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budnt\Documents\CVs - Bud\Kaggle-GitHub\"/>
    </mc:Choice>
  </mc:AlternateContent>
  <xr:revisionPtr revIDLastSave="0" documentId="13_ncr:1_{5C7CED57-C49B-4E03-9F19-EC32FC561D73}" xr6:coauthVersionLast="47" xr6:coauthVersionMax="47" xr10:uidLastSave="{00000000-0000-0000-0000-000000000000}"/>
  <bookViews>
    <workbookView xWindow="-108" yWindow="-108" windowWidth="23256" windowHeight="12456" xr2:uid="{01FC93E6-77C3-4F74-BD65-FD41E7605D93}"/>
  </bookViews>
  <sheets>
    <sheet name="2018 Forecast Summary" sheetId="6" r:id="rId1"/>
    <sheet name="Sales overview" sheetId="5" r:id="rId2"/>
    <sheet name="Pivots" sheetId="15" state="hidden" r:id="rId3"/>
    <sheet name="State details" sheetId="7" r:id="rId4"/>
    <sheet name="Raw Sales Data" sheetId="1" r:id="rId5"/>
    <sheet name="Trend analysis" sheetId="2" r:id="rId6"/>
    <sheet name="Excel forecast sheet" sheetId="20" state="hidden" r:id="rId7"/>
    <sheet name="Sheet6" sheetId="22" state="hidden" r:id="rId8"/>
    <sheet name="Monthly forecast" sheetId="17" r:id="rId9"/>
    <sheet name="State distribution" sheetId="23" r:id="rId10"/>
    <sheet name="Data" sheetId="3" state="hidden" r:id="rId11"/>
  </sheets>
  <externalReferences>
    <externalReference r:id="rId12"/>
  </externalReferences>
  <definedNames>
    <definedName name="_xlnm._FilterDatabase" localSheetId="4" hidden="1">'Raw Sales Data'!$A$1:$S$9801</definedName>
    <definedName name="_xlnm._FilterDatabase" localSheetId="5" hidden="1">'Trend analysis'!$B$9:$E$1470</definedName>
    <definedName name="_xlchart.v1.4" hidden="1">'Sales overview'!$L$38:$L$47</definedName>
    <definedName name="_xlchart.v1.5" hidden="1">'Sales overview'!$M$37</definedName>
    <definedName name="_xlchart.v1.6" hidden="1">'Sales overview'!$M$38:$M$47</definedName>
    <definedName name="_xlchart.v5.0" hidden="1">'State distribution'!$D$3</definedName>
    <definedName name="_xlchart.v5.1" hidden="1">'State distribution'!$D$4:$D$50</definedName>
    <definedName name="_xlchart.v5.2" hidden="1">'State distribution'!$E$3</definedName>
    <definedName name="_xlchart.v5.3" hidden="1">'State distribution'!$E$4:$E$50</definedName>
    <definedName name="CalendarYear">[1]JANUARY!$C$2</definedName>
    <definedName name="DaysAndWeeks">{0,1,2,3,4,5,6} + {0;1;2;3;4;5}*7</definedName>
    <definedName name="WeekStart">[1]JANUARY!$E$2</definedName>
  </definedNames>
  <calcPr calcId="191029"/>
  <pivotCaches>
    <pivotCache cacheId="0" r:id="rId13"/>
    <pivotCache cacheId="1" r:id="rId14"/>
    <pivotCache cacheId="2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20" i="15" l="1"/>
  <c r="AC24" i="15"/>
  <c r="AC28" i="15"/>
  <c r="AC32" i="15"/>
  <c r="AC36" i="15"/>
  <c r="AC40" i="15"/>
  <c r="AC44" i="15"/>
  <c r="AC48" i="15"/>
  <c r="AC52" i="15"/>
  <c r="AC56" i="15"/>
  <c r="AC60" i="15"/>
  <c r="AC64" i="15"/>
  <c r="AC68" i="15"/>
  <c r="AC72" i="15"/>
  <c r="AC76" i="15"/>
  <c r="AC80" i="15"/>
  <c r="AC84" i="15"/>
  <c r="AC88" i="15"/>
  <c r="AC92" i="15"/>
  <c r="AC96" i="15"/>
  <c r="AC100" i="15"/>
  <c r="AC104" i="15"/>
  <c r="AC108" i="15"/>
  <c r="AC112" i="15"/>
  <c r="AC116" i="15"/>
  <c r="AC120" i="15"/>
  <c r="AC124" i="15"/>
  <c r="AC128" i="15"/>
  <c r="AC132" i="15"/>
  <c r="AC136" i="15"/>
  <c r="AC140" i="15"/>
  <c r="AC144" i="15"/>
  <c r="AC148" i="15"/>
  <c r="AC152" i="15"/>
  <c r="AC156" i="15"/>
  <c r="AC160" i="15"/>
  <c r="AC164" i="15"/>
  <c r="AC168" i="15"/>
  <c r="AC172" i="15"/>
  <c r="AC176" i="15"/>
  <c r="AC180" i="15"/>
  <c r="AC184" i="15"/>
  <c r="AC188" i="15"/>
  <c r="AC192" i="15"/>
  <c r="AC196" i="15"/>
  <c r="AC200" i="15"/>
  <c r="AC204" i="15"/>
  <c r="AC208" i="15"/>
  <c r="AC212" i="15"/>
  <c r="AC216" i="15"/>
  <c r="AC220" i="15"/>
  <c r="AC224" i="15"/>
  <c r="AC228" i="15"/>
  <c r="AC232" i="15"/>
  <c r="AC236" i="15"/>
  <c r="AC240" i="15"/>
  <c r="AC244" i="15"/>
  <c r="AC248" i="15"/>
  <c r="AC252" i="15"/>
  <c r="AC256" i="15"/>
  <c r="AC260" i="15"/>
  <c r="AC264" i="15"/>
  <c r="AC268" i="15"/>
  <c r="AC272" i="15"/>
  <c r="AC276" i="15"/>
  <c r="AC280" i="15"/>
  <c r="AC284" i="15"/>
  <c r="AC288" i="15"/>
  <c r="AC292" i="15"/>
  <c r="AC296" i="15"/>
  <c r="AC300" i="15"/>
  <c r="AC304" i="15"/>
  <c r="AC308" i="15"/>
  <c r="AC312" i="15"/>
  <c r="AC316" i="15"/>
  <c r="AC320" i="15"/>
  <c r="AC324" i="15"/>
  <c r="AC328" i="15"/>
  <c r="AC332" i="15"/>
  <c r="AC336" i="15"/>
  <c r="AC340" i="15"/>
  <c r="AC344" i="15"/>
  <c r="AC348" i="15"/>
  <c r="AC352" i="15"/>
  <c r="AC356" i="15"/>
  <c r="AC360" i="15"/>
  <c r="AC364" i="15"/>
  <c r="AC368" i="15"/>
  <c r="AC15" i="15"/>
  <c r="AA10" i="15"/>
  <c r="AC4" i="15"/>
  <c r="AC5" i="15"/>
  <c r="AC6" i="15"/>
  <c r="AC7" i="15"/>
  <c r="AC8" i="15"/>
  <c r="AC9" i="15"/>
  <c r="AC10" i="15"/>
  <c r="AC11" i="15"/>
  <c r="AC12" i="15"/>
  <c r="AC13" i="15"/>
  <c r="AC14" i="15"/>
  <c r="AC16" i="15"/>
  <c r="AC17" i="15"/>
  <c r="AC18" i="15"/>
  <c r="AC19" i="15"/>
  <c r="AC21" i="15"/>
  <c r="AC22" i="15"/>
  <c r="AC23" i="15"/>
  <c r="AC25" i="15"/>
  <c r="AC26" i="15"/>
  <c r="AC27" i="15"/>
  <c r="AC29" i="15"/>
  <c r="AC30" i="15"/>
  <c r="AC31" i="15"/>
  <c r="AC33" i="15"/>
  <c r="AC34" i="15"/>
  <c r="AC35" i="15"/>
  <c r="AC37" i="15"/>
  <c r="AC38" i="15"/>
  <c r="AC39" i="15"/>
  <c r="AC41" i="15"/>
  <c r="AC42" i="15"/>
  <c r="AC43" i="15"/>
  <c r="AC45" i="15"/>
  <c r="AC46" i="15"/>
  <c r="AC47" i="15"/>
  <c r="AC49" i="15"/>
  <c r="AC50" i="15"/>
  <c r="AC51" i="15"/>
  <c r="AC53" i="15"/>
  <c r="AC54" i="15"/>
  <c r="AC55" i="15"/>
  <c r="AC57" i="15"/>
  <c r="AC58" i="15"/>
  <c r="AC59" i="15"/>
  <c r="AC61" i="15"/>
  <c r="AC62" i="15"/>
  <c r="AC63" i="15"/>
  <c r="AC65" i="15"/>
  <c r="AC66" i="15"/>
  <c r="AC67" i="15"/>
  <c r="AC69" i="15"/>
  <c r="AC70" i="15"/>
  <c r="AC71" i="15"/>
  <c r="AC73" i="15"/>
  <c r="AC74" i="15"/>
  <c r="AC75" i="15"/>
  <c r="AC77" i="15"/>
  <c r="AC78" i="15"/>
  <c r="AC79" i="15"/>
  <c r="AC81" i="15"/>
  <c r="AC82" i="15"/>
  <c r="AC83" i="15"/>
  <c r="AC85" i="15"/>
  <c r="AC86" i="15"/>
  <c r="AC87" i="15"/>
  <c r="AC89" i="15"/>
  <c r="AC90" i="15"/>
  <c r="AC91" i="15"/>
  <c r="AC93" i="15"/>
  <c r="AC94" i="15"/>
  <c r="AC95" i="15"/>
  <c r="AC97" i="15"/>
  <c r="AC98" i="15"/>
  <c r="AC99" i="15"/>
  <c r="AC101" i="15"/>
  <c r="AC102" i="15"/>
  <c r="AC103" i="15"/>
  <c r="AC105" i="15"/>
  <c r="AC106" i="15"/>
  <c r="AC107" i="15"/>
  <c r="AC109" i="15"/>
  <c r="AC110" i="15"/>
  <c r="AC111" i="15"/>
  <c r="AC113" i="15"/>
  <c r="AC114" i="15"/>
  <c r="AC115" i="15"/>
  <c r="AC117" i="15"/>
  <c r="AC118" i="15"/>
  <c r="AC119" i="15"/>
  <c r="AC121" i="15"/>
  <c r="AC122" i="15"/>
  <c r="AC123" i="15"/>
  <c r="AC125" i="15"/>
  <c r="AC126" i="15"/>
  <c r="AC127" i="15"/>
  <c r="AC129" i="15"/>
  <c r="AC130" i="15"/>
  <c r="AC131" i="15"/>
  <c r="AC133" i="15"/>
  <c r="AC134" i="15"/>
  <c r="AC135" i="15"/>
  <c r="AC137" i="15"/>
  <c r="AC138" i="15"/>
  <c r="AC139" i="15"/>
  <c r="AC141" i="15"/>
  <c r="AC142" i="15"/>
  <c r="AC143" i="15"/>
  <c r="AC145" i="15"/>
  <c r="AC146" i="15"/>
  <c r="AC147" i="15"/>
  <c r="AC149" i="15"/>
  <c r="AC150" i="15"/>
  <c r="AC151" i="15"/>
  <c r="AC153" i="15"/>
  <c r="AC154" i="15"/>
  <c r="AC155" i="15"/>
  <c r="AC157" i="15"/>
  <c r="AC158" i="15"/>
  <c r="AC159" i="15"/>
  <c r="AC161" i="15"/>
  <c r="AC162" i="15"/>
  <c r="AC163" i="15"/>
  <c r="AC165" i="15"/>
  <c r="AC166" i="15"/>
  <c r="AC167" i="15"/>
  <c r="AC169" i="15"/>
  <c r="AC170" i="15"/>
  <c r="AC171" i="15"/>
  <c r="AC173" i="15"/>
  <c r="AC174" i="15"/>
  <c r="AC175" i="15"/>
  <c r="AC177" i="15"/>
  <c r="AC178" i="15"/>
  <c r="AC179" i="15"/>
  <c r="AC181" i="15"/>
  <c r="AC182" i="15"/>
  <c r="AC183" i="15"/>
  <c r="AC185" i="15"/>
  <c r="AC186" i="15"/>
  <c r="AC187" i="15"/>
  <c r="AC189" i="15"/>
  <c r="AC190" i="15"/>
  <c r="AC191" i="15"/>
  <c r="AC193" i="15"/>
  <c r="AC194" i="15"/>
  <c r="AC195" i="15"/>
  <c r="AC197" i="15"/>
  <c r="AC198" i="15"/>
  <c r="AC199" i="15"/>
  <c r="AC201" i="15"/>
  <c r="AC202" i="15"/>
  <c r="AC203" i="15"/>
  <c r="AC205" i="15"/>
  <c r="AC206" i="15"/>
  <c r="AC207" i="15"/>
  <c r="AC209" i="15"/>
  <c r="AC210" i="15"/>
  <c r="AC211" i="15"/>
  <c r="AC213" i="15"/>
  <c r="AC214" i="15"/>
  <c r="AC215" i="15"/>
  <c r="AC217" i="15"/>
  <c r="AC218" i="15"/>
  <c r="AC219" i="15"/>
  <c r="AC221" i="15"/>
  <c r="AC222" i="15"/>
  <c r="AC223" i="15"/>
  <c r="AC225" i="15"/>
  <c r="AC226" i="15"/>
  <c r="AC227" i="15"/>
  <c r="AC229" i="15"/>
  <c r="AC230" i="15"/>
  <c r="AC231" i="15"/>
  <c r="AC233" i="15"/>
  <c r="AC234" i="15"/>
  <c r="AC235" i="15"/>
  <c r="AC237" i="15"/>
  <c r="AC238" i="15"/>
  <c r="AC239" i="15"/>
  <c r="AC241" i="15"/>
  <c r="AC242" i="15"/>
  <c r="AC243" i="15"/>
  <c r="AC245" i="15"/>
  <c r="AC246" i="15"/>
  <c r="AC247" i="15"/>
  <c r="AC249" i="15"/>
  <c r="AC250" i="15"/>
  <c r="AC251" i="15"/>
  <c r="AC253" i="15"/>
  <c r="AC254" i="15"/>
  <c r="AC255" i="15"/>
  <c r="AC257" i="15"/>
  <c r="AC258" i="15"/>
  <c r="AC259" i="15"/>
  <c r="AC261" i="15"/>
  <c r="AC262" i="15"/>
  <c r="AC263" i="15"/>
  <c r="AC265" i="15"/>
  <c r="AC266" i="15"/>
  <c r="AC267" i="15"/>
  <c r="AC269" i="15"/>
  <c r="AC270" i="15"/>
  <c r="AC271" i="15"/>
  <c r="AC273" i="15"/>
  <c r="AC274" i="15"/>
  <c r="AC275" i="15"/>
  <c r="AC277" i="15"/>
  <c r="AC278" i="15"/>
  <c r="AC279" i="15"/>
  <c r="AC281" i="15"/>
  <c r="AC282" i="15"/>
  <c r="AC283" i="15"/>
  <c r="AC285" i="15"/>
  <c r="AC286" i="15"/>
  <c r="AC287" i="15"/>
  <c r="AC289" i="15"/>
  <c r="AC290" i="15"/>
  <c r="AC291" i="15"/>
  <c r="AC293" i="15"/>
  <c r="AC294" i="15"/>
  <c r="AC295" i="15"/>
  <c r="AC297" i="15"/>
  <c r="AC298" i="15"/>
  <c r="AC299" i="15"/>
  <c r="AC301" i="15"/>
  <c r="AC302" i="15"/>
  <c r="AC303" i="15"/>
  <c r="AC305" i="15"/>
  <c r="AC306" i="15"/>
  <c r="AC307" i="15"/>
  <c r="AC309" i="15"/>
  <c r="AC310" i="15"/>
  <c r="AC311" i="15"/>
  <c r="AC313" i="15"/>
  <c r="AC314" i="15"/>
  <c r="AC315" i="15"/>
  <c r="AC317" i="15"/>
  <c r="AC318" i="15"/>
  <c r="AC319" i="15"/>
  <c r="AC321" i="15"/>
  <c r="AC322" i="15"/>
  <c r="AC323" i="15"/>
  <c r="AC325" i="15"/>
  <c r="AC326" i="15"/>
  <c r="AC327" i="15"/>
  <c r="AC329" i="15"/>
  <c r="AC330" i="15"/>
  <c r="AC331" i="15"/>
  <c r="AC333" i="15"/>
  <c r="AC334" i="15"/>
  <c r="AC335" i="15"/>
  <c r="AC337" i="15"/>
  <c r="AC338" i="15"/>
  <c r="AC339" i="15"/>
  <c r="AC341" i="15"/>
  <c r="AC342" i="15"/>
  <c r="AC343" i="15"/>
  <c r="AC345" i="15"/>
  <c r="AC346" i="15"/>
  <c r="AC347" i="15"/>
  <c r="AC349" i="15"/>
  <c r="AC350" i="15"/>
  <c r="AC351" i="15"/>
  <c r="AC353" i="15"/>
  <c r="AC354" i="15"/>
  <c r="AC355" i="15"/>
  <c r="AC357" i="15"/>
  <c r="AC358" i="15"/>
  <c r="AC359" i="15"/>
  <c r="AC361" i="15"/>
  <c r="AC362" i="15"/>
  <c r="AC363" i="15"/>
  <c r="AC365" i="15"/>
  <c r="AC366" i="15"/>
  <c r="AC367" i="15"/>
  <c r="AC3" i="15"/>
  <c r="AA4" i="15"/>
  <c r="AA5" i="15"/>
  <c r="AA6" i="15"/>
  <c r="AA7" i="15"/>
  <c r="AA8" i="15"/>
  <c r="AA9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147" i="15"/>
  <c r="AA148" i="15"/>
  <c r="AA149" i="15"/>
  <c r="AA150" i="15"/>
  <c r="AA151" i="15"/>
  <c r="AA152" i="15"/>
  <c r="AA153" i="15"/>
  <c r="AA154" i="15"/>
  <c r="AA155" i="15"/>
  <c r="AA156" i="15"/>
  <c r="AA157" i="15"/>
  <c r="AA158" i="15"/>
  <c r="AA159" i="15"/>
  <c r="AA160" i="15"/>
  <c r="AA161" i="15"/>
  <c r="AA162" i="15"/>
  <c r="AA163" i="15"/>
  <c r="AA164" i="15"/>
  <c r="AA165" i="15"/>
  <c r="AA166" i="15"/>
  <c r="AA167" i="15"/>
  <c r="AA168" i="15"/>
  <c r="AA169" i="15"/>
  <c r="AA170" i="15"/>
  <c r="AA171" i="15"/>
  <c r="AA172" i="15"/>
  <c r="AA173" i="15"/>
  <c r="AA174" i="15"/>
  <c r="AA175" i="15"/>
  <c r="AA176" i="15"/>
  <c r="AA177" i="15"/>
  <c r="AA178" i="15"/>
  <c r="AA179" i="15"/>
  <c r="AA180" i="15"/>
  <c r="AA181" i="15"/>
  <c r="AA182" i="15"/>
  <c r="AA183" i="15"/>
  <c r="AA184" i="15"/>
  <c r="AA185" i="15"/>
  <c r="AA186" i="15"/>
  <c r="AA187" i="15"/>
  <c r="AA188" i="15"/>
  <c r="AA189" i="15"/>
  <c r="AA190" i="15"/>
  <c r="AA191" i="15"/>
  <c r="AA192" i="15"/>
  <c r="AA193" i="15"/>
  <c r="AA194" i="15"/>
  <c r="AA195" i="15"/>
  <c r="AA196" i="15"/>
  <c r="AA197" i="15"/>
  <c r="AA198" i="15"/>
  <c r="AA199" i="15"/>
  <c r="AA200" i="15"/>
  <c r="AA201" i="15"/>
  <c r="AA202" i="15"/>
  <c r="AA203" i="15"/>
  <c r="AA204" i="15"/>
  <c r="AA205" i="15"/>
  <c r="AA206" i="15"/>
  <c r="AA207" i="15"/>
  <c r="AA208" i="15"/>
  <c r="AA209" i="15"/>
  <c r="AA210" i="15"/>
  <c r="AA211" i="15"/>
  <c r="AA212" i="15"/>
  <c r="AA213" i="15"/>
  <c r="AA214" i="15"/>
  <c r="AA215" i="15"/>
  <c r="AA216" i="15"/>
  <c r="AA217" i="15"/>
  <c r="AA218" i="15"/>
  <c r="AA219" i="15"/>
  <c r="AA220" i="15"/>
  <c r="AA221" i="15"/>
  <c r="AA222" i="15"/>
  <c r="AA223" i="15"/>
  <c r="AA224" i="15"/>
  <c r="AA225" i="15"/>
  <c r="AA226" i="15"/>
  <c r="AA227" i="15"/>
  <c r="AA228" i="15"/>
  <c r="AA229" i="15"/>
  <c r="AA230" i="15"/>
  <c r="AA231" i="15"/>
  <c r="AA232" i="15"/>
  <c r="AA233" i="15"/>
  <c r="AA234" i="15"/>
  <c r="AA235" i="15"/>
  <c r="AA236" i="15"/>
  <c r="AA237" i="15"/>
  <c r="AA238" i="15"/>
  <c r="AA239" i="15"/>
  <c r="AA240" i="15"/>
  <c r="AA241" i="15"/>
  <c r="AA242" i="15"/>
  <c r="AA243" i="15"/>
  <c r="AA244" i="15"/>
  <c r="AA245" i="15"/>
  <c r="AA246" i="15"/>
  <c r="AA247" i="15"/>
  <c r="AA248" i="15"/>
  <c r="AA249" i="15"/>
  <c r="AA250" i="15"/>
  <c r="AA251" i="15"/>
  <c r="AA252" i="15"/>
  <c r="AA253" i="15"/>
  <c r="AA254" i="15"/>
  <c r="AA255" i="15"/>
  <c r="AA256" i="15"/>
  <c r="AA257" i="15"/>
  <c r="AA258" i="15"/>
  <c r="AA259" i="15"/>
  <c r="AA260" i="15"/>
  <c r="AA261" i="15"/>
  <c r="AA262" i="15"/>
  <c r="AA263" i="15"/>
  <c r="AA264" i="15"/>
  <c r="AA265" i="15"/>
  <c r="AA266" i="15"/>
  <c r="AA267" i="15"/>
  <c r="AA268" i="15"/>
  <c r="AA269" i="15"/>
  <c r="AA270" i="15"/>
  <c r="AA271" i="15"/>
  <c r="AA272" i="15"/>
  <c r="AA273" i="15"/>
  <c r="AA274" i="15"/>
  <c r="AA275" i="15"/>
  <c r="AA276" i="15"/>
  <c r="AA277" i="15"/>
  <c r="AA278" i="15"/>
  <c r="AA279" i="15"/>
  <c r="AA280" i="15"/>
  <c r="AA281" i="15"/>
  <c r="AA282" i="15"/>
  <c r="AA283" i="15"/>
  <c r="AA284" i="15"/>
  <c r="AA285" i="15"/>
  <c r="AA286" i="15"/>
  <c r="AA287" i="15"/>
  <c r="AA288" i="15"/>
  <c r="AA289" i="15"/>
  <c r="AA290" i="15"/>
  <c r="AA291" i="15"/>
  <c r="AA292" i="15"/>
  <c r="AA293" i="15"/>
  <c r="AA294" i="15"/>
  <c r="AA295" i="15"/>
  <c r="AA296" i="15"/>
  <c r="AA297" i="15"/>
  <c r="AA298" i="15"/>
  <c r="AA299" i="15"/>
  <c r="AA300" i="15"/>
  <c r="AA301" i="15"/>
  <c r="AA302" i="15"/>
  <c r="AA303" i="15"/>
  <c r="AA304" i="15"/>
  <c r="AA305" i="15"/>
  <c r="AA306" i="15"/>
  <c r="AA307" i="15"/>
  <c r="AA308" i="15"/>
  <c r="AA309" i="15"/>
  <c r="AA310" i="15"/>
  <c r="AA311" i="15"/>
  <c r="AA312" i="15"/>
  <c r="AA313" i="15"/>
  <c r="AA314" i="15"/>
  <c r="AA315" i="15"/>
  <c r="AA316" i="15"/>
  <c r="AA317" i="15"/>
  <c r="AA318" i="15"/>
  <c r="AA319" i="15"/>
  <c r="AA320" i="15"/>
  <c r="AA321" i="15"/>
  <c r="AA322" i="15"/>
  <c r="AA323" i="15"/>
  <c r="AA324" i="15"/>
  <c r="AA325" i="15"/>
  <c r="AA326" i="15"/>
  <c r="AA327" i="15"/>
  <c r="AA328" i="15"/>
  <c r="AA329" i="15"/>
  <c r="AA330" i="15"/>
  <c r="AA331" i="15"/>
  <c r="AA333" i="15"/>
  <c r="AA334" i="15"/>
  <c r="AA335" i="15"/>
  <c r="AA337" i="15"/>
  <c r="AA338" i="15"/>
  <c r="AA339" i="15"/>
  <c r="AA341" i="15"/>
  <c r="AA342" i="15"/>
  <c r="AA343" i="15"/>
  <c r="AA345" i="15"/>
  <c r="AA346" i="15"/>
  <c r="AA347" i="15"/>
  <c r="AA349" i="15"/>
  <c r="AA350" i="15"/>
  <c r="AA351" i="15"/>
  <c r="AA353" i="15"/>
  <c r="AA354" i="15"/>
  <c r="AA355" i="15"/>
  <c r="AA357" i="15"/>
  <c r="AA358" i="15"/>
  <c r="AA359" i="15"/>
  <c r="AA361" i="15"/>
  <c r="AA362" i="15"/>
  <c r="AA363" i="15"/>
  <c r="AA365" i="15"/>
  <c r="AA366" i="15"/>
  <c r="AA367" i="15"/>
  <c r="AA3" i="15"/>
  <c r="X3" i="15"/>
  <c r="X4" i="15" s="1"/>
  <c r="P24" i="6"/>
  <c r="R23" i="6" s="1"/>
  <c r="Q21" i="17"/>
  <c r="Q23" i="17"/>
  <c r="Q25" i="17"/>
  <c r="Q27" i="17"/>
  <c r="Q29" i="17"/>
  <c r="Q31" i="17"/>
  <c r="Q33" i="17"/>
  <c r="Q35" i="17"/>
  <c r="Q37" i="17"/>
  <c r="Q39" i="17"/>
  <c r="Q41" i="17"/>
  <c r="Q43" i="17"/>
  <c r="Q45" i="17"/>
  <c r="Q47" i="17"/>
  <c r="Q49" i="17"/>
  <c r="Q51" i="17"/>
  <c r="Q53" i="17"/>
  <c r="Q55" i="17"/>
  <c r="O52" i="17"/>
  <c r="P52" i="17"/>
  <c r="Q52" i="17" s="1"/>
  <c r="O53" i="17"/>
  <c r="P53" i="17"/>
  <c r="O54" i="17"/>
  <c r="P54" i="17"/>
  <c r="Q54" i="17" s="1"/>
  <c r="O55" i="17"/>
  <c r="P55" i="17"/>
  <c r="O44" i="17"/>
  <c r="P44" i="17"/>
  <c r="Q44" i="17" s="1"/>
  <c r="O45" i="17"/>
  <c r="P45" i="17"/>
  <c r="O46" i="17"/>
  <c r="P46" i="17"/>
  <c r="Q46" i="17" s="1"/>
  <c r="O47" i="17"/>
  <c r="P47" i="17"/>
  <c r="O48" i="17"/>
  <c r="P48" i="17"/>
  <c r="Q48" i="17" s="1"/>
  <c r="O49" i="17"/>
  <c r="P49" i="17"/>
  <c r="O50" i="17"/>
  <c r="P50" i="17"/>
  <c r="Q50" i="17" s="1"/>
  <c r="O51" i="17"/>
  <c r="P51" i="17"/>
  <c r="O9" i="17"/>
  <c r="P9" i="17"/>
  <c r="O10" i="17"/>
  <c r="P10" i="17"/>
  <c r="O11" i="17"/>
  <c r="P11" i="17"/>
  <c r="O12" i="17"/>
  <c r="P12" i="17"/>
  <c r="O13" i="17"/>
  <c r="P13" i="17"/>
  <c r="O14" i="17"/>
  <c r="P14" i="17"/>
  <c r="O15" i="17"/>
  <c r="P15" i="17"/>
  <c r="O16" i="17"/>
  <c r="P16" i="17"/>
  <c r="O17" i="17"/>
  <c r="P17" i="17"/>
  <c r="O18" i="17"/>
  <c r="P18" i="17"/>
  <c r="O19" i="17"/>
  <c r="P19" i="17"/>
  <c r="O20" i="17"/>
  <c r="P20" i="17"/>
  <c r="Q20" i="17" s="1"/>
  <c r="O21" i="17"/>
  <c r="P21" i="17"/>
  <c r="O22" i="17"/>
  <c r="P22" i="17"/>
  <c r="Q22" i="17" s="1"/>
  <c r="O23" i="17"/>
  <c r="P23" i="17"/>
  <c r="O24" i="17"/>
  <c r="P24" i="17"/>
  <c r="Q24" i="17" s="1"/>
  <c r="O25" i="17"/>
  <c r="P25" i="17"/>
  <c r="O26" i="17"/>
  <c r="P26" i="17"/>
  <c r="Q26" i="17" s="1"/>
  <c r="O27" i="17"/>
  <c r="P27" i="17"/>
  <c r="O28" i="17"/>
  <c r="P28" i="17"/>
  <c r="Q28" i="17" s="1"/>
  <c r="O29" i="17"/>
  <c r="P29" i="17"/>
  <c r="O30" i="17"/>
  <c r="P30" i="17"/>
  <c r="Q30" i="17" s="1"/>
  <c r="O31" i="17"/>
  <c r="P31" i="17"/>
  <c r="O32" i="17"/>
  <c r="P32" i="17"/>
  <c r="O33" i="17"/>
  <c r="P33" i="17"/>
  <c r="O34" i="17"/>
  <c r="P34" i="17"/>
  <c r="Q34" i="17" s="1"/>
  <c r="O35" i="17"/>
  <c r="P35" i="17"/>
  <c r="O36" i="17"/>
  <c r="P36" i="17"/>
  <c r="Q36" i="17" s="1"/>
  <c r="O37" i="17"/>
  <c r="P37" i="17"/>
  <c r="O38" i="17"/>
  <c r="P38" i="17"/>
  <c r="Q38" i="17" s="1"/>
  <c r="O39" i="17"/>
  <c r="P39" i="17"/>
  <c r="O40" i="17"/>
  <c r="P40" i="17"/>
  <c r="Q40" i="17" s="1"/>
  <c r="O41" i="17"/>
  <c r="P41" i="17"/>
  <c r="O42" i="17"/>
  <c r="P42" i="17"/>
  <c r="Q42" i="17" s="1"/>
  <c r="O43" i="17"/>
  <c r="P43" i="17"/>
  <c r="P8" i="17"/>
  <c r="O8" i="17"/>
  <c r="N6" i="6"/>
  <c r="N7" i="6"/>
  <c r="N8" i="6"/>
  <c r="N9" i="6"/>
  <c r="N10" i="6"/>
  <c r="N11" i="6"/>
  <c r="N12" i="6"/>
  <c r="N13" i="6"/>
  <c r="N14" i="6"/>
  <c r="N15" i="6"/>
  <c r="N16" i="6"/>
  <c r="N5" i="6"/>
  <c r="G4" i="17"/>
  <c r="I4" i="17" s="1"/>
  <c r="E9" i="17"/>
  <c r="E10" i="17"/>
  <c r="E11" i="17"/>
  <c r="E12" i="17"/>
  <c r="E13" i="17"/>
  <c r="E14" i="17"/>
  <c r="E15" i="17"/>
  <c r="E16" i="17"/>
  <c r="E17" i="17"/>
  <c r="E18" i="17"/>
  <c r="E19" i="17"/>
  <c r="F19" i="17" s="1"/>
  <c r="E8" i="17"/>
  <c r="C50" i="22"/>
  <c r="C54" i="22"/>
  <c r="C58" i="22"/>
  <c r="C51" i="22"/>
  <c r="C52" i="22"/>
  <c r="C56" i="22"/>
  <c r="C60" i="22"/>
  <c r="C57" i="22"/>
  <c r="C61" i="22"/>
  <c r="C55" i="22"/>
  <c r="C53" i="22"/>
  <c r="C59" i="22"/>
  <c r="C26" i="20"/>
  <c r="C30" i="20"/>
  <c r="C34" i="20"/>
  <c r="C38" i="20"/>
  <c r="C42" i="20"/>
  <c r="C46" i="20"/>
  <c r="C28" i="20"/>
  <c r="C36" i="20"/>
  <c r="C44" i="20"/>
  <c r="C33" i="20"/>
  <c r="C41" i="20"/>
  <c r="C45" i="20"/>
  <c r="C27" i="20"/>
  <c r="C31" i="20"/>
  <c r="C35" i="20"/>
  <c r="C39" i="20"/>
  <c r="C43" i="20"/>
  <c r="C47" i="20"/>
  <c r="C32" i="20"/>
  <c r="C40" i="20"/>
  <c r="C48" i="20"/>
  <c r="C29" i="20"/>
  <c r="C37" i="20"/>
  <c r="C49" i="20"/>
  <c r="Q5" i="17" l="1"/>
  <c r="Q32" i="17"/>
  <c r="AA336" i="15"/>
  <c r="AA364" i="15"/>
  <c r="AA356" i="15"/>
  <c r="AA348" i="15"/>
  <c r="AA332" i="15"/>
  <c r="AA368" i="15"/>
  <c r="AA360" i="15"/>
  <c r="AA352" i="15"/>
  <c r="AA344" i="15"/>
  <c r="AA340" i="15"/>
  <c r="Y3" i="15"/>
  <c r="Y4" i="15"/>
  <c r="W4" i="15"/>
  <c r="W3" i="15"/>
  <c r="X5" i="15"/>
  <c r="W5" i="15" s="1"/>
  <c r="S23" i="6"/>
  <c r="N17" i="6"/>
  <c r="F20" i="17"/>
  <c r="G20" i="17" s="1"/>
  <c r="F21" i="17" s="1"/>
  <c r="G21" i="17" s="1"/>
  <c r="E59" i="22"/>
  <c r="D55" i="22"/>
  <c r="D57" i="22"/>
  <c r="D56" i="22"/>
  <c r="D51" i="22"/>
  <c r="D54" i="22"/>
  <c r="D61" i="22"/>
  <c r="D58" i="22"/>
  <c r="E53" i="22"/>
  <c r="E52" i="22"/>
  <c r="E50" i="22"/>
  <c r="D59" i="22"/>
  <c r="E55" i="22"/>
  <c r="E57" i="22"/>
  <c r="E56" i="22"/>
  <c r="E51" i="22"/>
  <c r="E54" i="22"/>
  <c r="D53" i="22"/>
  <c r="D60" i="22"/>
  <c r="D52" i="22"/>
  <c r="D50" i="22"/>
  <c r="E61" i="22"/>
  <c r="E60" i="22"/>
  <c r="E58" i="22"/>
  <c r="D49" i="20"/>
  <c r="D29" i="20"/>
  <c r="D40" i="20"/>
  <c r="D47" i="20"/>
  <c r="D39" i="20"/>
  <c r="D31" i="20"/>
  <c r="D45" i="20"/>
  <c r="D33" i="20"/>
  <c r="D36" i="20"/>
  <c r="D46" i="20"/>
  <c r="D38" i="20"/>
  <c r="D30" i="20"/>
  <c r="E49" i="20"/>
  <c r="E29" i="20"/>
  <c r="E40" i="20"/>
  <c r="E47" i="20"/>
  <c r="E39" i="20"/>
  <c r="E31" i="20"/>
  <c r="E45" i="20"/>
  <c r="E33" i="20"/>
  <c r="E36" i="20"/>
  <c r="E46" i="20"/>
  <c r="E38" i="20"/>
  <c r="E30" i="20"/>
  <c r="D37" i="20"/>
  <c r="D48" i="20"/>
  <c r="D32" i="20"/>
  <c r="D43" i="20"/>
  <c r="D35" i="20"/>
  <c r="D27" i="20"/>
  <c r="D41" i="20"/>
  <c r="D44" i="20"/>
  <c r="D28" i="20"/>
  <c r="D42" i="20"/>
  <c r="D34" i="20"/>
  <c r="D26" i="20"/>
  <c r="E37" i="20"/>
  <c r="E48" i="20"/>
  <c r="E32" i="20"/>
  <c r="E43" i="20"/>
  <c r="E35" i="20"/>
  <c r="E27" i="20"/>
  <c r="E41" i="20"/>
  <c r="E44" i="20"/>
  <c r="E28" i="20"/>
  <c r="E42" i="20"/>
  <c r="E34" i="20"/>
  <c r="E26" i="20"/>
  <c r="R36" i="6" l="1"/>
  <c r="R37" i="6" s="1"/>
  <c r="N36" i="6"/>
  <c r="N37" i="6" s="1"/>
  <c r="Q34" i="6"/>
  <c r="M34" i="6"/>
  <c r="P32" i="6"/>
  <c r="S30" i="6"/>
  <c r="O30" i="6"/>
  <c r="AL7" i="15" s="1"/>
  <c r="R28" i="6"/>
  <c r="N28" i="6"/>
  <c r="P26" i="6"/>
  <c r="P36" i="6"/>
  <c r="P37" i="6" s="1"/>
  <c r="S34" i="6"/>
  <c r="S35" i="6" s="1"/>
  <c r="O34" i="6"/>
  <c r="R32" i="6"/>
  <c r="N32" i="6"/>
  <c r="Q30" i="6"/>
  <c r="P28" i="6"/>
  <c r="N26" i="6"/>
  <c r="R26" i="6"/>
  <c r="O36" i="6"/>
  <c r="O37" i="6" s="1"/>
  <c r="O26" i="6"/>
  <c r="Q36" i="6"/>
  <c r="Q37" i="6" s="1"/>
  <c r="M36" i="6"/>
  <c r="M37" i="6" s="1"/>
  <c r="P34" i="6"/>
  <c r="S32" i="6"/>
  <c r="O32" i="6"/>
  <c r="R30" i="6"/>
  <c r="N30" i="6"/>
  <c r="Q28" i="6"/>
  <c r="M28" i="6"/>
  <c r="Q26" i="6"/>
  <c r="M26" i="6"/>
  <c r="AJ3" i="15" s="1"/>
  <c r="M30" i="6"/>
  <c r="S36" i="6"/>
  <c r="S37" i="6" s="1"/>
  <c r="R34" i="6"/>
  <c r="N34" i="6"/>
  <c r="Q32" i="6"/>
  <c r="M32" i="6"/>
  <c r="P30" i="6"/>
  <c r="S28" i="6"/>
  <c r="O28" i="6"/>
  <c r="S26" i="6"/>
  <c r="X6" i="15"/>
  <c r="W6" i="15" s="1"/>
  <c r="Y5" i="15"/>
  <c r="AN9" i="15"/>
  <c r="AJ9" i="15"/>
  <c r="AL5" i="15"/>
  <c r="AJ13" i="15"/>
  <c r="AP9" i="15"/>
  <c r="AN5" i="15"/>
  <c r="AM13" i="15"/>
  <c r="AL11" i="15"/>
  <c r="AM5" i="15"/>
  <c r="AO13" i="15"/>
  <c r="AN11" i="15"/>
  <c r="AM9" i="15"/>
  <c r="AP7" i="15"/>
  <c r="AK5" i="15"/>
  <c r="AL9" i="15"/>
  <c r="AO9" i="15"/>
  <c r="AJ7" i="15"/>
  <c r="E21" i="17"/>
  <c r="F22" i="17"/>
  <c r="G22" i="17" s="1"/>
  <c r="F23" i="17" s="1"/>
  <c r="AK13" i="15" l="1"/>
  <c r="AN13" i="15"/>
  <c r="AM11" i="15"/>
  <c r="AO11" i="15"/>
  <c r="AK7" i="15"/>
  <c r="AO5" i="15"/>
  <c r="AJ11" i="15"/>
  <c r="AM7" i="15"/>
  <c r="AP13" i="15"/>
  <c r="AN7" i="15"/>
  <c r="AL13" i="15"/>
  <c r="AP11" i="15"/>
  <c r="AK9" i="15"/>
  <c r="AO7" i="15"/>
  <c r="AJ5" i="15"/>
  <c r="AP5" i="15"/>
  <c r="AK11" i="15"/>
  <c r="AO3" i="15"/>
  <c r="AP3" i="15"/>
  <c r="AL3" i="15"/>
  <c r="AK3" i="15"/>
  <c r="AM3" i="15"/>
  <c r="AN3" i="15"/>
  <c r="X7" i="15"/>
  <c r="W7" i="15" s="1"/>
  <c r="Y6" i="15"/>
  <c r="E22" i="17"/>
  <c r="G23" i="17"/>
  <c r="F24" i="17" s="1"/>
  <c r="E23" i="17"/>
  <c r="X8" i="15" l="1"/>
  <c r="W8" i="15" s="1"/>
  <c r="Y7" i="15"/>
  <c r="G24" i="17"/>
  <c r="F25" i="17" s="1"/>
  <c r="E24" i="17"/>
  <c r="X9" i="15" l="1"/>
  <c r="W9" i="15" s="1"/>
  <c r="Y8" i="15"/>
  <c r="G25" i="17"/>
  <c r="F26" i="17" s="1"/>
  <c r="E25" i="17"/>
  <c r="X10" i="15" l="1"/>
  <c r="W10" i="15" s="1"/>
  <c r="Y9" i="15"/>
  <c r="G26" i="17"/>
  <c r="F27" i="17" s="1"/>
  <c r="E26" i="17"/>
  <c r="X11" i="15" l="1"/>
  <c r="W11" i="15" s="1"/>
  <c r="Y10" i="15"/>
  <c r="G27" i="17"/>
  <c r="F28" i="17" s="1"/>
  <c r="E27" i="17"/>
  <c r="X12" i="15" l="1"/>
  <c r="W12" i="15" s="1"/>
  <c r="Y11" i="15"/>
  <c r="G28" i="17"/>
  <c r="F29" i="17" s="1"/>
  <c r="E28" i="17"/>
  <c r="X13" i="15" l="1"/>
  <c r="W13" i="15" s="1"/>
  <c r="Y12" i="15"/>
  <c r="G29" i="17"/>
  <c r="F30" i="17" s="1"/>
  <c r="E29" i="17"/>
  <c r="X14" i="15" l="1"/>
  <c r="W14" i="15" s="1"/>
  <c r="Y13" i="15"/>
  <c r="G30" i="17"/>
  <c r="F31" i="17" s="1"/>
  <c r="E30" i="17"/>
  <c r="X15" i="15" l="1"/>
  <c r="W15" i="15" s="1"/>
  <c r="Y14" i="15"/>
  <c r="G31" i="17"/>
  <c r="H33" i="17" s="1"/>
  <c r="M33" i="17" s="1"/>
  <c r="E31" i="17"/>
  <c r="X16" i="15" l="1"/>
  <c r="W16" i="15" s="1"/>
  <c r="Y15" i="15"/>
  <c r="H43" i="17"/>
  <c r="M43" i="17" s="1"/>
  <c r="H36" i="17"/>
  <c r="M36" i="17" s="1"/>
  <c r="H38" i="17"/>
  <c r="M38" i="17" s="1"/>
  <c r="H34" i="17"/>
  <c r="M34" i="17" s="1"/>
  <c r="H40" i="17"/>
  <c r="M40" i="17" s="1"/>
  <c r="H41" i="17"/>
  <c r="M41" i="17" s="1"/>
  <c r="H39" i="17"/>
  <c r="M39" i="17" s="1"/>
  <c r="H37" i="17"/>
  <c r="M37" i="17" s="1"/>
  <c r="H35" i="17"/>
  <c r="M35" i="17" s="1"/>
  <c r="H42" i="17"/>
  <c r="M42" i="17" s="1"/>
  <c r="X17" i="15" l="1"/>
  <c r="W17" i="15" s="1"/>
  <c r="Y16" i="15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2" i="1"/>
  <c r="D5" i="2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E5" i="2" s="1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2" i="3"/>
  <c r="C4" i="2"/>
  <c r="E4" i="2" s="1"/>
  <c r="C6" i="2"/>
  <c r="E6" i="2" s="1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9" i="2"/>
  <c r="X18" i="15" l="1"/>
  <c r="W18" i="15" s="1"/>
  <c r="Y17" i="15"/>
  <c r="D4" i="2"/>
  <c r="D6" i="2"/>
  <c r="G4" i="2" s="1"/>
  <c r="H4" i="2"/>
  <c r="K4" i="2"/>
  <c r="M4" i="2"/>
  <c r="I4" i="2"/>
  <c r="X19" i="15" l="1"/>
  <c r="W19" i="15" s="1"/>
  <c r="Y18" i="15"/>
  <c r="J4" i="2"/>
  <c r="L4" i="2"/>
  <c r="Y19" i="15" l="1"/>
  <c r="X20" i="15"/>
  <c r="W20" i="15" s="1"/>
  <c r="E20" i="17"/>
  <c r="H32" i="17" s="1"/>
  <c r="H4" i="17" s="1"/>
  <c r="X21" i="15" l="1"/>
  <c r="W21" i="15" s="1"/>
  <c r="Y20" i="15"/>
  <c r="M32" i="17"/>
  <c r="J4" i="17" s="1"/>
  <c r="F32" i="17"/>
  <c r="X22" i="15" l="1"/>
  <c r="W22" i="15" s="1"/>
  <c r="Y21" i="15"/>
  <c r="G32" i="17"/>
  <c r="F33" i="17" s="1"/>
  <c r="E32" i="17"/>
  <c r="H44" i="17" s="1"/>
  <c r="M44" i="17" s="1"/>
  <c r="Y22" i="15" l="1"/>
  <c r="X23" i="15"/>
  <c r="W23" i="15" s="1"/>
  <c r="G33" i="17"/>
  <c r="F34" i="17" s="1"/>
  <c r="G34" i="17" s="1"/>
  <c r="E33" i="17"/>
  <c r="H45" i="17" s="1"/>
  <c r="M45" i="17" s="1"/>
  <c r="X24" i="15" l="1"/>
  <c r="W24" i="15" s="1"/>
  <c r="Y23" i="15"/>
  <c r="F35" i="17"/>
  <c r="G35" i="17" s="1"/>
  <c r="E34" i="17"/>
  <c r="H46" i="17" s="1"/>
  <c r="M46" i="17" s="1"/>
  <c r="X25" i="15" l="1"/>
  <c r="W25" i="15" s="1"/>
  <c r="Y24" i="15"/>
  <c r="E35" i="17"/>
  <c r="H47" i="17" s="1"/>
  <c r="M47" i="17" s="1"/>
  <c r="F36" i="17"/>
  <c r="G36" i="17" s="1"/>
  <c r="X26" i="15" l="1"/>
  <c r="W26" i="15" s="1"/>
  <c r="Y25" i="15"/>
  <c r="F37" i="17"/>
  <c r="G37" i="17" s="1"/>
  <c r="E36" i="17"/>
  <c r="H48" i="17" s="1"/>
  <c r="M48" i="17" s="1"/>
  <c r="X27" i="15" l="1"/>
  <c r="W27" i="15" s="1"/>
  <c r="Y26" i="15"/>
  <c r="F38" i="17"/>
  <c r="G38" i="17" s="1"/>
  <c r="E37" i="17"/>
  <c r="H49" i="17" s="1"/>
  <c r="M49" i="17" s="1"/>
  <c r="X28" i="15" l="1"/>
  <c r="W28" i="15" s="1"/>
  <c r="Y27" i="15"/>
  <c r="E38" i="17"/>
  <c r="H50" i="17" s="1"/>
  <c r="M50" i="17" s="1"/>
  <c r="F39" i="17"/>
  <c r="G39" i="17" s="1"/>
  <c r="X29" i="15" l="1"/>
  <c r="W29" i="15" s="1"/>
  <c r="Y28" i="15"/>
  <c r="F40" i="17"/>
  <c r="G40" i="17" s="1"/>
  <c r="E39" i="17"/>
  <c r="H51" i="17" s="1"/>
  <c r="M51" i="17" s="1"/>
  <c r="X30" i="15" l="1"/>
  <c r="W30" i="15" s="1"/>
  <c r="Y29" i="15"/>
  <c r="F41" i="17"/>
  <c r="G41" i="17" s="1"/>
  <c r="E40" i="17"/>
  <c r="H52" i="17" s="1"/>
  <c r="M52" i="17" s="1"/>
  <c r="X31" i="15" l="1"/>
  <c r="W31" i="15" s="1"/>
  <c r="Y30" i="15"/>
  <c r="F42" i="17"/>
  <c r="G42" i="17" s="1"/>
  <c r="E41" i="17"/>
  <c r="H53" i="17" s="1"/>
  <c r="M53" i="17" s="1"/>
  <c r="X32" i="15" l="1"/>
  <c r="W32" i="15" s="1"/>
  <c r="Y31" i="15"/>
  <c r="F43" i="17"/>
  <c r="G43" i="17" s="1"/>
  <c r="E42" i="17"/>
  <c r="H54" i="17" s="1"/>
  <c r="M54" i="17" s="1"/>
  <c r="X33" i="15" l="1"/>
  <c r="W33" i="15" s="1"/>
  <c r="Y32" i="15"/>
  <c r="F44" i="17"/>
  <c r="G44" i="17" s="1"/>
  <c r="E43" i="17"/>
  <c r="H55" i="17" s="1"/>
  <c r="M55" i="17" s="1"/>
  <c r="P5" i="17" s="1"/>
  <c r="E44" i="17" l="1"/>
  <c r="E1" i="23"/>
  <c r="AE2" i="15"/>
  <c r="R54" i="17"/>
  <c r="O15" i="6" s="1"/>
  <c r="P15" i="6" s="1"/>
  <c r="R48" i="17"/>
  <c r="O9" i="6" s="1"/>
  <c r="P9" i="6" s="1"/>
  <c r="R51" i="17"/>
  <c r="O12" i="6" s="1"/>
  <c r="P12" i="6" s="1"/>
  <c r="R20" i="17"/>
  <c r="R28" i="17"/>
  <c r="R35" i="17"/>
  <c r="R42" i="17"/>
  <c r="R26" i="17"/>
  <c r="R37" i="17"/>
  <c r="R50" i="17"/>
  <c r="O11" i="6" s="1"/>
  <c r="P11" i="6" s="1"/>
  <c r="R44" i="17"/>
  <c r="O5" i="6" s="1"/>
  <c r="P5" i="6" s="1"/>
  <c r="R49" i="17"/>
  <c r="O10" i="6" s="1"/>
  <c r="P10" i="6" s="1"/>
  <c r="R40" i="17"/>
  <c r="R24" i="17"/>
  <c r="R31" i="17"/>
  <c r="R38" i="17"/>
  <c r="R22" i="17"/>
  <c r="R33" i="17"/>
  <c r="R46" i="17"/>
  <c r="O7" i="6" s="1"/>
  <c r="P7" i="6" s="1"/>
  <c r="R55" i="17"/>
  <c r="O16" i="6" s="1"/>
  <c r="R47" i="17"/>
  <c r="O8" i="6" s="1"/>
  <c r="P8" i="6" s="1"/>
  <c r="R36" i="17"/>
  <c r="R43" i="17"/>
  <c r="R23" i="17"/>
  <c r="R34" i="17"/>
  <c r="R21" i="17"/>
  <c r="R29" i="17"/>
  <c r="R25" i="17"/>
  <c r="R52" i="17"/>
  <c r="O13" i="6" s="1"/>
  <c r="P13" i="6" s="1"/>
  <c r="R53" i="17"/>
  <c r="O14" i="6" s="1"/>
  <c r="P14" i="6" s="1"/>
  <c r="R45" i="17"/>
  <c r="O6" i="6" s="1"/>
  <c r="P6" i="6" s="1"/>
  <c r="R32" i="17"/>
  <c r="R39" i="17"/>
  <c r="R27" i="17"/>
  <c r="R30" i="17"/>
  <c r="R41" i="17"/>
  <c r="X34" i="15"/>
  <c r="W34" i="15" s="1"/>
  <c r="Y33" i="15"/>
  <c r="F45" i="17"/>
  <c r="G45" i="17" s="1"/>
  <c r="P16" i="6"/>
  <c r="E45" i="17"/>
  <c r="F46" i="17"/>
  <c r="G46" i="17" s="1"/>
  <c r="O17" i="6" l="1"/>
  <c r="P17" i="6" s="1"/>
  <c r="E7" i="23"/>
  <c r="E23" i="23"/>
  <c r="E39" i="23"/>
  <c r="E8" i="23"/>
  <c r="E24" i="23"/>
  <c r="E40" i="23"/>
  <c r="E18" i="23"/>
  <c r="E50" i="23"/>
  <c r="E17" i="23"/>
  <c r="E33" i="23"/>
  <c r="E49" i="23"/>
  <c r="E30" i="23"/>
  <c r="E11" i="23"/>
  <c r="E27" i="23"/>
  <c r="E43" i="23"/>
  <c r="E12" i="23"/>
  <c r="E28" i="23"/>
  <c r="E44" i="23"/>
  <c r="E26" i="23"/>
  <c r="E5" i="23"/>
  <c r="E21" i="23"/>
  <c r="E37" i="23"/>
  <c r="E6" i="23"/>
  <c r="E38" i="23"/>
  <c r="E15" i="23"/>
  <c r="E31" i="23"/>
  <c r="E47" i="23"/>
  <c r="E16" i="23"/>
  <c r="E32" i="23"/>
  <c r="E48" i="23"/>
  <c r="E34" i="23"/>
  <c r="E9" i="23"/>
  <c r="E25" i="23"/>
  <c r="E41" i="23"/>
  <c r="E14" i="23"/>
  <c r="E46" i="23"/>
  <c r="E19" i="23"/>
  <c r="E35" i="23"/>
  <c r="E4" i="23"/>
  <c r="E20" i="23"/>
  <c r="E36" i="23"/>
  <c r="E10" i="23"/>
  <c r="E42" i="23"/>
  <c r="E13" i="23"/>
  <c r="E29" i="23"/>
  <c r="E45" i="23"/>
  <c r="E22" i="23"/>
  <c r="X35" i="15"/>
  <c r="W35" i="15" s="1"/>
  <c r="Y34" i="15"/>
  <c r="E46" i="17"/>
  <c r="F47" i="17"/>
  <c r="G47" i="17" s="1"/>
  <c r="X36" i="15" l="1"/>
  <c r="W36" i="15" s="1"/>
  <c r="Y35" i="15"/>
  <c r="E47" i="17"/>
  <c r="F48" i="17"/>
  <c r="G48" i="17" s="1"/>
  <c r="X37" i="15" l="1"/>
  <c r="W37" i="15" s="1"/>
  <c r="Y36" i="15"/>
  <c r="E48" i="17"/>
  <c r="F49" i="17"/>
  <c r="G49" i="17" s="1"/>
  <c r="X38" i="15" l="1"/>
  <c r="W38" i="15" s="1"/>
  <c r="Y37" i="15"/>
  <c r="E49" i="17"/>
  <c r="F50" i="17"/>
  <c r="G50" i="17" s="1"/>
  <c r="X39" i="15" l="1"/>
  <c r="W39" i="15" s="1"/>
  <c r="Y38" i="15"/>
  <c r="E50" i="17"/>
  <c r="F51" i="17"/>
  <c r="G51" i="17" s="1"/>
  <c r="X40" i="15" l="1"/>
  <c r="W40" i="15" s="1"/>
  <c r="Y39" i="15"/>
  <c r="E51" i="17"/>
  <c r="F52" i="17"/>
  <c r="G52" i="17" s="1"/>
  <c r="X41" i="15" l="1"/>
  <c r="W41" i="15" s="1"/>
  <c r="Y40" i="15"/>
  <c r="E52" i="17"/>
  <c r="F53" i="17"/>
  <c r="G53" i="17" s="1"/>
  <c r="X42" i="15" l="1"/>
  <c r="W42" i="15" s="1"/>
  <c r="Y41" i="15"/>
  <c r="E53" i="17"/>
  <c r="F54" i="17"/>
  <c r="G54" i="17" s="1"/>
  <c r="X43" i="15" l="1"/>
  <c r="W43" i="15" s="1"/>
  <c r="Y42" i="15"/>
  <c r="E54" i="17"/>
  <c r="F55" i="17"/>
  <c r="F56" i="17" l="1"/>
  <c r="X44" i="15"/>
  <c r="W44" i="15" s="1"/>
  <c r="Y43" i="15"/>
  <c r="E55" i="17"/>
  <c r="G55" i="17"/>
  <c r="E56" i="17" l="1"/>
  <c r="G56" i="17"/>
  <c r="F57" i="17" s="1"/>
  <c r="X45" i="15"/>
  <c r="W45" i="15" s="1"/>
  <c r="Y44" i="15"/>
  <c r="E57" i="17" l="1"/>
  <c r="G57" i="17"/>
  <c r="F58" i="17"/>
  <c r="X46" i="15"/>
  <c r="W46" i="15" s="1"/>
  <c r="Y45" i="15"/>
  <c r="E58" i="17" l="1"/>
  <c r="G58" i="17"/>
  <c r="F59" i="17"/>
  <c r="X47" i="15"/>
  <c r="W47" i="15" s="1"/>
  <c r="Y46" i="15"/>
  <c r="E59" i="17" l="1"/>
  <c r="G59" i="17"/>
  <c r="F60" i="17" s="1"/>
  <c r="X48" i="15"/>
  <c r="W48" i="15" s="1"/>
  <c r="Y47" i="15"/>
  <c r="E60" i="17" l="1"/>
  <c r="G60" i="17"/>
  <c r="F61" i="17" s="1"/>
  <c r="X49" i="15"/>
  <c r="W49" i="15" s="1"/>
  <c r="Y48" i="15"/>
  <c r="E61" i="17" l="1"/>
  <c r="G61" i="17"/>
  <c r="F62" i="17" s="1"/>
  <c r="X50" i="15"/>
  <c r="W50" i="15" s="1"/>
  <c r="Y49" i="15"/>
  <c r="E62" i="17" l="1"/>
  <c r="G62" i="17"/>
  <c r="F63" i="17" s="1"/>
  <c r="X51" i="15"/>
  <c r="W51" i="15" s="1"/>
  <c r="Y50" i="15"/>
  <c r="E63" i="17" l="1"/>
  <c r="G63" i="17"/>
  <c r="F64" i="17"/>
  <c r="X52" i="15"/>
  <c r="W52" i="15" s="1"/>
  <c r="Y51" i="15"/>
  <c r="E64" i="17" l="1"/>
  <c r="G64" i="17"/>
  <c r="F65" i="17" s="1"/>
  <c r="X53" i="15"/>
  <c r="W53" i="15" s="1"/>
  <c r="Y52" i="15"/>
  <c r="E65" i="17" l="1"/>
  <c r="G65" i="17"/>
  <c r="F66" i="17"/>
  <c r="X54" i="15"/>
  <c r="W54" i="15" s="1"/>
  <c r="Y53" i="15"/>
  <c r="G66" i="17" l="1"/>
  <c r="F67" i="17" s="1"/>
  <c r="E66" i="17"/>
  <c r="X55" i="15"/>
  <c r="W55" i="15" s="1"/>
  <c r="Y54" i="15"/>
  <c r="E67" i="17" l="1"/>
  <c r="G67" i="17"/>
  <c r="X56" i="15"/>
  <c r="W56" i="15" s="1"/>
  <c r="Y55" i="15"/>
  <c r="X57" i="15" l="1"/>
  <c r="W57" i="15" s="1"/>
  <c r="Y56" i="15"/>
  <c r="X58" i="15" l="1"/>
  <c r="W58" i="15" s="1"/>
  <c r="Y57" i="15"/>
  <c r="X59" i="15" l="1"/>
  <c r="W59" i="15" s="1"/>
  <c r="Y58" i="15"/>
  <c r="X60" i="15" l="1"/>
  <c r="W60" i="15" s="1"/>
  <c r="Y59" i="15"/>
  <c r="X61" i="15" l="1"/>
  <c r="W61" i="15" s="1"/>
  <c r="Y60" i="15"/>
  <c r="X62" i="15" l="1"/>
  <c r="W62" i="15" s="1"/>
  <c r="Y61" i="15"/>
  <c r="X63" i="15" l="1"/>
  <c r="W63" i="15" s="1"/>
  <c r="Y62" i="15"/>
  <c r="X64" i="15" l="1"/>
  <c r="W64" i="15" s="1"/>
  <c r="Y63" i="15"/>
  <c r="X65" i="15" l="1"/>
  <c r="W65" i="15" s="1"/>
  <c r="Y64" i="15"/>
  <c r="X66" i="15" l="1"/>
  <c r="W66" i="15" s="1"/>
  <c r="Y65" i="15"/>
  <c r="X67" i="15" l="1"/>
  <c r="W67" i="15" s="1"/>
  <c r="Y66" i="15"/>
  <c r="X68" i="15" l="1"/>
  <c r="W68" i="15" s="1"/>
  <c r="Y67" i="15"/>
  <c r="X69" i="15" l="1"/>
  <c r="W69" i="15" s="1"/>
  <c r="Y68" i="15"/>
  <c r="X70" i="15" l="1"/>
  <c r="W70" i="15" s="1"/>
  <c r="Y69" i="15"/>
  <c r="X71" i="15" l="1"/>
  <c r="W71" i="15" s="1"/>
  <c r="Y70" i="15"/>
  <c r="X72" i="15" l="1"/>
  <c r="W72" i="15" s="1"/>
  <c r="Y71" i="15"/>
  <c r="X73" i="15" l="1"/>
  <c r="W73" i="15" s="1"/>
  <c r="Y72" i="15"/>
  <c r="X74" i="15" l="1"/>
  <c r="W74" i="15" s="1"/>
  <c r="Y73" i="15"/>
  <c r="X75" i="15" l="1"/>
  <c r="W75" i="15" s="1"/>
  <c r="Y74" i="15"/>
  <c r="X76" i="15" l="1"/>
  <c r="W76" i="15" s="1"/>
  <c r="Y75" i="15"/>
  <c r="X77" i="15" l="1"/>
  <c r="W77" i="15" s="1"/>
  <c r="Y76" i="15"/>
  <c r="X78" i="15" l="1"/>
  <c r="W78" i="15" s="1"/>
  <c r="Y77" i="15"/>
  <c r="X79" i="15" l="1"/>
  <c r="W79" i="15" s="1"/>
  <c r="Y78" i="15"/>
  <c r="X80" i="15" l="1"/>
  <c r="W80" i="15" s="1"/>
  <c r="Y79" i="15"/>
  <c r="X81" i="15" l="1"/>
  <c r="W81" i="15" s="1"/>
  <c r="Y80" i="15"/>
  <c r="X82" i="15" l="1"/>
  <c r="W82" i="15" s="1"/>
  <c r="Y81" i="15"/>
  <c r="X83" i="15" l="1"/>
  <c r="W83" i="15" s="1"/>
  <c r="Y82" i="15"/>
  <c r="X84" i="15" l="1"/>
  <c r="W84" i="15" s="1"/>
  <c r="Y83" i="15"/>
  <c r="X85" i="15" l="1"/>
  <c r="W85" i="15" s="1"/>
  <c r="Y84" i="15"/>
  <c r="X86" i="15" l="1"/>
  <c r="W86" i="15" s="1"/>
  <c r="Y85" i="15"/>
  <c r="X87" i="15" l="1"/>
  <c r="W87" i="15" s="1"/>
  <c r="Y86" i="15"/>
  <c r="X88" i="15" l="1"/>
  <c r="W88" i="15" s="1"/>
  <c r="Y87" i="15"/>
  <c r="X89" i="15" l="1"/>
  <c r="W89" i="15" s="1"/>
  <c r="Y88" i="15"/>
  <c r="X90" i="15" l="1"/>
  <c r="W90" i="15" s="1"/>
  <c r="Y89" i="15"/>
  <c r="X91" i="15" l="1"/>
  <c r="W91" i="15" s="1"/>
  <c r="Y90" i="15"/>
  <c r="X92" i="15" l="1"/>
  <c r="W92" i="15" s="1"/>
  <c r="Y91" i="15"/>
  <c r="X93" i="15" l="1"/>
  <c r="W93" i="15" s="1"/>
  <c r="Y92" i="15"/>
  <c r="X94" i="15" l="1"/>
  <c r="W94" i="15" s="1"/>
  <c r="Y93" i="15"/>
  <c r="X95" i="15" l="1"/>
  <c r="W95" i="15" s="1"/>
  <c r="Y94" i="15"/>
  <c r="X96" i="15" l="1"/>
  <c r="W96" i="15" s="1"/>
  <c r="Y95" i="15"/>
  <c r="X97" i="15" l="1"/>
  <c r="W97" i="15" s="1"/>
  <c r="Y96" i="15"/>
  <c r="X98" i="15" l="1"/>
  <c r="W98" i="15" s="1"/>
  <c r="Y97" i="15"/>
  <c r="X99" i="15" l="1"/>
  <c r="W99" i="15" s="1"/>
  <c r="Y98" i="15"/>
  <c r="X100" i="15" l="1"/>
  <c r="W100" i="15" s="1"/>
  <c r="Y99" i="15"/>
  <c r="X101" i="15" l="1"/>
  <c r="W101" i="15" s="1"/>
  <c r="Y100" i="15"/>
  <c r="X102" i="15" l="1"/>
  <c r="W102" i="15" s="1"/>
  <c r="Y101" i="15"/>
  <c r="X103" i="15" l="1"/>
  <c r="W103" i="15" s="1"/>
  <c r="Y102" i="15"/>
  <c r="X104" i="15" l="1"/>
  <c r="W104" i="15" s="1"/>
  <c r="Y103" i="15"/>
  <c r="X105" i="15" l="1"/>
  <c r="W105" i="15" s="1"/>
  <c r="Y104" i="15"/>
  <c r="X106" i="15" l="1"/>
  <c r="W106" i="15" s="1"/>
  <c r="Y105" i="15"/>
  <c r="X107" i="15" l="1"/>
  <c r="W107" i="15" s="1"/>
  <c r="Y106" i="15"/>
  <c r="X108" i="15" l="1"/>
  <c r="W108" i="15" s="1"/>
  <c r="Y107" i="15"/>
  <c r="X109" i="15" l="1"/>
  <c r="W109" i="15" s="1"/>
  <c r="Y108" i="15"/>
  <c r="X110" i="15" l="1"/>
  <c r="W110" i="15" s="1"/>
  <c r="Y109" i="15"/>
  <c r="X111" i="15" l="1"/>
  <c r="W111" i="15" s="1"/>
  <c r="Y110" i="15"/>
  <c r="X112" i="15" l="1"/>
  <c r="W112" i="15" s="1"/>
  <c r="Y111" i="15"/>
  <c r="X113" i="15" l="1"/>
  <c r="W113" i="15" s="1"/>
  <c r="Y112" i="15"/>
  <c r="X114" i="15" l="1"/>
  <c r="W114" i="15" s="1"/>
  <c r="Y113" i="15"/>
  <c r="X115" i="15" l="1"/>
  <c r="W115" i="15" s="1"/>
  <c r="Y114" i="15"/>
  <c r="X116" i="15" l="1"/>
  <c r="W116" i="15" s="1"/>
  <c r="Y115" i="15"/>
  <c r="X117" i="15" l="1"/>
  <c r="W117" i="15" s="1"/>
  <c r="Y116" i="15"/>
  <c r="X118" i="15" l="1"/>
  <c r="W118" i="15" s="1"/>
  <c r="Y117" i="15"/>
  <c r="X119" i="15" l="1"/>
  <c r="W119" i="15" s="1"/>
  <c r="Y118" i="15"/>
  <c r="X120" i="15" l="1"/>
  <c r="W120" i="15" s="1"/>
  <c r="Y119" i="15"/>
  <c r="X121" i="15" l="1"/>
  <c r="W121" i="15" s="1"/>
  <c r="Y120" i="15"/>
  <c r="X122" i="15" l="1"/>
  <c r="W122" i="15" s="1"/>
  <c r="Y121" i="15"/>
  <c r="X123" i="15" l="1"/>
  <c r="W123" i="15" s="1"/>
  <c r="Y122" i="15"/>
  <c r="X124" i="15" l="1"/>
  <c r="W124" i="15" s="1"/>
  <c r="Y123" i="15"/>
  <c r="X125" i="15" l="1"/>
  <c r="W125" i="15" s="1"/>
  <c r="Y124" i="15"/>
  <c r="X126" i="15" l="1"/>
  <c r="W126" i="15" s="1"/>
  <c r="Y125" i="15"/>
  <c r="X127" i="15" l="1"/>
  <c r="W127" i="15" s="1"/>
  <c r="Y126" i="15"/>
  <c r="X128" i="15" l="1"/>
  <c r="W128" i="15" s="1"/>
  <c r="Y127" i="15"/>
  <c r="X129" i="15" l="1"/>
  <c r="W129" i="15" s="1"/>
  <c r="Y128" i="15"/>
  <c r="X130" i="15" l="1"/>
  <c r="W130" i="15" s="1"/>
  <c r="Y129" i="15"/>
  <c r="X131" i="15" l="1"/>
  <c r="W131" i="15" s="1"/>
  <c r="Y130" i="15"/>
  <c r="X132" i="15" l="1"/>
  <c r="W132" i="15" s="1"/>
  <c r="Y131" i="15"/>
  <c r="X133" i="15" l="1"/>
  <c r="W133" i="15" s="1"/>
  <c r="Y132" i="15"/>
  <c r="X134" i="15" l="1"/>
  <c r="W134" i="15" s="1"/>
  <c r="Y133" i="15"/>
  <c r="X135" i="15" l="1"/>
  <c r="W135" i="15" s="1"/>
  <c r="Y134" i="15"/>
  <c r="X136" i="15" l="1"/>
  <c r="W136" i="15" s="1"/>
  <c r="Y135" i="15"/>
  <c r="X137" i="15" l="1"/>
  <c r="W137" i="15" s="1"/>
  <c r="Y136" i="15"/>
  <c r="X138" i="15" l="1"/>
  <c r="W138" i="15" s="1"/>
  <c r="Y137" i="15"/>
  <c r="X139" i="15" l="1"/>
  <c r="W139" i="15" s="1"/>
  <c r="Y138" i="15"/>
  <c r="X140" i="15" l="1"/>
  <c r="W140" i="15" s="1"/>
  <c r="Y139" i="15"/>
  <c r="X141" i="15" l="1"/>
  <c r="W141" i="15" s="1"/>
  <c r="Y140" i="15"/>
  <c r="X142" i="15" l="1"/>
  <c r="W142" i="15" s="1"/>
  <c r="Y141" i="15"/>
  <c r="X143" i="15" l="1"/>
  <c r="W143" i="15" s="1"/>
  <c r="Y142" i="15"/>
  <c r="X144" i="15" l="1"/>
  <c r="W144" i="15" s="1"/>
  <c r="Y143" i="15"/>
  <c r="X145" i="15" l="1"/>
  <c r="W145" i="15" s="1"/>
  <c r="Y144" i="15"/>
  <c r="X146" i="15" l="1"/>
  <c r="W146" i="15" s="1"/>
  <c r="Y145" i="15"/>
  <c r="X147" i="15" l="1"/>
  <c r="W147" i="15" s="1"/>
  <c r="Y146" i="15"/>
  <c r="X148" i="15" l="1"/>
  <c r="W148" i="15" s="1"/>
  <c r="Y147" i="15"/>
  <c r="X149" i="15" l="1"/>
  <c r="W149" i="15" s="1"/>
  <c r="Y148" i="15"/>
  <c r="X150" i="15" l="1"/>
  <c r="W150" i="15" s="1"/>
  <c r="Y149" i="15"/>
  <c r="X151" i="15" l="1"/>
  <c r="W151" i="15" s="1"/>
  <c r="Y150" i="15"/>
  <c r="X152" i="15" l="1"/>
  <c r="W152" i="15" s="1"/>
  <c r="Y151" i="15"/>
  <c r="X153" i="15" l="1"/>
  <c r="W153" i="15" s="1"/>
  <c r="Y152" i="15"/>
  <c r="X154" i="15" l="1"/>
  <c r="W154" i="15" s="1"/>
  <c r="Y153" i="15"/>
  <c r="X155" i="15" l="1"/>
  <c r="W155" i="15" s="1"/>
  <c r="Y154" i="15"/>
  <c r="X156" i="15" l="1"/>
  <c r="W156" i="15" s="1"/>
  <c r="Y155" i="15"/>
  <c r="X157" i="15" l="1"/>
  <c r="W157" i="15" s="1"/>
  <c r="Y156" i="15"/>
  <c r="X158" i="15" l="1"/>
  <c r="W158" i="15" s="1"/>
  <c r="Y157" i="15"/>
  <c r="X159" i="15" l="1"/>
  <c r="W159" i="15" s="1"/>
  <c r="Y158" i="15"/>
  <c r="X160" i="15" l="1"/>
  <c r="W160" i="15" s="1"/>
  <c r="Y159" i="15"/>
  <c r="X161" i="15" l="1"/>
  <c r="W161" i="15" s="1"/>
  <c r="Y160" i="15"/>
  <c r="X162" i="15" l="1"/>
  <c r="W162" i="15" s="1"/>
  <c r="Y161" i="15"/>
  <c r="X163" i="15" l="1"/>
  <c r="W163" i="15" s="1"/>
  <c r="Y162" i="15"/>
  <c r="X164" i="15" l="1"/>
  <c r="W164" i="15" s="1"/>
  <c r="Y163" i="15"/>
  <c r="X165" i="15" l="1"/>
  <c r="W165" i="15" s="1"/>
  <c r="Y164" i="15"/>
  <c r="X166" i="15" l="1"/>
  <c r="W166" i="15" s="1"/>
  <c r="Y165" i="15"/>
  <c r="X167" i="15" l="1"/>
  <c r="W167" i="15" s="1"/>
  <c r="Y166" i="15"/>
  <c r="X168" i="15" l="1"/>
  <c r="W168" i="15" s="1"/>
  <c r="Y167" i="15"/>
  <c r="X169" i="15" l="1"/>
  <c r="W169" i="15" s="1"/>
  <c r="Y168" i="15"/>
  <c r="X170" i="15" l="1"/>
  <c r="W170" i="15" s="1"/>
  <c r="Y169" i="15"/>
  <c r="X171" i="15" l="1"/>
  <c r="W171" i="15" s="1"/>
  <c r="Y170" i="15"/>
  <c r="X172" i="15" l="1"/>
  <c r="W172" i="15" s="1"/>
  <c r="Y171" i="15"/>
  <c r="X173" i="15" l="1"/>
  <c r="W173" i="15" s="1"/>
  <c r="Y172" i="15"/>
  <c r="X174" i="15" l="1"/>
  <c r="W174" i="15" s="1"/>
  <c r="Y173" i="15"/>
  <c r="X175" i="15" l="1"/>
  <c r="W175" i="15" s="1"/>
  <c r="Y174" i="15"/>
  <c r="X176" i="15" l="1"/>
  <c r="W176" i="15" s="1"/>
  <c r="Y175" i="15"/>
  <c r="X177" i="15" l="1"/>
  <c r="W177" i="15" s="1"/>
  <c r="Y176" i="15"/>
  <c r="X178" i="15" l="1"/>
  <c r="W178" i="15" s="1"/>
  <c r="Y177" i="15"/>
  <c r="X179" i="15" l="1"/>
  <c r="W179" i="15" s="1"/>
  <c r="Y178" i="15"/>
  <c r="X180" i="15" l="1"/>
  <c r="W180" i="15" s="1"/>
  <c r="Y179" i="15"/>
  <c r="X181" i="15" l="1"/>
  <c r="W181" i="15" s="1"/>
  <c r="Y180" i="15"/>
  <c r="X182" i="15" l="1"/>
  <c r="W182" i="15" s="1"/>
  <c r="Y181" i="15"/>
  <c r="X183" i="15" l="1"/>
  <c r="W183" i="15" s="1"/>
  <c r="Y182" i="15"/>
  <c r="X184" i="15" l="1"/>
  <c r="W184" i="15" s="1"/>
  <c r="Y183" i="15"/>
  <c r="X185" i="15" l="1"/>
  <c r="W185" i="15" s="1"/>
  <c r="Y184" i="15"/>
  <c r="X186" i="15" l="1"/>
  <c r="W186" i="15" s="1"/>
  <c r="Y185" i="15"/>
  <c r="X187" i="15" l="1"/>
  <c r="W187" i="15" s="1"/>
  <c r="Y186" i="15"/>
  <c r="X188" i="15" l="1"/>
  <c r="W188" i="15" s="1"/>
  <c r="Y187" i="15"/>
  <c r="X189" i="15" l="1"/>
  <c r="W189" i="15" s="1"/>
  <c r="Y188" i="15"/>
  <c r="X190" i="15" l="1"/>
  <c r="W190" i="15" s="1"/>
  <c r="Y189" i="15"/>
  <c r="X191" i="15" l="1"/>
  <c r="W191" i="15" s="1"/>
  <c r="Y190" i="15"/>
  <c r="X192" i="15" l="1"/>
  <c r="W192" i="15" s="1"/>
  <c r="Y191" i="15"/>
  <c r="X193" i="15" l="1"/>
  <c r="W193" i="15" s="1"/>
  <c r="Y192" i="15"/>
  <c r="X194" i="15" l="1"/>
  <c r="W194" i="15" s="1"/>
  <c r="Y193" i="15"/>
  <c r="X195" i="15" l="1"/>
  <c r="W195" i="15" s="1"/>
  <c r="Y194" i="15"/>
  <c r="X196" i="15" l="1"/>
  <c r="W196" i="15" s="1"/>
  <c r="Y195" i="15"/>
  <c r="X197" i="15" l="1"/>
  <c r="W197" i="15" s="1"/>
  <c r="Y196" i="15"/>
  <c r="X198" i="15" l="1"/>
  <c r="W198" i="15" s="1"/>
  <c r="Y197" i="15"/>
  <c r="X199" i="15" l="1"/>
  <c r="W199" i="15" s="1"/>
  <c r="Y198" i="15"/>
  <c r="X200" i="15" l="1"/>
  <c r="W200" i="15" s="1"/>
  <c r="Y199" i="15"/>
  <c r="X201" i="15" l="1"/>
  <c r="W201" i="15" s="1"/>
  <c r="Y200" i="15"/>
  <c r="X202" i="15" l="1"/>
  <c r="W202" i="15" s="1"/>
  <c r="Y201" i="15"/>
  <c r="X203" i="15" l="1"/>
  <c r="W203" i="15" s="1"/>
  <c r="Y202" i="15"/>
  <c r="X204" i="15" l="1"/>
  <c r="W204" i="15" s="1"/>
  <c r="Y203" i="15"/>
  <c r="X205" i="15" l="1"/>
  <c r="W205" i="15" s="1"/>
  <c r="Y204" i="15"/>
  <c r="X206" i="15" l="1"/>
  <c r="W206" i="15" s="1"/>
  <c r="Y205" i="15"/>
  <c r="X207" i="15" l="1"/>
  <c r="W207" i="15" s="1"/>
  <c r="Y206" i="15"/>
  <c r="X208" i="15" l="1"/>
  <c r="W208" i="15" s="1"/>
  <c r="Y207" i="15"/>
  <c r="X209" i="15" l="1"/>
  <c r="W209" i="15" s="1"/>
  <c r="Y208" i="15"/>
  <c r="X210" i="15" l="1"/>
  <c r="W210" i="15" s="1"/>
  <c r="Y209" i="15"/>
  <c r="X211" i="15" l="1"/>
  <c r="W211" i="15" s="1"/>
  <c r="Y210" i="15"/>
  <c r="X212" i="15" l="1"/>
  <c r="W212" i="15" s="1"/>
  <c r="Y211" i="15"/>
  <c r="X213" i="15" l="1"/>
  <c r="W213" i="15" s="1"/>
  <c r="Y212" i="15"/>
  <c r="X214" i="15" l="1"/>
  <c r="W214" i="15" s="1"/>
  <c r="Y213" i="15"/>
  <c r="X215" i="15" l="1"/>
  <c r="W215" i="15" s="1"/>
  <c r="Y214" i="15"/>
  <c r="X216" i="15" l="1"/>
  <c r="W216" i="15" s="1"/>
  <c r="Y215" i="15"/>
  <c r="X217" i="15" l="1"/>
  <c r="W217" i="15" s="1"/>
  <c r="Y216" i="15"/>
  <c r="X218" i="15" l="1"/>
  <c r="W218" i="15" s="1"/>
  <c r="Y217" i="15"/>
  <c r="X219" i="15" l="1"/>
  <c r="W219" i="15" s="1"/>
  <c r="Y218" i="15"/>
  <c r="X220" i="15" l="1"/>
  <c r="W220" i="15" s="1"/>
  <c r="Y219" i="15"/>
  <c r="X221" i="15" l="1"/>
  <c r="W221" i="15" s="1"/>
  <c r="Y220" i="15"/>
  <c r="X222" i="15" l="1"/>
  <c r="W222" i="15" s="1"/>
  <c r="Y221" i="15"/>
  <c r="X223" i="15" l="1"/>
  <c r="W223" i="15" s="1"/>
  <c r="Y222" i="15"/>
  <c r="X224" i="15" l="1"/>
  <c r="W224" i="15" s="1"/>
  <c r="Y223" i="15"/>
  <c r="X225" i="15" l="1"/>
  <c r="W225" i="15" s="1"/>
  <c r="Y224" i="15"/>
  <c r="X226" i="15" l="1"/>
  <c r="W226" i="15" s="1"/>
  <c r="Y225" i="15"/>
  <c r="X227" i="15" l="1"/>
  <c r="W227" i="15" s="1"/>
  <c r="Y226" i="15"/>
  <c r="X228" i="15" l="1"/>
  <c r="W228" i="15" s="1"/>
  <c r="Y227" i="15"/>
  <c r="X229" i="15" l="1"/>
  <c r="W229" i="15" s="1"/>
  <c r="Y228" i="15"/>
  <c r="X230" i="15" l="1"/>
  <c r="W230" i="15" s="1"/>
  <c r="Y229" i="15"/>
  <c r="X231" i="15" l="1"/>
  <c r="W231" i="15" s="1"/>
  <c r="Y230" i="15"/>
  <c r="X232" i="15" l="1"/>
  <c r="W232" i="15" s="1"/>
  <c r="Y231" i="15"/>
  <c r="X233" i="15" l="1"/>
  <c r="W233" i="15" s="1"/>
  <c r="Y232" i="15"/>
  <c r="X234" i="15" l="1"/>
  <c r="W234" i="15" s="1"/>
  <c r="Y233" i="15"/>
  <c r="X235" i="15" l="1"/>
  <c r="W235" i="15" s="1"/>
  <c r="Y234" i="15"/>
  <c r="X236" i="15" l="1"/>
  <c r="W236" i="15" s="1"/>
  <c r="Y235" i="15"/>
  <c r="X237" i="15" l="1"/>
  <c r="W237" i="15" s="1"/>
  <c r="Y236" i="15"/>
  <c r="X238" i="15" l="1"/>
  <c r="W238" i="15" s="1"/>
  <c r="Y237" i="15"/>
  <c r="X239" i="15" l="1"/>
  <c r="W239" i="15" s="1"/>
  <c r="Y238" i="15"/>
  <c r="X240" i="15" l="1"/>
  <c r="W240" i="15" s="1"/>
  <c r="Y239" i="15"/>
  <c r="X241" i="15" l="1"/>
  <c r="W241" i="15" s="1"/>
  <c r="Y240" i="15"/>
  <c r="X242" i="15" l="1"/>
  <c r="W242" i="15" s="1"/>
  <c r="Y241" i="15"/>
  <c r="X243" i="15" l="1"/>
  <c r="W243" i="15" s="1"/>
  <c r="Y242" i="15"/>
  <c r="X244" i="15" l="1"/>
  <c r="W244" i="15" s="1"/>
  <c r="Y243" i="15"/>
  <c r="X245" i="15" l="1"/>
  <c r="W245" i="15" s="1"/>
  <c r="Y244" i="15"/>
  <c r="X246" i="15" l="1"/>
  <c r="W246" i="15" s="1"/>
  <c r="Y245" i="15"/>
  <c r="X247" i="15" l="1"/>
  <c r="W247" i="15" s="1"/>
  <c r="Y246" i="15"/>
  <c r="X248" i="15" l="1"/>
  <c r="W248" i="15" s="1"/>
  <c r="Y247" i="15"/>
  <c r="X249" i="15" l="1"/>
  <c r="W249" i="15" s="1"/>
  <c r="Y248" i="15"/>
  <c r="X250" i="15" l="1"/>
  <c r="W250" i="15" s="1"/>
  <c r="Y249" i="15"/>
  <c r="X251" i="15" l="1"/>
  <c r="W251" i="15" s="1"/>
  <c r="Y250" i="15"/>
  <c r="X252" i="15" l="1"/>
  <c r="W252" i="15" s="1"/>
  <c r="Y251" i="15"/>
  <c r="X253" i="15" l="1"/>
  <c r="W253" i="15" s="1"/>
  <c r="Y252" i="15"/>
  <c r="X254" i="15" l="1"/>
  <c r="W254" i="15" s="1"/>
  <c r="Y253" i="15"/>
  <c r="X255" i="15" l="1"/>
  <c r="W255" i="15" s="1"/>
  <c r="Y254" i="15"/>
  <c r="X256" i="15" l="1"/>
  <c r="W256" i="15" s="1"/>
  <c r="Y255" i="15"/>
  <c r="X257" i="15" l="1"/>
  <c r="W257" i="15" s="1"/>
  <c r="Y256" i="15"/>
  <c r="X258" i="15" l="1"/>
  <c r="W258" i="15" s="1"/>
  <c r="Y257" i="15"/>
  <c r="X259" i="15" l="1"/>
  <c r="W259" i="15" s="1"/>
  <c r="Y258" i="15"/>
  <c r="X260" i="15" l="1"/>
  <c r="W260" i="15" s="1"/>
  <c r="Y259" i="15"/>
  <c r="X261" i="15" l="1"/>
  <c r="W261" i="15" s="1"/>
  <c r="Y260" i="15"/>
  <c r="X262" i="15" l="1"/>
  <c r="W262" i="15" s="1"/>
  <c r="Y261" i="15"/>
  <c r="X263" i="15" l="1"/>
  <c r="W263" i="15" s="1"/>
  <c r="Y262" i="15"/>
  <c r="X264" i="15" l="1"/>
  <c r="W264" i="15" s="1"/>
  <c r="Y263" i="15"/>
  <c r="X265" i="15" l="1"/>
  <c r="W265" i="15" s="1"/>
  <c r="Y264" i="15"/>
  <c r="X266" i="15" l="1"/>
  <c r="W266" i="15" s="1"/>
  <c r="Y265" i="15"/>
  <c r="X267" i="15" l="1"/>
  <c r="W267" i="15" s="1"/>
  <c r="Y266" i="15"/>
  <c r="X268" i="15" l="1"/>
  <c r="W268" i="15" s="1"/>
  <c r="Y267" i="15"/>
  <c r="X269" i="15" l="1"/>
  <c r="W269" i="15" s="1"/>
  <c r="Y268" i="15"/>
  <c r="X270" i="15" l="1"/>
  <c r="W270" i="15" s="1"/>
  <c r="Y269" i="15"/>
  <c r="X271" i="15" l="1"/>
  <c r="W271" i="15" s="1"/>
  <c r="Y270" i="15"/>
  <c r="X272" i="15" l="1"/>
  <c r="W272" i="15" s="1"/>
  <c r="Y271" i="15"/>
  <c r="X273" i="15" l="1"/>
  <c r="W273" i="15" s="1"/>
  <c r="Y272" i="15"/>
  <c r="X274" i="15" l="1"/>
  <c r="W274" i="15" s="1"/>
  <c r="Y273" i="15"/>
  <c r="X275" i="15" l="1"/>
  <c r="W275" i="15" s="1"/>
  <c r="Y274" i="15"/>
  <c r="X276" i="15" l="1"/>
  <c r="W276" i="15" s="1"/>
  <c r="Y275" i="15"/>
  <c r="X277" i="15" l="1"/>
  <c r="W277" i="15" s="1"/>
  <c r="Y276" i="15"/>
  <c r="X278" i="15" l="1"/>
  <c r="W278" i="15" s="1"/>
  <c r="Y277" i="15"/>
  <c r="X279" i="15" l="1"/>
  <c r="W279" i="15" s="1"/>
  <c r="Y278" i="15"/>
  <c r="X280" i="15" l="1"/>
  <c r="W280" i="15" s="1"/>
  <c r="Y279" i="15"/>
  <c r="X281" i="15" l="1"/>
  <c r="W281" i="15" s="1"/>
  <c r="Y280" i="15"/>
  <c r="X282" i="15" l="1"/>
  <c r="W282" i="15" s="1"/>
  <c r="Y281" i="15"/>
  <c r="X283" i="15" l="1"/>
  <c r="W283" i="15" s="1"/>
  <c r="Y282" i="15"/>
  <c r="X284" i="15" l="1"/>
  <c r="W284" i="15" s="1"/>
  <c r="Y283" i="15"/>
  <c r="X285" i="15" l="1"/>
  <c r="W285" i="15" s="1"/>
  <c r="Y284" i="15"/>
  <c r="X286" i="15" l="1"/>
  <c r="W286" i="15" s="1"/>
  <c r="Y285" i="15"/>
  <c r="X287" i="15" l="1"/>
  <c r="W287" i="15" s="1"/>
  <c r="Y286" i="15"/>
  <c r="X288" i="15" l="1"/>
  <c r="W288" i="15" s="1"/>
  <c r="Y287" i="15"/>
  <c r="X289" i="15" l="1"/>
  <c r="W289" i="15" s="1"/>
  <c r="Y288" i="15"/>
  <c r="X290" i="15" l="1"/>
  <c r="W290" i="15" s="1"/>
  <c r="Y289" i="15"/>
  <c r="X291" i="15" l="1"/>
  <c r="W291" i="15" s="1"/>
  <c r="Y290" i="15"/>
  <c r="X292" i="15" l="1"/>
  <c r="W292" i="15" s="1"/>
  <c r="Y291" i="15"/>
  <c r="X293" i="15" l="1"/>
  <c r="W293" i="15" s="1"/>
  <c r="Y292" i="15"/>
  <c r="X294" i="15" l="1"/>
  <c r="W294" i="15" s="1"/>
  <c r="Y293" i="15"/>
  <c r="X295" i="15" l="1"/>
  <c r="W295" i="15" s="1"/>
  <c r="Y294" i="15"/>
  <c r="X296" i="15" l="1"/>
  <c r="W296" i="15" s="1"/>
  <c r="Y295" i="15"/>
  <c r="X297" i="15" l="1"/>
  <c r="W297" i="15" s="1"/>
  <c r="Y296" i="15"/>
  <c r="X298" i="15" l="1"/>
  <c r="W298" i="15" s="1"/>
  <c r="Y297" i="15"/>
  <c r="X299" i="15" l="1"/>
  <c r="W299" i="15" s="1"/>
  <c r="Y298" i="15"/>
  <c r="X300" i="15" l="1"/>
  <c r="W300" i="15" s="1"/>
  <c r="Y299" i="15"/>
  <c r="X301" i="15" l="1"/>
  <c r="W301" i="15" s="1"/>
  <c r="Y300" i="15"/>
  <c r="X302" i="15" l="1"/>
  <c r="W302" i="15" s="1"/>
  <c r="Y301" i="15"/>
  <c r="X303" i="15" l="1"/>
  <c r="W303" i="15" s="1"/>
  <c r="Y302" i="15"/>
  <c r="X304" i="15" l="1"/>
  <c r="W304" i="15" s="1"/>
  <c r="Y303" i="15"/>
  <c r="X305" i="15" l="1"/>
  <c r="W305" i="15" s="1"/>
  <c r="Y304" i="15"/>
  <c r="X306" i="15" l="1"/>
  <c r="W306" i="15" s="1"/>
  <c r="Y305" i="15"/>
  <c r="X307" i="15" l="1"/>
  <c r="W307" i="15" s="1"/>
  <c r="Y306" i="15"/>
  <c r="X308" i="15" l="1"/>
  <c r="W308" i="15" s="1"/>
  <c r="Y307" i="15"/>
  <c r="X309" i="15" l="1"/>
  <c r="W309" i="15" s="1"/>
  <c r="Y308" i="15"/>
  <c r="X310" i="15" l="1"/>
  <c r="W310" i="15" s="1"/>
  <c r="Y309" i="15"/>
  <c r="X311" i="15" l="1"/>
  <c r="W311" i="15" s="1"/>
  <c r="Y310" i="15"/>
  <c r="X312" i="15" l="1"/>
  <c r="W312" i="15" s="1"/>
  <c r="Y311" i="15"/>
  <c r="X313" i="15" l="1"/>
  <c r="W313" i="15" s="1"/>
  <c r="Y312" i="15"/>
  <c r="X314" i="15" l="1"/>
  <c r="W314" i="15" s="1"/>
  <c r="Y313" i="15"/>
  <c r="X315" i="15" l="1"/>
  <c r="W315" i="15" s="1"/>
  <c r="Y314" i="15"/>
  <c r="X316" i="15" l="1"/>
  <c r="W316" i="15" s="1"/>
  <c r="Y315" i="15"/>
  <c r="X317" i="15" l="1"/>
  <c r="W317" i="15" s="1"/>
  <c r="Y316" i="15"/>
  <c r="X318" i="15" l="1"/>
  <c r="W318" i="15" s="1"/>
  <c r="Y317" i="15"/>
  <c r="X319" i="15" l="1"/>
  <c r="W319" i="15" s="1"/>
  <c r="Y318" i="15"/>
  <c r="X320" i="15" l="1"/>
  <c r="W320" i="15" s="1"/>
  <c r="Y319" i="15"/>
  <c r="X321" i="15" l="1"/>
  <c r="W321" i="15" s="1"/>
  <c r="Y320" i="15"/>
  <c r="X322" i="15" l="1"/>
  <c r="W322" i="15" s="1"/>
  <c r="Y321" i="15"/>
  <c r="X323" i="15" l="1"/>
  <c r="W323" i="15" s="1"/>
  <c r="Y322" i="15"/>
  <c r="X324" i="15" l="1"/>
  <c r="W324" i="15" s="1"/>
  <c r="Y323" i="15"/>
  <c r="X325" i="15" l="1"/>
  <c r="W325" i="15" s="1"/>
  <c r="Y324" i="15"/>
  <c r="X326" i="15" l="1"/>
  <c r="W326" i="15" s="1"/>
  <c r="Y325" i="15"/>
  <c r="X327" i="15" l="1"/>
  <c r="W327" i="15" s="1"/>
  <c r="Y326" i="15"/>
  <c r="X328" i="15" l="1"/>
  <c r="W328" i="15" s="1"/>
  <c r="Y327" i="15"/>
  <c r="X329" i="15" l="1"/>
  <c r="W329" i="15" s="1"/>
  <c r="Y328" i="15"/>
  <c r="X330" i="15" l="1"/>
  <c r="W330" i="15" s="1"/>
  <c r="Y329" i="15"/>
  <c r="X331" i="15" l="1"/>
  <c r="W331" i="15" s="1"/>
  <c r="Y330" i="15"/>
  <c r="X332" i="15" l="1"/>
  <c r="W332" i="15" s="1"/>
  <c r="Y331" i="15"/>
  <c r="X333" i="15" l="1"/>
  <c r="W333" i="15" s="1"/>
  <c r="Y332" i="15"/>
  <c r="X334" i="15" l="1"/>
  <c r="W334" i="15" s="1"/>
  <c r="Y333" i="15"/>
  <c r="X335" i="15" l="1"/>
  <c r="W335" i="15" s="1"/>
  <c r="Y334" i="15"/>
  <c r="X336" i="15" l="1"/>
  <c r="W336" i="15" s="1"/>
  <c r="Y335" i="15"/>
  <c r="X337" i="15" l="1"/>
  <c r="W337" i="15" s="1"/>
  <c r="Y336" i="15"/>
  <c r="X338" i="15" l="1"/>
  <c r="W338" i="15" s="1"/>
  <c r="Y337" i="15"/>
  <c r="X339" i="15" l="1"/>
  <c r="W339" i="15" s="1"/>
  <c r="Y338" i="15"/>
  <c r="X340" i="15" l="1"/>
  <c r="W340" i="15" s="1"/>
  <c r="Y339" i="15"/>
  <c r="X341" i="15" l="1"/>
  <c r="W341" i="15" s="1"/>
  <c r="Y340" i="15"/>
  <c r="X342" i="15" l="1"/>
  <c r="W342" i="15" s="1"/>
  <c r="Y341" i="15"/>
  <c r="X343" i="15" l="1"/>
  <c r="W343" i="15" s="1"/>
  <c r="Y342" i="15"/>
  <c r="X344" i="15" l="1"/>
  <c r="W344" i="15" s="1"/>
  <c r="Y343" i="15"/>
  <c r="X345" i="15" l="1"/>
  <c r="W345" i="15" s="1"/>
  <c r="Y344" i="15"/>
  <c r="X346" i="15" l="1"/>
  <c r="W346" i="15" s="1"/>
  <c r="Y345" i="15"/>
  <c r="X347" i="15" l="1"/>
  <c r="W347" i="15" s="1"/>
  <c r="Y346" i="15"/>
  <c r="X348" i="15" l="1"/>
  <c r="W348" i="15" s="1"/>
  <c r="Y347" i="15"/>
  <c r="X349" i="15" l="1"/>
  <c r="W349" i="15" s="1"/>
  <c r="Y348" i="15"/>
  <c r="X350" i="15" l="1"/>
  <c r="W350" i="15" s="1"/>
  <c r="Y349" i="15"/>
  <c r="X351" i="15" l="1"/>
  <c r="W351" i="15" s="1"/>
  <c r="Y350" i="15"/>
  <c r="X352" i="15" l="1"/>
  <c r="W352" i="15" s="1"/>
  <c r="Y351" i="15"/>
  <c r="X353" i="15" l="1"/>
  <c r="W353" i="15" s="1"/>
  <c r="Y352" i="15"/>
  <c r="X354" i="15" l="1"/>
  <c r="W354" i="15" s="1"/>
  <c r="Y353" i="15"/>
  <c r="X355" i="15" l="1"/>
  <c r="W355" i="15" s="1"/>
  <c r="Y354" i="15"/>
  <c r="X356" i="15" l="1"/>
  <c r="W356" i="15" s="1"/>
  <c r="Y355" i="15"/>
  <c r="X357" i="15" l="1"/>
  <c r="W357" i="15" s="1"/>
  <c r="Y356" i="15"/>
  <c r="X358" i="15" l="1"/>
  <c r="W358" i="15" s="1"/>
  <c r="Y357" i="15"/>
  <c r="X359" i="15" l="1"/>
  <c r="W359" i="15" s="1"/>
  <c r="Y358" i="15"/>
  <c r="X360" i="15" l="1"/>
  <c r="W360" i="15" s="1"/>
  <c r="Y359" i="15"/>
  <c r="X361" i="15" l="1"/>
  <c r="W361" i="15" s="1"/>
  <c r="Y360" i="15"/>
  <c r="X362" i="15" l="1"/>
  <c r="W362" i="15" s="1"/>
  <c r="Y361" i="15"/>
  <c r="X363" i="15" l="1"/>
  <c r="W363" i="15" s="1"/>
  <c r="Y362" i="15"/>
  <c r="X364" i="15" l="1"/>
  <c r="W364" i="15" s="1"/>
  <c r="Y363" i="15"/>
  <c r="X365" i="15" l="1"/>
  <c r="W365" i="15" s="1"/>
  <c r="Y364" i="15"/>
  <c r="X366" i="15" l="1"/>
  <c r="W366" i="15" s="1"/>
  <c r="Y365" i="15"/>
  <c r="X367" i="15" l="1"/>
  <c r="W367" i="15" s="1"/>
  <c r="Y366" i="15"/>
  <c r="X368" i="15" l="1"/>
  <c r="W368" i="15" s="1"/>
  <c r="Y367" i="15"/>
  <c r="X369" i="15" l="1"/>
  <c r="W369" i="15" s="1"/>
  <c r="Y368" i="15"/>
  <c r="X370" i="15" l="1"/>
  <c r="W370" i="15" s="1"/>
  <c r="Y369" i="15"/>
  <c r="X371" i="15" l="1"/>
  <c r="W371" i="15" s="1"/>
  <c r="Y370" i="15"/>
  <c r="X372" i="15" l="1"/>
  <c r="W372" i="15" s="1"/>
  <c r="Y371" i="15"/>
  <c r="X373" i="15" l="1"/>
  <c r="W373" i="15" s="1"/>
  <c r="Y372" i="15"/>
  <c r="X374" i="15" l="1"/>
  <c r="W374" i="15" s="1"/>
  <c r="Y373" i="15"/>
  <c r="X375" i="15" l="1"/>
  <c r="W375" i="15" s="1"/>
  <c r="Y374" i="15"/>
  <c r="X376" i="15" l="1"/>
  <c r="W376" i="15" s="1"/>
  <c r="Y375" i="15"/>
  <c r="X377" i="15" l="1"/>
  <c r="W377" i="15" s="1"/>
  <c r="Y376" i="15"/>
  <c r="X378" i="15" l="1"/>
  <c r="W378" i="15" s="1"/>
  <c r="Y377" i="15"/>
  <c r="X379" i="15" l="1"/>
  <c r="W379" i="15" s="1"/>
  <c r="Y378" i="15"/>
  <c r="X380" i="15" l="1"/>
  <c r="W380" i="15" s="1"/>
  <c r="Y379" i="15"/>
  <c r="X381" i="15" l="1"/>
  <c r="W381" i="15" s="1"/>
  <c r="Y380" i="15"/>
  <c r="X382" i="15" l="1"/>
  <c r="W382" i="15" s="1"/>
  <c r="Y381" i="15"/>
  <c r="X383" i="15" l="1"/>
  <c r="W383" i="15" s="1"/>
  <c r="Y382" i="15"/>
  <c r="X384" i="15" l="1"/>
  <c r="W384" i="15" s="1"/>
  <c r="Y383" i="15"/>
  <c r="X385" i="15" l="1"/>
  <c r="W385" i="15" s="1"/>
  <c r="Y384" i="15"/>
  <c r="X386" i="15" l="1"/>
  <c r="W386" i="15" s="1"/>
  <c r="Y385" i="15"/>
  <c r="X387" i="15" l="1"/>
  <c r="W387" i="15" s="1"/>
  <c r="Y386" i="15"/>
  <c r="X388" i="15" l="1"/>
  <c r="W388" i="15" s="1"/>
  <c r="Y387" i="15"/>
  <c r="X389" i="15" l="1"/>
  <c r="W389" i="15" s="1"/>
  <c r="Y388" i="15"/>
  <c r="X390" i="15" l="1"/>
  <c r="W390" i="15" s="1"/>
  <c r="Y389" i="15"/>
  <c r="X391" i="15" l="1"/>
  <c r="W391" i="15" s="1"/>
  <c r="Y390" i="15"/>
  <c r="X392" i="15" l="1"/>
  <c r="W392" i="15" s="1"/>
  <c r="Y391" i="15"/>
  <c r="X393" i="15" l="1"/>
  <c r="W393" i="15" s="1"/>
  <c r="Y392" i="15"/>
  <c r="X394" i="15" l="1"/>
  <c r="W394" i="15" s="1"/>
  <c r="Y393" i="15"/>
  <c r="X395" i="15" l="1"/>
  <c r="W395" i="15" s="1"/>
  <c r="Y394" i="15"/>
  <c r="X396" i="15" l="1"/>
  <c r="W396" i="15" s="1"/>
  <c r="Y395" i="15"/>
  <c r="X397" i="15" l="1"/>
  <c r="W397" i="15" s="1"/>
  <c r="Y396" i="15"/>
  <c r="X398" i="15" l="1"/>
  <c r="W398" i="15" s="1"/>
  <c r="Y397" i="15"/>
  <c r="X399" i="15" l="1"/>
  <c r="W399" i="15" s="1"/>
  <c r="Y398" i="15"/>
  <c r="X400" i="15" l="1"/>
  <c r="W400" i="15" s="1"/>
  <c r="Y399" i="15"/>
  <c r="X401" i="15" l="1"/>
  <c r="W401" i="15" s="1"/>
  <c r="Y400" i="15"/>
  <c r="X402" i="15" l="1"/>
  <c r="W402" i="15" s="1"/>
  <c r="Y401" i="15"/>
  <c r="X403" i="15" l="1"/>
  <c r="W403" i="15" s="1"/>
  <c r="Y402" i="15"/>
  <c r="X404" i="15" l="1"/>
  <c r="W404" i="15" s="1"/>
  <c r="Y403" i="15"/>
  <c r="X405" i="15" l="1"/>
  <c r="W405" i="15" s="1"/>
  <c r="Y404" i="15"/>
  <c r="X406" i="15" l="1"/>
  <c r="W406" i="15" s="1"/>
  <c r="Y405" i="15"/>
  <c r="X407" i="15" l="1"/>
  <c r="W407" i="15" s="1"/>
  <c r="Y406" i="15"/>
  <c r="X408" i="15" l="1"/>
  <c r="W408" i="15" s="1"/>
  <c r="Y407" i="15"/>
  <c r="X409" i="15" l="1"/>
  <c r="W409" i="15" s="1"/>
  <c r="Y408" i="15"/>
  <c r="X410" i="15" l="1"/>
  <c r="W410" i="15" s="1"/>
  <c r="Y409" i="15"/>
  <c r="X411" i="15" l="1"/>
  <c r="W411" i="15" s="1"/>
  <c r="Y410" i="15"/>
  <c r="X412" i="15" l="1"/>
  <c r="W412" i="15" s="1"/>
  <c r="Y411" i="15"/>
  <c r="X413" i="15" l="1"/>
  <c r="W413" i="15" s="1"/>
  <c r="Y412" i="15"/>
  <c r="X414" i="15" l="1"/>
  <c r="W414" i="15" s="1"/>
  <c r="Y413" i="15"/>
  <c r="X415" i="15" l="1"/>
  <c r="W415" i="15" s="1"/>
  <c r="Y414" i="15"/>
  <c r="X416" i="15" l="1"/>
  <c r="W416" i="15" s="1"/>
  <c r="Y415" i="15"/>
  <c r="X417" i="15" l="1"/>
  <c r="W417" i="15" s="1"/>
  <c r="Y416" i="15"/>
  <c r="X418" i="15" l="1"/>
  <c r="W418" i="15" s="1"/>
  <c r="Y417" i="15"/>
  <c r="X419" i="15" l="1"/>
  <c r="W419" i="15" s="1"/>
  <c r="Y418" i="15"/>
  <c r="X420" i="15" l="1"/>
  <c r="W420" i="15" s="1"/>
  <c r="Y419" i="15"/>
  <c r="X421" i="15" l="1"/>
  <c r="W421" i="15" s="1"/>
  <c r="Y420" i="15"/>
  <c r="X422" i="15" l="1"/>
  <c r="W422" i="15" s="1"/>
  <c r="Y421" i="15"/>
  <c r="X423" i="15" l="1"/>
  <c r="W423" i="15" s="1"/>
  <c r="Y422" i="15"/>
  <c r="X424" i="15" l="1"/>
  <c r="W424" i="15" s="1"/>
  <c r="Y423" i="15"/>
  <c r="X425" i="15" l="1"/>
  <c r="W425" i="15" s="1"/>
  <c r="Y424" i="15"/>
  <c r="X426" i="15" l="1"/>
  <c r="W426" i="15" s="1"/>
  <c r="Y425" i="15"/>
  <c r="X427" i="15" l="1"/>
  <c r="W427" i="15" s="1"/>
  <c r="Y426" i="15"/>
  <c r="X428" i="15" l="1"/>
  <c r="W428" i="15" s="1"/>
  <c r="Y427" i="15"/>
  <c r="X429" i="15" l="1"/>
  <c r="W429" i="15" s="1"/>
  <c r="Y428" i="15"/>
  <c r="X430" i="15" l="1"/>
  <c r="W430" i="15" s="1"/>
  <c r="Y429" i="15"/>
  <c r="X431" i="15" l="1"/>
  <c r="W431" i="15" s="1"/>
  <c r="Y430" i="15"/>
  <c r="X432" i="15" l="1"/>
  <c r="W432" i="15" s="1"/>
  <c r="Y431" i="15"/>
  <c r="X433" i="15" l="1"/>
  <c r="W433" i="15" s="1"/>
  <c r="Y432" i="15"/>
  <c r="X434" i="15" l="1"/>
  <c r="W434" i="15" s="1"/>
  <c r="Y433" i="15"/>
  <c r="X435" i="15" l="1"/>
  <c r="W435" i="15" s="1"/>
  <c r="Y434" i="15"/>
  <c r="X436" i="15" l="1"/>
  <c r="W436" i="15" s="1"/>
  <c r="Y435" i="15"/>
  <c r="X437" i="15" l="1"/>
  <c r="W437" i="15" s="1"/>
  <c r="Y436" i="15"/>
  <c r="X438" i="15" l="1"/>
  <c r="W438" i="15" s="1"/>
  <c r="Y437" i="15"/>
  <c r="X439" i="15" l="1"/>
  <c r="W439" i="15" s="1"/>
  <c r="Y438" i="15"/>
  <c r="X440" i="15" l="1"/>
  <c r="W440" i="15" s="1"/>
  <c r="Y439" i="15"/>
  <c r="X441" i="15" l="1"/>
  <c r="W441" i="15" s="1"/>
  <c r="Y440" i="15"/>
  <c r="X442" i="15" l="1"/>
  <c r="W442" i="15" s="1"/>
  <c r="Y441" i="15"/>
  <c r="X443" i="15" l="1"/>
  <c r="W443" i="15" s="1"/>
  <c r="Y442" i="15"/>
  <c r="X444" i="15" l="1"/>
  <c r="W444" i="15" s="1"/>
  <c r="Y443" i="15"/>
  <c r="X445" i="15" l="1"/>
  <c r="W445" i="15" s="1"/>
  <c r="Y444" i="15"/>
  <c r="X446" i="15" l="1"/>
  <c r="W446" i="15" s="1"/>
  <c r="Y445" i="15"/>
  <c r="X447" i="15" l="1"/>
  <c r="W447" i="15" s="1"/>
  <c r="Y446" i="15"/>
  <c r="X448" i="15" l="1"/>
  <c r="W448" i="15" s="1"/>
  <c r="Y447" i="15"/>
  <c r="X449" i="15" l="1"/>
  <c r="W449" i="15" s="1"/>
  <c r="Y448" i="15"/>
  <c r="X450" i="15" l="1"/>
  <c r="W450" i="15" s="1"/>
  <c r="Y449" i="15"/>
  <c r="X451" i="15" l="1"/>
  <c r="W451" i="15" s="1"/>
  <c r="Y450" i="15"/>
  <c r="X452" i="15" l="1"/>
  <c r="W452" i="15" s="1"/>
  <c r="Y451" i="15"/>
  <c r="X453" i="15" l="1"/>
  <c r="W453" i="15" s="1"/>
  <c r="Y452" i="15"/>
  <c r="X454" i="15" l="1"/>
  <c r="W454" i="15" s="1"/>
  <c r="Y453" i="15"/>
  <c r="X455" i="15" l="1"/>
  <c r="W455" i="15" s="1"/>
  <c r="Y454" i="15"/>
  <c r="X456" i="15" l="1"/>
  <c r="W456" i="15" s="1"/>
  <c r="Y455" i="15"/>
  <c r="X457" i="15" l="1"/>
  <c r="W457" i="15" s="1"/>
  <c r="Y456" i="15"/>
  <c r="X458" i="15" l="1"/>
  <c r="W458" i="15" s="1"/>
  <c r="Y457" i="15"/>
  <c r="X459" i="15" l="1"/>
  <c r="W459" i="15" s="1"/>
  <c r="Y458" i="15"/>
  <c r="X460" i="15" l="1"/>
  <c r="W460" i="15" s="1"/>
  <c r="Y459" i="15"/>
  <c r="X461" i="15" l="1"/>
  <c r="W461" i="15" s="1"/>
  <c r="Y460" i="15"/>
  <c r="X462" i="15" l="1"/>
  <c r="W462" i="15" s="1"/>
  <c r="Y461" i="15"/>
  <c r="X463" i="15" l="1"/>
  <c r="W463" i="15" s="1"/>
  <c r="Y462" i="15"/>
  <c r="X464" i="15" l="1"/>
  <c r="W464" i="15" s="1"/>
  <c r="Y463" i="15"/>
  <c r="X465" i="15" l="1"/>
  <c r="W465" i="15" s="1"/>
  <c r="Y464" i="15"/>
  <c r="X466" i="15" l="1"/>
  <c r="W466" i="15" s="1"/>
  <c r="Y465" i="15"/>
  <c r="X467" i="15" l="1"/>
  <c r="W467" i="15" s="1"/>
  <c r="Y466" i="15"/>
  <c r="X468" i="15" l="1"/>
  <c r="W468" i="15" s="1"/>
  <c r="Y467" i="15"/>
  <c r="X469" i="15" l="1"/>
  <c r="W469" i="15" s="1"/>
  <c r="Y468" i="15"/>
  <c r="X470" i="15" l="1"/>
  <c r="W470" i="15" s="1"/>
  <c r="Y469" i="15"/>
  <c r="X471" i="15" l="1"/>
  <c r="W471" i="15" s="1"/>
  <c r="Y470" i="15"/>
  <c r="X472" i="15" l="1"/>
  <c r="W472" i="15" s="1"/>
  <c r="Y471" i="15"/>
  <c r="X473" i="15" l="1"/>
  <c r="W473" i="15" s="1"/>
  <c r="Y472" i="15"/>
  <c r="X474" i="15" l="1"/>
  <c r="W474" i="15" s="1"/>
  <c r="Y473" i="15"/>
  <c r="X475" i="15" l="1"/>
  <c r="W475" i="15" s="1"/>
  <c r="Y474" i="15"/>
  <c r="X476" i="15" l="1"/>
  <c r="W476" i="15" s="1"/>
  <c r="Y475" i="15"/>
  <c r="X477" i="15" l="1"/>
  <c r="W477" i="15" s="1"/>
  <c r="Y476" i="15"/>
  <c r="X478" i="15" l="1"/>
  <c r="W478" i="15" s="1"/>
  <c r="Y477" i="15"/>
  <c r="X479" i="15" l="1"/>
  <c r="W479" i="15" s="1"/>
  <c r="Y478" i="15"/>
  <c r="X480" i="15" l="1"/>
  <c r="W480" i="15" s="1"/>
  <c r="Y479" i="15"/>
  <c r="X481" i="15" l="1"/>
  <c r="W481" i="15" s="1"/>
  <c r="Y480" i="15"/>
  <c r="X482" i="15" l="1"/>
  <c r="W482" i="15" s="1"/>
  <c r="Y481" i="15"/>
  <c r="X483" i="15" l="1"/>
  <c r="W483" i="15" s="1"/>
  <c r="Y482" i="15"/>
  <c r="X484" i="15" l="1"/>
  <c r="W484" i="15" s="1"/>
  <c r="Y483" i="15"/>
  <c r="X485" i="15" l="1"/>
  <c r="W485" i="15" s="1"/>
  <c r="Y484" i="15"/>
  <c r="X486" i="15" l="1"/>
  <c r="W486" i="15" s="1"/>
  <c r="Y485" i="15"/>
  <c r="X487" i="15" l="1"/>
  <c r="W487" i="15" s="1"/>
  <c r="Y486" i="15"/>
  <c r="X488" i="15" l="1"/>
  <c r="W488" i="15" s="1"/>
  <c r="Y487" i="15"/>
  <c r="X489" i="15" l="1"/>
  <c r="W489" i="15" s="1"/>
  <c r="Y488" i="15"/>
  <c r="X490" i="15" l="1"/>
  <c r="W490" i="15" s="1"/>
  <c r="Y489" i="15"/>
  <c r="X491" i="15" l="1"/>
  <c r="W491" i="15" s="1"/>
  <c r="Y490" i="15"/>
  <c r="X492" i="15" l="1"/>
  <c r="W492" i="15" s="1"/>
  <c r="Y491" i="15"/>
  <c r="X493" i="15" l="1"/>
  <c r="W493" i="15" s="1"/>
  <c r="Y492" i="15"/>
  <c r="X494" i="15" l="1"/>
  <c r="W494" i="15" s="1"/>
  <c r="Y493" i="15"/>
  <c r="X495" i="15" l="1"/>
  <c r="W495" i="15" s="1"/>
  <c r="Y494" i="15"/>
  <c r="X496" i="15" l="1"/>
  <c r="W496" i="15" s="1"/>
  <c r="Y495" i="15"/>
  <c r="X497" i="15" l="1"/>
  <c r="W497" i="15" s="1"/>
  <c r="Y496" i="15"/>
  <c r="X498" i="15" l="1"/>
  <c r="W498" i="15" s="1"/>
  <c r="Y497" i="15"/>
  <c r="X499" i="15" l="1"/>
  <c r="W499" i="15" s="1"/>
  <c r="Y498" i="15"/>
  <c r="X500" i="15" l="1"/>
  <c r="W500" i="15" s="1"/>
  <c r="Y499" i="15"/>
  <c r="X501" i="15" l="1"/>
  <c r="W501" i="15" s="1"/>
  <c r="Y500" i="15"/>
  <c r="X502" i="15" l="1"/>
  <c r="W502" i="15" s="1"/>
  <c r="Y501" i="15"/>
  <c r="X503" i="15" l="1"/>
  <c r="W503" i="15" s="1"/>
  <c r="Y502" i="15"/>
  <c r="X504" i="15" l="1"/>
  <c r="W504" i="15" s="1"/>
  <c r="Y503" i="15"/>
  <c r="X505" i="15" l="1"/>
  <c r="W505" i="15" s="1"/>
  <c r="Y504" i="15"/>
  <c r="X506" i="15" l="1"/>
  <c r="W506" i="15" s="1"/>
  <c r="Y505" i="15"/>
  <c r="X507" i="15" l="1"/>
  <c r="W507" i="15" s="1"/>
  <c r="Y506" i="15"/>
  <c r="X508" i="15" l="1"/>
  <c r="W508" i="15" s="1"/>
  <c r="Y507" i="15"/>
  <c r="X509" i="15" l="1"/>
  <c r="W509" i="15" s="1"/>
  <c r="Y508" i="15"/>
  <c r="X510" i="15" l="1"/>
  <c r="W510" i="15" s="1"/>
  <c r="Y509" i="15"/>
  <c r="X511" i="15" l="1"/>
  <c r="W511" i="15" s="1"/>
  <c r="Y510" i="15"/>
  <c r="X512" i="15" l="1"/>
  <c r="W512" i="15" s="1"/>
  <c r="Y511" i="15"/>
  <c r="X513" i="15" l="1"/>
  <c r="W513" i="15" s="1"/>
  <c r="Y512" i="15"/>
  <c r="X514" i="15" l="1"/>
  <c r="W514" i="15" s="1"/>
  <c r="Y513" i="15"/>
  <c r="X515" i="15" l="1"/>
  <c r="W515" i="15" s="1"/>
  <c r="Y514" i="15"/>
  <c r="X516" i="15" l="1"/>
  <c r="W516" i="15" s="1"/>
  <c r="Y515" i="15"/>
  <c r="X517" i="15" l="1"/>
  <c r="W517" i="15" s="1"/>
  <c r="Y516" i="15"/>
  <c r="X518" i="15" l="1"/>
  <c r="W518" i="15" s="1"/>
  <c r="Y517" i="15"/>
  <c r="X519" i="15" l="1"/>
  <c r="W519" i="15" s="1"/>
  <c r="Y518" i="15"/>
  <c r="X520" i="15" l="1"/>
  <c r="W520" i="15" s="1"/>
  <c r="Y519" i="15"/>
  <c r="X521" i="15" l="1"/>
  <c r="W521" i="15" s="1"/>
  <c r="Y520" i="15"/>
  <c r="X522" i="15" l="1"/>
  <c r="W522" i="15" s="1"/>
  <c r="Y521" i="15"/>
  <c r="X523" i="15" l="1"/>
  <c r="W523" i="15" s="1"/>
  <c r="Y522" i="15"/>
  <c r="X524" i="15" l="1"/>
  <c r="W524" i="15" s="1"/>
  <c r="Y523" i="15"/>
  <c r="X525" i="15" l="1"/>
  <c r="W525" i="15" s="1"/>
  <c r="Y524" i="15"/>
  <c r="X526" i="15" l="1"/>
  <c r="W526" i="15" s="1"/>
  <c r="Y525" i="15"/>
  <c r="X527" i="15" l="1"/>
  <c r="W527" i="15" s="1"/>
  <c r="Y526" i="15"/>
  <c r="X528" i="15" l="1"/>
  <c r="W528" i="15" s="1"/>
  <c r="Y527" i="15"/>
  <c r="X529" i="15" l="1"/>
  <c r="W529" i="15" s="1"/>
  <c r="Y528" i="15"/>
  <c r="X530" i="15" l="1"/>
  <c r="W530" i="15" s="1"/>
  <c r="Y529" i="15"/>
  <c r="X531" i="15" l="1"/>
  <c r="W531" i="15" s="1"/>
  <c r="Y530" i="15"/>
  <c r="X532" i="15" l="1"/>
  <c r="W532" i="15" s="1"/>
  <c r="Y531" i="15"/>
  <c r="X533" i="15" l="1"/>
  <c r="W533" i="15" s="1"/>
  <c r="Y532" i="15"/>
  <c r="X534" i="15" l="1"/>
  <c r="W534" i="15" s="1"/>
  <c r="Y533" i="15"/>
  <c r="X535" i="15" l="1"/>
  <c r="W535" i="15" s="1"/>
  <c r="Y534" i="15"/>
  <c r="X536" i="15" l="1"/>
  <c r="W536" i="15" s="1"/>
  <c r="Y535" i="15"/>
  <c r="X537" i="15" l="1"/>
  <c r="W537" i="15" s="1"/>
  <c r="Y536" i="15"/>
  <c r="X538" i="15" l="1"/>
  <c r="W538" i="15" s="1"/>
  <c r="Y537" i="15"/>
  <c r="X539" i="15" l="1"/>
  <c r="W539" i="15" s="1"/>
  <c r="Y538" i="15"/>
  <c r="X540" i="15" l="1"/>
  <c r="W540" i="15" s="1"/>
  <c r="Y539" i="15"/>
  <c r="X541" i="15" l="1"/>
  <c r="W541" i="15" s="1"/>
  <c r="Y540" i="15"/>
  <c r="X542" i="15" l="1"/>
  <c r="W542" i="15" s="1"/>
  <c r="Y541" i="15"/>
  <c r="X543" i="15" l="1"/>
  <c r="W543" i="15" s="1"/>
  <c r="Y542" i="15"/>
  <c r="X544" i="15" l="1"/>
  <c r="W544" i="15" s="1"/>
  <c r="Y543" i="15"/>
  <c r="X545" i="15" l="1"/>
  <c r="W545" i="15" s="1"/>
  <c r="Y544" i="15"/>
  <c r="X546" i="15" l="1"/>
  <c r="W546" i="15" s="1"/>
  <c r="Y545" i="15"/>
  <c r="X547" i="15" l="1"/>
  <c r="W547" i="15" s="1"/>
  <c r="Y546" i="15"/>
  <c r="X548" i="15" l="1"/>
  <c r="W548" i="15" s="1"/>
  <c r="Y547" i="15"/>
  <c r="X549" i="15" l="1"/>
  <c r="W549" i="15" s="1"/>
  <c r="Y548" i="15"/>
  <c r="X550" i="15" l="1"/>
  <c r="W550" i="15" s="1"/>
  <c r="Y549" i="15"/>
  <c r="X551" i="15" l="1"/>
  <c r="W551" i="15" s="1"/>
  <c r="Y550" i="15"/>
  <c r="X552" i="15" l="1"/>
  <c r="W552" i="15" s="1"/>
  <c r="Y551" i="15"/>
  <c r="X553" i="15" l="1"/>
  <c r="W553" i="15" s="1"/>
  <c r="Y552" i="15"/>
  <c r="X554" i="15" l="1"/>
  <c r="W554" i="15" s="1"/>
  <c r="Y553" i="15"/>
  <c r="X555" i="15" l="1"/>
  <c r="W555" i="15" s="1"/>
  <c r="Y554" i="15"/>
  <c r="X556" i="15" l="1"/>
  <c r="W556" i="15" s="1"/>
  <c r="Y555" i="15"/>
  <c r="X557" i="15" l="1"/>
  <c r="W557" i="15" s="1"/>
  <c r="Y556" i="15"/>
  <c r="X558" i="15" l="1"/>
  <c r="W558" i="15" s="1"/>
  <c r="Y557" i="15"/>
  <c r="X559" i="15" l="1"/>
  <c r="W559" i="15" s="1"/>
  <c r="Y558" i="15"/>
  <c r="X560" i="15" l="1"/>
  <c r="W560" i="15" s="1"/>
  <c r="Y559" i="15"/>
  <c r="X561" i="15" l="1"/>
  <c r="W561" i="15" s="1"/>
  <c r="Y560" i="15"/>
  <c r="X562" i="15" l="1"/>
  <c r="W562" i="15" s="1"/>
  <c r="Y561" i="15"/>
  <c r="X563" i="15" l="1"/>
  <c r="W563" i="15" s="1"/>
  <c r="Y562" i="15"/>
  <c r="X564" i="15" l="1"/>
  <c r="W564" i="15" s="1"/>
  <c r="Y563" i="15"/>
  <c r="X565" i="15" l="1"/>
  <c r="W565" i="15" s="1"/>
  <c r="Y564" i="15"/>
  <c r="X566" i="15" l="1"/>
  <c r="W566" i="15" s="1"/>
  <c r="Y565" i="15"/>
  <c r="X567" i="15" l="1"/>
  <c r="W567" i="15" s="1"/>
  <c r="Y566" i="15"/>
  <c r="X568" i="15" l="1"/>
  <c r="W568" i="15" s="1"/>
  <c r="Y567" i="15"/>
  <c r="X569" i="15" l="1"/>
  <c r="W569" i="15" s="1"/>
  <c r="Y568" i="15"/>
  <c r="X570" i="15" l="1"/>
  <c r="W570" i="15" s="1"/>
  <c r="Y569" i="15"/>
  <c r="X571" i="15" l="1"/>
  <c r="W571" i="15" s="1"/>
  <c r="Y570" i="15"/>
  <c r="X572" i="15" l="1"/>
  <c r="W572" i="15" s="1"/>
  <c r="Y571" i="15"/>
  <c r="X573" i="15" l="1"/>
  <c r="W573" i="15" s="1"/>
  <c r="Y572" i="15"/>
  <c r="X574" i="15" l="1"/>
  <c r="W574" i="15" s="1"/>
  <c r="Y573" i="15"/>
  <c r="X575" i="15" l="1"/>
  <c r="W575" i="15" s="1"/>
  <c r="Y574" i="15"/>
  <c r="X576" i="15" l="1"/>
  <c r="W576" i="15" s="1"/>
  <c r="Y575" i="15"/>
  <c r="X577" i="15" l="1"/>
  <c r="W577" i="15" s="1"/>
  <c r="Y576" i="15"/>
  <c r="X578" i="15" l="1"/>
  <c r="W578" i="15" s="1"/>
  <c r="Y577" i="15"/>
  <c r="X579" i="15" l="1"/>
  <c r="W579" i="15" s="1"/>
  <c r="Y578" i="15"/>
  <c r="X580" i="15" l="1"/>
  <c r="W580" i="15" s="1"/>
  <c r="Y579" i="15"/>
  <c r="X581" i="15" l="1"/>
  <c r="W581" i="15" s="1"/>
  <c r="Y580" i="15"/>
  <c r="X582" i="15" l="1"/>
  <c r="W582" i="15" s="1"/>
  <c r="Y581" i="15"/>
  <c r="X583" i="15" l="1"/>
  <c r="W583" i="15" s="1"/>
  <c r="Y582" i="15"/>
  <c r="X584" i="15" l="1"/>
  <c r="W584" i="15" s="1"/>
  <c r="Y583" i="15"/>
  <c r="X585" i="15" l="1"/>
  <c r="W585" i="15" s="1"/>
  <c r="Y584" i="15"/>
  <c r="X586" i="15" l="1"/>
  <c r="W586" i="15" s="1"/>
  <c r="Y585" i="15"/>
  <c r="X587" i="15" l="1"/>
  <c r="W587" i="15" s="1"/>
  <c r="Y586" i="15"/>
  <c r="X588" i="15" l="1"/>
  <c r="W588" i="15" s="1"/>
  <c r="Y587" i="15"/>
  <c r="X589" i="15" l="1"/>
  <c r="W589" i="15" s="1"/>
  <c r="Y588" i="15"/>
  <c r="X590" i="15" l="1"/>
  <c r="W590" i="15" s="1"/>
  <c r="Y589" i="15"/>
  <c r="X591" i="15" l="1"/>
  <c r="W591" i="15" s="1"/>
  <c r="Y590" i="15"/>
  <c r="X592" i="15" l="1"/>
  <c r="W592" i="15" s="1"/>
  <c r="Y591" i="15"/>
  <c r="X593" i="15" l="1"/>
  <c r="W593" i="15" s="1"/>
  <c r="Y592" i="15"/>
  <c r="X594" i="15" l="1"/>
  <c r="W594" i="15" s="1"/>
  <c r="Y593" i="15"/>
  <c r="X595" i="15" l="1"/>
  <c r="W595" i="15" s="1"/>
  <c r="Y594" i="15"/>
  <c r="X596" i="15" l="1"/>
  <c r="W596" i="15" s="1"/>
  <c r="Y595" i="15"/>
  <c r="X597" i="15" l="1"/>
  <c r="W597" i="15" s="1"/>
  <c r="Y596" i="15"/>
  <c r="X598" i="15" l="1"/>
  <c r="W598" i="15" s="1"/>
  <c r="Y597" i="15"/>
  <c r="X599" i="15" l="1"/>
  <c r="W599" i="15" s="1"/>
  <c r="Y598" i="15"/>
  <c r="X600" i="15" l="1"/>
  <c r="W600" i="15" s="1"/>
  <c r="Y599" i="15"/>
  <c r="X601" i="15" l="1"/>
  <c r="W601" i="15" s="1"/>
  <c r="Y600" i="15"/>
  <c r="X602" i="15" l="1"/>
  <c r="W602" i="15" s="1"/>
  <c r="Y601" i="15"/>
  <c r="X603" i="15" l="1"/>
  <c r="W603" i="15" s="1"/>
  <c r="Y602" i="15"/>
  <c r="X604" i="15" l="1"/>
  <c r="W604" i="15" s="1"/>
  <c r="Y603" i="15"/>
  <c r="X605" i="15" l="1"/>
  <c r="W605" i="15" s="1"/>
  <c r="Y604" i="15"/>
  <c r="X606" i="15" l="1"/>
  <c r="W606" i="15" s="1"/>
  <c r="Y605" i="15"/>
  <c r="X607" i="15" l="1"/>
  <c r="W607" i="15" s="1"/>
  <c r="Y606" i="15"/>
  <c r="X608" i="15" l="1"/>
  <c r="W608" i="15" s="1"/>
  <c r="Y607" i="15"/>
  <c r="X609" i="15" l="1"/>
  <c r="W609" i="15" s="1"/>
  <c r="Y608" i="15"/>
  <c r="X610" i="15" l="1"/>
  <c r="W610" i="15" s="1"/>
  <c r="Y609" i="15"/>
  <c r="X611" i="15" l="1"/>
  <c r="W611" i="15" s="1"/>
  <c r="Y610" i="15"/>
  <c r="X612" i="15" l="1"/>
  <c r="W612" i="15" s="1"/>
  <c r="Y611" i="15"/>
  <c r="X613" i="15" l="1"/>
  <c r="W613" i="15" s="1"/>
  <c r="Y612" i="15"/>
  <c r="X614" i="15" l="1"/>
  <c r="W614" i="15" s="1"/>
  <c r="Y613" i="15"/>
  <c r="X615" i="15" l="1"/>
  <c r="W615" i="15" s="1"/>
  <c r="Y614" i="15"/>
  <c r="X616" i="15" l="1"/>
  <c r="W616" i="15" s="1"/>
  <c r="Y615" i="15"/>
  <c r="X617" i="15" l="1"/>
  <c r="W617" i="15" s="1"/>
  <c r="Y616" i="15"/>
  <c r="X618" i="15" l="1"/>
  <c r="W618" i="15" s="1"/>
  <c r="Y617" i="15"/>
  <c r="X619" i="15" l="1"/>
  <c r="W619" i="15" s="1"/>
  <c r="Y618" i="15"/>
  <c r="X620" i="15" l="1"/>
  <c r="W620" i="15" s="1"/>
  <c r="Y619" i="15"/>
  <c r="X621" i="15" l="1"/>
  <c r="W621" i="15" s="1"/>
  <c r="Y620" i="15"/>
  <c r="X622" i="15" l="1"/>
  <c r="W622" i="15" s="1"/>
  <c r="Y621" i="15"/>
  <c r="X623" i="15" l="1"/>
  <c r="W623" i="15" s="1"/>
  <c r="Y622" i="15"/>
  <c r="X624" i="15" l="1"/>
  <c r="W624" i="15" s="1"/>
  <c r="Y623" i="15"/>
  <c r="X625" i="15" l="1"/>
  <c r="W625" i="15" s="1"/>
  <c r="Y624" i="15"/>
  <c r="X626" i="15" l="1"/>
  <c r="W626" i="15" s="1"/>
  <c r="Y625" i="15"/>
  <c r="X627" i="15" l="1"/>
  <c r="W627" i="15" s="1"/>
  <c r="Y626" i="15"/>
  <c r="X628" i="15" l="1"/>
  <c r="W628" i="15" s="1"/>
  <c r="Y627" i="15"/>
  <c r="X629" i="15" l="1"/>
  <c r="W629" i="15" s="1"/>
  <c r="Y628" i="15"/>
  <c r="X630" i="15" l="1"/>
  <c r="W630" i="15" s="1"/>
  <c r="Y629" i="15"/>
  <c r="X631" i="15" l="1"/>
  <c r="W631" i="15" s="1"/>
  <c r="Y630" i="15"/>
  <c r="X632" i="15" l="1"/>
  <c r="W632" i="15" s="1"/>
  <c r="Y631" i="15"/>
  <c r="X633" i="15" l="1"/>
  <c r="W633" i="15" s="1"/>
  <c r="Y632" i="15"/>
  <c r="X634" i="15" l="1"/>
  <c r="W634" i="15" s="1"/>
  <c r="Y633" i="15"/>
  <c r="X635" i="15" l="1"/>
  <c r="W635" i="15" s="1"/>
  <c r="Y634" i="15"/>
  <c r="X636" i="15" l="1"/>
  <c r="W636" i="15" s="1"/>
  <c r="Y635" i="15"/>
  <c r="X637" i="15" l="1"/>
  <c r="W637" i="15" s="1"/>
  <c r="Y636" i="15"/>
  <c r="X638" i="15" l="1"/>
  <c r="W638" i="15" s="1"/>
  <c r="Y637" i="15"/>
  <c r="X639" i="15" l="1"/>
  <c r="W639" i="15" s="1"/>
  <c r="Y638" i="15"/>
  <c r="X640" i="15" l="1"/>
  <c r="W640" i="15" s="1"/>
  <c r="Y639" i="15"/>
  <c r="X641" i="15" l="1"/>
  <c r="W641" i="15" s="1"/>
  <c r="Y640" i="15"/>
  <c r="X642" i="15" l="1"/>
  <c r="W642" i="15" s="1"/>
  <c r="Y641" i="15"/>
  <c r="X643" i="15" l="1"/>
  <c r="W643" i="15" s="1"/>
  <c r="Y642" i="15"/>
  <c r="X644" i="15" l="1"/>
  <c r="W644" i="15" s="1"/>
  <c r="Y643" i="15"/>
  <c r="X645" i="15" l="1"/>
  <c r="W645" i="15" s="1"/>
  <c r="Y644" i="15"/>
  <c r="X646" i="15" l="1"/>
  <c r="W646" i="15" s="1"/>
  <c r="Y645" i="15"/>
  <c r="X647" i="15" l="1"/>
  <c r="W647" i="15" s="1"/>
  <c r="Y646" i="15"/>
  <c r="X648" i="15" l="1"/>
  <c r="W648" i="15" s="1"/>
  <c r="Y647" i="15"/>
  <c r="X649" i="15" l="1"/>
  <c r="W649" i="15" s="1"/>
  <c r="Y648" i="15"/>
  <c r="X650" i="15" l="1"/>
  <c r="W650" i="15" s="1"/>
  <c r="Y649" i="15"/>
  <c r="X651" i="15" l="1"/>
  <c r="W651" i="15" s="1"/>
  <c r="Y650" i="15"/>
  <c r="X652" i="15" l="1"/>
  <c r="W652" i="15" s="1"/>
  <c r="Y651" i="15"/>
  <c r="X653" i="15" l="1"/>
  <c r="W653" i="15" s="1"/>
  <c r="Y652" i="15"/>
  <c r="X654" i="15" l="1"/>
  <c r="W654" i="15" s="1"/>
  <c r="Y653" i="15"/>
  <c r="X655" i="15" l="1"/>
  <c r="W655" i="15" s="1"/>
  <c r="Y654" i="15"/>
  <c r="X656" i="15" l="1"/>
  <c r="W656" i="15" s="1"/>
  <c r="Y655" i="15"/>
  <c r="X657" i="15" l="1"/>
  <c r="W657" i="15" s="1"/>
  <c r="Y656" i="15"/>
  <c r="X658" i="15" l="1"/>
  <c r="W658" i="15" s="1"/>
  <c r="Y657" i="15"/>
  <c r="X659" i="15" l="1"/>
  <c r="W659" i="15" s="1"/>
  <c r="Y658" i="15"/>
  <c r="X660" i="15" l="1"/>
  <c r="W660" i="15" s="1"/>
  <c r="Y659" i="15"/>
  <c r="X661" i="15" l="1"/>
  <c r="W661" i="15" s="1"/>
  <c r="Y660" i="15"/>
  <c r="X662" i="15" l="1"/>
  <c r="W662" i="15" s="1"/>
  <c r="Y661" i="15"/>
  <c r="X663" i="15" l="1"/>
  <c r="W663" i="15" s="1"/>
  <c r="Y662" i="15"/>
  <c r="X664" i="15" l="1"/>
  <c r="W664" i="15" s="1"/>
  <c r="Y663" i="15"/>
  <c r="X665" i="15" l="1"/>
  <c r="W665" i="15" s="1"/>
  <c r="Y664" i="15"/>
  <c r="X666" i="15" l="1"/>
  <c r="W666" i="15" s="1"/>
  <c r="Y665" i="15"/>
  <c r="X667" i="15" l="1"/>
  <c r="W667" i="15" s="1"/>
  <c r="Y666" i="15"/>
  <c r="X668" i="15" l="1"/>
  <c r="W668" i="15" s="1"/>
  <c r="Y667" i="15"/>
  <c r="X669" i="15" l="1"/>
  <c r="W669" i="15" s="1"/>
  <c r="Y668" i="15"/>
  <c r="X670" i="15" l="1"/>
  <c r="W670" i="15" s="1"/>
  <c r="Y669" i="15"/>
  <c r="X671" i="15" l="1"/>
  <c r="W671" i="15" s="1"/>
  <c r="Y670" i="15"/>
  <c r="X672" i="15" l="1"/>
  <c r="W672" i="15" s="1"/>
  <c r="Y671" i="15"/>
  <c r="X673" i="15" l="1"/>
  <c r="W673" i="15" s="1"/>
  <c r="Y672" i="15"/>
  <c r="X674" i="15" l="1"/>
  <c r="W674" i="15" s="1"/>
  <c r="Y673" i="15"/>
  <c r="X675" i="15" l="1"/>
  <c r="W675" i="15" s="1"/>
  <c r="Y674" i="15"/>
  <c r="X676" i="15" l="1"/>
  <c r="W676" i="15" s="1"/>
  <c r="Y675" i="15"/>
  <c r="X677" i="15" l="1"/>
  <c r="W677" i="15" s="1"/>
  <c r="Y676" i="15"/>
  <c r="X678" i="15" l="1"/>
  <c r="W678" i="15" s="1"/>
  <c r="Y677" i="15"/>
  <c r="X679" i="15" l="1"/>
  <c r="W679" i="15" s="1"/>
  <c r="Y678" i="15"/>
  <c r="X680" i="15" l="1"/>
  <c r="W680" i="15" s="1"/>
  <c r="Y679" i="15"/>
  <c r="X681" i="15" l="1"/>
  <c r="W681" i="15" s="1"/>
  <c r="Y680" i="15"/>
  <c r="X682" i="15" l="1"/>
  <c r="W682" i="15" s="1"/>
  <c r="Y681" i="15"/>
  <c r="X683" i="15" l="1"/>
  <c r="W683" i="15" s="1"/>
  <c r="Y682" i="15"/>
  <c r="X684" i="15" l="1"/>
  <c r="W684" i="15" s="1"/>
  <c r="Y683" i="15"/>
  <c r="X685" i="15" l="1"/>
  <c r="W685" i="15" s="1"/>
  <c r="Y684" i="15"/>
  <c r="X686" i="15" l="1"/>
  <c r="W686" i="15" s="1"/>
  <c r="Y685" i="15"/>
  <c r="X687" i="15" l="1"/>
  <c r="W687" i="15" s="1"/>
  <c r="Y686" i="15"/>
  <c r="X688" i="15" l="1"/>
  <c r="W688" i="15" s="1"/>
  <c r="Y687" i="15"/>
  <c r="X689" i="15" l="1"/>
  <c r="W689" i="15" s="1"/>
  <c r="Y688" i="15"/>
  <c r="X690" i="15" l="1"/>
  <c r="W690" i="15" s="1"/>
  <c r="Y689" i="15"/>
  <c r="X691" i="15" l="1"/>
  <c r="W691" i="15" s="1"/>
  <c r="Y690" i="15"/>
  <c r="X692" i="15" l="1"/>
  <c r="W692" i="15" s="1"/>
  <c r="Y691" i="15"/>
  <c r="X693" i="15" l="1"/>
  <c r="W693" i="15" s="1"/>
  <c r="Y692" i="15"/>
  <c r="X694" i="15" l="1"/>
  <c r="W694" i="15" s="1"/>
  <c r="Y693" i="15"/>
  <c r="X695" i="15" l="1"/>
  <c r="W695" i="15" s="1"/>
  <c r="Y694" i="15"/>
  <c r="X696" i="15" l="1"/>
  <c r="W696" i="15" s="1"/>
  <c r="Y695" i="15"/>
  <c r="X697" i="15" l="1"/>
  <c r="W697" i="15" s="1"/>
  <c r="Y696" i="15"/>
  <c r="X698" i="15" l="1"/>
  <c r="W698" i="15" s="1"/>
  <c r="Y697" i="15"/>
  <c r="X699" i="15" l="1"/>
  <c r="W699" i="15" s="1"/>
  <c r="Y698" i="15"/>
  <c r="X700" i="15" l="1"/>
  <c r="W700" i="15" s="1"/>
  <c r="Y699" i="15"/>
  <c r="X701" i="15" l="1"/>
  <c r="W701" i="15" s="1"/>
  <c r="Y700" i="15"/>
  <c r="X702" i="15" l="1"/>
  <c r="W702" i="15" s="1"/>
  <c r="Y701" i="15"/>
  <c r="X703" i="15" l="1"/>
  <c r="W703" i="15" s="1"/>
  <c r="Y702" i="15"/>
  <c r="X704" i="15" l="1"/>
  <c r="W704" i="15" s="1"/>
  <c r="Y703" i="15"/>
  <c r="X705" i="15" l="1"/>
  <c r="W705" i="15" s="1"/>
  <c r="Y704" i="15"/>
  <c r="X706" i="15" l="1"/>
  <c r="W706" i="15" s="1"/>
  <c r="Y705" i="15"/>
  <c r="X707" i="15" l="1"/>
  <c r="W707" i="15" s="1"/>
  <c r="Y706" i="15"/>
  <c r="X708" i="15" l="1"/>
  <c r="W708" i="15" s="1"/>
  <c r="Y707" i="15"/>
  <c r="X709" i="15" l="1"/>
  <c r="W709" i="15" s="1"/>
  <c r="Y708" i="15"/>
  <c r="X710" i="15" l="1"/>
  <c r="W710" i="15" s="1"/>
  <c r="Y709" i="15"/>
  <c r="X711" i="15" l="1"/>
  <c r="W711" i="15" s="1"/>
  <c r="Y710" i="15"/>
  <c r="X712" i="15" l="1"/>
  <c r="W712" i="15" s="1"/>
  <c r="Y711" i="15"/>
  <c r="X713" i="15" l="1"/>
  <c r="W713" i="15" s="1"/>
  <c r="Y712" i="15"/>
  <c r="X714" i="15" l="1"/>
  <c r="W714" i="15" s="1"/>
  <c r="Y713" i="15"/>
  <c r="X715" i="15" l="1"/>
  <c r="W715" i="15" s="1"/>
  <c r="Y714" i="15"/>
  <c r="X716" i="15" l="1"/>
  <c r="W716" i="15" s="1"/>
  <c r="Y715" i="15"/>
  <c r="X717" i="15" l="1"/>
  <c r="W717" i="15" s="1"/>
  <c r="Y716" i="15"/>
  <c r="X718" i="15" l="1"/>
  <c r="W718" i="15" s="1"/>
  <c r="Y717" i="15"/>
  <c r="X719" i="15" l="1"/>
  <c r="W719" i="15" s="1"/>
  <c r="Y718" i="15"/>
  <c r="X720" i="15" l="1"/>
  <c r="W720" i="15" s="1"/>
  <c r="Y719" i="15"/>
  <c r="X721" i="15" l="1"/>
  <c r="W721" i="15" s="1"/>
  <c r="Y720" i="15"/>
  <c r="X722" i="15" l="1"/>
  <c r="W722" i="15" s="1"/>
  <c r="Y721" i="15"/>
  <c r="X723" i="15" l="1"/>
  <c r="W723" i="15" s="1"/>
  <c r="Y722" i="15"/>
  <c r="X724" i="15" l="1"/>
  <c r="W724" i="15" s="1"/>
  <c r="Y723" i="15"/>
  <c r="X725" i="15" l="1"/>
  <c r="W725" i="15" s="1"/>
  <c r="Y724" i="15"/>
  <c r="X726" i="15" l="1"/>
  <c r="W726" i="15" s="1"/>
  <c r="Y725" i="15"/>
  <c r="X727" i="15" l="1"/>
  <c r="W727" i="15" s="1"/>
  <c r="Y726" i="15"/>
  <c r="X728" i="15" l="1"/>
  <c r="W728" i="15" s="1"/>
  <c r="Y727" i="15"/>
  <c r="X729" i="15" l="1"/>
  <c r="W729" i="15" s="1"/>
  <c r="Y728" i="15"/>
  <c r="X730" i="15" l="1"/>
  <c r="W730" i="15" s="1"/>
  <c r="Y729" i="15"/>
  <c r="X731" i="15" l="1"/>
  <c r="W731" i="15" s="1"/>
  <c r="Y730" i="15"/>
  <c r="X732" i="15" l="1"/>
  <c r="W732" i="15" s="1"/>
  <c r="Y731" i="15"/>
  <c r="X733" i="15" l="1"/>
  <c r="W733" i="15" s="1"/>
  <c r="Y732" i="15"/>
  <c r="X734" i="15" l="1"/>
  <c r="W734" i="15" s="1"/>
  <c r="Y733" i="15"/>
  <c r="X735" i="15" l="1"/>
  <c r="W735" i="15" s="1"/>
  <c r="Y734" i="15"/>
  <c r="X736" i="15" l="1"/>
  <c r="W736" i="15" s="1"/>
  <c r="Y735" i="15"/>
  <c r="X737" i="15" l="1"/>
  <c r="W737" i="15" s="1"/>
  <c r="Y736" i="15"/>
  <c r="X738" i="15" l="1"/>
  <c r="W738" i="15" s="1"/>
  <c r="Y737" i="15"/>
  <c r="X739" i="15" l="1"/>
  <c r="W739" i="15" s="1"/>
  <c r="Y738" i="15"/>
  <c r="X740" i="15" l="1"/>
  <c r="W740" i="15" s="1"/>
  <c r="Y739" i="15"/>
  <c r="X741" i="15" l="1"/>
  <c r="W741" i="15" s="1"/>
  <c r="Y740" i="15"/>
  <c r="X742" i="15" l="1"/>
  <c r="W742" i="15" s="1"/>
  <c r="Y741" i="15"/>
  <c r="X743" i="15" l="1"/>
  <c r="W743" i="15" s="1"/>
  <c r="Y742" i="15"/>
  <c r="X744" i="15" l="1"/>
  <c r="W744" i="15" s="1"/>
  <c r="Y743" i="15"/>
  <c r="X745" i="15" l="1"/>
  <c r="W745" i="15" s="1"/>
  <c r="Y744" i="15"/>
  <c r="X746" i="15" l="1"/>
  <c r="W746" i="15" s="1"/>
  <c r="Y745" i="15"/>
  <c r="X747" i="15" l="1"/>
  <c r="W747" i="15" s="1"/>
  <c r="Y746" i="15"/>
  <c r="X748" i="15" l="1"/>
  <c r="W748" i="15" s="1"/>
  <c r="Y747" i="15"/>
  <c r="X749" i="15" l="1"/>
  <c r="W749" i="15" s="1"/>
  <c r="Y748" i="15"/>
  <c r="X750" i="15" l="1"/>
  <c r="W750" i="15" s="1"/>
  <c r="Y749" i="15"/>
  <c r="X751" i="15" l="1"/>
  <c r="W751" i="15" s="1"/>
  <c r="Y750" i="15"/>
  <c r="X752" i="15" l="1"/>
  <c r="W752" i="15" s="1"/>
  <c r="Y751" i="15"/>
  <c r="X753" i="15" l="1"/>
  <c r="W753" i="15" s="1"/>
  <c r="Y752" i="15"/>
  <c r="X754" i="15" l="1"/>
  <c r="W754" i="15" s="1"/>
  <c r="Y753" i="15"/>
  <c r="X755" i="15" l="1"/>
  <c r="W755" i="15" s="1"/>
  <c r="Y754" i="15"/>
  <c r="X756" i="15" l="1"/>
  <c r="W756" i="15" s="1"/>
  <c r="Y755" i="15"/>
  <c r="X757" i="15" l="1"/>
  <c r="W757" i="15" s="1"/>
  <c r="Y756" i="15"/>
  <c r="X758" i="15" l="1"/>
  <c r="W758" i="15" s="1"/>
  <c r="Y757" i="15"/>
  <c r="X759" i="15" l="1"/>
  <c r="W759" i="15" s="1"/>
  <c r="Y758" i="15"/>
  <c r="X760" i="15" l="1"/>
  <c r="W760" i="15" s="1"/>
  <c r="Y759" i="15"/>
  <c r="X761" i="15" l="1"/>
  <c r="W761" i="15" s="1"/>
  <c r="Y760" i="15"/>
  <c r="X762" i="15" l="1"/>
  <c r="W762" i="15" s="1"/>
  <c r="Y761" i="15"/>
  <c r="X763" i="15" l="1"/>
  <c r="W763" i="15" s="1"/>
  <c r="Y762" i="15"/>
  <c r="X764" i="15" l="1"/>
  <c r="W764" i="15" s="1"/>
  <c r="Y763" i="15"/>
  <c r="X765" i="15" l="1"/>
  <c r="W765" i="15" s="1"/>
  <c r="Y764" i="15"/>
  <c r="X766" i="15" l="1"/>
  <c r="W766" i="15" s="1"/>
  <c r="Y765" i="15"/>
  <c r="X767" i="15" l="1"/>
  <c r="W767" i="15" s="1"/>
  <c r="Y766" i="15"/>
  <c r="X768" i="15" l="1"/>
  <c r="W768" i="15" s="1"/>
  <c r="Y767" i="15"/>
  <c r="X769" i="15" l="1"/>
  <c r="W769" i="15" s="1"/>
  <c r="Y768" i="15"/>
  <c r="X770" i="15" l="1"/>
  <c r="W770" i="15" s="1"/>
  <c r="Y769" i="15"/>
  <c r="X771" i="15" l="1"/>
  <c r="W771" i="15" s="1"/>
  <c r="Y770" i="15"/>
  <c r="X772" i="15" l="1"/>
  <c r="W772" i="15" s="1"/>
  <c r="Y771" i="15"/>
  <c r="X773" i="15" l="1"/>
  <c r="W773" i="15" s="1"/>
  <c r="Y772" i="15"/>
  <c r="X774" i="15" l="1"/>
  <c r="W774" i="15" s="1"/>
  <c r="Y773" i="15"/>
  <c r="X775" i="15" l="1"/>
  <c r="W775" i="15" s="1"/>
  <c r="Y774" i="15"/>
  <c r="X776" i="15" l="1"/>
  <c r="W776" i="15" s="1"/>
  <c r="Y775" i="15"/>
  <c r="X777" i="15" l="1"/>
  <c r="W777" i="15" s="1"/>
  <c r="Y776" i="15"/>
  <c r="X778" i="15" l="1"/>
  <c r="W778" i="15" s="1"/>
  <c r="Y777" i="15"/>
  <c r="X779" i="15" l="1"/>
  <c r="W779" i="15" s="1"/>
  <c r="Y778" i="15"/>
  <c r="X780" i="15" l="1"/>
  <c r="W780" i="15" s="1"/>
  <c r="Y779" i="15"/>
  <c r="X781" i="15" l="1"/>
  <c r="W781" i="15" s="1"/>
  <c r="Y780" i="15"/>
  <c r="X782" i="15" l="1"/>
  <c r="W782" i="15" s="1"/>
  <c r="Y781" i="15"/>
  <c r="X783" i="15" l="1"/>
  <c r="W783" i="15" s="1"/>
  <c r="Y782" i="15"/>
  <c r="X784" i="15" l="1"/>
  <c r="W784" i="15" s="1"/>
  <c r="Y783" i="15"/>
  <c r="X785" i="15" l="1"/>
  <c r="W785" i="15" s="1"/>
  <c r="Y784" i="15"/>
  <c r="X786" i="15" l="1"/>
  <c r="W786" i="15" s="1"/>
  <c r="Y785" i="15"/>
  <c r="X787" i="15" l="1"/>
  <c r="W787" i="15" s="1"/>
  <c r="Y786" i="15"/>
  <c r="X788" i="15" l="1"/>
  <c r="W788" i="15" s="1"/>
  <c r="Y787" i="15"/>
  <c r="X789" i="15" l="1"/>
  <c r="W789" i="15" s="1"/>
  <c r="Y788" i="15"/>
  <c r="X790" i="15" l="1"/>
  <c r="W790" i="15" s="1"/>
  <c r="Y789" i="15"/>
  <c r="X791" i="15" l="1"/>
  <c r="W791" i="15" s="1"/>
  <c r="Y790" i="15"/>
  <c r="X792" i="15" l="1"/>
  <c r="W792" i="15" s="1"/>
  <c r="Y791" i="15"/>
  <c r="X793" i="15" l="1"/>
  <c r="W793" i="15" s="1"/>
  <c r="Y792" i="15"/>
  <c r="X794" i="15" l="1"/>
  <c r="W794" i="15" s="1"/>
  <c r="Y793" i="15"/>
  <c r="X795" i="15" l="1"/>
  <c r="W795" i="15" s="1"/>
  <c r="Y794" i="15"/>
  <c r="X796" i="15" l="1"/>
  <c r="W796" i="15" s="1"/>
  <c r="Y795" i="15"/>
  <c r="X797" i="15" l="1"/>
  <c r="W797" i="15" s="1"/>
  <c r="Y796" i="15"/>
  <c r="X798" i="15" l="1"/>
  <c r="W798" i="15" s="1"/>
  <c r="Y797" i="15"/>
  <c r="X799" i="15" l="1"/>
  <c r="W799" i="15" s="1"/>
  <c r="Y798" i="15"/>
  <c r="X800" i="15" l="1"/>
  <c r="W800" i="15" s="1"/>
  <c r="Y799" i="15"/>
  <c r="X801" i="15" l="1"/>
  <c r="W801" i="15" s="1"/>
  <c r="Y800" i="15"/>
  <c r="X802" i="15" l="1"/>
  <c r="W802" i="15" s="1"/>
  <c r="Y801" i="15"/>
  <c r="X803" i="15" l="1"/>
  <c r="W803" i="15" s="1"/>
  <c r="Y802" i="15"/>
  <c r="X804" i="15" l="1"/>
  <c r="W804" i="15" s="1"/>
  <c r="Y803" i="15"/>
  <c r="X805" i="15" l="1"/>
  <c r="W805" i="15" s="1"/>
  <c r="Y804" i="15"/>
  <c r="X806" i="15" l="1"/>
  <c r="W806" i="15" s="1"/>
  <c r="Y805" i="15"/>
  <c r="X807" i="15" l="1"/>
  <c r="W807" i="15" s="1"/>
  <c r="Y806" i="15"/>
  <c r="X808" i="15" l="1"/>
  <c r="W808" i="15" s="1"/>
  <c r="Y807" i="15"/>
  <c r="X809" i="15" l="1"/>
  <c r="W809" i="15" s="1"/>
  <c r="Y808" i="15"/>
  <c r="X810" i="15" l="1"/>
  <c r="W810" i="15" s="1"/>
  <c r="Y809" i="15"/>
  <c r="X811" i="15" l="1"/>
  <c r="W811" i="15" s="1"/>
  <c r="Y810" i="15"/>
  <c r="X812" i="15" l="1"/>
  <c r="W812" i="15" s="1"/>
  <c r="Y811" i="15"/>
  <c r="X813" i="15" l="1"/>
  <c r="W813" i="15" s="1"/>
  <c r="Y812" i="15"/>
  <c r="X814" i="15" l="1"/>
  <c r="W814" i="15" s="1"/>
  <c r="Y813" i="15"/>
  <c r="X815" i="15" l="1"/>
  <c r="W815" i="15" s="1"/>
  <c r="Y814" i="15"/>
  <c r="X816" i="15" l="1"/>
  <c r="W816" i="15" s="1"/>
  <c r="Y815" i="15"/>
  <c r="X817" i="15" l="1"/>
  <c r="W817" i="15" s="1"/>
  <c r="Y816" i="15"/>
  <c r="X818" i="15" l="1"/>
  <c r="W818" i="15" s="1"/>
  <c r="Y817" i="15"/>
  <c r="X819" i="15" l="1"/>
  <c r="W819" i="15" s="1"/>
  <c r="Y818" i="15"/>
  <c r="X820" i="15" l="1"/>
  <c r="W820" i="15" s="1"/>
  <c r="Y819" i="15"/>
  <c r="X821" i="15" l="1"/>
  <c r="W821" i="15" s="1"/>
  <c r="Y820" i="15"/>
  <c r="X822" i="15" l="1"/>
  <c r="W822" i="15" s="1"/>
  <c r="Y821" i="15"/>
  <c r="X823" i="15" l="1"/>
  <c r="W823" i="15" s="1"/>
  <c r="Y822" i="15"/>
  <c r="X824" i="15" l="1"/>
  <c r="W824" i="15" s="1"/>
  <c r="Y823" i="15"/>
  <c r="X825" i="15" l="1"/>
  <c r="W825" i="15" s="1"/>
  <c r="Y824" i="15"/>
  <c r="X826" i="15" l="1"/>
  <c r="W826" i="15" s="1"/>
  <c r="Y825" i="15"/>
  <c r="X827" i="15" l="1"/>
  <c r="W827" i="15" s="1"/>
  <c r="Y826" i="15"/>
  <c r="X828" i="15" l="1"/>
  <c r="W828" i="15" s="1"/>
  <c r="Y827" i="15"/>
  <c r="X829" i="15" l="1"/>
  <c r="W829" i="15" s="1"/>
  <c r="Y828" i="15"/>
  <c r="X830" i="15" l="1"/>
  <c r="W830" i="15" s="1"/>
  <c r="Y829" i="15"/>
  <c r="X831" i="15" l="1"/>
  <c r="W831" i="15" s="1"/>
  <c r="Y830" i="15"/>
  <c r="X832" i="15" l="1"/>
  <c r="W832" i="15" s="1"/>
  <c r="Y831" i="15"/>
  <c r="X833" i="15" l="1"/>
  <c r="W833" i="15" s="1"/>
  <c r="Y832" i="15"/>
  <c r="X834" i="15" l="1"/>
  <c r="W834" i="15" s="1"/>
  <c r="Y833" i="15"/>
  <c r="X835" i="15" l="1"/>
  <c r="W835" i="15" s="1"/>
  <c r="Y834" i="15"/>
  <c r="X836" i="15" l="1"/>
  <c r="W836" i="15" s="1"/>
  <c r="Y835" i="15"/>
  <c r="X837" i="15" l="1"/>
  <c r="W837" i="15" s="1"/>
  <c r="Y836" i="15"/>
  <c r="X838" i="15" l="1"/>
  <c r="W838" i="15" s="1"/>
  <c r="Y837" i="15"/>
  <c r="X839" i="15" l="1"/>
  <c r="W839" i="15" s="1"/>
  <c r="Y838" i="15"/>
  <c r="X840" i="15" l="1"/>
  <c r="W840" i="15" s="1"/>
  <c r="Y839" i="15"/>
  <c r="X841" i="15" l="1"/>
  <c r="W841" i="15" s="1"/>
  <c r="Y840" i="15"/>
  <c r="X842" i="15" l="1"/>
  <c r="W842" i="15" s="1"/>
  <c r="Y841" i="15"/>
  <c r="X843" i="15" l="1"/>
  <c r="W843" i="15" s="1"/>
  <c r="Y842" i="15"/>
  <c r="X844" i="15" l="1"/>
  <c r="W844" i="15" s="1"/>
  <c r="Y843" i="15"/>
  <c r="X845" i="15" l="1"/>
  <c r="W845" i="15" s="1"/>
  <c r="Y844" i="15"/>
  <c r="X846" i="15" l="1"/>
  <c r="W846" i="15" s="1"/>
  <c r="Y845" i="15"/>
  <c r="X847" i="15" l="1"/>
  <c r="W847" i="15" s="1"/>
  <c r="Y846" i="15"/>
  <c r="X848" i="15" l="1"/>
  <c r="W848" i="15" s="1"/>
  <c r="Y847" i="15"/>
  <c r="X849" i="15" l="1"/>
  <c r="W849" i="15" s="1"/>
  <c r="Y848" i="15"/>
  <c r="X850" i="15" l="1"/>
  <c r="W850" i="15" s="1"/>
  <c r="Y849" i="15"/>
  <c r="X851" i="15" l="1"/>
  <c r="W851" i="15" s="1"/>
  <c r="Y850" i="15"/>
  <c r="X852" i="15" l="1"/>
  <c r="W852" i="15" s="1"/>
  <c r="Y851" i="15"/>
  <c r="X853" i="15" l="1"/>
  <c r="W853" i="15" s="1"/>
  <c r="Y852" i="15"/>
  <c r="X854" i="15" l="1"/>
  <c r="W854" i="15" s="1"/>
  <c r="Y853" i="15"/>
  <c r="X855" i="15" l="1"/>
  <c r="W855" i="15" s="1"/>
  <c r="Y854" i="15"/>
  <c r="X856" i="15" l="1"/>
  <c r="W856" i="15" s="1"/>
  <c r="Y855" i="15"/>
  <c r="X857" i="15" l="1"/>
  <c r="W857" i="15" s="1"/>
  <c r="Y856" i="15"/>
  <c r="X858" i="15" l="1"/>
  <c r="W858" i="15" s="1"/>
  <c r="Y857" i="15"/>
  <c r="X859" i="15" l="1"/>
  <c r="W859" i="15" s="1"/>
  <c r="Y858" i="15"/>
  <c r="X860" i="15" l="1"/>
  <c r="W860" i="15" s="1"/>
  <c r="Y859" i="15"/>
  <c r="X861" i="15" l="1"/>
  <c r="W861" i="15" s="1"/>
  <c r="Y860" i="15"/>
  <c r="X862" i="15" l="1"/>
  <c r="W862" i="15" s="1"/>
  <c r="Y861" i="15"/>
  <c r="X863" i="15" l="1"/>
  <c r="W863" i="15" s="1"/>
  <c r="Y862" i="15"/>
  <c r="X864" i="15" l="1"/>
  <c r="W864" i="15" s="1"/>
  <c r="Y863" i="15"/>
  <c r="X865" i="15" l="1"/>
  <c r="W865" i="15" s="1"/>
  <c r="Y864" i="15"/>
  <c r="X866" i="15" l="1"/>
  <c r="W866" i="15" s="1"/>
  <c r="Y865" i="15"/>
  <c r="X867" i="15" l="1"/>
  <c r="W867" i="15" s="1"/>
  <c r="Y866" i="15"/>
  <c r="X868" i="15" l="1"/>
  <c r="W868" i="15" s="1"/>
  <c r="Y867" i="15"/>
  <c r="X869" i="15" l="1"/>
  <c r="W869" i="15" s="1"/>
  <c r="Y868" i="15"/>
  <c r="X870" i="15" l="1"/>
  <c r="W870" i="15" s="1"/>
  <c r="Y869" i="15"/>
  <c r="X871" i="15" l="1"/>
  <c r="W871" i="15" s="1"/>
  <c r="Y870" i="15"/>
  <c r="X872" i="15" l="1"/>
  <c r="W872" i="15" s="1"/>
  <c r="Y871" i="15"/>
  <c r="X873" i="15" l="1"/>
  <c r="W873" i="15" s="1"/>
  <c r="Y872" i="15"/>
  <c r="X874" i="15" l="1"/>
  <c r="W874" i="15" s="1"/>
  <c r="Y873" i="15"/>
  <c r="X875" i="15" l="1"/>
  <c r="W875" i="15" s="1"/>
  <c r="Y874" i="15"/>
  <c r="X876" i="15" l="1"/>
  <c r="W876" i="15" s="1"/>
  <c r="Y875" i="15"/>
  <c r="X877" i="15" l="1"/>
  <c r="W877" i="15" s="1"/>
  <c r="Y876" i="15"/>
  <c r="X878" i="15" l="1"/>
  <c r="W878" i="15" s="1"/>
  <c r="Y877" i="15"/>
  <c r="X879" i="15" l="1"/>
  <c r="W879" i="15" s="1"/>
  <c r="Y878" i="15"/>
  <c r="X880" i="15" l="1"/>
  <c r="W880" i="15" s="1"/>
  <c r="Y879" i="15"/>
  <c r="X881" i="15" l="1"/>
  <c r="W881" i="15" s="1"/>
  <c r="Y880" i="15"/>
  <c r="X882" i="15" l="1"/>
  <c r="W882" i="15" s="1"/>
  <c r="Y881" i="15"/>
  <c r="X883" i="15" l="1"/>
  <c r="W883" i="15" s="1"/>
  <c r="Y882" i="15"/>
  <c r="X884" i="15" l="1"/>
  <c r="W884" i="15" s="1"/>
  <c r="Y883" i="15"/>
  <c r="X885" i="15" l="1"/>
  <c r="W885" i="15" s="1"/>
  <c r="Y884" i="15"/>
  <c r="X886" i="15" l="1"/>
  <c r="W886" i="15" s="1"/>
  <c r="Y885" i="15"/>
  <c r="X887" i="15" l="1"/>
  <c r="W887" i="15" s="1"/>
  <c r="Y886" i="15"/>
  <c r="X888" i="15" l="1"/>
  <c r="W888" i="15" s="1"/>
  <c r="Y887" i="15"/>
  <c r="X889" i="15" l="1"/>
  <c r="W889" i="15" s="1"/>
  <c r="Y888" i="15"/>
  <c r="X890" i="15" l="1"/>
  <c r="W890" i="15" s="1"/>
  <c r="Y889" i="15"/>
  <c r="X891" i="15" l="1"/>
  <c r="W891" i="15" s="1"/>
  <c r="Y890" i="15"/>
  <c r="X892" i="15" l="1"/>
  <c r="W892" i="15" s="1"/>
  <c r="Y891" i="15"/>
  <c r="X893" i="15" l="1"/>
  <c r="W893" i="15" s="1"/>
  <c r="Y892" i="15"/>
  <c r="X894" i="15" l="1"/>
  <c r="W894" i="15" s="1"/>
  <c r="Y893" i="15"/>
  <c r="X895" i="15" l="1"/>
  <c r="W895" i="15" s="1"/>
  <c r="Y894" i="15"/>
  <c r="X896" i="15" l="1"/>
  <c r="W896" i="15" s="1"/>
  <c r="Y895" i="15"/>
  <c r="X897" i="15" l="1"/>
  <c r="W897" i="15" s="1"/>
  <c r="Y896" i="15"/>
  <c r="X898" i="15" l="1"/>
  <c r="W898" i="15" s="1"/>
  <c r="Y897" i="15"/>
  <c r="X899" i="15" l="1"/>
  <c r="W899" i="15" s="1"/>
  <c r="Y898" i="15"/>
  <c r="X900" i="15" l="1"/>
  <c r="W900" i="15" s="1"/>
  <c r="Y899" i="15"/>
  <c r="X901" i="15" l="1"/>
  <c r="W901" i="15" s="1"/>
  <c r="Y900" i="15"/>
  <c r="X902" i="15" l="1"/>
  <c r="W902" i="15" s="1"/>
  <c r="Y901" i="15"/>
  <c r="X903" i="15" l="1"/>
  <c r="W903" i="15" s="1"/>
  <c r="Y902" i="15"/>
  <c r="X904" i="15" l="1"/>
  <c r="W904" i="15" s="1"/>
  <c r="Y903" i="15"/>
  <c r="X905" i="15" l="1"/>
  <c r="W905" i="15" s="1"/>
  <c r="Y904" i="15"/>
  <c r="X906" i="15" l="1"/>
  <c r="W906" i="15" s="1"/>
  <c r="Y905" i="15"/>
  <c r="X907" i="15" l="1"/>
  <c r="W907" i="15" s="1"/>
  <c r="Y906" i="15"/>
  <c r="X908" i="15" l="1"/>
  <c r="W908" i="15" s="1"/>
  <c r="Y907" i="15"/>
  <c r="X909" i="15" l="1"/>
  <c r="W909" i="15" s="1"/>
  <c r="Y908" i="15"/>
  <c r="X910" i="15" l="1"/>
  <c r="W910" i="15" s="1"/>
  <c r="Y909" i="15"/>
  <c r="X911" i="15" l="1"/>
  <c r="W911" i="15" s="1"/>
  <c r="Y910" i="15"/>
  <c r="X912" i="15" l="1"/>
  <c r="W912" i="15" s="1"/>
  <c r="Y911" i="15"/>
  <c r="X913" i="15" l="1"/>
  <c r="W913" i="15" s="1"/>
  <c r="Y912" i="15"/>
  <c r="X914" i="15" l="1"/>
  <c r="W914" i="15" s="1"/>
  <c r="Y913" i="15"/>
  <c r="X915" i="15" l="1"/>
  <c r="W915" i="15" s="1"/>
  <c r="Y914" i="15"/>
  <c r="X916" i="15" l="1"/>
  <c r="W916" i="15" s="1"/>
  <c r="Y915" i="15"/>
  <c r="X917" i="15" l="1"/>
  <c r="W917" i="15" s="1"/>
  <c r="Y916" i="15"/>
  <c r="X918" i="15" l="1"/>
  <c r="W918" i="15" s="1"/>
  <c r="Y917" i="15"/>
  <c r="X919" i="15" l="1"/>
  <c r="W919" i="15" s="1"/>
  <c r="Y918" i="15"/>
  <c r="X920" i="15" l="1"/>
  <c r="W920" i="15" s="1"/>
  <c r="Y919" i="15"/>
  <c r="X921" i="15" l="1"/>
  <c r="W921" i="15" s="1"/>
  <c r="Y920" i="15"/>
  <c r="X922" i="15" l="1"/>
  <c r="W922" i="15" s="1"/>
  <c r="Y921" i="15"/>
  <c r="X923" i="15" l="1"/>
  <c r="W923" i="15" s="1"/>
  <c r="Y922" i="15"/>
  <c r="X924" i="15" l="1"/>
  <c r="W924" i="15" s="1"/>
  <c r="Y923" i="15"/>
  <c r="X925" i="15" l="1"/>
  <c r="W925" i="15" s="1"/>
  <c r="Y924" i="15"/>
  <c r="X926" i="15" l="1"/>
  <c r="W926" i="15" s="1"/>
  <c r="Y925" i="15"/>
  <c r="X927" i="15" l="1"/>
  <c r="W927" i="15" s="1"/>
  <c r="Y926" i="15"/>
  <c r="X928" i="15" l="1"/>
  <c r="W928" i="15" s="1"/>
  <c r="Y927" i="15"/>
  <c r="X929" i="15" l="1"/>
  <c r="W929" i="15" s="1"/>
  <c r="Y928" i="15"/>
  <c r="X930" i="15" l="1"/>
  <c r="W930" i="15" s="1"/>
  <c r="Y929" i="15"/>
  <c r="X931" i="15" l="1"/>
  <c r="W931" i="15" s="1"/>
  <c r="Y930" i="15"/>
  <c r="X932" i="15" l="1"/>
  <c r="W932" i="15" s="1"/>
  <c r="Y931" i="15"/>
  <c r="X933" i="15" l="1"/>
  <c r="W933" i="15" s="1"/>
  <c r="Y932" i="15"/>
  <c r="X934" i="15" l="1"/>
  <c r="W934" i="15" s="1"/>
  <c r="Y933" i="15"/>
  <c r="X935" i="15" l="1"/>
  <c r="W935" i="15" s="1"/>
  <c r="Y934" i="15"/>
  <c r="X936" i="15" l="1"/>
  <c r="W936" i="15" s="1"/>
  <c r="Y935" i="15"/>
  <c r="X937" i="15" l="1"/>
  <c r="W937" i="15" s="1"/>
  <c r="Y936" i="15"/>
  <c r="X938" i="15" l="1"/>
  <c r="W938" i="15" s="1"/>
  <c r="Y937" i="15"/>
  <c r="X939" i="15" l="1"/>
  <c r="W939" i="15" s="1"/>
  <c r="Y938" i="15"/>
  <c r="X940" i="15" l="1"/>
  <c r="W940" i="15" s="1"/>
  <c r="Y939" i="15"/>
  <c r="X941" i="15" l="1"/>
  <c r="W941" i="15" s="1"/>
  <c r="Y940" i="15"/>
  <c r="X942" i="15" l="1"/>
  <c r="W942" i="15" s="1"/>
  <c r="Y941" i="15"/>
  <c r="X943" i="15" l="1"/>
  <c r="W943" i="15" s="1"/>
  <c r="Y942" i="15"/>
  <c r="X944" i="15" l="1"/>
  <c r="W944" i="15" s="1"/>
  <c r="Y943" i="15"/>
  <c r="X945" i="15" l="1"/>
  <c r="W945" i="15" s="1"/>
  <c r="Y944" i="15"/>
  <c r="X946" i="15" l="1"/>
  <c r="W946" i="15" s="1"/>
  <c r="Y945" i="15"/>
  <c r="X947" i="15" l="1"/>
  <c r="W947" i="15" s="1"/>
  <c r="Y946" i="15"/>
  <c r="X948" i="15" l="1"/>
  <c r="W948" i="15" s="1"/>
  <c r="Y947" i="15"/>
  <c r="X949" i="15" l="1"/>
  <c r="W949" i="15" s="1"/>
  <c r="Y948" i="15"/>
  <c r="X950" i="15" l="1"/>
  <c r="W950" i="15" s="1"/>
  <c r="Y949" i="15"/>
  <c r="X951" i="15" l="1"/>
  <c r="W951" i="15" s="1"/>
  <c r="Y950" i="15"/>
  <c r="X952" i="15" l="1"/>
  <c r="W952" i="15" s="1"/>
  <c r="Y951" i="15"/>
  <c r="X953" i="15" l="1"/>
  <c r="W953" i="15" s="1"/>
  <c r="Y952" i="15"/>
  <c r="X954" i="15" l="1"/>
  <c r="W954" i="15" s="1"/>
  <c r="Y953" i="15"/>
  <c r="X955" i="15" l="1"/>
  <c r="W955" i="15" s="1"/>
  <c r="Y954" i="15"/>
  <c r="X956" i="15" l="1"/>
  <c r="W956" i="15" s="1"/>
  <c r="Y955" i="15"/>
  <c r="X957" i="15" l="1"/>
  <c r="W957" i="15" s="1"/>
  <c r="Y956" i="15"/>
  <c r="X958" i="15" l="1"/>
  <c r="W958" i="15" s="1"/>
  <c r="Y957" i="15"/>
  <c r="X959" i="15" l="1"/>
  <c r="W959" i="15" s="1"/>
  <c r="Y958" i="15"/>
  <c r="X960" i="15" l="1"/>
  <c r="W960" i="15" s="1"/>
  <c r="Y959" i="15"/>
  <c r="X961" i="15" l="1"/>
  <c r="W961" i="15" s="1"/>
  <c r="Y960" i="15"/>
  <c r="X962" i="15" l="1"/>
  <c r="W962" i="15" s="1"/>
  <c r="Y961" i="15"/>
  <c r="X963" i="15" l="1"/>
  <c r="W963" i="15" s="1"/>
  <c r="Y962" i="15"/>
  <c r="X964" i="15" l="1"/>
  <c r="W964" i="15" s="1"/>
  <c r="Y963" i="15"/>
  <c r="X965" i="15" l="1"/>
  <c r="W965" i="15" s="1"/>
  <c r="Y964" i="15"/>
  <c r="X966" i="15" l="1"/>
  <c r="W966" i="15" s="1"/>
  <c r="Y965" i="15"/>
  <c r="X967" i="15" l="1"/>
  <c r="W967" i="15" s="1"/>
  <c r="Y966" i="15"/>
  <c r="X968" i="15" l="1"/>
  <c r="W968" i="15" s="1"/>
  <c r="Y967" i="15"/>
  <c r="X969" i="15" l="1"/>
  <c r="W969" i="15" s="1"/>
  <c r="Y968" i="15"/>
  <c r="X970" i="15" l="1"/>
  <c r="W970" i="15" s="1"/>
  <c r="Y969" i="15"/>
  <c r="X971" i="15" l="1"/>
  <c r="W971" i="15" s="1"/>
  <c r="Y970" i="15"/>
  <c r="X972" i="15" l="1"/>
  <c r="W972" i="15" s="1"/>
  <c r="Y971" i="15"/>
  <c r="X973" i="15" l="1"/>
  <c r="W973" i="15" s="1"/>
  <c r="Y972" i="15"/>
  <c r="X974" i="15" l="1"/>
  <c r="W974" i="15" s="1"/>
  <c r="Y973" i="15"/>
  <c r="X975" i="15" l="1"/>
  <c r="W975" i="15" s="1"/>
  <c r="Y974" i="15"/>
  <c r="X976" i="15" l="1"/>
  <c r="W976" i="15" s="1"/>
  <c r="Y975" i="15"/>
  <c r="X977" i="15" l="1"/>
  <c r="W977" i="15" s="1"/>
  <c r="Y976" i="15"/>
  <c r="X978" i="15" l="1"/>
  <c r="W978" i="15" s="1"/>
  <c r="Y977" i="15"/>
  <c r="X979" i="15" l="1"/>
  <c r="W979" i="15" s="1"/>
  <c r="Y978" i="15"/>
  <c r="X980" i="15" l="1"/>
  <c r="W980" i="15" s="1"/>
  <c r="Y979" i="15"/>
  <c r="X981" i="15" l="1"/>
  <c r="W981" i="15" s="1"/>
  <c r="Y980" i="15"/>
  <c r="X982" i="15" l="1"/>
  <c r="W982" i="15" s="1"/>
  <c r="Y981" i="15"/>
  <c r="X983" i="15" l="1"/>
  <c r="W983" i="15" s="1"/>
  <c r="Y982" i="15"/>
  <c r="X984" i="15" l="1"/>
  <c r="W984" i="15" s="1"/>
  <c r="Y983" i="15"/>
  <c r="X985" i="15" l="1"/>
  <c r="W985" i="15" s="1"/>
  <c r="Y984" i="15"/>
  <c r="X986" i="15" l="1"/>
  <c r="W986" i="15" s="1"/>
  <c r="Y985" i="15"/>
  <c r="X987" i="15" l="1"/>
  <c r="W987" i="15" s="1"/>
  <c r="Y986" i="15"/>
  <c r="X988" i="15" l="1"/>
  <c r="W988" i="15" s="1"/>
  <c r="Y987" i="15"/>
  <c r="X989" i="15" l="1"/>
  <c r="W989" i="15" s="1"/>
  <c r="Y988" i="15"/>
  <c r="X990" i="15" l="1"/>
  <c r="W990" i="15" s="1"/>
  <c r="Y989" i="15"/>
  <c r="X991" i="15" l="1"/>
  <c r="W991" i="15" s="1"/>
  <c r="Y990" i="15"/>
  <c r="X992" i="15" l="1"/>
  <c r="W992" i="15" s="1"/>
  <c r="Y991" i="15"/>
  <c r="X993" i="15" l="1"/>
  <c r="W993" i="15" s="1"/>
  <c r="Y992" i="15"/>
  <c r="X994" i="15" l="1"/>
  <c r="W994" i="15" s="1"/>
  <c r="Y993" i="15"/>
  <c r="X995" i="15" l="1"/>
  <c r="W995" i="15" s="1"/>
  <c r="Y994" i="15"/>
  <c r="X996" i="15" l="1"/>
  <c r="W996" i="15" s="1"/>
  <c r="Y995" i="15"/>
  <c r="X997" i="15" l="1"/>
  <c r="W997" i="15" s="1"/>
  <c r="Y996" i="15"/>
  <c r="X998" i="15" l="1"/>
  <c r="W998" i="15" s="1"/>
  <c r="Y997" i="15"/>
  <c r="X999" i="15" l="1"/>
  <c r="W999" i="15" s="1"/>
  <c r="Y998" i="15"/>
  <c r="X1000" i="15" l="1"/>
  <c r="W1000" i="15" s="1"/>
  <c r="Y999" i="15"/>
  <c r="X1001" i="15" l="1"/>
  <c r="W1001" i="15" s="1"/>
  <c r="Y1000" i="15"/>
  <c r="X1002" i="15" l="1"/>
  <c r="W1002" i="15" s="1"/>
  <c r="Y1001" i="15"/>
  <c r="X1003" i="15" l="1"/>
  <c r="W1003" i="15" s="1"/>
  <c r="Y1002" i="15"/>
  <c r="X1004" i="15" l="1"/>
  <c r="W1004" i="15" s="1"/>
  <c r="Y1003" i="15"/>
  <c r="X1005" i="15" l="1"/>
  <c r="W1005" i="15" s="1"/>
  <c r="Y1004" i="15"/>
  <c r="X1006" i="15" l="1"/>
  <c r="W1006" i="15" s="1"/>
  <c r="Y1005" i="15"/>
  <c r="X1007" i="15" l="1"/>
  <c r="W1007" i="15" s="1"/>
  <c r="Y1006" i="15"/>
  <c r="X1008" i="15" l="1"/>
  <c r="W1008" i="15" s="1"/>
  <c r="Y1007" i="15"/>
  <c r="X1009" i="15" l="1"/>
  <c r="W1009" i="15" s="1"/>
  <c r="Y1008" i="15"/>
  <c r="X1010" i="15" l="1"/>
  <c r="W1010" i="15" s="1"/>
  <c r="Y1009" i="15"/>
  <c r="X1011" i="15" l="1"/>
  <c r="W1011" i="15" s="1"/>
  <c r="Y1010" i="15"/>
  <c r="X1012" i="15" l="1"/>
  <c r="W1012" i="15" s="1"/>
  <c r="Y1011" i="15"/>
  <c r="X1013" i="15" l="1"/>
  <c r="W1013" i="15" s="1"/>
  <c r="Y1012" i="15"/>
  <c r="X1014" i="15" l="1"/>
  <c r="W1014" i="15" s="1"/>
  <c r="Y1013" i="15"/>
  <c r="X1015" i="15" l="1"/>
  <c r="W1015" i="15" s="1"/>
  <c r="Y1014" i="15"/>
  <c r="X1016" i="15" l="1"/>
  <c r="W1016" i="15" s="1"/>
  <c r="Y1015" i="15"/>
  <c r="X1017" i="15" l="1"/>
  <c r="W1017" i="15" s="1"/>
  <c r="Y1016" i="15"/>
  <c r="X1018" i="15" l="1"/>
  <c r="W1018" i="15" s="1"/>
  <c r="Y1017" i="15"/>
  <c r="X1019" i="15" l="1"/>
  <c r="W1019" i="15" s="1"/>
  <c r="Y1018" i="15"/>
  <c r="X1020" i="15" l="1"/>
  <c r="W1020" i="15" s="1"/>
  <c r="Y1019" i="15"/>
  <c r="X1021" i="15" l="1"/>
  <c r="W1021" i="15" s="1"/>
  <c r="Y1020" i="15"/>
  <c r="X1022" i="15" l="1"/>
  <c r="W1022" i="15" s="1"/>
  <c r="Y1021" i="15"/>
  <c r="X1023" i="15" l="1"/>
  <c r="W1023" i="15" s="1"/>
  <c r="Y1022" i="15"/>
  <c r="X1024" i="15" l="1"/>
  <c r="W1024" i="15" s="1"/>
  <c r="Y1023" i="15"/>
  <c r="X1025" i="15" l="1"/>
  <c r="W1025" i="15" s="1"/>
  <c r="Y1024" i="15"/>
  <c r="X1026" i="15" l="1"/>
  <c r="W1026" i="15" s="1"/>
  <c r="Y1025" i="15"/>
  <c r="X1027" i="15" l="1"/>
  <c r="W1027" i="15" s="1"/>
  <c r="Y1026" i="15"/>
  <c r="X1028" i="15" l="1"/>
  <c r="W1028" i="15" s="1"/>
  <c r="Y1027" i="15"/>
  <c r="X1029" i="15" l="1"/>
  <c r="W1029" i="15" s="1"/>
  <c r="Y1028" i="15"/>
  <c r="X1030" i="15" l="1"/>
  <c r="W1030" i="15" s="1"/>
  <c r="Y1029" i="15"/>
  <c r="X1031" i="15" l="1"/>
  <c r="W1031" i="15" s="1"/>
  <c r="Y1030" i="15"/>
  <c r="X1032" i="15" l="1"/>
  <c r="W1032" i="15" s="1"/>
  <c r="Y1031" i="15"/>
  <c r="X1033" i="15" l="1"/>
  <c r="W1033" i="15" s="1"/>
  <c r="Y1032" i="15"/>
  <c r="X1034" i="15" l="1"/>
  <c r="W1034" i="15" s="1"/>
  <c r="Y1033" i="15"/>
  <c r="X1035" i="15" l="1"/>
  <c r="W1035" i="15" s="1"/>
  <c r="Y1034" i="15"/>
  <c r="X1036" i="15" l="1"/>
  <c r="W1036" i="15" s="1"/>
  <c r="Y1035" i="15"/>
  <c r="X1037" i="15" l="1"/>
  <c r="W1037" i="15" s="1"/>
  <c r="Y1036" i="15"/>
  <c r="X1038" i="15" l="1"/>
  <c r="W1038" i="15" s="1"/>
  <c r="Y1037" i="15"/>
  <c r="X1039" i="15" l="1"/>
  <c r="W1039" i="15" s="1"/>
  <c r="Y1038" i="15"/>
  <c r="X1040" i="15" l="1"/>
  <c r="W1040" i="15" s="1"/>
  <c r="Y1039" i="15"/>
  <c r="X1041" i="15" l="1"/>
  <c r="W1041" i="15" s="1"/>
  <c r="Y1040" i="15"/>
  <c r="X1042" i="15" l="1"/>
  <c r="W1042" i="15" s="1"/>
  <c r="Y1041" i="15"/>
  <c r="X1043" i="15" l="1"/>
  <c r="W1043" i="15" s="1"/>
  <c r="Y1042" i="15"/>
  <c r="X1044" i="15" l="1"/>
  <c r="W1044" i="15" s="1"/>
  <c r="Y1043" i="15"/>
  <c r="X1045" i="15" l="1"/>
  <c r="W1045" i="15" s="1"/>
  <c r="Y1044" i="15"/>
  <c r="X1046" i="15" l="1"/>
  <c r="W1046" i="15" s="1"/>
  <c r="Y1045" i="15"/>
  <c r="X1047" i="15" l="1"/>
  <c r="W1047" i="15" s="1"/>
  <c r="Y1046" i="15"/>
  <c r="X1048" i="15" l="1"/>
  <c r="W1048" i="15" s="1"/>
  <c r="Y1047" i="15"/>
  <c r="X1049" i="15" l="1"/>
  <c r="W1049" i="15" s="1"/>
  <c r="Y1048" i="15"/>
  <c r="X1050" i="15" l="1"/>
  <c r="W1050" i="15" s="1"/>
  <c r="Y1049" i="15"/>
  <c r="X1051" i="15" l="1"/>
  <c r="W1051" i="15" s="1"/>
  <c r="Y1050" i="15"/>
  <c r="X1052" i="15" l="1"/>
  <c r="W1052" i="15" s="1"/>
  <c r="Y1051" i="15"/>
  <c r="X1053" i="15" l="1"/>
  <c r="W1053" i="15" s="1"/>
  <c r="Y1052" i="15"/>
  <c r="X1054" i="15" l="1"/>
  <c r="W1054" i="15" s="1"/>
  <c r="Y1053" i="15"/>
  <c r="X1055" i="15" l="1"/>
  <c r="W1055" i="15" s="1"/>
  <c r="Y1054" i="15"/>
  <c r="X1056" i="15" l="1"/>
  <c r="W1056" i="15" s="1"/>
  <c r="Y1055" i="15"/>
  <c r="X1057" i="15" l="1"/>
  <c r="W1057" i="15" s="1"/>
  <c r="Y1056" i="15"/>
  <c r="X1058" i="15" l="1"/>
  <c r="W1058" i="15" s="1"/>
  <c r="Y1057" i="15"/>
  <c r="X1059" i="15" l="1"/>
  <c r="W1059" i="15" s="1"/>
  <c r="Y1058" i="15"/>
  <c r="X1060" i="15" l="1"/>
  <c r="W1060" i="15" s="1"/>
  <c r="Y1059" i="15"/>
  <c r="X1061" i="15" l="1"/>
  <c r="W1061" i="15" s="1"/>
  <c r="Y1060" i="15"/>
  <c r="X1062" i="15" l="1"/>
  <c r="W1062" i="15" s="1"/>
  <c r="Y1061" i="15"/>
  <c r="X1063" i="15" l="1"/>
  <c r="W1063" i="15" s="1"/>
  <c r="Y1062" i="15"/>
  <c r="X1064" i="15" l="1"/>
  <c r="W1064" i="15" s="1"/>
  <c r="Y1063" i="15"/>
  <c r="X1065" i="15" l="1"/>
  <c r="W1065" i="15" s="1"/>
  <c r="Y1064" i="15"/>
  <c r="X1066" i="15" l="1"/>
  <c r="W1066" i="15" s="1"/>
  <c r="Y1065" i="15"/>
  <c r="X1067" i="15" l="1"/>
  <c r="W1067" i="15" s="1"/>
  <c r="Y1066" i="15"/>
  <c r="X1068" i="15" l="1"/>
  <c r="W1068" i="15" s="1"/>
  <c r="Y1067" i="15"/>
  <c r="X1069" i="15" l="1"/>
  <c r="W1069" i="15" s="1"/>
  <c r="Y1068" i="15"/>
  <c r="X1070" i="15" l="1"/>
  <c r="W1070" i="15" s="1"/>
  <c r="Y1069" i="15"/>
  <c r="X1071" i="15" l="1"/>
  <c r="W1071" i="15" s="1"/>
  <c r="Y1070" i="15"/>
  <c r="X1072" i="15" l="1"/>
  <c r="W1072" i="15" s="1"/>
  <c r="Y1071" i="15"/>
  <c r="X1073" i="15" l="1"/>
  <c r="W1073" i="15" s="1"/>
  <c r="Y1072" i="15"/>
  <c r="X1074" i="15" l="1"/>
  <c r="W1074" i="15" s="1"/>
  <c r="Y1073" i="15"/>
  <c r="X1075" i="15" l="1"/>
  <c r="W1075" i="15" s="1"/>
  <c r="Y1074" i="15"/>
  <c r="X1076" i="15" l="1"/>
  <c r="W1076" i="15" s="1"/>
  <c r="Y1075" i="15"/>
  <c r="X1077" i="15" l="1"/>
  <c r="W1077" i="15" s="1"/>
  <c r="Y1076" i="15"/>
  <c r="X1078" i="15" l="1"/>
  <c r="W1078" i="15" s="1"/>
  <c r="Y1077" i="15"/>
  <c r="X1079" i="15" l="1"/>
  <c r="W1079" i="15" s="1"/>
  <c r="Y1078" i="15"/>
  <c r="X1080" i="15" l="1"/>
  <c r="W1080" i="15" s="1"/>
  <c r="Y1079" i="15"/>
  <c r="X1081" i="15" l="1"/>
  <c r="W1081" i="15" s="1"/>
  <c r="Y1080" i="15"/>
  <c r="X1082" i="15" l="1"/>
  <c r="W1082" i="15" s="1"/>
  <c r="Y1081" i="15"/>
  <c r="X1083" i="15" l="1"/>
  <c r="W1083" i="15" s="1"/>
  <c r="Y1082" i="15"/>
  <c r="X1084" i="15" l="1"/>
  <c r="W1084" i="15" s="1"/>
  <c r="Y1083" i="15"/>
  <c r="X1085" i="15" l="1"/>
  <c r="W1085" i="15" s="1"/>
  <c r="Y1084" i="15"/>
  <c r="X1086" i="15" l="1"/>
  <c r="W1086" i="15" s="1"/>
  <c r="Y1085" i="15"/>
  <c r="X1087" i="15" l="1"/>
  <c r="W1087" i="15" s="1"/>
  <c r="Y1086" i="15"/>
  <c r="X1088" i="15" l="1"/>
  <c r="W1088" i="15" s="1"/>
  <c r="Y1087" i="15"/>
  <c r="X1089" i="15" l="1"/>
  <c r="W1089" i="15" s="1"/>
  <c r="Y1088" i="15"/>
  <c r="X1090" i="15" l="1"/>
  <c r="W1090" i="15" s="1"/>
  <c r="Y1089" i="15"/>
  <c r="X1091" i="15" l="1"/>
  <c r="W1091" i="15" s="1"/>
  <c r="Y1090" i="15"/>
  <c r="X1092" i="15" l="1"/>
  <c r="W1092" i="15" s="1"/>
  <c r="Y1091" i="15"/>
  <c r="X1093" i="15" l="1"/>
  <c r="W1093" i="15" s="1"/>
  <c r="Y1092" i="15"/>
  <c r="X1094" i="15" l="1"/>
  <c r="W1094" i="15" s="1"/>
  <c r="Y1093" i="15"/>
  <c r="X1095" i="15" l="1"/>
  <c r="W1095" i="15" s="1"/>
  <c r="Y1094" i="15"/>
  <c r="X1096" i="15" l="1"/>
  <c r="W1096" i="15" s="1"/>
  <c r="Y1095" i="15"/>
  <c r="X1097" i="15" l="1"/>
  <c r="W1097" i="15" s="1"/>
  <c r="Y1096" i="15"/>
  <c r="X1098" i="15" l="1"/>
  <c r="W1098" i="15" s="1"/>
  <c r="Y1097" i="15"/>
  <c r="X1099" i="15" l="1"/>
  <c r="W1099" i="15" s="1"/>
  <c r="Y1098" i="15"/>
  <c r="X1100" i="15" l="1"/>
  <c r="W1100" i="15" s="1"/>
  <c r="Y1099" i="15"/>
  <c r="X1101" i="15" l="1"/>
  <c r="W1101" i="15" s="1"/>
  <c r="Y1100" i="15"/>
  <c r="X1102" i="15" l="1"/>
  <c r="W1102" i="15" s="1"/>
  <c r="Y1101" i="15"/>
  <c r="X1103" i="15" l="1"/>
  <c r="W1103" i="15" s="1"/>
  <c r="Y1102" i="15"/>
  <c r="X1104" i="15" l="1"/>
  <c r="W1104" i="15" s="1"/>
  <c r="Y1103" i="15"/>
  <c r="X1105" i="15" l="1"/>
  <c r="W1105" i="15" s="1"/>
  <c r="Y1104" i="15"/>
  <c r="X1106" i="15" l="1"/>
  <c r="W1106" i="15" s="1"/>
  <c r="Y1105" i="15"/>
  <c r="X1107" i="15" l="1"/>
  <c r="W1107" i="15" s="1"/>
  <c r="Y1106" i="15"/>
  <c r="X1108" i="15" l="1"/>
  <c r="W1108" i="15" s="1"/>
  <c r="Y1107" i="15"/>
  <c r="X1109" i="15" l="1"/>
  <c r="W1109" i="15" s="1"/>
  <c r="Y1108" i="15"/>
  <c r="X1110" i="15" l="1"/>
  <c r="W1110" i="15" s="1"/>
  <c r="Y1109" i="15"/>
  <c r="X1111" i="15" l="1"/>
  <c r="W1111" i="15" s="1"/>
  <c r="Y1110" i="15"/>
  <c r="X1112" i="15" l="1"/>
  <c r="W1112" i="15" s="1"/>
  <c r="Y1111" i="15"/>
  <c r="X1113" i="15" l="1"/>
  <c r="W1113" i="15" s="1"/>
  <c r="Y1112" i="15"/>
  <c r="X1114" i="15" l="1"/>
  <c r="W1114" i="15" s="1"/>
  <c r="Y1113" i="15"/>
  <c r="X1115" i="15" l="1"/>
  <c r="W1115" i="15" s="1"/>
  <c r="Y1114" i="15"/>
  <c r="X1116" i="15" l="1"/>
  <c r="W1116" i="15" s="1"/>
  <c r="Y1115" i="15"/>
  <c r="X1117" i="15" l="1"/>
  <c r="W1117" i="15" s="1"/>
  <c r="Y1116" i="15"/>
  <c r="X1118" i="15" l="1"/>
  <c r="W1118" i="15" s="1"/>
  <c r="Y1117" i="15"/>
  <c r="X1119" i="15" l="1"/>
  <c r="W1119" i="15" s="1"/>
  <c r="Y1118" i="15"/>
  <c r="X1120" i="15" l="1"/>
  <c r="W1120" i="15" s="1"/>
  <c r="Y1119" i="15"/>
  <c r="X1121" i="15" l="1"/>
  <c r="W1121" i="15" s="1"/>
  <c r="Y1120" i="15"/>
  <c r="X1122" i="15" l="1"/>
  <c r="W1122" i="15" s="1"/>
  <c r="Y1121" i="15"/>
  <c r="X1123" i="15" l="1"/>
  <c r="W1123" i="15" s="1"/>
  <c r="Y1122" i="15"/>
  <c r="X1124" i="15" l="1"/>
  <c r="W1124" i="15" s="1"/>
  <c r="Y1123" i="15"/>
  <c r="X1125" i="15" l="1"/>
  <c r="W1125" i="15" s="1"/>
  <c r="Y1124" i="15"/>
  <c r="X1126" i="15" l="1"/>
  <c r="W1126" i="15" s="1"/>
  <c r="Y1125" i="15"/>
  <c r="X1127" i="15" l="1"/>
  <c r="W1127" i="15" s="1"/>
  <c r="Y1126" i="15"/>
  <c r="X1128" i="15" l="1"/>
  <c r="W1128" i="15" s="1"/>
  <c r="Y1127" i="15"/>
  <c r="X1129" i="15" l="1"/>
  <c r="W1129" i="15" s="1"/>
  <c r="Y1128" i="15"/>
  <c r="X1130" i="15" l="1"/>
  <c r="W1130" i="15" s="1"/>
  <c r="Y1129" i="15"/>
  <c r="X1131" i="15" l="1"/>
  <c r="W1131" i="15" s="1"/>
  <c r="Y1130" i="15"/>
  <c r="X1132" i="15" l="1"/>
  <c r="W1132" i="15" s="1"/>
  <c r="Y1131" i="15"/>
  <c r="X1133" i="15" l="1"/>
  <c r="W1133" i="15" s="1"/>
  <c r="Y1132" i="15"/>
  <c r="X1134" i="15" l="1"/>
  <c r="W1134" i="15" s="1"/>
  <c r="Y1133" i="15"/>
  <c r="X1135" i="15" l="1"/>
  <c r="W1135" i="15" s="1"/>
  <c r="Y1134" i="15"/>
  <c r="X1136" i="15" l="1"/>
  <c r="W1136" i="15" s="1"/>
  <c r="Y1135" i="15"/>
  <c r="X1137" i="15" l="1"/>
  <c r="W1137" i="15" s="1"/>
  <c r="Y1136" i="15"/>
  <c r="X1138" i="15" l="1"/>
  <c r="W1138" i="15" s="1"/>
  <c r="Y1137" i="15"/>
  <c r="X1139" i="15" l="1"/>
  <c r="W1139" i="15" s="1"/>
  <c r="Y1138" i="15"/>
  <c r="X1140" i="15" l="1"/>
  <c r="W1140" i="15" s="1"/>
  <c r="Y1139" i="15"/>
  <c r="X1141" i="15" l="1"/>
  <c r="W1141" i="15" s="1"/>
  <c r="Y1140" i="15"/>
  <c r="X1142" i="15" l="1"/>
  <c r="W1142" i="15" s="1"/>
  <c r="Y1141" i="15"/>
  <c r="X1143" i="15" l="1"/>
  <c r="W1143" i="15" s="1"/>
  <c r="Y1142" i="15"/>
  <c r="X1144" i="15" l="1"/>
  <c r="W1144" i="15" s="1"/>
  <c r="Y1143" i="15"/>
  <c r="X1145" i="15" l="1"/>
  <c r="W1145" i="15" s="1"/>
  <c r="Y1144" i="15"/>
  <c r="X1146" i="15" l="1"/>
  <c r="W1146" i="15" s="1"/>
  <c r="Y1145" i="15"/>
  <c r="X1147" i="15" l="1"/>
  <c r="W1147" i="15" s="1"/>
  <c r="Y1146" i="15"/>
  <c r="X1148" i="15" l="1"/>
  <c r="W1148" i="15" s="1"/>
  <c r="Y1147" i="15"/>
  <c r="X1149" i="15" l="1"/>
  <c r="W1149" i="15" s="1"/>
  <c r="Y1148" i="15"/>
  <c r="X1150" i="15" l="1"/>
  <c r="W1150" i="15" s="1"/>
  <c r="Y1149" i="15"/>
  <c r="X1151" i="15" l="1"/>
  <c r="W1151" i="15" s="1"/>
  <c r="Y1150" i="15"/>
  <c r="X1152" i="15" l="1"/>
  <c r="W1152" i="15" s="1"/>
  <c r="Y1151" i="15"/>
  <c r="X1153" i="15" l="1"/>
  <c r="W1153" i="15" s="1"/>
  <c r="Y1152" i="15"/>
  <c r="X1154" i="15" l="1"/>
  <c r="W1154" i="15" s="1"/>
  <c r="Y1153" i="15"/>
  <c r="X1155" i="15" l="1"/>
  <c r="W1155" i="15" s="1"/>
  <c r="Y1154" i="15"/>
  <c r="X1156" i="15" l="1"/>
  <c r="W1156" i="15" s="1"/>
  <c r="Y1155" i="15"/>
  <c r="X1157" i="15" l="1"/>
  <c r="W1157" i="15" s="1"/>
  <c r="Y1156" i="15"/>
  <c r="X1158" i="15" l="1"/>
  <c r="W1158" i="15" s="1"/>
  <c r="Y1157" i="15"/>
  <c r="X1159" i="15" l="1"/>
  <c r="W1159" i="15" s="1"/>
  <c r="Y1158" i="15"/>
  <c r="X1160" i="15" l="1"/>
  <c r="W1160" i="15" s="1"/>
  <c r="Y1159" i="15"/>
  <c r="X1161" i="15" l="1"/>
  <c r="W1161" i="15" s="1"/>
  <c r="Y1160" i="15"/>
  <c r="X1162" i="15" l="1"/>
  <c r="W1162" i="15" s="1"/>
  <c r="Y1161" i="15"/>
  <c r="X1163" i="15" l="1"/>
  <c r="W1163" i="15" s="1"/>
  <c r="Y1162" i="15"/>
  <c r="X1164" i="15" l="1"/>
  <c r="W1164" i="15" s="1"/>
  <c r="Y1163" i="15"/>
  <c r="X1165" i="15" l="1"/>
  <c r="W1165" i="15" s="1"/>
  <c r="Y1164" i="15"/>
  <c r="X1166" i="15" l="1"/>
  <c r="W1166" i="15" s="1"/>
  <c r="Y1165" i="15"/>
  <c r="X1167" i="15" l="1"/>
  <c r="W1167" i="15" s="1"/>
  <c r="Y1166" i="15"/>
  <c r="X1168" i="15" l="1"/>
  <c r="W1168" i="15" s="1"/>
  <c r="Y1167" i="15"/>
  <c r="X1169" i="15" l="1"/>
  <c r="W1169" i="15" s="1"/>
  <c r="Y1168" i="15"/>
  <c r="X1170" i="15" l="1"/>
  <c r="W1170" i="15" s="1"/>
  <c r="Y1169" i="15"/>
  <c r="X1171" i="15" l="1"/>
  <c r="W1171" i="15" s="1"/>
  <c r="Y1170" i="15"/>
  <c r="X1172" i="15" l="1"/>
  <c r="W1172" i="15" s="1"/>
  <c r="Y1171" i="15"/>
  <c r="X1173" i="15" l="1"/>
  <c r="W1173" i="15" s="1"/>
  <c r="Y1172" i="15"/>
  <c r="X1174" i="15" l="1"/>
  <c r="W1174" i="15" s="1"/>
  <c r="Y1173" i="15"/>
  <c r="X1175" i="15" l="1"/>
  <c r="W1175" i="15" s="1"/>
  <c r="Y1174" i="15"/>
  <c r="X1176" i="15" l="1"/>
  <c r="W1176" i="15" s="1"/>
  <c r="Y1175" i="15"/>
  <c r="X1177" i="15" l="1"/>
  <c r="W1177" i="15" s="1"/>
  <c r="Y1176" i="15"/>
  <c r="X1178" i="15" l="1"/>
  <c r="W1178" i="15" s="1"/>
  <c r="Y1177" i="15"/>
  <c r="X1179" i="15" l="1"/>
  <c r="W1179" i="15" s="1"/>
  <c r="Y1178" i="15"/>
  <c r="X1180" i="15" l="1"/>
  <c r="W1180" i="15" s="1"/>
  <c r="Y1179" i="15"/>
  <c r="X1181" i="15" l="1"/>
  <c r="W1181" i="15" s="1"/>
  <c r="Y1180" i="15"/>
  <c r="X1182" i="15" l="1"/>
  <c r="W1182" i="15" s="1"/>
  <c r="Y1181" i="15"/>
  <c r="X1183" i="15" l="1"/>
  <c r="W1183" i="15" s="1"/>
  <c r="Y1182" i="15"/>
  <c r="X1184" i="15" l="1"/>
  <c r="W1184" i="15" s="1"/>
  <c r="Y1183" i="15"/>
  <c r="X1185" i="15" l="1"/>
  <c r="W1185" i="15" s="1"/>
  <c r="Y1184" i="15"/>
  <c r="X1186" i="15" l="1"/>
  <c r="W1186" i="15" s="1"/>
  <c r="Y1185" i="15"/>
  <c r="X1187" i="15" l="1"/>
  <c r="W1187" i="15" s="1"/>
  <c r="Y1186" i="15"/>
  <c r="X1188" i="15" l="1"/>
  <c r="W1188" i="15" s="1"/>
  <c r="Y1187" i="15"/>
  <c r="X1189" i="15" l="1"/>
  <c r="W1189" i="15" s="1"/>
  <c r="Y1188" i="15"/>
  <c r="X1190" i="15" l="1"/>
  <c r="W1190" i="15" s="1"/>
  <c r="Y1189" i="15"/>
  <c r="X1191" i="15" l="1"/>
  <c r="W1191" i="15" s="1"/>
  <c r="Y1190" i="15"/>
  <c r="X1192" i="15" l="1"/>
  <c r="W1192" i="15" s="1"/>
  <c r="Y1191" i="15"/>
  <c r="X1193" i="15" l="1"/>
  <c r="W1193" i="15" s="1"/>
  <c r="Y1192" i="15"/>
  <c r="X1194" i="15" l="1"/>
  <c r="W1194" i="15" s="1"/>
  <c r="Y1193" i="15"/>
  <c r="X1195" i="15" l="1"/>
  <c r="W1195" i="15" s="1"/>
  <c r="Y1194" i="15"/>
  <c r="X1196" i="15" l="1"/>
  <c r="W1196" i="15" s="1"/>
  <c r="Y1195" i="15"/>
  <c r="X1197" i="15" l="1"/>
  <c r="W1197" i="15" s="1"/>
  <c r="Y1196" i="15"/>
  <c r="X1198" i="15" l="1"/>
  <c r="W1198" i="15" s="1"/>
  <c r="Y1197" i="15"/>
  <c r="X1199" i="15" l="1"/>
  <c r="W1199" i="15" s="1"/>
  <c r="Y1198" i="15"/>
  <c r="X1200" i="15" l="1"/>
  <c r="W1200" i="15" s="1"/>
  <c r="Y1199" i="15"/>
  <c r="X1201" i="15" l="1"/>
  <c r="W1201" i="15" s="1"/>
  <c r="Y1200" i="15"/>
  <c r="X1202" i="15" l="1"/>
  <c r="W1202" i="15" s="1"/>
  <c r="Y1201" i="15"/>
  <c r="X1203" i="15" l="1"/>
  <c r="W1203" i="15" s="1"/>
  <c r="Y1202" i="15"/>
  <c r="X1204" i="15" l="1"/>
  <c r="W1204" i="15" s="1"/>
  <c r="Y1203" i="15"/>
  <c r="X1205" i="15" l="1"/>
  <c r="W1205" i="15" s="1"/>
  <c r="Y1204" i="15"/>
  <c r="X1206" i="15" l="1"/>
  <c r="W1206" i="15" s="1"/>
  <c r="Y1205" i="15"/>
  <c r="X1207" i="15" l="1"/>
  <c r="W1207" i="15" s="1"/>
  <c r="Y1206" i="15"/>
  <c r="X1208" i="15" l="1"/>
  <c r="W1208" i="15" s="1"/>
  <c r="Y1207" i="15"/>
  <c r="X1209" i="15" l="1"/>
  <c r="W1209" i="15" s="1"/>
  <c r="Y1208" i="15"/>
  <c r="X1210" i="15" l="1"/>
  <c r="W1210" i="15" s="1"/>
  <c r="Y1209" i="15"/>
  <c r="X1211" i="15" l="1"/>
  <c r="W1211" i="15" s="1"/>
  <c r="Y1210" i="15"/>
  <c r="X1212" i="15" l="1"/>
  <c r="W1212" i="15" s="1"/>
  <c r="Y1211" i="15"/>
  <c r="X1213" i="15" l="1"/>
  <c r="W1213" i="15" s="1"/>
  <c r="Y1212" i="15"/>
  <c r="X1214" i="15" l="1"/>
  <c r="W1214" i="15" s="1"/>
  <c r="Y1213" i="15"/>
  <c r="X1215" i="15" l="1"/>
  <c r="W1215" i="15" s="1"/>
  <c r="Y1214" i="15"/>
  <c r="X1216" i="15" l="1"/>
  <c r="W1216" i="15" s="1"/>
  <c r="Y1215" i="15"/>
  <c r="X1217" i="15" l="1"/>
  <c r="W1217" i="15" s="1"/>
  <c r="Y1216" i="15"/>
  <c r="X1218" i="15" l="1"/>
  <c r="W1218" i="15" s="1"/>
  <c r="Y1217" i="15"/>
  <c r="X1219" i="15" l="1"/>
  <c r="W1219" i="15" s="1"/>
  <c r="Y1218" i="15"/>
  <c r="X1220" i="15" l="1"/>
  <c r="W1220" i="15" s="1"/>
  <c r="Y1219" i="15"/>
  <c r="X1221" i="15" l="1"/>
  <c r="W1221" i="15" s="1"/>
  <c r="Y1220" i="15"/>
  <c r="X1222" i="15" l="1"/>
  <c r="W1222" i="15" s="1"/>
  <c r="Y1221" i="15"/>
  <c r="X1223" i="15" l="1"/>
  <c r="W1223" i="15" s="1"/>
  <c r="Y1222" i="15"/>
  <c r="X1224" i="15" l="1"/>
  <c r="W1224" i="15" s="1"/>
  <c r="Y1223" i="15"/>
  <c r="X1225" i="15" l="1"/>
  <c r="W1225" i="15" s="1"/>
  <c r="Y1224" i="15"/>
  <c r="X1226" i="15" l="1"/>
  <c r="W1226" i="15" s="1"/>
  <c r="Y1225" i="15"/>
  <c r="X1227" i="15" l="1"/>
  <c r="W1227" i="15" s="1"/>
  <c r="Y1226" i="15"/>
  <c r="X1228" i="15" l="1"/>
  <c r="W1228" i="15" s="1"/>
  <c r="Y1227" i="15"/>
  <c r="X1229" i="15" l="1"/>
  <c r="W1229" i="15" s="1"/>
  <c r="Y1228" i="15"/>
  <c r="X1230" i="15" l="1"/>
  <c r="W1230" i="15" s="1"/>
  <c r="Y1229" i="15"/>
  <c r="X1231" i="15" l="1"/>
  <c r="W1231" i="15" s="1"/>
  <c r="Y1230" i="15"/>
  <c r="X1232" i="15" l="1"/>
  <c r="W1232" i="15" s="1"/>
  <c r="Y1231" i="15"/>
  <c r="X1233" i="15" l="1"/>
  <c r="W1233" i="15" s="1"/>
  <c r="Y1232" i="15"/>
  <c r="X1234" i="15" l="1"/>
  <c r="W1234" i="15" s="1"/>
  <c r="Y1233" i="15"/>
  <c r="X1235" i="15" l="1"/>
  <c r="W1235" i="15" s="1"/>
  <c r="Y1234" i="15"/>
  <c r="X1236" i="15" l="1"/>
  <c r="W1236" i="15" s="1"/>
  <c r="Y1235" i="15"/>
  <c r="X1237" i="15" l="1"/>
  <c r="W1237" i="15" s="1"/>
  <c r="Y1236" i="15"/>
  <c r="X1238" i="15" l="1"/>
  <c r="W1238" i="15" s="1"/>
  <c r="Y1237" i="15"/>
  <c r="X1239" i="15" l="1"/>
  <c r="W1239" i="15" s="1"/>
  <c r="Y1238" i="15"/>
  <c r="X1240" i="15" l="1"/>
  <c r="W1240" i="15" s="1"/>
  <c r="Y1239" i="15"/>
  <c r="X1241" i="15" l="1"/>
  <c r="W1241" i="15" s="1"/>
  <c r="Y1240" i="15"/>
  <c r="X1242" i="15" l="1"/>
  <c r="W1242" i="15" s="1"/>
  <c r="Y1241" i="15"/>
  <c r="X1243" i="15" l="1"/>
  <c r="W1243" i="15" s="1"/>
  <c r="Y1242" i="15"/>
  <c r="X1244" i="15" l="1"/>
  <c r="W1244" i="15" s="1"/>
  <c r="Y1243" i="15"/>
  <c r="X1245" i="15" l="1"/>
  <c r="W1245" i="15" s="1"/>
  <c r="Y1244" i="15"/>
  <c r="X1246" i="15" l="1"/>
  <c r="W1246" i="15" s="1"/>
  <c r="Y1245" i="15"/>
  <c r="X1247" i="15" l="1"/>
  <c r="W1247" i="15" s="1"/>
  <c r="Y1246" i="15"/>
  <c r="X1248" i="15" l="1"/>
  <c r="W1248" i="15" s="1"/>
  <c r="Y1247" i="15"/>
  <c r="X1249" i="15" l="1"/>
  <c r="W1249" i="15" s="1"/>
  <c r="Y1248" i="15"/>
  <c r="X1250" i="15" l="1"/>
  <c r="W1250" i="15" s="1"/>
  <c r="Y1249" i="15"/>
  <c r="X1251" i="15" l="1"/>
  <c r="W1251" i="15" s="1"/>
  <c r="Y1250" i="15"/>
  <c r="X1252" i="15" l="1"/>
  <c r="W1252" i="15" s="1"/>
  <c r="Y1251" i="15"/>
  <c r="X1253" i="15" l="1"/>
  <c r="W1253" i="15" s="1"/>
  <c r="Y1252" i="15"/>
  <c r="X1254" i="15" l="1"/>
  <c r="W1254" i="15" s="1"/>
  <c r="Y1253" i="15"/>
  <c r="X1255" i="15" l="1"/>
  <c r="W1255" i="15" s="1"/>
  <c r="Y1254" i="15"/>
  <c r="X1256" i="15" l="1"/>
  <c r="W1256" i="15" s="1"/>
  <c r="Y1255" i="15"/>
  <c r="X1257" i="15" l="1"/>
  <c r="W1257" i="15" s="1"/>
  <c r="Y1256" i="15"/>
  <c r="X1258" i="15" l="1"/>
  <c r="W1258" i="15" s="1"/>
  <c r="Y1257" i="15"/>
  <c r="X1259" i="15" l="1"/>
  <c r="W1259" i="15" s="1"/>
  <c r="Y1258" i="15"/>
  <c r="X1260" i="15" l="1"/>
  <c r="W1260" i="15" s="1"/>
  <c r="Y1259" i="15"/>
  <c r="X1261" i="15" l="1"/>
  <c r="W1261" i="15" s="1"/>
  <c r="Y1260" i="15"/>
  <c r="X1262" i="15" l="1"/>
  <c r="W1262" i="15" s="1"/>
  <c r="Y1261" i="15"/>
  <c r="X1263" i="15" l="1"/>
  <c r="W1263" i="15" s="1"/>
  <c r="Y1262" i="15"/>
  <c r="X1264" i="15" l="1"/>
  <c r="W1264" i="15" s="1"/>
  <c r="Y1263" i="15"/>
  <c r="X1265" i="15" l="1"/>
  <c r="W1265" i="15" s="1"/>
  <c r="Y1264" i="15"/>
  <c r="X1266" i="15" l="1"/>
  <c r="W1266" i="15" s="1"/>
  <c r="Y1265" i="15"/>
  <c r="X1267" i="15" l="1"/>
  <c r="W1267" i="15" s="1"/>
  <c r="Y1266" i="15"/>
  <c r="X1268" i="15" l="1"/>
  <c r="W1268" i="15" s="1"/>
  <c r="Y1267" i="15"/>
  <c r="X1269" i="15" l="1"/>
  <c r="W1269" i="15" s="1"/>
  <c r="Y1268" i="15"/>
  <c r="X1270" i="15" l="1"/>
  <c r="W1270" i="15" s="1"/>
  <c r="Y1269" i="15"/>
  <c r="X1271" i="15" l="1"/>
  <c r="W1271" i="15" s="1"/>
  <c r="Y1270" i="15"/>
  <c r="X1272" i="15" l="1"/>
  <c r="W1272" i="15" s="1"/>
  <c r="Y1271" i="15"/>
  <c r="X1273" i="15" l="1"/>
  <c r="W1273" i="15" s="1"/>
  <c r="Y1272" i="15"/>
  <c r="X1274" i="15" l="1"/>
  <c r="W1274" i="15" s="1"/>
  <c r="Y1273" i="15"/>
  <c r="X1275" i="15" l="1"/>
  <c r="W1275" i="15" s="1"/>
  <c r="Y1274" i="15"/>
  <c r="X1276" i="15" l="1"/>
  <c r="W1276" i="15" s="1"/>
  <c r="Y1275" i="15"/>
  <c r="X1277" i="15" l="1"/>
  <c r="W1277" i="15" s="1"/>
  <c r="Y1276" i="15"/>
  <c r="X1278" i="15" l="1"/>
  <c r="W1278" i="15" s="1"/>
  <c r="Y1277" i="15"/>
  <c r="X1279" i="15" l="1"/>
  <c r="W1279" i="15" s="1"/>
  <c r="Y1278" i="15"/>
  <c r="X1280" i="15" l="1"/>
  <c r="W1280" i="15" s="1"/>
  <c r="Y1279" i="15"/>
  <c r="X1281" i="15" l="1"/>
  <c r="W1281" i="15" s="1"/>
  <c r="Y1280" i="15"/>
  <c r="X1282" i="15" l="1"/>
  <c r="W1282" i="15" s="1"/>
  <c r="Y1281" i="15"/>
  <c r="X1283" i="15" l="1"/>
  <c r="W1283" i="15" s="1"/>
  <c r="Y1282" i="15"/>
  <c r="X1284" i="15" l="1"/>
  <c r="W1284" i="15" s="1"/>
  <c r="Y1283" i="15"/>
  <c r="X1285" i="15" l="1"/>
  <c r="W1285" i="15" s="1"/>
  <c r="Y1284" i="15"/>
  <c r="X1286" i="15" l="1"/>
  <c r="W1286" i="15" s="1"/>
  <c r="Y1285" i="15"/>
  <c r="X1287" i="15" l="1"/>
  <c r="W1287" i="15" s="1"/>
  <c r="Y1286" i="15"/>
  <c r="X1288" i="15" l="1"/>
  <c r="W1288" i="15" s="1"/>
  <c r="Y1287" i="15"/>
  <c r="X1289" i="15" l="1"/>
  <c r="W1289" i="15" s="1"/>
  <c r="Y1288" i="15"/>
  <c r="X1290" i="15" l="1"/>
  <c r="W1290" i="15" s="1"/>
  <c r="Y1289" i="15"/>
  <c r="X1291" i="15" l="1"/>
  <c r="W1291" i="15" s="1"/>
  <c r="Y1290" i="15"/>
  <c r="X1292" i="15" l="1"/>
  <c r="W1292" i="15" s="1"/>
  <c r="Y1291" i="15"/>
  <c r="X1293" i="15" l="1"/>
  <c r="W1293" i="15" s="1"/>
  <c r="Y1292" i="15"/>
  <c r="X1294" i="15" l="1"/>
  <c r="W1294" i="15" s="1"/>
  <c r="Y1293" i="15"/>
  <c r="X1295" i="15" l="1"/>
  <c r="W1295" i="15" s="1"/>
  <c r="Y1294" i="15"/>
  <c r="X1296" i="15" l="1"/>
  <c r="W1296" i="15" s="1"/>
  <c r="Y1295" i="15"/>
  <c r="X1297" i="15" l="1"/>
  <c r="W1297" i="15" s="1"/>
  <c r="Y1296" i="15"/>
  <c r="X1298" i="15" l="1"/>
  <c r="W1298" i="15" s="1"/>
  <c r="Y1297" i="15"/>
  <c r="X1299" i="15" l="1"/>
  <c r="W1299" i="15" s="1"/>
  <c r="Y1298" i="15"/>
  <c r="X1300" i="15" l="1"/>
  <c r="W1300" i="15" s="1"/>
  <c r="Y1299" i="15"/>
  <c r="X1301" i="15" l="1"/>
  <c r="W1301" i="15" s="1"/>
  <c r="Y1300" i="15"/>
  <c r="X1302" i="15" l="1"/>
  <c r="W1302" i="15" s="1"/>
  <c r="Y1301" i="15"/>
  <c r="X1303" i="15" l="1"/>
  <c r="W1303" i="15" s="1"/>
  <c r="Y1302" i="15"/>
  <c r="X1304" i="15" l="1"/>
  <c r="W1304" i="15" s="1"/>
  <c r="Y1303" i="15"/>
  <c r="X1305" i="15" l="1"/>
  <c r="W1305" i="15" s="1"/>
  <c r="Y1304" i="15"/>
  <c r="X1306" i="15" l="1"/>
  <c r="W1306" i="15" s="1"/>
  <c r="Y1305" i="15"/>
  <c r="X1307" i="15" l="1"/>
  <c r="W1307" i="15" s="1"/>
  <c r="Y1306" i="15"/>
  <c r="X1308" i="15" l="1"/>
  <c r="W1308" i="15" s="1"/>
  <c r="Y1307" i="15"/>
  <c r="X1309" i="15" l="1"/>
  <c r="W1309" i="15" s="1"/>
  <c r="Y1308" i="15"/>
  <c r="X1310" i="15" l="1"/>
  <c r="W1310" i="15" s="1"/>
  <c r="Y1309" i="15"/>
  <c r="X1311" i="15" l="1"/>
  <c r="W1311" i="15" s="1"/>
  <c r="Y1310" i="15"/>
  <c r="X1312" i="15" l="1"/>
  <c r="W1312" i="15" s="1"/>
  <c r="Y1311" i="15"/>
  <c r="X1313" i="15" l="1"/>
  <c r="W1313" i="15" s="1"/>
  <c r="Y1312" i="15"/>
  <c r="X1314" i="15" l="1"/>
  <c r="W1314" i="15" s="1"/>
  <c r="Y1313" i="15"/>
  <c r="X1315" i="15" l="1"/>
  <c r="W1315" i="15" s="1"/>
  <c r="Y1314" i="15"/>
  <c r="X1316" i="15" l="1"/>
  <c r="W1316" i="15" s="1"/>
  <c r="Y1315" i="15"/>
  <c r="X1317" i="15" l="1"/>
  <c r="W1317" i="15" s="1"/>
  <c r="Y1316" i="15"/>
  <c r="X1318" i="15" l="1"/>
  <c r="W1318" i="15" s="1"/>
  <c r="Y1317" i="15"/>
  <c r="X1319" i="15" l="1"/>
  <c r="W1319" i="15" s="1"/>
  <c r="Y1318" i="15"/>
  <c r="X1320" i="15" l="1"/>
  <c r="W1320" i="15" s="1"/>
  <c r="Y1319" i="15"/>
  <c r="X1321" i="15" l="1"/>
  <c r="W1321" i="15" s="1"/>
  <c r="Y1320" i="15"/>
  <c r="X1322" i="15" l="1"/>
  <c r="W1322" i="15" s="1"/>
  <c r="Y1321" i="15"/>
  <c r="X1323" i="15" l="1"/>
  <c r="W1323" i="15" s="1"/>
  <c r="Y1322" i="15"/>
  <c r="X1324" i="15" l="1"/>
  <c r="W1324" i="15" s="1"/>
  <c r="Y1323" i="15"/>
  <c r="X1325" i="15" l="1"/>
  <c r="W1325" i="15" s="1"/>
  <c r="Y1324" i="15"/>
  <c r="X1326" i="15" l="1"/>
  <c r="W1326" i="15" s="1"/>
  <c r="Y1325" i="15"/>
  <c r="X1327" i="15" l="1"/>
  <c r="W1327" i="15" s="1"/>
  <c r="Y1326" i="15"/>
  <c r="X1328" i="15" l="1"/>
  <c r="W1328" i="15" s="1"/>
  <c r="Y1327" i="15"/>
  <c r="X1329" i="15" l="1"/>
  <c r="W1329" i="15" s="1"/>
  <c r="Y1328" i="15"/>
  <c r="X1330" i="15" l="1"/>
  <c r="W1330" i="15" s="1"/>
  <c r="Y1329" i="15"/>
  <c r="X1331" i="15" l="1"/>
  <c r="W1331" i="15" s="1"/>
  <c r="Y1330" i="15"/>
  <c r="X1332" i="15" l="1"/>
  <c r="W1332" i="15" s="1"/>
  <c r="Y1331" i="15"/>
  <c r="X1333" i="15" l="1"/>
  <c r="W1333" i="15" s="1"/>
  <c r="Y1332" i="15"/>
  <c r="X1334" i="15" l="1"/>
  <c r="W1334" i="15" s="1"/>
  <c r="Y1333" i="15"/>
  <c r="X1335" i="15" l="1"/>
  <c r="W1335" i="15" s="1"/>
  <c r="Y1334" i="15"/>
  <c r="X1336" i="15" l="1"/>
  <c r="W1336" i="15" s="1"/>
  <c r="Y1335" i="15"/>
  <c r="X1337" i="15" l="1"/>
  <c r="W1337" i="15" s="1"/>
  <c r="Y1336" i="15"/>
  <c r="X1338" i="15" l="1"/>
  <c r="W1338" i="15" s="1"/>
  <c r="Y1337" i="15"/>
  <c r="X1339" i="15" l="1"/>
  <c r="W1339" i="15" s="1"/>
  <c r="Y1338" i="15"/>
  <c r="X1340" i="15" l="1"/>
  <c r="W1340" i="15" s="1"/>
  <c r="Y1339" i="15"/>
  <c r="X1341" i="15" l="1"/>
  <c r="W1341" i="15" s="1"/>
  <c r="Y1340" i="15"/>
  <c r="X1342" i="15" l="1"/>
  <c r="W1342" i="15" s="1"/>
  <c r="Y1341" i="15"/>
  <c r="X1343" i="15" l="1"/>
  <c r="W1343" i="15" s="1"/>
  <c r="Y1342" i="15"/>
  <c r="X1344" i="15" l="1"/>
  <c r="W1344" i="15" s="1"/>
  <c r="Y1343" i="15"/>
  <c r="X1345" i="15" l="1"/>
  <c r="W1345" i="15" s="1"/>
  <c r="Y1344" i="15"/>
  <c r="X1346" i="15" l="1"/>
  <c r="W1346" i="15" s="1"/>
  <c r="Y1345" i="15"/>
  <c r="X1347" i="15" l="1"/>
  <c r="W1347" i="15" s="1"/>
  <c r="Y1346" i="15"/>
  <c r="X1348" i="15" l="1"/>
  <c r="W1348" i="15" s="1"/>
  <c r="Y1347" i="15"/>
  <c r="X1349" i="15" l="1"/>
  <c r="W1349" i="15" s="1"/>
  <c r="Y1348" i="15"/>
  <c r="X1350" i="15" l="1"/>
  <c r="W1350" i="15" s="1"/>
  <c r="Y1349" i="15"/>
  <c r="X1351" i="15" l="1"/>
  <c r="W1351" i="15" s="1"/>
  <c r="Y1350" i="15"/>
  <c r="X1352" i="15" l="1"/>
  <c r="W1352" i="15" s="1"/>
  <c r="Y1351" i="15"/>
  <c r="X1353" i="15" l="1"/>
  <c r="W1353" i="15" s="1"/>
  <c r="Y1352" i="15"/>
  <c r="X1354" i="15" l="1"/>
  <c r="W1354" i="15" s="1"/>
  <c r="Y1353" i="15"/>
  <c r="X1355" i="15" l="1"/>
  <c r="W1355" i="15" s="1"/>
  <c r="Y1354" i="15"/>
  <c r="X1356" i="15" l="1"/>
  <c r="W1356" i="15" s="1"/>
  <c r="Y1355" i="15"/>
  <c r="X1357" i="15" l="1"/>
  <c r="W1357" i="15" s="1"/>
  <c r="Y1356" i="15"/>
  <c r="X1358" i="15" l="1"/>
  <c r="W1358" i="15" s="1"/>
  <c r="Y1357" i="15"/>
  <c r="X1359" i="15" l="1"/>
  <c r="W1359" i="15" s="1"/>
  <c r="Y1358" i="15"/>
  <c r="X1360" i="15" l="1"/>
  <c r="W1360" i="15" s="1"/>
  <c r="Y1359" i="15"/>
  <c r="X1361" i="15" l="1"/>
  <c r="W1361" i="15" s="1"/>
  <c r="Y1360" i="15"/>
  <c r="X1362" i="15" l="1"/>
  <c r="W1362" i="15" s="1"/>
  <c r="Y1361" i="15"/>
  <c r="X1363" i="15" l="1"/>
  <c r="W1363" i="15" s="1"/>
  <c r="Y1362" i="15"/>
  <c r="X1364" i="15" l="1"/>
  <c r="W1364" i="15" s="1"/>
  <c r="Y1363" i="15"/>
  <c r="X1365" i="15" l="1"/>
  <c r="W1365" i="15" s="1"/>
  <c r="Y1364" i="15"/>
  <c r="X1366" i="15" l="1"/>
  <c r="W1366" i="15" s="1"/>
  <c r="Y1365" i="15"/>
  <c r="X1367" i="15" l="1"/>
  <c r="W1367" i="15" s="1"/>
  <c r="Y1366" i="15"/>
  <c r="X1368" i="15" l="1"/>
  <c r="W1368" i="15" s="1"/>
  <c r="Y1367" i="15"/>
  <c r="X1369" i="15" l="1"/>
  <c r="W1369" i="15" s="1"/>
  <c r="Y1368" i="15"/>
  <c r="X1370" i="15" l="1"/>
  <c r="W1370" i="15" s="1"/>
  <c r="Y1369" i="15"/>
  <c r="X1371" i="15" l="1"/>
  <c r="W1371" i="15" s="1"/>
  <c r="Y1370" i="15"/>
  <c r="X1372" i="15" l="1"/>
  <c r="W1372" i="15" s="1"/>
  <c r="Y1371" i="15"/>
  <c r="X1373" i="15" l="1"/>
  <c r="W1373" i="15" s="1"/>
  <c r="Y1372" i="15"/>
  <c r="X1374" i="15" l="1"/>
  <c r="W1374" i="15" s="1"/>
  <c r="Y1373" i="15"/>
  <c r="X1375" i="15" l="1"/>
  <c r="W1375" i="15" s="1"/>
  <c r="Y1374" i="15"/>
  <c r="X1376" i="15" l="1"/>
  <c r="W1376" i="15" s="1"/>
  <c r="Y1375" i="15"/>
  <c r="X1377" i="15" l="1"/>
  <c r="W1377" i="15" s="1"/>
  <c r="Y1376" i="15"/>
  <c r="X1378" i="15" l="1"/>
  <c r="W1378" i="15" s="1"/>
  <c r="Y1377" i="15"/>
  <c r="X1379" i="15" l="1"/>
  <c r="W1379" i="15" s="1"/>
  <c r="Y1378" i="15"/>
  <c r="X1380" i="15" l="1"/>
  <c r="W1380" i="15" s="1"/>
  <c r="Y1379" i="15"/>
  <c r="X1381" i="15" l="1"/>
  <c r="W1381" i="15" s="1"/>
  <c r="Y1380" i="15"/>
  <c r="X1382" i="15" l="1"/>
  <c r="W1382" i="15" s="1"/>
  <c r="Y1381" i="15"/>
  <c r="X1383" i="15" l="1"/>
  <c r="W1383" i="15" s="1"/>
  <c r="Y1382" i="15"/>
  <c r="X1384" i="15" l="1"/>
  <c r="W1384" i="15" s="1"/>
  <c r="Y1383" i="15"/>
  <c r="X1385" i="15" l="1"/>
  <c r="W1385" i="15" s="1"/>
  <c r="Y1384" i="15"/>
  <c r="X1386" i="15" l="1"/>
  <c r="W1386" i="15" s="1"/>
  <c r="Y1385" i="15"/>
  <c r="X1387" i="15" l="1"/>
  <c r="W1387" i="15" s="1"/>
  <c r="Y1386" i="15"/>
  <c r="X1388" i="15" l="1"/>
  <c r="W1388" i="15" s="1"/>
  <c r="Y1387" i="15"/>
  <c r="X1389" i="15" l="1"/>
  <c r="W1389" i="15" s="1"/>
  <c r="Y1388" i="15"/>
  <c r="X1390" i="15" l="1"/>
  <c r="W1390" i="15" s="1"/>
  <c r="Y1389" i="15"/>
  <c r="X1391" i="15" l="1"/>
  <c r="W1391" i="15" s="1"/>
  <c r="Y1390" i="15"/>
  <c r="X1392" i="15" l="1"/>
  <c r="W1392" i="15" s="1"/>
  <c r="Y1391" i="15"/>
  <c r="X1393" i="15" l="1"/>
  <c r="W1393" i="15" s="1"/>
  <c r="Y1392" i="15"/>
  <c r="X1394" i="15" l="1"/>
  <c r="W1394" i="15" s="1"/>
  <c r="Y1393" i="15"/>
  <c r="X1395" i="15" l="1"/>
  <c r="W1395" i="15" s="1"/>
  <c r="Y1394" i="15"/>
  <c r="X1396" i="15" l="1"/>
  <c r="W1396" i="15" s="1"/>
  <c r="Y1395" i="15"/>
  <c r="X1397" i="15" l="1"/>
  <c r="W1397" i="15" s="1"/>
  <c r="Y1396" i="15"/>
  <c r="X1398" i="15" l="1"/>
  <c r="W1398" i="15" s="1"/>
  <c r="Y1397" i="15"/>
  <c r="X1399" i="15" l="1"/>
  <c r="W1399" i="15" s="1"/>
  <c r="Y1398" i="15"/>
  <c r="X1400" i="15" l="1"/>
  <c r="W1400" i="15" s="1"/>
  <c r="Y1399" i="15"/>
  <c r="X1401" i="15" l="1"/>
  <c r="W1401" i="15" s="1"/>
  <c r="Y1400" i="15"/>
  <c r="X1402" i="15" l="1"/>
  <c r="W1402" i="15" s="1"/>
  <c r="Y1401" i="15"/>
  <c r="X1403" i="15" l="1"/>
  <c r="W1403" i="15" s="1"/>
  <c r="Y1402" i="15"/>
  <c r="X1404" i="15" l="1"/>
  <c r="W1404" i="15" s="1"/>
  <c r="Y1403" i="15"/>
  <c r="X1405" i="15" l="1"/>
  <c r="W1405" i="15" s="1"/>
  <c r="Y1404" i="15"/>
  <c r="X1406" i="15" l="1"/>
  <c r="W1406" i="15" s="1"/>
  <c r="Y1405" i="15"/>
  <c r="X1407" i="15" l="1"/>
  <c r="W1407" i="15" s="1"/>
  <c r="Y1406" i="15"/>
  <c r="X1408" i="15" l="1"/>
  <c r="W1408" i="15" s="1"/>
  <c r="Y1407" i="15"/>
  <c r="X1409" i="15" l="1"/>
  <c r="W1409" i="15" s="1"/>
  <c r="Y1408" i="15"/>
  <c r="X1410" i="15" l="1"/>
  <c r="W1410" i="15" s="1"/>
  <c r="Y1409" i="15"/>
  <c r="X1411" i="15" l="1"/>
  <c r="W1411" i="15" s="1"/>
  <c r="Y1410" i="15"/>
  <c r="X1412" i="15" l="1"/>
  <c r="W1412" i="15" s="1"/>
  <c r="Y1411" i="15"/>
  <c r="X1413" i="15" l="1"/>
  <c r="W1413" i="15" s="1"/>
  <c r="Y1412" i="15"/>
  <c r="X1414" i="15" l="1"/>
  <c r="W1414" i="15" s="1"/>
  <c r="Y1413" i="15"/>
  <c r="X1415" i="15" l="1"/>
  <c r="W1415" i="15" s="1"/>
  <c r="Y1414" i="15"/>
  <c r="X1416" i="15" l="1"/>
  <c r="W1416" i="15" s="1"/>
  <c r="Y1415" i="15"/>
  <c r="X1417" i="15" l="1"/>
  <c r="W1417" i="15" s="1"/>
  <c r="Y1416" i="15"/>
  <c r="X1418" i="15" l="1"/>
  <c r="W1418" i="15" s="1"/>
  <c r="Y1417" i="15"/>
  <c r="X1419" i="15" l="1"/>
  <c r="W1419" i="15" s="1"/>
  <c r="Y1418" i="15"/>
  <c r="X1420" i="15" l="1"/>
  <c r="W1420" i="15" s="1"/>
  <c r="Y1419" i="15"/>
  <c r="X1421" i="15" l="1"/>
  <c r="W1421" i="15" s="1"/>
  <c r="Y1420" i="15"/>
  <c r="X1422" i="15" l="1"/>
  <c r="W1422" i="15" s="1"/>
  <c r="Y1421" i="15"/>
  <c r="X1423" i="15" l="1"/>
  <c r="W1423" i="15" s="1"/>
  <c r="Y1422" i="15"/>
  <c r="X1424" i="15" l="1"/>
  <c r="W1424" i="15" s="1"/>
  <c r="Y1423" i="15"/>
  <c r="X1425" i="15" l="1"/>
  <c r="W1425" i="15" s="1"/>
  <c r="Y1424" i="15"/>
  <c r="X1426" i="15" l="1"/>
  <c r="W1426" i="15" s="1"/>
  <c r="Y1425" i="15"/>
  <c r="X1427" i="15" l="1"/>
  <c r="W1427" i="15" s="1"/>
  <c r="Y1426" i="15"/>
  <c r="X1428" i="15" l="1"/>
  <c r="W1428" i="15" s="1"/>
  <c r="Y1427" i="15"/>
  <c r="X1429" i="15" l="1"/>
  <c r="W1429" i="15" s="1"/>
  <c r="Y1428" i="15"/>
  <c r="X1430" i="15" l="1"/>
  <c r="W1430" i="15" s="1"/>
  <c r="Y1429" i="15"/>
  <c r="X1431" i="15" l="1"/>
  <c r="W1431" i="15" s="1"/>
  <c r="Y1430" i="15"/>
  <c r="X1432" i="15" l="1"/>
  <c r="W1432" i="15" s="1"/>
  <c r="Y1431" i="15"/>
  <c r="X1433" i="15" l="1"/>
  <c r="W1433" i="15" s="1"/>
  <c r="Y1432" i="15"/>
  <c r="X1434" i="15" l="1"/>
  <c r="W1434" i="15" s="1"/>
  <c r="Y1433" i="15"/>
  <c r="X1435" i="15" l="1"/>
  <c r="W1435" i="15" s="1"/>
  <c r="Y1434" i="15"/>
  <c r="X1436" i="15" l="1"/>
  <c r="W1436" i="15" s="1"/>
  <c r="Y1435" i="15"/>
  <c r="X1437" i="15" l="1"/>
  <c r="W1437" i="15" s="1"/>
  <c r="Y1436" i="15"/>
  <c r="X1438" i="15" l="1"/>
  <c r="W1438" i="15" s="1"/>
  <c r="Y1437" i="15"/>
  <c r="X1439" i="15" l="1"/>
  <c r="W1439" i="15" s="1"/>
  <c r="Y1438" i="15"/>
  <c r="X1440" i="15" l="1"/>
  <c r="W1440" i="15" s="1"/>
  <c r="Y1439" i="15"/>
  <c r="X1441" i="15" l="1"/>
  <c r="W1441" i="15" s="1"/>
  <c r="Y1440" i="15"/>
  <c r="X1442" i="15" l="1"/>
  <c r="W1442" i="15" s="1"/>
  <c r="Y1441" i="15"/>
  <c r="X1443" i="15" l="1"/>
  <c r="W1443" i="15" s="1"/>
  <c r="Y1442" i="15"/>
  <c r="X1444" i="15" l="1"/>
  <c r="W1444" i="15" s="1"/>
  <c r="Y1443" i="15"/>
  <c r="X1445" i="15" l="1"/>
  <c r="W1445" i="15" s="1"/>
  <c r="Y1444" i="15"/>
  <c r="X1446" i="15" l="1"/>
  <c r="W1446" i="15" s="1"/>
  <c r="Y1445" i="15"/>
  <c r="X1447" i="15" l="1"/>
  <c r="W1447" i="15" s="1"/>
  <c r="Y1446" i="15"/>
  <c r="X1448" i="15" l="1"/>
  <c r="W1448" i="15" s="1"/>
  <c r="Y1447" i="15"/>
  <c r="X1449" i="15" l="1"/>
  <c r="W1449" i="15" s="1"/>
  <c r="Y1448" i="15"/>
  <c r="X1450" i="15" l="1"/>
  <c r="W1450" i="15" s="1"/>
  <c r="Y1449" i="15"/>
  <c r="X1451" i="15" l="1"/>
  <c r="W1451" i="15" s="1"/>
  <c r="Y1450" i="15"/>
  <c r="X1452" i="15" l="1"/>
  <c r="W1452" i="15" s="1"/>
  <c r="Y1451" i="15"/>
  <c r="X1453" i="15" l="1"/>
  <c r="W1453" i="15" s="1"/>
  <c r="Y1452" i="15"/>
  <c r="X1454" i="15" l="1"/>
  <c r="W1454" i="15" s="1"/>
  <c r="Y1453" i="15"/>
  <c r="X1455" i="15" l="1"/>
  <c r="W1455" i="15" s="1"/>
  <c r="Y1454" i="15"/>
  <c r="X1456" i="15" l="1"/>
  <c r="W1456" i="15" s="1"/>
  <c r="Y1455" i="15"/>
  <c r="X1457" i="15" l="1"/>
  <c r="W1457" i="15" s="1"/>
  <c r="Y1456" i="15"/>
  <c r="X1458" i="15" l="1"/>
  <c r="W1458" i="15" s="1"/>
  <c r="Y1457" i="15"/>
  <c r="X1459" i="15" l="1"/>
  <c r="W1459" i="15" s="1"/>
  <c r="Y1458" i="15"/>
  <c r="X1460" i="15" l="1"/>
  <c r="W1460" i="15" s="1"/>
  <c r="Y1459" i="15"/>
  <c r="X1461" i="15" l="1"/>
  <c r="W1461" i="15" s="1"/>
  <c r="Y1460" i="15"/>
  <c r="X1462" i="15" l="1"/>
  <c r="W1462" i="15" s="1"/>
  <c r="Y1461" i="15"/>
  <c r="X1463" i="15" l="1"/>
  <c r="W1463" i="15" s="1"/>
  <c r="Y1462" i="15"/>
  <c r="X1464" i="15" l="1"/>
  <c r="W1464" i="15" s="1"/>
  <c r="Y1463" i="15"/>
  <c r="X1465" i="15" l="1"/>
  <c r="W1465" i="15" s="1"/>
  <c r="Y1464" i="15"/>
  <c r="X1466" i="15" l="1"/>
  <c r="W1466" i="15" s="1"/>
  <c r="Y1465" i="15"/>
  <c r="X1467" i="15" l="1"/>
  <c r="W1467" i="15" s="1"/>
  <c r="Y1466" i="15"/>
  <c r="X1468" i="15" l="1"/>
  <c r="W1468" i="15" s="1"/>
  <c r="Y1467" i="15"/>
  <c r="X1469" i="15" l="1"/>
  <c r="W1469" i="15" s="1"/>
  <c r="Y1468" i="15"/>
  <c r="X1470" i="15" l="1"/>
  <c r="W1470" i="15" s="1"/>
  <c r="Y1469" i="15"/>
  <c r="X1471" i="15" l="1"/>
  <c r="W1471" i="15" s="1"/>
  <c r="Y1470" i="15"/>
  <c r="X1472" i="15" l="1"/>
  <c r="W1472" i="15" s="1"/>
  <c r="Y1471" i="15"/>
  <c r="X1473" i="15" l="1"/>
  <c r="W1473" i="15" s="1"/>
  <c r="Y1472" i="15"/>
  <c r="X1474" i="15" l="1"/>
  <c r="W1474" i="15" s="1"/>
  <c r="Y1473" i="15"/>
  <c r="X1475" i="15" l="1"/>
  <c r="W1475" i="15" s="1"/>
  <c r="Y1474" i="15"/>
  <c r="X1476" i="15" l="1"/>
  <c r="W1476" i="15" s="1"/>
  <c r="Y1475" i="15"/>
  <c r="X1477" i="15" l="1"/>
  <c r="W1477" i="15" s="1"/>
  <c r="Y1476" i="15"/>
  <c r="X1478" i="15" l="1"/>
  <c r="W1478" i="15" s="1"/>
  <c r="Y1477" i="15"/>
  <c r="X1479" i="15" l="1"/>
  <c r="W1479" i="15" s="1"/>
  <c r="Y1478" i="15"/>
  <c r="X1480" i="15" l="1"/>
  <c r="W1480" i="15" s="1"/>
  <c r="Y1479" i="15"/>
  <c r="X1481" i="15" l="1"/>
  <c r="W1481" i="15" s="1"/>
  <c r="Y1480" i="15"/>
  <c r="X1482" i="15" l="1"/>
  <c r="W1482" i="15" s="1"/>
  <c r="Y1481" i="15"/>
  <c r="X1483" i="15" l="1"/>
  <c r="W1483" i="15" s="1"/>
  <c r="Y1482" i="15"/>
  <c r="X1484" i="15" l="1"/>
  <c r="W1484" i="15" s="1"/>
  <c r="Y1483" i="15"/>
  <c r="X1485" i="15" l="1"/>
  <c r="W1485" i="15" s="1"/>
  <c r="Y1484" i="15"/>
  <c r="X1486" i="15" l="1"/>
  <c r="W1486" i="15" s="1"/>
  <c r="Y1485" i="15"/>
  <c r="X1487" i="15" l="1"/>
  <c r="W1487" i="15" s="1"/>
  <c r="Y1486" i="15"/>
  <c r="X1488" i="15" l="1"/>
  <c r="W1488" i="15" s="1"/>
  <c r="Y1487" i="15"/>
  <c r="X1489" i="15" l="1"/>
  <c r="W1489" i="15" s="1"/>
  <c r="Y1488" i="15"/>
  <c r="X1490" i="15" l="1"/>
  <c r="W1490" i="15" s="1"/>
  <c r="Y1489" i="15"/>
  <c r="X1491" i="15" l="1"/>
  <c r="W1491" i="15" s="1"/>
  <c r="Y1490" i="15"/>
  <c r="X1492" i="15" l="1"/>
  <c r="W1492" i="15" s="1"/>
  <c r="Y1491" i="15"/>
  <c r="X1493" i="15" l="1"/>
  <c r="W1493" i="15" s="1"/>
  <c r="Y1492" i="15"/>
  <c r="X1494" i="15" l="1"/>
  <c r="W1494" i="15" s="1"/>
  <c r="Y1493" i="15"/>
  <c r="X1495" i="15" l="1"/>
  <c r="W1495" i="15" s="1"/>
  <c r="Y1494" i="15"/>
  <c r="X1496" i="15" l="1"/>
  <c r="W1496" i="15" s="1"/>
  <c r="Y1495" i="15"/>
  <c r="X1497" i="15" l="1"/>
  <c r="W1497" i="15" s="1"/>
  <c r="Y1496" i="15"/>
  <c r="X1498" i="15" l="1"/>
  <c r="W1498" i="15" s="1"/>
  <c r="Y1497" i="15"/>
  <c r="X1499" i="15" l="1"/>
  <c r="W1499" i="15" s="1"/>
  <c r="Y1498" i="15"/>
  <c r="X1500" i="15" l="1"/>
  <c r="W1500" i="15" s="1"/>
  <c r="Y1499" i="15"/>
  <c r="X1501" i="15" l="1"/>
  <c r="W1501" i="15" s="1"/>
  <c r="Y1500" i="15"/>
  <c r="X1502" i="15" l="1"/>
  <c r="W1502" i="15" s="1"/>
  <c r="Y1501" i="15"/>
  <c r="X1503" i="15" l="1"/>
  <c r="W1503" i="15" s="1"/>
  <c r="Y1502" i="15"/>
  <c r="X1504" i="15" l="1"/>
  <c r="W1504" i="15" s="1"/>
  <c r="Y1503" i="15"/>
  <c r="X1505" i="15" l="1"/>
  <c r="W1505" i="15" s="1"/>
  <c r="Y1504" i="15"/>
  <c r="X1506" i="15" l="1"/>
  <c r="W1506" i="15" s="1"/>
  <c r="Y1505" i="15"/>
  <c r="X1507" i="15" l="1"/>
  <c r="W1507" i="15" s="1"/>
  <c r="Y1506" i="15"/>
  <c r="X1508" i="15" l="1"/>
  <c r="W1508" i="15" s="1"/>
  <c r="Y1507" i="15"/>
  <c r="X1509" i="15" l="1"/>
  <c r="W1509" i="15" s="1"/>
  <c r="Y1508" i="15"/>
  <c r="X1510" i="15" l="1"/>
  <c r="W1510" i="15" s="1"/>
  <c r="Y1509" i="15"/>
  <c r="X1511" i="15" l="1"/>
  <c r="W1511" i="15" s="1"/>
  <c r="Y1510" i="15"/>
  <c r="X1512" i="15" l="1"/>
  <c r="W1512" i="15" s="1"/>
  <c r="Y1511" i="15"/>
  <c r="X1513" i="15" l="1"/>
  <c r="W1513" i="15" s="1"/>
  <c r="Y1512" i="15"/>
  <c r="X1514" i="15" l="1"/>
  <c r="W1514" i="15" s="1"/>
  <c r="Y1513" i="15"/>
  <c r="X1515" i="15" l="1"/>
  <c r="W1515" i="15" s="1"/>
  <c r="Y1514" i="15"/>
  <c r="X1516" i="15" l="1"/>
  <c r="W1516" i="15" s="1"/>
  <c r="Y1515" i="15"/>
  <c r="X1517" i="15" l="1"/>
  <c r="W1517" i="15" s="1"/>
  <c r="Y1516" i="15"/>
  <c r="X1518" i="15" l="1"/>
  <c r="W1518" i="15" s="1"/>
  <c r="Y1517" i="15"/>
  <c r="X1519" i="15" l="1"/>
  <c r="W1519" i="15" s="1"/>
  <c r="Y1518" i="15"/>
  <c r="X1520" i="15" l="1"/>
  <c r="W1520" i="15" s="1"/>
  <c r="Y1519" i="15"/>
  <c r="X1521" i="15" l="1"/>
  <c r="W1521" i="15" s="1"/>
  <c r="Y1520" i="15"/>
  <c r="X1522" i="15" l="1"/>
  <c r="W1522" i="15" s="1"/>
  <c r="Y1521" i="15"/>
  <c r="X1523" i="15" l="1"/>
  <c r="W1523" i="15" s="1"/>
  <c r="Y1522" i="15"/>
  <c r="X1524" i="15" l="1"/>
  <c r="W1524" i="15" s="1"/>
  <c r="Y1523" i="15"/>
  <c r="X1525" i="15" l="1"/>
  <c r="W1525" i="15" s="1"/>
  <c r="Y1524" i="15"/>
  <c r="X1526" i="15" l="1"/>
  <c r="W1526" i="15" s="1"/>
  <c r="Y1525" i="15"/>
  <c r="X1527" i="15" l="1"/>
  <c r="W1527" i="15" s="1"/>
  <c r="Y1526" i="15"/>
  <c r="X1528" i="15" l="1"/>
  <c r="W1528" i="15" s="1"/>
  <c r="Y1527" i="15"/>
  <c r="X1529" i="15" l="1"/>
  <c r="W1529" i="15" s="1"/>
  <c r="Y1528" i="15"/>
  <c r="X1530" i="15" l="1"/>
  <c r="W1530" i="15" s="1"/>
  <c r="Y1529" i="15"/>
  <c r="X1531" i="15" l="1"/>
  <c r="W1531" i="15" s="1"/>
  <c r="Y1530" i="15"/>
  <c r="X1532" i="15" l="1"/>
  <c r="W1532" i="15" s="1"/>
  <c r="Y1531" i="15"/>
  <c r="X1533" i="15" l="1"/>
  <c r="W1533" i="15" s="1"/>
  <c r="Y1532" i="15"/>
  <c r="X1534" i="15" l="1"/>
  <c r="W1534" i="15" s="1"/>
  <c r="Y1533" i="15"/>
  <c r="X1535" i="15" l="1"/>
  <c r="W1535" i="15" s="1"/>
  <c r="Y1534" i="15"/>
  <c r="X1536" i="15" l="1"/>
  <c r="W1536" i="15" s="1"/>
  <c r="Y1535" i="15"/>
  <c r="X1537" i="15" l="1"/>
  <c r="W1537" i="15" s="1"/>
  <c r="Y1536" i="15"/>
  <c r="X1538" i="15" l="1"/>
  <c r="W1538" i="15" s="1"/>
  <c r="Y1537" i="15"/>
  <c r="X1539" i="15" l="1"/>
  <c r="W1539" i="15" s="1"/>
  <c r="Y1538" i="15"/>
  <c r="X1540" i="15" l="1"/>
  <c r="W1540" i="15" s="1"/>
  <c r="Y1539" i="15"/>
  <c r="X1541" i="15" l="1"/>
  <c r="W1541" i="15" s="1"/>
  <c r="Y1540" i="15"/>
  <c r="X1542" i="15" l="1"/>
  <c r="W1542" i="15" s="1"/>
  <c r="Y1541" i="15"/>
  <c r="X1543" i="15" l="1"/>
  <c r="W1543" i="15" s="1"/>
  <c r="Y1542" i="15"/>
  <c r="X1544" i="15" l="1"/>
  <c r="W1544" i="15" s="1"/>
  <c r="Y1543" i="15"/>
  <c r="X1545" i="15" l="1"/>
  <c r="W1545" i="15" s="1"/>
  <c r="Y1544" i="15"/>
  <c r="X1546" i="15" l="1"/>
  <c r="W1546" i="15" s="1"/>
  <c r="Y1545" i="15"/>
  <c r="X1547" i="15" l="1"/>
  <c r="W1547" i="15" s="1"/>
  <c r="Y1546" i="15"/>
  <c r="X1548" i="15" l="1"/>
  <c r="W1548" i="15" s="1"/>
  <c r="Y1547" i="15"/>
  <c r="X1549" i="15" l="1"/>
  <c r="W1549" i="15" s="1"/>
  <c r="Y1548" i="15"/>
  <c r="X1550" i="15" l="1"/>
  <c r="W1550" i="15" s="1"/>
  <c r="Y1549" i="15"/>
  <c r="X1551" i="15" l="1"/>
  <c r="W1551" i="15" s="1"/>
  <c r="Y1550" i="15"/>
  <c r="X1552" i="15" l="1"/>
  <c r="W1552" i="15" s="1"/>
  <c r="Y1551" i="15"/>
  <c r="X1553" i="15" l="1"/>
  <c r="W1553" i="15" s="1"/>
  <c r="Y1552" i="15"/>
  <c r="X1554" i="15" l="1"/>
  <c r="W1554" i="15" s="1"/>
  <c r="Y1553" i="15"/>
  <c r="X1555" i="15" l="1"/>
  <c r="W1555" i="15" s="1"/>
  <c r="Y1554" i="15"/>
  <c r="X1556" i="15" l="1"/>
  <c r="W1556" i="15" s="1"/>
  <c r="Y1555" i="15"/>
  <c r="X1557" i="15" l="1"/>
  <c r="W1557" i="15" s="1"/>
  <c r="Y1556" i="15"/>
  <c r="X1558" i="15" l="1"/>
  <c r="W1558" i="15" s="1"/>
  <c r="Y1557" i="15"/>
  <c r="X1559" i="15" l="1"/>
  <c r="W1559" i="15" s="1"/>
  <c r="Y1558" i="15"/>
  <c r="X1560" i="15" l="1"/>
  <c r="W1560" i="15" s="1"/>
  <c r="Y1559" i="15"/>
  <c r="X1561" i="15" l="1"/>
  <c r="W1561" i="15" s="1"/>
  <c r="Y1560" i="15"/>
  <c r="X1562" i="15" l="1"/>
  <c r="W1562" i="15" s="1"/>
  <c r="Y1561" i="15"/>
  <c r="X1563" i="15" l="1"/>
  <c r="W1563" i="15" s="1"/>
  <c r="Y1562" i="15"/>
  <c r="X1564" i="15" l="1"/>
  <c r="W1564" i="15" s="1"/>
  <c r="Y1563" i="15"/>
  <c r="X1565" i="15" l="1"/>
  <c r="W1565" i="15" s="1"/>
  <c r="Y1564" i="15"/>
  <c r="X1566" i="15" l="1"/>
  <c r="W1566" i="15" s="1"/>
  <c r="Y1565" i="15"/>
  <c r="X1567" i="15" l="1"/>
  <c r="W1567" i="15" s="1"/>
  <c r="Y1566" i="15"/>
  <c r="X1568" i="15" l="1"/>
  <c r="W1568" i="15" s="1"/>
  <c r="Y1567" i="15"/>
  <c r="X1569" i="15" l="1"/>
  <c r="W1569" i="15" s="1"/>
  <c r="Y1568" i="15"/>
  <c r="X1570" i="15" l="1"/>
  <c r="W1570" i="15" s="1"/>
  <c r="Y1569" i="15"/>
  <c r="X1571" i="15" l="1"/>
  <c r="W1571" i="15" s="1"/>
  <c r="Y1570" i="15"/>
  <c r="X1572" i="15" l="1"/>
  <c r="W1572" i="15" s="1"/>
  <c r="Y1571" i="15"/>
  <c r="X1573" i="15" l="1"/>
  <c r="W1573" i="15" s="1"/>
  <c r="Y1572" i="15"/>
  <c r="X1574" i="15" l="1"/>
  <c r="W1574" i="15" s="1"/>
  <c r="Y1573" i="15"/>
  <c r="X1575" i="15" l="1"/>
  <c r="W1575" i="15" s="1"/>
  <c r="Y1574" i="15"/>
  <c r="X1576" i="15" l="1"/>
  <c r="W1576" i="15" s="1"/>
  <c r="Y1575" i="15"/>
  <c r="X1577" i="15" l="1"/>
  <c r="W1577" i="15" s="1"/>
  <c r="Y1576" i="15"/>
  <c r="X1578" i="15" l="1"/>
  <c r="W1578" i="15" s="1"/>
  <c r="Y1577" i="15"/>
  <c r="X1579" i="15" l="1"/>
  <c r="W1579" i="15" s="1"/>
  <c r="Y1578" i="15"/>
  <c r="X1580" i="15" l="1"/>
  <c r="W1580" i="15" s="1"/>
  <c r="Y1579" i="15"/>
  <c r="X1581" i="15" l="1"/>
  <c r="W1581" i="15" s="1"/>
  <c r="Y1580" i="15"/>
  <c r="X1582" i="15" l="1"/>
  <c r="W1582" i="15" s="1"/>
  <c r="Y1581" i="15"/>
  <c r="X1583" i="15" l="1"/>
  <c r="W1583" i="15" s="1"/>
  <c r="Y1582" i="15"/>
  <c r="X1584" i="15" l="1"/>
  <c r="W1584" i="15" s="1"/>
  <c r="Y1583" i="15"/>
  <c r="X1585" i="15" l="1"/>
  <c r="W1585" i="15" s="1"/>
  <c r="Y1584" i="15"/>
  <c r="X1586" i="15" l="1"/>
  <c r="W1586" i="15" s="1"/>
  <c r="Y1585" i="15"/>
  <c r="X1587" i="15" l="1"/>
  <c r="W1587" i="15" s="1"/>
  <c r="Y1586" i="15"/>
  <c r="X1588" i="15" l="1"/>
  <c r="W1588" i="15" s="1"/>
  <c r="Y1587" i="15"/>
  <c r="X1589" i="15" l="1"/>
  <c r="W1589" i="15" s="1"/>
  <c r="Y1588" i="15"/>
  <c r="X1590" i="15" l="1"/>
  <c r="W1590" i="15" s="1"/>
  <c r="Y1589" i="15"/>
  <c r="X1591" i="15" l="1"/>
  <c r="W1591" i="15" s="1"/>
  <c r="Y1590" i="15"/>
  <c r="X1592" i="15" l="1"/>
  <c r="W1592" i="15" s="1"/>
  <c r="Y1591" i="15"/>
  <c r="X1593" i="15" l="1"/>
  <c r="W1593" i="15" s="1"/>
  <c r="Y1592" i="15"/>
  <c r="X1594" i="15" l="1"/>
  <c r="W1594" i="15" s="1"/>
  <c r="Y1593" i="15"/>
  <c r="X1595" i="15" l="1"/>
  <c r="W1595" i="15" s="1"/>
  <c r="Y1594" i="15"/>
  <c r="X1596" i="15" l="1"/>
  <c r="W1596" i="15" s="1"/>
  <c r="Y1595" i="15"/>
  <c r="X1597" i="15" l="1"/>
  <c r="W1597" i="15" s="1"/>
  <c r="Y1596" i="15"/>
  <c r="X1598" i="15" l="1"/>
  <c r="W1598" i="15" s="1"/>
  <c r="Y1597" i="15"/>
  <c r="X1599" i="15" l="1"/>
  <c r="W1599" i="15" s="1"/>
  <c r="Y1598" i="15"/>
  <c r="X1600" i="15" l="1"/>
  <c r="W1600" i="15" s="1"/>
  <c r="Y1599" i="15"/>
  <c r="X1601" i="15" l="1"/>
  <c r="W1601" i="15" s="1"/>
  <c r="Y1600" i="15"/>
  <c r="X1602" i="15" l="1"/>
  <c r="W1602" i="15" s="1"/>
  <c r="Y1601" i="15"/>
  <c r="X1603" i="15" l="1"/>
  <c r="W1603" i="15" s="1"/>
  <c r="Y1602" i="15"/>
  <c r="X1604" i="15" l="1"/>
  <c r="W1604" i="15" s="1"/>
  <c r="Y1603" i="15"/>
  <c r="X1605" i="15" l="1"/>
  <c r="W1605" i="15" s="1"/>
  <c r="Y1604" i="15"/>
  <c r="X1606" i="15" l="1"/>
  <c r="W1606" i="15" s="1"/>
  <c r="Y1605" i="15"/>
  <c r="X1607" i="15" l="1"/>
  <c r="W1607" i="15" s="1"/>
  <c r="Y1606" i="15"/>
  <c r="X1608" i="15" l="1"/>
  <c r="W1608" i="15" s="1"/>
  <c r="Y1607" i="15"/>
  <c r="X1609" i="15" l="1"/>
  <c r="W1609" i="15" s="1"/>
  <c r="Y1608" i="15"/>
  <c r="X1610" i="15" l="1"/>
  <c r="W1610" i="15" s="1"/>
  <c r="Y1609" i="15"/>
  <c r="X1611" i="15" l="1"/>
  <c r="W1611" i="15" s="1"/>
  <c r="Y1610" i="15"/>
  <c r="X1612" i="15" l="1"/>
  <c r="W1612" i="15" s="1"/>
  <c r="Y1611" i="15"/>
  <c r="X1613" i="15" l="1"/>
  <c r="W1613" i="15" s="1"/>
  <c r="Y1612" i="15"/>
  <c r="X1614" i="15" l="1"/>
  <c r="W1614" i="15" s="1"/>
  <c r="Y1613" i="15"/>
  <c r="X1615" i="15" l="1"/>
  <c r="W1615" i="15" s="1"/>
  <c r="Y1614" i="15"/>
  <c r="X1616" i="15" l="1"/>
  <c r="W1616" i="15" s="1"/>
  <c r="Y1615" i="15"/>
  <c r="X1617" i="15" l="1"/>
  <c r="W1617" i="15" s="1"/>
  <c r="Y1616" i="15"/>
  <c r="X1618" i="15" l="1"/>
  <c r="W1618" i="15" s="1"/>
  <c r="Y1617" i="15"/>
  <c r="X1619" i="15" l="1"/>
  <c r="W1619" i="15" s="1"/>
  <c r="Y1618" i="15"/>
  <c r="X1620" i="15" l="1"/>
  <c r="W1620" i="15" s="1"/>
  <c r="Y1619" i="15"/>
  <c r="X1621" i="15" l="1"/>
  <c r="W1621" i="15" s="1"/>
  <c r="Y1620" i="15"/>
  <c r="X1622" i="15" l="1"/>
  <c r="W1622" i="15" s="1"/>
  <c r="Y1621" i="15"/>
  <c r="X1623" i="15" l="1"/>
  <c r="W1623" i="15" s="1"/>
  <c r="Y1622" i="15"/>
  <c r="X1624" i="15" l="1"/>
  <c r="W1624" i="15" s="1"/>
  <c r="Y1623" i="15"/>
  <c r="X1625" i="15" l="1"/>
  <c r="W1625" i="15" s="1"/>
  <c r="Y1624" i="15"/>
  <c r="X1626" i="15" l="1"/>
  <c r="W1626" i="15" s="1"/>
  <c r="Y1625" i="15"/>
  <c r="X1627" i="15" l="1"/>
  <c r="W1627" i="15" s="1"/>
  <c r="Y1626" i="15"/>
  <c r="X1628" i="15" l="1"/>
  <c r="W1628" i="15" s="1"/>
  <c r="Y1627" i="15"/>
  <c r="X1629" i="15" l="1"/>
  <c r="W1629" i="15" s="1"/>
  <c r="Y1628" i="15"/>
  <c r="X1630" i="15" l="1"/>
  <c r="W1630" i="15" s="1"/>
  <c r="Y1629" i="15"/>
  <c r="X1631" i="15" l="1"/>
  <c r="W1631" i="15" s="1"/>
  <c r="Y1630" i="15"/>
  <c r="X1632" i="15" l="1"/>
  <c r="W1632" i="15" s="1"/>
  <c r="Y1631" i="15"/>
  <c r="X1633" i="15" l="1"/>
  <c r="W1633" i="15" s="1"/>
  <c r="Y1632" i="15"/>
  <c r="X1634" i="15" l="1"/>
  <c r="W1634" i="15" s="1"/>
  <c r="Y1633" i="15"/>
  <c r="X1635" i="15" l="1"/>
  <c r="W1635" i="15" s="1"/>
  <c r="Y1634" i="15"/>
  <c r="X1636" i="15" l="1"/>
  <c r="W1636" i="15" s="1"/>
  <c r="Y1635" i="15"/>
  <c r="X1637" i="15" l="1"/>
  <c r="W1637" i="15" s="1"/>
  <c r="Y1636" i="15"/>
  <c r="X1638" i="15" l="1"/>
  <c r="W1638" i="15" s="1"/>
  <c r="Y1637" i="15"/>
  <c r="X1639" i="15" l="1"/>
  <c r="W1639" i="15" s="1"/>
  <c r="Y1638" i="15"/>
  <c r="X1640" i="15" l="1"/>
  <c r="W1640" i="15" s="1"/>
  <c r="Y1639" i="15"/>
  <c r="X1641" i="15" l="1"/>
  <c r="W1641" i="15" s="1"/>
  <c r="Y1640" i="15"/>
  <c r="X1642" i="15" l="1"/>
  <c r="W1642" i="15" s="1"/>
  <c r="Y1641" i="15"/>
  <c r="X1643" i="15" l="1"/>
  <c r="W1643" i="15" s="1"/>
  <c r="Y1642" i="15"/>
  <c r="X1644" i="15" l="1"/>
  <c r="W1644" i="15" s="1"/>
  <c r="Y1643" i="15"/>
  <c r="X1645" i="15" l="1"/>
  <c r="W1645" i="15" s="1"/>
  <c r="Y1644" i="15"/>
  <c r="X1646" i="15" l="1"/>
  <c r="W1646" i="15" s="1"/>
  <c r="Y1645" i="15"/>
  <c r="X1647" i="15" l="1"/>
  <c r="W1647" i="15" s="1"/>
  <c r="Y1646" i="15"/>
  <c r="X1648" i="15" l="1"/>
  <c r="W1648" i="15" s="1"/>
  <c r="Y1647" i="15"/>
  <c r="X1649" i="15" l="1"/>
  <c r="W1649" i="15" s="1"/>
  <c r="Y1648" i="15"/>
  <c r="X1650" i="15" l="1"/>
  <c r="W1650" i="15" s="1"/>
  <c r="Y1649" i="15"/>
  <c r="X1651" i="15" l="1"/>
  <c r="W1651" i="15" s="1"/>
  <c r="Y1650" i="15"/>
  <c r="X1652" i="15" l="1"/>
  <c r="W1652" i="15" s="1"/>
  <c r="Y1651" i="15"/>
  <c r="X1653" i="15" l="1"/>
  <c r="W1653" i="15" s="1"/>
  <c r="Y1652" i="15"/>
  <c r="X1654" i="15" l="1"/>
  <c r="W1654" i="15" s="1"/>
  <c r="Y1653" i="15"/>
  <c r="X1655" i="15" l="1"/>
  <c r="W1655" i="15" s="1"/>
  <c r="Y1654" i="15"/>
  <c r="X1656" i="15" l="1"/>
  <c r="W1656" i="15" s="1"/>
  <c r="Y1655" i="15"/>
  <c r="X1657" i="15" l="1"/>
  <c r="W1657" i="15" s="1"/>
  <c r="Y1656" i="15"/>
  <c r="X1658" i="15" l="1"/>
  <c r="W1658" i="15" s="1"/>
  <c r="Y1657" i="15"/>
  <c r="X1659" i="15" l="1"/>
  <c r="W1659" i="15" s="1"/>
  <c r="Y1658" i="15"/>
  <c r="X1660" i="15" l="1"/>
  <c r="W1660" i="15" s="1"/>
  <c r="Y1659" i="15"/>
  <c r="X1661" i="15" l="1"/>
  <c r="W1661" i="15" s="1"/>
  <c r="Y1660" i="15"/>
  <c r="X1662" i="15" l="1"/>
  <c r="W1662" i="15" s="1"/>
  <c r="Y1661" i="15"/>
  <c r="X1663" i="15" l="1"/>
  <c r="W1663" i="15" s="1"/>
  <c r="Y1662" i="15"/>
  <c r="X1664" i="15" l="1"/>
  <c r="W1664" i="15" s="1"/>
  <c r="Y1663" i="15"/>
  <c r="X1665" i="15" l="1"/>
  <c r="W1665" i="15" s="1"/>
  <c r="Y1664" i="15"/>
  <c r="X1666" i="15" l="1"/>
  <c r="W1666" i="15" s="1"/>
  <c r="Y1665" i="15"/>
  <c r="X1667" i="15" l="1"/>
  <c r="W1667" i="15" s="1"/>
  <c r="Y1666" i="15"/>
  <c r="X1668" i="15" l="1"/>
  <c r="W1668" i="15" s="1"/>
  <c r="Y1667" i="15"/>
  <c r="X1669" i="15" l="1"/>
  <c r="W1669" i="15" s="1"/>
  <c r="Y1668" i="15"/>
  <c r="X1670" i="15" l="1"/>
  <c r="W1670" i="15" s="1"/>
  <c r="Y1669" i="15"/>
  <c r="X1671" i="15" l="1"/>
  <c r="W1671" i="15" s="1"/>
  <c r="Y1670" i="15"/>
  <c r="X1672" i="15" l="1"/>
  <c r="W1672" i="15" s="1"/>
  <c r="Y1671" i="15"/>
  <c r="X1673" i="15" l="1"/>
  <c r="W1673" i="15" s="1"/>
  <c r="Y1672" i="15"/>
  <c r="X1674" i="15" l="1"/>
  <c r="W1674" i="15" s="1"/>
  <c r="Y1673" i="15"/>
  <c r="X1675" i="15" l="1"/>
  <c r="W1675" i="15" s="1"/>
  <c r="Y1674" i="15"/>
  <c r="X1676" i="15" l="1"/>
  <c r="W1676" i="15" s="1"/>
  <c r="Y1675" i="15"/>
  <c r="X1677" i="15" l="1"/>
  <c r="W1677" i="15" s="1"/>
  <c r="Y1676" i="15"/>
  <c r="X1678" i="15" l="1"/>
  <c r="W1678" i="15" s="1"/>
  <c r="Y1677" i="15"/>
  <c r="X1679" i="15" l="1"/>
  <c r="W1679" i="15" s="1"/>
  <c r="Y1678" i="15"/>
  <c r="X1680" i="15" l="1"/>
  <c r="W1680" i="15" s="1"/>
  <c r="Y1679" i="15"/>
  <c r="X1681" i="15" l="1"/>
  <c r="W1681" i="15" s="1"/>
  <c r="Y1680" i="15"/>
  <c r="X1682" i="15" l="1"/>
  <c r="W1682" i="15" s="1"/>
  <c r="Y1681" i="15"/>
  <c r="X1683" i="15" l="1"/>
  <c r="W1683" i="15" s="1"/>
  <c r="Y1682" i="15"/>
  <c r="X1684" i="15" l="1"/>
  <c r="W1684" i="15" s="1"/>
  <c r="Y1683" i="15"/>
  <c r="X1685" i="15" l="1"/>
  <c r="W1685" i="15" s="1"/>
  <c r="Y1684" i="15"/>
  <c r="X1686" i="15" l="1"/>
  <c r="W1686" i="15" s="1"/>
  <c r="Y1685" i="15"/>
  <c r="X1687" i="15" l="1"/>
  <c r="W1687" i="15" s="1"/>
  <c r="Y1686" i="15"/>
  <c r="X1688" i="15" l="1"/>
  <c r="W1688" i="15" s="1"/>
  <c r="Y1687" i="15"/>
  <c r="X1689" i="15" l="1"/>
  <c r="W1689" i="15" s="1"/>
  <c r="Y1688" i="15"/>
  <c r="X1690" i="15" l="1"/>
  <c r="W1690" i="15" s="1"/>
  <c r="Y1689" i="15"/>
  <c r="X1691" i="15" l="1"/>
  <c r="W1691" i="15" s="1"/>
  <c r="Y1690" i="15"/>
  <c r="X1692" i="15" l="1"/>
  <c r="W1692" i="15" s="1"/>
  <c r="Y1691" i="15"/>
  <c r="X1693" i="15" l="1"/>
  <c r="W1693" i="15" s="1"/>
  <c r="Y1692" i="15"/>
  <c r="X1694" i="15" l="1"/>
  <c r="W1694" i="15" s="1"/>
  <c r="Y1693" i="15"/>
  <c r="X1695" i="15" l="1"/>
  <c r="W1695" i="15" s="1"/>
  <c r="Y1694" i="15"/>
  <c r="X1696" i="15" l="1"/>
  <c r="W1696" i="15" s="1"/>
  <c r="Y1695" i="15"/>
  <c r="X1697" i="15" l="1"/>
  <c r="W1697" i="15" s="1"/>
  <c r="Y1696" i="15"/>
  <c r="X1698" i="15" l="1"/>
  <c r="W1698" i="15" s="1"/>
  <c r="Y1697" i="15"/>
  <c r="X1699" i="15" l="1"/>
  <c r="W1699" i="15" s="1"/>
  <c r="Y1698" i="15"/>
  <c r="X1700" i="15" l="1"/>
  <c r="W1700" i="15" s="1"/>
  <c r="Y1699" i="15"/>
  <c r="X1701" i="15" l="1"/>
  <c r="W1701" i="15" s="1"/>
  <c r="Y1700" i="15"/>
  <c r="X1702" i="15" l="1"/>
  <c r="W1702" i="15" s="1"/>
  <c r="Y1701" i="15"/>
  <c r="X1703" i="15" l="1"/>
  <c r="W1703" i="15" s="1"/>
  <c r="Y1702" i="15"/>
  <c r="X1704" i="15" l="1"/>
  <c r="W1704" i="15" s="1"/>
  <c r="Y1703" i="15"/>
  <c r="X1705" i="15" l="1"/>
  <c r="W1705" i="15" s="1"/>
  <c r="Y1704" i="15"/>
  <c r="X1706" i="15" l="1"/>
  <c r="W1706" i="15" s="1"/>
  <c r="Y1705" i="15"/>
  <c r="X1707" i="15" l="1"/>
  <c r="W1707" i="15" s="1"/>
  <c r="Y1706" i="15"/>
  <c r="X1708" i="15" l="1"/>
  <c r="W1708" i="15" s="1"/>
  <c r="Y1707" i="15"/>
  <c r="X1709" i="15" l="1"/>
  <c r="W1709" i="15" s="1"/>
  <c r="Y1708" i="15"/>
  <c r="X1710" i="15" l="1"/>
  <c r="W1710" i="15" s="1"/>
  <c r="Y1709" i="15"/>
  <c r="X1711" i="15" l="1"/>
  <c r="W1711" i="15" s="1"/>
  <c r="Y1710" i="15"/>
  <c r="X1712" i="15" l="1"/>
  <c r="W1712" i="15" s="1"/>
  <c r="Y1711" i="15"/>
  <c r="X1713" i="15" l="1"/>
  <c r="W1713" i="15" s="1"/>
  <c r="Y1712" i="15"/>
  <c r="X1714" i="15" l="1"/>
  <c r="W1714" i="15" s="1"/>
  <c r="Y1713" i="15"/>
  <c r="X1715" i="15" l="1"/>
  <c r="W1715" i="15" s="1"/>
  <c r="Y1714" i="15"/>
  <c r="X1716" i="15" l="1"/>
  <c r="W1716" i="15" s="1"/>
  <c r="Y1715" i="15"/>
  <c r="X1717" i="15" l="1"/>
  <c r="W1717" i="15" s="1"/>
  <c r="Y1716" i="15"/>
  <c r="X1718" i="15" l="1"/>
  <c r="W1718" i="15" s="1"/>
  <c r="Y1717" i="15"/>
  <c r="X1719" i="15" l="1"/>
  <c r="W1719" i="15" s="1"/>
  <c r="Y1718" i="15"/>
  <c r="X1720" i="15" l="1"/>
  <c r="W1720" i="15" s="1"/>
  <c r="Y1719" i="15"/>
  <c r="X1721" i="15" l="1"/>
  <c r="W1721" i="15" s="1"/>
  <c r="Y1720" i="15"/>
  <c r="X1722" i="15" l="1"/>
  <c r="W1722" i="15" s="1"/>
  <c r="Y1721" i="15"/>
  <c r="X1723" i="15" l="1"/>
  <c r="W1723" i="15" s="1"/>
  <c r="Y1722" i="15"/>
  <c r="X1724" i="15" l="1"/>
  <c r="W1724" i="15" s="1"/>
  <c r="Y1723" i="15"/>
  <c r="X1725" i="15" l="1"/>
  <c r="W1725" i="15" s="1"/>
  <c r="Y1724" i="15"/>
  <c r="X1726" i="15" l="1"/>
  <c r="W1726" i="15" s="1"/>
  <c r="Y1725" i="15"/>
  <c r="X1727" i="15" l="1"/>
  <c r="W1727" i="15" s="1"/>
  <c r="Y1726" i="15"/>
  <c r="X1728" i="15" l="1"/>
  <c r="W1728" i="15" s="1"/>
  <c r="Y1727" i="15"/>
  <c r="X1729" i="15" l="1"/>
  <c r="W1729" i="15" s="1"/>
  <c r="Y1728" i="15"/>
  <c r="X1730" i="15" l="1"/>
  <c r="W1730" i="15" s="1"/>
  <c r="Y1729" i="15"/>
  <c r="X1731" i="15" l="1"/>
  <c r="W1731" i="15" s="1"/>
  <c r="Y1730" i="15"/>
  <c r="X1732" i="15" l="1"/>
  <c r="W1732" i="15" s="1"/>
  <c r="Y1731" i="15"/>
  <c r="X1733" i="15" l="1"/>
  <c r="W1733" i="15" s="1"/>
  <c r="Y1732" i="15"/>
  <c r="X1734" i="15" l="1"/>
  <c r="W1734" i="15" s="1"/>
  <c r="Y1733" i="15"/>
  <c r="X1735" i="15" l="1"/>
  <c r="W1735" i="15" s="1"/>
  <c r="Y1734" i="15"/>
  <c r="X1736" i="15" l="1"/>
  <c r="W1736" i="15" s="1"/>
  <c r="Y1735" i="15"/>
  <c r="X1737" i="15" l="1"/>
  <c r="W1737" i="15" s="1"/>
  <c r="Y1736" i="15"/>
  <c r="X1738" i="15" l="1"/>
  <c r="W1738" i="15" s="1"/>
  <c r="Y1737" i="15"/>
  <c r="X1739" i="15" l="1"/>
  <c r="W1739" i="15" s="1"/>
  <c r="Y1738" i="15"/>
  <c r="X1740" i="15" l="1"/>
  <c r="W1740" i="15" s="1"/>
  <c r="Y1739" i="15"/>
  <c r="X1741" i="15" l="1"/>
  <c r="W1741" i="15" s="1"/>
  <c r="Y1740" i="15"/>
  <c r="X1742" i="15" l="1"/>
  <c r="W1742" i="15" s="1"/>
  <c r="Y1741" i="15"/>
  <c r="X1743" i="15" l="1"/>
  <c r="W1743" i="15" s="1"/>
  <c r="Y1742" i="15"/>
  <c r="X1744" i="15" l="1"/>
  <c r="W1744" i="15" s="1"/>
  <c r="Y1743" i="15"/>
  <c r="X1745" i="15" l="1"/>
  <c r="W1745" i="15" s="1"/>
  <c r="Y1744" i="15"/>
  <c r="X1746" i="15" l="1"/>
  <c r="W1746" i="15" s="1"/>
  <c r="Y1745" i="15"/>
  <c r="X1747" i="15" l="1"/>
  <c r="W1747" i="15" s="1"/>
  <c r="Y1746" i="15"/>
  <c r="X1748" i="15" l="1"/>
  <c r="W1748" i="15" s="1"/>
  <c r="Y1747" i="15"/>
  <c r="X1749" i="15" l="1"/>
  <c r="W1749" i="15" s="1"/>
  <c r="Y1748" i="15"/>
  <c r="X1750" i="15" l="1"/>
  <c r="W1750" i="15" s="1"/>
  <c r="Y1749" i="15"/>
  <c r="X1751" i="15" l="1"/>
  <c r="W1751" i="15" s="1"/>
  <c r="Y1750" i="15"/>
  <c r="X1752" i="15" l="1"/>
  <c r="W1752" i="15" s="1"/>
  <c r="Y1751" i="15"/>
  <c r="X1753" i="15" l="1"/>
  <c r="W1753" i="15" s="1"/>
  <c r="Y1752" i="15"/>
  <c r="X1754" i="15" l="1"/>
  <c r="W1754" i="15" s="1"/>
  <c r="Y1753" i="15"/>
  <c r="X1755" i="15" l="1"/>
  <c r="W1755" i="15" s="1"/>
  <c r="Y1754" i="15"/>
  <c r="X1756" i="15" l="1"/>
  <c r="W1756" i="15" s="1"/>
  <c r="Y1755" i="15"/>
  <c r="X1757" i="15" l="1"/>
  <c r="W1757" i="15" s="1"/>
  <c r="Y1756" i="15"/>
  <c r="X1758" i="15" l="1"/>
  <c r="W1758" i="15" s="1"/>
  <c r="Y1757" i="15"/>
  <c r="X1759" i="15" l="1"/>
  <c r="W1759" i="15" s="1"/>
  <c r="Y1758" i="15"/>
  <c r="X1760" i="15" l="1"/>
  <c r="W1760" i="15" s="1"/>
  <c r="Y1759" i="15"/>
  <c r="X1761" i="15" l="1"/>
  <c r="W1761" i="15" s="1"/>
  <c r="Y1760" i="15"/>
  <c r="X1762" i="15" l="1"/>
  <c r="W1762" i="15" s="1"/>
  <c r="Y1761" i="15"/>
  <c r="X1763" i="15" l="1"/>
  <c r="W1763" i="15" s="1"/>
  <c r="Y1762" i="15"/>
  <c r="X1764" i="15" l="1"/>
  <c r="W1764" i="15" s="1"/>
  <c r="Y1763" i="15"/>
  <c r="X1765" i="15" l="1"/>
  <c r="W1765" i="15" s="1"/>
  <c r="Y1764" i="15"/>
  <c r="X1766" i="15" l="1"/>
  <c r="W1766" i="15" s="1"/>
  <c r="Y1765" i="15"/>
  <c r="X1767" i="15" l="1"/>
  <c r="W1767" i="15" s="1"/>
  <c r="Y1766" i="15"/>
  <c r="X1768" i="15" l="1"/>
  <c r="W1768" i="15" s="1"/>
  <c r="Y1767" i="15"/>
  <c r="X1769" i="15" l="1"/>
  <c r="W1769" i="15" s="1"/>
  <c r="Y1768" i="15"/>
  <c r="X1770" i="15" l="1"/>
  <c r="W1770" i="15" s="1"/>
  <c r="Y1769" i="15"/>
  <c r="X1771" i="15" l="1"/>
  <c r="W1771" i="15" s="1"/>
  <c r="Y1770" i="15"/>
  <c r="X1772" i="15" l="1"/>
  <c r="W1772" i="15" s="1"/>
  <c r="Y1771" i="15"/>
  <c r="X1773" i="15" l="1"/>
  <c r="W1773" i="15" s="1"/>
  <c r="Y1772" i="15"/>
  <c r="X1774" i="15" l="1"/>
  <c r="W1774" i="15" s="1"/>
  <c r="Y1773" i="15"/>
  <c r="X1775" i="15" l="1"/>
  <c r="W1775" i="15" s="1"/>
  <c r="Y1774" i="15"/>
  <c r="X1776" i="15" l="1"/>
  <c r="W1776" i="15" s="1"/>
  <c r="Y1775" i="15"/>
  <c r="X1777" i="15" l="1"/>
  <c r="W1777" i="15" s="1"/>
  <c r="Y1776" i="15"/>
  <c r="X1778" i="15" l="1"/>
  <c r="W1778" i="15" s="1"/>
  <c r="Y1777" i="15"/>
  <c r="X1779" i="15" l="1"/>
  <c r="W1779" i="15" s="1"/>
  <c r="Y1778" i="15"/>
  <c r="X1780" i="15" l="1"/>
  <c r="W1780" i="15" s="1"/>
  <c r="Y1779" i="15"/>
  <c r="X1781" i="15" l="1"/>
  <c r="W1781" i="15" s="1"/>
  <c r="Y1780" i="15"/>
  <c r="X1782" i="15" l="1"/>
  <c r="W1782" i="15" s="1"/>
  <c r="Y1781" i="15"/>
  <c r="X1783" i="15" l="1"/>
  <c r="W1783" i="15" s="1"/>
  <c r="Y1782" i="15"/>
  <c r="X1784" i="15" l="1"/>
  <c r="W1784" i="15" s="1"/>
  <c r="Y1783" i="15"/>
  <c r="X1785" i="15" l="1"/>
  <c r="W1785" i="15" s="1"/>
  <c r="Y1784" i="15"/>
  <c r="X1786" i="15" l="1"/>
  <c r="W1786" i="15" s="1"/>
  <c r="Y1785" i="15"/>
  <c r="X1787" i="15" l="1"/>
  <c r="W1787" i="15" s="1"/>
  <c r="Y1786" i="15"/>
  <c r="X1788" i="15" l="1"/>
  <c r="W1788" i="15" s="1"/>
  <c r="Y1787" i="15"/>
  <c r="X1789" i="15" l="1"/>
  <c r="W1789" i="15" s="1"/>
  <c r="Y1788" i="15"/>
  <c r="X1790" i="15" l="1"/>
  <c r="W1790" i="15" s="1"/>
  <c r="Y1789" i="15"/>
  <c r="X1791" i="15" l="1"/>
  <c r="W1791" i="15" s="1"/>
  <c r="Y1790" i="15"/>
  <c r="X1792" i="15" l="1"/>
  <c r="W1792" i="15" s="1"/>
  <c r="Y1791" i="15"/>
  <c r="X1793" i="15" l="1"/>
  <c r="W1793" i="15" s="1"/>
  <c r="Y1792" i="15"/>
  <c r="X1794" i="15" l="1"/>
  <c r="W1794" i="15" s="1"/>
  <c r="Y1793" i="15"/>
  <c r="X1795" i="15" l="1"/>
  <c r="W1795" i="15" s="1"/>
  <c r="Y1794" i="15"/>
  <c r="X1796" i="15" l="1"/>
  <c r="W1796" i="15" s="1"/>
  <c r="Y1795" i="15"/>
  <c r="X1797" i="15" l="1"/>
  <c r="W1797" i="15" s="1"/>
  <c r="Y1796" i="15"/>
  <c r="X1798" i="15" l="1"/>
  <c r="W1798" i="15" s="1"/>
  <c r="Y1797" i="15"/>
  <c r="X1799" i="15" l="1"/>
  <c r="W1799" i="15" s="1"/>
  <c r="Y1798" i="15"/>
  <c r="X1800" i="15" l="1"/>
  <c r="W1800" i="15" s="1"/>
  <c r="Y1799" i="15"/>
  <c r="X1801" i="15" l="1"/>
  <c r="W1801" i="15" s="1"/>
  <c r="Y1800" i="15"/>
  <c r="X1802" i="15" l="1"/>
  <c r="W1802" i="15" s="1"/>
  <c r="Y1801" i="15"/>
  <c r="X1803" i="15" l="1"/>
  <c r="W1803" i="15" s="1"/>
  <c r="Y1802" i="15"/>
  <c r="X1804" i="15" l="1"/>
  <c r="W1804" i="15" s="1"/>
  <c r="Y1803" i="15"/>
  <c r="X1805" i="15" l="1"/>
  <c r="W1805" i="15" s="1"/>
  <c r="Y1804" i="15"/>
  <c r="X1806" i="15" l="1"/>
  <c r="W1806" i="15" s="1"/>
  <c r="Y1805" i="15"/>
  <c r="X1807" i="15" l="1"/>
  <c r="W1807" i="15" s="1"/>
  <c r="Y1806" i="15"/>
  <c r="X1808" i="15" l="1"/>
  <c r="W1808" i="15" s="1"/>
  <c r="Y1807" i="15"/>
  <c r="X1809" i="15" l="1"/>
  <c r="W1809" i="15" s="1"/>
  <c r="Y1808" i="15"/>
  <c r="X1810" i="15" l="1"/>
  <c r="W1810" i="15" s="1"/>
  <c r="Y1809" i="15"/>
  <c r="X1811" i="15" l="1"/>
  <c r="W1811" i="15" s="1"/>
  <c r="Y1810" i="15"/>
  <c r="X1812" i="15" l="1"/>
  <c r="W1812" i="15" s="1"/>
  <c r="Y1811" i="15"/>
  <c r="X1813" i="15" l="1"/>
  <c r="W1813" i="15" s="1"/>
  <c r="Y1812" i="15"/>
  <c r="X1814" i="15" l="1"/>
  <c r="W1814" i="15" s="1"/>
  <c r="Y1813" i="15"/>
  <c r="X1815" i="15" l="1"/>
  <c r="W1815" i="15" s="1"/>
  <c r="Y1814" i="15"/>
  <c r="X1816" i="15" l="1"/>
  <c r="W1816" i="15" s="1"/>
  <c r="Y1815" i="15"/>
  <c r="X1817" i="15" l="1"/>
  <c r="W1817" i="15" s="1"/>
  <c r="Y1816" i="15"/>
  <c r="X1818" i="15" l="1"/>
  <c r="W1818" i="15" s="1"/>
  <c r="Y1817" i="15"/>
  <c r="X1819" i="15" l="1"/>
  <c r="W1819" i="15" s="1"/>
  <c r="Y1818" i="15"/>
  <c r="X1820" i="15" l="1"/>
  <c r="W1820" i="15" s="1"/>
  <c r="Y1819" i="15"/>
  <c r="X1821" i="15" l="1"/>
  <c r="W1821" i="15" s="1"/>
  <c r="Y1820" i="15"/>
  <c r="X1822" i="15" l="1"/>
  <c r="W1822" i="15" s="1"/>
  <c r="Y1821" i="15"/>
  <c r="X1823" i="15" l="1"/>
  <c r="W1823" i="15" s="1"/>
  <c r="Y1822" i="15"/>
  <c r="X1824" i="15" l="1"/>
  <c r="W1824" i="15" s="1"/>
  <c r="Y1823" i="15"/>
  <c r="X1825" i="15" l="1"/>
  <c r="W1825" i="15" s="1"/>
  <c r="Y1824" i="15"/>
  <c r="X1826" i="15" l="1"/>
  <c r="W1826" i="15" s="1"/>
  <c r="Y1825" i="15"/>
  <c r="X1827" i="15" l="1"/>
  <c r="W1827" i="15" s="1"/>
  <c r="Y1826" i="15"/>
  <c r="X1828" i="15" l="1"/>
  <c r="W1828" i="15" s="1"/>
  <c r="Y1827" i="15"/>
  <c r="X1829" i="15" l="1"/>
  <c r="W1829" i="15" s="1"/>
  <c r="Y1828" i="15"/>
  <c r="X1830" i="15" l="1"/>
  <c r="W1830" i="15" s="1"/>
  <c r="Y1829" i="15"/>
  <c r="X1831" i="15" l="1"/>
  <c r="W1831" i="15" s="1"/>
  <c r="Y1830" i="15"/>
  <c r="X1832" i="15" l="1"/>
  <c r="W1832" i="15" s="1"/>
  <c r="Y1831" i="15"/>
  <c r="X1833" i="15" l="1"/>
  <c r="W1833" i="15" s="1"/>
  <c r="Y1832" i="15"/>
  <c r="X1834" i="15" l="1"/>
  <c r="W1834" i="15" s="1"/>
  <c r="Y1833" i="15"/>
  <c r="X1835" i="15" l="1"/>
  <c r="W1835" i="15" s="1"/>
  <c r="Y1834" i="15"/>
  <c r="X1836" i="15" l="1"/>
  <c r="W1836" i="15" s="1"/>
  <c r="Y1835" i="15"/>
  <c r="X1837" i="15" l="1"/>
  <c r="W1837" i="15" s="1"/>
  <c r="Y1836" i="15"/>
  <c r="X1838" i="15" l="1"/>
  <c r="W1838" i="15" s="1"/>
  <c r="Y1837" i="15"/>
  <c r="X1839" i="15" l="1"/>
  <c r="W1839" i="15" s="1"/>
  <c r="Y1838" i="15"/>
  <c r="X1840" i="15" l="1"/>
  <c r="W1840" i="15" s="1"/>
  <c r="Y1839" i="15"/>
  <c r="X1841" i="15" l="1"/>
  <c r="W1841" i="15" s="1"/>
  <c r="Y1840" i="15"/>
  <c r="X1842" i="15" l="1"/>
  <c r="W1842" i="15" s="1"/>
  <c r="Y1841" i="15"/>
  <c r="X1843" i="15" l="1"/>
  <c r="W1843" i="15" s="1"/>
  <c r="Y1842" i="15"/>
  <c r="X1844" i="15" l="1"/>
  <c r="W1844" i="15" s="1"/>
  <c r="Y1843" i="15"/>
  <c r="X1845" i="15" l="1"/>
  <c r="W1845" i="15" s="1"/>
  <c r="Y1844" i="15"/>
  <c r="X1846" i="15" l="1"/>
  <c r="W1846" i="15" s="1"/>
  <c r="Y1845" i="15"/>
  <c r="X1847" i="15" l="1"/>
  <c r="W1847" i="15" s="1"/>
  <c r="Y1846" i="15"/>
  <c r="X1848" i="15" l="1"/>
  <c r="W1848" i="15" s="1"/>
  <c r="Y1847" i="15"/>
  <c r="X1849" i="15" l="1"/>
  <c r="W1849" i="15" s="1"/>
  <c r="Y1848" i="15"/>
  <c r="X1850" i="15" l="1"/>
  <c r="W1850" i="15" s="1"/>
  <c r="Y1849" i="15"/>
  <c r="X1851" i="15" l="1"/>
  <c r="W1851" i="15" s="1"/>
  <c r="Y1850" i="15"/>
  <c r="X1852" i="15" l="1"/>
  <c r="W1852" i="15" s="1"/>
  <c r="Y1851" i="15"/>
  <c r="X1853" i="15" l="1"/>
  <c r="W1853" i="15" s="1"/>
  <c r="Y1852" i="15"/>
  <c r="X1854" i="15" l="1"/>
  <c r="W1854" i="15" s="1"/>
  <c r="Y1853" i="15"/>
  <c r="X1855" i="15" l="1"/>
  <c r="W1855" i="15" s="1"/>
  <c r="Y1854" i="15"/>
  <c r="X1856" i="15" l="1"/>
  <c r="W1856" i="15" s="1"/>
  <c r="Y1855" i="15"/>
  <c r="X1857" i="15" l="1"/>
  <c r="W1857" i="15" s="1"/>
  <c r="Y1856" i="15"/>
  <c r="X1858" i="15" l="1"/>
  <c r="W1858" i="15" s="1"/>
  <c r="Y1857" i="15"/>
  <c r="X1859" i="15" l="1"/>
  <c r="W1859" i="15" s="1"/>
  <c r="Y1858" i="15"/>
  <c r="X1860" i="15" l="1"/>
  <c r="W1860" i="15" s="1"/>
  <c r="Y1859" i="15"/>
  <c r="X1861" i="15" l="1"/>
  <c r="W1861" i="15" s="1"/>
  <c r="Y1860" i="15"/>
  <c r="X1862" i="15" l="1"/>
  <c r="W1862" i="15" s="1"/>
  <c r="Y1861" i="15"/>
  <c r="X1863" i="15" l="1"/>
  <c r="W1863" i="15" s="1"/>
  <c r="Y1862" i="15"/>
  <c r="X1864" i="15" l="1"/>
  <c r="W1864" i="15" s="1"/>
  <c r="Y1863" i="15"/>
  <c r="X1865" i="15" l="1"/>
  <c r="W1865" i="15" s="1"/>
  <c r="Y1864" i="15"/>
  <c r="X1866" i="15" l="1"/>
  <c r="W1866" i="15" s="1"/>
  <c r="Y1865" i="15"/>
  <c r="X1867" i="15" l="1"/>
  <c r="W1867" i="15" s="1"/>
  <c r="Y1866" i="15"/>
  <c r="X1868" i="15" l="1"/>
  <c r="W1868" i="15" s="1"/>
  <c r="Y1867" i="15"/>
  <c r="X1869" i="15" l="1"/>
  <c r="W1869" i="15" s="1"/>
  <c r="Y1868" i="15"/>
  <c r="X1870" i="15" l="1"/>
  <c r="W1870" i="15" s="1"/>
  <c r="Y1869" i="15"/>
  <c r="X1871" i="15" l="1"/>
  <c r="W1871" i="15" s="1"/>
  <c r="Y1870" i="15"/>
  <c r="X1872" i="15" l="1"/>
  <c r="W1872" i="15" s="1"/>
  <c r="Y1871" i="15"/>
  <c r="X1873" i="15" l="1"/>
  <c r="W1873" i="15" s="1"/>
  <c r="Y1872" i="15"/>
  <c r="X1874" i="15" l="1"/>
  <c r="W1874" i="15" s="1"/>
  <c r="Y1873" i="15"/>
  <c r="X1875" i="15" l="1"/>
  <c r="W1875" i="15" s="1"/>
  <c r="Y1874" i="15"/>
  <c r="X1876" i="15" l="1"/>
  <c r="W1876" i="15" s="1"/>
  <c r="Y1875" i="15"/>
  <c r="X1877" i="15" l="1"/>
  <c r="W1877" i="15" s="1"/>
  <c r="Y1876" i="15"/>
  <c r="X1878" i="15" l="1"/>
  <c r="W1878" i="15" s="1"/>
  <c r="Y1877" i="15"/>
  <c r="X1879" i="15" l="1"/>
  <c r="W1879" i="15" s="1"/>
  <c r="Y1878" i="15"/>
  <c r="X1880" i="15" l="1"/>
  <c r="W1880" i="15" s="1"/>
  <c r="Y1879" i="15"/>
  <c r="X1881" i="15" l="1"/>
  <c r="W1881" i="15" s="1"/>
  <c r="Y1880" i="15"/>
  <c r="X1882" i="15" l="1"/>
  <c r="W1882" i="15" s="1"/>
  <c r="Y1881" i="15"/>
  <c r="X1883" i="15" l="1"/>
  <c r="W1883" i="15" s="1"/>
  <c r="Y1882" i="15"/>
  <c r="X1884" i="15" l="1"/>
  <c r="W1884" i="15" s="1"/>
  <c r="Y1883" i="15"/>
  <c r="X1885" i="15" l="1"/>
  <c r="W1885" i="15" s="1"/>
  <c r="Y1884" i="15"/>
  <c r="X1886" i="15" l="1"/>
  <c r="W1886" i="15" s="1"/>
  <c r="Y1885" i="15"/>
  <c r="X1887" i="15" l="1"/>
  <c r="W1887" i="15" s="1"/>
  <c r="Y1886" i="15"/>
  <c r="X1888" i="15" l="1"/>
  <c r="W1888" i="15" s="1"/>
  <c r="Y1887" i="15"/>
  <c r="X1889" i="15" l="1"/>
  <c r="W1889" i="15" s="1"/>
  <c r="Y1888" i="15"/>
  <c r="X1890" i="15" l="1"/>
  <c r="W1890" i="15" s="1"/>
  <c r="Y1889" i="15"/>
  <c r="X1891" i="15" l="1"/>
  <c r="W1891" i="15" s="1"/>
  <c r="Y1890" i="15"/>
  <c r="X1892" i="15" l="1"/>
  <c r="W1892" i="15" s="1"/>
  <c r="Y1891" i="15"/>
  <c r="X1893" i="15" l="1"/>
  <c r="W1893" i="15" s="1"/>
  <c r="Y1892" i="15"/>
  <c r="X1894" i="15" l="1"/>
  <c r="W1894" i="15" s="1"/>
  <c r="Y1893" i="15"/>
  <c r="X1895" i="15" l="1"/>
  <c r="W1895" i="15" s="1"/>
  <c r="Y1894" i="15"/>
  <c r="X1896" i="15" l="1"/>
  <c r="W1896" i="15" s="1"/>
  <c r="Y1895" i="15"/>
  <c r="X1897" i="15" l="1"/>
  <c r="W1897" i="15" s="1"/>
  <c r="Y1896" i="15"/>
  <c r="X1898" i="15" l="1"/>
  <c r="W1898" i="15" s="1"/>
  <c r="Y1897" i="15"/>
  <c r="X1899" i="15" l="1"/>
  <c r="W1899" i="15" s="1"/>
  <c r="Y1898" i="15"/>
  <c r="X1900" i="15" l="1"/>
  <c r="W1900" i="15" s="1"/>
  <c r="Y1899" i="15"/>
  <c r="X1901" i="15" l="1"/>
  <c r="W1901" i="15" s="1"/>
  <c r="Y1900" i="15"/>
  <c r="X1902" i="15" l="1"/>
  <c r="W1902" i="15" s="1"/>
  <c r="Y1901" i="15"/>
  <c r="X1903" i="15" l="1"/>
  <c r="W1903" i="15" s="1"/>
  <c r="Y1902" i="15"/>
  <c r="X1904" i="15" l="1"/>
  <c r="W1904" i="15" s="1"/>
  <c r="Y1903" i="15"/>
  <c r="X1905" i="15" l="1"/>
  <c r="W1905" i="15" s="1"/>
  <c r="Y1904" i="15"/>
  <c r="X1906" i="15" l="1"/>
  <c r="W1906" i="15" s="1"/>
  <c r="Y1905" i="15"/>
  <c r="X1907" i="15" l="1"/>
  <c r="W1907" i="15" s="1"/>
  <c r="Y1906" i="15"/>
  <c r="X1908" i="15" l="1"/>
  <c r="W1908" i="15" s="1"/>
  <c r="Y1907" i="15"/>
  <c r="X1909" i="15" l="1"/>
  <c r="W1909" i="15" s="1"/>
  <c r="Y1908" i="15"/>
  <c r="X1910" i="15" l="1"/>
  <c r="W1910" i="15" s="1"/>
  <c r="Y1909" i="15"/>
  <c r="X1911" i="15" l="1"/>
  <c r="W1911" i="15" s="1"/>
  <c r="Y1910" i="15"/>
  <c r="X1912" i="15" l="1"/>
  <c r="W1912" i="15" s="1"/>
  <c r="Y1911" i="15"/>
  <c r="X1913" i="15" l="1"/>
  <c r="W1913" i="15" s="1"/>
  <c r="Y1912" i="15"/>
  <c r="X1914" i="15" l="1"/>
  <c r="W1914" i="15" s="1"/>
  <c r="Y1913" i="15"/>
  <c r="X1915" i="15" l="1"/>
  <c r="W1915" i="15" s="1"/>
  <c r="Y1914" i="15"/>
  <c r="X1916" i="15" l="1"/>
  <c r="W1916" i="15" s="1"/>
  <c r="Y1915" i="15"/>
  <c r="X1917" i="15" l="1"/>
  <c r="W1917" i="15" s="1"/>
  <c r="Y1916" i="15"/>
  <c r="X1918" i="15" l="1"/>
  <c r="W1918" i="15" s="1"/>
  <c r="Y1917" i="15"/>
  <c r="X1919" i="15" l="1"/>
  <c r="W1919" i="15" s="1"/>
  <c r="Y1918" i="15"/>
  <c r="X1920" i="15" l="1"/>
  <c r="W1920" i="15" s="1"/>
  <c r="Y1919" i="15"/>
  <c r="X1921" i="15" l="1"/>
  <c r="W1921" i="15" s="1"/>
  <c r="Y1920" i="15"/>
  <c r="X1922" i="15" l="1"/>
  <c r="W1922" i="15" s="1"/>
  <c r="Y1921" i="15"/>
  <c r="X1923" i="15" l="1"/>
  <c r="W1923" i="15" s="1"/>
  <c r="Y1922" i="15"/>
  <c r="X1924" i="15" l="1"/>
  <c r="W1924" i="15" s="1"/>
  <c r="Y1923" i="15"/>
  <c r="X1925" i="15" l="1"/>
  <c r="W1925" i="15" s="1"/>
  <c r="Y1924" i="15"/>
  <c r="X1926" i="15" l="1"/>
  <c r="W1926" i="15" s="1"/>
  <c r="Y1925" i="15"/>
  <c r="X1927" i="15" l="1"/>
  <c r="W1927" i="15" s="1"/>
  <c r="Y1926" i="15"/>
  <c r="X1928" i="15" l="1"/>
  <c r="W1928" i="15" s="1"/>
  <c r="Y1927" i="15"/>
  <c r="X1929" i="15" l="1"/>
  <c r="W1929" i="15" s="1"/>
  <c r="Y1928" i="15"/>
  <c r="X1930" i="15" l="1"/>
  <c r="W1930" i="15" s="1"/>
  <c r="Y1929" i="15"/>
  <c r="X1931" i="15" l="1"/>
  <c r="W1931" i="15" s="1"/>
  <c r="Y1930" i="15"/>
  <c r="X1932" i="15" l="1"/>
  <c r="W1932" i="15" s="1"/>
  <c r="Y1931" i="15"/>
  <c r="X1933" i="15" l="1"/>
  <c r="W1933" i="15" s="1"/>
  <c r="Y1932" i="15"/>
  <c r="X1934" i="15" l="1"/>
  <c r="W1934" i="15" s="1"/>
  <c r="Y1933" i="15"/>
  <c r="X1935" i="15" l="1"/>
  <c r="W1935" i="15" s="1"/>
  <c r="Y1934" i="15"/>
  <c r="X1936" i="15" l="1"/>
  <c r="W1936" i="15" s="1"/>
  <c r="Y1935" i="15"/>
  <c r="X1937" i="15" l="1"/>
  <c r="W1937" i="15" s="1"/>
  <c r="Y1936" i="15"/>
  <c r="X1938" i="15" l="1"/>
  <c r="W1938" i="15" s="1"/>
  <c r="Y1937" i="15"/>
  <c r="X1939" i="15" l="1"/>
  <c r="W1939" i="15" s="1"/>
  <c r="Y1938" i="15"/>
  <c r="X1940" i="15" l="1"/>
  <c r="W1940" i="15" s="1"/>
  <c r="Y1939" i="15"/>
  <c r="X1941" i="15" l="1"/>
  <c r="W1941" i="15" s="1"/>
  <c r="Y1940" i="15"/>
  <c r="X1942" i="15" l="1"/>
  <c r="W1942" i="15" s="1"/>
  <c r="Y1941" i="15"/>
  <c r="X1943" i="15" l="1"/>
  <c r="W1943" i="15" s="1"/>
  <c r="Y1942" i="15"/>
  <c r="X1944" i="15" l="1"/>
  <c r="W1944" i="15" s="1"/>
  <c r="Y1943" i="15"/>
  <c r="X1945" i="15" l="1"/>
  <c r="W1945" i="15" s="1"/>
  <c r="Y1944" i="15"/>
  <c r="X1946" i="15" l="1"/>
  <c r="W1946" i="15" s="1"/>
  <c r="Y1945" i="15"/>
  <c r="X1947" i="15" l="1"/>
  <c r="W1947" i="15" s="1"/>
  <c r="Y1946" i="15"/>
  <c r="X1948" i="15" l="1"/>
  <c r="W1948" i="15" s="1"/>
  <c r="Y1947" i="15"/>
  <c r="X1949" i="15" l="1"/>
  <c r="W1949" i="15" s="1"/>
  <c r="Y1948" i="15"/>
  <c r="X1950" i="15" l="1"/>
  <c r="W1950" i="15" s="1"/>
  <c r="Y1949" i="15"/>
  <c r="X1951" i="15" l="1"/>
  <c r="W1951" i="15" s="1"/>
  <c r="Y1950" i="15"/>
  <c r="X1952" i="15" l="1"/>
  <c r="W1952" i="15" s="1"/>
  <c r="Y1951" i="15"/>
  <c r="X1953" i="15" l="1"/>
  <c r="W1953" i="15" s="1"/>
  <c r="Y1952" i="15"/>
  <c r="X1954" i="15" l="1"/>
  <c r="W1954" i="15" s="1"/>
  <c r="Y1953" i="15"/>
  <c r="X1955" i="15" l="1"/>
  <c r="W1955" i="15" s="1"/>
  <c r="Y1954" i="15"/>
  <c r="X1956" i="15" l="1"/>
  <c r="W1956" i="15" s="1"/>
  <c r="Y1955" i="15"/>
  <c r="X1957" i="15" l="1"/>
  <c r="W1957" i="15" s="1"/>
  <c r="Y1956" i="15"/>
  <c r="X1958" i="15" l="1"/>
  <c r="W1958" i="15" s="1"/>
  <c r="Y1957" i="15"/>
  <c r="X1959" i="15" l="1"/>
  <c r="W1959" i="15" s="1"/>
  <c r="Y1958" i="15"/>
  <c r="X1960" i="15" l="1"/>
  <c r="W1960" i="15" s="1"/>
  <c r="Y1959" i="15"/>
  <c r="X1961" i="15" l="1"/>
  <c r="W1961" i="15" s="1"/>
  <c r="Y1960" i="15"/>
  <c r="X1962" i="15" l="1"/>
  <c r="W1962" i="15" s="1"/>
  <c r="Y1961" i="15"/>
  <c r="X1963" i="15" l="1"/>
  <c r="W1963" i="15" s="1"/>
  <c r="Y1962" i="15"/>
  <c r="X1964" i="15" l="1"/>
  <c r="W1964" i="15" s="1"/>
  <c r="Y1963" i="15"/>
  <c r="X1965" i="15" l="1"/>
  <c r="W1965" i="15" s="1"/>
  <c r="Y1964" i="15"/>
  <c r="X1966" i="15" l="1"/>
  <c r="W1966" i="15" s="1"/>
  <c r="Y1965" i="15"/>
  <c r="X1967" i="15" l="1"/>
  <c r="W1967" i="15" s="1"/>
  <c r="Y1966" i="15"/>
  <c r="X1968" i="15" l="1"/>
  <c r="W1968" i="15" s="1"/>
  <c r="Y1967" i="15"/>
  <c r="X1969" i="15" l="1"/>
  <c r="W1969" i="15" s="1"/>
  <c r="Y1968" i="15"/>
  <c r="X1970" i="15" l="1"/>
  <c r="W1970" i="15" s="1"/>
  <c r="Y1969" i="15"/>
  <c r="X1971" i="15" l="1"/>
  <c r="W1971" i="15" s="1"/>
  <c r="Y1970" i="15"/>
  <c r="X1972" i="15" l="1"/>
  <c r="W1972" i="15" s="1"/>
  <c r="Y1971" i="15"/>
  <c r="X1973" i="15" l="1"/>
  <c r="W1973" i="15" s="1"/>
  <c r="Y1972" i="15"/>
  <c r="X1974" i="15" l="1"/>
  <c r="W1974" i="15" s="1"/>
  <c r="Y1973" i="15"/>
  <c r="X1975" i="15" l="1"/>
  <c r="W1975" i="15" s="1"/>
  <c r="Y1974" i="15"/>
  <c r="X1976" i="15" l="1"/>
  <c r="W1976" i="15" s="1"/>
  <c r="Y1975" i="15"/>
  <c r="X1977" i="15" l="1"/>
  <c r="W1977" i="15" s="1"/>
  <c r="Y1976" i="15"/>
  <c r="X1978" i="15" l="1"/>
  <c r="W1978" i="15" s="1"/>
  <c r="Y1977" i="15"/>
  <c r="X1979" i="15" l="1"/>
  <c r="W1979" i="15" s="1"/>
  <c r="Y1978" i="15"/>
  <c r="X1980" i="15" l="1"/>
  <c r="W1980" i="15" s="1"/>
  <c r="Y1979" i="15"/>
  <c r="X1981" i="15" l="1"/>
  <c r="W1981" i="15" s="1"/>
  <c r="Y1980" i="15"/>
  <c r="X1982" i="15" l="1"/>
  <c r="W1982" i="15" s="1"/>
  <c r="Y1981" i="15"/>
  <c r="X1983" i="15" l="1"/>
  <c r="W1983" i="15" s="1"/>
  <c r="Y1982" i="15"/>
  <c r="X1984" i="15" l="1"/>
  <c r="W1984" i="15" s="1"/>
  <c r="Y1983" i="15"/>
  <c r="X1985" i="15" l="1"/>
  <c r="W1985" i="15" s="1"/>
  <c r="Y1984" i="15"/>
  <c r="X1986" i="15" l="1"/>
  <c r="W1986" i="15" s="1"/>
  <c r="Y1985" i="15"/>
  <c r="X1987" i="15" l="1"/>
  <c r="W1987" i="15" s="1"/>
  <c r="Y1986" i="15"/>
  <c r="X1988" i="15" l="1"/>
  <c r="W1988" i="15" s="1"/>
  <c r="Y1987" i="15"/>
  <c r="X1989" i="15" l="1"/>
  <c r="W1989" i="15" s="1"/>
  <c r="Y1988" i="15"/>
  <c r="X1990" i="15" l="1"/>
  <c r="W1990" i="15" s="1"/>
  <c r="Y1989" i="15"/>
  <c r="X1991" i="15" l="1"/>
  <c r="W1991" i="15" s="1"/>
  <c r="Y1990" i="15"/>
  <c r="X1992" i="15" l="1"/>
  <c r="W1992" i="15" s="1"/>
  <c r="Y1991" i="15"/>
  <c r="X1993" i="15" l="1"/>
  <c r="W1993" i="15" s="1"/>
  <c r="Y1992" i="15"/>
  <c r="X1994" i="15" l="1"/>
  <c r="W1994" i="15" s="1"/>
  <c r="Y1993" i="15"/>
  <c r="X1995" i="15" l="1"/>
  <c r="W1995" i="15" s="1"/>
  <c r="Y1994" i="15"/>
  <c r="X1996" i="15" l="1"/>
  <c r="W1996" i="15" s="1"/>
  <c r="Y1995" i="15"/>
  <c r="X1997" i="15" l="1"/>
  <c r="Y1996" i="15"/>
  <c r="Y1997" i="15" l="1"/>
  <c r="AD9" i="15" s="1"/>
  <c r="AE9" i="15" s="1"/>
  <c r="W1997" i="15"/>
  <c r="AD7" i="15" l="1"/>
  <c r="AE7" i="15" s="1"/>
  <c r="AD304" i="15"/>
  <c r="AE304" i="15" s="1"/>
  <c r="AD6" i="15"/>
  <c r="AE6" i="15" s="1"/>
  <c r="AD5" i="15"/>
  <c r="AE5" i="15" s="1"/>
  <c r="AD142" i="15"/>
  <c r="AE142" i="15" s="1"/>
  <c r="AD230" i="15"/>
  <c r="AE230" i="15" s="1"/>
  <c r="AD236" i="15"/>
  <c r="AE236" i="15" s="1"/>
  <c r="AD184" i="15"/>
  <c r="AE184" i="15" s="1"/>
  <c r="AD281" i="15"/>
  <c r="AE281" i="15" s="1"/>
  <c r="AD271" i="15"/>
  <c r="AE271" i="15" s="1"/>
  <c r="AD137" i="15"/>
  <c r="AE137" i="15" s="1"/>
  <c r="AD143" i="15"/>
  <c r="AE143" i="15" s="1"/>
  <c r="AD24" i="15"/>
  <c r="AE24" i="15" s="1"/>
  <c r="AD225" i="15"/>
  <c r="AE225" i="15" s="1"/>
  <c r="AD237" i="15"/>
  <c r="AE237" i="15" s="1"/>
  <c r="AD248" i="15"/>
  <c r="AE248" i="15" s="1"/>
  <c r="AD297" i="15"/>
  <c r="AE297" i="15" s="1"/>
  <c r="AD319" i="15"/>
  <c r="AE319" i="15" s="1"/>
  <c r="AD20" i="15"/>
  <c r="AE20" i="15" s="1"/>
  <c r="AD26" i="15"/>
  <c r="AE26" i="15" s="1"/>
  <c r="AD72" i="15"/>
  <c r="AE72" i="15" s="1"/>
  <c r="S29" i="6" s="1"/>
  <c r="AD196" i="15"/>
  <c r="AE196" i="15" s="1"/>
  <c r="AD172" i="15"/>
  <c r="AE172" i="15" s="1"/>
  <c r="AD122" i="15"/>
  <c r="AE122" i="15" s="1"/>
  <c r="AD252" i="15"/>
  <c r="AE252" i="15" s="1"/>
  <c r="AD272" i="15"/>
  <c r="AE272" i="15" s="1"/>
  <c r="AD131" i="15"/>
  <c r="AE131" i="15" s="1"/>
  <c r="AD315" i="15"/>
  <c r="AE315" i="15" s="1"/>
  <c r="AD174" i="15"/>
  <c r="AE174" i="15" s="1"/>
  <c r="AD212" i="15"/>
  <c r="AE212" i="15" s="1"/>
  <c r="AD84" i="15"/>
  <c r="AE84" i="15" s="1"/>
  <c r="Q33" i="6" s="1"/>
  <c r="AD90" i="15"/>
  <c r="AE90" i="15" s="1"/>
  <c r="P35" i="6" s="1"/>
  <c r="AD257" i="15"/>
  <c r="AE257" i="15" s="1"/>
  <c r="AD68" i="15"/>
  <c r="AE68" i="15" s="1"/>
  <c r="O29" i="6" s="1"/>
  <c r="AD74" i="15"/>
  <c r="AE74" i="15" s="1"/>
  <c r="N31" i="6" s="1"/>
  <c r="AD273" i="15"/>
  <c r="AE273" i="15" s="1"/>
  <c r="AD155" i="15"/>
  <c r="AE155" i="15" s="1"/>
  <c r="AD179" i="15"/>
  <c r="AE179" i="15" s="1"/>
  <c r="AD246" i="15"/>
  <c r="AE246" i="15" s="1"/>
  <c r="AD152" i="15"/>
  <c r="AE152" i="15" s="1"/>
  <c r="AD305" i="15"/>
  <c r="AE305" i="15" s="1"/>
  <c r="AD209" i="15"/>
  <c r="AE209" i="15" s="1"/>
  <c r="AD241" i="15"/>
  <c r="AE241" i="15" s="1"/>
  <c r="AD34" i="15"/>
  <c r="AE34" i="15" s="1"/>
  <c r="AD329" i="15"/>
  <c r="AE329" i="15" s="1"/>
  <c r="AD134" i="15"/>
  <c r="AE134" i="15" s="1"/>
  <c r="AD52" i="15"/>
  <c r="AE52" i="15" s="1"/>
  <c r="AD58" i="15"/>
  <c r="AE58" i="15" s="1"/>
  <c r="AD144" i="15"/>
  <c r="AE144" i="15" s="1"/>
  <c r="AD243" i="15"/>
  <c r="AE243" i="15" s="1"/>
  <c r="AD12" i="15"/>
  <c r="AE12" i="15" s="1"/>
  <c r="AD27" i="15"/>
  <c r="AE27" i="15" s="1"/>
  <c r="AD73" i="15"/>
  <c r="AE73" i="15" s="1"/>
  <c r="M31" i="6" s="1"/>
  <c r="AD63" i="15"/>
  <c r="AE63" i="15" s="1"/>
  <c r="Q27" i="6" s="1"/>
  <c r="AD11" i="15"/>
  <c r="AE11" i="15" s="1"/>
  <c r="AD57" i="15"/>
  <c r="AE57" i="15" s="1"/>
  <c r="AD47" i="15"/>
  <c r="AE47" i="15" s="1"/>
  <c r="AD244" i="15"/>
  <c r="AE244" i="15" s="1"/>
  <c r="AD358" i="15"/>
  <c r="AE358" i="15" s="1"/>
  <c r="AD147" i="15"/>
  <c r="AE147" i="15" s="1"/>
  <c r="AD62" i="15"/>
  <c r="AE62" i="15" s="1"/>
  <c r="P27" i="6" s="1"/>
  <c r="AD76" i="15"/>
  <c r="AE76" i="15" s="1"/>
  <c r="P31" i="6" s="1"/>
  <c r="AD109" i="15"/>
  <c r="AE109" i="15" s="1"/>
  <c r="AD185" i="15"/>
  <c r="AE185" i="15" s="1"/>
  <c r="AD167" i="15"/>
  <c r="AE167" i="15" s="1"/>
  <c r="AD283" i="15"/>
  <c r="AE283" i="15" s="1"/>
  <c r="AD331" i="15"/>
  <c r="AE331" i="15" s="1"/>
  <c r="AD335" i="15"/>
  <c r="AE335" i="15" s="1"/>
  <c r="AD301" i="15"/>
  <c r="AE301" i="15" s="1"/>
  <c r="AD307" i="15"/>
  <c r="AE307" i="15" s="1"/>
  <c r="AD232" i="15"/>
  <c r="AE232" i="15" s="1"/>
  <c r="AD261" i="15"/>
  <c r="AE261" i="15" s="1"/>
  <c r="AD217" i="15"/>
  <c r="AE217" i="15" s="1"/>
  <c r="AD32" i="15"/>
  <c r="AE32" i="15" s="1"/>
  <c r="AD22" i="15"/>
  <c r="AE22" i="15" s="1"/>
  <c r="AD189" i="15"/>
  <c r="AE189" i="15" s="1"/>
  <c r="AD16" i="15"/>
  <c r="AE16" i="15" s="1"/>
  <c r="AD38" i="15"/>
  <c r="AE38" i="15" s="1"/>
  <c r="AD29" i="15"/>
  <c r="AE29" i="15" s="1"/>
  <c r="AD35" i="15"/>
  <c r="AE35" i="15" s="1"/>
  <c r="AD87" i="15"/>
  <c r="AE87" i="15" s="1"/>
  <c r="M35" i="6" s="1"/>
  <c r="AD311" i="15"/>
  <c r="AE311" i="15" s="1"/>
  <c r="AD325" i="15"/>
  <c r="AE325" i="15" s="1"/>
  <c r="AD50" i="15"/>
  <c r="AE50" i="15" s="1"/>
  <c r="AD112" i="15"/>
  <c r="AE112" i="15" s="1"/>
  <c r="AD86" i="15"/>
  <c r="AE86" i="15" s="1"/>
  <c r="S33" i="6" s="1"/>
  <c r="AD284" i="15"/>
  <c r="AE284" i="15" s="1"/>
  <c r="AD77" i="15"/>
  <c r="AE77" i="15" s="1"/>
  <c r="Q31" i="6" s="1"/>
  <c r="AD320" i="15"/>
  <c r="AE320" i="15" s="1"/>
  <c r="AD277" i="15"/>
  <c r="AE277" i="15" s="1"/>
  <c r="AD8" i="15"/>
  <c r="AE8" i="15" s="1"/>
  <c r="AD176" i="15"/>
  <c r="AE176" i="15" s="1"/>
  <c r="AD255" i="15"/>
  <c r="AE255" i="15" s="1"/>
  <c r="AD165" i="15"/>
  <c r="AE165" i="15" s="1"/>
  <c r="AD177" i="15"/>
  <c r="AE177" i="15" s="1"/>
  <c r="AD357" i="15"/>
  <c r="AE357" i="15" s="1"/>
  <c r="AD119" i="15"/>
  <c r="AE119" i="15" s="1"/>
  <c r="AD135" i="15"/>
  <c r="AE135" i="15" s="1"/>
  <c r="AD210" i="15"/>
  <c r="AE210" i="15" s="1"/>
  <c r="AD360" i="15"/>
  <c r="AE360" i="15" s="1"/>
  <c r="AD146" i="15"/>
  <c r="AE146" i="15" s="1"/>
  <c r="AD193" i="15"/>
  <c r="AE193" i="15" s="1"/>
  <c r="AD205" i="15"/>
  <c r="AE205" i="15" s="1"/>
  <c r="AD56" i="15"/>
  <c r="AE56" i="15" s="1"/>
  <c r="AD23" i="15"/>
  <c r="AE23" i="15" s="1"/>
  <c r="AD37" i="15"/>
  <c r="AE37" i="15" s="1"/>
  <c r="AD343" i="15"/>
  <c r="AE343" i="15" s="1"/>
  <c r="AD102" i="15"/>
  <c r="AE102" i="15" s="1"/>
  <c r="AD158" i="15"/>
  <c r="AE158" i="15" s="1"/>
  <c r="AD82" i="15"/>
  <c r="AE82" i="15" s="1"/>
  <c r="O33" i="6" s="1"/>
  <c r="AD240" i="15"/>
  <c r="AE240" i="15" s="1"/>
  <c r="AD200" i="15"/>
  <c r="AE200" i="15" s="1"/>
  <c r="AD36" i="15"/>
  <c r="AE36" i="15" s="1"/>
  <c r="AD42" i="15"/>
  <c r="AE42" i="15" s="1"/>
  <c r="AD208" i="15"/>
  <c r="AE208" i="15" s="1"/>
  <c r="AD99" i="15"/>
  <c r="AE99" i="15" s="1"/>
  <c r="AD125" i="15"/>
  <c r="AE125" i="15" s="1"/>
  <c r="AD339" i="15"/>
  <c r="AE339" i="15" s="1"/>
  <c r="AD71" i="15"/>
  <c r="AE71" i="15" s="1"/>
  <c r="R29" i="6" s="1"/>
  <c r="AD95" i="15"/>
  <c r="AE95" i="15" s="1"/>
  <c r="AD93" i="15"/>
  <c r="AE93" i="15" s="1"/>
  <c r="AD201" i="15"/>
  <c r="AE201" i="15" s="1"/>
  <c r="AD173" i="15"/>
  <c r="AE173" i="15" s="1"/>
  <c r="AD128" i="15"/>
  <c r="AE128" i="15" s="1"/>
  <c r="AD151" i="15"/>
  <c r="AE151" i="15" s="1"/>
  <c r="AD169" i="15"/>
  <c r="AE169" i="15" s="1"/>
  <c r="AD247" i="15"/>
  <c r="AE247" i="15" s="1"/>
  <c r="AD45" i="15"/>
  <c r="AE45" i="15" s="1"/>
  <c r="AD10" i="15"/>
  <c r="AE10" i="15" s="1"/>
  <c r="AD88" i="15"/>
  <c r="AE88" i="15" s="1"/>
  <c r="N35" i="6" s="1"/>
  <c r="AD55" i="15"/>
  <c r="AE55" i="15" s="1"/>
  <c r="AD69" i="15"/>
  <c r="AE69" i="15" s="1"/>
  <c r="P29" i="6" s="1"/>
  <c r="AD204" i="15"/>
  <c r="AE204" i="15" s="1"/>
  <c r="AD25" i="15"/>
  <c r="AE25" i="15" s="1"/>
  <c r="AD15" i="15"/>
  <c r="AE15" i="15" s="1"/>
  <c r="AD359" i="15"/>
  <c r="AE359" i="15" s="1"/>
  <c r="AD326" i="15"/>
  <c r="AE326" i="15" s="1"/>
  <c r="AD258" i="15"/>
  <c r="AE258" i="15" s="1"/>
  <c r="AD218" i="15"/>
  <c r="AE218" i="15" s="1"/>
  <c r="AD362" i="15"/>
  <c r="AE362" i="15" s="1"/>
  <c r="AD103" i="15"/>
  <c r="AE103" i="15" s="1"/>
  <c r="AD190" i="15"/>
  <c r="AE190" i="15" s="1"/>
  <c r="AD214" i="15"/>
  <c r="AE214" i="15" s="1"/>
  <c r="AD43" i="15"/>
  <c r="AE43" i="15" s="1"/>
  <c r="AD107" i="15"/>
  <c r="AE107" i="15" s="1"/>
  <c r="AD81" i="15"/>
  <c r="AE81" i="15" s="1"/>
  <c r="N33" i="6" s="1"/>
  <c r="AD83" i="15"/>
  <c r="AE83" i="15" s="1"/>
  <c r="P33" i="6" s="1"/>
  <c r="AD105" i="15"/>
  <c r="AE105" i="15" s="1"/>
  <c r="AD219" i="15"/>
  <c r="AE219" i="15" s="1"/>
  <c r="AD4" i="15"/>
  <c r="AE4" i="15" s="1"/>
  <c r="AD259" i="15"/>
  <c r="AE259" i="15" s="1"/>
  <c r="AD355" i="15"/>
  <c r="AE355" i="15" s="1"/>
  <c r="AD14" i="15"/>
  <c r="AE14" i="15" s="1"/>
  <c r="AD28" i="15"/>
  <c r="AE28" i="15" s="1"/>
  <c r="AD213" i="15"/>
  <c r="AE213" i="15" s="1"/>
  <c r="AD195" i="15"/>
  <c r="AE195" i="15" s="1"/>
  <c r="AD223" i="15"/>
  <c r="AE223" i="15" s="1"/>
  <c r="AD3" i="15"/>
  <c r="AE3" i="15" s="1"/>
  <c r="AD49" i="15"/>
  <c r="AE49" i="15" s="1"/>
  <c r="AD191" i="15"/>
  <c r="AE191" i="15" s="1"/>
  <c r="AD221" i="15"/>
  <c r="AE221" i="15" s="1"/>
  <c r="AD65" i="15"/>
  <c r="AE65" i="15" s="1"/>
  <c r="S27" i="6" s="1"/>
  <c r="AD365" i="15"/>
  <c r="AE365" i="15" s="1"/>
  <c r="AD108" i="15"/>
  <c r="AE108" i="15" s="1"/>
  <c r="AD249" i="15"/>
  <c r="AE249" i="15" s="1"/>
  <c r="AD48" i="15"/>
  <c r="AE48" i="15" s="1"/>
  <c r="AD70" i="15"/>
  <c r="AE70" i="15" s="1"/>
  <c r="Q29" i="6" s="1"/>
  <c r="AD61" i="15"/>
  <c r="AE61" i="15" s="1"/>
  <c r="O27" i="6" s="1"/>
  <c r="AD67" i="15"/>
  <c r="AE67" i="15" s="1"/>
  <c r="N29" i="6" s="1"/>
  <c r="AD141" i="15"/>
  <c r="AE141" i="15" s="1"/>
  <c r="AD253" i="15"/>
  <c r="AE253" i="15" s="1"/>
  <c r="AD228" i="15"/>
  <c r="AE228" i="15" s="1"/>
  <c r="AD114" i="15"/>
  <c r="AE114" i="15" s="1"/>
  <c r="AD263" i="15"/>
  <c r="AE263" i="15" s="1"/>
  <c r="AD66" i="15"/>
  <c r="AE66" i="15" s="1"/>
  <c r="M29" i="6" s="1"/>
  <c r="AD91" i="15"/>
  <c r="AE91" i="15" s="1"/>
  <c r="Q35" i="6" s="1"/>
  <c r="AD235" i="15"/>
  <c r="AE235" i="15" s="1"/>
  <c r="AD157" i="15"/>
  <c r="AE157" i="15" s="1"/>
  <c r="AD171" i="15"/>
  <c r="AE171" i="15" s="1"/>
  <c r="AD274" i="15"/>
  <c r="AE274" i="15" s="1"/>
  <c r="AD300" i="15"/>
  <c r="AE300" i="15" s="1"/>
  <c r="AD267" i="15"/>
  <c r="AE267" i="15" s="1"/>
  <c r="AD313" i="15"/>
  <c r="AE313" i="15" s="1"/>
  <c r="AD303" i="15"/>
  <c r="AE303" i="15" s="1"/>
  <c r="AD199" i="15"/>
  <c r="AE199" i="15" s="1"/>
  <c r="AD211" i="15"/>
  <c r="AE211" i="15" s="1"/>
  <c r="AD340" i="15"/>
  <c r="AE340" i="15" s="1"/>
  <c r="AD353" i="15"/>
  <c r="AE353" i="15" s="1"/>
  <c r="AD116" i="15"/>
  <c r="AE116" i="15" s="1"/>
  <c r="AD75" i="15"/>
  <c r="AE75" i="15" s="1"/>
  <c r="O31" i="6" s="1"/>
  <c r="AD80" i="15"/>
  <c r="AE80" i="15" s="1"/>
  <c r="M33" i="6" s="1"/>
  <c r="AD136" i="15"/>
  <c r="AE136" i="15" s="1"/>
  <c r="AD111" i="15"/>
  <c r="AE111" i="15" s="1"/>
  <c r="AD121" i="15"/>
  <c r="AE121" i="15" s="1"/>
  <c r="AD197" i="15"/>
  <c r="AE197" i="15" s="1"/>
  <c r="AD79" i="15"/>
  <c r="AE79" i="15" s="1"/>
  <c r="S31" i="6" s="1"/>
  <c r="AD39" i="15"/>
  <c r="AE39" i="15" s="1"/>
  <c r="AD53" i="15"/>
  <c r="AE53" i="15" s="1"/>
  <c r="AD138" i="15"/>
  <c r="AE138" i="15" s="1"/>
  <c r="AD123" i="15"/>
  <c r="AE123" i="15" s="1"/>
  <c r="AD101" i="15"/>
  <c r="AE101" i="15" s="1"/>
  <c r="AD347" i="15"/>
  <c r="AE347" i="15" s="1"/>
  <c r="AD89" i="15"/>
  <c r="AE89" i="15" s="1"/>
  <c r="O35" i="6" s="1"/>
  <c r="AD322" i="15"/>
  <c r="AE322" i="15" s="1"/>
  <c r="AD260" i="15"/>
  <c r="AE260" i="15" s="1"/>
  <c r="AD242" i="15"/>
  <c r="AE242" i="15" s="1"/>
  <c r="AD316" i="15"/>
  <c r="AE316" i="15" s="1"/>
  <c r="AD127" i="15"/>
  <c r="AE127" i="15" s="1"/>
  <c r="AD145" i="15"/>
  <c r="AE145" i="15" s="1"/>
  <c r="AD310" i="15"/>
  <c r="AE310" i="15" s="1"/>
  <c r="AD170" i="15"/>
  <c r="AE170" i="15" s="1"/>
  <c r="AD98" i="15"/>
  <c r="AE98" i="15" s="1"/>
  <c r="AD148" i="15"/>
  <c r="AE148" i="15" s="1"/>
  <c r="AD21" i="15"/>
  <c r="AE21" i="15" s="1"/>
  <c r="AD350" i="15"/>
  <c r="AE350" i="15" s="1"/>
  <c r="AD188" i="15"/>
  <c r="AE188" i="15" s="1"/>
  <c r="AD278" i="15"/>
  <c r="AE278" i="15" s="1"/>
  <c r="AD334" i="15"/>
  <c r="AE334" i="15" s="1"/>
  <c r="AD352" i="15"/>
  <c r="AE352" i="15" s="1"/>
  <c r="AD156" i="15"/>
  <c r="AE156" i="15" s="1"/>
  <c r="AD337" i="15"/>
  <c r="AE337" i="15" s="1"/>
  <c r="AD361" i="15"/>
  <c r="AE361" i="15" s="1"/>
  <c r="AD220" i="15"/>
  <c r="AE220" i="15" s="1"/>
  <c r="AD317" i="15"/>
  <c r="AE317" i="15" s="1"/>
  <c r="AD323" i="15"/>
  <c r="AE323" i="15" s="1"/>
  <c r="AD266" i="15"/>
  <c r="AE266" i="15" s="1"/>
  <c r="AD78" i="15"/>
  <c r="AE78" i="15" s="1"/>
  <c r="R31" i="6" s="1"/>
  <c r="AD96" i="15"/>
  <c r="AE96" i="15" s="1"/>
  <c r="AD140" i="15"/>
  <c r="AE140" i="15" s="1"/>
  <c r="AD186" i="15"/>
  <c r="AE186" i="15" s="1"/>
  <c r="AD183" i="15"/>
  <c r="AE183" i="15" s="1"/>
  <c r="AD262" i="15"/>
  <c r="AE262" i="15" s="1"/>
  <c r="AD270" i="15"/>
  <c r="AE270" i="15" s="1"/>
  <c r="AD178" i="15"/>
  <c r="AE178" i="15" s="1"/>
  <c r="AD181" i="15"/>
  <c r="AE181" i="15" s="1"/>
  <c r="AD207" i="15"/>
  <c r="AE207" i="15" s="1"/>
  <c r="AD233" i="15"/>
  <c r="AE233" i="15" s="1"/>
  <c r="AD41" i="15"/>
  <c r="AE41" i="15" s="1"/>
  <c r="AD31" i="15"/>
  <c r="AE31" i="15" s="1"/>
  <c r="AD115" i="15"/>
  <c r="AE115" i="15" s="1"/>
  <c r="AD149" i="15"/>
  <c r="AE149" i="15" s="1"/>
  <c r="AD33" i="15"/>
  <c r="AE33" i="15" s="1"/>
  <c r="AD368" i="15"/>
  <c r="AE368" i="15" s="1"/>
  <c r="AD130" i="15"/>
  <c r="AE130" i="15" s="1"/>
  <c r="AD132" i="15"/>
  <c r="AE132" i="15" s="1"/>
  <c r="AD336" i="15"/>
  <c r="AE336" i="15" s="1"/>
  <c r="AD346" i="15"/>
  <c r="AE346" i="15" s="1"/>
  <c r="AD268" i="15"/>
  <c r="AE268" i="15" s="1"/>
  <c r="AD327" i="15"/>
  <c r="AE327" i="15" s="1"/>
  <c r="AD94" i="15"/>
  <c r="AE94" i="15" s="1"/>
  <c r="AD13" i="15"/>
  <c r="AE13" i="15" s="1"/>
  <c r="AD19" i="15"/>
  <c r="AE19" i="15" s="1"/>
  <c r="AD117" i="15"/>
  <c r="AE117" i="15" s="1"/>
  <c r="AD254" i="15"/>
  <c r="AE254" i="15" s="1"/>
  <c r="AD276" i="15"/>
  <c r="AE276" i="15" s="1"/>
  <c r="AD226" i="15"/>
  <c r="AE226" i="15" s="1"/>
  <c r="AD104" i="15"/>
  <c r="AE104" i="15" s="1"/>
  <c r="AD160" i="15"/>
  <c r="AE160" i="15" s="1"/>
  <c r="AD163" i="15"/>
  <c r="AE163" i="15" s="1"/>
  <c r="AD245" i="15"/>
  <c r="AE245" i="15" s="1"/>
  <c r="AD231" i="15"/>
  <c r="AE231" i="15" s="1"/>
  <c r="AD296" i="15"/>
  <c r="AE296" i="15" s="1"/>
  <c r="AD312" i="15"/>
  <c r="AE312" i="15" s="1"/>
  <c r="AD250" i="15"/>
  <c r="AE250" i="15" s="1"/>
  <c r="AD302" i="15"/>
  <c r="AE302" i="15" s="1"/>
  <c r="AD324" i="15"/>
  <c r="AE324" i="15" s="1"/>
  <c r="AD120" i="15"/>
  <c r="AE120" i="15" s="1"/>
  <c r="AD265" i="15"/>
  <c r="AE265" i="15" s="1"/>
  <c r="AD287" i="15"/>
  <c r="AE287" i="15" s="1"/>
  <c r="AD227" i="15"/>
  <c r="AE227" i="15" s="1"/>
  <c r="AD239" i="15"/>
  <c r="AE239" i="15" s="1"/>
  <c r="AD363" i="15"/>
  <c r="AE363" i="15" s="1"/>
  <c r="AD328" i="15"/>
  <c r="AE328" i="15" s="1"/>
  <c r="AD356" i="15"/>
  <c r="AE356" i="15" s="1"/>
  <c r="AD299" i="15"/>
  <c r="AE299" i="15" s="1"/>
  <c r="AD110" i="15"/>
  <c r="AE110" i="15" s="1"/>
  <c r="AD341" i="15"/>
  <c r="AE341" i="15" s="1"/>
  <c r="AD292" i="15"/>
  <c r="AE292" i="15" s="1"/>
  <c r="AD51" i="15"/>
  <c r="AE51" i="15" s="1"/>
  <c r="AD175" i="15"/>
  <c r="AE175" i="15" s="1"/>
  <c r="AD85" i="15"/>
  <c r="AE85" i="15" s="1"/>
  <c r="R33" i="6" s="1"/>
  <c r="AD97" i="15"/>
  <c r="AE97" i="15" s="1"/>
  <c r="AD288" i="15"/>
  <c r="AE288" i="15" s="1"/>
  <c r="AD154" i="15"/>
  <c r="AE154" i="15" s="1"/>
  <c r="AD124" i="15"/>
  <c r="AE124" i="15" s="1"/>
  <c r="AD180" i="15"/>
  <c r="AE180" i="15" s="1"/>
  <c r="AD182" i="15"/>
  <c r="AE182" i="15" s="1"/>
  <c r="AD282" i="15"/>
  <c r="AE282" i="15" s="1"/>
  <c r="AD264" i="15"/>
  <c r="AE264" i="15" s="1"/>
  <c r="AD118" i="15"/>
  <c r="AE118" i="15" s="1"/>
  <c r="AD256" i="15"/>
  <c r="AE256" i="15" s="1"/>
  <c r="AD290" i="15"/>
  <c r="AE290" i="15" s="1"/>
  <c r="AD192" i="15"/>
  <c r="AE192" i="15" s="1"/>
  <c r="AD216" i="15"/>
  <c r="AE216" i="15" s="1"/>
  <c r="AD348" i="15"/>
  <c r="AE348" i="15" s="1"/>
  <c r="AD161" i="15"/>
  <c r="AE161" i="15" s="1"/>
  <c r="AD338" i="15"/>
  <c r="AE338" i="15" s="1"/>
  <c r="AD269" i="15"/>
  <c r="AE269" i="15" s="1"/>
  <c r="AD275" i="15"/>
  <c r="AE275" i="15" s="1"/>
  <c r="AD321" i="15"/>
  <c r="AE321" i="15" s="1"/>
  <c r="AD162" i="15"/>
  <c r="AE162" i="15" s="1"/>
  <c r="AD349" i="15"/>
  <c r="AE349" i="15" s="1"/>
  <c r="AD333" i="15"/>
  <c r="AE333" i="15" s="1"/>
  <c r="AD238" i="15"/>
  <c r="AE238" i="15" s="1"/>
  <c r="AD198" i="15"/>
  <c r="AE198" i="15" s="1"/>
  <c r="AD285" i="15"/>
  <c r="AE285" i="15" s="1"/>
  <c r="AD291" i="15"/>
  <c r="AE291" i="15" s="1"/>
  <c r="AD206" i="15"/>
  <c r="AE206" i="15" s="1"/>
  <c r="AD46" i="15"/>
  <c r="AE46" i="15" s="1"/>
  <c r="AD60" i="15"/>
  <c r="AE60" i="15" s="1"/>
  <c r="N27" i="6" s="1"/>
  <c r="AD330" i="15"/>
  <c r="AE330" i="15" s="1"/>
  <c r="AD30" i="15"/>
  <c r="AE30" i="15" s="1"/>
  <c r="AD44" i="15"/>
  <c r="AE44" i="15" s="1"/>
  <c r="AD59" i="15"/>
  <c r="AE59" i="15" s="1"/>
  <c r="AD129" i="15"/>
  <c r="AE129" i="15" s="1"/>
  <c r="AD113" i="15"/>
  <c r="AE113" i="15" s="1"/>
  <c r="AD126" i="15"/>
  <c r="AE126" i="15" s="1"/>
  <c r="AD150" i="15"/>
  <c r="AE150" i="15" s="1"/>
  <c r="AD318" i="15"/>
  <c r="AE318" i="15" s="1"/>
  <c r="AD168" i="15"/>
  <c r="AE168" i="15" s="1"/>
  <c r="AD224" i="15"/>
  <c r="AE224" i="15" s="1"/>
  <c r="AD106" i="15"/>
  <c r="AE106" i="15" s="1"/>
  <c r="AD229" i="15"/>
  <c r="AE229" i="15" s="1"/>
  <c r="AD215" i="15"/>
  <c r="AE215" i="15" s="1"/>
  <c r="AD366" i="15"/>
  <c r="AE366" i="15" s="1"/>
  <c r="AD194" i="15"/>
  <c r="AE194" i="15" s="1"/>
  <c r="AD92" i="15"/>
  <c r="AE92" i="15" s="1"/>
  <c r="R35" i="6" s="1"/>
  <c r="AD286" i="15"/>
  <c r="AE286" i="15" s="1"/>
  <c r="AD298" i="15"/>
  <c r="AE298" i="15" s="1"/>
  <c r="AD100" i="15"/>
  <c r="AE100" i="15" s="1"/>
  <c r="AD295" i="15"/>
  <c r="AE295" i="15" s="1"/>
  <c r="AD309" i="15"/>
  <c r="AE309" i="15" s="1"/>
  <c r="AD279" i="15"/>
  <c r="AE279" i="15" s="1"/>
  <c r="AD293" i="15"/>
  <c r="AE293" i="15" s="1"/>
  <c r="AD18" i="15"/>
  <c r="AE18" i="15" s="1"/>
  <c r="AD64" i="15"/>
  <c r="AE64" i="15" s="1"/>
  <c r="R27" i="6" s="1"/>
  <c r="AD54" i="15"/>
  <c r="AE54" i="15" s="1"/>
  <c r="AD234" i="15"/>
  <c r="AE234" i="15" s="1"/>
  <c r="AD345" i="15"/>
  <c r="AE345" i="15" s="1"/>
  <c r="AD367" i="15"/>
  <c r="AE367" i="15" s="1"/>
  <c r="AD166" i="15"/>
  <c r="AE166" i="15" s="1"/>
  <c r="AD222" i="15"/>
  <c r="AE222" i="15" s="1"/>
  <c r="AD133" i="15"/>
  <c r="AE133" i="15" s="1"/>
  <c r="AD159" i="15"/>
  <c r="AE159" i="15" s="1"/>
  <c r="AD139" i="15"/>
  <c r="AE139" i="15" s="1"/>
  <c r="AD153" i="15"/>
  <c r="AE153" i="15" s="1"/>
  <c r="AD187" i="15"/>
  <c r="AE187" i="15" s="1"/>
  <c r="AD17" i="15"/>
  <c r="AE17" i="15" s="1"/>
  <c r="AD251" i="15"/>
  <c r="AE251" i="15" s="1"/>
  <c r="AD314" i="15"/>
  <c r="AE314" i="15" s="1"/>
  <c r="AD308" i="15"/>
  <c r="AE308" i="15" s="1"/>
  <c r="AD203" i="15"/>
  <c r="AE203" i="15" s="1"/>
  <c r="AD306" i="15"/>
  <c r="AE306" i="15" s="1"/>
  <c r="AD202" i="15"/>
  <c r="AE202" i="15" s="1"/>
  <c r="AD280" i="15"/>
  <c r="AE280" i="15" s="1"/>
  <c r="AD164" i="15"/>
  <c r="AE164" i="15" s="1"/>
  <c r="AD364" i="15"/>
  <c r="AE364" i="15" s="1"/>
  <c r="AD289" i="15"/>
  <c r="AE289" i="15" s="1"/>
  <c r="AD351" i="15"/>
  <c r="AE351" i="15" s="1"/>
  <c r="AD342" i="15"/>
  <c r="AE342" i="15" s="1"/>
  <c r="AD344" i="15"/>
  <c r="AE344" i="15" s="1"/>
  <c r="AD294" i="15"/>
  <c r="AE294" i="15" s="1"/>
  <c r="AD40" i="15"/>
  <c r="AE40" i="15" s="1"/>
  <c r="AD332" i="15"/>
  <c r="AE332" i="15" s="1"/>
  <c r="AD354" i="15"/>
  <c r="AE354" i="15" s="1"/>
  <c r="M27" i="6" l="1"/>
  <c r="T23" i="6" s="1"/>
</calcChain>
</file>

<file path=xl/sharedStrings.xml><?xml version="1.0" encoding="utf-8"?>
<sst xmlns="http://schemas.openxmlformats.org/spreadsheetml/2006/main" count="133027" uniqueCount="11680">
  <si>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</si>
  <si>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</si>
  <si>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</si>
  <si>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</si>
  <si>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</si>
  <si>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</si>
  <si>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</si>
  <si>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</si>
  <si>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</si>
  <si>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</si>
  <si>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</si>
  <si>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</si>
  <si>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</si>
  <si>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</si>
  <si>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</si>
  <si>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</si>
  <si>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</si>
  <si>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</si>
  <si>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</si>
  <si>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</si>
  <si>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</si>
  <si>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</si>
  <si>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</si>
  <si>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</si>
  <si>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</si>
  <si>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</si>
  <si>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</si>
  <si>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</si>
  <si>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</si>
  <si>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</si>
  <si>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</si>
  <si>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</si>
  <si>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</si>
  <si>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</si>
  <si>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</si>
  <si>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</si>
  <si>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</si>
  <si>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</si>
  <si>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</si>
  <si>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</si>
  <si>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</si>
  <si>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</si>
  <si>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</si>
  <si>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</si>
  <si>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</si>
  <si>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</si>
  <si>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</si>
  <si>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</si>
  <si>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</si>
  <si>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</si>
  <si>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</si>
  <si>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</si>
  <si>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</si>
  <si>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</si>
  <si>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</si>
  <si>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</si>
  <si>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</si>
  <si>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</si>
  <si>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</si>
  <si>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</si>
  <si>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</si>
  <si>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</si>
  <si>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</si>
  <si>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</si>
  <si>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</si>
  <si>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</si>
  <si>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</si>
  <si>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</si>
  <si>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</si>
  <si>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</si>
  <si>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</si>
  <si>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</si>
  <si>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</si>
  <si>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</si>
  <si>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</si>
  <si>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</si>
  <si>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</si>
  <si>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</si>
  <si>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</si>
  <si>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</si>
  <si>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</si>
  <si>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</si>
  <si>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</si>
  <si>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</si>
  <si>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</si>
  <si>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</si>
  <si>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</si>
  <si>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</si>
  <si>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</si>
  <si>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</si>
  <si>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</si>
  <si>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</si>
  <si>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</si>
  <si>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</si>
  <si>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</si>
  <si>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</si>
  <si>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</si>
  <si>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</si>
  <si>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</si>
  <si>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</si>
  <si>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</si>
  <si>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</si>
  <si>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</si>
  <si>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</si>
  <si>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</si>
  <si>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</si>
  <si>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</si>
  <si>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</si>
  <si>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</si>
  <si>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</si>
  <si>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</si>
  <si>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</si>
  <si>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</si>
  <si>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</si>
  <si>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</si>
  <si>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</si>
  <si>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</si>
  <si>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</si>
  <si>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</si>
  <si>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</si>
  <si>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</si>
  <si>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</si>
  <si>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</si>
  <si>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</si>
  <si>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</si>
  <si>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</si>
  <si>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</si>
  <si>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</si>
  <si>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</si>
  <si>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</si>
  <si>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</si>
  <si>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</si>
  <si>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</si>
  <si>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</si>
  <si>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</si>
  <si>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</si>
  <si>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</si>
  <si>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</si>
  <si>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</si>
  <si>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</si>
  <si>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</si>
  <si>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</si>
  <si>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</si>
  <si>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</si>
  <si>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</si>
  <si>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</si>
  <si>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</si>
  <si>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</si>
  <si>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</si>
  <si>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</si>
  <si>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</si>
  <si>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</si>
  <si>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</si>
  <si>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</si>
  <si>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</si>
  <si>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</si>
  <si>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</si>
  <si>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</si>
  <si>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</si>
  <si>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</si>
  <si>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</si>
  <si>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</si>
  <si>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</si>
  <si>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</si>
  <si>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</si>
  <si>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</si>
  <si>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</si>
  <si>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</si>
  <si>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</si>
  <si>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</si>
  <si>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</si>
  <si>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</si>
  <si>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</si>
  <si>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</si>
  <si>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</si>
  <si>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</si>
  <si>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</si>
  <si>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</si>
  <si>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</si>
  <si>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</si>
  <si>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</si>
  <si>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</si>
  <si>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</si>
  <si>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</si>
  <si>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</si>
  <si>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</si>
  <si>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</si>
  <si>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</si>
  <si>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</si>
  <si>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</si>
  <si>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</si>
  <si>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</si>
  <si>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</si>
  <si>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</si>
  <si>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</si>
  <si>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</si>
  <si>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</si>
  <si>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</si>
  <si>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</si>
  <si>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</si>
  <si>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</si>
  <si>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</si>
  <si>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</si>
  <si>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</si>
  <si>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</si>
  <si>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</si>
  <si>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</si>
  <si>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</si>
  <si>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</si>
  <si>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</si>
  <si>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</si>
  <si>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</si>
  <si>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</si>
  <si>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</si>
  <si>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</si>
  <si>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</si>
  <si>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</si>
  <si>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</si>
  <si>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</si>
  <si>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</si>
  <si>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</si>
  <si>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</si>
  <si>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</si>
  <si>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</si>
  <si>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</si>
  <si>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</si>
  <si>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</si>
  <si>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</si>
  <si>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</si>
  <si>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</si>
  <si>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</si>
  <si>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</si>
  <si>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</si>
  <si>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</si>
  <si>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</si>
  <si>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</si>
  <si>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</si>
  <si>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</si>
  <si>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</si>
  <si>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</si>
  <si>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</si>
  <si>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</si>
  <si>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</si>
  <si>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</si>
  <si>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</si>
  <si>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</si>
  <si>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</si>
  <si>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</si>
  <si>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</si>
  <si>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</si>
  <si>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</si>
  <si>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</si>
  <si>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</si>
  <si>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</si>
  <si>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</si>
  <si>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</si>
  <si>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</si>
  <si>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</si>
  <si>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</si>
  <si>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</si>
  <si>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</si>
  <si>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</si>
  <si>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</si>
  <si>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</si>
  <si>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</si>
  <si>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</si>
  <si>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</si>
  <si>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</si>
  <si>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</si>
  <si>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</si>
  <si>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</si>
  <si>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</si>
  <si>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</si>
  <si>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</si>
  <si>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</si>
  <si>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</si>
  <si>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</si>
  <si>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</si>
  <si>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</si>
  <si>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</si>
  <si>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</si>
  <si>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</si>
  <si>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</si>
  <si>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</si>
  <si>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</si>
  <si>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</si>
  <si>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</si>
  <si>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</si>
  <si>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</si>
  <si>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</si>
  <si>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</si>
  <si>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</si>
  <si>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</si>
  <si>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</si>
  <si>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</si>
  <si>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</si>
  <si>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</si>
  <si>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</si>
  <si>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</si>
  <si>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</si>
  <si>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</si>
  <si>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</si>
  <si>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</si>
  <si>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</si>
  <si>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</si>
  <si>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</si>
  <si>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</si>
  <si>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</si>
  <si>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</si>
  <si>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</si>
  <si>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</si>
  <si>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</si>
  <si>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</si>
  <si>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</si>
  <si>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</si>
  <si>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</si>
  <si>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</si>
  <si>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</si>
  <si>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</si>
  <si>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</si>
  <si>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</si>
  <si>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</si>
  <si>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</si>
  <si>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</si>
  <si>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</si>
  <si>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</si>
  <si>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</si>
  <si>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</si>
  <si>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</si>
  <si>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</si>
  <si>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</si>
  <si>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</si>
  <si>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</si>
  <si>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</si>
  <si>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</si>
  <si>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</si>
  <si>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</si>
  <si>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</si>
  <si>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</si>
  <si>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</si>
  <si>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</si>
  <si>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</si>
  <si>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</si>
  <si>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</si>
  <si>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</si>
  <si>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</si>
  <si>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</si>
  <si>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</si>
  <si>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</si>
  <si>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</si>
  <si>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</si>
  <si>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</si>
  <si>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</si>
  <si>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</si>
  <si>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</si>
  <si>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</si>
  <si>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</si>
  <si>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</si>
  <si>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</si>
  <si>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</si>
  <si>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</si>
  <si>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</si>
  <si>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</si>
  <si>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</si>
  <si>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</si>
  <si>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</si>
  <si>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</si>
  <si>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</si>
  <si>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</si>
  <si>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</si>
  <si>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</si>
  <si>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</si>
  <si>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</si>
  <si>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</si>
  <si>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</si>
  <si>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</si>
  <si>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</si>
  <si>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</si>
  <si>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</si>
  <si>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</si>
  <si>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</si>
  <si>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</si>
  <si>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</si>
  <si>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</si>
  <si>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</si>
  <si>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</si>
  <si>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</si>
  <si>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</si>
  <si>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</si>
  <si>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</si>
  <si>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</si>
  <si>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</si>
  <si>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</si>
  <si>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</si>
  <si>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</si>
  <si>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</si>
  <si>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</si>
  <si>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</si>
  <si>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</si>
  <si>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</si>
  <si>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</si>
  <si>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</si>
  <si>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</si>
  <si>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</si>
  <si>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</si>
  <si>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</si>
  <si>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</si>
  <si>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</si>
  <si>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</si>
  <si>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</si>
  <si>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</si>
  <si>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</si>
  <si>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</si>
  <si>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</si>
  <si>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</si>
  <si>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</si>
  <si>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</si>
  <si>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</si>
  <si>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</si>
  <si>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</si>
  <si>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</si>
  <si>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</si>
  <si>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</si>
  <si>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</si>
  <si>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</si>
  <si>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</si>
  <si>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</si>
  <si>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</si>
  <si>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</si>
  <si>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</si>
  <si>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</si>
  <si>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</si>
  <si>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</si>
  <si>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</si>
  <si>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</si>
  <si>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</si>
  <si>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</si>
  <si>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</si>
  <si>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</si>
  <si>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</si>
  <si>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</si>
  <si>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</si>
  <si>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</si>
  <si>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</si>
  <si>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</si>
  <si>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</si>
  <si>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</si>
  <si>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</si>
  <si>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</si>
  <si>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</si>
  <si>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</si>
  <si>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</si>
  <si>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</si>
  <si>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</si>
  <si>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</si>
  <si>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</si>
  <si>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</si>
  <si>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</si>
  <si>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</si>
  <si>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</si>
  <si>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</si>
  <si>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</si>
  <si>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</si>
  <si>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</si>
  <si>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</si>
  <si>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</si>
  <si>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</si>
  <si>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</si>
  <si>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</si>
  <si>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</si>
  <si>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</si>
  <si>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</si>
  <si>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</si>
  <si>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</si>
  <si>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</si>
  <si>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</si>
  <si>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</si>
  <si>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</si>
  <si>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</si>
  <si>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</si>
  <si>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</si>
  <si>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</si>
  <si>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</si>
  <si>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</si>
  <si>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</si>
  <si>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</si>
  <si>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</si>
  <si>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</si>
  <si>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</si>
  <si>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</si>
  <si>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</si>
  <si>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</si>
  <si>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</si>
  <si>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</si>
  <si>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</si>
  <si>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</si>
  <si>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</si>
  <si>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</si>
  <si>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</si>
  <si>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</si>
  <si>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</si>
  <si>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</si>
  <si>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</si>
  <si>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</si>
  <si>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</si>
  <si>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</si>
  <si>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</si>
  <si>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</si>
  <si>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</si>
  <si>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</si>
  <si>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</si>
  <si>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</si>
  <si>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</si>
  <si>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</si>
  <si>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</si>
  <si>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</si>
  <si>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</si>
  <si>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</si>
  <si>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</si>
  <si>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</si>
  <si>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</si>
  <si>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</si>
  <si>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</si>
  <si>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</si>
  <si>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</si>
  <si>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</si>
  <si>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</si>
  <si>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</si>
  <si>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</si>
  <si>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</si>
  <si>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</si>
  <si>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</si>
  <si>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</si>
  <si>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</si>
  <si>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</si>
  <si>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</si>
  <si>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</si>
  <si>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</si>
  <si>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</si>
  <si>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</si>
  <si>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</si>
  <si>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</si>
  <si>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</si>
  <si>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</si>
  <si>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</si>
  <si>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</si>
  <si>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</si>
  <si>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</si>
  <si>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</si>
  <si>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</si>
  <si>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</si>
  <si>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</si>
  <si>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</si>
  <si>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</si>
  <si>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</si>
  <si>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</si>
  <si>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</si>
  <si>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</si>
  <si>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</si>
  <si>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</si>
  <si>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</si>
  <si>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</si>
  <si>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</si>
  <si>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</si>
  <si>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</si>
  <si>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</si>
  <si>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</si>
  <si>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</si>
  <si>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</si>
  <si>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</si>
  <si>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</si>
  <si>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</si>
  <si>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</si>
  <si>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</si>
  <si>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</si>
  <si>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</si>
  <si>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</si>
  <si>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</si>
  <si>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</si>
  <si>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</si>
  <si>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</si>
  <si>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</si>
  <si>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</si>
  <si>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</si>
  <si>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</si>
  <si>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</si>
  <si>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</si>
  <si>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</si>
  <si>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</si>
  <si>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</si>
  <si>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</si>
  <si>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</si>
  <si>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</si>
  <si>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</si>
  <si>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</si>
  <si>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</si>
  <si>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</si>
  <si>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</si>
  <si>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</si>
  <si>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</si>
  <si>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</si>
  <si>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</si>
  <si>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</si>
  <si>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</si>
  <si>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</si>
  <si>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</si>
  <si>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</si>
  <si>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</si>
  <si>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</si>
  <si>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</si>
  <si>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</si>
  <si>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</si>
  <si>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</si>
  <si>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</si>
  <si>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</si>
  <si>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</si>
  <si>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</si>
  <si>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</si>
  <si>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</si>
  <si>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</si>
  <si>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</si>
  <si>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</si>
  <si>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</si>
  <si>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</si>
  <si>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</si>
  <si>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</si>
  <si>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</si>
  <si>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</si>
  <si>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</si>
  <si>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</si>
  <si>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</si>
  <si>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</si>
  <si>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</si>
  <si>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</si>
  <si>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</si>
  <si>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</si>
  <si>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</si>
  <si>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</si>
  <si>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</si>
  <si>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</si>
  <si>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</si>
  <si>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</si>
  <si>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</si>
  <si>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</si>
  <si>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</si>
  <si>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</si>
  <si>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</si>
  <si>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</si>
  <si>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</si>
  <si>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</si>
  <si>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</si>
  <si>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</si>
  <si>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</si>
  <si>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</si>
  <si>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</si>
  <si>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</si>
  <si>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</si>
  <si>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</si>
  <si>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</si>
  <si>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</si>
  <si>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</si>
  <si>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</si>
  <si>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</si>
  <si>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</si>
  <si>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</si>
  <si>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</si>
  <si>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</si>
  <si>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</si>
  <si>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</si>
  <si>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</si>
  <si>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</si>
  <si>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</si>
  <si>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</si>
  <si>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</si>
  <si>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</si>
  <si>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</si>
  <si>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</si>
  <si>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</si>
  <si>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</si>
  <si>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</si>
  <si>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</si>
  <si>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</si>
  <si>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</si>
  <si>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</si>
  <si>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</si>
  <si>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</si>
  <si>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</si>
  <si>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</si>
  <si>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</si>
  <si>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</si>
  <si>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</si>
  <si>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</si>
  <si>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</si>
  <si>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</si>
  <si>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</si>
  <si>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</si>
  <si>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</si>
  <si>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</si>
  <si>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</si>
  <si>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</si>
  <si>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</si>
  <si>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</si>
  <si>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</si>
  <si>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</si>
  <si>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</si>
  <si>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</si>
  <si>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</si>
  <si>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</si>
  <si>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</si>
  <si>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</si>
  <si>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</si>
  <si>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</si>
  <si>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</si>
  <si>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</si>
  <si>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</si>
  <si>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</si>
  <si>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</si>
  <si>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</si>
  <si>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</si>
  <si>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</si>
  <si>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</si>
  <si>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</si>
  <si>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</si>
  <si>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</si>
  <si>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</si>
  <si>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</si>
  <si>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</si>
  <si>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</si>
  <si>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</si>
  <si>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</si>
  <si>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</si>
  <si>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</si>
  <si>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</si>
  <si>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</si>
  <si>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</si>
  <si>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</si>
  <si>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</si>
  <si>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</si>
  <si>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</si>
  <si>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</si>
  <si>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</si>
  <si>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</si>
  <si>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</si>
  <si>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</si>
  <si>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</si>
  <si>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</si>
  <si>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</si>
  <si>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</si>
  <si>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</si>
  <si>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</si>
  <si>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</si>
  <si>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</si>
  <si>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</si>
  <si>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</si>
  <si>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</si>
  <si>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</si>
  <si>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</si>
  <si>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</si>
  <si>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</si>
  <si>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</si>
  <si>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</si>
  <si>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</si>
  <si>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</si>
  <si>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</si>
  <si>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</si>
  <si>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</si>
  <si>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</si>
  <si>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</si>
  <si>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</si>
  <si>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</si>
  <si>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</si>
  <si>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</si>
  <si>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</si>
  <si>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</si>
  <si>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</si>
  <si>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</si>
  <si>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</si>
  <si>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</si>
  <si>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</si>
  <si>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</si>
  <si>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</si>
  <si>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</si>
  <si>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</si>
  <si>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</si>
  <si>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</si>
  <si>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</si>
  <si>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</si>
  <si>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</si>
  <si>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</si>
  <si>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</si>
  <si>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</si>
  <si>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</si>
  <si>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</si>
  <si>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</si>
  <si>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</si>
  <si>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</si>
  <si>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</si>
  <si>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</si>
  <si>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</si>
  <si>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</si>
  <si>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</si>
  <si>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</si>
  <si>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</si>
  <si>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</si>
  <si>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</si>
  <si>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</si>
  <si>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</si>
  <si>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</si>
  <si>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</si>
  <si>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</si>
  <si>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</si>
  <si>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</si>
  <si>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</si>
  <si>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</si>
  <si>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</si>
  <si>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</si>
  <si>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</si>
  <si>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</si>
  <si>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</si>
  <si>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</si>
  <si>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</si>
  <si>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</si>
  <si>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</si>
  <si>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</si>
  <si>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</si>
  <si>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</si>
  <si>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</si>
  <si>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</si>
  <si>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</si>
  <si>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</si>
  <si>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</si>
  <si>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</si>
  <si>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</si>
  <si>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</si>
  <si>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</si>
  <si>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</si>
  <si>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</si>
  <si>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</si>
  <si>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</si>
  <si>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</si>
  <si>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</si>
  <si>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</si>
  <si>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</si>
  <si>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</si>
  <si>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</si>
  <si>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</si>
  <si>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</si>
  <si>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</si>
  <si>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</si>
  <si>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</si>
  <si>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</si>
  <si>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</si>
  <si>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</si>
  <si>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</si>
  <si>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</si>
  <si>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</si>
  <si>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</si>
  <si>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</si>
  <si>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</si>
  <si>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</si>
  <si>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</si>
  <si>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</si>
  <si>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</si>
  <si>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</si>
  <si>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</si>
  <si>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</si>
  <si>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</si>
  <si>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</si>
  <si>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</si>
  <si>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</si>
  <si>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</si>
  <si>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</si>
  <si>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</si>
  <si>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</si>
  <si>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</si>
  <si>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</si>
  <si>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</si>
  <si>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</si>
  <si>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</si>
  <si>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</si>
  <si>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</si>
  <si>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</si>
  <si>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</si>
  <si>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</si>
  <si>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</si>
  <si>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</si>
  <si>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</si>
  <si>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</si>
  <si>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</si>
  <si>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</si>
  <si>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</si>
  <si>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</si>
  <si>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</si>
  <si>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</si>
  <si>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</si>
  <si>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</si>
  <si>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</si>
  <si>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</si>
  <si>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</si>
  <si>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</si>
  <si>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</si>
  <si>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</si>
  <si>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</si>
  <si>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</si>
  <si>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</si>
  <si>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</si>
  <si>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</si>
  <si>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</si>
  <si>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</si>
  <si>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</si>
  <si>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</si>
  <si>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</si>
  <si>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</si>
  <si>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</si>
  <si>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</si>
  <si>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</si>
  <si>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</si>
  <si>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</si>
  <si>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</si>
  <si>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</si>
  <si>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</si>
  <si>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</si>
  <si>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</si>
  <si>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</si>
  <si>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</si>
  <si>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</si>
  <si>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</si>
  <si>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</si>
  <si>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</si>
  <si>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</si>
  <si>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</si>
  <si>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</si>
  <si>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</si>
  <si>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</si>
  <si>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</si>
  <si>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</si>
  <si>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</si>
  <si>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</si>
  <si>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</si>
  <si>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</si>
  <si>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</si>
  <si>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</si>
  <si>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</si>
  <si>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</si>
  <si>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</si>
  <si>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</si>
  <si>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</si>
  <si>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</si>
  <si>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</si>
  <si>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</si>
  <si>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</si>
  <si>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</si>
  <si>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</si>
  <si>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</si>
  <si>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</si>
  <si>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</si>
  <si>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</si>
  <si>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</si>
  <si>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</si>
  <si>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</si>
  <si>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</si>
  <si>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</si>
  <si>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</si>
  <si>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</si>
  <si>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</si>
  <si>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</si>
  <si>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</si>
  <si>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</si>
  <si>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</si>
  <si>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</si>
  <si>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</si>
  <si>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</si>
  <si>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</si>
  <si>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</si>
  <si>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</si>
  <si>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</si>
  <si>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</si>
  <si>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</si>
  <si>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</si>
  <si>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</si>
  <si>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</si>
  <si>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</si>
  <si>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</si>
  <si>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</si>
  <si>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</si>
  <si>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</si>
  <si>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</si>
  <si>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</si>
  <si>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</si>
  <si>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</si>
  <si>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</si>
  <si>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</si>
  <si>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</si>
  <si>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</si>
  <si>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</si>
  <si>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</si>
  <si>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</si>
  <si>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</si>
  <si>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</si>
  <si>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</si>
  <si>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</si>
  <si>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</si>
  <si>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</si>
  <si>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</si>
  <si>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</si>
  <si>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</si>
  <si>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</si>
  <si>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</si>
  <si>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</si>
  <si>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</si>
  <si>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</si>
  <si>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</si>
  <si>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</si>
  <si>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</si>
  <si>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</si>
  <si>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</si>
  <si>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</si>
  <si>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</si>
  <si>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</si>
  <si>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</si>
  <si>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</si>
  <si>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</si>
  <si>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</si>
  <si>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</si>
  <si>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</si>
  <si>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</si>
  <si>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</si>
  <si>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</si>
  <si>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</si>
  <si>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</si>
  <si>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</si>
  <si>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</si>
  <si>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</si>
  <si>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</si>
  <si>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</si>
  <si>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</si>
  <si>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</si>
  <si>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</si>
  <si>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</si>
  <si>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</si>
  <si>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</si>
  <si>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</si>
  <si>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</si>
  <si>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</si>
  <si>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</si>
  <si>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</si>
  <si>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</si>
  <si>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</si>
  <si>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</si>
  <si>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</si>
  <si>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</si>
  <si>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</si>
  <si>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</si>
  <si>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</si>
  <si>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</si>
  <si>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</si>
  <si>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</si>
  <si>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</si>
  <si>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</si>
  <si>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</si>
  <si>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</si>
  <si>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</si>
  <si>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</si>
  <si>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</si>
  <si>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</si>
  <si>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</si>
  <si>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</si>
  <si>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</si>
  <si>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</si>
  <si>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</si>
  <si>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</si>
  <si>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</si>
  <si>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</si>
  <si>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</si>
  <si>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</si>
  <si>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</si>
  <si>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</si>
  <si>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</si>
  <si>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</si>
  <si>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</si>
  <si>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</si>
  <si>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</si>
  <si>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</si>
  <si>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</si>
  <si>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</si>
  <si>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</si>
  <si>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</si>
  <si>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</si>
  <si>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</si>
  <si>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</si>
  <si>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</si>
  <si>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</si>
  <si>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</si>
  <si>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</si>
  <si>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</si>
  <si>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</si>
  <si>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</si>
  <si>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</si>
  <si>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</si>
  <si>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</si>
  <si>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</si>
  <si>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</si>
  <si>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</si>
  <si>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</si>
  <si>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</si>
  <si>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</si>
  <si>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</si>
  <si>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</si>
  <si>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</si>
  <si>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</si>
  <si>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</si>
  <si>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</si>
  <si>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</si>
  <si>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</si>
  <si>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</si>
  <si>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</si>
  <si>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</si>
  <si>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</si>
  <si>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</si>
  <si>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</si>
  <si>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</si>
  <si>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</si>
  <si>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</si>
  <si>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</si>
  <si>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</si>
  <si>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</si>
  <si>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</si>
  <si>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</si>
  <si>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</si>
  <si>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</si>
  <si>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</si>
  <si>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</si>
  <si>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</si>
  <si>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</si>
  <si>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</si>
  <si>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</si>
  <si>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</si>
  <si>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</si>
  <si>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</si>
  <si>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</si>
  <si>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</si>
  <si>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</si>
  <si>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</si>
  <si>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</si>
  <si>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</si>
  <si>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</si>
  <si>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</si>
  <si>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</si>
  <si>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</si>
  <si>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</si>
  <si>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</si>
  <si>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</si>
  <si>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</si>
  <si>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</si>
  <si>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</si>
  <si>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</si>
  <si>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</si>
  <si>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</si>
  <si>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</si>
  <si>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</si>
  <si>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</si>
  <si>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</si>
  <si>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</si>
  <si>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</si>
  <si>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</si>
  <si>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</si>
  <si>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</si>
  <si>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</si>
  <si>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</si>
  <si>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</si>
  <si>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</si>
  <si>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</si>
  <si>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</si>
  <si>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</si>
  <si>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</si>
  <si>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</si>
  <si>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</si>
  <si>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</si>
  <si>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</si>
  <si>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</si>
  <si>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</si>
  <si>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</si>
  <si>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</si>
  <si>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</si>
  <si>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</si>
  <si>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</si>
  <si>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</si>
  <si>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</si>
  <si>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</si>
  <si>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</si>
  <si>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</si>
  <si>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</si>
  <si>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</si>
  <si>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</si>
  <si>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</si>
  <si>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</si>
  <si>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</si>
  <si>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</si>
  <si>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</si>
  <si>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</si>
  <si>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</si>
  <si>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</si>
  <si>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</si>
  <si>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</si>
  <si>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</si>
  <si>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</si>
  <si>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</si>
  <si>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</si>
  <si>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</si>
  <si>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</si>
  <si>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</si>
  <si>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</si>
  <si>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</si>
  <si>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</si>
  <si>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</si>
  <si>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</si>
  <si>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</si>
  <si>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</si>
  <si>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</si>
  <si>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</si>
  <si>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</si>
  <si>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</si>
  <si>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</si>
  <si>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</si>
  <si>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</si>
  <si>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</si>
  <si>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</si>
  <si>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</si>
  <si>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</si>
  <si>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</si>
  <si>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</si>
  <si>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</si>
  <si>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</si>
  <si>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</si>
  <si>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</si>
  <si>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</si>
  <si>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</si>
  <si>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</si>
  <si>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</si>
  <si>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</si>
  <si>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</si>
  <si>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</si>
  <si>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</si>
  <si>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</si>
  <si>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</si>
  <si>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</si>
  <si>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</si>
  <si>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</si>
  <si>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</si>
  <si>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</si>
  <si>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</si>
  <si>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</si>
  <si>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</si>
  <si>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</si>
  <si>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</si>
  <si>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</si>
  <si>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</si>
  <si>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</si>
  <si>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</si>
  <si>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</si>
  <si>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</si>
  <si>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</si>
  <si>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</si>
  <si>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</si>
  <si>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</si>
  <si>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</si>
  <si>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</si>
  <si>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</si>
  <si>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</si>
  <si>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</si>
  <si>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</si>
  <si>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</si>
  <si>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</si>
  <si>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</si>
  <si>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</si>
  <si>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</si>
  <si>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</si>
  <si>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</si>
  <si>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</si>
  <si>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</si>
  <si>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</si>
  <si>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</si>
  <si>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</si>
  <si>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</si>
  <si>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</si>
  <si>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</si>
  <si>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</si>
  <si>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</si>
  <si>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</si>
  <si>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</si>
  <si>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</si>
  <si>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</si>
  <si>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</si>
  <si>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</si>
  <si>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</si>
  <si>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</si>
  <si>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</si>
  <si>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</si>
  <si>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</si>
  <si>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</si>
  <si>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</si>
  <si>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</si>
  <si>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</si>
  <si>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</si>
  <si>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</si>
  <si>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</si>
  <si>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</si>
  <si>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</si>
  <si>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</si>
  <si>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</si>
  <si>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</si>
  <si>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</si>
  <si>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</si>
  <si>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</si>
  <si>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</si>
  <si>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</si>
  <si>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</si>
  <si>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</si>
  <si>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</si>
  <si>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</si>
  <si>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</si>
  <si>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</si>
  <si>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</si>
  <si>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</si>
  <si>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</si>
  <si>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</si>
  <si>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</si>
  <si>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</si>
  <si>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</si>
  <si>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</si>
  <si>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</si>
  <si>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</si>
  <si>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</si>
  <si>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</si>
  <si>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</si>
  <si>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</si>
  <si>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</si>
  <si>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</si>
  <si>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</si>
  <si>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</si>
  <si>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</si>
  <si>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</si>
  <si>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</si>
  <si>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</si>
  <si>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</si>
  <si>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</si>
  <si>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</si>
  <si>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</si>
  <si>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</si>
  <si>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</si>
  <si>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</si>
  <si>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</si>
  <si>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</si>
  <si>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</si>
  <si>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</si>
  <si>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</si>
  <si>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</si>
  <si>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</si>
  <si>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</si>
  <si>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</si>
  <si>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</si>
  <si>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</si>
  <si>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</si>
  <si>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</si>
  <si>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</si>
  <si>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</si>
  <si>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</si>
  <si>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</si>
  <si>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</si>
  <si>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</si>
  <si>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</si>
  <si>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</si>
  <si>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</si>
  <si>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</si>
  <si>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</si>
  <si>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</si>
  <si>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</si>
  <si>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</si>
  <si>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</si>
  <si>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</si>
  <si>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</si>
  <si>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</si>
  <si>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</si>
  <si>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</si>
  <si>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</si>
  <si>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</si>
  <si>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</si>
  <si>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</si>
  <si>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</si>
  <si>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</si>
  <si>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</si>
  <si>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</si>
  <si>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</si>
  <si>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</si>
  <si>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</si>
  <si>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</si>
  <si>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</si>
  <si>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</si>
  <si>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</si>
  <si>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</si>
  <si>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</si>
  <si>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</si>
  <si>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</si>
  <si>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</si>
  <si>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</si>
  <si>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</si>
  <si>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</si>
  <si>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</si>
  <si>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</si>
  <si>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</si>
  <si>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</si>
  <si>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</si>
  <si>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</si>
  <si>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</si>
  <si>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</si>
  <si>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</si>
  <si>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</si>
  <si>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</si>
  <si>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</si>
  <si>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</si>
  <si>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</si>
  <si>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</si>
  <si>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</si>
  <si>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</si>
  <si>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</si>
  <si>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</si>
  <si>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</si>
  <si>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</si>
  <si>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</si>
  <si>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</si>
  <si>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</si>
  <si>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</si>
  <si>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</si>
  <si>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</si>
  <si>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</si>
  <si>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</si>
  <si>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</si>
  <si>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</si>
  <si>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</si>
  <si>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</si>
  <si>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</si>
  <si>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</si>
  <si>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</si>
  <si>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</si>
  <si>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</si>
  <si>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</si>
  <si>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</si>
  <si>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</si>
  <si>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</si>
  <si>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</si>
  <si>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</si>
  <si>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</si>
  <si>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</si>
  <si>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</si>
  <si>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</si>
  <si>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</si>
  <si>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</si>
  <si>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</si>
  <si>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</si>
  <si>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</si>
  <si>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</si>
  <si>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</si>
  <si>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</si>
  <si>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</si>
  <si>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</si>
  <si>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</si>
  <si>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</si>
  <si>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</si>
  <si>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</si>
  <si>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</si>
  <si>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</si>
  <si>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</si>
  <si>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</si>
  <si>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</si>
  <si>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</si>
  <si>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</si>
  <si>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</si>
  <si>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</si>
  <si>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</si>
  <si>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</si>
  <si>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</si>
  <si>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</si>
  <si>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</si>
  <si>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</si>
  <si>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</si>
  <si>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</si>
  <si>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</si>
  <si>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</si>
  <si>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</si>
  <si>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</si>
  <si>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</si>
  <si>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</si>
  <si>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</si>
  <si>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</si>
  <si>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</si>
  <si>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</si>
  <si>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</si>
  <si>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</si>
  <si>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</si>
  <si>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</si>
  <si>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</si>
  <si>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</si>
  <si>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</si>
  <si>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</si>
  <si>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</si>
  <si>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</si>
  <si>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</si>
  <si>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</si>
  <si>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</si>
  <si>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</si>
  <si>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</si>
  <si>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</si>
  <si>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</si>
  <si>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</si>
  <si>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</si>
  <si>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</si>
  <si>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</si>
  <si>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</si>
  <si>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</si>
  <si>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</si>
  <si>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</si>
  <si>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</si>
  <si>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</si>
  <si>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</si>
  <si>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</si>
  <si>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</si>
  <si>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</si>
  <si>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</si>
  <si>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</si>
  <si>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</si>
  <si>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</si>
  <si>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</si>
  <si>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</si>
  <si>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</si>
  <si>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</si>
  <si>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</si>
  <si>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</si>
  <si>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</si>
  <si>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</si>
  <si>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</si>
  <si>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</si>
  <si>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</si>
  <si>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</si>
  <si>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</si>
  <si>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</si>
  <si>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</si>
  <si>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</si>
  <si>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</si>
  <si>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</si>
  <si>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</si>
  <si>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</si>
  <si>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</si>
  <si>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</si>
  <si>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</si>
  <si>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</si>
  <si>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</si>
  <si>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</si>
  <si>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</si>
  <si>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</si>
  <si>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</si>
  <si>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</si>
  <si>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</si>
  <si>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</si>
  <si>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</si>
  <si>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</si>
  <si>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</si>
  <si>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</si>
  <si>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</si>
  <si>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</si>
  <si>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</si>
  <si>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</si>
  <si>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</si>
  <si>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</si>
  <si>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</si>
  <si>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</si>
  <si>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</si>
  <si>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</si>
  <si>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</si>
  <si>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</si>
  <si>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</si>
  <si>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</si>
  <si>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</si>
  <si>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</si>
  <si>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</si>
  <si>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</si>
  <si>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</si>
  <si>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</si>
  <si>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</si>
  <si>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</si>
  <si>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</si>
  <si>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</si>
  <si>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</si>
  <si>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</si>
  <si>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</si>
  <si>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</si>
  <si>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</si>
  <si>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</si>
  <si>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</si>
  <si>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</si>
  <si>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</si>
  <si>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</si>
  <si>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</si>
  <si>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</si>
  <si>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</si>
  <si>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</si>
  <si>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</si>
  <si>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</si>
  <si>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</si>
  <si>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</si>
  <si>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</si>
  <si>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</si>
  <si>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</si>
  <si>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</si>
  <si>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</si>
  <si>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</si>
  <si>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</si>
  <si>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</si>
  <si>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</si>
  <si>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</si>
  <si>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</si>
  <si>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</si>
  <si>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</si>
  <si>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</si>
  <si>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</si>
  <si>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</si>
  <si>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</si>
  <si>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</si>
  <si>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</si>
  <si>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</si>
  <si>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</si>
  <si>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</si>
  <si>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</si>
  <si>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</si>
  <si>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</si>
  <si>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</si>
  <si>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</si>
  <si>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</si>
  <si>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</si>
  <si>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</si>
  <si>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</si>
  <si>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</si>
  <si>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</si>
  <si>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</si>
  <si>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</si>
  <si>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</si>
  <si>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</si>
  <si>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</si>
  <si>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</si>
  <si>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</si>
  <si>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</si>
  <si>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</si>
  <si>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</si>
  <si>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</si>
  <si>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</si>
  <si>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</si>
  <si>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</si>
  <si>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</si>
  <si>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</si>
  <si>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</si>
  <si>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</si>
  <si>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</si>
  <si>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</si>
  <si>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</si>
  <si>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</si>
  <si>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</si>
  <si>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</si>
  <si>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</si>
  <si>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</si>
  <si>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</si>
  <si>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</si>
  <si>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</si>
  <si>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</si>
  <si>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</si>
  <si>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</si>
  <si>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</si>
  <si>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</si>
  <si>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</si>
  <si>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</si>
  <si>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</si>
  <si>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</si>
  <si>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</si>
  <si>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</si>
  <si>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</si>
  <si>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</si>
  <si>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</si>
  <si>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</si>
  <si>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</si>
  <si>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</si>
  <si>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</si>
  <si>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</si>
  <si>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</si>
  <si>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</si>
  <si>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</si>
  <si>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</si>
  <si>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</si>
  <si>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</si>
  <si>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</si>
  <si>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</si>
  <si>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</si>
  <si>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</si>
  <si>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</si>
  <si>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</si>
  <si>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</si>
  <si>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</si>
  <si>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</si>
  <si>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</si>
  <si>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</si>
  <si>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</si>
  <si>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</si>
  <si>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</si>
  <si>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</si>
  <si>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</si>
  <si>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</si>
  <si>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</si>
  <si>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</si>
  <si>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</si>
  <si>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</si>
  <si>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</si>
  <si>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</si>
  <si>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</si>
  <si>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</si>
  <si>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</si>
  <si>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</si>
  <si>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</si>
  <si>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</si>
  <si>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</si>
  <si>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</si>
  <si>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</si>
  <si>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</si>
  <si>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</si>
  <si>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</si>
  <si>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</si>
  <si>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</si>
  <si>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</si>
  <si>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</si>
  <si>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</si>
  <si>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</si>
  <si>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</si>
  <si>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</si>
  <si>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</si>
  <si>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</si>
  <si>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</si>
  <si>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</si>
  <si>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</si>
  <si>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</si>
  <si>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</si>
  <si>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</si>
  <si>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</si>
  <si>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</si>
  <si>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</si>
  <si>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</si>
  <si>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</si>
  <si>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</si>
  <si>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</si>
  <si>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</si>
  <si>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</si>
  <si>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</si>
  <si>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</si>
  <si>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</si>
  <si>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</si>
  <si>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</si>
  <si>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</si>
  <si>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</si>
  <si>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</si>
  <si>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</si>
  <si>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</si>
  <si>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</si>
  <si>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</si>
  <si>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</si>
  <si>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</si>
  <si>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</si>
  <si>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</si>
  <si>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</si>
  <si>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</si>
  <si>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</si>
  <si>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</si>
  <si>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</si>
  <si>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</si>
  <si>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</si>
  <si>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</si>
  <si>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</si>
  <si>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</si>
  <si>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</si>
  <si>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</si>
  <si>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</si>
  <si>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</si>
  <si>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</si>
  <si>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</si>
  <si>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</si>
  <si>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</si>
  <si>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</si>
  <si>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</si>
  <si>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</si>
  <si>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</si>
  <si>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</si>
  <si>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</si>
  <si>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</si>
  <si>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</si>
  <si>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</si>
  <si>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</si>
  <si>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</si>
  <si>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</si>
  <si>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</si>
  <si>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</si>
  <si>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</si>
  <si>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</si>
  <si>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</si>
  <si>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</si>
  <si>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</si>
  <si>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</si>
  <si>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</si>
  <si>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</si>
  <si>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</si>
  <si>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</si>
  <si>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</si>
  <si>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</si>
  <si>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</si>
  <si>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</si>
  <si>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</si>
  <si>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</si>
  <si>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</si>
  <si>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</si>
  <si>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</si>
  <si>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</si>
  <si>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</si>
  <si>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</si>
  <si>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</si>
  <si>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</si>
  <si>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</si>
  <si>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</si>
  <si>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</si>
  <si>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</si>
  <si>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</si>
  <si>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</si>
  <si>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</si>
  <si>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</si>
  <si>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</si>
  <si>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</si>
  <si>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</si>
  <si>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</si>
  <si>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</si>
  <si>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</si>
  <si>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</si>
  <si>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</si>
  <si>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</si>
  <si>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</si>
  <si>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</si>
  <si>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</si>
  <si>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</si>
  <si>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</si>
  <si>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</si>
  <si>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</si>
  <si>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</si>
  <si>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</si>
  <si>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</si>
  <si>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</si>
  <si>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</si>
  <si>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</si>
  <si>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</si>
  <si>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</si>
  <si>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</si>
  <si>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</si>
  <si>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</si>
  <si>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</si>
  <si>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</si>
  <si>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</si>
  <si>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</si>
  <si>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</si>
  <si>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</si>
  <si>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</si>
  <si>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</si>
  <si>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</si>
  <si>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</si>
  <si>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</si>
  <si>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</si>
  <si>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</si>
  <si>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</si>
  <si>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</si>
  <si>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</si>
  <si>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</si>
  <si>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</si>
  <si>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</si>
  <si>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</si>
  <si>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</si>
  <si>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</si>
  <si>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</si>
  <si>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</si>
  <si>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</si>
  <si>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</si>
  <si>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</si>
  <si>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</si>
  <si>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</si>
  <si>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</si>
  <si>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</si>
  <si>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</si>
  <si>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</si>
  <si>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</si>
  <si>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</si>
  <si>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</si>
  <si>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</si>
  <si>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</si>
  <si>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</si>
  <si>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</si>
  <si>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</si>
  <si>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</si>
  <si>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</si>
  <si>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</si>
  <si>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</si>
  <si>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</si>
  <si>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</si>
  <si>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</si>
  <si>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</si>
  <si>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</si>
  <si>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</si>
  <si>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</si>
  <si>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</si>
  <si>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</si>
  <si>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</si>
  <si>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</si>
  <si>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</si>
  <si>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</si>
  <si>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</si>
  <si>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</si>
  <si>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</si>
  <si>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</si>
  <si>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</si>
  <si>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</si>
  <si>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</si>
  <si>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</si>
  <si>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</si>
  <si>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</si>
  <si>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</si>
  <si>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</si>
  <si>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</si>
  <si>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</si>
  <si>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</si>
  <si>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</si>
  <si>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</si>
  <si>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</si>
  <si>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</si>
  <si>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</si>
  <si>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</si>
  <si>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</si>
  <si>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</si>
  <si>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</si>
  <si>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</si>
  <si>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</si>
  <si>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</si>
  <si>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</si>
  <si>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</si>
  <si>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</si>
  <si>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</si>
  <si>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</si>
  <si>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</si>
  <si>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</si>
  <si>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</si>
  <si>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</si>
  <si>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</si>
  <si>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</si>
  <si>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</si>
  <si>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</si>
  <si>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</si>
  <si>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</si>
  <si>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</si>
  <si>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</si>
  <si>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</si>
  <si>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</si>
  <si>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</si>
  <si>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</si>
  <si>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</si>
  <si>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</si>
  <si>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</si>
  <si>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</si>
  <si>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</si>
  <si>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</si>
  <si>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</si>
  <si>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</si>
  <si>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</si>
  <si>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</si>
  <si>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</si>
  <si>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</si>
  <si>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</si>
  <si>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</si>
  <si>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</si>
  <si>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</si>
  <si>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</si>
  <si>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</si>
  <si>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</si>
  <si>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</si>
  <si>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</si>
  <si>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</si>
  <si>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</si>
  <si>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</si>
  <si>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</si>
  <si>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</si>
  <si>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</si>
  <si>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</si>
  <si>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</si>
  <si>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</si>
  <si>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</si>
  <si>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</si>
  <si>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</si>
  <si>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</si>
  <si>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</si>
  <si>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</si>
  <si>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</si>
  <si>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</si>
  <si>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</si>
  <si>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</si>
  <si>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</si>
  <si>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</si>
  <si>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</si>
  <si>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</si>
  <si>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</si>
  <si>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</si>
  <si>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</si>
  <si>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</si>
  <si>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</si>
  <si>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</si>
  <si>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</si>
  <si>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</si>
  <si>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</si>
  <si>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</si>
  <si>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</si>
  <si>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</si>
  <si>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</si>
  <si>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</si>
  <si>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</si>
  <si>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</si>
  <si>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</si>
  <si>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</si>
  <si>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</si>
  <si>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</si>
  <si>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</si>
  <si>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</si>
  <si>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</si>
  <si>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</si>
  <si>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</si>
  <si>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</si>
  <si>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</si>
  <si>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</si>
  <si>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</si>
  <si>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</si>
  <si>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</si>
  <si>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</si>
  <si>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</si>
  <si>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</si>
  <si>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</si>
  <si>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</si>
  <si>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</si>
  <si>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</si>
  <si>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</si>
  <si>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</si>
  <si>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</si>
  <si>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</si>
  <si>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</si>
  <si>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</si>
  <si>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</si>
  <si>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</si>
  <si>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</si>
  <si>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</si>
  <si>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</si>
  <si>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</si>
  <si>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</si>
  <si>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</si>
  <si>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</si>
  <si>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</si>
  <si>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</si>
  <si>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</si>
  <si>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</si>
  <si>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</si>
  <si>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</si>
  <si>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</si>
  <si>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</si>
  <si>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</si>
  <si>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</si>
  <si>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</si>
  <si>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</si>
  <si>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</si>
  <si>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</si>
  <si>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</si>
  <si>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</si>
  <si>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</si>
  <si>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</si>
  <si>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</si>
  <si>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</si>
  <si>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</si>
  <si>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</si>
  <si>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</si>
  <si>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</si>
  <si>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</si>
  <si>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</si>
  <si>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</si>
  <si>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</si>
  <si>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</si>
  <si>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</si>
  <si>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</si>
  <si>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</si>
  <si>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</si>
  <si>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</si>
  <si>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</si>
  <si>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</si>
  <si>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</si>
  <si>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</si>
  <si>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</si>
  <si>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</si>
  <si>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</si>
  <si>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</si>
  <si>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</si>
  <si>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</si>
  <si>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</si>
  <si>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</si>
  <si>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</si>
  <si>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</si>
  <si>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</si>
  <si>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</si>
  <si>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</si>
  <si>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</si>
  <si>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</si>
  <si>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</si>
  <si>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</si>
  <si>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</si>
  <si>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</si>
  <si>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</si>
  <si>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</si>
  <si>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</si>
  <si>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</si>
  <si>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</si>
  <si>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</si>
  <si>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</si>
  <si>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</si>
  <si>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</si>
  <si>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</si>
  <si>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</si>
  <si>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</si>
  <si>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</si>
  <si>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</si>
  <si>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</si>
  <si>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</si>
  <si>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</si>
  <si>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</si>
  <si>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</si>
  <si>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</si>
  <si>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</si>
  <si>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</si>
  <si>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</si>
  <si>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</si>
  <si>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</si>
  <si>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</si>
  <si>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</si>
  <si>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</si>
  <si>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</si>
  <si>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</si>
  <si>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</si>
  <si>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</si>
  <si>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</si>
  <si>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</si>
  <si>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</si>
  <si>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</si>
  <si>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</si>
  <si>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</si>
  <si>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</si>
  <si>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</si>
  <si>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</si>
  <si>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</si>
  <si>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</si>
  <si>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</si>
  <si>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</si>
  <si>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</si>
  <si>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</si>
  <si>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</si>
  <si>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</si>
  <si>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</si>
  <si>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</si>
  <si>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</si>
  <si>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</si>
  <si>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</si>
  <si>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</si>
  <si>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</si>
  <si>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</si>
  <si>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</si>
  <si>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</si>
  <si>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</si>
  <si>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</si>
  <si>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</si>
  <si>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</si>
  <si>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</si>
  <si>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</si>
  <si>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</si>
  <si>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</si>
  <si>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</si>
  <si>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</si>
  <si>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</si>
  <si>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</si>
  <si>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</si>
  <si>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</si>
  <si>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</si>
  <si>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</si>
  <si>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</si>
  <si>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</si>
  <si>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</si>
  <si>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</si>
  <si>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</si>
  <si>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</si>
  <si>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</si>
  <si>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</si>
  <si>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</si>
  <si>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</si>
  <si>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</si>
  <si>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</si>
  <si>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</si>
  <si>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</si>
  <si>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</si>
  <si>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</si>
  <si>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</si>
  <si>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</si>
  <si>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</si>
  <si>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</si>
  <si>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</si>
  <si>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</si>
  <si>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</si>
  <si>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</si>
  <si>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</si>
  <si>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</si>
  <si>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</si>
  <si>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</si>
  <si>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</si>
  <si>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</si>
  <si>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</si>
  <si>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</si>
  <si>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</si>
  <si>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</si>
  <si>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</si>
  <si>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</si>
  <si>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</si>
  <si>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</si>
  <si>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</si>
  <si>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</si>
  <si>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</si>
  <si>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</si>
  <si>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</si>
  <si>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</si>
  <si>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</si>
  <si>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</si>
  <si>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</si>
  <si>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</si>
  <si>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</si>
  <si>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</si>
  <si>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</si>
  <si>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</si>
  <si>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</si>
  <si>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</si>
  <si>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</si>
  <si>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</si>
  <si>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</si>
  <si>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</si>
  <si>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</si>
  <si>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</si>
  <si>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</si>
  <si>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</si>
  <si>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</si>
  <si>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</si>
  <si>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</si>
  <si>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</si>
  <si>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</si>
  <si>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</si>
  <si>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</si>
  <si>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</si>
  <si>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</si>
  <si>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</si>
  <si>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</si>
  <si>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</si>
  <si>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</si>
  <si>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</si>
  <si>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</si>
  <si>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</si>
  <si>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</si>
  <si>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</si>
  <si>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</si>
  <si>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</si>
  <si>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</si>
  <si>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</si>
  <si>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</si>
  <si>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</si>
  <si>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</si>
  <si>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</si>
  <si>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</si>
  <si>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</si>
  <si>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</si>
  <si>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</si>
  <si>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</si>
  <si>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</si>
  <si>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</si>
  <si>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</si>
  <si>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</si>
  <si>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</si>
  <si>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</si>
  <si>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</si>
  <si>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</si>
  <si>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</si>
  <si>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</si>
  <si>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</si>
  <si>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</si>
  <si>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</si>
  <si>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</si>
  <si>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</si>
  <si>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</si>
  <si>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</si>
  <si>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</si>
  <si>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</si>
  <si>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</si>
  <si>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</si>
  <si>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</si>
  <si>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</si>
  <si>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</si>
  <si>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</si>
  <si>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</si>
  <si>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</si>
  <si>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</si>
  <si>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</si>
  <si>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</si>
  <si>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</si>
  <si>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</si>
  <si>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</si>
  <si>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</si>
  <si>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</si>
  <si>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</si>
  <si>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</si>
  <si>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</si>
  <si>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</si>
  <si>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</si>
  <si>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</si>
  <si>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</si>
  <si>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</si>
  <si>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</si>
  <si>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</si>
  <si>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</si>
  <si>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</si>
  <si>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</si>
  <si>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</si>
  <si>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</si>
  <si>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</si>
  <si>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</si>
  <si>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</si>
  <si>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</si>
  <si>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</si>
  <si>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</si>
  <si>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</si>
  <si>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</si>
  <si>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</si>
  <si>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</si>
  <si>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</si>
  <si>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</si>
  <si>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</si>
  <si>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</si>
  <si>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</si>
  <si>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</si>
  <si>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</si>
  <si>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</si>
  <si>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</si>
  <si>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</si>
  <si>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</si>
  <si>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</si>
  <si>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</si>
  <si>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</si>
  <si>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</si>
  <si>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</si>
  <si>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</si>
  <si>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</si>
  <si>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</si>
  <si>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</si>
  <si>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</si>
  <si>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</si>
  <si>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</si>
  <si>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</si>
  <si>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</si>
  <si>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</si>
  <si>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</si>
  <si>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</si>
  <si>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</si>
  <si>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</si>
  <si>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</si>
  <si>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</si>
  <si>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</si>
  <si>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</si>
  <si>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</si>
  <si>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</si>
  <si>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</si>
  <si>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</si>
  <si>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</si>
  <si>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</si>
  <si>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</si>
  <si>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</si>
  <si>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</si>
  <si>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</si>
  <si>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</si>
  <si>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</si>
  <si>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</si>
  <si>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</si>
  <si>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</si>
  <si>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</si>
  <si>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</si>
  <si>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</si>
  <si>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</si>
  <si>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</si>
  <si>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</si>
  <si>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</si>
  <si>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</si>
  <si>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</si>
  <si>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</si>
  <si>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</si>
  <si>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</si>
  <si>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</si>
  <si>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</si>
  <si>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</si>
  <si>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</si>
  <si>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</si>
  <si>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</si>
  <si>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</si>
  <si>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</si>
  <si>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</si>
  <si>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</si>
  <si>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</si>
  <si>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</si>
  <si>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</si>
  <si>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</si>
  <si>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</si>
  <si>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</si>
  <si>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</si>
  <si>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</si>
  <si>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</si>
  <si>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</si>
  <si>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</si>
  <si>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</si>
  <si>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</si>
  <si>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</si>
  <si>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</si>
  <si>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</si>
  <si>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</si>
  <si>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</si>
  <si>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</si>
  <si>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</si>
  <si>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</si>
  <si>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</si>
  <si>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</si>
  <si>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</si>
  <si>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</si>
  <si>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</si>
  <si>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</si>
  <si>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</si>
  <si>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</si>
  <si>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</si>
  <si>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</si>
  <si>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</si>
  <si>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</si>
  <si>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</si>
  <si>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</si>
  <si>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</si>
  <si>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</si>
  <si>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</si>
  <si>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</si>
  <si>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</si>
  <si>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</si>
  <si>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</si>
  <si>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</si>
  <si>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</si>
  <si>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</si>
  <si>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</si>
  <si>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</si>
  <si>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</si>
  <si>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</si>
  <si>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</si>
  <si>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</si>
  <si>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</si>
  <si>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</si>
  <si>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</si>
  <si>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</si>
  <si>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</si>
  <si>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</si>
  <si>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</si>
  <si>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</si>
  <si>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</si>
  <si>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</si>
  <si>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</si>
  <si>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</si>
  <si>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</si>
  <si>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</si>
  <si>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</si>
  <si>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</si>
  <si>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</si>
  <si>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</si>
  <si>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</si>
  <si>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</si>
  <si>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</si>
  <si>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</si>
  <si>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</si>
  <si>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</si>
  <si>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</si>
  <si>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</si>
  <si>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</si>
  <si>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</si>
  <si>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</si>
  <si>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</si>
  <si>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</si>
  <si>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</si>
  <si>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</si>
  <si>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</si>
  <si>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</si>
  <si>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</si>
  <si>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</si>
  <si>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</si>
  <si>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</si>
  <si>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</si>
  <si>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</si>
  <si>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</si>
  <si>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</si>
  <si>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</si>
  <si>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</si>
  <si>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</si>
  <si>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</si>
  <si>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</si>
  <si>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</si>
  <si>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</si>
  <si>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</si>
  <si>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</si>
  <si>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</si>
  <si>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</si>
  <si>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</si>
  <si>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</si>
  <si>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</si>
  <si>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</si>
  <si>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</si>
  <si>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</si>
  <si>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</si>
  <si>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</si>
  <si>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</si>
  <si>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</si>
  <si>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</si>
  <si>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</si>
  <si>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</si>
  <si>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</si>
  <si>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</si>
  <si>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</si>
  <si>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</si>
  <si>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</si>
  <si>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</si>
  <si>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</si>
  <si>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</si>
  <si>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</si>
  <si>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</si>
  <si>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</si>
  <si>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</si>
  <si>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</si>
  <si>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</si>
  <si>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</si>
  <si>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</si>
  <si>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</si>
  <si>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</si>
  <si>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</si>
  <si>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</si>
  <si>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</si>
  <si>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</si>
  <si>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</si>
  <si>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</si>
  <si>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</si>
  <si>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</si>
  <si>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</si>
  <si>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</si>
  <si>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</si>
  <si>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</si>
  <si>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</si>
  <si>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</si>
  <si>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</si>
  <si>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</si>
  <si>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</si>
  <si>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</si>
  <si>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</si>
  <si>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</si>
  <si>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</si>
  <si>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</si>
  <si>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</si>
  <si>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</si>
  <si>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</si>
  <si>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</si>
  <si>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</si>
  <si>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</si>
  <si>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</si>
  <si>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</si>
  <si>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</si>
  <si>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</si>
  <si>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</si>
  <si>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</si>
  <si>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</si>
  <si>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</si>
  <si>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</si>
  <si>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</si>
  <si>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</si>
  <si>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</si>
  <si>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</si>
  <si>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</si>
  <si>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</si>
  <si>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</si>
  <si>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</si>
  <si>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</si>
  <si>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</si>
  <si>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</si>
  <si>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</si>
  <si>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</si>
  <si>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</si>
  <si>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</si>
  <si>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</si>
  <si>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</si>
  <si>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</si>
  <si>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</si>
  <si>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</si>
  <si>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</si>
  <si>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</si>
  <si>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</si>
  <si>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</si>
  <si>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</si>
  <si>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</si>
  <si>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</si>
  <si>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</si>
  <si>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</si>
  <si>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</si>
  <si>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</si>
  <si>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</si>
  <si>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</si>
  <si>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</si>
  <si>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</si>
  <si>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</si>
  <si>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</si>
  <si>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</si>
  <si>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</si>
  <si>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</si>
  <si>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</si>
  <si>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</si>
  <si>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</si>
  <si>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</si>
  <si>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</si>
  <si>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</si>
  <si>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</si>
  <si>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</si>
  <si>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</si>
  <si>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</si>
  <si>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</si>
  <si>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</si>
  <si>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</si>
  <si>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</si>
  <si>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</si>
  <si>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</si>
  <si>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</si>
  <si>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</si>
  <si>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</si>
  <si>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</si>
  <si>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</si>
  <si>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</si>
  <si>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</si>
  <si>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</si>
  <si>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</si>
  <si>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</si>
  <si>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</si>
  <si>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</si>
  <si>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</si>
  <si>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</si>
  <si>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</si>
  <si>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</si>
  <si>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</si>
  <si>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</si>
  <si>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</si>
  <si>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</si>
  <si>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</si>
  <si>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</si>
  <si>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</si>
  <si>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</si>
  <si>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</si>
  <si>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</si>
  <si>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</si>
  <si>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</si>
  <si>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</si>
  <si>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</si>
  <si>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</si>
  <si>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</si>
  <si>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</si>
  <si>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</si>
  <si>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</si>
  <si>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</si>
  <si>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</si>
  <si>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</si>
  <si>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</si>
  <si>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</si>
  <si>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</si>
  <si>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</si>
  <si>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</si>
  <si>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</si>
  <si>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</si>
  <si>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</si>
  <si>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</si>
  <si>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</si>
  <si>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</si>
  <si>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</si>
  <si>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</si>
  <si>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</si>
  <si>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</si>
  <si>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</si>
  <si>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</si>
  <si>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</si>
  <si>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</si>
  <si>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</si>
  <si>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</si>
  <si>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</si>
  <si>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</si>
  <si>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</si>
  <si>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</si>
  <si>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</si>
  <si>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</si>
  <si>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</si>
  <si>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</si>
  <si>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</si>
  <si>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</si>
  <si>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</si>
  <si>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</si>
  <si>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</si>
  <si>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</si>
  <si>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</si>
  <si>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</si>
  <si>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</si>
  <si>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</si>
  <si>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</si>
  <si>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</si>
  <si>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</si>
  <si>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</si>
  <si>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</si>
  <si>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</si>
  <si>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</si>
  <si>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</si>
  <si>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</si>
  <si>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</si>
  <si>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</si>
  <si>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</si>
  <si>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</si>
  <si>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</si>
  <si>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</si>
  <si>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</si>
  <si>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</si>
  <si>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</si>
  <si>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</si>
  <si>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</si>
  <si>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</si>
  <si>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</si>
  <si>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</si>
  <si>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</si>
  <si>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</si>
  <si>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</si>
  <si>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</si>
  <si>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</si>
  <si>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</si>
  <si>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</si>
  <si>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</si>
  <si>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</si>
  <si>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</si>
  <si>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</si>
  <si>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</si>
  <si>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</si>
  <si>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</si>
  <si>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</si>
  <si>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</si>
  <si>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</si>
  <si>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</si>
  <si>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</si>
  <si>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</si>
  <si>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</si>
  <si>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</si>
  <si>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</si>
  <si>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</si>
  <si>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</si>
  <si>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</si>
  <si>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</si>
  <si>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</si>
  <si>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</si>
  <si>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</si>
  <si>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</si>
  <si>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</si>
  <si>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</si>
  <si>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</si>
  <si>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</si>
  <si>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</si>
  <si>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</si>
  <si>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</si>
  <si>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</si>
  <si>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</si>
  <si>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</si>
  <si>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</si>
  <si>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</si>
  <si>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</si>
  <si>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</si>
  <si>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</si>
  <si>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</si>
  <si>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</si>
  <si>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</si>
  <si>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</si>
  <si>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</si>
  <si>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</si>
  <si>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</si>
  <si>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</si>
  <si>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</si>
  <si>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</si>
  <si>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</si>
  <si>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</si>
  <si>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</si>
  <si>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</si>
  <si>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</si>
  <si>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</si>
  <si>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</si>
  <si>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</si>
  <si>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</si>
  <si>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</si>
  <si>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</si>
  <si>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</si>
  <si>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</si>
  <si>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</si>
  <si>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</si>
  <si>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</si>
  <si>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</si>
  <si>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</si>
  <si>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</si>
  <si>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</si>
  <si>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</si>
  <si>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</si>
  <si>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</si>
  <si>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</si>
  <si>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</si>
  <si>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</si>
  <si>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</si>
  <si>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</si>
  <si>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</si>
  <si>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</si>
  <si>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</si>
  <si>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</si>
  <si>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</si>
  <si>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</si>
  <si>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</si>
  <si>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</si>
  <si>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</si>
  <si>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</si>
  <si>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</si>
  <si>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</si>
  <si>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</si>
  <si>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</si>
  <si>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</si>
  <si>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</si>
  <si>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</si>
  <si>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</si>
  <si>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</si>
  <si>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</si>
  <si>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</si>
  <si>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</si>
  <si>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</si>
  <si>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</si>
  <si>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</si>
  <si>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</si>
  <si>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</si>
  <si>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</si>
  <si>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</si>
  <si>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</si>
  <si>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</si>
  <si>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</si>
  <si>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</si>
  <si>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</si>
  <si>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</si>
  <si>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</si>
  <si>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</si>
  <si>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</si>
  <si>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</si>
  <si>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</si>
  <si>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</si>
  <si>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</si>
  <si>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</si>
  <si>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</si>
  <si>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</si>
  <si>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</si>
  <si>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</si>
  <si>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</si>
  <si>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</si>
  <si>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</si>
  <si>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</si>
  <si>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</si>
  <si>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</si>
  <si>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</si>
  <si>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</si>
  <si>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</si>
  <si>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</si>
  <si>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</si>
  <si>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</si>
  <si>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</si>
  <si>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</si>
  <si>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</si>
  <si>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</si>
  <si>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</si>
  <si>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</si>
  <si>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</si>
  <si>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</si>
  <si>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</si>
  <si>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</si>
  <si>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</si>
  <si>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</si>
  <si>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</si>
  <si>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</si>
  <si>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</si>
  <si>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</si>
  <si>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</si>
  <si>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</si>
  <si>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</si>
  <si>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</si>
  <si>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</si>
  <si>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</si>
  <si>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</si>
  <si>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</si>
  <si>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</si>
  <si>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</si>
  <si>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</si>
  <si>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</si>
  <si>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</si>
  <si>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</si>
  <si>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</si>
  <si>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</si>
  <si>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</si>
  <si>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</si>
  <si>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</si>
  <si>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</si>
  <si>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</si>
  <si>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</si>
  <si>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</si>
  <si>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</si>
  <si>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</si>
  <si>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</si>
  <si>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</si>
  <si>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</si>
  <si>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</si>
  <si>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</si>
  <si>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</si>
  <si>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</si>
  <si>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</si>
  <si>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</si>
  <si>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</si>
  <si>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</si>
  <si>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</si>
  <si>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</si>
  <si>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</si>
  <si>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</si>
  <si>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</si>
  <si>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</si>
  <si>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</si>
  <si>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</si>
  <si>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</si>
  <si>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</si>
  <si>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</si>
  <si>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</si>
  <si>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</si>
  <si>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</si>
  <si>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</si>
  <si>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</si>
  <si>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</si>
  <si>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</si>
  <si>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</si>
  <si>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</si>
  <si>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</si>
  <si>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</si>
  <si>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</si>
  <si>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</si>
  <si>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</si>
  <si>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</si>
  <si>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</si>
  <si>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</si>
  <si>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</si>
  <si>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</si>
  <si>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</si>
  <si>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</si>
  <si>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</si>
  <si>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</si>
  <si>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</si>
  <si>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</si>
  <si>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</si>
  <si>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</si>
  <si>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</si>
  <si>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</si>
  <si>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</si>
  <si>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</si>
  <si>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</si>
  <si>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</si>
  <si>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</si>
  <si>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</si>
  <si>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</si>
  <si>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</si>
  <si>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</si>
  <si>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</si>
  <si>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</si>
  <si>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</si>
  <si>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</si>
  <si>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</si>
  <si>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</si>
  <si>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</si>
  <si>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</si>
  <si>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</si>
  <si>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</si>
  <si>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</si>
  <si>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</si>
  <si>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</si>
  <si>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</si>
  <si>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</si>
  <si>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</si>
  <si>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</si>
  <si>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</si>
  <si>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</si>
  <si>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</si>
  <si>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</si>
  <si>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</si>
  <si>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</si>
  <si>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</si>
  <si>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</si>
  <si>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</si>
  <si>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</si>
  <si>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</si>
  <si>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</si>
  <si>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</si>
  <si>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</si>
  <si>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</si>
  <si>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</si>
  <si>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</si>
  <si>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</si>
  <si>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</si>
  <si>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</si>
  <si>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</si>
  <si>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</si>
  <si>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</si>
  <si>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</si>
  <si>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</si>
  <si>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</si>
  <si>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</si>
  <si>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</si>
  <si>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</si>
  <si>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</si>
  <si>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</si>
  <si>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</si>
  <si>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</si>
  <si>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</si>
  <si>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</si>
  <si>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</si>
  <si>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</si>
  <si>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</si>
  <si>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</si>
  <si>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</si>
  <si>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</si>
  <si>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</si>
  <si>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</si>
  <si>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</si>
  <si>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</si>
  <si>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</si>
  <si>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</si>
  <si>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</si>
  <si>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</si>
  <si>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</si>
  <si>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</si>
  <si>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</si>
  <si>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</si>
  <si>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</si>
  <si>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</si>
  <si>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</si>
  <si>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</si>
  <si>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</si>
  <si>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</si>
  <si>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</si>
  <si>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</si>
  <si>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</si>
  <si>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</si>
  <si>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</si>
  <si>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</si>
  <si>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</si>
  <si>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</si>
  <si>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</si>
  <si>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</si>
  <si>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</si>
  <si>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</si>
  <si>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</si>
  <si>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</si>
  <si>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</si>
  <si>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</si>
  <si>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</si>
  <si>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</si>
  <si>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</si>
  <si>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</si>
  <si>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</si>
  <si>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</si>
  <si>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</si>
  <si>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</si>
  <si>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</si>
  <si>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</si>
  <si>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</si>
  <si>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</si>
  <si>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</si>
  <si>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</si>
  <si>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</si>
  <si>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</si>
  <si>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</si>
  <si>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</si>
  <si>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</si>
  <si>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</si>
  <si>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</si>
  <si>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</si>
  <si>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</si>
  <si>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</si>
  <si>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</si>
  <si>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</si>
  <si>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</si>
  <si>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</si>
  <si>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</si>
  <si>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</si>
  <si>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</si>
  <si>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</si>
  <si>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</si>
  <si>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</si>
  <si>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</si>
  <si>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</si>
  <si>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</si>
  <si>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</si>
  <si>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</si>
  <si>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</si>
  <si>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</si>
  <si>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</si>
  <si>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</si>
  <si>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</si>
  <si>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</si>
  <si>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</si>
  <si>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</si>
  <si>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</si>
  <si>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</si>
  <si>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</si>
  <si>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</si>
  <si>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</si>
  <si>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</si>
  <si>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</si>
  <si>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</si>
  <si>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</si>
  <si>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</si>
  <si>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</si>
  <si>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</si>
  <si>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</si>
  <si>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</si>
  <si>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</si>
  <si>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</si>
  <si>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</si>
  <si>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</si>
  <si>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</si>
  <si>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</si>
  <si>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</si>
  <si>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</si>
  <si>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</si>
  <si>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</si>
  <si>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</si>
  <si>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</si>
  <si>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</si>
  <si>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</si>
  <si>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</si>
  <si>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</si>
  <si>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</si>
  <si>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</si>
  <si>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</si>
  <si>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</si>
  <si>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</si>
  <si>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</si>
  <si>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</si>
  <si>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</si>
  <si>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</si>
  <si>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</si>
  <si>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</si>
  <si>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</si>
  <si>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</si>
  <si>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</si>
  <si>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</si>
  <si>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</si>
  <si>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</si>
  <si>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</si>
  <si>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</si>
  <si>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</si>
  <si>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</si>
  <si>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</si>
  <si>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</si>
  <si>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</si>
  <si>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</si>
  <si>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</si>
  <si>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</si>
  <si>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</si>
  <si>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</si>
  <si>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</si>
  <si>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</si>
  <si>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</si>
  <si>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</si>
  <si>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</si>
  <si>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</si>
  <si>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</si>
  <si>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</si>
  <si>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</si>
  <si>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</si>
  <si>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</si>
  <si>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</si>
  <si>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</si>
  <si>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</si>
  <si>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</si>
  <si>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</si>
  <si>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</si>
  <si>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</si>
  <si>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</si>
  <si>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</si>
  <si>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</si>
  <si>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</si>
  <si>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</si>
  <si>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</si>
  <si>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</si>
  <si>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</si>
  <si>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</si>
  <si>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</si>
  <si>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</si>
  <si>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</si>
  <si>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</si>
  <si>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</si>
  <si>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</si>
  <si>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</si>
  <si>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</si>
  <si>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</si>
  <si>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</si>
  <si>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</si>
  <si>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</si>
  <si>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</si>
  <si>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</si>
  <si>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</si>
  <si>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</si>
  <si>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</si>
  <si>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</si>
  <si>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</si>
  <si>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</si>
  <si>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</si>
  <si>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</si>
  <si>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</si>
  <si>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</si>
  <si>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</si>
  <si>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</si>
  <si>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</si>
  <si>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</si>
  <si>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</si>
  <si>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</si>
  <si>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</si>
  <si>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</si>
  <si>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</si>
  <si>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</si>
  <si>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</si>
  <si>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</si>
  <si>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</si>
  <si>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</si>
  <si>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</si>
  <si>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</si>
  <si>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</si>
  <si>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</si>
  <si>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</si>
  <si>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</si>
  <si>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</si>
  <si>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</si>
  <si>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</si>
  <si>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</si>
  <si>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</si>
  <si>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</si>
  <si>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</si>
  <si>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</si>
  <si>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</si>
  <si>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</si>
  <si>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</si>
  <si>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</si>
  <si>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</si>
  <si>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</si>
  <si>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</si>
  <si>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</si>
  <si>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</si>
  <si>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</si>
  <si>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</si>
  <si>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</si>
  <si>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</si>
  <si>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</si>
  <si>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</si>
  <si>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</si>
  <si>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</si>
  <si>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</si>
  <si>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</si>
  <si>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</si>
  <si>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</si>
  <si>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</si>
  <si>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</si>
  <si>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</si>
  <si>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</si>
  <si>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</si>
  <si>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</si>
  <si>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</si>
  <si>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</si>
  <si>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</si>
  <si>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</si>
  <si>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</si>
  <si>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</si>
  <si>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</si>
  <si>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</si>
  <si>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</si>
  <si>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</si>
  <si>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</si>
  <si>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</si>
  <si>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</si>
  <si>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</si>
  <si>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</si>
  <si>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</si>
  <si>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</si>
  <si>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</si>
  <si>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</si>
  <si>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</si>
  <si>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</si>
  <si>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</si>
  <si>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</si>
  <si>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</si>
  <si>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</si>
  <si>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</si>
  <si>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</si>
  <si>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</si>
  <si>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</si>
  <si>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</si>
  <si>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</si>
  <si>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</si>
  <si>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</si>
  <si>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</si>
  <si>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</si>
  <si>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</si>
  <si>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</si>
  <si>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</si>
  <si>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</si>
  <si>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</si>
  <si>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</si>
  <si>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</si>
  <si>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</si>
  <si>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</si>
  <si>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</si>
  <si>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</si>
  <si>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</si>
  <si>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</si>
  <si>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</si>
  <si>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</si>
  <si>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</si>
  <si>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</si>
  <si>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</si>
  <si>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</si>
  <si>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</si>
  <si>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</si>
  <si>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</si>
  <si>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</si>
  <si>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</si>
  <si>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</si>
  <si>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</si>
  <si>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</si>
  <si>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</si>
  <si>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</si>
  <si>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</si>
  <si>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</si>
  <si>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</si>
  <si>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</si>
  <si>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</si>
  <si>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</si>
  <si>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</si>
  <si>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</si>
  <si>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</si>
  <si>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</si>
  <si>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</si>
  <si>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</si>
  <si>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</si>
  <si>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</si>
  <si>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</si>
  <si>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</si>
  <si>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</si>
  <si>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</si>
  <si>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</si>
  <si>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</si>
  <si>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</si>
  <si>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</si>
  <si>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</si>
  <si>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</si>
  <si>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</si>
  <si>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</si>
  <si>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</si>
  <si>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</si>
  <si>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</si>
  <si>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</si>
  <si>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</si>
  <si>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</si>
  <si>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</si>
  <si>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</si>
  <si>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</si>
  <si>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</si>
  <si>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</si>
  <si>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</si>
  <si>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</si>
  <si>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</si>
  <si>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</si>
  <si>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</si>
  <si>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</si>
  <si>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</si>
  <si>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</si>
  <si>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</si>
  <si>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</si>
  <si>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</si>
  <si>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</si>
  <si>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</si>
  <si>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</si>
  <si>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</si>
  <si>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</si>
  <si>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</si>
  <si>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</si>
  <si>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</si>
  <si>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</si>
  <si>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</si>
  <si>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</si>
  <si>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</si>
  <si>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</si>
  <si>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</si>
  <si>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</si>
  <si>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</si>
  <si>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</si>
  <si>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</si>
  <si>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</si>
  <si>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</si>
  <si>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</si>
  <si>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</si>
  <si>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</si>
  <si>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</si>
  <si>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</si>
  <si>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</si>
  <si>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</si>
  <si>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</si>
  <si>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</si>
  <si>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</si>
  <si>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</si>
  <si>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</si>
  <si>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</si>
  <si>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</si>
  <si>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</si>
  <si>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</si>
  <si>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</si>
  <si>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</si>
  <si>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</si>
  <si>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</si>
  <si>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</si>
  <si>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</si>
  <si>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</si>
  <si>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</si>
  <si>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</si>
  <si>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</si>
  <si>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</si>
  <si>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</si>
  <si>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</si>
  <si>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</si>
  <si>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</si>
  <si>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</si>
  <si>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</si>
  <si>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</si>
  <si>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</si>
  <si>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</si>
  <si>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</si>
  <si>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</si>
  <si>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</si>
  <si>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</si>
  <si>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</si>
  <si>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</si>
  <si>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</si>
  <si>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</si>
  <si>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</si>
  <si>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</si>
  <si>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</si>
  <si>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</si>
  <si>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</si>
  <si>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</si>
  <si>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</si>
  <si>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</si>
  <si>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</si>
  <si>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</si>
  <si>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</si>
  <si>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</si>
  <si>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</si>
  <si>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</si>
  <si>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</si>
  <si>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</si>
  <si>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</si>
  <si>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</si>
  <si>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</si>
  <si>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</si>
  <si>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</si>
  <si>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</si>
  <si>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</si>
  <si>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</si>
  <si>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</si>
  <si>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</si>
  <si>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</si>
  <si>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</si>
  <si>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</si>
  <si>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</si>
  <si>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</si>
  <si>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</si>
  <si>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</si>
  <si>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</si>
  <si>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</si>
  <si>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</si>
  <si>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</si>
  <si>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</si>
  <si>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</si>
  <si>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</si>
  <si>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</si>
  <si>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</si>
  <si>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</si>
  <si>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</si>
  <si>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</si>
  <si>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</si>
  <si>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</si>
  <si>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</si>
  <si>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</si>
  <si>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</si>
  <si>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</si>
  <si>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</si>
  <si>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</si>
  <si>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</si>
  <si>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</si>
  <si>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</si>
  <si>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</si>
  <si>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</si>
  <si>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</si>
  <si>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</si>
  <si>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</si>
  <si>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</si>
  <si>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</si>
  <si>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</si>
  <si>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</si>
  <si>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</si>
  <si>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</si>
  <si>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</si>
  <si>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</si>
  <si>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</si>
  <si>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</si>
  <si>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</si>
  <si>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</si>
  <si>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</si>
  <si>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</si>
  <si>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</si>
  <si>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</si>
  <si>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</si>
  <si>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</si>
  <si>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</si>
  <si>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</si>
  <si>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</si>
  <si>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</si>
  <si>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</si>
  <si>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</si>
  <si>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</si>
  <si>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</si>
  <si>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</si>
  <si>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</si>
  <si>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</si>
  <si>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</si>
  <si>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</si>
  <si>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</si>
  <si>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</si>
  <si>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</si>
  <si>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</si>
  <si>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</si>
  <si>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</si>
  <si>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</si>
  <si>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</si>
  <si>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</si>
  <si>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</si>
  <si>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</si>
  <si>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</si>
  <si>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</si>
  <si>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</si>
  <si>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</si>
  <si>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</si>
  <si>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</si>
  <si>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</si>
  <si>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</si>
  <si>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</si>
  <si>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</si>
  <si>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</si>
  <si>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</si>
  <si>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</si>
  <si>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</si>
  <si>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</si>
  <si>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</si>
  <si>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</si>
  <si>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</si>
  <si>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</si>
  <si>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</si>
  <si>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</si>
  <si>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</si>
  <si>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</si>
  <si>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</si>
  <si>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</si>
  <si>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</si>
  <si>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</si>
  <si>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</si>
  <si>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</si>
  <si>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</si>
  <si>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</si>
  <si>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</si>
  <si>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</si>
  <si>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</si>
  <si>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</si>
  <si>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</si>
  <si>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</si>
  <si>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</si>
  <si>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</si>
  <si>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</si>
  <si>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</si>
  <si>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</si>
  <si>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</si>
  <si>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</si>
  <si>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</si>
  <si>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</si>
  <si>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</si>
  <si>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</si>
  <si>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</si>
  <si>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</si>
  <si>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</si>
  <si>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</si>
  <si>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</si>
  <si>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</si>
  <si>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</si>
  <si>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</si>
  <si>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</si>
  <si>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</si>
  <si>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</si>
  <si>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</si>
  <si>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</si>
  <si>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</si>
  <si>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</si>
  <si>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</si>
  <si>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</si>
  <si>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</si>
  <si>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</si>
  <si>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</si>
  <si>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</si>
  <si>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</si>
  <si>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</si>
  <si>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</si>
  <si>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</si>
  <si>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</si>
  <si>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</si>
  <si>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</si>
  <si>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</si>
  <si>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</si>
  <si>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</si>
  <si>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</si>
  <si>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</si>
  <si>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</si>
  <si>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</si>
  <si>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</si>
  <si>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</si>
  <si>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</si>
  <si>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</si>
  <si>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</si>
  <si>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</si>
  <si>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</si>
  <si>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</si>
  <si>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</si>
  <si>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</si>
  <si>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</si>
  <si>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</si>
  <si>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</si>
  <si>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</si>
  <si>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</si>
  <si>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</si>
  <si>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</si>
  <si>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</si>
  <si>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</si>
  <si>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</si>
  <si>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</si>
  <si>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</si>
  <si>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</si>
  <si>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</si>
  <si>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</si>
  <si>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</si>
  <si>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</si>
  <si>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</si>
  <si>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</si>
  <si>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</si>
  <si>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</si>
  <si>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</si>
  <si>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</si>
  <si>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</si>
  <si>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</si>
  <si>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</si>
  <si>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</si>
  <si>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</si>
  <si>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</si>
  <si>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</si>
  <si>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</si>
  <si>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</si>
  <si>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</si>
  <si>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</si>
  <si>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</si>
  <si>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</si>
  <si>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</si>
  <si>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</si>
  <si>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</si>
  <si>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</si>
  <si>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</si>
  <si>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</si>
  <si>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</si>
  <si>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</si>
  <si>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</si>
  <si>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</si>
  <si>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</si>
  <si>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</si>
  <si>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</si>
  <si>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</si>
  <si>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</si>
  <si>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</si>
  <si>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</si>
  <si>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</si>
  <si>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</si>
  <si>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</si>
  <si>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</si>
  <si>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</si>
  <si>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</si>
  <si>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</si>
  <si>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</si>
  <si>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</si>
  <si>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</si>
  <si>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</si>
  <si>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</si>
  <si>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</si>
  <si>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</si>
  <si>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</si>
  <si>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</si>
  <si>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</si>
  <si>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</si>
  <si>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</si>
  <si>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</si>
  <si>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</si>
  <si>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</si>
  <si>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</si>
  <si>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</si>
  <si>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</si>
  <si>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</si>
  <si>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</si>
  <si>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</si>
  <si>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</si>
  <si>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</si>
  <si>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</si>
  <si>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</si>
  <si>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</si>
  <si>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</si>
  <si>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</si>
  <si>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</si>
  <si>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</si>
  <si>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</si>
  <si>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</si>
  <si>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</si>
  <si>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</si>
  <si>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</si>
  <si>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</si>
  <si>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</si>
  <si>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</si>
  <si>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</si>
  <si>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</si>
  <si>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</si>
  <si>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</si>
  <si>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</si>
  <si>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</si>
  <si>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</si>
  <si>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</si>
  <si>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</si>
  <si>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</si>
  <si>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</si>
  <si>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</si>
  <si>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</si>
  <si>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</si>
  <si>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</si>
  <si>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</si>
  <si>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</si>
  <si>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</si>
  <si>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</si>
  <si>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</si>
  <si>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</si>
  <si>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</si>
  <si>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</si>
  <si>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</si>
  <si>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</si>
  <si>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</si>
  <si>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</si>
  <si>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</si>
  <si>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</si>
  <si>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</si>
  <si>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</si>
  <si>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</si>
  <si>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</si>
  <si>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</si>
  <si>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</si>
  <si>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</si>
  <si>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</si>
  <si>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</si>
  <si>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</si>
  <si>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</si>
  <si>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</si>
  <si>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</si>
  <si>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</si>
  <si>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</si>
  <si>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</si>
  <si>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</si>
  <si>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</si>
  <si>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</si>
  <si>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</si>
  <si>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</si>
  <si>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</si>
  <si>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</si>
  <si>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</si>
  <si>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</si>
  <si>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</si>
  <si>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</si>
  <si>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</si>
  <si>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</si>
  <si>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</si>
  <si>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</si>
  <si>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</si>
  <si>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</si>
  <si>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</si>
  <si>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</si>
  <si>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</si>
  <si>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</si>
  <si>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</si>
  <si>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</si>
  <si>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</si>
  <si>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</si>
  <si>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</si>
  <si>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</si>
  <si>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</si>
  <si>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</si>
  <si>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</si>
  <si>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</si>
  <si>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</si>
  <si>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</si>
  <si>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</si>
  <si>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</si>
  <si>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</si>
  <si>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</si>
  <si>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</si>
  <si>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</si>
  <si>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</si>
  <si>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</si>
  <si>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</si>
  <si>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</si>
  <si>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</si>
  <si>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</si>
  <si>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</si>
  <si>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</si>
  <si>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</si>
  <si>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</si>
  <si>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</si>
  <si>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</si>
  <si>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</si>
  <si>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</si>
  <si>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</si>
  <si>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</si>
  <si>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</si>
  <si>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</si>
  <si>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</si>
  <si>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</si>
  <si>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</si>
  <si>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</si>
  <si>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</si>
  <si>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</si>
  <si>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</si>
  <si>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</si>
  <si>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</si>
  <si>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</si>
  <si>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</si>
  <si>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</si>
  <si>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</si>
  <si>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</si>
  <si>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</si>
  <si>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</si>
  <si>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</si>
  <si>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</si>
  <si>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</si>
  <si>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</si>
  <si>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</si>
  <si>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</si>
  <si>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</si>
  <si>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</si>
  <si>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</si>
  <si>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</si>
  <si>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</si>
  <si>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</si>
  <si>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</si>
  <si>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</si>
  <si>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</si>
  <si>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</si>
  <si>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</si>
  <si>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</si>
  <si>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</si>
  <si>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</si>
  <si>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</si>
  <si>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</si>
  <si>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</si>
  <si>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</si>
  <si>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</si>
  <si>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</si>
  <si>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</si>
  <si>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</si>
  <si>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</si>
  <si>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</si>
  <si>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</si>
  <si>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</si>
  <si>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</si>
  <si>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</si>
  <si>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</si>
  <si>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</si>
  <si>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</si>
  <si>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</si>
  <si>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</si>
  <si>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</si>
  <si>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</si>
  <si>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</si>
  <si>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</si>
  <si>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</si>
  <si>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</si>
  <si>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</si>
  <si>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</si>
  <si>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</si>
  <si>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</si>
  <si>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</si>
  <si>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</si>
  <si>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</si>
  <si>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</si>
  <si>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</si>
  <si>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</si>
  <si>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</si>
  <si>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</si>
  <si>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</si>
  <si>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</si>
  <si>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</si>
  <si>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</si>
  <si>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</si>
  <si>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</si>
  <si>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</si>
  <si>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</si>
  <si>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</si>
  <si>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</si>
  <si>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</si>
  <si>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</si>
  <si>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</si>
  <si>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</si>
  <si>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</si>
  <si>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</si>
  <si>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</si>
  <si>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</si>
  <si>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</si>
  <si>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</si>
  <si>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</si>
  <si>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</si>
  <si>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</si>
  <si>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</si>
  <si>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</si>
  <si>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</si>
  <si>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</si>
  <si>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</si>
  <si>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</si>
  <si>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</si>
  <si>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</si>
  <si>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</si>
  <si>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</si>
  <si>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</si>
  <si>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</si>
  <si>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</si>
  <si>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</si>
  <si>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</si>
  <si>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</si>
  <si>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</si>
  <si>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</si>
  <si>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</si>
  <si>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</si>
  <si>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</si>
  <si>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</si>
  <si>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</si>
  <si>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</si>
  <si>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</si>
  <si>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</si>
  <si>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</si>
  <si>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</si>
  <si>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</si>
  <si>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</si>
  <si>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</si>
  <si>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</si>
  <si>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</si>
  <si>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</si>
  <si>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</si>
  <si>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</si>
  <si>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</si>
  <si>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</si>
  <si>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</si>
  <si>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</si>
  <si>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</si>
  <si>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</si>
  <si>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</si>
  <si>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</si>
  <si>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</si>
  <si>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</si>
  <si>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</si>
  <si>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</si>
  <si>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</si>
  <si>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</si>
  <si>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</si>
  <si>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</si>
  <si>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</si>
  <si>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</si>
  <si>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</si>
  <si>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</si>
  <si>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</si>
  <si>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</si>
  <si>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</si>
  <si>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</si>
  <si>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</si>
  <si>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</si>
  <si>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</si>
  <si>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</si>
  <si>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</si>
  <si>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</si>
  <si>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</si>
  <si>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</si>
  <si>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</si>
  <si>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</si>
  <si>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</si>
  <si>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</si>
  <si>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</si>
  <si>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</si>
  <si>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</si>
  <si>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</si>
  <si>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</si>
  <si>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</si>
  <si>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</si>
  <si>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</si>
  <si>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</si>
  <si>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</si>
  <si>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</si>
  <si>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</si>
  <si>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</si>
  <si>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</si>
  <si>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</si>
  <si>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</si>
  <si>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</si>
  <si>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</si>
  <si>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</si>
  <si>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</si>
  <si>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</si>
  <si>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</si>
  <si>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</si>
  <si>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</si>
  <si>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</si>
  <si>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</si>
  <si>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</si>
  <si>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</si>
  <si>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</si>
  <si>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</si>
  <si>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</si>
  <si>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</si>
  <si>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</si>
  <si>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</si>
  <si>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</si>
  <si>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</si>
  <si>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</si>
  <si>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</si>
  <si>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</si>
  <si>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</si>
  <si>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</si>
  <si>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</si>
  <si>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</si>
  <si>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</si>
  <si>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</si>
  <si>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</si>
  <si>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</si>
  <si>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</si>
  <si>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</si>
  <si>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</si>
  <si>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</si>
  <si>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</si>
  <si>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</si>
  <si>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</si>
  <si>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</si>
  <si>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</si>
  <si>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</si>
  <si>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</si>
  <si>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</si>
  <si>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</si>
  <si>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</si>
  <si>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</si>
  <si>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</si>
  <si>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</si>
  <si>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</si>
  <si>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</si>
  <si>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</si>
  <si>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</si>
  <si>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</si>
  <si>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</si>
  <si>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</si>
  <si>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</si>
  <si>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</si>
  <si>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</si>
  <si>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</si>
  <si>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</si>
  <si>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</si>
  <si>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</si>
  <si>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</si>
  <si>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</si>
  <si>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</si>
  <si>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</si>
  <si>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</si>
  <si>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</si>
  <si>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</si>
  <si>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</si>
  <si>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</si>
  <si>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</si>
  <si>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</si>
  <si>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</si>
  <si>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</si>
  <si>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</si>
  <si>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</si>
  <si>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</si>
  <si>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</si>
  <si>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</si>
  <si>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</si>
  <si>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</si>
  <si>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</si>
  <si>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</si>
  <si>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</si>
  <si>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</si>
  <si>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</si>
  <si>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</si>
  <si>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</si>
  <si>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</si>
  <si>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</si>
  <si>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</si>
  <si>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</si>
  <si>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</si>
  <si>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</si>
  <si>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</si>
  <si>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</si>
  <si>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</si>
  <si>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</si>
  <si>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</si>
  <si>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</si>
  <si>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</si>
  <si>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</si>
  <si>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</si>
  <si>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</si>
  <si>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</si>
  <si>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</si>
  <si>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</si>
  <si>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</si>
  <si>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</si>
  <si>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</si>
  <si>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</si>
  <si>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</si>
  <si>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</si>
  <si>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</si>
  <si>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</si>
  <si>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</si>
  <si>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</si>
  <si>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</si>
  <si>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</si>
  <si>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</si>
  <si>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</si>
  <si>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</si>
  <si>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</si>
  <si>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</si>
  <si>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</si>
  <si>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</si>
  <si>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</si>
  <si>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</si>
  <si>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</si>
  <si>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</si>
  <si>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</si>
  <si>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</si>
  <si>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</si>
  <si>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</si>
  <si>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</si>
  <si>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</si>
  <si>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</si>
  <si>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</si>
  <si>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</si>
  <si>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</si>
  <si>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</si>
  <si>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</si>
  <si>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</si>
  <si>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</si>
  <si>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</si>
  <si>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</si>
  <si>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</si>
  <si>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</si>
  <si>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</si>
  <si>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</si>
  <si>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</si>
  <si>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</si>
  <si>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</si>
  <si>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</si>
  <si>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</si>
  <si>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</si>
  <si>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</si>
  <si>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</si>
  <si>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</si>
  <si>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</si>
  <si>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</si>
  <si>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</si>
  <si>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</si>
  <si>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</si>
  <si>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</si>
  <si>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</si>
  <si>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</si>
  <si>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</si>
  <si>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</si>
  <si>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</si>
  <si>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</si>
  <si>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</si>
  <si>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</si>
  <si>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</si>
  <si>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</si>
  <si>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</si>
  <si>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</si>
  <si>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</si>
  <si>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</si>
  <si>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</si>
  <si>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</si>
  <si>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</si>
  <si>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</si>
  <si>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</si>
  <si>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</si>
  <si>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</si>
  <si>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</si>
  <si>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</si>
  <si>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</si>
  <si>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</si>
  <si>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</si>
  <si>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</si>
  <si>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</si>
  <si>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</si>
  <si>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</si>
  <si>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</si>
  <si>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</si>
  <si>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</si>
  <si>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</si>
  <si>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</si>
  <si>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</si>
  <si>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</si>
  <si>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</si>
  <si>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</si>
  <si>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</si>
  <si>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</si>
  <si>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</si>
  <si>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</si>
  <si>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</si>
  <si>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</si>
  <si>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</si>
  <si>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</si>
  <si>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</si>
  <si>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</si>
  <si>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</si>
  <si>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</si>
  <si>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</si>
  <si>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</si>
  <si>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</si>
  <si>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</si>
  <si>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</si>
  <si>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</si>
  <si>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</si>
  <si>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</si>
  <si>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</si>
  <si>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</si>
  <si>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</si>
  <si>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</si>
  <si>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</si>
  <si>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</si>
  <si>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</si>
  <si>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</si>
  <si>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</si>
  <si>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</si>
  <si>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</si>
  <si>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</si>
  <si>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</si>
  <si>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</si>
  <si>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</si>
  <si>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</si>
  <si>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</si>
  <si>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</si>
  <si>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</si>
  <si>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</si>
  <si>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</si>
  <si>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</si>
  <si>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</si>
  <si>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</si>
  <si>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</si>
  <si>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</si>
  <si>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</si>
  <si>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</si>
  <si>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</si>
  <si>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</si>
  <si>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</si>
  <si>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</si>
  <si>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</si>
  <si>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</si>
  <si>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</si>
  <si>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</si>
  <si>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</si>
  <si>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</si>
  <si>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</si>
  <si>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</si>
  <si>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</si>
  <si>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</si>
  <si>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</si>
  <si>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</si>
  <si>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</si>
  <si>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</si>
  <si>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</si>
  <si>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</si>
  <si>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</si>
  <si>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</si>
  <si>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</si>
  <si>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</si>
  <si>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</si>
  <si>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</si>
  <si>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</si>
  <si>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</si>
  <si>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</si>
  <si>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</si>
  <si>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</si>
  <si>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</si>
  <si>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</si>
  <si>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</si>
  <si>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</si>
  <si>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</si>
  <si>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</si>
  <si>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</si>
  <si>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</si>
  <si>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</si>
  <si>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</si>
  <si>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</si>
  <si>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</si>
  <si>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</si>
  <si>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</si>
  <si>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</si>
  <si>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</si>
  <si>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</si>
  <si>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</si>
  <si>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</si>
  <si>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</si>
  <si>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</si>
  <si>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</si>
  <si>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</si>
  <si>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</si>
  <si>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</si>
  <si>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</si>
  <si>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</si>
  <si>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</si>
  <si>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</si>
  <si>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</si>
  <si>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</si>
  <si>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</si>
  <si>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</si>
  <si>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</si>
  <si>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</si>
  <si>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</si>
  <si>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</si>
  <si>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</si>
  <si>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</si>
  <si>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</si>
  <si>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</si>
  <si>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</si>
  <si>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</si>
  <si>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</si>
  <si>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</si>
  <si>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</si>
  <si>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</si>
  <si>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</si>
  <si>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</si>
  <si>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</si>
  <si>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</si>
  <si>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</si>
  <si>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</si>
  <si>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</si>
  <si>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</si>
  <si>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</si>
  <si>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</si>
  <si>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</si>
  <si>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</si>
  <si>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</si>
  <si>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</si>
  <si>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</si>
  <si>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</si>
  <si>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</si>
  <si>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</si>
  <si>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</si>
  <si>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</si>
  <si>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</si>
  <si>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</si>
  <si>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</si>
  <si>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</si>
  <si>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</si>
  <si>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</si>
  <si>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</si>
  <si>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</si>
  <si>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</si>
  <si>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</si>
  <si>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</si>
  <si>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</si>
  <si>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</si>
  <si>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</si>
  <si>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</si>
  <si>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</si>
  <si>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</si>
  <si>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</si>
  <si>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</si>
  <si>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</si>
  <si>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</si>
  <si>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</si>
  <si>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</si>
  <si>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</si>
  <si>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</si>
  <si>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</si>
  <si>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</si>
  <si>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</si>
  <si>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</si>
  <si>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</si>
  <si>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</si>
  <si>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</si>
  <si>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</si>
  <si>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</si>
  <si>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</si>
  <si>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</si>
  <si>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</si>
  <si>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</si>
  <si>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</si>
  <si>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</si>
  <si>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</si>
  <si>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</si>
  <si>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</si>
  <si>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</si>
  <si>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</si>
  <si>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</si>
  <si>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</si>
  <si>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</si>
  <si>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</si>
  <si>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</si>
  <si>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</si>
  <si>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</si>
  <si>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</si>
  <si>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</si>
  <si>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</si>
  <si>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</si>
  <si>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</si>
  <si>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</si>
  <si>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</si>
  <si>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</si>
  <si>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</si>
  <si>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</si>
  <si>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</si>
  <si>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</si>
  <si>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</si>
  <si>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</si>
  <si>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</si>
  <si>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</si>
  <si>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</si>
  <si>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</si>
  <si>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</si>
  <si>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</si>
  <si>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</si>
  <si>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</si>
  <si>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</si>
  <si>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</si>
  <si>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</si>
  <si>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</si>
  <si>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</si>
  <si>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</si>
  <si>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</si>
  <si>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</si>
  <si>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</si>
  <si>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</si>
  <si>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</si>
  <si>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</si>
  <si>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</si>
  <si>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</si>
  <si>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</si>
  <si>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</si>
  <si>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</si>
  <si>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</si>
  <si>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</si>
  <si>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</si>
  <si>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</si>
  <si>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</si>
  <si>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</si>
  <si>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</si>
  <si>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</si>
  <si>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</si>
  <si>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</si>
  <si>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</si>
  <si>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</si>
  <si>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</si>
  <si>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</si>
  <si>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</si>
  <si>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</si>
  <si>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</si>
  <si>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</si>
  <si>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</si>
  <si>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</si>
  <si>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</si>
  <si>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</si>
  <si>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</si>
  <si>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</si>
  <si>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</si>
  <si>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</si>
  <si>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</si>
  <si>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</si>
  <si>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</si>
  <si>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</si>
  <si>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</si>
  <si>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</si>
  <si>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</si>
  <si>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</si>
  <si>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</si>
  <si>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</si>
  <si>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</si>
  <si>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</si>
  <si>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</si>
  <si>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</si>
  <si>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</si>
  <si>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</si>
  <si>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</si>
  <si>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</si>
  <si>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</si>
  <si>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</si>
  <si>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</si>
  <si>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</si>
  <si>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</si>
  <si>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</si>
  <si>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</si>
  <si>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</si>
  <si>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</si>
  <si>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</si>
  <si>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</si>
  <si>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</si>
  <si>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</si>
  <si>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</si>
  <si>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</si>
  <si>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</si>
  <si>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</si>
  <si>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</si>
  <si>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</si>
  <si>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</si>
  <si>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</si>
  <si>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</si>
  <si>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</si>
  <si>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</si>
  <si>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</si>
  <si>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</si>
  <si>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</si>
  <si>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</si>
  <si>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</si>
  <si>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</si>
  <si>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</si>
  <si>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</si>
  <si>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</si>
  <si>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</si>
  <si>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</si>
  <si>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</si>
  <si>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</si>
  <si>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</si>
  <si>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</si>
  <si>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</si>
  <si>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</si>
  <si>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</si>
  <si>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</si>
  <si>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</si>
  <si>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</si>
  <si>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</si>
  <si>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</si>
  <si>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</si>
  <si>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</si>
  <si>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</si>
  <si>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</si>
  <si>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</si>
  <si>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</si>
  <si>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</si>
  <si>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</si>
  <si>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</si>
  <si>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</si>
  <si>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</si>
  <si>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</si>
  <si>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</si>
  <si>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</si>
  <si>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</si>
  <si>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</si>
  <si>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</si>
  <si>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</si>
  <si>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</si>
  <si>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</si>
  <si>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</si>
  <si>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</si>
  <si>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</si>
  <si>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</si>
  <si>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</si>
  <si>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</si>
  <si>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</si>
  <si>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</si>
  <si>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</si>
  <si>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</si>
  <si>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</si>
  <si>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</si>
  <si>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</si>
  <si>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</si>
  <si>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</si>
  <si>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</si>
  <si>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</si>
  <si>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</si>
  <si>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</si>
  <si>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</si>
  <si>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</si>
  <si>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</si>
  <si>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</si>
  <si>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</si>
  <si>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</si>
  <si>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</si>
  <si>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</si>
  <si>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</si>
  <si>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</si>
  <si>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</si>
  <si>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</si>
  <si>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</si>
  <si>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</si>
  <si>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</si>
  <si>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</si>
  <si>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</si>
  <si>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</si>
  <si>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</si>
  <si>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</si>
  <si>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</si>
  <si>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</si>
  <si>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</si>
  <si>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</si>
  <si>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</si>
  <si>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</si>
  <si>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</si>
  <si>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</si>
  <si>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</si>
  <si>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</si>
  <si>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</si>
  <si>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</si>
  <si>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</si>
  <si>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</si>
  <si>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</si>
  <si>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</si>
  <si>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</si>
  <si>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</si>
  <si>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</si>
  <si>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</si>
  <si>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</si>
  <si>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</si>
  <si>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</si>
  <si>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</si>
  <si>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</si>
  <si>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</si>
  <si>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</si>
  <si>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</si>
  <si>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</si>
  <si>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</si>
  <si>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</si>
  <si>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</si>
  <si>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</si>
  <si>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</si>
  <si>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</si>
  <si>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</si>
  <si>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</si>
  <si>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</si>
  <si>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</si>
  <si>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</si>
  <si>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</si>
  <si>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</si>
  <si>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</si>
  <si>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</si>
  <si>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</si>
  <si>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</si>
  <si>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</si>
  <si>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</si>
  <si>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</si>
  <si>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</si>
  <si>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</si>
  <si>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</si>
  <si>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</si>
  <si>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</si>
  <si>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</si>
  <si>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</si>
  <si>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</si>
  <si>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</si>
  <si>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</si>
  <si>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</si>
  <si>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</si>
  <si>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</si>
  <si>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</si>
  <si>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</si>
  <si>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</si>
  <si>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</si>
  <si>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</si>
  <si>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</si>
  <si>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</si>
  <si>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</si>
  <si>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</si>
  <si>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</si>
  <si>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</si>
  <si>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</si>
  <si>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</si>
  <si>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</si>
  <si>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</si>
  <si>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</si>
  <si>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</si>
  <si>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</si>
  <si>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</si>
  <si>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</si>
  <si>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</si>
  <si>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</si>
  <si>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</si>
  <si>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</si>
  <si>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</si>
  <si>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</si>
  <si>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</si>
  <si>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</si>
  <si>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</si>
  <si>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</si>
  <si>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</si>
  <si>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</si>
  <si>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</si>
  <si>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</si>
  <si>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</si>
  <si>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</si>
  <si>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</si>
  <si>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</si>
  <si>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</si>
  <si>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</si>
  <si>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</si>
  <si>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</si>
  <si>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</si>
  <si>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</si>
  <si>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</si>
  <si>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</si>
  <si>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</si>
  <si>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</si>
  <si>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</si>
  <si>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</si>
  <si>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</si>
  <si>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</si>
  <si>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</si>
  <si>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</si>
  <si>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</si>
  <si>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</si>
  <si>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</si>
  <si>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</si>
  <si>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</si>
  <si>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</si>
  <si>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</si>
  <si>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</si>
  <si>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</si>
  <si>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</si>
  <si>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</si>
  <si>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</si>
  <si>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</si>
  <si>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</si>
  <si>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</si>
  <si>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</si>
  <si>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</si>
  <si>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</si>
  <si>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</si>
  <si>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</si>
  <si>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</si>
  <si>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</si>
  <si>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</si>
  <si>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</si>
  <si>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</si>
  <si>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</si>
  <si>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</si>
  <si>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</si>
  <si>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</si>
  <si>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</si>
  <si>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</si>
  <si>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</si>
  <si>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</si>
  <si>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</si>
  <si>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</si>
  <si>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</si>
  <si>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</si>
  <si>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</si>
  <si>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</si>
  <si>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</si>
  <si>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</si>
  <si>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</si>
  <si>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</si>
  <si>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</si>
  <si>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</si>
  <si>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</si>
  <si>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</si>
  <si>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</si>
  <si>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</si>
  <si>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</si>
  <si>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</si>
  <si>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</si>
  <si>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</si>
  <si>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</si>
  <si>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</si>
  <si>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</si>
  <si>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</si>
  <si>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</si>
  <si>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</si>
  <si>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</si>
  <si>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</si>
  <si>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</si>
  <si>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</si>
  <si>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</si>
  <si>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</si>
  <si>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</si>
  <si>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</si>
  <si>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</si>
  <si>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</si>
  <si>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</si>
  <si>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</si>
  <si>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</si>
  <si>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</si>
  <si>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</si>
  <si>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</si>
  <si>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</si>
  <si>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</si>
  <si>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</si>
  <si>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</si>
  <si>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</si>
  <si>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</si>
  <si>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</si>
  <si>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</si>
  <si>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</si>
  <si>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</si>
  <si>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</si>
  <si>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</si>
  <si>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</si>
  <si>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</si>
  <si>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</si>
  <si>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</si>
  <si>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</si>
  <si>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</si>
  <si>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</si>
  <si>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</si>
  <si>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</si>
  <si>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</si>
  <si>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</si>
  <si>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</si>
  <si>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</si>
  <si>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</si>
  <si>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</si>
  <si>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</si>
  <si>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</si>
  <si>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</si>
  <si>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</si>
  <si>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</si>
  <si>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</si>
  <si>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</si>
  <si>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</si>
  <si>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</si>
  <si>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</si>
  <si>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</si>
  <si>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</si>
  <si>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</si>
  <si>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</si>
  <si>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</si>
  <si>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</si>
  <si>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</si>
  <si>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</si>
  <si>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</si>
  <si>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</si>
  <si>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</si>
  <si>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</si>
  <si>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</si>
  <si>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</si>
  <si>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</si>
  <si>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</si>
  <si>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</si>
  <si>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</si>
  <si>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</si>
  <si>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</si>
  <si>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</si>
  <si>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</si>
  <si>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</si>
  <si>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</si>
  <si>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</si>
  <si>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</si>
  <si>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</si>
  <si>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</si>
  <si>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</si>
  <si>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</si>
  <si>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</si>
  <si>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</si>
  <si>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</si>
  <si>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</si>
  <si>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</si>
  <si>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</si>
  <si>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</si>
  <si>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</si>
  <si>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</si>
  <si>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</si>
  <si>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</si>
  <si>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</si>
  <si>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</si>
  <si>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</si>
  <si>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</si>
  <si>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</si>
  <si>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</si>
  <si>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</si>
  <si>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</si>
  <si>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</si>
  <si>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</si>
  <si>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</si>
  <si>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</si>
  <si>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</si>
  <si>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</si>
  <si>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</si>
  <si>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</si>
  <si>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</si>
  <si>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</si>
  <si>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</si>
  <si>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</si>
  <si>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</si>
  <si>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</si>
  <si>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</si>
  <si>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</si>
  <si>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</si>
  <si>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</si>
  <si>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</si>
  <si>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</si>
  <si>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</si>
  <si>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</si>
  <si>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</si>
  <si>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</si>
  <si>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</si>
  <si>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</si>
  <si>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</si>
  <si>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</si>
  <si>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</si>
  <si>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</si>
  <si>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</si>
  <si>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</si>
  <si>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</si>
  <si>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</si>
  <si>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</si>
  <si>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</si>
  <si>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</si>
  <si>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</si>
  <si>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</si>
  <si>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</si>
  <si>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</si>
  <si>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</si>
  <si>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</si>
  <si>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</si>
  <si>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</si>
  <si>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</si>
  <si>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</si>
  <si>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</si>
  <si>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</si>
  <si>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</si>
  <si>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</si>
  <si>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</si>
  <si>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</si>
  <si>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</si>
  <si>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</si>
  <si>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</si>
  <si>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</si>
  <si>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</si>
  <si>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</si>
  <si>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</si>
  <si>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</si>
  <si>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</si>
  <si>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</si>
  <si>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</si>
  <si>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</si>
  <si>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</si>
  <si>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</si>
  <si>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</si>
  <si>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</si>
  <si>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</si>
  <si>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</si>
  <si>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</si>
  <si>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</si>
  <si>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</si>
  <si>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</si>
  <si>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</si>
  <si>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</si>
  <si>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</si>
  <si>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</si>
  <si>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</si>
  <si>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</si>
  <si>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</si>
  <si>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</si>
  <si>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</si>
  <si>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</si>
  <si>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</si>
  <si>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</si>
  <si>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</si>
  <si>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</si>
  <si>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</si>
  <si>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</si>
  <si>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</si>
  <si>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</si>
  <si>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</si>
  <si>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</si>
  <si>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</si>
  <si>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</si>
  <si>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</si>
  <si>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</si>
  <si>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</si>
  <si>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</si>
  <si>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</si>
  <si>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</si>
  <si>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</si>
  <si>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</si>
  <si>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</si>
  <si>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</si>
  <si>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</si>
  <si>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</si>
  <si>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</si>
  <si>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</si>
  <si>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</si>
  <si>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</si>
  <si>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</si>
  <si>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</si>
  <si>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</si>
  <si>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</si>
  <si>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</si>
  <si>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</si>
  <si>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</si>
  <si>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</si>
  <si>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</si>
  <si>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</si>
  <si>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</si>
  <si>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</si>
  <si>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</si>
  <si>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</si>
  <si>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</si>
  <si>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</si>
  <si>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</si>
  <si>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</si>
  <si>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</si>
  <si>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</si>
  <si>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</si>
  <si>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</si>
  <si>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</si>
  <si>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</si>
  <si>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</si>
  <si>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</si>
  <si>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</si>
  <si>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</si>
  <si>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</si>
  <si>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</si>
  <si>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</si>
  <si>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</si>
  <si>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</si>
  <si>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</si>
  <si>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</si>
  <si>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</si>
  <si>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</si>
  <si>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</si>
  <si>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</si>
  <si>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</si>
  <si>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</si>
  <si>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</si>
  <si>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</si>
  <si>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</si>
  <si>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</si>
  <si>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</si>
  <si>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</si>
  <si>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</si>
  <si>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</si>
  <si>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</si>
  <si>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</si>
  <si>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</si>
  <si>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</si>
  <si>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</si>
  <si>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</si>
  <si>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</si>
  <si>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</si>
  <si>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</si>
  <si>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</si>
  <si>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</si>
  <si>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</si>
  <si>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</si>
  <si>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</si>
  <si>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</si>
  <si>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</si>
  <si>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</si>
  <si>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</si>
  <si>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</si>
  <si>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</si>
  <si>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</si>
  <si>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</si>
  <si>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</si>
  <si>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</si>
  <si>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</si>
  <si>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</si>
  <si>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</si>
  <si>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</si>
  <si>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</si>
  <si>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</si>
  <si>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</si>
  <si>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</si>
  <si>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</si>
  <si>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</si>
  <si>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</si>
  <si>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</si>
  <si>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</si>
  <si>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</si>
  <si>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</si>
  <si>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</si>
  <si>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</si>
  <si>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</si>
  <si>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</si>
  <si>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</si>
  <si>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</si>
  <si>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</si>
  <si>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</si>
  <si>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</si>
  <si>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</si>
  <si>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</si>
  <si>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</si>
  <si>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</si>
  <si>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</si>
  <si>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</si>
  <si>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</si>
  <si>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</si>
  <si>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</si>
  <si>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</si>
  <si>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</si>
  <si>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</si>
  <si>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</si>
  <si>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</si>
  <si>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</si>
  <si>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</si>
  <si>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</si>
  <si>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</si>
  <si>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</si>
  <si>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</si>
  <si>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</si>
  <si>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</si>
  <si>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</si>
  <si>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</si>
  <si>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</si>
  <si>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</si>
  <si>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</si>
  <si>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</si>
  <si>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</si>
  <si>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</si>
  <si>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</si>
  <si>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</si>
  <si>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</si>
  <si>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</si>
  <si>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</si>
  <si>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</si>
  <si>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</si>
  <si>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</si>
  <si>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</si>
  <si>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</si>
  <si>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</si>
  <si>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</si>
  <si>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</si>
  <si>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</si>
  <si>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</si>
  <si>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</si>
  <si>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</si>
  <si>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</si>
  <si>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</si>
  <si>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</si>
  <si>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</si>
  <si>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</si>
  <si>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</si>
  <si>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</si>
  <si>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</si>
  <si>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</si>
  <si>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</si>
  <si>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</si>
  <si>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</si>
  <si>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</si>
  <si>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</si>
  <si>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</si>
  <si>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</si>
  <si>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</si>
  <si>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</si>
  <si>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</si>
  <si>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</si>
  <si>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</si>
  <si>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</si>
  <si>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</si>
  <si>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</si>
  <si>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</si>
  <si>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</si>
  <si>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</si>
  <si>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</si>
  <si>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</si>
  <si>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</si>
  <si>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</si>
  <si>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</si>
  <si>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</si>
  <si>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</si>
  <si>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</si>
  <si>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</si>
  <si>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</si>
  <si>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</si>
  <si>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</si>
  <si>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</si>
  <si>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</si>
  <si>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</si>
  <si>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</si>
  <si>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</si>
  <si>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</si>
  <si>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</si>
  <si>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</si>
  <si>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</si>
  <si>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</si>
  <si>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</si>
  <si>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</si>
  <si>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</si>
  <si>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</si>
  <si>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</si>
  <si>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</si>
  <si>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</si>
  <si>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</si>
  <si>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</si>
  <si>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</si>
  <si>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</si>
  <si>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</si>
  <si>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</si>
  <si>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</si>
  <si>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</si>
  <si>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</si>
  <si>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</si>
  <si>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</si>
  <si>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</si>
  <si>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</si>
  <si>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</si>
  <si>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</si>
  <si>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</si>
  <si>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</si>
  <si>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</si>
  <si>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</si>
  <si>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</si>
  <si>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</si>
  <si>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</si>
  <si>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</si>
  <si>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</si>
  <si>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</si>
  <si>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</si>
  <si>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</si>
  <si>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</si>
  <si>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</si>
  <si>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</si>
  <si>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</si>
  <si>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</si>
  <si>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</si>
  <si>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</si>
  <si>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</si>
  <si>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</si>
  <si>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</si>
  <si>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</si>
  <si>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</si>
  <si>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</si>
  <si>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</si>
  <si>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</si>
  <si>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</si>
  <si>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</si>
  <si>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</si>
  <si>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</si>
  <si>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</si>
  <si>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</si>
  <si>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</si>
  <si>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</si>
  <si>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</si>
  <si>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</si>
  <si>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</si>
  <si>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</si>
  <si>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</si>
  <si>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</si>
  <si>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</si>
  <si>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</si>
  <si>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</si>
  <si>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</si>
  <si>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</si>
  <si>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</si>
  <si>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</si>
  <si>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</si>
  <si>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</si>
  <si>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</si>
  <si>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</si>
  <si>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</si>
  <si>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</si>
  <si>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</si>
  <si>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</si>
  <si>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</si>
  <si>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</si>
  <si>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</si>
  <si>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</si>
  <si>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</si>
  <si>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</si>
  <si>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</si>
  <si>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</si>
  <si>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</si>
  <si>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</si>
  <si>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</si>
  <si>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</si>
  <si>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</si>
  <si>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</si>
  <si>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</si>
  <si>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</si>
  <si>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</si>
  <si>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</si>
  <si>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</si>
  <si>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</si>
  <si>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</si>
  <si>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</si>
  <si>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</si>
  <si>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</si>
  <si>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</si>
  <si>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</si>
  <si>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</si>
  <si>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</si>
  <si>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</si>
  <si>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</si>
  <si>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</si>
  <si>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</si>
  <si>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</si>
  <si>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</si>
  <si>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</si>
  <si>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</si>
  <si>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</si>
  <si>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</si>
  <si>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</si>
  <si>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</si>
  <si>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</si>
  <si>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</si>
  <si>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</si>
  <si>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</si>
  <si>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</si>
  <si>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</si>
  <si>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</si>
  <si>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</si>
  <si>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</si>
  <si>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</si>
  <si>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</si>
  <si>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</si>
  <si>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</si>
  <si>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</si>
  <si>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</si>
  <si>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</si>
  <si>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</si>
  <si>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</si>
  <si>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</si>
  <si>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</si>
  <si>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</si>
  <si>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</si>
  <si>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</si>
  <si>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</si>
  <si>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</si>
  <si>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</si>
  <si>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</si>
  <si>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</si>
  <si>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</si>
  <si>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</si>
  <si>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</si>
  <si>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</si>
  <si>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</si>
  <si>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</si>
  <si>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</si>
  <si>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</si>
  <si>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</si>
  <si>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</si>
  <si>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</si>
  <si>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</si>
  <si>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</si>
  <si>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</si>
  <si>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</si>
  <si>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</si>
  <si>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</si>
  <si>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</si>
  <si>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</si>
  <si>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</si>
  <si>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</si>
  <si>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</si>
  <si>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</si>
  <si>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</si>
  <si>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</si>
  <si>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</si>
  <si>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</si>
  <si>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</si>
  <si>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</si>
  <si>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</si>
  <si>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</si>
  <si>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</si>
  <si>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</si>
  <si>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</si>
  <si>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</si>
  <si>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</si>
  <si>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</si>
  <si>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</si>
  <si>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</si>
  <si>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</si>
  <si>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</si>
  <si>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</si>
  <si>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</si>
  <si>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</si>
  <si>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</si>
  <si>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</si>
  <si>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</si>
  <si>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</si>
  <si>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</si>
  <si>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</si>
  <si>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</si>
  <si>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</si>
  <si>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</si>
  <si>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</si>
  <si>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</si>
  <si>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</si>
  <si>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</si>
  <si>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</si>
  <si>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</si>
  <si>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</si>
  <si>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</si>
  <si>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</si>
  <si>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</si>
  <si>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</si>
  <si>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</si>
  <si>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</si>
  <si>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</si>
  <si>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</si>
  <si>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</si>
  <si>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</si>
  <si>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</si>
  <si>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</si>
  <si>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</si>
  <si>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</si>
  <si>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</si>
  <si>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</si>
  <si>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</si>
  <si>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</si>
  <si>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</si>
  <si>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</si>
  <si>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</si>
  <si>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</si>
  <si>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</si>
  <si>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</si>
  <si>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</si>
  <si>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</si>
  <si>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</si>
  <si>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</si>
  <si>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</si>
  <si>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</si>
  <si>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</si>
  <si>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</si>
  <si>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</si>
  <si>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</si>
  <si>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</si>
  <si>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</si>
  <si>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</si>
  <si>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</si>
  <si>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</si>
  <si>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</si>
  <si>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</si>
  <si>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</si>
  <si>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</si>
  <si>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</si>
  <si>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</si>
  <si>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</si>
  <si>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</si>
  <si>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</si>
  <si>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</si>
  <si>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</si>
  <si>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</si>
  <si>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</si>
  <si>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</si>
  <si>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</si>
  <si>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</si>
  <si>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</si>
  <si>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</si>
  <si>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</si>
  <si>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</si>
  <si>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</si>
  <si>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</si>
  <si>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</si>
  <si>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</si>
  <si>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</si>
  <si>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</si>
  <si>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</si>
  <si>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</si>
  <si>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</si>
  <si>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</si>
  <si>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</si>
  <si>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</si>
  <si>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</si>
  <si>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</si>
  <si>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</si>
  <si>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</si>
  <si>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</si>
  <si>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</si>
  <si>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</si>
  <si>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</si>
  <si>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</si>
  <si>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</si>
  <si>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</si>
  <si>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</si>
  <si>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</si>
  <si>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</si>
  <si>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</si>
  <si>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</si>
  <si>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</si>
  <si>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</si>
  <si>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</si>
  <si>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</si>
  <si>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</si>
  <si>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</si>
  <si>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</si>
  <si>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</si>
  <si>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</si>
  <si>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</si>
  <si>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</si>
  <si>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</si>
  <si>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</si>
  <si>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</si>
  <si>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</si>
  <si>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</si>
  <si>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</si>
  <si>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</si>
  <si>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</si>
  <si>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</si>
  <si>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</si>
  <si>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</si>
  <si>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</si>
  <si>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</si>
  <si>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</si>
  <si>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</si>
  <si>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</si>
  <si>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</si>
  <si>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</si>
  <si>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</si>
  <si>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</si>
  <si>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</si>
  <si>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</si>
  <si>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</si>
  <si>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</si>
  <si>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</si>
  <si>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</si>
  <si>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</si>
  <si>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</si>
  <si>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</si>
  <si>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</si>
  <si>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</si>
  <si>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</si>
  <si>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</si>
  <si>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</si>
  <si>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</si>
  <si>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</si>
  <si>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</si>
  <si>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</si>
  <si>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</si>
  <si>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</si>
  <si>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</si>
  <si>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</si>
  <si>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</si>
  <si>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</si>
  <si>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</si>
  <si>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</si>
  <si>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</si>
  <si>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</si>
  <si>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</si>
  <si>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</si>
  <si>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</si>
  <si>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</si>
  <si>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</si>
  <si>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</si>
  <si>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</si>
  <si>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</si>
  <si>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</si>
  <si>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</si>
  <si>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</si>
  <si>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</si>
  <si>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</si>
  <si>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</si>
  <si>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</si>
  <si>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</si>
  <si>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</si>
  <si>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</si>
  <si>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</si>
  <si>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</si>
  <si>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</si>
  <si>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</si>
  <si>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</si>
  <si>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</si>
  <si>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</si>
  <si>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</si>
  <si>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</si>
  <si>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</si>
  <si>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</si>
  <si>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</si>
  <si>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</si>
  <si>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</si>
  <si>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</si>
  <si>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</si>
  <si>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</si>
  <si>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</si>
  <si>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</si>
  <si>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</si>
  <si>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</si>
  <si>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</si>
  <si>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</si>
  <si>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</si>
  <si>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</si>
  <si>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</si>
  <si>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</si>
  <si>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</si>
  <si>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</si>
  <si>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</si>
  <si>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</si>
  <si>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</si>
  <si>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</si>
  <si>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</si>
  <si>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</si>
  <si>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</si>
  <si>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</si>
  <si>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</si>
  <si>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</si>
  <si>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</si>
  <si>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</si>
  <si>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</si>
  <si>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</si>
  <si>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</si>
  <si>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</si>
  <si>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</si>
  <si>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</si>
  <si>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</si>
  <si>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</si>
  <si>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</si>
  <si>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</si>
  <si>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</si>
  <si>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</si>
  <si>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</si>
  <si>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</si>
  <si>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</si>
  <si>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</si>
  <si>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</si>
  <si>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</si>
  <si>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</si>
  <si>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</si>
  <si>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</si>
  <si>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</si>
  <si>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</si>
  <si>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</si>
  <si>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</si>
  <si>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</si>
  <si>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</si>
  <si>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</si>
  <si>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</si>
  <si>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</si>
  <si>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</si>
  <si>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</si>
  <si>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</si>
  <si>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</si>
  <si>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</si>
  <si>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</si>
  <si>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</si>
  <si>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</si>
  <si>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</si>
  <si>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</si>
  <si>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</si>
  <si>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</si>
  <si>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</si>
  <si>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</si>
  <si>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</si>
  <si>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</si>
  <si>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</si>
  <si>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</si>
  <si>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</si>
  <si>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</si>
  <si>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</si>
  <si>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</si>
  <si>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</si>
  <si>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</si>
  <si>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</si>
  <si>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</si>
  <si>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</si>
  <si>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</si>
  <si>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</si>
  <si>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</si>
  <si>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</si>
  <si>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</si>
  <si>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</si>
  <si>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</si>
  <si>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</si>
  <si>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</si>
  <si>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</si>
  <si>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</si>
  <si>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</si>
  <si>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</si>
  <si>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</si>
  <si>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</si>
  <si>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</si>
  <si>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</si>
  <si>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</si>
  <si>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</si>
  <si>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</si>
  <si>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</si>
  <si>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</si>
  <si>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</si>
  <si>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</si>
  <si>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</si>
  <si>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</si>
  <si>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</si>
  <si>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</si>
  <si>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</si>
  <si>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</si>
  <si>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</si>
  <si>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</si>
  <si>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</si>
  <si>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</si>
  <si>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</si>
  <si>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</si>
  <si>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</si>
  <si>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</si>
  <si>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</si>
  <si>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</si>
  <si>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</si>
  <si>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</si>
  <si>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</si>
  <si>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</si>
  <si>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</si>
  <si>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</si>
  <si>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</si>
  <si>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</si>
  <si>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</si>
  <si>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</si>
  <si>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</si>
  <si>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</si>
  <si>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</si>
  <si>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</si>
  <si>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</si>
  <si>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</si>
  <si>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</si>
  <si>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</si>
  <si>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</si>
  <si>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</si>
  <si>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</si>
  <si>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</si>
  <si>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</si>
  <si>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</si>
  <si>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</si>
  <si>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</si>
  <si>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</si>
  <si>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</si>
  <si>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</si>
  <si>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</si>
  <si>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</si>
  <si>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</si>
  <si>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</si>
  <si>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</si>
  <si>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</si>
  <si>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</si>
  <si>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</si>
  <si>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</si>
  <si>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</si>
  <si>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</si>
  <si>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</si>
  <si>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</si>
  <si>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</si>
  <si>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</si>
  <si>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</si>
  <si>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</si>
  <si>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</si>
  <si>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</si>
  <si>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</si>
  <si>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</si>
  <si>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</si>
  <si>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</si>
  <si>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</si>
  <si>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</si>
  <si>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</si>
  <si>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</si>
  <si>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</si>
  <si>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</si>
  <si>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</si>
  <si>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</si>
  <si>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</si>
  <si>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</si>
  <si>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</si>
  <si>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</si>
  <si>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</si>
  <si>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</si>
  <si>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</si>
  <si>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</si>
  <si>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</si>
  <si>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</si>
  <si>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</si>
  <si>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</si>
  <si>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</si>
  <si>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</si>
  <si>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</si>
  <si>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</si>
  <si>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</si>
  <si>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</si>
  <si>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</si>
  <si>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</si>
  <si>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</si>
  <si>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</si>
  <si>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</si>
  <si>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</si>
  <si>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</si>
  <si>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</si>
  <si>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</si>
  <si>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</si>
  <si>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</si>
  <si>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</si>
  <si>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</si>
  <si>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</si>
  <si>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</si>
  <si>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</si>
  <si>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</si>
  <si>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</si>
  <si>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</si>
  <si>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</si>
  <si>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</si>
  <si>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</si>
  <si>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</si>
  <si>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</si>
  <si>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</si>
  <si>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</si>
  <si>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</si>
  <si>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</si>
  <si>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</si>
  <si>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</si>
  <si>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</si>
  <si>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</si>
  <si>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</si>
  <si>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</si>
  <si>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</si>
  <si>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</si>
  <si>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</si>
  <si>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</si>
  <si>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</si>
  <si>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</si>
  <si>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</si>
  <si>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</si>
  <si>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</si>
  <si>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</si>
  <si>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</si>
  <si>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</si>
  <si>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</si>
  <si>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</si>
  <si>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</si>
  <si>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</si>
  <si>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</si>
  <si>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</si>
  <si>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</si>
  <si>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</si>
  <si>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</si>
  <si>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</si>
  <si>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</si>
  <si>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</si>
  <si>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</si>
  <si>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</si>
  <si>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</si>
  <si>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</si>
  <si>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</si>
  <si>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</si>
  <si>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</si>
  <si>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</si>
  <si>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</si>
  <si>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</si>
  <si>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</si>
  <si>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</si>
  <si>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</si>
  <si>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</si>
  <si>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</si>
  <si>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</si>
  <si>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</si>
  <si>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</si>
  <si>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</si>
  <si>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</si>
  <si>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</si>
  <si>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</si>
  <si>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</si>
  <si>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</si>
  <si>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</si>
  <si>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</si>
  <si>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</si>
  <si>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</si>
  <si>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</si>
  <si>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</si>
  <si>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</si>
  <si>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</si>
  <si>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</si>
  <si>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</si>
  <si>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</si>
  <si>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</si>
  <si>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</si>
  <si>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</si>
  <si>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</si>
  <si>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</si>
  <si>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</si>
  <si>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</si>
  <si>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</si>
  <si>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</si>
  <si>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</si>
  <si>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</si>
  <si>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</si>
  <si>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</si>
  <si>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</si>
  <si>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</si>
  <si>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</si>
  <si>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</si>
  <si>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</si>
  <si>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</si>
  <si>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</si>
  <si>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</si>
  <si>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</si>
  <si>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</si>
  <si>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</si>
  <si>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</si>
  <si>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</si>
  <si>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</si>
  <si>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</si>
  <si>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</si>
  <si>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</si>
  <si>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</si>
  <si>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</si>
  <si>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</si>
  <si>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</si>
  <si>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</si>
  <si>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</si>
  <si>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</si>
  <si>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</si>
  <si>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</si>
  <si>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</si>
  <si>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</si>
  <si>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</si>
  <si>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</si>
  <si>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</si>
  <si>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</si>
  <si>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</si>
  <si>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</si>
  <si>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</si>
  <si>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</si>
  <si>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</si>
  <si>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</si>
  <si>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</si>
  <si>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</si>
  <si>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</si>
  <si>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</si>
  <si>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</si>
  <si>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</si>
  <si>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</si>
  <si>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</si>
  <si>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</si>
  <si>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</si>
  <si>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</si>
  <si>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</si>
  <si>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</si>
  <si>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</si>
  <si>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</si>
  <si>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</si>
  <si>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</si>
  <si>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</si>
  <si>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</si>
  <si>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</si>
  <si>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</si>
  <si>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</si>
  <si>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</si>
  <si>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</si>
  <si>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</si>
  <si>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</si>
  <si>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</si>
  <si>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</si>
  <si>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</si>
  <si>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</si>
  <si>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</si>
  <si>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</si>
  <si>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</si>
  <si>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</si>
  <si>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</si>
  <si>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</si>
  <si>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</si>
  <si>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</si>
  <si>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</si>
  <si>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</si>
  <si>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</si>
  <si>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</si>
  <si>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</si>
  <si>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</si>
  <si>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</si>
  <si>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</si>
  <si>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</si>
  <si>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</si>
  <si>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</si>
  <si>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</si>
  <si>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</si>
  <si>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</si>
  <si>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</si>
  <si>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</si>
  <si>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</si>
  <si>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</si>
  <si>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</si>
  <si>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</si>
  <si>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</si>
  <si>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</si>
  <si>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</si>
  <si>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</si>
  <si>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</si>
  <si>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</si>
  <si>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</si>
  <si>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</si>
  <si>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</si>
  <si>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</si>
  <si>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</si>
  <si>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</si>
  <si>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</si>
  <si>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</si>
  <si>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</si>
  <si>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</si>
  <si>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</si>
  <si>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</si>
  <si>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</si>
  <si>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</si>
  <si>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</si>
  <si>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</si>
  <si>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</si>
  <si>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</si>
  <si>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</si>
  <si>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</si>
  <si>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</si>
  <si>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</si>
  <si>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</si>
  <si>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</si>
  <si>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</si>
  <si>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</si>
  <si>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</si>
  <si>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</si>
  <si>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</si>
  <si>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</si>
  <si>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</si>
  <si>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</si>
  <si>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</si>
  <si>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</si>
  <si>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</si>
  <si>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</si>
  <si>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</si>
  <si>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</si>
  <si>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</si>
  <si>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</si>
  <si>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</si>
  <si>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</si>
  <si>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</si>
  <si>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</si>
  <si>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</si>
  <si>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</si>
  <si>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</si>
  <si>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</si>
  <si>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</si>
  <si>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</si>
  <si>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</si>
  <si>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</si>
  <si>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</si>
  <si>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</si>
  <si>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</si>
  <si>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</si>
  <si>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</si>
  <si>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</si>
  <si>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</si>
  <si>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</si>
  <si>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</si>
  <si>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</si>
  <si>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</si>
  <si>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</si>
  <si>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</si>
  <si>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</si>
  <si>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</si>
  <si>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</si>
  <si>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</si>
  <si>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</si>
  <si>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</si>
  <si>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</si>
  <si>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</si>
  <si>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</si>
  <si>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</si>
  <si>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</si>
  <si>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</si>
  <si>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</si>
  <si>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</si>
  <si>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</si>
  <si>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</si>
  <si>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</si>
  <si>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</si>
  <si>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</si>
  <si>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</si>
  <si>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</si>
  <si>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</si>
  <si>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</si>
  <si>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</si>
  <si>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</si>
  <si>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</si>
  <si>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</si>
  <si>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</si>
  <si>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</si>
  <si>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</si>
  <si>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</si>
  <si>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</si>
  <si>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</si>
  <si>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</si>
  <si>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</si>
  <si>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</si>
  <si>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</si>
  <si>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</si>
  <si>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</si>
  <si>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</si>
  <si>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</si>
  <si>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</si>
  <si>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</si>
  <si>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</si>
  <si>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</si>
  <si>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</si>
  <si>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</si>
  <si>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</si>
  <si>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</si>
  <si>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</si>
  <si>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</si>
  <si>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</si>
  <si>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</si>
  <si>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</si>
  <si>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</si>
  <si>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</si>
  <si>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</si>
  <si>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</si>
  <si>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</si>
  <si>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</si>
  <si>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</si>
  <si>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</si>
  <si>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</si>
  <si>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</si>
  <si>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</si>
  <si>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</si>
  <si>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</si>
  <si>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</si>
  <si>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</si>
  <si>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</si>
  <si>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</si>
  <si>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</si>
  <si>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</si>
  <si>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</si>
  <si>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</si>
  <si>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</si>
  <si>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</si>
  <si>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</si>
  <si>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</si>
  <si>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</si>
  <si>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</si>
  <si>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</si>
  <si>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</si>
  <si>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</si>
  <si>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</si>
  <si>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</si>
  <si>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</si>
  <si>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</si>
  <si>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</si>
  <si>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</si>
  <si>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</si>
  <si>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</si>
  <si>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</si>
  <si>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</si>
  <si>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</si>
  <si>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</si>
  <si>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</si>
  <si>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</si>
  <si>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</si>
  <si>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</si>
  <si>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</si>
  <si>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</si>
  <si>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</si>
  <si>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</si>
  <si>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</si>
  <si>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</si>
  <si>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</si>
  <si>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</si>
  <si>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</si>
  <si>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</si>
  <si>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</si>
  <si>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</si>
  <si>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</si>
  <si>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</si>
  <si>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</si>
  <si>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</si>
  <si>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</si>
  <si>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</si>
  <si>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</si>
  <si>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</si>
  <si>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</si>
  <si>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</si>
  <si>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</si>
  <si>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</si>
  <si>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</si>
  <si>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</si>
  <si>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</si>
  <si>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</si>
  <si>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</si>
  <si>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</si>
  <si>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</si>
  <si>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</si>
  <si>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</si>
  <si>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</si>
  <si>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</si>
  <si>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</si>
  <si>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</si>
  <si>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</si>
  <si>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</si>
  <si>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</si>
  <si>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</si>
  <si>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</si>
  <si>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</si>
  <si>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</si>
  <si>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</si>
  <si>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</si>
  <si>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</si>
  <si>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</si>
  <si>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</si>
  <si>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</si>
  <si>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</si>
  <si>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</si>
  <si>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</si>
  <si>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</si>
  <si>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</si>
  <si>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</si>
  <si>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</si>
  <si>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</si>
  <si>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</si>
  <si>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</si>
  <si>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</si>
  <si>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</si>
  <si>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</si>
  <si>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</si>
  <si>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</si>
  <si>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</si>
  <si>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</si>
  <si>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</si>
  <si>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</si>
  <si>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</si>
  <si>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</si>
  <si>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</si>
  <si>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</si>
  <si>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</si>
  <si>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</si>
  <si>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</si>
  <si>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</si>
  <si>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</si>
  <si>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</si>
  <si>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</si>
  <si>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</si>
  <si>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</si>
  <si>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</si>
  <si>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</si>
  <si>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</si>
  <si>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</si>
  <si>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</si>
  <si>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</si>
  <si>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</si>
  <si>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</si>
  <si>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</si>
  <si>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</si>
  <si>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</si>
  <si>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</si>
  <si>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</si>
  <si>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</si>
  <si>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</si>
  <si>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</si>
  <si>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</si>
  <si>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</si>
  <si>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</si>
  <si>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</si>
  <si>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</si>
  <si>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</si>
  <si>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</si>
  <si>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</si>
  <si>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</si>
  <si>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</si>
  <si>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</si>
  <si>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</si>
  <si>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</si>
  <si>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</si>
  <si>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</si>
  <si>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</si>
  <si>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</si>
  <si>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</si>
  <si>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</si>
  <si>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</si>
  <si>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</si>
  <si>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</si>
  <si>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</si>
  <si>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</si>
  <si>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</si>
  <si>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</si>
  <si>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</si>
  <si>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</si>
  <si>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</si>
  <si>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</si>
  <si>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</si>
  <si>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</si>
  <si>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</si>
  <si>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</si>
  <si>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</si>
  <si>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</si>
  <si>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</si>
  <si>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</si>
  <si>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</si>
  <si>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</si>
  <si>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</si>
  <si>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</si>
  <si>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</si>
  <si>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</si>
  <si>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</si>
  <si>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</si>
  <si>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</si>
  <si>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</si>
  <si>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</si>
  <si>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</si>
  <si>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</si>
  <si>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</si>
  <si>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</si>
  <si>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</si>
  <si>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</si>
  <si>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</si>
  <si>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</si>
  <si>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</si>
  <si>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</si>
  <si>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</si>
  <si>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</si>
  <si>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</si>
  <si>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</si>
  <si>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</si>
  <si>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</si>
  <si>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</si>
  <si>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</si>
  <si>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</si>
  <si>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</si>
  <si>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</si>
  <si>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</si>
  <si>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</si>
  <si>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</si>
  <si>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</si>
  <si>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</si>
  <si>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</si>
  <si>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</si>
  <si>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</si>
  <si>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</si>
  <si>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</si>
  <si>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</si>
  <si>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</si>
  <si>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</si>
  <si>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</si>
  <si>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</si>
  <si>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</si>
  <si>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</si>
  <si>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</si>
  <si>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</si>
  <si>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</si>
  <si>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</si>
  <si>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</si>
  <si>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</si>
  <si>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</si>
  <si>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</si>
  <si>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</si>
  <si>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</si>
  <si>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</si>
  <si>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</si>
  <si>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</si>
  <si>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</si>
  <si>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</si>
  <si>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</si>
  <si>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</si>
  <si>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</si>
  <si>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</si>
  <si>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</si>
  <si>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</si>
  <si>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</si>
  <si>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</si>
  <si>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</si>
  <si>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</si>
  <si>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</si>
  <si>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</si>
  <si>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</si>
  <si>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</si>
  <si>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</si>
  <si>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</si>
  <si>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</si>
  <si>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</si>
  <si>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</si>
  <si>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</si>
  <si>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</si>
  <si>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</si>
  <si>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</si>
  <si>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</si>
  <si>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</si>
  <si>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</si>
  <si>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</si>
  <si>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</si>
  <si>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</si>
  <si>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</si>
  <si>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</si>
  <si>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</si>
  <si>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</si>
  <si>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</si>
  <si>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</si>
  <si>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</si>
  <si>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</si>
  <si>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</si>
  <si>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</si>
  <si>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</si>
  <si>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</si>
  <si>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</si>
  <si>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</si>
  <si>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</si>
  <si>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</si>
  <si>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</si>
  <si>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</si>
  <si>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</si>
  <si>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</si>
  <si>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</si>
  <si>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</si>
  <si>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</si>
  <si>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</si>
  <si>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</si>
  <si>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</si>
  <si>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</si>
  <si>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</si>
  <si>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</si>
  <si>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</si>
  <si>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</si>
  <si>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</si>
  <si>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</si>
  <si>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</si>
  <si>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</si>
  <si>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</si>
  <si>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</si>
  <si>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</si>
  <si>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</si>
  <si>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</si>
  <si>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</si>
  <si>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</si>
  <si>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</si>
  <si>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</si>
  <si>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</si>
  <si>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</si>
  <si>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</si>
  <si>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</si>
  <si>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</si>
  <si>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</si>
  <si>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</si>
  <si>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</si>
  <si>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</si>
  <si>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</si>
  <si>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</si>
  <si>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</si>
  <si>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</si>
  <si>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</si>
  <si>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</si>
  <si>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</si>
  <si>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</si>
  <si>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</si>
  <si>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</si>
  <si>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</si>
  <si>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</si>
  <si>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</si>
  <si>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</si>
  <si>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</si>
  <si>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</si>
  <si>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</si>
  <si>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</si>
  <si>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</si>
  <si>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</si>
  <si>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</si>
  <si>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</si>
  <si>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</si>
  <si>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</si>
  <si>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</si>
  <si>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</si>
  <si>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</si>
  <si>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</si>
  <si>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</si>
  <si>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</si>
  <si>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</si>
  <si>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</si>
  <si>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</si>
  <si>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</si>
  <si>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</si>
  <si>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</si>
  <si>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</si>
  <si>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</si>
  <si>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</si>
  <si>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</si>
  <si>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</si>
  <si>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</si>
  <si>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</si>
  <si>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</si>
  <si>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</si>
  <si>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</si>
  <si>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</si>
  <si>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</si>
  <si>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</si>
  <si>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</si>
  <si>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</si>
  <si>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</si>
  <si>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</si>
  <si>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</si>
  <si>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</si>
  <si>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</si>
  <si>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</si>
  <si>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</si>
  <si>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</si>
  <si>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</si>
  <si>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</si>
  <si>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</si>
  <si>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</si>
  <si>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</si>
  <si>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</si>
  <si>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</si>
  <si>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</si>
  <si>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</si>
  <si>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</si>
  <si>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</si>
  <si>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</si>
  <si>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</si>
  <si>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</si>
  <si>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</si>
  <si>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</si>
  <si>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</si>
  <si>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</si>
  <si>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</si>
  <si>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</si>
  <si>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</si>
  <si>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</si>
  <si>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</si>
  <si>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</si>
  <si>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</si>
  <si>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</si>
  <si>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</si>
  <si>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</si>
  <si>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</si>
  <si>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</si>
  <si>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</si>
  <si>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</si>
  <si>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</si>
  <si>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</si>
  <si>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</si>
  <si>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</si>
  <si>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</si>
  <si>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</si>
  <si>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</si>
  <si>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</si>
  <si>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</si>
  <si>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</si>
  <si>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</si>
  <si>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</si>
  <si>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</si>
  <si>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</si>
  <si>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</si>
  <si>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</si>
  <si>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</si>
  <si>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</si>
  <si>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</si>
  <si>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</si>
  <si>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</si>
  <si>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</si>
  <si>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</si>
  <si>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</si>
  <si>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</si>
  <si>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</si>
  <si>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</si>
  <si>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</si>
  <si>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</si>
  <si>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</si>
  <si>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</si>
  <si>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</si>
  <si>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</si>
  <si>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</si>
  <si>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</si>
  <si>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</si>
  <si>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</si>
  <si>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</si>
  <si>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</si>
  <si>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</si>
  <si>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</si>
  <si>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</si>
  <si>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</si>
  <si>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</si>
  <si>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</si>
  <si>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</si>
  <si>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</si>
  <si>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</si>
  <si>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</si>
  <si>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</si>
  <si>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</si>
  <si>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</si>
  <si>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</si>
  <si>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</si>
  <si>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</si>
  <si>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</si>
  <si>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</si>
  <si>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</si>
  <si>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</si>
  <si>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</si>
  <si>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</si>
  <si>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</si>
  <si>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</si>
  <si>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</si>
  <si>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</si>
  <si>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</si>
  <si>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</si>
  <si>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</si>
  <si>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</si>
  <si>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</si>
  <si>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</si>
  <si>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</si>
  <si>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</si>
  <si>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</si>
  <si>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</si>
  <si>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</si>
  <si>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</si>
  <si>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</si>
  <si>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</si>
  <si>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</si>
  <si>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</si>
  <si>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</si>
  <si>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</si>
  <si>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</si>
  <si>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</si>
  <si>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</si>
  <si>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</si>
  <si>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</si>
  <si>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</si>
  <si>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</si>
  <si>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</si>
  <si>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</si>
  <si>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</si>
  <si>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</si>
  <si>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</si>
  <si>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</si>
  <si>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</si>
  <si>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</si>
  <si>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</si>
  <si>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</si>
  <si>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</si>
  <si>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</si>
  <si>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</si>
  <si>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</si>
  <si>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</si>
  <si>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</si>
  <si>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</si>
  <si>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</si>
  <si>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</si>
  <si>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</si>
  <si>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</si>
  <si>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</si>
  <si>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</si>
  <si>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</si>
  <si>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</si>
  <si>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</si>
  <si>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</si>
  <si>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</si>
  <si>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</si>
  <si>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</si>
  <si>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</si>
  <si>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</si>
  <si>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</si>
  <si>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</si>
  <si>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</si>
  <si>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</si>
  <si>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</si>
  <si>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</si>
  <si>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</si>
  <si>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</si>
  <si>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</si>
  <si>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</si>
  <si>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</si>
  <si>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</si>
  <si>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</si>
  <si>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</si>
  <si>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</si>
  <si>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</si>
  <si>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</si>
  <si>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</si>
  <si>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</si>
  <si>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</si>
  <si>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</si>
  <si>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</si>
  <si>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</si>
  <si>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</si>
  <si>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</si>
  <si>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</si>
  <si>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</si>
  <si>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</si>
  <si>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</si>
  <si>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</si>
  <si>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</si>
  <si>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</si>
  <si>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</si>
  <si>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</si>
  <si>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</si>
  <si>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</si>
  <si>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</si>
  <si>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</si>
  <si>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</si>
  <si>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</si>
  <si>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</si>
  <si>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</si>
  <si>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</si>
  <si>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</si>
  <si>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</si>
  <si>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</si>
  <si>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</si>
  <si>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</si>
  <si>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</si>
  <si>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</si>
  <si>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</si>
  <si>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</si>
  <si>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</si>
  <si>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</si>
  <si>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</si>
  <si>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</si>
  <si>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</si>
  <si>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</si>
  <si>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</si>
  <si>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</si>
  <si>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</si>
  <si>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</si>
  <si>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</si>
  <si>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</si>
  <si>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</si>
  <si>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</si>
  <si>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</si>
  <si>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</si>
  <si>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</si>
  <si>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</si>
  <si>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</si>
  <si>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</si>
  <si>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</si>
  <si>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</si>
  <si>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</si>
  <si>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</si>
  <si>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</si>
  <si>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</si>
  <si>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</si>
  <si>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</si>
  <si>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</si>
  <si>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</si>
  <si>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</si>
  <si>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</si>
  <si>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</si>
  <si>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</si>
  <si>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</si>
  <si>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</si>
  <si>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</si>
  <si>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</si>
  <si>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</si>
  <si>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</si>
  <si>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</si>
  <si>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</si>
  <si>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</si>
  <si>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</si>
  <si>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</si>
  <si>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</si>
  <si>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</si>
  <si>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</si>
  <si>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</si>
  <si>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</si>
  <si>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</si>
  <si>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</si>
  <si>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</si>
  <si>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</si>
  <si>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</si>
  <si>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</si>
  <si>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</si>
  <si>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</si>
  <si>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</si>
  <si>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</si>
  <si>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</si>
  <si>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</si>
  <si>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</si>
  <si>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</si>
  <si>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</si>
  <si>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</si>
  <si>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</si>
  <si>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</si>
  <si>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</si>
  <si>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</si>
  <si>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</si>
  <si>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</si>
  <si>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</si>
  <si>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</si>
  <si>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</si>
  <si>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</si>
  <si>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</si>
  <si>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</si>
  <si>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</si>
  <si>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</si>
  <si>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</si>
  <si>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</si>
  <si>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</si>
  <si>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</si>
  <si>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</si>
  <si>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</si>
  <si>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</si>
  <si>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</si>
  <si>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</si>
  <si>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</si>
  <si>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</si>
  <si>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</si>
  <si>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</si>
  <si>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</si>
  <si>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</si>
  <si>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</si>
  <si>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</si>
  <si>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</si>
  <si>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</si>
  <si>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</si>
  <si>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</si>
  <si>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</si>
  <si>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</si>
  <si>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</si>
  <si>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</si>
  <si>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</si>
  <si>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</si>
  <si>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</si>
  <si>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</si>
  <si>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</si>
  <si>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</si>
  <si>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</si>
  <si>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</si>
  <si>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</si>
  <si>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</si>
  <si>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</si>
  <si>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</si>
  <si>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</si>
  <si>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</si>
  <si>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</si>
  <si>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</si>
  <si>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</si>
  <si>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</si>
  <si>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</si>
  <si>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</si>
  <si>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</si>
  <si>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</si>
  <si>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</si>
  <si>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</si>
  <si>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</si>
  <si>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</si>
  <si>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</si>
  <si>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</si>
  <si>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</si>
  <si>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</si>
  <si>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</si>
  <si>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</si>
  <si>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</si>
  <si>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</si>
  <si>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</si>
  <si>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</si>
  <si>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</si>
  <si>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</si>
  <si>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</si>
  <si>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</si>
  <si>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</si>
  <si>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</si>
  <si>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</si>
  <si>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</si>
  <si>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</si>
  <si>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</si>
  <si>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</si>
  <si>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</si>
  <si>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</si>
  <si>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</si>
  <si>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</si>
  <si>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</si>
  <si>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</si>
  <si>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</si>
  <si>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</si>
  <si>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</si>
  <si>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</si>
  <si>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</si>
  <si>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</si>
  <si>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</si>
  <si>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</si>
  <si>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</si>
  <si>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</si>
  <si>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</si>
  <si>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</si>
  <si>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</si>
  <si>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</si>
  <si>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</si>
  <si>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</si>
  <si>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</si>
  <si>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</si>
  <si>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</si>
  <si>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</si>
  <si>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</si>
  <si>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</si>
  <si>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</si>
  <si>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</si>
  <si>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</si>
  <si>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</si>
  <si>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</si>
  <si>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</si>
  <si>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</si>
  <si>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</si>
  <si>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</si>
  <si>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</si>
  <si>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</si>
  <si>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</si>
  <si>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</si>
  <si>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</si>
  <si>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</si>
  <si>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</si>
  <si>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</si>
  <si>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</si>
  <si>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</si>
  <si>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</si>
  <si>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</si>
  <si>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</si>
  <si>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</si>
  <si>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</si>
  <si>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</si>
  <si>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</si>
  <si>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</si>
  <si>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</si>
  <si>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</si>
  <si>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</si>
  <si>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</si>
  <si>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</si>
  <si>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</si>
  <si>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</si>
  <si>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</si>
  <si>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</si>
  <si>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</si>
  <si>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</si>
  <si>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</si>
  <si>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</si>
  <si>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</si>
  <si>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</si>
  <si>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</si>
  <si>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</si>
  <si>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</si>
  <si>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</si>
  <si>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</si>
  <si>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</si>
  <si>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</si>
  <si>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</si>
  <si>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</si>
  <si>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</si>
  <si>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</si>
  <si>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</si>
  <si>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</si>
  <si>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</si>
  <si>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</si>
  <si>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</si>
  <si>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</si>
  <si>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</si>
  <si>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</si>
  <si>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</si>
  <si>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</si>
  <si>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</si>
  <si>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</si>
  <si>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</si>
  <si>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</si>
  <si>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</si>
  <si>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</si>
  <si>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</si>
  <si>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</si>
  <si>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</si>
  <si>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</si>
  <si>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</si>
  <si>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</si>
  <si>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</si>
  <si>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</si>
  <si>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</si>
  <si>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</si>
  <si>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</si>
  <si>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</si>
  <si>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</si>
  <si>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</si>
  <si>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</si>
  <si>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</si>
  <si>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</si>
  <si>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</si>
  <si>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</si>
  <si>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</si>
  <si>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</si>
  <si>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</si>
  <si>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</si>
  <si>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</si>
  <si>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</si>
  <si>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</si>
  <si>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</si>
  <si>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</si>
  <si>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</si>
  <si>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</si>
  <si>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</si>
  <si>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</si>
  <si>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</si>
  <si>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</si>
  <si>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</si>
  <si>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</si>
  <si>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</si>
  <si>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</si>
  <si>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</si>
  <si>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</si>
  <si>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</si>
  <si>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</si>
  <si>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</si>
  <si>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</si>
  <si>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</si>
  <si>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</si>
  <si>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</si>
  <si>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</si>
  <si>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</si>
  <si>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</si>
  <si>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</si>
  <si>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</si>
  <si>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</si>
  <si>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</si>
  <si>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</si>
  <si>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</si>
  <si>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</si>
  <si>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</si>
  <si>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</si>
  <si>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</si>
  <si>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</si>
  <si>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</si>
  <si>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</si>
  <si>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</si>
  <si>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</si>
  <si>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</si>
  <si>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</si>
  <si>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</si>
  <si>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</si>
  <si>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</si>
  <si>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</si>
  <si>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</si>
  <si>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</si>
  <si>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</si>
  <si>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</si>
  <si>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</si>
  <si>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</si>
  <si>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</si>
  <si>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</si>
  <si>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</si>
  <si>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</si>
  <si>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</si>
  <si>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</si>
  <si>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</si>
  <si>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</si>
  <si>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</si>
  <si>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</si>
  <si>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</si>
  <si>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</si>
  <si>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</si>
  <si>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</si>
  <si>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</si>
  <si>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</si>
  <si>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</si>
  <si>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</si>
  <si>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</si>
  <si>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</si>
  <si>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</si>
  <si>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</si>
  <si>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</si>
  <si>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</si>
  <si>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</si>
  <si>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</si>
  <si>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</si>
  <si>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</si>
  <si>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</si>
  <si>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</si>
  <si>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</si>
  <si>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</si>
  <si>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</si>
  <si>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</si>
  <si>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</si>
  <si>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</si>
  <si>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</si>
  <si>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</si>
  <si>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</si>
  <si>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</si>
  <si>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</si>
  <si>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</si>
  <si>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</si>
  <si>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</si>
  <si>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</si>
  <si>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</si>
  <si>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</si>
  <si>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</si>
  <si>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</si>
  <si>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</si>
  <si>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</si>
  <si>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</si>
  <si>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</si>
  <si>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</si>
  <si>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</si>
  <si>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</si>
  <si>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</si>
  <si>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</si>
  <si>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</si>
  <si>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</si>
  <si>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</si>
  <si>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</si>
  <si>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</si>
  <si>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</si>
  <si>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</si>
  <si>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</si>
  <si>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</si>
  <si>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</si>
  <si>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</si>
  <si>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</si>
  <si>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</si>
  <si>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</si>
  <si>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</si>
  <si>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</si>
  <si>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</si>
  <si>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</si>
  <si>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</si>
  <si>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</si>
  <si>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</si>
  <si>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</si>
  <si>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</si>
  <si>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</si>
  <si>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</si>
  <si>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</si>
  <si>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</si>
  <si>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</si>
  <si>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</si>
  <si>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</si>
  <si>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</si>
  <si>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</si>
  <si>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</si>
  <si>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</si>
  <si>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</si>
  <si>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</si>
  <si>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</si>
  <si>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</si>
  <si>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</si>
  <si>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</si>
  <si>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</si>
  <si>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</si>
  <si>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</si>
  <si>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</si>
  <si>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</si>
  <si>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</si>
  <si>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</si>
  <si>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</si>
  <si>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</si>
  <si>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</si>
  <si>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</si>
  <si>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</si>
  <si>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</si>
  <si>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</si>
  <si>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</si>
  <si>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</si>
  <si>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</si>
  <si>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</si>
  <si>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</si>
  <si>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</si>
  <si>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</si>
  <si>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</si>
  <si>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</si>
  <si>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</si>
  <si>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</si>
  <si>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</si>
  <si>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</si>
  <si>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</si>
  <si>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</si>
  <si>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</si>
  <si>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</si>
  <si>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</si>
  <si>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</si>
  <si>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</si>
  <si>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</si>
  <si>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</si>
  <si>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</si>
  <si>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</si>
  <si>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</si>
  <si>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</si>
  <si>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</si>
  <si>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</si>
  <si>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</si>
  <si>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</si>
  <si>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</si>
  <si>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</si>
  <si>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</si>
  <si>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</si>
  <si>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</si>
  <si>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</si>
  <si>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</si>
  <si>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</si>
  <si>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</si>
  <si>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</si>
  <si>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</si>
  <si>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</si>
  <si>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</si>
  <si>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</si>
  <si>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</si>
  <si>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</si>
  <si>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</si>
  <si>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</si>
  <si>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</si>
  <si>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</si>
  <si>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</si>
  <si>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</si>
  <si>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</si>
  <si>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</si>
  <si>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</si>
  <si>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</si>
  <si>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</si>
  <si>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</si>
  <si>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</si>
  <si>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</si>
  <si>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</si>
  <si>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</si>
  <si>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</si>
  <si>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</si>
  <si>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</si>
  <si>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</si>
  <si>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</si>
  <si>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</si>
  <si>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</si>
  <si>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</si>
  <si>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</si>
  <si>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</si>
  <si>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</si>
  <si>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</si>
  <si>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</si>
  <si>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</si>
  <si>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</si>
  <si>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</si>
  <si>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</si>
  <si>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</si>
  <si>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</si>
  <si>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</si>
  <si>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</si>
  <si>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</si>
  <si>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</si>
  <si>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</si>
  <si>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</si>
  <si>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</si>
  <si>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</si>
  <si>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</si>
  <si>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</si>
  <si>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</si>
  <si>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</si>
  <si>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</si>
  <si>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</si>
  <si>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</si>
  <si>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</si>
  <si>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</si>
  <si>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</si>
  <si>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</si>
  <si>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</si>
  <si>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</si>
  <si>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</si>
  <si>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</si>
  <si>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</si>
  <si>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</si>
  <si>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</si>
  <si>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</si>
  <si>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</si>
  <si>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</si>
  <si>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</si>
  <si>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</si>
  <si>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</si>
  <si>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</si>
  <si>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</si>
  <si>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</si>
  <si>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</si>
  <si>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</si>
  <si>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</si>
  <si>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</si>
  <si>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</si>
  <si>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</si>
  <si>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</si>
  <si>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</si>
  <si>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</si>
  <si>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</si>
  <si>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</si>
  <si>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</si>
  <si>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</si>
  <si>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</si>
  <si>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</si>
  <si>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</si>
  <si>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</si>
  <si>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</si>
  <si>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</si>
  <si>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</si>
  <si>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</si>
  <si>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</si>
  <si>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</si>
  <si>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</si>
  <si>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</si>
  <si>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</si>
  <si>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</si>
  <si>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</si>
  <si>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</si>
  <si>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</si>
  <si>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</si>
  <si>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</si>
  <si>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</si>
  <si>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</si>
  <si>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</si>
  <si>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</si>
  <si>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</si>
  <si>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</si>
  <si>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</si>
  <si>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</si>
  <si>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</si>
  <si>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</si>
  <si>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</si>
  <si>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</si>
  <si>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</si>
  <si>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</si>
  <si>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</si>
  <si>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</si>
  <si>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</si>
  <si>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</si>
  <si>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</si>
  <si>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</si>
  <si>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</si>
  <si>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</si>
  <si>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</si>
  <si>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</si>
  <si>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</si>
  <si>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</si>
  <si>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</si>
  <si>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</si>
  <si>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</si>
  <si>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</si>
  <si>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</si>
  <si>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</si>
  <si>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</si>
  <si>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</si>
  <si>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</si>
  <si>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</si>
  <si>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</si>
  <si>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</si>
  <si>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</si>
  <si>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</si>
  <si>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</si>
  <si>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</si>
  <si>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</si>
  <si>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</si>
  <si>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</si>
  <si>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</si>
  <si>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</si>
  <si>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</si>
  <si>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</si>
  <si>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</si>
  <si>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</si>
  <si>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</si>
  <si>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</si>
  <si>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</si>
  <si>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</si>
  <si>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</si>
  <si>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</si>
  <si>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</si>
  <si>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</si>
  <si>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</si>
  <si>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</si>
  <si>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</si>
  <si>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</si>
  <si>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</si>
  <si>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</si>
  <si>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</si>
  <si>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</si>
  <si>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</si>
  <si>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</si>
  <si>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</si>
  <si>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</si>
  <si>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</si>
  <si>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</si>
  <si>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</si>
  <si>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</si>
  <si>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</si>
  <si>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</si>
  <si>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</si>
  <si>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</si>
  <si>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</si>
  <si>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</si>
  <si>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</si>
  <si>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</si>
  <si>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</si>
  <si>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</si>
  <si>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</si>
  <si>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</si>
  <si>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</si>
  <si>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</si>
  <si>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</si>
  <si>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</si>
  <si>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</si>
  <si>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</si>
  <si>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</si>
  <si>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</si>
  <si>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</si>
  <si>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</si>
  <si>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</si>
  <si>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</si>
  <si>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</si>
  <si>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</si>
  <si>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</si>
  <si>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</si>
  <si>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</si>
  <si>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</si>
  <si>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</si>
  <si>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</si>
  <si>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</si>
  <si>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</si>
  <si>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</si>
  <si>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</si>
  <si>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</si>
  <si>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</si>
  <si>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</si>
  <si>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</si>
  <si>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</si>
  <si>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</si>
  <si>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</si>
  <si>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</si>
  <si>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</si>
  <si>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</si>
  <si>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</si>
  <si>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</si>
  <si>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</si>
  <si>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</si>
  <si>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</si>
  <si>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</si>
  <si>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</si>
  <si>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</si>
  <si>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</si>
  <si>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</si>
  <si>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</si>
  <si>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</si>
  <si>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</si>
  <si>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</si>
  <si>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</si>
  <si>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</si>
  <si>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</si>
  <si>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</si>
  <si>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</si>
  <si>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</si>
  <si>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</si>
  <si>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</si>
  <si>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</si>
  <si>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</si>
  <si>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</si>
  <si>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</si>
  <si>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</si>
  <si>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</si>
  <si>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</si>
  <si>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</si>
  <si>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</si>
  <si>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</si>
  <si>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</si>
  <si>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</si>
  <si>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</si>
  <si>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</si>
  <si>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</si>
  <si>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</si>
  <si>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</si>
  <si>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</si>
  <si>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</si>
  <si>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</si>
  <si>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</si>
  <si>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</si>
  <si>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</si>
  <si>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</si>
  <si>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</si>
  <si>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</si>
  <si>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</si>
  <si>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</si>
  <si>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</si>
  <si>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</si>
  <si>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</si>
  <si>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</si>
  <si>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</si>
  <si>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</si>
  <si>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</si>
  <si>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</si>
  <si>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</si>
  <si>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</si>
  <si>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</si>
  <si>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</si>
  <si>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</si>
  <si>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</si>
  <si>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</si>
  <si>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</si>
  <si>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</si>
  <si>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</si>
  <si>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</si>
  <si>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</si>
  <si>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</si>
  <si>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</si>
  <si>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</si>
  <si>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</si>
  <si>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</si>
  <si>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</si>
  <si>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</si>
  <si>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</si>
  <si>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</si>
  <si>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</si>
  <si>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</si>
  <si>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</si>
  <si>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</si>
  <si>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</si>
  <si>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</si>
  <si>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</si>
  <si>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</si>
  <si>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</si>
  <si>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</si>
  <si>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</si>
  <si>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</si>
  <si>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</si>
  <si>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</si>
  <si>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</si>
  <si>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</si>
  <si>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</si>
  <si>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</si>
  <si>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</si>
  <si>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</si>
  <si>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</si>
  <si>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</si>
  <si>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</si>
  <si>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</si>
  <si>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</si>
  <si>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</si>
  <si>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</si>
  <si>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</si>
  <si>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</si>
  <si>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</si>
  <si>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</si>
  <si>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</si>
  <si>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</si>
  <si>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</si>
  <si>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</si>
  <si>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</si>
  <si>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</si>
  <si>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</si>
  <si>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</si>
  <si>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</si>
  <si>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</si>
  <si>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</si>
  <si>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</si>
  <si>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</si>
  <si>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</si>
  <si>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</si>
  <si>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</si>
  <si>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</si>
  <si>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</si>
  <si>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</si>
  <si>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</si>
  <si>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</si>
  <si>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</si>
  <si>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</si>
  <si>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</si>
  <si>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</si>
  <si>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</si>
  <si>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</si>
  <si>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</si>
  <si>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</si>
  <si>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</si>
  <si>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</si>
  <si>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</si>
  <si>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</si>
  <si>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</si>
  <si>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</si>
  <si>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</si>
  <si>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</si>
  <si>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</si>
  <si>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</si>
  <si>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</si>
  <si>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</si>
  <si>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</si>
  <si>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</si>
  <si>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</si>
  <si>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</si>
  <si>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</si>
  <si>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</si>
  <si>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</si>
  <si>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</si>
  <si>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</si>
  <si>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</si>
  <si>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</si>
  <si>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</si>
  <si>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</si>
  <si>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</si>
  <si>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</si>
  <si>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</si>
  <si>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</si>
  <si>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</si>
  <si>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</si>
  <si>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</si>
  <si>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</si>
  <si>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</si>
  <si>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</si>
  <si>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</si>
  <si>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</si>
  <si>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</si>
  <si>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</si>
  <si>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</si>
  <si>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</si>
  <si>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</si>
  <si>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</si>
  <si>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</si>
  <si>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</si>
  <si>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</si>
  <si>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</si>
  <si>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</si>
  <si>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</si>
  <si>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</si>
  <si>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</si>
  <si>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</si>
  <si>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</si>
  <si>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</si>
  <si>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</si>
  <si>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</si>
  <si>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</si>
  <si>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</si>
  <si>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</si>
  <si>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</si>
  <si>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</si>
  <si>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</si>
  <si>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</si>
  <si>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</si>
  <si>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</si>
  <si>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</si>
  <si>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</si>
  <si>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</si>
  <si>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</si>
  <si>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</si>
  <si>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</si>
  <si>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</si>
  <si>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</si>
  <si>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</si>
  <si>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</si>
  <si>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</si>
  <si>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</si>
  <si>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</si>
  <si>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</si>
  <si>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</si>
  <si>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</si>
  <si>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</si>
  <si>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</si>
  <si>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</si>
  <si>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</si>
  <si>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</si>
  <si>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</si>
  <si>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</si>
  <si>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</si>
  <si>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</si>
  <si>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</si>
  <si>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</si>
  <si>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</si>
  <si>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</si>
  <si>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</si>
  <si>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</si>
  <si>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</si>
  <si>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</si>
  <si>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</si>
  <si>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</si>
  <si>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</si>
  <si>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</si>
  <si>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</si>
  <si>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</si>
  <si>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</si>
  <si>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</si>
  <si>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</si>
  <si>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</si>
  <si>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</si>
  <si>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</si>
  <si>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</si>
  <si>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</si>
  <si>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</si>
  <si>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</si>
  <si>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</si>
  <si>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</si>
  <si>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</si>
  <si>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</si>
  <si>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</si>
  <si>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</si>
  <si>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</si>
  <si>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</si>
  <si>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</si>
  <si>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</si>
  <si>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</si>
  <si>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</si>
  <si>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</si>
  <si>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</si>
  <si>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</si>
  <si>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</si>
  <si>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</si>
  <si>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</si>
  <si>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</si>
  <si>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</si>
  <si>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</si>
  <si>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</si>
  <si>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</si>
  <si>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</si>
  <si>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</si>
  <si>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</si>
  <si>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</si>
  <si>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</si>
  <si>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</si>
  <si>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</si>
  <si>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</si>
  <si>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</si>
  <si>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</si>
  <si>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</si>
  <si>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</si>
  <si>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</si>
  <si>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</si>
  <si>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</si>
  <si>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</si>
  <si>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</si>
  <si>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</si>
  <si>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</si>
  <si>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</si>
  <si>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</si>
  <si>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</si>
  <si>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</si>
  <si>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</si>
  <si>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</si>
  <si>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</si>
  <si>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</si>
  <si>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</si>
  <si>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</si>
  <si>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</si>
  <si>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</si>
  <si>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</si>
  <si>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</si>
  <si>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</si>
  <si>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</si>
  <si>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</si>
  <si>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</si>
  <si>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</si>
  <si>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</si>
  <si>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</si>
  <si>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</si>
  <si>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</si>
  <si>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</si>
  <si>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</si>
  <si>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</si>
  <si>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</si>
  <si>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</si>
  <si>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</si>
  <si>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</si>
  <si>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</si>
  <si>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</si>
  <si>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</si>
  <si>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</si>
  <si>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</si>
  <si>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</si>
  <si>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</si>
  <si>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</si>
  <si>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</si>
  <si>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</si>
  <si>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</si>
  <si>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</si>
  <si>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</si>
  <si>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</si>
  <si>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</si>
  <si>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</si>
  <si>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</si>
  <si>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</si>
  <si>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</si>
  <si>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</si>
  <si>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</si>
  <si>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</si>
  <si>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</si>
  <si>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</si>
  <si>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</si>
  <si>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</si>
  <si>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</si>
  <si>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</si>
  <si>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</si>
  <si>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</si>
  <si>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</si>
  <si>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</si>
  <si>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</si>
  <si>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</si>
  <si>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</si>
  <si>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</si>
  <si>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</si>
  <si>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</si>
  <si>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</si>
  <si>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</si>
  <si>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</si>
  <si>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</si>
  <si>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</si>
  <si>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</si>
  <si>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</si>
  <si>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</si>
  <si>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</si>
  <si>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</si>
  <si>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</si>
  <si>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</si>
  <si>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</si>
  <si>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</si>
  <si>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</si>
  <si>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</si>
  <si>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</si>
  <si>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</si>
  <si>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</si>
  <si>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</si>
  <si>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</si>
  <si>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</si>
  <si>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</si>
  <si>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</si>
  <si>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</si>
  <si>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</si>
  <si>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</si>
  <si>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</si>
  <si>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</si>
  <si>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</si>
  <si>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</si>
  <si>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</si>
  <si>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</si>
  <si>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</si>
  <si>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</si>
  <si>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</si>
  <si>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</si>
  <si>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</si>
  <si>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</si>
  <si>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</si>
  <si>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</si>
  <si>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</si>
  <si>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</si>
  <si>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</si>
  <si>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</si>
  <si>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</si>
  <si>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</si>
  <si>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</si>
  <si>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</si>
  <si>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</si>
  <si>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</si>
  <si>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</si>
  <si>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</si>
  <si>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</si>
  <si>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</si>
  <si>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</si>
  <si>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</si>
  <si>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</si>
  <si>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</si>
  <si>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</si>
  <si>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</si>
  <si>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</si>
  <si>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</si>
  <si>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</si>
  <si>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</si>
  <si>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</si>
  <si>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</si>
  <si>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</si>
  <si>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</si>
  <si>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</si>
  <si>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</si>
  <si>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</si>
  <si>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</si>
  <si>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</si>
  <si>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</si>
  <si>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</si>
  <si>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</si>
  <si>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</si>
  <si>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</si>
  <si>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</si>
  <si>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</si>
  <si>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</si>
  <si>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</si>
  <si>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</si>
  <si>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</si>
  <si>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</si>
  <si>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</si>
  <si>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</si>
  <si>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</si>
  <si>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</si>
  <si>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</si>
  <si>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</si>
  <si>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</si>
  <si>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</si>
  <si>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</si>
  <si>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</si>
  <si>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</si>
  <si>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</si>
  <si>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</si>
  <si>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</si>
  <si>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</si>
  <si>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</si>
  <si>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</si>
  <si>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</si>
  <si>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</si>
  <si>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</si>
  <si>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</si>
  <si>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</si>
  <si>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</si>
  <si>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</si>
  <si>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</si>
  <si>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</si>
  <si>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</si>
  <si>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</si>
  <si>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</si>
  <si>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</si>
  <si>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</si>
  <si>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</si>
  <si>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</si>
  <si>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</si>
  <si>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</si>
  <si>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</si>
  <si>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</si>
  <si>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</si>
  <si>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</si>
  <si>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</si>
  <si>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</si>
  <si>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</si>
  <si>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</si>
  <si>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</si>
  <si>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</si>
  <si>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</si>
  <si>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</si>
  <si>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</si>
  <si>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</si>
  <si>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</si>
  <si>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</si>
  <si>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</si>
  <si>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</si>
  <si>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</si>
  <si>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</si>
  <si>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</si>
  <si>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</si>
  <si>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</si>
  <si>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</si>
  <si>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</si>
  <si>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</si>
  <si>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</si>
  <si>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</si>
  <si>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</si>
  <si>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</si>
  <si>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</si>
  <si>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</si>
  <si>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</si>
  <si>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</si>
  <si>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</si>
  <si>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</si>
  <si>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</si>
  <si>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</si>
  <si>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</si>
  <si>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</si>
  <si>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</si>
  <si>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</si>
  <si>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</si>
  <si>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</si>
  <si>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</si>
  <si>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</si>
  <si>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</si>
  <si>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</si>
  <si>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</si>
  <si>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</si>
  <si>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</si>
  <si>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</si>
  <si>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</si>
  <si>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</si>
  <si>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</si>
  <si>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</si>
  <si>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</si>
  <si>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</si>
  <si>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</si>
  <si>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</si>
  <si>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</si>
  <si>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</si>
  <si>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</si>
  <si>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</si>
  <si>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</si>
  <si>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</si>
  <si>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</si>
  <si>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</si>
  <si>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</si>
  <si>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</si>
  <si>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</si>
  <si>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</si>
  <si>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</si>
  <si>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</si>
  <si>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</si>
  <si>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</si>
  <si>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</si>
  <si>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</si>
  <si>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</si>
  <si>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</si>
  <si>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</si>
  <si>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</si>
  <si>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</si>
  <si>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</si>
  <si>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</si>
  <si>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</si>
  <si>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</si>
  <si>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</si>
  <si>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</si>
  <si>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</si>
  <si>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</si>
  <si>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</si>
  <si>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</si>
  <si>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</si>
  <si>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</si>
  <si>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</si>
  <si>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</si>
  <si>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</si>
  <si>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</si>
  <si>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</si>
  <si>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</si>
  <si>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</si>
  <si>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</si>
  <si>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</si>
  <si>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</si>
  <si>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</si>
  <si>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</si>
  <si>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</si>
  <si>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</si>
  <si>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</si>
  <si>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</si>
  <si>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</si>
  <si>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</si>
  <si>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</si>
  <si>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</si>
  <si>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</si>
  <si>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</si>
  <si>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</si>
  <si>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</si>
  <si>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</si>
  <si>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</si>
  <si>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</si>
  <si>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</si>
  <si>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</si>
  <si>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</si>
  <si>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</si>
  <si>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</si>
  <si>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</si>
  <si>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</si>
  <si>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</si>
  <si>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</si>
  <si>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</si>
  <si>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</si>
  <si>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</si>
  <si>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</si>
  <si>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</si>
  <si>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</si>
  <si>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</si>
  <si>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</si>
  <si>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</si>
  <si>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</si>
  <si>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</si>
  <si>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</si>
  <si>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</si>
  <si>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</si>
  <si>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</si>
  <si>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</si>
  <si>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</si>
  <si>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</si>
  <si>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</si>
  <si>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</si>
  <si>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</si>
  <si>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</si>
  <si>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</si>
  <si>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</si>
  <si>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</si>
  <si>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</si>
  <si>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</si>
  <si>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</si>
  <si>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</si>
  <si>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</si>
  <si>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</si>
  <si>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</si>
  <si>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</si>
  <si>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</si>
  <si>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</si>
  <si>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</si>
  <si>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</si>
  <si>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</si>
  <si>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</si>
  <si>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</si>
  <si>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</si>
  <si>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</si>
  <si>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</si>
  <si>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</si>
  <si>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</si>
  <si>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</si>
  <si>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</si>
  <si>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</si>
  <si>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</si>
  <si>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</si>
  <si>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</si>
  <si>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</si>
  <si>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</si>
  <si>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</si>
  <si>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</si>
  <si>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</si>
  <si>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</si>
  <si>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</si>
  <si>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</si>
  <si>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</si>
  <si>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</si>
  <si>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</si>
  <si>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</si>
  <si>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</si>
  <si>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</si>
  <si>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</si>
  <si>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</si>
  <si>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</si>
  <si>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</si>
  <si>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</si>
  <si>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</si>
  <si>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</si>
  <si>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</si>
  <si>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</si>
  <si>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</si>
  <si>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</si>
  <si>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</si>
  <si>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</si>
  <si>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</si>
  <si>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</si>
  <si>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</si>
  <si>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</si>
  <si>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</si>
  <si>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</si>
  <si>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</si>
  <si>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</si>
  <si>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</si>
  <si>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</si>
  <si>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</si>
  <si>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</si>
  <si>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</si>
  <si>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</si>
  <si>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</si>
  <si>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</si>
  <si>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</si>
  <si>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</si>
  <si>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</si>
  <si>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</si>
  <si>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</si>
  <si>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</si>
  <si>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</si>
  <si>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</si>
  <si>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</si>
  <si>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</si>
  <si>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</si>
  <si>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</si>
  <si>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</si>
  <si>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</si>
  <si>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</si>
  <si>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</si>
  <si>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</si>
  <si>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</si>
  <si>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</si>
  <si>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</si>
  <si>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</si>
  <si>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</si>
  <si>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</si>
  <si>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</si>
  <si>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</si>
  <si>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</si>
  <si>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</si>
  <si>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</si>
  <si>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</si>
  <si>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</si>
  <si>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</si>
  <si>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</si>
  <si>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</si>
  <si>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</si>
  <si>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</si>
  <si>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</si>
  <si>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</si>
  <si>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</si>
  <si>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</si>
  <si>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</si>
  <si>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</si>
  <si>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</si>
  <si>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</si>
  <si>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</si>
  <si>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</si>
  <si>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</si>
  <si>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</si>
  <si>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</si>
  <si>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</si>
  <si>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</si>
  <si>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</si>
  <si>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</si>
  <si>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</si>
  <si>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</si>
  <si>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</si>
  <si>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</si>
  <si>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</si>
  <si>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</si>
  <si>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</si>
  <si>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</si>
  <si>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</si>
  <si>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</si>
  <si>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</si>
  <si>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</si>
  <si>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</si>
  <si>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</si>
  <si>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</si>
  <si>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</si>
  <si>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</si>
  <si>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</si>
  <si>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</si>
  <si>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</si>
  <si>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</si>
  <si>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</si>
  <si>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</si>
  <si>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</si>
  <si>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</si>
  <si>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</si>
  <si>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</si>
  <si>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</si>
  <si>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</si>
  <si>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</si>
  <si>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</si>
  <si>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</si>
  <si>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</si>
  <si>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</si>
  <si>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</si>
  <si>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</si>
  <si>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</si>
  <si>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</si>
  <si>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</si>
  <si>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</si>
  <si>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</si>
  <si>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</si>
  <si>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</si>
  <si>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</si>
  <si>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</si>
  <si>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</si>
  <si>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</si>
  <si>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</si>
  <si>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</si>
  <si>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</si>
  <si>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</si>
  <si>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</si>
  <si>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</si>
  <si>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</si>
  <si>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</si>
  <si>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</si>
  <si>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</si>
  <si>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</si>
  <si>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</si>
  <si>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</si>
  <si>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</si>
  <si>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</si>
  <si>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</si>
  <si>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</si>
  <si>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</si>
  <si>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</si>
  <si>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</si>
  <si>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</si>
  <si>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</si>
  <si>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</si>
  <si>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</si>
  <si>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</si>
  <si>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</si>
  <si>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</si>
  <si>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</si>
  <si>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</si>
  <si>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</si>
  <si>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</si>
  <si>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</si>
  <si>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</si>
  <si>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</si>
  <si>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</si>
  <si>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</si>
  <si>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</si>
  <si>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</si>
  <si>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</si>
  <si>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</si>
  <si>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</si>
  <si>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</si>
  <si>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</si>
  <si>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</si>
  <si>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</si>
  <si>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</si>
  <si>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</si>
  <si>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</si>
  <si>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</si>
  <si>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</si>
  <si>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</si>
  <si>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</si>
  <si>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</si>
  <si>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</si>
  <si>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</si>
  <si>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</si>
  <si>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</si>
  <si>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</si>
  <si>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</si>
  <si>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</si>
  <si>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</si>
  <si>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</si>
  <si>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</si>
  <si>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</si>
  <si>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</si>
  <si>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</si>
  <si>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</si>
  <si>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</si>
  <si>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</si>
  <si>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</si>
  <si>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</si>
  <si>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</si>
  <si>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</si>
  <si>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</si>
  <si>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</si>
  <si>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</si>
  <si>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</si>
  <si>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</si>
  <si>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</si>
  <si>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</si>
  <si>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</si>
  <si>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</si>
  <si>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</si>
  <si>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</si>
  <si>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</si>
  <si>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</si>
  <si>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</si>
  <si>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</si>
  <si>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</si>
  <si>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</si>
  <si>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</si>
  <si>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</si>
  <si>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</si>
  <si>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</si>
  <si>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</si>
  <si>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</si>
  <si>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</si>
  <si>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</si>
  <si>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</si>
  <si>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</si>
  <si>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</si>
  <si>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</si>
  <si>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</si>
  <si>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</si>
  <si>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</si>
  <si>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</si>
  <si>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</si>
  <si>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</si>
  <si>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</si>
  <si>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</si>
  <si>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</si>
  <si>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</si>
  <si>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</si>
  <si>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</si>
  <si>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</si>
  <si>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</si>
  <si>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</si>
  <si>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</si>
  <si>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</si>
  <si>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</si>
  <si>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</si>
  <si>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</si>
  <si>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</si>
  <si>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</si>
  <si>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</si>
  <si>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</si>
  <si>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</si>
  <si>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</si>
  <si>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</si>
  <si>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</si>
  <si>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</si>
  <si>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</si>
  <si>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</si>
  <si>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</si>
  <si>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</si>
  <si>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</si>
  <si>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</si>
  <si>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</si>
  <si>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</si>
  <si>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</si>
  <si>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</si>
  <si>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</si>
  <si>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</si>
  <si>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</si>
  <si>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</si>
  <si>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</si>
  <si>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</si>
  <si>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</si>
  <si>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</si>
  <si>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</si>
  <si>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</si>
  <si>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</si>
  <si>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</si>
  <si>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</si>
  <si>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</si>
  <si>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</si>
  <si>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</si>
  <si>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</si>
  <si>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</si>
  <si>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</si>
  <si>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</si>
  <si>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</si>
  <si>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</si>
  <si>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</si>
  <si>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</si>
  <si>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</si>
  <si>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</si>
  <si>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</si>
  <si>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</si>
  <si>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</si>
  <si>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</si>
  <si>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</si>
  <si>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</si>
  <si>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</si>
  <si>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</si>
  <si>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</si>
  <si>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</si>
  <si>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</si>
  <si>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</si>
  <si>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</si>
  <si>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</si>
  <si>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</si>
  <si>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</si>
  <si>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</si>
  <si>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</si>
  <si>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</si>
  <si>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</si>
  <si>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</si>
  <si>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</si>
  <si>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</si>
  <si>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</si>
  <si>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</si>
  <si>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</si>
  <si>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</si>
  <si>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</si>
  <si>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</si>
  <si>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</si>
  <si>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</si>
  <si>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</si>
  <si>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</si>
  <si>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</si>
  <si>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</si>
  <si>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</si>
  <si>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</si>
  <si>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</si>
  <si>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</si>
  <si>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</si>
  <si>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</si>
  <si>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</si>
  <si>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</si>
  <si>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</si>
  <si>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</si>
  <si>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</si>
  <si>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</si>
  <si>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</si>
  <si>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</si>
  <si>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</si>
  <si>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</si>
  <si>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</si>
  <si>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</si>
  <si>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</si>
  <si>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</si>
  <si>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</si>
  <si>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</si>
  <si>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</si>
  <si>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</si>
  <si>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</si>
  <si>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</si>
  <si>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</si>
  <si>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</si>
  <si>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</si>
  <si>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</si>
  <si>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</si>
  <si>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</si>
  <si>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</si>
  <si>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</si>
  <si>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</si>
  <si>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</si>
  <si>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</si>
  <si>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</si>
  <si>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</si>
  <si>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</si>
  <si>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</si>
  <si>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</si>
  <si>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</si>
  <si>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</si>
  <si>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</si>
  <si>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</si>
  <si>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</si>
  <si>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</si>
  <si>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</si>
  <si>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</si>
  <si>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</si>
  <si>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</si>
  <si>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</si>
  <si>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</si>
  <si>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</si>
  <si>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</si>
  <si>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</si>
  <si>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</si>
  <si>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</si>
  <si>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</si>
  <si>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</si>
  <si>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</si>
  <si>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</si>
  <si>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</si>
  <si>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</si>
  <si>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</si>
  <si>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</si>
  <si>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</si>
  <si>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</si>
  <si>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</si>
  <si>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</si>
  <si>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</si>
  <si>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</si>
  <si>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</si>
  <si>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</si>
  <si>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</si>
  <si>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</si>
  <si>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</si>
  <si>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</si>
  <si>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</si>
  <si>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</si>
  <si>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</si>
  <si>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</si>
  <si>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</si>
  <si>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</si>
  <si>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</si>
  <si>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</si>
  <si>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</si>
  <si>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</si>
  <si>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</si>
  <si>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</si>
  <si>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</si>
  <si>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</si>
  <si>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</si>
  <si>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</si>
  <si>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</si>
  <si>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</si>
  <si>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</si>
  <si>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</si>
  <si>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</si>
  <si>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</si>
  <si>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</si>
  <si>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</si>
  <si>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</si>
  <si>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</si>
  <si>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</si>
  <si>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</si>
  <si>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</si>
  <si>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</si>
  <si>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</si>
  <si>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</si>
  <si>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</si>
  <si>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</si>
  <si>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</si>
  <si>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</si>
  <si>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</si>
  <si>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</si>
  <si>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</si>
  <si>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</si>
  <si>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</si>
  <si>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</si>
  <si>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</si>
  <si>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</si>
  <si>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</si>
  <si>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</si>
  <si>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</si>
  <si>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</si>
  <si>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</si>
  <si>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</si>
  <si>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</si>
  <si>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</si>
  <si>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</si>
  <si>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</si>
  <si>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</si>
  <si>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</si>
  <si>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</si>
  <si>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</si>
  <si>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</si>
  <si>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</si>
  <si>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</si>
  <si>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</si>
  <si>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</si>
  <si>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</si>
  <si>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</si>
  <si>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</si>
  <si>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</si>
  <si>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</si>
  <si>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</si>
  <si>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</si>
  <si>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</si>
  <si>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</si>
  <si>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</si>
  <si>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</si>
  <si>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</si>
  <si>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</si>
  <si>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</si>
  <si>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</si>
  <si>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</si>
  <si>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</si>
  <si>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</si>
  <si>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</si>
  <si>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</si>
  <si>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</si>
  <si>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</si>
  <si>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</si>
  <si>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</si>
  <si>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</si>
  <si>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</si>
  <si>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</si>
  <si>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</si>
  <si>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</si>
  <si>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</si>
  <si>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</si>
  <si>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</si>
  <si>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</si>
  <si>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</si>
  <si>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</si>
  <si>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</si>
  <si>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</si>
  <si>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</si>
  <si>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</si>
  <si>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</si>
  <si>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</si>
  <si>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</si>
  <si>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</si>
  <si>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</si>
  <si>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</si>
  <si>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</si>
  <si>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</si>
  <si>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</si>
  <si>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</si>
  <si>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</si>
  <si>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</si>
  <si>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</si>
  <si>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</si>
  <si>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</si>
  <si>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</si>
  <si>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</si>
  <si>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</si>
  <si>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</si>
  <si>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</si>
  <si>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</si>
  <si>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</si>
  <si>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</si>
  <si>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</si>
  <si>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</si>
  <si>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</si>
  <si>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</si>
  <si>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</si>
  <si>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</si>
  <si>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</si>
  <si>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</si>
  <si>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</si>
  <si>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</si>
  <si>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</si>
  <si>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</si>
  <si>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</si>
  <si>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</si>
  <si>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</si>
  <si>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</si>
  <si>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</si>
  <si>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</si>
  <si>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</si>
  <si>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</si>
  <si>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</si>
  <si>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</si>
  <si>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</si>
  <si>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</si>
  <si>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</si>
  <si>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</si>
  <si>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</si>
  <si>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</si>
  <si>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</si>
  <si>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</si>
  <si>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</si>
  <si>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</si>
  <si>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</si>
  <si>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</si>
  <si>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</si>
  <si>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</si>
  <si>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</si>
  <si>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</si>
  <si>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</si>
  <si>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</si>
  <si>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</si>
  <si>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</si>
  <si>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</si>
  <si>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</si>
  <si>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</si>
  <si>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</si>
  <si>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</si>
  <si>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</si>
  <si>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</si>
  <si>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</si>
  <si>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</si>
  <si>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</si>
  <si>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</si>
  <si>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</si>
  <si>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</si>
  <si>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</si>
  <si>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</si>
  <si>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</si>
  <si>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</si>
  <si>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</si>
  <si>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</si>
  <si>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</si>
  <si>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</si>
  <si>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</si>
  <si>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</si>
  <si>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</si>
  <si>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</si>
  <si>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</si>
  <si>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</si>
  <si>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</si>
  <si>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</si>
  <si>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</si>
  <si>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</si>
  <si>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</si>
  <si>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</si>
  <si>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</si>
  <si>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</si>
  <si>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</si>
  <si>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</si>
  <si>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</si>
  <si>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</si>
  <si>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</si>
  <si>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</si>
  <si>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</si>
  <si>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</si>
  <si>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</si>
  <si>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</si>
  <si>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</si>
  <si>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</si>
  <si>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</si>
  <si>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</si>
  <si>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</si>
  <si>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</si>
  <si>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</si>
  <si>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</si>
  <si>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</si>
  <si>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</si>
  <si>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</si>
  <si>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</si>
  <si>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</si>
  <si>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</si>
  <si>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</si>
  <si>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</si>
  <si>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</si>
  <si>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</si>
  <si>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</si>
  <si>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</si>
  <si>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</si>
  <si>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</si>
  <si>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</si>
  <si>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</si>
  <si>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</si>
  <si>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</si>
  <si>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</si>
  <si>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</si>
  <si>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</si>
  <si>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</si>
  <si>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</si>
  <si>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</si>
  <si>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</si>
  <si>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</si>
  <si>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</si>
  <si>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</si>
  <si>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</si>
  <si>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</si>
  <si>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</si>
  <si>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</si>
  <si>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</si>
  <si>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</si>
  <si>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</si>
  <si>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</si>
  <si>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</si>
  <si>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</si>
  <si>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</si>
  <si>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</si>
  <si>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</si>
  <si>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</si>
  <si>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</si>
  <si>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</si>
  <si>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</si>
  <si>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</si>
  <si>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</si>
  <si>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</si>
  <si>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</si>
  <si>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</si>
  <si>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</si>
  <si>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</si>
  <si>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</si>
  <si>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</si>
  <si>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</si>
  <si>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</si>
  <si>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</si>
  <si>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</si>
  <si>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</si>
  <si>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</si>
  <si>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</si>
  <si>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</si>
  <si>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</si>
  <si>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</si>
  <si>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</si>
  <si>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</si>
  <si>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</si>
  <si>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</si>
  <si>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</si>
  <si>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</si>
  <si>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</si>
  <si>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</si>
  <si>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</si>
  <si>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</si>
  <si>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</si>
  <si>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</si>
  <si>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</si>
  <si>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</si>
  <si>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</si>
  <si>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</si>
  <si>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</si>
  <si>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</si>
  <si>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</si>
  <si>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</si>
  <si>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</si>
  <si>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</si>
  <si>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</si>
  <si>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</si>
  <si>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</si>
  <si>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</si>
  <si>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</si>
  <si>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</si>
  <si>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</si>
  <si>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</si>
  <si>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</si>
  <si>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</si>
  <si>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</si>
  <si>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</si>
  <si>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</si>
  <si>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</si>
  <si>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</si>
  <si>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</si>
  <si>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</si>
  <si>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</si>
  <si>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</si>
  <si>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</si>
  <si>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</si>
  <si>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</si>
  <si>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</si>
  <si>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</si>
  <si>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</si>
  <si>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</si>
  <si>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</si>
  <si>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</si>
  <si>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</si>
  <si>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</si>
  <si>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</si>
  <si>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</si>
  <si>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</si>
  <si>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</si>
  <si>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</si>
  <si>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</si>
  <si>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</si>
  <si>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</si>
  <si>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</si>
  <si>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</si>
  <si>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</si>
  <si>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</si>
  <si>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</si>
  <si>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</si>
  <si>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</si>
  <si>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</si>
  <si>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</si>
  <si>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</si>
  <si>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</si>
  <si>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</si>
  <si>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</si>
  <si>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</si>
  <si>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</si>
  <si>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</si>
  <si>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</si>
  <si>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</si>
  <si>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</si>
  <si>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</si>
  <si>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</si>
  <si>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</si>
  <si>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</si>
  <si>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</si>
  <si>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</si>
  <si>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</si>
  <si>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</si>
  <si>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</si>
  <si>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</si>
  <si>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</si>
  <si>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</si>
  <si>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</si>
  <si>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</si>
  <si>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</si>
  <si>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</si>
  <si>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</si>
  <si>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</si>
  <si>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</si>
  <si>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</si>
  <si>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</si>
  <si>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</si>
  <si>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</si>
  <si>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</si>
  <si>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</si>
  <si>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</si>
  <si>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</si>
  <si>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</si>
  <si>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</si>
  <si>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</si>
  <si>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</si>
  <si>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</si>
  <si>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</si>
  <si>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</si>
  <si>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</si>
  <si>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</si>
  <si>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</si>
  <si>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</si>
  <si>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</si>
  <si>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</si>
  <si>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</si>
  <si>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</si>
  <si>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</si>
  <si>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</si>
  <si>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</si>
  <si>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</si>
  <si>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</si>
  <si>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</si>
  <si>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</si>
  <si>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</si>
  <si>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</si>
  <si>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</si>
  <si>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</si>
  <si>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</si>
  <si>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</si>
  <si>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</si>
  <si>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</si>
  <si>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</si>
  <si>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</si>
  <si>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</si>
  <si>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</si>
  <si>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</si>
  <si>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</si>
  <si>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</si>
  <si>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</si>
  <si>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</si>
  <si>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</si>
  <si>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</si>
  <si>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</si>
  <si>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</si>
  <si>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</si>
  <si>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</si>
  <si>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</si>
  <si>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</si>
  <si>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</si>
  <si>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</si>
  <si>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</si>
  <si>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</si>
  <si>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</si>
  <si>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</si>
  <si>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</si>
  <si>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</si>
  <si>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</si>
  <si>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</si>
  <si>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</si>
  <si>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</si>
  <si>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</si>
  <si>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</si>
  <si>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</si>
  <si>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</si>
  <si>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</si>
  <si>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</si>
  <si>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</si>
  <si>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</si>
  <si>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</si>
  <si>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</si>
  <si>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</si>
  <si>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</si>
  <si>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</si>
  <si>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</si>
  <si>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</si>
  <si>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</si>
  <si>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</si>
  <si>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</si>
  <si>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</si>
  <si>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</si>
  <si>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</si>
  <si>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</si>
  <si>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</si>
  <si>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</si>
  <si>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</si>
  <si>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</si>
  <si>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</si>
  <si>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</si>
  <si>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</si>
  <si>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</si>
  <si>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</si>
  <si>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</si>
  <si>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</si>
  <si>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</si>
  <si>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</si>
  <si>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</si>
  <si>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</si>
  <si>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</si>
  <si>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</si>
  <si>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</si>
  <si>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</si>
  <si>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</si>
  <si>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</si>
  <si>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</si>
  <si>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</si>
  <si>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</si>
  <si>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</si>
  <si>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</si>
  <si>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</si>
  <si>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</si>
  <si>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</si>
  <si>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</si>
  <si>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</si>
  <si>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</si>
  <si>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</si>
  <si>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</si>
  <si>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</si>
  <si>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</si>
  <si>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</si>
  <si>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</si>
  <si>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</si>
  <si>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</si>
  <si>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</si>
  <si>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</si>
  <si>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</si>
  <si>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</si>
  <si>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</si>
  <si>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</si>
  <si>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</si>
  <si>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</si>
  <si>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</si>
  <si>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</si>
  <si>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</si>
  <si>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</si>
  <si>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</si>
  <si>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</si>
  <si>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</si>
  <si>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</si>
  <si>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</si>
  <si>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</si>
  <si>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</si>
  <si>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</si>
  <si>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</si>
  <si>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</si>
  <si>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</si>
  <si>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</si>
  <si>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</si>
  <si>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</si>
  <si>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</si>
  <si>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</si>
  <si>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</si>
  <si>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</si>
  <si>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</si>
  <si>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</si>
  <si>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</si>
  <si>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</si>
  <si>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</si>
  <si>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</si>
  <si>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</si>
  <si>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</si>
  <si>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</si>
  <si>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</si>
  <si>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</si>
  <si>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</si>
  <si>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</si>
  <si>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</si>
  <si>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</si>
  <si>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</si>
  <si>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</si>
  <si>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</si>
  <si>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</si>
  <si>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</si>
  <si>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</si>
  <si>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</si>
  <si>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</si>
  <si>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</si>
  <si>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</si>
  <si>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</si>
  <si>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</si>
  <si>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</si>
  <si>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</si>
  <si>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</si>
  <si>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</si>
  <si>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</si>
  <si>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</si>
  <si>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</si>
  <si>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</si>
  <si>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</si>
  <si>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</si>
  <si>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</si>
  <si>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</si>
  <si>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</si>
  <si>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</si>
  <si>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</si>
  <si>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</si>
  <si>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</si>
  <si>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</si>
  <si>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</si>
  <si>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</si>
  <si>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</si>
  <si>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</si>
  <si>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</si>
  <si>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</si>
  <si>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</si>
  <si>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</si>
  <si>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</si>
  <si>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</si>
  <si>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</si>
  <si>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</si>
  <si>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</si>
  <si>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</si>
  <si>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</si>
  <si>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</si>
  <si>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</si>
  <si>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</si>
  <si>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</si>
  <si>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</si>
  <si>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</si>
  <si>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</si>
  <si>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</si>
  <si>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</si>
  <si>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</si>
  <si>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</si>
  <si>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</si>
  <si>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</si>
  <si>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</si>
  <si>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</si>
  <si>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</si>
  <si>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</si>
  <si>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</si>
  <si>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</si>
  <si>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</si>
  <si>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</si>
  <si>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</si>
  <si>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</si>
  <si>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</si>
  <si>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</si>
  <si>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</si>
  <si>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</si>
  <si>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</si>
  <si>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</si>
  <si>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</si>
  <si>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</si>
  <si>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</si>
  <si>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</si>
  <si>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</si>
  <si>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</si>
  <si>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</si>
  <si>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</si>
  <si>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</si>
  <si>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</si>
  <si>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</si>
  <si>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</si>
  <si>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</si>
  <si>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</si>
  <si>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</si>
  <si>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</si>
  <si>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</si>
  <si>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</si>
  <si>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</si>
  <si>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</si>
  <si>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</si>
  <si>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</si>
  <si>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</si>
  <si>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</si>
  <si>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</si>
  <si>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</si>
  <si>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</si>
  <si>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</si>
  <si>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</si>
  <si>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</si>
  <si>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</si>
  <si>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</si>
  <si>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</si>
  <si>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</si>
  <si>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</si>
  <si>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</si>
  <si>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</si>
  <si>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</si>
  <si>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</si>
  <si>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</si>
  <si>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</si>
  <si>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</si>
  <si>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</si>
  <si>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</si>
  <si>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</si>
  <si>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</si>
  <si>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</si>
  <si>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</si>
  <si>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</si>
  <si>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</si>
  <si>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</si>
  <si>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</si>
  <si>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</si>
  <si>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</si>
  <si>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</si>
  <si>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</si>
  <si>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</si>
  <si>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</si>
  <si>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</si>
  <si>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</si>
  <si>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</si>
  <si>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</si>
  <si>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</si>
  <si>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</si>
  <si>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</si>
  <si>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</si>
  <si>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</si>
  <si>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</si>
  <si>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</si>
  <si>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</si>
  <si>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</si>
  <si>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</si>
  <si>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</si>
  <si>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</si>
  <si>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</si>
  <si>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</si>
  <si>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</si>
  <si>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</si>
  <si>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</si>
  <si>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</si>
  <si>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</si>
  <si>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</si>
  <si>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</si>
  <si>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</si>
  <si>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</si>
  <si>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</si>
  <si>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</si>
  <si>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</si>
  <si>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</si>
  <si>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</si>
  <si>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</si>
  <si>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</si>
  <si>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</si>
  <si>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</si>
  <si>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</si>
  <si>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</si>
  <si>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</si>
  <si>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</si>
  <si>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</si>
  <si>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</si>
  <si>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</si>
  <si>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</si>
  <si>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</si>
  <si>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</si>
  <si>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</si>
  <si>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</si>
  <si>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</si>
  <si>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</si>
  <si>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</si>
  <si>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</si>
  <si>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</si>
  <si>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</si>
  <si>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</si>
  <si>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</si>
  <si>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</si>
  <si>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</si>
  <si>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</si>
  <si>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</si>
  <si>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</si>
  <si>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</si>
  <si>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</si>
  <si>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</si>
  <si>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</si>
  <si>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</si>
  <si>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</si>
  <si>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</si>
  <si>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</si>
  <si>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</si>
  <si>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</si>
  <si>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</si>
  <si>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</si>
  <si>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</si>
  <si>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</si>
  <si>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</si>
  <si>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</si>
  <si>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</si>
  <si>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</si>
  <si>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</si>
  <si>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</si>
  <si>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</si>
  <si>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</si>
  <si>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</si>
  <si>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</si>
  <si>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</si>
  <si>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</si>
  <si>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</si>
  <si>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</si>
  <si>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</si>
  <si>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</si>
  <si>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</si>
  <si>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</si>
  <si>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</si>
  <si>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</si>
  <si>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</si>
  <si>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</si>
  <si>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</si>
  <si>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</si>
  <si>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</si>
  <si>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</si>
  <si>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</si>
  <si>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</si>
  <si>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</si>
  <si>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</si>
  <si>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</si>
  <si>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</si>
  <si>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</si>
  <si>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</si>
  <si>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</si>
  <si>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</si>
  <si>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</si>
  <si>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</si>
  <si>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</si>
  <si>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</si>
  <si>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</si>
  <si>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</si>
  <si>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</si>
  <si>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</si>
  <si>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</si>
  <si>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</si>
  <si>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</si>
  <si>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</si>
  <si>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</si>
  <si>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</si>
  <si>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</si>
  <si>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</si>
  <si>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</si>
  <si>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</si>
  <si>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</si>
  <si>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</si>
  <si>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</si>
  <si>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</si>
  <si>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</si>
  <si>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</si>
  <si>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</si>
  <si>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</si>
  <si>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</si>
  <si>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</si>
  <si>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</si>
  <si>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</si>
  <si>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</si>
  <si>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</si>
  <si>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</si>
  <si>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</si>
  <si>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</si>
  <si>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</si>
  <si>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</si>
  <si>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</si>
  <si>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</si>
  <si>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</si>
  <si>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</si>
  <si>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</si>
  <si>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</si>
  <si>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</si>
  <si>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</si>
  <si>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</si>
  <si>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</si>
  <si>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</si>
  <si>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</si>
  <si>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</si>
  <si>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</si>
  <si>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</si>
  <si>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</si>
  <si>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</si>
  <si>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</si>
  <si>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</si>
  <si>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</si>
  <si>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</si>
  <si>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</si>
  <si>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</si>
  <si>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</si>
  <si>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</si>
  <si>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</si>
  <si>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</si>
  <si>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</si>
  <si>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</si>
  <si>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</si>
  <si>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</si>
  <si>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</si>
  <si>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</si>
  <si>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</si>
  <si>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</si>
  <si>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</si>
  <si>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</si>
  <si>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</si>
  <si>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</si>
  <si>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</si>
  <si>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</si>
  <si>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</si>
  <si>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</si>
  <si>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</si>
  <si>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</si>
  <si>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</si>
  <si>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</si>
  <si>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</si>
  <si>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</si>
  <si>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</si>
  <si>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</si>
  <si>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</si>
  <si>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</si>
  <si>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</si>
  <si>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</si>
  <si>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</si>
  <si>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</si>
  <si>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</si>
  <si>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</si>
  <si>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</si>
  <si>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</si>
  <si>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</si>
  <si>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</si>
  <si>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</si>
  <si>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</si>
  <si>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</si>
  <si>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</si>
  <si>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</si>
  <si>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</si>
  <si>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</si>
  <si>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</si>
  <si>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</si>
  <si>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</si>
  <si>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</si>
  <si>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</si>
  <si>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</si>
  <si>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</si>
  <si>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</si>
  <si>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</si>
  <si>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</si>
  <si>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</si>
  <si>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</si>
  <si>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</si>
  <si>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</si>
  <si>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</si>
  <si>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</si>
  <si>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</si>
  <si>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</si>
  <si>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</si>
  <si>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</si>
  <si>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</si>
  <si>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</si>
  <si>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</si>
  <si>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</si>
  <si>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</si>
  <si>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</si>
  <si>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</si>
  <si>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</si>
  <si>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</si>
  <si>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</si>
  <si>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</si>
  <si>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</si>
  <si>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</si>
  <si>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</si>
  <si>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</si>
  <si>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</si>
  <si>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</si>
  <si>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</si>
  <si>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</si>
  <si>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</si>
  <si>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</si>
  <si>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</si>
  <si>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</si>
  <si>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</si>
  <si>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</si>
  <si>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</si>
  <si>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</si>
  <si>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</si>
  <si>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</si>
  <si>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</si>
  <si>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</si>
  <si>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</si>
  <si>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</si>
  <si>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</si>
  <si>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</si>
  <si>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</si>
  <si>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</si>
  <si>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</si>
  <si>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</si>
  <si>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</si>
  <si>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</si>
  <si>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</si>
  <si>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</si>
  <si>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</si>
  <si>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</si>
  <si>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</si>
  <si>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</si>
  <si>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</si>
  <si>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</si>
  <si>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</si>
  <si>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</si>
  <si>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</si>
  <si>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</si>
  <si>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</si>
  <si>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</si>
  <si>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</si>
  <si>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</si>
  <si>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</si>
  <si>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</si>
  <si>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</si>
  <si>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</si>
  <si>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</si>
  <si>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</si>
  <si>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</si>
  <si>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</si>
  <si>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</si>
  <si>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</si>
  <si>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</si>
  <si>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</si>
  <si>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</si>
  <si>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</si>
  <si>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</si>
  <si>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</si>
  <si>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</si>
  <si>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</si>
  <si>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</si>
  <si>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</si>
  <si>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</si>
  <si>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</si>
  <si>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</si>
  <si>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</si>
  <si>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</si>
  <si>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</si>
  <si>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</si>
  <si>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</si>
  <si>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</si>
  <si>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</si>
  <si>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</si>
  <si>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</si>
  <si>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</si>
  <si>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</si>
  <si>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</si>
  <si>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</si>
  <si>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</si>
  <si>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</si>
  <si>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</si>
  <si>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</si>
  <si>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</si>
  <si>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</si>
  <si>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</si>
  <si>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</si>
  <si>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</si>
  <si>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</si>
  <si>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</si>
  <si>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</si>
  <si>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</si>
  <si>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</si>
  <si>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</si>
  <si>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</si>
  <si>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</si>
  <si>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</si>
  <si>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</si>
  <si>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</si>
  <si>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</si>
  <si>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</si>
  <si>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</si>
  <si>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</si>
  <si>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</si>
  <si>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</si>
  <si>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</si>
  <si>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</si>
  <si>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</si>
  <si>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</si>
  <si>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</si>
  <si>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</si>
  <si>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</si>
  <si>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</si>
  <si>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</si>
  <si>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</si>
  <si>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</si>
  <si>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</si>
  <si>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</si>
  <si>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</si>
  <si>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</si>
  <si>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</si>
  <si>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</si>
  <si>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</si>
  <si>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</si>
  <si>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</si>
  <si>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</si>
  <si>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</si>
  <si>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</si>
  <si>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</si>
  <si>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</si>
  <si>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</si>
  <si>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</si>
  <si>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</si>
  <si>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</si>
  <si>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</si>
  <si>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</si>
  <si>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</si>
  <si>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</si>
  <si>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</si>
  <si>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</si>
  <si>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</si>
  <si>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</si>
  <si>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</si>
  <si>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</si>
  <si>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</si>
  <si>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</si>
  <si>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</si>
  <si>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</si>
  <si>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</si>
  <si>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</si>
  <si>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</si>
  <si>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</si>
  <si>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</si>
  <si>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</si>
  <si>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</si>
  <si>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</si>
  <si>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</si>
  <si>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</si>
  <si>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</si>
  <si>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</si>
  <si>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</si>
  <si>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</si>
  <si>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</si>
  <si>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</si>
  <si>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</si>
  <si>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</si>
  <si>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</si>
  <si>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</si>
  <si>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</si>
  <si>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</si>
  <si>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</si>
  <si>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</si>
  <si>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</si>
  <si>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</si>
  <si>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</si>
  <si>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</si>
  <si>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</si>
  <si>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</si>
  <si>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</si>
  <si>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</si>
  <si>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</si>
  <si>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</si>
  <si>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</si>
  <si>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</si>
  <si>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</si>
  <si>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</si>
  <si>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</si>
  <si>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</si>
  <si>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</si>
  <si>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</si>
  <si>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</si>
  <si>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</si>
  <si>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</si>
  <si>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</si>
  <si>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</si>
  <si>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</si>
  <si>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</si>
  <si>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</si>
  <si>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</si>
  <si>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</si>
  <si>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</si>
  <si>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</si>
  <si>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</si>
  <si>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</si>
  <si>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</si>
  <si>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</si>
  <si>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</si>
  <si>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</si>
  <si>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</si>
  <si>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</si>
  <si>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</si>
  <si>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</si>
  <si>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</si>
  <si>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</si>
  <si>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</si>
  <si>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</si>
  <si>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</si>
  <si>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</si>
  <si>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</si>
  <si>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</si>
  <si>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</si>
  <si>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</si>
  <si>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</si>
  <si>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</si>
  <si>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</si>
  <si>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</si>
  <si>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</si>
  <si>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</si>
  <si>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</si>
  <si>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</si>
  <si>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</si>
  <si>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</si>
  <si>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</si>
  <si>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</si>
  <si>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</si>
  <si>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</si>
  <si>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</si>
  <si>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</si>
  <si>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</si>
  <si>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</si>
  <si>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</si>
  <si>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</si>
  <si>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</si>
  <si>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</si>
  <si>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</si>
  <si>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</si>
  <si>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</si>
  <si>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</si>
  <si>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</si>
  <si>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</si>
  <si>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</si>
  <si>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</si>
  <si>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</si>
  <si>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</si>
  <si>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</si>
  <si>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</si>
  <si>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</si>
  <si>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</si>
  <si>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</si>
  <si>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</si>
  <si>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</si>
  <si>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</si>
  <si>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</si>
  <si>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</si>
  <si>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</si>
  <si>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</si>
  <si>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</si>
  <si>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</si>
  <si>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</si>
  <si>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</si>
  <si>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</si>
  <si>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</si>
  <si>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</si>
  <si>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</si>
  <si>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</si>
  <si>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</si>
  <si>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</si>
  <si>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</si>
  <si>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</si>
  <si>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</si>
  <si>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</si>
  <si>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</si>
  <si>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</si>
  <si>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</si>
  <si>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</si>
  <si>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</si>
  <si>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</si>
  <si>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</si>
  <si>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</si>
  <si>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</si>
  <si>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</si>
  <si>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</si>
  <si>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</si>
  <si>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</si>
  <si>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</si>
  <si>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</si>
  <si>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</si>
  <si>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</si>
  <si>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</si>
  <si>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</si>
  <si>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</si>
  <si>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</si>
  <si>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</si>
  <si>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</si>
  <si>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</si>
  <si>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</si>
  <si>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</si>
  <si>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</si>
  <si>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</si>
  <si>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</si>
  <si>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</si>
  <si>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</si>
  <si>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</si>
  <si>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</si>
  <si>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</si>
  <si>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</si>
  <si>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</si>
  <si>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</si>
  <si>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</si>
  <si>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</si>
  <si>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</si>
  <si>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</si>
  <si>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</si>
  <si>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</si>
  <si>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</si>
  <si>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</si>
  <si>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</si>
  <si>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</si>
  <si>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</si>
  <si>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</si>
  <si>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</si>
  <si>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</si>
  <si>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</si>
  <si>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</si>
  <si>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</si>
  <si>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</si>
  <si>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</si>
  <si>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</si>
  <si>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</si>
  <si>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</si>
  <si>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</si>
  <si>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</si>
  <si>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</si>
  <si>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</si>
  <si>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</si>
  <si>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</si>
  <si>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</si>
  <si>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</si>
  <si>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</si>
  <si>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</si>
  <si>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</si>
  <si>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</si>
  <si>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</si>
  <si>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</si>
  <si>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</si>
  <si>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</si>
  <si>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</si>
  <si>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</si>
  <si>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</si>
  <si>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</si>
  <si>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</si>
  <si>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</si>
  <si>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</si>
  <si>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</si>
  <si>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</si>
  <si>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</si>
  <si>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</si>
  <si>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</si>
  <si>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</si>
  <si>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</si>
  <si>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</si>
  <si>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</si>
  <si>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</si>
  <si>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</si>
  <si>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</si>
  <si>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</si>
  <si>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</si>
  <si>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</si>
  <si>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</si>
  <si>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</si>
  <si>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</si>
  <si>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</si>
  <si>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</si>
  <si>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</si>
  <si>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</si>
  <si>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</si>
  <si>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</si>
  <si>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</si>
  <si>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</si>
  <si>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</si>
  <si>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</si>
  <si>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</si>
  <si>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</si>
  <si>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</si>
  <si>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</si>
  <si>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</si>
  <si>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</si>
  <si>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</si>
  <si>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</si>
  <si>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</si>
  <si>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</si>
  <si>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</si>
  <si>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</si>
  <si>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</si>
  <si>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</si>
  <si>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</si>
  <si>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</si>
  <si>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</si>
  <si>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</si>
  <si>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</si>
  <si>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</si>
  <si>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</si>
  <si>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</si>
  <si>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</si>
  <si>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</si>
  <si>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</si>
  <si>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</si>
  <si>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</si>
  <si>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</si>
  <si>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</si>
  <si>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</si>
  <si>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</si>
  <si>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</si>
  <si>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</si>
  <si>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</si>
  <si>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</si>
  <si>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</si>
  <si>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</si>
  <si>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</si>
  <si>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</si>
  <si>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</si>
  <si>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</si>
  <si>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</si>
  <si>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</si>
  <si>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</si>
  <si>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</si>
  <si>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</si>
  <si>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</si>
  <si>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</si>
  <si>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</si>
  <si>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</si>
  <si>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</si>
  <si>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</si>
  <si>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</si>
  <si>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</si>
  <si>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</si>
  <si>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</si>
  <si>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</si>
  <si>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</si>
  <si>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</si>
  <si>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</si>
  <si>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</si>
  <si>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</si>
  <si>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</si>
  <si>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</si>
  <si>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</si>
  <si>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</si>
  <si>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</si>
  <si>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</si>
  <si>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</si>
  <si>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</si>
  <si>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</si>
  <si>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</si>
  <si>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</si>
  <si>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</si>
  <si>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</si>
  <si>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</si>
  <si>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</si>
  <si>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</si>
  <si>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</si>
  <si>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</si>
  <si>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</si>
  <si>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</si>
  <si>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</si>
  <si>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</si>
  <si>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</si>
  <si>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</si>
  <si>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</si>
  <si>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</si>
  <si>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</si>
  <si>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</si>
  <si>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</si>
  <si>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</si>
  <si>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</si>
  <si>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</si>
  <si>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</si>
  <si>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</si>
  <si>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</si>
  <si>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</si>
  <si>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</si>
  <si>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</si>
  <si>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</si>
  <si>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</si>
  <si>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</si>
  <si>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</si>
  <si>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</si>
  <si>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</si>
  <si>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</si>
  <si>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</si>
  <si>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</si>
  <si>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</si>
  <si>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</si>
  <si>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</si>
  <si>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</si>
  <si>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</si>
  <si>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</si>
  <si>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</si>
  <si>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</si>
  <si>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</si>
  <si>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</si>
  <si>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</si>
  <si>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</si>
  <si>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</si>
  <si>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</si>
  <si>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</si>
  <si>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</si>
  <si>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</si>
  <si>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</si>
  <si>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</si>
  <si>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</si>
  <si>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</si>
  <si>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</si>
  <si>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</si>
  <si>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</si>
  <si>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</si>
  <si>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</si>
  <si>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</si>
  <si>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</si>
  <si>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</si>
  <si>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</si>
  <si>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</si>
  <si>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</si>
  <si>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</si>
  <si>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</si>
  <si>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</si>
  <si>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</si>
  <si>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</si>
  <si>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</si>
  <si>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</si>
  <si>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</si>
  <si>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</si>
  <si>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</si>
  <si>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</si>
  <si>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</si>
  <si>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</si>
  <si>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</si>
  <si>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</si>
  <si>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</si>
  <si>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</si>
  <si>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</si>
  <si>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</si>
  <si>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</si>
  <si>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</si>
  <si>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</si>
  <si>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</si>
  <si>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</si>
  <si>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</si>
  <si>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</si>
  <si>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</si>
  <si>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</si>
  <si>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</si>
  <si>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</si>
  <si>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</si>
  <si>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</si>
  <si>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</si>
  <si>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</si>
  <si>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</si>
  <si>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</si>
  <si>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</si>
  <si>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</si>
  <si>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</si>
  <si>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</si>
  <si>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</si>
  <si>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</si>
  <si>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</si>
  <si>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</si>
  <si>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</si>
  <si>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</si>
  <si>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</si>
  <si>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</si>
  <si>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</si>
  <si>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</si>
  <si>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</si>
  <si>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</si>
  <si>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</si>
  <si>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</si>
  <si>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</si>
  <si>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</si>
  <si>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</si>
  <si>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</si>
  <si>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</si>
  <si>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</si>
  <si>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</si>
  <si>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</si>
  <si>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</si>
  <si>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</si>
  <si>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</si>
  <si>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</si>
  <si>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</si>
  <si>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</si>
  <si>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</si>
  <si>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</si>
  <si>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</si>
  <si>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</si>
  <si>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</si>
  <si>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</si>
  <si>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</si>
  <si>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</si>
  <si>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</si>
  <si>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</si>
  <si>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</si>
  <si>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</si>
  <si>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</si>
  <si>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</si>
  <si>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</si>
  <si>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</si>
  <si>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</si>
  <si>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</si>
  <si>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</si>
  <si>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</si>
  <si>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</si>
  <si>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</si>
  <si>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</si>
  <si>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</si>
  <si>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</si>
  <si>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</si>
  <si>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</si>
  <si>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</si>
  <si>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</si>
  <si>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</si>
  <si>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</si>
  <si>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</si>
  <si>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</si>
  <si>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</si>
  <si>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</si>
  <si>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</si>
  <si>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</si>
  <si>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</si>
  <si>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</si>
  <si>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</si>
  <si>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</si>
  <si>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</si>
  <si>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</si>
  <si>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</si>
  <si>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</si>
  <si>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</si>
  <si>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</si>
  <si>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</si>
  <si>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</si>
  <si>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</si>
  <si>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</si>
  <si>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</si>
  <si>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</si>
  <si>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</si>
  <si>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</si>
  <si>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</si>
  <si>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</si>
  <si>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</si>
  <si>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</si>
  <si>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</si>
  <si>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</si>
  <si>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</si>
  <si>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</si>
  <si>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</si>
  <si>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</si>
  <si>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</si>
  <si>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</si>
  <si>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</si>
  <si>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</si>
  <si>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</si>
  <si>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</si>
  <si>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</si>
  <si>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</si>
  <si>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</si>
  <si>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</si>
  <si>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</si>
  <si>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</si>
  <si>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</si>
  <si>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</si>
  <si>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</si>
  <si>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</si>
  <si>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</si>
  <si>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</si>
  <si>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</si>
  <si>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</si>
  <si>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</si>
  <si>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</si>
  <si>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</si>
  <si>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</si>
  <si>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</si>
  <si>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</si>
  <si>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</si>
  <si>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</si>
  <si>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</si>
  <si>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</si>
  <si>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</si>
  <si>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</si>
  <si>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</si>
  <si>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</si>
  <si>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</si>
  <si>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</si>
  <si>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</si>
  <si>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</si>
  <si>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</si>
  <si>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</si>
  <si>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</si>
  <si>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</si>
  <si>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</si>
  <si>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</si>
  <si>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</si>
  <si>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</si>
  <si>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</si>
  <si>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</si>
  <si>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</si>
  <si>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</si>
  <si>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</si>
  <si>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</si>
  <si>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</si>
  <si>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</si>
  <si>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</si>
  <si>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</si>
  <si>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</si>
  <si>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</si>
  <si>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</si>
  <si>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</si>
  <si>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</si>
  <si>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</si>
  <si>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</si>
  <si>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</si>
  <si>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</si>
  <si>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</si>
  <si>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</si>
  <si>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</si>
  <si>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</si>
  <si>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</si>
  <si>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</si>
  <si>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</si>
  <si>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</si>
  <si>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</si>
  <si>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</si>
  <si>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</si>
  <si>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</si>
  <si>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</si>
  <si>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</si>
  <si>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</si>
  <si>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</si>
  <si>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</si>
  <si>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</si>
  <si>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</si>
  <si>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</si>
  <si>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</si>
  <si>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</si>
  <si>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</si>
  <si>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</si>
  <si>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</si>
  <si>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</si>
  <si>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</si>
  <si>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</si>
  <si>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</si>
  <si>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</si>
  <si>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</si>
  <si>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</si>
  <si>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</si>
  <si>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</si>
  <si>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</si>
  <si>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</si>
  <si>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</si>
  <si>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</si>
  <si>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</si>
  <si>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</si>
  <si>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</si>
  <si>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</si>
  <si>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</si>
  <si>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</si>
  <si>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</si>
  <si>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</si>
  <si>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</si>
  <si>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</si>
  <si>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</si>
  <si>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</si>
  <si>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</si>
  <si>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</si>
  <si>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</si>
  <si>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</si>
  <si>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</si>
  <si>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</si>
  <si>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</si>
  <si>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</si>
  <si>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</si>
  <si>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</si>
  <si>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</si>
  <si>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</si>
  <si>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</si>
  <si>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</si>
  <si>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</si>
  <si>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</si>
  <si>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</si>
  <si>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</si>
  <si>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</si>
  <si>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</si>
  <si>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</si>
  <si>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</si>
  <si>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</si>
  <si>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</si>
  <si>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</si>
  <si>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</si>
  <si>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</si>
  <si>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</si>
  <si>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</si>
  <si>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</si>
  <si>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</si>
  <si>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</si>
  <si>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</si>
  <si>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</si>
  <si>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</si>
  <si>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</si>
  <si>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</si>
  <si>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</si>
  <si>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</si>
  <si>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</si>
  <si>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</si>
  <si>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</si>
  <si>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</si>
  <si>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</si>
  <si>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</si>
  <si>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</si>
  <si>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</si>
  <si>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</si>
  <si>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</si>
  <si>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</si>
  <si>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</si>
  <si>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</si>
  <si>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</si>
  <si>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</si>
  <si>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</si>
  <si>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</si>
  <si>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</si>
  <si>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</si>
  <si>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</si>
  <si>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</si>
  <si>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</si>
  <si>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</si>
  <si>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</si>
  <si>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</si>
  <si>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</si>
  <si>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</si>
  <si>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</si>
  <si>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</si>
  <si>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</si>
  <si>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</si>
  <si>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</si>
  <si>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</si>
  <si>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</si>
  <si>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</si>
  <si>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</si>
  <si>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</si>
  <si>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</si>
  <si>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</si>
  <si>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</si>
  <si>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</si>
  <si>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</si>
  <si>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</si>
  <si>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</si>
  <si>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</si>
  <si>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</si>
  <si>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</si>
  <si>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</si>
  <si>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</si>
  <si>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</si>
  <si>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</si>
  <si>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</si>
  <si>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</si>
  <si>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</si>
  <si>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</si>
  <si>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</si>
  <si>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</si>
  <si>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</si>
  <si>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</si>
  <si>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</si>
  <si>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</si>
  <si>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</si>
  <si>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</si>
  <si>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</si>
  <si>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</si>
  <si>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</si>
  <si>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</si>
  <si>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</si>
  <si>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</si>
  <si>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</si>
  <si>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</si>
  <si>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</si>
  <si>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</si>
  <si>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</si>
  <si>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</si>
  <si>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</si>
  <si>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</si>
  <si>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</si>
  <si>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</si>
  <si>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</si>
  <si>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</si>
  <si>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</si>
  <si>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</si>
  <si>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</si>
  <si>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</si>
  <si>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</si>
  <si>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</si>
  <si>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</si>
  <si>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</si>
  <si>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</si>
  <si>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</si>
  <si>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</si>
  <si>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</si>
  <si>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</si>
  <si>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</si>
  <si>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</si>
  <si>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</si>
  <si>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</si>
  <si>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</si>
  <si>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</si>
  <si>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</si>
  <si>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</si>
  <si>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</si>
  <si>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</si>
  <si>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</si>
  <si>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</si>
  <si>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</si>
  <si>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</si>
  <si>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</si>
  <si>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</si>
  <si>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</si>
  <si>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</si>
  <si>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</si>
  <si>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</si>
  <si>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</si>
  <si>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</si>
  <si>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</si>
  <si>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</si>
  <si>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</si>
  <si>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</si>
  <si>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</si>
  <si>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</si>
  <si>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</si>
  <si>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</si>
  <si>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</si>
  <si>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</si>
  <si>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</si>
  <si>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</si>
  <si>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</si>
  <si>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</si>
  <si>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</si>
  <si>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</si>
  <si>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</si>
  <si>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</si>
  <si>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</si>
  <si>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</si>
  <si>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</si>
  <si>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</si>
  <si>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</si>
  <si>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</si>
  <si>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</si>
  <si>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</si>
  <si>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</si>
  <si>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</si>
  <si>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</si>
  <si>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</si>
  <si>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</si>
  <si>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</si>
  <si>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</si>
  <si>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</si>
  <si>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</si>
  <si>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</si>
  <si>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</si>
  <si>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</si>
  <si>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</si>
  <si>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</si>
  <si>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</si>
  <si>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</si>
  <si>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</si>
  <si>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</si>
  <si>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</si>
  <si>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</si>
  <si>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</si>
  <si>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</si>
  <si>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</si>
  <si>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</si>
  <si>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</si>
  <si>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</si>
  <si>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</si>
  <si>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</si>
  <si>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</si>
  <si>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</si>
  <si>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</si>
  <si>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</si>
  <si>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</si>
  <si>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</si>
  <si>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</si>
  <si>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</si>
  <si>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</si>
  <si>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</si>
  <si>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</si>
  <si>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</si>
  <si>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</si>
  <si>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</si>
  <si>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</si>
  <si>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</si>
  <si>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</si>
  <si>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</si>
  <si>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</si>
  <si>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</si>
  <si>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</si>
  <si>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</si>
  <si>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</si>
  <si>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</si>
  <si>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</si>
  <si>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</si>
  <si>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</si>
  <si>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</si>
  <si>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</si>
  <si>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</si>
  <si>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</si>
  <si>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</si>
  <si>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</si>
  <si>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</si>
  <si>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</si>
  <si>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</si>
  <si>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</si>
  <si>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</si>
  <si>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</si>
  <si>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</si>
  <si>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</si>
  <si>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</si>
  <si>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</si>
  <si>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</si>
  <si>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</si>
  <si>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</si>
  <si>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</si>
  <si>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</si>
  <si>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</si>
  <si>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</si>
  <si>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</si>
  <si>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</si>
  <si>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</si>
  <si>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</si>
  <si>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</si>
  <si>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</si>
  <si>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</si>
  <si>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</si>
  <si>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</si>
  <si>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</si>
  <si>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</si>
  <si>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</si>
  <si>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</si>
  <si>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</si>
  <si>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</si>
  <si>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</si>
  <si>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</si>
  <si>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</si>
  <si>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</si>
  <si>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</si>
  <si>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</si>
  <si>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</si>
  <si>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</si>
  <si>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</si>
  <si>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</si>
  <si>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</si>
  <si>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</si>
  <si>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</si>
  <si>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</si>
  <si>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</si>
  <si>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</si>
  <si>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</si>
  <si>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</si>
  <si>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</si>
  <si>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</si>
  <si>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</si>
  <si>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</si>
  <si>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</si>
  <si>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</si>
  <si>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</si>
  <si>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</si>
  <si>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</si>
  <si>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</si>
  <si>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</si>
  <si>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</si>
  <si>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</si>
  <si>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</si>
  <si>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</si>
  <si>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</si>
  <si>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</si>
  <si>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</si>
  <si>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</si>
  <si>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</si>
  <si>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</si>
  <si>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</si>
  <si>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</si>
  <si>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</si>
  <si>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</si>
  <si>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</si>
  <si>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</si>
  <si>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</si>
  <si>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</si>
  <si>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</si>
  <si>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</si>
  <si>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</si>
  <si>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</si>
  <si>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</si>
  <si>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</si>
  <si>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</si>
  <si>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</si>
  <si>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</si>
  <si>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</si>
  <si>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</si>
  <si>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</si>
  <si>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</si>
  <si>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</si>
  <si>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</si>
  <si>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</si>
  <si>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</si>
  <si>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</si>
  <si>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</si>
  <si>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</si>
  <si>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</si>
  <si>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</si>
  <si>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</si>
  <si>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</si>
  <si>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</si>
  <si>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</si>
  <si>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</si>
  <si>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</si>
  <si>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</si>
  <si>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</si>
  <si>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</si>
  <si>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</si>
  <si>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</si>
  <si>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</si>
  <si>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</si>
  <si>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</si>
  <si>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</si>
  <si>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</si>
  <si>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</si>
  <si>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</si>
  <si>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</si>
  <si>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</si>
  <si>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</si>
  <si>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</si>
  <si>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</si>
  <si>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</si>
  <si>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</si>
  <si>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</si>
  <si>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</si>
  <si>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</si>
  <si>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</si>
  <si>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</si>
  <si>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</si>
  <si>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</si>
  <si>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</si>
  <si>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</si>
  <si>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</si>
  <si>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</si>
  <si>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</si>
  <si>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</si>
  <si>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</si>
  <si>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</si>
  <si>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</si>
  <si>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</si>
  <si>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</si>
  <si>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</si>
  <si>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</si>
  <si>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</si>
  <si>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</si>
  <si>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</si>
  <si>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</si>
  <si>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</si>
  <si>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</si>
  <si>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</si>
  <si>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</si>
  <si>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</si>
  <si>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</si>
  <si>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</si>
  <si>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</si>
  <si>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</si>
  <si>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</si>
  <si>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</si>
  <si>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</si>
  <si>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</si>
  <si>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</si>
  <si>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</si>
  <si>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</si>
  <si>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</si>
  <si>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</si>
  <si>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</si>
  <si>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</si>
  <si>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</si>
  <si>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</si>
  <si>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</si>
  <si>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</si>
  <si>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</si>
  <si>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</si>
  <si>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</si>
  <si>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</si>
  <si>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</si>
  <si>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</si>
  <si>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</si>
  <si>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</si>
  <si>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</si>
  <si>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</si>
  <si>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</si>
  <si>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</si>
  <si>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</si>
  <si>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</si>
  <si>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</si>
  <si>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</si>
  <si>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</si>
  <si>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</si>
  <si>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</si>
  <si>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</si>
  <si>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</si>
  <si>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</si>
  <si>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</si>
  <si>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</si>
  <si>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</si>
  <si>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</si>
  <si>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</si>
  <si>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</si>
  <si>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</si>
  <si>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</si>
  <si>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</si>
  <si>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</si>
  <si>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</si>
  <si>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</si>
  <si>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</si>
  <si>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</si>
  <si>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</si>
  <si>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</si>
  <si>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</si>
  <si>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</si>
  <si>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</si>
  <si>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</si>
  <si>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</si>
  <si>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</si>
  <si>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</si>
  <si>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</si>
  <si>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</si>
  <si>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</si>
  <si>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</si>
  <si>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</si>
  <si>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</si>
  <si>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</si>
  <si>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</si>
  <si>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</si>
  <si>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</si>
  <si>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</si>
  <si>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</si>
  <si>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</si>
  <si>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</si>
  <si>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</si>
  <si>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</si>
  <si>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</si>
  <si>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</si>
  <si>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</si>
  <si>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</si>
  <si>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</si>
  <si>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</si>
  <si>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</si>
  <si>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</si>
  <si>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</si>
  <si>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</si>
  <si>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</si>
  <si>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</si>
  <si>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</si>
  <si>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</si>
  <si>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</si>
  <si>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</si>
  <si>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</si>
  <si>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</si>
  <si>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</si>
  <si>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</si>
  <si>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</si>
  <si>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</si>
  <si>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</si>
  <si>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</si>
  <si>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</si>
  <si>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</si>
  <si>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</si>
  <si>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</si>
  <si>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</si>
  <si>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</si>
  <si>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</si>
  <si>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</si>
  <si>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</si>
  <si>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</si>
  <si>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</si>
  <si>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</si>
  <si>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</si>
  <si>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</si>
  <si>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</si>
  <si>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</si>
  <si>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</si>
  <si>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</si>
  <si>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</si>
  <si>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</si>
  <si>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</si>
  <si>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</si>
  <si>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</si>
  <si>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</si>
  <si>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</si>
  <si>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</si>
  <si>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</si>
  <si>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</si>
  <si>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</si>
  <si>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</si>
  <si>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</si>
  <si>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</si>
  <si>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</si>
  <si>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</si>
  <si>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</si>
  <si>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</si>
  <si>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</si>
  <si>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</si>
  <si>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</si>
  <si>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</si>
  <si>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</si>
  <si>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</si>
  <si>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</si>
  <si>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</si>
  <si>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</si>
  <si>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</si>
  <si>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</si>
  <si>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</si>
  <si>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</si>
  <si>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</si>
  <si>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</si>
  <si>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</si>
  <si>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</si>
  <si>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</si>
  <si>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</si>
  <si>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</si>
  <si>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</si>
  <si>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</si>
  <si>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</si>
  <si>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</si>
  <si>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</si>
  <si>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</si>
  <si>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</si>
  <si>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</si>
  <si>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</si>
  <si>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</si>
  <si>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</si>
  <si>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</si>
  <si>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</si>
  <si>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</si>
  <si>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</si>
  <si>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</si>
  <si>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</si>
  <si>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</si>
  <si>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</si>
  <si>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</si>
  <si>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</si>
  <si>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</si>
  <si>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</si>
  <si>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</si>
  <si>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</si>
  <si>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</si>
  <si>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</si>
  <si>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</si>
  <si>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</si>
  <si>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</si>
  <si>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</si>
  <si>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</si>
  <si>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</si>
  <si>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</si>
  <si>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</si>
  <si>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</si>
  <si>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Month</t>
  </si>
  <si>
    <t>Months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</si>
  <si>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</si>
  <si>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</si>
  <si>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</si>
  <si>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</si>
  <si>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</si>
  <si>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</si>
  <si>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</si>
  <si>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</si>
  <si>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</si>
  <si>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</si>
  <si>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</si>
  <si>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</si>
  <si>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Day</t>
  </si>
  <si>
    <t>Holidays</t>
  </si>
  <si>
    <t>Grand Total</t>
  </si>
  <si>
    <t>2015</t>
  </si>
  <si>
    <t>2016</t>
  </si>
  <si>
    <t>2017</t>
  </si>
  <si>
    <t>2018</t>
  </si>
  <si>
    <t>Qtr1</t>
  </si>
  <si>
    <t>Qtr2</t>
  </si>
  <si>
    <t>Qtr3</t>
  </si>
  <si>
    <t>Qtr4</t>
  </si>
  <si>
    <t>Sum of Sales</t>
  </si>
  <si>
    <t/>
  </si>
  <si>
    <t>Date</t>
  </si>
  <si>
    <t>Thursday</t>
  </si>
  <si>
    <t>Asarah B'Tevet</t>
  </si>
  <si>
    <t>Jewish holiday</t>
  </si>
  <si>
    <t>New Year's Day</t>
  </si>
  <si>
    <t>Federal Holiday</t>
  </si>
  <si>
    <t>Saturday</t>
  </si>
  <si>
    <t>The Prophet's Birthday</t>
  </si>
  <si>
    <t>Muslim</t>
  </si>
  <si>
    <t>Tuesday</t>
  </si>
  <si>
    <t>Epiphany</t>
  </si>
  <si>
    <t>Christian</t>
  </si>
  <si>
    <t>Wednesday</t>
  </si>
  <si>
    <t>Orthodox Christmas Day</t>
  </si>
  <si>
    <t>Orthodox</t>
  </si>
  <si>
    <t>Battle of New Orleans</t>
  </si>
  <si>
    <t>State Legal Holiday</t>
  </si>
  <si>
    <t>Stephen Foster Memorial Day</t>
  </si>
  <si>
    <t>Observance</t>
  </si>
  <si>
    <t>Orthodox New Year</t>
  </si>
  <si>
    <t>Friday</t>
  </si>
  <si>
    <t>Lee-Jackson Day</t>
  </si>
  <si>
    <t>State Holiday</t>
  </si>
  <si>
    <t>Monday</t>
  </si>
  <si>
    <t>Martin Luther King Jr. Day</t>
  </si>
  <si>
    <t>Robert E. Lee's Birthday</t>
  </si>
  <si>
    <t>AL, AR, MS</t>
  </si>
  <si>
    <t>Confederate Heroes' Day</t>
  </si>
  <si>
    <t>Idaho Human Rights Day</t>
  </si>
  <si>
    <t>Civil Rights Day</t>
  </si>
  <si>
    <t>Arizona, New Hampshire</t>
  </si>
  <si>
    <t>Kansas Day</t>
  </si>
  <si>
    <t>State Observance</t>
  </si>
  <si>
    <t>Sunday</t>
  </si>
  <si>
    <t>National Freedom Day</t>
  </si>
  <si>
    <t>Super Bowl</t>
  </si>
  <si>
    <t>Sporting Event</t>
  </si>
  <si>
    <t>First Day of Black History Month</t>
  </si>
  <si>
    <t>Annual Monthly Observance</t>
  </si>
  <si>
    <t>Groundhog Day</t>
  </si>
  <si>
    <t>Tu Bishvat/Tu B'Shevat</t>
  </si>
  <si>
    <t>Rosa Parks Day</t>
  </si>
  <si>
    <t>Local Observance</t>
  </si>
  <si>
    <t>California, Missouri</t>
  </si>
  <si>
    <t>National Girls and Women in Sports Day</t>
  </si>
  <si>
    <t>Ronald Reagan Day</t>
  </si>
  <si>
    <t>National Wear Red Day</t>
  </si>
  <si>
    <t>Lincoln's Birthday</t>
  </si>
  <si>
    <t>CT, IL, MO, NY</t>
  </si>
  <si>
    <t>Georgia Day</t>
  </si>
  <si>
    <t>Valentine's Day</t>
  </si>
  <si>
    <t>Statehood Day</t>
  </si>
  <si>
    <t>Susan B. Anthony's Birthday</t>
  </si>
  <si>
    <t>FL, NY, WI</t>
  </si>
  <si>
    <t>Maha Shivaratri</t>
  </si>
  <si>
    <t>Hindu Holiday</t>
  </si>
  <si>
    <t>Presidents' Day</t>
  </si>
  <si>
    <t>All except DE, FL, GA, IA, IN, KS, KY, LA, NC, NM, RI, WI</t>
  </si>
  <si>
    <t>KS, KY, LA, WI</t>
  </si>
  <si>
    <t>Daisy Gatson Bates Day</t>
  </si>
  <si>
    <t>Elizabeth Peratrovich Day</t>
  </si>
  <si>
    <t>Alaska</t>
  </si>
  <si>
    <t>Shrove Tuesday/Mardi Gras</t>
  </si>
  <si>
    <t>Observance, Christian</t>
  </si>
  <si>
    <t>AL*, FL**, LA, MS**</t>
  </si>
  <si>
    <t>Ash Wednesday</t>
  </si>
  <si>
    <t>Lunar New Year</t>
  </si>
  <si>
    <t>African-American Scientist and Inventor Day</t>
  </si>
  <si>
    <t>George Rogers Clark Day</t>
  </si>
  <si>
    <t>Linus Pauling Day</t>
  </si>
  <si>
    <t>St. David's Day</t>
  </si>
  <si>
    <t>First Day of Women's History Month</t>
  </si>
  <si>
    <t>First Day of Irish American Heritage Month</t>
  </si>
  <si>
    <t>Texas Independence Day</t>
  </si>
  <si>
    <t>Casimir Pulaski Day</t>
  </si>
  <si>
    <t>Illinois, Indiana</t>
  </si>
  <si>
    <t>Read Across America Day</t>
  </si>
  <si>
    <t>Town Meeting Day</t>
  </si>
  <si>
    <t>Holi</t>
  </si>
  <si>
    <t>Purim</t>
  </si>
  <si>
    <t>Employee Appreciation Day</t>
  </si>
  <si>
    <t>Daylight Saving Time starts</t>
  </si>
  <si>
    <t>Clock Change/Daylight Saving Time</t>
  </si>
  <si>
    <t>St. Patrick's Day</t>
  </si>
  <si>
    <t>Evacuation Day</t>
  </si>
  <si>
    <t>Massachusetts*</t>
  </si>
  <si>
    <t>March Equinox</t>
  </si>
  <si>
    <t>Season</t>
  </si>
  <si>
    <t>Maryland Day</t>
  </si>
  <si>
    <t>Prince Jonah Kuhio Kalanianaole Day</t>
  </si>
  <si>
    <t>Hawaii</t>
  </si>
  <si>
    <t>Palm Sunday</t>
  </si>
  <si>
    <t>Wyoming Veterans Welcome Home Day</t>
  </si>
  <si>
    <t>Doctors' Day</t>
  </si>
  <si>
    <t>Seward's Day</t>
  </si>
  <si>
    <t>Vietnam Veterans Day</t>
  </si>
  <si>
    <t>Delaware, West Virginia</t>
  </si>
  <si>
    <t>César Chávez Day</t>
  </si>
  <si>
    <t>AZ*, CA, CO***, MI*, NM*, NV*, TX***, UT*, WA*, WI*</t>
  </si>
  <si>
    <t>Maundy Thursday</t>
  </si>
  <si>
    <t>Pascua Florida Day</t>
  </si>
  <si>
    <t>Passover Eve</t>
  </si>
  <si>
    <t>Good Friday</t>
  </si>
  <si>
    <t>CT, DE, HI, IN, KY, LA, NC, ND, NJ, TN, TX***</t>
  </si>
  <si>
    <t>Holy Saturday</t>
  </si>
  <si>
    <t>Passover (first day)</t>
  </si>
  <si>
    <t>Easter Sunday</t>
  </si>
  <si>
    <t>Easter Monday</t>
  </si>
  <si>
    <t>National Tartan Day</t>
  </si>
  <si>
    <t>Orthodox Good Friday</t>
  </si>
  <si>
    <t>Last Day of Passover</t>
  </si>
  <si>
    <t>Orthodox Holy Saturday</t>
  </si>
  <si>
    <t>Orthodox Easter</t>
  </si>
  <si>
    <t>Orthodox Easter Monday</t>
  </si>
  <si>
    <t>Thomas Jefferson's Birthday</t>
  </si>
  <si>
    <t>National Library Workers' Day</t>
  </si>
  <si>
    <t>Yom HaShoah</t>
  </si>
  <si>
    <t>Jewish commemoration</t>
  </si>
  <si>
    <t>Tax Day</t>
  </si>
  <si>
    <t>Father Damien Day</t>
  </si>
  <si>
    <t>Emancipation Day</t>
  </si>
  <si>
    <t>DC</t>
  </si>
  <si>
    <t>Patriots' Day</t>
  </si>
  <si>
    <t>Maine, Massachusetts</t>
  </si>
  <si>
    <t>Boston Marathon</t>
  </si>
  <si>
    <t>San Jacinto Day</t>
  </si>
  <si>
    <t>Oklahoma Day</t>
  </si>
  <si>
    <t>Administrative Professionals Day</t>
  </si>
  <si>
    <t>Yom Ha'atzmaut</t>
  </si>
  <si>
    <t>Take our Daughters and Sons to Work Day</t>
  </si>
  <si>
    <t>Arbor Day</t>
  </si>
  <si>
    <t>Confederate Memorial Day</t>
  </si>
  <si>
    <t>Alabama, Georgia</t>
  </si>
  <si>
    <t>Confederate Memorial Day observed</t>
  </si>
  <si>
    <t>Kentucky Oaks</t>
  </si>
  <si>
    <t>Law Day</t>
  </si>
  <si>
    <t>Loyalty Day</t>
  </si>
  <si>
    <t>Lei Day</t>
  </si>
  <si>
    <t>First Day of Military Appreciation Month</t>
  </si>
  <si>
    <t>First Day of Asian Pacific American Heritage Month</t>
  </si>
  <si>
    <t>First Day of Jewish American Heritage Month</t>
  </si>
  <si>
    <t>Kentucky Derby</t>
  </si>
  <si>
    <t>National Explosive Ordnance Disposal (EOD) Day</t>
  </si>
  <si>
    <t>Kent State Shootings Remembrance</t>
  </si>
  <si>
    <t>Rhode Island Independence Day</t>
  </si>
  <si>
    <t>Cinco de Mayo</t>
  </si>
  <si>
    <t>Primary Election Day</t>
  </si>
  <si>
    <t>National Teacher Appreciation Day</t>
  </si>
  <si>
    <t>National Nurses Day</t>
  </si>
  <si>
    <t>Lag BaOmer</t>
  </si>
  <si>
    <t>National Day of Prayer</t>
  </si>
  <si>
    <t>West Virginia Day of Prayer</t>
  </si>
  <si>
    <t>Truman Day</t>
  </si>
  <si>
    <t>Victory in Europe Day</t>
  </si>
  <si>
    <t>Native American Day</t>
  </si>
  <si>
    <t>Military Spouse Appreciation Day</t>
  </si>
  <si>
    <t>Mother's Day</t>
  </si>
  <si>
    <t>Ascension Day</t>
  </si>
  <si>
    <t>Peace Officers Memorial Day</t>
  </si>
  <si>
    <t>National Defense Transportation Day</t>
  </si>
  <si>
    <t>Isra and Mi'raj</t>
  </si>
  <si>
    <t>Armed Forces Day</t>
  </si>
  <si>
    <t>Preakness Stakes</t>
  </si>
  <si>
    <t>Emergency Medical Services for Children Day</t>
  </si>
  <si>
    <t>National Maritime Day</t>
  </si>
  <si>
    <t>Harvey Milk Day</t>
  </si>
  <si>
    <t>Pentecost</t>
  </si>
  <si>
    <t>Shavuot</t>
  </si>
  <si>
    <t>Whit Monday</t>
  </si>
  <si>
    <t>Memorial Day</t>
  </si>
  <si>
    <t>AK, AL, AR, AZ, CA</t>
  </si>
  <si>
    <t>Jefferson Davis' Birthday</t>
  </si>
  <si>
    <t>National Missing Children's Day</t>
  </si>
  <si>
    <t>Trinity Sunday</t>
  </si>
  <si>
    <t>First Day of Pride Month</t>
  </si>
  <si>
    <t>First Day of Caribbean-American Heritage Month</t>
  </si>
  <si>
    <t>Kentucky, Tennessee</t>
  </si>
  <si>
    <t>D-Day</t>
  </si>
  <si>
    <t>Belmont Stakes</t>
  </si>
  <si>
    <t>Kamehameha Day</t>
  </si>
  <si>
    <t>Loving Day</t>
  </si>
  <si>
    <t>Army Birthday</t>
  </si>
  <si>
    <t>Flag Day</t>
  </si>
  <si>
    <t>Bunker Hill Day</t>
  </si>
  <si>
    <t>Local Holiday</t>
  </si>
  <si>
    <t>Ramadan Starts</t>
  </si>
  <si>
    <t>Juneteenth</t>
  </si>
  <si>
    <t>23 states</t>
  </si>
  <si>
    <t>Juneteenth Freedom Day</t>
  </si>
  <si>
    <t>Juneteenth National Freedom Day</t>
  </si>
  <si>
    <t>13 states</t>
  </si>
  <si>
    <t>West Virginia Day</t>
  </si>
  <si>
    <t>American Eagle Day</t>
  </si>
  <si>
    <t>Father's Day</t>
  </si>
  <si>
    <t>Juneteenth Independence Day</t>
  </si>
  <si>
    <t>June Solstice</t>
  </si>
  <si>
    <t>Carolina Day</t>
  </si>
  <si>
    <t>Independence Day (substitute)</t>
  </si>
  <si>
    <t>AK, AL, AR, AZ, OK</t>
  </si>
  <si>
    <t>Independence Day</t>
  </si>
  <si>
    <t>Lailat al-Qadr</t>
  </si>
  <si>
    <t>Nathan Bedford Forrest Day</t>
  </si>
  <si>
    <t>Bastille Day</t>
  </si>
  <si>
    <t>Pioneer Day</t>
  </si>
  <si>
    <t>Tisha B'Av</t>
  </si>
  <si>
    <t>Parents' Day</t>
  </si>
  <si>
    <t>Korean War Veteran Recognition Day</t>
  </si>
  <si>
    <t>National Korean War Veterans Armistice Day</t>
  </si>
  <si>
    <t>Colorado Day</t>
  </si>
  <si>
    <t>American Family Day</t>
  </si>
  <si>
    <t>Coast Guard Birthday</t>
  </si>
  <si>
    <t>Purple Heart Day</t>
  </si>
  <si>
    <t>Victory Day</t>
  </si>
  <si>
    <t>Assumption of Mary</t>
  </si>
  <si>
    <t>National Navajo Code Talkers Day</t>
  </si>
  <si>
    <t>Bennington Battle Day</t>
  </si>
  <si>
    <t>National Senior Citizens Day</t>
  </si>
  <si>
    <t>Bennington Battle Day observed</t>
  </si>
  <si>
    <t>National Aviation Day</t>
  </si>
  <si>
    <t>Hawaii Statehood Day</t>
  </si>
  <si>
    <t>Women's Equality Day</t>
  </si>
  <si>
    <t>Lyndon Baines Johnson Day</t>
  </si>
  <si>
    <t>Raksha Bandhan</t>
  </si>
  <si>
    <t>Janmashtami</t>
  </si>
  <si>
    <t>Labor Day</t>
  </si>
  <si>
    <t>California Admission Day</t>
  </si>
  <si>
    <t>California*</t>
  </si>
  <si>
    <t>Patriot Day</t>
  </si>
  <si>
    <t>Carl Garner Federal Lands Cleanup Day</t>
  </si>
  <si>
    <t>National Grandparents Day</t>
  </si>
  <si>
    <t>Constitution Commemoration Day</t>
  </si>
  <si>
    <t>Rosh Hashana</t>
  </si>
  <si>
    <t>Texas***</t>
  </si>
  <si>
    <t>First Day of National Hispanic Heritage Month</t>
  </si>
  <si>
    <t>Ganesh Chaturthi</t>
  </si>
  <si>
    <t>Constitution Day and Citizenship Day</t>
  </si>
  <si>
    <t>Air Force Birthday</t>
  </si>
  <si>
    <t>National POW/MIA Recognition Day</t>
  </si>
  <si>
    <t>Yom Kippur</t>
  </si>
  <si>
    <t>September Equinox</t>
  </si>
  <si>
    <t>Eid al-Adha</t>
  </si>
  <si>
    <t>California, Nevada</t>
  </si>
  <si>
    <t>American Indian Heritage Day</t>
  </si>
  <si>
    <t>Montana, Texas</t>
  </si>
  <si>
    <t>Michigan Indian Day</t>
  </si>
  <si>
    <t>National Public Lands Day</t>
  </si>
  <si>
    <t>Gold Star Mother's Day</t>
  </si>
  <si>
    <t>First Day of Sukkot</t>
  </si>
  <si>
    <t>American Indian Day</t>
  </si>
  <si>
    <t>Feast of St Francis of Assisi</t>
  </si>
  <si>
    <t>Last Day of Sukkot</t>
  </si>
  <si>
    <t>Shmini Atzeret</t>
  </si>
  <si>
    <t>Child Health Day</t>
  </si>
  <si>
    <t>Simchat Torah</t>
  </si>
  <si>
    <t>German American Day</t>
  </si>
  <si>
    <t>Leif Erikson Day</t>
  </si>
  <si>
    <t>Michigan, Rhode Island</t>
  </si>
  <si>
    <t>Chicago Marathon</t>
  </si>
  <si>
    <t>Columbus Day</t>
  </si>
  <si>
    <t>All except AK, AR, CA, DE, FL, HI, MI, MN, ND, NM, NV, OR, SD, TX, VT, WA, WY</t>
  </si>
  <si>
    <t>Fraternal Day</t>
  </si>
  <si>
    <t>Indigenous People's Day</t>
  </si>
  <si>
    <t>Navratri</t>
  </si>
  <si>
    <t>Navy Birthday</t>
  </si>
  <si>
    <t>Muharram</t>
  </si>
  <si>
    <t>White Cane Safety Day</t>
  </si>
  <si>
    <t>Boss's Day</t>
  </si>
  <si>
    <t>Sweetest Day</t>
  </si>
  <si>
    <t>Alaska Day</t>
  </si>
  <si>
    <t>Alaska Day observed</t>
  </si>
  <si>
    <t>Dussehra</t>
  </si>
  <si>
    <t>Ashura</t>
  </si>
  <si>
    <t>Nevada Day</t>
  </si>
  <si>
    <t>Halloween</t>
  </si>
  <si>
    <t>All Saints' Day</t>
  </si>
  <si>
    <t>First Day of Native American Heritage Month</t>
  </si>
  <si>
    <t>New York City Marathon</t>
  </si>
  <si>
    <t>Daylight Saving Time ends</t>
  </si>
  <si>
    <t>All Souls' Day</t>
  </si>
  <si>
    <t>Election Day</t>
  </si>
  <si>
    <t>Indiana, New York</t>
  </si>
  <si>
    <t>Barack Obama Day</t>
  </si>
  <si>
    <t>Alabama**</t>
  </si>
  <si>
    <t>Diwali/Deepavali</t>
  </si>
  <si>
    <t>Marine Corps Birthday</t>
  </si>
  <si>
    <t>Veterans Day</t>
  </si>
  <si>
    <t>Thanksgiving Day</t>
  </si>
  <si>
    <t>Presidents' Day (Observed)</t>
  </si>
  <si>
    <t>Lincoln's Birthday/Lincoln's Day</t>
  </si>
  <si>
    <t>Day After Thanksgiving</t>
  </si>
  <si>
    <t>22 states</t>
  </si>
  <si>
    <t>Black Friday</t>
  </si>
  <si>
    <t>Native American Heritage Day</t>
  </si>
  <si>
    <t>First Sunday of Advent</t>
  </si>
  <si>
    <t>Nellie Tayloe Ross's Birthday</t>
  </si>
  <si>
    <t>Cyber Monday</t>
  </si>
  <si>
    <t>Giving Tuesday</t>
  </si>
  <si>
    <t>St Nicholas Day</t>
  </si>
  <si>
    <t>Chanukah/Hanukkah (first day)</t>
  </si>
  <si>
    <t>Pearl Harbor Remembrance Day</t>
  </si>
  <si>
    <t>Alaska, Wyoming</t>
  </si>
  <si>
    <t>Delaware Day</t>
  </si>
  <si>
    <t>Feast of the Immaculate Conception</t>
  </si>
  <si>
    <t>Wyoming Day</t>
  </si>
  <si>
    <t>Feast of Our Lady of Guadalupe</t>
  </si>
  <si>
    <t>National Guard Birthday</t>
  </si>
  <si>
    <t>Last Day of Chanukah</t>
  </si>
  <si>
    <t>Bill of Rights Day</t>
  </si>
  <si>
    <t>Pan American Aviation Day</t>
  </si>
  <si>
    <t>Wright Brothers Day</t>
  </si>
  <si>
    <t>December Solstice</t>
  </si>
  <si>
    <t>Christmas Eve</t>
  </si>
  <si>
    <t>AR, KS*, KY, MI, NC, ND, OK, SC, TX, VA*, WI</t>
  </si>
  <si>
    <t>Washington's Birthday</t>
  </si>
  <si>
    <t>Georgia, Indiana</t>
  </si>
  <si>
    <t>Christmas Day</t>
  </si>
  <si>
    <t>All</t>
  </si>
  <si>
    <t>Kwanzaa (first day)</t>
  </si>
  <si>
    <t>Day After Christmas Day</t>
  </si>
  <si>
    <t>KS, KY, NC, SC, TX</t>
  </si>
  <si>
    <t>New Year's Eve</t>
  </si>
  <si>
    <t>LA, MI, WI</t>
  </si>
  <si>
    <t>AL**, FL*, LA, MS*</t>
  </si>
  <si>
    <t>Massachusetts**</t>
  </si>
  <si>
    <t>Prince Jonah Kuhio Kalanianaole Day observed</t>
  </si>
  <si>
    <t>AZ**, CA, CO***, MI**, NM**, NV**, TX***, UT**, WA**, WI**</t>
  </si>
  <si>
    <t>Pascua Florida Day observed</t>
  </si>
  <si>
    <t>Emancipation Day observed</t>
  </si>
  <si>
    <t>Truman Day observed</t>
  </si>
  <si>
    <t>Kamehameha Day observed</t>
  </si>
  <si>
    <t>14 states</t>
  </si>
  <si>
    <t>25 states</t>
  </si>
  <si>
    <t>AK, AL, AR, AZ, CA, OK</t>
  </si>
  <si>
    <t>Eid al-Fitr</t>
  </si>
  <si>
    <t>Pioneer Day observed</t>
  </si>
  <si>
    <t>California**</t>
  </si>
  <si>
    <t>Constitution Day and Citizenship Day observed</t>
  </si>
  <si>
    <t>21 states</t>
  </si>
  <si>
    <t>Election Day (General Election)</t>
  </si>
  <si>
    <t>DE, HI, IL, IN, MD, MI, MT, NJ, NY, RI, WV</t>
  </si>
  <si>
    <t>Susan B. Anthony Day</t>
  </si>
  <si>
    <t>Return Day</t>
  </si>
  <si>
    <t>Delaware**</t>
  </si>
  <si>
    <t>Alabama*</t>
  </si>
  <si>
    <t>Christmas Eve observed</t>
  </si>
  <si>
    <t>AR, KS**, KY, MI, NC, ND, OK, SC, TX, VA**, WI</t>
  </si>
  <si>
    <t>All except TX</t>
  </si>
  <si>
    <t>Christmas Day (substitute)</t>
  </si>
  <si>
    <t>KS, NC, SC, TX</t>
  </si>
  <si>
    <t>New Year's Eve observed</t>
  </si>
  <si>
    <t>New Year's Day (substitute)</t>
  </si>
  <si>
    <t>Inauguration Day</t>
  </si>
  <si>
    <t>DC, MD*, VA*</t>
  </si>
  <si>
    <t>Lincoln's Birthday observed</t>
  </si>
  <si>
    <t>National Vietnam War Veterans Day</t>
  </si>
  <si>
    <t>24 states</t>
  </si>
  <si>
    <t>First Responders Day</t>
  </si>
  <si>
    <t>National CleanUp Day</t>
  </si>
  <si>
    <t>31 states</t>
  </si>
  <si>
    <t>Veterans Day (substitute)</t>
  </si>
  <si>
    <t>Alabama, Mississippi</t>
  </si>
  <si>
    <t>CO, FL, NY, WI</t>
  </si>
  <si>
    <t>Evacuation Day observed</t>
  </si>
  <si>
    <t>Public Lands Day</t>
  </si>
  <si>
    <t>West Virginia, Wyoming</t>
  </si>
  <si>
    <t>33 states</t>
  </si>
  <si>
    <t>Years</t>
  </si>
  <si>
    <t>Categorical sales</t>
  </si>
  <si>
    <t>State sales</t>
  </si>
  <si>
    <t>Date Check</t>
  </si>
  <si>
    <t>Holiday</t>
  </si>
  <si>
    <t>Holidays (Days Off)</t>
  </si>
  <si>
    <t>Yes</t>
  </si>
  <si>
    <t xml:space="preserve">Day Off? </t>
  </si>
  <si>
    <t>SALES REVENUE CATEGORIES PER STATE</t>
  </si>
  <si>
    <t>SALES REVENUE PER STATE</t>
  </si>
  <si>
    <t>Week</t>
  </si>
  <si>
    <t>Daily volume distribution</t>
  </si>
  <si>
    <t>Column Labels</t>
  </si>
  <si>
    <t>Sales revenue</t>
  </si>
  <si>
    <t>Row Labels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</si>
  <si>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</si>
  <si>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</si>
  <si>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</si>
  <si>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</si>
  <si>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</si>
  <si>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</si>
  <si>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</si>
  <si>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</si>
  <si>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</si>
  <si>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</si>
  <si>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</si>
  <si>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Dates</t>
  </si>
  <si>
    <t>Seasonal</t>
  </si>
  <si>
    <t>Base level</t>
  </si>
  <si>
    <t>Trend</t>
  </si>
  <si>
    <t>Forecast</t>
  </si>
  <si>
    <t>Level</t>
  </si>
  <si>
    <t>Alpha</t>
  </si>
  <si>
    <t>Beta</t>
  </si>
  <si>
    <t>Seasonality</t>
  </si>
  <si>
    <t>Gamma</t>
  </si>
  <si>
    <t>Deviance</t>
  </si>
  <si>
    <t>Months (Order Date)</t>
  </si>
  <si>
    <t>Year</t>
  </si>
  <si>
    <t>2017 Actual</t>
  </si>
  <si>
    <t>Timeline</t>
  </si>
  <si>
    <t>Values</t>
  </si>
  <si>
    <t>Lower Confidence Bound</t>
  </si>
  <si>
    <t>Upper Confidence Bound</t>
  </si>
  <si>
    <t>Excel Forecast Sheet</t>
  </si>
  <si>
    <t>Forecast 1</t>
  </si>
  <si>
    <t>Forecast 2</t>
  </si>
  <si>
    <t>Aggregated</t>
  </si>
  <si>
    <t>Aggregated Forecast</t>
  </si>
  <si>
    <t>Holt Winters</t>
  </si>
  <si>
    <t>Total Sales</t>
  </si>
  <si>
    <t>Forecasted Sales</t>
  </si>
  <si>
    <t>Totals Sales</t>
  </si>
  <si>
    <t>Forecast Deviance</t>
  </si>
  <si>
    <t>2018 Forecast Summary</t>
  </si>
  <si>
    <t>Redistribution</t>
  </si>
  <si>
    <t>Lower Confidence</t>
  </si>
  <si>
    <t>Upper Confidence</t>
  </si>
  <si>
    <t>Time</t>
  </si>
  <si>
    <t>Monthly</t>
  </si>
  <si>
    <t>Forecast year</t>
  </si>
  <si>
    <t>Rolling Avg.</t>
  </si>
  <si>
    <t>2019</t>
  </si>
  <si>
    <t>Years (Order Date)</t>
  </si>
  <si>
    <t>(Multiple Items)</t>
  </si>
  <si>
    <t>States</t>
  </si>
  <si>
    <t>Year:</t>
  </si>
  <si>
    <t>Month:</t>
  </si>
  <si>
    <t>Mon</t>
  </si>
  <si>
    <t>Tue</t>
  </si>
  <si>
    <t>Wed</t>
  </si>
  <si>
    <t>Thu</t>
  </si>
  <si>
    <t>Fri</t>
  </si>
  <si>
    <t>Sat</t>
  </si>
  <si>
    <t>Sun</t>
  </si>
  <si>
    <t>01-Jan</t>
  </si>
  <si>
    <t>02-Jan</t>
  </si>
  <si>
    <t>03-Jan</t>
  </si>
  <si>
    <t>04-Jan</t>
  </si>
  <si>
    <t>05-Jan</t>
  </si>
  <si>
    <t>06-Jan</t>
  </si>
  <si>
    <t>07-Jan</t>
  </si>
  <si>
    <t>08-Jan</t>
  </si>
  <si>
    <t>09-Jan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</si>
  <si>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</si>
  <si>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</si>
  <si>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</si>
  <si>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</si>
  <si>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</si>
  <si>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</si>
  <si>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</si>
  <si>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</si>
  <si>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</si>
  <si>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</si>
  <si>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</si>
  <si>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</si>
  <si>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</si>
  <si>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</si>
  <si>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</si>
  <si>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</si>
  <si>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</si>
  <si>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</si>
  <si>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</si>
  <si>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</si>
  <si>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</si>
  <si>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</si>
  <si>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01-Feb</t>
  </si>
  <si>
    <t>02-Feb</t>
  </si>
  <si>
    <t>03-Feb</t>
  </si>
  <si>
    <t>04-Feb</t>
  </si>
  <si>
    <t>05-Feb</t>
  </si>
  <si>
    <t>06-Feb</t>
  </si>
  <si>
    <t>07-Feb</t>
  </si>
  <si>
    <t>08-Feb</t>
  </si>
  <si>
    <t>09-Feb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</si>
  <si>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</si>
  <si>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</si>
  <si>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</si>
  <si>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</si>
  <si>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</si>
  <si>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</si>
  <si>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</si>
  <si>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</si>
  <si>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</si>
  <si>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</si>
  <si>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</si>
  <si>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</si>
  <si>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</si>
  <si>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</si>
  <si>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</si>
  <si>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</si>
  <si>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</si>
  <si>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</si>
  <si>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</si>
  <si>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</si>
  <si>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</si>
  <si>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</si>
  <si>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</si>
  <si>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</si>
  <si>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</si>
  <si>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</si>
  <si>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</si>
  <si>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</si>
  <si>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</si>
  <si>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</si>
  <si>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</si>
  <si>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</si>
  <si>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</si>
  <si>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</si>
  <si>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</si>
  <si>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</si>
  <si>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</si>
  <si>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</si>
  <si>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</si>
  <si>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</si>
  <si>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</si>
  <si>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</si>
  <si>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</si>
  <si>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</si>
  <si>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</si>
  <si>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</si>
  <si>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</si>
  <si>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</si>
  <si>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</si>
  <si>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</si>
  <si>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</si>
  <si>
    <t>02-Apr</t>
  </si>
  <si>
    <t>03-Apr</t>
  </si>
  <si>
    <t>04-Apr</t>
  </si>
  <si>
    <t>05-Apr</t>
  </si>
  <si>
    <t>06-Apr</t>
  </si>
  <si>
    <t>07-Apr</t>
  </si>
  <si>
    <t>08-Apr</t>
  </si>
  <si>
    <t>09-Apr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</si>
  <si>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</si>
  <si>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</si>
  <si>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</si>
  <si>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</si>
  <si>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</si>
  <si>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</si>
  <si>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</si>
  <si>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</si>
  <si>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</si>
  <si>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</si>
  <si>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</si>
  <si>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</si>
  <si>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</si>
  <si>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</si>
  <si>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</si>
  <si>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</si>
  <si>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</si>
  <si>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</si>
  <si>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</si>
  <si>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</si>
  <si>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</si>
  <si>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01-May</t>
  </si>
  <si>
    <t>02-May</t>
  </si>
  <si>
    <t>03-May</t>
  </si>
  <si>
    <t>04-May</t>
  </si>
  <si>
    <t>05-May</t>
  </si>
  <si>
    <t>06-May</t>
  </si>
  <si>
    <t>07-May</t>
  </si>
  <si>
    <t>08-May</t>
  </si>
  <si>
    <t>09-May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</si>
  <si>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</si>
  <si>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</si>
  <si>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</si>
  <si>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</si>
  <si>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</si>
  <si>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</si>
  <si>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</si>
  <si>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</si>
  <si>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</si>
  <si>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</si>
  <si>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</si>
  <si>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</si>
  <si>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</si>
  <si>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</si>
  <si>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</si>
  <si>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</si>
  <si>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</si>
  <si>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</si>
  <si>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</si>
  <si>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</si>
  <si>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</si>
  <si>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</si>
  <si>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01-Jun</t>
  </si>
  <si>
    <t>02-Jun</t>
  </si>
  <si>
    <t>03-Jun</t>
  </si>
  <si>
    <t>04-Jun</t>
  </si>
  <si>
    <t>05-Jun</t>
  </si>
  <si>
    <t>06-Jun</t>
  </si>
  <si>
    <t>07-Jun</t>
  </si>
  <si>
    <t>08-Jun</t>
  </si>
  <si>
    <t>09-Jun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</si>
  <si>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</si>
  <si>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</si>
  <si>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</si>
  <si>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</si>
  <si>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</si>
  <si>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</si>
  <si>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</si>
  <si>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</si>
  <si>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</si>
  <si>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</si>
  <si>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</si>
  <si>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</si>
  <si>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</si>
  <si>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</si>
  <si>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</si>
  <si>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</si>
  <si>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</si>
  <si>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</si>
  <si>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</si>
  <si>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</si>
  <si>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</si>
  <si>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01-Jul</t>
  </si>
  <si>
    <t>02-Jul</t>
  </si>
  <si>
    <t>03-Jul</t>
  </si>
  <si>
    <t>04-Jul</t>
  </si>
  <si>
    <t>05-Jul</t>
  </si>
  <si>
    <t>06-Jul</t>
  </si>
  <si>
    <t>07-Jul</t>
  </si>
  <si>
    <t>08-Jul</t>
  </si>
  <si>
    <t>09-Jul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</si>
  <si>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</si>
  <si>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</si>
  <si>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</si>
  <si>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</si>
  <si>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</si>
  <si>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</si>
  <si>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</si>
  <si>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</si>
  <si>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</si>
  <si>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</si>
  <si>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</si>
  <si>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</si>
  <si>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</si>
  <si>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</si>
  <si>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</si>
  <si>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</si>
  <si>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</si>
  <si>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</si>
  <si>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</si>
  <si>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</si>
  <si>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</si>
  <si>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</si>
  <si>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01-Aug</t>
  </si>
  <si>
    <t>02-Aug</t>
  </si>
  <si>
    <t>03-Aug</t>
  </si>
  <si>
    <t>04-Aug</t>
  </si>
  <si>
    <t>05-Aug</t>
  </si>
  <si>
    <t>06-Aug</t>
  </si>
  <si>
    <t>07-Aug</t>
  </si>
  <si>
    <t>08-Aug</t>
  </si>
  <si>
    <t>09-Aug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</si>
  <si>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</si>
  <si>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</si>
  <si>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</si>
  <si>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</si>
  <si>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</si>
  <si>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</si>
  <si>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</si>
  <si>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</si>
  <si>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</si>
  <si>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</si>
  <si>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</si>
  <si>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</si>
  <si>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</si>
  <si>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</si>
  <si>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</si>
  <si>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</si>
  <si>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</si>
  <si>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</si>
  <si>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</si>
  <si>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</si>
  <si>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</si>
  <si>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</si>
  <si>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01-Sep</t>
  </si>
  <si>
    <t>02-Sep</t>
  </si>
  <si>
    <t>03-Sep</t>
  </si>
  <si>
    <t>04-Sep</t>
  </si>
  <si>
    <t>05-Sep</t>
  </si>
  <si>
    <t>06-Sep</t>
  </si>
  <si>
    <t>07-Sep</t>
  </si>
  <si>
    <t>08-Sep</t>
  </si>
  <si>
    <t>09-Sep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</si>
  <si>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</si>
  <si>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</si>
  <si>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</si>
  <si>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</si>
  <si>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</si>
  <si>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</si>
  <si>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</si>
  <si>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</si>
  <si>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</si>
  <si>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</si>
  <si>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</si>
  <si>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</si>
  <si>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</si>
  <si>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</si>
  <si>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</si>
  <si>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</si>
  <si>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</si>
  <si>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</si>
  <si>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</si>
  <si>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</si>
  <si>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</si>
  <si>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01-Oct</t>
  </si>
  <si>
    <t>02-Oct</t>
  </si>
  <si>
    <t>03-Oct</t>
  </si>
  <si>
    <t>04-Oct</t>
  </si>
  <si>
    <t>05-Oct</t>
  </si>
  <si>
    <t>06-Oct</t>
  </si>
  <si>
    <t>07-Oct</t>
  </si>
  <si>
    <t>08-Oct</t>
  </si>
  <si>
    <t>09-Oct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</si>
  <si>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</si>
  <si>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</si>
  <si>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</si>
  <si>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</si>
  <si>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</si>
  <si>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</si>
  <si>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</si>
  <si>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</si>
  <si>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</si>
  <si>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</si>
  <si>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</si>
  <si>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</si>
  <si>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</si>
  <si>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</si>
  <si>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</si>
  <si>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</si>
  <si>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</si>
  <si>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</si>
  <si>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</si>
  <si>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</si>
  <si>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</si>
  <si>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</si>
  <si>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01-Nov</t>
  </si>
  <si>
    <t>02-Nov</t>
  </si>
  <si>
    <t>03-Nov</t>
  </si>
  <si>
    <t>04-Nov</t>
  </si>
  <si>
    <t>05-Nov</t>
  </si>
  <si>
    <t>06-Nov</t>
  </si>
  <si>
    <t>07-Nov</t>
  </si>
  <si>
    <t>08-Nov</t>
  </si>
  <si>
    <t>09-Nov</t>
  </si>
  <si>
    <t>10-Nov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</si>
  <si>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</si>
  <si>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</si>
  <si>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</si>
  <si>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</si>
  <si>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</si>
  <si>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</si>
  <si>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</si>
  <si>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</si>
  <si>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</si>
  <si>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</si>
  <si>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</si>
  <si>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</si>
  <si>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</si>
  <si>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</si>
  <si>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</si>
  <si>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</si>
  <si>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</si>
  <si>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</si>
  <si>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</si>
  <si>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</si>
  <si>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01-Dec</t>
  </si>
  <si>
    <t>02-Dec</t>
  </si>
  <si>
    <t>03-Dec</t>
  </si>
  <si>
    <t>04-Dec</t>
  </si>
  <si>
    <t>05-Dec</t>
  </si>
  <si>
    <t>06-Dec</t>
  </si>
  <si>
    <t>07-Dec</t>
  </si>
  <si>
    <t>08-Dec</t>
  </si>
  <si>
    <t>09-Dec</t>
  </si>
  <si>
    <t>10-Dec</t>
  </si>
  <si>
    <t>11-Dec</t>
  </si>
  <si>
    <t>12-Dec</t>
  </si>
  <si>
    <t>13-Dec</t>
  </si>
  <si>
    <t>14-Dec</t>
  </si>
  <si>
    <t>15-Dec</t>
  </si>
  <si>
    <t>16-Dec</t>
  </si>
  <si>
    <t>17-Dec</t>
  </si>
  <si>
    <t>18-Dec</t>
  </si>
  <si>
    <t>19-Dec</t>
  </si>
  <si>
    <t>20-Dec</t>
  </si>
  <si>
    <t>21-Dec</t>
  </si>
  <si>
    <t>22-Dec</t>
  </si>
  <si>
    <t>23-Dec</t>
  </si>
  <si>
    <t>24-Dec</t>
  </si>
  <si>
    <t>25-Dec</t>
  </si>
  <si>
    <t>26-Dec</t>
  </si>
  <si>
    <t>27-Dec</t>
  </si>
  <si>
    <t>28-Dec</t>
  </si>
  <si>
    <t>29-Dec</t>
  </si>
  <si>
    <t>30-Dec</t>
  </si>
  <si>
    <t>31-Dec</t>
  </si>
  <si>
    <t>29-Feb</t>
  </si>
  <si>
    <r>
      <t xml:space="preserve">Daily Expected Sales Revenue </t>
    </r>
    <r>
      <rPr>
        <b/>
        <sz val="14"/>
        <color rgb="FFFF0000"/>
        <rFont val="Aptos Narrow"/>
        <family val="2"/>
        <scheme val="minor"/>
      </rPr>
      <t>(Select year and date below)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</si>
</sst>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dd"/>
    <numFmt numFmtId="165" formatCode="0.0"/>
    <numFmt numFmtId="166" formatCode="0.0%"/>
    <numFmt numFmtId="167" formatCode="[$-F800]dddd\,\ mmmm\ dd\,\ yyyy"/>
    <numFmt numFmtId="168" formatCode="ddd"/>
  </numFmts>
  <fonts count="3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8"/>
      <color rgb="FF454545"/>
      <name val="Arial"/>
      <family val="2"/>
    </font>
    <font>
      <sz val="8"/>
      <color rgb="FF454545"/>
      <name val="Arial"/>
      <family val="2"/>
    </font>
    <font>
      <u/>
      <sz val="11"/>
      <color theme="1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u/>
      <sz val="14"/>
      <color theme="0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0" tint="-0.499984740745262"/>
      <name val="Aptos Narrow"/>
      <family val="2"/>
      <scheme val="minor"/>
    </font>
    <font>
      <b/>
      <sz val="11"/>
      <color theme="0" tint="-0.34998626667073579"/>
      <name val="Aptos Narrow"/>
      <family val="2"/>
      <scheme val="minor"/>
    </font>
    <font>
      <b/>
      <sz val="11"/>
      <color theme="1" tint="0.34998626667073579"/>
      <name val="Aptos Narrow"/>
      <family val="2"/>
      <scheme val="minor"/>
    </font>
    <font>
      <b/>
      <i/>
      <u/>
      <sz val="14"/>
      <color theme="1"/>
      <name val="Aptos Narrow"/>
      <family val="2"/>
      <scheme val="minor"/>
    </font>
    <font>
      <b/>
      <sz val="8"/>
      <color theme="1" tint="0.34998626667073579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4"/>
      <color rgb="FFFF0000"/>
      <name val="Aptos Narrow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-0.249977111117893"/>
        <bgColor theme="5" tint="-0.249977111117893"/>
      </patternFill>
    </fill>
    <fill>
      <patternFill patternType="solid">
        <fgColor rgb="FFFFFFFF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91D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theme="5" tint="0.79998168889431442"/>
      </top>
      <bottom style="thin">
        <color theme="5" tint="0.7999816888943144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5" tint="0.79998168889431442"/>
      </bottom>
      <diagonal/>
    </border>
    <border>
      <left style="thin">
        <color indexed="64"/>
      </left>
      <right style="thin">
        <color indexed="64"/>
      </right>
      <top style="thin">
        <color theme="5" tint="0.79998168889431442"/>
      </top>
      <bottom style="thin">
        <color theme="5" tint="0.7999816888943144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5" tint="0.79998168889431442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CCCCCC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 style="thin">
        <color theme="4" tint="0.39997558519241921"/>
      </bottom>
      <diagonal/>
    </border>
    <border>
      <left style="thick">
        <color theme="4"/>
      </left>
      <right style="thick">
        <color theme="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8" fillId="0" borderId="42">
      <alignment horizontal="left" vertical="top" wrapText="1" indent="1"/>
    </xf>
  </cellStyleXfs>
  <cellXfs count="150">
    <xf numFmtId="0" fontId="0" fillId="0" borderId="0" xfId="0"/>
    <xf numFmtId="14" fontId="0" fillId="0" borderId="0" xfId="0" applyNumberFormat="1"/>
    <xf numFmtId="0" fontId="16" fillId="0" borderId="0" xfId="0" applyFont="1"/>
    <xf numFmtId="164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12" xfId="0" pivotButton="1" applyBorder="1"/>
    <xf numFmtId="0" fontId="0" fillId="0" borderId="14" xfId="0" pivotButton="1" applyBorder="1"/>
    <xf numFmtId="0" fontId="0" fillId="0" borderId="15" xfId="0" applyBorder="1"/>
    <xf numFmtId="0" fontId="0" fillId="0" borderId="14" xfId="0" applyBorder="1" applyAlignment="1">
      <alignment horizontal="left"/>
    </xf>
    <xf numFmtId="2" fontId="0" fillId="0" borderId="15" xfId="0" applyNumberFormat="1" applyBorder="1"/>
    <xf numFmtId="2" fontId="0" fillId="0" borderId="17" xfId="0" applyNumberFormat="1" applyBorder="1"/>
    <xf numFmtId="2" fontId="0" fillId="0" borderId="18" xfId="0" applyNumberFormat="1" applyBorder="1"/>
    <xf numFmtId="0" fontId="0" fillId="0" borderId="10" xfId="0" pivotButton="1" applyBorder="1"/>
    <xf numFmtId="0" fontId="0" fillId="0" borderId="10" xfId="0" applyBorder="1"/>
    <xf numFmtId="0" fontId="0" fillId="0" borderId="10" xfId="0" applyBorder="1" applyAlignment="1">
      <alignment horizontal="left"/>
    </xf>
    <xf numFmtId="0" fontId="14" fillId="0" borderId="0" xfId="0" applyFont="1"/>
    <xf numFmtId="0" fontId="0" fillId="0" borderId="22" xfId="0" applyBorder="1"/>
    <xf numFmtId="0" fontId="0" fillId="0" borderId="23" xfId="0" applyBorder="1"/>
    <xf numFmtId="0" fontId="0" fillId="0" borderId="24" xfId="0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13" xfId="0" applyNumberFormat="1" applyBorder="1"/>
    <xf numFmtId="2" fontId="0" fillId="0" borderId="14" xfId="0" applyNumberFormat="1" applyBorder="1"/>
    <xf numFmtId="2" fontId="0" fillId="0" borderId="16" xfId="0" applyNumberFormat="1" applyBorder="1"/>
    <xf numFmtId="0" fontId="0" fillId="34" borderId="0" xfId="0" applyFill="1"/>
    <xf numFmtId="16" fontId="19" fillId="34" borderId="26" xfId="0" applyNumberFormat="1" applyFont="1" applyFill="1" applyBorder="1" applyAlignment="1">
      <alignment horizontal="left" vertical="top"/>
    </xf>
    <xf numFmtId="0" fontId="20" fillId="34" borderId="26" xfId="0" applyFont="1" applyFill="1" applyBorder="1" applyAlignment="1">
      <alignment horizontal="left" vertical="top"/>
    </xf>
    <xf numFmtId="0" fontId="21" fillId="34" borderId="26" xfId="42" applyFill="1" applyBorder="1" applyAlignment="1">
      <alignment horizontal="left" vertical="top" wrapText="1"/>
    </xf>
    <xf numFmtId="0" fontId="20" fillId="34" borderId="26" xfId="0" applyFont="1" applyFill="1" applyBorder="1" applyAlignment="1">
      <alignment horizontal="left" vertical="top" wrapText="1"/>
    </xf>
    <xf numFmtId="0" fontId="20" fillId="34" borderId="0" xfId="0" applyFont="1" applyFill="1" applyAlignment="1">
      <alignment horizontal="left" vertical="top"/>
    </xf>
    <xf numFmtId="0" fontId="21" fillId="34" borderId="0" xfId="42" applyFill="1" applyBorder="1" applyAlignment="1">
      <alignment horizontal="left" vertical="top" wrapText="1"/>
    </xf>
    <xf numFmtId="0" fontId="20" fillId="34" borderId="0" xfId="0" applyFont="1" applyFill="1" applyAlignment="1">
      <alignment horizontal="left" vertical="top" wrapText="1"/>
    </xf>
    <xf numFmtId="14" fontId="19" fillId="34" borderId="26" xfId="0" applyNumberFormat="1" applyFont="1" applyFill="1" applyBorder="1" applyAlignment="1">
      <alignment horizontal="left" vertical="top"/>
    </xf>
    <xf numFmtId="14" fontId="19" fillId="34" borderId="14" xfId="0" applyNumberFormat="1" applyFont="1" applyFill="1" applyBorder="1" applyAlignment="1">
      <alignment horizontal="left" vertical="top"/>
    </xf>
    <xf numFmtId="0" fontId="20" fillId="34" borderId="15" xfId="0" applyFont="1" applyFill="1" applyBorder="1" applyAlignment="1">
      <alignment horizontal="left" vertical="top" wrapText="1"/>
    </xf>
    <xf numFmtId="14" fontId="19" fillId="34" borderId="16" xfId="0" applyNumberFormat="1" applyFont="1" applyFill="1" applyBorder="1" applyAlignment="1">
      <alignment horizontal="left" vertical="top"/>
    </xf>
    <xf numFmtId="0" fontId="20" fillId="34" borderId="17" xfId="0" applyFont="1" applyFill="1" applyBorder="1" applyAlignment="1">
      <alignment horizontal="left" vertical="top"/>
    </xf>
    <xf numFmtId="0" fontId="21" fillId="34" borderId="17" xfId="42" applyFill="1" applyBorder="1" applyAlignment="1">
      <alignment horizontal="left" vertical="top" wrapText="1"/>
    </xf>
    <xf numFmtId="0" fontId="20" fillId="34" borderId="17" xfId="0" applyFont="1" applyFill="1" applyBorder="1" applyAlignment="1">
      <alignment horizontal="left" vertical="top" wrapText="1"/>
    </xf>
    <xf numFmtId="0" fontId="20" fillId="34" borderId="18" xfId="0" applyFont="1" applyFill="1" applyBorder="1" applyAlignment="1">
      <alignment horizontal="left" vertical="top" wrapText="1"/>
    </xf>
    <xf numFmtId="0" fontId="22" fillId="0" borderId="0" xfId="0" applyFont="1"/>
    <xf numFmtId="0" fontId="16" fillId="0" borderId="14" xfId="0" pivotButton="1" applyFont="1" applyBorder="1"/>
    <xf numFmtId="0" fontId="16" fillId="0" borderId="10" xfId="0" applyFont="1" applyBorder="1"/>
    <xf numFmtId="0" fontId="16" fillId="0" borderId="15" xfId="0" applyFont="1" applyBorder="1"/>
    <xf numFmtId="0" fontId="0" fillId="0" borderId="0" xfId="0" applyAlignment="1">
      <alignment horizontal="right"/>
    </xf>
    <xf numFmtId="0" fontId="17" fillId="33" borderId="25" xfId="0" applyFont="1" applyFill="1" applyBorder="1"/>
    <xf numFmtId="0" fontId="17" fillId="33" borderId="10" xfId="0" applyFont="1" applyFill="1" applyBorder="1"/>
    <xf numFmtId="0" fontId="0" fillId="0" borderId="19" xfId="0" applyBorder="1" applyAlignment="1">
      <alignment horizontal="left"/>
    </xf>
    <xf numFmtId="2" fontId="0" fillId="0" borderId="20" xfId="0" applyNumberFormat="1" applyBorder="1"/>
    <xf numFmtId="2" fontId="0" fillId="0" borderId="21" xfId="0" applyNumberFormat="1" applyBorder="1"/>
    <xf numFmtId="0" fontId="0" fillId="0" borderId="0" xfId="0" pivotButton="1"/>
    <xf numFmtId="0" fontId="16" fillId="0" borderId="14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7" xfId="0" applyNumberFormat="1" applyBorder="1" applyAlignment="1">
      <alignment horizontal="center" vertical="center"/>
    </xf>
    <xf numFmtId="2" fontId="0" fillId="0" borderId="18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0" fontId="0" fillId="0" borderId="0" xfId="0" applyNumberFormat="1"/>
    <xf numFmtId="14" fontId="0" fillId="0" borderId="0" xfId="0" applyNumberFormat="1" applyAlignment="1">
      <alignment horizontal="left"/>
    </xf>
    <xf numFmtId="0" fontId="24" fillId="37" borderId="28" xfId="0" applyFont="1" applyFill="1" applyBorder="1"/>
    <xf numFmtId="0" fontId="25" fillId="0" borderId="0" xfId="0" applyFont="1"/>
    <xf numFmtId="0" fontId="16" fillId="0" borderId="0" xfId="0" applyFont="1" applyAlignment="1">
      <alignment horizontal="center"/>
    </xf>
    <xf numFmtId="14" fontId="26" fillId="36" borderId="0" xfId="0" applyNumberFormat="1" applyFont="1" applyFill="1"/>
    <xf numFmtId="14" fontId="16" fillId="36" borderId="0" xfId="0" applyNumberFormat="1" applyFont="1" applyFill="1"/>
    <xf numFmtId="0" fontId="27" fillId="0" borderId="0" xfId="0" applyFont="1" applyAlignment="1">
      <alignment horizontal="center"/>
    </xf>
    <xf numFmtId="0" fontId="16" fillId="37" borderId="28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0" fontId="0" fillId="0" borderId="30" xfId="0" applyBorder="1" applyAlignment="1">
      <alignment horizontal="left"/>
    </xf>
    <xf numFmtId="0" fontId="0" fillId="0" borderId="32" xfId="0" applyBorder="1" applyAlignment="1">
      <alignment horizontal="left"/>
    </xf>
    <xf numFmtId="0" fontId="0" fillId="0" borderId="34" xfId="0" applyBorder="1" applyAlignment="1">
      <alignment horizontal="left"/>
    </xf>
    <xf numFmtId="0" fontId="0" fillId="0" borderId="35" xfId="0" applyBorder="1" applyAlignment="1">
      <alignment horizontal="left"/>
    </xf>
    <xf numFmtId="0" fontId="0" fillId="0" borderId="36" xfId="0" applyBorder="1" applyAlignment="1">
      <alignment horizontal="center"/>
    </xf>
    <xf numFmtId="1" fontId="0" fillId="0" borderId="0" xfId="0" applyNumberFormat="1" applyAlignment="1">
      <alignment horizontal="center"/>
    </xf>
    <xf numFmtId="0" fontId="16" fillId="37" borderId="28" xfId="0" applyFont="1" applyFill="1" applyBorder="1"/>
    <xf numFmtId="0" fontId="16" fillId="37" borderId="0" xfId="0" applyFont="1" applyFill="1" applyAlignment="1">
      <alignment horizontal="center"/>
    </xf>
    <xf numFmtId="165" fontId="0" fillId="0" borderId="31" xfId="0" applyNumberFormat="1" applyBorder="1" applyAlignment="1">
      <alignment horizontal="center"/>
    </xf>
    <xf numFmtId="10" fontId="0" fillId="0" borderId="0" xfId="43" applyNumberFormat="1" applyFont="1"/>
    <xf numFmtId="165" fontId="0" fillId="0" borderId="33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16" fillId="37" borderId="34" xfId="0" applyFont="1" applyFill="1" applyBorder="1" applyAlignment="1">
      <alignment horizontal="center"/>
    </xf>
    <xf numFmtId="0" fontId="16" fillId="37" borderId="35" xfId="0" applyFont="1" applyFill="1" applyBorder="1" applyAlignment="1">
      <alignment horizontal="center"/>
    </xf>
    <xf numFmtId="0" fontId="16" fillId="37" borderId="36" xfId="0" applyFont="1" applyFill="1" applyBorder="1" applyAlignment="1">
      <alignment horizontal="center"/>
    </xf>
    <xf numFmtId="0" fontId="0" fillId="36" borderId="0" xfId="0" applyFill="1"/>
    <xf numFmtId="0" fontId="0" fillId="41" borderId="0" xfId="0" applyFill="1"/>
    <xf numFmtId="0" fontId="16" fillId="36" borderId="32" xfId="0" applyFont="1" applyFill="1" applyBorder="1" applyAlignment="1">
      <alignment horizontal="center"/>
    </xf>
    <xf numFmtId="0" fontId="16" fillId="36" borderId="0" xfId="0" applyFont="1" applyFill="1" applyAlignment="1">
      <alignment horizontal="center"/>
    </xf>
    <xf numFmtId="0" fontId="16" fillId="41" borderId="33" xfId="0" applyFont="1" applyFill="1" applyBorder="1" applyAlignment="1">
      <alignment horizontal="center"/>
    </xf>
    <xf numFmtId="166" fontId="0" fillId="0" borderId="36" xfId="43" applyNumberFormat="1" applyFont="1" applyBorder="1" applyAlignment="1">
      <alignment horizontal="center"/>
    </xf>
    <xf numFmtId="166" fontId="25" fillId="0" borderId="35" xfId="43" applyNumberFormat="1" applyFont="1" applyBorder="1" applyAlignment="1">
      <alignment horizontal="center"/>
    </xf>
    <xf numFmtId="166" fontId="0" fillId="0" borderId="34" xfId="43" applyNumberFormat="1" applyFont="1" applyBorder="1" applyAlignment="1">
      <alignment horizontal="center"/>
    </xf>
    <xf numFmtId="0" fontId="16" fillId="42" borderId="0" xfId="0" applyFont="1" applyFill="1"/>
    <xf numFmtId="2" fontId="16" fillId="42" borderId="0" xfId="0" applyNumberFormat="1" applyFont="1" applyFill="1"/>
    <xf numFmtId="0" fontId="16" fillId="37" borderId="32" xfId="0" applyFont="1" applyFill="1" applyBorder="1" applyAlignment="1">
      <alignment horizontal="center" wrapText="1"/>
    </xf>
    <xf numFmtId="0" fontId="16" fillId="43" borderId="22" xfId="0" applyFont="1" applyFill="1" applyBorder="1" applyAlignment="1">
      <alignment horizontal="center" vertical="center"/>
    </xf>
    <xf numFmtId="0" fontId="16" fillId="43" borderId="23" xfId="0" applyFont="1" applyFill="1" applyBorder="1" applyAlignment="1">
      <alignment horizontal="center" vertical="center" wrapText="1"/>
    </xf>
    <xf numFmtId="0" fontId="16" fillId="43" borderId="24" xfId="0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/>
    </xf>
    <xf numFmtId="166" fontId="0" fillId="0" borderId="0" xfId="43" applyNumberFormat="1" applyFont="1" applyAlignment="1">
      <alignment horizontal="center"/>
    </xf>
    <xf numFmtId="1" fontId="16" fillId="0" borderId="12" xfId="0" applyNumberFormat="1" applyFont="1" applyBorder="1" applyAlignment="1">
      <alignment horizontal="center"/>
    </xf>
    <xf numFmtId="166" fontId="24" fillId="2" borderId="12" xfId="6" applyNumberFormat="1" applyFont="1" applyBorder="1" applyAlignment="1">
      <alignment horizontal="center"/>
    </xf>
    <xf numFmtId="0" fontId="24" fillId="39" borderId="0" xfId="0" applyFont="1" applyFill="1" applyAlignment="1">
      <alignment horizontal="center"/>
    </xf>
    <xf numFmtId="2" fontId="16" fillId="0" borderId="0" xfId="0" applyNumberFormat="1" applyFont="1" applyAlignment="1">
      <alignment horizontal="center"/>
    </xf>
    <xf numFmtId="0" fontId="0" fillId="36" borderId="0" xfId="0" applyFill="1" applyAlignment="1">
      <alignment horizontal="center"/>
    </xf>
    <xf numFmtId="0" fontId="0" fillId="41" borderId="0" xfId="0" applyFill="1" applyAlignment="1">
      <alignment horizontal="center"/>
    </xf>
    <xf numFmtId="2" fontId="0" fillId="36" borderId="0" xfId="0" applyNumberFormat="1" applyFill="1" applyAlignment="1">
      <alignment horizontal="center"/>
    </xf>
    <xf numFmtId="2" fontId="0" fillId="40" borderId="37" xfId="0" applyNumberFormat="1" applyFill="1" applyBorder="1" applyAlignment="1">
      <alignment horizontal="center"/>
    </xf>
    <xf numFmtId="2" fontId="0" fillId="38" borderId="37" xfId="0" applyNumberFormat="1" applyFill="1" applyBorder="1" applyAlignment="1">
      <alignment horizontal="center"/>
    </xf>
    <xf numFmtId="2" fontId="0" fillId="38" borderId="38" xfId="0" applyNumberFormat="1" applyFill="1" applyBorder="1" applyAlignment="1">
      <alignment horizontal="center"/>
    </xf>
    <xf numFmtId="2" fontId="0" fillId="41" borderId="0" xfId="0" applyNumberFormat="1" applyFill="1" applyAlignment="1">
      <alignment horizontal="center"/>
    </xf>
    <xf numFmtId="2" fontId="0" fillId="36" borderId="37" xfId="0" applyNumberFormat="1" applyFill="1" applyBorder="1" applyAlignment="1">
      <alignment horizontal="center"/>
    </xf>
    <xf numFmtId="2" fontId="0" fillId="39" borderId="37" xfId="0" applyNumberFormat="1" applyFill="1" applyBorder="1" applyAlignment="1">
      <alignment horizontal="center"/>
    </xf>
    <xf numFmtId="2" fontId="0" fillId="39" borderId="38" xfId="0" applyNumberFormat="1" applyFill="1" applyBorder="1" applyAlignment="1">
      <alignment horizontal="center"/>
    </xf>
    <xf numFmtId="0" fontId="16" fillId="42" borderId="0" xfId="0" applyFont="1" applyFill="1" applyAlignment="1">
      <alignment horizontal="center"/>
    </xf>
    <xf numFmtId="14" fontId="0" fillId="0" borderId="0" xfId="0" applyNumberFormat="1" applyAlignment="1">
      <alignment horizontal="center"/>
    </xf>
    <xf numFmtId="167" fontId="16" fillId="42" borderId="0" xfId="0" applyNumberFormat="1" applyFont="1" applyFill="1" applyAlignment="1">
      <alignment horizontal="center"/>
    </xf>
    <xf numFmtId="167" fontId="0" fillId="0" borderId="0" xfId="0" applyNumberFormat="1"/>
    <xf numFmtId="0" fontId="0" fillId="0" borderId="0" xfId="0" applyAlignment="1">
      <alignment horizontal="center" vertical="center"/>
    </xf>
    <xf numFmtId="0" fontId="29" fillId="44" borderId="0" xfId="0" applyFont="1" applyFill="1" applyAlignment="1">
      <alignment horizontal="center" textRotation="45"/>
    </xf>
    <xf numFmtId="2" fontId="0" fillId="45" borderId="0" xfId="0" applyNumberFormat="1" applyFill="1"/>
    <xf numFmtId="16" fontId="0" fillId="46" borderId="0" xfId="0" applyNumberFormat="1" applyFill="1"/>
    <xf numFmtId="2" fontId="16" fillId="0" borderId="10" xfId="0" applyNumberFormat="1" applyFont="1" applyBorder="1" applyAlignment="1">
      <alignment horizontal="center" vertical="center"/>
    </xf>
    <xf numFmtId="16" fontId="30" fillId="0" borderId="10" xfId="0" applyNumberFormat="1" applyFont="1" applyBorder="1" applyAlignment="1">
      <alignment horizontal="right"/>
    </xf>
    <xf numFmtId="168" fontId="17" fillId="0" borderId="0" xfId="0" applyNumberFormat="1" applyFont="1"/>
    <xf numFmtId="0" fontId="17" fillId="0" borderId="0" xfId="0" applyFont="1"/>
    <xf numFmtId="2" fontId="17" fillId="0" borderId="0" xfId="0" applyNumberFormat="1" applyFont="1"/>
    <xf numFmtId="0" fontId="16" fillId="43" borderId="22" xfId="0" applyFont="1" applyFill="1" applyBorder="1" applyAlignment="1">
      <alignment horizontal="center"/>
    </xf>
    <xf numFmtId="0" fontId="16" fillId="43" borderId="23" xfId="0" applyFont="1" applyFill="1" applyBorder="1" applyAlignment="1">
      <alignment horizontal="center"/>
    </xf>
    <xf numFmtId="0" fontId="16" fillId="43" borderId="24" xfId="0" applyFont="1" applyFill="1" applyBorder="1" applyAlignment="1">
      <alignment horizontal="center"/>
    </xf>
    <xf numFmtId="0" fontId="23" fillId="35" borderId="0" xfId="0" applyFont="1" applyFill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0" xfId="0" applyFont="1" applyAlignment="1">
      <alignment horizontal="center" vertical="center"/>
    </xf>
    <xf numFmtId="0" fontId="16" fillId="37" borderId="29" xfId="0" applyFont="1" applyFill="1" applyBorder="1" applyAlignment="1">
      <alignment horizontal="center"/>
    </xf>
    <xf numFmtId="0" fontId="16" fillId="37" borderId="30" xfId="0" applyFont="1" applyFill="1" applyBorder="1" applyAlignment="1">
      <alignment horizontal="center"/>
    </xf>
    <xf numFmtId="0" fontId="16" fillId="37" borderId="31" xfId="0" applyFont="1" applyFill="1" applyBorder="1" applyAlignment="1">
      <alignment horizontal="center"/>
    </xf>
    <xf numFmtId="0" fontId="16" fillId="0" borderId="29" xfId="0" applyFont="1" applyBorder="1" applyAlignment="1">
      <alignment horizontal="center"/>
    </xf>
    <xf numFmtId="0" fontId="16" fillId="0" borderId="30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16" fillId="37" borderId="39" xfId="0" applyFont="1" applyFill="1" applyBorder="1" applyAlignment="1">
      <alignment horizontal="center"/>
    </xf>
    <xf numFmtId="0" fontId="16" fillId="37" borderId="40" xfId="0" applyFont="1" applyFill="1" applyBorder="1" applyAlignment="1">
      <alignment horizontal="center"/>
    </xf>
    <xf numFmtId="0" fontId="16" fillId="37" borderId="41" xfId="0" applyFont="1" applyFill="1" applyBorder="1" applyAlignment="1">
      <alignment horizontal="center"/>
    </xf>
    <xf numFmtId="0" fontId="22" fillId="0" borderId="27" xfId="0" applyFont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31" fillId="47" borderId="0" xfId="0" applyFont="1" applyFill="1" applyAlignment="1">
      <alignment horizont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alendar details" xfId="44" xr:uid="{9E39F164-8FC4-4786-85F1-4BB08FD6C052}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 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5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2" tint="-9.9948118533890809E-2"/>
        </patternFill>
      </fill>
    </dxf>
    <dxf>
      <font>
        <color auto="1"/>
      </font>
      <fill>
        <patternFill>
          <bgColor theme="2" tint="-9.9948118533890809E-2"/>
        </patternFill>
      </fill>
    </dxf>
    <dxf>
      <font>
        <color auto="1"/>
      </font>
      <fill>
        <patternFill>
          <bgColor theme="2" tint="-9.9948118533890809E-2"/>
        </patternFill>
      </fill>
    </dxf>
    <dxf>
      <font>
        <color auto="1"/>
      </font>
      <fill>
        <patternFill>
          <bgColor theme="2" tint="-9.9948118533890809E-2"/>
        </patternFill>
      </fill>
    </dxf>
    <dxf>
      <font>
        <color auto="1"/>
      </font>
      <fill>
        <patternFill>
          <bgColor theme="2" tint="-9.9948118533890809E-2"/>
        </patternFill>
      </fill>
    </dxf>
    <dxf>
      <font>
        <color auto="1"/>
      </font>
      <fill>
        <patternFill patternType="gray0625">
          <fgColor rgb="FFFFC91D"/>
        </patternFill>
      </fill>
    </dxf>
    <dxf>
      <fill>
        <patternFill patternType="lightUp">
          <fgColor rgb="FFFFC91D"/>
        </patternFill>
      </fill>
    </dxf>
    <dxf>
      <font>
        <color auto="1"/>
      </font>
      <fill>
        <patternFill>
          <bgColor theme="2" tint="-9.9948118533890809E-2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colors>
    <mruColors>
      <color rgb="FFFFC91D"/>
      <color rgb="FFFF952F"/>
      <color rgb="FFACE26A"/>
      <color rgb="FF88FF83"/>
      <color rgb="FF292929"/>
      <color rgb="FF66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 Sales.xlsx]Pivots!PivotTable20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sng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1" u="sng">
                <a:solidFill>
                  <a:sysClr val="windowText" lastClr="000000"/>
                </a:solidFill>
              </a:rPr>
              <a:t>Actual vs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sng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Pivots!$T$2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Pivots!$R$3:$S$50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Pivots!$T$3:$T$50</c:f>
              <c:numCache>
                <c:formatCode>0.00</c:formatCode>
                <c:ptCount val="48"/>
                <c:pt idx="0">
                  <c:v>14205.706999999997</c:v>
                </c:pt>
                <c:pt idx="1">
                  <c:v>4519.8919999999998</c:v>
                </c:pt>
                <c:pt idx="2">
                  <c:v>55205.797000000028</c:v>
                </c:pt>
                <c:pt idx="3">
                  <c:v>27906.854999999992</c:v>
                </c:pt>
                <c:pt idx="4">
                  <c:v>23644.303</c:v>
                </c:pt>
                <c:pt idx="5">
                  <c:v>34322.935600000019</c:v>
                </c:pt>
                <c:pt idx="6">
                  <c:v>33781.542999999998</c:v>
                </c:pt>
                <c:pt idx="7">
                  <c:v>27117.536499999995</c:v>
                </c:pt>
                <c:pt idx="8">
                  <c:v>81623.526799999978</c:v>
                </c:pt>
                <c:pt idx="9">
                  <c:v>31453.392999999989</c:v>
                </c:pt>
                <c:pt idx="10">
                  <c:v>77907.660700000008</c:v>
                </c:pt>
                <c:pt idx="11">
                  <c:v>68167.058499999999</c:v>
                </c:pt>
                <c:pt idx="12">
                  <c:v>18066.957599999994</c:v>
                </c:pt>
                <c:pt idx="13">
                  <c:v>11951.411</c:v>
                </c:pt>
                <c:pt idx="14">
                  <c:v>32339.318399999989</c:v>
                </c:pt>
                <c:pt idx="15">
                  <c:v>34154.468499999995</c:v>
                </c:pt>
                <c:pt idx="16">
                  <c:v>29959.530499999997</c:v>
                </c:pt>
                <c:pt idx="17">
                  <c:v>23599.374</c:v>
                </c:pt>
                <c:pt idx="18">
                  <c:v>28608.258999999991</c:v>
                </c:pt>
                <c:pt idx="19">
                  <c:v>36818.342199999992</c:v>
                </c:pt>
                <c:pt idx="20">
                  <c:v>63133.606000000036</c:v>
                </c:pt>
                <c:pt idx="21">
                  <c:v>31011.737500000014</c:v>
                </c:pt>
                <c:pt idx="22">
                  <c:v>75249.399500000043</c:v>
                </c:pt>
                <c:pt idx="23">
                  <c:v>74543.601200000077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51165.059000000023</c:v>
                </c:pt>
                <c:pt idx="27">
                  <c:v>38679.766999999978</c:v>
                </c:pt>
                <c:pt idx="28">
                  <c:v>56656.907999999989</c:v>
                </c:pt>
                <c:pt idx="29">
                  <c:v>39724.485999999983</c:v>
                </c:pt>
                <c:pt idx="30">
                  <c:v>38320.782999999967</c:v>
                </c:pt>
                <c:pt idx="31">
                  <c:v>30542.2003</c:v>
                </c:pt>
                <c:pt idx="32">
                  <c:v>69193.390899999984</c:v>
                </c:pt>
                <c:pt idx="33">
                  <c:v>59583.03300000001</c:v>
                </c:pt>
                <c:pt idx="34">
                  <c:v>79066.495800000004</c:v>
                </c:pt>
                <c:pt idx="35">
                  <c:v>95739.121000000014</c:v>
                </c:pt>
                <c:pt idx="36">
                  <c:v>43476.473999999987</c:v>
                </c:pt>
                <c:pt idx="37">
                  <c:v>19920.997399999997</c:v>
                </c:pt>
                <c:pt idx="38">
                  <c:v>58863.412799999984</c:v>
                </c:pt>
                <c:pt idx="39">
                  <c:v>35541.910100000008</c:v>
                </c:pt>
                <c:pt idx="40">
                  <c:v>43825.982199999991</c:v>
                </c:pt>
                <c:pt idx="41">
                  <c:v>48190.727700000003</c:v>
                </c:pt>
                <c:pt idx="42">
                  <c:v>44825.104000000007</c:v>
                </c:pt>
                <c:pt idx="43">
                  <c:v>62837.847999999984</c:v>
                </c:pt>
                <c:pt idx="44">
                  <c:v>86152.888000000035</c:v>
                </c:pt>
                <c:pt idx="45">
                  <c:v>77448.131199999974</c:v>
                </c:pt>
                <c:pt idx="46">
                  <c:v>117938.15500000001</c:v>
                </c:pt>
                <c:pt idx="47">
                  <c:v>83030.388800000001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09-4CB6-8542-8FC373ADF6C4}"/>
            </c:ext>
          </c:extLst>
        </c:ser>
        <c:ser>
          <c:idx val="1"/>
          <c:order val="1"/>
          <c:tx>
            <c:strRef>
              <c:f>Pivots!$U$2</c:f>
              <c:strCache>
                <c:ptCount val="1"/>
                <c:pt idx="0">
                  <c:v>Forecasted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Pivots!$R$3:$S$50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Pivots!$U$3:$U$50</c:f>
              <c:numCache>
                <c:formatCode>0.00</c:formatCode>
                <c:ptCount val="48"/>
                <c:pt idx="24">
                  <c:v>33984.529978547042</c:v>
                </c:pt>
                <c:pt idx="25">
                  <c:v>30117.540275627049</c:v>
                </c:pt>
                <c:pt idx="26">
                  <c:v>51563.427779652186</c:v>
                </c:pt>
                <c:pt idx="27">
                  <c:v>43863.36285152963</c:v>
                </c:pt>
                <c:pt idx="28">
                  <c:v>41959.810912442976</c:v>
                </c:pt>
                <c:pt idx="29">
                  <c:v>45212.16526669755</c:v>
                </c:pt>
                <c:pt idx="30">
                  <c:v>46911.16233059681</c:v>
                </c:pt>
                <c:pt idx="31">
                  <c:v>46474.480753583601</c:v>
                </c:pt>
                <c:pt idx="32">
                  <c:v>69839.169835822642</c:v>
                </c:pt>
                <c:pt idx="33">
                  <c:v>48817.7187811517</c:v>
                </c:pt>
                <c:pt idx="34">
                  <c:v>72216.29263203789</c:v>
                </c:pt>
                <c:pt idx="35">
                  <c:v>69226.516983441339</c:v>
                </c:pt>
                <c:pt idx="36">
                  <c:v>42533.288493216751</c:v>
                </c:pt>
                <c:pt idx="37">
                  <c:v>40325.508348057272</c:v>
                </c:pt>
                <c:pt idx="38">
                  <c:v>59071.621885409986</c:v>
                </c:pt>
                <c:pt idx="39">
                  <c:v>51967.403150008162</c:v>
                </c:pt>
                <c:pt idx="40">
                  <c:v>53115.577547902722</c:v>
                </c:pt>
                <c:pt idx="41">
                  <c:v>52033.31467925664</c:v>
                </c:pt>
                <c:pt idx="42">
                  <c:v>53355.763160969189</c:v>
                </c:pt>
                <c:pt idx="43">
                  <c:v>52426.107073750114</c:v>
                </c:pt>
                <c:pt idx="44">
                  <c:v>75368.045503317728</c:v>
                </c:pt>
                <c:pt idx="45">
                  <c:v>59827.108120566118</c:v>
                </c:pt>
                <c:pt idx="46">
                  <c:v>78564.103801965874</c:v>
                </c:pt>
                <c:pt idx="47">
                  <c:v>79375.757016682648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09-4CB6-8542-8FC373ADF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5325999"/>
        <c:axId val="1115326479"/>
      </c:lineChart>
      <c:catAx>
        <c:axId val="111532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326479"/>
        <c:crosses val="autoZero"/>
        <c:auto val="1"/>
        <c:lblAlgn val="ctr"/>
        <c:lblOffset val="100"/>
        <c:noMultiLvlLbl val="0"/>
      </c:catAx>
      <c:valAx>
        <c:axId val="111532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32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6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 Sales.xlsx]Sales overview!PivotTable1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Yearly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overview'!$D$37:$D$38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overview'!$C$39:$C$43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'Sales overview'!$D$39:$D$43</c:f>
              <c:numCache>
                <c:formatCode>0.00</c:formatCode>
                <c:ptCount val="4"/>
                <c:pt idx="0">
                  <c:v>73931.396000000095</c:v>
                </c:pt>
                <c:pt idx="1">
                  <c:v>85874.093600000022</c:v>
                </c:pt>
                <c:pt idx="2">
                  <c:v>142522.60629999998</c:v>
                </c:pt>
                <c:pt idx="3">
                  <c:v>177528.11220000018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C-4E3C-835F-E3757BD4FD86}"/>
            </c:ext>
          </c:extLst>
        </c:ser>
        <c:ser>
          <c:idx val="1"/>
          <c:order val="1"/>
          <c:tx>
            <c:strRef>
              <c:f>'Sales overview'!$E$37:$E$38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overview'!$C$39:$C$43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'Sales overview'!$E$39:$E$43</c:f>
              <c:numCache>
                <c:formatCode>0.00</c:formatCode>
                <c:ptCount val="4"/>
                <c:pt idx="0">
                  <c:v>62357.686999999947</c:v>
                </c:pt>
                <c:pt idx="1">
                  <c:v>87713.372999999861</c:v>
                </c:pt>
                <c:pt idx="2">
                  <c:v>128560.20719999995</c:v>
                </c:pt>
                <c:pt idx="3">
                  <c:v>180804.73820000002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1C-4E3C-835F-E3757BD4FD86}"/>
            </c:ext>
          </c:extLst>
        </c:ser>
        <c:ser>
          <c:idx val="2"/>
          <c:order val="2"/>
          <c:tx>
            <c:strRef>
              <c:f>'Sales overview'!$F$37:$F$38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overview'!$C$39:$C$43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'Sales overview'!$F$39:$F$43</c:f>
              <c:numCache>
                <c:formatCode>0.00</c:formatCode>
                <c:ptCount val="4"/>
                <c:pt idx="0">
                  <c:v>92686.364999999962</c:v>
                </c:pt>
                <c:pt idx="1">
                  <c:v>135061.16099999999</c:v>
                </c:pt>
                <c:pt idx="2">
                  <c:v>138056.37419999993</c:v>
                </c:pt>
                <c:pt idx="3">
                  <c:v>234388.64979999993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1C-4E3C-835F-E3757BD4FD86}"/>
            </c:ext>
          </c:extLst>
        </c:ser>
        <c:ser>
          <c:idx val="3"/>
          <c:order val="3"/>
          <c:tx>
            <c:strRef>
              <c:f>'Sales overview'!$G$37:$G$38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'Sales overview'!$C$39:$C$43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'Sales overview'!$G$39:$G$43</c:f>
              <c:numCache>
                <c:formatCode>0.00</c:formatCode>
                <c:ptCount val="4"/>
                <c:pt idx="0">
                  <c:v>122260.88419999991</c:v>
                </c:pt>
                <c:pt idx="1">
                  <c:v>127558.61999999994</c:v>
                </c:pt>
                <c:pt idx="2">
                  <c:v>193815.8400000002</c:v>
                </c:pt>
                <c:pt idx="3">
                  <c:v>278416.67499999999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1C-4E3C-835F-E3757BD4F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8191295"/>
        <c:axId val="828193215"/>
      </c:barChart>
      <c:catAx>
        <c:axId val="82819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193215"/>
        <c:crosses val="autoZero"/>
        <c:auto val="1"/>
        <c:lblAlgn val="ctr"/>
        <c:lblOffset val="100"/>
        <c:noMultiLvlLbl val="0"/>
      </c:catAx>
      <c:valAx>
        <c:axId val="82819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19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2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 Sales.xlsx]Sales overview!PivotTable1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Sales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overview'!$D$37:$D$38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overview'!$C$39:$C$43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'Sales overview'!$D$39:$D$43</c:f>
              <c:numCache>
                <c:formatCode>0.00</c:formatCode>
                <c:ptCount val="4"/>
                <c:pt idx="0">
                  <c:v>73931.396000000095</c:v>
                </c:pt>
                <c:pt idx="1">
                  <c:v>85874.093600000022</c:v>
                </c:pt>
                <c:pt idx="2">
                  <c:v>142522.60629999998</c:v>
                </c:pt>
                <c:pt idx="3">
                  <c:v>177528.11220000018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F7-482F-AE51-97C718822131}"/>
            </c:ext>
          </c:extLst>
        </c:ser>
        <c:ser>
          <c:idx val="1"/>
          <c:order val="1"/>
          <c:tx>
            <c:strRef>
              <c:f>'Sales overview'!$E$37:$E$38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 overview'!$C$39:$C$43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'Sales overview'!$E$39:$E$43</c:f>
              <c:numCache>
                <c:formatCode>0.00</c:formatCode>
                <c:ptCount val="4"/>
                <c:pt idx="0">
                  <c:v>62357.686999999947</c:v>
                </c:pt>
                <c:pt idx="1">
                  <c:v>87713.372999999861</c:v>
                </c:pt>
                <c:pt idx="2">
                  <c:v>128560.20719999995</c:v>
                </c:pt>
                <c:pt idx="3">
                  <c:v>180804.73820000002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F7-482F-AE51-97C718822131}"/>
            </c:ext>
          </c:extLst>
        </c:ser>
        <c:ser>
          <c:idx val="2"/>
          <c:order val="2"/>
          <c:tx>
            <c:strRef>
              <c:f>'Sales overview'!$F$37:$F$38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'Sales overview'!$C$39:$C$43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'Sales overview'!$F$39:$F$43</c:f>
              <c:numCache>
                <c:formatCode>0.00</c:formatCode>
                <c:ptCount val="4"/>
                <c:pt idx="0">
                  <c:v>92686.364999999962</c:v>
                </c:pt>
                <c:pt idx="1">
                  <c:v>135061.16099999999</c:v>
                </c:pt>
                <c:pt idx="2">
                  <c:v>138056.37419999993</c:v>
                </c:pt>
                <c:pt idx="3">
                  <c:v>234388.64979999993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F7-482F-AE51-97C718822131}"/>
            </c:ext>
          </c:extLst>
        </c:ser>
        <c:ser>
          <c:idx val="3"/>
          <c:order val="3"/>
          <c:tx>
            <c:strRef>
              <c:f>'Sales overview'!$G$37:$G$38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'Sales overview'!$C$39:$C$43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'Sales overview'!$G$39:$G$43</c:f>
              <c:numCache>
                <c:formatCode>0.00</c:formatCode>
                <c:ptCount val="4"/>
                <c:pt idx="0">
                  <c:v>122260.88419999991</c:v>
                </c:pt>
                <c:pt idx="1">
                  <c:v>127558.61999999994</c:v>
                </c:pt>
                <c:pt idx="2">
                  <c:v>193815.8400000002</c:v>
                </c:pt>
                <c:pt idx="3">
                  <c:v>278416.67499999999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F7-482F-AE51-97C718822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084767"/>
        <c:axId val="1082081887"/>
      </c:lineChart>
      <c:catAx>
        <c:axId val="108208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81887"/>
        <c:crosses val="autoZero"/>
        <c:auto val="1"/>
        <c:lblAlgn val="ctr"/>
        <c:lblOffset val="100"/>
        <c:noMultiLvlLbl val="0"/>
      </c:catAx>
      <c:valAx>
        <c:axId val="108208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8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5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5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Most valuable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5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'Sales overview'!$C$20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>
              <a:gsLst>
                <a:gs pos="40000">
                  <a:srgbClr val="92D050">
                    <a:alpha val="77000"/>
                  </a:srgbClr>
                </a:gs>
                <a:gs pos="0">
                  <a:schemeClr val="accent1">
                    <a:lumMod val="5000"/>
                    <a:lumOff val="95000"/>
                  </a:schemeClr>
                </a:gs>
                <a:gs pos="69000">
                  <a:srgbClr val="ACE26A">
                    <a:alpha val="76863"/>
                  </a:srgbClr>
                </a:gs>
                <a:gs pos="90000">
                  <a:schemeClr val="accent6">
                    <a:lumMod val="75000"/>
                  </a:schemeClr>
                </a:gs>
                <a:gs pos="100000">
                  <a:schemeClr val="accent6">
                    <a:lumMod val="75000"/>
                  </a:schemeClr>
                </a:gs>
              </a:gsLst>
              <a:lin ang="5400000" scaled="1"/>
            </a:gradFill>
            <a:effectLst>
              <a:softEdge rad="12700"/>
            </a:effectLst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40000">
                    <a:srgbClr val="92D050">
                      <a:alpha val="77000"/>
                    </a:srgbClr>
                  </a:gs>
                  <a:gs pos="0">
                    <a:schemeClr val="accent1">
                      <a:lumMod val="5000"/>
                      <a:lumOff val="95000"/>
                    </a:schemeClr>
                  </a:gs>
                  <a:gs pos="69000">
                    <a:srgbClr val="ACE26A">
                      <a:alpha val="76863"/>
                    </a:srgbClr>
                  </a:gs>
                  <a:gs pos="90000">
                    <a:schemeClr val="accent6">
                      <a:lumMod val="75000"/>
                    </a:schemeClr>
                  </a:gs>
                  <a:gs pos="100000">
                    <a:schemeClr val="accent6">
                      <a:lumMod val="75000"/>
                    </a:schemeClr>
                  </a:gs>
                </a:gsLst>
                <a:lin ang="5400000" scaled="1"/>
              </a:gradFill>
              <a:ln w="25400" cap="flat" cmpd="sng" algn="ctr">
                <a:solidFill>
                  <a:schemeClr val="accent6">
                    <a:tint val="43000"/>
                  </a:schemeClr>
                </a:solidFill>
                <a:miter lim="800000"/>
              </a:ln>
              <a:effectLst>
                <a:softEdge rad="12700"/>
              </a:effectLst>
            </c:spPr>
            <c:extLst>
              <c:ext xmlns:c16="http://schemas.microsoft.com/office/drawing/2014/chart" uri="{C3380CC4-5D6E-409C-BE32-E72D297353CC}">
                <c16:uniqueId val="{00000001-E5B9-4C4A-A7D4-B9B22A96E6D3}"/>
              </c:ext>
            </c:extLst>
          </c:dPt>
          <c:dPt>
            <c:idx val="1"/>
            <c:invertIfNegative val="0"/>
            <c:bubble3D val="0"/>
            <c:spPr>
              <a:gradFill>
                <a:gsLst>
                  <a:gs pos="40000">
                    <a:srgbClr val="92D050">
                      <a:alpha val="77000"/>
                    </a:srgbClr>
                  </a:gs>
                  <a:gs pos="0">
                    <a:schemeClr val="accent1">
                      <a:lumMod val="5000"/>
                      <a:lumOff val="95000"/>
                    </a:schemeClr>
                  </a:gs>
                  <a:gs pos="69000">
                    <a:srgbClr val="ACE26A">
                      <a:alpha val="76863"/>
                    </a:srgbClr>
                  </a:gs>
                  <a:gs pos="90000">
                    <a:schemeClr val="accent6">
                      <a:lumMod val="75000"/>
                    </a:schemeClr>
                  </a:gs>
                  <a:gs pos="100000">
                    <a:schemeClr val="accent6">
                      <a:lumMod val="75000"/>
                    </a:schemeClr>
                  </a:gs>
                </a:gsLst>
                <a:lin ang="5400000" scaled="1"/>
              </a:gradFill>
              <a:ln w="25400" cap="flat" cmpd="sng" algn="ctr">
                <a:solidFill>
                  <a:schemeClr val="accent6">
                    <a:tint val="56000"/>
                  </a:schemeClr>
                </a:solidFill>
                <a:miter lim="800000"/>
              </a:ln>
              <a:effectLst>
                <a:softEdge rad="12700"/>
              </a:effectLst>
            </c:spPr>
            <c:extLst>
              <c:ext xmlns:c16="http://schemas.microsoft.com/office/drawing/2014/chart" uri="{C3380CC4-5D6E-409C-BE32-E72D297353CC}">
                <c16:uniqueId val="{00000003-E5B9-4C4A-A7D4-B9B22A96E6D3}"/>
              </c:ext>
            </c:extLst>
          </c:dPt>
          <c:dPt>
            <c:idx val="2"/>
            <c:invertIfNegative val="0"/>
            <c:bubble3D val="0"/>
            <c:spPr>
              <a:gradFill>
                <a:gsLst>
                  <a:gs pos="40000">
                    <a:srgbClr val="92D050">
                      <a:alpha val="77000"/>
                    </a:srgbClr>
                  </a:gs>
                  <a:gs pos="0">
                    <a:schemeClr val="accent1">
                      <a:lumMod val="5000"/>
                      <a:lumOff val="95000"/>
                    </a:schemeClr>
                  </a:gs>
                  <a:gs pos="69000">
                    <a:srgbClr val="ACE26A">
                      <a:alpha val="76863"/>
                    </a:srgbClr>
                  </a:gs>
                  <a:gs pos="90000">
                    <a:schemeClr val="accent6">
                      <a:lumMod val="75000"/>
                    </a:schemeClr>
                  </a:gs>
                  <a:gs pos="100000">
                    <a:schemeClr val="accent6">
                      <a:lumMod val="75000"/>
                    </a:schemeClr>
                  </a:gs>
                </a:gsLst>
                <a:lin ang="5400000" scaled="1"/>
              </a:gradFill>
              <a:ln w="25400" cap="flat" cmpd="sng" algn="ctr">
                <a:solidFill>
                  <a:schemeClr val="accent6">
                    <a:tint val="69000"/>
                  </a:schemeClr>
                </a:solidFill>
                <a:miter lim="800000"/>
              </a:ln>
              <a:effectLst>
                <a:softEdge rad="12700"/>
              </a:effectLst>
            </c:spPr>
            <c:extLst>
              <c:ext xmlns:c16="http://schemas.microsoft.com/office/drawing/2014/chart" uri="{C3380CC4-5D6E-409C-BE32-E72D297353CC}">
                <c16:uniqueId val="{00000005-E5B9-4C4A-A7D4-B9B22A96E6D3}"/>
              </c:ext>
            </c:extLst>
          </c:dPt>
          <c:dPt>
            <c:idx val="3"/>
            <c:invertIfNegative val="0"/>
            <c:bubble3D val="0"/>
            <c:spPr>
              <a:gradFill>
                <a:gsLst>
                  <a:gs pos="40000">
                    <a:srgbClr val="92D050">
                      <a:alpha val="77000"/>
                    </a:srgbClr>
                  </a:gs>
                  <a:gs pos="0">
                    <a:schemeClr val="accent1">
                      <a:lumMod val="5000"/>
                      <a:lumOff val="95000"/>
                    </a:schemeClr>
                  </a:gs>
                  <a:gs pos="69000">
                    <a:srgbClr val="ACE26A">
                      <a:alpha val="76863"/>
                    </a:srgbClr>
                  </a:gs>
                  <a:gs pos="90000">
                    <a:schemeClr val="accent6">
                      <a:lumMod val="75000"/>
                    </a:schemeClr>
                  </a:gs>
                  <a:gs pos="100000">
                    <a:schemeClr val="accent6">
                      <a:lumMod val="75000"/>
                    </a:schemeClr>
                  </a:gs>
                </a:gsLst>
                <a:lin ang="5400000" scaled="1"/>
              </a:gradFill>
              <a:ln w="25400" cap="flat" cmpd="sng" algn="ctr">
                <a:solidFill>
                  <a:schemeClr val="accent6">
                    <a:tint val="81000"/>
                  </a:schemeClr>
                </a:solidFill>
                <a:miter lim="800000"/>
              </a:ln>
              <a:effectLst>
                <a:softEdge rad="12700"/>
              </a:effectLst>
            </c:spPr>
            <c:extLst>
              <c:ext xmlns:c16="http://schemas.microsoft.com/office/drawing/2014/chart" uri="{C3380CC4-5D6E-409C-BE32-E72D297353CC}">
                <c16:uniqueId val="{00000007-E5B9-4C4A-A7D4-B9B22A96E6D3}"/>
              </c:ext>
            </c:extLst>
          </c:dPt>
          <c:dPt>
            <c:idx val="4"/>
            <c:invertIfNegative val="0"/>
            <c:bubble3D val="0"/>
            <c:spPr>
              <a:gradFill>
                <a:gsLst>
                  <a:gs pos="40000">
                    <a:srgbClr val="92D050">
                      <a:alpha val="77000"/>
                    </a:srgbClr>
                  </a:gs>
                  <a:gs pos="0">
                    <a:schemeClr val="accent1">
                      <a:lumMod val="5000"/>
                      <a:lumOff val="95000"/>
                    </a:schemeClr>
                  </a:gs>
                  <a:gs pos="69000">
                    <a:srgbClr val="ACE26A">
                      <a:alpha val="76863"/>
                    </a:srgbClr>
                  </a:gs>
                  <a:gs pos="90000">
                    <a:schemeClr val="accent6">
                      <a:lumMod val="75000"/>
                    </a:schemeClr>
                  </a:gs>
                  <a:gs pos="100000">
                    <a:schemeClr val="accent6">
                      <a:lumMod val="75000"/>
                    </a:schemeClr>
                  </a:gs>
                </a:gsLst>
                <a:lin ang="5400000" scaled="1"/>
              </a:gradFill>
              <a:ln w="25400" cap="flat" cmpd="sng" algn="ctr">
                <a:solidFill>
                  <a:schemeClr val="accent6">
                    <a:tint val="94000"/>
                  </a:schemeClr>
                </a:solidFill>
                <a:miter lim="800000"/>
              </a:ln>
              <a:effectLst>
                <a:softEdge rad="12700"/>
              </a:effectLst>
            </c:spPr>
            <c:extLst>
              <c:ext xmlns:c16="http://schemas.microsoft.com/office/drawing/2014/chart" uri="{C3380CC4-5D6E-409C-BE32-E72D297353CC}">
                <c16:uniqueId val="{00000009-E5B9-4C4A-A7D4-B9B22A96E6D3}"/>
              </c:ext>
            </c:extLst>
          </c:dPt>
          <c:dPt>
            <c:idx val="5"/>
            <c:invertIfNegative val="0"/>
            <c:bubble3D val="0"/>
            <c:spPr>
              <a:gradFill>
                <a:gsLst>
                  <a:gs pos="40000">
                    <a:srgbClr val="92D050">
                      <a:alpha val="77000"/>
                    </a:srgbClr>
                  </a:gs>
                  <a:gs pos="0">
                    <a:schemeClr val="accent1">
                      <a:lumMod val="5000"/>
                      <a:lumOff val="95000"/>
                    </a:schemeClr>
                  </a:gs>
                  <a:gs pos="69000">
                    <a:srgbClr val="ACE26A">
                      <a:alpha val="76863"/>
                    </a:srgbClr>
                  </a:gs>
                  <a:gs pos="90000">
                    <a:schemeClr val="accent6">
                      <a:lumMod val="75000"/>
                    </a:schemeClr>
                  </a:gs>
                  <a:gs pos="100000">
                    <a:schemeClr val="accent6">
                      <a:lumMod val="75000"/>
                    </a:schemeClr>
                  </a:gs>
                </a:gsLst>
                <a:lin ang="5400000" scaled="1"/>
              </a:gradFill>
              <a:ln w="25400" cap="flat" cmpd="sng" algn="ctr">
                <a:solidFill>
                  <a:schemeClr val="accent6">
                    <a:shade val="93000"/>
                  </a:schemeClr>
                </a:solidFill>
                <a:miter lim="800000"/>
              </a:ln>
              <a:effectLst>
                <a:softEdge rad="12700"/>
              </a:effectLst>
            </c:spPr>
            <c:extLst>
              <c:ext xmlns:c16="http://schemas.microsoft.com/office/drawing/2014/chart" uri="{C3380CC4-5D6E-409C-BE32-E72D297353CC}">
                <c16:uniqueId val="{0000000B-E5B9-4C4A-A7D4-B9B22A96E6D3}"/>
              </c:ext>
            </c:extLst>
          </c:dPt>
          <c:dPt>
            <c:idx val="6"/>
            <c:invertIfNegative val="0"/>
            <c:bubble3D val="0"/>
            <c:spPr>
              <a:gradFill>
                <a:gsLst>
                  <a:gs pos="40000">
                    <a:srgbClr val="92D050">
                      <a:alpha val="77000"/>
                    </a:srgbClr>
                  </a:gs>
                  <a:gs pos="0">
                    <a:schemeClr val="accent1">
                      <a:lumMod val="5000"/>
                      <a:lumOff val="95000"/>
                    </a:schemeClr>
                  </a:gs>
                  <a:gs pos="69000">
                    <a:srgbClr val="ACE26A">
                      <a:alpha val="76863"/>
                    </a:srgbClr>
                  </a:gs>
                  <a:gs pos="90000">
                    <a:schemeClr val="accent6">
                      <a:lumMod val="75000"/>
                    </a:schemeClr>
                  </a:gs>
                  <a:gs pos="100000">
                    <a:schemeClr val="accent6">
                      <a:lumMod val="75000"/>
                    </a:schemeClr>
                  </a:gs>
                </a:gsLst>
                <a:lin ang="5400000" scaled="1"/>
              </a:gradFill>
              <a:ln w="25400" cap="flat" cmpd="sng" algn="ctr">
                <a:solidFill>
                  <a:schemeClr val="accent6">
                    <a:shade val="80000"/>
                  </a:schemeClr>
                </a:solidFill>
                <a:miter lim="800000"/>
              </a:ln>
              <a:effectLst>
                <a:softEdge rad="12700"/>
              </a:effectLst>
            </c:spPr>
            <c:extLst>
              <c:ext xmlns:c16="http://schemas.microsoft.com/office/drawing/2014/chart" uri="{C3380CC4-5D6E-409C-BE32-E72D297353CC}">
                <c16:uniqueId val="{0000000D-E5B9-4C4A-A7D4-B9B22A96E6D3}"/>
              </c:ext>
            </c:extLst>
          </c:dPt>
          <c:dPt>
            <c:idx val="7"/>
            <c:invertIfNegative val="0"/>
            <c:bubble3D val="0"/>
            <c:spPr>
              <a:gradFill>
                <a:gsLst>
                  <a:gs pos="40000">
                    <a:srgbClr val="92D050">
                      <a:alpha val="77000"/>
                    </a:srgbClr>
                  </a:gs>
                  <a:gs pos="0">
                    <a:schemeClr val="accent1">
                      <a:lumMod val="5000"/>
                      <a:lumOff val="95000"/>
                    </a:schemeClr>
                  </a:gs>
                  <a:gs pos="69000">
                    <a:srgbClr val="ACE26A">
                      <a:alpha val="76863"/>
                    </a:srgbClr>
                  </a:gs>
                  <a:gs pos="90000">
                    <a:schemeClr val="accent6">
                      <a:lumMod val="75000"/>
                    </a:schemeClr>
                  </a:gs>
                  <a:gs pos="100000">
                    <a:schemeClr val="accent6">
                      <a:lumMod val="75000"/>
                    </a:schemeClr>
                  </a:gs>
                </a:gsLst>
                <a:lin ang="5400000" scaled="1"/>
              </a:gradFill>
              <a:ln w="25400" cap="flat" cmpd="sng" algn="ctr">
                <a:solidFill>
                  <a:schemeClr val="accent6">
                    <a:shade val="68000"/>
                  </a:schemeClr>
                </a:solidFill>
                <a:miter lim="800000"/>
              </a:ln>
              <a:effectLst>
                <a:softEdge rad="12700"/>
              </a:effectLst>
            </c:spPr>
            <c:extLst>
              <c:ext xmlns:c16="http://schemas.microsoft.com/office/drawing/2014/chart" uri="{C3380CC4-5D6E-409C-BE32-E72D297353CC}">
                <c16:uniqueId val="{0000000F-E5B9-4C4A-A7D4-B9B22A96E6D3}"/>
              </c:ext>
            </c:extLst>
          </c:dPt>
          <c:dPt>
            <c:idx val="8"/>
            <c:invertIfNegative val="0"/>
            <c:bubble3D val="0"/>
            <c:spPr>
              <a:gradFill>
                <a:gsLst>
                  <a:gs pos="40000">
                    <a:srgbClr val="92D050">
                      <a:alpha val="77000"/>
                    </a:srgbClr>
                  </a:gs>
                  <a:gs pos="0">
                    <a:schemeClr val="accent1">
                      <a:lumMod val="5000"/>
                      <a:lumOff val="95000"/>
                    </a:schemeClr>
                  </a:gs>
                  <a:gs pos="69000">
                    <a:srgbClr val="ACE26A">
                      <a:alpha val="76863"/>
                    </a:srgbClr>
                  </a:gs>
                  <a:gs pos="90000">
                    <a:schemeClr val="accent6">
                      <a:lumMod val="75000"/>
                    </a:schemeClr>
                  </a:gs>
                  <a:gs pos="100000">
                    <a:schemeClr val="accent6">
                      <a:lumMod val="75000"/>
                    </a:schemeClr>
                  </a:gs>
                </a:gsLst>
                <a:lin ang="5400000" scaled="1"/>
              </a:gradFill>
              <a:ln w="25400" cap="flat" cmpd="sng" algn="ctr">
                <a:solidFill>
                  <a:schemeClr val="accent6">
                    <a:shade val="55000"/>
                  </a:schemeClr>
                </a:solidFill>
                <a:miter lim="800000"/>
              </a:ln>
              <a:effectLst>
                <a:softEdge rad="12700"/>
              </a:effectLst>
            </c:spPr>
            <c:extLst>
              <c:ext xmlns:c16="http://schemas.microsoft.com/office/drawing/2014/chart" uri="{C3380CC4-5D6E-409C-BE32-E72D297353CC}">
                <c16:uniqueId val="{00000011-E5B9-4C4A-A7D4-B9B22A96E6D3}"/>
              </c:ext>
            </c:extLst>
          </c:dPt>
          <c:dPt>
            <c:idx val="9"/>
            <c:invertIfNegative val="0"/>
            <c:bubble3D val="0"/>
            <c:spPr>
              <a:gradFill>
                <a:gsLst>
                  <a:gs pos="40000">
                    <a:srgbClr val="92D050">
                      <a:alpha val="77000"/>
                    </a:srgbClr>
                  </a:gs>
                  <a:gs pos="0">
                    <a:schemeClr val="accent1">
                      <a:lumMod val="5000"/>
                      <a:lumOff val="95000"/>
                    </a:schemeClr>
                  </a:gs>
                  <a:gs pos="69000">
                    <a:srgbClr val="ACE26A">
                      <a:alpha val="76863"/>
                    </a:srgbClr>
                  </a:gs>
                  <a:gs pos="90000">
                    <a:schemeClr val="accent6">
                      <a:lumMod val="75000"/>
                    </a:schemeClr>
                  </a:gs>
                  <a:gs pos="100000">
                    <a:schemeClr val="accent6">
                      <a:lumMod val="75000"/>
                    </a:schemeClr>
                  </a:gs>
                </a:gsLst>
                <a:lin ang="5400000" scaled="1"/>
              </a:gradFill>
              <a:ln w="25400" cap="flat" cmpd="sng" algn="ctr">
                <a:solidFill>
                  <a:schemeClr val="accent6">
                    <a:shade val="42000"/>
                  </a:schemeClr>
                </a:solidFill>
                <a:miter lim="800000"/>
              </a:ln>
              <a:effectLst>
                <a:softEdge rad="12700"/>
              </a:effectLst>
            </c:spPr>
            <c:extLst>
              <c:ext xmlns:c16="http://schemas.microsoft.com/office/drawing/2014/chart" uri="{C3380CC4-5D6E-409C-BE32-E72D297353CC}">
                <c16:uniqueId val="{00000013-E5B9-4C4A-A7D4-B9B22A96E6D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overview'!$B$21:$B$30</c:f>
              <c:strCache>
                <c:ptCount val="10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  <c:pt idx="5">
                  <c:v>Ken Lonsdale</c:v>
                </c:pt>
                <c:pt idx="6">
                  <c:v>Sanjit Chand</c:v>
                </c:pt>
                <c:pt idx="7">
                  <c:v>Hunter Lopez</c:v>
                </c:pt>
                <c:pt idx="8">
                  <c:v>Sanjit Engle</c:v>
                </c:pt>
                <c:pt idx="9">
                  <c:v>Christopher Conant</c:v>
                </c:pt>
              </c:strCache>
            </c:strRef>
          </c:cat>
          <c:val>
            <c:numRef>
              <c:f>'Sales overview'!$C$21:$C$30</c:f>
              <c:numCache>
                <c:formatCode>0.00</c:formatCode>
                <c:ptCount val="10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14175.228999999999</c:v>
                </c:pt>
                <c:pt idx="6">
                  <c:v>14142.333999999999</c:v>
                </c:pt>
                <c:pt idx="7">
                  <c:v>12873.297999999999</c:v>
                </c:pt>
                <c:pt idx="8">
                  <c:v>12209.438000000002</c:v>
                </c:pt>
                <c:pt idx="9">
                  <c:v>12129.072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5B9-4C4A-A7D4-B9B22A96E6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0"/>
        <c:axId val="1082103967"/>
        <c:axId val="1082104447"/>
      </c:barChart>
      <c:catAx>
        <c:axId val="108210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104447"/>
        <c:crosses val="autoZero"/>
        <c:auto val="1"/>
        <c:lblAlgn val="ctr"/>
        <c:lblOffset val="100"/>
        <c:noMultiLvlLbl val="0"/>
      </c:catAx>
      <c:valAx>
        <c:axId val="1082104447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1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States with highest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overview'!$M$20</c:f>
              <c:strCache>
                <c:ptCount val="1"/>
                <c:pt idx="0">
                  <c:v>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0">
              <a:solidFill>
                <a:schemeClr val="accent1"/>
              </a:solidFill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>
                <a:outerShdw blurRad="50800" dist="50800" dir="5400000" sx="3000" sy="3000" algn="ctr" rotWithShape="0">
                  <a:srgbClr val="000000">
                    <a:alpha val="43137"/>
                  </a:srgb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overview'!$L$21:$L$30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Michigan</c:v>
                </c:pt>
                <c:pt idx="8">
                  <c:v>Ohio</c:v>
                </c:pt>
                <c:pt idx="9">
                  <c:v>Virginia</c:v>
                </c:pt>
              </c:strCache>
            </c:strRef>
          </c:cat>
          <c:val>
            <c:numRef>
              <c:f>'Sales overview'!$M$21:$M$30</c:f>
              <c:numCache>
                <c:formatCode>General</c:formatCode>
                <c:ptCount val="10"/>
                <c:pt idx="0">
                  <c:v>446306.4634999999</c:v>
                </c:pt>
                <c:pt idx="1">
                  <c:v>306361.147</c:v>
                </c:pt>
                <c:pt idx="2">
                  <c:v>168572.53219999996</c:v>
                </c:pt>
                <c:pt idx="3">
                  <c:v>135206.84999999998</c:v>
                </c:pt>
                <c:pt idx="4">
                  <c:v>116276.65000000001</c:v>
                </c:pt>
                <c:pt idx="5">
                  <c:v>88436.531999999977</c:v>
                </c:pt>
                <c:pt idx="6">
                  <c:v>79236.516999999963</c:v>
                </c:pt>
                <c:pt idx="7">
                  <c:v>76136.073999999993</c:v>
                </c:pt>
                <c:pt idx="8">
                  <c:v>75130.350000000006</c:v>
                </c:pt>
                <c:pt idx="9">
                  <c:v>70636.720000000016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5-4634-AFEF-E28F3E8EA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082144287"/>
        <c:axId val="1082137087"/>
      </c:barChart>
      <c:catAx>
        <c:axId val="10821442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137087"/>
        <c:crosses val="autoZero"/>
        <c:auto val="1"/>
        <c:lblAlgn val="ctr"/>
        <c:lblOffset val="100"/>
        <c:noMultiLvlLbl val="0"/>
      </c:catAx>
      <c:valAx>
        <c:axId val="1082137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14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90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[Walmart Sales.xlsx]Sales overview!PivotTable1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Quarterly distribution of revenue</a:t>
            </a:r>
          </a:p>
        </c:rich>
      </c:tx>
      <c:layout>
        <c:manualLayout>
          <c:xMode val="edge"/>
          <c:yMode val="edge"/>
          <c:x val="0.264624808575804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3386992399303833E-2"/>
              <c:y val="0.1143966899970836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775805589385553"/>
              <c:y val="3.97626859142607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2133661316837694E-2"/>
              <c:y val="-0.1326538349372995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overview'!$D$37:$D$38</c:f>
              <c:strCache>
                <c:ptCount val="1"/>
                <c:pt idx="0">
                  <c:v>2015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313-4BC7-BAB4-8CCE9964EEB4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991-4918-BABA-524E43F6AE7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313-4BC7-BAB4-8CCE9964EEB4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B313-4BC7-BAB4-8CCE9964EEB4}"/>
              </c:ext>
            </c:extLst>
          </c:dPt>
          <c:dLbls>
            <c:dLbl>
              <c:idx val="0"/>
              <c:layout>
                <c:manualLayout>
                  <c:x val="-8.3386992399303833E-2"/>
                  <c:y val="0.11439668999708366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13-4BC7-BAB4-8CCE9964EEB4}"/>
                </c:ext>
              </c:extLst>
            </c:dLbl>
            <c:dLbl>
              <c:idx val="2"/>
              <c:layout>
                <c:manualLayout>
                  <c:x val="-2.2133661316837694E-2"/>
                  <c:y val="-0.13265383493729951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313-4BC7-BAB4-8CCE9964EEB4}"/>
                </c:ext>
              </c:extLst>
            </c:dLbl>
            <c:dLbl>
              <c:idx val="3"/>
              <c:layout>
                <c:manualLayout>
                  <c:x val="0.15775805589385553"/>
                  <c:y val="3.976268591426071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313-4BC7-BAB4-8CCE9964EEB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overview'!$C$39:$C$43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'Sales overview'!$D$39:$D$43</c:f>
              <c:numCache>
                <c:formatCode>0.00</c:formatCode>
                <c:ptCount val="4"/>
                <c:pt idx="0">
                  <c:v>73931.396000000095</c:v>
                </c:pt>
                <c:pt idx="1">
                  <c:v>85874.093600000022</c:v>
                </c:pt>
                <c:pt idx="2">
                  <c:v>142522.60629999998</c:v>
                </c:pt>
                <c:pt idx="3">
                  <c:v>177528.11220000018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13-4BC7-BAB4-8CCE9964EEB4}"/>
            </c:ext>
          </c:extLst>
        </c:ser>
        <c:ser>
          <c:idx val="1"/>
          <c:order val="1"/>
          <c:tx>
            <c:strRef>
              <c:f>'Sales overview'!$E$37:$E$38</c:f>
              <c:strCache>
                <c:ptCount val="1"/>
                <c:pt idx="0">
                  <c:v>2016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991-4918-BABA-524E43F6AE7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991-4918-BABA-524E43F6AE7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991-4918-BABA-524E43F6AE7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991-4918-BABA-524E43F6AE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overview'!$C$39:$C$43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'Sales overview'!$E$39:$E$43</c:f>
              <c:numCache>
                <c:formatCode>0.00</c:formatCode>
                <c:ptCount val="4"/>
                <c:pt idx="0">
                  <c:v>62357.686999999947</c:v>
                </c:pt>
                <c:pt idx="1">
                  <c:v>87713.372999999861</c:v>
                </c:pt>
                <c:pt idx="2">
                  <c:v>128560.20719999995</c:v>
                </c:pt>
                <c:pt idx="3">
                  <c:v>180804.73820000002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13-4BC7-BAB4-8CCE9964EEB4}"/>
            </c:ext>
          </c:extLst>
        </c:ser>
        <c:ser>
          <c:idx val="2"/>
          <c:order val="2"/>
          <c:tx>
            <c:strRef>
              <c:f>'Sales overview'!$F$37:$F$38</c:f>
              <c:strCache>
                <c:ptCount val="1"/>
                <c:pt idx="0">
                  <c:v>2017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991-4918-BABA-524E43F6AE7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991-4918-BABA-524E43F6AE7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9991-4918-BABA-524E43F6AE7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991-4918-BABA-524E43F6AE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overview'!$C$39:$C$43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'Sales overview'!$F$39:$F$43</c:f>
              <c:numCache>
                <c:formatCode>0.00</c:formatCode>
                <c:ptCount val="4"/>
                <c:pt idx="0">
                  <c:v>92686.364999999962</c:v>
                </c:pt>
                <c:pt idx="1">
                  <c:v>135061.16099999999</c:v>
                </c:pt>
                <c:pt idx="2">
                  <c:v>138056.37419999993</c:v>
                </c:pt>
                <c:pt idx="3">
                  <c:v>234388.64979999993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13-4BC7-BAB4-8CCE9964EEB4}"/>
            </c:ext>
          </c:extLst>
        </c:ser>
        <c:ser>
          <c:idx val="3"/>
          <c:order val="3"/>
          <c:tx>
            <c:strRef>
              <c:f>'Sales overview'!$G$37:$G$38</c:f>
              <c:strCache>
                <c:ptCount val="1"/>
                <c:pt idx="0">
                  <c:v>2018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9991-4918-BABA-524E43F6AE7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9991-4918-BABA-524E43F6AE7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9991-4918-BABA-524E43F6AE7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9991-4918-BABA-524E43F6AE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overview'!$C$39:$C$43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'Sales overview'!$G$39:$G$43</c:f>
              <c:numCache>
                <c:formatCode>0.00</c:formatCode>
                <c:ptCount val="4"/>
                <c:pt idx="0">
                  <c:v>122260.88419999991</c:v>
                </c:pt>
                <c:pt idx="1">
                  <c:v>127558.61999999994</c:v>
                </c:pt>
                <c:pt idx="2">
                  <c:v>193815.8400000002</c:v>
                </c:pt>
                <c:pt idx="3">
                  <c:v>278416.67499999999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13-4BC7-BAB4-8CCE9964EEB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457219455531307"/>
          <c:y val="0.36710520559930016"/>
          <c:w val="8.141044965091461E-2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3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 Sales.xlsx]Pivots!PivotTable7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ysClr val="windowText" lastClr="000000"/>
                </a:solidFill>
              </a:rPr>
              <a:t>% Changes in Sales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Pivots!$B$3:$B$4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Pivots!$B$5</c:f>
              <c:numCache>
                <c:formatCode>0.00%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3438-44F1-B250-D56B96D2754C}"/>
            </c:ext>
          </c:extLst>
        </c:ser>
        <c:ser>
          <c:idx val="1"/>
          <c:order val="1"/>
          <c:tx>
            <c:strRef>
              <c:f>Pivots!$C$3:$C$4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Pivots!$C$5</c:f>
              <c:numCache>
                <c:formatCode>0.00%</c:formatCode>
                <c:ptCount val="1"/>
                <c:pt idx="0">
                  <c:v>-4.2554836960128212E-2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38-44F1-B250-D56B96D2754C}"/>
            </c:ext>
          </c:extLst>
        </c:ser>
        <c:ser>
          <c:idx val="2"/>
          <c:order val="2"/>
          <c:tx>
            <c:strRef>
              <c:f>Pivots!$D$3:$D$4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Pivots!$D$5</c:f>
              <c:numCache>
                <c:formatCode>0.00%</c:formatCode>
                <c:ptCount val="1"/>
                <c:pt idx="0">
                  <c:v>0.30636811861850843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38-44F1-B250-D56B96D2754C}"/>
            </c:ext>
          </c:extLst>
        </c:ser>
        <c:ser>
          <c:idx val="3"/>
          <c:order val="3"/>
          <c:tx>
            <c:strRef>
              <c:f>Pivots!$E$3:$E$4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Pivots!$E$5</c:f>
              <c:numCache>
                <c:formatCode>0.00%</c:formatCode>
                <c:ptCount val="1"/>
                <c:pt idx="0">
                  <c:v>0.20303395835219701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38-44F1-B250-D56B96D2754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92246592"/>
        <c:axId val="392260992"/>
      </c:barChart>
      <c:catAx>
        <c:axId val="39224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60992"/>
        <c:crosses val="autoZero"/>
        <c:auto val="1"/>
        <c:lblAlgn val="ctr"/>
        <c:lblOffset val="100"/>
        <c:noMultiLvlLbl val="0"/>
      </c:catAx>
      <c:valAx>
        <c:axId val="39226099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4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C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 Sales.xlsx]Pivots!PivotTable8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ysClr val="windowText" lastClr="000000"/>
                </a:solidFill>
              </a:rPr>
              <a:t>Annual sales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Pivots!$I$3:$I$4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Pivots!$H$5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Pivots!$I$5</c:f>
              <c:numCache>
                <c:formatCode>0.00</c:formatCode>
                <c:ptCount val="1"/>
                <c:pt idx="0">
                  <c:v>479856.20810000098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7-4BC8-A94E-9781AA9BC3F0}"/>
            </c:ext>
          </c:extLst>
        </c:ser>
        <c:ser>
          <c:idx val="1"/>
          <c:order val="1"/>
          <c:tx>
            <c:strRef>
              <c:f>Pivots!$J$3:$J$4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Pivots!$H$5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Pivots!$J$5</c:f>
              <c:numCache>
                <c:formatCode>0.00</c:formatCode>
                <c:ptCount val="1"/>
                <c:pt idx="0">
                  <c:v>459436.00540000008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17-4BC8-A94E-9781AA9BC3F0}"/>
            </c:ext>
          </c:extLst>
        </c:ser>
        <c:ser>
          <c:idx val="2"/>
          <c:order val="2"/>
          <c:tx>
            <c:strRef>
              <c:f>Pivots!$K$3:$K$4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Pivots!$H$5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Pivots!$K$5</c:f>
              <c:numCache>
                <c:formatCode>0.00</c:formatCode>
                <c:ptCount val="1"/>
                <c:pt idx="0">
                  <c:v>600192.55000000098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17-4BC8-A94E-9781AA9BC3F0}"/>
            </c:ext>
          </c:extLst>
        </c:ser>
        <c:ser>
          <c:idx val="3"/>
          <c:order val="3"/>
          <c:tx>
            <c:strRef>
              <c:f>Pivots!$L$3:$L$4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Pivots!$H$5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Pivots!$L$5</c:f>
              <c:numCache>
                <c:formatCode>0.00</c:formatCode>
                <c:ptCount val="1"/>
                <c:pt idx="0">
                  <c:v>722052.0192000001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17-4BC8-A94E-9781AA9BC3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92306592"/>
        <c:axId val="392305632"/>
      </c:barChart>
      <c:catAx>
        <c:axId val="39230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305632"/>
        <c:crosses val="autoZero"/>
        <c:auto val="1"/>
        <c:lblAlgn val="ctr"/>
        <c:lblOffset val="100"/>
        <c:noMultiLvlLbl val="0"/>
      </c:catAx>
      <c:valAx>
        <c:axId val="392305632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30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 Sales.xlsx]Trend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ysClr val="windowText" lastClr="000000"/>
                </a:solidFill>
              </a:rPr>
              <a:t>Daily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'Trend analysis'!$C$8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'Trend analysis'!$B$9:$B$1238</c:f>
              <c:strCache>
                <c:ptCount val="1230"/>
                <c:pt idx="0">
                  <c:v>03/01/2015</c:v>
                </c:pt>
                <c:pt idx="1">
                  <c:v>04/01/2015</c:v>
                </c:pt>
                <c:pt idx="2">
                  <c:v>05/01/2015</c:v>
                </c:pt>
                <c:pt idx="3">
                  <c:v>06/01/2015</c:v>
                </c:pt>
                <c:pt idx="4">
                  <c:v>07/01/2015</c:v>
                </c:pt>
                <c:pt idx="5">
                  <c:v>09/01/2015</c:v>
                </c:pt>
                <c:pt idx="6">
                  <c:v>10/01/2015</c:v>
                </c:pt>
                <c:pt idx="7">
                  <c:v>11/01/2015</c:v>
                </c:pt>
                <c:pt idx="8">
                  <c:v>13/01/2015</c:v>
                </c:pt>
                <c:pt idx="9">
                  <c:v>14/01/2015</c:v>
                </c:pt>
                <c:pt idx="10">
                  <c:v>15/01/2015</c:v>
                </c:pt>
                <c:pt idx="11">
                  <c:v>16/01/2015</c:v>
                </c:pt>
                <c:pt idx="12">
                  <c:v>18/01/2015</c:v>
                </c:pt>
                <c:pt idx="13">
                  <c:v>19/01/2015</c:v>
                </c:pt>
                <c:pt idx="14">
                  <c:v>20/01/2015</c:v>
                </c:pt>
                <c:pt idx="15">
                  <c:v>23/01/2015</c:v>
                </c:pt>
                <c:pt idx="16">
                  <c:v>26/01/2015</c:v>
                </c:pt>
                <c:pt idx="17">
                  <c:v>27/01/2015</c:v>
                </c:pt>
                <c:pt idx="18">
                  <c:v>28/01/2015</c:v>
                </c:pt>
                <c:pt idx="19">
                  <c:v>30/01/2015</c:v>
                </c:pt>
                <c:pt idx="20">
                  <c:v>31/01/2015</c:v>
                </c:pt>
                <c:pt idx="21">
                  <c:v>01/02/2015</c:v>
                </c:pt>
                <c:pt idx="22">
                  <c:v>02/02/2015</c:v>
                </c:pt>
                <c:pt idx="23">
                  <c:v>03/02/2015</c:v>
                </c:pt>
                <c:pt idx="24">
                  <c:v>04/02/2015</c:v>
                </c:pt>
                <c:pt idx="25">
                  <c:v>06/02/2015</c:v>
                </c:pt>
                <c:pt idx="26">
                  <c:v>07/02/2015</c:v>
                </c:pt>
                <c:pt idx="27">
                  <c:v>08/02/2015</c:v>
                </c:pt>
                <c:pt idx="28">
                  <c:v>11/02/2015</c:v>
                </c:pt>
                <c:pt idx="29">
                  <c:v>12/02/2015</c:v>
                </c:pt>
                <c:pt idx="30">
                  <c:v>14/02/2015</c:v>
                </c:pt>
                <c:pt idx="31">
                  <c:v>15/02/2015</c:v>
                </c:pt>
                <c:pt idx="32">
                  <c:v>16/02/2015</c:v>
                </c:pt>
                <c:pt idx="33">
                  <c:v>17/02/2015</c:v>
                </c:pt>
                <c:pt idx="34">
                  <c:v>18/02/2015</c:v>
                </c:pt>
                <c:pt idx="35">
                  <c:v>20/02/2015</c:v>
                </c:pt>
                <c:pt idx="36">
                  <c:v>21/02/2015</c:v>
                </c:pt>
                <c:pt idx="37">
                  <c:v>22/02/2015</c:v>
                </c:pt>
                <c:pt idx="38">
                  <c:v>23/02/2015</c:v>
                </c:pt>
                <c:pt idx="39">
                  <c:v>24/02/2015</c:v>
                </c:pt>
                <c:pt idx="40">
                  <c:v>27/02/2015</c:v>
                </c:pt>
                <c:pt idx="41">
                  <c:v>01/03/2015</c:v>
                </c:pt>
                <c:pt idx="42">
                  <c:v>02/03/2015</c:v>
                </c:pt>
                <c:pt idx="43">
                  <c:v>03/03/2015</c:v>
                </c:pt>
                <c:pt idx="44">
                  <c:v>04/03/2015</c:v>
                </c:pt>
                <c:pt idx="45">
                  <c:v>05/03/2015</c:v>
                </c:pt>
                <c:pt idx="46">
                  <c:v>07/03/2015</c:v>
                </c:pt>
                <c:pt idx="47">
                  <c:v>10/03/2015</c:v>
                </c:pt>
                <c:pt idx="48">
                  <c:v>11/03/2015</c:v>
                </c:pt>
                <c:pt idx="49">
                  <c:v>14/03/2015</c:v>
                </c:pt>
                <c:pt idx="50">
                  <c:v>15/03/2015</c:v>
                </c:pt>
                <c:pt idx="51">
                  <c:v>16/03/2015</c:v>
                </c:pt>
                <c:pt idx="52">
                  <c:v>17/03/2015</c:v>
                </c:pt>
                <c:pt idx="53">
                  <c:v>18/03/2015</c:v>
                </c:pt>
                <c:pt idx="54">
                  <c:v>19/03/2015</c:v>
                </c:pt>
                <c:pt idx="55">
                  <c:v>21/03/2015</c:v>
                </c:pt>
                <c:pt idx="56">
                  <c:v>22/03/2015</c:v>
                </c:pt>
                <c:pt idx="57">
                  <c:v>23/03/2015</c:v>
                </c:pt>
                <c:pt idx="58">
                  <c:v>24/03/2015</c:v>
                </c:pt>
                <c:pt idx="59">
                  <c:v>25/03/2015</c:v>
                </c:pt>
                <c:pt idx="60">
                  <c:v>26/03/2015</c:v>
                </c:pt>
                <c:pt idx="61">
                  <c:v>28/03/2015</c:v>
                </c:pt>
                <c:pt idx="62">
                  <c:v>29/03/2015</c:v>
                </c:pt>
                <c:pt idx="63">
                  <c:v>30/03/2015</c:v>
                </c:pt>
                <c:pt idx="64">
                  <c:v>31/03/2015</c:v>
                </c:pt>
                <c:pt idx="65">
                  <c:v>01/04/2015</c:v>
                </c:pt>
                <c:pt idx="66">
                  <c:v>02/04/2015</c:v>
                </c:pt>
                <c:pt idx="67">
                  <c:v>04/04/2015</c:v>
                </c:pt>
                <c:pt idx="68">
                  <c:v>05/04/2015</c:v>
                </c:pt>
                <c:pt idx="69">
                  <c:v>06/04/2015</c:v>
                </c:pt>
                <c:pt idx="70">
                  <c:v>07/04/2015</c:v>
                </c:pt>
                <c:pt idx="71">
                  <c:v>08/04/2015</c:v>
                </c:pt>
                <c:pt idx="72">
                  <c:v>11/04/2015</c:v>
                </c:pt>
                <c:pt idx="73">
                  <c:v>12/04/2015</c:v>
                </c:pt>
                <c:pt idx="74">
                  <c:v>13/04/2015</c:v>
                </c:pt>
                <c:pt idx="75">
                  <c:v>15/04/2015</c:v>
                </c:pt>
                <c:pt idx="76">
                  <c:v>16/04/2015</c:v>
                </c:pt>
                <c:pt idx="77">
                  <c:v>18/04/2015</c:v>
                </c:pt>
                <c:pt idx="78">
                  <c:v>19/04/2015</c:v>
                </c:pt>
                <c:pt idx="79">
                  <c:v>20/04/2015</c:v>
                </c:pt>
                <c:pt idx="80">
                  <c:v>21/04/2015</c:v>
                </c:pt>
                <c:pt idx="81">
                  <c:v>22/04/2015</c:v>
                </c:pt>
                <c:pt idx="82">
                  <c:v>23/04/2015</c:v>
                </c:pt>
                <c:pt idx="83">
                  <c:v>25/04/2015</c:v>
                </c:pt>
                <c:pt idx="84">
                  <c:v>26/04/2015</c:v>
                </c:pt>
                <c:pt idx="85">
                  <c:v>28/04/2015</c:v>
                </c:pt>
                <c:pt idx="86">
                  <c:v>29/04/2015</c:v>
                </c:pt>
                <c:pt idx="87">
                  <c:v>30/04/2015</c:v>
                </c:pt>
                <c:pt idx="88">
                  <c:v>02/05/2015</c:v>
                </c:pt>
                <c:pt idx="89">
                  <c:v>03/05/2015</c:v>
                </c:pt>
                <c:pt idx="90">
                  <c:v>04/05/2015</c:v>
                </c:pt>
                <c:pt idx="91">
                  <c:v>05/05/2015</c:v>
                </c:pt>
                <c:pt idx="92">
                  <c:v>06/05/2015</c:v>
                </c:pt>
                <c:pt idx="93">
                  <c:v>07/05/2015</c:v>
                </c:pt>
                <c:pt idx="94">
                  <c:v>08/05/2015</c:v>
                </c:pt>
                <c:pt idx="95">
                  <c:v>09/05/2015</c:v>
                </c:pt>
                <c:pt idx="96">
                  <c:v>10/05/2015</c:v>
                </c:pt>
                <c:pt idx="97">
                  <c:v>11/05/2015</c:v>
                </c:pt>
                <c:pt idx="98">
                  <c:v>12/05/2015</c:v>
                </c:pt>
                <c:pt idx="99">
                  <c:v>13/05/2015</c:v>
                </c:pt>
                <c:pt idx="100">
                  <c:v>14/05/2015</c:v>
                </c:pt>
                <c:pt idx="101">
                  <c:v>16/05/2015</c:v>
                </c:pt>
                <c:pt idx="102">
                  <c:v>17/05/2015</c:v>
                </c:pt>
                <c:pt idx="103">
                  <c:v>18/05/2015</c:v>
                </c:pt>
                <c:pt idx="104">
                  <c:v>19/05/2015</c:v>
                </c:pt>
                <c:pt idx="105">
                  <c:v>20/05/2015</c:v>
                </c:pt>
                <c:pt idx="106">
                  <c:v>21/05/2015</c:v>
                </c:pt>
                <c:pt idx="107">
                  <c:v>22/05/2015</c:v>
                </c:pt>
                <c:pt idx="108">
                  <c:v>23/05/2015</c:v>
                </c:pt>
                <c:pt idx="109">
                  <c:v>24/05/2015</c:v>
                </c:pt>
                <c:pt idx="110">
                  <c:v>25/05/2015</c:v>
                </c:pt>
                <c:pt idx="111">
                  <c:v>26/05/2015</c:v>
                </c:pt>
                <c:pt idx="112">
                  <c:v>27/05/2015</c:v>
                </c:pt>
                <c:pt idx="113">
                  <c:v>28/05/2015</c:v>
                </c:pt>
                <c:pt idx="114">
                  <c:v>30/05/2015</c:v>
                </c:pt>
                <c:pt idx="115">
                  <c:v>31/05/2015</c:v>
                </c:pt>
                <c:pt idx="116">
                  <c:v>01/06/2015</c:v>
                </c:pt>
                <c:pt idx="117">
                  <c:v>02/06/2015</c:v>
                </c:pt>
                <c:pt idx="118">
                  <c:v>03/06/2015</c:v>
                </c:pt>
                <c:pt idx="119">
                  <c:v>04/06/2015</c:v>
                </c:pt>
                <c:pt idx="120">
                  <c:v>06/06/2015</c:v>
                </c:pt>
                <c:pt idx="121">
                  <c:v>07/06/2015</c:v>
                </c:pt>
                <c:pt idx="122">
                  <c:v>08/06/2015</c:v>
                </c:pt>
                <c:pt idx="123">
                  <c:v>09/06/2015</c:v>
                </c:pt>
                <c:pt idx="124">
                  <c:v>10/06/2015</c:v>
                </c:pt>
                <c:pt idx="125">
                  <c:v>13/06/2015</c:v>
                </c:pt>
                <c:pt idx="126">
                  <c:v>14/06/2015</c:v>
                </c:pt>
                <c:pt idx="127">
                  <c:v>15/06/2015</c:v>
                </c:pt>
                <c:pt idx="128">
                  <c:v>16/06/2015</c:v>
                </c:pt>
                <c:pt idx="129">
                  <c:v>17/06/2015</c:v>
                </c:pt>
                <c:pt idx="130">
                  <c:v>18/06/2015</c:v>
                </c:pt>
                <c:pt idx="131">
                  <c:v>20/06/2015</c:v>
                </c:pt>
                <c:pt idx="132">
                  <c:v>21/06/2015</c:v>
                </c:pt>
                <c:pt idx="133">
                  <c:v>22/06/2015</c:v>
                </c:pt>
                <c:pt idx="134">
                  <c:v>23/06/2015</c:v>
                </c:pt>
                <c:pt idx="135">
                  <c:v>24/06/2015</c:v>
                </c:pt>
                <c:pt idx="136">
                  <c:v>25/06/2015</c:v>
                </c:pt>
                <c:pt idx="137">
                  <c:v>27/06/2015</c:v>
                </c:pt>
                <c:pt idx="138">
                  <c:v>28/06/2015</c:v>
                </c:pt>
                <c:pt idx="139">
                  <c:v>29/06/2015</c:v>
                </c:pt>
                <c:pt idx="140">
                  <c:v>30/06/2015</c:v>
                </c:pt>
                <c:pt idx="141">
                  <c:v>01/07/2015</c:v>
                </c:pt>
                <c:pt idx="142">
                  <c:v>02/07/2015</c:v>
                </c:pt>
                <c:pt idx="143">
                  <c:v>04/07/2015</c:v>
                </c:pt>
                <c:pt idx="144">
                  <c:v>05/07/2015</c:v>
                </c:pt>
                <c:pt idx="145">
                  <c:v>06/07/2015</c:v>
                </c:pt>
                <c:pt idx="146">
                  <c:v>07/07/2015</c:v>
                </c:pt>
                <c:pt idx="147">
                  <c:v>08/07/2015</c:v>
                </c:pt>
                <c:pt idx="148">
                  <c:v>09/07/2015</c:v>
                </c:pt>
                <c:pt idx="149">
                  <c:v>11/07/2015</c:v>
                </c:pt>
                <c:pt idx="150">
                  <c:v>12/07/2015</c:v>
                </c:pt>
                <c:pt idx="151">
                  <c:v>13/07/2015</c:v>
                </c:pt>
                <c:pt idx="152">
                  <c:v>14/07/2015</c:v>
                </c:pt>
                <c:pt idx="153">
                  <c:v>15/07/2015</c:v>
                </c:pt>
                <c:pt idx="154">
                  <c:v>18/07/2015</c:v>
                </c:pt>
                <c:pt idx="155">
                  <c:v>19/07/2015</c:v>
                </c:pt>
                <c:pt idx="156">
                  <c:v>20/07/2015</c:v>
                </c:pt>
                <c:pt idx="157">
                  <c:v>21/07/2015</c:v>
                </c:pt>
                <c:pt idx="158">
                  <c:v>22/07/2015</c:v>
                </c:pt>
                <c:pt idx="159">
                  <c:v>23/07/2015</c:v>
                </c:pt>
                <c:pt idx="160">
                  <c:v>25/07/2015</c:v>
                </c:pt>
                <c:pt idx="161">
                  <c:v>26/07/2015</c:v>
                </c:pt>
                <c:pt idx="162">
                  <c:v>27/07/2015</c:v>
                </c:pt>
                <c:pt idx="163">
                  <c:v>28/07/2015</c:v>
                </c:pt>
                <c:pt idx="164">
                  <c:v>30/07/2015</c:v>
                </c:pt>
                <c:pt idx="165">
                  <c:v>01/08/2015</c:v>
                </c:pt>
                <c:pt idx="166">
                  <c:v>02/08/2015</c:v>
                </c:pt>
                <c:pt idx="167">
                  <c:v>03/08/2015</c:v>
                </c:pt>
                <c:pt idx="168">
                  <c:v>04/08/2015</c:v>
                </c:pt>
                <c:pt idx="169">
                  <c:v>05/08/2015</c:v>
                </c:pt>
                <c:pt idx="170">
                  <c:v>06/08/2015</c:v>
                </c:pt>
                <c:pt idx="171">
                  <c:v>08/08/2015</c:v>
                </c:pt>
                <c:pt idx="172">
                  <c:v>09/08/2015</c:v>
                </c:pt>
                <c:pt idx="173">
                  <c:v>11/08/2015</c:v>
                </c:pt>
                <c:pt idx="174">
                  <c:v>12/08/2015</c:v>
                </c:pt>
                <c:pt idx="175">
                  <c:v>15/08/2015</c:v>
                </c:pt>
                <c:pt idx="176">
                  <c:v>16/08/2015</c:v>
                </c:pt>
                <c:pt idx="177">
                  <c:v>17/08/2015</c:v>
                </c:pt>
                <c:pt idx="178">
                  <c:v>19/08/2015</c:v>
                </c:pt>
                <c:pt idx="179">
                  <c:v>20/08/2015</c:v>
                </c:pt>
                <c:pt idx="180">
                  <c:v>22/08/2015</c:v>
                </c:pt>
                <c:pt idx="181">
                  <c:v>23/08/2015</c:v>
                </c:pt>
                <c:pt idx="182">
                  <c:v>24/08/2015</c:v>
                </c:pt>
                <c:pt idx="183">
                  <c:v>25/08/2015</c:v>
                </c:pt>
                <c:pt idx="184">
                  <c:v>26/08/2015</c:v>
                </c:pt>
                <c:pt idx="185">
                  <c:v>27/08/2015</c:v>
                </c:pt>
                <c:pt idx="186">
                  <c:v>29/08/2015</c:v>
                </c:pt>
                <c:pt idx="187">
                  <c:v>30/08/2015</c:v>
                </c:pt>
                <c:pt idx="188">
                  <c:v>31/08/2015</c:v>
                </c:pt>
                <c:pt idx="189">
                  <c:v>01/09/2015</c:v>
                </c:pt>
                <c:pt idx="190">
                  <c:v>02/09/2015</c:v>
                </c:pt>
                <c:pt idx="191">
                  <c:v>03/09/2015</c:v>
                </c:pt>
                <c:pt idx="192">
                  <c:v>05/09/2015</c:v>
                </c:pt>
                <c:pt idx="193">
                  <c:v>06/09/2015</c:v>
                </c:pt>
                <c:pt idx="194">
                  <c:v>07/09/2015</c:v>
                </c:pt>
                <c:pt idx="195">
                  <c:v>08/09/2015</c:v>
                </c:pt>
                <c:pt idx="196">
                  <c:v>09/09/2015</c:v>
                </c:pt>
                <c:pt idx="197">
                  <c:v>10/09/2015</c:v>
                </c:pt>
                <c:pt idx="198">
                  <c:v>11/09/2015</c:v>
                </c:pt>
                <c:pt idx="199">
                  <c:v>12/09/2015</c:v>
                </c:pt>
                <c:pt idx="200">
                  <c:v>13/09/2015</c:v>
                </c:pt>
                <c:pt idx="201">
                  <c:v>14/09/2015</c:v>
                </c:pt>
                <c:pt idx="202">
                  <c:v>15/09/2015</c:v>
                </c:pt>
                <c:pt idx="203">
                  <c:v>16/09/2015</c:v>
                </c:pt>
                <c:pt idx="204">
                  <c:v>17/09/2015</c:v>
                </c:pt>
                <c:pt idx="205">
                  <c:v>19/09/2015</c:v>
                </c:pt>
                <c:pt idx="206">
                  <c:v>20/09/2015</c:v>
                </c:pt>
                <c:pt idx="207">
                  <c:v>21/09/2015</c:v>
                </c:pt>
                <c:pt idx="208">
                  <c:v>22/09/2015</c:v>
                </c:pt>
                <c:pt idx="209">
                  <c:v>23/09/2015</c:v>
                </c:pt>
                <c:pt idx="210">
                  <c:v>24/09/2015</c:v>
                </c:pt>
                <c:pt idx="211">
                  <c:v>25/09/2015</c:v>
                </c:pt>
                <c:pt idx="212">
                  <c:v>26/09/2015</c:v>
                </c:pt>
                <c:pt idx="213">
                  <c:v>27/09/2015</c:v>
                </c:pt>
                <c:pt idx="214">
                  <c:v>28/09/2015</c:v>
                </c:pt>
                <c:pt idx="215">
                  <c:v>29/09/2015</c:v>
                </c:pt>
                <c:pt idx="216">
                  <c:v>30/09/2015</c:v>
                </c:pt>
                <c:pt idx="217">
                  <c:v>01/10/2015</c:v>
                </c:pt>
                <c:pt idx="218">
                  <c:v>02/10/2015</c:v>
                </c:pt>
                <c:pt idx="219">
                  <c:v>03/10/2015</c:v>
                </c:pt>
                <c:pt idx="220">
                  <c:v>04/10/2015</c:v>
                </c:pt>
                <c:pt idx="221">
                  <c:v>05/10/2015</c:v>
                </c:pt>
                <c:pt idx="222">
                  <c:v>06/10/2015</c:v>
                </c:pt>
                <c:pt idx="223">
                  <c:v>07/10/2015</c:v>
                </c:pt>
                <c:pt idx="224">
                  <c:v>08/10/2015</c:v>
                </c:pt>
                <c:pt idx="225">
                  <c:v>09/10/2015</c:v>
                </c:pt>
                <c:pt idx="226">
                  <c:v>10/10/2015</c:v>
                </c:pt>
                <c:pt idx="227">
                  <c:v>11/10/2015</c:v>
                </c:pt>
                <c:pt idx="228">
                  <c:v>12/10/2015</c:v>
                </c:pt>
                <c:pt idx="229">
                  <c:v>13/10/2015</c:v>
                </c:pt>
                <c:pt idx="230">
                  <c:v>14/10/2015</c:v>
                </c:pt>
                <c:pt idx="231">
                  <c:v>15/10/2015</c:v>
                </c:pt>
                <c:pt idx="232">
                  <c:v>16/10/2015</c:v>
                </c:pt>
                <c:pt idx="233">
                  <c:v>17/10/2015</c:v>
                </c:pt>
                <c:pt idx="234">
                  <c:v>18/10/2015</c:v>
                </c:pt>
                <c:pt idx="235">
                  <c:v>19/10/2015</c:v>
                </c:pt>
                <c:pt idx="236">
                  <c:v>20/10/2015</c:v>
                </c:pt>
                <c:pt idx="237">
                  <c:v>21/10/2015</c:v>
                </c:pt>
                <c:pt idx="238">
                  <c:v>22/10/2015</c:v>
                </c:pt>
                <c:pt idx="239">
                  <c:v>24/10/2015</c:v>
                </c:pt>
                <c:pt idx="240">
                  <c:v>25/10/2015</c:v>
                </c:pt>
                <c:pt idx="241">
                  <c:v>26/10/2015</c:v>
                </c:pt>
                <c:pt idx="242">
                  <c:v>27/10/2015</c:v>
                </c:pt>
                <c:pt idx="243">
                  <c:v>28/10/2015</c:v>
                </c:pt>
                <c:pt idx="244">
                  <c:v>29/10/2015</c:v>
                </c:pt>
                <c:pt idx="245">
                  <c:v>31/10/2015</c:v>
                </c:pt>
                <c:pt idx="246">
                  <c:v>01/11/2015</c:v>
                </c:pt>
                <c:pt idx="247">
                  <c:v>02/11/2015</c:v>
                </c:pt>
                <c:pt idx="248">
                  <c:v>03/11/2015</c:v>
                </c:pt>
                <c:pt idx="249">
                  <c:v>04/11/2015</c:v>
                </c:pt>
                <c:pt idx="250">
                  <c:v>05/11/2015</c:v>
                </c:pt>
                <c:pt idx="251">
                  <c:v>07/11/2015</c:v>
                </c:pt>
                <c:pt idx="252">
                  <c:v>08/11/2015</c:v>
                </c:pt>
                <c:pt idx="253">
                  <c:v>09/11/2015</c:v>
                </c:pt>
                <c:pt idx="254">
                  <c:v>10/11/2015</c:v>
                </c:pt>
                <c:pt idx="255">
                  <c:v>11/11/2015</c:v>
                </c:pt>
                <c:pt idx="256">
                  <c:v>12/11/2015</c:v>
                </c:pt>
                <c:pt idx="257">
                  <c:v>14/11/2015</c:v>
                </c:pt>
                <c:pt idx="258">
                  <c:v>15/11/2015</c:v>
                </c:pt>
                <c:pt idx="259">
                  <c:v>16/11/2015</c:v>
                </c:pt>
                <c:pt idx="260">
                  <c:v>17/11/2015</c:v>
                </c:pt>
                <c:pt idx="261">
                  <c:v>18/11/2015</c:v>
                </c:pt>
                <c:pt idx="262">
                  <c:v>19/11/2015</c:v>
                </c:pt>
                <c:pt idx="263">
                  <c:v>20/11/2015</c:v>
                </c:pt>
                <c:pt idx="264">
                  <c:v>21/11/2015</c:v>
                </c:pt>
                <c:pt idx="265">
                  <c:v>22/11/2015</c:v>
                </c:pt>
                <c:pt idx="266">
                  <c:v>23/11/2015</c:v>
                </c:pt>
                <c:pt idx="267">
                  <c:v>24/11/2015</c:v>
                </c:pt>
                <c:pt idx="268">
                  <c:v>25/11/2015</c:v>
                </c:pt>
                <c:pt idx="269">
                  <c:v>26/11/2015</c:v>
                </c:pt>
                <c:pt idx="270">
                  <c:v>27/11/2015</c:v>
                </c:pt>
                <c:pt idx="271">
                  <c:v>28/11/2015</c:v>
                </c:pt>
                <c:pt idx="272">
                  <c:v>29/11/2015</c:v>
                </c:pt>
                <c:pt idx="273">
                  <c:v>30/11/2015</c:v>
                </c:pt>
                <c:pt idx="274">
                  <c:v>01/12/2015</c:v>
                </c:pt>
                <c:pt idx="275">
                  <c:v>02/12/2015</c:v>
                </c:pt>
                <c:pt idx="276">
                  <c:v>03/12/2015</c:v>
                </c:pt>
                <c:pt idx="277">
                  <c:v>04/12/2015</c:v>
                </c:pt>
                <c:pt idx="278">
                  <c:v>05/12/2015</c:v>
                </c:pt>
                <c:pt idx="279">
                  <c:v>06/12/2015</c:v>
                </c:pt>
                <c:pt idx="280">
                  <c:v>07/12/2015</c:v>
                </c:pt>
                <c:pt idx="281">
                  <c:v>08/12/2015</c:v>
                </c:pt>
                <c:pt idx="282">
                  <c:v>09/12/2015</c:v>
                </c:pt>
                <c:pt idx="283">
                  <c:v>10/12/2015</c:v>
                </c:pt>
                <c:pt idx="284">
                  <c:v>12/12/2015</c:v>
                </c:pt>
                <c:pt idx="285">
                  <c:v>13/12/2015</c:v>
                </c:pt>
                <c:pt idx="286">
                  <c:v>14/12/2015</c:v>
                </c:pt>
                <c:pt idx="287">
                  <c:v>15/12/2015</c:v>
                </c:pt>
                <c:pt idx="288">
                  <c:v>16/12/2015</c:v>
                </c:pt>
                <c:pt idx="289">
                  <c:v>17/12/2015</c:v>
                </c:pt>
                <c:pt idx="290">
                  <c:v>19/12/2015</c:v>
                </c:pt>
                <c:pt idx="291">
                  <c:v>20/12/2015</c:v>
                </c:pt>
                <c:pt idx="292">
                  <c:v>21/12/2015</c:v>
                </c:pt>
                <c:pt idx="293">
                  <c:v>22/12/2015</c:v>
                </c:pt>
                <c:pt idx="294">
                  <c:v>23/12/2015</c:v>
                </c:pt>
                <c:pt idx="295">
                  <c:v>24/12/2015</c:v>
                </c:pt>
                <c:pt idx="296">
                  <c:v>26/12/2015</c:v>
                </c:pt>
                <c:pt idx="297">
                  <c:v>27/12/2015</c:v>
                </c:pt>
                <c:pt idx="298">
                  <c:v>28/12/2015</c:v>
                </c:pt>
                <c:pt idx="299">
                  <c:v>29/12/2015</c:v>
                </c:pt>
                <c:pt idx="300">
                  <c:v>30/12/2015</c:v>
                </c:pt>
                <c:pt idx="301">
                  <c:v>31/12/2015</c:v>
                </c:pt>
                <c:pt idx="302">
                  <c:v>02/01/2016</c:v>
                </c:pt>
                <c:pt idx="303">
                  <c:v>03/01/2016</c:v>
                </c:pt>
                <c:pt idx="304">
                  <c:v>04/01/2016</c:v>
                </c:pt>
                <c:pt idx="305">
                  <c:v>05/01/2016</c:v>
                </c:pt>
                <c:pt idx="306">
                  <c:v>06/01/2016</c:v>
                </c:pt>
                <c:pt idx="307">
                  <c:v>09/01/2016</c:v>
                </c:pt>
                <c:pt idx="308">
                  <c:v>10/01/2016</c:v>
                </c:pt>
                <c:pt idx="309">
                  <c:v>12/01/2016</c:v>
                </c:pt>
                <c:pt idx="310">
                  <c:v>13/01/2016</c:v>
                </c:pt>
                <c:pt idx="311">
                  <c:v>17/01/2016</c:v>
                </c:pt>
                <c:pt idx="312">
                  <c:v>19/01/2016</c:v>
                </c:pt>
                <c:pt idx="313">
                  <c:v>23/01/2016</c:v>
                </c:pt>
                <c:pt idx="314">
                  <c:v>24/01/2016</c:v>
                </c:pt>
                <c:pt idx="315">
                  <c:v>26/01/2016</c:v>
                </c:pt>
                <c:pt idx="316">
                  <c:v>27/01/2016</c:v>
                </c:pt>
                <c:pt idx="317">
                  <c:v>28/01/2016</c:v>
                </c:pt>
                <c:pt idx="318">
                  <c:v>30/01/2016</c:v>
                </c:pt>
                <c:pt idx="319">
                  <c:v>31/01/2016</c:v>
                </c:pt>
                <c:pt idx="320">
                  <c:v>03/02/2016</c:v>
                </c:pt>
                <c:pt idx="321">
                  <c:v>06/02/2016</c:v>
                </c:pt>
                <c:pt idx="322">
                  <c:v>07/02/2016</c:v>
                </c:pt>
                <c:pt idx="323">
                  <c:v>08/02/2016</c:v>
                </c:pt>
                <c:pt idx="324">
                  <c:v>09/02/2016</c:v>
                </c:pt>
                <c:pt idx="325">
                  <c:v>10/02/2016</c:v>
                </c:pt>
                <c:pt idx="326">
                  <c:v>14/02/2016</c:v>
                </c:pt>
                <c:pt idx="327">
                  <c:v>15/02/2016</c:v>
                </c:pt>
                <c:pt idx="328">
                  <c:v>16/02/2016</c:v>
                </c:pt>
                <c:pt idx="329">
                  <c:v>18/02/2016</c:v>
                </c:pt>
                <c:pt idx="330">
                  <c:v>20/02/2016</c:v>
                </c:pt>
                <c:pt idx="331">
                  <c:v>21/02/2016</c:v>
                </c:pt>
                <c:pt idx="332">
                  <c:v>22/02/2016</c:v>
                </c:pt>
                <c:pt idx="333">
                  <c:v>23/02/2016</c:v>
                </c:pt>
                <c:pt idx="334">
                  <c:v>25/02/2016</c:v>
                </c:pt>
                <c:pt idx="335">
                  <c:v>27/02/2016</c:v>
                </c:pt>
                <c:pt idx="336">
                  <c:v>28/02/2016</c:v>
                </c:pt>
                <c:pt idx="337">
                  <c:v>01/03/2016</c:v>
                </c:pt>
                <c:pt idx="338">
                  <c:v>02/03/2016</c:v>
                </c:pt>
                <c:pt idx="339">
                  <c:v>05/03/2016</c:v>
                </c:pt>
                <c:pt idx="340">
                  <c:v>06/03/2016</c:v>
                </c:pt>
                <c:pt idx="341">
                  <c:v>07/03/2016</c:v>
                </c:pt>
                <c:pt idx="342">
                  <c:v>08/03/2016</c:v>
                </c:pt>
                <c:pt idx="343">
                  <c:v>09/03/2016</c:v>
                </c:pt>
                <c:pt idx="344">
                  <c:v>10/03/2016</c:v>
                </c:pt>
                <c:pt idx="345">
                  <c:v>12/03/2016</c:v>
                </c:pt>
                <c:pt idx="346">
                  <c:v>13/03/2016</c:v>
                </c:pt>
                <c:pt idx="347">
                  <c:v>14/03/2016</c:v>
                </c:pt>
                <c:pt idx="348">
                  <c:v>15/03/2016</c:v>
                </c:pt>
                <c:pt idx="349">
                  <c:v>16/03/2016</c:v>
                </c:pt>
                <c:pt idx="350">
                  <c:v>17/03/2016</c:v>
                </c:pt>
                <c:pt idx="351">
                  <c:v>19/03/2016</c:v>
                </c:pt>
                <c:pt idx="352">
                  <c:v>20/03/2016</c:v>
                </c:pt>
                <c:pt idx="353">
                  <c:v>21/03/2016</c:v>
                </c:pt>
                <c:pt idx="354">
                  <c:v>22/03/2016</c:v>
                </c:pt>
                <c:pt idx="355">
                  <c:v>23/03/2016</c:v>
                </c:pt>
                <c:pt idx="356">
                  <c:v>24/03/2016</c:v>
                </c:pt>
                <c:pt idx="357">
                  <c:v>26/03/2016</c:v>
                </c:pt>
                <c:pt idx="358">
                  <c:v>27/03/2016</c:v>
                </c:pt>
                <c:pt idx="359">
                  <c:v>28/03/2016</c:v>
                </c:pt>
                <c:pt idx="360">
                  <c:v>29/03/2016</c:v>
                </c:pt>
                <c:pt idx="361">
                  <c:v>30/03/2016</c:v>
                </c:pt>
                <c:pt idx="362">
                  <c:v>31/03/2016</c:v>
                </c:pt>
                <c:pt idx="363">
                  <c:v>02/04/2016</c:v>
                </c:pt>
                <c:pt idx="364">
                  <c:v>04/04/2016</c:v>
                </c:pt>
                <c:pt idx="365">
                  <c:v>05/04/2016</c:v>
                </c:pt>
                <c:pt idx="366">
                  <c:v>06/04/2016</c:v>
                </c:pt>
                <c:pt idx="367">
                  <c:v>07/04/2016</c:v>
                </c:pt>
                <c:pt idx="368">
                  <c:v>09/04/2016</c:v>
                </c:pt>
                <c:pt idx="369">
                  <c:v>10/04/2016</c:v>
                </c:pt>
                <c:pt idx="370">
                  <c:v>11/04/2016</c:v>
                </c:pt>
                <c:pt idx="371">
                  <c:v>13/04/2016</c:v>
                </c:pt>
                <c:pt idx="372">
                  <c:v>14/04/2016</c:v>
                </c:pt>
                <c:pt idx="373">
                  <c:v>16/04/2016</c:v>
                </c:pt>
                <c:pt idx="374">
                  <c:v>17/04/2016</c:v>
                </c:pt>
                <c:pt idx="375">
                  <c:v>18/04/2016</c:v>
                </c:pt>
                <c:pt idx="376">
                  <c:v>19/04/2016</c:v>
                </c:pt>
                <c:pt idx="377">
                  <c:v>20/04/2016</c:v>
                </c:pt>
                <c:pt idx="378">
                  <c:v>21/04/2016</c:v>
                </c:pt>
                <c:pt idx="379">
                  <c:v>22/04/2016</c:v>
                </c:pt>
                <c:pt idx="380">
                  <c:v>24/04/2016</c:v>
                </c:pt>
                <c:pt idx="381">
                  <c:v>25/04/2016</c:v>
                </c:pt>
                <c:pt idx="382">
                  <c:v>26/04/2016</c:v>
                </c:pt>
                <c:pt idx="383">
                  <c:v>27/04/2016</c:v>
                </c:pt>
                <c:pt idx="384">
                  <c:v>28/04/2016</c:v>
                </c:pt>
                <c:pt idx="385">
                  <c:v>29/04/2016</c:v>
                </c:pt>
                <c:pt idx="386">
                  <c:v>30/04/2016</c:v>
                </c:pt>
                <c:pt idx="387">
                  <c:v>01/05/2016</c:v>
                </c:pt>
                <c:pt idx="388">
                  <c:v>02/05/2016</c:v>
                </c:pt>
                <c:pt idx="389">
                  <c:v>03/05/2016</c:v>
                </c:pt>
                <c:pt idx="390">
                  <c:v>04/05/2016</c:v>
                </c:pt>
                <c:pt idx="391">
                  <c:v>07/05/2016</c:v>
                </c:pt>
                <c:pt idx="392">
                  <c:v>08/05/2016</c:v>
                </c:pt>
                <c:pt idx="393">
                  <c:v>09/05/2016</c:v>
                </c:pt>
                <c:pt idx="394">
                  <c:v>10/05/2016</c:v>
                </c:pt>
                <c:pt idx="395">
                  <c:v>11/05/2016</c:v>
                </c:pt>
                <c:pt idx="396">
                  <c:v>12/05/2016</c:v>
                </c:pt>
                <c:pt idx="397">
                  <c:v>13/05/2016</c:v>
                </c:pt>
                <c:pt idx="398">
                  <c:v>14/05/2016</c:v>
                </c:pt>
                <c:pt idx="399">
                  <c:v>15/05/2016</c:v>
                </c:pt>
                <c:pt idx="400">
                  <c:v>16/05/2016</c:v>
                </c:pt>
                <c:pt idx="401">
                  <c:v>17/05/2016</c:v>
                </c:pt>
                <c:pt idx="402">
                  <c:v>18/05/2016</c:v>
                </c:pt>
                <c:pt idx="403">
                  <c:v>20/05/2016</c:v>
                </c:pt>
                <c:pt idx="404">
                  <c:v>21/05/2016</c:v>
                </c:pt>
                <c:pt idx="405">
                  <c:v>22/05/2016</c:v>
                </c:pt>
                <c:pt idx="406">
                  <c:v>23/05/2016</c:v>
                </c:pt>
                <c:pt idx="407">
                  <c:v>24/05/2016</c:v>
                </c:pt>
                <c:pt idx="408">
                  <c:v>25/05/2016</c:v>
                </c:pt>
                <c:pt idx="409">
                  <c:v>26/05/2016</c:v>
                </c:pt>
                <c:pt idx="410">
                  <c:v>28/05/2016</c:v>
                </c:pt>
                <c:pt idx="411">
                  <c:v>29/05/2016</c:v>
                </c:pt>
                <c:pt idx="412">
                  <c:v>30/05/2016</c:v>
                </c:pt>
                <c:pt idx="413">
                  <c:v>31/05/2016</c:v>
                </c:pt>
                <c:pt idx="414">
                  <c:v>01/06/2016</c:v>
                </c:pt>
                <c:pt idx="415">
                  <c:v>04/06/2016</c:v>
                </c:pt>
                <c:pt idx="416">
                  <c:v>05/06/2016</c:v>
                </c:pt>
                <c:pt idx="417">
                  <c:v>07/06/2016</c:v>
                </c:pt>
                <c:pt idx="418">
                  <c:v>08/06/2016</c:v>
                </c:pt>
                <c:pt idx="419">
                  <c:v>09/06/2016</c:v>
                </c:pt>
                <c:pt idx="420">
                  <c:v>11/06/2016</c:v>
                </c:pt>
                <c:pt idx="421">
                  <c:v>12/06/2016</c:v>
                </c:pt>
                <c:pt idx="422">
                  <c:v>13/06/2016</c:v>
                </c:pt>
                <c:pt idx="423">
                  <c:v>14/06/2016</c:v>
                </c:pt>
                <c:pt idx="424">
                  <c:v>15/06/2016</c:v>
                </c:pt>
                <c:pt idx="425">
                  <c:v>16/06/2016</c:v>
                </c:pt>
                <c:pt idx="426">
                  <c:v>18/06/2016</c:v>
                </c:pt>
                <c:pt idx="427">
                  <c:v>19/06/2016</c:v>
                </c:pt>
                <c:pt idx="428">
                  <c:v>20/06/2016</c:v>
                </c:pt>
                <c:pt idx="429">
                  <c:v>21/06/2016</c:v>
                </c:pt>
                <c:pt idx="430">
                  <c:v>22/06/2016</c:v>
                </c:pt>
                <c:pt idx="431">
                  <c:v>23/06/2016</c:v>
                </c:pt>
                <c:pt idx="432">
                  <c:v>25/06/2016</c:v>
                </c:pt>
                <c:pt idx="433">
                  <c:v>26/06/2016</c:v>
                </c:pt>
                <c:pt idx="434">
                  <c:v>28/06/2016</c:v>
                </c:pt>
                <c:pt idx="435">
                  <c:v>29/06/2016</c:v>
                </c:pt>
                <c:pt idx="436">
                  <c:v>02/07/2016</c:v>
                </c:pt>
                <c:pt idx="437">
                  <c:v>03/07/2016</c:v>
                </c:pt>
                <c:pt idx="438">
                  <c:v>04/07/2016</c:v>
                </c:pt>
                <c:pt idx="439">
                  <c:v>05/07/2016</c:v>
                </c:pt>
                <c:pt idx="440">
                  <c:v>06/07/2016</c:v>
                </c:pt>
                <c:pt idx="441">
                  <c:v>08/07/2016</c:v>
                </c:pt>
                <c:pt idx="442">
                  <c:v>09/07/2016</c:v>
                </c:pt>
                <c:pt idx="443">
                  <c:v>10/07/2016</c:v>
                </c:pt>
                <c:pt idx="444">
                  <c:v>11/07/2016</c:v>
                </c:pt>
                <c:pt idx="445">
                  <c:v>12/07/2016</c:v>
                </c:pt>
                <c:pt idx="446">
                  <c:v>13/07/2016</c:v>
                </c:pt>
                <c:pt idx="447">
                  <c:v>14/07/2016</c:v>
                </c:pt>
                <c:pt idx="448">
                  <c:v>16/07/2016</c:v>
                </c:pt>
                <c:pt idx="449">
                  <c:v>17/07/2016</c:v>
                </c:pt>
                <c:pt idx="450">
                  <c:v>18/07/2016</c:v>
                </c:pt>
                <c:pt idx="451">
                  <c:v>19/07/2016</c:v>
                </c:pt>
                <c:pt idx="452">
                  <c:v>20/07/2016</c:v>
                </c:pt>
                <c:pt idx="453">
                  <c:v>23/07/2016</c:v>
                </c:pt>
                <c:pt idx="454">
                  <c:v>24/07/2016</c:v>
                </c:pt>
                <c:pt idx="455">
                  <c:v>25/07/2016</c:v>
                </c:pt>
                <c:pt idx="456">
                  <c:v>26/07/2016</c:v>
                </c:pt>
                <c:pt idx="457">
                  <c:v>27/07/2016</c:v>
                </c:pt>
                <c:pt idx="458">
                  <c:v>30/07/2016</c:v>
                </c:pt>
                <c:pt idx="459">
                  <c:v>31/07/2016</c:v>
                </c:pt>
                <c:pt idx="460">
                  <c:v>01/08/2016</c:v>
                </c:pt>
                <c:pt idx="461">
                  <c:v>02/08/2016</c:v>
                </c:pt>
                <c:pt idx="462">
                  <c:v>05/08/2016</c:v>
                </c:pt>
                <c:pt idx="463">
                  <c:v>06/08/2016</c:v>
                </c:pt>
                <c:pt idx="464">
                  <c:v>07/08/2016</c:v>
                </c:pt>
                <c:pt idx="465">
                  <c:v>08/08/2016</c:v>
                </c:pt>
                <c:pt idx="466">
                  <c:v>09/08/2016</c:v>
                </c:pt>
                <c:pt idx="467">
                  <c:v>10/08/2016</c:v>
                </c:pt>
                <c:pt idx="468">
                  <c:v>11/08/2016</c:v>
                </c:pt>
                <c:pt idx="469">
                  <c:v>13/08/2016</c:v>
                </c:pt>
                <c:pt idx="470">
                  <c:v>15/08/2016</c:v>
                </c:pt>
                <c:pt idx="471">
                  <c:v>16/08/2016</c:v>
                </c:pt>
                <c:pt idx="472">
                  <c:v>17/08/2016</c:v>
                </c:pt>
                <c:pt idx="473">
                  <c:v>21/08/2016</c:v>
                </c:pt>
                <c:pt idx="474">
                  <c:v>22/08/2016</c:v>
                </c:pt>
                <c:pt idx="475">
                  <c:v>23/08/2016</c:v>
                </c:pt>
                <c:pt idx="476">
                  <c:v>24/08/2016</c:v>
                </c:pt>
                <c:pt idx="477">
                  <c:v>25/08/2016</c:v>
                </c:pt>
                <c:pt idx="478">
                  <c:v>27/08/2016</c:v>
                </c:pt>
                <c:pt idx="479">
                  <c:v>28/08/2016</c:v>
                </c:pt>
                <c:pt idx="480">
                  <c:v>29/08/2016</c:v>
                </c:pt>
                <c:pt idx="481">
                  <c:v>31/08/2016</c:v>
                </c:pt>
                <c:pt idx="482">
                  <c:v>01/09/2016</c:v>
                </c:pt>
                <c:pt idx="483">
                  <c:v>03/09/2016</c:v>
                </c:pt>
                <c:pt idx="484">
                  <c:v>04/09/2016</c:v>
                </c:pt>
                <c:pt idx="485">
                  <c:v>05/09/2016</c:v>
                </c:pt>
                <c:pt idx="486">
                  <c:v>06/09/2016</c:v>
                </c:pt>
                <c:pt idx="487">
                  <c:v>07/09/2016</c:v>
                </c:pt>
                <c:pt idx="488">
                  <c:v>08/09/2016</c:v>
                </c:pt>
                <c:pt idx="489">
                  <c:v>10/09/2016</c:v>
                </c:pt>
                <c:pt idx="490">
                  <c:v>11/09/2016</c:v>
                </c:pt>
                <c:pt idx="491">
                  <c:v>12/09/2016</c:v>
                </c:pt>
                <c:pt idx="492">
                  <c:v>13/09/2016</c:v>
                </c:pt>
                <c:pt idx="493">
                  <c:v>14/09/2016</c:v>
                </c:pt>
                <c:pt idx="494">
                  <c:v>15/09/2016</c:v>
                </c:pt>
                <c:pt idx="495">
                  <c:v>16/09/2016</c:v>
                </c:pt>
                <c:pt idx="496">
                  <c:v>17/09/2016</c:v>
                </c:pt>
                <c:pt idx="497">
                  <c:v>18/09/2016</c:v>
                </c:pt>
                <c:pt idx="498">
                  <c:v>19/09/2016</c:v>
                </c:pt>
                <c:pt idx="499">
                  <c:v>20/09/2016</c:v>
                </c:pt>
                <c:pt idx="500">
                  <c:v>21/09/2016</c:v>
                </c:pt>
                <c:pt idx="501">
                  <c:v>22/09/2016</c:v>
                </c:pt>
                <c:pt idx="502">
                  <c:v>24/09/2016</c:v>
                </c:pt>
                <c:pt idx="503">
                  <c:v>25/09/2016</c:v>
                </c:pt>
                <c:pt idx="504">
                  <c:v>26/09/2016</c:v>
                </c:pt>
                <c:pt idx="505">
                  <c:v>27/09/2016</c:v>
                </c:pt>
                <c:pt idx="506">
                  <c:v>28/09/2016</c:v>
                </c:pt>
                <c:pt idx="507">
                  <c:v>01/10/2016</c:v>
                </c:pt>
                <c:pt idx="508">
                  <c:v>02/10/2016</c:v>
                </c:pt>
                <c:pt idx="509">
                  <c:v>03/10/2016</c:v>
                </c:pt>
                <c:pt idx="510">
                  <c:v>04/10/2016</c:v>
                </c:pt>
                <c:pt idx="511">
                  <c:v>05/10/2016</c:v>
                </c:pt>
                <c:pt idx="512">
                  <c:v>08/10/2016</c:v>
                </c:pt>
                <c:pt idx="513">
                  <c:v>09/10/2016</c:v>
                </c:pt>
                <c:pt idx="514">
                  <c:v>10/10/2016</c:v>
                </c:pt>
                <c:pt idx="515">
                  <c:v>11/10/2016</c:v>
                </c:pt>
                <c:pt idx="516">
                  <c:v>12/10/2016</c:v>
                </c:pt>
                <c:pt idx="517">
                  <c:v>13/10/2016</c:v>
                </c:pt>
                <c:pt idx="518">
                  <c:v>15/10/2016</c:v>
                </c:pt>
                <c:pt idx="519">
                  <c:v>16/10/2016</c:v>
                </c:pt>
                <c:pt idx="520">
                  <c:v>17/10/2016</c:v>
                </c:pt>
                <c:pt idx="521">
                  <c:v>18/10/2016</c:v>
                </c:pt>
                <c:pt idx="522">
                  <c:v>19/10/2016</c:v>
                </c:pt>
                <c:pt idx="523">
                  <c:v>20/10/2016</c:v>
                </c:pt>
                <c:pt idx="524">
                  <c:v>22/10/2016</c:v>
                </c:pt>
                <c:pt idx="525">
                  <c:v>23/10/2016</c:v>
                </c:pt>
                <c:pt idx="526">
                  <c:v>24/10/2016</c:v>
                </c:pt>
                <c:pt idx="527">
                  <c:v>25/10/2016</c:v>
                </c:pt>
                <c:pt idx="528">
                  <c:v>26/10/2016</c:v>
                </c:pt>
                <c:pt idx="529">
                  <c:v>28/10/2016</c:v>
                </c:pt>
                <c:pt idx="530">
                  <c:v>29/10/2016</c:v>
                </c:pt>
                <c:pt idx="531">
                  <c:v>30/10/2016</c:v>
                </c:pt>
                <c:pt idx="532">
                  <c:v>31/10/2016</c:v>
                </c:pt>
                <c:pt idx="533">
                  <c:v>01/11/2016</c:v>
                </c:pt>
                <c:pt idx="534">
                  <c:v>02/11/2016</c:v>
                </c:pt>
                <c:pt idx="535">
                  <c:v>03/11/2016</c:v>
                </c:pt>
                <c:pt idx="536">
                  <c:v>05/11/2016</c:v>
                </c:pt>
                <c:pt idx="537">
                  <c:v>06/11/2016</c:v>
                </c:pt>
                <c:pt idx="538">
                  <c:v>07/11/2016</c:v>
                </c:pt>
                <c:pt idx="539">
                  <c:v>08/11/2016</c:v>
                </c:pt>
                <c:pt idx="540">
                  <c:v>09/11/2016</c:v>
                </c:pt>
                <c:pt idx="541">
                  <c:v>10/11/2016</c:v>
                </c:pt>
                <c:pt idx="542">
                  <c:v>11/11/2016</c:v>
                </c:pt>
                <c:pt idx="543">
                  <c:v>12/11/2016</c:v>
                </c:pt>
                <c:pt idx="544">
                  <c:v>13/11/2016</c:v>
                </c:pt>
                <c:pt idx="545">
                  <c:v>14/11/2016</c:v>
                </c:pt>
                <c:pt idx="546">
                  <c:v>15/11/2016</c:v>
                </c:pt>
                <c:pt idx="547">
                  <c:v>16/11/2016</c:v>
                </c:pt>
                <c:pt idx="548">
                  <c:v>17/11/2016</c:v>
                </c:pt>
                <c:pt idx="549">
                  <c:v>19/11/2016</c:v>
                </c:pt>
                <c:pt idx="550">
                  <c:v>20/11/2016</c:v>
                </c:pt>
                <c:pt idx="551">
                  <c:v>21/11/2016</c:v>
                </c:pt>
                <c:pt idx="552">
                  <c:v>22/11/2016</c:v>
                </c:pt>
                <c:pt idx="553">
                  <c:v>23/11/2016</c:v>
                </c:pt>
                <c:pt idx="554">
                  <c:v>24/11/2016</c:v>
                </c:pt>
                <c:pt idx="555">
                  <c:v>25/11/2016</c:v>
                </c:pt>
                <c:pt idx="556">
                  <c:v>26/11/2016</c:v>
                </c:pt>
                <c:pt idx="557">
                  <c:v>27/11/2016</c:v>
                </c:pt>
                <c:pt idx="558">
                  <c:v>28/11/2016</c:v>
                </c:pt>
                <c:pt idx="559">
                  <c:v>29/11/2016</c:v>
                </c:pt>
                <c:pt idx="560">
                  <c:v>30/11/2016</c:v>
                </c:pt>
                <c:pt idx="561">
                  <c:v>01/12/2016</c:v>
                </c:pt>
                <c:pt idx="562">
                  <c:v>03/12/2016</c:v>
                </c:pt>
                <c:pt idx="563">
                  <c:v>04/12/2016</c:v>
                </c:pt>
                <c:pt idx="564">
                  <c:v>05/12/2016</c:v>
                </c:pt>
                <c:pt idx="565">
                  <c:v>06/12/2016</c:v>
                </c:pt>
                <c:pt idx="566">
                  <c:v>07/12/2016</c:v>
                </c:pt>
                <c:pt idx="567">
                  <c:v>08/12/2016</c:v>
                </c:pt>
                <c:pt idx="568">
                  <c:v>09/12/2016</c:v>
                </c:pt>
                <c:pt idx="569">
                  <c:v>10/12/2016</c:v>
                </c:pt>
                <c:pt idx="570">
                  <c:v>11/12/2016</c:v>
                </c:pt>
                <c:pt idx="571">
                  <c:v>12/12/2016</c:v>
                </c:pt>
                <c:pt idx="572">
                  <c:v>13/12/2016</c:v>
                </c:pt>
                <c:pt idx="573">
                  <c:v>14/12/2016</c:v>
                </c:pt>
                <c:pt idx="574">
                  <c:v>15/12/2016</c:v>
                </c:pt>
                <c:pt idx="575">
                  <c:v>16/12/2016</c:v>
                </c:pt>
                <c:pt idx="576">
                  <c:v>17/12/2016</c:v>
                </c:pt>
                <c:pt idx="577">
                  <c:v>18/12/2016</c:v>
                </c:pt>
                <c:pt idx="578">
                  <c:v>19/12/2016</c:v>
                </c:pt>
                <c:pt idx="579">
                  <c:v>20/12/2016</c:v>
                </c:pt>
                <c:pt idx="580">
                  <c:v>21/12/2016</c:v>
                </c:pt>
                <c:pt idx="581">
                  <c:v>22/12/2016</c:v>
                </c:pt>
                <c:pt idx="582">
                  <c:v>23/12/2016</c:v>
                </c:pt>
                <c:pt idx="583">
                  <c:v>24/12/2016</c:v>
                </c:pt>
                <c:pt idx="584">
                  <c:v>25/12/2016</c:v>
                </c:pt>
                <c:pt idx="585">
                  <c:v>26/12/2016</c:v>
                </c:pt>
                <c:pt idx="586">
                  <c:v>27/12/2016</c:v>
                </c:pt>
                <c:pt idx="587">
                  <c:v>28/12/2016</c:v>
                </c:pt>
                <c:pt idx="588">
                  <c:v>30/12/2016</c:v>
                </c:pt>
                <c:pt idx="589">
                  <c:v>31/12/2016</c:v>
                </c:pt>
                <c:pt idx="590">
                  <c:v>02/01/2017</c:v>
                </c:pt>
                <c:pt idx="591">
                  <c:v>03/01/2017</c:v>
                </c:pt>
                <c:pt idx="592">
                  <c:v>04/01/2017</c:v>
                </c:pt>
                <c:pt idx="593">
                  <c:v>05/01/2017</c:v>
                </c:pt>
                <c:pt idx="594">
                  <c:v>07/01/2017</c:v>
                </c:pt>
                <c:pt idx="595">
                  <c:v>08/01/2017</c:v>
                </c:pt>
                <c:pt idx="596">
                  <c:v>09/01/2017</c:v>
                </c:pt>
                <c:pt idx="597">
                  <c:v>10/01/2017</c:v>
                </c:pt>
                <c:pt idx="598">
                  <c:v>11/01/2017</c:v>
                </c:pt>
                <c:pt idx="599">
                  <c:v>14/01/2017</c:v>
                </c:pt>
                <c:pt idx="600">
                  <c:v>15/01/2017</c:v>
                </c:pt>
                <c:pt idx="601">
                  <c:v>16/01/2017</c:v>
                </c:pt>
                <c:pt idx="602">
                  <c:v>17/01/2017</c:v>
                </c:pt>
                <c:pt idx="603">
                  <c:v>21/01/2017</c:v>
                </c:pt>
                <c:pt idx="604">
                  <c:v>22/01/2017</c:v>
                </c:pt>
                <c:pt idx="605">
                  <c:v>23/01/2017</c:v>
                </c:pt>
                <c:pt idx="606">
                  <c:v>24/01/2017</c:v>
                </c:pt>
                <c:pt idx="607">
                  <c:v>25/01/2017</c:v>
                </c:pt>
                <c:pt idx="608">
                  <c:v>28/01/2017</c:v>
                </c:pt>
                <c:pt idx="609">
                  <c:v>30/01/2017</c:v>
                </c:pt>
                <c:pt idx="610">
                  <c:v>31/01/2017</c:v>
                </c:pt>
                <c:pt idx="611">
                  <c:v>01/02/2017</c:v>
                </c:pt>
                <c:pt idx="612">
                  <c:v>02/02/2017</c:v>
                </c:pt>
                <c:pt idx="613">
                  <c:v>03/02/2017</c:v>
                </c:pt>
                <c:pt idx="614">
                  <c:v>04/02/2017</c:v>
                </c:pt>
                <c:pt idx="615">
                  <c:v>05/02/2017</c:v>
                </c:pt>
                <c:pt idx="616">
                  <c:v>06/02/2017</c:v>
                </c:pt>
                <c:pt idx="617">
                  <c:v>07/02/2017</c:v>
                </c:pt>
                <c:pt idx="618">
                  <c:v>08/02/2017</c:v>
                </c:pt>
                <c:pt idx="619">
                  <c:v>09/02/2017</c:v>
                </c:pt>
                <c:pt idx="620">
                  <c:v>11/02/2017</c:v>
                </c:pt>
                <c:pt idx="621">
                  <c:v>12/02/2017</c:v>
                </c:pt>
                <c:pt idx="622">
                  <c:v>13/02/2017</c:v>
                </c:pt>
                <c:pt idx="623">
                  <c:v>14/02/2017</c:v>
                </c:pt>
                <c:pt idx="624">
                  <c:v>15/02/2017</c:v>
                </c:pt>
                <c:pt idx="625">
                  <c:v>16/02/2017</c:v>
                </c:pt>
                <c:pt idx="626">
                  <c:v>19/02/2017</c:v>
                </c:pt>
                <c:pt idx="627">
                  <c:v>20/02/2017</c:v>
                </c:pt>
                <c:pt idx="628">
                  <c:v>21/02/2017</c:v>
                </c:pt>
                <c:pt idx="629">
                  <c:v>22/02/2017</c:v>
                </c:pt>
                <c:pt idx="630">
                  <c:v>23/02/2017</c:v>
                </c:pt>
                <c:pt idx="631">
                  <c:v>25/02/2017</c:v>
                </c:pt>
                <c:pt idx="632">
                  <c:v>27/02/2017</c:v>
                </c:pt>
                <c:pt idx="633">
                  <c:v>28/02/2017</c:v>
                </c:pt>
                <c:pt idx="634">
                  <c:v>01/03/2017</c:v>
                </c:pt>
                <c:pt idx="635">
                  <c:v>03/03/2017</c:v>
                </c:pt>
                <c:pt idx="636">
                  <c:v>04/03/2017</c:v>
                </c:pt>
                <c:pt idx="637">
                  <c:v>05/03/2017</c:v>
                </c:pt>
                <c:pt idx="638">
                  <c:v>06/03/2017</c:v>
                </c:pt>
                <c:pt idx="639">
                  <c:v>07/03/2017</c:v>
                </c:pt>
                <c:pt idx="640">
                  <c:v>08/03/2017</c:v>
                </c:pt>
                <c:pt idx="641">
                  <c:v>09/03/2017</c:v>
                </c:pt>
                <c:pt idx="642">
                  <c:v>10/03/2017</c:v>
                </c:pt>
                <c:pt idx="643">
                  <c:v>11/03/2017</c:v>
                </c:pt>
                <c:pt idx="644">
                  <c:v>12/03/2017</c:v>
                </c:pt>
                <c:pt idx="645">
                  <c:v>13/03/2017</c:v>
                </c:pt>
                <c:pt idx="646">
                  <c:v>14/03/2017</c:v>
                </c:pt>
                <c:pt idx="647">
                  <c:v>15/03/2017</c:v>
                </c:pt>
                <c:pt idx="648">
                  <c:v>17/03/2017</c:v>
                </c:pt>
                <c:pt idx="649">
                  <c:v>18/03/2017</c:v>
                </c:pt>
                <c:pt idx="650">
                  <c:v>19/03/2017</c:v>
                </c:pt>
                <c:pt idx="651">
                  <c:v>20/03/2017</c:v>
                </c:pt>
                <c:pt idx="652">
                  <c:v>21/03/2017</c:v>
                </c:pt>
                <c:pt idx="653">
                  <c:v>22/03/2017</c:v>
                </c:pt>
                <c:pt idx="654">
                  <c:v>24/03/2017</c:v>
                </c:pt>
                <c:pt idx="655">
                  <c:v>25/03/2017</c:v>
                </c:pt>
                <c:pt idx="656">
                  <c:v>26/03/2017</c:v>
                </c:pt>
                <c:pt idx="657">
                  <c:v>27/03/2017</c:v>
                </c:pt>
                <c:pt idx="658">
                  <c:v>28/03/2017</c:v>
                </c:pt>
                <c:pt idx="659">
                  <c:v>29/03/2017</c:v>
                </c:pt>
                <c:pt idx="660">
                  <c:v>30/03/2017</c:v>
                </c:pt>
                <c:pt idx="661">
                  <c:v>31/03/2017</c:v>
                </c:pt>
                <c:pt idx="662">
                  <c:v>01/04/2017</c:v>
                </c:pt>
                <c:pt idx="663">
                  <c:v>02/04/2017</c:v>
                </c:pt>
                <c:pt idx="664">
                  <c:v>03/04/2017</c:v>
                </c:pt>
                <c:pt idx="665">
                  <c:v>04/04/2017</c:v>
                </c:pt>
                <c:pt idx="666">
                  <c:v>05/04/2017</c:v>
                </c:pt>
                <c:pt idx="667">
                  <c:v>06/04/2017</c:v>
                </c:pt>
                <c:pt idx="668">
                  <c:v>07/04/2017</c:v>
                </c:pt>
                <c:pt idx="669">
                  <c:v>08/04/2017</c:v>
                </c:pt>
                <c:pt idx="670">
                  <c:v>09/04/2017</c:v>
                </c:pt>
                <c:pt idx="671">
                  <c:v>10/04/2017</c:v>
                </c:pt>
                <c:pt idx="672">
                  <c:v>12/04/2017</c:v>
                </c:pt>
                <c:pt idx="673">
                  <c:v>13/04/2017</c:v>
                </c:pt>
                <c:pt idx="674">
                  <c:v>14/04/2017</c:v>
                </c:pt>
                <c:pt idx="675">
                  <c:v>15/04/2017</c:v>
                </c:pt>
                <c:pt idx="676">
                  <c:v>16/04/2017</c:v>
                </c:pt>
                <c:pt idx="677">
                  <c:v>17/04/2017</c:v>
                </c:pt>
                <c:pt idx="678">
                  <c:v>18/04/2017</c:v>
                </c:pt>
                <c:pt idx="679">
                  <c:v>19/04/2017</c:v>
                </c:pt>
                <c:pt idx="680">
                  <c:v>21/04/2017</c:v>
                </c:pt>
                <c:pt idx="681">
                  <c:v>22/04/2017</c:v>
                </c:pt>
                <c:pt idx="682">
                  <c:v>23/04/2017</c:v>
                </c:pt>
                <c:pt idx="683">
                  <c:v>24/04/2017</c:v>
                </c:pt>
                <c:pt idx="684">
                  <c:v>25/04/2017</c:v>
                </c:pt>
                <c:pt idx="685">
                  <c:v>26/04/2017</c:v>
                </c:pt>
                <c:pt idx="686">
                  <c:v>28/04/2017</c:v>
                </c:pt>
                <c:pt idx="687">
                  <c:v>30/04/2017</c:v>
                </c:pt>
                <c:pt idx="688">
                  <c:v>01/05/2017</c:v>
                </c:pt>
                <c:pt idx="689">
                  <c:v>02/05/2017</c:v>
                </c:pt>
                <c:pt idx="690">
                  <c:v>03/05/2017</c:v>
                </c:pt>
                <c:pt idx="691">
                  <c:v>05/05/2017</c:v>
                </c:pt>
                <c:pt idx="692">
                  <c:v>06/05/2017</c:v>
                </c:pt>
                <c:pt idx="693">
                  <c:v>07/05/2017</c:v>
                </c:pt>
                <c:pt idx="694">
                  <c:v>08/05/2017</c:v>
                </c:pt>
                <c:pt idx="695">
                  <c:v>09/05/2017</c:v>
                </c:pt>
                <c:pt idx="696">
                  <c:v>10/05/2017</c:v>
                </c:pt>
                <c:pt idx="697">
                  <c:v>11/05/2017</c:v>
                </c:pt>
                <c:pt idx="698">
                  <c:v>12/05/2017</c:v>
                </c:pt>
                <c:pt idx="699">
                  <c:v>14/05/2017</c:v>
                </c:pt>
                <c:pt idx="700">
                  <c:v>15/05/2017</c:v>
                </c:pt>
                <c:pt idx="701">
                  <c:v>16/05/2017</c:v>
                </c:pt>
                <c:pt idx="702">
                  <c:v>17/05/2017</c:v>
                </c:pt>
                <c:pt idx="703">
                  <c:v>18/05/2017</c:v>
                </c:pt>
                <c:pt idx="704">
                  <c:v>19/05/2017</c:v>
                </c:pt>
                <c:pt idx="705">
                  <c:v>20/05/2017</c:v>
                </c:pt>
                <c:pt idx="706">
                  <c:v>21/05/2017</c:v>
                </c:pt>
                <c:pt idx="707">
                  <c:v>22/05/2017</c:v>
                </c:pt>
                <c:pt idx="708">
                  <c:v>23/05/2017</c:v>
                </c:pt>
                <c:pt idx="709">
                  <c:v>24/05/2017</c:v>
                </c:pt>
                <c:pt idx="710">
                  <c:v>25/05/2017</c:v>
                </c:pt>
                <c:pt idx="711">
                  <c:v>26/05/2017</c:v>
                </c:pt>
                <c:pt idx="712">
                  <c:v>27/05/2017</c:v>
                </c:pt>
                <c:pt idx="713">
                  <c:v>28/05/2017</c:v>
                </c:pt>
                <c:pt idx="714">
                  <c:v>29/05/2017</c:v>
                </c:pt>
                <c:pt idx="715">
                  <c:v>30/05/2017</c:v>
                </c:pt>
                <c:pt idx="716">
                  <c:v>31/05/2017</c:v>
                </c:pt>
                <c:pt idx="717">
                  <c:v>02/06/2017</c:v>
                </c:pt>
                <c:pt idx="718">
                  <c:v>04/06/2017</c:v>
                </c:pt>
                <c:pt idx="719">
                  <c:v>05/06/2017</c:v>
                </c:pt>
                <c:pt idx="720">
                  <c:v>06/06/2017</c:v>
                </c:pt>
                <c:pt idx="721">
                  <c:v>07/06/2017</c:v>
                </c:pt>
                <c:pt idx="722">
                  <c:v>09/06/2017</c:v>
                </c:pt>
                <c:pt idx="723">
                  <c:v>10/06/2017</c:v>
                </c:pt>
                <c:pt idx="724">
                  <c:v>11/06/2017</c:v>
                </c:pt>
                <c:pt idx="725">
                  <c:v>12/06/2017</c:v>
                </c:pt>
                <c:pt idx="726">
                  <c:v>13/06/2017</c:v>
                </c:pt>
                <c:pt idx="727">
                  <c:v>14/06/2017</c:v>
                </c:pt>
                <c:pt idx="728">
                  <c:v>15/06/2017</c:v>
                </c:pt>
                <c:pt idx="729">
                  <c:v>16/06/2017</c:v>
                </c:pt>
                <c:pt idx="730">
                  <c:v>17/06/2017</c:v>
                </c:pt>
                <c:pt idx="731">
                  <c:v>18/06/2017</c:v>
                </c:pt>
                <c:pt idx="732">
                  <c:v>19/06/2017</c:v>
                </c:pt>
                <c:pt idx="733">
                  <c:v>20/06/2017</c:v>
                </c:pt>
                <c:pt idx="734">
                  <c:v>21/06/2017</c:v>
                </c:pt>
                <c:pt idx="735">
                  <c:v>23/06/2017</c:v>
                </c:pt>
                <c:pt idx="736">
                  <c:v>24/06/2017</c:v>
                </c:pt>
                <c:pt idx="737">
                  <c:v>25/06/2017</c:v>
                </c:pt>
                <c:pt idx="738">
                  <c:v>26/06/2017</c:v>
                </c:pt>
                <c:pt idx="739">
                  <c:v>27/06/2017</c:v>
                </c:pt>
                <c:pt idx="740">
                  <c:v>28/06/2017</c:v>
                </c:pt>
                <c:pt idx="741">
                  <c:v>29/06/2017</c:v>
                </c:pt>
                <c:pt idx="742">
                  <c:v>30/06/2017</c:v>
                </c:pt>
                <c:pt idx="743">
                  <c:v>01/07/2017</c:v>
                </c:pt>
                <c:pt idx="744">
                  <c:v>02/07/2017</c:v>
                </c:pt>
                <c:pt idx="745">
                  <c:v>03/07/2017</c:v>
                </c:pt>
                <c:pt idx="746">
                  <c:v>04/07/2017</c:v>
                </c:pt>
                <c:pt idx="747">
                  <c:v>07/07/2017</c:v>
                </c:pt>
                <c:pt idx="748">
                  <c:v>08/07/2017</c:v>
                </c:pt>
                <c:pt idx="749">
                  <c:v>09/07/2017</c:v>
                </c:pt>
                <c:pt idx="750">
                  <c:v>10/07/2017</c:v>
                </c:pt>
                <c:pt idx="751">
                  <c:v>12/07/2017</c:v>
                </c:pt>
                <c:pt idx="752">
                  <c:v>14/07/2017</c:v>
                </c:pt>
                <c:pt idx="753">
                  <c:v>15/07/2017</c:v>
                </c:pt>
                <c:pt idx="754">
                  <c:v>16/07/2017</c:v>
                </c:pt>
                <c:pt idx="755">
                  <c:v>17/07/2017</c:v>
                </c:pt>
                <c:pt idx="756">
                  <c:v>18/07/2017</c:v>
                </c:pt>
                <c:pt idx="757">
                  <c:v>19/07/2017</c:v>
                </c:pt>
                <c:pt idx="758">
                  <c:v>20/07/2017</c:v>
                </c:pt>
                <c:pt idx="759">
                  <c:v>21/07/2017</c:v>
                </c:pt>
                <c:pt idx="760">
                  <c:v>22/07/2017</c:v>
                </c:pt>
                <c:pt idx="761">
                  <c:v>23/07/2017</c:v>
                </c:pt>
                <c:pt idx="762">
                  <c:v>24/07/2017</c:v>
                </c:pt>
                <c:pt idx="763">
                  <c:v>25/07/2017</c:v>
                </c:pt>
                <c:pt idx="764">
                  <c:v>28/07/2017</c:v>
                </c:pt>
                <c:pt idx="765">
                  <c:v>29/07/2017</c:v>
                </c:pt>
                <c:pt idx="766">
                  <c:v>30/07/2017</c:v>
                </c:pt>
                <c:pt idx="767">
                  <c:v>31/07/2017</c:v>
                </c:pt>
                <c:pt idx="768">
                  <c:v>01/08/2017</c:v>
                </c:pt>
                <c:pt idx="769">
                  <c:v>02/08/2017</c:v>
                </c:pt>
                <c:pt idx="770">
                  <c:v>03/08/2017</c:v>
                </c:pt>
                <c:pt idx="771">
                  <c:v>04/08/2017</c:v>
                </c:pt>
                <c:pt idx="772">
                  <c:v>05/08/2017</c:v>
                </c:pt>
                <c:pt idx="773">
                  <c:v>06/08/2017</c:v>
                </c:pt>
                <c:pt idx="774">
                  <c:v>07/08/2017</c:v>
                </c:pt>
                <c:pt idx="775">
                  <c:v>08/08/2017</c:v>
                </c:pt>
                <c:pt idx="776">
                  <c:v>09/08/2017</c:v>
                </c:pt>
                <c:pt idx="777">
                  <c:v>11/08/2017</c:v>
                </c:pt>
                <c:pt idx="778">
                  <c:v>12/08/2017</c:v>
                </c:pt>
                <c:pt idx="779">
                  <c:v>13/08/2017</c:v>
                </c:pt>
                <c:pt idx="780">
                  <c:v>14/08/2017</c:v>
                </c:pt>
                <c:pt idx="781">
                  <c:v>15/08/2017</c:v>
                </c:pt>
                <c:pt idx="782">
                  <c:v>16/08/2017</c:v>
                </c:pt>
                <c:pt idx="783">
                  <c:v>17/08/2017</c:v>
                </c:pt>
                <c:pt idx="784">
                  <c:v>18/08/2017</c:v>
                </c:pt>
                <c:pt idx="785">
                  <c:v>19/08/2017</c:v>
                </c:pt>
                <c:pt idx="786">
                  <c:v>20/08/2017</c:v>
                </c:pt>
                <c:pt idx="787">
                  <c:v>21/08/2017</c:v>
                </c:pt>
                <c:pt idx="788">
                  <c:v>22/08/2017</c:v>
                </c:pt>
                <c:pt idx="789">
                  <c:v>23/08/2017</c:v>
                </c:pt>
                <c:pt idx="790">
                  <c:v>26/08/2017</c:v>
                </c:pt>
                <c:pt idx="791">
                  <c:v>27/08/2017</c:v>
                </c:pt>
                <c:pt idx="792">
                  <c:v>28/08/2017</c:v>
                </c:pt>
                <c:pt idx="793">
                  <c:v>29/08/2017</c:v>
                </c:pt>
                <c:pt idx="794">
                  <c:v>30/08/2017</c:v>
                </c:pt>
                <c:pt idx="795">
                  <c:v>31/08/2017</c:v>
                </c:pt>
                <c:pt idx="796">
                  <c:v>01/09/2017</c:v>
                </c:pt>
                <c:pt idx="797">
                  <c:v>02/09/2017</c:v>
                </c:pt>
                <c:pt idx="798">
                  <c:v>03/09/2017</c:v>
                </c:pt>
                <c:pt idx="799">
                  <c:v>04/09/2017</c:v>
                </c:pt>
                <c:pt idx="800">
                  <c:v>05/09/2017</c:v>
                </c:pt>
                <c:pt idx="801">
                  <c:v>06/09/2017</c:v>
                </c:pt>
                <c:pt idx="802">
                  <c:v>08/09/2017</c:v>
                </c:pt>
                <c:pt idx="803">
                  <c:v>09/09/2017</c:v>
                </c:pt>
                <c:pt idx="804">
                  <c:v>10/09/2017</c:v>
                </c:pt>
                <c:pt idx="805">
                  <c:v>11/09/2017</c:v>
                </c:pt>
                <c:pt idx="806">
                  <c:v>12/09/2017</c:v>
                </c:pt>
                <c:pt idx="807">
                  <c:v>13/09/2017</c:v>
                </c:pt>
                <c:pt idx="808">
                  <c:v>14/09/2017</c:v>
                </c:pt>
                <c:pt idx="809">
                  <c:v>15/09/2017</c:v>
                </c:pt>
                <c:pt idx="810">
                  <c:v>16/09/2017</c:v>
                </c:pt>
                <c:pt idx="811">
                  <c:v>17/09/2017</c:v>
                </c:pt>
                <c:pt idx="812">
                  <c:v>18/09/2017</c:v>
                </c:pt>
                <c:pt idx="813">
                  <c:v>19/09/2017</c:v>
                </c:pt>
                <c:pt idx="814">
                  <c:v>20/09/2017</c:v>
                </c:pt>
                <c:pt idx="815">
                  <c:v>22/09/2017</c:v>
                </c:pt>
                <c:pt idx="816">
                  <c:v>23/09/2017</c:v>
                </c:pt>
                <c:pt idx="817">
                  <c:v>24/09/2017</c:v>
                </c:pt>
                <c:pt idx="818">
                  <c:v>25/09/2017</c:v>
                </c:pt>
                <c:pt idx="819">
                  <c:v>26/09/2017</c:v>
                </c:pt>
                <c:pt idx="820">
                  <c:v>27/09/2017</c:v>
                </c:pt>
                <c:pt idx="821">
                  <c:v>28/09/2017</c:v>
                </c:pt>
                <c:pt idx="822">
                  <c:v>29/09/2017</c:v>
                </c:pt>
                <c:pt idx="823">
                  <c:v>30/09/2017</c:v>
                </c:pt>
                <c:pt idx="824">
                  <c:v>01/10/2017</c:v>
                </c:pt>
                <c:pt idx="825">
                  <c:v>02/10/2017</c:v>
                </c:pt>
                <c:pt idx="826">
                  <c:v>03/10/2017</c:v>
                </c:pt>
                <c:pt idx="827">
                  <c:v>04/10/2017</c:v>
                </c:pt>
                <c:pt idx="828">
                  <c:v>06/10/2017</c:v>
                </c:pt>
                <c:pt idx="829">
                  <c:v>07/10/2017</c:v>
                </c:pt>
                <c:pt idx="830">
                  <c:v>08/10/2017</c:v>
                </c:pt>
                <c:pt idx="831">
                  <c:v>09/10/2017</c:v>
                </c:pt>
                <c:pt idx="832">
                  <c:v>10/10/2017</c:v>
                </c:pt>
                <c:pt idx="833">
                  <c:v>11/10/2017</c:v>
                </c:pt>
                <c:pt idx="834">
                  <c:v>13/10/2017</c:v>
                </c:pt>
                <c:pt idx="835">
                  <c:v>14/10/2017</c:v>
                </c:pt>
                <c:pt idx="836">
                  <c:v>15/10/2017</c:v>
                </c:pt>
                <c:pt idx="837">
                  <c:v>16/10/2017</c:v>
                </c:pt>
                <c:pt idx="838">
                  <c:v>17/10/2017</c:v>
                </c:pt>
                <c:pt idx="839">
                  <c:v>18/10/2017</c:v>
                </c:pt>
                <c:pt idx="840">
                  <c:v>20/10/2017</c:v>
                </c:pt>
                <c:pt idx="841">
                  <c:v>21/10/2017</c:v>
                </c:pt>
                <c:pt idx="842">
                  <c:v>22/10/2017</c:v>
                </c:pt>
                <c:pt idx="843">
                  <c:v>23/10/2017</c:v>
                </c:pt>
                <c:pt idx="844">
                  <c:v>24/10/2017</c:v>
                </c:pt>
                <c:pt idx="845">
                  <c:v>25/10/2017</c:v>
                </c:pt>
                <c:pt idx="846">
                  <c:v>27/10/2017</c:v>
                </c:pt>
                <c:pt idx="847">
                  <c:v>28/10/2017</c:v>
                </c:pt>
                <c:pt idx="848">
                  <c:v>29/10/2017</c:v>
                </c:pt>
                <c:pt idx="849">
                  <c:v>30/10/2017</c:v>
                </c:pt>
                <c:pt idx="850">
                  <c:v>31/10/2017</c:v>
                </c:pt>
                <c:pt idx="851">
                  <c:v>01/11/2017</c:v>
                </c:pt>
                <c:pt idx="852">
                  <c:v>03/11/2017</c:v>
                </c:pt>
                <c:pt idx="853">
                  <c:v>04/11/2017</c:v>
                </c:pt>
                <c:pt idx="854">
                  <c:v>05/11/2017</c:v>
                </c:pt>
                <c:pt idx="855">
                  <c:v>06/11/2017</c:v>
                </c:pt>
                <c:pt idx="856">
                  <c:v>07/11/2017</c:v>
                </c:pt>
                <c:pt idx="857">
                  <c:v>08/11/2017</c:v>
                </c:pt>
                <c:pt idx="858">
                  <c:v>09/11/2017</c:v>
                </c:pt>
                <c:pt idx="859">
                  <c:v>10/11/2017</c:v>
                </c:pt>
                <c:pt idx="860">
                  <c:v>11/11/2017</c:v>
                </c:pt>
                <c:pt idx="861">
                  <c:v>12/11/2017</c:v>
                </c:pt>
                <c:pt idx="862">
                  <c:v>13/11/2017</c:v>
                </c:pt>
                <c:pt idx="863">
                  <c:v>14/11/2017</c:v>
                </c:pt>
                <c:pt idx="864">
                  <c:v>15/11/2017</c:v>
                </c:pt>
                <c:pt idx="865">
                  <c:v>16/11/2017</c:v>
                </c:pt>
                <c:pt idx="866">
                  <c:v>17/11/2017</c:v>
                </c:pt>
                <c:pt idx="867">
                  <c:v>18/11/2017</c:v>
                </c:pt>
                <c:pt idx="868">
                  <c:v>19/11/2017</c:v>
                </c:pt>
                <c:pt idx="869">
                  <c:v>20/11/2017</c:v>
                </c:pt>
                <c:pt idx="870">
                  <c:v>21/11/2017</c:v>
                </c:pt>
                <c:pt idx="871">
                  <c:v>22/11/2017</c:v>
                </c:pt>
                <c:pt idx="872">
                  <c:v>23/11/2017</c:v>
                </c:pt>
                <c:pt idx="873">
                  <c:v>24/11/2017</c:v>
                </c:pt>
                <c:pt idx="874">
                  <c:v>25/11/2017</c:v>
                </c:pt>
                <c:pt idx="875">
                  <c:v>26/11/2017</c:v>
                </c:pt>
                <c:pt idx="876">
                  <c:v>27/11/2017</c:v>
                </c:pt>
                <c:pt idx="877">
                  <c:v>28/11/2017</c:v>
                </c:pt>
                <c:pt idx="878">
                  <c:v>29/11/2017</c:v>
                </c:pt>
                <c:pt idx="879">
                  <c:v>30/11/2017</c:v>
                </c:pt>
                <c:pt idx="880">
                  <c:v>01/12/2017</c:v>
                </c:pt>
                <c:pt idx="881">
                  <c:v>02/12/2017</c:v>
                </c:pt>
                <c:pt idx="882">
                  <c:v>03/12/2017</c:v>
                </c:pt>
                <c:pt idx="883">
                  <c:v>04/12/2017</c:v>
                </c:pt>
                <c:pt idx="884">
                  <c:v>05/12/2017</c:v>
                </c:pt>
                <c:pt idx="885">
                  <c:v>06/12/2017</c:v>
                </c:pt>
                <c:pt idx="886">
                  <c:v>08/12/2017</c:v>
                </c:pt>
                <c:pt idx="887">
                  <c:v>09/12/2017</c:v>
                </c:pt>
                <c:pt idx="888">
                  <c:v>10/12/2017</c:v>
                </c:pt>
                <c:pt idx="889">
                  <c:v>11/12/2017</c:v>
                </c:pt>
                <c:pt idx="890">
                  <c:v>12/12/2017</c:v>
                </c:pt>
                <c:pt idx="891">
                  <c:v>13/12/2017</c:v>
                </c:pt>
                <c:pt idx="892">
                  <c:v>14/12/2017</c:v>
                </c:pt>
                <c:pt idx="893">
                  <c:v>15/12/2017</c:v>
                </c:pt>
                <c:pt idx="894">
                  <c:v>16/12/2017</c:v>
                </c:pt>
                <c:pt idx="895">
                  <c:v>17/12/2017</c:v>
                </c:pt>
                <c:pt idx="896">
                  <c:v>18/12/2017</c:v>
                </c:pt>
                <c:pt idx="897">
                  <c:v>19/12/2017</c:v>
                </c:pt>
                <c:pt idx="898">
                  <c:v>20/12/2017</c:v>
                </c:pt>
                <c:pt idx="899">
                  <c:v>22/12/2017</c:v>
                </c:pt>
                <c:pt idx="900">
                  <c:v>23/12/2017</c:v>
                </c:pt>
                <c:pt idx="901">
                  <c:v>24/12/2017</c:v>
                </c:pt>
                <c:pt idx="902">
                  <c:v>25/12/2017</c:v>
                </c:pt>
                <c:pt idx="903">
                  <c:v>26/12/2017</c:v>
                </c:pt>
                <c:pt idx="904">
                  <c:v>27/12/2017</c:v>
                </c:pt>
                <c:pt idx="905">
                  <c:v>29/12/2017</c:v>
                </c:pt>
                <c:pt idx="906">
                  <c:v>30/12/2017</c:v>
                </c:pt>
                <c:pt idx="907">
                  <c:v>31/12/2017</c:v>
                </c:pt>
                <c:pt idx="908">
                  <c:v>01/01/2018</c:v>
                </c:pt>
                <c:pt idx="909">
                  <c:v>02/01/2018</c:v>
                </c:pt>
                <c:pt idx="910">
                  <c:v>03/01/2018</c:v>
                </c:pt>
                <c:pt idx="911">
                  <c:v>06/01/2018</c:v>
                </c:pt>
                <c:pt idx="912">
                  <c:v>07/01/2018</c:v>
                </c:pt>
                <c:pt idx="913">
                  <c:v>08/01/2018</c:v>
                </c:pt>
                <c:pt idx="914">
                  <c:v>09/01/2018</c:v>
                </c:pt>
                <c:pt idx="915">
                  <c:v>12/01/2018</c:v>
                </c:pt>
                <c:pt idx="916">
                  <c:v>13/01/2018</c:v>
                </c:pt>
                <c:pt idx="917">
                  <c:v>14/01/2018</c:v>
                </c:pt>
                <c:pt idx="918">
                  <c:v>15/01/2018</c:v>
                </c:pt>
                <c:pt idx="919">
                  <c:v>16/01/2018</c:v>
                </c:pt>
                <c:pt idx="920">
                  <c:v>19/01/2018</c:v>
                </c:pt>
                <c:pt idx="921">
                  <c:v>20/01/2018</c:v>
                </c:pt>
                <c:pt idx="922">
                  <c:v>21/01/2018</c:v>
                </c:pt>
                <c:pt idx="923">
                  <c:v>22/01/2018</c:v>
                </c:pt>
                <c:pt idx="924">
                  <c:v>23/01/2018</c:v>
                </c:pt>
                <c:pt idx="925">
                  <c:v>24/01/2018</c:v>
                </c:pt>
                <c:pt idx="926">
                  <c:v>26/01/2018</c:v>
                </c:pt>
                <c:pt idx="927">
                  <c:v>27/01/2018</c:v>
                </c:pt>
                <c:pt idx="928">
                  <c:v>28/01/2018</c:v>
                </c:pt>
                <c:pt idx="929">
                  <c:v>29/01/2018</c:v>
                </c:pt>
                <c:pt idx="930">
                  <c:v>30/01/2018</c:v>
                </c:pt>
                <c:pt idx="931">
                  <c:v>02/02/2018</c:v>
                </c:pt>
                <c:pt idx="932">
                  <c:v>03/02/2018</c:v>
                </c:pt>
                <c:pt idx="933">
                  <c:v>04/02/2018</c:v>
                </c:pt>
                <c:pt idx="934">
                  <c:v>05/02/2018</c:v>
                </c:pt>
                <c:pt idx="935">
                  <c:v>06/02/2018</c:v>
                </c:pt>
                <c:pt idx="936">
                  <c:v>09/02/2018</c:v>
                </c:pt>
                <c:pt idx="937">
                  <c:v>10/02/2018</c:v>
                </c:pt>
                <c:pt idx="938">
                  <c:v>11/02/2018</c:v>
                </c:pt>
                <c:pt idx="939">
                  <c:v>13/02/2018</c:v>
                </c:pt>
                <c:pt idx="940">
                  <c:v>16/02/2018</c:v>
                </c:pt>
                <c:pt idx="941">
                  <c:v>17/02/2018</c:v>
                </c:pt>
                <c:pt idx="942">
                  <c:v>18/02/2018</c:v>
                </c:pt>
                <c:pt idx="943">
                  <c:v>19/02/2018</c:v>
                </c:pt>
                <c:pt idx="944">
                  <c:v>20/02/2018</c:v>
                </c:pt>
                <c:pt idx="945">
                  <c:v>21/02/2018</c:v>
                </c:pt>
                <c:pt idx="946">
                  <c:v>23/02/2018</c:v>
                </c:pt>
                <c:pt idx="947">
                  <c:v>24/02/2018</c:v>
                </c:pt>
                <c:pt idx="948">
                  <c:v>25/02/2018</c:v>
                </c:pt>
                <c:pt idx="949">
                  <c:v>26/02/2018</c:v>
                </c:pt>
                <c:pt idx="950">
                  <c:v>28/02/2018</c:v>
                </c:pt>
                <c:pt idx="951">
                  <c:v>02/03/2018</c:v>
                </c:pt>
                <c:pt idx="952">
                  <c:v>03/03/2018</c:v>
                </c:pt>
                <c:pt idx="953">
                  <c:v>04/03/2018</c:v>
                </c:pt>
                <c:pt idx="954">
                  <c:v>05/03/2018</c:v>
                </c:pt>
                <c:pt idx="955">
                  <c:v>06/03/2018</c:v>
                </c:pt>
                <c:pt idx="956">
                  <c:v>07/03/2018</c:v>
                </c:pt>
                <c:pt idx="957">
                  <c:v>08/03/2018</c:v>
                </c:pt>
                <c:pt idx="958">
                  <c:v>09/03/2018</c:v>
                </c:pt>
                <c:pt idx="959">
                  <c:v>10/03/2018</c:v>
                </c:pt>
                <c:pt idx="960">
                  <c:v>11/03/2018</c:v>
                </c:pt>
                <c:pt idx="961">
                  <c:v>12/03/2018</c:v>
                </c:pt>
                <c:pt idx="962">
                  <c:v>13/03/2018</c:v>
                </c:pt>
                <c:pt idx="963">
                  <c:v>14/03/2018</c:v>
                </c:pt>
                <c:pt idx="964">
                  <c:v>16/03/2018</c:v>
                </c:pt>
                <c:pt idx="965">
                  <c:v>17/03/2018</c:v>
                </c:pt>
                <c:pt idx="966">
                  <c:v>18/03/2018</c:v>
                </c:pt>
                <c:pt idx="967">
                  <c:v>19/03/2018</c:v>
                </c:pt>
                <c:pt idx="968">
                  <c:v>20/03/2018</c:v>
                </c:pt>
                <c:pt idx="969">
                  <c:v>21/03/2018</c:v>
                </c:pt>
                <c:pt idx="970">
                  <c:v>23/03/2018</c:v>
                </c:pt>
                <c:pt idx="971">
                  <c:v>24/03/2018</c:v>
                </c:pt>
                <c:pt idx="972">
                  <c:v>25/03/2018</c:v>
                </c:pt>
                <c:pt idx="973">
                  <c:v>26/03/2018</c:v>
                </c:pt>
                <c:pt idx="974">
                  <c:v>27/03/2018</c:v>
                </c:pt>
                <c:pt idx="975">
                  <c:v>28/03/2018</c:v>
                </c:pt>
                <c:pt idx="976">
                  <c:v>29/03/2018</c:v>
                </c:pt>
                <c:pt idx="977">
                  <c:v>30/03/2018</c:v>
                </c:pt>
                <c:pt idx="978">
                  <c:v>31/03/2018</c:v>
                </c:pt>
                <c:pt idx="979">
                  <c:v>01/04/2018</c:v>
                </c:pt>
                <c:pt idx="980">
                  <c:v>02/04/2018</c:v>
                </c:pt>
                <c:pt idx="981">
                  <c:v>03/04/2018</c:v>
                </c:pt>
                <c:pt idx="982">
                  <c:v>04/04/2018</c:v>
                </c:pt>
                <c:pt idx="983">
                  <c:v>06/04/2018</c:v>
                </c:pt>
                <c:pt idx="984">
                  <c:v>07/04/2018</c:v>
                </c:pt>
                <c:pt idx="985">
                  <c:v>08/04/2018</c:v>
                </c:pt>
                <c:pt idx="986">
                  <c:v>09/04/2018</c:v>
                </c:pt>
                <c:pt idx="987">
                  <c:v>10/04/2018</c:v>
                </c:pt>
                <c:pt idx="988">
                  <c:v>11/04/2018</c:v>
                </c:pt>
                <c:pt idx="989">
                  <c:v>12/04/2018</c:v>
                </c:pt>
                <c:pt idx="990">
                  <c:v>13/04/2018</c:v>
                </c:pt>
                <c:pt idx="991">
                  <c:v>14/04/2018</c:v>
                </c:pt>
                <c:pt idx="992">
                  <c:v>15/04/2018</c:v>
                </c:pt>
                <c:pt idx="993">
                  <c:v>16/04/2018</c:v>
                </c:pt>
                <c:pt idx="994">
                  <c:v>17/04/2018</c:v>
                </c:pt>
                <c:pt idx="995">
                  <c:v>20/04/2018</c:v>
                </c:pt>
                <c:pt idx="996">
                  <c:v>21/04/2018</c:v>
                </c:pt>
                <c:pt idx="997">
                  <c:v>22/04/2018</c:v>
                </c:pt>
                <c:pt idx="998">
                  <c:v>23/04/2018</c:v>
                </c:pt>
                <c:pt idx="999">
                  <c:v>24/04/2018</c:v>
                </c:pt>
                <c:pt idx="1000">
                  <c:v>25/04/2018</c:v>
                </c:pt>
                <c:pt idx="1001">
                  <c:v>26/04/2018</c:v>
                </c:pt>
                <c:pt idx="1002">
                  <c:v>27/04/2018</c:v>
                </c:pt>
                <c:pt idx="1003">
                  <c:v>28/04/2018</c:v>
                </c:pt>
                <c:pt idx="1004">
                  <c:v>29/04/2018</c:v>
                </c:pt>
                <c:pt idx="1005">
                  <c:v>30/04/2018</c:v>
                </c:pt>
                <c:pt idx="1006">
                  <c:v>01/05/2018</c:v>
                </c:pt>
                <c:pt idx="1007">
                  <c:v>02/05/2018</c:v>
                </c:pt>
                <c:pt idx="1008">
                  <c:v>03/05/2018</c:v>
                </c:pt>
                <c:pt idx="1009">
                  <c:v>04/05/2018</c:v>
                </c:pt>
                <c:pt idx="1010">
                  <c:v>05/05/2018</c:v>
                </c:pt>
                <c:pt idx="1011">
                  <c:v>06/05/2018</c:v>
                </c:pt>
                <c:pt idx="1012">
                  <c:v>07/05/2018</c:v>
                </c:pt>
                <c:pt idx="1013">
                  <c:v>08/05/2018</c:v>
                </c:pt>
                <c:pt idx="1014">
                  <c:v>09/05/2018</c:v>
                </c:pt>
                <c:pt idx="1015">
                  <c:v>11/05/2018</c:v>
                </c:pt>
                <c:pt idx="1016">
                  <c:v>12/05/2018</c:v>
                </c:pt>
                <c:pt idx="1017">
                  <c:v>13/05/2018</c:v>
                </c:pt>
                <c:pt idx="1018">
                  <c:v>14/05/2018</c:v>
                </c:pt>
                <c:pt idx="1019">
                  <c:v>15/05/2018</c:v>
                </c:pt>
                <c:pt idx="1020">
                  <c:v>16/05/2018</c:v>
                </c:pt>
                <c:pt idx="1021">
                  <c:v>18/05/2018</c:v>
                </c:pt>
                <c:pt idx="1022">
                  <c:v>19/05/2018</c:v>
                </c:pt>
                <c:pt idx="1023">
                  <c:v>20/05/2018</c:v>
                </c:pt>
                <c:pt idx="1024">
                  <c:v>21/05/2018</c:v>
                </c:pt>
                <c:pt idx="1025">
                  <c:v>22/05/2018</c:v>
                </c:pt>
                <c:pt idx="1026">
                  <c:v>23/05/2018</c:v>
                </c:pt>
                <c:pt idx="1027">
                  <c:v>25/05/2018</c:v>
                </c:pt>
                <c:pt idx="1028">
                  <c:v>26/05/2018</c:v>
                </c:pt>
                <c:pt idx="1029">
                  <c:v>27/05/2018</c:v>
                </c:pt>
                <c:pt idx="1030">
                  <c:v>28/05/2018</c:v>
                </c:pt>
                <c:pt idx="1031">
                  <c:v>29/05/2018</c:v>
                </c:pt>
                <c:pt idx="1032">
                  <c:v>30/05/2018</c:v>
                </c:pt>
                <c:pt idx="1033">
                  <c:v>01/06/2018</c:v>
                </c:pt>
                <c:pt idx="1034">
                  <c:v>02/06/2018</c:v>
                </c:pt>
                <c:pt idx="1035">
                  <c:v>03/06/2018</c:v>
                </c:pt>
                <c:pt idx="1036">
                  <c:v>04/06/2018</c:v>
                </c:pt>
                <c:pt idx="1037">
                  <c:v>05/06/2018</c:v>
                </c:pt>
                <c:pt idx="1038">
                  <c:v>06/06/2018</c:v>
                </c:pt>
                <c:pt idx="1039">
                  <c:v>08/06/2018</c:v>
                </c:pt>
                <c:pt idx="1040">
                  <c:v>09/06/2018</c:v>
                </c:pt>
                <c:pt idx="1041">
                  <c:v>10/06/2018</c:v>
                </c:pt>
                <c:pt idx="1042">
                  <c:v>11/06/2018</c:v>
                </c:pt>
                <c:pt idx="1043">
                  <c:v>12/06/2018</c:v>
                </c:pt>
                <c:pt idx="1044">
                  <c:v>13/06/2018</c:v>
                </c:pt>
                <c:pt idx="1045">
                  <c:v>15/06/2018</c:v>
                </c:pt>
                <c:pt idx="1046">
                  <c:v>16/06/2018</c:v>
                </c:pt>
                <c:pt idx="1047">
                  <c:v>17/06/2018</c:v>
                </c:pt>
                <c:pt idx="1048">
                  <c:v>18/06/2018</c:v>
                </c:pt>
                <c:pt idx="1049">
                  <c:v>19/06/2018</c:v>
                </c:pt>
                <c:pt idx="1050">
                  <c:v>20/06/2018</c:v>
                </c:pt>
                <c:pt idx="1051">
                  <c:v>21/06/2018</c:v>
                </c:pt>
                <c:pt idx="1052">
                  <c:v>22/06/2018</c:v>
                </c:pt>
                <c:pt idx="1053">
                  <c:v>24/06/2018</c:v>
                </c:pt>
                <c:pt idx="1054">
                  <c:v>25/06/2018</c:v>
                </c:pt>
                <c:pt idx="1055">
                  <c:v>26/06/2018</c:v>
                </c:pt>
                <c:pt idx="1056">
                  <c:v>27/06/2018</c:v>
                </c:pt>
                <c:pt idx="1057">
                  <c:v>29/06/2018</c:v>
                </c:pt>
                <c:pt idx="1058">
                  <c:v>30/06/2018</c:v>
                </c:pt>
                <c:pt idx="1059">
                  <c:v>01/07/2018</c:v>
                </c:pt>
                <c:pt idx="1060">
                  <c:v>02/07/2018</c:v>
                </c:pt>
                <c:pt idx="1061">
                  <c:v>03/07/2018</c:v>
                </c:pt>
                <c:pt idx="1062">
                  <c:v>05/07/2018</c:v>
                </c:pt>
                <c:pt idx="1063">
                  <c:v>06/07/2018</c:v>
                </c:pt>
                <c:pt idx="1064">
                  <c:v>07/07/2018</c:v>
                </c:pt>
                <c:pt idx="1065">
                  <c:v>08/07/2018</c:v>
                </c:pt>
                <c:pt idx="1066">
                  <c:v>09/07/2018</c:v>
                </c:pt>
                <c:pt idx="1067">
                  <c:v>10/07/2018</c:v>
                </c:pt>
                <c:pt idx="1068">
                  <c:v>11/07/2018</c:v>
                </c:pt>
                <c:pt idx="1069">
                  <c:v>12/07/2018</c:v>
                </c:pt>
                <c:pt idx="1070">
                  <c:v>13/07/2018</c:v>
                </c:pt>
                <c:pt idx="1071">
                  <c:v>14/07/2018</c:v>
                </c:pt>
                <c:pt idx="1072">
                  <c:v>15/07/2018</c:v>
                </c:pt>
                <c:pt idx="1073">
                  <c:v>16/07/2018</c:v>
                </c:pt>
                <c:pt idx="1074">
                  <c:v>17/07/2018</c:v>
                </c:pt>
                <c:pt idx="1075">
                  <c:v>18/07/2018</c:v>
                </c:pt>
                <c:pt idx="1076">
                  <c:v>20/07/2018</c:v>
                </c:pt>
                <c:pt idx="1077">
                  <c:v>21/07/2018</c:v>
                </c:pt>
                <c:pt idx="1078">
                  <c:v>22/07/2018</c:v>
                </c:pt>
                <c:pt idx="1079">
                  <c:v>23/07/2018</c:v>
                </c:pt>
                <c:pt idx="1080">
                  <c:v>24/07/2018</c:v>
                </c:pt>
                <c:pt idx="1081">
                  <c:v>25/07/2018</c:v>
                </c:pt>
                <c:pt idx="1082">
                  <c:v>26/07/2018</c:v>
                </c:pt>
                <c:pt idx="1083">
                  <c:v>27/07/2018</c:v>
                </c:pt>
                <c:pt idx="1084">
                  <c:v>28/07/2018</c:v>
                </c:pt>
                <c:pt idx="1085">
                  <c:v>29/07/2018</c:v>
                </c:pt>
                <c:pt idx="1086">
                  <c:v>30/07/2018</c:v>
                </c:pt>
                <c:pt idx="1087">
                  <c:v>31/07/2018</c:v>
                </c:pt>
                <c:pt idx="1088">
                  <c:v>01/08/2018</c:v>
                </c:pt>
                <c:pt idx="1089">
                  <c:v>03/08/2018</c:v>
                </c:pt>
                <c:pt idx="1090">
                  <c:v>04/08/2018</c:v>
                </c:pt>
                <c:pt idx="1091">
                  <c:v>05/08/2018</c:v>
                </c:pt>
                <c:pt idx="1092">
                  <c:v>06/08/2018</c:v>
                </c:pt>
                <c:pt idx="1093">
                  <c:v>07/08/2018</c:v>
                </c:pt>
                <c:pt idx="1094">
                  <c:v>10/08/2018</c:v>
                </c:pt>
                <c:pt idx="1095">
                  <c:v>11/08/2018</c:v>
                </c:pt>
                <c:pt idx="1096">
                  <c:v>12/08/2018</c:v>
                </c:pt>
                <c:pt idx="1097">
                  <c:v>13/08/2018</c:v>
                </c:pt>
                <c:pt idx="1098">
                  <c:v>14/08/2018</c:v>
                </c:pt>
                <c:pt idx="1099">
                  <c:v>15/08/2018</c:v>
                </c:pt>
                <c:pt idx="1100">
                  <c:v>16/08/2018</c:v>
                </c:pt>
                <c:pt idx="1101">
                  <c:v>17/08/2018</c:v>
                </c:pt>
                <c:pt idx="1102">
                  <c:v>18/08/2018</c:v>
                </c:pt>
                <c:pt idx="1103">
                  <c:v>19/08/2018</c:v>
                </c:pt>
                <c:pt idx="1104">
                  <c:v>20/08/2018</c:v>
                </c:pt>
                <c:pt idx="1105">
                  <c:v>21/08/2018</c:v>
                </c:pt>
                <c:pt idx="1106">
                  <c:v>22/08/2018</c:v>
                </c:pt>
                <c:pt idx="1107">
                  <c:v>23/08/2018</c:v>
                </c:pt>
                <c:pt idx="1108">
                  <c:v>24/08/2018</c:v>
                </c:pt>
                <c:pt idx="1109">
                  <c:v>25/08/2018</c:v>
                </c:pt>
                <c:pt idx="1110">
                  <c:v>26/08/2018</c:v>
                </c:pt>
                <c:pt idx="1111">
                  <c:v>27/08/2018</c:v>
                </c:pt>
                <c:pt idx="1112">
                  <c:v>28/08/2018</c:v>
                </c:pt>
                <c:pt idx="1113">
                  <c:v>29/08/2018</c:v>
                </c:pt>
                <c:pt idx="1114">
                  <c:v>31/08/2018</c:v>
                </c:pt>
                <c:pt idx="1115">
                  <c:v>01/09/2018</c:v>
                </c:pt>
                <c:pt idx="1116">
                  <c:v>02/09/2018</c:v>
                </c:pt>
                <c:pt idx="1117">
                  <c:v>03/09/2018</c:v>
                </c:pt>
                <c:pt idx="1118">
                  <c:v>04/09/2018</c:v>
                </c:pt>
                <c:pt idx="1119">
                  <c:v>05/09/2018</c:v>
                </c:pt>
                <c:pt idx="1120">
                  <c:v>07/09/2018</c:v>
                </c:pt>
                <c:pt idx="1121">
                  <c:v>08/09/2018</c:v>
                </c:pt>
                <c:pt idx="1122">
                  <c:v>09/09/2018</c:v>
                </c:pt>
                <c:pt idx="1123">
                  <c:v>10/09/2018</c:v>
                </c:pt>
                <c:pt idx="1124">
                  <c:v>11/09/2018</c:v>
                </c:pt>
                <c:pt idx="1125">
                  <c:v>12/09/2018</c:v>
                </c:pt>
                <c:pt idx="1126">
                  <c:v>13/09/2018</c:v>
                </c:pt>
                <c:pt idx="1127">
                  <c:v>14/09/2018</c:v>
                </c:pt>
                <c:pt idx="1128">
                  <c:v>15/09/2018</c:v>
                </c:pt>
                <c:pt idx="1129">
                  <c:v>16/09/2018</c:v>
                </c:pt>
                <c:pt idx="1130">
                  <c:v>17/09/2018</c:v>
                </c:pt>
                <c:pt idx="1131">
                  <c:v>18/09/2018</c:v>
                </c:pt>
                <c:pt idx="1132">
                  <c:v>19/09/2018</c:v>
                </c:pt>
                <c:pt idx="1133">
                  <c:v>20/09/2018</c:v>
                </c:pt>
                <c:pt idx="1134">
                  <c:v>21/09/2018</c:v>
                </c:pt>
                <c:pt idx="1135">
                  <c:v>22/09/2018</c:v>
                </c:pt>
                <c:pt idx="1136">
                  <c:v>23/09/2018</c:v>
                </c:pt>
                <c:pt idx="1137">
                  <c:v>24/09/2018</c:v>
                </c:pt>
                <c:pt idx="1138">
                  <c:v>25/09/2018</c:v>
                </c:pt>
                <c:pt idx="1139">
                  <c:v>26/09/2018</c:v>
                </c:pt>
                <c:pt idx="1140">
                  <c:v>28/09/2018</c:v>
                </c:pt>
                <c:pt idx="1141">
                  <c:v>29/09/2018</c:v>
                </c:pt>
                <c:pt idx="1142">
                  <c:v>30/09/2018</c:v>
                </c:pt>
                <c:pt idx="1143">
                  <c:v>01/10/2018</c:v>
                </c:pt>
                <c:pt idx="1144">
                  <c:v>02/10/2018</c:v>
                </c:pt>
                <c:pt idx="1145">
                  <c:v>03/10/2018</c:v>
                </c:pt>
                <c:pt idx="1146">
                  <c:v>04/10/2018</c:v>
                </c:pt>
                <c:pt idx="1147">
                  <c:v>05/10/2018</c:v>
                </c:pt>
                <c:pt idx="1148">
                  <c:v>06/10/2018</c:v>
                </c:pt>
                <c:pt idx="1149">
                  <c:v>07/10/2018</c:v>
                </c:pt>
                <c:pt idx="1150">
                  <c:v>08/10/2018</c:v>
                </c:pt>
                <c:pt idx="1151">
                  <c:v>09/10/2018</c:v>
                </c:pt>
                <c:pt idx="1152">
                  <c:v>10/10/2018</c:v>
                </c:pt>
                <c:pt idx="1153">
                  <c:v>12/10/2018</c:v>
                </c:pt>
                <c:pt idx="1154">
                  <c:v>13/10/2018</c:v>
                </c:pt>
                <c:pt idx="1155">
                  <c:v>14/10/2018</c:v>
                </c:pt>
                <c:pt idx="1156">
                  <c:v>15/10/2018</c:v>
                </c:pt>
                <c:pt idx="1157">
                  <c:v>16/10/2018</c:v>
                </c:pt>
                <c:pt idx="1158">
                  <c:v>17/10/2018</c:v>
                </c:pt>
                <c:pt idx="1159">
                  <c:v>19/10/2018</c:v>
                </c:pt>
                <c:pt idx="1160">
                  <c:v>20/10/2018</c:v>
                </c:pt>
                <c:pt idx="1161">
                  <c:v>21/10/2018</c:v>
                </c:pt>
                <c:pt idx="1162">
                  <c:v>22/10/2018</c:v>
                </c:pt>
                <c:pt idx="1163">
                  <c:v>23/10/2018</c:v>
                </c:pt>
                <c:pt idx="1164">
                  <c:v>24/10/2018</c:v>
                </c:pt>
                <c:pt idx="1165">
                  <c:v>26/10/2018</c:v>
                </c:pt>
                <c:pt idx="1166">
                  <c:v>27/10/2018</c:v>
                </c:pt>
                <c:pt idx="1167">
                  <c:v>28/10/2018</c:v>
                </c:pt>
                <c:pt idx="1168">
                  <c:v>29/10/2018</c:v>
                </c:pt>
                <c:pt idx="1169">
                  <c:v>30/10/2018</c:v>
                </c:pt>
                <c:pt idx="1170">
                  <c:v>31/10/2018</c:v>
                </c:pt>
                <c:pt idx="1171">
                  <c:v>01/11/2018</c:v>
                </c:pt>
                <c:pt idx="1172">
                  <c:v>02/11/2018</c:v>
                </c:pt>
                <c:pt idx="1173">
                  <c:v>03/11/2018</c:v>
                </c:pt>
                <c:pt idx="1174">
                  <c:v>04/11/2018</c:v>
                </c:pt>
                <c:pt idx="1175">
                  <c:v>05/11/2018</c:v>
                </c:pt>
                <c:pt idx="1176">
                  <c:v>06/11/2018</c:v>
                </c:pt>
                <c:pt idx="1177">
                  <c:v>07/11/2018</c:v>
                </c:pt>
                <c:pt idx="1178">
                  <c:v>08/11/2018</c:v>
                </c:pt>
                <c:pt idx="1179">
                  <c:v>09/11/2018</c:v>
                </c:pt>
                <c:pt idx="1180">
                  <c:v>10/11/2018</c:v>
                </c:pt>
                <c:pt idx="1181">
                  <c:v>11/11/2018</c:v>
                </c:pt>
                <c:pt idx="1182">
                  <c:v>12/11/2018</c:v>
                </c:pt>
                <c:pt idx="1183">
                  <c:v>13/11/2018</c:v>
                </c:pt>
                <c:pt idx="1184">
                  <c:v>14/11/2018</c:v>
                </c:pt>
                <c:pt idx="1185">
                  <c:v>15/11/2018</c:v>
                </c:pt>
                <c:pt idx="1186">
                  <c:v>16/11/2018</c:v>
                </c:pt>
                <c:pt idx="1187">
                  <c:v>17/11/2018</c:v>
                </c:pt>
                <c:pt idx="1188">
                  <c:v>18/11/2018</c:v>
                </c:pt>
                <c:pt idx="1189">
                  <c:v>19/11/2018</c:v>
                </c:pt>
                <c:pt idx="1190">
                  <c:v>20/11/2018</c:v>
                </c:pt>
                <c:pt idx="1191">
                  <c:v>21/11/2018</c:v>
                </c:pt>
                <c:pt idx="1192">
                  <c:v>22/11/2018</c:v>
                </c:pt>
                <c:pt idx="1193">
                  <c:v>23/11/2018</c:v>
                </c:pt>
                <c:pt idx="1194">
                  <c:v>24/11/2018</c:v>
                </c:pt>
                <c:pt idx="1195">
                  <c:v>25/11/2018</c:v>
                </c:pt>
                <c:pt idx="1196">
                  <c:v>26/11/2018</c:v>
                </c:pt>
                <c:pt idx="1197">
                  <c:v>27/11/2018</c:v>
                </c:pt>
                <c:pt idx="1198">
                  <c:v>28/11/2018</c:v>
                </c:pt>
                <c:pt idx="1199">
                  <c:v>29/11/2018</c:v>
                </c:pt>
                <c:pt idx="1200">
                  <c:v>30/11/2018</c:v>
                </c:pt>
                <c:pt idx="1201">
                  <c:v>01/12/2018</c:v>
                </c:pt>
                <c:pt idx="1202">
                  <c:v>02/12/2018</c:v>
                </c:pt>
                <c:pt idx="1203">
                  <c:v>03/12/2018</c:v>
                </c:pt>
                <c:pt idx="1204">
                  <c:v>04/12/2018</c:v>
                </c:pt>
                <c:pt idx="1205">
                  <c:v>05/12/2018</c:v>
                </c:pt>
                <c:pt idx="1206">
                  <c:v>06/12/2018</c:v>
                </c:pt>
                <c:pt idx="1207">
                  <c:v>07/12/2018</c:v>
                </c:pt>
                <c:pt idx="1208">
                  <c:v>08/12/2018</c:v>
                </c:pt>
                <c:pt idx="1209">
                  <c:v>09/12/2018</c:v>
                </c:pt>
                <c:pt idx="1210">
                  <c:v>10/12/2018</c:v>
                </c:pt>
                <c:pt idx="1211">
                  <c:v>11/12/2018</c:v>
                </c:pt>
                <c:pt idx="1212">
                  <c:v>13/12/2018</c:v>
                </c:pt>
                <c:pt idx="1213">
                  <c:v>14/12/2018</c:v>
                </c:pt>
                <c:pt idx="1214">
                  <c:v>15/12/2018</c:v>
                </c:pt>
                <c:pt idx="1215">
                  <c:v>16/12/2018</c:v>
                </c:pt>
                <c:pt idx="1216">
                  <c:v>17/12/2018</c:v>
                </c:pt>
                <c:pt idx="1217">
                  <c:v>18/12/2018</c:v>
                </c:pt>
                <c:pt idx="1218">
                  <c:v>19/12/2018</c:v>
                </c:pt>
                <c:pt idx="1219">
                  <c:v>20/12/2018</c:v>
                </c:pt>
                <c:pt idx="1220">
                  <c:v>21/12/2018</c:v>
                </c:pt>
                <c:pt idx="1221">
                  <c:v>22/12/2018</c:v>
                </c:pt>
                <c:pt idx="1222">
                  <c:v>23/12/2018</c:v>
                </c:pt>
                <c:pt idx="1223">
                  <c:v>24/12/2018</c:v>
                </c:pt>
                <c:pt idx="1224">
                  <c:v>25/12/2018</c:v>
                </c:pt>
                <c:pt idx="1225">
                  <c:v>26/12/2018</c:v>
                </c:pt>
                <c:pt idx="1226">
                  <c:v>27/12/2018</c:v>
                </c:pt>
                <c:pt idx="1227">
                  <c:v>28/12/2018</c:v>
                </c:pt>
                <c:pt idx="1228">
                  <c:v>29/12/2018</c:v>
                </c:pt>
                <c:pt idx="1229">
                  <c:v>30/12/2018</c:v>
                </c:pt>
              </c:strCache>
            </c:strRef>
          </c:cat>
          <c:val>
            <c:numRef>
              <c:f>'Trend analysis'!$C$9:$C$1238</c:f>
              <c:numCache>
                <c:formatCode>0.00</c:formatCode>
                <c:ptCount val="1230"/>
                <c:pt idx="0">
                  <c:v>16.448</c:v>
                </c:pt>
                <c:pt idx="1">
                  <c:v>288.06</c:v>
                </c:pt>
                <c:pt idx="2">
                  <c:v>19.536000000000001</c:v>
                </c:pt>
                <c:pt idx="3">
                  <c:v>4407.1000000000004</c:v>
                </c:pt>
                <c:pt idx="4">
                  <c:v>87.157999999999987</c:v>
                </c:pt>
                <c:pt idx="5">
                  <c:v>40.543999999999997</c:v>
                </c:pt>
                <c:pt idx="6">
                  <c:v>54.83</c:v>
                </c:pt>
                <c:pt idx="7">
                  <c:v>9.94</c:v>
                </c:pt>
                <c:pt idx="8">
                  <c:v>3553.7950000000001</c:v>
                </c:pt>
                <c:pt idx="9">
                  <c:v>61.96</c:v>
                </c:pt>
                <c:pt idx="10">
                  <c:v>149.94999999999999</c:v>
                </c:pt>
                <c:pt idx="11">
                  <c:v>299.964</c:v>
                </c:pt>
                <c:pt idx="12">
                  <c:v>64.864000000000004</c:v>
                </c:pt>
                <c:pt idx="13">
                  <c:v>378.59399999999999</c:v>
                </c:pt>
                <c:pt idx="14">
                  <c:v>2673.87</c:v>
                </c:pt>
                <c:pt idx="15">
                  <c:v>40.08</c:v>
                </c:pt>
                <c:pt idx="16">
                  <c:v>1097.25</c:v>
                </c:pt>
                <c:pt idx="17">
                  <c:v>426.67</c:v>
                </c:pt>
                <c:pt idx="18">
                  <c:v>3.9279999999999999</c:v>
                </c:pt>
                <c:pt idx="19">
                  <c:v>240.5</c:v>
                </c:pt>
                <c:pt idx="20">
                  <c:v>290.666</c:v>
                </c:pt>
                <c:pt idx="21">
                  <c:v>468.9</c:v>
                </c:pt>
                <c:pt idx="22">
                  <c:v>211.64600000000002</c:v>
                </c:pt>
                <c:pt idx="23">
                  <c:v>97.112000000000009</c:v>
                </c:pt>
                <c:pt idx="24">
                  <c:v>134.38399999999999</c:v>
                </c:pt>
                <c:pt idx="25">
                  <c:v>330.512</c:v>
                </c:pt>
                <c:pt idx="26">
                  <c:v>180.32</c:v>
                </c:pt>
                <c:pt idx="27">
                  <c:v>14.56</c:v>
                </c:pt>
                <c:pt idx="28">
                  <c:v>2043.4000000000005</c:v>
                </c:pt>
                <c:pt idx="29">
                  <c:v>129.56800000000001</c:v>
                </c:pt>
                <c:pt idx="30">
                  <c:v>576.726</c:v>
                </c:pt>
                <c:pt idx="31">
                  <c:v>21.36</c:v>
                </c:pt>
                <c:pt idx="32">
                  <c:v>9.0399999999999991</c:v>
                </c:pt>
                <c:pt idx="33">
                  <c:v>54.207999999999998</c:v>
                </c:pt>
                <c:pt idx="34">
                  <c:v>37.783999999999999</c:v>
                </c:pt>
                <c:pt idx="35">
                  <c:v>95.59</c:v>
                </c:pt>
                <c:pt idx="36">
                  <c:v>8.85</c:v>
                </c:pt>
                <c:pt idx="37">
                  <c:v>19.440000000000001</c:v>
                </c:pt>
                <c:pt idx="38">
                  <c:v>11.364000000000001</c:v>
                </c:pt>
                <c:pt idx="39">
                  <c:v>55.671999999999997</c:v>
                </c:pt>
                <c:pt idx="40">
                  <c:v>19.456</c:v>
                </c:pt>
                <c:pt idx="41">
                  <c:v>2203.1509999999998</c:v>
                </c:pt>
                <c:pt idx="42">
                  <c:v>47.76</c:v>
                </c:pt>
                <c:pt idx="43">
                  <c:v>1345.8919999999998</c:v>
                </c:pt>
                <c:pt idx="44">
                  <c:v>370.452</c:v>
                </c:pt>
                <c:pt idx="45">
                  <c:v>705.5619999999999</c:v>
                </c:pt>
                <c:pt idx="46">
                  <c:v>1561.0619999999999</c:v>
                </c:pt>
                <c:pt idx="47">
                  <c:v>741.95600000000002</c:v>
                </c:pt>
                <c:pt idx="48">
                  <c:v>918.31400000000008</c:v>
                </c:pt>
                <c:pt idx="49">
                  <c:v>2108.5499999999997</c:v>
                </c:pt>
                <c:pt idx="50">
                  <c:v>370.78199999999998</c:v>
                </c:pt>
                <c:pt idx="51">
                  <c:v>471.92</c:v>
                </c:pt>
                <c:pt idx="52">
                  <c:v>3960.3580000000002</c:v>
                </c:pt>
                <c:pt idx="53">
                  <c:v>28106.715999999997</c:v>
                </c:pt>
                <c:pt idx="54">
                  <c:v>590.76200000000006</c:v>
                </c:pt>
                <c:pt idx="55">
                  <c:v>4109.8159999999998</c:v>
                </c:pt>
                <c:pt idx="56">
                  <c:v>464.09299999999996</c:v>
                </c:pt>
                <c:pt idx="57">
                  <c:v>945.06399999999996</c:v>
                </c:pt>
                <c:pt idx="58">
                  <c:v>65.38</c:v>
                </c:pt>
                <c:pt idx="59">
                  <c:v>459.14600000000002</c:v>
                </c:pt>
                <c:pt idx="60">
                  <c:v>145.13</c:v>
                </c:pt>
                <c:pt idx="61">
                  <c:v>1493.2159999999999</c:v>
                </c:pt>
                <c:pt idx="62">
                  <c:v>890.84100000000001</c:v>
                </c:pt>
                <c:pt idx="63">
                  <c:v>1170.3219999999999</c:v>
                </c:pt>
                <c:pt idx="64">
                  <c:v>1959.5519999999999</c:v>
                </c:pt>
                <c:pt idx="65">
                  <c:v>119.88799999999999</c:v>
                </c:pt>
                <c:pt idx="66">
                  <c:v>1458.5580000000002</c:v>
                </c:pt>
                <c:pt idx="67">
                  <c:v>475.84399999999999</c:v>
                </c:pt>
                <c:pt idx="68">
                  <c:v>5179.7379999999994</c:v>
                </c:pt>
                <c:pt idx="69">
                  <c:v>1650.6899999999998</c:v>
                </c:pt>
                <c:pt idx="70">
                  <c:v>1021.1700000000002</c:v>
                </c:pt>
                <c:pt idx="71">
                  <c:v>1958.75</c:v>
                </c:pt>
                <c:pt idx="72">
                  <c:v>1915.24</c:v>
                </c:pt>
                <c:pt idx="73">
                  <c:v>1872.443</c:v>
                </c:pt>
                <c:pt idx="74">
                  <c:v>638.57600000000002</c:v>
                </c:pt>
                <c:pt idx="75">
                  <c:v>294.71999999999997</c:v>
                </c:pt>
                <c:pt idx="76">
                  <c:v>39.072000000000003</c:v>
                </c:pt>
                <c:pt idx="77">
                  <c:v>1020.5319999999999</c:v>
                </c:pt>
                <c:pt idx="78">
                  <c:v>205.47</c:v>
                </c:pt>
                <c:pt idx="79">
                  <c:v>1250.45</c:v>
                </c:pt>
                <c:pt idx="80">
                  <c:v>845.36</c:v>
                </c:pt>
                <c:pt idx="81">
                  <c:v>257.75200000000001</c:v>
                </c:pt>
                <c:pt idx="82">
                  <c:v>643.98000000000013</c:v>
                </c:pt>
                <c:pt idx="83">
                  <c:v>2379.9939999999997</c:v>
                </c:pt>
                <c:pt idx="84">
                  <c:v>282.56800000000004</c:v>
                </c:pt>
                <c:pt idx="85">
                  <c:v>2578.4760000000001</c:v>
                </c:pt>
                <c:pt idx="86">
                  <c:v>768.84399999999994</c:v>
                </c:pt>
                <c:pt idx="87">
                  <c:v>1048.74</c:v>
                </c:pt>
                <c:pt idx="88">
                  <c:v>506.12</c:v>
                </c:pt>
                <c:pt idx="89">
                  <c:v>72.632000000000005</c:v>
                </c:pt>
                <c:pt idx="90">
                  <c:v>187.43199999999999</c:v>
                </c:pt>
                <c:pt idx="91">
                  <c:v>260.97699999999998</c:v>
                </c:pt>
                <c:pt idx="92">
                  <c:v>254.45599999999999</c:v>
                </c:pt>
                <c:pt idx="93">
                  <c:v>1091.3499999999999</c:v>
                </c:pt>
                <c:pt idx="94">
                  <c:v>1799.97</c:v>
                </c:pt>
                <c:pt idx="95">
                  <c:v>394.47999999999996</c:v>
                </c:pt>
                <c:pt idx="96">
                  <c:v>2343.799</c:v>
                </c:pt>
                <c:pt idx="97">
                  <c:v>1642.8019999999999</c:v>
                </c:pt>
                <c:pt idx="98">
                  <c:v>734.846</c:v>
                </c:pt>
                <c:pt idx="99">
                  <c:v>898.38199999999995</c:v>
                </c:pt>
                <c:pt idx="100">
                  <c:v>310.88</c:v>
                </c:pt>
                <c:pt idx="101">
                  <c:v>289.27999999999997</c:v>
                </c:pt>
                <c:pt idx="102">
                  <c:v>91.68</c:v>
                </c:pt>
                <c:pt idx="103">
                  <c:v>944.96400000000006</c:v>
                </c:pt>
                <c:pt idx="104">
                  <c:v>91.62</c:v>
                </c:pt>
                <c:pt idx="105">
                  <c:v>320.10399999999998</c:v>
                </c:pt>
                <c:pt idx="106">
                  <c:v>4264.3280000000004</c:v>
                </c:pt>
                <c:pt idx="107">
                  <c:v>180.93</c:v>
                </c:pt>
                <c:pt idx="108">
                  <c:v>323.75800000000004</c:v>
                </c:pt>
                <c:pt idx="109">
                  <c:v>116.28</c:v>
                </c:pt>
                <c:pt idx="110">
                  <c:v>119.53999999999999</c:v>
                </c:pt>
                <c:pt idx="111">
                  <c:v>1325.7180000000001</c:v>
                </c:pt>
                <c:pt idx="112">
                  <c:v>2157.3939999999998</c:v>
                </c:pt>
                <c:pt idx="113">
                  <c:v>221.96800000000002</c:v>
                </c:pt>
                <c:pt idx="114">
                  <c:v>1924.913</c:v>
                </c:pt>
                <c:pt idx="115">
                  <c:v>773.7</c:v>
                </c:pt>
                <c:pt idx="116">
                  <c:v>5188.5200000000013</c:v>
                </c:pt>
                <c:pt idx="117">
                  <c:v>738.59799999999996</c:v>
                </c:pt>
                <c:pt idx="118">
                  <c:v>531.16</c:v>
                </c:pt>
                <c:pt idx="119">
                  <c:v>456.27199999999999</c:v>
                </c:pt>
                <c:pt idx="120">
                  <c:v>1374.001</c:v>
                </c:pt>
                <c:pt idx="121">
                  <c:v>281.39699999999999</c:v>
                </c:pt>
                <c:pt idx="122">
                  <c:v>2501.2640000000001</c:v>
                </c:pt>
                <c:pt idx="123">
                  <c:v>5463.0080000000007</c:v>
                </c:pt>
                <c:pt idx="124">
                  <c:v>491.55</c:v>
                </c:pt>
                <c:pt idx="125">
                  <c:v>14.52</c:v>
                </c:pt>
                <c:pt idx="126">
                  <c:v>212.94</c:v>
                </c:pt>
                <c:pt idx="127">
                  <c:v>942.97399999999993</c:v>
                </c:pt>
                <c:pt idx="128">
                  <c:v>763.79200000000003</c:v>
                </c:pt>
                <c:pt idx="129">
                  <c:v>3356.4860000000003</c:v>
                </c:pt>
                <c:pt idx="130">
                  <c:v>139.80000000000001</c:v>
                </c:pt>
                <c:pt idx="131">
                  <c:v>1828.9495999999999</c:v>
                </c:pt>
                <c:pt idx="132">
                  <c:v>4107.4429999999993</c:v>
                </c:pt>
                <c:pt idx="133">
                  <c:v>1975.498</c:v>
                </c:pt>
                <c:pt idx="134">
                  <c:v>109.496</c:v>
                </c:pt>
                <c:pt idx="135">
                  <c:v>4.2720000000000002</c:v>
                </c:pt>
                <c:pt idx="136">
                  <c:v>792.76</c:v>
                </c:pt>
                <c:pt idx="137">
                  <c:v>616.14</c:v>
                </c:pt>
                <c:pt idx="138">
                  <c:v>1645.7909999999999</c:v>
                </c:pt>
                <c:pt idx="139">
                  <c:v>46.68</c:v>
                </c:pt>
                <c:pt idx="140">
                  <c:v>739.62400000000002</c:v>
                </c:pt>
                <c:pt idx="141">
                  <c:v>601.02399999999989</c:v>
                </c:pt>
                <c:pt idx="142">
                  <c:v>79.56</c:v>
                </c:pt>
                <c:pt idx="143">
                  <c:v>247.40800000000002</c:v>
                </c:pt>
                <c:pt idx="144">
                  <c:v>1444.1039999999998</c:v>
                </c:pt>
                <c:pt idx="145">
                  <c:v>1038.472</c:v>
                </c:pt>
                <c:pt idx="146">
                  <c:v>241.19400000000002</c:v>
                </c:pt>
                <c:pt idx="147">
                  <c:v>763.07400000000007</c:v>
                </c:pt>
                <c:pt idx="148">
                  <c:v>265.52100000000002</c:v>
                </c:pt>
                <c:pt idx="149">
                  <c:v>2022.356</c:v>
                </c:pt>
                <c:pt idx="150">
                  <c:v>1960.0119999999997</c:v>
                </c:pt>
                <c:pt idx="151">
                  <c:v>351.21600000000001</c:v>
                </c:pt>
                <c:pt idx="152">
                  <c:v>292.59399999999999</c:v>
                </c:pt>
                <c:pt idx="153">
                  <c:v>9.51</c:v>
                </c:pt>
                <c:pt idx="154">
                  <c:v>273.04000000000002</c:v>
                </c:pt>
                <c:pt idx="155">
                  <c:v>461.32600000000002</c:v>
                </c:pt>
                <c:pt idx="156">
                  <c:v>2285.7859999999996</c:v>
                </c:pt>
                <c:pt idx="157">
                  <c:v>1961.4820000000002</c:v>
                </c:pt>
                <c:pt idx="158">
                  <c:v>1348.3440000000003</c:v>
                </c:pt>
                <c:pt idx="159">
                  <c:v>2613.1840000000002</c:v>
                </c:pt>
                <c:pt idx="160">
                  <c:v>8341.2899999999991</c:v>
                </c:pt>
                <c:pt idx="161">
                  <c:v>5039.9939999999997</c:v>
                </c:pt>
                <c:pt idx="162">
                  <c:v>580.05999999999995</c:v>
                </c:pt>
                <c:pt idx="163">
                  <c:v>193.15199999999999</c:v>
                </c:pt>
                <c:pt idx="164">
                  <c:v>1367.84</c:v>
                </c:pt>
                <c:pt idx="165">
                  <c:v>228.32800000000003</c:v>
                </c:pt>
                <c:pt idx="166">
                  <c:v>886.28</c:v>
                </c:pt>
                <c:pt idx="167">
                  <c:v>477.99400000000003</c:v>
                </c:pt>
                <c:pt idx="168">
                  <c:v>2743.1540000000005</c:v>
                </c:pt>
                <c:pt idx="169">
                  <c:v>2408.7240000000002</c:v>
                </c:pt>
                <c:pt idx="170">
                  <c:v>262.89</c:v>
                </c:pt>
                <c:pt idx="171">
                  <c:v>3955.6290000000004</c:v>
                </c:pt>
                <c:pt idx="172">
                  <c:v>3605.6849999999999</c:v>
                </c:pt>
                <c:pt idx="173">
                  <c:v>451.62</c:v>
                </c:pt>
                <c:pt idx="174">
                  <c:v>1545.73</c:v>
                </c:pt>
                <c:pt idx="175">
                  <c:v>337.5</c:v>
                </c:pt>
                <c:pt idx="176">
                  <c:v>853.09199999999998</c:v>
                </c:pt>
                <c:pt idx="177">
                  <c:v>500.34199999999998</c:v>
                </c:pt>
                <c:pt idx="178">
                  <c:v>1439.106</c:v>
                </c:pt>
                <c:pt idx="179">
                  <c:v>1838.7220000000002</c:v>
                </c:pt>
                <c:pt idx="180">
                  <c:v>23.103999999999999</c:v>
                </c:pt>
                <c:pt idx="181">
                  <c:v>565.22400000000005</c:v>
                </c:pt>
                <c:pt idx="182">
                  <c:v>59.739999999999995</c:v>
                </c:pt>
                <c:pt idx="183">
                  <c:v>1451.65</c:v>
                </c:pt>
                <c:pt idx="184">
                  <c:v>366.81000000000006</c:v>
                </c:pt>
                <c:pt idx="185">
                  <c:v>2070.13</c:v>
                </c:pt>
                <c:pt idx="186">
                  <c:v>832.32249999999999</c:v>
                </c:pt>
                <c:pt idx="187">
                  <c:v>121.24</c:v>
                </c:pt>
                <c:pt idx="188">
                  <c:v>92.52</c:v>
                </c:pt>
                <c:pt idx="189">
                  <c:v>469.43600000000004</c:v>
                </c:pt>
                <c:pt idx="190">
                  <c:v>3254.15</c:v>
                </c:pt>
                <c:pt idx="191">
                  <c:v>22.08</c:v>
                </c:pt>
                <c:pt idx="192">
                  <c:v>296.30399999999997</c:v>
                </c:pt>
                <c:pt idx="193">
                  <c:v>100.36</c:v>
                </c:pt>
                <c:pt idx="194">
                  <c:v>3523.8750000000009</c:v>
                </c:pt>
                <c:pt idx="195">
                  <c:v>14228.427999999996</c:v>
                </c:pt>
                <c:pt idx="196">
                  <c:v>4043.5880000000006</c:v>
                </c:pt>
                <c:pt idx="197">
                  <c:v>1855.2280000000001</c:v>
                </c:pt>
                <c:pt idx="198">
                  <c:v>127.95</c:v>
                </c:pt>
                <c:pt idx="199">
                  <c:v>4904.66</c:v>
                </c:pt>
                <c:pt idx="200">
                  <c:v>1275.4080000000001</c:v>
                </c:pt>
                <c:pt idx="201">
                  <c:v>5023.7159999999994</c:v>
                </c:pt>
                <c:pt idx="202">
                  <c:v>133.43600000000001</c:v>
                </c:pt>
                <c:pt idx="203">
                  <c:v>33.552</c:v>
                </c:pt>
                <c:pt idx="204">
                  <c:v>820.52300000000002</c:v>
                </c:pt>
                <c:pt idx="205">
                  <c:v>9338.6370000000006</c:v>
                </c:pt>
                <c:pt idx="206">
                  <c:v>5335.9679999999998</c:v>
                </c:pt>
                <c:pt idx="207">
                  <c:v>2679.6519999999996</c:v>
                </c:pt>
                <c:pt idx="208">
                  <c:v>1240.2660000000001</c:v>
                </c:pt>
                <c:pt idx="209">
                  <c:v>10662.337000000001</c:v>
                </c:pt>
                <c:pt idx="210">
                  <c:v>211.96</c:v>
                </c:pt>
                <c:pt idx="211">
                  <c:v>354.8888</c:v>
                </c:pt>
                <c:pt idx="212">
                  <c:v>1326.7900000000002</c:v>
                </c:pt>
                <c:pt idx="213">
                  <c:v>773.43999999999994</c:v>
                </c:pt>
                <c:pt idx="214">
                  <c:v>490.29200000000003</c:v>
                </c:pt>
                <c:pt idx="215">
                  <c:v>8109.07</c:v>
                </c:pt>
                <c:pt idx="216">
                  <c:v>987.53199999999993</c:v>
                </c:pt>
                <c:pt idx="217">
                  <c:v>4.71</c:v>
                </c:pt>
                <c:pt idx="218">
                  <c:v>598.14399999999989</c:v>
                </c:pt>
                <c:pt idx="219">
                  <c:v>862.68300000000011</c:v>
                </c:pt>
                <c:pt idx="220">
                  <c:v>728.74799999999993</c:v>
                </c:pt>
                <c:pt idx="221">
                  <c:v>191.9</c:v>
                </c:pt>
                <c:pt idx="222">
                  <c:v>494.71</c:v>
                </c:pt>
                <c:pt idx="223">
                  <c:v>237.35999999999999</c:v>
                </c:pt>
                <c:pt idx="224">
                  <c:v>147.392</c:v>
                </c:pt>
                <c:pt idx="225">
                  <c:v>249.35999999999999</c:v>
                </c:pt>
                <c:pt idx="226">
                  <c:v>2049.386</c:v>
                </c:pt>
                <c:pt idx="227">
                  <c:v>1381.164</c:v>
                </c:pt>
                <c:pt idx="228">
                  <c:v>58.53</c:v>
                </c:pt>
                <c:pt idx="229">
                  <c:v>2212.1819999999998</c:v>
                </c:pt>
                <c:pt idx="230">
                  <c:v>4525.4839999999995</c:v>
                </c:pt>
                <c:pt idx="231">
                  <c:v>206.72400000000002</c:v>
                </c:pt>
                <c:pt idx="232">
                  <c:v>194.322</c:v>
                </c:pt>
                <c:pt idx="233">
                  <c:v>136.06800000000001</c:v>
                </c:pt>
                <c:pt idx="234">
                  <c:v>3134.9160000000002</c:v>
                </c:pt>
                <c:pt idx="235">
                  <c:v>641.10400000000004</c:v>
                </c:pt>
                <c:pt idx="236">
                  <c:v>1501.1039999999998</c:v>
                </c:pt>
                <c:pt idx="237">
                  <c:v>1356.6020000000001</c:v>
                </c:pt>
                <c:pt idx="238">
                  <c:v>223.80799999999999</c:v>
                </c:pt>
                <c:pt idx="239">
                  <c:v>56.49</c:v>
                </c:pt>
                <c:pt idx="240">
                  <c:v>103.88200000000001</c:v>
                </c:pt>
                <c:pt idx="241">
                  <c:v>447.88</c:v>
                </c:pt>
                <c:pt idx="242">
                  <c:v>22.32</c:v>
                </c:pt>
                <c:pt idx="243">
                  <c:v>1510.5820000000001</c:v>
                </c:pt>
                <c:pt idx="244">
                  <c:v>2813.8120000000004</c:v>
                </c:pt>
                <c:pt idx="245">
                  <c:v>5362.0259999999998</c:v>
                </c:pt>
                <c:pt idx="246">
                  <c:v>4637.8159999999998</c:v>
                </c:pt>
                <c:pt idx="247">
                  <c:v>2126.37</c:v>
                </c:pt>
                <c:pt idx="248">
                  <c:v>2784.1629999999996</c:v>
                </c:pt>
                <c:pt idx="249">
                  <c:v>6693.7479999999987</c:v>
                </c:pt>
                <c:pt idx="250">
                  <c:v>1694.5640000000001</c:v>
                </c:pt>
                <c:pt idx="251">
                  <c:v>1302.4540000000002</c:v>
                </c:pt>
                <c:pt idx="252">
                  <c:v>333.57600000000002</c:v>
                </c:pt>
                <c:pt idx="253">
                  <c:v>1574.0940000000001</c:v>
                </c:pt>
                <c:pt idx="254">
                  <c:v>2002.556</c:v>
                </c:pt>
                <c:pt idx="255">
                  <c:v>7836.9779999999992</c:v>
                </c:pt>
                <c:pt idx="256">
                  <c:v>901.64919999999995</c:v>
                </c:pt>
                <c:pt idx="257">
                  <c:v>1034.73</c:v>
                </c:pt>
                <c:pt idx="258">
                  <c:v>1780.8219999999999</c:v>
                </c:pt>
                <c:pt idx="259">
                  <c:v>1355.9285</c:v>
                </c:pt>
                <c:pt idx="260">
                  <c:v>11544.273999999999</c:v>
                </c:pt>
                <c:pt idx="261">
                  <c:v>3406.8550000000005</c:v>
                </c:pt>
                <c:pt idx="262">
                  <c:v>7226.0860000000002</c:v>
                </c:pt>
                <c:pt idx="263">
                  <c:v>907.56000000000006</c:v>
                </c:pt>
                <c:pt idx="264">
                  <c:v>1249.6219999999998</c:v>
                </c:pt>
                <c:pt idx="265">
                  <c:v>1103.298</c:v>
                </c:pt>
                <c:pt idx="266">
                  <c:v>1363.2800000000002</c:v>
                </c:pt>
                <c:pt idx="267">
                  <c:v>5572.8639999999996</c:v>
                </c:pt>
                <c:pt idx="268">
                  <c:v>4415.6950000000006</c:v>
                </c:pt>
                <c:pt idx="269">
                  <c:v>1705.99</c:v>
                </c:pt>
                <c:pt idx="270">
                  <c:v>203.66</c:v>
                </c:pt>
                <c:pt idx="271">
                  <c:v>2280.83</c:v>
                </c:pt>
                <c:pt idx="272">
                  <c:v>649.04399999999987</c:v>
                </c:pt>
                <c:pt idx="273">
                  <c:v>219.154</c:v>
                </c:pt>
                <c:pt idx="274">
                  <c:v>5624.3899999999994</c:v>
                </c:pt>
                <c:pt idx="275">
                  <c:v>1771.8079999999998</c:v>
                </c:pt>
                <c:pt idx="276">
                  <c:v>505.88</c:v>
                </c:pt>
                <c:pt idx="277">
                  <c:v>129.97999999999999</c:v>
                </c:pt>
                <c:pt idx="278">
                  <c:v>2963.6419999999998</c:v>
                </c:pt>
                <c:pt idx="279">
                  <c:v>1970.9780000000001</c:v>
                </c:pt>
                <c:pt idx="280">
                  <c:v>548.4</c:v>
                </c:pt>
                <c:pt idx="281">
                  <c:v>1095.1199999999999</c:v>
                </c:pt>
                <c:pt idx="282">
                  <c:v>1522.652</c:v>
                </c:pt>
                <c:pt idx="283">
                  <c:v>573.33600000000001</c:v>
                </c:pt>
                <c:pt idx="284">
                  <c:v>4938.4044999999996</c:v>
                </c:pt>
                <c:pt idx="285">
                  <c:v>293.15199999999999</c:v>
                </c:pt>
                <c:pt idx="286">
                  <c:v>7641.6580000000004</c:v>
                </c:pt>
                <c:pt idx="287">
                  <c:v>1264.4659999999999</c:v>
                </c:pt>
                <c:pt idx="288">
                  <c:v>4065.5949999999998</c:v>
                </c:pt>
                <c:pt idx="289">
                  <c:v>45.533999999999999</c:v>
                </c:pt>
                <c:pt idx="290">
                  <c:v>3436.76</c:v>
                </c:pt>
                <c:pt idx="291">
                  <c:v>6962.44</c:v>
                </c:pt>
                <c:pt idx="292">
                  <c:v>1933.44</c:v>
                </c:pt>
                <c:pt idx="293">
                  <c:v>798.96799999999996</c:v>
                </c:pt>
                <c:pt idx="294">
                  <c:v>942.10800000000006</c:v>
                </c:pt>
                <c:pt idx="295">
                  <c:v>1950.2019999999998</c:v>
                </c:pt>
                <c:pt idx="296">
                  <c:v>2041.4139999999998</c:v>
                </c:pt>
                <c:pt idx="297">
                  <c:v>2966.3880000000004</c:v>
                </c:pt>
                <c:pt idx="298">
                  <c:v>2682.326</c:v>
                </c:pt>
                <c:pt idx="299">
                  <c:v>2072.096</c:v>
                </c:pt>
                <c:pt idx="300">
                  <c:v>2172.6509999999998</c:v>
                </c:pt>
                <c:pt idx="301">
                  <c:v>5253.27</c:v>
                </c:pt>
                <c:pt idx="302">
                  <c:v>1932.096</c:v>
                </c:pt>
                <c:pt idx="303">
                  <c:v>1768.2215999999999</c:v>
                </c:pt>
                <c:pt idx="304">
                  <c:v>264.46000000000004</c:v>
                </c:pt>
                <c:pt idx="305">
                  <c:v>295.27200000000005</c:v>
                </c:pt>
                <c:pt idx="306">
                  <c:v>31.538</c:v>
                </c:pt>
                <c:pt idx="307">
                  <c:v>364.07</c:v>
                </c:pt>
                <c:pt idx="308">
                  <c:v>1018.104</c:v>
                </c:pt>
                <c:pt idx="309">
                  <c:v>747.49599999999998</c:v>
                </c:pt>
                <c:pt idx="310">
                  <c:v>622.27800000000013</c:v>
                </c:pt>
                <c:pt idx="311">
                  <c:v>350.38399999999996</c:v>
                </c:pt>
                <c:pt idx="312">
                  <c:v>301.74200000000002</c:v>
                </c:pt>
                <c:pt idx="313">
                  <c:v>43.66</c:v>
                </c:pt>
                <c:pt idx="314">
                  <c:v>13.12</c:v>
                </c:pt>
                <c:pt idx="315">
                  <c:v>182.72</c:v>
                </c:pt>
                <c:pt idx="316">
                  <c:v>3573.252</c:v>
                </c:pt>
                <c:pt idx="317">
                  <c:v>4297.6440000000002</c:v>
                </c:pt>
                <c:pt idx="318">
                  <c:v>2161.6400000000003</c:v>
                </c:pt>
                <c:pt idx="319">
                  <c:v>99.260000000000019</c:v>
                </c:pt>
                <c:pt idx="320">
                  <c:v>492.83599999999996</c:v>
                </c:pt>
                <c:pt idx="321">
                  <c:v>2432.5439999999999</c:v>
                </c:pt>
                <c:pt idx="322">
                  <c:v>324.10999999999996</c:v>
                </c:pt>
                <c:pt idx="323">
                  <c:v>129.09199999999998</c:v>
                </c:pt>
                <c:pt idx="324">
                  <c:v>785.55200000000002</c:v>
                </c:pt>
                <c:pt idx="325">
                  <c:v>77.239999999999995</c:v>
                </c:pt>
                <c:pt idx="326">
                  <c:v>1079.962</c:v>
                </c:pt>
                <c:pt idx="327">
                  <c:v>1602.38</c:v>
                </c:pt>
                <c:pt idx="328">
                  <c:v>160.43</c:v>
                </c:pt>
                <c:pt idx="329">
                  <c:v>105.84399999999999</c:v>
                </c:pt>
                <c:pt idx="330">
                  <c:v>316.78000000000003</c:v>
                </c:pt>
                <c:pt idx="331">
                  <c:v>2591.1</c:v>
                </c:pt>
                <c:pt idx="332">
                  <c:v>79.36</c:v>
                </c:pt>
                <c:pt idx="333">
                  <c:v>37.775999999999996</c:v>
                </c:pt>
                <c:pt idx="334">
                  <c:v>25.869999999999997</c:v>
                </c:pt>
                <c:pt idx="335">
                  <c:v>1159.271</c:v>
                </c:pt>
                <c:pt idx="336">
                  <c:v>551.26400000000001</c:v>
                </c:pt>
                <c:pt idx="337">
                  <c:v>1642.1743999999999</c:v>
                </c:pt>
                <c:pt idx="338">
                  <c:v>899.56999999999994</c:v>
                </c:pt>
                <c:pt idx="339">
                  <c:v>1969.2669999999998</c:v>
                </c:pt>
                <c:pt idx="340">
                  <c:v>1555.2439999999999</c:v>
                </c:pt>
                <c:pt idx="341">
                  <c:v>807.54</c:v>
                </c:pt>
                <c:pt idx="342">
                  <c:v>2563.2959999999998</c:v>
                </c:pt>
                <c:pt idx="343">
                  <c:v>478.00799999999998</c:v>
                </c:pt>
                <c:pt idx="344">
                  <c:v>90.931999999999988</c:v>
                </c:pt>
                <c:pt idx="345">
                  <c:v>51.015999999999998</c:v>
                </c:pt>
                <c:pt idx="346">
                  <c:v>1384.856</c:v>
                </c:pt>
                <c:pt idx="347">
                  <c:v>707.90000000000009</c:v>
                </c:pt>
                <c:pt idx="348">
                  <c:v>16.776</c:v>
                </c:pt>
                <c:pt idx="349">
                  <c:v>7230.21</c:v>
                </c:pt>
                <c:pt idx="350">
                  <c:v>48.84</c:v>
                </c:pt>
                <c:pt idx="351">
                  <c:v>5203.8899999999994</c:v>
                </c:pt>
                <c:pt idx="352">
                  <c:v>102.52000000000001</c:v>
                </c:pt>
                <c:pt idx="353">
                  <c:v>1270.3789999999999</c:v>
                </c:pt>
                <c:pt idx="354">
                  <c:v>2481.424</c:v>
                </c:pt>
                <c:pt idx="355">
                  <c:v>633.30200000000002</c:v>
                </c:pt>
                <c:pt idx="356">
                  <c:v>412.95</c:v>
                </c:pt>
                <c:pt idx="357">
                  <c:v>131.16</c:v>
                </c:pt>
                <c:pt idx="358">
                  <c:v>83.7</c:v>
                </c:pt>
                <c:pt idx="359">
                  <c:v>243.34399999999999</c:v>
                </c:pt>
                <c:pt idx="360">
                  <c:v>1559.0800000000002</c:v>
                </c:pt>
                <c:pt idx="361">
                  <c:v>571.22400000000005</c:v>
                </c:pt>
                <c:pt idx="362">
                  <c:v>200.71600000000001</c:v>
                </c:pt>
                <c:pt idx="363">
                  <c:v>299.22000000000003</c:v>
                </c:pt>
                <c:pt idx="364">
                  <c:v>1484.598</c:v>
                </c:pt>
                <c:pt idx="365">
                  <c:v>2974.058</c:v>
                </c:pt>
                <c:pt idx="366">
                  <c:v>140.00400000000002</c:v>
                </c:pt>
                <c:pt idx="367">
                  <c:v>907.43600000000004</c:v>
                </c:pt>
                <c:pt idx="368">
                  <c:v>757.99199999999996</c:v>
                </c:pt>
                <c:pt idx="369">
                  <c:v>169.54199999999997</c:v>
                </c:pt>
                <c:pt idx="370">
                  <c:v>1328.346</c:v>
                </c:pt>
                <c:pt idx="371">
                  <c:v>3192.6780000000003</c:v>
                </c:pt>
                <c:pt idx="372">
                  <c:v>35.207999999999998</c:v>
                </c:pt>
                <c:pt idx="373">
                  <c:v>4161.9719999999998</c:v>
                </c:pt>
                <c:pt idx="374">
                  <c:v>2745.1059999999998</c:v>
                </c:pt>
                <c:pt idx="375">
                  <c:v>2006.9600000000003</c:v>
                </c:pt>
                <c:pt idx="376">
                  <c:v>329.96</c:v>
                </c:pt>
                <c:pt idx="377">
                  <c:v>1194.7260000000001</c:v>
                </c:pt>
                <c:pt idx="378">
                  <c:v>893.09</c:v>
                </c:pt>
                <c:pt idx="379">
                  <c:v>152.916</c:v>
                </c:pt>
                <c:pt idx="380">
                  <c:v>25.99</c:v>
                </c:pt>
                <c:pt idx="381">
                  <c:v>920.94600000000003</c:v>
                </c:pt>
                <c:pt idx="382">
                  <c:v>2090.1055000000001</c:v>
                </c:pt>
                <c:pt idx="383">
                  <c:v>2719.59</c:v>
                </c:pt>
                <c:pt idx="384">
                  <c:v>4044.3619999999996</c:v>
                </c:pt>
                <c:pt idx="385">
                  <c:v>7.968</c:v>
                </c:pt>
                <c:pt idx="386">
                  <c:v>1571.6950000000002</c:v>
                </c:pt>
                <c:pt idx="387">
                  <c:v>450.94</c:v>
                </c:pt>
                <c:pt idx="388">
                  <c:v>167.232</c:v>
                </c:pt>
                <c:pt idx="389">
                  <c:v>2198.7600000000002</c:v>
                </c:pt>
                <c:pt idx="390">
                  <c:v>1121.3620000000001</c:v>
                </c:pt>
                <c:pt idx="391">
                  <c:v>305.62200000000001</c:v>
                </c:pt>
                <c:pt idx="392">
                  <c:v>3981.9680000000003</c:v>
                </c:pt>
                <c:pt idx="393">
                  <c:v>48.81</c:v>
                </c:pt>
                <c:pt idx="394">
                  <c:v>154.44200000000001</c:v>
                </c:pt>
                <c:pt idx="395">
                  <c:v>191.96799999999999</c:v>
                </c:pt>
                <c:pt idx="396">
                  <c:v>1060.3499999999999</c:v>
                </c:pt>
                <c:pt idx="397">
                  <c:v>238.38399999999999</c:v>
                </c:pt>
                <c:pt idx="398">
                  <c:v>3141.1994999999997</c:v>
                </c:pt>
                <c:pt idx="399">
                  <c:v>69.908000000000001</c:v>
                </c:pt>
                <c:pt idx="400">
                  <c:v>255.96799999999999</c:v>
                </c:pt>
                <c:pt idx="401">
                  <c:v>47.368000000000002</c:v>
                </c:pt>
                <c:pt idx="402">
                  <c:v>10.86</c:v>
                </c:pt>
                <c:pt idx="403">
                  <c:v>169.54399999999998</c:v>
                </c:pt>
                <c:pt idx="404">
                  <c:v>72.331999999999994</c:v>
                </c:pt>
                <c:pt idx="405">
                  <c:v>3862.0980000000004</c:v>
                </c:pt>
                <c:pt idx="406">
                  <c:v>1304.9559999999999</c:v>
                </c:pt>
                <c:pt idx="407">
                  <c:v>610.3069999999999</c:v>
                </c:pt>
                <c:pt idx="408">
                  <c:v>1739.4179999999999</c:v>
                </c:pt>
                <c:pt idx="409">
                  <c:v>982.56400000000008</c:v>
                </c:pt>
                <c:pt idx="410">
                  <c:v>794.14599999999996</c:v>
                </c:pt>
                <c:pt idx="411">
                  <c:v>1119.7860000000001</c:v>
                </c:pt>
                <c:pt idx="412">
                  <c:v>681.1</c:v>
                </c:pt>
                <c:pt idx="413">
                  <c:v>5178.1380000000026</c:v>
                </c:pt>
                <c:pt idx="414">
                  <c:v>834.19799999999998</c:v>
                </c:pt>
                <c:pt idx="415">
                  <c:v>1192.31</c:v>
                </c:pt>
                <c:pt idx="416">
                  <c:v>1533.1979999999999</c:v>
                </c:pt>
                <c:pt idx="417">
                  <c:v>59.768000000000001</c:v>
                </c:pt>
                <c:pt idx="418">
                  <c:v>145.50399999999999</c:v>
                </c:pt>
                <c:pt idx="419">
                  <c:v>797.1160000000001</c:v>
                </c:pt>
                <c:pt idx="420">
                  <c:v>3373.5640000000003</c:v>
                </c:pt>
                <c:pt idx="421">
                  <c:v>174.476</c:v>
                </c:pt>
                <c:pt idx="422">
                  <c:v>1128.8979999999999</c:v>
                </c:pt>
                <c:pt idx="423">
                  <c:v>51.072000000000003</c:v>
                </c:pt>
                <c:pt idx="424">
                  <c:v>734.14400000000001</c:v>
                </c:pt>
                <c:pt idx="425">
                  <c:v>3443.904</c:v>
                </c:pt>
                <c:pt idx="426">
                  <c:v>1883.087</c:v>
                </c:pt>
                <c:pt idx="427">
                  <c:v>446.346</c:v>
                </c:pt>
                <c:pt idx="428">
                  <c:v>829.54399999999998</c:v>
                </c:pt>
                <c:pt idx="429">
                  <c:v>107.976</c:v>
                </c:pt>
                <c:pt idx="430">
                  <c:v>2018.953</c:v>
                </c:pt>
                <c:pt idx="431">
                  <c:v>836.95799999999997</c:v>
                </c:pt>
                <c:pt idx="432">
                  <c:v>857.08</c:v>
                </c:pt>
                <c:pt idx="433">
                  <c:v>1592.1959999999999</c:v>
                </c:pt>
                <c:pt idx="434">
                  <c:v>1126.1559999999999</c:v>
                </c:pt>
                <c:pt idx="435">
                  <c:v>432.92600000000004</c:v>
                </c:pt>
                <c:pt idx="436">
                  <c:v>1631.9019999999998</c:v>
                </c:pt>
                <c:pt idx="437">
                  <c:v>823.98199999999997</c:v>
                </c:pt>
                <c:pt idx="438">
                  <c:v>1138.288</c:v>
                </c:pt>
                <c:pt idx="439">
                  <c:v>121.646</c:v>
                </c:pt>
                <c:pt idx="440">
                  <c:v>1379.8119999999999</c:v>
                </c:pt>
                <c:pt idx="441">
                  <c:v>21.12</c:v>
                </c:pt>
                <c:pt idx="442">
                  <c:v>1587.1140000000003</c:v>
                </c:pt>
                <c:pt idx="443">
                  <c:v>43.286000000000001</c:v>
                </c:pt>
                <c:pt idx="444">
                  <c:v>1941.952</c:v>
                </c:pt>
                <c:pt idx="445">
                  <c:v>2052.567</c:v>
                </c:pt>
                <c:pt idx="446">
                  <c:v>2033.2560000000001</c:v>
                </c:pt>
                <c:pt idx="447">
                  <c:v>860.91600000000005</c:v>
                </c:pt>
                <c:pt idx="448">
                  <c:v>3029.386</c:v>
                </c:pt>
                <c:pt idx="449">
                  <c:v>448.08199999999999</c:v>
                </c:pt>
                <c:pt idx="450">
                  <c:v>525.72</c:v>
                </c:pt>
                <c:pt idx="451">
                  <c:v>2.0249999999999999</c:v>
                </c:pt>
                <c:pt idx="452">
                  <c:v>2693.1680000000001</c:v>
                </c:pt>
                <c:pt idx="453">
                  <c:v>208.27199999999999</c:v>
                </c:pt>
                <c:pt idx="454">
                  <c:v>525.95000000000005</c:v>
                </c:pt>
                <c:pt idx="455">
                  <c:v>2395.0239999999999</c:v>
                </c:pt>
                <c:pt idx="456">
                  <c:v>958.85700000000008</c:v>
                </c:pt>
                <c:pt idx="457">
                  <c:v>29.97</c:v>
                </c:pt>
                <c:pt idx="458">
                  <c:v>443.80200000000002</c:v>
                </c:pt>
                <c:pt idx="459">
                  <c:v>3712.1619999999998</c:v>
                </c:pt>
                <c:pt idx="460">
                  <c:v>1011.696</c:v>
                </c:pt>
                <c:pt idx="461">
                  <c:v>1290.4780000000001</c:v>
                </c:pt>
                <c:pt idx="462">
                  <c:v>72.650000000000006</c:v>
                </c:pt>
                <c:pt idx="463">
                  <c:v>494.86920000000003</c:v>
                </c:pt>
                <c:pt idx="464">
                  <c:v>968.2059999999999</c:v>
                </c:pt>
                <c:pt idx="465">
                  <c:v>760.11200000000008</c:v>
                </c:pt>
                <c:pt idx="466">
                  <c:v>4878.3920000000007</c:v>
                </c:pt>
                <c:pt idx="467">
                  <c:v>851.47399999999993</c:v>
                </c:pt>
                <c:pt idx="468">
                  <c:v>196.11199999999999</c:v>
                </c:pt>
                <c:pt idx="469">
                  <c:v>586.89599999999996</c:v>
                </c:pt>
                <c:pt idx="470">
                  <c:v>497.59000000000003</c:v>
                </c:pt>
                <c:pt idx="471">
                  <c:v>3378.9319999999998</c:v>
                </c:pt>
                <c:pt idx="472">
                  <c:v>381.64</c:v>
                </c:pt>
                <c:pt idx="473">
                  <c:v>2827.5200000000004</c:v>
                </c:pt>
                <c:pt idx="474">
                  <c:v>66.632000000000005</c:v>
                </c:pt>
                <c:pt idx="475">
                  <c:v>1202.278</c:v>
                </c:pt>
                <c:pt idx="476">
                  <c:v>7194.7750000000005</c:v>
                </c:pt>
                <c:pt idx="477">
                  <c:v>178.52600000000001</c:v>
                </c:pt>
                <c:pt idx="478">
                  <c:v>639.97400000000005</c:v>
                </c:pt>
                <c:pt idx="479">
                  <c:v>6491.2929999999997</c:v>
                </c:pt>
                <c:pt idx="480">
                  <c:v>246.5</c:v>
                </c:pt>
                <c:pt idx="481">
                  <c:v>2601.797</c:v>
                </c:pt>
                <c:pt idx="482">
                  <c:v>2367.5639999999999</c:v>
                </c:pt>
                <c:pt idx="483">
                  <c:v>1874.8979999999997</c:v>
                </c:pt>
                <c:pt idx="484">
                  <c:v>1071.2839999999999</c:v>
                </c:pt>
                <c:pt idx="485">
                  <c:v>934.10300000000007</c:v>
                </c:pt>
                <c:pt idx="486">
                  <c:v>919.67399999999998</c:v>
                </c:pt>
                <c:pt idx="487">
                  <c:v>2922.6669999999999</c:v>
                </c:pt>
                <c:pt idx="488">
                  <c:v>89.64</c:v>
                </c:pt>
                <c:pt idx="489">
                  <c:v>1415.7259999999999</c:v>
                </c:pt>
                <c:pt idx="490">
                  <c:v>1962.13</c:v>
                </c:pt>
                <c:pt idx="491">
                  <c:v>707.82399999999996</c:v>
                </c:pt>
                <c:pt idx="492">
                  <c:v>2109.4200000000005</c:v>
                </c:pt>
                <c:pt idx="493">
                  <c:v>3262.42</c:v>
                </c:pt>
                <c:pt idx="494">
                  <c:v>2535.8500000000004</c:v>
                </c:pt>
                <c:pt idx="495">
                  <c:v>31.12</c:v>
                </c:pt>
                <c:pt idx="496">
                  <c:v>11525.005999999999</c:v>
                </c:pt>
                <c:pt idx="497">
                  <c:v>3924.32</c:v>
                </c:pt>
                <c:pt idx="498">
                  <c:v>500.38</c:v>
                </c:pt>
                <c:pt idx="499">
                  <c:v>1836.0519999999999</c:v>
                </c:pt>
                <c:pt idx="500">
                  <c:v>6982.0580000000009</c:v>
                </c:pt>
                <c:pt idx="501">
                  <c:v>1783.5039999999999</c:v>
                </c:pt>
                <c:pt idx="502">
                  <c:v>4180.6139999999996</c:v>
                </c:pt>
                <c:pt idx="503">
                  <c:v>3033.7569999999996</c:v>
                </c:pt>
                <c:pt idx="504">
                  <c:v>3722.2729999999997</c:v>
                </c:pt>
                <c:pt idx="505">
                  <c:v>2382.9580000000001</c:v>
                </c:pt>
                <c:pt idx="506">
                  <c:v>1058.364</c:v>
                </c:pt>
                <c:pt idx="507">
                  <c:v>1158.414</c:v>
                </c:pt>
                <c:pt idx="508">
                  <c:v>1269.2660000000001</c:v>
                </c:pt>
                <c:pt idx="509">
                  <c:v>275.21800000000002</c:v>
                </c:pt>
                <c:pt idx="510">
                  <c:v>505.58</c:v>
                </c:pt>
                <c:pt idx="511">
                  <c:v>851.09199999999998</c:v>
                </c:pt>
                <c:pt idx="512">
                  <c:v>222.12</c:v>
                </c:pt>
                <c:pt idx="513">
                  <c:v>2133.5350000000003</c:v>
                </c:pt>
                <c:pt idx="514">
                  <c:v>1855.008</c:v>
                </c:pt>
                <c:pt idx="515">
                  <c:v>1011.8955000000001</c:v>
                </c:pt>
                <c:pt idx="516">
                  <c:v>2390.7580000000003</c:v>
                </c:pt>
                <c:pt idx="517">
                  <c:v>371.65999999999997</c:v>
                </c:pt>
                <c:pt idx="518">
                  <c:v>3219.5539999999996</c:v>
                </c:pt>
                <c:pt idx="519">
                  <c:v>824.97</c:v>
                </c:pt>
                <c:pt idx="520">
                  <c:v>77.88</c:v>
                </c:pt>
                <c:pt idx="521">
                  <c:v>378.49400000000003</c:v>
                </c:pt>
                <c:pt idx="522">
                  <c:v>2135.0899999999997</c:v>
                </c:pt>
                <c:pt idx="523">
                  <c:v>720.08600000000001</c:v>
                </c:pt>
                <c:pt idx="524">
                  <c:v>15.128</c:v>
                </c:pt>
                <c:pt idx="525">
                  <c:v>2262.2960000000003</c:v>
                </c:pt>
                <c:pt idx="526">
                  <c:v>831.14499999999998</c:v>
                </c:pt>
                <c:pt idx="527">
                  <c:v>1425.412</c:v>
                </c:pt>
                <c:pt idx="528">
                  <c:v>1395.3330000000001</c:v>
                </c:pt>
                <c:pt idx="529">
                  <c:v>104.51</c:v>
                </c:pt>
                <c:pt idx="530">
                  <c:v>244.24</c:v>
                </c:pt>
                <c:pt idx="531">
                  <c:v>2122.0439999999999</c:v>
                </c:pt>
                <c:pt idx="532">
                  <c:v>3211.0090000000005</c:v>
                </c:pt>
                <c:pt idx="533">
                  <c:v>3106.1059999999998</c:v>
                </c:pt>
                <c:pt idx="534">
                  <c:v>5528.5510000000004</c:v>
                </c:pt>
                <c:pt idx="535">
                  <c:v>2800.8459999999995</c:v>
                </c:pt>
                <c:pt idx="536">
                  <c:v>834.87399999999991</c:v>
                </c:pt>
                <c:pt idx="537">
                  <c:v>11.481</c:v>
                </c:pt>
                <c:pt idx="538">
                  <c:v>3073.0729999999999</c:v>
                </c:pt>
                <c:pt idx="539">
                  <c:v>12196.996999999999</c:v>
                </c:pt>
                <c:pt idx="540">
                  <c:v>4620.2919999999995</c:v>
                </c:pt>
                <c:pt idx="541">
                  <c:v>3536.904</c:v>
                </c:pt>
                <c:pt idx="542">
                  <c:v>542.178</c:v>
                </c:pt>
                <c:pt idx="543">
                  <c:v>1127.992</c:v>
                </c:pt>
                <c:pt idx="544">
                  <c:v>2867.9132</c:v>
                </c:pt>
                <c:pt idx="545">
                  <c:v>2512.71</c:v>
                </c:pt>
                <c:pt idx="546">
                  <c:v>702.17</c:v>
                </c:pt>
                <c:pt idx="547">
                  <c:v>4072.3340000000003</c:v>
                </c:pt>
                <c:pt idx="548">
                  <c:v>3885.9860000000003</c:v>
                </c:pt>
                <c:pt idx="549">
                  <c:v>1040.7840000000001</c:v>
                </c:pt>
                <c:pt idx="550">
                  <c:v>2861.15</c:v>
                </c:pt>
                <c:pt idx="551">
                  <c:v>3613.5748000000003</c:v>
                </c:pt>
                <c:pt idx="552">
                  <c:v>614.49900000000002</c:v>
                </c:pt>
                <c:pt idx="553">
                  <c:v>3450.1879999999996</c:v>
                </c:pt>
                <c:pt idx="554">
                  <c:v>1218.7640000000001</c:v>
                </c:pt>
                <c:pt idx="555">
                  <c:v>13.12</c:v>
                </c:pt>
                <c:pt idx="556">
                  <c:v>1484.0819999999999</c:v>
                </c:pt>
                <c:pt idx="557">
                  <c:v>3109.7834999999995</c:v>
                </c:pt>
                <c:pt idx="558">
                  <c:v>1864.4820000000002</c:v>
                </c:pt>
                <c:pt idx="559">
                  <c:v>2760.1680000000006</c:v>
                </c:pt>
                <c:pt idx="560">
                  <c:v>1798.3969999999999</c:v>
                </c:pt>
                <c:pt idx="561">
                  <c:v>7130.5940000000001</c:v>
                </c:pt>
                <c:pt idx="562">
                  <c:v>1972.6450000000002</c:v>
                </c:pt>
                <c:pt idx="563">
                  <c:v>5185.8139999999985</c:v>
                </c:pt>
                <c:pt idx="564">
                  <c:v>897.322</c:v>
                </c:pt>
                <c:pt idx="565">
                  <c:v>6061.5019999999986</c:v>
                </c:pt>
                <c:pt idx="566">
                  <c:v>1338.2980000000002</c:v>
                </c:pt>
                <c:pt idx="567">
                  <c:v>2672.7280000000001</c:v>
                </c:pt>
                <c:pt idx="568">
                  <c:v>34.020000000000003</c:v>
                </c:pt>
                <c:pt idx="569">
                  <c:v>3080.380000000001</c:v>
                </c:pt>
                <c:pt idx="570">
                  <c:v>1590.894</c:v>
                </c:pt>
                <c:pt idx="571">
                  <c:v>1448.854</c:v>
                </c:pt>
                <c:pt idx="572">
                  <c:v>1023.3860000000001</c:v>
                </c:pt>
                <c:pt idx="573">
                  <c:v>488.74400000000003</c:v>
                </c:pt>
                <c:pt idx="574">
                  <c:v>5494.7959999999994</c:v>
                </c:pt>
                <c:pt idx="575">
                  <c:v>4.9800000000000004</c:v>
                </c:pt>
                <c:pt idx="576">
                  <c:v>1918.492</c:v>
                </c:pt>
                <c:pt idx="577">
                  <c:v>935.28800000000001</c:v>
                </c:pt>
                <c:pt idx="578">
                  <c:v>6120.6560000000009</c:v>
                </c:pt>
                <c:pt idx="579">
                  <c:v>1107.4639999999999</c:v>
                </c:pt>
                <c:pt idx="580">
                  <c:v>3257.7599999999998</c:v>
                </c:pt>
                <c:pt idx="581">
                  <c:v>473.31299999999999</c:v>
                </c:pt>
                <c:pt idx="582">
                  <c:v>194.32</c:v>
                </c:pt>
                <c:pt idx="583">
                  <c:v>7484.5660000000007</c:v>
                </c:pt>
                <c:pt idx="584">
                  <c:v>4204.9680000000008</c:v>
                </c:pt>
                <c:pt idx="585">
                  <c:v>561.48599999999999</c:v>
                </c:pt>
                <c:pt idx="586">
                  <c:v>5148.4472000000005</c:v>
                </c:pt>
                <c:pt idx="587">
                  <c:v>79.2</c:v>
                </c:pt>
                <c:pt idx="588">
                  <c:v>3251.34</c:v>
                </c:pt>
                <c:pt idx="589">
                  <c:v>1381.3439999999998</c:v>
                </c:pt>
                <c:pt idx="590">
                  <c:v>405.91999999999996</c:v>
                </c:pt>
                <c:pt idx="591">
                  <c:v>2095.83</c:v>
                </c:pt>
                <c:pt idx="592">
                  <c:v>1069.22</c:v>
                </c:pt>
                <c:pt idx="593">
                  <c:v>255.904</c:v>
                </c:pt>
                <c:pt idx="594">
                  <c:v>83.575999999999993</c:v>
                </c:pt>
                <c:pt idx="595">
                  <c:v>1859.1580000000001</c:v>
                </c:pt>
                <c:pt idx="596">
                  <c:v>743.04599999999994</c:v>
                </c:pt>
                <c:pt idx="597">
                  <c:v>174.75</c:v>
                </c:pt>
                <c:pt idx="598">
                  <c:v>149.44399999999999</c:v>
                </c:pt>
                <c:pt idx="599">
                  <c:v>405.34399999999999</c:v>
                </c:pt>
                <c:pt idx="600">
                  <c:v>701.923</c:v>
                </c:pt>
                <c:pt idx="601">
                  <c:v>102.21799999999999</c:v>
                </c:pt>
                <c:pt idx="602">
                  <c:v>1040.55</c:v>
                </c:pt>
                <c:pt idx="603">
                  <c:v>1167.056</c:v>
                </c:pt>
                <c:pt idx="604">
                  <c:v>917.63</c:v>
                </c:pt>
                <c:pt idx="605">
                  <c:v>1732.3</c:v>
                </c:pt>
                <c:pt idx="606">
                  <c:v>31.36</c:v>
                </c:pt>
                <c:pt idx="607">
                  <c:v>858.71199999999999</c:v>
                </c:pt>
                <c:pt idx="608">
                  <c:v>39.68</c:v>
                </c:pt>
                <c:pt idx="609">
                  <c:v>3107.3160000000003</c:v>
                </c:pt>
                <c:pt idx="610">
                  <c:v>1601.5539999999999</c:v>
                </c:pt>
                <c:pt idx="611">
                  <c:v>161.97</c:v>
                </c:pt>
                <c:pt idx="612">
                  <c:v>8996.7839999999997</c:v>
                </c:pt>
                <c:pt idx="613">
                  <c:v>866.4</c:v>
                </c:pt>
                <c:pt idx="614">
                  <c:v>197.86799999999999</c:v>
                </c:pt>
                <c:pt idx="615">
                  <c:v>2994.4760000000001</c:v>
                </c:pt>
                <c:pt idx="616">
                  <c:v>132.22399999999999</c:v>
                </c:pt>
                <c:pt idx="617">
                  <c:v>762.14200000000005</c:v>
                </c:pt>
                <c:pt idx="618">
                  <c:v>1369.4760000000001</c:v>
                </c:pt>
                <c:pt idx="619">
                  <c:v>121.83</c:v>
                </c:pt>
                <c:pt idx="620">
                  <c:v>69.930000000000007</c:v>
                </c:pt>
                <c:pt idx="621">
                  <c:v>1366.04</c:v>
                </c:pt>
                <c:pt idx="622">
                  <c:v>146.82</c:v>
                </c:pt>
                <c:pt idx="623">
                  <c:v>837.92100000000005</c:v>
                </c:pt>
                <c:pt idx="624">
                  <c:v>407.072</c:v>
                </c:pt>
                <c:pt idx="625">
                  <c:v>1135.6379999999999</c:v>
                </c:pt>
                <c:pt idx="626">
                  <c:v>392.65999999999997</c:v>
                </c:pt>
                <c:pt idx="627">
                  <c:v>16.495999999999999</c:v>
                </c:pt>
                <c:pt idx="628">
                  <c:v>1524.126</c:v>
                </c:pt>
                <c:pt idx="629">
                  <c:v>983.17</c:v>
                </c:pt>
                <c:pt idx="630">
                  <c:v>57.576000000000001</c:v>
                </c:pt>
                <c:pt idx="631">
                  <c:v>46.72</c:v>
                </c:pt>
                <c:pt idx="632">
                  <c:v>243.892</c:v>
                </c:pt>
                <c:pt idx="633">
                  <c:v>147.584</c:v>
                </c:pt>
                <c:pt idx="634">
                  <c:v>6285.8060000000005</c:v>
                </c:pt>
                <c:pt idx="635">
                  <c:v>7264.4220000000005</c:v>
                </c:pt>
                <c:pt idx="636">
                  <c:v>315.45</c:v>
                </c:pt>
                <c:pt idx="637">
                  <c:v>162.34399999999999</c:v>
                </c:pt>
                <c:pt idx="638">
                  <c:v>811.303</c:v>
                </c:pt>
                <c:pt idx="639">
                  <c:v>21.071999999999999</c:v>
                </c:pt>
                <c:pt idx="640">
                  <c:v>2190.81</c:v>
                </c:pt>
                <c:pt idx="641">
                  <c:v>635.6</c:v>
                </c:pt>
                <c:pt idx="642">
                  <c:v>7879.7340000000004</c:v>
                </c:pt>
                <c:pt idx="643">
                  <c:v>896.02200000000005</c:v>
                </c:pt>
                <c:pt idx="644">
                  <c:v>1694.6419999999998</c:v>
                </c:pt>
                <c:pt idx="645">
                  <c:v>8866.8819999999996</c:v>
                </c:pt>
                <c:pt idx="646">
                  <c:v>669.36800000000005</c:v>
                </c:pt>
                <c:pt idx="647">
                  <c:v>1805.992</c:v>
                </c:pt>
                <c:pt idx="648">
                  <c:v>2360.3340000000003</c:v>
                </c:pt>
                <c:pt idx="649">
                  <c:v>1061.682</c:v>
                </c:pt>
                <c:pt idx="650">
                  <c:v>138.68</c:v>
                </c:pt>
                <c:pt idx="651">
                  <c:v>928.31100000000004</c:v>
                </c:pt>
                <c:pt idx="652">
                  <c:v>645.70600000000002</c:v>
                </c:pt>
                <c:pt idx="653">
                  <c:v>226.46800000000002</c:v>
                </c:pt>
                <c:pt idx="654">
                  <c:v>745.774</c:v>
                </c:pt>
                <c:pt idx="655">
                  <c:v>1346.97</c:v>
                </c:pt>
                <c:pt idx="656">
                  <c:v>682.24599999999998</c:v>
                </c:pt>
                <c:pt idx="657">
                  <c:v>92.699999999999989</c:v>
                </c:pt>
                <c:pt idx="658">
                  <c:v>125.3</c:v>
                </c:pt>
                <c:pt idx="659">
                  <c:v>2659.3389999999999</c:v>
                </c:pt>
                <c:pt idx="660">
                  <c:v>11.34</c:v>
                </c:pt>
                <c:pt idx="661">
                  <c:v>640.76199999999994</c:v>
                </c:pt>
                <c:pt idx="662">
                  <c:v>2161.48</c:v>
                </c:pt>
                <c:pt idx="663">
                  <c:v>1454.9</c:v>
                </c:pt>
                <c:pt idx="664">
                  <c:v>441.19799999999998</c:v>
                </c:pt>
                <c:pt idx="665">
                  <c:v>970.19399999999996</c:v>
                </c:pt>
                <c:pt idx="666">
                  <c:v>1046.3339999999998</c:v>
                </c:pt>
                <c:pt idx="667">
                  <c:v>1294.75</c:v>
                </c:pt>
                <c:pt idx="668">
                  <c:v>1900.3020000000004</c:v>
                </c:pt>
                <c:pt idx="669">
                  <c:v>2906.404</c:v>
                </c:pt>
                <c:pt idx="670">
                  <c:v>1115.1969999999999</c:v>
                </c:pt>
                <c:pt idx="671">
                  <c:v>950.59400000000005</c:v>
                </c:pt>
                <c:pt idx="672">
                  <c:v>1542.53</c:v>
                </c:pt>
                <c:pt idx="673">
                  <c:v>6.12</c:v>
                </c:pt>
                <c:pt idx="674">
                  <c:v>1466.5719999999999</c:v>
                </c:pt>
                <c:pt idx="675">
                  <c:v>2201.8559999999998</c:v>
                </c:pt>
                <c:pt idx="676">
                  <c:v>9335.0859999999975</c:v>
                </c:pt>
                <c:pt idx="677">
                  <c:v>421.08500000000004</c:v>
                </c:pt>
                <c:pt idx="678">
                  <c:v>2514.538</c:v>
                </c:pt>
                <c:pt idx="679">
                  <c:v>1414.1320000000003</c:v>
                </c:pt>
                <c:pt idx="680">
                  <c:v>271.61599999999999</c:v>
                </c:pt>
                <c:pt idx="681">
                  <c:v>1765.4649999999999</c:v>
                </c:pt>
                <c:pt idx="682">
                  <c:v>720.36799999999994</c:v>
                </c:pt>
                <c:pt idx="683">
                  <c:v>1607.1</c:v>
                </c:pt>
                <c:pt idx="684">
                  <c:v>108.42</c:v>
                </c:pt>
                <c:pt idx="685">
                  <c:v>434.64600000000002</c:v>
                </c:pt>
                <c:pt idx="686">
                  <c:v>486.67199999999997</c:v>
                </c:pt>
                <c:pt idx="687">
                  <c:v>142.208</c:v>
                </c:pt>
                <c:pt idx="688">
                  <c:v>517.86599999999999</c:v>
                </c:pt>
                <c:pt idx="689">
                  <c:v>767.31600000000003</c:v>
                </c:pt>
                <c:pt idx="690">
                  <c:v>1099.0129999999999</c:v>
                </c:pt>
                <c:pt idx="691">
                  <c:v>2701.28</c:v>
                </c:pt>
                <c:pt idx="692">
                  <c:v>236.95999999999998</c:v>
                </c:pt>
                <c:pt idx="693">
                  <c:v>4835.9759999999997</c:v>
                </c:pt>
                <c:pt idx="694">
                  <c:v>1340.2440000000001</c:v>
                </c:pt>
                <c:pt idx="695">
                  <c:v>1283.5120000000002</c:v>
                </c:pt>
                <c:pt idx="696">
                  <c:v>763.0200000000001</c:v>
                </c:pt>
                <c:pt idx="697">
                  <c:v>5.98</c:v>
                </c:pt>
                <c:pt idx="698">
                  <c:v>918.87800000000004</c:v>
                </c:pt>
                <c:pt idx="699">
                  <c:v>455.92999999999995</c:v>
                </c:pt>
                <c:pt idx="700">
                  <c:v>648.91199999999992</c:v>
                </c:pt>
                <c:pt idx="701">
                  <c:v>880.46</c:v>
                </c:pt>
                <c:pt idx="702">
                  <c:v>346.92200000000003</c:v>
                </c:pt>
                <c:pt idx="703">
                  <c:v>122.22</c:v>
                </c:pt>
                <c:pt idx="704">
                  <c:v>1582.008</c:v>
                </c:pt>
                <c:pt idx="705">
                  <c:v>2471.913</c:v>
                </c:pt>
                <c:pt idx="706">
                  <c:v>2718.2139999999999</c:v>
                </c:pt>
                <c:pt idx="707">
                  <c:v>1799.2000000000003</c:v>
                </c:pt>
                <c:pt idx="708">
                  <c:v>10560.978000000001</c:v>
                </c:pt>
                <c:pt idx="709">
                  <c:v>277.75600000000003</c:v>
                </c:pt>
                <c:pt idx="710">
                  <c:v>1311.97</c:v>
                </c:pt>
                <c:pt idx="711">
                  <c:v>1975.356</c:v>
                </c:pt>
                <c:pt idx="712">
                  <c:v>5305.0780000000004</c:v>
                </c:pt>
                <c:pt idx="713">
                  <c:v>2137.3240000000001</c:v>
                </c:pt>
                <c:pt idx="714">
                  <c:v>1063.1850000000002</c:v>
                </c:pt>
                <c:pt idx="715">
                  <c:v>8090.5780000000004</c:v>
                </c:pt>
                <c:pt idx="716">
                  <c:v>438.85899999999998</c:v>
                </c:pt>
                <c:pt idx="717">
                  <c:v>157.84399999999999</c:v>
                </c:pt>
                <c:pt idx="718">
                  <c:v>2316.5230000000001</c:v>
                </c:pt>
                <c:pt idx="719">
                  <c:v>659.82</c:v>
                </c:pt>
                <c:pt idx="720">
                  <c:v>5477.3519999999999</c:v>
                </c:pt>
                <c:pt idx="721">
                  <c:v>51.561999999999998</c:v>
                </c:pt>
                <c:pt idx="722">
                  <c:v>1688.4720000000002</c:v>
                </c:pt>
                <c:pt idx="723">
                  <c:v>1412.3960000000002</c:v>
                </c:pt>
                <c:pt idx="724">
                  <c:v>1623.4159999999999</c:v>
                </c:pt>
                <c:pt idx="725">
                  <c:v>2962.5630000000001</c:v>
                </c:pt>
                <c:pt idx="726">
                  <c:v>430.43799999999999</c:v>
                </c:pt>
                <c:pt idx="727">
                  <c:v>3457.0990000000002</c:v>
                </c:pt>
                <c:pt idx="728">
                  <c:v>173.488</c:v>
                </c:pt>
                <c:pt idx="729">
                  <c:v>147.27499999999998</c:v>
                </c:pt>
                <c:pt idx="730">
                  <c:v>3000.92</c:v>
                </c:pt>
                <c:pt idx="731">
                  <c:v>541.93799999999999</c:v>
                </c:pt>
                <c:pt idx="732">
                  <c:v>17.12</c:v>
                </c:pt>
                <c:pt idx="733">
                  <c:v>1229.5480000000002</c:v>
                </c:pt>
                <c:pt idx="734">
                  <c:v>577.10799999999995</c:v>
                </c:pt>
                <c:pt idx="735">
                  <c:v>2475.0940000000001</c:v>
                </c:pt>
                <c:pt idx="736">
                  <c:v>5310.9520000000002</c:v>
                </c:pt>
                <c:pt idx="737">
                  <c:v>893.26599999999996</c:v>
                </c:pt>
                <c:pt idx="738">
                  <c:v>1919.6000000000001</c:v>
                </c:pt>
                <c:pt idx="739">
                  <c:v>778.70600000000013</c:v>
                </c:pt>
                <c:pt idx="740">
                  <c:v>877.15600000000006</c:v>
                </c:pt>
                <c:pt idx="741">
                  <c:v>191.88</c:v>
                </c:pt>
                <c:pt idx="742">
                  <c:v>1352.9499999999998</c:v>
                </c:pt>
                <c:pt idx="743">
                  <c:v>1724.376</c:v>
                </c:pt>
                <c:pt idx="744">
                  <c:v>772.78599999999994</c:v>
                </c:pt>
                <c:pt idx="745">
                  <c:v>847.69999999999993</c:v>
                </c:pt>
                <c:pt idx="746">
                  <c:v>1651.3009999999999</c:v>
                </c:pt>
                <c:pt idx="747">
                  <c:v>3882.2310000000002</c:v>
                </c:pt>
                <c:pt idx="748">
                  <c:v>2616.5120000000002</c:v>
                </c:pt>
                <c:pt idx="749">
                  <c:v>573.28599999999994</c:v>
                </c:pt>
                <c:pt idx="750">
                  <c:v>895.89499999999998</c:v>
                </c:pt>
                <c:pt idx="751">
                  <c:v>95.76</c:v>
                </c:pt>
                <c:pt idx="752">
                  <c:v>2149.96</c:v>
                </c:pt>
                <c:pt idx="753">
                  <c:v>380.2</c:v>
                </c:pt>
                <c:pt idx="754">
                  <c:v>910.17000000000019</c:v>
                </c:pt>
                <c:pt idx="755">
                  <c:v>2184.88</c:v>
                </c:pt>
                <c:pt idx="756">
                  <c:v>2891.8580000000006</c:v>
                </c:pt>
                <c:pt idx="757">
                  <c:v>1536.454</c:v>
                </c:pt>
                <c:pt idx="758">
                  <c:v>89.95</c:v>
                </c:pt>
                <c:pt idx="759">
                  <c:v>991.09500000000003</c:v>
                </c:pt>
                <c:pt idx="760">
                  <c:v>1368.0480000000002</c:v>
                </c:pt>
                <c:pt idx="761">
                  <c:v>654.58699999999999</c:v>
                </c:pt>
                <c:pt idx="762">
                  <c:v>326.964</c:v>
                </c:pt>
                <c:pt idx="763">
                  <c:v>4979.308</c:v>
                </c:pt>
                <c:pt idx="764">
                  <c:v>2033.374</c:v>
                </c:pt>
                <c:pt idx="765">
                  <c:v>819.154</c:v>
                </c:pt>
                <c:pt idx="766">
                  <c:v>1770.7759999999998</c:v>
                </c:pt>
                <c:pt idx="767">
                  <c:v>2174.1579999999999</c:v>
                </c:pt>
                <c:pt idx="768">
                  <c:v>1124.6479999999999</c:v>
                </c:pt>
                <c:pt idx="769">
                  <c:v>482.584</c:v>
                </c:pt>
                <c:pt idx="770">
                  <c:v>248.82</c:v>
                </c:pt>
                <c:pt idx="771">
                  <c:v>497.90999999999997</c:v>
                </c:pt>
                <c:pt idx="772">
                  <c:v>197.05</c:v>
                </c:pt>
                <c:pt idx="773">
                  <c:v>320.38800000000003</c:v>
                </c:pt>
                <c:pt idx="774">
                  <c:v>179.97</c:v>
                </c:pt>
                <c:pt idx="775">
                  <c:v>1115.204</c:v>
                </c:pt>
                <c:pt idx="776">
                  <c:v>661.35399999999993</c:v>
                </c:pt>
                <c:pt idx="777">
                  <c:v>151.82</c:v>
                </c:pt>
                <c:pt idx="778">
                  <c:v>3951.9605000000001</c:v>
                </c:pt>
                <c:pt idx="779">
                  <c:v>731.52399999999989</c:v>
                </c:pt>
                <c:pt idx="780">
                  <c:v>923.6880000000001</c:v>
                </c:pt>
                <c:pt idx="781">
                  <c:v>1680.2659999999998</c:v>
                </c:pt>
                <c:pt idx="782">
                  <c:v>204.54</c:v>
                </c:pt>
                <c:pt idx="783">
                  <c:v>15.712</c:v>
                </c:pt>
                <c:pt idx="784">
                  <c:v>496.11399999999998</c:v>
                </c:pt>
                <c:pt idx="785">
                  <c:v>448.79199999999997</c:v>
                </c:pt>
                <c:pt idx="786">
                  <c:v>14.78</c:v>
                </c:pt>
                <c:pt idx="787">
                  <c:v>4225.1180000000004</c:v>
                </c:pt>
                <c:pt idx="788">
                  <c:v>405.35</c:v>
                </c:pt>
                <c:pt idx="789">
                  <c:v>4187.348</c:v>
                </c:pt>
                <c:pt idx="790">
                  <c:v>4874.2979999999998</c:v>
                </c:pt>
                <c:pt idx="791">
                  <c:v>767.91099999999983</c:v>
                </c:pt>
                <c:pt idx="792">
                  <c:v>322.02480000000003</c:v>
                </c:pt>
                <c:pt idx="793">
                  <c:v>632.18799999999987</c:v>
                </c:pt>
                <c:pt idx="794">
                  <c:v>1656.87</c:v>
                </c:pt>
                <c:pt idx="795">
                  <c:v>23.968</c:v>
                </c:pt>
                <c:pt idx="796">
                  <c:v>5766.1519999999982</c:v>
                </c:pt>
                <c:pt idx="797">
                  <c:v>6792.1929999999984</c:v>
                </c:pt>
                <c:pt idx="798">
                  <c:v>2365.5960000000005</c:v>
                </c:pt>
                <c:pt idx="799">
                  <c:v>1707.8120000000001</c:v>
                </c:pt>
                <c:pt idx="800">
                  <c:v>5226.348</c:v>
                </c:pt>
                <c:pt idx="801">
                  <c:v>1313.5359999999998</c:v>
                </c:pt>
                <c:pt idx="802">
                  <c:v>4493.9835999999996</c:v>
                </c:pt>
                <c:pt idx="803">
                  <c:v>84.99199999999999</c:v>
                </c:pt>
                <c:pt idx="804">
                  <c:v>2094.3240000000005</c:v>
                </c:pt>
                <c:pt idx="805">
                  <c:v>6402.0180000000009</c:v>
                </c:pt>
                <c:pt idx="806">
                  <c:v>2043.7919999999999</c:v>
                </c:pt>
                <c:pt idx="807">
                  <c:v>2374.73</c:v>
                </c:pt>
                <c:pt idx="808">
                  <c:v>1137.338</c:v>
                </c:pt>
                <c:pt idx="809">
                  <c:v>2101.1820000000002</c:v>
                </c:pt>
                <c:pt idx="810">
                  <c:v>425.88599999999997</c:v>
                </c:pt>
                <c:pt idx="811">
                  <c:v>2043.126</c:v>
                </c:pt>
                <c:pt idx="812">
                  <c:v>4751.0820000000003</c:v>
                </c:pt>
                <c:pt idx="813">
                  <c:v>3839.3119999999999</c:v>
                </c:pt>
                <c:pt idx="814">
                  <c:v>1232.0039999999999</c:v>
                </c:pt>
                <c:pt idx="815">
                  <c:v>418.06200000000001</c:v>
                </c:pt>
                <c:pt idx="816">
                  <c:v>1322.145</c:v>
                </c:pt>
                <c:pt idx="817">
                  <c:v>2286.0500000000002</c:v>
                </c:pt>
                <c:pt idx="818">
                  <c:v>2384.0030000000002</c:v>
                </c:pt>
                <c:pt idx="819">
                  <c:v>2698.1665000000003</c:v>
                </c:pt>
                <c:pt idx="820">
                  <c:v>1992.9858000000002</c:v>
                </c:pt>
                <c:pt idx="821">
                  <c:v>99.135999999999996</c:v>
                </c:pt>
                <c:pt idx="822">
                  <c:v>1271.5520000000001</c:v>
                </c:pt>
                <c:pt idx="823">
                  <c:v>525.88400000000001</c:v>
                </c:pt>
                <c:pt idx="824">
                  <c:v>781.4140000000001</c:v>
                </c:pt>
                <c:pt idx="825">
                  <c:v>18452.971999999998</c:v>
                </c:pt>
                <c:pt idx="826">
                  <c:v>1680.6959999999999</c:v>
                </c:pt>
                <c:pt idx="827">
                  <c:v>5912.7820000000011</c:v>
                </c:pt>
                <c:pt idx="828">
                  <c:v>830.40000000000009</c:v>
                </c:pt>
                <c:pt idx="829">
                  <c:v>973.71199999999999</c:v>
                </c:pt>
                <c:pt idx="830">
                  <c:v>561.53600000000006</c:v>
                </c:pt>
                <c:pt idx="831">
                  <c:v>546.91999999999996</c:v>
                </c:pt>
                <c:pt idx="832">
                  <c:v>252.36099999999999</c:v>
                </c:pt>
                <c:pt idx="833">
                  <c:v>33.064</c:v>
                </c:pt>
                <c:pt idx="834">
                  <c:v>1650.6180000000002</c:v>
                </c:pt>
                <c:pt idx="835">
                  <c:v>3335.8879999999999</c:v>
                </c:pt>
                <c:pt idx="836">
                  <c:v>1620.1499999999999</c:v>
                </c:pt>
                <c:pt idx="837">
                  <c:v>142.18199999999999</c:v>
                </c:pt>
                <c:pt idx="838">
                  <c:v>2953.346</c:v>
                </c:pt>
                <c:pt idx="839">
                  <c:v>307.92</c:v>
                </c:pt>
                <c:pt idx="840">
                  <c:v>946.17399999999998</c:v>
                </c:pt>
                <c:pt idx="841">
                  <c:v>7877.2719999999999</c:v>
                </c:pt>
                <c:pt idx="842">
                  <c:v>188.28</c:v>
                </c:pt>
                <c:pt idx="843">
                  <c:v>467.42199999999997</c:v>
                </c:pt>
                <c:pt idx="844">
                  <c:v>1365.498</c:v>
                </c:pt>
                <c:pt idx="845">
                  <c:v>783.96</c:v>
                </c:pt>
                <c:pt idx="846">
                  <c:v>978.79</c:v>
                </c:pt>
                <c:pt idx="847">
                  <c:v>2899.0209999999997</c:v>
                </c:pt>
                <c:pt idx="848">
                  <c:v>131.154</c:v>
                </c:pt>
                <c:pt idx="849">
                  <c:v>159.00200000000001</c:v>
                </c:pt>
                <c:pt idx="850">
                  <c:v>3750.4990000000003</c:v>
                </c:pt>
                <c:pt idx="851">
                  <c:v>453.37399999999991</c:v>
                </c:pt>
                <c:pt idx="852">
                  <c:v>3802.7960000000003</c:v>
                </c:pt>
                <c:pt idx="853">
                  <c:v>3888.8180000000007</c:v>
                </c:pt>
                <c:pt idx="854">
                  <c:v>4266.8987999999999</c:v>
                </c:pt>
                <c:pt idx="855">
                  <c:v>773.25600000000009</c:v>
                </c:pt>
                <c:pt idx="856">
                  <c:v>3810.4639999999999</c:v>
                </c:pt>
                <c:pt idx="857">
                  <c:v>993.90000000000009</c:v>
                </c:pt>
                <c:pt idx="858">
                  <c:v>479.97</c:v>
                </c:pt>
                <c:pt idx="859">
                  <c:v>4723.4780000000001</c:v>
                </c:pt>
                <c:pt idx="860">
                  <c:v>4944.2960000000003</c:v>
                </c:pt>
                <c:pt idx="861">
                  <c:v>4914.9380000000001</c:v>
                </c:pt>
                <c:pt idx="862">
                  <c:v>2945.1380000000004</c:v>
                </c:pt>
                <c:pt idx="863">
                  <c:v>2774.0620000000004</c:v>
                </c:pt>
                <c:pt idx="864">
                  <c:v>2145.7179999999998</c:v>
                </c:pt>
                <c:pt idx="865">
                  <c:v>36.72</c:v>
                </c:pt>
                <c:pt idx="866">
                  <c:v>142.684</c:v>
                </c:pt>
                <c:pt idx="867">
                  <c:v>3958.9319999999998</c:v>
                </c:pt>
                <c:pt idx="868">
                  <c:v>638.4620000000001</c:v>
                </c:pt>
                <c:pt idx="869">
                  <c:v>3070.3330000000001</c:v>
                </c:pt>
                <c:pt idx="870">
                  <c:v>1176.8910000000001</c:v>
                </c:pt>
                <c:pt idx="871">
                  <c:v>317.04399999999998</c:v>
                </c:pt>
                <c:pt idx="872">
                  <c:v>100.61599999999999</c:v>
                </c:pt>
                <c:pt idx="873">
                  <c:v>6394.5380000000014</c:v>
                </c:pt>
                <c:pt idx="874">
                  <c:v>7978.5509999999986</c:v>
                </c:pt>
                <c:pt idx="875">
                  <c:v>8329.7430000000004</c:v>
                </c:pt>
                <c:pt idx="876">
                  <c:v>1305.769</c:v>
                </c:pt>
                <c:pt idx="877">
                  <c:v>3428.3719999999994</c:v>
                </c:pt>
                <c:pt idx="878">
                  <c:v>300.59199999999998</c:v>
                </c:pt>
                <c:pt idx="879">
                  <c:v>970.14200000000005</c:v>
                </c:pt>
                <c:pt idx="880">
                  <c:v>7365.4550000000008</c:v>
                </c:pt>
                <c:pt idx="881">
                  <c:v>4684.6160000000009</c:v>
                </c:pt>
                <c:pt idx="882">
                  <c:v>5269.8160000000007</c:v>
                </c:pt>
                <c:pt idx="883">
                  <c:v>944.28600000000006</c:v>
                </c:pt>
                <c:pt idx="884">
                  <c:v>5138.9340000000002</c:v>
                </c:pt>
                <c:pt idx="885">
                  <c:v>2859.9739999999997</c:v>
                </c:pt>
                <c:pt idx="886">
                  <c:v>4709.0950000000003</c:v>
                </c:pt>
                <c:pt idx="887">
                  <c:v>1855.4829999999999</c:v>
                </c:pt>
                <c:pt idx="888">
                  <c:v>3453.2300000000005</c:v>
                </c:pt>
                <c:pt idx="889">
                  <c:v>6102.25</c:v>
                </c:pt>
                <c:pt idx="890">
                  <c:v>1874.0449999999996</c:v>
                </c:pt>
                <c:pt idx="891">
                  <c:v>1194.088</c:v>
                </c:pt>
                <c:pt idx="892">
                  <c:v>828.654</c:v>
                </c:pt>
                <c:pt idx="893">
                  <c:v>2637.087</c:v>
                </c:pt>
                <c:pt idx="894">
                  <c:v>628.54199999999992</c:v>
                </c:pt>
                <c:pt idx="895">
                  <c:v>12185.134</c:v>
                </c:pt>
                <c:pt idx="896">
                  <c:v>7051.3499999999995</c:v>
                </c:pt>
                <c:pt idx="897">
                  <c:v>815.11200000000008</c:v>
                </c:pt>
                <c:pt idx="898">
                  <c:v>134.54</c:v>
                </c:pt>
                <c:pt idx="899">
                  <c:v>1043.1279999999999</c:v>
                </c:pt>
                <c:pt idx="900">
                  <c:v>6965.8570000000009</c:v>
                </c:pt>
                <c:pt idx="901">
                  <c:v>1938.2599999999998</c:v>
                </c:pt>
                <c:pt idx="902">
                  <c:v>10488.055</c:v>
                </c:pt>
                <c:pt idx="903">
                  <c:v>1829.4179999999999</c:v>
                </c:pt>
                <c:pt idx="904">
                  <c:v>959.49</c:v>
                </c:pt>
                <c:pt idx="905">
                  <c:v>1277.6799999999998</c:v>
                </c:pt>
                <c:pt idx="906">
                  <c:v>773.774</c:v>
                </c:pt>
                <c:pt idx="907">
                  <c:v>731.76800000000003</c:v>
                </c:pt>
                <c:pt idx="908">
                  <c:v>1481.8280000000002</c:v>
                </c:pt>
                <c:pt idx="909">
                  <c:v>2079.5540000000001</c:v>
                </c:pt>
                <c:pt idx="910">
                  <c:v>2070.2719999999999</c:v>
                </c:pt>
                <c:pt idx="911">
                  <c:v>33.74</c:v>
                </c:pt>
                <c:pt idx="912">
                  <c:v>3395.59</c:v>
                </c:pt>
                <c:pt idx="913">
                  <c:v>892.98</c:v>
                </c:pt>
                <c:pt idx="914">
                  <c:v>274.49099999999999</c:v>
                </c:pt>
                <c:pt idx="915">
                  <c:v>848.52</c:v>
                </c:pt>
                <c:pt idx="916">
                  <c:v>4619.33</c:v>
                </c:pt>
                <c:pt idx="917">
                  <c:v>697.33800000000008</c:v>
                </c:pt>
                <c:pt idx="918">
                  <c:v>2140.2800000000002</c:v>
                </c:pt>
                <c:pt idx="919">
                  <c:v>6230.2919999999995</c:v>
                </c:pt>
                <c:pt idx="920">
                  <c:v>2013.7149999999999</c:v>
                </c:pt>
                <c:pt idx="921">
                  <c:v>767.83799999999997</c:v>
                </c:pt>
                <c:pt idx="922">
                  <c:v>2546.643</c:v>
                </c:pt>
                <c:pt idx="923">
                  <c:v>4212.3719999999994</c:v>
                </c:pt>
                <c:pt idx="924">
                  <c:v>450.334</c:v>
                </c:pt>
                <c:pt idx="925">
                  <c:v>418.66599999999994</c:v>
                </c:pt>
                <c:pt idx="926">
                  <c:v>3055.2799999999997</c:v>
                </c:pt>
                <c:pt idx="927">
                  <c:v>331.91399999999999</c:v>
                </c:pt>
                <c:pt idx="928">
                  <c:v>1007.52</c:v>
                </c:pt>
                <c:pt idx="929">
                  <c:v>158.642</c:v>
                </c:pt>
                <c:pt idx="930">
                  <c:v>3749.335</c:v>
                </c:pt>
                <c:pt idx="931">
                  <c:v>913.35400000000004</c:v>
                </c:pt>
                <c:pt idx="932">
                  <c:v>922.327</c:v>
                </c:pt>
                <c:pt idx="933">
                  <c:v>32.67</c:v>
                </c:pt>
                <c:pt idx="934">
                  <c:v>2263.0120000000002</c:v>
                </c:pt>
                <c:pt idx="935">
                  <c:v>904.35400000000004</c:v>
                </c:pt>
                <c:pt idx="936">
                  <c:v>773.7639999999999</c:v>
                </c:pt>
                <c:pt idx="937">
                  <c:v>227.10300000000001</c:v>
                </c:pt>
                <c:pt idx="938">
                  <c:v>1241.5160000000001</c:v>
                </c:pt>
                <c:pt idx="939">
                  <c:v>1058.43</c:v>
                </c:pt>
                <c:pt idx="940">
                  <c:v>1337.442</c:v>
                </c:pt>
                <c:pt idx="941">
                  <c:v>2964.8173999999995</c:v>
                </c:pt>
                <c:pt idx="942">
                  <c:v>287.32599999999996</c:v>
                </c:pt>
                <c:pt idx="943">
                  <c:v>1314.59</c:v>
                </c:pt>
                <c:pt idx="944">
                  <c:v>1150.29</c:v>
                </c:pt>
                <c:pt idx="945">
                  <c:v>47.904000000000003</c:v>
                </c:pt>
                <c:pt idx="946">
                  <c:v>117.79999999999998</c:v>
                </c:pt>
                <c:pt idx="947">
                  <c:v>1448.6759999999999</c:v>
                </c:pt>
                <c:pt idx="948">
                  <c:v>430.49199999999996</c:v>
                </c:pt>
                <c:pt idx="949">
                  <c:v>2467.5099999999998</c:v>
                </c:pt>
                <c:pt idx="950">
                  <c:v>17.62</c:v>
                </c:pt>
                <c:pt idx="951">
                  <c:v>1450.126</c:v>
                </c:pt>
                <c:pt idx="952">
                  <c:v>2000.104</c:v>
                </c:pt>
                <c:pt idx="953">
                  <c:v>228.822</c:v>
                </c:pt>
                <c:pt idx="954">
                  <c:v>1240.02</c:v>
                </c:pt>
                <c:pt idx="955">
                  <c:v>778.2360000000001</c:v>
                </c:pt>
                <c:pt idx="956">
                  <c:v>166.59</c:v>
                </c:pt>
                <c:pt idx="957">
                  <c:v>843.1</c:v>
                </c:pt>
                <c:pt idx="958">
                  <c:v>710.80399999999997</c:v>
                </c:pt>
                <c:pt idx="959">
                  <c:v>1252.952</c:v>
                </c:pt>
                <c:pt idx="960">
                  <c:v>1973.7080000000001</c:v>
                </c:pt>
                <c:pt idx="961">
                  <c:v>353.28</c:v>
                </c:pt>
                <c:pt idx="962">
                  <c:v>4791.3500000000004</c:v>
                </c:pt>
                <c:pt idx="963">
                  <c:v>49.616</c:v>
                </c:pt>
                <c:pt idx="964">
                  <c:v>2014.3809999999996</c:v>
                </c:pt>
                <c:pt idx="965">
                  <c:v>542.74599999999998</c:v>
                </c:pt>
                <c:pt idx="966">
                  <c:v>1027.7579999999998</c:v>
                </c:pt>
                <c:pt idx="967">
                  <c:v>2157.308</c:v>
                </c:pt>
                <c:pt idx="968">
                  <c:v>899.56799999999998</c:v>
                </c:pt>
                <c:pt idx="969">
                  <c:v>3332.6360000000004</c:v>
                </c:pt>
                <c:pt idx="970">
                  <c:v>14816.067999999999</c:v>
                </c:pt>
                <c:pt idx="971">
                  <c:v>1257.2980000000002</c:v>
                </c:pt>
                <c:pt idx="972">
                  <c:v>3567.0260000000003</c:v>
                </c:pt>
                <c:pt idx="973">
                  <c:v>3252.88</c:v>
                </c:pt>
                <c:pt idx="974">
                  <c:v>2933.5160000000005</c:v>
                </c:pt>
                <c:pt idx="975">
                  <c:v>1504.702</c:v>
                </c:pt>
                <c:pt idx="976">
                  <c:v>81.400000000000006</c:v>
                </c:pt>
                <c:pt idx="977">
                  <c:v>656.40700000000004</c:v>
                </c:pt>
                <c:pt idx="978">
                  <c:v>4981.0107999999991</c:v>
                </c:pt>
                <c:pt idx="979">
                  <c:v>5972.9880000000003</c:v>
                </c:pt>
                <c:pt idx="980">
                  <c:v>822.97000000000014</c:v>
                </c:pt>
                <c:pt idx="981">
                  <c:v>32.527999999999999</c:v>
                </c:pt>
                <c:pt idx="982">
                  <c:v>808.46999999999991</c:v>
                </c:pt>
                <c:pt idx="983">
                  <c:v>114.41999999999999</c:v>
                </c:pt>
                <c:pt idx="984">
                  <c:v>1971.2905000000001</c:v>
                </c:pt>
                <c:pt idx="985">
                  <c:v>6401.9299999999994</c:v>
                </c:pt>
                <c:pt idx="986">
                  <c:v>1626.7099999999998</c:v>
                </c:pt>
                <c:pt idx="987">
                  <c:v>755.529</c:v>
                </c:pt>
                <c:pt idx="988">
                  <c:v>319.80600000000004</c:v>
                </c:pt>
                <c:pt idx="989">
                  <c:v>69.66</c:v>
                </c:pt>
                <c:pt idx="990">
                  <c:v>1345.8240000000001</c:v>
                </c:pt>
                <c:pt idx="991">
                  <c:v>652.93000000000006</c:v>
                </c:pt>
                <c:pt idx="992">
                  <c:v>332.33799999999997</c:v>
                </c:pt>
                <c:pt idx="993">
                  <c:v>944.42899999999997</c:v>
                </c:pt>
                <c:pt idx="994">
                  <c:v>3431.4589999999998</c:v>
                </c:pt>
                <c:pt idx="995">
                  <c:v>1053.614</c:v>
                </c:pt>
                <c:pt idx="996">
                  <c:v>1254.5640000000001</c:v>
                </c:pt>
                <c:pt idx="997">
                  <c:v>947.69200000000001</c:v>
                </c:pt>
                <c:pt idx="998">
                  <c:v>1199.222</c:v>
                </c:pt>
                <c:pt idx="999">
                  <c:v>928.55799999999999</c:v>
                </c:pt>
                <c:pt idx="1000">
                  <c:v>678.11300000000006</c:v>
                </c:pt>
                <c:pt idx="1001">
                  <c:v>61.608000000000004</c:v>
                </c:pt>
                <c:pt idx="1002">
                  <c:v>576.57560000000001</c:v>
                </c:pt>
                <c:pt idx="1003">
                  <c:v>795.29600000000005</c:v>
                </c:pt>
                <c:pt idx="1004">
                  <c:v>1053.26</c:v>
                </c:pt>
                <c:pt idx="1005">
                  <c:v>1390.126</c:v>
                </c:pt>
                <c:pt idx="1006">
                  <c:v>4108.37</c:v>
                </c:pt>
                <c:pt idx="1007">
                  <c:v>399.10999999999996</c:v>
                </c:pt>
                <c:pt idx="1008">
                  <c:v>1386.3460000000002</c:v>
                </c:pt>
                <c:pt idx="1009">
                  <c:v>1146.2450000000003</c:v>
                </c:pt>
                <c:pt idx="1010">
                  <c:v>185.12299999999999</c:v>
                </c:pt>
                <c:pt idx="1011">
                  <c:v>2991.4017999999996</c:v>
                </c:pt>
                <c:pt idx="1012">
                  <c:v>2549.4679999999998</c:v>
                </c:pt>
                <c:pt idx="1013">
                  <c:v>3658.5540000000005</c:v>
                </c:pt>
                <c:pt idx="1014">
                  <c:v>1078.222</c:v>
                </c:pt>
                <c:pt idx="1015">
                  <c:v>449.46900000000005</c:v>
                </c:pt>
                <c:pt idx="1016">
                  <c:v>970.38400000000001</c:v>
                </c:pt>
                <c:pt idx="1017">
                  <c:v>3066.3780000000002</c:v>
                </c:pt>
                <c:pt idx="1018">
                  <c:v>4182.061999999999</c:v>
                </c:pt>
                <c:pt idx="1019">
                  <c:v>421.26400000000001</c:v>
                </c:pt>
                <c:pt idx="1020">
                  <c:v>221.024</c:v>
                </c:pt>
                <c:pt idx="1021">
                  <c:v>1830.508</c:v>
                </c:pt>
                <c:pt idx="1022">
                  <c:v>4919.1819999999998</c:v>
                </c:pt>
                <c:pt idx="1023">
                  <c:v>2997.578</c:v>
                </c:pt>
                <c:pt idx="1024">
                  <c:v>538.02</c:v>
                </c:pt>
                <c:pt idx="1025">
                  <c:v>336.56199999999995</c:v>
                </c:pt>
                <c:pt idx="1026">
                  <c:v>241.43600000000001</c:v>
                </c:pt>
                <c:pt idx="1027">
                  <c:v>886.02599999999995</c:v>
                </c:pt>
                <c:pt idx="1028">
                  <c:v>270.23999999999995</c:v>
                </c:pt>
                <c:pt idx="1029">
                  <c:v>2084.9079999999999</c:v>
                </c:pt>
                <c:pt idx="1030">
                  <c:v>1480.1030000000003</c:v>
                </c:pt>
                <c:pt idx="1031">
                  <c:v>691.10800000000006</c:v>
                </c:pt>
                <c:pt idx="1032">
                  <c:v>736.8904</c:v>
                </c:pt>
                <c:pt idx="1033">
                  <c:v>586.04200000000003</c:v>
                </c:pt>
                <c:pt idx="1034">
                  <c:v>135.70599999999999</c:v>
                </c:pt>
                <c:pt idx="1035">
                  <c:v>2952.0360000000001</c:v>
                </c:pt>
                <c:pt idx="1036">
                  <c:v>279.41399999999999</c:v>
                </c:pt>
                <c:pt idx="1037">
                  <c:v>491.11199999999997</c:v>
                </c:pt>
                <c:pt idx="1038">
                  <c:v>31.349999999999998</c:v>
                </c:pt>
                <c:pt idx="1039">
                  <c:v>2227.038</c:v>
                </c:pt>
                <c:pt idx="1040">
                  <c:v>939.13300000000004</c:v>
                </c:pt>
                <c:pt idx="1041">
                  <c:v>2513.3429999999998</c:v>
                </c:pt>
                <c:pt idx="1042">
                  <c:v>1580.8939999999998</c:v>
                </c:pt>
                <c:pt idx="1043">
                  <c:v>1679.9680000000001</c:v>
                </c:pt>
                <c:pt idx="1044">
                  <c:v>1156.018</c:v>
                </c:pt>
                <c:pt idx="1045">
                  <c:v>4057.51</c:v>
                </c:pt>
                <c:pt idx="1046">
                  <c:v>2724.1940000000004</c:v>
                </c:pt>
                <c:pt idx="1047">
                  <c:v>3896.672</c:v>
                </c:pt>
                <c:pt idx="1048">
                  <c:v>1031.1555000000001</c:v>
                </c:pt>
                <c:pt idx="1049">
                  <c:v>1900.1930000000002</c:v>
                </c:pt>
                <c:pt idx="1050">
                  <c:v>1028.2280000000001</c:v>
                </c:pt>
                <c:pt idx="1051">
                  <c:v>595.65599999999995</c:v>
                </c:pt>
                <c:pt idx="1052">
                  <c:v>579.01900000000001</c:v>
                </c:pt>
                <c:pt idx="1053">
                  <c:v>1184.6840000000002</c:v>
                </c:pt>
                <c:pt idx="1054">
                  <c:v>1508.3519999999999</c:v>
                </c:pt>
                <c:pt idx="1055">
                  <c:v>4224.1360000000004</c:v>
                </c:pt>
                <c:pt idx="1056">
                  <c:v>1644.9059999999999</c:v>
                </c:pt>
                <c:pt idx="1057">
                  <c:v>4521.9911999999995</c:v>
                </c:pt>
                <c:pt idx="1058">
                  <c:v>4721.9769999999999</c:v>
                </c:pt>
                <c:pt idx="1059">
                  <c:v>639.83000000000004</c:v>
                </c:pt>
                <c:pt idx="1060">
                  <c:v>169.19200000000001</c:v>
                </c:pt>
                <c:pt idx="1061">
                  <c:v>6963.4040000000005</c:v>
                </c:pt>
                <c:pt idx="1062">
                  <c:v>476.35399999999998</c:v>
                </c:pt>
                <c:pt idx="1063">
                  <c:v>380.37800000000004</c:v>
                </c:pt>
                <c:pt idx="1064">
                  <c:v>1620.25</c:v>
                </c:pt>
                <c:pt idx="1065">
                  <c:v>1980.2640000000001</c:v>
                </c:pt>
                <c:pt idx="1066">
                  <c:v>1671.2139999999999</c:v>
                </c:pt>
                <c:pt idx="1067">
                  <c:v>359.21399999999994</c:v>
                </c:pt>
                <c:pt idx="1068">
                  <c:v>1728.8919999999998</c:v>
                </c:pt>
                <c:pt idx="1069">
                  <c:v>3.8159999999999998</c:v>
                </c:pt>
                <c:pt idx="1070">
                  <c:v>504.54199999999997</c:v>
                </c:pt>
                <c:pt idx="1071">
                  <c:v>3598.9340000000002</c:v>
                </c:pt>
                <c:pt idx="1072">
                  <c:v>2132.2290000000003</c:v>
                </c:pt>
                <c:pt idx="1073">
                  <c:v>74.284000000000006</c:v>
                </c:pt>
                <c:pt idx="1074">
                  <c:v>2191.8729999999996</c:v>
                </c:pt>
                <c:pt idx="1075">
                  <c:v>2106.7940000000003</c:v>
                </c:pt>
                <c:pt idx="1076">
                  <c:v>2283.2080000000001</c:v>
                </c:pt>
                <c:pt idx="1077">
                  <c:v>3683.8320000000003</c:v>
                </c:pt>
                <c:pt idx="1078">
                  <c:v>556.31400000000008</c:v>
                </c:pt>
                <c:pt idx="1079">
                  <c:v>898.1880000000001</c:v>
                </c:pt>
                <c:pt idx="1080">
                  <c:v>2399.96</c:v>
                </c:pt>
                <c:pt idx="1081">
                  <c:v>798.74199999999996</c:v>
                </c:pt>
                <c:pt idx="1082">
                  <c:v>2012.3020000000001</c:v>
                </c:pt>
                <c:pt idx="1083">
                  <c:v>947.83200000000011</c:v>
                </c:pt>
                <c:pt idx="1084">
                  <c:v>1170.5639999999999</c:v>
                </c:pt>
                <c:pt idx="1085">
                  <c:v>1391.2940000000001</c:v>
                </c:pt>
                <c:pt idx="1086">
                  <c:v>523.37599999999998</c:v>
                </c:pt>
                <c:pt idx="1087">
                  <c:v>1558.028</c:v>
                </c:pt>
                <c:pt idx="1088">
                  <c:v>2085.65</c:v>
                </c:pt>
                <c:pt idx="1089">
                  <c:v>514.82799999999997</c:v>
                </c:pt>
                <c:pt idx="1090">
                  <c:v>20.070000000000004</c:v>
                </c:pt>
                <c:pt idx="1091">
                  <c:v>503.67599999999999</c:v>
                </c:pt>
                <c:pt idx="1092">
                  <c:v>1424.0259999999998</c:v>
                </c:pt>
                <c:pt idx="1093">
                  <c:v>3479.6239999999998</c:v>
                </c:pt>
                <c:pt idx="1094">
                  <c:v>1823.07</c:v>
                </c:pt>
                <c:pt idx="1095">
                  <c:v>708.726</c:v>
                </c:pt>
                <c:pt idx="1096">
                  <c:v>3693.0839999999994</c:v>
                </c:pt>
                <c:pt idx="1097">
                  <c:v>2643.1640000000007</c:v>
                </c:pt>
                <c:pt idx="1098">
                  <c:v>440.73599999999999</c:v>
                </c:pt>
                <c:pt idx="1099">
                  <c:v>1949.8720000000001</c:v>
                </c:pt>
                <c:pt idx="1100">
                  <c:v>80.563999999999993</c:v>
                </c:pt>
                <c:pt idx="1101">
                  <c:v>9517.2880000000005</c:v>
                </c:pt>
                <c:pt idx="1102">
                  <c:v>7078.4840000000004</c:v>
                </c:pt>
                <c:pt idx="1103">
                  <c:v>512.44600000000003</c:v>
                </c:pt>
                <c:pt idx="1104">
                  <c:v>692.95</c:v>
                </c:pt>
                <c:pt idx="1105">
                  <c:v>8284.5339999999997</c:v>
                </c:pt>
                <c:pt idx="1106">
                  <c:v>524.54</c:v>
                </c:pt>
                <c:pt idx="1107">
                  <c:v>4590.3440000000001</c:v>
                </c:pt>
                <c:pt idx="1108">
                  <c:v>685.05600000000015</c:v>
                </c:pt>
                <c:pt idx="1109">
                  <c:v>361.988</c:v>
                </c:pt>
                <c:pt idx="1110">
                  <c:v>190.66</c:v>
                </c:pt>
                <c:pt idx="1111">
                  <c:v>6190.5379999999996</c:v>
                </c:pt>
                <c:pt idx="1112">
                  <c:v>1443.6319999999998</c:v>
                </c:pt>
                <c:pt idx="1113">
                  <c:v>235.46800000000002</c:v>
                </c:pt>
                <c:pt idx="1114">
                  <c:v>3162.83</c:v>
                </c:pt>
                <c:pt idx="1115">
                  <c:v>1261.81</c:v>
                </c:pt>
                <c:pt idx="1116">
                  <c:v>8652.3339999999989</c:v>
                </c:pt>
                <c:pt idx="1117">
                  <c:v>1595.8489999999999</c:v>
                </c:pt>
                <c:pt idx="1118">
                  <c:v>5360.2020000000002</c:v>
                </c:pt>
                <c:pt idx="1119">
                  <c:v>327.04399999999998</c:v>
                </c:pt>
                <c:pt idx="1120">
                  <c:v>3848.565000000001</c:v>
                </c:pt>
                <c:pt idx="1121">
                  <c:v>2184.3270000000002</c:v>
                </c:pt>
                <c:pt idx="1122">
                  <c:v>4356.0610000000006</c:v>
                </c:pt>
                <c:pt idx="1123">
                  <c:v>2506.6460000000006</c:v>
                </c:pt>
                <c:pt idx="1124">
                  <c:v>5564.0059999999994</c:v>
                </c:pt>
                <c:pt idx="1125">
                  <c:v>491.55</c:v>
                </c:pt>
                <c:pt idx="1126">
                  <c:v>15.92</c:v>
                </c:pt>
                <c:pt idx="1127">
                  <c:v>3471.4029999999998</c:v>
                </c:pt>
                <c:pt idx="1128">
                  <c:v>7285.025999999998</c:v>
                </c:pt>
                <c:pt idx="1129">
                  <c:v>831.65</c:v>
                </c:pt>
                <c:pt idx="1130">
                  <c:v>4979.2259999999997</c:v>
                </c:pt>
                <c:pt idx="1131">
                  <c:v>1511.9299999999998</c:v>
                </c:pt>
                <c:pt idx="1132">
                  <c:v>1648.1880000000003</c:v>
                </c:pt>
                <c:pt idx="1133">
                  <c:v>7359.9180000000006</c:v>
                </c:pt>
                <c:pt idx="1134">
                  <c:v>338.17200000000003</c:v>
                </c:pt>
                <c:pt idx="1135">
                  <c:v>7871.2129999999997</c:v>
                </c:pt>
                <c:pt idx="1136">
                  <c:v>2395.7860000000001</c:v>
                </c:pt>
                <c:pt idx="1137">
                  <c:v>6450.4619999999995</c:v>
                </c:pt>
                <c:pt idx="1138">
                  <c:v>1412.213</c:v>
                </c:pt>
                <c:pt idx="1139">
                  <c:v>1486.576</c:v>
                </c:pt>
                <c:pt idx="1140">
                  <c:v>559.27100000000007</c:v>
                </c:pt>
                <c:pt idx="1141">
                  <c:v>1846.78</c:v>
                </c:pt>
                <c:pt idx="1142">
                  <c:v>540.75999999999988</c:v>
                </c:pt>
                <c:pt idx="1143">
                  <c:v>2978.4659999999999</c:v>
                </c:pt>
                <c:pt idx="1144">
                  <c:v>5418.0220000000008</c:v>
                </c:pt>
                <c:pt idx="1145">
                  <c:v>2504.48</c:v>
                </c:pt>
                <c:pt idx="1146">
                  <c:v>19.98</c:v>
                </c:pt>
                <c:pt idx="1147">
                  <c:v>6684.6159999999991</c:v>
                </c:pt>
                <c:pt idx="1148">
                  <c:v>1180.8200000000002</c:v>
                </c:pt>
                <c:pt idx="1149">
                  <c:v>2749.2100000000005</c:v>
                </c:pt>
                <c:pt idx="1150">
                  <c:v>608.35599999999999</c:v>
                </c:pt>
                <c:pt idx="1151">
                  <c:v>1496.5890000000002</c:v>
                </c:pt>
                <c:pt idx="1152">
                  <c:v>239.358</c:v>
                </c:pt>
                <c:pt idx="1153">
                  <c:v>5625.3940000000002</c:v>
                </c:pt>
                <c:pt idx="1154">
                  <c:v>8405.8019999999997</c:v>
                </c:pt>
                <c:pt idx="1155">
                  <c:v>134.33199999999999</c:v>
                </c:pt>
                <c:pt idx="1156">
                  <c:v>1017.9399999999998</c:v>
                </c:pt>
                <c:pt idx="1157">
                  <c:v>3473.5970000000002</c:v>
                </c:pt>
                <c:pt idx="1158">
                  <c:v>126.352</c:v>
                </c:pt>
                <c:pt idx="1159">
                  <c:v>2781.8701999999998</c:v>
                </c:pt>
                <c:pt idx="1160">
                  <c:v>1333.8580000000002</c:v>
                </c:pt>
                <c:pt idx="1161">
                  <c:v>4537.2010000000009</c:v>
                </c:pt>
                <c:pt idx="1162">
                  <c:v>15158.877000000002</c:v>
                </c:pt>
                <c:pt idx="1163">
                  <c:v>3352.3940000000002</c:v>
                </c:pt>
                <c:pt idx="1164">
                  <c:v>529.08499999999992</c:v>
                </c:pt>
                <c:pt idx="1165">
                  <c:v>999.86800000000005</c:v>
                </c:pt>
                <c:pt idx="1166">
                  <c:v>1086.3200000000002</c:v>
                </c:pt>
                <c:pt idx="1167">
                  <c:v>408.72599999999994</c:v>
                </c:pt>
                <c:pt idx="1168">
                  <c:v>46.96</c:v>
                </c:pt>
                <c:pt idx="1169">
                  <c:v>4025.73</c:v>
                </c:pt>
                <c:pt idx="1170">
                  <c:v>523.928</c:v>
                </c:pt>
                <c:pt idx="1171">
                  <c:v>2921.4299999999994</c:v>
                </c:pt>
                <c:pt idx="1172">
                  <c:v>6294.3860000000004</c:v>
                </c:pt>
                <c:pt idx="1173">
                  <c:v>4536.9370000000008</c:v>
                </c:pt>
                <c:pt idx="1174">
                  <c:v>10668.095999999998</c:v>
                </c:pt>
                <c:pt idx="1175">
                  <c:v>2355.0639999999999</c:v>
                </c:pt>
                <c:pt idx="1176">
                  <c:v>4288.75</c:v>
                </c:pt>
                <c:pt idx="1177">
                  <c:v>2413.3779999999997</c:v>
                </c:pt>
                <c:pt idx="1178">
                  <c:v>384.1</c:v>
                </c:pt>
                <c:pt idx="1179">
                  <c:v>4751.4919999999993</c:v>
                </c:pt>
                <c:pt idx="1180">
                  <c:v>4007.5480000000002</c:v>
                </c:pt>
                <c:pt idx="1181">
                  <c:v>1815.2180000000001</c:v>
                </c:pt>
                <c:pt idx="1182">
                  <c:v>2911.3859999999995</c:v>
                </c:pt>
                <c:pt idx="1183">
                  <c:v>6633.4202000000014</c:v>
                </c:pt>
                <c:pt idx="1184">
                  <c:v>834.6579999999999</c:v>
                </c:pt>
                <c:pt idx="1185">
                  <c:v>559.20000000000005</c:v>
                </c:pt>
                <c:pt idx="1186">
                  <c:v>4755.2339999999995</c:v>
                </c:pt>
                <c:pt idx="1187">
                  <c:v>13408.792799999996</c:v>
                </c:pt>
                <c:pt idx="1188">
                  <c:v>1469.7560000000001</c:v>
                </c:pt>
                <c:pt idx="1189">
                  <c:v>7397.2719999999999</c:v>
                </c:pt>
                <c:pt idx="1190">
                  <c:v>2988.2739999999999</c:v>
                </c:pt>
                <c:pt idx="1191">
                  <c:v>2236.1839999999997</c:v>
                </c:pt>
                <c:pt idx="1192">
                  <c:v>35.712000000000003</c:v>
                </c:pt>
                <c:pt idx="1193">
                  <c:v>1153.1090000000002</c:v>
                </c:pt>
                <c:pt idx="1194">
                  <c:v>4736.0609999999988</c:v>
                </c:pt>
                <c:pt idx="1195">
                  <c:v>3666.1570000000002</c:v>
                </c:pt>
                <c:pt idx="1196">
                  <c:v>5048.1720000000005</c:v>
                </c:pt>
                <c:pt idx="1197">
                  <c:v>1618.2540000000001</c:v>
                </c:pt>
                <c:pt idx="1198">
                  <c:v>6912.9439999999995</c:v>
                </c:pt>
                <c:pt idx="1199">
                  <c:v>491.88799999999998</c:v>
                </c:pt>
                <c:pt idx="1200">
                  <c:v>6645.2819999999992</c:v>
                </c:pt>
                <c:pt idx="1201">
                  <c:v>5331.1779999999999</c:v>
                </c:pt>
                <c:pt idx="1202">
                  <c:v>9951.1820000000007</c:v>
                </c:pt>
                <c:pt idx="1203">
                  <c:v>1403.8419999999999</c:v>
                </c:pt>
                <c:pt idx="1204">
                  <c:v>2639.6379999999995</c:v>
                </c:pt>
                <c:pt idx="1205">
                  <c:v>1453.136</c:v>
                </c:pt>
                <c:pt idx="1206">
                  <c:v>10.68</c:v>
                </c:pt>
                <c:pt idx="1207">
                  <c:v>2916.5139999999997</c:v>
                </c:pt>
                <c:pt idx="1208">
                  <c:v>7643.0409999999993</c:v>
                </c:pt>
                <c:pt idx="1209">
                  <c:v>5470.39</c:v>
                </c:pt>
                <c:pt idx="1210">
                  <c:v>3873.5589999999997</c:v>
                </c:pt>
                <c:pt idx="1211">
                  <c:v>2025.0350000000003</c:v>
                </c:pt>
                <c:pt idx="1212">
                  <c:v>580.93600000000004</c:v>
                </c:pt>
                <c:pt idx="1213">
                  <c:v>3897.7139999999999</c:v>
                </c:pt>
                <c:pt idx="1214">
                  <c:v>306.88800000000003</c:v>
                </c:pt>
                <c:pt idx="1215">
                  <c:v>858.70200000000011</c:v>
                </c:pt>
                <c:pt idx="1216">
                  <c:v>2027.7579999999998</c:v>
                </c:pt>
                <c:pt idx="1217">
                  <c:v>3645.9110000000005</c:v>
                </c:pt>
                <c:pt idx="1218">
                  <c:v>1895.9259999999999</c:v>
                </c:pt>
                <c:pt idx="1219">
                  <c:v>377.73599999999993</c:v>
                </c:pt>
                <c:pt idx="1220">
                  <c:v>2140.94</c:v>
                </c:pt>
                <c:pt idx="1221">
                  <c:v>7442.0209999999997</c:v>
                </c:pt>
                <c:pt idx="1222">
                  <c:v>1926.7760000000003</c:v>
                </c:pt>
                <c:pt idx="1223">
                  <c:v>6233.0539999999992</c:v>
                </c:pt>
                <c:pt idx="1224">
                  <c:v>2698.9270000000006</c:v>
                </c:pt>
                <c:pt idx="1225">
                  <c:v>814.59399999999994</c:v>
                </c:pt>
                <c:pt idx="1226">
                  <c:v>177.636</c:v>
                </c:pt>
                <c:pt idx="1227">
                  <c:v>1657.3508000000006</c:v>
                </c:pt>
                <c:pt idx="1228">
                  <c:v>2915.5340000000001</c:v>
                </c:pt>
                <c:pt idx="1229">
                  <c:v>713.79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5A-45A0-A8CB-6C4BD1A3E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9012688"/>
        <c:axId val="2079017968"/>
      </c:barChart>
      <c:catAx>
        <c:axId val="207901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17968"/>
        <c:crosses val="autoZero"/>
        <c:auto val="1"/>
        <c:lblAlgn val="ctr"/>
        <c:lblOffset val="100"/>
        <c:noMultiLvlLbl val="0"/>
      </c:catAx>
      <c:valAx>
        <c:axId val="2079017968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1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 Sales.xlsx]Pivots!PivotTable2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Weekly sales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Pivots!$J$11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Pivots!$H$12:$I$223</c:f>
              <c:multiLvlStrCache>
                <c:ptCount val="2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1</c:v>
                  </c:pt>
                  <c:pt idx="54">
                    <c:v>2</c:v>
                  </c:pt>
                  <c:pt idx="55">
                    <c:v>3</c:v>
                  </c:pt>
                  <c:pt idx="56">
                    <c:v>4</c:v>
                  </c:pt>
                  <c:pt idx="57">
                    <c:v>5</c:v>
                  </c:pt>
                  <c:pt idx="58">
                    <c:v>6</c:v>
                  </c:pt>
                  <c:pt idx="59">
                    <c:v>7</c:v>
                  </c:pt>
                  <c:pt idx="60">
                    <c:v>8</c:v>
                  </c:pt>
                  <c:pt idx="61">
                    <c:v>9</c:v>
                  </c:pt>
                  <c:pt idx="62">
                    <c:v>10</c:v>
                  </c:pt>
                  <c:pt idx="63">
                    <c:v>11</c:v>
                  </c:pt>
                  <c:pt idx="64">
                    <c:v>12</c:v>
                  </c:pt>
                  <c:pt idx="65">
                    <c:v>13</c:v>
                  </c:pt>
                  <c:pt idx="66">
                    <c:v>14</c:v>
                  </c:pt>
                  <c:pt idx="67">
                    <c:v>15</c:v>
                  </c:pt>
                  <c:pt idx="68">
                    <c:v>16</c:v>
                  </c:pt>
                  <c:pt idx="69">
                    <c:v>17</c:v>
                  </c:pt>
                  <c:pt idx="70">
                    <c:v>18</c:v>
                  </c:pt>
                  <c:pt idx="71">
                    <c:v>19</c:v>
                  </c:pt>
                  <c:pt idx="72">
                    <c:v>20</c:v>
                  </c:pt>
                  <c:pt idx="73">
                    <c:v>21</c:v>
                  </c:pt>
                  <c:pt idx="74">
                    <c:v>22</c:v>
                  </c:pt>
                  <c:pt idx="75">
                    <c:v>23</c:v>
                  </c:pt>
                  <c:pt idx="76">
                    <c:v>24</c:v>
                  </c:pt>
                  <c:pt idx="77">
                    <c:v>25</c:v>
                  </c:pt>
                  <c:pt idx="78">
                    <c:v>26</c:v>
                  </c:pt>
                  <c:pt idx="79">
                    <c:v>27</c:v>
                  </c:pt>
                  <c:pt idx="80">
                    <c:v>28</c:v>
                  </c:pt>
                  <c:pt idx="81">
                    <c:v>29</c:v>
                  </c:pt>
                  <c:pt idx="82">
                    <c:v>30</c:v>
                  </c:pt>
                  <c:pt idx="83">
                    <c:v>31</c:v>
                  </c:pt>
                  <c:pt idx="84">
                    <c:v>32</c:v>
                  </c:pt>
                  <c:pt idx="85">
                    <c:v>33</c:v>
                  </c:pt>
                  <c:pt idx="86">
                    <c:v>34</c:v>
                  </c:pt>
                  <c:pt idx="87">
                    <c:v>35</c:v>
                  </c:pt>
                  <c:pt idx="88">
                    <c:v>36</c:v>
                  </c:pt>
                  <c:pt idx="89">
                    <c:v>37</c:v>
                  </c:pt>
                  <c:pt idx="90">
                    <c:v>38</c:v>
                  </c:pt>
                  <c:pt idx="91">
                    <c:v>39</c:v>
                  </c:pt>
                  <c:pt idx="92">
                    <c:v>40</c:v>
                  </c:pt>
                  <c:pt idx="93">
                    <c:v>41</c:v>
                  </c:pt>
                  <c:pt idx="94">
                    <c:v>42</c:v>
                  </c:pt>
                  <c:pt idx="95">
                    <c:v>43</c:v>
                  </c:pt>
                  <c:pt idx="96">
                    <c:v>44</c:v>
                  </c:pt>
                  <c:pt idx="97">
                    <c:v>45</c:v>
                  </c:pt>
                  <c:pt idx="98">
                    <c:v>46</c:v>
                  </c:pt>
                  <c:pt idx="99">
                    <c:v>47</c:v>
                  </c:pt>
                  <c:pt idx="100">
                    <c:v>48</c:v>
                  </c:pt>
                  <c:pt idx="101">
                    <c:v>49</c:v>
                  </c:pt>
                  <c:pt idx="102">
                    <c:v>50</c:v>
                  </c:pt>
                  <c:pt idx="103">
                    <c:v>51</c:v>
                  </c:pt>
                  <c:pt idx="104">
                    <c:v>52</c:v>
                  </c:pt>
                  <c:pt idx="105">
                    <c:v>53</c:v>
                  </c:pt>
                  <c:pt idx="106">
                    <c:v>1</c:v>
                  </c:pt>
                  <c:pt idx="107">
                    <c:v>2</c:v>
                  </c:pt>
                  <c:pt idx="108">
                    <c:v>3</c:v>
                  </c:pt>
                  <c:pt idx="109">
                    <c:v>4</c:v>
                  </c:pt>
                  <c:pt idx="110">
                    <c:v>5</c:v>
                  </c:pt>
                  <c:pt idx="111">
                    <c:v>6</c:v>
                  </c:pt>
                  <c:pt idx="112">
                    <c:v>7</c:v>
                  </c:pt>
                  <c:pt idx="113">
                    <c:v>8</c:v>
                  </c:pt>
                  <c:pt idx="114">
                    <c:v>9</c:v>
                  </c:pt>
                  <c:pt idx="115">
                    <c:v>10</c:v>
                  </c:pt>
                  <c:pt idx="116">
                    <c:v>11</c:v>
                  </c:pt>
                  <c:pt idx="117">
                    <c:v>12</c:v>
                  </c:pt>
                  <c:pt idx="118">
                    <c:v>13</c:v>
                  </c:pt>
                  <c:pt idx="119">
                    <c:v>14</c:v>
                  </c:pt>
                  <c:pt idx="120">
                    <c:v>15</c:v>
                  </c:pt>
                  <c:pt idx="121">
                    <c:v>16</c:v>
                  </c:pt>
                  <c:pt idx="122">
                    <c:v>17</c:v>
                  </c:pt>
                  <c:pt idx="123">
                    <c:v>18</c:v>
                  </c:pt>
                  <c:pt idx="124">
                    <c:v>19</c:v>
                  </c:pt>
                  <c:pt idx="125">
                    <c:v>20</c:v>
                  </c:pt>
                  <c:pt idx="126">
                    <c:v>21</c:v>
                  </c:pt>
                  <c:pt idx="127">
                    <c:v>22</c:v>
                  </c:pt>
                  <c:pt idx="128">
                    <c:v>23</c:v>
                  </c:pt>
                  <c:pt idx="129">
                    <c:v>24</c:v>
                  </c:pt>
                  <c:pt idx="130">
                    <c:v>25</c:v>
                  </c:pt>
                  <c:pt idx="131">
                    <c:v>26</c:v>
                  </c:pt>
                  <c:pt idx="132">
                    <c:v>27</c:v>
                  </c:pt>
                  <c:pt idx="133">
                    <c:v>28</c:v>
                  </c:pt>
                  <c:pt idx="134">
                    <c:v>29</c:v>
                  </c:pt>
                  <c:pt idx="135">
                    <c:v>30</c:v>
                  </c:pt>
                  <c:pt idx="136">
                    <c:v>31</c:v>
                  </c:pt>
                  <c:pt idx="137">
                    <c:v>32</c:v>
                  </c:pt>
                  <c:pt idx="138">
                    <c:v>33</c:v>
                  </c:pt>
                  <c:pt idx="139">
                    <c:v>34</c:v>
                  </c:pt>
                  <c:pt idx="140">
                    <c:v>35</c:v>
                  </c:pt>
                  <c:pt idx="141">
                    <c:v>36</c:v>
                  </c:pt>
                  <c:pt idx="142">
                    <c:v>37</c:v>
                  </c:pt>
                  <c:pt idx="143">
                    <c:v>38</c:v>
                  </c:pt>
                  <c:pt idx="144">
                    <c:v>39</c:v>
                  </c:pt>
                  <c:pt idx="145">
                    <c:v>40</c:v>
                  </c:pt>
                  <c:pt idx="146">
                    <c:v>41</c:v>
                  </c:pt>
                  <c:pt idx="147">
                    <c:v>42</c:v>
                  </c:pt>
                  <c:pt idx="148">
                    <c:v>43</c:v>
                  </c:pt>
                  <c:pt idx="149">
                    <c:v>44</c:v>
                  </c:pt>
                  <c:pt idx="150">
                    <c:v>45</c:v>
                  </c:pt>
                  <c:pt idx="151">
                    <c:v>46</c:v>
                  </c:pt>
                  <c:pt idx="152">
                    <c:v>47</c:v>
                  </c:pt>
                  <c:pt idx="153">
                    <c:v>48</c:v>
                  </c:pt>
                  <c:pt idx="154">
                    <c:v>49</c:v>
                  </c:pt>
                  <c:pt idx="155">
                    <c:v>50</c:v>
                  </c:pt>
                  <c:pt idx="156">
                    <c:v>51</c:v>
                  </c:pt>
                  <c:pt idx="157">
                    <c:v>52</c:v>
                  </c:pt>
                  <c:pt idx="158">
                    <c:v>53</c:v>
                  </c:pt>
                  <c:pt idx="159">
                    <c:v>1</c:v>
                  </c:pt>
                  <c:pt idx="160">
                    <c:v>2</c:v>
                  </c:pt>
                  <c:pt idx="161">
                    <c:v>3</c:v>
                  </c:pt>
                  <c:pt idx="162">
                    <c:v>4</c:v>
                  </c:pt>
                  <c:pt idx="163">
                    <c:v>5</c:v>
                  </c:pt>
                  <c:pt idx="164">
                    <c:v>6</c:v>
                  </c:pt>
                  <c:pt idx="165">
                    <c:v>7</c:v>
                  </c:pt>
                  <c:pt idx="166">
                    <c:v>8</c:v>
                  </c:pt>
                  <c:pt idx="167">
                    <c:v>9</c:v>
                  </c:pt>
                  <c:pt idx="168">
                    <c:v>10</c:v>
                  </c:pt>
                  <c:pt idx="169">
                    <c:v>11</c:v>
                  </c:pt>
                  <c:pt idx="170">
                    <c:v>12</c:v>
                  </c:pt>
                  <c:pt idx="171">
                    <c:v>13</c:v>
                  </c:pt>
                  <c:pt idx="172">
                    <c:v>14</c:v>
                  </c:pt>
                  <c:pt idx="173">
                    <c:v>15</c:v>
                  </c:pt>
                  <c:pt idx="174">
                    <c:v>16</c:v>
                  </c:pt>
                  <c:pt idx="175">
                    <c:v>17</c:v>
                  </c:pt>
                  <c:pt idx="176">
                    <c:v>18</c:v>
                  </c:pt>
                  <c:pt idx="177">
                    <c:v>19</c:v>
                  </c:pt>
                  <c:pt idx="178">
                    <c:v>20</c:v>
                  </c:pt>
                  <c:pt idx="179">
                    <c:v>21</c:v>
                  </c:pt>
                  <c:pt idx="180">
                    <c:v>22</c:v>
                  </c:pt>
                  <c:pt idx="181">
                    <c:v>23</c:v>
                  </c:pt>
                  <c:pt idx="182">
                    <c:v>24</c:v>
                  </c:pt>
                  <c:pt idx="183">
                    <c:v>25</c:v>
                  </c:pt>
                  <c:pt idx="184">
                    <c:v>26</c:v>
                  </c:pt>
                  <c:pt idx="185">
                    <c:v>27</c:v>
                  </c:pt>
                  <c:pt idx="186">
                    <c:v>28</c:v>
                  </c:pt>
                  <c:pt idx="187">
                    <c:v>29</c:v>
                  </c:pt>
                  <c:pt idx="188">
                    <c:v>30</c:v>
                  </c:pt>
                  <c:pt idx="189">
                    <c:v>31</c:v>
                  </c:pt>
                  <c:pt idx="190">
                    <c:v>32</c:v>
                  </c:pt>
                  <c:pt idx="191">
                    <c:v>33</c:v>
                  </c:pt>
                  <c:pt idx="192">
                    <c:v>34</c:v>
                  </c:pt>
                  <c:pt idx="193">
                    <c:v>35</c:v>
                  </c:pt>
                  <c:pt idx="194">
                    <c:v>36</c:v>
                  </c:pt>
                  <c:pt idx="195">
                    <c:v>37</c:v>
                  </c:pt>
                  <c:pt idx="196">
                    <c:v>38</c:v>
                  </c:pt>
                  <c:pt idx="197">
                    <c:v>39</c:v>
                  </c:pt>
                  <c:pt idx="198">
                    <c:v>40</c:v>
                  </c:pt>
                  <c:pt idx="199">
                    <c:v>41</c:v>
                  </c:pt>
                  <c:pt idx="200">
                    <c:v>42</c:v>
                  </c:pt>
                  <c:pt idx="201">
                    <c:v>43</c:v>
                  </c:pt>
                  <c:pt idx="202">
                    <c:v>44</c:v>
                  </c:pt>
                  <c:pt idx="203">
                    <c:v>45</c:v>
                  </c:pt>
                  <c:pt idx="204">
                    <c:v>46</c:v>
                  </c:pt>
                  <c:pt idx="205">
                    <c:v>47</c:v>
                  </c:pt>
                  <c:pt idx="206">
                    <c:v>48</c:v>
                  </c:pt>
                  <c:pt idx="207">
                    <c:v>49</c:v>
                  </c:pt>
                  <c:pt idx="208">
                    <c:v>50</c:v>
                  </c:pt>
                  <c:pt idx="209">
                    <c:v>51</c:v>
                  </c:pt>
                  <c:pt idx="210">
                    <c:v>52</c:v>
                  </c:pt>
                  <c:pt idx="211">
                    <c:v>53</c:v>
                  </c:pt>
                </c:lvl>
                <c:lvl>
                  <c:pt idx="0">
                    <c:v>2015</c:v>
                  </c:pt>
                  <c:pt idx="53">
                    <c:v>2016</c:v>
                  </c:pt>
                  <c:pt idx="106">
                    <c:v>2017</c:v>
                  </c:pt>
                  <c:pt idx="159">
                    <c:v>2018</c:v>
                  </c:pt>
                </c:lvl>
              </c:multiLvlStrCache>
            </c:multiLvlStrRef>
          </c:cat>
          <c:val>
            <c:numRef>
              <c:f>Pivots!$J$12:$J$223</c:f>
              <c:numCache>
                <c:formatCode>0.00</c:formatCode>
                <c:ptCount val="212"/>
                <c:pt idx="0">
                  <c:v>16.448</c:v>
                </c:pt>
                <c:pt idx="1">
                  <c:v>4897.2280000000001</c:v>
                </c:pt>
                <c:pt idx="2">
                  <c:v>4075.6090000000004</c:v>
                </c:pt>
                <c:pt idx="3">
                  <c:v>3157.4079999999999</c:v>
                </c:pt>
                <c:pt idx="4">
                  <c:v>2059.0140000000001</c:v>
                </c:pt>
                <c:pt idx="5">
                  <c:v>1422.8740000000003</c:v>
                </c:pt>
                <c:pt idx="6">
                  <c:v>2764.2539999999999</c:v>
                </c:pt>
                <c:pt idx="7">
                  <c:v>226.83200000000002</c:v>
                </c:pt>
                <c:pt idx="8">
                  <c:v>105.932</c:v>
                </c:pt>
                <c:pt idx="9">
                  <c:v>6233.8789999999981</c:v>
                </c:pt>
                <c:pt idx="10">
                  <c:v>3768.8200000000006</c:v>
                </c:pt>
                <c:pt idx="11">
                  <c:v>37610.353999999999</c:v>
                </c:pt>
                <c:pt idx="12">
                  <c:v>3572.0290000000005</c:v>
                </c:pt>
                <c:pt idx="13">
                  <c:v>6075.0050000000019</c:v>
                </c:pt>
                <c:pt idx="14">
                  <c:v>11725.588</c:v>
                </c:pt>
                <c:pt idx="15">
                  <c:v>3865.3429999999994</c:v>
                </c:pt>
                <c:pt idx="16">
                  <c:v>5583.0060000000003</c:v>
                </c:pt>
                <c:pt idx="17">
                  <c:v>5184.7479999999996</c:v>
                </c:pt>
                <c:pt idx="18">
                  <c:v>4061.2970000000005</c:v>
                </c:pt>
                <c:pt idx="19">
                  <c:v>6219.9889999999996</c:v>
                </c:pt>
                <c:pt idx="20">
                  <c:v>6217.3839999999991</c:v>
                </c:pt>
                <c:pt idx="21">
                  <c:v>5865.8129999999992</c:v>
                </c:pt>
                <c:pt idx="22">
                  <c:v>9062.2509999999966</c:v>
                </c:pt>
                <c:pt idx="23">
                  <c:v>8751.7389999999996</c:v>
                </c:pt>
                <c:pt idx="24">
                  <c:v>7244.941600000001</c:v>
                </c:pt>
                <c:pt idx="25">
                  <c:v>7605.6090000000004</c:v>
                </c:pt>
                <c:pt idx="26">
                  <c:v>3360.087</c:v>
                </c:pt>
                <c:pt idx="27">
                  <c:v>5774.7210000000005</c:v>
                </c:pt>
                <c:pt idx="28">
                  <c:v>2886.3719999999998</c:v>
                </c:pt>
                <c:pt idx="29">
                  <c:v>17011.412</c:v>
                </c:pt>
                <c:pt idx="30">
                  <c:v>7409.3740000000007</c:v>
                </c:pt>
                <c:pt idx="31">
                  <c:v>10734.670999999997</c:v>
                </c:pt>
                <c:pt idx="32">
                  <c:v>5940.534999999998</c:v>
                </c:pt>
                <c:pt idx="33">
                  <c:v>4654.3659999999991</c:v>
                </c:pt>
                <c:pt idx="34">
                  <c:v>5345.8765000000012</c:v>
                </c:pt>
                <c:pt idx="35">
                  <c:v>4255.7300000000005</c:v>
                </c:pt>
                <c:pt idx="36">
                  <c:v>28784.089000000004</c:v>
                </c:pt>
                <c:pt idx="37">
                  <c:v>16625.27199999999</c:v>
                </c:pt>
                <c:pt idx="38">
                  <c:v>21811.861800000002</c:v>
                </c:pt>
                <c:pt idx="39">
                  <c:v>11825.870999999999</c:v>
                </c:pt>
                <c:pt idx="40">
                  <c:v>4098.8560000000007</c:v>
                </c:pt>
                <c:pt idx="41">
                  <c:v>8714.4740000000002</c:v>
                </c:pt>
                <c:pt idx="42">
                  <c:v>6914.0239999999985</c:v>
                </c:pt>
                <c:pt idx="43">
                  <c:v>10260.501999999999</c:v>
                </c:pt>
                <c:pt idx="44">
                  <c:v>19239.115000000002</c:v>
                </c:pt>
                <c:pt idx="45">
                  <c:v>13683.583200000006</c:v>
                </c:pt>
                <c:pt idx="46">
                  <c:v>27471.147499999999</c:v>
                </c:pt>
                <c:pt idx="47">
                  <c:v>16645.617000000002</c:v>
                </c:pt>
                <c:pt idx="48">
                  <c:v>11863.897999999996</c:v>
                </c:pt>
                <c:pt idx="49">
                  <c:v>10648.890500000001</c:v>
                </c:pt>
                <c:pt idx="50">
                  <c:v>16747.164999999994</c:v>
                </c:pt>
                <c:pt idx="51">
                  <c:v>14628.572000000002</c:v>
                </c:pt>
                <c:pt idx="52">
                  <c:v>15146.731000000002</c:v>
                </c:pt>
                <c:pt idx="53">
                  <c:v>1932.096</c:v>
                </c:pt>
                <c:pt idx="54">
                  <c:v>2723.5616000000005</c:v>
                </c:pt>
                <c:pt idx="55">
                  <c:v>2387.8780000000002</c:v>
                </c:pt>
                <c:pt idx="56">
                  <c:v>695.78599999999994</c:v>
                </c:pt>
                <c:pt idx="57">
                  <c:v>10228.376</c:v>
                </c:pt>
                <c:pt idx="58">
                  <c:v>3024.6400000000003</c:v>
                </c:pt>
                <c:pt idx="59">
                  <c:v>1315.9939999999999</c:v>
                </c:pt>
                <c:pt idx="60">
                  <c:v>3265.3960000000006</c:v>
                </c:pt>
                <c:pt idx="61">
                  <c:v>3893.3770000000004</c:v>
                </c:pt>
                <c:pt idx="62">
                  <c:v>5062.2753999999995</c:v>
                </c:pt>
                <c:pt idx="63">
                  <c:v>5546.036000000001</c:v>
                </c:pt>
                <c:pt idx="64">
                  <c:v>14592.471999999998</c:v>
                </c:pt>
                <c:pt idx="65">
                  <c:v>5031.7350000000015</c:v>
                </c:pt>
                <c:pt idx="66">
                  <c:v>2957.2840000000006</c:v>
                </c:pt>
                <c:pt idx="67">
                  <c:v>6264.0879999999997</c:v>
                </c:pt>
                <c:pt idx="68">
                  <c:v>8887.746000000001</c:v>
                </c:pt>
                <c:pt idx="69">
                  <c:v>7322.7579999999998</c:v>
                </c:pt>
                <c:pt idx="70">
                  <c:v>11380.656499999999</c:v>
                </c:pt>
                <c:pt idx="71">
                  <c:v>4243.9159999999993</c:v>
                </c:pt>
                <c:pt idx="72">
                  <c:v>8817.1214999999993</c:v>
                </c:pt>
                <c:pt idx="73">
                  <c:v>625.98</c:v>
                </c:pt>
                <c:pt idx="74">
                  <c:v>9293.4889999999996</c:v>
                </c:pt>
                <c:pt idx="75">
                  <c:v>9005.5319999999992</c:v>
                </c:pt>
                <c:pt idx="76">
                  <c:v>5909.1500000000005</c:v>
                </c:pt>
                <c:pt idx="77">
                  <c:v>7415.581000000001</c:v>
                </c:pt>
                <c:pt idx="78">
                  <c:v>5096.8570000000009</c:v>
                </c:pt>
                <c:pt idx="79">
                  <c:v>4783.18</c:v>
                </c:pt>
                <c:pt idx="80">
                  <c:v>5071.9619999999986</c:v>
                </c:pt>
                <c:pt idx="81">
                  <c:v>9961.3629999999976</c:v>
                </c:pt>
                <c:pt idx="82">
                  <c:v>3877.2670000000003</c:v>
                </c:pt>
                <c:pt idx="83">
                  <c:v>4353.6030000000001</c:v>
                </c:pt>
                <c:pt idx="84">
                  <c:v>6581.8551999999991</c:v>
                </c:pt>
                <c:pt idx="85">
                  <c:v>8241.1920000000009</c:v>
                </c:pt>
                <c:pt idx="86">
                  <c:v>4258.1619999999994</c:v>
                </c:pt>
                <c:pt idx="87">
                  <c:v>12109.704999999996</c:v>
                </c:pt>
                <c:pt idx="88">
                  <c:v>13582.051999999996</c:v>
                </c:pt>
                <c:pt idx="89">
                  <c:v>7353.094000000001</c:v>
                </c:pt>
                <c:pt idx="90">
                  <c:v>22133.77</c:v>
                </c:pt>
                <c:pt idx="91">
                  <c:v>19206.927999999993</c:v>
                </c:pt>
                <c:pt idx="92">
                  <c:v>11355.765999999996</c:v>
                </c:pt>
                <c:pt idx="93">
                  <c:v>3123.2760000000012</c:v>
                </c:pt>
                <c:pt idx="94">
                  <c:v>10982.410499999998</c:v>
                </c:pt>
                <c:pt idx="95">
                  <c:v>4151.6479999999992</c:v>
                </c:pt>
                <c:pt idx="96">
                  <c:v>6262.9359999999997</c:v>
                </c:pt>
                <c:pt idx="97">
                  <c:v>17603.429999999997</c:v>
                </c:pt>
                <c:pt idx="98">
                  <c:v>25108.917000000001</c:v>
                </c:pt>
                <c:pt idx="99">
                  <c:v>15081.897199999999</c:v>
                </c:pt>
                <c:pt idx="100">
                  <c:v>13255.377799999995</c:v>
                </c:pt>
                <c:pt idx="101">
                  <c:v>18636.069499999994</c:v>
                </c:pt>
                <c:pt idx="102">
                  <c:v>19270.063999999991</c:v>
                </c:pt>
                <c:pt idx="103">
                  <c:v>11970.145999999993</c:v>
                </c:pt>
                <c:pt idx="104">
                  <c:v>19573.367000000006</c:v>
                </c:pt>
                <c:pt idx="105">
                  <c:v>14626.785199999998</c:v>
                </c:pt>
                <c:pt idx="106">
                  <c:v>3910.4500000000003</c:v>
                </c:pt>
                <c:pt idx="107">
                  <c:v>3331.7420000000006</c:v>
                </c:pt>
                <c:pt idx="108">
                  <c:v>3011.7469999999998</c:v>
                </c:pt>
                <c:pt idx="109">
                  <c:v>3579.6819999999998</c:v>
                </c:pt>
                <c:pt idx="110">
                  <c:v>14931.892000000002</c:v>
                </c:pt>
                <c:pt idx="111">
                  <c:v>5450.0779999999995</c:v>
                </c:pt>
                <c:pt idx="112">
                  <c:v>3893.491</c:v>
                </c:pt>
                <c:pt idx="113">
                  <c:v>3020.748000000001</c:v>
                </c:pt>
                <c:pt idx="114">
                  <c:v>14257.153999999999</c:v>
                </c:pt>
                <c:pt idx="115">
                  <c:v>12596.885</c:v>
                </c:pt>
                <c:pt idx="116">
                  <c:v>16458.899999999998</c:v>
                </c:pt>
                <c:pt idx="117">
                  <c:v>4031.9089999999992</c:v>
                </c:pt>
                <c:pt idx="118">
                  <c:v>6373.1670000000004</c:v>
                </c:pt>
                <c:pt idx="119">
                  <c:v>10014.081999999999</c:v>
                </c:pt>
                <c:pt idx="120">
                  <c:v>7282.8689999999988</c:v>
                </c:pt>
                <c:pt idx="121">
                  <c:v>15721.921999999993</c:v>
                </c:pt>
                <c:pt idx="122">
                  <c:v>3357.2060000000001</c:v>
                </c:pt>
                <c:pt idx="123">
                  <c:v>5464.643</c:v>
                </c:pt>
                <c:pt idx="124">
                  <c:v>9147.6099999999988</c:v>
                </c:pt>
                <c:pt idx="125">
                  <c:v>6508.3650000000025</c:v>
                </c:pt>
                <c:pt idx="126">
                  <c:v>23948.551999999996</c:v>
                </c:pt>
                <c:pt idx="127">
                  <c:v>11887.789999999997</c:v>
                </c:pt>
                <c:pt idx="128">
                  <c:v>11606.124999999998</c:v>
                </c:pt>
                <c:pt idx="129">
                  <c:v>11795.198999999999</c:v>
                </c:pt>
                <c:pt idx="130">
                  <c:v>10151.759999999998</c:v>
                </c:pt>
                <c:pt idx="131">
                  <c:v>7737.9340000000002</c:v>
                </c:pt>
                <c:pt idx="132">
                  <c:v>9770.5299999999988</c:v>
                </c:pt>
                <c:pt idx="133">
                  <c:v>4095.1010000000015</c:v>
                </c:pt>
                <c:pt idx="134">
                  <c:v>9972.4549999999963</c:v>
                </c:pt>
                <c:pt idx="135">
                  <c:v>8813.3870000000006</c:v>
                </c:pt>
                <c:pt idx="136">
                  <c:v>6495.9459999999999</c:v>
                </c:pt>
                <c:pt idx="137">
                  <c:v>6380.6965</c:v>
                </c:pt>
                <c:pt idx="138">
                  <c:v>4500.6360000000013</c:v>
                </c:pt>
                <c:pt idx="139">
                  <c:v>13706.893999999998</c:v>
                </c:pt>
                <c:pt idx="140">
                  <c:v>15961.306800000002</c:v>
                </c:pt>
                <c:pt idx="141">
                  <c:v>15192.267600000001</c:v>
                </c:pt>
                <c:pt idx="142">
                  <c:v>16579.269999999993</c:v>
                </c:pt>
                <c:pt idx="143">
                  <c:v>13605.730999999991</c:v>
                </c:pt>
                <c:pt idx="144">
                  <c:v>11257.777299999996</c:v>
                </c:pt>
                <c:pt idx="145">
                  <c:v>28631.975999999991</c:v>
                </c:pt>
                <c:pt idx="146">
                  <c:v>6380.3870000000015</c:v>
                </c:pt>
                <c:pt idx="147">
                  <c:v>13847.043999999998</c:v>
                </c:pt>
                <c:pt idx="148">
                  <c:v>6682.9709999999995</c:v>
                </c:pt>
                <c:pt idx="149">
                  <c:v>12185.643000000002</c:v>
                </c:pt>
                <c:pt idx="150">
                  <c:v>19992.262799999997</c:v>
                </c:pt>
                <c:pt idx="151">
                  <c:v>16918.192000000003</c:v>
                </c:pt>
                <c:pt idx="152">
                  <c:v>19676.434999999983</c:v>
                </c:pt>
                <c:pt idx="153">
                  <c:v>26384.688999999995</c:v>
                </c:pt>
                <c:pt idx="154">
                  <c:v>20777.587999999996</c:v>
                </c:pt>
                <c:pt idx="155">
                  <c:v>16717.895999999997</c:v>
                </c:pt>
                <c:pt idx="156">
                  <c:v>28195.120999999996</c:v>
                </c:pt>
                <c:pt idx="157">
                  <c:v>17266.677</c:v>
                </c:pt>
                <c:pt idx="158">
                  <c:v>731.76800000000003</c:v>
                </c:pt>
                <c:pt idx="159">
                  <c:v>5665.3939999999993</c:v>
                </c:pt>
                <c:pt idx="160">
                  <c:v>10030.911000000002</c:v>
                </c:pt>
                <c:pt idx="161">
                  <c:v>11849.463000000003</c:v>
                </c:pt>
                <c:pt idx="162">
                  <c:v>11015.208999999999</c:v>
                </c:pt>
                <c:pt idx="163">
                  <c:v>6751.1779999999999</c:v>
                </c:pt>
                <c:pt idx="164">
                  <c:v>4200.9029999999993</c:v>
                </c:pt>
                <c:pt idx="165">
                  <c:v>6602.2054000000016</c:v>
                </c:pt>
                <c:pt idx="166">
                  <c:v>4366.5860000000002</c:v>
                </c:pt>
                <c:pt idx="167">
                  <c:v>6365.8519999999999</c:v>
                </c:pt>
                <c:pt idx="168">
                  <c:v>5220.5240000000013</c:v>
                </c:pt>
                <c:pt idx="169">
                  <c:v>9725.0809999999965</c:v>
                </c:pt>
                <c:pt idx="170">
                  <c:v>23490.636000000002</c:v>
                </c:pt>
                <c:pt idx="171">
                  <c:v>16976.941799999997</c:v>
                </c:pt>
                <c:pt idx="172">
                  <c:v>9722.666500000003</c:v>
                </c:pt>
                <c:pt idx="173">
                  <c:v>11172.388999999999</c:v>
                </c:pt>
                <c:pt idx="174">
                  <c:v>7016.4040000000005</c:v>
                </c:pt>
                <c:pt idx="175">
                  <c:v>5187.0646000000015</c:v>
                </c:pt>
                <c:pt idx="176">
                  <c:v>9668.5800000000036</c:v>
                </c:pt>
                <c:pt idx="177">
                  <c:v>11697.498800000001</c:v>
                </c:pt>
                <c:pt idx="178">
                  <c:v>14640.418000000005</c:v>
                </c:pt>
                <c:pt idx="179">
                  <c:v>5269.8620000000001</c:v>
                </c:pt>
                <c:pt idx="180">
                  <c:v>5714.7574000000031</c:v>
                </c:pt>
                <c:pt idx="181">
                  <c:v>6920.0829999999996</c:v>
                </c:pt>
                <c:pt idx="182">
                  <c:v>13711.926999999998</c:v>
                </c:pt>
                <c:pt idx="183">
                  <c:v>9030.923499999999</c:v>
                </c:pt>
                <c:pt idx="184">
                  <c:v>17806.04619999999</c:v>
                </c:pt>
                <c:pt idx="185">
                  <c:v>10249.407999999999</c:v>
                </c:pt>
                <c:pt idx="186">
                  <c:v>9846.8760000000002</c:v>
                </c:pt>
                <c:pt idx="187">
                  <c:v>12472.22</c:v>
                </c:pt>
                <c:pt idx="188">
                  <c:v>8783.9019999999982</c:v>
                </c:pt>
                <c:pt idx="189">
                  <c:v>6093.246000000001</c:v>
                </c:pt>
                <c:pt idx="190">
                  <c:v>7939.1220000000012</c:v>
                </c:pt>
                <c:pt idx="191">
                  <c:v>25403.192000000003</c:v>
                </c:pt>
                <c:pt idx="192">
                  <c:v>15651.857999999997</c:v>
                </c:pt>
                <c:pt idx="193">
                  <c:v>12484.937999999998</c:v>
                </c:pt>
                <c:pt idx="194">
                  <c:v>21968.320999999982</c:v>
                </c:pt>
                <c:pt idx="195">
                  <c:v>23690.611999999997</c:v>
                </c:pt>
                <c:pt idx="196">
                  <c:v>24540.296999999991</c:v>
                </c:pt>
                <c:pt idx="197">
                  <c:v>14151.088000000002</c:v>
                </c:pt>
                <c:pt idx="198">
                  <c:v>19327.144000000004</c:v>
                </c:pt>
                <c:pt idx="199">
                  <c:v>19124.708999999999</c:v>
                </c:pt>
                <c:pt idx="200">
                  <c:v>8867.9492000000009</c:v>
                </c:pt>
                <c:pt idx="201">
                  <c:v>25663.745000000006</c:v>
                </c:pt>
                <c:pt idx="202">
                  <c:v>18758.096999999994</c:v>
                </c:pt>
                <c:pt idx="203">
                  <c:v>28868.427999999993</c:v>
                </c:pt>
                <c:pt idx="204">
                  <c:v>30917.908999999992</c:v>
                </c:pt>
                <c:pt idx="205">
                  <c:v>20016.367999999995</c:v>
                </c:pt>
                <c:pt idx="206">
                  <c:v>29713.874999999996</c:v>
                </c:pt>
                <c:pt idx="207">
                  <c:v>26018.032999999999</c:v>
                </c:pt>
                <c:pt idx="208">
                  <c:v>16154.521999999997</c:v>
                </c:pt>
                <c:pt idx="209">
                  <c:v>18388.994000000002</c:v>
                </c:pt>
                <c:pt idx="210">
                  <c:v>16423.871799999997</c:v>
                </c:pt>
                <c:pt idx="211">
                  <c:v>713.79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1F-44AF-A7EB-E6ED5F6D3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383680"/>
        <c:axId val="481380800"/>
      </c:lineChart>
      <c:catAx>
        <c:axId val="48138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380800"/>
        <c:crosses val="autoZero"/>
        <c:auto val="1"/>
        <c:lblAlgn val="ctr"/>
        <c:lblOffset val="100"/>
        <c:noMultiLvlLbl val="0"/>
      </c:catAx>
      <c:valAx>
        <c:axId val="481380800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383680"/>
        <c:crosses val="autoZero"/>
        <c:crossBetween val="between"/>
      </c:valAx>
      <c:spPr>
        <a:noFill/>
        <a:ln w="635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 Sales.xlsx]Pivots!PivotTable3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ysClr val="windowText" lastClr="000000"/>
                </a:solidFill>
              </a:rPr>
              <a:t>Monthly sales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Pivots!$C$11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Pivots!$A$12:$B$60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Pivots!$C$12:$C$60</c:f>
              <c:numCache>
                <c:formatCode>0.00</c:formatCode>
                <c:ptCount val="48"/>
                <c:pt idx="0">
                  <c:v>14205.706999999997</c:v>
                </c:pt>
                <c:pt idx="1">
                  <c:v>4519.8919999999998</c:v>
                </c:pt>
                <c:pt idx="2">
                  <c:v>55205.797000000028</c:v>
                </c:pt>
                <c:pt idx="3">
                  <c:v>27906.854999999992</c:v>
                </c:pt>
                <c:pt idx="4">
                  <c:v>23644.303</c:v>
                </c:pt>
                <c:pt idx="5">
                  <c:v>34322.935600000019</c:v>
                </c:pt>
                <c:pt idx="6">
                  <c:v>33781.542999999998</c:v>
                </c:pt>
                <c:pt idx="7">
                  <c:v>27117.536499999995</c:v>
                </c:pt>
                <c:pt idx="8">
                  <c:v>81623.526799999978</c:v>
                </c:pt>
                <c:pt idx="9">
                  <c:v>31453.392999999989</c:v>
                </c:pt>
                <c:pt idx="10">
                  <c:v>77907.660700000008</c:v>
                </c:pt>
                <c:pt idx="11">
                  <c:v>68167.058499999999</c:v>
                </c:pt>
                <c:pt idx="12">
                  <c:v>18066.957599999994</c:v>
                </c:pt>
                <c:pt idx="13">
                  <c:v>11951.411</c:v>
                </c:pt>
                <c:pt idx="14">
                  <c:v>32339.318399999989</c:v>
                </c:pt>
                <c:pt idx="15">
                  <c:v>34154.468499999995</c:v>
                </c:pt>
                <c:pt idx="16">
                  <c:v>29959.530499999997</c:v>
                </c:pt>
                <c:pt idx="17">
                  <c:v>23599.374</c:v>
                </c:pt>
                <c:pt idx="18">
                  <c:v>28608.258999999991</c:v>
                </c:pt>
                <c:pt idx="19">
                  <c:v>36818.342199999992</c:v>
                </c:pt>
                <c:pt idx="20">
                  <c:v>63133.606000000036</c:v>
                </c:pt>
                <c:pt idx="21">
                  <c:v>31011.737500000014</c:v>
                </c:pt>
                <c:pt idx="22">
                  <c:v>75249.399500000043</c:v>
                </c:pt>
                <c:pt idx="23">
                  <c:v>74543.601200000077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51165.059000000023</c:v>
                </c:pt>
                <c:pt idx="27">
                  <c:v>38679.766999999978</c:v>
                </c:pt>
                <c:pt idx="28">
                  <c:v>56656.907999999989</c:v>
                </c:pt>
                <c:pt idx="29">
                  <c:v>39724.485999999983</c:v>
                </c:pt>
                <c:pt idx="30">
                  <c:v>38320.782999999967</c:v>
                </c:pt>
                <c:pt idx="31">
                  <c:v>30542.2003</c:v>
                </c:pt>
                <c:pt idx="32">
                  <c:v>69193.390899999984</c:v>
                </c:pt>
                <c:pt idx="33">
                  <c:v>59583.03300000001</c:v>
                </c:pt>
                <c:pt idx="34">
                  <c:v>79066.495800000004</c:v>
                </c:pt>
                <c:pt idx="35">
                  <c:v>95739.121000000014</c:v>
                </c:pt>
                <c:pt idx="36">
                  <c:v>43476.473999999987</c:v>
                </c:pt>
                <c:pt idx="37">
                  <c:v>19920.997399999997</c:v>
                </c:pt>
                <c:pt idx="38">
                  <c:v>58863.412799999984</c:v>
                </c:pt>
                <c:pt idx="39">
                  <c:v>35541.910100000008</c:v>
                </c:pt>
                <c:pt idx="40">
                  <c:v>43825.982199999991</c:v>
                </c:pt>
                <c:pt idx="41">
                  <c:v>48190.727700000003</c:v>
                </c:pt>
                <c:pt idx="42">
                  <c:v>44825.104000000007</c:v>
                </c:pt>
                <c:pt idx="43">
                  <c:v>62837.847999999984</c:v>
                </c:pt>
                <c:pt idx="44">
                  <c:v>86152.888000000035</c:v>
                </c:pt>
                <c:pt idx="45">
                  <c:v>77448.131199999974</c:v>
                </c:pt>
                <c:pt idx="46">
                  <c:v>117938.15500000001</c:v>
                </c:pt>
                <c:pt idx="47">
                  <c:v>83030.388800000001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1E-4E3B-8164-8A894809B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324352"/>
        <c:axId val="481325312"/>
      </c:lineChart>
      <c:catAx>
        <c:axId val="48132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325312"/>
        <c:crosses val="autoZero"/>
        <c:auto val="1"/>
        <c:lblAlgn val="ctr"/>
        <c:lblOffset val="100"/>
        <c:noMultiLvlLbl val="0"/>
      </c:catAx>
      <c:valAx>
        <c:axId val="48132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32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'Excel forecast sheet'!$B$1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'Excel forecast sheet'!$B$2:$B$49</c:f>
              <c:numCache>
                <c:formatCode>0.00</c:formatCode>
                <c:ptCount val="48"/>
                <c:pt idx="0">
                  <c:v>14205.706999999997</c:v>
                </c:pt>
                <c:pt idx="1">
                  <c:v>4519.8919999999998</c:v>
                </c:pt>
                <c:pt idx="2">
                  <c:v>55205.797000000028</c:v>
                </c:pt>
                <c:pt idx="3">
                  <c:v>27906.854999999992</c:v>
                </c:pt>
                <c:pt idx="4">
                  <c:v>23644.303</c:v>
                </c:pt>
                <c:pt idx="5">
                  <c:v>34322.935600000019</c:v>
                </c:pt>
                <c:pt idx="6">
                  <c:v>33781.542999999998</c:v>
                </c:pt>
                <c:pt idx="7">
                  <c:v>27117.536499999995</c:v>
                </c:pt>
                <c:pt idx="8">
                  <c:v>81623.526799999978</c:v>
                </c:pt>
                <c:pt idx="9">
                  <c:v>31453.392999999989</c:v>
                </c:pt>
                <c:pt idx="10">
                  <c:v>77907.660700000008</c:v>
                </c:pt>
                <c:pt idx="11">
                  <c:v>68167.058499999999</c:v>
                </c:pt>
                <c:pt idx="12">
                  <c:v>18066.957599999994</c:v>
                </c:pt>
                <c:pt idx="13">
                  <c:v>11951.411</c:v>
                </c:pt>
                <c:pt idx="14">
                  <c:v>32339.318399999989</c:v>
                </c:pt>
                <c:pt idx="15">
                  <c:v>34154.468499999995</c:v>
                </c:pt>
                <c:pt idx="16">
                  <c:v>29959.530499999997</c:v>
                </c:pt>
                <c:pt idx="17">
                  <c:v>23599.374</c:v>
                </c:pt>
                <c:pt idx="18">
                  <c:v>28608.258999999991</c:v>
                </c:pt>
                <c:pt idx="19">
                  <c:v>36818.342199999992</c:v>
                </c:pt>
                <c:pt idx="20">
                  <c:v>63133.606000000036</c:v>
                </c:pt>
                <c:pt idx="21">
                  <c:v>31011.737500000014</c:v>
                </c:pt>
                <c:pt idx="22">
                  <c:v>75249.399500000043</c:v>
                </c:pt>
                <c:pt idx="23">
                  <c:v>74543.601200000077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A4-4DB6-9FDC-1E0CCD5D1A7B}"/>
            </c:ext>
          </c:extLst>
        </c:ser>
        <c:ser>
          <c:idx val="1"/>
          <c:order val="1"/>
          <c:tx>
            <c:strRef>
              <c:f>'Excel forecast sheet'!$C$1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'Excel forecast sheet'!$A$2:$A$49</c:f>
              <c:numCache>
                <c:formatCode>General</c:formatCode>
                <c:ptCount val="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</c:numCache>
            </c:numRef>
          </c:cat>
          <c:val>
            <c:numRef>
              <c:f>'Excel forecast sheet'!$C$2:$C$49</c:f>
              <c:numCache>
                <c:formatCode>General</c:formatCode>
                <c:ptCount val="48"/>
                <c:pt idx="23" formatCode="0.00">
                  <c:v>74543.601200000077</c:v>
                </c:pt>
                <c:pt idx="24" formatCode="0.00">
                  <c:v>53766.178710390792</c:v>
                </c:pt>
                <c:pt idx="25" formatCode="0.00">
                  <c:v>54938.028095954767</c:v>
                </c:pt>
                <c:pt idx="26" formatCode="0.00">
                  <c:v>56109.877481518794</c:v>
                </c:pt>
                <c:pt idx="27" formatCode="0.00">
                  <c:v>57281.726867082762</c:v>
                </c:pt>
                <c:pt idx="28" formatCode="0.00">
                  <c:v>58453.576252646788</c:v>
                </c:pt>
                <c:pt idx="29" formatCode="0.00">
                  <c:v>59625.425638210763</c:v>
                </c:pt>
                <c:pt idx="30" formatCode="0.00">
                  <c:v>60797.27502377479</c:v>
                </c:pt>
                <c:pt idx="31" formatCode="0.00">
                  <c:v>61969.124409338758</c:v>
                </c:pt>
                <c:pt idx="32" formatCode="0.00">
                  <c:v>63140.973794902791</c:v>
                </c:pt>
                <c:pt idx="33" formatCode="0.00">
                  <c:v>64312.823180466759</c:v>
                </c:pt>
                <c:pt idx="34" formatCode="0.00">
                  <c:v>65484.672566030786</c:v>
                </c:pt>
                <c:pt idx="35" formatCode="0.00">
                  <c:v>66656.521951594754</c:v>
                </c:pt>
                <c:pt idx="36" formatCode="0.00">
                  <c:v>67828.37133715878</c:v>
                </c:pt>
                <c:pt idx="37" formatCode="0.00">
                  <c:v>69000.220722722748</c:v>
                </c:pt>
                <c:pt idx="38" formatCode="0.00">
                  <c:v>70172.070108286789</c:v>
                </c:pt>
                <c:pt idx="39" formatCode="0.00">
                  <c:v>71343.919493850757</c:v>
                </c:pt>
                <c:pt idx="40" formatCode="0.00">
                  <c:v>72515.768879414783</c:v>
                </c:pt>
                <c:pt idx="41" formatCode="0.00">
                  <c:v>73687.618264978752</c:v>
                </c:pt>
                <c:pt idx="42" formatCode="0.00">
                  <c:v>74859.467650542778</c:v>
                </c:pt>
                <c:pt idx="43" formatCode="0.00">
                  <c:v>76031.317036106746</c:v>
                </c:pt>
                <c:pt idx="44" formatCode="0.00">
                  <c:v>77203.166421670772</c:v>
                </c:pt>
                <c:pt idx="45" formatCode="0.00">
                  <c:v>78375.015807234755</c:v>
                </c:pt>
                <c:pt idx="46" formatCode="0.00">
                  <c:v>79546.865192798781</c:v>
                </c:pt>
                <c:pt idx="47" formatCode="0.00">
                  <c:v>80718.714578362749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A4-4DB6-9FDC-1E0CCD5D1A7B}"/>
            </c:ext>
          </c:extLst>
        </c:ser>
        <c:ser>
          <c:idx val="2"/>
          <c:order val="2"/>
          <c:tx>
            <c:strRef>
              <c:f>'Excel forecast sheet'!$D$1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9713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'Excel forecast sheet'!$A$2:$A$49</c:f>
              <c:numCache>
                <c:formatCode>General</c:formatCode>
                <c:ptCount val="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</c:numCache>
            </c:numRef>
          </c:cat>
          <c:val>
            <c:numRef>
              <c:f>'Excel forecast sheet'!$D$2:$D$49</c:f>
              <c:numCache>
                <c:formatCode>General</c:formatCode>
                <c:ptCount val="48"/>
                <c:pt idx="23" formatCode="0.00">
                  <c:v>74543.601200000077</c:v>
                </c:pt>
                <c:pt idx="24" formatCode="0.00">
                  <c:v>3590.1788264458155</c:v>
                </c:pt>
                <c:pt idx="25" formatCode="0.00">
                  <c:v>4359.0024610366308</c:v>
                </c:pt>
                <c:pt idx="26" formatCode="0.00">
                  <c:v>5124.715915650675</c:v>
                </c:pt>
                <c:pt idx="27" formatCode="0.00">
                  <c:v>5887.3439368880936</c:v>
                </c:pt>
                <c:pt idx="28" formatCode="0.00">
                  <c:v>6646.911043688764</c:v>
                </c:pt>
                <c:pt idx="29" formatCode="0.00">
                  <c:v>7403.4415218222421</c:v>
                </c:pt>
                <c:pt idx="30" formatCode="0.00">
                  <c:v>8156.9594189531199</c:v>
                </c:pt>
                <c:pt idx="31" formatCode="0.00">
                  <c:v>8907.4885402507789</c:v>
                </c:pt>
                <c:pt idx="32" formatCode="0.00">
                  <c:v>9655.0524445173287</c:v>
                </c:pt>
                <c:pt idx="33" formatCode="0.00">
                  <c:v>10399.674440804338</c:v>
                </c:pt>
                <c:pt idx="34" formatCode="0.00">
                  <c:v>11141.377585493865</c:v>
                </c:pt>
                <c:pt idx="35" formatCode="0.00">
                  <c:v>11880.184679816506</c:v>
                </c:pt>
                <c:pt idx="36" formatCode="0.00">
                  <c:v>12616.118267783379</c:v>
                </c:pt>
                <c:pt idx="37" formatCode="0.00">
                  <c:v>13349.200634506662</c:v>
                </c:pt>
                <c:pt idx="38" formatCode="0.00">
                  <c:v>14079.453804887627</c:v>
                </c:pt>
                <c:pt idx="39" formatCode="0.00">
                  <c:v>14806.899542648192</c:v>
                </c:pt>
                <c:pt idx="40" formatCode="0.00">
                  <c:v>15531.55934968713</c:v>
                </c:pt>
                <c:pt idx="41" formatCode="0.00">
                  <c:v>16253.454465738396</c:v>
                </c:pt>
                <c:pt idx="42" formatCode="0.00">
                  <c:v>16972.605868314437</c:v>
                </c:pt>
                <c:pt idx="43" formatCode="0.00">
                  <c:v>17689.034272913945</c:v>
                </c:pt>
                <c:pt idx="44" formatCode="0.00">
                  <c:v>18402.760133478281</c:v>
                </c:pt>
                <c:pt idx="45" formatCode="0.00">
                  <c:v>19113.803643077794</c:v>
                </c:pt>
                <c:pt idx="46" formatCode="0.00">
                  <c:v>19822.184734813687</c:v>
                </c:pt>
                <c:pt idx="47" formatCode="0.00">
                  <c:v>20527.923082918511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A4-4DB6-9FDC-1E0CCD5D1A7B}"/>
            </c:ext>
          </c:extLst>
        </c:ser>
        <c:ser>
          <c:idx val="3"/>
          <c:order val="3"/>
          <c:tx>
            <c:strRef>
              <c:f>'Excel forecast sheet'!$E$1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9713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'Excel forecast sheet'!$A$2:$A$49</c:f>
              <c:numCache>
                <c:formatCode>General</c:formatCode>
                <c:ptCount val="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</c:numCache>
            </c:numRef>
          </c:cat>
          <c:val>
            <c:numRef>
              <c:f>'Excel forecast sheet'!$E$2:$E$49</c:f>
              <c:numCache>
                <c:formatCode>General</c:formatCode>
                <c:ptCount val="48"/>
                <c:pt idx="23" formatCode="0.00">
                  <c:v>74543.601200000077</c:v>
                </c:pt>
                <c:pt idx="24" formatCode="0.00">
                  <c:v>103942.17859433577</c:v>
                </c:pt>
                <c:pt idx="25" formatCode="0.00">
                  <c:v>105517.0537308729</c:v>
                </c:pt>
                <c:pt idx="26" formatCode="0.00">
                  <c:v>107095.0390473869</c:v>
                </c:pt>
                <c:pt idx="27" formatCode="0.00">
                  <c:v>108676.10979727743</c:v>
                </c:pt>
                <c:pt idx="28" formatCode="0.00">
                  <c:v>110260.2414616048</c:v>
                </c:pt>
                <c:pt idx="29" formatCode="0.00">
                  <c:v>111847.40975459928</c:v>
                </c:pt>
                <c:pt idx="30" formatCode="0.00">
                  <c:v>113437.59062859646</c:v>
                </c:pt>
                <c:pt idx="31" formatCode="0.00">
                  <c:v>115030.76027842674</c:v>
                </c:pt>
                <c:pt idx="32" formatCode="0.00">
                  <c:v>116626.89514528826</c:v>
                </c:pt>
                <c:pt idx="33" formatCode="0.00">
                  <c:v>118225.97192012917</c:v>
                </c:pt>
                <c:pt idx="34" formatCode="0.00">
                  <c:v>119827.9675465677</c:v>
                </c:pt>
                <c:pt idx="35" formatCode="0.00">
                  <c:v>121432.859223373</c:v>
                </c:pt>
                <c:pt idx="36" formatCode="0.00">
                  <c:v>123040.62440653419</c:v>
                </c:pt>
                <c:pt idx="37" formatCode="0.00">
                  <c:v>124651.24081093883</c:v>
                </c:pt>
                <c:pt idx="38" formatCode="0.00">
                  <c:v>126264.68641168595</c:v>
                </c:pt>
                <c:pt idx="39" formatCode="0.00">
                  <c:v>127880.93944505331</c:v>
                </c:pt>
                <c:pt idx="40" formatCode="0.00">
                  <c:v>129499.97840914244</c:v>
                </c:pt>
                <c:pt idx="41" formatCode="0.00">
                  <c:v>131121.78206421912</c:v>
                </c:pt>
                <c:pt idx="42" formatCode="0.00">
                  <c:v>132746.32943277113</c:v>
                </c:pt>
                <c:pt idx="43" formatCode="0.00">
                  <c:v>134373.59979929955</c:v>
                </c:pt>
                <c:pt idx="44" formatCode="0.00">
                  <c:v>136003.57270986325</c:v>
                </c:pt>
                <c:pt idx="45" formatCode="0.00">
                  <c:v>137636.22797139172</c:v>
                </c:pt>
                <c:pt idx="46" formatCode="0.00">
                  <c:v>139271.54565078387</c:v>
                </c:pt>
                <c:pt idx="47" formatCode="0.00">
                  <c:v>140909.50607380699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A4-4DB6-9FDC-1E0CCD5D1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6618879"/>
        <c:axId val="1166619359"/>
      </c:lineChart>
      <c:catAx>
        <c:axId val="1166618879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619359"/>
        <c:crosses val="autoZero"/>
        <c:auto val="1"/>
        <c:lblAlgn val="ctr"/>
        <c:lblOffset val="100"/>
        <c:noMultiLvlLbl val="0"/>
      </c:catAx>
      <c:valAx>
        <c:axId val="116661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61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Sheet6!$B$2:$B$61</c:f>
              <c:numCache>
                <c:formatCode>0.00</c:formatCode>
                <c:ptCount val="60"/>
                <c:pt idx="0">
                  <c:v>14205.706999999997</c:v>
                </c:pt>
                <c:pt idx="1">
                  <c:v>4519.8919999999998</c:v>
                </c:pt>
                <c:pt idx="2">
                  <c:v>55205.797000000028</c:v>
                </c:pt>
                <c:pt idx="3">
                  <c:v>27906.854999999992</c:v>
                </c:pt>
                <c:pt idx="4">
                  <c:v>23644.303</c:v>
                </c:pt>
                <c:pt idx="5">
                  <c:v>34322.935600000019</c:v>
                </c:pt>
                <c:pt idx="6">
                  <c:v>33781.542999999998</c:v>
                </c:pt>
                <c:pt idx="7">
                  <c:v>27117.536499999995</c:v>
                </c:pt>
                <c:pt idx="8">
                  <c:v>81623.526799999978</c:v>
                </c:pt>
                <c:pt idx="9">
                  <c:v>31453.392999999989</c:v>
                </c:pt>
                <c:pt idx="10">
                  <c:v>77907.660700000008</c:v>
                </c:pt>
                <c:pt idx="11">
                  <c:v>68167.058499999999</c:v>
                </c:pt>
                <c:pt idx="12">
                  <c:v>18066.957599999994</c:v>
                </c:pt>
                <c:pt idx="13">
                  <c:v>11951.411</c:v>
                </c:pt>
                <c:pt idx="14">
                  <c:v>32339.318399999989</c:v>
                </c:pt>
                <c:pt idx="15">
                  <c:v>34154.468499999995</c:v>
                </c:pt>
                <c:pt idx="16">
                  <c:v>29959.530499999997</c:v>
                </c:pt>
                <c:pt idx="17">
                  <c:v>23599.374</c:v>
                </c:pt>
                <c:pt idx="18">
                  <c:v>28608.258999999991</c:v>
                </c:pt>
                <c:pt idx="19">
                  <c:v>36818.342199999992</c:v>
                </c:pt>
                <c:pt idx="20">
                  <c:v>63133.606000000036</c:v>
                </c:pt>
                <c:pt idx="21">
                  <c:v>31011.737500000014</c:v>
                </c:pt>
                <c:pt idx="22">
                  <c:v>75249.399500000043</c:v>
                </c:pt>
                <c:pt idx="23">
                  <c:v>74543.601200000077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51165.059000000023</c:v>
                </c:pt>
                <c:pt idx="27">
                  <c:v>38679.766999999978</c:v>
                </c:pt>
                <c:pt idx="28">
                  <c:v>56656.907999999989</c:v>
                </c:pt>
                <c:pt idx="29">
                  <c:v>39724.485999999983</c:v>
                </c:pt>
                <c:pt idx="30">
                  <c:v>38320.782999999967</c:v>
                </c:pt>
                <c:pt idx="31">
                  <c:v>30542.2003</c:v>
                </c:pt>
                <c:pt idx="32">
                  <c:v>69193.390899999984</c:v>
                </c:pt>
                <c:pt idx="33">
                  <c:v>59583.03300000001</c:v>
                </c:pt>
                <c:pt idx="34">
                  <c:v>79066.495800000004</c:v>
                </c:pt>
                <c:pt idx="35">
                  <c:v>95739.121000000014</c:v>
                </c:pt>
                <c:pt idx="36">
                  <c:v>43476.473999999987</c:v>
                </c:pt>
                <c:pt idx="37">
                  <c:v>19920.997399999997</c:v>
                </c:pt>
                <c:pt idx="38">
                  <c:v>58863.412799999984</c:v>
                </c:pt>
                <c:pt idx="39">
                  <c:v>35541.910100000008</c:v>
                </c:pt>
                <c:pt idx="40">
                  <c:v>43825.982199999991</c:v>
                </c:pt>
                <c:pt idx="41">
                  <c:v>48190.727700000003</c:v>
                </c:pt>
                <c:pt idx="42">
                  <c:v>44825.104000000007</c:v>
                </c:pt>
                <c:pt idx="43">
                  <c:v>62837.847999999984</c:v>
                </c:pt>
                <c:pt idx="44">
                  <c:v>86152.888000000035</c:v>
                </c:pt>
                <c:pt idx="45">
                  <c:v>77448.131199999974</c:v>
                </c:pt>
                <c:pt idx="46">
                  <c:v>117938.15500000001</c:v>
                </c:pt>
                <c:pt idx="47">
                  <c:v>83030.388800000001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0E-4148-96C0-E1EA1319ED5D}"/>
            </c:ext>
          </c:extLst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Sheet6!$A$2:$A$61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cat>
          <c:val>
            <c:numRef>
              <c:f>Sheet6!$C$2:$C$61</c:f>
              <c:numCache>
                <c:formatCode>General</c:formatCode>
                <c:ptCount val="60"/>
                <c:pt idx="47" formatCode="0.00">
                  <c:v>83030.388800000001</c:v>
                </c:pt>
                <c:pt idx="48" formatCode="0.00">
                  <c:v>43202.477761831164</c:v>
                </c:pt>
                <c:pt idx="49" formatCode="0.00">
                  <c:v>42329.738804739653</c:v>
                </c:pt>
                <c:pt idx="50" formatCode="0.00">
                  <c:v>67056.108519076646</c:v>
                </c:pt>
                <c:pt idx="51" formatCode="0.00">
                  <c:v>60740.602345806954</c:v>
                </c:pt>
                <c:pt idx="52" formatCode="0.00">
                  <c:v>67329.336557732473</c:v>
                </c:pt>
                <c:pt idx="53" formatCode="0.00">
                  <c:v>60847.526303070539</c:v>
                </c:pt>
                <c:pt idx="54" formatCode="0.00">
                  <c:v>63067.028013111027</c:v>
                </c:pt>
                <c:pt idx="55" formatCode="0.00">
                  <c:v>63914.942045326126</c:v>
                </c:pt>
                <c:pt idx="56" formatCode="0.00">
                  <c:v>104452.04422799431</c:v>
                </c:pt>
                <c:pt idx="57" formatCode="0.00">
                  <c:v>63734.55812179597</c:v>
                </c:pt>
                <c:pt idx="58" formatCode="0.00">
                  <c:v>108677.08998897803</c:v>
                </c:pt>
                <c:pt idx="59" formatCode="0.00">
                  <c:v>103434.14998387982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0E-4148-96C0-E1EA1319ED5D}"/>
            </c:ext>
          </c:extLst>
        </c:ser>
        <c:ser>
          <c:idx val="2"/>
          <c:order val="2"/>
          <c:tx>
            <c:strRef>
              <c:f>Sheet6!$D$1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9713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Sheet6!$A$2:$A$61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cat>
          <c:val>
            <c:numRef>
              <c:f>Sheet6!$D$2:$D$61</c:f>
              <c:numCache>
                <c:formatCode>General</c:formatCode>
                <c:ptCount val="60"/>
                <c:pt idx="47" formatCode="0.00">
                  <c:v>83030.388800000001</c:v>
                </c:pt>
                <c:pt idx="48" formatCode="0.00">
                  <c:v>20375.930114680272</c:v>
                </c:pt>
                <c:pt idx="49" formatCode="0.00">
                  <c:v>18789.557883318816</c:v>
                </c:pt>
                <c:pt idx="50" formatCode="0.00">
                  <c:v>42817.872423313973</c:v>
                </c:pt>
                <c:pt idx="51" formatCode="0.00">
                  <c:v>35818.559226264653</c:v>
                </c:pt>
                <c:pt idx="52" formatCode="0.00">
                  <c:v>41736.572100351943</c:v>
                </c:pt>
                <c:pt idx="53" formatCode="0.00">
                  <c:v>34596.103311308914</c:v>
                </c:pt>
                <c:pt idx="54" formatCode="0.00">
                  <c:v>36168.103779618483</c:v>
                </c:pt>
                <c:pt idx="55" formatCode="0.00">
                  <c:v>36378.867848849593</c:v>
                </c:pt>
                <c:pt idx="56" formatCode="0.00">
                  <c:v>76288.450300744735</c:v>
                </c:pt>
                <c:pt idx="57" formatCode="0.00">
                  <c:v>34952.426698685988</c:v>
                </c:pt>
                <c:pt idx="58" formatCode="0.00">
                  <c:v>79284.818499164394</c:v>
                </c:pt>
                <c:pt idx="59" formatCode="0.00">
                  <c:v>73439.606026306923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0E-4148-96C0-E1EA1319ED5D}"/>
            </c:ext>
          </c:extLst>
        </c:ser>
        <c:ser>
          <c:idx val="3"/>
          <c:order val="3"/>
          <c:tx>
            <c:strRef>
              <c:f>Sheet6!$E$1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9713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Sheet6!$A$2:$A$61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cat>
          <c:val>
            <c:numRef>
              <c:f>Sheet6!$E$2:$E$61</c:f>
              <c:numCache>
                <c:formatCode>General</c:formatCode>
                <c:ptCount val="60"/>
                <c:pt idx="47" formatCode="0.00">
                  <c:v>83030.388800000001</c:v>
                </c:pt>
                <c:pt idx="48" formatCode="0.00">
                  <c:v>66029.025408982052</c:v>
                </c:pt>
                <c:pt idx="49" formatCode="0.00">
                  <c:v>65869.919726160486</c:v>
                </c:pt>
                <c:pt idx="50" formatCode="0.00">
                  <c:v>91294.344614839327</c:v>
                </c:pt>
                <c:pt idx="51" formatCode="0.00">
                  <c:v>85662.645465349255</c:v>
                </c:pt>
                <c:pt idx="52" formatCode="0.00">
                  <c:v>92922.101015113003</c:v>
                </c:pt>
                <c:pt idx="53" formatCode="0.00">
                  <c:v>87098.949294832157</c:v>
                </c:pt>
                <c:pt idx="54" formatCode="0.00">
                  <c:v>89965.952246603571</c:v>
                </c:pt>
                <c:pt idx="55" formatCode="0.00">
                  <c:v>91451.016241802659</c:v>
                </c:pt>
                <c:pt idx="56" formatCode="0.00">
                  <c:v>132615.63815524388</c:v>
                </c:pt>
                <c:pt idx="57" formatCode="0.00">
                  <c:v>92516.689544905952</c:v>
                </c:pt>
                <c:pt idx="58" formatCode="0.00">
                  <c:v>138069.36147879166</c:v>
                </c:pt>
                <c:pt idx="59" formatCode="0.00">
                  <c:v>133428.69394145272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0E-4148-96C0-E1EA1319E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443631"/>
        <c:axId val="2141441231"/>
      </c:lineChart>
      <c:catAx>
        <c:axId val="2141443631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441231"/>
        <c:crosses val="autoZero"/>
        <c:auto val="1"/>
        <c:lblAlgn val="ctr"/>
        <c:lblOffset val="100"/>
        <c:noMultiLvlLbl val="0"/>
      </c:catAx>
      <c:valAx>
        <c:axId val="214144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44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Forecasted Sales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 u="sng">
              <a:solidFill>
                <a:schemeClr val="bg1"/>
              </a:solidFill>
            </a:defRPr>
          </a:pPr>
          <a:r>
            <a:rPr lang="en-GB" sz="1400" b="1" i="0" u="sng" strike="noStrike" baseline="0">
              <a:solidFill>
                <a:schemeClr val="bg1"/>
              </a:solidFill>
              <a:latin typeface="Aptos Narrow" panose="02110004020202020204"/>
            </a:rPr>
            <a:t>Forecasted Sales Distribution</a:t>
          </a:r>
        </a:p>
      </cx:txPr>
    </cx:title>
    <cx:plotArea>
      <cx:plotAreaRegion>
        <cx:series layoutId="regionMap" uniqueId="{6A917BBE-56A8-4ECF-912B-6B43F13A4B80}">
          <cx:tx>
            <cx:txData>
              <cx:f>_xlchart.v5.2</cx:f>
              <cx:v>Sales</cx:v>
            </cx:txData>
          </cx:tx>
          <cx:dataId val="0"/>
          <cx:layoutPr>
            <cx:geography cultureLanguage="en-GB" cultureRegion="ZA" attribution="Powered by Bing">
              <cx:geoCache provider="{E9337A44-BEBE-4D9F-B70C-5C5E7DAFC167}">
                <cx:binary>1H1pb9w4s+5fCfL5yCMu4vLizAGG6tV2O4kdJ5N8EdpLtIsSqf3Xn+q4ndiKnbkD++Le9gwQJHKz
S3zEqqceFkv/fd3/5zq73Zo3fZ4V9j/X/Z9vo7ou//PHH/Y6us239iiPr422+lt9dK3zP/S3b/H1
7R83ZtvFRfgHdhH94zramvq2f/s//w2jhbf6VF9v61gXH5pbM5zf2iar7W+uPXnpzbVuinr38RBG
+vPtZRHXtzdvLuptfWvfvrkt6rgePg7l7Z9vH/3m2zd/TMf75bvfZGBe3dzAZ4k88lzicUq4+/2H
vH2T6SLcX3akPHKRIIxIKr//0PvvPtvm8Pn/Y7O+G7W9uTG31r7Z//nLxx/dyS9XY6v9u0nx9c72
y4vvN/vH40n/n/+e/APc/uRfHuAynat/ugSm53Exi21t4usa/fn27LZ7c3xr7O1wPzF3oDz6vX8J
CnWPEJGu9Ai6AwU/BoXTI8aFB8/eHSZyAspPm/7rzW8Aemzi0wD9ZqhHH4eJOH77D8/s/5f4/ZVt
r7b59vXAI/iIM0YxxvwxaoIdCeoSgl28h+3+S++W0t6SF0P23DgTvP46PUy8TLot7HbiAh/d279c
bYQeCSmFS5B3h4t4jJvER5RI5HmeuFuN3gS3vUUvB+65gR7d3Z9v/zo/SORmt9m225rb+9l7uZ+E
4OW6gjNM9sjJx8hx74gywShBAPDuZ4LcvUUvRu7ZgSbIzeaHidw+3L3R3974Omvyq/g1HaY4ki7l
AhEIYw+5B+fAPRiWjOzhm4S5+yj80KyXQ/nEvf4y6BRW/yBh/cvEoy5eE0l6hCXBWKA9WZxEQITQ
EYRGTzKPfXel6N4X7CPgnUG/TPdDsvto6u8Y9y+scn9jv4zz6LPgR78eJGyfYhPGxauuQH7kISwk
YfzOT04iIBdHDAIkJWJPOCd+9N6iXyb83wL37EAT5D79dZDI+dss/qbNa2OHPcqYRPKOncCaeuhE
EZJHDHHMEd2D93jN/bTpxej9ZqgJfv5h4nehmzp642+NzuJX9ZsEIiBk2Bjt871JEi5cYKjUFeA/
79Yne4zhY7tejOM/DDfB8uIwg9/Ja2cR4ogKyrHkeyFlsg6lOCICpBQQW+4whNh45x7vYt+dPS/G
7plhJpidXBym/9SZNtsbfT9zr5BBAPeUwvNcip/2nq535AE3BQHs/kvv4AIa/N2UFwP27EATyPx3
BwnZJrZ2939ZxvcT+AqogcSCIfET92nfJO8TEPI8hgHUPaoTf/nAqBfj97uxJhBuDnPVbbbWbq+j
xt7WtX09ECk+AlpCOOXkyaXHIVdwQZsmYuIpH9nzcvwe3t0vo00RPEze4uuiuL2u4+umfkX80JHH
PeQR4j2NHyxSIiAXxJNs4YE1v8z3v00YfjfWBDv/40E60AXEmfhm+3q4YXHkSc9DLt3LmZPNBQFy
p+CEYrFfl5PItzfoxdA9N84EtsVhytTv0mwb6VfdVwAmIgilbL/c3CnBhCTe3WHG90k8BMWHBPPe
ohcD9+xAE+TenRzkgtvE11Ecbov72Xs5XaGwwQBhToLE+aS8IjzwlK4E2J5O7+4tejFyzw40QW6z
Pkjk1jew5F4VNhCeXY7vhZOJKoYQbMN6knDhTiLcd0NejNbTo0ygWs8OEqrlrQYR8xWjGuy6Mgps
g8q9hDLxjoIcUQpFDqCi3LGVSVTbG/Ri0J4bZwLb8q+DhG2dgfCl49fMAqDUARYYhRT8ad8ojxAV
jHg/cr37BX6Xh99b9GLgnh1ogtz6MPnIuriJt6+qWcqjXbjiUKay/3msO0O1A3B/4TK55yuTzbu9
QS/H7e7GfhlnCtvZQS64z7G91oWNX5eNQDUX1Baxe+QmwElgIxgyBPk0//9h0i9T/m+Tt+dHmoD3
+TD5yKluYvvKq849kgIiHGN7qjhRviSCnQIkYAt2D+5k1f0w6cXgPT/SBLzTAw11untFegJil8sh
deOU/qAfD3fpJIHkDWCFrPzu+kSxXIM1L4bsyUEmaK0PE61dmeIXbdJ7cvAKSRs+kkRiuqvX+/4D
hPEhYlBbBAqz67H7WocJYvcWvRi1ZweaIHf25SAj3E4/142JXw85AjttjEOxHn26enZXz8c57Oh4
+7KiCXL3Fr0YuWcHmiC3OcytnROI9811OrwiciBhYSAfULT3eLGBQoIFbKyC+nVHNidh7d6UF0P2
7EATyE4Oc7HtfMnmto+vX1EmgfJZKFwgUF9yV9PlThwlctkRAmFSQv3C/aNyl7v9tObFuP1mqAly
Z5vDdJO6qF81f6NQXAlbN0iCJPJUfEMubKJSKAtju7LMh0Ly5s6UF2P23DgTwDYfDxOwbVzc3k/c
K9AR74hAlRf1HpSPPKQjTB5hBFwEWOaTHnKzM+flkD05yhSw+UEC9v62KOyQtdtXLc+DozxCQnXe
XnV0p7s2UOMsiBC7qqE73CDyPVxsD616MXy/HWyC4vvDTAQ2WzNk2+LmfhZfvvKATsodK/HkY07C
2RF3EdQ735+MmyjK95a8GLVnB5ogtpkd5Lr7dGtyiCivBxhst7ncw/DfhIlw2CNgmEkGZOT7z2Tb
Zm/JiwF7bpwJXp8ONLDFUExidf2a6giD4CYRnLLau0kgig+Dm6RHSMLWNhwtuH9M7hjk5t6WF2P2
/EgT1DaHKSSf3V6ZrU1fEzSo/4GqcsL5nvdP6kjg5DAolVAQew/qZLXdW/Ri6J4daILc2WHykrPb
dvua9T9waI54jAKT/Mk4Hi42hBhsa3tQdifuViMsxoeM5M6eV0Btd1u/DDPF7NNBxrRdOrra5qWN
4tc870jJEROgOMr7krtpgNuV5MFxSNiTu8vpJu7ykVm/TP0dyE8RpuePhv+4yV9GmwK5Okwgtfm/
c+IDirkIlI78WISTk3Ictr0FrEHG9s51olGePbLrl8n/11D+frgplv5BYvkuil9R9oLEjsKZcOAt
TzfOgDJKSOlAY8Y/d+oeutGdNS/G7clBJmi9O8yVd3cIabZNX5dpglhJQCYBN3mXAkzWHewYHGHi
Ahll9HHYe2jPi3H77WAT/C4OM617Z25D/ZplC3BGDvwhlALttwAm6TjC7hF0aECITPjKnSEvhuyZ
YSZgvTs/SNd4HkFDnTdr+7rKCYUTHFhAKcl+n01OdnXghIeHgGTuToR//5koKA+tejF+vx1sguL5
+iBRvKy30b3TeorG/evOUASO5wCd3BdwTfK774f5OZSaYDYhJzs7XozXk4NMcLo8TAXlIyjN0AXr
9vYVwfKgtxCk2u4+Z3MnYEE1HqG7jdUHm3QP2cgPk16M2/MjTcD7eJhCysfb/lWbDyFoUUMEhcB1
l7JNpS/I1qEEBfYH9k2jwIc+Bg7MeQXQnhplCtjfB+kVP28hCy/C+lXJCAfyj6BtnniGRn4nI1CQ
fl+DMuEkP216MXS/GWqC3+e/DhO/QUPHvfD+sX95YINaPGAbsBHwTL8vEC2BSSJQyNy9Qnb/3Xei
8+c7g16O3DPjTGH7f1Rq8nzPxB/9JGfbejv/3ojyQdvE31+977c4+ejepz0J7p27W9/8+RZDDxMI
bD8aXO4GeeQNf6j494g9+NTt1tZ/vnXgbDgVBJQXj0oCWZ4L5KW7/X5Jcsj94MQPJBnQpQHBCfK3
b4qdMvLnWwpuWNBdn0wPQ1UgLPy3b6Bs7fslOFkiIdGXiLhwSAFG/tEH9L3OBkiCfszI/u9viiZ/
r+Oitn++RWi3p1He/eLOWjgHgeBEEQbXAnuLyMXIhevX23NYA7vf/y8SpTKvaeGeFK6jo6rxofLG
mfWoCFZxjfpynlJSazWQtjSL3iGIzFlZk9u+z7hV+RgXqmwGu+mHgEqtKpKMn/sxo/QTkhlJZ51F
V6HA4WXeN9yPQ+Z9bimtN5Ub1u/HTjrBItaJFyodOXwTdnDRb1kvy6WTROnK1ElxwpN+XOW99yEz
NblyOhoMJ66teqEow/Vpm0haXJI0aPipHavR9ZuMdU2uaE6am2QcjCqw7f2AaVfJpFyMg+1mY2qH
GTEu8SNOmi9d4nVRr5o2dzYpib1RVSbn5SIFbC/CIMuZT3Ch03mZBfElioZKhVFXjL6Jk5atoRrX
3nCjqwtGG7y2vI6WuE9uskoO85jHsW/dKk5U22K8THD8cUhJ+p4lPEhW8CtkM/AkyGd1T+JVXZDa
KAOa+rxGzrZPaa+Em+Td2lju+GMhybySWPZ+K6J2Nka88uYjdew5cjNv00qvn6O64WjdSFnpk3qU
wacxF/yi5F7w0dQDFmsT1MSZJbb0spPMUlv53ATJ321norlDMPdTxjnMQdmqqumLYyZ1dlKXHOay
ybtYYWYDV6XD0J3UTR0K3wnLaM5jNp5XRUhjdxmEuVmliKUKGs92Ctfdaki6sZhxMbSRT4MqWYgh
CFZU5/jvciRDrkbrjB9lxjOq6rDj8Yo6rsigkZNoissQiva4O28Kintn3tWZtHaJm2Rw7ToKvSJX
eZJ5MdqGdjQhIJch5XmZnOeW+rgq6dnoBd28d4NizmSB1nE7nosoYHMZ0cxPU90lfuyZUFFd5X7E
ZK1MU1uhstEhsbIe7ubZGLS+6UWpCod/THtvlnt4HTZm4w0iUWM3Kh7rM1qNld946ZL2eXDM02JR
sNReOk70oSeIKwNfswjHvlZ5O3xBbjcuOI+DRdAOF26W2HVlomg+sio5rXLHXZceTRd1UOFj6RS1
Si2yc+tEicppHx/TJtOLTuj4xMmGce1WsDQxy/ClHPDXohbUr1DIVRLVjk/rpF3ogtf1MZy2T9Y2
7q6MNtmxiWl4UjHezMYxd+emHJbakb6lZbOgYwnz41SzOHcKP6wc6agSJZEfRtGtN1Z/8x4lSga6
VKxyRyWpSYUPh8K7mWyG8LTw+kLZeCiXVTJe1LFjFdIxUi32Ap+aBL0H65OTxBsco4K+LteIkOa2
zMphJiICkwOLbVWV7SzlJVFFONYrXVXrovMuKpKdpyI+HVGwlKZx/QSPH2NWL7Vr5TEPu3Mr43Ux
5ngm3GEeJjD7IYt80dJLW1VLMfSbBDu9kl7TL0yZ1fM2GK0KA/qJkTFWXZHbGcqz24y6RuGiY7Mk
i5qL2Ck2okLIlzWzqqo9cIKx2NAyNyrJ+165cHpCgWZBP7hNVMzz3hQ+l20Hz1ZpUQF4sCW2ufWd
SDYrYbLrkQ+xqrArjxm4y+PGkED1AUnOIlknq0aQaAarAn0Io+pDm9i5I+CmoO3eWS9oss123ixt
Al4qkVjnpCwxPY9xxY51WUc+AGYWZV/KL7yK/nYd26oM99+iOkerkNvGt3GVKYbE4HtOII+bISZz
C279Q026UoUjk+s04ecBMx+6tnYX4CbEiU6cjvs2ZfVn8CvNDLc8aFVJ6uQswU3rV3VaL10AauHq
qjnzQi86J30vN6Z3z0fj1DOa5F9siLGfyObd0OeLoqoi1SclV2Nhzy0rwLtEkQoaN1kkJCVgnqbb
iMZnKYkgOlSB36dILuOk/pgVKVvgfAwuurTblE5l/B7VySV3kksvlLHKnHZrR/k3C/EaNx6D57gp
F3mW9SrC3cJ2Zq1ZspQ4CWAWK3qGUVgtO2GuC2/w5p4Z7cqt8ccy4Ck8wKkWszzK2hOv6tyzCJHz
RpanmY0+sRSPCmfj3NV0UOBp58yRX6nsrE+o56c7X1o64r2wZGnjpD/vAbpclW1Y+eBGxdc0CNHf
mSfYzBAOS82hgcK83fChnbdVegxySb3w2gqfGJYIVbVlXPmB1JGfDplYZn0zriNdr+oyOW7jIF3W
mRv7oXRKFbfOAoJZ5o+B5Ep0VOZK04ZeUwfwUrV2xNkwuvRDlFNHjdxUm6yJHX/oWj0vEy+6KntG
/Q43p31cQUzosktE21UR6I1sRwisiZRzbOqLdrBnVczz67YvVlIMfyc8zeYt3A/rU536IJ7HJ+1A
1sjkaEGjQGA/9LzxrPdo1iovqMpZM0boxIu9cDE4ZFC2CcmXQDflOXFRWijH1EU5Fyl4pjYnxfvQ
aW2qtImYX0NcK+OuWA3aS2YgMpWLoimbUxwWgR9jXK5k48YqIM5l5HS78NyFM82kcoR31kG9wSen
yIp3bli2/YwOGQ1jNYxJc14kjlhLm47HfUsuae+WV45pnXAV5EWTLjzeEatIhjqjKNVDu4I4i+dt
La9zp32PIh77Ne3qc+sV77vCcfwqdT7kQ9S8S/v4szXELJqe6eNqZJ+FpdnHPk6PsYPqOYLbm+Ei
q76Ce6WrDg3BNhmRmXdeYNakd/A80W20ZBmLlRBl6ucphZu17RcZhnZeuMLZhG2Xfipl3SnZWvGN
NV44a7wSKy8i2VYLPlzwzmEqbcQXknqln4ucf+J8jGdOwFwf8yj5WISFq/rOtUvJs1wR0utZT3eL
CABLFOlJuqhEDA5Zgnmhsfk8T25Kk14NrsPPpSzaz8S2c1c20Vnmpt5saCFk86REuS9iQyN/LA1V
pWuyEzuOepU0DQWOUIQbhLNVnQap73i8nDeN1Ocix1UI7jZqPjgVEauRs+qzM8qVrof+Y2tDukAy
lrEvxzQ+Ler6pkrFNXjnbFFJJmeNCZrLOEEnrCByWUozzLzOiedBySBAxJLNakxaP4JO6YXv6ASf
FYTEvsZedZogOyroyz+c5rSTq06jfsaj6joLc+Q3fRaj92XZogtwkLafk4ZkQrG6i7IlBSK+oDlN
IXhZp/hScUlOQjZ4iwy44Ce3M2TwtchErxw6kIs8IuiqyDx2ReMiUtVYh1IFUaUclAFhaGDOsQRn
OXoC6HHeHvNmdFTcuLOC4HcBJCoE1m1hmuA4ktksB+bhRyJuw8jPA5R30YlpOr5I8za8kA4QUbQB
ouXnRfvJyHHNcHejA8aWVcnHWV6X/bwJQrYOCo3V2HtSQZBcAmrHXkJrJeO2nGVaJ6qnzde2prWP
x7JRRRmQmZfpQJmggviX6lVEi1INQVmrUqBsRWpMVWSS9rhwu3lgyFkSJeQypswss5KJkzjK9UlS
R7mfcnkxjNEiaytzbqKWLl101WQREKYk0PMkDy5RaHKVVXgWOJTMWFSWM+sZJdokODZsKOa8ylZj
Ac9dbnqrhMTI105R+jFtZyLrK3Ansafg7HirbNUqMabR107WpwwI/sIVMMW5LC97Xeg5bNSWyovz
k47FwyxBIp9BqpLA4+HQTIW8hJiY6bXW9Fx2OV2ykFxnRXOpy8F757DxQ51DnoJrb1j0XUF9U9az
kg6RIqVnNo7p24UZHfwp64xVdZbnl31tcx/jBELd4FCVIOMoojM/iTwnVTjR+jTNx8u8KvuFtsDp
Yh3EN6lBM9Tz8cMYw1PeZ0wNLs0V60VwyVF2WkUNPTNU1n5TFd+A/FqVRnaOklH7kZNigLR910c2
WozQxPnS0CSeZbQJFxUt5JxSIDu4Ep4anCTbpCE4l6FL84V0veqMieDKtSacybRny6hL+w/VwJ2F
tAz5Q8aB9aBSvnPL5Kzoh+YMu9rPddX5ozWpiqg7nOFEHjtwJNwfmSY+b9tWQVOU7lQQfqMh38iQ
8wWLcRuWbMmRbU4hzR1gMtJFl43rQKTtfHScZRZ9c0TVKMSse4psUq6q1LyvYnJS9BG4x6gSftPG
7qIsIb1tsSFLUrdLrD2kSJKcQKNpCKCJe+ym4tLjEVEkHrc9b66DJrzSOoXnR5MPTb3hOrjU7Vgr
SKfCr46DW7+h2bqOx9EPCT8dpfhblHpmpNTLFIKjwqEoz4IAJ8opXHRKafkh6YCdOTZx/boZbaxS
EbpnaaA7oGfO+4ZVrVBp3o8QEpIAbhciQaVcp4wWgxB2beAJ/jqY6JakHTwjQTeoiGBrVEezulWR
l3/JdJLreRyj/AxCFh1Vr0kGBE8bPsORKT50Na5XrdNXvpuwdJnETmj8Ehs38nVal19wh2K/71oP
kpyyuuwaka3bNmrXwKrTteRRsaSyoItyGMOTzm3YwhTNx8GMoaq0fCdFk7wvYgd982LbnIxRzI5L
IswKZ0N63OhgWHgdNR9pMeiZMHgLOXyySQsKCX7ovhvHsPVbq8NT0nPiN9AwbAOHhui8Gvt+SXQv
ZkkL2VLLqbOooYvOzMQhEICiWLYFobOwdyCpqsJEQevucAbahqMK4r4LaSN8ViZkjqMseMdQzVY8
G65E3kiVY77lYQYzBqR2UzRZsTLJsPZMOyrTtWco10ArbMQhFsuvUE4VzyroijVL8qhVTukVQIPM
OOtSGN7Kzm9g7YSsB7oHWf+C4qQAZQD7uu+TRaTdbA28cc3zIvGzLG8X4K68OXjzAaD3inmWxssk
Kt9BMiXOm8ShS0iFQXEhffKlTaUEJk3ddAOhGqJQB9nC2WDlSWELoco0oTMccE81ae47LaQfGuHq
hA/WVSzM4pVNKfKNKROV1tY9qdOqPraafKvGZjPIzKhdboHH+AyBd5/3Y5i/TwzAqFOmEpniOcqy
znc6Bymm43qWVsI56WjyPsY5VqnONyHjn7SQdgn8uvL7Eh5/2/eLArnLsAO9I6s9yGW8aFg0aQxD
iQarGF5nM+ryA9P1ZiiHRJkhmI0hmYPKAHkWJoWfO3mhujqC28tAriHWd6MevLLnBqtIZ2Y+pqUH
pGU47mCl+k2QBcptavCRHjIzIIBXLU+uYu6tBa3e97Xu17Ed8AxSyBNw0Z/KoC0WtOnnkGrBk4wG
7tet7RSsBvdsRA1eir4DGWWEoEtrsjYlOh8SZy2SZj62LPWrChUSEp2x+FxRB2STruvEAmfoI/jO
czyEA9xRW89T1kHmJTo/NJAO1o6rxrFUDSgCMxTE3XEETfKUR4urotbyQxI6AKTwllVXRTPWk/ES
Gqq/56OsZ32J8IxYd1FbjytqTMJ8IMrOjGV8UJDgJB/zILoVqDqzIz5JBdsShBclvPAH5cumFt9M
O5SQ5sbDvEBj4ttczqqk8FFSJrOxar+VtUn9zEm/RpUTzSuKIcksHT/FWoOoIkArGRMZzooCtIAI
jUBbkuBropP3JgIH7dvGsN4voZ//u7xp8bEDnL5UfZhh1bWQlLfVYOCXIJKXbZor6ZbVvLB9YWZR
zVVXsZMyRyfG9XyW9DkQsTRrFqDihMcQsjyVjohXEKGHqjl19GiW1OJMKs6oWcdZFbwX4NVqpS0y
Xg7UuIqE6oGR1x8dynK7yIV1hoVx0s74BEUgtTHIEQZwH7iJFwnU/VRYFTBHXlCC5tA4g3vacEGv
bNrztD4NkLSgWKjvIvReIX+k8l4DJwD3FO1f+PTjr//zUefw//c3Ef38x937on7+DXoH7XYY7PSX
dt/z47d+vs1op37/eLXRRE8///7SqWfE9t9efKTEXz98B9UjTZ1CedTzOvyTLx36rsXvPrdX4hk7
kpwQaIoA7XWh+v+nEg99QXcN6WE3G3R1aG4uQG3fC/FQM0KgIS+c3t53ltyr8AhO6RAMxxklgqJ0
Cf3O/40KT6Dy5IEGv/tGqCeSDIFewqDsCIMBDzX4DHSZAnWpBystqBvIm0taOpnvlm08fvK8pky3
1DGeBWFksAOFPKT3oh5ykMC9CgtDCweykD7lxzLyhmaWgkRYrTqZZ3aTeXnpDEqDUFleeWmdQI7m
MJYlxA85p+iW93pozrOo59lWCK8MrklOKnYWsrgCpS1HsQVTKFDP/F2E3LorZmHmmbRUuvPy/BRx
WD1yHuY5Gk4wpN/JNxCWNHzmAaRPbFVAqdyjOYIqY0wllJLvzrfBdAGyD+eIozxuIhaJ26DTRVKt
6pxmdJXR1hq+Gm1YQygY4xJa4mduEONg8fuv3+38PP5+OMS/OyxO4DgPNM6Qu+sP9knGhAjLXBbf
JAiUe8jeNfFIpKTEDujYpu9CU89MVIc0gkTNGUvI6ykZLIYNlZF15LhmUbGTJXRFDDqDMqYKrv3e
SNhMemgjhyO2BAgcvFkB2kTsHsvHNvZR7ABDI84NAy3CxbNw5CGvFpmAeOOCI6oZ+5pCvKuhIunH
cvtnbHbfSyV0I4faHQwnZ6bfCxxJc+0QcRMO8Mwx1bplZv+OaICLUHVJ3MTvigDeg1erKNIYszuH
d/eitSe+HmrxJrfNoaIB+rFJCgWwsIYe33botbHj9hG5cXjGK1AHO5d5W1hITr3WY8yzM2CTGm1I
Wg3NRWpdFwINbONnMCm/n4hfLYFzDFD1Au0gvrfYn2ymRTwKMtiOMDeUdbDkFgNiIwI1yHSNpfNY
BJR9NQ1MQaUsg2Kor9odWiPnbazdsvsHVODEy+Np8TDUBECV4q47NRxPmzwNNYvdZEiL4DqQY+GZ
pa7KPBjmTpBbOSwHAVQVz35//2jiybjrwct1YJXAQoW9TWhBP4FCjokny9q5gqMKPHdWPXAhWBB5
ryN43V7TJXSkfpwDb4IwLjGBifBiF7T0vGTJ4BcOMsWFzKPcFLPK0waf521c2Kvfm7nzpz/3PCmH
Ygpo7uDCeXNoKQyrZeJLmi4QxoV84Ko3tYGHwG1SF/Bx+454juoNaZ2LEqfVbtHUnd79EZdh8w/4
/DJZcPYFuvQQaFoGm70UXNvjyRIVtvVgmd7JOQ748AS819ipdnDrwTshgQd+38LOUrrNE68Aj2pg
ZwF5K+EkTpuqKgJvu/P8QwSfKuIRRGjap6XO/8GtoOljDS+CgB4nGN4CiAFhtuuX8dD39aQrSlmM
5MoGmDn5PKltmTXvQXuKy8LvqqEC4xyet3BND1WuYdMmHQfnoivLYA0UJ0tCPx9HdzjJo6qoA1XA
vngAwoLnOtk5y2U4goBBZA8uETvJgIpjd5QZjJrGQVdV/7BMERTEPHoAoBoDzklL5kJVDTTV9CYe
A57MomqLtvzKPdCFPWCY8P7DSgUBbJgaH43cAdceDHfeM2soXAOJEdxJiQLYgwHRsyasWjQd+ec1
RKdeHHogABmBHX4E9QGwdiePBWT+Fli3Lr+WBlZRNSc2FXSDUUSGE2KbAaZDBm02fsqjfhi4aiID
1N4Hh9+x87AaA2dlcpqMn4zTWHYmYrYjCCDW5Jlcpo23g0dbIuERGlruteelSdLx05ixtEuVm2W7
oBXD7ANAupAgzigCLHT8JGBPC7AjXjLAH3aEHXwxKz1L7AJ2DXfYpX0YA8Govn+9FKEDOozQfQJD
aCAPYDnsme24QV16ebrtYWunKheyNai9oESP9akxaWAUZLUGQ9oSBnm/CikE1y+FKGA/rnVbBA8Z
FyHwjLYq/peyK2uuE9fWv4gqQEx6hT143HHs2CfJiypO0hIg0ABCgl9/P+Kcuqd9bqXrvvSuuLcN
EtLSWt+wUEhR/hwb3kdNzH6JpsZ4C2lWFngl5rulQdg68oRq+XVLBgBUdUjjUk+1V52S18QZj0Dx
5yu+j0bp3qYrTXBuQ1qxq0T+vrsmG0/CD8R/IZvbF6N32R7+0qnscXgXi8mLr6wjGxYh+JZ54vcl
AgvW6Z9vY2+U/rdNQfAiybTEWQEAO4Vq5d19bGRx4HWL4WXIxmEmIIFcHv1URhhEI9FPY3K0rFTt
AxgDjoijRa74kVdzuqga1LwHXTOn3NxKVhVPgVhZgavxSbE8zlUE5snkW1C3WESxqLs4Y62uM1Yk
+2YXMdYhsCpkF9es6+d95y8QQHzYX3yp15r0loTl/OcRv49rEOZA+gJBMWhKpPioCf4+833BxOjN
VD4vboyRxObWpkhil21ftxmSrOxKJD5g2YaeEnzw+VdmGwEH2neF63zKnhh4GtxvatoNgodWp2QP
kWab4uRk5KKn9rzla49dxzwgWFInazVgd5aJwTb685DSd5GtQgZU4dhEVMMThMrzXag2ZBw21Y3p
czULgr01a77fwBwRt2/dX/sYjcZW3BsTYd/iiJV7SLHa4KCJRII0Pgn5/iNlenh8Je3K7Kr1AMFN
bVavigszAd9qBaCD5LTyoZhOfVRactKVXQCsrDgvMNx/GNq7CgBDg+gJzX+wVeIcTVzfDW0GxVtK
p9Znwpc9Us3WYGltcmvV9zmu+nSs11mZ7aVMx/18HCKV4IGEYpB8PW4DIDt+oiRy/hlZqsV0+LIj
WH1k2RBNADlSLLHMS71HN4ewedWm2iOszchIcMF2ZjH+hRorwVQMPMNUzHMpornJpeuwJQRYY/zr
bX72ULhbpP+Uab/boxXSBWRXZZpXKDsh23q3RxO/ZcVamOjTMpQK0eEtvU1FFZa+QWUp+PhPYWH/
k/+RLO2XhBQtTmMcS8BJ3xdecaeQtepQfppcghUyr3hvR3vG2Y/5yTqdqfzIfKTAmhQSEh57JRc2
ImVB0MMseRvk/FAWU8W6E5uzCsEAG3J5tHAJ4wQYImz8OYw4qH4/Nm6gqvJ1kNWIvYJdtD8O3of9
QURdm+CDrh1dHmM1KNxJ3vc4myA/2OvUP882NHr/Nfj9EECQQPttZEHvKxukg1PE47B+EmItAAjO
rie6YT5m3aVIt8yuRyNsoauapintRG2tac1NLB0Jea2R7US3lg9Rds8GyMwa41Xg3+NWxleeuayA
nGVU8kfWyc0+DqoY8CLwLZH+Q7YkcdgOVTdSsK8G+ePkTt7n1XKxRrCg6mKIh+SOxDahwM8sTZou
zOAwa0DcZutqMS4WmDgP/YLNsGzWr7IOEWi57gR6y2VPhZzXjDdxSJx3IDy9SBjyN8bn61mUyMya
cpN+21DWYinq69CvzNVm0l1xWmjJweANUdg++UKl7Qu4DM4OJJtTMDioT9UKwHie6IG2qe/B6Ut+
hTe0zAejwDneMjrG8TnxiUhPPJoqER810N/sec0X3kfPVMUhfAoQxM330TSP0SNOjNL9yG1R2Oet
XPioaq1UIqaPFILD/sxaoBunTWXVoGraK5KKpoRaw1SvydBV4w+RagUaH0tlNT+pm72Pm15CoNhd
zWw0eXVAHZDL4syGqC8uUE5GfX9eCp1OUvwUFWR5mOWQgIzI7jeiFixpEO+TFh/R/nYu4uM4ZlqX
kN2xVshd9NQbfuwWPvvlDvQ8b9sTywbv8kc2psRcF10meHXCWilIDwxzi3Gsy6lqPa0h9yjMfBDM
bqASPJ8i0Z59O+C0aXrqISo4QPDh8s8qchAfXmNx+Ig1niBtSS5OI+ui9bySKhQfZFqW+ABbu/8w
aluJD/hJM1xuU1NmXjcHReFy0xVW8/QqCVFUls3a5b0rz2HsoH4CpLzs52KcRy2Gw0mOQ+VbYCs6
/zZQhNCcf1i99rp86FjUeXkqexKl+rp3K62WD0VH8pbWhtIdkygtUPz+peSMRdttlskJMxWtBiH7
HlHbiPw2IsyW8i5pTZvIh67zXcWOvkMg4EdoxwjuHSFrv6V1iWScHmMu1tYcYpAYtjqMcxzl4+eU
pyOuB2Ugpc+OV8Y0FqU3ZhZcfIsTpEkKsf8R3D9SltoYuuf0mZgw+kaLZCTFqRN+nzEi5x4fIHLm
6Gkcyj3kZwvEj2VD/aywALYR+cZ5pnbA9/TbUMWcb5g+00G9CE6ATgxXkyJBkTkm7f54Eg3VRP6v
RIZ9nseMdsCSIhdZPIpo7CuR/TQGBY052bZFptX4CvQCVEKVyB0EoVDuGPcCpaxrR8wXKAR1Fm7L
knBfQW6DW2nxpPX2VGBl4QoE/8u8sijsC6yw0f7kQRbhZ5IO+9QsS4Kv4oitjMc9LOgZjTH+Ho+1
hJhXAG4CP8uDVsVTn2eMkgbSBwBAtS5Fgrn4vXogpaP4k2UX7YNj8/prMhxWjW1+57g03/L9X2TK
+3sStzZ6+j3V0dvX/z3Jb98DUpD292WqIWltkjESy2vfFrq153YkKwZt0i3gWjwlvI2fUIBzRev8
7UGpbZmx1FB5O8uvx4SuLK+TXixr8YEOTmGWlnSQ+EqqgbHZBjAHW2jdx+ue9HKoPfFDWfLYvNK3
GVQaOwhx7W1MIm1RozVajYVPrlZX7dV5/PZo35ZHwXqJ+SmyFr9xzEu5Dz4UK3S8J57Y/TIig/rU
gowxcSmet6jN3HyDkZJ9et8W0uZWh7vEIPe/krR2wu9BU06wuqZZ7Lf+NqERNKn4h5JEZeUxivOx
7643qM6DPvMYIFJ89K1T2NO04zvyMXk833YpU/OaFHzE8plyZKwYvF2Q7H6YgGXvfzBd9o9s4RU+
5Bjv22HY8v3+R1dAsPnsJJe8PY28wt8VhiScXEF2XSbzLXlbK2030bk8/55y2i0WtxNa0uOP4ARQ
uHin2x7n/JKAeYmfkbl11XLQJprHtoknznDxvBN4EephlhrYpgRgAMgGj0m461LxfTs7nK/4Wb86
KOVOPZJF8HyETjKoqzlT8TA0kmbgUms2cdT5CU0cvi9mM+EDSWMuL4Nx+O86eOB2eewTQEUGWL68
LP3MAAp42+HqieBqeSlGFlAFsHXb176nCOXdKRCTIsJUVkhXHeWAI3Y4hmhkdLrOKY6q8CUuQod4
wyGZ6SF+f4OTu1lCCHNyQqLe/b5mE9oIX+lOYDrO5NeeMRAIYcIm5nu2vRBRKT8/G+KFL67mt6EH
yidMEdFh6zGinvspPxZbnCDKzTbbpw9q/33VAK/al/gbflpNvccMgL7cxzu3bYoPiwWO75sW6CO0
RXIDroz3jfYjrQFZrMVwT3Ri8Y1iTfYadsndhHX1BrJsSS4tO7nRWAbhNDMb/sb2Br0xlOVADQ3E
zoAoWdKj9B0G1E5jM0sAE/nt0Bf7foJ2rgUIz/tqRqgkBVtx5k2gsXdNOSn2yXMt2aGC1FU9sPhO
jhy/jnZuGOUXj/SMRTeeTda2F0q6HaRUDsfdfdkzUswfM8BYK/hr1kWrOBUe8r3pAOgCHo+6BAhU
fM04uFDIrnBW4+FvUbZhVMU47MfGACkeZs2mNsHie5vJblZAokkbt2S58Vs+sPJjvzkfPVkk00AV
Ng0Z2lfEW6yvyOsNM9Bl8T4GpscIwR/l5Y5SyRb5KjJrOiivvxZ0FSZ5zaDfkZeiMHplEAyoaY7+
8m3SBXbEiUZkXk9wY5ioqWRS2hcgkr6fP8XcdJw3LF+JCI8eIm5iftClhab0y8QqQBNn28MSAVo6
3ab+ZYO3IVO1w+kQUOwniUJOWZY5dYnDKh86mjYLfhiVEONAZJaFw++RvD1LoyFLyRs0ulj3Yf0K
N1Iue/yjK9+jCbL/ffO207B/Y/yF3rMu3X+Gl4xF+AZ48P2LjACdGI6o3Hduo5VMYytzZIvsss1r
oiH78uW+K+mw/5/fSxY5JSIRRcMG/K83CH4PpxGHpH+FyrZOwPhWD05ANq5qH48A7LMVItn02ptx
3+U82nY4cAJPhI8Madl8DcsJ1ncGUaO8ALfc77xvwTR+/X2h3FIcaQZLJXp6q9jGttvKvu5G7bKP
/VvAAje9/2VTJTsYHUmzg5CTLWyWHQY+GIjlhClc9OTaXGPMsweLt9y0Kd/TOJEFXKNc5H5b7teG
i1SPc6Rmuds3uU53mvEw+rCvyZJtad+C057GYTiKTmI3nt4mBDjwHvTA9u8pVjYlUXcrUmiAqn8A
vt4V9MByEB+wglMEtyL5L1hZzOAQgFenT0KpAnddcohvnqxXCLMmyvYdJKFXwSwsrdnv/R+qu7/X
dvvl0eIULzjb30+H67/DWa0LKvJTCajqLTR2wID3+QehIuEm/lPZ/g5Ax26K0bcF1wJkhf8We1n/
H+Shr6ByYUgl/71G4j4o1RjNsuwDRGv76qYQJeLDtR2esMqgpsub38Hxz/fydwgBLkOsnwovUqwK
0OFY5+nf74UtJAV820HdCVat+NrmcIaY0zRBj3SESuef5/m/Lwgz8W59gwwJ4CJ9h1n0wsaJHGL2
aMKIg4L3OPGvy7VHmPu9s/88wF+Wtf9FLPYRAruN8xIvmYefLXsPZAbZZXycZfH4O2J4se2g/VqQ
Nc9PIZuq5dRpttmPzpO1Owxu3OM5gX77KZq2DOfRP9zR31c67gil1P6mDFLSHE7P97TYSmN4JFZi
HuXbpvLI67DHg+sZ4npbLS0egcjcip1JCQ4HpBaR2G+k08S4rVkMKvtTPhCVQ3KN0LI2CPUGX8f+
YMmlXQnqyca/8Vn6Lcz+eRDvHyMeXBaTGC2BAckm1XvoCeeumeG7Wi5i6vfItP1KhDQE7O4jhGYu
w6uM/rRn/q/r5VD2/DKq752p/r5Oy4BsBC8ecZffx16A56WrY4XIqmo74aV6/7/rAfLf24NgY+BN
NNl/hQPiGZDope0ub8cSkuT9acCsgH0xTmY/MP58wT2+/McyxYIA/bS/GwB6lAyI5js8069baO2W
91flGNk+b8phKMnXwmLD/P9CHf40LoAWe2mBtg0oMt+HuoGlw+p4wa/eUpElBzqCdZSaAR9/HtVv
KcZ/DAxYIS4Fk2oa4w1oFbro/P3JxTF4mbIV09luaQzFcJqHXY3g8AZlp/6athEceqMmDmwV0kkG
c0dRzzmHpuwWpzUkOBxCUg3k5y7NgD3EDwPLOVdXK3KDXF0YrBBJWBuWgnL6MhkDtebRdmk2muMg
3ZbOTaziYhqgDs0BtUEImihSPNA3Pq8vUIyQD2wcEhOgSxYLhWTGLUWbABPpINW4QqFRtsNBRp3G
o/idoJQRfk1AYen3pYAMvcJhUfwKY2+lRg8tKyhPMaQI3SgN9zTAL2mEhFalFeqEMXX4AlKswpUX
Msk9mYvechsNchS7PYb0HYazfoIla6vHydKxPRS6lJ2r/w15GBybov6dyPzKoMCseczvZqr9EC/N
AmQJtUVfpEddKVxy6FFVLDcx2IqWNzIMeIU27EFGdvKZIO2l5FKsM830dVfE0CXf5NNigbPC/7XX
YdSvEzEH0bsBsCsQmBIsw24mrKCTjJziPh5qOC5wfj5QQ3Xpj9ygDY/5lK8wA6lP4Bt2Rgs5YJwW
FzVPIBE+tRpoMz9AhAQ5wUlYkyRdMyRIOv9aUXpO1U1eBJ9+TfKwztUFsBnTH0dKO2hIu3GKYlTC
eMdNmBt4qsGlH0e14tkefEg3u0LzDGQCSvstTvKqWbOV+bueTjN8GqCjfYtqmlYWvGgrYGDJYjn7
1yIe+lUcWIaEe6yHchzsZ3jRqsjV1Rvl9jsWGfDhvLirBsTt7jQKWUDY+DvPAvC954krbJf4eFsa
8lc2OJayR8lmKRQxul5sXAwJIhlXMPWGtIei3vfRQmHQtap60iON5GmA6ymvBef+KV9beJjW1rMz
XAnkqo3Jdg27wnIFJEM9lrZIm0BzcSlbGL2AGS/2E8Oivsp4rqYau0+8drA3fuZxC6MOTRhqUUnm
M4pdQErpmN9WOv6qYNmFn0sXd4Vv9aHMhMDTjSN76sqQwVvUug9bJ+f4iKx8PlZrTCRWbDF8F9o9
wVSvb20W8dthmeZjPgGChvaFXy3K0YOgvvpYamHA6+v2RzsZdpBC83rNxvGQM2puqi0dTisbwQKP
GhYw5KEr5NHdWJ48/uR1hXrs1QblztA9sB+G9hJi+URu9Uq7/CS6WD1p2MJhxwFEM9URUfzZh636
JqMxRynvhk++SttjnM7xTRZT0dYqishdBpjuZOcJzXTgyv4I8LCFXmkm9EcCqgf1TKKTxyXtRAvl
+hgdk2mAfWvJADggFBymNbgbMtm1r/PBVw0rKRPV53ZJ6XoNBYL7PqVZlxxhW5tR5rSDWOsFDf1+
VnNeDnBVRfZmoJAjHDLYFT/CVdajToLFJZ9myKBZJdS3uJv0XcArFm5hk9hXKMt3DhVmrpuAdPY+
LvvlGuh3dNPCGLnbXVv5I/GejJAIV4lA2ayjL14b/9NEUWjSNtm+TVMH6w5lGvLBbZuwcoXUEnYi
Zd1Bb74PN4XjcFbFiW4va1IiEKOkahZPJLlBUxKpb2ww9pRql97mcgg1kN6X3K/fY8fYJUuwfZbJ
zQdAi/Da8TAs5SFfFcTZ5TxetMjsl1XD1dLFoLf5BOk5NBB9U7Y813XkSPYNzLSqSSrHswJQUKfx
MH9Ei4L+4yTWuW/6eebPBpb8zzZoqMhNcDADJLtIvcP9gXGtgLlh4wWxNVmo/ANNJyGbcVu6b92g
txokz/CCd1GaWsOm9ZGCRLiGpQHWDxuzGzitsm9TVYS73WgHcysAV1yUzbCkRgYVqeN3RRUpmEuT
nn6zEZKaQ4X8rKvzbjIPhS/6EwJ9UTS03cqrOVHiATodaDu8sM+pGvV5cSE5d3opvsHz++xRJz9v
ZtgqGK1296gZ+M8VE3KGsNm5I9LA9Wm2NIeBKjNgbHs+17FYluuC9jBZIw9NYDWa6DMdZ/pKgiaf
OsvU67It20+HBX5YSpXeZxAWnGOcFLAomfkJ+WVU535c7iI79V+3WI1nmBgZlFmAky8CBiGcZQER
Ke7aCnhQ3sMFAWKm0dPYnfvc2WdouwjuH2rtJB7JqYPS/gtwOfNAR2GvklXSp2Gw2y2fOnMMJUIu
yuChvYxZPN9Yl/mHcWL2k62q7DvpFwSH1KzLJVsHbB5gWh8SMrvbYEt/3fpAFHCbajyzYsgOKI+h
sATsQa+3yLI7xoT9uMER+FwBOvlitmr+hAMfJs3IlvdbEs3QMBXtSVKW34HhTkgzDzDFVds6Eqx3
O542HqmHHhD8Aw9KmwbKkPhkfWe+6NllMI7k23ZnaeZuIVTqgQ4M6hMnG+y0gg9w+pV9dZWA82sW
vWUfqoUTIPM2+hGxFBq0uzXPtpY26xCQ6x5KB0i7uutzspQzbMO2l3MtqWZ3PtL8ASiLvMAEOL7I
2X7D73AAvW3yAtW9O3Su7C6BdpBf5jppb6jS6VcXMecbKXx8D6kP3I3pspizSCU8gFQk5W3GlK1g
yRpGejOISh/A48Lys4DvPlR0G9AzYJvpUg+EjRcVge+/XSNTYq6L2M/2zsDNLk9JsIm/HjMzfCAh
iz6WI201/L1WKNhStH3seLsMR1C+q7gd2l7BRWrhpj6j+0MSnctlmrbHtYIpUZz31CM+UBOUhDt4
0crz/qZHTW5lk5TIXJp8cGy5B1rSwUjtEv7Jl5uCRzKWBVydSOMPPkGKeDujEJ9f8hbVn0UcgUcj
L5A48RGyoqtlLsqbPA3x2H1C5wmWLvUaDJyoNymCXQyPBxiBs5Hr7iVYptzBDMn7DgocLimac0SM
S5hPMxqeWgLVTJ2ihcRHtSbRdvYoNLsmLk0a33naBfjgLHD8+1IinB4gkNsOCsjWTZfObVMkZX8z
R2uYug9yjeAPIZj+MQ7DATjN0O8qLZ3mw4d5zrpqPqxFh8YOANgnhf1Qgd5sXLKmwzFLYHm86wXY
2XoYAfM22xxgfiHDCuKndF1/NbZZro4cROF93wImPXShDVeEZ0l1KKpYlIDEOptc99xq0JEuhwsk
9WC/C1i+LlFOAwxMHcumusx6AigOmN1LoiP7Az1HugNBy4j0rBRDjxi+iNSlDVI4ESnYsHcpmq9L
UTzCoahKJGauWlvZIJLO+IKKoxYvkkIQMlVxFOj7UOfcJIEe+6FMSnHUaVA5nFzRUrhnkLkDu+pM
lX3jy/J12wR/5kJ/5VTnXY0yYXjy0HYcWcXsOcbhESNIFBb0V7ndyjWVF0tad1qEpY02Gu6ZEjJN
XQ9DPjzZUcJwb4u1dlWbIb4u8/B95gw9KJQEjccDuwfDCONhEiZvDhsOm+yBToI8lRAQ2UO7AOvB
esCCgVWl9T8SpfuP2oxTdZzKkt9NcIk+OQN72dEFvrBroMbozhENgV4PqjNwdxt56g3Ln8Y+To50
Fuq2Z3l0n/Yhu001SEvFJ5DXMHSrQ5oyvGbGle68hTSVNV5XIYdDTBczHXVSqAv0gx7SRetZTScf
B3jNeddkxbTomiYDg4YUgkh3PRUY3HEFyP20Mdv+YOC9zbkDv3aw2JS+3tbeXnDK4/Bvi14e2g75
BW6BPeLUaU+upEXjRi1eupYnX4G8hRNEOxSNOOhwKnXZPURdbGHSL9B+YhyeZQclGEfhdipT1n1R
PkWnoZwo9YXEzN64lLBQMxu6qmkBjt4wnWLQPAbC3YalQbFLPqBJkLtZYLL63gtSvvVM6BPi7xYw
twcYENU1AWT8AvA97feYFjR8m7G5LxgjyFsRHPdFiM4H/V4Mr+Own9ohnV7VUsEXCxc9iFCAyaq4
HvOxVc1k2zCDa9oUwMLSd0lDJOJIXURtl99LPaWvQgh0UUgl7qHuZCmqpsffbQB/YU2IVefXQ+HS
8jALCDktcq2e3wxazf/SqNrQvkETEn996x5Ao8ovV9Hcw36uu+iqNXn6vOsGTsm29K5u1whOvzx0
r26BWxQRKYLJ1zGooRTLyR2oO3sLq2Ui4UBCSnMXJqdf+3QOaEkEmHFBLwgZvs/zir2CTYk6zWmg
mD8WsFYL2iUty3HsFnIDkJpDMtXC0ne1y0Z/ZpCQstNQivkW7mSLWhbpyHyQzET5MTIDNL/xtuQv
8yTll1IvoeknMh1kHJn44nyZPIFdqyhUQcjhfrvhPZKqG0S/EW16jEATARMoUk+oOCJ1IcInEYx5
uxJvHeJcH61e4DCAIgWLqMnEILqsX058KUClDH3T9UjS7HEvY5eGraZNkVOTkW2fx8mN/YdUJX46
oKpgPUIaLRS63NjEcbmeoximy+xD4QiDoTaBH/ibhGx0bzERVaFjJxBmfYjve6EKRRtU2yGDCW8T
A/qolDhw8/UgwF9VsnZQc2frYVxWNvS3a8VSEsO0hgJMP8gF6BCpA2Te1J2s06b9zHmfwS7qsVVA
o8CNQ0ZbL8GoYj5x5GrjtRMuGv6azBQW+D6hfxrGY27AtT2xOAX3ctYQSs3jwa5on9Q9dE73eA5Z
BLmU66BkBgewQOaO4f8cIoqWSlZP3bgeqBYh/5yDZRJPb2BtpHfCAQ0Admg0TVjQt+h2t1P30Avs
bAX24Vb+4BmL4eOGrnrDfjMJGu58cdqLSNRjBaArQmXLOvTNIRbheH5xAoBCdTcjoQyXuKPxmjWO
T8705w3sFp4WjjzYAF8J+j4tAzoFzG4db4nD8La6VVBZTA1EL2RgT2TOdVscCwhVW3ITO2dWBR1S
OyPHQe3AzUlruO9TyPTUoYcK6T6FmAupu6aImCs6wkxokHRu53JYVw0UdgGS2jaQVDnpsyMfQ9bK
o/ZQ3FBgB6Oq7jakftWRRbJAp5t5YRQdDZLM0OxYrhvJzuD9hhddOfkcQV0zw4UN81mdOeydI9Qm
w4947JFlQf0ubH9UxUTFYbHQqYR6Sw3Ix61w6y+V/Q1t+fKQQx17BRy4vVMxQ4eftHD3cC2uw1GT
AWKthYII1pF86mjw5bVBClfWZNRrVofR9+PZzjFUjKHSfoQ5Z+l/6C1mPUJrNjA0bKoyd5jJtj5O
beQDEoRo79Ayo0Jknc7zsy2yeTiwoQqv0cYCLJ8J9yZ5rPoWTTs8Xpvz3cYgsOupg+s7HrdoQTWC
rk7iiHTCTldO5P3yg0dhR1yQUadjgwYK/ASf1sKi0+CSCuKc1NCxYXGm1DFDT6+rZFLlF7nILJma
kqVcNQAU2xwVKuzIlwF99dBtKM7d/BnSB8gmoGGFyq6BpgMdGkY4v6ErArh14ai80QzOIA+/DyDc
Qu1JXx7LvpA3EZ8UpOwuh7kC2jo9QLqRrm46VGNOQUlF6OMG3wIeTBk4HPPQ1qENlTRd4wCYvW4Q
LGBtMPrRRbHCODd9KhIdHlY87ENGWUWPHbQVPyOIlwAedprfoVFaOn1FcenFx7Ib7J51kbS9QgZT
3NiszNtXhEiynsmSdY/KE3YPmST/wW2Cma/8FiBXYw7IyLa1odZt7J+rkLsHb6XAEGBjAztcDurs
saZhVuhz+rh32yoPtFP+OgFo0R48tDH/8iSDjzDvp+xqzLoO8kSbPxnG1WlOx/hzYaekpiV0iMLK
DQr9aVtrWI7WCzyVaXtI3bTA1CVHCOTR6YMu17ywUKdN4wY5KGcefes8lbs0AtVwo8dyTU9giMCz
xgTGwgNfyILQG8Hv0NZoLgd5IeETmj/xES0FiUOnHp4mS3WIc67LE4QQ+pMP5QzV8TxilFADlF8z
eIU5LPgi+2DQlQB9xtAAd6yRU6OXVtEzCjlKb1pxwIHeQXkFuORhG4AA1FuhdXHsFwjsDiQe2uNm
0MGrRvuh6RqykUEfFqL/8hN6d6UMDQT9nK9fSkSL5TbMo0VnE7NUaOFjZ4fL5blBQdACBRpSdU8k
S28rIfsSMiGG1nY2YfQW/d/S11Wil0+I9PQArV7XQAOWfoMrxo3gGUq6ogXdhFYepc/QPsT5tZtq
aauZHZ1oK4n4a4m87ZIULWLmwucvERM6XIBc9QRggBrWWsL1/KWlUDzUA4QYFwWFSXwsfb6iKKAp
XA2GxTm68aCD26c+D9Y3ODeR1SE/PwhiDZrTgJn64IkHDE1SxS6VHMhnA5UFrxcnv5BpUJ/tDBc3
uuECe4SiEkIpvmDJS/uFRz7myK1C1ETIPO6tg71nAu7ydeQuurYdNjXaLvTlh9nN6mbO0W0PFXl/
B1ygvIpYXL0AMW5LLANevOp0I8eQxdPjYtf0usfbwtAqbKn8nq3FA6QzIyCecpqqq4mIsThsNELb
paGl4Tzm6SIf4ZZtDxbg1sFiqaMZHsndEelLcoseEgLaQJ98FmwNnymbk1pPaJbDQcwch0qyvyAr
jg9Zns3PFdL9c5Kx5FVBgf45xq/kdRQwcZD8f4bnproPIPnPepmx6yr3DQLl+UG7eEUnsVnFCfbB
9kB51COjSbLhjPPAjigzJnKoSohT8Nt33qT2Xx3AjkP1P+ydyXLdxtalX6VeADfQJLpJRRRw+kMe
kocURWmCICkLfZdoEsDT1wc390qyfyscUYMaXA9khyXqkGgyc++91rcmCpUWsicIjsSonzWvEI9Z
YokyFHT1j01TGYzCUFrmlvU+D3T/5TYHvdPKNzYoCD4bZuC4mF6oaOuyuUrR1cK+67OkZZXvyIlE
myRb/M+IBKY5K1tmDQwc6zsxI6WZ98rEqwEhoNanPjnqQ1JmyxEh99x/iNJJ2e92Jer8kNUebJUw
EpjltY032kJJFq8cNQszLfQR8J9SR98gvDMWjo1Q+NJQ5o7Up+MA7w0BnmNO9k6ISnmfnQo0Ux+0
TV5MBeuYnej2hnMeOoWNNjtxjKBFoLFCjswxHlXVjBealwYZuwA2MyZN/YvearPbbRhoItTbdo2a
8xWJlMY5aqEmjlYROc9gyxgkzuJFB6ZneT0lTGpNjpTgJ1Q0ZhsGsR51H5ahdIJml9XdUG86BdHV
2OqNNXTt25AvozEH/C1NOoeqFhzJgqVJWBkOkPPszA/pWK8/iXBi3S/2STyNbvtx0OLFtIMUDg2/
hxbedaazBoeBf2VzFxVOOOm+5467n4znvjeIMPzDQO3jlWXIiUwP4cP3w7lKp+bIYAC+6xkukt+n
3qaT24yfpFXGqD2VN1ZlqJdCmm7gygIjErAGnV24t6rJ/ZD9Ouj6++/r+2kv35bLnB67qr9GgeF7
+2FmmNoz1qQ4db/kdbN6m8rfhB/gUgoeRK1mXPaTQeX3M/n1E7FxczVW7zAj3xUV8K0mg6ah1+v4
JX4pf/vE8TdVjWVXktF85yZiQAQ36gDVwiTNGFb+div+X3MabtN3WXf11/5HUMO3nIb//f8fzeE7
sPS3NAcUMCZP3b+1ACtM4juu8rfJEivG4fcv+B3kYBAVrdu6x6weprbJW/1vpLJhEMbp4EFH2CEI
AhTc8z+Qyua/dMNgxg8w+Q+WskUoNf+gacAH7HrokP4JxcH7YZ6ve9hHLN1C6IJLySc55vsHqmap
TurZm2+xympLHnqqmedd6Sj/uSyFdcynKUfJEcfNubNF94UDfLqfUofDYlvJg8QbQm+nnqjX8KKV
qTFdk3m279nCO90K6mJaV4vA4u0bwSGXjojUVXPnqaIF6I9oAD5gDEHudhgYQWO+UCMnKb2INITN
uD9Ptcxk54d4XWrvq9WAGh0Oau3ScG5zByONjpEL/egEFKkdH5mD6OIRu6bLGBl9OqVQxv515loK
687LoynU+VjOao3uoIvG+RfEYpn7KzshrBVVpJeoLBOGEWzgIOec6KnilPa0gE448EPVm2IZtDcG
5umTlwmJZpoC/oE+36WfZHtc7DSGdhQNr77B3EjiigXKlEt6pjr4Cr8eAYWFeD8wDp0YhKe2GwdL
zvx3i7NjbM+mu5QVtpjKmy5JnI/acVK1mjeAbOP5UZuNYdE3Ol3dGFdGY5vu3kynZNiPkV737cHQ
2SjSgkMmsM3p6gDPlLfNRPeOu4AM3CzH3xzh/10RfkJaN9bsgr9bEc5Q2Yf3fP52Gfn9i/4ArRvg
XeCCrFJCG5XZv9cECOwowYTwTYR0ng1n/d9rAtmUBm+qsa4BeM5YWP6zNDhg1lH2s5IgBUIi4PyT
pcH4YWlgu9UNx1x57Ss8xDR/0DLR4kmkt0TxaQTwkoQWBOgHZcTLDmd9v08Z151G/Q2Q7nRsWiFU
wJHKv4712B/AKIx7qzXavd6nuv4Th5ttfi9NtPnW+OFYTlFemIKJwg8b79QBtc1Nzzm6o93Ud76f
63ce/Qe+By2yc5Tf9WNqCA18Bd6yPrbwDzVjF9KsHqIvXlUZDx0Ki5YyeHZL9+PSaPEFSbLqach1
xqeSVqgjt/hgl90yOpq3KezM1O9KGpOdthFOr3mHVba+gUlWgefC/SbyaYNXIZcfknmMDzVS+kyF
vl20Vy/qinkjUKiWgYbg/OTJgTmIOWfbSfpPrYcbftgiM7DuF4NRAWMwDpGyRdnvF2YRBwOzu7eS
9uEVmQZcylEwJg5ZufU58KiFjN0YQXg79QAU813KGlMEGX2kh6rtNrmK1a6S0fMUxdoeT7w8QYoz
9sNgde9wLCQrrT1tnKw7G3F9whrTPblVOt0b/jTvXYbgZ2aSI8XfqG1Sd4Gci73WueDvm2+qONnR
QoaskwxGfaWT+0m3KP60tKtrcPUFXLWIMT24CgY4WlxrD8uQQ4F3k7nDwjFON7G7POr0L+8k/Ydg
WvyK5oJyjHgHHVe8sYQC6W6SDgkhg0faY3rqXLHONlcoGxYAUK+8t2noJWNoSQMvTlV01ocsltQz
hpYC12tpzUQmwNRCPc26PgVVYlXHyWnsPab9atcAvs9DQzqAvjDeYIhyjcNkRc3WpSzDeaQz9NWb
+iiWXoVGGzsPXPX27Dn5KjAp9FOMs+vkozA/oWsq4k1U6cVL0xvdE5CZ7Gur2ICAXGvNI8f35WJV
5nRjjTpNSKrXnYh6VGC0yhDfj31YgFfZmmndOzBSR7FbqHyY8edN8prz2FPbyinsedICEELqqruj
usAhGs+26oZtIVJ/L9qk2PbaUjEKg4e9oDe/Jn0Jn1dfTCwx2KA2hSzdaKfoZczh0grnxeYvCbWp
0AI6QMPW9pXxasbw0stsnn+BUxvdtmUiqPEmeRCNGFXYZ5nzqTPnBW07Bqoj7ppMbmj/zGBwe7ea
9yPgmCxwbSpdZuKly3jNhyRKL8WfN6vTZgmA8mtP9tTp4Ny0oj/6kzTOTMUw6U5cx+PoLpLUBlCx
NzGd5DOIS66eGCJ0EWO2zboRjOpM75W+bSTeSyWUg7heyadFNdUNh3GaYs3S5re2TRPcqv0oNL10
fbvQYAlkcSIasUwWVrExe18xCtZTG5If05O8lx+gSSxv7rhMeIY7cfSdrA5SZ/bLTWPQ4WclVJ/G
BDZN0HjOrGOyBsq6yVOZ+2GsKgXJCt7T5wp1zbCxW0ZDQY1YdbxYZSOOk7Gg2i8pm7LAoAgvbwAT
9YhbZoQRdewgrulYRMowi7zizkZ1TmM9jc27rhDqwZGjQU+oSsaJxkJX3AleDGpgjzGEqjH+72iH
QaBv5OJcAFd0wEz8Ig0gBZbPUV+113QgKgOSqmndRmgVb2Bp192Gdpx+l3pZ/YTiQis2xpCKjV7z
+w7PqL+lrZecxsWWt4rONBxElX+ggVM9eXZvhPE8lJuyUfmW5ZnF1+7y/D2Le63C1JdWOQIn6dyD
1i+0l8bCexUyQ/WvpqW8dIu6IuamNJgIdkIv/V/kYrUnmgvqU0xvKhxnY7wa/dgeEDdsFg1uVBAP
dXJg+jHiMGgTcU78Mdu5apSPTObwFUd0sB84mJsf67FMr5w/wcd3yNjuhcD9Cr6mhysOILr7XM9M
+QJhIOTayzkrtpEz5K9J67cEMxjTeNt7JeyI2FBrU9fycnqac5/caVOv5Rt77Pi4Iu7Hr6zv/tXX
ErVrsZJ/djRUX4DM9eVGsDbvspkcA4mna9squ92yNkxHfI/Ry5iPBr/w0LHO85LTKGGcjqqFqcyS
aCHCB1rRmd26N0Zs+3FAgzKBgdIZ7YlWOidiehbDucdI8OttO2geAgZdMtcA4Ryao+Fuu8R5zyxd
bZQnCEloJ+s5NQgwAF/v3mNeMPjU8t1sO58H0c6tOzp/N1nE0r/YxU3MPOidMyVcVAJLHJuee2yU
dFF0kOZNI7LLbNfuXtRawxcw4L2reNEFczhPXeyBeahpDiYE+tkMBtpjQerp2mfoFO2DNK3pLOyW
aAssytUn+Arj+2gV3TnHJriRZQ0PlXPJG3zG+p2n1MbBObu03UTmjt4WeV3CrBp0a8B2Ks+W19LV
BXqGjx3ctSu2sFGh0alS+tZultqqKlwG/dnJ+r7atk6bv4nejfPt7FfWRHEQmxGJI7QEwRb36MS8
xFWvjMWLZd/kIOkB7eryU9phDKas43Ylr5rIxjtNF/l11vGZTpG9zzLcMFtLSHcJK8butyRYOD0A
XwO+NRzYI0es+jNDoH7XMyfb1BiBaXABw6p5WbLqs0W/kb8zHb+YaMi2kIgQKbqJLElz6IybjuWM
t6ijWRovI8IQzl3gqgpasDwgrpm/Agr41GEF20CCWGnamd+c6O9rDF2UB4DZmqcoIYQmUtVWI0rk
qhK9v9RZNj8Ix0gfp2LUoVB3hkUjsDC13dB119hXbNa2Z9/CVUk2lEGmeZOa1MAbuEjoXugHI+Sz
SxFv6amPG/pw7jtq3PaNRl4zMiTV/JMrOrUeMG1TAluv/e1sLL0AQivp3GWOizMeKcRNX+oLYHWm
6mCctcVl0pFl4w39OSR3inUkCyXeJxtXZCY/mpk7a7TIBLTqgU3/gbcWXbDOMxBtyYVxTmMm2QlE
mgIeRLiA72tSURKxtQrOX1hPvcdpMsSmbl2iP0Q2O2dP5iy0iW81e68GSHgrkzmfQpb28rKWbM/S
9Nsrk3z3cxt52b52YknwSZpr78LAvOfBv6j2bScBe2pxSYUMQJQto3Up4VLqy3sTcmZ58prUv4sH
t/kKcUCkYaHHxKl4GRLZqh61oLPwz26moU2s/ux4s1k7vx2y/1vW/ayso676u6ru/xSvb68lNg2q
u7Sf11YPtRhf8kdNJ/7lYZ0yeCfwZtCspXT7PTzL8/4l8PdYNHR4A/iVsuX3To9l09Whn0P/h8aR
Q9X3n6qOuGWTvj5yW4eahwb/P6nqfizq+FtWo5Fh6uZqdfixZZkZjSk6S2gHX2OVCtJsXg6DL7qn
b67J/W++iW8zur7vjJIbxsfA/Ed+QJcSvOEPBdpidHJGtakdcCYZTyAymFUNundXKnBrP+mJri2q
b5wb62eBHYPmCGsNl4jNvfi2J8q9wI4N9PkwG5C4dU5Et7SQUfku+nTfOGX6Mw+MZfz5x3PXmtjW
AfqAStfXfvU31rgp7+zWIHrqkM6S9TVq6/4G5XGMrhMtpc1Uif6Zjm3K3FHZjGtqAIjFvYNYiLff
jofQHkcqZqDqTF6yVB586kVSOnypv1U4bNAodv6eoaa/V4tM96Uzm6wyRFoxzSofihwqWkGEyAej
d6oTLLJmByKR3tXcpxcRQ97bWHGV7OeWWVMadxBfwO0/mBh+f0HJvzwnuZDPbhPf6sOcbpVbVOGA
SvSwmFZ+KwSmnDDJrOHB7Iby62It9d1iqeyDqRMHVulRsbPbBGQyu0441JU66HUEQm1pAUaPOlYn
mEtbI0G2VPRWd3aNvr4wq8YDzdznlQpJO5B2hg5NaiQk0RKLAzH5kcPcwazfOw9Gq7OUE5rmJRkC
vVUMS6Undnpnstfmmq/yzZRIt2MPmKlvu0++bdpzd5NUDQe/ymUoryKec3jZUCqpNsrqbZBu8ykD
p/FxZXpffUYbSaj0zv+SefBhAnzkLvp0c645oGYpsUqjx0gQ517yloMdt0Mk1cWdXqBZCrGB1Dcu
DJrzjDTl2ZsX6F9RKlG2rQrzbEETLtBW3eHoviYTgSLRlM1XzpHOtjM4McBCItJq0vudR4fBhljv
lF/k2ntMquR9llmzifGinmPY8mgXFjsptx0XJ6mi4rYtyuUjTEvtwYKheKMv+J4Bjhs5srxR1yg+
MoLOtBqDr5PaR9DpghFJ1W2tOc1v9CwevsSd07/lxnrCXeLFYdPvU2pYrin4Fue97YtQGUpeqkJH
d+MWX3RrUoxYxTnS+inI8/iD3zE4bKOm2GuNx6gKMSATU1VBWRB6CE/GCdymP2eaFMiF+hj/n+5l
r1gNI/6w+9mKBmuT1M6MpNppr5EqzBsn6e7tSSmDGBhX8Gjz9kwMRAGhCjw0xvjLVJK5YEutv4We
tbz1Ezpa7qz91iDAv2OCjL9w6ftraxMchqHlSmmRbgd7edEGEjnMJTG3VKzdRXOXZat8Rz1WlT9w
hPXH3VzSNFHlR9eKavOQ5ujY1lQ3yrv3ykkpvqNxYJ5GSTBlRTB7K+h9QUGyyeMyt7dYauacLIjW
WW48VczTsfB1ALNhgj5XDyKNCdpz3in4EzjZhk7R/OWwtRnmscueyBTz4r4IcMB7o3pyKSu2vtG5
MWc2RDehFuEjDOyW1rXf08XaqxHT18ukCXg8mFNNJHqe6vRNWmizt+sysrGopMoeOEOulvg65vZK
7mlITrk4LcrloMbjpO5jJH6eFTRO2yVnP9JGXAFwGexPZoPwGwNjFUFCVxL66XOG+9/eIXGz3S8u
pTgM9B60zCmfoY3Kx7zEpMbEmZihT5rd5I8+Bdde6hXLcF269mHU++LZjchMww5vEvegBsc62dNI
fohaRjUENslie7u3kO+ZUXtjTJN9MMmTc1GFzMgLysU3nsykJu6ga9f/7UZO9DjPg3p3zArpW0Xx
tkPsax3X+QNlD7ELuOUKcWw6vToxBfa3fTks8PXbCEkRasX6TAsTWbI7usbOcDr6/DJFoEbcEOd1
fQ2ymUlt0aLI/4xEvAxbitnHpYOpFdiVNqC6GFX5MFmi+UXQOb7hG2ESkEMeQMjol8sGuAhZN4QK
1kfsHf4doX/Oa1Gi8QDRM0K269zyQVO5izUEcAlpPdBhEi5GX35Fdl88W3o/3Rd55kDYWsr6MS4T
jDQd1kODxSN3Bt7bYvPrPv7fU+BPToHgKla/6f887rsm9Zdf/texK16rL9+eBX//wt8Pg6DY15OW
wVyNNF28s/85DPJbDLfEGmXKIWkd8H0z9GOaJbCg/np8XMcC3MNfc1T564jcNZg3/8O5H4PzH05N
jCLXAbLF98D39Sf8dQvZX5aEthw0t0PvOyf1I5tin24B45RbiCkvONfG20JrUlrJzUsR29pRV+7F
rAdMBOWS5JumE+UD73d1X1BB25FO0NgqM9vVQnkb5mQERoA/pEDX0EHNbB9e514a+AiBORn32aTk
q2+Vt44qbi1N7aO+iTa9tH0GcaUNR2HwglGmXwd9SC8l1zFs3QbtSYWIWdcIYmBjUEGqL2e0iveO
0VmBL9UrdqspsHM0tAJjm+zTr12R5ZvSgqjo1t7FtSaYZC7arrj66ufVraKhFKG3YcMmNRJM0zAv
99R7Z53go1Bm4JWT9HVu0GKCany3+/zEG/teuw7qom5XFxGYYzKuPkYt+EXpOUA4On9bdxF+WELp
jN56ycfi1dUXY6evLVuZ365XgEXI24i8+JoBSwnhwWc7qyAhxiqx5Qz0hoNRjVhz1NWrJg5HphMf
ZeG/qyj390YiDnE8n/PBrI9LUaQElHAeYnBEMEt6MhOsDFM+PTnJfFWNeEms/BRPxatss9d6sS/E
/kgncES3FfxAFOpf636+FwX3arZ6uuUN6miRnxY6rezeGCorusHoQrlQENsjbETUtj5u6W2ar4FL
bBvnHkXJNtbWa5mUr5g8qLjnBSiXYpdeP6tBIIbQerlnn7rvTbVHfng2vJi1ddTPjVtrIb2vr1bB
H7ON9BZb3dnk5hy8GsNKlvIT1mJ+XiIAi0XvoOcHdLShhw2Dmn4lbk2Bt8nOTvUMrlS08Efs6Qnh
9WaaKxVi5+o3UZ2+ViObAEmS7169nEczTgmeAquTt+5LOulvXmvd+ZiyQkeh2zP7w4JN7NBO49PS
2oc0Jd6ql9YhRkkerGmvOOuQjw7DcnbwCzHL5X6CzbWYS/MkTJxHgtYs2WI7/RlW77tvKVJUydbk
cFGcDHd8Yjt+AojztaTnE+pO3W+GcnqCk4ACM+2bXYEgd7s4WhIaBsm8v153o4L454uXuq2yHaXR
BfOpu6NL9USPDCMoxypko85L6sr5QDQPnkFjujSm1nwGd+eHbpbMG2xBIyxAHrtiiqNwbsl5nP1+
PLRkNp7a2h6PXel4x2nUtLs8mQtSiZryrtKaeacnxYgHizQ0msTWOwOPzwwvnBuDLjTC+wlzokC/
hr9n45etBZlgUa/weMn6QlAKtTATbfUM7/25nDR2sEWgwuYIThZTgguzyj9Lax5BNBfbKYEfsVjp
pulnuW0F8rKNpGSmiJ1kTGelRz7gtpdCS+6rWtRbpYlnbCExsnXbhrljv07VTCAmjnbeyizBJdEG
hAZmzAZ8B9NyiTKXDty90ds9Kj4e/yUz32ucMJwzSiZco44/zDR2lltz3yj9aMjyGLaRQS8GOvGd
0DG0QCiIAiz2L67mXAazVcdolF9R952Fk5++2XT+os7+sfZF7saIGHo/rz7tgx+FUWnmIBZWBNGJ
kdA0a2jhuCIcSO32dqHn/ZNK+8eyd/20NcaCeBFgE96PdAtfqKFyZrc6kOZYbyojP1HrJIGDbO4n
n7T2B76t6fkk2n3wYsH6moj5f5g9K9edrCxq6oPZ56/+alJcl+PMUHNIRCWdZ/5L3/39tfzTUHn9
TGDxjuUZ/vpvvqdvivrYAhvudRGxm1AeMYGPT0BJQcRb5FWCUgvXn7colrPsWN3+/qOttUfxp58X
ZZvuugbCnh+xGg1kM/S8XnXoSknCVl1693OE8Y/l4oylID/o/vSusE7scjWOp2wkBhzOAtpZCpPE
gTVbLWc6Dey6ln3w/RIw/8AQ0VNn5bB8e45Jmx9jWFtntxWDlRKC7VTGzzplJQFL4kLgGYb+uubk
bdfNp9i2nVB4LA9//5P+xSNkrRN7NHyGTjP4hxtrFikEMMxTh8QkQbLW73V/uS8XjDg/+Zy/uqLC
sNajFUEFAKa/v5vMLoFUeuuz6nPuJ4vrfjZS4hKQBAeV42ebzstve8YWD8U437u9Xj4kMXuoWOKv
7ci6vB5VspwDhGFOZ2Cv+NDU8IRr8gJzZ594LPd4OMowjhOCJSdzeoltc94jRmxgAc7pedBld8Vv
8zxJtv3BTMWpTz3wGk5fn0WVfo1SgnyrHB2wnLx6j4rpa1RDrI+H3dIj9sT/fEhm+5AkQANj0oED
QHjn3F253cNyT4YNrnKTv9v3tM/SzufQNThj/f2F/IsVhn6h57sAmFwQzj/cMFIF6lZoVnVYFBhZ
jhMTK5vdmE6gAR35+8/ihP2nt8AGoMHdcjF7m+vvf/MGwjEn9wSr8AHjxVV06amsf7Zg/vom/fCm
oaE0hVh/9c1fBXHffEaatDmgCb061P7Y7LqUhDoRLe/rSp/iqd33MjpRtdEfNS9YJEiHrzBcTNHH
LsvePGdkol6OhHCCMTuMGZs4eAhspzMEWCP+ujjK2rpRmh8Ky1mCzLZo8ulLd1Pg9qFt9MHr+d8O
LPqjoJQNC5tzC83NPmS+2OxMaVIN+nTRholMUd1Mv9oVj2Cb5rfjtFqK6aF4TsYB1YA2bRsNlp8k
Dampr/iLEvThy/kn9+Qv3ljuBepbzDAITm3z+5tSmc3aYSmrg1FQKIwI38IUonRgajk/c8IVSDlu
bYrZu5S2A2e6k4S7GXh/SXPwmG1tNacCAx0xfOkdBHRDor+orEE+rrtLkI+g2QcXD2ZkExhuZhtb
shJhoa7Br87PBES8U2YHqcsICqd/6GOZCqU27fNEf545iJH5ljQ4/tXeb9Q1hloRZJLnUzQsfJ0z
woKh1b0pI3qmpr084+0eb//+Iv3FS8Kesf6DzoN674drpOKWrEI1VgflVTSfKD9cxbcj9AHHVvyT
OwK46s/vCeKslXBO3Ib3p3dyFd5YphjIazS7CnMW3QoE7if6nQessSlsXR7JZaZAYhLYB2g0XtK4
uMUegX+LINygrnxSYsux3fq0WdFK4PeqZo+IN+NGG707iLpdmPic9qeqtuBvdu+o6K9TQRaKu27G
PGaxlb9Gaj2lKpwNi37bDhXe7JpAjZQw+h5kac8t/bW8XMRkbVKbP+jL/ORoqxeiUeOuiQacOAs6
/clDQroWQVFFFofq8/pUDeop7SkkvZyGOa1lFdiLAjQT46EQPlSU8cnMjXvcCyfL4rRmuMMGccG8
Wf9DK/k/EabKMGqGcWcI2W3X16ib7Evtqicw3xQQdg5c0iHcr2g5LdHMwQyRwzRo+NNSs1/aDJA5
2S/tjW9P77IHizpwgbMivU0tahZ/4ihOptdLloxXjElOCOzsgBL9pI3ZaSkxfcqYF7jvixNF8b6M
2Flwx/Fg8nY4qr8tDPtz0qnqlBv2ZezGDeqeOVwLI3wW6V61sj6TMnApevFiSrpfP3ly/+L15qxj
E4FkIwFmWPP9612gQmhNYZeHzqXF2Y1XZDgXzhdcPNQy6GHy119L7RqM+A6qAvvh+s5XSb+bFUmR
bcaXgeTa5H2Vbf3cx0shLZfASxLhGQxVW38a5kNhdBoFWl6uett021ZF/E4Aj3/bSHyES8y+2C+J
fwNYnlO+S5tWY43J+vkZ3gyCYAnB3tHTIZxifLcQ6S5DTGHIfphYNTcEBOfRzYanfmQFlSZ6Xo+S
1B+KW/q1V2EP6Z6R74QeMLc2LSh3YBFPGe7ATQn9ILDr+d3p8MHJpr+CNssOwJkvI5sIRebwZKF3
Xk/zvfvH/vrfDtvPOmycc1km/+cO2226ti5l+l137bcv+mPUiqZ+3ZlAxH2nnvXtf3F8QM3+XVtN
/xcTWWSxa24Ki+f64b+31SyH4aswdU4EHHIsprf/ZMKK9+P75Zl90jUNoRNiBjuRFIofXilpOFkL
5To5LcjUQd8WscMqLLLIJJ/UEeMnnbYBZAq7vqZQmS6LQmTYeqVuhMwhsq3hpvpj1hNGtZXmlN8l
Xp/hNdcqdJCu3E8+luEeq2hAzFjTbmxvonePXW7FpubEoM+JnZzHQtU3ekz7MajN4qZhfnDv1pa3
L5l67SM3Qp+TF0SbE/QQbbohd3AxJ/KYY3m5Hbo1iRaukgasZO7xpUGfOs+F6XxM6TZhFkesH05u
FIdWMozgFuiQjBVMBQ6LzDVXR+5x0N/yfKlfoRF6t0tuQS7gnNtv+QMxjDln2iHHd+5UNHkxm5iP
tiGJav1ozJE45NLU3lUt26/uKoVAAeMd66iUv8QTM4EwWaUSadIMe8YEkrOiUKcsJ/OPwhsfWmhl
5i9AtXRkUtlCT7Kx6GUB/rjEehWfu2bRGOes0gyjqc0LBvDqCIX/ZfSn9popaPg5B/wPSdP3j77f
T8Swa4t8I8shfpHkK9CgtAEcOU4M426psFjjzDkWeu6mcJ5SeUxsP3dZ/gz52tL3HEJTqI84TEBu
DVXxVqR9f/CXtGdfStP3RR+Km1SXd9oS2yfsXsCpomU5N1ExhpXtdjt38jqTdkc6sxbOgym5qXH+
4qechgKu0sDfVmrdzuywWc6GG4WyLh1+UOA6QWdEA4R9WztkmLf3UxsVT3Ulko85OPwck0NjEXNO
7bctHTszwHrZjEyh5+JyTXkAj60Uw+0g/KVj2KuvajQDiEKyMLEmpUZH5dNVCcYIUOkBvBX1Nc1M
fEjNxHAyQI2LUipLqvvUsacA8JN7E8t62djLPASm9MrbpteyG1OzjDmEVCi0tcMHxYU6NH6O3IWz
nD/E4q2dFLgCAo8x7Rd0kOpGLw9Ls8QuXCiofLVXGYA3bf8hjtCfomraNgkDavTYG0falxQiwHvl
WvlRl4x6VIaxdQPka96LKpnOC+kw3S7z+woBdha9aKUTa6eoNVv2NRTBX1q6ukOQ6Gq4jmg2o+04
58an3i8igq+rdngw4IN/ljO2dU6ixivxT5JY77nHo86E3TsIAsy7gJ2pJqRnxn5cWpMgXSDBSDwA
oHlGEpycWz0Rb4PTQudAwj7HoSuX4kCv2vuckQJ2i9571o8TW+0TMA1OxDNkLBSLtOIKfIJdvfOS
qny148T/IFPxpumqwSMprVtjcOZf7EbOoKDx01Qra6Z6YRjcGWEhs97lZlXyE/onTimzmzX4JulD
ltqIzK/nDHGTmFBEYME9GB3TDeoS3mep4yFG/Sq2HqygkFhxJ1hG3OiTaFIyKZASL6pvT3ltQC/S
O5cuXpJ5XAeBQAqwA8HXFsHTmt/oe4zz6dUcNXtfpwCHN5rfR2IrXKl/MvOEBqhgRR1NvZlDHwBX
tnf7pjjGYGovtDfwl/u1tW7+qeDCumX2kUl4OwctLXjFihYNxyieKg+dARjy0Z0blMya1x1a3adf
CaCsuxOd1N5r+HagAYxsxOg0aywunE5Qd2RwlBipjDtEle1nR81Q6aCxfIIFaNxaXRpxjlEdGWKW
TX+QGbjV3iWzH0FxMRs6LYmKjompcRI29OYRrHDD8dZXZ8SuaVgWOW7Wyj2JZibPoqqKBz/pis0Y
I+rM0PFva4gNe0zeT3FlD/tupeOk9FtGkNspnnwtBztI69bZtgTxfFmscYI2bjjtpgYhCJwrGc2g
YAZ/N4E3HoezYFJdYXqQqkk/LlpMBvzs0nbVXzy4lIy7SWY1+v5lGGZQTxH8+YDEIOfOyFREjEwh
rwRV6VfUTjHAMbzLLhmKxzFWz2R5V9fW97zrYJDAGCAciZ6VdKoXS5MeHVi3IvV7jvNnr3IYoneK
18ojmvFeH6bynloUvjPBFWGf5uLixxQk9bigALBlzLLNlhdO5ZzSYIVB0nogLTf4u1Hh+TrfrpNr
OwNMDheGCdYqdjRFANTBQS3It79MvYkYHKgKAsQ+ehSedI5ZmqsnrN5eS6eXBHFr0Wa63PFQkkTW
1jczlugL1ozmceEZP8b84O9N2i5HNUv7/7J3pr1tI9vW/kVskCyOwIsXuKJm2bJlO7GdL4TjJJyn
IovTr78PlR7SaZzue743cL70iWXJFKu4a++1nrUb0dxuR4IBPmUWpyDOK9q8j4x82qYWCtfR6BQa
nFBtss5mP1JQDE9mN7uHGBtHUAzpfZMryXAfPFBY5a3FJpuFD8McHionNW/lWMGSKGeLhBtPVffE
5HI64Ho+yWo0SMGY5Z7twt2ljaRNT36S2JjmYF9yf46/EGKV7JORBHukOSOqXJu4zuM0u9PFzCRH
1cn3D72h2o/w9or73oDdwXqCJ1WqStJ3coHDoVboE86Vk74mtgUEkaJVcSFpoUAtkApMw3SRNjHZ
qGCucutOoQW4nV1/PLQ8GBkNmsO59L13vUr8d4Z1JtwkhFQvCQywTzozrUOLYnhXiljzAPyw1XD7
LXMMKxd2wIjTxdqSZvehXw2fECoPnDkM59WsEu/OnEpWXrxsmsAbTNLrhsGeN1KaZvVYTv5LQqwv
O3bsxfWpaRtlBHpJ9FjQF4P/mqCseCR1tW3uwUck7R5lW0PAg4PFGPeD0eg3ptMlPMd8o9QB+XSM
3gMe/Fz5ypwn0hAi4KTCm7Yidtxt7TtuEJe4BzmZDJfZMKv01GFKLvaq02L6Z8JO3ky6SWVALIxu
byQyr8hZZc4S1U4rCeR/t6uiLNHVkVvW5Njs9qWjtW9NOL9S+47POALL97QfzY9+p9wnbCn1sWmS
pwZixYY47OLgNm0duKovArdavIDzKxvgNyuJ39LOeV3ES59FtZArLGlHq9ZWr67P0cdxvfy+MfLN
YBXaDV+OuQJGlx3KrGu+idmmB9bVTQa0sBFesiIpOd/Lauouwh5oQiplxfgtJJyvJ8+hC13M5nyJ
Z+qdVVcNxG+trueCf49Q/3CE4pDD0eI/n6AIOi2/vnfJu+p+PER9f9kfCgWauxj9XBND3xIY/7tc
1RW/0PBl9iJcNJRM1xmY/KBRWFx4DJ5YCd41/P03jYL+Cx5EwqSFzTwKzcN/J1e9Otr/1K8FNc4s
k+kZFimGQT/1n2mpI62okn5fMTZdmwRgb2IWXmDzVJqc7LOn9wzwSGHdlGr0A+QxGMXGKTt6RlYH
euc9eb2XHfEVZbcjZXbvLSRAzvJmIwXPQiwpbtpDs1QgdgA3zVtLFPqaxYQ222t81rLGtNVRTEt9
81KHPfbbOEQygdNmYzQuHgE6cAuMtQ9ShEeBrjf6Os3alz73n5SdVGAh6IpRWn92tFpf50RPQuea
4eH1rjzUvXwx2JUCFpaAXGlrG1JWPkIjeUiF8bnHosBrEWBUDOijDiEdnPLAdcyLwbhqZZb8PUQd
gt6UzYtjpOSnLTLGQePPK6EI8ZgswVho7kFK7xDBqdiELZem98NN1DENmdPsm5lpI8cZLmXlyXat
N/xS3I9iZSHz40/gMujeoeDIvg4lP4V1ja5zbWmbGODeSsVmtccNXaOFiPK10zj8a2ZdBk91m+WV
qYUsK+FwCyvKKVfRxCWowThvcAvNl6ii0JnyfpO3vCWWMPtkWww3ykGYG9XwgUTtZGt9jj6QwwBd
z0U24Vflt6lsqn0jJKaycMrW7D5mhGUyeg9zzeA6+E++rncbHIF10OqwghYYyNbqPI+cpt5E2uG3
TxTBGXpb9mpoVPMWytRMH5erJ1redLDdg2doT9ebJGkmbz1ZmCprl/vAmASuAo92tO4/DZ7RB/Qj
+wCxwaVP+FBRmlkHyh1/a6TUwxVw1aPrd+amr5e7qONnaSack9bICBhszY3bx2nghM6C1OLGUnlR
B4Vtn7mfv1HwL+MePno+JJ+Z2fDdz/xXGnKqImC4pGvqwZzqK15TcJXwfXlr063nW5DSfiBb+XL9
vosI0FCfc1sRxjJvo5hbBnoFX33Do0A5Xn7UGWWwyLmrHX7Wi7k7PZdbpVrWQtR004ecHO+V4wE7
M/ggrDyUOthhzorL5Vru0zTzzQ8N64TndHgcULTdxi6rAz3Ei4sgIGBWL1hw3Eweq/F6McqaRTFo
/GidFZ9JCjI3oe42x9wk9skKuWnzrA2PU+kbD0CI6oCkU2xuSM0D0dU1WUOmuZFZpa8LaXFJ9Z7P
EMXtCdPuuItwU9+IJiTTt6OQzDC2EfoqYOim5VLmcJeh2QvQr2a3FOv6QleCiNzjpMymKN/orBO0
v8mlj+3zdXmJdJ73uqFMSD85QYwVMkHI9JgbC75uTj4IbmK9pGAXGWX4sgwzj9Jw+W415BArLSxv
HOLJ2EK4BVAc+AFwZSa1y11O1s68rXiO7trIwo9EEvYWT3a+HjRu5+sNsNzhLPFLYs0wjye2MR+2
1cbiWbu/fs2dgjzdSW6jEXHXpk+N8K1eOgF2zJ86a7wXjSRtTxAeu5edfCaTg6/AyL5FGZ/PF6we
XWM1F8RIBmZphEddqvKGDtV4tkd75w3pZy1KppVGdNJNmJnZhsydJIBSoO0jm3WK1Mi4mdzY37oO
N1lJ/vuNhsqD8ontC5YYZio2BwOvajJaOz/Owb5rI7/MGPoAs4ITMJ0VayntFg1NKw8D87O1WzLs
HpNCR3puC5KHUPC4kcHmNvDVaS4CqVCZl5h23242MKLWHZsJptU+QLrOVKDnIwycTVYskWpfeOxg
hcss9ro3mT5AhuuiBRraY9XRnvjd8b0tuSWkbV3wbqPnDylU7Q6UYkbTCOXMyETRoTLMKvBLSzF6
MzrWeFZu9s23YDNB5uWdl2vt4KpbZwW/Ej6yv7VKJ9tYY9euNc9mC8QBt3IJM783jZlTY9XkOy9s
vjUu/3dBi5BFX6/gsY9HHLPJ1pDyHQudvSkXvQt+pY/FooDJkMJogzq7izYGl1d0nJKRoY6Wt7mB
hnkCh58N6G7L7+KbnMMLGNYeHY1nORvfW5r28yzTz2ZajWujTn008Lr5ZEeAVFtYIentFLXqmJAt
663gn3KGDiPDUpuFcrSKq6S7jyPLwSPhGHnkbiUShjSYMkD8I2aHlvN8XCOyahrtyDDoDdxh9QU3
x7uV6JVaRWLMviHF0maHXYKGZMDCGPZgzKotrMzRr1dSa0RQp+CXixQRzDriUbQ2DS+89Ydq1ra5
KIf2nJE27B5KjC7FnnTGTnuZwOMHMZKJ/CbEz9WtpMwNBIYT1LWz3TsmMjY0vNpDSRbbMXadpx9K
sfvvFcyPDpmfmsQWyUQWShMYDu4SMvRzolHOfHkmwE7t3WSadnKOvyUZDxdRek9KVoLbilVnJdzp
f/++fxlVLu+LeAd0AvNVDk1/nvf4k4UttavV3hiumx1rUCTZl3JAPzTW2be/f7e/TJeWd6Ov7pgW
0c+4m/78bvNAIGwyl2qfT9wgSyXgZ6GGQBCR+vWd/j0E/MMhAKGw97dzlEP5BTXjnw1r31/z2xjF
+oUBP6MKC08Y9Tzf4R+GNd1jqO2QubWIl03+6bcTgPGLC7aEM7cLbQT9mfXHOMVl/AKni5dxEuAE
4f034xSEGX8epywOK0iaHD9swT37Fy+ZIvUgmYl9P4RiHteiyfM3bPxsKepqcY2vdtdpcb62SFAH
WMs8553FGTtfTbIkJGXUEThn4QUVd7BAy0/+1VgbkShJ62Lx246L87Yo5/ITMYjioCMeuZNXiy6w
THFLq8ub2eUXE2/ro1tMHO/RBXX/IEfV3+n9W7F4f+PFBQx+S76S+IQ1eO7zct5lej2+tVfzcHI1
EmtiMRWPV4OxuJqNcV5kn2Mtw1srZMEWPZmSWGsEMRCYFgcz4gV1G2HRFSAcwtlCJYG2ZUOKB8Zm
KfzUIDWCWITGj2e4F4sLWlwN0XRWMUdr8MFhsC6e6bqt61fsxfOZKY9ODwdvdeS3w7tX9PituwSp
W++hK04WP/ZUp9GbGZt4tFP6NUAqtjSDqd4ULu5x8XPP9ljd22IirXbwRhziS9goQT1JdiYXc7zQ
vKGopp85IdujGFSAHDMV9CXdLseaYBUk7r1BhWoSwVFgK88NiKUI4DDx1dii0+6RdNh2zdkDpfIw
iX0414ChS0gqR7uj+Y+HUZ28q/N9Xkzw/ZwvfvirNx4lpHvjXR3zEqTdR5AL6hHOoETUTjA9sR2Y
7ZPFdt8tBvx6seLjBgJpONOUJK0VscQM6HdAPHszR4Z6zjG6NEAsCnkzhLI5xZ7Xf/Olj+0/mhYE
AFyG+K63Svi7sGFTwgt9+J5wvhY1PWgLUvMACjSL8Spqx8be8RyvipWZDu2nNCUxFOda0zDoaER0
X3p+aex53CQPcZ2JZzMqkos/27yb0F35iJ8z3WIDtk7GlX4QLyAETSyJJBN0BHPBJAwLMAFXcR44
RTq+amUkj9S2/tdBDq7cEiCENx/PMuwFeNkwC7CYDAGk90pjOEAIVXxlNkCI57Dst3P2bl2pDpz6
sk2kU6D4C/ShWfAPfI/Zh8Fo43t3TNvbdsFEuHIhRhgLPIKDs7XWnCkq1tyu1ZO3YCaYw1F8aw3/
blSRddv0liKDAfojnmq3StrVULDKX8bSIAee8yGSZy7PSNBajUEMwFB9rEojQmM9+v2UOg9tRR42
Wea6PpaQjIm7pB4ewAOFpJWHD9PQi+nIlDTdN4Nzb3i4A2oLZ74QyRLrI33c7qyeTUvH4BXLz7Qy
cqDna5chWBtktUknFhbQo1I23rwJdELQEb5Kyy/Rz1ZdjDdLbMPOQj6CWLVFHc4JYuOHfbbxhCoD
yXp5AM6Kdynp+/zDGA4Cx6PqAF+7STvn/tqqoRI8WnMLqYC4Uqe0z6bRaPtByY8WE4eLlnk+Jkgp
hgNjpiPR8s4tzWm5K7rMRMq98AlUMV0agn4OiqxMjvZ2dPCmNr8MTKYecmz4IFRT4t2Fn284KBZr
fCwE9LTJymjiM2fllaJEXQFxukHOUg8Jv0lozU65IdKhxHx1whhDWsp8JAXl0FBKGhSN/BptQXq0
1sfYErANWgC7BpdlSzOpvUt069VXNbTwWeCSwBJ8m85GuI+w4NOH0Z9Lo6upI0O+5OmLbPtTN3MN
ww4tbGJ2U2DAe8IKGn8YQaeu8rT6iIzbxftWv9t8Y8gvzQd9kv46xGoWCXnnDGl63zXli7Ucls3p
RNGlbwu9euwTmEwFdF6MoPBu9SHrSTJYHCoo8Lw9TBvsfM6C3kAS467m2Lkl2b09SlytXRpG2yUm
fmeK3lobLbXjiiw7fe36WXyUkYvShbjb+TWGhXBL5WptsRNw4FDWyeHbZj4vmYxoqnxAKFDtiH7X
diS3cjdN1XxmgJQiFKoY73iJXV+aCaCImJHTryPSsi70bIY7x5df3CrWjxnxBScQwc1GazluBzVY
qGWbbTBce9x+T64uMRJCX103+GY2c0LYHPF60zkfkZZOvSE/zIvSSrOt9mz6yQWPZcOSyOJA9n17
LmRWBLLIi8c+D8OLbYbWylrcgTYYKoYvPc5BiCKZKeK3fAzf4lZvLibBavfm6I8nsr7Fg4M981EN
VRF0wjnieCuDUXHrpJr+bLe0jfH+MX4hAZiWG5/UzKBFjH374IF8D2Y10mAnnnqrmKd+gxu0iCc2
rZrVzdBZRHpJ1Vpn9hjtJu0Sl1CluGge7JxDc+OW2QnhvqBVZNY76BTxu5XnrC2/glPhZuqBmzBn
wKPn96m94F1Lx90kDgBeZCP3MCqsdWem8lDMQtzn6EhIu5+IMRiMTzaeh01jaNljgYmK2t01n7vK
YoI10BHizoihxFAXOIFhueV2SkzG17ZwdkYtkxPxID7pdcO0L71kPDgdj0ioi85B40Ri/Fsnfycx
/FOdzAH7h7PLX/id/wP4rPqpTL6+5NcqGdDeLzqiHgF8VRjoYBGc/1omLwRPjyL4e3rrUif/XiZf
aZ28yqO8/q2C/k11ZPxCv31R1eI3sMlZ/W+qZPNnJB5nK5vPtfTidT6P9TPIs2jcth0zZ0DoUZOS
yHl56Iqc5p3tVPqpqnvPBCHVuN2sdpnJKtafyfqDCZyVddE+mYXVzZLdW+jmBi2ApLNGL7Fsau8x
cWClOxi80jJhS6mHkfATSwzwdimVpj0IwAFbEthqpNEHEgiKtodJBRu8q2/LfEpLzLEJB03fq8sb
G5LvEUxCrzNxdabbyQrDp1Q0NeGGzosGu2c30Bgnh2P0KSxSuEMFyGMqFxRPNvyzp9jhSAn9DiMy
EooBMLUnKTAGIjYGbLszGAYHrd/DnPX2m16bOHzLru1vYd0RrGHGHR5j2atkpr8V6fmuHPt8N/aS
Fp7tV8nBKdDz4qvqaFVQImNx1zSg4Q5FLPLwrFc0UNDgx4WV7etQDtt0BuvDUKHkF4OkBzJa9GF/
Z9ph+dpRfT0MTlz2O7ow3TpuW7zfEaFDeOUjqEJtVsg1NKf+pZMY28IZW2Ego4ZqdKShuAQe2Pyh
hFUo8yXM0+ZmsI1815oACi0j6zdOVDcG3V7q0aoylvBDsizhvcY14NHBPjg4iz/62C9vzG7w212C
56rbxq0kjLLnVl9raLz0S0MHysTUXOxEl4cB3LER/fAiCkmQvmsQK4jAWzERktVaV1CrSfQp9gR8
g/2JcGpuzWEYNkOXMs2OzJ4nI1mFXOioru2AWfzwDV28/kY3EFu0zWpE/pXIDWnl01uBuNrc+rKw
d6oa60ejlPEpc7r8pSLcFAxSbwx056Nun/dxpK9N6d4VxSTXyozDDYldLhzWOKf3pRuj0W+iKG+2
UBjHTexK/260G+LlQqkCBYX7GPvhiCpOFNkjzDcaaXaswBukWnUgY9o8dAXZho7thp9YDZJUhtTw
P4dFbwDoaLs+20VdYz6FeaIOAwy9rZnDoF/5Zdg+Qtl/1wdbW/eor9ehJ6kpWAHJoXJrURC6N9Kj
jXD+3hRObh2z2PZeF0zIrm8XF4/dzoYBQ4wpRovjXazbsHkiT1KeG0+fP3OEDNcoC6ePKqkLzkFY
7QNN09F41Rq8+b7W2rupGstzY6cpcnvoTQjS+iQMILB5awN93QeH/j3TIb+kHZZEzx0oCQZfXZg/
ZFZtBpT35Pp1aB4qAm+lG1oY8q1Mv9hxo4KpG4W/RTyGGNuzQyM81VCJVsru6jtZhP62dfT8K06p
6QDBpMLFRxuwp9W3KsPuPdWByHGYGwIbgc4+BcxHjJH5Ng7Ts51LOyizyB/Xfm9ytF43ggDdfFjV
tGuVg1+U+DLeNkPgP8l/R8j/p6eiCTSHntx/niHfxUn14/D41xf81jrSf6H7wwwN8SzyCGzpvz8U
veWZ6BoG7R8ODchhaUT+0TvyXdt08L8yplz6On/0jrxfgPjoBpYt81dE0v//fzDDo6/Vrz3V9qf/
/rHH+hdOj4shwzOXQTTPWEbINKl+NBSFgwa5o7TtQz/qWMvNdM4eYnIdjzYSroBk9fbZZ4izpQqb
twZn/KOXd/UrwRPjB7v06lcLKuqzLsr2ORp5MP5wJf8PLWA+nanz5/MBGb7TUfrzp/OVJ5lx+NYh
7a3qzY6t8R7tX3lT2gsLqElIdEIS1wPCqzLr+w3/p0v146UhSf3nttpisKRqsR2d6GoCDP787iGB
iuQkJQ2CuPAFDobAdK8S/zbzZeWgF7TdG1NHm8VlctzTaPnJByOVyadxLmc6aW0DVHKexBGyX7uB
PpHvulyqbCObyrm4sYdCb1Qu7Jmh6G6MWkDk0GtrNUtcOelY+EZg9W1xF5uTjkjF6BHkeA1SvcFw
3TVGaiJB4OJqzUp0zEP71DHBP4KOrNoU1EzrVSeXyKCNrHL1EJdtua3Q4PUrrQPJuI0aH7YPYbZp
IBJLf9ak1DZe5j4pXBUACYCBgsVz6vIsrTHaaLE2wKKrRL8nADukUTYvo/hOTUzhIJITC0PCGTxC
WKjmOL2UqQefgCmWcWMPaYi6dOqeiV9gFJro+aCvdNhHxGCRALn3RDZtB9KWEW7jayaAamDA5ZjN
g6+09KK3SWKs8S/orzkB4IQsck5bezEpgoMSMtn2xPdMq4Sl9DCGXsT0u2mcfMXgpHuCcxxvyo6m
2oFWLNzZ0iy7hzFRHi5xMeBZTLBhbguUZFBRwi4TPOwcqKUbK5rFqRylPqyiKFm2VXSaq1TOFl9r
qll7HkKmxiAK2uhg2y9YsTykXU55n5VyRJlH4gfbfjyjHUIMtop0IMRM2OVWdoN9j1Rc282mF31p
YhPTqp5sKaf6NSvVPzimWzzM5oTcoWNcepxpBa3hhrpvMWrO/QzmD1hg3e2nBJ3wtjO7iOoqRQkS
0BoiO7snlnCHKN4AReSNR+ZU4UcU32pPOtEAcor4ja8WNPU7ozJG8ipKt/hqulZWMTFnqtnYCYRP
34gaHugwTBlku9JJkXWUj3GkpeKsskRRF+APcYZHQxYJICsOkERzhyJsooDzaQmgqO4YnKRMUj1m
rOnOhI/6BeUdAdkgDAoQlHXJoP+2bXyZvPVJntd7v+wt0K0tLsNZzQLNuEj7F2dMIp9cVbN6m2ne
Ecvtq5E0HRo+3XsZ0r1ZSx+waYB1lJ5CpyRZzlUIth8YajmhbXA7Y6N6bU4eJ1FN037qG9K9mS+T
lVWVtJTXUsVR/cnyCVxaoRyzaeVNxEZAqM3AfmFX4FHQlTcyXgK0G11Ub23lioMhp3wJjNGrw5S1
2QMqnWUzjPn7szkp79JZwQRRFaNrzfR5N3QGjOjj0H5Ew24Mm8ZuwxZFpdU+dwkZgCuZ9Hz6Eewz
1eM47xNaJK9taFevQ2/6nBJs5BFrTEaC6EnEoBoOylF91lOp9FtYabZ+xhEuOIgQPPAm29wnamVR
bly3crC5XCcIq+YGCxr7aKZ1/ZmO0PwRLDS4zyAbxJy1uzE0wxwVumUZ05utlKSL6H1vJlKFLB3G
fDIi+o0VgN7+pQSdQSdSo0fzhiUCyeMk5/ZULVzdBqlFv4Z8Dm53UB2INIvk1l3jmfnddEXzomBC
JoOceLyohd1LXBgLi2gEqNdXuC+ZQYB+vQnmL/qejq7QFQVckDCEwuGKCDYXWnAJdZBc4UYCEcbq
Hap1ubCFtX7BDHNxsCagnwE/TPUGV1JdscTxQiiuFlYxDAWwxThIKxjPunWITObc2dBWn1uj+wDg
yzn0pNXbO2PhIKsrEllDCNrvPMRQdImv2GRIFHAzF5ayofTsNhZ9iL1Cm8qbeKEum5kaIX/Fiqwd
NIsUgMKIt3gSN4wQtDnA8jbeWLTtTuCt4xvlzrJddY2XH8bGq+2Nt/CfxZUEjb3ZpSqGD51dUdE0
DAGpXwHSxhUmTZ4eYGl1hUxPV+A0oiHE/0a/gKjZx6OALHoLZS4bfluI9vn6DP937PiP7RSbWu8/
143/IzN0G2/tj7UjBSKv+a109H/B6O1Q//hEqyy9kd9LR9/CqoWqj6Gxi4kKh9fvpSNWLQziMC8o
On8bVv7WTxFLWAo/zTD9V03iT6Xi35WO9jJErX8QHtLT439i6ekYts0n/al2bBJskbWprIOde0Sq
21p/lmXX7+YwHo95BAUGchuolmoYpi921bo3dmYR++kZxvBQVYrF19baWw4eHsuG5Z/nMhRPDicy
xBC1U66j1nLPcU5zc0r75Il5Qr7LVJ8cisgxPlV16G0YQqRH0B+bbiK2CURcuh81T6K5TYcRe4Kq
53e9xsOahKibIAxm5iP65exIulh5Cl2R75RgwE/w2y1oXnSMeUggVVrER6NvSb9OiqIICs0Ra1OL
3CPjPci3YT7eVbWX7+rc46nURmi0SHoyL6Om/LObZPqtMSX67SQmrV/1lWi2pktLwsCT9GLgSTrT
Cb03RgIfQ9N4mnXQMoYT0htpCHqF5liLb2LCyTQUPNI9oy9R4hWyu/cngy0mdcVGWPDgwQwnamfn
ev1loLmzFRLrUZNIOjaqyj40VgrAZcxxkTBaSPd+u9hzrYEYYXcygs4w1XPlJSF5bYxLuiqZ3/1p
oHiTSlyizJv2JF7LsyPYlG2Hi6MTD7glwFid9NEhb0GoERMGqpW6z/uda2T8GdGIhSkrc9xuA+3l
zFJfNF8sFnjIJH59QmV+sEJt3CCK1lcZ1O51a4e3RVYXB83TDkTrZWuSzaA39rLZNU1vf4tIOERA
3yWnzsEj7Oh+eDCLuLg3ZnemLaKlCFCI19I2Yk7Vqbam9GM0Jf6r2zjFhiZaTcgwhUrdD82TH1rJ
7Uzg0C2AJWpQRWr0M/L/9iZVev5oVVa9I/TNZFrLuGZvjzkPGBgU4jIzKb6NSMPZTq5LgARMR/eh
TGrGDyW7MwNY0d84Q6Lf+4w2jmhRF3n7bOXvahzrc+g4+X4alTg5WHJ2Re0Qp+q5yUtTx8a5jGr7
QjTdvB/jifhUrRcn3AnVXqoquuusqn1K2dwRq7b5odDUoS5DzC1+aXsodWvzFc0foxeEcIfEoI5i
UEo8ZkEU8nawYvsur4eTGQ8Wt2Mj9xqyNcqd7i1W5LbhbcuMjVmH7lsjhq92MxY4hmoC4qfCPlSQ
n7euh1YSso35UVjZO6rAOkL0ZZmvrlc+Vb2YP7ZtPRGqWeqXKnaQsDJi1442OhY6P4TDnWM8Ewbi
Rad5a0PJGA8BHflpQvjvPObjXdkvutc5yT94iV4EPbLQjd5nxSmN+BIHJo8HzlDO2rMYsLii7YiR
heu66jLjqatKntSDc2SEuitL+jJgHwv0cmDNLsIw8gc7zPfONHRHJ5zLAzF6RL7VGKgVm+UrArXk
4NpFyOBBNGu3Bd+JzT59qFvd+jozeQpERszDHONUT2s7e3ER4H1AraldarOoqDprVwc1w1yxISj0
XuMEMEBPOjUQUtPA97d2lxa7sB30W8g+ORH0lz4M+xcthOKQOcK4pHok9iWypDbgfNSfS72X76Kb
+CSWvh700d1VHMA3fW4oRMX0zF86ACc1mqGZuILBnapNOU/R3dxW2Q7WPmYCcqZcRlOjs8TVkaGA
62+DgLul94ytDIWw33+IGN4zMs58ci9pqrLNtaQjgYDQT7RN69upDPWNYTDoxgfjcRaijYZPENQk
BjxoBZx/Uco+Z96gU6sTSElDsmFWn1WfcwdyWVjF/sUm1vXQtjY+0TnSukuyyABctwxsGudvTuqO
u5QZwb3eOkUX1ER2n3uv0gMvLOZ8ZXq5g1+j8j9COdfPHOziZ7xxyU0x9598TIl7nogzLr+2P6ME
TbiVhvSmTZ2SMaHm3xTKkvfMIpvbVB+aj1qY5KSnFzVmsTbaGj6xzLMZ1xu7bcRzNhTm3un4K2Xo
Vdt4xCg7u5G6HWy/frNEszxc1AwtrsiTD51p9PkK7qm/Fakf7cgfIPp3ioZAM8L4HhAZmzhTlFUf
NSMhLlz6Mrbn9TR1NcNz0zt54JvT9ZhX8Z1wycMRGZ1ceBzoG2tdzbspEmpH2Ex3yPy5/pCrcJeg
M0RxG873WS+sTd33uFEnBCvE12qltbKjces0VX82+sgkdCXKPg0NMekD6iGE0DxuEX2MJ0xn9d6F
AlShpJD+a+Y4ybooB/0lDyE3szPFqEvM9YS7/H5WqfaOBEA/1p1Htm/ktndGUuYH29JCyGpRe8mn
wfsQDR5FLwL/x5ijAm/nhvgvJ83B9+PKM87KzyV5s+/6rNj+lWRwvcpHK9qNYjBgM2HURo1wskt9
AXOUMhkbitdh8cQYpSIwrMDxc1nazjz70zTCP0AhglalAYtQCr+7NFGT76uYJY1cz8WEM+MCRGUd
eg0qFFw6/eLXscZBg8NfbGBKYefqy2zfYe+xF58Pey06b49uz+cMG5CNHUjHFuRiD/KwCZUoTgNt
HlAGLx4iubiJJLYic/EX1bHrPiH0Nj+ieC3fgWSPzxzzXj3qfLxJ+JMZkBzr776lGp8VLiZGMYun
iVKLQw7C9sXulJhVZxF/ncQ3IwoyEmNH5d03XTM5L60TflPokD2a/QNfHOBVE7x1jzYce/hOTVQ9
u4LEzNukbrTqtWYDpfby+7VBlb9tmHUD0NcyuW6H1FxT5GUEG03lUcnEfSU5qvmk41xP78Mxzk9u
bBvyCQhhHO5y8oqYLI3tQAL2Kurs9AuNmFb7YDcQCOFZ9+jZKy3JiAt3E7EuNR3pJkaEbe+0z3B6
h5Uc8T/oDI3g+lnPo2YOewTBePaKTjFbLsetjz6amIX4mEjrRkEogjCtVfYqi3jKkIOu7alFPpQz
svOYTgloE197jLUkugHCTLRKaUxnhiDNWfJtHgkkWmFGG96szJ+O0nfIBrA0tTPKcfHuLeWWmAHe
0YSVpwQ1WbjNXGfisBp2ey8nCCJrvGTXgiYL8N1f4Hq267TRosNsRd1BhWF4lPD4jp0e3aDhzQPd
NWp0PA6CrshtPinh5AFJzhOJYH1C2jG4Q7wwTGWSHAYfGXVo4mP0Vl1YtwHyDG+vmMkBAjeLna2H
+jfwkpTRxBslY8KIUBhfMB043jNn/9Jt35XlNpn9IWzIl++CpMmT4tdUzX8Pcf9wiGMq/beHuPXX
/G14k19/PMR9f82vhziX2ALLX6gxFuzB7xaxX4fi/JPrEWvnfW/+/yAdJcGOkQCr2qeKB8mw9L1/
O8ORkGBx3tJJOjCvmI7/Zihu+D/3uBeoDWdCi4ECx0KK3j/3uLMUP40x+81+cqb4hfFruTjhBWPa
EYIyAAtZdNu6me5zXJxDgF8Y95brQ9rX6y2HMqzpsO+NlzBRZJKXZeYEia8PX8fOWTKD6S57IWcS
4n4Q6ml4a1X+idYPMm4GdNsSWeVuEnq0kaOPlZaLmOxD/DzAPTBLjBQx5zy1WcGewnOEWzMkkJhw
9aNj6Bl2EowhmksSeRfDx2OvlSf0lVAuC5Qu2minOzpZBnlg0qkP7oxHvNJk91D6kXXkFAgtoNFe
krzAu9CU8LCasdyx4USbejG31TDvMUIjMC/+l70zWY7cSLvsq/QLQAaHY9zGHMHgPGSSGxiVTGIG
3DEDT98HkaX/T6W6pK591UJmVSWSMQDwb7j33LG5R/H54RgZb5I0ehA/1j068WxHsl68mRxprFKc
Y3tyJz8BCSRAXQNguKWJ7Q4IHmnDGkKpnvnrOMzvXTkuwK72uq0Yt3YWBhXhP0FOvyZOvARLWj4O
ehbnEQMBtRlTe0CFyz+KM6Sxs+2rr2EBI2oW7QhXPHrDnHVcjvzV0qfA5HvTztKTVtXjmBrza5Zj
rVEyjjeZrzoEshiCSHVZcwk+EeO2DT2WyGSDLy9Br1yHXx0QebT3Zs+8lZlh7NjqAtRG2ftSYQR8
EZAr9hfXGKFncudSRdADtSiTzOKzmdUdELuZqGTjtMj+3iubI0Qx4CZYPLTkWiq8s1iI7vLBOYT+
7LMrbfUtMc/1Vzvzn9wmqfbVCN4JzRiP1TDztvikxSHQrr9Fh/Ccz4rNBxqL58gmgdEumC9gb2mI
cAjC7pth6rpce0xp71sQnDdFoqGhDlY8YmyL9bzNGWVLWK9bWbNK31iVfECAzHoW4MNGythdh9w5
DAz7ZBPnBpSKYtTBvtaSCiJSQmAuIXkoFQ6jbfIJKsSHY3cVUd2CcoOM9ezZQ3JlF67JSLntNw3B
E2t4DFbC+jqrqp1guYVxHFTF1TCB4j9WlMDoN0A6fTJ9no29X1dV+DkF3nCdWzUc0ajE5pRzsKJD
ySPq5FQ8/ndad4mh+YcHPSoO8bdr3scFMP5/1u9sy5I/i6D+9aN/PPD93xx+FXT0S77o8lT/wysg
f5NLJqeL8exfOKZ/rXvJtrFMdIW+JaVrX/wA//O8J+AYsKDDmM8lfU3i/v1PZnbBLzM7pFmO6Zg2
/FReh/iLuaVLLLZTaVIdRjD+wzaIMwnyuSQQMUbJtHNLy+7WZZT69zCUZp44SZncDC7EOapm39/U
shNPaZjIL24TT3cVcQKPPfXoW2ALsmRmOdBSELB+4CHIqgNftXOVLCxcLyurEZF45hab1kD5vIoZ
UsozUNX4JhMV5ho8XfLUzTrXW/Io2GjV0wRSM+vceNzMfVp+NgWnBlbMyd5lRmPfxqwL7rKYQ8Go
gC9vTW1IwECQDhjHOSjLDRlbMbvthgC7anKvLaMOFew4DAxdscQnzL4kTTExS/L9NNypghe10UXY
fuevMNepbcYq67ArIaf7aoki8Nx82rIYkkdWXG69RoRTZVt4TkCv8Yp4jKB4BCZ84Qc0kuMdumSw
JILD52N2HXB39HfNF/hKHr+XV/bFVuyL6LqyB0S7IzV3Et8OXVg+KVa4t21T9xOn2hg5GxtLQUzi
pYdSLC9yESLmWRTFc6z8+zHjdWlIfUwoRBii1JUJxyOoDe9+Tmb1JiLfvwtzsJGc7bUpNmEAyGQT
gMFiulOQAQdrY1SFus2EDu4Qm9J7pHSnh4bPb8fYKDjnbqL3cxwP55hzcjfGPdPRxCmrRyG0f28A
bQUJS/hDMPnOoRAAAAH6iaeQ/fwxmfh2MOOR6Nh51W1W6954nO1i2rpeKk42gJO1zrPOBoRoOQ3T
46LlPQu5g5Kkfx+ABb4yDLO+KHOySYqGM+4uuwsyt42CU4GQjUXUNwX3o4pIHpzs4BEgYHQ/YotB
XD7WAL2xkL9BS6cP58pzrE3LYvvdnzMfS6kIzkpJL9qh9uJIGVHzHUIPL+wRugvk2iTsjLNF+Mew
HtjQbqU5+mVM1FiQtgCtModV8aC6B1a4TnaO5RjcKd8QEq6K6z7TltjXcQNsCCZYbhvmyk9TvJ9r
V5DfuI84CIKQWJ10UJhF+SDqw4Sx3H/V7M3Y2gcD8nnlypDvZ1nGk1ve6WHre76/i2pBD3MIwYa3
p9ZVHbMYrafki6WaoD05/Kem2bHMr/R1xuM01PDIs/DaK4r+Kunb5kusixt8l9E5B98YfEsdI4WE
Y0lsksaJHDav3HhWbj47hMvuknmhbM3tvA1raiCT2nHVSjM/6hmwTdJyxhlBXF0jRNDbBmAgVpKY
zJUFisuaWvgs0+PhxcX26B64vY2nMpLhHoMQCsvOwYKC1AGhHqcluJ9sjHYAMRvqr5LXcKB3HLtV
31ndBrXVeGX4ZnpkMORspqB8qGb/3KYNOKBeNOuAhv00JGm39UbACDYkKQjPpBsYtvHhkHurmXWs
IYbsR1+ke3THYjWp1rtppvGR2US0oWddNunOi6hrFohdB89s6qrbwTeJsYML1teIw1E6oDlfthtI
vxWPCpf08RI3JkFTV4Q+Nt/TybshWjZ81XU2HMZB54+lC0k07asGv6eNTiBv+jvRUU7pyiDeOInh
brkz8an+tM9ts13HsI52UG+IMzH4KURk2Tqpa2wsmT+/ViERuiRF3c6qvm4JX2b/S72eyapG21cS
xOsa5nVdh2jimxzaAEtNFoUMTCk+t0k4hbsKqQK1vQNKSFj6MFcVyXp9j3uB4HrwdhPjci96W3a1
m0iAmc28qdwAGKqgQFb1lyHVJF0VUfucMtrhwhiMfVSPn13t5vspTqdtWw/iqRdW+CYzB+E9kYr2
kaU3EcYGyt1jRwRYdpCF7VyVmhYhCMA7rFRUEQPWZfYJi02+Hg3Du+8UITjJzNF0kb+2jl1wVbiz
d8MqqMTAz/Y93fo6aR/A1oQvgXa4ZRnybum14ps58BlFVRlRVjNWrK/Kywu2tQyUw8Tyd0XTBvtq
7tWrGkLzCwN9Y9v2OFOqoZxvAONUV5Me6kMhC/9e8n9cN+5o3MItfvEiXZhrEeAEixqW37UVClAF
I4PqkzOm0TnICj+gmIMKlrdJ561xBJAnpFHtbtjOwHVj3L/uLSFvJMHSq7mI2WUZiig0D03D3mOs
dTJq5ig1iUIrbXTGS6vM5gtXXKk3STeoKxP/ihum1T3JCuaNTLNy47d80l3OZWAPO3O0mvW4JGRY
GOlWPTORY00b8F0SWfK9K+oFxSWLed234eBwDrrTqQScItcpxerGdRLxXMVd/4CH3/8Y/Y6mKdD+
WYfWmxF0n3QX0Ve0bUssUGmuG9t5Lm3HuOaeytaA81iLCZ5z86TD56i2Gf+lb+TIfvMt7eznym5X
c8g8SybT16mfgk1LA8rEGFogDDD25eYxi0e0VMJS36PQ61cZ6tQNLXN66C3yT9YWc23SIEJxlzcI
gbNmyO5L4bJnQcMBT73b0kCx+rBANuFtieuBgawo5hs8auFWFc1Hl8ZPLOYopagvQF+L1SD7nIlp
iigiNC2N1YuHa+bopZjRPg4n1vQjp9yWCDLoRVn2ZFguYSWDNt9ii94WEJP3vRb1Q9eLzxDUK6tK
zbTXey1zIhLoApL9mJneKWC6e2b+a688qV+rCPDqHHQnyAshz06ltgjPIaZFvTyk41QcZa+OzmTi
E3HFczJM2Tnnml/hziOsqSYpz0pJqFdmuq/7HDNYO+KcipudmBd/UO+suzidP1rqT3wnZMOTkUCH
iM8KdXUhyaGeyn6LUL5dMpSL3djhx6sN/xuC069wlcJXUzvyFuVivi585x6aHNeV862wCnFM5o5U
E3hQV6okAKXT1nevGNbUBR8g5nW86XhJa1E2w8FXpEU1tiKWXpPP3Pt4xKhYvAcB5o8+bEh3JtXj
rVV64R0grlPNl17l9T6JWTBNjU1Hq7hEhR9tpngECClScSNV+jxmyiXCJu72mLScbuVZZfXQYQZc
E1278gDCOS6yeJsjnYDnxt007vzSpgngL3unRXmL5iRa20Nwhabm00mig8YjsIoN85bM69tlBZPH
bbOuG48NUfFGCE3J5Hl8GpruTon2FuH4NdVasuYXgzVv0cATyJVRA3YRqwtuc8df8l8dmTjkgni2
c0ZE55/dQpfrGC2MNSEsAmBXzHdWjVXnv43f/0/jR5gFuop/L9NYV3lVv3/8SeL742f+1fAR1UCL
xqqRAbErJICo/+n4Lo4YdBH4cImQ+tHX/a/C1xSWdAJXXKS/S5/4x4jP/Q1RrkVmCU2f9Pgl/0nL
Zy8TvJ9UGuZS/6GjDTy6S0QUvwZnmOwBzNCYjSsU7DoFtBME/tR9rfvALutTahYe65MM20wMKrKB
qeCcMTsWwzYq2Ft5ZDggG1WUw0HoZ/K6NCxJvUc9is0gpdIhBa7Zd1najuE+w4WXJGcnQhHKscX/
GlKU6pm/9Ww6LN9njB1d0Y3xWfSFs8QeDb5ngJHCDYnJywcLjgsf5RptKflGBMdAk3q1yjps15Xb
1mp6TJmLCbn17Wjw7lk+dHFwm8BTH9rADvMVmBKjWDtdKXmudTWEQvIvgdetI6dCO/VDJPzfufg/
jEsshhJQCP79bXP9jurx1+S3Hz/0x6BkmYyDQWBOYkNQ+1ne5AW/oV5yZOA4KK+XILc/hPFMxj0L
TxjoVNehuF5ihf+4bbzfuNAXwbyDf8dkbP6f3DY8A36+axbFPvQPE/MZmAbLvUDXfgrBKM0uJa8s
Y+YcCWfGFW2X52iMpueCgHsSTRxn/dPH8/+Qui9iqZ9u0+UPejjgTAf3q4Qd84vYvM2DuAXiMh3G
Ma3vUX9AwEFKsv/7v/Jrgg9/hRHEMkbisSSsX1lxrdOYvXbikQQfDRzTGvV9VoHgTTxbgTEaSNZk
WbrBlm08QOQdn//+z2Pa+8vbFADG2VEhoOE9X+ZTP32u9NF+0k9ei2HfzcfdOMTzLvdi89CTecKm
M65PYzrWbAVg0wqCKyTS2FolULUaUzqPOLRBKF+Evc1ASQEXys5X/jxkuKky/t2c+Th0a2jUZLIq
JAArJ2wmIKn+NH3C5coeZOpnm3n050NsO2xMPVefwDprdhh62od9cek3BL4kZvPMa1gxwrDSo3hy
paVu6gG9iTX24x2FEtwut1HvpPEm1LhVP30CuJh3Pf7ol7yDqdSkF04TPUuNCBr5S2WhAQ3N6i1O
JvUqIpMfHMYkODck5AD5dsOHoPcYfPSNWhTFXouDKYLKzrTIx9W4p17lbZreAkObE4sKFSiONyIf
cPRcnis7QL6cR1a+Ul5S31d5DzKj94Z2jVPNXzVoMq5nOTLZMIthI3GYnbLO0vdN0S6Ka5QYLmTL
I1MPXo5s+xeOiP5Fp7P7yLeDK7rB5lFaMDA61tbfJtzp6wh3wjoZyuk5bsPqlV0N34xWpXlwB0Bb
3oDgWbZlwH7USA5A1KbPoVPTs1nzI5NZN1/cilInHCP7qKNWPHX53Hz5sQMicOlcFD6fSJAiaFvZ
BfyzlQs+C1FWTs0OA3w9lL21rdA4PCgXCnEnIneNlLb+ZoMuWkUZJwasOWuODsbI8Ky0Ow1Hg9vZ
N1ooVfBVj0AA1M3kqYHQ+DSPN40s63Jr0imTiQpFrp3hUXk2mDSUHdlDBAJs54I4vrFx/qzzIOq/
Z6y1ly1ItoN8S5ZtL6o39Av9CzzW+TrQPb9K0tSrArMBgF7/HAwGurBsudkN7dxeEIk27q6tay+Y
woBJWg8ZoSBVpuy/iyyZlhGFfRvZfBMAuvyVXSryXongKja56vhcs0i9eyi+wbSFabppccqUmyoO
wwfXDPU3Yi7m63KIp2drIHa2rLgZ8lpnO2AhLRY/VzwldjJsiHrC8GPw2TYR32PaLR/1conmmEG/
TzXvfr7ABPXMN2G7FbMKwfWP+1O9ArIKTzn5toMB+ypO6uI28j/NLjB7yPcFsV1NWFjHuHHeTGvS
X60w7F4ii2tzCc1JFp8AqY82q0I6u++t7akblTpclKPV45jji3I9o92x8Va3iIXs2wBLxW03heKp
TBr12tGpvBktccgXRBwNePUmqTeuUmk4j7hFKASM1EcVVQ7Ve+QT8LlO0GoSjgkx4vLm/JibADKF
8TBOqmwBqaXz9QAb4otqjOxhqlqmWH3E5yNamG/QMIq1O5jJoa2Qeq5Hxrh7Z0zqbyon0pmrNqPP
n5CIfxWIhc6pOSHidC2o3K1rRb71Bci1yNzXnqzw9ltSd/ZrIsoiiw5o60pCM9vZKJk4mkN3zeAh
dE4DwiD7Ae8MZZI9Ts/Cn5YiqaOhQz5ebzSakh3XoWOuWtzS6DJYp8KmKW+6CpRMyxV2spGhtmZj
3OPpfzCc7sYuVAEd3XPu5xoDhOONEhlF9Bg64U0BSAzlKDdRRET0sbCy54ZdyLbLgTZ39vQ72V3d
1u67jyy2EHOW0TdWhfExnt2IxOFOnauiH7a502PsDaP2QySN3kZJczW2OtwhjBencSYfRUy1t8aj
Em0iFZHWPtvTNezzflozaju5qX8yMmIdklyXRBcEoT6SXZGjXBvttYZqsyqSrAfFk+efkZpbuGsM
DveAD0Ci2+XDVHrJFvNocJVi+GBukw47N+aG1WkhrpIpRJsakD+F3FOs0XeZR7M0eth3BHTCyPMh
VhjWWkmf2xLgyj42yUCl6mSP5yTBoYvEI7sPUIS215xFGch8a/HZf2vUMDCw1gFxKsXMd7iKckIk
LZV4LFCHN9Ih6nPXWATpWWZ3jIZAMPYI3IwjDED5FDbfZDV0+8iJOPM4wP1dD/VltSDnt2np6gf2
T2Il2qzZ4TeOx1WcGSRi+OObv2yDB5mNOJoiYBl5lr0GRlh5a3d0MdGx5RzWuL2QBDo4o7zellSI
Ut9Tnfk7m5Gsd1Q8X83NxEOEEWqmcGtgHK+umVqqKyDc87YCUnu0RgXdJI65qxpcxvA+yoorcGqF
c1JuPT7Pg0zBipI64DfEQeUb2RvViQn5/K5y0zlaUzE/qVRVEZ7o4DDOTnAsunC6SzI5b/qwg5OP
z2PtWnnB5c4gKR+ibNvY0r7H74b9LZwEYLx6YAWi/J02+mJrBPmMS4tBBlPz9KvnQrVC9zrs7HAZ
aQa9sdNxXpEoS9qdMDjLE3M4JokcAbziyoqMKHjJ/UjsWV+IrSur+Oj3Y7gN0O9cVwGeo1U2GA9F
O/o3Qs+Qw30GLSvbCWKbrUxdfLcRJMXh7J0D0OokBw5DHa1yFh2bwo6za4Wx+UgYAz7thG7/Kp9D
+dql3sQEyBlQIFsDGKoFB+8z3kjN7wpher4BluGOGzM1++OscRgp/DD7TuTO65B3SbKZofufbWBH
3wqZInkWjd3ThAlgQM5r0JvmYYgzaDbIsBsmsGOZ7dB79b9XqajWbT4sdYHS9ygxFmgtASZbn7Ty
K2PMl8kQCQgel18RH2vZ1+dAN5W9rlmuML2unORAjkDYrFk3OreTFSYHhk3qd4udCHMSxeKA78ZE
102JlKaScygXMwkcTXkOrNDh4azaD+TpCO2iwarYM2QNvm/FU/izzGERKBq7B5V5yz2QUSZ4iFLC
zYWp6cUED2KLdm7nJDEeDLg/vN1Exjucaxi9I9OHW06RF29sd1S/j6qbFfY9viQxczpPHVXhj+JL
sxN4SsXUfCjMBgBjHabwK0FaGmOaabK2lKHu45hpyrKlYCy3Vg9bNcU+epRgic4AF+aDbTbDBmAr
D+M6BV9WKEJQN7HTcLgT+AhFMQq6l8SS0S1Mf1CnuBBvovnyKgJNJIBLWYqxcXko4/z8xLq18II9
ypNAa3HHY7D8kMqt+o1Bmg6nds+jMlqWsBfU67Sos2NhdC8xBkwyqrThl2uzqKd9VLjTFZBo3n/X
D5so4iyvKLZeFfEC8B2W8hfC9KvXjvnRQsK8kpEtnvxinD79STGxnEO0x2kSrEQyNKjJl+ko4SMy
P2ZWoO//von4S7jbAuNecNz0S1ineQLRY/zUQ9RWkFWLzoKQVUufSPXJl3IYMbGG7H8P8I3ynnHs
pueLeWsmxEblUPJhd63zTw0NDJJf27YfrwQooODlBEsf+dNr6SoJhCvV7QFmfIP7cO6cW88FYBy1
QH0nm4IwDvhkiWQbUbxXuBEaRx7mtnqLwpILEwnpCdvAdFUOSpMiYdu3fWKNzwMV9+4fPri/ir0E
4ASMzi4mIBdg4J9fLJOiDPWkbA5GIk1G/qX7OCluNFOk8a3RcdVxFHGBCVYPT1mL8MnknDplBM69
p6ihVp5NEfT3L+rScv658ZWOh/N8eVGe/ZfGN+o010gSNYcCIj9b3UAStuR3+jwPRr+vMWVueDTP
20lKDp6wo4JKWcTvvXi5Te0+I47I1ieZu/OBhMTqQyU5gyGYH1sMoWiQjLrSK92CnPj7V06U4F++
fI95H8MLmmoJpfSXnt0hvl0heq4Po+ZMwxyCLFsXwbSrppGnU1IOmwCVw2ePk/eQ+JI1prDe/VR9
Gdh3bhOHcslAHbDpVFFd97Vlv/ZKldfsGrIrEy3Cm2Wz5bhGjVb2V3Uc+8fQBYNsQgzd4bglS5VH
CfmtiXOLn1qhoiuoV/MiOFNAzrtylNOVjfZ1U+tugK7NEwZ9h/HQR7X7aDje9Fn4EaIjq7TJFJIY
ByhaXOreocrZefMAW/KmaKR9VjF2lPEvEa/BFVJHBU/iS60+lrO+L3P21SuU9JTtGQV9UDCqts3E
fSTRR22tMVQ3GRBLLDaaGlQwcoA70L9EJKpgD3Gs/A1lSeae2nz2epZIQ8SHlGAEM0bMGFtwujEk
RiXD3DhImXayXjuwWCBO8YYwpVShDeHlIs7y3DmPjtAlk004L2qtkII+3JiND702ZCHi9yjkSesK
TLv5AGg8Kk5javrajAHxsHDjHUdlUG1HHsIx6nRKeW8UJpssinzaafNA980jFlD+FxN3yoJ9dtaN
Y1T1ugjAiY81jZsf2+r3Ke2yXZ2w1ul6qiszG7gi55aGIi7d7qVN8jevpn+cR6Fe/SEnvbueEvyr
y2cXZBAHT/PMh8+hYzzUqYXdmIPjPpN9sg8zeOFrhHP5sXX86p3NU/VuT5AfkbzBo+S2zXay9es7
OlH/PGlwNt1A0+/m4BrKgl5mHAUoz5GnUbv0dmUcLNSeFoGDPed4o6Z86NgRRajcm5SuhWyoFbWT
d1/Iunu5gL2tEk+2Q7rO3rTpsJS4eLHLmROgxV/xxUoZKGmdq5sWziZ3sM3TpA1LJKB+S2cU2nbr
rStn5h5ZBM3stgX/J24G/Q01OJ/KYgFp6A5XDhTvQxlzJmqlmcpZA0fOGCxH6AVb70zgBfLC0l+H
yfPPYmDM0rAlPkdQxE4J7qWzy7YPlnAx7TEYOGsCsfoXHBi098OU7P1lAhT4tJsFC/UDBggmBOx7
P33u0nmb+LPCJYFdYPTU722HUG8wnehWLAkDxYBmUKDuWpfGUjgvr3q0A4ZYflJxYVT58h0w1j6K
5VYdl+e7mWUDjAiOKfwYhOPUBTJMPCow/fuEycjCN09GkwY+Hm19b5Y13wyWSi7b5SxWZVQS0RmB
68skq7Kl6GWuI8HSM1jl3eXedDVHIKTGnuna5TK0RkYwXN7aPIydMV3bERMP2Uz6/jLxKSWXD3hS
SJiCyYku6ILzUiQHUqeKNamS/rkLXWd9GQ8A/eZjsDWdLQNHPvplkDcnZLxkioHQEMeftT9P1zO3
G6YBXAfhahiZhfkR0ytTjdmDVjaeIApg0kp9SrKu8sY73fUM58qWrzgaUJWMM+8Iiw/C0WjmFqwC
NAQWwAnGf3gl1qozqm0AemNfqghVW4kvaB2NhXNrZa7zSMFjYgV1e/z1KXlAPMMy/XWWNoMytMX6
W4TUBSM90H7o4MxtrDo/GstwhYUKjzU6+vB0mdQYPue5T6lRkzME9GtVkP6JqpdHnBT8+cv85nJI
jhmz27JC22CYxncTixblsrcoh/KCYkk3Zrb7cWkCkd0pm9FQWYnwgdCp8kwYBnAf4kXOftvor5Vg
hoZTiZlat9TKQyEXfCqd1joyWx7uhtV8VHlQvY0RxU5tItQaPJ6z1YDVaBU7uv5mliDVhyzrxPbi
fMLOwKgi5Z5ermddL4/hJqyaK8DnTCSDxKPmzWp+nEMU0i0RWk/xMvWmLllOARq0t8XqznOiY1Ou
w+o9FmF062E9YeG8XD8ZgUq0OgwjXd5OuEy/LuWtD4B3F2Vl9lAMPVMkm2PS9YT1dDkbYMjXp84H
tkAGwjJ3YohK2Jl960UGMafBEKAxIMvpWk+Azi7JBkEBqsYFInq0aYfZlabiCZ0UpJGOL5L1W36c
crM8z4BFz47FjVMs3wGZclAVmoFMjpo84E0xCGtr2VH/Mg2UySpjPmdWufVkFAgvQp5jX6vGV6+x
m4cn5hfu+jIS7LGxHH28k6eIxCfyfSk/G54mBEIYDZwVAGXoeaA4dC3NTsGNvSQyMgWtcm6Kyeyr
N1AgDKgHZsZI9mgVWgpn6YJqsxgubznsuXguj9nR49NgcjRd1ZUdfaGrnzB+WQsOuWhg84y1HO9q
hjbPyqNqx6PEyKJvej5Mk8db3HMfZYHk1HJ7RY8nudYMcK9QDao3Kx+L5IhIQ58GlTNEXB6Vki0m
gREyu519C4km60GmXkazlTrgfABexXR6rplOA1mZrpFoiyepve67V4bjnkAoMMQUeBJXAD2Ryiv1
e1PUlBwabcExJexqlSgEj5ZXvvW9w6dGnro8Wn7MrdJnfAZkkdMNsTv8SlUCHAPCJbvy3KwC6pbO
QZ1qmDxkB005gVyaChK9yKbv+MInotauM4uR+uW/Xm7MqUg5YgzR1d+cgTNVcagcy7kd70bLmHZF
zMofiSQ3dEJVGQFKQTrqcGXbypud1ewkZG+4Mx0Zjsvd2GSfnT1X7jZuaGAvg2KvASJi0ZkOSxUw
YR4FGGMBFWSQwDsmhTdPh0Pn268EWpHsu2xiWgYqW5JB+GNZ1fmnNmyr/64q/78AXoQusgX795vK
9XtOLFBdJu8/m3h+/NQfK37wlYKlHNptRCsLb+F/V/yW/Rv0SraFtnkx8tAj/LHiRxcgAEchD1rg
fMKnPfhjV2n9xvYSN4tv/uBe/kcRUL/2IeaiIrBo7VxPmtK2Foznz00oXtVK6a4bbyB7BNt+IO19
VQE3z5DnDf29azjTKR2xOG5NM2txO9v9c2Y3OCuboNQ/eB//lpsl2AP/vMlcXo3NYs/zPJuFL5Cy
P78au5xUFjBJwJVO2miUQXVANFiBhyKxDQZ6P9jEqEHiS1Z14beatr0GPRLOjWev2V6WH0Hbmrf8
jrjbWMyEnmfH8MV+cp3wu5jwbPxDX2z9snu9vGIyGJBoBA5d3K9bUZuylO92am/kCFBv445z/txT
FModzzSMh/00inST4CAFduVO+KozU+6Lvp7Epu6r9mOhF4t1YiiHR3+CWrctlibCq50s2kZVGt9l
XXAq0Ig2myUY4AWQ71WG94W47cZwr5M67ot/WPX+9WtAKIEVy/Jcrg15edM/TSYQPUQsl/LmhnD2
4KWKmKPAZcDmDHOpG++gYwSPKhT5159unrsfjfvP2LTlWvupncfb6GEZ9kgk41rkH8vL+unPOiY7
POZGJRLJWdyILO5u4O+sEz+MX/7+L/0yern8JRgnJl4GRDToBP78lxRYzFlDtrzxlWm/66ECexGy
5rVWmYq3pmaHuJbmRJxQKp2h+KeL5lddDe+SebZjMVd20f38+uc9TyZxVBbJzWK+fC/SznnPkBLl
e8ZzzdbFurOaTL76/ZDrCwij8r4zzW+OA4oyUm9kbRJllFbZOvXK4lnWypKbmC31d2X0amMac+EB
0a/s+oDwaO5+HAf//jb96xfle8tjA/YgFBnPXqQCP31Rpts5cP9Cg8zbsHhP6rZhLGxkLf5x0CNl
dGK9nv0e+YE6j7OOd25lj8myDvE+W2+eK5ZZEXV/lfbfE+LsP3oH6/Pp779idvy/Xk4SziFTUgRM
YBQdbxlp/fQq3dpPzDpu5XVqaxUG9IVUj0SJLpBN5Lgd02Zt3vfFhKQvjmNoB6LcNxZsqXxhdWa5
Lh5U7hQjYUFDhD65YKcOBmWlHK2e3YX5GeoypO9YQKBJK4GChmlT3gwKUigJpZIlhgAfalxQolYf
FwcH7OqDlUZ3WKbliMrIY4kHhrS9AEndhU0qksni2WB38wwx3U/P+cIxBVBrn+KFbTpfMKcDOcZ0
Mwv9FGYNXeywMFHFQked05EcCt0+dqZB0wwh0NuFje5Ap1jWE162ISOi3AC4CnAg/D24YFgTUOZv
XeEVG6Ua65hVpTpi5cg/kl653PcLzzW5oF37hfKK/QxeKZ/DnrY1uNVDMRIfUeudECOI2NzxwMX2
Q+RrtMhQZItGwpNVwS1gDxCz5CO3B44aCwPRwqD1Wy//OhbkM1t1oB4d2cKqDQg+B3lazO++W9Vb
gCu0vWR8MQobR/PdWqi3TaQUE5ALDLe8gHHHhZErF1ruxCLL39ULQzdvZXEo+VeJh1gQu8B1we2m
F/SuFw4ebscFyGsvbF55wfTWAHsje0H3Dpi4wLMsQN+UK6llLLKAfkfpjWc3m+c8vO8G3RYFUQVI
XesP4kEga702gzF62D2Dmkd59Y3dVNpKLApt1ynzps1aIpZOQaLnfR90bXgs6oQuLbXy6tFc6tiU
qeXC1IUqtGL+smSWxQU2qjJccIltng166xJbbK7rnDXybaxN16sO2eQNuErHPGjPbkMsV7QaQoYp
BMpyFu5cI07DW9AP0o3WiNowyAuiyItdmSd1sMLIhFhvOxLMBd8uwIyymkIowuuKrXuxBmNINPEA
domklpCqYAd2AKG3Pzs8MUsLYs+6iGscCD3ey+auYWNfbKso8T+NrifXbGNWVrtPbL/zbxyQs+Gp
lF7rOTgHxobdF2Mcnm4xJtoYk0zY9LOGXNyUyW7K3WI6mA07JcZ3U04gGb74fI8IOjHg2dvWF0MV
s8CA6WYI0LPCNG7z1DQI0GvL8ktKbB9aZ0h/JM7h9nmYO3qpHcpvS1zFQ0xnDlUNfvWeDEZVPnIY
y1MaQVTYdYpXsK1a2G9bX4wzu/90UsN14UPi2xrcKvUmFKI71cR25htMrVG3RKjxdSZeQ31Szqmc
v+cZLuONzwsgCoLtkT4KkL0HRmI4nxF8syFPqiTc/F/2zqO7buXKwv+l5/BCKKRBT24OjJcUgyZY
lCgixyrEX98f+Ny2SLHJ9Tzugb2eLb2LVChUnbP3t6c2SIECsrn0r5KgTwRKdio+tH0SpJh6kImN
UQW0qol9c6u1MUZTuY9iA6tY6osIpi9/j4IqaQAMn9CqkXPE9I3VEGvfUc2UiBVi3iOTdlURg3rx
OqHRs816s71wKh/deuHX6hwhJJ+kULrprG7A8mZtgjgyikdI/kV0qMnMg1VJEHB8NFSobkVi2k/2
EFCp8QhvJEunGBAqoFkGBp63RoLMxKpTuYTluY6NuH7MevbNmJ+T7kbaTv+jaiJrh96ILGEvtakC
0gPkd+ysTIYNBSwC6IeKXq1UtnFrKI2/0UPGQD1vjC54GzNP4l0zmCbwLfy85mWsuf4dmcLz4EyS
Wm7dTEbyahhJqVzq9Uw3j/qCEyslk+6RL5h/B2+I0Z0zS0IKNfwBbrX0A/Mqgb+ankyPnLP9IBK0
FApbBotPkEtXdqo5A839nEOXJVXXxWDmatrqZDNz8fOpU7efz6vKjQthF1xFi6kkmLuP6bT0045X
p8pge1wXlEAgPbasCkL+jDnVVEV0WRtiJDneqiK0XVFPNNJ5TsTgDEVta+Rws6xx/ReZkv8tSY3n
A94uB9+Y18lIwe5wT/sHKIwxlmksZ4yLMXSe+mJu9A1NMp4sNejkFbHMTYDaF2lyg5Sl38pCNy5q
P6wfBcFn+LTpC5iH0qMnAGSwDDtkL27ds8AdrS0l5j6FY1GPP9Msta+GVurEiOIaT+974O80awIt
fyFnYp5DIE5goKauTkvDHDEVVE7u31NXyDd5X4U1bSOmubHpo1NcKnkkly6xV7bZmCHTni1c1E2m
f9ckWheuM7PgNZm0wPL3gpJY/StnQh4Jq2VIrft5xl5jTuOODvBO1nxk+vpoNC0t9cBHTsGX1qLO
4jZ18r3xO/9WG1mmHyZfYTdQship1BokDe1jLHzDesiNaKL8T8zHHgIvkd1a6jubqew6dT6MbnaT
dBKbhit3IqeKupt6B2xoqhuS9JgMH/c5DXhxpimdOMGoLvDThWNfRdTlZR7dshKRz7oPJAwNXiyx
qUQSuq3fd17NV2CsbwDlGfGDUU6W1y0mVmDjN0Qmms+PgckC9KSl4UELqv4Hgmt86JlL6OoeyIJx
DXgF41rT1jJeY7JgkBL+klhXWEEn+yJ3KhhlNXxV51xg9MFvwOpGronP5Kn1XkF3pZncnLmDhv0a
Rz+ioS4zvWY7eWi2FyngXxfZyajLJWgSp77v7ZGyIMFhc1M59u8Y67m8Knxw5pvWrPxk4+WR0y+G
9tEEn+NBQE0795ttFhRyejtU4hyNtted6JX7DR93RvS6wmhcb9g4wN+PLZWWZ25TRdaVOeiZsw+G
0ue6hkELz9NGo1idy7m7DLe1VecZtD62kaSUbWTkQWLoB13fjzXxVauRYMGYVIDI/atl+f+i7y9E
35bjzHzw/7uUch9LWjIyLn6vpPzz3/pnKcVz/oHz3MTsbtr0m39XffsmAm5yEMFdzqURLPL/LqW4
/9CBnQia1x7xQK7FafyzlCJMtOKWq/sImqFt+5zh3zDIc4jfdq+YNNhi4GBlU8evsWue//y37YZp
6FEKs9k5+mHZ7BrE3lc2UQu7aRyZ4FUjbapI/7pBH2yXPzqgawIsFIZNAcmYSxO/HTDlqiuzyu2j
ZZvED3R0DfB54RrPvHoXjtK4+Px4b3d9f12gS+Akqnage3+UOubgMnLkXHEkEcl5SnwOYCXUy6VN
sffzQ73dur0eikfNs7ZngLr+XkIPJjkK29QQxzTv7afYTdjIAqWrEFSHxoWaJv/OTXFnNbjkT58f
+oOrZCTZjAZPpzRgvHuMfZ12o6414ijNhOquV7FCAUsMyIUQsPwL5b4xFxr+XfJ4vVBGoIHBh2+c
471n6A9lJnPcxeLYl2y4Fy7ovG7RJzrL2065CUtHK6miQz4MrHJGSj3yQRgl30x4ydpSN9FF/93L
d9D5Y6zgo+i4wpyfzG+DKiHFos3ICjt6veBy/ZwKsz7rav/DY/G9JNiAIczAeQcQChNs3xFW+6Ml
e+OiFdrcm8yHE5lV1ePnl/W2TDffZ5AaRBSQVgALEKfE28uKVdVoTtmKYxdEL9IEo9Wy4/7iaf45
dDgIFbPXgzFLvXshkUEJ4NKZOELALo8JCCM8Tk6lLY0ppWL5+RXNiJF3Q8fRLfTAJlAQbuFcIv79
SbEyNroJQsARLAwbHqvjmEagSWeRNeiYvbm0hPOWlzT2h9NIIWSPrsvaf3Eaf45gTDhMe/r8qgoM
Nm9PAwYtCmwadsfBU+bBSgtDw3pFp40iCCO09tkApqnZOAuCJCl6vr68dkXoEDNIs/v8bD56AhgZ
fLxqPGnKoW9PJkXxOkCD5eUl9/uko3he9OBsj6Jq/PXfP5TjWHhGKB9aFPPeHmqoIOyw6rWOsc3t
9f2QV1bLSBZbeg5P4vODvZ3qmb4FZXEKsoIvy6vR5+3BqkiVMBkq7cCCiiWuBgD9sbCy6nEiFfSq
Y2XqfTGW36vTOCQCObYMDqxoHvD8Rf19eFXpJOYQEf+gB3SnhVewqZckTJ/w5Q+neC4H4IifhqvI
S8xbRFj+OkcMciSoiYWWFzsgAGo+f68ziBIpG5VxMllnBpHGLj02yq9uEqVLzunfsymrfQcTuctA
9HV2+Xwa355z4Q0JkgBLHGSm5xt9ollcxo62CQ2ZtotSz8chXGZZQk0IKUQ1Omvo1M418RWsaokM
5RzZvfIgA9abz5OVq+cBcqmzoHDIe2XWGjOv3iTAXWz2h5ROQp/yceQNJ4CtzQ5Bj3puqGDsXRxF
IBJn0U1vIodUnVsevVBYhybhBtIFSMarMM7g1FJ/9+/UFGkJ5ZWgNmjXU/pfSBdb+Sr3Iydd4pMM
yE5vY8vZZkXNMTzu9CtFpya7CA9FJ8yIyN7KuJBRyQipBJqgEd/xtGWd7zu0Za3yKFVIHBaSJrbv
KZbj55Tkyke3KszqkFN3PBmUN640xFFsJyrie78bo88jcydqKrPfsg/uavqwj4VKnacUIBD7n3nX
Pxq+fJZGNX+hacU+5TTYf1ZTYO662q1PjUPkEUrkeunGoYAMRAi5DdvU5gtjjLR9NavmJZ1dLSIA
uG0NgjsaxMEdgdr0zy1LPjdSeau5WHOLu4j7g3raPUkZTndmB8al8gXPiUQJ/87AA/acEpNlLhxL
+biOAiw83tj4dxiH+FtaMELuCchDWuQJu5JJcd9Eq7Nnfv3KwQD2NmxayKunTNOgkiMXI1sAbmZk
i4hc3UVejJNLcDkLEy1BdgK2wT/TE3M4pbCChnWma5qzsnHmX4AYZdSkEDqfXCflbo5JUhGzUXpj
sez0wHUIZ2e+1DoYdVs01sTRmxAWSIe03TSHTcN30Skj3r9SD0k6zSfPuIi0PONR2jmFjKD02CMh
9+Z7o9IAJ6tRWIzlLtFoFyG6n/M8QPYOGi3+yvD4FinlpgM1Nb7L5PACj8KTEGLuglOKdj7O7SeY
PfaTE4HqWcii8bMV+7fmBoymuZtIHndXZuiI7wX001tvisdzKofkQMqhBHxGtKK3Mai+H8BUdvuQ
rAd+BTEcZivowejpwMVl2TSj7jDupsjUk/GChqd+RNBeVoBaCa+KbWktB1sTyxE48W2K7XNNJEtV
HVIUCayMHIh6ky6La0XzvCBQpM1/lXajXjza6nvbdNsLci7hbozDHBvXEsbXL6eMiavXK1C8Shur
BwdYjtxIe3R+DpNr0IQrcMJJ4jw3mC3dfkGYarwykrLYdmVbXvjJHJcGCDn6HuIIonKsAB07kbOt
izE4GuQk1FtP9s5jFcM/HItq+u6EfXnAZhWOi6EX03ckj+ma3CJCtY2Ox+gFNqyVtC++J+jEFZIF
mn2p3rjbeTGKdnaoJTyCJtfWdK3AX7B42eBWVvPEBKmhRIfRplLbF2ld7ZOGOgpNjfFXEJb9OtJi
7Xr0y/wBZ4tYUhGhg1HEoJ7Y+y/ctHlyFUgkL560VYAefwnHxNjkVckPedqFGCKd6d8KaEqlgOQM
BDeZVSrQpr5rQfdwXC8k9VQOVX/GStfbmZYx2qsi7np20AEHEpkfrEQb4nsoKxDVSiJdoAq5Bn/d
fqtSp66IUpUbVMRweCP9J3WK8sHPYnKxfVq2lCqsFVBXfesHKr/mq4T5e2J6P3MEZacq1Hmibmgm
Z6XrF1e6aoEDSsWg1vDRqKcxUMaFZia8EpIoFOp0FVmjR2cIWGCb8PvrJbOteg4bnQmpnHzjdtRn
9qOuOmpLbgsBymsHW1+nMXhFRF21Dt/cJeEEcSWQ3MAQwxW5kNrSHbNmR72Q77HX2gFgB1OU5Jhk
868ZQyW3aayYgpiNWZhVJbPtwD5KymSuWXcTfJtK8Oq3KK92gjLjsLONFJAMdRdOzQX4g3WxyB7N
sg5ZzxHTSP2+NEve+UjCjrCTyKtexqoTC9m50EgyV0kE9qL/lXs96TpUKu17kI/+vol8ucPzinwL
Z0/cLjK03D9kpxBs29baFnEYLiH71PIhm+DE3EACK62dZ0beRQcIbulkcbqO+r4mpNIBbI/p4tvk
h7m7gA7Wf+vsJj+hpX4xs+lhMIVxmSpT7ZhXkXiZPhQV0VbmcwgN4BmnRX8TtkjArnjjkUJ3xMQs
RAgPjgpfnOJTy6R7QHkmy9XQZxXmAod5fJm2Mux3yh/0o6jL8bym5XFyoPLAC8U3Zyzo/MfJksWO
f6cV3QCszVAZKttGYO+Ysrms2p7ymEZVQ5fkp+i0jFL/ZP0ofYdsZKeaiJwNTKLKpWcBLYoaWmrt
1BPlXGdMF35gAxHyxGHsux9BpfU3vQrTa6Nt4SXFof097Z10LlZGPt9K5JCLerTCC1+M8XkzQK3T
0KU5i6gL5ZMZ99Uxp0G+LmKCErBDawFNKVRPW4Mpb6OxmO1WA+ZssqfwNw6bKCuIvUiratcV1nSD
HCo408d2ulZUiRd+F/aPbabqdk3jRMSHgWIY5phS1+i5Bb2XXjiD3hPYG7Uo+wlIPkvcqfymxxgl
qGa2YPBNzdXTXcvguej5wr8YXS3P26rqtgMfwmORSKxElR/hYEGEaO0jJrctoTZGvKxYWWiItd3u
mtZcb5H1GNgV4zJrHtNBWYs5/ehsiJGwLei2+2pJxRFFn5kTY7bMitI8R0SBcmr0ayhTXuYKJkSj
/1WaThsQ3YBOEZef2AtRm+tXFb9s3fgkc6P+1uK6ufMyQD4dxsAlTVFsVq5DqrIeRQiFp8RdWVXv
xksjmKJnPVd8hxRl6iWQthh3FLfqqpvYpxToypGMl0F8iaJgwHnca+c2/d5wAfHf2nia1biLoirs
TS1dG5WtGdMgbBm7L0EWDfeVZ6mfvR24z70DJGOjV04L3ouknmyZILQFG+VZ5QtMtBoJdwQibEdU
1wte+/BKJig2F8RJq4PVD1G5KEswTdGA2ngh3AaGIF/nSw26zdrUnQCnc8iaHTA/URo60Z2gYVqa
HccUbutCE273EDlj2YI7nZJLSN0umtWqyC4LP8tgppuDdh1pFk8to4AkdnnVZ0N7N0T1QCD166bm
/2uhX9RCDYN9+2/7vz/SkjdoPeJnqoF/idT2z//9X//8d/63Eqr/g5/Qbaz71BoJgWRT/r+kUPcf
bBgchGvoM/R5N/SvSqhl/EOnpEXJkxPQsUD9uxKKEo01njPXvBAzzamRf6cSOm/5f9+G+Q7iZlS9
IGj4R1Seb7dhIYX0yavKFoxTC1WcfAi+XWxQ/DPRWmSQuXZToB1u0ab7UeetfrtXV38d5xMVEW1B
lGPzlhx8Dcky7wsSdR1OfjcNatu3Zrd2x5xdXmxmBJDE+d8qN0AYmQ9FNjT8DTFTUd/VPhqLtaCR
2wr7OnvkzDT6hSUR6KP4qf+Dq+JWzl4hCoXUmN/e08kY0mrE7rB9tZRApaxXDbSApRrc9ouSzqze
+e3xvV6VxTUJncKxRbr220OhtGvTzOYG+nGA5G406Ui2zsvQOSs8AwRXlxCroeukMMFgzX3+9OYa
2Z8HnzG3jGLkBe+uUw3QBqxKqa1WCoe4ooEIRkPUf6vKOT8422RcgjcS+OQRM729RBl6luzqoN02
wGIaxmYhgRUNtdutAXB9WeZ9p6d7PRwFOp2VL56vP4gwdt2ZLJwV9uvRUXR8m1+Yw15YNuewmPMj
rL1/woX+T4nWn7fRNjHmmwj9Zzrx+0pIEKVJzzelnaNRcJXQ3uRhYUv6/GG9q7e8XpeJvgdbC10I
25rLcb8Vi0UbGOw40nZrAWZZWJp2hrz7ks2euRx0Mjw/P9pHd/H3o717aChHwzq0s3brdb2xCKAe
hl3OXiZJkawSKL5o0vTH54c031Y3/xoo9JoABqHiZEC+m8rGKHW8vue1M9j2EywosrtQb+Glgwrd
Ea4ESL4+ueRRQ5/FEebgSjqweN61YVNuO8zh63Yg/7Pp3ernMFjafnSEvzADVd9MIEFxvbDdTrEa
fn7er72ft68RrShB1i+dDHpE7xsongwdQkB4jeK+xdcutD4ldWewu7Wm4d+MpUGmt4dzAbojHjtS
VL7rE3WM1vCqC6pGuGWq0L+kLx9+8YLbHwxNTI84XnnDbf4z//lvgybxM1RTdqZQ4kVrM4jsVdxE
A1okR0EJCeW3IcYRqfcONYeSxJDDUCTNGfXGLgWmDwa+0wv6y1jOa+iQCwstzApLGPQUMxyPYWs2
F6YzafspJR6p7ubYMteuUEDM9R+EMHeq84Klj6Zm2QjN3YCKihed1XgUF4aDohpAgHfWLlVg4xDL
7GMk0m80pOVFKkYqQuRbbjAcxqteU5elj1eijl2qOoJy0YCx+0yPxjkTt+62SUExK7DHl3S0TspT
KRujkLAYJ1KX/HKx+fyp//mCeIxYC525EL7juu8GK1Aau7X7+aHL6ILVe4R0Vt8b8XDbTgEegRav
w39wxLnuaoMZn+ebt8/Sb4bO86dUbZsg2MMHWJMS/9MvxFljoRlDDfHw+fHmCeXtsMboy2wD+I4m
C03bt8eToU+6adaqbTJm1cLsRL+nxAHRzWzG1eeH+nOYekDVHRbN/ms1+d0wDVuwFz0CbTx9nX0s
tdrYA9Bwv7iBHx4F4zLLFPRT3MO3F5SD18vB7fK5cxqMZrXrazs0W97V5xdj/DmPcTWege4Y5aX7
R7ciRf9lIO1CtjgYUC8NmWzolKBXlwXgykC66BkZ+HDG0HZ698hrtqVI46+mJeuD58cSBly9QcuK
3PK3l1vXpZjizpVbMWTuukfbuEHgpjaiV7G3tKC17MnW8deNXv56ZXemKumBlujdeT5N1gEhZfDF
E3gf1c1HDFMGugA6vpY/1/vfnlMoNE0LIktui7At9npjr32dqspELN9FQM7bMqIq8ZhRN1lmtTZe
Ug4cl06smyvfK4DTF9mvDLDbRepBmp/674RdmUvIwdXNWLTgh1UMzT2M+kMxZhdk533VQ/74AjBH
WRZLet7/+dn/NqEGRuPno9dzU6PxFDZutWl7EX6LmMWWVe0mq0Aa+jJ3HcUXq8mJD0ZRG7u3snH8
fVsFwXIAOLKmYOBfl5Nb3lI+/TXZQXGwvMjfIMMaVz2IXL4VKsOQTLXui9E5P/b3rzUbln9dwbu3
oAcWIiBHQG7TkvBAv6I4KHsoVommr1TcMMm3YCOTRN8TvzxHtpNO+PkpWB+OTJ9eic3LSOv73etO
NrDoqZnKbaJFCrNk5tk/WFZduUICg/R1TJLdcO+aRvQTS4JqO3KqS3Ou68NMonazMXUqUw31RuDb
BvwY12yrZcQBt2TJUIBKQuPXWBgGU6VLBCH1Xz1BiKz5lAfoIhidrZ9ptpHN4Ownt9NvnJEDActA
Foje+Ctm4J9LN49Gv0EgEGIZnd3S20FDy9FNAzqw2zrJ7otg63bEYGsTGQFg5a0v1okfTNuQ+2x2
nsLlh9/DDmSWOsVcXdtWYfHi4+fgqw1USCCl/eJI897k3UjiSLMbR8xKlfcL+zoI28qFQb4dm/A2
NazwPoGGgy15ZDdhj1DfFrqjeQdYCNEXQ+iDr+/cAMdIhY9KZ+H99o6qkEzbINHnws/4iJnkaqDz
pYvghQrsD7a8zurzIfu69vzjWm32n7MEgHSQd48Q8JAc4pghyza8OIE1uDBHCuVzJvbS6qZfiChv
yzgbVuFYsbgRHpoSGTYzhuuLS/9wMCGi4ssCYhUtwNtLj7Gn2lHH+9t7pVrplUseEir4BYHgFJyj
5OXzK//go+nQROUxk0iMGf3djO34SRrm7cBDHpthG1aEWUytF32xR/zw/hpUMhhJ3F7EI2+vKpFG
WBqCkj175GYJsikisDbxl05A1GyPoYHSpmhX2lgTSBSAu6EakCGd147T5Hw1R/65KUfhxa6QTTm1
avv9+9qPrQ1zm2R1q1P6GvsMqsVmOsevGi7D3NCWlcyLbTSHm5fU+r54rYyP3mBWQ9xs1u3IaN6N
NYVyxLQKvdmOhoh+VG5DyRYIlbqUsWFjPnFKx1mWLT+w0EafBmPn1JkNXIo0QwrlbpQue23sz7vI
CoOFqVRr/BW/8fnI+OA0PaKtHeYYrGR/iLcizYtHG5rZlt5Os8Fd263ppvhr1vLxF7fkg0OhkxUu
sgzKcHSE346OODFkVSMA2aopyF+ENRKVUkQ5rH1Hl89/+7JYg9pCd+aS2h+zWkUPUVWeqLekTDfX
vm04YGLc4Jg06unzI30wiXEkyiIsETF2vd83mhPRjcik6i2Un3AVEOl2k4cU1/m64UYacsrnZTR+
MX18eCvZXwvQTIbAA/r2VoahXmDNsustivVumdtDTwR3TsNTB9zx+fX59gcfelYaaBhdfH8gf9+N
ZC8VZRtOBkNEQDvYOCOhmmDTRA+YPw8K4AMNvVaHNXm2rK2uh+6mmnZYT3gZckKWbV6umF65v4cN
m92ZxFdHK5jqXotFHY87UYx19ETqqHYOWMMGpxdleOwlnR/6bFyStXRnYukKCURvbHqskOPR1uY8
ClT0kPBEA70eZg3M2NZEKZOJwTY3iZEPztryq8h8AGER57+chGIJSDN2MNFxiBrYR02cNtE3mZXG
OJM3fHuLLSQXa02vjEM+IYTeyjbt5IWdF613LhTYy2tHYufY8L+1Hs19I1PyJoRP5kNBuzg899xi
jhC1rTKhQUvySKfRPTw0hVbujCbFoDuGjdnQiY7vcolWDQU3zr492SchHIO2BCQzAh9Ft1DhjjpL
OraT9A59OgtbKXugmWjjx2EFATeg/68h0abuAONsVeX2vLiK0aI+uQjawXEHalhOniibG8z3GrHG
SiKkQQrS3RSxaNR61GhLn/QSONG6Hbuw3bOIHTa1N/jxRpCRWi0gkk903oHSbAsCQsp1RvaFIicU
OBhsAdv7RvQMQSFZXlpLKaIORUNVEUnktdfUeTdtZ1f3QWVmDxnxMSdVOPj+cjq1MH6yGW5w2Wbj
pqglGUducQpciqgiwpyD22YLlalfpaR4bMK2OwDv6pcmMcZJSmfKbk1IY8lgbTDbPAtL64lqGOkU
CZQADvC0tS9iZyv8icgUdAQLGAjhkciD4YerUICIdkwWhds9TbVjw/7E0dYRVGrH2R0m9LWjOfWV
7efN2tCL+ApM+rQkFdc4enkWnWOZI1raxcko0d0Mk2Vvbc24jmNEJThcgj2wtHQ5JGnLooK8vIyv
xEpKd7pOswHkr1ALon1s/iudQ6DwHAnowAM5CpOe1utBQUxJogCdA6KWY2+R6cOTvQJMfMLGMqyN
3os209SQxUwMHkqE0dxOLF1PQZhV3wtP6mdF5JIjrmpnNeiqeQF7Wyw1heHVo2BNvElp74lOQK4E
P2JP1pC5l7B81hQpDiYygtiujE1qjw85hpmHIg52ri1u4nZ8wLRUoAnxKdS1wUPuaGHDG5h7+651
iZ/VAMDhnUOB4s30DjhLxD14a32mmYA5xDeY+NMqYt9wihutu6rDxjvJFjhNb8kzBY4aEBQ+q1Er
fsmalDP6gfEuljmexNzrXoRULebBfqLClZIoQsZDW8Intdiam3qDG6qMfXWbll4EuIjBc59DNx9W
bs0+go8pk0QStj2Ckym9qHtGWTKSpeulxl5vwxGHmiqhhE7ekX8ATcULsQ4Q2Y/yzBv7sJePY9S4
sgYHEogeAp40m0eUpRv0bPgDIeXRInY1s/w5oLyodlaakZ+Uew3RKWOJYPEMsZMi6N71GriUY2cj
VCxjhCtBWWPIarhTCJOKbDV5eXf7mrxmZqgGg7xI432fkLFi44S8MHqIoSXCkWkB+mKA/iv1H6CH
WU9S362AVuvZEdBl81NJL3TW2Rji0Iacap0hkAYY1qXBi09xvyUc3MHdUREBsJpGb/hGnyl/aaoG
8M6YS+M71rRmxRbNvvRRvz3iletXWMPGrWLFcuuRa/7YSX5nRNOJHgBY4FSyn46HQuyxAMCmMu05
uHNGdmMmZiREll8/RDhefwImSjfpoNUPbm3Gu4QEAqAsmMU2MWqee7vEOoduqIddEyDgWrWT5OV4
JbmkOqiT0IGSlLDg2mMRAxxNCXnNrtRvNin7ppymLIKShYpD2NrQzjAlkqjjLfywD+JlqQtYnjmt
QRhPUTaPQa0/hH4S3ZDngIbMxfC0IXym0u6wsnGJ7sxcOMLl5VRhot515tD252EAuARZhLcqdbBk
pZrFeZHgVy2wja+MsU6ZQH5YidQHp4qiSxxCkH1oTK4pnNmXYcOrui7KfNpMLSSbvhxEvnVdN7wE
vt25y8qO7EteIiiGAU+XIvzMZ/Xh9URR9aOBNHctpgaDQcz9jpN03E7YubZexE1FoT8eNYbmdWU3
1Q973mEuC2equlVaw2HhzsY7eyCo3dHwRBgNRJbKgFk0dRLw1Fg1Dx0hL0CeXVhhRkgG7NRG3FZs
WOB4Zo5l6yv57PfSvhRTrfWkAPrh5UBKRcV6N8/HZ1ydguxSXMwWHEmrN4LxzOCzXK16PwmXGsTm
GlzWTIbz2nZGfJa6cVuhjrqMkRN8q5wovECgViIQc9KVmnOy0VtMgbHoPBaRdmvNMEgPmmijAyfF
Qntsci6eqMYB/DgcpSIEjQq6E36MroWXLRmnUJs8mxV4Qa7wpbDqbN+ksydT+RRxVnEKWxJMG3/h
lQEehn2mVgnKHrLJeM8pYwF4G0eK1p7bIcgPhb0MghH0WKPmUd5GVUvPxbRv4hxsjigVCK8eBeIh
s8kh9FRTPVlJBCOQkD1A8vDCL0cnB5wjCQ15yGokwyikIcDNDK94ftyESHlnNsmDp3qGWRkpMB0q
drP/U4NNLyR3zUuIjNRDbXzRJ/K8wDWDEqRoH5wwfUJ+1yMAbVbPL5ZTemLJPnx7ZfRNPebWw0TQ
SLTWcuDxLrFXBamM0AkX1Fsk2XYOupqlo5U4gIFUYguINbg/ImLLtahaWY/7vOtApEUtI2nS6oap
1xGMNOas6DJLk9KABzuVV5qVUMTtxoxnrUs4RHtov5CafKleSiKMwYHoebKs875+0cDk3r0S1Dp0
Nb+cLoFIwKtXXzNbTC8lcrVmSUQmMW1NYre/MMWhhAlwAu60quK2OHzJ5VYnUqBZEBONjNXMtJOv
dGYz1+l+oVCvr4HlUfivoZ4reE+P6CDra0N54SVUaNBBPqrQGF3TnnlsNtV5vN+FFqr7mgwu/ZqU
JskcX6a5vS/xDb+wonbP2RMHm6oNmjkp03SpmyqLJLHA8r5P0lMXQV6F2y7Lup1wch4Nn80zqxEo
sG03jK8cQSJkBfbuW1N1+Fyn6EWFJf+XrKpqFXSV9cP2Q3sjKuR1lcCNjESPuOEO8bMRVkhGbVus
UtXwHmLrR7ScNyR5ZuwaCpEEd2YWonLUyhtCXc47lykRXx88R9U0qx6owAX02oPeRh3BdFXDYVPn
Uu9x5Ub4GbeONQGl1WPtfHC06rKAR3vjBGY5J322IZNuPqGupdlYY8raowI6dOOYrWLezXM97Juz
InSLQxgV44KlPktAn/YfJdQn38bwnbrFrBDurOcuE4c61g2mNPg0kwXNvHCMajkonBTI2O9Zb4O+
1gdy9vq5z1SqTURleQ8uzaVbBp541yXleO8NfXjSwYdt3KHaOfgEVvDm8GfGdbnz+umJ+l/+mObE
MfPN4SaZmgiZ6NnhoFZEM7xM0lTuU023Fl1AJFWai2ojcR8f86AdVoIo+Wv+waUoH2i3bY10zOr9
8NRKDoLG0b1qMakuKExD73UD8YTx3LkDPZDt4ti9G8iAAGA506p0lnKLfI4+LuM+OifTAhm+Ye4D
grZ/RHrQbzpP07fKNCYMBK216gnUoNobqUWfUioMx9E5srgQ94mwt4U9lBteJybgMmF3GjpkLPuZ
7790hFLcD0jgL/zcn1At5OK2ioYEsr4vNjZzF5cmszsDC8n12PGU7A6i0cZlXbhoVAN3ZxiqXxOt
JljtoYov6oRhEBcZ6G841xXTWkVsJcGD5OBVSQMqAc7DRPJ16zos6EWYPCXjkB7CvtiptM6ShS00
4reT4Rq45b0Ci7DhVdxgX01YqNloUgPUyiQXBt8wBrPMEN0mZQpMFpWn4pOnN9MqzS3vKEeitwM9
gjcN2S21Gvsyr+yyXEa9b9C0yKb9OJbduYOKsmCNBqQfLGtxqMIhAYdgoSCDJTD7yxuieheZlvAa
0UPrztHWJg+5KZytbVCAp7SG1rSeKkoabawNV35g1WcjxWx2dW6HrLdtkhS2YayfgPPia3CHXdAh
bPdkek4AE3aDArKGFGhTRxo8i6KXiuymZFw4MtkZg+aj8YWRbmkkJxczOMKeUAACoIZqE5GQ0Cnj
Aat+sy9N94cxOb+Cpqy/s2LNvmObQ58spfbNzaBaWAShrZXb5tejw4olw+JA09tXEyhHMCMshwai
/fIuPmhg8MWqc3Xp7lyyPfjGEEBxqcGBx2w3ki1L+YZcXNNLiHRrM1TqjFE7+Z4Df7s2aw/9cUwd
eRGPTKBJ1KvnTJr6DxDo0XMd6NOM8+cHa1QAB7tJyhssDF7/0LDi4bnFbHKwOWd8JTRsIlmFfWfy
IZXytaR2NqETbin680fIDc1b1sfsTNM8EocwHeRznkKMkq2kiPA/7J3HdtxItkV/pX8AWkDATxNI
n/RO5ASLkkh4j4D7+rdBqaokqlrqeuOaqGu1RCITJnDj3nP2aSeZv6aE5gJfnLvgSW0T7RPqVN70
pQGRoEWx94QJhU24EcQKePc5aL8oZkUCiph7wobn1CxushrV+6qNxiXJN+z6cmO4Ax0Ncra4PSIh
KXDKAiZJZEmoFHhbgyccuvyMW41I1+3ETUkXLlRuo0KfutTvWz4lPnvkUn6BSstmEzNy0CQ2ivYY
z2bHvlEtei3yBvL0wg3FK795VhxQC8ZA+9GPDHdStsq0lAAdE1IgYCP+iiRSCR22mpyiNQssrpIy
86rzUCgGT33Tk8+KRwZQCnCM/FVIyVFlrWM6G/CMPX09mWavhHKlM56MPfJoUKbZGkGgK/YT5ZZY
KQJ2a9g+Hr0gTj3sl+LGRD9WQO9PaPegLEA0X6Rjuqs0ukAXZE6O2gbeqHmcmq68MQcUFVxC5q3e
ENR8v9Q26Yc0lZomxxYVQ7/NSVqNzty+6197i97oSgoISGeWokW36dSLbSEhluSaa1+ltlsTxlo5
6i3m+3bajbThgwtD8qV3olf5jFTlfOq4CLh41jQWCvO/Emkp14Rnl95/NPn0ZTiLvdLx7+dCtF9i
di/xig/rnqa2b19iYDjZ1pUNZhHpkjUPugKWuJepPD84Uk0VfC79PwJxiSGGNNhR0ZlgipO9ajU0
URpmKwmLS4wBg2eKDTcvYd5fXi7VIIXkIZFViRk+2kXU6yrkNkrIzC4wMWRoA++0hGwgzEXqgZl0
sxtyqV/loTOe0DLF9/McDXeDANb51g/8V4P6Gw2qq+kMaf50m/8kQaXqo4D63P2nfP0PFCmZf/qR
cfj157/JUW3rA3FcqEehqTGVeQtd+yZHte0POHwh7y2GPJeBP73dP5LrHbIKDbRj6FFpONsWf/XN
mK87OP1dfG8EGS66Ev7qHxjz3w9ylnw0cuv1xZGLZ1Bfvvn3A/IJkZpGC0vdpWPp5eFrFioXkED3
xCAseP8dAVwHbFJrN5Af2XysEr39zazOfTeXfPsIWCmZcPOdBXOrHz9CaVpW5TjQv8tmUs8D4+ME
G63tU3jD8GxFhdWklr7LfBS3THBWVSGJisKgKyUejV54c+QXFRgLFbIPud6bjlZlZWMuiywcAma/
0ioS66myVmr1ecEixyV+QALGlfQpAZi8/Cfy0ZUBGrqdy21MZnurrCfT3bGDA44fptYJVwtl66x2
7AWVptVJ7EnpgOjFPTRUSBmazurjrHKE74bQkVrxeifa6AqHwhLmCI7VQRhvJsCPO70FFnwyFHmV
RYUEh74g393uynIfNV1Zt6H9PPP6XueJBpNL95jmenntolmP0GFlfj/mHsCd61EJbpN6WEJ483Xf
VU8Y0tRtnMnLsLWPiVZ8mkO0Wknq1RYNTPjtzmrocOvpRfE5Hw11myYOhak6fC4MQoFQ3p9IizWh
wFZeZbUcDE52qpOcwZb938Xlf8lFRUm+qPr+++pyThZ49B//mbcE86m/VO7ffvDbsuJaH5hqW8jc
mb+CItCYiX5bVjTVIAES6iaqAucbCuQPdKqLyh3RFn/NIJrxMI/at2XFMD+8ad+Z2SG3okX6j9Cp
jPp4aP8awAMVsI03FSOqD9MxftJQGK5TtdZoi9OMHCCckd0t+c9+KWA1T+0ZIWIuYdA2voreMRNI
QIY+Pyois4iGirVd21fKKeCzr6ea/UA41SXa6rk9K8NixzxHHrB12mzAXOtYykK5qYu28soiVI6o
pQg4NHLrpneq8S4BKlas4BAqW62qSa9qk9qzWuJU+H3aRtR1XGAGCvRtUrtoH/kZ0N7hDjvbmaXn
zQE5BV3+Orga5vpiRMhCWCau4rzSdnVb6VAMHHaLmXXQDMSWkpytKKy/SEzQzCuw9MEzJZhJL6az
oAlBLXUqQx31c6QwD8O4payJk9M2mOrmLd1PCu1QbJXCLB4ALifE8KWkDWWoB8fmokmx7Chh2j03
otM3mZ07NAqrZqfnFsfPtXbFmTL8rnDc3dTK+NoOo9IHzDTvaN269KImUPEYlHZhl1w0k0ut0abz
GpKFRqGF18pQK2K2VVP3w3iZY6MloLmXtYc0ts8izQ2w1OXXLhmHDI7trZvLXUVffBUAmMKLBJDf
IMjBF4G6VZgDo3CY7k36KyA7li9RpR29PMZx2UQ8c2MqNKod+QmEq6+PY36oGAUe8Z9Oni7oLc/2
RomzamNil/fJsWCBZ1+6qk1r5wbuoZtK1XOWV0Q8B8r9pMclZilpkkRfsdDKcdyw33RXRFVNe1FG
ya2dVPO+JarCt+2h3rSjZm5Eq0x+O6qGX6C5X5lOuB0lI6camM3a1ZKniv3ykc7IfioC6jRasb5s
G/wMWbiNdHSPbk1sWpYp6zSpb8vWunfG+ZQIXgFhbxkbpYhV5kpztLWr/Hlmw0SyjbFNyCXzhmQg
DRGc46EW7osxK0QL9i62OeAxWTuurIFbgtHBlVsm5UaGuEDFko6XYh7pHQ2POX5+ssnMfS0S7Wmi
tvaQ6R5HJf1EUjskLjyP6yROpt2CI/TmuXBW7N2xEBdJ7dthZeyi2cBvSBXgqRn/H02zj0rb5X5q
j4FvFS2qsnKqt5rDFSwBTGysJG82gZ7cNcIKzwo1yje68yl0W/UA2qr2zMpSbvFP560nrcjw7SyO
r6nuHa9oLXWVpEtYY+w2t2pBoAsghfR6th2Dkdl8Ru2VbZwkHRb9M8QwjHY+hgV7XYwklHZCUS9j
q5nX6oz/W6OR6GGNFT4Ij4T+fWLtNVqmXhw6PRabkASPXhypytGiwOi9W2a1GwkfhHyThJS20B18
cyAwXjWXCHEzUe+mwCBMSmGLkveY6Lqosj1XzhrduLS4SRV9ugwqqR60bnlVoriIYvQbabSmiiHk
ssstT2YwofUJTD0fVZ7APuj8Q+VUIDnalql1rhjpp5i2qZcUTrbva5tukdMrvj1zPqu5NXd2RGME
ocEre3Tc6WxaDlWP3TKxuhvVifey6K2DMy8krsa8xiVRM6TTQaW54KfnIbN8A2P+StTuZwlWNWbX
G2jykvBUprlJrJF3qbzkxjxtiNE6Np19igf+PaTH7cDcn11KUbDpVUhegZgCraxvVxFC0ZVmxM91
GQ6r0Jlv2lKMOxs/6ipLyZseHNl5KEKmtYhLNApFzS0VWs3ZJOyNzMWzW+tUQ3Gie33emjeBQOKf
2wBnoCiqPGrb0ahfeuClYBWm4Jwegb5VM007BETrbZIM01I6YVVmL70MEnJnF+nqBWECT5bVnpLQ
SPatOd4j+KShF1v4qybd2jPILW5dt3/IArARVWW/WDhzvT6IO4+Gya3Q5NE2uua8csQhRgZKNneZ
nWWM1pD1XGZRQHyNHgETqOvXppGqH5OJTV6YLLeGgdodGTu2XKSaJ0CRDQLexlmZeuDuMjpYrR49
uZPj3pJatSuRHhxnK5GbnoDOTedkeFYdjljM8y180fiSlusp0XgJUd2NhN+5PM9aiLZUmuZKzc2b
ipaHb0G3P051u2c4AwKvZ9wWdlKsAFeofpTX1mOWjh+HQGKXnOwvJXavFdkixLSJbtiOxahs8CuZ
np337kWX9YwPsEPWOLn44MNZBSPP60xBdyi4hplRrge8mWMNlIAFjTFEpDxIt8JmoIxf9LgSrIVS
7p1+blhrYrrlcG92rL/xIUI8ug2ZIqwHhzgG2Tg59bDQt6QxmRtMzPpGZBUwA6PStqGdPAx9bO7p
eNxOMA3btG5WFPevulLZB8zdwUaBw4BOwdI2ZskEWzNy9eBUdEMICySDhFV104CJ9omzm/XiU8aW
ubsz4i5oU+5ZJBDFbqQJbCz95Bqbx31HNrHNo0hrI2HGxd2XOxeB2bhDtVBP0+UhKxOSl/RdLZjA
akwFLRHc6RI8JCmSKO2YuK7NtmT1RiUx07lhU0/U3jWdBdtqHku81Zg1CPNrbRdtLIHbJoZfMFUM
HSGkzk3zL0vvf0olELrqotv6RXn9Mvxn95xXLem4Lz/W128/+ce2Xf1g4QjQME5BWvuztrYJGFg2
3X/kC3y3ZaeA1lXU+4inaHwt1Km/amvxAdcopTgqdKphiut/smVfpJV/VdZoZ21APqS6YapEW/eT
sdJQrDGsHaw1aWFGnj6zyeUtfP/dSbn8+ut+YRT9ehA6DETFk56OvevHPXlX9kpFB4J0lVTUq9Fu
0XDYy1g6Nbr1rw/1407h6/cxOC0ISsDZ/aTeLPOAzCbYKTvAyuhk4CYchdCpM8sqJ4Qp7na51iiE
IZoGWUbT73x6P53OpSez7Fc0bfFdvBfMwl8ghMoScBqK4Vbk9oMT/67DsWj0frhiyyFM8H/IB1HQ
vzccglCa6PNpNbiK4XY09fvWJQVUIrVfqXPNXfrn7fw3Vw6H5s+HQ/rimAaCeofuyjvPgx7WhkV6
F2TVAdEAWh1GZ6Wr5IfUDPJD1ht3RjDUpEOFdaey3LO2sRFx5wa0TAMDqaW9jkQ/1NxVRKb7nlaG
Sz5b2bsol7KM1n/burzYRK0xccyJs2oSl4Ra3PifxGJJ6RnpFsaC0mk6VdxPrVt5KF8p5FIqofOo
llT7UQq3RJ3G+ykhnjcGAxOuQLo1kY9GI7+1zCx8IFoMUEPe6FfQWswLEwzB9TK8QTPGKxP/dHgu
iQpehTkQlZJwQyZtZr3pwcPvYaGfYTfpN3qOBNXOrsvY+GzNzlXXlLk3GA6bDXV8Cnk9cYjEIjGQ
30maK8OkagbTUJux1xSab7bJ8AIPpN7bxDlWk6Xw+oe5bghiBodysM4xL6aey1z8IEL93ibH/JBE
1BYQD9iZ9P2LjpXhdoTw6U9akpzPbh3edrxHPcnWUYVE4dsl0l+SxXtyvrJgnahjdFZgbGAUv1ID
lEhHM1TBrg+N0k3Etk6hu++cRKLcgutyW9tYxZE2sHnGvXKqVPwgxwLxt0ZYYdNYd0ZhKw9R2jcX
sH/5PQ7is9tSS/sj/Cy5Q2ALK7lpOuYftRkdg7xuzkpig9cgZoldp9Qis6xOLuuS5CO2LNq6n5DK
AINQkTlA+weuPKLqiIV8lLFaQ7hXJ+2kzHZ4G0f1DLQD+FHAzNuPeM/Cy4o1l7d8E5wIBmyuqrlo
Lqk0T4E76Y/17HS3htTTXa1E2hkIXWuXF9wL9UwZArJ83Ba5/ohZ2JxWKbPnTWLr485oY/dKtWgP
EiDZnM2hUl4iN/RFK6ezcCTMxXPJQt40A9Sx0iKTZBVbFaSy0SS8zjXkkVBctrJzZF0CJ9/gtsaF
HHQ2bTgtfCJyMNrzYw9jHx4YGdT+WA1X5O3eoXdGCgZSamvkJEp2LVVBHFExM3obrpRg0LZCj9Wd
plbZbso7Yw/krz6ye8V+QbB2eUHQgiO4owU9RNDv6pUe1NNzq7C/zXhoTn2Y0NkILbHVR5fyLwNI
AloFyHwa1LZfqzVHC1MdEJGLixXMxhhsgiqaDqPiBI8O9G4vAEq9Rbo0HMcE141dygGpqRJtW0hb
PPu5skJiT/+SiTZKY6LjdCsbDrOItNMI9XQTJBaJJ2WZeHkKn4DpzLMe6A+uNk9IcTr1Oh4nlcGL
TvZicFKcLLxJkVytNJszrcfzoUNfTNmdNkTFKZ0fkFPm1w7DLmtOzpS2rq6SOsj8op6/sIFrnVWk
QrdxgrDfE40g15qiXo2T3HRjyZhekez4kMpuZ7KdvBDVxl2jKXbO8jQoPgJ0dnqi1J9hqpBeHVXW
ukXsWoX6rWlWrgdcuSlgofftpVQq/Zl129nH+cCOQ4uQuALPJstMcoVMo5rPgyzFP6AH1XRXshM+
sSDNe21EF1kJ87EpoU9jR1n2QEHpZVUgGORFJwL6thEvgFXeq323CpeovizXivMWBWXWizuKeQaq
eMW90GkOBlQpjHIKjaRUcdCZpS/B6CbeXLdrWwrjWaqEXyZS7y9AIeXuikE35Ldusi5iBugnAo2y
vZULOkJOnPrlMA8f0TXoK6ohjkyfYZq8zOIBWinFmLzSd8getKFWbwN7Nq6YuFu+nrHlwHqfAK0x
Mx0sfNStrYL7Sxut8QviLuUirQuIh21Bq8FO7pGqFTtgeCWq8AZ3sAacyUsMVg9ou9lWzrZxIoFz
qFd6NfcXeesoO43Kxqtr+7ONEYkmoMt1rwMz2TuJYy+dDw0RQwzhTZAub/dTvCNAQaw1y412kuDH
YzlKvIOdaV5YzEh3kRKGT465zsN42mZTxOlHw3ansXKx1XedDScpu9WJGvdMVUOloHSpuDEQ4VlD
nj90U2o8QXGIzq3Gmh/aQvfLNB5i1M1Ncy61qtukZNFsOqK5d0bKjDoDVejz8nxlDA02u27IeA2D
ds/7cdj3ic6aUY+lbR07LZ9AbIislV8nJ/8O6H4zoKN1bWBd+LMq+mlCd/bcts+f4TK9dF37Q5H/
9Se/FfmW+8EVWIc0sJhU5mAa/ir09Q8M4YmkwAALIeCtmv+jib7wtHGTAgFmcoa+/rsmuvZB4JXF
heL8MdH7B7M5thnvy0bQEXDiNOpTPt27GtzVKTXSSkESHWevRAm4W8XB4otvffiN8+PvjiRUxoDY
Z3TxU7M+o9ljLEm5O0fMVHRq9VQV5Ug2SiS/jn3+K3vj747EMdwFwCDoJix//50fN+wgbjYVOmmM
3RKloXrR9nmysur5n25gHPgLDu8rk8OpHOvHA/V2RmpyM1e0wdNXwhZeAyV+Tfjf7+6rv6m2/+b7
cJhlwmFzxX+6RtAKgB2aiMsCZXDX7iJqbZGweCmKuH9+6rhXXbZmy15Sew/fDis1x1/EN+qDvDmN
qqRSKQXxs8XvPIR/s19xgAO5RF7o7IDfm/vsHmkUithqR5csXVlyup7C8V5Tpvuq/y2S6P30F+c9
k3F8aTY7Izjxy4f57o5QNLPk2SyrnVsTjG63ebNLnBqhjhI/qw4da6wr+kqDU/j/OZ/Ae3Xksob1
0xaXFhFB3FFR7Ug9L28Qd+gr01XSeyXhv359l/zNHvNtWM+qAHdZs98N2WeZyCkm0H6nSEi4OaTV
dSLU4ObXR/m7e3GRBPxxlHf7PsdxAfTJjKO4o3kUzXjf50NxKJDY/39O3XdHercyDRQtZV9wpCiT
6GfG5PnNAPA/PF7qz19qkU7QgcCTBkH7vWm5DHLTyekE7KpelAi5e4WGW9WhDDPyCVWCWvqaC5Oz
ppOxU9Hl+UkGI1CvjeLQMydCaIQmlP0Ok3CUdMNnO4qRNSXQ+BBmaBtpp69v0l58b/1ZhZVq1dCA
B2jslvWqrPgnBBnlaxLGUTDyxtgBHEVK17jiIbXRvppBgsAqJxuVnC9zRx1FsTkV7nZIuJ8ZoZAl
hR4NuVW6DDv6GiZf10XFGl9Ose4IaL3plMQ4qO48fMaj7W61Dk1ib2kcJQGQCV2lB39sO1G5BqSi
fmJ8ggy75fPgyjKe6Z+UWGO6aoMGv7rAq1D6nWmYltfrQZCsNJkh+6qh/SL8J5S3VgOiXmrUzZCy
FeR/fLs5Z+HKwat6dlcID71lSrs4LtZMN6RXkNK+zEEAm/YIHdj7EGqQEO571NBD+M7CwXdc5Kh2
hoAzjGCCjCFzs9Aps3u0tPG2bvXqsaYwfQj47rRVBxDMVW7Imc/UU2JHdgXiUNcnnnVUXLQOFKPJ
7tvBMY/k/eZXihJ3TwGn5hgldXVhyeRV1bimMrHEQ+7Er2M7BDedBdx2WJbGqAU0PmUCh11D0m3I
s+1m0WUSW+M1uEO4iBrfls5vvO1DlJaUAagF8e4UhzjUHaSXMozPQ51YtsTCmc8OntjFEl+cJaHT
+EIZHGIrF99L1obGAQGvc4osTlkK/uIBDT1VOzM1hBtVCAVY8JVCO06f3BmdcU6sIlODaIl9QleI
jHJurGwbF0KtCA7sK9e38IN9jIBmumuh9TBTCwrSeWURVn5Synh+cBgS01RIUfPZUXngO05ruBxU
+SoZF0aisVeD2nSrFyX3j9moSz8DOQygnShCDvcmG2zIjMI/JLgEXTAiNRxFRYOHGTN8+mW717KN
8isDbY1HpwRg9OQ6206vehTrGXk89x2a+H4rnSJ5dgehbAitQWFrYxsBUNtjY1xo8wORQR/xr6Vb
s2IctRmURsSbpAKSvp7pMSEtBlUqV9aYap9ml2wfMfNsGVBMMXkOZnsHr7V6DNE2H98wsvlY8mEb
qegHwAPx5BsDmQ9aypUwozB9qkMBHCkICxxuLXmFTfJK9rF7CtBT4Hhg8K+F+YQ/Hc8Z8xLq/jB1
x7UMMxfKBVdI4pfgDy5v5BD+bYIfv0l6VDd+VI3RS1G55q5ILUxe4I3nEyiKjygQ+62elwgLXfh9
65ksoMNgxK9tENdMSjoVpDE6wiZ86WRj+1E73hS12NFs/SSjKT7khYUaKaisI69C+yqSPJTo6cc1
6eX9WQ+kac3sv9oYTkfPt7LTB0er5iPxd5scOrUXziPw7HxI6a+kMW5Fvcu4qVkVIdFn1eQXMnEv
dIrKTa3w1KdLc6TvK5ATOEXXc8Pqlg9dz6SX927FZtTHQPKMqNG5cJA5Pmdj61xhstfOGQCSWGQE
+mGU3FEpCyrqI+bSaoYpoS/4+mY78xjlDp7PrpDD51Zp2DaFLWsO1CjnSrPwFRlq9myaLJQNAGfP
ihSc4vGIca8BWhTYREjSoJTOVVCmzUkb5CJgXSot6Tb1FpC99JMpYRETEl7IwKHJB22wDzqdJzRt
+MzOFKtXVqyW4TR3MDrKJs4u9ArXXzToNM3IzLto66WuhhR8zOC0s5LXEXSaXAPTZHN2QP1Bm7fI
eH9bdQnwfOxSR3tRB1YrRm8ZW0pCWdMANXxijuGmn7Ap2wOVBHEEnXmeYNlosc/QRG2EZy42iror
R6+frfIuHjlDs82MkZgy5BPKEkfIFUaArjYNQg2ruO2rMCA7oSgAwCDkbiVrjxKyehB6usaLnHPO
3VJu9MRcXFV9fK4HCK9dTXbHXkHvSofkwknbDMKwCnsrKt1t7obKGULHCz3W+49KkkCnG6PuLEjm
h1jVhwcnnRyfhjuOtlkjoQva/bqI6vyiom13maWPdt3kfqxHrzQvQ8/o4jue5/umV8OdcEoFEkNe
e52qVxfG1ArsdRPKCsv4pJiI6ITNSy91eRsqcZTd18h6MU6z4qi5o93i/qhKb+aSVl8X2TdnzMw1
2LD3GlYp2iKP9zaU+GlR++b0+JttQS8aCg1daTDTdKint251wiav5hZJ6GJroZruCxoe7sqpmOsV
bx1vmpd0v5lCxvmK9vnSFX/rkFe5uGtzkR+GWs8PJAagi1vazAd92czLrxv74Os2fxrEmM+8fLKG
9S+3BxxbYogHdIJJRGMw7vPogKRY78eVyIPeORi9LAt6ohJ2kUctDkhyNbuN/dpOgKpXTp/mL5Vp
0Z+MQ3s/OnalecPkNktIPLxtqOKs6xOsmin2uqbrLgsLHUGTGNKVHhPJZN1VUWP4sy5xRrL2tE9O
SlC1V47ZzZDoI1YNjW7pUlwb+EHtqT8UWZL6caV+IoVyV9EmBFmhMyrAhL8RwHF9Fo7+Ch0j+bZ6
sYhVbDJgFUNMkFak0BmUoqyCENTtRC279VgHzyl5emt7ECmkhBLLpF1rH/NOjOeSdzS04bBRfUTR
kqTKTJ/PeVzDz2Fma3KVai0uYntkZpopyj4eyXpClJCzvmGfYtEPqU7YLdHCHwwXpkbFF96lko4O
mQZmv/11gf2TWBZNHSM3SnjQCfAqjXcVdjvPoSFbNdvVvEB9S+AM6UKJit9pqBM6SsvzSVeQ2ouZ
uiJ1mwVvjqOm02lLrYi7/c3u86dJz/J5lnmjTYeCze67TS5Y95BngM9DotY9w5Rjk7Kmwm1+LjJ5
HUy85n59Bn7aGTJNYiDKkdDX0+d4J9Vtjd7Mw4Emdl9ThBWBZExXQHUviqg8KvjR9r8+3nu2CnM5
DmibC3yXoSfxkj/uDouGAsew0owFpSYahFWiRJ5d4GtPmvy5U0oX8WtEPWg6w+Xba2dA1WdtIwE/
ItIyEIPwWp/LGeLg2PJe//Xne6N4/jDa4/OZmoCBg+GITtK73Ws1xqXiGJL+Y47+X/Zt/lrqNc/U
0A0YKFahQbGNUYYHKUq07rxfgjNI764uKo1Cm67sM6VMcXBwz/iTYOfZxhVmAORx5tGAlX0qGgiP
qUWETNfXGEk6GZi7EAs5kwA2rmvDzoMbncj4Z+RqpAu6/LF1FA33VkCLZBUQd3uvxnHy9PZWLArV
dbxhTslE+fW5eBe6tMxQORdUlChMYSz/xMZF8hxgWG4XhiPZAabSlqtuRDiMA/gjGEhlx1SmX2FW
FRvEFaYXNt3vcq25G368GkCVwfjxQQQ62/d4Y9rgg1WRnrpz2W9vTSUsj4gTf7cM/NSxcBGqu3xT
eE6AYN5fcxnLPrCQcu3wueorK2ThKiq0Rgj42GdYaQkIM2HzEKUUvb8+x2K533/8hpQoKH4JVwUJ
Z7zfDk9aavRNNkTMukiC3WVG6Z6UIMDAIymNW9Aq04WrmAS7GtN96k54aSsTqSbcgdDryiKKl/UW
F0qdSXJFw66inCTVcUf97Z4I8mgxamlBt1eClo3r26f/t1/9m361tvRWv7vQP/Wrty9lE/5oIvn2
M9861Y76gXWc5h+uriWqTeee/Cb3dswPS8whCkganQsAm7/6w0VCM+UP14j6YdGJL3oOCKHMEv+J
AoW1991tyOJP9JVLixypC6TapWvzXdPOFSXpw6WTMWYKH4c0Gim4MLbR/fpYKNZN0yu7YgGJOLn2
cRpYiqU9IbbtUewi2cImLvb6gCa3XZAkhTaYe3fBlOD/qHx7QZeggW1eER1afknng9k+iBNlgZ3A
KFSvlTcAigIKRc8AtVROHG8CBlrs3+zrZEGnDHPsp06XHwtKMH6bXBgEdb1uFSH8aQC/AiXFq/v8
gsrUBEQJoiWB1dIs0BaTIBTKlMEmgGmQt6zCqRcumJdoAb4YkF8GtGtbEqMeLCOPV2LBw9gLKKZb
kDHJAo9RF4yMZrXQOxa0DN7wtRFn9xLmjFzgM9OCocnh0ZSEP7OJ6Adi7YHVxAu2Jl0ANvqCsqmy
Gs/pgrdpFtDNsCBvBgPsRgYFp1twOMYCxokXRA5dm2fRA82B+3LAekgMTszuNlnQOnNXhGuu6mpY
sDs5/J0ODg/ti4tgAfNIpR53lc4wc2Tnfu0uAJ+uB+UD6HWTu8PVrHX5dcqaf4ozp5ErhnRpSv8+
O2sIR0Kr6/RIydEKfJQgCK4gPxp7vVWWlk7BW7cK++am1pXghqgTXmwpCVErJTfftjc1NrYqPm/K
bPgYuPjvaBK792SVpQWJDnLwLXR+p6h3yUQeUkzzlJdX9tKaLjJ9kZ4ScrXrdKd6tOMEy2Ni99l9
gTrqaBIsslUFQVNG8WYh1TL6QaFaNSfoI45PRK7GyXMFWShvu+1WVOxC2qVtNpdqcaiVGVFJ7RR2
jTIppQLRyjw+p+tFcwmC1gaNd/Jki55Aq7duAxCy4P4tp55UoHw95rSWtXTJs7FGUrwWSyH+aSTl
FfMIVAVkfuGwoU7L6Tqs2SuNl9St8bkkPRvXQoiAu43J2ZgH+uJ6NyzTaHjiflM7hKupenY/wU35
1Ehb3yu6LhMvREC9g7DNv4n68ZITSOdmnGgdUUwSoVOaNEY6fqUt5ETcVBFOl4K0tXtTBlO6M+nX
LPTocLqmm8dnzEsVW75FUGCLUyv19InrUDkZv1CDSF+vEZAUZGtTjo9dXj1GPH/bmFnJwtSmyRiM
Md1UIoSye0oeCuQaFnhcU6RoUq9ezBFAQSDL6uLtkyXg3h0EPBq/PqMdfBUS/kbaVUM7U0cJffU1
CE3p8tdscf7ik5C3LQk+XmlNNHvj5YtTbjOykGZ3Z4+IfwgzTsTeJFSs9eG+T8jtW/bAg5E8vd1p
idlxtBl+smQrRLkej3QYUFaVFwPhLbAtwgRoDsSOe/y/4mEoFjBWlxv2VWOyfy1TOlwaEm2aGNjc
RShtg3Y1F1VKutBKvkA2RTBUG5Sl3Ze3bUKhltYF8sPpyOtWXAdq4lwPOF3WEXckAU6uGTy5Yinm
zZx3NtAmflFPU6ixJ0QfWRgpN29FLVri8qYOsfeXGXlub1crH/LyJibl1vHaNCiQZIP1JtSPp3di
J3HS6hb5suVkUQ+tiV8v0RPRvB2562f+ACr26DTM3UW9iOKT+bwtovO+nhBKtLd0sMtVb5ZPBVnp
YW5NeGbORCcBRYSXUa+mq6yLdnnSvJqDe3T1ktYiFutC2Ndjq2NHj7a0ae/DpiUETh2dkwUxChqR
SSWPAqWaSs8RRXmN7MakTaAD6tdizbrGTnvXagTbWj1reEqPCgUKwmHNBqcd59N5PLr+MCZ+GxAo
VtjBpdYp44U2CuKzyxD81+BY0dYq02TluL2xnlBSr2x0Iru+zyqvow0Z0RPXvhQhrZlavNRFXx7r
KK6OySwJihK5tteF+bnRul3hmFegZuis9FLH6BwGj0ooPtIq+zxJVENz0eabrMfflE9Fv1ZyffIh
MaBEIZ+99yrLYuakG4bXR8n8Je9N/L8A3RaQ5Ybxxk2RyOrg2ukWsHDkmebMBY7RPI81e65kmFL2
BNqdNaF7xgW9T8cp36uO0HcDi7CvOrLCV5gukg8J32CuNkpZPtaqBEFHJNppSlX70HDjg8OyVN/s
g0dVo1ujYIWQ2vSqT9V1FTv2SyyAqhg0TJ5sKDC+lqa3HYTs52lS8AklqEJivXY8VRYQrSAnHQw3
MOpVP8+sB3qf7cJkRgtB7qzhMZgQtFHrvP0SYQZbq4UznUPnG0gFCRF/ekUnSOIpZuKv5l4QNadZ
5xlr/hW3VbMmwke71DG1YPyUBW5VqSSIYHECGC2hjK0mqpfWpM0w52I/5WWK3KR6lhlOhNrBYJRo
/Uc1mHtPLXnbuwjdIIvLz2R9PNYRqp+pDu6YSxDWoKeEWNIA9koaH2c0ze+CqVA9i8cQq34RfnQS
3sNFq/sdbocTtodwTZHgfDFss7+2Me3fpdP/sXcu240b2bb9oYsaeAUC6BJ8i6IkKpVKqYOhTGXi
DUTgDXz9mXDZ99p1z6k61a+GPdxIWUySAHasvdZcep0hsPKGrevN57GLRhA3duRPoFGzl2xdsbit
W/5sI5n9BMBSnIOGerAqbvEyDhgXeaaP+7zlZ+PS2c1LZ15llNVPjgvfLE40k9Vasjeqxr+qQY3v
lTkX7yP7/auH0yoUTFibxkuXLXZ7GiHKLgVHlFRCcygu/QC1PYsvA+wt69xiQSL31i7e1Q50v/dj
XZpcEvHXzpuMB89q/DAnkqX5EPGkkWQzdkOekW0Rjcs3poriDaWIBAHcBau/mGgDrHFQnF3AkbtI
i3IXtTr6GgD/vgEsSbPd0uqKvrigMq5d7IsTk0J+sMxa79KpoOJqFLW7S5rpV1Xa9oNVxt3L2KTj
USVSv3ropyhDc7WFMwAsQY7t1nBVGgLwPeUlUxhYIuNs1tzAlIW7twZ8HKqmy4CHzREgNUqzIk0d
Fyu177IlGds20fhAxIxqsqhq9vT4NQdtwwvuxzwKmRnuJzCPENEPyC6AFfzlLWuaGiWiGrCLjboJ
Fyu3MP61xb50TXS2JncPS73cTymBp4Zd0cbuI2cvinZ4XHJmvJzOOp5cg/8wj+AjddaOAPBy441t
3dWqVPsTMYcBxJu7faC8eN8XkdoYKAwwStJ02zdUHBIvt0lRmjeeoPUDyzoYVByAN605iq+Omg7T
OMXblgq0mSPtdUptawOxLDuA3D54MAvCwmp29VDHP/U0H5yOR96g62I3pBnpZHOazoQeiHJlbXQa
dXRJY31zIyG2MvKz07x4012UsV2BlWUkubWDE3QLcu6u1p3siTmuxTEJyvqBxvIsfnI8QmZcwpxg
YcSN7hCvnkXKSuNY09dKl2U8s6Idi3k6Tcy/y0UwquRhFpe52M1ttkZmlA03ps8nEhs8t1GFSi8F
p9tS+zf/SHJ/HNyNRzGjzUajfAXO8GRgtN2XFdooIt74zKJ22Vnz0l7jTNT7bBDuPaSKb3px0t2i
vBsmXyPMlq67JWDwtkUgsgctlfjeTqsH1q6W71ZrdfdjKY19ag0/m3iG7ibs4d4nkLOVPuQXd+L0
AwuifYQcYl9G6elbzKhCuA2Gz2zId2z+Ed7aPvugG28Gr9W4lMFF0bk0Um8TZ6ZJmyROu2FIpzAC
WMGjUhUUhLj0jpMqCoxu2gg6pheHQRul6VOiS25cXTZXz6Ift3Z/JIXdAnlKg/McL161y6x16I9h
cnw3oc98ylxkl3GsWub41j06HgkcPN3PJi0t5obiOeov2TDnp2WJ/JYhwZ0vLjjHJ5oXl9eiMYv7
Nil/cACNy12N8AsVo1uhH1WEXFclP3RZ8tQ3dPkpB2+9Z7EG3vfUYO4by2zeGF+8Hab/6dZFwRIy
A92cNBMPmLFjbId24ZxNNyCtOC9caX01fvX6sb/TyqkuS0HMN9RzVzzklZYCBKqTfIcwipM1ylJW
Y1bCo8BEWP+Nl1ozBxSB/wlwgBvHEAvrhoHYf+0aSWW0UxKaT2qTTFXkuGykKlozw94cqy/VyocU
KykyWpmRLTfGHQHMU7ryJNVKlmQrm19TdLA3a+VOenpFUAo0Fyhl2VjDzan5CsUMJUSAwFVWK7mS
LPZKsaQ38zeoJdPzyric/k68dFb6ZaPb4Rd7qvIoVzZmo3HmTOAy85Wb2a4ETTBNl7zpS85Z0DW9
0hwe46RTN2dlb+YrhXNZeZwihszZrIzObKV18sJeOPhFWxkk9d6gqPFU/Ib3/I/q879L+v9mpPuf
XYpXokj3P6f0R/0Xi6Lz24/9LvzQRkdk3wXviGXOW9NI/1f4wRH4NxNmh0kPMSUd0AD+n/Aj+SHC
RsFa1yDxKqI+/SEEWX+DHWJ5HE7xt6xi0r+jBP1jYRGoaH69IGsiBNZbEjx/FYJ05hbLGFfZpbH7
dP6gBIogQUWxrLszk8Co8JCP2O3nY+rUbWmcqIWASbnubKpjDR7r4Bnt/Nk4cV+GkJgFEN15WO4m
Vlk/8RLLbUonX7PoY4X5PecgmRfj7D4boEUZutayXwjBn6ByoFOac0zICJTwkiXBg5kanXyilniw
nB3ybKPmZ+c3L5Q3gol/K5wRENdqRIcq1XDJV+UZRsdI4QdJVnsoxYyTJ15EPiUXb6i08p8TmwbQ
kQImnw7BHfTojrVhVqmy/QIo0LN2fuY6hfmaatkt/aFSg2+zeDPLyrxDls4Za01N8r9t9lKr+VHY
RSXDZR4zftSbjQXfpSnT/2QB/1dZQMvFO/7PZNfT50fyl2vv95/449qzKIWkq5G2RpyxXHys+/5g
bFgSpy9pMXg1APWRP/8wB/9G2EBJsT3IdK63qrG/X3muBdMHgPuq37Megfrz71x5QID+qsFibDWd
ddVCNQ+byP9vNZZbke6FjLwrpCnjFEfVpO8qqIXwcH0wqqyCJ7vMHdQe+ETF85IqEXyn9+9nQovJ
sytzR4RW7XyBzDNhZTPSO0zSRMAL2weBpyqPoG6wtEG9NTh0dTegAbFGCxlH/WJWOjI2+AwKp7zL
g7Q9cIQm2SQpskSz0IW/BypanUra5DHb9azfZyveVmXhboldij3sddveZUH/lGP84iIyx4iMgAL8
Q0L5MHuDBrzRjJ+LVby7FLl/uhg43grMfAdTpeqdAmMz5HDhgRFtP5wmw28EvJlTvrSb5G6Zk+lo
qtpla01Rd5URpgb5MOwT6tfgA2DfQ5IMpWKJP+xFW/CctdMxe2B7a78O87TWcaot/WAqbNPEvM2U
Qd26HgwFN4/XQqTByySm+YEotXNQdvA6Tb63G8w5jJyhfHIzAw9W39jXpiybE7sWjhAkoy/lQDxA
wAy4D4ziI+g0GgcdBjsBp/ZO0+1+KGpj+N7mMjrNkXD2eWUVP8uCTDVGKevn2qKoQ79t6mNgpz97
Kt12cAanb8LyR2wuKas3blVxqMvCf7ftnjIdcmu8N/VrmZavBKrSe25mNBYk40AXiyF2nLzYIwL4
ANwgqTWW45r2KBAlLGI7Qfksl4mKGMiK6rR+I18IG3l7CJWYi5CA8yNSok7x8EkqOOtBbiuDAfhg
Do43A/6fVmMXGfabm1v54zy3y0M0JmYIdkJfEsc20BDMSfBb4BesZt2DmxUA7UvDSZ9Hry0uAjz+
JeH0co9pmXauJBofx0Y3+6ptpx+d72Lw4UnaUWNvqF9EH7N+E4+udShlNl44I6XHSVTtpYt8NPXJ
G+PPBCAsMR1IoZRPAmCaeyXvLOS+epN20ryitJsbrwmWYtPgyqtC7Q0B+XHgvA4RpBFD5WzDnM41
wxr37K2N73FPZkiEuVESUaxLO7gbyhI9rVMuWF2OVM0+GKdLqnlRUnvq3C5z+xIzmJabgYXsrxrx
fOf7RXDEKehdwKN8eoug4ilJVidGFIMXbYzRpqEZg5ajHLWXmRm8ogjnm6GRdypi61D6gBQLisG+
YyIt9uB0vB+5jpbzMpUDWash8Q7kCLHPWd34Lahd59HII0n3jR8RrsNFGlb5ON/Vo+F2oc+i5+x7
+ai2ZWQkO2J/yyNZ3nq3EKUPPY8uqm5y4MkDVLwRGRQHvxj7NRRUQ8ivaMTICDOhUsXpHTkrmPtl
4OPPCPgreTXHn41dBGBy4LFslmaYd9YyAILoonmXjv7yMkwaBM2o2edj/9gmwcxH0rnRfeKTGfQ8
vbUiv/mS5oZ3C5z+2FD2/TAysuNzkWfRc1mz2rGnUxqVnK5Hr36kQMPYWaMFX8VX/vyMMUrdl+1g
f7FtzaLcpKLW8FDPeoaXkz/THH5iby6fp0zbYcCZ3ZmUec/BDw2rHp9iVzeXOVNZyM3TvLY9Hzc6
exJWZepwU9DBNnZG87Ro65Nll3dVrq5O2DrtU9ni+kmttgxhp9r5+iEfGsgn2yhVXwyp4PXMttM9
o3LMP0lmqHAx5HycM060ctZsnxoLGRcJIAmtVOQH2U9qm0bcyE176e7SpJ9eqsJ0Sb5Vcej5g3dv
wkFks8KNKKB7jahZ4L85tZkcZ3onQmMqKJlzu9lAsBTeGw/B5QirzvhpZdogpJo4IU2d/a8sMuqr
K9L61mqwTYriMU4x5ke8lPFOWwWZp3rAizDg/AsVzR9v9hJ3l6Ysbi1riXMSeFXoNI26A0vcPS4V
x/Bx8pdH00qDhzZpsIXidlh2buw1B8IPKS4pLNRtDr6nl4n7M16l1VFOP3qk7DDnnllsonxMwoaU
8CUxECJrJcZXRcFF6OKVvNFYGrAfqL03SpG4NhxPUV8Ag4XpbLqvkp7gYAHcZBSp+54XAwBaqdOr
FVXVYTFr62MsY5dFx/LC+T0K7XG2j2LwSKpTRy+e09SaMKkv/qkMittiWiemB3MTNOQsdrk58wFX
DPNbmQ5Po8rjV2MSdCP1EOdmr8KeXLRztTF0PH6Fm6LPgaPlOfYTaEZ8HYMj902gv515aaXh3Jal
f8SlvC7zYf/3vGGh4Lv3JZuxrK0dsFwSVLQHFvjvJU5OxBNvOesbxKqmho/krK69KvaP6eT1+9jv
il3rMIibfnQB1Jkfaq/tT+tuAk0WTPSIY/vEBQVFpMR/AnAk29goNLQmROUlFg237zEaP5LUVAdj
ML27BeDFD0sWxfcG3+dVtM1T68AwoabkxZzd9poHkUZ5cOSp6Yzl4Pey32khB2x3SX8WXvmRLVl3
SjI6nXSerr2xLKn6ZWWzTEbcnlOEFDarsXtr46p+XNZSAJ8n10Al3hNIbPsN9Mh4AdA7JBBLo+HV
SlPjWCyDuJQqzc52Kva1AxMMYhryn/t1MkZ3Y9L7sUsrMAQyHoovgR+rQ9/5+gHksBVOraIAQkc/
fbZ0QISS5IDAjOiB9HdsKWa9JK473imRx9+GoCVN3+IXUwv8aY56yy+qYr4kZVWFdp7J5zziJXQW
xjxeHwDgzLkfuKvuVGK9Ry3n9rJ2KRBQ9aWgJwr29nTB2uO+FDpnQ5k57s41muFAU2ywxzsbvTf9
PAGhSZt3ZAI0pKAPkPfs4SRHIowAUd5HLH/sA0trH6MV5atsU/TJh9EL1oYzJbjSz5ZzEABJy+Pi
buruZE3l6Maty+HqFjSXJb4JV9mUxUtmeNUzQ1V+V2mfR72wUCTSMfezh7rurAO1ruoKd3xfeo46
+JPZ3OMIokJnEsYhydxybyZ2fJEUtpD2zHrMTVmKVE71xSOK8nRK3IK9h9832znLBOvv8b0F6RjS
1iDUAX1teVCsYcNcNNYZI321xww2fUB58gmpanoDIk6OgqNjrKuNtwLSRL1MPypsWO8enYlEL9qP
MoYhwAv5Vfal3mcIhXU4V0ZzmlvTD8ssN47x0uReKDVJ0I3l5tW9mmwWohjUKHUodRJCD/+EpW7D
/F1GHmkeRhvMSuxP8+yBuTfsUhPzu+0tezNSPEHHyDov3AdYNDBtJrjgjpFjmL986YsNgdVh03fs
FWuvi3f0GjUbRo9mR2fgkyBnglkMgMJdFGFt1pUNbZaP+p0uQfy3UxTtZNWrlQjX5uy0+zZkadhu
9ViwBNIykt90YjbB3url2kxjPuEvHewNq8CMspHO+jEpWTxQjMQNYbAL1q+5vY+qBYLRsz9FfUZI
eSCU8iPtS6BAm7Iq4DbIKclz9xwJ8sd33eQH9ZdxHnjXgDNPhjFvgopJeZM1dK7AyiwsOYQV3vIt
JSe53M5JXJFnjjIiwVgufirKMz7HgFfIjCC+8TP1u0GXx362B3VCyZ+ajTXQLmq2for/ztf3WvGn
gbDVbw5XnpPPzZ7fSONUgILYo9EeUilUvYnVVH02kWnd1+nknzzI6lzBHOausve+LNRsbDRr50+3
UISCFrmoO1qPxx2ruObWlFj1Mg88oFGq8skcE0L57JbZgiRjf3SLDtRm0mKv16yfapcRxh5b/IBx
mh+9BpAabG77zqxa6OBmwwgAI37HRnbaCm8unY00+H1mrmoqnwf3tQUDPa3eQDZErWXYG20WoCN4
52642EWYFt38NoroIc6opd6YRH6e2WLH2wEnGiinfjHvZxXbYda17bZxCihhrfC9Hh60wt3PUxgX
CstFwOG0NWxaTIjnqcyyL7FfdG8doydnpna4ztUSP5diaff++mZHZQJtIeg4fQm7pFk5GsYGKPY0
7Lxemac5a/VzFJVmt4W6mpEFD8Qpb5vq1sUBaQBt6a9N0ljfLBoZvlV1/DUqpXlxbRhK7FBN4+jY
ilKNKkCS7QfzDhSJeibZ3YLkilQl74Fxu0/Y0j/k0rBdVcsE6NVIzCX0aS1KwxTPLr0IMLEf8mIu
XjOTPbKfjdHBRyeLw7m37ANHoe4FBXX8HOj2CRXUQHDUsdryiqp91qDebqemWlindSAnOHow62hK
Lbd0dI/fF6Y+Jn4D7aupp/lRSz8HShsU6a2J6UMw9cIqnxYLe0f23dohIwUnrCzpKUGsutAPmZ5K
copXeO0cYCePL5NpfC/8enlJsJCKjWd5/OXYytY7U+Tza86twuabP5rhksnlwZhr1nwU1h46eyhu
1TonOWSKgNax67S0SXWsnbMLY/INU1YbxyqLLOoN6HHk/LkOspZoLsJhuE4rc6WWLxiGZiCbMNRp
nNPf6m70ywcrz1qHciGPw5i2eApAh2xBo/WJx74JVIK3fBosS8dHK2A96yXswtNqMOZXoANq+rKQ
iuD5anQceLvH3mwdSeallzaolMBppvGOt6TxqTqK4feGTmvVLEr/T+kObeKyz78u8XSIDKm/FEU5
ff2T/PPfpHl/Qw3/yV5p+qaAh0yPNlMZ6s4qqf7Z16b0NBIftMZrbLRiawSYZC3IadhIToaPlyV+
t0vnMGT22cnFnojaXiRIdxIqcb9Anex2/FUPwZJRtJP+C/f5PyQh//7aPJteRSRPIln/YPYurUFX
ZmSPV6Waq1TMitExHa7//B34734Jlj5Xso/HovOPb4DIuolD7zBeU0Ct6z+eUewhr+x/+zX/cYL+
CycolmQPL+U/2wl8bz7a/OMvG4G//9DvqmQAZ2z9hISLOQmcwfr/+0OVXMm/yIIwwRwROPJPsuS6
RSCy4GNTD5gdVs/yH7Kk+e/IkDbO0b84kilKgqmEQLpizL21EPavl0zh9IY5R8lwccolGJL7JW9s
G/6N4+psBlwjU3dW5SkdouQnxytfE03Lxy/UxnqntZzhuSj9iF0YL/++sTKPxqPWu0wQpehFKwwq
I1oOd/iAGmNfLWn/De5JeW04lmXbwQ76fdD56dWefGcdAEGJsK20d8pK2lDMwsFbUFLSJKmzNKk5
e8xzs3rsxrG/BaTt8DrNcf61waN6Zoj2+81EC9o3U48ReYpkfc76dXArEr+8gdz9CuoXfKxvTQdp
yfjR02K5Ec5rblPsRHsn4OUv1DDujNHpziibC0ct2FDoMBOAVVeidNF48qVPs+lDylKTVKtxTris
0B9JVLSPXPrJKzJgP+NSydQWX4y9DxJpPUuhk5uYvAw9YV2ZG7BTL0082hdfty8IhB1BIeTdZuMO
jh2aoFZYWfYMCdb0na7Bpt04Q94eTWNILzCPIRVWSrTvKaMq5Ec+wxfamsorm/MEWEqynJuSzRP9
hk68ZccqYZXy1EHMMdJHO6ClxCjiB2qzMjSoiWK8RGRhy43raALFukyQzS+VYWGDt0qgRl05zs9z
h7Ukn7DTdl5uM3VM7XG2dXUvtTleaBOfj3jinA+2KDUOVqt7xu1fACPKDWjwtuogrSc2h2sEtfuF
p9peW9LYVlFRPRGvdJ672e3enMAufs12a36xB+CcXj5VMGeEcXVSuUcW677xXqk51FMVPJK0LL85
DZtoy1ccSnAg7cYqXw6jKYydwRPpU49t+2B1nL+yiYpNElxYMjK+OKtvIQh+OE7W4yVuLFDxBsjJ
tR4zyXcuB/on4LkY4rxA074ZUY9UmvWw99leYUFzPziT+XdVj2ESToG6ug3zSF+ZrMLspQ+TNp72
k0Waf0evaHZRi+seC8a1o0mM5GdGR82jqagXSvN4eWCFr9SGLh7jh187aPdR3EJw06NXoHJJ0d9V
7NK4fyXJmSpU/NBllGHYKMS31CrN12aCH+QFOQXKbtvfpzgdaDdRenhq8Ga86QLMEeBgNXGsTeMv
FF6KB1+7m8ZfG60GWT1SatjdbCTQXS6cDp/zAKKX72Ql4anqnu61bhJbyo9kvmkxUY4YDb3o5GRZ
dGIUa05QVNti42sLZwxQQHwsXhOVX7mNqMeZ9p5jhUFkN/Sl2KUG+ptMrGqkPwlRDJGG1XYy64cy
LuOHJnHpqdWe816kBXUAXNvTaxsl61LE7+dnz8udOCRpZqCqW8lReJDx+mXAkFQaRPdCei3FsK/U
bD6ACrCsEN5WXl4NqHJfpYV+Tr1XHVEfo3XEnSRVy3Yp68+CcIy/6b1yuncWif0qzQUcJnaaxlew
eIR4MgiSmJuMeNo6qZWRcczIAHNC0Qvre19NT3ZhWq94kGn9Qb5olObEXgtzumcP608pH1xc0nq4
bwiFlsHKgvOgj8IDac1nanft2XuJZam6W+ck/XCs4balFadMuzUWHF1ZiT5IbUI+PjfZFPs/3DiP
kgrAQIFf6KUcslHLna+Eke+Nvu+yz1kqZeUk/K2m4cHFw+0/c8C/mANYu6/Zuf95DjgVRUqEqP3z
HPD7D/0+B/jyb/hLeaTzhYGQ/dum8fc5ILCAFwmGAJ8CEZthlsXlH/tJAKZrAQDAGk/yItat4u+D
gOP9LWA8WFkbnk2Wy/u3MiJYE/46GIAssiWdQIQlcT3iRVj3l3/KiKReyhrHapPzxE06xaZYi43A
bXqntGTlM0+Wu3UJpAM01pQhdpRSsiMbfIG5sUVIPjZWGZF6rkHrLyDEol0BKYFor2lOT1hnS/dg
ZXI2nvIga141VVUiHAgjkImNCg8Dj90OKGYE0DdFhGq56UtzISVBE/uFB7XkkDs2y2mxls4FxkuS
EFXRaXaDlU1wVceaPts2IrEGyVJ/h5wmf/zmmO78gBK0xXSqTaKKriWCK2yxtVg42ZfA7pJtG5Te
/QjtFOpbf2spL93LFswZeeTBdDjgW+kz2dr5aUrM7trEdnlb7f/VTk61AYjYn2LwwMKMUX0zdSuE
wiwfj5rNSD0f49ELzjaM/DuOXwfcfNDlkjqt96LCJG+3CQVcHWlbazsJatTcTtqv3ANtjLpN8WzZ
VGUHiQv4clYPop6DLb4j57G3s+Y01DN8Rst+BGnQbqmJlTtjxoU2KaN4dKRRXJ1qvAkTbUsUBc8Q
NcnkBxWA6uBKCqHZZOV3VlnS+edN+jY0HO42fZLG98hP7nVMKofX1i/9xRx3sJTra6Sa8lc2eMF+
yF0iQiL1yQXK9gYr6IeIsI/BsIxCz0g0zWj8ix6014AIzqZhUxmqQpyHEZ6npKT2OWta5+ZMwXTn
KDk+pq1JA2qefM9sJ/kQtTduOTzesaKat4KCtg0QZ55fnjKwiUzlc9HkJZuvor3aTp6EHe9IGAX5
U1Nk3dWY4FWlXLEv2K6olWnJL8/UFG8VDeQ7S/BKwUbEW3OI4i8LFhLYtb7GWpJVNYp7lWUYmLmP
3jmJNs+z2X8W/PmHuHeLJwlLJ9kSMApuMhXqiaTvwCoMsAyGrmW5ugarzUxxsszpPDwsRl/dTJtv
tPT67gIXz11JJxvVOO4eCY+SjIkyDfaBIt0Z8FbObpZYW4p3C43oP7hbnec8N7Mo3hu6v/OcoD2b
iXc/DK2mZ82D7adrPwv9bEJ/qQoADy3fQfgEM9TViFSPt3RfDU6GGIZvPgGUfSTv3AE4A55ebMl9
9pg4zYNB5sOClLMNCvfGtFbsKl/9aJWUpzKrqWvA8I4z8b2UIP9p1IJsWqb2nXDZQuHBvyvmTyPG
71ozfNFAa76SbMeZPwfRUY2DcT+CYttFvYq3mem+cTNsH2xVTnv8NSAY81icIKS7X11vdfVksmWB
2dCLhlvWy4yzRLrZUCT3Rg+m3vWybA4FqSAEsPPSpZeu7BiLO5JahFaqCCmRoxjVP265Zadb7sZR
pft8zKbQRRK5USlQPClfxLD/eJvxDjmnIPCmp3IqlkMFbJBwumpgVU7evdsMdAg646mZ3Sjfsogc
n0a3+4rznpSsnsWV5XWyeprq1h1NwgAGTSdbbaGPP87R6JSXsRbXsvG/17oWUHqW4EuGOrR37Qr2
jZ9GjzMEyAeMpx+Vq9jaMAVsltT68NQguk3SmN17C+z3YJaJ2jaqsO/igr4l0xZ8pc24CIfSLdB5
kuJx5ra7SSbud0UNXiOU1fy+9EGKRZL7M+bb7kK9wAzkfqL1ksIo/awbEgymB4vCr8qHmqQOPe8B
+tRjLCJCFApt9IDKhuhTiMGkpS+rTyof6J1Nq67Y1qoKbl0mf6maPW5swx8aE79gueBbDN80avsb
5VVlHYVuyjSEgN4Llv4q9Yy9tdA77dtdCbmJoj9u7qw1p/5rUsyt5R7noepArZigA/za0D9yg6rQ
TeJmvUlZBuL8Q974ACqyevJhCbAIuUxu4z1NPLCfnQbcKlR+vnpsrAbxrbXS5pwsdNpsOkKB3zu+
/Wlo9TpmH2tE0t0QSZY3XRg+YiFm1zMVOP5Zz5Gx72BUxMdId6c5deIHYFrFM83Fjtw0gyEPSQ7q
JAQLlbwp3213g+2WR1gQyYeP+heAVsFWSjCxcy+x01hsmVzFWmwZ++g0KBTv0RmGYUPaEKMut3ZI
lS4SnePa433HMPo4T7Y2t5JePICsuM2xY1OrPG3caelfzcjRH7ox0zeeyWTRxrK/x0NePkSDCH7B
J+5BgheRczNo7Xs18mK5lqY8EZfGrlI63qegTSXFDe/onirUAb9xgOAp6uFUcrcFUGHZ83Yu1j6A
IOJdZGGX+F/7YRYXVlTFp5GZGS5oHH7thlT3+BRp1/vKcyTYKfwP+x6rk8ESCEIL4B8riU9NOk0/
ctRNl5tRTNggr4bHibMl38o5MR7TzKOMy3bK5o0S+PzqFIoz3BB1rgztAHhH0Ov80+10fsPP+1y0
BYytdKmiE8aVkuxLwsWqqAR7WLRD82A7ttRn2S3Ggt1sB+a9KpLxTYzz+DPyE/3uuzSVAslA6Dbi
IA42k56NMyLH8FgJ7jdgdxrjh2vOkFdoHAXDQ6fwsZcUcB+lMar3IJ4qP5yXqD8pq3PIcqaZZoUi
y+xV+6nrbjjqdTc4PORbjcnRBD9UceKao6OwhyU1h7M7ARHKE5BosjHfoqCLXGDMZj5tLcgwh75w
01sUKPOAoUWGFdYF4n++SzrAgf7NNg90iJPb8jKPnT5bSedtPeWaAJ/7lmAJXzhZKHQOAmM7DX07
pOS724mE/vSN1aonq2+7bStEcCkMjm4biXt6O9HDc2ql23DeKqrmDT5Tx9Iw7lsr7Ke2/pbPJDF3
HV2XmkJtvfz0GKDuIxMXimN73wF/BC8yqcqPOm7rvZOQtNpyi4/KzTzk+PbHIOeOiEHLPKXSlPfB
4sr3QTQF8RFF2M2OxQIfxpmd73LEL9ZFlvM1IPmQbvzSmViQNVigKpBAR3oW+c986XP/SEfsfPNB
Lg/hBBb5Ywjon1OVUO+o9N2TCIizhNlkm2/9wgC5i02EJjWabb8hQ2p9Bhp/yS4qvdg4YwaPvuEA
r16I9njt3qmS6a4HVY2+bBhUAjcttjks5Kcszh/NpU+/6Upe43kgE10OtP8YVGr0mEzmLnhyu8C8
9hjwt3FQYkcSZHgf6FI1Nr4Vy4PG0q82ohnc74FcbHqeahWvkACJPaccWTJbhmPNodXiyQ2KOL62
nb3sRnvhbJ4Vw2FxRbddlFPse9PsLxZOIK9vyp9JZiN+pD1+XS9jBb0ZyApuc/y2LzHuxO+eSx/H
UJs44fk0lzWDg3aT2FN+ihmzCI1FwoSS3sD2AmDtZp+KnEa1QYTGVU8/BrcWZ7yvsY9Q3zIVX1iU
JQczFQbng6i/NHg72Mbmnn8HyofjsMmMWI4x3Til0e6rRvfwUwOkmcqO829wtaxmg38MN0CSCkJo
StneDnfUcpcbljqP2EAv/A2Li+2m6Y9oSTti1B0lBEgh+zhwqpMu4v9i78yW4zayrf1EcCCBxHRb
hRpJkSySoijfICjRwjxPCTz9+bJsdVvq89u/z3VHRzjUkqiqQgGZufde61vEB+Xrp2ZB2rYVluje
Yrv1Huy2RSRjpt3vFJT/Vsl/UyXbmqv6V1XypzdiPIhQr6s/18l//Ni/VLzUtQJACwiYAOWtrni/
98st+QvY1u+xnN9LZC3hhXBDWMO/0L/fe+XOL450hMaiWp5EFvyPQvJ+nLXAvqVoB+MhgShQbFPd
/1ggYwxr8dOO7qWcsNFsq1SN1Br9QL01t/2vf7ow/8toS/9j/55sXV8sCLTkn3LcxTDwE7IzdpQk
V3eQl8Qg676StUW+zhS85OnAlJCxE3Q90yOgfMq64//hpZEqm7QWYFT8PFNKjVyooRbycg1zroIO
pCGYAqicDNrhE/qKNnNvdjq4OVqxnP/1y+uZ3Y+f3LMISMQLRTnAUO+nmR7g/bgKmOpditJgAuob
04DYhyq0IetJv5wqMUb/9Wta3Kb/+aLcKlAkhSs8+6fLXTWwkeImsC6OVVnPFUDJk1W6KznqBLu+
NIPjY6DSKcOjGLv+kAzj8O42uPILw+U6tC76qsaLM3VEPIc9aMVz9UYznC0h4sAsbqD2gUZMNYCS
Yb0gEkoVlW3/DehV92h+vnZ4AhmEWg4C2muP5089HH/2CdEjA4ld3OBe4bCAI2/MFS1sRT6dDjIH
Gtm///XV+5Euou9Vj/Kex4MpJC8c/PSNYcH0MoWY54JjVzxXBFkfWlLPv5mZai8LidSPjmzEnYNv
ifIMVN/hr1//Px9MkFp0zzzAKtw3Pz8rUxBUeZsrcXHJ2nlM9QNDeol6iKdW/M28VfwvNwpOHJ4s
3+QF6eDyDfzpCkcLwFW2G3GRhHM/Gk2Cu39KhRYy2nb/riju31DS6adT53HT1+BhMTJPPVwxsP/8
g0PmZrUUumX3811rSXha4GHNyzi0PCQSPWV9SyFlTpRlefB/eEg8lj2eS/7nOT9PtNFwYdKxJ+vS
9QNpw9SaxBmS03EzemZ9U0KyO9lTjwW/TbnLgwLGYkmTAc1GJpgeCHLJbgx3Uo9xC3URfSU07CGf
gh2YWIiXyQT9pAIPSZa3D4XkHCTs6/u/vmRX2tNPj4gHfAc6Dww2Zqs/OaCyIo5GfwnEBWgIQ8bV
g9l4vW+uNIxOYy0Lf2bJXbiAJfLTXZyuBViFJWiPzVICMElzSUzCOq9kxovI7N/9Ds3YX7/P/2UV
1D4wKEL0HRnZ/vQ2DWWNkxtJcSGengtyvcyi6ZrPgmSi57bo/u7Otn5+ihhOc1ez56IcwVTx8yuW
Q2xlxHf0CF3t+sYZSuctAkzNf2w8CqMJ6qSzXSxdURpFNMemjHbQDODwKR1zQGc259p3m+i0h8xk
BTANHoIULP8tUpD65nqJenYNFzwiYNd+8kCyYJO5hRQsT8xBxd0KieHmry8jn+CnJVHzzfieYZJL
+hPEcP34wK5+HjBsWuILEYGgL5pl7cLMMzB22sUCF2JKplkjaLIhtByjAEkylVHCDBdrxqbg3za3
iyJ+xMoIMzTLwdtPBNUMR/QzoyCUJF5sROBOtIamvQZIuZLZ+NgY2N9D0wNuupnjJXG2zAaSPkSz
ypOBiZpslDKh6Z1nRU3DuqkuYzUkN35fZrdW6dd3UwZNNfTrzqRLgvfhVSxefi/qpfhq5j2QXc4B
cAuXdW14f1PyvtAbduE1JVWYDuzfAKoddGmtnTUPrYmsZ6sQcNMJrXv4EV5Cm33yPKN5Gasim0M7
8rwnFHekm5DulSNEsqZ22pRO3EGicYOl27qD5X9pDToA6OT7IT+uah2YuENN6U5WS0DlKfKFvAWo
ghavmaKzyXj5aZknMW49KvzuwpxdSLoWQ+WQtmTRtS2TuGkeYEQW3VYFMolCtF7BC6BItt2ce8Rb
Rk1po/G9a8tkjnccDYKdh2OXd1c7zlvPaDPdVj6rDUdAFuKpYRfo04UfWyAFIM2HfIkFJyqAaYis
8G793MvxOEUiYYi8XSuQkM2ZGNxsIUK4bm8NFfhIbRcaYSjUtNpQxmlyN+XB8NWHIowY0UpMqpqs
CwNYkXedhbSoo8VGe6/5PJvm+iq0wJF5sQoJHLa+LLiRt07a9gcPevPe0sLIUkska82EaK+ySS2g
jEetpVy1rNIc+Xq2STRUhy5unLDU2kturNJkNIF9DFnmohWaPlJN2RLPQixSjAnhKuWcKr9H11n9
LvKkUWcG3ADAfr2w9MgLoLxbUBUh/JAMOLUARFiz5TRbVG6GSNBZGItbhn4ugubVSCZGs2WQZxWi
3nYpiWcx9eFnddRjnedcaSxE9Q0TEA5DrOCwjvzZs1G+zvA5SgJwPyqj5xsjFoBNYVlscoW8gHUl
qFkr0oW7kjYo4fZ7yXjV3jJCaz6DTuWbRXjKl5pmdAlME8TxHMzcXmA3+OrzqfncpTK+jJ6/DtsV
n8Nb5MyEnaYm59Wh8FmNytl5U9EavMy0pt77FdSVO7osPJJ1yJMlFJ4uaXs0tgkEHnph/PPQQHhz
VBwQCT1aUyPMhzAHUnIDwMR6pnGi/1JdBLfDMLE+s5xFJAXJoIwxzA38TrwqPtOUcvCxTA1mWr0c
mJXvcHE6SzsfBpAVCBATkd2NTKgDXLa8q7gtg9vAq9Wj5bhs6qnBinpdIznD+beRwybqZUBw4LkB
/yN+C6RqJ8Vz34/88vpuy3EEaWm3Ep4Ux05mOk66oHLUZ5G8cCWpYkTHHeN4EnfjyjcygQK9WWBw
Pk9iDXaWlS2PY0q5YReZ9ZxFFtvzoJo5XPTpEa2G8wZMlw/FI8kr5ckEI6rmZsj0r6Zu0TrmjNOn
mU/OG/4isjb08agp2G3bIG4/Z3nJ6RfW1PJ4PSisRBQRfpUV7hvaIP8WZQFfbcubUZafvWPTJac4
9Wz7VLeGeWcmPNJM9DHvoCKtb7mN+O4s/W6rumXj6cFKg4VTj2Zmcgiv6zbYOSJvPtN6Yzdfcsvo
dpHm8bv9StTSBOShPrV9xzuf+JkJw82MrbA1OvCe1wPOqI8qOfaG99+LH1sffZYs0FB4ByzJVhp5
ixy0cUf5YXYWGGilI98SjznegW2HN9hYKkNKYqADJk1dRF8KI+HFq+sjJIhTUvtJAQwIcQAhwe3m
iy9n/NJBz3fUQKy3Bv5vEAs24EqCSwuRjtinPAFfKxbBwcB07RMgg/kO2o134uPUN/aE0ypd6L+i
sy14t6hsuuM8s+MO+vZ0KoBrJoFlBc6CkX85mziuSj9bxg/NHBvAoZKIGlDA0ykYDwJs2NHR5s1E
DjfwIHOu2SD84IVESO85ywmR2g2tCfHUCrhHigSiKz0erqlqSj7/dRHIC/ARS1pxVYocbqqL+OtE
kiAPnKtfHrC5v830U18MovmcCRBuQcy3ynG/PbaRzbeaWpDICzZyrsPMERRhR/RiEIz9oJbYfev8
gefVLMpyZ6UryLcYLPxt1/W8k+udKFUm+ps5ZQlwmE2rnehA73CmbWMAIArx5smndwfAiXiKfG/R
1TqWnQheYD6oAPfUavS71R04FFn+yBnIAv3ztJig11HJiGfL8KkBgowyRCpfPM+I4tCDWIvAKBBl
QbFZ0qD57MYND3orZvVw/YTsRJyRe01l7eouPVwLXoS48C6EzSMaU6IixcnNzUxJ+zy2/Capgnwt
aKpI2vBnvqfrifG6bS4r+jhsUoZ9sv2Ez74Sp3ZbWYSfoXAuw24cqWT0VeuaCSZXNotiDTv9dhKX
T5GnkXwjBoDntUqgjhYEYzya60IqvGev9n7sC0HjuY9ZjtKch8uSOKCAE3UOQWbc8sjBNXItSSPX
xnnhtccldYpy5wREMzyqbq46PAUyX7dGZzpvUumVhb8NFVWZlK0YIE55WxvYlQJ/Ls7YF/hpDDBW
+yRMa+YWAZBEVrreXGDg6LUPiphxqGPBIs9RJNYluRyoV5KSe+J6AX5fi3Thjj6YdUEvrF3sseNc
790oVmxraqC3r7x0+dKxDV2u9yfo6+iQ0Qg4QBmQ+Qdv9LlFfHPsjtLJp3MCqMX/44YAZuN/a0jc
nrZlN3VHQ7tmiqVx3mKXXsr1riBEgYcih+h050qwJKKtBFx63W3Ie9B1QE0qAXnJqViJGFSS29Fa
NCE6J4ODl+oPZMwld1/aQY7v5MyfLRyEOgaVFiEYko/ALSeencSt51Bg3vO3zFDZYdCr2Pu64aYZ
EVS82Eic7smRWS9U6tzUpiGYiA8zi/Z1BZT5wFyljjwu9hAZevseMq6SDS2cZhAbED362AZp2ZBv
Qh5d3E3RvjX8gOVq1O82GwceM7tdeF00feqxXJjVbRpKtZdALRz8nJjPPS7wkTazhYI8zGSntHzA
aNanSfipOg6EiCb3UM3M+gTMQdx1po40d3zNBYzTmrvdFORWPQ8OnMVdbOTBC5MIrHWN0p/XC+YH
MJze0+ir8h77P4iHyNiiS+mPTtHipiKX5mbO4+xbbENF9ixSOoDsVChDaxQRNtCLxyxt2JEWuC9b
/MhDwAllcV/ybOE6pw1faO3MqzoYY4b1DHDahHmiZpI7oU1Pmyb7YMteCCQKTnmislfHSjQVYX9N
U32IanLqAqXhl65FGITkkEnOTW8N/k6pfjDPrV78zygCaESCPORMNUrmNPApipNRW3Rh6NmM27aI
ZuMpziy+nq5s+G8baFQj3H/1QAdw3vjwPo7Y8VmX2okzTqmPdG3i44GKoc3hOzG2I+knN9dCOS9Y
ZWc74FENEh32YOqsimj1aDZZNecDkmp5p+q6mUQJ6/aK3zT/reaMye4SNAjq9B4ujCx6ifyIO+ha
GMZmXDVnYEjMNLuBNa0mLyC6oZ/GZI3wg9s0ANwI3VHcxQpasjAGHTlC3oGLnetEDcb3qvXBat8x
1TiOZcxqRfio9ayTCgF9sUQGWc7iGLBh7pa24pko9HmziQL/lsl8WoaIh1ijCTb/nGOC39SM3t66
lkdoKLh50sjIz0bt7N1Yr8zrWrMDUdslR8tJ0t/k5Jr9DXEpPHGDgdnDyVtYz7+fMFp6JAY7c5lX
vjx5HnDTEwWbGo499c3GH8fuUA89Zj8ylXxqlcF5M8GMPvu+oGXnBKxK9Hm4JF5msG1EkUUlUbps
LO60uM8JHetwbYGKogLleVhjvRxcj8yOWX5zmciTGlOV5p54YYi+8MmsPa+cPCcdfmOlI1ESuaQf
mzHOCRTGtbMjUHRYCeOxRg/hSmlazCYb46EzXJIwOE5X/s7uSHFlNGd8HRvbeQcPsf7GLGr6VpM8
wnF7LvBXuYuFUR8esOBQdihorrxK3m4XjlFUINloq6zdtbVqz46t0rvUa/wwztz0E5rI+Ins2Ult
x5Lkk7x3zAPireUusJvoI9kj+de6XfiXnMqEipaCr4mxJRtUrIUZz+S+DyayIUZT7udrW+G/E56/
mfAIkjfpOf+FDrKe3/482/njB/6Y7QTmL8KBwE5b6+p2+K5/dH/BjIolyvKYeFh/JiPJa66jAL2G
ONLl52jffB/ugMh2ydaj5+z7dHYYFPyD8EZp/9jFdnReATGVdOuZJKGEtEHR/Lmzu5RUcpWX+mez
LdWNkfVNOOdW/qhsJ38nJpiskKvyACMgKoT8Kki4ShOuKoXI640HJrdoFxhYTw/SHqKXfEWxdtNq
mUMyQPqgdtE6BKTCtoGcXYsiRIQkShXey+IM82XsGpuScCmL6Mw0v3iftLxiakf/JYFmiOzjqr8Y
rloMIh/ZhlElJVqoMWnJRnZVb7hXJQeJy+478vziNxhFp7hA8JEFavo0pK18RKqCHmSkpvg2aJFI
bEwfck5U7N9Vmn1etZhEkuP7SVGPbq2lT76BK2Z1DmKHlKNOeQ8NgI0yVIvdP2ROrD6wQYgZ67xc
vnmlYVzqKsOr7E20RybDik7Q9xEfxOhIEJfWNn2iJMthM2UrsncGs8nb2sTVsXCjfgffNPkscDKo
LdJ4/9Dr9vcGmWbxtIgkuR+dEWXKSKpwyhpzgCnpn+lXTwezVo2NtLt0n6hMaS2sVVJ4m2Vhgo0u
zdKqdggtoG0g8b8vwoQXs/idB92kmJDWBR1BRFHenscoz3Z4K911g+4RfGSrgptuRVqnNbEVfLrG
v6NqDiCZT974OGl3CLtBfcxpjXzhQEGkUZCWRb3FLdI8tcU8nIXno4CxFBcnKEDNGija7wXWXnPj
x2t2n1KDoiJ3vOm1GE2s5aMcfGSjNaa+ZF0UYUqxF5yBH0VDGANn3BV9RTGf6JG+SpGawEfAsz4r
sCgsicN5IOQ92biJih/8ofmGkWEhPXxY2zQ0YCt/m+OcrhgA9AJ1v1yHrxU9XuMYYcV+IVY6O012
1e7WYMnYWip3emtE4D+4c4eoAR3FPsBx4W0yu7X3og7oS6lUzPfr0MfZS2ty6p8uq+GTNIwWFmkj
NpwpfZwXL3kAt7KI4p1v15olx3IsHflGyQrP8625dsQY3ZkuWRl3cQ+OoxQ19kk5TJhmZxfEh7A+
xj6vAaWUBMH1SfZMFOaKeeJ2EGKqjhHnKSC6KEzQcpKtF1jeGelVvu9JzubxtrvtUsO5iPN541WI
DGQAI6U3m3LbDiLaZwlR1oY3WOBNA6B+sU2Zn4sbawhwIJvC26haPuLKOxZYT27XRkbbxezQpJnY
YpDTct1HRcG7obkShZXfcQfS3DLviFNa3FCflrfI02AAAK08W2VX7jhCeicEsfPtSOZUOGMsOrQO
gj3oNGt74/bteLaysXxcBBGwJGC5zsHNKlhPQX9ZEx7MvM6+UZ9/FAZmjMLPGU3UMsyIBdzUadY/
G2Ro3hUzYUx9hcaChB7x1MmcVcvHD74JUGttTBeRJObxBG5x7G8nTuGbacwfgAC8BKT8kVvGg23U
9jEb4kcX2wwYa5FtI/iw2yw1J1Lp+sI/dqtL0zl39dWu52cAeAly2yU4ebVcd1bhwhqhq/7oNlqZ
VKw5cYmdc4JVU+5ciFyKNBacLRx+CE/SbpcFH/Mnu5Dy1SudLEy0K0Zpf4xHVfHsac9Mc7XPBFcr
DQpntGqpdtiYNOOoSLXvxsx5ehEpZA+rduXkMf6cWjt1mJgC1bzad2Lt5Im0p4dhX7mde8I4MIK3
nLLx/nhdqcUr1hvtbVwzMV4kpb1CjnYNQaXBQGRrL9GsXUXR1WDkxgVX27oaj3ztQUqvdiT/ak1K
tUuJDkt1m6L/vM96H1uzdjNN2tdE8pK5M7XXKZPeuKeLVL6i9vVpyFFAbWO+/tcMQpfljAA7tHdK
aBfVUsT4qbSzqtceK0/E8snDQXVp2yTeLah794V2ZU3r4J+Q4xLRRHA98KmrgctO0vEp1a4uP+nt
N1s7vWy7xSam3V8+xzmIlo6473sn3yrtEuu1Xyy+WsdK7SJDqzDcmkE03fYOxldTu82mrCfjXPos
mVjRhPakcahOoRnRvoWti2eNk3wcgtC2iOjWnjazaJJ9qX1uqVVw5rua30rtg1tSKwW8rt1xlvbJ
QUSmh7tiniu1i27VfjpbO+uaKMNkR9MPw52H9Q5Yi3W7Iim6RfKFMa9wzYz7Tbv13FE8wRmzCFrA
y7fMLQpnjsrJp0Z7/Wzt+kuuBkAWpvbIjq7eEu0PtK9WQcQRagcbBQufJVdmSuNwdrrhMowwcO/j
zhbDgFURz5YFPWYWufm6kJEBWFF5XfpJOpZmvw+1O7IT5SY8jrVOIDxUMF52owCctNhUj7vGVOu7
P0zuLsqXagtYmCU4gYo3bbpujjZxsozY4UpKGdUeMG/G5Gyk0YmvsghHJgIXu1kGDs3eeYyNJmzd
Lv1dh/Df8/HfnI8t6bh/qYC6736Lf1Q//fEjf1I/oUtnvGEFv0udflA/Oa5NYxUrMU4gbST+LoFy
f7FcyIaE7praCG8x2/1+StYUQxw9Hl5iSaAM0TD/4JSMNvOHcSo2JYkgiNm/Y9IXgVnw01w678c1
nxGTI2dgLhyAwDERrHZMDO+DqJHyIt2W/lNdkHu6J+hIBNCDp9Td5hEkPXXX2q7AjIdeY9MPaT7Y
j+jEjUJ9cnyigmG2owqkYVfl0Fs0lWCgH/MOR2umV+H1RBhs4WfRG7JGUQOOqBMLutShDmS8K5M2
O5dZJb7ZMflmbGat/8XQFAWF4+7sMbWnqR+jfR284hHmTMTBEQyDHRSQhIAVQTax3XHc0F0rWVqK
pnM2qy2Nj55pfPE15aHUvIeKcfOdm8CASDUNAslHevImZ/wVWo+1k1g8mZ5WbvLYXbESvSZMTOMa
BWFjzWW3s0njQObJ4MXf9fg0w8BMEnIlSDqZUlKfMAx9STXgop/cJLtzOC+GkES8+7QzQWMsqYJQ
XNAv3xJNAfubKX0ATt8c0uXJc4ahCvkmltdoIa1QQ7RHvFtR/ESJFQWbvqZwgQeWTKfUjQAvski8
opwUnCSkMk9xZU+7wM0hWJsiAzjkkZnOwpnazaelU90W6HfWb33O9WejJxZjw7yxGbdltIIlyWdv
3LBDc0tka4pdG7xMv4aZ0/dd6MJ//8xi2LoPfBLLhKY0lQqzCRCV1ByZFmp1ACy+5BsGE1jymr3S
p3Lcz7FN9kSbkuFIvNClXaVi4sh2HlrMVS8cMbrzUpORYZatuBCnNcN1KN1zJPGbsShChdG9oxCl
MrSYKzgm+X24Gy960ttWRnMrr/Nf8/dhMCadmdFwAIXQ93dcCNlsgfFhbJWkTtQnMnoYZJs22zi2
Mj91O+xqvbydI6oLmteV8H1Gx/jwJS01rt5l7MFOsT9N3lPZVORMekyZmxfSJ70Wvy1D+SXR8/nu
Oqu3lcL/4lqopc9ZHXXMR5o4eS9bb2kIV/RyD7vSUhq3EzPffktKQX1HlkV6i1kiuXGjan4D76IF
BlprsDQV4U3qKkToa6tC386uBz8Ozh5cSlMWEObFAilrvmobTIIN9lWcpg+pQr+1TVpSLzY15l6e
7Ah8xoYdJGU+lRH3wwZLzPztite/JWZZ2tsa3Y4dNoRsC5A3uh2TXVsz7rVN0wFs8j6otZzJiqCj
0+XeGCaxDUwdzY4xsXHSASoML70jA6MA0njtE6F3o9MDJHN+tXQjaQhUG5+l2T+uasjoWI/GV+Pa
leqvHSqfOs25G2q7X/dDS9t/H49L/aqYhCPD162vdfWt+iCxtFUHflN3s40K5TAr0fIk20DVpz9G
sEVhuYcC7NV8uiaR23XTfYO2+NHRc2Q7JTr3acqtqTmSrSXqU0eIX+g3Bu4xJC8fVvJsLrKadXqo
ZFy4y9CZQ8M3K9oIbXZYle2fM8NfQKHNhlK3StBw9Th1rVRZHVZen5q4EDFN6pTvqqZ1DrLEWqV9
MbA8T3t7TIrQDTLrpqb439k+XcKdkTbIDGWC8g8reoo+pdBJArmMsy9d62VvmTkYHxlOTp97U03d
jlJB8qxJNYUGKSC7UrjGcOriWG7BRmT9zsXi3t3wFyTJOwYmww2pe8jzNy7qbWxrvQFUiDYhvCZz
ky2FxIM2ugkmR5cKw3EpooDQNhOeqQ52aARkAAAEHXAGpnXVjISoMmJ8FswQXqZ5/SS5hYdN2utJ
TFCZ1hEcoHdxyesIY3iT4WAl7Qngu2fuKqQou8JwQOTValaPOMDkXUHOMCoRrIfiAwi9+sM6kL9z
8Nvafm0H9RorBSR0IHJDgI6NCoqdyRz6zThlavwAKEprkkSP25PeCzNkchkuQk1RZ20AaS/rcixt
b/A42pJ8HUdn3GszXQFEE7+r1v57nvrb85QV0If7f/cbYUDBhC5/6DmiHtY/9L3nKH+RtkAfaaHb
pMUX0EH8rie/wtpdjjMoArWgmz/640RlayK7qwMbtZT2X6cp2/7FBTMEaIsX0T/3z2jszo9qUpYs
qC8BCmK6osS8sCf82HPsphyhoyvas0YlhbYs9kMyDXu7HPwLlhw2GofUZ2Z/NG4gpXfuaHxMBieD
oO5azN6V0TVrhWYlSCNGTTRjntlfixs/DtLsYXCr7tepS73PDibRcyJAAw5zZoWBkXchA/q0PAOe
Y8hE8mU4TFl1mzWtUX+ukqb+MIHYpfxcxCGeCeEh2Mtq9iW4sODzlOJWPPomB4NuoAP/Os1q9B8W
vO2hV6fJbWbVEOVtF0DDNqDCTt+mwUheR+Ty5RFTYh7vm34EmTvgDhmwtRYleUOjmadEE5ZzylTq
rkjAdXt7xARrc1cTPYxCSPWdp/2MOKiOTN3tTtF6aE2jJFhMggXl6EYinRNSUNI58nHDQP6NgF4P
5MEt5ThrOXZgznQ+J09sRYLD7ytpgP287nL8JTNxJlXvQInHYM45qRy7FYWVO1ZMNivfMmhoDIFk
lpX4aytFCMSDUo9ceeZXW1RaVgIsw8/Ges3e1wh2MvXxUMaLE05xnUpGiXKKD1auIphQ5WCcTIbf
DxA7IdbRS+OoLDHWaRR3YhjTISah5ykn9QgwXm+umwmAxkUQtbN3UTK+eU2W7+ADFuhZlgRiW9/u
gebkt52R2ge8qOUJpON4wFfXQh2taneD8Wo8+YxUvDHJ92VZ1aHNAe/esXBCTUmhQhfARCgHZvcZ
QV/Hfg2iS1cSyhJVBr7enGVSl93NfZG5H/O6jC9EcPcPczJ5lwJP6OekRPQWByI6d02iLtwP9R5P
avpS9IoccqsGh5Y0hrWdx3EC9UMe4ixS7y4I8uglYUR7ZB5l3BtKQ3Fx3OE19zr7NnKj4mCgDl5D
4XX58tK0QBcRUrkfW1dUT/2icrFBu0nT2MlaW20BMHpqW6ORPFWd5bpMq3sqaZSWp1mt3WHGc/xi
N7V9E6weigUBe/ZZBqJHU9dg5w5HOkzfxCxdZr4eg9ENtV21Y9KJhoUi7KFLV+/Uzc5z1nphn43S
3pD15N0K0H2YM9ENs+N343Q/xjFDMKXqo5Q0E4ds4bsei767JIVbvXS9qg5T5DVfZiv5JPCybZGu
+We+aZyKjS23S9/4H1ai0y8RtvpzJVX3HAt7faVRWJYaU219zRCL3hhr5WEIbG3vjIk22Mus+W0K
2ugoHLPdJSpHaUCA1RPpV+Mrnb7i00K60yd7HlJn67R+DnG8Cph88ISx+2M49oQF5Xse9mnj3sw1
vdTST4tD1tnLfRVUznlWPUGU6KUzoo6qwLgXme7MOMQ6sOeb6UMVZeqsjIbqoY6hYE4ChUbi+ASa
pwOIS4mFelfPY7OFRkvXFE/NxvOKZBsb5pZez3xGvViF9uJYLxKQ7v1gdB/TtXvKGsN7V05NQ4U6
h76bA5mWZDZOR88ecvSbEkzSrTnIBgc5MV2kN54C2XsfFmjkPBpj/7QWfhE6nVl/dUdQMM281g/U
SesXZt4wAAWlKXOHuWEWHcuPcSKdrdsWsK7msl3CFcXvB8ws4+fBgWtUF7GO6oLxlwuOzUyvz6iC
4reeftpvmFOJeZ/aW+QjUCndWYUJWXSvVgLu3DY8y2cKMi+3luL4K3N3RlQ1WAZPnEzMO9EqY9/V
+PjgwPrUPFnP+LkZBHKSkZHv1KeM44uI9qv202FEsVDsPdazRGCVx7P9NEFT/5LPJac2IpGRAlxl
eVGEQ5LTi39bT5XzNgIFvqEMoRCjHNByL60oiskLA+dIAwmFkwTkE6AmWYTR33kQTJdNPOJ1xaVQ
dLAHk1Nd+hP59ItAYyksCpO0z7lFnXo7mOpry573KGZ3OcWEFm/5R2muZlF/cgBwHQZEi7fGYKWk
FDbAburO+VYb8j1tWusWAWw/bKFoL+BFs12LbIGH3Mg/MPDwPwR2nt8mBDVmFJ9fE9MiiMvU8mql
PtZm9wSyx9z6osOBGSFSwAOZkANF4Wuma3DBrF/vMPMk6L/6uT+ie7sr8ineyzGNwq7qBDEhjjxk
EKn2PO9fyWn1H1urnymPivo59uhriKTDkoi2cdd1kVN8cGoIUQ755xxvzfhozAR7btzSHQ5SiPrC
nVuGgMphXzCLeG9Vb9DZaATRSIX0X2IMAGfe4RJac6MJ5Q2e0CJ3ygfI7s6+sFAsCghYW5Pzewj3
Nr3FfORt0AtRH41qhNeihs9W1yUhbErilLz816EXX7K2oUPK9ng7wcdmUtDPCYK/lllJX+ehKhOG
/bbqvwkQZLQel/EpM11nN8mZ4LHYR6Xr1wArOwJiU6LG7lyTKIE5sGlR9ml3P8WZLXYZ4FVYacjZ
0XUlxokEKLS6hCNW8xc6GcWv0BvBWM9MKUpsniTmMfJi2fuVjtBvXZ72J9tguzdJrg1bh19FOIg2
C+anI6FL5slEYBrivbH21pAKJjBG9jWgFc7amRgH5FIG2I+ouGQIbc9Wn6X7Zsja08iBZDe2QPtt
VMd7T3HyMsAzHJh4TDdpWZOmUSjGaIMwjNDE7LtVTT3hx+6rr4Mzo8SQ2FrHGOvzkrjHebJRIjof
VknOUyXpHNEBsva1cL62ZnMZR5+jA/y2rczWA0u0gY0ZOX8qgRgkbqrjZDlhFKYGjtd3XtNdPLM/
0LzCYVKOtDRy5ExJ9egbQ04vgKFx1TX+pmWKvUGTBOSZCQhJlfE+ksUHm9HrY9Cr+VC4Y3CUSxaH
q11ejLx6WLo02Q+liRa5NuBgF8uF7pAIAfwVhx5gWjiszBkksVNEoI3iUE32yiLs2aBBFI3owPCe
B2mlxzWLapoj4rc2co0dHDDmLJT1RHI0DhtZnrAf2ONltgSjjnJpd57B7Vf3BoOxqbq4RKOyGUN6
pm1GjyBoxpMqu+AIX8FAwbX653JYLkXq/Coj7+N/tRv/f/lWyNX/qpa6+216e/+xkrKvP/Kv3jS4
SjxJNhuMe/XB/ruS0n3g781oi9IJvw0ViHQovAR96j+a0bbDHyFiN+FZoWNyMGf9g2a0sLQk499e
LsBYOi3LtSj3bBhY/0E/xR7L3YRk4oMX9SgoUMOeFlsYHbGshe6nlW0b8uyeXRG0gvF/i4OHhLrd
TJYuvIW+vXUic7RenYQguNorAAu0auK4ZUGWdcIRLcOLPcnpFdljFxL3h3qgWSyYgpPP5IjlBDSC
m1TTgURe8TgiFvxcTdF0v3ZBpLCuVvMIiaDz1k0bdfM+LSXhK12GoLwjhxap+DIc3IC3uGkSoIw0
V2uZhQZr74NcFs/dJ8qf42MgxTqGyETNLxmnI1bJJc/fwXK192nsTCU2rFLdQ1/qCZPBbGGG9C6I
GMn+h70zW47b2LL2q3T0PRzIxNwRfVOFGsniTErUDYKkSMzznE//f6BsH4m2pT7/9bmRHWGrgEIB
idx7r/WtCUb3oZwbU22VIGhiB2+O/2qAB5LH3g0xBURWvbyJCwaqeT5PcA44QaKvAwUSCRhdblxL
tyqvPRpkNypJh0ukDDAenKzzR7b67Hjacolnbpw9IQpFvU5MFikyCjoExW6fwgdHwdlVJ6gU911V
dZC5/THQ4XLsA2HF/S4PZGg4OxdkX7hlFKYrHThE3hDhil5uumDvnRdi3UHlOyCaXADD1TttOEEx
VBTpJv42QmirzIQoNWDRWCFj4H3swigbpou0Hoi53SypPN6qQpWabyt2F7jaDBRBvKG1KAkuA2g+
NBtL6D68sztDcjH7wenOWxickR/W6BHKvd6OIjiTDSwVn2jsYblxHIUXKrHUVpsSYs7T3B6z4dh1
fV+xc5vzpDMa5JstPa0cGA1kcfE5DCIp1SOAwLlovnbMGvMczaBSWXD9nwXv/7LgCXzzNFz+uXl0
9lS0T+0PcrVvf+VfrSMYBOgG8BRTl/Gy+teCp7PKWaZEewY4D7ovS9Mf6x9L4R/rHSgDFkvBnMyA
HQCK4t9a78yPwzcPkoHukB9mW4ZLwfph+FYHnZsl4WSf5bJyxZoOlRh9WwCwqdd9q+EioMHw3vNI
c6MMLspiRg/TWLoG1Et1jIhvs2/tkvZb80RTU0Oh5waMl9e9MQBEd977Lem35gua9dwcL7pvjZlZ
Okh16PISb7Dt2iy3zwezbl8oL66JN3Xg+kjNWZuR7SBkJY1i29YhQy8132quUmzROsK5FwlyAfUD
cQIbImAcSEOLSWTWOmEARPBQQ72wz2q3r6+IAUtvmzrwHttMGeTEoIARTLyHpDqjuRUFG3yBnzUD
agmHmG21mbxMLlZ8h+a6MRf5hiRl9xJzkf1YO87oa145foHQj/zDwstZ9ozR4iYi+CEZJP2G0og0
6LelRvqtyrMD6230xW6t+rNsDVmuRBl7L6XnvmTTfOEiLwWrlTJc4Y/gNPS2cRlbsb5nUis2XWJg
ujP0nP/H8OrrPimica3Ps+53I7O+FYo4j0W2xyWamYE9r0ZhDXsM9PkV9oL2YcJ7cpDQjncAFdms
tXI+olKpG4aATAWRAWvxHktP/JX7wbpmcR6ILyqldklaCaxBOu57xo+CsVRX3EXMoXbEMJZX6F2c
9QB4H3Ga28mTaQ3yk1ZmLRm8uO8uSzPsfa9Cu5bzAj6wx1ZnGSD9wY97E+uqLPoNnkDCJ4hp2xqj
ofaZmUwEcAS1+qLNebWlRaDtIO6rgxlJ9aLn0jlExIDcsskPLnqtLs9LLezznUmD7XLqlT0IUkMG
s1u8iH/8EwybCaOasQKhAutYh5RDUTd4ZtEck6oNx+KYB+2Ylb7TBXXibYErslEWRAkQSPLe1tPf
e3z/WVH/TyuqJ10Wun9eUc/LPm7jp+KHXaT49rd+X1Rd9zdWQnreKHq/tdf/XFQ99pcLyZ62ui0M
iYj1z0WVxjs0AKmDYGGjR8scFfLvi6zkAz1wDCiHYXbh9f63Fllj8YN/t6cUQgBUYyW0HGggf4Uc
xHMz9qSNQzcuAsf1k0QTN3pUK0Ki42pb1olLRkzl6M+t5gR3TuSROJMXwVFrYgCkuKbXTuaI81K3
i11q0jiXg8jyFeNg7c4ledSn0wjnsdQ7j/5zMl2KQutfk0YKGNxh9mBKVGQVLTbiX1hSGEwyHi+k
M/hNjWZRhHoz7rpcUwsp2L7ti376BePiw1uGK2Cay96dy8A1/Qv/JUEPO5RDVR2mRkxXyHG9XTj3
OOC7bvlenPd3t8jVt2v7X0WfX5WwANv//W+KkA9XnJcrlYYJWYc6fwHtfi+8lhoSkjBNq8OoNQbe
kex5ERiu44Br8PMj/YhHoRjhFzUkKlsiKz3KieWbfwfvUCi0VBvZGUruuvUlSNeVN5NqRNpjfEtm
jrmb2Qj+guTwN1/Pwd2v89LG+Eb98+NBE50WUV602YF+E3tybSGZtijQqS+Apsyrn3/FvzuaBSwY
EpNr2tCBfzxaiEEuLvKEgDR9tNJT0eRqO9kosy/7zLv7+bHEst/48Vnhi/G0uo4BpogB2o8HYyyb
ReR6xoc6mjLUrFGAwqyu89J3scuBoo+my77pef/g4tiD6+2qTdza7b/9neFjuA5MD6jFDovKj6cB
tNhhtmMkh7pPF7BOOyOdCIPgzrPhUf7iYH+9hyydpuBSvmI7YAf448Ga2ssMEEzJoRJKXZdu0/qd
xhNcRaBrCZ+KKaScgvb6L4771x/W0h1bAKCybdKj9WXd+u7exYw2xqFdJYdirAdoyfyao9FjdS9i
Yt1+/sN+OJa5JFWwPxPAp1gF9Y8ZERAARjFEHgInwQaunkBPrCq9mc/CeTTuf36sD+vt+7EsIbmU
ZLjQMPjw4yV5Z2uNxj2kZjWKd3PhMYuNQfg/P84He8e347AL92wWGW5X+eP1622mLTiXYvLxrCHx
CY7hS5kz/bNgMKzbiGFoR5pERwyfaqokgPURRt+SnV+m/wlf2TVlM/Of71e6D/fOcg7I41nohI3N
BYnTj+cwzCKlh9xxDkPLxlgMtYQToIWnwJjzI41Vy2dfPv9iPf+AvEEtyAybJYiIH5eygd7Lh8OG
NkTYwCG9COrtp4YYrCOj7/miYj+6a4yqYNKglRM0l3kKabOO2C8Po11MX3GP1M1LhdHjmAZFsA+X
USv8F/5QifatTv3Hq/N354kNh62Bw+4AoPmHy0MKQTAqR9P2uuHYz/Pcm816oFHLT5TZo83GOKnw
ciSaA+e6HNOTPkjyj4wiCA59Wppn4ByDw8T0+MLT7NbZEp1aJtAXPWfY/fxu+utd68J/MqjtaGfZ
f6nEGEd1JXALYqA8fU4ZsLh0b0i37TY/P85fn0SUnvxkDuMf/vz4bow1yUXR2vhQjiUaJ1zsMWbq
0jpjr27d/vxYH5dz7hNXBygveTtaC+Lpw/Wf3dZqscSznJdN6oduMPjor/t1xqOCHL4igWEiZ5ZG
kvOo5UW4m0qr+8WFFfo7ruu7t8pyGgZlLnwaNgWczoe3StYwG+bJCPZOPzbzwcmQeK6QexnVIUSS
cE25pz9bTM0Ixuqhss70zkL+HQwwsxXdOmtD2DNe389XqNBlv2rrpCLwg8xovOlprk5Z1OKvIg7s
RmVG8DZMffbgzpk6Ya/C+OnVjb2I5VNcGa51NmAvrlYI3OWNhWbh1o4qfQ/vQJxHADl7n3xrjejX
UV3PYWD0q6yIhsu80bunLJj1Z/powYninOahNxXBG/AVqzoWeY1lADFUsFdQjttt4kQ9iZdOs+wR
Ssi/K0Ao0CNg7b6wuTLuR/xX9WoKBghVDNLNt2zozNHPCfONiClLohMqyfxoYsT3RTPEz33E4k1L
0HoLS2jGQHvYNjL70unZjRhqe4IcbXPHQI/NUOFMcKwcBKzYMZ1Htx4b9wZXB/cbT3+YbtPS4/Ag
sTV45y1rJ5BU51ERdkZjkimos/zd1io5DUgOsGXjsUWySxl455XGfOI9kz3U9Txevl/ewB67jSwi
/boy6iglB5KB7yEQoc2sBsj1KYWLSraoipJq47yvVsyhzppOsUK5YtK+FGXKHVnqk9DXWSbUnlEr
124Gf9OuG12P7ojUND/1jU5ytAyJEVqwuIuNgs8Zozg62R0o8rZ2YsZRHmHcQdPMIWlgAElWdHys
2wQX8b1bDOi9NMm1zQ0ZP2dhLrcMC82nxIKGtOKhYe4ZxLm6tlDvoeBPG8zVQz1dwrWhceiYIv6S
2R1LkxILYZ350cZY7sN8CS1we2w26znCve6raSEDirxU22JAc7dCI6JO4TgzkwoovWaUQIO6Roas
M2QGYu33UYsLJOELtKs8GRWUY26wjd5G1RO0JH0PFZu710pNurEBJsJ9H1Ex2Fap3dlYnPgdQ3M+
hVqWHFM323hKYwDYmNMlpMJ6C9NbkGBAzHUNTWU9a2VzHdLFOehuU5yNIf0gPG6E9kh0jsIo1LGn
TbpnCh/chZ2zKc0+fartIj0hOU7XwGOdS/SwuzSGW4WBfFogSsYjQSn0lM0c/96MLS5FPqprk1oD
KJBruCPNFjVmvoY/TIoiV1U+ePFA7xtkTCK8bRThP8NBWBLAa+Dz0Xqm5vlImk7O18pSt1mTcpnB
QO6IjW8RCneW+dg4rXEK8/iS7rS7onUy+cPsonX0pLFFbXxvBzbyi7aSZxlgBb1PLQbuJNikHiN+
3NmLKQ/ftYcEaBV70U0bzc9gfGFlgAVJtNzw4REVK6kGedB093NtkxJDK6hCrzO5vNX6Sn7JDfOo
DFeQfxFfMA8cffJJ74YhOCsLJ/zc0T4j4WeejlGWswCbyx4pl/OFHRvGqVNtfS3irD1qA0G6Stnn
qVPPbrUycwD6HplRNRriV6x41X4WJcj1IhgCePehkRxFaZZiFWihc95bGSdUZqZB42SW6t5CXLqd
xoy03o7YrrNOiPqSjZIZ+aPNepE6enbfoP28h1s93s7Af5YB39JUJ9BrPqUOAlLAyc4WaIT7Ncnj
5jBlNumwMDQ4KLvoUxPqN641jjfOOM8bQ/X9Znn/YB8rK4LPGfnnVy3jgrXDk5YdTI0e7UqmQOSb
mb1I6k68Cwu7XTN+jlmKCrhPZsAbAVWCs68SSh/aVamfs83beko3GdMMCLmbSuaX6OUfnEyRRj6S
ymfWigCFMCNGwSfryky2ViIxrlUoF4jesq50MNdb2+nDT10SjmdgNv0uDsZjQnJ5t5JwAr8YyUTw
qFXINl4PrJMH0KnREdcUlH05QgpXQ86NmbB3oETItOtsbpxNPjfkaGLggi03PPZm4b4x1sJ7aBdC
3snccj5No/LUTrdijfTLERNo2bMfK6Z6XyFAuZi02l5AtPPaKMtqrXW1g3li9PbeJCT5ahBLXyuJ
jL0ak/lYd4zLckQcHhMpmEWeOIcAVrCFKZxd72TedRbUAa4CIzAo/pPIpE3RiDstJhVcdJl35Ef1
bicL/zAvYVysoL/Ml0np7bXTaXQN6qIFXEfWpgvuJcCfCCkrCK3d6JBAYWNcAoMdm/egBsursGsN
NFsiOQRJLU9cwdg3gGXXQyB2g2VxY3vFyaZ9sA5yT16FdWbtLUAH514Y4pSulHUbWLXwc3cELqCr
apup1n3qF7A3C029HtoxRuvSAdJB+WS5u2goZLYqRgGiqg2AauuTcYH2p7zUFSG8SDaRyVUtpJbN
nGqlCUdhyHZAb5xHK7Vp4pR1eIb7zS1JNDWzw6x582tHOX6OF7unEa4BZjMqb2jXDN15p5veCN+m
HKwLKnbayvRUKQBEecyQ3PN0MRobkzzDUG11l0C+pr1Rt5G3jj13n6NTO4wuUoZBBO5ZST7CKenp
7ZrhkD+nRe0gG6i8+pOJL3tr20n6BvaPYJ7KqcoDwSP0kpKseXDa6kvOR2+auoRU5VmKhGDovcOT
XpkJGkmt1Q5hRVg3L1e9W9dRQaZoovozIq5RPJTJhl883qS5fBk1j8R6skvRW3lGuynCcEYS1JfP
JG0NRyZhmg/xZWK2aKjdbOF+RRLdXQl9aJ8TlHvHpM54a7AINEBG1oNJRLN13+l94bQvtkmtuNLN
YoreYB/XZDDD8OPB7uCiGJ32VjNwPU0MMC/i0ervSRwZns0mdh/D3oNPX6BSgC2vKxexjIWT3snX
dESKvWab8xGyGWlAuT18Qt6EwzjNa4zQA/6HpE4IsxhTsWYXFV6Qy+X4mI/oakB/wWyeTQZn1U17
s0j0kznGGXbgkXdGKec5X2d9b5Pmk5YR0viknvYiWAzfQFd6H8lEyXI2k8TrGomc15Ml8a97E68R
QXdo0VR6rD6t0u6IP9O3XkoyacVLYWfoVXessFa8VNRGVBjo/Ast5ypALPkSACsmSIAtzilyKlkw
/Wmmva0bwQNaOeNJk5X2Ju1+PA/cObyzCpWsRcnHTubk3YsiJqcRxdcXjFsx20kQgXUb37MxDjZd
YOsYZusb23gIsWKRkMLyGmQBN1X+oFuFvtJd7cYZJsbMTqGQ6bhbevmL9QnXJJbifDWxOfEdPEor
UaAEcqmxkYWYKEem+DnNJClmyN5skGJdyatyScHW5La3x9dOGd6OWt5c1430timAiDVTVVQ8hEMK
JEeAKfstKmdmt6hyfSfgdgY3LM5mKye0WMAS4IOjsnd3csZrxmg725ldPN3WSLzWktn3KSmGN63S
YWQyXl7ZwyCPuKx0PFnRdIybOcMZQ3tATgO++qrpd1XU6c8pkjuoOSZvHTZCR7MvzU3rxfUWYBnO
9W5KzuFn71JS5lcGG641RbXNvGe6HG1dkFsy2XurIXxczxHBtHVFDLCLN5it4NUkWn3VQcHZul37
2jUQryqtVDthx+Uqr70vzazl22ZGiNmhh1upUD8kY0u6lvYU2+a2RMzHPsW7gM95zLX6cczVZZ8G
R0yl9yhaTyy5NIywwp7ZjXpL6vBBeIQYyWJXsZsm9Sh78vSYcRMBDyun855RjbZr1SzjIE1Y9yUT
9I1eyufJE2ystJBFPpKHjOB035Po4vrqbIqcEVe0/QL7FyJaTld7ZWlUBCF630/KUC8T1jk76eW2
drJ4XM/eHH7SmeYQ19y46dFsKkCR0OqIbzJ2Qm2GOv48DWRP9l10btX3ujv0d7UL0S9q41vHCKO9
Q4DEuqmH/rMmGyBJ2Of2AzXMOWQdbU9W4vKYzzqImdj5bLdmsYvz2nb9NhqbQ1zbtEdH4ENryDfR
tCuxgW/IBUhNDFugcQiO0ZptlE83+F28r+gAyAXRqoyGDlCj1tV3cpCjcda5eduivo1ANmayWT5P
1mnyBD7DxriXiKA7hBi6va0zplWzoqtpQvtEyCa2pMDjWUzZD+0do3e0CxDj5EK0WpkQoOPRNEWl
R8mZkpHd9DJ4dMkBfGsD6GErjsqIwQLa0LAVoZDypVtSFoXc9r1fsrzQZ1pmGuAlgsc+pEAItJoa
o5TWGTJlbJm84x7cOphPmmlRJcckTHc49fSLRLPiYdN5M2VH77AsjW0CCE4s1YmIp+E1UXK8TOyZ
GAaRqq0Im/QYpWPwGBLNaPmh6Ygb0VrdxibOoqLfNejPWGls64TXYSl5va6c15FVtYTCDWwdQKrr
u0oYzYG9PR+t2YW2iUoKdN+aQ7V1hEN9NdrdFzBw0o8btn+I4Korq0GKD/sBKBipcopX/kGmLS/S
1giORmTRFGCMfHJ7hx7BMql5P95QmdpmLu3mAJ6OmU1KegZI5vzz+//iubm80W3K/tJJvJ1jWWpP
Dkb11OYE262nRtIlwK5wOSq2PfDrllmPKmwE1lxMJssWROCu3r43iisU2Ws5IZ1EWQ7zAGgbqc1x
5O00j1MEb5sebQXv1c6t9lMJ4vcg44RPZB1R1y2NlysrzsTnvNf51YtU55zHqTk0VjFdpRP7XUWS
+l6lvTpN1TyjXMQ0dzDJ5burLMo+fHwVGNo5qXds1RbQWp85jT+kAbKVWNEVoXnJYtADCg10RAOl
OVj1IQ1gmXP/60qDtBlWTzT/IDynCR1FV515DWiylci8jpYMIgWyOzDWbrt0HM3zrO70C0uM1lmZ
KCZkyqJ5FSikjMt9pxFnux0SfgFDdRluyExdRzg7KJMmoKe8GiDUaIiAaIpQZl1n/XJNMnwDUIbU
Nb/VhP5m4LLRpFybolInCSwP7wOtuLYv1Mkhf+sSvInrl2WstrbJHdCZC5DVG5YPxMVwG8Kp3HgR
+DNm3vTzHRTYE66yz2gl1TYtzObgFMt/LTuulrAnblhhOPNp4IPQrTae5dejpn+OhIV+C0qet4tb
7vtIY3stHPqsBJBQ8AtAOG8KMvnZkHA3GYoPJbStfKKVWBBSUsjhvpMM7D0xBschCsqnINKnqyWw
GXF9xCNsGj2zybELjkElyqfUabuDV0/4CeZ2yHQYAFkgbigO+IYFrvEeZgyi+7UbjMUOQKY8p25p
PnXecnlzPUuPfcllgtEtb8a0S9hpceKyTXGbqrwC5Btz6Klvh2PWzcGho+VKqpyrtU+KYJ5QpyPX
1fw9r4lTdFHuc2+1wzoSMaVHV70UugvZlmHerh0akNAdv07XBTzsE09g0M8eHYsC4XczdJsQWtjJ
oAV+qvIheMRagTxD2UqcZaEUl9izg6OVLWTEjsrH8vEAezsd01cLiY6f2FrughFtzDlaaVoKyHqG
dep21ISj13OXQF57xudbwe5wNaLRoopnGo154JdUp9teZ330TK5USOQPDtEgeHOCii9MajX3YKPP
3HlWFRzjUC7QR2NWe83pXd9xHco+F1/1q2tTJwO0FNPntoynL9PgMoVq2ZA3tFKrcBOxreDNSE7S
uWiH4iIau/4u1kf3azWYwVtcTt5xsIA1r7CCj5dmPNbb2XLwWXqAag6LneMxsS2rwB0DQQbLFQ1u
H0ZdOX9rP//Hd3g3V6//+99PX/MYHHrbNfFL94MOjGh0BlH/LHTYP41Pcfw3f+UPraxl/kYznf61
QaOQIQHjpj9ch7b+mzTRgi0TWov/BY3a79IxKX/DpQj6gVHfMoN3/yWdFe5vHh3xRUm2OG7cf0/l
YC099H/12OFHGAtFgtOySXlh9LbMHb6bJkKuyRTULnnbtihrVpXK6S3iLuMWVRkA6soM8SbFGcMf
B951FKXajfTqeVeYxGussxiZPXauBYQVZKiqbOSZnlZtrGmocBPrfI7N7pDYc4xfV0kzVcsCDuG3
xIJEV0bKTSUS71xqrG6RV4x+nKTzjloqRWSKnsgLHfx+YIxeC6Xhx4vM0cQSFkeXE/tX/HdtNz6h
5McER8ZX7IcRl20dhQuMu0kbdgmZDlFw1qrnHtDYE1SFGdAMGSzgpOfHuVENYQBh6qx5hLvXoQkF
TyTE6lDq4jqM7GsBxRuge9bKe0L2VPqLeeR7OMeHn2AZRfKrMmZFkcBt8P1PkMMcQt7W2reqMbyD
ZfTWppLE2YNEn8CzU3YuEWsy965KarvzYpR8tcp2SwRrqU7CV5TMG8SL5cFT/YDJ3IouJBTQryJO
tU9FbbU30axNGytOklNvdbQr3Wh5x2asxSFGFcC9Rnnpus09Bgm6KtV47oQjPadI7tC1fE1qu37+
7iH5mwHoe4jwD1+aGf1yAxN4yFjZ+qgYqFxIHIFeFbdmmQePYvn1w7IUn4WkP605bGh6yFwHOtnd
xoyKXMKDgELZGgk7mn7Sn6tUcBk8i3oqLMz0CEmODtDMv9WGlK+yKsVZqLEjjRB7nONMZMvkBg94
1uXOi+PsIS3QltiATPdxwTofMXzepQN8CRw43UbpOfe00enDma6Mr4Xdn49Ic0DOBtYeYQzONDMw
fLAIKQ2RUW70you2VvyYVV5yNM1yfMHuaKwyekEvVFzGwZmzZt90wHkCEk7W1dBvuxiDOg9leuEM
EP4zKPf71PiKTjBpVov3ivZqoqwz1wzpXcB26P04buvV+w4UNppkf768cgo4zFPBr7TqgPadcuB/
57ObSXobRfXqZjWvvQIasL2yYFPtJ+WIbRG1LY3BKkbQ1+knCsbpyi3EcAJXypeTRg9auY5Usp+b
CL6LMkN5o5EocdnSAj5nABJu8Weo/Wgtz6aWUhYMY/vJjFpCl8M0PDfNxlvrWOt/Mcb+sGYtEg8Q
N6QaGUugl3z3eH//wABmCiASOtoNZTh7Dq8vdpposwdS3Vy/cVAoITPi3mlK9TJKV63bbpmNmOMc
fU2qcrqoCBCm/6nXn5zapO6OMlIU3erzRIKEX/d2fp/XfEo6wFFGDkoxkC2yrBKP3ErvQsV4K5w2
hADIm0lfikNn5qvOvTafCK6I2fNo83aA47QsqGV6bCz8eRur02DI6TiO0OOzXW1SJrnvty0bAIoT
oH+nprbYJ1ZlADnV1T+7Wt5+8mCTf0ILWl8guaMcz6uI2ZBhFPFzocOFKxvcyD1sOkoomk87EzS0
s0ndCA6LXv+xFfjH6fy7OOFfj+5y+QELuYygbRzxFhPpH9ersRatFpJyfENha2u4oxyxmptau8Xn
xTcQCUQXJgPaXTLHpPVZU+VVp6khJXHnwiKkh8IzyPglq5l5EdzwlA428ievHpfBsmjY7jFN5UrD
5T3AetG2P197/u4LIGnjtEhHMxwG5z9+gUKlLeyg0LnJqLE2oN+ph/DpbmuMxRgXC9aZoAZ6To3P
ElNEENhst2CriGLkDMNi8MazZyz49vIJl684x8JJqSurHsZ15gZ3RBSwJ4yKEIf0z8/9/X384eJD
b3KEkIv68V1u/v29DzYobjCYWTdlv+z7RpLO37ibAyh7BCA8CBWrpXk+XWaEUyMPdPkGsiggJVbx
cMSQGROxKZtDZtHvKJ1au+vs3Nt5Iz0x+iZ9cancNj53JN9/xMYhGTSO7dvAa4KfKDafW1QhBx1k
CvvpGnh0b45psXNwZq8rnA+rSeKWxfAQfJIEWuw1V3OPLRP2DbgYe5u1Bo5/QD+PjV2oXTMOwSGe
o2aDW5nE1E7K6VWELeuVzBcEDDM3sQHh5m2NMn0WOTLmCBDlisK7OoAVCR4Lh0edPQFGmeXRCzwt
/NoEiJI3TG84PYjzdKIbeUNgNT2QPDGGtSfr6CuNJrVNUAU/cucNr2aWLyvIcmmII8WuSy1kUuci
zs5Z+SpIRatZ5umdziAONyPBnNAHkxejzImLCKPpgJ+DefPSTiD0WZ5H00gUu5NNF4mAuvCLG4FN
InfpD3eCZ6CN8d41Gst28MO2gbU671HT1TdRJjoH5CQPGCgt1mawjvUOBXZEWYMwnOFkFG7ZilVP
tuzUtSKNPt2EeQtaALs6svHsWDM6pDFFmQvaXEvifBWGBbicdHlcBSLXeWTMx/LfPWP8HV772DE1
37OtHL975MLOL9iOnYAOWZvcwSu5EDwhpGdGFmTbTADbWXkqJ9IzxGU5q8o5TGZ+P42lMDjLds7W
GnJ9r7a1a4MHa/RbSrCvNT6Ya+6vyG8I1NlPqDZ3Jk/tnn7hsuVcftdqjLtPkGH2lpYOsz+R8EDG
yPxJAFD3jdI1VpxPlK/ahAcCejg3a8Lodw1M2Hkx6O/4zUDfAIkDDRMvgxNlGwrPZS2j8gQVw/TW
VZ9GD7wH4gemQVm2UtVouHA0SfNtXcJR8eLWdK0BUevTOjdYDVaM3aOvGuL/G22gBYYXbSqPuou9
X2tz228AyILLj3rmPoj7db5uypJH02GpEMeGfw+6d00LovmAcrI1TZ8cteIuZFKGdM18b0kmxnOE
ZBX6o7Cr9Ayw6rL98WZG83GpbRRWpWfIs6yrXZ27/szKrq+1AgdGaNFimrkRXGpLEjU0E2TtmghN
47MgiYfwYr1X14QUBHT3SPW7adhb7rsF37RqW6WYJqTuwe2Vhu08JybKtdFsUHyrcWMOFN9ua8fR
2m4CZzU2S4uByCOjRNWLf86zUg3tdKD7saGyN+wYN13JKGhtsW0NVmPqFOtsTPMLx8mjK5k7mCUk
85BVu3Qf31fU/1S2v6psPXdJhfznyvb0FBevPxS23/7G74WtjaWJ4tgkhRXlG50VlHG/F7aO+E2n
5qWsXFyfBAT+Wdeazm/QV5CwUe3QDOX1+6d6H8A3en8sVo4uAI0twv5/wxK6lK3fLY5ISB1GwXwO
BS57RXuR7X1X1s6snUY3L9r4YENgmDWfoGh+dzX+poT56yGwL7D/YTDCKeMR+PEQvAaXsYen9kNg
4O10V9pc8BRwSf+85v8fR1nO4rsv0sD0mwirYcUrvrTal3J67axfiOF/9UU+CG+duDQZSnMIHnhH
v6aGrtUvyj0258un/PCLuII2B/JFyZ3B9uXD5WozrUrI4WxYpovmpUTYPLIZpnBiYqP2VpBmNxik
6AtmPc3nVu+3U2tMGxDEYjdPw7iLq6Z5kJEyyMpQbeI3nXMtrXywoGdM47nXYKEHkIeptZuGraBG
uI11yULq5H1yNy8iESdxkrPWHhCOlYzB3cpPXBegWimGfQ/Yi+Io0pmxCNtPNSc6kcExr9K6L/HX
g8Owm55Gt545Z7qrbJSP4KLBl8zRSa81m84kuYJKR/ITadZw1oV5P63Sqct8Isj7897L1T0v0Mzn
1SCB29UvNksbKtqcGCWtHvwWe+vOlO25mcrufipm83rEkAfPyck2JdkcNPBhm2S9MLdt6uLxmypx
cpldbxL21Gy9puEGDhkfQqvz3FH0BUroDjR05lacgoB2SsnYex2WfXQdJMP44nX5fD0oo2eKGQCD
Jv6Q48XqdSzs4HNU4VHw2QWqe2S3luGPSrw2zaRlawSi3ZsGoyNak9XVPXgydiMMBp15DTqND1ou
MP6EU8kAuluhOKzW9mzZGJKD7hy2uwHPjbJ2E4CfBb3eihQxAvuYPku0CxArr12rAVeZu/5roqZ7
U8lXD5z94yRhMJu9FuPFBkuuz0iaVsS2ASkYzddl1uOtorFW+6TWp1WCbHViIKa6h17n8/KJ80gm
Jz3mntU+EBHrrIk2cc5yt4/oNY/BxrAasesBYcBtlsk7B9P3mqrZUkrqNKakQu5gYxb2gjnYuCTV
M2LK4IoS/SX3jAk5gFT2uq4TUBi5m+4TKxluKfb62w4GMVNUsAwM+GLrOiNacKUTWnSkT2euiHHt
N8RamZeux+Vc1YYI/ByVki9ZOy+60UuSQ4IAkS00lrrVVBM4i4WcPj95XSGy01i/TQpyfuHXxNYl
BVSyi8JQ3wmzCZ4D4PkQ9qUWXMjRQz2VRog1V6Yo+lWChOWSjbj053AmQVCF5nGumprcM/YwIlfD
wfYq+yrQDG3XVpFx5Yj8/7F3XsuNY9m2/ZXzA+iAN6+0IKmUSVEm9YJQOvgNt2G//g6o6t5IUbxi
ZD+f6KiO6orqBOE21l5rzjHDK5z2j0FesQuniOvRM3QqusLK1ndVLYHGtEM2LIF5Bd8l2tqFV/ZE
3xgAyrYFQsffJhlhvxFuyGWjNP2hhiHwPfJUbR22laktPLpHa6UhUyfAacn1CIB2r7Rp+JmhQkyA
6AwZdFBUuFqjjX7uevoVsSPmkanYtA5Gl2YLqYra1nVEvbV6s3929aB7EbTI7kCEqvBD9Mye6SgM
rJy4Q4JEs/aHlkLMr+BYXNPw619r9tpfRBt6NxSgxpHxFmrJpmF4OlSadeh17PPwUSZojLV7S+yM
eCXps7+rxzmALInk9dBU9pU2MCiCYW8d0pKWglZZdIFGad+XQNQgboyTz+yIfRXIXQ5QEVJARagH
8q4mJkYsJjWA9ils21qhbC9wqPfqbzO2Zb6IsiK6hxaV/ATw1vhaxyKU0jvY8mggyyWzeVMSxbeV
Bblkq6aMmxVfFXPdqmZ1yHp7AsNUVJAwmWWEi7DL+DOtILJXiYeZF7HstOfXhked2nAPYqw6oIoj
o8gKYmz+4DyThZUn3s6lYtgUYPbRuob0MhuP6R9TMlDVobKto5SNhbANngn0L7RmPVWu1bGud//M
S6PKHTcBe5a1E8z5c7qaecuOQjhCCTgNbGSJcRRZXX3HJS9Zxrr0LoMjvo0SdVySg1q9xLE3rQsC
TX2pJ90v3L/TRsdPcXibBvZFzJbcxT5AZGShfZeOYIOTMZX63ZBB9jjCS7nBDsModx4e6sK2iI9g
6ocfghbkZDnzfBevXuOi2OrclO4Kz/DE1SUI2dTCWXM4HxJVKwU6VXsHG0ZnKmVks2Qklc2TM8hm
xVSHf9WsDWX91vd5G1TrDRtN9E4MdcyoeOziPN++dbeYNQfreNJgaSozhr5CoKMO8xiraF8J8pU7
9tZuCn4psVZukKo+9IGUxbPurj3kVMxh5yZGrXnxFzsdOsaPMoSgoxWDX6Ba08Gcacau1g1gFogq
8n3SaGxinMKWsIOSafJpJPKD1YG9lxczBNeGRn1+0yDH5qw5eDMqWqXL7qqfuyZT2XJYmOPBfqCj
sNCgnyGqoN9QxjZmJWXg1rsGO5Fi3sC3mRH9fJt1pvMcNq9t6xAQJMH4rcGgV4U0kqpAcbdUo/XO
KJX0sfdibyvoet7Pu8a1NXcbXcnMPHxTRswfu8ZD2/eWud3b6BgMjX1J4SE0jFBL3Br1aJJeSUYh
qe/THsZSup94opfYk+D3m6r4lfAN36Fobo5Nak+PPEjhrR0p4Y1MWu9eJAgUbRNbZFyXYuuCmniW
FKQSrpYesA0XoGzfZpp6oAy3bM7YfCtq96sTgfKQO2WANkEm2spV7H/vUyqH4Peo8mMH0+g36ltc
+iydD0G83xrGrJkjiGmtWEP8TbSNe+cRtLxR1NZ6MtrRfOpqxXxKrHK85ksFNqSKlNUYx8qKqTnq
GNAgXyD71l9JMxRrnUjLtZIagDHmqy4t+ooFnOMbPVXJKgMJSPJqcgAFpi2qgv2haKd+WfAgboCt
qQcHdeBaeInc5aM01mWVawghVJOX2PHGfcuE+CZwtXCHmB1B4duzPLka/hXFJGGM/cZhIsftGqDS
DOVwwqVmyg4KMgCQG7VK8p2NZurZC4JuK9nzWgs35mOoTia3f8KKmzYFs/QKaUcIdCrHUs+02pq0
eeCOmD8d6bJGYE30MhA3Tj1NoBGtNmRCXo6PKq4Va0GQQLKeIPMjJyHoOyPhZNGmTnJjpJGyaQ1k
HWabo44hxO1Wc3oUM3U53FROw6fbiQRRJiQSYledciddQTEI4oWrRd6ab1O3A3w1oZYzG6SdMoNd
QpurOLZ4rDYtCw41EFLHg2bq8qZCEIOgx4awSZ46ZDqt3ENV6jcYWUFPVqlQjv8M1Ny8o2I2CQjK
AGzRYp/7ZdIqk8X05jp0uwotG+z0LTP27HGOD17nJZoLw4u1728yfzNHum32PY0dz6UZO8TMKhQo
WfsIPfQaCrhO1wwnC1BmZ2/35rh25ViTtwLcGJ5ChwUk9+xuWMgOjwq4MGO6U22EfgvFyFBFBPyP
Izw/sL4emoWrVioEg/Cv3kIEA8tSTKAIGy0xtzFx2Tu4l/a2r8iZ44xunGjQl4z1o2v6mTTV2ji/
14cU5JiLGHcq36hehawXhjXqL6MY3YRvQ3VPzAM2sDRWDmhBb9tydBaFSRusT5RfLlO0jWaKZwYb
2iJL4AFyGumKIDtWTits6g0TsH4Nuk/fBgGKSEFdAv7GqjE+VaqzpkKMkGBaZC1F463OlH2ZNnb+
wxHKD9QsNwNgiI0+9Plct1U7N3L0hTPFx76IpmXtKqHParXlQnRLrJZiFaJQR+HpPisCPzeMiALd
aVMRfN3PuVIGUjrVhQwqrNJcZ07J+YrSMqmqdBtyNfGAQxl8KYniZFIRirUdZ3gWC6NroUQk0UvY
dpafAtQAUtkO3Xpwp+K+ZNpMvyrE6rPI9egQJXZ5CzqnfFbCVCz4quff8CghM+0cvE8aBhCQcWW6
a7tx2uuxl9KAi1pfiVILyWtYmbemW0+3SWjX9yWg9jXadgdl61DnK3uy7fXg1CRd1VG0zbwp2XRV
ypZczeJ9mMCTW2iScVE95QcN7CmKpczyyKssQqNH/NgOaXpoxHfKe+0bQ2b3i+a1Ul3WulXcdVUC
JUQv2p7gQQh4Em76NlGiZiOhDa30nLQAVHnKDKetuYurIbC+m5FZ9fBNp/HG1GRyJyxZbFrM/t/s
mvpqMWiRfj26niT6L3L2IP3FUzA6agA1tTUe1fkLaWt5iZjLjfxBiPYQxa75Jcob+SQk41NSUPo9
0WDdoVfG9Ic0E6ZGwMCLRdHK4LZzyvxn3hA01dma+YpMsNB5RUpnr8G4uKolQjEbJzwynk6Y7HUb
QBujIs0HQzj5GuW6hkKr66LrQhl/pZ3jPuuFI5CrTy7YqGzaYENKlkkHG5Eab6Krz7ioXbTKACJm
rFnJkizxk7LLGCLTsER9Vtv7kV0FBkljWvQasXtNOa2aOD8qGYpLIatFyCq/oHHjroSHIjPVyqfa
SIxVaqNYQg/tVO3KojImgcHOj+AMiys5ZfoO/CGlFN1mlP8AFdPSbRXfaHol99ku2cqvUWZ4IXry
frTWdh+lUsHRhwC+ZRfTLxh1Bw/ofOQVH8XsllIxeR00o3hIqrR6LttycLalYiG/jAMyZ7ddYQXW
Ik0paUxFijuI0L1YvqlvgCbrpO3WfbLv9PYXuEHUqbR3rsh4FweDyvaHKFUbdImDa1xJr6eiAxrZ
GEq2lZhplugdiyvmVZBJvaqU1+jTw2sIp/bMAAeKTl5HhZXFxnlVk2bE+/+T1CAwpnzTvEXr6Mzy
AzntvaJpb1MwAQD2suhxqBuDDxeYGE3kwV1TGsV3QylfzKTpX/D73E8AysyNg6JoBUdM2ybVxMpe
KsaSVy27B1zUyyXOp/qrpYJVXgKG3dhRq26mDrQYRh2TKUxhboEMOld6aiMfSusWCgs57n6S6OF3
xFUNamAyHCxDCZFTD86RrQ7fE7x3LwEN/VUZek/g3vuDWmr6lj9Fxw5eyXszNn86mQvqsZAjvIYA
TH+KrYPrNiZfPG/qt13tcMVIKtpWc44n/RUuihE4T04Xmce4K2rkwjEvbO1Fi15QU0FT9DaWYm2l
Eem37EEeWZDTm6Gc7H2FeWohe2mvy0wEr8UcQZoh+fKVykiubfLdBSpjdjF6TXU7AOxZhl0vvoqp
Calwlbs8z+VOkplwF8SKfetUariyE1u/1qLO+K2FkKqLpC/XdRuH+4BItRthDdFVZqXWvVli2sGj
N5Ga9y0RgHeilPhNltt1VxolaKVBvQuC1iYLDL9sIdNiO3ZGdi9ZcRftIEqSizuiDrL2GJIEshgc
1d4bYTFuZV+/oH9x/IR4iCUCvGHPQqoAlve6K0o5ML4Moq6bsEqpfwvxu5VJF68yWX43sLV+a1zZ
om8Hh5Z+L9QkUQ8a88gD4SbgixXcZGbY6MdWV4ZxqYDG9q4R9YT6shBVNSyMuiitTSWGia1ZVCMc
H+vsKHJPLHJr9LZRPPvUaWEdMfj9GgbscyqkHiaGRr1Xp/6HY7FrsDKo/xRVbJIqtPKThjA0jz0I
oI3mK1gu9rz/FmMz+zHHK7I0A4L7qAqzFe2OHw1ihlUBFQgBP9/Xse/9drBfHbYghKVfWbV6Rw1l
0zmjTaS0rvbD9LL+YBaWsbYrZgtqSgZeGGh+5ynB78g2rFuIV/pdM3i/q8FUHkNevQcGq2BQraao
kI/UQ7BqXM2BV2wVW9UbWhLCK7ECbNWRQUAH4PN27scuKGgax7Lh1DC5008JFfaQ6aJT3Nrvoawu
OoVmXAxTL8+rLfvx/IKH+kNnF6EEKAwNezoyNvsU3+AM1iCtwqn9sQiRH+MAhs5J7HIWltnq8xM7
dyhAKoSLW4gCWPre96nVxi5pP2qcWOSGxyEx+WQknfZFlaT5fX6oWV/wvpOsw2wBSAMtxuOIJ/1q
LbXUMTM4lKhFe5VmMvXtOqHk5OGFejjkW9K8xr9tknMpZzK/QR/OgkxwclDwgSDNirjxx5SrqOOy
Wtg1LTv2pOaF8zsFVLjzoXQUYTPIxDbtk0uZsvhPZanUfj4y3APlrDBGr9xkl+p0NDPaH7flqNFB
zKboS5sNw4Xjz5340+urG0w+YSzNM5qTTv0YmmWkpmHjuzmqMYquGQbWP3x+E9/rDtF7cZIGEkZ3
1pMAG9DfPy+DxudCIkTwpaR16/QRVUToGMF1pqtAFEcyErvWG9ZFTZH8+aHPPT/kWVn6rLab8aXv
D+1Z5qCFulHPTZJxXRoWeXDJ3Ah2FDVDWhBSgY2RDNafH/bcq2+YKrU5d5aQ2xPVidF4dkH+DznW
FQN3Le8eSA2c/NDmqfUcnt/PD3fuhQSBBTWCOAtXe1Md/jE4CutK1XC6cLhGWsdKr7Zs/od1Rcbo
hVXmAy7i7V56QI3YgbPQqKcXdJr+vZf21PY/mrdncwzan4A/h4XSZBokAJwcZMOor1EwN5OIzPkv
HlrDc23HNg3oSh9eGseQEy53Isyd0LyziIf6UoYssX9/UbmF8/hKZfB5yo0yUQO0Zs7S87YKdMSu
L01vHAgkTcoL9+/cW2giiXfJWTMYMc7394/7lw6t6MaMTPa+rzK438ULis+Xz0/n0jFOFrXYgrHH
h7r2sQd/mex6a7r5P+P1/69a7OzDwfOHVI9HEZXz6cPhJS7CSVn7JbXrl7BV9b0OjnI5dX38TLYF
j6To1DkVsVuVBj420DSXVrSPr54BbosRCu8fESuns0eTMHZDKVA+hhpJobKQ9pLUxeoqU8CApyWR
An97XTme45K3p1tQxk7fvYptlUtaQ+XnYqBAscc7J9KcC6XExxfcYIaOpJzWro4F9GQF9UJNTnWa
VT55luQJlEW8xC1/hVbjEi3tzJE4CdciNVCD2OGcPCZeE8fTOLqFP1N2KVqagzE6x7JOHj+/bGdu
k+aYyKq5V6xc5rxw//HI22WeGl4NWneK1XWdvSputkxSMVuJ9p8fSf/4jUW19MehTr6x9KjsmUkA
BKPzaNwLMyRtxpGAnwChr6tOTA+jRT1mMf+owfvS3VfBj35DR48fbtLlOmH6u9Ub2mh5bdAAz02s
TJablHtpDFio+2j6EmTsA81KEPExW+3YV8l1pgOL3jsdurC+aOlgjxCplrTZkkVP/tSFEz1VifGd
5QvOXE/lBSB44fRjR5quYnii5Zo2kXzycgGHuHO/jrYdv+ZTS/JnljE/zRBdQnHbOOlIz2SwdzbE
i9hiMqvNEQF6+5AHbIwkGV6iyNFcEUIS0FjKi7RaN9ifF1VMMHdQJwYOw77AfdSRs0xKS7sczML0
mW33KyldfclxkhUtPOcqJVyGG+wFy4H1euWF/XJywmFlUq54XC19zriYGvW7M1uWPn8CzjxrOqQ6
FBx8syj5T561IO8qqo+R65KQM92RGLXjrg9+mAC9Bq5j9P7nB/xY8KBbw8yB2wLZCzzF9w83bvuu
68uclD1XmrCpCtTVYS2vbKOU28AN5VVE6/VowuM5fH7kM68v1ZyKWhctzsc9Rx2Cy0YEL+DijONz
Z/faC2Jn7QiCLfn1+aHOnCQCD1Yjeh38dVo6Mhdlvzm2ws+7mqkIqAKUnXOqMxCFemejb3eXDQN2
ALc6TfvPD37mPKmrDES9b5DmU6iak4ZQ/8jl8ZsAPWLVo5WbKWa4POq/LgPMeZFC9zhvr8iZeH8v
6QE1IXrBzAem8TSOmFZ0tPm8RYbx148p5QaCKYRR7D4+kNDKhmyasGszdAVtv5psGq9GctP3lk1c
hP3zby+gqRqcGAlosAWt089WGGelMLOK07JywwdUJQpmiMx0msxIL7EaP76AHIzShtLAYqB9+vmq
0IZEdptzZop5jAzlCfDKz2QwjljdLtQg87v8fkPDodiW2pwaa/4bZ+yP7wrB9/EoFIQYAHfWBr1S
r0DX72TdtJhmTsWc4vP5lTx/RMi2yNjml+7082KWjgtqK/UrrdunXvlajNrRqNMKHysZUlGrX31+
wI/PvqlSeOOooergiCdPpAVHFK6Uk/pK2+7HrPNNM72JbfXCYT4WjPNh2BoaMzpRP20odK46xDF/
tN8p+ow6E+auHPgifn4yH1cRjqKpFBtACu0P+DnYD4NIEi31a4OOFp0e3JLtb0fYd0klGajj6DDG
4sIq+aaXPn1K5oUD5zbJbx9IfgS3422PaCZ4FvLlPvNow4kyxW7kMaUn46dZNOMsiAcFkyKtnoAa
iEZ1tpL80V3GHHnTUxZNo1V9xWIKN68sKQ7msqCa7fXI4uwHTwdfiILXuvDrz94YkJY8cRo0jNMb
gyQhIiaPV5futFgnIx4kZaDP+fmNOfuUzeR5D5Qz8NyTb1hu4o0RYZH5QjoZEcqdr6ba0XXkparl
zAtrIR5HVQlSkT3s+/UV0bwhykqwEA2lgZAliHaDrQ6bz8/m3AqE+5I2HAh9mh3zNf1jWZgA8g5h
q6SIh2A1dA6fKdA2uMWb7DtO9L+votkzWhqafWem/57uUKG62R2Cq5S9Y/BzvnZ1bN/ldfD0+Vmd
e3lwA9j4TenfYOt8f1ZDQ+7wVPDyEJrj3qajxogtsH4ybCk2dWi5P/oMdizdwubCp+rcmvcWbUDj
6Mymh9apGhlmR153qN9IocAGwOqRPJbJdM9yfeFo5x54tj34X012lh+aZGD+kJAC5fLLsEy3uW05
d70Ob+jzi/mBRIonFrcZkFY+RwYy55N11Wv1obVouftu26uPMaFiGwXF8SLARpIxm3P6h0Rzi2Vb
SPJQRpFeW5ljbCMXTecEnoXBclKutAp6GuQB9Bhtm1za3Wpnr7wzm+HwVGLlPbnlddCoVp/nfG0G
kzGBrF416cHgN9xmFzvuUzvQnXDKiCGGwMOQ9h0OAq94iVB0TPbMFepzc0cXyVvY+GQXXsR5fH4h
z7xrzLQpQR3HgJp3+kHMHH4DXsnC78X0s5w0uVFLxJRBhn5lfP38WGcuh/amMbbmRi1V9/s3QIer
qJJmQGkfaD9VGg6ktauvWEyE73giAT9iywsVxpmXTtOY2FHR8MX60Nbv6mwcavyrfp9Yz1EcwpmE
z8Ecg8hr3CzVQ1X3c46Y6Py/P1do5sTsUdloxulKaRICEdduU/js1a6h12AbrbM7uvEhzKbwcXSt
8EJpc+5OUrLRBtA1dr+nxl3eFfBGJmYcRQ2r5ah1qBKEIe96cH5+TmboheOd+eZwgtRQpOLSr317
Q/9YpfOgNqO44NIOHZ7LzKwJQauKamWgiP1vDoWlynBtCkbc8O8fnNIxY5kLtmiaV4hbK6vgEJF6
f4hbTbuwfJ17Rg1eqNmHMHf6T57RDkmcmOgM+E3eHuFV/rKs6ogFq17EYXXngmv7680RCximCx3E
NuOT0xdQG5i16c0k/Gl2r6k4buq2XpX0AS4c6MzCTEtdtSD3UoZAMDi5iBMcGjVgC5iF1hPm3y35
uMfPH/o3g+ZJqfbuGKerspKkiWlyDAT92sKM43LfWI31VW9t8KgZgZlxOAer93W5auwkfCgIpUIs
xKy2deuU5l+LGpIsvmVhDijgiI0GRQjnKzZkvcePH93pHumxYsRgGJSq2OYN4ix2t+MSGWywiyyM
z5M64BHVZk5vwvj+6+ThIFSFBimyyBsCUzvyat5Q2jdJplIdFjP2LCUWMRqcaEvezYgNE4lmZ0T5
l06pO99NvWNcpM2SK0woL70igAcIBX3EieTD9FO5DtrIQiyc9leFaWDmjJN28/nlPfdsmprjaDwn
hGOdrp9Ydys52jybyIRfq0G+ulF5YxoKadREtZOQ+F+8dtTcFHu07xkInbwLVjSKyghH4csqmntO
172e7nopLhSvH1t+c5YHgy16mbTpvJPDgNKMjHrwhI+I/K7Ez4lm0CWE9IEh9BcEKcvW0l/CWlzY
Mhnnj0uXlivK5vq0IPNKAM9lb9ETIYD4ORrII3JrU7nD6KJmazQz7HEqK4e0h5lzlQlEguAaWcgr
vdtZqPytpFd2hooPWpOmWAYIQ3ngyi3zTibYXvLd0jo26gNSQGCr4cqTmk3vxZlWoRbc6ymEOney
qgVMHzOFlwN4JuH3ADUsf+H50G4TN5u2EL2rDY4u/nk+WUuwGsnagcr3WBnWpVtxbk23DZ4xjzEc
N2S+ZH+s6bHaWLlIO+GDxh6ZLi1wl25TTXYXnqxza9EfxzktjLqyw/wI0Nl3rUxdCvoNyzyK1p+/
Luc+iDYceuYKzNvI23h/MmoFaqICSOwzdMI2OcN4VP2pSCM09c14wXR29mD0K9mzECj2oey1axYj
QVAc+js7Zyc6beHYblCAoqWW8YXLd24hsGn787XAsveh+M3G0bATVFR+ndR3euPYSxigT0VW/8Jd
epdH9oUrqZ17LuaZNxtYJAREoL+/lFNTZlxf6rRkIPQ5nnRt7051v9Ppxa8KQ4l8s6zmFFbP+Bqr
QeSPIaaGkLiZL+4cRusV5viA25c3CqArMObP7/TZn8eCSBuJ/i3j6/c/rx+CRkkjypy+Kn8ZXvgY
6d19ZqAj+S+O42AcpqK0Z8vc++M0nTJGJXo8n51oSTdHvopR6VdFW1/4kJ4rW+fQFlos8385J++h
0Xs4ONBe+hLPSNQgce3FXV1Y+8TVbgiIO+aZd6FRce4B/uOQpwVrMpkZGj01nyOQt2Fb/PLMDHG7
va+L7sKewzj3/M4RU/SiCZKil/T+OsreNctpcHKWGX18kVH5G9q9vQTy6i5p34bLmXy3zFmR13E1
ew0UbVZm1oj+gPY+EWQWPQUVvOZWx7GAqw2fUSTr+3DyCLYRWbYkc8zdDE7vProWqyao5gbBlNIM
qymdW5uF/lsF17N2IP0NpfqSFO01UpxyLSn5YrfrF/loxOs2H/X7EtE1H3vduvA0nbsK3uzUpcXB
c3s6gM2ysmnIRqXyK6fdJCdtIVXzCSzagZ7pk4zH/sIBz93i2Zn1BrWy8Hu+v+xlooVjRTHkxxU0
va5sIQy9cfcMEkmDRTNr0j9/Yd60EycFIYoZqDA6rwvbzJNDhsqYMSXNct/OJ28Z9a19b0ZatxRE
xR+iIsseIX1D2DNRTr7ZBd4ASHkL/kMi6dsqPdD4C5fhzHWn2Jgt0MSesZ2YX74/PnKePboQPo3M
JxTBXEf1aH8REWXjmBTNU0Isko8u8vuFC6Hxh55eiLm6YfPDnunD3jccrKkMOt7oZgqQshqhuUGQ
amyaoCZK2rGhlhDfXYKxX3shAegjMxmcF+alkJ05UPjDD8EXjhyDNCgGbfr7s1eRRti5jHN8ywmA
0DdfQ2wAdURbLawDV8bZyQQ1MhYr+NsZTWRNyZmjQsrsbnujVzfjGABSfEtOk5P6TFkMpannkcIx
lW4Q9VlbJPm/CBkEUaF2a9NOojVaYXNVK0L6kV056yFqnZUbHvQiNe5TQww3vLaY0EB9TU+R23r7
THW+qeCuL2zMz50/EzA86M48oT9tHNFuS7JGGpx/lg73BHCgRbWH+CnWlGjz+U0/dyiE12gNZhrP
h20rQ6eqyufPEvEa0aqs3NnNB2dt70VZ+PT5sd7u2+kDNnd/DXavfAZPt/9CsbO2B6bnlx2Y2YVk
YIzZazK1bUA2OukhmXbQCjW4lYPeX+u6Et7pUoHIZGTlthRwvd5+0P/iGy7gG9AgzRrE/4cSWL3K
1//59ZbdeP2agzT8Ev+g0fQq/iQ4/Pt/+r8BjPp/eC/JWNJQ+zp0vXhH/yU4eOp/6HtqSOE8EsAs
06Yy+BdNaLr/oRHDrYe1T7/rLafr3wBGU/sPTlLGQ2TOIcucwQ9/gXA4bWvCh0BtaVJZ86QRCXj6
ClUDGSpV1mgHUZqdBOAf5vHg11YXb2GhCurfIoLBdZVAgusf4oFhFKzbCJxy45XWK3ZeoWsr7NkG
NiUrsSfmwMw3zeQQ6nNeixcQM42to2Fp/ONK3/7zOvwZ73XyBYRLP6vu5o+ty0v5QSbmNi15GfVU
H9AzDV+1SChLqwdyOHaOeo0rJMgufGtI73q/3s6xaSqfGhPtrTvHwp2UzkqcYYpsi/BAaNwVdFrc
VhlBqvaWRklYqVAMlMrXarX85tGpq4Zla3aO6Xt22wUbK8SfsiMYbDZudgzSMekGLZm8EpukK2LH
WBfES97S39eOmY7waGsGojgg62bAH4JK6hZaCq9uUdWkGS0txGvphlBWrrVid8NX4jVcvHGT9YqP
tGgWSTVzqbwo6MJ17QRJvuotBLYoYJTGXdrckWqZy6ZtN5TcI5ExsX6sNYOHoDcyC0N2Hm9Hmp+o
C2SpXddukWLbDOMxXFPi9eFam3+5GpkZ4p0o1I8asECyWZyGc8OdUX1TZt5daPf8DIhB7oDtXy+/
6V2PncAG1g1eMsr5RcRCGruRiJfhATYbdppFpejaUU8ireGrQpf0ml6MoxAJMtrlM9g8Ee1l3fD8
hTCmoRqhjP861UI/IjrSh6fS1cgsMnTJlYvBFmFGlMVQ7OrSzfNlh6JrwsGhcOisnBlBsIf4dXiZ
RY4rv4Lrq6Duj24JjoDnV+DgjDDyGZw/UinrlQih4LEdbe+xawlVWHg90QOrilETu1/+aLWpuEgk
53AXbFPK5jnqCZ/yTYCH+ZrraLRLK57BujGxPz0TMVlN94CCuK3drHY7UP1m0X6ab4kzXxwP3w33
D9vKwasUuJpxJgl/xnzSf4lIDLpTXDWCxDDw8lKP4C6qwBYwZoNhDyDK0/iVNV1lZ1WQvLk2Aydc
ZSR5YOnrh/FoS11eK2QkOMs8wUiJCbstXsNEWl/GMbQflc7RrvuuzG5xx4avem/GeJoz013GunBe
RZh2T6VBJMBGm3hkox7SZNd30l1GCUOTZQ59gTiIwbYgZEJ9f1RogMk7KFKKvbI6h8cGAwuXt49z
u75R5WBRTlmhIij/W5x+uOtMFyzJKuGJJBQjH7h3sVGa/e8xGdvyG3+bJ7/prwxf41zVjolNCbIs
Qp6RBtBzu4wKTzuO+nzns5QMl4US9NzbtIfAup4gaXzjyvBygY/mpUzLog82jUokzTNRTMNXDEC8
CAqhzoMf62wct0Ati4OlT1G5CIam9sMuKdJNEuhA0gyrgtAwjcOVASgixOM9gx6BxycTg8JG8dbD
kHBd4OvAsCMUojgAV9brI4n0ivIIi2SqriTxyvXtOHj8kmw0WH6nvB+9h9hU8/Rr0CW1P+RKXS2J
VDR2E3ztbjGNOdeyxgUdQyPvY+ZMXsiFKFWobkHmZsPGZFXBYlnRxVu+PcjpoHDjsKjzHtvd/FLI
2uRPGXqDNVSYhX6EDwhCDKxqZD8PmdvqN0ngsVC4oZYWPxyj1whTchNSJ2bKOpFSYTLggw7r5KXW
6j4kG6QN5U8jcGX6VLNCaBBNgsmqb4ocbp4LsUoJvLWT4Zpe6ynbxgUyjGTfVAQb0UOrteuElIrh
yW2DKv1lOULXq4U5ViGWZrXT9Zuc789EzHmLR3IXCB2QPLNzW1V3kW5AtEVnBFJEoWX9Eg8Tves4
dK8FleWz1bXBbLe+d5h99EviwNqHsRiVNRwB4sSKslkabRjtjMwLVsbskVrkMZtKWhgjWBwnt3yw
GvbcKk4qJX4KI7NtNmZp2SJZFOVICFVGOkxZuupjY5X60sjVF0UQSC7J11qko8CgHPWD6+NNDL9n
TeD8GkI8CdCnxQ1enKu2r6txnZKWd4e6PXyxjE6scz5SqwJL8FeCBMSLZkb5RhdqGCCayPGhwE6/
9UIM4U6Z4lQGqJJ9icswe9CTxll4aiPB10uk491ADx4HNZ7Svrzpsim/skz0mW3vZHcs6+VLAvXy
vjOz295Rh2RbVzjlqhFDk5oUYtsRHHEfNnb2wICzCTe1FOIKCYdGYks1EVvhpRs0wyTboRbDTe04
LHudURz56JTPwoK0uUqmRhBirhZPkW3PlxZDE5gnqxVLm6kmLNHBIFOhy/HzOs3vuAYMn7Wm6evz
/BuEjH6NudgxVxFZKVgyR8qBVQMl8FA1ebEFzgr7LsmMYje7njehpd0lQVFuVbYuKwxa5XOS1mXP
V6qzd2IMtG495k57XUkzuPfKyAYoN6W45ehsILecXPZNtn2tRLI6sGCPPg3DkURlzWPzn/bEmNWY
jXWzXVbtmPiRaOxjF3fTT1XNkgNpkNOhFrV3yR90shumPmHyy380FiOPif3JbrgqcsMFxgMNQpa1
n4qA6Whv8BEylZqNudoVB6LA6gu7sLnq+WO38nbUeVeEvgPHELqE97tQM5giJ+otb18BwfsWM9+r
lqXUqTE+L/hOtmBvx5mTXCmX0SQwXn5/HNJF7bbxwmBvpnOF4ag1a7YYym/WELBg/P3BaOOQK0CB
zN765FJqvMNKSBG4d7PeWxdFZO7mLOulErfe+vNDfSxkiVOnEUktrtJPOBU6VsSnlZA6sCgS63Et
Wkpvi6bhErNhcWjmrtZfH29GpGs8JjifoFq+v44oKXhts9yCPRAFj/98goiG5IthiYZqpIkxXly4
nPPlev+McHJzAxRDGTfvdJsx5qEpvVqae4ikVFeYgCh+WFD5AothZvvPCDxjqeQdf68qCZ+Pz0/6
40PqWrhmaMLS6tU/2GcKYUKqylJ737bxbPdQjN2g9Zf0bWePQi/CQ1Bl6exM3l/aLNB7EZC5vSes
6P+wdx7LkVtpt32XO4cCBx6DOwHSZzLpWcWaIKgyAA7cgTdP/y9Q6o4WS1cVfcd/RKujZMjMRMJ8
Zu+98K+kZbp3vV/O/v7uVWgo4cY6PsLYj5e505FWTg6nc/Lr1ts4qZuHaLj+P04T8gaBwnp0O7Sb
H06TrC7qlPgF+2RETUr4ClIHIs5GnI1z1Ilrp6Zh+UVL9/P9i3s69zA+Fht7Xvavhw9CVjSPuWOd
tCpyPouevK9FHyhFejZM2xKkkEHcz8Ip8s8nx893FgY7PgtoPi0Tno8fFb1gCsuONI6s5+qOKu6T
nQMsZJGO94tN5d98RE4OZlXU4AxRP94sXcxGvFRhnKYmKUJ0v9V5aTv1mlucMNnawU3rWfPffz52
Oh77fDRnP2mOBx3cSUKC4yl3yAYsC8s85rqX7Gl0fnmlf1RzcZv2mU4wCbfgw6/Ow79+iVXiNR4x
ufppaVrfC6QobFQCrp4/gKpsrpXME+CveA/vppG6bqTWaq9DPUzRztJai+aist/IB2m/sS0xqTqX
Mk/uvMxRv5K3/XzjZbtHNjWDNlbViHv++k7L1B7TWYs4wwuTF0qjVL2ufJg2QJnIqSZ9yvp//ibe
Ayv/eiNcpYnUldjN8Ep91BDHOfOSiGfcicxmat3JM+kfsPB137xG8MiEwLOe7zIV17rP69dhIGln
Y6b+9FC3Rp1j7++XlT04pvtuFsCn/vkN/t0x4U75bibju/u4V9DrNlkgqNinYvEounVbfhGxZp5Q
p5dpMNb6r8Y4P117DtmhXA2McjhFUY7/9Uuo4Q1S9BN7AoyFpA5dxjKY65LTdFJ04//86f7uxZgb
ofFH8fyzidJbsHLHNalJE6KZO1mSRaS3Hl2OrSu6pH9+sZ9u03wyptOWWAVr3M4+1EVFpgnVRvpM
6JVNYxmnQMwh8iV0if/8Qh9V1QZSKjA9FA82Hw5Z1YcTmVivdHKUO1JBNEl7p9PD9aHmtR26C9bX
7VnJgUmIFVveJRkhq9GREAgW1Pn6GKzq6SGBYgHbcKRZCluxqNfFbZqDrjmMsph6mTsddwLteQ3s
av+exdeVlV8V/+2N+F27i3qK5xo6y4+lUErIkHLhq52MZfY2I5aqcwE8eh/r5Mv+80H76UTnpTgH
yHlnYIvx7sN518W60Q1T0pwaTKhHD1lrTvwWlDuE8dV5DYj71fxwfXr9x6WPpY/7IW5s/h+Q30/f
UrkUJBY1tnVykJB+R8Y5nBor8l/eByKOi6WXTNgc7N8EPeOfP6zx8RSxeGX2I47JKxvIVz/G8Vt5
1KVgNMEQAywplo0uPQel1oyb2DRCtu7e747IMmszVK1or35ccQWaTZwejG4uo4BciflB7wumiIAP
uEXVeAhpLPqGPy8u51FTOK3co+JL71xSgUt+E/GYB6LiM8ngkjDFe1u2ywtLOR53Gg+D/dw15G8N
IBbbwHBahF7jxGisjTLmfhmDoyhI6yFel0vIlW7ImciaDdy74n5k2nBtnE4Drpk6dzg/tGVPQk8W
MMUuF7R3taETZyN1gmlcuyeuFNDhpctI/Q/dXOGTq9if0kAv6YkkFRFaQ24TntmLpCaPo6/x7TL7
1ocR/MAiy4prBjPSEvZK5OIbvPaMobgmuV7ge6zD0DnOkrsBPEaMpKdeqqNDeBb7wIZorgOqdLqi
ssY+vV1q98/iExIckxfi0HnY1IprLSlze/7BtBxQYwbbj8Z9Rk6VHXE2Tg+K+LPkDoFYTkROXA/d
fWu2fCGGwj+5rUShsodq0XleNH0n6h06qekhw/p0iR2nyh5cJdpvRAryKUYTjMB30yl7CxyGWEdR
I0kvwaSn/CAf3X6zR97uoxK+5W8zQ1qXgaM5MNHomc2lGcGwO0fNvDxzECZX3ZIwCPeKGQzxYEb8
xt5JIvH7MprlsZ5krz1OBEMuYZ0tPLWAfVqMcJLcbI1bIDF29yBSYqU2GadLcke/CtRIzO4IYllL
reMwNC3Rb303aOGiSkXMkrEqA5eYM6iEZOgEhjum7gVcgRiPCfG5cMcnMaTXqsmZaXk45Jb9xBbW
CEjYYsoYw/VrnkRpN/menFhOMFbHRNRoacOz4b0OYGbP2bfEpH6w6qyYmwnHNecz/v4J3zuBWNMP
v1uiO28BQvnHCM7Oe96MmUziyZKG/ZZCoom2LWG3Cs7SelmBksg5Q7lmRteU3luJjJk4Lhv7kiAa
Kz0w7WU2b3QWt/EGkGMLOMWhM0tym+NqtOvM3JRt//ucVuOwm1Lm8H+sZjD8vkW2uRYSsUVt51Wu
9VYIuU5iG8bzgULKfJgI31zC98ef6/QMGRNmV+7FJhB0CTI9nSQExUxvz4Ufc5kWSmPTkM8WB9aK
BlDl0jfi9L4ta96I0JmdkJVrtMT/iHr60k+uqQ0Meuwse/AqPAs39pSLJ0fK0lqDdNP5u6exydhK
rzas+1kopsDJTG2Mh1eMbsHzmDUAgM6EcQXnChQsUsMSqzPdTxTmGVkSdtNVCvIPuDxNBlG0FMzm
tdyGk9q0TOsJLxnBfDbl4jGSkBa8R10nZIsQvqnzGJAt/SDHP574/7sn/eWelKfKfzyR/mZP2rYp
/0Px+ddV6fvP/WtVytJTpxAk4cZm5fmXVSlLT+RqIHGo6P7ckZr88c+dqKn/xi6UeYZvMEZxXGBG
/8VO1PE+1AYMmGwMfgIxnmn69EwfKjdCimFi4HuBjEX0pRuTPasZLRcjiEawh12iI6O1ITGwpaNc
FfVMOuNQGSUz4Gp+XqK+rgN2DxDZqgyvQOALeFdhtu4GmhT8EURbSiwFOc0AmZH2yzlK3bnflq0y
SFDtlhvfjfUD75K72Jwgq70OSUnSrvR4PtZEBeyaxCTxVlIYPrAQcsNGRsjAR4gyi7tm5cJp27vU
1KfKnrjuHdAhF94mykl83uoNv/qyYy6VbcqeG9HMmFIETmJppTrks4r75lFES6+dvCkZQQ9pzHa+
DbEZO7vRdzXjRR+iON0WfTxBSyLF035NdH8mG9Ef/S45V53JIz8Yi1qNd7XhovxxYzIXrwtZgd6u
wjMVP5Al4lBZggWH+x4Xurcz2qHTN2BVTaLqrPW/jIn5dD9PTUb4q1Pr1NFaliICI0Y7CyPRssgS
o7eYXigyR2CvDQon0l22pGX8ewE083Zw52pb6UtOXpo71yoQce19Xvqp07alGKctDzp33zsL3pFx
Wp/5zVdb1sPV9aTehpkem4ecyuqemMxqM5KT+hn7B0PcfF80hX5D28YDxN+pZvAkwjenPjfFuKut
WgFlzwxOGEDX4HrIstRmP7ofCFx9zpSdfdZJbMUjWyahycIN+Hpmf9fKST5QuxOz5E81SYCav0tK
kRKn5puv0m7JHObeuEndpjymftmdrAgTnxA5kBqZ3Q8TA3gmbLiyy7EG2jU6p7Yqj5M/P5HQjZVE
8/32d7sS0UOBV24zmWZ6zFASbfWxK8506u22ZZ0WsojNn6sBBkytiWQfT5X/1Ykz0FoNGQR3A0u8
t3hAco5YdNav/uwtSUDUrnZCBcxPzXqp3zetmgkdrZcX08ifpKaMV3LdgaUYVvY1JcLnxfG4qNiu
WjuUayABs2JAlz0Vx8Ycv0eI/96WKRNbXxFbFgxJ3L01S7uVCw8ykYxWkKnxPFiJfZtnbb4zCdov
AieOqkPDI/DI2s+5iSqXaEuj967CLUeq2RGMq8zyY2lBRIWHQvYwe/1bc7Qr4HCFeR5ZXV/Zly2H
IlY2UvZEXPtByc91mchXvtF8P029ee6rJT/0ZamuGarLryruiCaMmtg9pY253NV2N1yKjrEOezEB
lU557sMsOx5xmmZyWzGn9IYAIfPeX3SHdAouiUM+wVYKlJemp9KJzdve60lPaMz0E8XbRNo6Su4b
lQ0pTOesfoJ7MD4i11IndrPlFmyj/4pGV740g9OdySZDzTX1riRCzl2MnSiSgsg2Pzqi2xz3qL5i
ugHf2zX1YP+wh6be08rMnyZpYK/1iUbNVHHs7OiGhWe5wRqhB6PPIleU8dHwFRB4csEj3wxI4+6/
9eVIcZLhK12pdAG5qtVGAF7dN6Tw7oyELMxlAnWoIrs/6/WY7nJrTkOntMZ7Wdn1NcEAcqia3rxn
GDh/7uEIf0W3MNxzQKLbifrz0+LOIhyssdhwnXSbqpjkYURzsleWhM9X9FX2jPcgpyMQXC3aKrp3
M/XN1Jxuv3jF1BI+oZtbxGJWUBdNR84+cxmiHknllwYx2F5rGz8WI/G1QEelwak8k9OMJkFN2XCT
RMWdGjr/alRG/BlVd75fwFrsJnOm8NHnVL9xoEbe+KCJr1pVGPfANXoeFHibLwAY872fAw+re5UH
gguVoXRsbRbLp7qLxm46phT/J1VJ8ms9ZyWQk43f16T8uia3mjIvUXxQ6hi1JR6dubCNUO80IjFr
Z/7Kxp38RzLuG4DOrZSHdm7r3zMHnR6V2olnCSNOzNJfJJuGY97azJRw9zyJRrYPMbF/Vzo+9oI9
zWiAZq9+bksg95Ptrtxipb2pqoczJcT4kKdVDaWral2AmeP8bQafPoe0JjYpvPZ40uJi2EetwH3T
NebJIJePLV9dv4y23d5N9hxtZosC00yn5J4nm3p1/L763etK98dMi5EHTtcir/DjbyMcii1baVyh
ncLl4/XnmdzJDXaQLoTowKLT11rt6BGHOJLClw9vpKWLHD0FapbQWTQqQ8zbL7imui2Mz+qImjiN
QtuR2Q8yYOsdeuT6kxeT/b+1qrj43Yxjb1/WU3TTi8g7Dx5RlPm0NMfE9w6Yz418ZZXxPMmtLr9C
ufZvpVe0N5kgtr7HL4glXetuoo7qFlOIfR3BxbFvLftPqHrpVxQC6LC1tMkLWnPs71XcepeFqPjv
OvnJfeD3KY9rn2MMPqDT4MLazmudYvOdMvzxQQUoi0zascMCu8KTt53uVbduVppXhPtEkRButcm8
fBaQJ2xv78LtWM+JMTVDGNyofwTm1KlyvbeMofROT8039l7VjRaX9qMXxyTK65N5GTvf4jY4G3e0
zHDuo/Jm/QLZ95liv3R9OMxluvFlbdz0XgfNwyDnuknK6q4iAu7Z9bqBgGIt39V1Ze81R5bIEmgT
mUAYLInhJGiVqRAA6e29a8fW1y5pSO0WHfm4/Tj4j8KWalcy/9zpdDFPdiQTKywIW7/LoprgX2OY
fDAfpbtnWFSFo25evKgZ+doJmL+pdQGD3JlOfmd4W7rM+ntCdnwHS2j0D1FXuweUXIoAjnYOy2hu
79SSK1zdqj7IxDAOE+accLFTLRzHxV/2kWjcT9QCxtNk+nJGv2G6P8jx61+LyrN3UaY+23XubjXp
35sG4e58Pr2j7hiRuRvc8ojC62RyGlWjHZ3SAGXNqqCJeGjXy9dUNUUdtGk0nox+2tgVjzdMcTGn
ptXuCpnZdxG16Q7kd3Hu4e/J3eg1rtyYhHvIcOImfDVBe2zaunlBC1rcosSxVBgtugVQeC6BZpLc
jH5o3mmpcA8GFMxbV7h007qbvlKgOS1bbo8CZI4OvZIRYemZT862aER2tPNYhJzZyAGIwkrCxpqk
zTYWqgptODoFLRsfnKYhZnYxx6Ojz6gYMriTcOqchpPDd79R+CZbIi6MfaZzW2FtSDFNUvxUBp2h
j4+DnsfPelblz5ZBDUiq6mKFdlTXtyrr/POSrclJsR0ddVf1YPSQH6K+q3iCBd4KO+yHZtkgopAn
2fl+jd5ApD0lpl8ditqI2+9mId3WR33BDN1D2lx7l2iwsw29YUPCalLfI5Izbyyrma9+3YiNn6Xw
3QDcnpJyXLbkgsWfF8c7S8t5ih2SX3sjvbJRIPXctE5F5oovKaPHoJlxMJAwz0yJRNbPYhmM40ym
RzCMiQkGFYaIMpe3Jpl/T13t3lMYavxkcFYOXRK0daoTcFuOex3JdZjZeTjRIpzTXBTbHM8lX4u5
62fPCn3YGhszp7ghTvp2sFLzprWtV9FaTHUGomTjLMs3WeaBkCxyDkwx+kFekETlmaaCdmuVpzip
zV3Ze7skLucTKPrbZLaMF7NBqBJ6U0X2v1M2O8GGNVy0CQ1d1pubpZo7IuALVp2ESS+pNF9nhqh7
CZ8jhD+w9yPbvZ2cJAuVUzJl4fR70zDCoNqLnlAgOgelRfPJNlqdiO883QzxaIWL1/CYa5P0mBL0
spvbbgmZp9vhbPVjoKouvpao5wh3l/OtrfPhsNgB8OgK+gTVdCET8V/l6Xwc4SLUhWSKKttCMfuz
WSuJrDkHBpweJd5TSrgJiGWzeNyl7R5eBzSL+itWB6/kka1nv1jNfFherCphPAdYPdjIYhn9mI66
pGXjAHVMj2Kqmq+LxEWp0jy5xc+aPfxHd/432toPq4v1pXCC89fa/f4sSUjrVDpIM3kpZdTllmuE
yP9yjqvv//w6Pynd1xdiBL96F5BCQ+j+6/Ynq+bZIpYtPvYqmnesDq2j00/GNi/T7q5uMhY0g5/o
KV968abclXE+LnFyS1rJ2lxHCe/un9/Sz18xC8HVNom3g572oy+s1ztsK3QZzCyBkyKbm/emXBWs
FtQKsdFheX+d+oHvGQrFH5Es/zs/+uX8iESl//iafp4fVSX+OyIq/hDfH7/93/+DfmX9mT9nRwyO
fmOx4bDHX1U7bI/+LbNHf/0biEJymxycwdxzmeb8S2bv/0ZkH/+K1SNyOa7of4+ULOs3E3EMBTVZ
VizNyfz7L0ZKlvnBM8Tenail1ehtIpRiFf9hRbcSqgEIz8mtq5QvwlwrGFuybrNDu3ay+eAiCgZX
ksWJRB5nqpvYyLUwT+PkWxvBlGB6UhgqROVbT8dkqYuS8s91vi6N4W+LMiU/2CrUfKnqrMk/pYtV
X6p20b9JM578QJDzT5g4Ish5U2jDYO5JZa+e3a5zjSO0rGE4TWbajDcNd+htwmyf7t3IQRDMTnaj
uE2Eoo+6wJ61Cz4elQYoqQHJyHIxNvXcfBl6A+GmkeRHa5hoB2fpie8sYHtSfld/lO9xwW6ZPNlJ
aDlJeoNBcQRI1LsHjYyE41AVUgW0iNP9UGt7Q/bGpjL8T2M5EfSigcoKixigSzDPi/w02a1ClEkW
fI/ENvEFowC5UJ2IzZiJqNv0VQ6fOWDHaVNHltwqKHKalodWlOHN45vnKOtLL+5SI7VPwJfau1aN
0jmPwrW/ckTmc9b6MmqeyG5ZjghiAeWd3Saesi22sgDhsTOpfeOpJN8auHBuKvgEqZVjRZpJMSl3
Dn3mIMLRSpLOPJDLAvtrCtsMJL17ZviE/G8JRUvmCAOoJOtlMgS4xVAgHkWRCX+g5id3xGFiLVhm
v6+AXFdtlMFTfTAN8dC2qOtz7H/TNyLtlfyxMsx/4Oei47kaJfZvNK1FJHZOl667OrZE7mc1opuk
5yXvfqQiODllz/LNbbIIn1oOejG1/NIkGDS7F6JqtnoK9oYA/vGWbBd62zSVnJZTVm1mlWHuZO50
8mRWbeNYX3ZLCh4iq5JbkarpoXN6K91EWm5sUp9+AMJLF588r3MtrEoc7dAASXNgSjQQ2YmL8IhN
tNlRYrdvlaHyrwax1SYP+Naxg6Zeh0te5OVBjKfNJBbMF6fW7MbAMuOceiaV4mCV/ZdEWkMXLpVl
363JLTa1iYoJHbD0cyytYldMtrYfTOAwLi93w2hP7cUipvuy6gTmtwyKqSVA6ha1N/YBgeDZmfq0
Htc8xWGDEqU8DqNuX9MukkYwdbl1YR25nEpK7IDEK5quPnnjPUomrIXY9Xl8dRLgw5veci4I1PAD
TFn0JWkSnxSLZdgr0JLbDPrQqReuemZNeoXYaN+vZ/YtQ0594+om8Jla3CzSnYMkVR10N2gCK6sJ
xpmp9B8VmTy3lZ3Fn2OVIjCtLTTJQ5Yf2txRwZw68V7KIdsjUCPAo1btN2NkBaycxn+MLY2ZKo6Y
i5e5L4uh35amrAnrjpxLtgw2lUatwbFox092XQHnkIBDLlNqGq+gC5jz9LgXeDbnuvmAf7RnONSa
PzTXQ+TUcTR22QLAqu/yr4hA/LBJGetttH6u/SAbHOtRmSOQS8Mdqq+WN8dPtrRgOVRZY//eFSv4
2m9bfofSjszkkFDjwwnqfsiPo+5Up2yqCyIopdyiip92Zhl7h8kmpmRU5eAFvcNCq7NjOGVu36Vn
4Sf9Ez1mFuYcn6d2qu85rasHIJ4Xf0zwEWWRf4BNqsDYmbV78hoNPTImau8bfJzkzs+9FCJtVX5z
U92HboSvADgbeWTbubJAmOviGDnyoSsa7zijTN9knN2PQqtUQRc4G4wPzCgcu+XZ0yX2qcmO3cB1
6/QqEQjBsNHNLzCScC4nvbaZRqKvNyhE7VfbG30Wrmp5qCY/DS23GT9lCX5o25TVjZErIiQHd/qq
TeWwHQyz+xFnpG5kdg2wL09a1uWG+dlAi3C7iNS/HeAV3c1gGXYij7s7o2nUmfQR/ZFeb8kYKBGn
uKuqNt6CctDfWKI2G4sg2QcJRrMLZ5oYLB69FsD5iX8AtNQP5VC6r1hvFo0ozcYnmpRGPOnmAXx1
nIybsuLO741QhVxvcG6MeolBWmomXZ4wnlHnKHgadnKq/Ebd1fBCNh06NY6sn8zfYQh1j6TD1DKs
jSjZtFAK2CKLlcgyYeoQgv5qgQnZh6yXvxdFam4pl/0A51F1Q0SXDDWzbi64VMb7HGQXgyP/pkbD
nQbuDELzaEKluUl0UW+EUcsveTsYT5KIgBtXefOjPgqwopqT+A+WP3WHwWNaV01RyjQmslbmUarf
NoPKPhXMbT7FXtnclX0evagsSs/9hGg+YVvxLBpgXwSdyT34wBmKJvQfeisMBxaflqEMbXB3LPMF
EFjs9s8Y0xh+p1ZbbjSGQiHiyWpb64l+V7MBMbeuF1WnksT3LiyycYYcORdZmDbCwG5kmRzHbvxs
Ta4d2ANq9nkq6NxlHS0nkQrnq8Hv18IqKtM7lKtj6Ejd/zQvdnvQrYUHvVfqaCPauE13DDadi8um
7ylyhyYONLRNEFEiL7Vgak2XvgY1w/oA6f57xfe/xfEvimOWoavR8P9tQn1JkeGU6V+q4z9/6M/q
2LV/Myw0PzSvKxPiPVPyTxOqZ/5GZs7aghHJ6dnEcv27OjZ9OOJE8lEioxwyhE65/a+Fq/Mbvw3R
FIE7HlnEjvPfVMek6H2QRnHPx7ZAZBDCUVSHH6tj7gOEj82xOHjeXObEQBDy0ui+HS7lXF/SkVF9
GcGgI2ImQBWcPOs9GySEftU5TWLmXZXD4rEZzB0aBhFhdySWMSG45IzePH8iCh9tCxLEYx11T9EQ
TWTI9PWbbrKCTTcNB/i5xc/+8u7FXAHFeTAYWvPNXg2YVRL7FxhR9lup1whYQNDZb6Zy+I9Ws8JL
51Ta92xy2emZrCK+r+YMti0wxcZrUrnbpiAbKJ7kmfG78vbOEJVPbLuoYthl9ta17yiiNkZSEfZK
in4XLKx6t2q1U7ncf4O2SGtrg7J+uopmyjdNlnhf8iz3jHPbDR6HBQrlQSA8ukgl+pBJRJ0EdEsE
SbEQtnei1mGotNnvVrGU53h1hRGtZW3sxso+M/Uvt7aIrI2GfTnMCeV+eRd7FRUb7qPV9umex5a6
i9hQufspwgnBEkp77VomNX07Tc+Jzn0rS2VOYbkMtfui2pQKzHUmjG4Loz4VTDLS61307kVzF6sz
bokyR8eqkSf81NSoVnrQmUsA6Ey9vusUEeyKpz8saH8YwpLVwOfDpSHJyBjF0x96ylzZq4DWzJEm
NdRv1xYxZh+6XUtZayp8DlvPHlb9T+IjJ8Uuh5TlXVgIpQDx1vsf/1B2RVRCrI1Z5iHMfvel2uac
uRe1ekxg0LOcQRgVvUjLW70SPdrwbrBWH0MSo7kiFsJ/+cPbWXbI+og/Q6fSeAM57X6Dp5eoP77S
YvV3jBgCESN1BKKbSWe/qQnW8t5i+EhnNbXL2S9n3vO8ysMNPHaIdaxlrdPXg2LUDZZfOKc4RIGP
8AZGZDeozmKJhrUYIuR179o5+IyYRm22i3LjTW7ODRrYrHGNBsaEuxbYZ3zs1KqvjyvZfZOy0sI0
W/h7a1p/LR0LO7RcSqRrFY61lr3su3EDQgHSvMlZP7y3dJgal3djZTOuUoN3fZvF6P04TQlfy7u+
3SEENrQ00nqDqDf0O4aLzuX9FTF4ISVjmYwcKqdvCHgac3zl6rEdmwzlkmlRHrEhNlgVNQ08P32e
UThZLKTPzuoCqnE9D+R7TbgwU2lb9zHk2G1m1kl1TOlr223k9Ci8a4MUuyA2cz7WXHiIYaPc+WR1
ctZe3t8l+94+Rv8AkDBESsmbtZVD66QZprj6TY6+kCWzSfqUMyLEYFONRK4bMyS9iPJWM7e+GltI
Q9fbazf7uHWdtjrPTcXf+3OKWMTzY+RhqHJTGiWNE8LHZwGbZ1XfuRJ5Pvh5Me/SWuU/FhySgO8c
jdcqhQEoL7Y1D/RSjyzxDBt8wteqsimEtd6R/O8b4HgXZ3zQRw8DLvllryZnGuS7qhce52lZwPu2
fISQHuA0ZXtzYBsaU/PWaH0SckrwgTNCu6uju9FZ+rP/gljRSTZk34sHmcwdWEs2+q8de6Jo50pj
emQPau7l6BW7Bf1OqA+xfd+nXftValirgpyHzkvOvvPRczRkhgY1Cdi4kQCgmANwcXQLfEFZZOyM
lgoHUtiNTW5ubB8zUsghA8NKCol7GHG9fa2VxCcvysozMTGPaHaNNkMzQGN3RKC+asdXU1Pjut7F
oRQZeMFivB2FbW2tgfHhVutIdjPqSPhB0VjqyALe3LMBIYiaIXx8XwpVPjCdQL9A7wSmwM0S49mv
Fnenjc383XIL8xQ1XXqQgye+5axFX7wYzdsOB5W81I2TfjfraXzqbXs+KqIut7PMcZim2nMjtYY8
K6vdlHXWVRigPCz2gkmQgV4Rdnk58s/A1upeMW9LOmoK3jjjChjz9uzZo0uEMv2fFRRLxJQ9k+25
GyOwiYzFxLEHVXLDMtje2ONIaRZRRTrYGhb3Qrwuctmm+I7yCSQ5s3XIlNNcz6eym7xrPmoPomBo
v2VGBCc184ZWXHI6v/p+sczkOOj+vhucCdwhCJm2zkDt9iTXZ1of3ZUDFV8HB7ZMgZo+iBL+azwK
9iV+u8T7oU/Ni8pK3XiOMLC/jEnePOajdZfYQ/1A60TfGLfiIUKn/Vi6XRLkaHO825rIigPmJrVl
6Kp/jo1xghTrPS2x4Xzq29nYVwCSV+Q8UnSuD5Wrw4Balgt/PBBfhgJVGXctFIHAwWRqb3Pq5cuI
YAP8ZN3p921SVduJgSKrFGY6rSS6MEgGMqzIEWYqsUmiZPwSqanIYSb3ttzpRd/D1KzzHH29sHKU
rnXFZkTvnowyQ2mIvwAJa2rqt720+qDAQH4cHJOzejTll4nH+5kBTH+lvP+Chri+Ue3C9gTdkXJC
t4y6SwsnfjMgc3ucATiz5JbiPhNO92OwpubLjIK0fps6PR/uU1aG8bmjTzvGOQQXVTefDaiJ90ki
IpihGToXchAuQ4d3O28paVynOfWwNm+bBrRjaxAIGcxu8T3vKNxrNjfbCNbvvUy74dVLnWgTkz93
5ysf7m4/0qJmZcJuklwkdWU0kN3oUW2UGzCY2r2VVWzjWc1sOVxuMKwLVwWX+0vad+zuKvUc9Uo/
ZXrz0vFI3CZoYzet1F+FER/lKNuLRgDdZwQwyHcIvEH9i3KAKMwkObexhTbHq/qbHs4eKdFdkLks
cGnTeu6alZqsy5h0aPCQ3odGQg4OwfBG3/Hw066Oxamip8mlGMHrGLn4FEnLXeOQiqAhXQKZVJdt
oAbmG6EGzgMDFHAyOT5PCj8i4NGisSwdHuG71S83oYVX5j3bWOfOw9P4WDUWtOumHCo+T9KF2QIr
3O2Gm6rJbKIl4mdHrwlYYYiwEeakQpZr9s7viuKRqQPtvkRYjndbpJvJWBmnSp+0oO8c4iTnNknu
iqkxd5mpz0960wznuTX1TwSZcoNy4uqGO9BwSCf0l4RKsnDudOZJZY+UGgOyOpvFUj8kdpETrVq2
47avyhRU7liJU2/JnsmHo2+ayDmyufcuVRbPz6gnIkK1i/4l6ZPPMipQSZArGgUx8cDPg2Kh6rYT
QZJ1a54ACpG6pMewYH1WtU7v8D10jRydADYwM07P7Z1mBzPc5kooOpaAk13vLHy01TlPfMJhEPzu
1Wh5L8rngw9qah4jWbmkT9WRxN8vxoMn23RT52xsvQiD6NQAH4/ol4MGKcAGlV97RvJkmRCD5/48
NVa1Gw1jMnf8zHTjFlPihS73m2+y7p0fXp6MW/pYezkkPjMpxejlsAr1t/laWimWe0E+zAi8LeIA
wryQzhbZgNpKbPuhhx7rZoTQuomIDQxnvGsbAN7GOQNVf/0f9s6kOW4rzdp/paL3UOBiRkf0JpEj
ZyYpivQGQZsW5vFi/vXfc8FSfxbllsL7WpSjXCUqmZnAxTuc85xFerX5medbdo2/34wHVqBTcZd2
iC5kZlfnvpgi55wTxAzDBbrKZuhSyoJytH7P2JJFe98pS24gnVoQRWN2G/GQjYgyuiozKXdzn/lT
kOJaupeUAWrmU3PyMmV/douBNPkFZThh6P5L1IvqvIQjg/UiivdYd+YrAL72DRK2piVet9EYlNv9
hVnl3eWEivUAhob8dbuTj/FYXDRjc1l7y7Qlxae5LWQl/wDLrR/gBLUXAjTVoY28Jwq1ce/Kdju4
rXWfkqeGfHvIMlgYU8FgFkMZSuzEXxYCaTBhpEGVl1VKMLaznHtTr3+fwPghI/INBsx4vvIN0Aw+
EDNcrrK+1Yo/5mGSzHLn5VaLlzbZMd+0e2RC9WPdg4N3WRz0VmgcgAKa2imcnEMTm+4ZoRVUknyK
L8u8cYkiL/XXbvTr68mmkEs8roVTNpJpzNB2znYexgP3jMTY1r+Q4Hn223HTYqK/AwGBJwJlaavl
gV2PX5bYqphgt17k3kVG3dzx9Dt1BU/QXwUa/aBE1tkXQTw1BRso6wcUaeSP/WwgsT26LavR0aQT
tZPYIADDlW9+K37pFP1hyYwjEh+ZwYKbJDlYM98vZPN4mFnbwDovi9a/6mKsqXAa7NdM61DVG1X/
R5zDZbqJBq/H89M6ZjjjGNPi4jq1U/Aiq0EesLHV3hbtIG4KzVnqi9YQwHLizt8NWUUBCCNQST2x
DL3pkW76NPRWtzwYjoYtoCGF/pj0yMHgBtqvlT2M3YNk6Sf3S4fuTAZotEzrt4V+Ag2wN9GwRbge
qPUjepGME+OxcM36Zcxn+cYlU37Fn1E+QBOlou8ayZ8H8F+/6IU1TVcRvZGmzk6dBkto4f2i4dbY
K+i7PHjKsTHzB9tbq6pxuLTYXKadxEX/svbCBUP5XzA1f9i+K+ebxaQG5zXbgI826IwKOXSkXh3t
WbFb7CSlN+hFTrv2lznR36z5f9h1rym5jkUZgMWbJej3X7bX0sE1qDqPOc6SV4YT0Im61dTBvYcZ
MwFKTW840YSshJx/+uqK2EjKK6ZF7LAfzX41GCNXnyd0umltPDrj6G0RHszUjyAqqknjVZ3OpQnQ
YOHVm5+/uPiwkGUhDPAM0cEao+H/8N7JENDCKmyroxQ1f/swRlih3KwxHstU0jZbwuHND9aMFzxi
1bXRCcKl8SsjNz9GpJs+rr/Qf8abvxhv0jkrKN3/Pd68+XP818Wfrfxz/m79//5j3wac5idoeY4L
05gFu88U8X/X/8w+6WlwWhugY78zkEDSYyFPJwiZz2D4aHEffptvep+4JFAS8P9gSQER/E/mmzTD
H+abvo50zob1x/TVxfn/wWzKxKYsTDBPR3/QqAPK1ux2qGna7BI6m33JGrIZHiJb4tagUO1PQ1J2
93GtDcUhSwXaVuo+sJ2o8JAKhr3JDAXXhVFPURBFoZXcoyTVD0r5uYl8diPLpI03USaQmIk5DB8n
o7SfnXJ4zcVMUntePILNtx9ITl/uZes/VjVc85wgJtYYTh4y9hBop5gbLdf9qDwjHvv8s3To0bu6
0599EE0MMbTEOJflmF3Ilg1uVXjouJXoanTYrJBTOt0UUyW3QhN0dwuI3gL01VdJaLyOgMtELTYU
6GkhZ7FkRpiMLWUAWraMxNYtFnlB6we1UhEUxpXvP8ENKPnpUQztyUZG6B2YdpPDkhb9aSGwIHBN
RM8baY/S2BolBkWaP7/wvwzp0kRBmXs6dRIGG6ce/IBsEwT++qTSciUqBI1kokUwNN2UKfJImXQ+
SLIKtiqPrtZWKQhs+kZpwpVNvV5ZLyPtpe9N5LIdQK8NYyZxRVaIrx9GW+RPc5a7Hnq2Xjy3hcdo
KJvQ9qK7i6dbr861rwuw1WAyCd/M4il+03IJ7Qjkx2H9/aT6rbiyyfJL+efJyDu+jJKVMdNVnAx7
ve3LQ9/PQ1B59bJPKj5k6aE/hhaoLDddYvB8E1gxaSgy8gzwHsYxJDBmikdHosrexzbgtYO5mFWF
THjRNqVWZReLVZ2GlkEtho6h33dJZDzXGhHoe1HPnn7gUlmOfVdwLXhQUNNeyi2vnqBDlHays5jz
P7Dazp9aiHwP8CLn56aO5RVlnf+YghjYx0hjnS2UEfOihA52GTZW/IWRFSMjeICXWs2X7SHOhtHW
2UkwVLzJdLG1nb0YQGpxMGD9sBv2/47fOUyY6+VlKUeKWEv6h5zh7tfRMfGPhm1RVDClwN1sIyNN
QJinehffZHnF3+X3eb13GIuOBiUduklAVW3lprsuyuQ5LPz5OlnGLDChH26XTg+vCwdEJqDM0TsQ
AST2bR6bT3nvkZDk4RqlaI8hO01weT14+7p86Crr2e7y/qqgsiy9aU5V06CW6P2iwd2CzFVE4dJR
RzlEDnpLyGIXsQ8SQjSZoYeMFNFhe7sseXXHfKC4l5qJD2ueMXIkFo1cVKLxMZpoV7iOdVxcp9uB
lV0uELxnOQqGkUF3bpufkZLoNHYz2l5AktyoEwIHC5pSUBrQVzABh9m+7AZYiFVnYVINUxzPo9QO
TW3K6x658y3Iiuyy1Eb7jpW6sRsYmCg3q9SRmML5o5XRfOuKxIWk346T7j4Pi5ZcM9yJ/pjbNEXh
BYdx5qtfauU+w7VO0oKoIPnPKYbkQOdnXhfwmQgE0nYqj1FVNA+Nr9fpbhxEvOvjwUxgzBEfi4VA
3y1pExPvURMqotcVaEF7PhiNq+Okw5DQbdqo1nF6wZfkeZ53FquWUu5gSCLWHTkoBHiZUd8OjjNf
jgB272MAcV983r+J3XWZUqZ4lSu3zhIxPkF7jovLUUbZ0cu6TaHcuxu96XEHxm6Fu7ys24DdQvzo
uEzwgilHaGC0RXpJo5fN0Cfpv/XUYGNlOrUMWn+YDrEelQExkK/4t5tdm8zGqQob96aae+0R4S6H
f2/Ey94fp9TkJfKuRiC7tHf40LMLF5XDtmKydW84A6eSdPrwZT1ZGDOGX+k/s4u84g5lTi7097uo
dji0poUzqh2hdjuazrE6GBXmF5yI6PeZgB6miOOZJYphcTuMxlnY6oWQTkxbZOv8JvlAdt+og4Zk
pKD55Q2P7flGtgg7t1UF+Vv2qChbT/w7i+8/5dKvyyWHUvbn5dILlcOHYkn90LdiSXwi0ZrAU8/6
RhD+hiR2/U8uEmNLpWutikhWvt+0kvYnXbAhRsTC/pYQGTrDb0hi/ZMFb86mTSVZZq2+/oFW8mMH
Cn3G5PFAHUf15f2AmReD0wy6HvH4wSSeBFkZ2bdmO9Y3K97+Lx/N3zRAH9tr9VqkYKPzVfj0HwKb
KJo0kEuiPLkKYbkMM8gbDrmnmU/gCs/ir6AjHxsuXg/uB0nIOjpUitIPdSDPQgMZic7rFYrIOuo1
e7SUu/Cmm4AysTfEFmNOnngcFfr152/2YxHKi1OFspH2+PZUx/d9t9douqQawzS6tF33BgaePVQu
Bu9qFst0BsfpP4WG/qu3/DcfMSsDAI/QcP4mhKsj4qYdPRc3ZyGmuyyPuzcou+wYfYVZiP4x2AUy
s+Ai5eWgazE9+dhWpro21QZF7TGmwbt0lbmUxFFEsp4JEjgcnJeff6wfEdoW+ngd5TFdBPGWUPxU
O/+XDIJZCn2Jwmk49tVEKArxWCAtlpUi7I2WWib3ibjxctDZ7pyJMzbL8qlkajcGsZMtJQIf6Z67
2TBA+A92zxBMVUpi8qfn2fB+cRXYa+r2Xzk0/L6oSrn3aX/pmlTb89fft8SSEaVF1x9tF2nuo0Ya
RsiIPWdBz3IBp2oTifGCJ/LMVE52tnjkHpzPig97NHScvUgbPPOEdcR+jUxJmw4YkWtJhga4nsUT
N1MSF/HFoBts33EcMwQydD6HJlMsq96QrOm0NoFEPRugNGt7Ejda64LD6rERXTIYmM4rWzpMfEQW
S0uYye8eT/h567TLNDCpa4z0sjXt6Q5MG/Y6Uj4y/wieRPsCXswPz03LE/fUhmnDsha0jsYSCFSv
EH9ylU4YsASKvwlbmD9Y91M5j1elHjNrwVVJU0KbCf1LHQQtMiqcSQNsGg1j5p2fNa0HurapX/rU
wMPf6ubpHe4yDUP9QiTlcKdLiVXGbxaOLzyX/i4Vrf3qtfp0fmeRrDt6Fv/TWWs08Wh3PaOPJYG5
AvqyBEDqTy/QY9AxMBVk/bwSiHur5Z1Sd6MKJPWAnV+ZhE9GmsHE6VHMvbI14zJTIBLi/MRjD/31
vHiN/zQ2MMEdDRhMErHmbXA5m3us+qzWGbgz5ZAoYs7v12qcRiybYzMZ++skm+QbK1DaFkaFaCDm
gSQgOcKIRUjBRP/Cd8OkOGVgz4tuQ3SI1+86HFtf4mFEC1Fznm5Rf4IMLLB5OJuhdKzXigH5SxzV
3PzIkK/8ufWfakbsTIDXBS5tIEoBtdtvdQVxN+tquqPFAfkyOEoZwN1dv7zzk6OK5nA/vEO4Y2Ge
euTzNbJP9V5Hy8+RHDK/Wz9/a+psROMeux2m9VvfgzYTNKWv36x/pgvDMiggBnFuLPFR473ex2xx
tmPk+/t+HRoiiKBSAvBaH0mzDcNLfM16HQxy7LdZM3n+GaiVaGmSoWH2m45mM73pGkfW9sYrMub4
yOt1tZlFMjjsc6TCm9DU+IEyT4R+GkXngtGPCg3SjJRdoh1mvU/HbRNBQDnXdYn+Ka5sm1DkuO/C
K2PxZzyzxvg2zKzxA9ZoS3I3Yr8av0g+/vggYeMcJBUvziwMdRvNGxD6sapGuDfYfM7ysTbDeDcl
c7wJS3/e+9hlG+UyGM3G2iNDMm9sVm8BqPFj6M8T47BqenQwWa+wOr52bb6x7MwBtBSLZ6kbzbaO
Z2eDi1jcIpXszmPcYOPtGHX81lkZZoLYlLQkkZ9Ml4OrEaTtYbjd9Doq/Y1eLTde20dvjeTYpNdy
L9hYOTeEcvmMQRdrvhLlWCCcmBgFMLqPkAfXS/fmJ7Gil2p9lGy5uH24CN1UQo8ZJN2R64ZP7GG7
knGE9bmLiQ9N2ua1FG6K6JZ4hmMzmjqIfVdRr9uVjDhntnyLBf+y4VyezjzmuJYN+NnJkUk1T2m2
EQecaTBoaQWfijnG5Q3nAr6MPQzTeSWsKoDGTW2J+mWW2cQaNhtfp8qLnlLb4cCsjAwsgp4SV7Nw
Y60s/FCXIDddsN5e7esxDuiw3PIYrR4dG1o5A+EtM3cr2kNK9mwMiwt6zUXW4rei1TQSiGKr905m
0eLADKDQoYluRYva3zDN35dosB2SGekJ/Dq8GrU6usOkGgOZ8h/dOG6e8q59nVlTcfon4kkWOAtT
AAI3k59yztu1SC78qjZ+67WwHwOWaeAI/NFlfI96fAsc+2SbvTZszbERgR8Ll7191Xp7ny6TTTJx
v/sFX2ERe/W2miSWx6FAGcyetnGxL1r2sCnMsLwpXc36PWdn2u9rnljtZzv2jfB33xsT4HVNHVb7
xQMqtTGirMceKTPtCv9gz0dXhPVmoUF9ngmJPyZWicU1NvVtyls6uKKmJ5uNUL5Uk0ctUne2d2WO
OHwzMfC1Nj6w9ySXFoeFlUct4QfkSM7Amm60CVFMW1SAr7RcrS9yMifslfCXOQsPCzrB6Swj3UMR
pqlLie6cwUNciRsT1zXZBo7Bmb6KawaD38bpYv9Kjnw1QZ77q0QM6yTqaMCxCUQDlTKroLmT2v44
eZ1AwTYyzvt2YDURD+jSBujXoMZsJGk+U6Ug9Uj93aQ8TIoAtOt0h+6Ce8keAUi6sxqvI2A5rEP+
ha67D9Yj0I17ti+QQ3gXICagbnZj6QFDYzl7NfY9E8bcRmjVdpp8K82MJwdiEa4IY2mIYsh5PsqE
/di2WIFWc4PiHJ8xyT0XycyG6/D+a70Tt5o4pZIINYV0c1tO+yaHODjM/XTXDdS+BUr3nVhyjKiM
ZtSqt59Z11wLJ0K2p7d+9TIajJRuDVuxDZOi5r2Og2KLlfTP7tlCQYWzumYfDacQjZ4ahYyePrhu
EE0WJOBMYnEA9TM/QEm0X5wYxRe8NS29wpk9MavDD6Pg7yJ6HF1crpyb0NithchnzkVXPOSVpl/U
fax97drGP8T96E8bfmeqnEQj5cCYRp56Xt7yJG/8TjyaLUzdTcRUI9u3roWuL5oS9Yk2UC42sN94
rPe1B1yjaDmqHkL1jaaYQ16XFb2XS75GTTR0DZ2x6K2+xQmlJTtEVqH+JLTZsi0+J0rLB8dMtP4B
yQ7mjyAZ4yj2znlGuj2PqtpfsPx6UTMnLOYTLRKfU49qOTpMY4eXW9jTmbWQvUt0K2TDBtR/25G2
wmAXKUXBfGfcuKA8LjKrjW/MohsC2G3zjv80W0QuBD6lS33N19+cK4+TJRti7Rk1aHKBJjLcDDLm
0UN01xEpD3Ah9m97Eo9Q6HiNsy0JHWSg5F9aswyDpjDvI48jHRhhvxd6BN1uESg3pqk5VQMSy6jL
xbkk1qDC10SWa8qEBeAgFUnnFNlX6HHYZIYqPPoEbEDdbxBqcAeOAafC17Jtvmr5fOtP1njiuqYw
6Bv91u9q/ZZB2bAddJaFci6OZJQ3O2rj8GFy+nmf8hDdMnlC72JZt5beWdcAZsp7vm2ey+WUX/Dk
Kw4WGNANqDfsOoWzi/z8us/I1yBmcb7V4Sx9hn3Wv7SVYd5UA7ipgDQbCsipOaCZK7fOcGcW4kzl
V+4MfBlfcbXYF+b7nLIwGGQyDnZHZFFHLV3+xEvIF2L13MJ72zbHeFuQf0puKVwSQHo8geVmRoDK
CRLrnBA8rzgNu7S67BsDFoEJHulaZjkXaaFUz0iMuCKXQUXKhcRFyrs5G1OGsZTd25+3Uarr+K4r
ISKRhsNmsMAQEqPz910JvvjU54lXH2t7LfqxEeKeD7kSf/46P3TBrFUV6BksETpzGrfvXwcYY9en
VQflqnQ4jHt8wI8N4u+cBQRqW4cchfhiPQ5//ro/tP68rlooOWo1TUrgh66LljzHojPVxynNnddO
I4+jkBML89GNOb/IwZjPjhNzFr/rX3/+6sxtPn66bDrpirnB+SVWaPN3PWrK9EQ4ZKevEUDo/4xH
T526YBA47f+94axbBKOq8jYIW/n3xvU/E7tfTuwctXz+ycSOh238r+C1rfLkg8eZ/eRf5nY2fgzD
QQ/g2BAWyBL73yWnh1uZ2wYTkLAcRSfg6vv33M7EqsEVDzOAbbvBj/FT37ac5if+KEFjZOra76bp
fzC3c/WPkztfYB4zMZKQBgr02FUuj79cZK6y4bW5TI+oN1Vt4Cu62CJxTm6NofWnXTfUerXxdDcm
o8WYI+tEQeiTRbUwJg6M0VHmvYVp9a6yq6g5anklSGuvGRjpKLtM+VYkFGqz8iAAgBA3lZ1bJ7TI
KEpmg8CpnKk2y1PB0TamOfd0lrNkJK6SuigOq5dS9Z61vnDDDSjK6BRL4V0JJLmv73MKn9YrqEp4
qZu+Mrz6YORu3O4oLNWPrFjTLE3mO6Oh3GfXxwuPbBd4qkhvOq8WgCIR07lNDfMUZopga9aTC2wU
fWgFi6+tvAs4wfJNeqhUcnTPzCJissugaTF/qPGZ3M35xDGQ9eocrH3VOBtGBI0ZldAj22pKLQP0
aVVp/dEcYvPzotTepUmjizKQ0tIppLiJDBW/BjIBw8KahUQgFOoXlxIezycW27e0VWr493wfDG4v
ZojPjiqz5Y+tZyEOEPt1jlTJ0kf8ArYY+W3HnFfTTfK+0jBmztGjD8e44U+8a0tRpL0M6Q29Le+d
6Fuqm37UTVSYSUHIkUu9kFFhgWkRm3ZMpus0TIaTWQG5JQONn3nPhnDWTI+CgCNny3XNJ/z+hSKC
oWCMEgwWRq++4bVi5CuV8tkBJT9Ru4WMHSaQtcUWJWOW3DPh4i1Uc8rfArGGf3oyp9WC1MpHPpLn
MpDlqICxI+lSNq5XUs4ODRDc4VhnRax/YVcG9TQvFtZ7w7h8jUOV6qQPJaPifDx3i7T3M9A7C/8M
QxkWlOm9O4C9ABjVaEEtCmQlFCgvay9Y2QUXejZZfbinBOBvWkKlguZBwO8WKx9Jp5skwa3Jacwg
uBqMFvndxjc75O9ri8hwH8EKaTo8oAFHcfFpBrVvOBjcemBzuzc8X9CGdZXdFgPgG7euP/EFVwyg
scP4yoaQpTX1dZlCtwkyny3TjlEb15vgtryqap5iRzcNzZOW4iXF7WnyeydLT61aZIyMTLZW5BSN
BVdMKHrgwlRREbtn5WsY1HXCJItJmSrqPbNjZmgj6vIEyuOga/SEjgV6AeQZmuhh8Hdrk4xCMHxa
L+G1hp4zDBSVutmVC/MldGirR7z/fbBiyFeQe7EwebRigLb71ZH13md1AGLNoM49NSBTg8X3J/56
S7D0pfFKVL291kCNzsGRiKR5B583do3aDS2reLTGKnzS1GhxU9MksyNvoiLICdSDTlaBJV8MRPx5
bI/DhvQy3o4Orvg9dK5ZB1iernOBaSY3uczQGe3W8dza+s3AmhHDGQwRXfxNiNNz/2pplPKIzGAu
CSRnKNpyYG5e0LsyNu8AU2KG0VrM/+zkFn+rw3I/AgnWIWmqVpRIRxrvWGsBKmVcT+bUItBc5NzH
O5+bAlV4i4BgQxsznQsDM/d5lhPACeWZSWbMKCaG7rMK1D15ZYaFqxA5f8/q6MkyCr+0A32l68w/
Orvu+QTpy841F3qyMQASvmTIwo++kNEh7GIC7NRuxcmU58iLGXI8SOjvFvU0R6S58IanLOOK0nyD
Lyo3GIiG+oJmMKpcGiETQWh8UYRpckh1TDO9ZdA2DSPNYp6oxICEfJIdmelcU6zKucBhmvO1thJJ
m06ODjPYEtcUQUykwtkgBbdZWzAVLqAZQtGSrAbWFKERDQ2aZSXnS5TVrGBF027ToiZjbPBVreiK
vJqBRaia2IhC+YaBhTFNbHN1K2MWPk5GAzCg0ksLo/QRLz8z9fWatwx8vYHe8Z4DA5CZybfpQJRM
BvjviG14n7p6jAxYuToQGDaWKD2RnG/0gd4WhYG6Hn1le6obz39CPMwX+X6kERBJQU/Px6VEXGzb
n1JPNvjjISS2uxr1zZ3lcHfleeanbPP5eBHF7tc7rhg862nEAwLDs7HbeL+erMQd0a2Psdc8icQs
y6cxIknsi70mIOaWOqXEMCYHS3nXfBWQlPZNcS/i3mCSUL6V8eSf2rpWD4NGVw9nWLEw32iMb8bF
5iDLqR+YOiBaEZspBm9KHz/H85HjxyzGrYh6SgikhyULdada/MuC0R2gNzdkKtXKxM/vlzT/M9UT
9DUBLLPoiUcpbO2Opu3CKnWlA1XzcBj0RbuNOWKYfY6GnQbYv523qiyeqki0F3449fq4mbEuU4eY
7SOlL8xQ9SCSyjqK/6a+5Bnj3YnS1UPuXUymcNkZ4wjR3bAZIqMJwEMwKFtq4jZMaDGb/tZ0xk4z
quZKKhtr27mB7gIcHTf9u0y4QzEs476+dFO/LUIVo1kFvt99KRuGXUpwrCF3uqutYZOiRQ4NpUqe
mf5oPCcqELcn8BwFpyogEzZhqCmYOBvbmo3i1nCMpQxcVjfRxmmsNKgrozgK0UTxJrFqL9CsDENB
aQz+BpT/Xu+n8cJO4ywLNHechw26qXjezw6B30efy7INItnbGB/c2L/sTGu59abOvZCpz2MumRrs
Bxq+1WIUny0xwA/Eyn6bLJl34RohV6+g43ViD0iIl9b09vXEeiVz+8t2GvRrtlC6uZGaPb3mVpV+
nt3iMzjyJr/CFGndN1kM1LSTI46/pfVp5c3hq2Rr8HvsoTyRI2S6hYts19husvWQluxnyHtHfUCX
P09dweavBi5hWSnLOYD5114bp/M1n5fzlnZeuV/6MeQ5nuikrI6ffR/YYAZd9+CG429sRpQA1/0d
9NuMj2Jmfpw3xt7M8GIZnd3eS9xJlD+ls7OnYvoj7QkhTV3sxqOU114SL/dQiO2gcvtiT6ygdQj9
AVOpn1i7qJGPjd/j/2odKqOdLJrqGpw8RxQZDYE94kSKqBsu+qIVFyw1taPtV/KU+b11VZmwGPnQ
SgREDVIOLNSbqWm8neaTdJhyYm24QrI7q0lJMfQutCUTtzwEZkq+odyTKOCc8tac76PKDMzSLI+G
JtuDp54Q5lwP8PN8doQZXxiJYNqLBLCwTevWB0GiHH6FsQU0rJ8zlHBXFU6Iz3BwtCuSwiEyaJ7L
zyH3d37vhtynLjGM5YJxfAMWrqueU8VvwwtbEIOYFkzAjZYRhjua2o3uNHrAk9cFXWnte9dWs5as
gPThuq9aVjBHUpM84eYqybWVeG24bPAxjYA3lq4/6GEWBzY7woDDP9ouAAsPYRR3p6G03+qYnHgD
0DNjcT1Xp5U4zaBaXsNWr5ttWMnpmcRLEt+0lkow0cvtnOnZrmsA/YUNJwonf1vskkqwQkkM98iw
xjwUcT5vpTHPfGm5GK/AdrhQgsye7EQOElrtZtvZ+pno21xALszbmVq8QVx0TkIBm0mkhYIHLXKI
3jj8oz3+qGbLMrUGoDOUmIbikBjLKjLDQ+fEGgdTmzhHD/bvk5ZJw+OxFxoOQjERb9u6owOJmx2G
r+o6kdwXCaCcp9rx8tMCOhtD8pztF/LZUVOp/ULqQnYwcv3zGE0elzghE5Z2kdiq8OMgJY7xDxQg
0RUruxsEX/KLFvv9JXiTayfD3MbDK3wo8PU++6N02g0xWmF3kTUMGL9Ip+71U5Gh0rvQGrEY/ZFT
y9+bvtk3I7tRjcoponELb8OO3OSgVo7pyU4q7yVscg71ME3Heub4nqEWI01lq3Fw8Q4vdmDklqZv
IqnpI1JYW+/NF5AzPHUJAoXl6yWeGe1RtdnFZcO4tNlngMChuNkFy88Bdla7s3tqUFA8VFvlKClE
HBIOeubCdT5f6EoasdrNmeeSRduMlOUQzH8lR/84HaJ1tmnsDRpow6WN/qDN6DEiJ3WXpMew8smC
KCrUsV8Wa+nlszWjJdhbhU81UrEARBA54lo5/GXk8DdKmB9JfMoCICx+ERcrgPkxDGuMHVEtRhcd
7Ql9AKtAycy190Vo3AgojBHFZlgfcFPHeA7rcCl3tSPDm6hkrO3pvbix2MUOv1Dp/83HgkoGJRBl
O1E9SnP014lCafYhwkArOpYapR8oXmzuU0JULRUZ4ZaoW6l8+mKhONKGqP6VsuOjdoUPg5cng93D
DsKH82EmWc5uBkN34TOZSaVjjdzMEJtl4xUpX0g82xpV9OiZj5kbaiehyu/37POB5YNxazkz8riN
Tl5FfOxUB103UZl+Xdf5Y6mif//xl4jcQzBGZdbHpvnj5zX4UaKZmpcfy3BAUs22tpdKZFJTNKEt
IIEGQ/LOmWTzWljZfG46ZhUNIa+PSTW156Js3qEtf0z/Hf0JvjdHpF7+q+yLuwpFuvyf//qB7AFd
nRrIMpWmyxQ8hr//BjW70ZaeugG9NHLxzapC6BhJPUlGPBKtqGp/serJNwQr5qke6C/KEZnEQYBO
TQIpa9WD8cn+/KMyPyJH1C+mAH8wJ5k3/zARdVnct0XbxMfaiahQI+STCrmMcdqdqIpMWT7AdvOs
01ypfc5kVjK7GCxjOPfWQPLCKnEAykO3bK11sehoY1f3U2QtlO+J0lrkIaBcIBDMelAacGdrRci0
JGPj1V+TCdG9vTelSUFwdQ9FgUNorsnjCpWXHc36dKfquNdERZWVeAuzjCy9mg7o5x+H8XEszsfh
Yk1wCIhhhOh/FIfFQsN6wy7+YMY2Z6BRLUgQvF61OuXEb79qNVAjDdpDaag99VTE/Foz2RUPE5CD
8iEyVX6dveCRgwTCf+XD4p9wJ8hCX8dDpqF8NGObMqXpR9b0xypiAhYkbk1EfTQAP3jPr7YNrJRb
sIisK2ChFm/rm/3PJPpXk2gGs9wG//ck+u7PslQYv9cPNCHj/Qe/6UetT0hKPIFE1FWGFo8R9Tea
kP7JFrS6mGcMBwinut2/6UeNT/xPDsMOHD++cun8/zk0qlPiUtGVMqdmpoSC7h/Mod9XRd+tklxl
A3KFblgu9M+Pgry8MMkIrfUZgVuZzVtssInY2qQL3RjhRJAoUxAc8bDB2mI/dg4MOkrr9oQIRej7
pWnHNMDkqPlBI7uciG/26tqGNQlR0f4f9dCFt6ODVryYhb7FxzyJzYIKQ2ywn5JLIWYMyU5uEINu
ItLYuctMb2SQhWXsKMqWA+l81RPzm/ZiVsp17kidpfuyfA4Njb7SYuK8a1e5O+PV5oF5JyJ4fRXE
i1Ubv8rks1UyX63yeV0p6Yt+Crd9XIJMWJI/sdxEf4xKeT/xM8/2XKX9ligR6ypeRfr4e1Ao8SCB
C9ArHX+lFP08+fPLQan8kyrurocR5b9QHoBQD7EDVMoZ4CmPQApsZghs5RyYlIcAsx5NfYHVeYOm
BCG5cht4LR+z0FyqdcTrugqzgBGuHAqG8ioYPp+8pfwLUNWLu055GjrlbiCqpbpLleMhXs0Pg/JB
sBKp0TXgjcjGmCAJnoBd0HrFdemKSN/NroOhgpSYJQ1KWmX0Pt1Vj/FC2lH3IKQscQq1xEltDYaT
rDeVX6Nse/OJVGBjj9jPI+cqSjF2QNK/pphJtrOpZ0FBRNy1bQ/y7DrssnfOuoBVq1iplrIW21l3
uCvUslaOFtkZ7G8tQoarQKqlLrVT/yLUopeh03Q7yNQOfDbBmvS6wF6XwzFrYlMtjKn8QvQbaXlv
q3VyZhlfELE5W2rWbIvlYIaBz/p5VotoR7OL48huWq8EyIEsTc+kDoGdUCvsUC2zI6fCPGZ6u8Ia
UZr2erUN1wW4r3bhKVDufa/24zzy/hChr+2rdYUeq206FzniH7Vhl2rXzpAO6Ar8ETiGhrV1Svu+
4moLkJdfVmpbX6i9PXq654UFzWZR+/xYbfZtteMf1bY/6tn7ix7lUK60ANR60alW+gAb//o1ugX/
wmVqtU1ZjO9aMQ1BvmoLhobrZhUcTEp7UM8xGjD0V6SZK2lC7fT2zlN6hVkpF4YoIbrh4FgFMLHP
XphPCbEOYkTtYIvFQvuQvishxnddxKwhWXwwUNOMD7akTLA2NvMG8SRAhqY70k+TS6fV3XumUWH8
ZbIWVAU9uAYw6b7SRebMkHl9UuZ8bza++IgV9U2O3nAI2tBkc4R+U7OfJ98s09NYqdl8Xi1oTCeG
mVZ5aGkzh4chSawRN17SI0CJIg3JHbiHIX3JMvAe5XYZstJdNrEtjWCuHX/ZDtKYONn6JIpeCpFE
PHNjAYWeXAiCvc2xwhcz4XhhNCGSSYk9xpmkpDwtvf/H3nk154mkbfgXMQU00HD4vVlZliWN7RPK
kZybJvz672rJW2vJu3LN+R5MTTkJaJqnn3CHcA+kQhXJaVGh9xE5iEl9lUWEexIgNuhQOLeNqjnP
VA2+dlPHhRL8L4iLsxxIiFWjugH08L4uxmDZ2p1AYsZVvRvzYTnz/n8nda0ytfzhpKbWcKiF/vtJ
/b4ZmRnvPheN+vwr0+PnP/x5UkfBX9DISXRxhkLJ70nf+udJ7djeX1jFgsvH5Fs+D5P/dVL7f0Ue
IxJ0/7Glf+LS/ovo4f7loQ0QSLD8JM0OE+h/clALUz/9clCDPufYZ2btBGQM5OAmKf1lYAzhHsZD
3FkXHm3Dd7DhwTZ6vX9WlWuxlxg27picuHeiDPQRGct17+glOgudEDxd0Uz3SxFUF2Jwqy1d8/BU
ZLb2N3QL6i194xyKZJ3uKb7uklacvALBktjrSxqBNLTH4naiJw+JK6EfWrh8J0yft/HgIfRa1VR5
XmED5vNK9z2U+HTTtq7criKprr1JD/fQGOmLSdhky9iX32wLj6BQPORN/kO0iHnC0n23RIu6y5vA
P3aT79UbkY/VXZav4zkzuO5ikXRSaNlVxVGLlYhW1vPlAnf2rErmap/nK9ZeHFkHNSDhhcbyGgD8
s22EnFBqormGfY6eZyRl5dyJFNXZejkZUNjebr142/qdf2n34Qkq5F1rO3IjVORcoS19Ucdztctn
WlNJSJ+6SIsFOGUYHxTt4y0bptmHtQPEEvHYTUZLJikQheJlVRcrAN6D9C15XuUIOEOhB7fryfYw
I1NRn+Ya2TTyAur0olzfd37d7aYlfUQ6332YKj84mz2pP9ZO427SoWN6tYgmvoYe6qLC1KRZT9Zl
pY59oetYrO8hABfFuM8w/LG+Msx3CIPUadbK2TXkNJpqVM63tt/QJ0f8FIskhfTpHaj/EA9betf7
KeyIX70hXB4r8rwTrhPzUVY1JmkZzZCbuarVHXo9tkIj2apShaTdIDSYmMy/lEUPX86Zs2JvFatV
bJSOKpCVo1dcW0smWouKboYmh0Ziv/Y9MuAlUDiAB43BO+HrowcZ0dLCTKA+l3Gtgv5j48b+Xb+2
U1ZsogFhMBrT2FmimfMuVkWF51ATyuRGyBXM9QHEko2yHPp/vbqLhsVdgofJHgf7vYVWR4iiWZSX
VcREigwQhxzQIDOQ2CJofHu+mjLqye7QDXE9bpGQcP5m5jK/m+ZurSBc1rSy3cwBd1ZYybzLHMBX
WwsyrxkFausxLfys2LmrrBaDppsxN0K+c1NH3TesV42BLjK8dxi0WwiySx8zJDQu08cYgZXq2soX
19miSm/frHoKALwzXoi3I7J8Ne4+dU0C7KSnpi4tfDsYA2yncFze93EqExBy/fx3kRnJH1Bt4lOX
epgFJVVy04EyvAm6LDR4knYLbBN/FG7AvsJAyN9XScfZh3TuKVvq9jaA8fSIkR49Vtk5QI1xRiPn
pYqBTp3n8RmerzEwa2nhUj8oiZatmn3DWUfrzmbowytfiwowrVALYy9k7FN7UHejlvVtF7bJUeJe
mCKHcxPlOrmPy3a+QIrM9TedlazPLan/la5/OBA5rjg8/vt5+H/l56F4cRI+/4ufB6HjRn9FEp/0
KJTCoOA4XJ8PQnpknJE24rZo3URuFFCW/jwHJfoQHJA24rg0GXxz2v0LOeXzR4ZgzhEppEdF+48q
1lfmEOZ2HMQ/URRBGcKzw9eYxFDqpQKo6X1PseHKf4AziYGqTxPSjGqnVO4uj3mJ3ulhWARTj2FY
fP/rzE6rLx3aaHzDreXRTSy6EO4+XyflGh52JZICD72N08Sy7b02WBkP0EGFAMIIrfP0VpTItotd
BnvfvaFiamWPl1JrTQ+AJJmql/mYMH3GIzHDq3kdiS1HQV+48zdzlvtRvy1R/OTcqEFTtZi0DGkM
yuGXF/mfWogvswSaUajDAG4L+c8nL3m9Os1AZ1oNq/+9HTADw98zkWlJxKQHUFxFCUKR1nZ2srr6
0QUgv+9Jd4DvIwM39jwPDp/J/PD2Lbm/3ZJEaZWGPXzYJwKpaRz/krgY3csKKmXyjYjqF1etlyVG
MgGWUEYkwg6q2FQyS50cZ9Q2xEMgn1tkqnK7bYrPMB4W/GHlyHTlHN3awU73a5ys424t8cke9gov
7fUx7YPYmvdwCrrgemV4x1+rIm/wu43NOFZGf2gevwTgeoijmD0YRSGJWARX61WnFo+HObOKsv5u
T/Db3/uIOTZ39Aqa9fbt1eOL+iXrMxei+2MgsD4OuyHXe7l4S1l10Qq+6xttY9cR+7aMC0TzXZsv
fBYy924mmsMmoQn80lKgpxKp7zB9pXX+9p28BCw+3QluLAYLDHGH5tQrTK6D/qEdzXnwTQ9hH1z7
qIUo9AIqS0hxDj5qxaXv7Sv+tsg+TFFCielOAXZ+PVGwnMSSTSnF13LsejjyDBQsXWw0fQ3YHm9f
6+X0wjwdgcuj18aGR0Ps9TDAzXDtQijN/TY7CLd7313G+Wl6FrcMnAHXdGaJS9oKwH7evvDvD8ke
olgGxk21EL6WlRJgQHvcVYevsx2N4brJZRlqIAxWxuq+fSnn91cI6xwZp8B32VFY+bzcTDlumsWk
3erbAG2okicYo/VD6Spi1FYBfkzamzlaY7u6bLK+Duw9+vfF+pgPskVpBLJQPKMniMZh9I58FpGg
bYoTaHlZ6KQPlxPqNx5I7bdv+rcXgxKQqbpC3g7SQq8DGrjYkFG5XX+tF9VzF72Fh9kP7Sx0Chqw
HY3YxZVu1B/HQ7+/GISI6MwybmDSSNn1crFiy7HntvetL8ioOC5cM+lnDIjgSKekuY7Aw7088ZkU
8vOSlgDBd13f9xEubha+NPdZtU499X84r+oLg3MzxMXMHrcB6J34efxhlcLX75YbhFptPpPIdJlf
v1s/gYZTjX0D0COjRb3JEbZZb4dg7tlU62Iniz5G6HwH15aIM76mARYIh0EdLAvBMiq8ZPnKBqzy
H8FgoPkcf3BuIPg64Ex+PAdgL26JLv48JsGHAapnrLCBRU5ZGa2QgbdT97SI1Y7Chs7vJgWJRohm
IppyQXeZy/BdnLZq/gjIgxRi081rzFqQWgqCPIi1oMsPrgfLaNrAFkFfscV9qPoeTDTDHGqyeFhv
+fwj/0PNlGd97Ncm5x6dNo+QQXTq0fkABJKu4H6kabU+rkpIfa/7LtB3Q87vTJu0RouY/lAaNLwz
N52Be24qkWbIjeTUKHzoccjPEJhb53maHJa0pokHdgaQQbcJnIxe1SYL5FAFR1/PqXqnJllxmC3d
nBOCB2Qxk2WfJxGXtrIp4q8z+TRXsxI6UtcCBGn3sQszILOxp7vsqoRyh/GzM8z1RYpD+Xg+zuPM
Xpqx5mTpMmDaywU6wxjuoDOjzJlJCerytVEcKzpdjYcgVXH6+QB+rhCShOxiR0G+A2+Ae+fGt2u2
H9WmCWJlJW2r2lPqIDS9Z6i0VPl2aIscAvDzInRtB8lcZDEailu2XIPdt0hXnzUYRbZw6blNCY7U
pDwTo1qzqh6ySaycj/cJf2Ga8Fw+R6FuZM6FNbm5orCM+9LSIt5An2CRHY9HoDfbpYkUp5YomppN
k+MJU90BUWukPOSCSjnYtH7u8k2BJI7YNYmL8dKyFTNiNz/QNMOF6KAShZP6ueVB0f3aVbNmDZtZ
50aLksDoxO/D0g5Yk1WOYTlhPFNr4LzJWpvcjdpV8GeAQ0rzEHkENfqqQwahTmj5mx4lTC5NFNiD
qtA8DMWp2b895F9+lYSiE/o8GtDzzXcN7jZ8CiNdZX5lJUpydiGhq7ilhafnN6cRWl++86IUVNo2
oM27fF3CrmCniDWg9a8D9IOQd6+y0ORtMc397HrwQvY/Ip78YhuJRXJbuQcyCiqyrlhBEGo0HTcr
Avb8pJIUkHG8mj3WJ8E3my1qUmt934aAm+47Jyz5gGWuiA2kjitZhjdlfOdLvyCbg8MCku2f8070
5pP2IvNDe9tzeBM+qDz+B2pa6HuZFS6rgItDOwBOnO0hr650iZSI2He9YQ1tV3Ixs6tFlvUKen60
Ov5pDkt/Bjxq30eMUyO9Y8gjTWRKyzRfD4FtHXwAtq04qAIahL1jbwPeThhKr7f+grMxQMohBBWx
jypULGsShakJYHCirNrTgVUlIKkgzkV20zgpbko0ncE0E60yvdgOMGg5aAsYsl1my2buO9UMKBEN
gzVdFPHAOO4UWwPvpvPCrMHZYnAw08T9Nmfi/x5J+tirr5uhiQwqEkDzVO4JxISbvUJjc6Ej1I5N
FNELD8KZvpoLifUU0+DykwQCAGEWa7rJt7zUBNuFZ47yGWsBRjTInKXJJSZhwGORPcG3lM2T5Sak
SDVBQDsUSNbxK2CJA3soFllXJBfN2qz8WefqsUeqxReEyqGrWaUdLS0HQO9sW87YXQ9TgHHPgdbG
yFuqAdtwFjRLxSQFTQbbRMGRxWfn2lkbK30AIT/xNylhELlCujg2camwdTW/i5DmZSOlCDwTnlpv
Dlg/Ra8huNasIt+C46qBDaW7XiwNwLy1Q7ssXBJ2elgO8IEvYBZg+7X1HKgA7YFwyXGkoWhyylex
T5NzH3qlOWSVGju24xwAfbI4lPuF+LCEqeXdYKnXg+EgRAGcbjuFWMU+bPqmZ/LomhTLtqZi+coY
hmrkZx1C1DeLMzUd5Ipj0RNVoz32gmDszsZ8XXuGAqCjdh2ufPHes8e4e28AbssFs7+SaK+XSXLH
Mp8sVqmpUsmHjWQZ6fQpRL6ZFfy5ratsMn+2eA3N2O2azSZxDhrLhPsBOMpqqKnQV/ZC9hGqumSi
Ce02mMYZX64X4g+LFBc88fbazQi7O6x5IRlv5OoswSernhCMt6u5vI9cKI/sIWi0HdZ1rS6QbtNj
+xW4Pm3kHuUE7yrmTgUkHizLPmXE3PVQyLopv3l5uYJxaYKq/zwhfDXdYHVcoiWIvSCqI8KfWiN0
WEd+u+084Q3jYZr8UF+DEolnIyKPmdulKDlWMVZRGhdkgzYlyM9ht+acwrr3Zhi9hTYp/dpPC6RC
6NZutGl7a1Ef0SIdvfdBqRYvwX3JK5C7jkp3gbkKfx7VdvZpnKgzlXKSlVsJZ29dd1EGvb8/xO6K
6cPMxzFu0KBAdct22oOOZIJZAgnaep/kmMhw8KGaej5ggRWCDFZ04BZgTs2yCRI1RFhRuzIHjCxd
UL1AI0/SFWrXNfa0XsRRbdtHZ4IQdUD23qlpp8pyzbZpLHzrti2aynsYh67Pm6PdShqL+6ix5/l+
VrNQVxaUZevOs7xhfVQ1u3oDlyToH1apE7wCShXIvj2GmJ2tM+QZ2Qa7aF5L40inIJasjRci1Bfh
BOGmW9mvAK2+OFUe1t9St22Mi1qglu57RCsOtbURD3e5ccXgK/uo4rrzw91Y2H4ZHOPKKoLryJFW
QW89aElr0+9pWJsGOEKJxeg2O1SulzXYB9BSrOS6d3mYHE7VU/ZtLwigO3dTAg4PkbwmMwdqW4mq
9R+mxW9bb9fGUx9DpkGpihwF5IxPNhbbEx9MPy8m16wtrHWyYy9mbY6ViEDCx92FJn3sOcD5HFIv
MBEOWUCTYWZofDjxIYdRlCBpIDCkDC8QrbRISf200xw9flrlnDKqZmK/Hhdm3Co+jH5j8pRgoOUr
djJ3jO7M4umqjI7A8rPgA64aNbfitMzio2NiKXoN7dj5hEl/GMjsw8JilY6e65MFw/w3WXS0TC2x
LA+hIUzGFC6eOMOrwbf32qmDVZwiD4EfMPdg54gpgHltHpS8BPsTBOOr3gTEqnQ5o8HIeaQm0xIp
FqitpTk5Q8CU3GmfpJJrjxKJ4fW99kCMlViRRTM/zM4bPGxQ82zA/B8x5DRxsvAkxC+8I52IO6rj
dnD6z1EfmXw1wttmfXTVCPB4mrq6AdWay/oSgxvNsaja1uRSdStNyoL2u1kj1dSBcn4wOccLbgd8
VxuvM6emb7CRbYxD3iaye5/lJ4YvJkV6avcEQ2VOqZ8nGHNe1pFJvelYBNFk7t4RscVCtomXR81x
yRCN+MHsgoUlzOTmDsbBAnV/+tdKrB2fEHILOCPRH6pTfmJT0Xb3doVTLzhfkhCZrZhhWUvNUs2x
/6HsHXpPz6+RA9NxHin/RnUfdjG4rYPIa4d3NA5aOv11nUBASm/XKbfj6KMupJ8XpxQEXDWdeaSj
+n5lVshTOWtrmk99D1k8PUN6xSQVtkKXYgKtt5hCPgw6NktFv86ZERiwe6l2OLqTpSRubLJ5zUik
90827DQd3q5QgZrsMoilzf0sq2e+AyHA5HYoopBk3iO3YT4RFEFNw6tGnR3fHg0S43MOAYn0sHPM
BhPxmHXusXMlbByjsWFO11TrhENzbCYS1S32kGSBsDlMvqnw5lzQMMiN+KLNCuQ/cEQBGIRj5GL+
NllJv95Ca5Qclw5uhpxhaSpNalgEY2KSedGau33+PArl816QK2h4qT3gb1Vdilno5JMOpwQnWuac
heSr7tgL5TZbyAmAi/ae2btl7Ub1FUSJRKtdUg5Is57zAypBUsvQnneLbkrFteq15xFs485EswJn
4XwHboOSL0EEt/+se0xVKkBJY6sILsvkiUsP+aCi3sS+yz6rbNcUgXmLO8S9zQCLF8Jsk/SSwpP3
rBZ/XS4EyMvlAqLJMuvj7Iqu+KxTB3GMbfyc+aBjosk1hiZEcOOYzRH+EEh6PVXE4VpHJAYzzq9U
X3XSCX6VULP0+8WyrPmr0GO33tqWtu2tSNuUckSnPWDtUxi0YrwP1hKZGOS9QXTfAig3RTegM5OF
9bNjinyJ5xK/mSAWrO/jIU54a6qiodvs5tBaIyR8EFMjR4n8Zn1k1U3EXZ2Ocu+sky14blM/sJ0C
n8vT2otXEypbYnJwahkEqhRA0szWP4FNSylVipA86vnTq3VpUiusmnEO2xg1E/ApSmuMszBCmUz/
yIrFYraktMOpvrG9GYIDC7KaituPLMVCTo40nzjVctJeBUHhkbwuUw4lIa3n8V0wg/k/CwGRladw
cKkpONgsj/xAzEoTOoOyaPgxkad6YlXe1SYTdbE0Js5Mz1XjXCQFX2mXa1gEVyT8I1pMdK7cch8l
2lSBz4VFGa/mppt1npZky1e2QMpSIWzNc0+HORudIslm909pXfNKM2c0tz7WWMtV+xl1GKX2OIt6
BWaYNEf4i2Db1lssfEzAUrxGK93OxZBlNUjfbFiZDKSiLj6LZjYVOrNLEzki8MesIfw6syvf7hr9
h54RPHe4CAx00Ll73WANEVaaQHlNX+ZYmToTsBHczJ3lYdoTbQYArbzSty/5uqtGmyqkPEWv3zOq
mq/7rEtb16GtAvXFDyYzvXneGmVomc7uP70UGElyXGEGRoymDF7+l7mDi2zaqulOfMk8LKjIPAMk
i0kKCdbErrev9dQN/Dc6w0AnkfJ0hA8sWAS/T6UG2xnKqSzEl1lU0J0vxrRy2Ym+8sALbFP0HDkL
1wDH8c9j7fkDTRRddmG5bZVL3U0Xwkw2IkpeE3ueI/PP2UfdJ6ZEwOKY8felDMBH/NNOO07rLmoI
EURCynHXNm/tl6Wa+7hCslb6n5GwmrkPDihTFnK4UkK9vVK/7TlBYzhiFATLE3rg6343aVTm1iRQ
nzHAEeNyipcwnx6dVZpPJIgRiv7Tlns9QnF4MTJwXdQt6bC7r+kifTeIMKF//xnTRBOj1MzHdjtm
RPa7xMUjatnFEfk+ycTCr7+XKJL2N0S7yj97+9lfb36mpvBTadIyJkVW8vWONNRRtP4S8YmeBKXj
kqZ0qcJamnL+7Su9XmXXFzZPK5DxR/hMvG5eFySGEFhy5xOYD1lcqbY0pXmWU6mdmMqbrPHtC76E
xDM0gRxA25khL8q2JE2vdhB2SCvBZOk/9chfsoN69LIIcwTFhfca9x1wFJy4kyWNtrLwU07Gt2/g
SYnz1y+QVAscli0gdYSSR3df7mGqxLR0WlkDfrCXpN4zywIYRdcjjfLjc9qi+9SkxtiJmPj9sylu
+cq0vKoASkJ6Nj0vTpX7psVD63/hK25gvlAtrGVYcyQMBQCbYRcKZYUgfpxCEa3lhNozrY1lbFBM
SmMwqekGiRHTf1VypHnkTP08QVouaNHtQ5J5V+HBorsQXEhhmdxqAPBKsLB6mLu0kbPOHOdBm5Hb
yEGYI75t+5bbks8N+oHUnqhZFEiK0cMJ1VPG5zomWY7zKieS2EMysf5omPZ0Jl09a9NkqQExnb+9
/L9tOARSPTvwpRFI+X1rj1QWqWWvy8cm7ZDSOyWtMiVQtCqTAfxsWb99SRO/X7xwQm30NKNBxRZ8
0KsBDYMyFAmGcPoYJSjDiP2YRUFx5WNuUUCMHGzuAHw4ClXgrZzYJIUWMr785tu38frJBUx1m8hp
PFb55p7G37/Ezhr7nol3mX4sGtqf5zCoVfXgFpPbX7qD+kduN7CCSM6gBoUo9obMK187DgVIemVp
OwyfNOaO66OfS7Mt8rw1mdXbz/WK5WJ+eigBPSJhzeRNwEp8+UEl6NGXZa3dB9jkCPTFtC9Vckho
o1LpZvnE6YA251rxP0nDhn05+6jAUqz5fbhpaevSgqHkMfP7doJFTx9h9UyiniVUKHB4+SrSJk9N
W2u2TBsgxB6Yj1CHgWkTFxXTkXttOYKHswqfswi8r5kUOboy8ZqCABmdM8sijpaHurET7+rtRXgV
sVkD2BnC5jtl7X+fmPrg4QGgj/MDinLmZEb2zXxyFvyn9fHtSxnZoV/3s3mnBC+YRRA/6Ou/3s9T
A5G9dbz4PvSap2sBcA6uC40sPUcToZ4Q9Dx7LwHpsAr1XJsu6c9f9Xo0HQLA9iyu7wEQNwONsiXS
udUQ01Gwihww4OXAp4rFRdZifn5cxEjBtMe5i/I4Wwlq+vBz8Me0yAyRrDJ3+XbW0F75M91U5oWv
fs5VMLAkHZbPrQnt0AFVO8tPzZsE1Z3wj6Um8Dc7hYCxqYyeR2h8kexdhPpM8RzHdDnEZnGqiRbI
20savnx9UqLaIl3buHEj4Gb79qst3PEEOrTb+GuphfyQ97VvEHyufwqKsPXo8afqkHhzdLGEWRnv
QILWJwjW5SPYeMQx6hDDkGhIxCayltDQ8lX3EFO/DrflPGAKn4baPWUQ+ytGbV916w3tJuhB5W+Z
5QQ3uL41FynSFFecSOlKtZ7qYmfhBfD3yhxZY42KtdKmLSPb29E1LB6t1QIPq7Bhm7ZD1N96nErF
wSstcSWXXu9Uu3R7ZuLlY8oM/xy0KlOC3ChycohMjPCUU34CNeHjhZkAuR/XznZ22D3Ie5fz+XOL
siaoXxj0tDASxI3cvMZgW4rxMRMiBQdlW169w8Ss/YimEorGVtu/D7xhIC2Kx1M+j/mBMcHSbqE4
BpjpTlGG/6JX6XOM6vYKYRAaNmme/z0iV0/XHPEf5BD75n7NR1piHu5ndPssb2sH9jtPLfYXd1HD
J7Cq3kM6+sgpz+CUCzngiwJj7uLtHfEyWLMhGCsTzBDMZ6ZPovBqQzS0f2TnG9UNac+36KPWxT4o
G9zFg94OHt6+2MsP+vliEqCcOebJ4V5nJLiCkdr1Uf0tsGUFRmi2752a/uqmqoor7YmR+i9pqneM
CGXxh3zst53/9JhgdRjZGOT6q8Nx9IeoQXCy+tbVNYWrKHE+PlTC+SON9ukn/fsYfnpKI9JP3gcD
WESvi8jZRatZg5X55kwN34xwOS42DQUPDp1pKe9qt4rvsiG22o1d+lG7E7rNyqPO/GA3lwrYF2C9
4KYP+ui8tjr5wHk7kCeNpXqsKpIXV9VVu3GV472D5lH/qKAfXda0Z99p19BIcupU1BscxKXhx96I
KmIfW7IK6N4UzOKcKaKx1kfLt7xJFKOEsT840N8/27MS25X394dcyDG76MWSmDSANIh1gTLgvk4J
YHENsxcu6zdvNIufZiI9CsDOp3mdEVGOyo/Ciubd6CYMPTr0Kk8eLqf17u3t5/92G1D7TFUHGBDg
GESElwe4U8QV44NUfktGBge00/piM4e+jHYDUxKFcS5upPg7gfbNrLZi2tNUp4a+1ZVuA9D2pUys
G2gx3kmsC40z4PWfKqguSLQU1hWAYXm5iOUIN1vc0wMtbxBZK8lYGYwt21XNjF3yBlVS2UbyjrRR
4zPqZT+WIM+uhURTCn9b/5QlTXtTYfmjdk08jF+WMh0fbFit76w65IAIZmc6CFdN40b0WXI/oZAB
57CzeYB0xpka+hUjAJl3mM1IzsT3nm+Fl1m6eH87dLVxYi0KyDlvL65ZuxevmLVFgsCwgKlm5WsF
gJGWMO9dxt+6zPOvrU7kj20mFsRIutq+dibjG/v2FR2Yoq8vSW5AieO4Rjv7NesYBmfZVxyd3/M2
985pm1kV1maLdUGjMj8wiFBEej/pv7XCLh+zZFaXWRbZ7ywdicPb9/IkMPry8Uk1CZ8uFm0gcV+D
AXHB8QfkQOrviAPLkrq9iT81/ZpqPKoWwNy2W9DhqIywMp4I6bLL08A/pUYmgT5JFKFTBHtg1zeB
/JCpUpvWLy302hrSqyLIhlMnxHwdjGlylvgywWlNIty+GWBGoHTUYi296XGVRCd29dujxbIc8kJZ
V1EA6HxDKwOv9CFdbpcZU4ld7mftIcH0uNuiRFJcVox5yShFpZNN2ZWQG/SUM8Nl6Pnoa0pTcpHh
vXLn+gwCqOg3vQQuw05kXLQN6PrdiiirGbmCqJuZaDJXUsgGJrAYZXs1tdh6bZqsDcDVhm7jnAFO
mfqjjRjz36pvsg8jNLIfHnoMtHp0Hv+p8fV7/JEedQKIawBzvJ/XIVm4TEKLeSq+I6RqS3j6Uf4F
lMfC1JBXRk0lv63DGJ8FtfVl0flUgx7VUGPe3iT/acMadQwkIUCuevQGXsYfkFJDNayy/B5XwTLu
nl5IsI5peZmVgTrYq47uMfsbD0uQxvsWdamPadjrln2yOvd/uJn/8MEafpYN2hIS9G+I3bUaJ93M
Rf49kXbwvguc4c4tLWsnaexecC6O12PZqfMWD5IzJCUdDIkRE9g8CXVnMg0BJNeTvkQnWvwAOd9h
UtBlxfs/3OVvKYMMwLuiL+qCmaaofLVkuoqXKuq88Ttd7y55ILPwhy2dxGUzDra+dnHPYKY0rEGI
eJPf/EhXWxZGEbGdjkI2w6MflcmlLafiwe29kQkJp8Chz/uS5U5yufU6xr3PL/p/PIs/8CyoiV0S
zP9OtLhHIuA7qfH3F6zD53/1k2wROn/RNOEb/Uke/Mk4jOy/QLSBs6anJsWzbMC/NWpR4aDTABbH
QGJ/YVoI7y+IiEFEtomCrSEk/hPKIRXuixOHJj3Yf9iGJBH0tAG7v9qNVBxIb09+fUbNOzjtUcsY
Jjs287AtNtgZhs7GKGVMl8qIOVVDx/RvQOAJKLE8dZWXMV+Lh2rvAlm5Howo1GzkoYig9S5JgsHf
Tj2dtySYP8AL6zpI5L74HBmZKdcITo2RP2GvgQiVjOW3sW6RpYJScfSzOtlhn9Bhe498FdJMI5qY
ts0ITKButTIzOQACQHmyDuHT50vzwWu7ENnaoTobGTkhFxgcxgFnE1tpe6vzLLlxjKhWvWTlvZsK
lLY0E1aYVW7QfEiBSh1dba3nw5M+V+IGwZf4SbVrflLwqvokwcF+UQ8FImmXc77ad+PUu7u6JEsd
nejKBuG6C6sk+YQwOBpSotBYD46YoWcdcuG53R9RyaxPU4Y1A/Codw2AjbMeyd9DYME4XEft3FBO
nCd1sfMJZLdQSTiB0ELdOMsU7ssEf4+xQNyst0W9nzrP3sKa9i7Bkg1n47BagNhW59wrUuu8HOp2
X7jdugXBue4GyMpXCGmipQApBoW1aRrvHewU9rAg5GUSV/7Ra53q4HbC56cO67tWu8OVzCyme6N7
Hxgxt6UYA1PiU9PLYni3FtgbTqjwHQK8nnZWiyScZ8ThRlTiUFL9ZFfZcHRakZ9GnbhHmrvxowZg
d4BoFnwLMyRNrjD0zq8SqP+b8kmXbjYSdWFV6l2WhuEJ+az+gEUE8gOE1D0ubYjTGKE7oEbRl7Cv
px8JOIrDatdg87oYPR++G++dt0xDebnkLSWnkz8wCFs+W2Q8QAJX376CF6QvQgvl16aykWbLIrTl
2sR0AFwk+lIj1hcb2T5gzs0VWuEP4NbQrbCE153CsSnezU1nnYOh0TdgdBHn77Jgps5HDnObMQmS
p9Eas+XQD0YGCoE61ARXIywYoDCYP2kNrrOxGzUChO6TFmFnZAmBKaHYsEZoFbreaNfb0sXBUEwQ
f5HXR+p0cKpsM7trdWtZ/gkRo2KTjnV31Qfu5+bJ172jEZdetE75d5D1kpzfP8ZW6FhnA4hSbOFL
JVAb3OiIeelX/GM6HORjzORXYys/jG5YfY2e3OY9ANd1qMYHv53FbR+OaT/uy0Lee/GQ76N+RLqt
rKPzqZFutYniAdE3Gk/tXTtb9KZJ+HRyaj1Iow9uOQHv2vlIVygcKQLZYGMz+OFg4Y6RuzbszoB1
rzSurcCC6wAJ+CS2cW3sJrWFg5Vcdwghyr/hXLkdCtT+4ryroezG3/K4G9AkXKMNEQ7mIYCrvT02
79m5foGwL2nBJsIBqtjO2ij524pcSVrxwty91nZz5jflZG2acKSPAZoSTZ6Y4a53xZTXeNhg61U4
Ek2kxl6c5MxJlekb0RG7rZX0vi0e6gFHlFTIauTSyXqnrQyWpnLiGBiAX3DJFc8UtFRnhINEgugE
1iwlekb2RIVE7OOKqohJpN1oIGWukiwXG51FdXOD6wkQEizTulSoCwQzfRsjScR3EzlL1IwBrt8w
vJ8PvlEatu1SI57os8bbAA3Y+3IK3Qv40UMPA7cHI7tW0XRkRhRc1ZHXnRVZxHc/+/HOL0pPbd1R
yCPy4emxljo8Nmlf3Br6x5qAHiMf95vLOfXTi7ht5aGZzASkxBCOj0pnyAWOoPMxyA3c8xC9SMQR
qPwxAiZ+JUG275NGWAcbEcH3ssS9NHBJAre4b1lMx+v6Gr+V5i7UEoxy0OmPfo4mOrgvWncUS2Tx
vbNDJDo5ql6tw2ZdR8CKZJ+AdpfuC2dUf43qFj6wiI9tgdPDy3Xtzn6frKDI8B0LH3zsnd55nhVz
ONTlWYnR3E2jQsw2/p+981iSHMmy7K+0zB4pCg4sZgMDjLo5jXC2gQQFBxREFeTr+1hmVXVVj8z0
9L63leUe7m5miqf33XsudsyzpmjjxwYa4BHfWTz6Xnbi6EyPMBnFe+UjdtD8E3xos8f8ODGPHUvg
whd8WtsViSCIsn6pYjmv5WeOcnB2+07fU9y1n4zWiZZJgGKZ7JzW1VLbTlKuKeaTsCzp3woPI23T
GAO76cScrg44rzeSBw3httIEV7KNBm1WBMIf0EPdMh4WK7iAopXAe2w3lgOXnZl/H/aU40aWydUU
11H+KNdshuCSVwmeK0Ag/AJ7CXWZwO/s5ByNm/Nu2z0FIRrd5psOrOmKTmf+0ngC96zN0I3N1Dx6
Y2+/YXWQCeXSWSyBGe9pFpPUJk31fYXP71XxObyi0wyPLEjDO8z6LQ2wbXlH6hJWnZ3r+6pzoXha
tXesN/3ZB05xtzp5/pZ2StynqQlCvhw9JgGKkiMVdGLXNba4H5e8mW4mr+CRbchyQM8fvgV+C4/I
q2Kb9M3TMAIbjZwm8E4NDuonOoe3iwkj4PsMb59NRSOSau3EiWLZt5TgE3z5RjA8+BQsGaud0GPN
RkOY1LK0qUicAXeKWxTiYhsoKRFPf5pcDFvGjpk7ZbSY01fDUlhJ1IjGiq11SUJWBlz2Fo/IPjGe
HZT9tYjazJoobeGS7UG+88yM7ybYgNsBH2pqwlFEKLqzloCZAmQ3Hh/SVzzdhips+FR5a+6/2CBF
aXWJsqbI8i+jt8ri6c+h9X/m+/9qvveIhPy/5vu3X+P0b6/FkBX/iQFm//WVf2eA+X9gBPS4B5sg
PAhq8k3/NucHFuM/9BBYcqinwrvdJ/5OFhF/sHm6qSx+yLaPOfofiWrb/wNFz4NayErK+TOH/d9A
i+AL+M9zPp4Mdoq3ewhy4f/hFshWIgttmeWnsfHVpQtalzPbkuPFhlYec/Rj7K2UbT6D6IrWBrVN
FEsRA0iYj1VOB1SSpsrfD1M4vITMEoy3dfhaMIgd4H8yRGOAh0u/uP2NojTxrK1y9zTiLBz2qlQp
n3vDmb2IW01Nb3yFMqzDlTlXIlCSrjgzxoPaGdaMyHUTZF/NdgRuqlEkdyzY4ajiIBmxIUfMHutX
9lTbjl9p3RfaIC6Ce/IpmzvzjHmVs29pxzmZUtyhu81I+2eXGeeOL4EeOwhfH2RnPBWpLMc4X8r5
SLinu24zAugy2uINboW+lLZYv6RypRlyGPNHnsxeHxFmuTnU22pMrMaDIgv6aE9oT5MCpK36Jctd
d2/ZC2Sukf8M7ty8hGbxtePkuz0J9TVwVojN9bQziF7gQ+vQpwijTi+VLP3HtDPtp9SxBZKTx8gC
IFnxG+Odwvau0jAiGs/ELrUZeRi4Yn5mDsBxcnZOx3FhGRxn6WK/qaqSRx4Cdz4dcgccGg8ZRZgT
+Tzh1LGPPWTnuLNDzWK2OXcTzCXw3rh+MbFuU4RT6MhsOH11xrUsI1lsZmJo/PFOuWKyHMbW5fVw
1d0WWMepFB9Fabmx4ndJqnR6TTHHnsN5+LpWq4NtWrSf7MDWs5lLP6JrPWfWWJPMnFz4S1n2PDrA
lmNNDvgKbLm/r9u84U9dE1uIaBr3HjI1eo+VbaQgtYClpENqPWE/LBPc2RBiNvlrsoguQ4rEwJ72
RXYz9I7nJeQYLT1gzoG53NVelYJZ92DCtUb6ZNrTO9epFvuWX51yb0izyzwxPj0t2IX6b9z2xk8e
a+p3gY3wycPqfimxdL5UpBXZgLbqDo9x7+0m3fAnm2UzXJUlPufFUfeGtIzEmsUvlKZPf57JGjWQ
X066dFRUF7Z4IHpsjjGW8OADTrr6shnUR5b0SiVen9ZUpzdKNUfhKLdkHIYIwqNqnj9zhkcRmxTo
ymQ0+nEhST+A2+NVTlyfe1PRjlo86W6rd5XIxZ3sQ7IfhFjSJy2tx9k1P7Yx/BAD4iq2wWTAfSyJ
uBYy3Dl+3g8HDVHlILj+vsHO/wLj9pewVLreQss87dEjj26tdfCQ1w5lKWFAdC33rGPGmfPMd4DG
bo85SkBxgT4xnwhNNCil1EgtO5WNs3Udw3HLDkFKDcNOUbDUsJhQz8O0Ml+KcV8aKn3UeJqioa8g
oYFmiMfbgKtEeGDWpjyNC1X/ZG3cU44qNUG9QEkpLxDCyiopRurZiT517nV07TTx7S5H4U3NpJfT
HHk+eqApveCNxRkq9rRdWuEbR6Ig+aEKKPhN6e/cuynU91Cs8751AMpnMPHecT6scVP28yUo/L0D
/Ce6NasoylMcHDpD6T7BJ6wS6VU6Ar7X7CjhddhFNf25rGwsQEqhr7D42mmzya6zdmE035JHX3qo
CSd3CobrIiaDdoE4V/VFiSqLqbYFscsCJUgYP5p9KS/eurxz3fBiQgDWiXjtlrj8vy61yxXfrO2+
iFzHWMAVQcKgEU8hQp0qTwecVEP/ZIeD/QVtiRuCRxd0jnY/Q1HbVi6JaecDCa+qj60EhuQs/nwB
03FrJ9aflOWR6dEqXyCuhsOeBDJdBZu+r7ds/a1ybrm5JsiZuxlJF7+Q6rCk4w8n9frY83EzU4vc
mnFnCXVKm5VMQ5cOyMTqkwcLUzsrgmO79TOf0rQz8PDJecY1zjbqh9XytElQxMc7sB7hXmfmS4Yz
+sh+RFwK4cvd0AblofbZl+QbvT8yEBF+zgA3Mz2FZPn0kVipOInVN3cpRUwnb3aASbD/uHgTpHSe
2MF+lMK6U74ZXpbWL5LFqp+JS7HpHzP/cNP8A/bqxW+u9eoGWA+cqJGcvbOp65gVcX/qQ7PBq5NV
fSxuN2az2xndYhH/4CN6zWVW3BcCmaKq6fRdN+IVLrShMyandD+r/rI0TZ+IjZphEh5EpxoJELyu
5d1k27TiKCc/DRuqB0ENlibDzz6EIKmq+XvTOCoR5momMPC+duaQn4JhzMjr17dYXXCvzfR5Glv7
3m4sUl1Ku08s6pr9YIz32Vo+KzEaT3NePi78Xc/pgsoyiPo+85ttv3hVyKOxYKEaeXr09u42DmQb
UPEiVyuwk86yfoWfvEZ46WfnuYfD5523clqB+tIH0HFr2OBnWX+i9yZhY5WIKJIByue1wSaSPGXB
9dIUIjTeMbOB8ivY7G9x4bIcpnr2RvtbKrOukQkn01wpxSteXH+4mVY02UcMe7VzrysTnFnnmnZE
3LzsGOeH5tfamYsbgYzqHyzsW3ks6Vx5s6Va3hrCWmfq/kzq/trx0K90Wu9Iuy9cD9ZKn4VXzRz9
dcvfQOfTcW0EzDXcMXDmDe/bWgZE8zpVnjVgB9LElt88B5sqziTjxhgrUAI3Zd6vVkB7r6WMwzgB
FR3J/5IA6gmjDFNJ8UrL8Urigz9QtbLC54qSvQIzk2SXwCsOshoZOhpsncWwORoGnKsIYSlzjni6
bXPUOdK+DFI1eTJZA3czAoUqDPCCakGgiWdbFKw5stLoqyLa6Jw/U9KOvroFo1Ynka/qUueVcTLw
wDP4pUJhK7Sd8MF0DW/addPWF/vKJS/ZBeFGfYitoHDClfoYqckABl2K8inIh/6ZBoyZWiYWLqzh
kBZGeBJ7cM/ecTNzgrEEnzXVZevgg/tHTH2rwzCMU5iUdwTbqAmuefHfN7tw9mjHB3sC4hkViL9r
FLSzzdcXKSs4Wx+JSs4wzooxS2zUpnuHnTOSmUFPxq5Bcz9BUhVvacoimWVimkPctINqL1en1bxd
JkFWYpreOby3xOaPdKHj5jtSVcUH2xVNxCua9lFdiRWE61BhmKYncY0G5Vq7CSyr3Dle3jy02BOp
ZKlymr7d/CrdWe7DuZnoh/XdEyUfct21lNE9jUTk8aq6bX1wbupWyIt2DtRIKUfdOuvPJQ3yTwqg
i68AzfxL6qDs3AQ0n8YURrM4zcwsvDbCpTBn9d+nxh7f1hTlyMtcBwFjy3bW4orTYK0bbDrgHR+3
1A8eo0AOxwKCC88SK7zW5br+sow02019YX7jPC3OxWyYyYp4/05Sc1xRpxs/3UPAzoMY2QLBdWpo
EWkn+xl4sJ1g7G8p2/GrpHKK8BAujaLsQ+sLycb5fsWQ+jwi+t3WacuudCukMyho31Y0sx6Udufs
zaKbCPubckhIME9QZemXtfGJJRRke3tLs7+0Wmu5kzQQ3BMnlS+Ekn13x3le/qb9avxCNrN+z0xR
Z7G7luG5W7P0XPi1OOMG6/c4kPuLIJL1ZG/TvJuF7E5UxPIP4PilLcORCe4Gk9lf0FTipopGElAG
HM1Nu5896R4ozGtPi2AWlwQovsBgt/eGGJKJZORDkQ24sspG35ckIC4cEhrwfs6HxUeoHTEJX+1q
IClq9MjwTeklq2M2YOX02iM53/Q4GBIXDAUpoAbRM0BN9Y+88tzt6JMQSIpeeb/11M0/wczl1BzV
4XLVlrXY+3lwur+2/f9z//+v7v84eP6L/d7ybfzX3d6fX/F3oqj9h0uyBvxn6OGTosn0H/d+9nfc
7rGPsCPj+s+C7x/3fhsOKV56C8kA+w63e6z2f0OKWu4f+ELZy9Fdicc9FP8tpCjuLCSEf7KUEEGw
XOoz8EiySET+tG7RiX/yLjNPGrrvUL7m3hretOH4ETL9j4Dh5p7bbJ/kBg8M8F3Vsz8H13GU+t3T
Zf/CHfmFjpDxrNjdgyK5qZydMk4rPuv0oDH1PrJ2ML4p3yek7HW8h0mu+wS9XCsbH8myrDZiK8SI
JjLa2vRPjACBdR86m+i+jpQG0Q0PRLKzD7IiiHrlnKITisf9vC1cbEI9NQ7e0ap0aGbJuLZjMR6G
/isW/Qmzj08RmnnOw8WzIqCL4ZT4uXDGPRcTS54nB6GNVqW2ClgaMoLRTFc0JdsxBkKLx2s2sjjZ
Onhxu8kh1HpAoVvdE6BqV7DxWgu//MKKwECUIL+o+ziHLPetbNPgZ8aThiJPayS3lQw5ljiaVSiV
ES/LNpQSeAW8/wOID+tCNmsbd8oLkcxxlqDhTmR89hrsjE4A26ws+bvy2GCQ+ljagjtFTSr7WBpL
QEIncD9WDYMZLEF+LMbiJWMW5MVS5bW32u5YWvNr2RX2oZzmMuImlB3ht/7pQs3yN54lrARWXZxo
PL92znDJZ6Xexqxpd6rG4MK5Qr2CDiWcaO/HtKQzj7eZ2R9DgtWHu2qxT6T3XxdNpnINzfJM5Ot7
VnQwY9JKvWw8vtimGc2BHd4rhX4dNwNcCqMPkDyw2gO752e9Fa/Q339T9jpdNmJPBNqze9Y6/q5R
0wdH4Rm2U3uspoKBp7DjBYQDLiDpXaQkZDsQmcwJnkeVVb1KyrdiNRgdR6r+5RWtd228LX2cw86L
RnHDByiFlGGncbWq6uBo5887yoMFIz7WWjNTU4aKcqTzu1TVwzWYZivxXUec/K4o9u2yuaSKMzbO
t7R9oSx9aLRbfA/yfjkvw7omsneN54w5IkJP+5XaaffgGtOLOxXLS8u9BhIACzpMgcWxrW69qYXw
Iru7laO0rtpPYH1PnAv5fhiscJ9BsNi5uRGSy59/dS7FTlM+gSbn7IhA7BftLl2K7x1L7512Wwg0
2ZBxNWW+7DrEGCC0t9uF4cH+0RghUasjaFpfTLcVEfCcV2o8T9vW0vo6yj5yJ+PNXQHS29VSnvPe
DXcGtL7ftnKHT7X5sF0nkKXs6lCye88hLyUwU+lKXTyQJo9KDUGPxXczeAh7LVsqWI4u1q1AZPFQ
ai5La7MYR6sS6nmlFM9/qZ1KPmLXadqo5/Z0L8G47O0OXGnKyn8EwqpKNG0U/ol2oexQlJ11blU2
NLvVnvjXeGPRGpOC5ca+Q9V9qvUjwRdzpzVviyzUtRkFy7L+7CWHapKheZ3VVNDfBT5lJs/OW2vZ
wfATC4QKk50gZefTb7Pvyepkcyr33qJU/hsOKgWlwRz2QI5EL+d7cG4jIy7vFui8Tr7tCSUIsjVh
c5iLgMB8b6CVWNBb+2o++WvpHait5JRYZnBNIjMS19Z4GuVGOars7SQNt/oAs55iyGB7X1BqX7ko
L/d1aXzjI/VmbQVXURKuFKtP58nonfsSn1081FZ5aY3iJyiiIS4sWbw2Q0mROXNKcbWg+dK2oEBX
bmZjPvZN+rWvrSqIyIWGd9Kpu7MZTntmQH2n0Y6eMfkaL5Uz+t+sxi2AR4e0mjfhUFJsm/MxnhfL
SlJqIPdrvYqrl674vtNpjIlkTPf1CFaD79PuO0OsmBr41Fbc8yl2owww7WmpNPo6P/i1fqxzp0iK
dTzO8BqtKAXlyLNko54LLtPTbK8frercI3SG8MdgjU+Ej3NMgBUTvh1M795aNlEh4BbjLT05tRnE
lSLqyHZVTr9TEP0JsCPjQgdAjq6qzLgVG8Wpt3FyzYJsnzom50Gw3hdzUD1shtDXFTc/WqHy46Jd
LCRfaL/atxjgHStDzXaAccxWsGM1pxhRh8NqIEoHAD1Cxam1YQGN8HDyTqS/7TQRxEPuGdB3zfmZ
8CH9YEFHYzNN9xG/W3jsl+VgrD0NkEKnXIsWTCxe2PxYYXgkwrAnHFyoUqzlwP03HbW72H2Zb2EA
xVxZgCIScYrHqT/RV0FxkSF/L73/tSn8LtnCWe3FjTWKB2KjyBBUNTnqfI98uJyNqv9J49K15hp1
MZe6jmAQ9TgK/PbBYjK547LVJa1Y8ZYWkzht5CuPBupO1MsWYAG+cnJl2GuMgN9ZVSUb6qbivOu9
z20TKK5s+VhfTp9WV1UXV6Z0Gqzob6k9r5C/SvOO98DILdDJd3NV/VZeHe4XuX1mku9abSFnWbm6
6RXhO7Xo9+HoR1b43kgK6XC7Do9pZaXQDMzxfnYCzcOdHhFPZB9kHH7LsP/lTEW9By61RHpx3poB
w31Tjf1rHfCttsGhLVst0++BmlQ0+bKKHQ7RyB+hPlCWXT6FVidPIrC2O11N/Bn86lM1qYg5TDtO
7UK/BRQe7ZzJfikKr93pDCt1uQSc615Rf7faycK8R6yFfIS3L7XPdS802v1Ybs2dZVqsIWA7AJhd
vwODXSNteX403wL0M1nyRIR98DoKa0PfHmHS3IwfXpT7amn5g0l+fD1V5Qcf+2q6TnMbfOl9l69l
OfEy3Oyd9HnvjDrMnhSm20d3SssPv4RW6nnzrquze8fqxqOtggwVOC9l4o4pf+i8yJ2voVvN5Lmo
p6P5IHE2lE82qgDKyC3TCrth84WBp0HEZJ31k2xD68Yrr3NkSbN70OY2HZGq/KO/uMHnTLj5Qwn6
HmFIPWzCZmOkda6PJFfsB7fxdGJu5dJyskrA8y75mdDSIUYiNiYLbt/nnkz5M5V2o9hxahqMGJa0
dq4z1r/Hgajc7YOa8Zr6gs70Fe3nIKXp8pFhb9EdhzHcYOBgVY3XzH6RSHQ7fxJ3QSDK95Ed23eA
DOd6pjUwLrucuH9m/6zRGF5ar7B+mFlpNLsN+C7Jr0ItJ0nnFspDBf4iXtx1+SHqoI5lp8aXbR76
U8rheb2F6Q80XT5uXntBO538WPM4WI6msZW8nT3t/0yR0Ha5NfoP4eQWb64cnKupCjceAJklbmHL
nezkVsdD74NSmezuebAdbo4wG8f7pbICyF8p6yN/kgrJZgimJsaosz60BJoOmTmwIfDnaX+zqCSS
nwt/hGccSuwTzaH36+KN06x64xGn3sETixf8a+lR0HB4Eu7MxJv23rlvNZ6wwhhxKq/eXL9mVlGu
F22sDUuvfDiHtGl3US5mBG4g5Gc8OHqXN4tJ3gAuYexpSmc2MQ5P07ZMbwIZ7KcrZw3EoaMUhcTg
A+nd4Wtnu0QU/LErp9imJKVqXDpAmK6215BUZVdyfRjnLxkFCSHQHEeF8RZK+7YEk6tOkLSm6sKy
tcEjltbe1zkNNu89o9iZEpBg4ckaKCfkgzgs8OsHD/C+UzkAL+wq/9D+THMRzaMv9dZSij5SNH+l
ZaD4wP7W7nEHsgtttqU+KdWKGHkvCyLHqYwgGpu5eRPAUZ8wZcD1bzhehyZ8QeppGcJ69b1tWuiP
uV/uvWnLLkPLSEq28obgb3TzBZWdtLDwrcMcNNUdqYl+vzZ4oboMxUoaWz1G7iDd/Qy+/Ql46zDE
7kabQKnha+nSVHdNuyHKE+c6Kn/JHi1pp+tz4JdD97Bk+eLGYbaI3qt2hD4thoVG5reGZNonLTa9
Pxk3i0BllK31s/NC36hXUfCsVuD6w0gBTt6EEXs6vV3qxTF29AmYSb3JdmDDmHOOkvZkLTl69nHC
6f9GzXcDohmMh3+kZ0ia3wk9prHAMpPdFVoXfcRbeCgT1M859iyliXsCvOf0wSF/pydDguEJzeel
pw24MXvjAAMhj/W0Gud+HuRp4D0Zq8ku7iT2/l1qKf93M3TOD9FWgOsHBLzygDvzy1iFafHB4lvt
GkreqYz10LjhHLo40oPgF4j/7Oip5ib8QKvb9djiXmmdEUnhcTonlD5V+xE30jfBYH2ZsXwhRNb3
WP3FoePbnjern56kLOR7vjjN8zyb7nmTxbyzGkfGbm5SKWPmjZ1k1S0aJVKmg74aD7DPzN0AH+ze
wZYd4x5wvo5Mkcm0LOFugxmbZDzrGM77lX3DMCWq9k+GbHXccXF/pnQh3A+VsL65zuIcqXSWUVpx
MtVUZrBk6fJDkbEhGzo3uLOLxuPlhSD6vQ4Nfagt58Fe8vCnaIcHzU8SDZOwdtKy1mNPay+jlII8
yJV2ibAIzwnvm34vw8VN+rXifsObkjVKWSB+ApFLwprHeLoY1ScbLwnL02+OBqjUGNjevGtntHwg
69O4M4Sxsiy27X2XOrhYQt94mAgYPcs5PxJhra8LRZI7Qno22354c0kNKOGXhAR7TdOi4KDtM6o/
DT67Iwe/kuWOzBBh/aFukoHmEh468/qEEy+810tWJWVbeEdSJW5CaSsH5tjR2CPMxyBoUHvHcel2
SmbfRh+YXtutE/BCsw/uK6MfaO7DsGzWqROV9Dp9/Ol0s+eRIr6myJsPQ44fPek9tlvBwXEXU9BC
r3+KhQdrUIjtBCf11p/A4gW7wqQwH1A/tNIMxc4082KoPt9c8A+J5tWCVLO8s5y65FkQr1v/sy3r
97GkpgWbp+gSRRaU2mLbTgAwWOyKw/RcFiMOxBEuc5MJADr2alJ03C5lnQwWz7zMWfq7Ds8k75bR
P5ii8nckA4q7OsuqR/QHIWLlLCpItCRgME7M26VApexv8s8SjPIU9n2dbLPejlkZiF9zyxWtnEp9
bJxJxbPRW0/lRG9HJYcfU75MZ78psC8GFWC9TsV5vkoqI7yeB7BRnVmDaLzBcHVB43/nvsYotrYF
OJ2tbE6tAlO4y9gzv0GEHQHfzVeb7s9XRqkvBSuIHagp/5J7NsbwZWNwZIObzltPx6QyhrjV6jM0
++tsrnZEK/ArqJGK3bnj7InjBLvZtYM3UmNNhK+tjUMRaGyNqftl6yo3crfKurRrTsqj/ZikPx6B
9L8MnvmbBA/z38p01Gayfck76wOzXn2ydev8HGkojkU22LE0mtfFD+zfUjbUrmRtgG0C1YPhe5EK
DLDHDmid6MrpstIkzRukn5qFChW+Wg8IFOv8TFX6Bv8vSFNkp2meWdI4K4U3TWNyx1ncA06c8Jma
UXeKpO3i/8Qa4LNpHvKJvSGfAU9Uw9mijGPeSIFx1UljXirpX6vSlQ/aw78WmZRfRRbwO8wiVFTS
ix3U5pgokYOVBPDB4kfyn6o2+G1l1jPADA4PCrrPoRTVGdjm19m05x9pBRrvUBkVVbOeciKfrRTt
gct5K4i0GsJ8HXgk7WpzkpGyblqgbLPdGio/Ilemb58JprzCdA8WW1Ca0y2OBJjVej6WnToSH//E
nHJeeMPvsOeKU5UZ15RINjAOit3K3j9LUNN7SkX9xK+8+ixd5L8+FOMOI06/YzIFP+L0d0Omn8Jy
/ClYJMZ4FtwkXNqn3pFtjDDjnwA1WXAMpvzA3QUBcWuMh9ly3grTGS+4hWQ8Dx6k4NpuDzmYtqTo
GvMI8NmIB1eNp3bKBMrFxGKxojkbrtKTMgQyXDoj9HfrZ5WZKGcTniG2HxR5T/b31NXmyxy4Vewt
6zzsSEjPv9zR1y+cfVbkee6wwyakzkOPGCVoaTJTmJ31EBjoLEVBR6KAORV67dWZ6nGXbrajYgvk
tEr8zGxuJQqQPnqej2a4dRS1r/LbaHbdh0scpYkrihR/UOeEIZ+VpvHtRvt88CGxHUseeAOoLn9h
m1kOVPtwRSJ1UuYxq97zYDhs1pp1/c6cxUcrk823ojSDh2620yv0OvXDKLzf2UCZXxTmxnjukaGf
NhjEmLH9ud3JQsz47l31aFm5s90PS9DJaPab7oAK2pCQmPBTblvo7W+NlH7sVcUSSzj9OOgBae0L
SRLQgWx9bxaDS70iD4Njkeova+Z+ZUJwX/o06/ZZv05HPgdr4g0j3NQweJ0DjxM+b62XTNQwV3P7
ITDH9FuzwB+k0D2gqs8iUlBzSTcuM3gm+w4D7hj1k84vzBDTss/oCt8NZeGps9Ny/kTeBIX6kKVA
shGJaurc0cJuCAt8EC2XG8Y7AA+UpHvd8DpIp7/0fRDgiiDYKCIl0PhWWaa7lXPhAzJ5aN/PhSu+
aL6BFwe92vBt4fLkYwzS1EagxsTbruPVVlLd+bx7eozw83Qg8VrcbRJSTMwDK4ymQWVMTOtMRtqa
bivj6TYJccp8UDPuf1IcSIN1pcoJlHjeRb2x9AytgRO0UXbzyBEuX15cJSfEJ1FJCrVXaCCYmMJX
EPgUsOdZmcUt7QFLjKa2PrMcX6qdzQct2UgCFwz0t6S7xSOaEbSRsbblb3oOYbS3/dNqMNZvoyfO
EmIplj81H7Ii7Z/oXrHeylvPV4zNhF7FwTUfx54AJ25vHTyP7sDzlLOse6w3Q78ZTgEeMO/RZRrc
tddhNaa3ShriXhDnPFgyICus9Gg/kSzwn0M8/tjVKHO8wA+xiB0X1XkaA/1iWTZi6GIpPqVdy7Ea
NW7QWsyMeX4zHZDh8GfYBLHCzT1G9hBm5T0K/8TzBPtMfSlNa3VJhM4ur3SDOXIasjIG9fYI/xp/
MBZdK7GRob6Izc/OJYvlHa1Q6+9aNuZHao4MapuHfRilY7jPw7DIoqws+jfluUSoDZ66GfhXHvYQ
drjsFAkdJ+VBGjPGFqTRy5Au/knPYkokJug7adJky2RvijvA0PNXfAXTwilLHXhuzM4OM2HKcTIZ
T7Lq5T2AxODY5GaWjHqTh3kUzs4GBZrh9Jmna0Bl7DvqLb7ObpZfBPPd3dD1815NTP/ImT4qjZE/
rzmlpwFMPUT77rZnH5urmsIfhjZJhgAiOHq5Cy9k3cxrqPlo2BB52Wzapy43g8d28RYYqK4+e4aP
jwEme+zgxuBNE/q4k6bhPOahuhqDX93hJvveBouZ6HQVkJDWb5Cj853lAERJgxJZ0cRVFPfD+mqw
VN37g5kn0sLAbvBGP+Rajjs9rNaJ8gA0m65qVwuhbcPMsJgxwSCKrdyOWVZsw0dRO7iGgJAf12Hx
8GSbo3qEtY4OTLS/joGM6Pp5cendXHMeNuy46RnCl1bdYUCIZ5f1DRorzXJrl+/NCoBP2G33brXx
v4v0abSX9WGGRhVZunoNR+vdzjisCUwkhYNVDKXkW9gSGQkhfMTznGfxCJo5bn2j21tm5Rxnp6Fa
tXzeYIzEnePSoqrERlnm9kDPAWmJsn+TIwhfOmZJhVlHBqvpoPGPfBoLaxDLNt5v1mQyo0zIS28U
B6l5UC+B+taEZf+EHelJdVa9RqILeLSbt4tgXhsPhBLBhwoLwGKLXcrRxk/H8NW1s1pS1Jz/Ebxr
aD5O6Lxjd1HYeZc7LeVyGur+7X9s6/9ffZiusFj0/t9jqa+/Bop4p39ZXP/1NX83rJt/EAalXZoX
+a9q6n8srn37D4eOHJznzl+llvxLfzesu3+QRoWvZ/1HnPVvi2vHwgHPGhyPOUQS4Tr+fyuY+q9b
awuYj0nGlZ+QQPdtR/6vW+vA1GorugCwesB9usnzAFddb0f/9Dd5/Atm8G+MyY9dAarmf/+vW7j1
PxAHLNk9ExqNBz7DDlmO/+codqp0b9nEzI4KRI4Z4eLiAruk3Wc76eWx8Xz79O/snVlz28iShf+K
o9/JwL5MRN+IkSiRlGTJluWl/YKgJTYAYiOxkeCvn68I0JeAZLV94YhBTAy6H9wtuQAUqrIyT548
Ge43QTpJ9vn6r9fvLb7Xs5vrBsXqIFn0EuvqK3ioCezUwLJnLmrk9JBMsy24nsx9dSm454BJFq4d
rRHpjMmvUObkL3cjmgTi5RjqBJnj/VlVrPxpjlt/rm5Gm6uCJgJ3GYrt+DihQ14bkfyLDJPwljpY
5z4ywu3kP3gJZOFsWUeljYUkZviUXZDCYoryPUmO/U652GnJ/jIaRdocB7D6uFGl8tyRAxMbHFXl
uUy3nb9wXC2qW92K5/Pt3TsDls+7BJSGQHDvT22bNFtJSe98h6A+KZ2t/BD5RQ77aI+EzyiK/enr
7/CsMoJFALBhyxbZa4Cxjl5QhkhPUZlbG47Uekt5AKVHKJRXU0E0ev1ObX2CermBN6v8Sbf0Z7XW
RAKZSGzYs1J1JdoNb/h4yPtepbm6eS/pbvRLAkH1/RB6oIqcJU5CSqzAk4+jyFkcRyQHZkhdpe+x
KBTNFa598/pbvTB/VI9rqk7Qi+BiV4nCTjEX1E9as1TZ+rSlXf29RjpjFmTWw+s3Oqh4drarrtD2
CAE17MIzo7By4dlsWYMzhW4F872Z0XrSZs1UFR+uiuizBQZnwDZP8uAe4oR1s4b1P9FWcF8pkd1f
R7q+eZ9WSPHCY9UzMCAhAVbKKrhHuHaukjCupj5r82PpmjF9Z/aSRqXlartPzzSXm+zWmnKBIq0/
yxQj+7w19v7s9ZdUrbakD18NQgpahrqpmPg0aAG2v5qjwP+Hw7ybbVcqWV03IbPsOhnkzDS4TIKM
oFFN/t6F6UjUbNLytTJXszBaFZclOdFLIJr0do2SsH+Wx+pkY8TSZ1mhp4xuVxrFCFH0mfTdRSpv
lQ8yjU2okUDi/ZzmelTFS4F96e39GFlnb/fRc2PK212/mgbupUwzz6+Ys2Bm5LpOTQYSayBayTWn
izeL1g7+LkWes1GMe5DoPl1ioCRNMzWxHlJHX81XI3CDWN7QUJYM+KOH6gF6AoE719DwvVuHCPnQ
JMLUbujagXaUY+gX61LBddXWxblRGGThctlNZkGaBJ+gMp+HGzKNBPajO0oXq6eqqjLgRy8Hg83V
qe5oeO4rg1KXPSHNBA9Te697qvSwLrLos+l6wd9r2UPcJZBspA3s1ENHCH0rBKFjb/fFtKjCNyMF
/XLbDuerarW72W9s4w4BaliRlh/bZyqNPu6A7DbfgPH0hbTJkIO2US5yguWIrMFbeE+jCUwkmtKa
6VUUkUAMDXlDXb4935UjWso4a+cMERpCNzcFHRqZMfyR1Y2Yz0kSrugia1sjoRacwe9R/9I9Y3um
7Txp7gZRdEOzrurjKAxy/FK4ybdyMaJ2sKK+50LifCHU3apTJbGtebHX1EXqGNk7+J8ZaWupoEwR
zdGHQEOUes2KKGkiWWxUdZHQiu8y8JTRRAX0j86EZ/eRQBSKJJIzfJrd6gxE1Z1tq+LS89T3igMB
FNtWznM06M+Q+cktGtsoTxQuRhPAtfX7Kg3f0mfKQ7wQfbzSDQsQGtG6J8qL81QiNFSg76LuCApr
79wPcGveOq7x1aN5xAypcunekfd03EqNz6C30BbiGLQmW52PVob9KadWBTZ1Sr55V2yvKLq2z5Jy
vzuPJHjzxWozOstLaF0mUQsmqtiey0i0AlEnu+uR5dpT4NX4vEJvAbjXq3iYnXPpKZRveIGaUIoi
bUoWF3SWCcdQcOm7loHm0NaHjeQaCrL32eha3ycJtVRUraZkDBcQoaX3hZ+ZtAeuKFo/k5TV+o76
Hb6QnMn0u65kbU6yPpzJqi/NzITtYowoUqUL8gbcrqCECAAEyQZ6jeaec04Nc/yYlpr7ZeXIxRMt
jaovapluryJghnlQ2vRoc9faTSqN1tMNFeXnuiOV8wLe2d2oArEvworkKF0kzEyex75t7jcTeWNE
F5HkRme70X73USul+BJ5E29O9cn6AuoIJSwVnCpbLeiYgRLqjQ/yDU4AzkCr1fhmFRfBeoL4weYA
HE6MpKimIwMlhU0mBZfOqqzgsabb5BaFxHDigEGfI9oNOymB2bJWImviu5wc8t4RBdvF+gJEWLng
jdMr06Ad9zalyE1B8fd6n0vZZygP2p3CRr2tfICzCSVn8BMlyBRLeZVuJ3YoEbatVumjR5aMfji+
+ckjcr+JdVN+GEn4FyRPvDvamOGdlLh8SUIBiOHSNnri0JQIVStZwpmB/X8futrmC63rgkkg7be0
JMEvHOnrahoGsjrfahsY5a5dfKIhazjfgBw8IfkuzcKVhu1JecnNGvcL+UHnag/xcVZV6vqWFmvO
lZmlnFxblXoUA1lIktKimDsteXPE6+9geG0p3VGVi02+Vy40Stfv9nTfIMjX9vwdxQ6zzy7wITVU
Kk+CkqM0LcucVxpRZHyW0y0bijdw8AWd2fU7GcNAvglp5HWu7En/GiHtDgvnCl9FP6dVmw2VK0yv
SkpizmQVpAIfuPzklyl2PVEoYaqQ8DrDt6GeUIo2Uxrb6tck8kb3FTfwEN7l5N075BahY3v6162j
g0E76GneU5/DnyCz3aeSspmkpid/gdt4nQXyagr+m0yzFc18zvAX1Wt9R/eaDUZBTgv1tlQ3YI9w
7+ZIEBrnZbjyLhPVoYFVjHwJcS2Eypx6p2BLrYUvvUud2C5pMuuW03RdVt6U6TeDR+rWNt5NmkWb
ktUMqg5zh5ICWO3SJFWV1LmxyQCvsayQ12G1KJp3C4drF+1rudL/51n/E8/aoP3AiSc0WeSLN8tD
qHu7iJZ//vG5SiIkfVoBa/13moBVlrQxxQ2UyUv46DL47PeAVZZlfgQ0TTwLqG3ioZ7GqxJaeoaG
ih99k4lPjvGqNKa0BEBMstA9NuFo94hXieJ04QPbxEAarXxV4SSfuNpOsZV93dlsb4voyc1CgJJv
J7PxQqgqvL4T3/fZDURscXKDdEej6/WOG1gr+EEcyoW98Mtb34aE8fT6rQ4K0617EQrpKhKElPjo
mi51IqKK0ynUaer3dqXD/lutz6KRQpUErDcLzT/9K23vXAtZZ5p+SXgrSjbawzXSKz++klRKLqKn
ZAOpwMVJ1DzJNqdO6krTyoqLpW9J0AZuilTLRtq1ZKz385A2Rk76YK0w8IY2SpyHapNfrhRfv8oA
A9+tqPSFzIe6RIw+CY0+oOKlbGGlpPkc3ahK1QZTpomyF3zY2IpbpriMMeXENPGyOKRI8RP4xIVy
lcpr/yMdSql2cjYFTL6yCreXyHuEanRt5shq6IB9t5Yc6NuvnOMQcEdILpxZObXPEiRh9Q6ka72/
XuUkPD6gwuxr8QWdbhx7RLs6eDU7B9JjiubR4Yv8n7EazYuITX1x2NPvi2Va3S8ztECzo2yB+OkB
iHmAUpj7efWrv/T6QI01+Qc7JNPGAwm0FnB2eKjDw7w2RkhjjLx4wlRp2hixQ5g69JI+XBiVMCEO
qn88gsOB4gO9QjAKp9/5tQl4/d3qmXz9d1579trQzp/+/EMnWOn5+ihTUFKC1IVsS4cLEdP269tj
A/MMQtjMz//SJDwmRZyLZUhFQnx6sGCif24OOiP8ewmoNmU/hOgcNvUcsKZO58C2wUktFd1YGsiL
q77hyT750U54/SP/voUAn6denI+7/3KXyfe1+Qv7AClCASqJliD1S3JmnU6COJYNA3l9A5hTXCwU
Nt6AJkE1kFj8uaWweMI9mfgZMvaPOe95ag34zDZ97JFPPFztWbDssYmuHRsPN0NctfkZ0CzgAvU1
iSrgP5+azjudNWAZYyrZ0EVHjvU4O8NaA/R0rddlj43AbqdYz1CEQPrhai8BUx9r9HvQVNmqfzy4
Y4FS7N6ToI15O9BtUgGHq3Mq2gpZJfIEZIfqfTC4STANIXzfyzVQLYIKAmZqOuuX7J6Nkj4mMyZO
hqHZQpP4qefba/JYF90XEDZ48e1NrMRB6FZIYA3LCtiySpTT+9tLfFtSip3tb+IMGIpQ+Kp3xvCc
AWRPCad7vb5ijXWRtZWQADpcDHjqDSCDJoQgqUUe6jlIDCsKsXvNgqaO0V5D6e24BTqOoSm2CCeF
LTXOcz3tQ/IGsFx9fSLcAQNlaUt0GzxcHTNowTDQRGIfWONwDc4aos/Ze0fgH2uK6EwI8nR8y9Md
IQQCkH+HemDVh++QVgG7uPdxII1Bw1BLQCHhJY8AzxhNdMBtcuH1NbRTgcDG6m0RlLEE9kisqL24
CmyhICFJEMyan9c+yLDWgtX3dCBgBi9AtP4YJIFCnO4F4gTiSHSA7MZ1GN4ZCbTc10XQ9DECxITE
x0ChEy0Z9hjiPSKhiPgeruHNgiErvSMFC09AgyxmNuBJ53SwLfA14BMAlnoW6i04pB3B6dZ3LQCj
6bTUUogMO1tBZyswNRrFpsNcBDSl6G0WRaQk3l/vGALTGJswEqGtN1tgcK4BladW/VA9EAOST5Ak
JQNPsb7aa8CWCabhESmwA4e5BrBjSu9o2R7TO0i4w43R74QMBwDRZBZQVh6aa6DAcO27CqDMgpPj
BptNSNQxhAQLBnlFWisNzgJSRy/3PgfAQlTSJLTtrBd55zQ08Q/JQ9JDsvGfh7cIkBDtuwnIJlms
ABvgoJ6F58cBywPPSfhP4hrgLGgkz3vGzQaekS0y6E1E2NkKtibk0OF/NLT3ATkD9MeR+r6+wM8V
IOTvkVDnVCRUIonCuas0uOIAFwHUh56LAJ8AlXrwYaTqDlfnPBAQMiUBImIc7FZAsq/nLGjAhSCo
sg08crg4Zk5DJTodg64Isr0AGocFo+KwGL3fH4iM5LHwC15eBfYY14nw4WgqBgcmAyQKAlAvIJGA
mfbgGqHiy+CJLKMuqXM6moIvzlWfxkOyi4hZ1H7Lf+4na0BI4GNkV1+2CCZMC4wmfLDaIAwvzw6Q
aPR1lPATiYcUTaRRD1fHIpBf5GyQgJ2bmGl4p4PGnui5I1gLGulD3ISXORckGEwYfjCpj4thcNaR
Qqm+MYOK00z7OgDFeimIfX96OtjACjWjEY/xcA1vFliofdeCyo6wyKmLTpjNW57OgqxIY1GGKDe5
/SGZRfy4vouArWDZMLAaX/lg/E9f3zQREbYQ/WVDHK4ayh/SLAi6SN9FQHhMJap99AZF/ro1CzgS
MFklQUE6XPW0D2gWEJ8WjZ37OQpsBQm0TJGbI7JzOFhirZBoA0ypZ2Fwh4OYhXqB9nAUyLUBSYj+
VvVbdrAE5mbMEUSI2Sy7Ia0Cyml6u4vIhnO6kEpsbEIndCK/QiU1YPNJLnJYoYP6ghL7rzJzVYra
YVloLPb6dOwejjjVOFHYxYaNNji7CG3gWWH/r84CiBJkdIV/OqYA/o0BaosMH4RFcQ0ucqL3c+9j
QSRWZKSGgBLqt+weC9ZYnJy06GsM4gBnwdJ6e0gm3rKoIqa14OHqGsSDhyTyWA3YUt9wSGbxhZKh
X94KRE4gporxA1IiOAJ+okyYLTWe0s97yz8xVd9rH849P3w6VD34y+yluocf/cKRDv785w3fX5D6
BZ+99YuiCKK+d838F//9rxaD+cDCPvnhkZV9uE/z15sXfH7r1r2Ob3X8nzN/mS6orawOP6iax6yL
vP47XHxbRItTLj6GGiv17yf584/Wc544R/8wcBZ0xhXZ+t7jpv4+idsDH4jz/QcOFnHW7ixSk3D7
jny+CP2/k7TTrbSu++g9dhIm6eIpOU6sWHw1a7b/yHG8fMz9xyJvDX4gpfYdfLIMF9tFujwduaZ9
9x65KQh4k/z9hhK3IvrmtxZLTSvtexfqkVP/qTUwDo7gp/UdebpM6GzbHrnm//UdecaM+/7xCcVC
kVVSGMf/8WKZ1vc46LWtPn9aeK0F2JR09X3geRj6ceJnxyc8PHLNgus9dPzkLzpWBJmP3/D95sm2
/fFqwlrfB75+bptq3k/vgRmgeAyq1iTXZJq+Q98kaCk8m+aaq9F37LcLP25ZDyFz9RuOl7eLtAoX
8dPpdDTkmv6PnGWLR6/IlnneWtMNcaH3+P6j57uLdl1dnQ7vPzRnASJ8rZWtABL8hg3z1s8y8S9S
3a1Jr3O4/Z88o7o87Q79Wx4cNbeODVHkQ7Kx70PfLr+li4731OTx+g9dLtrnVpMa6z/w9s1sEa0z
z28f64wvOPy/Y/yrZZotW5aKXI7IaP2Owd8ud/5j6xhrGOe/Y/C/kjQ4PuYhPqhzUL2HTtLce3O+
SGnV1T7NGjbQ77nBZBF0975qKIDFfYe/8/z2jNdJqd7DBiEeSTuqUepMT++h06XbLV0+JE/6Dvxu
iRwsgi2LTphAz2aRnOg7/L2XPC3fzLNnZ1uN+vcd/kNS/GAhNoD677nB84XYINV9h39g9pdZtmy5
FGqNAvcf+wf9Kn8sK/pTbvfHfOEdF4awKQ3/s+/jvqJT2vOBP/lENp3l3cCLfR/684JzJ3bz9tYk
8yxQu96DL7P8zYsPT44fKLP3+H72mKDz1PLcmkL43mP/WMTn1a/5EtL0XSjgOf50VEF46a+1wTXx
G4/hcpH+638AAAD//w==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GB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size">
        <cx:f>_xlchart.v1.6</cx:f>
      </cx:numDim>
    </cx:data>
  </cx:chartData>
  <cx:chart>
    <cx:title pos="t" align="ctr" overlay="0">
      <cx:tx>
        <cx:txData>
          <cx:v>Highest revenue generating products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600" b="1" i="0" u="none" strike="noStrike" kern="1200" spc="0" baseline="0">
              <a:solidFill>
                <a:sysClr val="windowText" lastClr="000000"/>
              </a:solidFill>
              <a:latin typeface="Aptos Narrow" panose="020B0004020202020204" pitchFamily="34" charset="0"/>
              <a:ea typeface="Aptos Narrow" panose="020B0004020202020204" pitchFamily="34" charset="0"/>
              <a:cs typeface="Aptos Narrow" panose="020B0004020202020204" pitchFamily="34" charset="0"/>
            </a:defRPr>
          </a:pPr>
          <a:r>
            <a:rPr kumimoji="0" lang="en-GB" sz="1600" b="1" i="0" u="none" strike="noStrike" kern="120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0B0004020202020204" pitchFamily="34" charset="0"/>
            </a:rPr>
            <a:t>Highest revenue generating products</a:t>
          </a:r>
        </a:p>
      </cx:txPr>
    </cx:title>
    <cx:plotArea>
      <cx:plotAreaRegion>
        <cx:series layoutId="sunburst" uniqueId="{6DCE6659-867B-404F-9451-756C26DF48B7}">
          <cx:tx>
            <cx:txData>
              <cx:f>_xlchart.v1.5</cx:f>
              <cx:v>Sum of Sales</cx:v>
            </cx:txData>
          </cx:tx>
          <cx:dataLabels>
            <cx:visibility seriesName="0" categoryName="0" value="1"/>
            <cx:separator>, </cx:separator>
          </cx:dataLabels>
          <cx:dataId val="0"/>
        </cx:series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800"/>
          </a:pPr>
          <a:endParaRPr lang="en-GB" sz="800" b="0" i="0" u="none" strike="noStrike" kern="1200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</a:endParaRPr>
        </a:p>
      </cx:txPr>
    </cx:legend>
  </cx:chart>
  <cx:spPr>
    <a:solidFill>
      <a:schemeClr val="lt1"/>
    </a:solidFill>
    <a:ln w="19050" cap="flat" cmpd="sng" algn="ctr">
      <a:solidFill>
        <a:schemeClr val="accent6"/>
      </a:solidFill>
      <a:prstDash val="solid"/>
      <a:miter lim="800000"/>
    </a:ln>
    <a:effectLst/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4.xml"/><Relationship Id="rId7" Type="http://schemas.openxmlformats.org/officeDocument/2006/relationships/chart" Target="../charts/chart7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6.xml"/><Relationship Id="rId5" Type="http://schemas.microsoft.com/office/2014/relationships/chartEx" Target="../charts/chartEx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0</xdr:row>
      <xdr:rowOff>68580</xdr:rowOff>
    </xdr:from>
    <xdr:to>
      <xdr:col>11</xdr:col>
      <xdr:colOff>68580</xdr:colOff>
      <xdr:row>19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376C7A-13A7-4C3F-A7AF-3020486A9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60960</xdr:colOff>
      <xdr:row>19</xdr:row>
      <xdr:rowOff>160020</xdr:rowOff>
    </xdr:from>
    <xdr:to>
      <xdr:col>11</xdr:col>
      <xdr:colOff>76200</xdr:colOff>
      <xdr:row>43</xdr:row>
      <xdr:rowOff>83820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1B6509E-0BFF-4D28-A1F9-28D0BA2E86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" y="3581400"/>
              <a:ext cx="6179820" cy="5661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50</xdr:row>
      <xdr:rowOff>156210</xdr:rowOff>
    </xdr:from>
    <xdr:to>
      <xdr:col>9</xdr:col>
      <xdr:colOff>175260</xdr:colOff>
      <xdr:row>66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503811-95A0-E883-A554-2A6A9F65A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50</xdr:row>
      <xdr:rowOff>156210</xdr:rowOff>
    </xdr:from>
    <xdr:to>
      <xdr:col>17</xdr:col>
      <xdr:colOff>266700</xdr:colOff>
      <xdr:row>66</xdr:row>
      <xdr:rowOff>22860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88104D6-DD76-92AC-6827-BEDE3570B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9</xdr:col>
      <xdr:colOff>167640</xdr:colOff>
      <xdr:row>34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8F37DF3-CBC4-4989-B4C0-64CBC89BA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18</xdr:row>
      <xdr:rowOff>0</xdr:rowOff>
    </xdr:from>
    <xdr:to>
      <xdr:col>17</xdr:col>
      <xdr:colOff>266700</xdr:colOff>
      <xdr:row>34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D6754F6-74CE-4112-A4CD-43655325B4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35</xdr:row>
      <xdr:rowOff>38100</xdr:rowOff>
    </xdr:from>
    <xdr:to>
      <xdr:col>17</xdr:col>
      <xdr:colOff>266700</xdr:colOff>
      <xdr:row>50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3AE3225C-B721-F731-E769-C22010C5C1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40780" y="6263640"/>
              <a:ext cx="512826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7620</xdr:colOff>
      <xdr:row>35</xdr:row>
      <xdr:rowOff>38100</xdr:rowOff>
    </xdr:from>
    <xdr:to>
      <xdr:col>9</xdr:col>
      <xdr:colOff>175260</xdr:colOff>
      <xdr:row>50</xdr:row>
      <xdr:rowOff>38100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20CA8E5-03F9-1E9C-4DD4-A7946ADB1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594360</xdr:colOff>
      <xdr:row>1</xdr:row>
      <xdr:rowOff>0</xdr:rowOff>
    </xdr:from>
    <xdr:to>
      <xdr:col>17</xdr:col>
      <xdr:colOff>251460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45646F-E3EB-4893-9BFE-36F833A8D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</xdr:row>
      <xdr:rowOff>0</xdr:rowOff>
    </xdr:from>
    <xdr:to>
      <xdr:col>9</xdr:col>
      <xdr:colOff>160020</xdr:colOff>
      <xdr:row>17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2DE810-D8E0-4803-9911-47E5859A65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137160</xdr:colOff>
      <xdr:row>7</xdr:row>
      <xdr:rowOff>3810</xdr:rowOff>
    </xdr:from>
    <xdr:to>
      <xdr:col>10</xdr:col>
      <xdr:colOff>708660</xdr:colOff>
      <xdr:row>24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8D3E2-6316-0D22-97AF-99A4CE295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68580</xdr:colOff>
      <xdr:row>7</xdr:row>
      <xdr:rowOff>7620</xdr:rowOff>
    </xdr:from>
    <xdr:to>
      <xdr:col>19</xdr:col>
      <xdr:colOff>83820</xdr:colOff>
      <xdr:row>24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7C57A-7296-484F-86B7-11578CE99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137160</xdr:colOff>
      <xdr:row>25</xdr:row>
      <xdr:rowOff>30480</xdr:rowOff>
    </xdr:from>
    <xdr:to>
      <xdr:col>10</xdr:col>
      <xdr:colOff>701040</xdr:colOff>
      <xdr:row>41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F8158B-EDC1-4A1B-8E3D-CD4D888AB6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1219200</xdr:colOff>
      <xdr:row>5</xdr:row>
      <xdr:rowOff>133350</xdr:rowOff>
    </xdr:from>
    <xdr:to>
      <xdr:col>16</xdr:col>
      <xdr:colOff>581025</xdr:colOff>
      <xdr:row>25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F10AD9-8EB0-EC58-6B82-8BD66C796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1173480</xdr:colOff>
      <xdr:row>5</xdr:row>
      <xdr:rowOff>133350</xdr:rowOff>
    </xdr:from>
    <xdr:to>
      <xdr:col>16</xdr:col>
      <xdr:colOff>535305</xdr:colOff>
      <xdr:row>25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82392-8521-5D55-EC2D-1DAF9DAF9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-Month%20Calendar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UARY"/>
      <sheetName val="FEBRUARY"/>
      <sheetName val="MARCH"/>
      <sheetName val="APRIL"/>
      <sheetName val="MAY"/>
      <sheetName val="JUNE"/>
      <sheetName val="JULY"/>
      <sheetName val="AUGUST"/>
      <sheetName val="SEPTEMBER"/>
      <sheetName val="OCTOBER"/>
      <sheetName val="NOVEMBER"/>
      <sheetName val="DECEMBER"/>
    </sheetNames>
    <sheetDataSet>
      <sheetData sheetId="0">
        <row r="2">
          <cell r="C2">
            <v>2018</v>
          </cell>
          <cell r="E2" t="str">
            <v>Mo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dnt" refreshedDate="45811.223903356484" createdVersion="8" refreshedVersion="8" minRefreshableVersion="3" recordCount="1995" xr:uid="{D04A3D4D-FBC6-42C7-A7AB-7B2C0023EA9C}">
  <cacheSource type="worksheet">
    <worksheetSource ref="W2:Y1997" sheet="Pivots"/>
  </cacheSource>
  <cacheFields count="6">
    <cacheField name="Day" numFmtId="0">
      <sharedItems/>
    </cacheField>
    <cacheField name="Dates" numFmtId="14">
      <sharedItems containsSemiMixedTypes="0" containsNonDate="0" containsDate="1" containsString="0" minDate="2015-01-01T00:00:00" maxDate="2020-06-18T00:00:00" count="1995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</sharedItems>
      <fieldGroup par="5"/>
    </cacheField>
    <cacheField name="Sales" numFmtId="2">
      <sharedItems containsSemiMixedTypes="0" containsString="0" containsNumber="1" minValue="0" maxValue="28106.715999999997"/>
    </cacheField>
    <cacheField name="Months (Dates)" numFmtId="0" databaseField="0">
      <fieldGroup base="1">
        <rangePr groupBy="months" startDate="2015-01-01T00:00:00" endDate="2020-06-18T00:00:00"/>
        <groupItems count="14">
          <s v="&lt;01/0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/06/2020"/>
        </groupItems>
      </fieldGroup>
    </cacheField>
    <cacheField name="Quarters (Dates)" numFmtId="0" databaseField="0">
      <fieldGroup base="1">
        <rangePr groupBy="quarters" startDate="2015-01-01T00:00:00" endDate="2020-06-18T00:00:00"/>
        <groupItems count="6">
          <s v="&lt;01/01/2015"/>
          <s v="Qtr1"/>
          <s v="Qtr2"/>
          <s v="Qtr3"/>
          <s v="Qtr4"/>
          <s v="&gt;18/06/2020"/>
        </groupItems>
      </fieldGroup>
    </cacheField>
    <cacheField name="Years (Dates)" numFmtId="0" databaseField="0">
      <fieldGroup base="1">
        <rangePr groupBy="years" startDate="2015-01-01T00:00:00" endDate="2020-06-18T00:00:00"/>
        <groupItems count="8">
          <s v="&lt;01/01/2015"/>
          <s v="2015"/>
          <s v="2016"/>
          <s v="2017"/>
          <s v="2018"/>
          <s v="2019"/>
          <s v="2020"/>
          <s v="&gt;18/06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dnt" refreshedDate="45811.223903935184" createdVersion="8" refreshedVersion="8" minRefreshableVersion="3" recordCount="9800" xr:uid="{A29F9C09-4140-4C9F-81FD-DAA9AF7A29D4}">
  <cacheSource type="worksheet">
    <worksheetSource ref="A1:S9801" sheet="Raw Sales Data"/>
  </cacheSource>
  <cacheFields count="22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Week" numFmtId="0">
      <sharedItems containsSemiMixedTypes="0" containsString="0" containsNumber="1" containsInteger="1" minValue="1" maxValue="53" count="53">
        <n v="45"/>
        <n v="24"/>
        <n v="42"/>
        <n v="16"/>
        <n v="49"/>
        <n v="48"/>
        <n v="46"/>
        <n v="20"/>
        <n v="35"/>
        <n v="29"/>
        <n v="40"/>
        <n v="3"/>
        <n v="38"/>
        <n v="53"/>
        <n v="37"/>
        <n v="10"/>
        <n v="43"/>
        <n v="25"/>
        <n v="17"/>
        <n v="50"/>
        <n v="18"/>
        <n v="23"/>
        <n v="36"/>
        <n v="22"/>
        <n v="14"/>
        <n v="6"/>
        <n v="47"/>
        <n v="52"/>
        <n v="44"/>
        <n v="15"/>
        <n v="39"/>
        <n v="5"/>
        <n v="41"/>
        <n v="51"/>
        <n v="11"/>
        <n v="19"/>
        <n v="32"/>
        <n v="12"/>
        <n v="27"/>
        <n v="26"/>
        <n v="7"/>
        <n v="1"/>
        <n v="33"/>
        <n v="4"/>
        <n v="31"/>
        <n v="28"/>
        <n v="30"/>
        <n v="34"/>
        <n v="13"/>
        <n v="21"/>
        <n v="2"/>
        <n v="8"/>
        <n v="9"/>
      </sharedItems>
    </cacheField>
    <cacheField name="Order Date" numFmtId="14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  <fieldGroup par="21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Months (Order Date)" numFmtId="0" databaseField="0">
      <fieldGroup base="3">
        <rangePr groupBy="months" startDate="2015-01-03T00:00:00" endDate="2018-12-31T00:00:00"/>
        <groupItems count="14">
          <s v="&lt;03/0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8"/>
        </groupItems>
      </fieldGroup>
    </cacheField>
    <cacheField name="Quarters (Order Date)" numFmtId="0" databaseField="0">
      <fieldGroup base="3">
        <rangePr groupBy="quarters" startDate="2015-01-03T00:00:00" endDate="2018-12-31T00:00:00"/>
        <groupItems count="6">
          <s v="&lt;03/01/2015"/>
          <s v="Qtr1"/>
          <s v="Qtr2"/>
          <s v="Qtr3"/>
          <s v="Qtr4"/>
          <s v="&gt;31/12/2018"/>
        </groupItems>
      </fieldGroup>
    </cacheField>
    <cacheField name="Years (Order Date)" numFmtId="0" databaseField="0">
      <fieldGroup base="3">
        <rangePr groupBy="years" startDate="2015-01-03T00:00:00" endDate="2018-12-31T00:00:00"/>
        <groupItems count="6">
          <s v="&lt;03/01/2015"/>
          <s v="2015"/>
          <s v="2016"/>
          <s v="2017"/>
          <s v="2018"/>
          <s v="&gt;31/12/2018"/>
        </groupItems>
      </fieldGroup>
    </cacheField>
  </cacheFields>
  <extLst>
    <ext xmlns:x14="http://schemas.microsoft.com/office/spreadsheetml/2009/9/main" uri="{725AE2AE-9491-48be-B2B4-4EB974FC3084}">
      <x14:pivotCacheDefinition pivotCacheId="134117449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dnt" refreshedDate="45811.223905671293" createdVersion="8" refreshedVersion="8" minRefreshableVersion="3" recordCount="48" xr:uid="{90B45208-8FAD-49E1-ABCF-BDA511E0518A}">
  <cacheSource type="worksheet">
    <worksheetSource ref="B7:M55" sheet="Monthly forecast"/>
  </cacheSource>
  <cacheFields count="12">
    <cacheField name="Year" numFmtId="0">
      <sharedItems count="4">
        <s v="2015"/>
        <s v="2016"/>
        <s v="2017"/>
        <s v="2018"/>
      </sharedItems>
    </cacheField>
    <cacheField name="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Sales revenue" numFmtId="2">
      <sharedItems containsSemiMixedTypes="0" containsString="0" containsNumber="1" minValue="4519.8919999999998" maxValue="117938.15500000001"/>
    </cacheField>
    <cacheField name="Seasonal" numFmtId="2">
      <sharedItems containsSemiMixedTypes="0" containsString="0" containsNumber="1" minValue="-35468.125341666666" maxValue="41635.509458333312"/>
    </cacheField>
    <cacheField name="Base level" numFmtId="0">
      <sharedItems containsString="0" containsBlank="1" containsNumber="1" minValue="34537.281832649249" maxValue="72425.502579522959"/>
    </cacheField>
    <cacheField name="Trend" numFmtId="0">
      <sharedItems containsString="0" containsBlank="1" containsNumber="1" minValue="-717.37945367561019" maxValue="2314.8925020999586"/>
    </cacheField>
    <cacheField name="Forecast 1" numFmtId="0">
      <sharedItems containsString="0" containsBlank="1" containsNumber="1" minValue="5297.0524552993302" maxValue="78947.912698044995"/>
    </cacheField>
    <cacheField name="Time" numFmtId="0">
      <sharedItems containsSemiMixedTypes="0" containsString="0" containsNumber="1" containsInteger="1" minValue="1" maxValue="48"/>
    </cacheField>
    <cacheField name="Forecast 2" numFmtId="0">
      <sharedItems containsString="0" containsBlank="1" containsNumber="1" minValue="53766.178710390792" maxValue="80718.714578362749"/>
    </cacheField>
    <cacheField name="Lower Confidence" numFmtId="0">
      <sharedItems containsString="0" containsBlank="1" containsNumber="1" minValue="3590.1788264458155" maxValue="20527.923082918511"/>
    </cacheField>
    <cacheField name="Upper Confidence" numFmtId="0">
      <sharedItems containsString="0" containsBlank="1" containsNumber="1" minValue="103942.17859433577" maxValue="140909.50607380699"/>
    </cacheField>
    <cacheField name="Forecast" numFmtId="0">
      <sharedItems containsString="0" containsBlank="1" containsNumber="1" minValue="30117.540275627049" maxValue="79375.7570166826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5">
  <r>
    <s v="01-Jan"/>
    <x v="0"/>
    <n v="0"/>
  </r>
  <r>
    <s v="02-Jan"/>
    <x v="1"/>
    <n v="0"/>
  </r>
  <r>
    <s v="03-Jan"/>
    <x v="2"/>
    <n v="16.448"/>
  </r>
  <r>
    <s v="04-Jan"/>
    <x v="3"/>
    <n v="288.06"/>
  </r>
  <r>
    <s v="05-Jan"/>
    <x v="4"/>
    <n v="19.536000000000001"/>
  </r>
  <r>
    <s v="06-Jan"/>
    <x v="5"/>
    <n v="4407.1000000000004"/>
  </r>
  <r>
    <s v="07-Jan"/>
    <x v="6"/>
    <n v="87.157999999999987"/>
  </r>
  <r>
    <s v="08-Jan"/>
    <x v="7"/>
    <n v="0"/>
  </r>
  <r>
    <s v="09-Jan"/>
    <x v="8"/>
    <n v="40.543999999999997"/>
  </r>
  <r>
    <s v="10-Jan"/>
    <x v="9"/>
    <n v="54.83"/>
  </r>
  <r>
    <s v="11-Jan"/>
    <x v="10"/>
    <n v="9.94"/>
  </r>
  <r>
    <s v="12-Jan"/>
    <x v="11"/>
    <n v="0"/>
  </r>
  <r>
    <s v="13-Jan"/>
    <x v="12"/>
    <n v="3553.7950000000001"/>
  </r>
  <r>
    <s v="14-Jan"/>
    <x v="13"/>
    <n v="61.96"/>
  </r>
  <r>
    <s v="15-Jan"/>
    <x v="14"/>
    <n v="149.94999999999999"/>
  </r>
  <r>
    <s v="16-Jan"/>
    <x v="15"/>
    <n v="299.964"/>
  </r>
  <r>
    <s v="17-Jan"/>
    <x v="16"/>
    <n v="0"/>
  </r>
  <r>
    <s v="18-Jan"/>
    <x v="17"/>
    <n v="64.864000000000004"/>
  </r>
  <r>
    <s v="19-Jan"/>
    <x v="18"/>
    <n v="378.59399999999999"/>
  </r>
  <r>
    <s v="20-Jan"/>
    <x v="19"/>
    <n v="2673.87"/>
  </r>
  <r>
    <s v="21-Jan"/>
    <x v="20"/>
    <n v="0"/>
  </r>
  <r>
    <s v="22-Jan"/>
    <x v="21"/>
    <n v="0"/>
  </r>
  <r>
    <s v="23-Jan"/>
    <x v="22"/>
    <n v="40.08"/>
  </r>
  <r>
    <s v="24-Jan"/>
    <x v="23"/>
    <n v="0"/>
  </r>
  <r>
    <s v="25-Jan"/>
    <x v="24"/>
    <n v="0"/>
  </r>
  <r>
    <s v="26-Jan"/>
    <x v="25"/>
    <n v="1097.25"/>
  </r>
  <r>
    <s v="27-Jan"/>
    <x v="26"/>
    <n v="426.67"/>
  </r>
  <r>
    <s v="28-Jan"/>
    <x v="27"/>
    <n v="3.9279999999999999"/>
  </r>
  <r>
    <s v="29-Jan"/>
    <x v="28"/>
    <n v="0"/>
  </r>
  <r>
    <s v="30-Jan"/>
    <x v="29"/>
    <n v="240.5"/>
  </r>
  <r>
    <s v="31-Jan"/>
    <x v="30"/>
    <n v="290.666"/>
  </r>
  <r>
    <s v="01-Feb"/>
    <x v="31"/>
    <n v="468.9"/>
  </r>
  <r>
    <s v="02-Feb"/>
    <x v="32"/>
    <n v="211.64600000000002"/>
  </r>
  <r>
    <s v="03-Feb"/>
    <x v="33"/>
    <n v="97.112000000000009"/>
  </r>
  <r>
    <s v="04-Feb"/>
    <x v="34"/>
    <n v="134.38399999999999"/>
  </r>
  <r>
    <s v="05-Feb"/>
    <x v="35"/>
    <n v="0"/>
  </r>
  <r>
    <s v="06-Feb"/>
    <x v="36"/>
    <n v="330.512"/>
  </r>
  <r>
    <s v="07-Feb"/>
    <x v="37"/>
    <n v="180.32"/>
  </r>
  <r>
    <s v="08-Feb"/>
    <x v="38"/>
    <n v="14.56"/>
  </r>
  <r>
    <s v="09-Feb"/>
    <x v="39"/>
    <n v="0"/>
  </r>
  <r>
    <s v="10-Feb"/>
    <x v="40"/>
    <n v="0"/>
  </r>
  <r>
    <s v="11-Feb"/>
    <x v="41"/>
    <n v="2043.4000000000005"/>
  </r>
  <r>
    <s v="12-Feb"/>
    <x v="42"/>
    <n v="129.56800000000001"/>
  </r>
  <r>
    <s v="13-Feb"/>
    <x v="43"/>
    <n v="0"/>
  </r>
  <r>
    <s v="14-Feb"/>
    <x v="44"/>
    <n v="576.726"/>
  </r>
  <r>
    <s v="15-Feb"/>
    <x v="45"/>
    <n v="21.36"/>
  </r>
  <r>
    <s v="16-Feb"/>
    <x v="46"/>
    <n v="9.0399999999999991"/>
  </r>
  <r>
    <s v="17-Feb"/>
    <x v="47"/>
    <n v="54.207999999999998"/>
  </r>
  <r>
    <s v="18-Feb"/>
    <x v="48"/>
    <n v="37.783999999999999"/>
  </r>
  <r>
    <s v="19-Feb"/>
    <x v="49"/>
    <n v="0"/>
  </r>
  <r>
    <s v="20-Feb"/>
    <x v="50"/>
    <n v="95.59"/>
  </r>
  <r>
    <s v="21-Feb"/>
    <x v="51"/>
    <n v="8.85"/>
  </r>
  <r>
    <s v="22-Feb"/>
    <x v="52"/>
    <n v="19.440000000000001"/>
  </r>
  <r>
    <s v="23-Feb"/>
    <x v="53"/>
    <n v="11.364000000000001"/>
  </r>
  <r>
    <s v="24-Feb"/>
    <x v="54"/>
    <n v="55.671999999999997"/>
  </r>
  <r>
    <s v="25-Feb"/>
    <x v="55"/>
    <n v="0"/>
  </r>
  <r>
    <s v="26-Feb"/>
    <x v="56"/>
    <n v="0"/>
  </r>
  <r>
    <s v="27-Feb"/>
    <x v="57"/>
    <n v="19.456"/>
  </r>
  <r>
    <s v="28-Feb"/>
    <x v="58"/>
    <n v="0"/>
  </r>
  <r>
    <s v="01-Mar"/>
    <x v="59"/>
    <n v="2203.1509999999998"/>
  </r>
  <r>
    <s v="02-Mar"/>
    <x v="60"/>
    <n v="47.76"/>
  </r>
  <r>
    <s v="03-Mar"/>
    <x v="61"/>
    <n v="1345.8919999999998"/>
  </r>
  <r>
    <s v="04-Mar"/>
    <x v="62"/>
    <n v="370.452"/>
  </r>
  <r>
    <s v="05-Mar"/>
    <x v="63"/>
    <n v="705.5619999999999"/>
  </r>
  <r>
    <s v="06-Mar"/>
    <x v="64"/>
    <n v="0"/>
  </r>
  <r>
    <s v="07-Mar"/>
    <x v="65"/>
    <n v="1561.0619999999999"/>
  </r>
  <r>
    <s v="08-Mar"/>
    <x v="66"/>
    <n v="0"/>
  </r>
  <r>
    <s v="09-Mar"/>
    <x v="67"/>
    <n v="0"/>
  </r>
  <r>
    <s v="10-Mar"/>
    <x v="68"/>
    <n v="741.95600000000002"/>
  </r>
  <r>
    <s v="11-Mar"/>
    <x v="69"/>
    <n v="918.31400000000008"/>
  </r>
  <r>
    <s v="12-Mar"/>
    <x v="70"/>
    <n v="0"/>
  </r>
  <r>
    <s v="13-Mar"/>
    <x v="71"/>
    <n v="0"/>
  </r>
  <r>
    <s v="14-Mar"/>
    <x v="72"/>
    <n v="2108.5499999999997"/>
  </r>
  <r>
    <s v="15-Mar"/>
    <x v="73"/>
    <n v="370.78199999999998"/>
  </r>
  <r>
    <s v="16-Mar"/>
    <x v="74"/>
    <n v="471.92"/>
  </r>
  <r>
    <s v="17-Mar"/>
    <x v="75"/>
    <n v="3960.3580000000002"/>
  </r>
  <r>
    <s v="18-Mar"/>
    <x v="76"/>
    <n v="28106.715999999997"/>
  </r>
  <r>
    <s v="19-Mar"/>
    <x v="77"/>
    <n v="590.76200000000006"/>
  </r>
  <r>
    <s v="20-Mar"/>
    <x v="78"/>
    <n v="0"/>
  </r>
  <r>
    <s v="21-Mar"/>
    <x v="79"/>
    <n v="4109.8159999999998"/>
  </r>
  <r>
    <s v="22-Mar"/>
    <x v="80"/>
    <n v="464.09299999999996"/>
  </r>
  <r>
    <s v="23-Mar"/>
    <x v="81"/>
    <n v="945.06399999999996"/>
  </r>
  <r>
    <s v="24-Mar"/>
    <x v="82"/>
    <n v="65.38"/>
  </r>
  <r>
    <s v="25-Mar"/>
    <x v="83"/>
    <n v="459.14600000000002"/>
  </r>
  <r>
    <s v="26-Mar"/>
    <x v="84"/>
    <n v="145.13"/>
  </r>
  <r>
    <s v="27-Mar"/>
    <x v="85"/>
    <n v="0"/>
  </r>
  <r>
    <s v="28-Mar"/>
    <x v="86"/>
    <n v="1493.2159999999999"/>
  </r>
  <r>
    <s v="29-Mar"/>
    <x v="87"/>
    <n v="890.84100000000001"/>
  </r>
  <r>
    <s v="30-Mar"/>
    <x v="88"/>
    <n v="1170.3219999999999"/>
  </r>
  <r>
    <s v="31-Mar"/>
    <x v="89"/>
    <n v="1959.5519999999999"/>
  </r>
  <r>
    <s v="01-Apr"/>
    <x v="90"/>
    <n v="119.88799999999999"/>
  </r>
  <r>
    <s v="02-Apr"/>
    <x v="91"/>
    <n v="1458.5580000000002"/>
  </r>
  <r>
    <s v="03-Apr"/>
    <x v="92"/>
    <n v="0"/>
  </r>
  <r>
    <s v="04-Apr"/>
    <x v="93"/>
    <n v="475.84399999999999"/>
  </r>
  <r>
    <s v="05-Apr"/>
    <x v="94"/>
    <n v="5179.7379999999994"/>
  </r>
  <r>
    <s v="06-Apr"/>
    <x v="95"/>
    <n v="1650.6899999999998"/>
  </r>
  <r>
    <s v="07-Apr"/>
    <x v="96"/>
    <n v="1021.1700000000002"/>
  </r>
  <r>
    <s v="08-Apr"/>
    <x v="97"/>
    <n v="1958.75"/>
  </r>
  <r>
    <s v="09-Apr"/>
    <x v="98"/>
    <n v="0"/>
  </r>
  <r>
    <s v="10-Apr"/>
    <x v="99"/>
    <n v="0"/>
  </r>
  <r>
    <s v="11-Apr"/>
    <x v="100"/>
    <n v="1915.24"/>
  </r>
  <r>
    <s v="12-Apr"/>
    <x v="101"/>
    <n v="1872.443"/>
  </r>
  <r>
    <s v="13-Apr"/>
    <x v="102"/>
    <n v="638.57600000000002"/>
  </r>
  <r>
    <s v="14-Apr"/>
    <x v="103"/>
    <n v="0"/>
  </r>
  <r>
    <s v="15-Apr"/>
    <x v="104"/>
    <n v="294.71999999999997"/>
  </r>
  <r>
    <s v="16-Apr"/>
    <x v="105"/>
    <n v="39.072000000000003"/>
  </r>
  <r>
    <s v="17-Apr"/>
    <x v="106"/>
    <n v="0"/>
  </r>
  <r>
    <s v="18-Apr"/>
    <x v="107"/>
    <n v="1020.5319999999999"/>
  </r>
  <r>
    <s v="19-Apr"/>
    <x v="108"/>
    <n v="205.47"/>
  </r>
  <r>
    <s v="20-Apr"/>
    <x v="109"/>
    <n v="1250.45"/>
  </r>
  <r>
    <s v="21-Apr"/>
    <x v="110"/>
    <n v="845.36"/>
  </r>
  <r>
    <s v="22-Apr"/>
    <x v="111"/>
    <n v="257.75200000000001"/>
  </r>
  <r>
    <s v="23-Apr"/>
    <x v="112"/>
    <n v="643.98000000000013"/>
  </r>
  <r>
    <s v="24-Apr"/>
    <x v="113"/>
    <n v="0"/>
  </r>
  <r>
    <s v="25-Apr"/>
    <x v="114"/>
    <n v="2379.9939999999997"/>
  </r>
  <r>
    <s v="26-Apr"/>
    <x v="115"/>
    <n v="282.56800000000004"/>
  </r>
  <r>
    <s v="27-Apr"/>
    <x v="116"/>
    <n v="0"/>
  </r>
  <r>
    <s v="28-Apr"/>
    <x v="117"/>
    <n v="2578.4760000000001"/>
  </r>
  <r>
    <s v="29-Apr"/>
    <x v="118"/>
    <n v="768.84399999999994"/>
  </r>
  <r>
    <s v="30-Apr"/>
    <x v="119"/>
    <n v="1048.74"/>
  </r>
  <r>
    <s v="01-May"/>
    <x v="120"/>
    <n v="0"/>
  </r>
  <r>
    <s v="02-May"/>
    <x v="121"/>
    <n v="506.12"/>
  </r>
  <r>
    <s v="03-May"/>
    <x v="122"/>
    <n v="72.632000000000005"/>
  </r>
  <r>
    <s v="04-May"/>
    <x v="123"/>
    <n v="187.43199999999999"/>
  </r>
  <r>
    <s v="05-May"/>
    <x v="124"/>
    <n v="260.97699999999998"/>
  </r>
  <r>
    <s v="06-May"/>
    <x v="125"/>
    <n v="254.45599999999999"/>
  </r>
  <r>
    <s v="07-May"/>
    <x v="126"/>
    <n v="1091.3499999999999"/>
  </r>
  <r>
    <s v="08-May"/>
    <x v="127"/>
    <n v="1799.97"/>
  </r>
  <r>
    <s v="09-May"/>
    <x v="128"/>
    <n v="394.47999999999996"/>
  </r>
  <r>
    <s v="10-May"/>
    <x v="129"/>
    <n v="2343.799"/>
  </r>
  <r>
    <s v="11-May"/>
    <x v="130"/>
    <n v="1642.8019999999999"/>
  </r>
  <r>
    <s v="12-May"/>
    <x v="131"/>
    <n v="734.846"/>
  </r>
  <r>
    <s v="13-May"/>
    <x v="132"/>
    <n v="898.38199999999995"/>
  </r>
  <r>
    <s v="14-May"/>
    <x v="133"/>
    <n v="310.88"/>
  </r>
  <r>
    <s v="15-May"/>
    <x v="134"/>
    <n v="0"/>
  </r>
  <r>
    <s v="16-May"/>
    <x v="135"/>
    <n v="289.27999999999997"/>
  </r>
  <r>
    <s v="17-May"/>
    <x v="136"/>
    <n v="91.68"/>
  </r>
  <r>
    <s v="18-May"/>
    <x v="137"/>
    <n v="944.96400000000006"/>
  </r>
  <r>
    <s v="19-May"/>
    <x v="138"/>
    <n v="91.62"/>
  </r>
  <r>
    <s v="20-May"/>
    <x v="139"/>
    <n v="320.10399999999998"/>
  </r>
  <r>
    <s v="21-May"/>
    <x v="140"/>
    <n v="4264.3280000000004"/>
  </r>
  <r>
    <s v="22-May"/>
    <x v="141"/>
    <n v="180.93"/>
  </r>
  <r>
    <s v="23-May"/>
    <x v="142"/>
    <n v="323.75800000000004"/>
  </r>
  <r>
    <s v="24-May"/>
    <x v="143"/>
    <n v="116.28"/>
  </r>
  <r>
    <s v="25-May"/>
    <x v="144"/>
    <n v="119.53999999999999"/>
  </r>
  <r>
    <s v="26-May"/>
    <x v="145"/>
    <n v="1325.7180000000001"/>
  </r>
  <r>
    <s v="27-May"/>
    <x v="146"/>
    <n v="2157.3939999999998"/>
  </r>
  <r>
    <s v="28-May"/>
    <x v="147"/>
    <n v="221.96800000000002"/>
  </r>
  <r>
    <s v="29-May"/>
    <x v="148"/>
    <n v="0"/>
  </r>
  <r>
    <s v="30-May"/>
    <x v="149"/>
    <n v="1924.913"/>
  </r>
  <r>
    <s v="31-May"/>
    <x v="150"/>
    <n v="773.7"/>
  </r>
  <r>
    <s v="01-Jun"/>
    <x v="151"/>
    <n v="5188.5200000000013"/>
  </r>
  <r>
    <s v="02-Jun"/>
    <x v="152"/>
    <n v="738.59799999999996"/>
  </r>
  <r>
    <s v="03-Jun"/>
    <x v="153"/>
    <n v="531.16"/>
  </r>
  <r>
    <s v="04-Jun"/>
    <x v="154"/>
    <n v="456.27199999999999"/>
  </r>
  <r>
    <s v="05-Jun"/>
    <x v="155"/>
    <n v="0"/>
  </r>
  <r>
    <s v="06-Jun"/>
    <x v="156"/>
    <n v="1374.001"/>
  </r>
  <r>
    <s v="07-Jun"/>
    <x v="157"/>
    <n v="281.39699999999999"/>
  </r>
  <r>
    <s v="08-Jun"/>
    <x v="158"/>
    <n v="2501.2640000000001"/>
  </r>
  <r>
    <s v="09-Jun"/>
    <x v="159"/>
    <n v="5463.0080000000007"/>
  </r>
  <r>
    <s v="10-Jun"/>
    <x v="160"/>
    <n v="491.55"/>
  </r>
  <r>
    <s v="11-Jun"/>
    <x v="161"/>
    <n v="0"/>
  </r>
  <r>
    <s v="12-Jun"/>
    <x v="162"/>
    <n v="0"/>
  </r>
  <r>
    <s v="13-Jun"/>
    <x v="163"/>
    <n v="14.52"/>
  </r>
  <r>
    <s v="14-Jun"/>
    <x v="164"/>
    <n v="212.94"/>
  </r>
  <r>
    <s v="15-Jun"/>
    <x v="165"/>
    <n v="942.97399999999993"/>
  </r>
  <r>
    <s v="16-Jun"/>
    <x v="166"/>
    <n v="763.79200000000003"/>
  </r>
  <r>
    <s v="17-Jun"/>
    <x v="167"/>
    <n v="3356.4860000000003"/>
  </r>
  <r>
    <s v="18-Jun"/>
    <x v="168"/>
    <n v="139.80000000000001"/>
  </r>
  <r>
    <s v="19-Jun"/>
    <x v="169"/>
    <n v="0"/>
  </r>
  <r>
    <s v="20-Jun"/>
    <x v="170"/>
    <n v="1828.9495999999999"/>
  </r>
  <r>
    <s v="21-Jun"/>
    <x v="171"/>
    <n v="4107.4429999999993"/>
  </r>
  <r>
    <s v="22-Jun"/>
    <x v="172"/>
    <n v="1975.498"/>
  </r>
  <r>
    <s v="23-Jun"/>
    <x v="173"/>
    <n v="109.496"/>
  </r>
  <r>
    <s v="24-Jun"/>
    <x v="174"/>
    <n v="4.2720000000000002"/>
  </r>
  <r>
    <s v="25-Jun"/>
    <x v="175"/>
    <n v="792.76"/>
  </r>
  <r>
    <s v="26-Jun"/>
    <x v="176"/>
    <n v="0"/>
  </r>
  <r>
    <s v="27-Jun"/>
    <x v="177"/>
    <n v="616.14"/>
  </r>
  <r>
    <s v="28-Jun"/>
    <x v="178"/>
    <n v="1645.7909999999999"/>
  </r>
  <r>
    <s v="29-Jun"/>
    <x v="179"/>
    <n v="46.68"/>
  </r>
  <r>
    <s v="30-Jun"/>
    <x v="180"/>
    <n v="739.62400000000002"/>
  </r>
  <r>
    <s v="01-Jul"/>
    <x v="181"/>
    <n v="601.02399999999989"/>
  </r>
  <r>
    <s v="02-Jul"/>
    <x v="182"/>
    <n v="79.56"/>
  </r>
  <r>
    <s v="03-Jul"/>
    <x v="183"/>
    <n v="0"/>
  </r>
  <r>
    <s v="04-Jul"/>
    <x v="184"/>
    <n v="247.40800000000002"/>
  </r>
  <r>
    <s v="05-Jul"/>
    <x v="185"/>
    <n v="1444.1039999999998"/>
  </r>
  <r>
    <s v="06-Jul"/>
    <x v="186"/>
    <n v="1038.472"/>
  </r>
  <r>
    <s v="07-Jul"/>
    <x v="187"/>
    <n v="241.19400000000002"/>
  </r>
  <r>
    <s v="08-Jul"/>
    <x v="188"/>
    <n v="763.07400000000007"/>
  </r>
  <r>
    <s v="09-Jul"/>
    <x v="189"/>
    <n v="265.52100000000002"/>
  </r>
  <r>
    <s v="10-Jul"/>
    <x v="190"/>
    <n v="0"/>
  </r>
  <r>
    <s v="11-Jul"/>
    <x v="191"/>
    <n v="2022.356"/>
  </r>
  <r>
    <s v="12-Jul"/>
    <x v="192"/>
    <n v="1960.0119999999997"/>
  </r>
  <r>
    <s v="13-Jul"/>
    <x v="193"/>
    <n v="351.21600000000001"/>
  </r>
  <r>
    <s v="14-Jul"/>
    <x v="194"/>
    <n v="292.59399999999999"/>
  </r>
  <r>
    <s v="15-Jul"/>
    <x v="195"/>
    <n v="9.51"/>
  </r>
  <r>
    <s v="16-Jul"/>
    <x v="196"/>
    <n v="0"/>
  </r>
  <r>
    <s v="17-Jul"/>
    <x v="197"/>
    <n v="0"/>
  </r>
  <r>
    <s v="18-Jul"/>
    <x v="198"/>
    <n v="273.04000000000002"/>
  </r>
  <r>
    <s v="19-Jul"/>
    <x v="199"/>
    <n v="461.32600000000002"/>
  </r>
  <r>
    <s v="20-Jul"/>
    <x v="200"/>
    <n v="2285.7859999999996"/>
  </r>
  <r>
    <s v="21-Jul"/>
    <x v="201"/>
    <n v="1961.4820000000002"/>
  </r>
  <r>
    <s v="22-Jul"/>
    <x v="202"/>
    <n v="1348.3440000000003"/>
  </r>
  <r>
    <s v="23-Jul"/>
    <x v="203"/>
    <n v="2613.1840000000002"/>
  </r>
  <r>
    <s v="24-Jul"/>
    <x v="204"/>
    <n v="0"/>
  </r>
  <r>
    <s v="25-Jul"/>
    <x v="205"/>
    <n v="8341.2899999999991"/>
  </r>
  <r>
    <s v="26-Jul"/>
    <x v="206"/>
    <n v="5039.9939999999997"/>
  </r>
  <r>
    <s v="27-Jul"/>
    <x v="207"/>
    <n v="580.05999999999995"/>
  </r>
  <r>
    <s v="28-Jul"/>
    <x v="208"/>
    <n v="193.15199999999999"/>
  </r>
  <r>
    <s v="29-Jul"/>
    <x v="209"/>
    <n v="0"/>
  </r>
  <r>
    <s v="30-Jul"/>
    <x v="210"/>
    <n v="1367.84"/>
  </r>
  <r>
    <s v="31-Jul"/>
    <x v="211"/>
    <n v="0"/>
  </r>
  <r>
    <s v="01-Aug"/>
    <x v="212"/>
    <n v="228.32800000000003"/>
  </r>
  <r>
    <s v="02-Aug"/>
    <x v="213"/>
    <n v="886.28"/>
  </r>
  <r>
    <s v="03-Aug"/>
    <x v="214"/>
    <n v="477.99400000000003"/>
  </r>
  <r>
    <s v="04-Aug"/>
    <x v="215"/>
    <n v="2743.1540000000005"/>
  </r>
  <r>
    <s v="05-Aug"/>
    <x v="216"/>
    <n v="2408.7240000000002"/>
  </r>
  <r>
    <s v="06-Aug"/>
    <x v="217"/>
    <n v="262.89"/>
  </r>
  <r>
    <s v="07-Aug"/>
    <x v="218"/>
    <n v="0"/>
  </r>
  <r>
    <s v="08-Aug"/>
    <x v="219"/>
    <n v="3955.6290000000004"/>
  </r>
  <r>
    <s v="09-Aug"/>
    <x v="220"/>
    <n v="3605.6849999999999"/>
  </r>
  <r>
    <s v="10-Aug"/>
    <x v="221"/>
    <n v="0"/>
  </r>
  <r>
    <s v="11-Aug"/>
    <x v="222"/>
    <n v="451.62"/>
  </r>
  <r>
    <s v="12-Aug"/>
    <x v="223"/>
    <n v="1545.73"/>
  </r>
  <r>
    <s v="13-Aug"/>
    <x v="224"/>
    <n v="0"/>
  </r>
  <r>
    <s v="14-Aug"/>
    <x v="225"/>
    <n v="0"/>
  </r>
  <r>
    <s v="15-Aug"/>
    <x v="226"/>
    <n v="337.5"/>
  </r>
  <r>
    <s v="16-Aug"/>
    <x v="227"/>
    <n v="853.09199999999998"/>
  </r>
  <r>
    <s v="17-Aug"/>
    <x v="228"/>
    <n v="500.34199999999998"/>
  </r>
  <r>
    <s v="18-Aug"/>
    <x v="229"/>
    <n v="0"/>
  </r>
  <r>
    <s v="19-Aug"/>
    <x v="230"/>
    <n v="1439.106"/>
  </r>
  <r>
    <s v="20-Aug"/>
    <x v="231"/>
    <n v="1838.7220000000002"/>
  </r>
  <r>
    <s v="21-Aug"/>
    <x v="232"/>
    <n v="0"/>
  </r>
  <r>
    <s v="22-Aug"/>
    <x v="233"/>
    <n v="23.103999999999999"/>
  </r>
  <r>
    <s v="23-Aug"/>
    <x v="234"/>
    <n v="565.22400000000005"/>
  </r>
  <r>
    <s v="24-Aug"/>
    <x v="235"/>
    <n v="59.739999999999995"/>
  </r>
  <r>
    <s v="25-Aug"/>
    <x v="236"/>
    <n v="1451.65"/>
  </r>
  <r>
    <s v="26-Aug"/>
    <x v="237"/>
    <n v="366.81000000000006"/>
  </r>
  <r>
    <s v="27-Aug"/>
    <x v="238"/>
    <n v="2070.13"/>
  </r>
  <r>
    <s v="28-Aug"/>
    <x v="239"/>
    <n v="0"/>
  </r>
  <r>
    <s v="29-Aug"/>
    <x v="240"/>
    <n v="832.32249999999999"/>
  </r>
  <r>
    <s v="30-Aug"/>
    <x v="241"/>
    <n v="121.24"/>
  </r>
  <r>
    <s v="31-Aug"/>
    <x v="242"/>
    <n v="92.52"/>
  </r>
  <r>
    <s v="01-Sep"/>
    <x v="243"/>
    <n v="469.43600000000004"/>
  </r>
  <r>
    <s v="02-Sep"/>
    <x v="244"/>
    <n v="3254.15"/>
  </r>
  <r>
    <s v="03-Sep"/>
    <x v="245"/>
    <n v="22.08"/>
  </r>
  <r>
    <s v="04-Sep"/>
    <x v="246"/>
    <n v="0"/>
  </r>
  <r>
    <s v="05-Sep"/>
    <x v="247"/>
    <n v="296.30399999999997"/>
  </r>
  <r>
    <s v="06-Sep"/>
    <x v="248"/>
    <n v="100.36"/>
  </r>
  <r>
    <s v="07-Sep"/>
    <x v="249"/>
    <n v="3523.8750000000009"/>
  </r>
  <r>
    <s v="08-Sep"/>
    <x v="250"/>
    <n v="14228.427999999996"/>
  </r>
  <r>
    <s v="09-Sep"/>
    <x v="251"/>
    <n v="4043.5880000000006"/>
  </r>
  <r>
    <s v="10-Sep"/>
    <x v="252"/>
    <n v="1855.2280000000001"/>
  </r>
  <r>
    <s v="11-Sep"/>
    <x v="253"/>
    <n v="127.95"/>
  </r>
  <r>
    <s v="12-Sep"/>
    <x v="254"/>
    <n v="4904.66"/>
  </r>
  <r>
    <s v="13-Sep"/>
    <x v="255"/>
    <n v="1275.4080000000001"/>
  </r>
  <r>
    <s v="14-Sep"/>
    <x v="256"/>
    <n v="5023.7159999999994"/>
  </r>
  <r>
    <s v="15-Sep"/>
    <x v="257"/>
    <n v="133.43600000000001"/>
  </r>
  <r>
    <s v="16-Sep"/>
    <x v="258"/>
    <n v="33.552"/>
  </r>
  <r>
    <s v="17-Sep"/>
    <x v="259"/>
    <n v="820.52300000000002"/>
  </r>
  <r>
    <s v="18-Sep"/>
    <x v="260"/>
    <n v="0"/>
  </r>
  <r>
    <s v="19-Sep"/>
    <x v="261"/>
    <n v="9338.6370000000006"/>
  </r>
  <r>
    <s v="20-Sep"/>
    <x v="262"/>
    <n v="5335.9679999999998"/>
  </r>
  <r>
    <s v="21-Sep"/>
    <x v="263"/>
    <n v="2679.6519999999996"/>
  </r>
  <r>
    <s v="22-Sep"/>
    <x v="264"/>
    <n v="1240.2660000000001"/>
  </r>
  <r>
    <s v="23-Sep"/>
    <x v="265"/>
    <n v="10662.337000000001"/>
  </r>
  <r>
    <s v="24-Sep"/>
    <x v="266"/>
    <n v="211.96"/>
  </r>
  <r>
    <s v="25-Sep"/>
    <x v="267"/>
    <n v="354.8888"/>
  </r>
  <r>
    <s v="26-Sep"/>
    <x v="268"/>
    <n v="1326.7900000000002"/>
  </r>
  <r>
    <s v="27-Sep"/>
    <x v="269"/>
    <n v="773.43999999999994"/>
  </r>
  <r>
    <s v="28-Sep"/>
    <x v="270"/>
    <n v="490.29200000000003"/>
  </r>
  <r>
    <s v="29-Sep"/>
    <x v="271"/>
    <n v="8109.07"/>
  </r>
  <r>
    <s v="30-Sep"/>
    <x v="272"/>
    <n v="987.53199999999993"/>
  </r>
  <r>
    <s v="01-Oct"/>
    <x v="273"/>
    <n v="4.71"/>
  </r>
  <r>
    <s v="02-Oct"/>
    <x v="274"/>
    <n v="598.14399999999989"/>
  </r>
  <r>
    <s v="03-Oct"/>
    <x v="275"/>
    <n v="862.68300000000011"/>
  </r>
  <r>
    <s v="04-Oct"/>
    <x v="276"/>
    <n v="728.74799999999993"/>
  </r>
  <r>
    <s v="05-Oct"/>
    <x v="277"/>
    <n v="191.9"/>
  </r>
  <r>
    <s v="06-Oct"/>
    <x v="278"/>
    <n v="494.71"/>
  </r>
  <r>
    <s v="07-Oct"/>
    <x v="279"/>
    <n v="237.35999999999999"/>
  </r>
  <r>
    <s v="08-Oct"/>
    <x v="280"/>
    <n v="147.392"/>
  </r>
  <r>
    <s v="09-Oct"/>
    <x v="281"/>
    <n v="249.35999999999999"/>
  </r>
  <r>
    <s v="10-Oct"/>
    <x v="282"/>
    <n v="2049.386"/>
  </r>
  <r>
    <s v="11-Oct"/>
    <x v="283"/>
    <n v="1381.164"/>
  </r>
  <r>
    <s v="12-Oct"/>
    <x v="284"/>
    <n v="58.53"/>
  </r>
  <r>
    <s v="13-Oct"/>
    <x v="285"/>
    <n v="2212.1819999999998"/>
  </r>
  <r>
    <s v="14-Oct"/>
    <x v="286"/>
    <n v="4525.4839999999995"/>
  </r>
  <r>
    <s v="15-Oct"/>
    <x v="287"/>
    <n v="206.72400000000002"/>
  </r>
  <r>
    <s v="16-Oct"/>
    <x v="288"/>
    <n v="194.322"/>
  </r>
  <r>
    <s v="17-Oct"/>
    <x v="289"/>
    <n v="136.06800000000001"/>
  </r>
  <r>
    <s v="18-Oct"/>
    <x v="290"/>
    <n v="3134.9160000000002"/>
  </r>
  <r>
    <s v="19-Oct"/>
    <x v="291"/>
    <n v="641.10400000000004"/>
  </r>
  <r>
    <s v="20-Oct"/>
    <x v="292"/>
    <n v="1501.1039999999998"/>
  </r>
  <r>
    <s v="21-Oct"/>
    <x v="293"/>
    <n v="1356.6020000000001"/>
  </r>
  <r>
    <s v="22-Oct"/>
    <x v="294"/>
    <n v="223.80799999999999"/>
  </r>
  <r>
    <s v="23-Oct"/>
    <x v="295"/>
    <n v="0"/>
  </r>
  <r>
    <s v="24-Oct"/>
    <x v="296"/>
    <n v="56.49"/>
  </r>
  <r>
    <s v="25-Oct"/>
    <x v="297"/>
    <n v="103.88200000000001"/>
  </r>
  <r>
    <s v="26-Oct"/>
    <x v="298"/>
    <n v="447.88"/>
  </r>
  <r>
    <s v="27-Oct"/>
    <x v="299"/>
    <n v="22.32"/>
  </r>
  <r>
    <s v="28-Oct"/>
    <x v="300"/>
    <n v="1510.5820000000001"/>
  </r>
  <r>
    <s v="29-Oct"/>
    <x v="301"/>
    <n v="2813.8120000000004"/>
  </r>
  <r>
    <s v="30-Oct"/>
    <x v="302"/>
    <n v="0"/>
  </r>
  <r>
    <s v="31-Oct"/>
    <x v="303"/>
    <n v="5362.0259999999998"/>
  </r>
  <r>
    <s v="01-Nov"/>
    <x v="304"/>
    <n v="4637.8159999999998"/>
  </r>
  <r>
    <s v="02-Nov"/>
    <x v="305"/>
    <n v="2126.37"/>
  </r>
  <r>
    <s v="03-Nov"/>
    <x v="306"/>
    <n v="2784.1629999999996"/>
  </r>
  <r>
    <s v="04-Nov"/>
    <x v="307"/>
    <n v="6693.7479999999987"/>
  </r>
  <r>
    <s v="05-Nov"/>
    <x v="308"/>
    <n v="1694.5640000000001"/>
  </r>
  <r>
    <s v="06-Nov"/>
    <x v="309"/>
    <n v="0"/>
  </r>
  <r>
    <s v="07-Nov"/>
    <x v="310"/>
    <n v="1302.4540000000002"/>
  </r>
  <r>
    <s v="08-Nov"/>
    <x v="311"/>
    <n v="333.57600000000002"/>
  </r>
  <r>
    <s v="09-Nov"/>
    <x v="312"/>
    <n v="1574.0940000000001"/>
  </r>
  <r>
    <s v="10-Nov"/>
    <x v="313"/>
    <n v="2002.556"/>
  </r>
  <r>
    <s v="11-Nov"/>
    <x v="314"/>
    <n v="7836.9779999999992"/>
  </r>
  <r>
    <s v="12-Nov"/>
    <x v="315"/>
    <n v="901.64919999999995"/>
  </r>
  <r>
    <s v="13-Nov"/>
    <x v="316"/>
    <n v="0"/>
  </r>
  <r>
    <s v="14-Nov"/>
    <x v="317"/>
    <n v="1034.73"/>
  </r>
  <r>
    <s v="15-Nov"/>
    <x v="318"/>
    <n v="1780.8219999999999"/>
  </r>
  <r>
    <s v="16-Nov"/>
    <x v="319"/>
    <n v="1355.9285"/>
  </r>
  <r>
    <s v="17-Nov"/>
    <x v="320"/>
    <n v="11544.273999999999"/>
  </r>
  <r>
    <s v="18-Nov"/>
    <x v="321"/>
    <n v="3406.8550000000005"/>
  </r>
  <r>
    <s v="19-Nov"/>
    <x v="322"/>
    <n v="7226.0860000000002"/>
  </r>
  <r>
    <s v="20-Nov"/>
    <x v="323"/>
    <n v="907.56000000000006"/>
  </r>
  <r>
    <s v="21-Nov"/>
    <x v="324"/>
    <n v="1249.6219999999998"/>
  </r>
  <r>
    <s v="22-Nov"/>
    <x v="325"/>
    <n v="1103.298"/>
  </r>
  <r>
    <s v="23-Nov"/>
    <x v="326"/>
    <n v="1363.2800000000002"/>
  </r>
  <r>
    <s v="24-Nov"/>
    <x v="327"/>
    <n v="5572.8639999999996"/>
  </r>
  <r>
    <s v="25-Nov"/>
    <x v="328"/>
    <n v="4415.6950000000006"/>
  </r>
  <r>
    <s v="26-Nov"/>
    <x v="329"/>
    <n v="1705.99"/>
  </r>
  <r>
    <s v="27-Nov"/>
    <x v="330"/>
    <n v="203.66"/>
  </r>
  <r>
    <s v="28-Nov"/>
    <x v="331"/>
    <n v="2280.83"/>
  </r>
  <r>
    <s v="29-Nov"/>
    <x v="332"/>
    <n v="649.04399999999987"/>
  </r>
  <r>
    <s v="30-Nov"/>
    <x v="333"/>
    <n v="219.154"/>
  </r>
  <r>
    <s v="01-Dec"/>
    <x v="334"/>
    <n v="5624.3899999999994"/>
  </r>
  <r>
    <s v="02-Dec"/>
    <x v="335"/>
    <n v="1771.8079999999998"/>
  </r>
  <r>
    <s v="03-Dec"/>
    <x v="336"/>
    <n v="505.88"/>
  </r>
  <r>
    <s v="04-Dec"/>
    <x v="337"/>
    <n v="129.97999999999999"/>
  </r>
  <r>
    <s v="05-Dec"/>
    <x v="338"/>
    <n v="2963.6419999999998"/>
  </r>
  <r>
    <s v="06-Dec"/>
    <x v="339"/>
    <n v="1970.9780000000001"/>
  </r>
  <r>
    <s v="07-Dec"/>
    <x v="340"/>
    <n v="548.4"/>
  </r>
  <r>
    <s v="08-Dec"/>
    <x v="341"/>
    <n v="1095.1199999999999"/>
  </r>
  <r>
    <s v="09-Dec"/>
    <x v="342"/>
    <n v="1522.652"/>
  </r>
  <r>
    <s v="10-Dec"/>
    <x v="343"/>
    <n v="573.33600000000001"/>
  </r>
  <r>
    <s v="11-Dec"/>
    <x v="344"/>
    <n v="0"/>
  </r>
  <r>
    <s v="12-Dec"/>
    <x v="345"/>
    <n v="4938.4044999999996"/>
  </r>
  <r>
    <s v="13-Dec"/>
    <x v="346"/>
    <n v="293.15199999999999"/>
  </r>
  <r>
    <s v="14-Dec"/>
    <x v="347"/>
    <n v="7641.6580000000004"/>
  </r>
  <r>
    <s v="15-Dec"/>
    <x v="348"/>
    <n v="1264.4659999999999"/>
  </r>
  <r>
    <s v="16-Dec"/>
    <x v="349"/>
    <n v="4065.5949999999998"/>
  </r>
  <r>
    <s v="17-Dec"/>
    <x v="350"/>
    <n v="45.533999999999999"/>
  </r>
  <r>
    <s v="18-Dec"/>
    <x v="351"/>
    <n v="0"/>
  </r>
  <r>
    <s v="19-Dec"/>
    <x v="352"/>
    <n v="3436.76"/>
  </r>
  <r>
    <s v="20-Dec"/>
    <x v="353"/>
    <n v="6962.44"/>
  </r>
  <r>
    <s v="21-Dec"/>
    <x v="354"/>
    <n v="1933.44"/>
  </r>
  <r>
    <s v="22-Dec"/>
    <x v="355"/>
    <n v="798.96799999999996"/>
  </r>
  <r>
    <s v="23-Dec"/>
    <x v="356"/>
    <n v="942.10800000000006"/>
  </r>
  <r>
    <s v="24-Dec"/>
    <x v="357"/>
    <n v="1950.2019999999998"/>
  </r>
  <r>
    <s v="25-Dec"/>
    <x v="358"/>
    <n v="0"/>
  </r>
  <r>
    <s v="26-Dec"/>
    <x v="359"/>
    <n v="2041.4139999999998"/>
  </r>
  <r>
    <s v="27-Dec"/>
    <x v="360"/>
    <n v="2966.3880000000004"/>
  </r>
  <r>
    <s v="28-Dec"/>
    <x v="361"/>
    <n v="2682.326"/>
  </r>
  <r>
    <s v="29-Dec"/>
    <x v="362"/>
    <n v="2072.096"/>
  </r>
  <r>
    <s v="30-Dec"/>
    <x v="363"/>
    <n v="2172.6509999999998"/>
  </r>
  <r>
    <s v="31-Dec"/>
    <x v="364"/>
    <n v="5253.27"/>
  </r>
  <r>
    <s v="01-Jan"/>
    <x v="365"/>
    <n v="0"/>
  </r>
  <r>
    <s v="02-Jan"/>
    <x v="366"/>
    <n v="1932.096"/>
  </r>
  <r>
    <s v="03-Jan"/>
    <x v="367"/>
    <n v="1768.2215999999999"/>
  </r>
  <r>
    <s v="04-Jan"/>
    <x v="368"/>
    <n v="264.46000000000004"/>
  </r>
  <r>
    <s v="05-Jan"/>
    <x v="369"/>
    <n v="295.27200000000005"/>
  </r>
  <r>
    <s v="06-Jan"/>
    <x v="370"/>
    <n v="31.538"/>
  </r>
  <r>
    <s v="07-Jan"/>
    <x v="371"/>
    <n v="0"/>
  </r>
  <r>
    <s v="08-Jan"/>
    <x v="372"/>
    <n v="0"/>
  </r>
  <r>
    <s v="09-Jan"/>
    <x v="373"/>
    <n v="364.07"/>
  </r>
  <r>
    <s v="10-Jan"/>
    <x v="374"/>
    <n v="1018.104"/>
  </r>
  <r>
    <s v="11-Jan"/>
    <x v="375"/>
    <n v="0"/>
  </r>
  <r>
    <s v="12-Jan"/>
    <x v="376"/>
    <n v="747.49599999999998"/>
  </r>
  <r>
    <s v="13-Jan"/>
    <x v="377"/>
    <n v="622.27800000000013"/>
  </r>
  <r>
    <s v="14-Jan"/>
    <x v="378"/>
    <n v="0"/>
  </r>
  <r>
    <s v="15-Jan"/>
    <x v="379"/>
    <n v="0"/>
  </r>
  <r>
    <s v="16-Jan"/>
    <x v="380"/>
    <n v="0"/>
  </r>
  <r>
    <s v="17-Jan"/>
    <x v="381"/>
    <n v="350.38399999999996"/>
  </r>
  <r>
    <s v="18-Jan"/>
    <x v="382"/>
    <n v="0"/>
  </r>
  <r>
    <s v="19-Jan"/>
    <x v="383"/>
    <n v="301.74200000000002"/>
  </r>
  <r>
    <s v="20-Jan"/>
    <x v="384"/>
    <n v="0"/>
  </r>
  <r>
    <s v="21-Jan"/>
    <x v="385"/>
    <n v="0"/>
  </r>
  <r>
    <s v="22-Jan"/>
    <x v="386"/>
    <n v="0"/>
  </r>
  <r>
    <s v="23-Jan"/>
    <x v="387"/>
    <n v="43.66"/>
  </r>
  <r>
    <s v="24-Jan"/>
    <x v="388"/>
    <n v="13.12"/>
  </r>
  <r>
    <s v="25-Jan"/>
    <x v="389"/>
    <n v="0"/>
  </r>
  <r>
    <s v="26-Jan"/>
    <x v="390"/>
    <n v="182.72"/>
  </r>
  <r>
    <s v="27-Jan"/>
    <x v="391"/>
    <n v="3573.252"/>
  </r>
  <r>
    <s v="28-Jan"/>
    <x v="392"/>
    <n v="4297.6440000000002"/>
  </r>
  <r>
    <s v="29-Jan"/>
    <x v="393"/>
    <n v="0"/>
  </r>
  <r>
    <s v="30-Jan"/>
    <x v="394"/>
    <n v="2161.6400000000003"/>
  </r>
  <r>
    <s v="31-Jan"/>
    <x v="395"/>
    <n v="99.260000000000019"/>
  </r>
  <r>
    <s v="01-Feb"/>
    <x v="396"/>
    <n v="0"/>
  </r>
  <r>
    <s v="02-Feb"/>
    <x v="397"/>
    <n v="0"/>
  </r>
  <r>
    <s v="03-Feb"/>
    <x v="398"/>
    <n v="492.83599999999996"/>
  </r>
  <r>
    <s v="04-Feb"/>
    <x v="399"/>
    <n v="0"/>
  </r>
  <r>
    <s v="05-Feb"/>
    <x v="400"/>
    <n v="0"/>
  </r>
  <r>
    <s v="06-Feb"/>
    <x v="401"/>
    <n v="2432.5439999999999"/>
  </r>
  <r>
    <s v="07-Feb"/>
    <x v="402"/>
    <n v="324.10999999999996"/>
  </r>
  <r>
    <s v="08-Feb"/>
    <x v="403"/>
    <n v="129.09199999999998"/>
  </r>
  <r>
    <s v="09-Feb"/>
    <x v="404"/>
    <n v="785.55200000000002"/>
  </r>
  <r>
    <s v="10-Feb"/>
    <x v="405"/>
    <n v="77.239999999999995"/>
  </r>
  <r>
    <s v="11-Feb"/>
    <x v="406"/>
    <n v="0"/>
  </r>
  <r>
    <s v="12-Feb"/>
    <x v="407"/>
    <n v="0"/>
  </r>
  <r>
    <s v="13-Feb"/>
    <x v="408"/>
    <n v="0"/>
  </r>
  <r>
    <s v="14-Feb"/>
    <x v="409"/>
    <n v="1079.962"/>
  </r>
  <r>
    <s v="15-Feb"/>
    <x v="410"/>
    <n v="1602.38"/>
  </r>
  <r>
    <s v="16-Feb"/>
    <x v="411"/>
    <n v="160.43"/>
  </r>
  <r>
    <s v="17-Feb"/>
    <x v="412"/>
    <n v="0"/>
  </r>
  <r>
    <s v="18-Feb"/>
    <x v="413"/>
    <n v="105.84399999999999"/>
  </r>
  <r>
    <s v="19-Feb"/>
    <x v="414"/>
    <n v="0"/>
  </r>
  <r>
    <s v="20-Feb"/>
    <x v="415"/>
    <n v="316.78000000000003"/>
  </r>
  <r>
    <s v="21-Feb"/>
    <x v="416"/>
    <n v="2591.1"/>
  </r>
  <r>
    <s v="22-Feb"/>
    <x v="417"/>
    <n v="79.36"/>
  </r>
  <r>
    <s v="23-Feb"/>
    <x v="418"/>
    <n v="37.775999999999996"/>
  </r>
  <r>
    <s v="24-Feb"/>
    <x v="419"/>
    <n v="0"/>
  </r>
  <r>
    <s v="25-Feb"/>
    <x v="420"/>
    <n v="25.869999999999997"/>
  </r>
  <r>
    <s v="26-Feb"/>
    <x v="421"/>
    <n v="0"/>
  </r>
  <r>
    <s v="27-Feb"/>
    <x v="422"/>
    <n v="1159.271"/>
  </r>
  <r>
    <s v="28-Feb"/>
    <x v="423"/>
    <n v="551.26400000000001"/>
  </r>
  <r>
    <s v="29-Feb"/>
    <x v="424"/>
    <n v="0"/>
  </r>
  <r>
    <s v="01-Mar"/>
    <x v="425"/>
    <n v="1642.1743999999999"/>
  </r>
  <r>
    <s v="02-Mar"/>
    <x v="426"/>
    <n v="899.56999999999994"/>
  </r>
  <r>
    <s v="03-Mar"/>
    <x v="427"/>
    <n v="0"/>
  </r>
  <r>
    <s v="04-Mar"/>
    <x v="428"/>
    <n v="0"/>
  </r>
  <r>
    <s v="05-Mar"/>
    <x v="429"/>
    <n v="1969.2669999999998"/>
  </r>
  <r>
    <s v="06-Mar"/>
    <x v="430"/>
    <n v="1555.2439999999999"/>
  </r>
  <r>
    <s v="07-Mar"/>
    <x v="431"/>
    <n v="807.54"/>
  </r>
  <r>
    <s v="08-Mar"/>
    <x v="432"/>
    <n v="2563.2959999999998"/>
  </r>
  <r>
    <s v="09-Mar"/>
    <x v="433"/>
    <n v="478.00799999999998"/>
  </r>
  <r>
    <s v="10-Mar"/>
    <x v="434"/>
    <n v="90.931999999999988"/>
  </r>
  <r>
    <s v="11-Mar"/>
    <x v="435"/>
    <n v="0"/>
  </r>
  <r>
    <s v="12-Mar"/>
    <x v="436"/>
    <n v="51.015999999999998"/>
  </r>
  <r>
    <s v="13-Mar"/>
    <x v="437"/>
    <n v="1384.856"/>
  </r>
  <r>
    <s v="14-Mar"/>
    <x v="438"/>
    <n v="707.90000000000009"/>
  </r>
  <r>
    <s v="15-Mar"/>
    <x v="439"/>
    <n v="16.776"/>
  </r>
  <r>
    <s v="16-Mar"/>
    <x v="440"/>
    <n v="7230.21"/>
  </r>
  <r>
    <s v="17-Mar"/>
    <x v="441"/>
    <n v="48.84"/>
  </r>
  <r>
    <s v="18-Mar"/>
    <x v="442"/>
    <n v="0"/>
  </r>
  <r>
    <s v="19-Mar"/>
    <x v="443"/>
    <n v="5203.8899999999994"/>
  </r>
  <r>
    <s v="20-Mar"/>
    <x v="444"/>
    <n v="102.52000000000001"/>
  </r>
  <r>
    <s v="21-Mar"/>
    <x v="445"/>
    <n v="1270.3789999999999"/>
  </r>
  <r>
    <s v="22-Mar"/>
    <x v="446"/>
    <n v="2481.424"/>
  </r>
  <r>
    <s v="23-Mar"/>
    <x v="447"/>
    <n v="633.30200000000002"/>
  </r>
  <r>
    <s v="24-Mar"/>
    <x v="448"/>
    <n v="412.95"/>
  </r>
  <r>
    <s v="25-Mar"/>
    <x v="449"/>
    <n v="0"/>
  </r>
  <r>
    <s v="26-Mar"/>
    <x v="450"/>
    <n v="131.16"/>
  </r>
  <r>
    <s v="27-Mar"/>
    <x v="451"/>
    <n v="83.7"/>
  </r>
  <r>
    <s v="28-Mar"/>
    <x v="452"/>
    <n v="243.34399999999999"/>
  </r>
  <r>
    <s v="29-Mar"/>
    <x v="453"/>
    <n v="1559.0800000000002"/>
  </r>
  <r>
    <s v="30-Mar"/>
    <x v="454"/>
    <n v="571.22400000000005"/>
  </r>
  <r>
    <s v="31-Mar"/>
    <x v="455"/>
    <n v="200.71600000000001"/>
  </r>
  <r>
    <s v="01-Apr"/>
    <x v="456"/>
    <n v="0"/>
  </r>
  <r>
    <s v="02-Apr"/>
    <x v="457"/>
    <n v="299.22000000000003"/>
  </r>
  <r>
    <s v="03-Apr"/>
    <x v="458"/>
    <n v="0"/>
  </r>
  <r>
    <s v="04-Apr"/>
    <x v="459"/>
    <n v="1484.598"/>
  </r>
  <r>
    <s v="05-Apr"/>
    <x v="460"/>
    <n v="2974.058"/>
  </r>
  <r>
    <s v="06-Apr"/>
    <x v="461"/>
    <n v="140.00400000000002"/>
  </r>
  <r>
    <s v="07-Apr"/>
    <x v="462"/>
    <n v="907.43600000000004"/>
  </r>
  <r>
    <s v="08-Apr"/>
    <x v="463"/>
    <n v="0"/>
  </r>
  <r>
    <s v="09-Apr"/>
    <x v="464"/>
    <n v="757.99199999999996"/>
  </r>
  <r>
    <s v="10-Apr"/>
    <x v="465"/>
    <n v="169.54199999999997"/>
  </r>
  <r>
    <s v="11-Apr"/>
    <x v="466"/>
    <n v="1328.346"/>
  </r>
  <r>
    <s v="12-Apr"/>
    <x v="467"/>
    <n v="0"/>
  </r>
  <r>
    <s v="13-Apr"/>
    <x v="468"/>
    <n v="3192.6780000000003"/>
  </r>
  <r>
    <s v="14-Apr"/>
    <x v="469"/>
    <n v="35.207999999999998"/>
  </r>
  <r>
    <s v="15-Apr"/>
    <x v="470"/>
    <n v="0"/>
  </r>
  <r>
    <s v="16-Apr"/>
    <x v="471"/>
    <n v="4161.9719999999998"/>
  </r>
  <r>
    <s v="17-Apr"/>
    <x v="472"/>
    <n v="2745.1059999999998"/>
  </r>
  <r>
    <s v="18-Apr"/>
    <x v="473"/>
    <n v="2006.9600000000003"/>
  </r>
  <r>
    <s v="19-Apr"/>
    <x v="474"/>
    <n v="329.96"/>
  </r>
  <r>
    <s v="20-Apr"/>
    <x v="475"/>
    <n v="1194.7260000000001"/>
  </r>
  <r>
    <s v="21-Apr"/>
    <x v="476"/>
    <n v="893.09"/>
  </r>
  <r>
    <s v="22-Apr"/>
    <x v="477"/>
    <n v="152.916"/>
  </r>
  <r>
    <s v="23-Apr"/>
    <x v="478"/>
    <n v="0"/>
  </r>
  <r>
    <s v="24-Apr"/>
    <x v="479"/>
    <n v="25.99"/>
  </r>
  <r>
    <s v="25-Apr"/>
    <x v="480"/>
    <n v="920.94600000000003"/>
  </r>
  <r>
    <s v="26-Apr"/>
    <x v="481"/>
    <n v="2090.1055000000001"/>
  </r>
  <r>
    <s v="27-Apr"/>
    <x v="482"/>
    <n v="2719.59"/>
  </r>
  <r>
    <s v="28-Apr"/>
    <x v="483"/>
    <n v="4044.3619999999996"/>
  </r>
  <r>
    <s v="29-Apr"/>
    <x v="484"/>
    <n v="7.968"/>
  </r>
  <r>
    <s v="30-Apr"/>
    <x v="485"/>
    <n v="1571.6950000000002"/>
  </r>
  <r>
    <s v="01-May"/>
    <x v="486"/>
    <n v="450.94"/>
  </r>
  <r>
    <s v="02-May"/>
    <x v="487"/>
    <n v="167.232"/>
  </r>
  <r>
    <s v="03-May"/>
    <x v="488"/>
    <n v="2198.7600000000002"/>
  </r>
  <r>
    <s v="04-May"/>
    <x v="489"/>
    <n v="1121.3620000000001"/>
  </r>
  <r>
    <s v="05-May"/>
    <x v="490"/>
    <n v="0"/>
  </r>
  <r>
    <s v="06-May"/>
    <x v="491"/>
    <n v="0"/>
  </r>
  <r>
    <s v="07-May"/>
    <x v="492"/>
    <n v="305.62200000000001"/>
  </r>
  <r>
    <s v="08-May"/>
    <x v="493"/>
    <n v="3981.9680000000003"/>
  </r>
  <r>
    <s v="09-May"/>
    <x v="494"/>
    <n v="48.81"/>
  </r>
  <r>
    <s v="10-May"/>
    <x v="495"/>
    <n v="154.44200000000001"/>
  </r>
  <r>
    <s v="11-May"/>
    <x v="496"/>
    <n v="191.96799999999999"/>
  </r>
  <r>
    <s v="12-May"/>
    <x v="497"/>
    <n v="1060.3499999999999"/>
  </r>
  <r>
    <s v="13-May"/>
    <x v="498"/>
    <n v="238.38399999999999"/>
  </r>
  <r>
    <s v="14-May"/>
    <x v="499"/>
    <n v="3141.1994999999997"/>
  </r>
  <r>
    <s v="15-May"/>
    <x v="500"/>
    <n v="69.908000000000001"/>
  </r>
  <r>
    <s v="16-May"/>
    <x v="501"/>
    <n v="255.96799999999999"/>
  </r>
  <r>
    <s v="17-May"/>
    <x v="502"/>
    <n v="47.368000000000002"/>
  </r>
  <r>
    <s v="18-May"/>
    <x v="503"/>
    <n v="10.86"/>
  </r>
  <r>
    <s v="19-May"/>
    <x v="504"/>
    <n v="0"/>
  </r>
  <r>
    <s v="20-May"/>
    <x v="505"/>
    <n v="169.54399999999998"/>
  </r>
  <r>
    <s v="21-May"/>
    <x v="506"/>
    <n v="72.331999999999994"/>
  </r>
  <r>
    <s v="22-May"/>
    <x v="507"/>
    <n v="3862.0980000000004"/>
  </r>
  <r>
    <s v="23-May"/>
    <x v="508"/>
    <n v="1304.9559999999999"/>
  </r>
  <r>
    <s v="24-May"/>
    <x v="509"/>
    <n v="610.3069999999999"/>
  </r>
  <r>
    <s v="25-May"/>
    <x v="510"/>
    <n v="1739.4179999999999"/>
  </r>
  <r>
    <s v="26-May"/>
    <x v="511"/>
    <n v="982.56400000000008"/>
  </r>
  <r>
    <s v="27-May"/>
    <x v="512"/>
    <n v="0"/>
  </r>
  <r>
    <s v="28-May"/>
    <x v="513"/>
    <n v="794.14599999999996"/>
  </r>
  <r>
    <s v="29-May"/>
    <x v="514"/>
    <n v="1119.7860000000001"/>
  </r>
  <r>
    <s v="30-May"/>
    <x v="515"/>
    <n v="681.1"/>
  </r>
  <r>
    <s v="31-May"/>
    <x v="516"/>
    <n v="5178.1380000000026"/>
  </r>
  <r>
    <s v="01-Jun"/>
    <x v="517"/>
    <n v="834.19799999999998"/>
  </r>
  <r>
    <s v="02-Jun"/>
    <x v="518"/>
    <n v="0"/>
  </r>
  <r>
    <s v="03-Jun"/>
    <x v="519"/>
    <n v="0"/>
  </r>
  <r>
    <s v="04-Jun"/>
    <x v="520"/>
    <n v="1192.31"/>
  </r>
  <r>
    <s v="05-Jun"/>
    <x v="521"/>
    <n v="1533.1979999999999"/>
  </r>
  <r>
    <s v="06-Jun"/>
    <x v="522"/>
    <n v="0"/>
  </r>
  <r>
    <s v="07-Jun"/>
    <x v="523"/>
    <n v="59.768000000000001"/>
  </r>
  <r>
    <s v="08-Jun"/>
    <x v="524"/>
    <n v="145.50399999999999"/>
  </r>
  <r>
    <s v="09-Jun"/>
    <x v="525"/>
    <n v="797.1160000000001"/>
  </r>
  <r>
    <s v="10-Jun"/>
    <x v="526"/>
    <n v="0"/>
  </r>
  <r>
    <s v="11-Jun"/>
    <x v="527"/>
    <n v="3373.5640000000003"/>
  </r>
  <r>
    <s v="12-Jun"/>
    <x v="528"/>
    <n v="174.476"/>
  </r>
  <r>
    <s v="13-Jun"/>
    <x v="529"/>
    <n v="1128.8979999999999"/>
  </r>
  <r>
    <s v="14-Jun"/>
    <x v="530"/>
    <n v="51.072000000000003"/>
  </r>
  <r>
    <s v="15-Jun"/>
    <x v="531"/>
    <n v="734.14400000000001"/>
  </r>
  <r>
    <s v="16-Jun"/>
    <x v="532"/>
    <n v="3443.904"/>
  </r>
  <r>
    <s v="17-Jun"/>
    <x v="533"/>
    <n v="0"/>
  </r>
  <r>
    <s v="18-Jun"/>
    <x v="534"/>
    <n v="1883.087"/>
  </r>
  <r>
    <s v="19-Jun"/>
    <x v="535"/>
    <n v="446.346"/>
  </r>
  <r>
    <s v="20-Jun"/>
    <x v="536"/>
    <n v="829.54399999999998"/>
  </r>
  <r>
    <s v="21-Jun"/>
    <x v="537"/>
    <n v="107.976"/>
  </r>
  <r>
    <s v="22-Jun"/>
    <x v="538"/>
    <n v="2018.953"/>
  </r>
  <r>
    <s v="23-Jun"/>
    <x v="539"/>
    <n v="836.95799999999997"/>
  </r>
  <r>
    <s v="24-Jun"/>
    <x v="540"/>
    <n v="0"/>
  </r>
  <r>
    <s v="25-Jun"/>
    <x v="541"/>
    <n v="857.08"/>
  </r>
  <r>
    <s v="26-Jun"/>
    <x v="542"/>
    <n v="1592.1959999999999"/>
  </r>
  <r>
    <s v="27-Jun"/>
    <x v="543"/>
    <n v="0"/>
  </r>
  <r>
    <s v="28-Jun"/>
    <x v="544"/>
    <n v="1126.1559999999999"/>
  </r>
  <r>
    <s v="29-Jun"/>
    <x v="545"/>
    <n v="432.92600000000004"/>
  </r>
  <r>
    <s v="30-Jun"/>
    <x v="546"/>
    <n v="0"/>
  </r>
  <r>
    <s v="01-Jul"/>
    <x v="547"/>
    <n v="0"/>
  </r>
  <r>
    <s v="02-Jul"/>
    <x v="548"/>
    <n v="1631.9019999999998"/>
  </r>
  <r>
    <s v="03-Jul"/>
    <x v="549"/>
    <n v="823.98199999999997"/>
  </r>
  <r>
    <s v="04-Jul"/>
    <x v="550"/>
    <n v="1138.288"/>
  </r>
  <r>
    <s v="05-Jul"/>
    <x v="551"/>
    <n v="121.646"/>
  </r>
  <r>
    <s v="06-Jul"/>
    <x v="552"/>
    <n v="1379.8119999999999"/>
  </r>
  <r>
    <s v="07-Jul"/>
    <x v="553"/>
    <n v="0"/>
  </r>
  <r>
    <s v="08-Jul"/>
    <x v="554"/>
    <n v="21.12"/>
  </r>
  <r>
    <s v="09-Jul"/>
    <x v="555"/>
    <n v="1587.1140000000003"/>
  </r>
  <r>
    <s v="10-Jul"/>
    <x v="556"/>
    <n v="43.286000000000001"/>
  </r>
  <r>
    <s v="11-Jul"/>
    <x v="557"/>
    <n v="1941.952"/>
  </r>
  <r>
    <s v="12-Jul"/>
    <x v="558"/>
    <n v="2052.567"/>
  </r>
  <r>
    <s v="13-Jul"/>
    <x v="559"/>
    <n v="2033.2560000000001"/>
  </r>
  <r>
    <s v="14-Jul"/>
    <x v="560"/>
    <n v="860.91600000000005"/>
  </r>
  <r>
    <s v="15-Jul"/>
    <x v="561"/>
    <n v="0"/>
  </r>
  <r>
    <s v="16-Jul"/>
    <x v="562"/>
    <n v="3029.386"/>
  </r>
  <r>
    <s v="17-Jul"/>
    <x v="563"/>
    <n v="448.08199999999999"/>
  </r>
  <r>
    <s v="18-Jul"/>
    <x v="564"/>
    <n v="525.72"/>
  </r>
  <r>
    <s v="19-Jul"/>
    <x v="565"/>
    <n v="2.0249999999999999"/>
  </r>
  <r>
    <s v="20-Jul"/>
    <x v="566"/>
    <n v="2693.1680000000001"/>
  </r>
  <r>
    <s v="21-Jul"/>
    <x v="567"/>
    <n v="0"/>
  </r>
  <r>
    <s v="22-Jul"/>
    <x v="568"/>
    <n v="0"/>
  </r>
  <r>
    <s v="23-Jul"/>
    <x v="569"/>
    <n v="208.27199999999999"/>
  </r>
  <r>
    <s v="24-Jul"/>
    <x v="570"/>
    <n v="525.95000000000005"/>
  </r>
  <r>
    <s v="25-Jul"/>
    <x v="571"/>
    <n v="2395.0239999999999"/>
  </r>
  <r>
    <s v="26-Jul"/>
    <x v="572"/>
    <n v="958.85700000000008"/>
  </r>
  <r>
    <s v="27-Jul"/>
    <x v="573"/>
    <n v="29.97"/>
  </r>
  <r>
    <s v="28-Jul"/>
    <x v="574"/>
    <n v="0"/>
  </r>
  <r>
    <s v="29-Jul"/>
    <x v="575"/>
    <n v="0"/>
  </r>
  <r>
    <s v="30-Jul"/>
    <x v="576"/>
    <n v="443.80200000000002"/>
  </r>
  <r>
    <s v="31-Jul"/>
    <x v="577"/>
    <n v="3712.1619999999998"/>
  </r>
  <r>
    <s v="01-Aug"/>
    <x v="578"/>
    <n v="1011.696"/>
  </r>
  <r>
    <s v="02-Aug"/>
    <x v="579"/>
    <n v="1290.4780000000001"/>
  </r>
  <r>
    <s v="03-Aug"/>
    <x v="580"/>
    <n v="0"/>
  </r>
  <r>
    <s v="04-Aug"/>
    <x v="581"/>
    <n v="0"/>
  </r>
  <r>
    <s v="05-Aug"/>
    <x v="582"/>
    <n v="72.650000000000006"/>
  </r>
  <r>
    <s v="06-Aug"/>
    <x v="583"/>
    <n v="494.86920000000003"/>
  </r>
  <r>
    <s v="07-Aug"/>
    <x v="584"/>
    <n v="968.2059999999999"/>
  </r>
  <r>
    <s v="08-Aug"/>
    <x v="585"/>
    <n v="760.11200000000008"/>
  </r>
  <r>
    <s v="09-Aug"/>
    <x v="586"/>
    <n v="4878.3920000000007"/>
  </r>
  <r>
    <s v="10-Aug"/>
    <x v="587"/>
    <n v="851.47399999999993"/>
  </r>
  <r>
    <s v="11-Aug"/>
    <x v="588"/>
    <n v="196.11199999999999"/>
  </r>
  <r>
    <s v="12-Aug"/>
    <x v="589"/>
    <n v="0"/>
  </r>
  <r>
    <s v="13-Aug"/>
    <x v="590"/>
    <n v="586.89599999999996"/>
  </r>
  <r>
    <s v="14-Aug"/>
    <x v="591"/>
    <n v="0"/>
  </r>
  <r>
    <s v="15-Aug"/>
    <x v="592"/>
    <n v="497.59000000000003"/>
  </r>
  <r>
    <s v="16-Aug"/>
    <x v="593"/>
    <n v="3378.9319999999998"/>
  </r>
  <r>
    <s v="17-Aug"/>
    <x v="594"/>
    <n v="381.64"/>
  </r>
  <r>
    <s v="18-Aug"/>
    <x v="595"/>
    <n v="0"/>
  </r>
  <r>
    <s v="19-Aug"/>
    <x v="596"/>
    <n v="0"/>
  </r>
  <r>
    <s v="20-Aug"/>
    <x v="597"/>
    <n v="0"/>
  </r>
  <r>
    <s v="21-Aug"/>
    <x v="598"/>
    <n v="2827.5200000000004"/>
  </r>
  <r>
    <s v="22-Aug"/>
    <x v="599"/>
    <n v="66.632000000000005"/>
  </r>
  <r>
    <s v="23-Aug"/>
    <x v="600"/>
    <n v="1202.278"/>
  </r>
  <r>
    <s v="24-Aug"/>
    <x v="601"/>
    <n v="7194.7750000000005"/>
  </r>
  <r>
    <s v="25-Aug"/>
    <x v="602"/>
    <n v="178.52600000000001"/>
  </r>
  <r>
    <s v="26-Aug"/>
    <x v="603"/>
    <n v="0"/>
  </r>
  <r>
    <s v="27-Aug"/>
    <x v="604"/>
    <n v="639.97400000000005"/>
  </r>
  <r>
    <s v="28-Aug"/>
    <x v="605"/>
    <n v="6491.2929999999997"/>
  </r>
  <r>
    <s v="29-Aug"/>
    <x v="606"/>
    <n v="246.5"/>
  </r>
  <r>
    <s v="30-Aug"/>
    <x v="607"/>
    <n v="0"/>
  </r>
  <r>
    <s v="31-Aug"/>
    <x v="608"/>
    <n v="2601.797"/>
  </r>
  <r>
    <s v="01-Sep"/>
    <x v="609"/>
    <n v="2367.5639999999999"/>
  </r>
  <r>
    <s v="02-Sep"/>
    <x v="610"/>
    <n v="0"/>
  </r>
  <r>
    <s v="03-Sep"/>
    <x v="611"/>
    <n v="1874.8979999999997"/>
  </r>
  <r>
    <s v="04-Sep"/>
    <x v="612"/>
    <n v="1071.2839999999999"/>
  </r>
  <r>
    <s v="05-Sep"/>
    <x v="613"/>
    <n v="934.10300000000007"/>
  </r>
  <r>
    <s v="06-Sep"/>
    <x v="614"/>
    <n v="919.67399999999998"/>
  </r>
  <r>
    <s v="07-Sep"/>
    <x v="615"/>
    <n v="2922.6669999999999"/>
  </r>
  <r>
    <s v="08-Sep"/>
    <x v="616"/>
    <n v="89.64"/>
  </r>
  <r>
    <s v="09-Sep"/>
    <x v="617"/>
    <n v="0"/>
  </r>
  <r>
    <s v="10-Sep"/>
    <x v="618"/>
    <n v="1415.7259999999999"/>
  </r>
  <r>
    <s v="11-Sep"/>
    <x v="619"/>
    <n v="1962.13"/>
  </r>
  <r>
    <s v="12-Sep"/>
    <x v="620"/>
    <n v="707.82399999999996"/>
  </r>
  <r>
    <s v="13-Sep"/>
    <x v="621"/>
    <n v="2109.4200000000005"/>
  </r>
  <r>
    <s v="14-Sep"/>
    <x v="622"/>
    <n v="3262.42"/>
  </r>
  <r>
    <s v="15-Sep"/>
    <x v="623"/>
    <n v="2535.8500000000004"/>
  </r>
  <r>
    <s v="16-Sep"/>
    <x v="624"/>
    <n v="31.12"/>
  </r>
  <r>
    <s v="17-Sep"/>
    <x v="625"/>
    <n v="11525.005999999999"/>
  </r>
  <r>
    <s v="18-Sep"/>
    <x v="626"/>
    <n v="3924.32"/>
  </r>
  <r>
    <s v="19-Sep"/>
    <x v="627"/>
    <n v="500.38"/>
  </r>
  <r>
    <s v="20-Sep"/>
    <x v="628"/>
    <n v="1836.0519999999999"/>
  </r>
  <r>
    <s v="21-Sep"/>
    <x v="629"/>
    <n v="6982.0580000000009"/>
  </r>
  <r>
    <s v="22-Sep"/>
    <x v="630"/>
    <n v="1783.5039999999999"/>
  </r>
  <r>
    <s v="23-Sep"/>
    <x v="631"/>
    <n v="0"/>
  </r>
  <r>
    <s v="24-Sep"/>
    <x v="632"/>
    <n v="4180.6139999999996"/>
  </r>
  <r>
    <s v="25-Sep"/>
    <x v="633"/>
    <n v="3033.7569999999996"/>
  </r>
  <r>
    <s v="26-Sep"/>
    <x v="634"/>
    <n v="3722.2729999999997"/>
  </r>
  <r>
    <s v="27-Sep"/>
    <x v="635"/>
    <n v="2382.9580000000001"/>
  </r>
  <r>
    <s v="28-Sep"/>
    <x v="636"/>
    <n v="1058.364"/>
  </r>
  <r>
    <s v="29-Sep"/>
    <x v="637"/>
    <n v="0"/>
  </r>
  <r>
    <s v="30-Sep"/>
    <x v="638"/>
    <n v="0"/>
  </r>
  <r>
    <s v="01-Oct"/>
    <x v="639"/>
    <n v="1158.414"/>
  </r>
  <r>
    <s v="02-Oct"/>
    <x v="640"/>
    <n v="1269.2660000000001"/>
  </r>
  <r>
    <s v="03-Oct"/>
    <x v="641"/>
    <n v="275.21800000000002"/>
  </r>
  <r>
    <s v="04-Oct"/>
    <x v="642"/>
    <n v="505.58"/>
  </r>
  <r>
    <s v="05-Oct"/>
    <x v="643"/>
    <n v="851.09199999999998"/>
  </r>
  <r>
    <s v="06-Oct"/>
    <x v="644"/>
    <n v="0"/>
  </r>
  <r>
    <s v="07-Oct"/>
    <x v="645"/>
    <n v="0"/>
  </r>
  <r>
    <s v="08-Oct"/>
    <x v="646"/>
    <n v="222.12"/>
  </r>
  <r>
    <s v="09-Oct"/>
    <x v="647"/>
    <n v="2133.5350000000003"/>
  </r>
  <r>
    <s v="10-Oct"/>
    <x v="648"/>
    <n v="1855.008"/>
  </r>
  <r>
    <s v="11-Oct"/>
    <x v="649"/>
    <n v="1011.8955000000001"/>
  </r>
  <r>
    <s v="12-Oct"/>
    <x v="650"/>
    <n v="2390.7580000000003"/>
  </r>
  <r>
    <s v="13-Oct"/>
    <x v="651"/>
    <n v="371.65999999999997"/>
  </r>
  <r>
    <s v="14-Oct"/>
    <x v="652"/>
    <n v="0"/>
  </r>
  <r>
    <s v="15-Oct"/>
    <x v="653"/>
    <n v="3219.5539999999996"/>
  </r>
  <r>
    <s v="16-Oct"/>
    <x v="654"/>
    <n v="824.97"/>
  </r>
  <r>
    <s v="17-Oct"/>
    <x v="655"/>
    <n v="77.88"/>
  </r>
  <r>
    <s v="18-Oct"/>
    <x v="656"/>
    <n v="378.49400000000003"/>
  </r>
  <r>
    <s v="19-Oct"/>
    <x v="657"/>
    <n v="2135.0899999999997"/>
  </r>
  <r>
    <s v="20-Oct"/>
    <x v="658"/>
    <n v="720.08600000000001"/>
  </r>
  <r>
    <s v="21-Oct"/>
    <x v="659"/>
    <n v="0"/>
  </r>
  <r>
    <s v="22-Oct"/>
    <x v="660"/>
    <n v="15.128"/>
  </r>
  <r>
    <s v="23-Oct"/>
    <x v="661"/>
    <n v="2262.2960000000003"/>
  </r>
  <r>
    <s v="24-Oct"/>
    <x v="662"/>
    <n v="831.14499999999998"/>
  </r>
  <r>
    <s v="25-Oct"/>
    <x v="663"/>
    <n v="1425.412"/>
  </r>
  <r>
    <s v="26-Oct"/>
    <x v="664"/>
    <n v="1395.3330000000001"/>
  </r>
  <r>
    <s v="27-Oct"/>
    <x v="665"/>
    <n v="0"/>
  </r>
  <r>
    <s v="28-Oct"/>
    <x v="666"/>
    <n v="104.51"/>
  </r>
  <r>
    <s v="29-Oct"/>
    <x v="667"/>
    <n v="244.24"/>
  </r>
  <r>
    <s v="30-Oct"/>
    <x v="668"/>
    <n v="2122.0439999999999"/>
  </r>
  <r>
    <s v="31-Oct"/>
    <x v="669"/>
    <n v="3211.0090000000005"/>
  </r>
  <r>
    <s v="01-Nov"/>
    <x v="670"/>
    <n v="3106.1059999999998"/>
  </r>
  <r>
    <s v="02-Nov"/>
    <x v="671"/>
    <n v="5528.5510000000004"/>
  </r>
  <r>
    <s v="03-Nov"/>
    <x v="672"/>
    <n v="2800.8459999999995"/>
  </r>
  <r>
    <s v="04-Nov"/>
    <x v="673"/>
    <n v="0"/>
  </r>
  <r>
    <s v="05-Nov"/>
    <x v="674"/>
    <n v="834.87399999999991"/>
  </r>
  <r>
    <s v="06-Nov"/>
    <x v="675"/>
    <n v="11.481"/>
  </r>
  <r>
    <s v="07-Nov"/>
    <x v="676"/>
    <n v="3073.0729999999999"/>
  </r>
  <r>
    <s v="08-Nov"/>
    <x v="677"/>
    <n v="12196.996999999999"/>
  </r>
  <r>
    <s v="09-Nov"/>
    <x v="678"/>
    <n v="4620.2919999999995"/>
  </r>
  <r>
    <s v="10-Nov"/>
    <x v="679"/>
    <n v="3536.904"/>
  </r>
  <r>
    <s v="11-Nov"/>
    <x v="680"/>
    <n v="542.178"/>
  </r>
  <r>
    <s v="12-Nov"/>
    <x v="681"/>
    <n v="1127.992"/>
  </r>
  <r>
    <s v="13-Nov"/>
    <x v="682"/>
    <n v="2867.9132"/>
  </r>
  <r>
    <s v="14-Nov"/>
    <x v="683"/>
    <n v="2512.71"/>
  </r>
  <r>
    <s v="15-Nov"/>
    <x v="684"/>
    <n v="702.17"/>
  </r>
  <r>
    <s v="16-Nov"/>
    <x v="685"/>
    <n v="4072.3340000000003"/>
  </r>
  <r>
    <s v="17-Nov"/>
    <x v="686"/>
    <n v="3885.9860000000003"/>
  </r>
  <r>
    <s v="18-Nov"/>
    <x v="687"/>
    <n v="0"/>
  </r>
  <r>
    <s v="19-Nov"/>
    <x v="688"/>
    <n v="1040.7840000000001"/>
  </r>
  <r>
    <s v="20-Nov"/>
    <x v="689"/>
    <n v="2861.15"/>
  </r>
  <r>
    <s v="21-Nov"/>
    <x v="690"/>
    <n v="3613.5748000000003"/>
  </r>
  <r>
    <s v="22-Nov"/>
    <x v="691"/>
    <n v="614.49900000000002"/>
  </r>
  <r>
    <s v="23-Nov"/>
    <x v="692"/>
    <n v="3450.1879999999996"/>
  </r>
  <r>
    <s v="24-Nov"/>
    <x v="693"/>
    <n v="1218.7640000000001"/>
  </r>
  <r>
    <s v="25-Nov"/>
    <x v="694"/>
    <n v="13.12"/>
  </r>
  <r>
    <s v="26-Nov"/>
    <x v="695"/>
    <n v="1484.0819999999999"/>
  </r>
  <r>
    <s v="27-Nov"/>
    <x v="696"/>
    <n v="3109.7834999999995"/>
  </r>
  <r>
    <s v="28-Nov"/>
    <x v="697"/>
    <n v="1864.4820000000002"/>
  </r>
  <r>
    <s v="29-Nov"/>
    <x v="698"/>
    <n v="2760.1680000000006"/>
  </r>
  <r>
    <s v="30-Nov"/>
    <x v="699"/>
    <n v="1798.3969999999999"/>
  </r>
  <r>
    <s v="01-Dec"/>
    <x v="700"/>
    <n v="7130.5940000000001"/>
  </r>
  <r>
    <s v="02-Dec"/>
    <x v="701"/>
    <n v="0"/>
  </r>
  <r>
    <s v="03-Dec"/>
    <x v="702"/>
    <n v="1972.6450000000002"/>
  </r>
  <r>
    <s v="04-Dec"/>
    <x v="703"/>
    <n v="5185.8139999999985"/>
  </r>
  <r>
    <s v="05-Dec"/>
    <x v="704"/>
    <n v="897.322"/>
  </r>
  <r>
    <s v="06-Dec"/>
    <x v="705"/>
    <n v="6061.5019999999986"/>
  </r>
  <r>
    <s v="07-Dec"/>
    <x v="706"/>
    <n v="1338.2980000000002"/>
  </r>
  <r>
    <s v="08-Dec"/>
    <x v="707"/>
    <n v="2672.7280000000001"/>
  </r>
  <r>
    <s v="09-Dec"/>
    <x v="708"/>
    <n v="34.020000000000003"/>
  </r>
  <r>
    <s v="10-Dec"/>
    <x v="709"/>
    <n v="3080.380000000001"/>
  </r>
  <r>
    <s v="11-Dec"/>
    <x v="710"/>
    <n v="1590.894"/>
  </r>
  <r>
    <s v="12-Dec"/>
    <x v="711"/>
    <n v="1448.854"/>
  </r>
  <r>
    <s v="13-Dec"/>
    <x v="712"/>
    <n v="1023.3860000000001"/>
  </r>
  <r>
    <s v="14-Dec"/>
    <x v="713"/>
    <n v="488.74400000000003"/>
  </r>
  <r>
    <s v="15-Dec"/>
    <x v="714"/>
    <n v="5494.7959999999994"/>
  </r>
  <r>
    <s v="16-Dec"/>
    <x v="715"/>
    <n v="4.9800000000000004"/>
  </r>
  <r>
    <s v="17-Dec"/>
    <x v="716"/>
    <n v="1918.492"/>
  </r>
  <r>
    <s v="18-Dec"/>
    <x v="717"/>
    <n v="935.28800000000001"/>
  </r>
  <r>
    <s v="19-Dec"/>
    <x v="718"/>
    <n v="6120.6560000000009"/>
  </r>
  <r>
    <s v="20-Dec"/>
    <x v="719"/>
    <n v="1107.4639999999999"/>
  </r>
  <r>
    <s v="21-Dec"/>
    <x v="720"/>
    <n v="3257.7599999999998"/>
  </r>
  <r>
    <s v="22-Dec"/>
    <x v="721"/>
    <n v="473.31299999999999"/>
  </r>
  <r>
    <s v="23-Dec"/>
    <x v="722"/>
    <n v="194.32"/>
  </r>
  <r>
    <s v="24-Dec"/>
    <x v="723"/>
    <n v="7484.5660000000007"/>
  </r>
  <r>
    <s v="25-Dec"/>
    <x v="724"/>
    <n v="4204.9680000000008"/>
  </r>
  <r>
    <s v="26-Dec"/>
    <x v="725"/>
    <n v="561.48599999999999"/>
  </r>
  <r>
    <s v="27-Dec"/>
    <x v="726"/>
    <n v="5148.4472000000005"/>
  </r>
  <r>
    <s v="28-Dec"/>
    <x v="727"/>
    <n v="79.2"/>
  </r>
  <r>
    <s v="29-Dec"/>
    <x v="728"/>
    <n v="0"/>
  </r>
  <r>
    <s v="30-Dec"/>
    <x v="729"/>
    <n v="3251.34"/>
  </r>
  <r>
    <s v="31-Dec"/>
    <x v="730"/>
    <n v="1381.3439999999998"/>
  </r>
  <r>
    <s v="01-Jan"/>
    <x v="731"/>
    <n v="0"/>
  </r>
  <r>
    <s v="02-Jan"/>
    <x v="732"/>
    <n v="405.91999999999996"/>
  </r>
  <r>
    <s v="03-Jan"/>
    <x v="733"/>
    <n v="2095.83"/>
  </r>
  <r>
    <s v="04-Jan"/>
    <x v="734"/>
    <n v="1069.22"/>
  </r>
  <r>
    <s v="05-Jan"/>
    <x v="735"/>
    <n v="255.904"/>
  </r>
  <r>
    <s v="06-Jan"/>
    <x v="736"/>
    <n v="0"/>
  </r>
  <r>
    <s v="07-Jan"/>
    <x v="737"/>
    <n v="83.575999999999993"/>
  </r>
  <r>
    <s v="08-Jan"/>
    <x v="738"/>
    <n v="1859.1580000000001"/>
  </r>
  <r>
    <s v="09-Jan"/>
    <x v="739"/>
    <n v="743.04599999999994"/>
  </r>
  <r>
    <s v="10-Jan"/>
    <x v="740"/>
    <n v="174.75"/>
  </r>
  <r>
    <s v="11-Jan"/>
    <x v="741"/>
    <n v="149.44399999999999"/>
  </r>
  <r>
    <s v="12-Jan"/>
    <x v="742"/>
    <n v="0"/>
  </r>
  <r>
    <s v="13-Jan"/>
    <x v="743"/>
    <n v="0"/>
  </r>
  <r>
    <s v="14-Jan"/>
    <x v="744"/>
    <n v="405.34399999999999"/>
  </r>
  <r>
    <s v="15-Jan"/>
    <x v="745"/>
    <n v="701.923"/>
  </r>
  <r>
    <s v="16-Jan"/>
    <x v="746"/>
    <n v="102.21799999999999"/>
  </r>
  <r>
    <s v="17-Jan"/>
    <x v="747"/>
    <n v="1040.55"/>
  </r>
  <r>
    <s v="18-Jan"/>
    <x v="748"/>
    <n v="0"/>
  </r>
  <r>
    <s v="19-Jan"/>
    <x v="749"/>
    <n v="0"/>
  </r>
  <r>
    <s v="20-Jan"/>
    <x v="750"/>
    <n v="0"/>
  </r>
  <r>
    <s v="21-Jan"/>
    <x v="751"/>
    <n v="1167.056"/>
  </r>
  <r>
    <s v="22-Jan"/>
    <x v="752"/>
    <n v="917.63"/>
  </r>
  <r>
    <s v="23-Jan"/>
    <x v="753"/>
    <n v="1732.3"/>
  </r>
  <r>
    <s v="24-Jan"/>
    <x v="754"/>
    <n v="31.36"/>
  </r>
  <r>
    <s v="25-Jan"/>
    <x v="755"/>
    <n v="858.71199999999999"/>
  </r>
  <r>
    <s v="26-Jan"/>
    <x v="756"/>
    <n v="0"/>
  </r>
  <r>
    <s v="27-Jan"/>
    <x v="757"/>
    <n v="0"/>
  </r>
  <r>
    <s v="28-Jan"/>
    <x v="758"/>
    <n v="39.68"/>
  </r>
  <r>
    <s v="29-Jan"/>
    <x v="759"/>
    <n v="0"/>
  </r>
  <r>
    <s v="30-Jan"/>
    <x v="760"/>
    <n v="3107.3160000000003"/>
  </r>
  <r>
    <s v="31-Jan"/>
    <x v="761"/>
    <n v="1601.5539999999999"/>
  </r>
  <r>
    <s v="01-Feb"/>
    <x v="762"/>
    <n v="161.97"/>
  </r>
  <r>
    <s v="02-Feb"/>
    <x v="763"/>
    <n v="8996.7839999999997"/>
  </r>
  <r>
    <s v="03-Feb"/>
    <x v="764"/>
    <n v="866.4"/>
  </r>
  <r>
    <s v="04-Feb"/>
    <x v="765"/>
    <n v="197.86799999999999"/>
  </r>
  <r>
    <s v="05-Feb"/>
    <x v="766"/>
    <n v="2994.4760000000001"/>
  </r>
  <r>
    <s v="06-Feb"/>
    <x v="767"/>
    <n v="132.22399999999999"/>
  </r>
  <r>
    <s v="07-Feb"/>
    <x v="768"/>
    <n v="762.14200000000005"/>
  </r>
  <r>
    <s v="08-Feb"/>
    <x v="769"/>
    <n v="1369.4760000000001"/>
  </r>
  <r>
    <s v="09-Feb"/>
    <x v="770"/>
    <n v="121.83"/>
  </r>
  <r>
    <s v="10-Feb"/>
    <x v="771"/>
    <n v="0"/>
  </r>
  <r>
    <s v="11-Feb"/>
    <x v="772"/>
    <n v="69.930000000000007"/>
  </r>
  <r>
    <s v="12-Feb"/>
    <x v="773"/>
    <n v="1366.04"/>
  </r>
  <r>
    <s v="13-Feb"/>
    <x v="774"/>
    <n v="146.82"/>
  </r>
  <r>
    <s v="14-Feb"/>
    <x v="775"/>
    <n v="837.92100000000005"/>
  </r>
  <r>
    <s v="15-Feb"/>
    <x v="776"/>
    <n v="407.072"/>
  </r>
  <r>
    <s v="16-Feb"/>
    <x v="777"/>
    <n v="1135.6379999999999"/>
  </r>
  <r>
    <s v="17-Feb"/>
    <x v="778"/>
    <n v="0"/>
  </r>
  <r>
    <s v="18-Feb"/>
    <x v="779"/>
    <n v="0"/>
  </r>
  <r>
    <s v="19-Feb"/>
    <x v="780"/>
    <n v="392.65999999999997"/>
  </r>
  <r>
    <s v="20-Feb"/>
    <x v="781"/>
    <n v="16.495999999999999"/>
  </r>
  <r>
    <s v="21-Feb"/>
    <x v="782"/>
    <n v="1524.126"/>
  </r>
  <r>
    <s v="22-Feb"/>
    <x v="783"/>
    <n v="983.17"/>
  </r>
  <r>
    <s v="23-Feb"/>
    <x v="784"/>
    <n v="57.576000000000001"/>
  </r>
  <r>
    <s v="24-Feb"/>
    <x v="785"/>
    <n v="0"/>
  </r>
  <r>
    <s v="25-Feb"/>
    <x v="786"/>
    <n v="46.72"/>
  </r>
  <r>
    <s v="26-Feb"/>
    <x v="787"/>
    <n v="0"/>
  </r>
  <r>
    <s v="27-Feb"/>
    <x v="788"/>
    <n v="243.892"/>
  </r>
  <r>
    <s v="28-Feb"/>
    <x v="789"/>
    <n v="147.584"/>
  </r>
  <r>
    <s v="01-Mar"/>
    <x v="790"/>
    <n v="6285.8060000000005"/>
  </r>
  <r>
    <s v="02-Mar"/>
    <x v="791"/>
    <n v="0"/>
  </r>
  <r>
    <s v="03-Mar"/>
    <x v="792"/>
    <n v="7264.4220000000005"/>
  </r>
  <r>
    <s v="04-Mar"/>
    <x v="793"/>
    <n v="315.45"/>
  </r>
  <r>
    <s v="05-Mar"/>
    <x v="794"/>
    <n v="162.34399999999999"/>
  </r>
  <r>
    <s v="06-Mar"/>
    <x v="795"/>
    <n v="811.303"/>
  </r>
  <r>
    <s v="07-Mar"/>
    <x v="796"/>
    <n v="21.071999999999999"/>
  </r>
  <r>
    <s v="08-Mar"/>
    <x v="797"/>
    <n v="2190.81"/>
  </r>
  <r>
    <s v="09-Mar"/>
    <x v="798"/>
    <n v="635.6"/>
  </r>
  <r>
    <s v="10-Mar"/>
    <x v="799"/>
    <n v="7879.7340000000004"/>
  </r>
  <r>
    <s v="11-Mar"/>
    <x v="800"/>
    <n v="896.02200000000005"/>
  </r>
  <r>
    <s v="12-Mar"/>
    <x v="801"/>
    <n v="1694.6419999999998"/>
  </r>
  <r>
    <s v="13-Mar"/>
    <x v="802"/>
    <n v="8866.8819999999996"/>
  </r>
  <r>
    <s v="14-Mar"/>
    <x v="803"/>
    <n v="669.36800000000005"/>
  </r>
  <r>
    <s v="15-Mar"/>
    <x v="804"/>
    <n v="1805.992"/>
  </r>
  <r>
    <s v="16-Mar"/>
    <x v="805"/>
    <n v="0"/>
  </r>
  <r>
    <s v="17-Mar"/>
    <x v="806"/>
    <n v="2360.3340000000003"/>
  </r>
  <r>
    <s v="18-Mar"/>
    <x v="807"/>
    <n v="1061.682"/>
  </r>
  <r>
    <s v="19-Mar"/>
    <x v="808"/>
    <n v="138.68"/>
  </r>
  <r>
    <s v="20-Mar"/>
    <x v="809"/>
    <n v="928.31100000000004"/>
  </r>
  <r>
    <s v="21-Mar"/>
    <x v="810"/>
    <n v="645.70600000000002"/>
  </r>
  <r>
    <s v="22-Mar"/>
    <x v="811"/>
    <n v="226.46800000000002"/>
  </r>
  <r>
    <s v="23-Mar"/>
    <x v="812"/>
    <n v="0"/>
  </r>
  <r>
    <s v="24-Mar"/>
    <x v="813"/>
    <n v="745.774"/>
  </r>
  <r>
    <s v="25-Mar"/>
    <x v="814"/>
    <n v="1346.97"/>
  </r>
  <r>
    <s v="26-Mar"/>
    <x v="815"/>
    <n v="682.24599999999998"/>
  </r>
  <r>
    <s v="27-Mar"/>
    <x v="816"/>
    <n v="92.699999999999989"/>
  </r>
  <r>
    <s v="28-Mar"/>
    <x v="817"/>
    <n v="125.3"/>
  </r>
  <r>
    <s v="29-Mar"/>
    <x v="818"/>
    <n v="2659.3389999999999"/>
  </r>
  <r>
    <s v="30-Mar"/>
    <x v="819"/>
    <n v="11.34"/>
  </r>
  <r>
    <s v="31-Mar"/>
    <x v="820"/>
    <n v="640.76199999999994"/>
  </r>
  <r>
    <s v="01-Apr"/>
    <x v="821"/>
    <n v="2161.48"/>
  </r>
  <r>
    <s v="02-Apr"/>
    <x v="822"/>
    <n v="1454.9"/>
  </r>
  <r>
    <s v="03-Apr"/>
    <x v="823"/>
    <n v="441.19799999999998"/>
  </r>
  <r>
    <s v="04-Apr"/>
    <x v="824"/>
    <n v="970.19399999999996"/>
  </r>
  <r>
    <s v="05-Apr"/>
    <x v="825"/>
    <n v="1046.3339999999998"/>
  </r>
  <r>
    <s v="06-Apr"/>
    <x v="826"/>
    <n v="1294.75"/>
  </r>
  <r>
    <s v="07-Apr"/>
    <x v="827"/>
    <n v="1900.3020000000004"/>
  </r>
  <r>
    <s v="08-Apr"/>
    <x v="828"/>
    <n v="2906.404"/>
  </r>
  <r>
    <s v="09-Apr"/>
    <x v="829"/>
    <n v="1115.1969999999999"/>
  </r>
  <r>
    <s v="10-Apr"/>
    <x v="830"/>
    <n v="950.59400000000005"/>
  </r>
  <r>
    <s v="11-Apr"/>
    <x v="831"/>
    <n v="0"/>
  </r>
  <r>
    <s v="12-Apr"/>
    <x v="832"/>
    <n v="1542.53"/>
  </r>
  <r>
    <s v="13-Apr"/>
    <x v="833"/>
    <n v="6.12"/>
  </r>
  <r>
    <s v="14-Apr"/>
    <x v="834"/>
    <n v="1466.5719999999999"/>
  </r>
  <r>
    <s v="15-Apr"/>
    <x v="835"/>
    <n v="2201.8559999999998"/>
  </r>
  <r>
    <s v="16-Apr"/>
    <x v="836"/>
    <n v="9335.0859999999975"/>
  </r>
  <r>
    <s v="17-Apr"/>
    <x v="837"/>
    <n v="421.08500000000004"/>
  </r>
  <r>
    <s v="18-Apr"/>
    <x v="838"/>
    <n v="2514.538"/>
  </r>
  <r>
    <s v="19-Apr"/>
    <x v="839"/>
    <n v="1414.1320000000003"/>
  </r>
  <r>
    <s v="20-Apr"/>
    <x v="840"/>
    <n v="0"/>
  </r>
  <r>
    <s v="21-Apr"/>
    <x v="841"/>
    <n v="271.61599999999999"/>
  </r>
  <r>
    <s v="22-Apr"/>
    <x v="842"/>
    <n v="1765.4649999999999"/>
  </r>
  <r>
    <s v="23-Apr"/>
    <x v="843"/>
    <n v="720.36799999999994"/>
  </r>
  <r>
    <s v="24-Apr"/>
    <x v="844"/>
    <n v="1607.1"/>
  </r>
  <r>
    <s v="25-Apr"/>
    <x v="845"/>
    <n v="108.42"/>
  </r>
  <r>
    <s v="26-Apr"/>
    <x v="846"/>
    <n v="434.64600000000002"/>
  </r>
  <r>
    <s v="27-Apr"/>
    <x v="847"/>
    <n v="0"/>
  </r>
  <r>
    <s v="28-Apr"/>
    <x v="848"/>
    <n v="486.67199999999997"/>
  </r>
  <r>
    <s v="29-Apr"/>
    <x v="849"/>
    <n v="0"/>
  </r>
  <r>
    <s v="30-Apr"/>
    <x v="850"/>
    <n v="142.208"/>
  </r>
  <r>
    <s v="01-May"/>
    <x v="851"/>
    <n v="517.86599999999999"/>
  </r>
  <r>
    <s v="02-May"/>
    <x v="852"/>
    <n v="767.31600000000003"/>
  </r>
  <r>
    <s v="03-May"/>
    <x v="853"/>
    <n v="1099.0129999999999"/>
  </r>
  <r>
    <s v="04-May"/>
    <x v="854"/>
    <n v="0"/>
  </r>
  <r>
    <s v="05-May"/>
    <x v="855"/>
    <n v="2701.28"/>
  </r>
  <r>
    <s v="06-May"/>
    <x v="856"/>
    <n v="236.95999999999998"/>
  </r>
  <r>
    <s v="07-May"/>
    <x v="857"/>
    <n v="4835.9759999999997"/>
  </r>
  <r>
    <s v="08-May"/>
    <x v="858"/>
    <n v="1340.2440000000001"/>
  </r>
  <r>
    <s v="09-May"/>
    <x v="859"/>
    <n v="1283.5120000000002"/>
  </r>
  <r>
    <s v="10-May"/>
    <x v="860"/>
    <n v="763.0200000000001"/>
  </r>
  <r>
    <s v="11-May"/>
    <x v="861"/>
    <n v="5.98"/>
  </r>
  <r>
    <s v="12-May"/>
    <x v="862"/>
    <n v="918.87800000000004"/>
  </r>
  <r>
    <s v="13-May"/>
    <x v="863"/>
    <n v="0"/>
  </r>
  <r>
    <s v="14-May"/>
    <x v="864"/>
    <n v="455.92999999999995"/>
  </r>
  <r>
    <s v="15-May"/>
    <x v="865"/>
    <n v="648.91199999999992"/>
  </r>
  <r>
    <s v="16-May"/>
    <x v="866"/>
    <n v="880.46"/>
  </r>
  <r>
    <s v="17-May"/>
    <x v="867"/>
    <n v="346.92200000000003"/>
  </r>
  <r>
    <s v="18-May"/>
    <x v="868"/>
    <n v="122.22"/>
  </r>
  <r>
    <s v="19-May"/>
    <x v="869"/>
    <n v="1582.008"/>
  </r>
  <r>
    <s v="20-May"/>
    <x v="870"/>
    <n v="2471.913"/>
  </r>
  <r>
    <s v="21-May"/>
    <x v="871"/>
    <n v="2718.2139999999999"/>
  </r>
  <r>
    <s v="22-May"/>
    <x v="872"/>
    <n v="1799.2000000000003"/>
  </r>
  <r>
    <s v="23-May"/>
    <x v="873"/>
    <n v="10560.978000000001"/>
  </r>
  <r>
    <s v="24-May"/>
    <x v="874"/>
    <n v="277.75600000000003"/>
  </r>
  <r>
    <s v="25-May"/>
    <x v="875"/>
    <n v="1311.97"/>
  </r>
  <r>
    <s v="26-May"/>
    <x v="876"/>
    <n v="1975.356"/>
  </r>
  <r>
    <s v="27-May"/>
    <x v="877"/>
    <n v="5305.0780000000004"/>
  </r>
  <r>
    <s v="28-May"/>
    <x v="878"/>
    <n v="2137.3240000000001"/>
  </r>
  <r>
    <s v="29-May"/>
    <x v="879"/>
    <n v="1063.1850000000002"/>
  </r>
  <r>
    <s v="30-May"/>
    <x v="880"/>
    <n v="8090.5780000000004"/>
  </r>
  <r>
    <s v="31-May"/>
    <x v="881"/>
    <n v="438.85899999999998"/>
  </r>
  <r>
    <s v="01-Jun"/>
    <x v="882"/>
    <n v="0"/>
  </r>
  <r>
    <s v="02-Jun"/>
    <x v="883"/>
    <n v="157.84399999999999"/>
  </r>
  <r>
    <s v="03-Jun"/>
    <x v="884"/>
    <n v="0"/>
  </r>
  <r>
    <s v="04-Jun"/>
    <x v="885"/>
    <n v="2316.5230000000001"/>
  </r>
  <r>
    <s v="05-Jun"/>
    <x v="886"/>
    <n v="659.82"/>
  </r>
  <r>
    <s v="06-Jun"/>
    <x v="887"/>
    <n v="5477.3519999999999"/>
  </r>
  <r>
    <s v="07-Jun"/>
    <x v="888"/>
    <n v="51.561999999999998"/>
  </r>
  <r>
    <s v="08-Jun"/>
    <x v="889"/>
    <n v="0"/>
  </r>
  <r>
    <s v="09-Jun"/>
    <x v="890"/>
    <n v="1688.4720000000002"/>
  </r>
  <r>
    <s v="10-Jun"/>
    <x v="891"/>
    <n v="1412.3960000000002"/>
  </r>
  <r>
    <s v="11-Jun"/>
    <x v="892"/>
    <n v="1623.4159999999999"/>
  </r>
  <r>
    <s v="12-Jun"/>
    <x v="893"/>
    <n v="2962.5630000000001"/>
  </r>
  <r>
    <s v="13-Jun"/>
    <x v="894"/>
    <n v="430.43799999999999"/>
  </r>
  <r>
    <s v="14-Jun"/>
    <x v="895"/>
    <n v="3457.0990000000002"/>
  </r>
  <r>
    <s v="15-Jun"/>
    <x v="896"/>
    <n v="173.488"/>
  </r>
  <r>
    <s v="16-Jun"/>
    <x v="897"/>
    <n v="147.27499999999998"/>
  </r>
  <r>
    <s v="17-Jun"/>
    <x v="898"/>
    <n v="3000.92"/>
  </r>
  <r>
    <s v="18-Jun"/>
    <x v="899"/>
    <n v="541.93799999999999"/>
  </r>
  <r>
    <s v="19-Jun"/>
    <x v="900"/>
    <n v="17.12"/>
  </r>
  <r>
    <s v="20-Jun"/>
    <x v="901"/>
    <n v="1229.5480000000002"/>
  </r>
  <r>
    <s v="21-Jun"/>
    <x v="902"/>
    <n v="577.10799999999995"/>
  </r>
  <r>
    <s v="22-Jun"/>
    <x v="903"/>
    <n v="0"/>
  </r>
  <r>
    <s v="23-Jun"/>
    <x v="904"/>
    <n v="2475.0940000000001"/>
  </r>
  <r>
    <s v="24-Jun"/>
    <x v="905"/>
    <n v="5310.9520000000002"/>
  </r>
  <r>
    <s v="25-Jun"/>
    <x v="906"/>
    <n v="893.26599999999996"/>
  </r>
  <r>
    <s v="26-Jun"/>
    <x v="907"/>
    <n v="1919.6000000000001"/>
  </r>
  <r>
    <s v="27-Jun"/>
    <x v="908"/>
    <n v="778.70600000000013"/>
  </r>
  <r>
    <s v="28-Jun"/>
    <x v="909"/>
    <n v="877.15600000000006"/>
  </r>
  <r>
    <s v="29-Jun"/>
    <x v="910"/>
    <n v="191.88"/>
  </r>
  <r>
    <s v="30-Jun"/>
    <x v="911"/>
    <n v="1352.9499999999998"/>
  </r>
  <r>
    <s v="01-Jul"/>
    <x v="912"/>
    <n v="1724.376"/>
  </r>
  <r>
    <s v="02-Jul"/>
    <x v="913"/>
    <n v="772.78599999999994"/>
  </r>
  <r>
    <s v="03-Jul"/>
    <x v="914"/>
    <n v="847.69999999999993"/>
  </r>
  <r>
    <s v="04-Jul"/>
    <x v="915"/>
    <n v="1651.3009999999999"/>
  </r>
  <r>
    <s v="05-Jul"/>
    <x v="916"/>
    <n v="0"/>
  </r>
  <r>
    <s v="06-Jul"/>
    <x v="917"/>
    <n v="0"/>
  </r>
  <r>
    <s v="07-Jul"/>
    <x v="918"/>
    <n v="3882.2310000000002"/>
  </r>
  <r>
    <s v="08-Jul"/>
    <x v="919"/>
    <n v="2616.5120000000002"/>
  </r>
  <r>
    <s v="09-Jul"/>
    <x v="920"/>
    <n v="573.28599999999994"/>
  </r>
  <r>
    <s v="10-Jul"/>
    <x v="921"/>
    <n v="895.89499999999998"/>
  </r>
  <r>
    <s v="11-Jul"/>
    <x v="922"/>
    <n v="0"/>
  </r>
  <r>
    <s v="12-Jul"/>
    <x v="923"/>
    <n v="95.76"/>
  </r>
  <r>
    <s v="13-Jul"/>
    <x v="924"/>
    <n v="0"/>
  </r>
  <r>
    <s v="14-Jul"/>
    <x v="925"/>
    <n v="2149.96"/>
  </r>
  <r>
    <s v="15-Jul"/>
    <x v="926"/>
    <n v="380.2"/>
  </r>
  <r>
    <s v="16-Jul"/>
    <x v="927"/>
    <n v="910.17000000000019"/>
  </r>
  <r>
    <s v="17-Jul"/>
    <x v="928"/>
    <n v="2184.88"/>
  </r>
  <r>
    <s v="18-Jul"/>
    <x v="929"/>
    <n v="2891.8580000000006"/>
  </r>
  <r>
    <s v="19-Jul"/>
    <x v="930"/>
    <n v="1536.454"/>
  </r>
  <r>
    <s v="20-Jul"/>
    <x v="931"/>
    <n v="89.95"/>
  </r>
  <r>
    <s v="21-Jul"/>
    <x v="932"/>
    <n v="991.09500000000003"/>
  </r>
  <r>
    <s v="22-Jul"/>
    <x v="933"/>
    <n v="1368.0480000000002"/>
  </r>
  <r>
    <s v="23-Jul"/>
    <x v="934"/>
    <n v="654.58699999999999"/>
  </r>
  <r>
    <s v="24-Jul"/>
    <x v="935"/>
    <n v="326.964"/>
  </r>
  <r>
    <s v="25-Jul"/>
    <x v="936"/>
    <n v="4979.308"/>
  </r>
  <r>
    <s v="26-Jul"/>
    <x v="937"/>
    <n v="0"/>
  </r>
  <r>
    <s v="27-Jul"/>
    <x v="938"/>
    <n v="0"/>
  </r>
  <r>
    <s v="28-Jul"/>
    <x v="939"/>
    <n v="2033.374"/>
  </r>
  <r>
    <s v="29-Jul"/>
    <x v="940"/>
    <n v="819.154"/>
  </r>
  <r>
    <s v="30-Jul"/>
    <x v="941"/>
    <n v="1770.7759999999998"/>
  </r>
  <r>
    <s v="31-Jul"/>
    <x v="942"/>
    <n v="2174.1579999999999"/>
  </r>
  <r>
    <s v="01-Aug"/>
    <x v="943"/>
    <n v="1124.6479999999999"/>
  </r>
  <r>
    <s v="02-Aug"/>
    <x v="944"/>
    <n v="482.584"/>
  </r>
  <r>
    <s v="03-Aug"/>
    <x v="945"/>
    <n v="248.82"/>
  </r>
  <r>
    <s v="04-Aug"/>
    <x v="946"/>
    <n v="497.90999999999997"/>
  </r>
  <r>
    <s v="05-Aug"/>
    <x v="947"/>
    <n v="197.05"/>
  </r>
  <r>
    <s v="06-Aug"/>
    <x v="948"/>
    <n v="320.38800000000003"/>
  </r>
  <r>
    <s v="07-Aug"/>
    <x v="949"/>
    <n v="179.97"/>
  </r>
  <r>
    <s v="08-Aug"/>
    <x v="950"/>
    <n v="1115.204"/>
  </r>
  <r>
    <s v="09-Aug"/>
    <x v="951"/>
    <n v="661.35399999999993"/>
  </r>
  <r>
    <s v="10-Aug"/>
    <x v="952"/>
    <n v="0"/>
  </r>
  <r>
    <s v="11-Aug"/>
    <x v="953"/>
    <n v="151.82"/>
  </r>
  <r>
    <s v="12-Aug"/>
    <x v="954"/>
    <n v="3951.9605000000001"/>
  </r>
  <r>
    <s v="13-Aug"/>
    <x v="955"/>
    <n v="731.52399999999989"/>
  </r>
  <r>
    <s v="14-Aug"/>
    <x v="956"/>
    <n v="923.6880000000001"/>
  </r>
  <r>
    <s v="15-Aug"/>
    <x v="957"/>
    <n v="1680.2659999999998"/>
  </r>
  <r>
    <s v="16-Aug"/>
    <x v="958"/>
    <n v="204.54"/>
  </r>
  <r>
    <s v="17-Aug"/>
    <x v="959"/>
    <n v="15.712"/>
  </r>
  <r>
    <s v="18-Aug"/>
    <x v="960"/>
    <n v="496.11399999999998"/>
  </r>
  <r>
    <s v="19-Aug"/>
    <x v="961"/>
    <n v="448.79199999999997"/>
  </r>
  <r>
    <s v="20-Aug"/>
    <x v="962"/>
    <n v="14.78"/>
  </r>
  <r>
    <s v="21-Aug"/>
    <x v="963"/>
    <n v="4225.1180000000004"/>
  </r>
  <r>
    <s v="22-Aug"/>
    <x v="964"/>
    <n v="405.35"/>
  </r>
  <r>
    <s v="23-Aug"/>
    <x v="965"/>
    <n v="4187.348"/>
  </r>
  <r>
    <s v="24-Aug"/>
    <x v="966"/>
    <n v="0"/>
  </r>
  <r>
    <s v="25-Aug"/>
    <x v="967"/>
    <n v="0"/>
  </r>
  <r>
    <s v="26-Aug"/>
    <x v="968"/>
    <n v="4874.2979999999998"/>
  </r>
  <r>
    <s v="27-Aug"/>
    <x v="969"/>
    <n v="767.91099999999983"/>
  </r>
  <r>
    <s v="28-Aug"/>
    <x v="970"/>
    <n v="322.02480000000003"/>
  </r>
  <r>
    <s v="29-Aug"/>
    <x v="971"/>
    <n v="632.18799999999987"/>
  </r>
  <r>
    <s v="30-Aug"/>
    <x v="972"/>
    <n v="1656.87"/>
  </r>
  <r>
    <s v="31-Aug"/>
    <x v="973"/>
    <n v="23.968"/>
  </r>
  <r>
    <s v="01-Sep"/>
    <x v="974"/>
    <n v="5766.1519999999982"/>
  </r>
  <r>
    <s v="02-Sep"/>
    <x v="975"/>
    <n v="6792.1929999999984"/>
  </r>
  <r>
    <s v="03-Sep"/>
    <x v="976"/>
    <n v="2365.5960000000005"/>
  </r>
  <r>
    <s v="04-Sep"/>
    <x v="977"/>
    <n v="1707.8120000000001"/>
  </r>
  <r>
    <s v="05-Sep"/>
    <x v="978"/>
    <n v="5226.348"/>
  </r>
  <r>
    <s v="06-Sep"/>
    <x v="979"/>
    <n v="1313.5359999999998"/>
  </r>
  <r>
    <s v="07-Sep"/>
    <x v="980"/>
    <n v="0"/>
  </r>
  <r>
    <s v="08-Sep"/>
    <x v="981"/>
    <n v="4493.9835999999996"/>
  </r>
  <r>
    <s v="09-Sep"/>
    <x v="982"/>
    <n v="84.99199999999999"/>
  </r>
  <r>
    <s v="10-Sep"/>
    <x v="983"/>
    <n v="2094.3240000000005"/>
  </r>
  <r>
    <s v="11-Sep"/>
    <x v="984"/>
    <n v="6402.0180000000009"/>
  </r>
  <r>
    <s v="12-Sep"/>
    <x v="985"/>
    <n v="2043.7919999999999"/>
  </r>
  <r>
    <s v="13-Sep"/>
    <x v="986"/>
    <n v="2374.73"/>
  </r>
  <r>
    <s v="14-Sep"/>
    <x v="987"/>
    <n v="1137.338"/>
  </r>
  <r>
    <s v="15-Sep"/>
    <x v="988"/>
    <n v="2101.1820000000002"/>
  </r>
  <r>
    <s v="16-Sep"/>
    <x v="989"/>
    <n v="425.88599999999997"/>
  </r>
  <r>
    <s v="17-Sep"/>
    <x v="990"/>
    <n v="2043.126"/>
  </r>
  <r>
    <s v="18-Sep"/>
    <x v="991"/>
    <n v="4751.0820000000003"/>
  </r>
  <r>
    <s v="19-Sep"/>
    <x v="992"/>
    <n v="3839.3119999999999"/>
  </r>
  <r>
    <s v="20-Sep"/>
    <x v="993"/>
    <n v="1232.0039999999999"/>
  </r>
  <r>
    <s v="21-Sep"/>
    <x v="994"/>
    <n v="0"/>
  </r>
  <r>
    <s v="22-Sep"/>
    <x v="995"/>
    <n v="418.06200000000001"/>
  </r>
  <r>
    <s v="23-Sep"/>
    <x v="996"/>
    <n v="1322.145"/>
  </r>
  <r>
    <s v="24-Sep"/>
    <x v="997"/>
    <n v="2286.0500000000002"/>
  </r>
  <r>
    <s v="25-Sep"/>
    <x v="998"/>
    <n v="2384.0030000000002"/>
  </r>
  <r>
    <s v="26-Sep"/>
    <x v="999"/>
    <n v="2698.1665000000003"/>
  </r>
  <r>
    <s v="27-Sep"/>
    <x v="1000"/>
    <n v="1992.9858000000002"/>
  </r>
  <r>
    <s v="28-Sep"/>
    <x v="1001"/>
    <n v="99.135999999999996"/>
  </r>
  <r>
    <s v="29-Sep"/>
    <x v="1002"/>
    <n v="1271.5520000000001"/>
  </r>
  <r>
    <s v="30-Sep"/>
    <x v="1003"/>
    <n v="525.88400000000001"/>
  </r>
  <r>
    <s v="01-Oct"/>
    <x v="1004"/>
    <n v="781.4140000000001"/>
  </r>
  <r>
    <s v="02-Oct"/>
    <x v="1005"/>
    <n v="18452.971999999998"/>
  </r>
  <r>
    <s v="03-Oct"/>
    <x v="1006"/>
    <n v="1680.6959999999999"/>
  </r>
  <r>
    <s v="04-Oct"/>
    <x v="1007"/>
    <n v="5912.7820000000011"/>
  </r>
  <r>
    <s v="05-Oct"/>
    <x v="1008"/>
    <n v="0"/>
  </r>
  <r>
    <s v="06-Oct"/>
    <x v="1009"/>
    <n v="830.40000000000009"/>
  </r>
  <r>
    <s v="07-Oct"/>
    <x v="1010"/>
    <n v="973.71199999999999"/>
  </r>
  <r>
    <s v="08-Oct"/>
    <x v="1011"/>
    <n v="561.53600000000006"/>
  </r>
  <r>
    <s v="09-Oct"/>
    <x v="1012"/>
    <n v="546.91999999999996"/>
  </r>
  <r>
    <s v="10-Oct"/>
    <x v="1013"/>
    <n v="252.36099999999999"/>
  </r>
  <r>
    <s v="11-Oct"/>
    <x v="1014"/>
    <n v="33.064"/>
  </r>
  <r>
    <s v="12-Oct"/>
    <x v="1015"/>
    <n v="0"/>
  </r>
  <r>
    <s v="13-Oct"/>
    <x v="1016"/>
    <n v="1650.6180000000002"/>
  </r>
  <r>
    <s v="14-Oct"/>
    <x v="1017"/>
    <n v="3335.8879999999999"/>
  </r>
  <r>
    <s v="15-Oct"/>
    <x v="1018"/>
    <n v="1620.1499999999999"/>
  </r>
  <r>
    <s v="16-Oct"/>
    <x v="1019"/>
    <n v="142.18199999999999"/>
  </r>
  <r>
    <s v="17-Oct"/>
    <x v="1020"/>
    <n v="2953.346"/>
  </r>
  <r>
    <s v="18-Oct"/>
    <x v="1021"/>
    <n v="307.92"/>
  </r>
  <r>
    <s v="19-Oct"/>
    <x v="1022"/>
    <n v="0"/>
  </r>
  <r>
    <s v="20-Oct"/>
    <x v="1023"/>
    <n v="946.17399999999998"/>
  </r>
  <r>
    <s v="21-Oct"/>
    <x v="1024"/>
    <n v="7877.2719999999999"/>
  </r>
  <r>
    <s v="22-Oct"/>
    <x v="1025"/>
    <n v="188.28"/>
  </r>
  <r>
    <s v="23-Oct"/>
    <x v="1026"/>
    <n v="467.42199999999997"/>
  </r>
  <r>
    <s v="24-Oct"/>
    <x v="1027"/>
    <n v="1365.498"/>
  </r>
  <r>
    <s v="25-Oct"/>
    <x v="1028"/>
    <n v="783.96"/>
  </r>
  <r>
    <s v="26-Oct"/>
    <x v="1029"/>
    <n v="0"/>
  </r>
  <r>
    <s v="27-Oct"/>
    <x v="1030"/>
    <n v="978.79"/>
  </r>
  <r>
    <s v="28-Oct"/>
    <x v="1031"/>
    <n v="2899.0209999999997"/>
  </r>
  <r>
    <s v="29-Oct"/>
    <x v="1032"/>
    <n v="131.154"/>
  </r>
  <r>
    <s v="30-Oct"/>
    <x v="1033"/>
    <n v="159.00200000000001"/>
  </r>
  <r>
    <s v="31-Oct"/>
    <x v="1034"/>
    <n v="3750.4990000000003"/>
  </r>
  <r>
    <s v="01-Nov"/>
    <x v="1035"/>
    <n v="453.37399999999991"/>
  </r>
  <r>
    <s v="02-Nov"/>
    <x v="1036"/>
    <n v="0"/>
  </r>
  <r>
    <s v="03-Nov"/>
    <x v="1037"/>
    <n v="3802.7960000000003"/>
  </r>
  <r>
    <s v="04-Nov"/>
    <x v="1038"/>
    <n v="3888.8180000000007"/>
  </r>
  <r>
    <s v="05-Nov"/>
    <x v="1039"/>
    <n v="4266.8987999999999"/>
  </r>
  <r>
    <s v="06-Nov"/>
    <x v="1040"/>
    <n v="773.25600000000009"/>
  </r>
  <r>
    <s v="07-Nov"/>
    <x v="1041"/>
    <n v="3810.4639999999999"/>
  </r>
  <r>
    <s v="08-Nov"/>
    <x v="1042"/>
    <n v="993.90000000000009"/>
  </r>
  <r>
    <s v="09-Nov"/>
    <x v="1043"/>
    <n v="479.97"/>
  </r>
  <r>
    <s v="10-Nov"/>
    <x v="1044"/>
    <n v="4723.4780000000001"/>
  </r>
  <r>
    <s v="11-Nov"/>
    <x v="1045"/>
    <n v="4944.2960000000003"/>
  </r>
  <r>
    <s v="12-Nov"/>
    <x v="1046"/>
    <n v="4914.9380000000001"/>
  </r>
  <r>
    <s v="13-Nov"/>
    <x v="1047"/>
    <n v="2945.1380000000004"/>
  </r>
  <r>
    <s v="14-Nov"/>
    <x v="1048"/>
    <n v="2774.0620000000004"/>
  </r>
  <r>
    <s v="15-Nov"/>
    <x v="1049"/>
    <n v="2145.7179999999998"/>
  </r>
  <r>
    <s v="16-Nov"/>
    <x v="1050"/>
    <n v="36.72"/>
  </r>
  <r>
    <s v="17-Nov"/>
    <x v="1051"/>
    <n v="142.684"/>
  </r>
  <r>
    <s v="18-Nov"/>
    <x v="1052"/>
    <n v="3958.9319999999998"/>
  </r>
  <r>
    <s v="19-Nov"/>
    <x v="1053"/>
    <n v="638.4620000000001"/>
  </r>
  <r>
    <s v="20-Nov"/>
    <x v="1054"/>
    <n v="3070.3330000000001"/>
  </r>
  <r>
    <s v="21-Nov"/>
    <x v="1055"/>
    <n v="1176.8910000000001"/>
  </r>
  <r>
    <s v="22-Nov"/>
    <x v="1056"/>
    <n v="317.04399999999998"/>
  </r>
  <r>
    <s v="23-Nov"/>
    <x v="1057"/>
    <n v="100.61599999999999"/>
  </r>
  <r>
    <s v="24-Nov"/>
    <x v="1058"/>
    <n v="6394.5380000000014"/>
  </r>
  <r>
    <s v="25-Nov"/>
    <x v="1059"/>
    <n v="7978.5509999999986"/>
  </r>
  <r>
    <s v="26-Nov"/>
    <x v="1060"/>
    <n v="8329.7430000000004"/>
  </r>
  <r>
    <s v="27-Nov"/>
    <x v="1061"/>
    <n v="1305.769"/>
  </r>
  <r>
    <s v="28-Nov"/>
    <x v="1062"/>
    <n v="3428.3719999999994"/>
  </r>
  <r>
    <s v="29-Nov"/>
    <x v="1063"/>
    <n v="300.59199999999998"/>
  </r>
  <r>
    <s v="30-Nov"/>
    <x v="1064"/>
    <n v="970.14200000000005"/>
  </r>
  <r>
    <s v="01-Dec"/>
    <x v="1065"/>
    <n v="7365.4550000000008"/>
  </r>
  <r>
    <s v="02-Dec"/>
    <x v="1066"/>
    <n v="4684.6160000000009"/>
  </r>
  <r>
    <s v="03-Dec"/>
    <x v="1067"/>
    <n v="5269.8160000000007"/>
  </r>
  <r>
    <s v="04-Dec"/>
    <x v="1068"/>
    <n v="944.28600000000006"/>
  </r>
  <r>
    <s v="05-Dec"/>
    <x v="1069"/>
    <n v="5138.9340000000002"/>
  </r>
  <r>
    <s v="06-Dec"/>
    <x v="1070"/>
    <n v="2859.9739999999997"/>
  </r>
  <r>
    <s v="07-Dec"/>
    <x v="1071"/>
    <n v="0"/>
  </r>
  <r>
    <s v="08-Dec"/>
    <x v="1072"/>
    <n v="4709.0950000000003"/>
  </r>
  <r>
    <s v="09-Dec"/>
    <x v="1073"/>
    <n v="1855.4829999999999"/>
  </r>
  <r>
    <s v="10-Dec"/>
    <x v="1074"/>
    <n v="3453.2300000000005"/>
  </r>
  <r>
    <s v="11-Dec"/>
    <x v="1075"/>
    <n v="6102.25"/>
  </r>
  <r>
    <s v="12-Dec"/>
    <x v="1076"/>
    <n v="1874.0449999999996"/>
  </r>
  <r>
    <s v="13-Dec"/>
    <x v="1077"/>
    <n v="1194.088"/>
  </r>
  <r>
    <s v="14-Dec"/>
    <x v="1078"/>
    <n v="828.654"/>
  </r>
  <r>
    <s v="15-Dec"/>
    <x v="1079"/>
    <n v="2637.087"/>
  </r>
  <r>
    <s v="16-Dec"/>
    <x v="1080"/>
    <n v="628.54199999999992"/>
  </r>
  <r>
    <s v="17-Dec"/>
    <x v="1081"/>
    <n v="12185.134"/>
  </r>
  <r>
    <s v="18-Dec"/>
    <x v="1082"/>
    <n v="7051.3499999999995"/>
  </r>
  <r>
    <s v="19-Dec"/>
    <x v="1083"/>
    <n v="815.11200000000008"/>
  </r>
  <r>
    <s v="20-Dec"/>
    <x v="1084"/>
    <n v="134.54"/>
  </r>
  <r>
    <s v="21-Dec"/>
    <x v="1085"/>
    <n v="0"/>
  </r>
  <r>
    <s v="22-Dec"/>
    <x v="1086"/>
    <n v="1043.1279999999999"/>
  </r>
  <r>
    <s v="23-Dec"/>
    <x v="1087"/>
    <n v="6965.8570000000009"/>
  </r>
  <r>
    <s v="24-Dec"/>
    <x v="1088"/>
    <n v="1938.2599999999998"/>
  </r>
  <r>
    <s v="25-Dec"/>
    <x v="1089"/>
    <n v="10488.055"/>
  </r>
  <r>
    <s v="26-Dec"/>
    <x v="1090"/>
    <n v="1829.4179999999999"/>
  </r>
  <r>
    <s v="27-Dec"/>
    <x v="1091"/>
    <n v="959.49"/>
  </r>
  <r>
    <s v="28-Dec"/>
    <x v="1092"/>
    <n v="0"/>
  </r>
  <r>
    <s v="29-Dec"/>
    <x v="1093"/>
    <n v="1277.6799999999998"/>
  </r>
  <r>
    <s v="30-Dec"/>
    <x v="1094"/>
    <n v="773.774"/>
  </r>
  <r>
    <s v="31-Dec"/>
    <x v="1095"/>
    <n v="731.76800000000003"/>
  </r>
  <r>
    <s v="01-Jan"/>
    <x v="1096"/>
    <n v="1481.8280000000002"/>
  </r>
  <r>
    <s v="02-Jan"/>
    <x v="1097"/>
    <n v="2079.5540000000001"/>
  </r>
  <r>
    <s v="03-Jan"/>
    <x v="1098"/>
    <n v="2070.2719999999999"/>
  </r>
  <r>
    <s v="04-Jan"/>
    <x v="1099"/>
    <n v="0"/>
  </r>
  <r>
    <s v="05-Jan"/>
    <x v="1100"/>
    <n v="0"/>
  </r>
  <r>
    <s v="06-Jan"/>
    <x v="1101"/>
    <n v="33.74"/>
  </r>
  <r>
    <s v="07-Jan"/>
    <x v="1102"/>
    <n v="3395.59"/>
  </r>
  <r>
    <s v="08-Jan"/>
    <x v="1103"/>
    <n v="892.98"/>
  </r>
  <r>
    <s v="09-Jan"/>
    <x v="1104"/>
    <n v="274.49099999999999"/>
  </r>
  <r>
    <s v="10-Jan"/>
    <x v="1105"/>
    <n v="0"/>
  </r>
  <r>
    <s v="11-Jan"/>
    <x v="1106"/>
    <n v="0"/>
  </r>
  <r>
    <s v="12-Jan"/>
    <x v="1107"/>
    <n v="848.52"/>
  </r>
  <r>
    <s v="13-Jan"/>
    <x v="1108"/>
    <n v="4619.33"/>
  </r>
  <r>
    <s v="14-Jan"/>
    <x v="1109"/>
    <n v="697.33800000000008"/>
  </r>
  <r>
    <s v="15-Jan"/>
    <x v="1110"/>
    <n v="2140.2800000000002"/>
  </r>
  <r>
    <s v="16-Jan"/>
    <x v="1111"/>
    <n v="6230.2919999999995"/>
  </r>
  <r>
    <s v="17-Jan"/>
    <x v="1112"/>
    <n v="0"/>
  </r>
  <r>
    <s v="18-Jan"/>
    <x v="1113"/>
    <n v="0"/>
  </r>
  <r>
    <s v="19-Jan"/>
    <x v="1114"/>
    <n v="2013.7149999999999"/>
  </r>
  <r>
    <s v="20-Jan"/>
    <x v="1115"/>
    <n v="767.83799999999997"/>
  </r>
  <r>
    <s v="21-Jan"/>
    <x v="1116"/>
    <n v="2546.643"/>
  </r>
  <r>
    <s v="22-Jan"/>
    <x v="1117"/>
    <n v="4212.3719999999994"/>
  </r>
  <r>
    <s v="23-Jan"/>
    <x v="1118"/>
    <n v="450.334"/>
  </r>
  <r>
    <s v="24-Jan"/>
    <x v="1119"/>
    <n v="418.66599999999994"/>
  </r>
  <r>
    <s v="25-Jan"/>
    <x v="1120"/>
    <n v="0"/>
  </r>
  <r>
    <s v="26-Jan"/>
    <x v="1121"/>
    <n v="3055.2799999999997"/>
  </r>
  <r>
    <s v="27-Jan"/>
    <x v="1122"/>
    <n v="331.91399999999999"/>
  </r>
  <r>
    <s v="28-Jan"/>
    <x v="1123"/>
    <n v="1007.52"/>
  </r>
  <r>
    <s v="29-Jan"/>
    <x v="1124"/>
    <n v="158.642"/>
  </r>
  <r>
    <s v="30-Jan"/>
    <x v="1125"/>
    <n v="3749.335"/>
  </r>
  <r>
    <s v="31-Jan"/>
    <x v="1126"/>
    <n v="0"/>
  </r>
  <r>
    <s v="01-Feb"/>
    <x v="1127"/>
    <n v="0"/>
  </r>
  <r>
    <s v="02-Feb"/>
    <x v="1128"/>
    <n v="913.35400000000004"/>
  </r>
  <r>
    <s v="03-Feb"/>
    <x v="1129"/>
    <n v="922.327"/>
  </r>
  <r>
    <s v="04-Feb"/>
    <x v="1130"/>
    <n v="32.67"/>
  </r>
  <r>
    <s v="05-Feb"/>
    <x v="1131"/>
    <n v="2263.0120000000002"/>
  </r>
  <r>
    <s v="06-Feb"/>
    <x v="1132"/>
    <n v="904.35400000000004"/>
  </r>
  <r>
    <s v="07-Feb"/>
    <x v="1133"/>
    <n v="0"/>
  </r>
  <r>
    <s v="08-Feb"/>
    <x v="1134"/>
    <n v="0"/>
  </r>
  <r>
    <s v="09-Feb"/>
    <x v="1135"/>
    <n v="773.7639999999999"/>
  </r>
  <r>
    <s v="10-Feb"/>
    <x v="1136"/>
    <n v="227.10300000000001"/>
  </r>
  <r>
    <s v="11-Feb"/>
    <x v="1137"/>
    <n v="1241.5160000000001"/>
  </r>
  <r>
    <s v="12-Feb"/>
    <x v="1138"/>
    <n v="0"/>
  </r>
  <r>
    <s v="13-Feb"/>
    <x v="1139"/>
    <n v="1058.43"/>
  </r>
  <r>
    <s v="14-Feb"/>
    <x v="1140"/>
    <n v="0"/>
  </r>
  <r>
    <s v="15-Feb"/>
    <x v="1141"/>
    <n v="0"/>
  </r>
  <r>
    <s v="16-Feb"/>
    <x v="1142"/>
    <n v="1337.442"/>
  </r>
  <r>
    <s v="17-Feb"/>
    <x v="1143"/>
    <n v="2964.8173999999995"/>
  </r>
  <r>
    <s v="18-Feb"/>
    <x v="1144"/>
    <n v="287.32599999999996"/>
  </r>
  <r>
    <s v="19-Feb"/>
    <x v="1145"/>
    <n v="1314.59"/>
  </r>
  <r>
    <s v="20-Feb"/>
    <x v="1146"/>
    <n v="1150.29"/>
  </r>
  <r>
    <s v="21-Feb"/>
    <x v="1147"/>
    <n v="47.904000000000003"/>
  </r>
  <r>
    <s v="22-Feb"/>
    <x v="1148"/>
    <n v="0"/>
  </r>
  <r>
    <s v="23-Feb"/>
    <x v="1149"/>
    <n v="117.79999999999998"/>
  </r>
  <r>
    <s v="24-Feb"/>
    <x v="1150"/>
    <n v="1448.6759999999999"/>
  </r>
  <r>
    <s v="25-Feb"/>
    <x v="1151"/>
    <n v="430.49199999999996"/>
  </r>
  <r>
    <s v="26-Feb"/>
    <x v="1152"/>
    <n v="2467.5099999999998"/>
  </r>
  <r>
    <s v="27-Feb"/>
    <x v="1153"/>
    <n v="0"/>
  </r>
  <r>
    <s v="28-Feb"/>
    <x v="1154"/>
    <n v="17.62"/>
  </r>
  <r>
    <s v="01-Mar"/>
    <x v="1155"/>
    <n v="0"/>
  </r>
  <r>
    <s v="02-Mar"/>
    <x v="1156"/>
    <n v="1450.126"/>
  </r>
  <r>
    <s v="03-Mar"/>
    <x v="1157"/>
    <n v="2000.104"/>
  </r>
  <r>
    <s v="04-Mar"/>
    <x v="1158"/>
    <n v="228.822"/>
  </r>
  <r>
    <s v="05-Mar"/>
    <x v="1159"/>
    <n v="1240.02"/>
  </r>
  <r>
    <s v="06-Mar"/>
    <x v="1160"/>
    <n v="778.2360000000001"/>
  </r>
  <r>
    <s v="07-Mar"/>
    <x v="1161"/>
    <n v="166.59"/>
  </r>
  <r>
    <s v="08-Mar"/>
    <x v="1162"/>
    <n v="843.1"/>
  </r>
  <r>
    <s v="09-Mar"/>
    <x v="1163"/>
    <n v="710.80399999999997"/>
  </r>
  <r>
    <s v="10-Mar"/>
    <x v="1164"/>
    <n v="1252.952"/>
  </r>
  <r>
    <s v="11-Mar"/>
    <x v="1165"/>
    <n v="1973.7080000000001"/>
  </r>
  <r>
    <s v="12-Mar"/>
    <x v="1166"/>
    <n v="353.28"/>
  </r>
  <r>
    <s v="13-Mar"/>
    <x v="1167"/>
    <n v="4791.3500000000004"/>
  </r>
  <r>
    <s v="14-Mar"/>
    <x v="1168"/>
    <n v="49.616"/>
  </r>
  <r>
    <s v="15-Mar"/>
    <x v="1169"/>
    <n v="0"/>
  </r>
  <r>
    <s v="16-Mar"/>
    <x v="1170"/>
    <n v="2014.3809999999996"/>
  </r>
  <r>
    <s v="17-Mar"/>
    <x v="1171"/>
    <n v="542.74599999999998"/>
  </r>
  <r>
    <s v="18-Mar"/>
    <x v="1172"/>
    <n v="1027.7579999999998"/>
  </r>
  <r>
    <s v="19-Mar"/>
    <x v="1173"/>
    <n v="2157.308"/>
  </r>
  <r>
    <s v="20-Mar"/>
    <x v="1174"/>
    <n v="899.56799999999998"/>
  </r>
  <r>
    <s v="21-Mar"/>
    <x v="1175"/>
    <n v="3332.6360000000004"/>
  </r>
  <r>
    <s v="22-Mar"/>
    <x v="1176"/>
    <n v="0"/>
  </r>
  <r>
    <s v="23-Mar"/>
    <x v="1177"/>
    <n v="14816.067999999999"/>
  </r>
  <r>
    <s v="24-Mar"/>
    <x v="1178"/>
    <n v="1257.2980000000002"/>
  </r>
  <r>
    <s v="25-Mar"/>
    <x v="1179"/>
    <n v="3567.0260000000003"/>
  </r>
  <r>
    <s v="26-Mar"/>
    <x v="1180"/>
    <n v="3252.88"/>
  </r>
  <r>
    <s v="27-Mar"/>
    <x v="1181"/>
    <n v="2933.5160000000005"/>
  </r>
  <r>
    <s v="28-Mar"/>
    <x v="1182"/>
    <n v="1504.702"/>
  </r>
  <r>
    <s v="29-Mar"/>
    <x v="1183"/>
    <n v="81.400000000000006"/>
  </r>
  <r>
    <s v="30-Mar"/>
    <x v="1184"/>
    <n v="656.40700000000004"/>
  </r>
  <r>
    <s v="31-Mar"/>
    <x v="1185"/>
    <n v="4981.0107999999991"/>
  </r>
  <r>
    <s v="01-Apr"/>
    <x v="1186"/>
    <n v="5972.9880000000003"/>
  </r>
  <r>
    <s v="02-Apr"/>
    <x v="1187"/>
    <n v="822.97000000000014"/>
  </r>
  <r>
    <s v="03-Apr"/>
    <x v="1188"/>
    <n v="32.527999999999999"/>
  </r>
  <r>
    <s v="04-Apr"/>
    <x v="1189"/>
    <n v="808.46999999999991"/>
  </r>
  <r>
    <s v="05-Apr"/>
    <x v="1190"/>
    <n v="0"/>
  </r>
  <r>
    <s v="06-Apr"/>
    <x v="1191"/>
    <n v="114.41999999999999"/>
  </r>
  <r>
    <s v="07-Apr"/>
    <x v="1192"/>
    <n v="1971.2905000000001"/>
  </r>
  <r>
    <s v="08-Apr"/>
    <x v="1193"/>
    <n v="6401.9299999999994"/>
  </r>
  <r>
    <s v="09-Apr"/>
    <x v="1194"/>
    <n v="1626.7099999999998"/>
  </r>
  <r>
    <s v="10-Apr"/>
    <x v="1195"/>
    <n v="755.529"/>
  </r>
  <r>
    <s v="11-Apr"/>
    <x v="1196"/>
    <n v="319.80600000000004"/>
  </r>
  <r>
    <s v="12-Apr"/>
    <x v="1197"/>
    <n v="69.66"/>
  </r>
  <r>
    <s v="13-Apr"/>
    <x v="1198"/>
    <n v="1345.8240000000001"/>
  </r>
  <r>
    <s v="14-Apr"/>
    <x v="1199"/>
    <n v="652.93000000000006"/>
  </r>
  <r>
    <s v="15-Apr"/>
    <x v="1200"/>
    <n v="332.33799999999997"/>
  </r>
  <r>
    <s v="16-Apr"/>
    <x v="1201"/>
    <n v="944.42899999999997"/>
  </r>
  <r>
    <s v="17-Apr"/>
    <x v="1202"/>
    <n v="3431.4589999999998"/>
  </r>
  <r>
    <s v="18-Apr"/>
    <x v="1203"/>
    <n v="0"/>
  </r>
  <r>
    <s v="19-Apr"/>
    <x v="1204"/>
    <n v="0"/>
  </r>
  <r>
    <s v="20-Apr"/>
    <x v="1205"/>
    <n v="1053.614"/>
  </r>
  <r>
    <s v="21-Apr"/>
    <x v="1206"/>
    <n v="1254.5640000000001"/>
  </r>
  <r>
    <s v="22-Apr"/>
    <x v="1207"/>
    <n v="947.69200000000001"/>
  </r>
  <r>
    <s v="23-Apr"/>
    <x v="1208"/>
    <n v="1199.222"/>
  </r>
  <r>
    <s v="24-Apr"/>
    <x v="1209"/>
    <n v="928.55799999999999"/>
  </r>
  <r>
    <s v="25-Apr"/>
    <x v="1210"/>
    <n v="678.11300000000006"/>
  </r>
  <r>
    <s v="26-Apr"/>
    <x v="1211"/>
    <n v="61.608000000000004"/>
  </r>
  <r>
    <s v="27-Apr"/>
    <x v="1212"/>
    <n v="576.57560000000001"/>
  </r>
  <r>
    <s v="28-Apr"/>
    <x v="1213"/>
    <n v="795.29600000000005"/>
  </r>
  <r>
    <s v="29-Apr"/>
    <x v="1214"/>
    <n v="1053.26"/>
  </r>
  <r>
    <s v="30-Apr"/>
    <x v="1215"/>
    <n v="1390.126"/>
  </r>
  <r>
    <s v="01-May"/>
    <x v="1216"/>
    <n v="4108.37"/>
  </r>
  <r>
    <s v="02-May"/>
    <x v="1217"/>
    <n v="399.10999999999996"/>
  </r>
  <r>
    <s v="03-May"/>
    <x v="1218"/>
    <n v="1386.3460000000002"/>
  </r>
  <r>
    <s v="04-May"/>
    <x v="1219"/>
    <n v="1146.2450000000003"/>
  </r>
  <r>
    <s v="05-May"/>
    <x v="1220"/>
    <n v="185.12299999999999"/>
  </r>
  <r>
    <s v="06-May"/>
    <x v="1221"/>
    <n v="2991.4017999999996"/>
  </r>
  <r>
    <s v="07-May"/>
    <x v="1222"/>
    <n v="2549.4679999999998"/>
  </r>
  <r>
    <s v="08-May"/>
    <x v="1223"/>
    <n v="3658.5540000000005"/>
  </r>
  <r>
    <s v="09-May"/>
    <x v="1224"/>
    <n v="1078.222"/>
  </r>
  <r>
    <s v="10-May"/>
    <x v="1225"/>
    <n v="0"/>
  </r>
  <r>
    <s v="11-May"/>
    <x v="1226"/>
    <n v="449.46900000000005"/>
  </r>
  <r>
    <s v="12-May"/>
    <x v="1227"/>
    <n v="970.38400000000001"/>
  </r>
  <r>
    <s v="13-May"/>
    <x v="1228"/>
    <n v="3066.3780000000002"/>
  </r>
  <r>
    <s v="14-May"/>
    <x v="1229"/>
    <n v="4182.061999999999"/>
  </r>
  <r>
    <s v="15-May"/>
    <x v="1230"/>
    <n v="421.26400000000001"/>
  </r>
  <r>
    <s v="16-May"/>
    <x v="1231"/>
    <n v="221.024"/>
  </r>
  <r>
    <s v="17-May"/>
    <x v="1232"/>
    <n v="0"/>
  </r>
  <r>
    <s v="18-May"/>
    <x v="1233"/>
    <n v="1830.508"/>
  </r>
  <r>
    <s v="19-May"/>
    <x v="1234"/>
    <n v="4919.1819999999998"/>
  </r>
  <r>
    <s v="20-May"/>
    <x v="1235"/>
    <n v="2997.578"/>
  </r>
  <r>
    <s v="21-May"/>
    <x v="1236"/>
    <n v="538.02"/>
  </r>
  <r>
    <s v="22-May"/>
    <x v="1237"/>
    <n v="336.56199999999995"/>
  </r>
  <r>
    <s v="23-May"/>
    <x v="1238"/>
    <n v="241.43600000000001"/>
  </r>
  <r>
    <s v="24-May"/>
    <x v="1239"/>
    <n v="0"/>
  </r>
  <r>
    <s v="25-May"/>
    <x v="1240"/>
    <n v="886.02599999999995"/>
  </r>
  <r>
    <s v="26-May"/>
    <x v="1241"/>
    <n v="270.23999999999995"/>
  </r>
  <r>
    <s v="27-May"/>
    <x v="1242"/>
    <n v="2084.9079999999999"/>
  </r>
  <r>
    <s v="28-May"/>
    <x v="1243"/>
    <n v="1480.1030000000003"/>
  </r>
  <r>
    <s v="29-May"/>
    <x v="1244"/>
    <n v="691.10800000000006"/>
  </r>
  <r>
    <s v="30-May"/>
    <x v="1245"/>
    <n v="736.8904"/>
  </r>
  <r>
    <s v="31-May"/>
    <x v="1246"/>
    <n v="0"/>
  </r>
  <r>
    <s v="01-Jun"/>
    <x v="1247"/>
    <n v="586.04200000000003"/>
  </r>
  <r>
    <s v="02-Jun"/>
    <x v="1248"/>
    <n v="135.70599999999999"/>
  </r>
  <r>
    <s v="03-Jun"/>
    <x v="1249"/>
    <n v="2952.0360000000001"/>
  </r>
  <r>
    <s v="04-Jun"/>
    <x v="1250"/>
    <n v="279.41399999999999"/>
  </r>
  <r>
    <s v="05-Jun"/>
    <x v="1251"/>
    <n v="491.11199999999997"/>
  </r>
  <r>
    <s v="06-Jun"/>
    <x v="1252"/>
    <n v="31.349999999999998"/>
  </r>
  <r>
    <s v="07-Jun"/>
    <x v="1253"/>
    <n v="0"/>
  </r>
  <r>
    <s v="08-Jun"/>
    <x v="1254"/>
    <n v="2227.038"/>
  </r>
  <r>
    <s v="09-Jun"/>
    <x v="1255"/>
    <n v="939.13300000000004"/>
  </r>
  <r>
    <s v="10-Jun"/>
    <x v="1256"/>
    <n v="2513.3429999999998"/>
  </r>
  <r>
    <s v="11-Jun"/>
    <x v="1257"/>
    <n v="1580.8939999999998"/>
  </r>
  <r>
    <s v="12-Jun"/>
    <x v="1258"/>
    <n v="1679.9680000000001"/>
  </r>
  <r>
    <s v="13-Jun"/>
    <x v="1259"/>
    <n v="1156.018"/>
  </r>
  <r>
    <s v="14-Jun"/>
    <x v="1260"/>
    <n v="0"/>
  </r>
  <r>
    <s v="15-Jun"/>
    <x v="1261"/>
    <n v="4057.51"/>
  </r>
  <r>
    <s v="16-Jun"/>
    <x v="1262"/>
    <n v="2724.1940000000004"/>
  </r>
  <r>
    <s v="17-Jun"/>
    <x v="1263"/>
    <n v="3896.672"/>
  </r>
  <r>
    <s v="18-Jun"/>
    <x v="1264"/>
    <n v="1031.1555000000001"/>
  </r>
  <r>
    <s v="19-Jun"/>
    <x v="1265"/>
    <n v="1900.1930000000002"/>
  </r>
  <r>
    <s v="20-Jun"/>
    <x v="1266"/>
    <n v="1028.2280000000001"/>
  </r>
  <r>
    <s v="21-Jun"/>
    <x v="1267"/>
    <n v="595.65599999999995"/>
  </r>
  <r>
    <s v="22-Jun"/>
    <x v="1268"/>
    <n v="579.01900000000001"/>
  </r>
  <r>
    <s v="23-Jun"/>
    <x v="1269"/>
    <n v="0"/>
  </r>
  <r>
    <s v="24-Jun"/>
    <x v="1270"/>
    <n v="1184.6840000000002"/>
  </r>
  <r>
    <s v="25-Jun"/>
    <x v="1271"/>
    <n v="1508.3519999999999"/>
  </r>
  <r>
    <s v="26-Jun"/>
    <x v="1272"/>
    <n v="4224.1360000000004"/>
  </r>
  <r>
    <s v="27-Jun"/>
    <x v="1273"/>
    <n v="1644.9059999999999"/>
  </r>
  <r>
    <s v="28-Jun"/>
    <x v="1274"/>
    <n v="0"/>
  </r>
  <r>
    <s v="29-Jun"/>
    <x v="1275"/>
    <n v="4521.9911999999995"/>
  </r>
  <r>
    <s v="30-Jun"/>
    <x v="1276"/>
    <n v="4721.9769999999999"/>
  </r>
  <r>
    <s v="01-Jul"/>
    <x v="1277"/>
    <n v="639.83000000000004"/>
  </r>
  <r>
    <s v="02-Jul"/>
    <x v="1278"/>
    <n v="169.19200000000001"/>
  </r>
  <r>
    <s v="03-Jul"/>
    <x v="1279"/>
    <n v="6963.4040000000005"/>
  </r>
  <r>
    <s v="04-Jul"/>
    <x v="1280"/>
    <n v="0"/>
  </r>
  <r>
    <s v="05-Jul"/>
    <x v="1281"/>
    <n v="476.35399999999998"/>
  </r>
  <r>
    <s v="06-Jul"/>
    <x v="1282"/>
    <n v="380.37800000000004"/>
  </r>
  <r>
    <s v="07-Jul"/>
    <x v="1283"/>
    <n v="1620.25"/>
  </r>
  <r>
    <s v="08-Jul"/>
    <x v="1284"/>
    <n v="1980.2640000000001"/>
  </r>
  <r>
    <s v="09-Jul"/>
    <x v="1285"/>
    <n v="1671.2139999999999"/>
  </r>
  <r>
    <s v="10-Jul"/>
    <x v="1286"/>
    <n v="359.21399999999994"/>
  </r>
  <r>
    <s v="11-Jul"/>
    <x v="1287"/>
    <n v="1728.8919999999998"/>
  </r>
  <r>
    <s v="12-Jul"/>
    <x v="1288"/>
    <n v="3.8159999999999998"/>
  </r>
  <r>
    <s v="13-Jul"/>
    <x v="1289"/>
    <n v="504.54199999999997"/>
  </r>
  <r>
    <s v="14-Jul"/>
    <x v="1290"/>
    <n v="3598.9340000000002"/>
  </r>
  <r>
    <s v="15-Jul"/>
    <x v="1291"/>
    <n v="2132.2290000000003"/>
  </r>
  <r>
    <s v="16-Jul"/>
    <x v="1292"/>
    <n v="74.284000000000006"/>
  </r>
  <r>
    <s v="17-Jul"/>
    <x v="1293"/>
    <n v="2191.8729999999996"/>
  </r>
  <r>
    <s v="18-Jul"/>
    <x v="1294"/>
    <n v="2106.7940000000003"/>
  </r>
  <r>
    <s v="19-Jul"/>
    <x v="1295"/>
    <n v="0"/>
  </r>
  <r>
    <s v="20-Jul"/>
    <x v="1296"/>
    <n v="2283.2080000000001"/>
  </r>
  <r>
    <s v="21-Jul"/>
    <x v="1297"/>
    <n v="3683.8320000000003"/>
  </r>
  <r>
    <s v="22-Jul"/>
    <x v="1298"/>
    <n v="556.31400000000008"/>
  </r>
  <r>
    <s v="23-Jul"/>
    <x v="1299"/>
    <n v="898.1880000000001"/>
  </r>
  <r>
    <s v="24-Jul"/>
    <x v="1300"/>
    <n v="2399.96"/>
  </r>
  <r>
    <s v="25-Jul"/>
    <x v="1301"/>
    <n v="798.74199999999996"/>
  </r>
  <r>
    <s v="26-Jul"/>
    <x v="1302"/>
    <n v="2012.3020000000001"/>
  </r>
  <r>
    <s v="27-Jul"/>
    <x v="1303"/>
    <n v="947.83200000000011"/>
  </r>
  <r>
    <s v="28-Jul"/>
    <x v="1304"/>
    <n v="1170.5639999999999"/>
  </r>
  <r>
    <s v="29-Jul"/>
    <x v="1305"/>
    <n v="1391.2940000000001"/>
  </r>
  <r>
    <s v="30-Jul"/>
    <x v="1306"/>
    <n v="523.37599999999998"/>
  </r>
  <r>
    <s v="31-Jul"/>
    <x v="1307"/>
    <n v="1558.028"/>
  </r>
  <r>
    <s v="01-Aug"/>
    <x v="1308"/>
    <n v="2085.65"/>
  </r>
  <r>
    <s v="02-Aug"/>
    <x v="1309"/>
    <n v="0"/>
  </r>
  <r>
    <s v="03-Aug"/>
    <x v="1310"/>
    <n v="514.82799999999997"/>
  </r>
  <r>
    <s v="04-Aug"/>
    <x v="1311"/>
    <n v="20.070000000000004"/>
  </r>
  <r>
    <s v="05-Aug"/>
    <x v="1312"/>
    <n v="503.67599999999999"/>
  </r>
  <r>
    <s v="06-Aug"/>
    <x v="1313"/>
    <n v="1424.0259999999998"/>
  </r>
  <r>
    <s v="07-Aug"/>
    <x v="1314"/>
    <n v="3479.6239999999998"/>
  </r>
  <r>
    <s v="08-Aug"/>
    <x v="1315"/>
    <n v="0"/>
  </r>
  <r>
    <s v="09-Aug"/>
    <x v="1316"/>
    <n v="0"/>
  </r>
  <r>
    <s v="10-Aug"/>
    <x v="1317"/>
    <n v="1823.07"/>
  </r>
  <r>
    <s v="11-Aug"/>
    <x v="1318"/>
    <n v="708.726"/>
  </r>
  <r>
    <s v="12-Aug"/>
    <x v="1319"/>
    <n v="3693.0839999999994"/>
  </r>
  <r>
    <s v="13-Aug"/>
    <x v="1320"/>
    <n v="2643.1640000000007"/>
  </r>
  <r>
    <s v="14-Aug"/>
    <x v="1321"/>
    <n v="440.73599999999999"/>
  </r>
  <r>
    <s v="15-Aug"/>
    <x v="1322"/>
    <n v="1949.8720000000001"/>
  </r>
  <r>
    <s v="16-Aug"/>
    <x v="1323"/>
    <n v="80.563999999999993"/>
  </r>
  <r>
    <s v="17-Aug"/>
    <x v="1324"/>
    <n v="9517.2880000000005"/>
  </r>
  <r>
    <s v="18-Aug"/>
    <x v="1325"/>
    <n v="7078.4840000000004"/>
  </r>
  <r>
    <s v="19-Aug"/>
    <x v="1326"/>
    <n v="512.44600000000003"/>
  </r>
  <r>
    <s v="20-Aug"/>
    <x v="1327"/>
    <n v="692.95"/>
  </r>
  <r>
    <s v="21-Aug"/>
    <x v="1328"/>
    <n v="8284.5339999999997"/>
  </r>
  <r>
    <s v="22-Aug"/>
    <x v="1329"/>
    <n v="524.54"/>
  </r>
  <r>
    <s v="23-Aug"/>
    <x v="1330"/>
    <n v="4590.3440000000001"/>
  </r>
  <r>
    <s v="24-Aug"/>
    <x v="1331"/>
    <n v="685.05600000000015"/>
  </r>
  <r>
    <s v="25-Aug"/>
    <x v="1332"/>
    <n v="361.988"/>
  </r>
  <r>
    <s v="26-Aug"/>
    <x v="1333"/>
    <n v="190.66"/>
  </r>
  <r>
    <s v="27-Aug"/>
    <x v="1334"/>
    <n v="6190.5379999999996"/>
  </r>
  <r>
    <s v="28-Aug"/>
    <x v="1335"/>
    <n v="1443.6319999999998"/>
  </r>
  <r>
    <s v="29-Aug"/>
    <x v="1336"/>
    <n v="235.46800000000002"/>
  </r>
  <r>
    <s v="30-Aug"/>
    <x v="1337"/>
    <n v="0"/>
  </r>
  <r>
    <s v="31-Aug"/>
    <x v="1338"/>
    <n v="3162.83"/>
  </r>
  <r>
    <s v="01-Sep"/>
    <x v="1339"/>
    <n v="1261.81"/>
  </r>
  <r>
    <s v="02-Sep"/>
    <x v="1340"/>
    <n v="8652.3339999999989"/>
  </r>
  <r>
    <s v="03-Sep"/>
    <x v="1341"/>
    <n v="1595.8489999999999"/>
  </r>
  <r>
    <s v="04-Sep"/>
    <x v="1342"/>
    <n v="5360.2020000000002"/>
  </r>
  <r>
    <s v="05-Sep"/>
    <x v="1343"/>
    <n v="327.04399999999998"/>
  </r>
  <r>
    <s v="06-Sep"/>
    <x v="1344"/>
    <n v="0"/>
  </r>
  <r>
    <s v="07-Sep"/>
    <x v="1345"/>
    <n v="3848.565000000001"/>
  </r>
  <r>
    <s v="08-Sep"/>
    <x v="1346"/>
    <n v="2184.3270000000002"/>
  </r>
  <r>
    <s v="09-Sep"/>
    <x v="1347"/>
    <n v="4356.0610000000006"/>
  </r>
  <r>
    <s v="10-Sep"/>
    <x v="1348"/>
    <n v="2506.6460000000006"/>
  </r>
  <r>
    <s v="11-Sep"/>
    <x v="1349"/>
    <n v="5564.0059999999994"/>
  </r>
  <r>
    <s v="12-Sep"/>
    <x v="1350"/>
    <n v="491.55"/>
  </r>
  <r>
    <s v="13-Sep"/>
    <x v="1351"/>
    <n v="15.92"/>
  </r>
  <r>
    <s v="14-Sep"/>
    <x v="1352"/>
    <n v="3471.4029999999998"/>
  </r>
  <r>
    <s v="15-Sep"/>
    <x v="1353"/>
    <n v="7285.025999999998"/>
  </r>
  <r>
    <s v="16-Sep"/>
    <x v="1354"/>
    <n v="831.65"/>
  </r>
  <r>
    <s v="17-Sep"/>
    <x v="1355"/>
    <n v="4979.2259999999997"/>
  </r>
  <r>
    <s v="18-Sep"/>
    <x v="1356"/>
    <n v="1511.9299999999998"/>
  </r>
  <r>
    <s v="19-Sep"/>
    <x v="1357"/>
    <n v="1648.1880000000003"/>
  </r>
  <r>
    <s v="20-Sep"/>
    <x v="1358"/>
    <n v="7359.9180000000006"/>
  </r>
  <r>
    <s v="21-Sep"/>
    <x v="1359"/>
    <n v="338.17200000000003"/>
  </r>
  <r>
    <s v="22-Sep"/>
    <x v="1360"/>
    <n v="7871.2129999999997"/>
  </r>
  <r>
    <s v="23-Sep"/>
    <x v="1361"/>
    <n v="2395.7860000000001"/>
  </r>
  <r>
    <s v="24-Sep"/>
    <x v="1362"/>
    <n v="6450.4619999999995"/>
  </r>
  <r>
    <s v="25-Sep"/>
    <x v="1363"/>
    <n v="1412.213"/>
  </r>
  <r>
    <s v="26-Sep"/>
    <x v="1364"/>
    <n v="1486.576"/>
  </r>
  <r>
    <s v="27-Sep"/>
    <x v="1365"/>
    <n v="0"/>
  </r>
  <r>
    <s v="28-Sep"/>
    <x v="1366"/>
    <n v="559.27100000000007"/>
  </r>
  <r>
    <s v="29-Sep"/>
    <x v="1367"/>
    <n v="1846.78"/>
  </r>
  <r>
    <s v="30-Sep"/>
    <x v="1368"/>
    <n v="540.75999999999988"/>
  </r>
  <r>
    <s v="01-Oct"/>
    <x v="1369"/>
    <n v="2978.4659999999999"/>
  </r>
  <r>
    <s v="02-Oct"/>
    <x v="1370"/>
    <n v="5418.0220000000008"/>
  </r>
  <r>
    <s v="03-Oct"/>
    <x v="1371"/>
    <n v="2504.48"/>
  </r>
  <r>
    <s v="04-Oct"/>
    <x v="1372"/>
    <n v="19.98"/>
  </r>
  <r>
    <s v="05-Oct"/>
    <x v="1373"/>
    <n v="6684.6159999999991"/>
  </r>
  <r>
    <s v="06-Oct"/>
    <x v="1374"/>
    <n v="1180.8200000000002"/>
  </r>
  <r>
    <s v="07-Oct"/>
    <x v="1375"/>
    <n v="2749.2100000000005"/>
  </r>
  <r>
    <s v="08-Oct"/>
    <x v="1376"/>
    <n v="608.35599999999999"/>
  </r>
  <r>
    <s v="09-Oct"/>
    <x v="1377"/>
    <n v="1496.5890000000002"/>
  </r>
  <r>
    <s v="10-Oct"/>
    <x v="1378"/>
    <n v="239.358"/>
  </r>
  <r>
    <s v="11-Oct"/>
    <x v="1379"/>
    <n v="0"/>
  </r>
  <r>
    <s v="12-Oct"/>
    <x v="1380"/>
    <n v="5625.3940000000002"/>
  </r>
  <r>
    <s v="13-Oct"/>
    <x v="1381"/>
    <n v="8405.8019999999997"/>
  </r>
  <r>
    <s v="14-Oct"/>
    <x v="1382"/>
    <n v="134.33199999999999"/>
  </r>
  <r>
    <s v="15-Oct"/>
    <x v="1383"/>
    <n v="1017.9399999999998"/>
  </r>
  <r>
    <s v="16-Oct"/>
    <x v="1384"/>
    <n v="3473.5970000000002"/>
  </r>
  <r>
    <s v="17-Oct"/>
    <x v="1385"/>
    <n v="126.352"/>
  </r>
  <r>
    <s v="18-Oct"/>
    <x v="1386"/>
    <n v="0"/>
  </r>
  <r>
    <s v="19-Oct"/>
    <x v="1387"/>
    <n v="2781.8701999999998"/>
  </r>
  <r>
    <s v="20-Oct"/>
    <x v="1388"/>
    <n v="1333.8580000000002"/>
  </r>
  <r>
    <s v="21-Oct"/>
    <x v="1389"/>
    <n v="4537.2010000000009"/>
  </r>
  <r>
    <s v="22-Oct"/>
    <x v="1390"/>
    <n v="15158.877000000002"/>
  </r>
  <r>
    <s v="23-Oct"/>
    <x v="1391"/>
    <n v="3352.3940000000002"/>
  </r>
  <r>
    <s v="24-Oct"/>
    <x v="1392"/>
    <n v="529.08499999999992"/>
  </r>
  <r>
    <s v="25-Oct"/>
    <x v="1393"/>
    <n v="0"/>
  </r>
  <r>
    <s v="26-Oct"/>
    <x v="1394"/>
    <n v="999.86800000000005"/>
  </r>
  <r>
    <s v="27-Oct"/>
    <x v="1395"/>
    <n v="1086.3200000000002"/>
  </r>
  <r>
    <s v="28-Oct"/>
    <x v="1396"/>
    <n v="408.72599999999994"/>
  </r>
  <r>
    <s v="29-Oct"/>
    <x v="1397"/>
    <n v="46.96"/>
  </r>
  <r>
    <s v="30-Oct"/>
    <x v="1398"/>
    <n v="4025.73"/>
  </r>
  <r>
    <s v="31-Oct"/>
    <x v="1399"/>
    <n v="523.928"/>
  </r>
  <r>
    <s v="01-Nov"/>
    <x v="1400"/>
    <n v="2921.4299999999994"/>
  </r>
  <r>
    <s v="02-Nov"/>
    <x v="1401"/>
    <n v="6294.3860000000004"/>
  </r>
  <r>
    <s v="03-Nov"/>
    <x v="1402"/>
    <n v="4536.9370000000008"/>
  </r>
  <r>
    <s v="04-Nov"/>
    <x v="1403"/>
    <n v="10668.095999999998"/>
  </r>
  <r>
    <s v="05-Nov"/>
    <x v="1404"/>
    <n v="2355.0639999999999"/>
  </r>
  <r>
    <s v="06-Nov"/>
    <x v="1405"/>
    <n v="4288.75"/>
  </r>
  <r>
    <s v="07-Nov"/>
    <x v="1406"/>
    <n v="2413.3779999999997"/>
  </r>
  <r>
    <s v="08-Nov"/>
    <x v="1407"/>
    <n v="384.1"/>
  </r>
  <r>
    <s v="09-Nov"/>
    <x v="1408"/>
    <n v="4751.4919999999993"/>
  </r>
  <r>
    <s v="10-Nov"/>
    <x v="1409"/>
    <n v="4007.5480000000002"/>
  </r>
  <r>
    <s v="11-Nov"/>
    <x v="1410"/>
    <n v="1815.2180000000001"/>
  </r>
  <r>
    <s v="12-Nov"/>
    <x v="1411"/>
    <n v="2911.3859999999995"/>
  </r>
  <r>
    <s v="13-Nov"/>
    <x v="1412"/>
    <n v="6633.4202000000014"/>
  </r>
  <r>
    <s v="14-Nov"/>
    <x v="1413"/>
    <n v="834.6579999999999"/>
  </r>
  <r>
    <s v="15-Nov"/>
    <x v="1414"/>
    <n v="559.20000000000005"/>
  </r>
  <r>
    <s v="16-Nov"/>
    <x v="1415"/>
    <n v="4755.2339999999995"/>
  </r>
  <r>
    <s v="17-Nov"/>
    <x v="1416"/>
    <n v="13408.792799999996"/>
  </r>
  <r>
    <s v="18-Nov"/>
    <x v="1417"/>
    <n v="1469.7560000000001"/>
  </r>
  <r>
    <s v="19-Nov"/>
    <x v="1418"/>
    <n v="7397.2719999999999"/>
  </r>
  <r>
    <s v="20-Nov"/>
    <x v="1419"/>
    <n v="2988.2739999999999"/>
  </r>
  <r>
    <s v="21-Nov"/>
    <x v="1420"/>
    <n v="2236.1839999999997"/>
  </r>
  <r>
    <s v="22-Nov"/>
    <x v="1421"/>
    <n v="35.712000000000003"/>
  </r>
  <r>
    <s v="23-Nov"/>
    <x v="1422"/>
    <n v="1153.1090000000002"/>
  </r>
  <r>
    <s v="24-Nov"/>
    <x v="1423"/>
    <n v="4736.0609999999988"/>
  </r>
  <r>
    <s v="25-Nov"/>
    <x v="1424"/>
    <n v="3666.1570000000002"/>
  </r>
  <r>
    <s v="26-Nov"/>
    <x v="1425"/>
    <n v="5048.1720000000005"/>
  </r>
  <r>
    <s v="27-Nov"/>
    <x v="1426"/>
    <n v="1618.2540000000001"/>
  </r>
  <r>
    <s v="28-Nov"/>
    <x v="1427"/>
    <n v="6912.9439999999995"/>
  </r>
  <r>
    <s v="29-Nov"/>
    <x v="1428"/>
    <n v="491.88799999999998"/>
  </r>
  <r>
    <s v="30-Nov"/>
    <x v="1429"/>
    <n v="6645.2819999999992"/>
  </r>
  <r>
    <s v="01-Dec"/>
    <x v="1430"/>
    <n v="5331.1779999999999"/>
  </r>
  <r>
    <s v="02-Dec"/>
    <x v="1431"/>
    <n v="9951.1820000000007"/>
  </r>
  <r>
    <s v="03-Dec"/>
    <x v="1432"/>
    <n v="1403.8419999999999"/>
  </r>
  <r>
    <s v="04-Dec"/>
    <x v="1433"/>
    <n v="2639.6379999999995"/>
  </r>
  <r>
    <s v="05-Dec"/>
    <x v="1434"/>
    <n v="1453.136"/>
  </r>
  <r>
    <s v="06-Dec"/>
    <x v="1435"/>
    <n v="10.68"/>
  </r>
  <r>
    <s v="07-Dec"/>
    <x v="1436"/>
    <n v="2916.5139999999997"/>
  </r>
  <r>
    <s v="08-Dec"/>
    <x v="1437"/>
    <n v="7643.0409999999993"/>
  </r>
  <r>
    <s v="09-Dec"/>
    <x v="1438"/>
    <n v="5470.39"/>
  </r>
  <r>
    <s v="10-Dec"/>
    <x v="1439"/>
    <n v="3873.5589999999997"/>
  </r>
  <r>
    <s v="11-Dec"/>
    <x v="1440"/>
    <n v="2025.0350000000003"/>
  </r>
  <r>
    <s v="12-Dec"/>
    <x v="1441"/>
    <n v="0"/>
  </r>
  <r>
    <s v="13-Dec"/>
    <x v="1442"/>
    <n v="580.93600000000004"/>
  </r>
  <r>
    <s v="14-Dec"/>
    <x v="1443"/>
    <n v="3897.7139999999999"/>
  </r>
  <r>
    <s v="15-Dec"/>
    <x v="1444"/>
    <n v="306.88800000000003"/>
  </r>
  <r>
    <s v="16-Dec"/>
    <x v="1445"/>
    <n v="858.70200000000011"/>
  </r>
  <r>
    <s v="17-Dec"/>
    <x v="1446"/>
    <n v="2027.7579999999998"/>
  </r>
  <r>
    <s v="18-Dec"/>
    <x v="1447"/>
    <n v="3645.9110000000005"/>
  </r>
  <r>
    <s v="19-Dec"/>
    <x v="1448"/>
    <n v="1895.9259999999999"/>
  </r>
  <r>
    <s v="20-Dec"/>
    <x v="1449"/>
    <n v="377.73599999999993"/>
  </r>
  <r>
    <s v="21-Dec"/>
    <x v="1450"/>
    <n v="2140.94"/>
  </r>
  <r>
    <s v="22-Dec"/>
    <x v="1451"/>
    <n v="7442.0209999999997"/>
  </r>
  <r>
    <s v="23-Dec"/>
    <x v="1452"/>
    <n v="1926.7760000000003"/>
  </r>
  <r>
    <s v="24-Dec"/>
    <x v="1453"/>
    <n v="6233.0539999999992"/>
  </r>
  <r>
    <s v="25-Dec"/>
    <x v="1454"/>
    <n v="2698.9270000000006"/>
  </r>
  <r>
    <s v="26-Dec"/>
    <x v="1455"/>
    <n v="814.59399999999994"/>
  </r>
  <r>
    <s v="27-Dec"/>
    <x v="1456"/>
    <n v="177.636"/>
  </r>
  <r>
    <s v="28-Dec"/>
    <x v="1457"/>
    <n v="1657.3508000000006"/>
  </r>
  <r>
    <s v="29-Dec"/>
    <x v="1458"/>
    <n v="2915.5340000000001"/>
  </r>
  <r>
    <s v="30-Dec"/>
    <x v="1459"/>
    <n v="713.79"/>
  </r>
  <r>
    <s v="31-Dec"/>
    <x v="1460"/>
    <n v="0"/>
  </r>
  <r>
    <s v="01-Jan"/>
    <x v="1461"/>
    <n v="0"/>
  </r>
  <r>
    <s v="02-Jan"/>
    <x v="1462"/>
    <n v="0"/>
  </r>
  <r>
    <s v="03-Jan"/>
    <x v="1463"/>
    <n v="0"/>
  </r>
  <r>
    <s v="04-Jan"/>
    <x v="1464"/>
    <n v="0"/>
  </r>
  <r>
    <s v="05-Jan"/>
    <x v="1465"/>
    <n v="0"/>
  </r>
  <r>
    <s v="06-Jan"/>
    <x v="1466"/>
    <n v="0"/>
  </r>
  <r>
    <s v="07-Jan"/>
    <x v="1467"/>
    <n v="0"/>
  </r>
  <r>
    <s v="08-Jan"/>
    <x v="1468"/>
    <n v="0"/>
  </r>
  <r>
    <s v="09-Jan"/>
    <x v="1469"/>
    <n v="0"/>
  </r>
  <r>
    <s v="10-Jan"/>
    <x v="1470"/>
    <n v="0"/>
  </r>
  <r>
    <s v="11-Jan"/>
    <x v="1471"/>
    <n v="0"/>
  </r>
  <r>
    <s v="12-Jan"/>
    <x v="1472"/>
    <n v="0"/>
  </r>
  <r>
    <s v="13-Jan"/>
    <x v="1473"/>
    <n v="0"/>
  </r>
  <r>
    <s v="14-Jan"/>
    <x v="1474"/>
    <n v="0"/>
  </r>
  <r>
    <s v="15-Jan"/>
    <x v="1475"/>
    <n v="0"/>
  </r>
  <r>
    <s v="16-Jan"/>
    <x v="1476"/>
    <n v="0"/>
  </r>
  <r>
    <s v="17-Jan"/>
    <x v="1477"/>
    <n v="0"/>
  </r>
  <r>
    <s v="18-Jan"/>
    <x v="1478"/>
    <n v="0"/>
  </r>
  <r>
    <s v="19-Jan"/>
    <x v="1479"/>
    <n v="0"/>
  </r>
  <r>
    <s v="20-Jan"/>
    <x v="1480"/>
    <n v="0"/>
  </r>
  <r>
    <s v="21-Jan"/>
    <x v="1481"/>
    <n v="0"/>
  </r>
  <r>
    <s v="22-Jan"/>
    <x v="1482"/>
    <n v="0"/>
  </r>
  <r>
    <s v="23-Jan"/>
    <x v="1483"/>
    <n v="0"/>
  </r>
  <r>
    <s v="24-Jan"/>
    <x v="1484"/>
    <n v="0"/>
  </r>
  <r>
    <s v="25-Jan"/>
    <x v="1485"/>
    <n v="0"/>
  </r>
  <r>
    <s v="26-Jan"/>
    <x v="1486"/>
    <n v="0"/>
  </r>
  <r>
    <s v="27-Jan"/>
    <x v="1487"/>
    <n v="0"/>
  </r>
  <r>
    <s v="28-Jan"/>
    <x v="1488"/>
    <n v="0"/>
  </r>
  <r>
    <s v="29-Jan"/>
    <x v="1489"/>
    <n v="0"/>
  </r>
  <r>
    <s v="30-Jan"/>
    <x v="1490"/>
    <n v="0"/>
  </r>
  <r>
    <s v="31-Jan"/>
    <x v="1491"/>
    <n v="0"/>
  </r>
  <r>
    <s v="01-Feb"/>
    <x v="1492"/>
    <n v="0"/>
  </r>
  <r>
    <s v="02-Feb"/>
    <x v="1493"/>
    <n v="0"/>
  </r>
  <r>
    <s v="03-Feb"/>
    <x v="1494"/>
    <n v="0"/>
  </r>
  <r>
    <s v="04-Feb"/>
    <x v="1495"/>
    <n v="0"/>
  </r>
  <r>
    <s v="05-Feb"/>
    <x v="1496"/>
    <n v="0"/>
  </r>
  <r>
    <s v="06-Feb"/>
    <x v="1497"/>
    <n v="0"/>
  </r>
  <r>
    <s v="07-Feb"/>
    <x v="1498"/>
    <n v="0"/>
  </r>
  <r>
    <s v="08-Feb"/>
    <x v="1499"/>
    <n v="0"/>
  </r>
  <r>
    <s v="09-Feb"/>
    <x v="1500"/>
    <n v="0"/>
  </r>
  <r>
    <s v="10-Feb"/>
    <x v="1501"/>
    <n v="0"/>
  </r>
  <r>
    <s v="11-Feb"/>
    <x v="1502"/>
    <n v="0"/>
  </r>
  <r>
    <s v="12-Feb"/>
    <x v="1503"/>
    <n v="0"/>
  </r>
  <r>
    <s v="13-Feb"/>
    <x v="1504"/>
    <n v="0"/>
  </r>
  <r>
    <s v="14-Feb"/>
    <x v="1505"/>
    <n v="0"/>
  </r>
  <r>
    <s v="15-Feb"/>
    <x v="1506"/>
    <n v="0"/>
  </r>
  <r>
    <s v="16-Feb"/>
    <x v="1507"/>
    <n v="0"/>
  </r>
  <r>
    <s v="17-Feb"/>
    <x v="1508"/>
    <n v="0"/>
  </r>
  <r>
    <s v="18-Feb"/>
    <x v="1509"/>
    <n v="0"/>
  </r>
  <r>
    <s v="19-Feb"/>
    <x v="1510"/>
    <n v="0"/>
  </r>
  <r>
    <s v="20-Feb"/>
    <x v="1511"/>
    <n v="0"/>
  </r>
  <r>
    <s v="21-Feb"/>
    <x v="1512"/>
    <n v="0"/>
  </r>
  <r>
    <s v="22-Feb"/>
    <x v="1513"/>
    <n v="0"/>
  </r>
  <r>
    <s v="23-Feb"/>
    <x v="1514"/>
    <n v="0"/>
  </r>
  <r>
    <s v="24-Feb"/>
    <x v="1515"/>
    <n v="0"/>
  </r>
  <r>
    <s v="25-Feb"/>
    <x v="1516"/>
    <n v="0"/>
  </r>
  <r>
    <s v="26-Feb"/>
    <x v="1517"/>
    <n v="0"/>
  </r>
  <r>
    <s v="27-Feb"/>
    <x v="1518"/>
    <n v="0"/>
  </r>
  <r>
    <s v="28-Feb"/>
    <x v="1519"/>
    <n v="0"/>
  </r>
  <r>
    <s v="01-Mar"/>
    <x v="1520"/>
    <n v="0"/>
  </r>
  <r>
    <s v="02-Mar"/>
    <x v="1521"/>
    <n v="0"/>
  </r>
  <r>
    <s v="03-Mar"/>
    <x v="1522"/>
    <n v="0"/>
  </r>
  <r>
    <s v="04-Mar"/>
    <x v="1523"/>
    <n v="0"/>
  </r>
  <r>
    <s v="05-Mar"/>
    <x v="1524"/>
    <n v="0"/>
  </r>
  <r>
    <s v="06-Mar"/>
    <x v="1525"/>
    <n v="0"/>
  </r>
  <r>
    <s v="07-Mar"/>
    <x v="1526"/>
    <n v="0"/>
  </r>
  <r>
    <s v="08-Mar"/>
    <x v="1527"/>
    <n v="0"/>
  </r>
  <r>
    <s v="09-Mar"/>
    <x v="1528"/>
    <n v="0"/>
  </r>
  <r>
    <s v="10-Mar"/>
    <x v="1529"/>
    <n v="0"/>
  </r>
  <r>
    <s v="11-Mar"/>
    <x v="1530"/>
    <n v="0"/>
  </r>
  <r>
    <s v="12-Mar"/>
    <x v="1531"/>
    <n v="0"/>
  </r>
  <r>
    <s v="13-Mar"/>
    <x v="1532"/>
    <n v="0"/>
  </r>
  <r>
    <s v="14-Mar"/>
    <x v="1533"/>
    <n v="0"/>
  </r>
  <r>
    <s v="15-Mar"/>
    <x v="1534"/>
    <n v="0"/>
  </r>
  <r>
    <s v="16-Mar"/>
    <x v="1535"/>
    <n v="0"/>
  </r>
  <r>
    <s v="17-Mar"/>
    <x v="1536"/>
    <n v="0"/>
  </r>
  <r>
    <s v="18-Mar"/>
    <x v="1537"/>
    <n v="0"/>
  </r>
  <r>
    <s v="19-Mar"/>
    <x v="1538"/>
    <n v="0"/>
  </r>
  <r>
    <s v="20-Mar"/>
    <x v="1539"/>
    <n v="0"/>
  </r>
  <r>
    <s v="21-Mar"/>
    <x v="1540"/>
    <n v="0"/>
  </r>
  <r>
    <s v="22-Mar"/>
    <x v="1541"/>
    <n v="0"/>
  </r>
  <r>
    <s v="23-Mar"/>
    <x v="1542"/>
    <n v="0"/>
  </r>
  <r>
    <s v="24-Mar"/>
    <x v="1543"/>
    <n v="0"/>
  </r>
  <r>
    <s v="25-Mar"/>
    <x v="1544"/>
    <n v="0"/>
  </r>
  <r>
    <s v="26-Mar"/>
    <x v="1545"/>
    <n v="0"/>
  </r>
  <r>
    <s v="27-Mar"/>
    <x v="1546"/>
    <n v="0"/>
  </r>
  <r>
    <s v="28-Mar"/>
    <x v="1547"/>
    <n v="0"/>
  </r>
  <r>
    <s v="29-Mar"/>
    <x v="1548"/>
    <n v="0"/>
  </r>
  <r>
    <s v="30-Mar"/>
    <x v="1549"/>
    <n v="0"/>
  </r>
  <r>
    <s v="31-Mar"/>
    <x v="1550"/>
    <n v="0"/>
  </r>
  <r>
    <s v="01-Apr"/>
    <x v="1551"/>
    <n v="0"/>
  </r>
  <r>
    <s v="02-Apr"/>
    <x v="1552"/>
    <n v="0"/>
  </r>
  <r>
    <s v="03-Apr"/>
    <x v="1553"/>
    <n v="0"/>
  </r>
  <r>
    <s v="04-Apr"/>
    <x v="1554"/>
    <n v="0"/>
  </r>
  <r>
    <s v="05-Apr"/>
    <x v="1555"/>
    <n v="0"/>
  </r>
  <r>
    <s v="06-Apr"/>
    <x v="1556"/>
    <n v="0"/>
  </r>
  <r>
    <s v="07-Apr"/>
    <x v="1557"/>
    <n v="0"/>
  </r>
  <r>
    <s v="08-Apr"/>
    <x v="1558"/>
    <n v="0"/>
  </r>
  <r>
    <s v="09-Apr"/>
    <x v="1559"/>
    <n v="0"/>
  </r>
  <r>
    <s v="10-Apr"/>
    <x v="1560"/>
    <n v="0"/>
  </r>
  <r>
    <s v="11-Apr"/>
    <x v="1561"/>
    <n v="0"/>
  </r>
  <r>
    <s v="12-Apr"/>
    <x v="1562"/>
    <n v="0"/>
  </r>
  <r>
    <s v="13-Apr"/>
    <x v="1563"/>
    <n v="0"/>
  </r>
  <r>
    <s v="14-Apr"/>
    <x v="1564"/>
    <n v="0"/>
  </r>
  <r>
    <s v="15-Apr"/>
    <x v="1565"/>
    <n v="0"/>
  </r>
  <r>
    <s v="16-Apr"/>
    <x v="1566"/>
    <n v="0"/>
  </r>
  <r>
    <s v="17-Apr"/>
    <x v="1567"/>
    <n v="0"/>
  </r>
  <r>
    <s v="18-Apr"/>
    <x v="1568"/>
    <n v="0"/>
  </r>
  <r>
    <s v="19-Apr"/>
    <x v="1569"/>
    <n v="0"/>
  </r>
  <r>
    <s v="20-Apr"/>
    <x v="1570"/>
    <n v="0"/>
  </r>
  <r>
    <s v="21-Apr"/>
    <x v="1571"/>
    <n v="0"/>
  </r>
  <r>
    <s v="22-Apr"/>
    <x v="1572"/>
    <n v="0"/>
  </r>
  <r>
    <s v="23-Apr"/>
    <x v="1573"/>
    <n v="0"/>
  </r>
  <r>
    <s v="24-Apr"/>
    <x v="1574"/>
    <n v="0"/>
  </r>
  <r>
    <s v="25-Apr"/>
    <x v="1575"/>
    <n v="0"/>
  </r>
  <r>
    <s v="26-Apr"/>
    <x v="1576"/>
    <n v="0"/>
  </r>
  <r>
    <s v="27-Apr"/>
    <x v="1577"/>
    <n v="0"/>
  </r>
  <r>
    <s v="28-Apr"/>
    <x v="1578"/>
    <n v="0"/>
  </r>
  <r>
    <s v="29-Apr"/>
    <x v="1579"/>
    <n v="0"/>
  </r>
  <r>
    <s v="30-Apr"/>
    <x v="1580"/>
    <n v="0"/>
  </r>
  <r>
    <s v="01-May"/>
    <x v="1581"/>
    <n v="0"/>
  </r>
  <r>
    <s v="02-May"/>
    <x v="1582"/>
    <n v="0"/>
  </r>
  <r>
    <s v="03-May"/>
    <x v="1583"/>
    <n v="0"/>
  </r>
  <r>
    <s v="04-May"/>
    <x v="1584"/>
    <n v="0"/>
  </r>
  <r>
    <s v="05-May"/>
    <x v="1585"/>
    <n v="0"/>
  </r>
  <r>
    <s v="06-May"/>
    <x v="1586"/>
    <n v="0"/>
  </r>
  <r>
    <s v="07-May"/>
    <x v="1587"/>
    <n v="0"/>
  </r>
  <r>
    <s v="08-May"/>
    <x v="1588"/>
    <n v="0"/>
  </r>
  <r>
    <s v="09-May"/>
    <x v="1589"/>
    <n v="0"/>
  </r>
  <r>
    <s v="10-May"/>
    <x v="1590"/>
    <n v="0"/>
  </r>
  <r>
    <s v="11-May"/>
    <x v="1591"/>
    <n v="0"/>
  </r>
  <r>
    <s v="12-May"/>
    <x v="1592"/>
    <n v="0"/>
  </r>
  <r>
    <s v="13-May"/>
    <x v="1593"/>
    <n v="0"/>
  </r>
  <r>
    <s v="14-May"/>
    <x v="1594"/>
    <n v="0"/>
  </r>
  <r>
    <s v="15-May"/>
    <x v="1595"/>
    <n v="0"/>
  </r>
  <r>
    <s v="16-May"/>
    <x v="1596"/>
    <n v="0"/>
  </r>
  <r>
    <s v="17-May"/>
    <x v="1597"/>
    <n v="0"/>
  </r>
  <r>
    <s v="18-May"/>
    <x v="1598"/>
    <n v="0"/>
  </r>
  <r>
    <s v="19-May"/>
    <x v="1599"/>
    <n v="0"/>
  </r>
  <r>
    <s v="20-May"/>
    <x v="1600"/>
    <n v="0"/>
  </r>
  <r>
    <s v="21-May"/>
    <x v="1601"/>
    <n v="0"/>
  </r>
  <r>
    <s v="22-May"/>
    <x v="1602"/>
    <n v="0"/>
  </r>
  <r>
    <s v="23-May"/>
    <x v="1603"/>
    <n v="0"/>
  </r>
  <r>
    <s v="24-May"/>
    <x v="1604"/>
    <n v="0"/>
  </r>
  <r>
    <s v="25-May"/>
    <x v="1605"/>
    <n v="0"/>
  </r>
  <r>
    <s v="26-May"/>
    <x v="1606"/>
    <n v="0"/>
  </r>
  <r>
    <s v="27-May"/>
    <x v="1607"/>
    <n v="0"/>
  </r>
  <r>
    <s v="28-May"/>
    <x v="1608"/>
    <n v="0"/>
  </r>
  <r>
    <s v="29-May"/>
    <x v="1609"/>
    <n v="0"/>
  </r>
  <r>
    <s v="30-May"/>
    <x v="1610"/>
    <n v="0"/>
  </r>
  <r>
    <s v="31-May"/>
    <x v="1611"/>
    <n v="0"/>
  </r>
  <r>
    <s v="01-Jun"/>
    <x v="1612"/>
    <n v="0"/>
  </r>
  <r>
    <s v="02-Jun"/>
    <x v="1613"/>
    <n v="0"/>
  </r>
  <r>
    <s v="03-Jun"/>
    <x v="1614"/>
    <n v="0"/>
  </r>
  <r>
    <s v="04-Jun"/>
    <x v="1615"/>
    <n v="0"/>
  </r>
  <r>
    <s v="05-Jun"/>
    <x v="1616"/>
    <n v="0"/>
  </r>
  <r>
    <s v="06-Jun"/>
    <x v="1617"/>
    <n v="0"/>
  </r>
  <r>
    <s v="07-Jun"/>
    <x v="1618"/>
    <n v="0"/>
  </r>
  <r>
    <s v="08-Jun"/>
    <x v="1619"/>
    <n v="0"/>
  </r>
  <r>
    <s v="09-Jun"/>
    <x v="1620"/>
    <n v="0"/>
  </r>
  <r>
    <s v="10-Jun"/>
    <x v="1621"/>
    <n v="0"/>
  </r>
  <r>
    <s v="11-Jun"/>
    <x v="1622"/>
    <n v="0"/>
  </r>
  <r>
    <s v="12-Jun"/>
    <x v="1623"/>
    <n v="0"/>
  </r>
  <r>
    <s v="13-Jun"/>
    <x v="1624"/>
    <n v="0"/>
  </r>
  <r>
    <s v="14-Jun"/>
    <x v="1625"/>
    <n v="0"/>
  </r>
  <r>
    <s v="15-Jun"/>
    <x v="1626"/>
    <n v="0"/>
  </r>
  <r>
    <s v="16-Jun"/>
    <x v="1627"/>
    <n v="0"/>
  </r>
  <r>
    <s v="17-Jun"/>
    <x v="1628"/>
    <n v="0"/>
  </r>
  <r>
    <s v="18-Jun"/>
    <x v="1629"/>
    <n v="0"/>
  </r>
  <r>
    <s v="19-Jun"/>
    <x v="1630"/>
    <n v="0"/>
  </r>
  <r>
    <s v="20-Jun"/>
    <x v="1631"/>
    <n v="0"/>
  </r>
  <r>
    <s v="21-Jun"/>
    <x v="1632"/>
    <n v="0"/>
  </r>
  <r>
    <s v="22-Jun"/>
    <x v="1633"/>
    <n v="0"/>
  </r>
  <r>
    <s v="23-Jun"/>
    <x v="1634"/>
    <n v="0"/>
  </r>
  <r>
    <s v="24-Jun"/>
    <x v="1635"/>
    <n v="0"/>
  </r>
  <r>
    <s v="25-Jun"/>
    <x v="1636"/>
    <n v="0"/>
  </r>
  <r>
    <s v="26-Jun"/>
    <x v="1637"/>
    <n v="0"/>
  </r>
  <r>
    <s v="27-Jun"/>
    <x v="1638"/>
    <n v="0"/>
  </r>
  <r>
    <s v="28-Jun"/>
    <x v="1639"/>
    <n v="0"/>
  </r>
  <r>
    <s v="29-Jun"/>
    <x v="1640"/>
    <n v="0"/>
  </r>
  <r>
    <s v="30-Jun"/>
    <x v="1641"/>
    <n v="0"/>
  </r>
  <r>
    <s v="01-Jul"/>
    <x v="1642"/>
    <n v="0"/>
  </r>
  <r>
    <s v="02-Jul"/>
    <x v="1643"/>
    <n v="0"/>
  </r>
  <r>
    <s v="03-Jul"/>
    <x v="1644"/>
    <n v="0"/>
  </r>
  <r>
    <s v="04-Jul"/>
    <x v="1645"/>
    <n v="0"/>
  </r>
  <r>
    <s v="05-Jul"/>
    <x v="1646"/>
    <n v="0"/>
  </r>
  <r>
    <s v="06-Jul"/>
    <x v="1647"/>
    <n v="0"/>
  </r>
  <r>
    <s v="07-Jul"/>
    <x v="1648"/>
    <n v="0"/>
  </r>
  <r>
    <s v="08-Jul"/>
    <x v="1649"/>
    <n v="0"/>
  </r>
  <r>
    <s v="09-Jul"/>
    <x v="1650"/>
    <n v="0"/>
  </r>
  <r>
    <s v="10-Jul"/>
    <x v="1651"/>
    <n v="0"/>
  </r>
  <r>
    <s v="11-Jul"/>
    <x v="1652"/>
    <n v="0"/>
  </r>
  <r>
    <s v="12-Jul"/>
    <x v="1653"/>
    <n v="0"/>
  </r>
  <r>
    <s v="13-Jul"/>
    <x v="1654"/>
    <n v="0"/>
  </r>
  <r>
    <s v="14-Jul"/>
    <x v="1655"/>
    <n v="0"/>
  </r>
  <r>
    <s v="15-Jul"/>
    <x v="1656"/>
    <n v="0"/>
  </r>
  <r>
    <s v="16-Jul"/>
    <x v="1657"/>
    <n v="0"/>
  </r>
  <r>
    <s v="17-Jul"/>
    <x v="1658"/>
    <n v="0"/>
  </r>
  <r>
    <s v="18-Jul"/>
    <x v="1659"/>
    <n v="0"/>
  </r>
  <r>
    <s v="19-Jul"/>
    <x v="1660"/>
    <n v="0"/>
  </r>
  <r>
    <s v="20-Jul"/>
    <x v="1661"/>
    <n v="0"/>
  </r>
  <r>
    <s v="21-Jul"/>
    <x v="1662"/>
    <n v="0"/>
  </r>
  <r>
    <s v="22-Jul"/>
    <x v="1663"/>
    <n v="0"/>
  </r>
  <r>
    <s v="23-Jul"/>
    <x v="1664"/>
    <n v="0"/>
  </r>
  <r>
    <s v="24-Jul"/>
    <x v="1665"/>
    <n v="0"/>
  </r>
  <r>
    <s v="25-Jul"/>
    <x v="1666"/>
    <n v="0"/>
  </r>
  <r>
    <s v="26-Jul"/>
    <x v="1667"/>
    <n v="0"/>
  </r>
  <r>
    <s v="27-Jul"/>
    <x v="1668"/>
    <n v="0"/>
  </r>
  <r>
    <s v="28-Jul"/>
    <x v="1669"/>
    <n v="0"/>
  </r>
  <r>
    <s v="29-Jul"/>
    <x v="1670"/>
    <n v="0"/>
  </r>
  <r>
    <s v="30-Jul"/>
    <x v="1671"/>
    <n v="0"/>
  </r>
  <r>
    <s v="31-Jul"/>
    <x v="1672"/>
    <n v="0"/>
  </r>
  <r>
    <s v="01-Aug"/>
    <x v="1673"/>
    <n v="0"/>
  </r>
  <r>
    <s v="02-Aug"/>
    <x v="1674"/>
    <n v="0"/>
  </r>
  <r>
    <s v="03-Aug"/>
    <x v="1675"/>
    <n v="0"/>
  </r>
  <r>
    <s v="04-Aug"/>
    <x v="1676"/>
    <n v="0"/>
  </r>
  <r>
    <s v="05-Aug"/>
    <x v="1677"/>
    <n v="0"/>
  </r>
  <r>
    <s v="06-Aug"/>
    <x v="1678"/>
    <n v="0"/>
  </r>
  <r>
    <s v="07-Aug"/>
    <x v="1679"/>
    <n v="0"/>
  </r>
  <r>
    <s v="08-Aug"/>
    <x v="1680"/>
    <n v="0"/>
  </r>
  <r>
    <s v="09-Aug"/>
    <x v="1681"/>
    <n v="0"/>
  </r>
  <r>
    <s v="10-Aug"/>
    <x v="1682"/>
    <n v="0"/>
  </r>
  <r>
    <s v="11-Aug"/>
    <x v="1683"/>
    <n v="0"/>
  </r>
  <r>
    <s v="12-Aug"/>
    <x v="1684"/>
    <n v="0"/>
  </r>
  <r>
    <s v="13-Aug"/>
    <x v="1685"/>
    <n v="0"/>
  </r>
  <r>
    <s v="14-Aug"/>
    <x v="1686"/>
    <n v="0"/>
  </r>
  <r>
    <s v="15-Aug"/>
    <x v="1687"/>
    <n v="0"/>
  </r>
  <r>
    <s v="16-Aug"/>
    <x v="1688"/>
    <n v="0"/>
  </r>
  <r>
    <s v="17-Aug"/>
    <x v="1689"/>
    <n v="0"/>
  </r>
  <r>
    <s v="18-Aug"/>
    <x v="1690"/>
    <n v="0"/>
  </r>
  <r>
    <s v="19-Aug"/>
    <x v="1691"/>
    <n v="0"/>
  </r>
  <r>
    <s v="20-Aug"/>
    <x v="1692"/>
    <n v="0"/>
  </r>
  <r>
    <s v="21-Aug"/>
    <x v="1693"/>
    <n v="0"/>
  </r>
  <r>
    <s v="22-Aug"/>
    <x v="1694"/>
    <n v="0"/>
  </r>
  <r>
    <s v="23-Aug"/>
    <x v="1695"/>
    <n v="0"/>
  </r>
  <r>
    <s v="24-Aug"/>
    <x v="1696"/>
    <n v="0"/>
  </r>
  <r>
    <s v="25-Aug"/>
    <x v="1697"/>
    <n v="0"/>
  </r>
  <r>
    <s v="26-Aug"/>
    <x v="1698"/>
    <n v="0"/>
  </r>
  <r>
    <s v="27-Aug"/>
    <x v="1699"/>
    <n v="0"/>
  </r>
  <r>
    <s v="28-Aug"/>
    <x v="1700"/>
    <n v="0"/>
  </r>
  <r>
    <s v="29-Aug"/>
    <x v="1701"/>
    <n v="0"/>
  </r>
  <r>
    <s v="30-Aug"/>
    <x v="1702"/>
    <n v="0"/>
  </r>
  <r>
    <s v="31-Aug"/>
    <x v="1703"/>
    <n v="0"/>
  </r>
  <r>
    <s v="01-Sep"/>
    <x v="1704"/>
    <n v="0"/>
  </r>
  <r>
    <s v="02-Sep"/>
    <x v="1705"/>
    <n v="0"/>
  </r>
  <r>
    <s v="03-Sep"/>
    <x v="1706"/>
    <n v="0"/>
  </r>
  <r>
    <s v="04-Sep"/>
    <x v="1707"/>
    <n v="0"/>
  </r>
  <r>
    <s v="05-Sep"/>
    <x v="1708"/>
    <n v="0"/>
  </r>
  <r>
    <s v="06-Sep"/>
    <x v="1709"/>
    <n v="0"/>
  </r>
  <r>
    <s v="07-Sep"/>
    <x v="1710"/>
    <n v="0"/>
  </r>
  <r>
    <s v="08-Sep"/>
    <x v="1711"/>
    <n v="0"/>
  </r>
  <r>
    <s v="09-Sep"/>
    <x v="1712"/>
    <n v="0"/>
  </r>
  <r>
    <s v="10-Sep"/>
    <x v="1713"/>
    <n v="0"/>
  </r>
  <r>
    <s v="11-Sep"/>
    <x v="1714"/>
    <n v="0"/>
  </r>
  <r>
    <s v="12-Sep"/>
    <x v="1715"/>
    <n v="0"/>
  </r>
  <r>
    <s v="13-Sep"/>
    <x v="1716"/>
    <n v="0"/>
  </r>
  <r>
    <s v="14-Sep"/>
    <x v="1717"/>
    <n v="0"/>
  </r>
  <r>
    <s v="15-Sep"/>
    <x v="1718"/>
    <n v="0"/>
  </r>
  <r>
    <s v="16-Sep"/>
    <x v="1719"/>
    <n v="0"/>
  </r>
  <r>
    <s v="17-Sep"/>
    <x v="1720"/>
    <n v="0"/>
  </r>
  <r>
    <s v="18-Sep"/>
    <x v="1721"/>
    <n v="0"/>
  </r>
  <r>
    <s v="19-Sep"/>
    <x v="1722"/>
    <n v="0"/>
  </r>
  <r>
    <s v="20-Sep"/>
    <x v="1723"/>
    <n v="0"/>
  </r>
  <r>
    <s v="21-Sep"/>
    <x v="1724"/>
    <n v="0"/>
  </r>
  <r>
    <s v="22-Sep"/>
    <x v="1725"/>
    <n v="0"/>
  </r>
  <r>
    <s v="23-Sep"/>
    <x v="1726"/>
    <n v="0"/>
  </r>
  <r>
    <s v="24-Sep"/>
    <x v="1727"/>
    <n v="0"/>
  </r>
  <r>
    <s v="25-Sep"/>
    <x v="1728"/>
    <n v="0"/>
  </r>
  <r>
    <s v="26-Sep"/>
    <x v="1729"/>
    <n v="0"/>
  </r>
  <r>
    <s v="27-Sep"/>
    <x v="1730"/>
    <n v="0"/>
  </r>
  <r>
    <s v="28-Sep"/>
    <x v="1731"/>
    <n v="0"/>
  </r>
  <r>
    <s v="29-Sep"/>
    <x v="1732"/>
    <n v="0"/>
  </r>
  <r>
    <s v="30-Sep"/>
    <x v="1733"/>
    <n v="0"/>
  </r>
  <r>
    <s v="01-Oct"/>
    <x v="1734"/>
    <n v="0"/>
  </r>
  <r>
    <s v="02-Oct"/>
    <x v="1735"/>
    <n v="0"/>
  </r>
  <r>
    <s v="03-Oct"/>
    <x v="1736"/>
    <n v="0"/>
  </r>
  <r>
    <s v="04-Oct"/>
    <x v="1737"/>
    <n v="0"/>
  </r>
  <r>
    <s v="05-Oct"/>
    <x v="1738"/>
    <n v="0"/>
  </r>
  <r>
    <s v="06-Oct"/>
    <x v="1739"/>
    <n v="0"/>
  </r>
  <r>
    <s v="07-Oct"/>
    <x v="1740"/>
    <n v="0"/>
  </r>
  <r>
    <s v="08-Oct"/>
    <x v="1741"/>
    <n v="0"/>
  </r>
  <r>
    <s v="09-Oct"/>
    <x v="1742"/>
    <n v="0"/>
  </r>
  <r>
    <s v="10-Oct"/>
    <x v="1743"/>
    <n v="0"/>
  </r>
  <r>
    <s v="11-Oct"/>
    <x v="1744"/>
    <n v="0"/>
  </r>
  <r>
    <s v="12-Oct"/>
    <x v="1745"/>
    <n v="0"/>
  </r>
  <r>
    <s v="13-Oct"/>
    <x v="1746"/>
    <n v="0"/>
  </r>
  <r>
    <s v="14-Oct"/>
    <x v="1747"/>
    <n v="0"/>
  </r>
  <r>
    <s v="15-Oct"/>
    <x v="1748"/>
    <n v="0"/>
  </r>
  <r>
    <s v="16-Oct"/>
    <x v="1749"/>
    <n v="0"/>
  </r>
  <r>
    <s v="17-Oct"/>
    <x v="1750"/>
    <n v="0"/>
  </r>
  <r>
    <s v="18-Oct"/>
    <x v="1751"/>
    <n v="0"/>
  </r>
  <r>
    <s v="19-Oct"/>
    <x v="1752"/>
    <n v="0"/>
  </r>
  <r>
    <s v="20-Oct"/>
    <x v="1753"/>
    <n v="0"/>
  </r>
  <r>
    <s v="21-Oct"/>
    <x v="1754"/>
    <n v="0"/>
  </r>
  <r>
    <s v="22-Oct"/>
    <x v="1755"/>
    <n v="0"/>
  </r>
  <r>
    <s v="23-Oct"/>
    <x v="1756"/>
    <n v="0"/>
  </r>
  <r>
    <s v="24-Oct"/>
    <x v="1757"/>
    <n v="0"/>
  </r>
  <r>
    <s v="25-Oct"/>
    <x v="1758"/>
    <n v="0"/>
  </r>
  <r>
    <s v="26-Oct"/>
    <x v="1759"/>
    <n v="0"/>
  </r>
  <r>
    <s v="27-Oct"/>
    <x v="1760"/>
    <n v="0"/>
  </r>
  <r>
    <s v="28-Oct"/>
    <x v="1761"/>
    <n v="0"/>
  </r>
  <r>
    <s v="29-Oct"/>
    <x v="1762"/>
    <n v="0"/>
  </r>
  <r>
    <s v="30-Oct"/>
    <x v="1763"/>
    <n v="0"/>
  </r>
  <r>
    <s v="31-Oct"/>
    <x v="1764"/>
    <n v="0"/>
  </r>
  <r>
    <s v="01-Nov"/>
    <x v="1765"/>
    <n v="0"/>
  </r>
  <r>
    <s v="02-Nov"/>
    <x v="1766"/>
    <n v="0"/>
  </r>
  <r>
    <s v="03-Nov"/>
    <x v="1767"/>
    <n v="0"/>
  </r>
  <r>
    <s v="04-Nov"/>
    <x v="1768"/>
    <n v="0"/>
  </r>
  <r>
    <s v="05-Nov"/>
    <x v="1769"/>
    <n v="0"/>
  </r>
  <r>
    <s v="06-Nov"/>
    <x v="1770"/>
    <n v="0"/>
  </r>
  <r>
    <s v="07-Nov"/>
    <x v="1771"/>
    <n v="0"/>
  </r>
  <r>
    <s v="08-Nov"/>
    <x v="1772"/>
    <n v="0"/>
  </r>
  <r>
    <s v="09-Nov"/>
    <x v="1773"/>
    <n v="0"/>
  </r>
  <r>
    <s v="10-Nov"/>
    <x v="1774"/>
    <n v="0"/>
  </r>
  <r>
    <s v="11-Nov"/>
    <x v="1775"/>
    <n v="0"/>
  </r>
  <r>
    <s v="12-Nov"/>
    <x v="1776"/>
    <n v="0"/>
  </r>
  <r>
    <s v="13-Nov"/>
    <x v="1777"/>
    <n v="0"/>
  </r>
  <r>
    <s v="14-Nov"/>
    <x v="1778"/>
    <n v="0"/>
  </r>
  <r>
    <s v="15-Nov"/>
    <x v="1779"/>
    <n v="0"/>
  </r>
  <r>
    <s v="16-Nov"/>
    <x v="1780"/>
    <n v="0"/>
  </r>
  <r>
    <s v="17-Nov"/>
    <x v="1781"/>
    <n v="0"/>
  </r>
  <r>
    <s v="18-Nov"/>
    <x v="1782"/>
    <n v="0"/>
  </r>
  <r>
    <s v="19-Nov"/>
    <x v="1783"/>
    <n v="0"/>
  </r>
  <r>
    <s v="20-Nov"/>
    <x v="1784"/>
    <n v="0"/>
  </r>
  <r>
    <s v="21-Nov"/>
    <x v="1785"/>
    <n v="0"/>
  </r>
  <r>
    <s v="22-Nov"/>
    <x v="1786"/>
    <n v="0"/>
  </r>
  <r>
    <s v="23-Nov"/>
    <x v="1787"/>
    <n v="0"/>
  </r>
  <r>
    <s v="24-Nov"/>
    <x v="1788"/>
    <n v="0"/>
  </r>
  <r>
    <s v="25-Nov"/>
    <x v="1789"/>
    <n v="0"/>
  </r>
  <r>
    <s v="26-Nov"/>
    <x v="1790"/>
    <n v="0"/>
  </r>
  <r>
    <s v="27-Nov"/>
    <x v="1791"/>
    <n v="0"/>
  </r>
  <r>
    <s v="28-Nov"/>
    <x v="1792"/>
    <n v="0"/>
  </r>
  <r>
    <s v="29-Nov"/>
    <x v="1793"/>
    <n v="0"/>
  </r>
  <r>
    <s v="30-Nov"/>
    <x v="1794"/>
    <n v="0"/>
  </r>
  <r>
    <s v="01-Dec"/>
    <x v="1795"/>
    <n v="0"/>
  </r>
  <r>
    <s v="02-Dec"/>
    <x v="1796"/>
    <n v="0"/>
  </r>
  <r>
    <s v="03-Dec"/>
    <x v="1797"/>
    <n v="0"/>
  </r>
  <r>
    <s v="04-Dec"/>
    <x v="1798"/>
    <n v="0"/>
  </r>
  <r>
    <s v="05-Dec"/>
    <x v="1799"/>
    <n v="0"/>
  </r>
  <r>
    <s v="06-Dec"/>
    <x v="1800"/>
    <n v="0"/>
  </r>
  <r>
    <s v="07-Dec"/>
    <x v="1801"/>
    <n v="0"/>
  </r>
  <r>
    <s v="08-Dec"/>
    <x v="1802"/>
    <n v="0"/>
  </r>
  <r>
    <s v="09-Dec"/>
    <x v="1803"/>
    <n v="0"/>
  </r>
  <r>
    <s v="10-Dec"/>
    <x v="1804"/>
    <n v="0"/>
  </r>
  <r>
    <s v="11-Dec"/>
    <x v="1805"/>
    <n v="0"/>
  </r>
  <r>
    <s v="12-Dec"/>
    <x v="1806"/>
    <n v="0"/>
  </r>
  <r>
    <s v="13-Dec"/>
    <x v="1807"/>
    <n v="0"/>
  </r>
  <r>
    <s v="14-Dec"/>
    <x v="1808"/>
    <n v="0"/>
  </r>
  <r>
    <s v="15-Dec"/>
    <x v="1809"/>
    <n v="0"/>
  </r>
  <r>
    <s v="16-Dec"/>
    <x v="1810"/>
    <n v="0"/>
  </r>
  <r>
    <s v="17-Dec"/>
    <x v="1811"/>
    <n v="0"/>
  </r>
  <r>
    <s v="18-Dec"/>
    <x v="1812"/>
    <n v="0"/>
  </r>
  <r>
    <s v="19-Dec"/>
    <x v="1813"/>
    <n v="0"/>
  </r>
  <r>
    <s v="20-Dec"/>
    <x v="1814"/>
    <n v="0"/>
  </r>
  <r>
    <s v="21-Dec"/>
    <x v="1815"/>
    <n v="0"/>
  </r>
  <r>
    <s v="22-Dec"/>
    <x v="1816"/>
    <n v="0"/>
  </r>
  <r>
    <s v="23-Dec"/>
    <x v="1817"/>
    <n v="0"/>
  </r>
  <r>
    <s v="24-Dec"/>
    <x v="1818"/>
    <n v="0"/>
  </r>
  <r>
    <s v="25-Dec"/>
    <x v="1819"/>
    <n v="0"/>
  </r>
  <r>
    <s v="26-Dec"/>
    <x v="1820"/>
    <n v="0"/>
  </r>
  <r>
    <s v="27-Dec"/>
    <x v="1821"/>
    <n v="0"/>
  </r>
  <r>
    <s v="28-Dec"/>
    <x v="1822"/>
    <n v="0"/>
  </r>
  <r>
    <s v="29-Dec"/>
    <x v="1823"/>
    <n v="0"/>
  </r>
  <r>
    <s v="30-Dec"/>
    <x v="1824"/>
    <n v="0"/>
  </r>
  <r>
    <s v="31-Dec"/>
    <x v="1825"/>
    <n v="0"/>
  </r>
  <r>
    <s v="01-Jan"/>
    <x v="1826"/>
    <n v="0"/>
  </r>
  <r>
    <s v="02-Jan"/>
    <x v="1827"/>
    <n v="0"/>
  </r>
  <r>
    <s v="03-Jan"/>
    <x v="1828"/>
    <n v="0"/>
  </r>
  <r>
    <s v="04-Jan"/>
    <x v="1829"/>
    <n v="0"/>
  </r>
  <r>
    <s v="05-Jan"/>
    <x v="1830"/>
    <n v="0"/>
  </r>
  <r>
    <s v="06-Jan"/>
    <x v="1831"/>
    <n v="0"/>
  </r>
  <r>
    <s v="07-Jan"/>
    <x v="1832"/>
    <n v="0"/>
  </r>
  <r>
    <s v="08-Jan"/>
    <x v="1833"/>
    <n v="0"/>
  </r>
  <r>
    <s v="09-Jan"/>
    <x v="1834"/>
    <n v="0"/>
  </r>
  <r>
    <s v="10-Jan"/>
    <x v="1835"/>
    <n v="0"/>
  </r>
  <r>
    <s v="11-Jan"/>
    <x v="1836"/>
    <n v="0"/>
  </r>
  <r>
    <s v="12-Jan"/>
    <x v="1837"/>
    <n v="0"/>
  </r>
  <r>
    <s v="13-Jan"/>
    <x v="1838"/>
    <n v="0"/>
  </r>
  <r>
    <s v="14-Jan"/>
    <x v="1839"/>
    <n v="0"/>
  </r>
  <r>
    <s v="15-Jan"/>
    <x v="1840"/>
    <n v="0"/>
  </r>
  <r>
    <s v="16-Jan"/>
    <x v="1841"/>
    <n v="0"/>
  </r>
  <r>
    <s v="17-Jan"/>
    <x v="1842"/>
    <n v="0"/>
  </r>
  <r>
    <s v="18-Jan"/>
    <x v="1843"/>
    <n v="0"/>
  </r>
  <r>
    <s v="19-Jan"/>
    <x v="1844"/>
    <n v="0"/>
  </r>
  <r>
    <s v="20-Jan"/>
    <x v="1845"/>
    <n v="0"/>
  </r>
  <r>
    <s v="21-Jan"/>
    <x v="1846"/>
    <n v="0"/>
  </r>
  <r>
    <s v="22-Jan"/>
    <x v="1847"/>
    <n v="0"/>
  </r>
  <r>
    <s v="23-Jan"/>
    <x v="1848"/>
    <n v="0"/>
  </r>
  <r>
    <s v="24-Jan"/>
    <x v="1849"/>
    <n v="0"/>
  </r>
  <r>
    <s v="25-Jan"/>
    <x v="1850"/>
    <n v="0"/>
  </r>
  <r>
    <s v="26-Jan"/>
    <x v="1851"/>
    <n v="0"/>
  </r>
  <r>
    <s v="27-Jan"/>
    <x v="1852"/>
    <n v="0"/>
  </r>
  <r>
    <s v="28-Jan"/>
    <x v="1853"/>
    <n v="0"/>
  </r>
  <r>
    <s v="29-Jan"/>
    <x v="1854"/>
    <n v="0"/>
  </r>
  <r>
    <s v="30-Jan"/>
    <x v="1855"/>
    <n v="0"/>
  </r>
  <r>
    <s v="31-Jan"/>
    <x v="1856"/>
    <n v="0"/>
  </r>
  <r>
    <s v="01-Feb"/>
    <x v="1857"/>
    <n v="0"/>
  </r>
  <r>
    <s v="02-Feb"/>
    <x v="1858"/>
    <n v="0"/>
  </r>
  <r>
    <s v="03-Feb"/>
    <x v="1859"/>
    <n v="0"/>
  </r>
  <r>
    <s v="04-Feb"/>
    <x v="1860"/>
    <n v="0"/>
  </r>
  <r>
    <s v="05-Feb"/>
    <x v="1861"/>
    <n v="0"/>
  </r>
  <r>
    <s v="06-Feb"/>
    <x v="1862"/>
    <n v="0"/>
  </r>
  <r>
    <s v="07-Feb"/>
    <x v="1863"/>
    <n v="0"/>
  </r>
  <r>
    <s v="08-Feb"/>
    <x v="1864"/>
    <n v="0"/>
  </r>
  <r>
    <s v="09-Feb"/>
    <x v="1865"/>
    <n v="0"/>
  </r>
  <r>
    <s v="10-Feb"/>
    <x v="1866"/>
    <n v="0"/>
  </r>
  <r>
    <s v="11-Feb"/>
    <x v="1867"/>
    <n v="0"/>
  </r>
  <r>
    <s v="12-Feb"/>
    <x v="1868"/>
    <n v="0"/>
  </r>
  <r>
    <s v="13-Feb"/>
    <x v="1869"/>
    <n v="0"/>
  </r>
  <r>
    <s v="14-Feb"/>
    <x v="1870"/>
    <n v="0"/>
  </r>
  <r>
    <s v="15-Feb"/>
    <x v="1871"/>
    <n v="0"/>
  </r>
  <r>
    <s v="16-Feb"/>
    <x v="1872"/>
    <n v="0"/>
  </r>
  <r>
    <s v="17-Feb"/>
    <x v="1873"/>
    <n v="0"/>
  </r>
  <r>
    <s v="18-Feb"/>
    <x v="1874"/>
    <n v="0"/>
  </r>
  <r>
    <s v="19-Feb"/>
    <x v="1875"/>
    <n v="0"/>
  </r>
  <r>
    <s v="20-Feb"/>
    <x v="1876"/>
    <n v="0"/>
  </r>
  <r>
    <s v="21-Feb"/>
    <x v="1877"/>
    <n v="0"/>
  </r>
  <r>
    <s v="22-Feb"/>
    <x v="1878"/>
    <n v="0"/>
  </r>
  <r>
    <s v="23-Feb"/>
    <x v="1879"/>
    <n v="0"/>
  </r>
  <r>
    <s v="24-Feb"/>
    <x v="1880"/>
    <n v="0"/>
  </r>
  <r>
    <s v="25-Feb"/>
    <x v="1881"/>
    <n v="0"/>
  </r>
  <r>
    <s v="26-Feb"/>
    <x v="1882"/>
    <n v="0"/>
  </r>
  <r>
    <s v="27-Feb"/>
    <x v="1883"/>
    <n v="0"/>
  </r>
  <r>
    <s v="28-Feb"/>
    <x v="1884"/>
    <n v="0"/>
  </r>
  <r>
    <s v="29-Feb"/>
    <x v="1885"/>
    <n v="0"/>
  </r>
  <r>
    <s v="01-Mar"/>
    <x v="1886"/>
    <n v="0"/>
  </r>
  <r>
    <s v="02-Mar"/>
    <x v="1887"/>
    <n v="0"/>
  </r>
  <r>
    <s v="03-Mar"/>
    <x v="1888"/>
    <n v="0"/>
  </r>
  <r>
    <s v="04-Mar"/>
    <x v="1889"/>
    <n v="0"/>
  </r>
  <r>
    <s v="05-Mar"/>
    <x v="1890"/>
    <n v="0"/>
  </r>
  <r>
    <s v="06-Mar"/>
    <x v="1891"/>
    <n v="0"/>
  </r>
  <r>
    <s v="07-Mar"/>
    <x v="1892"/>
    <n v="0"/>
  </r>
  <r>
    <s v="08-Mar"/>
    <x v="1893"/>
    <n v="0"/>
  </r>
  <r>
    <s v="09-Mar"/>
    <x v="1894"/>
    <n v="0"/>
  </r>
  <r>
    <s v="10-Mar"/>
    <x v="1895"/>
    <n v="0"/>
  </r>
  <r>
    <s v="11-Mar"/>
    <x v="1896"/>
    <n v="0"/>
  </r>
  <r>
    <s v="12-Mar"/>
    <x v="1897"/>
    <n v="0"/>
  </r>
  <r>
    <s v="13-Mar"/>
    <x v="1898"/>
    <n v="0"/>
  </r>
  <r>
    <s v="14-Mar"/>
    <x v="1899"/>
    <n v="0"/>
  </r>
  <r>
    <s v="15-Mar"/>
    <x v="1900"/>
    <n v="0"/>
  </r>
  <r>
    <s v="16-Mar"/>
    <x v="1901"/>
    <n v="0"/>
  </r>
  <r>
    <s v="17-Mar"/>
    <x v="1902"/>
    <n v="0"/>
  </r>
  <r>
    <s v="18-Mar"/>
    <x v="1903"/>
    <n v="0"/>
  </r>
  <r>
    <s v="19-Mar"/>
    <x v="1904"/>
    <n v="0"/>
  </r>
  <r>
    <s v="20-Mar"/>
    <x v="1905"/>
    <n v="0"/>
  </r>
  <r>
    <s v="21-Mar"/>
    <x v="1906"/>
    <n v="0"/>
  </r>
  <r>
    <s v="22-Mar"/>
    <x v="1907"/>
    <n v="0"/>
  </r>
  <r>
    <s v="23-Mar"/>
    <x v="1908"/>
    <n v="0"/>
  </r>
  <r>
    <s v="24-Mar"/>
    <x v="1909"/>
    <n v="0"/>
  </r>
  <r>
    <s v="25-Mar"/>
    <x v="1910"/>
    <n v="0"/>
  </r>
  <r>
    <s v="26-Mar"/>
    <x v="1911"/>
    <n v="0"/>
  </r>
  <r>
    <s v="27-Mar"/>
    <x v="1912"/>
    <n v="0"/>
  </r>
  <r>
    <s v="28-Mar"/>
    <x v="1913"/>
    <n v="0"/>
  </r>
  <r>
    <s v="29-Mar"/>
    <x v="1914"/>
    <n v="0"/>
  </r>
  <r>
    <s v="30-Mar"/>
    <x v="1915"/>
    <n v="0"/>
  </r>
  <r>
    <s v="31-Mar"/>
    <x v="1916"/>
    <n v="0"/>
  </r>
  <r>
    <s v="01-Apr"/>
    <x v="1917"/>
    <n v="0"/>
  </r>
  <r>
    <s v="02-Apr"/>
    <x v="1918"/>
    <n v="0"/>
  </r>
  <r>
    <s v="03-Apr"/>
    <x v="1919"/>
    <n v="0"/>
  </r>
  <r>
    <s v="04-Apr"/>
    <x v="1920"/>
    <n v="0"/>
  </r>
  <r>
    <s v="05-Apr"/>
    <x v="1921"/>
    <n v="0"/>
  </r>
  <r>
    <s v="06-Apr"/>
    <x v="1922"/>
    <n v="0"/>
  </r>
  <r>
    <s v="07-Apr"/>
    <x v="1923"/>
    <n v="0"/>
  </r>
  <r>
    <s v="08-Apr"/>
    <x v="1924"/>
    <n v="0"/>
  </r>
  <r>
    <s v="09-Apr"/>
    <x v="1925"/>
    <n v="0"/>
  </r>
  <r>
    <s v="10-Apr"/>
    <x v="1926"/>
    <n v="0"/>
  </r>
  <r>
    <s v="11-Apr"/>
    <x v="1927"/>
    <n v="0"/>
  </r>
  <r>
    <s v="12-Apr"/>
    <x v="1928"/>
    <n v="0"/>
  </r>
  <r>
    <s v="13-Apr"/>
    <x v="1929"/>
    <n v="0"/>
  </r>
  <r>
    <s v="14-Apr"/>
    <x v="1930"/>
    <n v="0"/>
  </r>
  <r>
    <s v="15-Apr"/>
    <x v="1931"/>
    <n v="0"/>
  </r>
  <r>
    <s v="16-Apr"/>
    <x v="1932"/>
    <n v="0"/>
  </r>
  <r>
    <s v="17-Apr"/>
    <x v="1933"/>
    <n v="0"/>
  </r>
  <r>
    <s v="18-Apr"/>
    <x v="1934"/>
    <n v="0"/>
  </r>
  <r>
    <s v="19-Apr"/>
    <x v="1935"/>
    <n v="0"/>
  </r>
  <r>
    <s v="20-Apr"/>
    <x v="1936"/>
    <n v="0"/>
  </r>
  <r>
    <s v="21-Apr"/>
    <x v="1937"/>
    <n v="0"/>
  </r>
  <r>
    <s v="22-Apr"/>
    <x v="1938"/>
    <n v="0"/>
  </r>
  <r>
    <s v="23-Apr"/>
    <x v="1939"/>
    <n v="0"/>
  </r>
  <r>
    <s v="24-Apr"/>
    <x v="1940"/>
    <n v="0"/>
  </r>
  <r>
    <s v="25-Apr"/>
    <x v="1941"/>
    <n v="0"/>
  </r>
  <r>
    <s v="26-Apr"/>
    <x v="1942"/>
    <n v="0"/>
  </r>
  <r>
    <s v="27-Apr"/>
    <x v="1943"/>
    <n v="0"/>
  </r>
  <r>
    <s v="28-Apr"/>
    <x v="1944"/>
    <n v="0"/>
  </r>
  <r>
    <s v="29-Apr"/>
    <x v="1945"/>
    <n v="0"/>
  </r>
  <r>
    <s v="30-Apr"/>
    <x v="1946"/>
    <n v="0"/>
  </r>
  <r>
    <s v="01-May"/>
    <x v="1947"/>
    <n v="0"/>
  </r>
  <r>
    <s v="02-May"/>
    <x v="1948"/>
    <n v="0"/>
  </r>
  <r>
    <s v="03-May"/>
    <x v="1949"/>
    <n v="0"/>
  </r>
  <r>
    <s v="04-May"/>
    <x v="1950"/>
    <n v="0"/>
  </r>
  <r>
    <s v="05-May"/>
    <x v="1951"/>
    <n v="0"/>
  </r>
  <r>
    <s v="06-May"/>
    <x v="1952"/>
    <n v="0"/>
  </r>
  <r>
    <s v="07-May"/>
    <x v="1953"/>
    <n v="0"/>
  </r>
  <r>
    <s v="08-May"/>
    <x v="1954"/>
    <n v="0"/>
  </r>
  <r>
    <s v="09-May"/>
    <x v="1955"/>
    <n v="0"/>
  </r>
  <r>
    <s v="10-May"/>
    <x v="1956"/>
    <n v="0"/>
  </r>
  <r>
    <s v="11-May"/>
    <x v="1957"/>
    <n v="0"/>
  </r>
  <r>
    <s v="12-May"/>
    <x v="1958"/>
    <n v="0"/>
  </r>
  <r>
    <s v="13-May"/>
    <x v="1959"/>
    <n v="0"/>
  </r>
  <r>
    <s v="14-May"/>
    <x v="1960"/>
    <n v="0"/>
  </r>
  <r>
    <s v="15-May"/>
    <x v="1961"/>
    <n v="0"/>
  </r>
  <r>
    <s v="16-May"/>
    <x v="1962"/>
    <n v="0"/>
  </r>
  <r>
    <s v="17-May"/>
    <x v="1963"/>
    <n v="0"/>
  </r>
  <r>
    <s v="18-May"/>
    <x v="1964"/>
    <n v="0"/>
  </r>
  <r>
    <s v="19-May"/>
    <x v="1965"/>
    <n v="0"/>
  </r>
  <r>
    <s v="20-May"/>
    <x v="1966"/>
    <n v="0"/>
  </r>
  <r>
    <s v="21-May"/>
    <x v="1967"/>
    <n v="0"/>
  </r>
  <r>
    <s v="22-May"/>
    <x v="1968"/>
    <n v="0"/>
  </r>
  <r>
    <s v="23-May"/>
    <x v="1969"/>
    <n v="0"/>
  </r>
  <r>
    <s v="24-May"/>
    <x v="1970"/>
    <n v="0"/>
  </r>
  <r>
    <s v="25-May"/>
    <x v="1971"/>
    <n v="0"/>
  </r>
  <r>
    <s v="26-May"/>
    <x v="1972"/>
    <n v="0"/>
  </r>
  <r>
    <s v="27-May"/>
    <x v="1973"/>
    <n v="0"/>
  </r>
  <r>
    <s v="28-May"/>
    <x v="1974"/>
    <n v="0"/>
  </r>
  <r>
    <s v="29-May"/>
    <x v="1975"/>
    <n v="0"/>
  </r>
  <r>
    <s v="30-May"/>
    <x v="1976"/>
    <n v="0"/>
  </r>
  <r>
    <s v="31-May"/>
    <x v="1977"/>
    <n v="0"/>
  </r>
  <r>
    <s v="01-Jun"/>
    <x v="1978"/>
    <n v="0"/>
  </r>
  <r>
    <s v="02-Jun"/>
    <x v="1979"/>
    <n v="0"/>
  </r>
  <r>
    <s v="03-Jun"/>
    <x v="1980"/>
    <n v="0"/>
  </r>
  <r>
    <s v="04-Jun"/>
    <x v="1981"/>
    <n v="0"/>
  </r>
  <r>
    <s v="05-Jun"/>
    <x v="1982"/>
    <n v="0"/>
  </r>
  <r>
    <s v="06-Jun"/>
    <x v="1983"/>
    <n v="0"/>
  </r>
  <r>
    <s v="07-Jun"/>
    <x v="1984"/>
    <n v="0"/>
  </r>
  <r>
    <s v="08-Jun"/>
    <x v="1985"/>
    <n v="0"/>
  </r>
  <r>
    <s v="09-Jun"/>
    <x v="1986"/>
    <n v="0"/>
  </r>
  <r>
    <s v="10-Jun"/>
    <x v="1987"/>
    <n v="0"/>
  </r>
  <r>
    <s v="11-Jun"/>
    <x v="1988"/>
    <n v="0"/>
  </r>
  <r>
    <s v="12-Jun"/>
    <x v="1989"/>
    <n v="0"/>
  </r>
  <r>
    <s v="13-Jun"/>
    <x v="1990"/>
    <n v="0"/>
  </r>
  <r>
    <s v="14-Jun"/>
    <x v="1991"/>
    <n v="0"/>
  </r>
  <r>
    <s v="15-Jun"/>
    <x v="1992"/>
    <n v="0"/>
  </r>
  <r>
    <s v="16-Jun"/>
    <x v="1993"/>
    <n v="0"/>
  </r>
  <r>
    <s v="17-Jun"/>
    <x v="1994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x v="0"/>
    <x v="0"/>
    <d v="2017-11-11T00:00:00"/>
    <s v="Second Class"/>
    <s v="CG-12520"/>
    <s v="Claire Gute"/>
    <s v="Consumer"/>
    <s v="United States"/>
    <s v="Henderson"/>
    <x v="0"/>
    <n v="42420"/>
    <s v="South"/>
    <s v="FUR-BO-10001798"/>
    <x v="0"/>
    <s v="Bookcases"/>
    <s v="Bush Somerset Collection Bookcase"/>
    <n v="261.95999999999998"/>
  </r>
  <r>
    <n v="2"/>
    <s v="CA-2017-152156"/>
    <x v="0"/>
    <x v="0"/>
    <d v="2017-11-11T00:00:00"/>
    <s v="Second Class"/>
    <s v="CG-12520"/>
    <s v="Claire Gute"/>
    <s v="Consumer"/>
    <s v="United States"/>
    <s v="Henderson"/>
    <x v="0"/>
    <n v="42420"/>
    <s v="South"/>
    <s v="FUR-CH-10000454"/>
    <x v="0"/>
    <s v="Chairs"/>
    <s v="Hon Deluxe Fabric Upholstered Stacking Chairs, Rounded Back"/>
    <n v="731.94"/>
  </r>
  <r>
    <n v="3"/>
    <s v="CA-2017-138688"/>
    <x v="1"/>
    <x v="1"/>
    <d v="2017-06-16T00:00:00"/>
    <s v="Second Class"/>
    <s v="DV-13045"/>
    <s v="Darrin Van Huff"/>
    <s v="Corporate"/>
    <s v="United States"/>
    <s v="Los Angeles"/>
    <x v="1"/>
    <n v="90036"/>
    <s v="West"/>
    <s v="OFF-LA-10000240"/>
    <x v="1"/>
    <s v="Labels"/>
    <s v="Self-Adhesive Address Labels for Typewriters by Universal"/>
    <n v="14.62"/>
  </r>
  <r>
    <n v="4"/>
    <s v="US-2016-108966"/>
    <x v="2"/>
    <x v="2"/>
    <d v="2016-10-18T00:00:00"/>
    <s v="Standard Class"/>
    <s v="SO-20335"/>
    <s v="Sean O'Donnell"/>
    <s v="Consumer"/>
    <s v="United States"/>
    <s v="Fort Lauderdale"/>
    <x v="2"/>
    <n v="33311"/>
    <s v="South"/>
    <s v="FUR-TA-10000577"/>
    <x v="0"/>
    <s v="Tables"/>
    <s v="Bretford CR4500 Series Slim Rectangular Table"/>
    <n v="957.57749999999999"/>
  </r>
  <r>
    <n v="5"/>
    <s v="US-2016-108966"/>
    <x v="2"/>
    <x v="2"/>
    <d v="2016-10-18T00:00:00"/>
    <s v="Standard Class"/>
    <s v="SO-20335"/>
    <s v="Sean O'Donnell"/>
    <s v="Consumer"/>
    <s v="United States"/>
    <s v="Fort Lauderdale"/>
    <x v="2"/>
    <n v="33311"/>
    <s v="South"/>
    <s v="OFF-ST-10000760"/>
    <x v="1"/>
    <s v="Storage"/>
    <s v="Eldon Fold 'N Roll Cart System"/>
    <n v="22.367999999999999"/>
  </r>
  <r>
    <n v="6"/>
    <s v="CA-2015-115812"/>
    <x v="1"/>
    <x v="3"/>
    <d v="2015-06-14T00:00:00"/>
    <s v="Standard Class"/>
    <s v="BH-11710"/>
    <s v="Brosina Hoffman"/>
    <s v="Consumer"/>
    <s v="United States"/>
    <s v="Los Angeles"/>
    <x v="1"/>
    <n v="90032"/>
    <s v="West"/>
    <s v="FUR-FU-10001487"/>
    <x v="0"/>
    <s v="Furnishings"/>
    <s v="Eldon Expressions Wood and Plastic Desk Accessories, Cherry Wood"/>
    <n v="48.86"/>
  </r>
  <r>
    <n v="7"/>
    <s v="CA-2015-115812"/>
    <x v="1"/>
    <x v="3"/>
    <d v="2015-06-14T00:00:00"/>
    <s v="Standard Class"/>
    <s v="BH-11710"/>
    <s v="Brosina Hoffman"/>
    <s v="Consumer"/>
    <s v="United States"/>
    <s v="Los Angeles"/>
    <x v="1"/>
    <n v="90032"/>
    <s v="West"/>
    <s v="OFF-AR-10002833"/>
    <x v="1"/>
    <s v="Art"/>
    <s v="Newell 322"/>
    <n v="7.28"/>
  </r>
  <r>
    <n v="8"/>
    <s v="CA-2015-115812"/>
    <x v="1"/>
    <x v="3"/>
    <d v="2015-06-14T00:00:00"/>
    <s v="Standard Class"/>
    <s v="BH-11710"/>
    <s v="Brosina Hoffman"/>
    <s v="Consumer"/>
    <s v="United States"/>
    <s v="Los Angeles"/>
    <x v="1"/>
    <n v="90032"/>
    <s v="West"/>
    <s v="TEC-PH-10002275"/>
    <x v="2"/>
    <s v="Phones"/>
    <s v="Mitel 5320 IP Phone VoIP phone"/>
    <n v="907.15200000000004"/>
  </r>
  <r>
    <n v="9"/>
    <s v="CA-2015-115812"/>
    <x v="1"/>
    <x v="3"/>
    <d v="2015-06-14T00:00:00"/>
    <s v="Standard Class"/>
    <s v="BH-11710"/>
    <s v="Brosina Hoffman"/>
    <s v="Consumer"/>
    <s v="United States"/>
    <s v="Los Angeles"/>
    <x v="1"/>
    <n v="90032"/>
    <s v="West"/>
    <s v="OFF-BI-10003910"/>
    <x v="1"/>
    <s v="Binders"/>
    <s v="DXL Angle-View Binders with Locking Rings by Samsill"/>
    <n v="18.504000000000001"/>
  </r>
  <r>
    <n v="10"/>
    <s v="CA-2015-115812"/>
    <x v="1"/>
    <x v="3"/>
    <d v="2015-06-14T00:00:00"/>
    <s v="Standard Class"/>
    <s v="BH-11710"/>
    <s v="Brosina Hoffman"/>
    <s v="Consumer"/>
    <s v="United States"/>
    <s v="Los Angeles"/>
    <x v="1"/>
    <n v="90032"/>
    <s v="West"/>
    <s v="OFF-AP-10002892"/>
    <x v="1"/>
    <s v="Appliances"/>
    <s v="Belkin F5C206VTEL 6 Outlet Surge"/>
    <n v="114.9"/>
  </r>
  <r>
    <n v="11"/>
    <s v="CA-2015-115812"/>
    <x v="1"/>
    <x v="3"/>
    <d v="2015-06-14T00:00:00"/>
    <s v="Standard Class"/>
    <s v="BH-11710"/>
    <s v="Brosina Hoffman"/>
    <s v="Consumer"/>
    <s v="United States"/>
    <s v="Los Angeles"/>
    <x v="1"/>
    <n v="90032"/>
    <s v="West"/>
    <s v="FUR-TA-10001539"/>
    <x v="0"/>
    <s v="Tables"/>
    <s v="Chromcraft Rectangular Conference Tables"/>
    <n v="1706.184"/>
  </r>
  <r>
    <n v="12"/>
    <s v="CA-2015-115812"/>
    <x v="1"/>
    <x v="3"/>
    <d v="2015-06-14T00:00:00"/>
    <s v="Standard Class"/>
    <s v="BH-11710"/>
    <s v="Brosina Hoffman"/>
    <s v="Consumer"/>
    <s v="United States"/>
    <s v="Los Angeles"/>
    <x v="1"/>
    <n v="90032"/>
    <s v="West"/>
    <s v="TEC-PH-10002033"/>
    <x v="2"/>
    <s v="Phones"/>
    <s v="Konftel 250 ConferenceÂ phoneÂ - Charcoal black"/>
    <n v="911.42399999999998"/>
  </r>
  <r>
    <n v="13"/>
    <s v="CA-2018-114412"/>
    <x v="3"/>
    <x v="4"/>
    <d v="2018-04-20T00:00:00"/>
    <s v="Standard Class"/>
    <s v="AA-10480"/>
    <s v="Andrew Allen"/>
    <s v="Consumer"/>
    <s v="United States"/>
    <s v="Concord"/>
    <x v="3"/>
    <n v="28027"/>
    <s v="South"/>
    <s v="OFF-PA-10002365"/>
    <x v="1"/>
    <s v="Paper"/>
    <s v="Xerox 1967"/>
    <n v="15.552"/>
  </r>
  <r>
    <n v="14"/>
    <s v="CA-2017-161389"/>
    <x v="4"/>
    <x v="5"/>
    <d v="2017-12-10T00:00:00"/>
    <s v="Standard Class"/>
    <s v="IM-15070"/>
    <s v="Irene Maddox"/>
    <s v="Consumer"/>
    <s v="United States"/>
    <s v="Seattle"/>
    <x v="4"/>
    <n v="98103"/>
    <s v="West"/>
    <s v="OFF-BI-10003656"/>
    <x v="1"/>
    <s v="Binders"/>
    <s v="Fellowes PB200 Plastic Comb Binding Machine"/>
    <n v="407.976"/>
  </r>
  <r>
    <n v="15"/>
    <s v="US-2016-118983"/>
    <x v="5"/>
    <x v="6"/>
    <d v="2016-11-26T00:00:00"/>
    <s v="Standard Class"/>
    <s v="HP-14815"/>
    <s v="Harold Pawlan"/>
    <s v="Home Office"/>
    <s v="United States"/>
    <s v="Fort Worth"/>
    <x v="5"/>
    <n v="76106"/>
    <s v="Central"/>
    <s v="OFF-AP-10002311"/>
    <x v="1"/>
    <s v="Appliances"/>
    <s v="Holmes Replacement Filter for HEPA Air Cleaner, Very Large Room, HEPA Filter"/>
    <n v="68.81"/>
  </r>
  <r>
    <n v="16"/>
    <s v="US-2016-118983"/>
    <x v="5"/>
    <x v="6"/>
    <d v="2016-11-26T00:00:00"/>
    <s v="Standard Class"/>
    <s v="HP-14815"/>
    <s v="Harold Pawlan"/>
    <s v="Home Office"/>
    <s v="United States"/>
    <s v="Fort Worth"/>
    <x v="5"/>
    <n v="76106"/>
    <s v="Central"/>
    <s v="OFF-BI-10000756"/>
    <x v="1"/>
    <s v="Binders"/>
    <s v="Storex DuraTech Recycled Plastic Frosted Binders"/>
    <n v="2.544"/>
  </r>
  <r>
    <n v="17"/>
    <s v="CA-2015-105893"/>
    <x v="6"/>
    <x v="7"/>
    <d v="2015-11-18T00:00:00"/>
    <s v="Standard Class"/>
    <s v="PK-19075"/>
    <s v="Pete Kriz"/>
    <s v="Consumer"/>
    <s v="United States"/>
    <s v="Madison"/>
    <x v="6"/>
    <n v="53711"/>
    <s v="Central"/>
    <s v="OFF-ST-10004186"/>
    <x v="1"/>
    <s v="Storage"/>
    <s v="Stur-D-Stor Shelving, Vertical 5-Shelf: 72&quot;H x 36&quot;W x 18 1/2&quot;D"/>
    <n v="665.88"/>
  </r>
  <r>
    <n v="18"/>
    <s v="CA-2015-167164"/>
    <x v="7"/>
    <x v="8"/>
    <d v="2015-05-15T00:00:00"/>
    <s v="Second Class"/>
    <s v="AG-10270"/>
    <s v="Alejandro Grove"/>
    <s v="Consumer"/>
    <s v="United States"/>
    <s v="West Jordan"/>
    <x v="7"/>
    <n v="84084"/>
    <s v="West"/>
    <s v="OFF-ST-10000107"/>
    <x v="1"/>
    <s v="Storage"/>
    <s v="Fellowes Super Stor/Drawer"/>
    <n v="55.5"/>
  </r>
  <r>
    <n v="19"/>
    <s v="CA-2015-143336"/>
    <x v="8"/>
    <x v="9"/>
    <d v="2015-09-01T00:00:00"/>
    <s v="Second Class"/>
    <s v="ZD-21925"/>
    <s v="Zuschuss Donatelli"/>
    <s v="Consumer"/>
    <s v="United States"/>
    <s v="San Francisco"/>
    <x v="1"/>
    <n v="94109"/>
    <s v="West"/>
    <s v="OFF-AR-10003056"/>
    <x v="1"/>
    <s v="Art"/>
    <s v="Newell 341"/>
    <n v="8.56"/>
  </r>
  <r>
    <n v="20"/>
    <s v="CA-2015-143336"/>
    <x v="8"/>
    <x v="9"/>
    <d v="2015-09-01T00:00:00"/>
    <s v="Second Class"/>
    <s v="ZD-21925"/>
    <s v="Zuschuss Donatelli"/>
    <s v="Consumer"/>
    <s v="United States"/>
    <s v="San Francisco"/>
    <x v="1"/>
    <n v="94109"/>
    <s v="West"/>
    <s v="TEC-PH-10001949"/>
    <x v="2"/>
    <s v="Phones"/>
    <s v="Cisco SPA 501G IP Phone"/>
    <n v="213.48"/>
  </r>
  <r>
    <n v="21"/>
    <s v="CA-2015-143336"/>
    <x v="8"/>
    <x v="9"/>
    <d v="2015-09-01T00:00:00"/>
    <s v="Second Class"/>
    <s v="ZD-21925"/>
    <s v="Zuschuss Donatelli"/>
    <s v="Consumer"/>
    <s v="United States"/>
    <s v="San Francisco"/>
    <x v="1"/>
    <n v="94109"/>
    <s v="West"/>
    <s v="OFF-BI-10002215"/>
    <x v="1"/>
    <s v="Binders"/>
    <s v="Wilson Jones Hanging View Binder, White, 1&quot;"/>
    <n v="22.72"/>
  </r>
  <r>
    <n v="22"/>
    <s v="CA-2017-137330"/>
    <x v="4"/>
    <x v="10"/>
    <d v="2017-12-13T00:00:00"/>
    <s v="Standard Class"/>
    <s v="KB-16585"/>
    <s v="Ken Black"/>
    <s v="Corporate"/>
    <s v="United States"/>
    <s v="Fremont"/>
    <x v="8"/>
    <n v="68025"/>
    <s v="Central"/>
    <s v="OFF-AR-10000246"/>
    <x v="1"/>
    <s v="Art"/>
    <s v="Newell 318"/>
    <n v="19.46"/>
  </r>
  <r>
    <n v="23"/>
    <s v="CA-2017-137330"/>
    <x v="4"/>
    <x v="10"/>
    <d v="2017-12-13T00:00:00"/>
    <s v="Standard Class"/>
    <s v="KB-16585"/>
    <s v="Ken Black"/>
    <s v="Corporate"/>
    <s v="United States"/>
    <s v="Fremont"/>
    <x v="8"/>
    <n v="68025"/>
    <s v="Central"/>
    <s v="OFF-AP-10001492"/>
    <x v="1"/>
    <s v="Appliances"/>
    <s v="Acco Six-Outlet Power Strip, 4' Cord Length"/>
    <n v="60.34"/>
  </r>
  <r>
    <n v="24"/>
    <s v="US-2018-156909"/>
    <x v="9"/>
    <x v="11"/>
    <d v="2018-07-18T00:00:00"/>
    <s v="Second Class"/>
    <s v="SF-20065"/>
    <s v="Sandra Flanagan"/>
    <s v="Consumer"/>
    <s v="United States"/>
    <s v="Philadelphia"/>
    <x v="9"/>
    <n v="19140"/>
    <s v="East"/>
    <s v="FUR-CH-10002774"/>
    <x v="0"/>
    <s v="Chairs"/>
    <s v="Global Deluxe Stacking Chair, Gray"/>
    <n v="71.372"/>
  </r>
  <r>
    <n v="25"/>
    <s v="CA-2016-106320"/>
    <x v="10"/>
    <x v="12"/>
    <d v="2016-09-30T00:00:00"/>
    <s v="Standard Class"/>
    <s v="EB-13870"/>
    <s v="Emily Burns"/>
    <s v="Consumer"/>
    <s v="United States"/>
    <s v="Orem"/>
    <x v="7"/>
    <n v="84057"/>
    <s v="West"/>
    <s v="FUR-TA-10000577"/>
    <x v="0"/>
    <s v="Tables"/>
    <s v="Bretford CR4500 Series Slim Rectangular Table"/>
    <n v="1044.6300000000001"/>
  </r>
  <r>
    <n v="26"/>
    <s v="CA-2017-121755"/>
    <x v="11"/>
    <x v="13"/>
    <d v="2017-01-20T00:00:00"/>
    <s v="Second Class"/>
    <s v="EH-13945"/>
    <s v="Eric Hoffmann"/>
    <s v="Consumer"/>
    <s v="United States"/>
    <s v="Los Angeles"/>
    <x v="1"/>
    <n v="90049"/>
    <s v="West"/>
    <s v="OFF-BI-10001634"/>
    <x v="1"/>
    <s v="Binders"/>
    <s v="Wilson Jones Active Use Binders"/>
    <n v="11.648"/>
  </r>
  <r>
    <n v="27"/>
    <s v="CA-2017-121755"/>
    <x v="11"/>
    <x v="13"/>
    <d v="2017-01-20T00:00:00"/>
    <s v="Second Class"/>
    <s v="EH-13945"/>
    <s v="Eric Hoffmann"/>
    <s v="Consumer"/>
    <s v="United States"/>
    <s v="Los Angeles"/>
    <x v="1"/>
    <n v="90049"/>
    <s v="West"/>
    <s v="TEC-AC-10003027"/>
    <x v="2"/>
    <s v="Accessories"/>
    <s v="ImationÂ 8GB Mini TravelDrive USB 2.0Â Flash Drive"/>
    <n v="90.57"/>
  </r>
  <r>
    <n v="28"/>
    <s v="US-2016-150630"/>
    <x v="12"/>
    <x v="14"/>
    <d v="2016-09-21T00:00:00"/>
    <s v="Standard Class"/>
    <s v="TB-21520"/>
    <s v="Tracy Blumstein"/>
    <s v="Consumer"/>
    <s v="United States"/>
    <s v="Philadelphia"/>
    <x v="9"/>
    <n v="19140"/>
    <s v="East"/>
    <s v="FUR-BO-10004834"/>
    <x v="0"/>
    <s v="Bookcases"/>
    <s v="Riverside Palais Royal Lawyers Bookcase, Royale Cherry Finish"/>
    <n v="3083.43"/>
  </r>
  <r>
    <n v="29"/>
    <s v="US-2016-150630"/>
    <x v="12"/>
    <x v="14"/>
    <d v="2016-09-21T00:00:00"/>
    <s v="Standard Class"/>
    <s v="TB-21520"/>
    <s v="Tracy Blumstein"/>
    <s v="Consumer"/>
    <s v="United States"/>
    <s v="Philadelphia"/>
    <x v="9"/>
    <n v="19140"/>
    <s v="East"/>
    <s v="OFF-BI-10000474"/>
    <x v="1"/>
    <s v="Binders"/>
    <s v="Avery Recycled Flexi-View Covers for Binding Systems"/>
    <n v="9.6180000000000003"/>
  </r>
  <r>
    <n v="30"/>
    <s v="US-2016-150630"/>
    <x v="12"/>
    <x v="14"/>
    <d v="2016-09-21T00:00:00"/>
    <s v="Standard Class"/>
    <s v="TB-21520"/>
    <s v="Tracy Blumstein"/>
    <s v="Consumer"/>
    <s v="United States"/>
    <s v="Philadelphia"/>
    <x v="9"/>
    <n v="19140"/>
    <s v="East"/>
    <s v="FUR-FU-10004848"/>
    <x v="0"/>
    <s v="Furnishings"/>
    <s v="Howard Miller 13-3/4&quot; Diameter Brushed Chrome Round Wall Clock"/>
    <n v="124.2"/>
  </r>
  <r>
    <n v="31"/>
    <s v="US-2016-150630"/>
    <x v="12"/>
    <x v="14"/>
    <d v="2016-09-21T00:00:00"/>
    <s v="Standard Class"/>
    <s v="TB-21520"/>
    <s v="Tracy Blumstein"/>
    <s v="Consumer"/>
    <s v="United States"/>
    <s v="Philadelphia"/>
    <x v="9"/>
    <n v="19140"/>
    <s v="East"/>
    <s v="OFF-EN-10001509"/>
    <x v="1"/>
    <s v="Envelopes"/>
    <s v="Poly String Tie Envelopes"/>
    <n v="3.2639999999999998"/>
  </r>
  <r>
    <n v="32"/>
    <s v="US-2016-150630"/>
    <x v="12"/>
    <x v="14"/>
    <d v="2016-09-21T00:00:00"/>
    <s v="Standard Class"/>
    <s v="TB-21520"/>
    <s v="Tracy Blumstein"/>
    <s v="Consumer"/>
    <s v="United States"/>
    <s v="Philadelphia"/>
    <x v="9"/>
    <n v="19140"/>
    <s v="East"/>
    <s v="OFF-AR-10004042"/>
    <x v="1"/>
    <s v="Art"/>
    <s v="BOSTON Model 1800 Electric Pencil Sharpeners, Putty/Woodgrain"/>
    <n v="86.304000000000002"/>
  </r>
  <r>
    <n v="33"/>
    <s v="US-2016-150630"/>
    <x v="12"/>
    <x v="14"/>
    <d v="2016-09-21T00:00:00"/>
    <s v="Standard Class"/>
    <s v="TB-21520"/>
    <s v="Tracy Blumstein"/>
    <s v="Consumer"/>
    <s v="United States"/>
    <s v="Philadelphia"/>
    <x v="9"/>
    <n v="19140"/>
    <s v="East"/>
    <s v="OFF-BI-10001525"/>
    <x v="1"/>
    <s v="Binders"/>
    <s v="Acco Pressboard Covers with Storage Hooks, 14 7/8&quot; x 11&quot;, Executive Red"/>
    <n v="6.8579999999999997"/>
  </r>
  <r>
    <n v="34"/>
    <s v="US-2016-150630"/>
    <x v="12"/>
    <x v="14"/>
    <d v="2016-09-21T00:00:00"/>
    <s v="Standard Class"/>
    <s v="TB-21520"/>
    <s v="Tracy Blumstein"/>
    <s v="Consumer"/>
    <s v="United States"/>
    <s v="Philadelphia"/>
    <x v="9"/>
    <n v="19140"/>
    <s v="East"/>
    <s v="OFF-AR-10001683"/>
    <x v="1"/>
    <s v="Art"/>
    <s v="Lumber Crayons"/>
    <n v="15.76"/>
  </r>
  <r>
    <n v="35"/>
    <s v="CA-2018-107727"/>
    <x v="2"/>
    <x v="15"/>
    <d v="2018-10-23T00:00:00"/>
    <s v="Second Class"/>
    <s v="MA-17560"/>
    <s v="Matt Abelman"/>
    <s v="Home Office"/>
    <s v="United States"/>
    <s v="Houston"/>
    <x v="5"/>
    <n v="77095"/>
    <s v="Central"/>
    <s v="OFF-PA-10000249"/>
    <x v="1"/>
    <s v="Paper"/>
    <s v="Easy-staple paper"/>
    <n v="29.472000000000001"/>
  </r>
  <r>
    <n v="36"/>
    <s v="CA-2017-117590"/>
    <x v="4"/>
    <x v="16"/>
    <d v="2017-12-10T00:00:00"/>
    <s v="First Class"/>
    <s v="GH-14485"/>
    <s v="Gene Hale"/>
    <s v="Corporate"/>
    <s v="United States"/>
    <s v="Richardson"/>
    <x v="5"/>
    <n v="75080"/>
    <s v="Central"/>
    <s v="TEC-PH-10004977"/>
    <x v="2"/>
    <s v="Phones"/>
    <s v="GE 30524EE4"/>
    <n v="1097.5440000000001"/>
  </r>
  <r>
    <n v="37"/>
    <s v="CA-2017-117590"/>
    <x v="4"/>
    <x v="16"/>
    <d v="2017-12-10T00:00:00"/>
    <s v="First Class"/>
    <s v="GH-14485"/>
    <s v="Gene Hale"/>
    <s v="Corporate"/>
    <s v="United States"/>
    <s v="Richardson"/>
    <x v="5"/>
    <n v="75080"/>
    <s v="Central"/>
    <s v="FUR-FU-10003664"/>
    <x v="0"/>
    <s v="Furnishings"/>
    <s v="Electrix Architect's Clamp-On Swing Arm Lamp, Black"/>
    <n v="190.92"/>
  </r>
  <r>
    <n v="38"/>
    <s v="CA-2016-117415"/>
    <x v="13"/>
    <x v="17"/>
    <d v="2016-12-31T00:00:00"/>
    <s v="Standard Class"/>
    <s v="SN-20710"/>
    <s v="Steve Nguyen"/>
    <s v="Home Office"/>
    <s v="United States"/>
    <s v="Houston"/>
    <x v="5"/>
    <n v="77041"/>
    <s v="Central"/>
    <s v="OFF-EN-10002986"/>
    <x v="1"/>
    <s v="Envelopes"/>
    <s v="#10-4 1/8&quot; x 9 1/2&quot; Premium Diagonal Seam Envelopes"/>
    <n v="113.328"/>
  </r>
  <r>
    <n v="39"/>
    <s v="CA-2016-117415"/>
    <x v="13"/>
    <x v="17"/>
    <d v="2016-12-31T00:00:00"/>
    <s v="Standard Class"/>
    <s v="SN-20710"/>
    <s v="Steve Nguyen"/>
    <s v="Home Office"/>
    <s v="United States"/>
    <s v="Houston"/>
    <x v="5"/>
    <n v="77041"/>
    <s v="Central"/>
    <s v="FUR-BO-10002545"/>
    <x v="0"/>
    <s v="Bookcases"/>
    <s v="Atlantic Metals Mobile 3-Shelf Bookcases, Custom Colors"/>
    <n v="532.39919999999995"/>
  </r>
  <r>
    <n v="40"/>
    <s v="CA-2016-117415"/>
    <x v="13"/>
    <x v="17"/>
    <d v="2016-12-31T00:00:00"/>
    <s v="Standard Class"/>
    <s v="SN-20710"/>
    <s v="Steve Nguyen"/>
    <s v="Home Office"/>
    <s v="United States"/>
    <s v="Houston"/>
    <x v="5"/>
    <n v="77041"/>
    <s v="Central"/>
    <s v="FUR-CH-10004218"/>
    <x v="0"/>
    <s v="Chairs"/>
    <s v="Global Fabric Manager's Chair, Dark Gray"/>
    <n v="212.05799999999999"/>
  </r>
  <r>
    <n v="41"/>
    <s v="CA-2016-117415"/>
    <x v="13"/>
    <x v="17"/>
    <d v="2016-12-31T00:00:00"/>
    <s v="Standard Class"/>
    <s v="SN-20710"/>
    <s v="Steve Nguyen"/>
    <s v="Home Office"/>
    <s v="United States"/>
    <s v="Houston"/>
    <x v="5"/>
    <n v="77041"/>
    <s v="Central"/>
    <s v="TEC-PH-10000486"/>
    <x v="2"/>
    <s v="Phones"/>
    <s v="Plantronics HL10 Handset Lifter"/>
    <n v="371.16800000000001"/>
  </r>
  <r>
    <n v="42"/>
    <s v="CA-2018-120999"/>
    <x v="14"/>
    <x v="18"/>
    <d v="2018-09-15T00:00:00"/>
    <s v="Standard Class"/>
    <s v="LC-16930"/>
    <s v="Linda Cazamias"/>
    <s v="Corporate"/>
    <s v="United States"/>
    <s v="Naperville"/>
    <x v="10"/>
    <n v="60540"/>
    <s v="Central"/>
    <s v="TEC-PH-10004093"/>
    <x v="2"/>
    <s v="Phones"/>
    <s v="Panasonic Kx-TS550"/>
    <n v="147.16800000000001"/>
  </r>
  <r>
    <n v="43"/>
    <s v="CA-2017-101343"/>
    <x v="9"/>
    <x v="19"/>
    <d v="2017-07-22T00:00:00"/>
    <s v="Standard Class"/>
    <s v="RA-19885"/>
    <s v="Ruben Ausman"/>
    <s v="Corporate"/>
    <s v="United States"/>
    <s v="Los Angeles"/>
    <x v="1"/>
    <n v="90049"/>
    <s v="West"/>
    <s v="OFF-ST-10003479"/>
    <x v="1"/>
    <s v="Storage"/>
    <s v="Eldon Base for stackable storage shelf, platinum"/>
    <n v="77.88"/>
  </r>
  <r>
    <n v="44"/>
    <s v="CA-2018-139619"/>
    <x v="12"/>
    <x v="20"/>
    <d v="2018-09-23T00:00:00"/>
    <s v="Standard Class"/>
    <s v="ES-14080"/>
    <s v="Erin Smith"/>
    <s v="Corporate"/>
    <s v="United States"/>
    <s v="Melbourne"/>
    <x v="2"/>
    <n v="32935"/>
    <s v="South"/>
    <s v="OFF-ST-10003282"/>
    <x v="1"/>
    <s v="Storage"/>
    <s v="Advantus 10-Drawer Portable Organizer, Chrome Metal Frame, Smoke Drawers"/>
    <n v="95.616"/>
  </r>
  <r>
    <n v="45"/>
    <s v="CA-2017-118255"/>
    <x v="15"/>
    <x v="21"/>
    <d v="2017-03-13T00:00:00"/>
    <s v="First Class"/>
    <s v="ON-18715"/>
    <s v="Odella Nelson"/>
    <s v="Corporate"/>
    <s v="United States"/>
    <s v="Eagan"/>
    <x v="11"/>
    <n v="55122"/>
    <s v="Central"/>
    <s v="TEC-AC-10000171"/>
    <x v="2"/>
    <s v="Accessories"/>
    <s v="Verbatim 25 GB 6x Blu-ray Single Layer Recordable Disc, 25/Pack"/>
    <n v="45.98"/>
  </r>
  <r>
    <n v="46"/>
    <s v="CA-2017-118255"/>
    <x v="15"/>
    <x v="21"/>
    <d v="2017-03-13T00:00:00"/>
    <s v="First Class"/>
    <s v="ON-18715"/>
    <s v="Odella Nelson"/>
    <s v="Corporate"/>
    <s v="United States"/>
    <s v="Eagan"/>
    <x v="11"/>
    <n v="55122"/>
    <s v="Central"/>
    <s v="OFF-BI-10003291"/>
    <x v="1"/>
    <s v="Binders"/>
    <s v="Wilson Jones Leather-Like Binders with DublLock Round Rings"/>
    <n v="17.46"/>
  </r>
  <r>
    <n v="47"/>
    <s v="CA-2015-146703"/>
    <x v="16"/>
    <x v="22"/>
    <d v="2015-10-25T00:00:00"/>
    <s v="Second Class"/>
    <s v="PO-18865"/>
    <s v="Patrick O'Donnell"/>
    <s v="Consumer"/>
    <s v="United States"/>
    <s v="Westland"/>
    <x v="12"/>
    <n v="48185"/>
    <s v="Central"/>
    <s v="OFF-ST-10001713"/>
    <x v="1"/>
    <s v="Storage"/>
    <s v="Gould Plastics 9-Pocket Panel Bin, 18-3/8w x 5-1/4d x 20-1/2h, Black"/>
    <n v="211.96"/>
  </r>
  <r>
    <n v="48"/>
    <s v="CA-2017-169194"/>
    <x v="17"/>
    <x v="23"/>
    <d v="2017-06-25T00:00:00"/>
    <s v="Standard Class"/>
    <s v="LH-16900"/>
    <s v="Lena Hernandez"/>
    <s v="Consumer"/>
    <s v="United States"/>
    <s v="Dover"/>
    <x v="13"/>
    <n v="19901"/>
    <s v="East"/>
    <s v="TEC-AC-10002167"/>
    <x v="2"/>
    <s v="Accessories"/>
    <s v="ImationÂ 8gb Micro Traveldrive Usb 2.0Â Flash Drive"/>
    <n v="45"/>
  </r>
  <r>
    <n v="49"/>
    <s v="CA-2017-169194"/>
    <x v="17"/>
    <x v="23"/>
    <d v="2017-06-25T00:00:00"/>
    <s v="Standard Class"/>
    <s v="LH-16900"/>
    <s v="Lena Hernandez"/>
    <s v="Consumer"/>
    <s v="United States"/>
    <s v="Dover"/>
    <x v="13"/>
    <n v="19901"/>
    <s v="East"/>
    <s v="TEC-PH-10003988"/>
    <x v="2"/>
    <s v="Phones"/>
    <s v="LF Elite 3D Dazzle Designer Hard Case Cover, Lf Stylus Pen and Wiper For Apple Iphone 5c Mini Lite"/>
    <n v="21.8"/>
  </r>
  <r>
    <n v="50"/>
    <s v="CA-2016-115742"/>
    <x v="18"/>
    <x v="24"/>
    <d v="2016-04-22T00:00:00"/>
    <s v="Standard Class"/>
    <s v="DP-13000"/>
    <s v="Darren Powers"/>
    <s v="Consumer"/>
    <s v="United States"/>
    <s v="New Albany"/>
    <x v="14"/>
    <n v="47150"/>
    <s v="Central"/>
    <s v="OFF-BI-10004410"/>
    <x v="1"/>
    <s v="Binders"/>
    <s v="C-Line Peel &amp; Stick Add-On Filing Pockets, 8-3/4 x 5-1/8, 10/Pack"/>
    <n v="38.22"/>
  </r>
  <r>
    <n v="51"/>
    <s v="CA-2016-115742"/>
    <x v="18"/>
    <x v="24"/>
    <d v="2016-04-22T00:00:00"/>
    <s v="Standard Class"/>
    <s v="DP-13000"/>
    <s v="Darren Powers"/>
    <s v="Consumer"/>
    <s v="United States"/>
    <s v="New Albany"/>
    <x v="14"/>
    <n v="47150"/>
    <s v="Central"/>
    <s v="OFF-LA-10002762"/>
    <x v="1"/>
    <s v="Labels"/>
    <s v="Avery 485"/>
    <n v="75.180000000000007"/>
  </r>
  <r>
    <n v="52"/>
    <s v="CA-2016-115742"/>
    <x v="18"/>
    <x v="24"/>
    <d v="2016-04-22T00:00:00"/>
    <s v="Standard Class"/>
    <s v="DP-13000"/>
    <s v="Darren Powers"/>
    <s v="Consumer"/>
    <s v="United States"/>
    <s v="New Albany"/>
    <x v="14"/>
    <n v="47150"/>
    <s v="Central"/>
    <s v="FUR-FU-10001706"/>
    <x v="0"/>
    <s v="Furnishings"/>
    <s v="Longer-Life Soft White Bulbs"/>
    <n v="6.16"/>
  </r>
  <r>
    <n v="53"/>
    <s v="CA-2016-115742"/>
    <x v="18"/>
    <x v="24"/>
    <d v="2016-04-22T00:00:00"/>
    <s v="Standard Class"/>
    <s v="DP-13000"/>
    <s v="Darren Powers"/>
    <s v="Consumer"/>
    <s v="United States"/>
    <s v="New Albany"/>
    <x v="14"/>
    <n v="47150"/>
    <s v="Central"/>
    <s v="FUR-CH-10003061"/>
    <x v="0"/>
    <s v="Chairs"/>
    <s v="Global Leather Task Chair, Black"/>
    <n v="89.99"/>
  </r>
  <r>
    <n v="54"/>
    <s v="CA-2017-105816"/>
    <x v="19"/>
    <x v="25"/>
    <d v="2017-12-17T00:00:00"/>
    <s v="Standard Class"/>
    <s v="JM-15265"/>
    <s v="Janet Molinari"/>
    <s v="Corporate"/>
    <s v="United States"/>
    <s v="New York City"/>
    <x v="15"/>
    <n v="10024"/>
    <s v="East"/>
    <s v="OFF-FA-10000304"/>
    <x v="1"/>
    <s v="Fasteners"/>
    <s v="Advantus Push Pins"/>
    <n v="15.26"/>
  </r>
  <r>
    <n v="55"/>
    <s v="CA-2017-105816"/>
    <x v="19"/>
    <x v="25"/>
    <d v="2017-12-17T00:00:00"/>
    <s v="Standard Class"/>
    <s v="JM-15265"/>
    <s v="Janet Molinari"/>
    <s v="Corporate"/>
    <s v="United States"/>
    <s v="New York City"/>
    <x v="15"/>
    <n v="10024"/>
    <s v="East"/>
    <s v="TEC-PH-10002447"/>
    <x v="2"/>
    <s v="Phones"/>
    <s v="AT&amp;T CL83451 4-Handset Telephone"/>
    <n v="1029.95"/>
  </r>
  <r>
    <n v="56"/>
    <s v="CA-2017-111682"/>
    <x v="1"/>
    <x v="26"/>
    <d v="2017-06-18T00:00:00"/>
    <s v="First Class"/>
    <s v="TB-21055"/>
    <s v="Ted Butterfield"/>
    <s v="Consumer"/>
    <s v="United States"/>
    <s v="Troy"/>
    <x v="15"/>
    <n v="12180"/>
    <s v="East"/>
    <s v="OFF-ST-10000604"/>
    <x v="1"/>
    <s v="Storage"/>
    <s v="Home/Office Personal File Carts"/>
    <n v="208.56"/>
  </r>
  <r>
    <n v="57"/>
    <s v="CA-2017-111682"/>
    <x v="1"/>
    <x v="26"/>
    <d v="2017-06-18T00:00:00"/>
    <s v="First Class"/>
    <s v="TB-21055"/>
    <s v="Ted Butterfield"/>
    <s v="Consumer"/>
    <s v="United States"/>
    <s v="Troy"/>
    <x v="15"/>
    <n v="12180"/>
    <s v="East"/>
    <s v="OFF-PA-10001569"/>
    <x v="1"/>
    <s v="Paper"/>
    <s v="Xerox 232"/>
    <n v="32.4"/>
  </r>
  <r>
    <n v="58"/>
    <s v="CA-2017-111682"/>
    <x v="1"/>
    <x v="26"/>
    <d v="2017-06-18T00:00:00"/>
    <s v="First Class"/>
    <s v="TB-21055"/>
    <s v="Ted Butterfield"/>
    <s v="Consumer"/>
    <s v="United States"/>
    <s v="Troy"/>
    <x v="15"/>
    <n v="12180"/>
    <s v="East"/>
    <s v="FUR-CH-10003968"/>
    <x v="0"/>
    <s v="Chairs"/>
    <s v="Novimex Turbo Task Chair"/>
    <n v="319.41000000000003"/>
  </r>
  <r>
    <n v="59"/>
    <s v="CA-2017-111682"/>
    <x v="1"/>
    <x v="26"/>
    <d v="2017-06-18T00:00:00"/>
    <s v="First Class"/>
    <s v="TB-21055"/>
    <s v="Ted Butterfield"/>
    <s v="Consumer"/>
    <s v="United States"/>
    <s v="Troy"/>
    <x v="15"/>
    <n v="12180"/>
    <s v="East"/>
    <s v="OFF-PA-10000587"/>
    <x v="1"/>
    <s v="Paper"/>
    <s v="Array Parchment Paper, Assorted Colors"/>
    <n v="14.56"/>
  </r>
  <r>
    <n v="60"/>
    <s v="CA-2017-111682"/>
    <x v="1"/>
    <x v="26"/>
    <d v="2017-06-18T00:00:00"/>
    <s v="First Class"/>
    <s v="TB-21055"/>
    <s v="Ted Butterfield"/>
    <s v="Consumer"/>
    <s v="United States"/>
    <s v="Troy"/>
    <x v="15"/>
    <n v="12180"/>
    <s v="East"/>
    <s v="TEC-AC-10002167"/>
    <x v="2"/>
    <s v="Accessories"/>
    <s v="ImationÂ 8gb Micro Traveldrive Usb 2.0Â Flash Drive"/>
    <n v="30"/>
  </r>
  <r>
    <n v="61"/>
    <s v="CA-2017-111682"/>
    <x v="1"/>
    <x v="26"/>
    <d v="2017-06-18T00:00:00"/>
    <s v="First Class"/>
    <s v="TB-21055"/>
    <s v="Ted Butterfield"/>
    <s v="Consumer"/>
    <s v="United States"/>
    <s v="Troy"/>
    <x v="15"/>
    <n v="12180"/>
    <s v="East"/>
    <s v="OFF-BI-10001460"/>
    <x v="1"/>
    <s v="Binders"/>
    <s v="Plastic Binding Combs"/>
    <n v="48.48"/>
  </r>
  <r>
    <n v="62"/>
    <s v="CA-2017-111682"/>
    <x v="1"/>
    <x v="26"/>
    <d v="2017-06-18T00:00:00"/>
    <s v="First Class"/>
    <s v="TB-21055"/>
    <s v="Ted Butterfield"/>
    <s v="Consumer"/>
    <s v="United States"/>
    <s v="Troy"/>
    <x v="15"/>
    <n v="12180"/>
    <s v="East"/>
    <s v="OFF-AR-10001868"/>
    <x v="1"/>
    <s v="Art"/>
    <s v="Prang Dustless Chalk Sticks"/>
    <n v="1.68"/>
  </r>
  <r>
    <n v="63"/>
    <s v="CA-2016-135545"/>
    <x v="5"/>
    <x v="27"/>
    <d v="2016-11-30T00:00:00"/>
    <s v="Standard Class"/>
    <s v="KM-16720"/>
    <s v="Kunst Miller"/>
    <s v="Consumer"/>
    <s v="United States"/>
    <s v="Los Angeles"/>
    <x v="1"/>
    <n v="90004"/>
    <s v="West"/>
    <s v="TEC-AC-10004633"/>
    <x v="2"/>
    <s v="Accessories"/>
    <s v="Verbatim 25 GB 6x Blu-ray Single Layer Recordable Disc, 3/Pack"/>
    <n v="13.98"/>
  </r>
  <r>
    <n v="64"/>
    <s v="CA-2016-135545"/>
    <x v="5"/>
    <x v="27"/>
    <d v="2016-11-30T00:00:00"/>
    <s v="Standard Class"/>
    <s v="KM-16720"/>
    <s v="Kunst Miller"/>
    <s v="Consumer"/>
    <s v="United States"/>
    <s v="Los Angeles"/>
    <x v="1"/>
    <n v="90004"/>
    <s v="West"/>
    <s v="OFF-BI-10001078"/>
    <x v="1"/>
    <s v="Binders"/>
    <s v="Acco PRESSTEX Data Binder with Storage Hooks, Dark Blue, 14 7/8&quot; X 11&quot;"/>
    <n v="25.824000000000002"/>
  </r>
  <r>
    <n v="65"/>
    <s v="CA-2016-135545"/>
    <x v="5"/>
    <x v="27"/>
    <d v="2016-11-30T00:00:00"/>
    <s v="Standard Class"/>
    <s v="KM-16720"/>
    <s v="Kunst Miller"/>
    <s v="Consumer"/>
    <s v="United States"/>
    <s v="Los Angeles"/>
    <x v="1"/>
    <n v="90004"/>
    <s v="West"/>
    <s v="OFF-PA-10003892"/>
    <x v="1"/>
    <s v="Paper"/>
    <s v="Xerox 1943"/>
    <n v="146.72999999999999"/>
  </r>
  <r>
    <n v="66"/>
    <s v="CA-2016-135545"/>
    <x v="5"/>
    <x v="27"/>
    <d v="2016-11-30T00:00:00"/>
    <s v="Standard Class"/>
    <s v="KM-16720"/>
    <s v="Kunst Miller"/>
    <s v="Consumer"/>
    <s v="United States"/>
    <s v="Los Angeles"/>
    <x v="1"/>
    <n v="90004"/>
    <s v="West"/>
    <s v="FUR-FU-10000397"/>
    <x v="0"/>
    <s v="Furnishings"/>
    <s v="Luxo Economy Swing Arm Lamp"/>
    <n v="79.760000000000005"/>
  </r>
  <r>
    <n v="67"/>
    <s v="US-2016-164175"/>
    <x v="20"/>
    <x v="28"/>
    <d v="2016-05-05T00:00:00"/>
    <s v="Standard Class"/>
    <s v="PS-18970"/>
    <s v="Paul Stevenson"/>
    <s v="Home Office"/>
    <s v="United States"/>
    <s v="Chicago"/>
    <x v="10"/>
    <n v="60610"/>
    <s v="Central"/>
    <s v="FUR-CH-10001146"/>
    <x v="0"/>
    <s v="Chairs"/>
    <s v="Global Value Mid-Back Manager's Chair, Gray"/>
    <n v="213.11500000000001"/>
  </r>
  <r>
    <n v="68"/>
    <s v="CA-2015-106376"/>
    <x v="4"/>
    <x v="29"/>
    <d v="2015-12-10T00:00:00"/>
    <s v="Standard Class"/>
    <s v="BS-11590"/>
    <s v="Brendan Sweed"/>
    <s v="Corporate"/>
    <s v="United States"/>
    <s v="Gilbert"/>
    <x v="16"/>
    <n v="85234"/>
    <s v="West"/>
    <s v="OFF-AR-10002671"/>
    <x v="1"/>
    <s v="Art"/>
    <s v="Hunt BOSTON Model 1606 High-Volume Electric Pencil Sharpener, Beige"/>
    <n v="1113.0239999999999"/>
  </r>
  <r>
    <n v="69"/>
    <s v="CA-2015-106376"/>
    <x v="4"/>
    <x v="29"/>
    <d v="2015-12-10T00:00:00"/>
    <s v="Standard Class"/>
    <s v="BS-11590"/>
    <s v="Brendan Sweed"/>
    <s v="Corporate"/>
    <s v="United States"/>
    <s v="Gilbert"/>
    <x v="16"/>
    <n v="85234"/>
    <s v="West"/>
    <s v="TEC-PH-10002726"/>
    <x v="2"/>
    <s v="Phones"/>
    <s v="netTALK DUO VoIP Telephone Service"/>
    <n v="167.96799999999999"/>
  </r>
  <r>
    <n v="70"/>
    <s v="CA-2017-119823"/>
    <x v="21"/>
    <x v="30"/>
    <d v="2017-06-06T00:00:00"/>
    <s v="First Class"/>
    <s v="KD-16270"/>
    <s v="Karen Daniels"/>
    <s v="Consumer"/>
    <s v="United States"/>
    <s v="Springfield"/>
    <x v="17"/>
    <n v="22153"/>
    <s v="South"/>
    <s v="OFF-PA-10000482"/>
    <x v="1"/>
    <s v="Paper"/>
    <s v="Snap-A-Way Black Print Carbonless Ruled Speed Letter, Triplicate"/>
    <n v="75.88"/>
  </r>
  <r>
    <n v="71"/>
    <s v="CA-2017-106075"/>
    <x v="12"/>
    <x v="31"/>
    <d v="2017-09-23T00:00:00"/>
    <s v="Standard Class"/>
    <s v="HM-14980"/>
    <s v="Henry MacAllister"/>
    <s v="Consumer"/>
    <s v="United States"/>
    <s v="New York City"/>
    <x v="15"/>
    <n v="10009"/>
    <s v="East"/>
    <s v="OFF-BI-10004654"/>
    <x v="1"/>
    <s v="Binders"/>
    <s v="Avery Binding System Hidden Tab Executive Style Index Sets"/>
    <n v="4.6159999999999997"/>
  </r>
  <r>
    <n v="72"/>
    <s v="CA-2018-114440"/>
    <x v="14"/>
    <x v="32"/>
    <d v="2018-09-17T00:00:00"/>
    <s v="Second Class"/>
    <s v="TB-21520"/>
    <s v="Tracy Blumstein"/>
    <s v="Consumer"/>
    <s v="United States"/>
    <s v="Jackson"/>
    <x v="12"/>
    <n v="49201"/>
    <s v="Central"/>
    <s v="OFF-PA-10004675"/>
    <x v="1"/>
    <s v="Paper"/>
    <s v="Telephone Message Books with Fax/Mobile Section, 5 1/2&quot; x 3 3/16&quot;"/>
    <n v="19.05"/>
  </r>
  <r>
    <n v="73"/>
    <s v="US-2016-134026"/>
    <x v="20"/>
    <x v="33"/>
    <d v="2016-05-02T00:00:00"/>
    <s v="Standard Class"/>
    <s v="JE-15745"/>
    <s v="Joel Eaton"/>
    <s v="Consumer"/>
    <s v="United States"/>
    <s v="Memphis"/>
    <x v="18"/>
    <n v="38109"/>
    <s v="South"/>
    <s v="FUR-CH-10000513"/>
    <x v="0"/>
    <s v="Chairs"/>
    <s v="High-Back Leather Manager's Chair"/>
    <n v="831.93600000000004"/>
  </r>
  <r>
    <n v="74"/>
    <s v="US-2016-134026"/>
    <x v="20"/>
    <x v="33"/>
    <d v="2016-05-02T00:00:00"/>
    <s v="Standard Class"/>
    <s v="JE-15745"/>
    <s v="Joel Eaton"/>
    <s v="Consumer"/>
    <s v="United States"/>
    <s v="Memphis"/>
    <x v="18"/>
    <n v="38109"/>
    <s v="South"/>
    <s v="FUR-FU-10003708"/>
    <x v="0"/>
    <s v="Furnishings"/>
    <s v="Tenex Traditional Chairmats for Medium Pile Carpet, Standard Lip, 36&quot; x 48&quot;"/>
    <n v="97.04"/>
  </r>
  <r>
    <n v="75"/>
    <s v="US-2016-134026"/>
    <x v="20"/>
    <x v="33"/>
    <d v="2016-05-02T00:00:00"/>
    <s v="Standard Class"/>
    <s v="JE-15745"/>
    <s v="Joel Eaton"/>
    <s v="Consumer"/>
    <s v="United States"/>
    <s v="Memphis"/>
    <x v="18"/>
    <n v="38109"/>
    <s v="South"/>
    <s v="OFF-ST-10004123"/>
    <x v="1"/>
    <s v="Storage"/>
    <s v="Safco Industrial Wire Shelving System"/>
    <n v="72.784000000000006"/>
  </r>
  <r>
    <n v="76"/>
    <s v="US-2018-118038"/>
    <x v="19"/>
    <x v="34"/>
    <d v="2018-12-11T00:00:00"/>
    <s v="First Class"/>
    <s v="KB-16600"/>
    <s v="Ken Brennan"/>
    <s v="Corporate"/>
    <s v="United States"/>
    <s v="Houston"/>
    <x v="5"/>
    <n v="77041"/>
    <s v="Central"/>
    <s v="OFF-BI-10004182"/>
    <x v="1"/>
    <s v="Binders"/>
    <s v="Economy Binders"/>
    <n v="1.248"/>
  </r>
  <r>
    <n v="77"/>
    <s v="US-2018-118038"/>
    <x v="19"/>
    <x v="34"/>
    <d v="2018-12-11T00:00:00"/>
    <s v="First Class"/>
    <s v="KB-16600"/>
    <s v="Ken Brennan"/>
    <s v="Corporate"/>
    <s v="United States"/>
    <s v="Houston"/>
    <x v="5"/>
    <n v="77041"/>
    <s v="Central"/>
    <s v="FUR-FU-10000260"/>
    <x v="0"/>
    <s v="Furnishings"/>
    <s v="6&quot; Cubicle Wall Clock, Black"/>
    <n v="9.7080000000000002"/>
  </r>
  <r>
    <n v="78"/>
    <s v="US-2018-118038"/>
    <x v="19"/>
    <x v="34"/>
    <d v="2018-12-11T00:00:00"/>
    <s v="First Class"/>
    <s v="KB-16600"/>
    <s v="Ken Brennan"/>
    <s v="Corporate"/>
    <s v="United States"/>
    <s v="Houston"/>
    <x v="5"/>
    <n v="77041"/>
    <s v="Central"/>
    <s v="OFF-ST-10000615"/>
    <x v="1"/>
    <s v="Storage"/>
    <s v="SimpliFile Personal File, Black Granite, 15w x 6-15/16d x 11-1/4h"/>
    <n v="27.24"/>
  </r>
  <r>
    <n v="79"/>
    <s v="US-2015-147606"/>
    <x v="5"/>
    <x v="35"/>
    <d v="2015-12-01T00:00:00"/>
    <s v="Second Class"/>
    <s v="JE-15745"/>
    <s v="Joel Eaton"/>
    <s v="Consumer"/>
    <s v="United States"/>
    <s v="Houston"/>
    <x v="5"/>
    <n v="77070"/>
    <s v="Central"/>
    <s v="FUR-FU-10003194"/>
    <x v="0"/>
    <s v="Furnishings"/>
    <s v="Eldon Expressions Desk Accessory, Wood Pencil Holder, Oak"/>
    <n v="19.3"/>
  </r>
  <r>
    <n v="80"/>
    <s v="CA-2017-127208"/>
    <x v="1"/>
    <x v="1"/>
    <d v="2017-06-15T00:00:00"/>
    <s v="First Class"/>
    <s v="SC-20770"/>
    <s v="Stewart Carmichael"/>
    <s v="Corporate"/>
    <s v="United States"/>
    <s v="Decatur"/>
    <x v="19"/>
    <n v="35601"/>
    <s v="South"/>
    <s v="OFF-AP-10002118"/>
    <x v="1"/>
    <s v="Appliances"/>
    <s v="1.7 Cubic Foot Compact &quot;Cube&quot; Office Refrigerators"/>
    <n v="208.16"/>
  </r>
  <r>
    <n v="81"/>
    <s v="CA-2017-127208"/>
    <x v="1"/>
    <x v="1"/>
    <d v="2017-06-15T00:00:00"/>
    <s v="First Class"/>
    <s v="SC-20770"/>
    <s v="Stewart Carmichael"/>
    <s v="Corporate"/>
    <s v="United States"/>
    <s v="Decatur"/>
    <x v="19"/>
    <n v="35601"/>
    <s v="South"/>
    <s v="OFF-BI-10002309"/>
    <x v="1"/>
    <s v="Binders"/>
    <s v="Avery Heavy-Duty EZD  Binder With Locking Rings"/>
    <n v="16.739999999999998"/>
  </r>
  <r>
    <n v="82"/>
    <s v="CA-2015-139451"/>
    <x v="2"/>
    <x v="36"/>
    <d v="2015-10-16T00:00:00"/>
    <s v="Standard Class"/>
    <s v="DN-13690"/>
    <s v="Duane Noonan"/>
    <s v="Consumer"/>
    <s v="United States"/>
    <s v="San Francisco"/>
    <x v="1"/>
    <n v="94122"/>
    <s v="West"/>
    <s v="OFF-AR-10002053"/>
    <x v="1"/>
    <s v="Art"/>
    <s v="Premium Writing Pencils, Soft, #2 by Central Association for the Blind"/>
    <n v="14.9"/>
  </r>
  <r>
    <n v="83"/>
    <s v="CA-2015-139451"/>
    <x v="2"/>
    <x v="36"/>
    <d v="2015-10-16T00:00:00"/>
    <s v="Standard Class"/>
    <s v="DN-13690"/>
    <s v="Duane Noonan"/>
    <s v="Consumer"/>
    <s v="United States"/>
    <s v="San Francisco"/>
    <x v="1"/>
    <n v="94122"/>
    <s v="West"/>
    <s v="OFF-ST-10002370"/>
    <x v="1"/>
    <s v="Storage"/>
    <s v="Sortfiler Multipurpose Personal File Organizer, Black"/>
    <n v="21.39"/>
  </r>
  <r>
    <n v="84"/>
    <s v="CA-2016-149734"/>
    <x v="22"/>
    <x v="37"/>
    <d v="2016-09-08T00:00:00"/>
    <s v="Standard Class"/>
    <s v="JC-16105"/>
    <s v="Julie Creighton"/>
    <s v="Corporate"/>
    <s v="United States"/>
    <s v="Durham"/>
    <x v="3"/>
    <n v="27707"/>
    <s v="South"/>
    <s v="OFF-EN-10000927"/>
    <x v="1"/>
    <s v="Envelopes"/>
    <s v="Jet-Pak Recycled Peel 'N' Seal Padded Mailers"/>
    <n v="200.98400000000001"/>
  </r>
  <r>
    <n v="85"/>
    <s v="US-2018-119662"/>
    <x v="6"/>
    <x v="38"/>
    <d v="2018-11-16T00:00:00"/>
    <s v="First Class"/>
    <s v="CS-12400"/>
    <s v="Christopher Schild"/>
    <s v="Home Office"/>
    <s v="United States"/>
    <s v="Chicago"/>
    <x v="10"/>
    <n v="60623"/>
    <s v="Central"/>
    <s v="OFF-ST-10003656"/>
    <x v="1"/>
    <s v="Storage"/>
    <s v="Safco Industrial Wire Shelving"/>
    <n v="230.376"/>
  </r>
  <r>
    <n v="86"/>
    <s v="CA-2018-140088"/>
    <x v="23"/>
    <x v="39"/>
    <d v="2018-05-30T00:00:00"/>
    <s v="Second Class"/>
    <s v="PO-18865"/>
    <s v="Patrick O'Donnell"/>
    <s v="Consumer"/>
    <s v="United States"/>
    <s v="Columbia"/>
    <x v="20"/>
    <n v="29203"/>
    <s v="South"/>
    <s v="FUR-CH-10000863"/>
    <x v="0"/>
    <s v="Chairs"/>
    <s v="Novimex Swivel Fabric Task Chair"/>
    <n v="301.95999999999998"/>
  </r>
  <r>
    <n v="87"/>
    <s v="CA-2018-155558"/>
    <x v="16"/>
    <x v="40"/>
    <d v="2018-11-02T00:00:00"/>
    <s v="Standard Class"/>
    <s v="PG-18895"/>
    <s v="Paul Gonzalez"/>
    <s v="Consumer"/>
    <s v="United States"/>
    <s v="Rochester"/>
    <x v="11"/>
    <n v="55901"/>
    <s v="Central"/>
    <s v="TEC-AC-10001998"/>
    <x v="2"/>
    <s v="Accessories"/>
    <s v="LogitechÂ LS21 Speaker System - PC Multimedia - 2.1-CH - Wired"/>
    <n v="19.989999999999998"/>
  </r>
  <r>
    <n v="88"/>
    <s v="CA-2018-155558"/>
    <x v="16"/>
    <x v="40"/>
    <d v="2018-11-02T00:00:00"/>
    <s v="Standard Class"/>
    <s v="PG-18895"/>
    <s v="Paul Gonzalez"/>
    <s v="Consumer"/>
    <s v="United States"/>
    <s v="Rochester"/>
    <x v="11"/>
    <n v="55901"/>
    <s v="Central"/>
    <s v="OFF-LA-10000134"/>
    <x v="1"/>
    <s v="Labels"/>
    <s v="Avery 511"/>
    <n v="6.16"/>
  </r>
  <r>
    <n v="89"/>
    <s v="CA-2017-159695"/>
    <x v="24"/>
    <x v="41"/>
    <d v="2017-04-10T00:00:00"/>
    <s v="Second Class"/>
    <s v="GM-14455"/>
    <s v="Gary Mitchum"/>
    <s v="Home Office"/>
    <s v="United States"/>
    <s v="Houston"/>
    <x v="5"/>
    <n v="77095"/>
    <s v="Central"/>
    <s v="OFF-ST-10003442"/>
    <x v="1"/>
    <s v="Storage"/>
    <s v="Eldon Portable Mobile Manager"/>
    <n v="158.36799999999999"/>
  </r>
  <r>
    <n v="90"/>
    <s v="CA-2017-109806"/>
    <x v="12"/>
    <x v="42"/>
    <d v="2017-09-22T00:00:00"/>
    <s v="Standard Class"/>
    <s v="JS-15685"/>
    <s v="Jim Sink"/>
    <s v="Corporate"/>
    <s v="United States"/>
    <s v="Los Angeles"/>
    <x v="1"/>
    <n v="90036"/>
    <s v="West"/>
    <s v="OFF-AR-10004930"/>
    <x v="1"/>
    <s v="Art"/>
    <s v="Turquoise Lead Holder with Pocket Clip"/>
    <n v="20.100000000000001"/>
  </r>
  <r>
    <n v="91"/>
    <s v="CA-2017-109806"/>
    <x v="12"/>
    <x v="42"/>
    <d v="2017-09-22T00:00:00"/>
    <s v="Standard Class"/>
    <s v="JS-15685"/>
    <s v="Jim Sink"/>
    <s v="Corporate"/>
    <s v="United States"/>
    <s v="Los Angeles"/>
    <x v="1"/>
    <n v="90036"/>
    <s v="West"/>
    <s v="TEC-PH-10004093"/>
    <x v="2"/>
    <s v="Phones"/>
    <s v="Panasonic Kx-TS550"/>
    <n v="73.584000000000003"/>
  </r>
  <r>
    <n v="92"/>
    <s v="CA-2017-109806"/>
    <x v="12"/>
    <x v="42"/>
    <d v="2017-09-22T00:00:00"/>
    <s v="Standard Class"/>
    <s v="JS-15685"/>
    <s v="Jim Sink"/>
    <s v="Corporate"/>
    <s v="United States"/>
    <s v="Los Angeles"/>
    <x v="1"/>
    <n v="90036"/>
    <s v="West"/>
    <s v="OFF-PA-10000304"/>
    <x v="1"/>
    <s v="Paper"/>
    <s v="Xerox 1995"/>
    <n v="6.48"/>
  </r>
  <r>
    <n v="93"/>
    <s v="CA-2016-149587"/>
    <x v="25"/>
    <x v="43"/>
    <d v="2016-02-05T00:00:00"/>
    <s v="Second Class"/>
    <s v="KB-16315"/>
    <s v="Karl Braun"/>
    <s v="Consumer"/>
    <s v="United States"/>
    <s v="Minneapolis"/>
    <x v="11"/>
    <n v="55407"/>
    <s v="Central"/>
    <s v="OFF-PA-10003177"/>
    <x v="1"/>
    <s v="Paper"/>
    <s v="Xerox 1999"/>
    <n v="12.96"/>
  </r>
  <r>
    <n v="94"/>
    <s v="CA-2016-149587"/>
    <x v="25"/>
    <x v="43"/>
    <d v="2016-02-05T00:00:00"/>
    <s v="Second Class"/>
    <s v="KB-16315"/>
    <s v="Karl Braun"/>
    <s v="Consumer"/>
    <s v="United States"/>
    <s v="Minneapolis"/>
    <x v="11"/>
    <n v="55407"/>
    <s v="Central"/>
    <s v="FUR-FU-10003799"/>
    <x v="0"/>
    <s v="Furnishings"/>
    <s v="Seth Thomas 13 1/2&quot; Wall Clock"/>
    <n v="53.34"/>
  </r>
  <r>
    <n v="95"/>
    <s v="CA-2016-149587"/>
    <x v="25"/>
    <x v="43"/>
    <d v="2016-02-05T00:00:00"/>
    <s v="Second Class"/>
    <s v="KB-16315"/>
    <s v="Karl Braun"/>
    <s v="Consumer"/>
    <s v="United States"/>
    <s v="Minneapolis"/>
    <x v="11"/>
    <n v="55407"/>
    <s v="Central"/>
    <s v="OFF-BI-10002852"/>
    <x v="1"/>
    <s v="Binders"/>
    <s v="Ibico Standard Transparent Covers"/>
    <n v="32.96"/>
  </r>
  <r>
    <n v="96"/>
    <s v="US-2018-109484"/>
    <x v="0"/>
    <x v="44"/>
    <d v="2018-11-12T00:00:00"/>
    <s v="Standard Class"/>
    <s v="RB-19705"/>
    <s v="Roger Barcio"/>
    <s v="Home Office"/>
    <s v="United States"/>
    <s v="Portland"/>
    <x v="21"/>
    <n v="97206"/>
    <s v="West"/>
    <s v="OFF-BI-10004738"/>
    <x v="1"/>
    <s v="Binders"/>
    <s v="Flexible Leather- Look Classic Collection Ring Binder"/>
    <n v="5.6820000000000004"/>
  </r>
  <r>
    <n v="97"/>
    <s v="CA-2018-161018"/>
    <x v="0"/>
    <x v="45"/>
    <d v="2018-11-11T00:00:00"/>
    <s v="Second Class"/>
    <s v="PN-18775"/>
    <s v="Parhena Norris"/>
    <s v="Home Office"/>
    <s v="United States"/>
    <s v="New York City"/>
    <x v="15"/>
    <n v="10009"/>
    <s v="East"/>
    <s v="FUR-FU-10000629"/>
    <x v="0"/>
    <s v="Furnishings"/>
    <s v="9-3/4 Diameter Round Wall Clock"/>
    <n v="96.53"/>
  </r>
  <r>
    <n v="98"/>
    <s v="CA-2018-157833"/>
    <x v="17"/>
    <x v="46"/>
    <d v="2018-06-20T00:00:00"/>
    <s v="First Class"/>
    <s v="KD-16345"/>
    <s v="Katherine Ducich"/>
    <s v="Consumer"/>
    <s v="United States"/>
    <s v="San Francisco"/>
    <x v="1"/>
    <n v="94122"/>
    <s v="West"/>
    <s v="OFF-BI-10001721"/>
    <x v="1"/>
    <s v="Binders"/>
    <s v="Trimflex Flexible Post Binders"/>
    <n v="51.311999999999998"/>
  </r>
  <r>
    <n v="99"/>
    <s v="CA-2017-149223"/>
    <x v="22"/>
    <x v="47"/>
    <d v="2017-09-11T00:00:00"/>
    <s v="Standard Class"/>
    <s v="ER-13855"/>
    <s v="Elpida Rittenbach"/>
    <s v="Corporate"/>
    <s v="United States"/>
    <s v="Saint Paul"/>
    <x v="11"/>
    <n v="55106"/>
    <s v="Central"/>
    <s v="OFF-AP-10000358"/>
    <x v="1"/>
    <s v="Appliances"/>
    <s v="Fellowes Basic Home/Office Series Surge Protectors"/>
    <n v="77.88"/>
  </r>
  <r>
    <n v="100"/>
    <s v="CA-2017-158568"/>
    <x v="8"/>
    <x v="48"/>
    <d v="2017-09-02T00:00:00"/>
    <s v="Standard Class"/>
    <s v="RB-19465"/>
    <s v="Rick Bensley"/>
    <s v="Home Office"/>
    <s v="United States"/>
    <s v="Chicago"/>
    <x v="10"/>
    <n v="60610"/>
    <s v="Central"/>
    <s v="OFF-PA-10003256"/>
    <x v="1"/>
    <s v="Paper"/>
    <s v="Avery Personal Creations Heavyweight Cards"/>
    <n v="64.623999999999995"/>
  </r>
  <r>
    <n v="101"/>
    <s v="CA-2017-158568"/>
    <x v="8"/>
    <x v="48"/>
    <d v="2017-09-02T00:00:00"/>
    <s v="Standard Class"/>
    <s v="RB-19465"/>
    <s v="Rick Bensley"/>
    <s v="Home Office"/>
    <s v="United States"/>
    <s v="Chicago"/>
    <x v="10"/>
    <n v="60610"/>
    <s v="Central"/>
    <s v="TEC-AC-10001767"/>
    <x v="2"/>
    <s v="Accessories"/>
    <s v="SanDisk Ultra 64 GB MicroSDHC Class 10 Memory Card"/>
    <n v="95.975999999999999"/>
  </r>
  <r>
    <n v="102"/>
    <s v="CA-2017-158568"/>
    <x v="8"/>
    <x v="48"/>
    <d v="2017-09-02T00:00:00"/>
    <s v="Standard Class"/>
    <s v="RB-19465"/>
    <s v="Rick Bensley"/>
    <s v="Home Office"/>
    <s v="United States"/>
    <s v="Chicago"/>
    <x v="10"/>
    <n v="60610"/>
    <s v="Central"/>
    <s v="OFF-BI-10002609"/>
    <x v="1"/>
    <s v="Binders"/>
    <s v="Avery Hidden Tab Dividers for Binding Systems"/>
    <n v="1.788"/>
  </r>
  <r>
    <n v="103"/>
    <s v="CA-2017-129903"/>
    <x v="5"/>
    <x v="49"/>
    <d v="2017-12-04T00:00:00"/>
    <s v="Second Class"/>
    <s v="GZ-14470"/>
    <s v="Gary Zandusky"/>
    <s v="Consumer"/>
    <s v="United States"/>
    <s v="Rochester"/>
    <x v="11"/>
    <n v="55901"/>
    <s v="Central"/>
    <s v="OFF-PA-10004040"/>
    <x v="1"/>
    <s v="Paper"/>
    <s v="Universal Premium White Copier/Laser Paper (20Lb. and 87 Bright)"/>
    <n v="23.92"/>
  </r>
  <r>
    <n v="104"/>
    <s v="US-2016-156867"/>
    <x v="26"/>
    <x v="50"/>
    <d v="2016-11-17T00:00:00"/>
    <s v="Standard Class"/>
    <s v="LC-16870"/>
    <s v="Lena Cacioppo"/>
    <s v="Consumer"/>
    <s v="United States"/>
    <s v="Aurora"/>
    <x v="22"/>
    <n v="80013"/>
    <s v="West"/>
    <s v="TEC-AC-10001552"/>
    <x v="2"/>
    <s v="Accessories"/>
    <s v="Logitech K350 2.4Ghz Wireless Keyboard"/>
    <n v="238.89599999999999"/>
  </r>
  <r>
    <n v="105"/>
    <s v="US-2016-156867"/>
    <x v="26"/>
    <x v="50"/>
    <d v="2016-11-17T00:00:00"/>
    <s v="Standard Class"/>
    <s v="LC-16870"/>
    <s v="Lena Cacioppo"/>
    <s v="Consumer"/>
    <s v="United States"/>
    <s v="Aurora"/>
    <x v="22"/>
    <n v="80013"/>
    <s v="West"/>
    <s v="FUR-FU-10004006"/>
    <x v="0"/>
    <s v="Furnishings"/>
    <s v="Deflect-o DuraMat Lighweight, Studded, Beveled Mat for Low Pile Carpeting"/>
    <n v="102.36"/>
  </r>
  <r>
    <n v="106"/>
    <s v="US-2016-156867"/>
    <x v="26"/>
    <x v="50"/>
    <d v="2016-11-17T00:00:00"/>
    <s v="Standard Class"/>
    <s v="LC-16870"/>
    <s v="Lena Cacioppo"/>
    <s v="Consumer"/>
    <s v="United States"/>
    <s v="Aurora"/>
    <x v="22"/>
    <n v="80013"/>
    <s v="West"/>
    <s v="OFF-BI-10002794"/>
    <x v="1"/>
    <s v="Binders"/>
    <s v="Avery Trapezoid Ring Binder, 3&quot; Capacity, Black, 1040 sheets"/>
    <n v="36.881999999999998"/>
  </r>
  <r>
    <n v="107"/>
    <s v="CA-2018-119004"/>
    <x v="26"/>
    <x v="51"/>
    <d v="2018-11-28T00:00:00"/>
    <s v="Standard Class"/>
    <s v="JM-15250"/>
    <s v="Janet Martin"/>
    <s v="Consumer"/>
    <s v="United States"/>
    <s v="Charlotte"/>
    <x v="3"/>
    <n v="28205"/>
    <s v="South"/>
    <s v="TEC-AC-10003499"/>
    <x v="2"/>
    <s v="Accessories"/>
    <s v="Memorex Mini Travel Drive 8 GB USB 2.0 Flash Drive"/>
    <n v="74.111999999999995"/>
  </r>
  <r>
    <n v="108"/>
    <s v="CA-2018-119004"/>
    <x v="26"/>
    <x v="51"/>
    <d v="2018-11-28T00:00:00"/>
    <s v="Standard Class"/>
    <s v="JM-15250"/>
    <s v="Janet Martin"/>
    <s v="Consumer"/>
    <s v="United States"/>
    <s v="Charlotte"/>
    <x v="3"/>
    <n v="28205"/>
    <s v="South"/>
    <s v="TEC-PH-10002844"/>
    <x v="2"/>
    <s v="Phones"/>
    <s v="Speck Products Candyshell Flip Case"/>
    <n v="27.992000000000001"/>
  </r>
  <r>
    <n v="109"/>
    <s v="CA-2018-119004"/>
    <x v="26"/>
    <x v="51"/>
    <d v="2018-11-28T00:00:00"/>
    <s v="Standard Class"/>
    <s v="JM-15250"/>
    <s v="Janet Martin"/>
    <s v="Consumer"/>
    <s v="United States"/>
    <s v="Charlotte"/>
    <x v="3"/>
    <n v="28205"/>
    <s v="South"/>
    <s v="OFF-AR-10000390"/>
    <x v="1"/>
    <s v="Art"/>
    <s v="Newell Chalk Holder"/>
    <n v="3.3039999999999998"/>
  </r>
  <r>
    <n v="110"/>
    <s v="CA-2016-129476"/>
    <x v="2"/>
    <x v="52"/>
    <d v="2016-10-20T00:00:00"/>
    <s v="Standard Class"/>
    <s v="PA-19060"/>
    <s v="Pete Armstrong"/>
    <s v="Home Office"/>
    <s v="United States"/>
    <s v="Orland Park"/>
    <x v="10"/>
    <n v="60462"/>
    <s v="Central"/>
    <s v="TEC-AC-10000844"/>
    <x v="2"/>
    <s v="Accessories"/>
    <s v="LogitechÂ Gaming G510s - Keyboard"/>
    <n v="339.96"/>
  </r>
  <r>
    <n v="111"/>
    <s v="CA-2018-146780"/>
    <x v="27"/>
    <x v="53"/>
    <d v="2018-12-30T00:00:00"/>
    <s v="Standard Class"/>
    <s v="CV-12805"/>
    <s v="Cynthia Voltz"/>
    <s v="Corporate"/>
    <s v="United States"/>
    <s v="New York City"/>
    <x v="15"/>
    <n v="10035"/>
    <s v="East"/>
    <s v="FUR-FU-10001934"/>
    <x v="0"/>
    <s v="Furnishings"/>
    <s v="Magnifier Swing Arm Lamp"/>
    <n v="41.96"/>
  </r>
  <r>
    <n v="112"/>
    <s v="CA-2017-128867"/>
    <x v="28"/>
    <x v="54"/>
    <d v="2017-11-10T00:00:00"/>
    <s v="Standard Class"/>
    <s v="CL-12565"/>
    <s v="Clay Ludtke"/>
    <s v="Consumer"/>
    <s v="United States"/>
    <s v="Urbandale"/>
    <x v="23"/>
    <n v="50322"/>
    <s v="Central"/>
    <s v="OFF-AR-10000380"/>
    <x v="1"/>
    <s v="Art"/>
    <s v="Hunt PowerHouse Electric Pencil Sharpener, Blue"/>
    <n v="75.959999999999994"/>
  </r>
  <r>
    <n v="113"/>
    <s v="CA-2017-128867"/>
    <x v="28"/>
    <x v="54"/>
    <d v="2017-11-10T00:00:00"/>
    <s v="Standard Class"/>
    <s v="CL-12565"/>
    <s v="Clay Ludtke"/>
    <s v="Consumer"/>
    <s v="United States"/>
    <s v="Urbandale"/>
    <x v="23"/>
    <n v="50322"/>
    <s v="Central"/>
    <s v="OFF-BI-10003981"/>
    <x v="1"/>
    <s v="Binders"/>
    <s v="Avery Durable Plastic 1&quot; Binders"/>
    <n v="27.24"/>
  </r>
  <r>
    <n v="114"/>
    <s v="CA-2015-115259"/>
    <x v="8"/>
    <x v="55"/>
    <d v="2015-08-27T00:00:00"/>
    <s v="Second Class"/>
    <s v="RC-19960"/>
    <s v="Ryan Crowe"/>
    <s v="Consumer"/>
    <s v="United States"/>
    <s v="Columbus"/>
    <x v="24"/>
    <n v="43229"/>
    <s v="East"/>
    <s v="OFF-FA-10000621"/>
    <x v="1"/>
    <s v="Fasteners"/>
    <s v="OIC Colored Binder Clips, Assorted Sizes"/>
    <n v="40.095999999999997"/>
  </r>
  <r>
    <n v="115"/>
    <s v="CA-2015-115259"/>
    <x v="8"/>
    <x v="55"/>
    <d v="2015-08-27T00:00:00"/>
    <s v="Second Class"/>
    <s v="RC-19960"/>
    <s v="Ryan Crowe"/>
    <s v="Consumer"/>
    <s v="United States"/>
    <s v="Columbus"/>
    <x v="24"/>
    <n v="43229"/>
    <s v="East"/>
    <s v="OFF-EN-10002600"/>
    <x v="1"/>
    <s v="Envelopes"/>
    <s v="Redi-Strip #10 Envelopes, 4 1/8 x 9 1/2"/>
    <n v="4.72"/>
  </r>
  <r>
    <n v="116"/>
    <s v="CA-2015-115259"/>
    <x v="8"/>
    <x v="55"/>
    <d v="2015-08-27T00:00:00"/>
    <s v="Second Class"/>
    <s v="RC-19960"/>
    <s v="Ryan Crowe"/>
    <s v="Consumer"/>
    <s v="United States"/>
    <s v="Columbus"/>
    <x v="24"/>
    <n v="43229"/>
    <s v="East"/>
    <s v="OFF-PA-10004965"/>
    <x v="1"/>
    <s v="Paper"/>
    <s v="Xerox 1921"/>
    <n v="23.975999999999999"/>
  </r>
  <r>
    <n v="117"/>
    <s v="CA-2015-115259"/>
    <x v="8"/>
    <x v="55"/>
    <d v="2015-08-27T00:00:00"/>
    <s v="Second Class"/>
    <s v="RC-19960"/>
    <s v="Ryan Crowe"/>
    <s v="Consumer"/>
    <s v="United States"/>
    <s v="Columbus"/>
    <x v="24"/>
    <n v="43229"/>
    <s v="East"/>
    <s v="OFF-EN-10002504"/>
    <x v="1"/>
    <s v="Envelopes"/>
    <s v="Tyvek  Top-Opening Peel &amp; Seel Envelopes, Plain White"/>
    <n v="130.464"/>
  </r>
  <r>
    <n v="118"/>
    <s v="CA-2016-110457"/>
    <x v="15"/>
    <x v="56"/>
    <d v="2016-03-06T00:00:00"/>
    <s v="Standard Class"/>
    <s v="DK-13090"/>
    <s v="Dave Kipp"/>
    <s v="Consumer"/>
    <s v="United States"/>
    <s v="Seattle"/>
    <x v="4"/>
    <n v="98103"/>
    <s v="West"/>
    <s v="FUR-TA-10001768"/>
    <x v="0"/>
    <s v="Tables"/>
    <s v="Hon Racetrack Conference Tables"/>
    <n v="787.53"/>
  </r>
  <r>
    <n v="119"/>
    <s v="US-2016-136476"/>
    <x v="29"/>
    <x v="57"/>
    <d v="2016-04-10T00:00:00"/>
    <s v="Standard Class"/>
    <s v="GG-14650"/>
    <s v="Greg Guthrie"/>
    <s v="Corporate"/>
    <s v="United States"/>
    <s v="Bristol"/>
    <x v="18"/>
    <n v="37620"/>
    <s v="South"/>
    <s v="OFF-BI-10003650"/>
    <x v="1"/>
    <s v="Binders"/>
    <s v="GBC DocuBind 300 Electric Binding Machine"/>
    <n v="157.79400000000001"/>
  </r>
  <r>
    <n v="120"/>
    <s v="CA-2017-103730"/>
    <x v="1"/>
    <x v="1"/>
    <d v="2017-06-15T00:00:00"/>
    <s v="First Class"/>
    <s v="SC-20725"/>
    <s v="Steven Cartwright"/>
    <s v="Consumer"/>
    <s v="United States"/>
    <s v="Wilmington"/>
    <x v="13"/>
    <n v="19805"/>
    <s v="East"/>
    <s v="FUR-FU-10002157"/>
    <x v="0"/>
    <s v="Furnishings"/>
    <s v="Artistic Insta-Plaque"/>
    <n v="47.04"/>
  </r>
  <r>
    <n v="121"/>
    <s v="CA-2017-103730"/>
    <x v="1"/>
    <x v="1"/>
    <d v="2017-06-15T00:00:00"/>
    <s v="First Class"/>
    <s v="SC-20725"/>
    <s v="Steven Cartwright"/>
    <s v="Consumer"/>
    <s v="United States"/>
    <s v="Wilmington"/>
    <x v="13"/>
    <n v="19805"/>
    <s v="East"/>
    <s v="OFF-BI-10003910"/>
    <x v="1"/>
    <s v="Binders"/>
    <s v="DXL Angle-View Binders with Locking Rings by Samsill"/>
    <n v="30.84"/>
  </r>
  <r>
    <n v="122"/>
    <s v="CA-2017-103730"/>
    <x v="1"/>
    <x v="1"/>
    <d v="2017-06-15T00:00:00"/>
    <s v="First Class"/>
    <s v="SC-20725"/>
    <s v="Steven Cartwright"/>
    <s v="Consumer"/>
    <s v="United States"/>
    <s v="Wilmington"/>
    <x v="13"/>
    <n v="19805"/>
    <s v="East"/>
    <s v="OFF-ST-10000777"/>
    <x v="1"/>
    <s v="Storage"/>
    <s v="Companion Letter/Legal File, Black"/>
    <n v="226.56"/>
  </r>
  <r>
    <n v="123"/>
    <s v="CA-2017-103730"/>
    <x v="1"/>
    <x v="1"/>
    <d v="2017-06-15T00:00:00"/>
    <s v="First Class"/>
    <s v="SC-20725"/>
    <s v="Steven Cartwright"/>
    <s v="Consumer"/>
    <s v="United States"/>
    <s v="Wilmington"/>
    <x v="13"/>
    <n v="19805"/>
    <s v="East"/>
    <s v="OFF-EN-10002500"/>
    <x v="1"/>
    <s v="Envelopes"/>
    <s v="Globe Weis Peel &amp; Seel First Class Envelopes"/>
    <n v="115.02"/>
  </r>
  <r>
    <n v="124"/>
    <s v="CA-2017-103730"/>
    <x v="1"/>
    <x v="1"/>
    <d v="2017-06-15T00:00:00"/>
    <s v="First Class"/>
    <s v="SC-20725"/>
    <s v="Steven Cartwright"/>
    <s v="Consumer"/>
    <s v="United States"/>
    <s v="Wilmington"/>
    <x v="13"/>
    <n v="19805"/>
    <s v="East"/>
    <s v="TEC-PH-10003875"/>
    <x v="2"/>
    <s v="Phones"/>
    <s v="KLD Oscar II Style Snap-on Ultra Thin Side Flip Synthetic Leather Cover Case for HTC One HTC M7"/>
    <n v="68.040000000000006"/>
  </r>
  <r>
    <n v="125"/>
    <s v="US-2015-152030"/>
    <x v="27"/>
    <x v="58"/>
    <d v="2015-12-28T00:00:00"/>
    <s v="Second Class"/>
    <s v="AD-10180"/>
    <s v="Alan Dominguez"/>
    <s v="Home Office"/>
    <s v="United States"/>
    <s v="Houston"/>
    <x v="5"/>
    <n v="77041"/>
    <s v="Central"/>
    <s v="FUR-CH-10004063"/>
    <x v="0"/>
    <s v="Chairs"/>
    <s v="Global Deluxe High-Back Manager's Chair"/>
    <n v="600.55799999999999"/>
  </r>
  <r>
    <n v="126"/>
    <s v="US-2015-134614"/>
    <x v="30"/>
    <x v="59"/>
    <d v="2015-09-25T00:00:00"/>
    <s v="Standard Class"/>
    <s v="PF-19165"/>
    <s v="Philip Fox"/>
    <s v="Consumer"/>
    <s v="United States"/>
    <s v="Bloomington"/>
    <x v="10"/>
    <n v="61701"/>
    <s v="Central"/>
    <s v="FUR-TA-10004534"/>
    <x v="0"/>
    <s v="Tables"/>
    <s v="Bevis 44 x 96 Conference Tables"/>
    <n v="617.70000000000005"/>
  </r>
  <r>
    <n v="127"/>
    <s v="US-2018-107272"/>
    <x v="0"/>
    <x v="60"/>
    <d v="2018-11-12T00:00:00"/>
    <s v="Standard Class"/>
    <s v="TS-21610"/>
    <s v="Troy Staebel"/>
    <s v="Consumer"/>
    <s v="United States"/>
    <s v="Phoenix"/>
    <x v="16"/>
    <n v="85023"/>
    <s v="West"/>
    <s v="OFF-BI-10003274"/>
    <x v="1"/>
    <s v="Binders"/>
    <s v="Avery Durable Slant Ring Binders, No Labels"/>
    <n v="2.3879999999999999"/>
  </r>
  <r>
    <n v="128"/>
    <s v="US-2018-107272"/>
    <x v="0"/>
    <x v="60"/>
    <d v="2018-11-12T00:00:00"/>
    <s v="Standard Class"/>
    <s v="TS-21610"/>
    <s v="Troy Staebel"/>
    <s v="Consumer"/>
    <s v="United States"/>
    <s v="Phoenix"/>
    <x v="16"/>
    <n v="85023"/>
    <s v="West"/>
    <s v="OFF-ST-10002974"/>
    <x v="1"/>
    <s v="Storage"/>
    <s v="Trav-L-File Heavy-Duty Shuttle II, Black"/>
    <n v="243.99199999999999"/>
  </r>
  <r>
    <n v="129"/>
    <s v="US-2017-125969"/>
    <x v="0"/>
    <x v="61"/>
    <d v="2017-11-10T00:00:00"/>
    <s v="Second Class"/>
    <s v="LS-16975"/>
    <s v="Lindsay Shagiari"/>
    <s v="Home Office"/>
    <s v="United States"/>
    <s v="Los Angeles"/>
    <x v="1"/>
    <n v="90004"/>
    <s v="West"/>
    <s v="FUR-CH-10001146"/>
    <x v="0"/>
    <s v="Chairs"/>
    <s v="Global Task Chair, Black"/>
    <n v="81.424000000000007"/>
  </r>
  <r>
    <n v="130"/>
    <s v="US-2017-125969"/>
    <x v="0"/>
    <x v="61"/>
    <d v="2017-11-10T00:00:00"/>
    <s v="Second Class"/>
    <s v="LS-16975"/>
    <s v="Lindsay Shagiari"/>
    <s v="Home Office"/>
    <s v="United States"/>
    <s v="Los Angeles"/>
    <x v="1"/>
    <n v="90004"/>
    <s v="West"/>
    <s v="FUR-FU-10003773"/>
    <x v="0"/>
    <s v="Furnishings"/>
    <s v="Eldon Cleatmat Plus Chair Mats for High Pile Carpets"/>
    <n v="238.56"/>
  </r>
  <r>
    <n v="131"/>
    <s v="US-2018-164147"/>
    <x v="31"/>
    <x v="62"/>
    <d v="2018-02-05T00:00:00"/>
    <s v="First Class"/>
    <s v="DW-13585"/>
    <s v="Dorothy Wardle"/>
    <s v="Corporate"/>
    <s v="United States"/>
    <s v="Columbus"/>
    <x v="24"/>
    <n v="43229"/>
    <s v="East"/>
    <s v="TEC-PH-10002293"/>
    <x v="2"/>
    <s v="Phones"/>
    <s v="Anker 36W 4-Port USB Wall Charger Travel Power Adapter for iPhone 5s 5c 5"/>
    <n v="59.97"/>
  </r>
  <r>
    <n v="132"/>
    <s v="US-2018-164147"/>
    <x v="31"/>
    <x v="62"/>
    <d v="2018-02-05T00:00:00"/>
    <s v="First Class"/>
    <s v="DW-13585"/>
    <s v="Dorothy Wardle"/>
    <s v="Corporate"/>
    <s v="United States"/>
    <s v="Columbus"/>
    <x v="24"/>
    <n v="43229"/>
    <s v="East"/>
    <s v="OFF-PA-10002377"/>
    <x v="1"/>
    <s v="Paper"/>
    <s v="Xerox 1916"/>
    <n v="78.304000000000002"/>
  </r>
  <r>
    <n v="133"/>
    <s v="US-2018-164147"/>
    <x v="31"/>
    <x v="62"/>
    <d v="2018-02-05T00:00:00"/>
    <s v="First Class"/>
    <s v="DW-13585"/>
    <s v="Dorothy Wardle"/>
    <s v="Corporate"/>
    <s v="United States"/>
    <s v="Columbus"/>
    <x v="24"/>
    <n v="43229"/>
    <s v="East"/>
    <s v="OFF-FA-10002780"/>
    <x v="1"/>
    <s v="Fasteners"/>
    <s v="Staples"/>
    <n v="21.456"/>
  </r>
  <r>
    <n v="134"/>
    <s v="CA-2017-145583"/>
    <x v="32"/>
    <x v="63"/>
    <d v="2017-10-19T00:00:00"/>
    <s v="Standard Class"/>
    <s v="LC-16885"/>
    <s v="Lena Creighton"/>
    <s v="Consumer"/>
    <s v="United States"/>
    <s v="Roseville"/>
    <x v="1"/>
    <n v="95661"/>
    <s v="West"/>
    <s v="OFF-PA-10001804"/>
    <x v="1"/>
    <s v="Paper"/>
    <s v="Xerox 195"/>
    <n v="20.04"/>
  </r>
  <r>
    <n v="135"/>
    <s v="CA-2017-145583"/>
    <x v="32"/>
    <x v="63"/>
    <d v="2017-10-19T00:00:00"/>
    <s v="Standard Class"/>
    <s v="LC-16885"/>
    <s v="Lena Creighton"/>
    <s v="Consumer"/>
    <s v="United States"/>
    <s v="Roseville"/>
    <x v="1"/>
    <n v="95661"/>
    <s v="West"/>
    <s v="OFF-PA-10001736"/>
    <x v="1"/>
    <s v="Paper"/>
    <s v="Xerox 1880"/>
    <n v="35.44"/>
  </r>
  <r>
    <n v="136"/>
    <s v="CA-2017-145583"/>
    <x v="32"/>
    <x v="63"/>
    <d v="2017-10-19T00:00:00"/>
    <s v="Standard Class"/>
    <s v="LC-16885"/>
    <s v="Lena Creighton"/>
    <s v="Consumer"/>
    <s v="United States"/>
    <s v="Roseville"/>
    <x v="1"/>
    <n v="95661"/>
    <s v="West"/>
    <s v="OFF-AR-10001149"/>
    <x v="1"/>
    <s v="Art"/>
    <s v="Sanford Colorific Colored Pencils, 12/Box"/>
    <n v="11.52"/>
  </r>
  <r>
    <n v="137"/>
    <s v="CA-2017-145583"/>
    <x v="32"/>
    <x v="63"/>
    <d v="2017-10-19T00:00:00"/>
    <s v="Standard Class"/>
    <s v="LC-16885"/>
    <s v="Lena Creighton"/>
    <s v="Consumer"/>
    <s v="United States"/>
    <s v="Roseville"/>
    <x v="1"/>
    <n v="95661"/>
    <s v="West"/>
    <s v="OFF-FA-10002988"/>
    <x v="1"/>
    <s v="Fasteners"/>
    <s v="Ideal Clamps"/>
    <n v="4.0199999999999996"/>
  </r>
  <r>
    <n v="138"/>
    <s v="CA-2017-145583"/>
    <x v="32"/>
    <x v="63"/>
    <d v="2017-10-19T00:00:00"/>
    <s v="Standard Class"/>
    <s v="LC-16885"/>
    <s v="Lena Creighton"/>
    <s v="Consumer"/>
    <s v="United States"/>
    <s v="Roseville"/>
    <x v="1"/>
    <n v="95661"/>
    <s v="West"/>
    <s v="OFF-BI-10004781"/>
    <x v="1"/>
    <s v="Binders"/>
    <s v="GBC Wire Binding Strips"/>
    <n v="76.176000000000002"/>
  </r>
  <r>
    <n v="139"/>
    <s v="CA-2017-145583"/>
    <x v="32"/>
    <x v="63"/>
    <d v="2017-10-19T00:00:00"/>
    <s v="Standard Class"/>
    <s v="LC-16885"/>
    <s v="Lena Creighton"/>
    <s v="Consumer"/>
    <s v="United States"/>
    <s v="Roseville"/>
    <x v="1"/>
    <n v="95661"/>
    <s v="West"/>
    <s v="OFF-SU-10001218"/>
    <x v="1"/>
    <s v="Supplies"/>
    <s v="Fiskars Softgrip Scissors"/>
    <n v="65.88"/>
  </r>
  <r>
    <n v="140"/>
    <s v="CA-2017-145583"/>
    <x v="32"/>
    <x v="63"/>
    <d v="2017-10-19T00:00:00"/>
    <s v="Standard Class"/>
    <s v="LC-16885"/>
    <s v="Lena Creighton"/>
    <s v="Consumer"/>
    <s v="United States"/>
    <s v="Roseville"/>
    <x v="1"/>
    <n v="95661"/>
    <s v="West"/>
    <s v="FUR-FU-10001706"/>
    <x v="0"/>
    <s v="Furnishings"/>
    <s v="Longer-Life Soft White Bulbs"/>
    <n v="43.12"/>
  </r>
  <r>
    <n v="141"/>
    <s v="CA-2017-110366"/>
    <x v="22"/>
    <x v="64"/>
    <d v="2017-09-07T00:00:00"/>
    <s v="Second Class"/>
    <s v="JD-15895"/>
    <s v="Jonathan Doherty"/>
    <s v="Corporate"/>
    <s v="United States"/>
    <s v="Philadelphia"/>
    <x v="9"/>
    <n v="19140"/>
    <s v="East"/>
    <s v="FUR-FU-10004848"/>
    <x v="0"/>
    <s v="Furnishings"/>
    <s v="Howard Miller 13-3/4&quot; Diameter Brushed Chrome Round Wall Clock"/>
    <n v="82.8"/>
  </r>
  <r>
    <n v="142"/>
    <s v="CA-2018-106180"/>
    <x v="12"/>
    <x v="65"/>
    <d v="2018-09-23T00:00:00"/>
    <s v="Standard Class"/>
    <s v="SH-19975"/>
    <s v="Sally Hughsby"/>
    <s v="Corporate"/>
    <s v="United States"/>
    <s v="San Francisco"/>
    <x v="1"/>
    <n v="94122"/>
    <s v="West"/>
    <s v="OFF-AR-10000940"/>
    <x v="1"/>
    <s v="Art"/>
    <s v="Newell 343"/>
    <n v="8.82"/>
  </r>
  <r>
    <n v="143"/>
    <s v="CA-2018-106180"/>
    <x v="12"/>
    <x v="65"/>
    <d v="2018-09-23T00:00:00"/>
    <s v="Standard Class"/>
    <s v="SH-19975"/>
    <s v="Sally Hughsby"/>
    <s v="Corporate"/>
    <s v="United States"/>
    <s v="San Francisco"/>
    <x v="1"/>
    <n v="94122"/>
    <s v="West"/>
    <s v="OFF-EN-10004030"/>
    <x v="1"/>
    <s v="Envelopes"/>
    <s v="Convenience Packs of Business Envelopes"/>
    <n v="10.86"/>
  </r>
  <r>
    <n v="144"/>
    <s v="CA-2018-106180"/>
    <x v="12"/>
    <x v="65"/>
    <d v="2018-09-23T00:00:00"/>
    <s v="Standard Class"/>
    <s v="SH-19975"/>
    <s v="Sally Hughsby"/>
    <s v="Corporate"/>
    <s v="United States"/>
    <s v="San Francisco"/>
    <x v="1"/>
    <n v="94122"/>
    <s v="West"/>
    <s v="OFF-PA-10004327"/>
    <x v="1"/>
    <s v="Paper"/>
    <s v="Xerox 1911"/>
    <n v="143.69999999999999"/>
  </r>
  <r>
    <n v="145"/>
    <s v="CA-2018-155376"/>
    <x v="33"/>
    <x v="66"/>
    <d v="2018-12-27T00:00:00"/>
    <s v="Standard Class"/>
    <s v="SG-20080"/>
    <s v="Sandra Glassco"/>
    <s v="Consumer"/>
    <s v="United States"/>
    <s v="Independence"/>
    <x v="25"/>
    <n v="64055"/>
    <s v="Central"/>
    <s v="OFF-AP-10001058"/>
    <x v="1"/>
    <s v="Appliances"/>
    <s v="Sanyo 2.5 Cubic Foot Mid-Size Office Refrigerators"/>
    <n v="839.43"/>
  </r>
  <r>
    <n v="146"/>
    <s v="CA-2016-110744"/>
    <x v="14"/>
    <x v="67"/>
    <d v="2016-09-12T00:00:00"/>
    <s v="Standard Class"/>
    <s v="HA-14920"/>
    <s v="Helen Andreada"/>
    <s v="Consumer"/>
    <s v="United States"/>
    <s v="Pasadena"/>
    <x v="1"/>
    <n v="91104"/>
    <s v="West"/>
    <s v="OFF-ST-10003656"/>
    <x v="1"/>
    <s v="Storage"/>
    <s v="Safco Industrial Wire Shelving"/>
    <n v="671.93"/>
  </r>
  <r>
    <n v="147"/>
    <s v="CA-2015-110072"/>
    <x v="16"/>
    <x v="68"/>
    <d v="2015-10-28T00:00:00"/>
    <s v="Standard Class"/>
    <s v="MG-17680"/>
    <s v="Maureen Gastineau"/>
    <s v="Home Office"/>
    <s v="United States"/>
    <s v="Newark"/>
    <x v="24"/>
    <n v="43055"/>
    <s v="East"/>
    <s v="FUR-FU-10000521"/>
    <x v="0"/>
    <s v="Furnishings"/>
    <s v="Seth Thomas 14&quot; Putty-Colored Wall Clock"/>
    <n v="93.888000000000005"/>
  </r>
  <r>
    <n v="148"/>
    <s v="CA-2017-114489"/>
    <x v="4"/>
    <x v="5"/>
    <d v="2017-12-09T00:00:00"/>
    <s v="Standard Class"/>
    <s v="JE-16165"/>
    <s v="Justin Ellison"/>
    <s v="Corporate"/>
    <s v="United States"/>
    <s v="Franklin"/>
    <x v="6"/>
    <n v="53132"/>
    <s v="Central"/>
    <s v="TEC-PH-10000215"/>
    <x v="2"/>
    <s v="Phones"/>
    <s v="Plantronics CordlessÂ Phone HeadsetÂ with In-line Volume - M214C"/>
    <n v="384.45"/>
  </r>
  <r>
    <n v="149"/>
    <s v="CA-2017-114489"/>
    <x v="4"/>
    <x v="5"/>
    <d v="2017-12-09T00:00:00"/>
    <s v="Standard Class"/>
    <s v="JE-16165"/>
    <s v="Justin Ellison"/>
    <s v="Corporate"/>
    <s v="United States"/>
    <s v="Franklin"/>
    <x v="6"/>
    <n v="53132"/>
    <s v="Central"/>
    <s v="TEC-PH-10001448"/>
    <x v="2"/>
    <s v="Phones"/>
    <s v="Anker Astro 15000mAh USB Portable Charger"/>
    <n v="149.97"/>
  </r>
  <r>
    <n v="150"/>
    <s v="CA-2017-114489"/>
    <x v="4"/>
    <x v="5"/>
    <d v="2017-12-09T00:00:00"/>
    <s v="Standard Class"/>
    <s v="JE-16165"/>
    <s v="Justin Ellison"/>
    <s v="Corporate"/>
    <s v="United States"/>
    <s v="Franklin"/>
    <x v="6"/>
    <n v="53132"/>
    <s v="Central"/>
    <s v="FUR-CH-10000454"/>
    <x v="0"/>
    <s v="Chairs"/>
    <s v="Hon Deluxe Fabric Upholstered Stacking Chairs, Rounded Back"/>
    <n v="1951.84"/>
  </r>
  <r>
    <n v="151"/>
    <s v="CA-2017-114489"/>
    <x v="4"/>
    <x v="5"/>
    <d v="2017-12-09T00:00:00"/>
    <s v="Standard Class"/>
    <s v="JE-16165"/>
    <s v="Justin Ellison"/>
    <s v="Corporate"/>
    <s v="United States"/>
    <s v="Franklin"/>
    <x v="6"/>
    <n v="53132"/>
    <s v="Central"/>
    <s v="OFF-BI-10002735"/>
    <x v="1"/>
    <s v="Binders"/>
    <s v="GBC Prestige Therm-A-Bind Covers"/>
    <n v="171.55"/>
  </r>
  <r>
    <n v="152"/>
    <s v="CA-2017-158834"/>
    <x v="34"/>
    <x v="69"/>
    <d v="2017-03-16T00:00:00"/>
    <s v="First Class"/>
    <s v="TW-21025"/>
    <s v="Tamara Willingham"/>
    <s v="Home Office"/>
    <s v="United States"/>
    <s v="Scottsdale"/>
    <x v="16"/>
    <n v="85254"/>
    <s v="West"/>
    <s v="OFF-AP-10000326"/>
    <x v="1"/>
    <s v="Appliances"/>
    <s v="Belkin 7 Outlet SurgeMaster Surge Protector with Phone Protection"/>
    <n v="157.91999999999999"/>
  </r>
  <r>
    <n v="153"/>
    <s v="CA-2017-158834"/>
    <x v="34"/>
    <x v="69"/>
    <d v="2017-03-16T00:00:00"/>
    <s v="First Class"/>
    <s v="TW-21025"/>
    <s v="Tamara Willingham"/>
    <s v="Home Office"/>
    <s v="United States"/>
    <s v="Scottsdale"/>
    <x v="16"/>
    <n v="85254"/>
    <s v="West"/>
    <s v="TEC-PH-10001254"/>
    <x v="2"/>
    <s v="Phones"/>
    <s v="Jabra BIZ 2300 Duo QD Duo CordedÂ Headset"/>
    <n v="203.184"/>
  </r>
  <r>
    <n v="154"/>
    <s v="CA-2016-124919"/>
    <x v="21"/>
    <x v="70"/>
    <d v="2016-06-02T00:00:00"/>
    <s v="First Class"/>
    <s v="SP-20650"/>
    <s v="Stephanie Phelps"/>
    <s v="Corporate"/>
    <s v="United States"/>
    <s v="San Jose"/>
    <x v="1"/>
    <n v="95123"/>
    <s v="West"/>
    <s v="OFF-PA-10001950"/>
    <x v="1"/>
    <s v="Paper"/>
    <s v="Southworth 25% Cotton Antique Laid Paper &amp; Envelopes"/>
    <n v="58.38"/>
  </r>
  <r>
    <n v="155"/>
    <s v="CA-2016-124919"/>
    <x v="21"/>
    <x v="70"/>
    <d v="2016-06-02T00:00:00"/>
    <s v="First Class"/>
    <s v="SP-20650"/>
    <s v="Stephanie Phelps"/>
    <s v="Corporate"/>
    <s v="United States"/>
    <s v="San Jose"/>
    <x v="1"/>
    <n v="95123"/>
    <s v="West"/>
    <s v="OFF-PA-10002254"/>
    <x v="1"/>
    <s v="Paper"/>
    <s v="Xerox 1883"/>
    <n v="105.52"/>
  </r>
  <r>
    <n v="156"/>
    <s v="CA-2016-124919"/>
    <x v="21"/>
    <x v="70"/>
    <d v="2016-06-02T00:00:00"/>
    <s v="First Class"/>
    <s v="SP-20650"/>
    <s v="Stephanie Phelps"/>
    <s v="Corporate"/>
    <s v="United States"/>
    <s v="San Jose"/>
    <x v="1"/>
    <n v="95123"/>
    <s v="West"/>
    <s v="OFF-ST-10001590"/>
    <x v="1"/>
    <s v="Storage"/>
    <s v="Tenex Personal Project File with Scoop Front Design, Black"/>
    <n v="80.88"/>
  </r>
  <r>
    <n v="157"/>
    <s v="CA-2016-118948"/>
    <x v="23"/>
    <x v="71"/>
    <d v="2016-06-03T00:00:00"/>
    <s v="Standard Class"/>
    <s v="NK-18490"/>
    <s v="Neil Knudson"/>
    <s v="Home Office"/>
    <s v="United States"/>
    <s v="Seattle"/>
    <x v="4"/>
    <n v="98105"/>
    <s v="West"/>
    <s v="OFF-AR-10001547"/>
    <x v="1"/>
    <s v="Art"/>
    <s v="Newell 311"/>
    <n v="6.63"/>
  </r>
  <r>
    <n v="158"/>
    <s v="CA-2015-104269"/>
    <x v="15"/>
    <x v="72"/>
    <d v="2015-03-06T00:00:00"/>
    <s v="Second Class"/>
    <s v="DB-13060"/>
    <s v="Dave Brooks"/>
    <s v="Consumer"/>
    <s v="United States"/>
    <s v="Seattle"/>
    <x v="4"/>
    <n v="98115"/>
    <s v="West"/>
    <s v="FUR-CH-10004063"/>
    <x v="0"/>
    <s v="Chairs"/>
    <s v="Global Deluxe High-Back Manager's Chair"/>
    <n v="457.56799999999998"/>
  </r>
  <r>
    <n v="159"/>
    <s v="CA-2017-114104"/>
    <x v="26"/>
    <x v="73"/>
    <d v="2017-11-24T00:00:00"/>
    <s v="Standard Class"/>
    <s v="NP-18670"/>
    <s v="Nora Paige"/>
    <s v="Consumer"/>
    <s v="United States"/>
    <s v="Edmond"/>
    <x v="26"/>
    <n v="73034"/>
    <s v="Central"/>
    <s v="OFF-LA-10002475"/>
    <x v="1"/>
    <s v="Labels"/>
    <s v="Avery 519"/>
    <n v="14.62"/>
  </r>
  <r>
    <n v="160"/>
    <s v="CA-2017-114104"/>
    <x v="26"/>
    <x v="73"/>
    <d v="2017-11-24T00:00:00"/>
    <s v="Standard Class"/>
    <s v="NP-18670"/>
    <s v="Nora Paige"/>
    <s v="Consumer"/>
    <s v="United States"/>
    <s v="Edmond"/>
    <x v="26"/>
    <n v="73034"/>
    <s v="Central"/>
    <s v="TEC-PH-10004536"/>
    <x v="2"/>
    <s v="Phones"/>
    <s v="Avaya 5420 Digital phone"/>
    <n v="944.93"/>
  </r>
  <r>
    <n v="161"/>
    <s v="CA-2017-162733"/>
    <x v="35"/>
    <x v="74"/>
    <d v="2017-05-12T00:00:00"/>
    <s v="First Class"/>
    <s v="TT-21070"/>
    <s v="Ted Trevino"/>
    <s v="Consumer"/>
    <s v="United States"/>
    <s v="Los Angeles"/>
    <x v="1"/>
    <n v="90045"/>
    <s v="West"/>
    <s v="OFF-PA-10002751"/>
    <x v="1"/>
    <s v="Paper"/>
    <s v="Xerox 1920"/>
    <n v="5.98"/>
  </r>
  <r>
    <n v="162"/>
    <s v="CA-2016-119697"/>
    <x v="13"/>
    <x v="75"/>
    <d v="2016-12-31T00:00:00"/>
    <s v="Second Class"/>
    <s v="EM-13960"/>
    <s v="Eric Murdock"/>
    <s v="Consumer"/>
    <s v="United States"/>
    <s v="Philadelphia"/>
    <x v="9"/>
    <n v="19134"/>
    <s v="East"/>
    <s v="TEC-AC-10003657"/>
    <x v="2"/>
    <s v="Accessories"/>
    <s v="Lenovo 17-Key USB Numeric Keypad"/>
    <n v="54.384"/>
  </r>
  <r>
    <n v="163"/>
    <s v="CA-2017-154508"/>
    <x v="6"/>
    <x v="76"/>
    <d v="2017-11-20T00:00:00"/>
    <s v="Standard Class"/>
    <s v="RD-19900"/>
    <s v="Ruben Dartt"/>
    <s v="Consumer"/>
    <s v="United States"/>
    <s v="Carlsbad"/>
    <x v="27"/>
    <n v="88220"/>
    <s v="West"/>
    <s v="OFF-EN-10001990"/>
    <x v="1"/>
    <s v="Envelopes"/>
    <s v="Staple envelope"/>
    <n v="28.4"/>
  </r>
  <r>
    <n v="164"/>
    <s v="CA-2017-113817"/>
    <x v="0"/>
    <x v="77"/>
    <d v="2017-11-11T00:00:00"/>
    <s v="Standard Class"/>
    <s v="MJ-17740"/>
    <s v="Max Jones"/>
    <s v="Consumer"/>
    <s v="United States"/>
    <s v="Seattle"/>
    <x v="4"/>
    <n v="98115"/>
    <s v="West"/>
    <s v="OFF-BI-10004002"/>
    <x v="1"/>
    <s v="Binders"/>
    <s v="Wilson Jones International Size A4 Ring Binders"/>
    <n v="27.68"/>
  </r>
  <r>
    <n v="165"/>
    <s v="CA-2015-139892"/>
    <x v="14"/>
    <x v="78"/>
    <d v="2015-09-12T00:00:00"/>
    <s v="Standard Class"/>
    <s v="BM-11140"/>
    <s v="Becky Martin"/>
    <s v="Consumer"/>
    <s v="United States"/>
    <s v="San Antonio"/>
    <x v="5"/>
    <n v="78207"/>
    <s v="Central"/>
    <s v="OFF-AR-10004441"/>
    <x v="1"/>
    <s v="Art"/>
    <s v="BIC Brite Liner Highlighters"/>
    <n v="9.9359999999999999"/>
  </r>
  <r>
    <n v="166"/>
    <s v="CA-2015-139892"/>
    <x v="14"/>
    <x v="78"/>
    <d v="2015-09-12T00:00:00"/>
    <s v="Standard Class"/>
    <s v="BM-11140"/>
    <s v="Becky Martin"/>
    <s v="Consumer"/>
    <s v="United States"/>
    <s v="San Antonio"/>
    <x v="5"/>
    <n v="78207"/>
    <s v="Central"/>
    <s v="TEC-MA-10000822"/>
    <x v="2"/>
    <s v="Machines"/>
    <s v="Lexmark MX611dhe Monochrome Laser Printer"/>
    <n v="8159.9520000000002"/>
  </r>
  <r>
    <n v="167"/>
    <s v="CA-2015-139892"/>
    <x v="14"/>
    <x v="78"/>
    <d v="2015-09-12T00:00:00"/>
    <s v="Standard Class"/>
    <s v="BM-11140"/>
    <s v="Becky Martin"/>
    <s v="Consumer"/>
    <s v="United States"/>
    <s v="San Antonio"/>
    <x v="5"/>
    <n v="78207"/>
    <s v="Central"/>
    <s v="OFF-ST-10000991"/>
    <x v="1"/>
    <s v="Storage"/>
    <s v="Space Solutions HD Industrial Steel Shelving."/>
    <n v="275.928"/>
  </r>
  <r>
    <n v="168"/>
    <s v="CA-2015-139892"/>
    <x v="14"/>
    <x v="78"/>
    <d v="2015-09-12T00:00:00"/>
    <s v="Standard Class"/>
    <s v="BM-11140"/>
    <s v="Becky Martin"/>
    <s v="Consumer"/>
    <s v="United States"/>
    <s v="San Antonio"/>
    <x v="5"/>
    <n v="78207"/>
    <s v="Central"/>
    <s v="FUR-CH-10004287"/>
    <x v="0"/>
    <s v="Chairs"/>
    <s v="SAFCO Arco Folding Chair"/>
    <n v="1740.06"/>
  </r>
  <r>
    <n v="169"/>
    <s v="CA-2015-139892"/>
    <x v="14"/>
    <x v="78"/>
    <d v="2015-09-12T00:00:00"/>
    <s v="Standard Class"/>
    <s v="BM-11140"/>
    <s v="Becky Martin"/>
    <s v="Consumer"/>
    <s v="United States"/>
    <s v="San Antonio"/>
    <x v="5"/>
    <n v="78207"/>
    <s v="Central"/>
    <s v="OFF-AR-10002656"/>
    <x v="1"/>
    <s v="Art"/>
    <s v="Sanford Liquid Accent Highlighters"/>
    <n v="32.064"/>
  </r>
  <r>
    <n v="170"/>
    <s v="CA-2015-139892"/>
    <x v="14"/>
    <x v="78"/>
    <d v="2015-09-12T00:00:00"/>
    <s v="Standard Class"/>
    <s v="BM-11140"/>
    <s v="Becky Martin"/>
    <s v="Consumer"/>
    <s v="United States"/>
    <s v="San Antonio"/>
    <x v="5"/>
    <n v="78207"/>
    <s v="Central"/>
    <s v="OFF-AP-10002518"/>
    <x v="1"/>
    <s v="Appliances"/>
    <s v="Kensington 7 Outlet MasterPiece Power Center"/>
    <n v="177.98"/>
  </r>
  <r>
    <n v="171"/>
    <s v="CA-2015-139892"/>
    <x v="14"/>
    <x v="78"/>
    <d v="2015-09-12T00:00:00"/>
    <s v="Standard Class"/>
    <s v="BM-11140"/>
    <s v="Becky Martin"/>
    <s v="Consumer"/>
    <s v="United States"/>
    <s v="San Antonio"/>
    <x v="5"/>
    <n v="78207"/>
    <s v="Central"/>
    <s v="TEC-PH-10003931"/>
    <x v="2"/>
    <s v="Phones"/>
    <s v="JBL Micro Wireless Portable Bluetooth Speaker"/>
    <n v="143.976"/>
  </r>
  <r>
    <n v="172"/>
    <s v="CA-2015-118962"/>
    <x v="36"/>
    <x v="79"/>
    <d v="2015-08-09T00:00:00"/>
    <s v="Standard Class"/>
    <s v="CS-12130"/>
    <s v="Chad Sievert"/>
    <s v="Consumer"/>
    <s v="United States"/>
    <s v="Los Angeles"/>
    <x v="1"/>
    <n v="90004"/>
    <s v="West"/>
    <s v="OFF-PA-10000659"/>
    <x v="1"/>
    <s v="Paper"/>
    <s v="Adams Phone Message Book, Professional, 400 Message Capacity, 5 3/6â€ x 11â€"/>
    <n v="20.94"/>
  </r>
  <r>
    <n v="173"/>
    <s v="CA-2015-118962"/>
    <x v="36"/>
    <x v="79"/>
    <d v="2015-08-09T00:00:00"/>
    <s v="Standard Class"/>
    <s v="CS-12130"/>
    <s v="Chad Sievert"/>
    <s v="Consumer"/>
    <s v="United States"/>
    <s v="Los Angeles"/>
    <x v="1"/>
    <n v="90004"/>
    <s v="West"/>
    <s v="OFF-PA-10001144"/>
    <x v="1"/>
    <s v="Paper"/>
    <s v="Xerox 1913"/>
    <n v="110.96"/>
  </r>
  <r>
    <n v="174"/>
    <s v="CA-2015-118962"/>
    <x v="36"/>
    <x v="79"/>
    <d v="2015-08-09T00:00:00"/>
    <s v="Standard Class"/>
    <s v="CS-12130"/>
    <s v="Chad Sievert"/>
    <s v="Consumer"/>
    <s v="United States"/>
    <s v="Los Angeles"/>
    <x v="1"/>
    <n v="90004"/>
    <s v="West"/>
    <s v="FUR-CH-10003817"/>
    <x v="0"/>
    <s v="Chairs"/>
    <s v="Global Value Steno Chair, Gray"/>
    <n v="340.14400000000001"/>
  </r>
  <r>
    <n v="175"/>
    <s v="US-2015-100853"/>
    <x v="12"/>
    <x v="80"/>
    <d v="2015-09-19T00:00:00"/>
    <s v="Standard Class"/>
    <s v="JB-15400"/>
    <s v="Jennifer Braxton"/>
    <s v="Corporate"/>
    <s v="United States"/>
    <s v="Chicago"/>
    <x v="10"/>
    <n v="60623"/>
    <s v="Central"/>
    <s v="OFF-AP-10000891"/>
    <x v="1"/>
    <s v="Appliances"/>
    <s v="Kensington 7 Outlet MasterPiece HOMEOFFICE Power Control Center"/>
    <n v="52.448"/>
  </r>
  <r>
    <n v="176"/>
    <s v="US-2015-100853"/>
    <x v="12"/>
    <x v="80"/>
    <d v="2015-09-19T00:00:00"/>
    <s v="Standard Class"/>
    <s v="JB-15400"/>
    <s v="Jennifer Braxton"/>
    <s v="Corporate"/>
    <s v="United States"/>
    <s v="Chicago"/>
    <x v="10"/>
    <n v="60623"/>
    <s v="Central"/>
    <s v="OFF-LA-10003148"/>
    <x v="1"/>
    <s v="Labels"/>
    <s v="Avery 51"/>
    <n v="20.16"/>
  </r>
  <r>
    <n v="177"/>
    <s v="US-2018-152366"/>
    <x v="3"/>
    <x v="81"/>
    <d v="2018-04-25T00:00:00"/>
    <s v="Second Class"/>
    <s v="SJ-20500"/>
    <s v="Shirley Jackson"/>
    <s v="Consumer"/>
    <s v="United States"/>
    <s v="Houston"/>
    <x v="5"/>
    <n v="77036"/>
    <s v="Central"/>
    <s v="OFF-AP-10002684"/>
    <x v="1"/>
    <s v="Appliances"/>
    <s v="Acco 7-Outlet Masterpiece Power Center, Wihtout Fax/Phone Line Protection"/>
    <n v="97.263999999999996"/>
  </r>
  <r>
    <n v="178"/>
    <s v="US-2016-101511"/>
    <x v="5"/>
    <x v="82"/>
    <d v="2016-11-23T00:00:00"/>
    <s v="Second Class"/>
    <s v="JE-15745"/>
    <s v="Joel Eaton"/>
    <s v="Consumer"/>
    <s v="United States"/>
    <s v="Newark"/>
    <x v="24"/>
    <n v="43055"/>
    <s v="East"/>
    <s v="FUR-CH-10004698"/>
    <x v="0"/>
    <s v="Chairs"/>
    <s v="Padded Folding Chairs, Black, 4/Carton"/>
    <n v="396.80200000000002"/>
  </r>
  <r>
    <n v="179"/>
    <s v="US-2016-101511"/>
    <x v="5"/>
    <x v="82"/>
    <d v="2016-11-23T00:00:00"/>
    <s v="Second Class"/>
    <s v="JE-15745"/>
    <s v="Joel Eaton"/>
    <s v="Consumer"/>
    <s v="United States"/>
    <s v="Newark"/>
    <x v="24"/>
    <n v="43055"/>
    <s v="East"/>
    <s v="OFF-SU-10002189"/>
    <x v="1"/>
    <s v="Supplies"/>
    <s v="Acme Rosewood Handle Letter Opener"/>
    <n v="15.88"/>
  </r>
  <r>
    <n v="180"/>
    <s v="CA-2016-137225"/>
    <x v="33"/>
    <x v="83"/>
    <d v="2016-12-19T00:00:00"/>
    <s v="Standard Class"/>
    <s v="JK-15640"/>
    <s v="Jim Kriz"/>
    <s v="Home Office"/>
    <s v="United States"/>
    <s v="New York City"/>
    <x v="15"/>
    <n v="10009"/>
    <s v="East"/>
    <s v="OFF-AR-10001940"/>
    <x v="1"/>
    <s v="Art"/>
    <s v="Sanford Colorific Eraseable Coloring Pencils, 12 Count"/>
    <n v="3.28"/>
  </r>
  <r>
    <n v="181"/>
    <s v="CA-2015-166191"/>
    <x v="4"/>
    <x v="29"/>
    <d v="2015-12-09T00:00:00"/>
    <s v="Second Class"/>
    <s v="DK-13150"/>
    <s v="David Kendrick"/>
    <s v="Corporate"/>
    <s v="United States"/>
    <s v="Decatur"/>
    <x v="10"/>
    <n v="62521"/>
    <s v="Central"/>
    <s v="OFF-ST-10003455"/>
    <x v="1"/>
    <s v="Storage"/>
    <s v="Tenex File Box, Personal Filing Tote with Lid, Black"/>
    <n v="24.815999999999999"/>
  </r>
  <r>
    <n v="182"/>
    <s v="CA-2015-166191"/>
    <x v="4"/>
    <x v="29"/>
    <d v="2015-12-09T00:00:00"/>
    <s v="Second Class"/>
    <s v="DK-13150"/>
    <s v="David Kendrick"/>
    <s v="Corporate"/>
    <s v="United States"/>
    <s v="Decatur"/>
    <x v="10"/>
    <n v="62521"/>
    <s v="Central"/>
    <s v="TEC-AC-10004659"/>
    <x v="2"/>
    <s v="Accessories"/>
    <s v="ImationÂ Secure+ Hardware Encrypted USB 2.0Â Flash Drive; 16GB"/>
    <n v="408.74400000000003"/>
  </r>
  <r>
    <n v="183"/>
    <s v="CA-2015-158274"/>
    <x v="26"/>
    <x v="84"/>
    <d v="2015-11-24T00:00:00"/>
    <s v="Second Class"/>
    <s v="RM-19675"/>
    <s v="Robert Marley"/>
    <s v="Home Office"/>
    <s v="United States"/>
    <s v="Monroe"/>
    <x v="28"/>
    <n v="71203"/>
    <s v="South"/>
    <s v="TEC-PH-10003273"/>
    <x v="2"/>
    <s v="Phones"/>
    <s v="AT&amp;T TR1909W"/>
    <n v="503.96"/>
  </r>
  <r>
    <n v="184"/>
    <s v="CA-2015-158274"/>
    <x v="26"/>
    <x v="84"/>
    <d v="2015-11-24T00:00:00"/>
    <s v="Second Class"/>
    <s v="RM-19675"/>
    <s v="Robert Marley"/>
    <s v="Home Office"/>
    <s v="United States"/>
    <s v="Monroe"/>
    <x v="28"/>
    <n v="71203"/>
    <s v="South"/>
    <s v="TEC-PH-10004896"/>
    <x v="2"/>
    <s v="Phones"/>
    <s v="Nokia Lumia 521 (T-Mobile)"/>
    <n v="149.94999999999999"/>
  </r>
  <r>
    <n v="185"/>
    <s v="CA-2015-158274"/>
    <x v="26"/>
    <x v="84"/>
    <d v="2015-11-24T00:00:00"/>
    <s v="Second Class"/>
    <s v="RM-19675"/>
    <s v="Robert Marley"/>
    <s v="Home Office"/>
    <s v="United States"/>
    <s v="Monroe"/>
    <x v="28"/>
    <n v="71203"/>
    <s v="South"/>
    <s v="TEC-AC-10002345"/>
    <x v="2"/>
    <s v="Accessories"/>
    <s v="HP Standard 104 key PS/2 Keyboard"/>
    <n v="29"/>
  </r>
  <r>
    <n v="186"/>
    <s v="CA-2017-105018"/>
    <x v="5"/>
    <x v="85"/>
    <d v="2017-12-02T00:00:00"/>
    <s v="Standard Class"/>
    <s v="SK-19990"/>
    <s v="Sally Knutson"/>
    <s v="Consumer"/>
    <s v="United States"/>
    <s v="Fairfield"/>
    <x v="29"/>
    <n v="6824"/>
    <s v="East"/>
    <s v="OFF-BI-10001890"/>
    <x v="1"/>
    <s v="Binders"/>
    <s v="Avery Poly Binder Pockets"/>
    <n v="7.16"/>
  </r>
  <r>
    <n v="187"/>
    <s v="CA-2015-123260"/>
    <x v="8"/>
    <x v="86"/>
    <d v="2015-08-30T00:00:00"/>
    <s v="Standard Class"/>
    <s v="FM-14290"/>
    <s v="Frank Merwin"/>
    <s v="Home Office"/>
    <s v="United States"/>
    <s v="Los Angeles"/>
    <x v="1"/>
    <n v="90032"/>
    <s v="West"/>
    <s v="TEC-AC-10002323"/>
    <x v="2"/>
    <s v="Accessories"/>
    <s v="SanDisk Ultra 32 GB MicroSDHC Class 10 Memory Card"/>
    <n v="176.8"/>
  </r>
  <r>
    <n v="188"/>
    <s v="CA-2017-157000"/>
    <x v="9"/>
    <x v="87"/>
    <d v="2017-07-22T00:00:00"/>
    <s v="Standard Class"/>
    <s v="AM-10360"/>
    <s v="Alice McCarthy"/>
    <s v="Corporate"/>
    <s v="United States"/>
    <s v="Grand Prairie"/>
    <x v="5"/>
    <n v="75051"/>
    <s v="Central"/>
    <s v="OFF-ST-10001328"/>
    <x v="1"/>
    <s v="Storage"/>
    <s v="Personal Filing Tote with Lid, Black/Gray"/>
    <n v="37.223999999999997"/>
  </r>
  <r>
    <n v="189"/>
    <s v="CA-2017-157000"/>
    <x v="9"/>
    <x v="87"/>
    <d v="2017-07-22T00:00:00"/>
    <s v="Standard Class"/>
    <s v="AM-10360"/>
    <s v="Alice McCarthy"/>
    <s v="Corporate"/>
    <s v="United States"/>
    <s v="Grand Prairie"/>
    <x v="5"/>
    <n v="75051"/>
    <s v="Central"/>
    <s v="OFF-PA-10001950"/>
    <x v="1"/>
    <s v="Paper"/>
    <s v="Southworth 25% Cotton Antique Laid Paper &amp; Envelopes"/>
    <n v="20.015999999999998"/>
  </r>
  <r>
    <n v="190"/>
    <s v="CA-2016-102281"/>
    <x v="2"/>
    <x v="88"/>
    <d v="2016-10-14T00:00:00"/>
    <s v="First Class"/>
    <s v="MP-17470"/>
    <s v="Mark Packer"/>
    <s v="Home Office"/>
    <s v="United States"/>
    <s v="New York City"/>
    <x v="15"/>
    <n v="10035"/>
    <s v="East"/>
    <s v="FUR-BO-10002613"/>
    <x v="0"/>
    <s v="Bookcases"/>
    <s v="Atlantic Metals Mobile 4-Shelf Bookcases, Custom Colors"/>
    <n v="899.13599999999997"/>
  </r>
  <r>
    <n v="191"/>
    <s v="CA-2016-102281"/>
    <x v="2"/>
    <x v="88"/>
    <d v="2016-10-14T00:00:00"/>
    <s v="First Class"/>
    <s v="MP-17470"/>
    <s v="Mark Packer"/>
    <s v="Home Office"/>
    <s v="United States"/>
    <s v="New York City"/>
    <x v="15"/>
    <n v="10035"/>
    <s v="East"/>
    <s v="TEC-PH-10001552"/>
    <x v="2"/>
    <s v="Phones"/>
    <s v="I Need's 3d Hello Kitty Hybrid Silicone Case Cover for HTC One X 4g with 3d Hello Kitty Stylus Pen Green/pink"/>
    <n v="71.760000000000005"/>
  </r>
  <r>
    <n v="192"/>
    <s v="CA-2016-102281"/>
    <x v="2"/>
    <x v="88"/>
    <d v="2016-10-14T00:00:00"/>
    <s v="First Class"/>
    <s v="MP-17470"/>
    <s v="Mark Packer"/>
    <s v="Home Office"/>
    <s v="United States"/>
    <s v="New York City"/>
    <x v="15"/>
    <n v="10035"/>
    <s v="East"/>
    <s v="OFF-PA-10000061"/>
    <x v="1"/>
    <s v="Paper"/>
    <s v="Xerox 205"/>
    <n v="51.84"/>
  </r>
  <r>
    <n v="193"/>
    <s v="CA-2016-102281"/>
    <x v="2"/>
    <x v="88"/>
    <d v="2016-10-14T00:00:00"/>
    <s v="First Class"/>
    <s v="MP-17470"/>
    <s v="Mark Packer"/>
    <s v="Home Office"/>
    <s v="United States"/>
    <s v="New York City"/>
    <x v="15"/>
    <n v="10035"/>
    <s v="East"/>
    <s v="FUR-BO-10002545"/>
    <x v="0"/>
    <s v="Bookcases"/>
    <s v="Atlantic Metals Mobile 3-Shelf Bookcases, Custom Colors"/>
    <n v="626.35199999999998"/>
  </r>
  <r>
    <n v="194"/>
    <s v="CA-2016-102281"/>
    <x v="2"/>
    <x v="88"/>
    <d v="2016-10-14T00:00:00"/>
    <s v="First Class"/>
    <s v="MP-17470"/>
    <s v="Mark Packer"/>
    <s v="Home Office"/>
    <s v="United States"/>
    <s v="New York City"/>
    <x v="15"/>
    <n v="10035"/>
    <s v="East"/>
    <s v="OFF-AR-10003514"/>
    <x v="1"/>
    <s v="Art"/>
    <s v="4009 Highlighters by Sanford"/>
    <n v="19.899999999999999"/>
  </r>
  <r>
    <n v="195"/>
    <s v="CA-2016-131457"/>
    <x v="0"/>
    <x v="89"/>
    <d v="2016-11-06T00:00:00"/>
    <s v="Standard Class"/>
    <s v="MZ-17515"/>
    <s v="Mary Zewe"/>
    <s v="Corporate"/>
    <s v="United States"/>
    <s v="Redlands"/>
    <x v="1"/>
    <n v="92374"/>
    <s v="West"/>
    <s v="OFF-EN-10001509"/>
    <x v="1"/>
    <s v="Envelopes"/>
    <s v="Poly String Tie Envelopes"/>
    <n v="14.28"/>
  </r>
  <r>
    <n v="196"/>
    <s v="CA-2015-140004"/>
    <x v="37"/>
    <x v="90"/>
    <d v="2015-03-25T00:00:00"/>
    <s v="Standard Class"/>
    <s v="CB-12025"/>
    <s v="Cassandra Brandow"/>
    <s v="Consumer"/>
    <s v="United States"/>
    <s v="Hamilton"/>
    <x v="24"/>
    <n v="45011"/>
    <s v="East"/>
    <s v="OFF-AR-10004685"/>
    <x v="1"/>
    <s v="Art"/>
    <s v="Binney &amp; Smith Crayola Metallic Colored Pencils, 8-Color Set"/>
    <n v="7.4080000000000004"/>
  </r>
  <r>
    <n v="197"/>
    <s v="CA-2015-140004"/>
    <x v="37"/>
    <x v="90"/>
    <d v="2015-03-25T00:00:00"/>
    <s v="Standard Class"/>
    <s v="CB-12025"/>
    <s v="Cassandra Brandow"/>
    <s v="Consumer"/>
    <s v="United States"/>
    <s v="Hamilton"/>
    <x v="24"/>
    <n v="45011"/>
    <s v="East"/>
    <s v="OFF-AR-10004027"/>
    <x v="1"/>
    <s v="Art"/>
    <s v="Binney &amp; Smith inkTank Erasable Desk Highlighter, Chisel Tip, Yellow, 12/Box"/>
    <n v="6.048"/>
  </r>
  <r>
    <n v="198"/>
    <s v="CA-2018-107720"/>
    <x v="0"/>
    <x v="44"/>
    <d v="2018-11-13T00:00:00"/>
    <s v="Standard Class"/>
    <s v="VM-21685"/>
    <s v="Valerie Mitchum"/>
    <s v="Home Office"/>
    <s v="United States"/>
    <s v="Westfield"/>
    <x v="30"/>
    <n v="7090"/>
    <s v="East"/>
    <s v="OFF-ST-10001414"/>
    <x v="1"/>
    <s v="Storage"/>
    <s v="Decoflex Hanging Personal Folder File"/>
    <n v="46.26"/>
  </r>
  <r>
    <n v="199"/>
    <s v="US-2018-124303"/>
    <x v="38"/>
    <x v="91"/>
    <d v="2018-07-13T00:00:00"/>
    <s v="Standard Class"/>
    <s v="FH-14365"/>
    <s v="Fred Hopkins"/>
    <s v="Corporate"/>
    <s v="United States"/>
    <s v="Philadelphia"/>
    <x v="9"/>
    <n v="19120"/>
    <s v="East"/>
    <s v="OFF-BI-10000343"/>
    <x v="1"/>
    <s v="Binders"/>
    <s v="Pressboard Covers with Storage Hooks, 9 1/2&quot; x 11&quot;, Light Blue"/>
    <n v="2.9460000000000002"/>
  </r>
  <r>
    <n v="200"/>
    <s v="US-2018-124303"/>
    <x v="38"/>
    <x v="91"/>
    <d v="2018-07-13T00:00:00"/>
    <s v="Standard Class"/>
    <s v="FH-14365"/>
    <s v="Fred Hopkins"/>
    <s v="Corporate"/>
    <s v="United States"/>
    <s v="Philadelphia"/>
    <x v="9"/>
    <n v="19120"/>
    <s v="East"/>
    <s v="OFF-PA-10002749"/>
    <x v="1"/>
    <s v="Paper"/>
    <s v="Wirebound Message Books, 5-1/2 x 4 Forms, 2 or 4 Forms per Page"/>
    <n v="16.056000000000001"/>
  </r>
  <r>
    <n v="201"/>
    <s v="CA-2018-105074"/>
    <x v="39"/>
    <x v="92"/>
    <d v="2018-06-29T00:00:00"/>
    <s v="Standard Class"/>
    <s v="MB-17305"/>
    <s v="Maria Bertelson"/>
    <s v="Consumer"/>
    <s v="United States"/>
    <s v="Akron"/>
    <x v="24"/>
    <n v="44312"/>
    <s v="East"/>
    <s v="OFF-PA-10002666"/>
    <x v="1"/>
    <s v="Paper"/>
    <s v="Southworth 25% Cotton Linen-Finish Paper &amp; Envelopes"/>
    <n v="21.744"/>
  </r>
  <r>
    <n v="202"/>
    <s v="CA-2015-133690"/>
    <x v="36"/>
    <x v="93"/>
    <d v="2015-08-05T00:00:00"/>
    <s v="First Class"/>
    <s v="BS-11755"/>
    <s v="Bruce Stewart"/>
    <s v="Consumer"/>
    <s v="United States"/>
    <s v="Denver"/>
    <x v="22"/>
    <n v="80219"/>
    <s v="West"/>
    <s v="FUR-TA-10004289"/>
    <x v="0"/>
    <s v="Tables"/>
    <s v="BoxOffice By Design Rectangular and Half-Moon Meeting Room Tables"/>
    <n v="218.75"/>
  </r>
  <r>
    <n v="203"/>
    <s v="CA-2015-133690"/>
    <x v="36"/>
    <x v="93"/>
    <d v="2015-08-05T00:00:00"/>
    <s v="First Class"/>
    <s v="BS-11755"/>
    <s v="Bruce Stewart"/>
    <s v="Consumer"/>
    <s v="United States"/>
    <s v="Denver"/>
    <x v="22"/>
    <n v="80219"/>
    <s v="West"/>
    <s v="OFF-AP-10003622"/>
    <x v="1"/>
    <s v="Appliances"/>
    <s v="Bravo II Megaboss 12-Amp Hard Body Upright, Replacement Belts, 2 Belts per Pack"/>
    <n v="2.6"/>
  </r>
  <r>
    <n v="204"/>
    <s v="US-2018-116701"/>
    <x v="33"/>
    <x v="94"/>
    <d v="2018-12-21T00:00:00"/>
    <s v="Second Class"/>
    <s v="LC-17140"/>
    <s v="Logan Currie"/>
    <s v="Consumer"/>
    <s v="United States"/>
    <s v="Dallas"/>
    <x v="5"/>
    <n v="75220"/>
    <s v="Central"/>
    <s v="OFF-AP-10003217"/>
    <x v="1"/>
    <s v="Appliances"/>
    <s v="Eureka Sanitaire  Commercial Upright"/>
    <n v="66.284000000000006"/>
  </r>
  <r>
    <n v="205"/>
    <s v="CA-2018-126382"/>
    <x v="21"/>
    <x v="95"/>
    <d v="2018-06-07T00:00:00"/>
    <s v="Standard Class"/>
    <s v="HK-14890"/>
    <s v="Heather Kirkland"/>
    <s v="Corporate"/>
    <s v="United States"/>
    <s v="Franklin"/>
    <x v="18"/>
    <n v="37064"/>
    <s v="South"/>
    <s v="FUR-FU-10002960"/>
    <x v="0"/>
    <s v="Furnishings"/>
    <s v="Eldon 200 Class Desk Accessories, Burgundy"/>
    <n v="35.167999999999999"/>
  </r>
  <r>
    <n v="206"/>
    <s v="CA-2018-108329"/>
    <x v="19"/>
    <x v="34"/>
    <d v="2018-12-14T00:00:00"/>
    <s v="Standard Class"/>
    <s v="LE-16810"/>
    <s v="Laurel Elliston"/>
    <s v="Consumer"/>
    <s v="United States"/>
    <s v="Whittier"/>
    <x v="1"/>
    <n v="90604"/>
    <s v="West"/>
    <s v="TEC-PH-10001918"/>
    <x v="2"/>
    <s v="Phones"/>
    <s v="Nortel Business Series Terminal T7208 Digital phone"/>
    <n v="444.76799999999997"/>
  </r>
  <r>
    <n v="207"/>
    <s v="CA-2018-135860"/>
    <x v="5"/>
    <x v="96"/>
    <d v="2018-12-07T00:00:00"/>
    <s v="Standard Class"/>
    <s v="JH-15985"/>
    <s v="Joseph Holt"/>
    <s v="Consumer"/>
    <s v="United States"/>
    <s v="Saginaw"/>
    <x v="12"/>
    <n v="48601"/>
    <s v="Central"/>
    <s v="OFF-ST-10000642"/>
    <x v="1"/>
    <s v="Storage"/>
    <s v="Tennsco Lockers, Gray"/>
    <n v="83.92"/>
  </r>
  <r>
    <n v="208"/>
    <s v="CA-2018-135860"/>
    <x v="5"/>
    <x v="96"/>
    <d v="2018-12-07T00:00:00"/>
    <s v="Standard Class"/>
    <s v="JH-15985"/>
    <s v="Joseph Holt"/>
    <s v="Consumer"/>
    <s v="United States"/>
    <s v="Saginaw"/>
    <x v="12"/>
    <n v="48601"/>
    <s v="Central"/>
    <s v="TEC-PH-10001700"/>
    <x v="2"/>
    <s v="Phones"/>
    <s v="Panasonic KX-TG6844B Expandable Digital Cordless Telephone"/>
    <n v="131.97999999999999"/>
  </r>
  <r>
    <n v="209"/>
    <s v="CA-2018-135860"/>
    <x v="5"/>
    <x v="96"/>
    <d v="2018-12-07T00:00:00"/>
    <s v="Standard Class"/>
    <s v="JH-15985"/>
    <s v="Joseph Holt"/>
    <s v="Consumer"/>
    <s v="United States"/>
    <s v="Saginaw"/>
    <x v="12"/>
    <n v="48601"/>
    <s v="Central"/>
    <s v="OFF-BI-10003274"/>
    <x v="1"/>
    <s v="Binders"/>
    <s v="Avery Durable Slant Ring Binders, No Labels"/>
    <n v="15.92"/>
  </r>
  <r>
    <n v="210"/>
    <s v="CA-2018-135860"/>
    <x v="5"/>
    <x v="96"/>
    <d v="2018-12-07T00:00:00"/>
    <s v="Standard Class"/>
    <s v="JH-15985"/>
    <s v="Joseph Holt"/>
    <s v="Consumer"/>
    <s v="United States"/>
    <s v="Saginaw"/>
    <x v="12"/>
    <n v="48601"/>
    <s v="Central"/>
    <s v="OFF-FA-10000134"/>
    <x v="1"/>
    <s v="Fasteners"/>
    <s v="Advantus Push Pins, Aluminum Head"/>
    <n v="52.29"/>
  </r>
  <r>
    <n v="211"/>
    <s v="CA-2018-135860"/>
    <x v="5"/>
    <x v="96"/>
    <d v="2018-12-07T00:00:00"/>
    <s v="Standard Class"/>
    <s v="JH-15985"/>
    <s v="Joseph Holt"/>
    <s v="Consumer"/>
    <s v="United States"/>
    <s v="Saginaw"/>
    <x v="12"/>
    <n v="48601"/>
    <s v="Central"/>
    <s v="OFF-ST-10001522"/>
    <x v="1"/>
    <s v="Storage"/>
    <s v="Gould Plastics 18-Pocket Panel Bin, 34w x 5-1/4d x 20-1/2h"/>
    <n v="91.99"/>
  </r>
  <r>
    <n v="212"/>
    <s v="CA-2016-101007"/>
    <x v="40"/>
    <x v="97"/>
    <d v="2016-02-13T00:00:00"/>
    <s v="Second Class"/>
    <s v="MS-17980"/>
    <s v="Michael Stewart"/>
    <s v="Corporate"/>
    <s v="United States"/>
    <s v="Dallas"/>
    <x v="5"/>
    <n v="75220"/>
    <s v="Central"/>
    <s v="TEC-AC-10001266"/>
    <x v="2"/>
    <s v="Accessories"/>
    <s v="Memorex Micro Travel Drive 8 GB"/>
    <n v="20.8"/>
  </r>
  <r>
    <n v="213"/>
    <s v="CA-2016-146262"/>
    <x v="41"/>
    <x v="98"/>
    <d v="2016-01-09T00:00:00"/>
    <s v="Standard Class"/>
    <s v="VW-21775"/>
    <s v="Victoria Wilson"/>
    <s v="Corporate"/>
    <s v="United States"/>
    <s v="Medina"/>
    <x v="24"/>
    <n v="44256"/>
    <s v="East"/>
    <s v="OFF-LA-10004544"/>
    <x v="1"/>
    <s v="Labels"/>
    <s v="Avery 505"/>
    <n v="23.68"/>
  </r>
  <r>
    <n v="214"/>
    <s v="CA-2016-146262"/>
    <x v="41"/>
    <x v="98"/>
    <d v="2016-01-09T00:00:00"/>
    <s v="Standard Class"/>
    <s v="VW-21775"/>
    <s v="Victoria Wilson"/>
    <s v="Corporate"/>
    <s v="United States"/>
    <s v="Medina"/>
    <x v="24"/>
    <n v="44256"/>
    <s v="East"/>
    <s v="FUR-BO-10004695"/>
    <x v="0"/>
    <s v="Bookcases"/>
    <s v="O'Sullivan 2-Door Barrister Bookcase in Odessa Pine"/>
    <n v="452.45"/>
  </r>
  <r>
    <n v="215"/>
    <s v="CA-2016-146262"/>
    <x v="41"/>
    <x v="98"/>
    <d v="2016-01-09T00:00:00"/>
    <s v="Standard Class"/>
    <s v="VW-21775"/>
    <s v="Victoria Wilson"/>
    <s v="Corporate"/>
    <s v="United States"/>
    <s v="Medina"/>
    <x v="24"/>
    <n v="44256"/>
    <s v="East"/>
    <s v="TEC-PH-10002844"/>
    <x v="2"/>
    <s v="Phones"/>
    <s v="Speck Products Candyshell Flip Case"/>
    <n v="62.981999999999999"/>
  </r>
  <r>
    <n v="216"/>
    <s v="CA-2016-146262"/>
    <x v="41"/>
    <x v="98"/>
    <d v="2016-01-09T00:00:00"/>
    <s v="Standard Class"/>
    <s v="VW-21775"/>
    <s v="Victoria Wilson"/>
    <s v="Corporate"/>
    <s v="United States"/>
    <s v="Medina"/>
    <x v="24"/>
    <n v="44256"/>
    <s v="East"/>
    <s v="TEC-MA-10000864"/>
    <x v="2"/>
    <s v="Machines"/>
    <s v="Cisco 9971 IP Video Phone Charcoal"/>
    <n v="1188"/>
  </r>
  <r>
    <n v="217"/>
    <s v="CA-2016-146262"/>
    <x v="41"/>
    <x v="98"/>
    <d v="2016-01-09T00:00:00"/>
    <s v="Standard Class"/>
    <s v="VW-21775"/>
    <s v="Victoria Wilson"/>
    <s v="Corporate"/>
    <s v="United States"/>
    <s v="Medina"/>
    <x v="24"/>
    <n v="44256"/>
    <s v="East"/>
    <s v="TEC-AC-10000109"/>
    <x v="2"/>
    <s v="Accessories"/>
    <s v="Sony Micro Vault Click 16 GB USB 2.0 Flash Drive"/>
    <n v="89.584000000000003"/>
  </r>
  <r>
    <n v="218"/>
    <s v="CA-2017-130162"/>
    <x v="16"/>
    <x v="99"/>
    <d v="2017-11-01T00:00:00"/>
    <s v="Standard Class"/>
    <s v="JH-15910"/>
    <s v="Jonathan Howell"/>
    <s v="Consumer"/>
    <s v="United States"/>
    <s v="Los Angeles"/>
    <x v="1"/>
    <n v="90032"/>
    <s v="West"/>
    <s v="OFF-ST-10001328"/>
    <x v="1"/>
    <s v="Storage"/>
    <s v="Personal Filing Tote with Lid, Black/Gray"/>
    <n v="93.06"/>
  </r>
  <r>
    <n v="219"/>
    <s v="CA-2017-130162"/>
    <x v="16"/>
    <x v="99"/>
    <d v="2017-11-01T00:00:00"/>
    <s v="Standard Class"/>
    <s v="JH-15910"/>
    <s v="Jonathan Howell"/>
    <s v="Consumer"/>
    <s v="United States"/>
    <s v="Los Angeles"/>
    <x v="1"/>
    <n v="90032"/>
    <s v="West"/>
    <s v="TEC-PH-10002563"/>
    <x v="2"/>
    <s v="Phones"/>
    <s v="Adtran 1202752G1"/>
    <n v="302.37599999999998"/>
  </r>
  <r>
    <n v="220"/>
    <s v="CA-2016-169397"/>
    <x v="27"/>
    <x v="100"/>
    <d v="2016-12-27T00:00:00"/>
    <s v="First Class"/>
    <s v="JB-15925"/>
    <s v="Joni Blumstein"/>
    <s v="Consumer"/>
    <s v="United States"/>
    <s v="Dublin"/>
    <x v="24"/>
    <n v="43017"/>
    <s v="East"/>
    <s v="OFF-FA-10000585"/>
    <x v="1"/>
    <s v="Fasteners"/>
    <s v="OIC Bulk Pack Metal Binder Clips"/>
    <n v="5.5839999999999996"/>
  </r>
  <r>
    <n v="221"/>
    <s v="CA-2016-169397"/>
    <x v="27"/>
    <x v="100"/>
    <d v="2016-12-27T00:00:00"/>
    <s v="First Class"/>
    <s v="JB-15925"/>
    <s v="Joni Blumstein"/>
    <s v="Consumer"/>
    <s v="United States"/>
    <s v="Dublin"/>
    <x v="24"/>
    <n v="43017"/>
    <s v="East"/>
    <s v="OFF-PA-10004000"/>
    <x v="1"/>
    <s v="Paper"/>
    <s v="While You Were Out Pads, 50 per Pad, 4 x 5 1/4, Green Cycle"/>
    <n v="22.704000000000001"/>
  </r>
  <r>
    <n v="222"/>
    <s v="CA-2016-169397"/>
    <x v="27"/>
    <x v="100"/>
    <d v="2016-12-27T00:00:00"/>
    <s v="First Class"/>
    <s v="JB-15925"/>
    <s v="Joni Blumstein"/>
    <s v="Consumer"/>
    <s v="United States"/>
    <s v="Dublin"/>
    <x v="24"/>
    <n v="43017"/>
    <s v="East"/>
    <s v="OFF-BI-10002852"/>
    <x v="1"/>
    <s v="Binders"/>
    <s v="Ibico Standard Transparent Covers"/>
    <n v="19.776"/>
  </r>
  <r>
    <n v="223"/>
    <s v="CA-2016-169397"/>
    <x v="27"/>
    <x v="100"/>
    <d v="2016-12-27T00:00:00"/>
    <s v="First Class"/>
    <s v="JB-15925"/>
    <s v="Joni Blumstein"/>
    <s v="Consumer"/>
    <s v="United States"/>
    <s v="Dublin"/>
    <x v="24"/>
    <n v="43017"/>
    <s v="East"/>
    <s v="FUR-FU-10000087"/>
    <x v="0"/>
    <s v="Furnishings"/>
    <s v="Executive Impressions 14&quot; Two-Color Numerals Wall Clock"/>
    <n v="72.703999999999994"/>
  </r>
  <r>
    <n v="224"/>
    <s v="CA-2016-169397"/>
    <x v="27"/>
    <x v="100"/>
    <d v="2016-12-27T00:00:00"/>
    <s v="First Class"/>
    <s v="JB-15925"/>
    <s v="Joni Blumstein"/>
    <s v="Consumer"/>
    <s v="United States"/>
    <s v="Dublin"/>
    <x v="24"/>
    <n v="43017"/>
    <s v="East"/>
    <s v="TEC-MA-10001148"/>
    <x v="2"/>
    <s v="Machines"/>
    <s v="Swingline SM12-08 MicroCut Jam Free Shredder"/>
    <n v="479.988"/>
  </r>
  <r>
    <n v="225"/>
    <s v="CA-2016-169397"/>
    <x v="27"/>
    <x v="100"/>
    <d v="2016-12-27T00:00:00"/>
    <s v="First Class"/>
    <s v="JB-15925"/>
    <s v="Joni Blumstein"/>
    <s v="Consumer"/>
    <s v="United States"/>
    <s v="Dublin"/>
    <x v="24"/>
    <n v="43017"/>
    <s v="East"/>
    <s v="OFF-AR-10001958"/>
    <x v="1"/>
    <s v="Art"/>
    <s v="Stanley Bostitch Contemporary Electric Pencil Sharpeners"/>
    <n v="27.167999999999999"/>
  </r>
  <r>
    <n v="226"/>
    <s v="CA-2016-163055"/>
    <x v="42"/>
    <x v="101"/>
    <d v="2016-08-16T00:00:00"/>
    <s v="Standard Class"/>
    <s v="DS-13180"/>
    <s v="David Smith"/>
    <s v="Corporate"/>
    <s v="United States"/>
    <s v="Detroit"/>
    <x v="12"/>
    <n v="48227"/>
    <s v="Central"/>
    <s v="OFF-AR-10001026"/>
    <x v="1"/>
    <s v="Art"/>
    <s v="Sanford Uni-Blazer View Highlighters, Chisel Tip, Yellow"/>
    <n v="2.2000000000000002"/>
  </r>
  <r>
    <n v="227"/>
    <s v="CA-2016-163055"/>
    <x v="42"/>
    <x v="101"/>
    <d v="2016-08-16T00:00:00"/>
    <s v="Standard Class"/>
    <s v="DS-13180"/>
    <s v="David Smith"/>
    <s v="Corporate"/>
    <s v="United States"/>
    <s v="Detroit"/>
    <x v="12"/>
    <n v="48227"/>
    <s v="Central"/>
    <s v="FUR-TA-10003748"/>
    <x v="0"/>
    <s v="Tables"/>
    <s v="Bevis 36 x 72 Conference Tables"/>
    <n v="622.45000000000005"/>
  </r>
  <r>
    <n v="228"/>
    <s v="CA-2016-163055"/>
    <x v="42"/>
    <x v="101"/>
    <d v="2016-08-16T00:00:00"/>
    <s v="Standard Class"/>
    <s v="DS-13180"/>
    <s v="David Smith"/>
    <s v="Corporate"/>
    <s v="United States"/>
    <s v="Detroit"/>
    <x v="12"/>
    <n v="48227"/>
    <s v="Central"/>
    <s v="OFF-ST-10002485"/>
    <x v="1"/>
    <s v="Storage"/>
    <s v="Rogers Deluxe File Chest"/>
    <n v="21.98"/>
  </r>
  <r>
    <n v="229"/>
    <s v="US-2016-145436"/>
    <x v="15"/>
    <x v="102"/>
    <d v="2016-03-04T00:00:00"/>
    <s v="Standard Class"/>
    <s v="VD-21670"/>
    <s v="Valerie Dominguez"/>
    <s v="Consumer"/>
    <s v="United States"/>
    <s v="Columbia"/>
    <x v="18"/>
    <n v="38401"/>
    <s v="South"/>
    <s v="FUR-CH-10004860"/>
    <x v="0"/>
    <s v="Chairs"/>
    <s v="Global Low Back Tilter Chair"/>
    <n v="161.56800000000001"/>
  </r>
  <r>
    <n v="230"/>
    <s v="US-2016-145436"/>
    <x v="15"/>
    <x v="102"/>
    <d v="2016-03-04T00:00:00"/>
    <s v="Standard Class"/>
    <s v="VD-21670"/>
    <s v="Valerie Dominguez"/>
    <s v="Consumer"/>
    <s v="United States"/>
    <s v="Columbia"/>
    <x v="18"/>
    <n v="38401"/>
    <s v="South"/>
    <s v="FUR-CH-10004477"/>
    <x v="0"/>
    <s v="Chairs"/>
    <s v="Global Push Button Manager's Chair, Indigo"/>
    <n v="389.69600000000003"/>
  </r>
  <r>
    <n v="231"/>
    <s v="US-2015-156216"/>
    <x v="12"/>
    <x v="103"/>
    <d v="2015-09-17T00:00:00"/>
    <s v="Standard Class"/>
    <s v="EA-14035"/>
    <s v="Erin Ashbrook"/>
    <s v="Corporate"/>
    <s v="United States"/>
    <s v="Charlotte"/>
    <x v="3"/>
    <n v="28205"/>
    <s v="South"/>
    <s v="OFF-BI-10001679"/>
    <x v="1"/>
    <s v="Binders"/>
    <s v="GBC Instant Index System for Binding Systems"/>
    <n v="18.648"/>
  </r>
  <r>
    <n v="232"/>
    <s v="US-2018-100930"/>
    <x v="24"/>
    <x v="104"/>
    <d v="2018-04-12T00:00:00"/>
    <s v="Standard Class"/>
    <s v="CS-12400"/>
    <s v="Christopher Schild"/>
    <s v="Home Office"/>
    <s v="United States"/>
    <s v="Tampa"/>
    <x v="2"/>
    <n v="33614"/>
    <s v="South"/>
    <s v="FUR-TA-10001705"/>
    <x v="0"/>
    <s v="Tables"/>
    <s v="Bush Advantage Collection Round Conference Table"/>
    <n v="233.86"/>
  </r>
  <r>
    <n v="233"/>
    <s v="US-2018-100930"/>
    <x v="24"/>
    <x v="104"/>
    <d v="2018-04-12T00:00:00"/>
    <s v="Standard Class"/>
    <s v="CS-12400"/>
    <s v="Christopher Schild"/>
    <s v="Home Office"/>
    <s v="United States"/>
    <s v="Tampa"/>
    <x v="2"/>
    <n v="33614"/>
    <s v="South"/>
    <s v="FUR-TA-10003473"/>
    <x v="0"/>
    <s v="Tables"/>
    <s v="Bretford Rectangular Conference Table Tops"/>
    <n v="620.61450000000002"/>
  </r>
  <r>
    <n v="234"/>
    <s v="US-2018-100930"/>
    <x v="24"/>
    <x v="104"/>
    <d v="2018-04-12T00:00:00"/>
    <s v="Standard Class"/>
    <s v="CS-12400"/>
    <s v="Christopher Schild"/>
    <s v="Home Office"/>
    <s v="United States"/>
    <s v="Tampa"/>
    <x v="2"/>
    <n v="33614"/>
    <s v="South"/>
    <s v="OFF-BI-10001679"/>
    <x v="1"/>
    <s v="Binders"/>
    <s v="GBC Instant Index System for Binding Systems"/>
    <n v="5.3280000000000003"/>
  </r>
  <r>
    <n v="235"/>
    <s v="US-2018-100930"/>
    <x v="24"/>
    <x v="104"/>
    <d v="2018-04-12T00:00:00"/>
    <s v="Standard Class"/>
    <s v="CS-12400"/>
    <s v="Christopher Schild"/>
    <s v="Home Office"/>
    <s v="United States"/>
    <s v="Tampa"/>
    <x v="2"/>
    <n v="33614"/>
    <s v="South"/>
    <s v="FUR-FU-10004017"/>
    <x v="0"/>
    <s v="Furnishings"/>
    <s v="Tenex Contemporary Contur Chairmats for Low and Medium Pile Carpet, Computer, 39&quot; x 49&quot;"/>
    <n v="258.072"/>
  </r>
  <r>
    <n v="236"/>
    <s v="US-2018-100930"/>
    <x v="24"/>
    <x v="104"/>
    <d v="2018-04-12T00:00:00"/>
    <s v="Standard Class"/>
    <s v="CS-12400"/>
    <s v="Christopher Schild"/>
    <s v="Home Office"/>
    <s v="United States"/>
    <s v="Tampa"/>
    <x v="2"/>
    <n v="33614"/>
    <s v="South"/>
    <s v="TEC-AC-10003832"/>
    <x v="2"/>
    <s v="Accessories"/>
    <s v="LogitechÂ P710e Mobile Speakerphone"/>
    <n v="617.976"/>
  </r>
  <r>
    <n v="237"/>
    <s v="CA-2018-160514"/>
    <x v="6"/>
    <x v="105"/>
    <d v="2018-11-16T00:00:00"/>
    <s v="Standard Class"/>
    <s v="DB-13120"/>
    <s v="David Bremer"/>
    <s v="Corporate"/>
    <s v="United States"/>
    <s v="Santa Clara"/>
    <x v="1"/>
    <n v="95051"/>
    <s v="West"/>
    <s v="OFF-PA-10002479"/>
    <x v="1"/>
    <s v="Paper"/>
    <s v="Xerox 4200 Series MultiUse Premium Copy Paper (20Lb. and 84 Bright)"/>
    <n v="10.56"/>
  </r>
  <r>
    <n v="238"/>
    <s v="CA-2017-157749"/>
    <x v="21"/>
    <x v="30"/>
    <d v="2017-06-09T00:00:00"/>
    <s v="Second Class"/>
    <s v="KL-16645"/>
    <s v="Ken Lonsdale"/>
    <s v="Consumer"/>
    <s v="United States"/>
    <s v="Chicago"/>
    <x v="10"/>
    <n v="60610"/>
    <s v="Central"/>
    <s v="OFF-PA-10003349"/>
    <x v="1"/>
    <s v="Paper"/>
    <s v="Xerox 1957"/>
    <n v="25.92"/>
  </r>
  <r>
    <n v="239"/>
    <s v="CA-2017-157749"/>
    <x v="21"/>
    <x v="30"/>
    <d v="2017-06-09T00:00:00"/>
    <s v="Second Class"/>
    <s v="KL-16645"/>
    <s v="Ken Lonsdale"/>
    <s v="Consumer"/>
    <s v="United States"/>
    <s v="Chicago"/>
    <x v="10"/>
    <n v="60610"/>
    <s v="Central"/>
    <s v="FUR-FU-10000576"/>
    <x v="0"/>
    <s v="Furnishings"/>
    <s v="Luxo Professional Fluorescent Magnifier Lamp with Clamp-Mount Base"/>
    <n v="419.68"/>
  </r>
  <r>
    <n v="240"/>
    <s v="CA-2017-157749"/>
    <x v="21"/>
    <x v="30"/>
    <d v="2017-06-09T00:00:00"/>
    <s v="Second Class"/>
    <s v="KL-16645"/>
    <s v="Ken Lonsdale"/>
    <s v="Consumer"/>
    <s v="United States"/>
    <s v="Chicago"/>
    <x v="10"/>
    <n v="60610"/>
    <s v="Central"/>
    <s v="FUR-FU-10004351"/>
    <x v="0"/>
    <s v="Furnishings"/>
    <s v="Staple-based wall hangings"/>
    <n v="11.688000000000001"/>
  </r>
  <r>
    <n v="241"/>
    <s v="CA-2017-157749"/>
    <x v="21"/>
    <x v="30"/>
    <d v="2017-06-09T00:00:00"/>
    <s v="Second Class"/>
    <s v="KL-16645"/>
    <s v="Ken Lonsdale"/>
    <s v="Consumer"/>
    <s v="United States"/>
    <s v="Chicago"/>
    <x v="10"/>
    <n v="60610"/>
    <s v="Central"/>
    <s v="TEC-PH-10000011"/>
    <x v="2"/>
    <s v="Phones"/>
    <s v="PureGear Roll-On Screen Protector"/>
    <n v="31.984000000000002"/>
  </r>
  <r>
    <n v="242"/>
    <s v="CA-2017-157749"/>
    <x v="21"/>
    <x v="30"/>
    <d v="2017-06-09T00:00:00"/>
    <s v="Second Class"/>
    <s v="KL-16645"/>
    <s v="Ken Lonsdale"/>
    <s v="Consumer"/>
    <s v="United States"/>
    <s v="Chicago"/>
    <x v="10"/>
    <n v="60610"/>
    <s v="Central"/>
    <s v="FUR-TA-10002607"/>
    <x v="0"/>
    <s v="Tables"/>
    <s v="KI Conference Tables"/>
    <n v="177.22499999999999"/>
  </r>
  <r>
    <n v="243"/>
    <s v="CA-2017-157749"/>
    <x v="21"/>
    <x v="30"/>
    <d v="2017-06-09T00:00:00"/>
    <s v="Second Class"/>
    <s v="KL-16645"/>
    <s v="Ken Lonsdale"/>
    <s v="Consumer"/>
    <s v="United States"/>
    <s v="Chicago"/>
    <x v="10"/>
    <n v="60610"/>
    <s v="Central"/>
    <s v="FUR-FU-10002505"/>
    <x v="0"/>
    <s v="Furnishings"/>
    <s v="Eldon 100 Class Desk Accessories"/>
    <n v="4.0439999999999996"/>
  </r>
  <r>
    <n v="244"/>
    <s v="CA-2017-157749"/>
    <x v="21"/>
    <x v="30"/>
    <d v="2017-06-09T00:00:00"/>
    <s v="Second Class"/>
    <s v="KL-16645"/>
    <s v="Ken Lonsdale"/>
    <s v="Consumer"/>
    <s v="United States"/>
    <s v="Chicago"/>
    <x v="10"/>
    <n v="60610"/>
    <s v="Central"/>
    <s v="OFF-AR-10004685"/>
    <x v="1"/>
    <s v="Art"/>
    <s v="Binney &amp; Smith Crayola Metallic Colored Pencils, 8-Color Set"/>
    <n v="7.4080000000000004"/>
  </r>
  <r>
    <n v="245"/>
    <s v="CA-2015-131926"/>
    <x v="21"/>
    <x v="106"/>
    <d v="2015-06-06T00:00:00"/>
    <s v="Second Class"/>
    <s v="DW-13480"/>
    <s v="Dianna Wilson"/>
    <s v="Home Office"/>
    <s v="United States"/>
    <s v="Lakeville"/>
    <x v="11"/>
    <n v="55044"/>
    <s v="Central"/>
    <s v="FUR-CH-10004063"/>
    <x v="0"/>
    <s v="Chairs"/>
    <s v="Global Deluxe High-Back Manager's Chair"/>
    <n v="2001.86"/>
  </r>
  <r>
    <n v="246"/>
    <s v="CA-2015-131926"/>
    <x v="21"/>
    <x v="106"/>
    <d v="2015-06-06T00:00:00"/>
    <s v="Second Class"/>
    <s v="DW-13480"/>
    <s v="Dianna Wilson"/>
    <s v="Home Office"/>
    <s v="United States"/>
    <s v="Lakeville"/>
    <x v="11"/>
    <n v="55044"/>
    <s v="Central"/>
    <s v="OFF-ST-10002276"/>
    <x v="1"/>
    <s v="Storage"/>
    <s v="Safco Steel Mobile File Cart"/>
    <n v="166.72"/>
  </r>
  <r>
    <n v="247"/>
    <s v="CA-2015-131926"/>
    <x v="21"/>
    <x v="106"/>
    <d v="2015-06-06T00:00:00"/>
    <s v="Second Class"/>
    <s v="DW-13480"/>
    <s v="Dianna Wilson"/>
    <s v="Home Office"/>
    <s v="United States"/>
    <s v="Lakeville"/>
    <x v="11"/>
    <n v="55044"/>
    <s v="Central"/>
    <s v="OFF-PA-10004082"/>
    <x v="1"/>
    <s v="Paper"/>
    <s v="Adams Telephone Message Book w/Frequently-Called Numbers Space, 400 Messages per Book"/>
    <n v="47.88"/>
  </r>
  <r>
    <n v="248"/>
    <s v="CA-2015-131926"/>
    <x v="21"/>
    <x v="106"/>
    <d v="2015-06-06T00:00:00"/>
    <s v="Second Class"/>
    <s v="DW-13480"/>
    <s v="Dianna Wilson"/>
    <s v="Home Office"/>
    <s v="United States"/>
    <s v="Lakeville"/>
    <x v="11"/>
    <n v="55044"/>
    <s v="Central"/>
    <s v="OFF-AP-10002945"/>
    <x v="1"/>
    <s v="Appliances"/>
    <s v="Honeywell Enviracaire Portable HEPA Air Cleaner for 17' x 22' Room"/>
    <n v="1503.25"/>
  </r>
  <r>
    <n v="249"/>
    <s v="CA-2015-131926"/>
    <x v="21"/>
    <x v="106"/>
    <d v="2015-06-06T00:00:00"/>
    <s v="Second Class"/>
    <s v="DW-13480"/>
    <s v="Dianna Wilson"/>
    <s v="Home Office"/>
    <s v="United States"/>
    <s v="Lakeville"/>
    <x v="11"/>
    <n v="55044"/>
    <s v="Central"/>
    <s v="OFF-PA-10000061"/>
    <x v="1"/>
    <s v="Paper"/>
    <s v="Xerox 205"/>
    <n v="25.92"/>
  </r>
  <r>
    <n v="250"/>
    <s v="CA-2017-154739"/>
    <x v="19"/>
    <x v="107"/>
    <d v="2017-12-15T00:00:00"/>
    <s v="Second Class"/>
    <s v="LH-17155"/>
    <s v="Logan Haushalter"/>
    <s v="Consumer"/>
    <s v="United States"/>
    <s v="San Francisco"/>
    <x v="1"/>
    <n v="94109"/>
    <s v="West"/>
    <s v="FUR-CH-10002965"/>
    <x v="0"/>
    <s v="Chairs"/>
    <s v="Global Leather Highback Executive Chair with Pneumatic Height Adjustment, Black"/>
    <n v="321.56799999999998"/>
  </r>
  <r>
    <n v="251"/>
    <s v="CA-2017-145625"/>
    <x v="14"/>
    <x v="108"/>
    <d v="2017-09-17T00:00:00"/>
    <s v="Standard Class"/>
    <s v="KC-16540"/>
    <s v="Kelly Collister"/>
    <s v="Consumer"/>
    <s v="United States"/>
    <s v="San Diego"/>
    <x v="1"/>
    <n v="92037"/>
    <s v="West"/>
    <s v="OFF-PA-10004569"/>
    <x v="1"/>
    <s v="Paper"/>
    <s v="Wirebound Message Books, Two 4 1/4&quot; x 5&quot; Forms per Page"/>
    <n v="7.61"/>
  </r>
  <r>
    <n v="252"/>
    <s v="CA-2017-145625"/>
    <x v="14"/>
    <x v="108"/>
    <d v="2017-09-17T00:00:00"/>
    <s v="Standard Class"/>
    <s v="KC-16540"/>
    <s v="Kelly Collister"/>
    <s v="Consumer"/>
    <s v="United States"/>
    <s v="San Diego"/>
    <x v="1"/>
    <n v="92037"/>
    <s v="West"/>
    <s v="TEC-AC-10003832"/>
    <x v="2"/>
    <s v="Accessories"/>
    <s v="LogitechÂ P710e Mobile Speakerphone"/>
    <n v="3347.37"/>
  </r>
  <r>
    <n v="253"/>
    <s v="CA-2017-146941"/>
    <x v="19"/>
    <x v="107"/>
    <d v="2017-12-13T00:00:00"/>
    <s v="First Class"/>
    <s v="DL-13315"/>
    <s v="Delfina Latchford"/>
    <s v="Consumer"/>
    <s v="United States"/>
    <s v="New York City"/>
    <x v="15"/>
    <n v="10024"/>
    <s v="East"/>
    <s v="OFF-ST-10001228"/>
    <x v="1"/>
    <s v="Storage"/>
    <s v="Fellowes Personal Hanging Folder Files, Navy"/>
    <n v="80.58"/>
  </r>
  <r>
    <n v="254"/>
    <s v="CA-2017-146941"/>
    <x v="19"/>
    <x v="107"/>
    <d v="2017-12-13T00:00:00"/>
    <s v="First Class"/>
    <s v="DL-13315"/>
    <s v="Delfina Latchford"/>
    <s v="Consumer"/>
    <s v="United States"/>
    <s v="New York City"/>
    <x v="15"/>
    <n v="10024"/>
    <s v="East"/>
    <s v="OFF-EN-10003296"/>
    <x v="1"/>
    <s v="Envelopes"/>
    <s v="Tyvek Side-Opening Peel &amp; Seel Expanding Envelopes"/>
    <n v="361.92"/>
  </r>
  <r>
    <n v="255"/>
    <s v="US-2016-159982"/>
    <x v="4"/>
    <x v="109"/>
    <d v="2016-12-04T00:00:00"/>
    <s v="Standard Class"/>
    <s v="DR-12880"/>
    <s v="Dan Reichenbach"/>
    <s v="Corporate"/>
    <s v="United States"/>
    <s v="Chicago"/>
    <x v="10"/>
    <n v="60623"/>
    <s v="Central"/>
    <s v="FUR-FU-10002505"/>
    <x v="0"/>
    <s v="Furnishings"/>
    <s v="Eldon 100 Class Desk Accessories"/>
    <n v="12.132"/>
  </r>
  <r>
    <n v="256"/>
    <s v="US-2016-159982"/>
    <x v="4"/>
    <x v="109"/>
    <d v="2016-12-04T00:00:00"/>
    <s v="Standard Class"/>
    <s v="DR-12880"/>
    <s v="Dan Reichenbach"/>
    <s v="Corporate"/>
    <s v="United States"/>
    <s v="Chicago"/>
    <x v="10"/>
    <n v="60623"/>
    <s v="Central"/>
    <s v="OFF-ST-10004804"/>
    <x v="1"/>
    <s v="Storage"/>
    <s v="Belkin 19&quot; Vented Equipment Shelf, Black"/>
    <n v="82.367999999999995"/>
  </r>
  <r>
    <n v="257"/>
    <s v="US-2016-159982"/>
    <x v="4"/>
    <x v="109"/>
    <d v="2016-12-04T00:00:00"/>
    <s v="Standard Class"/>
    <s v="DR-12880"/>
    <s v="Dan Reichenbach"/>
    <s v="Corporate"/>
    <s v="United States"/>
    <s v="Chicago"/>
    <x v="10"/>
    <n v="60623"/>
    <s v="Central"/>
    <s v="OFF-ST-10001590"/>
    <x v="1"/>
    <s v="Storage"/>
    <s v="Tenex Personal Project File with Scoop Front Design, Black"/>
    <n v="53.92"/>
  </r>
  <r>
    <n v="258"/>
    <s v="US-2016-159982"/>
    <x v="4"/>
    <x v="109"/>
    <d v="2016-12-04T00:00:00"/>
    <s v="Standard Class"/>
    <s v="DR-12880"/>
    <s v="Dan Reichenbach"/>
    <s v="Corporate"/>
    <s v="United States"/>
    <s v="Chicago"/>
    <x v="10"/>
    <n v="60623"/>
    <s v="Central"/>
    <s v="TEC-PH-10001580"/>
    <x v="2"/>
    <s v="Phones"/>
    <s v="Logitech Mobile Speakerphone P710e -Â speaker phone"/>
    <n v="647.904"/>
  </r>
  <r>
    <n v="259"/>
    <s v="CA-2018-163139"/>
    <x v="5"/>
    <x v="96"/>
    <d v="2018-12-03T00:00:00"/>
    <s v="Second Class"/>
    <s v="CC-12670"/>
    <s v="Craig Carreira"/>
    <s v="Consumer"/>
    <s v="United States"/>
    <s v="New York City"/>
    <x v="15"/>
    <n v="10009"/>
    <s v="East"/>
    <s v="TEC-AC-10000290"/>
    <x v="2"/>
    <s v="Accessories"/>
    <s v="Sabrent 4-Port USB 2.0 Hub"/>
    <n v="20.37"/>
  </r>
  <r>
    <n v="260"/>
    <s v="CA-2018-163139"/>
    <x v="5"/>
    <x v="96"/>
    <d v="2018-12-03T00:00:00"/>
    <s v="Second Class"/>
    <s v="CC-12670"/>
    <s v="Craig Carreira"/>
    <s v="Consumer"/>
    <s v="United States"/>
    <s v="New York City"/>
    <x v="15"/>
    <n v="10009"/>
    <s v="East"/>
    <s v="OFF-ST-10002790"/>
    <x v="1"/>
    <s v="Storage"/>
    <s v="Safco Industrial Shelving"/>
    <n v="221.55"/>
  </r>
  <r>
    <n v="261"/>
    <s v="CA-2018-163139"/>
    <x v="5"/>
    <x v="96"/>
    <d v="2018-12-03T00:00:00"/>
    <s v="Second Class"/>
    <s v="CC-12670"/>
    <s v="Craig Carreira"/>
    <s v="Consumer"/>
    <s v="United States"/>
    <s v="New York City"/>
    <x v="15"/>
    <n v="10009"/>
    <s v="East"/>
    <s v="OFF-BI-10003460"/>
    <x v="1"/>
    <s v="Binders"/>
    <s v="Acco 3-Hole Punch"/>
    <n v="17.52"/>
  </r>
  <r>
    <n v="262"/>
    <s v="US-2018-155299"/>
    <x v="21"/>
    <x v="110"/>
    <d v="2018-06-12T00:00:00"/>
    <s v="Standard Class"/>
    <s v="Dl-13600"/>
    <s v="Dorris liebe"/>
    <s v="Corporate"/>
    <s v="United States"/>
    <s v="Pasadena"/>
    <x v="5"/>
    <n v="77506"/>
    <s v="Central"/>
    <s v="OFF-AP-10002203"/>
    <x v="1"/>
    <s v="Appliances"/>
    <s v="Eureka Disposable Bags for Sanitaire Vibra Groomer I Upright Vac"/>
    <n v="1.6240000000000001"/>
  </r>
  <r>
    <n v="263"/>
    <s v="US-2015-106992"/>
    <x v="12"/>
    <x v="111"/>
    <d v="2015-09-21T00:00:00"/>
    <s v="Second Class"/>
    <s v="SB-20290"/>
    <s v="Sean Braxton"/>
    <s v="Corporate"/>
    <s v="United States"/>
    <s v="Houston"/>
    <x v="5"/>
    <n v="77036"/>
    <s v="Central"/>
    <s v="TEC-MA-10000822"/>
    <x v="2"/>
    <s v="Machines"/>
    <s v="Lexmark MX611dhe Monochrome Laser Printer"/>
    <n v="3059.982"/>
  </r>
  <r>
    <n v="264"/>
    <s v="US-2015-106992"/>
    <x v="12"/>
    <x v="111"/>
    <d v="2015-09-21T00:00:00"/>
    <s v="Second Class"/>
    <s v="SB-20290"/>
    <s v="Sean Braxton"/>
    <s v="Corporate"/>
    <s v="United States"/>
    <s v="Houston"/>
    <x v="5"/>
    <n v="77036"/>
    <s v="Central"/>
    <s v="TEC-MA-10003353"/>
    <x v="2"/>
    <s v="Machines"/>
    <s v="Xerox WorkCentre 6505DN Laser Multifunction Printer"/>
    <n v="2519.9580000000001"/>
  </r>
  <r>
    <n v="265"/>
    <s v="CA-2017-125318"/>
    <x v="21"/>
    <x v="112"/>
    <d v="2017-06-13T00:00:00"/>
    <s v="Standard Class"/>
    <s v="RC-19825"/>
    <s v="Roy Collins"/>
    <s v="Consumer"/>
    <s v="United States"/>
    <s v="Chicago"/>
    <x v="10"/>
    <n v="60610"/>
    <s v="Central"/>
    <s v="TEC-PH-10001433"/>
    <x v="2"/>
    <s v="Phones"/>
    <s v="Cisco Small Business SPA 502G VoIP phone"/>
    <n v="328.22399999999999"/>
  </r>
  <r>
    <n v="266"/>
    <s v="CA-2016-155040"/>
    <x v="6"/>
    <x v="113"/>
    <d v="2016-11-15T00:00:00"/>
    <s v="Standard Class"/>
    <s v="AH-10210"/>
    <s v="Alan Hwang"/>
    <s v="Consumer"/>
    <s v="United States"/>
    <s v="Brentwood"/>
    <x v="1"/>
    <n v="94513"/>
    <s v="West"/>
    <s v="TEC-AC-10004469"/>
    <x v="2"/>
    <s v="Accessories"/>
    <s v="Microsoft Sculpt Comfort Mouse"/>
    <n v="79.900000000000006"/>
  </r>
  <r>
    <n v="267"/>
    <s v="CA-2018-136826"/>
    <x v="1"/>
    <x v="114"/>
    <d v="2018-06-20T00:00:00"/>
    <s v="Standard Class"/>
    <s v="CB-12535"/>
    <s v="Claudia Bergmann"/>
    <s v="Corporate"/>
    <s v="United States"/>
    <s v="Chapel Hill"/>
    <x v="3"/>
    <n v="27514"/>
    <s v="South"/>
    <s v="OFF-AR-10003602"/>
    <x v="1"/>
    <s v="Art"/>
    <s v="Quartet Omega Colored Chalk, 12/Pack"/>
    <n v="14.016"/>
  </r>
  <r>
    <n v="268"/>
    <s v="CA-2017-111010"/>
    <x v="43"/>
    <x v="115"/>
    <d v="2017-01-28T00:00:00"/>
    <s v="Standard Class"/>
    <s v="PG-18895"/>
    <s v="Paul Gonzalez"/>
    <s v="Consumer"/>
    <s v="United States"/>
    <s v="Morristown"/>
    <x v="30"/>
    <n v="7960"/>
    <s v="East"/>
    <s v="OFF-FA-10003472"/>
    <x v="1"/>
    <s v="Fasteners"/>
    <s v="Bagged Rubber Bands"/>
    <n v="7.56"/>
  </r>
  <r>
    <n v="269"/>
    <s v="US-2018-145366"/>
    <x v="19"/>
    <x v="34"/>
    <d v="2018-12-13T00:00:00"/>
    <s v="Standard Class"/>
    <s v="CA-12310"/>
    <s v="Christine Abelman"/>
    <s v="Corporate"/>
    <s v="United States"/>
    <s v="Cincinnati"/>
    <x v="24"/>
    <n v="45231"/>
    <s v="East"/>
    <s v="OFF-ST-10004180"/>
    <x v="1"/>
    <s v="Storage"/>
    <s v="Safco Commercial Shelving"/>
    <n v="37.207999999999998"/>
  </r>
  <r>
    <n v="270"/>
    <s v="US-2018-145366"/>
    <x v="19"/>
    <x v="34"/>
    <d v="2018-12-13T00:00:00"/>
    <s v="Standard Class"/>
    <s v="CA-12310"/>
    <s v="Christine Abelman"/>
    <s v="Corporate"/>
    <s v="United States"/>
    <s v="Cincinnati"/>
    <x v="24"/>
    <n v="45231"/>
    <s v="East"/>
    <s v="OFF-EN-10004386"/>
    <x v="1"/>
    <s v="Envelopes"/>
    <s v="Recycled Interoffice Envelopes with String and Button Closure, 10 x 13"/>
    <n v="57.576000000000001"/>
  </r>
  <r>
    <n v="271"/>
    <s v="CA-2018-163979"/>
    <x v="27"/>
    <x v="116"/>
    <d v="2019-01-02T00:00:00"/>
    <s v="Second Class"/>
    <s v="KH-16690"/>
    <s v="Kristen Hastings"/>
    <s v="Corporate"/>
    <s v="United States"/>
    <s v="San Francisco"/>
    <x v="1"/>
    <n v="94110"/>
    <s v="West"/>
    <s v="OFF-ST-10003208"/>
    <x v="1"/>
    <s v="Storage"/>
    <s v="Adjustable Depth Letter/Legal Cart"/>
    <n v="725.84"/>
  </r>
  <r>
    <n v="272"/>
    <s v="CA-2016-155334"/>
    <x v="44"/>
    <x v="117"/>
    <d v="2016-07-31T00:00:00"/>
    <s v="First Class"/>
    <s v="HA-14920"/>
    <s v="Helen Andreada"/>
    <s v="Consumer"/>
    <s v="United States"/>
    <s v="San Francisco"/>
    <x v="1"/>
    <n v="94109"/>
    <s v="West"/>
    <s v="TEC-AC-10003628"/>
    <x v="2"/>
    <s v="Accessories"/>
    <s v="Logitech 910-002974 M325 Wireless Mouse for Web Scrolling"/>
    <n v="209.93"/>
  </r>
  <r>
    <n v="273"/>
    <s v="CA-2016-155334"/>
    <x v="44"/>
    <x v="117"/>
    <d v="2016-07-31T00:00:00"/>
    <s v="First Class"/>
    <s v="HA-14920"/>
    <s v="Helen Andreada"/>
    <s v="Consumer"/>
    <s v="United States"/>
    <s v="San Francisco"/>
    <x v="1"/>
    <n v="94109"/>
    <s v="West"/>
    <s v="FUR-FU-10003274"/>
    <x v="0"/>
    <s v="Furnishings"/>
    <s v="Regeneration Desk Collection"/>
    <n v="5.28"/>
  </r>
  <r>
    <n v="274"/>
    <s v="CA-2016-155334"/>
    <x v="44"/>
    <x v="117"/>
    <d v="2016-07-31T00:00:00"/>
    <s v="First Class"/>
    <s v="HA-14920"/>
    <s v="Helen Andreada"/>
    <s v="Consumer"/>
    <s v="United States"/>
    <s v="San Francisco"/>
    <x v="1"/>
    <n v="94109"/>
    <s v="West"/>
    <s v="OFF-BI-10002557"/>
    <x v="1"/>
    <s v="Binders"/>
    <s v="Presstex Flexible Ring Binders"/>
    <n v="10.92"/>
  </r>
  <r>
    <n v="275"/>
    <s v="CA-2018-118136"/>
    <x v="12"/>
    <x v="118"/>
    <d v="2018-09-17T00:00:00"/>
    <s v="First Class"/>
    <s v="BB-10990"/>
    <s v="Barry Blumstein"/>
    <s v="Corporate"/>
    <s v="United States"/>
    <s v="Inglewood"/>
    <x v="1"/>
    <n v="90301"/>
    <s v="West"/>
    <s v="OFF-PA-10002615"/>
    <x v="1"/>
    <s v="Paper"/>
    <s v="Ampad Gold Fibre Wirebound Steno Books, 6&quot; x 9&quot;, Gregg Ruled"/>
    <n v="8.82"/>
  </r>
  <r>
    <n v="276"/>
    <s v="CA-2018-118136"/>
    <x v="12"/>
    <x v="118"/>
    <d v="2018-09-17T00:00:00"/>
    <s v="First Class"/>
    <s v="BB-10990"/>
    <s v="Barry Blumstein"/>
    <s v="Corporate"/>
    <s v="United States"/>
    <s v="Inglewood"/>
    <x v="1"/>
    <n v="90301"/>
    <s v="West"/>
    <s v="OFF-AR-10001427"/>
    <x v="1"/>
    <s v="Art"/>
    <s v="Newell 330"/>
    <n v="5.98"/>
  </r>
  <r>
    <n v="277"/>
    <s v="CA-2018-132976"/>
    <x v="32"/>
    <x v="119"/>
    <d v="2018-10-17T00:00:00"/>
    <s v="Standard Class"/>
    <s v="AG-10495"/>
    <s v="Andrew Gjertsen"/>
    <s v="Corporate"/>
    <s v="United States"/>
    <s v="Philadelphia"/>
    <x v="9"/>
    <n v="19140"/>
    <s v="East"/>
    <s v="OFF-PA-10000673"/>
    <x v="1"/>
    <s v="Paper"/>
    <s v="Post-it â€œImportant Messageâ€ Note Pad, Neon Colors, 50 Sheets/Pad"/>
    <n v="11.648"/>
  </r>
  <r>
    <n v="278"/>
    <s v="CA-2018-132976"/>
    <x v="32"/>
    <x v="119"/>
    <d v="2018-10-17T00:00:00"/>
    <s v="Standard Class"/>
    <s v="AG-10495"/>
    <s v="Andrew Gjertsen"/>
    <s v="Corporate"/>
    <s v="United States"/>
    <s v="Philadelphia"/>
    <x v="9"/>
    <n v="19140"/>
    <s v="East"/>
    <s v="OFF-PA-10004470"/>
    <x v="1"/>
    <s v="Paper"/>
    <s v="Adams Write n' Stick Phone Message Book, 11&quot; X 5 1/4&quot;, 200 Messages"/>
    <n v="18.175999999999998"/>
  </r>
  <r>
    <n v="279"/>
    <s v="CA-2018-132976"/>
    <x v="32"/>
    <x v="119"/>
    <d v="2018-10-17T00:00:00"/>
    <s v="Standard Class"/>
    <s v="AG-10495"/>
    <s v="Andrew Gjertsen"/>
    <s v="Corporate"/>
    <s v="United States"/>
    <s v="Philadelphia"/>
    <x v="9"/>
    <n v="19140"/>
    <s v="East"/>
    <s v="OFF-ST-10000876"/>
    <x v="1"/>
    <s v="Storage"/>
    <s v="Eldon Simplefile Box Office"/>
    <n v="59.712000000000003"/>
  </r>
  <r>
    <n v="280"/>
    <s v="CA-2018-132976"/>
    <x v="32"/>
    <x v="119"/>
    <d v="2018-10-17T00:00:00"/>
    <s v="Standard Class"/>
    <s v="AG-10495"/>
    <s v="Andrew Gjertsen"/>
    <s v="Corporate"/>
    <s v="United States"/>
    <s v="Philadelphia"/>
    <x v="9"/>
    <n v="19140"/>
    <s v="East"/>
    <s v="OFF-LA-10002043"/>
    <x v="1"/>
    <s v="Labels"/>
    <s v="Avery 489"/>
    <n v="24.84"/>
  </r>
  <r>
    <n v="281"/>
    <s v="US-2016-161991"/>
    <x v="10"/>
    <x v="120"/>
    <d v="2016-09-28T00:00:00"/>
    <s v="Second Class"/>
    <s v="SC-20725"/>
    <s v="Steven Cartwright"/>
    <s v="Consumer"/>
    <s v="United States"/>
    <s v="Houston"/>
    <x v="5"/>
    <n v="77070"/>
    <s v="Central"/>
    <s v="OFF-BI-10004967"/>
    <x v="1"/>
    <s v="Binders"/>
    <s v="Round Ring Binders"/>
    <n v="2.08"/>
  </r>
  <r>
    <n v="282"/>
    <s v="US-2016-161991"/>
    <x v="10"/>
    <x v="120"/>
    <d v="2016-09-28T00:00:00"/>
    <s v="Second Class"/>
    <s v="SC-20725"/>
    <s v="Steven Cartwright"/>
    <s v="Consumer"/>
    <s v="United States"/>
    <s v="Houston"/>
    <x v="5"/>
    <n v="77070"/>
    <s v="Central"/>
    <s v="TEC-PH-10001760"/>
    <x v="2"/>
    <s v="Phones"/>
    <s v="Bose SoundLink Bluetooth Speaker"/>
    <n v="1114.4000000000001"/>
  </r>
  <r>
    <n v="283"/>
    <s v="CA-2016-130890"/>
    <x v="0"/>
    <x v="121"/>
    <d v="2016-11-06T00:00:00"/>
    <s v="Standard Class"/>
    <s v="JO-15280"/>
    <s v="Jas O'Carroll"/>
    <s v="Consumer"/>
    <s v="United States"/>
    <s v="Los Angeles"/>
    <x v="1"/>
    <n v="90004"/>
    <s v="West"/>
    <s v="FUR-TA-10002903"/>
    <x v="0"/>
    <s v="Tables"/>
    <s v="Bevis Round Bullnose 29&quot; High Table Top"/>
    <n v="1038.8399999999999"/>
  </r>
  <r>
    <n v="284"/>
    <s v="CA-2016-130883"/>
    <x v="10"/>
    <x v="120"/>
    <d v="2016-10-02T00:00:00"/>
    <s v="Standard Class"/>
    <s v="TB-21520"/>
    <s v="Tracy Blumstein"/>
    <s v="Consumer"/>
    <s v="United States"/>
    <s v="Portland"/>
    <x v="21"/>
    <n v="97206"/>
    <s v="West"/>
    <s v="OFF-PA-10000474"/>
    <x v="1"/>
    <s v="Paper"/>
    <s v="Easy-staple paper"/>
    <n v="141.76"/>
  </r>
  <r>
    <n v="285"/>
    <s v="CA-2016-130883"/>
    <x v="10"/>
    <x v="120"/>
    <d v="2016-10-02T00:00:00"/>
    <s v="Standard Class"/>
    <s v="TB-21520"/>
    <s v="Tracy Blumstein"/>
    <s v="Consumer"/>
    <s v="United States"/>
    <s v="Portland"/>
    <x v="21"/>
    <n v="97206"/>
    <s v="West"/>
    <s v="TEC-AC-10001956"/>
    <x v="2"/>
    <s v="Accessories"/>
    <s v="Microsoft Arc Touch Mouse"/>
    <n v="239.8"/>
  </r>
  <r>
    <n v="286"/>
    <s v="CA-2016-130883"/>
    <x v="10"/>
    <x v="120"/>
    <d v="2016-10-02T00:00:00"/>
    <s v="Standard Class"/>
    <s v="TB-21520"/>
    <s v="Tracy Blumstein"/>
    <s v="Consumer"/>
    <s v="United States"/>
    <s v="Portland"/>
    <x v="21"/>
    <n v="97206"/>
    <s v="West"/>
    <s v="OFF-PA-10004100"/>
    <x v="1"/>
    <s v="Paper"/>
    <s v="Xerox 216"/>
    <n v="31.103999999999999"/>
  </r>
  <r>
    <n v="287"/>
    <s v="CA-2017-112697"/>
    <x v="33"/>
    <x v="122"/>
    <d v="2017-12-20T00:00:00"/>
    <s v="Second Class"/>
    <s v="AH-10195"/>
    <s v="Alan Haines"/>
    <s v="Corporate"/>
    <s v="United States"/>
    <s v="Tamarac"/>
    <x v="2"/>
    <n v="33319"/>
    <s v="South"/>
    <s v="OFF-BI-10000778"/>
    <x v="1"/>
    <s v="Binders"/>
    <s v="GBC VeloBinder Electric Binding Machine"/>
    <n v="254.05799999999999"/>
  </r>
  <r>
    <n v="288"/>
    <s v="CA-2017-112697"/>
    <x v="33"/>
    <x v="122"/>
    <d v="2017-12-20T00:00:00"/>
    <s v="Second Class"/>
    <s v="AH-10195"/>
    <s v="Alan Haines"/>
    <s v="Corporate"/>
    <s v="United States"/>
    <s v="Tamarac"/>
    <x v="2"/>
    <n v="33319"/>
    <s v="South"/>
    <s v="OFF-AP-10002684"/>
    <x v="1"/>
    <s v="Appliances"/>
    <s v="Acco 7-Outlet Masterpiece Power Center, Wihtout Fax/Phone Line Protection"/>
    <n v="194.52799999999999"/>
  </r>
  <r>
    <n v="289"/>
    <s v="CA-2017-112697"/>
    <x v="33"/>
    <x v="122"/>
    <d v="2017-12-20T00:00:00"/>
    <s v="Second Class"/>
    <s v="AH-10195"/>
    <s v="Alan Haines"/>
    <s v="Corporate"/>
    <s v="United States"/>
    <s v="Tamarac"/>
    <x v="2"/>
    <n v="33319"/>
    <s v="South"/>
    <s v="OFF-SU-10000646"/>
    <x v="1"/>
    <s v="Supplies"/>
    <s v="Premier Automatic Letter Opener"/>
    <n v="961.48"/>
  </r>
  <r>
    <n v="290"/>
    <s v="CA-2017-110772"/>
    <x v="26"/>
    <x v="73"/>
    <d v="2017-11-24T00:00:00"/>
    <s v="Second Class"/>
    <s v="NZ-18565"/>
    <s v="Nick Zandusky"/>
    <s v="Home Office"/>
    <s v="United States"/>
    <s v="Columbus"/>
    <x v="24"/>
    <n v="43229"/>
    <s v="East"/>
    <s v="OFF-FA-10002983"/>
    <x v="1"/>
    <s v="Fasteners"/>
    <s v="Advantus SlideClip Paper Clips"/>
    <n v="19.096"/>
  </r>
  <r>
    <n v="291"/>
    <s v="CA-2017-110772"/>
    <x v="26"/>
    <x v="73"/>
    <d v="2017-11-24T00:00:00"/>
    <s v="Second Class"/>
    <s v="NZ-18565"/>
    <s v="Nick Zandusky"/>
    <s v="Home Office"/>
    <s v="United States"/>
    <s v="Columbus"/>
    <x v="24"/>
    <n v="43229"/>
    <s v="East"/>
    <s v="OFF-LA-10004689"/>
    <x v="1"/>
    <s v="Labels"/>
    <s v="Avery 512"/>
    <n v="18.495999999999999"/>
  </r>
  <r>
    <n v="292"/>
    <s v="CA-2017-110772"/>
    <x v="26"/>
    <x v="73"/>
    <d v="2017-11-24T00:00:00"/>
    <s v="Second Class"/>
    <s v="NZ-18565"/>
    <s v="Nick Zandusky"/>
    <s v="Home Office"/>
    <s v="United States"/>
    <s v="Columbus"/>
    <x v="24"/>
    <n v="43229"/>
    <s v="East"/>
    <s v="TEC-AC-10002001"/>
    <x v="2"/>
    <s v="Accessories"/>
    <s v="Logitech Wireless Gaming Headset G930"/>
    <n v="255.98400000000001"/>
  </r>
  <r>
    <n v="293"/>
    <s v="CA-2017-110772"/>
    <x v="26"/>
    <x v="73"/>
    <d v="2017-11-24T00:00:00"/>
    <s v="Second Class"/>
    <s v="NZ-18565"/>
    <s v="Nick Zandusky"/>
    <s v="Home Office"/>
    <s v="United States"/>
    <s v="Columbus"/>
    <x v="24"/>
    <n v="43229"/>
    <s v="East"/>
    <s v="FUR-BO-10004709"/>
    <x v="0"/>
    <s v="Bookcases"/>
    <s v="Bush Westfield Collection Bookcases, Medium Cherry Finish"/>
    <n v="86.97"/>
  </r>
  <r>
    <n v="294"/>
    <s v="CA-2015-111451"/>
    <x v="27"/>
    <x v="58"/>
    <d v="2015-12-28T00:00:00"/>
    <s v="First Class"/>
    <s v="KL-16555"/>
    <s v="Kelly Lampkin"/>
    <s v="Corporate"/>
    <s v="United States"/>
    <s v="Colorado Springs"/>
    <x v="22"/>
    <n v="80906"/>
    <s v="West"/>
    <s v="FUR-FU-10004091"/>
    <x v="0"/>
    <s v="Furnishings"/>
    <s v="Howard Miller 13&quot; Diameter Goldtone Round Wall Clock"/>
    <n v="300.416"/>
  </r>
  <r>
    <n v="295"/>
    <s v="CA-2015-111451"/>
    <x v="27"/>
    <x v="58"/>
    <d v="2015-12-28T00:00:00"/>
    <s v="First Class"/>
    <s v="KL-16555"/>
    <s v="Kelly Lampkin"/>
    <s v="Corporate"/>
    <s v="United States"/>
    <s v="Colorado Springs"/>
    <x v="22"/>
    <n v="80906"/>
    <s v="West"/>
    <s v="FUR-CH-10001891"/>
    <x v="0"/>
    <s v="Chairs"/>
    <s v="Global Deluxe Office Fabric Chairs"/>
    <n v="230.352"/>
  </r>
  <r>
    <n v="296"/>
    <s v="CA-2015-111451"/>
    <x v="27"/>
    <x v="58"/>
    <d v="2015-12-28T00:00:00"/>
    <s v="First Class"/>
    <s v="KL-16555"/>
    <s v="Kelly Lampkin"/>
    <s v="Corporate"/>
    <s v="United States"/>
    <s v="Colorado Springs"/>
    <x v="22"/>
    <n v="80906"/>
    <s v="West"/>
    <s v="FUR-FU-10002918"/>
    <x v="0"/>
    <s v="Furnishings"/>
    <s v="Eldon ClusterMat Chair Mat with Cordless Antistatic Protection"/>
    <n v="218.352"/>
  </r>
  <r>
    <n v="297"/>
    <s v="CA-2015-111451"/>
    <x v="27"/>
    <x v="58"/>
    <d v="2015-12-28T00:00:00"/>
    <s v="First Class"/>
    <s v="KL-16555"/>
    <s v="Kelly Lampkin"/>
    <s v="Corporate"/>
    <s v="United States"/>
    <s v="Colorado Springs"/>
    <x v="22"/>
    <n v="80906"/>
    <s v="West"/>
    <s v="OFF-BI-10004593"/>
    <x v="1"/>
    <s v="Binders"/>
    <s v="Ibico Laser Imprintable Binding System Covers"/>
    <n v="78.599999999999994"/>
  </r>
  <r>
    <n v="298"/>
    <s v="CA-2015-111451"/>
    <x v="27"/>
    <x v="58"/>
    <d v="2015-12-28T00:00:00"/>
    <s v="First Class"/>
    <s v="KL-16555"/>
    <s v="Kelly Lampkin"/>
    <s v="Corporate"/>
    <s v="United States"/>
    <s v="Colorado Springs"/>
    <x v="22"/>
    <n v="80906"/>
    <s v="West"/>
    <s v="OFF-FA-10004854"/>
    <x v="1"/>
    <s v="Fasteners"/>
    <s v="Vinyl Coated Wire Paper Clips in Organizer Box, 800/Box"/>
    <n v="27.552"/>
  </r>
  <r>
    <n v="299"/>
    <s v="CA-2017-142545"/>
    <x v="16"/>
    <x v="99"/>
    <d v="2017-11-03T00:00:00"/>
    <s v="Standard Class"/>
    <s v="JD-15895"/>
    <s v="Jonathan Doherty"/>
    <s v="Corporate"/>
    <s v="United States"/>
    <s v="Belleville"/>
    <x v="30"/>
    <n v="7109"/>
    <s v="East"/>
    <s v="OFF-PA-10002105"/>
    <x v="1"/>
    <s v="Paper"/>
    <s v="Xerox 223"/>
    <n v="32.4"/>
  </r>
  <r>
    <n v="300"/>
    <s v="CA-2017-142545"/>
    <x v="16"/>
    <x v="99"/>
    <d v="2017-11-03T00:00:00"/>
    <s v="Standard Class"/>
    <s v="JD-15895"/>
    <s v="Jonathan Doherty"/>
    <s v="Corporate"/>
    <s v="United States"/>
    <s v="Belleville"/>
    <x v="30"/>
    <n v="7109"/>
    <s v="East"/>
    <s v="OFF-ST-10002756"/>
    <x v="1"/>
    <s v="Storage"/>
    <s v="Tennsco Stur-D-Stor Boltless Shelving, 5 Shelves, 24&quot; Deep, Sand"/>
    <n v="1082.48"/>
  </r>
  <r>
    <n v="301"/>
    <s v="CA-2017-142545"/>
    <x v="16"/>
    <x v="99"/>
    <d v="2017-11-03T00:00:00"/>
    <s v="Standard Class"/>
    <s v="JD-15895"/>
    <s v="Jonathan Doherty"/>
    <s v="Corporate"/>
    <s v="United States"/>
    <s v="Belleville"/>
    <x v="30"/>
    <n v="7109"/>
    <s v="East"/>
    <s v="OFF-PA-10004243"/>
    <x v="1"/>
    <s v="Paper"/>
    <s v="Xerox 1939"/>
    <n v="56.91"/>
  </r>
  <r>
    <n v="302"/>
    <s v="CA-2017-142545"/>
    <x v="16"/>
    <x v="99"/>
    <d v="2017-11-03T00:00:00"/>
    <s v="Standard Class"/>
    <s v="JD-15895"/>
    <s v="Jonathan Doherty"/>
    <s v="Corporate"/>
    <s v="United States"/>
    <s v="Belleville"/>
    <x v="30"/>
    <n v="7109"/>
    <s v="East"/>
    <s v="FUR-FU-10001861"/>
    <x v="0"/>
    <s v="Furnishings"/>
    <s v="Floodlight Indoor Halogen Bulbs, 1 Bulb per Pack, 60 Watts"/>
    <n v="77.599999999999994"/>
  </r>
  <r>
    <n v="303"/>
    <s v="CA-2017-142545"/>
    <x v="16"/>
    <x v="99"/>
    <d v="2017-11-03T00:00:00"/>
    <s v="Standard Class"/>
    <s v="JD-15895"/>
    <s v="Jonathan Doherty"/>
    <s v="Corporate"/>
    <s v="United States"/>
    <s v="Belleville"/>
    <x v="30"/>
    <n v="7109"/>
    <s v="East"/>
    <s v="OFF-BI-10002706"/>
    <x v="1"/>
    <s v="Binders"/>
    <s v="Avery Premier Heavy-Duty Binder with Round Locking Rings"/>
    <n v="14.28"/>
  </r>
  <r>
    <n v="304"/>
    <s v="US-2018-152380"/>
    <x v="26"/>
    <x v="123"/>
    <d v="2018-11-23T00:00:00"/>
    <s v="Standard Class"/>
    <s v="JH-15910"/>
    <s v="Jonathan Howell"/>
    <s v="Consumer"/>
    <s v="United States"/>
    <s v="Chicago"/>
    <x v="10"/>
    <n v="60623"/>
    <s v="Central"/>
    <s v="FUR-TA-10002533"/>
    <x v="0"/>
    <s v="Tables"/>
    <s v="BPI Conference Tables"/>
    <n v="219.07499999999999"/>
  </r>
  <r>
    <n v="305"/>
    <s v="CA-2016-144253"/>
    <x v="35"/>
    <x v="124"/>
    <d v="2016-05-09T00:00:00"/>
    <s v="Second Class"/>
    <s v="AS-10225"/>
    <s v="Alan Schoenberger"/>
    <s v="Corporate"/>
    <s v="United States"/>
    <s v="New York City"/>
    <x v="15"/>
    <n v="10024"/>
    <s v="East"/>
    <s v="FUR-FU-10002671"/>
    <x v="0"/>
    <s v="Furnishings"/>
    <s v="Electrix 20W Halogen Replacement Bulb for Zoom-In Desk Lamp"/>
    <n v="26.8"/>
  </r>
  <r>
    <n v="306"/>
    <s v="CA-2015-130960"/>
    <x v="13"/>
    <x v="125"/>
    <d v="2016-01-04T00:00:00"/>
    <s v="Standard Class"/>
    <s v="KB-16600"/>
    <s v="Ken Brennan"/>
    <s v="Corporate"/>
    <s v="United States"/>
    <s v="Taylor"/>
    <x v="12"/>
    <n v="48180"/>
    <s v="Central"/>
    <s v="OFF-AR-10003651"/>
    <x v="1"/>
    <s v="Art"/>
    <s v="Newell 350"/>
    <n v="9.84"/>
  </r>
  <r>
    <n v="307"/>
    <s v="CA-2015-111003"/>
    <x v="21"/>
    <x v="106"/>
    <d v="2015-06-06T00:00:00"/>
    <s v="Standard Class"/>
    <s v="CR-12625"/>
    <s v="Corey Roper"/>
    <s v="Home Office"/>
    <s v="United States"/>
    <s v="Lakewood"/>
    <x v="30"/>
    <n v="8701"/>
    <s v="East"/>
    <s v="OFF-BI-10001072"/>
    <x v="1"/>
    <s v="Binders"/>
    <s v="GBC Clear Cover, 8-1/2 x 11, unpunched, 25 covers per pack"/>
    <n v="45.48"/>
  </r>
  <r>
    <n v="308"/>
    <s v="CA-2015-111003"/>
    <x v="21"/>
    <x v="106"/>
    <d v="2015-06-06T00:00:00"/>
    <s v="Standard Class"/>
    <s v="CR-12625"/>
    <s v="Corey Roper"/>
    <s v="Home Office"/>
    <s v="United States"/>
    <s v="Lakewood"/>
    <x v="30"/>
    <n v="8701"/>
    <s v="East"/>
    <s v="OFF-AR-10002135"/>
    <x v="1"/>
    <s v="Art"/>
    <s v="Boston Heavy-Duty Trimline Electric Pencil Sharpeners"/>
    <n v="289.2"/>
  </r>
  <r>
    <n v="309"/>
    <s v="CA-2018-126774"/>
    <x v="3"/>
    <x v="4"/>
    <d v="2018-04-17T00:00:00"/>
    <s v="First Class"/>
    <s v="SH-20395"/>
    <s v="Shahid Hopkins"/>
    <s v="Consumer"/>
    <s v="United States"/>
    <s v="Arlington"/>
    <x v="17"/>
    <n v="22204"/>
    <s v="South"/>
    <s v="OFF-AR-10002804"/>
    <x v="1"/>
    <s v="Art"/>
    <s v="Faber Castell Col-Erase Pencils"/>
    <n v="4.8899999999999997"/>
  </r>
  <r>
    <n v="310"/>
    <s v="CA-2017-142902"/>
    <x v="14"/>
    <x v="126"/>
    <d v="2017-09-14T00:00:00"/>
    <s v="Second Class"/>
    <s v="BP-11185"/>
    <s v="Ben Peterman"/>
    <s v="Corporate"/>
    <s v="United States"/>
    <s v="Arvada"/>
    <x v="22"/>
    <n v="80004"/>
    <s v="West"/>
    <s v="FUR-FU-10001918"/>
    <x v="0"/>
    <s v="Furnishings"/>
    <s v="C-Line Cubicle Keepers Polyproplyene Holder With Velcro Backings"/>
    <n v="15.135999999999999"/>
  </r>
  <r>
    <n v="311"/>
    <s v="CA-2017-142902"/>
    <x v="14"/>
    <x v="126"/>
    <d v="2017-09-14T00:00:00"/>
    <s v="Second Class"/>
    <s v="BP-11185"/>
    <s v="Ben Peterman"/>
    <s v="Corporate"/>
    <s v="United States"/>
    <s v="Arvada"/>
    <x v="22"/>
    <n v="80004"/>
    <s v="West"/>
    <s v="FUR-CH-10004086"/>
    <x v="0"/>
    <s v="Chairs"/>
    <s v="Hon 4070 Series Pagoda Armless Upholstered Stacking Chairs"/>
    <n v="466.76799999999997"/>
  </r>
  <r>
    <n v="312"/>
    <s v="CA-2017-142902"/>
    <x v="14"/>
    <x v="126"/>
    <d v="2017-09-14T00:00:00"/>
    <s v="Second Class"/>
    <s v="BP-11185"/>
    <s v="Ben Peterman"/>
    <s v="Corporate"/>
    <s v="United States"/>
    <s v="Arvada"/>
    <x v="22"/>
    <n v="80004"/>
    <s v="West"/>
    <s v="FUR-FU-10001756"/>
    <x v="0"/>
    <s v="Furnishings"/>
    <s v="Eldon Expressions Desk Accessory, Wood Photo Frame, Mahogany"/>
    <n v="15.231999999999999"/>
  </r>
  <r>
    <n v="313"/>
    <s v="CA-2017-142902"/>
    <x v="14"/>
    <x v="126"/>
    <d v="2017-09-14T00:00:00"/>
    <s v="Second Class"/>
    <s v="BP-11185"/>
    <s v="Ben Peterman"/>
    <s v="Corporate"/>
    <s v="United States"/>
    <s v="Arvada"/>
    <x v="22"/>
    <n v="80004"/>
    <s v="West"/>
    <s v="OFF-LA-10000634"/>
    <x v="1"/>
    <s v="Labels"/>
    <s v="Avery 509"/>
    <n v="6.2640000000000002"/>
  </r>
  <r>
    <n v="314"/>
    <s v="CA-2015-120887"/>
    <x v="10"/>
    <x v="127"/>
    <d v="2015-10-03T00:00:00"/>
    <s v="Standard Class"/>
    <s v="TS-21205"/>
    <s v="Thomas Seio"/>
    <s v="Corporate"/>
    <s v="United States"/>
    <s v="Hackensack"/>
    <x v="30"/>
    <n v="7601"/>
    <s v="East"/>
    <s v="FUR-FU-10001588"/>
    <x v="0"/>
    <s v="Furnishings"/>
    <s v="Deflect-o SuperTray Unbreakable Stackable Tray, Letter, Black"/>
    <n v="87.54"/>
  </r>
  <r>
    <n v="315"/>
    <s v="CA-2015-167850"/>
    <x v="42"/>
    <x v="128"/>
    <d v="2015-08-16T00:00:00"/>
    <s v="Standard Class"/>
    <s v="AG-10525"/>
    <s v="Andy Gerbode"/>
    <s v="Corporate"/>
    <s v="United States"/>
    <s v="Saint Petersburg"/>
    <x v="2"/>
    <n v="33710"/>
    <s v="South"/>
    <s v="TEC-PH-10002398"/>
    <x v="2"/>
    <s v="Phones"/>
    <s v="AT&amp;T 1070 Corded Phone"/>
    <n v="178.38399999999999"/>
  </r>
  <r>
    <n v="316"/>
    <s v="CA-2015-167850"/>
    <x v="42"/>
    <x v="128"/>
    <d v="2015-08-16T00:00:00"/>
    <s v="Standard Class"/>
    <s v="AG-10525"/>
    <s v="Andy Gerbode"/>
    <s v="Corporate"/>
    <s v="United States"/>
    <s v="Saint Petersburg"/>
    <x v="2"/>
    <n v="33710"/>
    <s v="South"/>
    <s v="OFF-PA-10001937"/>
    <x v="1"/>
    <s v="Paper"/>
    <s v="Xerox 21"/>
    <n v="15.552"/>
  </r>
  <r>
    <n v="317"/>
    <s v="CA-2015-164259"/>
    <x v="13"/>
    <x v="129"/>
    <d v="2015-12-30T00:00:00"/>
    <s v="First Class"/>
    <s v="SP-20860"/>
    <s v="Sung Pak"/>
    <s v="Corporate"/>
    <s v="United States"/>
    <s v="Philadelphia"/>
    <x v="9"/>
    <n v="19143"/>
    <s v="East"/>
    <s v="OFF-AR-10003373"/>
    <x v="1"/>
    <s v="Art"/>
    <s v="Boston School Pro Electric Pencil Sharpener, 1670"/>
    <n v="99.135999999999996"/>
  </r>
  <r>
    <n v="318"/>
    <s v="CA-2015-164973"/>
    <x v="0"/>
    <x v="130"/>
    <d v="2015-11-09T00:00:00"/>
    <s v="Standard Class"/>
    <s v="NM-18445"/>
    <s v="Nathan Mautz"/>
    <s v="Home Office"/>
    <s v="United States"/>
    <s v="New York City"/>
    <x v="15"/>
    <n v="10024"/>
    <s v="East"/>
    <s v="FUR-CH-10002602"/>
    <x v="0"/>
    <s v="Chairs"/>
    <s v="DMI Arturo Collection Mission-style Design Wood Chair"/>
    <n v="135.88200000000001"/>
  </r>
  <r>
    <n v="319"/>
    <s v="CA-2015-164973"/>
    <x v="0"/>
    <x v="130"/>
    <d v="2015-11-09T00:00:00"/>
    <s v="Standard Class"/>
    <s v="NM-18445"/>
    <s v="Nathan Mautz"/>
    <s v="Home Office"/>
    <s v="United States"/>
    <s v="New York City"/>
    <x v="15"/>
    <n v="10024"/>
    <s v="East"/>
    <s v="TEC-MA-10002927"/>
    <x v="2"/>
    <s v="Machines"/>
    <s v="Canon imageCLASS MF7460 Monochrome Digital Laser Multifunction Copier"/>
    <n v="3991.98"/>
  </r>
  <r>
    <n v="320"/>
    <s v="CA-2015-164973"/>
    <x v="0"/>
    <x v="130"/>
    <d v="2015-11-09T00:00:00"/>
    <s v="Standard Class"/>
    <s v="NM-18445"/>
    <s v="Nathan Mautz"/>
    <s v="Home Office"/>
    <s v="United States"/>
    <s v="New York City"/>
    <x v="15"/>
    <n v="10024"/>
    <s v="East"/>
    <s v="TEC-PH-10004093"/>
    <x v="2"/>
    <s v="Phones"/>
    <s v="Panasonic Kx-TS550"/>
    <n v="275.94"/>
  </r>
  <r>
    <n v="321"/>
    <s v="CA-2015-164973"/>
    <x v="0"/>
    <x v="130"/>
    <d v="2015-11-09T00:00:00"/>
    <s v="Standard Class"/>
    <s v="NM-18445"/>
    <s v="Nathan Mautz"/>
    <s v="Home Office"/>
    <s v="United States"/>
    <s v="New York City"/>
    <x v="15"/>
    <n v="10024"/>
    <s v="East"/>
    <s v="TEC-AC-10000892"/>
    <x v="2"/>
    <s v="Accessories"/>
    <s v="NETGEAR N750 Dual Band Wi-Fi Gigabit Router"/>
    <n v="360"/>
  </r>
  <r>
    <n v="322"/>
    <s v="CA-2015-164973"/>
    <x v="0"/>
    <x v="130"/>
    <d v="2015-11-09T00:00:00"/>
    <s v="Standard Class"/>
    <s v="NM-18445"/>
    <s v="Nathan Mautz"/>
    <s v="Home Office"/>
    <s v="United States"/>
    <s v="New York City"/>
    <x v="15"/>
    <n v="10024"/>
    <s v="East"/>
    <s v="OFF-ST-10002974"/>
    <x v="1"/>
    <s v="Storage"/>
    <s v="Trav-L-File Heavy-Duty Shuttle II, Black"/>
    <n v="43.57"/>
  </r>
  <r>
    <n v="323"/>
    <s v="CA-2015-156601"/>
    <x v="12"/>
    <x v="111"/>
    <d v="2015-09-24T00:00:00"/>
    <s v="Standard Class"/>
    <s v="FA-14230"/>
    <s v="Frank Atkinson"/>
    <s v="Corporate"/>
    <s v="United States"/>
    <s v="Long Beach"/>
    <x v="1"/>
    <n v="90805"/>
    <s v="West"/>
    <s v="OFF-FA-10000624"/>
    <x v="1"/>
    <s v="Fasteners"/>
    <s v="OIC Binder Clips"/>
    <n v="7.16"/>
  </r>
  <r>
    <n v="324"/>
    <s v="CA-2017-162138"/>
    <x v="18"/>
    <x v="131"/>
    <d v="2017-04-27T00:00:00"/>
    <s v="Standard Class"/>
    <s v="GK-14620"/>
    <s v="Grace Kelly"/>
    <s v="Corporate"/>
    <s v="United States"/>
    <s v="Hesperia"/>
    <x v="1"/>
    <n v="92345"/>
    <s v="West"/>
    <s v="OFF-BI-10004593"/>
    <x v="1"/>
    <s v="Binders"/>
    <s v="Ibico Laser Imprintable Binding System Covers"/>
    <n v="251.52"/>
  </r>
  <r>
    <n v="325"/>
    <s v="CA-2017-162138"/>
    <x v="18"/>
    <x v="131"/>
    <d v="2017-04-27T00:00:00"/>
    <s v="Standard Class"/>
    <s v="GK-14620"/>
    <s v="Grace Kelly"/>
    <s v="Corporate"/>
    <s v="United States"/>
    <s v="Hesperia"/>
    <x v="1"/>
    <n v="92345"/>
    <s v="West"/>
    <s v="TEC-AC-10001908"/>
    <x v="2"/>
    <s v="Accessories"/>
    <s v="Logitech Wireless Headset h800"/>
    <n v="99.99"/>
  </r>
  <r>
    <n v="326"/>
    <s v="CA-2018-153339"/>
    <x v="28"/>
    <x v="132"/>
    <d v="2018-11-05T00:00:00"/>
    <s v="Second Class"/>
    <s v="DJ-13510"/>
    <s v="Don Jones"/>
    <s v="Corporate"/>
    <s v="United States"/>
    <s v="Murfreesboro"/>
    <x v="18"/>
    <n v="37130"/>
    <s v="South"/>
    <s v="FUR-FU-10001967"/>
    <x v="0"/>
    <s v="Furnishings"/>
    <s v="Telescoping Adjustable Floor Lamp"/>
    <n v="15.992000000000001"/>
  </r>
  <r>
    <n v="327"/>
    <s v="US-2017-141544"/>
    <x v="8"/>
    <x v="133"/>
    <d v="2017-09-01T00:00:00"/>
    <s v="First Class"/>
    <s v="PO-18850"/>
    <s v="Patrick O'Brill"/>
    <s v="Consumer"/>
    <s v="United States"/>
    <s v="Philadelphia"/>
    <x v="9"/>
    <n v="19143"/>
    <s v="East"/>
    <s v="TEC-PH-10003645"/>
    <x v="2"/>
    <s v="Phones"/>
    <s v="Aastra 57i VoIP phone"/>
    <n v="290.89800000000002"/>
  </r>
  <r>
    <n v="328"/>
    <s v="US-2017-141544"/>
    <x v="8"/>
    <x v="133"/>
    <d v="2017-09-01T00:00:00"/>
    <s v="First Class"/>
    <s v="PO-18850"/>
    <s v="Patrick O'Brill"/>
    <s v="Consumer"/>
    <s v="United States"/>
    <s v="Philadelphia"/>
    <x v="9"/>
    <n v="19143"/>
    <s v="East"/>
    <s v="OFF-ST-10000675"/>
    <x v="1"/>
    <s v="Storage"/>
    <s v="File Shuttle II and Handi-File, Black"/>
    <n v="54.223999999999997"/>
  </r>
  <r>
    <n v="329"/>
    <s v="US-2017-141544"/>
    <x v="8"/>
    <x v="133"/>
    <d v="2017-09-01T00:00:00"/>
    <s v="First Class"/>
    <s v="PO-18850"/>
    <s v="Patrick O'Brill"/>
    <s v="Consumer"/>
    <s v="United States"/>
    <s v="Philadelphia"/>
    <x v="9"/>
    <n v="19143"/>
    <s v="East"/>
    <s v="FUR-CH-10003312"/>
    <x v="0"/>
    <s v="Chairs"/>
    <s v="Hon 2090 â€œPillow Softâ€ Series Mid Back Swivel/Tilt Chairs"/>
    <n v="786.74400000000003"/>
  </r>
  <r>
    <n v="330"/>
    <s v="US-2017-141544"/>
    <x v="8"/>
    <x v="133"/>
    <d v="2017-09-01T00:00:00"/>
    <s v="First Class"/>
    <s v="PO-18850"/>
    <s v="Patrick O'Brill"/>
    <s v="Consumer"/>
    <s v="United States"/>
    <s v="Philadelphia"/>
    <x v="9"/>
    <n v="19143"/>
    <s v="East"/>
    <s v="OFF-LA-10001074"/>
    <x v="1"/>
    <s v="Labels"/>
    <s v="Round Specialty Laser Printer Labels"/>
    <n v="100.24"/>
  </r>
  <r>
    <n v="331"/>
    <s v="US-2017-141544"/>
    <x v="8"/>
    <x v="133"/>
    <d v="2017-09-01T00:00:00"/>
    <s v="First Class"/>
    <s v="PO-18850"/>
    <s v="Patrick O'Brill"/>
    <s v="Consumer"/>
    <s v="United States"/>
    <s v="Philadelphia"/>
    <x v="9"/>
    <n v="19143"/>
    <s v="East"/>
    <s v="OFF-BI-10001524"/>
    <x v="1"/>
    <s v="Binders"/>
    <s v="GBC Premium Transparent Covers with Diagonal Lined Pattern"/>
    <n v="37.764000000000003"/>
  </r>
  <r>
    <n v="332"/>
    <s v="US-2017-150147"/>
    <x v="18"/>
    <x v="134"/>
    <d v="2017-04-29T00:00:00"/>
    <s v="Second Class"/>
    <s v="JL-15850"/>
    <s v="John Lucas"/>
    <s v="Consumer"/>
    <s v="United States"/>
    <s v="Philadelphia"/>
    <x v="9"/>
    <n v="19134"/>
    <s v="East"/>
    <s v="TEC-PH-10004614"/>
    <x v="2"/>
    <s v="Phones"/>
    <s v="AT&amp;T 841000 Phone"/>
    <n v="82.8"/>
  </r>
  <r>
    <n v="333"/>
    <s v="US-2017-150147"/>
    <x v="18"/>
    <x v="134"/>
    <d v="2017-04-29T00:00:00"/>
    <s v="Second Class"/>
    <s v="JL-15850"/>
    <s v="John Lucas"/>
    <s v="Consumer"/>
    <s v="United States"/>
    <s v="Philadelphia"/>
    <x v="9"/>
    <n v="19134"/>
    <s v="East"/>
    <s v="OFF-BI-10001153"/>
    <x v="1"/>
    <s v="Binders"/>
    <s v="Ibico Recycled Grain-Textured Covers"/>
    <n v="20.724"/>
  </r>
  <r>
    <n v="334"/>
    <s v="US-2017-150147"/>
    <x v="18"/>
    <x v="134"/>
    <d v="2017-04-29T00:00:00"/>
    <s v="Second Class"/>
    <s v="JL-15850"/>
    <s v="John Lucas"/>
    <s v="Consumer"/>
    <s v="United States"/>
    <s v="Philadelphia"/>
    <x v="9"/>
    <n v="19134"/>
    <s v="East"/>
    <s v="OFF-BI-10001982"/>
    <x v="1"/>
    <s v="Binders"/>
    <s v="Wilson Jones Custom Binder Spines &amp; Labels"/>
    <n v="4.8959999999999999"/>
  </r>
  <r>
    <n v="335"/>
    <s v="CA-2016-137946"/>
    <x v="22"/>
    <x v="135"/>
    <d v="2016-09-04T00:00:00"/>
    <s v="Second Class"/>
    <s v="DB-13615"/>
    <s v="Doug Bickford"/>
    <s v="Consumer"/>
    <s v="United States"/>
    <s v="Los Angeles"/>
    <x v="1"/>
    <n v="90045"/>
    <s v="West"/>
    <s v="OFF-BI-10001922"/>
    <x v="1"/>
    <s v="Binders"/>
    <s v="Storex Dura Pro Binders"/>
    <n v="4.7519999999999998"/>
  </r>
  <r>
    <n v="336"/>
    <s v="CA-2016-137946"/>
    <x v="22"/>
    <x v="135"/>
    <d v="2016-09-04T00:00:00"/>
    <s v="Second Class"/>
    <s v="DB-13615"/>
    <s v="Doug Bickford"/>
    <s v="Consumer"/>
    <s v="United States"/>
    <s v="Los Angeles"/>
    <x v="1"/>
    <n v="90045"/>
    <s v="West"/>
    <s v="TEC-CO-10001449"/>
    <x v="2"/>
    <s v="Copiers"/>
    <s v="Hewlett Packard LaserJet 3310 Copier"/>
    <n v="959.98400000000004"/>
  </r>
  <r>
    <n v="337"/>
    <s v="CA-2016-137946"/>
    <x v="22"/>
    <x v="135"/>
    <d v="2016-09-04T00:00:00"/>
    <s v="Second Class"/>
    <s v="DB-13615"/>
    <s v="Doug Bickford"/>
    <s v="Consumer"/>
    <s v="United States"/>
    <s v="Los Angeles"/>
    <x v="1"/>
    <n v="90045"/>
    <s v="West"/>
    <s v="OFF-BI-10004140"/>
    <x v="1"/>
    <s v="Binders"/>
    <s v="Avery Non-Stick Binders"/>
    <n v="14.368"/>
  </r>
  <r>
    <n v="338"/>
    <s v="CA-2015-129924"/>
    <x v="9"/>
    <x v="136"/>
    <d v="2015-07-17T00:00:00"/>
    <s v="Standard Class"/>
    <s v="AC-10420"/>
    <s v="Alyssa Crouse"/>
    <s v="Corporate"/>
    <s v="United States"/>
    <s v="San Francisco"/>
    <x v="1"/>
    <n v="94122"/>
    <s v="West"/>
    <s v="OFF-BI-10003314"/>
    <x v="1"/>
    <s v="Binders"/>
    <s v="Tuff Stuff Recycled Round Ring Binders"/>
    <n v="7.7119999999999997"/>
  </r>
  <r>
    <n v="339"/>
    <s v="CA-2015-129924"/>
    <x v="9"/>
    <x v="136"/>
    <d v="2015-07-17T00:00:00"/>
    <s v="Standard Class"/>
    <s v="AC-10420"/>
    <s v="Alyssa Crouse"/>
    <s v="Corporate"/>
    <s v="United States"/>
    <s v="San Francisco"/>
    <x v="1"/>
    <n v="94122"/>
    <s v="West"/>
    <s v="FUR-TA-10004575"/>
    <x v="0"/>
    <s v="Tables"/>
    <s v="Hon 5100 Series Wood Tables"/>
    <n v="698.35199999999998"/>
  </r>
  <r>
    <n v="340"/>
    <s v="CA-2016-128167"/>
    <x v="39"/>
    <x v="137"/>
    <d v="2016-06-26T00:00:00"/>
    <s v="Second Class"/>
    <s v="KL-16645"/>
    <s v="Ken Lonsdale"/>
    <s v="Consumer"/>
    <s v="United States"/>
    <s v="Layton"/>
    <x v="7"/>
    <n v="84041"/>
    <s v="West"/>
    <s v="OFF-FA-10000490"/>
    <x v="1"/>
    <s v="Fasteners"/>
    <s v="OIC Binder Clips, Mini, 1/4&quot; Capacity, Black"/>
    <n v="4.96"/>
  </r>
  <r>
    <n v="341"/>
    <s v="CA-2015-122336"/>
    <x v="3"/>
    <x v="138"/>
    <d v="2015-04-17T00:00:00"/>
    <s v="Second Class"/>
    <s v="JD-15895"/>
    <s v="Jonathan Doherty"/>
    <s v="Corporate"/>
    <s v="United States"/>
    <s v="Philadelphia"/>
    <x v="9"/>
    <n v="19140"/>
    <s v="East"/>
    <s v="OFF-AR-10000122"/>
    <x v="1"/>
    <s v="Art"/>
    <s v="Newell 314"/>
    <n v="17.856000000000002"/>
  </r>
  <r>
    <n v="342"/>
    <s v="CA-2015-122336"/>
    <x v="3"/>
    <x v="138"/>
    <d v="2015-04-17T00:00:00"/>
    <s v="Second Class"/>
    <s v="JD-15895"/>
    <s v="Jonathan Doherty"/>
    <s v="Corporate"/>
    <s v="United States"/>
    <s v="Philadelphia"/>
    <x v="9"/>
    <n v="19140"/>
    <s v="East"/>
    <s v="OFF-BI-10003656"/>
    <x v="1"/>
    <s v="Binders"/>
    <s v="Fellowes PB200 Plastic Comb Binding Machine"/>
    <n v="509.97"/>
  </r>
  <r>
    <n v="343"/>
    <s v="CA-2015-122336"/>
    <x v="3"/>
    <x v="138"/>
    <d v="2015-04-17T00:00:00"/>
    <s v="Second Class"/>
    <s v="JD-15895"/>
    <s v="Jonathan Doherty"/>
    <s v="Corporate"/>
    <s v="United States"/>
    <s v="Philadelphia"/>
    <x v="9"/>
    <n v="19140"/>
    <s v="East"/>
    <s v="OFF-FA-10002780"/>
    <x v="1"/>
    <s v="Fasteners"/>
    <s v="Staples"/>
    <n v="30.992000000000001"/>
  </r>
  <r>
    <n v="344"/>
    <s v="CA-2015-122336"/>
    <x v="3"/>
    <x v="138"/>
    <d v="2015-04-17T00:00:00"/>
    <s v="Second Class"/>
    <s v="JD-15895"/>
    <s v="Jonathan Doherty"/>
    <s v="Corporate"/>
    <s v="United States"/>
    <s v="Philadelphia"/>
    <x v="9"/>
    <n v="19140"/>
    <s v="East"/>
    <s v="TEC-PH-10000702"/>
    <x v="2"/>
    <s v="Phones"/>
    <s v="Square Credit Card Reader, 4 1/2&quot; x 4 1/2&quot; x 1&quot;, White"/>
    <n v="71.927999999999997"/>
  </r>
  <r>
    <n v="345"/>
    <s v="US-2016-120712"/>
    <x v="27"/>
    <x v="139"/>
    <d v="2016-12-24T00:00:00"/>
    <s v="Standard Class"/>
    <s v="CS-12130"/>
    <s v="Chad Sievert"/>
    <s v="Consumer"/>
    <s v="United States"/>
    <s v="Austin"/>
    <x v="5"/>
    <n v="78745"/>
    <s v="Central"/>
    <s v="OFF-ST-10000107"/>
    <x v="1"/>
    <s v="Storage"/>
    <s v="Fellowes Super Stor/Drawer"/>
    <n v="88.8"/>
  </r>
  <r>
    <n v="346"/>
    <s v="CA-2018-169901"/>
    <x v="1"/>
    <x v="140"/>
    <d v="2018-06-19T00:00:00"/>
    <s v="Standard Class"/>
    <s v="CC-12550"/>
    <s v="Clay Cheatham"/>
    <s v="Consumer"/>
    <s v="United States"/>
    <s v="San Francisco"/>
    <x v="1"/>
    <n v="94122"/>
    <s v="West"/>
    <s v="TEC-PH-10002293"/>
    <x v="2"/>
    <s v="Phones"/>
    <s v="Anker 36W 4-Port USB Wall Charger Travel Power Adapter for iPhone 5s 5c 5"/>
    <n v="47.975999999999999"/>
  </r>
  <r>
    <n v="347"/>
    <s v="CA-2018-134306"/>
    <x v="45"/>
    <x v="141"/>
    <d v="2018-07-12T00:00:00"/>
    <s v="Standard Class"/>
    <s v="TD-20995"/>
    <s v="Tamara Dahlen"/>
    <s v="Consumer"/>
    <s v="United States"/>
    <s v="Lowell"/>
    <x v="31"/>
    <n v="1852"/>
    <s v="East"/>
    <s v="OFF-AR-10004027"/>
    <x v="1"/>
    <s v="Art"/>
    <s v="Binney &amp; Smith inkTank Erasable Desk Highlighter, Chisel Tip, Yellow, 12/Box"/>
    <n v="7.56"/>
  </r>
  <r>
    <n v="348"/>
    <s v="CA-2018-134306"/>
    <x v="45"/>
    <x v="141"/>
    <d v="2018-07-12T00:00:00"/>
    <s v="Standard Class"/>
    <s v="TD-20995"/>
    <s v="Tamara Dahlen"/>
    <s v="Consumer"/>
    <s v="United States"/>
    <s v="Lowell"/>
    <x v="31"/>
    <n v="1852"/>
    <s v="East"/>
    <s v="OFF-PA-10000249"/>
    <x v="1"/>
    <s v="Paper"/>
    <s v="Easy-staple paper"/>
    <n v="24.56"/>
  </r>
  <r>
    <n v="349"/>
    <s v="CA-2018-134306"/>
    <x v="45"/>
    <x v="141"/>
    <d v="2018-07-12T00:00:00"/>
    <s v="Standard Class"/>
    <s v="TD-20995"/>
    <s v="Tamara Dahlen"/>
    <s v="Consumer"/>
    <s v="United States"/>
    <s v="Lowell"/>
    <x v="31"/>
    <n v="1852"/>
    <s v="East"/>
    <s v="OFF-AR-10001374"/>
    <x v="1"/>
    <s v="Art"/>
    <s v="BIC Brite Liner Highlighters, Chisel Tip"/>
    <n v="12.96"/>
  </r>
  <r>
    <n v="350"/>
    <s v="CA-2017-129714"/>
    <x v="8"/>
    <x v="142"/>
    <d v="2017-09-03T00:00:00"/>
    <s v="First Class"/>
    <s v="AB-10060"/>
    <s v="Adam Bellavance"/>
    <s v="Home Office"/>
    <s v="United States"/>
    <s v="New York City"/>
    <x v="15"/>
    <n v="10009"/>
    <s v="East"/>
    <s v="TEC-AC-10000290"/>
    <x v="2"/>
    <s v="Accessories"/>
    <s v="Sabrent 4-Port USB 2.0 Hub"/>
    <n v="6.79"/>
  </r>
  <r>
    <n v="351"/>
    <s v="CA-2017-129714"/>
    <x v="8"/>
    <x v="142"/>
    <d v="2017-09-03T00:00:00"/>
    <s v="First Class"/>
    <s v="AB-10060"/>
    <s v="Adam Bellavance"/>
    <s v="Home Office"/>
    <s v="United States"/>
    <s v="New York City"/>
    <x v="15"/>
    <n v="10009"/>
    <s v="East"/>
    <s v="OFF-PA-10001970"/>
    <x v="1"/>
    <s v="Paper"/>
    <s v="Xerox 1881"/>
    <n v="24.56"/>
  </r>
  <r>
    <n v="352"/>
    <s v="CA-2017-129714"/>
    <x v="8"/>
    <x v="142"/>
    <d v="2017-09-03T00:00:00"/>
    <s v="First Class"/>
    <s v="AB-10060"/>
    <s v="Adam Bellavance"/>
    <s v="Home Office"/>
    <s v="United States"/>
    <s v="New York City"/>
    <x v="15"/>
    <n v="10009"/>
    <s v="East"/>
    <s v="OFF-BI-10002160"/>
    <x v="1"/>
    <s v="Binders"/>
    <s v="Acco Hanging Data Binders"/>
    <n v="3.048"/>
  </r>
  <r>
    <n v="353"/>
    <s v="CA-2017-129714"/>
    <x v="8"/>
    <x v="142"/>
    <d v="2017-09-03T00:00:00"/>
    <s v="First Class"/>
    <s v="AB-10060"/>
    <s v="Adam Bellavance"/>
    <s v="Home Office"/>
    <s v="United States"/>
    <s v="New York City"/>
    <x v="15"/>
    <n v="10009"/>
    <s v="East"/>
    <s v="OFF-PA-10001970"/>
    <x v="1"/>
    <s v="Paper"/>
    <s v="Xerox 1881"/>
    <n v="49.12"/>
  </r>
  <r>
    <n v="354"/>
    <s v="CA-2017-129714"/>
    <x v="8"/>
    <x v="142"/>
    <d v="2017-09-03T00:00:00"/>
    <s v="First Class"/>
    <s v="AB-10060"/>
    <s v="Adam Bellavance"/>
    <s v="Home Office"/>
    <s v="United States"/>
    <s v="New York City"/>
    <x v="15"/>
    <n v="10009"/>
    <s v="East"/>
    <s v="OFF-BI-10004995"/>
    <x v="1"/>
    <s v="Binders"/>
    <s v="GBC DocuBind P400 Electric Binding System"/>
    <n v="4355.1679999999997"/>
  </r>
  <r>
    <n v="355"/>
    <s v="CA-2017-138520"/>
    <x v="24"/>
    <x v="143"/>
    <d v="2017-04-13T00:00:00"/>
    <s v="Standard Class"/>
    <s v="JL-15505"/>
    <s v="Jeremy Lonsdale"/>
    <s v="Consumer"/>
    <s v="United States"/>
    <s v="New York City"/>
    <x v="15"/>
    <n v="10035"/>
    <s v="East"/>
    <s v="FUR-BO-10002268"/>
    <x v="0"/>
    <s v="Bookcases"/>
    <s v="Sauder Barrister Bookcases"/>
    <n v="388.70400000000001"/>
  </r>
  <r>
    <n v="356"/>
    <s v="CA-2017-138520"/>
    <x v="24"/>
    <x v="143"/>
    <d v="2017-04-13T00:00:00"/>
    <s v="Standard Class"/>
    <s v="JL-15505"/>
    <s v="Jeremy Lonsdale"/>
    <s v="Consumer"/>
    <s v="United States"/>
    <s v="New York City"/>
    <x v="15"/>
    <n v="10035"/>
    <s v="East"/>
    <s v="OFF-EN-10001137"/>
    <x v="1"/>
    <s v="Envelopes"/>
    <s v="#10 Gummed Flap White Envelopes, 100/Box"/>
    <n v="8.26"/>
  </r>
  <r>
    <n v="357"/>
    <s v="CA-2017-138520"/>
    <x v="24"/>
    <x v="143"/>
    <d v="2017-04-13T00:00:00"/>
    <s v="Standard Class"/>
    <s v="JL-15505"/>
    <s v="Jeremy Lonsdale"/>
    <s v="Consumer"/>
    <s v="United States"/>
    <s v="New York City"/>
    <x v="15"/>
    <n v="10035"/>
    <s v="East"/>
    <s v="OFF-AR-10002399"/>
    <x v="1"/>
    <s v="Art"/>
    <s v="Dixon Prang Watercolor Pencils, 10-Color Set with Brush"/>
    <n v="17.04"/>
  </r>
  <r>
    <n v="358"/>
    <s v="CA-2017-138520"/>
    <x v="24"/>
    <x v="143"/>
    <d v="2017-04-13T00:00:00"/>
    <s v="Standard Class"/>
    <s v="JL-15505"/>
    <s v="Jeremy Lonsdale"/>
    <s v="Consumer"/>
    <s v="United States"/>
    <s v="New York City"/>
    <x v="15"/>
    <n v="10035"/>
    <s v="East"/>
    <s v="OFF-PA-10002713"/>
    <x v="1"/>
    <s v="Paper"/>
    <s v="Adams Phone Message Book, 200 Message Capacity, 8 1/16â€ x 11â€"/>
    <n v="34.4"/>
  </r>
  <r>
    <n v="359"/>
    <s v="CA-2017-130001"/>
    <x v="18"/>
    <x v="131"/>
    <d v="2017-04-28T00:00:00"/>
    <s v="Standard Class"/>
    <s v="HK-14890"/>
    <s v="Heather Kirkland"/>
    <s v="Corporate"/>
    <s v="United States"/>
    <s v="Charlotte"/>
    <x v="3"/>
    <n v="28205"/>
    <s v="South"/>
    <s v="OFF-PA-10002666"/>
    <x v="1"/>
    <s v="Paper"/>
    <s v="Southworth 25% Cotton Linen-Finish Paper &amp; Envelopes"/>
    <n v="36.24"/>
  </r>
  <r>
    <n v="360"/>
    <s v="CA-2018-155698"/>
    <x v="15"/>
    <x v="144"/>
    <d v="2018-03-11T00:00:00"/>
    <s v="First Class"/>
    <s v="VB-21745"/>
    <s v="Victoria Brennan"/>
    <s v="Corporate"/>
    <s v="United States"/>
    <s v="Columbus"/>
    <x v="32"/>
    <n v="31907"/>
    <s v="South"/>
    <s v="OFF-AP-10001124"/>
    <x v="1"/>
    <s v="Appliances"/>
    <s v="Belkin 8 Outlet SurgeMaster II Gold Surge Protector with Phone Protection"/>
    <n v="647.84"/>
  </r>
  <r>
    <n v="361"/>
    <s v="CA-2018-155698"/>
    <x v="15"/>
    <x v="144"/>
    <d v="2018-03-11T00:00:00"/>
    <s v="First Class"/>
    <s v="VB-21745"/>
    <s v="Victoria Brennan"/>
    <s v="Corporate"/>
    <s v="United States"/>
    <s v="Columbus"/>
    <x v="32"/>
    <n v="31907"/>
    <s v="South"/>
    <s v="OFF-LA-10001158"/>
    <x v="1"/>
    <s v="Labels"/>
    <s v="Avery Address/Shipping Labels for Typewriters, 4&quot; x 2&quot;"/>
    <n v="20.7"/>
  </r>
  <r>
    <n v="362"/>
    <s v="CA-2018-144904"/>
    <x v="30"/>
    <x v="145"/>
    <d v="2018-10-01T00:00:00"/>
    <s v="Standard Class"/>
    <s v="KW-16435"/>
    <s v="Katrina Willman"/>
    <s v="Consumer"/>
    <s v="United States"/>
    <s v="New York City"/>
    <x v="15"/>
    <n v="10009"/>
    <s v="East"/>
    <s v="OFF-LA-10001158"/>
    <x v="1"/>
    <s v="Labels"/>
    <s v="Avery Address/Shipping Labels for Typewriters, 4&quot; x 2&quot;"/>
    <n v="20.7"/>
  </r>
  <r>
    <n v="363"/>
    <s v="CA-2018-144904"/>
    <x v="30"/>
    <x v="145"/>
    <d v="2018-10-01T00:00:00"/>
    <s v="Standard Class"/>
    <s v="KW-16435"/>
    <s v="Katrina Willman"/>
    <s v="Consumer"/>
    <s v="United States"/>
    <s v="New York City"/>
    <x v="15"/>
    <n v="10009"/>
    <s v="East"/>
    <s v="FUR-CH-10000785"/>
    <x v="0"/>
    <s v="Chairs"/>
    <s v="Global Ergonomic Managers Chair"/>
    <n v="488.64600000000002"/>
  </r>
  <r>
    <n v="364"/>
    <s v="CA-2018-144904"/>
    <x v="30"/>
    <x v="145"/>
    <d v="2018-10-01T00:00:00"/>
    <s v="Standard Class"/>
    <s v="KW-16435"/>
    <s v="Katrina Willman"/>
    <s v="Consumer"/>
    <s v="United States"/>
    <s v="New York City"/>
    <x v="15"/>
    <n v="10009"/>
    <s v="East"/>
    <s v="OFF-AR-10003732"/>
    <x v="1"/>
    <s v="Art"/>
    <s v="Newell 333"/>
    <n v="5.56"/>
  </r>
  <r>
    <n v="365"/>
    <s v="CA-2018-144904"/>
    <x v="30"/>
    <x v="145"/>
    <d v="2018-10-01T00:00:00"/>
    <s v="Standard Class"/>
    <s v="KW-16435"/>
    <s v="Katrina Willman"/>
    <s v="Consumer"/>
    <s v="United States"/>
    <s v="New York City"/>
    <x v="15"/>
    <n v="10009"/>
    <s v="East"/>
    <s v="FUR-FU-10000023"/>
    <x v="0"/>
    <s v="Furnishings"/>
    <s v="Eldon Wave Desk Accessories"/>
    <n v="47.12"/>
  </r>
  <r>
    <n v="366"/>
    <s v="CA-2015-123344"/>
    <x v="30"/>
    <x v="146"/>
    <d v="2015-09-29T00:00:00"/>
    <s v="Standard Class"/>
    <s v="JD-16060"/>
    <s v="Julia Dunbar"/>
    <s v="Consumer"/>
    <s v="United States"/>
    <s v="San Francisco"/>
    <x v="1"/>
    <n v="94109"/>
    <s v="West"/>
    <s v="OFF-ST-10001713"/>
    <x v="1"/>
    <s v="Storage"/>
    <s v="Gould Plastics 9-Pocket Panel Bin, 18-3/8w x 5-1/4d x 20-1/2h, Black"/>
    <n v="211.96"/>
  </r>
  <r>
    <n v="367"/>
    <s v="CA-2017-155516"/>
    <x v="2"/>
    <x v="147"/>
    <d v="2017-10-21T00:00:00"/>
    <s v="Same Day"/>
    <s v="MK-17905"/>
    <s v="Michael Kennedy"/>
    <s v="Corporate"/>
    <s v="United States"/>
    <s v="Manchester"/>
    <x v="29"/>
    <n v="6040"/>
    <s v="East"/>
    <s v="OFF-BI-10002412"/>
    <x v="1"/>
    <s v="Binders"/>
    <s v="Wilson Jones â€œSnapâ€ Scratch Pad Binder Tool for Ring Binders"/>
    <n v="23.2"/>
  </r>
  <r>
    <n v="368"/>
    <s v="CA-2017-155516"/>
    <x v="2"/>
    <x v="147"/>
    <d v="2017-10-21T00:00:00"/>
    <s v="Same Day"/>
    <s v="MK-17905"/>
    <s v="Michael Kennedy"/>
    <s v="Corporate"/>
    <s v="United States"/>
    <s v="Manchester"/>
    <x v="29"/>
    <n v="6040"/>
    <s v="East"/>
    <s v="OFF-SU-10001225"/>
    <x v="1"/>
    <s v="Supplies"/>
    <s v="Staple remover"/>
    <n v="7.36"/>
  </r>
  <r>
    <n v="369"/>
    <s v="CA-2017-155516"/>
    <x v="2"/>
    <x v="147"/>
    <d v="2017-10-21T00:00:00"/>
    <s v="Same Day"/>
    <s v="MK-17905"/>
    <s v="Michael Kennedy"/>
    <s v="Corporate"/>
    <s v="United States"/>
    <s v="Manchester"/>
    <x v="29"/>
    <n v="6040"/>
    <s v="East"/>
    <s v="OFF-ST-10002406"/>
    <x v="1"/>
    <s v="Storage"/>
    <s v="Pizazz Global Quick File"/>
    <n v="104.79"/>
  </r>
  <r>
    <n v="370"/>
    <s v="CA-2017-155516"/>
    <x v="2"/>
    <x v="147"/>
    <d v="2017-10-21T00:00:00"/>
    <s v="Same Day"/>
    <s v="MK-17905"/>
    <s v="Michael Kennedy"/>
    <s v="Corporate"/>
    <s v="United States"/>
    <s v="Manchester"/>
    <x v="29"/>
    <n v="6040"/>
    <s v="East"/>
    <s v="FUR-BO-10002545"/>
    <x v="0"/>
    <s v="Bookcases"/>
    <s v="Atlantic Metals Mobile 3-Shelf Bookcases, Custom Colors"/>
    <n v="1043.92"/>
  </r>
  <r>
    <n v="371"/>
    <s v="CA-2018-104745"/>
    <x v="23"/>
    <x v="148"/>
    <d v="2018-06-04T00:00:00"/>
    <s v="Standard Class"/>
    <s v="GT-14755"/>
    <s v="Guy Thornton"/>
    <s v="Consumer"/>
    <s v="United States"/>
    <s v="Harlingen"/>
    <x v="5"/>
    <n v="78550"/>
    <s v="Central"/>
    <s v="OFF-PA-10002036"/>
    <x v="1"/>
    <s v="Paper"/>
    <s v="Xerox 1930"/>
    <n v="25.92"/>
  </r>
  <r>
    <n v="372"/>
    <s v="CA-2018-104745"/>
    <x v="23"/>
    <x v="148"/>
    <d v="2018-06-04T00:00:00"/>
    <s v="Standard Class"/>
    <s v="GT-14755"/>
    <s v="Guy Thornton"/>
    <s v="Consumer"/>
    <s v="United States"/>
    <s v="Harlingen"/>
    <x v="5"/>
    <n v="78550"/>
    <s v="Central"/>
    <s v="OFF-ST-10002205"/>
    <x v="1"/>
    <s v="Storage"/>
    <s v="File Shuttle I and Handi-File"/>
    <n v="53.423999999999999"/>
  </r>
  <r>
    <n v="373"/>
    <s v="US-2015-119137"/>
    <x v="46"/>
    <x v="149"/>
    <d v="2015-07-27T00:00:00"/>
    <s v="Standard Class"/>
    <s v="AG-10900"/>
    <s v="Arthur Gainer"/>
    <s v="Consumer"/>
    <s v="United States"/>
    <s v="Tucson"/>
    <x v="16"/>
    <n v="85705"/>
    <s v="West"/>
    <s v="OFF-BI-10001982"/>
    <x v="1"/>
    <s v="Binders"/>
    <s v="Wilson Jones Custom Binder Spines &amp; Labels"/>
    <n v="8.16"/>
  </r>
  <r>
    <n v="374"/>
    <s v="US-2015-119137"/>
    <x v="46"/>
    <x v="149"/>
    <d v="2015-07-27T00:00:00"/>
    <s v="Standard Class"/>
    <s v="AG-10900"/>
    <s v="Arthur Gainer"/>
    <s v="Consumer"/>
    <s v="United States"/>
    <s v="Tucson"/>
    <x v="16"/>
    <n v="85705"/>
    <s v="West"/>
    <s v="TEC-AC-10003911"/>
    <x v="2"/>
    <s v="Accessories"/>
    <s v="NETGEAR AC1750 Dual Band GigabitÂ Smart WiFi Router"/>
    <n v="1023.936"/>
  </r>
  <r>
    <n v="375"/>
    <s v="US-2015-119137"/>
    <x v="46"/>
    <x v="149"/>
    <d v="2015-07-27T00:00:00"/>
    <s v="Standard Class"/>
    <s v="AG-10900"/>
    <s v="Arthur Gainer"/>
    <s v="Consumer"/>
    <s v="United States"/>
    <s v="Tucson"/>
    <x v="16"/>
    <n v="85705"/>
    <s v="West"/>
    <s v="OFF-AR-10000658"/>
    <x v="1"/>
    <s v="Art"/>
    <s v="Newell 324"/>
    <n v="9.24"/>
  </r>
  <r>
    <n v="376"/>
    <s v="US-2015-119137"/>
    <x v="46"/>
    <x v="149"/>
    <d v="2015-07-27T00:00:00"/>
    <s v="Standard Class"/>
    <s v="AG-10900"/>
    <s v="Arthur Gainer"/>
    <s v="Consumer"/>
    <s v="United States"/>
    <s v="Tucson"/>
    <x v="16"/>
    <n v="85705"/>
    <s v="West"/>
    <s v="TEC-AC-10002076"/>
    <x v="2"/>
    <s v="Accessories"/>
    <s v="Microsoft Natural Keyboard Elite"/>
    <n v="479.04"/>
  </r>
  <r>
    <n v="377"/>
    <s v="US-2017-134656"/>
    <x v="30"/>
    <x v="150"/>
    <d v="2017-10-01T00:00:00"/>
    <s v="First Class"/>
    <s v="MM-18280"/>
    <s v="Muhammed MacIntyre"/>
    <s v="Corporate"/>
    <s v="United States"/>
    <s v="Quincy"/>
    <x v="10"/>
    <n v="62301"/>
    <s v="Central"/>
    <s v="OFF-PA-10003039"/>
    <x v="1"/>
    <s v="Paper"/>
    <s v="Xerox 1960"/>
    <n v="99.135999999999996"/>
  </r>
  <r>
    <n v="378"/>
    <s v="US-2018-134481"/>
    <x v="8"/>
    <x v="151"/>
    <d v="2018-09-01T00:00:00"/>
    <s v="Standard Class"/>
    <s v="AR-10405"/>
    <s v="Allen Rosenblatt"/>
    <s v="Corporate"/>
    <s v="United States"/>
    <s v="Franklin"/>
    <x v="31"/>
    <n v="2038"/>
    <s v="East"/>
    <s v="FUR-TA-10004915"/>
    <x v="0"/>
    <s v="Tables"/>
    <s v="Office Impressions End Table, 20-1/2&quot;H x 24&quot;W x 20&quot;D"/>
    <n v="1488.424"/>
  </r>
  <r>
    <n v="379"/>
    <s v="CA-2016-130792"/>
    <x v="20"/>
    <x v="152"/>
    <d v="2016-05-05T00:00:00"/>
    <s v="Standard Class"/>
    <s v="RA-19915"/>
    <s v="Russell Applegate"/>
    <s v="Consumer"/>
    <s v="United States"/>
    <s v="Houston"/>
    <x v="5"/>
    <n v="77095"/>
    <s v="Central"/>
    <s v="OFF-AP-10000696"/>
    <x v="1"/>
    <s v="Appliances"/>
    <s v="Holmes Odor Grabber"/>
    <n v="8.6519999999999992"/>
  </r>
  <r>
    <n v="380"/>
    <s v="CA-2016-130792"/>
    <x v="20"/>
    <x v="152"/>
    <d v="2016-05-05T00:00:00"/>
    <s v="Standard Class"/>
    <s v="RA-19915"/>
    <s v="Russell Applegate"/>
    <s v="Consumer"/>
    <s v="United States"/>
    <s v="Houston"/>
    <x v="5"/>
    <n v="77095"/>
    <s v="Central"/>
    <s v="OFF-ST-10003327"/>
    <x v="1"/>
    <s v="Storage"/>
    <s v="Akro-Mils 12-Gallon Tote"/>
    <n v="23.832000000000001"/>
  </r>
  <r>
    <n v="381"/>
    <s v="CA-2016-130792"/>
    <x v="20"/>
    <x v="152"/>
    <d v="2016-05-05T00:00:00"/>
    <s v="Standard Class"/>
    <s v="RA-19915"/>
    <s v="Russell Applegate"/>
    <s v="Consumer"/>
    <s v="United States"/>
    <s v="Houston"/>
    <x v="5"/>
    <n v="77095"/>
    <s v="Central"/>
    <s v="OFF-BI-10000309"/>
    <x v="1"/>
    <s v="Binders"/>
    <s v="GBC Twin Loop Wire Binding Elements, 9/16&quot; Spine, Black"/>
    <n v="12.176"/>
  </r>
  <r>
    <n v="382"/>
    <s v="CA-2017-134775"/>
    <x v="16"/>
    <x v="99"/>
    <d v="2017-10-29T00:00:00"/>
    <s v="First Class"/>
    <s v="AS-10285"/>
    <s v="Alejandro Savely"/>
    <s v="Corporate"/>
    <s v="United States"/>
    <s v="San Francisco"/>
    <x v="1"/>
    <n v="94109"/>
    <s v="West"/>
    <s v="OFF-PA-10004734"/>
    <x v="1"/>
    <s v="Paper"/>
    <s v="Southworth Structures Collection"/>
    <n v="50.96"/>
  </r>
  <r>
    <n v="383"/>
    <s v="CA-2017-134775"/>
    <x v="16"/>
    <x v="99"/>
    <d v="2017-10-29T00:00:00"/>
    <s v="First Class"/>
    <s v="AS-10285"/>
    <s v="Alejandro Savely"/>
    <s v="Corporate"/>
    <s v="United States"/>
    <s v="San Francisco"/>
    <x v="1"/>
    <n v="94109"/>
    <s v="West"/>
    <s v="OFF-BI-10002225"/>
    <x v="1"/>
    <s v="Binders"/>
    <s v="Square Ring Data Binders, Rigid 75 Pt. Covers, 11&quot; x 14-7/8&quot;"/>
    <n v="49.536000000000001"/>
  </r>
  <r>
    <n v="384"/>
    <s v="CA-2016-125395"/>
    <x v="38"/>
    <x v="153"/>
    <d v="2016-06-29T00:00:00"/>
    <s v="Second Class"/>
    <s v="LA-16780"/>
    <s v="Laura Armstrong"/>
    <s v="Corporate"/>
    <s v="United States"/>
    <s v="Taylor"/>
    <x v="12"/>
    <n v="48180"/>
    <s v="Central"/>
    <s v="TEC-AC-10004708"/>
    <x v="2"/>
    <s v="Accessories"/>
    <s v="Sony 32GB Class 10 Micro SDHC R40 Memory Card"/>
    <n v="41.9"/>
  </r>
  <r>
    <n v="385"/>
    <s v="US-2016-168935"/>
    <x v="4"/>
    <x v="154"/>
    <d v="2016-12-02T00:00:00"/>
    <s v="Standard Class"/>
    <s v="DO-13435"/>
    <s v="Denny Ordway"/>
    <s v="Consumer"/>
    <s v="United States"/>
    <s v="Pembroke Pines"/>
    <x v="2"/>
    <n v="33024"/>
    <s v="South"/>
    <s v="FUR-TA-10000617"/>
    <x v="0"/>
    <s v="Tables"/>
    <s v="Hon Practical Foundations 30 x 60 Training Table, Light Gray/Charcoal"/>
    <n v="375.45749999999998"/>
  </r>
  <r>
    <n v="386"/>
    <s v="US-2016-168935"/>
    <x v="4"/>
    <x v="154"/>
    <d v="2016-12-02T00:00:00"/>
    <s v="Standard Class"/>
    <s v="DO-13435"/>
    <s v="Denny Ordway"/>
    <s v="Consumer"/>
    <s v="United States"/>
    <s v="Pembroke Pines"/>
    <x v="2"/>
    <n v="33024"/>
    <s v="South"/>
    <s v="TEC-AC-10002335"/>
    <x v="2"/>
    <s v="Accessories"/>
    <s v="Logitech Media Keyboard K200"/>
    <n v="83.975999999999999"/>
  </r>
  <r>
    <n v="387"/>
    <s v="CA-2016-122756"/>
    <x v="4"/>
    <x v="155"/>
    <d v="2016-12-07T00:00:00"/>
    <s v="Standard Class"/>
    <s v="DK-13225"/>
    <s v="Dean Katz"/>
    <s v="Corporate"/>
    <s v="United States"/>
    <s v="Philadelphia"/>
    <x v="9"/>
    <n v="19140"/>
    <s v="East"/>
    <s v="TEC-MA-10001681"/>
    <x v="2"/>
    <s v="Machines"/>
    <s v="Lexmark MarkNet N8150 Wireless Print Server"/>
    <n v="482.34"/>
  </r>
  <r>
    <n v="388"/>
    <s v="CA-2016-122756"/>
    <x v="4"/>
    <x v="155"/>
    <d v="2016-12-07T00:00:00"/>
    <s v="Standard Class"/>
    <s v="DK-13225"/>
    <s v="Dean Katz"/>
    <s v="Corporate"/>
    <s v="United States"/>
    <s v="Philadelphia"/>
    <x v="9"/>
    <n v="19140"/>
    <s v="East"/>
    <s v="FUR-FU-10001935"/>
    <x v="0"/>
    <s v="Furnishings"/>
    <s v="3M Hangers With Command Adhesive"/>
    <n v="2.96"/>
  </r>
  <r>
    <n v="389"/>
    <s v="CA-2015-115973"/>
    <x v="5"/>
    <x v="156"/>
    <d v="2015-11-26T00:00:00"/>
    <s v="First Class"/>
    <s v="NG-18430"/>
    <s v="Nathan Gelder"/>
    <s v="Consumer"/>
    <s v="United States"/>
    <s v="Cincinnati"/>
    <x v="24"/>
    <n v="45231"/>
    <s v="East"/>
    <s v="OFF-AR-10004757"/>
    <x v="1"/>
    <s v="Art"/>
    <s v="Crayola Colored Pencils"/>
    <n v="2.6240000000000001"/>
  </r>
  <r>
    <n v="390"/>
    <s v="CA-2018-101798"/>
    <x v="19"/>
    <x v="157"/>
    <d v="2018-12-15T00:00:00"/>
    <s v="Standard Class"/>
    <s v="MV-18190"/>
    <s v="Mike Vittorini"/>
    <s v="Consumer"/>
    <s v="United States"/>
    <s v="New York City"/>
    <x v="15"/>
    <n v="10009"/>
    <s v="East"/>
    <s v="OFF-BI-10000050"/>
    <x v="1"/>
    <s v="Binders"/>
    <s v="Angle-D Binders with Locking Rings, Label Holders"/>
    <n v="23.36"/>
  </r>
  <r>
    <n v="391"/>
    <s v="CA-2018-101798"/>
    <x v="19"/>
    <x v="157"/>
    <d v="2018-12-15T00:00:00"/>
    <s v="Standard Class"/>
    <s v="MV-18190"/>
    <s v="Mike Vittorini"/>
    <s v="Consumer"/>
    <s v="United States"/>
    <s v="New York City"/>
    <x v="15"/>
    <n v="10009"/>
    <s v="East"/>
    <s v="TEC-AC-10001998"/>
    <x v="2"/>
    <s v="Accessories"/>
    <s v="LogitechÂ LS21 Speaker System - PC Multimedia - 2.1-CH - Wired"/>
    <n v="39.979999999999997"/>
  </r>
  <r>
    <n v="392"/>
    <s v="US-2015-135972"/>
    <x v="30"/>
    <x v="158"/>
    <d v="2015-09-23T00:00:00"/>
    <s v="Second Class"/>
    <s v="JG-15115"/>
    <s v="Jack Garza"/>
    <s v="Consumer"/>
    <s v="United States"/>
    <s v="Des Moines"/>
    <x v="4"/>
    <n v="98198"/>
    <s v="West"/>
    <s v="TEC-PH-10003012"/>
    <x v="2"/>
    <s v="Phones"/>
    <s v="Nortel Meridian M3904 Professional Digital phone"/>
    <n v="246.38399999999999"/>
  </r>
  <r>
    <n v="393"/>
    <s v="US-2015-135972"/>
    <x v="30"/>
    <x v="158"/>
    <d v="2015-09-23T00:00:00"/>
    <s v="Second Class"/>
    <s v="JG-15115"/>
    <s v="Jack Garza"/>
    <s v="Consumer"/>
    <s v="United States"/>
    <s v="Des Moines"/>
    <x v="4"/>
    <n v="98198"/>
    <s v="West"/>
    <s v="TEC-CO-10002313"/>
    <x v="2"/>
    <s v="Copiers"/>
    <s v="Canon PC1080F Personal Copier"/>
    <n v="1799.97"/>
  </r>
  <r>
    <n v="394"/>
    <s v="US-2015-134971"/>
    <x v="1"/>
    <x v="159"/>
    <d v="2015-06-10T00:00:00"/>
    <s v="Second Class"/>
    <s v="BP-11095"/>
    <s v="Bart Pistole"/>
    <s v="Corporate"/>
    <s v="United States"/>
    <s v="Peoria"/>
    <x v="10"/>
    <n v="61604"/>
    <s v="Central"/>
    <s v="OFF-BI-10003982"/>
    <x v="1"/>
    <s v="Binders"/>
    <s v="Wilson Jones Century Plastic Molded Ring Binders"/>
    <n v="12.462"/>
  </r>
  <r>
    <n v="395"/>
    <s v="CA-2018-102946"/>
    <x v="39"/>
    <x v="160"/>
    <d v="2018-07-05T00:00:00"/>
    <s v="Standard Class"/>
    <s v="VP-21730"/>
    <s v="Victor Preis"/>
    <s v="Home Office"/>
    <s v="United States"/>
    <s v="Las Vegas"/>
    <x v="33"/>
    <n v="89115"/>
    <s v="West"/>
    <s v="OFF-BI-10004492"/>
    <x v="1"/>
    <s v="Binders"/>
    <s v="Tuf-Vin Binders"/>
    <n v="75.792000000000002"/>
  </r>
  <r>
    <n v="396"/>
    <s v="CA-2018-165603"/>
    <x v="2"/>
    <x v="161"/>
    <d v="2018-10-19T00:00:00"/>
    <s v="Second Class"/>
    <s v="SS-20140"/>
    <s v="Saphhira Shifley"/>
    <s v="Corporate"/>
    <s v="United States"/>
    <s v="Warwick"/>
    <x v="34"/>
    <n v="2886"/>
    <s v="East"/>
    <s v="OFF-ST-10000798"/>
    <x v="1"/>
    <s v="Storage"/>
    <s v="2300 Heavy-Duty Transfer File Systems by Perma"/>
    <n v="49.96"/>
  </r>
  <r>
    <n v="397"/>
    <s v="CA-2018-165603"/>
    <x v="2"/>
    <x v="161"/>
    <d v="2018-10-19T00:00:00"/>
    <s v="Second Class"/>
    <s v="SS-20140"/>
    <s v="Saphhira Shifley"/>
    <s v="Corporate"/>
    <s v="United States"/>
    <s v="Warwick"/>
    <x v="34"/>
    <n v="2886"/>
    <s v="East"/>
    <s v="OFF-PA-10002552"/>
    <x v="1"/>
    <s v="Paper"/>
    <s v="Xerox 1958"/>
    <n v="12.96"/>
  </r>
  <r>
    <n v="398"/>
    <s v="CA-2016-122259"/>
    <x v="0"/>
    <x v="89"/>
    <d v="2016-11-04T00:00:00"/>
    <s v="Standard Class"/>
    <s v="HP-14815"/>
    <s v="Harold Pawlan"/>
    <s v="Home Office"/>
    <s v="United States"/>
    <s v="Jackson"/>
    <x v="12"/>
    <n v="49201"/>
    <s v="Central"/>
    <s v="OFF-SU-10002573"/>
    <x v="1"/>
    <s v="Supplies"/>
    <s v="Acme 10&quot; Easy Grip Assistive Scissors"/>
    <n v="70.12"/>
  </r>
  <r>
    <n v="399"/>
    <s v="CA-2017-108987"/>
    <x v="22"/>
    <x v="162"/>
    <d v="2017-09-10T00:00:00"/>
    <s v="Second Class"/>
    <s v="AG-10675"/>
    <s v="Anna Gayman"/>
    <s v="Consumer"/>
    <s v="United States"/>
    <s v="Houston"/>
    <x v="5"/>
    <n v="77036"/>
    <s v="Central"/>
    <s v="OFF-ST-10001580"/>
    <x v="1"/>
    <s v="Storage"/>
    <s v="Super Decoflex Portable Personal File"/>
    <n v="35.951999999999998"/>
  </r>
  <r>
    <n v="400"/>
    <s v="CA-2017-108987"/>
    <x v="22"/>
    <x v="162"/>
    <d v="2017-09-10T00:00:00"/>
    <s v="Second Class"/>
    <s v="AG-10675"/>
    <s v="Anna Gayman"/>
    <s v="Consumer"/>
    <s v="United States"/>
    <s v="Houston"/>
    <x v="5"/>
    <n v="77036"/>
    <s v="Central"/>
    <s v="FUR-BO-10004834"/>
    <x v="0"/>
    <s v="Bookcases"/>
    <s v="Riverside Palais Royal Lawyers Bookcase, Royale Cherry Finish"/>
    <n v="2396.2656000000002"/>
  </r>
  <r>
    <n v="401"/>
    <s v="CA-2017-108987"/>
    <x v="22"/>
    <x v="162"/>
    <d v="2017-09-10T00:00:00"/>
    <s v="Second Class"/>
    <s v="AG-10675"/>
    <s v="Anna Gayman"/>
    <s v="Consumer"/>
    <s v="United States"/>
    <s v="Houston"/>
    <x v="5"/>
    <n v="77036"/>
    <s v="Central"/>
    <s v="OFF-ST-10000934"/>
    <x v="1"/>
    <s v="Storage"/>
    <s v="Contico 72&quot;H Heavy-Duty Storage System"/>
    <n v="131.136"/>
  </r>
  <r>
    <n v="402"/>
    <s v="CA-2017-108987"/>
    <x v="22"/>
    <x v="162"/>
    <d v="2017-09-10T00:00:00"/>
    <s v="Second Class"/>
    <s v="AG-10675"/>
    <s v="Anna Gayman"/>
    <s v="Consumer"/>
    <s v="United States"/>
    <s v="Houston"/>
    <x v="5"/>
    <n v="77036"/>
    <s v="Central"/>
    <s v="TEC-AC-10000158"/>
    <x v="2"/>
    <s v="Accessories"/>
    <s v="Sony 64GB Class 10 Micro SDHC R40 Memory Card"/>
    <n v="57.584000000000003"/>
  </r>
  <r>
    <n v="403"/>
    <s v="CA-2015-113166"/>
    <x v="27"/>
    <x v="163"/>
    <d v="2015-12-26T00:00:00"/>
    <s v="First Class"/>
    <s v="LF-17185"/>
    <s v="Luke Foster"/>
    <s v="Consumer"/>
    <s v="United States"/>
    <s v="Miami"/>
    <x v="2"/>
    <n v="33180"/>
    <s v="South"/>
    <s v="OFF-PA-10001947"/>
    <x v="1"/>
    <s v="Paper"/>
    <s v="Xerox 1974"/>
    <n v="9.5679999999999996"/>
  </r>
  <r>
    <n v="404"/>
    <s v="CA-2015-155208"/>
    <x v="3"/>
    <x v="164"/>
    <d v="2015-04-20T00:00:00"/>
    <s v="Standard Class"/>
    <s v="SP-20650"/>
    <s v="Stephanie Phelps"/>
    <s v="Corporate"/>
    <s v="United States"/>
    <s v="Wilmington"/>
    <x v="3"/>
    <n v="28403"/>
    <s v="South"/>
    <s v="OFF-AR-10003478"/>
    <x v="1"/>
    <s v="Art"/>
    <s v="Avery Hi-Liter EverBold Pen Style Fluorescent Highlighters, 4/Pack"/>
    <n v="39.072000000000003"/>
  </r>
  <r>
    <n v="405"/>
    <s v="CA-2018-117933"/>
    <x v="27"/>
    <x v="165"/>
    <d v="2018-12-29T00:00:00"/>
    <s v="Standard Class"/>
    <s v="RF-19840"/>
    <s v="Roy FranzÃ¶sisch"/>
    <s v="Consumer"/>
    <s v="United States"/>
    <s v="New York City"/>
    <x v="15"/>
    <n v="10024"/>
    <s v="East"/>
    <s v="OFF-AP-10004249"/>
    <x v="1"/>
    <s v="Appliances"/>
    <s v="Staple holder"/>
    <n v="35.909999999999997"/>
  </r>
  <r>
    <n v="406"/>
    <s v="CA-2018-117457"/>
    <x v="4"/>
    <x v="166"/>
    <d v="2018-12-12T00:00:00"/>
    <s v="Standard Class"/>
    <s v="KH-16510"/>
    <s v="Keith Herrera"/>
    <s v="Consumer"/>
    <s v="United States"/>
    <s v="San Francisco"/>
    <x v="1"/>
    <n v="94110"/>
    <s v="West"/>
    <s v="TEC-AC-10000158"/>
    <x v="2"/>
    <s v="Accessories"/>
    <s v="Sony 64GB Class 10 Micro SDHC R40 Memory Card"/>
    <n v="179.95"/>
  </r>
  <r>
    <n v="407"/>
    <s v="CA-2018-117457"/>
    <x v="4"/>
    <x v="166"/>
    <d v="2018-12-12T00:00:00"/>
    <s v="Standard Class"/>
    <s v="KH-16510"/>
    <s v="Keith Herrera"/>
    <s v="Consumer"/>
    <s v="United States"/>
    <s v="San Francisco"/>
    <x v="1"/>
    <n v="94110"/>
    <s v="West"/>
    <s v="TEC-CO-10004115"/>
    <x v="2"/>
    <s v="Copiers"/>
    <s v="Sharp AL-1530CS Digital Copier"/>
    <n v="1199.9760000000001"/>
  </r>
  <r>
    <n v="408"/>
    <s v="CA-2018-117457"/>
    <x v="4"/>
    <x v="166"/>
    <d v="2018-12-12T00:00:00"/>
    <s v="Standard Class"/>
    <s v="KH-16510"/>
    <s v="Keith Herrera"/>
    <s v="Consumer"/>
    <s v="United States"/>
    <s v="San Francisco"/>
    <x v="1"/>
    <n v="94110"/>
    <s v="West"/>
    <s v="OFF-PA-10003724"/>
    <x v="1"/>
    <s v="Paper"/>
    <s v="Wirebound Message Book, 4 per Page"/>
    <n v="27.15"/>
  </r>
  <r>
    <n v="409"/>
    <s v="CA-2018-117457"/>
    <x v="4"/>
    <x v="166"/>
    <d v="2018-12-12T00:00:00"/>
    <s v="Standard Class"/>
    <s v="KH-16510"/>
    <s v="Keith Herrera"/>
    <s v="Consumer"/>
    <s v="United States"/>
    <s v="San Francisco"/>
    <x v="1"/>
    <n v="94110"/>
    <s v="West"/>
    <s v="FUR-TA-10002041"/>
    <x v="0"/>
    <s v="Tables"/>
    <s v="Bevis Round Conference Table Top, X-Base"/>
    <n v="1004.024"/>
  </r>
  <r>
    <n v="410"/>
    <s v="CA-2018-117457"/>
    <x v="4"/>
    <x v="166"/>
    <d v="2018-12-12T00:00:00"/>
    <s v="Standard Class"/>
    <s v="KH-16510"/>
    <s v="Keith Herrera"/>
    <s v="Consumer"/>
    <s v="United States"/>
    <s v="San Francisco"/>
    <x v="1"/>
    <n v="94110"/>
    <s v="West"/>
    <s v="OFF-PA-10002893"/>
    <x v="1"/>
    <s v="Paper"/>
    <s v="Wirebound Service Call Books, 5 1/2&quot; x 4&quot;"/>
    <n v="9.68"/>
  </r>
  <r>
    <n v="411"/>
    <s v="CA-2018-117457"/>
    <x v="4"/>
    <x v="166"/>
    <d v="2018-12-12T00:00:00"/>
    <s v="Standard Class"/>
    <s v="KH-16510"/>
    <s v="Keith Herrera"/>
    <s v="Consumer"/>
    <s v="United States"/>
    <s v="San Francisco"/>
    <x v="1"/>
    <n v="94110"/>
    <s v="West"/>
    <s v="OFF-LA-10003766"/>
    <x v="1"/>
    <s v="Labels"/>
    <s v="Self-Adhesive Removable Labels"/>
    <n v="28.35"/>
  </r>
  <r>
    <n v="412"/>
    <s v="CA-2018-117457"/>
    <x v="4"/>
    <x v="166"/>
    <d v="2018-12-12T00:00:00"/>
    <s v="Standard Class"/>
    <s v="KH-16510"/>
    <s v="Keith Herrera"/>
    <s v="Consumer"/>
    <s v="United States"/>
    <s v="San Francisco"/>
    <x v="1"/>
    <n v="94110"/>
    <s v="West"/>
    <s v="OFF-PA-10001970"/>
    <x v="1"/>
    <s v="Paper"/>
    <s v="Xerox 1908"/>
    <n v="55.98"/>
  </r>
  <r>
    <n v="413"/>
    <s v="CA-2018-117457"/>
    <x v="4"/>
    <x v="166"/>
    <d v="2018-12-12T00:00:00"/>
    <s v="Standard Class"/>
    <s v="KH-16510"/>
    <s v="Keith Herrera"/>
    <s v="Consumer"/>
    <s v="United States"/>
    <s v="San Francisco"/>
    <x v="1"/>
    <n v="94110"/>
    <s v="West"/>
    <s v="FUR-BO-10001972"/>
    <x v="0"/>
    <s v="Bookcases"/>
    <s v="O'Sullivan 4-Shelf Bookcase in Odessa Pine"/>
    <n v="1336.829"/>
  </r>
  <r>
    <n v="414"/>
    <s v="CA-2018-117457"/>
    <x v="4"/>
    <x v="166"/>
    <d v="2018-12-12T00:00:00"/>
    <s v="Standard Class"/>
    <s v="KH-16510"/>
    <s v="Keith Herrera"/>
    <s v="Consumer"/>
    <s v="United States"/>
    <s v="San Francisco"/>
    <x v="1"/>
    <n v="94110"/>
    <s v="West"/>
    <s v="FUR-CH-10003956"/>
    <x v="0"/>
    <s v="Chairs"/>
    <s v="Novimex High-Tech Fabric Mesh Task Chair"/>
    <n v="113.568"/>
  </r>
  <r>
    <n v="415"/>
    <s v="CA-2018-142636"/>
    <x v="28"/>
    <x v="132"/>
    <d v="2018-11-07T00:00:00"/>
    <s v="Standard Class"/>
    <s v="KC-16675"/>
    <s v="Kimberly Carter"/>
    <s v="Corporate"/>
    <s v="United States"/>
    <s v="Seattle"/>
    <x v="4"/>
    <n v="98105"/>
    <s v="West"/>
    <s v="OFF-PA-10000157"/>
    <x v="1"/>
    <s v="Paper"/>
    <s v="Xerox 191"/>
    <n v="139.86000000000001"/>
  </r>
  <r>
    <n v="416"/>
    <s v="CA-2018-142636"/>
    <x v="28"/>
    <x v="132"/>
    <d v="2018-11-07T00:00:00"/>
    <s v="Standard Class"/>
    <s v="KC-16675"/>
    <s v="Kimberly Carter"/>
    <s v="Corporate"/>
    <s v="United States"/>
    <s v="Seattle"/>
    <x v="4"/>
    <n v="98105"/>
    <s v="West"/>
    <s v="FUR-CH-10001891"/>
    <x v="0"/>
    <s v="Chairs"/>
    <s v="Global Deluxe Office Fabric Chairs"/>
    <n v="307.13600000000002"/>
  </r>
  <r>
    <n v="417"/>
    <s v="CA-2018-122105"/>
    <x v="39"/>
    <x v="92"/>
    <d v="2018-06-28T00:00:00"/>
    <s v="Standard Class"/>
    <s v="CJ-12010"/>
    <s v="Caroline Jumper"/>
    <s v="Consumer"/>
    <s v="United States"/>
    <s v="Huntington Beach"/>
    <x v="1"/>
    <n v="92646"/>
    <s v="West"/>
    <s v="OFF-AR-10004344"/>
    <x v="1"/>
    <s v="Art"/>
    <s v="Bulldog Vacuum Base Pencil Sharpener"/>
    <n v="95.92"/>
  </r>
  <r>
    <n v="418"/>
    <s v="CA-2017-148796"/>
    <x v="29"/>
    <x v="167"/>
    <d v="2017-04-18T00:00:00"/>
    <s v="Standard Class"/>
    <s v="PB-19150"/>
    <s v="Philip Brown"/>
    <s v="Consumer"/>
    <s v="United States"/>
    <s v="Los Angeles"/>
    <x v="1"/>
    <n v="90004"/>
    <s v="West"/>
    <s v="FUR-CH-10004886"/>
    <x v="0"/>
    <s v="Chairs"/>
    <s v="Bevis Steel Folding Chairs"/>
    <n v="383.8"/>
  </r>
  <r>
    <n v="419"/>
    <s v="CA-2018-154816"/>
    <x v="0"/>
    <x v="44"/>
    <d v="2018-11-10T00:00:00"/>
    <s v="Standard Class"/>
    <s v="VB-21745"/>
    <s v="Victoria Brennan"/>
    <s v="Corporate"/>
    <s v="United States"/>
    <s v="Richmond"/>
    <x v="0"/>
    <n v="40475"/>
    <s v="South"/>
    <s v="OFF-PA-10003845"/>
    <x v="1"/>
    <s v="Paper"/>
    <s v="Xerox 1987"/>
    <n v="5.78"/>
  </r>
  <r>
    <n v="420"/>
    <s v="CA-2018-110478"/>
    <x v="15"/>
    <x v="168"/>
    <d v="2018-03-09T00:00:00"/>
    <s v="Standard Class"/>
    <s v="SP-20860"/>
    <s v="Sung Pak"/>
    <s v="Corporate"/>
    <s v="United States"/>
    <s v="Los Angeles"/>
    <x v="1"/>
    <n v="90045"/>
    <s v="West"/>
    <s v="OFF-AR-10001573"/>
    <x v="1"/>
    <s v="Art"/>
    <s v="American Pencil"/>
    <n v="9.32"/>
  </r>
  <r>
    <n v="421"/>
    <s v="CA-2018-110478"/>
    <x v="15"/>
    <x v="168"/>
    <d v="2018-03-09T00:00:00"/>
    <s v="Standard Class"/>
    <s v="SP-20860"/>
    <s v="Sung Pak"/>
    <s v="Corporate"/>
    <s v="United States"/>
    <s v="Los Angeles"/>
    <x v="1"/>
    <n v="90045"/>
    <s v="West"/>
    <s v="OFF-EN-10000483"/>
    <x v="1"/>
    <s v="Envelopes"/>
    <s v="White Envelopes, White Envelopes with Clear Poly Window"/>
    <n v="15.25"/>
  </r>
  <r>
    <n v="422"/>
    <s v="CA-2015-142048"/>
    <x v="39"/>
    <x v="169"/>
    <d v="2015-06-25T00:00:00"/>
    <s v="First Class"/>
    <s v="JE-15745"/>
    <s v="Joel Eaton"/>
    <s v="Consumer"/>
    <s v="United States"/>
    <s v="Louisville"/>
    <x v="22"/>
    <n v="80027"/>
    <s v="West"/>
    <s v="TEC-AC-10004114"/>
    <x v="2"/>
    <s v="Accessories"/>
    <s v="KeyTronicÂ 6101 Series -Â KeyboardÂ - Black"/>
    <n v="196.75200000000001"/>
  </r>
  <r>
    <n v="423"/>
    <s v="CA-2018-125388"/>
    <x v="2"/>
    <x v="15"/>
    <d v="2018-10-23T00:00:00"/>
    <s v="Standard Class"/>
    <s v="MP-17965"/>
    <s v="Michael Paige"/>
    <s v="Corporate"/>
    <s v="United States"/>
    <s v="Lawrence"/>
    <x v="31"/>
    <n v="1841"/>
    <s v="East"/>
    <s v="FUR-FU-10004712"/>
    <x v="0"/>
    <s v="Furnishings"/>
    <s v="Westinghouse Mesh Shade Clip-On Gooseneck Lamp, Black"/>
    <n v="56.56"/>
  </r>
  <r>
    <n v="424"/>
    <s v="CA-2018-125388"/>
    <x v="2"/>
    <x v="15"/>
    <d v="2018-10-23T00:00:00"/>
    <s v="Standard Class"/>
    <s v="MP-17965"/>
    <s v="Michael Paige"/>
    <s v="Corporate"/>
    <s v="United States"/>
    <s v="Lawrence"/>
    <x v="31"/>
    <n v="1841"/>
    <s v="East"/>
    <s v="OFF-ST-10000918"/>
    <x v="1"/>
    <s v="Storage"/>
    <s v="Crate-A-Files"/>
    <n v="32.700000000000003"/>
  </r>
  <r>
    <n v="425"/>
    <s v="CA-2018-155705"/>
    <x v="47"/>
    <x v="170"/>
    <d v="2018-08-23T00:00:00"/>
    <s v="Second Class"/>
    <s v="NF-18385"/>
    <s v="Natalie Fritzler"/>
    <s v="Consumer"/>
    <s v="United States"/>
    <s v="Jackson"/>
    <x v="35"/>
    <n v="39212"/>
    <s v="South"/>
    <s v="FUR-CH-10000015"/>
    <x v="0"/>
    <s v="Chairs"/>
    <s v="Hon Multipurpose Stacking Arm Chairs"/>
    <n v="866.4"/>
  </r>
  <r>
    <n v="426"/>
    <s v="CA-2018-149160"/>
    <x v="26"/>
    <x v="51"/>
    <d v="2018-11-26T00:00:00"/>
    <s v="Second Class"/>
    <s v="JM-15265"/>
    <s v="Janet Molinari"/>
    <s v="Corporate"/>
    <s v="United States"/>
    <s v="Canton"/>
    <x v="12"/>
    <n v="48187"/>
    <s v="Central"/>
    <s v="FUR-FU-10003347"/>
    <x v="0"/>
    <s v="Furnishings"/>
    <s v="Coloredge Poster Frame"/>
    <n v="28.4"/>
  </r>
  <r>
    <n v="427"/>
    <s v="CA-2018-149160"/>
    <x v="26"/>
    <x v="51"/>
    <d v="2018-11-26T00:00:00"/>
    <s v="Second Class"/>
    <s v="JM-15265"/>
    <s v="Janet Molinari"/>
    <s v="Corporate"/>
    <s v="United States"/>
    <s v="Canton"/>
    <x v="12"/>
    <n v="48187"/>
    <s v="Central"/>
    <s v="OFF-BI-10001543"/>
    <x v="1"/>
    <s v="Binders"/>
    <s v="GBC VeloBinder Manual Binding System"/>
    <n v="287.92"/>
  </r>
  <r>
    <n v="428"/>
    <s v="CA-2015-101476"/>
    <x v="14"/>
    <x v="171"/>
    <d v="2015-09-13T00:00:00"/>
    <s v="First Class"/>
    <s v="SD-20485"/>
    <s v="Shirley Daniels"/>
    <s v="Home Office"/>
    <s v="United States"/>
    <s v="New Rochelle"/>
    <x v="15"/>
    <n v="10801"/>
    <s v="East"/>
    <s v="TEC-MA-10000029"/>
    <x v="2"/>
    <s v="Machines"/>
    <s v="Epson WorkForce WF-2530 All-in-One Printer, Copier Scanner"/>
    <n v="69.989999999999995"/>
  </r>
  <r>
    <n v="429"/>
    <s v="CA-2018-152275"/>
    <x v="10"/>
    <x v="172"/>
    <d v="2018-10-08T00:00:00"/>
    <s v="Standard Class"/>
    <s v="KH-16630"/>
    <s v="Ken Heidel"/>
    <s v="Corporate"/>
    <s v="United States"/>
    <s v="San Antonio"/>
    <x v="5"/>
    <n v="78207"/>
    <s v="Central"/>
    <s v="OFF-AR-10000369"/>
    <x v="1"/>
    <s v="Art"/>
    <s v="Design Ebony Sketching Pencil"/>
    <n v="6.6719999999999997"/>
  </r>
  <r>
    <n v="430"/>
    <s v="US-2017-123750"/>
    <x v="29"/>
    <x v="173"/>
    <d v="2017-04-21T00:00:00"/>
    <s v="Standard Class"/>
    <s v="RB-19795"/>
    <s v="Ross Baird"/>
    <s v="Home Office"/>
    <s v="United States"/>
    <s v="Gastonia"/>
    <x v="3"/>
    <n v="28052"/>
    <s v="South"/>
    <s v="OFF-BI-10004584"/>
    <x v="1"/>
    <s v="Binders"/>
    <s v="GBC ProClick 150 Presentation Binding System"/>
    <n v="189.58799999999999"/>
  </r>
  <r>
    <n v="431"/>
    <s v="US-2017-123750"/>
    <x v="29"/>
    <x v="173"/>
    <d v="2017-04-21T00:00:00"/>
    <s v="Standard Class"/>
    <s v="RB-19795"/>
    <s v="Ross Baird"/>
    <s v="Home Office"/>
    <s v="United States"/>
    <s v="Gastonia"/>
    <x v="3"/>
    <n v="28052"/>
    <s v="South"/>
    <s v="TEC-AC-10004659"/>
    <x v="2"/>
    <s v="Accessories"/>
    <s v="ImationÂ Secure+ Hardware Encrypted USB 2.0Â Flash Drive; 16GB"/>
    <n v="408.74400000000003"/>
  </r>
  <r>
    <n v="432"/>
    <s v="US-2017-123750"/>
    <x v="29"/>
    <x v="173"/>
    <d v="2017-04-21T00:00:00"/>
    <s v="Standard Class"/>
    <s v="RB-19795"/>
    <s v="Ross Baird"/>
    <s v="Home Office"/>
    <s v="United States"/>
    <s v="Gastonia"/>
    <x v="3"/>
    <n v="28052"/>
    <s v="South"/>
    <s v="TEC-AC-10004659"/>
    <x v="2"/>
    <s v="Accessories"/>
    <s v="ImationÂ Secure+ Hardware Encrypted USB 2.0Â Flash Drive; 16GB"/>
    <n v="291.95999999999998"/>
  </r>
  <r>
    <n v="433"/>
    <s v="US-2017-123750"/>
    <x v="29"/>
    <x v="173"/>
    <d v="2017-04-21T00:00:00"/>
    <s v="Standard Class"/>
    <s v="RB-19795"/>
    <s v="Ross Baird"/>
    <s v="Home Office"/>
    <s v="United States"/>
    <s v="Gastonia"/>
    <x v="3"/>
    <n v="28052"/>
    <s v="South"/>
    <s v="OFF-ST-10000617"/>
    <x v="1"/>
    <s v="Storage"/>
    <s v="Woodgrain Magazine Files by Perma"/>
    <n v="4.7679999999999998"/>
  </r>
  <r>
    <n v="434"/>
    <s v="CA-2017-127369"/>
    <x v="21"/>
    <x v="112"/>
    <d v="2017-06-07T00:00:00"/>
    <s v="First Class"/>
    <s v="DB-13060"/>
    <s v="Dave Brooks"/>
    <s v="Consumer"/>
    <s v="United States"/>
    <s v="Lowell"/>
    <x v="31"/>
    <n v="1852"/>
    <s v="East"/>
    <s v="OFF-ST-10003306"/>
    <x v="1"/>
    <s v="Storage"/>
    <s v="Letter Size Cart"/>
    <n v="714.3"/>
  </r>
  <r>
    <n v="435"/>
    <s v="US-2015-150574"/>
    <x v="33"/>
    <x v="174"/>
    <d v="2015-12-25T00:00:00"/>
    <s v="Standard Class"/>
    <s v="MK-18160"/>
    <s v="Mike Kennedy"/>
    <s v="Consumer"/>
    <s v="United States"/>
    <s v="Jacksonville"/>
    <x v="2"/>
    <n v="32216"/>
    <s v="South"/>
    <s v="OFF-BI-10000773"/>
    <x v="1"/>
    <s v="Binders"/>
    <s v="Insertable Tab Post Binder Dividers"/>
    <n v="4.8120000000000003"/>
  </r>
  <r>
    <n v="436"/>
    <s v="US-2015-150574"/>
    <x v="33"/>
    <x v="174"/>
    <d v="2015-12-25T00:00:00"/>
    <s v="Standard Class"/>
    <s v="MK-18160"/>
    <s v="Mike Kennedy"/>
    <s v="Consumer"/>
    <s v="United States"/>
    <s v="Jacksonville"/>
    <x v="2"/>
    <n v="32216"/>
    <s v="South"/>
    <s v="TEC-AC-10002600"/>
    <x v="2"/>
    <s v="Accessories"/>
    <s v="Belkin QODE FastFit Bluetooth Keyboard"/>
    <n v="247.8"/>
  </r>
  <r>
    <n v="437"/>
    <s v="CA-2017-147375"/>
    <x v="1"/>
    <x v="1"/>
    <d v="2017-06-14T00:00:00"/>
    <s v="Second Class"/>
    <s v="PO-19180"/>
    <s v="Philisse Overcash"/>
    <s v="Home Office"/>
    <s v="United States"/>
    <s v="Chicago"/>
    <x v="10"/>
    <n v="60623"/>
    <s v="Central"/>
    <s v="TEC-MA-10002937"/>
    <x v="2"/>
    <s v="Machines"/>
    <s v="Canon Color ImageCLASS MF8580Cdw Wireless Laser All-In-One Printer, Copier, Scanner"/>
    <n v="1007.979"/>
  </r>
  <r>
    <n v="438"/>
    <s v="CA-2017-147375"/>
    <x v="1"/>
    <x v="1"/>
    <d v="2017-06-14T00:00:00"/>
    <s v="Second Class"/>
    <s v="PO-19180"/>
    <s v="Philisse Overcash"/>
    <s v="Home Office"/>
    <s v="United States"/>
    <s v="Chicago"/>
    <x v="10"/>
    <n v="60623"/>
    <s v="Central"/>
    <s v="OFF-PA-10001970"/>
    <x v="1"/>
    <s v="Paper"/>
    <s v="Xerox 1908"/>
    <n v="313.488"/>
  </r>
  <r>
    <n v="439"/>
    <s v="CA-2018-130043"/>
    <x v="14"/>
    <x v="175"/>
    <d v="2018-09-19T00:00:00"/>
    <s v="Standard Class"/>
    <s v="BB-11545"/>
    <s v="Brenda Bowman"/>
    <s v="Corporate"/>
    <s v="United States"/>
    <s v="Houston"/>
    <x v="5"/>
    <n v="77070"/>
    <s v="Central"/>
    <s v="OFF-PA-10002230"/>
    <x v="1"/>
    <s v="Paper"/>
    <s v="Xerox 1897"/>
    <n v="31.872"/>
  </r>
  <r>
    <n v="440"/>
    <s v="CA-2018-157252"/>
    <x v="11"/>
    <x v="176"/>
    <d v="2018-01-23T00:00:00"/>
    <s v="Second Class"/>
    <s v="CV-12805"/>
    <s v="Cynthia Voltz"/>
    <s v="Corporate"/>
    <s v="United States"/>
    <s v="New York City"/>
    <x v="15"/>
    <n v="10024"/>
    <s v="East"/>
    <s v="FUR-CH-10003396"/>
    <x v="0"/>
    <s v="Chairs"/>
    <s v="Global Deluxe Steno Chair"/>
    <n v="207.846"/>
  </r>
  <r>
    <n v="441"/>
    <s v="CA-2017-115756"/>
    <x v="22"/>
    <x v="64"/>
    <d v="2017-09-07T00:00:00"/>
    <s v="Second Class"/>
    <s v="PK-19075"/>
    <s v="Pete Kriz"/>
    <s v="Consumer"/>
    <s v="United States"/>
    <s v="Detroit"/>
    <x v="12"/>
    <n v="48227"/>
    <s v="Central"/>
    <s v="FUR-FU-10000246"/>
    <x v="0"/>
    <s v="Furnishings"/>
    <s v="Aluminum Document Frame"/>
    <n v="12.22"/>
  </r>
  <r>
    <n v="442"/>
    <s v="CA-2017-115756"/>
    <x v="22"/>
    <x v="64"/>
    <d v="2017-09-07T00:00:00"/>
    <s v="Second Class"/>
    <s v="PK-19075"/>
    <s v="Pete Kriz"/>
    <s v="Consumer"/>
    <s v="United States"/>
    <s v="Detroit"/>
    <x v="12"/>
    <n v="48227"/>
    <s v="Central"/>
    <s v="OFF-ST-10000060"/>
    <x v="1"/>
    <s v="Storage"/>
    <s v="Fellowes Bankers Box Staxonsteel Drawer File/Stacking System"/>
    <n v="194.94"/>
  </r>
  <r>
    <n v="443"/>
    <s v="CA-2017-115756"/>
    <x v="22"/>
    <x v="64"/>
    <d v="2017-09-07T00:00:00"/>
    <s v="Second Class"/>
    <s v="PK-19075"/>
    <s v="Pete Kriz"/>
    <s v="Consumer"/>
    <s v="United States"/>
    <s v="Detroit"/>
    <x v="12"/>
    <n v="48227"/>
    <s v="Central"/>
    <s v="OFF-ST-10003058"/>
    <x v="1"/>
    <s v="Storage"/>
    <s v="Eldon Mobile Mega Data Cart  Mega Stackable  Add-On Trays"/>
    <n v="70.95"/>
  </r>
  <r>
    <n v="444"/>
    <s v="CA-2017-115756"/>
    <x v="22"/>
    <x v="64"/>
    <d v="2017-09-07T00:00:00"/>
    <s v="Second Class"/>
    <s v="PK-19075"/>
    <s v="Pete Kriz"/>
    <s v="Consumer"/>
    <s v="United States"/>
    <s v="Detroit"/>
    <x v="12"/>
    <n v="48227"/>
    <s v="Central"/>
    <s v="OFF-PA-10002222"/>
    <x v="1"/>
    <s v="Paper"/>
    <s v="Xerox Color Copier Paper, 11&quot; x 17&quot;, Ream"/>
    <n v="91.36"/>
  </r>
  <r>
    <n v="445"/>
    <s v="CA-2017-115756"/>
    <x v="22"/>
    <x v="64"/>
    <d v="2017-09-07T00:00:00"/>
    <s v="Second Class"/>
    <s v="PK-19075"/>
    <s v="Pete Kriz"/>
    <s v="Consumer"/>
    <s v="United States"/>
    <s v="Detroit"/>
    <x v="12"/>
    <n v="48227"/>
    <s v="Central"/>
    <s v="FUR-CH-10002372"/>
    <x v="0"/>
    <s v="Chairs"/>
    <s v="Office Star - Ergonomically Designed Knee Chair"/>
    <n v="242.94"/>
  </r>
  <r>
    <n v="446"/>
    <s v="CA-2017-115756"/>
    <x v="22"/>
    <x v="64"/>
    <d v="2017-09-07T00:00:00"/>
    <s v="Second Class"/>
    <s v="PK-19075"/>
    <s v="Pete Kriz"/>
    <s v="Consumer"/>
    <s v="United States"/>
    <s v="Detroit"/>
    <x v="12"/>
    <n v="48227"/>
    <s v="Central"/>
    <s v="OFF-LA-10001317"/>
    <x v="1"/>
    <s v="Labels"/>
    <s v="Avery 520"/>
    <n v="22.05"/>
  </r>
  <r>
    <n v="447"/>
    <s v="CA-2018-154214"/>
    <x v="37"/>
    <x v="177"/>
    <d v="2018-03-25T00:00:00"/>
    <s v="Second Class"/>
    <s v="TB-21595"/>
    <s v="Troy Blackwell"/>
    <s v="Consumer"/>
    <s v="United States"/>
    <s v="Columbus"/>
    <x v="14"/>
    <n v="47201"/>
    <s v="Central"/>
    <s v="FUR-FU-10000206"/>
    <x v="0"/>
    <s v="Furnishings"/>
    <s v="GE General Purpose, Extra Long Life, Showcase &amp; Floodlight Incandescent Bulbs"/>
    <n v="2.91"/>
  </r>
  <r>
    <n v="448"/>
    <s v="CA-2017-166674"/>
    <x v="48"/>
    <x v="178"/>
    <d v="2017-04-03T00:00:00"/>
    <s v="Second Class"/>
    <s v="RB-19360"/>
    <s v="Raymond Buch"/>
    <s v="Consumer"/>
    <s v="United States"/>
    <s v="Auburn"/>
    <x v="15"/>
    <n v="13021"/>
    <s v="East"/>
    <s v="OFF-AR-10000588"/>
    <x v="1"/>
    <s v="Art"/>
    <s v="Newell 345"/>
    <n v="59.52"/>
  </r>
  <r>
    <n v="449"/>
    <s v="CA-2017-166674"/>
    <x v="48"/>
    <x v="178"/>
    <d v="2017-04-03T00:00:00"/>
    <s v="Second Class"/>
    <s v="RB-19360"/>
    <s v="Raymond Buch"/>
    <s v="Consumer"/>
    <s v="United States"/>
    <s v="Auburn"/>
    <x v="15"/>
    <n v="13021"/>
    <s v="East"/>
    <s v="OFF-ST-10001469"/>
    <x v="1"/>
    <s v="Storage"/>
    <s v="Fellowes Bankers Box Recycled Super Stor/Drawer"/>
    <n v="161.94"/>
  </r>
  <r>
    <n v="450"/>
    <s v="CA-2017-166674"/>
    <x v="48"/>
    <x v="178"/>
    <d v="2017-04-03T00:00:00"/>
    <s v="Second Class"/>
    <s v="RB-19360"/>
    <s v="Raymond Buch"/>
    <s v="Consumer"/>
    <s v="United States"/>
    <s v="Auburn"/>
    <x v="15"/>
    <n v="13021"/>
    <s v="East"/>
    <s v="OFF-AR-10001953"/>
    <x v="1"/>
    <s v="Art"/>
    <s v="Boston 1645 Deluxe Heavier-Duty Electric Pencil Sharpener"/>
    <n v="263.88"/>
  </r>
  <r>
    <n v="451"/>
    <s v="CA-2017-166674"/>
    <x v="48"/>
    <x v="178"/>
    <d v="2017-04-03T00:00:00"/>
    <s v="Second Class"/>
    <s v="RB-19360"/>
    <s v="Raymond Buch"/>
    <s v="Consumer"/>
    <s v="United States"/>
    <s v="Auburn"/>
    <x v="15"/>
    <n v="13021"/>
    <s v="East"/>
    <s v="OFF-AR-10003156"/>
    <x v="1"/>
    <s v="Art"/>
    <s v="50 Colored Long Pencils"/>
    <n v="30.48"/>
  </r>
  <r>
    <n v="452"/>
    <s v="CA-2017-166674"/>
    <x v="48"/>
    <x v="178"/>
    <d v="2017-04-03T00:00:00"/>
    <s v="Second Class"/>
    <s v="RB-19360"/>
    <s v="Raymond Buch"/>
    <s v="Consumer"/>
    <s v="United States"/>
    <s v="Auburn"/>
    <x v="15"/>
    <n v="13021"/>
    <s v="East"/>
    <s v="OFF-AR-10004974"/>
    <x v="1"/>
    <s v="Art"/>
    <s v="Newell 342"/>
    <n v="9.84"/>
  </r>
  <r>
    <n v="453"/>
    <s v="CA-2017-166674"/>
    <x v="48"/>
    <x v="178"/>
    <d v="2017-04-03T00:00:00"/>
    <s v="Second Class"/>
    <s v="RB-19360"/>
    <s v="Raymond Buch"/>
    <s v="Consumer"/>
    <s v="United States"/>
    <s v="Auburn"/>
    <x v="15"/>
    <n v="13021"/>
    <s v="East"/>
    <s v="TEC-PH-10002365"/>
    <x v="2"/>
    <s v="Phones"/>
    <s v="Belkin Grip Candy Sheer Case / Cover for iPhone 5 and 5S"/>
    <n v="35.119999999999997"/>
  </r>
  <r>
    <n v="454"/>
    <s v="CA-2018-147277"/>
    <x v="2"/>
    <x v="179"/>
    <d v="2018-10-24T00:00:00"/>
    <s v="Standard Class"/>
    <s v="EB-13705"/>
    <s v="Ed Braxton"/>
    <s v="Corporate"/>
    <s v="United States"/>
    <s v="Akron"/>
    <x v="24"/>
    <n v="44312"/>
    <s v="East"/>
    <s v="FUR-TA-10001539"/>
    <x v="0"/>
    <s v="Tables"/>
    <s v="Chromcraft Rectangular Conference Tables"/>
    <n v="284.36399999999998"/>
  </r>
  <r>
    <n v="455"/>
    <s v="CA-2018-147277"/>
    <x v="2"/>
    <x v="179"/>
    <d v="2018-10-24T00:00:00"/>
    <s v="Standard Class"/>
    <s v="EB-13705"/>
    <s v="Ed Braxton"/>
    <s v="Corporate"/>
    <s v="United States"/>
    <s v="Akron"/>
    <x v="24"/>
    <n v="44312"/>
    <s v="East"/>
    <s v="OFF-ST-10000142"/>
    <x v="1"/>
    <s v="Storage"/>
    <s v="Deluxe Rollaway Locking File with Drawer"/>
    <n v="665.40800000000002"/>
  </r>
  <r>
    <n v="456"/>
    <s v="CA-2017-100153"/>
    <x v="19"/>
    <x v="180"/>
    <d v="2017-12-17T00:00:00"/>
    <s v="Standard Class"/>
    <s v="KH-16630"/>
    <s v="Ken Heidel"/>
    <s v="Corporate"/>
    <s v="United States"/>
    <s v="Norman"/>
    <x v="26"/>
    <n v="73071"/>
    <s v="Central"/>
    <s v="TEC-AC-10001772"/>
    <x v="2"/>
    <s v="Accessories"/>
    <s v="Memorex Mini Travel Drive 16 GB USB 2.0 Flash Drive"/>
    <n v="63.88"/>
  </r>
  <r>
    <n v="457"/>
    <s v="US-2015-110674"/>
    <x v="40"/>
    <x v="181"/>
    <d v="2015-02-18T00:00:00"/>
    <s v="Standard Class"/>
    <s v="SC-20095"/>
    <s v="Sanjit Chand"/>
    <s v="Consumer"/>
    <s v="United States"/>
    <s v="Concord"/>
    <x v="1"/>
    <n v="94521"/>
    <s v="West"/>
    <s v="FUR-CH-10000225"/>
    <x v="0"/>
    <s v="Chairs"/>
    <s v="Global Geo Office Task Chair, Gray"/>
    <n v="129.56800000000001"/>
  </r>
  <r>
    <n v="458"/>
    <s v="US-2017-157945"/>
    <x v="30"/>
    <x v="182"/>
    <d v="2017-10-01T00:00:00"/>
    <s v="Standard Class"/>
    <s v="NF-18385"/>
    <s v="Natalie Fritzler"/>
    <s v="Consumer"/>
    <s v="United States"/>
    <s v="Decatur"/>
    <x v="10"/>
    <n v="62521"/>
    <s v="Central"/>
    <s v="FUR-CH-10002331"/>
    <x v="0"/>
    <s v="Chairs"/>
    <s v="Hon 4700 Series Mobuis Mid-Back Task Chairs with Adjustable Arms"/>
    <n v="747.55799999999999"/>
  </r>
  <r>
    <n v="459"/>
    <s v="US-2017-157945"/>
    <x v="30"/>
    <x v="182"/>
    <d v="2017-10-01T00:00:00"/>
    <s v="Standard Class"/>
    <s v="NF-18385"/>
    <s v="Natalie Fritzler"/>
    <s v="Consumer"/>
    <s v="United States"/>
    <s v="Decatur"/>
    <x v="10"/>
    <n v="62521"/>
    <s v="Central"/>
    <s v="OFF-EN-10001415"/>
    <x v="1"/>
    <s v="Envelopes"/>
    <s v="Staple envelope"/>
    <n v="8.9280000000000008"/>
  </r>
  <r>
    <n v="460"/>
    <s v="CA-2016-109638"/>
    <x v="33"/>
    <x v="83"/>
    <d v="2016-12-22T00:00:00"/>
    <s v="Standard Class"/>
    <s v="JH-15985"/>
    <s v="Joseph Holt"/>
    <s v="Consumer"/>
    <s v="United States"/>
    <s v="Seattle"/>
    <x v="4"/>
    <n v="98115"/>
    <s v="West"/>
    <s v="OFF-AP-10002472"/>
    <x v="1"/>
    <s v="Appliances"/>
    <s v="3M Office Air Cleaner"/>
    <n v="103.92"/>
  </r>
  <r>
    <n v="461"/>
    <s v="CA-2016-109638"/>
    <x v="33"/>
    <x v="83"/>
    <d v="2016-12-22T00:00:00"/>
    <s v="Standard Class"/>
    <s v="JH-15985"/>
    <s v="Joseph Holt"/>
    <s v="Consumer"/>
    <s v="United States"/>
    <s v="Seattle"/>
    <x v="4"/>
    <n v="98115"/>
    <s v="West"/>
    <s v="TEC-AC-10004571"/>
    <x v="2"/>
    <s v="Accessories"/>
    <s v="Logitech G700s Rechargeable Gaming Mouse"/>
    <n v="899.91"/>
  </r>
  <r>
    <n v="462"/>
    <s v="CA-2016-109638"/>
    <x v="33"/>
    <x v="83"/>
    <d v="2016-12-22T00:00:00"/>
    <s v="Standard Class"/>
    <s v="JH-15985"/>
    <s v="Joseph Holt"/>
    <s v="Consumer"/>
    <s v="United States"/>
    <s v="Seattle"/>
    <x v="4"/>
    <n v="98115"/>
    <s v="West"/>
    <s v="OFF-BI-10001098"/>
    <x v="1"/>
    <s v="Binders"/>
    <s v="Acco D-Ring Binder w/DublLock"/>
    <n v="51.311999999999998"/>
  </r>
  <r>
    <n v="463"/>
    <s v="CA-2017-109869"/>
    <x v="3"/>
    <x v="183"/>
    <d v="2017-04-29T00:00:00"/>
    <s v="Standard Class"/>
    <s v="TN-21040"/>
    <s v="Tanja Norvell"/>
    <s v="Home Office"/>
    <s v="United States"/>
    <s v="Phoenix"/>
    <x v="16"/>
    <n v="85023"/>
    <s v="West"/>
    <s v="FUR-FU-10000023"/>
    <x v="0"/>
    <s v="Furnishings"/>
    <s v="Eldon Wave Desk Accessories"/>
    <n v="23.56"/>
  </r>
  <r>
    <n v="464"/>
    <s v="CA-2017-109869"/>
    <x v="3"/>
    <x v="183"/>
    <d v="2017-04-29T00:00:00"/>
    <s v="Standard Class"/>
    <s v="TN-21040"/>
    <s v="Tanja Norvell"/>
    <s v="Home Office"/>
    <s v="United States"/>
    <s v="Phoenix"/>
    <x v="16"/>
    <n v="85023"/>
    <s v="West"/>
    <s v="FUR-TA-10001889"/>
    <x v="0"/>
    <s v="Tables"/>
    <s v="Bush Advantage Collection Racetrack Conference Table"/>
    <n v="1272.6300000000001"/>
  </r>
  <r>
    <n v="465"/>
    <s v="CA-2017-109869"/>
    <x v="3"/>
    <x v="183"/>
    <d v="2017-04-29T00:00:00"/>
    <s v="Standard Class"/>
    <s v="TN-21040"/>
    <s v="Tanja Norvell"/>
    <s v="Home Office"/>
    <s v="United States"/>
    <s v="Phoenix"/>
    <x v="16"/>
    <n v="85023"/>
    <s v="West"/>
    <s v="OFF-BI-10000315"/>
    <x v="1"/>
    <s v="Binders"/>
    <s v="Poly Designer Cover &amp; Back"/>
    <n v="28.484999999999999"/>
  </r>
  <r>
    <n v="466"/>
    <s v="CA-2017-109869"/>
    <x v="3"/>
    <x v="183"/>
    <d v="2017-04-29T00:00:00"/>
    <s v="Standard Class"/>
    <s v="TN-21040"/>
    <s v="Tanja Norvell"/>
    <s v="Home Office"/>
    <s v="United States"/>
    <s v="Phoenix"/>
    <x v="16"/>
    <n v="85023"/>
    <s v="West"/>
    <s v="OFF-SU-10003505"/>
    <x v="1"/>
    <s v="Supplies"/>
    <s v="Premier Electric Letter Opener"/>
    <n v="185.376"/>
  </r>
  <r>
    <n v="467"/>
    <s v="CA-2017-109869"/>
    <x v="3"/>
    <x v="183"/>
    <d v="2017-04-29T00:00:00"/>
    <s v="Standard Class"/>
    <s v="TN-21040"/>
    <s v="Tanja Norvell"/>
    <s v="Home Office"/>
    <s v="United States"/>
    <s v="Phoenix"/>
    <x v="16"/>
    <n v="85023"/>
    <s v="West"/>
    <s v="OFF-AP-10002578"/>
    <x v="1"/>
    <s v="Appliances"/>
    <s v="Fellowes Premier Superior Surge Suppressor, 10-Outlet, With Phone and Remote"/>
    <n v="78.272000000000006"/>
  </r>
  <r>
    <n v="468"/>
    <s v="US-2016-101399"/>
    <x v="43"/>
    <x v="184"/>
    <d v="2016-01-24T00:00:00"/>
    <s v="Standard Class"/>
    <s v="JS-15940"/>
    <s v="Joni Sundaresam"/>
    <s v="Home Office"/>
    <s v="United States"/>
    <s v="Park Ridge"/>
    <x v="10"/>
    <n v="60068"/>
    <s v="Central"/>
    <s v="FUR-FU-10002918"/>
    <x v="0"/>
    <s v="Furnishings"/>
    <s v="Eldon ClusterMat Chair Mat with Cordless Antistatic Protection"/>
    <n v="254.744"/>
  </r>
  <r>
    <n v="469"/>
    <s v="CA-2018-154907"/>
    <x v="48"/>
    <x v="185"/>
    <d v="2018-04-04T00:00:00"/>
    <s v="Standard Class"/>
    <s v="DS-13180"/>
    <s v="David Smith"/>
    <s v="Corporate"/>
    <s v="United States"/>
    <s v="Amarillo"/>
    <x v="5"/>
    <n v="79109"/>
    <s v="Central"/>
    <s v="FUR-BO-10002824"/>
    <x v="0"/>
    <s v="Bookcases"/>
    <s v="Bush Mission Pointe Library"/>
    <n v="205.33279999999999"/>
  </r>
  <r>
    <n v="470"/>
    <s v="US-2017-100419"/>
    <x v="19"/>
    <x v="186"/>
    <d v="2017-12-20T00:00:00"/>
    <s v="Second Class"/>
    <s v="CC-12670"/>
    <s v="Craig Carreira"/>
    <s v="Consumer"/>
    <s v="United States"/>
    <s v="Chicago"/>
    <x v="10"/>
    <n v="60610"/>
    <s v="Central"/>
    <s v="OFF-BI-10002194"/>
    <x v="1"/>
    <s v="Binders"/>
    <s v="Cardinal Hold-It CD Pocket"/>
    <n v="4.7880000000000003"/>
  </r>
  <r>
    <n v="471"/>
    <s v="CA-2016-154144"/>
    <x v="27"/>
    <x v="139"/>
    <d v="2016-12-24T00:00:00"/>
    <s v="Standard Class"/>
    <s v="MH-17785"/>
    <s v="Maya Herman"/>
    <s v="Corporate"/>
    <s v="United States"/>
    <s v="Lindenhurst"/>
    <x v="15"/>
    <n v="11757"/>
    <s v="East"/>
    <s v="OFF-PA-10004071"/>
    <x v="1"/>
    <s v="Paper"/>
    <s v="Eaton Premium Continuous-Feed Paper, 25% Cotton, Letter Size, White, 1000 Shts/Box"/>
    <n v="55.48"/>
  </r>
  <r>
    <n v="472"/>
    <s v="CA-2015-144666"/>
    <x v="6"/>
    <x v="187"/>
    <d v="2015-11-11T00:00:00"/>
    <s v="Second Class"/>
    <s v="JP-15520"/>
    <s v="Jeremy Pistek"/>
    <s v="Consumer"/>
    <s v="United States"/>
    <s v="San Francisco"/>
    <x v="1"/>
    <n v="94110"/>
    <s v="West"/>
    <s v="OFF-ST-10002743"/>
    <x v="1"/>
    <s v="Storage"/>
    <s v="SAFCO Boltless Steel Shelving"/>
    <n v="340.92"/>
  </r>
  <r>
    <n v="473"/>
    <s v="CA-2015-144666"/>
    <x v="6"/>
    <x v="187"/>
    <d v="2015-11-11T00:00:00"/>
    <s v="Second Class"/>
    <s v="JP-15520"/>
    <s v="Jeremy Pistek"/>
    <s v="Consumer"/>
    <s v="United States"/>
    <s v="San Francisco"/>
    <x v="1"/>
    <n v="94110"/>
    <s v="West"/>
    <s v="FUR-BO-10001601"/>
    <x v="0"/>
    <s v="Bookcases"/>
    <s v="Sauder Mission Library with Doors, Fruitwood Finish"/>
    <n v="222.666"/>
  </r>
  <r>
    <n v="474"/>
    <s v="CA-2015-144666"/>
    <x v="6"/>
    <x v="187"/>
    <d v="2015-11-11T00:00:00"/>
    <s v="Second Class"/>
    <s v="JP-15520"/>
    <s v="Jeremy Pistek"/>
    <s v="Consumer"/>
    <s v="United States"/>
    <s v="San Francisco"/>
    <x v="1"/>
    <n v="94110"/>
    <s v="West"/>
    <s v="TEC-PH-10002680"/>
    <x v="2"/>
    <s v="Phones"/>
    <s v="Samsung Galaxy Note 3"/>
    <n v="703.96799999999996"/>
  </r>
  <r>
    <n v="475"/>
    <s v="CA-2015-144666"/>
    <x v="6"/>
    <x v="187"/>
    <d v="2015-11-11T00:00:00"/>
    <s v="Second Class"/>
    <s v="JP-15520"/>
    <s v="Jeremy Pistek"/>
    <s v="Consumer"/>
    <s v="United States"/>
    <s v="San Francisco"/>
    <x v="1"/>
    <n v="94110"/>
    <s v="West"/>
    <s v="OFF-ST-10001321"/>
    <x v="1"/>
    <s v="Storage"/>
    <s v="Decoflex Hanging Personal Folder File, Blue"/>
    <n v="92.52"/>
  </r>
  <r>
    <n v="476"/>
    <s v="CA-2015-144666"/>
    <x v="6"/>
    <x v="187"/>
    <d v="2015-11-11T00:00:00"/>
    <s v="Second Class"/>
    <s v="JP-15520"/>
    <s v="Jeremy Pistek"/>
    <s v="Consumer"/>
    <s v="United States"/>
    <s v="San Francisco"/>
    <x v="1"/>
    <n v="94110"/>
    <s v="West"/>
    <s v="OFF-PA-10001509"/>
    <x v="1"/>
    <s v="Paper"/>
    <s v="Recycled Desk Saver Line &quot;While You Were Out&quot; Book, 5 1/2&quot; X 4&quot;"/>
    <n v="62.65"/>
  </r>
  <r>
    <n v="477"/>
    <s v="CA-2015-144666"/>
    <x v="6"/>
    <x v="187"/>
    <d v="2015-11-11T00:00:00"/>
    <s v="Second Class"/>
    <s v="JP-15520"/>
    <s v="Jeremy Pistek"/>
    <s v="Consumer"/>
    <s v="United States"/>
    <s v="San Francisco"/>
    <x v="1"/>
    <n v="94110"/>
    <s v="West"/>
    <s v="OFF-PA-10003465"/>
    <x v="1"/>
    <s v="Paper"/>
    <s v="Xerox 1912"/>
    <n v="94.85"/>
  </r>
  <r>
    <n v="478"/>
    <s v="CA-2017-103891"/>
    <x v="45"/>
    <x v="188"/>
    <d v="2017-07-19T00:00:00"/>
    <s v="Standard Class"/>
    <s v="KH-16690"/>
    <s v="Kristen Hastings"/>
    <s v="Corporate"/>
    <s v="United States"/>
    <s v="Los Angeles"/>
    <x v="1"/>
    <n v="90008"/>
    <s v="West"/>
    <s v="TEC-PH-10000149"/>
    <x v="2"/>
    <s v="Phones"/>
    <s v="Cisco SPA525G2 IP Phone - Wireless"/>
    <n v="95.76"/>
  </r>
  <r>
    <n v="479"/>
    <s v="CA-2017-152632"/>
    <x v="16"/>
    <x v="189"/>
    <d v="2017-11-02T00:00:00"/>
    <s v="Standard Class"/>
    <s v="JE-15475"/>
    <s v="Jeremy Ellison"/>
    <s v="Consumer"/>
    <s v="United States"/>
    <s v="Troy"/>
    <x v="15"/>
    <n v="12180"/>
    <s v="East"/>
    <s v="FUR-FU-10002671"/>
    <x v="0"/>
    <s v="Furnishings"/>
    <s v="Electrix 20W Halogen Replacement Bulb for Zoom-In Desk Lamp"/>
    <n v="40.200000000000003"/>
  </r>
  <r>
    <n v="480"/>
    <s v="CA-2017-100790"/>
    <x v="39"/>
    <x v="190"/>
    <d v="2017-07-02T00:00:00"/>
    <s v="Standard Class"/>
    <s v="JG-15805"/>
    <s v="John Grady"/>
    <s v="Corporate"/>
    <s v="United States"/>
    <s v="New York City"/>
    <x v="15"/>
    <n v="10024"/>
    <s v="East"/>
    <s v="OFF-AR-10003045"/>
    <x v="1"/>
    <s v="Art"/>
    <s v="Prang Colored Pencils"/>
    <n v="14.7"/>
  </r>
  <r>
    <n v="481"/>
    <s v="CA-2017-100790"/>
    <x v="39"/>
    <x v="190"/>
    <d v="2017-07-02T00:00:00"/>
    <s v="Standard Class"/>
    <s v="JG-15805"/>
    <s v="John Grady"/>
    <s v="Corporate"/>
    <s v="United States"/>
    <s v="New York City"/>
    <x v="15"/>
    <n v="10024"/>
    <s v="East"/>
    <s v="OFF-ST-10000689"/>
    <x v="1"/>
    <s v="Storage"/>
    <s v="Fellowes Strictly Business Drawer File, Letter/Legal Size"/>
    <n v="704.25"/>
  </r>
  <r>
    <n v="482"/>
    <s v="CA-2015-134677"/>
    <x v="32"/>
    <x v="191"/>
    <d v="2015-10-10T00:00:00"/>
    <s v="Standard Class"/>
    <s v="XP-21865"/>
    <s v="Xylona Preis"/>
    <s v="Consumer"/>
    <s v="United States"/>
    <s v="San Diego"/>
    <x v="1"/>
    <n v="92024"/>
    <s v="West"/>
    <s v="TEC-AC-10001445"/>
    <x v="2"/>
    <s v="Accessories"/>
    <s v="ImationÂ USB 2.0 SwivelÂ Flash DriveÂ USBÂ flash driveÂ - 4 GB - Pink"/>
    <n v="9.09"/>
  </r>
  <r>
    <n v="483"/>
    <s v="CA-2015-127691"/>
    <x v="46"/>
    <x v="192"/>
    <d v="2015-07-27T00:00:00"/>
    <s v="Standard Class"/>
    <s v="EM-14065"/>
    <s v="Erin Mull"/>
    <s v="Consumer"/>
    <s v="United States"/>
    <s v="New York City"/>
    <x v="15"/>
    <n v="10024"/>
    <s v="East"/>
    <s v="OFF-AR-10002053"/>
    <x v="1"/>
    <s v="Art"/>
    <s v="Premium Writing Pencils, Soft, #2 by Central Association for the Blind"/>
    <n v="5.96"/>
  </r>
  <r>
    <n v="484"/>
    <s v="CA-2015-127691"/>
    <x v="46"/>
    <x v="192"/>
    <d v="2015-07-27T00:00:00"/>
    <s v="Standard Class"/>
    <s v="EM-14065"/>
    <s v="Erin Mull"/>
    <s v="Consumer"/>
    <s v="United States"/>
    <s v="New York City"/>
    <x v="15"/>
    <n v="10024"/>
    <s v="East"/>
    <s v="TEC-AC-10002567"/>
    <x v="2"/>
    <s v="Accessories"/>
    <s v="Logitech G602 Wireless Gaming Mouse"/>
    <n v="159.97999999999999"/>
  </r>
  <r>
    <n v="485"/>
    <s v="CA-2018-140963"/>
    <x v="1"/>
    <x v="193"/>
    <d v="2018-06-13T00:00:00"/>
    <s v="First Class"/>
    <s v="MT-18070"/>
    <s v="Michelle Tran"/>
    <s v="Home Office"/>
    <s v="United States"/>
    <s v="Los Angeles"/>
    <x v="1"/>
    <n v="90045"/>
    <s v="West"/>
    <s v="OFF-LA-10003923"/>
    <x v="1"/>
    <s v="Labels"/>
    <s v="Alphabetical Labels for Top Tab Filing"/>
    <n v="29.6"/>
  </r>
  <r>
    <n v="486"/>
    <s v="CA-2018-140963"/>
    <x v="1"/>
    <x v="193"/>
    <d v="2018-06-13T00:00:00"/>
    <s v="First Class"/>
    <s v="MT-18070"/>
    <s v="Michelle Tran"/>
    <s v="Home Office"/>
    <s v="United States"/>
    <s v="Los Angeles"/>
    <x v="1"/>
    <n v="90045"/>
    <s v="West"/>
    <s v="FUR-BO-10001337"/>
    <x v="0"/>
    <s v="Bookcases"/>
    <s v="O'Sullivan Living Dimensions 2-Shelf Bookcases"/>
    <n v="514.16499999999996"/>
  </r>
  <r>
    <n v="487"/>
    <s v="CA-2018-140963"/>
    <x v="1"/>
    <x v="193"/>
    <d v="2018-06-13T00:00:00"/>
    <s v="First Class"/>
    <s v="MT-18070"/>
    <s v="Michelle Tran"/>
    <s v="Home Office"/>
    <s v="United States"/>
    <s v="Los Angeles"/>
    <x v="1"/>
    <n v="90045"/>
    <s v="West"/>
    <s v="TEC-PH-10001924"/>
    <x v="2"/>
    <s v="Phones"/>
    <s v="iHome FM Clock Radio with Lightning Dock"/>
    <n v="279.95999999999998"/>
  </r>
  <r>
    <n v="488"/>
    <s v="CA-2015-154627"/>
    <x v="28"/>
    <x v="194"/>
    <d v="2015-10-31T00:00:00"/>
    <s v="First Class"/>
    <s v="SA-20830"/>
    <s v="Sue Ann Reed"/>
    <s v="Consumer"/>
    <s v="United States"/>
    <s v="Chicago"/>
    <x v="10"/>
    <n v="60610"/>
    <s v="Central"/>
    <s v="TEC-PH-10001363"/>
    <x v="2"/>
    <s v="Phones"/>
    <s v="Apple iPhone 5S"/>
    <n v="2735.9520000000002"/>
  </r>
  <r>
    <n v="489"/>
    <s v="CA-2015-133753"/>
    <x v="1"/>
    <x v="3"/>
    <d v="2015-06-13T00:00:00"/>
    <s v="Second Class"/>
    <s v="CW-11905"/>
    <s v="Carl Weiss"/>
    <s v="Home Office"/>
    <s v="United States"/>
    <s v="Huntsville"/>
    <x v="5"/>
    <n v="77340"/>
    <s v="Central"/>
    <s v="TEC-PH-10000376"/>
    <x v="2"/>
    <s v="Phones"/>
    <s v="Square Credit Card Reader"/>
    <n v="7.992"/>
  </r>
  <r>
    <n v="490"/>
    <s v="CA-2015-133753"/>
    <x v="1"/>
    <x v="3"/>
    <d v="2015-06-13T00:00:00"/>
    <s v="Second Class"/>
    <s v="CW-11905"/>
    <s v="Carl Weiss"/>
    <s v="Home Office"/>
    <s v="United States"/>
    <s v="Huntsville"/>
    <x v="5"/>
    <n v="77340"/>
    <s v="Central"/>
    <s v="TEC-AC-10000303"/>
    <x v="2"/>
    <s v="Accessories"/>
    <s v="Logitech M510 Wireless Mouse"/>
    <n v="63.984000000000002"/>
  </r>
  <r>
    <n v="491"/>
    <s v="CA-2015-133753"/>
    <x v="1"/>
    <x v="3"/>
    <d v="2015-06-13T00:00:00"/>
    <s v="Second Class"/>
    <s v="CW-11905"/>
    <s v="Carl Weiss"/>
    <s v="Home Office"/>
    <s v="United States"/>
    <s v="Huntsville"/>
    <x v="5"/>
    <n v="77340"/>
    <s v="Central"/>
    <s v="OFF-AR-10001953"/>
    <x v="1"/>
    <s v="Art"/>
    <s v="Boston 1645 Deluxe Heavier-Duty Electric Pencil Sharpener"/>
    <n v="70.367999999999995"/>
  </r>
  <r>
    <n v="492"/>
    <s v="CA-2015-113362"/>
    <x v="12"/>
    <x v="80"/>
    <d v="2015-09-19T00:00:00"/>
    <s v="Standard Class"/>
    <s v="AJ-10960"/>
    <s v="Astrea Jones"/>
    <s v="Consumer"/>
    <s v="United States"/>
    <s v="Rochester"/>
    <x v="15"/>
    <n v="14609"/>
    <s v="East"/>
    <s v="OFF-ST-10001809"/>
    <x v="1"/>
    <s v="Storage"/>
    <s v="Fellowes Officeware Wire Shelving"/>
    <n v="449.15"/>
  </r>
  <r>
    <n v="493"/>
    <s v="CA-2015-113362"/>
    <x v="12"/>
    <x v="80"/>
    <d v="2015-09-19T00:00:00"/>
    <s v="Standard Class"/>
    <s v="AJ-10960"/>
    <s v="Astrea Jones"/>
    <s v="Consumer"/>
    <s v="United States"/>
    <s v="Rochester"/>
    <x v="15"/>
    <n v="14609"/>
    <s v="East"/>
    <s v="OFF-EN-10003845"/>
    <x v="1"/>
    <s v="Envelopes"/>
    <s v="Colored Envelopes"/>
    <n v="11.07"/>
  </r>
  <r>
    <n v="494"/>
    <s v="CA-2017-169166"/>
    <x v="35"/>
    <x v="195"/>
    <d v="2017-05-14T00:00:00"/>
    <s v="Standard Class"/>
    <s v="SS-20590"/>
    <s v="Sonia Sunley"/>
    <s v="Consumer"/>
    <s v="United States"/>
    <s v="Seattle"/>
    <x v="4"/>
    <n v="98115"/>
    <s v="West"/>
    <s v="TEC-AC-10000991"/>
    <x v="2"/>
    <s v="Accessories"/>
    <s v="Sony Micro Vault Click 8 GB USB 2.0 Flash Drive"/>
    <n v="93.98"/>
  </r>
  <r>
    <n v="495"/>
    <s v="US-2017-120929"/>
    <x v="34"/>
    <x v="196"/>
    <d v="2017-03-21T00:00:00"/>
    <s v="Second Class"/>
    <s v="RO-19780"/>
    <s v="Rose O'Brian"/>
    <s v="Consumer"/>
    <s v="United States"/>
    <s v="Memphis"/>
    <x v="18"/>
    <n v="38109"/>
    <s v="South"/>
    <s v="FUR-TA-10001857"/>
    <x v="0"/>
    <s v="Tables"/>
    <s v="Balt Solid Wood Rectangular Table"/>
    <n v="189.88200000000001"/>
  </r>
  <r>
    <n v="496"/>
    <s v="CA-2016-134782"/>
    <x v="13"/>
    <x v="17"/>
    <d v="2016-12-31T00:00:00"/>
    <s v="Standard Class"/>
    <s v="MD-17350"/>
    <s v="Maribeth Dona"/>
    <s v="Consumer"/>
    <s v="United States"/>
    <s v="Fayetteville"/>
    <x v="36"/>
    <n v="72701"/>
    <s v="South"/>
    <s v="OFF-EN-10001434"/>
    <x v="1"/>
    <s v="Envelopes"/>
    <s v="Strathmore #10 Envelopes, Ultimate White"/>
    <n v="105.42"/>
  </r>
  <r>
    <n v="497"/>
    <s v="CA-2017-126158"/>
    <x v="46"/>
    <x v="197"/>
    <d v="2017-07-31T00:00:00"/>
    <s v="Standard Class"/>
    <s v="SC-20095"/>
    <s v="Sanjit Chand"/>
    <s v="Consumer"/>
    <s v="United States"/>
    <s v="Costa Mesa"/>
    <x v="1"/>
    <n v="92627"/>
    <s v="West"/>
    <s v="OFF-BI-10002498"/>
    <x v="1"/>
    <s v="Binders"/>
    <s v="Clear Mylar Reinforcing Strips"/>
    <n v="119.616"/>
  </r>
  <r>
    <n v="498"/>
    <s v="CA-2017-126158"/>
    <x v="46"/>
    <x v="197"/>
    <d v="2017-07-31T00:00:00"/>
    <s v="Standard Class"/>
    <s v="SC-20095"/>
    <s v="Sanjit Chand"/>
    <s v="Consumer"/>
    <s v="United States"/>
    <s v="Costa Mesa"/>
    <x v="1"/>
    <n v="92627"/>
    <s v="West"/>
    <s v="FUR-FU-10004864"/>
    <x v="0"/>
    <s v="Furnishings"/>
    <s v="Howard Miller 14-1/2&quot; Diameter Chrome Round Wall Clock"/>
    <n v="255.76"/>
  </r>
  <r>
    <n v="499"/>
    <s v="CA-2017-126158"/>
    <x v="46"/>
    <x v="197"/>
    <d v="2017-07-31T00:00:00"/>
    <s v="Standard Class"/>
    <s v="SC-20095"/>
    <s v="Sanjit Chand"/>
    <s v="Consumer"/>
    <s v="United States"/>
    <s v="Costa Mesa"/>
    <x v="1"/>
    <n v="92627"/>
    <s v="West"/>
    <s v="FUR-CH-10002602"/>
    <x v="0"/>
    <s v="Chairs"/>
    <s v="DMI Arturo Collection Mission-style Design Wood Chair"/>
    <n v="241.56800000000001"/>
  </r>
  <r>
    <n v="500"/>
    <s v="CA-2017-126158"/>
    <x v="46"/>
    <x v="197"/>
    <d v="2017-07-31T00:00:00"/>
    <s v="Standard Class"/>
    <s v="SC-20095"/>
    <s v="Sanjit Chand"/>
    <s v="Consumer"/>
    <s v="United States"/>
    <s v="Costa Mesa"/>
    <x v="1"/>
    <n v="92627"/>
    <s v="West"/>
    <s v="FUR-FU-10000073"/>
    <x v="0"/>
    <s v="Furnishings"/>
    <s v="Deflect-O Glasstique Clear Desk Accessories"/>
    <n v="69.3"/>
  </r>
  <r>
    <n v="501"/>
    <s v="US-2017-105578"/>
    <x v="23"/>
    <x v="198"/>
    <d v="2017-06-04T00:00:00"/>
    <s v="Standard Class"/>
    <s v="MY-17380"/>
    <s v="Maribeth Yedwab"/>
    <s v="Corporate"/>
    <s v="United States"/>
    <s v="Parker"/>
    <x v="22"/>
    <n v="80134"/>
    <s v="West"/>
    <s v="OFF-BI-10001670"/>
    <x v="1"/>
    <s v="Binders"/>
    <s v="Vinyl Sectional Post Binders"/>
    <n v="22.62"/>
  </r>
  <r>
    <n v="502"/>
    <s v="US-2017-105578"/>
    <x v="23"/>
    <x v="198"/>
    <d v="2017-06-04T00:00:00"/>
    <s v="Standard Class"/>
    <s v="MY-17380"/>
    <s v="Maribeth Yedwab"/>
    <s v="Corporate"/>
    <s v="United States"/>
    <s v="Parker"/>
    <x v="22"/>
    <n v="80134"/>
    <s v="West"/>
    <s v="OFF-BI-10001658"/>
    <x v="1"/>
    <s v="Binders"/>
    <s v="GBC Standard Therm-A-Bind Covers"/>
    <n v="14.952"/>
  </r>
  <r>
    <n v="503"/>
    <s v="US-2017-105578"/>
    <x v="23"/>
    <x v="198"/>
    <d v="2017-06-04T00:00:00"/>
    <s v="Standard Class"/>
    <s v="MY-17380"/>
    <s v="Maribeth Yedwab"/>
    <s v="Corporate"/>
    <s v="United States"/>
    <s v="Parker"/>
    <x v="22"/>
    <n v="80134"/>
    <s v="West"/>
    <s v="FUR-CH-10001215"/>
    <x v="0"/>
    <s v="Chairs"/>
    <s v="Global Troy Executive Leather Low-Back Tilter"/>
    <n v="801.56799999999998"/>
  </r>
  <r>
    <n v="504"/>
    <s v="US-2017-105578"/>
    <x v="23"/>
    <x v="198"/>
    <d v="2017-06-04T00:00:00"/>
    <s v="Standard Class"/>
    <s v="MY-17380"/>
    <s v="Maribeth Yedwab"/>
    <s v="Corporate"/>
    <s v="United States"/>
    <s v="Parker"/>
    <x v="22"/>
    <n v="80134"/>
    <s v="West"/>
    <s v="OFF-BI-10000831"/>
    <x v="1"/>
    <s v="Binders"/>
    <s v="Storex Flexible Poly Binders with Double Pockets"/>
    <n v="2.3759999999999999"/>
  </r>
  <r>
    <n v="505"/>
    <s v="US-2017-105578"/>
    <x v="23"/>
    <x v="198"/>
    <d v="2017-06-04T00:00:00"/>
    <s v="Standard Class"/>
    <s v="MY-17380"/>
    <s v="Maribeth Yedwab"/>
    <s v="Corporate"/>
    <s v="United States"/>
    <s v="Parker"/>
    <x v="22"/>
    <n v="80134"/>
    <s v="West"/>
    <s v="OFF-PA-10000357"/>
    <x v="1"/>
    <s v="Paper"/>
    <s v="White Dual Perf Computer Printout Paper, 2700 Sheets, 1 Part, Heavyweight, 20 lbs., 14 7/8 x 11"/>
    <n v="32.792000000000002"/>
  </r>
  <r>
    <n v="506"/>
    <s v="CA-2018-134978"/>
    <x v="6"/>
    <x v="105"/>
    <d v="2018-11-15T00:00:00"/>
    <s v="Second Class"/>
    <s v="EB-13705"/>
    <s v="Ed Braxton"/>
    <s v="Corporate"/>
    <s v="United States"/>
    <s v="New York City"/>
    <x v="15"/>
    <n v="10024"/>
    <s v="East"/>
    <s v="OFF-BI-10003274"/>
    <x v="1"/>
    <s v="Binders"/>
    <s v="Avery Durable Slant Ring Binders, No Labels"/>
    <n v="15.92"/>
  </r>
  <r>
    <n v="507"/>
    <s v="CA-2016-145352"/>
    <x v="37"/>
    <x v="199"/>
    <d v="2016-03-22T00:00:00"/>
    <s v="Standard Class"/>
    <s v="CM-12385"/>
    <s v="Christopher Martinez"/>
    <s v="Consumer"/>
    <s v="United States"/>
    <s v="Atlanta"/>
    <x v="32"/>
    <n v="30318"/>
    <s v="South"/>
    <s v="OFF-AR-10001662"/>
    <x v="1"/>
    <s v="Art"/>
    <s v="Rogers Handheld Barrel Pencil Sharpener"/>
    <n v="2.74"/>
  </r>
  <r>
    <n v="508"/>
    <s v="CA-2016-145352"/>
    <x v="37"/>
    <x v="199"/>
    <d v="2016-03-22T00:00:00"/>
    <s v="Standard Class"/>
    <s v="CM-12385"/>
    <s v="Christopher Martinez"/>
    <s v="Consumer"/>
    <s v="United States"/>
    <s v="Atlanta"/>
    <x v="32"/>
    <n v="30318"/>
    <s v="South"/>
    <s v="OFF-AR-10003856"/>
    <x v="1"/>
    <s v="Art"/>
    <s v="Newell 344"/>
    <n v="8.34"/>
  </r>
  <r>
    <n v="509"/>
    <s v="CA-2016-145352"/>
    <x v="37"/>
    <x v="199"/>
    <d v="2016-03-22T00:00:00"/>
    <s v="Standard Class"/>
    <s v="CM-12385"/>
    <s v="Christopher Martinez"/>
    <s v="Consumer"/>
    <s v="United States"/>
    <s v="Atlanta"/>
    <x v="32"/>
    <n v="30318"/>
    <s v="South"/>
    <s v="OFF-ST-10001228"/>
    <x v="1"/>
    <s v="Storage"/>
    <s v="Personal File Boxes with Fold-Down Carry Handle"/>
    <n v="46.74"/>
  </r>
  <r>
    <n v="510"/>
    <s v="CA-2016-145352"/>
    <x v="37"/>
    <x v="199"/>
    <d v="2016-03-22T00:00:00"/>
    <s v="Standard Class"/>
    <s v="CM-12385"/>
    <s v="Christopher Martinez"/>
    <s v="Consumer"/>
    <s v="United States"/>
    <s v="Atlanta"/>
    <x v="32"/>
    <n v="30318"/>
    <s v="South"/>
    <s v="OFF-BI-10003527"/>
    <x v="1"/>
    <s v="Binders"/>
    <s v="Fellowes PB500 Electric Punch Plastic Comb Binding Machine with Manual Bind"/>
    <n v="6354.95"/>
  </r>
  <r>
    <n v="511"/>
    <s v="CA-2018-135307"/>
    <x v="5"/>
    <x v="200"/>
    <d v="2018-11-27T00:00:00"/>
    <s v="First Class"/>
    <s v="LS-17245"/>
    <s v="Lynn Smith"/>
    <s v="Consumer"/>
    <s v="United States"/>
    <s v="Gladstone"/>
    <x v="25"/>
    <n v="64118"/>
    <s v="Central"/>
    <s v="FUR-FU-10001290"/>
    <x v="0"/>
    <s v="Furnishings"/>
    <s v="Executive Impressions Supervisor Wall Clock"/>
    <n v="126.3"/>
  </r>
  <r>
    <n v="512"/>
    <s v="CA-2018-135307"/>
    <x v="5"/>
    <x v="200"/>
    <d v="2018-11-27T00:00:00"/>
    <s v="First Class"/>
    <s v="LS-17245"/>
    <s v="Lynn Smith"/>
    <s v="Consumer"/>
    <s v="United States"/>
    <s v="Gladstone"/>
    <x v="25"/>
    <n v="64118"/>
    <s v="Central"/>
    <s v="TEC-AC-10002399"/>
    <x v="2"/>
    <s v="Accessories"/>
    <s v="SanDisk Cruzer 32 GB USB Flash Drive"/>
    <n v="38.04"/>
  </r>
  <r>
    <n v="513"/>
    <s v="CA-2017-106341"/>
    <x v="2"/>
    <x v="201"/>
    <d v="2017-10-23T00:00:00"/>
    <s v="First Class"/>
    <s v="LF-17185"/>
    <s v="Luke Foster"/>
    <s v="Consumer"/>
    <s v="United States"/>
    <s v="Newark"/>
    <x v="24"/>
    <n v="43055"/>
    <s v="East"/>
    <s v="OFF-AR-10002053"/>
    <x v="1"/>
    <s v="Art"/>
    <s v="Premium Writing Pencils, Soft, #2 by Central Association for the Blind"/>
    <n v="7.1520000000000001"/>
  </r>
  <r>
    <n v="514"/>
    <s v="CA-2018-163405"/>
    <x v="33"/>
    <x v="202"/>
    <d v="2018-12-25T00:00:00"/>
    <s v="Standard Class"/>
    <s v="BN-11515"/>
    <s v="Bradley Nguyen"/>
    <s v="Consumer"/>
    <s v="United States"/>
    <s v="Los Angeles"/>
    <x v="1"/>
    <n v="90049"/>
    <s v="West"/>
    <s v="OFF-AR-10003811"/>
    <x v="1"/>
    <s v="Art"/>
    <s v="Newell 327"/>
    <n v="6.63"/>
  </r>
  <r>
    <n v="515"/>
    <s v="CA-2018-163405"/>
    <x v="33"/>
    <x v="202"/>
    <d v="2018-12-25T00:00:00"/>
    <s v="Standard Class"/>
    <s v="BN-11515"/>
    <s v="Bradley Nguyen"/>
    <s v="Consumer"/>
    <s v="United States"/>
    <s v="Los Angeles"/>
    <x v="1"/>
    <n v="90049"/>
    <s v="West"/>
    <s v="OFF-AR-10001246"/>
    <x v="1"/>
    <s v="Art"/>
    <s v="Newell 317"/>
    <n v="5.88"/>
  </r>
  <r>
    <n v="516"/>
    <s v="CA-2018-127432"/>
    <x v="43"/>
    <x v="203"/>
    <d v="2018-01-27T00:00:00"/>
    <s v="Standard Class"/>
    <s v="AD-10180"/>
    <s v="Alan Dominguez"/>
    <s v="Home Office"/>
    <s v="United States"/>
    <s v="Great Falls"/>
    <x v="37"/>
    <n v="59405"/>
    <s v="West"/>
    <s v="TEC-CO-10003236"/>
    <x v="2"/>
    <s v="Copiers"/>
    <s v="Canon Image Class D660 Copier"/>
    <n v="2999.95"/>
  </r>
  <r>
    <n v="517"/>
    <s v="CA-2018-127432"/>
    <x v="43"/>
    <x v="203"/>
    <d v="2018-01-27T00:00:00"/>
    <s v="Standard Class"/>
    <s v="AD-10180"/>
    <s v="Alan Dominguez"/>
    <s v="Home Office"/>
    <s v="United States"/>
    <s v="Great Falls"/>
    <x v="37"/>
    <n v="59405"/>
    <s v="West"/>
    <s v="OFF-ST-10004507"/>
    <x v="1"/>
    <s v="Storage"/>
    <s v="Advantus Rolling Storage Box"/>
    <n v="51.45"/>
  </r>
  <r>
    <n v="518"/>
    <s v="CA-2018-127432"/>
    <x v="43"/>
    <x v="203"/>
    <d v="2018-01-27T00:00:00"/>
    <s v="Standard Class"/>
    <s v="AD-10180"/>
    <s v="Alan Dominguez"/>
    <s v="Home Office"/>
    <s v="United States"/>
    <s v="Great Falls"/>
    <x v="37"/>
    <n v="59405"/>
    <s v="West"/>
    <s v="OFF-PA-10001667"/>
    <x v="1"/>
    <s v="Paper"/>
    <s v="Great White Multi-Use Recycled Paper (20Lb. and 84 Bright)"/>
    <n v="11.96"/>
  </r>
  <r>
    <n v="519"/>
    <s v="CA-2018-127432"/>
    <x v="43"/>
    <x v="203"/>
    <d v="2018-01-27T00:00:00"/>
    <s v="Standard Class"/>
    <s v="AD-10180"/>
    <s v="Alan Dominguez"/>
    <s v="Home Office"/>
    <s v="United States"/>
    <s v="Great Falls"/>
    <x v="37"/>
    <n v="59405"/>
    <s v="West"/>
    <s v="OFF-ST-10004459"/>
    <x v="1"/>
    <s v="Storage"/>
    <s v="Tennsco Single-Tier Lockers"/>
    <n v="1126.02"/>
  </r>
  <r>
    <n v="520"/>
    <s v="CA-2016-157812"/>
    <x v="48"/>
    <x v="204"/>
    <d v="2016-03-26T00:00:00"/>
    <s v="Standard Class"/>
    <s v="DB-13210"/>
    <s v="Dean Braden"/>
    <s v="Consumer"/>
    <s v="United States"/>
    <s v="Houston"/>
    <x v="5"/>
    <n v="77041"/>
    <s v="Central"/>
    <s v="TEC-AC-10000171"/>
    <x v="2"/>
    <s v="Accessories"/>
    <s v="Verbatim 25 GB 6x Blu-ray Single Layer Recordable Disc, 25/Pack"/>
    <n v="18.391999999999999"/>
  </r>
  <r>
    <n v="521"/>
    <s v="CA-2016-157812"/>
    <x v="48"/>
    <x v="204"/>
    <d v="2016-03-26T00:00:00"/>
    <s v="Standard Class"/>
    <s v="DB-13210"/>
    <s v="Dean Braden"/>
    <s v="Consumer"/>
    <s v="United States"/>
    <s v="Houston"/>
    <x v="5"/>
    <n v="77041"/>
    <s v="Central"/>
    <s v="OFF-ST-10000736"/>
    <x v="1"/>
    <s v="Storage"/>
    <s v="Carina Double Wide Media Storage Towers in Natural &amp; Black"/>
    <n v="129.56800000000001"/>
  </r>
  <r>
    <n v="522"/>
    <s v="CA-2016-157812"/>
    <x v="48"/>
    <x v="204"/>
    <d v="2016-03-26T00:00:00"/>
    <s v="Standard Class"/>
    <s v="DB-13210"/>
    <s v="Dean Braden"/>
    <s v="Consumer"/>
    <s v="United States"/>
    <s v="Houston"/>
    <x v="5"/>
    <n v="77041"/>
    <s v="Central"/>
    <s v="OFF-BI-10000285"/>
    <x v="1"/>
    <s v="Binders"/>
    <s v="XtraLife ClearVue Slant-D Ring Binders by Cardinal"/>
    <n v="14.112"/>
  </r>
  <r>
    <n v="523"/>
    <s v="CA-2018-145142"/>
    <x v="43"/>
    <x v="205"/>
    <d v="2018-01-25T00:00:00"/>
    <s v="First Class"/>
    <s v="MC-17605"/>
    <s v="Matt Connell"/>
    <s v="Corporate"/>
    <s v="United States"/>
    <s v="Detroit"/>
    <x v="12"/>
    <n v="48234"/>
    <s v="Central"/>
    <s v="FUR-TA-10001857"/>
    <x v="0"/>
    <s v="Tables"/>
    <s v="Balt Solid Wood Rectangular Table"/>
    <n v="210.98"/>
  </r>
  <r>
    <n v="524"/>
    <s v="US-2017-139486"/>
    <x v="49"/>
    <x v="206"/>
    <d v="2017-05-23T00:00:00"/>
    <s v="First Class"/>
    <s v="LH-17155"/>
    <s v="Logan Haushalter"/>
    <s v="Consumer"/>
    <s v="United States"/>
    <s v="Los Angeles"/>
    <x v="1"/>
    <n v="90032"/>
    <s v="West"/>
    <s v="TEC-PH-10003555"/>
    <x v="2"/>
    <s v="Phones"/>
    <s v="Motorola HK250 Universal Bluetooth Headset"/>
    <n v="55.176000000000002"/>
  </r>
  <r>
    <n v="525"/>
    <s v="US-2017-139486"/>
    <x v="49"/>
    <x v="206"/>
    <d v="2017-05-23T00:00:00"/>
    <s v="First Class"/>
    <s v="LH-17155"/>
    <s v="Logan Haushalter"/>
    <s v="Consumer"/>
    <s v="United States"/>
    <s v="Los Angeles"/>
    <x v="1"/>
    <n v="90032"/>
    <s v="West"/>
    <s v="TEC-AC-10003832"/>
    <x v="2"/>
    <s v="Accessories"/>
    <s v="ImationÂ 16GB Mini TravelDrive USB 2.0Â Flash Drive"/>
    <n v="66.260000000000005"/>
  </r>
  <r>
    <n v="526"/>
    <s v="CA-2016-158792"/>
    <x v="13"/>
    <x v="207"/>
    <d v="2017-01-02T00:00:00"/>
    <s v="Standard Class"/>
    <s v="BD-11605"/>
    <s v="Brian Dahlen"/>
    <s v="Consumer"/>
    <s v="United States"/>
    <s v="Lawrence"/>
    <x v="31"/>
    <n v="1841"/>
    <s v="East"/>
    <s v="OFF-FA-10002815"/>
    <x v="1"/>
    <s v="Fasteners"/>
    <s v="Staples"/>
    <n v="22.2"/>
  </r>
  <r>
    <n v="527"/>
    <s v="CA-2018-113558"/>
    <x v="16"/>
    <x v="208"/>
    <d v="2018-10-26T00:00:00"/>
    <s v="Standard Class"/>
    <s v="PH-18790"/>
    <s v="Patricia Hirasaki"/>
    <s v="Home Office"/>
    <s v="United States"/>
    <s v="Lakeland"/>
    <x v="2"/>
    <n v="33801"/>
    <s v="South"/>
    <s v="FUR-CH-10003379"/>
    <x v="0"/>
    <s v="Chairs"/>
    <s v="Global Commerce Series High-Back Swivel/Tilt Chairs"/>
    <n v="683.952"/>
  </r>
  <r>
    <n v="528"/>
    <s v="CA-2018-113558"/>
    <x v="16"/>
    <x v="208"/>
    <d v="2018-10-26T00:00:00"/>
    <s v="Standard Class"/>
    <s v="PH-18790"/>
    <s v="Patricia Hirasaki"/>
    <s v="Home Office"/>
    <s v="United States"/>
    <s v="Lakeland"/>
    <x v="2"/>
    <n v="33801"/>
    <s v="South"/>
    <s v="FUR-FU-10001756"/>
    <x v="0"/>
    <s v="Furnishings"/>
    <s v="Eldon Expressions Desk Accessory, Wood Photo Frame, Mahogany"/>
    <n v="45.695999999999998"/>
  </r>
  <r>
    <n v="529"/>
    <s v="US-2016-138303"/>
    <x v="22"/>
    <x v="37"/>
    <d v="2016-09-07T00:00:00"/>
    <s v="Standard Class"/>
    <s v="MG-18145"/>
    <s v="Mike Gockenbach"/>
    <s v="Consumer"/>
    <s v="United States"/>
    <s v="Philadelphia"/>
    <x v="9"/>
    <n v="19134"/>
    <s v="East"/>
    <s v="OFF-ST-10004963"/>
    <x v="1"/>
    <s v="Storage"/>
    <s v="Eldon Gobal File Keepers"/>
    <n v="36.335999999999999"/>
  </r>
  <r>
    <n v="530"/>
    <s v="US-2016-138303"/>
    <x v="22"/>
    <x v="37"/>
    <d v="2016-09-07T00:00:00"/>
    <s v="Standard Class"/>
    <s v="MG-18145"/>
    <s v="Mike Gockenbach"/>
    <s v="Consumer"/>
    <s v="United States"/>
    <s v="Philadelphia"/>
    <x v="9"/>
    <n v="19134"/>
    <s v="East"/>
    <s v="OFF-SU-10002881"/>
    <x v="1"/>
    <s v="Supplies"/>
    <s v="Martin Yale Chadless Opener Electric Letter Opener"/>
    <n v="666.24800000000005"/>
  </r>
  <r>
    <n v="531"/>
    <s v="US-2016-138303"/>
    <x v="22"/>
    <x v="37"/>
    <d v="2016-09-07T00:00:00"/>
    <s v="Standard Class"/>
    <s v="MG-18145"/>
    <s v="Mike Gockenbach"/>
    <s v="Consumer"/>
    <s v="United States"/>
    <s v="Philadelphia"/>
    <x v="9"/>
    <n v="19134"/>
    <s v="East"/>
    <s v="OFF-EN-10001335"/>
    <x v="1"/>
    <s v="Envelopes"/>
    <s v="White Business Envelopes with Contemporary Seam, Recycled White Business Envelopes"/>
    <n v="52.512"/>
  </r>
  <r>
    <n v="532"/>
    <s v="CA-2016-102848"/>
    <x v="6"/>
    <x v="209"/>
    <d v="2016-11-09T00:00:00"/>
    <s v="Second Class"/>
    <s v="KB-16240"/>
    <s v="Karen Bern"/>
    <s v="Corporate"/>
    <s v="United States"/>
    <s v="Los Angeles"/>
    <x v="1"/>
    <n v="90036"/>
    <s v="West"/>
    <s v="FUR-CH-10000595"/>
    <x v="0"/>
    <s v="Chairs"/>
    <s v="Safco Contoured Stacking Chairs"/>
    <n v="190.72"/>
  </r>
  <r>
    <n v="533"/>
    <s v="US-2018-129441"/>
    <x v="22"/>
    <x v="210"/>
    <d v="2018-09-11T00:00:00"/>
    <s v="Standard Class"/>
    <s v="JC-15340"/>
    <s v="Jasper Cacioppo"/>
    <s v="Consumer"/>
    <s v="United States"/>
    <s v="Los Angeles"/>
    <x v="1"/>
    <n v="90032"/>
    <s v="West"/>
    <s v="FUR-FU-10000448"/>
    <x v="0"/>
    <s v="Furnishings"/>
    <s v="Tenex Chairmats For Use With Carpeted Floors"/>
    <n v="47.94"/>
  </r>
  <r>
    <n v="534"/>
    <s v="CA-2017-168753"/>
    <x v="23"/>
    <x v="211"/>
    <d v="2017-06-01T00:00:00"/>
    <s v="Second Class"/>
    <s v="RL-19615"/>
    <s v="Rob Lucas"/>
    <s v="Consumer"/>
    <s v="United States"/>
    <s v="Montgomery"/>
    <x v="19"/>
    <n v="36116"/>
    <s v="South"/>
    <s v="TEC-PH-10000984"/>
    <x v="2"/>
    <s v="Phones"/>
    <s v="Panasonic KX-TG9471B"/>
    <n v="979.95"/>
  </r>
  <r>
    <n v="535"/>
    <s v="CA-2017-168753"/>
    <x v="23"/>
    <x v="211"/>
    <d v="2017-06-01T00:00:00"/>
    <s v="Second Class"/>
    <s v="RL-19615"/>
    <s v="Rob Lucas"/>
    <s v="Consumer"/>
    <s v="United States"/>
    <s v="Montgomery"/>
    <x v="19"/>
    <n v="36116"/>
    <s v="South"/>
    <s v="OFF-BI-10002557"/>
    <x v="1"/>
    <s v="Binders"/>
    <s v="Presstex Flexible Ring Binders"/>
    <n v="22.75"/>
  </r>
  <r>
    <n v="536"/>
    <s v="CA-2017-126613"/>
    <x v="45"/>
    <x v="212"/>
    <d v="2017-07-16T00:00:00"/>
    <s v="Standard Class"/>
    <s v="AA-10375"/>
    <s v="Allen Armold"/>
    <s v="Consumer"/>
    <s v="United States"/>
    <s v="Mesa"/>
    <x v="16"/>
    <n v="85204"/>
    <s v="West"/>
    <s v="OFF-ST-10001325"/>
    <x v="1"/>
    <s v="Storage"/>
    <s v="Sterilite Officeware Hinged File Box"/>
    <n v="16.768000000000001"/>
  </r>
  <r>
    <n v="537"/>
    <s v="US-2018-122637"/>
    <x v="22"/>
    <x v="213"/>
    <d v="2018-09-08T00:00:00"/>
    <s v="Second Class"/>
    <s v="EP-13915"/>
    <s v="Emily Phan"/>
    <s v="Consumer"/>
    <s v="United States"/>
    <s v="Chicago"/>
    <x v="10"/>
    <n v="60653"/>
    <s v="Central"/>
    <s v="OFF-BI-10002429"/>
    <x v="1"/>
    <s v="Binders"/>
    <s v="Premier Elliptical Ring Binder, Black"/>
    <n v="42.616"/>
  </r>
  <r>
    <n v="538"/>
    <s v="CA-2016-147851"/>
    <x v="4"/>
    <x v="155"/>
    <d v="2016-12-08T00:00:00"/>
    <s v="Standard Class"/>
    <s v="MP-17470"/>
    <s v="Mark Packer"/>
    <s v="Home Office"/>
    <s v="United States"/>
    <s v="New York City"/>
    <x v="15"/>
    <n v="10009"/>
    <s v="East"/>
    <s v="OFF-BI-10004528"/>
    <x v="1"/>
    <s v="Binders"/>
    <s v="Cardinal Poly Pocket Divider Pockets for Ring Binders"/>
    <n v="10.752000000000001"/>
  </r>
  <r>
    <n v="539"/>
    <s v="CA-2016-134894"/>
    <x v="19"/>
    <x v="214"/>
    <d v="2016-12-11T00:00:00"/>
    <s v="Standard Class"/>
    <s v="DK-12985"/>
    <s v="Darren Koutras"/>
    <s v="Consumer"/>
    <s v="United States"/>
    <s v="Henderson"/>
    <x v="0"/>
    <n v="42420"/>
    <s v="South"/>
    <s v="OFF-AP-10001271"/>
    <x v="1"/>
    <s v="Appliances"/>
    <s v="Eureka The Boss Cordless Rechargeable Stick Vac"/>
    <n v="152.94"/>
  </r>
  <r>
    <n v="540"/>
    <s v="CA-2016-134894"/>
    <x v="19"/>
    <x v="214"/>
    <d v="2016-12-11T00:00:00"/>
    <s v="Standard Class"/>
    <s v="DK-12985"/>
    <s v="Darren Koutras"/>
    <s v="Consumer"/>
    <s v="United States"/>
    <s v="Henderson"/>
    <x v="0"/>
    <n v="42420"/>
    <s v="South"/>
    <s v="FUR-CH-10002647"/>
    <x v="0"/>
    <s v="Chairs"/>
    <s v="Situations Contoured Folding Chairs, 4/Set"/>
    <n v="283.92"/>
  </r>
  <r>
    <n v="541"/>
    <s v="CA-2015-140795"/>
    <x v="25"/>
    <x v="215"/>
    <d v="2015-02-03T00:00:00"/>
    <s v="First Class"/>
    <s v="BD-11500"/>
    <s v="Bradley Drucker"/>
    <s v="Consumer"/>
    <s v="United States"/>
    <s v="Green Bay"/>
    <x v="6"/>
    <n v="54302"/>
    <s v="Central"/>
    <s v="TEC-AC-10001432"/>
    <x v="2"/>
    <s v="Accessories"/>
    <s v="Enermax Aurora Lite Keyboard"/>
    <n v="468.9"/>
  </r>
  <r>
    <n v="542"/>
    <s v="CA-2017-136924"/>
    <x v="45"/>
    <x v="216"/>
    <d v="2017-07-17T00:00:00"/>
    <s v="First Class"/>
    <s v="ES-14080"/>
    <s v="Erin Smith"/>
    <s v="Corporate"/>
    <s v="United States"/>
    <s v="Tucson"/>
    <x v="16"/>
    <n v="85705"/>
    <s v="West"/>
    <s v="TEC-PH-10002262"/>
    <x v="2"/>
    <s v="Phones"/>
    <s v="LG Electronics Tone+ HBS-730 Bluetooth Headset"/>
    <n v="380.86399999999998"/>
  </r>
  <r>
    <n v="543"/>
    <s v="US-2016-120161"/>
    <x v="27"/>
    <x v="217"/>
    <d v="2016-12-23T00:00:00"/>
    <s v="Standard Class"/>
    <s v="LM-17065"/>
    <s v="Liz MacKendrick"/>
    <s v="Consumer"/>
    <s v="United States"/>
    <s v="Springfield"/>
    <x v="24"/>
    <n v="45503"/>
    <s v="East"/>
    <s v="OFF-ST-10001809"/>
    <x v="1"/>
    <s v="Storage"/>
    <s v="Fellowes Officeware Wire Shelving"/>
    <n v="646.77599999999995"/>
  </r>
  <r>
    <n v="544"/>
    <s v="CA-2015-103849"/>
    <x v="7"/>
    <x v="218"/>
    <d v="2015-05-16T00:00:00"/>
    <s v="Standard Class"/>
    <s v="PG-18895"/>
    <s v="Paul Gonzalez"/>
    <s v="Consumer"/>
    <s v="United States"/>
    <s v="Fort Worth"/>
    <x v="5"/>
    <n v="76106"/>
    <s v="Central"/>
    <s v="TEC-AC-10001465"/>
    <x v="2"/>
    <s v="Accessories"/>
    <s v="SanDisk Cruzer 64 GB USB Flash Drive"/>
    <n v="58.112000000000002"/>
  </r>
  <r>
    <n v="545"/>
    <s v="CA-2015-103849"/>
    <x v="7"/>
    <x v="218"/>
    <d v="2015-05-16T00:00:00"/>
    <s v="Standard Class"/>
    <s v="PG-18895"/>
    <s v="Paul Gonzalez"/>
    <s v="Consumer"/>
    <s v="United States"/>
    <s v="Fort Worth"/>
    <x v="5"/>
    <n v="76106"/>
    <s v="Central"/>
    <s v="TEC-PH-10002597"/>
    <x v="2"/>
    <s v="Phones"/>
    <s v="Xblue XB-1670-86 X16 SmallÂ Office TelephoneÂ - Titanium"/>
    <n v="100.792"/>
  </r>
  <r>
    <n v="546"/>
    <s v="CA-2015-103849"/>
    <x v="7"/>
    <x v="218"/>
    <d v="2015-05-16T00:00:00"/>
    <s v="Standard Class"/>
    <s v="PG-18895"/>
    <s v="Paul Gonzalez"/>
    <s v="Consumer"/>
    <s v="United States"/>
    <s v="Fort Worth"/>
    <x v="5"/>
    <n v="76106"/>
    <s v="Central"/>
    <s v="FUR-FU-10000723"/>
    <x v="0"/>
    <s v="Furnishings"/>
    <s v="Deflect-o EconoMat Studded, No Bevel Mat for Low Pile Carpeting"/>
    <n v="66.111999999999995"/>
  </r>
  <r>
    <n v="547"/>
    <s v="CA-2018-162929"/>
    <x v="26"/>
    <x v="123"/>
    <d v="2018-11-22T00:00:00"/>
    <s v="First Class"/>
    <s v="AS-10135"/>
    <s v="Adrian Shami"/>
    <s v="Home Office"/>
    <s v="United States"/>
    <s v="New York City"/>
    <x v="15"/>
    <n v="10035"/>
    <s v="East"/>
    <s v="OFF-BI-10000404"/>
    <x v="1"/>
    <s v="Binders"/>
    <s v="Avery Printable Repositionable Plastic Tabs"/>
    <n v="41.28"/>
  </r>
  <r>
    <n v="548"/>
    <s v="CA-2018-162929"/>
    <x v="26"/>
    <x v="123"/>
    <d v="2018-11-22T00:00:00"/>
    <s v="First Class"/>
    <s v="AS-10135"/>
    <s v="Adrian Shami"/>
    <s v="Home Office"/>
    <s v="United States"/>
    <s v="New York City"/>
    <x v="15"/>
    <n v="10035"/>
    <s v="East"/>
    <s v="OFF-PA-10002986"/>
    <x v="1"/>
    <s v="Paper"/>
    <s v="Xerox 1898"/>
    <n v="13.36"/>
  </r>
  <r>
    <n v="549"/>
    <s v="CA-2016-113173"/>
    <x v="26"/>
    <x v="219"/>
    <d v="2016-11-17T00:00:00"/>
    <s v="Second Class"/>
    <s v="DK-13225"/>
    <s v="Dean Katz"/>
    <s v="Corporate"/>
    <s v="United States"/>
    <s v="Chicago"/>
    <x v="10"/>
    <n v="60653"/>
    <s v="Central"/>
    <s v="OFF-ST-10000604"/>
    <x v="1"/>
    <s v="Storage"/>
    <s v="Home/Office Personal File Carts"/>
    <n v="250.27199999999999"/>
  </r>
  <r>
    <n v="550"/>
    <s v="CA-2016-113173"/>
    <x v="26"/>
    <x v="219"/>
    <d v="2016-11-17T00:00:00"/>
    <s v="Second Class"/>
    <s v="DK-13225"/>
    <s v="Dean Katz"/>
    <s v="Corporate"/>
    <s v="United States"/>
    <s v="Chicago"/>
    <x v="10"/>
    <n v="60653"/>
    <s v="Central"/>
    <s v="OFF-BI-10004738"/>
    <x v="1"/>
    <s v="Binders"/>
    <s v="Flexible Leather- Look Classic Collection Ring Binder"/>
    <n v="11.364000000000001"/>
  </r>
  <r>
    <n v="551"/>
    <s v="CA-2016-113173"/>
    <x v="26"/>
    <x v="219"/>
    <d v="2016-11-17T00:00:00"/>
    <s v="Second Class"/>
    <s v="DK-13225"/>
    <s v="Dean Katz"/>
    <s v="Corporate"/>
    <s v="United States"/>
    <s v="Chicago"/>
    <x v="10"/>
    <n v="60653"/>
    <s v="Central"/>
    <s v="OFF-SU-10001935"/>
    <x v="1"/>
    <s v="Supplies"/>
    <s v="Staple remover"/>
    <n v="8.7200000000000006"/>
  </r>
  <r>
    <n v="552"/>
    <s v="CA-2017-136406"/>
    <x v="29"/>
    <x v="173"/>
    <d v="2017-04-17T00:00:00"/>
    <s v="Second Class"/>
    <s v="BD-11320"/>
    <s v="Bill Donatelli"/>
    <s v="Consumer"/>
    <s v="United States"/>
    <s v="San Francisco"/>
    <x v="1"/>
    <n v="94110"/>
    <s v="West"/>
    <s v="FUR-CH-10002024"/>
    <x v="0"/>
    <s v="Chairs"/>
    <s v="HON 5400 Series Task Chairs for Big and Tall"/>
    <n v="1121.568"/>
  </r>
  <r>
    <n v="553"/>
    <s v="CA-2018-112774"/>
    <x v="14"/>
    <x v="220"/>
    <d v="2018-09-12T00:00:00"/>
    <s v="First Class"/>
    <s v="RC-19960"/>
    <s v="Ryan Crowe"/>
    <s v="Consumer"/>
    <s v="United States"/>
    <s v="Jacksonville"/>
    <x v="2"/>
    <n v="32216"/>
    <s v="South"/>
    <s v="FUR-FU-10003039"/>
    <x v="0"/>
    <s v="Furnishings"/>
    <s v="Howard Miller 11-1/2&quot; Diameter Grantwood Wall Clock"/>
    <n v="34.503999999999998"/>
  </r>
  <r>
    <n v="554"/>
    <s v="CA-2018-101945"/>
    <x v="26"/>
    <x v="221"/>
    <d v="2018-11-28T00:00:00"/>
    <s v="Standard Class"/>
    <s v="GT-14710"/>
    <s v="Greg Tran"/>
    <s v="Consumer"/>
    <s v="United States"/>
    <s v="Houston"/>
    <x v="5"/>
    <n v="77070"/>
    <s v="Central"/>
    <s v="OFF-FA-10004248"/>
    <x v="1"/>
    <s v="Fasteners"/>
    <s v="Advantus T-Pin Paper Clips"/>
    <n v="10.824"/>
  </r>
  <r>
    <n v="555"/>
    <s v="CA-2018-100650"/>
    <x v="39"/>
    <x v="222"/>
    <d v="2018-07-03T00:00:00"/>
    <s v="Second Class"/>
    <s v="DK-13225"/>
    <s v="Dean Katz"/>
    <s v="Corporate"/>
    <s v="United States"/>
    <s v="Anaheim"/>
    <x v="1"/>
    <n v="92804"/>
    <s v="West"/>
    <s v="OFF-ST-10001780"/>
    <x v="1"/>
    <s v="Storage"/>
    <s v="Tennsco 16-Compartment Lockers with Coat Rack"/>
    <n v="1295.78"/>
  </r>
  <r>
    <n v="556"/>
    <s v="CA-2015-155852"/>
    <x v="15"/>
    <x v="223"/>
    <d v="2015-03-07T00:00:00"/>
    <s v="Second Class"/>
    <s v="AJ-10945"/>
    <s v="Ashley Jarboe"/>
    <s v="Consumer"/>
    <s v="United States"/>
    <s v="Wilmington"/>
    <x v="3"/>
    <n v="28403"/>
    <s v="South"/>
    <s v="OFF-AR-10003560"/>
    <x v="1"/>
    <s v="Art"/>
    <s v="Zebra Zazzle Fluorescent Highlighters"/>
    <n v="19.456"/>
  </r>
  <r>
    <n v="557"/>
    <s v="CA-2017-113243"/>
    <x v="21"/>
    <x v="224"/>
    <d v="2017-06-15T00:00:00"/>
    <s v="Standard Class"/>
    <s v="OT-18730"/>
    <s v="Olvera Toch"/>
    <s v="Consumer"/>
    <s v="United States"/>
    <s v="Los Angeles"/>
    <x v="1"/>
    <n v="90045"/>
    <s v="West"/>
    <s v="OFF-LA-10001297"/>
    <x v="1"/>
    <s v="Labels"/>
    <s v="Avery 473"/>
    <n v="20.7"/>
  </r>
  <r>
    <n v="558"/>
    <s v="CA-2017-113243"/>
    <x v="21"/>
    <x v="224"/>
    <d v="2017-06-15T00:00:00"/>
    <s v="Standard Class"/>
    <s v="OT-18730"/>
    <s v="Olvera Toch"/>
    <s v="Consumer"/>
    <s v="United States"/>
    <s v="Los Angeles"/>
    <x v="1"/>
    <n v="90045"/>
    <s v="West"/>
    <s v="FUR-TA-10004256"/>
    <x v="0"/>
    <s v="Tables"/>
    <s v="Bretford â€œJust In Timeâ€ Height-Adjustable Multi-Task Work Tables"/>
    <n v="1335.68"/>
  </r>
  <r>
    <n v="559"/>
    <s v="CA-2017-113243"/>
    <x v="21"/>
    <x v="224"/>
    <d v="2017-06-15T00:00:00"/>
    <s v="Standard Class"/>
    <s v="OT-18730"/>
    <s v="Olvera Toch"/>
    <s v="Consumer"/>
    <s v="United States"/>
    <s v="Los Angeles"/>
    <x v="1"/>
    <n v="90045"/>
    <s v="West"/>
    <s v="OFF-PA-10003441"/>
    <x v="1"/>
    <s v="Paper"/>
    <s v="Xerox 226"/>
    <n v="32.4"/>
  </r>
  <r>
    <n v="560"/>
    <s v="CA-2018-118731"/>
    <x v="26"/>
    <x v="225"/>
    <d v="2018-11-22T00:00:00"/>
    <s v="Second Class"/>
    <s v="LP-17080"/>
    <s v="Liz Pelletier"/>
    <s v="Consumer"/>
    <s v="United States"/>
    <s v="San Francisco"/>
    <x v="1"/>
    <n v="94110"/>
    <s v="West"/>
    <s v="FUR-FU-10003347"/>
    <x v="0"/>
    <s v="Furnishings"/>
    <s v="Coloredge Poster Frame"/>
    <n v="42.6"/>
  </r>
  <r>
    <n v="561"/>
    <s v="CA-2018-118731"/>
    <x v="26"/>
    <x v="225"/>
    <d v="2018-11-22T00:00:00"/>
    <s v="Second Class"/>
    <s v="LP-17080"/>
    <s v="Liz Pelletier"/>
    <s v="Consumer"/>
    <s v="United States"/>
    <s v="San Francisco"/>
    <x v="1"/>
    <n v="94110"/>
    <s v="West"/>
    <s v="OFF-BI-10000069"/>
    <x v="1"/>
    <s v="Binders"/>
    <s v="GBC Prepunched Paper, 19-Hole, for Binding Systems, 24-lb"/>
    <n v="84.055999999999997"/>
  </r>
  <r>
    <n v="562"/>
    <s v="CA-2015-145576"/>
    <x v="12"/>
    <x v="80"/>
    <d v="2015-09-18T00:00:00"/>
    <s v="Second Class"/>
    <s v="CA-12775"/>
    <s v="Cynthia Arntzen"/>
    <s v="Consumer"/>
    <s v="United States"/>
    <s v="Tampa"/>
    <x v="2"/>
    <n v="33614"/>
    <s v="South"/>
    <s v="OFF-AP-10003914"/>
    <x v="1"/>
    <s v="Appliances"/>
    <s v="Sanitaire Vibra Groomer IR Commercial Upright Vacuum, Replacement Belts"/>
    <n v="13"/>
  </r>
  <r>
    <n v="563"/>
    <s v="CA-2015-145576"/>
    <x v="12"/>
    <x v="80"/>
    <d v="2015-09-18T00:00:00"/>
    <s v="Second Class"/>
    <s v="CA-12775"/>
    <s v="Cynthia Arntzen"/>
    <s v="Consumer"/>
    <s v="United States"/>
    <s v="Tampa"/>
    <x v="2"/>
    <n v="33614"/>
    <s v="South"/>
    <s v="FUR-FU-10004020"/>
    <x v="0"/>
    <s v="Furnishings"/>
    <s v="Advantus Panel Wall Acrylic Frame"/>
    <n v="13.128"/>
  </r>
  <r>
    <n v="564"/>
    <s v="CA-2016-130736"/>
    <x v="19"/>
    <x v="214"/>
    <d v="2016-12-09T00:00:00"/>
    <s v="First Class"/>
    <s v="JF-15490"/>
    <s v="Jeremy Farry"/>
    <s v="Consumer"/>
    <s v="United States"/>
    <s v="Seattle"/>
    <x v="4"/>
    <n v="98105"/>
    <s v="West"/>
    <s v="OFF-FA-10003467"/>
    <x v="1"/>
    <s v="Fasteners"/>
    <s v="Alliance Big Bands Rubber Bands, 12/Pack"/>
    <n v="3.96"/>
  </r>
  <r>
    <n v="565"/>
    <s v="CA-2016-130736"/>
    <x v="19"/>
    <x v="214"/>
    <d v="2016-12-09T00:00:00"/>
    <s v="First Class"/>
    <s v="JF-15490"/>
    <s v="Jeremy Farry"/>
    <s v="Consumer"/>
    <s v="United States"/>
    <s v="Seattle"/>
    <x v="4"/>
    <n v="98105"/>
    <s v="West"/>
    <s v="OFF-LA-10000634"/>
    <x v="1"/>
    <s v="Labels"/>
    <s v="Avery 509"/>
    <n v="2.61"/>
  </r>
  <r>
    <n v="566"/>
    <s v="CA-2018-137099"/>
    <x v="4"/>
    <x v="226"/>
    <d v="2018-12-10T00:00:00"/>
    <s v="First Class"/>
    <s v="FP-14320"/>
    <s v="Frank Preis"/>
    <s v="Consumer"/>
    <s v="United States"/>
    <s v="Los Angeles"/>
    <x v="1"/>
    <n v="90008"/>
    <s v="West"/>
    <s v="TEC-PH-10002496"/>
    <x v="2"/>
    <s v="Phones"/>
    <s v="Cisco SPA301"/>
    <n v="374.37599999999998"/>
  </r>
  <r>
    <n v="567"/>
    <s v="CA-2018-156951"/>
    <x v="10"/>
    <x v="172"/>
    <d v="2018-10-08T00:00:00"/>
    <s v="Standard Class"/>
    <s v="EB-13840"/>
    <s v="Ellis Ballard"/>
    <s v="Corporate"/>
    <s v="United States"/>
    <s v="Seattle"/>
    <x v="4"/>
    <n v="98105"/>
    <s v="West"/>
    <s v="OFF-PA-10004530"/>
    <x v="1"/>
    <s v="Paper"/>
    <s v="Personal Creations Ink Jet Cards and Labels"/>
    <n v="91.84"/>
  </r>
  <r>
    <n v="568"/>
    <s v="CA-2018-156951"/>
    <x v="10"/>
    <x v="172"/>
    <d v="2018-10-08T00:00:00"/>
    <s v="Standard Class"/>
    <s v="EB-13840"/>
    <s v="Ellis Ballard"/>
    <s v="Corporate"/>
    <s v="United States"/>
    <s v="Seattle"/>
    <x v="4"/>
    <n v="98105"/>
    <s v="West"/>
    <s v="OFF-BI-10001107"/>
    <x v="1"/>
    <s v="Binders"/>
    <s v="GBC White Gloss Covers, Plain Front"/>
    <n v="81.087999999999994"/>
  </r>
  <r>
    <n v="569"/>
    <s v="CA-2018-156951"/>
    <x v="10"/>
    <x v="172"/>
    <d v="2018-10-08T00:00:00"/>
    <s v="Standard Class"/>
    <s v="EB-13840"/>
    <s v="Ellis Ballard"/>
    <s v="Corporate"/>
    <s v="United States"/>
    <s v="Seattle"/>
    <x v="4"/>
    <n v="98105"/>
    <s v="West"/>
    <s v="OFF-PA-10004451"/>
    <x v="1"/>
    <s v="Paper"/>
    <s v="Xerox 222"/>
    <n v="19.440000000000001"/>
  </r>
  <r>
    <n v="570"/>
    <s v="CA-2018-156951"/>
    <x v="10"/>
    <x v="172"/>
    <d v="2018-10-08T00:00:00"/>
    <s v="Standard Class"/>
    <s v="EB-13840"/>
    <s v="Ellis Ballard"/>
    <s v="Corporate"/>
    <s v="United States"/>
    <s v="Seattle"/>
    <x v="4"/>
    <n v="98105"/>
    <s v="West"/>
    <s v="FUR-CH-10004997"/>
    <x v="0"/>
    <s v="Chairs"/>
    <s v="Hon Every-Day Series Multi-Task Chairs"/>
    <n v="451.15199999999999"/>
  </r>
  <r>
    <n v="571"/>
    <s v="CA-2018-164826"/>
    <x v="27"/>
    <x v="116"/>
    <d v="2019-01-04T00:00:00"/>
    <s v="Standard Class"/>
    <s v="JF-15415"/>
    <s v="Jennifer Ferguson"/>
    <s v="Consumer"/>
    <s v="United States"/>
    <s v="New York City"/>
    <x v="15"/>
    <n v="10024"/>
    <s v="East"/>
    <s v="OFF-LA-10001297"/>
    <x v="1"/>
    <s v="Labels"/>
    <s v="Avery 473"/>
    <n v="72.45"/>
  </r>
  <r>
    <n v="572"/>
    <s v="CA-2018-164826"/>
    <x v="27"/>
    <x v="116"/>
    <d v="2019-01-04T00:00:00"/>
    <s v="Standard Class"/>
    <s v="JF-15415"/>
    <s v="Jennifer Ferguson"/>
    <s v="Consumer"/>
    <s v="United States"/>
    <s v="New York City"/>
    <x v="15"/>
    <n v="10024"/>
    <s v="East"/>
    <s v="OFF-FA-10000585"/>
    <x v="1"/>
    <s v="Fasteners"/>
    <s v="OIC Bulk Pack Metal Binder Clips"/>
    <n v="13.96"/>
  </r>
  <r>
    <n v="573"/>
    <s v="CA-2018-164826"/>
    <x v="27"/>
    <x v="116"/>
    <d v="2019-01-04T00:00:00"/>
    <s v="Standard Class"/>
    <s v="JF-15415"/>
    <s v="Jennifer Ferguson"/>
    <s v="Consumer"/>
    <s v="United States"/>
    <s v="New York City"/>
    <x v="15"/>
    <n v="10024"/>
    <s v="East"/>
    <s v="OFF-BI-10001922"/>
    <x v="1"/>
    <s v="Binders"/>
    <s v="Storex Dura Pro Binders"/>
    <n v="33.264000000000003"/>
  </r>
  <r>
    <n v="574"/>
    <s v="CA-2018-164826"/>
    <x v="27"/>
    <x v="116"/>
    <d v="2019-01-04T00:00:00"/>
    <s v="Standard Class"/>
    <s v="JF-15415"/>
    <s v="Jennifer Ferguson"/>
    <s v="Consumer"/>
    <s v="United States"/>
    <s v="New York City"/>
    <x v="15"/>
    <n v="10024"/>
    <s v="East"/>
    <s v="TEC-PH-10000347"/>
    <x v="2"/>
    <s v="Phones"/>
    <s v="Cush Cases Heavy Duty Rugged Cover Case for Samsung Galaxy S5 - Purple"/>
    <n v="14.85"/>
  </r>
  <r>
    <n v="575"/>
    <s v="CA-2017-127250"/>
    <x v="28"/>
    <x v="54"/>
    <d v="2017-11-07T00:00:00"/>
    <s v="Standard Class"/>
    <s v="SF-20200"/>
    <s v="Sarah Foster"/>
    <s v="Consumer"/>
    <s v="United States"/>
    <s v="Marysville"/>
    <x v="4"/>
    <n v="98270"/>
    <s v="West"/>
    <s v="OFF-AR-10003394"/>
    <x v="1"/>
    <s v="Art"/>
    <s v="Newell 332"/>
    <n v="8.82"/>
  </r>
  <r>
    <n v="576"/>
    <s v="CA-2016-149713"/>
    <x v="30"/>
    <x v="227"/>
    <d v="2016-09-22T00:00:00"/>
    <s v="Second Class"/>
    <s v="TG-21640"/>
    <s v="Trudy Glocke"/>
    <s v="Consumer"/>
    <s v="United States"/>
    <s v="Long Beach"/>
    <x v="1"/>
    <n v="90805"/>
    <s v="West"/>
    <s v="OFF-PA-10004530"/>
    <x v="1"/>
    <s v="Paper"/>
    <s v="Personal Creations Ink Jet Cards and Labels"/>
    <n v="160.72"/>
  </r>
  <r>
    <n v="577"/>
    <s v="CA-2016-149713"/>
    <x v="30"/>
    <x v="227"/>
    <d v="2016-09-22T00:00:00"/>
    <s v="Second Class"/>
    <s v="TG-21640"/>
    <s v="Trudy Glocke"/>
    <s v="Consumer"/>
    <s v="United States"/>
    <s v="Long Beach"/>
    <x v="1"/>
    <n v="90805"/>
    <s v="West"/>
    <s v="OFF-PA-10001450"/>
    <x v="1"/>
    <s v="Paper"/>
    <s v="Rediform S.O.S. Phone Message Books"/>
    <n v="19.920000000000002"/>
  </r>
  <r>
    <n v="578"/>
    <s v="CA-2016-149713"/>
    <x v="30"/>
    <x v="227"/>
    <d v="2016-09-22T00:00:00"/>
    <s v="Second Class"/>
    <s v="TG-21640"/>
    <s v="Trudy Glocke"/>
    <s v="Consumer"/>
    <s v="United States"/>
    <s v="Long Beach"/>
    <x v="1"/>
    <n v="90805"/>
    <s v="West"/>
    <s v="OFF-SU-10001574"/>
    <x v="1"/>
    <s v="Supplies"/>
    <s v="Acme Value Line Scissors"/>
    <n v="7.3"/>
  </r>
  <r>
    <n v="579"/>
    <s v="CA-2018-118640"/>
    <x v="9"/>
    <x v="228"/>
    <d v="2018-07-26T00:00:00"/>
    <s v="Standard Class"/>
    <s v="CS-11950"/>
    <s v="Carlos Soltero"/>
    <s v="Consumer"/>
    <s v="United States"/>
    <s v="Chicago"/>
    <x v="10"/>
    <n v="60610"/>
    <s v="Central"/>
    <s v="OFF-ST-10002974"/>
    <x v="1"/>
    <s v="Storage"/>
    <s v="Trav-L-File Heavy-Duty Shuttle II, Black"/>
    <n v="69.712000000000003"/>
  </r>
  <r>
    <n v="580"/>
    <s v="CA-2018-118640"/>
    <x v="9"/>
    <x v="228"/>
    <d v="2018-07-26T00:00:00"/>
    <s v="Standard Class"/>
    <s v="CS-11950"/>
    <s v="Carlos Soltero"/>
    <s v="Consumer"/>
    <s v="United States"/>
    <s v="Chicago"/>
    <x v="10"/>
    <n v="60610"/>
    <s v="Central"/>
    <s v="FUR-FU-10001475"/>
    <x v="0"/>
    <s v="Furnishings"/>
    <s v="Contract Clock, 14&quot;, Brown"/>
    <n v="8.7919999999999998"/>
  </r>
  <r>
    <n v="581"/>
    <s v="CA-2016-132906"/>
    <x v="14"/>
    <x v="229"/>
    <d v="2016-09-14T00:00:00"/>
    <s v="Standard Class"/>
    <s v="CC-12145"/>
    <s v="Charles Crestani"/>
    <s v="Consumer"/>
    <s v="United States"/>
    <s v="Los Angeles"/>
    <x v="1"/>
    <n v="90004"/>
    <s v="West"/>
    <s v="OFF-SU-10004498"/>
    <x v="1"/>
    <s v="Supplies"/>
    <s v="Martin-Yale Premier Letter Opener"/>
    <n v="51.52"/>
  </r>
  <r>
    <n v="582"/>
    <s v="CA-2018-145233"/>
    <x v="5"/>
    <x v="96"/>
    <d v="2018-12-05T00:00:00"/>
    <s v="Standard Class"/>
    <s v="DV-13465"/>
    <s v="Dianna Vittorini"/>
    <s v="Consumer"/>
    <s v="United States"/>
    <s v="Denver"/>
    <x v="22"/>
    <n v="80219"/>
    <s v="West"/>
    <s v="TEC-PH-10004977"/>
    <x v="2"/>
    <s v="Phones"/>
    <s v="GE 30524EE4"/>
    <n v="470.37599999999998"/>
  </r>
  <r>
    <n v="583"/>
    <s v="CA-2018-145233"/>
    <x v="5"/>
    <x v="96"/>
    <d v="2018-12-05T00:00:00"/>
    <s v="Standard Class"/>
    <s v="DV-13465"/>
    <s v="Dianna Vittorini"/>
    <s v="Consumer"/>
    <s v="United States"/>
    <s v="Denver"/>
    <x v="22"/>
    <n v="80219"/>
    <s v="West"/>
    <s v="TEC-PH-10000586"/>
    <x v="2"/>
    <s v="Phones"/>
    <s v="AT&amp;T SB67148 SynJ"/>
    <n v="105.584"/>
  </r>
  <r>
    <n v="584"/>
    <s v="CA-2018-145233"/>
    <x v="5"/>
    <x v="96"/>
    <d v="2018-12-05T00:00:00"/>
    <s v="Standard Class"/>
    <s v="DV-13465"/>
    <s v="Dianna Vittorini"/>
    <s v="Consumer"/>
    <s v="United States"/>
    <s v="Denver"/>
    <x v="22"/>
    <n v="80219"/>
    <s v="West"/>
    <s v="OFF-AP-10000358"/>
    <x v="1"/>
    <s v="Appliances"/>
    <s v="Fellowes Basic Home/Office Series Surge Protectors"/>
    <n v="31.152000000000001"/>
  </r>
  <r>
    <n v="585"/>
    <s v="CA-2018-145233"/>
    <x v="5"/>
    <x v="96"/>
    <d v="2018-12-05T00:00:00"/>
    <s v="Standard Class"/>
    <s v="DV-13465"/>
    <s v="Dianna Vittorini"/>
    <s v="Consumer"/>
    <s v="United States"/>
    <s v="Denver"/>
    <x v="22"/>
    <n v="80219"/>
    <s v="West"/>
    <s v="OFF-BI-10002764"/>
    <x v="1"/>
    <s v="Binders"/>
    <s v="Recycled Pressboard Report Cover with Reinforced Top Hinge"/>
    <n v="6.7830000000000004"/>
  </r>
  <r>
    <n v="586"/>
    <s v="CA-2018-145233"/>
    <x v="5"/>
    <x v="96"/>
    <d v="2018-12-05T00:00:00"/>
    <s v="Standard Class"/>
    <s v="DV-13465"/>
    <s v="Dianna Vittorini"/>
    <s v="Consumer"/>
    <s v="United States"/>
    <s v="Denver"/>
    <x v="22"/>
    <n v="80219"/>
    <s v="West"/>
    <s v="TEC-PH-10001254"/>
    <x v="2"/>
    <s v="Phones"/>
    <s v="Jabra BIZ 2300 Duo QD Duo CordedÂ Headset"/>
    <n v="406.36799999999999"/>
  </r>
  <r>
    <n v="587"/>
    <s v="CA-2016-128139"/>
    <x v="45"/>
    <x v="230"/>
    <d v="2016-07-09T00:00:00"/>
    <s v="Standard Class"/>
    <s v="BD-11725"/>
    <s v="Bruce Degenhardt"/>
    <s v="Consumer"/>
    <s v="United States"/>
    <s v="Richmond"/>
    <x v="0"/>
    <n v="40475"/>
    <s v="South"/>
    <s v="FUR-CH-10003956"/>
    <x v="0"/>
    <s v="Chairs"/>
    <s v="Novimex High-Tech Fabric Mesh Task Chair"/>
    <n v="70.98"/>
  </r>
  <r>
    <n v="588"/>
    <s v="CA-2016-128139"/>
    <x v="45"/>
    <x v="230"/>
    <d v="2016-07-09T00:00:00"/>
    <s v="Standard Class"/>
    <s v="BD-11725"/>
    <s v="Bruce Degenhardt"/>
    <s v="Consumer"/>
    <s v="United States"/>
    <s v="Richmond"/>
    <x v="0"/>
    <n v="40475"/>
    <s v="South"/>
    <s v="OFF-LA-10003930"/>
    <x v="1"/>
    <s v="Labels"/>
    <s v="Dot Matrix Printer Tape Reel Labels, White, 5000/Box"/>
    <n v="294.93"/>
  </r>
  <r>
    <n v="589"/>
    <s v="US-2017-156986"/>
    <x v="37"/>
    <x v="231"/>
    <d v="2017-03-24T00:00:00"/>
    <s v="Standard Class"/>
    <s v="ZC-21910"/>
    <s v="Zuschuss Carroll"/>
    <s v="Consumer"/>
    <s v="United States"/>
    <s v="Salem"/>
    <x v="21"/>
    <n v="97301"/>
    <s v="West"/>
    <s v="TEC-PH-10003800"/>
    <x v="2"/>
    <s v="Phones"/>
    <s v="i.Sound Portable Power - 8000 mAh"/>
    <n v="84.784000000000006"/>
  </r>
  <r>
    <n v="590"/>
    <s v="US-2017-156986"/>
    <x v="37"/>
    <x v="231"/>
    <d v="2017-03-24T00:00:00"/>
    <s v="Standard Class"/>
    <s v="ZC-21910"/>
    <s v="Zuschuss Carroll"/>
    <s v="Consumer"/>
    <s v="United States"/>
    <s v="Salem"/>
    <x v="21"/>
    <n v="97301"/>
    <s v="West"/>
    <s v="OFF-PA-10002005"/>
    <x v="1"/>
    <s v="Paper"/>
    <s v="Xerox 225"/>
    <n v="20.736000000000001"/>
  </r>
  <r>
    <n v="591"/>
    <s v="US-2017-156986"/>
    <x v="37"/>
    <x v="231"/>
    <d v="2017-03-24T00:00:00"/>
    <s v="Standard Class"/>
    <s v="ZC-21910"/>
    <s v="Zuschuss Carroll"/>
    <s v="Consumer"/>
    <s v="United States"/>
    <s v="Salem"/>
    <x v="21"/>
    <n v="97301"/>
    <s v="West"/>
    <s v="OFF-BI-10002498"/>
    <x v="1"/>
    <s v="Binders"/>
    <s v="Clear Mylar Reinforcing Strips"/>
    <n v="16.821000000000002"/>
  </r>
  <r>
    <n v="592"/>
    <s v="US-2017-156986"/>
    <x v="37"/>
    <x v="231"/>
    <d v="2017-03-24T00:00:00"/>
    <s v="Standard Class"/>
    <s v="ZC-21910"/>
    <s v="Zuschuss Carroll"/>
    <s v="Consumer"/>
    <s v="United States"/>
    <s v="Salem"/>
    <x v="21"/>
    <n v="97301"/>
    <s v="West"/>
    <s v="OFF-PA-10004101"/>
    <x v="1"/>
    <s v="Paper"/>
    <s v="Xerox 1894"/>
    <n v="10.368"/>
  </r>
  <r>
    <n v="593"/>
    <s v="CA-2015-135405"/>
    <x v="50"/>
    <x v="232"/>
    <d v="2015-01-13T00:00:00"/>
    <s v="Standard Class"/>
    <s v="MS-17830"/>
    <s v="Melanie Seite"/>
    <s v="Consumer"/>
    <s v="United States"/>
    <s v="Laredo"/>
    <x v="5"/>
    <n v="78041"/>
    <s v="Central"/>
    <s v="OFF-AR-10004078"/>
    <x v="1"/>
    <s v="Art"/>
    <s v="Newell 312"/>
    <n v="9.3439999999999994"/>
  </r>
  <r>
    <n v="594"/>
    <s v="CA-2015-135405"/>
    <x v="50"/>
    <x v="232"/>
    <d v="2015-01-13T00:00:00"/>
    <s v="Standard Class"/>
    <s v="MS-17830"/>
    <s v="Melanie Seite"/>
    <s v="Consumer"/>
    <s v="United States"/>
    <s v="Laredo"/>
    <x v="5"/>
    <n v="78041"/>
    <s v="Central"/>
    <s v="TEC-AC-10001266"/>
    <x v="2"/>
    <s v="Accessories"/>
    <s v="Memorex Micro Travel Drive 8 GB"/>
    <n v="31.2"/>
  </r>
  <r>
    <n v="595"/>
    <s v="CA-2015-131450"/>
    <x v="36"/>
    <x v="233"/>
    <d v="2015-08-15T00:00:00"/>
    <s v="Standard Class"/>
    <s v="LR-16915"/>
    <s v="Lena Radford"/>
    <s v="Consumer"/>
    <s v="United States"/>
    <s v="San Diego"/>
    <x v="1"/>
    <n v="92024"/>
    <s v="West"/>
    <s v="OFF-AP-10004708"/>
    <x v="1"/>
    <s v="Appliances"/>
    <s v="Fellowes Superior 10 Outlet Split Surge Protector"/>
    <n v="76.12"/>
  </r>
  <r>
    <n v="596"/>
    <s v="CA-2015-131450"/>
    <x v="36"/>
    <x v="233"/>
    <d v="2015-08-15T00:00:00"/>
    <s v="Standard Class"/>
    <s v="LR-16915"/>
    <s v="Lena Radford"/>
    <s v="Consumer"/>
    <s v="United States"/>
    <s v="San Diego"/>
    <x v="1"/>
    <n v="92024"/>
    <s v="West"/>
    <s v="TEC-CO-10004115"/>
    <x v="2"/>
    <s v="Copiers"/>
    <s v="Sharp AL-1530CS Digital Copier"/>
    <n v="1199.9760000000001"/>
  </r>
  <r>
    <n v="597"/>
    <s v="CA-2015-131450"/>
    <x v="36"/>
    <x v="233"/>
    <d v="2015-08-15T00:00:00"/>
    <s v="Standard Class"/>
    <s v="LR-16915"/>
    <s v="Lena Radford"/>
    <s v="Consumer"/>
    <s v="United States"/>
    <s v="San Diego"/>
    <x v="1"/>
    <n v="92024"/>
    <s v="West"/>
    <s v="TEC-PH-10002398"/>
    <x v="2"/>
    <s v="Phones"/>
    <s v="AT&amp;T 1070 Corded Phone"/>
    <n v="445.96"/>
  </r>
  <r>
    <n v="598"/>
    <s v="CA-2015-131450"/>
    <x v="36"/>
    <x v="233"/>
    <d v="2015-08-15T00:00:00"/>
    <s v="Standard Class"/>
    <s v="LR-16915"/>
    <s v="Lena Radford"/>
    <s v="Consumer"/>
    <s v="United States"/>
    <s v="San Diego"/>
    <x v="1"/>
    <n v="92024"/>
    <s v="West"/>
    <s v="FUR-FU-10001979"/>
    <x v="0"/>
    <s v="Furnishings"/>
    <s v="Dana Halogen Swing-Arm Architect Lamp"/>
    <n v="327.76"/>
  </r>
  <r>
    <n v="599"/>
    <s v="CA-2017-120180"/>
    <x v="45"/>
    <x v="216"/>
    <d v="2017-07-16T00:00:00"/>
    <s v="First Class"/>
    <s v="TP-21130"/>
    <s v="Theone Pippenger"/>
    <s v="Consumer"/>
    <s v="United States"/>
    <s v="Philadelphia"/>
    <x v="9"/>
    <n v="19134"/>
    <s v="East"/>
    <s v="OFF-SU-10004115"/>
    <x v="1"/>
    <s v="Supplies"/>
    <s v="Acme Stainless Steel Office Snips"/>
    <n v="11.632"/>
  </r>
  <r>
    <n v="600"/>
    <s v="US-2017-100720"/>
    <x v="9"/>
    <x v="87"/>
    <d v="2017-07-21T00:00:00"/>
    <s v="Standard Class"/>
    <s v="CK-12205"/>
    <s v="Chloris Kastensmidt"/>
    <s v="Consumer"/>
    <s v="United States"/>
    <s v="Philadelphia"/>
    <x v="9"/>
    <n v="19120"/>
    <s v="East"/>
    <s v="TEC-PH-10001425"/>
    <x v="2"/>
    <s v="Phones"/>
    <s v="Mophie Juice Pack Helium for iPhone"/>
    <n v="143.982"/>
  </r>
  <r>
    <n v="601"/>
    <s v="US-2017-100720"/>
    <x v="9"/>
    <x v="87"/>
    <d v="2017-07-21T00:00:00"/>
    <s v="Standard Class"/>
    <s v="CK-12205"/>
    <s v="Chloris Kastensmidt"/>
    <s v="Consumer"/>
    <s v="United States"/>
    <s v="Philadelphia"/>
    <x v="9"/>
    <n v="19120"/>
    <s v="East"/>
    <s v="TEC-PH-10003963"/>
    <x v="2"/>
    <s v="Phones"/>
    <s v="GE 2-Jack Phone Line Splitter"/>
    <n v="494.37599999999998"/>
  </r>
  <r>
    <n v="602"/>
    <s v="US-2017-100720"/>
    <x v="9"/>
    <x v="87"/>
    <d v="2017-07-21T00:00:00"/>
    <s v="Standard Class"/>
    <s v="CK-12205"/>
    <s v="Chloris Kastensmidt"/>
    <s v="Consumer"/>
    <s v="United States"/>
    <s v="Philadelphia"/>
    <x v="9"/>
    <n v="19120"/>
    <s v="East"/>
    <s v="OFF-SU-10001574"/>
    <x v="1"/>
    <s v="Supplies"/>
    <s v="Acme Value Line Scissors"/>
    <n v="5.84"/>
  </r>
  <r>
    <n v="603"/>
    <s v="CA-2015-149958"/>
    <x v="37"/>
    <x v="234"/>
    <d v="2015-03-19T00:00:00"/>
    <s v="Standard Class"/>
    <s v="AS-10240"/>
    <s v="Alan Shonely"/>
    <s v="Consumer"/>
    <s v="United States"/>
    <s v="Tampa"/>
    <x v="2"/>
    <n v="33614"/>
    <s v="South"/>
    <s v="OFF-ST-10001490"/>
    <x v="1"/>
    <s v="Storage"/>
    <s v="Hot File 7-Pocket, Floor Stand"/>
    <n v="142.77600000000001"/>
  </r>
  <r>
    <n v="604"/>
    <s v="CA-2015-149958"/>
    <x v="37"/>
    <x v="234"/>
    <d v="2015-03-19T00:00:00"/>
    <s v="Standard Class"/>
    <s v="AS-10240"/>
    <s v="Alan Shonely"/>
    <s v="Consumer"/>
    <s v="United States"/>
    <s v="Tampa"/>
    <x v="2"/>
    <n v="33614"/>
    <s v="South"/>
    <s v="FUR-FU-10001756"/>
    <x v="0"/>
    <s v="Furnishings"/>
    <s v="Eldon Expressions Desk Accessory, Wood Photo Frame, Mahogany"/>
    <n v="45.695999999999998"/>
  </r>
  <r>
    <n v="605"/>
    <s v="CA-2015-149958"/>
    <x v="37"/>
    <x v="234"/>
    <d v="2015-03-19T00:00:00"/>
    <s v="Standard Class"/>
    <s v="AS-10240"/>
    <s v="Alan Shonely"/>
    <s v="Consumer"/>
    <s v="United States"/>
    <s v="Tampa"/>
    <x v="2"/>
    <n v="33614"/>
    <s v="South"/>
    <s v="OFF-BI-10000773"/>
    <x v="1"/>
    <s v="Binders"/>
    <s v="Insertable Tab Post Binder Dividers"/>
    <n v="7.218"/>
  </r>
  <r>
    <n v="606"/>
    <s v="CA-2015-149958"/>
    <x v="37"/>
    <x v="234"/>
    <d v="2015-03-19T00:00:00"/>
    <s v="Standard Class"/>
    <s v="AS-10240"/>
    <s v="Alan Shonely"/>
    <s v="Consumer"/>
    <s v="United States"/>
    <s v="Tampa"/>
    <x v="2"/>
    <n v="33614"/>
    <s v="South"/>
    <s v="OFF-BI-10001543"/>
    <x v="1"/>
    <s v="Binders"/>
    <s v="GBC VeloBinder Manual Binding System"/>
    <n v="43.188000000000002"/>
  </r>
  <r>
    <n v="607"/>
    <s v="CA-2015-149958"/>
    <x v="37"/>
    <x v="234"/>
    <d v="2015-03-19T00:00:00"/>
    <s v="Standard Class"/>
    <s v="AS-10240"/>
    <s v="Alan Shonely"/>
    <s v="Consumer"/>
    <s v="United States"/>
    <s v="Tampa"/>
    <x v="2"/>
    <n v="33614"/>
    <s v="South"/>
    <s v="OFF-PA-10002120"/>
    <x v="1"/>
    <s v="Paper"/>
    <s v="Xerox 1889"/>
    <n v="131.904"/>
  </r>
  <r>
    <n v="608"/>
    <s v="US-2015-105767"/>
    <x v="49"/>
    <x v="235"/>
    <d v="2015-05-27T00:00:00"/>
    <s v="Standard Class"/>
    <s v="AR-10510"/>
    <s v="Andrew Roberts"/>
    <s v="Consumer"/>
    <s v="United States"/>
    <s v="Philadelphia"/>
    <x v="9"/>
    <n v="19134"/>
    <s v="East"/>
    <s v="OFF-BI-10000848"/>
    <x v="1"/>
    <s v="Binders"/>
    <s v="Angle-D Ring Binders"/>
    <n v="3.282"/>
  </r>
  <r>
    <n v="609"/>
    <s v="US-2015-105767"/>
    <x v="49"/>
    <x v="235"/>
    <d v="2015-05-27T00:00:00"/>
    <s v="Standard Class"/>
    <s v="AR-10510"/>
    <s v="Andrew Roberts"/>
    <s v="Consumer"/>
    <s v="United States"/>
    <s v="Philadelphia"/>
    <x v="9"/>
    <n v="19134"/>
    <s v="East"/>
    <s v="OFF-AR-10001246"/>
    <x v="1"/>
    <s v="Art"/>
    <s v="Newell 317"/>
    <n v="21.167999999999999"/>
  </r>
  <r>
    <n v="610"/>
    <s v="US-2015-105767"/>
    <x v="49"/>
    <x v="235"/>
    <d v="2015-05-27T00:00:00"/>
    <s v="Standard Class"/>
    <s v="AR-10510"/>
    <s v="Andrew Roberts"/>
    <s v="Consumer"/>
    <s v="United States"/>
    <s v="Philadelphia"/>
    <x v="9"/>
    <n v="19134"/>
    <s v="East"/>
    <s v="TEC-PH-10003092"/>
    <x v="2"/>
    <s v="Phones"/>
    <s v="Motorola L804"/>
    <n v="55.188000000000002"/>
  </r>
  <r>
    <n v="611"/>
    <s v="CA-2017-161816"/>
    <x v="18"/>
    <x v="236"/>
    <d v="2017-05-01T00:00:00"/>
    <s v="First Class"/>
    <s v="NB-18655"/>
    <s v="Nona Balk"/>
    <s v="Corporate"/>
    <s v="United States"/>
    <s v="Dallas"/>
    <x v="5"/>
    <n v="75217"/>
    <s v="Central"/>
    <s v="TEC-PH-10003012"/>
    <x v="2"/>
    <s v="Phones"/>
    <s v="Nortel Meridian M3904 Professional Digital phone"/>
    <n v="369.57600000000002"/>
  </r>
  <r>
    <n v="612"/>
    <s v="CA-2017-161816"/>
    <x v="18"/>
    <x v="236"/>
    <d v="2017-05-01T00:00:00"/>
    <s v="First Class"/>
    <s v="NB-18655"/>
    <s v="Nona Balk"/>
    <s v="Corporate"/>
    <s v="United States"/>
    <s v="Dallas"/>
    <x v="5"/>
    <n v="75217"/>
    <s v="Central"/>
    <s v="OFF-LA-10004345"/>
    <x v="1"/>
    <s v="Labels"/>
    <s v="Avery 493"/>
    <n v="15.712"/>
  </r>
  <r>
    <n v="613"/>
    <s v="CA-2017-121223"/>
    <x v="14"/>
    <x v="108"/>
    <d v="2017-09-13T00:00:00"/>
    <s v="Second Class"/>
    <s v="GD-14590"/>
    <s v="Giulietta Dortch"/>
    <s v="Corporate"/>
    <s v="United States"/>
    <s v="Philadelphia"/>
    <x v="9"/>
    <n v="19143"/>
    <s v="East"/>
    <s v="OFF-PA-10001204"/>
    <x v="1"/>
    <s v="Paper"/>
    <s v="Xerox 1972"/>
    <n v="8.4480000000000004"/>
  </r>
  <r>
    <n v="614"/>
    <s v="CA-2017-121223"/>
    <x v="14"/>
    <x v="108"/>
    <d v="2017-09-13T00:00:00"/>
    <s v="Second Class"/>
    <s v="GD-14590"/>
    <s v="Giulietta Dortch"/>
    <s v="Corporate"/>
    <s v="United States"/>
    <s v="Philadelphia"/>
    <x v="9"/>
    <n v="19143"/>
    <s v="East"/>
    <s v="TEC-PH-10004667"/>
    <x v="2"/>
    <s v="Phones"/>
    <s v="Cisco 8x8 Inc. 6753i IP Business Phone System"/>
    <n v="728.94600000000003"/>
  </r>
  <r>
    <n v="615"/>
    <s v="CA-2018-138611"/>
    <x v="6"/>
    <x v="237"/>
    <d v="2018-11-17T00:00:00"/>
    <s v="Second Class"/>
    <s v="CK-12595"/>
    <s v="Clytie Kelty"/>
    <s v="Consumer"/>
    <s v="United States"/>
    <s v="Grove City"/>
    <x v="24"/>
    <n v="43123"/>
    <s v="East"/>
    <s v="TEC-PH-10000011"/>
    <x v="2"/>
    <s v="Phones"/>
    <s v="PureGear Roll-On Screen Protector"/>
    <n v="119.94"/>
  </r>
  <r>
    <n v="616"/>
    <s v="CA-2018-138611"/>
    <x v="6"/>
    <x v="237"/>
    <d v="2018-11-17T00:00:00"/>
    <s v="Second Class"/>
    <s v="CK-12595"/>
    <s v="Clytie Kelty"/>
    <s v="Consumer"/>
    <s v="United States"/>
    <s v="Grove City"/>
    <x v="24"/>
    <n v="43123"/>
    <s v="East"/>
    <s v="OFF-BI-10002949"/>
    <x v="1"/>
    <s v="Binders"/>
    <s v="Prestige Round Ring Binders"/>
    <n v="3.6480000000000001"/>
  </r>
  <r>
    <n v="617"/>
    <s v="CA-2018-117947"/>
    <x v="42"/>
    <x v="238"/>
    <d v="2018-08-23T00:00:00"/>
    <s v="Second Class"/>
    <s v="NG-18355"/>
    <s v="Nat Gilpin"/>
    <s v="Corporate"/>
    <s v="United States"/>
    <s v="New York City"/>
    <x v="15"/>
    <n v="10011"/>
    <s v="East"/>
    <s v="FUR-FU-10003849"/>
    <x v="0"/>
    <s v="Furnishings"/>
    <s v="DAX Metal Frame, Desktop, Stepped-Edge"/>
    <n v="40.479999999999997"/>
  </r>
  <r>
    <n v="618"/>
    <s v="CA-2018-117947"/>
    <x v="42"/>
    <x v="238"/>
    <d v="2018-08-23T00:00:00"/>
    <s v="Second Class"/>
    <s v="NG-18355"/>
    <s v="Nat Gilpin"/>
    <s v="Corporate"/>
    <s v="United States"/>
    <s v="New York City"/>
    <x v="15"/>
    <n v="10011"/>
    <s v="East"/>
    <s v="FUR-FU-10000010"/>
    <x v="0"/>
    <s v="Furnishings"/>
    <s v="DAX Value U-Channel Document Frames, Easel Back"/>
    <n v="9.94"/>
  </r>
  <r>
    <n v="619"/>
    <s v="CA-2018-117947"/>
    <x v="42"/>
    <x v="238"/>
    <d v="2018-08-23T00:00:00"/>
    <s v="Second Class"/>
    <s v="NG-18355"/>
    <s v="Nat Gilpin"/>
    <s v="Corporate"/>
    <s v="United States"/>
    <s v="New York City"/>
    <x v="15"/>
    <n v="10011"/>
    <s v="East"/>
    <s v="OFF-BI-10002824"/>
    <x v="1"/>
    <s v="Binders"/>
    <s v="Recycled Easel Ring Binders"/>
    <n v="107.42400000000001"/>
  </r>
  <r>
    <n v="620"/>
    <s v="CA-2018-117947"/>
    <x v="42"/>
    <x v="238"/>
    <d v="2018-08-23T00:00:00"/>
    <s v="Second Class"/>
    <s v="NG-18355"/>
    <s v="Nat Gilpin"/>
    <s v="Corporate"/>
    <s v="United States"/>
    <s v="New York City"/>
    <x v="15"/>
    <n v="10011"/>
    <s v="East"/>
    <s v="TEC-PH-10002538"/>
    <x v="2"/>
    <s v="Phones"/>
    <s v="Grandstream GXP1160 VoIP phone"/>
    <n v="37.909999999999997"/>
  </r>
  <r>
    <n v="621"/>
    <s v="CA-2018-117947"/>
    <x v="42"/>
    <x v="238"/>
    <d v="2018-08-23T00:00:00"/>
    <s v="Second Class"/>
    <s v="NG-18355"/>
    <s v="Nat Gilpin"/>
    <s v="Corporate"/>
    <s v="United States"/>
    <s v="New York City"/>
    <x v="15"/>
    <n v="10011"/>
    <s v="East"/>
    <s v="FUR-FU-10000521"/>
    <x v="0"/>
    <s v="Furnishings"/>
    <s v="Seth Thomas 14&quot; Putty-Colored Wall Clock"/>
    <n v="88.02"/>
  </r>
  <r>
    <n v="622"/>
    <s v="US-2015-111171"/>
    <x v="27"/>
    <x v="58"/>
    <d v="2015-12-31T00:00:00"/>
    <s v="Standard Class"/>
    <s v="CA-12265"/>
    <s v="Christina Anderson"/>
    <s v="Consumer"/>
    <s v="United States"/>
    <s v="Chicago"/>
    <x v="10"/>
    <n v="60610"/>
    <s v="Central"/>
    <s v="OFF-BI-10002103"/>
    <x v="1"/>
    <s v="Binders"/>
    <s v="Cardinal Slant-D Ring Binder, Heavy Gauge Vinyl"/>
    <n v="8.69"/>
  </r>
  <r>
    <n v="623"/>
    <s v="CA-2016-138009"/>
    <x v="4"/>
    <x v="239"/>
    <d v="2016-12-03T00:00:00"/>
    <s v="Standard Class"/>
    <s v="SF-20965"/>
    <s v="Sylvia Foulston"/>
    <s v="Corporate"/>
    <s v="United States"/>
    <s v="Dearborn"/>
    <x v="12"/>
    <n v="48126"/>
    <s v="Central"/>
    <s v="FUR-CH-10004853"/>
    <x v="0"/>
    <s v="Chairs"/>
    <s v="Global Manager's Adjustable Task Chair, Storm"/>
    <n v="301.95999999999998"/>
  </r>
  <r>
    <n v="624"/>
    <s v="CA-2016-138009"/>
    <x v="4"/>
    <x v="239"/>
    <d v="2016-12-03T00:00:00"/>
    <s v="Standard Class"/>
    <s v="SF-20965"/>
    <s v="Sylvia Foulston"/>
    <s v="Corporate"/>
    <s v="United States"/>
    <s v="Dearborn"/>
    <x v="12"/>
    <n v="48126"/>
    <s v="Central"/>
    <s v="OFF-AP-10000179"/>
    <x v="1"/>
    <s v="Appliances"/>
    <s v="Honeywell Enviracaire Portable HEPA Air Cleaner for up to 10 x 16 Room"/>
    <n v="555.21"/>
  </r>
  <r>
    <n v="625"/>
    <s v="CA-2016-138009"/>
    <x v="4"/>
    <x v="239"/>
    <d v="2016-12-03T00:00:00"/>
    <s v="Standard Class"/>
    <s v="SF-20965"/>
    <s v="Sylvia Foulston"/>
    <s v="Corporate"/>
    <s v="United States"/>
    <s v="Dearborn"/>
    <x v="12"/>
    <n v="48126"/>
    <s v="Central"/>
    <s v="OFF-ST-10001272"/>
    <x v="1"/>
    <s v="Storage"/>
    <s v="Mini 13-1/2 Capacity Data Binder Rack, Pearl"/>
    <n v="523.48"/>
  </r>
  <r>
    <n v="626"/>
    <s v="CA-2016-138009"/>
    <x v="4"/>
    <x v="239"/>
    <d v="2016-12-03T00:00:00"/>
    <s v="Standard Class"/>
    <s v="SF-20965"/>
    <s v="Sylvia Foulston"/>
    <s v="Corporate"/>
    <s v="United States"/>
    <s v="Dearborn"/>
    <x v="12"/>
    <n v="48126"/>
    <s v="Central"/>
    <s v="OFF-AR-10004042"/>
    <x v="1"/>
    <s v="Art"/>
    <s v="BOSTON Model 1800 Electric Pencil Sharpeners, Putty/Woodgrain"/>
    <n v="161.82"/>
  </r>
  <r>
    <n v="627"/>
    <s v="CA-2018-163020"/>
    <x v="14"/>
    <x v="175"/>
    <d v="2018-09-19T00:00:00"/>
    <s v="Standard Class"/>
    <s v="MO-17800"/>
    <s v="Meg O'Connel"/>
    <s v="Home Office"/>
    <s v="United States"/>
    <s v="New York City"/>
    <x v="15"/>
    <n v="10009"/>
    <s v="East"/>
    <s v="FUR-FU-10000221"/>
    <x v="0"/>
    <s v="Furnishings"/>
    <s v="Master Caster Door Stop, Brown"/>
    <n v="35.56"/>
  </r>
  <r>
    <n v="628"/>
    <s v="CA-2018-153787"/>
    <x v="7"/>
    <x v="240"/>
    <d v="2018-05-23T00:00:00"/>
    <s v="Standard Class"/>
    <s v="AT-10735"/>
    <s v="Annie Thurman"/>
    <s v="Consumer"/>
    <s v="United States"/>
    <s v="Seattle"/>
    <x v="4"/>
    <n v="98115"/>
    <s v="West"/>
    <s v="OFF-AP-10001563"/>
    <x v="1"/>
    <s v="Appliances"/>
    <s v="Belkin Premiere Surge Master II 8-outlet surge protector"/>
    <n v="97.16"/>
  </r>
  <r>
    <n v="629"/>
    <s v="CA-2018-133431"/>
    <x v="33"/>
    <x v="94"/>
    <d v="2018-12-21T00:00:00"/>
    <s v="Standard Class"/>
    <s v="LC-17140"/>
    <s v="Logan Currie"/>
    <s v="Consumer"/>
    <s v="United States"/>
    <s v="San Francisco"/>
    <x v="1"/>
    <n v="94122"/>
    <s v="West"/>
    <s v="OFF-BI-10000605"/>
    <x v="1"/>
    <s v="Binders"/>
    <s v="Acco Pressboard Covers with Storage Hooks, 9 1/2&quot; x 11&quot;, Executive Red"/>
    <n v="15.24"/>
  </r>
  <r>
    <n v="630"/>
    <s v="CA-2018-133431"/>
    <x v="33"/>
    <x v="94"/>
    <d v="2018-12-21T00:00:00"/>
    <s v="Standard Class"/>
    <s v="LC-17140"/>
    <s v="Logan Currie"/>
    <s v="Consumer"/>
    <s v="United States"/>
    <s v="San Francisco"/>
    <x v="1"/>
    <n v="94122"/>
    <s v="West"/>
    <s v="OFF-PA-10002615"/>
    <x v="1"/>
    <s v="Paper"/>
    <s v="Ampad Gold Fibre Wirebound Steno Books, 6&quot; x 9&quot;, Gregg Ruled"/>
    <n v="13.23"/>
  </r>
  <r>
    <n v="631"/>
    <s v="US-2017-135720"/>
    <x v="19"/>
    <x v="25"/>
    <d v="2017-12-13T00:00:00"/>
    <s v="Second Class"/>
    <s v="FM-14380"/>
    <s v="Fred McMath"/>
    <s v="Consumer"/>
    <s v="United States"/>
    <s v="Aurora"/>
    <x v="22"/>
    <n v="80013"/>
    <s v="West"/>
    <s v="OFF-ST-10001963"/>
    <x v="1"/>
    <s v="Storage"/>
    <s v="Tennsco Regal Shelving Units"/>
    <n v="243.38399999999999"/>
  </r>
  <r>
    <n v="632"/>
    <s v="US-2017-135720"/>
    <x v="19"/>
    <x v="25"/>
    <d v="2017-12-13T00:00:00"/>
    <s v="Second Class"/>
    <s v="FM-14380"/>
    <s v="Fred McMath"/>
    <s v="Consumer"/>
    <s v="United States"/>
    <s v="Aurora"/>
    <x v="22"/>
    <n v="80013"/>
    <s v="West"/>
    <s v="TEC-AC-10001267"/>
    <x v="2"/>
    <s v="Accessories"/>
    <s v="ImationÂ 32GB Pocket Pro USB 3.0Â Flash DriveÂ - 32 GB - Black - 1 P ..."/>
    <n v="119.8"/>
  </r>
  <r>
    <n v="633"/>
    <s v="US-2017-135720"/>
    <x v="19"/>
    <x v="25"/>
    <d v="2017-12-13T00:00:00"/>
    <s v="Second Class"/>
    <s v="FM-14380"/>
    <s v="Fred McMath"/>
    <s v="Consumer"/>
    <s v="United States"/>
    <s v="Aurora"/>
    <x v="22"/>
    <n v="80013"/>
    <s v="West"/>
    <s v="TEC-PH-10002103"/>
    <x v="2"/>
    <s v="Phones"/>
    <s v="Jabra SPEAK 410"/>
    <n v="300.76799999999997"/>
  </r>
  <r>
    <n v="634"/>
    <s v="CA-2018-144694"/>
    <x v="30"/>
    <x v="241"/>
    <d v="2018-09-26T00:00:00"/>
    <s v="Second Class"/>
    <s v="BD-11605"/>
    <s v="Brian Dahlen"/>
    <s v="Consumer"/>
    <s v="United States"/>
    <s v="Miami"/>
    <x v="2"/>
    <n v="33180"/>
    <s v="South"/>
    <s v="TEC-AC-10002857"/>
    <x v="2"/>
    <s v="Accessories"/>
    <s v="Verbatim 25 GB 6x Blu-ray Single Layer Recordable Disc, 1/Pack"/>
    <n v="17.88"/>
  </r>
  <r>
    <n v="635"/>
    <s v="CA-2018-144694"/>
    <x v="30"/>
    <x v="241"/>
    <d v="2018-09-26T00:00:00"/>
    <s v="Second Class"/>
    <s v="BD-11605"/>
    <s v="Brian Dahlen"/>
    <s v="Consumer"/>
    <s v="United States"/>
    <s v="Miami"/>
    <x v="2"/>
    <n v="33180"/>
    <s v="South"/>
    <s v="OFF-LA-10003930"/>
    <x v="1"/>
    <s v="Labels"/>
    <s v="Dot Matrix Printer Tape Reel Labels, White, 5000/Box"/>
    <n v="235.94399999999999"/>
  </r>
  <r>
    <n v="636"/>
    <s v="CA-2016-168004"/>
    <x v="32"/>
    <x v="242"/>
    <d v="2016-10-09T00:00:00"/>
    <s v="Second Class"/>
    <s v="DJ-13420"/>
    <s v="Denny Joy"/>
    <s v="Corporate"/>
    <s v="United States"/>
    <s v="Warner Robins"/>
    <x v="32"/>
    <n v="31088"/>
    <s v="South"/>
    <s v="FUR-CH-10001482"/>
    <x v="0"/>
    <s v="Chairs"/>
    <s v="Office Star - Mesh Screen back chair with Vinyl seat"/>
    <n v="392.94"/>
  </r>
  <r>
    <n v="637"/>
    <s v="US-2017-123470"/>
    <x v="42"/>
    <x v="243"/>
    <d v="2017-08-21T00:00:00"/>
    <s v="Standard Class"/>
    <s v="ME-17725"/>
    <s v="Max Engle"/>
    <s v="Consumer"/>
    <s v="United States"/>
    <s v="Aurora"/>
    <x v="22"/>
    <n v="80013"/>
    <s v="West"/>
    <s v="OFF-BI-10001989"/>
    <x v="1"/>
    <s v="Binders"/>
    <s v="Premium Transparent Presentation Covers by GBC"/>
    <n v="18.882000000000001"/>
  </r>
  <r>
    <n v="638"/>
    <s v="US-2017-123470"/>
    <x v="42"/>
    <x v="243"/>
    <d v="2017-08-21T00:00:00"/>
    <s v="Standard Class"/>
    <s v="ME-17725"/>
    <s v="Max Engle"/>
    <s v="Consumer"/>
    <s v="United States"/>
    <s v="Aurora"/>
    <x v="22"/>
    <n v="80013"/>
    <s v="West"/>
    <s v="OFF-AP-10003287"/>
    <x v="1"/>
    <s v="Appliances"/>
    <s v="Tripp Lite TLP810NET Broadband Surge for Modem/Fax"/>
    <n v="122.328"/>
  </r>
  <r>
    <n v="639"/>
    <s v="CA-2017-115917"/>
    <x v="7"/>
    <x v="244"/>
    <d v="2017-05-25T00:00:00"/>
    <s v="Standard Class"/>
    <s v="RB-19465"/>
    <s v="Rick Bensley"/>
    <s v="Home Office"/>
    <s v="United States"/>
    <s v="Vallejo"/>
    <x v="1"/>
    <n v="94591"/>
    <s v="West"/>
    <s v="FUR-FU-10000576"/>
    <x v="0"/>
    <s v="Furnishings"/>
    <s v="Luxo Professional Fluorescent Magnifier Lamp with Clamp-Mount Base"/>
    <n v="1049.2"/>
  </r>
  <r>
    <n v="640"/>
    <s v="CA-2017-115917"/>
    <x v="7"/>
    <x v="244"/>
    <d v="2017-05-25T00:00:00"/>
    <s v="Standard Class"/>
    <s v="RB-19465"/>
    <s v="Rick Bensley"/>
    <s v="Home Office"/>
    <s v="United States"/>
    <s v="Vallejo"/>
    <x v="1"/>
    <n v="94591"/>
    <s v="West"/>
    <s v="OFF-BI-10004728"/>
    <x v="1"/>
    <s v="Binders"/>
    <s v="Wilson Jones Turn Tabs Binder Tool for Ring Binders"/>
    <n v="15.423999999999999"/>
  </r>
  <r>
    <n v="641"/>
    <s v="CA-2017-147067"/>
    <x v="33"/>
    <x v="122"/>
    <d v="2017-12-22T00:00:00"/>
    <s v="Standard Class"/>
    <s v="JD-16150"/>
    <s v="Justin Deggeller"/>
    <s v="Corporate"/>
    <s v="United States"/>
    <s v="Minneapolis"/>
    <x v="11"/>
    <n v="55407"/>
    <s v="Central"/>
    <s v="FUR-FU-10000732"/>
    <x v="0"/>
    <s v="Furnishings"/>
    <s v="Eldon 200 Class Desk Accessories"/>
    <n v="18.84"/>
  </r>
  <r>
    <n v="642"/>
    <s v="CA-2018-167913"/>
    <x v="44"/>
    <x v="245"/>
    <d v="2018-08-03T00:00:00"/>
    <s v="Second Class"/>
    <s v="JL-15835"/>
    <s v="John Lee"/>
    <s v="Consumer"/>
    <s v="United States"/>
    <s v="Mission Viejo"/>
    <x v="1"/>
    <n v="92691"/>
    <s v="West"/>
    <s v="OFF-ST-10000585"/>
    <x v="1"/>
    <s v="Storage"/>
    <s v="Economy Rollaway Files"/>
    <n v="330.4"/>
  </r>
  <r>
    <n v="643"/>
    <s v="CA-2018-167913"/>
    <x v="44"/>
    <x v="245"/>
    <d v="2018-08-03T00:00:00"/>
    <s v="Second Class"/>
    <s v="JL-15835"/>
    <s v="John Lee"/>
    <s v="Consumer"/>
    <s v="United States"/>
    <s v="Mission Viejo"/>
    <x v="1"/>
    <n v="92691"/>
    <s v="West"/>
    <s v="OFF-LA-10002787"/>
    <x v="1"/>
    <s v="Labels"/>
    <s v="Avery 480"/>
    <n v="26.25"/>
  </r>
  <r>
    <n v="644"/>
    <s v="CA-2018-106103"/>
    <x v="1"/>
    <x v="193"/>
    <d v="2018-06-15T00:00:00"/>
    <s v="Standard Class"/>
    <s v="SC-20305"/>
    <s v="Sean Christensen"/>
    <s v="Consumer"/>
    <s v="United States"/>
    <s v="Rochester Hills"/>
    <x v="12"/>
    <n v="48307"/>
    <s v="Central"/>
    <s v="TEC-AC-10003832"/>
    <x v="2"/>
    <s v="Accessories"/>
    <s v="ImationÂ 16GB Mini TravelDrive USB 2.0Â Flash Drive"/>
    <n v="132.52000000000001"/>
  </r>
  <r>
    <n v="645"/>
    <s v="US-2018-127719"/>
    <x v="9"/>
    <x v="246"/>
    <d v="2018-07-25T00:00:00"/>
    <s v="Standard Class"/>
    <s v="TW-21025"/>
    <s v="Tamara Willingham"/>
    <s v="Home Office"/>
    <s v="United States"/>
    <s v="Plainfield"/>
    <x v="30"/>
    <n v="7060"/>
    <s v="East"/>
    <s v="OFF-PA-10001934"/>
    <x v="1"/>
    <s v="Paper"/>
    <s v="Xerox 1993"/>
    <n v="6.48"/>
  </r>
  <r>
    <n v="646"/>
    <s v="CA-2018-126221"/>
    <x v="13"/>
    <x v="247"/>
    <d v="2019-01-05T00:00:00"/>
    <s v="Standard Class"/>
    <s v="CC-12430"/>
    <s v="Chuck Clark"/>
    <s v="Home Office"/>
    <s v="United States"/>
    <s v="Columbus"/>
    <x v="14"/>
    <n v="47201"/>
    <s v="Central"/>
    <s v="OFF-AP-10002457"/>
    <x v="1"/>
    <s v="Appliances"/>
    <s v="Eureka The Boss Plus 12-Amp Hard Box Upright Vacuum, Red"/>
    <n v="209.3"/>
  </r>
  <r>
    <n v="647"/>
    <s v="CA-2017-103947"/>
    <x v="48"/>
    <x v="178"/>
    <d v="2017-04-08T00:00:00"/>
    <s v="Standard Class"/>
    <s v="BB-10990"/>
    <s v="Barry Blumstein"/>
    <s v="Corporate"/>
    <s v="United States"/>
    <s v="Sierra Vista"/>
    <x v="16"/>
    <n v="85635"/>
    <s v="West"/>
    <s v="OFF-FA-10003112"/>
    <x v="1"/>
    <s v="Fasteners"/>
    <s v="Staples"/>
    <n v="31.56"/>
  </r>
  <r>
    <n v="648"/>
    <s v="CA-2017-103947"/>
    <x v="48"/>
    <x v="178"/>
    <d v="2017-04-08T00:00:00"/>
    <s v="Standard Class"/>
    <s v="BB-10990"/>
    <s v="Barry Blumstein"/>
    <s v="Corporate"/>
    <s v="United States"/>
    <s v="Sierra Vista"/>
    <x v="16"/>
    <n v="85635"/>
    <s v="West"/>
    <s v="OFF-AP-10002350"/>
    <x v="1"/>
    <s v="Appliances"/>
    <s v="Belkin F9H710-06 7 Outlet SurgeMaster Surge Protector"/>
    <n v="30.143999999999998"/>
  </r>
  <r>
    <n v="649"/>
    <s v="CA-2017-160745"/>
    <x v="19"/>
    <x v="25"/>
    <d v="2017-12-16T00:00:00"/>
    <s v="Second Class"/>
    <s v="AR-10825"/>
    <s v="Anthony Rawles"/>
    <s v="Corporate"/>
    <s v="United States"/>
    <s v="Vancouver"/>
    <x v="4"/>
    <n v="98661"/>
    <s v="West"/>
    <s v="FUR-FU-10001935"/>
    <x v="0"/>
    <s v="Furnishings"/>
    <s v="3M Hangers With Command Adhesive"/>
    <n v="14.8"/>
  </r>
  <r>
    <n v="650"/>
    <s v="CA-2017-160745"/>
    <x v="19"/>
    <x v="25"/>
    <d v="2017-12-16T00:00:00"/>
    <s v="Second Class"/>
    <s v="AR-10825"/>
    <s v="Anthony Rawles"/>
    <s v="Corporate"/>
    <s v="United States"/>
    <s v="Vancouver"/>
    <x v="4"/>
    <n v="98661"/>
    <s v="West"/>
    <s v="TEC-PH-10003273"/>
    <x v="2"/>
    <s v="Phones"/>
    <s v="AT&amp;T TR1909W"/>
    <n v="302.37599999999998"/>
  </r>
  <r>
    <n v="651"/>
    <s v="CA-2017-160745"/>
    <x v="19"/>
    <x v="25"/>
    <d v="2017-12-16T00:00:00"/>
    <s v="Second Class"/>
    <s v="AR-10825"/>
    <s v="Anthony Rawles"/>
    <s v="Corporate"/>
    <s v="United States"/>
    <s v="Vancouver"/>
    <x v="4"/>
    <n v="98661"/>
    <s v="West"/>
    <s v="TEC-AC-10001142"/>
    <x v="2"/>
    <s v="Accessories"/>
    <s v="First Data FD10 PIN Pad"/>
    <n v="316"/>
  </r>
  <r>
    <n v="652"/>
    <s v="CA-2017-132661"/>
    <x v="16"/>
    <x v="248"/>
    <d v="2017-10-29T00:00:00"/>
    <s v="Standard Class"/>
    <s v="SR-20740"/>
    <s v="Steven Roelle"/>
    <s v="Home Office"/>
    <s v="United States"/>
    <s v="New York City"/>
    <x v="15"/>
    <n v="10024"/>
    <s v="East"/>
    <s v="OFF-PA-10000482"/>
    <x v="1"/>
    <s v="Paper"/>
    <s v="Snap-A-Way Black Print Carbonless Ruled Speed Letter, Triplicate"/>
    <n v="379.4"/>
  </r>
  <r>
    <n v="653"/>
    <s v="CA-2018-140844"/>
    <x v="17"/>
    <x v="249"/>
    <d v="2018-06-23T00:00:00"/>
    <s v="Standard Class"/>
    <s v="AR-10405"/>
    <s v="Allen Rosenblatt"/>
    <s v="Corporate"/>
    <s v="United States"/>
    <s v="New York City"/>
    <x v="15"/>
    <n v="10035"/>
    <s v="East"/>
    <s v="OFF-PA-10003892"/>
    <x v="1"/>
    <s v="Paper"/>
    <s v="Xerox 1943"/>
    <n v="97.82"/>
  </r>
  <r>
    <n v="654"/>
    <s v="CA-2018-140844"/>
    <x v="17"/>
    <x v="249"/>
    <d v="2018-06-23T00:00:00"/>
    <s v="Standard Class"/>
    <s v="AR-10405"/>
    <s v="Allen Rosenblatt"/>
    <s v="Corporate"/>
    <s v="United States"/>
    <s v="New York City"/>
    <x v="15"/>
    <n v="10035"/>
    <s v="East"/>
    <s v="TEC-AC-10001101"/>
    <x v="2"/>
    <s v="Accessories"/>
    <s v="Sony 16GB Class 10 Micro SDHC R40 Memory Card"/>
    <n v="103.12"/>
  </r>
  <r>
    <n v="655"/>
    <s v="CA-2017-137239"/>
    <x v="47"/>
    <x v="250"/>
    <d v="2017-08-28T00:00:00"/>
    <s v="Standard Class"/>
    <s v="CR-12730"/>
    <s v="Craig Reiter"/>
    <s v="Consumer"/>
    <s v="United States"/>
    <s v="Columbus"/>
    <x v="24"/>
    <n v="43229"/>
    <s v="East"/>
    <s v="OFF-AP-10002439"/>
    <x v="1"/>
    <s v="Appliances"/>
    <s v="Tripp Lite Isotel 8 Ultra 8 Outlet Metal Surge"/>
    <n v="113.55200000000001"/>
  </r>
  <r>
    <n v="656"/>
    <s v="CA-2017-137239"/>
    <x v="47"/>
    <x v="250"/>
    <d v="2017-08-28T00:00:00"/>
    <s v="Standard Class"/>
    <s v="CR-12730"/>
    <s v="Craig Reiter"/>
    <s v="Consumer"/>
    <s v="United States"/>
    <s v="Columbus"/>
    <x v="24"/>
    <n v="43229"/>
    <s v="East"/>
    <s v="OFF-BI-10002827"/>
    <x v="1"/>
    <s v="Binders"/>
    <s v="Avery Durable Poly Binders"/>
    <n v="3.3180000000000001"/>
  </r>
  <r>
    <n v="657"/>
    <s v="CA-2017-137239"/>
    <x v="47"/>
    <x v="250"/>
    <d v="2017-08-28T00:00:00"/>
    <s v="Standard Class"/>
    <s v="CR-12730"/>
    <s v="Craig Reiter"/>
    <s v="Consumer"/>
    <s v="United States"/>
    <s v="Columbus"/>
    <x v="24"/>
    <n v="43229"/>
    <s v="East"/>
    <s v="OFF-EN-10002230"/>
    <x v="1"/>
    <s v="Envelopes"/>
    <s v="Airmail Envelopes"/>
    <n v="134.28800000000001"/>
  </r>
  <r>
    <n v="658"/>
    <s v="US-2017-156097"/>
    <x v="12"/>
    <x v="251"/>
    <d v="2017-09-19T00:00:00"/>
    <s v="Same Day"/>
    <s v="EH-14125"/>
    <s v="Eugene Hildebrand"/>
    <s v="Home Office"/>
    <s v="United States"/>
    <s v="Aurora"/>
    <x v="10"/>
    <n v="60505"/>
    <s v="Central"/>
    <s v="FUR-CH-10001215"/>
    <x v="0"/>
    <s v="Chairs"/>
    <s v="Global Troy Executive Leather Low-Back Tilter"/>
    <n v="701.37199999999996"/>
  </r>
  <r>
    <n v="659"/>
    <s v="US-2017-156097"/>
    <x v="12"/>
    <x v="251"/>
    <d v="2017-09-19T00:00:00"/>
    <s v="Same Day"/>
    <s v="EH-14125"/>
    <s v="Eugene Hildebrand"/>
    <s v="Home Office"/>
    <s v="United States"/>
    <s v="Aurora"/>
    <x v="10"/>
    <n v="60505"/>
    <s v="Central"/>
    <s v="OFF-BI-10004654"/>
    <x v="1"/>
    <s v="Binders"/>
    <s v="Avery Binding System Hidden Tab Executive Style Index Sets"/>
    <n v="2.3079999999999998"/>
  </r>
  <r>
    <n v="660"/>
    <s v="CA-2016-146563"/>
    <x v="8"/>
    <x v="252"/>
    <d v="2016-08-28T00:00:00"/>
    <s v="Standard Class"/>
    <s v="CB-12025"/>
    <s v="Cassandra Brandow"/>
    <s v="Consumer"/>
    <s v="United States"/>
    <s v="Arlington"/>
    <x v="5"/>
    <n v="76017"/>
    <s v="Central"/>
    <s v="OFF-ST-10001490"/>
    <x v="1"/>
    <s v="Storage"/>
    <s v="Hot File 7-Pocket, Floor Stand"/>
    <n v="999.43200000000002"/>
  </r>
  <r>
    <n v="661"/>
    <s v="CA-2016-146563"/>
    <x v="8"/>
    <x v="252"/>
    <d v="2016-08-28T00:00:00"/>
    <s v="Standard Class"/>
    <s v="CB-12025"/>
    <s v="Cassandra Brandow"/>
    <s v="Consumer"/>
    <s v="United States"/>
    <s v="Arlington"/>
    <x v="5"/>
    <n v="76017"/>
    <s v="Central"/>
    <s v="OFF-ST-10001511"/>
    <x v="1"/>
    <s v="Storage"/>
    <s v="Space Solutions Commercial Steel Shelving"/>
    <n v="724.08"/>
  </r>
  <r>
    <n v="662"/>
    <s v="CA-2016-146563"/>
    <x v="8"/>
    <x v="252"/>
    <d v="2016-08-28T00:00:00"/>
    <s v="Standard Class"/>
    <s v="CB-12025"/>
    <s v="Cassandra Brandow"/>
    <s v="Consumer"/>
    <s v="United States"/>
    <s v="Arlington"/>
    <x v="5"/>
    <n v="76017"/>
    <s v="Central"/>
    <s v="FUR-TA-10001768"/>
    <x v="0"/>
    <s v="Tables"/>
    <s v="Hon Racetrack Conference Tables"/>
    <n v="918.78499999999997"/>
  </r>
  <r>
    <n v="663"/>
    <s v="CA-2016-146563"/>
    <x v="8"/>
    <x v="252"/>
    <d v="2016-08-28T00:00:00"/>
    <s v="Standard Class"/>
    <s v="CB-12025"/>
    <s v="Cassandra Brandow"/>
    <s v="Consumer"/>
    <s v="United States"/>
    <s v="Arlington"/>
    <x v="5"/>
    <n v="76017"/>
    <s v="Central"/>
    <s v="OFF-BI-10003981"/>
    <x v="1"/>
    <s v="Binders"/>
    <s v="Avery Durable Plastic 1&quot; Binders"/>
    <n v="2.7240000000000002"/>
  </r>
  <r>
    <n v="664"/>
    <s v="CA-2017-123666"/>
    <x v="48"/>
    <x v="253"/>
    <d v="2017-03-30T00:00:00"/>
    <s v="Standard Class"/>
    <s v="SP-20545"/>
    <s v="Sibella Parks"/>
    <s v="Corporate"/>
    <s v="United States"/>
    <s v="New York City"/>
    <x v="15"/>
    <n v="10011"/>
    <s v="East"/>
    <s v="OFF-ST-10001522"/>
    <x v="1"/>
    <s v="Storage"/>
    <s v="Gould Plastics 18-Pocket Panel Bin, 34w x 5-1/4d x 20-1/2h"/>
    <n v="459.95"/>
  </r>
  <r>
    <n v="665"/>
    <s v="CA-2017-143308"/>
    <x v="28"/>
    <x v="254"/>
    <d v="2017-11-04T00:00:00"/>
    <s v="Same Day"/>
    <s v="RC-19825"/>
    <s v="Roy Collins"/>
    <s v="Consumer"/>
    <s v="United States"/>
    <s v="Louisville"/>
    <x v="0"/>
    <n v="40214"/>
    <s v="South"/>
    <s v="OFF-FA-10000621"/>
    <x v="1"/>
    <s v="Fasteners"/>
    <s v="OIC Colored Binder Clips, Assorted Sizes"/>
    <n v="10.74"/>
  </r>
  <r>
    <n v="666"/>
    <s v="CA-2018-132682"/>
    <x v="21"/>
    <x v="110"/>
    <d v="2018-06-10T00:00:00"/>
    <s v="Second Class"/>
    <s v="TH-21235"/>
    <s v="Tiffany House"/>
    <s v="Corporate"/>
    <s v="United States"/>
    <s v="Dallas"/>
    <x v="5"/>
    <n v="75081"/>
    <s v="Central"/>
    <s v="OFF-SU-10004231"/>
    <x v="1"/>
    <s v="Supplies"/>
    <s v="Acme Tagit Stainless Steel Antibacterial Scissors"/>
    <n v="23.76"/>
  </r>
  <r>
    <n v="667"/>
    <s v="CA-2018-132682"/>
    <x v="21"/>
    <x v="110"/>
    <d v="2018-06-10T00:00:00"/>
    <s v="Second Class"/>
    <s v="TH-21235"/>
    <s v="Tiffany House"/>
    <s v="Corporate"/>
    <s v="United States"/>
    <s v="Dallas"/>
    <x v="5"/>
    <n v="75081"/>
    <s v="Central"/>
    <s v="OFF-PA-10000474"/>
    <x v="1"/>
    <s v="Paper"/>
    <s v="Easy-staple paper"/>
    <n v="85.055999999999997"/>
  </r>
  <r>
    <n v="668"/>
    <s v="CA-2018-132682"/>
    <x v="21"/>
    <x v="110"/>
    <d v="2018-06-10T00:00:00"/>
    <s v="Second Class"/>
    <s v="TH-21235"/>
    <s v="Tiffany House"/>
    <s v="Corporate"/>
    <s v="United States"/>
    <s v="Dallas"/>
    <x v="5"/>
    <n v="75081"/>
    <s v="Central"/>
    <s v="TEC-PH-10004042"/>
    <x v="2"/>
    <s v="Phones"/>
    <s v="ClearOne Communications CHAT 70 OCÂ Speaker Phone"/>
    <n v="381.57600000000002"/>
  </r>
  <r>
    <n v="669"/>
    <s v="CA-2015-156314"/>
    <x v="27"/>
    <x v="163"/>
    <d v="2015-12-26T00:00:00"/>
    <s v="First Class"/>
    <s v="RP-19390"/>
    <s v="Resi PÃ¶lking"/>
    <s v="Consumer"/>
    <s v="United States"/>
    <s v="Cleveland"/>
    <x v="24"/>
    <n v="44105"/>
    <s v="East"/>
    <s v="FUR-FU-10003096"/>
    <x v="0"/>
    <s v="Furnishings"/>
    <s v="Master Giant Foot Doorstop, Safety Yellow"/>
    <n v="30.36"/>
  </r>
  <r>
    <n v="670"/>
    <s v="US-2018-106663"/>
    <x v="21"/>
    <x v="255"/>
    <d v="2018-06-13T00:00:00"/>
    <s v="Standard Class"/>
    <s v="MO-17800"/>
    <s v="Meg O'Connel"/>
    <s v="Home Office"/>
    <s v="United States"/>
    <s v="Chicago"/>
    <x v="10"/>
    <n v="60653"/>
    <s v="Central"/>
    <s v="FUR-FU-10002759"/>
    <x v="0"/>
    <s v="Furnishings"/>
    <s v="12-1/2 Diameter Round Wall Clock"/>
    <n v="23.975999999999999"/>
  </r>
  <r>
    <n v="671"/>
    <s v="US-2018-106663"/>
    <x v="21"/>
    <x v="255"/>
    <d v="2018-06-13T00:00:00"/>
    <s v="Standard Class"/>
    <s v="MO-17800"/>
    <s v="Meg O'Connel"/>
    <s v="Home Office"/>
    <s v="United States"/>
    <s v="Chicago"/>
    <x v="10"/>
    <n v="60653"/>
    <s v="Central"/>
    <s v="FUR-TA-10000688"/>
    <x v="0"/>
    <s v="Tables"/>
    <s v="Chromcraft Bull-Nose Wood Round Conference Table Top, Wood Base"/>
    <n v="108.925"/>
  </r>
  <r>
    <n v="672"/>
    <s v="US-2018-106663"/>
    <x v="21"/>
    <x v="255"/>
    <d v="2018-06-13T00:00:00"/>
    <s v="Standard Class"/>
    <s v="MO-17800"/>
    <s v="Meg O'Connel"/>
    <s v="Home Office"/>
    <s v="United States"/>
    <s v="Chicago"/>
    <x v="10"/>
    <n v="60653"/>
    <s v="Central"/>
    <s v="OFF-PA-10002377"/>
    <x v="1"/>
    <s v="Paper"/>
    <s v="Adams Telephone Message Book W/Dividers/Space For Phone Numbers, 5 1/4&quot;X8 1/2&quot;, 200/Messages"/>
    <n v="36.351999999999997"/>
  </r>
  <r>
    <n v="673"/>
    <s v="CA-2018-111178"/>
    <x v="1"/>
    <x v="140"/>
    <d v="2018-06-22T00:00:00"/>
    <s v="Standard Class"/>
    <s v="TD-20995"/>
    <s v="Tamara Dahlen"/>
    <s v="Consumer"/>
    <s v="United States"/>
    <s v="Quincy"/>
    <x v="10"/>
    <n v="62301"/>
    <s v="Central"/>
    <s v="OFF-AR-10001954"/>
    <x v="1"/>
    <s v="Art"/>
    <s v="Newell 331"/>
    <n v="19.559999999999999"/>
  </r>
  <r>
    <n v="674"/>
    <s v="CA-2018-130351"/>
    <x v="4"/>
    <x v="256"/>
    <d v="2018-12-08T00:00:00"/>
    <s v="First Class"/>
    <s v="RB-19570"/>
    <s v="Rob Beeghly"/>
    <s v="Consumer"/>
    <s v="United States"/>
    <s v="Columbus"/>
    <x v="14"/>
    <n v="47201"/>
    <s v="Central"/>
    <s v="OFF-AP-10004532"/>
    <x v="1"/>
    <s v="Appliances"/>
    <s v="Kensington 6 Outlet Guardian Standard Surge Protector"/>
    <n v="61.44"/>
  </r>
  <r>
    <n v="675"/>
    <s v="CA-2018-130351"/>
    <x v="4"/>
    <x v="256"/>
    <d v="2018-12-08T00:00:00"/>
    <s v="First Class"/>
    <s v="RB-19570"/>
    <s v="Rob Beeghly"/>
    <s v="Consumer"/>
    <s v="United States"/>
    <s v="Columbus"/>
    <x v="14"/>
    <n v="47201"/>
    <s v="Central"/>
    <s v="OFF-PA-10002137"/>
    <x v="1"/>
    <s v="Paper"/>
    <s v="Southworth 100% RÃ©sumÃ© Paper, 24lb."/>
    <n v="38.9"/>
  </r>
  <r>
    <n v="676"/>
    <s v="CA-2018-130351"/>
    <x v="4"/>
    <x v="256"/>
    <d v="2018-12-08T00:00:00"/>
    <s v="First Class"/>
    <s v="RB-19570"/>
    <s v="Rob Beeghly"/>
    <s v="Consumer"/>
    <s v="United States"/>
    <s v="Columbus"/>
    <x v="14"/>
    <n v="47201"/>
    <s v="Central"/>
    <s v="TEC-AC-10003832"/>
    <x v="2"/>
    <s v="Accessories"/>
    <s v="ImationÂ 16GB Mini TravelDrive USB 2.0Â Flash Drive"/>
    <n v="99.39"/>
  </r>
  <r>
    <n v="677"/>
    <s v="US-2018-119438"/>
    <x v="37"/>
    <x v="257"/>
    <d v="2018-03-23T00:00:00"/>
    <s v="Standard Class"/>
    <s v="CD-11980"/>
    <s v="Carol Darley"/>
    <s v="Consumer"/>
    <s v="United States"/>
    <s v="Tyler"/>
    <x v="5"/>
    <n v="75701"/>
    <s v="Central"/>
    <s v="OFF-AP-10000804"/>
    <x v="1"/>
    <s v="Appliances"/>
    <s v="Hoover Portapower Portable Vacuum"/>
    <n v="2.6880000000000002"/>
  </r>
  <r>
    <n v="678"/>
    <s v="US-2018-119438"/>
    <x v="37"/>
    <x v="257"/>
    <d v="2018-03-23T00:00:00"/>
    <s v="Standard Class"/>
    <s v="CD-11980"/>
    <s v="Carol Darley"/>
    <s v="Consumer"/>
    <s v="United States"/>
    <s v="Tyler"/>
    <x v="5"/>
    <n v="75701"/>
    <s v="Central"/>
    <s v="TEC-AC-10003614"/>
    <x v="2"/>
    <s v="Accessories"/>
    <s v="Verbatim 25 GB 6x Blu-ray Single Layer Recordable Disc, 10/Pack"/>
    <n v="27.815999999999999"/>
  </r>
  <r>
    <n v="679"/>
    <s v="US-2018-119438"/>
    <x v="37"/>
    <x v="257"/>
    <d v="2018-03-23T00:00:00"/>
    <s v="Standard Class"/>
    <s v="CD-11980"/>
    <s v="Carol Darley"/>
    <s v="Consumer"/>
    <s v="United States"/>
    <s v="Tyler"/>
    <x v="5"/>
    <n v="75701"/>
    <s v="Central"/>
    <s v="FUR-FU-10003553"/>
    <x v="0"/>
    <s v="Furnishings"/>
    <s v="Howard Miller 13-1/2&quot; Diameter Rosebrook Wall Clock"/>
    <n v="82.524000000000001"/>
  </r>
  <r>
    <n v="680"/>
    <s v="US-2018-119438"/>
    <x v="37"/>
    <x v="257"/>
    <d v="2018-03-23T00:00:00"/>
    <s v="Standard Class"/>
    <s v="CD-11980"/>
    <s v="Carol Darley"/>
    <s v="Consumer"/>
    <s v="United States"/>
    <s v="Tyler"/>
    <x v="5"/>
    <n v="75701"/>
    <s v="Central"/>
    <s v="OFF-BI-10004632"/>
    <x v="1"/>
    <s v="Binders"/>
    <s v="Ibico Hi-Tech Manual Binding System"/>
    <n v="182.994"/>
  </r>
  <r>
    <n v="681"/>
    <s v="CA-2017-164511"/>
    <x v="26"/>
    <x v="258"/>
    <d v="2017-11-24T00:00:00"/>
    <s v="Standard Class"/>
    <s v="DJ-13630"/>
    <s v="Doug Jacobs"/>
    <s v="Consumer"/>
    <s v="United States"/>
    <s v="New York City"/>
    <x v="15"/>
    <n v="10024"/>
    <s v="East"/>
    <s v="OFF-BI-10003305"/>
    <x v="1"/>
    <s v="Binders"/>
    <s v="Avery Hanging File Binders"/>
    <n v="14.352"/>
  </r>
  <r>
    <n v="682"/>
    <s v="CA-2017-164511"/>
    <x v="26"/>
    <x v="258"/>
    <d v="2017-11-24T00:00:00"/>
    <s v="Standard Class"/>
    <s v="DJ-13630"/>
    <s v="Doug Jacobs"/>
    <s v="Consumer"/>
    <s v="United States"/>
    <s v="New York City"/>
    <x v="15"/>
    <n v="10024"/>
    <s v="East"/>
    <s v="OFF-ST-10002583"/>
    <x v="1"/>
    <s v="Storage"/>
    <s v="Fellowes Neat Ideas Storage Cubes"/>
    <n v="64.959999999999994"/>
  </r>
  <r>
    <n v="683"/>
    <s v="CA-2017-164511"/>
    <x v="26"/>
    <x v="258"/>
    <d v="2017-11-24T00:00:00"/>
    <s v="Standard Class"/>
    <s v="DJ-13630"/>
    <s v="Doug Jacobs"/>
    <s v="Consumer"/>
    <s v="United States"/>
    <s v="New York City"/>
    <x v="15"/>
    <n v="10024"/>
    <s v="East"/>
    <s v="OFF-ST-10004507"/>
    <x v="1"/>
    <s v="Storage"/>
    <s v="Advantus Rolling Storage Box"/>
    <n v="68.599999999999994"/>
  </r>
  <r>
    <n v="684"/>
    <s v="US-2018-168116"/>
    <x v="0"/>
    <x v="259"/>
    <d v="2018-11-04T00:00:00"/>
    <s v="Same Day"/>
    <s v="GT-14635"/>
    <s v="Grant Thornton"/>
    <s v="Corporate"/>
    <s v="United States"/>
    <s v="Burlington"/>
    <x v="3"/>
    <n v="27217"/>
    <s v="South"/>
    <s v="TEC-MA-10004125"/>
    <x v="2"/>
    <s v="Machines"/>
    <s v="Cubify CubeX 3D Printer Triple Head Print"/>
    <n v="7999.98"/>
  </r>
  <r>
    <n v="685"/>
    <s v="US-2018-168116"/>
    <x v="0"/>
    <x v="259"/>
    <d v="2018-11-04T00:00:00"/>
    <s v="Same Day"/>
    <s v="GT-14635"/>
    <s v="Grant Thornton"/>
    <s v="Corporate"/>
    <s v="United States"/>
    <s v="Burlington"/>
    <x v="3"/>
    <n v="27217"/>
    <s v="South"/>
    <s v="OFF-AP-10002457"/>
    <x v="1"/>
    <s v="Appliances"/>
    <s v="Eureka The Boss Plus 12-Amp Hard Box Upright Vacuum, Red"/>
    <n v="167.44"/>
  </r>
  <r>
    <n v="686"/>
    <s v="CA-2015-157784"/>
    <x v="45"/>
    <x v="260"/>
    <d v="2015-07-08T00:00:00"/>
    <s v="First Class"/>
    <s v="MC-17845"/>
    <s v="Michael Chen"/>
    <s v="Consumer"/>
    <s v="United States"/>
    <s v="Jackson"/>
    <x v="35"/>
    <n v="39212"/>
    <s v="South"/>
    <s v="TEC-AC-10003911"/>
    <x v="2"/>
    <s v="Accessories"/>
    <s v="NETGEAR AC1750 Dual Band GigabitÂ Smart WiFi Router"/>
    <n v="479.97"/>
  </r>
  <r>
    <n v="687"/>
    <s v="CA-2015-157784"/>
    <x v="45"/>
    <x v="260"/>
    <d v="2015-07-08T00:00:00"/>
    <s v="First Class"/>
    <s v="MC-17845"/>
    <s v="Michael Chen"/>
    <s v="Consumer"/>
    <s v="United States"/>
    <s v="Jackson"/>
    <x v="35"/>
    <n v="39212"/>
    <s v="South"/>
    <s v="OFF-LA-10001934"/>
    <x v="1"/>
    <s v="Labels"/>
    <s v="Avery 516"/>
    <n v="14.62"/>
  </r>
  <r>
    <n v="688"/>
    <s v="CA-2015-157784"/>
    <x v="45"/>
    <x v="260"/>
    <d v="2015-07-08T00:00:00"/>
    <s v="First Class"/>
    <s v="MC-17845"/>
    <s v="Michael Chen"/>
    <s v="Consumer"/>
    <s v="United States"/>
    <s v="Jackson"/>
    <x v="35"/>
    <n v="39212"/>
    <s v="South"/>
    <s v="OFF-PA-10000304"/>
    <x v="1"/>
    <s v="Paper"/>
    <s v="Xerox 1995"/>
    <n v="19.440000000000001"/>
  </r>
  <r>
    <n v="689"/>
    <s v="CA-2018-161480"/>
    <x v="27"/>
    <x v="53"/>
    <d v="2018-12-29T00:00:00"/>
    <s v="Standard Class"/>
    <s v="RA-19285"/>
    <s v="Ralph Arnett"/>
    <s v="Consumer"/>
    <s v="United States"/>
    <s v="New York City"/>
    <x v="15"/>
    <n v="10035"/>
    <s v="East"/>
    <s v="FUR-BO-10004015"/>
    <x v="0"/>
    <s v="Bookcases"/>
    <s v="Bush Andora Bookcase, Maple/Graphite Gray Finish"/>
    <n v="191.98400000000001"/>
  </r>
  <r>
    <n v="690"/>
    <s v="US-2015-117135"/>
    <x v="39"/>
    <x v="261"/>
    <d v="2015-06-23T00:00:00"/>
    <s v="Second Class"/>
    <s v="NP-18325"/>
    <s v="Naresj Patel"/>
    <s v="Consumer"/>
    <s v="United States"/>
    <s v="Waynesboro"/>
    <x v="17"/>
    <n v="22980"/>
    <s v="South"/>
    <s v="FUR-FU-10004071"/>
    <x v="0"/>
    <s v="Furnishings"/>
    <s v="Luxo Professional Magnifying Clamp-On Fluorescent Lamps"/>
    <n v="104.01"/>
  </r>
  <r>
    <n v="691"/>
    <s v="US-2015-117135"/>
    <x v="39"/>
    <x v="261"/>
    <d v="2015-06-23T00:00:00"/>
    <s v="Second Class"/>
    <s v="NP-18325"/>
    <s v="Naresj Patel"/>
    <s v="Consumer"/>
    <s v="United States"/>
    <s v="Waynesboro"/>
    <x v="17"/>
    <n v="22980"/>
    <s v="South"/>
    <s v="TEC-PH-10002033"/>
    <x v="2"/>
    <s v="Phones"/>
    <s v="Konftel 250 ConferenceÂ phoneÂ - Charcoal black"/>
    <n v="284.82"/>
  </r>
  <r>
    <n v="692"/>
    <s v="US-2015-117135"/>
    <x v="39"/>
    <x v="261"/>
    <d v="2015-06-23T00:00:00"/>
    <s v="Second Class"/>
    <s v="NP-18325"/>
    <s v="Naresj Patel"/>
    <s v="Consumer"/>
    <s v="United States"/>
    <s v="Waynesboro"/>
    <x v="17"/>
    <n v="22980"/>
    <s v="South"/>
    <s v="OFF-ST-10002444"/>
    <x v="1"/>
    <s v="Storage"/>
    <s v="Recycled Eldon Regeneration Jumbo File"/>
    <n v="36.840000000000003"/>
  </r>
  <r>
    <n v="693"/>
    <s v="CA-2016-131534"/>
    <x v="24"/>
    <x v="262"/>
    <d v="2016-04-02T00:00:00"/>
    <s v="Standard Class"/>
    <s v="AB-10165"/>
    <s v="Alan Barnes"/>
    <s v="Consumer"/>
    <s v="United States"/>
    <s v="Los Angeles"/>
    <x v="1"/>
    <n v="90036"/>
    <s v="West"/>
    <s v="TEC-AC-10002253"/>
    <x v="2"/>
    <s v="Accessories"/>
    <s v="Imation Bio 8GB USBÂ Flash Drive ImationÂ Corp"/>
    <n v="166.24"/>
  </r>
  <r>
    <n v="694"/>
    <s v="CA-2016-131534"/>
    <x v="24"/>
    <x v="262"/>
    <d v="2016-04-02T00:00:00"/>
    <s v="Standard Class"/>
    <s v="AB-10165"/>
    <s v="Alan Barnes"/>
    <s v="Consumer"/>
    <s v="United States"/>
    <s v="Los Angeles"/>
    <x v="1"/>
    <n v="90036"/>
    <s v="West"/>
    <s v="OFF-PA-10000743"/>
    <x v="1"/>
    <s v="Paper"/>
    <s v="Xerox 1977"/>
    <n v="33.4"/>
  </r>
  <r>
    <n v="695"/>
    <s v="CA-2016-119291"/>
    <x v="7"/>
    <x v="263"/>
    <d v="2016-05-17T00:00:00"/>
    <s v="First Class"/>
    <s v="JO-15550"/>
    <s v="Jesus Ocampo"/>
    <s v="Home Office"/>
    <s v="United States"/>
    <s v="Chester"/>
    <x v="9"/>
    <n v="19013"/>
    <s v="East"/>
    <s v="OFF-AR-10003373"/>
    <x v="1"/>
    <s v="Art"/>
    <s v="Boston School Pro Electric Pencil Sharpener, 1670"/>
    <n v="198.27199999999999"/>
  </r>
  <r>
    <n v="696"/>
    <s v="CA-2016-119291"/>
    <x v="7"/>
    <x v="263"/>
    <d v="2016-05-17T00:00:00"/>
    <s v="First Class"/>
    <s v="JO-15550"/>
    <s v="Jesus Ocampo"/>
    <s v="Home Office"/>
    <s v="United States"/>
    <s v="Chester"/>
    <x v="9"/>
    <n v="19013"/>
    <s v="East"/>
    <s v="OFF-LA-10002312"/>
    <x v="1"/>
    <s v="Labels"/>
    <s v="Avery 490"/>
    <n v="47.36"/>
  </r>
  <r>
    <n v="697"/>
    <s v="CA-2016-119291"/>
    <x v="7"/>
    <x v="263"/>
    <d v="2016-05-17T00:00:00"/>
    <s v="First Class"/>
    <s v="JO-15550"/>
    <s v="Jesus Ocampo"/>
    <s v="Home Office"/>
    <s v="United States"/>
    <s v="Chester"/>
    <x v="9"/>
    <n v="19013"/>
    <s v="East"/>
    <s v="OFF-EN-10000927"/>
    <x v="1"/>
    <s v="Envelopes"/>
    <s v="Jet-Pak Recycled Peel 'N' Seal Padded Mailers"/>
    <n v="200.98400000000001"/>
  </r>
  <r>
    <n v="698"/>
    <s v="CA-2016-119291"/>
    <x v="7"/>
    <x v="263"/>
    <d v="2016-05-17T00:00:00"/>
    <s v="First Class"/>
    <s v="JO-15550"/>
    <s v="Jesus Ocampo"/>
    <s v="Home Office"/>
    <s v="United States"/>
    <s v="Chester"/>
    <x v="9"/>
    <n v="19013"/>
    <s v="East"/>
    <s v="OFF-LA-10003510"/>
    <x v="1"/>
    <s v="Labels"/>
    <s v="Avery 4027 File Folder Labels for Dot Matrix Printers, 5000 Labels per Box, White"/>
    <n v="97.695999999999998"/>
  </r>
  <r>
    <n v="699"/>
    <s v="CA-2016-119291"/>
    <x v="7"/>
    <x v="263"/>
    <d v="2016-05-17T00:00:00"/>
    <s v="First Class"/>
    <s v="JO-15550"/>
    <s v="Jesus Ocampo"/>
    <s v="Home Office"/>
    <s v="United States"/>
    <s v="Chester"/>
    <x v="9"/>
    <n v="19013"/>
    <s v="East"/>
    <s v="OFF-AR-10001118"/>
    <x v="1"/>
    <s v="Art"/>
    <s v="Binney &amp; Smith Crayola Metallic Crayons, 16-Color Pack"/>
    <n v="2.6960000000000002"/>
  </r>
  <r>
    <n v="700"/>
    <s v="CA-2016-119291"/>
    <x v="7"/>
    <x v="263"/>
    <d v="2016-05-17T00:00:00"/>
    <s v="First Class"/>
    <s v="JO-15550"/>
    <s v="Jesus Ocampo"/>
    <s v="Home Office"/>
    <s v="United States"/>
    <s v="Chester"/>
    <x v="9"/>
    <n v="19013"/>
    <s v="East"/>
    <s v="OFF-BI-10001575"/>
    <x v="1"/>
    <s v="Binders"/>
    <s v="GBC Linen Binding Covers"/>
    <n v="18.588000000000001"/>
  </r>
  <r>
    <n v="701"/>
    <s v="CA-2016-119291"/>
    <x v="7"/>
    <x v="263"/>
    <d v="2016-05-17T00:00:00"/>
    <s v="First Class"/>
    <s v="JO-15550"/>
    <s v="Jesus Ocampo"/>
    <s v="Home Office"/>
    <s v="United States"/>
    <s v="Chester"/>
    <x v="9"/>
    <n v="19013"/>
    <s v="East"/>
    <s v="OFF-BI-10001982"/>
    <x v="1"/>
    <s v="Binders"/>
    <s v="Wilson Jones Custom Binder Spines &amp; Labels"/>
    <n v="4.8959999999999999"/>
  </r>
  <r>
    <n v="702"/>
    <s v="CA-2018-114552"/>
    <x v="22"/>
    <x v="264"/>
    <d v="2018-09-08T00:00:00"/>
    <s v="Standard Class"/>
    <s v="Dl-13600"/>
    <s v="Dorris liebe"/>
    <s v="Corporate"/>
    <s v="United States"/>
    <s v="Cleveland"/>
    <x v="24"/>
    <n v="44105"/>
    <s v="East"/>
    <s v="FUR-FU-10002960"/>
    <x v="0"/>
    <s v="Furnishings"/>
    <s v="Eldon 200 Class Desk Accessories, Burgundy"/>
    <n v="15.071999999999999"/>
  </r>
  <r>
    <n v="703"/>
    <s v="CA-2017-163755"/>
    <x v="28"/>
    <x v="254"/>
    <d v="2017-11-08T00:00:00"/>
    <s v="Second Class"/>
    <s v="AS-10285"/>
    <s v="Alejandro Savely"/>
    <s v="Corporate"/>
    <s v="United States"/>
    <s v="Seattle"/>
    <x v="4"/>
    <n v="98103"/>
    <s v="West"/>
    <s v="FUR-FU-10003394"/>
    <x v="0"/>
    <s v="Furnishings"/>
    <s v="Tenex &quot;The Solids&quot; Textured Chair Mats"/>
    <n v="209.88"/>
  </r>
  <r>
    <n v="704"/>
    <s v="CA-2016-142027"/>
    <x v="29"/>
    <x v="265"/>
    <d v="2016-04-14T00:00:00"/>
    <s v="Standard Class"/>
    <s v="JK-15370"/>
    <s v="Jay Kimmel"/>
    <s v="Consumer"/>
    <s v="United States"/>
    <s v="Long Beach"/>
    <x v="1"/>
    <n v="90805"/>
    <s v="West"/>
    <s v="FUR-TA-10002774"/>
    <x v="0"/>
    <s v="Tables"/>
    <s v="Laminate Occasional Tables"/>
    <n v="369.91199999999998"/>
  </r>
  <r>
    <n v="705"/>
    <s v="CA-2015-138527"/>
    <x v="14"/>
    <x v="171"/>
    <d v="2015-09-17T00:00:00"/>
    <s v="Standard Class"/>
    <s v="BN-11470"/>
    <s v="Brad Norvell"/>
    <s v="Corporate"/>
    <s v="United States"/>
    <s v="Cary"/>
    <x v="3"/>
    <n v="27511"/>
    <s v="South"/>
    <s v="OFF-PA-10001800"/>
    <x v="1"/>
    <s v="Paper"/>
    <s v="Xerox 220"/>
    <n v="10.368"/>
  </r>
  <r>
    <n v="706"/>
    <s v="CA-2015-138527"/>
    <x v="14"/>
    <x v="171"/>
    <d v="2015-09-17T00:00:00"/>
    <s v="Standard Class"/>
    <s v="BN-11470"/>
    <s v="Brad Norvell"/>
    <s v="Corporate"/>
    <s v="United States"/>
    <s v="Cary"/>
    <x v="3"/>
    <n v="27511"/>
    <s v="South"/>
    <s v="OFF-AP-10001469"/>
    <x v="1"/>
    <s v="Appliances"/>
    <s v="Fellowes 8 Outlet Superior Workstation Surge Protector"/>
    <n v="166.84"/>
  </r>
  <r>
    <n v="707"/>
    <s v="CA-2015-138527"/>
    <x v="14"/>
    <x v="171"/>
    <d v="2015-09-17T00:00:00"/>
    <s v="Standard Class"/>
    <s v="BN-11470"/>
    <s v="Brad Norvell"/>
    <s v="Corporate"/>
    <s v="United States"/>
    <s v="Cary"/>
    <x v="3"/>
    <n v="27511"/>
    <s v="South"/>
    <s v="TEC-AC-10002399"/>
    <x v="2"/>
    <s v="Accessories"/>
    <s v="SanDisk Cruzer 32 GB USB Flash Drive"/>
    <n v="15.215999999999999"/>
  </r>
  <r>
    <n v="708"/>
    <s v="CA-2015-112158"/>
    <x v="4"/>
    <x v="266"/>
    <d v="2015-12-04T00:00:00"/>
    <s v="First Class"/>
    <s v="DP-13165"/>
    <s v="David Philippe"/>
    <s v="Consumer"/>
    <s v="United States"/>
    <s v="New York City"/>
    <x v="15"/>
    <n v="10035"/>
    <s v="East"/>
    <s v="TEC-AC-10003628"/>
    <x v="2"/>
    <s v="Accessories"/>
    <s v="Logitech 910-002974 M325 Wireless Mouse for Web Scrolling"/>
    <n v="119.96"/>
  </r>
  <r>
    <n v="709"/>
    <s v="CA-2015-112158"/>
    <x v="4"/>
    <x v="266"/>
    <d v="2015-12-04T00:00:00"/>
    <s v="First Class"/>
    <s v="DP-13165"/>
    <s v="David Philippe"/>
    <s v="Consumer"/>
    <s v="United States"/>
    <s v="New York City"/>
    <x v="15"/>
    <n v="10035"/>
    <s v="East"/>
    <s v="FUR-BO-10003272"/>
    <x v="0"/>
    <s v="Bookcases"/>
    <s v="O'Sullivan Living Dimensions 5-Shelf Bookcases"/>
    <n v="883.92"/>
  </r>
  <r>
    <n v="710"/>
    <s v="CA-2015-112158"/>
    <x v="4"/>
    <x v="266"/>
    <d v="2015-12-04T00:00:00"/>
    <s v="First Class"/>
    <s v="DP-13165"/>
    <s v="David Philippe"/>
    <s v="Consumer"/>
    <s v="United States"/>
    <s v="New York City"/>
    <x v="15"/>
    <n v="10035"/>
    <s v="East"/>
    <s v="OFF-BI-10000050"/>
    <x v="1"/>
    <s v="Binders"/>
    <s v="Angle-D Binders with Locking Rings, Label Holders"/>
    <n v="46.72"/>
  </r>
  <r>
    <n v="711"/>
    <s v="CA-2015-113887"/>
    <x v="29"/>
    <x v="267"/>
    <d v="2015-04-07T00:00:00"/>
    <s v="First Class"/>
    <s v="TH-21550"/>
    <s v="Tracy Hopkins"/>
    <s v="Home Office"/>
    <s v="United States"/>
    <s v="New York City"/>
    <x v="15"/>
    <n v="10035"/>
    <s v="East"/>
    <s v="OFF-PA-10004071"/>
    <x v="1"/>
    <s v="Paper"/>
    <s v="Eaton Premium Continuous-Feed Paper, 25% Cotton, Letter Size, White, 1000 Shts/Box"/>
    <n v="55.48"/>
  </r>
  <r>
    <n v="712"/>
    <s v="CA-2018-146136"/>
    <x v="22"/>
    <x v="213"/>
    <d v="2018-09-07T00:00:00"/>
    <s v="Standard Class"/>
    <s v="AP-10915"/>
    <s v="Arthur Prichep"/>
    <s v="Consumer"/>
    <s v="United States"/>
    <s v="Palm Coast"/>
    <x v="2"/>
    <n v="32137"/>
    <s v="South"/>
    <s v="OFF-EN-10001219"/>
    <x v="1"/>
    <s v="Envelopes"/>
    <s v="#10- 4 1/8&quot; x 9 1/2&quot; Security-Tint Envelopes"/>
    <n v="24.448"/>
  </r>
  <r>
    <n v="713"/>
    <s v="US-2018-100048"/>
    <x v="7"/>
    <x v="240"/>
    <d v="2018-05-24T00:00:00"/>
    <s v="Standard Class"/>
    <s v="RS-19765"/>
    <s v="Roland Schwarz"/>
    <s v="Corporate"/>
    <s v="United States"/>
    <s v="Mount Vernon"/>
    <x v="15"/>
    <n v="10550"/>
    <s v="East"/>
    <s v="OFF-AP-10001154"/>
    <x v="1"/>
    <s v="Appliances"/>
    <s v="Bionaire Personal Warm Mist Humidifier/Vaporizer"/>
    <n v="281.33999999999997"/>
  </r>
  <r>
    <n v="714"/>
    <s v="US-2018-100048"/>
    <x v="7"/>
    <x v="240"/>
    <d v="2018-05-24T00:00:00"/>
    <s v="Standard Class"/>
    <s v="RS-19765"/>
    <s v="Roland Schwarz"/>
    <s v="Corporate"/>
    <s v="United States"/>
    <s v="Mount Vernon"/>
    <x v="15"/>
    <n v="10550"/>
    <s v="East"/>
    <s v="TEC-PH-10003012"/>
    <x v="2"/>
    <s v="Phones"/>
    <s v="Nortel Meridian M3904 Professional Digital phone"/>
    <n v="307.98"/>
  </r>
  <r>
    <n v="715"/>
    <s v="US-2018-100048"/>
    <x v="7"/>
    <x v="240"/>
    <d v="2018-05-24T00:00:00"/>
    <s v="Standard Class"/>
    <s v="RS-19765"/>
    <s v="Roland Schwarz"/>
    <s v="Corporate"/>
    <s v="United States"/>
    <s v="Mount Vernon"/>
    <x v="15"/>
    <n v="10550"/>
    <s v="East"/>
    <s v="TEC-AC-10001606"/>
    <x v="2"/>
    <s v="Accessories"/>
    <s v="Logitech Wireless Performance Mouse MX for PC and Mac"/>
    <n v="299.97000000000003"/>
  </r>
  <r>
    <n v="716"/>
    <s v="CA-2015-153150"/>
    <x v="38"/>
    <x v="268"/>
    <d v="2015-07-06T00:00:00"/>
    <s v="Second Class"/>
    <s v="Dl-13600"/>
    <s v="Dorris liebe"/>
    <s v="Corporate"/>
    <s v="United States"/>
    <s v="Seattle"/>
    <x v="4"/>
    <n v="98105"/>
    <s v="West"/>
    <s v="OFF-BI-10003355"/>
    <x v="1"/>
    <s v="Binders"/>
    <s v="Cardinal Holdit Business Card Pockets"/>
    <n v="19.920000000000002"/>
  </r>
  <r>
    <n v="717"/>
    <s v="CA-2015-130092"/>
    <x v="11"/>
    <x v="269"/>
    <d v="2015-01-14T00:00:00"/>
    <s v="First Class"/>
    <s v="SV-20365"/>
    <s v="Seth Vernon"/>
    <s v="Consumer"/>
    <s v="United States"/>
    <s v="Dover"/>
    <x v="13"/>
    <n v="19901"/>
    <s v="East"/>
    <s v="FUR-FU-10000010"/>
    <x v="0"/>
    <s v="Furnishings"/>
    <s v="DAX Value U-Channel Document Frames, Easel Back"/>
    <n v="9.94"/>
  </r>
  <r>
    <n v="718"/>
    <s v="CA-2018-108910"/>
    <x v="30"/>
    <x v="241"/>
    <d v="2018-09-29T00:00:00"/>
    <s v="Standard Class"/>
    <s v="KC-16540"/>
    <s v="Kelly Collister"/>
    <s v="Consumer"/>
    <s v="United States"/>
    <s v="Newark"/>
    <x v="24"/>
    <n v="43055"/>
    <s v="East"/>
    <s v="FUR-FU-10002253"/>
    <x v="0"/>
    <s v="Furnishings"/>
    <s v="Howard Miller 13&quot; Diameter Pewter Finish Round Wall Clock"/>
    <n v="103.056"/>
  </r>
  <r>
    <n v="719"/>
    <s v="CA-2015-104472"/>
    <x v="21"/>
    <x v="270"/>
    <d v="2015-06-07T00:00:00"/>
    <s v="Standard Class"/>
    <s v="CK-12325"/>
    <s v="Christine Kargatis"/>
    <s v="Home Office"/>
    <s v="United States"/>
    <s v="Orem"/>
    <x v="7"/>
    <n v="84057"/>
    <s v="West"/>
    <s v="OFF-BI-10001658"/>
    <x v="1"/>
    <s v="Binders"/>
    <s v="GBC Standard Therm-A-Bind Covers"/>
    <n v="59.808"/>
  </r>
  <r>
    <n v="720"/>
    <s v="CA-2015-104472"/>
    <x v="21"/>
    <x v="270"/>
    <d v="2015-06-07T00:00:00"/>
    <s v="Standard Class"/>
    <s v="CK-12325"/>
    <s v="Christine Kargatis"/>
    <s v="Home Office"/>
    <s v="United States"/>
    <s v="Orem"/>
    <x v="7"/>
    <n v="84057"/>
    <s v="West"/>
    <s v="FUR-FU-10000246"/>
    <x v="0"/>
    <s v="Furnishings"/>
    <s v="Aluminum Document Frame"/>
    <n v="73.319999999999993"/>
  </r>
  <r>
    <n v="721"/>
    <s v="CA-2017-112942"/>
    <x v="40"/>
    <x v="271"/>
    <d v="2017-02-18T00:00:00"/>
    <s v="Standard Class"/>
    <s v="RD-19810"/>
    <s v="Ross DeVincentis"/>
    <s v="Home Office"/>
    <s v="United States"/>
    <s v="Los Angeles"/>
    <x v="1"/>
    <n v="90045"/>
    <s v="West"/>
    <s v="OFF-PA-10004092"/>
    <x v="1"/>
    <s v="Paper"/>
    <s v="Tops Green Bar Computer Printout Paper"/>
    <n v="146.82"/>
  </r>
  <r>
    <n v="722"/>
    <s v="CA-2017-142335"/>
    <x v="19"/>
    <x v="272"/>
    <d v="2017-12-19T00:00:00"/>
    <s v="Standard Class"/>
    <s v="MP-17965"/>
    <s v="Michael Paige"/>
    <s v="Corporate"/>
    <s v="United States"/>
    <s v="Detroit"/>
    <x v="12"/>
    <n v="48205"/>
    <s v="Central"/>
    <s v="FUR-TA-10000198"/>
    <x v="0"/>
    <s v="Tables"/>
    <s v="Chromcraft Bull-Nose Wood Oval Conference Tables &amp; Bases"/>
    <n v="1652.94"/>
  </r>
  <r>
    <n v="723"/>
    <s v="CA-2017-142335"/>
    <x v="19"/>
    <x v="272"/>
    <d v="2017-12-19T00:00:00"/>
    <s v="Standard Class"/>
    <s v="MP-17965"/>
    <s v="Michael Paige"/>
    <s v="Corporate"/>
    <s v="United States"/>
    <s v="Detroit"/>
    <x v="12"/>
    <n v="48205"/>
    <s v="Central"/>
    <s v="OFF-ST-10000036"/>
    <x v="1"/>
    <s v="Storage"/>
    <s v="Recycled Data-Pak for Archival Bound Computer Printouts, 12-1/2 x 12-1/2 x 16"/>
    <n v="296.37"/>
  </r>
  <r>
    <n v="724"/>
    <s v="CA-2015-117429"/>
    <x v="32"/>
    <x v="273"/>
    <d v="2015-10-13T00:00:00"/>
    <s v="Standard Class"/>
    <s v="MR-17545"/>
    <s v="Mathew Reese"/>
    <s v="Home Office"/>
    <s v="United States"/>
    <s v="Philadelphia"/>
    <x v="9"/>
    <n v="19140"/>
    <s v="East"/>
    <s v="FUR-FU-10000222"/>
    <x v="0"/>
    <s v="Furnishings"/>
    <s v="Seth Thomas 16&quot; Steel Case Clock"/>
    <n v="129.91999999999999"/>
  </r>
  <r>
    <n v="725"/>
    <s v="CA-2017-114713"/>
    <x v="38"/>
    <x v="274"/>
    <d v="2017-07-12T00:00:00"/>
    <s v="Standard Class"/>
    <s v="SC-20695"/>
    <s v="Steve Chapman"/>
    <s v="Corporate"/>
    <s v="United States"/>
    <s v="Hialeah"/>
    <x v="2"/>
    <n v="33012"/>
    <s v="South"/>
    <s v="OFF-SU-10004664"/>
    <x v="1"/>
    <s v="Supplies"/>
    <s v="Acme Softgrip Scissors"/>
    <n v="45.584000000000003"/>
  </r>
  <r>
    <n v="726"/>
    <s v="CA-2018-144113"/>
    <x v="12"/>
    <x v="118"/>
    <d v="2018-09-20T00:00:00"/>
    <s v="Standard Class"/>
    <s v="JF-15355"/>
    <s v="Jay Fein"/>
    <s v="Consumer"/>
    <s v="United States"/>
    <s v="Austin"/>
    <x v="5"/>
    <n v="78745"/>
    <s v="Central"/>
    <s v="OFF-EN-10001141"/>
    <x v="1"/>
    <s v="Envelopes"/>
    <s v="Manila Recycled Extra-Heavyweight Clasp Envelopes, 6&quot; x 9&quot;"/>
    <n v="17.568000000000001"/>
  </r>
  <r>
    <n v="727"/>
    <s v="CA-2018-144113"/>
    <x v="12"/>
    <x v="118"/>
    <d v="2018-09-20T00:00:00"/>
    <s v="Standard Class"/>
    <s v="JF-15355"/>
    <s v="Jay Fein"/>
    <s v="Consumer"/>
    <s v="United States"/>
    <s v="Austin"/>
    <x v="5"/>
    <n v="78745"/>
    <s v="Central"/>
    <s v="TEC-PH-10002170"/>
    <x v="2"/>
    <s v="Phones"/>
    <s v="ClearSounds CSC500 Amplified Spirit Phone Corded phone"/>
    <n v="55.991999999999997"/>
  </r>
  <r>
    <n v="728"/>
    <s v="US-2017-150861"/>
    <x v="4"/>
    <x v="275"/>
    <d v="2017-12-06T00:00:00"/>
    <s v="First Class"/>
    <s v="EG-13900"/>
    <s v="Emily Grady"/>
    <s v="Consumer"/>
    <s v="United States"/>
    <s v="Oceanside"/>
    <x v="15"/>
    <n v="11572"/>
    <s v="East"/>
    <s v="OFF-PA-10001954"/>
    <x v="1"/>
    <s v="Paper"/>
    <s v="Xerox 1964"/>
    <n v="182.72"/>
  </r>
  <r>
    <n v="729"/>
    <s v="US-2017-150861"/>
    <x v="4"/>
    <x v="275"/>
    <d v="2017-12-06T00:00:00"/>
    <s v="First Class"/>
    <s v="EG-13900"/>
    <s v="Emily Grady"/>
    <s v="Consumer"/>
    <s v="United States"/>
    <s v="Oceanside"/>
    <x v="15"/>
    <n v="11572"/>
    <s v="East"/>
    <s v="FUR-TA-10002228"/>
    <x v="0"/>
    <s v="Tables"/>
    <s v="Bevis Traditional Conference Table Top, Plinth Base"/>
    <n v="400.03199999999998"/>
  </r>
  <r>
    <n v="730"/>
    <s v="US-2017-150861"/>
    <x v="4"/>
    <x v="275"/>
    <d v="2017-12-06T00:00:00"/>
    <s v="First Class"/>
    <s v="EG-13900"/>
    <s v="Emily Grady"/>
    <s v="Consumer"/>
    <s v="United States"/>
    <s v="Oceanside"/>
    <x v="15"/>
    <n v="11572"/>
    <s v="East"/>
    <s v="OFF-ST-10004634"/>
    <x v="1"/>
    <s v="Storage"/>
    <s v="Personal Folder Holder, Ebony"/>
    <n v="33.630000000000003"/>
  </r>
  <r>
    <n v="731"/>
    <s v="US-2017-150861"/>
    <x v="4"/>
    <x v="275"/>
    <d v="2017-12-06T00:00:00"/>
    <s v="First Class"/>
    <s v="EG-13900"/>
    <s v="Emily Grady"/>
    <s v="Consumer"/>
    <s v="United States"/>
    <s v="Oceanside"/>
    <x v="15"/>
    <n v="11572"/>
    <s v="East"/>
    <s v="FUR-CH-10002965"/>
    <x v="0"/>
    <s v="Chairs"/>
    <s v="Global Leather Highback Executive Chair with Pneumatic Height Adjustment, Black"/>
    <n v="542.64599999999996"/>
  </r>
  <r>
    <n v="732"/>
    <s v="US-2017-150861"/>
    <x v="4"/>
    <x v="275"/>
    <d v="2017-12-06T00:00:00"/>
    <s v="First Class"/>
    <s v="EG-13900"/>
    <s v="Emily Grady"/>
    <s v="Consumer"/>
    <s v="United States"/>
    <s v="Oceanside"/>
    <x v="15"/>
    <n v="11572"/>
    <s v="East"/>
    <s v="OFF-LA-10001317"/>
    <x v="1"/>
    <s v="Labels"/>
    <s v="Avery 520"/>
    <n v="6.3"/>
  </r>
  <r>
    <n v="733"/>
    <s v="CA-2018-131954"/>
    <x v="43"/>
    <x v="276"/>
    <d v="2018-01-25T00:00:00"/>
    <s v="Standard Class"/>
    <s v="DS-13030"/>
    <s v="Darrin Sayre"/>
    <s v="Home Office"/>
    <s v="United States"/>
    <s v="Seattle"/>
    <x v="4"/>
    <n v="98115"/>
    <s v="West"/>
    <s v="OFF-ST-10000736"/>
    <x v="1"/>
    <s v="Storage"/>
    <s v="Carina Double Wide Media Storage Towers in Natural &amp; Black"/>
    <n v="242.94"/>
  </r>
  <r>
    <n v="734"/>
    <s v="CA-2018-131954"/>
    <x v="43"/>
    <x v="276"/>
    <d v="2018-01-25T00:00:00"/>
    <s v="Standard Class"/>
    <s v="DS-13030"/>
    <s v="Darrin Sayre"/>
    <s v="Home Office"/>
    <s v="United States"/>
    <s v="Seattle"/>
    <x v="4"/>
    <n v="98115"/>
    <s v="West"/>
    <s v="TEC-AC-10003610"/>
    <x v="2"/>
    <s v="Accessories"/>
    <s v="LogitechÂ Illuminated - Keyboard"/>
    <n v="179.97"/>
  </r>
  <r>
    <n v="735"/>
    <s v="CA-2018-131954"/>
    <x v="43"/>
    <x v="276"/>
    <d v="2018-01-25T00:00:00"/>
    <s v="Standard Class"/>
    <s v="DS-13030"/>
    <s v="Darrin Sayre"/>
    <s v="Home Office"/>
    <s v="United States"/>
    <s v="Seattle"/>
    <x v="4"/>
    <n v="98115"/>
    <s v="West"/>
    <s v="OFF-BI-10003982"/>
    <x v="1"/>
    <s v="Binders"/>
    <s v="Wilson Jones Century Plastic Molded Ring Binders"/>
    <n v="99.695999999999998"/>
  </r>
  <r>
    <n v="736"/>
    <s v="CA-2018-131954"/>
    <x v="43"/>
    <x v="276"/>
    <d v="2018-01-25T00:00:00"/>
    <s v="Standard Class"/>
    <s v="DS-13030"/>
    <s v="Darrin Sayre"/>
    <s v="Home Office"/>
    <s v="United States"/>
    <s v="Seattle"/>
    <x v="4"/>
    <n v="98115"/>
    <s v="West"/>
    <s v="OFF-BI-10003291"/>
    <x v="1"/>
    <s v="Binders"/>
    <s v="Wilson Jones Leather-Like Binders with DublLock Round Rings"/>
    <n v="27.936"/>
  </r>
  <r>
    <n v="737"/>
    <s v="CA-2018-131954"/>
    <x v="43"/>
    <x v="276"/>
    <d v="2018-01-25T00:00:00"/>
    <s v="Standard Class"/>
    <s v="DS-13030"/>
    <s v="Darrin Sayre"/>
    <s v="Home Office"/>
    <s v="United States"/>
    <s v="Seattle"/>
    <x v="4"/>
    <n v="98115"/>
    <s v="West"/>
    <s v="FUR-BO-10001619"/>
    <x v="0"/>
    <s v="Bookcases"/>
    <s v="O'Sullivan Cherrywood Estates Traditional Bookcase"/>
    <n v="84.98"/>
  </r>
  <r>
    <n v="738"/>
    <s v="CA-2018-131954"/>
    <x v="43"/>
    <x v="276"/>
    <d v="2018-01-25T00:00:00"/>
    <s v="Standard Class"/>
    <s v="DS-13030"/>
    <s v="Darrin Sayre"/>
    <s v="Home Office"/>
    <s v="United States"/>
    <s v="Seattle"/>
    <x v="4"/>
    <n v="98115"/>
    <s v="West"/>
    <s v="OFF-BI-10000138"/>
    <x v="1"/>
    <s v="Binders"/>
    <s v="Acco Translucent Poly Ring Binders"/>
    <n v="18.72"/>
  </r>
  <r>
    <n v="739"/>
    <s v="CA-2015-132500"/>
    <x v="14"/>
    <x v="78"/>
    <d v="2015-09-12T00:00:00"/>
    <s v="Standard Class"/>
    <s v="GZ-14470"/>
    <s v="Gary Zandusky"/>
    <s v="Consumer"/>
    <s v="United States"/>
    <s v="San Francisco"/>
    <x v="1"/>
    <n v="94110"/>
    <s v="West"/>
    <s v="TEC-AC-10001383"/>
    <x v="2"/>
    <s v="Accessories"/>
    <s v="Logitech Wireless Touch Keyboard K400"/>
    <n v="49.98"/>
  </r>
  <r>
    <n v="740"/>
    <s v="CA-2015-112326"/>
    <x v="50"/>
    <x v="277"/>
    <d v="2015-01-08T00:00:00"/>
    <s v="Standard Class"/>
    <s v="PO-19195"/>
    <s v="Phillina Ober"/>
    <s v="Home Office"/>
    <s v="United States"/>
    <s v="Naperville"/>
    <x v="10"/>
    <n v="60540"/>
    <s v="Central"/>
    <s v="OFF-LA-10003223"/>
    <x v="1"/>
    <s v="Labels"/>
    <s v="Avery 508"/>
    <n v="11.784000000000001"/>
  </r>
  <r>
    <n v="741"/>
    <s v="CA-2015-112326"/>
    <x v="50"/>
    <x v="277"/>
    <d v="2015-01-08T00:00:00"/>
    <s v="Standard Class"/>
    <s v="PO-19195"/>
    <s v="Phillina Ober"/>
    <s v="Home Office"/>
    <s v="United States"/>
    <s v="Naperville"/>
    <x v="10"/>
    <n v="60540"/>
    <s v="Central"/>
    <s v="OFF-ST-10002743"/>
    <x v="1"/>
    <s v="Storage"/>
    <s v="SAFCO Boltless Steel Shelving"/>
    <n v="272.73599999999999"/>
  </r>
  <r>
    <n v="742"/>
    <s v="CA-2015-112326"/>
    <x v="50"/>
    <x v="277"/>
    <d v="2015-01-08T00:00:00"/>
    <s v="Standard Class"/>
    <s v="PO-19195"/>
    <s v="Phillina Ober"/>
    <s v="Home Office"/>
    <s v="United States"/>
    <s v="Naperville"/>
    <x v="10"/>
    <n v="60540"/>
    <s v="Central"/>
    <s v="OFF-BI-10004094"/>
    <x v="1"/>
    <s v="Binders"/>
    <s v="GBC Standard Plastic Binding Systems Combs"/>
    <n v="3.54"/>
  </r>
  <r>
    <n v="743"/>
    <s v="US-2017-146710"/>
    <x v="8"/>
    <x v="278"/>
    <d v="2017-09-01T00:00:00"/>
    <s v="Standard Class"/>
    <s v="SS-20875"/>
    <s v="Sung Shariari"/>
    <s v="Consumer"/>
    <s v="United States"/>
    <s v="Dallas"/>
    <x v="5"/>
    <n v="75220"/>
    <s v="Central"/>
    <s v="OFF-SU-10004498"/>
    <x v="1"/>
    <s v="Supplies"/>
    <s v="Martin-Yale Premier Letter Opener"/>
    <n v="51.52"/>
  </r>
  <r>
    <n v="744"/>
    <s v="US-2017-146710"/>
    <x v="8"/>
    <x v="278"/>
    <d v="2017-09-01T00:00:00"/>
    <s v="Standard Class"/>
    <s v="SS-20875"/>
    <s v="Sung Shariari"/>
    <s v="Consumer"/>
    <s v="United States"/>
    <s v="Dallas"/>
    <x v="5"/>
    <n v="75220"/>
    <s v="Central"/>
    <s v="OFF-PA-10002615"/>
    <x v="1"/>
    <s v="Paper"/>
    <s v="Ampad Gold Fibre Wirebound Steno Books, 6&quot; x 9&quot;, Gregg Ruled"/>
    <n v="3.528"/>
  </r>
  <r>
    <n v="745"/>
    <s v="US-2017-146710"/>
    <x v="8"/>
    <x v="278"/>
    <d v="2017-09-01T00:00:00"/>
    <s v="Standard Class"/>
    <s v="SS-20875"/>
    <s v="Sung Shariari"/>
    <s v="Consumer"/>
    <s v="United States"/>
    <s v="Dallas"/>
    <x v="5"/>
    <n v="75220"/>
    <s v="Central"/>
    <s v="OFF-PA-10004971"/>
    <x v="1"/>
    <s v="Paper"/>
    <s v="Xerox 196"/>
    <n v="4.6239999999999997"/>
  </r>
  <r>
    <n v="746"/>
    <s v="US-2017-146710"/>
    <x v="8"/>
    <x v="278"/>
    <d v="2017-09-01T00:00:00"/>
    <s v="Standard Class"/>
    <s v="SS-20875"/>
    <s v="Sung Shariari"/>
    <s v="Consumer"/>
    <s v="United States"/>
    <s v="Dallas"/>
    <x v="5"/>
    <n v="75220"/>
    <s v="Central"/>
    <s v="OFF-SU-10004261"/>
    <x v="1"/>
    <s v="Supplies"/>
    <s v="Fiskars 8&quot; Scissors, 2/Pack"/>
    <n v="55.167999999999999"/>
  </r>
  <r>
    <n v="747"/>
    <s v="CA-2015-124429"/>
    <x v="23"/>
    <x v="279"/>
    <d v="2015-05-27T00:00:00"/>
    <s v="Same Day"/>
    <s v="MH-17785"/>
    <s v="Maya Herman"/>
    <s v="Corporate"/>
    <s v="United States"/>
    <s v="San Diego"/>
    <x v="1"/>
    <n v="92105"/>
    <s v="West"/>
    <s v="FUR-TA-10002607"/>
    <x v="0"/>
    <s v="Tables"/>
    <s v="KI Conference Tables"/>
    <n v="567.12"/>
  </r>
  <r>
    <n v="748"/>
    <s v="CA-2015-124429"/>
    <x v="23"/>
    <x v="279"/>
    <d v="2015-05-27T00:00:00"/>
    <s v="Same Day"/>
    <s v="MH-17785"/>
    <s v="Maya Herman"/>
    <s v="Corporate"/>
    <s v="United States"/>
    <s v="San Diego"/>
    <x v="1"/>
    <n v="92105"/>
    <s v="West"/>
    <s v="OFF-ST-10001809"/>
    <x v="1"/>
    <s v="Storage"/>
    <s v="Fellowes Officeware Wire Shelving"/>
    <n v="359.32"/>
  </r>
  <r>
    <n v="749"/>
    <s v="CA-2017-150889"/>
    <x v="37"/>
    <x v="231"/>
    <d v="2017-03-22T00:00:00"/>
    <s v="Second Class"/>
    <s v="PB-19105"/>
    <s v="Peter BÃ¼hler"/>
    <s v="Consumer"/>
    <s v="United States"/>
    <s v="Evanston"/>
    <x v="10"/>
    <n v="60201"/>
    <s v="Central"/>
    <s v="TEC-PH-10000004"/>
    <x v="2"/>
    <s v="Phones"/>
    <s v="Belkin iPhone and iPad Lightning Cable"/>
    <n v="11.992000000000001"/>
  </r>
  <r>
    <n v="750"/>
    <s v="CA-2018-126074"/>
    <x v="10"/>
    <x v="280"/>
    <d v="2018-10-06T00:00:00"/>
    <s v="Standard Class"/>
    <s v="RF-19735"/>
    <s v="Roland Fjeld"/>
    <s v="Consumer"/>
    <s v="United States"/>
    <s v="Trenton"/>
    <x v="12"/>
    <n v="48183"/>
    <s v="Central"/>
    <s v="OFF-BI-10003638"/>
    <x v="1"/>
    <s v="Binders"/>
    <s v="GBC Durable Plastic Covers"/>
    <n v="58.05"/>
  </r>
  <r>
    <n v="751"/>
    <s v="CA-2018-126074"/>
    <x v="10"/>
    <x v="280"/>
    <d v="2018-10-06T00:00:00"/>
    <s v="Standard Class"/>
    <s v="RF-19735"/>
    <s v="Roland Fjeld"/>
    <s v="Consumer"/>
    <s v="United States"/>
    <s v="Trenton"/>
    <x v="12"/>
    <n v="48183"/>
    <s v="Central"/>
    <s v="FUR-FU-10003577"/>
    <x v="0"/>
    <s v="Furnishings"/>
    <s v="Nu-Dell Leatherette Frames"/>
    <n v="157.74"/>
  </r>
  <r>
    <n v="752"/>
    <s v="CA-2018-126074"/>
    <x v="10"/>
    <x v="280"/>
    <d v="2018-10-06T00:00:00"/>
    <s v="Standard Class"/>
    <s v="RF-19735"/>
    <s v="Roland Fjeld"/>
    <s v="Consumer"/>
    <s v="United States"/>
    <s v="Trenton"/>
    <x v="12"/>
    <n v="48183"/>
    <s v="Central"/>
    <s v="OFF-AR-10003478"/>
    <x v="1"/>
    <s v="Art"/>
    <s v="Avery Hi-Liter EverBold Pen Style Fluorescent Highlighters, 4/Pack"/>
    <n v="56.98"/>
  </r>
  <r>
    <n v="753"/>
    <s v="CA-2018-126074"/>
    <x v="10"/>
    <x v="280"/>
    <d v="2018-10-06T00:00:00"/>
    <s v="Standard Class"/>
    <s v="RF-19735"/>
    <s v="Roland Fjeld"/>
    <s v="Consumer"/>
    <s v="United States"/>
    <s v="Trenton"/>
    <x v="12"/>
    <n v="48183"/>
    <s v="Central"/>
    <s v="OFF-BI-10000546"/>
    <x v="1"/>
    <s v="Binders"/>
    <s v="Avery Durable Binders"/>
    <n v="2.88"/>
  </r>
  <r>
    <n v="754"/>
    <s v="CA-2017-110499"/>
    <x v="24"/>
    <x v="281"/>
    <d v="2017-04-09T00:00:00"/>
    <s v="First Class"/>
    <s v="YC-21895"/>
    <s v="Yoseph Carroll"/>
    <s v="Corporate"/>
    <s v="United States"/>
    <s v="San Francisco"/>
    <x v="1"/>
    <n v="94110"/>
    <s v="West"/>
    <s v="TEC-CO-10002095"/>
    <x v="2"/>
    <s v="Copiers"/>
    <s v="Hewlett Packard 610 Color Digital Copier / Printer"/>
    <n v="1199.9760000000001"/>
  </r>
  <r>
    <n v="755"/>
    <s v="CA-2016-135272"/>
    <x v="19"/>
    <x v="214"/>
    <d v="2016-12-12T00:00:00"/>
    <s v="Standard Class"/>
    <s v="MS-17830"/>
    <s v="Melanie Seite"/>
    <s v="Consumer"/>
    <s v="United States"/>
    <s v="Los Angeles"/>
    <x v="1"/>
    <n v="90036"/>
    <s v="West"/>
    <s v="FUR-FU-10002759"/>
    <x v="0"/>
    <s v="Furnishings"/>
    <s v="12-1/2 Diameter Round Wall Clock"/>
    <n v="79.92"/>
  </r>
  <r>
    <n v="756"/>
    <s v="CA-2017-140928"/>
    <x v="12"/>
    <x v="31"/>
    <d v="2017-09-22T00:00:00"/>
    <s v="Standard Class"/>
    <s v="NB-18655"/>
    <s v="Nona Balk"/>
    <s v="Corporate"/>
    <s v="United States"/>
    <s v="Jacksonville"/>
    <x v="2"/>
    <n v="32216"/>
    <s v="South"/>
    <s v="FUR-TA-10001095"/>
    <x v="0"/>
    <s v="Tables"/>
    <s v="Chromcraft Round Conference Tables"/>
    <n v="383.43799999999999"/>
  </r>
  <r>
    <n v="757"/>
    <s v="CA-2015-106803"/>
    <x v="13"/>
    <x v="282"/>
    <d v="2016-01-02T00:00:00"/>
    <s v="Standard Class"/>
    <s v="DC-13285"/>
    <s v="Debra Catini"/>
    <s v="Consumer"/>
    <s v="United States"/>
    <s v="Cottage Grove"/>
    <x v="11"/>
    <n v="55016"/>
    <s v="Central"/>
    <s v="OFF-ST-10002444"/>
    <x v="1"/>
    <s v="Storage"/>
    <s v="Recycled Eldon Regeneration Jumbo File"/>
    <n v="24.56"/>
  </r>
  <r>
    <n v="758"/>
    <s v="CA-2015-106803"/>
    <x v="13"/>
    <x v="282"/>
    <d v="2016-01-02T00:00:00"/>
    <s v="Standard Class"/>
    <s v="DC-13285"/>
    <s v="Debra Catini"/>
    <s v="Consumer"/>
    <s v="United States"/>
    <s v="Cottage Grove"/>
    <x v="11"/>
    <n v="55016"/>
    <s v="Central"/>
    <s v="TEC-AC-10001267"/>
    <x v="2"/>
    <s v="Accessories"/>
    <s v="ImationÂ 32GB Pocket Pro USB 3.0Â Flash DriveÂ - 32 GB - Black - 1 P ..."/>
    <n v="119.8"/>
  </r>
  <r>
    <n v="759"/>
    <s v="CA-2018-117240"/>
    <x v="46"/>
    <x v="283"/>
    <d v="2018-07-28T00:00:00"/>
    <s v="Standard Class"/>
    <s v="CP-12340"/>
    <s v="Christine Phan"/>
    <s v="Corporate"/>
    <s v="United States"/>
    <s v="New York City"/>
    <x v="15"/>
    <n v="10009"/>
    <s v="East"/>
    <s v="OFF-BI-10000848"/>
    <x v="1"/>
    <s v="Binders"/>
    <s v="Angle-D Ring Binders"/>
    <n v="13.128"/>
  </r>
  <r>
    <n v="760"/>
    <s v="CA-2018-133333"/>
    <x v="12"/>
    <x v="65"/>
    <d v="2018-09-22T00:00:00"/>
    <s v="Standard Class"/>
    <s v="BF-11020"/>
    <s v="Barry FranzÃ¶sisch"/>
    <s v="Corporate"/>
    <s v="United States"/>
    <s v="Green Bay"/>
    <x v="6"/>
    <n v="54302"/>
    <s v="Central"/>
    <s v="OFF-PA-10002377"/>
    <x v="1"/>
    <s v="Paper"/>
    <s v="Adams Telephone Message Book W/Dividers/Space For Phone Numbers, 5 1/4&quot;X8 1/2&quot;, 200/Messages"/>
    <n v="22.72"/>
  </r>
  <r>
    <n v="761"/>
    <s v="CA-2016-112319"/>
    <x v="22"/>
    <x v="284"/>
    <d v="2016-09-05T00:00:00"/>
    <s v="Standard Class"/>
    <s v="AR-10510"/>
    <s v="Andrew Roberts"/>
    <s v="Consumer"/>
    <s v="United States"/>
    <s v="Los Angeles"/>
    <x v="1"/>
    <n v="90004"/>
    <s v="West"/>
    <s v="OFF-PA-10003441"/>
    <x v="1"/>
    <s v="Paper"/>
    <s v="Xerox 226"/>
    <n v="58.32"/>
  </r>
  <r>
    <n v="762"/>
    <s v="CA-2018-126046"/>
    <x v="28"/>
    <x v="132"/>
    <d v="2018-11-07T00:00:00"/>
    <s v="Standard Class"/>
    <s v="JC-16105"/>
    <s v="Julie Creighton"/>
    <s v="Corporate"/>
    <s v="United States"/>
    <s v="Atlanta"/>
    <x v="32"/>
    <n v="30318"/>
    <s v="South"/>
    <s v="OFF-LA-10004484"/>
    <x v="1"/>
    <s v="Labels"/>
    <s v="Avery 476"/>
    <n v="12.39"/>
  </r>
  <r>
    <n v="763"/>
    <s v="CA-2016-114923"/>
    <x v="40"/>
    <x v="285"/>
    <d v="2016-02-13T00:00:00"/>
    <s v="Standard Class"/>
    <s v="LH-17020"/>
    <s v="Lisa Hazard"/>
    <s v="Consumer"/>
    <s v="United States"/>
    <s v="Columbus"/>
    <x v="24"/>
    <n v="43229"/>
    <s v="East"/>
    <s v="TEC-PH-10003931"/>
    <x v="2"/>
    <s v="Phones"/>
    <s v="JBL Micro Wireless Portable Bluetooth Speaker"/>
    <n v="107.982"/>
  </r>
  <r>
    <n v="764"/>
    <s v="CA-2015-162775"/>
    <x v="11"/>
    <x v="286"/>
    <d v="2015-01-15T00:00:00"/>
    <s v="Second Class"/>
    <s v="CS-12250"/>
    <s v="Chris Selesnick"/>
    <s v="Corporate"/>
    <s v="United States"/>
    <s v="Bossier City"/>
    <x v="28"/>
    <n v="71111"/>
    <s v="South"/>
    <s v="OFF-EN-10001990"/>
    <x v="1"/>
    <s v="Envelopes"/>
    <s v="Staple envelope"/>
    <n v="11.36"/>
  </r>
  <r>
    <n v="765"/>
    <s v="CA-2015-162775"/>
    <x v="11"/>
    <x v="286"/>
    <d v="2015-01-15T00:00:00"/>
    <s v="Second Class"/>
    <s v="CS-12250"/>
    <s v="Chris Selesnick"/>
    <s v="Corporate"/>
    <s v="United States"/>
    <s v="Bossier City"/>
    <x v="28"/>
    <n v="71111"/>
    <s v="South"/>
    <s v="OFF-EN-10001532"/>
    <x v="1"/>
    <s v="Envelopes"/>
    <s v="Brown Kraft Recycled Envelopes"/>
    <n v="50.94"/>
  </r>
  <r>
    <n v="766"/>
    <s v="CA-2015-162775"/>
    <x v="11"/>
    <x v="286"/>
    <d v="2015-01-15T00:00:00"/>
    <s v="Second Class"/>
    <s v="CS-12250"/>
    <s v="Chris Selesnick"/>
    <s v="Corporate"/>
    <s v="United States"/>
    <s v="Bossier City"/>
    <x v="28"/>
    <n v="71111"/>
    <s v="South"/>
    <s v="TEC-AC-10003174"/>
    <x v="2"/>
    <s v="Accessories"/>
    <s v="Plantronics S12 Corded Telephone Headset System"/>
    <n v="646.74"/>
  </r>
  <r>
    <n v="767"/>
    <s v="CA-2015-162775"/>
    <x v="11"/>
    <x v="286"/>
    <d v="2015-01-15T00:00:00"/>
    <s v="Second Class"/>
    <s v="CS-12250"/>
    <s v="Chris Selesnick"/>
    <s v="Corporate"/>
    <s v="United States"/>
    <s v="Bossier City"/>
    <x v="28"/>
    <n v="71111"/>
    <s v="South"/>
    <s v="OFF-BI-10004187"/>
    <x v="1"/>
    <s v="Binders"/>
    <s v="3-ring staple pack"/>
    <n v="5.64"/>
  </r>
  <r>
    <n v="768"/>
    <s v="CA-2015-162775"/>
    <x v="11"/>
    <x v="286"/>
    <d v="2015-01-15T00:00:00"/>
    <s v="Second Class"/>
    <s v="CS-12250"/>
    <s v="Chris Selesnick"/>
    <s v="Corporate"/>
    <s v="United States"/>
    <s v="Bossier City"/>
    <x v="28"/>
    <n v="71111"/>
    <s v="South"/>
    <s v="OFF-ST-10000025"/>
    <x v="1"/>
    <s v="Storage"/>
    <s v="Fellowes Stor/Drawer Steel Plus Storage Drawers"/>
    <n v="572.58000000000004"/>
  </r>
  <r>
    <n v="769"/>
    <s v="CA-2015-106810"/>
    <x v="7"/>
    <x v="287"/>
    <d v="2015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s v="Furnishings"/>
    <s v="Electrix Halogen Magnifier Lamp"/>
    <n v="310.88"/>
  </r>
  <r>
    <n v="770"/>
    <s v="CA-2017-157245"/>
    <x v="7"/>
    <x v="288"/>
    <d v="2017-05-24T00:00:00"/>
    <s v="Standard Class"/>
    <s v="LE-16810"/>
    <s v="Laurel Elliston"/>
    <s v="Consumer"/>
    <s v="United States"/>
    <s v="Arlington"/>
    <x v="17"/>
    <n v="22204"/>
    <s v="South"/>
    <s v="FUR-CH-10003746"/>
    <x v="0"/>
    <s v="Chairs"/>
    <s v="Hon 4070 Series Pagoda Round Back Stacking Chairs"/>
    <n v="641.96"/>
  </r>
  <r>
    <n v="771"/>
    <s v="CA-2018-104220"/>
    <x v="31"/>
    <x v="289"/>
    <d v="2018-02-05T00:00:00"/>
    <s v="Standard Class"/>
    <s v="BV-11245"/>
    <s v="Benjamin Venier"/>
    <s v="Corporate"/>
    <s v="United States"/>
    <s v="Des Moines"/>
    <x v="23"/>
    <n v="50315"/>
    <s v="Central"/>
    <s v="OFF-BI-10001036"/>
    <x v="1"/>
    <s v="Binders"/>
    <s v="Cardinal EasyOpen D-Ring Binders"/>
    <n v="18.28"/>
  </r>
  <r>
    <n v="772"/>
    <s v="CA-2018-104220"/>
    <x v="31"/>
    <x v="289"/>
    <d v="2018-02-05T00:00:00"/>
    <s v="Standard Class"/>
    <s v="BV-11245"/>
    <s v="Benjamin Venier"/>
    <s v="Corporate"/>
    <s v="United States"/>
    <s v="Des Moines"/>
    <x v="23"/>
    <n v="50315"/>
    <s v="Central"/>
    <s v="TEC-PH-10004614"/>
    <x v="2"/>
    <s v="Phones"/>
    <s v="AT&amp;T 841000 Phone"/>
    <n v="207"/>
  </r>
  <r>
    <n v="773"/>
    <s v="CA-2018-104220"/>
    <x v="31"/>
    <x v="289"/>
    <d v="2018-02-05T00:00:00"/>
    <s v="Standard Class"/>
    <s v="BV-11245"/>
    <s v="Benjamin Venier"/>
    <s v="Corporate"/>
    <s v="United States"/>
    <s v="Des Moines"/>
    <x v="23"/>
    <n v="50315"/>
    <s v="Central"/>
    <s v="OFF-BI-10000301"/>
    <x v="1"/>
    <s v="Binders"/>
    <s v="GBC Instant Report Kit"/>
    <n v="32.35"/>
  </r>
  <r>
    <n v="774"/>
    <s v="CA-2018-104220"/>
    <x v="31"/>
    <x v="289"/>
    <d v="2018-02-05T00:00:00"/>
    <s v="Standard Class"/>
    <s v="BV-11245"/>
    <s v="Benjamin Venier"/>
    <s v="Corporate"/>
    <s v="United States"/>
    <s v="Des Moines"/>
    <x v="23"/>
    <n v="50315"/>
    <s v="Central"/>
    <s v="OFF-BI-10003910"/>
    <x v="1"/>
    <s v="Binders"/>
    <s v="DXL Angle-View Binders with Locking Rings by Samsill"/>
    <n v="7.71"/>
  </r>
  <r>
    <n v="775"/>
    <s v="CA-2018-104220"/>
    <x v="31"/>
    <x v="289"/>
    <d v="2018-02-05T00:00:00"/>
    <s v="Standard Class"/>
    <s v="BV-11245"/>
    <s v="Benjamin Venier"/>
    <s v="Corporate"/>
    <s v="United States"/>
    <s v="Des Moines"/>
    <x v="23"/>
    <n v="50315"/>
    <s v="Central"/>
    <s v="OFF-AR-10004648"/>
    <x v="1"/>
    <s v="Art"/>
    <s v="Boston 19500 Mighty Mite Electric Pencil Sharpener"/>
    <n v="40.299999999999997"/>
  </r>
  <r>
    <n v="776"/>
    <s v="CA-2018-104220"/>
    <x v="31"/>
    <x v="289"/>
    <d v="2018-02-05T00:00:00"/>
    <s v="Standard Class"/>
    <s v="BV-11245"/>
    <s v="Benjamin Venier"/>
    <s v="Corporate"/>
    <s v="United States"/>
    <s v="Des Moines"/>
    <x v="23"/>
    <n v="50315"/>
    <s v="Central"/>
    <s v="FUR-FU-10002597"/>
    <x v="0"/>
    <s v="Furnishings"/>
    <s v="C-Line Magnetic Cubicle Keepers, Clear Polypropylene"/>
    <n v="34.58"/>
  </r>
  <r>
    <n v="777"/>
    <s v="CA-2015-165974"/>
    <x v="38"/>
    <x v="290"/>
    <d v="2015-07-06T00:00:00"/>
    <s v="Standard Class"/>
    <s v="DL-12865"/>
    <s v="Dan Lawera"/>
    <s v="Consumer"/>
    <s v="United States"/>
    <s v="Cincinnati"/>
    <x v="24"/>
    <n v="45231"/>
    <s v="East"/>
    <s v="OFF-AR-10003405"/>
    <x v="1"/>
    <s v="Art"/>
    <s v="Dixon My First Ticonderoga Pencil, #2"/>
    <n v="32.76"/>
  </r>
  <r>
    <n v="778"/>
    <s v="CA-2016-144267"/>
    <x v="8"/>
    <x v="291"/>
    <d v="2016-08-23T00:00:00"/>
    <s v="First Class"/>
    <s v="NZ-18565"/>
    <s v="Nick Zandusky"/>
    <s v="Home Office"/>
    <s v="United States"/>
    <s v="San Francisco"/>
    <x v="1"/>
    <n v="94110"/>
    <s v="West"/>
    <s v="FUR-CH-10002335"/>
    <x v="0"/>
    <s v="Chairs"/>
    <s v="Hon GuestStacker Chair"/>
    <n v="544.00800000000004"/>
  </r>
  <r>
    <n v="779"/>
    <s v="CA-2016-144267"/>
    <x v="8"/>
    <x v="291"/>
    <d v="2016-08-23T00:00:00"/>
    <s v="First Class"/>
    <s v="NZ-18565"/>
    <s v="Nick Zandusky"/>
    <s v="Home Office"/>
    <s v="United States"/>
    <s v="San Francisco"/>
    <x v="1"/>
    <n v="94110"/>
    <s v="West"/>
    <s v="OFF-PA-10000157"/>
    <x v="1"/>
    <s v="Paper"/>
    <s v="Xerox 191"/>
    <n v="59.94"/>
  </r>
  <r>
    <n v="780"/>
    <s v="CA-2016-144267"/>
    <x v="8"/>
    <x v="291"/>
    <d v="2016-08-23T00:00:00"/>
    <s v="First Class"/>
    <s v="NZ-18565"/>
    <s v="Nick Zandusky"/>
    <s v="Home Office"/>
    <s v="United States"/>
    <s v="San Francisco"/>
    <x v="1"/>
    <n v="94110"/>
    <s v="West"/>
    <s v="OFF-PA-10001947"/>
    <x v="1"/>
    <s v="Paper"/>
    <s v="Xerox 1974"/>
    <n v="23.92"/>
  </r>
  <r>
    <n v="781"/>
    <s v="CA-2016-144267"/>
    <x v="8"/>
    <x v="291"/>
    <d v="2016-08-23T00:00:00"/>
    <s v="First Class"/>
    <s v="NZ-18565"/>
    <s v="Nick Zandusky"/>
    <s v="Home Office"/>
    <s v="United States"/>
    <s v="San Francisco"/>
    <x v="1"/>
    <n v="94110"/>
    <s v="West"/>
    <s v="OFF-PA-10003657"/>
    <x v="1"/>
    <s v="Paper"/>
    <s v="Xerox 1927"/>
    <n v="4.28"/>
  </r>
  <r>
    <n v="782"/>
    <s v="US-2016-157014"/>
    <x v="32"/>
    <x v="292"/>
    <d v="2016-10-06T00:00:00"/>
    <s v="Second Class"/>
    <s v="BM-11785"/>
    <s v="Bryan Mills"/>
    <s v="Consumer"/>
    <s v="United States"/>
    <s v="Columbus"/>
    <x v="24"/>
    <n v="43229"/>
    <s v="East"/>
    <s v="OFF-BI-10001098"/>
    <x v="1"/>
    <s v="Binders"/>
    <s v="Acco D-Ring Binder w/DublLock"/>
    <n v="32.07"/>
  </r>
  <r>
    <n v="783"/>
    <s v="US-2016-157014"/>
    <x v="32"/>
    <x v="292"/>
    <d v="2016-10-06T00:00:00"/>
    <s v="Second Class"/>
    <s v="BM-11785"/>
    <s v="Bryan Mills"/>
    <s v="Consumer"/>
    <s v="United States"/>
    <s v="Columbus"/>
    <x v="24"/>
    <n v="43229"/>
    <s v="East"/>
    <s v="TEC-AC-10002167"/>
    <x v="2"/>
    <s v="Accessories"/>
    <s v="ImationÂ 8gb Micro Traveldrive Usb 2.0Â Flash Drive"/>
    <n v="24"/>
  </r>
  <r>
    <n v="784"/>
    <s v="US-2016-157014"/>
    <x v="32"/>
    <x v="292"/>
    <d v="2016-10-06T00:00:00"/>
    <s v="Second Class"/>
    <s v="BM-11785"/>
    <s v="Bryan Mills"/>
    <s v="Consumer"/>
    <s v="United States"/>
    <s v="Columbus"/>
    <x v="24"/>
    <n v="43229"/>
    <s v="East"/>
    <s v="FUR-BO-10004409"/>
    <x v="0"/>
    <s v="Bookcases"/>
    <s v="Safco Value Mate Series Steel Bookcases, Baked Enamel Finish on Steel, Gray"/>
    <n v="35.49"/>
  </r>
  <r>
    <n v="785"/>
    <s v="US-2016-157014"/>
    <x v="32"/>
    <x v="292"/>
    <d v="2016-10-06T00:00:00"/>
    <s v="Second Class"/>
    <s v="BM-11785"/>
    <s v="Bryan Mills"/>
    <s v="Consumer"/>
    <s v="United States"/>
    <s v="Columbus"/>
    <x v="24"/>
    <n v="43229"/>
    <s v="East"/>
    <s v="TEC-AC-10000057"/>
    <x v="2"/>
    <s v="Accessories"/>
    <s v="Microsoft Natural Ergonomic Keyboard 4000"/>
    <n v="47.984000000000002"/>
  </r>
  <r>
    <n v="786"/>
    <s v="CA-2016-154921"/>
    <x v="23"/>
    <x v="293"/>
    <d v="2016-05-28T00:00:00"/>
    <s v="Standard Class"/>
    <s v="EA-14035"/>
    <s v="Erin Ashbrook"/>
    <s v="Corporate"/>
    <s v="United States"/>
    <s v="Columbia"/>
    <x v="20"/>
    <n v="29203"/>
    <s v="South"/>
    <s v="OFF-EN-10000056"/>
    <x v="1"/>
    <s v="Envelopes"/>
    <s v="Cameo Buff Policy Envelopes"/>
    <n v="186.69"/>
  </r>
  <r>
    <n v="787"/>
    <s v="CA-2018-129567"/>
    <x v="34"/>
    <x v="294"/>
    <d v="2018-03-21T00:00:00"/>
    <s v="Second Class"/>
    <s v="CL-12565"/>
    <s v="Clay Ludtke"/>
    <s v="Consumer"/>
    <s v="United States"/>
    <s v="Lancaster"/>
    <x v="1"/>
    <n v="93534"/>
    <s v="West"/>
    <s v="OFF-BI-10000014"/>
    <x v="1"/>
    <s v="Binders"/>
    <s v="Heavy-Duty E-Z-D Binders"/>
    <n v="17.456"/>
  </r>
  <r>
    <n v="788"/>
    <s v="CA-2016-154620"/>
    <x v="33"/>
    <x v="295"/>
    <d v="2016-12-16T00:00:00"/>
    <s v="Standard Class"/>
    <s v="LT-17110"/>
    <s v="Liz Thompson"/>
    <s v="Consumer"/>
    <s v="United States"/>
    <s v="Lancaster"/>
    <x v="1"/>
    <n v="93534"/>
    <s v="West"/>
    <s v="FUR-CH-10004675"/>
    <x v="0"/>
    <s v="Chairs"/>
    <s v="Lifetime Advantage Folding Chairs, 4/Carton"/>
    <n v="348.928"/>
  </r>
  <r>
    <n v="789"/>
    <s v="CA-2016-115938"/>
    <x v="38"/>
    <x v="153"/>
    <d v="2016-06-30T00:00:00"/>
    <s v="Standard Class"/>
    <s v="SA-20830"/>
    <s v="Sue Ann Reed"/>
    <s v="Consumer"/>
    <s v="United States"/>
    <s v="Richmond"/>
    <x v="17"/>
    <n v="23223"/>
    <s v="South"/>
    <s v="OFF-BI-10001543"/>
    <x v="1"/>
    <s v="Binders"/>
    <s v="GBC VeloBinder Manual Binding System"/>
    <n v="143.96"/>
  </r>
  <r>
    <n v="790"/>
    <s v="CA-2016-115938"/>
    <x v="38"/>
    <x v="153"/>
    <d v="2016-06-30T00:00:00"/>
    <s v="Standard Class"/>
    <s v="SA-20830"/>
    <s v="Sue Ann Reed"/>
    <s v="Consumer"/>
    <s v="United States"/>
    <s v="Richmond"/>
    <x v="17"/>
    <n v="23223"/>
    <s v="South"/>
    <s v="OFF-ST-10001321"/>
    <x v="1"/>
    <s v="Storage"/>
    <s v="Decoflex Hanging Personal Folder File, Blue"/>
    <n v="15.42"/>
  </r>
  <r>
    <n v="791"/>
    <s v="CA-2016-115938"/>
    <x v="38"/>
    <x v="153"/>
    <d v="2016-06-30T00:00:00"/>
    <s v="Standard Class"/>
    <s v="SA-20830"/>
    <s v="Sue Ann Reed"/>
    <s v="Consumer"/>
    <s v="United States"/>
    <s v="Richmond"/>
    <x v="17"/>
    <n v="23223"/>
    <s v="South"/>
    <s v="OFF-BI-10001132"/>
    <x v="1"/>
    <s v="Binders"/>
    <s v="Acco PRESSTEX Data Binder with Storage Hooks, Dark Blue, 9 1/2&quot; X 11&quot;"/>
    <n v="43.04"/>
  </r>
  <r>
    <n v="792"/>
    <s v="CA-2016-115938"/>
    <x v="38"/>
    <x v="153"/>
    <d v="2016-06-30T00:00:00"/>
    <s v="Standard Class"/>
    <s v="SA-20830"/>
    <s v="Sue Ann Reed"/>
    <s v="Consumer"/>
    <s v="United States"/>
    <s v="Richmond"/>
    <x v="17"/>
    <n v="23223"/>
    <s v="South"/>
    <s v="FUR-CH-10003199"/>
    <x v="0"/>
    <s v="Chairs"/>
    <s v="Office Star - Contemporary Task Swivel Chair"/>
    <n v="332.94"/>
  </r>
  <r>
    <n v="793"/>
    <s v="CA-2017-105256"/>
    <x v="7"/>
    <x v="244"/>
    <d v="2017-05-20T00:00:00"/>
    <s v="Same Day"/>
    <s v="JK-15730"/>
    <s v="Joe Kamberova"/>
    <s v="Consumer"/>
    <s v="United States"/>
    <s v="Asheville"/>
    <x v="3"/>
    <n v="28806"/>
    <s v="South"/>
    <s v="TEC-PH-10001530"/>
    <x v="2"/>
    <s v="Phones"/>
    <s v="Cisco Unified IP Phone 7945G VoIP phone"/>
    <n v="1363.96"/>
  </r>
  <r>
    <n v="794"/>
    <s v="CA-2015-156433"/>
    <x v="30"/>
    <x v="59"/>
    <d v="2015-09-26T00:00:00"/>
    <s v="Standard Class"/>
    <s v="ES-14020"/>
    <s v="Erica Smith"/>
    <s v="Consumer"/>
    <s v="United States"/>
    <s v="San Francisco"/>
    <x v="1"/>
    <n v="94110"/>
    <s v="West"/>
    <s v="OFF-LA-10001569"/>
    <x v="1"/>
    <s v="Labels"/>
    <s v="Avery 499"/>
    <n v="9.9600000000000009"/>
  </r>
  <r>
    <n v="795"/>
    <s v="CA-2015-156433"/>
    <x v="30"/>
    <x v="59"/>
    <d v="2015-09-26T00:00:00"/>
    <s v="Standard Class"/>
    <s v="ES-14020"/>
    <s v="Erica Smith"/>
    <s v="Consumer"/>
    <s v="United States"/>
    <s v="San Francisco"/>
    <x v="1"/>
    <n v="94110"/>
    <s v="West"/>
    <s v="OFF-PA-10003724"/>
    <x v="1"/>
    <s v="Paper"/>
    <s v="Wirebound Message Book, 4 per Page"/>
    <n v="21.72"/>
  </r>
  <r>
    <n v="796"/>
    <s v="CA-2018-151428"/>
    <x v="12"/>
    <x v="296"/>
    <d v="2018-09-26T00:00:00"/>
    <s v="Standard Class"/>
    <s v="RH-19495"/>
    <s v="Rick Hansen"/>
    <s v="Consumer"/>
    <s v="United States"/>
    <s v="Rochester"/>
    <x v="11"/>
    <n v="55901"/>
    <s v="Central"/>
    <s v="OFF-BI-10000546"/>
    <x v="1"/>
    <s v="Binders"/>
    <s v="Avery Durable Binders"/>
    <n v="20.16"/>
  </r>
  <r>
    <n v="797"/>
    <s v="CA-2016-124653"/>
    <x v="27"/>
    <x v="100"/>
    <d v="2016-12-26T00:00:00"/>
    <s v="First Class"/>
    <s v="DB-13120"/>
    <s v="David Bremer"/>
    <s v="Corporate"/>
    <s v="United States"/>
    <s v="Rochester"/>
    <x v="15"/>
    <n v="14609"/>
    <s v="East"/>
    <s v="OFF-PA-10000176"/>
    <x v="1"/>
    <s v="Paper"/>
    <s v="Xerox 1887"/>
    <n v="132.79"/>
  </r>
  <r>
    <n v="798"/>
    <s v="CA-2016-124653"/>
    <x v="27"/>
    <x v="100"/>
    <d v="2016-12-26T00:00:00"/>
    <s v="First Class"/>
    <s v="DB-13120"/>
    <s v="David Bremer"/>
    <s v="Corporate"/>
    <s v="United States"/>
    <s v="Rochester"/>
    <x v="15"/>
    <n v="14609"/>
    <s v="East"/>
    <s v="OFF-PA-10002365"/>
    <x v="1"/>
    <s v="Paper"/>
    <s v="Xerox 1967"/>
    <n v="12.96"/>
  </r>
  <r>
    <n v="799"/>
    <s v="CA-2016-124653"/>
    <x v="27"/>
    <x v="100"/>
    <d v="2016-12-26T00:00:00"/>
    <s v="First Class"/>
    <s v="DB-13120"/>
    <s v="David Bremer"/>
    <s v="Corporate"/>
    <s v="United States"/>
    <s v="Rochester"/>
    <x v="15"/>
    <n v="14609"/>
    <s v="East"/>
    <s v="OFF-LA-10002271"/>
    <x v="1"/>
    <s v="Labels"/>
    <s v="Smead Alpha-Z Color-Coded Second Alphabetical Labels and Starter Set"/>
    <n v="21.56"/>
  </r>
  <r>
    <n v="800"/>
    <s v="CA-2016-101910"/>
    <x v="4"/>
    <x v="154"/>
    <d v="2016-12-03T00:00:00"/>
    <s v="Standard Class"/>
    <s v="CD-11920"/>
    <s v="Carlos Daly"/>
    <s v="Consumer"/>
    <s v="United States"/>
    <s v="Lake Elsinore"/>
    <x v="1"/>
    <n v="92530"/>
    <s v="West"/>
    <s v="FUR-CH-10002647"/>
    <x v="0"/>
    <s v="Chairs"/>
    <s v="Situations Contoured Folding Chairs, 4/Set"/>
    <n v="283.92"/>
  </r>
  <r>
    <n v="801"/>
    <s v="CA-2018-105809"/>
    <x v="51"/>
    <x v="297"/>
    <d v="2018-02-23T00:00:00"/>
    <s v="First Class"/>
    <s v="HW-14935"/>
    <s v="Helen Wasserman"/>
    <s v="Corporate"/>
    <s v="United States"/>
    <s v="San Diego"/>
    <x v="1"/>
    <n v="92105"/>
    <s v="West"/>
    <s v="FUR-FU-10004090"/>
    <x v="0"/>
    <s v="Furnishings"/>
    <s v="Executive Impressions 14&quot; Contract Wall Clock"/>
    <n v="22.23"/>
  </r>
  <r>
    <n v="802"/>
    <s v="CA-2018-105809"/>
    <x v="51"/>
    <x v="297"/>
    <d v="2018-02-23T00:00:00"/>
    <s v="First Class"/>
    <s v="HW-14935"/>
    <s v="Helen Wasserman"/>
    <s v="Corporate"/>
    <s v="United States"/>
    <s v="San Diego"/>
    <x v="1"/>
    <n v="92105"/>
    <s v="West"/>
    <s v="TEC-PH-10001580"/>
    <x v="2"/>
    <s v="Phones"/>
    <s v="Logitech Mobile Speakerphone P710e -Â speaker phone"/>
    <n v="215.96799999999999"/>
  </r>
  <r>
    <n v="803"/>
    <s v="CA-2017-136133"/>
    <x v="42"/>
    <x v="298"/>
    <d v="2017-08-23T00:00:00"/>
    <s v="Second Class"/>
    <s v="HW-14935"/>
    <s v="Helen Wasserman"/>
    <s v="Corporate"/>
    <s v="United States"/>
    <s v="New York City"/>
    <x v="15"/>
    <n v="10024"/>
    <s v="East"/>
    <s v="OFF-AP-10000576"/>
    <x v="1"/>
    <s v="Appliances"/>
    <s v="Belkin 7 Outlet SurgeMaster II"/>
    <n v="355.32"/>
  </r>
  <r>
    <n v="804"/>
    <s v="CA-2017-115504"/>
    <x v="34"/>
    <x v="299"/>
    <d v="2017-03-17T00:00:00"/>
    <s v="Standard Class"/>
    <s v="MC-18130"/>
    <s v="Mike Caudle"/>
    <s v="Corporate"/>
    <s v="United States"/>
    <s v="Monroe"/>
    <x v="28"/>
    <n v="71203"/>
    <s v="South"/>
    <s v="OFF-PA-10003953"/>
    <x v="1"/>
    <s v="Paper"/>
    <s v="Xerox 218"/>
    <n v="12.96"/>
  </r>
  <r>
    <n v="805"/>
    <s v="CA-2018-135783"/>
    <x v="18"/>
    <x v="300"/>
    <d v="2018-04-24T00:00:00"/>
    <s v="First Class"/>
    <s v="GM-14440"/>
    <s v="Gary McGarr"/>
    <s v="Consumer"/>
    <s v="United States"/>
    <s v="San Francisco"/>
    <x v="1"/>
    <n v="94122"/>
    <s v="West"/>
    <s v="FUR-FU-10000794"/>
    <x v="0"/>
    <s v="Furnishings"/>
    <s v="Eldon Stackable Tray, Side-Load, Legal, Smoke"/>
    <n v="18.28"/>
  </r>
  <r>
    <n v="806"/>
    <s v="CA-2015-134313"/>
    <x v="0"/>
    <x v="301"/>
    <d v="2015-11-07T00:00:00"/>
    <s v="Standard Class"/>
    <s v="RA-19915"/>
    <s v="Russell Applegate"/>
    <s v="Consumer"/>
    <s v="United States"/>
    <s v="Denver"/>
    <x v="22"/>
    <n v="80219"/>
    <s v="West"/>
    <s v="OFF-AR-10001897"/>
    <x v="1"/>
    <s v="Art"/>
    <s v="Model L Table or Wall-Mount Pencil Sharpener"/>
    <n v="43.176000000000002"/>
  </r>
  <r>
    <n v="807"/>
    <s v="CA-2015-134313"/>
    <x v="0"/>
    <x v="301"/>
    <d v="2015-11-07T00:00:00"/>
    <s v="Standard Class"/>
    <s v="RA-19915"/>
    <s v="Russell Applegate"/>
    <s v="Consumer"/>
    <s v="United States"/>
    <s v="Denver"/>
    <x v="22"/>
    <n v="80219"/>
    <s v="West"/>
    <s v="TEC-PH-10001795"/>
    <x v="2"/>
    <s v="Phones"/>
    <s v="ClearOne CHATAttach 160 -Â speaker phone"/>
    <n v="1983.9680000000001"/>
  </r>
  <r>
    <n v="808"/>
    <s v="CA-2016-140921"/>
    <x v="25"/>
    <x v="302"/>
    <d v="2016-02-05T00:00:00"/>
    <s v="First Class"/>
    <s v="AA-10375"/>
    <s v="Allen Armold"/>
    <s v="Consumer"/>
    <s v="United States"/>
    <s v="Omaha"/>
    <x v="8"/>
    <n v="68104"/>
    <s v="Central"/>
    <s v="FUR-FU-10003347"/>
    <x v="0"/>
    <s v="Furnishings"/>
    <s v="Coloredge Poster Frame"/>
    <n v="28.4"/>
  </r>
  <r>
    <n v="809"/>
    <s v="CA-2016-140921"/>
    <x v="25"/>
    <x v="302"/>
    <d v="2016-02-05T00:00:00"/>
    <s v="First Class"/>
    <s v="AA-10375"/>
    <s v="Allen Armold"/>
    <s v="Consumer"/>
    <s v="United States"/>
    <s v="Omaha"/>
    <x v="8"/>
    <n v="68104"/>
    <s v="Central"/>
    <s v="TEC-AC-10004901"/>
    <x v="2"/>
    <s v="Accessories"/>
    <s v="Kensington SlimBlade Notebook Wireless Mouse with Nano Receiver"/>
    <n v="149.97"/>
  </r>
  <r>
    <n v="810"/>
    <s v="CA-2015-151995"/>
    <x v="2"/>
    <x v="303"/>
    <d v="2015-10-15T00:00:00"/>
    <s v="First Class"/>
    <s v="ZC-21910"/>
    <s v="Zuschuss Carroll"/>
    <s v="Consumer"/>
    <s v="United States"/>
    <s v="Edmonds"/>
    <x v="4"/>
    <n v="98026"/>
    <s v="West"/>
    <s v="OFF-AR-10003190"/>
    <x v="1"/>
    <s v="Art"/>
    <s v="Newell 32"/>
    <n v="11.52"/>
  </r>
  <r>
    <n v="811"/>
    <s v="CA-2015-151995"/>
    <x v="2"/>
    <x v="303"/>
    <d v="2015-10-15T00:00:00"/>
    <s v="First Class"/>
    <s v="ZC-21910"/>
    <s v="Zuschuss Carroll"/>
    <s v="Consumer"/>
    <s v="United States"/>
    <s v="Edmonds"/>
    <x v="4"/>
    <n v="98026"/>
    <s v="West"/>
    <s v="FUR-TA-10002903"/>
    <x v="0"/>
    <s v="Tables"/>
    <s v="Bevis Round Bullnose 29&quot; High Table Top"/>
    <n v="1298.55"/>
  </r>
  <r>
    <n v="812"/>
    <s v="CA-2015-151995"/>
    <x v="2"/>
    <x v="303"/>
    <d v="2015-10-15T00:00:00"/>
    <s v="First Class"/>
    <s v="ZC-21910"/>
    <s v="Zuschuss Carroll"/>
    <s v="Consumer"/>
    <s v="United States"/>
    <s v="Edmonds"/>
    <x v="4"/>
    <n v="98026"/>
    <s v="West"/>
    <s v="OFF-AP-10000240"/>
    <x v="1"/>
    <s v="Appliances"/>
    <s v="Belkin F9G930V10-GRY 9 Outlet Surge"/>
    <n v="213.92"/>
  </r>
  <r>
    <n v="813"/>
    <s v="CA-2015-151995"/>
    <x v="2"/>
    <x v="303"/>
    <d v="2015-10-15T00:00:00"/>
    <s v="First Class"/>
    <s v="ZC-21910"/>
    <s v="Zuschuss Carroll"/>
    <s v="Consumer"/>
    <s v="United States"/>
    <s v="Edmonds"/>
    <x v="4"/>
    <n v="98026"/>
    <s v="West"/>
    <s v="TEC-AC-10001101"/>
    <x v="2"/>
    <s v="Accessories"/>
    <s v="Sony 16GB Class 10 Micro SDHC R40 Memory Card"/>
    <n v="25.78"/>
  </r>
  <r>
    <n v="814"/>
    <s v="CA-2018-143686"/>
    <x v="7"/>
    <x v="304"/>
    <d v="2018-05-14T00:00:00"/>
    <s v="Same Day"/>
    <s v="PJ-19015"/>
    <s v="Pauline Johnson"/>
    <s v="Consumer"/>
    <s v="United States"/>
    <s v="Santa Ana"/>
    <x v="1"/>
    <n v="92704"/>
    <s v="West"/>
    <s v="FUR-FU-10000794"/>
    <x v="0"/>
    <s v="Furnishings"/>
    <s v="Eldon Stackable Tray, Side-Load, Legal, Smoke"/>
    <n v="18.28"/>
  </r>
  <r>
    <n v="815"/>
    <s v="CA-2018-143686"/>
    <x v="7"/>
    <x v="304"/>
    <d v="2018-05-14T00:00:00"/>
    <s v="Same Day"/>
    <s v="PJ-19015"/>
    <s v="Pauline Johnson"/>
    <s v="Consumer"/>
    <s v="United States"/>
    <s v="Santa Ana"/>
    <x v="1"/>
    <n v="92704"/>
    <s v="West"/>
    <s v="TEC-AC-10001838"/>
    <x v="2"/>
    <s v="Accessories"/>
    <s v="Razer Tiamat Over Ear 7.1 Surround Sound PC Gaming Headset"/>
    <n v="1399.93"/>
  </r>
  <r>
    <n v="816"/>
    <s v="CA-2016-106565"/>
    <x v="48"/>
    <x v="305"/>
    <d v="2016-03-23T00:00:00"/>
    <s v="First Class"/>
    <s v="BW-11110"/>
    <s v="Bart Watters"/>
    <s v="Corporate"/>
    <s v="United States"/>
    <s v="Milwaukee"/>
    <x v="6"/>
    <n v="53209"/>
    <s v="Central"/>
    <s v="OFF-PA-10000061"/>
    <x v="1"/>
    <s v="Paper"/>
    <s v="Xerox 205"/>
    <n v="51.84"/>
  </r>
  <r>
    <n v="817"/>
    <s v="CA-2017-149370"/>
    <x v="14"/>
    <x v="306"/>
    <d v="2017-09-19T00:00:00"/>
    <s v="Standard Class"/>
    <s v="DB-13210"/>
    <s v="Dean Braden"/>
    <s v="Consumer"/>
    <s v="United States"/>
    <s v="Philadelphia"/>
    <x v="9"/>
    <n v="19140"/>
    <s v="East"/>
    <s v="OFF-PA-10003651"/>
    <x v="1"/>
    <s v="Paper"/>
    <s v="Xerox 1968"/>
    <n v="5.3440000000000003"/>
  </r>
  <r>
    <n v="818"/>
    <s v="CA-2015-140858"/>
    <x v="38"/>
    <x v="307"/>
    <d v="2015-07-02T00:00:00"/>
    <s v="Standard Class"/>
    <s v="CA-12775"/>
    <s v="Cynthia Arntzen"/>
    <s v="Consumer"/>
    <s v="United States"/>
    <s v="Philadelphia"/>
    <x v="9"/>
    <n v="19140"/>
    <s v="East"/>
    <s v="OFF-PA-10000304"/>
    <x v="1"/>
    <s v="Paper"/>
    <s v="Xerox 1995"/>
    <n v="41.472000000000001"/>
  </r>
  <r>
    <n v="819"/>
    <s v="CA-2015-140858"/>
    <x v="38"/>
    <x v="307"/>
    <d v="2015-07-02T00:00:00"/>
    <s v="Standard Class"/>
    <s v="CA-12775"/>
    <s v="Cynthia Arntzen"/>
    <s v="Consumer"/>
    <s v="United States"/>
    <s v="Philadelphia"/>
    <x v="9"/>
    <n v="19140"/>
    <s v="East"/>
    <s v="OFF-BI-10003094"/>
    <x v="1"/>
    <s v="Binders"/>
    <s v="Self-Adhesive Ring Binder Labels"/>
    <n v="3.1680000000000001"/>
  </r>
  <r>
    <n v="820"/>
    <s v="CA-2015-140858"/>
    <x v="38"/>
    <x v="307"/>
    <d v="2015-07-02T00:00:00"/>
    <s v="Standard Class"/>
    <s v="CA-12775"/>
    <s v="Cynthia Arntzen"/>
    <s v="Consumer"/>
    <s v="United States"/>
    <s v="Philadelphia"/>
    <x v="9"/>
    <n v="19140"/>
    <s v="East"/>
    <s v="FUR-CH-10001394"/>
    <x v="0"/>
    <s v="Chairs"/>
    <s v="Global Leather Executive Chair"/>
    <n v="1228.4649999999999"/>
  </r>
  <r>
    <n v="821"/>
    <s v="CA-2015-140858"/>
    <x v="38"/>
    <x v="307"/>
    <d v="2015-07-02T00:00:00"/>
    <s v="Standard Class"/>
    <s v="CA-12775"/>
    <s v="Cynthia Arntzen"/>
    <s v="Consumer"/>
    <s v="United States"/>
    <s v="Philadelphia"/>
    <x v="9"/>
    <n v="19140"/>
    <s v="East"/>
    <s v="OFF-BI-10004230"/>
    <x v="1"/>
    <s v="Binders"/>
    <s v="GBC Recycled Grain Textured Covers"/>
    <n v="31.085999999999999"/>
  </r>
  <r>
    <n v="822"/>
    <s v="CA-2015-140858"/>
    <x v="38"/>
    <x v="307"/>
    <d v="2015-07-02T00:00:00"/>
    <s v="Standard Class"/>
    <s v="CA-12775"/>
    <s v="Cynthia Arntzen"/>
    <s v="Consumer"/>
    <s v="United States"/>
    <s v="Philadelphia"/>
    <x v="9"/>
    <n v="19140"/>
    <s v="East"/>
    <s v="OFF-PA-10003395"/>
    <x v="1"/>
    <s v="Paper"/>
    <s v="Xerox 1941"/>
    <n v="335.52"/>
  </r>
  <r>
    <n v="823"/>
    <s v="CA-2018-101434"/>
    <x v="17"/>
    <x v="308"/>
    <d v="2018-06-27T00:00:00"/>
    <s v="Standard Class"/>
    <s v="TR-21325"/>
    <s v="Toby Ritter"/>
    <s v="Consumer"/>
    <s v="United States"/>
    <s v="Belleville"/>
    <x v="30"/>
    <n v="7109"/>
    <s v="East"/>
    <s v="TEC-AC-10002402"/>
    <x v="2"/>
    <s v="Accessories"/>
    <s v="Razer Kraken PRO Over Ear PC and Music Headset"/>
    <n v="239.97"/>
  </r>
  <r>
    <n v="824"/>
    <s v="CA-2018-101434"/>
    <x v="17"/>
    <x v="308"/>
    <d v="2018-06-27T00:00:00"/>
    <s v="Standard Class"/>
    <s v="TR-21325"/>
    <s v="Toby Ritter"/>
    <s v="Consumer"/>
    <s v="United States"/>
    <s v="Belleville"/>
    <x v="30"/>
    <n v="7109"/>
    <s v="East"/>
    <s v="OFF-LA-10003223"/>
    <x v="1"/>
    <s v="Labels"/>
    <s v="Avery 508"/>
    <n v="9.82"/>
  </r>
  <r>
    <n v="825"/>
    <s v="US-2015-102071"/>
    <x v="35"/>
    <x v="309"/>
    <d v="2015-05-15T00:00:00"/>
    <s v="Standard Class"/>
    <s v="PG-18820"/>
    <s v="Patrick Gardner"/>
    <s v="Consumer"/>
    <s v="United States"/>
    <s v="San Francisco"/>
    <x v="1"/>
    <n v="94110"/>
    <s v="West"/>
    <s v="TEC-AC-10003441"/>
    <x v="2"/>
    <s v="Accessories"/>
    <s v="Kingston Digital DataTraveler 32GB USB 2.0"/>
    <n v="67.8"/>
  </r>
  <r>
    <n v="826"/>
    <s v="US-2015-102071"/>
    <x v="35"/>
    <x v="309"/>
    <d v="2015-05-15T00:00:00"/>
    <s v="Standard Class"/>
    <s v="PG-18820"/>
    <s v="Patrick Gardner"/>
    <s v="Consumer"/>
    <s v="United States"/>
    <s v="San Francisco"/>
    <x v="1"/>
    <n v="94110"/>
    <s v="West"/>
    <s v="TEC-AC-10000109"/>
    <x v="2"/>
    <s v="Accessories"/>
    <s v="Sony Micro Vault Click 16 GB USB 2.0 Flash Drive"/>
    <n v="167.97"/>
  </r>
  <r>
    <n v="827"/>
    <s v="CA-2018-126956"/>
    <x v="47"/>
    <x v="170"/>
    <d v="2018-08-28T00:00:00"/>
    <s v="Standard Class"/>
    <s v="GT-14710"/>
    <s v="Greg Tran"/>
    <s v="Consumer"/>
    <s v="United States"/>
    <s v="Lakeville"/>
    <x v="11"/>
    <n v="55044"/>
    <s v="Central"/>
    <s v="OFF-FA-10002280"/>
    <x v="1"/>
    <s v="Fasteners"/>
    <s v="Advantus Plastic Paper Clips"/>
    <n v="35"/>
  </r>
  <r>
    <n v="828"/>
    <s v="CA-2018-126956"/>
    <x v="47"/>
    <x v="170"/>
    <d v="2018-08-28T00:00:00"/>
    <s v="Standard Class"/>
    <s v="GT-14710"/>
    <s v="Greg Tran"/>
    <s v="Consumer"/>
    <s v="United States"/>
    <s v="Lakeville"/>
    <x v="11"/>
    <n v="55044"/>
    <s v="Central"/>
    <s v="OFF-SU-10000381"/>
    <x v="1"/>
    <s v="Supplies"/>
    <s v="Acme Forged Steel Scissors with Black Enamel Handles"/>
    <n v="37.24"/>
  </r>
  <r>
    <n v="829"/>
    <s v="CA-2018-126956"/>
    <x v="47"/>
    <x v="170"/>
    <d v="2018-08-28T00:00:00"/>
    <s v="Standard Class"/>
    <s v="GT-14710"/>
    <s v="Greg Tran"/>
    <s v="Consumer"/>
    <s v="United States"/>
    <s v="Lakeville"/>
    <x v="11"/>
    <n v="55044"/>
    <s v="Central"/>
    <s v="OFF-EN-10004459"/>
    <x v="1"/>
    <s v="Envelopes"/>
    <s v="Security-Tint Envelopes"/>
    <n v="15.28"/>
  </r>
  <r>
    <n v="830"/>
    <s v="CA-2018-129462"/>
    <x v="1"/>
    <x v="114"/>
    <d v="2018-06-21T00:00:00"/>
    <s v="Second Class"/>
    <s v="JE-15745"/>
    <s v="Joel Eaton"/>
    <s v="Consumer"/>
    <s v="United States"/>
    <s v="Florence"/>
    <x v="0"/>
    <n v="41042"/>
    <s v="South"/>
    <s v="FUR-CH-10000665"/>
    <x v="0"/>
    <s v="Chairs"/>
    <s v="Global Airflow Leather Mesh Back Chair, Black"/>
    <n v="301.95999999999998"/>
  </r>
  <r>
    <n v="831"/>
    <s v="CA-2018-129462"/>
    <x v="1"/>
    <x v="114"/>
    <d v="2018-06-21T00:00:00"/>
    <s v="Second Class"/>
    <s v="JE-15745"/>
    <s v="Joel Eaton"/>
    <s v="Consumer"/>
    <s v="United States"/>
    <s v="Florence"/>
    <x v="0"/>
    <n v="41042"/>
    <s v="South"/>
    <s v="OFF-AP-10003884"/>
    <x v="1"/>
    <s v="Appliances"/>
    <s v="Fellowes Smart Surge Ten-Outlet Protector, Platinum"/>
    <n v="180.66"/>
  </r>
  <r>
    <n v="832"/>
    <s v="CA-2018-129462"/>
    <x v="1"/>
    <x v="114"/>
    <d v="2018-06-21T00:00:00"/>
    <s v="Second Class"/>
    <s v="JE-15745"/>
    <s v="Joel Eaton"/>
    <s v="Consumer"/>
    <s v="United States"/>
    <s v="Florence"/>
    <x v="0"/>
    <n v="41042"/>
    <s v="South"/>
    <s v="TEC-PH-10001557"/>
    <x v="2"/>
    <s v="Phones"/>
    <s v="Pyle PMP37LED"/>
    <n v="191.98"/>
  </r>
  <r>
    <n v="833"/>
    <s v="CA-2018-129462"/>
    <x v="1"/>
    <x v="114"/>
    <d v="2018-06-21T00:00:00"/>
    <s v="Second Class"/>
    <s v="JE-15745"/>
    <s v="Joel Eaton"/>
    <s v="Consumer"/>
    <s v="United States"/>
    <s v="Florence"/>
    <x v="0"/>
    <n v="41042"/>
    <s v="South"/>
    <s v="TEC-PH-10002085"/>
    <x v="2"/>
    <s v="Phones"/>
    <s v="Clarity 53712"/>
    <n v="65.989999999999995"/>
  </r>
  <r>
    <n v="834"/>
    <s v="CA-2017-165316"/>
    <x v="46"/>
    <x v="310"/>
    <d v="2017-07-27T00:00:00"/>
    <s v="Standard Class"/>
    <s v="JB-15400"/>
    <s v="Jennifer Braxton"/>
    <s v="Corporate"/>
    <s v="United States"/>
    <s v="Tampa"/>
    <x v="2"/>
    <n v="33614"/>
    <s v="South"/>
    <s v="OFF-AR-10002956"/>
    <x v="1"/>
    <s v="Art"/>
    <s v="Boston 16801 Nautilus Battery Pencil Sharpener"/>
    <n v="35.216000000000001"/>
  </r>
  <r>
    <n v="835"/>
    <s v="CA-2017-165316"/>
    <x v="46"/>
    <x v="310"/>
    <d v="2017-07-27T00:00:00"/>
    <s v="Standard Class"/>
    <s v="JB-15400"/>
    <s v="Jennifer Braxton"/>
    <s v="Corporate"/>
    <s v="United States"/>
    <s v="Tampa"/>
    <x v="2"/>
    <n v="33614"/>
    <s v="South"/>
    <s v="OFF-AP-10003266"/>
    <x v="1"/>
    <s v="Appliances"/>
    <s v="Holmes Replacement Filter for HEPA Air Cleaner, Large Room"/>
    <n v="23.696000000000002"/>
  </r>
  <r>
    <n v="836"/>
    <s v="CA-2017-165316"/>
    <x v="46"/>
    <x v="310"/>
    <d v="2017-07-27T00:00:00"/>
    <s v="Standard Class"/>
    <s v="JB-15400"/>
    <s v="Jennifer Braxton"/>
    <s v="Corporate"/>
    <s v="United States"/>
    <s v="Tampa"/>
    <x v="2"/>
    <n v="33614"/>
    <s v="South"/>
    <s v="TEC-MA-10004002"/>
    <x v="2"/>
    <s v="Machines"/>
    <s v="Zebra GX420t Direct Thermal/Thermal Transfer Printer"/>
    <n v="265.47500000000002"/>
  </r>
  <r>
    <n v="837"/>
    <s v="US-2015-115987"/>
    <x v="14"/>
    <x v="78"/>
    <d v="2015-09-13T00:00:00"/>
    <s v="Second Class"/>
    <s v="LH-17020"/>
    <s v="Lisa Hazard"/>
    <s v="Consumer"/>
    <s v="United States"/>
    <s v="Tyler"/>
    <x v="5"/>
    <n v="75701"/>
    <s v="Central"/>
    <s v="OFF-BI-10001071"/>
    <x v="1"/>
    <s v="Binders"/>
    <s v="GBC ProClick Punch Binding System"/>
    <n v="51.183999999999997"/>
  </r>
  <r>
    <n v="838"/>
    <s v="US-2018-156083"/>
    <x v="0"/>
    <x v="259"/>
    <d v="2018-11-11T00:00:00"/>
    <s v="Standard Class"/>
    <s v="JL-15175"/>
    <s v="James Lanier"/>
    <s v="Home Office"/>
    <s v="United States"/>
    <s v="Columbia"/>
    <x v="18"/>
    <n v="38401"/>
    <s v="South"/>
    <s v="OFF-PA-10001560"/>
    <x v="1"/>
    <s v="Paper"/>
    <s v="Adams Telephone Message Books, 5 1/4â€ x 11â€"/>
    <n v="9.6639999999999997"/>
  </r>
  <r>
    <n v="839"/>
    <s v="US-2017-137547"/>
    <x v="15"/>
    <x v="311"/>
    <d v="2017-03-12T00:00:00"/>
    <s v="Standard Class"/>
    <s v="EB-13705"/>
    <s v="Ed Braxton"/>
    <s v="Corporate"/>
    <s v="United States"/>
    <s v="Fort Worth"/>
    <x v="5"/>
    <n v="76106"/>
    <s v="Central"/>
    <s v="TEC-PH-10002365"/>
    <x v="2"/>
    <s v="Phones"/>
    <s v="Belkin Grip Candy Sheer Case / Cover for iPhone 5 and 5S"/>
    <n v="21.071999999999999"/>
  </r>
  <r>
    <n v="840"/>
    <s v="CA-2016-100454"/>
    <x v="5"/>
    <x v="312"/>
    <d v="2016-11-25T00:00:00"/>
    <s v="Standard Class"/>
    <s v="BM-11650"/>
    <s v="Brian Moss"/>
    <s v="Corporate"/>
    <s v="United States"/>
    <s v="New York City"/>
    <x v="15"/>
    <n v="10035"/>
    <s v="East"/>
    <s v="OFF-AR-10004648"/>
    <x v="1"/>
    <s v="Art"/>
    <s v="Boston 19500 Mighty Mite Electric Pencil Sharpener"/>
    <n v="60.45"/>
  </r>
  <r>
    <n v="841"/>
    <s v="CA-2016-100454"/>
    <x v="5"/>
    <x v="312"/>
    <d v="2016-11-25T00:00:00"/>
    <s v="Standard Class"/>
    <s v="BM-11650"/>
    <s v="Brian Moss"/>
    <s v="Corporate"/>
    <s v="United States"/>
    <s v="New York City"/>
    <x v="15"/>
    <n v="10035"/>
    <s v="East"/>
    <s v="OFF-AR-10002578"/>
    <x v="1"/>
    <s v="Art"/>
    <s v="Newell 335"/>
    <n v="11.52"/>
  </r>
  <r>
    <n v="842"/>
    <s v="CA-2016-100454"/>
    <x v="5"/>
    <x v="312"/>
    <d v="2016-11-25T00:00:00"/>
    <s v="Standard Class"/>
    <s v="BM-11650"/>
    <s v="Brian Moss"/>
    <s v="Corporate"/>
    <s v="United States"/>
    <s v="New York City"/>
    <x v="15"/>
    <n v="10035"/>
    <s v="East"/>
    <s v="FUR-BO-10001519"/>
    <x v="0"/>
    <s v="Bookcases"/>
    <s v="O'Sullivan 3-Shelf Heavy-Duty Bookcases"/>
    <n v="186.048"/>
  </r>
  <r>
    <n v="843"/>
    <s v="CA-2017-161669"/>
    <x v="0"/>
    <x v="77"/>
    <d v="2017-11-09T00:00:00"/>
    <s v="First Class"/>
    <s v="EM-14095"/>
    <s v="Eudokia Martin"/>
    <s v="Corporate"/>
    <s v="United States"/>
    <s v="Los Angeles"/>
    <x v="1"/>
    <n v="90036"/>
    <s v="West"/>
    <s v="OFF-BI-10001294"/>
    <x v="1"/>
    <s v="Binders"/>
    <s v="Fellowes Binding Cases"/>
    <n v="37.44"/>
  </r>
  <r>
    <n v="844"/>
    <s v="CA-2017-161669"/>
    <x v="0"/>
    <x v="77"/>
    <d v="2017-11-09T00:00:00"/>
    <s v="First Class"/>
    <s v="EM-14095"/>
    <s v="Eudokia Martin"/>
    <s v="Corporate"/>
    <s v="United States"/>
    <s v="Los Angeles"/>
    <x v="1"/>
    <n v="90036"/>
    <s v="West"/>
    <s v="OFF-BI-10001636"/>
    <x v="1"/>
    <s v="Binders"/>
    <s v="Ibico Plastic and Wire Spiral Binding Combs"/>
    <n v="26.975999999999999"/>
  </r>
  <r>
    <n v="845"/>
    <s v="CA-2017-161669"/>
    <x v="0"/>
    <x v="77"/>
    <d v="2017-11-09T00:00:00"/>
    <s v="First Class"/>
    <s v="EM-14095"/>
    <s v="Eudokia Martin"/>
    <s v="Corporate"/>
    <s v="United States"/>
    <s v="Los Angeles"/>
    <x v="1"/>
    <n v="90036"/>
    <s v="West"/>
    <s v="OFF-SU-10002503"/>
    <x v="1"/>
    <s v="Supplies"/>
    <s v="Acme Preferred Stainless Steel Scissors"/>
    <n v="11.36"/>
  </r>
  <r>
    <n v="846"/>
    <s v="CA-2017-161669"/>
    <x v="0"/>
    <x v="77"/>
    <d v="2017-11-09T00:00:00"/>
    <s v="First Class"/>
    <s v="EM-14095"/>
    <s v="Eudokia Martin"/>
    <s v="Corporate"/>
    <s v="United States"/>
    <s v="Los Angeles"/>
    <x v="1"/>
    <n v="90036"/>
    <s v="West"/>
    <s v="OFF-LA-10004093"/>
    <x v="1"/>
    <s v="Labels"/>
    <s v="Avery 486"/>
    <n v="14.62"/>
  </r>
  <r>
    <n v="847"/>
    <s v="CA-2016-114300"/>
    <x v="2"/>
    <x v="313"/>
    <d v="2016-10-17T00:00:00"/>
    <s v="Standard Class"/>
    <s v="AF-10885"/>
    <s v="Art Foster"/>
    <s v="Consumer"/>
    <s v="United States"/>
    <s v="Louisville"/>
    <x v="0"/>
    <n v="40214"/>
    <s v="South"/>
    <s v="TEC-PH-10001552"/>
    <x v="2"/>
    <s v="Phones"/>
    <s v="I Need's 3d Hello Kitty Hybrid Silicone Case Cover for HTC One X 4g with 3d Hello Kitty Stylus Pen Green/pink"/>
    <n v="83.72"/>
  </r>
  <r>
    <n v="848"/>
    <s v="CA-2016-114300"/>
    <x v="2"/>
    <x v="313"/>
    <d v="2016-10-17T00:00:00"/>
    <s v="Standard Class"/>
    <s v="AF-10885"/>
    <s v="Art Foster"/>
    <s v="Consumer"/>
    <s v="United States"/>
    <s v="Louisville"/>
    <x v="0"/>
    <n v="40214"/>
    <s v="South"/>
    <s v="FUR-CH-10001891"/>
    <x v="0"/>
    <s v="Chairs"/>
    <s v="Global Deluxe Office Fabric Chairs"/>
    <n v="287.94"/>
  </r>
  <r>
    <n v="849"/>
    <s v="CA-2018-107503"/>
    <x v="41"/>
    <x v="314"/>
    <d v="2018-01-06T00:00:00"/>
    <s v="Standard Class"/>
    <s v="GA-14725"/>
    <s v="Guy Armstrong"/>
    <s v="Consumer"/>
    <s v="United States"/>
    <s v="Lorain"/>
    <x v="24"/>
    <n v="44052"/>
    <s v="East"/>
    <s v="FUR-FU-10003878"/>
    <x v="0"/>
    <s v="Furnishings"/>
    <s v="Linden 10&quot; Round Wall Clock, Black"/>
    <n v="48.896000000000001"/>
  </r>
  <r>
    <n v="850"/>
    <s v="CA-2015-107755"/>
    <x v="25"/>
    <x v="315"/>
    <d v="2015-02-12T00:00:00"/>
    <s v="Standard Class"/>
    <s v="CK-12760"/>
    <s v="Cyma Kinney"/>
    <s v="Corporate"/>
    <s v="United States"/>
    <s v="Linden"/>
    <x v="30"/>
    <n v="7036"/>
    <s v="East"/>
    <s v="TEC-AC-10000710"/>
    <x v="2"/>
    <s v="Accessories"/>
    <s v="Maxell DVD-RAM Discs"/>
    <n v="115.36"/>
  </r>
  <r>
    <n v="851"/>
    <s v="CA-2017-152534"/>
    <x v="17"/>
    <x v="23"/>
    <d v="2017-06-25T00:00:00"/>
    <s v="Second Class"/>
    <s v="DP-13105"/>
    <s v="Dave Poirier"/>
    <s v="Corporate"/>
    <s v="United States"/>
    <s v="Salinas"/>
    <x v="1"/>
    <n v="93905"/>
    <s v="West"/>
    <s v="OFF-AR-10002335"/>
    <x v="1"/>
    <s v="Art"/>
    <s v="DIXON Oriole Pencils"/>
    <n v="5.16"/>
  </r>
  <r>
    <n v="852"/>
    <s v="CA-2017-152534"/>
    <x v="17"/>
    <x v="23"/>
    <d v="2017-06-25T00:00:00"/>
    <s v="Second Class"/>
    <s v="DP-13105"/>
    <s v="Dave Poirier"/>
    <s v="Corporate"/>
    <s v="United States"/>
    <s v="Salinas"/>
    <x v="1"/>
    <n v="93905"/>
    <s v="West"/>
    <s v="OFF-PA-10001870"/>
    <x v="1"/>
    <s v="Paper"/>
    <s v="Xerox 202"/>
    <n v="38.880000000000003"/>
  </r>
  <r>
    <n v="853"/>
    <s v="CA-2017-113747"/>
    <x v="23"/>
    <x v="316"/>
    <d v="2017-06-04T00:00:00"/>
    <s v="Standard Class"/>
    <s v="VD-21670"/>
    <s v="Valerie Dominguez"/>
    <s v="Consumer"/>
    <s v="United States"/>
    <s v="Jackson"/>
    <x v="35"/>
    <n v="39212"/>
    <s v="South"/>
    <s v="OFF-AR-10003373"/>
    <x v="1"/>
    <s v="Art"/>
    <s v="Boston School Pro Electric Pencil Sharpener, 1670"/>
    <n v="185.88"/>
  </r>
  <r>
    <n v="854"/>
    <s v="CA-2017-123274"/>
    <x v="51"/>
    <x v="317"/>
    <d v="2017-02-24T00:00:00"/>
    <s v="Standard Class"/>
    <s v="GT-14710"/>
    <s v="Greg Tran"/>
    <s v="Consumer"/>
    <s v="United States"/>
    <s v="New York City"/>
    <x v="15"/>
    <n v="10035"/>
    <s v="East"/>
    <s v="FUR-FU-10004090"/>
    <x v="0"/>
    <s v="Furnishings"/>
    <s v="Executive Impressions 14&quot; Contract Wall Clock"/>
    <n v="44.46"/>
  </r>
  <r>
    <n v="855"/>
    <s v="CA-2017-123274"/>
    <x v="51"/>
    <x v="317"/>
    <d v="2017-02-24T00:00:00"/>
    <s v="Standard Class"/>
    <s v="GT-14710"/>
    <s v="Greg Tran"/>
    <s v="Consumer"/>
    <s v="United States"/>
    <s v="New York City"/>
    <x v="15"/>
    <n v="10035"/>
    <s v="East"/>
    <s v="OFF-ST-10000736"/>
    <x v="1"/>
    <s v="Storage"/>
    <s v="Carina Double Wide Media Storage Towers in Natural &amp; Black"/>
    <n v="242.94"/>
  </r>
  <r>
    <n v="856"/>
    <s v="CA-2015-125612"/>
    <x v="36"/>
    <x v="93"/>
    <d v="2015-08-08T00:00:00"/>
    <s v="Standard Class"/>
    <s v="BK-11260"/>
    <s v="Berenike Kampe"/>
    <s v="Consumer"/>
    <s v="United States"/>
    <s v="New York City"/>
    <x v="15"/>
    <n v="10035"/>
    <s v="East"/>
    <s v="OFF-PA-10001019"/>
    <x v="1"/>
    <s v="Paper"/>
    <s v="Xerox 1884"/>
    <n v="39.96"/>
  </r>
  <r>
    <n v="857"/>
    <s v="CA-2015-125612"/>
    <x v="36"/>
    <x v="93"/>
    <d v="2015-08-08T00:00:00"/>
    <s v="Standard Class"/>
    <s v="BK-11260"/>
    <s v="Berenike Kampe"/>
    <s v="Consumer"/>
    <s v="United States"/>
    <s v="New York City"/>
    <x v="15"/>
    <n v="10035"/>
    <s v="East"/>
    <s v="OFF-SU-10002537"/>
    <x v="1"/>
    <s v="Supplies"/>
    <s v="Acme Box Cutter Scissors"/>
    <n v="102.3"/>
  </r>
  <r>
    <n v="858"/>
    <s v="CA-2015-125612"/>
    <x v="36"/>
    <x v="93"/>
    <d v="2015-08-08T00:00:00"/>
    <s v="Standard Class"/>
    <s v="BK-11260"/>
    <s v="Berenike Kampe"/>
    <s v="Consumer"/>
    <s v="United States"/>
    <s v="New York City"/>
    <x v="15"/>
    <n v="10035"/>
    <s v="East"/>
    <s v="OFF-ST-10003221"/>
    <x v="1"/>
    <s v="Storage"/>
    <s v="Staple magnet"/>
    <n v="21.36"/>
  </r>
  <r>
    <n v="859"/>
    <s v="CA-2018-161984"/>
    <x v="29"/>
    <x v="318"/>
    <d v="2018-04-15T00:00:00"/>
    <s v="Standard Class"/>
    <s v="SJ-20125"/>
    <s v="Sanjit Jacobs"/>
    <s v="Home Office"/>
    <s v="United States"/>
    <s v="New Brunswick"/>
    <x v="30"/>
    <n v="8901"/>
    <s v="East"/>
    <s v="OFF-PA-10004569"/>
    <x v="1"/>
    <s v="Paper"/>
    <s v="Wirebound Message Books, Two 4 1/4&quot; x 5&quot; Forms per Page"/>
    <n v="7.61"/>
  </r>
  <r>
    <n v="860"/>
    <s v="CA-2018-161984"/>
    <x v="29"/>
    <x v="318"/>
    <d v="2018-04-15T00:00:00"/>
    <s v="Standard Class"/>
    <s v="SJ-20125"/>
    <s v="Sanjit Jacobs"/>
    <s v="Home Office"/>
    <s v="United States"/>
    <s v="New Brunswick"/>
    <x v="30"/>
    <n v="8901"/>
    <s v="East"/>
    <s v="OFF-FA-10000624"/>
    <x v="1"/>
    <s v="Fasteners"/>
    <s v="OIC Binder Clips"/>
    <n v="7.16"/>
  </r>
  <r>
    <n v="861"/>
    <s v="CA-2015-133851"/>
    <x v="1"/>
    <x v="3"/>
    <d v="2015-06-16T00:00:00"/>
    <s v="Standard Class"/>
    <s v="CM-12445"/>
    <s v="Chuck Magee"/>
    <s v="Consumer"/>
    <s v="United States"/>
    <s v="San Francisco"/>
    <x v="1"/>
    <n v="94122"/>
    <s v="West"/>
    <s v="OFF-SU-10001225"/>
    <x v="1"/>
    <s v="Supplies"/>
    <s v="Staple remover"/>
    <n v="7.36"/>
  </r>
  <r>
    <n v="862"/>
    <s v="CA-2015-133851"/>
    <x v="1"/>
    <x v="3"/>
    <d v="2015-06-16T00:00:00"/>
    <s v="Standard Class"/>
    <s v="CM-12445"/>
    <s v="Chuck Magee"/>
    <s v="Consumer"/>
    <s v="United States"/>
    <s v="San Francisco"/>
    <x v="1"/>
    <n v="94122"/>
    <s v="West"/>
    <s v="OFF-AR-10003752"/>
    <x v="1"/>
    <s v="Art"/>
    <s v="Deluxe Chalkboard Eraser Cleaner"/>
    <n v="23.1"/>
  </r>
  <r>
    <n v="863"/>
    <s v="CA-2017-134474"/>
    <x v="41"/>
    <x v="319"/>
    <d v="2017-01-07T00:00:00"/>
    <s v="Second Class"/>
    <s v="AJ-10795"/>
    <s v="Anthony Johnson"/>
    <s v="Corporate"/>
    <s v="United States"/>
    <s v="Jacksonville"/>
    <x v="2"/>
    <n v="32216"/>
    <s v="South"/>
    <s v="TEC-AC-10001714"/>
    <x v="2"/>
    <s v="Accessories"/>
    <s v="LogitechÂ MX Performance Wireless Mouse"/>
    <n v="191.47200000000001"/>
  </r>
  <r>
    <n v="864"/>
    <s v="CA-2017-134474"/>
    <x v="41"/>
    <x v="319"/>
    <d v="2017-01-07T00:00:00"/>
    <s v="Second Class"/>
    <s v="AJ-10795"/>
    <s v="Anthony Johnson"/>
    <s v="Corporate"/>
    <s v="United States"/>
    <s v="Jacksonville"/>
    <x v="2"/>
    <n v="32216"/>
    <s v="South"/>
    <s v="OFF-AR-10003958"/>
    <x v="1"/>
    <s v="Art"/>
    <s v="Newell 337"/>
    <n v="5.2480000000000002"/>
  </r>
  <r>
    <n v="865"/>
    <s v="CA-2017-134474"/>
    <x v="41"/>
    <x v="319"/>
    <d v="2017-01-07T00:00:00"/>
    <s v="Second Class"/>
    <s v="AJ-10795"/>
    <s v="Anthony Johnson"/>
    <s v="Corporate"/>
    <s v="United States"/>
    <s v="Jacksonville"/>
    <x v="2"/>
    <n v="32216"/>
    <s v="South"/>
    <s v="TEC-PH-10002923"/>
    <x v="2"/>
    <s v="Phones"/>
    <s v="Logitech B530 USBÂ HeadsetÂ -Â headsetÂ - Full size, Binaural"/>
    <n v="59.183999999999997"/>
  </r>
  <r>
    <n v="866"/>
    <s v="CA-2015-149020"/>
    <x v="50"/>
    <x v="320"/>
    <d v="2015-01-15T00:00:00"/>
    <s v="Standard Class"/>
    <s v="AJ-10780"/>
    <s v="Anthony Jacobs"/>
    <s v="Corporate"/>
    <s v="United States"/>
    <s v="Springfield"/>
    <x v="17"/>
    <n v="22153"/>
    <s v="South"/>
    <s v="OFF-LA-10004272"/>
    <x v="1"/>
    <s v="Labels"/>
    <s v="Avery 482"/>
    <n v="2.89"/>
  </r>
  <r>
    <n v="867"/>
    <s v="CA-2015-149020"/>
    <x v="50"/>
    <x v="320"/>
    <d v="2015-01-15T00:00:00"/>
    <s v="Standard Class"/>
    <s v="AJ-10780"/>
    <s v="Anthony Jacobs"/>
    <s v="Corporate"/>
    <s v="United States"/>
    <s v="Springfield"/>
    <x v="17"/>
    <n v="22153"/>
    <s v="South"/>
    <s v="FUR-FU-10000965"/>
    <x v="0"/>
    <s v="Furnishings"/>
    <s v="Howard Miller 11-1/2&quot; Diameter Ridgewood Wall Clock"/>
    <n v="51.94"/>
  </r>
  <r>
    <n v="868"/>
    <s v="CA-2017-134362"/>
    <x v="30"/>
    <x v="321"/>
    <d v="2017-10-02T00:00:00"/>
    <s v="First Class"/>
    <s v="LS-16945"/>
    <s v="Linda Southworth"/>
    <s v="Corporate"/>
    <s v="United States"/>
    <s v="Philadelphia"/>
    <x v="9"/>
    <n v="19140"/>
    <s v="East"/>
    <s v="OFF-LA-10004853"/>
    <x v="1"/>
    <s v="Labels"/>
    <s v="Avery 483"/>
    <n v="15.936"/>
  </r>
  <r>
    <n v="869"/>
    <s v="CA-2015-136742"/>
    <x v="29"/>
    <x v="322"/>
    <d v="2015-04-10T00:00:00"/>
    <s v="Standard Class"/>
    <s v="GP-14740"/>
    <s v="Guy Phonely"/>
    <s v="Corporate"/>
    <s v="United States"/>
    <s v="Lancaster"/>
    <x v="9"/>
    <n v="17602"/>
    <s v="East"/>
    <s v="OFF-BI-10003719"/>
    <x v="1"/>
    <s v="Binders"/>
    <s v="Large Capacity Hanging Post Binders"/>
    <n v="44.91"/>
  </r>
  <r>
    <n v="870"/>
    <s v="CA-2017-158099"/>
    <x v="22"/>
    <x v="323"/>
    <d v="2017-09-05T00:00:00"/>
    <s v="First Class"/>
    <s v="PK-18910"/>
    <s v="Paul Knutson"/>
    <s v="Home Office"/>
    <s v="United States"/>
    <s v="Philadelphia"/>
    <x v="9"/>
    <n v="19143"/>
    <s v="East"/>
    <s v="OFF-BI-10000545"/>
    <x v="1"/>
    <s v="Binders"/>
    <s v="GBC Ibimaster 500 Manual ProClick Binding System"/>
    <n v="1141.47"/>
  </r>
  <r>
    <n v="871"/>
    <s v="CA-2017-158099"/>
    <x v="22"/>
    <x v="323"/>
    <d v="2017-09-05T00:00:00"/>
    <s v="First Class"/>
    <s v="PK-18910"/>
    <s v="Paul Knutson"/>
    <s v="Home Office"/>
    <s v="United States"/>
    <s v="Philadelphia"/>
    <x v="9"/>
    <n v="19143"/>
    <s v="East"/>
    <s v="TEC-PH-10002496"/>
    <x v="2"/>
    <s v="Phones"/>
    <s v="Cisco SPA301"/>
    <n v="280.78199999999998"/>
  </r>
  <r>
    <n v="872"/>
    <s v="CA-2016-131128"/>
    <x v="16"/>
    <x v="324"/>
    <d v="2016-10-20T00:00:00"/>
    <s v="First Class"/>
    <s v="TB-21520"/>
    <s v="Tracy Blumstein"/>
    <s v="Consumer"/>
    <s v="United States"/>
    <s v="Concord"/>
    <x v="38"/>
    <n v="3301"/>
    <s v="East"/>
    <s v="OFF-PA-10003591"/>
    <x v="1"/>
    <s v="Paper"/>
    <s v="Southworth 100% Cotton The Best Paper"/>
    <n v="34.44"/>
  </r>
  <r>
    <n v="873"/>
    <s v="CA-2015-148488"/>
    <x v="19"/>
    <x v="325"/>
    <d v="2015-12-15T00:00:00"/>
    <s v="Standard Class"/>
    <s v="SM-20005"/>
    <s v="Sally Matthias"/>
    <s v="Consumer"/>
    <s v="United States"/>
    <s v="New York City"/>
    <x v="15"/>
    <n v="10009"/>
    <s v="East"/>
    <s v="OFF-PA-10004470"/>
    <x v="1"/>
    <s v="Paper"/>
    <s v="Adams Write n' Stick Phone Message Book, 11&quot; X 5 1/4&quot;, 200 Messages"/>
    <n v="11.36"/>
  </r>
  <r>
    <n v="874"/>
    <s v="CA-2015-148488"/>
    <x v="19"/>
    <x v="325"/>
    <d v="2015-12-15T00:00:00"/>
    <s v="Standard Class"/>
    <s v="SM-20005"/>
    <s v="Sally Matthias"/>
    <s v="Consumer"/>
    <s v="United States"/>
    <s v="New York City"/>
    <x v="15"/>
    <n v="10009"/>
    <s v="East"/>
    <s v="OFF-BI-10000315"/>
    <x v="1"/>
    <s v="Binders"/>
    <s v="Poly Designer Cover &amp; Back"/>
    <n v="106.34399999999999"/>
  </r>
  <r>
    <n v="875"/>
    <s v="CA-2018-114636"/>
    <x v="47"/>
    <x v="326"/>
    <d v="2018-08-29T00:00:00"/>
    <s v="Standard Class"/>
    <s v="GA-14725"/>
    <s v="Guy Armstrong"/>
    <s v="Consumer"/>
    <s v="United States"/>
    <s v="Charlotte"/>
    <x v="3"/>
    <n v="28205"/>
    <s v="South"/>
    <s v="OFF-PA-10001790"/>
    <x v="1"/>
    <s v="Paper"/>
    <s v="Xerox 1910"/>
    <n v="192.16"/>
  </r>
  <r>
    <n v="876"/>
    <s v="CA-2017-116736"/>
    <x v="11"/>
    <x v="327"/>
    <d v="2017-01-21T00:00:00"/>
    <s v="Standard Class"/>
    <s v="CC-12430"/>
    <s v="Chuck Clark"/>
    <s v="Home Office"/>
    <s v="United States"/>
    <s v="Concord"/>
    <x v="38"/>
    <n v="3301"/>
    <s v="East"/>
    <s v="FUR-FU-10004017"/>
    <x v="0"/>
    <s v="Furnishings"/>
    <s v="Tenex Contemporary Contur Chairmats for Low and Medium Pile Carpet, Computer, 39&quot; x 49&quot;"/>
    <n v="322.58999999999997"/>
  </r>
  <r>
    <n v="877"/>
    <s v="CA-2017-116736"/>
    <x v="11"/>
    <x v="327"/>
    <d v="2017-01-21T00:00:00"/>
    <s v="Standard Class"/>
    <s v="CC-12430"/>
    <s v="Chuck Clark"/>
    <s v="Home Office"/>
    <s v="United States"/>
    <s v="Concord"/>
    <x v="38"/>
    <n v="3301"/>
    <s v="East"/>
    <s v="TEC-AC-10003628"/>
    <x v="2"/>
    <s v="Accessories"/>
    <s v="Logitech 910-002974 M325 Wireless Mouse for Web Scrolling"/>
    <n v="29.99"/>
  </r>
  <r>
    <n v="878"/>
    <s v="CA-2017-116736"/>
    <x v="11"/>
    <x v="327"/>
    <d v="2017-01-21T00:00:00"/>
    <s v="Standard Class"/>
    <s v="CC-12430"/>
    <s v="Chuck Clark"/>
    <s v="Home Office"/>
    <s v="United States"/>
    <s v="Concord"/>
    <x v="38"/>
    <n v="3301"/>
    <s v="East"/>
    <s v="TEC-AC-10002049"/>
    <x v="2"/>
    <s v="Accessories"/>
    <s v="Logitech G19 Programmable Gaming Keyboard"/>
    <n v="371.97"/>
  </r>
  <r>
    <n v="879"/>
    <s v="US-2015-158638"/>
    <x v="12"/>
    <x v="328"/>
    <d v="2015-09-21T00:00:00"/>
    <s v="Standard Class"/>
    <s v="AG-10765"/>
    <s v="Anthony Garverick"/>
    <s v="Home Office"/>
    <s v="United States"/>
    <s v="Philadelphia"/>
    <x v="9"/>
    <n v="19120"/>
    <s v="East"/>
    <s v="OFF-BI-10003712"/>
    <x v="1"/>
    <s v="Binders"/>
    <s v="Acco Pressboard Covers with Storage Hooks, 14 7/8&quot; x 11&quot;, Light Blue"/>
    <n v="5.8920000000000003"/>
  </r>
  <r>
    <n v="880"/>
    <s v="CA-2018-111689"/>
    <x v="5"/>
    <x v="329"/>
    <d v="2018-12-02T00:00:00"/>
    <s v="Second Class"/>
    <s v="HP-14815"/>
    <s v="Harold Pawlan"/>
    <s v="Home Office"/>
    <s v="United States"/>
    <s v="New York City"/>
    <x v="15"/>
    <n v="10024"/>
    <s v="East"/>
    <s v="OFF-BI-10003984"/>
    <x v="1"/>
    <s v="Binders"/>
    <s v="Lock-Up Easel 'Spel-Binder'"/>
    <n v="68.471999999999994"/>
  </r>
  <r>
    <n v="881"/>
    <s v="CA-2018-111689"/>
    <x v="5"/>
    <x v="329"/>
    <d v="2018-12-02T00:00:00"/>
    <s v="Second Class"/>
    <s v="HP-14815"/>
    <s v="Harold Pawlan"/>
    <s v="Home Office"/>
    <s v="United States"/>
    <s v="New York City"/>
    <x v="15"/>
    <n v="10024"/>
    <s v="East"/>
    <s v="FUR-CH-10004287"/>
    <x v="0"/>
    <s v="Chairs"/>
    <s v="SAFCO Arco Folding Chair"/>
    <n v="1242.9000000000001"/>
  </r>
  <r>
    <n v="882"/>
    <s v="CA-2016-129098"/>
    <x v="2"/>
    <x v="330"/>
    <d v="2016-10-13T00:00:00"/>
    <s v="Standard Class"/>
    <s v="DK-13090"/>
    <s v="Dave Kipp"/>
    <s v="Consumer"/>
    <s v="United States"/>
    <s v="Springfield"/>
    <x v="17"/>
    <n v="22153"/>
    <s v="South"/>
    <s v="OFF-ST-10001321"/>
    <x v="1"/>
    <s v="Storage"/>
    <s v="Decoflex Hanging Personal Folder File, Blue"/>
    <n v="30.84"/>
  </r>
  <r>
    <n v="883"/>
    <s v="US-2018-123463"/>
    <x v="27"/>
    <x v="331"/>
    <d v="2018-12-23T00:00:00"/>
    <s v="Same Day"/>
    <s v="GZ-14470"/>
    <s v="Gary Zandusky"/>
    <s v="Consumer"/>
    <s v="United States"/>
    <s v="San Francisco"/>
    <x v="1"/>
    <n v="94109"/>
    <s v="West"/>
    <s v="OFF-AR-10001118"/>
    <x v="1"/>
    <s v="Art"/>
    <s v="Binney &amp; Smith Crayola Metallic Crayons, 16-Color Pack"/>
    <n v="13.48"/>
  </r>
  <r>
    <n v="884"/>
    <s v="CA-2017-165148"/>
    <x v="16"/>
    <x v="332"/>
    <d v="2017-10-24T00:00:00"/>
    <s v="First Class"/>
    <s v="PM-19135"/>
    <s v="Peter McVee"/>
    <s v="Home Office"/>
    <s v="United States"/>
    <s v="Detroit"/>
    <x v="12"/>
    <n v="48227"/>
    <s v="Central"/>
    <s v="FUR-FU-10000732"/>
    <x v="0"/>
    <s v="Furnishings"/>
    <s v="Eldon 200 Class Desk Accessories"/>
    <n v="31.4"/>
  </r>
  <r>
    <n v="885"/>
    <s v="CA-2015-134061"/>
    <x v="20"/>
    <x v="333"/>
    <d v="2015-05-04T00:00:00"/>
    <s v="Standard Class"/>
    <s v="LL-16840"/>
    <s v="Lauren Leatherbury"/>
    <s v="Consumer"/>
    <s v="United States"/>
    <s v="Rochester"/>
    <x v="15"/>
    <n v="14609"/>
    <s v="East"/>
    <s v="FUR-FU-10001424"/>
    <x v="0"/>
    <s v="Furnishings"/>
    <s v="Dax Clear Box Frame"/>
    <n v="17.46"/>
  </r>
  <r>
    <n v="886"/>
    <s v="CA-2016-143602"/>
    <x v="20"/>
    <x v="334"/>
    <d v="2016-04-28T00:00:00"/>
    <s v="Second Class"/>
    <s v="JS-15595"/>
    <s v="Jill Stevenson"/>
    <s v="Corporate"/>
    <s v="United States"/>
    <s v="Los Angeles"/>
    <x v="1"/>
    <n v="90045"/>
    <s v="West"/>
    <s v="OFF-BI-10002071"/>
    <x v="1"/>
    <s v="Binders"/>
    <s v="Fellowes Black Plastic Comb Bindings"/>
    <n v="13.944000000000001"/>
  </r>
  <r>
    <n v="887"/>
    <s v="CA-2018-115364"/>
    <x v="39"/>
    <x v="335"/>
    <d v="2018-07-02T00:00:00"/>
    <s v="Standard Class"/>
    <s v="OT-18730"/>
    <s v="Olvera Toch"/>
    <s v="Consumer"/>
    <s v="United States"/>
    <s v="San Diego"/>
    <x v="1"/>
    <n v="92105"/>
    <s v="West"/>
    <s v="OFF-ST-10002486"/>
    <x v="1"/>
    <s v="Storage"/>
    <s v="Eldon Shelf Savers Cubes and Bins"/>
    <n v="83.76"/>
  </r>
  <r>
    <n v="888"/>
    <s v="CA-2018-150707"/>
    <x v="2"/>
    <x v="336"/>
    <d v="2018-10-19T00:00:00"/>
    <s v="Standard Class"/>
    <s v="EL-13735"/>
    <s v="Ed Ludwig"/>
    <s v="Home Office"/>
    <s v="United States"/>
    <s v="Columbia"/>
    <x v="39"/>
    <n v="21044"/>
    <s v="East"/>
    <s v="OFF-BI-10001078"/>
    <x v="1"/>
    <s v="Binders"/>
    <s v="Acco PRESSTEX Data Binder with Storage Hooks, Dark Blue, 14 7/8&quot; X 11&quot;"/>
    <n v="37.659999999999997"/>
  </r>
  <r>
    <n v="889"/>
    <s v="CA-2015-104976"/>
    <x v="19"/>
    <x v="337"/>
    <d v="2015-12-16T00:00:00"/>
    <s v="Standard Class"/>
    <s v="CK-12760"/>
    <s v="Cyma Kinney"/>
    <s v="Corporate"/>
    <s v="United States"/>
    <s v="San Francisco"/>
    <x v="1"/>
    <n v="94122"/>
    <s v="West"/>
    <s v="OFF-PA-10003845"/>
    <x v="1"/>
    <s v="Paper"/>
    <s v="Xerox 1987"/>
    <n v="34.68"/>
  </r>
  <r>
    <n v="890"/>
    <s v="CA-2018-132934"/>
    <x v="17"/>
    <x v="308"/>
    <d v="2018-06-26T00:00:00"/>
    <s v="Standard Class"/>
    <s v="JE-15475"/>
    <s v="Jeremy Ellison"/>
    <s v="Consumer"/>
    <s v="United States"/>
    <s v="New Rochelle"/>
    <x v="15"/>
    <n v="10801"/>
    <s v="East"/>
    <s v="TEC-AC-10000927"/>
    <x v="2"/>
    <s v="Accessories"/>
    <s v="Anker Ultrathin Bluetooth Wireless Keyboard Aluminum Cover with Stand"/>
    <n v="149.94999999999999"/>
  </r>
  <r>
    <n v="891"/>
    <s v="CA-2018-132934"/>
    <x v="17"/>
    <x v="308"/>
    <d v="2018-06-26T00:00:00"/>
    <s v="Standard Class"/>
    <s v="JE-15475"/>
    <s v="Jeremy Ellison"/>
    <s v="Consumer"/>
    <s v="United States"/>
    <s v="New Rochelle"/>
    <x v="15"/>
    <n v="10801"/>
    <s v="East"/>
    <s v="OFF-BI-10001098"/>
    <x v="1"/>
    <s v="Binders"/>
    <s v="Acco D-Ring Binder w/DublLock"/>
    <n v="51.311999999999998"/>
  </r>
  <r>
    <n v="892"/>
    <s v="CA-2018-133256"/>
    <x v="39"/>
    <x v="335"/>
    <d v="2018-06-27T00:00:00"/>
    <s v="First Class"/>
    <s v="TH-21550"/>
    <s v="Tracy Hopkins"/>
    <s v="Home Office"/>
    <s v="United States"/>
    <s v="Detroit"/>
    <x v="12"/>
    <n v="48227"/>
    <s v="Central"/>
    <s v="OFF-PA-10001622"/>
    <x v="1"/>
    <s v="Paper"/>
    <s v="Ampad Poly Cover Wirebound Steno Book, 6&quot; x 9&quot; Assorted Colors, Gregg Ruled"/>
    <n v="4.54"/>
  </r>
  <r>
    <n v="893"/>
    <s v="CA-2018-133256"/>
    <x v="39"/>
    <x v="335"/>
    <d v="2018-06-27T00:00:00"/>
    <s v="First Class"/>
    <s v="TH-21550"/>
    <s v="Tracy Hopkins"/>
    <s v="Home Office"/>
    <s v="United States"/>
    <s v="Detroit"/>
    <x v="12"/>
    <n v="48227"/>
    <s v="Central"/>
    <s v="OFF-AR-10003158"/>
    <x v="1"/>
    <s v="Art"/>
    <s v="Fluorescent Highlighters by Dixon"/>
    <n v="15.92"/>
  </r>
  <r>
    <n v="894"/>
    <s v="CA-2018-133256"/>
    <x v="39"/>
    <x v="335"/>
    <d v="2018-06-27T00:00:00"/>
    <s v="First Class"/>
    <s v="TH-21550"/>
    <s v="Tracy Hopkins"/>
    <s v="Home Office"/>
    <s v="United States"/>
    <s v="Detroit"/>
    <x v="12"/>
    <n v="48227"/>
    <s v="Central"/>
    <s v="TEC-PH-10002660"/>
    <x v="2"/>
    <s v="Phones"/>
    <s v="Nortel Networks T7316 E Nt8 B27"/>
    <n v="543.91999999999996"/>
  </r>
  <r>
    <n v="895"/>
    <s v="CA-2017-105494"/>
    <x v="0"/>
    <x v="338"/>
    <d v="2017-11-12T00:00:00"/>
    <s v="First Class"/>
    <s v="PC-18745"/>
    <s v="Pamela Coakley"/>
    <s v="Corporate"/>
    <s v="United States"/>
    <s v="San Francisco"/>
    <x v="1"/>
    <n v="94122"/>
    <s v="West"/>
    <s v="OFF-ST-10002205"/>
    <x v="1"/>
    <s v="Storage"/>
    <s v="File Shuttle I and Handi-File"/>
    <n v="155.82"/>
  </r>
  <r>
    <n v="896"/>
    <s v="CA-2017-105494"/>
    <x v="0"/>
    <x v="338"/>
    <d v="2017-11-12T00:00:00"/>
    <s v="First Class"/>
    <s v="PC-18745"/>
    <s v="Pamela Coakley"/>
    <s v="Corporate"/>
    <s v="United States"/>
    <s v="San Francisco"/>
    <x v="1"/>
    <n v="94122"/>
    <s v="West"/>
    <s v="OFF-BI-10003364"/>
    <x v="1"/>
    <s v="Binders"/>
    <s v="Binding Machine Supplies"/>
    <n v="70.007999999999996"/>
  </r>
  <r>
    <n v="897"/>
    <s v="CA-2017-140634"/>
    <x v="10"/>
    <x v="339"/>
    <d v="2017-10-06T00:00:00"/>
    <s v="Second Class"/>
    <s v="HL-15040"/>
    <s v="Hunter Lopez"/>
    <s v="Consumer"/>
    <s v="United States"/>
    <s v="Houston"/>
    <x v="5"/>
    <n v="77095"/>
    <s v="Central"/>
    <s v="OFF-EN-10001099"/>
    <x v="1"/>
    <s v="Envelopes"/>
    <s v="Staple envelope"/>
    <n v="15.648"/>
  </r>
  <r>
    <n v="898"/>
    <s v="CA-2015-144407"/>
    <x v="14"/>
    <x v="340"/>
    <d v="2015-09-15T00:00:00"/>
    <s v="Standard Class"/>
    <s v="MS-17365"/>
    <s v="Maribeth Schnelling"/>
    <s v="Consumer"/>
    <s v="United States"/>
    <s v="Detroit"/>
    <x v="12"/>
    <n v="48227"/>
    <s v="Central"/>
    <s v="OFF-LA-10003923"/>
    <x v="1"/>
    <s v="Labels"/>
    <s v="Alphabetical Labels for Top Tab Filing"/>
    <n v="103.6"/>
  </r>
  <r>
    <n v="899"/>
    <s v="CA-2018-160983"/>
    <x v="28"/>
    <x v="341"/>
    <d v="2018-10-31T00:00:00"/>
    <s v="Second Class"/>
    <s v="GB-14530"/>
    <s v="George Bell"/>
    <s v="Corporate"/>
    <s v="United States"/>
    <s v="Auburn"/>
    <x v="15"/>
    <n v="13021"/>
    <s v="East"/>
    <s v="OFF-PA-10002250"/>
    <x v="1"/>
    <s v="Paper"/>
    <s v="Things To Do Today Pad"/>
    <n v="46.96"/>
  </r>
  <r>
    <n v="900"/>
    <s v="US-2017-114622"/>
    <x v="29"/>
    <x v="342"/>
    <d v="2017-04-12T00:00:00"/>
    <s v="First Class"/>
    <s v="JR-16210"/>
    <s v="Justin Ritter"/>
    <s v="Corporate"/>
    <s v="United States"/>
    <s v="Springfield"/>
    <x v="24"/>
    <n v="45503"/>
    <s v="East"/>
    <s v="OFF-BI-10004716"/>
    <x v="1"/>
    <s v="Binders"/>
    <s v="Wilson Jones Hanging Recycled Pressboard Data Binders"/>
    <n v="8.9039999999999999"/>
  </r>
  <r>
    <n v="901"/>
    <s v="CA-2018-150959"/>
    <x v="6"/>
    <x v="343"/>
    <d v="2018-11-13T00:00:00"/>
    <s v="First Class"/>
    <s v="TD-20995"/>
    <s v="Tamara Dahlen"/>
    <s v="Consumer"/>
    <s v="United States"/>
    <s v="Garland"/>
    <x v="5"/>
    <n v="75043"/>
    <s v="Central"/>
    <s v="OFF-LA-10001045"/>
    <x v="1"/>
    <s v="Labels"/>
    <s v="Permanent Self-Adhesive File Folder Labels for Typewriters by Universal"/>
    <n v="10.44"/>
  </r>
  <r>
    <n v="902"/>
    <s v="CA-2018-150959"/>
    <x v="6"/>
    <x v="343"/>
    <d v="2018-11-13T00:00:00"/>
    <s v="First Class"/>
    <s v="TD-20995"/>
    <s v="Tamara Dahlen"/>
    <s v="Consumer"/>
    <s v="United States"/>
    <s v="Garland"/>
    <x v="5"/>
    <n v="75043"/>
    <s v="Central"/>
    <s v="OFF-BI-10001510"/>
    <x v="1"/>
    <s v="Binders"/>
    <s v="Deluxe Heavy-Duty Vinyl Round Ring Binder"/>
    <n v="18.335999999999999"/>
  </r>
  <r>
    <n v="903"/>
    <s v="CA-2018-132353"/>
    <x v="14"/>
    <x v="175"/>
    <d v="2018-09-17T00:00:00"/>
    <s v="First Class"/>
    <s v="DB-13060"/>
    <s v="Dave Brooks"/>
    <s v="Consumer"/>
    <s v="United States"/>
    <s v="Chicago"/>
    <x v="10"/>
    <n v="60653"/>
    <s v="Central"/>
    <s v="TEC-PH-10004536"/>
    <x v="2"/>
    <s v="Phones"/>
    <s v="Avaya 5420 Digital phone"/>
    <n v="323.976"/>
  </r>
  <r>
    <n v="904"/>
    <s v="CA-2017-130477"/>
    <x v="24"/>
    <x v="143"/>
    <d v="2017-04-12T00:00:00"/>
    <s v="Standard Class"/>
    <s v="LC-17140"/>
    <s v="Logan Currie"/>
    <s v="Consumer"/>
    <s v="United States"/>
    <s v="Los Angeles"/>
    <x v="1"/>
    <n v="90032"/>
    <s v="West"/>
    <s v="OFF-PA-10002947"/>
    <x v="1"/>
    <s v="Paper"/>
    <s v="Xerox 1923"/>
    <n v="20.04"/>
  </r>
  <r>
    <n v="905"/>
    <s v="CA-2017-130477"/>
    <x v="24"/>
    <x v="143"/>
    <d v="2017-04-12T00:00:00"/>
    <s v="Standard Class"/>
    <s v="LC-17140"/>
    <s v="Logan Currie"/>
    <s v="Consumer"/>
    <s v="United States"/>
    <s v="Los Angeles"/>
    <x v="1"/>
    <n v="90032"/>
    <s v="West"/>
    <s v="OFF-ST-10002583"/>
    <x v="1"/>
    <s v="Storage"/>
    <s v="Fellowes Neat Ideas Storage Cubes"/>
    <n v="64.959999999999994"/>
  </r>
  <r>
    <n v="906"/>
    <s v="CA-2017-130477"/>
    <x v="24"/>
    <x v="143"/>
    <d v="2017-04-12T00:00:00"/>
    <s v="Standard Class"/>
    <s v="LC-17140"/>
    <s v="Logan Currie"/>
    <s v="Consumer"/>
    <s v="United States"/>
    <s v="Los Angeles"/>
    <x v="1"/>
    <n v="90032"/>
    <s v="West"/>
    <s v="OFF-PA-10000019"/>
    <x v="1"/>
    <s v="Paper"/>
    <s v="Xerox 1931"/>
    <n v="12.96"/>
  </r>
  <r>
    <n v="907"/>
    <s v="CA-2018-143259"/>
    <x v="13"/>
    <x v="247"/>
    <d v="2019-01-03T00:00:00"/>
    <s v="Standard Class"/>
    <s v="PO-18865"/>
    <s v="Patrick O'Donnell"/>
    <s v="Consumer"/>
    <s v="United States"/>
    <s v="New York City"/>
    <x v="15"/>
    <n v="10009"/>
    <s v="East"/>
    <s v="FUR-BO-10003441"/>
    <x v="0"/>
    <s v="Bookcases"/>
    <s v="Bush Westfield Collection Bookcases, Fully Assembled"/>
    <n v="323.13600000000002"/>
  </r>
  <r>
    <n v="908"/>
    <s v="CA-2018-143259"/>
    <x v="13"/>
    <x v="247"/>
    <d v="2019-01-03T00:00:00"/>
    <s v="Standard Class"/>
    <s v="PO-18865"/>
    <s v="Patrick O'Donnell"/>
    <s v="Consumer"/>
    <s v="United States"/>
    <s v="New York City"/>
    <x v="15"/>
    <n v="10009"/>
    <s v="East"/>
    <s v="TEC-PH-10004774"/>
    <x v="2"/>
    <s v="Phones"/>
    <s v="Gear Head AU3700S Headset"/>
    <n v="90.93"/>
  </r>
  <r>
    <n v="909"/>
    <s v="CA-2018-143259"/>
    <x v="13"/>
    <x v="247"/>
    <d v="2019-01-03T00:00:00"/>
    <s v="Standard Class"/>
    <s v="PO-18865"/>
    <s v="Patrick O'Donnell"/>
    <s v="Consumer"/>
    <s v="United States"/>
    <s v="New York City"/>
    <x v="15"/>
    <n v="10009"/>
    <s v="East"/>
    <s v="OFF-BI-10003684"/>
    <x v="1"/>
    <s v="Binders"/>
    <s v="Wilson Jones Legal Size Ring Binders"/>
    <n v="52.776000000000003"/>
  </r>
  <r>
    <n v="910"/>
    <s v="CA-2018-137596"/>
    <x v="22"/>
    <x v="264"/>
    <d v="2018-09-07T00:00:00"/>
    <s v="Standard Class"/>
    <s v="BE-11335"/>
    <s v="Bill Eplett"/>
    <s v="Home Office"/>
    <s v="United States"/>
    <s v="Jackson"/>
    <x v="12"/>
    <n v="49201"/>
    <s v="Central"/>
    <s v="TEC-PH-10001494"/>
    <x v="2"/>
    <s v="Phones"/>
    <s v="Polycom CX600 IP Phone VoIP phone"/>
    <n v="1199.8"/>
  </r>
  <r>
    <n v="911"/>
    <s v="CA-2018-137596"/>
    <x v="22"/>
    <x v="264"/>
    <d v="2018-09-07T00:00:00"/>
    <s v="Standard Class"/>
    <s v="BE-11335"/>
    <s v="Bill Eplett"/>
    <s v="Home Office"/>
    <s v="United States"/>
    <s v="Jackson"/>
    <x v="12"/>
    <n v="49201"/>
    <s v="Central"/>
    <s v="TEC-AC-10004666"/>
    <x v="2"/>
    <s v="Accessories"/>
    <s v="MaxellÂ iVDR EX 500GB Cartridge"/>
    <n v="1928.78"/>
  </r>
  <r>
    <n v="912"/>
    <s v="CA-2018-137596"/>
    <x v="22"/>
    <x v="264"/>
    <d v="2018-09-07T00:00:00"/>
    <s v="Standard Class"/>
    <s v="BE-11335"/>
    <s v="Bill Eplett"/>
    <s v="Home Office"/>
    <s v="United States"/>
    <s v="Jackson"/>
    <x v="12"/>
    <n v="49201"/>
    <s v="Central"/>
    <s v="OFF-ST-10003816"/>
    <x v="1"/>
    <s v="Storage"/>
    <s v="Fellowes High-Stak Drawer Files"/>
    <n v="352.38"/>
  </r>
  <r>
    <n v="913"/>
    <s v="CA-2016-133627"/>
    <x v="21"/>
    <x v="70"/>
    <d v="2016-06-07T00:00:00"/>
    <s v="Standard Class"/>
    <s v="SC-20050"/>
    <s v="Sample Company A"/>
    <s v="Home Office"/>
    <s v="United States"/>
    <s v="Norwich"/>
    <x v="29"/>
    <n v="6360"/>
    <s v="East"/>
    <s v="FUR-FU-10001935"/>
    <x v="0"/>
    <s v="Furnishings"/>
    <s v="3M Hangers With Command Adhesive"/>
    <n v="22.2"/>
  </r>
  <r>
    <n v="914"/>
    <s v="CA-2018-102519"/>
    <x v="5"/>
    <x v="344"/>
    <d v="2018-11-29T00:00:00"/>
    <s v="First Class"/>
    <s v="BM-11650"/>
    <s v="Brian Moss"/>
    <s v="Corporate"/>
    <s v="United States"/>
    <s v="Milwaukee"/>
    <x v="6"/>
    <n v="53209"/>
    <s v="Central"/>
    <s v="FUR-FU-10004091"/>
    <x v="0"/>
    <s v="Furnishings"/>
    <s v="Howard Miller 13&quot; Diameter Goldtone Round Wall Clock"/>
    <n v="46.94"/>
  </r>
  <r>
    <n v="915"/>
    <s v="CA-2018-102519"/>
    <x v="5"/>
    <x v="344"/>
    <d v="2018-11-29T00:00:00"/>
    <s v="First Class"/>
    <s v="BM-11650"/>
    <s v="Brian Moss"/>
    <s v="Corporate"/>
    <s v="United States"/>
    <s v="Milwaukee"/>
    <x v="6"/>
    <n v="53209"/>
    <s v="Central"/>
    <s v="TEC-AC-10001772"/>
    <x v="2"/>
    <s v="Accessories"/>
    <s v="Memorex Mini Travel Drive 16 GB USB 2.0 Flash Drive"/>
    <n v="143.72999999999999"/>
  </r>
  <r>
    <n v="916"/>
    <s v="US-2015-141215"/>
    <x v="17"/>
    <x v="345"/>
    <d v="2015-06-21T00:00:00"/>
    <s v="Standard Class"/>
    <s v="KL-16555"/>
    <s v="Kelly Lampkin"/>
    <s v="Corporate"/>
    <s v="United States"/>
    <s v="San Antonio"/>
    <x v="5"/>
    <n v="78207"/>
    <s v="Central"/>
    <s v="FUR-TA-10001520"/>
    <x v="0"/>
    <s v="Tables"/>
    <s v="Lesro Sheffield Collection Coffee Table, End Table, Center Table, Corner Table"/>
    <n v="99.918000000000006"/>
  </r>
  <r>
    <n v="917"/>
    <s v="US-2015-141215"/>
    <x v="17"/>
    <x v="345"/>
    <d v="2015-06-21T00:00:00"/>
    <s v="Standard Class"/>
    <s v="KL-16555"/>
    <s v="Kelly Lampkin"/>
    <s v="Corporate"/>
    <s v="United States"/>
    <s v="San Antonio"/>
    <x v="5"/>
    <n v="78207"/>
    <s v="Central"/>
    <s v="FUR-CH-10003379"/>
    <x v="0"/>
    <s v="Chairs"/>
    <s v="Global Commerce Series High-Back Swivel/Tilt Chairs"/>
    <n v="797.94399999999996"/>
  </r>
  <r>
    <n v="918"/>
    <s v="US-2015-141215"/>
    <x v="17"/>
    <x v="345"/>
    <d v="2015-06-21T00:00:00"/>
    <s v="Standard Class"/>
    <s v="KL-16555"/>
    <s v="Kelly Lampkin"/>
    <s v="Corporate"/>
    <s v="United States"/>
    <s v="San Antonio"/>
    <x v="5"/>
    <n v="78207"/>
    <s v="Central"/>
    <s v="OFF-BI-10002706"/>
    <x v="1"/>
    <s v="Binders"/>
    <s v="Avery Premier Heavy-Duty Binder with Round Locking Rings"/>
    <n v="8.5679999999999996"/>
  </r>
  <r>
    <n v="919"/>
    <s v="CA-2017-165218"/>
    <x v="15"/>
    <x v="346"/>
    <d v="2017-03-11T00:00:00"/>
    <s v="Standard Class"/>
    <s v="RW-19630"/>
    <s v="Rob Williams"/>
    <s v="Corporate"/>
    <s v="United States"/>
    <s v="Dallas"/>
    <x v="5"/>
    <n v="75220"/>
    <s v="Central"/>
    <s v="OFF-EN-10000056"/>
    <x v="1"/>
    <s v="Envelopes"/>
    <s v="Cameo Buff Policy Envelopes"/>
    <n v="149.352"/>
  </r>
  <r>
    <n v="920"/>
    <s v="CA-2017-165218"/>
    <x v="15"/>
    <x v="346"/>
    <d v="2017-03-11T00:00:00"/>
    <s v="Standard Class"/>
    <s v="RW-19630"/>
    <s v="Rob Williams"/>
    <s v="Corporate"/>
    <s v="United States"/>
    <s v="Dallas"/>
    <x v="5"/>
    <n v="75220"/>
    <s v="Central"/>
    <s v="OFF-ST-10001558"/>
    <x v="1"/>
    <s v="Storage"/>
    <s v="Acco Perma 4000 Stacking Storage Drawers"/>
    <n v="12.992000000000001"/>
  </r>
  <r>
    <n v="921"/>
    <s v="CA-2015-138296"/>
    <x v="4"/>
    <x v="29"/>
    <d v="2015-12-12T00:00:00"/>
    <s v="Standard Class"/>
    <s v="RC-19825"/>
    <s v="Roy Collins"/>
    <s v="Consumer"/>
    <s v="United States"/>
    <s v="Alexandria"/>
    <x v="17"/>
    <n v="22304"/>
    <s v="South"/>
    <s v="OFF-ST-10002444"/>
    <x v="1"/>
    <s v="Storage"/>
    <s v="Recycled Eldon Regeneration Jumbo File"/>
    <n v="24.56"/>
  </r>
  <r>
    <n v="922"/>
    <s v="CA-2016-111164"/>
    <x v="3"/>
    <x v="347"/>
    <d v="2016-04-15T00:00:00"/>
    <s v="Standard Class"/>
    <s v="SE-20110"/>
    <s v="Sanjit Engle"/>
    <s v="Consumer"/>
    <s v="United States"/>
    <s v="New York City"/>
    <x v="15"/>
    <n v="10009"/>
    <s v="East"/>
    <s v="TEC-AC-10002473"/>
    <x v="2"/>
    <s v="Accessories"/>
    <s v="Maxell 4.7GB DVD-R"/>
    <n v="85.14"/>
  </r>
  <r>
    <n v="923"/>
    <s v="CA-2016-111164"/>
    <x v="3"/>
    <x v="347"/>
    <d v="2016-04-15T00:00:00"/>
    <s v="Standard Class"/>
    <s v="SE-20110"/>
    <s v="Sanjit Engle"/>
    <s v="Consumer"/>
    <s v="United States"/>
    <s v="New York City"/>
    <x v="15"/>
    <n v="10009"/>
    <s v="East"/>
    <s v="TEC-PH-10004531"/>
    <x v="2"/>
    <s v="Phones"/>
    <s v="OtterBox Commuter Series Case - iPhone 5 &amp; 5s"/>
    <n v="21.99"/>
  </r>
  <r>
    <n v="924"/>
    <s v="CA-2016-111164"/>
    <x v="3"/>
    <x v="347"/>
    <d v="2016-04-15T00:00:00"/>
    <s v="Standard Class"/>
    <s v="SE-20110"/>
    <s v="Sanjit Engle"/>
    <s v="Consumer"/>
    <s v="United States"/>
    <s v="New York City"/>
    <x v="15"/>
    <n v="10009"/>
    <s v="East"/>
    <s v="OFF-AP-10004487"/>
    <x v="1"/>
    <s v="Appliances"/>
    <s v="Kensington 4 Outlet MasterPiece Compact Power Control Center"/>
    <n v="406.6"/>
  </r>
  <r>
    <n v="925"/>
    <s v="CA-2017-149797"/>
    <x v="14"/>
    <x v="306"/>
    <d v="2017-09-20T00:00:00"/>
    <s v="Standard Class"/>
    <s v="AH-10075"/>
    <s v="Adam Hart"/>
    <s v="Corporate"/>
    <s v="United States"/>
    <s v="New York City"/>
    <x v="15"/>
    <n v="10011"/>
    <s v="East"/>
    <s v="OFF-BI-10003650"/>
    <x v="1"/>
    <s v="Binders"/>
    <s v="GBC DocuBind 300 Electric Binding Machine"/>
    <n v="841.56799999999998"/>
  </r>
  <r>
    <n v="926"/>
    <s v="CA-2015-132962"/>
    <x v="12"/>
    <x v="103"/>
    <d v="2015-09-16T00:00:00"/>
    <s v="First Class"/>
    <s v="JM-15535"/>
    <s v="Jessica Myrick"/>
    <s v="Consumer"/>
    <s v="United States"/>
    <s v="Philadelphia"/>
    <x v="9"/>
    <n v="19143"/>
    <s v="East"/>
    <s v="OFF-PA-10003543"/>
    <x v="1"/>
    <s v="Paper"/>
    <s v="Xerox 1985"/>
    <n v="15.552"/>
  </r>
  <r>
    <n v="927"/>
    <s v="CA-2015-132962"/>
    <x v="12"/>
    <x v="103"/>
    <d v="2015-09-16T00:00:00"/>
    <s v="First Class"/>
    <s v="JM-15535"/>
    <s v="Jessica Myrick"/>
    <s v="Consumer"/>
    <s v="United States"/>
    <s v="Philadelphia"/>
    <x v="9"/>
    <n v="19143"/>
    <s v="East"/>
    <s v="TEC-AC-10004353"/>
    <x v="2"/>
    <s v="Accessories"/>
    <s v="Hypercom P1300 Pinpad"/>
    <n v="252"/>
  </r>
  <r>
    <n v="928"/>
    <s v="CA-2016-115091"/>
    <x v="32"/>
    <x v="348"/>
    <d v="2016-10-09T00:00:00"/>
    <s v="Standard Class"/>
    <s v="JJ-15760"/>
    <s v="Joel Jenkins"/>
    <s v="Home Office"/>
    <s v="United States"/>
    <s v="Springfield"/>
    <x v="17"/>
    <n v="22153"/>
    <s v="South"/>
    <s v="OFF-AR-10000658"/>
    <x v="1"/>
    <s v="Art"/>
    <s v="Newell 324"/>
    <n v="46.2"/>
  </r>
  <r>
    <n v="929"/>
    <s v="CA-2016-115091"/>
    <x v="32"/>
    <x v="348"/>
    <d v="2016-10-09T00:00:00"/>
    <s v="Standard Class"/>
    <s v="JJ-15760"/>
    <s v="Joel Jenkins"/>
    <s v="Home Office"/>
    <s v="United States"/>
    <s v="Springfield"/>
    <x v="17"/>
    <n v="22153"/>
    <s v="South"/>
    <s v="OFF-AP-10000696"/>
    <x v="1"/>
    <s v="Appliances"/>
    <s v="Holmes Odor Grabber"/>
    <n v="28.84"/>
  </r>
  <r>
    <n v="930"/>
    <s v="CA-2018-144932"/>
    <x v="29"/>
    <x v="349"/>
    <d v="2018-04-17T00:00:00"/>
    <s v="First Class"/>
    <s v="AB-10165"/>
    <s v="Alan Barnes"/>
    <s v="Consumer"/>
    <s v="United States"/>
    <s v="Toledo"/>
    <x v="24"/>
    <n v="43615"/>
    <s v="East"/>
    <s v="OFF-AR-10003560"/>
    <x v="1"/>
    <s v="Art"/>
    <s v="Zebra Zazzle Fluorescent Highlighters"/>
    <n v="14.592000000000001"/>
  </r>
  <r>
    <n v="931"/>
    <s v="CA-2018-144932"/>
    <x v="29"/>
    <x v="349"/>
    <d v="2018-04-17T00:00:00"/>
    <s v="First Class"/>
    <s v="AB-10165"/>
    <s v="Alan Barnes"/>
    <s v="Consumer"/>
    <s v="United States"/>
    <s v="Toledo"/>
    <x v="24"/>
    <n v="43615"/>
    <s v="East"/>
    <s v="OFF-AR-10001468"/>
    <x v="1"/>
    <s v="Art"/>
    <s v="Sanford Prismacolor Professional Thick Lead Art Pencils, 36-Color Set"/>
    <n v="89.855999999999995"/>
  </r>
  <r>
    <n v="932"/>
    <s v="CA-2018-144932"/>
    <x v="29"/>
    <x v="349"/>
    <d v="2018-04-17T00:00:00"/>
    <s v="First Class"/>
    <s v="AB-10165"/>
    <s v="Alan Barnes"/>
    <s v="Consumer"/>
    <s v="United States"/>
    <s v="Toledo"/>
    <x v="24"/>
    <n v="43615"/>
    <s v="East"/>
    <s v="OFF-PA-10004971"/>
    <x v="1"/>
    <s v="Paper"/>
    <s v="Xerox 196"/>
    <n v="13.872"/>
  </r>
  <r>
    <n v="933"/>
    <s v="CA-2018-114216"/>
    <x v="22"/>
    <x v="264"/>
    <d v="2018-09-06T00:00:00"/>
    <s v="Standard Class"/>
    <s v="RK-19300"/>
    <s v="Ralph Kennedy"/>
    <s v="Consumer"/>
    <s v="United States"/>
    <s v="Philadelphia"/>
    <x v="9"/>
    <n v="19140"/>
    <s v="East"/>
    <s v="OFF-PA-10002195"/>
    <x v="1"/>
    <s v="Paper"/>
    <s v="RSVP Cards &amp; Envelopes, Blank White, 8-1/2&quot; X 11&quot;, 24 Cards/25 Envelopes/Set"/>
    <n v="12.192"/>
  </r>
  <r>
    <n v="934"/>
    <s v="CA-2017-140081"/>
    <x v="17"/>
    <x v="23"/>
    <d v="2017-06-24T00:00:00"/>
    <s v="Standard Class"/>
    <s v="CG-12040"/>
    <s v="Catherine Glotzbach"/>
    <s v="Home Office"/>
    <s v="United States"/>
    <s v="Philadelphia"/>
    <x v="9"/>
    <n v="19120"/>
    <s v="East"/>
    <s v="OFF-PA-10001745"/>
    <x v="1"/>
    <s v="Paper"/>
    <s v="Wirebound Message Books, 2 7/8&quot; x 5&quot;, 3 Forms per Page"/>
    <n v="45.055999999999997"/>
  </r>
  <r>
    <n v="935"/>
    <s v="CA-2017-140081"/>
    <x v="17"/>
    <x v="23"/>
    <d v="2017-06-24T00:00:00"/>
    <s v="Standard Class"/>
    <s v="CG-12040"/>
    <s v="Catherine Glotzbach"/>
    <s v="Home Office"/>
    <s v="United States"/>
    <s v="Philadelphia"/>
    <x v="9"/>
    <n v="19120"/>
    <s v="East"/>
    <s v="OFF-BI-10004826"/>
    <x v="1"/>
    <s v="Binders"/>
    <s v="JM Magazine Binder"/>
    <n v="29.718"/>
  </r>
  <r>
    <n v="936"/>
    <s v="CA-2017-140081"/>
    <x v="17"/>
    <x v="23"/>
    <d v="2017-06-24T00:00:00"/>
    <s v="Standard Class"/>
    <s v="CG-12040"/>
    <s v="Catherine Glotzbach"/>
    <s v="Home Office"/>
    <s v="United States"/>
    <s v="Philadelphia"/>
    <x v="9"/>
    <n v="19120"/>
    <s v="East"/>
    <s v="OFF-PA-10001870"/>
    <x v="1"/>
    <s v="Paper"/>
    <s v="Xerox 202"/>
    <n v="15.552"/>
  </r>
  <r>
    <n v="937"/>
    <s v="CA-2017-140081"/>
    <x v="17"/>
    <x v="23"/>
    <d v="2017-06-24T00:00:00"/>
    <s v="Standard Class"/>
    <s v="CG-12040"/>
    <s v="Catherine Glotzbach"/>
    <s v="Home Office"/>
    <s v="United States"/>
    <s v="Philadelphia"/>
    <x v="9"/>
    <n v="19120"/>
    <s v="East"/>
    <s v="OFF-AP-10001058"/>
    <x v="1"/>
    <s v="Appliances"/>
    <s v="Sanyo 2.5 Cubic Foot Mid-Size Office Refrigerators"/>
    <n v="447.69600000000003"/>
  </r>
  <r>
    <n v="938"/>
    <s v="US-2018-111745"/>
    <x v="0"/>
    <x v="60"/>
    <d v="2018-11-06T00:00:00"/>
    <s v="First Class"/>
    <s v="RA-19885"/>
    <s v="Ruben Ausman"/>
    <s v="Corporate"/>
    <s v="United States"/>
    <s v="Farmington"/>
    <x v="27"/>
    <n v="87401"/>
    <s v="West"/>
    <s v="TEC-AC-10003911"/>
    <x v="2"/>
    <s v="Accessories"/>
    <s v="NETGEAR AC1750 Dual Band GigabitÂ Smart WiFi Router"/>
    <n v="159.99"/>
  </r>
  <r>
    <n v="939"/>
    <s v="CA-2016-148250"/>
    <x v="33"/>
    <x v="350"/>
    <d v="2016-12-17T00:00:00"/>
    <s v="Standard Class"/>
    <s v="RP-19270"/>
    <s v="Rachel Payne"/>
    <s v="Corporate"/>
    <s v="United States"/>
    <s v="Riverside"/>
    <x v="1"/>
    <n v="92503"/>
    <s v="West"/>
    <s v="OFF-PA-10000289"/>
    <x v="1"/>
    <s v="Paper"/>
    <s v="Xerox 213"/>
    <n v="12.96"/>
  </r>
  <r>
    <n v="940"/>
    <s v="CA-2016-148250"/>
    <x v="33"/>
    <x v="350"/>
    <d v="2016-12-17T00:00:00"/>
    <s v="Standard Class"/>
    <s v="RP-19270"/>
    <s v="Rachel Payne"/>
    <s v="Corporate"/>
    <s v="United States"/>
    <s v="Riverside"/>
    <x v="1"/>
    <n v="92503"/>
    <s v="West"/>
    <s v="OFF-AP-10003040"/>
    <x v="1"/>
    <s v="Appliances"/>
    <s v="Fellowes 8 Outlet Superior Workstation Surge Protector w/o Phone/Fax/Modem Protection"/>
    <n v="134.47999999999999"/>
  </r>
  <r>
    <n v="941"/>
    <s v="CA-2017-105760"/>
    <x v="17"/>
    <x v="351"/>
    <d v="2017-06-20T00:00:00"/>
    <s v="First Class"/>
    <s v="KC-16255"/>
    <s v="Karen Carlisle"/>
    <s v="Corporate"/>
    <s v="United States"/>
    <s v="San Francisco"/>
    <x v="1"/>
    <n v="94110"/>
    <s v="West"/>
    <s v="OFF-PA-10000350"/>
    <x v="1"/>
    <s v="Paper"/>
    <s v="Message Book, Standard Line &quot;While You Were Out&quot;, 5 1/2&quot; X 4&quot;, 200 Sets/Book"/>
    <n v="17.12"/>
  </r>
  <r>
    <n v="942"/>
    <s v="CA-2017-142958"/>
    <x v="19"/>
    <x v="180"/>
    <d v="2017-12-20T00:00:00"/>
    <s v="Standard Class"/>
    <s v="RW-19630"/>
    <s v="Rob Williams"/>
    <s v="Corporate"/>
    <s v="United States"/>
    <s v="Torrance"/>
    <x v="1"/>
    <n v="90503"/>
    <s v="West"/>
    <s v="OFF-BI-10001759"/>
    <x v="1"/>
    <s v="Binders"/>
    <s v="Acco Pressboard Covers with Storage Hooks, 14 7/8&quot; x 11&quot;, Dark Blue"/>
    <n v="6.0960000000000001"/>
  </r>
  <r>
    <n v="943"/>
    <s v="CA-2017-142958"/>
    <x v="19"/>
    <x v="180"/>
    <d v="2017-12-20T00:00:00"/>
    <s v="Standard Class"/>
    <s v="RW-19630"/>
    <s v="Rob Williams"/>
    <s v="Corporate"/>
    <s v="United States"/>
    <s v="Torrance"/>
    <x v="1"/>
    <n v="90503"/>
    <s v="West"/>
    <s v="FUR-TA-10000577"/>
    <x v="0"/>
    <s v="Tables"/>
    <s v="Bretford CR4500 Series Slim Rectangular Table"/>
    <n v="1114.2719999999999"/>
  </r>
  <r>
    <n v="944"/>
    <s v="CA-2016-120880"/>
    <x v="21"/>
    <x v="352"/>
    <d v="2016-06-03T00:00:00"/>
    <s v="Standard Class"/>
    <s v="JL-15850"/>
    <s v="John Lucas"/>
    <s v="Consumer"/>
    <s v="United States"/>
    <s v="Seattle"/>
    <x v="4"/>
    <n v="98105"/>
    <s v="West"/>
    <s v="OFF-PA-10004101"/>
    <x v="1"/>
    <s v="Paper"/>
    <s v="Xerox 1894"/>
    <n v="32.4"/>
  </r>
  <r>
    <n v="945"/>
    <s v="CA-2016-120880"/>
    <x v="21"/>
    <x v="352"/>
    <d v="2016-06-03T00:00:00"/>
    <s v="Standard Class"/>
    <s v="JL-15850"/>
    <s v="John Lucas"/>
    <s v="Consumer"/>
    <s v="United States"/>
    <s v="Seattle"/>
    <x v="4"/>
    <n v="98105"/>
    <s v="West"/>
    <s v="OFF-ST-10001496"/>
    <x v="1"/>
    <s v="Storage"/>
    <s v="Standard Rollaway File with Lock"/>
    <n v="540.57000000000005"/>
  </r>
  <r>
    <n v="946"/>
    <s v="CA-2016-120880"/>
    <x v="21"/>
    <x v="352"/>
    <d v="2016-06-03T00:00:00"/>
    <s v="Standard Class"/>
    <s v="JL-15850"/>
    <s v="John Lucas"/>
    <s v="Consumer"/>
    <s v="United States"/>
    <s v="Seattle"/>
    <x v="4"/>
    <n v="98105"/>
    <s v="West"/>
    <s v="OFF-BI-10002931"/>
    <x v="1"/>
    <s v="Binders"/>
    <s v="Avery Trapezoid Extra Heavy Duty 4&quot; Binders"/>
    <n v="167.76"/>
  </r>
  <r>
    <n v="947"/>
    <s v="US-2016-140200"/>
    <x v="44"/>
    <x v="353"/>
    <d v="2016-07-28T00:00:00"/>
    <s v="First Class"/>
    <s v="CA-12775"/>
    <s v="Cynthia Arntzen"/>
    <s v="Consumer"/>
    <s v="United States"/>
    <s v="Mesa"/>
    <x v="16"/>
    <n v="85204"/>
    <s v="West"/>
    <s v="FUR-TA-10002356"/>
    <x v="0"/>
    <s v="Tables"/>
    <s v="Bevis Boat-Shaped Conference Table"/>
    <n v="393.16500000000002"/>
  </r>
  <r>
    <n v="948"/>
    <s v="US-2018-110576"/>
    <x v="5"/>
    <x v="354"/>
    <d v="2018-12-02T00:00:00"/>
    <s v="Standard Class"/>
    <s v="RB-19795"/>
    <s v="Ross Baird"/>
    <s v="Home Office"/>
    <s v="United States"/>
    <s v="Philadelphia"/>
    <x v="9"/>
    <n v="19120"/>
    <s v="East"/>
    <s v="FUR-FU-10003601"/>
    <x v="0"/>
    <s v="Furnishings"/>
    <s v="Deflect-o RollaMat Studded, Beveled Mat for Medium Pile Carpeting"/>
    <n v="516.48800000000006"/>
  </r>
  <r>
    <n v="949"/>
    <s v="US-2018-110576"/>
    <x v="5"/>
    <x v="354"/>
    <d v="2018-12-02T00:00:00"/>
    <s v="Standard Class"/>
    <s v="RB-19795"/>
    <s v="Ross Baird"/>
    <s v="Home Office"/>
    <s v="United States"/>
    <s v="Philadelphia"/>
    <x v="9"/>
    <n v="19120"/>
    <s v="East"/>
    <s v="FUR-FU-10000576"/>
    <x v="0"/>
    <s v="Furnishings"/>
    <s v="Luxo Professional Fluorescent Magnifier Lamp with Clamp-Mount Base"/>
    <n v="1007.232"/>
  </r>
  <r>
    <n v="950"/>
    <s v="US-2018-110576"/>
    <x v="5"/>
    <x v="354"/>
    <d v="2018-12-02T00:00:00"/>
    <s v="Standard Class"/>
    <s v="RB-19795"/>
    <s v="Ross Baird"/>
    <s v="Home Office"/>
    <s v="United States"/>
    <s v="Philadelphia"/>
    <x v="9"/>
    <n v="19120"/>
    <s v="East"/>
    <s v="FUR-TA-10004154"/>
    <x v="0"/>
    <s v="Tables"/>
    <s v="Riverside Furniture Oval Coffee Table, Oval End Table, End Table with Drawer"/>
    <n v="2065.3200000000002"/>
  </r>
  <r>
    <n v="951"/>
    <s v="US-2018-110576"/>
    <x v="5"/>
    <x v="354"/>
    <d v="2018-12-02T00:00:00"/>
    <s v="Standard Class"/>
    <s v="RB-19795"/>
    <s v="Ross Baird"/>
    <s v="Home Office"/>
    <s v="United States"/>
    <s v="Philadelphia"/>
    <x v="9"/>
    <n v="19120"/>
    <s v="East"/>
    <s v="OFF-PA-10000788"/>
    <x v="1"/>
    <s v="Paper"/>
    <s v="Xerox 210"/>
    <n v="15.552"/>
  </r>
  <r>
    <n v="952"/>
    <s v="US-2018-110576"/>
    <x v="5"/>
    <x v="354"/>
    <d v="2018-12-02T00:00:00"/>
    <s v="Standard Class"/>
    <s v="RB-19795"/>
    <s v="Ross Baird"/>
    <s v="Home Office"/>
    <s v="United States"/>
    <s v="Philadelphia"/>
    <x v="9"/>
    <n v="19120"/>
    <s v="East"/>
    <s v="OFF-PA-10002479"/>
    <x v="1"/>
    <s v="Paper"/>
    <s v="Xerox 4200 Series MultiUse Premium Copy Paper (20Lb. and 84 Bright)"/>
    <n v="25.344000000000001"/>
  </r>
  <r>
    <n v="953"/>
    <s v="CA-2018-131156"/>
    <x v="24"/>
    <x v="355"/>
    <d v="2018-04-07T00:00:00"/>
    <s v="Standard Class"/>
    <s v="KH-16360"/>
    <s v="Katherine Hughes"/>
    <s v="Consumer"/>
    <s v="United States"/>
    <s v="Philadelphia"/>
    <x v="9"/>
    <n v="19143"/>
    <s v="East"/>
    <s v="FUR-FU-10001940"/>
    <x v="0"/>
    <s v="Furnishings"/>
    <s v="Staple-based wall hangings"/>
    <n v="25.472000000000001"/>
  </r>
  <r>
    <n v="954"/>
    <s v="CA-2018-136539"/>
    <x v="27"/>
    <x v="116"/>
    <d v="2019-01-01T00:00:00"/>
    <s v="Standard Class"/>
    <s v="GH-14665"/>
    <s v="Greg Hansen"/>
    <s v="Consumer"/>
    <s v="United States"/>
    <s v="Round Rock"/>
    <x v="5"/>
    <n v="78664"/>
    <s v="Central"/>
    <s v="OFF-AR-10001958"/>
    <x v="1"/>
    <s v="Art"/>
    <s v="Stanley Bostitch Contemporary Electric Pencil Sharpeners"/>
    <n v="27.167999999999999"/>
  </r>
  <r>
    <n v="955"/>
    <s v="CA-2018-136539"/>
    <x v="27"/>
    <x v="116"/>
    <d v="2019-01-01T00:00:00"/>
    <s v="Standard Class"/>
    <s v="GH-14665"/>
    <s v="Greg Hansen"/>
    <s v="Consumer"/>
    <s v="United States"/>
    <s v="Round Rock"/>
    <x v="5"/>
    <n v="78664"/>
    <s v="Central"/>
    <s v="FUR-BO-10004709"/>
    <x v="0"/>
    <s v="Bookcases"/>
    <s v="Bush Westfield Collection Bookcases, Medium Cherry Finish"/>
    <n v="78.852800000000002"/>
  </r>
  <r>
    <n v="956"/>
    <s v="CA-2018-119305"/>
    <x v="5"/>
    <x v="329"/>
    <d v="2018-12-04T00:00:00"/>
    <s v="Standard Class"/>
    <s v="SW-20275"/>
    <s v="Scott Williamson"/>
    <s v="Consumer"/>
    <s v="United States"/>
    <s v="Jackson"/>
    <x v="35"/>
    <n v="39212"/>
    <s v="South"/>
    <s v="OFF-ST-10000604"/>
    <x v="1"/>
    <s v="Storage"/>
    <s v="Home/Office Personal File Carts"/>
    <n v="173.8"/>
  </r>
  <r>
    <n v="957"/>
    <s v="CA-2018-102414"/>
    <x v="7"/>
    <x v="356"/>
    <d v="2018-05-18T00:00:00"/>
    <s v="Second Class"/>
    <s v="JA-15970"/>
    <s v="Joseph Airdo"/>
    <s v="Consumer"/>
    <s v="United States"/>
    <s v="Phoenix"/>
    <x v="16"/>
    <n v="85023"/>
    <s v="West"/>
    <s v="TEC-PH-10002923"/>
    <x v="2"/>
    <s v="Phones"/>
    <s v="Logitech B530 USBÂ HeadsetÂ -Â headsetÂ - Full size, Binaural"/>
    <n v="29.591999999999999"/>
  </r>
  <r>
    <n v="958"/>
    <s v="CA-2018-102414"/>
    <x v="7"/>
    <x v="356"/>
    <d v="2018-05-18T00:00:00"/>
    <s v="Second Class"/>
    <s v="JA-15970"/>
    <s v="Joseph Airdo"/>
    <s v="Consumer"/>
    <s v="United States"/>
    <s v="Phoenix"/>
    <x v="16"/>
    <n v="85023"/>
    <s v="West"/>
    <s v="OFF-BI-10004465"/>
    <x v="1"/>
    <s v="Binders"/>
    <s v="Avery Durable Slant Ring Binders"/>
    <n v="4.7519999999999998"/>
  </r>
  <r>
    <n v="959"/>
    <s v="CA-2018-102414"/>
    <x v="7"/>
    <x v="356"/>
    <d v="2018-05-18T00:00:00"/>
    <s v="Second Class"/>
    <s v="JA-15970"/>
    <s v="Joseph Airdo"/>
    <s v="Consumer"/>
    <s v="United States"/>
    <s v="Phoenix"/>
    <x v="16"/>
    <n v="85023"/>
    <s v="West"/>
    <s v="OFF-PA-10002333"/>
    <x v="1"/>
    <s v="Paper"/>
    <s v="Universal Ultra Bright White Copier/Laser Paper, 8 1/2&quot; x 11&quot;, Ream"/>
    <n v="15.552"/>
  </r>
  <r>
    <n v="960"/>
    <s v="CA-2016-112571"/>
    <x v="30"/>
    <x v="357"/>
    <d v="2016-09-22T00:00:00"/>
    <s v="Same Day"/>
    <s v="DL-12925"/>
    <s v="Daniel Lacy"/>
    <s v="Consumer"/>
    <s v="United States"/>
    <s v="Oceanside"/>
    <x v="1"/>
    <n v="92054"/>
    <s v="West"/>
    <s v="FUR-FU-10004188"/>
    <x v="0"/>
    <s v="Furnishings"/>
    <s v="Luxo Professional Combination Clamp-On Lamps"/>
    <n v="204.6"/>
  </r>
  <r>
    <n v="961"/>
    <s v="CA-2018-152142"/>
    <x v="6"/>
    <x v="237"/>
    <d v="2018-11-19T00:00:00"/>
    <s v="Standard Class"/>
    <s v="LW-16990"/>
    <s v="Lindsay Williams"/>
    <s v="Corporate"/>
    <s v="United States"/>
    <s v="San Francisco"/>
    <x v="1"/>
    <n v="94110"/>
    <s v="West"/>
    <s v="FUR-CH-10002965"/>
    <x v="0"/>
    <s v="Chairs"/>
    <s v="Global Leather Highback Executive Chair with Pneumatic Height Adjustment, Black"/>
    <n v="321.56799999999998"/>
  </r>
  <r>
    <n v="962"/>
    <s v="CA-2016-160059"/>
    <x v="4"/>
    <x v="154"/>
    <d v="2016-12-01T00:00:00"/>
    <s v="Standard Class"/>
    <s v="TB-21190"/>
    <s v="Thomas Brumley"/>
    <s v="Home Office"/>
    <s v="United States"/>
    <s v="Fayetteville"/>
    <x v="36"/>
    <n v="72701"/>
    <s v="South"/>
    <s v="OFF-BI-10000145"/>
    <x v="1"/>
    <s v="Binders"/>
    <s v="Zipper Ring Binder Pockets"/>
    <n v="6.24"/>
  </r>
  <r>
    <n v="963"/>
    <s v="CA-2017-120859"/>
    <x v="8"/>
    <x v="142"/>
    <d v="2017-09-04T00:00:00"/>
    <s v="First Class"/>
    <s v="CV-12805"/>
    <s v="Cynthia Voltz"/>
    <s v="Corporate"/>
    <s v="United States"/>
    <s v="San Francisco"/>
    <x v="1"/>
    <n v="94110"/>
    <s v="West"/>
    <s v="OFF-EN-10001335"/>
    <x v="1"/>
    <s v="Envelopes"/>
    <s v="White Business Envelopes with Contemporary Seam, Recycled White Business Envelopes"/>
    <n v="21.88"/>
  </r>
  <r>
    <n v="964"/>
    <s v="CA-2015-127488"/>
    <x v="30"/>
    <x v="358"/>
    <d v="2015-09-24T00:00:00"/>
    <s v="Second Class"/>
    <s v="MS-17365"/>
    <s v="Maribeth Schnelling"/>
    <s v="Consumer"/>
    <s v="United States"/>
    <s v="Boca Raton"/>
    <x v="2"/>
    <n v="33433"/>
    <s v="South"/>
    <s v="OFF-LA-10001613"/>
    <x v="1"/>
    <s v="Labels"/>
    <s v="Avery File Folder Labels"/>
    <n v="4.6079999999999997"/>
  </r>
  <r>
    <n v="965"/>
    <s v="CA-2018-135279"/>
    <x v="29"/>
    <x v="359"/>
    <d v="2018-04-11T00:00:00"/>
    <s v="First Class"/>
    <s v="BS-11800"/>
    <s v="Bryan Spruell"/>
    <s v="Home Office"/>
    <s v="United States"/>
    <s v="New York City"/>
    <x v="15"/>
    <n v="10011"/>
    <s v="East"/>
    <s v="OFF-LA-10004055"/>
    <x v="1"/>
    <s v="Labels"/>
    <s v="Color-Coded Legal Exhibit Labels"/>
    <n v="9.82"/>
  </r>
  <r>
    <n v="966"/>
    <s v="CA-2018-135279"/>
    <x v="29"/>
    <x v="359"/>
    <d v="2018-04-11T00:00:00"/>
    <s v="First Class"/>
    <s v="BS-11800"/>
    <s v="Bryan Spruell"/>
    <s v="Home Office"/>
    <s v="United States"/>
    <s v="New York City"/>
    <x v="15"/>
    <n v="10011"/>
    <s v="East"/>
    <s v="OFF-AR-10004344"/>
    <x v="1"/>
    <s v="Art"/>
    <s v="Bulldog Vacuum Base Pencil Sharpener"/>
    <n v="35.97"/>
  </r>
  <r>
    <n v="967"/>
    <s v="CA-2018-135279"/>
    <x v="29"/>
    <x v="359"/>
    <d v="2018-04-11T00:00:00"/>
    <s v="First Class"/>
    <s v="BS-11800"/>
    <s v="Bryan Spruell"/>
    <s v="Home Office"/>
    <s v="United States"/>
    <s v="New York City"/>
    <x v="15"/>
    <n v="10011"/>
    <s v="East"/>
    <s v="OFF-PA-10004621"/>
    <x v="1"/>
    <s v="Paper"/>
    <s v="Xerox 212"/>
    <n v="12.96"/>
  </r>
  <r>
    <n v="968"/>
    <s v="CA-2018-135279"/>
    <x v="29"/>
    <x v="359"/>
    <d v="2018-04-11T00:00:00"/>
    <s v="First Class"/>
    <s v="BS-11800"/>
    <s v="Bryan Spruell"/>
    <s v="Home Office"/>
    <s v="United States"/>
    <s v="New York City"/>
    <x v="15"/>
    <n v="10011"/>
    <s v="East"/>
    <s v="OFF-PA-10001281"/>
    <x v="1"/>
    <s v="Paper"/>
    <s v="Computer Printout Paper with Letter-Trim Fine Perforations"/>
    <n v="191.6"/>
  </r>
  <r>
    <n v="969"/>
    <s v="CA-2018-135279"/>
    <x v="29"/>
    <x v="359"/>
    <d v="2018-04-11T00:00:00"/>
    <s v="First Class"/>
    <s v="BS-11800"/>
    <s v="Bryan Spruell"/>
    <s v="Home Office"/>
    <s v="United States"/>
    <s v="New York City"/>
    <x v="15"/>
    <n v="10011"/>
    <s v="East"/>
    <s v="OFF-LA-10001613"/>
    <x v="1"/>
    <s v="Labels"/>
    <s v="Avery File Folder Labels"/>
    <n v="8.64"/>
  </r>
  <r>
    <n v="970"/>
    <s v="CA-2018-135279"/>
    <x v="29"/>
    <x v="359"/>
    <d v="2018-04-11T00:00:00"/>
    <s v="First Class"/>
    <s v="BS-11800"/>
    <s v="Bryan Spruell"/>
    <s v="Home Office"/>
    <s v="United States"/>
    <s v="New York City"/>
    <x v="15"/>
    <n v="10011"/>
    <s v="East"/>
    <s v="OFF-ST-10001097"/>
    <x v="1"/>
    <s v="Storage"/>
    <s v="Office Impressions Heavy Duty Welded Shelving &amp; Multimedia Storage Drawers"/>
    <n v="501.81"/>
  </r>
  <r>
    <n v="971"/>
    <s v="CA-2015-115791"/>
    <x v="11"/>
    <x v="360"/>
    <d v="2015-01-18T00:00:00"/>
    <s v="Second Class"/>
    <s v="DL-13315"/>
    <s v="Delfina Latchford"/>
    <s v="Consumer"/>
    <s v="United States"/>
    <s v="Philadelphia"/>
    <x v="9"/>
    <n v="19134"/>
    <s v="East"/>
    <s v="FUR-FU-10001095"/>
    <x v="0"/>
    <s v="Furnishings"/>
    <s v="DAX Black Cherry Wood-Tone Poster Frame"/>
    <n v="127.104"/>
  </r>
  <r>
    <n v="972"/>
    <s v="CA-2015-115791"/>
    <x v="11"/>
    <x v="360"/>
    <d v="2015-01-18T00:00:00"/>
    <s v="Second Class"/>
    <s v="DL-13315"/>
    <s v="Delfina Latchford"/>
    <s v="Consumer"/>
    <s v="United States"/>
    <s v="Philadelphia"/>
    <x v="9"/>
    <n v="19134"/>
    <s v="East"/>
    <s v="TEC-PH-10004614"/>
    <x v="2"/>
    <s v="Phones"/>
    <s v="AT&amp;T 841000 Phone"/>
    <n v="124.2"/>
  </r>
  <r>
    <n v="973"/>
    <s v="CA-2015-115791"/>
    <x v="11"/>
    <x v="360"/>
    <d v="2015-01-18T00:00:00"/>
    <s v="Second Class"/>
    <s v="DL-13315"/>
    <s v="Delfina Latchford"/>
    <s v="Consumer"/>
    <s v="United States"/>
    <s v="Philadelphia"/>
    <x v="9"/>
    <n v="19134"/>
    <s v="East"/>
    <s v="OFF-BI-10001575"/>
    <x v="1"/>
    <s v="Binders"/>
    <s v="GBC Linen Binding Covers"/>
    <n v="18.588000000000001"/>
  </r>
  <r>
    <n v="974"/>
    <s v="CA-2015-115791"/>
    <x v="11"/>
    <x v="360"/>
    <d v="2015-01-18T00:00:00"/>
    <s v="Second Class"/>
    <s v="DL-13315"/>
    <s v="Delfina Latchford"/>
    <s v="Consumer"/>
    <s v="United States"/>
    <s v="Philadelphia"/>
    <x v="9"/>
    <n v="19134"/>
    <s v="East"/>
    <s v="OFF-LA-10001074"/>
    <x v="1"/>
    <s v="Labels"/>
    <s v="Round Specialty Laser Printer Labels"/>
    <n v="30.071999999999999"/>
  </r>
  <r>
    <n v="975"/>
    <s v="US-2018-103247"/>
    <x v="10"/>
    <x v="361"/>
    <d v="2018-10-08T00:00:00"/>
    <s v="Second Class"/>
    <s v="PO-19195"/>
    <s v="Phillina Ober"/>
    <s v="Home Office"/>
    <s v="United States"/>
    <s v="New York City"/>
    <x v="15"/>
    <n v="10011"/>
    <s v="East"/>
    <s v="TEC-PH-10003555"/>
    <x v="2"/>
    <s v="Phones"/>
    <s v="Motorola HK250 Universal Bluetooth Headset"/>
    <n v="160.93"/>
  </r>
  <r>
    <n v="976"/>
    <s v="US-2018-103247"/>
    <x v="10"/>
    <x v="361"/>
    <d v="2018-10-08T00:00:00"/>
    <s v="Second Class"/>
    <s v="PO-19195"/>
    <s v="Phillina Ober"/>
    <s v="Home Office"/>
    <s v="United States"/>
    <s v="New York City"/>
    <x v="15"/>
    <n v="10011"/>
    <s v="East"/>
    <s v="OFF-BI-10004492"/>
    <x v="1"/>
    <s v="Binders"/>
    <s v="Tuf-Vin Binders"/>
    <n v="75.792000000000002"/>
  </r>
  <r>
    <n v="977"/>
    <s v="US-2018-100209"/>
    <x v="45"/>
    <x v="362"/>
    <d v="2018-07-15T00:00:00"/>
    <s v="Standard Class"/>
    <s v="TD-20995"/>
    <s v="Tamara Dahlen"/>
    <s v="Consumer"/>
    <s v="United States"/>
    <s v="Portland"/>
    <x v="21"/>
    <n v="97206"/>
    <s v="West"/>
    <s v="OFF-BI-10002012"/>
    <x v="1"/>
    <s v="Binders"/>
    <s v="Wilson Jones Easy Flow II Sheet Lifters"/>
    <n v="1.08"/>
  </r>
  <r>
    <n v="978"/>
    <s v="CA-2018-159366"/>
    <x v="50"/>
    <x v="363"/>
    <d v="2018-01-10T00:00:00"/>
    <s v="First Class"/>
    <s v="BW-11110"/>
    <s v="Bart Watters"/>
    <s v="Corporate"/>
    <s v="United States"/>
    <s v="Detroit"/>
    <x v="12"/>
    <n v="48205"/>
    <s v="Central"/>
    <s v="TEC-MA-10000822"/>
    <x v="2"/>
    <s v="Machines"/>
    <s v="Lexmark MX611dhe Monochrome Laser Printer"/>
    <n v="3059.982"/>
  </r>
  <r>
    <n v="979"/>
    <s v="CA-2017-145499"/>
    <x v="23"/>
    <x v="198"/>
    <d v="2017-05-31T00:00:00"/>
    <s v="First Class"/>
    <s v="RW-19690"/>
    <s v="Robert Waldorf"/>
    <s v="Consumer"/>
    <s v="United States"/>
    <s v="Wilmington"/>
    <x v="3"/>
    <n v="28403"/>
    <s v="South"/>
    <s v="OFF-BI-10000848"/>
    <x v="1"/>
    <s v="Binders"/>
    <s v="Angle-D Ring Binders"/>
    <n v="3.282"/>
  </r>
  <r>
    <n v="980"/>
    <s v="CA-2016-157035"/>
    <x v="19"/>
    <x v="364"/>
    <d v="2016-12-12T00:00:00"/>
    <s v="First Class"/>
    <s v="KB-16600"/>
    <s v="Ken Brennan"/>
    <s v="Corporate"/>
    <s v="United States"/>
    <s v="Columbus"/>
    <x v="14"/>
    <n v="47201"/>
    <s v="Central"/>
    <s v="OFF-PA-10004156"/>
    <x v="1"/>
    <s v="Paper"/>
    <s v="Xerox 188"/>
    <n v="34.020000000000003"/>
  </r>
  <r>
    <n v="981"/>
    <s v="CA-2017-144939"/>
    <x v="10"/>
    <x v="339"/>
    <d v="2017-10-08T00:00:00"/>
    <s v="Standard Class"/>
    <s v="EB-13870"/>
    <s v="Emily Burns"/>
    <s v="Consumer"/>
    <s v="United States"/>
    <s v="New York City"/>
    <x v="15"/>
    <n v="10035"/>
    <s v="East"/>
    <s v="FUR-CH-10003199"/>
    <x v="0"/>
    <s v="Chairs"/>
    <s v="Office Star - Contemporary Task Swivel Chair"/>
    <n v="599.29200000000003"/>
  </r>
  <r>
    <n v="982"/>
    <s v="CA-2015-163419"/>
    <x v="6"/>
    <x v="7"/>
    <d v="2015-11-14T00:00:00"/>
    <s v="Second Class"/>
    <s v="TZ-21580"/>
    <s v="Tracy Zic"/>
    <s v="Consumer"/>
    <s v="United States"/>
    <s v="Louisville"/>
    <x v="22"/>
    <n v="80027"/>
    <s v="West"/>
    <s v="OFF-AR-10000034"/>
    <x v="1"/>
    <s v="Art"/>
    <s v="BIC Brite Liner Grip Highlighters, Assorted, 5/Pack"/>
    <n v="3.3919999999999999"/>
  </r>
  <r>
    <n v="983"/>
    <s v="CA-2015-163419"/>
    <x v="6"/>
    <x v="7"/>
    <d v="2015-11-14T00:00:00"/>
    <s v="Second Class"/>
    <s v="TZ-21580"/>
    <s v="Tracy Zic"/>
    <s v="Consumer"/>
    <s v="United States"/>
    <s v="Louisville"/>
    <x v="22"/>
    <n v="80027"/>
    <s v="West"/>
    <s v="TEC-PH-10000560"/>
    <x v="2"/>
    <s v="Phones"/>
    <s v="Samsung Galaxy S III - 16GB - pebble blue (T-Mobile)"/>
    <n v="559.98400000000004"/>
  </r>
  <r>
    <n v="984"/>
    <s v="CA-2015-163419"/>
    <x v="6"/>
    <x v="7"/>
    <d v="2015-11-14T00:00:00"/>
    <s v="Second Class"/>
    <s v="TZ-21580"/>
    <s v="Tracy Zic"/>
    <s v="Consumer"/>
    <s v="United States"/>
    <s v="Louisville"/>
    <x v="22"/>
    <n v="80027"/>
    <s v="West"/>
    <s v="FUR-CH-10000665"/>
    <x v="0"/>
    <s v="Chairs"/>
    <s v="Global Airflow Leather Mesh Back Chair, Black"/>
    <n v="603.91999999999996"/>
  </r>
  <r>
    <n v="985"/>
    <s v="CA-2018-100314"/>
    <x v="30"/>
    <x v="365"/>
    <d v="2018-10-05T00:00:00"/>
    <s v="Standard Class"/>
    <s v="AS-10630"/>
    <s v="Ann Steele"/>
    <s v="Home Office"/>
    <s v="United States"/>
    <s v="Pasadena"/>
    <x v="5"/>
    <n v="77506"/>
    <s v="Central"/>
    <s v="OFF-LA-10001569"/>
    <x v="1"/>
    <s v="Labels"/>
    <s v="Avery 499"/>
    <n v="7.968"/>
  </r>
  <r>
    <n v="986"/>
    <s v="CA-2018-100314"/>
    <x v="30"/>
    <x v="365"/>
    <d v="2018-10-05T00:00:00"/>
    <s v="Standard Class"/>
    <s v="AS-10630"/>
    <s v="Ann Steele"/>
    <s v="Home Office"/>
    <s v="United States"/>
    <s v="Pasadena"/>
    <x v="5"/>
    <n v="77506"/>
    <s v="Central"/>
    <s v="OFF-EN-10000461"/>
    <x v="1"/>
    <s v="Envelopes"/>
    <s v="#10- 4 1/8&quot; x 9 1/2&quot; Recycled Envelopes"/>
    <n v="27.968"/>
  </r>
  <r>
    <n v="987"/>
    <s v="CA-2018-100314"/>
    <x v="30"/>
    <x v="365"/>
    <d v="2018-10-05T00:00:00"/>
    <s v="Standard Class"/>
    <s v="AS-10630"/>
    <s v="Ann Steele"/>
    <s v="Home Office"/>
    <s v="United States"/>
    <s v="Pasadena"/>
    <x v="5"/>
    <n v="77506"/>
    <s v="Central"/>
    <s v="TEC-MA-10003066"/>
    <x v="2"/>
    <s v="Machines"/>
    <s v="Wasp CCD Handheld Bar Code Reader"/>
    <n v="336.51"/>
  </r>
  <r>
    <n v="988"/>
    <s v="CA-2016-146829"/>
    <x v="34"/>
    <x v="366"/>
    <d v="2016-03-10T00:00:00"/>
    <s v="Same Day"/>
    <s v="TS-21340"/>
    <s v="Toby Swindell"/>
    <s v="Consumer"/>
    <s v="United States"/>
    <s v="Houston"/>
    <x v="5"/>
    <n v="77041"/>
    <s v="Central"/>
    <s v="OFF-BI-10004022"/>
    <x v="1"/>
    <s v="Binders"/>
    <s v="Acco Suede Grain Vinyl Round Ring Binder"/>
    <n v="1.1120000000000001"/>
  </r>
  <r>
    <n v="989"/>
    <s v="CA-2018-167899"/>
    <x v="49"/>
    <x v="367"/>
    <d v="2018-05-26T00:00:00"/>
    <s v="Standard Class"/>
    <s v="JG-15805"/>
    <s v="John Grady"/>
    <s v="Corporate"/>
    <s v="United States"/>
    <s v="Auburn"/>
    <x v="15"/>
    <n v="13021"/>
    <s v="East"/>
    <s v="FUR-FU-10004071"/>
    <x v="0"/>
    <s v="Furnishings"/>
    <s v="Luxo Professional Magnifying Clamp-On Fluorescent Lamps"/>
    <n v="520.04999999999995"/>
  </r>
  <r>
    <n v="990"/>
    <s v="CA-2018-167899"/>
    <x v="49"/>
    <x v="367"/>
    <d v="2018-05-26T00:00:00"/>
    <s v="Standard Class"/>
    <s v="JG-15805"/>
    <s v="John Grady"/>
    <s v="Corporate"/>
    <s v="United States"/>
    <s v="Auburn"/>
    <x v="15"/>
    <n v="13021"/>
    <s v="East"/>
    <s v="OFF-AR-10001988"/>
    <x v="1"/>
    <s v="Art"/>
    <s v="Bulldog Table or Wall-Mount Pencil Sharpener"/>
    <n v="17.97"/>
  </r>
  <r>
    <n v="991"/>
    <s v="CA-2016-153549"/>
    <x v="24"/>
    <x v="368"/>
    <d v="2016-03-31T00:00:00"/>
    <s v="Second Class"/>
    <s v="SL-20155"/>
    <s v="Sara Luxemburg"/>
    <s v="Home Office"/>
    <s v="United States"/>
    <s v="Jacksonville"/>
    <x v="2"/>
    <n v="32216"/>
    <s v="South"/>
    <s v="FUR-CH-10004086"/>
    <x v="0"/>
    <s v="Chairs"/>
    <s v="Hon 4070 Series Pagoda Armless Upholstered Stacking Chairs"/>
    <n v="1166.92"/>
  </r>
  <r>
    <n v="992"/>
    <s v="CA-2017-110023"/>
    <x v="22"/>
    <x v="369"/>
    <d v="2017-09-11T00:00:00"/>
    <s v="First Class"/>
    <s v="TS-21610"/>
    <s v="Troy Staebel"/>
    <s v="Consumer"/>
    <s v="United States"/>
    <s v="New York City"/>
    <x v="15"/>
    <n v="10024"/>
    <s v="East"/>
    <s v="OFF-BI-10001036"/>
    <x v="1"/>
    <s v="Binders"/>
    <s v="Cardinal EasyOpen D-Ring Binders"/>
    <n v="14.624000000000001"/>
  </r>
  <r>
    <n v="993"/>
    <s v="CA-2017-105585"/>
    <x v="47"/>
    <x v="370"/>
    <d v="2017-08-27T00:00:00"/>
    <s v="First Class"/>
    <s v="RF-19735"/>
    <s v="Roland Fjeld"/>
    <s v="Consumer"/>
    <s v="United States"/>
    <s v="San Jose"/>
    <x v="1"/>
    <n v="95123"/>
    <s v="West"/>
    <s v="OFF-FA-10002983"/>
    <x v="1"/>
    <s v="Fasteners"/>
    <s v="Advantus SlideClip Paper Clips"/>
    <n v="10.23"/>
  </r>
  <r>
    <n v="994"/>
    <s v="CA-2017-105585"/>
    <x v="47"/>
    <x v="370"/>
    <d v="2017-08-27T00:00:00"/>
    <s v="First Class"/>
    <s v="RF-19735"/>
    <s v="Roland Fjeld"/>
    <s v="Consumer"/>
    <s v="United States"/>
    <s v="San Jose"/>
    <x v="1"/>
    <n v="95123"/>
    <s v="West"/>
    <s v="OFF-PA-10003625"/>
    <x v="1"/>
    <s v="Paper"/>
    <s v="Xerox 1979"/>
    <n v="154.9"/>
  </r>
  <r>
    <n v="995"/>
    <s v="CA-2015-117639"/>
    <x v="49"/>
    <x v="371"/>
    <d v="2015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s v="Binders"/>
    <s v="Fellowes PB300 Plastic Comb Binding Machine"/>
    <n v="2715.93"/>
  </r>
  <r>
    <n v="996"/>
    <s v="CA-2015-117639"/>
    <x v="49"/>
    <x v="371"/>
    <d v="2015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s v="Phones"/>
    <s v="Plantronics Voyager Pro Legend"/>
    <n v="617.97"/>
  </r>
  <r>
    <n v="997"/>
    <s v="CA-2016-162537"/>
    <x v="28"/>
    <x v="372"/>
    <d v="2016-11-03T00:00:00"/>
    <s v="Standard Class"/>
    <s v="RD-19585"/>
    <s v="Rob Dowd"/>
    <s v="Consumer"/>
    <s v="United States"/>
    <s v="Henderson"/>
    <x v="0"/>
    <n v="42420"/>
    <s v="South"/>
    <s v="OFF-EN-10003862"/>
    <x v="1"/>
    <s v="Envelopes"/>
    <s v="Laser &amp; Ink Jet Business Envelopes"/>
    <n v="10.67"/>
  </r>
  <r>
    <n v="998"/>
    <s v="CA-2016-162537"/>
    <x v="28"/>
    <x v="372"/>
    <d v="2016-11-03T00:00:00"/>
    <s v="Standard Class"/>
    <s v="RD-19585"/>
    <s v="Rob Dowd"/>
    <s v="Consumer"/>
    <s v="United States"/>
    <s v="Henderson"/>
    <x v="0"/>
    <n v="42420"/>
    <s v="South"/>
    <s v="OFF-ST-10004258"/>
    <x v="1"/>
    <s v="Storage"/>
    <s v="Portable Personal File Box"/>
    <n v="36.630000000000003"/>
  </r>
  <r>
    <n v="999"/>
    <s v="CA-2016-162537"/>
    <x v="28"/>
    <x v="372"/>
    <d v="2016-11-03T00:00:00"/>
    <s v="Standard Class"/>
    <s v="RD-19585"/>
    <s v="Rob Dowd"/>
    <s v="Consumer"/>
    <s v="United States"/>
    <s v="Henderson"/>
    <x v="0"/>
    <n v="42420"/>
    <s v="South"/>
    <s v="FUR-FU-10002885"/>
    <x v="0"/>
    <s v="Furnishings"/>
    <s v="Magna Visual Magnetic Picture Hangers"/>
    <n v="24.1"/>
  </r>
  <r>
    <n v="1000"/>
    <s v="CA-2016-162537"/>
    <x v="28"/>
    <x v="372"/>
    <d v="2016-11-03T00:00:00"/>
    <s v="Standard Class"/>
    <s v="RD-19585"/>
    <s v="Rob Dowd"/>
    <s v="Consumer"/>
    <s v="United States"/>
    <s v="Henderson"/>
    <x v="0"/>
    <n v="42420"/>
    <s v="South"/>
    <s v="FUR-FU-10001918"/>
    <x v="0"/>
    <s v="Furnishings"/>
    <s v="C-Line Cubicle Keepers Polyproplyene Holder With Velcro Backings"/>
    <n v="33.11"/>
  </r>
  <r>
    <n v="1001"/>
    <s v="CA-2017-155488"/>
    <x v="6"/>
    <x v="373"/>
    <d v="2017-11-17T00:00:00"/>
    <s v="Standard Class"/>
    <s v="FM-14290"/>
    <s v="Frank Merwin"/>
    <s v="Home Office"/>
    <s v="United States"/>
    <s v="Vancouver"/>
    <x v="4"/>
    <n v="98661"/>
    <s v="West"/>
    <s v="OFF-AR-10002956"/>
    <x v="1"/>
    <s v="Art"/>
    <s v="Boston 16801 Nautilus Battery Pencil Sharpener"/>
    <n v="44.02"/>
  </r>
  <r>
    <n v="1002"/>
    <s v="CA-2016-124891"/>
    <x v="36"/>
    <x v="374"/>
    <d v="2016-07-31T00:00:00"/>
    <s v="Same Day"/>
    <s v="RH-19495"/>
    <s v="Rick Hansen"/>
    <s v="Consumer"/>
    <s v="United States"/>
    <s v="New York City"/>
    <x v="15"/>
    <n v="10024"/>
    <s v="East"/>
    <s v="TEC-AC-10003033"/>
    <x v="2"/>
    <s v="Accessories"/>
    <s v="Plantronics CS510 - Over-the-Head monaural Wireless Headset System"/>
    <n v="2309.65"/>
  </r>
  <r>
    <n v="1003"/>
    <s v="CA-2016-124891"/>
    <x v="36"/>
    <x v="374"/>
    <d v="2016-07-31T00:00:00"/>
    <s v="Same Day"/>
    <s v="RH-19495"/>
    <s v="Rick Hansen"/>
    <s v="Consumer"/>
    <s v="United States"/>
    <s v="New York City"/>
    <x v="15"/>
    <n v="10024"/>
    <s v="East"/>
    <s v="FUR-TA-10002903"/>
    <x v="0"/>
    <s v="Tables"/>
    <s v="Bevis Round Bullnose 29&quot; High Table Top"/>
    <n v="1090.7819999999999"/>
  </r>
  <r>
    <n v="1004"/>
    <s v="CA-2016-124891"/>
    <x v="36"/>
    <x v="374"/>
    <d v="2016-07-31T00:00:00"/>
    <s v="Same Day"/>
    <s v="RH-19495"/>
    <s v="Rick Hansen"/>
    <s v="Consumer"/>
    <s v="United States"/>
    <s v="New York City"/>
    <x v="15"/>
    <n v="10024"/>
    <s v="East"/>
    <s v="OFF-PA-10004621"/>
    <x v="1"/>
    <s v="Paper"/>
    <s v="Xerox 212"/>
    <n v="19.440000000000001"/>
  </r>
  <r>
    <n v="1005"/>
    <s v="CA-2016-126445"/>
    <x v="8"/>
    <x v="375"/>
    <d v="2016-08-31T00:00:00"/>
    <s v="Standard Class"/>
    <s v="RA-19945"/>
    <s v="Ryan Akin"/>
    <s v="Consumer"/>
    <s v="United States"/>
    <s v="Murrieta"/>
    <x v="1"/>
    <n v="92563"/>
    <s v="West"/>
    <s v="OFF-ST-10000046"/>
    <x v="1"/>
    <s v="Storage"/>
    <s v="Fellowes Super Stor/Drawer Files"/>
    <n v="484.65"/>
  </r>
  <r>
    <n v="1006"/>
    <s v="CA-2016-111199"/>
    <x v="26"/>
    <x v="50"/>
    <d v="2016-11-17T00:00:00"/>
    <s v="Standard Class"/>
    <s v="JK-15730"/>
    <s v="Joe Kamberova"/>
    <s v="Consumer"/>
    <s v="United States"/>
    <s v="Jacksonville"/>
    <x v="3"/>
    <n v="28540"/>
    <s v="South"/>
    <s v="OFF-PA-10001790"/>
    <x v="1"/>
    <s v="Paper"/>
    <s v="Xerox 1910"/>
    <n v="115.29600000000001"/>
  </r>
  <r>
    <n v="1007"/>
    <s v="CA-2016-105312"/>
    <x v="6"/>
    <x v="376"/>
    <d v="2016-11-09T00:00:00"/>
    <s v="First Class"/>
    <s v="MT-17815"/>
    <s v="Meg Tillman"/>
    <s v="Consumer"/>
    <s v="United States"/>
    <s v="Scottsdale"/>
    <x v="16"/>
    <n v="85254"/>
    <s v="West"/>
    <s v="OFF-EN-10002600"/>
    <x v="1"/>
    <s v="Envelopes"/>
    <s v="Redi-Strip #10 Envelopes, 4 1/8 x 9 1/2"/>
    <n v="7.08"/>
  </r>
  <r>
    <n v="1008"/>
    <s v="CA-2016-105312"/>
    <x v="6"/>
    <x v="376"/>
    <d v="2016-11-09T00:00:00"/>
    <s v="First Class"/>
    <s v="MT-17815"/>
    <s v="Meg Tillman"/>
    <s v="Consumer"/>
    <s v="United States"/>
    <s v="Scottsdale"/>
    <x v="16"/>
    <n v="85254"/>
    <s v="West"/>
    <s v="OFF-BI-10002049"/>
    <x v="1"/>
    <s v="Binders"/>
    <s v="UniKeep View Case Binders"/>
    <n v="4.4009999999999998"/>
  </r>
  <r>
    <n v="1009"/>
    <s v="US-2018-106705"/>
    <x v="27"/>
    <x v="377"/>
    <d v="2019-01-01T00:00:00"/>
    <s v="Standard Class"/>
    <s v="PO-18850"/>
    <s v="Patrick O'Brill"/>
    <s v="Consumer"/>
    <s v="United States"/>
    <s v="Burlington"/>
    <x v="23"/>
    <n v="52601"/>
    <s v="Central"/>
    <s v="OFF-PA-10001509"/>
    <x v="1"/>
    <s v="Paper"/>
    <s v="Recycled Desk Saver Line &quot;While You Were Out&quot; Book, 5 1/2&quot; X 4&quot;"/>
    <n v="44.75"/>
  </r>
  <r>
    <n v="1010"/>
    <s v="CA-2018-135034"/>
    <x v="44"/>
    <x v="378"/>
    <d v="2018-08-03T00:00:00"/>
    <s v="First Class"/>
    <s v="AT-10735"/>
    <s v="Annie Thurman"/>
    <s v="Consumer"/>
    <s v="United States"/>
    <s v="Chicago"/>
    <x v="10"/>
    <n v="60653"/>
    <s v="Central"/>
    <s v="TEC-PH-10003931"/>
    <x v="2"/>
    <s v="Phones"/>
    <s v="JBL Micro Wireless Portable Bluetooth Speaker"/>
    <n v="95.983999999999995"/>
  </r>
  <r>
    <n v="1011"/>
    <s v="CA-2015-158540"/>
    <x v="5"/>
    <x v="156"/>
    <d v="2015-11-26T00:00:00"/>
    <s v="First Class"/>
    <s v="VG-21790"/>
    <s v="Vivek Gonzalez"/>
    <s v="Consumer"/>
    <s v="United States"/>
    <s v="San Diego"/>
    <x v="1"/>
    <n v="92037"/>
    <s v="West"/>
    <s v="FUR-FU-10001602"/>
    <x v="0"/>
    <s v="Furnishings"/>
    <s v="Eldon Delta Triangular Chair Mat, 52&quot; x 58&quot;, Clear"/>
    <n v="151.72"/>
  </r>
  <r>
    <n v="1012"/>
    <s v="CA-2018-118437"/>
    <x v="17"/>
    <x v="46"/>
    <d v="2018-06-21T00:00:00"/>
    <s v="Second Class"/>
    <s v="PF-19165"/>
    <s v="Philip Fox"/>
    <s v="Consumer"/>
    <s v="United States"/>
    <s v="Olympia"/>
    <x v="4"/>
    <n v="98502"/>
    <s v="West"/>
    <s v="FUR-FU-10004848"/>
    <x v="0"/>
    <s v="Furnishings"/>
    <s v="Howard Miller 13-3/4&quot; Diameter Brushed Chrome Round Wall Clock"/>
    <n v="155.25"/>
  </r>
  <r>
    <n v="1013"/>
    <s v="CA-2018-118437"/>
    <x v="17"/>
    <x v="46"/>
    <d v="2018-06-21T00:00:00"/>
    <s v="Second Class"/>
    <s v="PF-19165"/>
    <s v="Philip Fox"/>
    <s v="Consumer"/>
    <s v="United States"/>
    <s v="Olympia"/>
    <x v="4"/>
    <n v="98502"/>
    <s v="West"/>
    <s v="OFF-ST-10003722"/>
    <x v="1"/>
    <s v="Storage"/>
    <s v="Project Tote Personal File"/>
    <n v="14.03"/>
  </r>
  <r>
    <n v="1014"/>
    <s v="US-2016-126214"/>
    <x v="27"/>
    <x v="379"/>
    <d v="2016-12-24T00:00:00"/>
    <s v="Second Class"/>
    <s v="JS-15880"/>
    <s v="John Stevenson"/>
    <s v="Consumer"/>
    <s v="United States"/>
    <s v="Seattle"/>
    <x v="4"/>
    <n v="98103"/>
    <s v="West"/>
    <s v="FUR-TA-10003748"/>
    <x v="0"/>
    <s v="Tables"/>
    <s v="Bevis 36 x 72 Conference Tables"/>
    <n v="1618.37"/>
  </r>
  <r>
    <n v="1015"/>
    <s v="US-2016-126214"/>
    <x v="27"/>
    <x v="379"/>
    <d v="2016-12-24T00:00:00"/>
    <s v="Second Class"/>
    <s v="JS-15880"/>
    <s v="John Stevenson"/>
    <s v="Consumer"/>
    <s v="United States"/>
    <s v="Seattle"/>
    <x v="4"/>
    <n v="98103"/>
    <s v="West"/>
    <s v="TEC-AC-10003198"/>
    <x v="2"/>
    <s v="Accessories"/>
    <s v="Enermax Acrylux Wireless Keyboard"/>
    <n v="99.6"/>
  </r>
  <r>
    <n v="1016"/>
    <s v="CA-2016-133025"/>
    <x v="12"/>
    <x v="14"/>
    <d v="2016-09-19T00:00:00"/>
    <s v="Second Class"/>
    <s v="MO-17800"/>
    <s v="Meg O'Connel"/>
    <s v="Home Office"/>
    <s v="United States"/>
    <s v="Los Angeles"/>
    <x v="1"/>
    <n v="90036"/>
    <s v="West"/>
    <s v="OFF-PA-10004100"/>
    <x v="1"/>
    <s v="Paper"/>
    <s v="Xerox 216"/>
    <n v="32.4"/>
  </r>
  <r>
    <n v="1017"/>
    <s v="CA-2016-108665"/>
    <x v="45"/>
    <x v="380"/>
    <d v="2016-07-10T00:00:00"/>
    <s v="Standard Class"/>
    <s v="KM-16225"/>
    <s v="Kalyca Meade"/>
    <s v="Corporate"/>
    <s v="United States"/>
    <s v="New York City"/>
    <x v="15"/>
    <n v="10011"/>
    <s v="East"/>
    <s v="FUR-FU-10002191"/>
    <x v="0"/>
    <s v="Furnishings"/>
    <s v="G.E. Halogen Desk Lamp Bulbs"/>
    <n v="13.96"/>
  </r>
  <r>
    <n v="1018"/>
    <s v="CA-2016-108665"/>
    <x v="45"/>
    <x v="380"/>
    <d v="2016-07-10T00:00:00"/>
    <s v="Standard Class"/>
    <s v="KM-16225"/>
    <s v="Kalyca Meade"/>
    <s v="Corporate"/>
    <s v="United States"/>
    <s v="New York City"/>
    <x v="15"/>
    <n v="10011"/>
    <s v="East"/>
    <s v="FUR-FU-10000965"/>
    <x v="0"/>
    <s v="Furnishings"/>
    <s v="Howard Miller 11-1/2&quot; Diameter Ridgewood Wall Clock"/>
    <n v="155.82"/>
  </r>
  <r>
    <n v="1019"/>
    <s v="CA-2016-108665"/>
    <x v="45"/>
    <x v="380"/>
    <d v="2016-07-10T00:00:00"/>
    <s v="Standard Class"/>
    <s v="KM-16225"/>
    <s v="Kalyca Meade"/>
    <s v="Corporate"/>
    <s v="United States"/>
    <s v="New York City"/>
    <x v="15"/>
    <n v="10011"/>
    <s v="East"/>
    <s v="TEC-PH-10004188"/>
    <x v="2"/>
    <s v="Phones"/>
    <s v="OtterBox Commuter Series Case - Samsung Galaxy S4"/>
    <n v="124.95"/>
  </r>
  <r>
    <n v="1020"/>
    <s v="CA-2016-108665"/>
    <x v="45"/>
    <x v="380"/>
    <d v="2016-07-10T00:00:00"/>
    <s v="Standard Class"/>
    <s v="KM-16225"/>
    <s v="Kalyca Meade"/>
    <s v="Corporate"/>
    <s v="United States"/>
    <s v="New York City"/>
    <x v="15"/>
    <n v="10011"/>
    <s v="East"/>
    <s v="OFF-ST-10001526"/>
    <x v="1"/>
    <s v="Storage"/>
    <s v="Iceberg Mobile Mega Data/Printer Cart"/>
    <n v="601.65"/>
  </r>
  <r>
    <n v="1021"/>
    <s v="CA-2016-124450"/>
    <x v="20"/>
    <x v="381"/>
    <d v="2016-05-03T00:00:00"/>
    <s v="Standard Class"/>
    <s v="GT-14710"/>
    <s v="Greg Tran"/>
    <s v="Consumer"/>
    <s v="United States"/>
    <s v="Washington"/>
    <x v="40"/>
    <n v="20016"/>
    <s v="East"/>
    <s v="OFF-AR-10001166"/>
    <x v="1"/>
    <s v="Art"/>
    <s v="Staples in misc. colors"/>
    <n v="22.74"/>
  </r>
  <r>
    <n v="1022"/>
    <s v="CA-2016-124450"/>
    <x v="20"/>
    <x v="381"/>
    <d v="2016-05-03T00:00:00"/>
    <s v="Standard Class"/>
    <s v="GT-14710"/>
    <s v="Greg Tran"/>
    <s v="Consumer"/>
    <s v="United States"/>
    <s v="Washington"/>
    <x v="40"/>
    <n v="20016"/>
    <s v="East"/>
    <s v="FUR-CH-10000309"/>
    <x v="0"/>
    <s v="Chairs"/>
    <s v="Global Comet Stacking Arm Chair"/>
    <n v="1267.53"/>
  </r>
  <r>
    <n v="1023"/>
    <s v="CA-2016-124450"/>
    <x v="20"/>
    <x v="381"/>
    <d v="2016-05-03T00:00:00"/>
    <s v="Standard Class"/>
    <s v="GT-14710"/>
    <s v="Greg Tran"/>
    <s v="Consumer"/>
    <s v="United States"/>
    <s v="Washington"/>
    <x v="40"/>
    <n v="20016"/>
    <s v="East"/>
    <s v="TEC-MA-10004212"/>
    <x v="2"/>
    <s v="Machines"/>
    <s v="Cisco SPA525G2 5-Line IP Phone"/>
    <n v="1379.92"/>
  </r>
  <r>
    <n v="1024"/>
    <s v="CA-2016-167269"/>
    <x v="17"/>
    <x v="382"/>
    <d v="2016-06-20T00:00:00"/>
    <s v="Standard Class"/>
    <s v="PB-19150"/>
    <s v="Philip Brown"/>
    <s v="Consumer"/>
    <s v="United States"/>
    <s v="Philadelphia"/>
    <x v="9"/>
    <n v="19134"/>
    <s v="East"/>
    <s v="OFF-EN-10003072"/>
    <x v="1"/>
    <s v="Envelopes"/>
    <s v="Peel &amp; Seel Envelopes"/>
    <n v="6.2080000000000002"/>
  </r>
  <r>
    <n v="1025"/>
    <s v="CA-2018-106964"/>
    <x v="33"/>
    <x v="94"/>
    <d v="2018-12-20T00:00:00"/>
    <s v="First Class"/>
    <s v="HR-14770"/>
    <s v="Hallie Redmond"/>
    <s v="Home Office"/>
    <s v="United States"/>
    <s v="Los Angeles"/>
    <x v="1"/>
    <n v="90045"/>
    <s v="West"/>
    <s v="OFF-BI-10000320"/>
    <x v="1"/>
    <s v="Binders"/>
    <s v="GBC Plastic Binding Combs"/>
    <n v="11.808"/>
  </r>
  <r>
    <n v="1026"/>
    <s v="CA-2017-126529"/>
    <x v="50"/>
    <x v="383"/>
    <d v="2017-01-13T00:00:00"/>
    <s v="Second Class"/>
    <s v="DE-13255"/>
    <s v="Deanra Eno"/>
    <s v="Home Office"/>
    <s v="United States"/>
    <s v="Springfield"/>
    <x v="24"/>
    <n v="45503"/>
    <s v="East"/>
    <s v="OFF-PA-10001166"/>
    <x v="1"/>
    <s v="Paper"/>
    <s v="Xerox 2"/>
    <n v="15.552"/>
  </r>
  <r>
    <n v="1027"/>
    <s v="CA-2017-126529"/>
    <x v="50"/>
    <x v="383"/>
    <d v="2017-01-13T00:00:00"/>
    <s v="Second Class"/>
    <s v="DE-13255"/>
    <s v="Deanra Eno"/>
    <s v="Home Office"/>
    <s v="United States"/>
    <s v="Springfield"/>
    <x v="24"/>
    <n v="45503"/>
    <s v="East"/>
    <s v="OFF-PA-10003656"/>
    <x v="1"/>
    <s v="Paper"/>
    <s v="Xerox 1935"/>
    <n v="63.311999999999998"/>
  </r>
  <r>
    <n v="1028"/>
    <s v="CA-2017-126529"/>
    <x v="50"/>
    <x v="383"/>
    <d v="2017-01-13T00:00:00"/>
    <s v="Second Class"/>
    <s v="DE-13255"/>
    <s v="Deanra Eno"/>
    <s v="Home Office"/>
    <s v="United States"/>
    <s v="Springfield"/>
    <x v="24"/>
    <n v="45503"/>
    <s v="East"/>
    <s v="TEC-PH-10000148"/>
    <x v="2"/>
    <s v="Phones"/>
    <s v="Cyber Acoustics AC-202b Speech Recognition Stereo Headset"/>
    <n v="15.587999999999999"/>
  </r>
  <r>
    <n v="1029"/>
    <s v="CA-2015-163552"/>
    <x v="45"/>
    <x v="384"/>
    <d v="2015-07-15T00:00:00"/>
    <s v="Standard Class"/>
    <s v="LA-16780"/>
    <s v="Laura Armstrong"/>
    <s v="Corporate"/>
    <s v="United States"/>
    <s v="Hackensack"/>
    <x v="30"/>
    <n v="7601"/>
    <s v="East"/>
    <s v="OFF-PA-10000474"/>
    <x v="1"/>
    <s v="Paper"/>
    <s v="Easy-staple paper"/>
    <n v="177.2"/>
  </r>
  <r>
    <n v="1030"/>
    <s v="CA-2015-163552"/>
    <x v="45"/>
    <x v="384"/>
    <d v="2015-07-15T00:00:00"/>
    <s v="Standard Class"/>
    <s v="LA-16780"/>
    <s v="Laura Armstrong"/>
    <s v="Corporate"/>
    <s v="United States"/>
    <s v="Hackensack"/>
    <x v="30"/>
    <n v="7601"/>
    <s v="East"/>
    <s v="TEC-PH-10003885"/>
    <x v="2"/>
    <s v="Phones"/>
    <s v="Cisco SPA508G"/>
    <n v="197.97"/>
  </r>
  <r>
    <n v="1031"/>
    <s v="CA-2015-163552"/>
    <x v="45"/>
    <x v="384"/>
    <d v="2015-07-15T00:00:00"/>
    <s v="Standard Class"/>
    <s v="LA-16780"/>
    <s v="Laura Armstrong"/>
    <s v="Corporate"/>
    <s v="United States"/>
    <s v="Hackensack"/>
    <x v="30"/>
    <n v="7601"/>
    <s v="East"/>
    <s v="FUR-CH-10003379"/>
    <x v="0"/>
    <s v="Chairs"/>
    <s v="Global Commerce Series High-Back Swivel/Tilt Chairs"/>
    <n v="854.94"/>
  </r>
  <r>
    <n v="1032"/>
    <s v="CA-2015-163552"/>
    <x v="45"/>
    <x v="384"/>
    <d v="2015-07-15T00:00:00"/>
    <s v="Standard Class"/>
    <s v="LA-16780"/>
    <s v="Laura Armstrong"/>
    <s v="Corporate"/>
    <s v="United States"/>
    <s v="Hackensack"/>
    <x v="30"/>
    <n v="7601"/>
    <s v="East"/>
    <s v="FUR-FU-10000629"/>
    <x v="0"/>
    <s v="Furnishings"/>
    <s v="9-3/4 Diameter Round Wall Clock"/>
    <n v="124.11"/>
  </r>
  <r>
    <n v="1033"/>
    <s v="CA-2015-163552"/>
    <x v="45"/>
    <x v="384"/>
    <d v="2015-07-15T00:00:00"/>
    <s v="Standard Class"/>
    <s v="LA-16780"/>
    <s v="Laura Armstrong"/>
    <s v="Corporate"/>
    <s v="United States"/>
    <s v="Hackensack"/>
    <x v="30"/>
    <n v="7601"/>
    <s v="East"/>
    <s v="OFF-LA-10001175"/>
    <x v="1"/>
    <s v="Labels"/>
    <s v="Avery 514"/>
    <n v="14.4"/>
  </r>
  <r>
    <n v="1034"/>
    <s v="CA-2017-109820"/>
    <x v="26"/>
    <x v="73"/>
    <d v="2017-11-22T00:00:00"/>
    <s v="First Class"/>
    <s v="AG-10390"/>
    <s v="Allen Goldenen"/>
    <s v="Consumer"/>
    <s v="United States"/>
    <s v="Cincinnati"/>
    <x v="24"/>
    <n v="45231"/>
    <s v="East"/>
    <s v="OFF-PA-10000955"/>
    <x v="1"/>
    <s v="Paper"/>
    <s v="Southworth 25% Cotton Granite Paper &amp; Envelopes"/>
    <n v="15.696"/>
  </r>
  <r>
    <n v="1035"/>
    <s v="CA-2017-109820"/>
    <x v="26"/>
    <x v="73"/>
    <d v="2017-11-22T00:00:00"/>
    <s v="First Class"/>
    <s v="AG-10390"/>
    <s v="Allen Goldenen"/>
    <s v="Consumer"/>
    <s v="United States"/>
    <s v="Cincinnati"/>
    <x v="24"/>
    <n v="45231"/>
    <s v="East"/>
    <s v="OFF-BI-10003460"/>
    <x v="1"/>
    <s v="Binders"/>
    <s v="Acco 3-Hole Punch"/>
    <n v="2.6280000000000001"/>
  </r>
  <r>
    <n v="1036"/>
    <s v="CA-2017-109820"/>
    <x v="26"/>
    <x v="73"/>
    <d v="2017-11-22T00:00:00"/>
    <s v="First Class"/>
    <s v="AG-10390"/>
    <s v="Allen Goldenen"/>
    <s v="Consumer"/>
    <s v="United States"/>
    <s v="Cincinnati"/>
    <x v="24"/>
    <n v="45231"/>
    <s v="East"/>
    <s v="OFF-BI-10000474"/>
    <x v="1"/>
    <s v="Binders"/>
    <s v="Avery Recycled Flexi-View Covers for Binding Systems"/>
    <n v="14.427"/>
  </r>
  <r>
    <n v="1037"/>
    <s v="CA-2017-113061"/>
    <x v="3"/>
    <x v="183"/>
    <d v="2017-04-26T00:00:00"/>
    <s v="Standard Class"/>
    <s v="EL-13735"/>
    <s v="Ed Ludwig"/>
    <s v="Home Office"/>
    <s v="United States"/>
    <s v="Jefferson City"/>
    <x v="25"/>
    <n v="65109"/>
    <s v="Central"/>
    <s v="FUR-FU-10003975"/>
    <x v="0"/>
    <s v="Furnishings"/>
    <s v="Eldon Advantage Chair Mats for Low to Medium Pile Carpets"/>
    <n v="86.62"/>
  </r>
  <r>
    <n v="1038"/>
    <s v="CA-2016-127418"/>
    <x v="17"/>
    <x v="385"/>
    <d v="2016-06-14T00:00:00"/>
    <s v="First Class"/>
    <s v="JJ-15445"/>
    <s v="Jennifer Jackson"/>
    <s v="Consumer"/>
    <s v="United States"/>
    <s v="Los Angeles"/>
    <x v="1"/>
    <n v="90004"/>
    <s v="West"/>
    <s v="OFF-BI-10003707"/>
    <x v="1"/>
    <s v="Binders"/>
    <s v="Aluminum Screw Posts"/>
    <n v="36.624000000000002"/>
  </r>
  <r>
    <n v="1039"/>
    <s v="CA-2018-121818"/>
    <x v="26"/>
    <x v="225"/>
    <d v="2018-11-21T00:00:00"/>
    <s v="First Class"/>
    <s v="JH-15430"/>
    <s v="Jennifer Halladay"/>
    <s v="Consumer"/>
    <s v="United States"/>
    <s v="Burlington"/>
    <x v="3"/>
    <n v="27217"/>
    <s v="South"/>
    <s v="OFF-AR-10000203"/>
    <x v="1"/>
    <s v="Art"/>
    <s v="Newell 336"/>
    <n v="23.968"/>
  </r>
  <r>
    <n v="1040"/>
    <s v="CA-2018-121818"/>
    <x v="26"/>
    <x v="225"/>
    <d v="2018-11-21T00:00:00"/>
    <s v="First Class"/>
    <s v="JH-15430"/>
    <s v="Jennifer Halladay"/>
    <s v="Consumer"/>
    <s v="United States"/>
    <s v="Burlington"/>
    <x v="3"/>
    <n v="27217"/>
    <s v="South"/>
    <s v="OFF-AR-10004790"/>
    <x v="1"/>
    <s v="Art"/>
    <s v="Staples in misc. colors"/>
    <n v="28.728000000000002"/>
  </r>
  <r>
    <n v="1041"/>
    <s v="CA-2017-127670"/>
    <x v="37"/>
    <x v="231"/>
    <d v="2017-03-24T00:00:00"/>
    <s v="Standard Class"/>
    <s v="RD-19660"/>
    <s v="Robert Dilbeck"/>
    <s v="Home Office"/>
    <s v="United States"/>
    <s v="Saint Peters"/>
    <x v="25"/>
    <n v="63376"/>
    <s v="Central"/>
    <s v="FUR-TA-10001095"/>
    <x v="0"/>
    <s v="Tables"/>
    <s v="Chromcraft Round Conference Tables"/>
    <n v="697.16"/>
  </r>
  <r>
    <n v="1042"/>
    <s v="CA-2017-102981"/>
    <x v="22"/>
    <x v="47"/>
    <d v="2017-09-09T00:00:00"/>
    <s v="Second Class"/>
    <s v="MO-17500"/>
    <s v="Mary O'Rourke"/>
    <s v="Consumer"/>
    <s v="United States"/>
    <s v="New York City"/>
    <x v="15"/>
    <n v="10035"/>
    <s v="East"/>
    <s v="TEC-AC-10004761"/>
    <x v="2"/>
    <s v="Accessories"/>
    <s v="Maxell 4.7GB DVD+RW 3/Pack"/>
    <n v="31.86"/>
  </r>
  <r>
    <n v="1043"/>
    <s v="CA-2017-102981"/>
    <x v="22"/>
    <x v="47"/>
    <d v="2017-09-09T00:00:00"/>
    <s v="Second Class"/>
    <s v="MO-17500"/>
    <s v="Mary O'Rourke"/>
    <s v="Consumer"/>
    <s v="United States"/>
    <s v="New York City"/>
    <x v="15"/>
    <n v="10035"/>
    <s v="East"/>
    <s v="FUR-BO-10001811"/>
    <x v="0"/>
    <s v="Bookcases"/>
    <s v="Atlantic Metals Mobile 5-Shelf Bookcases, Custom Colors"/>
    <n v="722.35199999999998"/>
  </r>
  <r>
    <n v="1044"/>
    <s v="CA-2018-115651"/>
    <x v="45"/>
    <x v="362"/>
    <d v="2018-07-12T00:00:00"/>
    <s v="First Class"/>
    <s v="NS-18640"/>
    <s v="Noel Staavos"/>
    <s v="Corporate"/>
    <s v="United States"/>
    <s v="Chicago"/>
    <x v="10"/>
    <n v="60610"/>
    <s v="Central"/>
    <s v="OFF-AR-10001130"/>
    <x v="1"/>
    <s v="Art"/>
    <s v="Quartet Alpha White Chalk, 12/Pack"/>
    <n v="8.84"/>
  </r>
  <r>
    <n v="1045"/>
    <s v="CA-2018-115651"/>
    <x v="45"/>
    <x v="362"/>
    <d v="2018-07-12T00:00:00"/>
    <s v="First Class"/>
    <s v="NS-18640"/>
    <s v="Noel Staavos"/>
    <s v="Corporate"/>
    <s v="United States"/>
    <s v="Chicago"/>
    <x v="10"/>
    <n v="60610"/>
    <s v="Central"/>
    <s v="OFF-AP-10000055"/>
    <x v="1"/>
    <s v="Appliances"/>
    <s v="Belkin F9S820V06 8 Outlet Surge"/>
    <n v="58.463999999999999"/>
  </r>
  <r>
    <n v="1046"/>
    <s v="CA-2018-152702"/>
    <x v="32"/>
    <x v="386"/>
    <d v="2018-10-16T00:00:00"/>
    <s v="Standard Class"/>
    <s v="SN-20710"/>
    <s v="Steve Nguyen"/>
    <s v="Home Office"/>
    <s v="United States"/>
    <s v="Rockford"/>
    <x v="10"/>
    <n v="61107"/>
    <s v="Central"/>
    <s v="FUR-CH-10002304"/>
    <x v="0"/>
    <s v="Chairs"/>
    <s v="Global Stack Chair without Arms, Black"/>
    <n v="254.60400000000001"/>
  </r>
  <r>
    <n v="1047"/>
    <s v="CA-2017-169103"/>
    <x v="15"/>
    <x v="387"/>
    <d v="2017-03-13T00:00:00"/>
    <s v="Standard Class"/>
    <s v="ZC-21910"/>
    <s v="Zuschuss Carroll"/>
    <s v="Consumer"/>
    <s v="United States"/>
    <s v="Miami"/>
    <x v="2"/>
    <n v="33142"/>
    <s v="South"/>
    <s v="TEC-PH-10001530"/>
    <x v="2"/>
    <s v="Phones"/>
    <s v="Cisco Unified IP Phone 7945G VoIP phone"/>
    <n v="1363.96"/>
  </r>
  <r>
    <n v="1048"/>
    <s v="CA-2017-169103"/>
    <x v="15"/>
    <x v="387"/>
    <d v="2017-03-13T00:00:00"/>
    <s v="Standard Class"/>
    <s v="ZC-21910"/>
    <s v="Zuschuss Carroll"/>
    <s v="Consumer"/>
    <s v="United States"/>
    <s v="Miami"/>
    <x v="2"/>
    <n v="33142"/>
    <s v="South"/>
    <s v="FUR-FU-10004006"/>
    <x v="0"/>
    <s v="Furnishings"/>
    <s v="Deflect-o DuraMat Lighweight, Studded, Beveled Mat for Low Pile Carpeting"/>
    <n v="102.36"/>
  </r>
  <r>
    <n v="1049"/>
    <s v="CA-2015-139192"/>
    <x v="23"/>
    <x v="279"/>
    <d v="2015-06-01T00:00:00"/>
    <s v="Second Class"/>
    <s v="LC-16885"/>
    <s v="Lena Creighton"/>
    <s v="Consumer"/>
    <s v="United States"/>
    <s v="San Francisco"/>
    <x v="1"/>
    <n v="94109"/>
    <s v="West"/>
    <s v="TEC-PH-10000486"/>
    <x v="2"/>
    <s v="Phones"/>
    <s v="Plantronics HL10 Handset Lifter"/>
    <n v="1113.5039999999999"/>
  </r>
  <r>
    <n v="1050"/>
    <s v="CA-2015-139192"/>
    <x v="23"/>
    <x v="279"/>
    <d v="2015-06-01T00:00:00"/>
    <s v="Second Class"/>
    <s v="LC-16885"/>
    <s v="Lena Creighton"/>
    <s v="Consumer"/>
    <s v="United States"/>
    <s v="San Francisco"/>
    <x v="1"/>
    <n v="94109"/>
    <s v="West"/>
    <s v="TEC-AC-10001606"/>
    <x v="2"/>
    <s v="Accessories"/>
    <s v="Logitech Wireless Performance Mouse MX for PC and Mac"/>
    <n v="99.99"/>
  </r>
  <r>
    <n v="1051"/>
    <s v="US-2016-153500"/>
    <x v="45"/>
    <x v="230"/>
    <d v="2016-07-05T00:00:00"/>
    <s v="First Class"/>
    <s v="DG-13300"/>
    <s v="Deirdre Greer"/>
    <s v="Corporate"/>
    <s v="United States"/>
    <s v="Philadelphia"/>
    <x v="9"/>
    <n v="19134"/>
    <s v="East"/>
    <s v="FUR-FU-10000293"/>
    <x v="0"/>
    <s v="Furnishings"/>
    <s v="Eldon Antistatic Chair Mats for Low to Medium Pile Carpets"/>
    <n v="168.464"/>
  </r>
  <r>
    <n v="1052"/>
    <s v="US-2016-153500"/>
    <x v="45"/>
    <x v="230"/>
    <d v="2016-07-05T00:00:00"/>
    <s v="First Class"/>
    <s v="DG-13300"/>
    <s v="Deirdre Greer"/>
    <s v="Corporate"/>
    <s v="United States"/>
    <s v="Philadelphia"/>
    <x v="9"/>
    <n v="19134"/>
    <s v="East"/>
    <s v="OFF-PA-10001307"/>
    <x v="1"/>
    <s v="Paper"/>
    <s v="Important Message Pads, 50 4-1/4 x 5-1/2 Forms per Pad"/>
    <n v="6.72"/>
  </r>
  <r>
    <n v="1053"/>
    <s v="US-2016-153500"/>
    <x v="45"/>
    <x v="230"/>
    <d v="2016-07-05T00:00:00"/>
    <s v="First Class"/>
    <s v="DG-13300"/>
    <s v="Deirdre Greer"/>
    <s v="Corporate"/>
    <s v="United States"/>
    <s v="Philadelphia"/>
    <x v="9"/>
    <n v="19134"/>
    <s v="East"/>
    <s v="FUR-FU-10004460"/>
    <x v="0"/>
    <s v="Furnishings"/>
    <s v="Howard Miller 12&quot; Round Wall Clock"/>
    <n v="282.88799999999998"/>
  </r>
  <r>
    <n v="1054"/>
    <s v="CA-2016-110667"/>
    <x v="29"/>
    <x v="388"/>
    <d v="2016-04-08T00:00:00"/>
    <s v="Standard Class"/>
    <s v="NF-18595"/>
    <s v="Nicole Fjeld"/>
    <s v="Home Office"/>
    <s v="United States"/>
    <s v="New York City"/>
    <x v="15"/>
    <n v="10009"/>
    <s v="East"/>
    <s v="OFF-AR-10000716"/>
    <x v="1"/>
    <s v="Art"/>
    <s v="DIXON Ticonderoga Erasable Checking Pencils"/>
    <n v="11.16"/>
  </r>
  <r>
    <n v="1055"/>
    <s v="CA-2016-110667"/>
    <x v="29"/>
    <x v="388"/>
    <d v="2016-04-08T00:00:00"/>
    <s v="Standard Class"/>
    <s v="NF-18595"/>
    <s v="Nicole Fjeld"/>
    <s v="Home Office"/>
    <s v="United States"/>
    <s v="New York City"/>
    <x v="15"/>
    <n v="10009"/>
    <s v="East"/>
    <s v="FUR-FU-10004622"/>
    <x v="0"/>
    <s v="Furnishings"/>
    <s v="Eldon Advantage Foldable Chair Mats for Low Pile Carpets"/>
    <n v="108.4"/>
  </r>
  <r>
    <n v="1056"/>
    <s v="CA-2016-110667"/>
    <x v="29"/>
    <x v="388"/>
    <d v="2016-04-08T00:00:00"/>
    <s v="Standard Class"/>
    <s v="NF-18595"/>
    <s v="Nicole Fjeld"/>
    <s v="Home Office"/>
    <s v="United States"/>
    <s v="New York City"/>
    <x v="15"/>
    <n v="10009"/>
    <s v="East"/>
    <s v="OFF-BI-10002735"/>
    <x v="1"/>
    <s v="Binders"/>
    <s v="GBC Prestige Therm-A-Bind Covers"/>
    <n v="82.343999999999994"/>
  </r>
  <r>
    <n v="1057"/>
    <s v="CA-2016-110667"/>
    <x v="29"/>
    <x v="388"/>
    <d v="2016-04-08T00:00:00"/>
    <s v="Standard Class"/>
    <s v="NF-18595"/>
    <s v="Nicole Fjeld"/>
    <s v="Home Office"/>
    <s v="United States"/>
    <s v="New York City"/>
    <x v="15"/>
    <n v="10009"/>
    <s v="East"/>
    <s v="OFF-BI-10003529"/>
    <x v="1"/>
    <s v="Binders"/>
    <s v="Avery Round Ring Poly Binders"/>
    <n v="9.0879999999999992"/>
  </r>
  <r>
    <n v="1058"/>
    <s v="CA-2018-167150"/>
    <x v="19"/>
    <x v="389"/>
    <d v="2018-12-17T00:00:00"/>
    <s v="Standard Class"/>
    <s v="BP-11185"/>
    <s v="Ben Peterman"/>
    <s v="Corporate"/>
    <s v="United States"/>
    <s v="San Diego"/>
    <x v="1"/>
    <n v="92037"/>
    <s v="West"/>
    <s v="OFF-BI-10001097"/>
    <x v="1"/>
    <s v="Binders"/>
    <s v="Avery Hole Reinforcements"/>
    <n v="19.936"/>
  </r>
  <r>
    <n v="1059"/>
    <s v="CA-2018-167150"/>
    <x v="19"/>
    <x v="389"/>
    <d v="2018-12-17T00:00:00"/>
    <s v="Standard Class"/>
    <s v="BP-11185"/>
    <s v="Ben Peterman"/>
    <s v="Corporate"/>
    <s v="United States"/>
    <s v="San Diego"/>
    <x v="1"/>
    <n v="92037"/>
    <s v="West"/>
    <s v="OFF-BI-10001597"/>
    <x v="1"/>
    <s v="Binders"/>
    <s v="Wilson Jones Ledger-Size, Piano-Hinge Binder, 2&quot;, Blue"/>
    <n v="65.567999999999998"/>
  </r>
  <r>
    <n v="1060"/>
    <s v="CA-2017-105284"/>
    <x v="26"/>
    <x v="390"/>
    <d v="2017-12-01T00:00:00"/>
    <s v="Standard Class"/>
    <s v="MG-17650"/>
    <s v="Matthew Grinstein"/>
    <s v="Home Office"/>
    <s v="United States"/>
    <s v="Philadelphia"/>
    <x v="9"/>
    <n v="19143"/>
    <s v="East"/>
    <s v="OFF-FA-10001754"/>
    <x v="1"/>
    <s v="Fasteners"/>
    <s v="Stockwell Gold Paper Clips"/>
    <n v="4.4160000000000004"/>
  </r>
  <r>
    <n v="1061"/>
    <s v="US-2016-125374"/>
    <x v="48"/>
    <x v="391"/>
    <d v="2016-03-29T00:00:00"/>
    <s v="Standard Class"/>
    <s v="JD-16060"/>
    <s v="Julia Dunbar"/>
    <s v="Consumer"/>
    <s v="United States"/>
    <s v="Houston"/>
    <x v="5"/>
    <n v="77095"/>
    <s v="Central"/>
    <s v="FUR-CH-10003396"/>
    <x v="0"/>
    <s v="Chairs"/>
    <s v="Global Deluxe Steno Chair"/>
    <n v="107.77200000000001"/>
  </r>
  <r>
    <n v="1062"/>
    <s v="CA-2016-161263"/>
    <x v="3"/>
    <x v="392"/>
    <d v="2016-04-21T00:00:00"/>
    <s v="Standard Class"/>
    <s v="TS-21160"/>
    <s v="Theresa Swint"/>
    <s v="Corporate"/>
    <s v="United States"/>
    <s v="Toledo"/>
    <x v="24"/>
    <n v="43615"/>
    <s v="East"/>
    <s v="OFF-AP-10002350"/>
    <x v="1"/>
    <s v="Appliances"/>
    <s v="Belkin F9H710-06 7 Outlet SurgeMaster Surge Protector"/>
    <n v="45.216000000000001"/>
  </r>
  <r>
    <n v="1063"/>
    <s v="CA-2016-161263"/>
    <x v="3"/>
    <x v="392"/>
    <d v="2016-04-21T00:00:00"/>
    <s v="Standard Class"/>
    <s v="TS-21160"/>
    <s v="Theresa Swint"/>
    <s v="Corporate"/>
    <s v="United States"/>
    <s v="Toledo"/>
    <x v="24"/>
    <n v="43615"/>
    <s v="East"/>
    <s v="OFF-FA-10004838"/>
    <x v="1"/>
    <s v="Fasteners"/>
    <s v="Super Bands, 12/Pack"/>
    <n v="10.416"/>
  </r>
  <r>
    <n v="1064"/>
    <s v="CA-2016-161263"/>
    <x v="3"/>
    <x v="392"/>
    <d v="2016-04-21T00:00:00"/>
    <s v="Standard Class"/>
    <s v="TS-21160"/>
    <s v="Theresa Swint"/>
    <s v="Corporate"/>
    <s v="United States"/>
    <s v="Toledo"/>
    <x v="24"/>
    <n v="43615"/>
    <s v="East"/>
    <s v="OFF-AR-10004757"/>
    <x v="1"/>
    <s v="Art"/>
    <s v="Crayola Colored Pencils"/>
    <n v="7.8719999999999999"/>
  </r>
  <r>
    <n v="1065"/>
    <s v="CA-2016-161263"/>
    <x v="3"/>
    <x v="392"/>
    <d v="2016-04-21T00:00:00"/>
    <s v="Standard Class"/>
    <s v="TS-21160"/>
    <s v="Theresa Swint"/>
    <s v="Corporate"/>
    <s v="United States"/>
    <s v="Toledo"/>
    <x v="24"/>
    <n v="43615"/>
    <s v="East"/>
    <s v="TEC-PH-10002115"/>
    <x v="2"/>
    <s v="Phones"/>
    <s v="Plantronics 81402"/>
    <n v="118.782"/>
  </r>
  <r>
    <n v="1066"/>
    <s v="CA-2016-161263"/>
    <x v="3"/>
    <x v="392"/>
    <d v="2016-04-21T00:00:00"/>
    <s v="Standard Class"/>
    <s v="TS-21160"/>
    <s v="Theresa Swint"/>
    <s v="Corporate"/>
    <s v="United States"/>
    <s v="Toledo"/>
    <x v="24"/>
    <n v="43615"/>
    <s v="East"/>
    <s v="OFF-FA-10003059"/>
    <x v="1"/>
    <s v="Fasteners"/>
    <s v="Assorted Color Push Pins"/>
    <n v="1.448"/>
  </r>
  <r>
    <n v="1067"/>
    <s v="CA-2016-161263"/>
    <x v="3"/>
    <x v="392"/>
    <d v="2016-04-21T00:00:00"/>
    <s v="Standard Class"/>
    <s v="TS-21160"/>
    <s v="Theresa Swint"/>
    <s v="Corporate"/>
    <s v="United States"/>
    <s v="Toledo"/>
    <x v="24"/>
    <n v="43615"/>
    <s v="East"/>
    <s v="OFF-BI-10004330"/>
    <x v="1"/>
    <s v="Binders"/>
    <s v="GBC Velobind Prepunched Cover Sets, Regency Series"/>
    <n v="55.47"/>
  </r>
  <r>
    <n v="1068"/>
    <s v="CA-2017-157686"/>
    <x v="10"/>
    <x v="393"/>
    <d v="2017-10-02T00:00:00"/>
    <s v="First Class"/>
    <s v="BD-11620"/>
    <s v="Brian DeCherney"/>
    <s v="Consumer"/>
    <s v="United States"/>
    <s v="San Francisco"/>
    <x v="1"/>
    <n v="94122"/>
    <s v="West"/>
    <s v="FUR-CH-10001146"/>
    <x v="0"/>
    <s v="Chairs"/>
    <s v="Global Value Mid-Back Manager's Chair, Gray"/>
    <n v="194.84800000000001"/>
  </r>
  <r>
    <n v="1069"/>
    <s v="US-2018-139955"/>
    <x v="30"/>
    <x v="394"/>
    <d v="2018-09-30T00:00:00"/>
    <s v="Second Class"/>
    <s v="CM-12160"/>
    <s v="Charles McCrossin"/>
    <s v="Consumer"/>
    <s v="United States"/>
    <s v="Brownsville"/>
    <x v="5"/>
    <n v="78521"/>
    <s v="Central"/>
    <s v="OFF-SU-10001935"/>
    <x v="1"/>
    <s v="Supplies"/>
    <s v="Staple remover"/>
    <n v="1.744"/>
  </r>
  <r>
    <n v="1070"/>
    <s v="US-2016-150161"/>
    <x v="44"/>
    <x v="395"/>
    <d v="2016-07-29T00:00:00"/>
    <s v="Standard Class"/>
    <s v="RB-19795"/>
    <s v="Ross Baird"/>
    <s v="Home Office"/>
    <s v="United States"/>
    <s v="Philadelphia"/>
    <x v="9"/>
    <n v="19143"/>
    <s v="East"/>
    <s v="OFF-BI-10001524"/>
    <x v="1"/>
    <s v="Binders"/>
    <s v="GBC Premium Transparent Covers with Diagonal Lined Pattern"/>
    <n v="25.175999999999998"/>
  </r>
  <r>
    <n v="1071"/>
    <s v="CA-2016-144652"/>
    <x v="5"/>
    <x v="312"/>
    <d v="2016-11-26T00:00:00"/>
    <s v="Standard Class"/>
    <s v="SN-20560"/>
    <s v="Skye Norling"/>
    <s v="Home Office"/>
    <s v="United States"/>
    <s v="Los Angeles"/>
    <x v="1"/>
    <n v="90008"/>
    <s v="West"/>
    <s v="OFF-AR-10003732"/>
    <x v="1"/>
    <s v="Art"/>
    <s v="Newell 333"/>
    <n v="19.46"/>
  </r>
  <r>
    <n v="1072"/>
    <s v="CA-2017-152814"/>
    <x v="18"/>
    <x v="236"/>
    <d v="2017-05-02T00:00:00"/>
    <s v="Standard Class"/>
    <s v="EH-14005"/>
    <s v="Erica Hernandez"/>
    <s v="Home Office"/>
    <s v="United States"/>
    <s v="Denver"/>
    <x v="22"/>
    <n v="80219"/>
    <s v="West"/>
    <s v="OFF-PA-10001970"/>
    <x v="1"/>
    <s v="Paper"/>
    <s v="Xerox 1881"/>
    <n v="29.472000000000001"/>
  </r>
  <r>
    <n v="1073"/>
    <s v="CA-2018-106943"/>
    <x v="6"/>
    <x v="237"/>
    <d v="2018-11-19T00:00:00"/>
    <s v="Standard Class"/>
    <s v="FO-14305"/>
    <s v="Frank Olsen"/>
    <s v="Consumer"/>
    <s v="United States"/>
    <s v="New York City"/>
    <x v="15"/>
    <n v="10035"/>
    <s v="East"/>
    <s v="OFF-BI-10003669"/>
    <x v="1"/>
    <s v="Binders"/>
    <s v="3M Organizer Strips"/>
    <n v="8.64"/>
  </r>
  <r>
    <n v="1074"/>
    <s v="CA-2017-134348"/>
    <x v="6"/>
    <x v="396"/>
    <d v="2017-11-19T00:00:00"/>
    <s v="Standard Class"/>
    <s v="MS-17710"/>
    <s v="Maurice Satty"/>
    <s v="Consumer"/>
    <s v="United States"/>
    <s v="Mesa"/>
    <x v="16"/>
    <n v="85204"/>
    <s v="West"/>
    <s v="OFF-BI-10003727"/>
    <x v="1"/>
    <s v="Binders"/>
    <s v="Avery Durable Slant Ring Binders With Label Holder"/>
    <n v="6.27"/>
  </r>
  <r>
    <n v="1075"/>
    <s v="CA-2017-134348"/>
    <x v="6"/>
    <x v="396"/>
    <d v="2017-11-19T00:00:00"/>
    <s v="Standard Class"/>
    <s v="MS-17710"/>
    <s v="Maurice Satty"/>
    <s v="Consumer"/>
    <s v="United States"/>
    <s v="Mesa"/>
    <x v="16"/>
    <n v="85204"/>
    <s v="West"/>
    <s v="OFF-BI-10004967"/>
    <x v="1"/>
    <s v="Binders"/>
    <s v="Round Ring Binders"/>
    <n v="4.3680000000000003"/>
  </r>
  <r>
    <n v="1076"/>
    <s v="CA-2017-134348"/>
    <x v="6"/>
    <x v="396"/>
    <d v="2017-11-19T00:00:00"/>
    <s v="Standard Class"/>
    <s v="MS-17710"/>
    <s v="Maurice Satty"/>
    <s v="Consumer"/>
    <s v="United States"/>
    <s v="Mesa"/>
    <x v="16"/>
    <n v="85204"/>
    <s v="West"/>
    <s v="TEC-AC-10003447"/>
    <x v="2"/>
    <s v="Accessories"/>
    <s v="Micropad Numeric Keypads"/>
    <n v="31.984000000000002"/>
  </r>
  <r>
    <n v="1077"/>
    <s v="CA-2017-161781"/>
    <x v="30"/>
    <x v="321"/>
    <d v="2017-09-30T00:00:00"/>
    <s v="First Class"/>
    <s v="CC-12100"/>
    <s v="Chad Cunningham"/>
    <s v="Home Office"/>
    <s v="United States"/>
    <s v="Columbus"/>
    <x v="14"/>
    <n v="47201"/>
    <s v="Central"/>
    <s v="OFF-AR-10000255"/>
    <x v="1"/>
    <s v="Art"/>
    <s v="Newell 328"/>
    <n v="40.880000000000003"/>
  </r>
  <r>
    <n v="1078"/>
    <s v="CA-2018-132521"/>
    <x v="30"/>
    <x v="397"/>
    <d v="2018-09-25T00:00:00"/>
    <s v="Second Class"/>
    <s v="DW-13540"/>
    <s v="Don Weiss"/>
    <s v="Consumer"/>
    <s v="United States"/>
    <s v="Seattle"/>
    <x v="4"/>
    <n v="98105"/>
    <s v="West"/>
    <s v="OFF-AP-10002191"/>
    <x v="1"/>
    <s v="Appliances"/>
    <s v="Belkin 8 Outlet SurgeMaster II Gold Surge Protector"/>
    <n v="119.96"/>
  </r>
  <r>
    <n v="1079"/>
    <s v="CA-2018-132521"/>
    <x v="30"/>
    <x v="397"/>
    <d v="2018-09-25T00:00:00"/>
    <s v="Second Class"/>
    <s v="DW-13540"/>
    <s v="Don Weiss"/>
    <s v="Consumer"/>
    <s v="United States"/>
    <s v="Seattle"/>
    <x v="4"/>
    <n v="98105"/>
    <s v="West"/>
    <s v="OFF-ST-10001325"/>
    <x v="1"/>
    <s v="Storage"/>
    <s v="Sterilite Officeware Hinged File Box"/>
    <n v="31.44"/>
  </r>
  <r>
    <n v="1080"/>
    <s v="CA-2018-132521"/>
    <x v="30"/>
    <x v="397"/>
    <d v="2018-09-25T00:00:00"/>
    <s v="Second Class"/>
    <s v="DW-13540"/>
    <s v="Don Weiss"/>
    <s v="Consumer"/>
    <s v="United States"/>
    <s v="Seattle"/>
    <x v="4"/>
    <n v="98105"/>
    <s v="West"/>
    <s v="OFF-BI-10000404"/>
    <x v="1"/>
    <s v="Binders"/>
    <s v="Avery Printable Repositionable Plastic Tabs"/>
    <n v="6.88"/>
  </r>
  <r>
    <n v="1081"/>
    <s v="CA-2016-110016"/>
    <x v="4"/>
    <x v="239"/>
    <d v="2016-12-04T00:00:00"/>
    <s v="Standard Class"/>
    <s v="BT-11395"/>
    <s v="Bill Tyler"/>
    <s v="Corporate"/>
    <s v="United States"/>
    <s v="Detroit"/>
    <x v="12"/>
    <n v="48227"/>
    <s v="Central"/>
    <s v="OFF-PA-10000349"/>
    <x v="1"/>
    <s v="Paper"/>
    <s v="Easy-staple paper"/>
    <n v="19.920000000000002"/>
  </r>
  <r>
    <n v="1082"/>
    <s v="CA-2016-110016"/>
    <x v="4"/>
    <x v="239"/>
    <d v="2016-12-04T00:00:00"/>
    <s v="Standard Class"/>
    <s v="BT-11395"/>
    <s v="Bill Tyler"/>
    <s v="Corporate"/>
    <s v="United States"/>
    <s v="Detroit"/>
    <x v="12"/>
    <n v="48227"/>
    <s v="Central"/>
    <s v="FUR-CH-10002880"/>
    <x v="0"/>
    <s v="Chairs"/>
    <s v="Global High-Back Leather Tilter, Burgundy"/>
    <n v="1106.9100000000001"/>
  </r>
  <r>
    <n v="1083"/>
    <s v="US-2017-143819"/>
    <x v="52"/>
    <x v="398"/>
    <d v="2017-03-05T00:00:00"/>
    <s v="Standard Class"/>
    <s v="KD-16270"/>
    <s v="Karen Daniels"/>
    <s v="Consumer"/>
    <s v="United States"/>
    <s v="Yonkers"/>
    <x v="15"/>
    <n v="10701"/>
    <s v="East"/>
    <s v="FUR-TA-10001095"/>
    <x v="0"/>
    <s v="Tables"/>
    <s v="Chromcraft Round Conference Tables"/>
    <n v="836.59199999999998"/>
  </r>
  <r>
    <n v="1084"/>
    <s v="US-2017-143819"/>
    <x v="52"/>
    <x v="398"/>
    <d v="2017-03-05T00:00:00"/>
    <s v="Standard Class"/>
    <s v="KD-16270"/>
    <s v="Karen Daniels"/>
    <s v="Consumer"/>
    <s v="United States"/>
    <s v="Yonkers"/>
    <x v="15"/>
    <n v="10701"/>
    <s v="East"/>
    <s v="OFF-PA-10003127"/>
    <x v="1"/>
    <s v="Paper"/>
    <s v="Easy-staple paper"/>
    <n v="26.38"/>
  </r>
  <r>
    <n v="1085"/>
    <s v="US-2017-143819"/>
    <x v="52"/>
    <x v="398"/>
    <d v="2017-03-05T00:00:00"/>
    <s v="Standard Class"/>
    <s v="KD-16270"/>
    <s v="Karen Daniels"/>
    <s v="Consumer"/>
    <s v="United States"/>
    <s v="Yonkers"/>
    <x v="15"/>
    <n v="10701"/>
    <s v="East"/>
    <s v="OFF-ST-10003208"/>
    <x v="1"/>
    <s v="Storage"/>
    <s v="Adjustable Depth Letter/Legal Cart"/>
    <n v="362.92"/>
  </r>
  <r>
    <n v="1086"/>
    <s v="US-2017-143819"/>
    <x v="52"/>
    <x v="398"/>
    <d v="2017-03-05T00:00:00"/>
    <s v="Standard Class"/>
    <s v="KD-16270"/>
    <s v="Karen Daniels"/>
    <s v="Consumer"/>
    <s v="United States"/>
    <s v="Yonkers"/>
    <x v="15"/>
    <n v="10701"/>
    <s v="East"/>
    <s v="TEC-MA-10003979"/>
    <x v="2"/>
    <s v="Machines"/>
    <s v="Ativa V4110MDD Micro-Cut Shredder"/>
    <n v="4899.93"/>
  </r>
  <r>
    <n v="1087"/>
    <s v="CA-2017-167584"/>
    <x v="36"/>
    <x v="399"/>
    <d v="2017-08-12T00:00:00"/>
    <s v="Same Day"/>
    <s v="LC-16870"/>
    <s v="Lena Cacioppo"/>
    <s v="Consumer"/>
    <s v="United States"/>
    <s v="Des Moines"/>
    <x v="23"/>
    <n v="50315"/>
    <s v="Central"/>
    <s v="OFF-PA-10000029"/>
    <x v="1"/>
    <s v="Paper"/>
    <s v="Xerox 224"/>
    <n v="6.48"/>
  </r>
  <r>
    <n v="1088"/>
    <s v="CA-2017-166163"/>
    <x v="42"/>
    <x v="243"/>
    <d v="2017-08-20T00:00:00"/>
    <s v="Second Class"/>
    <s v="CY-12745"/>
    <s v="Craig Yedwab"/>
    <s v="Corporate"/>
    <s v="United States"/>
    <s v="Oakland"/>
    <x v="1"/>
    <n v="94601"/>
    <s v="West"/>
    <s v="TEC-PH-10004896"/>
    <x v="2"/>
    <s v="Phones"/>
    <s v="Nokia Lumia 521 (T-Mobile)"/>
    <n v="71.975999999999999"/>
  </r>
  <r>
    <n v="1089"/>
    <s v="CA-2017-166163"/>
    <x v="42"/>
    <x v="243"/>
    <d v="2017-08-20T00:00:00"/>
    <s v="Second Class"/>
    <s v="CY-12745"/>
    <s v="Craig Yedwab"/>
    <s v="Corporate"/>
    <s v="United States"/>
    <s v="Oakland"/>
    <x v="1"/>
    <n v="94601"/>
    <s v="West"/>
    <s v="OFF-LA-10000452"/>
    <x v="1"/>
    <s v="Labels"/>
    <s v="Avery 488"/>
    <n v="3.15"/>
  </r>
  <r>
    <n v="1090"/>
    <s v="CA-2018-158407"/>
    <x v="21"/>
    <x v="400"/>
    <d v="2018-06-10T00:00:00"/>
    <s v="Standard Class"/>
    <s v="LW-16990"/>
    <s v="Lindsay Williams"/>
    <s v="Corporate"/>
    <s v="United States"/>
    <s v="Monroe"/>
    <x v="3"/>
    <n v="28110"/>
    <s v="South"/>
    <s v="FUR-FU-10001967"/>
    <x v="0"/>
    <s v="Furnishings"/>
    <s v="Telescoping Adjustable Floor Lamp"/>
    <n v="31.984000000000002"/>
  </r>
  <r>
    <n v="1091"/>
    <s v="CA-2018-158407"/>
    <x v="21"/>
    <x v="400"/>
    <d v="2018-06-10T00:00:00"/>
    <s v="Standard Class"/>
    <s v="LW-16990"/>
    <s v="Lindsay Williams"/>
    <s v="Corporate"/>
    <s v="United States"/>
    <s v="Monroe"/>
    <x v="3"/>
    <n v="28110"/>
    <s v="South"/>
    <s v="TEC-PH-10001819"/>
    <x v="2"/>
    <s v="Phones"/>
    <s v="Innergie mMini Combo Duo USB Travel Charging Kit"/>
    <n v="71.983999999999995"/>
  </r>
  <r>
    <n v="1092"/>
    <s v="CA-2016-143490"/>
    <x v="19"/>
    <x v="401"/>
    <d v="2016-12-13T00:00:00"/>
    <s v="Standard Class"/>
    <s v="NP-18325"/>
    <s v="Naresj Patel"/>
    <s v="Consumer"/>
    <s v="United States"/>
    <s v="San Diego"/>
    <x v="1"/>
    <n v="92105"/>
    <s v="West"/>
    <s v="OFF-AR-10002952"/>
    <x v="1"/>
    <s v="Art"/>
    <s v="Stanley Contemporary Battery Pencil Sharpeners"/>
    <n v="120.15"/>
  </r>
  <r>
    <n v="1093"/>
    <s v="CA-2016-143490"/>
    <x v="19"/>
    <x v="401"/>
    <d v="2016-12-13T00:00:00"/>
    <s v="Standard Class"/>
    <s v="NP-18325"/>
    <s v="Naresj Patel"/>
    <s v="Consumer"/>
    <s v="United States"/>
    <s v="San Diego"/>
    <x v="1"/>
    <n v="92105"/>
    <s v="West"/>
    <s v="TEC-PH-10000576"/>
    <x v="2"/>
    <s v="Phones"/>
    <s v="AT&amp;T 1080 Corded phone"/>
    <n v="219.184"/>
  </r>
  <r>
    <n v="1094"/>
    <s v="CA-2016-165085"/>
    <x v="13"/>
    <x v="17"/>
    <d v="2016-12-31T00:00:00"/>
    <s v="Standard Class"/>
    <s v="BT-11485"/>
    <s v="Brad Thomas"/>
    <s v="Home Office"/>
    <s v="United States"/>
    <s v="Clinton"/>
    <x v="39"/>
    <n v="20735"/>
    <s v="East"/>
    <s v="OFF-PA-10000605"/>
    <x v="1"/>
    <s v="Paper"/>
    <s v="Xerox 1950"/>
    <n v="28.9"/>
  </r>
  <r>
    <n v="1095"/>
    <s v="CA-2016-165085"/>
    <x v="13"/>
    <x v="17"/>
    <d v="2016-12-31T00:00:00"/>
    <s v="Standard Class"/>
    <s v="BT-11485"/>
    <s v="Brad Thomas"/>
    <s v="Home Office"/>
    <s v="United States"/>
    <s v="Clinton"/>
    <x v="39"/>
    <n v="20735"/>
    <s v="East"/>
    <s v="OFF-AP-10002518"/>
    <x v="1"/>
    <s v="Appliances"/>
    <s v="Kensington 7 Outlet MasterPiece Power Center"/>
    <n v="355.96"/>
  </r>
  <r>
    <n v="1096"/>
    <s v="CA-2018-160423"/>
    <x v="43"/>
    <x v="276"/>
    <d v="2018-01-26T00:00:00"/>
    <s v="Standard Class"/>
    <s v="PS-19045"/>
    <s v="Penelope Sewall"/>
    <s v="Home Office"/>
    <s v="United States"/>
    <s v="Charlotte"/>
    <x v="3"/>
    <n v="28205"/>
    <s v="South"/>
    <s v="OFF-ST-10004340"/>
    <x v="1"/>
    <s v="Storage"/>
    <s v="Fellowes Mobile File Cart, Black"/>
    <n v="348.20800000000003"/>
  </r>
  <r>
    <n v="1097"/>
    <s v="CA-2018-160423"/>
    <x v="43"/>
    <x v="276"/>
    <d v="2018-01-26T00:00:00"/>
    <s v="Standard Class"/>
    <s v="PS-19045"/>
    <s v="Penelope Sewall"/>
    <s v="Home Office"/>
    <s v="United States"/>
    <s v="Charlotte"/>
    <x v="3"/>
    <n v="28205"/>
    <s v="South"/>
    <s v="OFF-BI-10004001"/>
    <x v="1"/>
    <s v="Binders"/>
    <s v="GBC Recycled VeloBinder Covers"/>
    <n v="35.783999999999999"/>
  </r>
  <r>
    <n v="1098"/>
    <s v="CA-2015-159338"/>
    <x v="39"/>
    <x v="402"/>
    <d v="2015-06-28T00:00:00"/>
    <s v="First Class"/>
    <s v="NS-18640"/>
    <s v="Noel Staavos"/>
    <s v="Corporate"/>
    <s v="United States"/>
    <s v="Los Angeles"/>
    <x v="1"/>
    <n v="90049"/>
    <s v="West"/>
    <s v="FUR-TA-10004147"/>
    <x v="0"/>
    <s v="Tables"/>
    <s v="Hon 4060 Series Tables"/>
    <n v="447.84"/>
  </r>
  <r>
    <n v="1099"/>
    <s v="CA-2017-107216"/>
    <x v="1"/>
    <x v="403"/>
    <d v="2017-06-17T00:00:00"/>
    <s v="First Class"/>
    <s v="PV-18985"/>
    <s v="Paul Van Hugh"/>
    <s v="Home Office"/>
    <s v="United States"/>
    <s v="San Francisco"/>
    <x v="1"/>
    <n v="94122"/>
    <s v="West"/>
    <s v="OFF-AR-10001545"/>
    <x v="1"/>
    <s v="Art"/>
    <s v="Newell 326"/>
    <n v="7.04"/>
  </r>
  <r>
    <n v="1100"/>
    <s v="CA-2017-107216"/>
    <x v="1"/>
    <x v="403"/>
    <d v="2017-06-17T00:00:00"/>
    <s v="First Class"/>
    <s v="PV-18985"/>
    <s v="Paul Van Hugh"/>
    <s v="Home Office"/>
    <s v="United States"/>
    <s v="San Francisco"/>
    <x v="1"/>
    <n v="94122"/>
    <s v="West"/>
    <s v="FUR-FU-10000206"/>
    <x v="0"/>
    <s v="Furnishings"/>
    <s v="GE General Purpose, Extra Long Life, Showcase &amp; Floodlight Incandescent Bulbs"/>
    <n v="8.73"/>
  </r>
  <r>
    <n v="1101"/>
    <s v="CA-2017-107216"/>
    <x v="1"/>
    <x v="403"/>
    <d v="2017-06-17T00:00:00"/>
    <s v="First Class"/>
    <s v="PV-18985"/>
    <s v="Paul Van Hugh"/>
    <s v="Home Office"/>
    <s v="United States"/>
    <s v="San Francisco"/>
    <x v="1"/>
    <n v="94122"/>
    <s v="West"/>
    <s v="TEC-AC-10001013"/>
    <x v="2"/>
    <s v="Accessories"/>
    <s v="Logitech ClearChat Comfort/USB Headset H390"/>
    <n v="29.29"/>
  </r>
  <r>
    <n v="1102"/>
    <s v="CA-2017-107216"/>
    <x v="1"/>
    <x v="403"/>
    <d v="2017-06-17T00:00:00"/>
    <s v="First Class"/>
    <s v="PV-18985"/>
    <s v="Paul Van Hugh"/>
    <s v="Home Office"/>
    <s v="United States"/>
    <s v="San Francisco"/>
    <x v="1"/>
    <n v="94122"/>
    <s v="West"/>
    <s v="OFF-AR-10002255"/>
    <x v="1"/>
    <s v="Art"/>
    <s v="Newell 346"/>
    <n v="8.64"/>
  </r>
  <r>
    <n v="1103"/>
    <s v="US-2018-145863"/>
    <x v="3"/>
    <x v="81"/>
    <d v="2018-04-27T00:00:00"/>
    <s v="Standard Class"/>
    <s v="RP-19390"/>
    <s v="Resi PÃ¶lking"/>
    <s v="Consumer"/>
    <s v="United States"/>
    <s v="Houston"/>
    <x v="5"/>
    <n v="77041"/>
    <s v="Central"/>
    <s v="OFF-BI-10004140"/>
    <x v="1"/>
    <s v="Binders"/>
    <s v="Avery Non-Stick Binders"/>
    <n v="2.694"/>
  </r>
  <r>
    <n v="1104"/>
    <s v="US-2018-145863"/>
    <x v="3"/>
    <x v="81"/>
    <d v="2018-04-27T00:00:00"/>
    <s v="Standard Class"/>
    <s v="RP-19390"/>
    <s v="Resi PÃ¶lking"/>
    <s v="Consumer"/>
    <s v="United States"/>
    <s v="Houston"/>
    <x v="5"/>
    <n v="77041"/>
    <s v="Central"/>
    <s v="OFF-BI-10002049"/>
    <x v="1"/>
    <s v="Binders"/>
    <s v="UniKeep View Case Binders"/>
    <n v="2.9340000000000002"/>
  </r>
  <r>
    <n v="1105"/>
    <s v="CA-2017-112340"/>
    <x v="2"/>
    <x v="147"/>
    <d v="2017-10-27T00:00:00"/>
    <s v="Standard Class"/>
    <s v="NM-18520"/>
    <s v="Neoma Murray"/>
    <s v="Consumer"/>
    <s v="United States"/>
    <s v="Riverside"/>
    <x v="1"/>
    <n v="92503"/>
    <s v="West"/>
    <s v="OFF-PA-10001892"/>
    <x v="1"/>
    <s v="Paper"/>
    <s v="Rediform Wirebound &quot;Phone Memo&quot; Message Book, 11 x 5-3/4"/>
    <n v="22.92"/>
  </r>
  <r>
    <n v="1106"/>
    <s v="US-2017-110156"/>
    <x v="26"/>
    <x v="258"/>
    <d v="2017-11-24T00:00:00"/>
    <s v="Standard Class"/>
    <s v="EH-13945"/>
    <s v="Eric Hoffmann"/>
    <s v="Consumer"/>
    <s v="United States"/>
    <s v="Houston"/>
    <x v="5"/>
    <n v="77041"/>
    <s v="Central"/>
    <s v="OFF-ST-10000642"/>
    <x v="1"/>
    <s v="Storage"/>
    <s v="Tennsco Lockers, Gray"/>
    <n v="100.70399999999999"/>
  </r>
  <r>
    <n v="1107"/>
    <s v="US-2017-110156"/>
    <x v="26"/>
    <x v="258"/>
    <d v="2017-11-24T00:00:00"/>
    <s v="Standard Class"/>
    <s v="EH-13945"/>
    <s v="Eric Hoffmann"/>
    <s v="Consumer"/>
    <s v="United States"/>
    <s v="Houston"/>
    <x v="5"/>
    <n v="77041"/>
    <s v="Central"/>
    <s v="FUR-FU-10000206"/>
    <x v="0"/>
    <s v="Furnishings"/>
    <s v="GE General Purpose, Extra Long Life, Showcase &amp; Floodlight Incandescent Bulbs"/>
    <n v="2.3279999999999998"/>
  </r>
  <r>
    <n v="1108"/>
    <s v="US-2017-110156"/>
    <x v="26"/>
    <x v="258"/>
    <d v="2017-11-24T00:00:00"/>
    <s v="Standard Class"/>
    <s v="EH-13945"/>
    <s v="Eric Hoffmann"/>
    <s v="Consumer"/>
    <s v="United States"/>
    <s v="Houston"/>
    <x v="5"/>
    <n v="77041"/>
    <s v="Central"/>
    <s v="OFF-BI-10003676"/>
    <x v="1"/>
    <s v="Binders"/>
    <s v="GBC Standard Recycled Report Covers, Clear Plastic Sheets"/>
    <n v="10.78"/>
  </r>
  <r>
    <n v="1109"/>
    <s v="US-2017-110156"/>
    <x v="26"/>
    <x v="258"/>
    <d v="2017-11-24T00:00:00"/>
    <s v="Standard Class"/>
    <s v="EH-13945"/>
    <s v="Eric Hoffmann"/>
    <s v="Consumer"/>
    <s v="United States"/>
    <s v="Houston"/>
    <x v="5"/>
    <n v="77041"/>
    <s v="Central"/>
    <s v="OFF-FA-10003495"/>
    <x v="1"/>
    <s v="Fasteners"/>
    <s v="Staples"/>
    <n v="58.368000000000002"/>
  </r>
  <r>
    <n v="1110"/>
    <s v="US-2017-110156"/>
    <x v="26"/>
    <x v="258"/>
    <d v="2017-11-24T00:00:00"/>
    <s v="Standard Class"/>
    <s v="EH-13945"/>
    <s v="Eric Hoffmann"/>
    <s v="Consumer"/>
    <s v="United States"/>
    <s v="Houston"/>
    <x v="5"/>
    <n v="77041"/>
    <s v="Central"/>
    <s v="OFF-EN-10003798"/>
    <x v="1"/>
    <s v="Envelopes"/>
    <s v="Recycled Interoffice Envelopes with Re-Use-A-Seal Closure, 10 x 13"/>
    <n v="40.968000000000004"/>
  </r>
  <r>
    <n v="1111"/>
    <s v="US-2017-110156"/>
    <x v="26"/>
    <x v="258"/>
    <d v="2017-11-24T00:00:00"/>
    <s v="Standard Class"/>
    <s v="EH-13945"/>
    <s v="Eric Hoffmann"/>
    <s v="Consumer"/>
    <s v="United States"/>
    <s v="Houston"/>
    <x v="5"/>
    <n v="77041"/>
    <s v="Central"/>
    <s v="TEC-PH-10003589"/>
    <x v="2"/>
    <s v="Phones"/>
    <s v="invisibleSHIELD by ZAGG Smudge-Free Screen Protector"/>
    <n v="71.959999999999994"/>
  </r>
  <r>
    <n v="1112"/>
    <s v="US-2017-110156"/>
    <x v="26"/>
    <x v="258"/>
    <d v="2017-11-24T00:00:00"/>
    <s v="Standard Class"/>
    <s v="EH-13945"/>
    <s v="Eric Hoffmann"/>
    <s v="Consumer"/>
    <s v="United States"/>
    <s v="Houston"/>
    <x v="5"/>
    <n v="77041"/>
    <s v="Central"/>
    <s v="OFF-PA-10004735"/>
    <x v="1"/>
    <s v="Paper"/>
    <s v="Xerox 1905"/>
    <n v="10.368"/>
  </r>
  <r>
    <n v="1113"/>
    <s v="US-2017-110156"/>
    <x v="26"/>
    <x v="258"/>
    <d v="2017-11-24T00:00:00"/>
    <s v="Standard Class"/>
    <s v="EH-13945"/>
    <s v="Eric Hoffmann"/>
    <s v="Consumer"/>
    <s v="United States"/>
    <s v="Houston"/>
    <x v="5"/>
    <n v="77041"/>
    <s v="Central"/>
    <s v="OFF-BI-10002609"/>
    <x v="1"/>
    <s v="Binders"/>
    <s v="Avery Hidden Tab Dividers for Binding Systems"/>
    <n v="1.1919999999999999"/>
  </r>
  <r>
    <n v="1114"/>
    <s v="CA-2018-140585"/>
    <x v="33"/>
    <x v="404"/>
    <d v="2018-12-23T00:00:00"/>
    <s v="Second Class"/>
    <s v="RA-19915"/>
    <s v="Russell Applegate"/>
    <s v="Consumer"/>
    <s v="United States"/>
    <s v="Encinitas"/>
    <x v="1"/>
    <n v="92024"/>
    <s v="West"/>
    <s v="OFF-BI-10003364"/>
    <x v="1"/>
    <s v="Binders"/>
    <s v="Binding Machine Supplies"/>
    <n v="46.671999999999997"/>
  </r>
  <r>
    <n v="1115"/>
    <s v="CA-2018-140585"/>
    <x v="33"/>
    <x v="404"/>
    <d v="2018-12-23T00:00:00"/>
    <s v="Second Class"/>
    <s v="RA-19915"/>
    <s v="Russell Applegate"/>
    <s v="Consumer"/>
    <s v="United States"/>
    <s v="Encinitas"/>
    <x v="1"/>
    <n v="92024"/>
    <s v="West"/>
    <s v="FUR-BO-10002206"/>
    <x v="0"/>
    <s v="Bookcases"/>
    <s v="Bush Saratoga Collection 5-Shelf Bookcase, Hanover Cherry, *Special Order"/>
    <n v="119.833"/>
  </r>
  <r>
    <n v="1116"/>
    <s v="CA-2018-140585"/>
    <x v="33"/>
    <x v="404"/>
    <d v="2018-12-23T00:00:00"/>
    <s v="Second Class"/>
    <s v="RA-19915"/>
    <s v="Russell Applegate"/>
    <s v="Consumer"/>
    <s v="United States"/>
    <s v="Encinitas"/>
    <x v="1"/>
    <n v="92024"/>
    <s v="West"/>
    <s v="TEC-AC-10003610"/>
    <x v="2"/>
    <s v="Accessories"/>
    <s v="LogitechÂ Illuminated - Keyboard"/>
    <n v="119.98"/>
  </r>
  <r>
    <n v="1117"/>
    <s v="CA-2017-144855"/>
    <x v="9"/>
    <x v="405"/>
    <d v="2017-07-24T00:00:00"/>
    <s v="Second Class"/>
    <s v="DL-13495"/>
    <s v="Dionis Lloyd"/>
    <s v="Corporate"/>
    <s v="United States"/>
    <s v="San Francisco"/>
    <x v="1"/>
    <n v="94110"/>
    <s v="West"/>
    <s v="OFF-LA-10003766"/>
    <x v="1"/>
    <s v="Labels"/>
    <s v="Self-Adhesive Removable Labels"/>
    <n v="6.3"/>
  </r>
  <r>
    <n v="1118"/>
    <s v="CA-2016-142755"/>
    <x v="14"/>
    <x v="406"/>
    <d v="2016-09-08T00:00:00"/>
    <s v="Standard Class"/>
    <s v="CS-12355"/>
    <s v="Christine Sundaresam"/>
    <s v="Consumer"/>
    <s v="United States"/>
    <s v="Roswell"/>
    <x v="32"/>
    <n v="30076"/>
    <s v="South"/>
    <s v="OFF-PA-10001970"/>
    <x v="1"/>
    <s v="Paper"/>
    <s v="Xerox 1908"/>
    <n v="279.89999999999998"/>
  </r>
  <r>
    <n v="1119"/>
    <s v="CA-2016-142755"/>
    <x v="14"/>
    <x v="406"/>
    <d v="2016-09-08T00:00:00"/>
    <s v="Standard Class"/>
    <s v="CS-12355"/>
    <s v="Christine Sundaresam"/>
    <s v="Consumer"/>
    <s v="United States"/>
    <s v="Roswell"/>
    <x v="32"/>
    <n v="30076"/>
    <s v="South"/>
    <s v="TEC-AC-10002049"/>
    <x v="2"/>
    <s v="Accessories"/>
    <s v="Logitech G19 Programmable Gaming Keyboard"/>
    <n v="619.95000000000005"/>
  </r>
  <r>
    <n v="1120"/>
    <s v="CA-2016-142755"/>
    <x v="14"/>
    <x v="406"/>
    <d v="2016-09-08T00:00:00"/>
    <s v="Standard Class"/>
    <s v="CS-12355"/>
    <s v="Christine Sundaresam"/>
    <s v="Consumer"/>
    <s v="United States"/>
    <s v="Roswell"/>
    <x v="32"/>
    <n v="30076"/>
    <s v="South"/>
    <s v="OFF-PA-10000141"/>
    <x v="1"/>
    <s v="Paper"/>
    <s v="Ampad Evidence Wirebond Steno Books, 6&quot; x 9&quot;"/>
    <n v="4.3600000000000003"/>
  </r>
  <r>
    <n v="1121"/>
    <s v="CA-2016-142755"/>
    <x v="14"/>
    <x v="406"/>
    <d v="2016-09-08T00:00:00"/>
    <s v="Standard Class"/>
    <s v="CS-12355"/>
    <s v="Christine Sundaresam"/>
    <s v="Consumer"/>
    <s v="United States"/>
    <s v="Roswell"/>
    <x v="32"/>
    <n v="30076"/>
    <s v="South"/>
    <s v="OFF-EN-10004459"/>
    <x v="1"/>
    <s v="Envelopes"/>
    <s v="Security-Tint Envelopes"/>
    <n v="15.28"/>
  </r>
  <r>
    <n v="1122"/>
    <s v="US-2015-147627"/>
    <x v="43"/>
    <x v="407"/>
    <d v="2015-01-26T00:00:00"/>
    <s v="Standard Class"/>
    <s v="HL-15040"/>
    <s v="Hunter Lopez"/>
    <s v="Consumer"/>
    <s v="United States"/>
    <s v="Jonesboro"/>
    <x v="36"/>
    <n v="72401"/>
    <s v="South"/>
    <s v="TEC-PH-10001061"/>
    <x v="2"/>
    <s v="Phones"/>
    <s v="Apple iPhone 5C"/>
    <n v="699.93"/>
  </r>
  <r>
    <n v="1123"/>
    <s v="US-2015-147627"/>
    <x v="43"/>
    <x v="407"/>
    <d v="2015-01-26T00:00:00"/>
    <s v="Standard Class"/>
    <s v="HL-15040"/>
    <s v="Hunter Lopez"/>
    <s v="Consumer"/>
    <s v="United States"/>
    <s v="Jonesboro"/>
    <x v="36"/>
    <n v="72401"/>
    <s v="South"/>
    <s v="OFF-AR-10002375"/>
    <x v="1"/>
    <s v="Art"/>
    <s v="Newell 351"/>
    <n v="22.96"/>
  </r>
  <r>
    <n v="1124"/>
    <s v="US-2015-147627"/>
    <x v="43"/>
    <x v="407"/>
    <d v="2015-01-26T00:00:00"/>
    <s v="Standard Class"/>
    <s v="HL-15040"/>
    <s v="Hunter Lopez"/>
    <s v="Consumer"/>
    <s v="United States"/>
    <s v="Jonesboro"/>
    <x v="36"/>
    <n v="72401"/>
    <s v="South"/>
    <s v="FUR-FU-10003194"/>
    <x v="0"/>
    <s v="Furnishings"/>
    <s v="Eldon Expressions Desk Accessory, Wood Pencil Holder, Oak"/>
    <n v="38.6"/>
  </r>
  <r>
    <n v="1125"/>
    <s v="US-2015-147627"/>
    <x v="43"/>
    <x v="407"/>
    <d v="2015-01-26T00:00:00"/>
    <s v="Standard Class"/>
    <s v="HL-15040"/>
    <s v="Hunter Lopez"/>
    <s v="Consumer"/>
    <s v="United States"/>
    <s v="Jonesboro"/>
    <x v="36"/>
    <n v="72401"/>
    <s v="South"/>
    <s v="OFF-AR-10003811"/>
    <x v="1"/>
    <s v="Art"/>
    <s v="Newell 327"/>
    <n v="6.63"/>
  </r>
  <r>
    <n v="1126"/>
    <s v="US-2015-147627"/>
    <x v="43"/>
    <x v="407"/>
    <d v="2015-01-26T00:00:00"/>
    <s v="Standard Class"/>
    <s v="HL-15040"/>
    <s v="Hunter Lopez"/>
    <s v="Consumer"/>
    <s v="United States"/>
    <s v="Jonesboro"/>
    <x v="36"/>
    <n v="72401"/>
    <s v="South"/>
    <s v="OFF-EN-10001539"/>
    <x v="1"/>
    <s v="Envelopes"/>
    <s v="Staple envelope"/>
    <n v="23.34"/>
  </r>
  <r>
    <n v="1127"/>
    <s v="US-2015-147627"/>
    <x v="43"/>
    <x v="407"/>
    <d v="2015-01-26T00:00:00"/>
    <s v="Standard Class"/>
    <s v="HL-15040"/>
    <s v="Hunter Lopez"/>
    <s v="Consumer"/>
    <s v="United States"/>
    <s v="Jonesboro"/>
    <x v="36"/>
    <n v="72401"/>
    <s v="South"/>
    <s v="FUR-CH-10002331"/>
    <x v="0"/>
    <s v="Chairs"/>
    <s v="Hon 4700 Series Mobuis Mid-Back Task Chairs with Adjustable Arms"/>
    <n v="1067.94"/>
  </r>
  <r>
    <n v="1128"/>
    <s v="CA-2016-105970"/>
    <x v="15"/>
    <x v="56"/>
    <d v="2016-03-07T00:00:00"/>
    <s v="Standard Class"/>
    <s v="PA-19060"/>
    <s v="Pete Armstrong"/>
    <s v="Home Office"/>
    <s v="United States"/>
    <s v="Richmond"/>
    <x v="14"/>
    <n v="47374"/>
    <s v="Central"/>
    <s v="OFF-AR-10003156"/>
    <x v="1"/>
    <s v="Art"/>
    <s v="50 Colored Long Pencils"/>
    <n v="10.16"/>
  </r>
  <r>
    <n v="1129"/>
    <s v="CA-2016-105970"/>
    <x v="15"/>
    <x v="56"/>
    <d v="2016-03-07T00:00:00"/>
    <s v="Standard Class"/>
    <s v="PA-19060"/>
    <s v="Pete Armstrong"/>
    <s v="Home Office"/>
    <s v="United States"/>
    <s v="Richmond"/>
    <x v="14"/>
    <n v="47374"/>
    <s v="Central"/>
    <s v="OFF-EN-10001532"/>
    <x v="1"/>
    <s v="Envelopes"/>
    <s v="Brown Kraft Recycled Envelopes"/>
    <n v="101.88"/>
  </r>
  <r>
    <n v="1130"/>
    <s v="CA-2017-112102"/>
    <x v="29"/>
    <x v="408"/>
    <d v="2017-04-16T00:00:00"/>
    <s v="Standard Class"/>
    <s v="BD-11605"/>
    <s v="Brian Dahlen"/>
    <s v="Consumer"/>
    <s v="United States"/>
    <s v="Springfield"/>
    <x v="17"/>
    <n v="22153"/>
    <s v="South"/>
    <s v="FUR-TA-10004086"/>
    <x v="0"/>
    <s v="Tables"/>
    <s v="KI Adjustable-Height Table"/>
    <n v="343.92"/>
  </r>
  <r>
    <n v="1131"/>
    <s v="CA-2017-112102"/>
    <x v="29"/>
    <x v="408"/>
    <d v="2017-04-16T00:00:00"/>
    <s v="Standard Class"/>
    <s v="BD-11605"/>
    <s v="Brian Dahlen"/>
    <s v="Consumer"/>
    <s v="United States"/>
    <s v="Springfield"/>
    <x v="17"/>
    <n v="22153"/>
    <s v="South"/>
    <s v="OFF-PA-10000100"/>
    <x v="1"/>
    <s v="Paper"/>
    <s v="Xerox 1945"/>
    <n v="40.99"/>
  </r>
  <r>
    <n v="1132"/>
    <s v="CA-2017-112102"/>
    <x v="29"/>
    <x v="408"/>
    <d v="2017-04-16T00:00:00"/>
    <s v="Standard Class"/>
    <s v="BD-11605"/>
    <s v="Brian Dahlen"/>
    <s v="Consumer"/>
    <s v="United States"/>
    <s v="Springfield"/>
    <x v="17"/>
    <n v="22153"/>
    <s v="South"/>
    <s v="OFF-EN-10002500"/>
    <x v="1"/>
    <s v="Envelopes"/>
    <s v="Globe Weis Peel &amp; Seel First Class Envelopes"/>
    <n v="63.9"/>
  </r>
  <r>
    <n v="1133"/>
    <s v="US-2017-114776"/>
    <x v="4"/>
    <x v="409"/>
    <d v="2017-12-07T00:00:00"/>
    <s v="First Class"/>
    <s v="GG-14650"/>
    <s v="Greg Guthrie"/>
    <s v="Corporate"/>
    <s v="United States"/>
    <s v="Antioch"/>
    <x v="1"/>
    <n v="94509"/>
    <s v="West"/>
    <s v="OFF-PA-10004100"/>
    <x v="1"/>
    <s v="Paper"/>
    <s v="Xerox 216"/>
    <n v="19.440000000000001"/>
  </r>
  <r>
    <n v="1134"/>
    <s v="US-2017-134908"/>
    <x v="21"/>
    <x v="410"/>
    <d v="2017-06-09T00:00:00"/>
    <s v="Standard Class"/>
    <s v="JS-15940"/>
    <s v="Joni Sundaresam"/>
    <s v="Home Office"/>
    <s v="United States"/>
    <s v="Philadelphia"/>
    <x v="9"/>
    <n v="19134"/>
    <s v="East"/>
    <s v="OFF-ST-10003479"/>
    <x v="1"/>
    <s v="Storage"/>
    <s v="Eldon Base for stackable storage shelf, platinum"/>
    <n v="124.608"/>
  </r>
  <r>
    <n v="1135"/>
    <s v="US-2017-134908"/>
    <x v="21"/>
    <x v="410"/>
    <d v="2017-06-09T00:00:00"/>
    <s v="Standard Class"/>
    <s v="JS-15940"/>
    <s v="Joni Sundaresam"/>
    <s v="Home Office"/>
    <s v="United States"/>
    <s v="Philadelphia"/>
    <x v="9"/>
    <n v="19134"/>
    <s v="East"/>
    <s v="OFF-LA-10000973"/>
    <x v="1"/>
    <s v="Labels"/>
    <s v="Avery 502"/>
    <n v="7.56"/>
  </r>
  <r>
    <n v="1136"/>
    <s v="US-2017-148803"/>
    <x v="19"/>
    <x v="25"/>
    <d v="2017-12-11T00:00:00"/>
    <s v="Same Day"/>
    <s v="LR-16915"/>
    <s v="Lena Radford"/>
    <s v="Consumer"/>
    <s v="United States"/>
    <s v="Homestead"/>
    <x v="2"/>
    <n v="33030"/>
    <s v="South"/>
    <s v="OFF-ST-10001476"/>
    <x v="1"/>
    <s v="Storage"/>
    <s v="Steel Personal Filing/Posting Tote"/>
    <n v="85.224000000000004"/>
  </r>
  <r>
    <n v="1137"/>
    <s v="CA-2017-152170"/>
    <x v="6"/>
    <x v="396"/>
    <d v="2017-11-15T00:00:00"/>
    <s v="Second Class"/>
    <s v="FH-14275"/>
    <s v="Frank Hawley"/>
    <s v="Corporate"/>
    <s v="United States"/>
    <s v="La Porte"/>
    <x v="14"/>
    <n v="46350"/>
    <s v="Central"/>
    <s v="OFF-EN-10002831"/>
    <x v="1"/>
    <s v="Envelopes"/>
    <s v="Tyvek  Top-Opening Peel &amp; Seel  Envelopes, Gray"/>
    <n v="287.52"/>
  </r>
  <r>
    <n v="1138"/>
    <s v="CA-2017-152170"/>
    <x v="6"/>
    <x v="396"/>
    <d v="2017-11-15T00:00:00"/>
    <s v="Second Class"/>
    <s v="FH-14275"/>
    <s v="Frank Hawley"/>
    <s v="Corporate"/>
    <s v="United States"/>
    <s v="La Porte"/>
    <x v="14"/>
    <n v="46350"/>
    <s v="Central"/>
    <s v="OFF-AP-10002350"/>
    <x v="1"/>
    <s v="Appliances"/>
    <s v="Belkin F9H710-06 7 Outlet SurgeMaster Surge Protector"/>
    <n v="37.68"/>
  </r>
  <r>
    <n v="1139"/>
    <s v="CA-2017-152170"/>
    <x v="6"/>
    <x v="396"/>
    <d v="2017-11-15T00:00:00"/>
    <s v="Second Class"/>
    <s v="FH-14275"/>
    <s v="Frank Hawley"/>
    <s v="Corporate"/>
    <s v="United States"/>
    <s v="La Porte"/>
    <x v="14"/>
    <n v="46350"/>
    <s v="Central"/>
    <s v="OFF-PA-10001763"/>
    <x v="1"/>
    <s v="Paper"/>
    <s v="Xerox 1896"/>
    <n v="19.98"/>
  </r>
  <r>
    <n v="1140"/>
    <s v="CA-2017-152170"/>
    <x v="6"/>
    <x v="396"/>
    <d v="2017-11-15T00:00:00"/>
    <s v="Second Class"/>
    <s v="FH-14275"/>
    <s v="Frank Hawley"/>
    <s v="Corporate"/>
    <s v="United States"/>
    <s v="La Porte"/>
    <x v="14"/>
    <n v="46350"/>
    <s v="Central"/>
    <s v="OFF-AR-10003394"/>
    <x v="1"/>
    <s v="Art"/>
    <s v="Newell 332"/>
    <n v="20.58"/>
  </r>
  <r>
    <n v="1141"/>
    <s v="CA-2017-152170"/>
    <x v="6"/>
    <x v="396"/>
    <d v="2017-11-15T00:00:00"/>
    <s v="Second Class"/>
    <s v="FH-14275"/>
    <s v="Frank Hawley"/>
    <s v="Corporate"/>
    <s v="United States"/>
    <s v="La Porte"/>
    <x v="14"/>
    <n v="46350"/>
    <s v="Central"/>
    <s v="OFF-BI-10002072"/>
    <x v="1"/>
    <s v="Binders"/>
    <s v="Cardinal Slant-D Ring Binders"/>
    <n v="17.38"/>
  </r>
  <r>
    <n v="1142"/>
    <s v="CA-2015-146969"/>
    <x v="10"/>
    <x v="411"/>
    <d v="2015-10-03T00:00:00"/>
    <s v="Standard Class"/>
    <s v="AP-10915"/>
    <s v="Arthur Prichep"/>
    <s v="Consumer"/>
    <s v="United States"/>
    <s v="Los Angeles"/>
    <x v="1"/>
    <n v="90045"/>
    <s v="West"/>
    <s v="FUR-FU-10004188"/>
    <x v="0"/>
    <s v="Furnishings"/>
    <s v="Luxo Professional Combination Clamp-On Lamps"/>
    <n v="204.6"/>
  </r>
  <r>
    <n v="1143"/>
    <s v="CA-2015-146969"/>
    <x v="10"/>
    <x v="411"/>
    <d v="2015-10-03T00:00:00"/>
    <s v="Standard Class"/>
    <s v="AP-10915"/>
    <s v="Arthur Prichep"/>
    <s v="Consumer"/>
    <s v="United States"/>
    <s v="Los Angeles"/>
    <x v="1"/>
    <n v="90045"/>
    <s v="West"/>
    <s v="OFF-FA-10001561"/>
    <x v="1"/>
    <s v="Fasteners"/>
    <s v="Stockwell Push Pins"/>
    <n v="8.7200000000000006"/>
  </r>
  <r>
    <n v="1144"/>
    <s v="CA-2015-146969"/>
    <x v="10"/>
    <x v="411"/>
    <d v="2015-10-03T00:00:00"/>
    <s v="Standard Class"/>
    <s v="AP-10915"/>
    <s v="Arthur Prichep"/>
    <s v="Consumer"/>
    <s v="United States"/>
    <s v="Los Angeles"/>
    <x v="1"/>
    <n v="90045"/>
    <s v="West"/>
    <s v="OFF-PA-10002105"/>
    <x v="1"/>
    <s v="Paper"/>
    <s v="Xerox 223"/>
    <n v="6.48"/>
  </r>
  <r>
    <n v="1145"/>
    <s v="CA-2015-146969"/>
    <x v="10"/>
    <x v="411"/>
    <d v="2015-10-03T00:00:00"/>
    <s v="Standard Class"/>
    <s v="AP-10915"/>
    <s v="Arthur Prichep"/>
    <s v="Consumer"/>
    <s v="United States"/>
    <s v="Los Angeles"/>
    <x v="1"/>
    <n v="90045"/>
    <s v="West"/>
    <s v="TEC-MA-10004241"/>
    <x v="2"/>
    <s v="Machines"/>
    <s v="Star Micronics TSP800 TSP847IIU Receipt Printer"/>
    <n v="686.32"/>
  </r>
  <r>
    <n v="1146"/>
    <s v="CA-2015-146969"/>
    <x v="10"/>
    <x v="411"/>
    <d v="2015-10-03T00:00:00"/>
    <s v="Standard Class"/>
    <s v="AP-10915"/>
    <s v="Arthur Prichep"/>
    <s v="Consumer"/>
    <s v="United States"/>
    <s v="Los Angeles"/>
    <x v="1"/>
    <n v="90045"/>
    <s v="West"/>
    <s v="OFF-ST-10004340"/>
    <x v="1"/>
    <s v="Storage"/>
    <s v="Fellowes Mobile File Cart, Black"/>
    <n v="62.18"/>
  </r>
  <r>
    <n v="1147"/>
    <s v="CA-2016-112452"/>
    <x v="29"/>
    <x v="388"/>
    <d v="2016-04-04T00:00:00"/>
    <s v="Same Day"/>
    <s v="NC-18340"/>
    <s v="Nat Carroll"/>
    <s v="Consumer"/>
    <s v="United States"/>
    <s v="Lansing"/>
    <x v="12"/>
    <n v="48911"/>
    <s v="Central"/>
    <s v="OFF-AP-10003849"/>
    <x v="1"/>
    <s v="Appliances"/>
    <s v="Hoover Shoulder Vac Commercial Portable Vacuum"/>
    <n v="644.07600000000002"/>
  </r>
  <r>
    <n v="1148"/>
    <s v="CA-2016-112452"/>
    <x v="29"/>
    <x v="388"/>
    <d v="2016-04-04T00:00:00"/>
    <s v="Same Day"/>
    <s v="NC-18340"/>
    <s v="Nat Carroll"/>
    <s v="Consumer"/>
    <s v="United States"/>
    <s v="Lansing"/>
    <x v="12"/>
    <n v="48911"/>
    <s v="Central"/>
    <s v="OFF-FA-10000735"/>
    <x v="1"/>
    <s v="Fasteners"/>
    <s v="Staples"/>
    <n v="5.84"/>
  </r>
  <r>
    <n v="1149"/>
    <s v="CA-2016-112452"/>
    <x v="29"/>
    <x v="388"/>
    <d v="2016-04-04T00:00:00"/>
    <s v="Same Day"/>
    <s v="NC-18340"/>
    <s v="Nat Carroll"/>
    <s v="Consumer"/>
    <s v="United States"/>
    <s v="Lansing"/>
    <x v="12"/>
    <n v="48911"/>
    <s v="Central"/>
    <s v="OFF-BI-10003350"/>
    <x v="1"/>
    <s v="Binders"/>
    <s v="Acco Expandable Hanging Binders"/>
    <n v="12.76"/>
  </r>
  <r>
    <n v="1150"/>
    <s v="CA-2016-112452"/>
    <x v="29"/>
    <x v="388"/>
    <d v="2016-04-04T00:00:00"/>
    <s v="Same Day"/>
    <s v="NC-18340"/>
    <s v="Nat Carroll"/>
    <s v="Consumer"/>
    <s v="United States"/>
    <s v="Lansing"/>
    <x v="12"/>
    <n v="48911"/>
    <s v="Central"/>
    <s v="TEC-PH-10000307"/>
    <x v="2"/>
    <s v="Phones"/>
    <s v="Shocksock Galaxy S4 Armband"/>
    <n v="10.95"/>
  </r>
  <r>
    <n v="1151"/>
    <s v="CA-2016-112452"/>
    <x v="29"/>
    <x v="388"/>
    <d v="2016-04-04T00:00:00"/>
    <s v="Same Day"/>
    <s v="NC-18340"/>
    <s v="Nat Carroll"/>
    <s v="Consumer"/>
    <s v="United States"/>
    <s v="Lansing"/>
    <x v="12"/>
    <n v="48911"/>
    <s v="Central"/>
    <s v="TEC-CO-10004202"/>
    <x v="2"/>
    <s v="Copiers"/>
    <s v="Brother DCP1000 Digital 3 in 1 Multifunction Machine"/>
    <n v="599.98"/>
  </r>
  <r>
    <n v="1152"/>
    <s v="CA-2016-113971"/>
    <x v="7"/>
    <x v="412"/>
    <d v="2016-05-14T00:00:00"/>
    <s v="Standard Class"/>
    <s v="CB-12535"/>
    <s v="Claudia Bergmann"/>
    <s v="Corporate"/>
    <s v="United States"/>
    <s v="Cuyahoga Falls"/>
    <x v="24"/>
    <n v="44221"/>
    <s v="East"/>
    <s v="FUR-FU-10001852"/>
    <x v="0"/>
    <s v="Furnishings"/>
    <s v="Eldon Regeneration Recycled Desk Accessories, Smoke"/>
    <n v="8.3520000000000003"/>
  </r>
  <r>
    <n v="1153"/>
    <s v="CA-2017-160395"/>
    <x v="13"/>
    <x v="413"/>
    <d v="2018-01-06T00:00:00"/>
    <s v="Standard Class"/>
    <s v="KL-16555"/>
    <s v="Kelly Lampkin"/>
    <s v="Corporate"/>
    <s v="United States"/>
    <s v="Reno"/>
    <x v="33"/>
    <n v="89502"/>
    <s v="West"/>
    <s v="OFF-AR-10003759"/>
    <x v="1"/>
    <s v="Art"/>
    <s v="Crayola Anti Dust Chalk, 12/Pack"/>
    <n v="3.64"/>
  </r>
  <r>
    <n v="1154"/>
    <s v="CA-2017-160395"/>
    <x v="13"/>
    <x v="413"/>
    <d v="2018-01-06T00:00:00"/>
    <s v="Standard Class"/>
    <s v="KL-16555"/>
    <s v="Kelly Lampkin"/>
    <s v="Corporate"/>
    <s v="United States"/>
    <s v="Reno"/>
    <x v="33"/>
    <n v="89502"/>
    <s v="West"/>
    <s v="OFF-BI-10003984"/>
    <x v="1"/>
    <s v="Binders"/>
    <s v="Lock-Up Easel 'Spel-Binder'"/>
    <n v="159.768"/>
  </r>
  <r>
    <n v="1155"/>
    <s v="CA-2015-136567"/>
    <x v="27"/>
    <x v="414"/>
    <d v="2015-12-21T00:00:00"/>
    <s v="First Class"/>
    <s v="PS-19045"/>
    <s v="Penelope Sewall"/>
    <s v="Home Office"/>
    <s v="United States"/>
    <s v="Harrisonburg"/>
    <x v="17"/>
    <n v="22801"/>
    <s v="South"/>
    <s v="OFF-ST-10004337"/>
    <x v="1"/>
    <s v="Storage"/>
    <s v="SAFCO Commercial Wire Shelving, 72h"/>
    <n v="122.48"/>
  </r>
  <r>
    <n v="1156"/>
    <s v="CA-2015-136567"/>
    <x v="27"/>
    <x v="414"/>
    <d v="2015-12-21T00:00:00"/>
    <s v="First Class"/>
    <s v="PS-19045"/>
    <s v="Penelope Sewall"/>
    <s v="Home Office"/>
    <s v="United States"/>
    <s v="Harrisonburg"/>
    <x v="17"/>
    <n v="22801"/>
    <s v="South"/>
    <s v="FUR-TA-10001932"/>
    <x v="0"/>
    <s v="Tables"/>
    <s v="Chromcraft 48&quot; x 96&quot; Racetrack Double Pedestal Table"/>
    <n v="2244.48"/>
  </r>
  <r>
    <n v="1157"/>
    <s v="CA-2015-136567"/>
    <x v="27"/>
    <x v="414"/>
    <d v="2015-12-21T00:00:00"/>
    <s v="First Class"/>
    <s v="PS-19045"/>
    <s v="Penelope Sewall"/>
    <s v="Home Office"/>
    <s v="United States"/>
    <s v="Harrisonburg"/>
    <x v="17"/>
    <n v="22801"/>
    <s v="South"/>
    <s v="OFF-BI-10003982"/>
    <x v="1"/>
    <s v="Binders"/>
    <s v="Wilson Jones Century Plastic Molded Ring Binders"/>
    <n v="62.31"/>
  </r>
  <r>
    <n v="1158"/>
    <s v="CA-2015-136567"/>
    <x v="27"/>
    <x v="414"/>
    <d v="2015-12-21T00:00:00"/>
    <s v="First Class"/>
    <s v="PS-19045"/>
    <s v="Penelope Sewall"/>
    <s v="Home Office"/>
    <s v="United States"/>
    <s v="Harrisonburg"/>
    <x v="17"/>
    <n v="22801"/>
    <s v="South"/>
    <s v="FUR-TA-10000617"/>
    <x v="0"/>
    <s v="Tables"/>
    <s v="Hon Practical Foundations 30 x 60 Training Table, Light Gray/Charcoal"/>
    <n v="455.1"/>
  </r>
  <r>
    <n v="1159"/>
    <s v="CA-2017-149314"/>
    <x v="38"/>
    <x v="415"/>
    <d v="2017-07-07T00:00:00"/>
    <s v="Second Class"/>
    <s v="GB-14530"/>
    <s v="George Bell"/>
    <s v="Corporate"/>
    <s v="United States"/>
    <s v="Los Angeles"/>
    <x v="1"/>
    <n v="90004"/>
    <s v="West"/>
    <s v="FUR-CH-10002126"/>
    <x v="0"/>
    <s v="Chairs"/>
    <s v="Hon Deluxe Fabric Upholstered Stacking Chairs"/>
    <n v="195.184"/>
  </r>
  <r>
    <n v="1160"/>
    <s v="CA-2018-147039"/>
    <x v="39"/>
    <x v="222"/>
    <d v="2018-07-04T00:00:00"/>
    <s v="Standard Class"/>
    <s v="AA-10315"/>
    <s v="Alex Avila"/>
    <s v="Consumer"/>
    <s v="United States"/>
    <s v="Minneapolis"/>
    <x v="11"/>
    <n v="55407"/>
    <s v="Central"/>
    <s v="OFF-AP-10000576"/>
    <x v="1"/>
    <s v="Appliances"/>
    <s v="Belkin 325VA UPS Surge Protector, 6'"/>
    <n v="362.94"/>
  </r>
  <r>
    <n v="1161"/>
    <s v="CA-2018-147039"/>
    <x v="39"/>
    <x v="222"/>
    <d v="2018-07-04T00:00:00"/>
    <s v="Standard Class"/>
    <s v="AA-10315"/>
    <s v="Alex Avila"/>
    <s v="Consumer"/>
    <s v="United States"/>
    <s v="Minneapolis"/>
    <x v="11"/>
    <n v="55407"/>
    <s v="Central"/>
    <s v="OFF-BI-10004654"/>
    <x v="1"/>
    <s v="Binders"/>
    <s v="Avery Binding System Hidden Tab Executive Style Index Sets"/>
    <n v="11.54"/>
  </r>
  <r>
    <n v="1162"/>
    <s v="CA-2015-126522"/>
    <x v="22"/>
    <x v="416"/>
    <d v="2015-09-05T00:00:00"/>
    <s v="Second Class"/>
    <s v="LT-16765"/>
    <s v="Larry Tron"/>
    <s v="Consumer"/>
    <s v="United States"/>
    <s v="Escondido"/>
    <x v="1"/>
    <n v="92025"/>
    <s v="West"/>
    <s v="OFF-AR-10004042"/>
    <x v="1"/>
    <s v="Art"/>
    <s v="BOSTON Model 1800 Electric Pencil Sharpeners, Putty/Woodgrain"/>
    <n v="53.94"/>
  </r>
  <r>
    <n v="1163"/>
    <s v="CA-2015-127964"/>
    <x v="15"/>
    <x v="223"/>
    <d v="2015-03-08T00:00:00"/>
    <s v="Standard Class"/>
    <s v="AP-10720"/>
    <s v="Anne Pryor"/>
    <s v="Home Office"/>
    <s v="United States"/>
    <s v="New York City"/>
    <x v="15"/>
    <n v="10035"/>
    <s v="East"/>
    <s v="TEC-PH-10004700"/>
    <x v="2"/>
    <s v="Phones"/>
    <s v="PowerGen Dual USB Car Charger"/>
    <n v="9.99"/>
  </r>
  <r>
    <n v="1164"/>
    <s v="CA-2015-127964"/>
    <x v="15"/>
    <x v="223"/>
    <d v="2015-03-08T00:00:00"/>
    <s v="Standard Class"/>
    <s v="AP-10720"/>
    <s v="Anne Pryor"/>
    <s v="Home Office"/>
    <s v="United States"/>
    <s v="New York City"/>
    <x v="15"/>
    <n v="10035"/>
    <s v="East"/>
    <s v="OFF-BI-10004593"/>
    <x v="1"/>
    <s v="Binders"/>
    <s v="Ibico Laser Imprintable Binding System Covers"/>
    <n v="125.76"/>
  </r>
  <r>
    <n v="1165"/>
    <s v="CA-2015-127964"/>
    <x v="15"/>
    <x v="223"/>
    <d v="2015-03-08T00:00:00"/>
    <s v="Standard Class"/>
    <s v="AP-10720"/>
    <s v="Anne Pryor"/>
    <s v="Home Office"/>
    <s v="United States"/>
    <s v="New York City"/>
    <x v="15"/>
    <n v="10035"/>
    <s v="East"/>
    <s v="OFF-BI-10003429"/>
    <x v="1"/>
    <s v="Binders"/>
    <s v="Cardinal HOLDit! Binder Insert Strips,Extra Strips"/>
    <n v="25.32"/>
  </r>
  <r>
    <n v="1166"/>
    <s v="CA-2015-117709"/>
    <x v="35"/>
    <x v="417"/>
    <d v="2015-05-08T00:00:00"/>
    <s v="Standard Class"/>
    <s v="PM-18940"/>
    <s v="Paul MacIntyre"/>
    <s v="Consumer"/>
    <s v="United States"/>
    <s v="Jackson"/>
    <x v="12"/>
    <n v="49201"/>
    <s v="Central"/>
    <s v="OFF-BI-10001294"/>
    <x v="1"/>
    <s v="Binders"/>
    <s v="Fellowes Binding Cases"/>
    <n v="46.8"/>
  </r>
  <r>
    <n v="1167"/>
    <s v="CA-2016-125416"/>
    <x v="0"/>
    <x v="121"/>
    <d v="2016-11-02T00:00:00"/>
    <s v="Same Day"/>
    <s v="KC-16540"/>
    <s v="Kelly Collister"/>
    <s v="Consumer"/>
    <s v="United States"/>
    <s v="Seattle"/>
    <x v="4"/>
    <n v="98115"/>
    <s v="West"/>
    <s v="TEC-AC-10001552"/>
    <x v="2"/>
    <s v="Accessories"/>
    <s v="Logitech K350 2.4Ghz Wireless Keyboard"/>
    <n v="447.93"/>
  </r>
  <r>
    <n v="1168"/>
    <s v="CA-2018-145226"/>
    <x v="4"/>
    <x v="166"/>
    <d v="2018-12-10T00:00:00"/>
    <s v="Second Class"/>
    <s v="DL-13315"/>
    <s v="Delfina Latchford"/>
    <s v="Consumer"/>
    <s v="United States"/>
    <s v="New York City"/>
    <x v="15"/>
    <n v="10035"/>
    <s v="East"/>
    <s v="FUR-FU-10004952"/>
    <x v="0"/>
    <s v="Furnishings"/>
    <s v="C-Line Cubicle Keepers Polyproplyene Holder w/Velcro Back, 8-1/2x11, 25/Bx"/>
    <n v="109.48"/>
  </r>
  <r>
    <n v="1169"/>
    <s v="CA-2018-145226"/>
    <x v="4"/>
    <x v="166"/>
    <d v="2018-12-10T00:00:00"/>
    <s v="Second Class"/>
    <s v="DL-13315"/>
    <s v="Delfina Latchford"/>
    <s v="Consumer"/>
    <s v="United States"/>
    <s v="New York City"/>
    <x v="15"/>
    <n v="10035"/>
    <s v="East"/>
    <s v="OFF-ST-10004123"/>
    <x v="1"/>
    <s v="Storage"/>
    <s v="Safco Industrial Wire Shelving System"/>
    <n v="272.94"/>
  </r>
  <r>
    <n v="1170"/>
    <s v="CA-2018-145226"/>
    <x v="4"/>
    <x v="166"/>
    <d v="2018-12-10T00:00:00"/>
    <s v="Second Class"/>
    <s v="DL-13315"/>
    <s v="Delfina Latchford"/>
    <s v="Consumer"/>
    <s v="United States"/>
    <s v="New York City"/>
    <x v="15"/>
    <n v="10035"/>
    <s v="East"/>
    <s v="OFF-PA-10003172"/>
    <x v="1"/>
    <s v="Paper"/>
    <s v="Xerox 1996"/>
    <n v="19.440000000000001"/>
  </r>
  <r>
    <n v="1171"/>
    <s v="CA-2018-145226"/>
    <x v="4"/>
    <x v="166"/>
    <d v="2018-12-10T00:00:00"/>
    <s v="Second Class"/>
    <s v="DL-13315"/>
    <s v="Delfina Latchford"/>
    <s v="Consumer"/>
    <s v="United States"/>
    <s v="New York City"/>
    <x v="15"/>
    <n v="10035"/>
    <s v="East"/>
    <s v="OFF-ST-10002352"/>
    <x v="1"/>
    <s v="Storage"/>
    <s v="Iris Project Case"/>
    <n v="31.92"/>
  </r>
  <r>
    <n v="1172"/>
    <s v="US-2015-100279"/>
    <x v="34"/>
    <x v="418"/>
    <d v="2015-03-14T00:00:00"/>
    <s v="Standard Class"/>
    <s v="SW-20275"/>
    <s v="Scott Williamson"/>
    <s v="Consumer"/>
    <s v="United States"/>
    <s v="Royal Oak"/>
    <x v="12"/>
    <n v="48073"/>
    <s v="Central"/>
    <s v="OFF-PA-10002259"/>
    <x v="1"/>
    <s v="Paper"/>
    <s v="Geographics Note Cards, Blank, White, 8 1/2&quot; x 11&quot;"/>
    <n v="22.38"/>
  </r>
  <r>
    <n v="1173"/>
    <s v="CA-2015-158064"/>
    <x v="18"/>
    <x v="419"/>
    <d v="2015-04-25T00:00:00"/>
    <s v="Standard Class"/>
    <s v="AA-10375"/>
    <s v="Allen Armold"/>
    <s v="Consumer"/>
    <s v="United States"/>
    <s v="Los Angeles"/>
    <x v="1"/>
    <n v="90008"/>
    <s v="West"/>
    <s v="OFF-BI-10002976"/>
    <x v="1"/>
    <s v="Binders"/>
    <s v="ACCOHIDE Binder by Acco"/>
    <n v="16.52"/>
  </r>
  <r>
    <n v="1174"/>
    <s v="US-2016-104430"/>
    <x v="16"/>
    <x v="420"/>
    <d v="2016-10-26T00:00:00"/>
    <s v="Standard Class"/>
    <s v="LT-17110"/>
    <s v="Liz Thompson"/>
    <s v="Consumer"/>
    <s v="United States"/>
    <s v="Bloomington"/>
    <x v="10"/>
    <n v="61701"/>
    <s v="Central"/>
    <s v="OFF-BI-10000301"/>
    <x v="1"/>
    <s v="Binders"/>
    <s v="GBC Instant Report Kit"/>
    <n v="5.1760000000000002"/>
  </r>
  <r>
    <n v="1175"/>
    <s v="CA-2016-132080"/>
    <x v="8"/>
    <x v="421"/>
    <d v="2016-08-25T00:00:00"/>
    <s v="First Class"/>
    <s v="DP-13105"/>
    <s v="Dave Poirier"/>
    <s v="Corporate"/>
    <s v="United States"/>
    <s v="New York City"/>
    <x v="15"/>
    <n v="10035"/>
    <s v="East"/>
    <s v="OFF-BI-10003694"/>
    <x v="1"/>
    <s v="Binders"/>
    <s v="Avery 3 1/2&quot; Diskette Storage Pages, 10/Pack"/>
    <n v="50.112000000000002"/>
  </r>
  <r>
    <n v="1176"/>
    <s v="CA-2017-161207"/>
    <x v="8"/>
    <x v="48"/>
    <d v="2017-09-03T00:00:00"/>
    <s v="Standard Class"/>
    <s v="AB-10060"/>
    <s v="Adam Bellavance"/>
    <s v="Home Office"/>
    <s v="United States"/>
    <s v="Concord"/>
    <x v="38"/>
    <n v="3301"/>
    <s v="East"/>
    <s v="OFF-SU-10000381"/>
    <x v="1"/>
    <s v="Supplies"/>
    <s v="Acme Forged Steel Scissors with Black Enamel Handles"/>
    <n v="27.93"/>
  </r>
  <r>
    <n v="1177"/>
    <s v="CA-2015-120243"/>
    <x v="13"/>
    <x v="422"/>
    <d v="2015-12-30T00:00:00"/>
    <s v="Second Class"/>
    <s v="AT-10435"/>
    <s v="Alyssa Tate"/>
    <s v="Home Office"/>
    <s v="United States"/>
    <s v="Los Angeles"/>
    <x v="1"/>
    <n v="90004"/>
    <s v="West"/>
    <s v="OFF-LA-10004425"/>
    <x v="1"/>
    <s v="Labels"/>
    <s v="Staple-on labels"/>
    <n v="11.56"/>
  </r>
  <r>
    <n v="1178"/>
    <s v="CA-2017-113621"/>
    <x v="5"/>
    <x v="49"/>
    <d v="2017-12-05T00:00:00"/>
    <s v="Standard Class"/>
    <s v="JE-15745"/>
    <s v="Joel Eaton"/>
    <s v="Consumer"/>
    <s v="United States"/>
    <s v="Rockville"/>
    <x v="39"/>
    <n v="20852"/>
    <s v="East"/>
    <s v="FUR-CH-10001270"/>
    <x v="0"/>
    <s v="Chairs"/>
    <s v="Harbour Creations Steel Folding Chair"/>
    <n v="172.5"/>
  </r>
  <r>
    <n v="1179"/>
    <s v="CA-2017-113621"/>
    <x v="5"/>
    <x v="49"/>
    <d v="2017-12-05T00:00:00"/>
    <s v="Standard Class"/>
    <s v="JE-15745"/>
    <s v="Joel Eaton"/>
    <s v="Consumer"/>
    <s v="United States"/>
    <s v="Rockville"/>
    <x v="39"/>
    <n v="20852"/>
    <s v="East"/>
    <s v="TEC-PH-10003931"/>
    <x v="2"/>
    <s v="Phones"/>
    <s v="JBL Micro Wireless Portable Bluetooth Speaker"/>
    <n v="179.97"/>
  </r>
  <r>
    <n v="1180"/>
    <s v="CA-2017-168081"/>
    <x v="18"/>
    <x v="423"/>
    <d v="2017-04-27T00:00:00"/>
    <s v="Second Class"/>
    <s v="CA-12055"/>
    <s v="Cathy Armstrong"/>
    <s v="Home Office"/>
    <s v="United States"/>
    <s v="Houston"/>
    <x v="5"/>
    <n v="77070"/>
    <s v="Central"/>
    <s v="TEC-AC-10003174"/>
    <x v="2"/>
    <s v="Accessories"/>
    <s v="Plantronics S12 Corded Telephone Headset System"/>
    <n v="258.69600000000003"/>
  </r>
  <r>
    <n v="1181"/>
    <s v="CA-2015-128146"/>
    <x v="39"/>
    <x v="261"/>
    <d v="2015-06-25T00:00:00"/>
    <s v="Standard Class"/>
    <s v="DB-13060"/>
    <s v="Dave Brooks"/>
    <s v="Consumer"/>
    <s v="United States"/>
    <s v="Lakewood"/>
    <x v="30"/>
    <n v="8701"/>
    <s v="East"/>
    <s v="TEC-PH-10004539"/>
    <x v="2"/>
    <s v="Phones"/>
    <s v="Wireless Extenders zBoost YX545 SOHO Signal Booster"/>
    <n v="1322.93"/>
  </r>
  <r>
    <n v="1182"/>
    <s v="CA-2015-128146"/>
    <x v="39"/>
    <x v="261"/>
    <d v="2015-06-25T00:00:00"/>
    <s v="Standard Class"/>
    <s v="DB-13060"/>
    <s v="Dave Brooks"/>
    <s v="Consumer"/>
    <s v="United States"/>
    <s v="Lakewood"/>
    <x v="30"/>
    <n v="8701"/>
    <s v="East"/>
    <s v="OFF-AR-10001919"/>
    <x v="1"/>
    <s v="Art"/>
    <s v="OIC #2 Pencils, Medium Soft"/>
    <n v="3.76"/>
  </r>
  <r>
    <n v="1183"/>
    <s v="CA-2018-138779"/>
    <x v="11"/>
    <x v="424"/>
    <d v="2018-01-15T00:00:00"/>
    <s v="First Class"/>
    <s v="RB-19570"/>
    <s v="Rob Beeghly"/>
    <s v="Consumer"/>
    <s v="United States"/>
    <s v="Jacksonville"/>
    <x v="3"/>
    <n v="28540"/>
    <s v="South"/>
    <s v="OFF-EN-10002504"/>
    <x v="1"/>
    <s v="Envelopes"/>
    <s v="Tyvek  Top-Opening Peel &amp; Seel Envelopes, Plain White"/>
    <n v="21.744"/>
  </r>
  <r>
    <n v="1184"/>
    <s v="CA-2018-138779"/>
    <x v="11"/>
    <x v="424"/>
    <d v="2018-01-15T00:00:00"/>
    <s v="First Class"/>
    <s v="RB-19570"/>
    <s v="Rob Beeghly"/>
    <s v="Consumer"/>
    <s v="United States"/>
    <s v="Jacksonville"/>
    <x v="3"/>
    <n v="28540"/>
    <s v="South"/>
    <s v="TEC-PH-10003655"/>
    <x v="2"/>
    <s v="Phones"/>
    <s v="Sannysis Cute Owl Design Soft Skin Case Cover for Samsung Galaxy S4"/>
    <n v="7.92"/>
  </r>
  <r>
    <n v="1185"/>
    <s v="CA-2015-127131"/>
    <x v="5"/>
    <x v="156"/>
    <d v="2015-11-30T00:00:00"/>
    <s v="Standard Class"/>
    <s v="HR-14830"/>
    <s v="Harold Ryan"/>
    <s v="Corporate"/>
    <s v="United States"/>
    <s v="Seattle"/>
    <x v="4"/>
    <n v="98103"/>
    <s v="West"/>
    <s v="OFF-BI-10004656"/>
    <x v="1"/>
    <s v="Binders"/>
    <s v="Peel &amp; Stick Add-On Corner Pockets"/>
    <n v="12.096"/>
  </r>
  <r>
    <n v="1186"/>
    <s v="CA-2015-127131"/>
    <x v="5"/>
    <x v="156"/>
    <d v="2015-11-30T00:00:00"/>
    <s v="Standard Class"/>
    <s v="HR-14830"/>
    <s v="Harold Ryan"/>
    <s v="Corporate"/>
    <s v="United States"/>
    <s v="Seattle"/>
    <x v="4"/>
    <n v="98103"/>
    <s v="West"/>
    <s v="OFF-ST-10002344"/>
    <x v="1"/>
    <s v="Storage"/>
    <s v="Carina 42&quot;Hx23 3/4&quot;W Media Storage Unit"/>
    <n v="485.88"/>
  </r>
  <r>
    <n v="1187"/>
    <s v="CA-2015-127131"/>
    <x v="5"/>
    <x v="156"/>
    <d v="2015-11-30T00:00:00"/>
    <s v="Standard Class"/>
    <s v="HR-14830"/>
    <s v="Harold Ryan"/>
    <s v="Corporate"/>
    <s v="United States"/>
    <s v="Seattle"/>
    <x v="4"/>
    <n v="98103"/>
    <s v="West"/>
    <s v="OFF-PA-10001800"/>
    <x v="1"/>
    <s v="Paper"/>
    <s v="Xerox 220"/>
    <n v="25.92"/>
  </r>
  <r>
    <n v="1188"/>
    <s v="CA-2015-127131"/>
    <x v="5"/>
    <x v="156"/>
    <d v="2015-11-30T00:00:00"/>
    <s v="Standard Class"/>
    <s v="HR-14830"/>
    <s v="Harold Ryan"/>
    <s v="Corporate"/>
    <s v="United States"/>
    <s v="Seattle"/>
    <x v="4"/>
    <n v="98103"/>
    <s v="West"/>
    <s v="OFF-ST-10000036"/>
    <x v="1"/>
    <s v="Storage"/>
    <s v="Recycled Data-Pak for Archival Bound Computer Printouts, 12-1/2 x 12-1/2 x 16"/>
    <n v="197.58"/>
  </r>
  <r>
    <n v="1189"/>
    <s v="CA-2018-117212"/>
    <x v="52"/>
    <x v="425"/>
    <d v="2018-02-28T00:00:00"/>
    <s v="Second Class"/>
    <s v="BT-11530"/>
    <s v="Bradley Talbott"/>
    <s v="Home Office"/>
    <s v="United States"/>
    <s v="Los Angeles"/>
    <x v="1"/>
    <n v="90036"/>
    <s v="West"/>
    <s v="OFF-AP-10004532"/>
    <x v="1"/>
    <s v="Appliances"/>
    <s v="Kensington 6 Outlet Guardian Standard Surge Protector"/>
    <n v="81.92"/>
  </r>
  <r>
    <n v="1190"/>
    <s v="CA-2018-117212"/>
    <x v="52"/>
    <x v="425"/>
    <d v="2018-02-28T00:00:00"/>
    <s v="Second Class"/>
    <s v="BT-11530"/>
    <s v="Bradley Talbott"/>
    <s v="Home Office"/>
    <s v="United States"/>
    <s v="Los Angeles"/>
    <x v="1"/>
    <n v="90036"/>
    <s v="West"/>
    <s v="TEC-PH-10004447"/>
    <x v="2"/>
    <s v="Phones"/>
    <s v="Toshiba IPT2010-SD IPÂ Telephone"/>
    <n v="889.53599999999994"/>
  </r>
  <r>
    <n v="1191"/>
    <s v="CA-2018-117212"/>
    <x v="52"/>
    <x v="425"/>
    <d v="2018-02-28T00:00:00"/>
    <s v="Second Class"/>
    <s v="BT-11530"/>
    <s v="Bradley Talbott"/>
    <s v="Home Office"/>
    <s v="United States"/>
    <s v="Los Angeles"/>
    <x v="1"/>
    <n v="90036"/>
    <s v="West"/>
    <s v="FUR-CH-10003973"/>
    <x v="0"/>
    <s v="Chairs"/>
    <s v="GuestStacker Chair with Chrome Finish Legs"/>
    <n v="892.22400000000005"/>
  </r>
  <r>
    <n v="1192"/>
    <s v="CA-2018-117212"/>
    <x v="52"/>
    <x v="425"/>
    <d v="2018-02-28T00:00:00"/>
    <s v="Second Class"/>
    <s v="BT-11530"/>
    <s v="Bradley Talbott"/>
    <s v="Home Office"/>
    <s v="United States"/>
    <s v="Los Angeles"/>
    <x v="1"/>
    <n v="90036"/>
    <s v="West"/>
    <s v="OFF-PA-10001970"/>
    <x v="1"/>
    <s v="Paper"/>
    <s v="Xerox 1908"/>
    <n v="223.92"/>
  </r>
  <r>
    <n v="1193"/>
    <s v="CA-2018-117212"/>
    <x v="52"/>
    <x v="425"/>
    <d v="2018-02-28T00:00:00"/>
    <s v="Second Class"/>
    <s v="BT-11530"/>
    <s v="Bradley Talbott"/>
    <s v="Home Office"/>
    <s v="United States"/>
    <s v="Los Angeles"/>
    <x v="1"/>
    <n v="90036"/>
    <s v="West"/>
    <s v="OFF-PA-10000682"/>
    <x v="1"/>
    <s v="Paper"/>
    <s v="Xerox 1924"/>
    <n v="23.12"/>
  </r>
  <r>
    <n v="1194"/>
    <s v="US-2016-130519"/>
    <x v="12"/>
    <x v="426"/>
    <d v="2016-09-15T00:00:00"/>
    <s v="Same Day"/>
    <s v="NG-18355"/>
    <s v="Nat Gilpin"/>
    <s v="Corporate"/>
    <s v="United States"/>
    <s v="Coral Springs"/>
    <x v="2"/>
    <n v="33065"/>
    <s v="South"/>
    <s v="OFF-PA-10001937"/>
    <x v="1"/>
    <s v="Paper"/>
    <s v="Xerox 21"/>
    <n v="15.552"/>
  </r>
  <r>
    <n v="1195"/>
    <s v="US-2016-130519"/>
    <x v="12"/>
    <x v="426"/>
    <d v="2016-09-15T00:00:00"/>
    <s v="Same Day"/>
    <s v="NG-18355"/>
    <s v="Nat Gilpin"/>
    <s v="Corporate"/>
    <s v="United States"/>
    <s v="Coral Springs"/>
    <x v="2"/>
    <n v="33065"/>
    <s v="South"/>
    <s v="FUR-FU-10002268"/>
    <x v="0"/>
    <s v="Furnishings"/>
    <s v="Ultra Door Push Plate"/>
    <n v="15.712"/>
  </r>
  <r>
    <n v="1196"/>
    <s v="US-2016-130519"/>
    <x v="12"/>
    <x v="426"/>
    <d v="2016-09-15T00:00:00"/>
    <s v="Same Day"/>
    <s v="NG-18355"/>
    <s v="Nat Gilpin"/>
    <s v="Corporate"/>
    <s v="United States"/>
    <s v="Coral Springs"/>
    <x v="2"/>
    <n v="33065"/>
    <s v="South"/>
    <s v="OFF-ST-10001321"/>
    <x v="1"/>
    <s v="Storage"/>
    <s v="Decoflex Hanging Personal Folder File, Blue"/>
    <n v="24.672000000000001"/>
  </r>
  <r>
    <n v="1197"/>
    <s v="US-2016-130519"/>
    <x v="12"/>
    <x v="426"/>
    <d v="2016-09-15T00:00:00"/>
    <s v="Same Day"/>
    <s v="NG-18355"/>
    <s v="Nat Gilpin"/>
    <s v="Corporate"/>
    <s v="United States"/>
    <s v="Coral Springs"/>
    <x v="2"/>
    <n v="33065"/>
    <s v="South"/>
    <s v="FUR-FU-10003394"/>
    <x v="0"/>
    <s v="Furnishings"/>
    <s v="Tenex &quot;The Solids&quot; Textured Chair Mats"/>
    <n v="55.968000000000004"/>
  </r>
  <r>
    <n v="1198"/>
    <s v="CA-2017-130946"/>
    <x v="24"/>
    <x v="143"/>
    <d v="2017-04-12T00:00:00"/>
    <s v="Standard Class"/>
    <s v="ZC-21910"/>
    <s v="Zuschuss Carroll"/>
    <s v="Consumer"/>
    <s v="United States"/>
    <s v="Houston"/>
    <x v="5"/>
    <n v="77041"/>
    <s v="Central"/>
    <s v="TEC-AC-10001990"/>
    <x v="2"/>
    <s v="Accessories"/>
    <s v="Kensington Orbit Wireless Mobile Trackball for PC and Mac"/>
    <n v="431.928"/>
  </r>
  <r>
    <n v="1199"/>
    <s v="CA-2017-130946"/>
    <x v="24"/>
    <x v="143"/>
    <d v="2017-04-12T00:00:00"/>
    <s v="Standard Class"/>
    <s v="ZC-21910"/>
    <s v="Zuschuss Carroll"/>
    <s v="Consumer"/>
    <s v="United States"/>
    <s v="Houston"/>
    <x v="5"/>
    <n v="77041"/>
    <s v="Central"/>
    <s v="FUR-CH-10004540"/>
    <x v="0"/>
    <s v="Chairs"/>
    <s v="Global Chrome Stack Chair"/>
    <n v="95.983999999999995"/>
  </r>
  <r>
    <n v="1200"/>
    <s v="CA-2017-130946"/>
    <x v="24"/>
    <x v="143"/>
    <d v="2017-04-12T00:00:00"/>
    <s v="Standard Class"/>
    <s v="ZC-21910"/>
    <s v="Zuschuss Carroll"/>
    <s v="Consumer"/>
    <s v="United States"/>
    <s v="Houston"/>
    <x v="5"/>
    <n v="77041"/>
    <s v="Central"/>
    <s v="OFF-BI-10004995"/>
    <x v="1"/>
    <s v="Binders"/>
    <s v="GBC DocuBind P400 Electric Binding System"/>
    <n v="1088.7919999999999"/>
  </r>
  <r>
    <n v="1201"/>
    <s v="CA-2017-114727"/>
    <x v="9"/>
    <x v="427"/>
    <d v="2017-07-24T00:00:00"/>
    <s v="Standard Class"/>
    <s v="LS-16945"/>
    <s v="Linda Southworth"/>
    <s v="Corporate"/>
    <s v="United States"/>
    <s v="Denver"/>
    <x v="22"/>
    <n v="80219"/>
    <s v="West"/>
    <s v="FUR-CH-10002335"/>
    <x v="0"/>
    <s v="Chairs"/>
    <s v="Hon GuestStacker Chair"/>
    <n v="544.00800000000004"/>
  </r>
  <r>
    <n v="1202"/>
    <s v="CA-2017-114727"/>
    <x v="9"/>
    <x v="427"/>
    <d v="2017-07-24T00:00:00"/>
    <s v="Standard Class"/>
    <s v="LS-16945"/>
    <s v="Linda Southworth"/>
    <s v="Corporate"/>
    <s v="United States"/>
    <s v="Denver"/>
    <x v="22"/>
    <n v="80219"/>
    <s v="West"/>
    <s v="OFF-BI-10004967"/>
    <x v="1"/>
    <s v="Binders"/>
    <s v="Round Ring Binders"/>
    <n v="1.8720000000000001"/>
  </r>
  <r>
    <n v="1203"/>
    <s v="CA-2017-114727"/>
    <x v="9"/>
    <x v="427"/>
    <d v="2017-07-24T00:00:00"/>
    <s v="Standard Class"/>
    <s v="LS-16945"/>
    <s v="Linda Southworth"/>
    <s v="Corporate"/>
    <s v="United States"/>
    <s v="Denver"/>
    <x v="22"/>
    <n v="80219"/>
    <s v="West"/>
    <s v="FUR-CH-10002331"/>
    <x v="0"/>
    <s v="Chairs"/>
    <s v="Hon 4700 Series Mobuis Mid-Back Task Chairs with Adjustable Arms"/>
    <n v="854.35199999999998"/>
  </r>
  <r>
    <n v="1204"/>
    <s v="CA-2017-114727"/>
    <x v="9"/>
    <x v="427"/>
    <d v="2017-07-24T00:00:00"/>
    <s v="Standard Class"/>
    <s v="LS-16945"/>
    <s v="Linda Southworth"/>
    <s v="Corporate"/>
    <s v="United States"/>
    <s v="Denver"/>
    <x v="22"/>
    <n v="80219"/>
    <s v="West"/>
    <s v="OFF-ST-10002292"/>
    <x v="1"/>
    <s v="Storage"/>
    <s v="Sauder Facets Collection Locker/File Cabinet, Sky Alder Finish"/>
    <n v="593.56799999999998"/>
  </r>
  <r>
    <n v="1205"/>
    <s v="CA-2017-114727"/>
    <x v="9"/>
    <x v="427"/>
    <d v="2017-07-24T00:00:00"/>
    <s v="Standard Class"/>
    <s v="LS-16945"/>
    <s v="Linda Southworth"/>
    <s v="Corporate"/>
    <s v="United States"/>
    <s v="Denver"/>
    <x v="22"/>
    <n v="80219"/>
    <s v="West"/>
    <s v="OFF-ST-10000689"/>
    <x v="1"/>
    <s v="Storage"/>
    <s v="Fellowes Strictly Business Drawer File, Letter/Legal Size"/>
    <n v="338.04"/>
  </r>
  <r>
    <n v="1206"/>
    <s v="CA-2018-133235"/>
    <x v="44"/>
    <x v="378"/>
    <d v="2018-08-04T00:00:00"/>
    <s v="First Class"/>
    <s v="LH-16750"/>
    <s v="Larry Hughes"/>
    <s v="Consumer"/>
    <s v="United States"/>
    <s v="Charlotte"/>
    <x v="3"/>
    <n v="28205"/>
    <s v="South"/>
    <s v="TEC-PH-10002660"/>
    <x v="2"/>
    <s v="Phones"/>
    <s v="Nortel Networks T7316 E Nt8 B27"/>
    <n v="271.95999999999998"/>
  </r>
  <r>
    <n v="1207"/>
    <s v="CA-2017-137050"/>
    <x v="45"/>
    <x v="216"/>
    <d v="2017-07-18T00:00:00"/>
    <s v="Second Class"/>
    <s v="SW-20755"/>
    <s v="Steven Ward"/>
    <s v="Corporate"/>
    <s v="United States"/>
    <s v="New York City"/>
    <x v="15"/>
    <n v="10009"/>
    <s v="East"/>
    <s v="OFF-ST-10004634"/>
    <x v="1"/>
    <s v="Storage"/>
    <s v="Personal Folder Holder, Ebony"/>
    <n v="11.21"/>
  </r>
  <r>
    <n v="1208"/>
    <s v="CA-2017-137050"/>
    <x v="45"/>
    <x v="216"/>
    <d v="2017-07-18T00:00:00"/>
    <s v="Second Class"/>
    <s v="SW-20755"/>
    <s v="Steven Ward"/>
    <s v="Corporate"/>
    <s v="United States"/>
    <s v="New York City"/>
    <x v="15"/>
    <n v="10009"/>
    <s v="East"/>
    <s v="OFF-BI-10002160"/>
    <x v="1"/>
    <s v="Binders"/>
    <s v="Acco Hanging Data Binders"/>
    <n v="9.1440000000000001"/>
  </r>
  <r>
    <n v="1209"/>
    <s v="CA-2017-137050"/>
    <x v="45"/>
    <x v="216"/>
    <d v="2017-07-18T00:00:00"/>
    <s v="Second Class"/>
    <s v="SW-20755"/>
    <s v="Steven Ward"/>
    <s v="Corporate"/>
    <s v="United States"/>
    <s v="New York City"/>
    <x v="15"/>
    <n v="10009"/>
    <s v="East"/>
    <s v="OFF-FA-10002988"/>
    <x v="1"/>
    <s v="Fasteners"/>
    <s v="Ideal Clamps"/>
    <n v="14.07"/>
  </r>
  <r>
    <n v="1210"/>
    <s v="CA-2017-137050"/>
    <x v="45"/>
    <x v="216"/>
    <d v="2017-07-18T00:00:00"/>
    <s v="Second Class"/>
    <s v="SW-20755"/>
    <s v="Steven Ward"/>
    <s v="Corporate"/>
    <s v="United States"/>
    <s v="New York City"/>
    <x v="15"/>
    <n v="10009"/>
    <s v="East"/>
    <s v="OFF-AR-10004999"/>
    <x v="1"/>
    <s v="Art"/>
    <s v="Newell 315"/>
    <n v="41.86"/>
  </r>
  <r>
    <n v="1211"/>
    <s v="CA-2017-137050"/>
    <x v="45"/>
    <x v="216"/>
    <d v="2017-07-18T00:00:00"/>
    <s v="Second Class"/>
    <s v="SW-20755"/>
    <s v="Steven Ward"/>
    <s v="Corporate"/>
    <s v="United States"/>
    <s v="New York City"/>
    <x v="15"/>
    <n v="10009"/>
    <s v="East"/>
    <s v="OFF-BI-10001031"/>
    <x v="1"/>
    <s v="Binders"/>
    <s v="Pressboard Data Binders by Wilson Jones"/>
    <n v="8.5440000000000005"/>
  </r>
  <r>
    <n v="1212"/>
    <s v="CA-2017-137050"/>
    <x v="45"/>
    <x v="216"/>
    <d v="2017-07-18T00:00:00"/>
    <s v="Second Class"/>
    <s v="SW-20755"/>
    <s v="Steven Ward"/>
    <s v="Corporate"/>
    <s v="United States"/>
    <s v="New York City"/>
    <x v="15"/>
    <n v="10009"/>
    <s v="East"/>
    <s v="FUR-BO-10004695"/>
    <x v="0"/>
    <s v="Bookcases"/>
    <s v="O'Sullivan 2-Door Barrister Bookcase in Odessa Pine"/>
    <n v="579.13599999999997"/>
  </r>
  <r>
    <n v="1213"/>
    <s v="US-2018-118087"/>
    <x v="14"/>
    <x v="428"/>
    <d v="2018-09-13T00:00:00"/>
    <s v="Standard Class"/>
    <s v="SP-20620"/>
    <s v="Stefania Perrino"/>
    <s v="Corporate"/>
    <s v="United States"/>
    <s v="Philadelphia"/>
    <x v="9"/>
    <n v="19134"/>
    <s v="East"/>
    <s v="FUR-CH-10004860"/>
    <x v="0"/>
    <s v="Chairs"/>
    <s v="Global Low Back Tilter Chair"/>
    <n v="141.37200000000001"/>
  </r>
  <r>
    <n v="1214"/>
    <s v="US-2018-118087"/>
    <x v="14"/>
    <x v="428"/>
    <d v="2018-09-13T00:00:00"/>
    <s v="Standard Class"/>
    <s v="SP-20620"/>
    <s v="Stefania Perrino"/>
    <s v="Corporate"/>
    <s v="United States"/>
    <s v="Philadelphia"/>
    <x v="9"/>
    <n v="19134"/>
    <s v="East"/>
    <s v="OFF-BI-10002432"/>
    <x v="1"/>
    <s v="Binders"/>
    <s v="Wilson Jones Standard D-Ring Binders"/>
    <n v="3.036"/>
  </r>
  <r>
    <n v="1215"/>
    <s v="US-2018-118087"/>
    <x v="14"/>
    <x v="428"/>
    <d v="2018-09-13T00:00:00"/>
    <s v="Standard Class"/>
    <s v="SP-20620"/>
    <s v="Stefania Perrino"/>
    <s v="Corporate"/>
    <s v="United States"/>
    <s v="Philadelphia"/>
    <x v="9"/>
    <n v="19134"/>
    <s v="East"/>
    <s v="OFF-BI-10000069"/>
    <x v="1"/>
    <s v="Binders"/>
    <s v="GBC Prepunched Paper, 19-Hole, for Binding Systems, 24-lb"/>
    <n v="4.5030000000000001"/>
  </r>
  <r>
    <n v="1216"/>
    <s v="US-2018-118087"/>
    <x v="14"/>
    <x v="428"/>
    <d v="2018-09-13T00:00:00"/>
    <s v="Standard Class"/>
    <s v="SP-20620"/>
    <s v="Stefania Perrino"/>
    <s v="Corporate"/>
    <s v="United States"/>
    <s v="Philadelphia"/>
    <x v="9"/>
    <n v="19134"/>
    <s v="East"/>
    <s v="OFF-AR-10003602"/>
    <x v="1"/>
    <s v="Art"/>
    <s v="Quartet Omega Colored Chalk, 12/Pack"/>
    <n v="4.6719999999999997"/>
  </r>
  <r>
    <n v="1217"/>
    <s v="US-2018-118087"/>
    <x v="14"/>
    <x v="428"/>
    <d v="2018-09-13T00:00:00"/>
    <s v="Standard Class"/>
    <s v="SP-20620"/>
    <s v="Stefania Perrino"/>
    <s v="Corporate"/>
    <s v="United States"/>
    <s v="Philadelphia"/>
    <x v="9"/>
    <n v="19134"/>
    <s v="East"/>
    <s v="TEC-AC-10004469"/>
    <x v="2"/>
    <s v="Accessories"/>
    <s v="Microsoft Sculpt Comfort Mouse"/>
    <n v="95.88"/>
  </r>
  <r>
    <n v="1218"/>
    <s v="US-2018-118087"/>
    <x v="14"/>
    <x v="428"/>
    <d v="2018-09-13T00:00:00"/>
    <s v="Standard Class"/>
    <s v="SP-20620"/>
    <s v="Stefania Perrino"/>
    <s v="Corporate"/>
    <s v="United States"/>
    <s v="Philadelphia"/>
    <x v="9"/>
    <n v="19134"/>
    <s v="East"/>
    <s v="FUR-FU-10001867"/>
    <x v="0"/>
    <s v="Furnishings"/>
    <s v="Eldon Expressions Punched Metal &amp; Wood Desk Accessories, Pewter &amp; Cherry"/>
    <n v="17.024000000000001"/>
  </r>
  <r>
    <n v="1219"/>
    <s v="US-2018-118087"/>
    <x v="14"/>
    <x v="428"/>
    <d v="2018-09-13T00:00:00"/>
    <s v="Standard Class"/>
    <s v="SP-20620"/>
    <s v="Stefania Perrino"/>
    <s v="Corporate"/>
    <s v="United States"/>
    <s v="Philadelphia"/>
    <x v="9"/>
    <n v="19134"/>
    <s v="East"/>
    <s v="TEC-AC-10003174"/>
    <x v="2"/>
    <s v="Accessories"/>
    <s v="Plantronics S12 Corded Telephone Headset System"/>
    <n v="258.69600000000003"/>
  </r>
  <r>
    <n v="1220"/>
    <s v="US-2018-118087"/>
    <x v="14"/>
    <x v="428"/>
    <d v="2018-09-13T00:00:00"/>
    <s v="Standard Class"/>
    <s v="SP-20620"/>
    <s v="Stefania Perrino"/>
    <s v="Corporate"/>
    <s v="United States"/>
    <s v="Philadelphia"/>
    <x v="9"/>
    <n v="19134"/>
    <s v="East"/>
    <s v="TEC-PH-10002200"/>
    <x v="2"/>
    <s v="Phones"/>
    <s v="Samsung Galaxy Note 2"/>
    <n v="1931.9580000000001"/>
  </r>
  <r>
    <n v="1221"/>
    <s v="CA-2015-110184"/>
    <x v="9"/>
    <x v="136"/>
    <d v="2015-07-16T00:00:00"/>
    <s v="Standard Class"/>
    <s v="BF-11170"/>
    <s v="Ben Ferrer"/>
    <s v="Home Office"/>
    <s v="United States"/>
    <s v="Los Angeles"/>
    <x v="1"/>
    <n v="90036"/>
    <s v="West"/>
    <s v="OFF-ST-10000107"/>
    <x v="1"/>
    <s v="Storage"/>
    <s v="Fellowes Super Stor/Drawer"/>
    <n v="249.75"/>
  </r>
  <r>
    <n v="1222"/>
    <s v="CA-2015-110184"/>
    <x v="9"/>
    <x v="136"/>
    <d v="2015-07-16T00:00:00"/>
    <s v="Standard Class"/>
    <s v="BF-11170"/>
    <s v="Ben Ferrer"/>
    <s v="Home Office"/>
    <s v="United States"/>
    <s v="Los Angeles"/>
    <x v="1"/>
    <n v="90036"/>
    <s v="West"/>
    <s v="TEC-PH-10000439"/>
    <x v="2"/>
    <s v="Phones"/>
    <s v="GE DSL Phone Line Filter"/>
    <n v="255.93600000000001"/>
  </r>
  <r>
    <n v="1223"/>
    <s v="CA-2017-126004"/>
    <x v="4"/>
    <x v="429"/>
    <d v="2017-12-05T00:00:00"/>
    <s v="First Class"/>
    <s v="BM-11140"/>
    <s v="Becky Martin"/>
    <s v="Consumer"/>
    <s v="United States"/>
    <s v="New York City"/>
    <x v="15"/>
    <n v="10024"/>
    <s v="East"/>
    <s v="FUR-FU-10001602"/>
    <x v="0"/>
    <s v="Furnishings"/>
    <s v="Eldon Delta Triangular Chair Mat, 52&quot; x 58&quot;, Clear"/>
    <n v="113.79"/>
  </r>
  <r>
    <n v="1224"/>
    <s v="CA-2017-126004"/>
    <x v="4"/>
    <x v="429"/>
    <d v="2017-12-05T00:00:00"/>
    <s v="First Class"/>
    <s v="BM-11140"/>
    <s v="Becky Martin"/>
    <s v="Consumer"/>
    <s v="United States"/>
    <s v="New York City"/>
    <x v="15"/>
    <n v="10024"/>
    <s v="East"/>
    <s v="TEC-AC-10001432"/>
    <x v="2"/>
    <s v="Accessories"/>
    <s v="Enermax Aurora Lite Keyboard"/>
    <n v="78.150000000000006"/>
  </r>
  <r>
    <n v="1225"/>
    <s v="CA-2017-126004"/>
    <x v="4"/>
    <x v="429"/>
    <d v="2017-12-05T00:00:00"/>
    <s v="First Class"/>
    <s v="BM-11140"/>
    <s v="Becky Martin"/>
    <s v="Consumer"/>
    <s v="United States"/>
    <s v="New York City"/>
    <x v="15"/>
    <n v="10024"/>
    <s v="East"/>
    <s v="OFF-BI-10004656"/>
    <x v="1"/>
    <s v="Binders"/>
    <s v="Peel &amp; Stick Add-On Corner Pockets"/>
    <n v="1.728"/>
  </r>
  <r>
    <n v="1226"/>
    <s v="CA-2017-126004"/>
    <x v="4"/>
    <x v="429"/>
    <d v="2017-12-05T00:00:00"/>
    <s v="First Class"/>
    <s v="BM-11140"/>
    <s v="Becky Martin"/>
    <s v="Consumer"/>
    <s v="United States"/>
    <s v="New York City"/>
    <x v="15"/>
    <n v="10024"/>
    <s v="East"/>
    <s v="OFF-PA-10001685"/>
    <x v="1"/>
    <s v="Paper"/>
    <s v="Easy-staple paper"/>
    <n v="40.56"/>
  </r>
  <r>
    <n v="1227"/>
    <s v="CA-2017-126004"/>
    <x v="4"/>
    <x v="429"/>
    <d v="2017-12-05T00:00:00"/>
    <s v="First Class"/>
    <s v="BM-11140"/>
    <s v="Becky Martin"/>
    <s v="Consumer"/>
    <s v="United States"/>
    <s v="New York City"/>
    <x v="15"/>
    <n v="10024"/>
    <s v="East"/>
    <s v="OFF-ST-10001418"/>
    <x v="1"/>
    <s v="Storage"/>
    <s v="Carina Media Storage Towers in Natural &amp; Black"/>
    <n v="182.94"/>
  </r>
  <r>
    <n v="1228"/>
    <s v="CA-2017-126004"/>
    <x v="4"/>
    <x v="429"/>
    <d v="2017-12-05T00:00:00"/>
    <s v="First Class"/>
    <s v="BM-11140"/>
    <s v="Becky Martin"/>
    <s v="Consumer"/>
    <s v="United States"/>
    <s v="New York City"/>
    <x v="15"/>
    <n v="10024"/>
    <s v="East"/>
    <s v="OFF-ST-10000676"/>
    <x v="1"/>
    <s v="Storage"/>
    <s v="Fellowes Econo/Stor Drawers"/>
    <n v="193.86"/>
  </r>
  <r>
    <n v="1229"/>
    <s v="CA-2018-100013"/>
    <x v="0"/>
    <x v="44"/>
    <d v="2018-11-11T00:00:00"/>
    <s v="Standard Class"/>
    <s v="ZC-21910"/>
    <s v="Zuschuss Carroll"/>
    <s v="Consumer"/>
    <s v="United States"/>
    <s v="Los Angeles"/>
    <x v="1"/>
    <n v="90045"/>
    <s v="West"/>
    <s v="OFF-EN-10001219"/>
    <x v="1"/>
    <s v="Envelopes"/>
    <s v="#10- 4 1/8&quot; x 9 1/2&quot; Security-Tint Envelopes"/>
    <n v="15.28"/>
  </r>
  <r>
    <n v="1230"/>
    <s v="CA-2018-100013"/>
    <x v="0"/>
    <x v="44"/>
    <d v="2018-11-11T00:00:00"/>
    <s v="Standard Class"/>
    <s v="ZC-21910"/>
    <s v="Zuschuss Carroll"/>
    <s v="Consumer"/>
    <s v="United States"/>
    <s v="Los Angeles"/>
    <x v="1"/>
    <n v="90045"/>
    <s v="West"/>
    <s v="FUR-FU-10001424"/>
    <x v="0"/>
    <s v="Furnishings"/>
    <s v="Dax Clear Box Frame"/>
    <n v="8.73"/>
  </r>
  <r>
    <n v="1231"/>
    <s v="CA-2018-100013"/>
    <x v="0"/>
    <x v="44"/>
    <d v="2018-11-11T00:00:00"/>
    <s v="Standard Class"/>
    <s v="ZC-21910"/>
    <s v="Zuschuss Carroll"/>
    <s v="Consumer"/>
    <s v="United States"/>
    <s v="Los Angeles"/>
    <x v="1"/>
    <n v="90045"/>
    <s v="West"/>
    <s v="OFF-AR-10001022"/>
    <x v="1"/>
    <s v="Art"/>
    <s v="SANFORD Liquid Accent Tank-Style Highlighters"/>
    <n v="5.68"/>
  </r>
  <r>
    <n v="1232"/>
    <s v="CA-2016-132570"/>
    <x v="0"/>
    <x v="89"/>
    <d v="2016-11-02T00:00:00"/>
    <s v="Second Class"/>
    <s v="KT-16480"/>
    <s v="Kean Thornton"/>
    <s v="Consumer"/>
    <s v="United States"/>
    <s v="Buffalo"/>
    <x v="15"/>
    <n v="14215"/>
    <s v="East"/>
    <s v="OFF-AR-10000369"/>
    <x v="1"/>
    <s v="Art"/>
    <s v="Design Ebony Sketching Pencil"/>
    <n v="2.78"/>
  </r>
  <r>
    <n v="1233"/>
    <s v="CA-2016-132570"/>
    <x v="0"/>
    <x v="89"/>
    <d v="2016-11-02T00:00:00"/>
    <s v="Second Class"/>
    <s v="KT-16480"/>
    <s v="Kean Thornton"/>
    <s v="Consumer"/>
    <s v="United States"/>
    <s v="Buffalo"/>
    <x v="15"/>
    <n v="14215"/>
    <s v="East"/>
    <s v="OFF-EN-10003055"/>
    <x v="1"/>
    <s v="Envelopes"/>
    <s v="Blue String-Tie &amp; Button Interoffice Envelopes, 10 x 13"/>
    <n v="79.959999999999994"/>
  </r>
  <r>
    <n v="1234"/>
    <s v="CA-2017-153682"/>
    <x v="23"/>
    <x v="198"/>
    <d v="2017-06-01T00:00:00"/>
    <s v="First Class"/>
    <s v="BG-11695"/>
    <s v="Brooke Gillingham"/>
    <s v="Corporate"/>
    <s v="United States"/>
    <s v="Cincinnati"/>
    <x v="24"/>
    <n v="45231"/>
    <s v="East"/>
    <s v="TEC-CO-10001046"/>
    <x v="2"/>
    <s v="Copiers"/>
    <s v="Canon Imageclass D680 Copier / Fax"/>
    <n v="839.98800000000006"/>
  </r>
  <r>
    <n v="1235"/>
    <s v="CA-2017-144344"/>
    <x v="16"/>
    <x v="99"/>
    <d v="2017-10-28T00:00:00"/>
    <s v="Same Day"/>
    <s v="PG-18820"/>
    <s v="Patrick Gardner"/>
    <s v="Consumer"/>
    <s v="United States"/>
    <s v="Boynton Beach"/>
    <x v="2"/>
    <n v="33437"/>
    <s v="South"/>
    <s v="FUR-FU-10000076"/>
    <x v="0"/>
    <s v="Furnishings"/>
    <s v="24-Hour Round Wall Clock"/>
    <n v="47.951999999999998"/>
  </r>
  <r>
    <n v="1236"/>
    <s v="CA-2017-144344"/>
    <x v="16"/>
    <x v="99"/>
    <d v="2017-10-28T00:00:00"/>
    <s v="Same Day"/>
    <s v="PG-18820"/>
    <s v="Patrick Gardner"/>
    <s v="Consumer"/>
    <s v="United States"/>
    <s v="Boynton Beach"/>
    <x v="2"/>
    <n v="33437"/>
    <s v="South"/>
    <s v="OFF-BI-10003719"/>
    <x v="1"/>
    <s v="Binders"/>
    <s v="Large Capacity Hanging Post Binders"/>
    <n v="37.424999999999997"/>
  </r>
  <r>
    <n v="1237"/>
    <s v="CA-2017-144344"/>
    <x v="16"/>
    <x v="99"/>
    <d v="2017-10-28T00:00:00"/>
    <s v="Same Day"/>
    <s v="PG-18820"/>
    <s v="Patrick Gardner"/>
    <s v="Consumer"/>
    <s v="United States"/>
    <s v="Boynton Beach"/>
    <x v="2"/>
    <n v="33437"/>
    <s v="South"/>
    <s v="FUR-FU-10003268"/>
    <x v="0"/>
    <s v="Furnishings"/>
    <s v="Eldon Radial Chair Mat for Low to Medium Pile Carpets"/>
    <n v="63.968000000000004"/>
  </r>
  <r>
    <n v="1238"/>
    <s v="CA-2017-144344"/>
    <x v="16"/>
    <x v="99"/>
    <d v="2017-10-28T00:00:00"/>
    <s v="Same Day"/>
    <s v="PG-18820"/>
    <s v="Patrick Gardner"/>
    <s v="Consumer"/>
    <s v="United States"/>
    <s v="Boynton Beach"/>
    <x v="2"/>
    <n v="33437"/>
    <s v="South"/>
    <s v="FUR-FU-10003553"/>
    <x v="0"/>
    <s v="Furnishings"/>
    <s v="Howard Miller 13-1/2&quot; Diameter Rosebrook Wall Clock"/>
    <n v="165.048"/>
  </r>
  <r>
    <n v="1239"/>
    <s v="CA-2015-127012"/>
    <x v="42"/>
    <x v="430"/>
    <d v="2015-08-15T00:00:00"/>
    <s v="Standard Class"/>
    <s v="GM-14680"/>
    <s v="Greg Matthias"/>
    <s v="Consumer"/>
    <s v="United States"/>
    <s v="Seattle"/>
    <x v="4"/>
    <n v="98105"/>
    <s v="West"/>
    <s v="FUR-FU-10003691"/>
    <x v="0"/>
    <s v="Furnishings"/>
    <s v="Eldon Image Series Desk Accessories, Ebony"/>
    <n v="12.35"/>
  </r>
  <r>
    <n v="1240"/>
    <s v="CA-2015-127012"/>
    <x v="42"/>
    <x v="430"/>
    <d v="2015-08-15T00:00:00"/>
    <s v="Standard Class"/>
    <s v="GM-14680"/>
    <s v="Greg Matthias"/>
    <s v="Consumer"/>
    <s v="United States"/>
    <s v="Seattle"/>
    <x v="4"/>
    <n v="98105"/>
    <s v="West"/>
    <s v="OFF-AR-10003903"/>
    <x v="1"/>
    <s v="Art"/>
    <s v="Sanford 52201 APSCO Electric Pencil Sharpener"/>
    <n v="40.97"/>
  </r>
  <r>
    <n v="1241"/>
    <s v="CA-2015-127012"/>
    <x v="42"/>
    <x v="430"/>
    <d v="2015-08-15T00:00:00"/>
    <s v="Standard Class"/>
    <s v="GM-14680"/>
    <s v="Greg Matthias"/>
    <s v="Consumer"/>
    <s v="United States"/>
    <s v="Seattle"/>
    <x v="4"/>
    <n v="98105"/>
    <s v="West"/>
    <s v="OFF-FA-10004854"/>
    <x v="1"/>
    <s v="Fasteners"/>
    <s v="Vinyl Coated Wire Paper Clips in Organizer Box, 800/Box"/>
    <n v="22.96"/>
  </r>
  <r>
    <n v="1242"/>
    <s v="CA-2017-128727"/>
    <x v="8"/>
    <x v="48"/>
    <d v="2017-09-04T00:00:00"/>
    <s v="Standard Class"/>
    <s v="MO-17800"/>
    <s v="Meg O'Connel"/>
    <s v="Home Office"/>
    <s v="United States"/>
    <s v="New York City"/>
    <x v="15"/>
    <n v="10024"/>
    <s v="East"/>
    <s v="TEC-PH-10003442"/>
    <x v="2"/>
    <s v="Phones"/>
    <s v="Samsung Replacement EH64AVFWE Premium Headset"/>
    <n v="22"/>
  </r>
  <r>
    <n v="1243"/>
    <s v="US-2017-162859"/>
    <x v="40"/>
    <x v="431"/>
    <d v="2017-02-22T00:00:00"/>
    <s v="Standard Class"/>
    <s v="PG-18820"/>
    <s v="Patrick Gardner"/>
    <s v="Consumer"/>
    <s v="United States"/>
    <s v="New York City"/>
    <x v="15"/>
    <n v="10009"/>
    <s v="East"/>
    <s v="OFF-BI-10004519"/>
    <x v="1"/>
    <s v="Binders"/>
    <s v="GBC DocuBind P100 Manual Binding Machine"/>
    <n v="398.35199999999998"/>
  </r>
  <r>
    <n v="1244"/>
    <s v="US-2017-162859"/>
    <x v="40"/>
    <x v="431"/>
    <d v="2017-02-22T00:00:00"/>
    <s v="Standard Class"/>
    <s v="PG-18820"/>
    <s v="Patrick Gardner"/>
    <s v="Consumer"/>
    <s v="United States"/>
    <s v="New York City"/>
    <x v="15"/>
    <n v="10009"/>
    <s v="East"/>
    <s v="OFF-FA-10000304"/>
    <x v="1"/>
    <s v="Fasteners"/>
    <s v="Advantus Push Pins"/>
    <n v="8.7200000000000006"/>
  </r>
  <r>
    <n v="1245"/>
    <s v="CA-2018-133641"/>
    <x v="7"/>
    <x v="304"/>
    <d v="2018-05-21T00:00:00"/>
    <s v="Standard Class"/>
    <s v="EJ-14155"/>
    <s v="Eva Jacobs"/>
    <s v="Consumer"/>
    <s v="United States"/>
    <s v="Gulfport"/>
    <x v="35"/>
    <n v="39503"/>
    <s v="South"/>
    <s v="OFF-EN-10004955"/>
    <x v="1"/>
    <s v="Envelopes"/>
    <s v="Fashion Color Clasp Envelopes"/>
    <n v="48.69"/>
  </r>
  <r>
    <n v="1246"/>
    <s v="CA-2015-168494"/>
    <x v="19"/>
    <x v="432"/>
    <d v="2015-12-14T00:00:00"/>
    <s v="Second Class"/>
    <s v="NP-18700"/>
    <s v="Nora Preis"/>
    <s v="Consumer"/>
    <s v="United States"/>
    <s v="Fresno"/>
    <x v="1"/>
    <n v="93727"/>
    <s v="West"/>
    <s v="FUR-TA-10004619"/>
    <x v="0"/>
    <s v="Tables"/>
    <s v="Hon Non-Folding Utility Tables"/>
    <n v="764.68799999999999"/>
  </r>
  <r>
    <n v="1247"/>
    <s v="CA-2015-168494"/>
    <x v="19"/>
    <x v="432"/>
    <d v="2015-12-14T00:00:00"/>
    <s v="Second Class"/>
    <s v="NP-18700"/>
    <s v="Nora Preis"/>
    <s v="Consumer"/>
    <s v="United States"/>
    <s v="Fresno"/>
    <x v="1"/>
    <n v="93727"/>
    <s v="West"/>
    <s v="FUR-TA-10003473"/>
    <x v="0"/>
    <s v="Tables"/>
    <s v="Bretford Rectangular Conference Table Tops"/>
    <n v="3610.848"/>
  </r>
  <r>
    <n v="1248"/>
    <s v="CA-2015-168494"/>
    <x v="19"/>
    <x v="432"/>
    <d v="2015-12-14T00:00:00"/>
    <s v="Second Class"/>
    <s v="NP-18700"/>
    <s v="Nora Preis"/>
    <s v="Consumer"/>
    <s v="United States"/>
    <s v="Fresno"/>
    <x v="1"/>
    <n v="93727"/>
    <s v="West"/>
    <s v="FUR-BO-10004467"/>
    <x v="0"/>
    <s v="Bookcases"/>
    <s v="Bestar Classic Bookcase"/>
    <n v="254.97450000000001"/>
  </r>
  <r>
    <n v="1249"/>
    <s v="CA-2018-115602"/>
    <x v="33"/>
    <x v="404"/>
    <d v="2018-12-24T00:00:00"/>
    <s v="Standard Class"/>
    <s v="DJ-13630"/>
    <s v="Doug Jacobs"/>
    <s v="Consumer"/>
    <s v="United States"/>
    <s v="New York City"/>
    <x v="15"/>
    <n v="10009"/>
    <s v="East"/>
    <s v="OFF-AR-10002280"/>
    <x v="1"/>
    <s v="Art"/>
    <s v="Staples in misc. colors"/>
    <n v="38.82"/>
  </r>
  <r>
    <n v="1250"/>
    <s v="CA-2018-115602"/>
    <x v="33"/>
    <x v="404"/>
    <d v="2018-12-24T00:00:00"/>
    <s v="Standard Class"/>
    <s v="DJ-13630"/>
    <s v="Doug Jacobs"/>
    <s v="Consumer"/>
    <s v="United States"/>
    <s v="New York City"/>
    <x v="15"/>
    <n v="10009"/>
    <s v="East"/>
    <s v="FUR-CH-10001708"/>
    <x v="0"/>
    <s v="Chairs"/>
    <s v="Office Star - Contemporary Swivel Chair with Padded Adjustable Arms and Flex Back"/>
    <n v="1141.9380000000001"/>
  </r>
  <r>
    <n v="1251"/>
    <s v="CA-2018-115602"/>
    <x v="33"/>
    <x v="404"/>
    <d v="2018-12-24T00:00:00"/>
    <s v="Standard Class"/>
    <s v="DJ-13630"/>
    <s v="Doug Jacobs"/>
    <s v="Consumer"/>
    <s v="United States"/>
    <s v="New York City"/>
    <x v="15"/>
    <n v="10009"/>
    <s v="East"/>
    <s v="OFF-AP-10000891"/>
    <x v="1"/>
    <s v="Appliances"/>
    <s v="Kensington 7 Outlet MasterPiece HOMEOFFICE Power Control Center"/>
    <n v="1704.56"/>
  </r>
  <r>
    <n v="1252"/>
    <s v="CA-2018-115602"/>
    <x v="33"/>
    <x v="404"/>
    <d v="2018-12-24T00:00:00"/>
    <s v="Standard Class"/>
    <s v="DJ-13630"/>
    <s v="Doug Jacobs"/>
    <s v="Consumer"/>
    <s v="United States"/>
    <s v="New York City"/>
    <x v="15"/>
    <n v="10009"/>
    <s v="East"/>
    <s v="OFF-AR-10000462"/>
    <x v="1"/>
    <s v="Art"/>
    <s v="Sanford Pocket Accent Highlighters"/>
    <n v="3.2"/>
  </r>
  <r>
    <n v="1253"/>
    <s v="CA-2016-154956"/>
    <x v="45"/>
    <x v="433"/>
    <d v="2016-07-09T00:00:00"/>
    <s v="Standard Class"/>
    <s v="IM-15070"/>
    <s v="Irene Maddox"/>
    <s v="Consumer"/>
    <s v="United States"/>
    <s v="Milwaukee"/>
    <x v="6"/>
    <n v="53209"/>
    <s v="Central"/>
    <s v="TEC-PH-10004165"/>
    <x v="2"/>
    <s v="Phones"/>
    <s v="Mitel MiVoice 5330e IP Phone"/>
    <n v="1099.96"/>
  </r>
  <r>
    <n v="1254"/>
    <s v="CA-2018-144638"/>
    <x v="15"/>
    <x v="434"/>
    <d v="2018-03-14T00:00:00"/>
    <s v="Standard Class"/>
    <s v="MH-18115"/>
    <s v="Mick Hernandez"/>
    <s v="Home Office"/>
    <s v="United States"/>
    <s v="Chester"/>
    <x v="9"/>
    <n v="19013"/>
    <s v="East"/>
    <s v="OFF-AR-10003958"/>
    <x v="1"/>
    <s v="Art"/>
    <s v="Newell 337"/>
    <n v="5.2480000000000002"/>
  </r>
  <r>
    <n v="1255"/>
    <s v="CA-2018-144638"/>
    <x v="15"/>
    <x v="434"/>
    <d v="2018-03-14T00:00:00"/>
    <s v="Standard Class"/>
    <s v="MH-18115"/>
    <s v="Mick Hernandez"/>
    <s v="Home Office"/>
    <s v="United States"/>
    <s v="Chester"/>
    <x v="9"/>
    <n v="19013"/>
    <s v="East"/>
    <s v="TEC-PH-10000149"/>
    <x v="2"/>
    <s v="Phones"/>
    <s v="Cisco SPA525G2 IP Phone - Wireless"/>
    <n v="35.909999999999997"/>
  </r>
  <r>
    <n v="1256"/>
    <s v="CA-2018-144638"/>
    <x v="15"/>
    <x v="434"/>
    <d v="2018-03-14T00:00:00"/>
    <s v="Standard Class"/>
    <s v="MH-18115"/>
    <s v="Mick Hernandez"/>
    <s v="Home Office"/>
    <s v="United States"/>
    <s v="Chester"/>
    <x v="9"/>
    <n v="19013"/>
    <s v="East"/>
    <s v="FUR-FU-10003724"/>
    <x v="0"/>
    <s v="Furnishings"/>
    <s v="Westinghouse Clip-On Gooseneck Lamps"/>
    <n v="6.6959999999999997"/>
  </r>
  <r>
    <n v="1257"/>
    <s v="CA-2018-144638"/>
    <x v="15"/>
    <x v="434"/>
    <d v="2018-03-14T00:00:00"/>
    <s v="Standard Class"/>
    <s v="MH-18115"/>
    <s v="Mick Hernandez"/>
    <s v="Home Office"/>
    <s v="United States"/>
    <s v="Chester"/>
    <x v="9"/>
    <n v="19013"/>
    <s v="East"/>
    <s v="FUR-FU-10003535"/>
    <x v="0"/>
    <s v="Furnishings"/>
    <s v="Howard Miller Distant Time Traveler Alarm Clock"/>
    <n v="43.872"/>
  </r>
  <r>
    <n v="1258"/>
    <s v="US-2017-168620"/>
    <x v="27"/>
    <x v="435"/>
    <d v="2017-12-28T00:00:00"/>
    <s v="Second Class"/>
    <s v="RB-19795"/>
    <s v="Ross Baird"/>
    <s v="Home Office"/>
    <s v="United States"/>
    <s v="Charlotte"/>
    <x v="3"/>
    <n v="28205"/>
    <s v="South"/>
    <s v="OFF-BI-10001575"/>
    <x v="1"/>
    <s v="Binders"/>
    <s v="GBC Linen Binding Covers"/>
    <n v="27.882000000000001"/>
  </r>
  <r>
    <n v="1259"/>
    <s v="US-2017-168620"/>
    <x v="27"/>
    <x v="435"/>
    <d v="2017-12-28T00:00:00"/>
    <s v="Second Class"/>
    <s v="RB-19795"/>
    <s v="Ross Baird"/>
    <s v="Home Office"/>
    <s v="United States"/>
    <s v="Charlotte"/>
    <x v="3"/>
    <n v="28205"/>
    <s v="South"/>
    <s v="OFF-ST-10003716"/>
    <x v="1"/>
    <s v="Storage"/>
    <s v="Tennsco Double-Tier Lockers"/>
    <n v="540.048"/>
  </r>
  <r>
    <n v="1260"/>
    <s v="US-2017-168620"/>
    <x v="27"/>
    <x v="435"/>
    <d v="2017-12-28T00:00:00"/>
    <s v="Second Class"/>
    <s v="RB-19795"/>
    <s v="Ross Baird"/>
    <s v="Home Office"/>
    <s v="United States"/>
    <s v="Charlotte"/>
    <x v="3"/>
    <n v="28205"/>
    <s v="South"/>
    <s v="TEC-AC-10004469"/>
    <x v="2"/>
    <s v="Accessories"/>
    <s v="Microsoft Sculpt Comfort Mouse"/>
    <n v="255.68"/>
  </r>
  <r>
    <n v="1261"/>
    <s v="CA-2018-117079"/>
    <x v="16"/>
    <x v="436"/>
    <d v="2018-10-27T00:00:00"/>
    <s v="Standard Class"/>
    <s v="JR-15700"/>
    <s v="Jocasta Rupert"/>
    <s v="Consumer"/>
    <s v="United States"/>
    <s v="Jacksonville"/>
    <x v="2"/>
    <n v="32216"/>
    <s v="South"/>
    <s v="TEC-PH-10004586"/>
    <x v="2"/>
    <s v="Phones"/>
    <s v="Wilson SignalBoost 841262 DB PRO Amplifier Kit"/>
    <n v="863.88"/>
  </r>
  <r>
    <n v="1262"/>
    <s v="US-2017-144393"/>
    <x v="16"/>
    <x v="99"/>
    <d v="2017-11-04T00:00:00"/>
    <s v="Standard Class"/>
    <s v="SM-20950"/>
    <s v="Suzanne McNair"/>
    <s v="Corporate"/>
    <s v="United States"/>
    <s v="Greenville"/>
    <x v="3"/>
    <n v="27834"/>
    <s v="South"/>
    <s v="OFF-BI-10004236"/>
    <x v="1"/>
    <s v="Binders"/>
    <s v="XtraLife ClearVue Slant-D Ring Binder, White, 3&quot;"/>
    <n v="17.616"/>
  </r>
  <r>
    <n v="1263"/>
    <s v="CA-2018-105053"/>
    <x v="38"/>
    <x v="437"/>
    <d v="2018-07-09T00:00:00"/>
    <s v="Second Class"/>
    <s v="CS-12355"/>
    <s v="Christine Sundaresam"/>
    <s v="Consumer"/>
    <s v="United States"/>
    <s v="Long Beach"/>
    <x v="15"/>
    <n v="11561"/>
    <s v="East"/>
    <s v="OFF-BI-10001634"/>
    <x v="1"/>
    <s v="Binders"/>
    <s v="Wilson Jones Active Use Binders"/>
    <n v="17.472000000000001"/>
  </r>
  <r>
    <n v="1264"/>
    <s v="CA-2017-155992"/>
    <x v="10"/>
    <x v="393"/>
    <d v="2017-10-02T00:00:00"/>
    <s v="First Class"/>
    <s v="CC-12220"/>
    <s v="Chris Cortes"/>
    <s v="Consumer"/>
    <s v="United States"/>
    <s v="La Porte"/>
    <x v="14"/>
    <n v="46350"/>
    <s v="Central"/>
    <s v="TEC-PH-10000215"/>
    <x v="2"/>
    <s v="Phones"/>
    <s v="Plantronics CordlessÂ Phone HeadsetÂ with In-line Volume - M214C"/>
    <n v="69.900000000000006"/>
  </r>
  <r>
    <n v="1265"/>
    <s v="CA-2017-155992"/>
    <x v="10"/>
    <x v="393"/>
    <d v="2017-10-02T00:00:00"/>
    <s v="First Class"/>
    <s v="CC-12220"/>
    <s v="Chris Cortes"/>
    <s v="Consumer"/>
    <s v="United States"/>
    <s v="La Porte"/>
    <x v="14"/>
    <n v="46350"/>
    <s v="Central"/>
    <s v="FUR-FU-10003724"/>
    <x v="0"/>
    <s v="Furnishings"/>
    <s v="Westinghouse Clip-On Gooseneck Lamps"/>
    <n v="41.85"/>
  </r>
  <r>
    <n v="1266"/>
    <s v="CA-2018-110380"/>
    <x v="22"/>
    <x v="264"/>
    <d v="2018-09-07T00:00:00"/>
    <s v="Standard Class"/>
    <s v="PF-19225"/>
    <s v="Phillip Flathmann"/>
    <s v="Consumer"/>
    <s v="United States"/>
    <s v="San Francisco"/>
    <x v="1"/>
    <n v="94122"/>
    <s v="West"/>
    <s v="OFF-AR-10000422"/>
    <x v="1"/>
    <s v="Art"/>
    <s v="Pencil and Crayon Sharpener"/>
    <n v="6.57"/>
  </r>
  <r>
    <n v="1267"/>
    <s v="US-2015-167738"/>
    <x v="27"/>
    <x v="163"/>
    <d v="2015-12-29T00:00:00"/>
    <s v="Standard Class"/>
    <s v="JC-16105"/>
    <s v="Julie Creighton"/>
    <s v="Corporate"/>
    <s v="United States"/>
    <s v="Los Angeles"/>
    <x v="1"/>
    <n v="90045"/>
    <s v="West"/>
    <s v="OFF-ST-10003306"/>
    <x v="1"/>
    <s v="Storage"/>
    <s v="Letter Size Cart"/>
    <n v="142.86000000000001"/>
  </r>
  <r>
    <n v="1268"/>
    <s v="US-2015-167738"/>
    <x v="27"/>
    <x v="163"/>
    <d v="2015-12-29T00:00:00"/>
    <s v="Standard Class"/>
    <s v="JC-16105"/>
    <s v="Julie Creighton"/>
    <s v="Corporate"/>
    <s v="United States"/>
    <s v="Los Angeles"/>
    <x v="1"/>
    <n v="90045"/>
    <s v="West"/>
    <s v="FUR-CH-10001146"/>
    <x v="0"/>
    <s v="Chairs"/>
    <s v="Global Value Mid-Back Manager's Chair, Gray"/>
    <n v="292.27199999999999"/>
  </r>
  <r>
    <n v="1269"/>
    <s v="CA-2018-121412"/>
    <x v="30"/>
    <x v="397"/>
    <d v="2018-09-27T00:00:00"/>
    <s v="Standard Class"/>
    <s v="BG-11695"/>
    <s v="Brooke Gillingham"/>
    <s v="Corporate"/>
    <s v="United States"/>
    <s v="Louisville"/>
    <x v="22"/>
    <n v="80027"/>
    <s v="West"/>
    <s v="FUR-FU-10000246"/>
    <x v="0"/>
    <s v="Furnishings"/>
    <s v="Aluminum Document Frame"/>
    <n v="29.327999999999999"/>
  </r>
  <r>
    <n v="1270"/>
    <s v="CA-2018-100426"/>
    <x v="21"/>
    <x v="400"/>
    <d v="2018-06-08T00:00:00"/>
    <s v="Standard Class"/>
    <s v="DC-12850"/>
    <s v="Dan Campbell"/>
    <s v="Consumer"/>
    <s v="United States"/>
    <s v="Florence"/>
    <x v="19"/>
    <n v="35630"/>
    <s v="South"/>
    <s v="OFF-PA-10002870"/>
    <x v="1"/>
    <s v="Paper"/>
    <s v="Ampad Phone Message Book, Recycled, 400 Message Capacity, 5 Â¾â€ x 11â€"/>
    <n v="12.48"/>
  </r>
  <r>
    <n v="1271"/>
    <s v="US-2017-103646"/>
    <x v="3"/>
    <x v="438"/>
    <d v="2017-04-26T00:00:00"/>
    <s v="Standard Class"/>
    <s v="SP-20545"/>
    <s v="Sibella Parks"/>
    <s v="Corporate"/>
    <s v="United States"/>
    <s v="Chicago"/>
    <x v="10"/>
    <n v="60623"/>
    <s v="Central"/>
    <s v="OFF-ST-10000563"/>
    <x v="1"/>
    <s v="Storage"/>
    <s v="Fellowes Bankers Box Stor/Drawer Steel Plus"/>
    <n v="102.336"/>
  </r>
  <r>
    <n v="1272"/>
    <s v="US-2017-103646"/>
    <x v="3"/>
    <x v="438"/>
    <d v="2017-04-26T00:00:00"/>
    <s v="Standard Class"/>
    <s v="SP-20545"/>
    <s v="Sibella Parks"/>
    <s v="Corporate"/>
    <s v="United States"/>
    <s v="Chicago"/>
    <x v="10"/>
    <n v="60623"/>
    <s v="Central"/>
    <s v="OFF-AP-10004487"/>
    <x v="1"/>
    <s v="Appliances"/>
    <s v="Kensington 4 Outlet MasterPiece Compact Power Control Center"/>
    <n v="48.792000000000002"/>
  </r>
  <r>
    <n v="1273"/>
    <s v="US-2017-103646"/>
    <x v="3"/>
    <x v="438"/>
    <d v="2017-04-26T00:00:00"/>
    <s v="Standard Class"/>
    <s v="SP-20545"/>
    <s v="Sibella Parks"/>
    <s v="Corporate"/>
    <s v="United States"/>
    <s v="Chicago"/>
    <x v="10"/>
    <n v="60623"/>
    <s v="Central"/>
    <s v="OFF-BI-10002854"/>
    <x v="1"/>
    <s v="Binders"/>
    <s v="Performers Binder/Pad Holder, Black"/>
    <n v="44.847999999999999"/>
  </r>
  <r>
    <n v="1274"/>
    <s v="CA-2017-119186"/>
    <x v="49"/>
    <x v="439"/>
    <d v="2017-05-26T00:00:00"/>
    <s v="Same Day"/>
    <s v="MS-17710"/>
    <s v="Maurice Satty"/>
    <s v="Consumer"/>
    <s v="United States"/>
    <s v="Fort Worth"/>
    <x v="5"/>
    <n v="76106"/>
    <s v="Central"/>
    <s v="OFF-PA-10004621"/>
    <x v="1"/>
    <s v="Paper"/>
    <s v="Xerox 212"/>
    <n v="10.368"/>
  </r>
  <r>
    <n v="1275"/>
    <s v="CA-2017-119186"/>
    <x v="49"/>
    <x v="439"/>
    <d v="2017-05-26T00:00:00"/>
    <s v="Same Day"/>
    <s v="MS-17710"/>
    <s v="Maurice Satty"/>
    <s v="Consumer"/>
    <s v="United States"/>
    <s v="Fort Worth"/>
    <x v="5"/>
    <n v="76106"/>
    <s v="Central"/>
    <s v="FUR-CH-10001973"/>
    <x v="0"/>
    <s v="Chairs"/>
    <s v="Office Star Flex Back Scooter Chair with White Frame"/>
    <n v="388.43"/>
  </r>
  <r>
    <n v="1276"/>
    <s v="CA-2017-119186"/>
    <x v="49"/>
    <x v="439"/>
    <d v="2017-05-26T00:00:00"/>
    <s v="Same Day"/>
    <s v="MS-17710"/>
    <s v="Maurice Satty"/>
    <s v="Consumer"/>
    <s v="United States"/>
    <s v="Fort Worth"/>
    <x v="5"/>
    <n v="76106"/>
    <s v="Central"/>
    <s v="OFF-PA-10004040"/>
    <x v="1"/>
    <s v="Paper"/>
    <s v="Universal Premium White Copier/Laser Paper (20Lb. and 87 Bright)"/>
    <n v="14.352"/>
  </r>
  <r>
    <n v="1277"/>
    <s v="CA-2017-119186"/>
    <x v="49"/>
    <x v="439"/>
    <d v="2017-05-26T00:00:00"/>
    <s v="Same Day"/>
    <s v="MS-17710"/>
    <s v="Maurice Satty"/>
    <s v="Consumer"/>
    <s v="United States"/>
    <s v="Fort Worth"/>
    <x v="5"/>
    <n v="76106"/>
    <s v="Central"/>
    <s v="TEC-AC-10000580"/>
    <x v="2"/>
    <s v="Accessories"/>
    <s v="Logitech G13 Programmable Gameboard with LCD Display"/>
    <n v="63.991999999999997"/>
  </r>
  <r>
    <n v="1278"/>
    <s v="CA-2017-148698"/>
    <x v="20"/>
    <x v="440"/>
    <d v="2017-05-07T00:00:00"/>
    <s v="Standard Class"/>
    <s v="BD-11770"/>
    <s v="Bryan Davis"/>
    <s v="Consumer"/>
    <s v="United States"/>
    <s v="Houston"/>
    <x v="5"/>
    <n v="77070"/>
    <s v="Central"/>
    <s v="OFF-AR-10004022"/>
    <x v="1"/>
    <s v="Art"/>
    <s v="Panasonic KP-380BK Classic Electric Pencil Sharpener"/>
    <n v="86.352000000000004"/>
  </r>
  <r>
    <n v="1279"/>
    <s v="CA-2015-163293"/>
    <x v="14"/>
    <x v="78"/>
    <d v="2015-09-11T00:00:00"/>
    <s v="First Class"/>
    <s v="KC-16255"/>
    <s v="Karen Carlisle"/>
    <s v="Corporate"/>
    <s v="United States"/>
    <s v="Macon"/>
    <x v="32"/>
    <n v="31204"/>
    <s v="South"/>
    <s v="TEC-AC-10004209"/>
    <x v="2"/>
    <s v="Accessories"/>
    <s v="Memorex Froggy Flash Drive 4 GB"/>
    <n v="32.97"/>
  </r>
  <r>
    <n v="1280"/>
    <s v="CA-2015-163293"/>
    <x v="14"/>
    <x v="78"/>
    <d v="2015-09-11T00:00:00"/>
    <s v="First Class"/>
    <s v="KC-16255"/>
    <s v="Karen Carlisle"/>
    <s v="Corporate"/>
    <s v="United States"/>
    <s v="Macon"/>
    <x v="32"/>
    <n v="31204"/>
    <s v="South"/>
    <s v="TEC-AC-10000023"/>
    <x v="2"/>
    <s v="Accessories"/>
    <s v="Maxell 74 Minute CD-R Spindle, 50/Pack"/>
    <n v="83.88"/>
  </r>
  <r>
    <n v="1281"/>
    <s v="CA-2017-160815"/>
    <x v="22"/>
    <x v="64"/>
    <d v="2017-09-06T00:00:00"/>
    <s v="First Class"/>
    <s v="TR-21325"/>
    <s v="Toby Ritter"/>
    <s v="Consumer"/>
    <s v="United States"/>
    <s v="Cedar Rapids"/>
    <x v="23"/>
    <n v="52402"/>
    <s v="Central"/>
    <s v="TEC-PH-10003505"/>
    <x v="2"/>
    <s v="Phones"/>
    <s v="Geemarc AmpliPOWER60"/>
    <n v="278.39999999999998"/>
  </r>
  <r>
    <n v="1282"/>
    <s v="CA-2018-122154"/>
    <x v="29"/>
    <x v="359"/>
    <d v="2018-04-11T00:00:00"/>
    <s v="First Class"/>
    <s v="SA-20830"/>
    <s v="Sue Ann Reed"/>
    <s v="Consumer"/>
    <s v="United States"/>
    <s v="Jacksonville"/>
    <x v="2"/>
    <n v="32216"/>
    <s v="South"/>
    <s v="OFF-LA-10000121"/>
    <x v="1"/>
    <s v="Labels"/>
    <s v="Avery 48"/>
    <n v="15.12"/>
  </r>
  <r>
    <n v="1283"/>
    <s v="CA-2018-122154"/>
    <x v="29"/>
    <x v="359"/>
    <d v="2018-04-11T00:00:00"/>
    <s v="First Class"/>
    <s v="SA-20830"/>
    <s v="Sue Ann Reed"/>
    <s v="Consumer"/>
    <s v="United States"/>
    <s v="Jacksonville"/>
    <x v="2"/>
    <n v="32216"/>
    <s v="South"/>
    <s v="OFF-BI-10002026"/>
    <x v="1"/>
    <s v="Binders"/>
    <s v="Avery Arch Ring Binders"/>
    <n v="17.43"/>
  </r>
  <r>
    <n v="1284"/>
    <s v="CA-2018-122154"/>
    <x v="29"/>
    <x v="359"/>
    <d v="2018-04-11T00:00:00"/>
    <s v="First Class"/>
    <s v="SA-20830"/>
    <s v="Sue Ann Reed"/>
    <s v="Consumer"/>
    <s v="United States"/>
    <s v="Jacksonville"/>
    <x v="2"/>
    <n v="32216"/>
    <s v="South"/>
    <s v="OFF-PA-10000994"/>
    <x v="1"/>
    <s v="Paper"/>
    <s v="Xerox 1915"/>
    <n v="251.64"/>
  </r>
  <r>
    <n v="1285"/>
    <s v="US-2016-149692"/>
    <x v="19"/>
    <x v="401"/>
    <d v="2016-12-12T00:00:00"/>
    <s v="Standard Class"/>
    <s v="KW-16435"/>
    <s v="Katrina Willman"/>
    <s v="Consumer"/>
    <s v="United States"/>
    <s v="Austin"/>
    <x v="5"/>
    <n v="78745"/>
    <s v="Central"/>
    <s v="OFF-BI-10002813"/>
    <x v="1"/>
    <s v="Binders"/>
    <s v="Avery Reinforcements for Hole-Punch Pages"/>
    <n v="2.7719999999999998"/>
  </r>
  <r>
    <n v="1286"/>
    <s v="CA-2017-119445"/>
    <x v="39"/>
    <x v="190"/>
    <d v="2017-07-03T00:00:00"/>
    <s v="Standard Class"/>
    <s v="GM-14500"/>
    <s v="Gene McClure"/>
    <s v="Consumer"/>
    <s v="United States"/>
    <s v="Providence"/>
    <x v="34"/>
    <n v="2908"/>
    <s v="East"/>
    <s v="OFF-ST-10000617"/>
    <x v="1"/>
    <s v="Storage"/>
    <s v="Woodgrain Magazine Files by Perma"/>
    <n v="14.9"/>
  </r>
  <r>
    <n v="1287"/>
    <s v="CA-2016-124268"/>
    <x v="45"/>
    <x v="433"/>
    <d v="2016-07-08T00:00:00"/>
    <s v="Standard Class"/>
    <s v="AD-10180"/>
    <s v="Alan Dominguez"/>
    <s v="Home Office"/>
    <s v="United States"/>
    <s v="New York City"/>
    <x v="15"/>
    <n v="10035"/>
    <s v="East"/>
    <s v="OFF-AR-10004817"/>
    <x v="1"/>
    <s v="Art"/>
    <s v="Colorific Watercolor Pencils"/>
    <n v="15.48"/>
  </r>
  <r>
    <n v="1288"/>
    <s v="CA-2017-154711"/>
    <x v="26"/>
    <x v="441"/>
    <d v="2017-11-26T00:00:00"/>
    <s v="Standard Class"/>
    <s v="TB-21355"/>
    <s v="Todd Boyes"/>
    <s v="Corporate"/>
    <s v="United States"/>
    <s v="New York City"/>
    <x v="15"/>
    <n v="10009"/>
    <s v="East"/>
    <s v="FUR-FU-10000397"/>
    <x v="0"/>
    <s v="Furnishings"/>
    <s v="Luxo Economy Swing Arm Lamp"/>
    <n v="39.880000000000003"/>
  </r>
  <r>
    <n v="1289"/>
    <s v="CA-2017-154711"/>
    <x v="26"/>
    <x v="441"/>
    <d v="2017-11-26T00:00:00"/>
    <s v="Standard Class"/>
    <s v="TB-21355"/>
    <s v="Todd Boyes"/>
    <s v="Corporate"/>
    <s v="United States"/>
    <s v="New York City"/>
    <x v="15"/>
    <n v="10009"/>
    <s v="East"/>
    <s v="OFF-BI-10000605"/>
    <x v="1"/>
    <s v="Binders"/>
    <s v="Acco Pressboard Covers with Storage Hooks, 9 1/2&quot; x 11&quot;, Executive Red"/>
    <n v="12.192"/>
  </r>
  <r>
    <n v="1290"/>
    <s v="CA-2017-154711"/>
    <x v="26"/>
    <x v="441"/>
    <d v="2017-11-26T00:00:00"/>
    <s v="Standard Class"/>
    <s v="TB-21355"/>
    <s v="Todd Boyes"/>
    <s v="Corporate"/>
    <s v="United States"/>
    <s v="New York City"/>
    <x v="15"/>
    <n v="10009"/>
    <s v="East"/>
    <s v="OFF-AR-10001860"/>
    <x v="1"/>
    <s v="Art"/>
    <s v="BIC Liqua Brite Liner"/>
    <n v="20.82"/>
  </r>
  <r>
    <n v="1291"/>
    <s v="CA-2017-163384"/>
    <x v="0"/>
    <x v="338"/>
    <d v="2017-11-12T00:00:00"/>
    <s v="First Class"/>
    <s v="CC-12430"/>
    <s v="Chuck Clark"/>
    <s v="Home Office"/>
    <s v="United States"/>
    <s v="San Francisco"/>
    <x v="1"/>
    <n v="94122"/>
    <s v="West"/>
    <s v="OFF-BI-10004970"/>
    <x v="1"/>
    <s v="Binders"/>
    <s v="ACCOHIDE 3-Ring Binder, Blue, 1&quot;"/>
    <n v="13.215999999999999"/>
  </r>
  <r>
    <n v="1292"/>
    <s v="CA-2017-163384"/>
    <x v="0"/>
    <x v="338"/>
    <d v="2017-11-12T00:00:00"/>
    <s v="First Class"/>
    <s v="CC-12430"/>
    <s v="Chuck Clark"/>
    <s v="Home Office"/>
    <s v="United States"/>
    <s v="San Francisco"/>
    <x v="1"/>
    <n v="94122"/>
    <s v="West"/>
    <s v="OFF-PA-10003172"/>
    <x v="1"/>
    <s v="Paper"/>
    <s v="Xerox 1996"/>
    <n v="32.4"/>
  </r>
  <r>
    <n v="1293"/>
    <s v="CA-2016-101707"/>
    <x v="8"/>
    <x v="375"/>
    <d v="2016-09-01T00:00:00"/>
    <s v="Standard Class"/>
    <s v="PF-19165"/>
    <s v="Philip Fox"/>
    <s v="Consumer"/>
    <s v="United States"/>
    <s v="San Diego"/>
    <x v="1"/>
    <n v="92105"/>
    <s v="West"/>
    <s v="OFF-SU-10001218"/>
    <x v="1"/>
    <s v="Supplies"/>
    <s v="Fiskars Softgrip Scissors"/>
    <n v="32.94"/>
  </r>
  <r>
    <n v="1294"/>
    <s v="CA-2016-101707"/>
    <x v="8"/>
    <x v="375"/>
    <d v="2016-09-01T00:00:00"/>
    <s v="Standard Class"/>
    <s v="PF-19165"/>
    <s v="Philip Fox"/>
    <s v="Consumer"/>
    <s v="United States"/>
    <s v="San Diego"/>
    <x v="1"/>
    <n v="92105"/>
    <s v="West"/>
    <s v="OFF-PA-10002968"/>
    <x v="1"/>
    <s v="Paper"/>
    <s v="Xerox 1973"/>
    <n v="114.2"/>
  </r>
  <r>
    <n v="1295"/>
    <s v="CA-2016-101707"/>
    <x v="8"/>
    <x v="375"/>
    <d v="2016-09-01T00:00:00"/>
    <s v="Standard Class"/>
    <s v="PF-19165"/>
    <s v="Philip Fox"/>
    <s v="Consumer"/>
    <s v="United States"/>
    <s v="San Diego"/>
    <x v="1"/>
    <n v="92105"/>
    <s v="West"/>
    <s v="OFF-LA-10000134"/>
    <x v="1"/>
    <s v="Labels"/>
    <s v="Avery 511"/>
    <n v="3.08"/>
  </r>
  <r>
    <n v="1296"/>
    <s v="CA-2016-138898"/>
    <x v="23"/>
    <x v="442"/>
    <d v="2016-05-29T00:00:00"/>
    <s v="Standard Class"/>
    <s v="JH-16180"/>
    <s v="Justin Hirsh"/>
    <s v="Consumer"/>
    <s v="United States"/>
    <s v="Pueblo"/>
    <x v="22"/>
    <n v="81001"/>
    <s v="West"/>
    <s v="OFF-AP-10004487"/>
    <x v="1"/>
    <s v="Appliances"/>
    <s v="Kensington 4 Outlet MasterPiece Compact Power Control Center"/>
    <n v="845.72799999999995"/>
  </r>
  <r>
    <n v="1297"/>
    <s v="CA-2018-115427"/>
    <x v="13"/>
    <x v="247"/>
    <d v="2019-01-03T00:00:00"/>
    <s v="Standard Class"/>
    <s v="EB-13975"/>
    <s v="Erica Bern"/>
    <s v="Corporate"/>
    <s v="United States"/>
    <s v="Fairfield"/>
    <x v="1"/>
    <n v="94533"/>
    <s v="West"/>
    <s v="OFF-BI-10002103"/>
    <x v="1"/>
    <s v="Binders"/>
    <s v="Cardinal Slant-D Ring Binder, Heavy Gauge Vinyl"/>
    <n v="13.904"/>
  </r>
  <r>
    <n v="1298"/>
    <s v="CA-2018-115427"/>
    <x v="13"/>
    <x v="247"/>
    <d v="2019-01-03T00:00:00"/>
    <s v="Standard Class"/>
    <s v="EB-13975"/>
    <s v="Erica Bern"/>
    <s v="Corporate"/>
    <s v="United States"/>
    <s v="Fairfield"/>
    <x v="1"/>
    <n v="94533"/>
    <s v="West"/>
    <s v="OFF-BI-10004632"/>
    <x v="1"/>
    <s v="Binders"/>
    <s v="GBC Binding covers"/>
    <n v="20.72"/>
  </r>
  <r>
    <n v="1299"/>
    <s v="CA-2017-134425"/>
    <x v="4"/>
    <x v="16"/>
    <d v="2017-12-12T00:00:00"/>
    <s v="Second Class"/>
    <s v="QJ-19255"/>
    <s v="Quincy Jones"/>
    <s v="Corporate"/>
    <s v="United States"/>
    <s v="Saint Paul"/>
    <x v="11"/>
    <n v="55106"/>
    <s v="Central"/>
    <s v="TEC-PH-10003555"/>
    <x v="2"/>
    <s v="Phones"/>
    <s v="Motorola HK250 Universal Bluetooth Headset"/>
    <n v="114.95"/>
  </r>
  <r>
    <n v="1300"/>
    <s v="CA-2016-121391"/>
    <x v="32"/>
    <x v="242"/>
    <d v="2016-10-07T00:00:00"/>
    <s v="First Class"/>
    <s v="AA-10315"/>
    <s v="Alex Avila"/>
    <s v="Consumer"/>
    <s v="United States"/>
    <s v="San Francisco"/>
    <x v="1"/>
    <n v="94109"/>
    <s v="West"/>
    <s v="OFF-ST-10001590"/>
    <x v="1"/>
    <s v="Storage"/>
    <s v="Tenex Personal Project File with Scoop Front Design, Black"/>
    <n v="26.96"/>
  </r>
  <r>
    <n v="1301"/>
    <s v="CA-2017-137043"/>
    <x v="33"/>
    <x v="443"/>
    <d v="2017-12-25T00:00:00"/>
    <s v="Second Class"/>
    <s v="LC-17140"/>
    <s v="Logan Currie"/>
    <s v="Consumer"/>
    <s v="United States"/>
    <s v="Springfield"/>
    <x v="17"/>
    <n v="22153"/>
    <s v="South"/>
    <s v="FUR-FU-10003664"/>
    <x v="0"/>
    <s v="Furnishings"/>
    <s v="Electrix Architect's Clamp-On Swing Arm Lamp, Black"/>
    <n v="572.76"/>
  </r>
  <r>
    <n v="1302"/>
    <s v="CA-2017-137043"/>
    <x v="33"/>
    <x v="443"/>
    <d v="2017-12-25T00:00:00"/>
    <s v="Second Class"/>
    <s v="LC-17140"/>
    <s v="Logan Currie"/>
    <s v="Consumer"/>
    <s v="United States"/>
    <s v="Springfield"/>
    <x v="17"/>
    <n v="22153"/>
    <s v="South"/>
    <s v="FUR-FU-10003664"/>
    <x v="0"/>
    <s v="Furnishings"/>
    <s v="Electrix Architect's Clamp-On Swing Arm Lamp, Black"/>
    <n v="286.38"/>
  </r>
  <r>
    <n v="1303"/>
    <s v="CA-2016-115847"/>
    <x v="30"/>
    <x v="444"/>
    <d v="2016-09-24T00:00:00"/>
    <s v="Second Class"/>
    <s v="TC-21535"/>
    <s v="Tracy Collins"/>
    <s v="Home Office"/>
    <s v="United States"/>
    <s v="Arlington"/>
    <x v="17"/>
    <n v="22204"/>
    <s v="South"/>
    <s v="FUR-BO-10003433"/>
    <x v="0"/>
    <s v="Bookcases"/>
    <s v="Sauder Cornerstone Collection Library"/>
    <n v="61.96"/>
  </r>
  <r>
    <n v="1304"/>
    <s v="US-2018-126179"/>
    <x v="38"/>
    <x v="445"/>
    <d v="2018-07-07T00:00:00"/>
    <s v="Standard Class"/>
    <s v="CS-12460"/>
    <s v="Chuck Sachs"/>
    <s v="Consumer"/>
    <s v="United States"/>
    <s v="Columbus"/>
    <x v="32"/>
    <n v="31907"/>
    <s v="South"/>
    <s v="FUR-FU-10002554"/>
    <x v="0"/>
    <s v="Furnishings"/>
    <s v="Westinghouse Floor Lamp with Metal Mesh Shade, Black"/>
    <n v="23.99"/>
  </r>
  <r>
    <n v="1305"/>
    <s v="US-2018-126179"/>
    <x v="38"/>
    <x v="445"/>
    <d v="2018-07-07T00:00:00"/>
    <s v="Standard Class"/>
    <s v="CS-12460"/>
    <s v="Chuck Sachs"/>
    <s v="Consumer"/>
    <s v="United States"/>
    <s v="Columbus"/>
    <x v="32"/>
    <n v="31907"/>
    <s v="South"/>
    <s v="TEC-PH-10001557"/>
    <x v="2"/>
    <s v="Phones"/>
    <s v="Pyle PMP37LED"/>
    <n v="287.97000000000003"/>
  </r>
  <r>
    <n v="1306"/>
    <s v="CA-2017-101966"/>
    <x v="45"/>
    <x v="216"/>
    <d v="2017-07-16T00:00:00"/>
    <s v="Second Class"/>
    <s v="BM-11785"/>
    <s v="Bryan Mills"/>
    <s v="Consumer"/>
    <s v="United States"/>
    <s v="Houston"/>
    <x v="5"/>
    <n v="77036"/>
    <s v="Central"/>
    <s v="TEC-PH-10003437"/>
    <x v="2"/>
    <s v="Phones"/>
    <s v="Blue Parrot B250XT Professional Grade Wireless BluetoothÂ HeadsetÂ with"/>
    <n v="419.94400000000002"/>
  </r>
  <r>
    <n v="1307"/>
    <s v="CA-2017-141397"/>
    <x v="17"/>
    <x v="23"/>
    <d v="2017-06-21T00:00:00"/>
    <s v="First Class"/>
    <s v="RC-19825"/>
    <s v="Roy Collins"/>
    <s v="Consumer"/>
    <s v="United States"/>
    <s v="Pasadena"/>
    <x v="1"/>
    <n v="91104"/>
    <s v="West"/>
    <s v="OFF-PA-10002986"/>
    <x v="1"/>
    <s v="Paper"/>
    <s v="Xerox 1898"/>
    <n v="46.76"/>
  </r>
  <r>
    <n v="1308"/>
    <s v="CA-2017-141397"/>
    <x v="17"/>
    <x v="23"/>
    <d v="2017-06-21T00:00:00"/>
    <s v="First Class"/>
    <s v="RC-19825"/>
    <s v="Roy Collins"/>
    <s v="Consumer"/>
    <s v="United States"/>
    <s v="Pasadena"/>
    <x v="1"/>
    <n v="91104"/>
    <s v="West"/>
    <s v="OFF-BI-10000320"/>
    <x v="1"/>
    <s v="Binders"/>
    <s v="GBC Plastic Binding Combs"/>
    <n v="17.712"/>
  </r>
  <r>
    <n v="1309"/>
    <s v="CA-2017-141397"/>
    <x v="17"/>
    <x v="23"/>
    <d v="2017-06-21T00:00:00"/>
    <s v="First Class"/>
    <s v="RC-19825"/>
    <s v="Roy Collins"/>
    <s v="Consumer"/>
    <s v="United States"/>
    <s v="Pasadena"/>
    <x v="1"/>
    <n v="91104"/>
    <s v="West"/>
    <s v="OFF-AP-10003971"/>
    <x v="1"/>
    <s v="Appliances"/>
    <s v="Belkin 6 Outlet Metallic Surge Strip"/>
    <n v="21.78"/>
  </r>
  <r>
    <n v="1310"/>
    <s v="CA-2017-141397"/>
    <x v="17"/>
    <x v="23"/>
    <d v="2017-06-21T00:00:00"/>
    <s v="First Class"/>
    <s v="RC-19825"/>
    <s v="Roy Collins"/>
    <s v="Consumer"/>
    <s v="United States"/>
    <s v="Pasadena"/>
    <x v="1"/>
    <n v="91104"/>
    <s v="West"/>
    <s v="OFF-ST-10001469"/>
    <x v="1"/>
    <s v="Storage"/>
    <s v="Fellowes Bankers Box Recycled Super Stor/Drawer"/>
    <n v="161.94"/>
  </r>
  <r>
    <n v="1311"/>
    <s v="CA-2017-141397"/>
    <x v="17"/>
    <x v="23"/>
    <d v="2017-06-21T00:00:00"/>
    <s v="First Class"/>
    <s v="RC-19825"/>
    <s v="Roy Collins"/>
    <s v="Consumer"/>
    <s v="United States"/>
    <s v="Pasadena"/>
    <x v="1"/>
    <n v="91104"/>
    <s v="West"/>
    <s v="FUR-CH-10003846"/>
    <x v="0"/>
    <s v="Chairs"/>
    <s v="Hon Valutask Swivel Chairs"/>
    <n v="161.56800000000001"/>
  </r>
  <r>
    <n v="1312"/>
    <s v="CA-2017-141082"/>
    <x v="4"/>
    <x v="10"/>
    <d v="2017-12-13T00:00:00"/>
    <s v="Standard Class"/>
    <s v="FM-14380"/>
    <s v="Fred McMath"/>
    <s v="Consumer"/>
    <s v="United States"/>
    <s v="Lawrence"/>
    <x v="31"/>
    <n v="1841"/>
    <s v="East"/>
    <s v="OFF-LA-10001404"/>
    <x v="1"/>
    <s v="Labels"/>
    <s v="Avery 517"/>
    <n v="3.69"/>
  </r>
  <r>
    <n v="1313"/>
    <s v="CA-2017-141082"/>
    <x v="4"/>
    <x v="10"/>
    <d v="2017-12-13T00:00:00"/>
    <s v="Standard Class"/>
    <s v="FM-14380"/>
    <s v="Fred McMath"/>
    <s v="Consumer"/>
    <s v="United States"/>
    <s v="Lawrence"/>
    <x v="31"/>
    <n v="1841"/>
    <s v="East"/>
    <s v="OFF-LA-10001474"/>
    <x v="1"/>
    <s v="Labels"/>
    <s v="Avery 477"/>
    <n v="122.12"/>
  </r>
  <r>
    <n v="1314"/>
    <s v="US-2017-134488"/>
    <x v="30"/>
    <x v="446"/>
    <d v="2017-10-01T00:00:00"/>
    <s v="Standard Class"/>
    <s v="PK-19075"/>
    <s v="Pete Kriz"/>
    <s v="Consumer"/>
    <s v="United States"/>
    <s v="Columbus"/>
    <x v="24"/>
    <n v="43229"/>
    <s v="East"/>
    <s v="FUR-CH-10003199"/>
    <x v="0"/>
    <s v="Chairs"/>
    <s v="Office Star - Contemporary Task Swivel Chair"/>
    <n v="155.37200000000001"/>
  </r>
  <r>
    <n v="1315"/>
    <s v="CA-2017-145919"/>
    <x v="33"/>
    <x v="122"/>
    <d v="2017-12-23T00:00:00"/>
    <s v="Standard Class"/>
    <s v="HG-14965"/>
    <s v="Henry Goldwyn"/>
    <s v="Corporate"/>
    <s v="United States"/>
    <s v="Los Angeles"/>
    <x v="1"/>
    <n v="90032"/>
    <s v="West"/>
    <s v="OFF-PA-10003072"/>
    <x v="1"/>
    <s v="Paper"/>
    <s v="Eureka Recycled Copy Paper 8 1/2&quot; x 11&quot;, Ream"/>
    <n v="38.880000000000003"/>
  </r>
  <r>
    <n v="1316"/>
    <s v="CA-2017-145919"/>
    <x v="33"/>
    <x v="122"/>
    <d v="2017-12-23T00:00:00"/>
    <s v="Standard Class"/>
    <s v="HG-14965"/>
    <s v="Henry Goldwyn"/>
    <s v="Corporate"/>
    <s v="United States"/>
    <s v="Los Angeles"/>
    <x v="1"/>
    <n v="90032"/>
    <s v="West"/>
    <s v="FUR-FU-10004960"/>
    <x v="0"/>
    <s v="Furnishings"/>
    <s v="Seth Thomas 12&quot; Clock w/ Goldtone Case"/>
    <n v="183.84"/>
  </r>
  <r>
    <n v="1317"/>
    <s v="CA-2017-145919"/>
    <x v="33"/>
    <x v="122"/>
    <d v="2017-12-23T00:00:00"/>
    <s v="Standard Class"/>
    <s v="HG-14965"/>
    <s v="Henry Goldwyn"/>
    <s v="Corporate"/>
    <s v="United States"/>
    <s v="Los Angeles"/>
    <x v="1"/>
    <n v="90032"/>
    <s v="West"/>
    <s v="OFF-SU-10003505"/>
    <x v="1"/>
    <s v="Supplies"/>
    <s v="Premier Electric Letter Opener"/>
    <n v="579.29999999999995"/>
  </r>
  <r>
    <n v="1318"/>
    <s v="CA-2018-157651"/>
    <x v="19"/>
    <x v="389"/>
    <d v="2018-12-14T00:00:00"/>
    <s v="Standard Class"/>
    <s v="HA-14920"/>
    <s v="Helen Andreada"/>
    <s v="Consumer"/>
    <s v="United States"/>
    <s v="Philadelphia"/>
    <x v="9"/>
    <n v="19120"/>
    <s v="East"/>
    <s v="TEC-AC-10003116"/>
    <x v="2"/>
    <s v="Accessories"/>
    <s v="Memorex Froggy Flash Drive 8 GB"/>
    <n v="14.2"/>
  </r>
  <r>
    <n v="1319"/>
    <s v="CA-2015-160773"/>
    <x v="38"/>
    <x v="268"/>
    <d v="2015-07-05T00:00:00"/>
    <s v="Standard Class"/>
    <s v="LW-16825"/>
    <s v="Laurel Workman"/>
    <s v="Corporate"/>
    <s v="United States"/>
    <s v="Deltona"/>
    <x v="2"/>
    <n v="32725"/>
    <s v="South"/>
    <s v="TEC-PH-10004586"/>
    <x v="2"/>
    <s v="Phones"/>
    <s v="Wilson SignalBoost 841262 DB PRO Amplifier Kit"/>
    <n v="575.91999999999996"/>
  </r>
  <r>
    <n v="1320"/>
    <s v="CA-2015-160773"/>
    <x v="38"/>
    <x v="268"/>
    <d v="2015-07-05T00:00:00"/>
    <s v="Standard Class"/>
    <s v="LW-16825"/>
    <s v="Laurel Workman"/>
    <s v="Corporate"/>
    <s v="United States"/>
    <s v="Deltona"/>
    <x v="2"/>
    <n v="32725"/>
    <s v="South"/>
    <s v="OFF-BI-10000546"/>
    <x v="1"/>
    <s v="Binders"/>
    <s v="Avery Durable Binders"/>
    <n v="5.1840000000000002"/>
  </r>
  <r>
    <n v="1321"/>
    <s v="CA-2018-167703"/>
    <x v="31"/>
    <x v="447"/>
    <d v="2018-02-08T00:00:00"/>
    <s v="Standard Class"/>
    <s v="MC-17575"/>
    <s v="Matt Collins"/>
    <s v="Consumer"/>
    <s v="United States"/>
    <s v="Cincinnati"/>
    <x v="24"/>
    <n v="45231"/>
    <s v="East"/>
    <s v="OFF-BI-10002071"/>
    <x v="1"/>
    <s v="Binders"/>
    <s v="Fellowes Black Plastic Comb Bindings"/>
    <n v="5.2290000000000001"/>
  </r>
  <r>
    <n v="1322"/>
    <s v="CA-2018-167703"/>
    <x v="31"/>
    <x v="447"/>
    <d v="2018-02-08T00:00:00"/>
    <s v="Standard Class"/>
    <s v="MC-17575"/>
    <s v="Matt Collins"/>
    <s v="Consumer"/>
    <s v="United States"/>
    <s v="Cincinnati"/>
    <x v="24"/>
    <n v="45231"/>
    <s v="East"/>
    <s v="OFF-ST-10001490"/>
    <x v="1"/>
    <s v="Storage"/>
    <s v="Hot File 7-Pocket, Floor Stand"/>
    <n v="285.55200000000002"/>
  </r>
  <r>
    <n v="1323"/>
    <s v="CA-2018-121804"/>
    <x v="52"/>
    <x v="448"/>
    <d v="2018-03-08T00:00:00"/>
    <s v="Standard Class"/>
    <s v="LP-17095"/>
    <s v="Liz Preis"/>
    <s v="Consumer"/>
    <s v="United States"/>
    <s v="Murray"/>
    <x v="0"/>
    <n v="42071"/>
    <s v="South"/>
    <s v="OFF-AP-10004859"/>
    <x v="1"/>
    <s v="Appliances"/>
    <s v="Acco 6 Outlet Guardian Premium Surge Suppressor"/>
    <n v="72.8"/>
  </r>
  <r>
    <n v="1324"/>
    <s v="CA-2018-162635"/>
    <x v="32"/>
    <x v="449"/>
    <d v="2018-10-10T00:00:00"/>
    <s v="First Class"/>
    <s v="EB-14170"/>
    <s v="Evan Bailliet"/>
    <s v="Consumer"/>
    <s v="United States"/>
    <s v="Wilmington"/>
    <x v="3"/>
    <n v="28403"/>
    <s v="South"/>
    <s v="OFF-PA-10002659"/>
    <x v="1"/>
    <s v="Paper"/>
    <s v="Avoid Verbal Orders Carbonless Minifold Book"/>
    <n v="10.816000000000001"/>
  </r>
  <r>
    <n v="1325"/>
    <s v="CA-2015-107153"/>
    <x v="10"/>
    <x v="450"/>
    <d v="2015-10-03T00:00:00"/>
    <s v="Standard Class"/>
    <s v="GZ-14545"/>
    <s v="George Zrebassa"/>
    <s v="Corporate"/>
    <s v="United States"/>
    <s v="Lawrence"/>
    <x v="31"/>
    <n v="1841"/>
    <s v="East"/>
    <s v="OFF-ST-10001321"/>
    <x v="1"/>
    <s v="Storage"/>
    <s v="Decoflex Hanging Personal Folder File, Blue"/>
    <n v="46.26"/>
  </r>
  <r>
    <n v="1326"/>
    <s v="US-2015-117058"/>
    <x v="23"/>
    <x v="279"/>
    <d v="2015-05-30T00:00:00"/>
    <s v="First Class"/>
    <s v="LE-16810"/>
    <s v="Laurel Elliston"/>
    <s v="Consumer"/>
    <s v="United States"/>
    <s v="Chicago"/>
    <x v="10"/>
    <n v="60653"/>
    <s v="Central"/>
    <s v="OFF-BI-10004139"/>
    <x v="1"/>
    <s v="Binders"/>
    <s v="Fellowes Presentation Covers for Comb Binding Machines"/>
    <n v="17.46"/>
  </r>
  <r>
    <n v="1327"/>
    <s v="CA-2016-120439"/>
    <x v="17"/>
    <x v="451"/>
    <d v="2016-06-18T00:00:00"/>
    <s v="Standard Class"/>
    <s v="AD-10180"/>
    <s v="Alan Dominguez"/>
    <s v="Home Office"/>
    <s v="United States"/>
    <s v="Philadelphia"/>
    <x v="9"/>
    <n v="19120"/>
    <s v="East"/>
    <s v="FUR-FU-10001867"/>
    <x v="0"/>
    <s v="Furnishings"/>
    <s v="Eldon Expressions Punched Metal &amp; Wood Desk Accessories, Pewter &amp; Cherry"/>
    <n v="51.072000000000003"/>
  </r>
  <r>
    <n v="1328"/>
    <s v="CA-2017-128258"/>
    <x v="48"/>
    <x v="452"/>
    <d v="2017-04-01T00:00:00"/>
    <s v="First Class"/>
    <s v="CP-12085"/>
    <s v="Cathy Prescott"/>
    <s v="Corporate"/>
    <s v="United States"/>
    <s v="Norwich"/>
    <x v="29"/>
    <n v="6360"/>
    <s v="East"/>
    <s v="OFF-PA-10004156"/>
    <x v="1"/>
    <s v="Paper"/>
    <s v="Xerox 188"/>
    <n v="11.34"/>
  </r>
  <r>
    <n v="1329"/>
    <s v="CA-2018-106033"/>
    <x v="2"/>
    <x v="453"/>
    <d v="2018-10-18T00:00:00"/>
    <s v="Second Class"/>
    <s v="FG-14260"/>
    <s v="Frank Gastineau"/>
    <s v="Home Office"/>
    <s v="United States"/>
    <s v="San Francisco"/>
    <x v="1"/>
    <n v="94110"/>
    <s v="West"/>
    <s v="OFF-AR-10002818"/>
    <x v="1"/>
    <s v="Art"/>
    <s v="Panasonic KP-310 Heavy-Duty Electric Pencil Sharpener"/>
    <n v="87.92"/>
  </r>
  <r>
    <n v="1330"/>
    <s v="CA-2017-142762"/>
    <x v="49"/>
    <x v="454"/>
    <d v="2017-05-27T00:00:00"/>
    <s v="Standard Class"/>
    <s v="LD-17005"/>
    <s v="Lisa DeCherney"/>
    <s v="Consumer"/>
    <s v="United States"/>
    <s v="San Francisco"/>
    <x v="1"/>
    <n v="94109"/>
    <s v="West"/>
    <s v="FUR-FU-10003691"/>
    <x v="0"/>
    <s v="Furnishings"/>
    <s v="Eldon Image Series Desk Accessories, Ebony"/>
    <n v="37.049999999999997"/>
  </r>
  <r>
    <n v="1331"/>
    <s v="CA-2018-127705"/>
    <x v="23"/>
    <x v="455"/>
    <d v="2018-06-06T00:00:00"/>
    <s v="Standard Class"/>
    <s v="AB-10255"/>
    <s v="Alejandro Ballentine"/>
    <s v="Home Office"/>
    <s v="United States"/>
    <s v="Lorain"/>
    <x v="24"/>
    <n v="44052"/>
    <s v="East"/>
    <s v="TEC-PH-10000347"/>
    <x v="2"/>
    <s v="Phones"/>
    <s v="Cush Cases Heavy Duty Rugged Cover Case for Samsung Galaxy S5 - Purple"/>
    <n v="2.97"/>
  </r>
  <r>
    <n v="1332"/>
    <s v="CA-2018-127705"/>
    <x v="23"/>
    <x v="455"/>
    <d v="2018-06-06T00:00:00"/>
    <s v="Standard Class"/>
    <s v="AB-10255"/>
    <s v="Alejandro Ballentine"/>
    <s v="Home Office"/>
    <s v="United States"/>
    <s v="Lorain"/>
    <x v="24"/>
    <n v="44052"/>
    <s v="East"/>
    <s v="OFF-ST-10004507"/>
    <x v="1"/>
    <s v="Storage"/>
    <s v="Advantus Rolling Storage Box"/>
    <n v="27.44"/>
  </r>
  <r>
    <n v="1333"/>
    <s v="CA-2015-122567"/>
    <x v="51"/>
    <x v="456"/>
    <d v="2015-02-21T00:00:00"/>
    <s v="Standard Class"/>
    <s v="MN-17935"/>
    <s v="Michael Nguyen"/>
    <s v="Consumer"/>
    <s v="United States"/>
    <s v="Dallas"/>
    <x v="5"/>
    <n v="75220"/>
    <s v="Central"/>
    <s v="OFF-BI-10002012"/>
    <x v="1"/>
    <s v="Binders"/>
    <s v="Wilson Jones Easy Flow II Sheet Lifters"/>
    <n v="1.08"/>
  </r>
  <r>
    <n v="1334"/>
    <s v="CA-2015-122567"/>
    <x v="51"/>
    <x v="456"/>
    <d v="2015-02-21T00:00:00"/>
    <s v="Standard Class"/>
    <s v="MN-17935"/>
    <s v="Michael Nguyen"/>
    <s v="Consumer"/>
    <s v="United States"/>
    <s v="Dallas"/>
    <x v="5"/>
    <n v="75220"/>
    <s v="Central"/>
    <s v="OFF-AP-10001303"/>
    <x v="1"/>
    <s v="Appliances"/>
    <s v="Holmes Cool Mist Humidifier for the Whole House with 8-Gallon Output per Day, Extended Life Filter"/>
    <n v="7.96"/>
  </r>
  <r>
    <n v="1335"/>
    <s v="CA-2015-121664"/>
    <x v="35"/>
    <x v="457"/>
    <d v="2015-05-10T00:00:00"/>
    <s v="Standard Class"/>
    <s v="HP-14815"/>
    <s v="Harold Pawlan"/>
    <s v="Home Office"/>
    <s v="United States"/>
    <s v="Los Angeles"/>
    <x v="1"/>
    <n v="90049"/>
    <s v="West"/>
    <s v="OFF-BI-10003684"/>
    <x v="1"/>
    <s v="Binders"/>
    <s v="Wilson Jones Legal Size Ring Binders"/>
    <n v="140.73599999999999"/>
  </r>
  <r>
    <n v="1336"/>
    <s v="CA-2017-122133"/>
    <x v="7"/>
    <x v="458"/>
    <d v="2017-05-23T00:00:00"/>
    <s v="Standard Class"/>
    <s v="JR-15670"/>
    <s v="Jim Radford"/>
    <s v="Consumer"/>
    <s v="United States"/>
    <s v="Middletown"/>
    <x v="29"/>
    <n v="6457"/>
    <s v="East"/>
    <s v="OFF-ST-10002574"/>
    <x v="1"/>
    <s v="Storage"/>
    <s v="SAFCO Commercial Wire Shelving, Black"/>
    <n v="552.55999999999995"/>
  </r>
  <r>
    <n v="1337"/>
    <s v="US-2018-123281"/>
    <x v="24"/>
    <x v="459"/>
    <d v="2018-04-07T00:00:00"/>
    <s v="Standard Class"/>
    <s v="JF-15190"/>
    <s v="Jamie Frazer"/>
    <s v="Consumer"/>
    <s v="United States"/>
    <s v="Los Angeles"/>
    <x v="1"/>
    <n v="90008"/>
    <s v="West"/>
    <s v="FUR-FU-10003724"/>
    <x v="0"/>
    <s v="Furnishings"/>
    <s v="Westinghouse Clip-On Gooseneck Lamps"/>
    <n v="25.11"/>
  </r>
  <r>
    <n v="1338"/>
    <s v="CA-2018-100524"/>
    <x v="48"/>
    <x v="185"/>
    <d v="2018-04-02T00:00:00"/>
    <s v="Second Class"/>
    <s v="CM-12115"/>
    <s v="Chad McGuire"/>
    <s v="Consumer"/>
    <s v="United States"/>
    <s v="New York City"/>
    <x v="15"/>
    <n v="10011"/>
    <s v="East"/>
    <s v="FUR-FU-10004018"/>
    <x v="0"/>
    <s v="Furnishings"/>
    <s v="Tensor Computer Mounted Lamp"/>
    <n v="29.78"/>
  </r>
  <r>
    <n v="1339"/>
    <s v="CA-2018-100524"/>
    <x v="48"/>
    <x v="185"/>
    <d v="2018-04-02T00:00:00"/>
    <s v="Second Class"/>
    <s v="CM-12115"/>
    <s v="Chad McGuire"/>
    <s v="Consumer"/>
    <s v="United States"/>
    <s v="New York City"/>
    <x v="15"/>
    <n v="10011"/>
    <s v="East"/>
    <s v="TEC-PH-10002549"/>
    <x v="2"/>
    <s v="Phones"/>
    <s v="Polycom SoundPoint IP 450 VoIP phone"/>
    <n v="677.58"/>
  </r>
  <r>
    <n v="1340"/>
    <s v="CA-2018-100524"/>
    <x v="48"/>
    <x v="185"/>
    <d v="2018-04-02T00:00:00"/>
    <s v="Second Class"/>
    <s v="CM-12115"/>
    <s v="Chad McGuire"/>
    <s v="Consumer"/>
    <s v="United States"/>
    <s v="New York City"/>
    <x v="15"/>
    <n v="10011"/>
    <s v="East"/>
    <s v="OFF-PA-10004911"/>
    <x v="1"/>
    <s v="Paper"/>
    <s v="Rediform S.O.S. 1-Up Phone Message Bk, 4-1/4x3-1/16 Bk, 1 Form/Pg, 40 Messages/Bk, 3/Pk"/>
    <n v="75.040000000000006"/>
  </r>
  <r>
    <n v="1341"/>
    <s v="CA-2018-113481"/>
    <x v="41"/>
    <x v="460"/>
    <d v="2018-01-04T00:00:00"/>
    <s v="First Class"/>
    <s v="AS-10045"/>
    <s v="Aaron Smayling"/>
    <s v="Corporate"/>
    <s v="United States"/>
    <s v="Jacksonville"/>
    <x v="3"/>
    <n v="28540"/>
    <s v="South"/>
    <s v="TEC-MA-10002178"/>
    <x v="2"/>
    <s v="Machines"/>
    <s v="Cisco CP-7937G Unified IP Conference Station Phone"/>
    <n v="695.7"/>
  </r>
  <r>
    <n v="1342"/>
    <s v="CA-2018-113481"/>
    <x v="41"/>
    <x v="460"/>
    <d v="2018-01-04T00:00:00"/>
    <s v="First Class"/>
    <s v="AS-10045"/>
    <s v="Aaron Smayling"/>
    <s v="Corporate"/>
    <s v="United States"/>
    <s v="Jacksonville"/>
    <x v="3"/>
    <n v="28540"/>
    <s v="South"/>
    <s v="OFF-BI-10003694"/>
    <x v="1"/>
    <s v="Binders"/>
    <s v="Avery 3 1/2&quot; Diskette Storage Pages, 10/Pack"/>
    <n v="15.66"/>
  </r>
  <r>
    <n v="1343"/>
    <s v="CA-2018-113481"/>
    <x v="41"/>
    <x v="460"/>
    <d v="2018-01-04T00:00:00"/>
    <s v="First Class"/>
    <s v="AS-10045"/>
    <s v="Aaron Smayling"/>
    <s v="Corporate"/>
    <s v="United States"/>
    <s v="Jacksonville"/>
    <x v="3"/>
    <n v="28540"/>
    <s v="South"/>
    <s v="OFF-BI-10000474"/>
    <x v="1"/>
    <s v="Binders"/>
    <s v="Avery Recycled Flexi-View Covers for Binding Systems"/>
    <n v="28.853999999999999"/>
  </r>
  <r>
    <n v="1344"/>
    <s v="CA-2016-131758"/>
    <x v="23"/>
    <x v="71"/>
    <d v="2016-06-01T00:00:00"/>
    <s v="Standard Class"/>
    <s v="KB-16315"/>
    <s v="Karl Braun"/>
    <s v="Consumer"/>
    <s v="United States"/>
    <s v="Freeport"/>
    <x v="15"/>
    <n v="11520"/>
    <s v="East"/>
    <s v="OFF-AR-10000411"/>
    <x v="1"/>
    <s v="Art"/>
    <s v="Boston 16701 Slimline Battery Pencil Sharpener"/>
    <n v="47.82"/>
  </r>
  <r>
    <n v="1345"/>
    <s v="CA-2016-131758"/>
    <x v="23"/>
    <x v="71"/>
    <d v="2016-06-01T00:00:00"/>
    <s v="Standard Class"/>
    <s v="KB-16315"/>
    <s v="Karl Braun"/>
    <s v="Consumer"/>
    <s v="United States"/>
    <s v="Freeport"/>
    <x v="15"/>
    <n v="11520"/>
    <s v="East"/>
    <s v="OFF-LA-10000262"/>
    <x v="1"/>
    <s v="Labels"/>
    <s v="Avery 494"/>
    <n v="13.05"/>
  </r>
  <r>
    <n v="1346"/>
    <s v="CA-2015-118339"/>
    <x v="37"/>
    <x v="461"/>
    <d v="2015-03-24T00:00:00"/>
    <s v="Standard Class"/>
    <s v="BN-11515"/>
    <s v="Bradley Nguyen"/>
    <s v="Consumer"/>
    <s v="United States"/>
    <s v="Lakeville"/>
    <x v="11"/>
    <n v="55044"/>
    <s v="Central"/>
    <s v="OFF-AP-10001154"/>
    <x v="1"/>
    <s v="Appliances"/>
    <s v="Bionaire Personal Warm Mist Humidifier/Vaporizer"/>
    <n v="93.78"/>
  </r>
  <r>
    <n v="1347"/>
    <s v="CA-2015-118339"/>
    <x v="37"/>
    <x v="461"/>
    <d v="2015-03-24T00:00:00"/>
    <s v="Standard Class"/>
    <s v="BN-11515"/>
    <s v="Bradley Nguyen"/>
    <s v="Consumer"/>
    <s v="United States"/>
    <s v="Lakeville"/>
    <x v="11"/>
    <n v="55044"/>
    <s v="Central"/>
    <s v="OFF-PA-10000466"/>
    <x v="1"/>
    <s v="Paper"/>
    <s v="Memo Book, 100 Message Capacity, 5 3/8â€ x 11â€"/>
    <n v="47.18"/>
  </r>
  <r>
    <n v="1348"/>
    <s v="CA-2015-118339"/>
    <x v="37"/>
    <x v="461"/>
    <d v="2015-03-24T00:00:00"/>
    <s v="Standard Class"/>
    <s v="BN-11515"/>
    <s v="Bradley Nguyen"/>
    <s v="Consumer"/>
    <s v="United States"/>
    <s v="Lakeville"/>
    <x v="11"/>
    <n v="55044"/>
    <s v="Central"/>
    <s v="OFF-AR-10003829"/>
    <x v="1"/>
    <s v="Art"/>
    <s v="Newell 35"/>
    <n v="19.68"/>
  </r>
  <r>
    <n v="1349"/>
    <s v="CA-2015-118339"/>
    <x v="37"/>
    <x v="461"/>
    <d v="2015-03-24T00:00:00"/>
    <s v="Standard Class"/>
    <s v="BN-11515"/>
    <s v="Bradley Nguyen"/>
    <s v="Consumer"/>
    <s v="United States"/>
    <s v="Lakeville"/>
    <x v="11"/>
    <n v="55044"/>
    <s v="Central"/>
    <s v="OFF-BI-10001758"/>
    <x v="1"/>
    <s v="Binders"/>
    <s v="Wilson Jones 14 Line Acrylic Coated Pressboard Data Binders"/>
    <n v="53.4"/>
  </r>
  <r>
    <n v="1350"/>
    <s v="CA-2015-118339"/>
    <x v="37"/>
    <x v="461"/>
    <d v="2015-03-24T00:00:00"/>
    <s v="Standard Class"/>
    <s v="BN-11515"/>
    <s v="Bradley Nguyen"/>
    <s v="Consumer"/>
    <s v="United States"/>
    <s v="Lakeville"/>
    <x v="11"/>
    <n v="55044"/>
    <s v="Central"/>
    <s v="OFF-BI-10000136"/>
    <x v="1"/>
    <s v="Binders"/>
    <s v="Avery Non-Stick Heavy Duty View Round Locking Ring Binders"/>
    <n v="35.880000000000003"/>
  </r>
  <r>
    <n v="1351"/>
    <s v="CA-2015-153976"/>
    <x v="10"/>
    <x v="462"/>
    <d v="2015-10-08T00:00:00"/>
    <s v="Second Class"/>
    <s v="BP-11290"/>
    <s v="Beth Paige"/>
    <s v="Consumer"/>
    <s v="United States"/>
    <s v="Evanston"/>
    <x v="10"/>
    <n v="60201"/>
    <s v="Central"/>
    <s v="FUR-CH-10002880"/>
    <x v="0"/>
    <s v="Chairs"/>
    <s v="Global High-Back Leather Tilter, Burgundy"/>
    <n v="258.279"/>
  </r>
  <r>
    <n v="1352"/>
    <s v="CA-2017-162901"/>
    <x v="48"/>
    <x v="463"/>
    <d v="2017-03-31T00:00:00"/>
    <s v="First Class"/>
    <s v="AS-10045"/>
    <s v="Aaron Smayling"/>
    <s v="Corporate"/>
    <s v="United States"/>
    <s v="Arlington"/>
    <x v="17"/>
    <n v="22204"/>
    <s v="South"/>
    <s v="OFF-ST-10000649"/>
    <x v="1"/>
    <s v="Storage"/>
    <s v="Hanging Personal Folder File"/>
    <n v="31.4"/>
  </r>
  <r>
    <n v="1353"/>
    <s v="CA-2018-162978"/>
    <x v="20"/>
    <x v="464"/>
    <d v="2018-05-09T00:00:00"/>
    <s v="Standard Class"/>
    <s v="LW-16990"/>
    <s v="Lindsay Williams"/>
    <s v="Corporate"/>
    <s v="United States"/>
    <s v="San Francisco"/>
    <x v="1"/>
    <n v="94109"/>
    <s v="West"/>
    <s v="TEC-PH-10003092"/>
    <x v="2"/>
    <s v="Phones"/>
    <s v="Motorola L804"/>
    <n v="183.96"/>
  </r>
  <r>
    <n v="1354"/>
    <s v="CA-2018-162978"/>
    <x v="20"/>
    <x v="464"/>
    <d v="2018-05-09T00:00:00"/>
    <s v="Standard Class"/>
    <s v="LW-16990"/>
    <s v="Lindsay Williams"/>
    <s v="Corporate"/>
    <s v="United States"/>
    <s v="San Francisco"/>
    <x v="1"/>
    <n v="94109"/>
    <s v="West"/>
    <s v="OFF-PA-10002250"/>
    <x v="1"/>
    <s v="Paper"/>
    <s v="Things To Do Today Pad"/>
    <n v="17.61"/>
  </r>
  <r>
    <n v="1355"/>
    <s v="CA-2018-162978"/>
    <x v="20"/>
    <x v="464"/>
    <d v="2018-05-09T00:00:00"/>
    <s v="Standard Class"/>
    <s v="LW-16990"/>
    <s v="Lindsay Williams"/>
    <s v="Corporate"/>
    <s v="United States"/>
    <s v="San Francisco"/>
    <x v="1"/>
    <n v="94109"/>
    <s v="West"/>
    <s v="FUR-TA-10003473"/>
    <x v="0"/>
    <s v="Tables"/>
    <s v="Bretford Rectangular Conference Table Tops"/>
    <n v="300.904"/>
  </r>
  <r>
    <n v="1356"/>
    <s v="US-2015-160444"/>
    <x v="45"/>
    <x v="260"/>
    <d v="2015-07-05T00:00:00"/>
    <s v="Same Day"/>
    <s v="DC-12850"/>
    <s v="Dan Campbell"/>
    <s v="Consumer"/>
    <s v="United States"/>
    <s v="Houston"/>
    <x v="5"/>
    <n v="77036"/>
    <s v="Central"/>
    <s v="OFF-ST-10001522"/>
    <x v="1"/>
    <s v="Storage"/>
    <s v="Gould Plastics 18-Pocket Panel Bin, 34w x 5-1/4d x 20-1/2h"/>
    <n v="220.77600000000001"/>
  </r>
  <r>
    <n v="1357"/>
    <s v="US-2015-160444"/>
    <x v="45"/>
    <x v="260"/>
    <d v="2015-07-05T00:00:00"/>
    <s v="Same Day"/>
    <s v="DC-12850"/>
    <s v="Dan Campbell"/>
    <s v="Consumer"/>
    <s v="United States"/>
    <s v="Houston"/>
    <x v="5"/>
    <n v="77036"/>
    <s v="Central"/>
    <s v="OFF-ST-10000563"/>
    <x v="1"/>
    <s v="Storage"/>
    <s v="Fellowes Bankers Box Stor/Drawer Steel Plus"/>
    <n v="281.42399999999998"/>
  </r>
  <r>
    <n v="1358"/>
    <s v="CA-2017-145247"/>
    <x v="20"/>
    <x v="465"/>
    <d v="2017-05-07T00:00:00"/>
    <s v="First Class"/>
    <s v="ND-18370"/>
    <s v="Natalie DeCherney"/>
    <s v="Consumer"/>
    <s v="United States"/>
    <s v="Louisville"/>
    <x v="0"/>
    <n v="40214"/>
    <s v="South"/>
    <s v="OFF-PA-10003641"/>
    <x v="1"/>
    <s v="Paper"/>
    <s v="Xerox 1909"/>
    <n v="79.14"/>
  </r>
  <r>
    <n v="1359"/>
    <s v="CA-2018-160045"/>
    <x v="18"/>
    <x v="466"/>
    <d v="2018-04-27T00:00:00"/>
    <s v="First Class"/>
    <s v="LB-16735"/>
    <s v="Larry Blacks"/>
    <s v="Consumer"/>
    <s v="United States"/>
    <s v="Fort Worth"/>
    <x v="5"/>
    <n v="76106"/>
    <s v="Central"/>
    <s v="FUR-FU-10000010"/>
    <x v="0"/>
    <s v="Furnishings"/>
    <s v="DAX Value U-Channel Document Frames, Easel Back"/>
    <n v="1.988"/>
  </r>
  <r>
    <n v="1360"/>
    <s v="US-2015-151925"/>
    <x v="30"/>
    <x v="467"/>
    <d v="2015-10-01T00:00:00"/>
    <s v="Second Class"/>
    <s v="KT-16465"/>
    <s v="Kean Takahito"/>
    <s v="Consumer"/>
    <s v="United States"/>
    <s v="Los Angeles"/>
    <x v="1"/>
    <n v="90049"/>
    <s v="West"/>
    <s v="FUR-CH-10002961"/>
    <x v="0"/>
    <s v="Chairs"/>
    <s v="Leather Task Chair, Black"/>
    <n v="145.56800000000001"/>
  </r>
  <r>
    <n v="1361"/>
    <s v="CA-2018-125199"/>
    <x v="2"/>
    <x v="15"/>
    <d v="2018-10-25T00:00:00"/>
    <s v="Standard Class"/>
    <s v="HM-14860"/>
    <s v="Harry Marie"/>
    <s v="Corporate"/>
    <s v="United States"/>
    <s v="Philadelphia"/>
    <x v="9"/>
    <n v="19120"/>
    <s v="East"/>
    <s v="OFF-AR-10002956"/>
    <x v="1"/>
    <s v="Art"/>
    <s v="Boston 16801 Nautilus Battery Pencil Sharpener"/>
    <n v="123.256"/>
  </r>
  <r>
    <n v="1362"/>
    <s v="CA-2018-125199"/>
    <x v="2"/>
    <x v="15"/>
    <d v="2018-10-25T00:00:00"/>
    <s v="Standard Class"/>
    <s v="HM-14860"/>
    <s v="Harry Marie"/>
    <s v="Corporate"/>
    <s v="United States"/>
    <s v="Philadelphia"/>
    <x v="9"/>
    <n v="19120"/>
    <s v="East"/>
    <s v="OFF-PA-10004041"/>
    <x v="1"/>
    <s v="Paper"/>
    <s v="It's Hot Message Books with Stickers, 2 3/4&quot; x 5&quot;"/>
    <n v="23.68"/>
  </r>
  <r>
    <n v="1363"/>
    <s v="CA-2018-125199"/>
    <x v="2"/>
    <x v="15"/>
    <d v="2018-10-25T00:00:00"/>
    <s v="Standard Class"/>
    <s v="HM-14860"/>
    <s v="Harry Marie"/>
    <s v="Corporate"/>
    <s v="United States"/>
    <s v="Philadelphia"/>
    <x v="9"/>
    <n v="19120"/>
    <s v="East"/>
    <s v="TEC-PH-10001336"/>
    <x v="2"/>
    <s v="Phones"/>
    <s v="Digium D40 VoIP phone"/>
    <n v="309.57600000000002"/>
  </r>
  <r>
    <n v="1364"/>
    <s v="US-2018-155425"/>
    <x v="0"/>
    <x v="468"/>
    <d v="2018-11-11T00:00:00"/>
    <s v="First Class"/>
    <s v="AB-10600"/>
    <s v="Ann Blume"/>
    <s v="Corporate"/>
    <s v="United States"/>
    <s v="Tucson"/>
    <x v="16"/>
    <n v="85705"/>
    <s v="West"/>
    <s v="OFF-BI-10001036"/>
    <x v="1"/>
    <s v="Binders"/>
    <s v="Cardinal EasyOpen D-Ring Binders"/>
    <n v="38.387999999999998"/>
  </r>
  <r>
    <n v="1365"/>
    <s v="US-2018-155425"/>
    <x v="0"/>
    <x v="468"/>
    <d v="2018-11-11T00:00:00"/>
    <s v="First Class"/>
    <s v="AB-10600"/>
    <s v="Ann Blume"/>
    <s v="Corporate"/>
    <s v="United States"/>
    <s v="Tucson"/>
    <x v="16"/>
    <n v="85705"/>
    <s v="West"/>
    <s v="TEC-MA-10003183"/>
    <x v="2"/>
    <s v="Machines"/>
    <s v="DYMO CardScan Personal V9 Business Card Scanner"/>
    <n v="95.994"/>
  </r>
  <r>
    <n v="1366"/>
    <s v="US-2018-155425"/>
    <x v="0"/>
    <x v="468"/>
    <d v="2018-11-11T00:00:00"/>
    <s v="First Class"/>
    <s v="AB-10600"/>
    <s v="Ann Blume"/>
    <s v="Corporate"/>
    <s v="United States"/>
    <s v="Tucson"/>
    <x v="16"/>
    <n v="85705"/>
    <s v="West"/>
    <s v="TEC-AC-10001314"/>
    <x v="2"/>
    <s v="Accessories"/>
    <s v="Case Logic 2.4GHz Wireless Keyboard"/>
    <n v="239.952"/>
  </r>
  <r>
    <n v="1367"/>
    <s v="US-2018-155425"/>
    <x v="0"/>
    <x v="468"/>
    <d v="2018-11-11T00:00:00"/>
    <s v="First Class"/>
    <s v="AB-10600"/>
    <s v="Ann Blume"/>
    <s v="Corporate"/>
    <s v="United States"/>
    <s v="Tucson"/>
    <x v="16"/>
    <n v="85705"/>
    <s v="West"/>
    <s v="TEC-PH-10002563"/>
    <x v="2"/>
    <s v="Phones"/>
    <s v="Adtran 1202752G1"/>
    <n v="201.584"/>
  </r>
  <r>
    <n v="1368"/>
    <s v="US-2018-155425"/>
    <x v="0"/>
    <x v="468"/>
    <d v="2018-11-11T00:00:00"/>
    <s v="First Class"/>
    <s v="AB-10600"/>
    <s v="Ann Blume"/>
    <s v="Corporate"/>
    <s v="United States"/>
    <s v="Tucson"/>
    <x v="16"/>
    <n v="85705"/>
    <s v="West"/>
    <s v="FUR-CH-10003312"/>
    <x v="0"/>
    <s v="Chairs"/>
    <s v="Hon 2090 â€œPillow Softâ€ Series Mid Back Swivel/Tilt Chairs"/>
    <n v="899.13599999999997"/>
  </r>
  <r>
    <n v="1369"/>
    <s v="CA-2018-133249"/>
    <x v="45"/>
    <x v="141"/>
    <d v="2018-07-11T00:00:00"/>
    <s v="First Class"/>
    <s v="SZ-20035"/>
    <s v="Sam Zeldin"/>
    <s v="Home Office"/>
    <s v="United States"/>
    <s v="Pico Rivera"/>
    <x v="1"/>
    <n v="90660"/>
    <s v="West"/>
    <s v="FUR-FU-10001588"/>
    <x v="0"/>
    <s v="Furnishings"/>
    <s v="Deflect-o SuperTray Unbreakable Stackable Tray, Letter, Black"/>
    <n v="145.9"/>
  </r>
  <r>
    <n v="1370"/>
    <s v="US-2016-103471"/>
    <x v="27"/>
    <x v="100"/>
    <d v="2016-12-28T00:00:00"/>
    <s v="Standard Class"/>
    <s v="JR-15670"/>
    <s v="Jim Radford"/>
    <s v="Consumer"/>
    <s v="United States"/>
    <s v="Colorado Springs"/>
    <x v="22"/>
    <n v="80906"/>
    <s v="West"/>
    <s v="FUR-BO-10002613"/>
    <x v="0"/>
    <s v="Bookcases"/>
    <s v="Atlantic Metals Mobile 4-Shelf Bookcases, Custom Colors"/>
    <n v="590.05799999999999"/>
  </r>
  <r>
    <n v="1371"/>
    <s v="US-2016-103471"/>
    <x v="27"/>
    <x v="100"/>
    <d v="2016-12-28T00:00:00"/>
    <s v="Standard Class"/>
    <s v="JR-15670"/>
    <s v="Jim Radford"/>
    <s v="Consumer"/>
    <s v="United States"/>
    <s v="Colorado Springs"/>
    <x v="22"/>
    <n v="80906"/>
    <s v="West"/>
    <s v="OFF-AR-10003405"/>
    <x v="1"/>
    <s v="Art"/>
    <s v="Dixon My First Ticonderoga Pencil, #2"/>
    <n v="14.04"/>
  </r>
  <r>
    <n v="1372"/>
    <s v="CA-2018-136672"/>
    <x v="15"/>
    <x v="469"/>
    <d v="2018-03-12T00:00:00"/>
    <s v="Standard Class"/>
    <s v="MG-17890"/>
    <s v="Michael Granlund"/>
    <s v="Home Office"/>
    <s v="United States"/>
    <s v="Clinton"/>
    <x v="39"/>
    <n v="20735"/>
    <s v="East"/>
    <s v="TEC-AC-10004510"/>
    <x v="2"/>
    <s v="Accessories"/>
    <s v="Logitech Desktop MK120 Mouse and keyboard Combo"/>
    <n v="49.08"/>
  </r>
  <r>
    <n v="1373"/>
    <s v="US-2015-157021"/>
    <x v="24"/>
    <x v="470"/>
    <d v="2015-04-06T00:00:00"/>
    <s v="Second Class"/>
    <s v="KM-16720"/>
    <s v="Kunst Miller"/>
    <s v="Consumer"/>
    <s v="United States"/>
    <s v="Vallejo"/>
    <x v="1"/>
    <n v="94591"/>
    <s v="West"/>
    <s v="OFF-LA-10002312"/>
    <x v="1"/>
    <s v="Labels"/>
    <s v="Avery 490"/>
    <n v="29.6"/>
  </r>
  <r>
    <n v="1374"/>
    <s v="US-2015-157021"/>
    <x v="24"/>
    <x v="470"/>
    <d v="2015-04-06T00:00:00"/>
    <s v="Second Class"/>
    <s v="KM-16720"/>
    <s v="Kunst Miller"/>
    <s v="Consumer"/>
    <s v="United States"/>
    <s v="Vallejo"/>
    <x v="1"/>
    <n v="94591"/>
    <s v="West"/>
    <s v="OFF-BI-10000042"/>
    <x v="1"/>
    <s v="Binders"/>
    <s v="Pressboard Data Binder, Crimson, 12&quot; X 8 1/2&quot;"/>
    <n v="17.088000000000001"/>
  </r>
  <r>
    <n v="1375"/>
    <s v="CA-2016-120362"/>
    <x v="12"/>
    <x v="471"/>
    <d v="2016-09-19T00:00:00"/>
    <s v="Standard Class"/>
    <s v="CA-12265"/>
    <s v="Christina Anderson"/>
    <s v="Consumer"/>
    <s v="United States"/>
    <s v="Provo"/>
    <x v="7"/>
    <n v="84604"/>
    <s v="West"/>
    <s v="FUR-TA-10003008"/>
    <x v="0"/>
    <s v="Tables"/>
    <s v="Lesro Round Back Collection Coffee Table, End Table"/>
    <n v="912.75"/>
  </r>
  <r>
    <n v="1376"/>
    <s v="CA-2015-126361"/>
    <x v="36"/>
    <x v="472"/>
    <d v="2015-08-09T00:00:00"/>
    <s v="Second Class"/>
    <s v="VD-21670"/>
    <s v="Valerie Dominguez"/>
    <s v="Consumer"/>
    <s v="United States"/>
    <s v="Pleasant Grove"/>
    <x v="7"/>
    <n v="84062"/>
    <s v="West"/>
    <s v="OFF-AP-10003590"/>
    <x v="1"/>
    <s v="Appliances"/>
    <s v="Hoover WindTunnel Plus Canister Vacuum"/>
    <n v="1089.75"/>
  </r>
  <r>
    <n v="1377"/>
    <s v="CA-2015-126361"/>
    <x v="36"/>
    <x v="472"/>
    <d v="2015-08-09T00:00:00"/>
    <s v="Second Class"/>
    <s v="VD-21670"/>
    <s v="Valerie Dominguez"/>
    <s v="Consumer"/>
    <s v="United States"/>
    <s v="Pleasant Grove"/>
    <x v="7"/>
    <n v="84062"/>
    <s v="West"/>
    <s v="OFF-PA-10000806"/>
    <x v="1"/>
    <s v="Paper"/>
    <s v="Xerox 1934"/>
    <n v="447.84"/>
  </r>
  <r>
    <n v="1378"/>
    <s v="CA-2015-126361"/>
    <x v="36"/>
    <x v="472"/>
    <d v="2015-08-09T00:00:00"/>
    <s v="Second Class"/>
    <s v="VD-21670"/>
    <s v="Valerie Dominguez"/>
    <s v="Consumer"/>
    <s v="United States"/>
    <s v="Pleasant Grove"/>
    <x v="7"/>
    <n v="84062"/>
    <s v="West"/>
    <s v="OFF-AR-10000896"/>
    <x v="1"/>
    <s v="Art"/>
    <s v="Newell 329"/>
    <n v="16.399999999999999"/>
  </r>
  <r>
    <n v="1379"/>
    <s v="CA-2015-126361"/>
    <x v="36"/>
    <x v="472"/>
    <d v="2015-08-09T00:00:00"/>
    <s v="Second Class"/>
    <s v="VD-21670"/>
    <s v="Valerie Dominguez"/>
    <s v="Consumer"/>
    <s v="United States"/>
    <s v="Pleasant Grove"/>
    <x v="7"/>
    <n v="84062"/>
    <s v="West"/>
    <s v="TEC-PH-10002310"/>
    <x v="2"/>
    <s v="Phones"/>
    <s v="Panasonic KX T7731-B Digital phone"/>
    <n v="399.96"/>
  </r>
  <r>
    <n v="1380"/>
    <s v="CA-2015-126361"/>
    <x v="36"/>
    <x v="472"/>
    <d v="2015-08-09T00:00:00"/>
    <s v="Second Class"/>
    <s v="VD-21670"/>
    <s v="Valerie Dominguez"/>
    <s v="Consumer"/>
    <s v="United States"/>
    <s v="Pleasant Grove"/>
    <x v="7"/>
    <n v="84062"/>
    <s v="West"/>
    <s v="OFF-ST-10002289"/>
    <x v="1"/>
    <s v="Storage"/>
    <s v="Safco Wire Cube Shelving System, For Use as 4 or 5 14&quot; Cubes, Black"/>
    <n v="158.9"/>
  </r>
  <r>
    <n v="1381"/>
    <s v="CA-2015-126361"/>
    <x v="36"/>
    <x v="472"/>
    <d v="2015-08-09T00:00:00"/>
    <s v="Second Class"/>
    <s v="VD-21670"/>
    <s v="Valerie Dominguez"/>
    <s v="Consumer"/>
    <s v="United States"/>
    <s v="Pleasant Grove"/>
    <x v="7"/>
    <n v="84062"/>
    <s v="West"/>
    <s v="OFF-BI-10002852"/>
    <x v="1"/>
    <s v="Binders"/>
    <s v="Ibico Standard Transparent Covers"/>
    <n v="13.183999999999999"/>
  </r>
  <r>
    <n v="1382"/>
    <s v="US-2017-100566"/>
    <x v="22"/>
    <x v="323"/>
    <d v="2017-09-09T00:00:00"/>
    <s v="Standard Class"/>
    <s v="JK-16120"/>
    <s v="Julie Kriz"/>
    <s v="Home Office"/>
    <s v="United States"/>
    <s v="Aurora"/>
    <x v="10"/>
    <n v="60505"/>
    <s v="Central"/>
    <s v="FUR-FU-10003394"/>
    <x v="0"/>
    <s v="Furnishings"/>
    <s v="Tenex &quot;The Solids&quot; Textured Chair Mats"/>
    <n v="83.951999999999998"/>
  </r>
  <r>
    <n v="1383"/>
    <s v="US-2017-108504"/>
    <x v="25"/>
    <x v="473"/>
    <d v="2017-02-05T00:00:00"/>
    <s v="Same Day"/>
    <s v="PP-18955"/>
    <s v="Paul Prost"/>
    <s v="Home Office"/>
    <s v="United States"/>
    <s v="Smyrna"/>
    <x v="32"/>
    <n v="30080"/>
    <s v="South"/>
    <s v="OFF-ST-10002344"/>
    <x v="1"/>
    <s v="Storage"/>
    <s v="Carina 42&quot;Hx23 3/4&quot;W Media Storage Unit"/>
    <n v="80.98"/>
  </r>
  <r>
    <n v="1384"/>
    <s v="US-2017-108504"/>
    <x v="25"/>
    <x v="473"/>
    <d v="2017-02-05T00:00:00"/>
    <s v="Same Day"/>
    <s v="PP-18955"/>
    <s v="Paul Prost"/>
    <s v="Home Office"/>
    <s v="United States"/>
    <s v="Smyrna"/>
    <x v="32"/>
    <n v="30080"/>
    <s v="South"/>
    <s v="OFF-PA-10001289"/>
    <x v="1"/>
    <s v="Paper"/>
    <s v="White Computer Printout Paper by Universal"/>
    <n v="348.84"/>
  </r>
  <r>
    <n v="1385"/>
    <s v="US-2017-108504"/>
    <x v="25"/>
    <x v="473"/>
    <d v="2017-02-05T00:00:00"/>
    <s v="Same Day"/>
    <s v="PP-18955"/>
    <s v="Paul Prost"/>
    <s v="Home Office"/>
    <s v="United States"/>
    <s v="Smyrna"/>
    <x v="32"/>
    <n v="30080"/>
    <s v="South"/>
    <s v="OFF-FA-10000053"/>
    <x v="1"/>
    <s v="Fasteners"/>
    <s v="Revere Boxed Rubber Bands by Revere"/>
    <n v="9.4499999999999993"/>
  </r>
  <r>
    <n v="1386"/>
    <s v="US-2017-108504"/>
    <x v="25"/>
    <x v="473"/>
    <d v="2017-02-05T00:00:00"/>
    <s v="Same Day"/>
    <s v="PP-18955"/>
    <s v="Paul Prost"/>
    <s v="Home Office"/>
    <s v="United States"/>
    <s v="Smyrna"/>
    <x v="32"/>
    <n v="30080"/>
    <s v="South"/>
    <s v="FUR-FU-10004091"/>
    <x v="0"/>
    <s v="Furnishings"/>
    <s v="Eldon 200 Class Desk Accessories, Black"/>
    <n v="18.84"/>
  </r>
  <r>
    <n v="1387"/>
    <s v="US-2017-108504"/>
    <x v="25"/>
    <x v="473"/>
    <d v="2017-02-05T00:00:00"/>
    <s v="Same Day"/>
    <s v="PP-18955"/>
    <s v="Paul Prost"/>
    <s v="Home Office"/>
    <s v="United States"/>
    <s v="Smyrna"/>
    <x v="32"/>
    <n v="30080"/>
    <s v="South"/>
    <s v="FUR-BO-10004015"/>
    <x v="0"/>
    <s v="Bookcases"/>
    <s v="Bush Andora Bookcase, Maple/Graphite Gray Finish"/>
    <n v="239.98"/>
  </r>
  <r>
    <n v="1388"/>
    <s v="US-2017-108504"/>
    <x v="25"/>
    <x v="473"/>
    <d v="2017-02-05T00:00:00"/>
    <s v="Same Day"/>
    <s v="PP-18955"/>
    <s v="Paul Prost"/>
    <s v="Home Office"/>
    <s v="United States"/>
    <s v="Smyrna"/>
    <x v="32"/>
    <n v="30080"/>
    <s v="South"/>
    <s v="OFF-EN-10003001"/>
    <x v="1"/>
    <s v="Envelopes"/>
    <s v="Ames Color-File Green Diamond Border X-ray Mailers"/>
    <n v="167.96"/>
  </r>
  <r>
    <n v="1389"/>
    <s v="US-2017-108504"/>
    <x v="25"/>
    <x v="473"/>
    <d v="2017-02-05T00:00:00"/>
    <s v="Same Day"/>
    <s v="PP-18955"/>
    <s v="Paul Prost"/>
    <s v="Home Office"/>
    <s v="United States"/>
    <s v="Smyrna"/>
    <x v="32"/>
    <n v="30080"/>
    <s v="South"/>
    <s v="TEC-PH-10000215"/>
    <x v="2"/>
    <s v="Phones"/>
    <s v="Plantronics CordlessÂ Phone HeadsetÂ with In-line Volume - M214C"/>
    <n v="104.85"/>
  </r>
  <r>
    <n v="1390"/>
    <s v="US-2017-108504"/>
    <x v="25"/>
    <x v="473"/>
    <d v="2017-02-05T00:00:00"/>
    <s v="Same Day"/>
    <s v="PP-18955"/>
    <s v="Paul Prost"/>
    <s v="Home Office"/>
    <s v="United States"/>
    <s v="Smyrna"/>
    <x v="32"/>
    <n v="30080"/>
    <s v="South"/>
    <s v="TEC-PH-10003645"/>
    <x v="2"/>
    <s v="Phones"/>
    <s v="Aastra 57i VoIP phone"/>
    <n v="484.83"/>
  </r>
  <r>
    <n v="1391"/>
    <s v="US-2017-108504"/>
    <x v="25"/>
    <x v="473"/>
    <d v="2017-02-05T00:00:00"/>
    <s v="Same Day"/>
    <s v="PP-18955"/>
    <s v="Paul Prost"/>
    <s v="Home Office"/>
    <s v="United States"/>
    <s v="Smyrna"/>
    <x v="32"/>
    <n v="30080"/>
    <s v="South"/>
    <s v="OFF-PA-10000357"/>
    <x v="1"/>
    <s v="Paper"/>
    <s v="White Dual Perf Computer Printout Paper, 2700 Sheets, 1 Part, Heavyweight, 20 lbs., 14 7/8 x 11"/>
    <n v="122.97"/>
  </r>
  <r>
    <n v="1392"/>
    <s v="US-2017-108504"/>
    <x v="25"/>
    <x v="473"/>
    <d v="2017-02-05T00:00:00"/>
    <s v="Same Day"/>
    <s v="PP-18955"/>
    <s v="Paul Prost"/>
    <s v="Home Office"/>
    <s v="United States"/>
    <s v="Smyrna"/>
    <x v="32"/>
    <n v="30080"/>
    <s v="South"/>
    <s v="OFF-ST-10004804"/>
    <x v="1"/>
    <s v="Storage"/>
    <s v="Belkin 19&quot; Vented Equipment Shelf, Black"/>
    <n v="154.44"/>
  </r>
  <r>
    <n v="1393"/>
    <s v="US-2017-108504"/>
    <x v="25"/>
    <x v="473"/>
    <d v="2017-02-05T00:00:00"/>
    <s v="Same Day"/>
    <s v="PP-18955"/>
    <s v="Paul Prost"/>
    <s v="Home Office"/>
    <s v="United States"/>
    <s v="Smyrna"/>
    <x v="32"/>
    <n v="30080"/>
    <s v="South"/>
    <s v="OFF-PA-10003892"/>
    <x v="1"/>
    <s v="Paper"/>
    <s v="Xerox 1943"/>
    <n v="342.37"/>
  </r>
  <r>
    <n v="1394"/>
    <s v="CA-2018-124828"/>
    <x v="38"/>
    <x v="445"/>
    <d v="2018-07-04T00:00:00"/>
    <s v="First Class"/>
    <s v="YS-21880"/>
    <s v="Yana Sorensen"/>
    <s v="Corporate"/>
    <s v="United States"/>
    <s v="Burlington"/>
    <x v="3"/>
    <n v="27217"/>
    <s v="South"/>
    <s v="OFF-AR-10003514"/>
    <x v="1"/>
    <s v="Art"/>
    <s v="4009 Highlighters by Sanford"/>
    <n v="9.5519999999999996"/>
  </r>
  <r>
    <n v="1395"/>
    <s v="US-2018-117247"/>
    <x v="32"/>
    <x v="449"/>
    <d v="2018-10-14T00:00:00"/>
    <s v="Standard Class"/>
    <s v="CK-12760"/>
    <s v="Cyma Kinney"/>
    <s v="Corporate"/>
    <s v="United States"/>
    <s v="Aurora"/>
    <x v="10"/>
    <n v="60505"/>
    <s v="Central"/>
    <s v="FUR-TA-10002958"/>
    <x v="0"/>
    <s v="Tables"/>
    <s v="Bevis Oval Conference Table, Walnut"/>
    <n v="652.45000000000005"/>
  </r>
  <r>
    <n v="1396"/>
    <s v="US-2018-117247"/>
    <x v="32"/>
    <x v="449"/>
    <d v="2018-10-14T00:00:00"/>
    <s v="Standard Class"/>
    <s v="CK-12760"/>
    <s v="Cyma Kinney"/>
    <s v="Corporate"/>
    <s v="United States"/>
    <s v="Aurora"/>
    <x v="10"/>
    <n v="60505"/>
    <s v="Central"/>
    <s v="FUR-TA-10001676"/>
    <x v="0"/>
    <s v="Tables"/>
    <s v="Hon 61000 Series Interactive Training Tables"/>
    <n v="66.644999999999996"/>
  </r>
  <r>
    <n v="1397"/>
    <s v="CA-2017-124485"/>
    <x v="26"/>
    <x v="390"/>
    <d v="2017-11-26T00:00:00"/>
    <s v="First Class"/>
    <s v="NC-18340"/>
    <s v="Nat Carroll"/>
    <s v="Consumer"/>
    <s v="United States"/>
    <s v="New York City"/>
    <x v="15"/>
    <n v="10035"/>
    <s v="East"/>
    <s v="OFF-BI-10000822"/>
    <x v="1"/>
    <s v="Binders"/>
    <s v="Acco PRESSTEX Data Binder with Storage Hooks, Light Blue, 9 1/2&quot; X 11&quot;"/>
    <n v="17.216000000000001"/>
  </r>
  <r>
    <n v="1398"/>
    <s v="CA-2017-124485"/>
    <x v="26"/>
    <x v="390"/>
    <d v="2017-11-26T00:00:00"/>
    <s v="First Class"/>
    <s v="NC-18340"/>
    <s v="Nat Carroll"/>
    <s v="Consumer"/>
    <s v="United States"/>
    <s v="New York City"/>
    <x v="15"/>
    <n v="10035"/>
    <s v="East"/>
    <s v="OFF-PA-10004971"/>
    <x v="1"/>
    <s v="Paper"/>
    <s v="Xerox 196"/>
    <n v="11.56"/>
  </r>
  <r>
    <n v="1399"/>
    <s v="CA-2017-124485"/>
    <x v="26"/>
    <x v="390"/>
    <d v="2017-11-26T00:00:00"/>
    <s v="First Class"/>
    <s v="NC-18340"/>
    <s v="Nat Carroll"/>
    <s v="Consumer"/>
    <s v="United States"/>
    <s v="New York City"/>
    <x v="15"/>
    <n v="10035"/>
    <s v="East"/>
    <s v="TEC-AC-10002323"/>
    <x v="2"/>
    <s v="Accessories"/>
    <s v="SanDisk Ultra 32 GB MicroSDHC Class 10 Memory Card"/>
    <n v="88.4"/>
  </r>
  <r>
    <n v="1400"/>
    <s v="CA-2017-124485"/>
    <x v="26"/>
    <x v="390"/>
    <d v="2017-11-26T00:00:00"/>
    <s v="First Class"/>
    <s v="NC-18340"/>
    <s v="Nat Carroll"/>
    <s v="Consumer"/>
    <s v="United States"/>
    <s v="New York City"/>
    <x v="15"/>
    <n v="10035"/>
    <s v="East"/>
    <s v="OFF-PA-10004888"/>
    <x v="1"/>
    <s v="Paper"/>
    <s v="Xerox 217"/>
    <n v="6.48"/>
  </r>
  <r>
    <n v="1401"/>
    <s v="CA-2017-159212"/>
    <x v="28"/>
    <x v="474"/>
    <d v="2017-11-05T00:00:00"/>
    <s v="Standard Class"/>
    <s v="KM-16375"/>
    <s v="Katherine Murray"/>
    <s v="Home Office"/>
    <s v="United States"/>
    <s v="Salem"/>
    <x v="17"/>
    <n v="24153"/>
    <s v="South"/>
    <s v="TEC-PH-10003988"/>
    <x v="2"/>
    <s v="Phones"/>
    <s v="LF Elite 3D Dazzle Designer Hard Case Cover, Lf Stylus Pen and Wiper For Apple Iphone 5c Mini Lite"/>
    <n v="21.8"/>
  </r>
  <r>
    <n v="1402"/>
    <s v="CA-2017-159212"/>
    <x v="28"/>
    <x v="474"/>
    <d v="2017-11-05T00:00:00"/>
    <s v="Standard Class"/>
    <s v="KM-16375"/>
    <s v="Katherine Murray"/>
    <s v="Home Office"/>
    <s v="United States"/>
    <s v="Salem"/>
    <x v="17"/>
    <n v="24153"/>
    <s v="South"/>
    <s v="OFF-EN-10002230"/>
    <x v="1"/>
    <s v="Envelopes"/>
    <s v="Airmail Envelopes"/>
    <n v="251.79"/>
  </r>
  <r>
    <n v="1403"/>
    <s v="US-2017-161396"/>
    <x v="3"/>
    <x v="475"/>
    <d v="2017-04-25T00:00:00"/>
    <s v="Standard Class"/>
    <s v="GM-14455"/>
    <s v="Gary Mitchum"/>
    <s v="Home Office"/>
    <s v="United States"/>
    <s v="Columbus"/>
    <x v="24"/>
    <n v="43229"/>
    <s v="East"/>
    <s v="FUR-TA-10002622"/>
    <x v="0"/>
    <s v="Tables"/>
    <s v="Bush Andora Conference Table, Maple/Graphite Gray Finish"/>
    <n v="205.17599999999999"/>
  </r>
  <r>
    <n v="1404"/>
    <s v="US-2017-161396"/>
    <x v="3"/>
    <x v="475"/>
    <d v="2017-04-25T00:00:00"/>
    <s v="Standard Class"/>
    <s v="GM-14455"/>
    <s v="Gary Mitchum"/>
    <s v="Home Office"/>
    <s v="United States"/>
    <s v="Columbus"/>
    <x v="24"/>
    <n v="43229"/>
    <s v="East"/>
    <s v="OFF-PA-10000418"/>
    <x v="1"/>
    <s v="Paper"/>
    <s v="Xerox 189"/>
    <n v="419.4"/>
  </r>
  <r>
    <n v="1405"/>
    <s v="US-2015-118486"/>
    <x v="29"/>
    <x v="322"/>
    <d v="2015-04-08T00:00:00"/>
    <s v="First Class"/>
    <s v="SD-20485"/>
    <s v="Shirley Daniels"/>
    <s v="Home Office"/>
    <s v="United States"/>
    <s v="Philadelphia"/>
    <x v="9"/>
    <n v="19143"/>
    <s v="East"/>
    <s v="OFF-SU-10004498"/>
    <x v="1"/>
    <s v="Supplies"/>
    <s v="Martin-Yale Premier Letter Opener"/>
    <n v="10.304"/>
  </r>
  <r>
    <n v="1406"/>
    <s v="US-2015-118486"/>
    <x v="29"/>
    <x v="322"/>
    <d v="2015-04-08T00:00:00"/>
    <s v="First Class"/>
    <s v="SD-20485"/>
    <s v="Shirley Daniels"/>
    <s v="Home Office"/>
    <s v="United States"/>
    <s v="Philadelphia"/>
    <x v="9"/>
    <n v="19143"/>
    <s v="East"/>
    <s v="FUR-TA-10001039"/>
    <x v="0"/>
    <s v="Tables"/>
    <s v="KI Adjustable-Height Table"/>
    <n v="154.76400000000001"/>
  </r>
  <r>
    <n v="1407"/>
    <s v="US-2015-118486"/>
    <x v="29"/>
    <x v="322"/>
    <d v="2015-04-08T00:00:00"/>
    <s v="First Class"/>
    <s v="SD-20485"/>
    <s v="Shirley Daniels"/>
    <s v="Home Office"/>
    <s v="United States"/>
    <s v="Philadelphia"/>
    <x v="9"/>
    <n v="19143"/>
    <s v="East"/>
    <s v="TEC-AC-10004659"/>
    <x v="2"/>
    <s v="Accessories"/>
    <s v="ImationÂ Secure+ Hardware Encrypted USB 2.0Â Flash Drive; 16GB"/>
    <n v="116.78400000000001"/>
  </r>
  <r>
    <n v="1408"/>
    <s v="CA-2017-130407"/>
    <x v="8"/>
    <x v="476"/>
    <d v="2017-09-06T00:00:00"/>
    <s v="Standard Class"/>
    <s v="KD-16270"/>
    <s v="Karen Daniels"/>
    <s v="Consumer"/>
    <s v="United States"/>
    <s v="New York City"/>
    <x v="15"/>
    <n v="10024"/>
    <s v="East"/>
    <s v="OFF-AR-10002240"/>
    <x v="1"/>
    <s v="Art"/>
    <s v="Panasonic KP-150 Electric Pencil Sharpener"/>
    <n v="75.48"/>
  </r>
  <r>
    <n v="1409"/>
    <s v="CA-2017-130407"/>
    <x v="8"/>
    <x v="476"/>
    <d v="2017-09-06T00:00:00"/>
    <s v="Standard Class"/>
    <s v="KD-16270"/>
    <s v="Karen Daniels"/>
    <s v="Consumer"/>
    <s v="United States"/>
    <s v="New York City"/>
    <x v="15"/>
    <n v="10024"/>
    <s v="East"/>
    <s v="FUR-FU-10001967"/>
    <x v="0"/>
    <s v="Furnishings"/>
    <s v="Telescoping Adjustable Floor Lamp"/>
    <n v="39.979999999999997"/>
  </r>
  <r>
    <n v="1410"/>
    <s v="US-2017-122245"/>
    <x v="30"/>
    <x v="477"/>
    <d v="2017-09-30T00:00:00"/>
    <s v="Standard Class"/>
    <s v="AB-10105"/>
    <s v="Adrian Barton"/>
    <s v="Consumer"/>
    <s v="United States"/>
    <s v="Phoenix"/>
    <x v="16"/>
    <n v="85023"/>
    <s v="West"/>
    <s v="FUR-TA-10002356"/>
    <x v="0"/>
    <s v="Tables"/>
    <s v="Bevis Boat-Shaped Conference Table"/>
    <n v="393.16500000000002"/>
  </r>
  <r>
    <n v="1411"/>
    <s v="CA-2018-105144"/>
    <x v="0"/>
    <x v="259"/>
    <d v="2018-11-11T00:00:00"/>
    <s v="Standard Class"/>
    <s v="SZ-20035"/>
    <s v="Sam Zeldin"/>
    <s v="Home Office"/>
    <s v="United States"/>
    <s v="Grand Prairie"/>
    <x v="5"/>
    <n v="75051"/>
    <s v="Central"/>
    <s v="OFF-LA-10003923"/>
    <x v="1"/>
    <s v="Labels"/>
    <s v="Alphabetical Labels for Top Tab Filing"/>
    <n v="23.68"/>
  </r>
  <r>
    <n v="1412"/>
    <s v="CA-2017-136329"/>
    <x v="45"/>
    <x v="478"/>
    <d v="2017-07-13T00:00:00"/>
    <s v="Standard Class"/>
    <s v="JD-15895"/>
    <s v="Jonathan Doherty"/>
    <s v="Corporate"/>
    <s v="United States"/>
    <s v="New York City"/>
    <x v="15"/>
    <n v="10035"/>
    <s v="East"/>
    <s v="FUR-CH-10002335"/>
    <x v="0"/>
    <s v="Chairs"/>
    <s v="Hon GuestStacker Chair"/>
    <n v="408.00599999999997"/>
  </r>
  <r>
    <n v="1413"/>
    <s v="CA-2017-136329"/>
    <x v="45"/>
    <x v="478"/>
    <d v="2017-07-13T00:00:00"/>
    <s v="Standard Class"/>
    <s v="JD-15895"/>
    <s v="Jonathan Doherty"/>
    <s v="Corporate"/>
    <s v="United States"/>
    <s v="New York City"/>
    <x v="15"/>
    <n v="10035"/>
    <s v="East"/>
    <s v="FUR-FU-10000723"/>
    <x v="0"/>
    <s v="Furnishings"/>
    <s v="Deflect-o EconoMat Studded, No Bevel Mat for Low Pile Carpeting"/>
    <n v="165.28"/>
  </r>
  <r>
    <n v="1414"/>
    <s v="CA-2015-146640"/>
    <x v="38"/>
    <x v="479"/>
    <d v="2015-07-05T00:00:00"/>
    <s v="Standard Class"/>
    <s v="HA-14905"/>
    <s v="Helen Abelman"/>
    <s v="Consumer"/>
    <s v="United States"/>
    <s v="New York City"/>
    <x v="15"/>
    <n v="10024"/>
    <s v="East"/>
    <s v="OFF-BI-10002867"/>
    <x v="1"/>
    <s v="Binders"/>
    <s v="GBC Recycled Regency Composition Covers"/>
    <n v="334.76799999999997"/>
  </r>
  <r>
    <n v="1415"/>
    <s v="CA-2018-115994"/>
    <x v="31"/>
    <x v="480"/>
    <d v="2018-01-31T00:00:00"/>
    <s v="Second Class"/>
    <s v="BT-11305"/>
    <s v="Beth Thompson"/>
    <s v="Home Office"/>
    <s v="United States"/>
    <s v="Costa Mesa"/>
    <x v="1"/>
    <n v="92627"/>
    <s v="West"/>
    <s v="TEC-AC-10000580"/>
    <x v="2"/>
    <s v="Accessories"/>
    <s v="Logitech G13 Programmable Gameboard with LCD Display"/>
    <n v="239.97"/>
  </r>
  <r>
    <n v="1416"/>
    <s v="CA-2018-115994"/>
    <x v="31"/>
    <x v="480"/>
    <d v="2018-01-31T00:00:00"/>
    <s v="Second Class"/>
    <s v="BT-11305"/>
    <s v="Beth Thompson"/>
    <s v="Home Office"/>
    <s v="United States"/>
    <s v="Costa Mesa"/>
    <x v="1"/>
    <n v="92627"/>
    <s v="West"/>
    <s v="FUR-FU-10003976"/>
    <x v="0"/>
    <s v="Furnishings"/>
    <s v="DAX Executive Solid Wood Document Frame, Desktop or Hang, Mahogany, 5 x 7"/>
    <n v="37.74"/>
  </r>
  <r>
    <n v="1417"/>
    <s v="CA-2016-126697"/>
    <x v="30"/>
    <x v="481"/>
    <d v="2016-09-24T00:00:00"/>
    <s v="First Class"/>
    <s v="SV-20815"/>
    <s v="Stuart Van"/>
    <s v="Corporate"/>
    <s v="United States"/>
    <s v="Houston"/>
    <x v="5"/>
    <n v="77041"/>
    <s v="Central"/>
    <s v="TEC-PH-10002922"/>
    <x v="2"/>
    <s v="Phones"/>
    <s v="ShoreTel ShorePhone IP 230 VoIP phone"/>
    <n v="946.34400000000005"/>
  </r>
  <r>
    <n v="1418"/>
    <s v="CA-2016-126697"/>
    <x v="30"/>
    <x v="481"/>
    <d v="2016-09-24T00:00:00"/>
    <s v="First Class"/>
    <s v="SV-20815"/>
    <s v="Stuart Van"/>
    <s v="Corporate"/>
    <s v="United States"/>
    <s v="Houston"/>
    <x v="5"/>
    <n v="77041"/>
    <s v="Central"/>
    <s v="TEC-AC-10004353"/>
    <x v="2"/>
    <s v="Accessories"/>
    <s v="Hypercom P1300 Pinpad"/>
    <n v="151.19999999999999"/>
  </r>
  <r>
    <n v="1419"/>
    <s v="CA-2016-126697"/>
    <x v="30"/>
    <x v="481"/>
    <d v="2016-09-24T00:00:00"/>
    <s v="First Class"/>
    <s v="SV-20815"/>
    <s v="Stuart Van"/>
    <s v="Corporate"/>
    <s v="United States"/>
    <s v="Houston"/>
    <x v="5"/>
    <n v="77041"/>
    <s v="Central"/>
    <s v="FUR-FU-10001706"/>
    <x v="0"/>
    <s v="Furnishings"/>
    <s v="Longer-Life Soft White Bulbs"/>
    <n v="4.9279999999999999"/>
  </r>
  <r>
    <n v="1420"/>
    <s v="CA-2016-124800"/>
    <x v="10"/>
    <x v="120"/>
    <d v="2016-09-30T00:00:00"/>
    <s v="Standard Class"/>
    <s v="RW-19540"/>
    <s v="Rick Wilson"/>
    <s v="Corporate"/>
    <s v="United States"/>
    <s v="Mesa"/>
    <x v="16"/>
    <n v="85204"/>
    <s v="West"/>
    <s v="OFF-PA-10000501"/>
    <x v="1"/>
    <s v="Paper"/>
    <s v="Petty Cash Envelope"/>
    <n v="86.272000000000006"/>
  </r>
  <r>
    <n v="1421"/>
    <s v="CA-2016-124800"/>
    <x v="10"/>
    <x v="120"/>
    <d v="2016-09-30T00:00:00"/>
    <s v="Standard Class"/>
    <s v="RW-19540"/>
    <s v="Rick Wilson"/>
    <s v="Corporate"/>
    <s v="United States"/>
    <s v="Mesa"/>
    <x v="16"/>
    <n v="85204"/>
    <s v="West"/>
    <s v="OFF-BI-10000778"/>
    <x v="1"/>
    <s v="Binders"/>
    <s v="GBC VeloBinder Electric Binding Machine"/>
    <n v="72.587999999999994"/>
  </r>
  <r>
    <n v="1422"/>
    <s v="CA-2016-124800"/>
    <x v="10"/>
    <x v="120"/>
    <d v="2016-09-30T00:00:00"/>
    <s v="Standard Class"/>
    <s v="RW-19540"/>
    <s v="Rick Wilson"/>
    <s v="Corporate"/>
    <s v="United States"/>
    <s v="Mesa"/>
    <x v="16"/>
    <n v="85204"/>
    <s v="West"/>
    <s v="OFF-AP-10004980"/>
    <x v="1"/>
    <s v="Appliances"/>
    <s v="3M Replacement Filter for Office Air Cleaner for 20' x 33' Room"/>
    <n v="60.671999999999997"/>
  </r>
  <r>
    <n v="1423"/>
    <s v="CA-2016-124800"/>
    <x v="10"/>
    <x v="120"/>
    <d v="2016-09-30T00:00:00"/>
    <s v="Standard Class"/>
    <s v="RW-19540"/>
    <s v="Rick Wilson"/>
    <s v="Corporate"/>
    <s v="United States"/>
    <s v="Mesa"/>
    <x v="16"/>
    <n v="85204"/>
    <s v="West"/>
    <s v="OFF-BI-10003984"/>
    <x v="1"/>
    <s v="Binders"/>
    <s v="Lock-Up Easel 'Spel-Binder'"/>
    <n v="77.031000000000006"/>
  </r>
  <r>
    <n v="1424"/>
    <s v="CA-2016-124800"/>
    <x v="10"/>
    <x v="120"/>
    <d v="2016-09-30T00:00:00"/>
    <s v="Standard Class"/>
    <s v="RW-19540"/>
    <s v="Rick Wilson"/>
    <s v="Corporate"/>
    <s v="United States"/>
    <s v="Mesa"/>
    <x v="16"/>
    <n v="85204"/>
    <s v="West"/>
    <s v="OFF-ST-10000798"/>
    <x v="1"/>
    <s v="Storage"/>
    <s v="2300 Heavy-Duty Transfer File Systems by Perma"/>
    <n v="119.904"/>
  </r>
  <r>
    <n v="1425"/>
    <s v="CA-2016-124800"/>
    <x v="10"/>
    <x v="120"/>
    <d v="2016-09-30T00:00:00"/>
    <s v="Standard Class"/>
    <s v="RW-19540"/>
    <s v="Rick Wilson"/>
    <s v="Corporate"/>
    <s v="United States"/>
    <s v="Mesa"/>
    <x v="16"/>
    <n v="85204"/>
    <s v="West"/>
    <s v="TEC-PH-10001750"/>
    <x v="2"/>
    <s v="Phones"/>
    <s v="Samsung Rugby III"/>
    <n v="263.95999999999998"/>
  </r>
  <r>
    <n v="1426"/>
    <s v="CA-2016-124800"/>
    <x v="10"/>
    <x v="120"/>
    <d v="2016-09-30T00:00:00"/>
    <s v="Standard Class"/>
    <s v="RW-19540"/>
    <s v="Rick Wilson"/>
    <s v="Corporate"/>
    <s v="United States"/>
    <s v="Mesa"/>
    <x v="16"/>
    <n v="85204"/>
    <s v="West"/>
    <s v="OFF-ST-10002743"/>
    <x v="1"/>
    <s v="Storage"/>
    <s v="SAFCO Boltless Steel Shelving"/>
    <n v="363.64800000000002"/>
  </r>
  <r>
    <n v="1427"/>
    <s v="US-2016-164448"/>
    <x v="0"/>
    <x v="89"/>
    <d v="2016-11-04T00:00:00"/>
    <s v="Second Class"/>
    <s v="DK-12835"/>
    <s v="Damala Kotsonis"/>
    <s v="Corporate"/>
    <s v="United States"/>
    <s v="Salinas"/>
    <x v="1"/>
    <n v="93905"/>
    <s v="West"/>
    <s v="OFF-BI-10002949"/>
    <x v="1"/>
    <s v="Binders"/>
    <s v="Prestige Round Ring Binders"/>
    <n v="9.7279999999999998"/>
  </r>
  <r>
    <n v="1428"/>
    <s v="US-2016-164448"/>
    <x v="0"/>
    <x v="89"/>
    <d v="2016-11-04T00:00:00"/>
    <s v="Second Class"/>
    <s v="DK-12835"/>
    <s v="Damala Kotsonis"/>
    <s v="Corporate"/>
    <s v="United States"/>
    <s v="Salinas"/>
    <x v="1"/>
    <n v="93905"/>
    <s v="West"/>
    <s v="OFF-EN-10002600"/>
    <x v="1"/>
    <s v="Envelopes"/>
    <s v="Redi-Strip #10 Envelopes, 4 1/8 x 9 1/2"/>
    <n v="14.75"/>
  </r>
  <r>
    <n v="1429"/>
    <s v="US-2016-164448"/>
    <x v="0"/>
    <x v="89"/>
    <d v="2016-11-04T00:00:00"/>
    <s v="Second Class"/>
    <s v="DK-12835"/>
    <s v="Damala Kotsonis"/>
    <s v="Corporate"/>
    <s v="United States"/>
    <s v="Salinas"/>
    <x v="1"/>
    <n v="93905"/>
    <s v="West"/>
    <s v="OFF-BI-10003708"/>
    <x v="1"/>
    <s v="Binders"/>
    <s v="Acco Four Pocket Poly Ring Binder with Label Holder, Smoke, 1&quot;"/>
    <n v="29.8"/>
  </r>
  <r>
    <n v="1430"/>
    <s v="US-2016-164448"/>
    <x v="0"/>
    <x v="89"/>
    <d v="2016-11-04T00:00:00"/>
    <s v="Second Class"/>
    <s v="DK-12835"/>
    <s v="Damala Kotsonis"/>
    <s v="Corporate"/>
    <s v="United States"/>
    <s v="Salinas"/>
    <x v="1"/>
    <n v="93905"/>
    <s v="West"/>
    <s v="OFF-LA-10003510"/>
    <x v="1"/>
    <s v="Labels"/>
    <s v="Avery 4027 File Folder Labels for Dot Matrix Printers, 5000 Labels per Box, White"/>
    <n v="427.42"/>
  </r>
  <r>
    <n v="1431"/>
    <s v="CA-2018-122700"/>
    <x v="5"/>
    <x v="200"/>
    <d v="2018-11-30T00:00:00"/>
    <s v="Standard Class"/>
    <s v="LT-17110"/>
    <s v="Liz Thompson"/>
    <s v="Consumer"/>
    <s v="United States"/>
    <s v="Columbus"/>
    <x v="24"/>
    <n v="43229"/>
    <s v="East"/>
    <s v="TEC-PH-10003092"/>
    <x v="2"/>
    <s v="Phones"/>
    <s v="Motorola L804"/>
    <n v="220.75200000000001"/>
  </r>
  <r>
    <n v="1432"/>
    <s v="CA-2015-120768"/>
    <x v="33"/>
    <x v="174"/>
    <d v="2015-12-21T00:00:00"/>
    <s v="Second Class"/>
    <s v="IM-15070"/>
    <s v="Irene Maddox"/>
    <s v="Consumer"/>
    <s v="United States"/>
    <s v="Florence"/>
    <x v="19"/>
    <n v="35630"/>
    <s v="South"/>
    <s v="OFF-BI-10001191"/>
    <x v="1"/>
    <s v="Binders"/>
    <s v="Canvas Sectional Post Binders"/>
    <n v="152.76"/>
  </r>
  <r>
    <n v="1433"/>
    <s v="CA-2015-120768"/>
    <x v="33"/>
    <x v="174"/>
    <d v="2015-12-21T00:00:00"/>
    <s v="Second Class"/>
    <s v="IM-15070"/>
    <s v="Irene Maddox"/>
    <s v="Consumer"/>
    <s v="United States"/>
    <s v="Florence"/>
    <x v="19"/>
    <n v="35630"/>
    <s v="South"/>
    <s v="OFF-SU-10004115"/>
    <x v="1"/>
    <s v="Supplies"/>
    <s v="Acme Stainless Steel Office Snips"/>
    <n v="7.27"/>
  </r>
  <r>
    <n v="1434"/>
    <s v="CA-2015-120768"/>
    <x v="33"/>
    <x v="174"/>
    <d v="2015-12-21T00:00:00"/>
    <s v="Second Class"/>
    <s v="IM-15070"/>
    <s v="Irene Maddox"/>
    <s v="Consumer"/>
    <s v="United States"/>
    <s v="Florence"/>
    <x v="19"/>
    <n v="35630"/>
    <s v="South"/>
    <s v="FUR-CH-10000513"/>
    <x v="0"/>
    <s v="Chairs"/>
    <s v="High-Back Leather Manager's Chair"/>
    <n v="1819.86"/>
  </r>
  <r>
    <n v="1435"/>
    <s v="US-2017-153129"/>
    <x v="27"/>
    <x v="482"/>
    <d v="2017-12-30T00:00:00"/>
    <s v="Standard Class"/>
    <s v="FP-14320"/>
    <s v="Frank Preis"/>
    <s v="Consumer"/>
    <s v="United States"/>
    <s v="Seattle"/>
    <x v="4"/>
    <n v="98105"/>
    <s v="West"/>
    <s v="OFF-PA-10003673"/>
    <x v="1"/>
    <s v="Paper"/>
    <s v="Strathmore Photo Mount Cards"/>
    <n v="33.9"/>
  </r>
  <r>
    <n v="1436"/>
    <s v="CA-2018-106852"/>
    <x v="17"/>
    <x v="308"/>
    <d v="2018-06-27T00:00:00"/>
    <s v="Standard Class"/>
    <s v="ST-20530"/>
    <s v="Shui Tom"/>
    <s v="Consumer"/>
    <s v="United States"/>
    <s v="Parma"/>
    <x v="24"/>
    <n v="44134"/>
    <s v="East"/>
    <s v="OFF-PA-10001639"/>
    <x v="1"/>
    <s v="Paper"/>
    <s v="Xerox 203"/>
    <n v="31.103999999999999"/>
  </r>
  <r>
    <n v="1437"/>
    <s v="CA-2018-106852"/>
    <x v="17"/>
    <x v="308"/>
    <d v="2018-06-27T00:00:00"/>
    <s v="Standard Class"/>
    <s v="ST-20530"/>
    <s v="Shui Tom"/>
    <s v="Consumer"/>
    <s v="United States"/>
    <s v="Parma"/>
    <x v="24"/>
    <n v="44134"/>
    <s v="East"/>
    <s v="OFF-AR-10003829"/>
    <x v="1"/>
    <s v="Art"/>
    <s v="Newell 35"/>
    <n v="5.2480000000000002"/>
  </r>
  <r>
    <n v="1438"/>
    <s v="CA-2016-139731"/>
    <x v="2"/>
    <x v="52"/>
    <d v="2016-10-15T00:00:00"/>
    <s v="Same Day"/>
    <s v="JE-15745"/>
    <s v="Joel Eaton"/>
    <s v="Consumer"/>
    <s v="United States"/>
    <s v="Amarillo"/>
    <x v="5"/>
    <n v="79109"/>
    <s v="Central"/>
    <s v="TEC-AC-10004975"/>
    <x v="2"/>
    <s v="Accessories"/>
    <s v="Plantronics Audio 995 Wireless Stereo Headset"/>
    <n v="263.88"/>
  </r>
  <r>
    <n v="1439"/>
    <s v="CA-2016-139731"/>
    <x v="2"/>
    <x v="52"/>
    <d v="2016-10-15T00:00:00"/>
    <s v="Same Day"/>
    <s v="JE-15745"/>
    <s v="Joel Eaton"/>
    <s v="Consumer"/>
    <s v="United States"/>
    <s v="Amarillo"/>
    <x v="5"/>
    <n v="79109"/>
    <s v="Central"/>
    <s v="FUR-CH-10002024"/>
    <x v="0"/>
    <s v="Chairs"/>
    <s v="HON 5400 Series Task Chairs for Big and Tall"/>
    <n v="2453.4299999999998"/>
  </r>
  <r>
    <n v="1440"/>
    <s v="CA-2018-122735"/>
    <x v="29"/>
    <x v="483"/>
    <d v="2018-04-15T00:00:00"/>
    <s v="Second Class"/>
    <s v="BD-11320"/>
    <s v="Bill Donatelli"/>
    <s v="Consumer"/>
    <s v="United States"/>
    <s v="Providence"/>
    <x v="34"/>
    <n v="2908"/>
    <s v="East"/>
    <s v="OFF-BI-10004364"/>
    <x v="1"/>
    <s v="Binders"/>
    <s v="Storex Dura Pro Binders"/>
    <n v="29.7"/>
  </r>
  <r>
    <n v="1441"/>
    <s v="CA-2018-122735"/>
    <x v="29"/>
    <x v="483"/>
    <d v="2018-04-15T00:00:00"/>
    <s v="Second Class"/>
    <s v="BD-11320"/>
    <s v="Bill Donatelli"/>
    <s v="Consumer"/>
    <s v="United States"/>
    <s v="Providence"/>
    <x v="34"/>
    <n v="2908"/>
    <s v="East"/>
    <s v="OFF-PA-10001712"/>
    <x v="1"/>
    <s v="Paper"/>
    <s v="Xerox 1948"/>
    <n v="39.96"/>
  </r>
  <r>
    <n v="1442"/>
    <s v="CA-2018-128160"/>
    <x v="33"/>
    <x v="484"/>
    <d v="2018-12-24T00:00:00"/>
    <s v="Second Class"/>
    <s v="MM-17920"/>
    <s v="Michael Moore"/>
    <s v="Consumer"/>
    <s v="United States"/>
    <s v="San Francisco"/>
    <x v="1"/>
    <n v="94110"/>
    <s v="West"/>
    <s v="OFF-BI-10001510"/>
    <x v="1"/>
    <s v="Binders"/>
    <s v="Deluxe Heavy-Duty Vinyl Round Ring Binder"/>
    <n v="36.671999999999997"/>
  </r>
  <r>
    <n v="1443"/>
    <s v="CA-2018-117695"/>
    <x v="36"/>
    <x v="485"/>
    <d v="2018-08-08T00:00:00"/>
    <s v="First Class"/>
    <s v="PW-19030"/>
    <s v="Pauline Webber"/>
    <s v="Corporate"/>
    <s v="United States"/>
    <s v="Richmond"/>
    <x v="0"/>
    <n v="40475"/>
    <s v="South"/>
    <s v="OFF-PA-10002713"/>
    <x v="1"/>
    <s v="Paper"/>
    <s v="Adams Phone Message Book, 200 Message Capacity, 8 1/16â€ x 11â€"/>
    <n v="13.76"/>
  </r>
  <r>
    <n v="1444"/>
    <s v="CA-2016-166135"/>
    <x v="10"/>
    <x v="486"/>
    <d v="2016-10-06T00:00:00"/>
    <s v="Standard Class"/>
    <s v="SC-20440"/>
    <s v="Shaun Chance"/>
    <s v="Corporate"/>
    <s v="United States"/>
    <s v="Aurora"/>
    <x v="22"/>
    <n v="80013"/>
    <s v="West"/>
    <s v="OFF-ST-10002974"/>
    <x v="1"/>
    <s v="Storage"/>
    <s v="Trav-L-File Heavy-Duty Shuttle II, Black"/>
    <n v="139.42400000000001"/>
  </r>
  <r>
    <n v="1445"/>
    <s v="CA-2017-133725"/>
    <x v="49"/>
    <x v="454"/>
    <d v="2017-05-28T00:00:00"/>
    <s v="Standard Class"/>
    <s v="KL-16645"/>
    <s v="Ken Lonsdale"/>
    <s v="Consumer"/>
    <s v="United States"/>
    <s v="Chicago"/>
    <x v="10"/>
    <n v="60623"/>
    <s v="Central"/>
    <s v="TEC-PH-10004165"/>
    <x v="2"/>
    <s v="Phones"/>
    <s v="Mitel MiVoice 5330e IP Phone"/>
    <n v="1979.9280000000001"/>
  </r>
  <r>
    <n v="1446"/>
    <s v="CA-2018-102337"/>
    <x v="1"/>
    <x v="487"/>
    <d v="2018-06-16T00:00:00"/>
    <s v="First Class"/>
    <s v="SD-20485"/>
    <s v="Shirley Daniels"/>
    <s v="Home Office"/>
    <s v="United States"/>
    <s v="Chicago"/>
    <x v="10"/>
    <n v="60653"/>
    <s v="Central"/>
    <s v="OFF-ST-10004804"/>
    <x v="1"/>
    <s v="Storage"/>
    <s v="Belkin 19&quot; Vented Equipment Shelf, Black"/>
    <n v="164.73599999999999"/>
  </r>
  <r>
    <n v="1447"/>
    <s v="CA-2018-102337"/>
    <x v="1"/>
    <x v="487"/>
    <d v="2018-06-16T00:00:00"/>
    <s v="First Class"/>
    <s v="SD-20485"/>
    <s v="Shirley Daniels"/>
    <s v="Home Office"/>
    <s v="United States"/>
    <s v="Chicago"/>
    <x v="10"/>
    <n v="60653"/>
    <s v="Central"/>
    <s v="FUR-CH-10004289"/>
    <x v="0"/>
    <s v="Chairs"/>
    <s v="Global Super Steno Chair"/>
    <n v="470.30200000000002"/>
  </r>
  <r>
    <n v="1448"/>
    <s v="CA-2018-102337"/>
    <x v="1"/>
    <x v="487"/>
    <d v="2018-06-16T00:00:00"/>
    <s v="First Class"/>
    <s v="SD-20485"/>
    <s v="Shirley Daniels"/>
    <s v="Home Office"/>
    <s v="United States"/>
    <s v="Chicago"/>
    <x v="10"/>
    <n v="60653"/>
    <s v="Central"/>
    <s v="TEC-PH-10002564"/>
    <x v="2"/>
    <s v="Phones"/>
    <s v="OtterBox Defender Series Case - Samsung Galaxy S4"/>
    <n v="47.984000000000002"/>
  </r>
  <r>
    <n v="1449"/>
    <s v="US-2015-112564"/>
    <x v="18"/>
    <x v="488"/>
    <d v="2015-04-24T00:00:00"/>
    <s v="First Class"/>
    <s v="TS-21160"/>
    <s v="Theresa Swint"/>
    <s v="Corporate"/>
    <s v="United States"/>
    <s v="Philadelphia"/>
    <x v="9"/>
    <n v="19134"/>
    <s v="East"/>
    <s v="OFF-BI-10004876"/>
    <x v="1"/>
    <s v="Binders"/>
    <s v="Wilson Jones Suede Grain Vinyl Binders"/>
    <n v="2.5019999999999998"/>
  </r>
  <r>
    <n v="1450"/>
    <s v="CA-2016-145821"/>
    <x v="35"/>
    <x v="489"/>
    <d v="2016-05-07T00:00:00"/>
    <s v="Standard Class"/>
    <s v="JB-15400"/>
    <s v="Jennifer Braxton"/>
    <s v="Corporate"/>
    <s v="United States"/>
    <s v="Los Angeles"/>
    <x v="1"/>
    <n v="90008"/>
    <s v="West"/>
    <s v="TEC-PH-10004348"/>
    <x v="2"/>
    <s v="Phones"/>
    <s v="OtterBox Defender Series Case - iPhone 5c"/>
    <n v="88.751999999999995"/>
  </r>
  <r>
    <n v="1451"/>
    <s v="US-2016-160150"/>
    <x v="46"/>
    <x v="490"/>
    <d v="2016-07-20T00:00:00"/>
    <s v="First Class"/>
    <s v="TS-21085"/>
    <s v="Thais Sissman"/>
    <s v="Consumer"/>
    <s v="United States"/>
    <s v="Phoenix"/>
    <x v="16"/>
    <n v="85023"/>
    <s v="West"/>
    <s v="OFF-BI-10004352"/>
    <x v="1"/>
    <s v="Binders"/>
    <s v="Wilson Jones DublLock D-Ring Binders"/>
    <n v="2.0249999999999999"/>
  </r>
  <r>
    <n v="1452"/>
    <s v="CA-2017-133711"/>
    <x v="5"/>
    <x v="491"/>
    <d v="2017-11-29T00:00:00"/>
    <s v="First Class"/>
    <s v="MC-17425"/>
    <s v="Mark Cousins"/>
    <s v="Corporate"/>
    <s v="United States"/>
    <s v="Mobile"/>
    <x v="19"/>
    <n v="36608"/>
    <s v="South"/>
    <s v="OFF-PA-10001685"/>
    <x v="1"/>
    <s v="Paper"/>
    <s v="Easy-staple paper"/>
    <n v="70.98"/>
  </r>
  <r>
    <n v="1453"/>
    <s v="CA-2017-133711"/>
    <x v="5"/>
    <x v="491"/>
    <d v="2017-11-29T00:00:00"/>
    <s v="First Class"/>
    <s v="MC-17425"/>
    <s v="Mark Cousins"/>
    <s v="Corporate"/>
    <s v="United States"/>
    <s v="Mobile"/>
    <x v="19"/>
    <n v="36608"/>
    <s v="South"/>
    <s v="OFF-BI-10000666"/>
    <x v="1"/>
    <s v="Binders"/>
    <s v="Surelock Post Binders"/>
    <n v="91.68"/>
  </r>
  <r>
    <n v="1454"/>
    <s v="CA-2017-133711"/>
    <x v="5"/>
    <x v="491"/>
    <d v="2017-11-29T00:00:00"/>
    <s v="First Class"/>
    <s v="MC-17425"/>
    <s v="Mark Cousins"/>
    <s v="Corporate"/>
    <s v="United States"/>
    <s v="Mobile"/>
    <x v="19"/>
    <n v="36608"/>
    <s v="South"/>
    <s v="OFF-BI-10004352"/>
    <x v="1"/>
    <s v="Binders"/>
    <s v="Wilson Jones DublLock D-Ring Binders"/>
    <n v="33.75"/>
  </r>
  <r>
    <n v="1455"/>
    <s v="CA-2017-133711"/>
    <x v="5"/>
    <x v="491"/>
    <d v="2017-11-29T00:00:00"/>
    <s v="First Class"/>
    <s v="MC-17425"/>
    <s v="Mark Cousins"/>
    <s v="Corporate"/>
    <s v="United States"/>
    <s v="Mobile"/>
    <x v="19"/>
    <n v="36608"/>
    <s v="South"/>
    <s v="TEC-MA-10000010"/>
    <x v="2"/>
    <s v="Machines"/>
    <s v="Hewlett-Packard Deskjet 3050a All-in-One Color Inkjet Printer"/>
    <n v="3040"/>
  </r>
  <r>
    <n v="1456"/>
    <s v="CA-2018-148474"/>
    <x v="1"/>
    <x v="492"/>
    <d v="2018-06-19T00:00:00"/>
    <s v="Standard Class"/>
    <s v="ME-17320"/>
    <s v="Maria Etezadi"/>
    <s v="Home Office"/>
    <s v="United States"/>
    <s v="Columbus"/>
    <x v="32"/>
    <n v="31907"/>
    <s v="South"/>
    <s v="OFF-BI-10000977"/>
    <x v="1"/>
    <s v="Binders"/>
    <s v="Ibico Plastic Spiral Binding Combs"/>
    <n v="91.2"/>
  </r>
  <r>
    <n v="1457"/>
    <s v="CA-2018-148474"/>
    <x v="1"/>
    <x v="492"/>
    <d v="2018-06-19T00:00:00"/>
    <s v="Standard Class"/>
    <s v="ME-17320"/>
    <s v="Maria Etezadi"/>
    <s v="Home Office"/>
    <s v="United States"/>
    <s v="Columbus"/>
    <x v="32"/>
    <n v="31907"/>
    <s v="South"/>
    <s v="FUR-TA-10002530"/>
    <x v="0"/>
    <s v="Tables"/>
    <s v="Iceberg OfficeWorks 42&quot; Round Tables"/>
    <n v="452.94"/>
  </r>
  <r>
    <n v="1458"/>
    <s v="CA-2016-111297"/>
    <x v="47"/>
    <x v="493"/>
    <d v="2016-08-21T00:00:00"/>
    <s v="Standard Class"/>
    <s v="SC-20440"/>
    <s v="Shaun Chance"/>
    <s v="Corporate"/>
    <s v="United States"/>
    <s v="New Bedford"/>
    <x v="31"/>
    <n v="2740"/>
    <s v="East"/>
    <s v="OFF-BI-10002412"/>
    <x v="1"/>
    <s v="Binders"/>
    <s v="Wilson Jones â€œSnapâ€ Scratch Pad Binder Tool for Ring Binders"/>
    <n v="52.2"/>
  </r>
  <r>
    <n v="1459"/>
    <s v="CA-2017-123722"/>
    <x v="30"/>
    <x v="477"/>
    <d v="2017-10-01T00:00:00"/>
    <s v="Standard Class"/>
    <s v="NH-18610"/>
    <s v="Nicole Hansen"/>
    <s v="Corporate"/>
    <s v="United States"/>
    <s v="Irving"/>
    <x v="5"/>
    <n v="75061"/>
    <s v="Central"/>
    <s v="OFF-LA-10001569"/>
    <x v="1"/>
    <s v="Labels"/>
    <s v="Avery 499"/>
    <n v="15.936"/>
  </r>
  <r>
    <n v="1460"/>
    <s v="CA-2015-155271"/>
    <x v="35"/>
    <x v="417"/>
    <d v="2015-05-04T00:00:00"/>
    <s v="Same Day"/>
    <s v="AA-10480"/>
    <s v="Andrew Allen"/>
    <s v="Consumer"/>
    <s v="United States"/>
    <s v="Middletown"/>
    <x v="29"/>
    <n v="6457"/>
    <s v="East"/>
    <s v="FUR-FU-10001473"/>
    <x v="0"/>
    <s v="Furnishings"/>
    <s v="DAX Wood Document Frame"/>
    <n v="27.46"/>
  </r>
  <r>
    <n v="1461"/>
    <s v="CA-2016-119907"/>
    <x v="4"/>
    <x v="494"/>
    <d v="2016-12-08T00:00:00"/>
    <s v="Standard Class"/>
    <s v="LC-17140"/>
    <s v="Logan Currie"/>
    <s v="Consumer"/>
    <s v="United States"/>
    <s v="Seattle"/>
    <x v="4"/>
    <n v="98103"/>
    <s v="West"/>
    <s v="OFF-BI-10001765"/>
    <x v="1"/>
    <s v="Binders"/>
    <s v="Wilson Jones Heavy-Duty Casebound Ring Binders with Metal Hinges"/>
    <n v="55.423999999999999"/>
  </r>
  <r>
    <n v="1462"/>
    <s v="US-2017-128902"/>
    <x v="15"/>
    <x v="21"/>
    <d v="2017-03-15T00:00:00"/>
    <s v="Standard Class"/>
    <s v="MB-18085"/>
    <s v="Mick Brown"/>
    <s v="Consumer"/>
    <s v="United States"/>
    <s v="Vineland"/>
    <x v="30"/>
    <n v="8360"/>
    <s v="East"/>
    <s v="FUR-TA-10001095"/>
    <x v="0"/>
    <s v="Tables"/>
    <s v="Chromcraft Round Conference Tables"/>
    <n v="244.006"/>
  </r>
  <r>
    <n v="1463"/>
    <s v="CA-2017-152289"/>
    <x v="47"/>
    <x v="370"/>
    <d v="2017-08-28T00:00:00"/>
    <s v="First Class"/>
    <s v="LC-16930"/>
    <s v="Linda Cazamias"/>
    <s v="Corporate"/>
    <s v="United States"/>
    <s v="Pasadena"/>
    <x v="5"/>
    <n v="77506"/>
    <s v="Central"/>
    <s v="TEC-AC-10004571"/>
    <x v="2"/>
    <s v="Accessories"/>
    <s v="Logitech G700s Rechargeable Gaming Mouse"/>
    <n v="159.98400000000001"/>
  </r>
  <r>
    <n v="1464"/>
    <s v="CA-2017-152289"/>
    <x v="47"/>
    <x v="370"/>
    <d v="2017-08-28T00:00:00"/>
    <s v="First Class"/>
    <s v="LC-16930"/>
    <s v="Linda Cazamias"/>
    <s v="Corporate"/>
    <s v="United States"/>
    <s v="Pasadena"/>
    <x v="5"/>
    <n v="77506"/>
    <s v="Central"/>
    <s v="FUR-CH-10002126"/>
    <x v="0"/>
    <s v="Chairs"/>
    <s v="Hon Deluxe Fabric Upholstered Stacking Chairs"/>
    <n v="1024.7159999999999"/>
  </r>
  <r>
    <n v="1465"/>
    <s v="US-2017-104794"/>
    <x v="19"/>
    <x v="186"/>
    <d v="2017-12-19T00:00:00"/>
    <s v="First Class"/>
    <s v="KD-16495"/>
    <s v="Keith Dawkins"/>
    <s v="Corporate"/>
    <s v="United States"/>
    <s v="New York City"/>
    <x v="15"/>
    <n v="10009"/>
    <s v="East"/>
    <s v="OFF-FA-10001754"/>
    <x v="1"/>
    <s v="Fasteners"/>
    <s v="Stockwell Gold Paper Clips"/>
    <n v="3.68"/>
  </r>
  <r>
    <n v="1466"/>
    <s v="CA-2015-151708"/>
    <x v="36"/>
    <x v="233"/>
    <d v="2015-08-14T00:00:00"/>
    <s v="Standard Class"/>
    <s v="MB-17305"/>
    <s v="Maria Bertelson"/>
    <s v="Consumer"/>
    <s v="United States"/>
    <s v="Glendale"/>
    <x v="16"/>
    <n v="85301"/>
    <s v="West"/>
    <s v="FUR-FU-10001602"/>
    <x v="0"/>
    <s v="Furnishings"/>
    <s v="Eldon Delta Triangular Chair Mat, 52&quot; x 58&quot;, Clear"/>
    <n v="121.376"/>
  </r>
  <r>
    <n v="1467"/>
    <s v="CA-2015-151708"/>
    <x v="36"/>
    <x v="233"/>
    <d v="2015-08-14T00:00:00"/>
    <s v="Standard Class"/>
    <s v="MB-17305"/>
    <s v="Maria Bertelson"/>
    <s v="Consumer"/>
    <s v="United States"/>
    <s v="Glendale"/>
    <x v="16"/>
    <n v="85301"/>
    <s v="West"/>
    <s v="TEC-AC-10001767"/>
    <x v="2"/>
    <s v="Accessories"/>
    <s v="SanDisk Ultra 64 GB MicroSDHC Class 10 Memory Card"/>
    <n v="95.975999999999999"/>
  </r>
  <r>
    <n v="1468"/>
    <s v="CA-2016-100769"/>
    <x v="49"/>
    <x v="495"/>
    <d v="2016-05-16T00:00:00"/>
    <s v="Same Day"/>
    <s v="TH-21550"/>
    <s v="Tracy Hopkins"/>
    <s v="Home Office"/>
    <s v="United States"/>
    <s v="Jacksonville"/>
    <x v="2"/>
    <n v="32216"/>
    <s v="South"/>
    <s v="TEC-AC-10002402"/>
    <x v="2"/>
    <s v="Accessories"/>
    <s v="Razer Kraken PRO Over Ear PC and Music Headset"/>
    <n v="255.96799999999999"/>
  </r>
  <r>
    <n v="1469"/>
    <s v="CA-2018-139199"/>
    <x v="19"/>
    <x v="34"/>
    <d v="2018-12-13T00:00:00"/>
    <s v="Standard Class"/>
    <s v="DK-12835"/>
    <s v="Damala Kotsonis"/>
    <s v="Corporate"/>
    <s v="United States"/>
    <s v="Detroit"/>
    <x v="12"/>
    <n v="48234"/>
    <s v="Central"/>
    <s v="FUR-CH-10000847"/>
    <x v="0"/>
    <s v="Chairs"/>
    <s v="Global Executive Mid-Back Manager's Chair"/>
    <n v="872.94"/>
  </r>
  <r>
    <n v="1470"/>
    <s v="CA-2018-139199"/>
    <x v="19"/>
    <x v="34"/>
    <d v="2018-12-13T00:00:00"/>
    <s v="Standard Class"/>
    <s v="DK-12835"/>
    <s v="Damala Kotsonis"/>
    <s v="Corporate"/>
    <s v="United States"/>
    <s v="Detroit"/>
    <x v="12"/>
    <n v="48234"/>
    <s v="Central"/>
    <s v="OFF-BI-10003982"/>
    <x v="1"/>
    <s v="Binders"/>
    <s v="Wilson Jones Century Plastic Molded Ring Binders"/>
    <n v="41.54"/>
  </r>
  <r>
    <n v="1471"/>
    <s v="CA-2018-139199"/>
    <x v="19"/>
    <x v="34"/>
    <d v="2018-12-13T00:00:00"/>
    <s v="Standard Class"/>
    <s v="DK-12835"/>
    <s v="Damala Kotsonis"/>
    <s v="Corporate"/>
    <s v="United States"/>
    <s v="Detroit"/>
    <x v="12"/>
    <n v="48234"/>
    <s v="Central"/>
    <s v="OFF-PA-10001293"/>
    <x v="1"/>
    <s v="Paper"/>
    <s v="Xerox 1946"/>
    <n v="12.96"/>
  </r>
  <r>
    <n v="1472"/>
    <s v="US-2016-161466"/>
    <x v="30"/>
    <x v="496"/>
    <d v="2016-09-27T00:00:00"/>
    <s v="Second Class"/>
    <s v="ON-18715"/>
    <s v="Odella Nelson"/>
    <s v="Corporate"/>
    <s v="United States"/>
    <s v="Philadelphia"/>
    <x v="9"/>
    <n v="19120"/>
    <s v="East"/>
    <s v="OFF-AR-10000634"/>
    <x v="1"/>
    <s v="Art"/>
    <s v="Newell 320"/>
    <n v="6.8479999999999999"/>
  </r>
  <r>
    <n v="1473"/>
    <s v="CA-2018-164959"/>
    <x v="45"/>
    <x v="497"/>
    <d v="2018-07-15T00:00:00"/>
    <s v="Standard Class"/>
    <s v="KN-16390"/>
    <s v="Katherine Nockton"/>
    <s v="Corporate"/>
    <s v="United States"/>
    <s v="Los Angeles"/>
    <x v="1"/>
    <n v="90004"/>
    <s v="West"/>
    <s v="OFF-LA-10004272"/>
    <x v="1"/>
    <s v="Labels"/>
    <s v="Avery 482"/>
    <n v="8.67"/>
  </r>
  <r>
    <n v="1474"/>
    <s v="US-2016-105676"/>
    <x v="4"/>
    <x v="494"/>
    <d v="2016-12-02T00:00:00"/>
    <s v="Same Day"/>
    <s v="NM-18520"/>
    <s v="Neoma Murray"/>
    <s v="Consumer"/>
    <s v="United States"/>
    <s v="Houston"/>
    <x v="5"/>
    <n v="77036"/>
    <s v="Central"/>
    <s v="FUR-FU-10004270"/>
    <x v="0"/>
    <s v="Furnishings"/>
    <s v="Eldon Image Series Desk Accessories, Burgundy"/>
    <n v="6.6879999999999997"/>
  </r>
  <r>
    <n v="1475"/>
    <s v="CA-2017-113138"/>
    <x v="26"/>
    <x v="258"/>
    <d v="2017-11-25T00:00:00"/>
    <s v="Standard Class"/>
    <s v="NP-18685"/>
    <s v="Nora Pelletier"/>
    <s v="Home Office"/>
    <s v="United States"/>
    <s v="Niagara Falls"/>
    <x v="15"/>
    <n v="14304"/>
    <s v="East"/>
    <s v="OFF-AR-10003770"/>
    <x v="1"/>
    <s v="Art"/>
    <s v="Newell 340"/>
    <n v="17.28"/>
  </r>
  <r>
    <n v="1476"/>
    <s v="CA-2017-113138"/>
    <x v="26"/>
    <x v="258"/>
    <d v="2017-11-25T00:00:00"/>
    <s v="Standard Class"/>
    <s v="NP-18685"/>
    <s v="Nora Pelletier"/>
    <s v="Home Office"/>
    <s v="United States"/>
    <s v="Niagara Falls"/>
    <x v="15"/>
    <n v="14304"/>
    <s v="East"/>
    <s v="OFF-BI-10000320"/>
    <x v="1"/>
    <s v="Binders"/>
    <s v="GBC Plastic Binding Combs"/>
    <n v="17.712"/>
  </r>
  <r>
    <n v="1477"/>
    <s v="US-2018-104955"/>
    <x v="37"/>
    <x v="498"/>
    <d v="2018-03-24T00:00:00"/>
    <s v="Standard Class"/>
    <s v="CG-12040"/>
    <s v="Catherine Glotzbach"/>
    <s v="Home Office"/>
    <s v="United States"/>
    <s v="New York City"/>
    <x v="15"/>
    <n v="10024"/>
    <s v="East"/>
    <s v="OFF-LA-10003121"/>
    <x v="1"/>
    <s v="Labels"/>
    <s v="Avery 506"/>
    <n v="28.91"/>
  </r>
  <r>
    <n v="1478"/>
    <s v="CA-2017-121958"/>
    <x v="6"/>
    <x v="373"/>
    <d v="2017-11-17T00:00:00"/>
    <s v="Standard Class"/>
    <s v="CS-12505"/>
    <s v="Cindy Stewart"/>
    <s v="Consumer"/>
    <s v="United States"/>
    <s v="Thomasville"/>
    <x v="3"/>
    <n v="27360"/>
    <s v="South"/>
    <s v="OFF-SU-10000381"/>
    <x v="1"/>
    <s v="Supplies"/>
    <s v="Acme Forged Steel Scissors with Black Enamel Handles"/>
    <n v="52.136000000000003"/>
  </r>
  <r>
    <n v="1479"/>
    <s v="CA-2018-121468"/>
    <x v="26"/>
    <x v="123"/>
    <d v="2018-11-20T00:00:00"/>
    <s v="First Class"/>
    <s v="KD-16345"/>
    <s v="Katherine Ducich"/>
    <s v="Consumer"/>
    <s v="United States"/>
    <s v="Westminster"/>
    <x v="1"/>
    <n v="92683"/>
    <s v="West"/>
    <s v="TEC-PH-10000376"/>
    <x v="2"/>
    <s v="Phones"/>
    <s v="Square Credit Card Reader"/>
    <n v="31.968"/>
  </r>
  <r>
    <n v="1480"/>
    <s v="US-2017-108455"/>
    <x v="5"/>
    <x v="499"/>
    <d v="2017-12-08T00:00:00"/>
    <s v="Standard Class"/>
    <s v="MK-18160"/>
    <s v="Mike Kennedy"/>
    <s v="Consumer"/>
    <s v="United States"/>
    <s v="San Francisco"/>
    <x v="1"/>
    <n v="94122"/>
    <s v="West"/>
    <s v="OFF-PA-10002262"/>
    <x v="1"/>
    <s v="Paper"/>
    <s v="Xerox 192"/>
    <n v="25.92"/>
  </r>
  <r>
    <n v="1481"/>
    <s v="US-2017-108455"/>
    <x v="5"/>
    <x v="499"/>
    <d v="2017-12-08T00:00:00"/>
    <s v="Standard Class"/>
    <s v="MK-18160"/>
    <s v="Mike Kennedy"/>
    <s v="Consumer"/>
    <s v="United States"/>
    <s v="San Francisco"/>
    <x v="1"/>
    <n v="94122"/>
    <s v="West"/>
    <s v="OFF-PA-10002464"/>
    <x v="1"/>
    <s v="Paper"/>
    <s v="HP Office Recycled Paper (20Lb. and 87 Bright)"/>
    <n v="40.46"/>
  </r>
  <r>
    <n v="1482"/>
    <s v="US-2017-108455"/>
    <x v="5"/>
    <x v="499"/>
    <d v="2017-12-08T00:00:00"/>
    <s v="Standard Class"/>
    <s v="MK-18160"/>
    <s v="Mike Kennedy"/>
    <s v="Consumer"/>
    <s v="United States"/>
    <s v="San Francisco"/>
    <x v="1"/>
    <n v="94122"/>
    <s v="West"/>
    <s v="OFF-ST-10002214"/>
    <x v="1"/>
    <s v="Storage"/>
    <s v="X-Rack File for Hanging Folders"/>
    <n v="33.869999999999997"/>
  </r>
  <r>
    <n v="1483"/>
    <s v="CA-2018-101210"/>
    <x v="47"/>
    <x v="326"/>
    <d v="2018-08-28T00:00:00"/>
    <s v="Second Class"/>
    <s v="DW-13540"/>
    <s v="Don Weiss"/>
    <s v="Consumer"/>
    <s v="United States"/>
    <s v="Jackson"/>
    <x v="18"/>
    <n v="38301"/>
    <s v="South"/>
    <s v="OFF-AR-10003560"/>
    <x v="1"/>
    <s v="Art"/>
    <s v="Zebra Zazzle Fluorescent Highlighters"/>
    <n v="9.7279999999999998"/>
  </r>
  <r>
    <n v="1484"/>
    <s v="CA-2018-101210"/>
    <x v="47"/>
    <x v="326"/>
    <d v="2018-08-28T00:00:00"/>
    <s v="Second Class"/>
    <s v="DW-13540"/>
    <s v="Don Weiss"/>
    <s v="Consumer"/>
    <s v="United States"/>
    <s v="Jackson"/>
    <x v="18"/>
    <n v="38301"/>
    <s v="South"/>
    <s v="OFF-PA-10000130"/>
    <x v="1"/>
    <s v="Paper"/>
    <s v="Xerox 199"/>
    <n v="3.4239999999999999"/>
  </r>
  <r>
    <n v="1485"/>
    <s v="US-2017-108098"/>
    <x v="32"/>
    <x v="500"/>
    <d v="2017-10-18T00:00:00"/>
    <s v="Standard Class"/>
    <s v="CP-12340"/>
    <s v="Christine Phan"/>
    <s v="Corporate"/>
    <s v="United States"/>
    <s v="Seattle"/>
    <x v="4"/>
    <n v="98115"/>
    <s v="West"/>
    <s v="TEC-AC-10000865"/>
    <x v="2"/>
    <s v="Accessories"/>
    <s v="WD My Passport Ultra 500GB Portable External Hard Drive"/>
    <n v="177"/>
  </r>
  <r>
    <n v="1486"/>
    <s v="CA-2015-119032"/>
    <x v="5"/>
    <x v="501"/>
    <d v="2015-12-03T00:00:00"/>
    <s v="Standard Class"/>
    <s v="MS-17770"/>
    <s v="Maxwell Schwartz"/>
    <s v="Consumer"/>
    <s v="United States"/>
    <s v="New York City"/>
    <x v="15"/>
    <n v="10035"/>
    <s v="East"/>
    <s v="OFF-FA-10003021"/>
    <x v="1"/>
    <s v="Fasteners"/>
    <s v="Staples"/>
    <n v="3.76"/>
  </r>
  <r>
    <n v="1487"/>
    <s v="CA-2016-140410"/>
    <x v="0"/>
    <x v="502"/>
    <d v="2016-11-07T00:00:00"/>
    <s v="Standard Class"/>
    <s v="CM-12655"/>
    <s v="Corinna Mitchell"/>
    <s v="Home Office"/>
    <s v="United States"/>
    <s v="Los Angeles"/>
    <x v="1"/>
    <n v="90008"/>
    <s v="West"/>
    <s v="TEC-PH-10003580"/>
    <x v="2"/>
    <s v="Phones"/>
    <s v="Cisco IP Phone 7961G-GE VoIP phone"/>
    <n v="1212.848"/>
  </r>
  <r>
    <n v="1488"/>
    <s v="CA-2016-140410"/>
    <x v="0"/>
    <x v="502"/>
    <d v="2016-11-07T00:00:00"/>
    <s v="Standard Class"/>
    <s v="CM-12655"/>
    <s v="Corinna Mitchell"/>
    <s v="Home Office"/>
    <s v="United States"/>
    <s v="Los Angeles"/>
    <x v="1"/>
    <n v="90008"/>
    <s v="West"/>
    <s v="TEC-AC-10001109"/>
    <x v="2"/>
    <s v="Accessories"/>
    <s v="Logitech Trackman Marble Mouse"/>
    <n v="89.97"/>
  </r>
  <r>
    <n v="1489"/>
    <s v="CA-2016-140410"/>
    <x v="0"/>
    <x v="502"/>
    <d v="2016-11-07T00:00:00"/>
    <s v="Standard Class"/>
    <s v="CM-12655"/>
    <s v="Corinna Mitchell"/>
    <s v="Home Office"/>
    <s v="United States"/>
    <s v="Los Angeles"/>
    <x v="1"/>
    <n v="90008"/>
    <s v="West"/>
    <s v="FUR-FU-10003347"/>
    <x v="0"/>
    <s v="Furnishings"/>
    <s v="Coloredge Poster Frame"/>
    <n v="42.6"/>
  </r>
  <r>
    <n v="1490"/>
    <s v="CA-2015-136280"/>
    <x v="4"/>
    <x v="503"/>
    <d v="2015-12-06T00:00:00"/>
    <s v="Standard Class"/>
    <s v="Co-12640"/>
    <s v="Corey-Lock"/>
    <s v="Consumer"/>
    <s v="United States"/>
    <s v="Philadelphia"/>
    <x v="9"/>
    <n v="19143"/>
    <s v="East"/>
    <s v="OFF-LA-10000452"/>
    <x v="1"/>
    <s v="Labels"/>
    <s v="Avery 488"/>
    <n v="5.04"/>
  </r>
  <r>
    <n v="1491"/>
    <s v="CA-2018-151911"/>
    <x v="20"/>
    <x v="504"/>
    <d v="2018-05-05T00:00:00"/>
    <s v="Second Class"/>
    <s v="DL-13495"/>
    <s v="Dionis Lloyd"/>
    <s v="Corporate"/>
    <s v="United States"/>
    <s v="New York City"/>
    <x v="15"/>
    <n v="10024"/>
    <s v="East"/>
    <s v="OFF-EN-10002986"/>
    <x v="1"/>
    <s v="Envelopes"/>
    <s v="#10-4 1/8&quot; x 9 1/2&quot; Premium Diagonal Seam Envelopes"/>
    <n v="62.96"/>
  </r>
  <r>
    <n v="1492"/>
    <s v="CA-2018-166436"/>
    <x v="26"/>
    <x v="221"/>
    <d v="2018-11-28T00:00:00"/>
    <s v="Standard Class"/>
    <s v="TS-21370"/>
    <s v="Todd Sumrall"/>
    <s v="Corporate"/>
    <s v="United States"/>
    <s v="New York City"/>
    <x v="15"/>
    <n v="10035"/>
    <s v="East"/>
    <s v="OFF-PA-10001838"/>
    <x v="1"/>
    <s v="Paper"/>
    <s v="Adams Telephone Message Book W/Dividers/Space For Phone Numbers, 5 1/4&quot;X8 1/2&quot;, 300/Messages"/>
    <n v="5.88"/>
  </r>
  <r>
    <n v="1493"/>
    <s v="CA-2018-166436"/>
    <x v="26"/>
    <x v="221"/>
    <d v="2018-11-28T00:00:00"/>
    <s v="Standard Class"/>
    <s v="TS-21370"/>
    <s v="Todd Sumrall"/>
    <s v="Corporate"/>
    <s v="United States"/>
    <s v="New York City"/>
    <x v="15"/>
    <n v="10035"/>
    <s v="East"/>
    <s v="FUR-CH-10000785"/>
    <x v="0"/>
    <s v="Chairs"/>
    <s v="Global Ergonomic Managers Chair"/>
    <n v="977.29200000000003"/>
  </r>
  <r>
    <n v="1494"/>
    <s v="CA-2018-139661"/>
    <x v="28"/>
    <x v="505"/>
    <d v="2018-11-03T00:00:00"/>
    <s v="Standard Class"/>
    <s v="JW-15220"/>
    <s v="Jane Waco"/>
    <s v="Corporate"/>
    <s v="United States"/>
    <s v="Vancouver"/>
    <x v="4"/>
    <n v="98661"/>
    <s v="West"/>
    <s v="FUR-FU-10002885"/>
    <x v="0"/>
    <s v="Furnishings"/>
    <s v="Magna Visual Magnetic Picture Hangers"/>
    <n v="9.64"/>
  </r>
  <r>
    <n v="1495"/>
    <s v="CA-2015-123925"/>
    <x v="33"/>
    <x v="506"/>
    <d v="2015-12-19T00:00:00"/>
    <s v="Second Class"/>
    <s v="RF-19840"/>
    <s v="Roy FranzÃ¶sisch"/>
    <s v="Consumer"/>
    <s v="United States"/>
    <s v="Columbus"/>
    <x v="32"/>
    <n v="31907"/>
    <s v="South"/>
    <s v="OFF-AR-10002952"/>
    <x v="1"/>
    <s v="Art"/>
    <s v="Stanley Contemporary Battery Pencil Sharpeners"/>
    <n v="40.049999999999997"/>
  </r>
  <r>
    <n v="1496"/>
    <s v="CA-2018-152485"/>
    <x v="22"/>
    <x v="507"/>
    <d v="2018-09-08T00:00:00"/>
    <s v="Standard Class"/>
    <s v="JD-15790"/>
    <s v="John Dryer"/>
    <s v="Consumer"/>
    <s v="United States"/>
    <s v="Coppell"/>
    <x v="5"/>
    <n v="75019"/>
    <s v="Central"/>
    <s v="OFF-AR-10003759"/>
    <x v="1"/>
    <s v="Art"/>
    <s v="Crayola Anti Dust Chalk, 12/Pack"/>
    <n v="10.192"/>
  </r>
  <r>
    <n v="1497"/>
    <s v="CA-2018-152485"/>
    <x v="22"/>
    <x v="507"/>
    <d v="2018-09-08T00:00:00"/>
    <s v="Standard Class"/>
    <s v="JD-15790"/>
    <s v="John Dryer"/>
    <s v="Consumer"/>
    <s v="United States"/>
    <s v="Coppell"/>
    <x v="5"/>
    <n v="75019"/>
    <s v="Central"/>
    <s v="OFF-ST-10004950"/>
    <x v="1"/>
    <s v="Storage"/>
    <s v="Acco Perma 3000 Stacking Storage Drawers"/>
    <n v="16.783999999999999"/>
  </r>
  <r>
    <n v="1498"/>
    <s v="CA-2018-152485"/>
    <x v="22"/>
    <x v="507"/>
    <d v="2018-09-08T00:00:00"/>
    <s v="Standard Class"/>
    <s v="JD-15790"/>
    <s v="John Dryer"/>
    <s v="Consumer"/>
    <s v="United States"/>
    <s v="Coppell"/>
    <x v="5"/>
    <n v="75019"/>
    <s v="Central"/>
    <s v="OFF-AR-10001940"/>
    <x v="1"/>
    <s v="Art"/>
    <s v="Sanford Colorific Eraseable Coloring Pencils, 12 Count"/>
    <n v="13.12"/>
  </r>
  <r>
    <n v="1499"/>
    <s v="CA-2017-141586"/>
    <x v="2"/>
    <x v="508"/>
    <d v="2017-10-20T00:00:00"/>
    <s v="First Class"/>
    <s v="NK-18490"/>
    <s v="Neil Knudson"/>
    <s v="Home Office"/>
    <s v="United States"/>
    <s v="San Francisco"/>
    <x v="1"/>
    <n v="94122"/>
    <s v="West"/>
    <s v="OFF-BI-10003981"/>
    <x v="1"/>
    <s v="Binders"/>
    <s v="Avery Durable Plastic 1&quot; Binders"/>
    <n v="18.16"/>
  </r>
  <r>
    <n v="1500"/>
    <s v="CA-2018-130386"/>
    <x v="6"/>
    <x v="105"/>
    <d v="2018-11-18T00:00:00"/>
    <s v="Standard Class"/>
    <s v="NG-18430"/>
    <s v="Nathan Gelder"/>
    <s v="Consumer"/>
    <s v="United States"/>
    <s v="Austin"/>
    <x v="5"/>
    <n v="78745"/>
    <s v="Central"/>
    <s v="OFF-PA-10002749"/>
    <x v="1"/>
    <s v="Paper"/>
    <s v="Wirebound Message Books, 5-1/2 x 4 Forms, 2 or 4 Forms per Page"/>
    <n v="16.056000000000001"/>
  </r>
  <r>
    <n v="1501"/>
    <s v="CA-2018-130386"/>
    <x v="6"/>
    <x v="105"/>
    <d v="2018-11-18T00:00:00"/>
    <s v="Standard Class"/>
    <s v="NG-18430"/>
    <s v="Nathan Gelder"/>
    <s v="Consumer"/>
    <s v="United States"/>
    <s v="Austin"/>
    <x v="5"/>
    <n v="78745"/>
    <s v="Central"/>
    <s v="OFF-PA-10003823"/>
    <x v="1"/>
    <s v="Paper"/>
    <s v="Xerox 197"/>
    <n v="223.05600000000001"/>
  </r>
  <r>
    <n v="1502"/>
    <s v="CA-2018-130386"/>
    <x v="6"/>
    <x v="105"/>
    <d v="2018-11-18T00:00:00"/>
    <s v="Standard Class"/>
    <s v="NG-18430"/>
    <s v="Nathan Gelder"/>
    <s v="Consumer"/>
    <s v="United States"/>
    <s v="Austin"/>
    <x v="5"/>
    <n v="78745"/>
    <s v="Central"/>
    <s v="OFF-ST-10003716"/>
    <x v="1"/>
    <s v="Storage"/>
    <s v="Tennsco Double-Tier Lockers"/>
    <n v="540.048"/>
  </r>
  <r>
    <n v="1503"/>
    <s v="CA-2017-100468"/>
    <x v="26"/>
    <x v="390"/>
    <d v="2017-12-01T00:00:00"/>
    <s v="Standard Class"/>
    <s v="AT-10435"/>
    <s v="Alyssa Tate"/>
    <s v="Home Office"/>
    <s v="United States"/>
    <s v="Los Angeles"/>
    <x v="1"/>
    <n v="90045"/>
    <s v="West"/>
    <s v="TEC-PH-10001300"/>
    <x v="2"/>
    <s v="Phones"/>
    <s v="iKross Bluetooth Portable Keyboard + Cell Phone Stand Holder + Brush for Apple iPhone 5S 5C 5, 4S 4"/>
    <n v="33.520000000000003"/>
  </r>
  <r>
    <n v="1504"/>
    <s v="CA-2017-100468"/>
    <x v="26"/>
    <x v="390"/>
    <d v="2017-12-01T00:00:00"/>
    <s v="Standard Class"/>
    <s v="AT-10435"/>
    <s v="Alyssa Tate"/>
    <s v="Home Office"/>
    <s v="United States"/>
    <s v="Los Angeles"/>
    <x v="1"/>
    <n v="90045"/>
    <s v="West"/>
    <s v="FUR-FU-10000010"/>
    <x v="0"/>
    <s v="Furnishings"/>
    <s v="DAX Value U-Channel Document Frames, Easel Back"/>
    <n v="9.94"/>
  </r>
  <r>
    <n v="1505"/>
    <s v="CA-2016-153388"/>
    <x v="36"/>
    <x v="509"/>
    <d v="2016-08-07T00:00:00"/>
    <s v="Standard Class"/>
    <s v="PC-19000"/>
    <s v="Pauline Chand"/>
    <s v="Home Office"/>
    <s v="United States"/>
    <s v="Los Angeles"/>
    <x v="1"/>
    <n v="90004"/>
    <s v="West"/>
    <s v="OFF-AR-10001868"/>
    <x v="1"/>
    <s v="Art"/>
    <s v="Prang Dustless Chalk Sticks"/>
    <n v="6.72"/>
  </r>
  <r>
    <n v="1506"/>
    <s v="CA-2016-153388"/>
    <x v="36"/>
    <x v="509"/>
    <d v="2016-08-07T00:00:00"/>
    <s v="Standard Class"/>
    <s v="PC-19000"/>
    <s v="Pauline Chand"/>
    <s v="Home Office"/>
    <s v="United States"/>
    <s v="Los Angeles"/>
    <x v="1"/>
    <n v="90004"/>
    <s v="West"/>
    <s v="FUR-TA-10003715"/>
    <x v="0"/>
    <s v="Tables"/>
    <s v="Hon 2111 Invitation Series Corner Table"/>
    <n v="1004.976"/>
  </r>
  <r>
    <n v="1507"/>
    <s v="CA-2018-154935"/>
    <x v="27"/>
    <x v="165"/>
    <d v="2018-12-29T00:00:00"/>
    <s v="Standard Class"/>
    <s v="AR-10540"/>
    <s v="Andy Reiter"/>
    <s v="Consumer"/>
    <s v="United States"/>
    <s v="New York City"/>
    <x v="15"/>
    <n v="10024"/>
    <s v="East"/>
    <s v="OFF-BI-10003708"/>
    <x v="1"/>
    <s v="Binders"/>
    <s v="Acco Four Pocket Poly Ring Binder with Label Holder, Smoke, 1&quot;"/>
    <n v="17.88"/>
  </r>
  <r>
    <n v="1508"/>
    <s v="CA-2017-134208"/>
    <x v="12"/>
    <x v="42"/>
    <d v="2017-09-23T00:00:00"/>
    <s v="Standard Class"/>
    <s v="CS-12505"/>
    <s v="Cindy Stewart"/>
    <s v="Consumer"/>
    <s v="United States"/>
    <s v="Columbus"/>
    <x v="32"/>
    <n v="31907"/>
    <s v="South"/>
    <s v="TEC-MA-10004458"/>
    <x v="2"/>
    <s v="Machines"/>
    <s v="Lexmark X 9575 Professional All-in-One Color Printer"/>
    <n v="396"/>
  </r>
  <r>
    <n v="1509"/>
    <s v="CA-2018-108294"/>
    <x v="19"/>
    <x v="389"/>
    <d v="2018-12-10T00:00:00"/>
    <s v="Same Day"/>
    <s v="LS-16975"/>
    <s v="Lindsay Shagiari"/>
    <s v="Home Office"/>
    <s v="United States"/>
    <s v="Omaha"/>
    <x v="8"/>
    <n v="68104"/>
    <s v="Central"/>
    <s v="OFF-BI-10004965"/>
    <x v="1"/>
    <s v="Binders"/>
    <s v="Ibico Covers for Plastic or Wire Binding Elements"/>
    <n v="34.5"/>
  </r>
  <r>
    <n v="1510"/>
    <s v="CA-2018-103611"/>
    <x v="14"/>
    <x v="510"/>
    <d v="2018-09-15T00:00:00"/>
    <s v="First Class"/>
    <s v="JM-15535"/>
    <s v="Jessica Myrick"/>
    <s v="Consumer"/>
    <s v="United States"/>
    <s v="Los Angeles"/>
    <x v="1"/>
    <n v="90036"/>
    <s v="West"/>
    <s v="FUR-FU-10004270"/>
    <x v="0"/>
    <s v="Furnishings"/>
    <s v="Eldon Image Series Desk Accessories, Burgundy"/>
    <n v="8.36"/>
  </r>
  <r>
    <n v="1511"/>
    <s v="CA-2018-100384"/>
    <x v="39"/>
    <x v="92"/>
    <d v="2018-07-01T00:00:00"/>
    <s v="Standard Class"/>
    <s v="NH-18610"/>
    <s v="Nicole Hansen"/>
    <s v="Corporate"/>
    <s v="United States"/>
    <s v="Pomona"/>
    <x v="1"/>
    <n v="91767"/>
    <s v="West"/>
    <s v="OFF-AR-10002135"/>
    <x v="1"/>
    <s v="Art"/>
    <s v="Boston Heavy-Duty Trimline Electric Pencil Sharpeners"/>
    <n v="385.6"/>
  </r>
  <r>
    <n v="1512"/>
    <s v="CA-2018-100384"/>
    <x v="39"/>
    <x v="92"/>
    <d v="2018-07-01T00:00:00"/>
    <s v="Standard Class"/>
    <s v="NH-18610"/>
    <s v="Nicole Hansen"/>
    <s v="Corporate"/>
    <s v="United States"/>
    <s v="Pomona"/>
    <x v="1"/>
    <n v="91767"/>
    <s v="West"/>
    <s v="OFF-AR-10003514"/>
    <x v="1"/>
    <s v="Art"/>
    <s v="4009 Highlighters by Sanford"/>
    <n v="35.82"/>
  </r>
  <r>
    <n v="1513"/>
    <s v="CA-2018-112809"/>
    <x v="42"/>
    <x v="238"/>
    <d v="2018-08-22T00:00:00"/>
    <s v="Standard Class"/>
    <s v="RA-19915"/>
    <s v="Russell Applegate"/>
    <s v="Consumer"/>
    <s v="United States"/>
    <s v="Dallas"/>
    <x v="5"/>
    <n v="75220"/>
    <s v="Central"/>
    <s v="OFF-ST-10002276"/>
    <x v="1"/>
    <s v="Storage"/>
    <s v="Safco Steel Mobile File Cart"/>
    <n v="200.06399999999999"/>
  </r>
  <r>
    <n v="1514"/>
    <s v="CA-2018-112809"/>
    <x v="42"/>
    <x v="238"/>
    <d v="2018-08-22T00:00:00"/>
    <s v="Standard Class"/>
    <s v="RA-19915"/>
    <s v="Russell Applegate"/>
    <s v="Consumer"/>
    <s v="United States"/>
    <s v="Dallas"/>
    <x v="5"/>
    <n v="75220"/>
    <s v="Central"/>
    <s v="OFF-BI-10001098"/>
    <x v="1"/>
    <s v="Binders"/>
    <s v="Acco D-Ring Binder w/DublLock"/>
    <n v="21.38"/>
  </r>
  <r>
    <n v="1515"/>
    <s v="CA-2018-112809"/>
    <x v="42"/>
    <x v="238"/>
    <d v="2018-08-22T00:00:00"/>
    <s v="Standard Class"/>
    <s v="RA-19915"/>
    <s v="Russell Applegate"/>
    <s v="Consumer"/>
    <s v="United States"/>
    <s v="Dallas"/>
    <x v="5"/>
    <n v="75220"/>
    <s v="Central"/>
    <s v="OFF-BI-10001636"/>
    <x v="1"/>
    <s v="Binders"/>
    <s v="Ibico Plastic and Wire Spiral Binding Combs"/>
    <n v="6.7439999999999998"/>
  </r>
  <r>
    <n v="1516"/>
    <s v="US-2018-160759"/>
    <x v="19"/>
    <x v="157"/>
    <d v="2018-12-17T00:00:00"/>
    <s v="Standard Class"/>
    <s v="AI-10855"/>
    <s v="Arianne Irving"/>
    <s v="Consumer"/>
    <s v="United States"/>
    <s v="Philadelphia"/>
    <x v="9"/>
    <n v="19120"/>
    <s v="East"/>
    <s v="FUR-CH-10002961"/>
    <x v="0"/>
    <s v="Chairs"/>
    <s v="Leather Task Chair, Black"/>
    <n v="63.686"/>
  </r>
  <r>
    <n v="1517"/>
    <s v="CA-2018-148446"/>
    <x v="19"/>
    <x v="389"/>
    <d v="2018-12-14T00:00:00"/>
    <s v="Second Class"/>
    <s v="MC-17845"/>
    <s v="Michael Chen"/>
    <s v="Consumer"/>
    <s v="United States"/>
    <s v="North Las Vegas"/>
    <x v="33"/>
    <n v="89031"/>
    <s v="West"/>
    <s v="FUR-TA-10004256"/>
    <x v="0"/>
    <s v="Tables"/>
    <s v="Bretford â€œJust In Timeâ€ Height-Adjustable Multi-Task Work Tables"/>
    <n v="1669.6"/>
  </r>
  <r>
    <n v="1518"/>
    <s v="CA-2015-111059"/>
    <x v="25"/>
    <x v="511"/>
    <d v="2015-02-06T00:00:00"/>
    <s v="Second Class"/>
    <s v="TB-21400"/>
    <s v="Tom Boeckenhauer"/>
    <s v="Consumer"/>
    <s v="United States"/>
    <s v="Seattle"/>
    <x v="4"/>
    <n v="98105"/>
    <s v="West"/>
    <s v="OFF-BI-10004593"/>
    <x v="1"/>
    <s v="Binders"/>
    <s v="Ibico Laser Imprintable Binding System Covers"/>
    <n v="83.84"/>
  </r>
  <r>
    <n v="1519"/>
    <s v="CA-2015-111059"/>
    <x v="25"/>
    <x v="511"/>
    <d v="2015-02-06T00:00:00"/>
    <s v="Second Class"/>
    <s v="TB-21400"/>
    <s v="Tom Boeckenhauer"/>
    <s v="Consumer"/>
    <s v="United States"/>
    <s v="Seattle"/>
    <x v="4"/>
    <n v="98105"/>
    <s v="West"/>
    <s v="OFF-BI-10002827"/>
    <x v="1"/>
    <s v="Binders"/>
    <s v="Avery Durable Poly Binders"/>
    <n v="13.272"/>
  </r>
  <r>
    <n v="1520"/>
    <s v="CA-2018-116204"/>
    <x v="40"/>
    <x v="512"/>
    <d v="2018-02-14T00:00:00"/>
    <s v="Second Class"/>
    <s v="VW-21775"/>
    <s v="Victoria Wilson"/>
    <s v="Corporate"/>
    <s v="United States"/>
    <s v="San Francisco"/>
    <x v="1"/>
    <n v="94110"/>
    <s v="West"/>
    <s v="OFF-BI-10001759"/>
    <x v="1"/>
    <s v="Binders"/>
    <s v="Acco Pressboard Covers with Storage Hooks, 14 7/8&quot; x 11&quot;, Dark Blue"/>
    <n v="21.335999999999999"/>
  </r>
  <r>
    <n v="1521"/>
    <s v="CA-2018-109946"/>
    <x v="3"/>
    <x v="513"/>
    <d v="2018-04-21T00:00:00"/>
    <s v="Standard Class"/>
    <s v="PL-18925"/>
    <s v="Paul Lucas"/>
    <s v="Home Office"/>
    <s v="United States"/>
    <s v="Chicago"/>
    <x v="10"/>
    <n v="60610"/>
    <s v="Central"/>
    <s v="OFF-AR-10001419"/>
    <x v="1"/>
    <s v="Art"/>
    <s v="Newell 325"/>
    <n v="16.52"/>
  </r>
  <r>
    <n v="1522"/>
    <s v="CA-2016-144806"/>
    <x v="19"/>
    <x v="401"/>
    <d v="2016-12-11T00:00:00"/>
    <s v="Standard Class"/>
    <s v="GH-14425"/>
    <s v="Gary Hwang"/>
    <s v="Consumer"/>
    <s v="United States"/>
    <s v="Tucson"/>
    <x v="16"/>
    <n v="85705"/>
    <s v="West"/>
    <s v="FUR-FU-10002253"/>
    <x v="0"/>
    <s v="Furnishings"/>
    <s v="Howard Miller 13&quot; Diameter Pewter Finish Round Wall Clock"/>
    <n v="206.11199999999999"/>
  </r>
  <r>
    <n v="1523"/>
    <s v="CA-2016-144806"/>
    <x v="19"/>
    <x v="401"/>
    <d v="2016-12-11T00:00:00"/>
    <s v="Standard Class"/>
    <s v="GH-14425"/>
    <s v="Gary Hwang"/>
    <s v="Consumer"/>
    <s v="United States"/>
    <s v="Tucson"/>
    <x v="16"/>
    <n v="85705"/>
    <s v="West"/>
    <s v="OFF-PA-10002586"/>
    <x v="1"/>
    <s v="Paper"/>
    <s v="Xerox 1970"/>
    <n v="19.920000000000002"/>
  </r>
  <r>
    <n v="1524"/>
    <s v="CA-2016-144806"/>
    <x v="19"/>
    <x v="401"/>
    <d v="2016-12-11T00:00:00"/>
    <s v="Standard Class"/>
    <s v="GH-14425"/>
    <s v="Gary Hwang"/>
    <s v="Consumer"/>
    <s v="United States"/>
    <s v="Tucson"/>
    <x v="16"/>
    <n v="85705"/>
    <s v="West"/>
    <s v="OFF-PA-10003039"/>
    <x v="1"/>
    <s v="Paper"/>
    <s v="Xerox 1960"/>
    <n v="198.27199999999999"/>
  </r>
  <r>
    <n v="1525"/>
    <s v="CA-2016-144806"/>
    <x v="19"/>
    <x v="401"/>
    <d v="2016-12-11T00:00:00"/>
    <s v="Standard Class"/>
    <s v="GH-14425"/>
    <s v="Gary Hwang"/>
    <s v="Consumer"/>
    <s v="United States"/>
    <s v="Tucson"/>
    <x v="16"/>
    <n v="85705"/>
    <s v="West"/>
    <s v="OFF-ST-10004804"/>
    <x v="1"/>
    <s v="Storage"/>
    <s v="Belkin 19&quot; Vented Equipment Shelf, Black"/>
    <n v="247.10400000000001"/>
  </r>
  <r>
    <n v="1526"/>
    <s v="CA-2016-144806"/>
    <x v="19"/>
    <x v="401"/>
    <d v="2016-12-11T00:00:00"/>
    <s v="Standard Class"/>
    <s v="GH-14425"/>
    <s v="Gary Hwang"/>
    <s v="Consumer"/>
    <s v="United States"/>
    <s v="Tucson"/>
    <x v="16"/>
    <n v="85705"/>
    <s v="West"/>
    <s v="OFF-AR-10004042"/>
    <x v="1"/>
    <s v="Art"/>
    <s v="BOSTON Model 1800 Electric Pencil Sharpeners, Putty/Woodgrain"/>
    <n v="86.304000000000002"/>
  </r>
  <r>
    <n v="1527"/>
    <s v="CA-2017-122392"/>
    <x v="9"/>
    <x v="405"/>
    <d v="2017-07-27T00:00:00"/>
    <s v="Standard Class"/>
    <s v="CJ-12010"/>
    <s v="Caroline Jumper"/>
    <s v="Consumer"/>
    <s v="United States"/>
    <s v="Allentown"/>
    <x v="9"/>
    <n v="18103"/>
    <s v="East"/>
    <s v="OFF-AR-10002221"/>
    <x v="1"/>
    <s v="Art"/>
    <s v="12 Colored Short Pencils"/>
    <n v="4.16"/>
  </r>
  <r>
    <n v="1528"/>
    <s v="CA-2017-122392"/>
    <x v="9"/>
    <x v="405"/>
    <d v="2017-07-27T00:00:00"/>
    <s v="Standard Class"/>
    <s v="CJ-12010"/>
    <s v="Caroline Jumper"/>
    <s v="Consumer"/>
    <s v="United States"/>
    <s v="Allentown"/>
    <x v="9"/>
    <n v="18103"/>
    <s v="East"/>
    <s v="FUR-FU-10002456"/>
    <x v="0"/>
    <s v="Furnishings"/>
    <s v="Master Caster Door Stop, Large Neon Orange"/>
    <n v="11.648"/>
  </r>
  <r>
    <n v="1529"/>
    <s v="CA-2016-148432"/>
    <x v="6"/>
    <x v="209"/>
    <d v="2016-11-10T00:00:00"/>
    <s v="Second Class"/>
    <s v="MC-18130"/>
    <s v="Mike Caudle"/>
    <s v="Corporate"/>
    <s v="United States"/>
    <s v="Newark"/>
    <x v="13"/>
    <n v="19711"/>
    <s v="East"/>
    <s v="OFF-FA-10004968"/>
    <x v="1"/>
    <s v="Fasteners"/>
    <s v="Rubber Band Ball"/>
    <n v="26.18"/>
  </r>
  <r>
    <n v="1530"/>
    <s v="CA-2016-148432"/>
    <x v="6"/>
    <x v="209"/>
    <d v="2016-11-10T00:00:00"/>
    <s v="Second Class"/>
    <s v="MC-18130"/>
    <s v="Mike Caudle"/>
    <s v="Corporate"/>
    <s v="United States"/>
    <s v="Newark"/>
    <x v="13"/>
    <n v="19711"/>
    <s v="East"/>
    <s v="OFF-PA-10001274"/>
    <x v="1"/>
    <s v="Paper"/>
    <s v="Loose Memo Sheets"/>
    <n v="7.3"/>
  </r>
  <r>
    <n v="1531"/>
    <s v="CA-2016-103793"/>
    <x v="48"/>
    <x v="514"/>
    <d v="2016-03-31T00:00:00"/>
    <s v="Standard Class"/>
    <s v="BV-11245"/>
    <s v="Benjamin Venier"/>
    <s v="Corporate"/>
    <s v="United States"/>
    <s v="Miami"/>
    <x v="2"/>
    <n v="33142"/>
    <s v="South"/>
    <s v="OFF-PA-10001125"/>
    <x v="1"/>
    <s v="Paper"/>
    <s v="Xerox 1988"/>
    <n v="74.352000000000004"/>
  </r>
  <r>
    <n v="1532"/>
    <s v="CA-2018-159884"/>
    <x v="8"/>
    <x v="515"/>
    <d v="2018-09-05T00:00:00"/>
    <s v="Standard Class"/>
    <s v="JF-15490"/>
    <s v="Jeremy Farry"/>
    <s v="Consumer"/>
    <s v="United States"/>
    <s v="Tempe"/>
    <x v="16"/>
    <n v="85281"/>
    <s v="West"/>
    <s v="OFF-ST-10000344"/>
    <x v="1"/>
    <s v="Storage"/>
    <s v="Neat Ideas Personal Hanging Folder Files, Black"/>
    <n v="10.744"/>
  </r>
  <r>
    <n v="1533"/>
    <s v="CA-2018-159884"/>
    <x v="8"/>
    <x v="515"/>
    <d v="2018-09-05T00:00:00"/>
    <s v="Standard Class"/>
    <s v="JF-15490"/>
    <s v="Jeremy Farry"/>
    <s v="Consumer"/>
    <s v="United States"/>
    <s v="Tempe"/>
    <x v="16"/>
    <n v="85281"/>
    <s v="West"/>
    <s v="OFF-FA-10000585"/>
    <x v="1"/>
    <s v="Fasteners"/>
    <s v="OIC Bulk Pack Metal Binder Clips"/>
    <n v="8.3759999999999994"/>
  </r>
  <r>
    <n v="1534"/>
    <s v="CA-2017-139885"/>
    <x v="4"/>
    <x v="429"/>
    <d v="2017-12-08T00:00:00"/>
    <s v="Standard Class"/>
    <s v="EB-13840"/>
    <s v="Ellis Ballard"/>
    <s v="Corporate"/>
    <s v="United States"/>
    <s v="New York City"/>
    <x v="15"/>
    <n v="10035"/>
    <s v="East"/>
    <s v="OFF-ST-10003324"/>
    <x v="1"/>
    <s v="Storage"/>
    <s v="Belkin OmniView SE Rackmount Kit"/>
    <n v="212.88"/>
  </r>
  <r>
    <n v="1535"/>
    <s v="CA-2018-124086"/>
    <x v="25"/>
    <x v="516"/>
    <d v="2018-02-14T00:00:00"/>
    <s v="Standard Class"/>
    <s v="MP-18175"/>
    <s v="Mike Pelletier"/>
    <s v="Home Office"/>
    <s v="United States"/>
    <s v="Laguna Niguel"/>
    <x v="1"/>
    <n v="92677"/>
    <s v="West"/>
    <s v="FUR-BO-10004015"/>
    <x v="0"/>
    <s v="Bookcases"/>
    <s v="Bush Andora Bookcase, Maple/Graphite Gray Finish"/>
    <n v="203.983"/>
  </r>
  <r>
    <n v="1536"/>
    <s v="CA-2017-112389"/>
    <x v="28"/>
    <x v="517"/>
    <d v="2017-11-02T00:00:00"/>
    <s v="Standard Class"/>
    <s v="JM-15655"/>
    <s v="Jim Mitchum"/>
    <s v="Corporate"/>
    <s v="United States"/>
    <s v="Bridgeton"/>
    <x v="30"/>
    <n v="8302"/>
    <s v="East"/>
    <s v="OFF-ST-10000419"/>
    <x v="1"/>
    <s v="Storage"/>
    <s v="Rogers Jumbo File, Granite"/>
    <n v="40.74"/>
  </r>
  <r>
    <n v="1537"/>
    <s v="CA-2017-112389"/>
    <x v="28"/>
    <x v="517"/>
    <d v="2017-11-02T00:00:00"/>
    <s v="Standard Class"/>
    <s v="JM-15655"/>
    <s v="Jim Mitchum"/>
    <s v="Corporate"/>
    <s v="United States"/>
    <s v="Bridgeton"/>
    <x v="30"/>
    <n v="8302"/>
    <s v="East"/>
    <s v="OFF-AP-10001626"/>
    <x v="1"/>
    <s v="Appliances"/>
    <s v="Commercial WindTunnel Clean Air Upright Vacuum, Replacement Belts, Filtration Bags"/>
    <n v="11.67"/>
  </r>
  <r>
    <n v="1538"/>
    <s v="CA-2018-121888"/>
    <x v="14"/>
    <x v="175"/>
    <d v="2018-09-17T00:00:00"/>
    <s v="Second Class"/>
    <s v="CL-11890"/>
    <s v="Carl Ludwig"/>
    <s v="Consumer"/>
    <s v="United States"/>
    <s v="Everett"/>
    <x v="31"/>
    <n v="2149"/>
    <s v="East"/>
    <s v="TEC-PH-10000439"/>
    <x v="2"/>
    <s v="Phones"/>
    <s v="GE DSL Phone Line Filter"/>
    <n v="39.99"/>
  </r>
  <r>
    <n v="1539"/>
    <s v="CA-2018-121888"/>
    <x v="14"/>
    <x v="175"/>
    <d v="2018-09-17T00:00:00"/>
    <s v="Second Class"/>
    <s v="CL-11890"/>
    <s v="Carl Ludwig"/>
    <s v="Consumer"/>
    <s v="United States"/>
    <s v="Everett"/>
    <x v="31"/>
    <n v="2149"/>
    <s v="East"/>
    <s v="OFF-AR-10003478"/>
    <x v="1"/>
    <s v="Art"/>
    <s v="Avery Hi-Liter EverBold Pen Style Fluorescent Highlighters, 4/Pack"/>
    <n v="16.28"/>
  </r>
  <r>
    <n v="1540"/>
    <s v="CA-2018-121888"/>
    <x v="14"/>
    <x v="175"/>
    <d v="2018-09-17T00:00:00"/>
    <s v="Second Class"/>
    <s v="CL-11890"/>
    <s v="Carl Ludwig"/>
    <s v="Consumer"/>
    <s v="United States"/>
    <s v="Everett"/>
    <x v="31"/>
    <n v="2149"/>
    <s v="East"/>
    <s v="FUR-BO-10002545"/>
    <x v="0"/>
    <s v="Bookcases"/>
    <s v="Atlantic Metals Mobile 3-Shelf Bookcases, Custom Colors"/>
    <n v="782.94"/>
  </r>
  <r>
    <n v="1541"/>
    <s v="CA-2018-121888"/>
    <x v="14"/>
    <x v="175"/>
    <d v="2018-09-17T00:00:00"/>
    <s v="Second Class"/>
    <s v="CL-11890"/>
    <s v="Carl Ludwig"/>
    <s v="Consumer"/>
    <s v="United States"/>
    <s v="Everett"/>
    <x v="31"/>
    <n v="2149"/>
    <s v="East"/>
    <s v="OFF-BI-10001765"/>
    <x v="1"/>
    <s v="Binders"/>
    <s v="Wilson Jones Heavy-Duty Casebound Ring Binders with Metal Hinges"/>
    <n v="242.48"/>
  </r>
  <r>
    <n v="1542"/>
    <s v="CA-2015-166884"/>
    <x v="34"/>
    <x v="518"/>
    <d v="2015-03-16T00:00:00"/>
    <s v="Second Class"/>
    <s v="CK-12205"/>
    <s v="Chloris Kastensmidt"/>
    <s v="Consumer"/>
    <s v="United States"/>
    <s v="Columbus"/>
    <x v="24"/>
    <n v="43229"/>
    <s v="East"/>
    <s v="FUR-FU-10003981"/>
    <x v="0"/>
    <s v="Furnishings"/>
    <s v="Eldon Wave Desk Accessories"/>
    <n v="8.32"/>
  </r>
  <r>
    <n v="1543"/>
    <s v="CA-2015-166884"/>
    <x v="34"/>
    <x v="518"/>
    <d v="2015-03-16T00:00:00"/>
    <s v="Second Class"/>
    <s v="CK-12205"/>
    <s v="Chloris Kastensmidt"/>
    <s v="Consumer"/>
    <s v="United States"/>
    <s v="Columbus"/>
    <x v="24"/>
    <n v="43229"/>
    <s v="East"/>
    <s v="OFF-FA-10001561"/>
    <x v="1"/>
    <s v="Fasteners"/>
    <s v="Stockwell Push Pins"/>
    <n v="10.464"/>
  </r>
  <r>
    <n v="1544"/>
    <s v="CA-2015-107181"/>
    <x v="25"/>
    <x v="519"/>
    <d v="2015-02-08T00:00:00"/>
    <s v="Standard Class"/>
    <s v="DB-13270"/>
    <s v="Deborah Brumfield"/>
    <s v="Home Office"/>
    <s v="United States"/>
    <s v="San Diego"/>
    <x v="1"/>
    <n v="92024"/>
    <s v="West"/>
    <s v="OFF-BI-10004230"/>
    <x v="1"/>
    <s v="Binders"/>
    <s v="GBC Recycled Grain Textured Covers"/>
    <n v="82.896000000000001"/>
  </r>
  <r>
    <n v="1545"/>
    <s v="CA-2015-107181"/>
    <x v="25"/>
    <x v="519"/>
    <d v="2015-02-08T00:00:00"/>
    <s v="Standard Class"/>
    <s v="DB-13270"/>
    <s v="Deborah Brumfield"/>
    <s v="Home Office"/>
    <s v="United States"/>
    <s v="San Diego"/>
    <x v="1"/>
    <n v="92024"/>
    <s v="West"/>
    <s v="OFF-PA-10000350"/>
    <x v="1"/>
    <s v="Paper"/>
    <s v="Message Book, Standard Line &quot;While You Were Out&quot;, 5 1/2&quot; X 4&quot;, 200 Sets/Book"/>
    <n v="34.24"/>
  </r>
  <r>
    <n v="1546"/>
    <s v="CA-2015-150245"/>
    <x v="13"/>
    <x v="520"/>
    <d v="2016-01-04T00:00:00"/>
    <s v="Second Class"/>
    <s v="PC-18745"/>
    <s v="Pamela Coakley"/>
    <s v="Corporate"/>
    <s v="United States"/>
    <s v="Watertown"/>
    <x v="15"/>
    <n v="13601"/>
    <s v="East"/>
    <s v="FUR-BO-10002613"/>
    <x v="0"/>
    <s v="Bookcases"/>
    <s v="Atlantic Metals Mobile 4-Shelf Bookcases, Custom Colors"/>
    <n v="1573.4880000000001"/>
  </r>
  <r>
    <n v="1547"/>
    <s v="CA-2016-111395"/>
    <x v="5"/>
    <x v="521"/>
    <d v="2016-11-27T00:00:00"/>
    <s v="Standard Class"/>
    <s v="VB-21745"/>
    <s v="Victoria Brennan"/>
    <s v="Corporate"/>
    <s v="United States"/>
    <s v="San Antonio"/>
    <x v="5"/>
    <n v="78207"/>
    <s v="Central"/>
    <s v="OFF-PA-10000994"/>
    <x v="1"/>
    <s v="Paper"/>
    <s v="Xerox 1915"/>
    <n v="335.52"/>
  </r>
  <r>
    <n v="1548"/>
    <s v="CA-2016-111395"/>
    <x v="5"/>
    <x v="521"/>
    <d v="2016-11-27T00:00:00"/>
    <s v="Standard Class"/>
    <s v="VB-21745"/>
    <s v="Victoria Brennan"/>
    <s v="Corporate"/>
    <s v="United States"/>
    <s v="San Antonio"/>
    <x v="5"/>
    <n v="78207"/>
    <s v="Central"/>
    <s v="OFF-BI-10002867"/>
    <x v="1"/>
    <s v="Binders"/>
    <s v="GBC Recycled Regency Composition Covers"/>
    <n v="23.911999999999999"/>
  </r>
  <r>
    <n v="1549"/>
    <s v="CA-2016-111395"/>
    <x v="5"/>
    <x v="521"/>
    <d v="2016-11-27T00:00:00"/>
    <s v="Standard Class"/>
    <s v="VB-21745"/>
    <s v="Victoria Brennan"/>
    <s v="Corporate"/>
    <s v="United States"/>
    <s v="San Antonio"/>
    <x v="5"/>
    <n v="78207"/>
    <s v="Central"/>
    <s v="OFF-ST-10001291"/>
    <x v="1"/>
    <s v="Storage"/>
    <s v="Tenex Personal Self-Stacking Standard File Box, Black/Gray"/>
    <n v="27.056000000000001"/>
  </r>
  <r>
    <n v="1550"/>
    <s v="CA-2015-134278"/>
    <x v="45"/>
    <x v="522"/>
    <d v="2015-07-08T00:00:00"/>
    <s v="First Class"/>
    <s v="EP-13915"/>
    <s v="Emily Phan"/>
    <s v="Consumer"/>
    <s v="United States"/>
    <s v="New York City"/>
    <x v="15"/>
    <n v="10011"/>
    <s v="East"/>
    <s v="TEC-CO-10001046"/>
    <x v="2"/>
    <s v="Copiers"/>
    <s v="Canon Imageclass D680 Copier / Fax"/>
    <n v="559.99199999999996"/>
  </r>
  <r>
    <n v="1551"/>
    <s v="US-2018-124926"/>
    <x v="6"/>
    <x v="38"/>
    <d v="2018-11-18T00:00:00"/>
    <s v="Second Class"/>
    <s v="ME-17320"/>
    <s v="Maria Etezadi"/>
    <s v="Home Office"/>
    <s v="United States"/>
    <s v="Houston"/>
    <x v="5"/>
    <n v="77095"/>
    <s v="Central"/>
    <s v="OFF-AP-10004868"/>
    <x v="1"/>
    <s v="Appliances"/>
    <s v="Hoover Commercial Soft Guard Upright Vacuum And Disposable Filtration Bags"/>
    <n v="9.3239999999999998"/>
  </r>
  <r>
    <n v="1552"/>
    <s v="CA-2017-159345"/>
    <x v="1"/>
    <x v="26"/>
    <d v="2017-06-22T00:00:00"/>
    <s v="Standard Class"/>
    <s v="IG-15085"/>
    <s v="Ivan Gibson"/>
    <s v="Consumer"/>
    <s v="United States"/>
    <s v="San Diego"/>
    <x v="1"/>
    <n v="92024"/>
    <s v="West"/>
    <s v="OFF-PA-10000806"/>
    <x v="1"/>
    <s v="Paper"/>
    <s v="Xerox 1934"/>
    <n v="111.96"/>
  </r>
  <r>
    <n v="1553"/>
    <s v="CA-2015-130274"/>
    <x v="35"/>
    <x v="523"/>
    <d v="2015-05-05T00:00:00"/>
    <s v="First Class"/>
    <s v="JS-15940"/>
    <s v="Joni Sundaresam"/>
    <s v="Home Office"/>
    <s v="United States"/>
    <s v="Appleton"/>
    <x v="6"/>
    <n v="54915"/>
    <s v="Central"/>
    <s v="OFF-LA-10002195"/>
    <x v="1"/>
    <s v="Labels"/>
    <s v="Avery 481"/>
    <n v="21.56"/>
  </r>
  <r>
    <n v="1554"/>
    <s v="CA-2018-158386"/>
    <x v="2"/>
    <x v="524"/>
    <d v="2018-10-21T00:00:00"/>
    <s v="Standard Class"/>
    <s v="BO-11425"/>
    <s v="Bobby Odegard"/>
    <s v="Consumer"/>
    <s v="United States"/>
    <s v="Richmond"/>
    <x v="0"/>
    <n v="40475"/>
    <s v="South"/>
    <s v="OFF-BI-10003719"/>
    <x v="1"/>
    <s v="Binders"/>
    <s v="Large Capacity Hanging Post Binders"/>
    <n v="124.75"/>
  </r>
  <r>
    <n v="1555"/>
    <s v="CA-2016-111507"/>
    <x v="25"/>
    <x v="525"/>
    <d v="2016-02-13T00:00:00"/>
    <s v="Standard Class"/>
    <s v="VW-21775"/>
    <s v="Victoria Wilson"/>
    <s v="Corporate"/>
    <s v="United States"/>
    <s v="Bellevue"/>
    <x v="4"/>
    <n v="98006"/>
    <s v="West"/>
    <s v="OFF-AR-10001315"/>
    <x v="1"/>
    <s v="Art"/>
    <s v="Newell 310"/>
    <n v="5.28"/>
  </r>
  <r>
    <n v="1556"/>
    <s v="CA-2018-120761"/>
    <x v="22"/>
    <x v="507"/>
    <d v="2018-09-08T00:00:00"/>
    <s v="Standard Class"/>
    <s v="AB-10150"/>
    <s v="Aimee Bixby"/>
    <s v="Consumer"/>
    <s v="United States"/>
    <s v="Long Beach"/>
    <x v="15"/>
    <n v="11561"/>
    <s v="East"/>
    <s v="TEC-AC-10000171"/>
    <x v="2"/>
    <s v="Accessories"/>
    <s v="Verbatim 25 GB 6x Blu-ray Single Layer Recordable Disc, 25/Pack"/>
    <n v="91.96"/>
  </r>
  <r>
    <n v="1557"/>
    <s v="CA-2017-109176"/>
    <x v="35"/>
    <x v="195"/>
    <d v="2017-05-15T00:00:00"/>
    <s v="Standard Class"/>
    <s v="JW-16075"/>
    <s v="Julia West"/>
    <s v="Consumer"/>
    <s v="United States"/>
    <s v="Philadelphia"/>
    <x v="9"/>
    <n v="19140"/>
    <s v="East"/>
    <s v="OFF-EN-10003134"/>
    <x v="1"/>
    <s v="Envelopes"/>
    <s v="Staple envelope"/>
    <n v="9.3439999999999994"/>
  </r>
  <r>
    <n v="1558"/>
    <s v="CA-2017-109176"/>
    <x v="35"/>
    <x v="195"/>
    <d v="2017-05-15T00:00:00"/>
    <s v="Standard Class"/>
    <s v="JW-16075"/>
    <s v="Julia West"/>
    <s v="Consumer"/>
    <s v="United States"/>
    <s v="Philadelphia"/>
    <x v="9"/>
    <n v="19140"/>
    <s v="East"/>
    <s v="OFF-AR-10001955"/>
    <x v="1"/>
    <s v="Art"/>
    <s v="Newell 319"/>
    <n v="79.36"/>
  </r>
  <r>
    <n v="1559"/>
    <s v="CA-2016-112116"/>
    <x v="37"/>
    <x v="199"/>
    <d v="2016-03-18T00:00:00"/>
    <s v="Second Class"/>
    <s v="JE-15475"/>
    <s v="Jeremy Ellison"/>
    <s v="Consumer"/>
    <s v="United States"/>
    <s v="Seattle"/>
    <x v="4"/>
    <n v="98103"/>
    <s v="West"/>
    <s v="FUR-TA-10001039"/>
    <x v="0"/>
    <s v="Tables"/>
    <s v="KI Adjustable-Height Table"/>
    <n v="171.96"/>
  </r>
  <r>
    <n v="1560"/>
    <s v="CA-2017-126809"/>
    <x v="29"/>
    <x v="526"/>
    <d v="2017-04-13T00:00:00"/>
    <s v="Standard Class"/>
    <s v="EB-13750"/>
    <s v="Edward Becker"/>
    <s v="Corporate"/>
    <s v="United States"/>
    <s v="Seattle"/>
    <x v="4"/>
    <n v="98103"/>
    <s v="West"/>
    <s v="OFF-BI-10003712"/>
    <x v="1"/>
    <s v="Binders"/>
    <s v="Acco Pressboard Covers with Storage Hooks, 14 7/8&quot; x 11&quot;, Light Blue"/>
    <n v="35.351999999999997"/>
  </r>
  <r>
    <n v="1561"/>
    <s v="CA-2015-105172"/>
    <x v="24"/>
    <x v="527"/>
    <d v="2015-04-09T00:00:00"/>
    <s v="Standard Class"/>
    <s v="PK-18910"/>
    <s v="Paul Knutson"/>
    <s v="Home Office"/>
    <s v="United States"/>
    <s v="San Francisco"/>
    <x v="1"/>
    <n v="94109"/>
    <s v="West"/>
    <s v="OFF-LA-10001641"/>
    <x v="1"/>
    <s v="Labels"/>
    <s v="Avery 518"/>
    <n v="18.899999999999999"/>
  </r>
  <r>
    <n v="1562"/>
    <s v="CA-2018-107293"/>
    <x v="22"/>
    <x v="528"/>
    <d v="2018-09-06T00:00:00"/>
    <s v="First Class"/>
    <s v="CS-12400"/>
    <s v="Christopher Schild"/>
    <s v="Home Office"/>
    <s v="United States"/>
    <s v="Seattle"/>
    <x v="4"/>
    <n v="98115"/>
    <s v="West"/>
    <s v="OFF-AR-10003732"/>
    <x v="1"/>
    <s v="Art"/>
    <s v="Newell 333"/>
    <n v="2.78"/>
  </r>
  <r>
    <n v="1563"/>
    <s v="US-2018-102890"/>
    <x v="39"/>
    <x v="160"/>
    <d v="2018-06-30T00:00:00"/>
    <s v="Same Day"/>
    <s v="SG-20470"/>
    <s v="Sheri Gordon"/>
    <s v="Consumer"/>
    <s v="United States"/>
    <s v="New York City"/>
    <x v="15"/>
    <n v="10011"/>
    <s v="East"/>
    <s v="FUR-TA-10000577"/>
    <x v="0"/>
    <s v="Tables"/>
    <s v="Bretford CR4500 Series Slim Rectangular Table"/>
    <n v="1044.6300000000001"/>
  </r>
  <r>
    <n v="1564"/>
    <s v="CA-2016-158554"/>
    <x v="6"/>
    <x v="529"/>
    <d v="2016-11-09T00:00:00"/>
    <s v="Same Day"/>
    <s v="CM-12190"/>
    <s v="Charlotte Melton"/>
    <s v="Consumer"/>
    <s v="United States"/>
    <s v="Philadelphia"/>
    <x v="9"/>
    <n v="19134"/>
    <s v="East"/>
    <s v="OFF-PA-10004000"/>
    <x v="1"/>
    <s v="Paper"/>
    <s v="While You Were Out Pads, 50 per Pad, 4 x 5 1/4, Green Cycle"/>
    <n v="11.352"/>
  </r>
  <r>
    <n v="1565"/>
    <s v="CA-2015-116239"/>
    <x v="15"/>
    <x v="530"/>
    <d v="2015-03-04T00:00:00"/>
    <s v="Same Day"/>
    <s v="CL-12565"/>
    <s v="Clay Ludtke"/>
    <s v="Consumer"/>
    <s v="United States"/>
    <s v="Columbia"/>
    <x v="20"/>
    <n v="29203"/>
    <s v="South"/>
    <s v="OFF-ST-10001370"/>
    <x v="1"/>
    <s v="Storage"/>
    <s v="Sensible Storage WireTech Storage Systems"/>
    <n v="354.9"/>
  </r>
  <r>
    <n v="1566"/>
    <s v="CA-2016-132101"/>
    <x v="37"/>
    <x v="531"/>
    <d v="2016-03-25T00:00:00"/>
    <s v="Standard Class"/>
    <s v="JO-15550"/>
    <s v="Jesus Ocampo"/>
    <s v="Home Office"/>
    <s v="United States"/>
    <s v="Seattle"/>
    <x v="4"/>
    <n v="98105"/>
    <s v="West"/>
    <s v="TEC-PH-10004539"/>
    <x v="2"/>
    <s v="Phones"/>
    <s v="Wireless Extenders zBoost YX545 SOHO Signal Booster"/>
    <n v="453.57600000000002"/>
  </r>
  <r>
    <n v="1567"/>
    <s v="CA-2016-129112"/>
    <x v="4"/>
    <x v="239"/>
    <d v="2016-11-30T00:00:00"/>
    <s v="First Class"/>
    <s v="AW-10840"/>
    <s v="Anthony Witt"/>
    <s v="Consumer"/>
    <s v="United States"/>
    <s v="Allen"/>
    <x v="5"/>
    <n v="75002"/>
    <s v="Central"/>
    <s v="TEC-AC-10003038"/>
    <x v="2"/>
    <s v="Accessories"/>
    <s v="Kingston Digital DataTraveler 16GB USB 2.0"/>
    <n v="21.48"/>
  </r>
  <r>
    <n v="1568"/>
    <s v="CA-2016-129112"/>
    <x v="4"/>
    <x v="239"/>
    <d v="2016-11-30T00:00:00"/>
    <s v="First Class"/>
    <s v="AW-10840"/>
    <s v="Anthony Witt"/>
    <s v="Consumer"/>
    <s v="United States"/>
    <s v="Allen"/>
    <x v="5"/>
    <n v="75002"/>
    <s v="Central"/>
    <s v="OFF-BI-10000088"/>
    <x v="1"/>
    <s v="Binders"/>
    <s v="GBC Imprintable Covers"/>
    <n v="8.7840000000000007"/>
  </r>
  <r>
    <n v="1569"/>
    <s v="US-2018-152002"/>
    <x v="1"/>
    <x v="532"/>
    <d v="2018-06-11T00:00:00"/>
    <s v="Same Day"/>
    <s v="DV-13465"/>
    <s v="Dianna Vittorini"/>
    <s v="Consumer"/>
    <s v="United States"/>
    <s v="Los Angeles"/>
    <x v="1"/>
    <n v="90004"/>
    <s v="West"/>
    <s v="OFF-PA-10000357"/>
    <x v="1"/>
    <s v="Paper"/>
    <s v="White Dual Perf Computer Printout Paper, 2700 Sheets, 1 Part, Heavyweight, 20 lbs., 14 7/8 x 11"/>
    <n v="122.97"/>
  </r>
  <r>
    <n v="1570"/>
    <s v="CA-2018-165029"/>
    <x v="5"/>
    <x v="200"/>
    <d v="2018-11-30T00:00:00"/>
    <s v="Standard Class"/>
    <s v="AH-10075"/>
    <s v="Adam Hart"/>
    <s v="Corporate"/>
    <s v="United States"/>
    <s v="Atlanta"/>
    <x v="32"/>
    <n v="30318"/>
    <s v="South"/>
    <s v="OFF-AR-10003504"/>
    <x v="1"/>
    <s v="Art"/>
    <s v="Newell 347"/>
    <n v="12.84"/>
  </r>
  <r>
    <n v="1571"/>
    <s v="US-2015-157385"/>
    <x v="5"/>
    <x v="533"/>
    <d v="2015-11-25T00:00:00"/>
    <s v="First Class"/>
    <s v="SC-20095"/>
    <s v="Sanjit Chand"/>
    <s v="Consumer"/>
    <s v="United States"/>
    <s v="Los Angeles"/>
    <x v="1"/>
    <n v="90004"/>
    <s v="West"/>
    <s v="FUR-CH-10000863"/>
    <x v="0"/>
    <s v="Chairs"/>
    <s v="Novimex Swivel Fabric Task Chair"/>
    <n v="603.91999999999996"/>
  </r>
  <r>
    <n v="1572"/>
    <s v="US-2015-157385"/>
    <x v="5"/>
    <x v="533"/>
    <d v="2015-11-25T00:00:00"/>
    <s v="First Class"/>
    <s v="SC-20095"/>
    <s v="Sanjit Chand"/>
    <s v="Consumer"/>
    <s v="United States"/>
    <s v="Los Angeles"/>
    <x v="1"/>
    <n v="90004"/>
    <s v="West"/>
    <s v="OFF-EN-10003160"/>
    <x v="1"/>
    <s v="Envelopes"/>
    <s v="Pastel Pink Envelopes"/>
    <n v="21.84"/>
  </r>
  <r>
    <n v="1573"/>
    <s v="US-2015-157385"/>
    <x v="5"/>
    <x v="533"/>
    <d v="2015-11-25T00:00:00"/>
    <s v="First Class"/>
    <s v="SC-20095"/>
    <s v="Sanjit Chand"/>
    <s v="Consumer"/>
    <s v="United States"/>
    <s v="Los Angeles"/>
    <x v="1"/>
    <n v="90004"/>
    <s v="West"/>
    <s v="TEC-AC-10003280"/>
    <x v="2"/>
    <s v="Accessories"/>
    <s v="Belkin F8E887 USB Wired Ergonomic Keyboard"/>
    <n v="29.99"/>
  </r>
  <r>
    <n v="1574"/>
    <s v="US-2015-157385"/>
    <x v="5"/>
    <x v="533"/>
    <d v="2015-11-25T00:00:00"/>
    <s v="First Class"/>
    <s v="SC-20095"/>
    <s v="Sanjit Chand"/>
    <s v="Consumer"/>
    <s v="United States"/>
    <s v="Los Angeles"/>
    <x v="1"/>
    <n v="90004"/>
    <s v="West"/>
    <s v="FUR-CH-10000595"/>
    <x v="0"/>
    <s v="Chairs"/>
    <s v="Safco Contoured Stacking Chairs"/>
    <n v="381.44"/>
  </r>
  <r>
    <n v="1575"/>
    <s v="CA-2015-101602"/>
    <x v="33"/>
    <x v="534"/>
    <d v="2015-12-18T00:00:00"/>
    <s v="First Class"/>
    <s v="MC-18100"/>
    <s v="Mick Crebagga"/>
    <s v="Consumer"/>
    <s v="United States"/>
    <s v="El Paso"/>
    <x v="5"/>
    <n v="79907"/>
    <s v="Central"/>
    <s v="TEC-PH-10000169"/>
    <x v="2"/>
    <s v="Phones"/>
    <s v="ARKON Windshield Dashboard Air Vent Car Mount Holder"/>
    <n v="40.68"/>
  </r>
  <r>
    <n v="1576"/>
    <s v="CA-2015-101602"/>
    <x v="33"/>
    <x v="534"/>
    <d v="2015-12-18T00:00:00"/>
    <s v="First Class"/>
    <s v="MC-18100"/>
    <s v="Mick Crebagga"/>
    <s v="Consumer"/>
    <s v="United States"/>
    <s v="El Paso"/>
    <x v="5"/>
    <n v="79907"/>
    <s v="Central"/>
    <s v="FUR-CH-10004675"/>
    <x v="0"/>
    <s v="Chairs"/>
    <s v="Lifetime Advantage Folding Chairs, 4/Carton"/>
    <n v="763.28"/>
  </r>
  <r>
    <n v="1577"/>
    <s v="CA-2017-109057"/>
    <x v="3"/>
    <x v="183"/>
    <d v="2017-04-27T00:00:00"/>
    <s v="Standard Class"/>
    <s v="TT-21460"/>
    <s v="Tonja Turnell"/>
    <s v="Home Office"/>
    <s v="United States"/>
    <s v="Aurora"/>
    <x v="10"/>
    <n v="60505"/>
    <s v="Central"/>
    <s v="OFF-ST-10002406"/>
    <x v="1"/>
    <s v="Storage"/>
    <s v="Pizazz Global Quick File"/>
    <n v="23.952000000000002"/>
  </r>
  <r>
    <n v="1578"/>
    <s v="CA-2017-154403"/>
    <x v="49"/>
    <x v="454"/>
    <d v="2017-05-27T00:00:00"/>
    <s v="Standard Class"/>
    <s v="AP-10720"/>
    <s v="Anne Pryor"/>
    <s v="Home Office"/>
    <s v="United States"/>
    <s v="Florence"/>
    <x v="19"/>
    <n v="35630"/>
    <s v="South"/>
    <s v="OFF-PA-10001526"/>
    <x v="1"/>
    <s v="Paper"/>
    <s v="Xerox 1949"/>
    <n v="4.9800000000000004"/>
  </r>
  <r>
    <n v="1579"/>
    <s v="CA-2017-102456"/>
    <x v="52"/>
    <x v="535"/>
    <d v="2017-03-01T00:00:00"/>
    <s v="First Class"/>
    <s v="DL-12865"/>
    <s v="Dan Lawera"/>
    <s v="Consumer"/>
    <s v="United States"/>
    <s v="New York City"/>
    <x v="15"/>
    <n v="10011"/>
    <s v="East"/>
    <s v="OFF-AP-10004336"/>
    <x v="1"/>
    <s v="Appliances"/>
    <s v="Conquest 14 Commercial Heavy-Duty Upright Vacuum, Collection System, Accessory Kit"/>
    <n v="170.88"/>
  </r>
  <r>
    <n v="1580"/>
    <s v="CA-2016-131338"/>
    <x v="42"/>
    <x v="101"/>
    <d v="2016-08-12T00:00:00"/>
    <s v="First Class"/>
    <s v="NP-18325"/>
    <s v="Naresj Patel"/>
    <s v="Consumer"/>
    <s v="United States"/>
    <s v="New York City"/>
    <x v="15"/>
    <n v="10024"/>
    <s v="East"/>
    <s v="TEC-PH-10003012"/>
    <x v="2"/>
    <s v="Phones"/>
    <s v="Nortel Meridian M3904 Professional Digital phone"/>
    <n v="307.98"/>
  </r>
  <r>
    <n v="1581"/>
    <s v="CA-2016-131338"/>
    <x v="42"/>
    <x v="101"/>
    <d v="2016-08-12T00:00:00"/>
    <s v="First Class"/>
    <s v="NP-18325"/>
    <s v="Naresj Patel"/>
    <s v="Consumer"/>
    <s v="United States"/>
    <s v="New York City"/>
    <x v="15"/>
    <n v="10024"/>
    <s v="East"/>
    <s v="FUR-TA-10002607"/>
    <x v="0"/>
    <s v="Tables"/>
    <s v="KI Conference Tables"/>
    <n v="382.80599999999998"/>
  </r>
  <r>
    <n v="1582"/>
    <s v="CA-2016-131338"/>
    <x v="42"/>
    <x v="101"/>
    <d v="2016-08-12T00:00:00"/>
    <s v="First Class"/>
    <s v="NP-18325"/>
    <s v="Naresj Patel"/>
    <s v="Consumer"/>
    <s v="United States"/>
    <s v="New York City"/>
    <x v="15"/>
    <n v="10024"/>
    <s v="East"/>
    <s v="OFF-ST-10000642"/>
    <x v="1"/>
    <s v="Storage"/>
    <s v="Tennsco Lockers, Gray"/>
    <n v="41.96"/>
  </r>
  <r>
    <n v="1583"/>
    <s v="CA-2016-131338"/>
    <x v="42"/>
    <x v="101"/>
    <d v="2016-08-12T00:00:00"/>
    <s v="First Class"/>
    <s v="NP-18325"/>
    <s v="Naresj Patel"/>
    <s v="Consumer"/>
    <s v="United States"/>
    <s v="New York City"/>
    <x v="15"/>
    <n v="10024"/>
    <s v="East"/>
    <s v="OFF-BI-10000545"/>
    <x v="1"/>
    <s v="Binders"/>
    <s v="GBC Ibimaster 500 Manual ProClick Binding System"/>
    <n v="1217.568"/>
  </r>
  <r>
    <n v="1584"/>
    <s v="CA-2016-131338"/>
    <x v="42"/>
    <x v="101"/>
    <d v="2016-08-12T00:00:00"/>
    <s v="First Class"/>
    <s v="NP-18325"/>
    <s v="Naresj Patel"/>
    <s v="Consumer"/>
    <s v="United States"/>
    <s v="New York City"/>
    <x v="15"/>
    <n v="10024"/>
    <s v="East"/>
    <s v="FUR-FU-10002157"/>
    <x v="0"/>
    <s v="Furnishings"/>
    <s v="Artistic Insta-Plaque"/>
    <n v="47.04"/>
  </r>
  <r>
    <n v="1585"/>
    <s v="CA-2016-131338"/>
    <x v="42"/>
    <x v="101"/>
    <d v="2016-08-12T00:00:00"/>
    <s v="First Class"/>
    <s v="NP-18325"/>
    <s v="Naresj Patel"/>
    <s v="Consumer"/>
    <s v="United States"/>
    <s v="New York City"/>
    <x v="15"/>
    <n v="10024"/>
    <s v="East"/>
    <s v="FUR-FU-10001706"/>
    <x v="0"/>
    <s v="Furnishings"/>
    <s v="Longer-Life Soft White Bulbs"/>
    <n v="6.16"/>
  </r>
  <r>
    <n v="1586"/>
    <s v="CA-2016-131338"/>
    <x v="42"/>
    <x v="101"/>
    <d v="2016-08-12T00:00:00"/>
    <s v="First Class"/>
    <s v="NP-18325"/>
    <s v="Naresj Patel"/>
    <s v="Consumer"/>
    <s v="United States"/>
    <s v="New York City"/>
    <x v="15"/>
    <n v="10024"/>
    <s v="East"/>
    <s v="TEC-PH-10000984"/>
    <x v="2"/>
    <s v="Phones"/>
    <s v="Panasonic KX-TG9471B"/>
    <n v="979.95"/>
  </r>
  <r>
    <n v="1587"/>
    <s v="CA-2016-131338"/>
    <x v="42"/>
    <x v="101"/>
    <d v="2016-08-12T00:00:00"/>
    <s v="First Class"/>
    <s v="NP-18325"/>
    <s v="Naresj Patel"/>
    <s v="Consumer"/>
    <s v="United States"/>
    <s v="New York City"/>
    <x v="15"/>
    <n v="10024"/>
    <s v="East"/>
    <s v="OFF-PA-10001357"/>
    <x v="1"/>
    <s v="Paper"/>
    <s v="Xerox 1886"/>
    <n v="143.69999999999999"/>
  </r>
  <r>
    <n v="1588"/>
    <s v="CA-2016-131338"/>
    <x v="42"/>
    <x v="101"/>
    <d v="2016-08-12T00:00:00"/>
    <s v="First Class"/>
    <s v="NP-18325"/>
    <s v="Naresj Patel"/>
    <s v="Consumer"/>
    <s v="United States"/>
    <s v="New York City"/>
    <x v="15"/>
    <n v="10024"/>
    <s v="East"/>
    <s v="OFF-FA-10000992"/>
    <x v="1"/>
    <s v="Fasteners"/>
    <s v="Acco Clips to Go Binder Clips, 24 Clips in Two Sizes"/>
    <n v="10.65"/>
  </r>
  <r>
    <n v="1589"/>
    <s v="CA-2016-131338"/>
    <x v="42"/>
    <x v="101"/>
    <d v="2016-08-12T00:00:00"/>
    <s v="First Class"/>
    <s v="NP-18325"/>
    <s v="Naresj Patel"/>
    <s v="Consumer"/>
    <s v="United States"/>
    <s v="New York City"/>
    <x v="15"/>
    <n v="10024"/>
    <s v="East"/>
    <s v="TEC-AC-10002600"/>
    <x v="2"/>
    <s v="Accessories"/>
    <s v="Belkin QODE FastFit Bluetooth Keyboard"/>
    <n v="247.8"/>
  </r>
  <r>
    <n v="1590"/>
    <s v="CA-2017-109911"/>
    <x v="35"/>
    <x v="536"/>
    <d v="2017-05-16T00:00:00"/>
    <s v="Standard Class"/>
    <s v="VG-21805"/>
    <s v="Vivek Grady"/>
    <s v="Corporate"/>
    <s v="United States"/>
    <s v="Virginia Beach"/>
    <x v="17"/>
    <n v="23464"/>
    <s v="South"/>
    <s v="OFF-AR-10001662"/>
    <x v="1"/>
    <s v="Art"/>
    <s v="Rogers Handheld Barrel Pencil Sharpener"/>
    <n v="10.96"/>
  </r>
  <r>
    <n v="1591"/>
    <s v="US-2017-132423"/>
    <x v="29"/>
    <x v="173"/>
    <d v="2017-04-19T00:00:00"/>
    <s v="Standard Class"/>
    <s v="MY-18295"/>
    <s v="Muhammed Yedwab"/>
    <s v="Corporate"/>
    <s v="United States"/>
    <s v="Grapevine"/>
    <x v="5"/>
    <n v="76051"/>
    <s v="Central"/>
    <s v="OFF-AR-10001221"/>
    <x v="1"/>
    <s v="Art"/>
    <s v="Dixon Ticonderoga Erasable Colored Pencil Set, 12-Color"/>
    <n v="33.488"/>
  </r>
  <r>
    <n v="1592"/>
    <s v="US-2017-132423"/>
    <x v="29"/>
    <x v="173"/>
    <d v="2017-04-19T00:00:00"/>
    <s v="Standard Class"/>
    <s v="MY-18295"/>
    <s v="Muhammed Yedwab"/>
    <s v="Corporate"/>
    <s v="United States"/>
    <s v="Grapevine"/>
    <x v="5"/>
    <n v="76051"/>
    <s v="Central"/>
    <s v="OFF-FA-10002988"/>
    <x v="1"/>
    <s v="Fasteners"/>
    <s v="Ideal Clamps"/>
    <n v="8.0399999999999991"/>
  </r>
  <r>
    <n v="1593"/>
    <s v="CA-2016-122826"/>
    <x v="39"/>
    <x v="537"/>
    <d v="2016-06-25T00:00:00"/>
    <s v="Second Class"/>
    <s v="RD-19480"/>
    <s v="Rick Duston"/>
    <s v="Consumer"/>
    <s v="United States"/>
    <s v="Olympia"/>
    <x v="4"/>
    <n v="98502"/>
    <s v="West"/>
    <s v="TEC-PH-10004830"/>
    <x v="2"/>
    <s v="Phones"/>
    <s v="Pyle PRT45 Retro HomeÂ Telephone"/>
    <n v="201.56800000000001"/>
  </r>
  <r>
    <n v="1594"/>
    <s v="CA-2015-117317"/>
    <x v="16"/>
    <x v="538"/>
    <d v="2015-10-19T00:00:00"/>
    <s v="Same Day"/>
    <s v="JF-15490"/>
    <s v="Jeremy Farry"/>
    <s v="Consumer"/>
    <s v="United States"/>
    <s v="Los Angeles"/>
    <x v="1"/>
    <n v="90032"/>
    <s v="West"/>
    <s v="OFF-PA-10004519"/>
    <x v="1"/>
    <s v="Paper"/>
    <s v="Spiral Phone Message Books with Labels by Adams"/>
    <n v="13.44"/>
  </r>
  <r>
    <n v="1595"/>
    <s v="CA-2016-118423"/>
    <x v="48"/>
    <x v="539"/>
    <d v="2016-03-27T00:00:00"/>
    <s v="First Class"/>
    <s v="DP-13390"/>
    <s v="Dennis Pardue"/>
    <s v="Home Office"/>
    <s v="United States"/>
    <s v="Peoria"/>
    <x v="10"/>
    <n v="61604"/>
    <s v="Central"/>
    <s v="FUR-BO-10000362"/>
    <x v="0"/>
    <s v="Bookcases"/>
    <s v="Sauder Inglewood Library Bookcases"/>
    <n v="359.05799999999999"/>
  </r>
  <r>
    <n v="1596"/>
    <s v="CA-2018-149181"/>
    <x v="35"/>
    <x v="540"/>
    <d v="2018-05-12T00:00:00"/>
    <s v="Standard Class"/>
    <s v="MD-17350"/>
    <s v="Maribeth Dona"/>
    <s v="Consumer"/>
    <s v="United States"/>
    <s v="Columbus"/>
    <x v="24"/>
    <n v="43229"/>
    <s v="East"/>
    <s v="FUR-CH-10004540"/>
    <x v="0"/>
    <s v="Chairs"/>
    <s v="Global Chrome Stack Chair"/>
    <n v="47.991999999999997"/>
  </r>
  <r>
    <n v="1597"/>
    <s v="CA-2018-132234"/>
    <x v="2"/>
    <x v="524"/>
    <d v="2018-10-18T00:00:00"/>
    <s v="First Class"/>
    <s v="MY-17380"/>
    <s v="Maribeth Yedwab"/>
    <s v="Corporate"/>
    <s v="United States"/>
    <s v="New York City"/>
    <x v="15"/>
    <n v="10011"/>
    <s v="East"/>
    <s v="FUR-FU-10001290"/>
    <x v="0"/>
    <s v="Furnishings"/>
    <s v="Executive Impressions Supervisor Wall Clock"/>
    <n v="547.29999999999995"/>
  </r>
  <r>
    <n v="1598"/>
    <s v="CA-2018-158876"/>
    <x v="26"/>
    <x v="123"/>
    <d v="2018-11-21T00:00:00"/>
    <s v="Second Class"/>
    <s v="AB-10150"/>
    <s v="Aimee Bixby"/>
    <s v="Consumer"/>
    <s v="United States"/>
    <s v="Carrollton"/>
    <x v="5"/>
    <n v="75007"/>
    <s v="Central"/>
    <s v="OFF-PA-10000308"/>
    <x v="1"/>
    <s v="Paper"/>
    <s v="Xerox 1901"/>
    <n v="16.896000000000001"/>
  </r>
  <r>
    <n v="1599"/>
    <s v="CA-2018-158876"/>
    <x v="26"/>
    <x v="123"/>
    <d v="2018-11-21T00:00:00"/>
    <s v="Second Class"/>
    <s v="AB-10150"/>
    <s v="Aimee Bixby"/>
    <s v="Consumer"/>
    <s v="United States"/>
    <s v="Carrollton"/>
    <x v="5"/>
    <n v="75007"/>
    <s v="Central"/>
    <s v="OFF-SU-10001165"/>
    <x v="1"/>
    <s v="Supplies"/>
    <s v="Acme Elite Stainless Steel Scissors"/>
    <n v="6.6719999999999997"/>
  </r>
  <r>
    <n v="1600"/>
    <s v="CA-2018-158876"/>
    <x v="26"/>
    <x v="123"/>
    <d v="2018-11-21T00:00:00"/>
    <s v="Second Class"/>
    <s v="AB-10150"/>
    <s v="Aimee Bixby"/>
    <s v="Consumer"/>
    <s v="United States"/>
    <s v="Carrollton"/>
    <x v="5"/>
    <n v="75007"/>
    <s v="Central"/>
    <s v="OFF-AR-10003373"/>
    <x v="1"/>
    <s v="Art"/>
    <s v="Boston School Pro Electric Pencil Sharpener, 1670"/>
    <n v="99.135999999999996"/>
  </r>
  <r>
    <n v="1601"/>
    <s v="CA-2018-158876"/>
    <x v="26"/>
    <x v="123"/>
    <d v="2018-11-21T00:00:00"/>
    <s v="Second Class"/>
    <s v="AB-10150"/>
    <s v="Aimee Bixby"/>
    <s v="Consumer"/>
    <s v="United States"/>
    <s v="Carrollton"/>
    <x v="5"/>
    <n v="75007"/>
    <s v="Central"/>
    <s v="FUR-FU-10001967"/>
    <x v="0"/>
    <s v="Furnishings"/>
    <s v="Telescoping Adjustable Floor Lamp"/>
    <n v="15.992000000000001"/>
  </r>
  <r>
    <n v="1602"/>
    <s v="CA-2017-164672"/>
    <x v="35"/>
    <x v="541"/>
    <d v="2017-05-13T00:00:00"/>
    <s v="Second Class"/>
    <s v="GB-14530"/>
    <s v="George Bell"/>
    <s v="Corporate"/>
    <s v="United States"/>
    <s v="Dover"/>
    <x v="13"/>
    <n v="19901"/>
    <s v="East"/>
    <s v="FUR-FU-10001488"/>
    <x v="0"/>
    <s v="Furnishings"/>
    <s v="Tenex 46&quot; x 60&quot; Computer Anti-Static Chairmat, Rectangular Shaped"/>
    <n v="211.96"/>
  </r>
  <r>
    <n v="1603"/>
    <s v="US-2017-132857"/>
    <x v="19"/>
    <x v="25"/>
    <d v="2017-12-17T00:00:00"/>
    <s v="Standard Class"/>
    <s v="CA-12775"/>
    <s v="Cynthia Arntzen"/>
    <s v="Consumer"/>
    <s v="United States"/>
    <s v="Smyrna"/>
    <x v="18"/>
    <n v="37167"/>
    <s v="South"/>
    <s v="OFF-AR-10003251"/>
    <x v="1"/>
    <s v="Art"/>
    <s v="Prang Drawing Pencil Set"/>
    <n v="6.6719999999999997"/>
  </r>
  <r>
    <n v="1604"/>
    <s v="CA-2018-116645"/>
    <x v="5"/>
    <x v="329"/>
    <d v="2018-12-04T00:00:00"/>
    <s v="Standard Class"/>
    <s v="ME-17725"/>
    <s v="Max Engle"/>
    <s v="Consumer"/>
    <s v="United States"/>
    <s v="Newark"/>
    <x v="13"/>
    <n v="19711"/>
    <s v="East"/>
    <s v="OFF-AR-10001044"/>
    <x v="1"/>
    <s v="Art"/>
    <s v="BOSTON Ranger #55 Pencil Sharpener, Black"/>
    <n v="155.94"/>
  </r>
  <r>
    <n v="1605"/>
    <s v="US-2017-115819"/>
    <x v="3"/>
    <x v="475"/>
    <d v="2017-04-24T00:00:00"/>
    <s v="Second Class"/>
    <s v="JO-15280"/>
    <s v="Jas O'Carroll"/>
    <s v="Consumer"/>
    <s v="United States"/>
    <s v="Los Angeles"/>
    <x v="1"/>
    <n v="90049"/>
    <s v="West"/>
    <s v="TEC-PH-10004700"/>
    <x v="2"/>
    <s v="Phones"/>
    <s v="PowerGen Dual USB Car Charger"/>
    <n v="39.96"/>
  </r>
  <r>
    <n v="1606"/>
    <s v="US-2017-115819"/>
    <x v="3"/>
    <x v="475"/>
    <d v="2017-04-24T00:00:00"/>
    <s v="Second Class"/>
    <s v="JO-15280"/>
    <s v="Jas O'Carroll"/>
    <s v="Consumer"/>
    <s v="United States"/>
    <s v="Los Angeles"/>
    <x v="1"/>
    <n v="90049"/>
    <s v="West"/>
    <s v="OFF-AR-10000823"/>
    <x v="1"/>
    <s v="Art"/>
    <s v="Newell 307"/>
    <n v="5.46"/>
  </r>
  <r>
    <n v="1607"/>
    <s v="US-2017-115819"/>
    <x v="3"/>
    <x v="475"/>
    <d v="2017-04-24T00:00:00"/>
    <s v="Second Class"/>
    <s v="JO-15280"/>
    <s v="Jas O'Carroll"/>
    <s v="Consumer"/>
    <s v="United States"/>
    <s v="Los Angeles"/>
    <x v="1"/>
    <n v="90049"/>
    <s v="West"/>
    <s v="OFF-AR-10004456"/>
    <x v="1"/>
    <s v="Art"/>
    <s v="Panasonic KP-4ABK Battery-Operated Pencil Sharpener"/>
    <n v="73.2"/>
  </r>
  <r>
    <n v="1608"/>
    <s v="US-2017-115819"/>
    <x v="3"/>
    <x v="475"/>
    <d v="2017-04-24T00:00:00"/>
    <s v="Second Class"/>
    <s v="JO-15280"/>
    <s v="Jas O'Carroll"/>
    <s v="Consumer"/>
    <s v="United States"/>
    <s v="Los Angeles"/>
    <x v="1"/>
    <n v="90049"/>
    <s v="West"/>
    <s v="OFF-BI-10000050"/>
    <x v="1"/>
    <s v="Binders"/>
    <s v="Angle-D Binders with Locking Rings, Label Holders"/>
    <n v="5.84"/>
  </r>
  <r>
    <n v="1609"/>
    <s v="US-2017-115819"/>
    <x v="3"/>
    <x v="475"/>
    <d v="2017-04-24T00:00:00"/>
    <s v="Second Class"/>
    <s v="JO-15280"/>
    <s v="Jas O'Carroll"/>
    <s v="Consumer"/>
    <s v="United States"/>
    <s v="Los Angeles"/>
    <x v="1"/>
    <n v="90049"/>
    <s v="West"/>
    <s v="OFF-PA-10002377"/>
    <x v="1"/>
    <s v="Paper"/>
    <s v="Adams Telephone Message Book W/Dividers/Space For Phone Numbers, 5 1/4&quot;X8 1/2&quot;, 200/Messages"/>
    <n v="22.72"/>
  </r>
  <r>
    <n v="1610"/>
    <s v="US-2017-115819"/>
    <x v="3"/>
    <x v="475"/>
    <d v="2017-04-24T00:00:00"/>
    <s v="Second Class"/>
    <s v="JO-15280"/>
    <s v="Jas O'Carroll"/>
    <s v="Consumer"/>
    <s v="United States"/>
    <s v="Los Angeles"/>
    <x v="1"/>
    <n v="90049"/>
    <s v="West"/>
    <s v="OFF-BI-10000591"/>
    <x v="1"/>
    <s v="Binders"/>
    <s v="Avery Binder Labels"/>
    <n v="9.3360000000000003"/>
  </r>
  <r>
    <n v="1611"/>
    <s v="CA-2015-156349"/>
    <x v="23"/>
    <x v="542"/>
    <d v="2015-05-30T00:00:00"/>
    <s v="Standard Class"/>
    <s v="ML-17395"/>
    <s v="Marina Lichtenstein"/>
    <s v="Corporate"/>
    <s v="United States"/>
    <s v="Los Angeles"/>
    <x v="1"/>
    <n v="90008"/>
    <s v="West"/>
    <s v="FUR-BO-10000362"/>
    <x v="0"/>
    <s v="Bookcases"/>
    <s v="Sauder Inglewood Library Bookcases"/>
    <n v="290.666"/>
  </r>
  <r>
    <n v="1612"/>
    <s v="CA-2015-156349"/>
    <x v="23"/>
    <x v="542"/>
    <d v="2015-05-30T00:00:00"/>
    <s v="Standard Class"/>
    <s v="ML-17395"/>
    <s v="Marina Lichtenstein"/>
    <s v="Corporate"/>
    <s v="United States"/>
    <s v="Los Angeles"/>
    <x v="1"/>
    <n v="90008"/>
    <s v="West"/>
    <s v="TEC-PH-10000441"/>
    <x v="2"/>
    <s v="Phones"/>
    <s v="VTech DS6151"/>
    <n v="201.584"/>
  </r>
  <r>
    <n v="1613"/>
    <s v="CA-2015-156349"/>
    <x v="23"/>
    <x v="542"/>
    <d v="2015-05-30T00:00:00"/>
    <s v="Standard Class"/>
    <s v="ML-17395"/>
    <s v="Marina Lichtenstein"/>
    <s v="Corporate"/>
    <s v="United States"/>
    <s v="Los Angeles"/>
    <x v="1"/>
    <n v="90008"/>
    <s v="West"/>
    <s v="TEC-PH-10002726"/>
    <x v="2"/>
    <s v="Phones"/>
    <s v="netTALK DUO VoIP Telephone Service"/>
    <n v="83.983999999999995"/>
  </r>
  <r>
    <n v="1614"/>
    <s v="CA-2018-138380"/>
    <x v="33"/>
    <x v="202"/>
    <d v="2018-12-25T00:00:00"/>
    <s v="Standard Class"/>
    <s v="YS-21880"/>
    <s v="Yana Sorensen"/>
    <s v="Corporate"/>
    <s v="United States"/>
    <s v="Oakland"/>
    <x v="1"/>
    <n v="94601"/>
    <s v="West"/>
    <s v="OFF-ST-10003306"/>
    <x v="1"/>
    <s v="Storage"/>
    <s v="Letter Size Cart"/>
    <n v="1000.02"/>
  </r>
  <r>
    <n v="1615"/>
    <s v="US-2017-113509"/>
    <x v="34"/>
    <x v="543"/>
    <d v="2017-03-19T00:00:00"/>
    <s v="Standard Class"/>
    <s v="PL-18925"/>
    <s v="Paul Lucas"/>
    <s v="Home Office"/>
    <s v="United States"/>
    <s v="Philadelphia"/>
    <x v="9"/>
    <n v="19143"/>
    <s v="East"/>
    <s v="TEC-AC-10004855"/>
    <x v="2"/>
    <s v="Accessories"/>
    <s v="V7 USB Numeric Keypad"/>
    <n v="83.975999999999999"/>
  </r>
  <r>
    <n v="1616"/>
    <s v="CA-2016-130022"/>
    <x v="42"/>
    <x v="544"/>
    <d v="2016-08-16T00:00:00"/>
    <s v="Standard Class"/>
    <s v="JK-16120"/>
    <s v="Julie Kriz"/>
    <s v="Home Office"/>
    <s v="United States"/>
    <s v="Eagan"/>
    <x v="11"/>
    <n v="55122"/>
    <s v="Central"/>
    <s v="OFF-LA-10002787"/>
    <x v="1"/>
    <s v="Labels"/>
    <s v="Avery 480"/>
    <n v="3.75"/>
  </r>
  <r>
    <n v="1617"/>
    <s v="CA-2016-130022"/>
    <x v="42"/>
    <x v="544"/>
    <d v="2016-08-16T00:00:00"/>
    <s v="Standard Class"/>
    <s v="JK-16120"/>
    <s v="Julie Kriz"/>
    <s v="Home Office"/>
    <s v="United States"/>
    <s v="Eagan"/>
    <x v="11"/>
    <n v="55122"/>
    <s v="Central"/>
    <s v="OFF-LA-10002043"/>
    <x v="1"/>
    <s v="Labels"/>
    <s v="Avery 489"/>
    <n v="41.4"/>
  </r>
  <r>
    <n v="1618"/>
    <s v="CA-2016-130022"/>
    <x v="42"/>
    <x v="544"/>
    <d v="2016-08-16T00:00:00"/>
    <s v="Standard Class"/>
    <s v="JK-16120"/>
    <s v="Julie Kriz"/>
    <s v="Home Office"/>
    <s v="United States"/>
    <s v="Eagan"/>
    <x v="11"/>
    <n v="55122"/>
    <s v="Central"/>
    <s v="OFF-AR-10001915"/>
    <x v="1"/>
    <s v="Art"/>
    <s v="Peel-Off China Markers"/>
    <n v="29.79"/>
  </r>
  <r>
    <n v="1619"/>
    <s v="US-2017-118780"/>
    <x v="14"/>
    <x v="545"/>
    <d v="2017-09-14T00:00:00"/>
    <s v="Second Class"/>
    <s v="PN-18775"/>
    <s v="Parhena Norris"/>
    <s v="Home Office"/>
    <s v="United States"/>
    <s v="New York City"/>
    <x v="15"/>
    <n v="10011"/>
    <s v="East"/>
    <s v="OFF-ST-10000352"/>
    <x v="1"/>
    <s v="Storage"/>
    <s v="Acco Perma 2700 Stacking Storage Drawers"/>
    <n v="59.48"/>
  </r>
  <r>
    <n v="1620"/>
    <s v="US-2017-118780"/>
    <x v="14"/>
    <x v="545"/>
    <d v="2017-09-14T00:00:00"/>
    <s v="Second Class"/>
    <s v="PN-18775"/>
    <s v="Parhena Norris"/>
    <s v="Home Office"/>
    <s v="United States"/>
    <s v="New York City"/>
    <x v="15"/>
    <n v="10011"/>
    <s v="East"/>
    <s v="OFF-PA-10000575"/>
    <x v="1"/>
    <s v="Paper"/>
    <s v="Wirebound Message Books, Four 2 3/4 x 5 White Forms per Page"/>
    <n v="6.69"/>
  </r>
  <r>
    <n v="1621"/>
    <s v="CA-2018-108560"/>
    <x v="45"/>
    <x v="141"/>
    <d v="2018-07-15T00:00:00"/>
    <s v="Standard Class"/>
    <s v="JC-15385"/>
    <s v="Jenna Caffey"/>
    <s v="Consumer"/>
    <s v="United States"/>
    <s v="Kent"/>
    <x v="4"/>
    <n v="98031"/>
    <s v="West"/>
    <s v="FUR-FU-10002937"/>
    <x v="0"/>
    <s v="Furnishings"/>
    <s v="GE 48&quot; Fluorescent Tube, Cool White Energy Saver, 34 Watts, 30/Box"/>
    <n v="198.46"/>
  </r>
  <r>
    <n v="1622"/>
    <s v="CA-2018-108560"/>
    <x v="45"/>
    <x v="141"/>
    <d v="2018-07-15T00:00:00"/>
    <s v="Standard Class"/>
    <s v="JC-15385"/>
    <s v="Jenna Caffey"/>
    <s v="Consumer"/>
    <s v="United States"/>
    <s v="Kent"/>
    <x v="4"/>
    <n v="98031"/>
    <s v="West"/>
    <s v="OFF-LA-10003930"/>
    <x v="1"/>
    <s v="Labels"/>
    <s v="Dot Matrix Printer Tape Reel Labels, White, 5000/Box"/>
    <n v="786.48"/>
  </r>
  <r>
    <n v="1623"/>
    <s v="CA-2018-108560"/>
    <x v="45"/>
    <x v="141"/>
    <d v="2018-07-15T00:00:00"/>
    <s v="Standard Class"/>
    <s v="JC-15385"/>
    <s v="Jenna Caffey"/>
    <s v="Consumer"/>
    <s v="United States"/>
    <s v="Kent"/>
    <x v="4"/>
    <n v="98031"/>
    <s v="West"/>
    <s v="OFF-BI-10001107"/>
    <x v="1"/>
    <s v="Binders"/>
    <s v="GBC White Gloss Covers, Plain Front"/>
    <n v="23.167999999999999"/>
  </r>
  <r>
    <n v="1624"/>
    <s v="CA-2018-108560"/>
    <x v="45"/>
    <x v="141"/>
    <d v="2018-07-15T00:00:00"/>
    <s v="Standard Class"/>
    <s v="JC-15385"/>
    <s v="Jenna Caffey"/>
    <s v="Consumer"/>
    <s v="United States"/>
    <s v="Kent"/>
    <x v="4"/>
    <n v="98031"/>
    <s v="West"/>
    <s v="TEC-AC-10003063"/>
    <x v="2"/>
    <s v="Accessories"/>
    <s v="Micro Innovations USB RF Wireless Keyboard with Mouse"/>
    <n v="50"/>
  </r>
  <r>
    <n v="1625"/>
    <s v="CA-2016-157084"/>
    <x v="27"/>
    <x v="546"/>
    <d v="2016-12-24T00:00:00"/>
    <s v="Standard Class"/>
    <s v="JG-15160"/>
    <s v="James Galang"/>
    <s v="Consumer"/>
    <s v="United States"/>
    <s v="Los Angeles"/>
    <x v="1"/>
    <n v="90049"/>
    <s v="West"/>
    <s v="TEC-PH-10002922"/>
    <x v="2"/>
    <s v="Phones"/>
    <s v="ShoreTel ShorePhone IP 230 VoIP phone"/>
    <n v="675.96"/>
  </r>
  <r>
    <n v="1626"/>
    <s v="CA-2016-157084"/>
    <x v="27"/>
    <x v="546"/>
    <d v="2016-12-24T00:00:00"/>
    <s v="Standard Class"/>
    <s v="JG-15160"/>
    <s v="James Galang"/>
    <s v="Consumer"/>
    <s v="United States"/>
    <s v="Los Angeles"/>
    <x v="1"/>
    <n v="90049"/>
    <s v="West"/>
    <s v="TEC-AC-10002049"/>
    <x v="2"/>
    <s v="Accessories"/>
    <s v="Plantronics Savi W720 Multi-Device Wireless Headset System"/>
    <n v="1265.8499999999999"/>
  </r>
  <r>
    <n v="1627"/>
    <s v="CA-2016-164539"/>
    <x v="26"/>
    <x v="547"/>
    <d v="2016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s v="Appliances"/>
    <s v="Eureka The Boss Plus 12-Amp Hard Box Upright Vacuum, Red"/>
    <n v="523.25"/>
  </r>
  <r>
    <n v="1628"/>
    <s v="CA-2016-143119"/>
    <x v="30"/>
    <x v="496"/>
    <d v="2016-09-30T00:00:00"/>
    <s v="Standard Class"/>
    <s v="MC-17275"/>
    <s v="Marc Crier"/>
    <s v="Consumer"/>
    <s v="United States"/>
    <s v="Lafayette"/>
    <x v="28"/>
    <n v="70506"/>
    <s v="South"/>
    <s v="FUR-CH-10001270"/>
    <x v="0"/>
    <s v="Chairs"/>
    <s v="Harbour Creations Steel Folding Chair"/>
    <n v="517.5"/>
  </r>
  <r>
    <n v="1629"/>
    <s v="CA-2018-101049"/>
    <x v="17"/>
    <x v="548"/>
    <d v="2018-06-25T00:00:00"/>
    <s v="Second Class"/>
    <s v="AS-10240"/>
    <s v="Alan Shonely"/>
    <s v="Consumer"/>
    <s v="United States"/>
    <s v="Cleveland"/>
    <x v="24"/>
    <n v="44105"/>
    <s v="East"/>
    <s v="FUR-FU-10004415"/>
    <x v="0"/>
    <s v="Furnishings"/>
    <s v="Stacking Tray, Side-Loading, Legal, Smoke"/>
    <n v="17.920000000000002"/>
  </r>
  <r>
    <n v="1630"/>
    <s v="CA-2018-101049"/>
    <x v="17"/>
    <x v="548"/>
    <d v="2018-06-25T00:00:00"/>
    <s v="Second Class"/>
    <s v="AS-10240"/>
    <s v="Alan Shonely"/>
    <s v="Consumer"/>
    <s v="United States"/>
    <s v="Cleveland"/>
    <x v="24"/>
    <n v="44105"/>
    <s v="East"/>
    <s v="OFF-BI-10001510"/>
    <x v="1"/>
    <s v="Binders"/>
    <s v="Deluxe Heavy-Duty Vinyl Round Ring Binder"/>
    <n v="41.256"/>
  </r>
  <r>
    <n v="1631"/>
    <s v="CA-2017-106530"/>
    <x v="35"/>
    <x v="541"/>
    <d v="2017-05-08T00:00:00"/>
    <s v="Same Day"/>
    <s v="CL-12565"/>
    <s v="Clay Ludtke"/>
    <s v="Consumer"/>
    <s v="United States"/>
    <s v="Cleveland"/>
    <x v="24"/>
    <n v="44105"/>
    <s v="East"/>
    <s v="OFF-ST-10002011"/>
    <x v="1"/>
    <s v="Storage"/>
    <s v="Smead Adjustable Mobile File Trolley with Lockable Top"/>
    <n v="1006.056"/>
  </r>
  <r>
    <n v="1632"/>
    <s v="CA-2017-106530"/>
    <x v="35"/>
    <x v="541"/>
    <d v="2017-05-08T00:00:00"/>
    <s v="Same Day"/>
    <s v="CL-12565"/>
    <s v="Clay Ludtke"/>
    <s v="Consumer"/>
    <s v="United States"/>
    <s v="Cleveland"/>
    <x v="24"/>
    <n v="44105"/>
    <s v="East"/>
    <s v="OFF-PA-10002986"/>
    <x v="1"/>
    <s v="Paper"/>
    <s v="Xerox 1898"/>
    <n v="10.688000000000001"/>
  </r>
  <r>
    <n v="1633"/>
    <s v="CA-2017-106530"/>
    <x v="35"/>
    <x v="541"/>
    <d v="2017-05-08T00:00:00"/>
    <s v="Same Day"/>
    <s v="CL-12565"/>
    <s v="Clay Ludtke"/>
    <s v="Consumer"/>
    <s v="United States"/>
    <s v="Cleveland"/>
    <x v="24"/>
    <n v="44105"/>
    <s v="East"/>
    <s v="OFF-PA-10004451"/>
    <x v="1"/>
    <s v="Paper"/>
    <s v="Xerox 222"/>
    <n v="10.368"/>
  </r>
  <r>
    <n v="1634"/>
    <s v="CA-2017-106530"/>
    <x v="35"/>
    <x v="541"/>
    <d v="2017-05-08T00:00:00"/>
    <s v="Same Day"/>
    <s v="CL-12565"/>
    <s v="Clay Ludtke"/>
    <s v="Consumer"/>
    <s v="United States"/>
    <s v="Cleveland"/>
    <x v="24"/>
    <n v="44105"/>
    <s v="East"/>
    <s v="OFF-ST-10000649"/>
    <x v="1"/>
    <s v="Storage"/>
    <s v="Hanging Personal Folder File"/>
    <n v="25.12"/>
  </r>
  <r>
    <n v="1635"/>
    <s v="CA-2017-106530"/>
    <x v="35"/>
    <x v="541"/>
    <d v="2017-05-08T00:00:00"/>
    <s v="Same Day"/>
    <s v="CL-12565"/>
    <s v="Clay Ludtke"/>
    <s v="Consumer"/>
    <s v="United States"/>
    <s v="Cleveland"/>
    <x v="24"/>
    <n v="44105"/>
    <s v="East"/>
    <s v="TEC-AC-10001465"/>
    <x v="2"/>
    <s v="Accessories"/>
    <s v="SanDisk Cruzer 64 GB USB Flash Drive"/>
    <n v="58.112000000000002"/>
  </r>
  <r>
    <n v="1636"/>
    <s v="CA-2015-168984"/>
    <x v="5"/>
    <x v="35"/>
    <d v="2015-12-02T00:00:00"/>
    <s v="Standard Class"/>
    <s v="NW-18400"/>
    <s v="Natalie Webber"/>
    <s v="Consumer"/>
    <s v="United States"/>
    <s v="Tigard"/>
    <x v="21"/>
    <n v="97224"/>
    <s v="West"/>
    <s v="OFF-PA-10001166"/>
    <x v="1"/>
    <s v="Paper"/>
    <s v="Xerox 2"/>
    <n v="15.552"/>
  </r>
  <r>
    <n v="1637"/>
    <s v="CA-2015-168984"/>
    <x v="5"/>
    <x v="35"/>
    <d v="2015-12-02T00:00:00"/>
    <s v="Standard Class"/>
    <s v="NW-18400"/>
    <s v="Natalie Webber"/>
    <s v="Consumer"/>
    <s v="United States"/>
    <s v="Tigard"/>
    <x v="21"/>
    <n v="97224"/>
    <s v="West"/>
    <s v="OFF-ST-10001097"/>
    <x v="1"/>
    <s v="Storage"/>
    <s v="Office Impressions Heavy Duty Welded Shelving &amp; Multimedia Storage Drawers"/>
    <n v="669.08"/>
  </r>
  <r>
    <n v="1638"/>
    <s v="CA-2015-168984"/>
    <x v="5"/>
    <x v="35"/>
    <d v="2015-12-02T00:00:00"/>
    <s v="Standard Class"/>
    <s v="NW-18400"/>
    <s v="Natalie Webber"/>
    <s v="Consumer"/>
    <s v="United States"/>
    <s v="Tigard"/>
    <x v="21"/>
    <n v="97224"/>
    <s v="West"/>
    <s v="TEC-PH-10000038"/>
    <x v="2"/>
    <s v="Phones"/>
    <s v="Jawbone MINI JAMBOX Wireless Bluetooth Speaker"/>
    <n v="438.33600000000001"/>
  </r>
  <r>
    <n v="1639"/>
    <s v="CA-2017-157266"/>
    <x v="49"/>
    <x v="439"/>
    <d v="2017-06-01T00:00:00"/>
    <s v="Standard Class"/>
    <s v="TB-21280"/>
    <s v="Toby Braunhardt"/>
    <s v="Consumer"/>
    <s v="United States"/>
    <s v="Washington"/>
    <x v="40"/>
    <n v="20016"/>
    <s v="East"/>
    <s v="OFF-PA-10002689"/>
    <x v="1"/>
    <s v="Paper"/>
    <s v="Weyerhaeuser First Choice Laser/Copy Paper (20Lb. and 88 Bright)"/>
    <n v="19.440000000000001"/>
  </r>
  <r>
    <n v="1640"/>
    <s v="CA-2017-157266"/>
    <x v="49"/>
    <x v="439"/>
    <d v="2017-06-01T00:00:00"/>
    <s v="Standard Class"/>
    <s v="TB-21280"/>
    <s v="Toby Braunhardt"/>
    <s v="Consumer"/>
    <s v="United States"/>
    <s v="Washington"/>
    <x v="40"/>
    <n v="20016"/>
    <s v="East"/>
    <s v="OFF-BI-10004728"/>
    <x v="1"/>
    <s v="Binders"/>
    <s v="Wilson Jones Turn Tabs Binder Tool for Ring Binders"/>
    <n v="9.64"/>
  </r>
  <r>
    <n v="1641"/>
    <s v="CA-2017-157266"/>
    <x v="49"/>
    <x v="439"/>
    <d v="2017-06-01T00:00:00"/>
    <s v="Standard Class"/>
    <s v="TB-21280"/>
    <s v="Toby Braunhardt"/>
    <s v="Consumer"/>
    <s v="United States"/>
    <s v="Washington"/>
    <x v="40"/>
    <n v="20016"/>
    <s v="East"/>
    <s v="OFF-PA-10004675"/>
    <x v="1"/>
    <s v="Paper"/>
    <s v="Telephone Message Books with Fax/Mobile Section, 5 1/2&quot; x 3 3/16&quot;"/>
    <n v="12.7"/>
  </r>
  <r>
    <n v="1642"/>
    <s v="CA-2017-157266"/>
    <x v="49"/>
    <x v="439"/>
    <d v="2017-06-01T00:00:00"/>
    <s v="Standard Class"/>
    <s v="TB-21280"/>
    <s v="Toby Braunhardt"/>
    <s v="Consumer"/>
    <s v="United States"/>
    <s v="Washington"/>
    <x v="40"/>
    <n v="20016"/>
    <s v="East"/>
    <s v="FUR-FU-10000629"/>
    <x v="0"/>
    <s v="Furnishings"/>
    <s v="9-3/4 Diameter Round Wall Clock"/>
    <n v="41.37"/>
  </r>
  <r>
    <n v="1643"/>
    <s v="US-2015-134712"/>
    <x v="4"/>
    <x v="503"/>
    <d v="2015-12-04T00:00:00"/>
    <s v="Standard Class"/>
    <s v="BS-11380"/>
    <s v="Bill Stewart"/>
    <s v="Corporate"/>
    <s v="United States"/>
    <s v="Skokie"/>
    <x v="10"/>
    <n v="60076"/>
    <s v="Central"/>
    <s v="OFF-FA-10003112"/>
    <x v="1"/>
    <s v="Fasteners"/>
    <s v="Staples"/>
    <n v="12.624000000000001"/>
  </r>
  <r>
    <n v="1644"/>
    <s v="CA-2016-111829"/>
    <x v="37"/>
    <x v="531"/>
    <d v="2016-03-20T00:00:00"/>
    <s v="First Class"/>
    <s v="FH-14365"/>
    <s v="Fred Hopkins"/>
    <s v="Corporate"/>
    <s v="United States"/>
    <s v="Seattle"/>
    <x v="4"/>
    <n v="98115"/>
    <s v="West"/>
    <s v="OFF-ST-10000142"/>
    <x v="1"/>
    <s v="Storage"/>
    <s v="Deluxe Rollaway Locking File with Drawer"/>
    <n v="1247.6400000000001"/>
  </r>
  <r>
    <n v="1645"/>
    <s v="CA-2016-111829"/>
    <x v="37"/>
    <x v="531"/>
    <d v="2016-03-20T00:00:00"/>
    <s v="First Class"/>
    <s v="FH-14365"/>
    <s v="Fred Hopkins"/>
    <s v="Corporate"/>
    <s v="United States"/>
    <s v="Seattle"/>
    <x v="4"/>
    <n v="98115"/>
    <s v="West"/>
    <s v="TEC-CO-10001766"/>
    <x v="2"/>
    <s v="Copiers"/>
    <s v="Canon PC940 Copier"/>
    <n v="3149.93"/>
  </r>
  <r>
    <n v="1646"/>
    <s v="CA-2016-111829"/>
    <x v="37"/>
    <x v="531"/>
    <d v="2016-03-20T00:00:00"/>
    <s v="First Class"/>
    <s v="FH-14365"/>
    <s v="Fred Hopkins"/>
    <s v="Corporate"/>
    <s v="United States"/>
    <s v="Seattle"/>
    <x v="4"/>
    <n v="98115"/>
    <s v="West"/>
    <s v="OFF-PA-10004359"/>
    <x v="1"/>
    <s v="Paper"/>
    <s v="Multicolor Computer Printout Paper"/>
    <n v="209.7"/>
  </r>
  <r>
    <n v="1647"/>
    <s v="CA-2016-105221"/>
    <x v="0"/>
    <x v="549"/>
    <d v="2016-11-03T00:00:00"/>
    <s v="First Class"/>
    <s v="VM-21685"/>
    <s v="Valerie Mitchum"/>
    <s v="Home Office"/>
    <s v="United States"/>
    <s v="Philadelphia"/>
    <x v="9"/>
    <n v="19140"/>
    <s v="East"/>
    <s v="TEC-AC-10002323"/>
    <x v="2"/>
    <s v="Accessories"/>
    <s v="SanDisk Ultra 32 GB MicroSDHC Class 10 Memory Card"/>
    <n v="35.36"/>
  </r>
  <r>
    <n v="1648"/>
    <s v="CA-2016-105221"/>
    <x v="0"/>
    <x v="549"/>
    <d v="2016-11-03T00:00:00"/>
    <s v="First Class"/>
    <s v="VM-21685"/>
    <s v="Valerie Mitchum"/>
    <s v="Home Office"/>
    <s v="United States"/>
    <s v="Philadelphia"/>
    <x v="9"/>
    <n v="19140"/>
    <s v="East"/>
    <s v="OFF-FA-10001135"/>
    <x v="1"/>
    <s v="Fasteners"/>
    <s v="Brites Rubber Bands, 1 1/2 oz. Box"/>
    <n v="3.1680000000000001"/>
  </r>
  <r>
    <n v="1649"/>
    <s v="CA-2016-120341"/>
    <x v="10"/>
    <x v="120"/>
    <d v="2016-09-29T00:00:00"/>
    <s v="Second Class"/>
    <s v="SF-20200"/>
    <s v="Sarah Foster"/>
    <s v="Consumer"/>
    <s v="United States"/>
    <s v="Philadelphia"/>
    <x v="9"/>
    <n v="19143"/>
    <s v="East"/>
    <s v="OFF-BI-10004224"/>
    <x v="1"/>
    <s v="Binders"/>
    <s v="Catalog Binders with Expanding Posts"/>
    <n v="121.104"/>
  </r>
  <r>
    <n v="1650"/>
    <s v="CA-2016-120341"/>
    <x v="10"/>
    <x v="120"/>
    <d v="2016-09-29T00:00:00"/>
    <s v="Second Class"/>
    <s v="SF-20200"/>
    <s v="Sarah Foster"/>
    <s v="Consumer"/>
    <s v="United States"/>
    <s v="Philadelphia"/>
    <x v="9"/>
    <n v="19143"/>
    <s v="East"/>
    <s v="TEC-PH-10003357"/>
    <x v="2"/>
    <s v="Phones"/>
    <s v="Grandstream GXP2100 Mainstream Business Phone"/>
    <n v="45.893999999999998"/>
  </r>
  <r>
    <n v="1651"/>
    <s v="CA-2015-135699"/>
    <x v="8"/>
    <x v="550"/>
    <d v="2015-08-29T00:00:00"/>
    <s v="Same Day"/>
    <s v="HH-15010"/>
    <s v="Hilary Holden"/>
    <s v="Corporate"/>
    <s v="United States"/>
    <s v="San Francisco"/>
    <x v="1"/>
    <n v="94110"/>
    <s v="West"/>
    <s v="OFF-PA-10004475"/>
    <x v="1"/>
    <s v="Paper"/>
    <s v="Xerox 1940"/>
    <n v="109.92"/>
  </r>
  <r>
    <n v="1652"/>
    <s v="CA-2015-135699"/>
    <x v="8"/>
    <x v="550"/>
    <d v="2015-08-29T00:00:00"/>
    <s v="Same Day"/>
    <s v="HH-15010"/>
    <s v="Hilary Holden"/>
    <s v="Corporate"/>
    <s v="United States"/>
    <s v="San Francisco"/>
    <x v="1"/>
    <n v="94110"/>
    <s v="West"/>
    <s v="OFF-PA-10003001"/>
    <x v="1"/>
    <s v="Paper"/>
    <s v="Xerox 1986"/>
    <n v="13.36"/>
  </r>
  <r>
    <n v="1653"/>
    <s v="US-2018-132444"/>
    <x v="26"/>
    <x v="551"/>
    <d v="2018-11-21T00:00:00"/>
    <s v="First Class"/>
    <s v="CD-12280"/>
    <s v="Christina DeMoss"/>
    <s v="Consumer"/>
    <s v="United States"/>
    <s v="Seattle"/>
    <x v="4"/>
    <n v="98105"/>
    <s v="West"/>
    <s v="OFF-ST-10003442"/>
    <x v="1"/>
    <s v="Storage"/>
    <s v="Eldon Portable Mobile Manager"/>
    <n v="169.68"/>
  </r>
  <r>
    <n v="1654"/>
    <s v="US-2018-132444"/>
    <x v="26"/>
    <x v="551"/>
    <d v="2018-11-21T00:00:00"/>
    <s v="First Class"/>
    <s v="CD-12280"/>
    <s v="Christina DeMoss"/>
    <s v="Consumer"/>
    <s v="United States"/>
    <s v="Seattle"/>
    <x v="4"/>
    <n v="98105"/>
    <s v="West"/>
    <s v="TEC-AC-10003832"/>
    <x v="2"/>
    <s v="Accessories"/>
    <s v="ImationÂ 16GB Mini TravelDrive USB 2.0Â Flash Drive"/>
    <n v="132.52000000000001"/>
  </r>
  <r>
    <n v="1655"/>
    <s v="US-2018-132444"/>
    <x v="26"/>
    <x v="551"/>
    <d v="2018-11-21T00:00:00"/>
    <s v="First Class"/>
    <s v="CD-12280"/>
    <s v="Christina DeMoss"/>
    <s v="Consumer"/>
    <s v="United States"/>
    <s v="Seattle"/>
    <x v="4"/>
    <n v="98105"/>
    <s v="West"/>
    <s v="OFF-FA-10000611"/>
    <x v="1"/>
    <s v="Fasteners"/>
    <s v="Binder Clips by OIC"/>
    <n v="2.96"/>
  </r>
  <r>
    <n v="1656"/>
    <s v="US-2018-132444"/>
    <x v="26"/>
    <x v="551"/>
    <d v="2018-11-21T00:00:00"/>
    <s v="First Class"/>
    <s v="CD-12280"/>
    <s v="Christina DeMoss"/>
    <s v="Consumer"/>
    <s v="United States"/>
    <s v="Seattle"/>
    <x v="4"/>
    <n v="98105"/>
    <s v="West"/>
    <s v="OFF-BI-10001116"/>
    <x v="1"/>
    <s v="Binders"/>
    <s v="Wilson Jones 1&quot; Hanging DublLock Ring Binders"/>
    <n v="8.4480000000000004"/>
  </r>
  <r>
    <n v="1657"/>
    <s v="US-2018-132444"/>
    <x v="26"/>
    <x v="551"/>
    <d v="2018-11-21T00:00:00"/>
    <s v="First Class"/>
    <s v="CD-12280"/>
    <s v="Christina DeMoss"/>
    <s v="Consumer"/>
    <s v="United States"/>
    <s v="Seattle"/>
    <x v="4"/>
    <n v="98105"/>
    <s v="West"/>
    <s v="OFF-ST-10000563"/>
    <x v="1"/>
    <s v="Storage"/>
    <s v="Fellowes Bankers Box Stor/Drawer Steel Plus"/>
    <n v="95.94"/>
  </r>
  <r>
    <n v="1658"/>
    <s v="CA-2015-127159"/>
    <x v="7"/>
    <x v="552"/>
    <d v="2015-05-15T00:00:00"/>
    <s v="First Class"/>
    <s v="HL-15040"/>
    <s v="Hunter Lopez"/>
    <s v="Consumer"/>
    <s v="United States"/>
    <s v="Milwaukee"/>
    <x v="6"/>
    <n v="53209"/>
    <s v="Central"/>
    <s v="FUR-FU-10000010"/>
    <x v="0"/>
    <s v="Furnishings"/>
    <s v="DAX Value U-Channel Document Frames, Easel Back"/>
    <n v="34.79"/>
  </r>
  <r>
    <n v="1659"/>
    <s v="CA-2018-161809"/>
    <x v="11"/>
    <x v="176"/>
    <d v="2018-01-26T00:00:00"/>
    <s v="Standard Class"/>
    <s v="TH-21100"/>
    <s v="Thea Hendricks"/>
    <s v="Consumer"/>
    <s v="United States"/>
    <s v="Los Angeles"/>
    <x v="1"/>
    <n v="90045"/>
    <s v="West"/>
    <s v="TEC-PH-10004922"/>
    <x v="2"/>
    <s v="Phones"/>
    <s v="RCA Visys Integrated PBX 8-Line Router"/>
    <n v="160.77600000000001"/>
  </r>
  <r>
    <n v="1660"/>
    <s v="CA-2018-127285"/>
    <x v="28"/>
    <x v="505"/>
    <d v="2018-11-06T00:00:00"/>
    <s v="Standard Class"/>
    <s v="MM-18055"/>
    <s v="Michelle Moray"/>
    <s v="Consumer"/>
    <s v="United States"/>
    <s v="Seattle"/>
    <x v="4"/>
    <n v="98115"/>
    <s v="West"/>
    <s v="OFF-BI-10004330"/>
    <x v="1"/>
    <s v="Binders"/>
    <s v="GBC Velobind Prepunched Cover Sets, Regency Series"/>
    <n v="88.751999999999995"/>
  </r>
  <r>
    <n v="1661"/>
    <s v="CA-2018-127285"/>
    <x v="28"/>
    <x v="505"/>
    <d v="2018-11-06T00:00:00"/>
    <s v="Standard Class"/>
    <s v="MM-18055"/>
    <s v="Michelle Moray"/>
    <s v="Consumer"/>
    <s v="United States"/>
    <s v="Seattle"/>
    <x v="4"/>
    <n v="98115"/>
    <s v="West"/>
    <s v="OFF-BI-10002072"/>
    <x v="1"/>
    <s v="Binders"/>
    <s v="Cardinal Slant-D Ring Binders"/>
    <n v="13.904"/>
  </r>
  <r>
    <n v="1662"/>
    <s v="CA-2018-144526"/>
    <x v="20"/>
    <x v="504"/>
    <d v="2018-05-06T00:00:00"/>
    <s v="Standard Class"/>
    <s v="QJ-19255"/>
    <s v="Quincy Jones"/>
    <s v="Corporate"/>
    <s v="United States"/>
    <s v="Philadelphia"/>
    <x v="9"/>
    <n v="19143"/>
    <s v="East"/>
    <s v="TEC-PH-10002549"/>
    <x v="2"/>
    <s v="Phones"/>
    <s v="Polycom SoundPoint IP 450 VoIP phone"/>
    <n v="677.58"/>
  </r>
  <r>
    <n v="1663"/>
    <s v="CA-2018-144526"/>
    <x v="20"/>
    <x v="504"/>
    <d v="2018-05-06T00:00:00"/>
    <s v="Standard Class"/>
    <s v="QJ-19255"/>
    <s v="Quincy Jones"/>
    <s v="Corporate"/>
    <s v="United States"/>
    <s v="Philadelphia"/>
    <x v="9"/>
    <n v="19143"/>
    <s v="East"/>
    <s v="OFF-BI-10002353"/>
    <x v="1"/>
    <s v="Binders"/>
    <s v="GBC VeloBind Cover Sets"/>
    <n v="13.896000000000001"/>
  </r>
  <r>
    <n v="1664"/>
    <s v="CA-2017-128531"/>
    <x v="26"/>
    <x v="390"/>
    <d v="2017-11-26T00:00:00"/>
    <s v="Second Class"/>
    <s v="NS-18505"/>
    <s v="Neola Schneider"/>
    <s v="Consumer"/>
    <s v="United States"/>
    <s v="Dallas"/>
    <x v="5"/>
    <n v="75217"/>
    <s v="Central"/>
    <s v="OFF-ST-10001325"/>
    <x v="1"/>
    <s v="Storage"/>
    <s v="Sterilite Officeware Hinged File Box"/>
    <n v="41.92"/>
  </r>
  <r>
    <n v="1665"/>
    <s v="CA-2017-128531"/>
    <x v="26"/>
    <x v="390"/>
    <d v="2017-11-26T00:00:00"/>
    <s v="Second Class"/>
    <s v="NS-18505"/>
    <s v="Neola Schneider"/>
    <s v="Consumer"/>
    <s v="United States"/>
    <s v="Dallas"/>
    <x v="5"/>
    <n v="75217"/>
    <s v="Central"/>
    <s v="TEC-AC-10002049"/>
    <x v="2"/>
    <s v="Accessories"/>
    <s v="Logitech G19 Programmable Gaming Keyboard"/>
    <n v="297.57600000000002"/>
  </r>
  <r>
    <n v="1666"/>
    <s v="CA-2017-128531"/>
    <x v="26"/>
    <x v="390"/>
    <d v="2017-11-26T00:00:00"/>
    <s v="Second Class"/>
    <s v="NS-18505"/>
    <s v="Neola Schneider"/>
    <s v="Consumer"/>
    <s v="United States"/>
    <s v="Dallas"/>
    <x v="5"/>
    <n v="75217"/>
    <s v="Central"/>
    <s v="OFF-FA-10002676"/>
    <x v="1"/>
    <s v="Fasteners"/>
    <s v="Colored Push Pins"/>
    <n v="4.3440000000000003"/>
  </r>
  <r>
    <n v="1667"/>
    <s v="CA-2017-128531"/>
    <x v="26"/>
    <x v="390"/>
    <d v="2017-11-26T00:00:00"/>
    <s v="Second Class"/>
    <s v="NS-18505"/>
    <s v="Neola Schneider"/>
    <s v="Consumer"/>
    <s v="United States"/>
    <s v="Dallas"/>
    <x v="5"/>
    <n v="75217"/>
    <s v="Central"/>
    <s v="TEC-AC-10003023"/>
    <x v="2"/>
    <s v="Accessories"/>
    <s v="Logitech G105 Gaming Keyboard"/>
    <n v="94.992000000000004"/>
  </r>
  <r>
    <n v="1668"/>
    <s v="CA-2017-128531"/>
    <x v="26"/>
    <x v="390"/>
    <d v="2017-11-26T00:00:00"/>
    <s v="Second Class"/>
    <s v="NS-18505"/>
    <s v="Neola Schneider"/>
    <s v="Consumer"/>
    <s v="United States"/>
    <s v="Dallas"/>
    <x v="5"/>
    <n v="75217"/>
    <s v="Central"/>
    <s v="OFF-PA-10000167"/>
    <x v="1"/>
    <s v="Paper"/>
    <s v="Xerox 1925"/>
    <n v="74.352000000000004"/>
  </r>
  <r>
    <n v="1669"/>
    <s v="CA-2017-128531"/>
    <x v="26"/>
    <x v="390"/>
    <d v="2017-11-26T00:00:00"/>
    <s v="Second Class"/>
    <s v="NS-18505"/>
    <s v="Neola Schneider"/>
    <s v="Consumer"/>
    <s v="United States"/>
    <s v="Dallas"/>
    <x v="5"/>
    <n v="75217"/>
    <s v="Central"/>
    <s v="OFF-AR-10003405"/>
    <x v="1"/>
    <s v="Art"/>
    <s v="Dixon My First Ticonderoga Pencil, #2"/>
    <n v="14.04"/>
  </r>
  <r>
    <n v="1670"/>
    <s v="US-2016-157154"/>
    <x v="11"/>
    <x v="553"/>
    <d v="2016-01-15T00:00:00"/>
    <s v="Standard Class"/>
    <s v="MM-17920"/>
    <s v="Michael Moore"/>
    <s v="Consumer"/>
    <s v="United States"/>
    <s v="New York City"/>
    <x v="15"/>
    <n v="10011"/>
    <s v="East"/>
    <s v="FUR-TA-10001889"/>
    <x v="0"/>
    <s v="Tables"/>
    <s v="Bush Advantage Collection Racetrack Conference Table"/>
    <n v="1018.104"/>
  </r>
  <r>
    <n v="1671"/>
    <s v="CA-2018-159457"/>
    <x v="2"/>
    <x v="15"/>
    <d v="2018-10-26T00:00:00"/>
    <s v="Standard Class"/>
    <s v="RD-19480"/>
    <s v="Rick Duston"/>
    <s v="Consumer"/>
    <s v="United States"/>
    <s v="Houston"/>
    <x v="5"/>
    <n v="77095"/>
    <s v="Central"/>
    <s v="TEC-PH-10002185"/>
    <x v="2"/>
    <s v="Phones"/>
    <s v="QVS USB Car Charger 2-Port 2.1Amp for iPod/iPhone/iPad/iPad 2/iPad 3"/>
    <n v="16.68"/>
  </r>
  <r>
    <n v="1672"/>
    <s v="CA-2017-107615"/>
    <x v="37"/>
    <x v="554"/>
    <d v="2017-03-25T00:00:00"/>
    <s v="First Class"/>
    <s v="RB-19645"/>
    <s v="Robert Barroso"/>
    <s v="Corporate"/>
    <s v="United States"/>
    <s v="North Las Vegas"/>
    <x v="33"/>
    <n v="89031"/>
    <s v="West"/>
    <s v="TEC-AC-10001013"/>
    <x v="2"/>
    <s v="Accessories"/>
    <s v="Logitech ClearChat Comfort/USB Headset H390"/>
    <n v="58.58"/>
  </r>
  <r>
    <n v="1673"/>
    <s v="CA-2018-111647"/>
    <x v="38"/>
    <x v="445"/>
    <d v="2018-07-07T00:00:00"/>
    <s v="Standard Class"/>
    <s v="RD-19585"/>
    <s v="Rob Dowd"/>
    <s v="Consumer"/>
    <s v="United States"/>
    <s v="Plano"/>
    <x v="5"/>
    <n v="75023"/>
    <s v="Central"/>
    <s v="TEC-PH-10002726"/>
    <x v="2"/>
    <s v="Phones"/>
    <s v="netTALK DUO VoIP Telephone Service"/>
    <n v="167.96799999999999"/>
  </r>
  <r>
    <n v="1674"/>
    <s v="CA-2016-150560"/>
    <x v="33"/>
    <x v="555"/>
    <d v="2016-12-12T00:00:00"/>
    <s v="First Class"/>
    <s v="SW-20455"/>
    <s v="Shaun Weien"/>
    <s v="Consumer"/>
    <s v="United States"/>
    <s v="Suffolk"/>
    <x v="17"/>
    <n v="23434"/>
    <s v="South"/>
    <s v="OFF-LA-10003930"/>
    <x v="1"/>
    <s v="Labels"/>
    <s v="Dot Matrix Printer Tape Reel Labels, White, 5000/Box"/>
    <n v="196.62"/>
  </r>
  <r>
    <n v="1675"/>
    <s v="CA-2016-143077"/>
    <x v="12"/>
    <x v="14"/>
    <d v="2016-09-21T00:00:00"/>
    <s v="Standard Class"/>
    <s v="SF-20965"/>
    <s v="Sylvia Foulston"/>
    <s v="Corporate"/>
    <s v="United States"/>
    <s v="Houston"/>
    <x v="5"/>
    <n v="77041"/>
    <s v="Central"/>
    <s v="FUR-FU-10003535"/>
    <x v="0"/>
    <s v="Furnishings"/>
    <s v="Howard Miller Distant Time Traveler Alarm Clock"/>
    <n v="21.936"/>
  </r>
  <r>
    <n v="1676"/>
    <s v="CA-2016-143077"/>
    <x v="12"/>
    <x v="14"/>
    <d v="2016-09-21T00:00:00"/>
    <s v="Standard Class"/>
    <s v="SF-20965"/>
    <s v="Sylvia Foulston"/>
    <s v="Corporate"/>
    <s v="United States"/>
    <s v="Houston"/>
    <x v="5"/>
    <n v="77041"/>
    <s v="Central"/>
    <s v="OFF-BI-10000088"/>
    <x v="1"/>
    <s v="Binders"/>
    <s v="GBC Imprintable Covers"/>
    <n v="6.5880000000000001"/>
  </r>
  <r>
    <n v="1677"/>
    <s v="CA-2017-122728"/>
    <x v="7"/>
    <x v="556"/>
    <d v="2017-05-24T00:00:00"/>
    <s v="Standard Class"/>
    <s v="EB-13930"/>
    <s v="Eric Barreto"/>
    <s v="Consumer"/>
    <s v="United States"/>
    <s v="San Francisco"/>
    <x v="1"/>
    <n v="94110"/>
    <s v="West"/>
    <s v="OFF-ST-10000604"/>
    <x v="1"/>
    <s v="Storage"/>
    <s v="Home/Office Personal File Carts"/>
    <n v="104.28"/>
  </r>
  <r>
    <n v="1678"/>
    <s v="CA-2017-122728"/>
    <x v="7"/>
    <x v="556"/>
    <d v="2017-05-24T00:00:00"/>
    <s v="Standard Class"/>
    <s v="EB-13930"/>
    <s v="Eric Barreto"/>
    <s v="Consumer"/>
    <s v="United States"/>
    <s v="San Francisco"/>
    <x v="1"/>
    <n v="94110"/>
    <s v="West"/>
    <s v="OFF-PA-10004040"/>
    <x v="1"/>
    <s v="Paper"/>
    <s v="Universal Premium White Copier/Laser Paper (20Lb. and 87 Bright)"/>
    <n v="17.940000000000001"/>
  </r>
  <r>
    <n v="1679"/>
    <s v="CA-2015-122882"/>
    <x v="14"/>
    <x v="557"/>
    <d v="2015-09-13T00:00:00"/>
    <s v="Standard Class"/>
    <s v="SB-20290"/>
    <s v="Sean Braxton"/>
    <s v="Corporate"/>
    <s v="United States"/>
    <s v="Philadelphia"/>
    <x v="9"/>
    <n v="19134"/>
    <s v="East"/>
    <s v="OFF-ST-10002344"/>
    <x v="1"/>
    <s v="Storage"/>
    <s v="Carina 42&quot;Hx23 3/4&quot;W Media Storage Unit"/>
    <n v="64.784000000000006"/>
  </r>
  <r>
    <n v="1680"/>
    <s v="CA-2015-122882"/>
    <x v="14"/>
    <x v="557"/>
    <d v="2015-09-13T00:00:00"/>
    <s v="Standard Class"/>
    <s v="SB-20290"/>
    <s v="Sean Braxton"/>
    <s v="Corporate"/>
    <s v="United States"/>
    <s v="Philadelphia"/>
    <x v="9"/>
    <n v="19134"/>
    <s v="East"/>
    <s v="TEC-PH-10003589"/>
    <x v="2"/>
    <s v="Phones"/>
    <s v="invisibleSHIELD by ZAGG Smudge-Free Screen Protector"/>
    <n v="32.381999999999998"/>
  </r>
  <r>
    <n v="1681"/>
    <s v="CA-2015-122882"/>
    <x v="14"/>
    <x v="557"/>
    <d v="2015-09-13T00:00:00"/>
    <s v="Standard Class"/>
    <s v="SB-20290"/>
    <s v="Sean Braxton"/>
    <s v="Corporate"/>
    <s v="United States"/>
    <s v="Philadelphia"/>
    <x v="9"/>
    <n v="19134"/>
    <s v="East"/>
    <s v="FUR-FU-10000758"/>
    <x v="0"/>
    <s v="Furnishings"/>
    <s v="DAX Natural Wood-Tone Poster Frame"/>
    <n v="42.368000000000002"/>
  </r>
  <r>
    <n v="1682"/>
    <s v="CA-2015-122882"/>
    <x v="14"/>
    <x v="557"/>
    <d v="2015-09-13T00:00:00"/>
    <s v="Standard Class"/>
    <s v="SB-20290"/>
    <s v="Sean Braxton"/>
    <s v="Corporate"/>
    <s v="United States"/>
    <s v="Philadelphia"/>
    <x v="9"/>
    <n v="19134"/>
    <s v="East"/>
    <s v="TEC-MA-10004679"/>
    <x v="2"/>
    <s v="Machines"/>
    <s v="StarTech.com 10/100 VDSL2 Ethernet Extender Kit"/>
    <n v="399.54"/>
  </r>
  <r>
    <n v="1683"/>
    <s v="US-2017-101497"/>
    <x v="30"/>
    <x v="321"/>
    <d v="2017-10-01T00:00:00"/>
    <s v="Second Class"/>
    <s v="PS-18760"/>
    <s v="Pamela Stobb"/>
    <s v="Consumer"/>
    <s v="United States"/>
    <s v="Los Angeles"/>
    <x v="1"/>
    <n v="90008"/>
    <s v="West"/>
    <s v="OFF-PA-10000176"/>
    <x v="1"/>
    <s v="Paper"/>
    <s v="Xerox 1887"/>
    <n v="18.97"/>
  </r>
  <r>
    <n v="1684"/>
    <s v="CA-2017-147585"/>
    <x v="0"/>
    <x v="77"/>
    <d v="2017-11-12T00:00:00"/>
    <s v="Standard Class"/>
    <s v="CB-12535"/>
    <s v="Claudia Bergmann"/>
    <s v="Corporate"/>
    <s v="United States"/>
    <s v="San Francisco"/>
    <x v="1"/>
    <n v="94110"/>
    <s v="West"/>
    <s v="FUR-FU-10002597"/>
    <x v="0"/>
    <s v="Furnishings"/>
    <s v="C-Line Magnetic Cubicle Keepers, Clear Polypropylene"/>
    <n v="14.82"/>
  </r>
  <r>
    <n v="1685"/>
    <s v="CA-2018-149489"/>
    <x v="18"/>
    <x v="558"/>
    <d v="2018-04-27T00:00:00"/>
    <s v="First Class"/>
    <s v="DK-12835"/>
    <s v="Damala Kotsonis"/>
    <s v="Corporate"/>
    <s v="United States"/>
    <s v="Philadelphia"/>
    <x v="9"/>
    <n v="19143"/>
    <s v="East"/>
    <s v="OFF-AP-10002495"/>
    <x v="1"/>
    <s v="Appliances"/>
    <s v="Acco Smartsocket Table Surge Protector, 6 Color-Coded Adapter Outlets"/>
    <n v="99.28"/>
  </r>
  <r>
    <n v="1686"/>
    <s v="CA-2018-149489"/>
    <x v="18"/>
    <x v="558"/>
    <d v="2018-04-27T00:00:00"/>
    <s v="First Class"/>
    <s v="DK-12835"/>
    <s v="Damala Kotsonis"/>
    <s v="Corporate"/>
    <s v="United States"/>
    <s v="Philadelphia"/>
    <x v="9"/>
    <n v="19143"/>
    <s v="East"/>
    <s v="OFF-BI-10002813"/>
    <x v="1"/>
    <s v="Binders"/>
    <s v="Avery Reinforcements for Hole-Punch Pages"/>
    <n v="1.1879999999999999"/>
  </r>
  <r>
    <n v="1687"/>
    <s v="CA-2018-149489"/>
    <x v="18"/>
    <x v="558"/>
    <d v="2018-04-27T00:00:00"/>
    <s v="First Class"/>
    <s v="DK-12835"/>
    <s v="Damala Kotsonis"/>
    <s v="Corporate"/>
    <s v="United States"/>
    <s v="Philadelphia"/>
    <x v="9"/>
    <n v="19143"/>
    <s v="East"/>
    <s v="OFF-BI-10002414"/>
    <x v="1"/>
    <s v="Binders"/>
    <s v="GBC ProClick Spines for 32-Hole Punch"/>
    <n v="7.5179999999999998"/>
  </r>
  <r>
    <n v="1688"/>
    <s v="CA-2018-143798"/>
    <x v="19"/>
    <x v="389"/>
    <d v="2018-12-12T00:00:00"/>
    <s v="First Class"/>
    <s v="AW-10840"/>
    <s v="Anthony Witt"/>
    <s v="Consumer"/>
    <s v="United States"/>
    <s v="Philadelphia"/>
    <x v="9"/>
    <n v="19140"/>
    <s v="East"/>
    <s v="OFF-PA-10000788"/>
    <x v="1"/>
    <s v="Paper"/>
    <s v="Xerox 210"/>
    <n v="10.368"/>
  </r>
  <r>
    <n v="1689"/>
    <s v="CA-2018-143798"/>
    <x v="19"/>
    <x v="389"/>
    <d v="2018-12-12T00:00:00"/>
    <s v="First Class"/>
    <s v="AW-10840"/>
    <s v="Anthony Witt"/>
    <s v="Consumer"/>
    <s v="United States"/>
    <s v="Philadelphia"/>
    <x v="9"/>
    <n v="19140"/>
    <s v="East"/>
    <s v="FUR-FU-10004306"/>
    <x v="0"/>
    <s v="Furnishings"/>
    <s v="Electrix Halogen Magnifier Lamp"/>
    <n v="310.88"/>
  </r>
  <r>
    <n v="1690"/>
    <s v="CA-2015-142839"/>
    <x v="47"/>
    <x v="559"/>
    <d v="2015-08-20T00:00:00"/>
    <s v="Standard Class"/>
    <s v="TS-21610"/>
    <s v="Troy Staebel"/>
    <s v="Consumer"/>
    <s v="United States"/>
    <s v="Philadelphia"/>
    <x v="9"/>
    <n v="19143"/>
    <s v="East"/>
    <s v="FUR-TA-10001539"/>
    <x v="0"/>
    <s v="Tables"/>
    <s v="Chromcraft Rectangular Conference Tables"/>
    <n v="853.09199999999998"/>
  </r>
  <r>
    <n v="1691"/>
    <s v="CA-2018-129833"/>
    <x v="19"/>
    <x v="34"/>
    <d v="2018-12-15T00:00:00"/>
    <s v="Standard Class"/>
    <s v="HF-14995"/>
    <s v="Herbert Flentye"/>
    <s v="Consumer"/>
    <s v="United States"/>
    <s v="Indianapolis"/>
    <x v="14"/>
    <n v="46203"/>
    <s v="Central"/>
    <s v="OFF-PA-10000575"/>
    <x v="1"/>
    <s v="Paper"/>
    <s v="Wirebound Message Books, Four 2 3/4 x 5 White Forms per Page"/>
    <n v="33.450000000000003"/>
  </r>
  <r>
    <n v="1692"/>
    <s v="CA-2018-129833"/>
    <x v="19"/>
    <x v="34"/>
    <d v="2018-12-15T00:00:00"/>
    <s v="Standard Class"/>
    <s v="HF-14995"/>
    <s v="Herbert Flentye"/>
    <s v="Consumer"/>
    <s v="United States"/>
    <s v="Indianapolis"/>
    <x v="14"/>
    <n v="46203"/>
    <s v="Central"/>
    <s v="OFF-BI-10004182"/>
    <x v="1"/>
    <s v="Binders"/>
    <s v="Economy Binders"/>
    <n v="10.4"/>
  </r>
  <r>
    <n v="1693"/>
    <s v="US-2017-154361"/>
    <x v="34"/>
    <x v="560"/>
    <d v="2017-03-19T00:00:00"/>
    <s v="Standard Class"/>
    <s v="HZ-14950"/>
    <s v="Henia Zydlo"/>
    <s v="Consumer"/>
    <s v="United States"/>
    <s v="Columbus"/>
    <x v="24"/>
    <n v="43229"/>
    <s v="East"/>
    <s v="FUR-FU-10004020"/>
    <x v="0"/>
    <s v="Furnishings"/>
    <s v="Advantus Panel Wall Acrylic Frame"/>
    <n v="21.88"/>
  </r>
  <r>
    <n v="1694"/>
    <s v="US-2017-158708"/>
    <x v="39"/>
    <x v="190"/>
    <d v="2017-06-29T00:00:00"/>
    <s v="Second Class"/>
    <s v="AB-10255"/>
    <s v="Alejandro Ballentine"/>
    <s v="Home Office"/>
    <s v="United States"/>
    <s v="Plano"/>
    <x v="5"/>
    <n v="75023"/>
    <s v="Central"/>
    <s v="TEC-AC-10003133"/>
    <x v="2"/>
    <s v="Accessories"/>
    <s v="Memorex Mini Travel Drive 4 GB USB 2.0 Flash Drive"/>
    <n v="13.616"/>
  </r>
  <r>
    <n v="1695"/>
    <s v="CA-2016-156335"/>
    <x v="10"/>
    <x v="12"/>
    <d v="2016-09-28T00:00:00"/>
    <s v="Second Class"/>
    <s v="PO-19195"/>
    <s v="Phillina Ober"/>
    <s v="Home Office"/>
    <s v="United States"/>
    <s v="Bayonne"/>
    <x v="30"/>
    <n v="7002"/>
    <s v="East"/>
    <s v="TEC-AC-10002006"/>
    <x v="2"/>
    <s v="Accessories"/>
    <s v="Memorex Micro Travel Drive 16 GB"/>
    <n v="63.96"/>
  </r>
  <r>
    <n v="1696"/>
    <s v="CA-2016-156335"/>
    <x v="10"/>
    <x v="12"/>
    <d v="2016-09-28T00:00:00"/>
    <s v="Second Class"/>
    <s v="PO-19195"/>
    <s v="Phillina Ober"/>
    <s v="Home Office"/>
    <s v="United States"/>
    <s v="Bayonne"/>
    <x v="30"/>
    <n v="7002"/>
    <s v="East"/>
    <s v="OFF-BI-10003314"/>
    <x v="1"/>
    <s v="Binders"/>
    <s v="Tuff Stuff Recycled Round Ring Binders"/>
    <n v="14.46"/>
  </r>
  <r>
    <n v="1697"/>
    <s v="CA-2016-156335"/>
    <x v="10"/>
    <x v="12"/>
    <d v="2016-09-28T00:00:00"/>
    <s v="Second Class"/>
    <s v="PO-19195"/>
    <s v="Phillina Ober"/>
    <s v="Home Office"/>
    <s v="United States"/>
    <s v="Bayonne"/>
    <x v="30"/>
    <n v="7002"/>
    <s v="East"/>
    <s v="TEC-PH-10002726"/>
    <x v="2"/>
    <s v="Phones"/>
    <s v="netTALK DUO VoIP Telephone Service"/>
    <n v="104.98"/>
  </r>
  <r>
    <n v="1698"/>
    <s v="CA-2016-148376"/>
    <x v="13"/>
    <x v="17"/>
    <d v="2016-12-31T00:00:00"/>
    <s v="Standard Class"/>
    <s v="AG-10900"/>
    <s v="Arthur Gainer"/>
    <s v="Consumer"/>
    <s v="United States"/>
    <s v="Los Angeles"/>
    <x v="1"/>
    <n v="90008"/>
    <s v="West"/>
    <s v="OFF-AP-10000240"/>
    <x v="1"/>
    <s v="Appliances"/>
    <s v="Belkin F9G930V10-GRY 9 Outlet Surge"/>
    <n v="106.96"/>
  </r>
  <r>
    <n v="1699"/>
    <s v="CA-2016-148376"/>
    <x v="13"/>
    <x v="17"/>
    <d v="2016-12-31T00:00:00"/>
    <s v="Standard Class"/>
    <s v="AG-10900"/>
    <s v="Arthur Gainer"/>
    <s v="Consumer"/>
    <s v="United States"/>
    <s v="Los Angeles"/>
    <x v="1"/>
    <n v="90008"/>
    <s v="West"/>
    <s v="OFF-LA-10002381"/>
    <x v="1"/>
    <s v="Labels"/>
    <s v="Avery 497"/>
    <n v="21.56"/>
  </r>
  <r>
    <n v="1700"/>
    <s v="CA-2015-135657"/>
    <x v="21"/>
    <x v="561"/>
    <d v="2015-06-07T00:00:00"/>
    <s v="Second Class"/>
    <s v="SC-20725"/>
    <s v="Steven Cartwright"/>
    <s v="Consumer"/>
    <s v="United States"/>
    <s v="Seattle"/>
    <x v="4"/>
    <n v="98115"/>
    <s v="West"/>
    <s v="FUR-TA-10004086"/>
    <x v="0"/>
    <s v="Tables"/>
    <s v="KI Adjustable-Height Table"/>
    <n v="515.88"/>
  </r>
  <r>
    <n v="1701"/>
    <s v="CA-2016-114069"/>
    <x v="9"/>
    <x v="562"/>
    <d v="2016-07-15T00:00:00"/>
    <s v="Second Class"/>
    <s v="ND-18370"/>
    <s v="Natalie DeCherney"/>
    <s v="Consumer"/>
    <s v="United States"/>
    <s v="New York City"/>
    <x v="15"/>
    <n v="10035"/>
    <s v="East"/>
    <s v="OFF-BI-10000320"/>
    <x v="1"/>
    <s v="Binders"/>
    <s v="GBC Plastic Binding Combs"/>
    <n v="11.808"/>
  </r>
  <r>
    <n v="1702"/>
    <s v="CA-2016-114069"/>
    <x v="9"/>
    <x v="562"/>
    <d v="2016-07-15T00:00:00"/>
    <s v="Second Class"/>
    <s v="ND-18370"/>
    <s v="Natalie DeCherney"/>
    <s v="Consumer"/>
    <s v="United States"/>
    <s v="New York City"/>
    <x v="15"/>
    <n v="10035"/>
    <s v="East"/>
    <s v="FUR-CH-10000595"/>
    <x v="0"/>
    <s v="Chairs"/>
    <s v="Safco Contoured Stacking Chairs"/>
    <n v="1931.04"/>
  </r>
  <r>
    <n v="1703"/>
    <s v="CA-2016-114069"/>
    <x v="9"/>
    <x v="562"/>
    <d v="2016-07-15T00:00:00"/>
    <s v="Second Class"/>
    <s v="ND-18370"/>
    <s v="Natalie DeCherney"/>
    <s v="Consumer"/>
    <s v="United States"/>
    <s v="New York City"/>
    <x v="15"/>
    <n v="10035"/>
    <s v="East"/>
    <s v="OFF-PA-10000349"/>
    <x v="1"/>
    <s v="Paper"/>
    <s v="Easy-staple paper"/>
    <n v="9.9600000000000009"/>
  </r>
  <r>
    <n v="1704"/>
    <s v="CA-2015-139857"/>
    <x v="25"/>
    <x v="563"/>
    <d v="2015-02-06T00:00:00"/>
    <s v="Standard Class"/>
    <s v="CD-12790"/>
    <s v="Cynthia Delaney"/>
    <s v="Home Office"/>
    <s v="United States"/>
    <s v="San Diego"/>
    <x v="1"/>
    <n v="92037"/>
    <s v="West"/>
    <s v="OFF-FA-10001843"/>
    <x v="1"/>
    <s v="Fasteners"/>
    <s v="Staples"/>
    <n v="12.35"/>
  </r>
  <r>
    <n v="1705"/>
    <s v="CA-2017-106306"/>
    <x v="15"/>
    <x v="387"/>
    <d v="2017-03-08T00:00:00"/>
    <s v="Same Day"/>
    <s v="PG-18820"/>
    <s v="Patrick Gardner"/>
    <s v="Consumer"/>
    <s v="United States"/>
    <s v="Glendale"/>
    <x v="16"/>
    <n v="85301"/>
    <s v="West"/>
    <s v="OFF-BI-10003676"/>
    <x v="1"/>
    <s v="Binders"/>
    <s v="GBC Standard Recycled Report Covers, Clear Plastic Sheets"/>
    <n v="9.702"/>
  </r>
  <r>
    <n v="1706"/>
    <s v="CA-2016-100545"/>
    <x v="5"/>
    <x v="6"/>
    <d v="2016-11-26T00:00:00"/>
    <s v="Standard Class"/>
    <s v="IM-15070"/>
    <s v="Irene Maddox"/>
    <s v="Consumer"/>
    <s v="United States"/>
    <s v="Philadelphia"/>
    <x v="9"/>
    <n v="19120"/>
    <s v="East"/>
    <s v="OFF-BI-10003638"/>
    <x v="1"/>
    <s v="Binders"/>
    <s v="GBC Durable Plastic Covers"/>
    <n v="11.61"/>
  </r>
  <r>
    <n v="1707"/>
    <s v="CA-2018-123491"/>
    <x v="28"/>
    <x v="505"/>
    <d v="2018-11-05T00:00:00"/>
    <s v="Standard Class"/>
    <s v="JK-15205"/>
    <s v="Jamie Kunitz"/>
    <s v="Consumer"/>
    <s v="United States"/>
    <s v="San Francisco"/>
    <x v="1"/>
    <n v="94122"/>
    <s v="West"/>
    <s v="OFF-LA-10003077"/>
    <x v="1"/>
    <s v="Labels"/>
    <s v="Avery 500"/>
    <n v="43.86"/>
  </r>
  <r>
    <n v="1708"/>
    <s v="CA-2018-123491"/>
    <x v="28"/>
    <x v="505"/>
    <d v="2018-11-05T00:00:00"/>
    <s v="Standard Class"/>
    <s v="JK-15205"/>
    <s v="Jamie Kunitz"/>
    <s v="Consumer"/>
    <s v="United States"/>
    <s v="San Francisco"/>
    <x v="1"/>
    <n v="94122"/>
    <s v="West"/>
    <s v="TEC-PH-10003505"/>
    <x v="2"/>
    <s v="Phones"/>
    <s v="Geemarc AmpliPOWER60"/>
    <n v="148.47999999999999"/>
  </r>
  <r>
    <n v="1709"/>
    <s v="CA-2018-123491"/>
    <x v="28"/>
    <x v="505"/>
    <d v="2018-11-05T00:00:00"/>
    <s v="Standard Class"/>
    <s v="JK-15205"/>
    <s v="Jamie Kunitz"/>
    <s v="Consumer"/>
    <s v="United States"/>
    <s v="San Francisco"/>
    <x v="1"/>
    <n v="94122"/>
    <s v="West"/>
    <s v="OFF-PA-10003424"/>
    <x v="1"/>
    <s v="Paper"/>
    <s v="&quot;While you Were Out&quot; Message Book, One Form per Page"/>
    <n v="7.42"/>
  </r>
  <r>
    <n v="1710"/>
    <s v="CA-2018-123491"/>
    <x v="28"/>
    <x v="505"/>
    <d v="2018-11-05T00:00:00"/>
    <s v="Standard Class"/>
    <s v="JK-15205"/>
    <s v="Jamie Kunitz"/>
    <s v="Consumer"/>
    <s v="United States"/>
    <s v="San Francisco"/>
    <x v="1"/>
    <n v="94122"/>
    <s v="West"/>
    <s v="FUR-CH-10003061"/>
    <x v="0"/>
    <s v="Chairs"/>
    <s v="Global Leather Task Chair, Black"/>
    <n v="71.992000000000004"/>
  </r>
  <r>
    <n v="1711"/>
    <s v="CA-2018-123491"/>
    <x v="28"/>
    <x v="505"/>
    <d v="2018-11-05T00:00:00"/>
    <s v="Standard Class"/>
    <s v="JK-15205"/>
    <s v="Jamie Kunitz"/>
    <s v="Consumer"/>
    <s v="United States"/>
    <s v="San Francisco"/>
    <x v="1"/>
    <n v="94122"/>
    <s v="West"/>
    <s v="OFF-AR-10003514"/>
    <x v="1"/>
    <s v="Art"/>
    <s v="4009 Highlighters by Sanford"/>
    <n v="19.899999999999999"/>
  </r>
  <r>
    <n v="1712"/>
    <s v="CA-2018-123491"/>
    <x v="28"/>
    <x v="505"/>
    <d v="2018-11-05T00:00:00"/>
    <s v="Standard Class"/>
    <s v="JK-15205"/>
    <s v="Jamie Kunitz"/>
    <s v="Consumer"/>
    <s v="United States"/>
    <s v="San Francisco"/>
    <x v="1"/>
    <n v="94122"/>
    <s v="West"/>
    <s v="OFF-AP-10002684"/>
    <x v="1"/>
    <s v="Appliances"/>
    <s v="Acco 7-Outlet Masterpiece Power Center, Wihtout Fax/Phone Line Protection"/>
    <n v="1702.12"/>
  </r>
  <r>
    <n v="1713"/>
    <s v="CA-2016-145401"/>
    <x v="31"/>
    <x v="564"/>
    <d v="2016-02-04T00:00:00"/>
    <s v="Standard Class"/>
    <s v="JP-15520"/>
    <s v="Jeremy Pistek"/>
    <s v="Consumer"/>
    <s v="United States"/>
    <s v="Houston"/>
    <x v="5"/>
    <n v="77070"/>
    <s v="Central"/>
    <s v="OFF-PA-10004405"/>
    <x v="1"/>
    <s v="Paper"/>
    <s v="Rediform Voice Mail Log Books"/>
    <n v="14.304"/>
  </r>
  <r>
    <n v="1714"/>
    <s v="US-2018-124968"/>
    <x v="22"/>
    <x v="565"/>
    <d v="2018-09-13T00:00:00"/>
    <s v="Second Class"/>
    <s v="MM-18055"/>
    <s v="Michelle Moray"/>
    <s v="Consumer"/>
    <s v="United States"/>
    <s v="Chicago"/>
    <x v="10"/>
    <n v="60610"/>
    <s v="Central"/>
    <s v="FUR-TA-10004289"/>
    <x v="0"/>
    <s v="Tables"/>
    <s v="BoxOffice By Design Rectangular and Half-Moon Meeting Room Tables"/>
    <n v="765.625"/>
  </r>
  <r>
    <n v="1715"/>
    <s v="CA-2018-104003"/>
    <x v="32"/>
    <x v="566"/>
    <d v="2018-10-13T00:00:00"/>
    <s v="Standard Class"/>
    <s v="DC-13285"/>
    <s v="Debra Catini"/>
    <s v="Consumer"/>
    <s v="United States"/>
    <s v="San Francisco"/>
    <x v="1"/>
    <n v="94110"/>
    <s v="West"/>
    <s v="FUR-BO-10003965"/>
    <x v="0"/>
    <s v="Bookcases"/>
    <s v="O'Sullivan Manor Hill 2-Door Library in Brianna Oak"/>
    <n v="307.666"/>
  </r>
  <r>
    <n v="1716"/>
    <s v="CA-2017-154788"/>
    <x v="20"/>
    <x v="567"/>
    <d v="2017-05-04T00:00:00"/>
    <s v="Standard Class"/>
    <s v="JL-15835"/>
    <s v="John Lee"/>
    <s v="Consumer"/>
    <s v="United States"/>
    <s v="New York City"/>
    <x v="15"/>
    <n v="10011"/>
    <s v="East"/>
    <s v="OFF-BI-10003314"/>
    <x v="1"/>
    <s v="Binders"/>
    <s v="Tuff Stuff Recycled Round Ring Binders"/>
    <n v="7.7119999999999997"/>
  </r>
  <r>
    <n v="1717"/>
    <s v="CA-2017-169943"/>
    <x v="7"/>
    <x v="288"/>
    <d v="2017-05-24T00:00:00"/>
    <s v="Standard Class"/>
    <s v="BN-11515"/>
    <s v="Bradley Nguyen"/>
    <s v="Consumer"/>
    <s v="United States"/>
    <s v="New York City"/>
    <x v="15"/>
    <n v="10011"/>
    <s v="East"/>
    <s v="OFF-AP-10001563"/>
    <x v="1"/>
    <s v="Appliances"/>
    <s v="Belkin Premiere Surge Master II 8-outlet surge protector"/>
    <n v="242.9"/>
  </r>
  <r>
    <n v="1718"/>
    <s v="CA-2017-169943"/>
    <x v="7"/>
    <x v="288"/>
    <d v="2017-05-24T00:00:00"/>
    <s v="Standard Class"/>
    <s v="BN-11515"/>
    <s v="Bradley Nguyen"/>
    <s v="Consumer"/>
    <s v="United States"/>
    <s v="New York City"/>
    <x v="15"/>
    <n v="10011"/>
    <s v="East"/>
    <s v="OFF-ST-10004123"/>
    <x v="1"/>
    <s v="Storage"/>
    <s v="Safco Industrial Wire Shelving System"/>
    <n v="454.9"/>
  </r>
  <r>
    <n v="1719"/>
    <s v="CA-2017-169943"/>
    <x v="7"/>
    <x v="288"/>
    <d v="2017-05-24T00:00:00"/>
    <s v="Standard Class"/>
    <s v="BN-11515"/>
    <s v="Bradley Nguyen"/>
    <s v="Consumer"/>
    <s v="United States"/>
    <s v="New York City"/>
    <x v="15"/>
    <n v="10011"/>
    <s v="East"/>
    <s v="FUR-FU-10002088"/>
    <x v="0"/>
    <s v="Furnishings"/>
    <s v="Nu-Dell Float Frame 11 x 14 1/2"/>
    <n v="35.92"/>
  </r>
  <r>
    <n v="1720"/>
    <s v="CA-2017-169943"/>
    <x v="7"/>
    <x v="288"/>
    <d v="2017-05-24T00:00:00"/>
    <s v="Standard Class"/>
    <s v="BN-11515"/>
    <s v="Bradley Nguyen"/>
    <s v="Consumer"/>
    <s v="United States"/>
    <s v="New York City"/>
    <x v="15"/>
    <n v="10011"/>
    <s v="East"/>
    <s v="FUR-FU-10000010"/>
    <x v="0"/>
    <s v="Furnishings"/>
    <s v="DAX Value U-Channel Document Frames, Easel Back"/>
    <n v="39.76"/>
  </r>
  <r>
    <n v="1721"/>
    <s v="CA-2017-169943"/>
    <x v="7"/>
    <x v="288"/>
    <d v="2017-05-24T00:00:00"/>
    <s v="Standard Class"/>
    <s v="BN-11515"/>
    <s v="Bradley Nguyen"/>
    <s v="Consumer"/>
    <s v="United States"/>
    <s v="New York City"/>
    <x v="15"/>
    <n v="10011"/>
    <s v="East"/>
    <s v="OFF-BI-10002824"/>
    <x v="1"/>
    <s v="Binders"/>
    <s v="Recycled Easel Ring Binders"/>
    <n v="47.744"/>
  </r>
  <r>
    <n v="1722"/>
    <s v="US-2016-123218"/>
    <x v="27"/>
    <x v="139"/>
    <d v="2016-12-25T00:00:00"/>
    <s v="Standard Class"/>
    <s v="KD-16345"/>
    <s v="Katherine Ducich"/>
    <s v="Consumer"/>
    <s v="United States"/>
    <s v="Chicago"/>
    <x v="10"/>
    <n v="60623"/>
    <s v="Central"/>
    <s v="TEC-PH-10001061"/>
    <x v="2"/>
    <s v="Phones"/>
    <s v="Apple iPhone 5C"/>
    <n v="159.98400000000001"/>
  </r>
  <r>
    <n v="1723"/>
    <s v="US-2016-123218"/>
    <x v="27"/>
    <x v="139"/>
    <d v="2016-12-25T00:00:00"/>
    <s v="Standard Class"/>
    <s v="KD-16345"/>
    <s v="Katherine Ducich"/>
    <s v="Consumer"/>
    <s v="United States"/>
    <s v="Chicago"/>
    <x v="10"/>
    <n v="60623"/>
    <s v="Central"/>
    <s v="TEC-AC-10000736"/>
    <x v="2"/>
    <s v="Accessories"/>
    <s v="Logitech G600 MMO Gaming Mouse"/>
    <n v="255.96799999999999"/>
  </r>
  <r>
    <n v="1724"/>
    <s v="US-2016-123218"/>
    <x v="27"/>
    <x v="139"/>
    <d v="2016-12-25T00:00:00"/>
    <s v="Standard Class"/>
    <s v="KD-16345"/>
    <s v="Katherine Ducich"/>
    <s v="Consumer"/>
    <s v="United States"/>
    <s v="Chicago"/>
    <x v="10"/>
    <n v="60623"/>
    <s v="Central"/>
    <s v="FUR-BO-10003966"/>
    <x v="0"/>
    <s v="Bookcases"/>
    <s v="Sauder Facets Collection Library, Sky Alder Finish"/>
    <n v="359.05799999999999"/>
  </r>
  <r>
    <n v="1725"/>
    <s v="CA-2016-127453"/>
    <x v="27"/>
    <x v="546"/>
    <d v="2016-12-20T00:00:00"/>
    <s v="First Class"/>
    <s v="JK-15370"/>
    <s v="Jay Kimmel"/>
    <s v="Consumer"/>
    <s v="United States"/>
    <s v="Philadelphia"/>
    <x v="9"/>
    <n v="19143"/>
    <s v="East"/>
    <s v="OFF-AP-10000828"/>
    <x v="1"/>
    <s v="Appliances"/>
    <s v="Avanti 4.4 Cu. Ft. Refrigerator"/>
    <n v="434.35199999999998"/>
  </r>
  <r>
    <n v="1726"/>
    <s v="CA-2016-127453"/>
    <x v="27"/>
    <x v="546"/>
    <d v="2016-12-20T00:00:00"/>
    <s v="First Class"/>
    <s v="JK-15370"/>
    <s v="Jay Kimmel"/>
    <s v="Consumer"/>
    <s v="United States"/>
    <s v="Philadelphia"/>
    <x v="9"/>
    <n v="19143"/>
    <s v="East"/>
    <s v="OFF-AP-10002906"/>
    <x v="1"/>
    <s v="Appliances"/>
    <s v="Hoover Replacement Belt for Commercial Guardsman Heavy-Duty Upright Vacuum"/>
    <n v="3.552"/>
  </r>
  <r>
    <n v="1727"/>
    <s v="CA-2016-127453"/>
    <x v="27"/>
    <x v="546"/>
    <d v="2016-12-20T00:00:00"/>
    <s v="First Class"/>
    <s v="JK-15370"/>
    <s v="Jay Kimmel"/>
    <s v="Consumer"/>
    <s v="United States"/>
    <s v="Philadelphia"/>
    <x v="9"/>
    <n v="19143"/>
    <s v="East"/>
    <s v="OFF-AP-10003860"/>
    <x v="1"/>
    <s v="Appliances"/>
    <s v="Fellowes Advanced 8 Outlet Surge Suppressor with Phone/Fax Protection"/>
    <n v="88.831999999999994"/>
  </r>
  <r>
    <n v="1728"/>
    <s v="US-2018-164056"/>
    <x v="20"/>
    <x v="568"/>
    <d v="2018-05-04T00:00:00"/>
    <s v="Second Class"/>
    <s v="FM-14215"/>
    <s v="Filia McAdams"/>
    <s v="Corporate"/>
    <s v="United States"/>
    <s v="Dublin"/>
    <x v="24"/>
    <n v="43017"/>
    <s v="East"/>
    <s v="FUR-TA-10001307"/>
    <x v="0"/>
    <s v="Tables"/>
    <s v="SAFCO PlanMaster Heigh-Adjustable Drafting Table Base, 43w x 30d x 30-37h, Black"/>
    <n v="1048.3499999999999"/>
  </r>
  <r>
    <n v="1729"/>
    <s v="CA-2017-106894"/>
    <x v="25"/>
    <x v="569"/>
    <d v="2017-02-07T00:00:00"/>
    <s v="Same Day"/>
    <s v="CA-12265"/>
    <s v="Christina Anderson"/>
    <s v="Consumer"/>
    <s v="United States"/>
    <s v="Springfield"/>
    <x v="17"/>
    <n v="22153"/>
    <s v="South"/>
    <s v="TEC-AC-10003063"/>
    <x v="2"/>
    <s v="Accessories"/>
    <s v="Micro Innovations USB RF Wireless Keyboard with Mouse"/>
    <n v="100"/>
  </r>
  <r>
    <n v="1730"/>
    <s v="CA-2017-106894"/>
    <x v="25"/>
    <x v="569"/>
    <d v="2017-02-07T00:00:00"/>
    <s v="Same Day"/>
    <s v="CA-12265"/>
    <s v="Christina Anderson"/>
    <s v="Consumer"/>
    <s v="United States"/>
    <s v="Springfield"/>
    <x v="17"/>
    <n v="22153"/>
    <s v="South"/>
    <s v="OFF-LA-10001045"/>
    <x v="1"/>
    <s v="Labels"/>
    <s v="Permanent Self-Adhesive File Folder Labels for Typewriters by Universal"/>
    <n v="7.83"/>
  </r>
  <r>
    <n v="1731"/>
    <s v="CA-2015-125136"/>
    <x v="10"/>
    <x v="450"/>
    <d v="2015-10-03T00:00:00"/>
    <s v="Standard Class"/>
    <s v="KD-16495"/>
    <s v="Keith Dawkins"/>
    <s v="Corporate"/>
    <s v="United States"/>
    <s v="Fayetteville"/>
    <x v="3"/>
    <n v="28314"/>
    <s v="South"/>
    <s v="OFF-PA-10001457"/>
    <x v="1"/>
    <s v="Paper"/>
    <s v="White GlueTop Scratch Pads"/>
    <n v="96.256"/>
  </r>
  <r>
    <n v="1732"/>
    <s v="CA-2015-125136"/>
    <x v="10"/>
    <x v="450"/>
    <d v="2015-10-03T00:00:00"/>
    <s v="Standard Class"/>
    <s v="KD-16495"/>
    <s v="Keith Dawkins"/>
    <s v="Corporate"/>
    <s v="United States"/>
    <s v="Fayetteville"/>
    <x v="3"/>
    <n v="28314"/>
    <s v="South"/>
    <s v="OFF-PA-10001804"/>
    <x v="1"/>
    <s v="Paper"/>
    <s v="Xerox 195"/>
    <n v="10.688000000000001"/>
  </r>
  <r>
    <n v="1733"/>
    <s v="US-2017-131149"/>
    <x v="45"/>
    <x v="212"/>
    <d v="2017-07-14T00:00:00"/>
    <s v="Standard Class"/>
    <s v="LH-17155"/>
    <s v="Logan Haushalter"/>
    <s v="Consumer"/>
    <s v="United States"/>
    <s v="Dallas"/>
    <x v="5"/>
    <n v="75081"/>
    <s v="Central"/>
    <s v="OFF-ST-10000689"/>
    <x v="1"/>
    <s v="Storage"/>
    <s v="Fellowes Strictly Business Drawer File, Letter/Legal Size"/>
    <n v="338.04"/>
  </r>
  <r>
    <n v="1734"/>
    <s v="US-2017-131149"/>
    <x v="45"/>
    <x v="212"/>
    <d v="2017-07-14T00:00:00"/>
    <s v="Standard Class"/>
    <s v="LH-17155"/>
    <s v="Logan Haushalter"/>
    <s v="Consumer"/>
    <s v="United States"/>
    <s v="Dallas"/>
    <x v="5"/>
    <n v="75081"/>
    <s v="Central"/>
    <s v="OFF-AR-10002135"/>
    <x v="1"/>
    <s v="Art"/>
    <s v="Boston Heavy-Duty Trimline Electric Pencil Sharpeners"/>
    <n v="154.24"/>
  </r>
  <r>
    <n v="1735"/>
    <s v="CA-2018-101483"/>
    <x v="44"/>
    <x v="570"/>
    <d v="2018-08-01T00:00:00"/>
    <s v="Second Class"/>
    <s v="AG-10675"/>
    <s v="Anna Gayman"/>
    <s v="Consumer"/>
    <s v="United States"/>
    <s v="Jacksonville"/>
    <x v="3"/>
    <n v="28540"/>
    <s v="South"/>
    <s v="OFF-AP-10002082"/>
    <x v="1"/>
    <s v="Appliances"/>
    <s v="Holmes HEPA Air Purifier"/>
    <n v="34.847999999999999"/>
  </r>
  <r>
    <n v="1736"/>
    <s v="CA-2018-101483"/>
    <x v="44"/>
    <x v="570"/>
    <d v="2018-08-01T00:00:00"/>
    <s v="Second Class"/>
    <s v="AG-10675"/>
    <s v="Anna Gayman"/>
    <s v="Consumer"/>
    <s v="United States"/>
    <s v="Jacksonville"/>
    <x v="3"/>
    <n v="28540"/>
    <s v="South"/>
    <s v="TEC-PH-10003442"/>
    <x v="2"/>
    <s v="Phones"/>
    <s v="Samsung Replacement EH64AVFWE Premium Headset"/>
    <n v="22"/>
  </r>
  <r>
    <n v="1737"/>
    <s v="CA-2018-101483"/>
    <x v="44"/>
    <x v="570"/>
    <d v="2018-08-01T00:00:00"/>
    <s v="Second Class"/>
    <s v="AG-10675"/>
    <s v="Anna Gayman"/>
    <s v="Consumer"/>
    <s v="United States"/>
    <s v="Jacksonville"/>
    <x v="3"/>
    <n v="28540"/>
    <s v="South"/>
    <s v="OFF-AR-10002833"/>
    <x v="1"/>
    <s v="Art"/>
    <s v="Newell 322"/>
    <n v="4.3680000000000003"/>
  </r>
  <r>
    <n v="1738"/>
    <s v="CA-2016-130204"/>
    <x v="22"/>
    <x v="37"/>
    <d v="2016-09-09T00:00:00"/>
    <s v="Standard Class"/>
    <s v="DB-13120"/>
    <s v="David Bremer"/>
    <s v="Corporate"/>
    <s v="United States"/>
    <s v="San Francisco"/>
    <x v="1"/>
    <n v="94122"/>
    <s v="West"/>
    <s v="OFF-ST-10001325"/>
    <x v="1"/>
    <s v="Storage"/>
    <s v="Sterilite Officeware Hinged File Box"/>
    <n v="31.44"/>
  </r>
  <r>
    <n v="1739"/>
    <s v="CA-2016-130204"/>
    <x v="22"/>
    <x v="37"/>
    <d v="2016-09-09T00:00:00"/>
    <s v="Standard Class"/>
    <s v="DB-13120"/>
    <s v="David Bremer"/>
    <s v="Corporate"/>
    <s v="United States"/>
    <s v="San Francisco"/>
    <x v="1"/>
    <n v="94122"/>
    <s v="West"/>
    <s v="TEC-AC-10003038"/>
    <x v="2"/>
    <s v="Accessories"/>
    <s v="Kingston Digital DataTraveler 16GB USB 2.0"/>
    <n v="17.899999999999999"/>
  </r>
  <r>
    <n v="1740"/>
    <s v="CA-2016-130204"/>
    <x v="22"/>
    <x v="37"/>
    <d v="2016-09-09T00:00:00"/>
    <s v="Standard Class"/>
    <s v="DB-13120"/>
    <s v="David Bremer"/>
    <s v="Corporate"/>
    <s v="United States"/>
    <s v="San Francisco"/>
    <x v="1"/>
    <n v="94122"/>
    <s v="West"/>
    <s v="TEC-AC-10003590"/>
    <x v="2"/>
    <s v="Accessories"/>
    <s v="TRENDnet 56K USB 2.0 Phone, Internet and Fax Modem"/>
    <n v="129.44999999999999"/>
  </r>
  <r>
    <n v="1741"/>
    <s v="CA-2015-110527"/>
    <x v="42"/>
    <x v="128"/>
    <d v="2015-08-16T00:00:00"/>
    <s v="Standard Class"/>
    <s v="ED-13885"/>
    <s v="Emily Ducich"/>
    <s v="Home Office"/>
    <s v="United States"/>
    <s v="San Diego"/>
    <x v="1"/>
    <n v="92037"/>
    <s v="West"/>
    <s v="OFF-LA-10000262"/>
    <x v="1"/>
    <s v="Labels"/>
    <s v="Avery 494"/>
    <n v="20.88"/>
  </r>
  <r>
    <n v="1742"/>
    <s v="CA-2018-152807"/>
    <x v="28"/>
    <x v="505"/>
    <d v="2018-11-03T00:00:00"/>
    <s v="Standard Class"/>
    <s v="MC-18100"/>
    <s v="Mick Crebagga"/>
    <s v="Consumer"/>
    <s v="United States"/>
    <s v="Philadelphia"/>
    <x v="9"/>
    <n v="19140"/>
    <s v="East"/>
    <s v="OFF-PA-10004355"/>
    <x v="1"/>
    <s v="Paper"/>
    <s v="Xerox 231"/>
    <n v="20.736000000000001"/>
  </r>
  <r>
    <n v="1743"/>
    <s v="CA-2018-152807"/>
    <x v="28"/>
    <x v="505"/>
    <d v="2018-11-03T00:00:00"/>
    <s v="Standard Class"/>
    <s v="MC-18100"/>
    <s v="Mick Crebagga"/>
    <s v="Consumer"/>
    <s v="United States"/>
    <s v="Philadelphia"/>
    <x v="9"/>
    <n v="19140"/>
    <s v="East"/>
    <s v="FUR-FU-10004415"/>
    <x v="0"/>
    <s v="Furnishings"/>
    <s v="Stacking Tray, Side-Loading, Legal, Smoke"/>
    <n v="7.1680000000000001"/>
  </r>
  <r>
    <n v="1744"/>
    <s v="CA-2018-152807"/>
    <x v="28"/>
    <x v="505"/>
    <d v="2018-11-03T00:00:00"/>
    <s v="Standard Class"/>
    <s v="MC-18100"/>
    <s v="Mick Crebagga"/>
    <s v="Consumer"/>
    <s v="United States"/>
    <s v="Philadelphia"/>
    <x v="9"/>
    <n v="19140"/>
    <s v="East"/>
    <s v="OFF-ST-10002486"/>
    <x v="1"/>
    <s v="Storage"/>
    <s v="Eldon Shelf Savers Cubes and Bins"/>
    <n v="11.167999999999999"/>
  </r>
  <r>
    <n v="1745"/>
    <s v="CA-2018-152807"/>
    <x v="28"/>
    <x v="505"/>
    <d v="2018-11-03T00:00:00"/>
    <s v="Standard Class"/>
    <s v="MC-18100"/>
    <s v="Mick Crebagga"/>
    <s v="Consumer"/>
    <s v="United States"/>
    <s v="Philadelphia"/>
    <x v="9"/>
    <n v="19140"/>
    <s v="East"/>
    <s v="TEC-AC-10001142"/>
    <x v="2"/>
    <s v="Accessories"/>
    <s v="First Data FD10 PIN Pad"/>
    <n v="442.4"/>
  </r>
  <r>
    <n v="1746"/>
    <s v="CA-2015-133270"/>
    <x v="21"/>
    <x v="571"/>
    <d v="2015-06-09T00:00:00"/>
    <s v="First Class"/>
    <s v="BM-11785"/>
    <s v="Bryan Mills"/>
    <s v="Consumer"/>
    <s v="United States"/>
    <s v="Rochester"/>
    <x v="15"/>
    <n v="14609"/>
    <s v="East"/>
    <s v="OFF-AR-10002656"/>
    <x v="1"/>
    <s v="Art"/>
    <s v="Sanford Liquid Accent Highlighters"/>
    <n v="13.36"/>
  </r>
  <r>
    <n v="1747"/>
    <s v="CA-2017-155670"/>
    <x v="42"/>
    <x v="572"/>
    <d v="2017-08-17T00:00:00"/>
    <s v="Second Class"/>
    <s v="EM-14065"/>
    <s v="Erin Mull"/>
    <s v="Consumer"/>
    <s v="United States"/>
    <s v="Jacksonville"/>
    <x v="3"/>
    <n v="28540"/>
    <s v="South"/>
    <s v="OFF-BI-10000138"/>
    <x v="1"/>
    <s v="Binders"/>
    <s v="Acco Translucent Poly Ring Binders"/>
    <n v="11.231999999999999"/>
  </r>
  <r>
    <n v="1748"/>
    <s v="CA-2017-155670"/>
    <x v="42"/>
    <x v="572"/>
    <d v="2017-08-17T00:00:00"/>
    <s v="Second Class"/>
    <s v="EM-14065"/>
    <s v="Erin Mull"/>
    <s v="Consumer"/>
    <s v="United States"/>
    <s v="Jacksonville"/>
    <x v="3"/>
    <n v="28540"/>
    <s v="South"/>
    <s v="OFF-PA-10004947"/>
    <x v="1"/>
    <s v="Paper"/>
    <s v="Easy-staple paper"/>
    <n v="10.272"/>
  </r>
  <r>
    <n v="1749"/>
    <s v="US-2015-157406"/>
    <x v="18"/>
    <x v="573"/>
    <d v="2015-04-29T00:00:00"/>
    <s v="Standard Class"/>
    <s v="DA-13450"/>
    <s v="Dianna Arnett"/>
    <s v="Home Office"/>
    <s v="United States"/>
    <s v="Houston"/>
    <x v="5"/>
    <n v="77095"/>
    <s v="Central"/>
    <s v="OFF-PA-10003543"/>
    <x v="1"/>
    <s v="Paper"/>
    <s v="Xerox 1985"/>
    <n v="10.368"/>
  </r>
  <r>
    <n v="1750"/>
    <s v="US-2015-157406"/>
    <x v="18"/>
    <x v="573"/>
    <d v="2015-04-29T00:00:00"/>
    <s v="Standard Class"/>
    <s v="DA-13450"/>
    <s v="Dianna Arnett"/>
    <s v="Home Office"/>
    <s v="United States"/>
    <s v="Houston"/>
    <x v="5"/>
    <n v="77095"/>
    <s v="Central"/>
    <s v="OFF-AR-10002221"/>
    <x v="1"/>
    <s v="Art"/>
    <s v="12 Colored Short Pencils"/>
    <n v="6.24"/>
  </r>
  <r>
    <n v="1751"/>
    <s v="CA-2016-139094"/>
    <x v="5"/>
    <x v="6"/>
    <d v="2016-11-27T00:00:00"/>
    <s v="Standard Class"/>
    <s v="MO-17800"/>
    <s v="Meg O'Connel"/>
    <s v="Home Office"/>
    <s v="United States"/>
    <s v="San Antonio"/>
    <x v="5"/>
    <n v="78207"/>
    <s v="Central"/>
    <s v="FUR-TA-10004607"/>
    <x v="0"/>
    <s v="Tables"/>
    <s v="Hon 2111 Invitation Series Straight Table"/>
    <n v="206.96199999999999"/>
  </r>
  <r>
    <n v="1752"/>
    <s v="CA-2018-168837"/>
    <x v="2"/>
    <x v="336"/>
    <d v="2018-10-17T00:00:00"/>
    <s v="First Class"/>
    <s v="JW-15955"/>
    <s v="Joni Wasserman"/>
    <s v="Consumer"/>
    <s v="United States"/>
    <s v="Oakland"/>
    <x v="1"/>
    <n v="94601"/>
    <s v="West"/>
    <s v="FUR-FU-10001918"/>
    <x v="0"/>
    <s v="Furnishings"/>
    <s v="C-Line Cubicle Keepers Polyproplyene Holder With Velcro Backings"/>
    <n v="9.4600000000000009"/>
  </r>
  <r>
    <n v="1753"/>
    <s v="CA-2018-116715"/>
    <x v="4"/>
    <x v="574"/>
    <d v="2018-12-05T00:00:00"/>
    <s v="First Class"/>
    <s v="VW-21775"/>
    <s v="Victoria Wilson"/>
    <s v="Corporate"/>
    <s v="United States"/>
    <s v="San Francisco"/>
    <x v="1"/>
    <n v="94122"/>
    <s v="West"/>
    <s v="OFF-ST-10004340"/>
    <x v="1"/>
    <s v="Storage"/>
    <s v="Fellowes Mobile File Cart, Black"/>
    <n v="559.62"/>
  </r>
  <r>
    <n v="1754"/>
    <s v="CA-2018-116715"/>
    <x v="4"/>
    <x v="574"/>
    <d v="2018-12-05T00:00:00"/>
    <s v="First Class"/>
    <s v="VW-21775"/>
    <s v="Victoria Wilson"/>
    <s v="Corporate"/>
    <s v="United States"/>
    <s v="San Francisco"/>
    <x v="1"/>
    <n v="94122"/>
    <s v="West"/>
    <s v="OFF-PA-10004475"/>
    <x v="1"/>
    <s v="Paper"/>
    <s v="Xerox 1940"/>
    <n v="109.92"/>
  </r>
  <r>
    <n v="1755"/>
    <s v="CA-2018-116715"/>
    <x v="4"/>
    <x v="574"/>
    <d v="2018-12-05T00:00:00"/>
    <s v="First Class"/>
    <s v="VW-21775"/>
    <s v="Victoria Wilson"/>
    <s v="Corporate"/>
    <s v="United States"/>
    <s v="San Francisco"/>
    <x v="1"/>
    <n v="94122"/>
    <s v="West"/>
    <s v="OFF-PA-10003893"/>
    <x v="1"/>
    <s v="Paper"/>
    <s v="Xerox 1962"/>
    <n v="8.56"/>
  </r>
  <r>
    <n v="1756"/>
    <s v="CA-2016-135622"/>
    <x v="19"/>
    <x v="575"/>
    <d v="2016-12-11T00:00:00"/>
    <s v="Second Class"/>
    <s v="TT-21460"/>
    <s v="Tonja Turnell"/>
    <s v="Home Office"/>
    <s v="United States"/>
    <s v="Fort Worth"/>
    <x v="5"/>
    <n v="76106"/>
    <s v="Central"/>
    <s v="OFF-PA-10000100"/>
    <x v="1"/>
    <s v="Paper"/>
    <s v="Xerox 1945"/>
    <n v="360.71199999999999"/>
  </r>
  <r>
    <n v="1757"/>
    <s v="CA-2016-135622"/>
    <x v="19"/>
    <x v="575"/>
    <d v="2016-12-11T00:00:00"/>
    <s v="Second Class"/>
    <s v="TT-21460"/>
    <s v="Tonja Turnell"/>
    <s v="Home Office"/>
    <s v="United States"/>
    <s v="Fort Worth"/>
    <x v="5"/>
    <n v="76106"/>
    <s v="Central"/>
    <s v="TEC-PH-10001817"/>
    <x v="2"/>
    <s v="Phones"/>
    <s v="Wilson Electronics DB Pro Signal Booster"/>
    <n v="1718.4"/>
  </r>
  <r>
    <n v="1758"/>
    <s v="US-2016-107349"/>
    <x v="9"/>
    <x v="562"/>
    <d v="2016-07-15T00:00:00"/>
    <s v="First Class"/>
    <s v="SL-20155"/>
    <s v="Sara Luxemburg"/>
    <s v="Home Office"/>
    <s v="United States"/>
    <s v="Houston"/>
    <x v="5"/>
    <n v="77095"/>
    <s v="Central"/>
    <s v="OFF-BI-10001765"/>
    <x v="1"/>
    <s v="Binders"/>
    <s v="Wilson Jones Heavy-Duty Casebound Ring Binders with Metal Hinges"/>
    <n v="41.567999999999998"/>
  </r>
  <r>
    <n v="1759"/>
    <s v="CA-2015-139017"/>
    <x v="7"/>
    <x v="218"/>
    <d v="2015-05-17T00:00:00"/>
    <s v="Standard Class"/>
    <s v="RM-19375"/>
    <s v="Raymond Messe"/>
    <s v="Consumer"/>
    <s v="United States"/>
    <s v="Houston"/>
    <x v="5"/>
    <n v="77095"/>
    <s v="Central"/>
    <s v="TEC-AC-10001013"/>
    <x v="2"/>
    <s v="Accessories"/>
    <s v="Logitech ClearChat Comfort/USB Headset H390"/>
    <n v="46.863999999999997"/>
  </r>
  <r>
    <n v="1760"/>
    <s v="CA-2015-141817"/>
    <x v="50"/>
    <x v="576"/>
    <d v="2015-01-12T00:00:00"/>
    <s v="Standard Class"/>
    <s v="MB-18085"/>
    <s v="Mick Brown"/>
    <s v="Consumer"/>
    <s v="United States"/>
    <s v="Philadelphia"/>
    <x v="9"/>
    <n v="19143"/>
    <s v="East"/>
    <s v="OFF-AR-10003478"/>
    <x v="1"/>
    <s v="Art"/>
    <s v="Avery Hi-Liter EverBold Pen Style Fluorescent Highlighters, 4/Pack"/>
    <n v="19.536000000000001"/>
  </r>
  <r>
    <n v="1761"/>
    <s v="CA-2016-130785"/>
    <x v="14"/>
    <x v="577"/>
    <d v="2016-09-09T00:00:00"/>
    <s v="Standard Class"/>
    <s v="AG-10900"/>
    <s v="Arthur Gainer"/>
    <s v="Consumer"/>
    <s v="United States"/>
    <s v="San Diego"/>
    <x v="1"/>
    <n v="92105"/>
    <s v="West"/>
    <s v="FUR-BO-10000330"/>
    <x v="0"/>
    <s v="Bookcases"/>
    <s v="Sauder Camden County Barrister Bookcase, Planked Cherry Finish"/>
    <n v="411.33199999999999"/>
  </r>
  <r>
    <n v="1762"/>
    <s v="CA-2016-130785"/>
    <x v="14"/>
    <x v="577"/>
    <d v="2016-09-09T00:00:00"/>
    <s v="Standard Class"/>
    <s v="AG-10900"/>
    <s v="Arthur Gainer"/>
    <s v="Consumer"/>
    <s v="United States"/>
    <s v="San Diego"/>
    <x v="1"/>
    <n v="92105"/>
    <s v="West"/>
    <s v="OFF-BI-10001900"/>
    <x v="1"/>
    <s v="Binders"/>
    <s v="DXL Angle-View Binders with Locking Rings, Black"/>
    <n v="28.751999999999999"/>
  </r>
  <r>
    <n v="1763"/>
    <s v="CA-2016-130785"/>
    <x v="14"/>
    <x v="577"/>
    <d v="2016-09-09T00:00:00"/>
    <s v="Standard Class"/>
    <s v="AG-10900"/>
    <s v="Arthur Gainer"/>
    <s v="Consumer"/>
    <s v="United States"/>
    <s v="San Diego"/>
    <x v="1"/>
    <n v="92105"/>
    <s v="West"/>
    <s v="FUR-BO-10003159"/>
    <x v="0"/>
    <s v="Bookcases"/>
    <s v="Sauder Camden County Collection Libraries, Planked Cherry Finish"/>
    <n v="293.19900000000001"/>
  </r>
  <r>
    <n v="1764"/>
    <s v="CA-2017-110254"/>
    <x v="44"/>
    <x v="578"/>
    <d v="2017-08-08T00:00:00"/>
    <s v="Standard Class"/>
    <s v="ML-17755"/>
    <s v="Max Ludwig"/>
    <s v="Home Office"/>
    <s v="United States"/>
    <s v="Suffolk"/>
    <x v="17"/>
    <n v="23434"/>
    <s v="South"/>
    <s v="OFF-SU-10002573"/>
    <x v="1"/>
    <s v="Supplies"/>
    <s v="Acme 10&quot; Easy Grip Assistive Scissors"/>
    <n v="35.06"/>
  </r>
  <r>
    <n v="1765"/>
    <s v="CA-2017-110254"/>
    <x v="44"/>
    <x v="578"/>
    <d v="2017-08-08T00:00:00"/>
    <s v="Standard Class"/>
    <s v="ML-17755"/>
    <s v="Max Ludwig"/>
    <s v="Home Office"/>
    <s v="United States"/>
    <s v="Suffolk"/>
    <x v="17"/>
    <n v="23434"/>
    <s v="South"/>
    <s v="OFF-LA-10004484"/>
    <x v="1"/>
    <s v="Labels"/>
    <s v="Avery 476"/>
    <n v="4.13"/>
  </r>
  <r>
    <n v="1766"/>
    <s v="CA-2017-110254"/>
    <x v="44"/>
    <x v="578"/>
    <d v="2017-08-08T00:00:00"/>
    <s v="Standard Class"/>
    <s v="ML-17755"/>
    <s v="Max Ludwig"/>
    <s v="Home Office"/>
    <s v="United States"/>
    <s v="Suffolk"/>
    <x v="17"/>
    <n v="23434"/>
    <s v="South"/>
    <s v="FUR-FU-10001591"/>
    <x v="0"/>
    <s v="Furnishings"/>
    <s v="Advantus Panel Wall Certificate Holder - 8.5x11"/>
    <n v="109.8"/>
  </r>
  <r>
    <n v="1767"/>
    <s v="CA-2017-110254"/>
    <x v="44"/>
    <x v="578"/>
    <d v="2017-08-08T00:00:00"/>
    <s v="Standard Class"/>
    <s v="ML-17755"/>
    <s v="Max Ludwig"/>
    <s v="Home Office"/>
    <s v="United States"/>
    <s v="Suffolk"/>
    <x v="17"/>
    <n v="23434"/>
    <s v="South"/>
    <s v="OFF-LA-10002034"/>
    <x v="1"/>
    <s v="Labels"/>
    <s v="Avery 478"/>
    <n v="9.82"/>
  </r>
  <r>
    <n v="1768"/>
    <s v="US-2015-158057"/>
    <x v="48"/>
    <x v="579"/>
    <d v="2015-03-26T00:00:00"/>
    <s v="Standard Class"/>
    <s v="CC-12685"/>
    <s v="Craig Carroll"/>
    <s v="Consumer"/>
    <s v="United States"/>
    <s v="Greensboro"/>
    <x v="3"/>
    <n v="27405"/>
    <s v="South"/>
    <s v="OFF-BI-10004410"/>
    <x v="1"/>
    <s v="Binders"/>
    <s v="C-Line Peel &amp; Stick Add-On Filing Pockets, 8-3/4 x 5-1/8, 10/Pack"/>
    <n v="7.6440000000000001"/>
  </r>
  <r>
    <n v="1769"/>
    <s v="US-2015-158057"/>
    <x v="48"/>
    <x v="579"/>
    <d v="2015-03-26T00:00:00"/>
    <s v="Standard Class"/>
    <s v="CC-12685"/>
    <s v="Craig Carroll"/>
    <s v="Consumer"/>
    <s v="United States"/>
    <s v="Greensboro"/>
    <x v="3"/>
    <n v="27405"/>
    <s v="South"/>
    <s v="OFF-BI-10002735"/>
    <x v="1"/>
    <s v="Binders"/>
    <s v="GBC Prestige Therm-A-Bind Covers"/>
    <n v="51.465000000000003"/>
  </r>
  <r>
    <n v="1770"/>
    <s v="CA-2018-146024"/>
    <x v="52"/>
    <x v="580"/>
    <d v="2018-03-08T00:00:00"/>
    <s v="Standard Class"/>
    <s v="SC-20770"/>
    <s v="Stewart Carmichael"/>
    <s v="Corporate"/>
    <s v="United States"/>
    <s v="Dallas"/>
    <x v="5"/>
    <n v="75081"/>
    <s v="Central"/>
    <s v="OFF-SU-10001935"/>
    <x v="1"/>
    <s v="Supplies"/>
    <s v="Staple remover"/>
    <n v="6.976"/>
  </r>
  <r>
    <n v="1771"/>
    <s v="CA-2018-146024"/>
    <x v="52"/>
    <x v="580"/>
    <d v="2018-03-08T00:00:00"/>
    <s v="Standard Class"/>
    <s v="SC-20770"/>
    <s v="Stewart Carmichael"/>
    <s v="Corporate"/>
    <s v="United States"/>
    <s v="Dallas"/>
    <x v="5"/>
    <n v="75081"/>
    <s v="Central"/>
    <s v="OFF-BI-10003291"/>
    <x v="1"/>
    <s v="Binders"/>
    <s v="Wilson Jones Leather-Like Binders with DublLock Round Rings"/>
    <n v="12.222"/>
  </r>
  <r>
    <n v="1772"/>
    <s v="CA-2017-129686"/>
    <x v="5"/>
    <x v="581"/>
    <d v="2017-11-29T00:00:00"/>
    <s v="Second Class"/>
    <s v="GG-14650"/>
    <s v="Greg Guthrie"/>
    <s v="Corporate"/>
    <s v="United States"/>
    <s v="Chicago"/>
    <x v="10"/>
    <n v="60623"/>
    <s v="Central"/>
    <s v="OFF-ST-10004337"/>
    <x v="1"/>
    <s v="Storage"/>
    <s v="SAFCO Commercial Wire Shelving, 72h"/>
    <n v="97.983999999999995"/>
  </r>
  <r>
    <n v="1773"/>
    <s v="CA-2017-129686"/>
    <x v="5"/>
    <x v="581"/>
    <d v="2017-11-29T00:00:00"/>
    <s v="Second Class"/>
    <s v="GG-14650"/>
    <s v="Greg Guthrie"/>
    <s v="Corporate"/>
    <s v="United States"/>
    <s v="Chicago"/>
    <x v="10"/>
    <n v="60623"/>
    <s v="Central"/>
    <s v="TEC-AC-10001266"/>
    <x v="2"/>
    <s v="Accessories"/>
    <s v="Memorex Micro Travel Drive 8 GB"/>
    <n v="62.4"/>
  </r>
  <r>
    <n v="1774"/>
    <s v="CA-2015-118976"/>
    <x v="20"/>
    <x v="582"/>
    <d v="2015-05-03T00:00:00"/>
    <s v="Standard Class"/>
    <s v="MY-18295"/>
    <s v="Muhammed Yedwab"/>
    <s v="Corporate"/>
    <s v="United States"/>
    <s v="Baltimore"/>
    <x v="39"/>
    <n v="21215"/>
    <s v="East"/>
    <s v="OFF-BI-10001628"/>
    <x v="1"/>
    <s v="Binders"/>
    <s v="Acco Data Flex Cable Posts For Top &amp; Bottom Load Binders, 6&quot; Capacity"/>
    <n v="20.86"/>
  </r>
  <r>
    <n v="1775"/>
    <s v="CA-2015-118976"/>
    <x v="20"/>
    <x v="582"/>
    <d v="2015-05-03T00:00:00"/>
    <s v="Standard Class"/>
    <s v="MY-18295"/>
    <s v="Muhammed Yedwab"/>
    <s v="Corporate"/>
    <s v="United States"/>
    <s v="Baltimore"/>
    <x v="39"/>
    <n v="21215"/>
    <s v="East"/>
    <s v="OFF-ST-10000877"/>
    <x v="1"/>
    <s v="Storage"/>
    <s v="Recycled Steel Personal File for Standard File Folders"/>
    <n v="497.61"/>
  </r>
  <r>
    <n v="1776"/>
    <s v="CA-2015-118976"/>
    <x v="20"/>
    <x v="582"/>
    <d v="2015-05-03T00:00:00"/>
    <s v="Standard Class"/>
    <s v="MY-18295"/>
    <s v="Muhammed Yedwab"/>
    <s v="Corporate"/>
    <s v="United States"/>
    <s v="Baltimore"/>
    <x v="39"/>
    <n v="21215"/>
    <s v="East"/>
    <s v="OFF-AR-10004752"/>
    <x v="1"/>
    <s v="Art"/>
    <s v="Blackstonian Pencils"/>
    <n v="5.34"/>
  </r>
  <r>
    <n v="1777"/>
    <s v="CA-2015-118976"/>
    <x v="20"/>
    <x v="582"/>
    <d v="2015-05-03T00:00:00"/>
    <s v="Standard Class"/>
    <s v="MY-18295"/>
    <s v="Muhammed Yedwab"/>
    <s v="Corporate"/>
    <s v="United States"/>
    <s v="Baltimore"/>
    <x v="39"/>
    <n v="21215"/>
    <s v="East"/>
    <s v="OFF-LA-10000452"/>
    <x v="1"/>
    <s v="Labels"/>
    <s v="Avery 488"/>
    <n v="3.15"/>
  </r>
  <r>
    <n v="1778"/>
    <s v="CA-2016-105347"/>
    <x v="5"/>
    <x v="27"/>
    <d v="2016-11-28T00:00:00"/>
    <s v="Standard Class"/>
    <s v="DP-13000"/>
    <s v="Darren Powers"/>
    <s v="Consumer"/>
    <s v="United States"/>
    <s v="Los Angeles"/>
    <x v="1"/>
    <n v="90004"/>
    <s v="West"/>
    <s v="OFF-PA-10000675"/>
    <x v="1"/>
    <s v="Paper"/>
    <s v="Xerox 1919"/>
    <n v="368.91"/>
  </r>
  <r>
    <n v="1779"/>
    <s v="CA-2016-105347"/>
    <x v="5"/>
    <x v="27"/>
    <d v="2016-11-28T00:00:00"/>
    <s v="Standard Class"/>
    <s v="DP-13000"/>
    <s v="Darren Powers"/>
    <s v="Consumer"/>
    <s v="United States"/>
    <s v="Los Angeles"/>
    <x v="1"/>
    <n v="90004"/>
    <s v="West"/>
    <s v="OFF-AR-10003045"/>
    <x v="1"/>
    <s v="Art"/>
    <s v="Prang Colored Pencils"/>
    <n v="14.7"/>
  </r>
  <r>
    <n v="1780"/>
    <s v="CA-2017-124667"/>
    <x v="0"/>
    <x v="583"/>
    <d v="2017-11-16T00:00:00"/>
    <s v="Standard Class"/>
    <s v="BD-11770"/>
    <s v="Bryan Davis"/>
    <s v="Consumer"/>
    <s v="United States"/>
    <s v="New York City"/>
    <x v="15"/>
    <n v="10011"/>
    <s v="East"/>
    <s v="TEC-AC-10003447"/>
    <x v="2"/>
    <s v="Accessories"/>
    <s v="Micropad Numeric Keypads"/>
    <n v="59.97"/>
  </r>
  <r>
    <n v="1781"/>
    <s v="CA-2017-124667"/>
    <x v="0"/>
    <x v="583"/>
    <d v="2017-11-16T00:00:00"/>
    <s v="Standard Class"/>
    <s v="BD-11770"/>
    <s v="Bryan Davis"/>
    <s v="Consumer"/>
    <s v="United States"/>
    <s v="New York City"/>
    <x v="15"/>
    <n v="10011"/>
    <s v="East"/>
    <s v="OFF-ST-10002276"/>
    <x v="1"/>
    <s v="Storage"/>
    <s v="Safco Steel Mobile File Cart"/>
    <n v="83.36"/>
  </r>
  <r>
    <n v="1782"/>
    <s v="CA-2016-111094"/>
    <x v="45"/>
    <x v="584"/>
    <d v="2016-07-13T00:00:00"/>
    <s v="Standard Class"/>
    <s v="CB-12535"/>
    <s v="Claudia Bergmann"/>
    <s v="Corporate"/>
    <s v="United States"/>
    <s v="Franklin"/>
    <x v="31"/>
    <n v="2038"/>
    <s v="East"/>
    <s v="OFF-PA-10001609"/>
    <x v="1"/>
    <s v="Paper"/>
    <s v="Tops Wirebound Message Log Books"/>
    <n v="6.58"/>
  </r>
  <r>
    <n v="1783"/>
    <s v="CA-2016-111094"/>
    <x v="45"/>
    <x v="584"/>
    <d v="2016-07-13T00:00:00"/>
    <s v="Standard Class"/>
    <s v="CB-12535"/>
    <s v="Claudia Bergmann"/>
    <s v="Corporate"/>
    <s v="United States"/>
    <s v="Franklin"/>
    <x v="31"/>
    <n v="2038"/>
    <s v="East"/>
    <s v="OFF-BI-10001597"/>
    <x v="1"/>
    <s v="Binders"/>
    <s v="Wilson Jones Ledger-Size, Piano-Hinge Binder, 2&quot;, Blue"/>
    <n v="122.94"/>
  </r>
  <r>
    <n v="1784"/>
    <s v="CA-2018-166317"/>
    <x v="12"/>
    <x v="585"/>
    <d v="2018-09-26T00:00:00"/>
    <s v="Standard Class"/>
    <s v="JE-15610"/>
    <s v="Jim Epp"/>
    <s v="Corporate"/>
    <s v="United States"/>
    <s v="Milwaukee"/>
    <x v="6"/>
    <n v="53209"/>
    <s v="Central"/>
    <s v="OFF-PA-10004475"/>
    <x v="1"/>
    <s v="Paper"/>
    <s v="Xerox 1940"/>
    <n v="219.84"/>
  </r>
  <r>
    <n v="1785"/>
    <s v="CA-2018-166317"/>
    <x v="12"/>
    <x v="585"/>
    <d v="2018-09-26T00:00:00"/>
    <s v="Standard Class"/>
    <s v="JE-15610"/>
    <s v="Jim Epp"/>
    <s v="Corporate"/>
    <s v="United States"/>
    <s v="Milwaukee"/>
    <x v="6"/>
    <n v="53209"/>
    <s v="Central"/>
    <s v="TEC-AC-10004510"/>
    <x v="2"/>
    <s v="Accessories"/>
    <s v="Logitech Desktop MK120 Mouse and keyboard Combo"/>
    <n v="98.16"/>
  </r>
  <r>
    <n v="1786"/>
    <s v="CA-2018-166317"/>
    <x v="12"/>
    <x v="585"/>
    <d v="2018-09-26T00:00:00"/>
    <s v="Standard Class"/>
    <s v="JE-15610"/>
    <s v="Jim Epp"/>
    <s v="Corporate"/>
    <s v="United States"/>
    <s v="Milwaukee"/>
    <x v="6"/>
    <n v="53209"/>
    <s v="Central"/>
    <s v="OFF-BI-10002976"/>
    <x v="1"/>
    <s v="Binders"/>
    <s v="ACCOHIDE Binder by Acco"/>
    <n v="33.04"/>
  </r>
  <r>
    <n v="1787"/>
    <s v="CA-2018-166317"/>
    <x v="12"/>
    <x v="585"/>
    <d v="2018-09-26T00:00:00"/>
    <s v="Standard Class"/>
    <s v="JE-15610"/>
    <s v="Jim Epp"/>
    <s v="Corporate"/>
    <s v="United States"/>
    <s v="Milwaukee"/>
    <x v="6"/>
    <n v="53209"/>
    <s v="Central"/>
    <s v="TEC-PH-10001615"/>
    <x v="2"/>
    <s v="Phones"/>
    <s v="AT&amp;T CL82213"/>
    <n v="86.97"/>
  </r>
  <r>
    <n v="1788"/>
    <s v="CA-2016-154326"/>
    <x v="51"/>
    <x v="586"/>
    <d v="2016-02-19T00:00:00"/>
    <s v="Standard Class"/>
    <s v="RP-19855"/>
    <s v="Roy Phan"/>
    <s v="Corporate"/>
    <s v="United States"/>
    <s v="Kenosha"/>
    <x v="6"/>
    <n v="53142"/>
    <s v="Central"/>
    <s v="TEC-PH-10001819"/>
    <x v="2"/>
    <s v="Phones"/>
    <s v="Innergie mMini Combo Duo USB Travel Charging Kit"/>
    <n v="134.97"/>
  </r>
  <r>
    <n v="1789"/>
    <s v="CA-2016-154326"/>
    <x v="51"/>
    <x v="586"/>
    <d v="2016-02-19T00:00:00"/>
    <s v="Standard Class"/>
    <s v="RP-19855"/>
    <s v="Roy Phan"/>
    <s v="Corporate"/>
    <s v="United States"/>
    <s v="Kenosha"/>
    <x v="6"/>
    <n v="53142"/>
    <s v="Central"/>
    <s v="TEC-PH-10000560"/>
    <x v="2"/>
    <s v="Phones"/>
    <s v="Samsung Galaxy S III - 16GB - pebble blue (T-Mobile)"/>
    <n v="699.98"/>
  </r>
  <r>
    <n v="1790"/>
    <s v="CA-2016-154326"/>
    <x v="51"/>
    <x v="586"/>
    <d v="2016-02-19T00:00:00"/>
    <s v="Standard Class"/>
    <s v="RP-19855"/>
    <s v="Roy Phan"/>
    <s v="Corporate"/>
    <s v="United States"/>
    <s v="Kenosha"/>
    <x v="6"/>
    <n v="53142"/>
    <s v="Central"/>
    <s v="TEC-AC-10004568"/>
    <x v="2"/>
    <s v="Accessories"/>
    <s v="MaxellÂ LTO Ultrium - 800 GB"/>
    <n v="139.94999999999999"/>
  </r>
  <r>
    <n v="1791"/>
    <s v="CA-2015-102008"/>
    <x v="10"/>
    <x v="587"/>
    <d v="2015-10-04T00:00:00"/>
    <s v="Standard Class"/>
    <s v="RA-19915"/>
    <s v="Russell Applegate"/>
    <s v="Consumer"/>
    <s v="United States"/>
    <s v="New York City"/>
    <x v="15"/>
    <n v="10011"/>
    <s v="East"/>
    <s v="OFF-PA-10004092"/>
    <x v="1"/>
    <s v="Paper"/>
    <s v="Tops Green Bar Computer Printout Paper"/>
    <n v="48.94"/>
  </r>
  <r>
    <n v="1792"/>
    <s v="CA-2015-120474"/>
    <x v="4"/>
    <x v="588"/>
    <d v="2015-12-03T00:00:00"/>
    <s v="First Class"/>
    <s v="RP-19390"/>
    <s v="Resi PÃ¶lking"/>
    <s v="Consumer"/>
    <s v="United States"/>
    <s v="Madison"/>
    <x v="6"/>
    <n v="53711"/>
    <s v="Central"/>
    <s v="FUR-CH-10001854"/>
    <x v="0"/>
    <s v="Chairs"/>
    <s v="Office Star - Professional Matrix Back Chair with 2-to-1 Synchro Tilt and Mesh Fabric Seat"/>
    <n v="2807.84"/>
  </r>
  <r>
    <n v="1793"/>
    <s v="CA-2015-120474"/>
    <x v="4"/>
    <x v="588"/>
    <d v="2015-12-03T00:00:00"/>
    <s v="First Class"/>
    <s v="RP-19390"/>
    <s v="Resi PÃ¶lking"/>
    <s v="Consumer"/>
    <s v="United States"/>
    <s v="Madison"/>
    <x v="6"/>
    <n v="53711"/>
    <s v="Central"/>
    <s v="OFF-AR-10000475"/>
    <x v="1"/>
    <s v="Art"/>
    <s v="Hunt BOSTON Vista Battery-Operated Pencil Sharpener, Black"/>
    <n v="46.64"/>
  </r>
  <r>
    <n v="1794"/>
    <s v="CA-2015-104773"/>
    <x v="19"/>
    <x v="589"/>
    <d v="2015-12-13T00:00:00"/>
    <s v="Standard Class"/>
    <s v="TB-21175"/>
    <s v="Thomas Boland"/>
    <s v="Corporate"/>
    <s v="United States"/>
    <s v="Houston"/>
    <x v="5"/>
    <n v="77041"/>
    <s v="Central"/>
    <s v="OFF-ST-10000777"/>
    <x v="1"/>
    <s v="Storage"/>
    <s v="Companion Letter/Legal File, Black"/>
    <n v="60.415999999999997"/>
  </r>
  <r>
    <n v="1795"/>
    <s v="CA-2017-140774"/>
    <x v="22"/>
    <x v="64"/>
    <d v="2017-09-10T00:00:00"/>
    <s v="Standard Class"/>
    <s v="BE-11455"/>
    <s v="Brad Eason"/>
    <s v="Home Office"/>
    <s v="United States"/>
    <s v="Olathe"/>
    <x v="41"/>
    <n v="66062"/>
    <s v="Central"/>
    <s v="OFF-AR-10004022"/>
    <x v="1"/>
    <s v="Art"/>
    <s v="Panasonic KP-380BK Classic Electric Pencil Sharpener"/>
    <n v="107.94"/>
  </r>
  <r>
    <n v="1796"/>
    <s v="US-2018-139465"/>
    <x v="8"/>
    <x v="151"/>
    <d v="2018-08-30T00:00:00"/>
    <s v="First Class"/>
    <s v="MR-17545"/>
    <s v="Mathew Reese"/>
    <s v="Home Office"/>
    <s v="United States"/>
    <s v="New York City"/>
    <x v="15"/>
    <n v="10024"/>
    <s v="East"/>
    <s v="OFF-ST-10002352"/>
    <x v="1"/>
    <s v="Storage"/>
    <s v="Iris Project Case"/>
    <n v="63.84"/>
  </r>
  <r>
    <n v="1797"/>
    <s v="US-2018-139465"/>
    <x v="8"/>
    <x v="151"/>
    <d v="2018-08-30T00:00:00"/>
    <s v="First Class"/>
    <s v="MR-17545"/>
    <s v="Mathew Reese"/>
    <s v="Home Office"/>
    <s v="United States"/>
    <s v="New York City"/>
    <x v="15"/>
    <n v="10024"/>
    <s v="East"/>
    <s v="TEC-PH-10000455"/>
    <x v="2"/>
    <s v="Phones"/>
    <s v="GE 30522EE2"/>
    <n v="347.97"/>
  </r>
  <r>
    <n v="1798"/>
    <s v="US-2018-139465"/>
    <x v="8"/>
    <x v="151"/>
    <d v="2018-08-30T00:00:00"/>
    <s v="First Class"/>
    <s v="MR-17545"/>
    <s v="Mathew Reese"/>
    <s v="Home Office"/>
    <s v="United States"/>
    <s v="New York City"/>
    <x v="15"/>
    <n v="10024"/>
    <s v="East"/>
    <s v="OFF-BI-10003910"/>
    <x v="1"/>
    <s v="Binders"/>
    <s v="DXL Angle-View Binders with Locking Rings by Samsill"/>
    <n v="37.008000000000003"/>
  </r>
  <r>
    <n v="1799"/>
    <s v="CA-2017-100965"/>
    <x v="38"/>
    <x v="274"/>
    <d v="2017-07-11T00:00:00"/>
    <s v="Standard Class"/>
    <s v="RM-19375"/>
    <s v="Raymond Messe"/>
    <s v="Consumer"/>
    <s v="United States"/>
    <s v="San Jose"/>
    <x v="1"/>
    <n v="95123"/>
    <s v="West"/>
    <s v="FUR-FU-10003039"/>
    <x v="0"/>
    <s v="Furnishings"/>
    <s v="Howard Miller 11-1/2&quot; Diameter Grantwood Wall Clock"/>
    <n v="215.65"/>
  </r>
  <r>
    <n v="1800"/>
    <s v="CA-2017-121034"/>
    <x v="36"/>
    <x v="590"/>
    <d v="2017-08-10T00:00:00"/>
    <s v="Second Class"/>
    <s v="JF-15565"/>
    <s v="Jill Fjeld"/>
    <s v="Consumer"/>
    <s v="United States"/>
    <s v="Dallas"/>
    <x v="5"/>
    <n v="75081"/>
    <s v="Central"/>
    <s v="OFF-FA-10000585"/>
    <x v="1"/>
    <s v="Fasteners"/>
    <s v="OIC Bulk Pack Metal Binder Clips"/>
    <n v="11.167999999999999"/>
  </r>
  <r>
    <n v="1801"/>
    <s v="CA-2017-121034"/>
    <x v="36"/>
    <x v="590"/>
    <d v="2017-08-10T00:00:00"/>
    <s v="Second Class"/>
    <s v="JF-15565"/>
    <s v="Jill Fjeld"/>
    <s v="Consumer"/>
    <s v="United States"/>
    <s v="Dallas"/>
    <x v="5"/>
    <n v="75081"/>
    <s v="Central"/>
    <s v="OFF-PA-10001994"/>
    <x v="1"/>
    <s v="Paper"/>
    <s v="Ink Jet Note and Greeting Cards, 8-1/2&quot; x 5-1/2&quot; Card Size"/>
    <n v="53.951999999999998"/>
  </r>
  <r>
    <n v="1802"/>
    <s v="CA-2017-149461"/>
    <x v="6"/>
    <x v="373"/>
    <d v="2017-11-19T00:00:00"/>
    <s v="Standard Class"/>
    <s v="AS-10135"/>
    <s v="Adrian Shami"/>
    <s v="Home Office"/>
    <s v="United States"/>
    <s v="Auburn"/>
    <x v="4"/>
    <n v="98002"/>
    <s v="West"/>
    <s v="FUR-FU-10004270"/>
    <x v="0"/>
    <s v="Furnishings"/>
    <s v="Eldon Image Series Desk Accessories, Burgundy"/>
    <n v="4.18"/>
  </r>
  <r>
    <n v="1803"/>
    <s v="CA-2018-158379"/>
    <x v="12"/>
    <x v="585"/>
    <d v="2018-09-26T00:00:00"/>
    <s v="Second Class"/>
    <s v="JA-15970"/>
    <s v="Joseph Airdo"/>
    <s v="Consumer"/>
    <s v="United States"/>
    <s v="Philadelphia"/>
    <x v="9"/>
    <n v="19134"/>
    <s v="East"/>
    <s v="OFF-BI-10002498"/>
    <x v="1"/>
    <s v="Binders"/>
    <s v="Clear Mylar Reinforcing Strips"/>
    <n v="5.6070000000000002"/>
  </r>
  <r>
    <n v="1804"/>
    <s v="CA-2018-158379"/>
    <x v="12"/>
    <x v="585"/>
    <d v="2018-09-26T00:00:00"/>
    <s v="Second Class"/>
    <s v="JA-15970"/>
    <s v="Joseph Airdo"/>
    <s v="Consumer"/>
    <s v="United States"/>
    <s v="Philadelphia"/>
    <x v="9"/>
    <n v="19134"/>
    <s v="East"/>
    <s v="OFF-SU-10002881"/>
    <x v="1"/>
    <s v="Supplies"/>
    <s v="Martin Yale Chadless Opener Electric Letter Opener"/>
    <n v="4663.7359999999999"/>
  </r>
  <r>
    <n v="1805"/>
    <s v="CA-2018-158379"/>
    <x v="12"/>
    <x v="585"/>
    <d v="2018-09-26T00:00:00"/>
    <s v="Second Class"/>
    <s v="JA-15970"/>
    <s v="Joseph Airdo"/>
    <s v="Consumer"/>
    <s v="United States"/>
    <s v="Philadelphia"/>
    <x v="9"/>
    <n v="19134"/>
    <s v="East"/>
    <s v="TEC-AC-10002926"/>
    <x v="2"/>
    <s v="Accessories"/>
    <s v="Logitech Wireless Marathon Mouse M705"/>
    <n v="79.983999999999995"/>
  </r>
  <r>
    <n v="1806"/>
    <s v="US-2017-116729"/>
    <x v="27"/>
    <x v="591"/>
    <d v="2017-12-28T00:00:00"/>
    <s v="First Class"/>
    <s v="GK-14620"/>
    <s v="Grace Kelly"/>
    <s v="Corporate"/>
    <s v="United States"/>
    <s v="Los Angeles"/>
    <x v="1"/>
    <n v="90049"/>
    <s v="West"/>
    <s v="TEC-PH-10002200"/>
    <x v="2"/>
    <s v="Phones"/>
    <s v="Samsung Galaxy Note 2"/>
    <n v="2575.944"/>
  </r>
  <r>
    <n v="1807"/>
    <s v="US-2017-116729"/>
    <x v="27"/>
    <x v="591"/>
    <d v="2017-12-28T00:00:00"/>
    <s v="First Class"/>
    <s v="GK-14620"/>
    <s v="Grace Kelly"/>
    <s v="Corporate"/>
    <s v="United States"/>
    <s v="Los Angeles"/>
    <x v="1"/>
    <n v="90049"/>
    <s v="West"/>
    <s v="OFF-PA-10002005"/>
    <x v="1"/>
    <s v="Paper"/>
    <s v="Xerox 225"/>
    <n v="45.36"/>
  </r>
  <r>
    <n v="1808"/>
    <s v="US-2017-116729"/>
    <x v="27"/>
    <x v="591"/>
    <d v="2017-12-28T00:00:00"/>
    <s v="First Class"/>
    <s v="GK-14620"/>
    <s v="Grace Kelly"/>
    <s v="Corporate"/>
    <s v="United States"/>
    <s v="Los Angeles"/>
    <x v="1"/>
    <n v="90049"/>
    <s v="West"/>
    <s v="TEC-AC-10001465"/>
    <x v="2"/>
    <s v="Accessories"/>
    <s v="SanDisk Cruzer 64 GB USB Flash Drive"/>
    <n v="254.24"/>
  </r>
  <r>
    <n v="1809"/>
    <s v="CA-2017-164938"/>
    <x v="25"/>
    <x v="592"/>
    <d v="2017-02-13T00:00:00"/>
    <s v="First Class"/>
    <s v="PB-19210"/>
    <s v="Phillip Breyer"/>
    <s v="Corporate"/>
    <s v="United States"/>
    <s v="Tulsa"/>
    <x v="26"/>
    <n v="74133"/>
    <s v="Central"/>
    <s v="TEC-PH-10004897"/>
    <x v="2"/>
    <s v="Phones"/>
    <s v="Mediabridge Sport Armband iPhone 5s"/>
    <n v="69.930000000000007"/>
  </r>
  <r>
    <n v="1810"/>
    <s v="CA-2017-165484"/>
    <x v="16"/>
    <x v="248"/>
    <d v="2017-10-29T00:00:00"/>
    <s v="Standard Class"/>
    <s v="HK-14890"/>
    <s v="Heather Kirkland"/>
    <s v="Corporate"/>
    <s v="United States"/>
    <s v="Chicago"/>
    <x v="10"/>
    <n v="60610"/>
    <s v="Central"/>
    <s v="FUR-FU-10001196"/>
    <x v="0"/>
    <s v="Furnishings"/>
    <s v="DAX Cubicle Frames - 8x10"/>
    <n v="16.155999999999999"/>
  </r>
  <r>
    <n v="1811"/>
    <s v="CA-2017-165484"/>
    <x v="16"/>
    <x v="248"/>
    <d v="2017-10-29T00:00:00"/>
    <s v="Standard Class"/>
    <s v="HK-14890"/>
    <s v="Heather Kirkland"/>
    <s v="Corporate"/>
    <s v="United States"/>
    <s v="Chicago"/>
    <x v="10"/>
    <n v="60610"/>
    <s v="Central"/>
    <s v="OFF-PA-10000595"/>
    <x v="1"/>
    <s v="Paper"/>
    <s v="Xerox 1929"/>
    <n v="54.816000000000003"/>
  </r>
  <r>
    <n v="1812"/>
    <s v="CA-2015-132612"/>
    <x v="1"/>
    <x v="3"/>
    <d v="2015-06-11T00:00:00"/>
    <s v="Second Class"/>
    <s v="FO-14305"/>
    <s v="Frank Olsen"/>
    <s v="Consumer"/>
    <s v="United States"/>
    <s v="Harrisonburg"/>
    <x v="17"/>
    <n v="22801"/>
    <s v="South"/>
    <s v="FUR-TA-10004534"/>
    <x v="0"/>
    <s v="Tables"/>
    <s v="Bevis 44 x 96 Conference Tables"/>
    <n v="1441.3"/>
  </r>
  <r>
    <n v="1813"/>
    <s v="US-2018-161193"/>
    <x v="26"/>
    <x v="225"/>
    <d v="2018-11-26T00:00:00"/>
    <s v="Standard Class"/>
    <s v="BT-11680"/>
    <s v="Brian Thompson"/>
    <s v="Consumer"/>
    <s v="United States"/>
    <s v="Newark"/>
    <x v="24"/>
    <n v="43055"/>
    <s v="East"/>
    <s v="FUR-FU-10001861"/>
    <x v="0"/>
    <s v="Furnishings"/>
    <s v="Floodlight Indoor Halogen Bulbs, 1 Bulb per Pack, 60 Watts"/>
    <n v="77.599999999999994"/>
  </r>
  <r>
    <n v="1814"/>
    <s v="US-2018-161193"/>
    <x v="26"/>
    <x v="225"/>
    <d v="2018-11-26T00:00:00"/>
    <s v="Standard Class"/>
    <s v="BT-11680"/>
    <s v="Brian Thompson"/>
    <s v="Consumer"/>
    <s v="United States"/>
    <s v="Newark"/>
    <x v="24"/>
    <n v="43055"/>
    <s v="East"/>
    <s v="FUR-FU-10000206"/>
    <x v="0"/>
    <s v="Furnishings"/>
    <s v="GE General Purpose, Extra Long Life, Showcase &amp; Floodlight Incandescent Bulbs"/>
    <n v="4.6559999999999997"/>
  </r>
  <r>
    <n v="1815"/>
    <s v="CA-2016-131597"/>
    <x v="12"/>
    <x v="471"/>
    <d v="2016-09-18T00:00:00"/>
    <s v="Standard Class"/>
    <s v="SP-20620"/>
    <s v="Stefania Perrino"/>
    <s v="Corporate"/>
    <s v="United States"/>
    <s v="Los Angeles"/>
    <x v="1"/>
    <n v="90045"/>
    <s v="West"/>
    <s v="FUR-TA-10002607"/>
    <x v="0"/>
    <s v="Tables"/>
    <s v="KI Conference Tables"/>
    <n v="170.136"/>
  </r>
  <r>
    <n v="1816"/>
    <s v="CA-2016-164833"/>
    <x v="21"/>
    <x v="593"/>
    <d v="2016-06-04T00:00:00"/>
    <s v="Same Day"/>
    <s v="LL-16840"/>
    <s v="Lauren Leatherbury"/>
    <s v="Consumer"/>
    <s v="United States"/>
    <s v="Seattle"/>
    <x v="4"/>
    <n v="98105"/>
    <s v="West"/>
    <s v="OFF-LA-10000443"/>
    <x v="1"/>
    <s v="Labels"/>
    <s v="Avery 501"/>
    <n v="7.38"/>
  </r>
  <r>
    <n v="1817"/>
    <s v="CA-2016-164833"/>
    <x v="21"/>
    <x v="593"/>
    <d v="2016-06-04T00:00:00"/>
    <s v="Same Day"/>
    <s v="LL-16840"/>
    <s v="Lauren Leatherbury"/>
    <s v="Consumer"/>
    <s v="United States"/>
    <s v="Seattle"/>
    <x v="4"/>
    <n v="98105"/>
    <s v="West"/>
    <s v="OFF-AR-10004685"/>
    <x v="1"/>
    <s v="Art"/>
    <s v="Binney &amp; Smith Crayola Metallic Colored Pencils, 8-Color Set"/>
    <n v="9.26"/>
  </r>
  <r>
    <n v="1818"/>
    <s v="CA-2016-125423"/>
    <x v="33"/>
    <x v="350"/>
    <d v="2016-12-15T00:00:00"/>
    <s v="Second Class"/>
    <s v="MC-17575"/>
    <s v="Matt Collins"/>
    <s v="Consumer"/>
    <s v="United States"/>
    <s v="Los Angeles"/>
    <x v="1"/>
    <n v="90036"/>
    <s v="West"/>
    <s v="OFF-LA-10001771"/>
    <x v="1"/>
    <s v="Labels"/>
    <s v="Avery 513"/>
    <n v="9.9600000000000009"/>
  </r>
  <r>
    <n v="1819"/>
    <s v="US-2015-130379"/>
    <x v="23"/>
    <x v="594"/>
    <d v="2015-05-29T00:00:00"/>
    <s v="Standard Class"/>
    <s v="JL-15235"/>
    <s v="Janet Lee"/>
    <s v="Consumer"/>
    <s v="United States"/>
    <s v="Chicago"/>
    <x v="10"/>
    <n v="60623"/>
    <s v="Central"/>
    <s v="OFF-AP-10001394"/>
    <x v="1"/>
    <s v="Appliances"/>
    <s v="Harmony Air Purifier"/>
    <n v="75.599999999999994"/>
  </r>
  <r>
    <n v="1820"/>
    <s v="US-2015-130379"/>
    <x v="23"/>
    <x v="594"/>
    <d v="2015-05-29T00:00:00"/>
    <s v="Standard Class"/>
    <s v="JL-15235"/>
    <s v="Janet Lee"/>
    <s v="Consumer"/>
    <s v="United States"/>
    <s v="Chicago"/>
    <x v="10"/>
    <n v="60623"/>
    <s v="Central"/>
    <s v="FUR-FU-10002553"/>
    <x v="0"/>
    <s v="Furnishings"/>
    <s v="Electrix Incandescent Magnifying Lamp, Black"/>
    <n v="29.32"/>
  </r>
  <r>
    <n v="1821"/>
    <s v="CA-2017-168956"/>
    <x v="40"/>
    <x v="595"/>
    <d v="2017-02-20T00:00:00"/>
    <s v="Standard Class"/>
    <s v="EA-14035"/>
    <s v="Erin Ashbrook"/>
    <s v="Corporate"/>
    <s v="United States"/>
    <s v="Chicago"/>
    <x v="10"/>
    <n v="60623"/>
    <s v="Central"/>
    <s v="OFF-AP-10004233"/>
    <x v="1"/>
    <s v="Appliances"/>
    <s v="Honeywell Enviracaire Portable Air Cleaner for up to 8 x 10 Room"/>
    <n v="92.063999999999993"/>
  </r>
  <r>
    <n v="1822"/>
    <s v="CA-2017-168956"/>
    <x v="40"/>
    <x v="595"/>
    <d v="2017-02-20T00:00:00"/>
    <s v="Standard Class"/>
    <s v="EA-14035"/>
    <s v="Erin Ashbrook"/>
    <s v="Corporate"/>
    <s v="United States"/>
    <s v="Chicago"/>
    <x v="10"/>
    <n v="60623"/>
    <s v="Central"/>
    <s v="OFF-FA-10000304"/>
    <x v="1"/>
    <s v="Fasteners"/>
    <s v="Advantus Push Pins"/>
    <n v="6.976"/>
  </r>
  <r>
    <n v="1823"/>
    <s v="CA-2017-168956"/>
    <x v="40"/>
    <x v="595"/>
    <d v="2017-02-20T00:00:00"/>
    <s v="Standard Class"/>
    <s v="EA-14035"/>
    <s v="Erin Ashbrook"/>
    <s v="Corporate"/>
    <s v="United States"/>
    <s v="Chicago"/>
    <x v="10"/>
    <n v="60623"/>
    <s v="Central"/>
    <s v="FUR-CH-10004754"/>
    <x v="0"/>
    <s v="Chairs"/>
    <s v="Global Stack Chair with Arms, Black"/>
    <n v="62.957999999999998"/>
  </r>
  <r>
    <n v="1824"/>
    <s v="CA-2017-168956"/>
    <x v="40"/>
    <x v="595"/>
    <d v="2017-02-20T00:00:00"/>
    <s v="Standard Class"/>
    <s v="EA-14035"/>
    <s v="Erin Ashbrook"/>
    <s v="Corporate"/>
    <s v="United States"/>
    <s v="Chicago"/>
    <x v="10"/>
    <n v="60623"/>
    <s v="Central"/>
    <s v="OFF-PA-10000809"/>
    <x v="1"/>
    <s v="Paper"/>
    <s v="Xerox 206"/>
    <n v="5.1840000000000002"/>
  </r>
  <r>
    <n v="1825"/>
    <s v="CA-2017-167507"/>
    <x v="33"/>
    <x v="596"/>
    <d v="2017-12-28T00:00:00"/>
    <s v="Standard Class"/>
    <s v="SA-20830"/>
    <s v="Sue Ann Reed"/>
    <s v="Consumer"/>
    <s v="United States"/>
    <s v="Redmond"/>
    <x v="21"/>
    <n v="97756"/>
    <s v="West"/>
    <s v="OFF-BI-10003694"/>
    <x v="1"/>
    <s v="Binders"/>
    <s v="Avery 3 1/2&quot; Diskette Storage Pages, 10/Pack"/>
    <n v="31.32"/>
  </r>
  <r>
    <n v="1826"/>
    <s v="CA-2017-167507"/>
    <x v="33"/>
    <x v="596"/>
    <d v="2017-12-28T00:00:00"/>
    <s v="Standard Class"/>
    <s v="SA-20830"/>
    <s v="Sue Ann Reed"/>
    <s v="Consumer"/>
    <s v="United States"/>
    <s v="Redmond"/>
    <x v="21"/>
    <n v="97756"/>
    <s v="West"/>
    <s v="FUR-FU-10001935"/>
    <x v="0"/>
    <s v="Furnishings"/>
    <s v="3M Hangers With Command Adhesive"/>
    <n v="11.84"/>
  </r>
  <r>
    <n v="1827"/>
    <s v="CA-2017-167507"/>
    <x v="33"/>
    <x v="596"/>
    <d v="2017-12-28T00:00:00"/>
    <s v="Standard Class"/>
    <s v="SA-20830"/>
    <s v="Sue Ann Reed"/>
    <s v="Consumer"/>
    <s v="United States"/>
    <s v="Redmond"/>
    <x v="21"/>
    <n v="97756"/>
    <s v="West"/>
    <s v="FUR-FU-10002878"/>
    <x v="0"/>
    <s v="Furnishings"/>
    <s v="Seth Thomas 14&quot; Day/Date Wall Clock"/>
    <n v="22.783999999999999"/>
  </r>
  <r>
    <n v="1828"/>
    <s v="CA-2017-109344"/>
    <x v="25"/>
    <x v="597"/>
    <d v="2017-02-11T00:00:00"/>
    <s v="Second Class"/>
    <s v="CH-12070"/>
    <s v="Cathy Hwang"/>
    <s v="Home Office"/>
    <s v="United States"/>
    <s v="Raleigh"/>
    <x v="3"/>
    <n v="27604"/>
    <s v="South"/>
    <s v="TEC-PH-10002624"/>
    <x v="2"/>
    <s v="Phones"/>
    <s v="Samsung Galaxy S4 Mini"/>
    <n v="1127.9760000000001"/>
  </r>
  <r>
    <n v="1829"/>
    <s v="US-2016-140851"/>
    <x v="9"/>
    <x v="562"/>
    <d v="2016-07-15T00:00:00"/>
    <s v="Second Class"/>
    <s v="ND-18460"/>
    <s v="Neil Ducich"/>
    <s v="Corporate"/>
    <s v="United States"/>
    <s v="Macon"/>
    <x v="32"/>
    <n v="31204"/>
    <s v="South"/>
    <s v="OFF-PA-10000019"/>
    <x v="1"/>
    <s v="Paper"/>
    <s v="Xerox 1931"/>
    <n v="38.880000000000003"/>
  </r>
  <r>
    <n v="1830"/>
    <s v="CA-2015-103373"/>
    <x v="49"/>
    <x v="598"/>
    <d v="2015-05-24T00:00:00"/>
    <s v="Standard Class"/>
    <s v="BS-11755"/>
    <s v="Bruce Stewart"/>
    <s v="Consumer"/>
    <s v="United States"/>
    <s v="Cleveland"/>
    <x v="24"/>
    <n v="44105"/>
    <s v="East"/>
    <s v="TEC-PH-10002885"/>
    <x v="2"/>
    <s v="Phones"/>
    <s v="Apple iPhone 5"/>
    <n v="779.79600000000005"/>
  </r>
  <r>
    <n v="1831"/>
    <s v="CA-2018-145884"/>
    <x v="16"/>
    <x v="208"/>
    <d v="2018-10-21T00:00:00"/>
    <s v="Same Day"/>
    <s v="SL-20155"/>
    <s v="Sara Luxemburg"/>
    <s v="Home Office"/>
    <s v="United States"/>
    <s v="Muskogee"/>
    <x v="26"/>
    <n v="74403"/>
    <s v="Central"/>
    <s v="TEC-PH-10000895"/>
    <x v="2"/>
    <s v="Phones"/>
    <s v="Polycom VVX 310 VoIP phone"/>
    <n v="1439.92"/>
  </r>
  <r>
    <n v="1832"/>
    <s v="CA-2018-145884"/>
    <x v="16"/>
    <x v="208"/>
    <d v="2018-10-21T00:00:00"/>
    <s v="Same Day"/>
    <s v="SL-20155"/>
    <s v="Sara Luxemburg"/>
    <s v="Home Office"/>
    <s v="United States"/>
    <s v="Muskogee"/>
    <x v="26"/>
    <n v="74403"/>
    <s v="Central"/>
    <s v="FUR-TA-10002356"/>
    <x v="0"/>
    <s v="Tables"/>
    <s v="Bevis Boat-Shaped Conference Table"/>
    <n v="262.11"/>
  </r>
  <r>
    <n v="1833"/>
    <s v="CA-2016-131422"/>
    <x v="0"/>
    <x v="599"/>
    <d v="2016-11-09T00:00:00"/>
    <s v="Standard Class"/>
    <s v="GB-14530"/>
    <s v="George Bell"/>
    <s v="Corporate"/>
    <s v="United States"/>
    <s v="Monroe"/>
    <x v="3"/>
    <n v="28110"/>
    <s v="South"/>
    <s v="FUR-CH-10001270"/>
    <x v="0"/>
    <s v="Chairs"/>
    <s v="Harbour Creations Steel Folding Chair"/>
    <n v="207"/>
  </r>
  <r>
    <n v="1834"/>
    <s v="CA-2018-162691"/>
    <x v="44"/>
    <x v="378"/>
    <d v="2018-08-07T00:00:00"/>
    <s v="Standard Class"/>
    <s v="AS-10045"/>
    <s v="Aaron Smayling"/>
    <s v="Corporate"/>
    <s v="United States"/>
    <s v="Austin"/>
    <x v="5"/>
    <n v="78745"/>
    <s v="Central"/>
    <s v="TEC-MA-10000488"/>
    <x v="2"/>
    <s v="Machines"/>
    <s v="Bady BDG101FRU Card Printer"/>
    <n v="1439.982"/>
  </r>
  <r>
    <n v="1835"/>
    <s v="CA-2018-162691"/>
    <x v="44"/>
    <x v="378"/>
    <d v="2018-08-07T00:00:00"/>
    <s v="Standard Class"/>
    <s v="AS-10045"/>
    <s v="Aaron Smayling"/>
    <s v="Corporate"/>
    <s v="United States"/>
    <s v="Austin"/>
    <x v="5"/>
    <n v="78745"/>
    <s v="Central"/>
    <s v="OFF-PA-10003729"/>
    <x v="1"/>
    <s v="Paper"/>
    <s v="Xerox 1998"/>
    <n v="36.287999999999997"/>
  </r>
  <r>
    <n v="1836"/>
    <s v="CA-2015-141278"/>
    <x v="39"/>
    <x v="261"/>
    <d v="2015-06-24T00:00:00"/>
    <s v="First Class"/>
    <s v="RM-19375"/>
    <s v="Raymond Messe"/>
    <s v="Consumer"/>
    <s v="United States"/>
    <s v="Meriden"/>
    <x v="29"/>
    <n v="6450"/>
    <s v="East"/>
    <s v="OFF-AR-10003056"/>
    <x v="1"/>
    <s v="Art"/>
    <s v="Newell 341"/>
    <n v="21.4"/>
  </r>
  <r>
    <n v="1837"/>
    <s v="CA-2018-122693"/>
    <x v="51"/>
    <x v="600"/>
    <d v="2018-02-21T00:00:00"/>
    <s v="Second Class"/>
    <s v="NH-18610"/>
    <s v="Nicole Hansen"/>
    <s v="Corporate"/>
    <s v="United States"/>
    <s v="Roswell"/>
    <x v="32"/>
    <n v="30076"/>
    <s v="South"/>
    <s v="OFF-AP-10002518"/>
    <x v="1"/>
    <s v="Appliances"/>
    <s v="Kensington 7 Outlet MasterPiece Power Center"/>
    <n v="1245.8599999999999"/>
  </r>
  <r>
    <n v="1838"/>
    <s v="CA-2015-117345"/>
    <x v="44"/>
    <x v="601"/>
    <d v="2015-08-05T00:00:00"/>
    <s v="Standard Class"/>
    <s v="BF-10975"/>
    <s v="Barbara Fisher"/>
    <s v="Corporate"/>
    <s v="United States"/>
    <s v="Charlotte"/>
    <x v="3"/>
    <n v="28205"/>
    <s v="South"/>
    <s v="OFF-LA-10000240"/>
    <x v="1"/>
    <s v="Labels"/>
    <s v="Self-Adhesive Address Labels for Typewriters by Universal"/>
    <n v="17.544"/>
  </r>
  <r>
    <n v="1839"/>
    <s v="CA-2015-117345"/>
    <x v="44"/>
    <x v="601"/>
    <d v="2015-08-05T00:00:00"/>
    <s v="Standard Class"/>
    <s v="BF-10975"/>
    <s v="Barbara Fisher"/>
    <s v="Corporate"/>
    <s v="United States"/>
    <s v="Charlotte"/>
    <x v="3"/>
    <n v="28205"/>
    <s v="South"/>
    <s v="FUR-FU-10000629"/>
    <x v="0"/>
    <s v="Furnishings"/>
    <s v="9-3/4 Diameter Round Wall Clock"/>
    <n v="44.128"/>
  </r>
  <r>
    <n v="1840"/>
    <s v="CA-2015-117345"/>
    <x v="44"/>
    <x v="601"/>
    <d v="2015-08-05T00:00:00"/>
    <s v="Standard Class"/>
    <s v="BF-10975"/>
    <s v="Barbara Fisher"/>
    <s v="Corporate"/>
    <s v="United States"/>
    <s v="Charlotte"/>
    <x v="3"/>
    <n v="28205"/>
    <s v="South"/>
    <s v="OFF-AP-10001005"/>
    <x v="1"/>
    <s v="Appliances"/>
    <s v="Honeywell Quietcare HEPA Air Cleaner"/>
    <n v="62.92"/>
  </r>
  <r>
    <n v="1841"/>
    <s v="CA-2015-117345"/>
    <x v="44"/>
    <x v="601"/>
    <d v="2015-08-05T00:00:00"/>
    <s v="Standard Class"/>
    <s v="BF-10975"/>
    <s v="Barbara Fisher"/>
    <s v="Corporate"/>
    <s v="United States"/>
    <s v="Charlotte"/>
    <x v="3"/>
    <n v="28205"/>
    <s v="South"/>
    <s v="OFF-PA-10002377"/>
    <x v="1"/>
    <s v="Paper"/>
    <s v="Xerox 1916"/>
    <n v="78.304000000000002"/>
  </r>
  <r>
    <n v="1842"/>
    <s v="CA-2017-157763"/>
    <x v="9"/>
    <x v="427"/>
    <d v="2017-07-23T00:00:00"/>
    <s v="Standard Class"/>
    <s v="KH-16330"/>
    <s v="Katharine Harms"/>
    <s v="Corporate"/>
    <s v="United States"/>
    <s v="Bowling Green"/>
    <x v="0"/>
    <n v="42104"/>
    <s v="South"/>
    <s v="FUR-CH-10000988"/>
    <x v="0"/>
    <s v="Chairs"/>
    <s v="Hon Olson Stacker Stools"/>
    <n v="140.81"/>
  </r>
  <r>
    <n v="1843"/>
    <s v="CA-2016-135391"/>
    <x v="40"/>
    <x v="97"/>
    <d v="2016-02-11T00:00:00"/>
    <s v="Second Class"/>
    <s v="FA-14230"/>
    <s v="Frank Atkinson"/>
    <s v="Corporate"/>
    <s v="United States"/>
    <s v="San Antonio"/>
    <x v="5"/>
    <n v="78207"/>
    <s v="Central"/>
    <s v="OFF-LA-10001074"/>
    <x v="1"/>
    <s v="Labels"/>
    <s v="Round Specialty Laser Printer Labels"/>
    <n v="40.095999999999997"/>
  </r>
  <r>
    <n v="1844"/>
    <s v="CA-2016-135391"/>
    <x v="40"/>
    <x v="97"/>
    <d v="2016-02-11T00:00:00"/>
    <s v="Second Class"/>
    <s v="FA-14230"/>
    <s v="Frank Atkinson"/>
    <s v="Corporate"/>
    <s v="United States"/>
    <s v="San Antonio"/>
    <x v="5"/>
    <n v="78207"/>
    <s v="Central"/>
    <s v="FUR-FU-10001986"/>
    <x v="0"/>
    <s v="Furnishings"/>
    <s v="Dana Fluorescent Magnifying Lamp, White, 36&quot;"/>
    <n v="40.783999999999999"/>
  </r>
  <r>
    <n v="1845"/>
    <s v="US-2018-113852"/>
    <x v="44"/>
    <x v="570"/>
    <d v="2018-08-02T00:00:00"/>
    <s v="Standard Class"/>
    <s v="GW-14605"/>
    <s v="Giulietta Weimer"/>
    <s v="Consumer"/>
    <s v="United States"/>
    <s v="Seattle"/>
    <x v="4"/>
    <n v="98115"/>
    <s v="West"/>
    <s v="TEC-AC-10003027"/>
    <x v="2"/>
    <s v="Accessories"/>
    <s v="ImationÂ 8GB Mini TravelDrive USB 2.0Â Flash Drive"/>
    <n v="90.57"/>
  </r>
  <r>
    <n v="1846"/>
    <s v="US-2018-158512"/>
    <x v="50"/>
    <x v="602"/>
    <d v="2018-01-17T00:00:00"/>
    <s v="Second Class"/>
    <s v="DA-13450"/>
    <s v="Dianna Arnett"/>
    <s v="Home Office"/>
    <s v="United States"/>
    <s v="Washington"/>
    <x v="40"/>
    <n v="20016"/>
    <s v="East"/>
    <s v="OFF-PA-10001804"/>
    <x v="1"/>
    <s v="Paper"/>
    <s v="Xerox 195"/>
    <n v="40.08"/>
  </r>
  <r>
    <n v="1847"/>
    <s v="US-2018-158512"/>
    <x v="50"/>
    <x v="602"/>
    <d v="2018-01-17T00:00:00"/>
    <s v="Second Class"/>
    <s v="DA-13450"/>
    <s v="Dianna Arnett"/>
    <s v="Home Office"/>
    <s v="United States"/>
    <s v="Washington"/>
    <x v="40"/>
    <n v="20016"/>
    <s v="East"/>
    <s v="FUR-FU-10004973"/>
    <x v="0"/>
    <s v="Furnishings"/>
    <s v="Flat Face Poster Frame"/>
    <n v="37.68"/>
  </r>
  <r>
    <n v="1848"/>
    <s v="CA-2018-128370"/>
    <x v="14"/>
    <x v="18"/>
    <d v="2018-09-10T00:00:00"/>
    <s v="Same Day"/>
    <s v="FH-14275"/>
    <s v="Frank Hawley"/>
    <s v="Corporate"/>
    <s v="United States"/>
    <s v="Los Angeles"/>
    <x v="1"/>
    <n v="90004"/>
    <s v="West"/>
    <s v="FUR-CH-10002602"/>
    <x v="0"/>
    <s v="Chairs"/>
    <s v="DMI Arturo Collection Mission-style Design Wood Chair"/>
    <n v="362.35199999999998"/>
  </r>
  <r>
    <n v="1849"/>
    <s v="CA-2018-128370"/>
    <x v="14"/>
    <x v="18"/>
    <d v="2018-09-10T00:00:00"/>
    <s v="Same Day"/>
    <s v="FH-14275"/>
    <s v="Frank Hawley"/>
    <s v="Corporate"/>
    <s v="United States"/>
    <s v="Los Angeles"/>
    <x v="1"/>
    <n v="90004"/>
    <s v="West"/>
    <s v="OFF-BI-10004140"/>
    <x v="1"/>
    <s v="Binders"/>
    <s v="Avery Non-Stick Binders"/>
    <n v="7.1840000000000002"/>
  </r>
  <r>
    <n v="1850"/>
    <s v="CA-2016-160472"/>
    <x v="46"/>
    <x v="603"/>
    <d v="2016-07-25T00:00:00"/>
    <s v="Second Class"/>
    <s v="RK-19300"/>
    <s v="Ralph Kennedy"/>
    <s v="Consumer"/>
    <s v="United States"/>
    <s v="South Bend"/>
    <x v="14"/>
    <n v="46614"/>
    <s v="Central"/>
    <s v="OFF-ST-10000464"/>
    <x v="1"/>
    <s v="Storage"/>
    <s v="Multi-Use Personal File Cart and Caster Set, Three Stacking Bins"/>
    <n v="34.76"/>
  </r>
  <r>
    <n v="1851"/>
    <s v="CA-2016-160472"/>
    <x v="46"/>
    <x v="603"/>
    <d v="2016-07-25T00:00:00"/>
    <s v="Second Class"/>
    <s v="RK-19300"/>
    <s v="Ralph Kennedy"/>
    <s v="Consumer"/>
    <s v="United States"/>
    <s v="South Bend"/>
    <x v="14"/>
    <n v="46614"/>
    <s v="Central"/>
    <s v="TEC-AC-10002253"/>
    <x v="2"/>
    <s v="Accessories"/>
    <s v="Imation Bio 8GB USBÂ Flash Drive ImationÂ Corp"/>
    <n v="831.2"/>
  </r>
  <r>
    <n v="1852"/>
    <s v="CA-2016-160472"/>
    <x v="46"/>
    <x v="603"/>
    <d v="2016-07-25T00:00:00"/>
    <s v="Second Class"/>
    <s v="RK-19300"/>
    <s v="Ralph Kennedy"/>
    <s v="Consumer"/>
    <s v="United States"/>
    <s v="South Bend"/>
    <x v="14"/>
    <n v="46614"/>
    <s v="Central"/>
    <s v="OFF-PA-10000528"/>
    <x v="1"/>
    <s v="Paper"/>
    <s v="Xerox 1981"/>
    <n v="26.4"/>
  </r>
  <r>
    <n v="1853"/>
    <s v="CA-2016-160472"/>
    <x v="46"/>
    <x v="603"/>
    <d v="2016-07-25T00:00:00"/>
    <s v="Second Class"/>
    <s v="RK-19300"/>
    <s v="Ralph Kennedy"/>
    <s v="Consumer"/>
    <s v="United States"/>
    <s v="South Bend"/>
    <x v="14"/>
    <n v="46614"/>
    <s v="Central"/>
    <s v="OFF-EN-10000483"/>
    <x v="1"/>
    <s v="Envelopes"/>
    <s v="White Envelopes, White Envelopes with Clear Poly Window"/>
    <n v="106.75"/>
  </r>
  <r>
    <n v="1854"/>
    <s v="CA-2016-160472"/>
    <x v="46"/>
    <x v="603"/>
    <d v="2016-07-25T00:00:00"/>
    <s v="Second Class"/>
    <s v="RK-19300"/>
    <s v="Ralph Kennedy"/>
    <s v="Consumer"/>
    <s v="United States"/>
    <s v="South Bend"/>
    <x v="14"/>
    <n v="46614"/>
    <s v="Central"/>
    <s v="OFF-PA-10003129"/>
    <x v="1"/>
    <s v="Paper"/>
    <s v="Tops White Computer Printout Paper"/>
    <n v="97.82"/>
  </r>
  <r>
    <n v="1855"/>
    <s v="CA-2016-160472"/>
    <x v="46"/>
    <x v="603"/>
    <d v="2016-07-25T00:00:00"/>
    <s v="Second Class"/>
    <s v="RK-19300"/>
    <s v="Ralph Kennedy"/>
    <s v="Consumer"/>
    <s v="United States"/>
    <s v="South Bend"/>
    <x v="14"/>
    <n v="46614"/>
    <s v="Central"/>
    <s v="OFF-ST-10003442"/>
    <x v="1"/>
    <s v="Storage"/>
    <s v="Eldon Portable Mobile Manager"/>
    <n v="141.4"/>
  </r>
  <r>
    <n v="1856"/>
    <s v="CA-2015-114643"/>
    <x v="1"/>
    <x v="604"/>
    <d v="2015-06-17T00:00:00"/>
    <s v="Standard Class"/>
    <s v="FM-14215"/>
    <s v="Filia McAdams"/>
    <s v="Corporate"/>
    <s v="United States"/>
    <s v="Los Angeles"/>
    <x v="1"/>
    <n v="90032"/>
    <s v="West"/>
    <s v="OFF-AR-10003631"/>
    <x v="1"/>
    <s v="Art"/>
    <s v="Staples in misc. colors"/>
    <n v="14.52"/>
  </r>
  <r>
    <n v="1857"/>
    <s v="US-2018-158218"/>
    <x v="35"/>
    <x v="605"/>
    <d v="2018-05-15T00:00:00"/>
    <s v="Second Class"/>
    <s v="AC-10420"/>
    <s v="Alyssa Crouse"/>
    <s v="Corporate"/>
    <s v="United States"/>
    <s v="Houston"/>
    <x v="5"/>
    <n v="77041"/>
    <s v="Central"/>
    <s v="OFF-ST-10000563"/>
    <x v="1"/>
    <s v="Storage"/>
    <s v="Fellowes Bankers Box Stor/Drawer Steel Plus"/>
    <n v="127.92"/>
  </r>
  <r>
    <n v="1858"/>
    <s v="US-2018-158218"/>
    <x v="35"/>
    <x v="605"/>
    <d v="2018-05-15T00:00:00"/>
    <s v="Second Class"/>
    <s v="AC-10420"/>
    <s v="Alyssa Crouse"/>
    <s v="Corporate"/>
    <s v="United States"/>
    <s v="Houston"/>
    <x v="5"/>
    <n v="77041"/>
    <s v="Central"/>
    <s v="OFF-BI-10002133"/>
    <x v="1"/>
    <s v="Binders"/>
    <s v="Wilson Jones Elliptical Ring 3 1/2&quot; Capacity Binders, 800 sheets"/>
    <n v="34.24"/>
  </r>
  <r>
    <n v="1859"/>
    <s v="CA-2016-121608"/>
    <x v="22"/>
    <x v="37"/>
    <d v="2016-09-05T00:00:00"/>
    <s v="First Class"/>
    <s v="JB-15400"/>
    <s v="Jennifer Braxton"/>
    <s v="Corporate"/>
    <s v="United States"/>
    <s v="Bristol"/>
    <x v="29"/>
    <n v="6010"/>
    <s v="East"/>
    <s v="OFF-AP-10002311"/>
    <x v="1"/>
    <s v="Appliances"/>
    <s v="Holmes Replacement Filter for HEPA Air Cleaner, Very Large Room, HEPA Filter"/>
    <n v="137.62"/>
  </r>
  <r>
    <n v="1860"/>
    <s v="CA-2016-121608"/>
    <x v="22"/>
    <x v="37"/>
    <d v="2016-09-05T00:00:00"/>
    <s v="First Class"/>
    <s v="JB-15400"/>
    <s v="Jennifer Braxton"/>
    <s v="Corporate"/>
    <s v="United States"/>
    <s v="Bristol"/>
    <x v="29"/>
    <n v="6010"/>
    <s v="East"/>
    <s v="TEC-PH-10004959"/>
    <x v="2"/>
    <s v="Phones"/>
    <s v="Classic Ivory AntiqueÂ TelephoneÂ ZL1810"/>
    <n v="100.49"/>
  </r>
  <r>
    <n v="1861"/>
    <s v="US-2018-121251"/>
    <x v="48"/>
    <x v="606"/>
    <d v="2018-03-27T00:00:00"/>
    <s v="First Class"/>
    <s v="GM-14440"/>
    <s v="Gary McGarr"/>
    <s v="Consumer"/>
    <s v="United States"/>
    <s v="New York City"/>
    <x v="15"/>
    <n v="10009"/>
    <s v="East"/>
    <s v="FUR-BO-10001918"/>
    <x v="0"/>
    <s v="Bookcases"/>
    <s v="Sauder Forest Hills Library with Doors, Woodland Oak Finish"/>
    <n v="257.56799999999998"/>
  </r>
  <r>
    <n v="1862"/>
    <s v="US-2018-121251"/>
    <x v="48"/>
    <x v="606"/>
    <d v="2018-03-27T00:00:00"/>
    <s v="First Class"/>
    <s v="GM-14440"/>
    <s v="Gary McGarr"/>
    <s v="Consumer"/>
    <s v="United States"/>
    <s v="New York City"/>
    <x v="15"/>
    <n v="10009"/>
    <s v="East"/>
    <s v="TEC-PH-10004896"/>
    <x v="2"/>
    <s v="Phones"/>
    <s v="Nokia Lumia 521 (T-Mobile)"/>
    <n v="119.96"/>
  </r>
  <r>
    <n v="1863"/>
    <s v="CA-2015-151078"/>
    <x v="6"/>
    <x v="607"/>
    <d v="2015-11-12T00:00:00"/>
    <s v="Same Day"/>
    <s v="RF-19840"/>
    <s v="Roy FranzÃ¶sisch"/>
    <s v="Consumer"/>
    <s v="United States"/>
    <s v="San Antonio"/>
    <x v="5"/>
    <n v="78207"/>
    <s v="Central"/>
    <s v="OFF-ST-10001328"/>
    <x v="1"/>
    <s v="Storage"/>
    <s v="Personal Filing Tote with Lid, Black/Gray"/>
    <n v="49.631999999999998"/>
  </r>
  <r>
    <n v="1864"/>
    <s v="US-2017-100839"/>
    <x v="32"/>
    <x v="63"/>
    <d v="2017-10-17T00:00:00"/>
    <s v="Standard Class"/>
    <s v="NC-18625"/>
    <s v="Noah Childs"/>
    <s v="Corporate"/>
    <s v="United States"/>
    <s v="Aurora"/>
    <x v="22"/>
    <n v="80013"/>
    <s v="West"/>
    <s v="FUR-TA-10004575"/>
    <x v="0"/>
    <s v="Tables"/>
    <s v="Hon 5100 Series Wood Tables"/>
    <n v="727.45"/>
  </r>
  <r>
    <n v="1865"/>
    <s v="US-2017-100839"/>
    <x v="32"/>
    <x v="63"/>
    <d v="2017-10-17T00:00:00"/>
    <s v="Standard Class"/>
    <s v="NC-18625"/>
    <s v="Noah Childs"/>
    <s v="Corporate"/>
    <s v="United States"/>
    <s v="Aurora"/>
    <x v="22"/>
    <n v="80013"/>
    <s v="West"/>
    <s v="FUR-FU-10001617"/>
    <x v="0"/>
    <s v="Furnishings"/>
    <s v="Executive Impressions 8-1/2&quot; Career Panel/Partition Cubicle Clock"/>
    <n v="24.96"/>
  </r>
  <r>
    <n v="1866"/>
    <s v="US-2018-116659"/>
    <x v="6"/>
    <x v="105"/>
    <d v="2018-11-12T00:00:00"/>
    <s v="Same Day"/>
    <s v="NG-18355"/>
    <s v="Nat Gilpin"/>
    <s v="Corporate"/>
    <s v="United States"/>
    <s v="Newark"/>
    <x v="24"/>
    <n v="43055"/>
    <s v="East"/>
    <s v="TEC-PH-10002824"/>
    <x v="2"/>
    <s v="Phones"/>
    <s v="Jabra SPEAK 410 Multidevice Speakerphone"/>
    <n v="370.78199999999998"/>
  </r>
  <r>
    <n v="1867"/>
    <s v="CA-2018-118857"/>
    <x v="3"/>
    <x v="4"/>
    <d v="2018-04-18T00:00:00"/>
    <s v="First Class"/>
    <s v="AH-10075"/>
    <s v="Adam Hart"/>
    <s v="Corporate"/>
    <s v="United States"/>
    <s v="Henderson"/>
    <x v="33"/>
    <n v="89015"/>
    <s v="West"/>
    <s v="FUR-FU-10004460"/>
    <x v="0"/>
    <s v="Furnishings"/>
    <s v="Howard Miller 12&quot; Round Wall Clock"/>
    <n v="196.45"/>
  </r>
  <r>
    <n v="1868"/>
    <s v="CA-2016-127110"/>
    <x v="39"/>
    <x v="608"/>
    <d v="2016-07-01T00:00:00"/>
    <s v="Standard Class"/>
    <s v="CH-12070"/>
    <s v="Cathy Hwang"/>
    <s v="Home Office"/>
    <s v="United States"/>
    <s v="Philadelphia"/>
    <x v="9"/>
    <n v="19143"/>
    <s v="East"/>
    <s v="OFF-PA-10003309"/>
    <x v="1"/>
    <s v="Paper"/>
    <s v="Xerox 211"/>
    <n v="31.103999999999999"/>
  </r>
  <r>
    <n v="1869"/>
    <s v="CA-2016-127110"/>
    <x v="39"/>
    <x v="608"/>
    <d v="2016-07-01T00:00:00"/>
    <s v="Standard Class"/>
    <s v="CH-12070"/>
    <s v="Cathy Hwang"/>
    <s v="Home Office"/>
    <s v="United States"/>
    <s v="Philadelphia"/>
    <x v="9"/>
    <n v="19143"/>
    <s v="East"/>
    <s v="OFF-ST-10002554"/>
    <x v="1"/>
    <s v="Storage"/>
    <s v="Tennsco Industrial Shelving"/>
    <n v="78.256"/>
  </r>
  <r>
    <n v="1870"/>
    <s v="CA-2017-148201"/>
    <x v="47"/>
    <x v="370"/>
    <d v="2017-08-29T00:00:00"/>
    <s v="Second Class"/>
    <s v="CC-12145"/>
    <s v="Charles Crestani"/>
    <s v="Consumer"/>
    <s v="United States"/>
    <s v="Seattle"/>
    <x v="4"/>
    <n v="98103"/>
    <s v="West"/>
    <s v="OFF-PA-10000019"/>
    <x v="1"/>
    <s v="Paper"/>
    <s v="Xerox 1931"/>
    <n v="6.48"/>
  </r>
  <r>
    <n v="1871"/>
    <s v="CA-2015-116932"/>
    <x v="46"/>
    <x v="609"/>
    <d v="2015-07-25T00:00:00"/>
    <s v="Standard Class"/>
    <s v="ME-18010"/>
    <s v="Michelle Ellison"/>
    <s v="Corporate"/>
    <s v="United States"/>
    <s v="San Francisco"/>
    <x v="1"/>
    <n v="94122"/>
    <s v="West"/>
    <s v="OFF-AR-10002067"/>
    <x v="1"/>
    <s v="Art"/>
    <s v="Newell 334"/>
    <n v="99.2"/>
  </r>
  <r>
    <n v="1872"/>
    <s v="CA-2015-116932"/>
    <x v="46"/>
    <x v="609"/>
    <d v="2015-07-25T00:00:00"/>
    <s v="Standard Class"/>
    <s v="ME-18010"/>
    <s v="Michelle Ellison"/>
    <s v="Corporate"/>
    <s v="United States"/>
    <s v="San Francisco"/>
    <x v="1"/>
    <n v="94122"/>
    <s v="West"/>
    <s v="FUR-CH-10001215"/>
    <x v="0"/>
    <s v="Chairs"/>
    <s v="Global Troy Executive Leather Low-Back Tilter"/>
    <n v="801.56799999999998"/>
  </r>
  <r>
    <n v="1873"/>
    <s v="CA-2015-116932"/>
    <x v="46"/>
    <x v="609"/>
    <d v="2015-07-25T00:00:00"/>
    <s v="Standard Class"/>
    <s v="ME-18010"/>
    <s v="Michelle Ellison"/>
    <s v="Corporate"/>
    <s v="United States"/>
    <s v="San Francisco"/>
    <x v="1"/>
    <n v="94122"/>
    <s v="West"/>
    <s v="FUR-TA-10004175"/>
    <x v="0"/>
    <s v="Tables"/>
    <s v="Hon 30&quot; x 60&quot; Table with Locking Drawer"/>
    <n v="272.84800000000001"/>
  </r>
  <r>
    <n v="1874"/>
    <s v="CA-2018-142888"/>
    <x v="26"/>
    <x v="610"/>
    <d v="2018-11-25T00:00:00"/>
    <s v="Standard Class"/>
    <s v="BP-11230"/>
    <s v="Benjamin Patterson"/>
    <s v="Consumer"/>
    <s v="United States"/>
    <s v="Spokane"/>
    <x v="4"/>
    <n v="99207"/>
    <s v="West"/>
    <s v="FUR-TA-10004767"/>
    <x v="0"/>
    <s v="Tables"/>
    <s v="Safco Drafting Table"/>
    <n v="70.98"/>
  </r>
  <r>
    <n v="1875"/>
    <s v="CA-2015-147914"/>
    <x v="21"/>
    <x v="611"/>
    <d v="2015-06-09T00:00:00"/>
    <s v="Standard Class"/>
    <s v="MP-17470"/>
    <s v="Mark Packer"/>
    <s v="Home Office"/>
    <s v="United States"/>
    <s v="Columbus"/>
    <x v="24"/>
    <n v="43229"/>
    <s v="East"/>
    <s v="OFF-PA-10001685"/>
    <x v="1"/>
    <s v="Paper"/>
    <s v="Easy-staple paper"/>
    <n v="16.224"/>
  </r>
  <r>
    <n v="1876"/>
    <s v="US-2017-112977"/>
    <x v="15"/>
    <x v="612"/>
    <d v="2017-03-16T00:00:00"/>
    <s v="Standard Class"/>
    <s v="CJ-12010"/>
    <s v="Caroline Jumper"/>
    <s v="Consumer"/>
    <s v="United States"/>
    <s v="Long Beach"/>
    <x v="15"/>
    <n v="11561"/>
    <s v="East"/>
    <s v="FUR-BO-10003272"/>
    <x v="0"/>
    <s v="Bookcases"/>
    <s v="O'Sullivan Living Dimensions 5-Shelf Bookcases"/>
    <n v="176.78399999999999"/>
  </r>
  <r>
    <n v="1877"/>
    <s v="CA-2018-112039"/>
    <x v="48"/>
    <x v="613"/>
    <d v="2018-03-29T00:00:00"/>
    <s v="Standard Class"/>
    <s v="JC-15775"/>
    <s v="John Castell"/>
    <s v="Consumer"/>
    <s v="United States"/>
    <s v="San Antonio"/>
    <x v="5"/>
    <n v="78207"/>
    <s v="Central"/>
    <s v="TEC-PH-10000984"/>
    <x v="2"/>
    <s v="Phones"/>
    <s v="Panasonic KX-TG9471B"/>
    <n v="470.37599999999998"/>
  </r>
  <r>
    <n v="1878"/>
    <s v="CA-2018-118885"/>
    <x v="27"/>
    <x v="614"/>
    <d v="2019-01-02T00:00:00"/>
    <s v="Standard Class"/>
    <s v="JG-15160"/>
    <s v="James Galang"/>
    <s v="Consumer"/>
    <s v="United States"/>
    <s v="Los Angeles"/>
    <x v="1"/>
    <n v="90049"/>
    <s v="West"/>
    <s v="FUR-CH-10002880"/>
    <x v="0"/>
    <s v="Chairs"/>
    <s v="Global High-Back Leather Tilter, Burgundy"/>
    <n v="393.56799999999998"/>
  </r>
  <r>
    <n v="1879"/>
    <s v="CA-2018-118885"/>
    <x v="27"/>
    <x v="614"/>
    <d v="2019-01-02T00:00:00"/>
    <s v="Standard Class"/>
    <s v="JG-15160"/>
    <s v="James Galang"/>
    <s v="Consumer"/>
    <s v="United States"/>
    <s v="Los Angeles"/>
    <x v="1"/>
    <n v="90049"/>
    <s v="West"/>
    <s v="TEC-PH-10002563"/>
    <x v="2"/>
    <s v="Phones"/>
    <s v="Adtran 1202752G1"/>
    <n v="302.37599999999998"/>
  </r>
  <r>
    <n v="1880"/>
    <s v="US-2018-166611"/>
    <x v="48"/>
    <x v="615"/>
    <d v="2018-04-02T00:00:00"/>
    <s v="Standard Class"/>
    <s v="CK-12760"/>
    <s v="Cyma Kinney"/>
    <s v="Corporate"/>
    <s v="United States"/>
    <s v="Jacksonville"/>
    <x v="2"/>
    <n v="32216"/>
    <s v="South"/>
    <s v="OFF-BI-10001191"/>
    <x v="1"/>
    <s v="Binders"/>
    <s v="Canvas Sectional Post Binders"/>
    <n v="68.742000000000004"/>
  </r>
  <r>
    <n v="1881"/>
    <s v="CA-2016-109512"/>
    <x v="15"/>
    <x v="616"/>
    <d v="2016-03-05T00:00:00"/>
    <s v="Same Day"/>
    <s v="LF-17185"/>
    <s v="Luke Foster"/>
    <s v="Consumer"/>
    <s v="United States"/>
    <s v="New York City"/>
    <x v="15"/>
    <n v="10011"/>
    <s v="East"/>
    <s v="OFF-EN-10002621"/>
    <x v="1"/>
    <s v="Envelopes"/>
    <s v="Staple envelope"/>
    <n v="29.34"/>
  </r>
  <r>
    <n v="1882"/>
    <s v="CA-2016-109512"/>
    <x v="15"/>
    <x v="616"/>
    <d v="2016-03-05T00:00:00"/>
    <s v="Same Day"/>
    <s v="LF-17185"/>
    <s v="Luke Foster"/>
    <s v="Consumer"/>
    <s v="United States"/>
    <s v="New York City"/>
    <x v="15"/>
    <n v="10011"/>
    <s v="East"/>
    <s v="FUR-CH-10001146"/>
    <x v="0"/>
    <s v="Chairs"/>
    <s v="Global Value Mid-Back Manager's Chair, Gray"/>
    <n v="383.60700000000003"/>
  </r>
  <r>
    <n v="1883"/>
    <s v="CA-2016-109512"/>
    <x v="15"/>
    <x v="616"/>
    <d v="2016-03-05T00:00:00"/>
    <s v="Same Day"/>
    <s v="LF-17185"/>
    <s v="Luke Foster"/>
    <s v="Consumer"/>
    <s v="United States"/>
    <s v="New York City"/>
    <x v="15"/>
    <n v="10011"/>
    <s v="East"/>
    <s v="OFF-ST-10000689"/>
    <x v="1"/>
    <s v="Storage"/>
    <s v="Fellowes Strictly Business Drawer File, Letter/Legal Size"/>
    <n v="563.4"/>
  </r>
  <r>
    <n v="1884"/>
    <s v="CA-2017-118570"/>
    <x v="6"/>
    <x v="373"/>
    <d v="2017-11-17T00:00:00"/>
    <s v="Standard Class"/>
    <s v="CC-12430"/>
    <s v="Chuck Clark"/>
    <s v="Home Office"/>
    <s v="United States"/>
    <s v="Philadelphia"/>
    <x v="9"/>
    <n v="19143"/>
    <s v="East"/>
    <s v="OFF-PA-10001289"/>
    <x v="1"/>
    <s v="Paper"/>
    <s v="White Computer Printout Paper by Universal"/>
    <n v="217.05600000000001"/>
  </r>
  <r>
    <n v="1885"/>
    <s v="CA-2018-154718"/>
    <x v="11"/>
    <x v="617"/>
    <d v="2018-01-23T00:00:00"/>
    <s v="Second Class"/>
    <s v="DL-12865"/>
    <s v="Dan Lawera"/>
    <s v="Consumer"/>
    <s v="United States"/>
    <s v="Keller"/>
    <x v="5"/>
    <n v="76248"/>
    <s v="Central"/>
    <s v="OFF-LA-10003714"/>
    <x v="1"/>
    <s v="Labels"/>
    <s v="Avery 510"/>
    <n v="6"/>
  </r>
  <r>
    <n v="1886"/>
    <s v="CA-2017-147578"/>
    <x v="3"/>
    <x v="183"/>
    <d v="2017-04-26T00:00:00"/>
    <s v="Second Class"/>
    <s v="PG-18895"/>
    <s v="Paul Gonzalez"/>
    <s v="Consumer"/>
    <s v="United States"/>
    <s v="San Francisco"/>
    <x v="1"/>
    <n v="94122"/>
    <s v="West"/>
    <s v="FUR-FU-10001889"/>
    <x v="0"/>
    <s v="Furnishings"/>
    <s v="Ultra Door Pull Handle"/>
    <n v="31.56"/>
  </r>
  <r>
    <n v="1887"/>
    <s v="CA-2015-140165"/>
    <x v="7"/>
    <x v="8"/>
    <d v="2015-05-15T00:00:00"/>
    <s v="First Class"/>
    <s v="EH-14005"/>
    <s v="Erica Hernandez"/>
    <s v="Home Office"/>
    <s v="United States"/>
    <s v="Hialeah"/>
    <x v="2"/>
    <n v="33012"/>
    <s v="South"/>
    <s v="OFF-FA-10002815"/>
    <x v="1"/>
    <s v="Fasteners"/>
    <s v="Staples"/>
    <n v="7.1040000000000001"/>
  </r>
  <r>
    <n v="1888"/>
    <s v="CA-2015-140165"/>
    <x v="7"/>
    <x v="8"/>
    <d v="2015-05-15T00:00:00"/>
    <s v="First Class"/>
    <s v="EH-14005"/>
    <s v="Erica Hernandez"/>
    <s v="Home Office"/>
    <s v="United States"/>
    <s v="Hialeah"/>
    <x v="2"/>
    <n v="33012"/>
    <s v="South"/>
    <s v="OFF-BI-10004519"/>
    <x v="1"/>
    <s v="Binders"/>
    <s v="GBC DocuBind P100 Manual Binding Machine"/>
    <n v="398.35199999999998"/>
  </r>
  <r>
    <n v="1889"/>
    <s v="CA-2015-142587"/>
    <x v="16"/>
    <x v="618"/>
    <d v="2015-10-22T00:00:00"/>
    <s v="First Class"/>
    <s v="TB-21520"/>
    <s v="Tracy Blumstein"/>
    <s v="Consumer"/>
    <s v="United States"/>
    <s v="Fairfield"/>
    <x v="24"/>
    <n v="45014"/>
    <s v="East"/>
    <s v="OFF-AP-10004708"/>
    <x v="1"/>
    <s v="Appliances"/>
    <s v="Fellowes Superior 10 Outlet Split Surge Protector"/>
    <n v="121.792"/>
  </r>
  <r>
    <n v="1890"/>
    <s v="CA-2015-142587"/>
    <x v="16"/>
    <x v="618"/>
    <d v="2015-10-22T00:00:00"/>
    <s v="First Class"/>
    <s v="TB-21520"/>
    <s v="Tracy Blumstein"/>
    <s v="Consumer"/>
    <s v="United States"/>
    <s v="Fairfield"/>
    <x v="24"/>
    <n v="45014"/>
    <s v="East"/>
    <s v="FUR-TA-10000617"/>
    <x v="0"/>
    <s v="Tables"/>
    <s v="Hon Practical Foundations 30 x 60 Training Table, Light Gray/Charcoal"/>
    <n v="409.59"/>
  </r>
  <r>
    <n v="1891"/>
    <s v="CA-2015-157623"/>
    <x v="34"/>
    <x v="619"/>
    <d v="2015-03-18T00:00:00"/>
    <s v="Standard Class"/>
    <s v="DK-13225"/>
    <s v="Dean Katz"/>
    <s v="Corporate"/>
    <s v="United States"/>
    <s v="Huntington Beach"/>
    <x v="1"/>
    <n v="92646"/>
    <s v="West"/>
    <s v="OFF-PA-10001204"/>
    <x v="1"/>
    <s v="Paper"/>
    <s v="Xerox 1972"/>
    <n v="10.56"/>
  </r>
  <r>
    <n v="1892"/>
    <s v="CA-2015-157623"/>
    <x v="34"/>
    <x v="619"/>
    <d v="2015-03-18T00:00:00"/>
    <s v="Standard Class"/>
    <s v="DK-13225"/>
    <s v="Dean Katz"/>
    <s v="Corporate"/>
    <s v="United States"/>
    <s v="Huntington Beach"/>
    <x v="1"/>
    <n v="92646"/>
    <s v="West"/>
    <s v="OFF-AR-10003723"/>
    <x v="1"/>
    <s v="Art"/>
    <s v="Avery Hi-Liter Fluorescent Desk Style Markers"/>
    <n v="3.38"/>
  </r>
  <r>
    <n v="1893"/>
    <s v="CA-2018-145310"/>
    <x v="33"/>
    <x v="66"/>
    <d v="2018-12-24T00:00:00"/>
    <s v="Second Class"/>
    <s v="JP-15520"/>
    <s v="Jeremy Pistek"/>
    <s v="Consumer"/>
    <s v="United States"/>
    <s v="Port Orange"/>
    <x v="2"/>
    <n v="32127"/>
    <s v="South"/>
    <s v="OFF-EN-10002621"/>
    <x v="1"/>
    <s v="Envelopes"/>
    <s v="Staple envelope"/>
    <n v="7.8239999999999998"/>
  </r>
  <r>
    <n v="1894"/>
    <s v="CA-2017-100083"/>
    <x v="26"/>
    <x v="390"/>
    <d v="2017-11-29T00:00:00"/>
    <s v="Standard Class"/>
    <s v="CD-11980"/>
    <s v="Carol Darley"/>
    <s v="Consumer"/>
    <s v="United States"/>
    <s v="Medford"/>
    <x v="21"/>
    <n v="97504"/>
    <s v="West"/>
    <s v="OFF-PA-10000241"/>
    <x v="1"/>
    <s v="Paper"/>
    <s v="IBM Multi-Purpose Copy Paper, 8 1/2 x 11&quot;, Case"/>
    <n v="24.783999999999999"/>
  </r>
  <r>
    <n v="1895"/>
    <s v="US-2018-108063"/>
    <x v="4"/>
    <x v="574"/>
    <d v="2018-12-05T00:00:00"/>
    <s v="First Class"/>
    <s v="AS-10090"/>
    <s v="Adam Shillingsburg"/>
    <s v="Consumer"/>
    <s v="United States"/>
    <s v="Charlottesville"/>
    <x v="17"/>
    <n v="22901"/>
    <s v="South"/>
    <s v="OFF-AR-10001446"/>
    <x v="1"/>
    <s v="Art"/>
    <s v="Newell 309"/>
    <n v="34.65"/>
  </r>
  <r>
    <n v="1896"/>
    <s v="CA-2016-109197"/>
    <x v="13"/>
    <x v="620"/>
    <d v="2017-01-04T00:00:00"/>
    <s v="Standard Class"/>
    <s v="JO-15280"/>
    <s v="Jas O'Carroll"/>
    <s v="Consumer"/>
    <s v="United States"/>
    <s v="Missoula"/>
    <x v="37"/>
    <n v="59801"/>
    <s v="West"/>
    <s v="OFF-BI-10004632"/>
    <x v="1"/>
    <s v="Binders"/>
    <s v="Ibico Hi-Tech Manual Binding System"/>
    <n v="487.98399999999998"/>
  </r>
  <r>
    <n v="1897"/>
    <s v="CA-2018-141789"/>
    <x v="10"/>
    <x v="621"/>
    <d v="2018-10-06T00:00:00"/>
    <s v="First Class"/>
    <s v="AC-10450"/>
    <s v="Amy Cox"/>
    <s v="Consumer"/>
    <s v="United States"/>
    <s v="Minneapolis"/>
    <x v="11"/>
    <n v="55407"/>
    <s v="Central"/>
    <s v="OFF-BI-10001359"/>
    <x v="1"/>
    <s v="Binders"/>
    <s v="GBC DocuBind TL300 Electric Binding System"/>
    <n v="1793.98"/>
  </r>
  <r>
    <n v="1898"/>
    <s v="CA-2015-169775"/>
    <x v="8"/>
    <x v="550"/>
    <d v="2015-09-02T00:00:00"/>
    <s v="Second Class"/>
    <s v="RA-19945"/>
    <s v="Ryan Akin"/>
    <s v="Consumer"/>
    <s v="United States"/>
    <s v="Miami"/>
    <x v="2"/>
    <n v="33178"/>
    <s v="South"/>
    <s v="OFF-EN-10001749"/>
    <x v="1"/>
    <s v="Envelopes"/>
    <s v="Jiffy Padded Mailers with Self-Seal Closure"/>
    <n v="29.808"/>
  </r>
  <r>
    <n v="1899"/>
    <s v="CA-2015-169775"/>
    <x v="8"/>
    <x v="550"/>
    <d v="2015-09-02T00:00:00"/>
    <s v="Second Class"/>
    <s v="RA-19945"/>
    <s v="Ryan Akin"/>
    <s v="Consumer"/>
    <s v="United States"/>
    <s v="Miami"/>
    <x v="2"/>
    <n v="33178"/>
    <s v="South"/>
    <s v="OFF-BI-10004390"/>
    <x v="1"/>
    <s v="Binders"/>
    <s v="GBC DocuBind 200 Manual Binding Machine"/>
    <n v="505.17599999999999"/>
  </r>
  <r>
    <n v="1900"/>
    <s v="CA-2015-169775"/>
    <x v="8"/>
    <x v="550"/>
    <d v="2015-09-02T00:00:00"/>
    <s v="Second Class"/>
    <s v="RA-19945"/>
    <s v="Ryan Akin"/>
    <s v="Consumer"/>
    <s v="United States"/>
    <s v="Miami"/>
    <x v="2"/>
    <n v="33178"/>
    <s v="South"/>
    <s v="FUR-TA-10001857"/>
    <x v="0"/>
    <s v="Tables"/>
    <s v="Balt Solid Wood Rectangular Table"/>
    <n v="174.05850000000001"/>
  </r>
  <r>
    <n v="1901"/>
    <s v="CA-2017-140543"/>
    <x v="39"/>
    <x v="622"/>
    <d v="2017-07-03T00:00:00"/>
    <s v="Second Class"/>
    <s v="Co-12640"/>
    <s v="Corey-Lock"/>
    <s v="Consumer"/>
    <s v="United States"/>
    <s v="Florence"/>
    <x v="20"/>
    <n v="29501"/>
    <s v="South"/>
    <s v="OFF-ST-10000563"/>
    <x v="1"/>
    <s v="Storage"/>
    <s v="Fellowes Bankers Box Stor/Drawer Steel Plus"/>
    <n v="191.88"/>
  </r>
  <r>
    <n v="1902"/>
    <s v="CA-2017-151141"/>
    <x v="47"/>
    <x v="623"/>
    <d v="2017-08-23T00:00:00"/>
    <s v="First Class"/>
    <s v="DW-13480"/>
    <s v="Dianna Wilson"/>
    <s v="Home Office"/>
    <s v="United States"/>
    <s v="Detroit"/>
    <x v="12"/>
    <n v="48205"/>
    <s v="Central"/>
    <s v="TEC-PH-10004924"/>
    <x v="2"/>
    <s v="Phones"/>
    <s v="SKILCRAFT Telephone Shoulder Rest, 2&quot; x 6.5&quot; x 2.5&quot;, Black"/>
    <n v="14.78"/>
  </r>
  <r>
    <n v="1903"/>
    <s v="CA-2018-167094"/>
    <x v="16"/>
    <x v="208"/>
    <d v="2018-10-22T00:00:00"/>
    <s v="First Class"/>
    <s v="DK-12835"/>
    <s v="Damala Kotsonis"/>
    <s v="Corporate"/>
    <s v="United States"/>
    <s v="Springfield"/>
    <x v="21"/>
    <n v="97477"/>
    <s v="West"/>
    <s v="OFF-PA-10003953"/>
    <x v="1"/>
    <s v="Paper"/>
    <s v="Xerox 218"/>
    <n v="5.1840000000000002"/>
  </r>
  <r>
    <n v="1904"/>
    <s v="CA-2018-167094"/>
    <x v="16"/>
    <x v="208"/>
    <d v="2018-10-22T00:00:00"/>
    <s v="First Class"/>
    <s v="DK-12835"/>
    <s v="Damala Kotsonis"/>
    <s v="Corporate"/>
    <s v="United States"/>
    <s v="Springfield"/>
    <x v="21"/>
    <n v="97477"/>
    <s v="West"/>
    <s v="FUR-CH-10000155"/>
    <x v="0"/>
    <s v="Chairs"/>
    <s v="Global Comet Stacking Armless Chair"/>
    <n v="478.48"/>
  </r>
  <r>
    <n v="1905"/>
    <s v="CA-2018-167094"/>
    <x v="16"/>
    <x v="208"/>
    <d v="2018-10-22T00:00:00"/>
    <s v="First Class"/>
    <s v="DK-12835"/>
    <s v="Damala Kotsonis"/>
    <s v="Corporate"/>
    <s v="United States"/>
    <s v="Springfield"/>
    <x v="21"/>
    <n v="97477"/>
    <s v="West"/>
    <s v="TEC-AC-10003116"/>
    <x v="2"/>
    <s v="Accessories"/>
    <s v="Memorex Froggy Flash Drive 8 GB"/>
    <n v="28.4"/>
  </r>
  <r>
    <n v="1906"/>
    <s v="CA-2018-154410"/>
    <x v="16"/>
    <x v="208"/>
    <d v="2018-10-24T00:00:00"/>
    <s v="First Class"/>
    <s v="MD-17860"/>
    <s v="Michael Dominguez"/>
    <s v="Corporate"/>
    <s v="United States"/>
    <s v="Indianapolis"/>
    <x v="14"/>
    <n v="46203"/>
    <s v="Central"/>
    <s v="OFF-ST-10002743"/>
    <x v="1"/>
    <s v="Storage"/>
    <s v="SAFCO Boltless Steel Shelving"/>
    <n v="909.12"/>
  </r>
  <r>
    <n v="1907"/>
    <s v="US-2017-150567"/>
    <x v="7"/>
    <x v="624"/>
    <d v="2017-05-21T00:00:00"/>
    <s v="Standard Class"/>
    <s v="RP-19855"/>
    <s v="Roy Phan"/>
    <s v="Corporate"/>
    <s v="United States"/>
    <s v="Apopka"/>
    <x v="2"/>
    <n v="32712"/>
    <s v="South"/>
    <s v="OFF-BI-10001757"/>
    <x v="1"/>
    <s v="Binders"/>
    <s v="Pressboard Hanging Data Binders for Unburst Sheets"/>
    <n v="2.952"/>
  </r>
  <r>
    <n v="1908"/>
    <s v="US-2017-150567"/>
    <x v="7"/>
    <x v="624"/>
    <d v="2017-05-21T00:00:00"/>
    <s v="Standard Class"/>
    <s v="RP-19855"/>
    <s v="Roy Phan"/>
    <s v="Corporate"/>
    <s v="United States"/>
    <s v="Apopka"/>
    <x v="2"/>
    <n v="32712"/>
    <s v="South"/>
    <s v="OFF-BI-10000069"/>
    <x v="1"/>
    <s v="Binders"/>
    <s v="GBC Prepunched Paper, 19-Hole, for Binding Systems, 24-lb"/>
    <n v="27.018000000000001"/>
  </r>
  <r>
    <n v="1909"/>
    <s v="CA-2016-157959"/>
    <x v="25"/>
    <x v="302"/>
    <d v="2016-02-04T00:00:00"/>
    <s v="First Class"/>
    <s v="RW-19540"/>
    <s v="Rick Wilson"/>
    <s v="Corporate"/>
    <s v="United States"/>
    <s v="Los Angeles"/>
    <x v="1"/>
    <n v="90008"/>
    <s v="West"/>
    <s v="FUR-FU-10004093"/>
    <x v="0"/>
    <s v="Furnishings"/>
    <s v="Hand-Finished Solid Wood Document Frame"/>
    <n v="136.91999999999999"/>
  </r>
  <r>
    <n v="1910"/>
    <s v="CA-2018-105886"/>
    <x v="33"/>
    <x v="404"/>
    <d v="2018-12-23T00:00:00"/>
    <s v="Standard Class"/>
    <s v="DB-13660"/>
    <s v="Duane Benoit"/>
    <s v="Consumer"/>
    <s v="United States"/>
    <s v="Oceanside"/>
    <x v="15"/>
    <n v="11572"/>
    <s v="East"/>
    <s v="FUR-FU-10001037"/>
    <x v="0"/>
    <s v="Furnishings"/>
    <s v="DAX Charcoal/Nickel-Tone Document Frame, 5 x 7"/>
    <n v="18.96"/>
  </r>
  <r>
    <n v="1911"/>
    <s v="CA-2017-105963"/>
    <x v="6"/>
    <x v="625"/>
    <d v="2017-11-22T00:00:00"/>
    <s v="Standard Class"/>
    <s v="SC-20770"/>
    <s v="Stewart Carmichael"/>
    <s v="Corporate"/>
    <s v="United States"/>
    <s v="Los Angeles"/>
    <x v="1"/>
    <n v="90008"/>
    <s v="West"/>
    <s v="TEC-AC-10003832"/>
    <x v="2"/>
    <s v="Accessories"/>
    <s v="ImationÂ 16GB Mini TravelDrive USB 2.0Â Flash Drive"/>
    <n v="99.39"/>
  </r>
  <r>
    <n v="1912"/>
    <s v="CA-2018-121503"/>
    <x v="38"/>
    <x v="445"/>
    <d v="2018-07-06T00:00:00"/>
    <s v="Second Class"/>
    <s v="FH-14275"/>
    <s v="Frank Hawley"/>
    <s v="Corporate"/>
    <s v="United States"/>
    <s v="Houston"/>
    <x v="5"/>
    <n v="77041"/>
    <s v="Central"/>
    <s v="OFF-PA-10001878"/>
    <x v="1"/>
    <s v="Paper"/>
    <s v="Xerox 1891"/>
    <n v="273.89600000000002"/>
  </r>
  <r>
    <n v="1913"/>
    <s v="CA-2018-121503"/>
    <x v="38"/>
    <x v="445"/>
    <d v="2018-07-06T00:00:00"/>
    <s v="Second Class"/>
    <s v="FH-14275"/>
    <s v="Frank Hawley"/>
    <s v="Corporate"/>
    <s v="United States"/>
    <s v="Houston"/>
    <x v="5"/>
    <n v="77041"/>
    <s v="Central"/>
    <s v="TEC-MA-10003674"/>
    <x v="2"/>
    <s v="Machines"/>
    <s v="Hewlett-Packard Deskjet 5550 Printer"/>
    <n v="597.13199999999995"/>
  </r>
  <r>
    <n v="1914"/>
    <s v="CA-2015-103366"/>
    <x v="11"/>
    <x v="626"/>
    <d v="2015-01-17T00:00:00"/>
    <s v="First Class"/>
    <s v="EH-13990"/>
    <s v="Erica Hackney"/>
    <s v="Consumer"/>
    <s v="United States"/>
    <s v="Roswell"/>
    <x v="32"/>
    <n v="30076"/>
    <s v="South"/>
    <s v="TEC-AC-10003628"/>
    <x v="2"/>
    <s v="Accessories"/>
    <s v="Logitech 910-002974 M325 Wireless Mouse for Web Scrolling"/>
    <n v="149.94999999999999"/>
  </r>
  <r>
    <n v="1915"/>
    <s v="CA-2018-124597"/>
    <x v="20"/>
    <x v="504"/>
    <d v="2018-05-05T00:00:00"/>
    <s v="Standard Class"/>
    <s v="AS-10630"/>
    <s v="Ann Steele"/>
    <s v="Home Office"/>
    <s v="United States"/>
    <s v="Boynton Beach"/>
    <x v="2"/>
    <n v="33437"/>
    <s v="South"/>
    <s v="OFF-LA-10003190"/>
    <x v="1"/>
    <s v="Labels"/>
    <s v="Avery 474"/>
    <n v="4.6079999999999997"/>
  </r>
  <r>
    <n v="1916"/>
    <s v="CA-2018-124597"/>
    <x v="20"/>
    <x v="504"/>
    <d v="2018-05-05T00:00:00"/>
    <s v="Standard Class"/>
    <s v="AS-10630"/>
    <s v="Ann Steele"/>
    <s v="Home Office"/>
    <s v="United States"/>
    <s v="Boynton Beach"/>
    <x v="2"/>
    <n v="33437"/>
    <s v="South"/>
    <s v="OFF-AR-10002280"/>
    <x v="1"/>
    <s v="Art"/>
    <s v="Staples in misc. colors"/>
    <n v="15.528"/>
  </r>
  <r>
    <n v="1917"/>
    <s v="CA-2018-124597"/>
    <x v="20"/>
    <x v="504"/>
    <d v="2018-05-05T00:00:00"/>
    <s v="Standard Class"/>
    <s v="AS-10630"/>
    <s v="Ann Steele"/>
    <s v="Home Office"/>
    <s v="United States"/>
    <s v="Boynton Beach"/>
    <x v="2"/>
    <n v="33437"/>
    <s v="South"/>
    <s v="OFF-LA-10001569"/>
    <x v="1"/>
    <s v="Labels"/>
    <s v="Avery 499"/>
    <n v="11.952"/>
  </r>
  <r>
    <n v="1918"/>
    <s v="CA-2016-105634"/>
    <x v="6"/>
    <x v="627"/>
    <d v="2016-11-14T00:00:00"/>
    <s v="Standard Class"/>
    <s v="HA-14905"/>
    <s v="Helen Abelman"/>
    <s v="Consumer"/>
    <s v="United States"/>
    <s v="Franklin"/>
    <x v="31"/>
    <n v="2038"/>
    <s v="East"/>
    <s v="OFF-AR-10001573"/>
    <x v="1"/>
    <s v="Art"/>
    <s v="American Pencil"/>
    <n v="11.65"/>
  </r>
  <r>
    <n v="1919"/>
    <s v="CA-2016-123673"/>
    <x v="0"/>
    <x v="628"/>
    <d v="2016-11-01T00:00:00"/>
    <s v="Second Class"/>
    <s v="CH-12070"/>
    <s v="Cathy Hwang"/>
    <s v="Home Office"/>
    <s v="United States"/>
    <s v="Detroit"/>
    <x v="12"/>
    <n v="48227"/>
    <s v="Central"/>
    <s v="TEC-PH-10001809"/>
    <x v="2"/>
    <s v="Phones"/>
    <s v="Panasonic KX T7736-B Digital phone"/>
    <n v="299.89999999999998"/>
  </r>
  <r>
    <n v="1920"/>
    <s v="US-2018-111423"/>
    <x v="42"/>
    <x v="629"/>
    <d v="2018-08-19T00:00:00"/>
    <s v="First Class"/>
    <s v="EH-13765"/>
    <s v="Edward Hooks"/>
    <s v="Corporate"/>
    <s v="United States"/>
    <s v="Watertown"/>
    <x v="15"/>
    <n v="13601"/>
    <s v="East"/>
    <s v="OFF-BI-10003091"/>
    <x v="1"/>
    <s v="Binders"/>
    <s v="GBC DocuBind TL200 Manual Binding Machine"/>
    <n v="895.92"/>
  </r>
  <r>
    <n v="1921"/>
    <s v="US-2018-111423"/>
    <x v="42"/>
    <x v="629"/>
    <d v="2018-08-19T00:00:00"/>
    <s v="First Class"/>
    <s v="EH-13765"/>
    <s v="Edward Hooks"/>
    <s v="Corporate"/>
    <s v="United States"/>
    <s v="Watertown"/>
    <x v="15"/>
    <n v="13601"/>
    <s v="East"/>
    <s v="FUR-CH-10003981"/>
    <x v="0"/>
    <s v="Chairs"/>
    <s v="Global Commerce Series Low-Back Swivel/Tilt Chairs"/>
    <n v="462.56400000000002"/>
  </r>
  <r>
    <n v="1922"/>
    <s v="CA-2016-125178"/>
    <x v="32"/>
    <x v="292"/>
    <d v="2016-10-09T00:00:00"/>
    <s v="Standard Class"/>
    <s v="MZ-17515"/>
    <s v="Mary Zewe"/>
    <s v="Corporate"/>
    <s v="United States"/>
    <s v="Reading"/>
    <x v="9"/>
    <n v="19601"/>
    <s v="East"/>
    <s v="OFF-ST-10002562"/>
    <x v="1"/>
    <s v="Storage"/>
    <s v="Staple magnet"/>
    <n v="15.007999999999999"/>
  </r>
  <r>
    <n v="1923"/>
    <s v="CA-2017-156685"/>
    <x v="38"/>
    <x v="630"/>
    <d v="2017-07-10T00:00:00"/>
    <s v="Second Class"/>
    <s v="SC-20230"/>
    <s v="Scot Coram"/>
    <s v="Corporate"/>
    <s v="United States"/>
    <s v="Arlington"/>
    <x v="5"/>
    <n v="76017"/>
    <s v="Central"/>
    <s v="TEC-PH-10004345"/>
    <x v="2"/>
    <s v="Phones"/>
    <s v="Cisco SPA 502G IP Phone"/>
    <n v="863.64"/>
  </r>
  <r>
    <n v="1924"/>
    <s v="CA-2017-156685"/>
    <x v="38"/>
    <x v="630"/>
    <d v="2017-07-10T00:00:00"/>
    <s v="Second Class"/>
    <s v="SC-20230"/>
    <s v="Scot Coram"/>
    <s v="Corporate"/>
    <s v="United States"/>
    <s v="Arlington"/>
    <x v="5"/>
    <n v="76017"/>
    <s v="Central"/>
    <s v="OFF-AR-10000588"/>
    <x v="1"/>
    <s v="Art"/>
    <s v="Newell 345"/>
    <n v="47.616"/>
  </r>
  <r>
    <n v="1925"/>
    <s v="CA-2018-126865"/>
    <x v="4"/>
    <x v="256"/>
    <d v="2018-12-07T00:00:00"/>
    <s v="Second Class"/>
    <s v="NP-18325"/>
    <s v="Naresj Patel"/>
    <s v="Consumer"/>
    <s v="United States"/>
    <s v="San Diego"/>
    <x v="1"/>
    <n v="92024"/>
    <s v="West"/>
    <s v="OFF-PA-10003039"/>
    <x v="1"/>
    <s v="Paper"/>
    <s v="Xerox 1960"/>
    <n v="92.94"/>
  </r>
  <r>
    <n v="1926"/>
    <s v="CA-2018-102834"/>
    <x v="15"/>
    <x v="631"/>
    <d v="2018-03-13T00:00:00"/>
    <s v="Standard Class"/>
    <s v="LW-16990"/>
    <s v="Lindsay Williams"/>
    <s v="Corporate"/>
    <s v="United States"/>
    <s v="San Francisco"/>
    <x v="1"/>
    <n v="94110"/>
    <s v="West"/>
    <s v="TEC-AC-10001908"/>
    <x v="2"/>
    <s v="Accessories"/>
    <s v="Logitech Wireless Headset h800"/>
    <n v="199.98"/>
  </r>
  <r>
    <n v="1927"/>
    <s v="US-2017-139710"/>
    <x v="21"/>
    <x v="632"/>
    <d v="2017-06-15T00:00:00"/>
    <s v="Standard Class"/>
    <s v="GM-14680"/>
    <s v="Greg Matthias"/>
    <s v="Consumer"/>
    <s v="United States"/>
    <s v="Los Angeles"/>
    <x v="1"/>
    <n v="90045"/>
    <s v="West"/>
    <s v="TEC-PH-10001198"/>
    <x v="2"/>
    <s v="Phones"/>
    <s v="Avaya 4621SW VoIP phone"/>
    <n v="177.48"/>
  </r>
  <r>
    <n v="1928"/>
    <s v="CA-2018-121538"/>
    <x v="5"/>
    <x v="354"/>
    <d v="2018-12-01T00:00:00"/>
    <s v="First Class"/>
    <s v="RH-19495"/>
    <s v="Rick Hansen"/>
    <s v="Consumer"/>
    <s v="United States"/>
    <s v="Denver"/>
    <x v="22"/>
    <n v="80219"/>
    <s v="West"/>
    <s v="OFF-PA-10004071"/>
    <x v="1"/>
    <s v="Paper"/>
    <s v="Eaton Premium Continuous-Feed Paper, 25% Cotton, Letter Size, White, 1000 Shts/Box"/>
    <n v="88.768000000000001"/>
  </r>
  <r>
    <n v="1929"/>
    <s v="US-2018-101539"/>
    <x v="34"/>
    <x v="633"/>
    <d v="2018-03-18T00:00:00"/>
    <s v="Second Class"/>
    <s v="VM-21685"/>
    <s v="Valerie Mitchum"/>
    <s v="Home Office"/>
    <s v="United States"/>
    <s v="Seattle"/>
    <x v="4"/>
    <n v="98105"/>
    <s v="West"/>
    <s v="OFF-PA-10001972"/>
    <x v="1"/>
    <s v="Paper"/>
    <s v="Xerox 214"/>
    <n v="6.48"/>
  </r>
  <r>
    <n v="1930"/>
    <s v="US-2018-101539"/>
    <x v="34"/>
    <x v="633"/>
    <d v="2018-03-18T00:00:00"/>
    <s v="Second Class"/>
    <s v="VM-21685"/>
    <s v="Valerie Mitchum"/>
    <s v="Home Office"/>
    <s v="United States"/>
    <s v="Seattle"/>
    <x v="4"/>
    <n v="98105"/>
    <s v="West"/>
    <s v="OFF-ST-10004180"/>
    <x v="1"/>
    <s v="Storage"/>
    <s v="Safco Commercial Shelving"/>
    <n v="46.51"/>
  </r>
  <r>
    <n v="1931"/>
    <s v="US-2018-101539"/>
    <x v="34"/>
    <x v="633"/>
    <d v="2018-03-18T00:00:00"/>
    <s v="Second Class"/>
    <s v="VM-21685"/>
    <s v="Valerie Mitchum"/>
    <s v="Home Office"/>
    <s v="United States"/>
    <s v="Seattle"/>
    <x v="4"/>
    <n v="98105"/>
    <s v="West"/>
    <s v="TEC-PH-10004165"/>
    <x v="2"/>
    <s v="Phones"/>
    <s v="Mitel MiVoice 5330e IP Phone"/>
    <n v="659.976"/>
  </r>
  <r>
    <n v="1932"/>
    <s v="CA-2017-152121"/>
    <x v="5"/>
    <x v="581"/>
    <d v="2017-11-29T00:00:00"/>
    <s v="Second Class"/>
    <s v="CC-12670"/>
    <s v="Craig Carreira"/>
    <s v="Consumer"/>
    <s v="United States"/>
    <s v="Scottsdale"/>
    <x v="16"/>
    <n v="85254"/>
    <s v="West"/>
    <s v="TEC-PH-10002483"/>
    <x v="2"/>
    <s v="Phones"/>
    <s v="Motorola Moto X"/>
    <n v="271.99200000000002"/>
  </r>
  <r>
    <n v="1933"/>
    <s v="CA-2018-161200"/>
    <x v="36"/>
    <x v="634"/>
    <d v="2018-08-10T00:00:00"/>
    <s v="Second Class"/>
    <s v="SV-20365"/>
    <s v="Seth Vernon"/>
    <s v="Consumer"/>
    <s v="United States"/>
    <s v="Lafayette"/>
    <x v="28"/>
    <n v="70506"/>
    <s v="South"/>
    <s v="FUR-BO-10000468"/>
    <x v="0"/>
    <s v="Bookcases"/>
    <s v="O'Sullivan 2-Shelf Heavy-Duty Bookcases"/>
    <n v="145.74"/>
  </r>
  <r>
    <n v="1934"/>
    <s v="CA-2018-161200"/>
    <x v="36"/>
    <x v="634"/>
    <d v="2018-08-10T00:00:00"/>
    <s v="Second Class"/>
    <s v="SV-20365"/>
    <s v="Seth Vernon"/>
    <s v="Consumer"/>
    <s v="United States"/>
    <s v="Lafayette"/>
    <x v="28"/>
    <n v="70506"/>
    <s v="South"/>
    <s v="FUR-FU-10001706"/>
    <x v="0"/>
    <s v="Furnishings"/>
    <s v="Longer-Life Soft White Bulbs"/>
    <n v="15.4"/>
  </r>
  <r>
    <n v="1935"/>
    <s v="CA-2018-101245"/>
    <x v="5"/>
    <x v="344"/>
    <d v="2018-12-03T00:00:00"/>
    <s v="Standard Class"/>
    <s v="LW-16990"/>
    <s v="Lindsay Williams"/>
    <s v="Corporate"/>
    <s v="United States"/>
    <s v="San Francisco"/>
    <x v="1"/>
    <n v="94109"/>
    <s v="West"/>
    <s v="OFF-PA-10003129"/>
    <x v="1"/>
    <s v="Paper"/>
    <s v="Tops White Computer Printout Paper"/>
    <n v="244.55"/>
  </r>
  <r>
    <n v="1936"/>
    <s v="CA-2018-101245"/>
    <x v="5"/>
    <x v="344"/>
    <d v="2018-12-03T00:00:00"/>
    <s v="Standard Class"/>
    <s v="LW-16990"/>
    <s v="Lindsay Williams"/>
    <s v="Corporate"/>
    <s v="United States"/>
    <s v="San Francisco"/>
    <x v="1"/>
    <n v="94109"/>
    <s v="West"/>
    <s v="TEC-AC-10001284"/>
    <x v="2"/>
    <s v="Accessories"/>
    <s v="Enermax Briskie RF Wireless Keyboard and Mouse Combo"/>
    <n v="166.16"/>
  </r>
  <r>
    <n v="1937"/>
    <s v="CA-2016-141768"/>
    <x v="23"/>
    <x v="442"/>
    <d v="2016-05-27T00:00:00"/>
    <s v="Second Class"/>
    <s v="NP-18685"/>
    <s v="Nora Pelletier"/>
    <s v="Home Office"/>
    <s v="United States"/>
    <s v="San Francisco"/>
    <x v="1"/>
    <n v="94109"/>
    <s v="West"/>
    <s v="FUR-FU-10002268"/>
    <x v="0"/>
    <s v="Furnishings"/>
    <s v="Ultra Door Push Plate"/>
    <n v="14.73"/>
  </r>
  <r>
    <n v="1938"/>
    <s v="CA-2017-112109"/>
    <x v="38"/>
    <x v="630"/>
    <d v="2017-07-12T00:00:00"/>
    <s v="Standard Class"/>
    <s v="JE-15715"/>
    <s v="Joe Elijah"/>
    <s v="Consumer"/>
    <s v="United States"/>
    <s v="Broomfield"/>
    <x v="22"/>
    <n v="80020"/>
    <s v="West"/>
    <s v="OFF-BI-10002082"/>
    <x v="1"/>
    <s v="Binders"/>
    <s v="GBC Twin Loop Wire Binding Elements"/>
    <n v="19.968"/>
  </r>
  <r>
    <n v="1939"/>
    <s v="CA-2017-112109"/>
    <x v="38"/>
    <x v="630"/>
    <d v="2017-07-12T00:00:00"/>
    <s v="Standard Class"/>
    <s v="JE-15715"/>
    <s v="Joe Elijah"/>
    <s v="Consumer"/>
    <s v="United States"/>
    <s v="Broomfield"/>
    <x v="22"/>
    <n v="80020"/>
    <s v="West"/>
    <s v="OFF-ST-10001505"/>
    <x v="1"/>
    <s v="Storage"/>
    <s v="Perma STOR-ALL Hanging File Box, 13 1/8&quot;W x 12 1/4&quot;D x 10 1/2&quot;H"/>
    <n v="33.488"/>
  </r>
  <r>
    <n v="1940"/>
    <s v="CA-2017-112109"/>
    <x v="38"/>
    <x v="630"/>
    <d v="2017-07-12T00:00:00"/>
    <s v="Standard Class"/>
    <s v="JE-15715"/>
    <s v="Joe Elijah"/>
    <s v="Consumer"/>
    <s v="United States"/>
    <s v="Broomfield"/>
    <x v="22"/>
    <n v="80020"/>
    <s v="West"/>
    <s v="OFF-BI-10001634"/>
    <x v="1"/>
    <s v="Binders"/>
    <s v="Wilson Jones Active Use Binders"/>
    <n v="8.7360000000000007"/>
  </r>
  <r>
    <n v="1941"/>
    <s v="CA-2017-112109"/>
    <x v="38"/>
    <x v="630"/>
    <d v="2017-07-12T00:00:00"/>
    <s v="Standard Class"/>
    <s v="JE-15715"/>
    <s v="Joe Elijah"/>
    <s v="Consumer"/>
    <s v="United States"/>
    <s v="Broomfield"/>
    <x v="22"/>
    <n v="80020"/>
    <s v="West"/>
    <s v="FUR-CH-10004287"/>
    <x v="0"/>
    <s v="Chairs"/>
    <s v="SAFCO Arco Folding Chair"/>
    <n v="662.88"/>
  </r>
  <r>
    <n v="1942"/>
    <s v="CA-2018-144064"/>
    <x v="8"/>
    <x v="635"/>
    <d v="2018-09-01T00:00:00"/>
    <s v="First Class"/>
    <s v="CP-12085"/>
    <s v="Cathy Prescott"/>
    <s v="Corporate"/>
    <s v="United States"/>
    <s v="Quincy"/>
    <x v="10"/>
    <n v="62301"/>
    <s v="Central"/>
    <s v="OFF-LA-10004544"/>
    <x v="1"/>
    <s v="Labels"/>
    <s v="Avery 505"/>
    <n v="47.36"/>
  </r>
  <r>
    <n v="1943"/>
    <s v="CA-2018-144064"/>
    <x v="8"/>
    <x v="635"/>
    <d v="2018-09-01T00:00:00"/>
    <s v="First Class"/>
    <s v="CP-12085"/>
    <s v="Cathy Prescott"/>
    <s v="Corporate"/>
    <s v="United States"/>
    <s v="Quincy"/>
    <x v="10"/>
    <n v="62301"/>
    <s v="Central"/>
    <s v="OFF-ST-10004507"/>
    <x v="1"/>
    <s v="Storage"/>
    <s v="Advantus Rolling Storage Box"/>
    <n v="27.44"/>
  </r>
  <r>
    <n v="1944"/>
    <s v="CA-2018-144064"/>
    <x v="8"/>
    <x v="635"/>
    <d v="2018-09-01T00:00:00"/>
    <s v="First Class"/>
    <s v="CP-12085"/>
    <s v="Cathy Prescott"/>
    <s v="Corporate"/>
    <s v="United States"/>
    <s v="Quincy"/>
    <x v="10"/>
    <n v="62301"/>
    <s v="Central"/>
    <s v="OFF-BI-10002012"/>
    <x v="1"/>
    <s v="Binders"/>
    <s v="Wilson Jones Easy Flow II Sheet Lifters"/>
    <n v="3.24"/>
  </r>
  <r>
    <n v="1945"/>
    <s v="CA-2017-108581"/>
    <x v="17"/>
    <x v="23"/>
    <d v="2017-06-26T00:00:00"/>
    <s v="Standard Class"/>
    <s v="EA-14035"/>
    <s v="Erin Ashbrook"/>
    <s v="Corporate"/>
    <s v="United States"/>
    <s v="Carrollton"/>
    <x v="5"/>
    <n v="75007"/>
    <s v="Central"/>
    <s v="TEC-AC-10001109"/>
    <x v="2"/>
    <s v="Accessories"/>
    <s v="Logitech Trackman Marble Mouse"/>
    <n v="95.968000000000004"/>
  </r>
  <r>
    <n v="1946"/>
    <s v="CA-2017-108581"/>
    <x v="17"/>
    <x v="23"/>
    <d v="2017-06-26T00:00:00"/>
    <s v="Standard Class"/>
    <s v="EA-14035"/>
    <s v="Erin Ashbrook"/>
    <s v="Corporate"/>
    <s v="United States"/>
    <s v="Carrollton"/>
    <x v="5"/>
    <n v="75007"/>
    <s v="Central"/>
    <s v="OFF-PA-10000809"/>
    <x v="1"/>
    <s v="Paper"/>
    <s v="Xerox 206"/>
    <n v="10.368"/>
  </r>
  <r>
    <n v="1947"/>
    <s v="CA-2018-157987"/>
    <x v="22"/>
    <x v="264"/>
    <d v="2018-09-06T00:00:00"/>
    <s v="Standard Class"/>
    <s v="AC-10615"/>
    <s v="Ann Chong"/>
    <s v="Corporate"/>
    <s v="United States"/>
    <s v="New York City"/>
    <x v="15"/>
    <n v="10009"/>
    <s v="East"/>
    <s v="OFF-AR-10000658"/>
    <x v="1"/>
    <s v="Art"/>
    <s v="Newell 324"/>
    <n v="23.1"/>
  </r>
  <r>
    <n v="1948"/>
    <s v="CA-2018-157987"/>
    <x v="22"/>
    <x v="264"/>
    <d v="2018-09-06T00:00:00"/>
    <s v="Standard Class"/>
    <s v="AC-10615"/>
    <s v="Ann Chong"/>
    <s v="Corporate"/>
    <s v="United States"/>
    <s v="New York City"/>
    <x v="15"/>
    <n v="10009"/>
    <s v="East"/>
    <s v="FUR-FU-10001196"/>
    <x v="0"/>
    <s v="Furnishings"/>
    <s v="DAX Cubicle Frames - 8x10"/>
    <n v="11.54"/>
  </r>
  <r>
    <n v="1949"/>
    <s v="CA-2018-157987"/>
    <x v="22"/>
    <x v="264"/>
    <d v="2018-09-06T00:00:00"/>
    <s v="Standard Class"/>
    <s v="AC-10615"/>
    <s v="Ann Chong"/>
    <s v="Corporate"/>
    <s v="United States"/>
    <s v="New York City"/>
    <x v="15"/>
    <n v="10009"/>
    <s v="East"/>
    <s v="FUR-TA-10001889"/>
    <x v="0"/>
    <s v="Tables"/>
    <s v="Bush Advantage Collection Racetrack Conference Table"/>
    <n v="254.52600000000001"/>
  </r>
  <r>
    <n v="1950"/>
    <s v="CA-2018-157987"/>
    <x v="22"/>
    <x v="264"/>
    <d v="2018-09-06T00:00:00"/>
    <s v="Standard Class"/>
    <s v="AC-10615"/>
    <s v="Ann Chong"/>
    <s v="Corporate"/>
    <s v="United States"/>
    <s v="New York City"/>
    <x v="15"/>
    <n v="10009"/>
    <s v="East"/>
    <s v="OFF-AP-10000358"/>
    <x v="1"/>
    <s v="Appliances"/>
    <s v="Fellowes Basic Home/Office Series Surge Protectors"/>
    <n v="12.98"/>
  </r>
  <r>
    <n v="1951"/>
    <s v="CA-2018-157987"/>
    <x v="22"/>
    <x v="264"/>
    <d v="2018-09-06T00:00:00"/>
    <s v="Standard Class"/>
    <s v="AC-10615"/>
    <s v="Ann Chong"/>
    <s v="Corporate"/>
    <s v="United States"/>
    <s v="New York City"/>
    <x v="15"/>
    <n v="10009"/>
    <s v="East"/>
    <s v="OFF-BI-10004970"/>
    <x v="1"/>
    <s v="Binders"/>
    <s v="ACCOHIDE 3-Ring Binder, Blue, 1&quot;"/>
    <n v="26.431999999999999"/>
  </r>
  <r>
    <n v="1952"/>
    <s v="CA-2018-157987"/>
    <x v="22"/>
    <x v="264"/>
    <d v="2018-09-06T00:00:00"/>
    <s v="Standard Class"/>
    <s v="AC-10615"/>
    <s v="Ann Chong"/>
    <s v="Corporate"/>
    <s v="United States"/>
    <s v="New York City"/>
    <x v="15"/>
    <n v="10009"/>
    <s v="East"/>
    <s v="TEC-PH-10003885"/>
    <x v="2"/>
    <s v="Phones"/>
    <s v="Cisco SPA508G"/>
    <n v="197.97"/>
  </r>
  <r>
    <n v="1953"/>
    <s v="CA-2018-157987"/>
    <x v="22"/>
    <x v="264"/>
    <d v="2018-09-06T00:00:00"/>
    <s v="Standard Class"/>
    <s v="AC-10615"/>
    <s v="Ann Chong"/>
    <s v="Corporate"/>
    <s v="United States"/>
    <s v="New York City"/>
    <x v="15"/>
    <n v="10009"/>
    <s v="East"/>
    <s v="OFF-LA-10001641"/>
    <x v="1"/>
    <s v="Labels"/>
    <s v="Avery 518"/>
    <n v="18.899999999999999"/>
  </r>
  <r>
    <n v="1954"/>
    <s v="CA-2018-157987"/>
    <x v="22"/>
    <x v="264"/>
    <d v="2018-09-06T00:00:00"/>
    <s v="Standard Class"/>
    <s v="AC-10615"/>
    <s v="Ann Chong"/>
    <s v="Corporate"/>
    <s v="United States"/>
    <s v="New York City"/>
    <x v="15"/>
    <n v="10009"/>
    <s v="East"/>
    <s v="FUR-CH-10003379"/>
    <x v="0"/>
    <s v="Chairs"/>
    <s v="Global Commerce Series High-Back Swivel/Tilt Chairs"/>
    <n v="1282.4100000000001"/>
  </r>
  <r>
    <n v="1955"/>
    <s v="CA-2018-157987"/>
    <x v="22"/>
    <x v="264"/>
    <d v="2018-09-06T00:00:00"/>
    <s v="Standard Class"/>
    <s v="AC-10615"/>
    <s v="Ann Chong"/>
    <s v="Corporate"/>
    <s v="United States"/>
    <s v="New York City"/>
    <x v="15"/>
    <n v="10009"/>
    <s v="East"/>
    <s v="OFF-AR-10004582"/>
    <x v="1"/>
    <s v="Art"/>
    <s v="BIC Brite Liner Grip Highlighters"/>
    <n v="4.92"/>
  </r>
  <r>
    <n v="1956"/>
    <s v="CA-2018-157987"/>
    <x v="22"/>
    <x v="264"/>
    <d v="2018-09-06T00:00:00"/>
    <s v="Standard Class"/>
    <s v="AC-10615"/>
    <s v="Ann Chong"/>
    <s v="Corporate"/>
    <s v="United States"/>
    <s v="New York City"/>
    <x v="15"/>
    <n v="10009"/>
    <s v="East"/>
    <s v="TEC-AC-10002842"/>
    <x v="2"/>
    <s v="Accessories"/>
    <s v="WD My Passport Ultra 2TB Portable External Hard Drive"/>
    <n v="238"/>
  </r>
  <r>
    <n v="1957"/>
    <s v="CA-2018-157987"/>
    <x v="22"/>
    <x v="264"/>
    <d v="2018-09-06T00:00:00"/>
    <s v="Standard Class"/>
    <s v="AC-10615"/>
    <s v="Ann Chong"/>
    <s v="Corporate"/>
    <s v="United States"/>
    <s v="New York City"/>
    <x v="15"/>
    <n v="10009"/>
    <s v="East"/>
    <s v="TEC-AC-10000109"/>
    <x v="2"/>
    <s v="Accessories"/>
    <s v="Sony Micro Vault Click 16 GB USB 2.0 Flash Drive"/>
    <n v="167.97"/>
  </r>
  <r>
    <n v="1958"/>
    <s v="CA-2018-157987"/>
    <x v="22"/>
    <x v="264"/>
    <d v="2018-09-06T00:00:00"/>
    <s v="Standard Class"/>
    <s v="AC-10615"/>
    <s v="Ann Chong"/>
    <s v="Corporate"/>
    <s v="United States"/>
    <s v="New York City"/>
    <x v="15"/>
    <n v="10009"/>
    <s v="East"/>
    <s v="OFF-PA-10003893"/>
    <x v="1"/>
    <s v="Paper"/>
    <s v="Xerox 1962"/>
    <n v="17.12"/>
  </r>
  <r>
    <n v="1959"/>
    <s v="CA-2018-110905"/>
    <x v="14"/>
    <x v="18"/>
    <d v="2018-09-15T00:00:00"/>
    <s v="Second Class"/>
    <s v="RW-19690"/>
    <s v="Robert Waldorf"/>
    <s v="Consumer"/>
    <s v="United States"/>
    <s v="Springfield"/>
    <x v="25"/>
    <n v="65807"/>
    <s v="Central"/>
    <s v="OFF-BI-10003669"/>
    <x v="1"/>
    <s v="Binders"/>
    <s v="3M Organizer Strips"/>
    <n v="16.2"/>
  </r>
  <r>
    <n v="1960"/>
    <s v="CA-2018-110905"/>
    <x v="14"/>
    <x v="18"/>
    <d v="2018-09-15T00:00:00"/>
    <s v="Second Class"/>
    <s v="RW-19690"/>
    <s v="Robert Waldorf"/>
    <s v="Consumer"/>
    <s v="United States"/>
    <s v="Springfield"/>
    <x v="25"/>
    <n v="65807"/>
    <s v="Central"/>
    <s v="OFF-AP-10004785"/>
    <x v="1"/>
    <s v="Appliances"/>
    <s v="Holmes Replacement Filter for HEPA Air Cleaner, Medium Room"/>
    <n v="33.99"/>
  </r>
  <r>
    <n v="1961"/>
    <s v="CA-2018-110905"/>
    <x v="14"/>
    <x v="18"/>
    <d v="2018-09-15T00:00:00"/>
    <s v="Second Class"/>
    <s v="RW-19690"/>
    <s v="Robert Waldorf"/>
    <s v="Consumer"/>
    <s v="United States"/>
    <s v="Springfield"/>
    <x v="25"/>
    <n v="65807"/>
    <s v="Central"/>
    <s v="TEC-AC-10003023"/>
    <x v="2"/>
    <s v="Accessories"/>
    <s v="Logitech G105 Gaming Keyboard"/>
    <n v="296.85000000000002"/>
  </r>
  <r>
    <n v="1962"/>
    <s v="CA-2018-110905"/>
    <x v="14"/>
    <x v="18"/>
    <d v="2018-09-15T00:00:00"/>
    <s v="Second Class"/>
    <s v="RW-19690"/>
    <s v="Robert Waldorf"/>
    <s v="Consumer"/>
    <s v="United States"/>
    <s v="Springfield"/>
    <x v="25"/>
    <n v="65807"/>
    <s v="Central"/>
    <s v="TEC-AC-10002217"/>
    <x v="2"/>
    <s v="Accessories"/>
    <s v="ImationÂ Clip USBÂ flash driveÂ - 8 GB"/>
    <n v="112.8"/>
  </r>
  <r>
    <n v="1963"/>
    <s v="CA-2018-110905"/>
    <x v="14"/>
    <x v="18"/>
    <d v="2018-09-15T00:00:00"/>
    <s v="Second Class"/>
    <s v="RW-19690"/>
    <s v="Robert Waldorf"/>
    <s v="Consumer"/>
    <s v="United States"/>
    <s v="Springfield"/>
    <x v="25"/>
    <n v="65807"/>
    <s v="Central"/>
    <s v="OFF-BI-10002954"/>
    <x v="1"/>
    <s v="Binders"/>
    <s v="Newell 3-Hole Punched Plastic Slotted Magazine Holders for Binders"/>
    <n v="13.71"/>
  </r>
  <r>
    <n v="1964"/>
    <s v="CA-2018-110905"/>
    <x v="14"/>
    <x v="18"/>
    <d v="2018-09-15T00:00:00"/>
    <s v="Second Class"/>
    <s v="RW-19690"/>
    <s v="Robert Waldorf"/>
    <s v="Consumer"/>
    <s v="United States"/>
    <s v="Springfield"/>
    <x v="25"/>
    <n v="65807"/>
    <s v="Central"/>
    <s v="OFF-PA-10002586"/>
    <x v="1"/>
    <s v="Paper"/>
    <s v="Xerox 1970"/>
    <n v="24.9"/>
  </r>
  <r>
    <n v="1965"/>
    <s v="CA-2018-110905"/>
    <x v="14"/>
    <x v="18"/>
    <d v="2018-09-15T00:00:00"/>
    <s v="Second Class"/>
    <s v="RW-19690"/>
    <s v="Robert Waldorf"/>
    <s v="Consumer"/>
    <s v="United States"/>
    <s v="Springfield"/>
    <x v="25"/>
    <n v="65807"/>
    <s v="Central"/>
    <s v="OFF-ST-10000025"/>
    <x v="1"/>
    <s v="Storage"/>
    <s v="Fellowes Stor/Drawer Steel Plus Storage Drawers"/>
    <n v="286.29000000000002"/>
  </r>
  <r>
    <n v="1966"/>
    <s v="CA-2018-110905"/>
    <x v="14"/>
    <x v="18"/>
    <d v="2018-09-15T00:00:00"/>
    <s v="Second Class"/>
    <s v="RW-19690"/>
    <s v="Robert Waldorf"/>
    <s v="Consumer"/>
    <s v="United States"/>
    <s v="Springfield"/>
    <x v="25"/>
    <n v="65807"/>
    <s v="Central"/>
    <s v="OFF-AP-10003281"/>
    <x v="1"/>
    <s v="Appliances"/>
    <s v="Acco 6 Outlet Guardian Standard Surge Suppressor"/>
    <n v="24.18"/>
  </r>
  <r>
    <n v="1967"/>
    <s v="CA-2018-165841"/>
    <x v="33"/>
    <x v="202"/>
    <d v="2018-12-28T00:00:00"/>
    <s v="Standard Class"/>
    <s v="DB-13210"/>
    <s v="Dean Braden"/>
    <s v="Consumer"/>
    <s v="United States"/>
    <s v="Paterson"/>
    <x v="30"/>
    <n v="7501"/>
    <s v="East"/>
    <s v="TEC-PH-10002103"/>
    <x v="2"/>
    <s v="Phones"/>
    <s v="Jabra SPEAK 410"/>
    <n v="281.97000000000003"/>
  </r>
  <r>
    <n v="1968"/>
    <s v="CA-2018-165841"/>
    <x v="33"/>
    <x v="202"/>
    <d v="2018-12-28T00:00:00"/>
    <s v="Standard Class"/>
    <s v="DB-13210"/>
    <s v="Dean Braden"/>
    <s v="Consumer"/>
    <s v="United States"/>
    <s v="Paterson"/>
    <x v="30"/>
    <n v="7501"/>
    <s v="East"/>
    <s v="OFF-SU-10000898"/>
    <x v="1"/>
    <s v="Supplies"/>
    <s v="Acme Hot Forged Carbon Steel Scissors with Nickel-Plated Handles, 3 7/8&quot; Cut, 8&quot;L"/>
    <n v="69.5"/>
  </r>
  <r>
    <n v="1969"/>
    <s v="CA-2018-165841"/>
    <x v="33"/>
    <x v="202"/>
    <d v="2018-12-28T00:00:00"/>
    <s v="Standard Class"/>
    <s v="DB-13210"/>
    <s v="Dean Braden"/>
    <s v="Consumer"/>
    <s v="United States"/>
    <s v="Paterson"/>
    <x v="30"/>
    <n v="7501"/>
    <s v="East"/>
    <s v="OFF-PA-10001144"/>
    <x v="1"/>
    <s v="Paper"/>
    <s v="Xerox 1913"/>
    <n v="166.44"/>
  </r>
  <r>
    <n v="1970"/>
    <s v="CA-2018-117485"/>
    <x v="30"/>
    <x v="397"/>
    <d v="2018-09-29T00:00:00"/>
    <s v="Standard Class"/>
    <s v="BD-11320"/>
    <s v="Bill Donatelli"/>
    <s v="Consumer"/>
    <s v="United States"/>
    <s v="Tulsa"/>
    <x v="26"/>
    <n v="74133"/>
    <s v="Central"/>
    <s v="TEC-AC-10004659"/>
    <x v="2"/>
    <s v="Accessories"/>
    <s v="ImationÂ Secure+ Hardware Encrypted USB 2.0Â Flash Drive; 16GB"/>
    <n v="291.95999999999998"/>
  </r>
  <r>
    <n v="1971"/>
    <s v="CA-2018-140242"/>
    <x v="35"/>
    <x v="636"/>
    <d v="2018-05-11T00:00:00"/>
    <s v="Standard Class"/>
    <s v="ML-17755"/>
    <s v="Max Ludwig"/>
    <s v="Home Office"/>
    <s v="United States"/>
    <s v="Chicago"/>
    <x v="10"/>
    <n v="60623"/>
    <s v="Central"/>
    <s v="OFF-AR-10004752"/>
    <x v="1"/>
    <s v="Art"/>
    <s v="Blackstonian Pencils"/>
    <n v="6.4080000000000004"/>
  </r>
  <r>
    <n v="1972"/>
    <s v="CA-2018-140242"/>
    <x v="35"/>
    <x v="636"/>
    <d v="2018-05-11T00:00:00"/>
    <s v="Standard Class"/>
    <s v="ML-17755"/>
    <s v="Max Ludwig"/>
    <s v="Home Office"/>
    <s v="United States"/>
    <s v="Chicago"/>
    <x v="10"/>
    <n v="60623"/>
    <s v="Central"/>
    <s v="TEC-AC-10004659"/>
    <x v="2"/>
    <s v="Accessories"/>
    <s v="ImationÂ Secure+ Hardware Encrypted USB 2.0Â Flash Drive; 16GB"/>
    <n v="408.74400000000003"/>
  </r>
  <r>
    <n v="1973"/>
    <s v="CA-2015-148950"/>
    <x v="33"/>
    <x v="637"/>
    <d v="2015-12-19T00:00:00"/>
    <s v="Standard Class"/>
    <s v="JD-16015"/>
    <s v="Joy Daniels"/>
    <s v="Consumer"/>
    <s v="United States"/>
    <s v="Chicago"/>
    <x v="10"/>
    <n v="60610"/>
    <s v="Central"/>
    <s v="OFF-BI-10001249"/>
    <x v="1"/>
    <s v="Binders"/>
    <s v="Avery Heavy-Duty EZD View Binder with Locking Rings"/>
    <n v="5.1040000000000001"/>
  </r>
  <r>
    <n v="1974"/>
    <s v="CA-2015-148950"/>
    <x v="33"/>
    <x v="637"/>
    <d v="2015-12-19T00:00:00"/>
    <s v="Standard Class"/>
    <s v="JD-16015"/>
    <s v="Joy Daniels"/>
    <s v="Consumer"/>
    <s v="United States"/>
    <s v="Chicago"/>
    <x v="10"/>
    <n v="60610"/>
    <s v="Central"/>
    <s v="OFF-FA-10003059"/>
    <x v="1"/>
    <s v="Fasteners"/>
    <s v="Assorted Color Push Pins"/>
    <n v="2.8959999999999999"/>
  </r>
  <r>
    <n v="1975"/>
    <s v="CA-2015-148950"/>
    <x v="33"/>
    <x v="637"/>
    <d v="2015-12-19T00:00:00"/>
    <s v="Standard Class"/>
    <s v="JD-16015"/>
    <s v="Joy Daniels"/>
    <s v="Consumer"/>
    <s v="United States"/>
    <s v="Chicago"/>
    <x v="10"/>
    <n v="60610"/>
    <s v="Central"/>
    <s v="TEC-AC-10002718"/>
    <x v="2"/>
    <s v="Accessories"/>
    <s v="Belkin Standard 104 key USB Keyboard"/>
    <n v="35.015999999999998"/>
  </r>
  <r>
    <n v="1976"/>
    <s v="CA-2015-110408"/>
    <x v="16"/>
    <x v="638"/>
    <d v="2015-10-20T00:00:00"/>
    <s v="Second Class"/>
    <s v="AS-10225"/>
    <s v="Alan Schoenberger"/>
    <s v="Corporate"/>
    <s v="United States"/>
    <s v="Montgomery"/>
    <x v="19"/>
    <n v="36116"/>
    <s v="South"/>
    <s v="OFF-ST-10001522"/>
    <x v="1"/>
    <s v="Storage"/>
    <s v="Gould Plastics 18-Pocket Panel Bin, 34w x 5-1/4d x 20-1/2h"/>
    <n v="275.97000000000003"/>
  </r>
  <r>
    <n v="1977"/>
    <s v="CA-2015-110408"/>
    <x v="16"/>
    <x v="638"/>
    <d v="2015-10-20T00:00:00"/>
    <s v="Second Class"/>
    <s v="AS-10225"/>
    <s v="Alan Schoenberger"/>
    <s v="Corporate"/>
    <s v="United States"/>
    <s v="Montgomery"/>
    <x v="19"/>
    <n v="36116"/>
    <s v="South"/>
    <s v="TEC-PH-10002352"/>
    <x v="2"/>
    <s v="Phones"/>
    <s v="Avaya IP Phone 1140E VoIP phone"/>
    <n v="1394.95"/>
  </r>
  <r>
    <n v="1978"/>
    <s v="CA-2015-110408"/>
    <x v="16"/>
    <x v="638"/>
    <d v="2015-10-20T00:00:00"/>
    <s v="Second Class"/>
    <s v="AS-10225"/>
    <s v="Alan Schoenberger"/>
    <s v="Corporate"/>
    <s v="United States"/>
    <s v="Montgomery"/>
    <x v="19"/>
    <n v="36116"/>
    <s v="South"/>
    <s v="FUR-CH-10003774"/>
    <x v="0"/>
    <s v="Chairs"/>
    <s v="Global Wood Trimmed Manager's Task Chair, Khaki"/>
    <n v="545.88"/>
  </r>
  <r>
    <n v="1979"/>
    <s v="CA-2016-109939"/>
    <x v="7"/>
    <x v="412"/>
    <d v="2016-05-12T00:00:00"/>
    <s v="Standard Class"/>
    <s v="AA-10375"/>
    <s v="Allen Armold"/>
    <s v="Consumer"/>
    <s v="United States"/>
    <s v="Salem"/>
    <x v="21"/>
    <n v="97301"/>
    <s v="West"/>
    <s v="OFF-AR-10000127"/>
    <x v="1"/>
    <s v="Art"/>
    <s v="Newell 321"/>
    <n v="5.2480000000000002"/>
  </r>
  <r>
    <n v="1980"/>
    <s v="CA-2017-112669"/>
    <x v="29"/>
    <x v="167"/>
    <d v="2017-04-14T00:00:00"/>
    <s v="Same Day"/>
    <s v="KT-16465"/>
    <s v="Kean Takahito"/>
    <s v="Consumer"/>
    <s v="United States"/>
    <s v="Glendale"/>
    <x v="16"/>
    <n v="85301"/>
    <s v="West"/>
    <s v="FUR-CH-10004086"/>
    <x v="0"/>
    <s v="Chairs"/>
    <s v="Hon 4070 Series Pagoda Armless Upholstered Stacking Chairs"/>
    <n v="933.53599999999994"/>
  </r>
  <r>
    <n v="1981"/>
    <s v="CA-2017-112669"/>
    <x v="29"/>
    <x v="167"/>
    <d v="2017-04-14T00:00:00"/>
    <s v="Same Day"/>
    <s v="KT-16465"/>
    <s v="Kean Takahito"/>
    <s v="Consumer"/>
    <s v="United States"/>
    <s v="Glendale"/>
    <x v="16"/>
    <n v="85301"/>
    <s v="West"/>
    <s v="OFF-ST-10001228"/>
    <x v="1"/>
    <s v="Storage"/>
    <s v="Fellowes Personal Hanging Folder Files, Navy"/>
    <n v="42.975999999999999"/>
  </r>
  <r>
    <n v="1982"/>
    <s v="CA-2016-119592"/>
    <x v="33"/>
    <x v="639"/>
    <d v="2016-12-16T00:00:00"/>
    <s v="Second Class"/>
    <s v="MM-18280"/>
    <s v="Muhammed MacIntyre"/>
    <s v="Corporate"/>
    <s v="United States"/>
    <s v="Columbus"/>
    <x v="32"/>
    <n v="31907"/>
    <s v="South"/>
    <s v="OFF-BI-10004187"/>
    <x v="1"/>
    <s v="Binders"/>
    <s v="3-ring staple pack"/>
    <n v="3.76"/>
  </r>
  <r>
    <n v="1983"/>
    <s v="CA-2015-122749"/>
    <x v="4"/>
    <x v="640"/>
    <d v="2015-12-09T00:00:00"/>
    <s v="Standard Class"/>
    <s v="NG-18430"/>
    <s v="Nathan Gelder"/>
    <s v="Consumer"/>
    <s v="United States"/>
    <s v="Oklahoma City"/>
    <x v="26"/>
    <n v="73120"/>
    <s v="Central"/>
    <s v="TEC-PH-10003811"/>
    <x v="2"/>
    <s v="Phones"/>
    <s v="Jabra Supreme Plus Driver EditionÂ Headset"/>
    <n v="479.96"/>
  </r>
  <r>
    <n v="1984"/>
    <s v="CA-2015-164721"/>
    <x v="5"/>
    <x v="641"/>
    <d v="2015-11-27T00:00:00"/>
    <s v="Second Class"/>
    <s v="LW-16825"/>
    <s v="Laurel Workman"/>
    <s v="Corporate"/>
    <s v="United States"/>
    <s v="Brentwood"/>
    <x v="1"/>
    <n v="94513"/>
    <s v="West"/>
    <s v="OFF-AP-10000240"/>
    <x v="1"/>
    <s v="Appliances"/>
    <s v="Belkin F9G930V10-GRY 9 Outlet Surge"/>
    <n v="320.88"/>
  </r>
  <r>
    <n v="1985"/>
    <s v="CA-2015-164721"/>
    <x v="5"/>
    <x v="641"/>
    <d v="2015-11-27T00:00:00"/>
    <s v="Second Class"/>
    <s v="LW-16825"/>
    <s v="Laurel Workman"/>
    <s v="Corporate"/>
    <s v="United States"/>
    <s v="Brentwood"/>
    <x v="1"/>
    <n v="94513"/>
    <s v="West"/>
    <s v="FUR-FU-10001940"/>
    <x v="0"/>
    <s v="Furnishings"/>
    <s v="Staple-based wall hangings"/>
    <n v="23.88"/>
  </r>
  <r>
    <n v="1986"/>
    <s v="CA-2015-164721"/>
    <x v="5"/>
    <x v="641"/>
    <d v="2015-11-27T00:00:00"/>
    <s v="Second Class"/>
    <s v="LW-16825"/>
    <s v="Laurel Workman"/>
    <s v="Corporate"/>
    <s v="United States"/>
    <s v="Brentwood"/>
    <x v="1"/>
    <n v="94513"/>
    <s v="West"/>
    <s v="OFF-PA-10000575"/>
    <x v="1"/>
    <s v="Paper"/>
    <s v="Wirebound Message Books, Four 2 3/4 x 5 White Forms per Page"/>
    <n v="26.76"/>
  </r>
  <r>
    <n v="1987"/>
    <s v="CA-2017-147417"/>
    <x v="46"/>
    <x v="197"/>
    <d v="2017-07-27T00:00:00"/>
    <s v="First Class"/>
    <s v="CB-12415"/>
    <s v="Christy Brittain"/>
    <s v="Consumer"/>
    <s v="United States"/>
    <s v="Columbus"/>
    <x v="24"/>
    <n v="43229"/>
    <s v="East"/>
    <s v="TEC-CO-10001449"/>
    <x v="2"/>
    <s v="Copiers"/>
    <s v="Hewlett Packard LaserJet 3310 Copier"/>
    <n v="1439.9760000000001"/>
  </r>
  <r>
    <n v="1988"/>
    <s v="CA-2016-127509"/>
    <x v="6"/>
    <x v="529"/>
    <d v="2016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s v="Binders"/>
    <s v="Binder Posts"/>
    <n v="17.22"/>
  </r>
  <r>
    <n v="1989"/>
    <s v="CA-2016-127509"/>
    <x v="6"/>
    <x v="529"/>
    <d v="2016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s v="Tables"/>
    <s v="Bevis Round Conference Table Top &amp; Single Column Base"/>
    <n v="1024.3800000000001"/>
  </r>
  <r>
    <n v="1990"/>
    <s v="CA-2016-127509"/>
    <x v="6"/>
    <x v="529"/>
    <d v="2016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s v="Envelopes"/>
    <s v="#10- 4 1/8&quot; x 9 1/2&quot; Recycled Envelopes"/>
    <n v="26.22"/>
  </r>
  <r>
    <n v="1991"/>
    <s v="CA-2016-127509"/>
    <x v="6"/>
    <x v="529"/>
    <d v="2016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s v="Paper"/>
    <s v="Xerox 1978"/>
    <n v="17.34"/>
  </r>
  <r>
    <n v="1992"/>
    <s v="CA-2018-111374"/>
    <x v="51"/>
    <x v="642"/>
    <d v="2018-02-28T00:00:00"/>
    <s v="Standard Class"/>
    <s v="CB-12415"/>
    <s v="Christy Brittain"/>
    <s v="Consumer"/>
    <s v="United States"/>
    <s v="Philadelphia"/>
    <x v="9"/>
    <n v="19134"/>
    <s v="East"/>
    <s v="OFF-BI-10004970"/>
    <x v="1"/>
    <s v="Binders"/>
    <s v="ACCOHIDE 3-Ring Binder, Blue, 1&quot;"/>
    <n v="4.9560000000000004"/>
  </r>
  <r>
    <n v="1993"/>
    <s v="CA-2018-133648"/>
    <x v="39"/>
    <x v="643"/>
    <d v="2018-07-02T00:00:00"/>
    <s v="Standard Class"/>
    <s v="ML-17755"/>
    <s v="Max Ludwig"/>
    <s v="Home Office"/>
    <s v="United States"/>
    <s v="Springfield"/>
    <x v="21"/>
    <n v="97477"/>
    <s v="West"/>
    <s v="OFF-LA-10003923"/>
    <x v="1"/>
    <s v="Labels"/>
    <s v="Alphabetical Labels for Top Tab Filing"/>
    <n v="71.040000000000006"/>
  </r>
  <r>
    <n v="1994"/>
    <s v="CA-2018-133648"/>
    <x v="39"/>
    <x v="643"/>
    <d v="2018-07-02T00:00:00"/>
    <s v="Standard Class"/>
    <s v="ML-17755"/>
    <s v="Max Ludwig"/>
    <s v="Home Office"/>
    <s v="United States"/>
    <s v="Springfield"/>
    <x v="21"/>
    <n v="97477"/>
    <s v="West"/>
    <s v="OFF-AR-10002257"/>
    <x v="1"/>
    <s v="Art"/>
    <s v="Eldon Spacemaker Box, Quick-Snap Lid, Clear"/>
    <n v="5.3440000000000003"/>
  </r>
  <r>
    <n v="1995"/>
    <s v="CA-2018-133648"/>
    <x v="39"/>
    <x v="643"/>
    <d v="2018-07-02T00:00:00"/>
    <s v="Standard Class"/>
    <s v="ML-17755"/>
    <s v="Max Ludwig"/>
    <s v="Home Office"/>
    <s v="United States"/>
    <s v="Springfield"/>
    <x v="21"/>
    <n v="97477"/>
    <s v="West"/>
    <s v="OFF-FA-10004395"/>
    <x v="1"/>
    <s v="Fasteners"/>
    <s v="Plymouth Boxed Rubber Bands by Plymouth"/>
    <n v="11.304"/>
  </r>
  <r>
    <n v="1996"/>
    <s v="US-2018-147221"/>
    <x v="4"/>
    <x v="574"/>
    <d v="2018-12-04T00:00:00"/>
    <s v="Second Class"/>
    <s v="JS-16030"/>
    <s v="Joy Smith"/>
    <s v="Consumer"/>
    <s v="United States"/>
    <s v="Houston"/>
    <x v="5"/>
    <n v="77036"/>
    <s v="Central"/>
    <s v="OFF-AP-10002534"/>
    <x v="1"/>
    <s v="Appliances"/>
    <s v="3.6 Cubic Foot Counter Height Office Refrigerator"/>
    <n v="294.62"/>
  </r>
  <r>
    <n v="1997"/>
    <s v="US-2018-147221"/>
    <x v="4"/>
    <x v="574"/>
    <d v="2018-12-04T00:00:00"/>
    <s v="Second Class"/>
    <s v="JS-16030"/>
    <s v="Joy Smith"/>
    <s v="Consumer"/>
    <s v="United States"/>
    <s v="Houston"/>
    <x v="5"/>
    <n v="77036"/>
    <s v="Central"/>
    <s v="FUR-FU-10004020"/>
    <x v="0"/>
    <s v="Furnishings"/>
    <s v="Advantus Panel Wall Acrylic Frame"/>
    <n v="8.7520000000000007"/>
  </r>
  <r>
    <n v="1998"/>
    <s v="CA-2015-131905"/>
    <x v="25"/>
    <x v="644"/>
    <d v="2015-02-09T00:00:00"/>
    <s v="First Class"/>
    <s v="ND-18460"/>
    <s v="Neil Ducich"/>
    <s v="Corporate"/>
    <s v="United States"/>
    <s v="Chesapeake"/>
    <x v="17"/>
    <n v="23320"/>
    <s v="South"/>
    <s v="OFF-LA-10002787"/>
    <x v="1"/>
    <s v="Labels"/>
    <s v="Avery 480"/>
    <n v="15"/>
  </r>
  <r>
    <n v="1999"/>
    <s v="CA-2015-131905"/>
    <x v="25"/>
    <x v="644"/>
    <d v="2015-02-09T00:00:00"/>
    <s v="First Class"/>
    <s v="ND-18460"/>
    <s v="Neil Ducich"/>
    <s v="Corporate"/>
    <s v="United States"/>
    <s v="Chesapeake"/>
    <x v="17"/>
    <n v="23320"/>
    <s v="South"/>
    <s v="TEC-PH-10003645"/>
    <x v="2"/>
    <s v="Phones"/>
    <s v="Aastra 57i VoIP phone"/>
    <n v="161.61000000000001"/>
  </r>
  <r>
    <n v="2000"/>
    <s v="CA-2015-131905"/>
    <x v="25"/>
    <x v="644"/>
    <d v="2015-02-09T00:00:00"/>
    <s v="First Class"/>
    <s v="ND-18460"/>
    <s v="Neil Ducich"/>
    <s v="Corporate"/>
    <s v="United States"/>
    <s v="Chesapeake"/>
    <x v="17"/>
    <n v="23320"/>
    <s v="South"/>
    <s v="TEC-PH-10001615"/>
    <x v="2"/>
    <s v="Phones"/>
    <s v="AT&amp;T CL82213"/>
    <n v="144.94999999999999"/>
  </r>
  <r>
    <n v="2001"/>
    <s v="CA-2018-166128"/>
    <x v="29"/>
    <x v="645"/>
    <d v="2018-04-18T00:00:00"/>
    <s v="Standard Class"/>
    <s v="LW-17215"/>
    <s v="Luke Weiss"/>
    <s v="Consumer"/>
    <s v="United States"/>
    <s v="Pasadena"/>
    <x v="1"/>
    <n v="91104"/>
    <s v="West"/>
    <s v="TEC-AC-10001767"/>
    <x v="2"/>
    <s v="Accessories"/>
    <s v="SanDisk Ultra 64 GB MicroSDHC Class 10 Memory Card"/>
    <n v="199.95"/>
  </r>
  <r>
    <n v="2002"/>
    <s v="CA-2018-166128"/>
    <x v="29"/>
    <x v="645"/>
    <d v="2018-04-18T00:00:00"/>
    <s v="Standard Class"/>
    <s v="LW-17215"/>
    <s v="Luke Weiss"/>
    <s v="Consumer"/>
    <s v="United States"/>
    <s v="Pasadena"/>
    <x v="1"/>
    <n v="91104"/>
    <s v="West"/>
    <s v="OFF-AR-10001221"/>
    <x v="1"/>
    <s v="Art"/>
    <s v="Dixon Ticonderoga Erasable Colored Pencil Set, 12-Color"/>
    <n v="41.86"/>
  </r>
  <r>
    <n v="2003"/>
    <s v="CA-2018-163510"/>
    <x v="27"/>
    <x v="53"/>
    <d v="2018-12-28T00:00:00"/>
    <s v="Second Class"/>
    <s v="JW-15955"/>
    <s v="Joni Wasserman"/>
    <s v="Consumer"/>
    <s v="United States"/>
    <s v="Louisville"/>
    <x v="0"/>
    <n v="40214"/>
    <s v="South"/>
    <s v="OFF-ST-10000563"/>
    <x v="1"/>
    <s v="Storage"/>
    <s v="Fellowes Bankers Box Stor/Drawer Steel Plus"/>
    <n v="95.94"/>
  </r>
  <r>
    <n v="2004"/>
    <s v="CA-2018-163510"/>
    <x v="27"/>
    <x v="53"/>
    <d v="2018-12-28T00:00:00"/>
    <s v="Second Class"/>
    <s v="JW-15955"/>
    <s v="Joni Wasserman"/>
    <s v="Consumer"/>
    <s v="United States"/>
    <s v="Louisville"/>
    <x v="0"/>
    <n v="40214"/>
    <s v="South"/>
    <s v="FUR-CH-10001146"/>
    <x v="0"/>
    <s v="Chairs"/>
    <s v="Global Value Mid-Back Manager's Chair, Gray"/>
    <n v="304.45"/>
  </r>
  <r>
    <n v="2005"/>
    <s v="US-2018-143028"/>
    <x v="29"/>
    <x v="645"/>
    <d v="2018-04-18T00:00:00"/>
    <s v="Standard Class"/>
    <s v="SC-20050"/>
    <s v="Sample Company A"/>
    <s v="Home Office"/>
    <s v="United States"/>
    <s v="Lubbock"/>
    <x v="5"/>
    <n v="79424"/>
    <s v="Central"/>
    <s v="OFF-BI-10004738"/>
    <x v="1"/>
    <s v="Binders"/>
    <s v="Flexible Leather- Look Classic Collection Ring Binder"/>
    <n v="11.364000000000001"/>
  </r>
  <r>
    <n v="2006"/>
    <s v="CA-2015-111150"/>
    <x v="13"/>
    <x v="520"/>
    <d v="2016-01-04T00:00:00"/>
    <s v="Standard Class"/>
    <s v="RW-19630"/>
    <s v="Rob Williams"/>
    <s v="Corporate"/>
    <s v="United States"/>
    <s v="Columbia"/>
    <x v="25"/>
    <n v="65203"/>
    <s v="Central"/>
    <s v="OFF-AR-10000034"/>
    <x v="1"/>
    <s v="Art"/>
    <s v="BIC Brite Liner Grip Highlighters, Assorted, 5/Pack"/>
    <n v="29.68"/>
  </r>
  <r>
    <n v="2007"/>
    <s v="CA-2015-111150"/>
    <x v="13"/>
    <x v="520"/>
    <d v="2016-01-04T00:00:00"/>
    <s v="Standard Class"/>
    <s v="RW-19630"/>
    <s v="Rob Williams"/>
    <s v="Corporate"/>
    <s v="United States"/>
    <s v="Columbia"/>
    <x v="25"/>
    <n v="65203"/>
    <s v="Central"/>
    <s v="TEC-AC-10000290"/>
    <x v="2"/>
    <s v="Accessories"/>
    <s v="Sabrent 4-Port USB 2.0 Hub"/>
    <n v="47.53"/>
  </r>
  <r>
    <n v="2008"/>
    <s v="CA-2018-165386"/>
    <x v="44"/>
    <x v="646"/>
    <d v="2018-08-04T00:00:00"/>
    <s v="First Class"/>
    <s v="CM-12190"/>
    <s v="Charlotte Melton"/>
    <s v="Consumer"/>
    <s v="United States"/>
    <s v="Chicago"/>
    <x v="10"/>
    <n v="60623"/>
    <s v="Central"/>
    <s v="FUR-BO-10003034"/>
    <x v="0"/>
    <s v="Bookcases"/>
    <s v="O'Sullivan Elevations Bookcase, Cherry Finish"/>
    <n v="183.37200000000001"/>
  </r>
  <r>
    <n v="2009"/>
    <s v="CA-2015-116407"/>
    <x v="26"/>
    <x v="647"/>
    <d v="2015-11-21T00:00:00"/>
    <s v="Standard Class"/>
    <s v="JF-15190"/>
    <s v="Jamie Frazer"/>
    <s v="Consumer"/>
    <s v="United States"/>
    <s v="Johnson City"/>
    <x v="18"/>
    <n v="37604"/>
    <s v="South"/>
    <s v="OFF-AR-10001315"/>
    <x v="1"/>
    <s v="Art"/>
    <s v="Newell 310"/>
    <n v="4.2240000000000002"/>
  </r>
  <r>
    <n v="2010"/>
    <s v="CA-2015-116407"/>
    <x v="26"/>
    <x v="647"/>
    <d v="2015-11-21T00:00:00"/>
    <s v="Standard Class"/>
    <s v="JF-15190"/>
    <s v="Jamie Frazer"/>
    <s v="Consumer"/>
    <s v="United States"/>
    <s v="Johnson City"/>
    <x v="18"/>
    <n v="37604"/>
    <s v="South"/>
    <s v="OFF-AP-10002118"/>
    <x v="1"/>
    <s v="Appliances"/>
    <s v="1.7 Cubic Foot Compact &quot;Cube&quot; Office Refrigerators"/>
    <n v="333.05599999999998"/>
  </r>
  <r>
    <n v="2011"/>
    <s v="CA-2015-116407"/>
    <x v="26"/>
    <x v="647"/>
    <d v="2015-11-21T00:00:00"/>
    <s v="Standard Class"/>
    <s v="JF-15190"/>
    <s v="Jamie Frazer"/>
    <s v="Consumer"/>
    <s v="United States"/>
    <s v="Johnson City"/>
    <x v="18"/>
    <n v="37604"/>
    <s v="South"/>
    <s v="OFF-PA-10002137"/>
    <x v="1"/>
    <s v="Paper"/>
    <s v="Southworth 100% RÃ©sumÃ© Paper, 24lb."/>
    <n v="24.896000000000001"/>
  </r>
  <r>
    <n v="2012"/>
    <s v="CA-2016-155761"/>
    <x v="33"/>
    <x v="555"/>
    <d v="2016-12-11T00:00:00"/>
    <s v="Same Day"/>
    <s v="SC-20800"/>
    <s v="Stuart Calhoun"/>
    <s v="Consumer"/>
    <s v="United States"/>
    <s v="Houston"/>
    <x v="5"/>
    <n v="77041"/>
    <s v="Central"/>
    <s v="TEC-AC-10001606"/>
    <x v="2"/>
    <s v="Accessories"/>
    <s v="Logitech Wireless Performance Mouse MX for PC and Mac"/>
    <n v="159.98400000000001"/>
  </r>
  <r>
    <n v="2013"/>
    <s v="CA-2016-155761"/>
    <x v="33"/>
    <x v="555"/>
    <d v="2016-12-11T00:00:00"/>
    <s v="Same Day"/>
    <s v="SC-20800"/>
    <s v="Stuart Calhoun"/>
    <s v="Consumer"/>
    <s v="United States"/>
    <s v="Houston"/>
    <x v="5"/>
    <n v="77041"/>
    <s v="Central"/>
    <s v="OFF-ST-10000943"/>
    <x v="1"/>
    <s v="Storage"/>
    <s v="Eldon ProFile File 'N Store Portable File Tub Letter/Legal Size Black"/>
    <n v="46.344000000000001"/>
  </r>
  <r>
    <n v="2014"/>
    <s v="CA-2017-145905"/>
    <x v="12"/>
    <x v="31"/>
    <d v="2017-09-23T00:00:00"/>
    <s v="Standard Class"/>
    <s v="AM-10705"/>
    <s v="Anne McFarland"/>
    <s v="Consumer"/>
    <s v="United States"/>
    <s v="Auburn"/>
    <x v="19"/>
    <n v="36830"/>
    <s v="South"/>
    <s v="FUR-CH-10001854"/>
    <x v="0"/>
    <s v="Chairs"/>
    <s v="Office Star - Professional Matrix Back Chair with 2-to-1 Synchro Tilt and Mesh Fabric Seat"/>
    <n v="350.98"/>
  </r>
  <r>
    <n v="2015"/>
    <s v="CA-2017-145905"/>
    <x v="12"/>
    <x v="31"/>
    <d v="2017-09-23T00:00:00"/>
    <s v="Standard Class"/>
    <s v="AM-10705"/>
    <s v="Anne McFarland"/>
    <s v="Consumer"/>
    <s v="United States"/>
    <s v="Auburn"/>
    <x v="19"/>
    <n v="36830"/>
    <s v="South"/>
    <s v="OFF-PA-10000533"/>
    <x v="1"/>
    <s v="Paper"/>
    <s v="Southworth Parchment Paper &amp; Envelopes"/>
    <n v="13.08"/>
  </r>
  <r>
    <n v="2016"/>
    <s v="CA-2017-145905"/>
    <x v="12"/>
    <x v="31"/>
    <d v="2017-09-23T00:00:00"/>
    <s v="Standard Class"/>
    <s v="AM-10705"/>
    <s v="Anne McFarland"/>
    <s v="Consumer"/>
    <s v="United States"/>
    <s v="Auburn"/>
    <x v="19"/>
    <n v="36830"/>
    <s v="South"/>
    <s v="OFF-ST-10003716"/>
    <x v="1"/>
    <s v="Storage"/>
    <s v="Tennsco Double-Tier Lockers"/>
    <n v="900.08"/>
  </r>
  <r>
    <n v="2017"/>
    <s v="CA-2016-113110"/>
    <x v="37"/>
    <x v="531"/>
    <d v="2016-03-23T00:00:00"/>
    <s v="Standard Class"/>
    <s v="BK-11260"/>
    <s v="Berenike Kampe"/>
    <s v="Consumer"/>
    <s v="United States"/>
    <s v="San Bernardino"/>
    <x v="1"/>
    <n v="92404"/>
    <s v="West"/>
    <s v="OFF-BI-10000088"/>
    <x v="1"/>
    <s v="Binders"/>
    <s v="GBC Imprintable Covers"/>
    <n v="17.568000000000001"/>
  </r>
  <r>
    <n v="2018"/>
    <s v="CA-2016-113110"/>
    <x v="37"/>
    <x v="531"/>
    <d v="2016-03-23T00:00:00"/>
    <s v="Standard Class"/>
    <s v="BK-11260"/>
    <s v="Berenike Kampe"/>
    <s v="Consumer"/>
    <s v="United States"/>
    <s v="San Bernardino"/>
    <x v="1"/>
    <n v="92404"/>
    <s v="West"/>
    <s v="OFF-LA-10000240"/>
    <x v="1"/>
    <s v="Labels"/>
    <s v="Self-Adhesive Address Labels for Typewriters by Universal"/>
    <n v="14.62"/>
  </r>
  <r>
    <n v="2019"/>
    <s v="CA-2016-113110"/>
    <x v="37"/>
    <x v="531"/>
    <d v="2016-03-23T00:00:00"/>
    <s v="Standard Class"/>
    <s v="BK-11260"/>
    <s v="Berenike Kampe"/>
    <s v="Consumer"/>
    <s v="United States"/>
    <s v="San Bernardino"/>
    <x v="1"/>
    <n v="92404"/>
    <s v="West"/>
    <s v="OFF-SU-10001165"/>
    <x v="1"/>
    <s v="Supplies"/>
    <s v="Acme Elite Stainless Steel Scissors"/>
    <n v="33.36"/>
  </r>
  <r>
    <n v="2020"/>
    <s v="CA-2016-113110"/>
    <x v="37"/>
    <x v="531"/>
    <d v="2016-03-23T00:00:00"/>
    <s v="Standard Class"/>
    <s v="BK-11260"/>
    <s v="Berenike Kampe"/>
    <s v="Consumer"/>
    <s v="United States"/>
    <s v="San Bernardino"/>
    <x v="1"/>
    <n v="92404"/>
    <s v="West"/>
    <s v="OFF-PA-10002749"/>
    <x v="1"/>
    <s v="Paper"/>
    <s v="Wirebound Message Books, 5-1/2 x 4 Forms, 2 or 4 Forms per Page"/>
    <n v="40.14"/>
  </r>
  <r>
    <n v="2021"/>
    <s v="CA-2017-168354"/>
    <x v="12"/>
    <x v="251"/>
    <d v="2017-09-21T00:00:00"/>
    <s v="First Class"/>
    <s v="RH-19510"/>
    <s v="Rick Huthwaite"/>
    <s v="Home Office"/>
    <s v="United States"/>
    <s v="Providence"/>
    <x v="34"/>
    <n v="2908"/>
    <s v="East"/>
    <s v="OFF-ST-10001490"/>
    <x v="1"/>
    <s v="Storage"/>
    <s v="Hot File 7-Pocket, Floor Stand"/>
    <n v="1606.23"/>
  </r>
  <r>
    <n v="2022"/>
    <s v="CA-2017-168354"/>
    <x v="12"/>
    <x v="251"/>
    <d v="2017-09-21T00:00:00"/>
    <s v="First Class"/>
    <s v="RH-19510"/>
    <s v="Rick Huthwaite"/>
    <s v="Home Office"/>
    <s v="United States"/>
    <s v="Providence"/>
    <x v="34"/>
    <n v="2908"/>
    <s v="East"/>
    <s v="OFF-PA-10002377"/>
    <x v="1"/>
    <s v="Paper"/>
    <s v="Adams Telephone Message Book W/Dividers/Space For Phone Numbers, 5 1/4&quot;X8 1/2&quot;, 200/Messages"/>
    <n v="17.04"/>
  </r>
  <r>
    <n v="2023"/>
    <s v="CA-2017-168354"/>
    <x v="12"/>
    <x v="251"/>
    <d v="2017-09-21T00:00:00"/>
    <s v="First Class"/>
    <s v="RH-19510"/>
    <s v="Rick Huthwaite"/>
    <s v="Home Office"/>
    <s v="United States"/>
    <s v="Providence"/>
    <x v="34"/>
    <n v="2908"/>
    <s v="East"/>
    <s v="OFF-BI-10004826"/>
    <x v="1"/>
    <s v="Binders"/>
    <s v="JM Magazine Binder"/>
    <n v="49.53"/>
  </r>
  <r>
    <n v="2024"/>
    <s v="CA-2017-168354"/>
    <x v="12"/>
    <x v="251"/>
    <d v="2017-09-21T00:00:00"/>
    <s v="First Class"/>
    <s v="RH-19510"/>
    <s v="Rick Huthwaite"/>
    <s v="Home Office"/>
    <s v="United States"/>
    <s v="Providence"/>
    <x v="34"/>
    <n v="2908"/>
    <s v="East"/>
    <s v="FUR-CH-10004675"/>
    <x v="0"/>
    <s v="Chairs"/>
    <s v="Lifetime Advantage Folding Chairs, 4/Carton"/>
    <n v="872.32"/>
  </r>
  <r>
    <n v="2025"/>
    <s v="US-2018-111241"/>
    <x v="47"/>
    <x v="648"/>
    <d v="2018-08-22T00:00:00"/>
    <s v="Second Class"/>
    <s v="GM-14500"/>
    <s v="Gene McClure"/>
    <s v="Consumer"/>
    <s v="United States"/>
    <s v="Fresno"/>
    <x v="1"/>
    <n v="93727"/>
    <s v="West"/>
    <s v="OFF-BI-10002867"/>
    <x v="1"/>
    <s v="Binders"/>
    <s v="GBC Recycled Regency Composition Covers"/>
    <n v="239.12"/>
  </r>
  <r>
    <n v="2026"/>
    <s v="CA-2016-114237"/>
    <x v="37"/>
    <x v="649"/>
    <d v="2016-03-15T00:00:00"/>
    <s v="First Class"/>
    <s v="MC-17275"/>
    <s v="Marc Crier"/>
    <s v="Consumer"/>
    <s v="United States"/>
    <s v="Seattle"/>
    <x v="4"/>
    <n v="98103"/>
    <s v="West"/>
    <s v="FUR-BO-10004409"/>
    <x v="0"/>
    <s v="Bookcases"/>
    <s v="Safco Value Mate Series Steel Bookcases, Baked Enamel Finish on Steel, Gray"/>
    <n v="141.96"/>
  </r>
  <r>
    <n v="2027"/>
    <s v="CA-2017-113516"/>
    <x v="22"/>
    <x v="162"/>
    <d v="2017-09-10T00:00:00"/>
    <s v="Second Class"/>
    <s v="VM-21685"/>
    <s v="Valerie Mitchum"/>
    <s v="Home Office"/>
    <s v="United States"/>
    <s v="Lancaster"/>
    <x v="1"/>
    <n v="93534"/>
    <s v="West"/>
    <s v="OFF-BI-10002225"/>
    <x v="1"/>
    <s v="Binders"/>
    <s v="Square Ring Data Binders, Rigid 75 Pt. Covers, 11&quot; x 14-7/8&quot;"/>
    <n v="33.024000000000001"/>
  </r>
  <r>
    <n v="2028"/>
    <s v="CA-2017-113516"/>
    <x v="22"/>
    <x v="162"/>
    <d v="2017-09-10T00:00:00"/>
    <s v="Second Class"/>
    <s v="VM-21685"/>
    <s v="Valerie Mitchum"/>
    <s v="Home Office"/>
    <s v="United States"/>
    <s v="Lancaster"/>
    <x v="1"/>
    <n v="93534"/>
    <s v="West"/>
    <s v="OFF-BI-10001989"/>
    <x v="1"/>
    <s v="Binders"/>
    <s v="Premium Transparent Presentation Covers by GBC"/>
    <n v="67.135999999999996"/>
  </r>
  <r>
    <n v="2029"/>
    <s v="CA-2016-117961"/>
    <x v="5"/>
    <x v="650"/>
    <d v="2016-11-30T00:00:00"/>
    <s v="Standard Class"/>
    <s v="GP-14740"/>
    <s v="Guy Phonely"/>
    <s v="Corporate"/>
    <s v="United States"/>
    <s v="Leominster"/>
    <x v="31"/>
    <n v="1453"/>
    <s v="East"/>
    <s v="OFF-BI-10000343"/>
    <x v="1"/>
    <s v="Binders"/>
    <s v="Pressboard Covers with Storage Hooks, 9 1/2&quot; x 11&quot;, Light Blue"/>
    <n v="14.73"/>
  </r>
  <r>
    <n v="2030"/>
    <s v="CA-2016-117961"/>
    <x v="5"/>
    <x v="650"/>
    <d v="2016-11-30T00:00:00"/>
    <s v="Standard Class"/>
    <s v="GP-14740"/>
    <s v="Guy Phonely"/>
    <s v="Corporate"/>
    <s v="United States"/>
    <s v="Leominster"/>
    <x v="31"/>
    <n v="1453"/>
    <s v="East"/>
    <s v="OFF-ST-10001172"/>
    <x v="1"/>
    <s v="Storage"/>
    <s v="Tennsco Lockers, Sand"/>
    <n v="104.9"/>
  </r>
  <r>
    <n v="2031"/>
    <s v="CA-2016-117961"/>
    <x v="5"/>
    <x v="650"/>
    <d v="2016-11-30T00:00:00"/>
    <s v="Standard Class"/>
    <s v="GP-14740"/>
    <s v="Guy Phonely"/>
    <s v="Corporate"/>
    <s v="United States"/>
    <s v="Leominster"/>
    <x v="31"/>
    <n v="1453"/>
    <s v="East"/>
    <s v="OFF-BI-10003707"/>
    <x v="1"/>
    <s v="Binders"/>
    <s v="Aluminum Screw Posts"/>
    <n v="61.04"/>
  </r>
  <r>
    <n v="2032"/>
    <s v="CA-2016-117961"/>
    <x v="5"/>
    <x v="650"/>
    <d v="2016-11-30T00:00:00"/>
    <s v="Standard Class"/>
    <s v="GP-14740"/>
    <s v="Guy Phonely"/>
    <s v="Corporate"/>
    <s v="United States"/>
    <s v="Leominster"/>
    <x v="31"/>
    <n v="1453"/>
    <s v="East"/>
    <s v="OFF-PA-10001274"/>
    <x v="1"/>
    <s v="Paper"/>
    <s v="Loose Memo Sheets"/>
    <n v="10.95"/>
  </r>
  <r>
    <n v="2033"/>
    <s v="CA-2017-128923"/>
    <x v="4"/>
    <x v="10"/>
    <d v="2017-12-13T00:00:00"/>
    <s v="Standard Class"/>
    <s v="GB-14530"/>
    <s v="George Bell"/>
    <s v="Corporate"/>
    <s v="United States"/>
    <s v="Fort Worth"/>
    <x v="5"/>
    <n v="76106"/>
    <s v="Central"/>
    <s v="OFF-PA-10002250"/>
    <x v="1"/>
    <s v="Paper"/>
    <s v="Things To Do Today Pad"/>
    <n v="9.3919999999999995"/>
  </r>
  <r>
    <n v="2034"/>
    <s v="CA-2017-128923"/>
    <x v="4"/>
    <x v="10"/>
    <d v="2017-12-13T00:00:00"/>
    <s v="Standard Class"/>
    <s v="GB-14530"/>
    <s v="George Bell"/>
    <s v="Corporate"/>
    <s v="United States"/>
    <s v="Fort Worth"/>
    <x v="5"/>
    <n v="76106"/>
    <s v="Central"/>
    <s v="OFF-AR-10000475"/>
    <x v="1"/>
    <s v="Art"/>
    <s v="Hunt BOSTON Vista Battery-Operated Pencil Sharpener, Black"/>
    <n v="9.3279999999999994"/>
  </r>
  <r>
    <n v="2035"/>
    <s v="CA-2018-162481"/>
    <x v="30"/>
    <x v="145"/>
    <d v="2018-09-29T00:00:00"/>
    <s v="Standard Class"/>
    <s v="CT-11995"/>
    <s v="Carol Triggs"/>
    <s v="Consumer"/>
    <s v="United States"/>
    <s v="Rochester"/>
    <x v="11"/>
    <n v="55901"/>
    <s v="Central"/>
    <s v="OFF-BI-10002976"/>
    <x v="1"/>
    <s v="Binders"/>
    <s v="ACCOHIDE Binder by Acco"/>
    <n v="8.26"/>
  </r>
  <r>
    <n v="2036"/>
    <s v="CA-2018-162481"/>
    <x v="30"/>
    <x v="145"/>
    <d v="2018-09-29T00:00:00"/>
    <s v="Standard Class"/>
    <s v="CT-11995"/>
    <s v="Carol Triggs"/>
    <s v="Consumer"/>
    <s v="United States"/>
    <s v="Rochester"/>
    <x v="11"/>
    <n v="55901"/>
    <s v="Central"/>
    <s v="FUR-CH-10003061"/>
    <x v="0"/>
    <s v="Chairs"/>
    <s v="Global Leather Task Chair, Black"/>
    <n v="269.97000000000003"/>
  </r>
  <r>
    <n v="2037"/>
    <s v="CA-2016-119214"/>
    <x v="43"/>
    <x v="651"/>
    <d v="2016-01-27T00:00:00"/>
    <s v="Standard Class"/>
    <s v="CW-11905"/>
    <s v="Carl Weiss"/>
    <s v="Home Office"/>
    <s v="United States"/>
    <s v="Bozeman"/>
    <x v="37"/>
    <n v="59715"/>
    <s v="West"/>
    <s v="OFF-PA-10002893"/>
    <x v="1"/>
    <s v="Paper"/>
    <s v="Wirebound Service Call Books, 5 1/2&quot; x 4&quot;"/>
    <n v="29.04"/>
  </r>
  <r>
    <n v="2038"/>
    <s v="CA-2016-119214"/>
    <x v="43"/>
    <x v="651"/>
    <d v="2016-01-27T00:00:00"/>
    <s v="Standard Class"/>
    <s v="CW-11905"/>
    <s v="Carl Weiss"/>
    <s v="Home Office"/>
    <s v="United States"/>
    <s v="Bozeman"/>
    <x v="37"/>
    <n v="59715"/>
    <s v="West"/>
    <s v="OFF-LA-10003077"/>
    <x v="1"/>
    <s v="Labels"/>
    <s v="Avery 500"/>
    <n v="14.62"/>
  </r>
  <r>
    <n v="2039"/>
    <s v="CA-2016-122287"/>
    <x v="17"/>
    <x v="652"/>
    <d v="2016-06-23T00:00:00"/>
    <s v="Standard Class"/>
    <s v="SN-20560"/>
    <s v="Skye Norling"/>
    <s v="Home Office"/>
    <s v="United States"/>
    <s v="Peoria"/>
    <x v="16"/>
    <n v="85345"/>
    <s v="West"/>
    <s v="OFF-PA-10001661"/>
    <x v="1"/>
    <s v="Paper"/>
    <s v="Xerox 1922"/>
    <n v="11.952"/>
  </r>
  <r>
    <n v="2040"/>
    <s v="CA-2016-122287"/>
    <x v="17"/>
    <x v="652"/>
    <d v="2016-06-23T00:00:00"/>
    <s v="Standard Class"/>
    <s v="SN-20560"/>
    <s v="Skye Norling"/>
    <s v="Home Office"/>
    <s v="United States"/>
    <s v="Peoria"/>
    <x v="16"/>
    <n v="85345"/>
    <s v="West"/>
    <s v="OFF-BI-10004656"/>
    <x v="1"/>
    <s v="Binders"/>
    <s v="Peel &amp; Stick Add-On Corner Pockets"/>
    <n v="4.5359999999999996"/>
  </r>
  <r>
    <n v="2041"/>
    <s v="CA-2016-122287"/>
    <x v="17"/>
    <x v="652"/>
    <d v="2016-06-23T00:00:00"/>
    <s v="Standard Class"/>
    <s v="SN-20560"/>
    <s v="Skye Norling"/>
    <s v="Home Office"/>
    <s v="United States"/>
    <s v="Peoria"/>
    <x v="16"/>
    <n v="85345"/>
    <s v="West"/>
    <s v="OFF-BI-10003707"/>
    <x v="1"/>
    <s v="Binders"/>
    <s v="Aluminum Screw Posts"/>
    <n v="9.1560000000000006"/>
  </r>
  <r>
    <n v="2042"/>
    <s v="CA-2016-122287"/>
    <x v="17"/>
    <x v="652"/>
    <d v="2016-06-23T00:00:00"/>
    <s v="Standard Class"/>
    <s v="SN-20560"/>
    <s v="Skye Norling"/>
    <s v="Home Office"/>
    <s v="United States"/>
    <s v="Peoria"/>
    <x v="16"/>
    <n v="85345"/>
    <s v="West"/>
    <s v="FUR-FU-10004973"/>
    <x v="0"/>
    <s v="Furnishings"/>
    <s v="Flat Face Poster Frame"/>
    <n v="75.36"/>
  </r>
  <r>
    <n v="2043"/>
    <s v="CA-2016-104493"/>
    <x v="32"/>
    <x v="653"/>
    <d v="2016-10-08T00:00:00"/>
    <s v="Standard Class"/>
    <s v="EB-13705"/>
    <s v="Ed Braxton"/>
    <s v="Corporate"/>
    <s v="United States"/>
    <s v="San Diego"/>
    <x v="1"/>
    <n v="92105"/>
    <s v="West"/>
    <s v="OFF-BI-10004817"/>
    <x v="1"/>
    <s v="Binders"/>
    <s v="GBC Personal VeloBind Strips"/>
    <n v="57.503999999999998"/>
  </r>
  <r>
    <n v="2044"/>
    <s v="US-2018-158946"/>
    <x v="26"/>
    <x v="551"/>
    <d v="2018-11-23T00:00:00"/>
    <s v="Standard Class"/>
    <s v="JW-15220"/>
    <s v="Jane Waco"/>
    <s v="Corporate"/>
    <s v="United States"/>
    <s v="Lakewood"/>
    <x v="24"/>
    <n v="44107"/>
    <s v="East"/>
    <s v="OFF-AR-10001860"/>
    <x v="1"/>
    <s v="Art"/>
    <s v="BIC Liqua Brite Liner"/>
    <n v="38.863999999999997"/>
  </r>
  <r>
    <n v="2045"/>
    <s v="CA-2015-129168"/>
    <x v="47"/>
    <x v="654"/>
    <d v="2015-08-23T00:00:00"/>
    <s v="Standard Class"/>
    <s v="KB-16585"/>
    <s v="Ken Black"/>
    <s v="Corporate"/>
    <s v="United States"/>
    <s v="Houston"/>
    <x v="5"/>
    <n v="77095"/>
    <s v="Central"/>
    <s v="OFF-PA-10001639"/>
    <x v="1"/>
    <s v="Paper"/>
    <s v="Xerox 203"/>
    <n v="15.552"/>
  </r>
  <r>
    <n v="2046"/>
    <s v="CA-2017-131835"/>
    <x v="9"/>
    <x v="19"/>
    <d v="2017-07-21T00:00:00"/>
    <s v="Standard Class"/>
    <s v="MC-17590"/>
    <s v="Matt Collister"/>
    <s v="Corporate"/>
    <s v="United States"/>
    <s v="Perth Amboy"/>
    <x v="30"/>
    <n v="8861"/>
    <s v="East"/>
    <s v="OFF-AP-10004487"/>
    <x v="1"/>
    <s v="Appliances"/>
    <s v="Kensington 4 Outlet MasterPiece Compact Power Control Center"/>
    <n v="162.63999999999999"/>
  </r>
  <r>
    <n v="2047"/>
    <s v="CA-2017-131835"/>
    <x v="9"/>
    <x v="19"/>
    <d v="2017-07-21T00:00:00"/>
    <s v="Standard Class"/>
    <s v="MC-17590"/>
    <s v="Matt Collister"/>
    <s v="Corporate"/>
    <s v="United States"/>
    <s v="Perth Amboy"/>
    <x v="30"/>
    <n v="8861"/>
    <s v="East"/>
    <s v="TEC-PH-10001760"/>
    <x v="2"/>
    <s v="Phones"/>
    <s v="Bose SoundLink Bluetooth Speaker"/>
    <n v="597"/>
  </r>
  <r>
    <n v="2048"/>
    <s v="CA-2017-131835"/>
    <x v="9"/>
    <x v="19"/>
    <d v="2017-07-21T00:00:00"/>
    <s v="Standard Class"/>
    <s v="MC-17590"/>
    <s v="Matt Collister"/>
    <s v="Corporate"/>
    <s v="United States"/>
    <s v="Perth Amboy"/>
    <x v="30"/>
    <n v="8861"/>
    <s v="East"/>
    <s v="OFF-PA-10004071"/>
    <x v="1"/>
    <s v="Paper"/>
    <s v="Eaton Premium Continuous-Feed Paper, 25% Cotton, Letter Size, White, 1000 Shts/Box"/>
    <n v="55.48"/>
  </r>
  <r>
    <n v="2049"/>
    <s v="CA-2016-142237"/>
    <x v="9"/>
    <x v="655"/>
    <d v="2016-07-13T00:00:00"/>
    <s v="First Class"/>
    <s v="CK-12595"/>
    <s v="Clytie Kelty"/>
    <s v="Consumer"/>
    <s v="United States"/>
    <s v="Philadelphia"/>
    <x v="9"/>
    <n v="19134"/>
    <s v="East"/>
    <s v="FUR-FU-10004848"/>
    <x v="0"/>
    <s v="Furnishings"/>
    <s v="Howard Miller 13-3/4&quot; Diameter Brushed Chrome Round Wall Clock"/>
    <n v="289.8"/>
  </r>
  <r>
    <n v="2050"/>
    <s v="CA-2016-142237"/>
    <x v="9"/>
    <x v="655"/>
    <d v="2016-07-13T00:00:00"/>
    <s v="First Class"/>
    <s v="CK-12595"/>
    <s v="Clytie Kelty"/>
    <s v="Consumer"/>
    <s v="United States"/>
    <s v="Philadelphia"/>
    <x v="9"/>
    <n v="19134"/>
    <s v="East"/>
    <s v="OFF-BI-10004022"/>
    <x v="1"/>
    <s v="Binders"/>
    <s v="Acco Suede Grain Vinyl Round Ring Binder"/>
    <n v="2.5019999999999998"/>
  </r>
  <r>
    <n v="2051"/>
    <s v="CA-2016-142237"/>
    <x v="9"/>
    <x v="655"/>
    <d v="2016-07-13T00:00:00"/>
    <s v="First Class"/>
    <s v="CK-12595"/>
    <s v="Clytie Kelty"/>
    <s v="Consumer"/>
    <s v="United States"/>
    <s v="Philadelphia"/>
    <x v="9"/>
    <n v="19134"/>
    <s v="East"/>
    <s v="OFF-BI-10003669"/>
    <x v="1"/>
    <s v="Binders"/>
    <s v="3M Organizer Strips"/>
    <n v="6.48"/>
  </r>
  <r>
    <n v="2052"/>
    <s v="CA-2016-142237"/>
    <x v="9"/>
    <x v="655"/>
    <d v="2016-07-13T00:00:00"/>
    <s v="First Class"/>
    <s v="CK-12595"/>
    <s v="Clytie Kelty"/>
    <s v="Consumer"/>
    <s v="United States"/>
    <s v="Philadelphia"/>
    <x v="9"/>
    <n v="19134"/>
    <s v="East"/>
    <s v="FUR-CH-10003833"/>
    <x v="0"/>
    <s v="Chairs"/>
    <s v="Novimex Fabric Task Chair"/>
    <n v="341.488"/>
  </r>
  <r>
    <n v="2053"/>
    <s v="CA-2016-142237"/>
    <x v="9"/>
    <x v="655"/>
    <d v="2016-07-13T00:00:00"/>
    <s v="First Class"/>
    <s v="CK-12595"/>
    <s v="Clytie Kelty"/>
    <s v="Consumer"/>
    <s v="United States"/>
    <s v="Philadelphia"/>
    <x v="9"/>
    <n v="19134"/>
    <s v="East"/>
    <s v="OFF-AR-10003732"/>
    <x v="1"/>
    <s v="Art"/>
    <s v="Newell 333"/>
    <n v="11.12"/>
  </r>
  <r>
    <n v="2054"/>
    <s v="CA-2016-142237"/>
    <x v="9"/>
    <x v="655"/>
    <d v="2016-07-13T00:00:00"/>
    <s v="First Class"/>
    <s v="CK-12595"/>
    <s v="Clytie Kelty"/>
    <s v="Consumer"/>
    <s v="United States"/>
    <s v="Philadelphia"/>
    <x v="9"/>
    <n v="19134"/>
    <s v="East"/>
    <s v="FUR-FU-10003142"/>
    <x v="0"/>
    <s v="Furnishings"/>
    <s v="Master Big Foot Doorstop, Beige"/>
    <n v="25.344000000000001"/>
  </r>
  <r>
    <n v="2055"/>
    <s v="CA-2017-136434"/>
    <x v="5"/>
    <x v="49"/>
    <d v="2017-12-07T00:00:00"/>
    <s v="Standard Class"/>
    <s v="RD-19480"/>
    <s v="Rick Duston"/>
    <s v="Consumer"/>
    <s v="United States"/>
    <s v="Richmond"/>
    <x v="14"/>
    <n v="47374"/>
    <s v="Central"/>
    <s v="FUR-FU-10001196"/>
    <x v="0"/>
    <s v="Furnishings"/>
    <s v="DAX Cubicle Frames - 8x10"/>
    <n v="17.309999999999999"/>
  </r>
  <r>
    <n v="2056"/>
    <s v="CA-2018-120376"/>
    <x v="33"/>
    <x v="66"/>
    <d v="2018-12-25T00:00:00"/>
    <s v="First Class"/>
    <s v="TP-21130"/>
    <s v="Theone Pippenger"/>
    <s v="Consumer"/>
    <s v="United States"/>
    <s v="Detroit"/>
    <x v="12"/>
    <n v="48227"/>
    <s v="Central"/>
    <s v="TEC-AC-10001114"/>
    <x v="2"/>
    <s v="Accessories"/>
    <s v="Microsoft Wireless Mobile Mouse 4000"/>
    <n v="199.95"/>
  </r>
  <r>
    <n v="2057"/>
    <s v="CA-2018-120376"/>
    <x v="33"/>
    <x v="66"/>
    <d v="2018-12-25T00:00:00"/>
    <s v="First Class"/>
    <s v="TP-21130"/>
    <s v="Theone Pippenger"/>
    <s v="Consumer"/>
    <s v="United States"/>
    <s v="Detroit"/>
    <x v="12"/>
    <n v="48227"/>
    <s v="Central"/>
    <s v="FUR-CH-10002335"/>
    <x v="0"/>
    <s v="Chairs"/>
    <s v="Hon GuestStacker Chair"/>
    <n v="1586.69"/>
  </r>
  <r>
    <n v="2058"/>
    <s v="CA-2018-120376"/>
    <x v="33"/>
    <x v="66"/>
    <d v="2018-12-25T00:00:00"/>
    <s v="First Class"/>
    <s v="TP-21130"/>
    <s v="Theone Pippenger"/>
    <s v="Consumer"/>
    <s v="United States"/>
    <s v="Detroit"/>
    <x v="12"/>
    <n v="48227"/>
    <s v="Central"/>
    <s v="TEC-AC-10000844"/>
    <x v="2"/>
    <s v="Accessories"/>
    <s v="LogitechÂ Gaming G510s - Keyboard"/>
    <n v="84.99"/>
  </r>
  <r>
    <n v="2059"/>
    <s v="CA-2018-120376"/>
    <x v="33"/>
    <x v="66"/>
    <d v="2018-12-25T00:00:00"/>
    <s v="First Class"/>
    <s v="TP-21130"/>
    <s v="Theone Pippenger"/>
    <s v="Consumer"/>
    <s v="United States"/>
    <s v="Detroit"/>
    <x v="12"/>
    <n v="48227"/>
    <s v="Central"/>
    <s v="FUR-TA-10004534"/>
    <x v="0"/>
    <s v="Tables"/>
    <s v="Bevis 44 x 96 Conference Tables"/>
    <n v="411.8"/>
  </r>
  <r>
    <n v="2060"/>
    <s v="CA-2015-106439"/>
    <x v="28"/>
    <x v="656"/>
    <d v="2015-11-04T00:00:00"/>
    <s v="Standard Class"/>
    <s v="GG-14650"/>
    <s v="Greg Guthrie"/>
    <s v="Corporate"/>
    <s v="United States"/>
    <s v="Los Angeles"/>
    <x v="1"/>
    <n v="90049"/>
    <s v="West"/>
    <s v="OFF-FA-10002975"/>
    <x v="1"/>
    <s v="Fasteners"/>
    <s v="Staples"/>
    <n v="11.34"/>
  </r>
  <r>
    <n v="2061"/>
    <s v="CA-2015-106439"/>
    <x v="28"/>
    <x v="656"/>
    <d v="2015-11-04T00:00:00"/>
    <s v="Standard Class"/>
    <s v="GG-14650"/>
    <s v="Greg Guthrie"/>
    <s v="Corporate"/>
    <s v="United States"/>
    <s v="Los Angeles"/>
    <x v="1"/>
    <n v="90049"/>
    <s v="West"/>
    <s v="OFF-ST-10003996"/>
    <x v="1"/>
    <s v="Storage"/>
    <s v="Letter/Legal File Tote with Clear Snap-On Lid, Black Granite"/>
    <n v="80.3"/>
  </r>
  <r>
    <n v="2062"/>
    <s v="CA-2015-106439"/>
    <x v="28"/>
    <x v="656"/>
    <d v="2015-11-04T00:00:00"/>
    <s v="Standard Class"/>
    <s v="GG-14650"/>
    <s v="Greg Guthrie"/>
    <s v="Corporate"/>
    <s v="United States"/>
    <s v="Los Angeles"/>
    <x v="1"/>
    <n v="90049"/>
    <s v="West"/>
    <s v="OFF-BI-10002571"/>
    <x v="1"/>
    <s v="Binders"/>
    <s v="Avery Framed View Binder, EZD Ring (Locking), Navy, 1 1/2&quot;"/>
    <n v="15.968"/>
  </r>
  <r>
    <n v="2063"/>
    <s v="CA-2015-106439"/>
    <x v="28"/>
    <x v="656"/>
    <d v="2015-11-04T00:00:00"/>
    <s v="Standard Class"/>
    <s v="GG-14650"/>
    <s v="Greg Guthrie"/>
    <s v="Corporate"/>
    <s v="United States"/>
    <s v="Los Angeles"/>
    <x v="1"/>
    <n v="90049"/>
    <s v="West"/>
    <s v="OFF-PA-10000477"/>
    <x v="1"/>
    <s v="Paper"/>
    <s v="Xerox 1952"/>
    <n v="64.739999999999995"/>
  </r>
  <r>
    <n v="2064"/>
    <s v="CA-2015-106439"/>
    <x v="28"/>
    <x v="656"/>
    <d v="2015-11-04T00:00:00"/>
    <s v="Standard Class"/>
    <s v="GG-14650"/>
    <s v="Greg Guthrie"/>
    <s v="Corporate"/>
    <s v="United States"/>
    <s v="Los Angeles"/>
    <x v="1"/>
    <n v="90049"/>
    <s v="West"/>
    <s v="OFF-BI-10004209"/>
    <x v="1"/>
    <s v="Binders"/>
    <s v="Fellowes Twister Kit, Gray/Clear, 3/pkg"/>
    <n v="19.295999999999999"/>
  </r>
  <r>
    <n v="2065"/>
    <s v="CA-2015-106439"/>
    <x v="28"/>
    <x v="656"/>
    <d v="2015-11-04T00:00:00"/>
    <s v="Standard Class"/>
    <s v="GG-14650"/>
    <s v="Greg Guthrie"/>
    <s v="Corporate"/>
    <s v="United States"/>
    <s v="Los Angeles"/>
    <x v="1"/>
    <n v="90049"/>
    <s v="West"/>
    <s v="OFF-ST-10001963"/>
    <x v="1"/>
    <s v="Storage"/>
    <s v="Tennsco Regal Shelving Units"/>
    <n v="405.64"/>
  </r>
  <r>
    <n v="2066"/>
    <s v="CA-2015-106439"/>
    <x v="28"/>
    <x v="656"/>
    <d v="2015-11-04T00:00:00"/>
    <s v="Standard Class"/>
    <s v="GG-14650"/>
    <s v="Greg Guthrie"/>
    <s v="Corporate"/>
    <s v="United States"/>
    <s v="Los Angeles"/>
    <x v="1"/>
    <n v="90049"/>
    <s v="West"/>
    <s v="FUR-CH-10003833"/>
    <x v="0"/>
    <s v="Chairs"/>
    <s v="Novimex Fabric Task Chair"/>
    <n v="146.352"/>
  </r>
  <r>
    <n v="2067"/>
    <s v="CA-2015-106439"/>
    <x v="28"/>
    <x v="656"/>
    <d v="2015-11-04T00:00:00"/>
    <s v="Standard Class"/>
    <s v="GG-14650"/>
    <s v="Greg Guthrie"/>
    <s v="Corporate"/>
    <s v="United States"/>
    <s v="Los Angeles"/>
    <x v="1"/>
    <n v="90049"/>
    <s v="West"/>
    <s v="TEC-AC-10004568"/>
    <x v="2"/>
    <s v="Accessories"/>
    <s v="MaxellÂ LTO Ultrium - 800 GB"/>
    <n v="251.91"/>
  </r>
  <r>
    <n v="2068"/>
    <s v="CA-2015-106439"/>
    <x v="28"/>
    <x v="656"/>
    <d v="2015-11-04T00:00:00"/>
    <s v="Standard Class"/>
    <s v="GG-14650"/>
    <s v="Greg Guthrie"/>
    <s v="Corporate"/>
    <s v="United States"/>
    <s v="Los Angeles"/>
    <x v="1"/>
    <n v="90049"/>
    <s v="West"/>
    <s v="OFF-AR-10001419"/>
    <x v="1"/>
    <s v="Art"/>
    <s v="Newell 325"/>
    <n v="12.39"/>
  </r>
  <r>
    <n v="2069"/>
    <s v="CA-2016-133452"/>
    <x v="3"/>
    <x v="657"/>
    <d v="2016-04-19T00:00:00"/>
    <s v="Standard Class"/>
    <s v="ZC-21910"/>
    <s v="Zuschuss Carroll"/>
    <s v="Consumer"/>
    <s v="United States"/>
    <s v="Pomona"/>
    <x v="1"/>
    <n v="91767"/>
    <s v="West"/>
    <s v="TEC-AC-10002800"/>
    <x v="2"/>
    <s v="Accessories"/>
    <s v="Plantronics Audio 478 Stereo USB Headset"/>
    <n v="199.96"/>
  </r>
  <r>
    <n v="2070"/>
    <s v="CA-2016-133452"/>
    <x v="3"/>
    <x v="657"/>
    <d v="2016-04-19T00:00:00"/>
    <s v="Standard Class"/>
    <s v="ZC-21910"/>
    <s v="Zuschuss Carroll"/>
    <s v="Consumer"/>
    <s v="United States"/>
    <s v="Pomona"/>
    <x v="1"/>
    <n v="91767"/>
    <s v="West"/>
    <s v="FUR-TA-10003954"/>
    <x v="0"/>
    <s v="Tables"/>
    <s v="Hon 94000 Series Round Tables"/>
    <n v="710.83199999999999"/>
  </r>
  <r>
    <n v="2071"/>
    <s v="CA-2017-146521"/>
    <x v="9"/>
    <x v="658"/>
    <d v="2017-07-23T00:00:00"/>
    <s v="Second Class"/>
    <s v="CC-12610"/>
    <s v="Corey Catlett"/>
    <s v="Corporate"/>
    <s v="United States"/>
    <s v="Philadelphia"/>
    <x v="9"/>
    <n v="19134"/>
    <s v="East"/>
    <s v="OFF-BI-10000301"/>
    <x v="1"/>
    <s v="Binders"/>
    <s v="GBC Instant Report Kit"/>
    <n v="1.9410000000000001"/>
  </r>
  <r>
    <n v="2072"/>
    <s v="US-2018-110996"/>
    <x v="26"/>
    <x v="225"/>
    <d v="2018-11-25T00:00:00"/>
    <s v="Standard Class"/>
    <s v="KA-16525"/>
    <s v="Kelly Andreada"/>
    <s v="Consumer"/>
    <s v="United States"/>
    <s v="Ontario"/>
    <x v="1"/>
    <n v="91761"/>
    <s v="West"/>
    <s v="FUR-CH-10003956"/>
    <x v="0"/>
    <s v="Chairs"/>
    <s v="Novimex High-Tech Fabric Mesh Task Chair"/>
    <n v="283.92"/>
  </r>
  <r>
    <n v="2073"/>
    <s v="CA-2017-129693"/>
    <x v="5"/>
    <x v="491"/>
    <d v="2017-12-02T00:00:00"/>
    <s v="Standard Class"/>
    <s v="TC-20980"/>
    <s v="Tamara Chand"/>
    <s v="Corporate"/>
    <s v="United States"/>
    <s v="Seattle"/>
    <x v="4"/>
    <n v="98105"/>
    <s v="West"/>
    <s v="OFF-BI-10002954"/>
    <x v="1"/>
    <s v="Binders"/>
    <s v="Newell 3-Hole Punched Plastic Slotted Magazine Holders for Binders"/>
    <n v="7.3120000000000003"/>
  </r>
  <r>
    <n v="2074"/>
    <s v="CA-2018-122504"/>
    <x v="0"/>
    <x v="659"/>
    <d v="2018-11-12T00:00:00"/>
    <s v="Second Class"/>
    <s v="DB-13270"/>
    <s v="Deborah Brumfield"/>
    <s v="Home Office"/>
    <s v="United States"/>
    <s v="Brentwood"/>
    <x v="1"/>
    <n v="94513"/>
    <s v="West"/>
    <s v="TEC-AC-10003289"/>
    <x v="2"/>
    <s v="Accessories"/>
    <s v="Anker Ultra-Slim Mini Bluetooth 3.0 Wireless Keyboard"/>
    <n v="59.97"/>
  </r>
  <r>
    <n v="2075"/>
    <s v="CA-2018-122504"/>
    <x v="0"/>
    <x v="659"/>
    <d v="2018-11-12T00:00:00"/>
    <s v="Second Class"/>
    <s v="DB-13270"/>
    <s v="Deborah Brumfield"/>
    <s v="Home Office"/>
    <s v="United States"/>
    <s v="Brentwood"/>
    <x v="1"/>
    <n v="94513"/>
    <s v="West"/>
    <s v="TEC-PH-10002468"/>
    <x v="2"/>
    <s v="Phones"/>
    <s v="Plantronics CS 50-USB -Â headsetÂ - Convertible, Monaural"/>
    <n v="761.54399999999998"/>
  </r>
  <r>
    <n v="2076"/>
    <s v="CA-2015-131051"/>
    <x v="4"/>
    <x v="588"/>
    <d v="2015-12-05T00:00:00"/>
    <s v="Standard Class"/>
    <s v="TR-21325"/>
    <s v="Toby Ritter"/>
    <s v="Consumer"/>
    <s v="United States"/>
    <s v="San Francisco"/>
    <x v="1"/>
    <n v="94122"/>
    <s v="West"/>
    <s v="FUR-FU-10001861"/>
    <x v="0"/>
    <s v="Furnishings"/>
    <s v="Floodlight Indoor Halogen Bulbs, 1 Bulb per Pack, 60 Watts"/>
    <n v="58.2"/>
  </r>
  <r>
    <n v="2077"/>
    <s v="CA-2018-140676"/>
    <x v="14"/>
    <x v="510"/>
    <d v="2018-09-15T00:00:00"/>
    <s v="First Class"/>
    <s v="BF-11080"/>
    <s v="Bart Folk"/>
    <s v="Consumer"/>
    <s v="United States"/>
    <s v="Baltimore"/>
    <x v="39"/>
    <n v="21215"/>
    <s v="East"/>
    <s v="OFF-PA-10004082"/>
    <x v="1"/>
    <s v="Paper"/>
    <s v="Adams Telephone Message Book w/Frequently-Called Numbers Space, 400 Messages per Book"/>
    <n v="39.9"/>
  </r>
  <r>
    <n v="2078"/>
    <s v="CA-2018-140676"/>
    <x v="14"/>
    <x v="510"/>
    <d v="2018-09-15T00:00:00"/>
    <s v="First Class"/>
    <s v="BF-11080"/>
    <s v="Bart Folk"/>
    <s v="Consumer"/>
    <s v="United States"/>
    <s v="Baltimore"/>
    <x v="39"/>
    <n v="21215"/>
    <s v="East"/>
    <s v="OFF-AP-10000358"/>
    <x v="1"/>
    <s v="Appliances"/>
    <s v="Fellowes Basic Home/Office Series Surge Protectors"/>
    <n v="90.86"/>
  </r>
  <r>
    <n v="2079"/>
    <s v="CA-2018-140676"/>
    <x v="14"/>
    <x v="510"/>
    <d v="2018-09-15T00:00:00"/>
    <s v="First Class"/>
    <s v="BF-11080"/>
    <s v="Bart Folk"/>
    <s v="Consumer"/>
    <s v="United States"/>
    <s v="Baltimore"/>
    <x v="39"/>
    <n v="21215"/>
    <s v="East"/>
    <s v="OFF-PA-10004243"/>
    <x v="1"/>
    <s v="Paper"/>
    <s v="Xerox 1939"/>
    <n v="94.85"/>
  </r>
  <r>
    <n v="2080"/>
    <s v="CA-2016-120103"/>
    <x v="27"/>
    <x v="100"/>
    <d v="2016-12-29T00:00:00"/>
    <s v="Standard Class"/>
    <s v="MS-17365"/>
    <s v="Maribeth Schnelling"/>
    <s v="Consumer"/>
    <s v="United States"/>
    <s v="Phoenix"/>
    <x v="16"/>
    <n v="85023"/>
    <s v="West"/>
    <s v="OFF-PA-10001295"/>
    <x v="1"/>
    <s v="Paper"/>
    <s v="Computer Printout Paper with Letter-Trim Perforations"/>
    <n v="106.232"/>
  </r>
  <r>
    <n v="2081"/>
    <s v="CA-2016-120103"/>
    <x v="27"/>
    <x v="100"/>
    <d v="2016-12-29T00:00:00"/>
    <s v="Standard Class"/>
    <s v="MS-17365"/>
    <s v="Maribeth Schnelling"/>
    <s v="Consumer"/>
    <s v="United States"/>
    <s v="Phoenix"/>
    <x v="16"/>
    <n v="85023"/>
    <s v="West"/>
    <s v="TEC-PH-10002170"/>
    <x v="2"/>
    <s v="Phones"/>
    <s v="ClearSounds CSC500 Amplified Spirit Phone Corded phone"/>
    <n v="111.98399999999999"/>
  </r>
  <r>
    <n v="2082"/>
    <s v="CA-2016-120103"/>
    <x v="27"/>
    <x v="100"/>
    <d v="2016-12-29T00:00:00"/>
    <s v="Standard Class"/>
    <s v="MS-17365"/>
    <s v="Maribeth Schnelling"/>
    <s v="Consumer"/>
    <s v="United States"/>
    <s v="Phoenix"/>
    <x v="16"/>
    <n v="85023"/>
    <s v="West"/>
    <s v="FUR-FU-10002885"/>
    <x v="0"/>
    <s v="Furnishings"/>
    <s v="Magna Visual Magnetic Picture Hangers"/>
    <n v="7.7119999999999997"/>
  </r>
  <r>
    <n v="2083"/>
    <s v="CA-2018-104647"/>
    <x v="51"/>
    <x v="660"/>
    <d v="2018-03-01T00:00:00"/>
    <s v="Standard Class"/>
    <s v="CK-12595"/>
    <s v="Clytie Kelty"/>
    <s v="Consumer"/>
    <s v="United States"/>
    <s v="Los Angeles"/>
    <x v="1"/>
    <n v="90008"/>
    <s v="West"/>
    <s v="OFF-PA-10002870"/>
    <x v="1"/>
    <s v="Paper"/>
    <s v="Ampad Phone Message Book, Recycled, 400 Message Capacity, 5 Â¾â€ x 11â€"/>
    <n v="37.44"/>
  </r>
  <r>
    <n v="2084"/>
    <s v="CA-2015-110352"/>
    <x v="5"/>
    <x v="533"/>
    <d v="2015-11-29T00:00:00"/>
    <s v="Standard Class"/>
    <s v="ED-13885"/>
    <s v="Emily Ducich"/>
    <s v="Home Office"/>
    <s v="United States"/>
    <s v="Houston"/>
    <x v="5"/>
    <n v="77036"/>
    <s v="Central"/>
    <s v="OFF-LA-10003923"/>
    <x v="1"/>
    <s v="Labels"/>
    <s v="Alphabetical Labels for Top Tab Filing"/>
    <n v="23.68"/>
  </r>
  <r>
    <n v="2085"/>
    <s v="CA-2017-140501"/>
    <x v="17"/>
    <x v="661"/>
    <d v="2017-06-28T00:00:00"/>
    <s v="Standard Class"/>
    <s v="IM-15070"/>
    <s v="Irene Maddox"/>
    <s v="Consumer"/>
    <s v="United States"/>
    <s v="New York City"/>
    <x v="15"/>
    <n v="10009"/>
    <s v="East"/>
    <s v="OFF-LA-10003510"/>
    <x v="1"/>
    <s v="Labels"/>
    <s v="Avery 4027 File Folder Labels for Dot Matrix Printers, 5000 Labels per Box, White"/>
    <n v="122.12"/>
  </r>
  <r>
    <n v="2086"/>
    <s v="CA-2017-140501"/>
    <x v="17"/>
    <x v="661"/>
    <d v="2017-06-28T00:00:00"/>
    <s v="Standard Class"/>
    <s v="IM-15070"/>
    <s v="Irene Maddox"/>
    <s v="Consumer"/>
    <s v="United States"/>
    <s v="New York City"/>
    <x v="15"/>
    <n v="10009"/>
    <s v="East"/>
    <s v="OFF-LA-10000248"/>
    <x v="1"/>
    <s v="Labels"/>
    <s v="Avery 52"/>
    <n v="18.45"/>
  </r>
  <r>
    <n v="2087"/>
    <s v="CA-2017-140501"/>
    <x v="17"/>
    <x v="661"/>
    <d v="2017-06-28T00:00:00"/>
    <s v="Standard Class"/>
    <s v="IM-15070"/>
    <s v="Irene Maddox"/>
    <s v="Consumer"/>
    <s v="United States"/>
    <s v="New York City"/>
    <x v="15"/>
    <n v="10009"/>
    <s v="East"/>
    <s v="OFF-ST-10000060"/>
    <x v="1"/>
    <s v="Storage"/>
    <s v="Fellowes Bankers Box Staxonsteel Drawer File/Stacking System"/>
    <n v="324.89999999999998"/>
  </r>
  <r>
    <n v="2088"/>
    <s v="CA-2017-140501"/>
    <x v="17"/>
    <x v="661"/>
    <d v="2017-06-28T00:00:00"/>
    <s v="Standard Class"/>
    <s v="IM-15070"/>
    <s v="Irene Maddox"/>
    <s v="Consumer"/>
    <s v="United States"/>
    <s v="New York City"/>
    <x v="15"/>
    <n v="10009"/>
    <s v="East"/>
    <s v="OFF-PA-10003129"/>
    <x v="1"/>
    <s v="Paper"/>
    <s v="Tops White Computer Printout Paper"/>
    <n v="146.72999999999999"/>
  </r>
  <r>
    <n v="2089"/>
    <s v="CA-2017-140501"/>
    <x v="17"/>
    <x v="661"/>
    <d v="2017-06-28T00:00:00"/>
    <s v="Standard Class"/>
    <s v="IM-15070"/>
    <s v="Irene Maddox"/>
    <s v="Consumer"/>
    <s v="United States"/>
    <s v="New York City"/>
    <x v="15"/>
    <n v="10009"/>
    <s v="East"/>
    <s v="OFF-FA-10004076"/>
    <x v="1"/>
    <s v="Fasteners"/>
    <s v="Translucent Push Pins by OIC"/>
    <n v="3.96"/>
  </r>
  <r>
    <n v="2090"/>
    <s v="CA-2016-139290"/>
    <x v="28"/>
    <x v="662"/>
    <d v="2016-10-30T00:00:00"/>
    <s v="Standard Class"/>
    <s v="MY-17380"/>
    <s v="Maribeth Yedwab"/>
    <s v="Corporate"/>
    <s v="United States"/>
    <s v="Rancho Cucamonga"/>
    <x v="1"/>
    <n v="91730"/>
    <s v="West"/>
    <s v="OFF-LA-10004008"/>
    <x v="1"/>
    <s v="Labels"/>
    <s v="Avery 507"/>
    <n v="5.76"/>
  </r>
  <r>
    <n v="2091"/>
    <s v="CA-2018-166142"/>
    <x v="9"/>
    <x v="663"/>
    <d v="2018-07-19T00:00:00"/>
    <s v="Standard Class"/>
    <s v="MM-17260"/>
    <s v="Magdelene Morse"/>
    <s v="Consumer"/>
    <s v="United States"/>
    <s v="Wilmington"/>
    <x v="13"/>
    <n v="19805"/>
    <s v="East"/>
    <s v="OFF-BI-10004094"/>
    <x v="1"/>
    <s v="Binders"/>
    <s v="GBC Standard Plastic Binding Systems Combs"/>
    <n v="26.55"/>
  </r>
  <r>
    <n v="2092"/>
    <s v="CA-2018-166142"/>
    <x v="9"/>
    <x v="663"/>
    <d v="2018-07-19T00:00:00"/>
    <s v="Standard Class"/>
    <s v="MM-17260"/>
    <s v="Magdelene Morse"/>
    <s v="Consumer"/>
    <s v="United States"/>
    <s v="Wilmington"/>
    <x v="13"/>
    <n v="19805"/>
    <s v="East"/>
    <s v="FUR-TA-10004607"/>
    <x v="0"/>
    <s v="Tables"/>
    <s v="Hon 2111 Invitation Series Straight Table"/>
    <n v="310.44299999999998"/>
  </r>
  <r>
    <n v="2093"/>
    <s v="CA-2015-145926"/>
    <x v="26"/>
    <x v="664"/>
    <d v="2015-11-21T00:00:00"/>
    <s v="Standard Class"/>
    <s v="MP-17470"/>
    <s v="Mark Packer"/>
    <s v="Home Office"/>
    <s v="United States"/>
    <s v="Moorhead"/>
    <x v="11"/>
    <n v="56560"/>
    <s v="Central"/>
    <s v="FUR-CH-10004289"/>
    <x v="0"/>
    <s v="Chairs"/>
    <s v="Global Super Steno Chair"/>
    <n v="479.9"/>
  </r>
  <r>
    <n v="2094"/>
    <s v="CA-2016-149678"/>
    <x v="3"/>
    <x v="657"/>
    <d v="2016-04-15T00:00:00"/>
    <s v="Second Class"/>
    <s v="AW-10840"/>
    <s v="Anthony Witt"/>
    <s v="Consumer"/>
    <s v="United States"/>
    <s v="Farmington"/>
    <x v="27"/>
    <n v="87401"/>
    <s v="West"/>
    <s v="OFF-SU-10004498"/>
    <x v="1"/>
    <s v="Supplies"/>
    <s v="Martin-Yale Premier Letter Opener"/>
    <n v="12.88"/>
  </r>
  <r>
    <n v="2095"/>
    <s v="US-2016-164357"/>
    <x v="5"/>
    <x v="665"/>
    <d v="2016-11-29T00:00:00"/>
    <s v="Standard Class"/>
    <s v="SF-20065"/>
    <s v="Sandra Flanagan"/>
    <s v="Consumer"/>
    <s v="United States"/>
    <s v="Wilmington"/>
    <x v="3"/>
    <n v="28403"/>
    <s v="South"/>
    <s v="OFF-AR-10001177"/>
    <x v="1"/>
    <s v="Art"/>
    <s v="Newell 349"/>
    <n v="13.12"/>
  </r>
  <r>
    <n v="2096"/>
    <s v="US-2017-146570"/>
    <x v="7"/>
    <x v="666"/>
    <d v="2017-05-20T00:00:00"/>
    <s v="Standard Class"/>
    <s v="SN-20710"/>
    <s v="Steve Nguyen"/>
    <s v="Home Office"/>
    <s v="United States"/>
    <s v="Jackson"/>
    <x v="35"/>
    <n v="39212"/>
    <s v="South"/>
    <s v="OFF-BI-10001718"/>
    <x v="1"/>
    <s v="Binders"/>
    <s v="GBC DocuBind P50 Personal Binding Machine"/>
    <n v="511.84"/>
  </r>
  <r>
    <n v="2097"/>
    <s v="US-2017-146570"/>
    <x v="7"/>
    <x v="666"/>
    <d v="2017-05-20T00:00:00"/>
    <s v="Standard Class"/>
    <s v="SN-20710"/>
    <s v="Steve Nguyen"/>
    <s v="Home Office"/>
    <s v="United States"/>
    <s v="Jackson"/>
    <x v="35"/>
    <n v="39212"/>
    <s v="South"/>
    <s v="OFF-AR-10004602"/>
    <x v="1"/>
    <s v="Art"/>
    <s v="Boston KS Multi-Size Manual Pencil Sharpener"/>
    <n v="91.96"/>
  </r>
  <r>
    <n v="2098"/>
    <s v="US-2017-146570"/>
    <x v="7"/>
    <x v="666"/>
    <d v="2017-05-20T00:00:00"/>
    <s v="Standard Class"/>
    <s v="SN-20710"/>
    <s v="Steve Nguyen"/>
    <s v="Home Office"/>
    <s v="United States"/>
    <s v="Jackson"/>
    <x v="35"/>
    <n v="39212"/>
    <s v="South"/>
    <s v="OFF-AR-10003856"/>
    <x v="1"/>
    <s v="Art"/>
    <s v="Newell 344"/>
    <n v="8.34"/>
  </r>
  <r>
    <n v="2099"/>
    <s v="CA-2018-124401"/>
    <x v="22"/>
    <x v="210"/>
    <d v="2018-09-12T00:00:00"/>
    <s v="Standard Class"/>
    <s v="RD-19900"/>
    <s v="Ruben Dartt"/>
    <s v="Consumer"/>
    <s v="United States"/>
    <s v="Portland"/>
    <x v="21"/>
    <n v="97206"/>
    <s v="West"/>
    <s v="OFF-ST-10000649"/>
    <x v="1"/>
    <s v="Storage"/>
    <s v="Hanging Personal Folder File"/>
    <n v="37.68"/>
  </r>
  <r>
    <n v="2100"/>
    <s v="CA-2018-124401"/>
    <x v="22"/>
    <x v="210"/>
    <d v="2018-09-12T00:00:00"/>
    <s v="Standard Class"/>
    <s v="RD-19900"/>
    <s v="Ruben Dartt"/>
    <s v="Consumer"/>
    <s v="United States"/>
    <s v="Portland"/>
    <x v="21"/>
    <n v="97206"/>
    <s v="West"/>
    <s v="TEC-AC-10002926"/>
    <x v="2"/>
    <s v="Accessories"/>
    <s v="Logitech Wireless Marathon Mouse M705"/>
    <n v="279.94400000000002"/>
  </r>
  <r>
    <n v="2101"/>
    <s v="US-2015-140116"/>
    <x v="34"/>
    <x v="418"/>
    <d v="2015-03-17T00:00:00"/>
    <s v="Standard Class"/>
    <s v="KT-16480"/>
    <s v="Kean Thornton"/>
    <s v="Consumer"/>
    <s v="United States"/>
    <s v="Denver"/>
    <x v="22"/>
    <n v="80219"/>
    <s v="West"/>
    <s v="OFF-ST-10000078"/>
    <x v="1"/>
    <s v="Storage"/>
    <s v="Tennsco 6- and 18-Compartment Lockers"/>
    <n v="636.40800000000002"/>
  </r>
  <r>
    <n v="2102"/>
    <s v="US-2015-140116"/>
    <x v="34"/>
    <x v="418"/>
    <d v="2015-03-17T00:00:00"/>
    <s v="Standard Class"/>
    <s v="KT-16480"/>
    <s v="Kean Thornton"/>
    <s v="Consumer"/>
    <s v="United States"/>
    <s v="Denver"/>
    <x v="22"/>
    <n v="80219"/>
    <s v="West"/>
    <s v="OFF-AR-10001044"/>
    <x v="1"/>
    <s v="Art"/>
    <s v="BOSTON Ranger #55 Pencil Sharpener, Black"/>
    <n v="83.168000000000006"/>
  </r>
  <r>
    <n v="2103"/>
    <s v="CA-2015-123295"/>
    <x v="9"/>
    <x v="667"/>
    <d v="2015-07-18T00:00:00"/>
    <s v="Same Day"/>
    <s v="AH-10120"/>
    <s v="Adrian Hane"/>
    <s v="Home Office"/>
    <s v="United States"/>
    <s v="Tucson"/>
    <x v="16"/>
    <n v="85705"/>
    <s v="West"/>
    <s v="FUR-CH-10002372"/>
    <x v="0"/>
    <s v="Chairs"/>
    <s v="Office Star - Ergonomically Designed Knee Chair"/>
    <n v="259.13600000000002"/>
  </r>
  <r>
    <n v="2104"/>
    <s v="CA-2018-167101"/>
    <x v="37"/>
    <x v="668"/>
    <d v="2018-03-28T00:00:00"/>
    <s v="Second Class"/>
    <s v="BM-11650"/>
    <s v="Brian Moss"/>
    <s v="Corporate"/>
    <s v="United States"/>
    <s v="New York City"/>
    <x v="15"/>
    <n v="10009"/>
    <s v="East"/>
    <s v="OFF-PA-10000357"/>
    <x v="1"/>
    <s v="Paper"/>
    <s v="Xerox 1888"/>
    <n v="221.92"/>
  </r>
  <r>
    <n v="2105"/>
    <s v="CA-2018-167101"/>
    <x v="37"/>
    <x v="668"/>
    <d v="2018-03-28T00:00:00"/>
    <s v="Second Class"/>
    <s v="BM-11650"/>
    <s v="Brian Moss"/>
    <s v="Corporate"/>
    <s v="United States"/>
    <s v="New York City"/>
    <x v="15"/>
    <n v="10009"/>
    <s v="East"/>
    <s v="TEC-AC-10001266"/>
    <x v="2"/>
    <s v="Accessories"/>
    <s v="Memorex Micro Travel Drive 8 GB"/>
    <n v="26"/>
  </r>
  <r>
    <n v="2106"/>
    <s v="US-2015-167633"/>
    <x v="10"/>
    <x v="587"/>
    <d v="2015-10-05T00:00:00"/>
    <s v="Standard Class"/>
    <s v="BW-11200"/>
    <s v="Ben Wallace"/>
    <s v="Consumer"/>
    <s v="United States"/>
    <s v="Boynton Beach"/>
    <x v="2"/>
    <n v="33437"/>
    <s v="South"/>
    <s v="OFF-PA-10004888"/>
    <x v="1"/>
    <s v="Paper"/>
    <s v="Xerox 217"/>
    <n v="15.552"/>
  </r>
  <r>
    <n v="2107"/>
    <s v="US-2015-152723"/>
    <x v="30"/>
    <x v="467"/>
    <d v="2015-09-26T00:00:00"/>
    <s v="Same Day"/>
    <s v="HG-14965"/>
    <s v="Henry Goldwyn"/>
    <s v="Corporate"/>
    <s v="United States"/>
    <s v="Mesquite"/>
    <x v="5"/>
    <n v="75150"/>
    <s v="Central"/>
    <s v="OFF-BI-10003460"/>
    <x v="1"/>
    <s v="Binders"/>
    <s v="Acco 3-Hole Punch"/>
    <n v="0.876"/>
  </r>
  <r>
    <n v="2108"/>
    <s v="CA-2016-164882"/>
    <x v="0"/>
    <x v="89"/>
    <d v="2016-10-31T00:00:00"/>
    <s v="Same Day"/>
    <s v="SG-20080"/>
    <s v="Sandra Glassco"/>
    <s v="Consumer"/>
    <s v="United States"/>
    <s v="Redlands"/>
    <x v="1"/>
    <n v="92374"/>
    <s v="West"/>
    <s v="OFF-PA-10000157"/>
    <x v="1"/>
    <s v="Paper"/>
    <s v="Xerox 191"/>
    <n v="19.98"/>
  </r>
  <r>
    <n v="2109"/>
    <s v="CA-2016-164882"/>
    <x v="0"/>
    <x v="89"/>
    <d v="2016-10-31T00:00:00"/>
    <s v="Same Day"/>
    <s v="SG-20080"/>
    <s v="Sandra Glassco"/>
    <s v="Consumer"/>
    <s v="United States"/>
    <s v="Redlands"/>
    <x v="1"/>
    <n v="92374"/>
    <s v="West"/>
    <s v="OFF-BI-10004519"/>
    <x v="1"/>
    <s v="Binders"/>
    <s v="GBC DocuBind P100 Manual Binding Machine"/>
    <n v="398.35199999999998"/>
  </r>
  <r>
    <n v="2110"/>
    <s v="CA-2016-164882"/>
    <x v="0"/>
    <x v="89"/>
    <d v="2016-10-31T00:00:00"/>
    <s v="Same Day"/>
    <s v="SG-20080"/>
    <s v="Sandra Glassco"/>
    <s v="Consumer"/>
    <s v="United States"/>
    <s v="Redlands"/>
    <x v="1"/>
    <n v="92374"/>
    <s v="West"/>
    <s v="OFF-AR-10004272"/>
    <x v="1"/>
    <s v="Art"/>
    <s v="Newell 308"/>
    <n v="5.04"/>
  </r>
  <r>
    <n v="2111"/>
    <s v="CA-2016-164882"/>
    <x v="0"/>
    <x v="89"/>
    <d v="2016-10-31T00:00:00"/>
    <s v="Same Day"/>
    <s v="SG-20080"/>
    <s v="Sandra Glassco"/>
    <s v="Consumer"/>
    <s v="United States"/>
    <s v="Redlands"/>
    <x v="1"/>
    <n v="92374"/>
    <s v="West"/>
    <s v="OFF-FA-10000585"/>
    <x v="1"/>
    <s v="Fasteners"/>
    <s v="OIC Bulk Pack Metal Binder Clips"/>
    <n v="17.45"/>
  </r>
  <r>
    <n v="2112"/>
    <s v="CA-2016-164882"/>
    <x v="0"/>
    <x v="89"/>
    <d v="2016-10-31T00:00:00"/>
    <s v="Same Day"/>
    <s v="SG-20080"/>
    <s v="Sandra Glassco"/>
    <s v="Consumer"/>
    <s v="United States"/>
    <s v="Redlands"/>
    <x v="1"/>
    <n v="92374"/>
    <s v="West"/>
    <s v="FUR-CH-10004218"/>
    <x v="0"/>
    <s v="Chairs"/>
    <s v="Global Fabric Manager's Chair, Dark Gray"/>
    <n v="323.13600000000002"/>
  </r>
  <r>
    <n v="2113"/>
    <s v="CA-2016-164882"/>
    <x v="0"/>
    <x v="89"/>
    <d v="2016-10-31T00:00:00"/>
    <s v="Same Day"/>
    <s v="SG-20080"/>
    <s v="Sandra Glassco"/>
    <s v="Consumer"/>
    <s v="United States"/>
    <s v="Redlands"/>
    <x v="1"/>
    <n v="92374"/>
    <s v="West"/>
    <s v="OFF-SU-10004231"/>
    <x v="1"/>
    <s v="Supplies"/>
    <s v="Acme Tagit Stainless Steel Antibacterial Scissors"/>
    <n v="29.7"/>
  </r>
  <r>
    <n v="2114"/>
    <s v="CA-2016-164882"/>
    <x v="0"/>
    <x v="89"/>
    <d v="2016-10-31T00:00:00"/>
    <s v="Same Day"/>
    <s v="SG-20080"/>
    <s v="Sandra Glassco"/>
    <s v="Consumer"/>
    <s v="United States"/>
    <s v="Redlands"/>
    <x v="1"/>
    <n v="92374"/>
    <s v="West"/>
    <s v="TEC-PH-10001578"/>
    <x v="2"/>
    <s v="Phones"/>
    <s v="Polycom SoundStation2 EX ConferenceÂ phone"/>
    <n v="1295.8399999999999"/>
  </r>
  <r>
    <n v="2115"/>
    <s v="CA-2016-164882"/>
    <x v="0"/>
    <x v="89"/>
    <d v="2016-10-31T00:00:00"/>
    <s v="Same Day"/>
    <s v="SG-20080"/>
    <s v="Sandra Glassco"/>
    <s v="Consumer"/>
    <s v="United States"/>
    <s v="Redlands"/>
    <x v="1"/>
    <n v="92374"/>
    <s v="West"/>
    <s v="OFF-ST-10003638"/>
    <x v="1"/>
    <s v="Storage"/>
    <s v="Mobile Personal File Cube"/>
    <n v="46.84"/>
  </r>
  <r>
    <n v="2116"/>
    <s v="CA-2016-164882"/>
    <x v="0"/>
    <x v="89"/>
    <d v="2016-10-31T00:00:00"/>
    <s v="Same Day"/>
    <s v="SG-20080"/>
    <s v="Sandra Glassco"/>
    <s v="Consumer"/>
    <s v="United States"/>
    <s v="Redlands"/>
    <x v="1"/>
    <n v="92374"/>
    <s v="West"/>
    <s v="FUR-BO-10002213"/>
    <x v="0"/>
    <s v="Bookcases"/>
    <s v="DMI Eclipse Executive Suite Bookcases"/>
    <n v="425.83300000000003"/>
  </r>
  <r>
    <n v="2117"/>
    <s v="CA-2016-159786"/>
    <x v="2"/>
    <x v="88"/>
    <d v="2016-10-17T00:00:00"/>
    <s v="Second Class"/>
    <s v="RK-19300"/>
    <s v="Ralph Kennedy"/>
    <s v="Consumer"/>
    <s v="United States"/>
    <s v="Rochester"/>
    <x v="15"/>
    <n v="14609"/>
    <s v="East"/>
    <s v="FUR-TA-10001307"/>
    <x v="0"/>
    <s v="Tables"/>
    <s v="SAFCO PlanMaster Heigh-Adjustable Drafting Table Base, 43w x 30d x 30-37h, Black"/>
    <n v="209.67"/>
  </r>
  <r>
    <n v="2118"/>
    <s v="CA-2017-130267"/>
    <x v="12"/>
    <x v="251"/>
    <d v="2017-09-23T00:00:00"/>
    <s v="Standard Class"/>
    <s v="SW-20245"/>
    <s v="Scot Wooten"/>
    <s v="Consumer"/>
    <s v="United States"/>
    <s v="Stockton"/>
    <x v="1"/>
    <n v="95207"/>
    <s v="West"/>
    <s v="OFF-PA-10002222"/>
    <x v="1"/>
    <s v="Paper"/>
    <s v="Xerox Color Copier Paper, 11&quot; x 17&quot;, Ream"/>
    <n v="159.88"/>
  </r>
  <r>
    <n v="2119"/>
    <s v="CA-2018-155460"/>
    <x v="29"/>
    <x v="669"/>
    <d v="2018-04-15T00:00:00"/>
    <s v="First Class"/>
    <s v="RW-19630"/>
    <s v="Rob Williams"/>
    <s v="Corporate"/>
    <s v="United States"/>
    <s v="Seattle"/>
    <x v="4"/>
    <n v="98105"/>
    <s v="West"/>
    <s v="OFF-PA-10002479"/>
    <x v="1"/>
    <s v="Paper"/>
    <s v="Xerox 4200 Series MultiUse Premium Copy Paper (20Lb. and 84 Bright)"/>
    <n v="5.28"/>
  </r>
  <r>
    <n v="2120"/>
    <s v="CA-2018-155460"/>
    <x v="29"/>
    <x v="669"/>
    <d v="2018-04-15T00:00:00"/>
    <s v="First Class"/>
    <s v="RW-19630"/>
    <s v="Rob Williams"/>
    <s v="Corporate"/>
    <s v="United States"/>
    <s v="Seattle"/>
    <x v="4"/>
    <n v="98105"/>
    <s v="West"/>
    <s v="OFF-BI-10003091"/>
    <x v="1"/>
    <s v="Binders"/>
    <s v="GBC DocuBind TL200 Manual Binding Machine"/>
    <n v="895.92"/>
  </r>
  <r>
    <n v="2121"/>
    <s v="US-2018-168690"/>
    <x v="50"/>
    <x v="363"/>
    <d v="2018-01-13T00:00:00"/>
    <s v="Standard Class"/>
    <s v="TS-21085"/>
    <s v="Thais Sissman"/>
    <s v="Consumer"/>
    <s v="United States"/>
    <s v="Ormond Beach"/>
    <x v="2"/>
    <n v="32174"/>
    <s v="South"/>
    <s v="OFF-BI-10000145"/>
    <x v="1"/>
    <s v="Binders"/>
    <s v="Zipper Ring Binder Pockets"/>
    <n v="2.8079999999999998"/>
  </r>
  <r>
    <n v="2122"/>
    <s v="CA-2018-158246"/>
    <x v="0"/>
    <x v="45"/>
    <d v="2018-11-11T00:00:00"/>
    <s v="First Class"/>
    <s v="JB-15400"/>
    <s v="Jennifer Braxton"/>
    <s v="Corporate"/>
    <s v="United States"/>
    <s v="Sunnyvale"/>
    <x v="1"/>
    <n v="94086"/>
    <s v="West"/>
    <s v="FUR-CH-10003061"/>
    <x v="0"/>
    <s v="Chairs"/>
    <s v="Global Leather Task Chair, Black"/>
    <n v="215.976"/>
  </r>
  <r>
    <n v="2123"/>
    <s v="CA-2018-167381"/>
    <x v="12"/>
    <x v="585"/>
    <d v="2018-09-24T00:00:00"/>
    <s v="Second Class"/>
    <s v="EH-14005"/>
    <s v="Erica Hernandez"/>
    <s v="Home Office"/>
    <s v="United States"/>
    <s v="Lansing"/>
    <x v="12"/>
    <n v="48911"/>
    <s v="Central"/>
    <s v="FUR-BO-10001972"/>
    <x v="0"/>
    <s v="Bookcases"/>
    <s v="O'Sullivan 4-Shelf Bookcase in Odessa Pine"/>
    <n v="241.96"/>
  </r>
  <r>
    <n v="2124"/>
    <s v="CA-2018-167381"/>
    <x v="12"/>
    <x v="585"/>
    <d v="2018-09-24T00:00:00"/>
    <s v="Second Class"/>
    <s v="EH-14005"/>
    <s v="Erica Hernandez"/>
    <s v="Home Office"/>
    <s v="United States"/>
    <s v="Lansing"/>
    <x v="12"/>
    <n v="48911"/>
    <s v="Central"/>
    <s v="OFF-LA-10000134"/>
    <x v="1"/>
    <s v="Labels"/>
    <s v="Avery 511"/>
    <n v="27.72"/>
  </r>
  <r>
    <n v="2125"/>
    <s v="CA-2018-144862"/>
    <x v="5"/>
    <x v="96"/>
    <d v="2018-12-05T00:00:00"/>
    <s v="Standard Class"/>
    <s v="EH-14005"/>
    <s v="Erica Hernandez"/>
    <s v="Home Office"/>
    <s v="United States"/>
    <s v="Philadelphia"/>
    <x v="9"/>
    <n v="19143"/>
    <s v="East"/>
    <s v="OFF-EN-10003040"/>
    <x v="1"/>
    <s v="Envelopes"/>
    <s v="Quality Park Security Envelopes"/>
    <n v="104.68"/>
  </r>
  <r>
    <n v="2126"/>
    <s v="CA-2018-144862"/>
    <x v="5"/>
    <x v="96"/>
    <d v="2018-12-05T00:00:00"/>
    <s v="Standard Class"/>
    <s v="EH-14005"/>
    <s v="Erica Hernandez"/>
    <s v="Home Office"/>
    <s v="United States"/>
    <s v="Philadelphia"/>
    <x v="9"/>
    <n v="19143"/>
    <s v="East"/>
    <s v="TEC-PH-10000923"/>
    <x v="2"/>
    <s v="Phones"/>
    <s v="Belkin SportFit Armband For iPhone 5s/5c, Fuchsia"/>
    <n v="62.957999999999998"/>
  </r>
  <r>
    <n v="2127"/>
    <s v="CA-2015-126032"/>
    <x v="39"/>
    <x v="670"/>
    <d v="2015-06-28T00:00:00"/>
    <s v="Standard Class"/>
    <s v="BS-11665"/>
    <s v="Brian Stugart"/>
    <s v="Consumer"/>
    <s v="United States"/>
    <s v="Philadelphia"/>
    <x v="9"/>
    <n v="19143"/>
    <s v="East"/>
    <s v="TEC-AC-10000158"/>
    <x v="2"/>
    <s v="Accessories"/>
    <s v="Sony 64GB Class 10 Micro SDHC R40 Memory Card"/>
    <n v="86.376000000000005"/>
  </r>
  <r>
    <n v="2128"/>
    <s v="CA-2016-134859"/>
    <x v="32"/>
    <x v="242"/>
    <d v="2016-10-09T00:00:00"/>
    <s v="Standard Class"/>
    <s v="JK-16120"/>
    <s v="Julie Kriz"/>
    <s v="Home Office"/>
    <s v="United States"/>
    <s v="Philadelphia"/>
    <x v="9"/>
    <n v="19134"/>
    <s v="East"/>
    <s v="FUR-FU-10003623"/>
    <x v="0"/>
    <s v="Furnishings"/>
    <s v="DataProducts Ampli Magnifier Task Lamp, Black,"/>
    <n v="64.944000000000003"/>
  </r>
  <r>
    <n v="2129"/>
    <s v="CA-2016-134859"/>
    <x v="32"/>
    <x v="242"/>
    <d v="2016-10-09T00:00:00"/>
    <s v="Standard Class"/>
    <s v="JK-16120"/>
    <s v="Julie Kriz"/>
    <s v="Home Office"/>
    <s v="United States"/>
    <s v="Philadelphia"/>
    <x v="9"/>
    <n v="19134"/>
    <s v="East"/>
    <s v="OFF-PA-10001293"/>
    <x v="1"/>
    <s v="Paper"/>
    <s v="Xerox 1946"/>
    <n v="20.736000000000001"/>
  </r>
  <r>
    <n v="2130"/>
    <s v="US-2015-114188"/>
    <x v="49"/>
    <x v="671"/>
    <d v="2015-05-22T00:00:00"/>
    <s v="Second Class"/>
    <s v="RF-19345"/>
    <s v="Randy Ferguson"/>
    <s v="Corporate"/>
    <s v="United States"/>
    <s v="Dover"/>
    <x v="38"/>
    <n v="3820"/>
    <s v="East"/>
    <s v="OFF-AP-10000124"/>
    <x v="1"/>
    <s v="Appliances"/>
    <s v="Acco 6 Outlet Guardian Basic Surge Suppressor"/>
    <n v="33.28"/>
  </r>
  <r>
    <n v="2131"/>
    <s v="US-2015-114188"/>
    <x v="49"/>
    <x v="671"/>
    <d v="2015-05-22T00:00:00"/>
    <s v="Second Class"/>
    <s v="RF-19345"/>
    <s v="Randy Ferguson"/>
    <s v="Corporate"/>
    <s v="United States"/>
    <s v="Dover"/>
    <x v="38"/>
    <n v="3820"/>
    <s v="East"/>
    <s v="OFF-AR-10004511"/>
    <x v="1"/>
    <s v="Art"/>
    <s v="Sanford Colorific Scented Colored Pencils, 12/Pack"/>
    <n v="38.520000000000003"/>
  </r>
  <r>
    <n v="2132"/>
    <s v="US-2015-114188"/>
    <x v="49"/>
    <x v="671"/>
    <d v="2015-05-22T00:00:00"/>
    <s v="Second Class"/>
    <s v="RF-19345"/>
    <s v="Randy Ferguson"/>
    <s v="Corporate"/>
    <s v="United States"/>
    <s v="Dover"/>
    <x v="38"/>
    <n v="3820"/>
    <s v="East"/>
    <s v="FUR-FU-10000076"/>
    <x v="0"/>
    <s v="Furnishings"/>
    <s v="24-Hour Round Wall Clock"/>
    <n v="139.86000000000001"/>
  </r>
  <r>
    <n v="2133"/>
    <s v="CA-2016-156524"/>
    <x v="5"/>
    <x v="312"/>
    <d v="2016-11-26T00:00:00"/>
    <s v="Standard Class"/>
    <s v="DL-12865"/>
    <s v="Dan Lawera"/>
    <s v="Consumer"/>
    <s v="United States"/>
    <s v="New York City"/>
    <x v="15"/>
    <n v="10011"/>
    <s v="East"/>
    <s v="OFF-PA-10003883"/>
    <x v="1"/>
    <s v="Paper"/>
    <s v="Message Book, Phone, Wirebound Standard Line Memo, 2 3/4&quot; X 5&quot;"/>
    <n v="19.649999999999999"/>
  </r>
  <r>
    <n v="2134"/>
    <s v="CA-2016-122210"/>
    <x v="4"/>
    <x v="672"/>
    <d v="2016-12-04T00:00:00"/>
    <s v="Standard Class"/>
    <s v="WB-21850"/>
    <s v="William Brown"/>
    <s v="Consumer"/>
    <s v="United States"/>
    <s v="Philadelphia"/>
    <x v="9"/>
    <n v="19134"/>
    <s v="East"/>
    <s v="OFF-BI-10003656"/>
    <x v="1"/>
    <s v="Binders"/>
    <s v="Fellowes PB200 Plastic Comb Binding Machine"/>
    <n v="152.99100000000001"/>
  </r>
  <r>
    <n v="2135"/>
    <s v="CA-2016-122210"/>
    <x v="4"/>
    <x v="672"/>
    <d v="2016-12-04T00:00:00"/>
    <s v="Standard Class"/>
    <s v="WB-21850"/>
    <s v="William Brown"/>
    <s v="Consumer"/>
    <s v="United States"/>
    <s v="Philadelphia"/>
    <x v="9"/>
    <n v="19134"/>
    <s v="East"/>
    <s v="OFF-FA-10000053"/>
    <x v="1"/>
    <s v="Fasteners"/>
    <s v="Revere Boxed Rubber Bands by Revere"/>
    <n v="10.584"/>
  </r>
  <r>
    <n v="2136"/>
    <s v="CA-2016-122210"/>
    <x v="4"/>
    <x v="672"/>
    <d v="2016-12-04T00:00:00"/>
    <s v="Standard Class"/>
    <s v="WB-21850"/>
    <s v="William Brown"/>
    <s v="Consumer"/>
    <s v="United States"/>
    <s v="Philadelphia"/>
    <x v="9"/>
    <n v="19134"/>
    <s v="East"/>
    <s v="TEC-PH-10002807"/>
    <x v="2"/>
    <s v="Phones"/>
    <s v="Motorla HX550 Universal Bluetooth Headset"/>
    <n v="94.92"/>
  </r>
  <r>
    <n v="2137"/>
    <s v="CA-2016-156377"/>
    <x v="13"/>
    <x v="620"/>
    <d v="2017-01-05T00:00:00"/>
    <s v="Standard Class"/>
    <s v="TB-21625"/>
    <s v="Trudy Brown"/>
    <s v="Consumer"/>
    <s v="United States"/>
    <s v="Grand Prairie"/>
    <x v="5"/>
    <n v="75051"/>
    <s v="Central"/>
    <s v="FUR-FU-10002364"/>
    <x v="0"/>
    <s v="Furnishings"/>
    <s v="Eldon Expressions Wood Desk Accessories, Oak"/>
    <n v="14.76"/>
  </r>
  <r>
    <n v="2138"/>
    <s v="CA-2016-156377"/>
    <x v="13"/>
    <x v="620"/>
    <d v="2017-01-05T00:00:00"/>
    <s v="Standard Class"/>
    <s v="TB-21625"/>
    <s v="Trudy Brown"/>
    <s v="Consumer"/>
    <s v="United States"/>
    <s v="Grand Prairie"/>
    <x v="5"/>
    <n v="75051"/>
    <s v="Central"/>
    <s v="OFF-BI-10002954"/>
    <x v="1"/>
    <s v="Binders"/>
    <s v="Newell 3-Hole Punched Plastic Slotted Magazine Holders for Binders"/>
    <n v="3.6560000000000001"/>
  </r>
  <r>
    <n v="2139"/>
    <s v="US-2018-157896"/>
    <x v="6"/>
    <x v="673"/>
    <d v="2018-11-16T00:00:00"/>
    <s v="Same Day"/>
    <s v="CB-12415"/>
    <s v="Christy Brittain"/>
    <s v="Consumer"/>
    <s v="United States"/>
    <s v="New York City"/>
    <x v="15"/>
    <n v="10009"/>
    <s v="East"/>
    <s v="OFF-PA-10004092"/>
    <x v="1"/>
    <s v="Paper"/>
    <s v="Tops Green Bar Computer Printout Paper"/>
    <n v="146.82"/>
  </r>
  <r>
    <n v="2140"/>
    <s v="CA-2015-159520"/>
    <x v="21"/>
    <x v="571"/>
    <d v="2015-06-11T00:00:00"/>
    <s v="Standard Class"/>
    <s v="GT-14635"/>
    <s v="Grant Thornton"/>
    <s v="Corporate"/>
    <s v="United States"/>
    <s v="Long Beach"/>
    <x v="15"/>
    <n v="11561"/>
    <s v="East"/>
    <s v="OFF-BI-10003982"/>
    <x v="1"/>
    <s v="Binders"/>
    <s v="Wilson Jones Century Plastic Molded Ring Binders"/>
    <n v="149.54400000000001"/>
  </r>
  <r>
    <n v="2141"/>
    <s v="CA-2015-159520"/>
    <x v="21"/>
    <x v="571"/>
    <d v="2015-06-11T00:00:00"/>
    <s v="Standard Class"/>
    <s v="GT-14635"/>
    <s v="Grant Thornton"/>
    <s v="Corporate"/>
    <s v="United States"/>
    <s v="Long Beach"/>
    <x v="15"/>
    <n v="11561"/>
    <s v="East"/>
    <s v="OFF-SU-10001664"/>
    <x v="1"/>
    <s v="Supplies"/>
    <s v="Acme Office Executive Series Stainless Steel Trimmers"/>
    <n v="17.14"/>
  </r>
  <r>
    <n v="2142"/>
    <s v="CA-2015-159520"/>
    <x v="21"/>
    <x v="571"/>
    <d v="2015-06-11T00:00:00"/>
    <s v="Standard Class"/>
    <s v="GT-14635"/>
    <s v="Grant Thornton"/>
    <s v="Corporate"/>
    <s v="United States"/>
    <s v="Long Beach"/>
    <x v="15"/>
    <n v="11561"/>
    <s v="East"/>
    <s v="FUR-TA-10003238"/>
    <x v="0"/>
    <s v="Tables"/>
    <s v="Chromcraft Bull-Nose Wood 48&quot; x 96&quot; Rectangular Conference Tables"/>
    <n v="991.76400000000001"/>
  </r>
  <r>
    <n v="2143"/>
    <s v="CA-2017-155481"/>
    <x v="8"/>
    <x v="142"/>
    <d v="2017-09-05T00:00:00"/>
    <s v="Standard Class"/>
    <s v="DK-13225"/>
    <s v="Dean Katz"/>
    <s v="Corporate"/>
    <s v="United States"/>
    <s v="Philadelphia"/>
    <x v="9"/>
    <n v="19140"/>
    <s v="East"/>
    <s v="OFF-PA-10004675"/>
    <x v="1"/>
    <s v="Paper"/>
    <s v="Telephone Message Books with Fax/Mobile Section, 5 1/2&quot; x 3 3/16&quot;"/>
    <n v="30.48"/>
  </r>
  <r>
    <n v="2144"/>
    <s v="CA-2017-155481"/>
    <x v="8"/>
    <x v="142"/>
    <d v="2017-09-05T00:00:00"/>
    <s v="Standard Class"/>
    <s v="DK-13225"/>
    <s v="Dean Katz"/>
    <s v="Corporate"/>
    <s v="United States"/>
    <s v="Philadelphia"/>
    <x v="9"/>
    <n v="19140"/>
    <s v="East"/>
    <s v="TEC-PH-10002293"/>
    <x v="2"/>
    <s v="Phones"/>
    <s v="Anker 36W 4-Port USB Wall Charger Travel Power Adapter for iPhone 5s 5c 5"/>
    <n v="23.988"/>
  </r>
  <r>
    <n v="2145"/>
    <s v="CA-2017-155481"/>
    <x v="8"/>
    <x v="142"/>
    <d v="2017-09-05T00:00:00"/>
    <s v="Standard Class"/>
    <s v="DK-13225"/>
    <s v="Dean Katz"/>
    <s v="Corporate"/>
    <s v="United States"/>
    <s v="Philadelphia"/>
    <x v="9"/>
    <n v="19140"/>
    <s v="East"/>
    <s v="OFF-FA-10002780"/>
    <x v="1"/>
    <s v="Fasteners"/>
    <s v="Staples"/>
    <n v="16.687999999999999"/>
  </r>
  <r>
    <n v="2146"/>
    <s v="US-2017-152051"/>
    <x v="39"/>
    <x v="674"/>
    <d v="2017-06-29T00:00:00"/>
    <s v="Standard Class"/>
    <s v="TS-21160"/>
    <s v="Theresa Swint"/>
    <s v="Corporate"/>
    <s v="United States"/>
    <s v="York"/>
    <x v="9"/>
    <n v="17403"/>
    <s v="East"/>
    <s v="FUR-CH-10002965"/>
    <x v="0"/>
    <s v="Chairs"/>
    <s v="Global Leather Highback Executive Chair with Pneumatic Height Adjustment, Black"/>
    <n v="422.05799999999999"/>
  </r>
  <r>
    <n v="2147"/>
    <s v="US-2017-152051"/>
    <x v="39"/>
    <x v="674"/>
    <d v="2017-06-29T00:00:00"/>
    <s v="Standard Class"/>
    <s v="TS-21160"/>
    <s v="Theresa Swint"/>
    <s v="Corporate"/>
    <s v="United States"/>
    <s v="York"/>
    <x v="9"/>
    <n v="17403"/>
    <s v="East"/>
    <s v="OFF-BI-10004781"/>
    <x v="1"/>
    <s v="Binders"/>
    <s v="GBC Wire Binding Strips"/>
    <n v="38.088000000000001"/>
  </r>
  <r>
    <n v="2148"/>
    <s v="US-2017-152051"/>
    <x v="39"/>
    <x v="674"/>
    <d v="2017-06-29T00:00:00"/>
    <s v="Standard Class"/>
    <s v="TS-21160"/>
    <s v="Theresa Swint"/>
    <s v="Corporate"/>
    <s v="United States"/>
    <s v="York"/>
    <x v="9"/>
    <n v="17403"/>
    <s v="East"/>
    <s v="OFF-ST-10001713"/>
    <x v="1"/>
    <s v="Storage"/>
    <s v="Gould Plastics 9-Pocket Panel Bin, 18-3/8w x 5-1/4d x 20-1/2h, Black"/>
    <n v="254.352"/>
  </r>
  <r>
    <n v="2149"/>
    <s v="CA-2015-141607"/>
    <x v="19"/>
    <x v="432"/>
    <d v="2015-12-17T00:00:00"/>
    <s v="Standard Class"/>
    <s v="WB-21850"/>
    <s v="William Brown"/>
    <s v="Consumer"/>
    <s v="United States"/>
    <s v="Concord"/>
    <x v="1"/>
    <n v="94521"/>
    <s v="West"/>
    <s v="FUR-FU-10003975"/>
    <x v="0"/>
    <s v="Furnishings"/>
    <s v="Eldon Advantage Chair Mats for Low to Medium Pile Carpets"/>
    <n v="43.31"/>
  </r>
  <r>
    <n v="2150"/>
    <s v="CA-2018-102771"/>
    <x v="48"/>
    <x v="185"/>
    <d v="2018-04-05T00:00:00"/>
    <s v="Standard Class"/>
    <s v="DO-13435"/>
    <s v="Denny Ordway"/>
    <s v="Consumer"/>
    <s v="United States"/>
    <s v="New York City"/>
    <x v="15"/>
    <n v="10035"/>
    <s v="East"/>
    <s v="TEC-PH-10001536"/>
    <x v="2"/>
    <s v="Phones"/>
    <s v="Spigen Samsung Galaxy S5 Case Wallet"/>
    <n v="84.95"/>
  </r>
  <r>
    <n v="2151"/>
    <s v="US-2018-139969"/>
    <x v="26"/>
    <x v="123"/>
    <d v="2018-11-26T00:00:00"/>
    <s v="Standard Class"/>
    <s v="AF-10870"/>
    <s v="Art Ferguson"/>
    <s v="Consumer"/>
    <s v="United States"/>
    <s v="College Station"/>
    <x v="5"/>
    <n v="77840"/>
    <s v="Central"/>
    <s v="FUR-CH-10001973"/>
    <x v="0"/>
    <s v="Chairs"/>
    <s v="Office Star Flex Back Scooter Chair with White Frame"/>
    <n v="233.05799999999999"/>
  </r>
  <r>
    <n v="2152"/>
    <s v="CA-2015-167360"/>
    <x v="5"/>
    <x v="156"/>
    <d v="2015-11-29T00:00:00"/>
    <s v="Second Class"/>
    <s v="RB-19435"/>
    <s v="Richard Bierner"/>
    <s v="Consumer"/>
    <s v="United States"/>
    <s v="Saint Louis"/>
    <x v="25"/>
    <n v="63116"/>
    <s v="Central"/>
    <s v="TEC-AC-10001772"/>
    <x v="2"/>
    <s v="Accessories"/>
    <s v="Memorex Mini Travel Drive 16 GB USB 2.0 Flash Drive"/>
    <n v="111.79"/>
  </r>
  <r>
    <n v="2153"/>
    <s v="CA-2016-123505"/>
    <x v="5"/>
    <x v="6"/>
    <d v="2016-11-26T00:00:00"/>
    <s v="Standard Class"/>
    <s v="AR-10540"/>
    <s v="Andy Reiter"/>
    <s v="Consumer"/>
    <s v="United States"/>
    <s v="Quincy"/>
    <x v="31"/>
    <n v="2169"/>
    <s v="East"/>
    <s v="OFF-PA-10002586"/>
    <x v="1"/>
    <s v="Paper"/>
    <s v="Xerox 1970"/>
    <n v="14.94"/>
  </r>
  <r>
    <n v="2154"/>
    <s v="CA-2017-117282"/>
    <x v="45"/>
    <x v="216"/>
    <d v="2017-07-18T00:00:00"/>
    <s v="Standard Class"/>
    <s v="DR-12880"/>
    <s v="Dan Reichenbach"/>
    <s v="Corporate"/>
    <s v="United States"/>
    <s v="New York City"/>
    <x v="15"/>
    <n v="10009"/>
    <s v="East"/>
    <s v="OFF-BI-10004094"/>
    <x v="1"/>
    <s v="Binders"/>
    <s v="GBC Standard Plastic Binding Systems Combs"/>
    <n v="14.16"/>
  </r>
  <r>
    <n v="2155"/>
    <s v="US-2017-120460"/>
    <x v="20"/>
    <x v="567"/>
    <d v="2017-05-05T00:00:00"/>
    <s v="Standard Class"/>
    <s v="BF-11170"/>
    <s v="Ben Ferrer"/>
    <s v="Home Office"/>
    <s v="United States"/>
    <s v="Dallas"/>
    <x v="5"/>
    <n v="75081"/>
    <s v="Central"/>
    <s v="FUR-FU-10004973"/>
    <x v="0"/>
    <s v="Furnishings"/>
    <s v="Flat Face Poster Frame"/>
    <n v="22.608000000000001"/>
  </r>
  <r>
    <n v="2156"/>
    <s v="CA-2017-111115"/>
    <x v="46"/>
    <x v="197"/>
    <d v="2017-07-27T00:00:00"/>
    <s v="Second Class"/>
    <s v="LB-16735"/>
    <s v="Larry Blacks"/>
    <s v="Consumer"/>
    <s v="United States"/>
    <s v="Los Angeles"/>
    <x v="1"/>
    <n v="90032"/>
    <s v="West"/>
    <s v="OFF-FA-10000624"/>
    <x v="1"/>
    <s v="Fasteners"/>
    <s v="OIC Binder Clips"/>
    <n v="21.48"/>
  </r>
  <r>
    <n v="2157"/>
    <s v="CA-2015-124646"/>
    <x v="39"/>
    <x v="169"/>
    <d v="2015-06-24T00:00:00"/>
    <s v="First Class"/>
    <s v="DV-13465"/>
    <s v="Dianna Vittorini"/>
    <s v="Consumer"/>
    <s v="United States"/>
    <s v="Minneapolis"/>
    <x v="11"/>
    <n v="55407"/>
    <s v="Central"/>
    <s v="OFF-ST-10001097"/>
    <x v="1"/>
    <s v="Storage"/>
    <s v="Office Impressions Heavy Duty Welded Shelving &amp; Multimedia Storage Drawers"/>
    <n v="501.81"/>
  </r>
  <r>
    <n v="2158"/>
    <s v="CA-2015-124646"/>
    <x v="39"/>
    <x v="169"/>
    <d v="2015-06-24T00:00:00"/>
    <s v="First Class"/>
    <s v="DV-13465"/>
    <s v="Dianna Vittorini"/>
    <s v="Consumer"/>
    <s v="United States"/>
    <s v="Minneapolis"/>
    <x v="11"/>
    <n v="55407"/>
    <s v="Central"/>
    <s v="OFF-ST-10001469"/>
    <x v="1"/>
    <s v="Storage"/>
    <s v="Fellowes Bankers Box Recycled Super Stor/Drawer"/>
    <n v="161.94"/>
  </r>
  <r>
    <n v="2159"/>
    <s v="CA-2018-148166"/>
    <x v="16"/>
    <x v="208"/>
    <d v="2018-10-26T00:00:00"/>
    <s v="Standard Class"/>
    <s v="NK-18490"/>
    <s v="Neil Knudson"/>
    <s v="Home Office"/>
    <s v="United States"/>
    <s v="Deltona"/>
    <x v="2"/>
    <n v="32725"/>
    <s v="South"/>
    <s v="OFF-AR-10004956"/>
    <x v="1"/>
    <s v="Art"/>
    <s v="Newell 33"/>
    <n v="17.856000000000002"/>
  </r>
  <r>
    <n v="2160"/>
    <s v="CA-2017-159737"/>
    <x v="22"/>
    <x v="323"/>
    <d v="2017-09-09T00:00:00"/>
    <s v="Standard Class"/>
    <s v="CS-11950"/>
    <s v="Carlos Soltero"/>
    <s v="Consumer"/>
    <s v="United States"/>
    <s v="Chicago"/>
    <x v="10"/>
    <n v="60610"/>
    <s v="Central"/>
    <s v="OFF-BI-10004236"/>
    <x v="1"/>
    <s v="Binders"/>
    <s v="XtraLife ClearVue Slant-D Ring Binder, White, 3&quot;"/>
    <n v="8.8079999999999998"/>
  </r>
  <r>
    <n v="2161"/>
    <s v="CA-2017-141019"/>
    <x v="7"/>
    <x v="675"/>
    <d v="2017-05-14T00:00:00"/>
    <s v="Same Day"/>
    <s v="LH-17155"/>
    <s v="Logan Haushalter"/>
    <s v="Consumer"/>
    <s v="United States"/>
    <s v="Cincinnati"/>
    <x v="24"/>
    <n v="45231"/>
    <s v="East"/>
    <s v="FUR-FU-10002937"/>
    <x v="0"/>
    <s v="Furnishings"/>
    <s v="GE 48&quot; Fluorescent Tube, Cool White Energy Saver, 34 Watts, 30/Box"/>
    <n v="79.384"/>
  </r>
  <r>
    <n v="2162"/>
    <s v="CA-2017-101938"/>
    <x v="41"/>
    <x v="676"/>
    <d v="2017-01-12T00:00:00"/>
    <s v="Standard Class"/>
    <s v="DW-13480"/>
    <s v="Dianna Wilson"/>
    <s v="Home Office"/>
    <s v="United States"/>
    <s v="Oakland"/>
    <x v="1"/>
    <n v="94601"/>
    <s v="West"/>
    <s v="OFF-AR-10003696"/>
    <x v="1"/>
    <s v="Art"/>
    <s v="Panasonic KP-350BK Electric Pencil Sharpener with Auto Stop"/>
    <n v="34.58"/>
  </r>
  <r>
    <n v="2163"/>
    <s v="CA-2018-166296"/>
    <x v="34"/>
    <x v="677"/>
    <d v="2018-03-19T00:00:00"/>
    <s v="Standard Class"/>
    <s v="KF-16285"/>
    <s v="Karen Ferguson"/>
    <s v="Home Office"/>
    <s v="United States"/>
    <s v="Manteca"/>
    <x v="1"/>
    <n v="95336"/>
    <s v="West"/>
    <s v="OFF-PA-10004359"/>
    <x v="1"/>
    <s v="Paper"/>
    <s v="Multicolor Computer Printout Paper"/>
    <n v="314.55"/>
  </r>
  <r>
    <n v="2164"/>
    <s v="CA-2017-154018"/>
    <x v="32"/>
    <x v="63"/>
    <d v="2017-10-19T00:00:00"/>
    <s v="Standard Class"/>
    <s v="HA-14920"/>
    <s v="Helen Andreada"/>
    <s v="Consumer"/>
    <s v="United States"/>
    <s v="Laredo"/>
    <x v="5"/>
    <n v="78041"/>
    <s v="Central"/>
    <s v="TEC-AC-10002402"/>
    <x v="2"/>
    <s v="Accessories"/>
    <s v="Razer Kraken PRO Over Ear PC and Music Headset"/>
    <n v="191.976"/>
  </r>
  <r>
    <n v="2165"/>
    <s v="CA-2017-154018"/>
    <x v="32"/>
    <x v="63"/>
    <d v="2017-10-19T00:00:00"/>
    <s v="Standard Class"/>
    <s v="HA-14920"/>
    <s v="Helen Andreada"/>
    <s v="Consumer"/>
    <s v="United States"/>
    <s v="Laredo"/>
    <x v="5"/>
    <n v="78041"/>
    <s v="Central"/>
    <s v="OFF-PA-10000551"/>
    <x v="1"/>
    <s v="Paper"/>
    <s v="Array Memo Cubes"/>
    <n v="8.2880000000000003"/>
  </r>
  <r>
    <n v="2166"/>
    <s v="CA-2017-154018"/>
    <x v="32"/>
    <x v="63"/>
    <d v="2017-10-19T00:00:00"/>
    <s v="Standard Class"/>
    <s v="HA-14920"/>
    <s v="Helen Andreada"/>
    <s v="Consumer"/>
    <s v="United States"/>
    <s v="Laredo"/>
    <x v="5"/>
    <n v="78041"/>
    <s v="Central"/>
    <s v="FUR-FU-10003394"/>
    <x v="0"/>
    <s v="Furnishings"/>
    <s v="Tenex &quot;The Solids&quot; Textured Chair Mats"/>
    <n v="139.91999999999999"/>
  </r>
  <r>
    <n v="2167"/>
    <s v="CA-2017-154018"/>
    <x v="32"/>
    <x v="63"/>
    <d v="2017-10-19T00:00:00"/>
    <s v="Standard Class"/>
    <s v="HA-14920"/>
    <s v="Helen Andreada"/>
    <s v="Consumer"/>
    <s v="United States"/>
    <s v="Laredo"/>
    <x v="5"/>
    <n v="78041"/>
    <s v="Central"/>
    <s v="OFF-AR-10002067"/>
    <x v="1"/>
    <s v="Art"/>
    <s v="Newell 334"/>
    <n v="15.872"/>
  </r>
  <r>
    <n v="2168"/>
    <s v="CA-2017-154018"/>
    <x v="32"/>
    <x v="63"/>
    <d v="2017-10-19T00:00:00"/>
    <s v="Standard Class"/>
    <s v="HA-14920"/>
    <s v="Helen Andreada"/>
    <s v="Consumer"/>
    <s v="United States"/>
    <s v="Laredo"/>
    <x v="5"/>
    <n v="78041"/>
    <s v="Central"/>
    <s v="OFF-BI-10004140"/>
    <x v="1"/>
    <s v="Binders"/>
    <s v="Avery Non-Stick Binders"/>
    <n v="6.2859999999999996"/>
  </r>
  <r>
    <n v="2169"/>
    <s v="CA-2018-117870"/>
    <x v="43"/>
    <x v="678"/>
    <d v="2018-01-30T00:00:00"/>
    <s v="Second Class"/>
    <s v="JH-15820"/>
    <s v="John Huston"/>
    <s v="Consumer"/>
    <s v="United States"/>
    <s v="Kent"/>
    <x v="24"/>
    <n v="44240"/>
    <s v="East"/>
    <s v="OFF-AR-10004078"/>
    <x v="1"/>
    <s v="Art"/>
    <s v="Newell 312"/>
    <n v="14.016"/>
  </r>
  <r>
    <n v="2170"/>
    <s v="CA-2018-117870"/>
    <x v="43"/>
    <x v="678"/>
    <d v="2018-01-30T00:00:00"/>
    <s v="Second Class"/>
    <s v="JH-15820"/>
    <s v="John Huston"/>
    <s v="Consumer"/>
    <s v="United States"/>
    <s v="Kent"/>
    <x v="24"/>
    <n v="44240"/>
    <s v="East"/>
    <s v="TEC-AC-10000927"/>
    <x v="2"/>
    <s v="Accessories"/>
    <s v="Anker Ultrathin Bluetooth Wireless Keyboard Aluminum Cover with Stand"/>
    <n v="71.975999999999999"/>
  </r>
  <r>
    <n v="2171"/>
    <s v="CA-2018-117870"/>
    <x v="43"/>
    <x v="678"/>
    <d v="2018-01-30T00:00:00"/>
    <s v="Second Class"/>
    <s v="JH-15820"/>
    <s v="John Huston"/>
    <s v="Consumer"/>
    <s v="United States"/>
    <s v="Kent"/>
    <x v="24"/>
    <n v="44240"/>
    <s v="East"/>
    <s v="TEC-PH-10003931"/>
    <x v="2"/>
    <s v="Phones"/>
    <s v="JBL Micro Wireless Portable Bluetooth Speaker"/>
    <n v="107.982"/>
  </r>
  <r>
    <n v="2172"/>
    <s v="US-2018-137491"/>
    <x v="26"/>
    <x v="123"/>
    <d v="2018-11-25T00:00:00"/>
    <s v="Standard Class"/>
    <s v="LC-16930"/>
    <s v="Linda Cazamias"/>
    <s v="Corporate"/>
    <s v="United States"/>
    <s v="San Angelo"/>
    <x v="5"/>
    <n v="76903"/>
    <s v="Central"/>
    <s v="FUR-CH-10004675"/>
    <x v="0"/>
    <s v="Chairs"/>
    <s v="Lifetime Advantage Folding Chairs, 4/Carton"/>
    <n v="305.31200000000001"/>
  </r>
  <r>
    <n v="2173"/>
    <s v="CA-2015-152296"/>
    <x v="44"/>
    <x v="601"/>
    <d v="2015-08-03T00:00:00"/>
    <s v="First Class"/>
    <s v="IL-15100"/>
    <s v="Ivan Liston"/>
    <s v="Consumer"/>
    <s v="United States"/>
    <s v="San Francisco"/>
    <x v="1"/>
    <n v="94122"/>
    <s v="West"/>
    <s v="OFF-BI-10004506"/>
    <x v="1"/>
    <s v="Binders"/>
    <s v="Wilson Jones data.warehouse D-Ring Binders with DublLock"/>
    <n v="19.751999999999999"/>
  </r>
  <r>
    <n v="2174"/>
    <s v="CA-2017-112025"/>
    <x v="44"/>
    <x v="679"/>
    <d v="2017-08-04T00:00:00"/>
    <s v="Standard Class"/>
    <s v="LS-16975"/>
    <s v="Lindsay Shagiari"/>
    <s v="Home Office"/>
    <s v="United States"/>
    <s v="Houston"/>
    <x v="5"/>
    <n v="77070"/>
    <s v="Central"/>
    <s v="OFF-BI-10002353"/>
    <x v="1"/>
    <s v="Binders"/>
    <s v="GBC VeloBind Cover Sets"/>
    <n v="9.2639999999999993"/>
  </r>
  <r>
    <n v="2175"/>
    <s v="CA-2016-132507"/>
    <x v="44"/>
    <x v="117"/>
    <d v="2016-08-03T00:00:00"/>
    <s v="Second Class"/>
    <s v="CC-12610"/>
    <s v="Corey Catlett"/>
    <s v="Corporate"/>
    <s v="United States"/>
    <s v="Houston"/>
    <x v="5"/>
    <n v="77041"/>
    <s v="Central"/>
    <s v="OFF-ST-10000943"/>
    <x v="1"/>
    <s v="Storage"/>
    <s v="Eldon ProFile File 'N Store Portable File Tub Letter/Legal Size Black"/>
    <n v="61.792000000000002"/>
  </r>
  <r>
    <n v="2176"/>
    <s v="CA-2017-125738"/>
    <x v="2"/>
    <x v="680"/>
    <d v="2017-10-21T00:00:00"/>
    <s v="Standard Class"/>
    <s v="PB-18805"/>
    <s v="Patrick Bzostek"/>
    <s v="Home Office"/>
    <s v="United States"/>
    <s v="Salt Lake City"/>
    <x v="7"/>
    <n v="84106"/>
    <s v="West"/>
    <s v="OFF-PA-10000740"/>
    <x v="1"/>
    <s v="Paper"/>
    <s v="Xerox 1982"/>
    <n v="45.68"/>
  </r>
  <r>
    <n v="2177"/>
    <s v="CA-2017-125738"/>
    <x v="2"/>
    <x v="680"/>
    <d v="2017-10-21T00:00:00"/>
    <s v="Standard Class"/>
    <s v="PB-18805"/>
    <s v="Patrick Bzostek"/>
    <s v="Home Office"/>
    <s v="United States"/>
    <s v="Salt Lake City"/>
    <x v="7"/>
    <n v="84106"/>
    <s v="West"/>
    <s v="OFF-PA-10003001"/>
    <x v="1"/>
    <s v="Paper"/>
    <s v="Xerox 1986"/>
    <n v="60.12"/>
  </r>
  <r>
    <n v="2178"/>
    <s v="CA-2017-125738"/>
    <x v="2"/>
    <x v="680"/>
    <d v="2017-10-21T00:00:00"/>
    <s v="Standard Class"/>
    <s v="PB-18805"/>
    <s v="Patrick Bzostek"/>
    <s v="Home Office"/>
    <s v="United States"/>
    <s v="Salt Lake City"/>
    <x v="7"/>
    <n v="84106"/>
    <s v="West"/>
    <s v="OFF-BI-10001628"/>
    <x v="1"/>
    <s v="Binders"/>
    <s v="Acco Data Flex Cable Posts For Top &amp; Bottom Load Binders, 6&quot; Capacity"/>
    <n v="41.72"/>
  </r>
  <r>
    <n v="2179"/>
    <s v="CA-2017-125738"/>
    <x v="2"/>
    <x v="680"/>
    <d v="2017-10-21T00:00:00"/>
    <s v="Standard Class"/>
    <s v="PB-18805"/>
    <s v="Patrick Bzostek"/>
    <s v="Home Office"/>
    <s v="United States"/>
    <s v="Salt Lake City"/>
    <x v="7"/>
    <n v="84106"/>
    <s v="West"/>
    <s v="OFF-PA-10001509"/>
    <x v="1"/>
    <s v="Paper"/>
    <s v="Recycled Desk Saver Line &quot;While You Were Out&quot; Book, 5 1/2&quot; X 4&quot;"/>
    <n v="71.599999999999994"/>
  </r>
  <r>
    <n v="2180"/>
    <s v="CA-2017-128818"/>
    <x v="35"/>
    <x v="681"/>
    <d v="2017-05-11T00:00:00"/>
    <s v="Standard Class"/>
    <s v="CJ-12010"/>
    <s v="Caroline Jumper"/>
    <s v="Consumer"/>
    <s v="United States"/>
    <s v="New York City"/>
    <x v="15"/>
    <n v="10009"/>
    <s v="East"/>
    <s v="OFF-BI-10000309"/>
    <x v="1"/>
    <s v="Binders"/>
    <s v="GBC Twin Loop Wire Binding Elements, 9/16&quot; Spine, Black"/>
    <n v="85.231999999999999"/>
  </r>
  <r>
    <n v="2181"/>
    <s v="CA-2017-128818"/>
    <x v="35"/>
    <x v="681"/>
    <d v="2017-05-11T00:00:00"/>
    <s v="Standard Class"/>
    <s v="CJ-12010"/>
    <s v="Caroline Jumper"/>
    <s v="Consumer"/>
    <s v="United States"/>
    <s v="New York City"/>
    <x v="15"/>
    <n v="10009"/>
    <s v="East"/>
    <s v="OFF-LA-10003923"/>
    <x v="1"/>
    <s v="Labels"/>
    <s v="Alphabetical Labels for Top Tab Filing"/>
    <n v="44.4"/>
  </r>
  <r>
    <n v="2182"/>
    <s v="CA-2017-128818"/>
    <x v="35"/>
    <x v="681"/>
    <d v="2017-05-11T00:00:00"/>
    <s v="Standard Class"/>
    <s v="CJ-12010"/>
    <s v="Caroline Jumper"/>
    <s v="Consumer"/>
    <s v="United States"/>
    <s v="New York City"/>
    <x v="15"/>
    <n v="10009"/>
    <s v="East"/>
    <s v="FUR-CH-10002084"/>
    <x v="0"/>
    <s v="Chairs"/>
    <s v="Hon Mobius Operator's Chair"/>
    <n v="442.76400000000001"/>
  </r>
  <r>
    <n v="2183"/>
    <s v="CA-2017-128818"/>
    <x v="35"/>
    <x v="681"/>
    <d v="2017-05-11T00:00:00"/>
    <s v="Standard Class"/>
    <s v="CJ-12010"/>
    <s v="Caroline Jumper"/>
    <s v="Consumer"/>
    <s v="United States"/>
    <s v="New York City"/>
    <x v="15"/>
    <n v="10009"/>
    <s v="East"/>
    <s v="TEC-MA-10000488"/>
    <x v="2"/>
    <s v="Machines"/>
    <s v="Bady BDG101FRU Card Printer"/>
    <n v="3999.95"/>
  </r>
  <r>
    <n v="2184"/>
    <s v="CA-2017-128818"/>
    <x v="35"/>
    <x v="681"/>
    <d v="2017-05-11T00:00:00"/>
    <s v="Standard Class"/>
    <s v="CJ-12010"/>
    <s v="Caroline Jumper"/>
    <s v="Consumer"/>
    <s v="United States"/>
    <s v="New York City"/>
    <x v="15"/>
    <n v="10009"/>
    <s v="East"/>
    <s v="TEC-AC-10001767"/>
    <x v="2"/>
    <s v="Accessories"/>
    <s v="SanDisk Ultra 64 GB MicroSDHC Class 10 Memory Card"/>
    <n v="199.95"/>
  </r>
  <r>
    <n v="2185"/>
    <s v="CA-2017-128818"/>
    <x v="35"/>
    <x v="681"/>
    <d v="2017-05-11T00:00:00"/>
    <s v="Standard Class"/>
    <s v="CJ-12010"/>
    <s v="Caroline Jumper"/>
    <s v="Consumer"/>
    <s v="United States"/>
    <s v="New York City"/>
    <x v="15"/>
    <n v="10009"/>
    <s v="East"/>
    <s v="FUR-FU-10001940"/>
    <x v="0"/>
    <s v="Furnishings"/>
    <s v="Staple-based wall hangings"/>
    <n v="63.68"/>
  </r>
  <r>
    <n v="2186"/>
    <s v="CA-2018-124576"/>
    <x v="44"/>
    <x v="378"/>
    <d v="2018-08-04T00:00:00"/>
    <s v="Second Class"/>
    <s v="HK-14890"/>
    <s v="Heather Kirkland"/>
    <s v="Corporate"/>
    <s v="United States"/>
    <s v="Salinas"/>
    <x v="1"/>
    <n v="93905"/>
    <s v="West"/>
    <s v="OFF-BI-10002735"/>
    <x v="1"/>
    <s v="Binders"/>
    <s v="GBC Prestige Therm-A-Bind Covers"/>
    <n v="54.896000000000001"/>
  </r>
  <r>
    <n v="2187"/>
    <s v="CA-2017-101378"/>
    <x v="45"/>
    <x v="216"/>
    <d v="2017-07-14T00:00:00"/>
    <s v="Same Day"/>
    <s v="RH-19600"/>
    <s v="Rob Haberlin"/>
    <s v="Consumer"/>
    <s v="United States"/>
    <s v="Huntsville"/>
    <x v="19"/>
    <n v="35810"/>
    <s v="South"/>
    <s v="TEC-AC-10002345"/>
    <x v="2"/>
    <s v="Accessories"/>
    <s v="HP Standard 104 key PS/2 Keyboard"/>
    <n v="29"/>
  </r>
  <r>
    <n v="2188"/>
    <s v="CA-2018-143063"/>
    <x v="36"/>
    <x v="682"/>
    <d v="2018-08-15T00:00:00"/>
    <s v="Standard Class"/>
    <s v="IL-15100"/>
    <s v="Ivan Liston"/>
    <s v="Consumer"/>
    <s v="United States"/>
    <s v="Columbus"/>
    <x v="14"/>
    <n v="47201"/>
    <s v="Central"/>
    <s v="OFF-EN-10003134"/>
    <x v="1"/>
    <s v="Envelopes"/>
    <s v="Staple envelope"/>
    <n v="70.08"/>
  </r>
  <r>
    <n v="2189"/>
    <s v="CA-2018-143063"/>
    <x v="36"/>
    <x v="682"/>
    <d v="2018-08-15T00:00:00"/>
    <s v="Standard Class"/>
    <s v="IL-15100"/>
    <s v="Ivan Liston"/>
    <s v="Consumer"/>
    <s v="United States"/>
    <s v="Columbus"/>
    <x v="14"/>
    <n v="47201"/>
    <s v="Central"/>
    <s v="FUR-FU-10003708"/>
    <x v="0"/>
    <s v="Furnishings"/>
    <s v="Tenex Traditional Chairmats for Medium Pile Carpet, Standard Lip, 36&quot; x 48&quot;"/>
    <n v="121.3"/>
  </r>
  <r>
    <n v="2190"/>
    <s v="CA-2018-143063"/>
    <x v="36"/>
    <x v="682"/>
    <d v="2018-08-15T00:00:00"/>
    <s v="Standard Class"/>
    <s v="IL-15100"/>
    <s v="Ivan Liston"/>
    <s v="Consumer"/>
    <s v="United States"/>
    <s v="Columbus"/>
    <x v="14"/>
    <n v="47201"/>
    <s v="Central"/>
    <s v="TEC-PH-10003645"/>
    <x v="2"/>
    <s v="Phones"/>
    <s v="Aastra 57i VoIP phone"/>
    <n v="1454.49"/>
  </r>
  <r>
    <n v="2191"/>
    <s v="CA-2017-118913"/>
    <x v="39"/>
    <x v="674"/>
    <d v="2017-06-29T00:00:00"/>
    <s v="Standard Class"/>
    <s v="AS-10240"/>
    <s v="Alan Shonely"/>
    <s v="Consumer"/>
    <s v="United States"/>
    <s v="Los Angeles"/>
    <x v="1"/>
    <n v="90049"/>
    <s v="West"/>
    <s v="OFF-AP-10000692"/>
    <x v="1"/>
    <s v="Appliances"/>
    <s v="Fellowes Mighty 8 Compact Surge Protector"/>
    <n v="60.81"/>
  </r>
  <r>
    <n v="2192"/>
    <s v="CA-2017-128412"/>
    <x v="19"/>
    <x v="107"/>
    <d v="2017-12-17T00:00:00"/>
    <s v="Standard Class"/>
    <s v="AP-10915"/>
    <s v="Arthur Prichep"/>
    <s v="Consumer"/>
    <s v="United States"/>
    <s v="Seattle"/>
    <x v="4"/>
    <n v="98105"/>
    <s v="West"/>
    <s v="OFF-BI-10001718"/>
    <x v="1"/>
    <s v="Binders"/>
    <s v="GBC DocuBind P50 Personal Binding Machine"/>
    <n v="153.55199999999999"/>
  </r>
  <r>
    <n v="2193"/>
    <s v="CA-2017-128412"/>
    <x v="19"/>
    <x v="107"/>
    <d v="2017-12-17T00:00:00"/>
    <s v="Standard Class"/>
    <s v="AP-10915"/>
    <s v="Arthur Prichep"/>
    <s v="Consumer"/>
    <s v="United States"/>
    <s v="Seattle"/>
    <x v="4"/>
    <n v="98105"/>
    <s v="West"/>
    <s v="OFF-AP-10002082"/>
    <x v="1"/>
    <s v="Appliances"/>
    <s v="Holmes HEPA Air Purifier"/>
    <n v="65.34"/>
  </r>
  <r>
    <n v="2194"/>
    <s v="CA-2017-128412"/>
    <x v="19"/>
    <x v="107"/>
    <d v="2017-12-17T00:00:00"/>
    <s v="Standard Class"/>
    <s v="AP-10915"/>
    <s v="Arthur Prichep"/>
    <s v="Consumer"/>
    <s v="United States"/>
    <s v="Seattle"/>
    <x v="4"/>
    <n v="98105"/>
    <s v="West"/>
    <s v="OFF-PA-10001125"/>
    <x v="1"/>
    <s v="Paper"/>
    <s v="Xerox 1988"/>
    <n v="123.92"/>
  </r>
  <r>
    <n v="2195"/>
    <s v="CA-2017-128412"/>
    <x v="19"/>
    <x v="107"/>
    <d v="2017-12-17T00:00:00"/>
    <s v="Standard Class"/>
    <s v="AP-10915"/>
    <s v="Arthur Prichep"/>
    <s v="Consumer"/>
    <s v="United States"/>
    <s v="Seattle"/>
    <x v="4"/>
    <n v="98105"/>
    <s v="West"/>
    <s v="OFF-AP-10000252"/>
    <x v="1"/>
    <s v="Appliances"/>
    <s v="Harmony HEPA Quiet Air Purifiers"/>
    <n v="35.1"/>
  </r>
  <r>
    <n v="2196"/>
    <s v="CA-2017-128412"/>
    <x v="19"/>
    <x v="107"/>
    <d v="2017-12-17T00:00:00"/>
    <s v="Standard Class"/>
    <s v="AP-10915"/>
    <s v="Arthur Prichep"/>
    <s v="Consumer"/>
    <s v="United States"/>
    <s v="Seattle"/>
    <x v="4"/>
    <n v="98105"/>
    <s v="West"/>
    <s v="TEC-AC-10003038"/>
    <x v="2"/>
    <s v="Accessories"/>
    <s v="Kingston Digital DataTraveler 16GB USB 2.0"/>
    <n v="44.75"/>
  </r>
  <r>
    <n v="2197"/>
    <s v="CA-2017-136483"/>
    <x v="5"/>
    <x v="49"/>
    <d v="2017-12-06T00:00:00"/>
    <s v="Standard Class"/>
    <s v="AG-10390"/>
    <s v="Allen Goldenen"/>
    <s v="Consumer"/>
    <s v="United States"/>
    <s v="Knoxville"/>
    <x v="18"/>
    <n v="37918"/>
    <s v="South"/>
    <s v="OFF-AR-10000940"/>
    <x v="1"/>
    <s v="Art"/>
    <s v="Newell 343"/>
    <n v="4.7039999999999997"/>
  </r>
  <r>
    <n v="2198"/>
    <s v="CA-2015-163013"/>
    <x v="5"/>
    <x v="683"/>
    <d v="2015-12-04T00:00:00"/>
    <s v="Standard Class"/>
    <s v="BF-11080"/>
    <s v="Bart Folk"/>
    <s v="Consumer"/>
    <s v="United States"/>
    <s v="Montgomery"/>
    <x v="19"/>
    <n v="36116"/>
    <s v="South"/>
    <s v="OFF-AR-10001954"/>
    <x v="1"/>
    <s v="Art"/>
    <s v="Newell 331"/>
    <n v="14.67"/>
  </r>
  <r>
    <n v="2199"/>
    <s v="CA-2016-135363"/>
    <x v="24"/>
    <x v="262"/>
    <d v="2016-04-02T00:00:00"/>
    <s v="Standard Class"/>
    <s v="CK-12205"/>
    <s v="Chloris Kastensmidt"/>
    <s v="Consumer"/>
    <s v="United States"/>
    <s v="Philadelphia"/>
    <x v="9"/>
    <n v="19120"/>
    <s v="East"/>
    <s v="OFF-PA-10003177"/>
    <x v="1"/>
    <s v="Paper"/>
    <s v="Xerox 1999"/>
    <n v="15.552"/>
  </r>
  <r>
    <n v="2200"/>
    <s v="CA-2016-135363"/>
    <x v="24"/>
    <x v="262"/>
    <d v="2016-04-02T00:00:00"/>
    <s v="Standard Class"/>
    <s v="CK-12205"/>
    <s v="Chloris Kastensmidt"/>
    <s v="Consumer"/>
    <s v="United States"/>
    <s v="Philadelphia"/>
    <x v="9"/>
    <n v="19120"/>
    <s v="East"/>
    <s v="OFF-PA-10000533"/>
    <x v="1"/>
    <s v="Paper"/>
    <s v="Southworth Parchment Paper &amp; Envelopes"/>
    <n v="5.2320000000000002"/>
  </r>
  <r>
    <n v="2201"/>
    <s v="US-2015-165659"/>
    <x v="21"/>
    <x v="106"/>
    <d v="2015-06-06T00:00:00"/>
    <s v="Standard Class"/>
    <s v="LT-17110"/>
    <s v="Liz Thompson"/>
    <s v="Consumer"/>
    <s v="United States"/>
    <s v="Little Rock"/>
    <x v="36"/>
    <n v="72209"/>
    <s v="South"/>
    <s v="FUR-FU-10001935"/>
    <x v="0"/>
    <s v="Furnishings"/>
    <s v="3M Hangers With Command Adhesive"/>
    <n v="22.2"/>
  </r>
  <r>
    <n v="2202"/>
    <s v="US-2015-165659"/>
    <x v="21"/>
    <x v="106"/>
    <d v="2015-06-06T00:00:00"/>
    <s v="Standard Class"/>
    <s v="LT-17110"/>
    <s v="Liz Thompson"/>
    <s v="Consumer"/>
    <s v="United States"/>
    <s v="Little Rock"/>
    <x v="36"/>
    <n v="72209"/>
    <s v="South"/>
    <s v="TEC-PH-10002563"/>
    <x v="2"/>
    <s v="Phones"/>
    <s v="Adtran 1202752G1"/>
    <n v="881.93"/>
  </r>
  <r>
    <n v="2203"/>
    <s v="CA-2016-138002"/>
    <x v="14"/>
    <x v="684"/>
    <d v="2016-09-12T00:00:00"/>
    <s v="Standard Class"/>
    <s v="BT-11305"/>
    <s v="Beth Thompson"/>
    <s v="Home Office"/>
    <s v="United States"/>
    <s v="Seattle"/>
    <x v="4"/>
    <n v="98103"/>
    <s v="West"/>
    <s v="OFF-BI-10002160"/>
    <x v="1"/>
    <s v="Binders"/>
    <s v="Acco Hanging Data Binders"/>
    <n v="6.0960000000000001"/>
  </r>
  <r>
    <n v="2204"/>
    <s v="CA-2016-138002"/>
    <x v="14"/>
    <x v="684"/>
    <d v="2016-09-12T00:00:00"/>
    <s v="Standard Class"/>
    <s v="BT-11305"/>
    <s v="Beth Thompson"/>
    <s v="Home Office"/>
    <s v="United States"/>
    <s v="Seattle"/>
    <x v="4"/>
    <n v="98103"/>
    <s v="West"/>
    <s v="FUR-FU-10004748"/>
    <x v="0"/>
    <s v="Furnishings"/>
    <s v="Howard Miller 16&quot; Diameter Gallery Wall Clock"/>
    <n v="191.82"/>
  </r>
  <r>
    <n v="2205"/>
    <s v="CA-2016-128860"/>
    <x v="38"/>
    <x v="685"/>
    <d v="2016-07-05T00:00:00"/>
    <s v="Standard Class"/>
    <s v="SC-20725"/>
    <s v="Steven Cartwright"/>
    <s v="Consumer"/>
    <s v="United States"/>
    <s v="Lancaster"/>
    <x v="9"/>
    <n v="17602"/>
    <s v="East"/>
    <s v="FUR-FU-10001473"/>
    <x v="0"/>
    <s v="Furnishings"/>
    <s v="Eldon Executive Woodline II Desk Accessories, Mahogany"/>
    <n v="20.103999999999999"/>
  </r>
  <r>
    <n v="2206"/>
    <s v="CA-2017-164350"/>
    <x v="14"/>
    <x v="545"/>
    <d v="2017-09-12T00:00:00"/>
    <s v="Second Class"/>
    <s v="CG-12040"/>
    <s v="Catherine Glotzbach"/>
    <s v="Home Office"/>
    <s v="United States"/>
    <s v="Bristol"/>
    <x v="18"/>
    <n v="37620"/>
    <s v="South"/>
    <s v="OFF-AR-10000538"/>
    <x v="1"/>
    <s v="Art"/>
    <s v="Boston Model 1800 Electric Pencil Sharpener, Gray"/>
    <n v="67.56"/>
  </r>
  <r>
    <n v="2207"/>
    <s v="US-2015-103905"/>
    <x v="9"/>
    <x v="686"/>
    <d v="2015-07-20T00:00:00"/>
    <s v="Standard Class"/>
    <s v="AW-10930"/>
    <s v="Arthur Wiediger"/>
    <s v="Home Office"/>
    <s v="United States"/>
    <s v="Aurora"/>
    <x v="10"/>
    <n v="60505"/>
    <s v="Central"/>
    <s v="OFF-BI-10001098"/>
    <x v="1"/>
    <s v="Binders"/>
    <s v="Acco D-Ring Binder w/DublLock"/>
    <n v="29.931999999999999"/>
  </r>
  <r>
    <n v="2208"/>
    <s v="US-2015-103905"/>
    <x v="9"/>
    <x v="686"/>
    <d v="2015-07-20T00:00:00"/>
    <s v="Standard Class"/>
    <s v="AW-10930"/>
    <s v="Arthur Wiediger"/>
    <s v="Home Office"/>
    <s v="United States"/>
    <s v="Aurora"/>
    <x v="10"/>
    <n v="60505"/>
    <s v="Central"/>
    <s v="TEC-PH-10001552"/>
    <x v="2"/>
    <s v="Phones"/>
    <s v="I Need's 3d Hello Kitty Hybrid Silicone Case Cover for HTC One X 4g with 3d Hello Kitty Stylus Pen Green/pink"/>
    <n v="38.271999999999998"/>
  </r>
  <r>
    <n v="2209"/>
    <s v="CA-2016-129854"/>
    <x v="8"/>
    <x v="421"/>
    <d v="2016-08-26T00:00:00"/>
    <s v="Standard Class"/>
    <s v="RB-19705"/>
    <s v="Roger Barcio"/>
    <s v="Home Office"/>
    <s v="United States"/>
    <s v="New York City"/>
    <x v="15"/>
    <n v="10009"/>
    <s v="East"/>
    <s v="OFF-AR-10000390"/>
    <x v="1"/>
    <s v="Art"/>
    <s v="Newell Chalk Holder"/>
    <n v="16.52"/>
  </r>
  <r>
    <n v="2210"/>
    <s v="CA-2015-125556"/>
    <x v="6"/>
    <x v="687"/>
    <d v="2015-11-16T00:00:00"/>
    <s v="Second Class"/>
    <s v="ML-17410"/>
    <s v="Maris LaWare"/>
    <s v="Consumer"/>
    <s v="United States"/>
    <s v="Fairfield"/>
    <x v="29"/>
    <n v="6824"/>
    <s v="East"/>
    <s v="TEC-PH-10001079"/>
    <x v="2"/>
    <s v="Phones"/>
    <s v="Polycom SoundPoint Pro SE-225 Corded phone"/>
    <n v="832.93"/>
  </r>
  <r>
    <n v="2211"/>
    <s v="CA-2015-125556"/>
    <x v="6"/>
    <x v="687"/>
    <d v="2015-11-16T00:00:00"/>
    <s v="Second Class"/>
    <s v="ML-17410"/>
    <s v="Maris LaWare"/>
    <s v="Consumer"/>
    <s v="United States"/>
    <s v="Fairfield"/>
    <x v="29"/>
    <n v="6824"/>
    <s v="East"/>
    <s v="OFF-BI-10003460"/>
    <x v="1"/>
    <s v="Binders"/>
    <s v="Acco 3-Hole Punch"/>
    <n v="43.8"/>
  </r>
  <r>
    <n v="2212"/>
    <s v="CA-2017-162313"/>
    <x v="5"/>
    <x v="581"/>
    <d v="2017-11-30T00:00:00"/>
    <s v="First Class"/>
    <s v="VB-21745"/>
    <s v="Victoria Brennan"/>
    <s v="Corporate"/>
    <s v="United States"/>
    <s v="Lincoln Park"/>
    <x v="12"/>
    <n v="48146"/>
    <s v="Central"/>
    <s v="OFF-AP-10003842"/>
    <x v="1"/>
    <s v="Appliances"/>
    <s v="Euro-Pro Shark Turbo Vacuum"/>
    <n v="167.292"/>
  </r>
  <r>
    <n v="2213"/>
    <s v="CA-2018-107874"/>
    <x v="26"/>
    <x v="610"/>
    <d v="2018-11-25T00:00:00"/>
    <s v="Standard Class"/>
    <s v="SW-20275"/>
    <s v="Scott Williamson"/>
    <s v="Consumer"/>
    <s v="United States"/>
    <s v="New York City"/>
    <x v="15"/>
    <n v="10035"/>
    <s v="East"/>
    <s v="FUR-FU-10003535"/>
    <x v="0"/>
    <s v="Furnishings"/>
    <s v="Howard Miller Distant Time Traveler Alarm Clock"/>
    <n v="27.42"/>
  </r>
  <r>
    <n v="2214"/>
    <s v="CA-2018-129378"/>
    <x v="10"/>
    <x v="172"/>
    <d v="2018-10-02T00:00:00"/>
    <s v="First Class"/>
    <s v="NS-18505"/>
    <s v="Neola Schneider"/>
    <s v="Consumer"/>
    <s v="United States"/>
    <s v="San Jose"/>
    <x v="1"/>
    <n v="95123"/>
    <s v="West"/>
    <s v="OFF-BI-10002012"/>
    <x v="1"/>
    <s v="Binders"/>
    <s v="Wilson Jones Easy Flow II Sheet Lifters"/>
    <n v="1.44"/>
  </r>
  <r>
    <n v="2215"/>
    <s v="CA-2018-129378"/>
    <x v="10"/>
    <x v="172"/>
    <d v="2018-10-02T00:00:00"/>
    <s v="First Class"/>
    <s v="NS-18505"/>
    <s v="Neola Schneider"/>
    <s v="Consumer"/>
    <s v="United States"/>
    <s v="San Jose"/>
    <x v="1"/>
    <n v="95123"/>
    <s v="West"/>
    <s v="OFF-BI-10001922"/>
    <x v="1"/>
    <s v="Binders"/>
    <s v="Storex Dura Pro Binders"/>
    <n v="61.776000000000003"/>
  </r>
  <r>
    <n v="2216"/>
    <s v="CA-2018-129378"/>
    <x v="10"/>
    <x v="172"/>
    <d v="2018-10-02T00:00:00"/>
    <s v="First Class"/>
    <s v="NS-18505"/>
    <s v="Neola Schneider"/>
    <s v="Consumer"/>
    <s v="United States"/>
    <s v="San Jose"/>
    <x v="1"/>
    <n v="95123"/>
    <s v="West"/>
    <s v="OFF-AP-10000576"/>
    <x v="1"/>
    <s v="Appliances"/>
    <s v="Belkin 325VA UPS Surge Protector, 6'"/>
    <n v="241.96"/>
  </r>
  <r>
    <n v="2217"/>
    <s v="CA-2018-129378"/>
    <x v="10"/>
    <x v="172"/>
    <d v="2018-10-02T00:00:00"/>
    <s v="First Class"/>
    <s v="NS-18505"/>
    <s v="Neola Schneider"/>
    <s v="Consumer"/>
    <s v="United States"/>
    <s v="San Jose"/>
    <x v="1"/>
    <n v="95123"/>
    <s v="West"/>
    <s v="FUR-CH-10000553"/>
    <x v="0"/>
    <s v="Chairs"/>
    <s v="Metal Folding Chairs, Beige, 4/Carton"/>
    <n v="108.608"/>
  </r>
  <r>
    <n v="2218"/>
    <s v="CA-2015-151953"/>
    <x v="30"/>
    <x v="59"/>
    <d v="2015-09-25T00:00:00"/>
    <s v="Standard Class"/>
    <s v="DB-13555"/>
    <s v="Dorothy Badders"/>
    <s v="Corporate"/>
    <s v="United States"/>
    <s v="Jacksonville"/>
    <x v="2"/>
    <n v="32216"/>
    <s v="South"/>
    <s v="OFF-AR-10003469"/>
    <x v="1"/>
    <s v="Art"/>
    <s v="Nontoxic Chalk"/>
    <n v="2.8159999999999998"/>
  </r>
  <r>
    <n v="2219"/>
    <s v="CA-2018-130841"/>
    <x v="46"/>
    <x v="688"/>
    <d v="2018-08-01T00:00:00"/>
    <s v="Standard Class"/>
    <s v="MH-17620"/>
    <s v="Matt Hagelstein"/>
    <s v="Corporate"/>
    <s v="United States"/>
    <s v="San Francisco"/>
    <x v="1"/>
    <n v="94110"/>
    <s v="West"/>
    <s v="OFF-BI-10000145"/>
    <x v="1"/>
    <s v="Binders"/>
    <s v="Zipper Ring Binder Pockets"/>
    <n v="9.984"/>
  </r>
  <r>
    <n v="2220"/>
    <s v="CA-2018-130841"/>
    <x v="46"/>
    <x v="688"/>
    <d v="2018-08-01T00:00:00"/>
    <s v="Standard Class"/>
    <s v="MH-17620"/>
    <s v="Matt Hagelstein"/>
    <s v="Corporate"/>
    <s v="United States"/>
    <s v="San Francisco"/>
    <x v="1"/>
    <n v="94110"/>
    <s v="West"/>
    <s v="OFF-ST-10001580"/>
    <x v="1"/>
    <s v="Storage"/>
    <s v="Super Decoflex Portable Personal File"/>
    <n v="14.98"/>
  </r>
  <r>
    <n v="2221"/>
    <s v="CA-2018-130841"/>
    <x v="46"/>
    <x v="688"/>
    <d v="2018-08-01T00:00:00"/>
    <s v="Standard Class"/>
    <s v="MH-17620"/>
    <s v="Matt Hagelstein"/>
    <s v="Corporate"/>
    <s v="United States"/>
    <s v="San Francisco"/>
    <x v="1"/>
    <n v="94110"/>
    <s v="West"/>
    <s v="TEC-PH-10001817"/>
    <x v="2"/>
    <s v="Phones"/>
    <s v="Wilson Electronics DB Pro Signal Booster"/>
    <n v="1145.5999999999999"/>
  </r>
  <r>
    <n v="2222"/>
    <s v="CA-2016-131884"/>
    <x v="19"/>
    <x v="401"/>
    <d v="2016-12-06T00:00:00"/>
    <s v="Same Day"/>
    <s v="DK-13375"/>
    <s v="Dennis Kane"/>
    <s v="Consumer"/>
    <s v="United States"/>
    <s v="Marion"/>
    <x v="24"/>
    <n v="43302"/>
    <s v="East"/>
    <s v="TEC-PH-10001578"/>
    <x v="2"/>
    <s v="Phones"/>
    <s v="Polycom SoundStation2 EX ConferenceÂ phone"/>
    <n v="485.94"/>
  </r>
  <r>
    <n v="2223"/>
    <s v="CA-2016-131884"/>
    <x v="19"/>
    <x v="401"/>
    <d v="2016-12-06T00:00:00"/>
    <s v="Same Day"/>
    <s v="DK-13375"/>
    <s v="Dennis Kane"/>
    <s v="Consumer"/>
    <s v="United States"/>
    <s v="Marion"/>
    <x v="24"/>
    <n v="43302"/>
    <s v="East"/>
    <s v="OFF-AR-10004078"/>
    <x v="1"/>
    <s v="Art"/>
    <s v="Newell 312"/>
    <n v="37.375999999999998"/>
  </r>
  <r>
    <n v="2224"/>
    <s v="CA-2016-131884"/>
    <x v="19"/>
    <x v="401"/>
    <d v="2016-12-06T00:00:00"/>
    <s v="Same Day"/>
    <s v="DK-13375"/>
    <s v="Dennis Kane"/>
    <s v="Consumer"/>
    <s v="United States"/>
    <s v="Marion"/>
    <x v="24"/>
    <n v="43302"/>
    <s v="East"/>
    <s v="FUR-CH-10004860"/>
    <x v="0"/>
    <s v="Chairs"/>
    <s v="Global Low Back Tilter Chair"/>
    <n v="70.686000000000007"/>
  </r>
  <r>
    <n v="2225"/>
    <s v="CA-2018-121909"/>
    <x v="44"/>
    <x v="689"/>
    <d v="2018-08-05T00:00:00"/>
    <s v="Standard Class"/>
    <s v="EA-14035"/>
    <s v="Erin Ashbrook"/>
    <s v="Corporate"/>
    <s v="United States"/>
    <s v="Philadelphia"/>
    <x v="9"/>
    <n v="19134"/>
    <s v="East"/>
    <s v="OFF-PA-10003790"/>
    <x v="1"/>
    <s v="Paper"/>
    <s v="Xerox 1991"/>
    <n v="54.816000000000003"/>
  </r>
  <r>
    <n v="2226"/>
    <s v="CA-2017-106383"/>
    <x v="37"/>
    <x v="690"/>
    <d v="2017-03-21T00:00:00"/>
    <s v="Second Class"/>
    <s v="BT-11440"/>
    <s v="Bobby Trafton"/>
    <s v="Consumer"/>
    <s v="United States"/>
    <s v="Littleton"/>
    <x v="22"/>
    <n v="80122"/>
    <s v="West"/>
    <s v="FUR-BO-10002202"/>
    <x v="0"/>
    <s v="Bookcases"/>
    <s v="Atlantic Metals Mobile 2-Shelf Bookcases, Custom Colors"/>
    <n v="72.293999999999997"/>
  </r>
  <r>
    <n v="2227"/>
    <s v="CA-2018-130771"/>
    <x v="44"/>
    <x v="570"/>
    <d v="2018-08-03T00:00:00"/>
    <s v="Standard Class"/>
    <s v="LA-16780"/>
    <s v="Laura Armstrong"/>
    <s v="Corporate"/>
    <s v="United States"/>
    <s v="Austin"/>
    <x v="5"/>
    <n v="78745"/>
    <s v="Central"/>
    <s v="OFF-FA-10003059"/>
    <x v="1"/>
    <s v="Fasteners"/>
    <s v="Assorted Color Push Pins"/>
    <n v="2.8959999999999999"/>
  </r>
  <r>
    <n v="2228"/>
    <s v="CA-2018-130771"/>
    <x v="44"/>
    <x v="570"/>
    <d v="2018-08-03T00:00:00"/>
    <s v="Standard Class"/>
    <s v="LA-16780"/>
    <s v="Laura Armstrong"/>
    <s v="Corporate"/>
    <s v="United States"/>
    <s v="Austin"/>
    <x v="5"/>
    <n v="78745"/>
    <s v="Central"/>
    <s v="TEC-PH-10002496"/>
    <x v="2"/>
    <s v="Phones"/>
    <s v="Cisco SPA301"/>
    <n v="124.792"/>
  </r>
  <r>
    <n v="2229"/>
    <s v="CA-2017-139157"/>
    <x v="10"/>
    <x v="393"/>
    <d v="2017-10-05T00:00:00"/>
    <s v="Standard Class"/>
    <s v="GM-14680"/>
    <s v="Greg Matthias"/>
    <s v="Consumer"/>
    <s v="United States"/>
    <s v="New York City"/>
    <x v="15"/>
    <n v="10024"/>
    <s v="East"/>
    <s v="FUR-TA-10003238"/>
    <x v="0"/>
    <s v="Tables"/>
    <s v="Chromcraft Bull-Nose Wood 48&quot; x 96&quot; Rectangular Conference Tables"/>
    <n v="330.58800000000002"/>
  </r>
  <r>
    <n v="2230"/>
    <s v="CA-2015-128055"/>
    <x v="24"/>
    <x v="691"/>
    <d v="2015-04-05T00:00:00"/>
    <s v="Standard Class"/>
    <s v="AA-10315"/>
    <s v="Alex Avila"/>
    <s v="Consumer"/>
    <s v="United States"/>
    <s v="San Francisco"/>
    <x v="1"/>
    <n v="94122"/>
    <s v="West"/>
    <s v="OFF-BI-10004390"/>
    <x v="1"/>
    <s v="Binders"/>
    <s v="GBC DocuBind 200 Manual Binding Machine"/>
    <n v="673.56799999999998"/>
  </r>
  <r>
    <n v="2231"/>
    <s v="CA-2015-128055"/>
    <x v="24"/>
    <x v="691"/>
    <d v="2015-04-05T00:00:00"/>
    <s v="Standard Class"/>
    <s v="AA-10315"/>
    <s v="Alex Avila"/>
    <s v="Consumer"/>
    <s v="United States"/>
    <s v="San Francisco"/>
    <x v="1"/>
    <n v="94122"/>
    <s v="West"/>
    <s v="OFF-AP-10002765"/>
    <x v="1"/>
    <s v="Appliances"/>
    <s v="Fellowes Advanced Computer Series Surge Protectors"/>
    <n v="52.98"/>
  </r>
  <r>
    <n v="2232"/>
    <s v="CA-2018-157091"/>
    <x v="39"/>
    <x v="335"/>
    <d v="2018-07-01T00:00:00"/>
    <s v="Standard Class"/>
    <s v="DB-13405"/>
    <s v="Denny Blanton"/>
    <s v="Consumer"/>
    <s v="United States"/>
    <s v="La Porte"/>
    <x v="14"/>
    <n v="46350"/>
    <s v="Central"/>
    <s v="FUR-FU-10000293"/>
    <x v="0"/>
    <s v="Furnishings"/>
    <s v="Eldon Antistatic Chair Mats for Low to Medium Pile Carpets"/>
    <n v="526.45000000000005"/>
  </r>
  <r>
    <n v="2233"/>
    <s v="CA-2018-132122"/>
    <x v="45"/>
    <x v="362"/>
    <d v="2018-07-14T00:00:00"/>
    <s v="Standard Class"/>
    <s v="JH-15820"/>
    <s v="John Huston"/>
    <s v="Consumer"/>
    <s v="United States"/>
    <s v="Chicago"/>
    <x v="10"/>
    <n v="60610"/>
    <s v="Central"/>
    <s v="OFF-ST-10003692"/>
    <x v="1"/>
    <s v="Storage"/>
    <s v="Recycled Steel Personal File for Hanging File Folders"/>
    <n v="228.92"/>
  </r>
  <r>
    <n v="2234"/>
    <s v="CA-2016-123232"/>
    <x v="33"/>
    <x v="639"/>
    <d v="2016-12-16T00:00:00"/>
    <s v="Second Class"/>
    <s v="DJ-13630"/>
    <s v="Doug Jacobs"/>
    <s v="Consumer"/>
    <s v="United States"/>
    <s v="Portland"/>
    <x v="21"/>
    <n v="97206"/>
    <s v="West"/>
    <s v="TEC-PH-10001051"/>
    <x v="2"/>
    <s v="Phones"/>
    <s v="HTC One"/>
    <n v="319.96800000000002"/>
  </r>
  <r>
    <n v="2235"/>
    <s v="CA-2018-104066"/>
    <x v="4"/>
    <x v="256"/>
    <d v="2018-12-10T00:00:00"/>
    <s v="Standard Class"/>
    <s v="QJ-19255"/>
    <s v="Quincy Jones"/>
    <s v="Corporate"/>
    <s v="United States"/>
    <s v="Burlington"/>
    <x v="42"/>
    <m/>
    <s v="East"/>
    <s v="TEC-AC-10001013"/>
    <x v="2"/>
    <s v="Accessories"/>
    <s v="Logitech ClearChat Comfort/USB Headset H390"/>
    <n v="205.03"/>
  </r>
  <r>
    <n v="2236"/>
    <s v="CA-2016-145849"/>
    <x v="12"/>
    <x v="426"/>
    <d v="2016-09-17T00:00:00"/>
    <s v="Second Class"/>
    <s v="CT-11995"/>
    <s v="Carol Triggs"/>
    <s v="Consumer"/>
    <s v="United States"/>
    <s v="Indianapolis"/>
    <x v="14"/>
    <n v="46203"/>
    <s v="Central"/>
    <s v="OFF-ST-10000025"/>
    <x v="1"/>
    <s v="Storage"/>
    <s v="Fellowes Stor/Drawer Steel Plus Storage Drawers"/>
    <n v="190.86"/>
  </r>
  <r>
    <n v="2237"/>
    <s v="CA-2016-145849"/>
    <x v="12"/>
    <x v="426"/>
    <d v="2016-09-17T00:00:00"/>
    <s v="Second Class"/>
    <s v="CT-11995"/>
    <s v="Carol Triggs"/>
    <s v="Consumer"/>
    <s v="United States"/>
    <s v="Indianapolis"/>
    <x v="14"/>
    <n v="46203"/>
    <s v="Central"/>
    <s v="OFF-AR-10000817"/>
    <x v="1"/>
    <s v="Art"/>
    <s v="Manco Dry-Lighter Erasable Highlighter"/>
    <n v="24.32"/>
  </r>
  <r>
    <n v="2238"/>
    <s v="CA-2017-122322"/>
    <x v="45"/>
    <x v="692"/>
    <d v="2017-07-21T00:00:00"/>
    <s v="Standard Class"/>
    <s v="RH-19510"/>
    <s v="Rick Huthwaite"/>
    <s v="Home Office"/>
    <s v="United States"/>
    <s v="Provo"/>
    <x v="7"/>
    <n v="84604"/>
    <s v="West"/>
    <s v="OFF-SU-10000952"/>
    <x v="1"/>
    <s v="Supplies"/>
    <s v="Fiskars Home &amp; Office Scissors"/>
    <n v="44.4"/>
  </r>
  <r>
    <n v="2239"/>
    <s v="CA-2018-166849"/>
    <x v="3"/>
    <x v="693"/>
    <d v="2018-04-26T00:00:00"/>
    <s v="Standard Class"/>
    <s v="SJ-20125"/>
    <s v="Sanjit Jacobs"/>
    <s v="Home Office"/>
    <s v="United States"/>
    <s v="Chicago"/>
    <x v="10"/>
    <n v="60610"/>
    <s v="Central"/>
    <s v="FUR-FU-10004597"/>
    <x v="0"/>
    <s v="Furnishings"/>
    <s v="Eldon Cleatmat Chair Mats for Medium Pile Carpets"/>
    <n v="44.4"/>
  </r>
  <r>
    <n v="2240"/>
    <s v="CA-2017-146633"/>
    <x v="6"/>
    <x v="625"/>
    <d v="2017-11-17T00:00:00"/>
    <s v="Second Class"/>
    <s v="TG-21310"/>
    <s v="Toby Gnade"/>
    <s v="Consumer"/>
    <s v="United States"/>
    <s v="Los Angeles"/>
    <x v="1"/>
    <n v="90049"/>
    <s v="West"/>
    <s v="OFF-BI-10003527"/>
    <x v="1"/>
    <s v="Binders"/>
    <s v="Fellowes PB500 Electric Punch Plastic Comb Binding Machine with Manual Bind"/>
    <n v="1016.792"/>
  </r>
  <r>
    <n v="2241"/>
    <s v="CA-2017-146633"/>
    <x v="6"/>
    <x v="625"/>
    <d v="2017-11-17T00:00:00"/>
    <s v="Second Class"/>
    <s v="TG-21310"/>
    <s v="Toby Gnade"/>
    <s v="Consumer"/>
    <s v="United States"/>
    <s v="Los Angeles"/>
    <x v="1"/>
    <n v="90049"/>
    <s v="West"/>
    <s v="OFF-BI-10002982"/>
    <x v="1"/>
    <s v="Binders"/>
    <s v="Avery Self-Adhesive Photo Pockets for Polaroid Photos"/>
    <n v="38.136000000000003"/>
  </r>
  <r>
    <n v="2242"/>
    <s v="US-2017-126893"/>
    <x v="5"/>
    <x v="491"/>
    <d v="2017-12-01T00:00:00"/>
    <s v="Standard Class"/>
    <s v="CT-11995"/>
    <s v="Carol Triggs"/>
    <s v="Consumer"/>
    <s v="United States"/>
    <s v="Philadelphia"/>
    <x v="9"/>
    <n v="19134"/>
    <s v="East"/>
    <s v="TEC-PH-10004165"/>
    <x v="2"/>
    <s v="Phones"/>
    <s v="Mitel MiVoice 5330e IP Phone"/>
    <n v="494.98200000000003"/>
  </r>
  <r>
    <n v="2243"/>
    <s v="CA-2018-103380"/>
    <x v="26"/>
    <x v="610"/>
    <d v="2018-11-25T00:00:00"/>
    <s v="Standard Class"/>
    <s v="BF-11005"/>
    <s v="Barry Franz"/>
    <s v="Home Office"/>
    <s v="United States"/>
    <s v="Pasadena"/>
    <x v="1"/>
    <n v="91104"/>
    <s v="West"/>
    <s v="OFF-ST-10003442"/>
    <x v="1"/>
    <s v="Storage"/>
    <s v="Eldon Portable Mobile Manager"/>
    <n v="56.56"/>
  </r>
  <r>
    <n v="2244"/>
    <s v="CA-2018-103380"/>
    <x v="26"/>
    <x v="610"/>
    <d v="2018-11-25T00:00:00"/>
    <s v="Standard Class"/>
    <s v="BF-11005"/>
    <s v="Barry Franz"/>
    <s v="Home Office"/>
    <s v="United States"/>
    <s v="Pasadena"/>
    <x v="1"/>
    <n v="91104"/>
    <s v="West"/>
    <s v="OFF-AR-10003856"/>
    <x v="1"/>
    <s v="Art"/>
    <s v="Newell 344"/>
    <n v="5.56"/>
  </r>
  <r>
    <n v="2245"/>
    <s v="CA-2018-103380"/>
    <x v="26"/>
    <x v="610"/>
    <d v="2018-11-25T00:00:00"/>
    <s v="Standard Class"/>
    <s v="BF-11005"/>
    <s v="Barry Franz"/>
    <s v="Home Office"/>
    <s v="United States"/>
    <s v="Pasadena"/>
    <x v="1"/>
    <n v="91104"/>
    <s v="West"/>
    <s v="OFF-FA-10004248"/>
    <x v="1"/>
    <s v="Fasteners"/>
    <s v="Advantus T-Pin Paper Clips"/>
    <n v="9.02"/>
  </r>
  <r>
    <n v="2246"/>
    <s v="CA-2018-103380"/>
    <x v="26"/>
    <x v="610"/>
    <d v="2018-11-25T00:00:00"/>
    <s v="Standard Class"/>
    <s v="BF-11005"/>
    <s v="Barry Franz"/>
    <s v="Home Office"/>
    <s v="United States"/>
    <s v="Pasadena"/>
    <x v="1"/>
    <n v="91104"/>
    <s v="West"/>
    <s v="OFF-AP-10001492"/>
    <x v="1"/>
    <s v="Appliances"/>
    <s v="Acco Six-Outlet Power Strip, 4' Cord Length"/>
    <n v="8.6199999999999992"/>
  </r>
  <r>
    <n v="2247"/>
    <s v="CA-2018-103380"/>
    <x v="26"/>
    <x v="610"/>
    <d v="2018-11-25T00:00:00"/>
    <s v="Standard Class"/>
    <s v="BF-11005"/>
    <s v="Barry Franz"/>
    <s v="Home Office"/>
    <s v="United States"/>
    <s v="Pasadena"/>
    <x v="1"/>
    <n v="91104"/>
    <s v="West"/>
    <s v="TEC-PH-10004165"/>
    <x v="2"/>
    <s v="Phones"/>
    <s v="Mitel MiVoice 5330e IP Phone"/>
    <n v="659.976"/>
  </r>
  <r>
    <n v="2248"/>
    <s v="CA-2016-116092"/>
    <x v="51"/>
    <x v="586"/>
    <d v="2016-02-18T00:00:00"/>
    <s v="Second Class"/>
    <s v="JM-16195"/>
    <s v="Justin MacKendrick"/>
    <s v="Consumer"/>
    <s v="United States"/>
    <s v="Los Angeles"/>
    <x v="1"/>
    <n v="90004"/>
    <s v="West"/>
    <s v="OFF-PA-10004285"/>
    <x v="1"/>
    <s v="Paper"/>
    <s v="Xerox 1959"/>
    <n v="13.36"/>
  </r>
  <r>
    <n v="2249"/>
    <s v="CA-2016-116092"/>
    <x v="51"/>
    <x v="586"/>
    <d v="2016-02-18T00:00:00"/>
    <s v="Second Class"/>
    <s v="JM-16195"/>
    <s v="Justin MacKendrick"/>
    <s v="Consumer"/>
    <s v="United States"/>
    <s v="Los Angeles"/>
    <x v="1"/>
    <n v="90004"/>
    <s v="West"/>
    <s v="OFF-BI-10001628"/>
    <x v="1"/>
    <s v="Binders"/>
    <s v="Acco Data Flex Cable Posts For Top &amp; Bottom Load Binders, 6&quot; Capacity"/>
    <n v="41.72"/>
  </r>
  <r>
    <n v="2250"/>
    <s v="CA-2016-116092"/>
    <x v="51"/>
    <x v="586"/>
    <d v="2016-02-18T00:00:00"/>
    <s v="Second Class"/>
    <s v="JM-16195"/>
    <s v="Justin MacKendrick"/>
    <s v="Consumer"/>
    <s v="United States"/>
    <s v="Los Angeles"/>
    <x v="1"/>
    <n v="90004"/>
    <s v="West"/>
    <s v="OFF-BI-10000546"/>
    <x v="1"/>
    <s v="Binders"/>
    <s v="Avery Durable Binders"/>
    <n v="11.52"/>
  </r>
  <r>
    <n v="2251"/>
    <s v="CA-2016-116092"/>
    <x v="51"/>
    <x v="586"/>
    <d v="2016-02-18T00:00:00"/>
    <s v="Second Class"/>
    <s v="JM-16195"/>
    <s v="Justin MacKendrick"/>
    <s v="Consumer"/>
    <s v="United States"/>
    <s v="Los Angeles"/>
    <x v="1"/>
    <n v="90004"/>
    <s v="West"/>
    <s v="OFF-AP-10001391"/>
    <x v="1"/>
    <s v="Appliances"/>
    <s v="Kensington 6 Outlet MasterPiece HOMEOFFICE Power Control Center"/>
    <n v="541.44000000000005"/>
  </r>
  <r>
    <n v="2252"/>
    <s v="CA-2016-116092"/>
    <x v="51"/>
    <x v="586"/>
    <d v="2016-02-18T00:00:00"/>
    <s v="Second Class"/>
    <s v="JM-16195"/>
    <s v="Justin MacKendrick"/>
    <s v="Consumer"/>
    <s v="United States"/>
    <s v="Los Angeles"/>
    <x v="1"/>
    <n v="90004"/>
    <s v="West"/>
    <s v="OFF-PA-10000477"/>
    <x v="1"/>
    <s v="Paper"/>
    <s v="Xerox 22"/>
    <n v="19.440000000000001"/>
  </r>
  <r>
    <n v="2253"/>
    <s v="CA-2017-117849"/>
    <x v="29"/>
    <x v="173"/>
    <d v="2017-04-17T00:00:00"/>
    <s v="Second Class"/>
    <s v="JK-16120"/>
    <s v="Julie Kriz"/>
    <s v="Home Office"/>
    <s v="United States"/>
    <s v="San Diego"/>
    <x v="1"/>
    <n v="92105"/>
    <s v="West"/>
    <s v="OFF-PA-10004327"/>
    <x v="1"/>
    <s v="Paper"/>
    <s v="Xerox 1911"/>
    <n v="143.69999999999999"/>
  </r>
  <r>
    <n v="2254"/>
    <s v="CA-2016-169201"/>
    <x v="10"/>
    <x v="694"/>
    <d v="2016-10-01T00:00:00"/>
    <s v="First Class"/>
    <s v="HG-14965"/>
    <s v="Henry Goldwyn"/>
    <s v="Corporate"/>
    <s v="United States"/>
    <s v="San Francisco"/>
    <x v="1"/>
    <n v="94110"/>
    <s v="West"/>
    <s v="OFF-AP-10000696"/>
    <x v="1"/>
    <s v="Appliances"/>
    <s v="Holmes Odor Grabber"/>
    <n v="43.26"/>
  </r>
  <r>
    <n v="2255"/>
    <s v="CA-2016-169201"/>
    <x v="10"/>
    <x v="694"/>
    <d v="2016-10-01T00:00:00"/>
    <s v="First Class"/>
    <s v="HG-14965"/>
    <s v="Henry Goldwyn"/>
    <s v="Corporate"/>
    <s v="United States"/>
    <s v="San Francisco"/>
    <x v="1"/>
    <n v="94110"/>
    <s v="West"/>
    <s v="OFF-AP-10002082"/>
    <x v="1"/>
    <s v="Appliances"/>
    <s v="Holmes HEPA Air Purifier"/>
    <n v="43.56"/>
  </r>
  <r>
    <n v="2256"/>
    <s v="CA-2017-164091"/>
    <x v="12"/>
    <x v="42"/>
    <d v="2017-09-22T00:00:00"/>
    <s v="Standard Class"/>
    <s v="LA-16780"/>
    <s v="Laura Armstrong"/>
    <s v="Corporate"/>
    <s v="United States"/>
    <s v="Bangor"/>
    <x v="43"/>
    <n v="4401"/>
    <s v="East"/>
    <s v="TEC-PH-10001944"/>
    <x v="2"/>
    <s v="Phones"/>
    <s v="Wi-Ex zBoost YX540 Cellular Phone Signal Booster"/>
    <n v="437.85"/>
  </r>
  <r>
    <n v="2257"/>
    <s v="CA-2017-164091"/>
    <x v="12"/>
    <x v="42"/>
    <d v="2017-09-22T00:00:00"/>
    <s v="Standard Class"/>
    <s v="LA-16780"/>
    <s v="Laura Armstrong"/>
    <s v="Corporate"/>
    <s v="United States"/>
    <s v="Bangor"/>
    <x v="43"/>
    <n v="4401"/>
    <s v="East"/>
    <s v="FUR-FU-10004952"/>
    <x v="0"/>
    <s v="Furnishings"/>
    <s v="C-Line Cubicle Keepers Polyproplyene Holder w/Velcro Back, 8-1/2x11, 25/Bx"/>
    <n v="109.48"/>
  </r>
  <r>
    <n v="2258"/>
    <s v="CA-2018-105214"/>
    <x v="1"/>
    <x v="114"/>
    <d v="2018-06-19T00:00:00"/>
    <s v="First Class"/>
    <s v="TS-21610"/>
    <s v="Troy Staebel"/>
    <s v="Consumer"/>
    <s v="United States"/>
    <s v="San Francisco"/>
    <x v="1"/>
    <n v="94122"/>
    <s v="West"/>
    <s v="FUR-CH-10000015"/>
    <x v="0"/>
    <s v="Chairs"/>
    <s v="Hon Multipurpose Stacking Arm Chairs"/>
    <n v="1212.96"/>
  </r>
  <r>
    <n v="2259"/>
    <s v="CA-2018-105214"/>
    <x v="1"/>
    <x v="114"/>
    <d v="2018-06-19T00:00:00"/>
    <s v="First Class"/>
    <s v="TS-21610"/>
    <s v="Troy Staebel"/>
    <s v="Consumer"/>
    <s v="United States"/>
    <s v="San Francisco"/>
    <x v="1"/>
    <n v="94122"/>
    <s v="West"/>
    <s v="OFF-PA-10001776"/>
    <x v="1"/>
    <s v="Paper"/>
    <s v="Wirebound Message Books, Four 2 3/4&quot; x 5&quot; Forms per Page, 600 Sets per Book"/>
    <n v="18.54"/>
  </r>
  <r>
    <n v="2260"/>
    <s v="CA-2016-117611"/>
    <x v="6"/>
    <x v="627"/>
    <d v="2016-11-10T00:00:00"/>
    <s v="Second Class"/>
    <s v="MZ-17335"/>
    <s v="Maria Zettner"/>
    <s v="Home Office"/>
    <s v="United States"/>
    <s v="San Diego"/>
    <x v="1"/>
    <n v="92024"/>
    <s v="West"/>
    <s v="OFF-FA-10002280"/>
    <x v="1"/>
    <s v="Fasteners"/>
    <s v="Advantus Plastic Paper Clips"/>
    <n v="5"/>
  </r>
  <r>
    <n v="2261"/>
    <s v="CA-2016-117611"/>
    <x v="6"/>
    <x v="627"/>
    <d v="2016-11-10T00:00:00"/>
    <s v="Second Class"/>
    <s v="MZ-17335"/>
    <s v="Maria Zettner"/>
    <s v="Home Office"/>
    <s v="United States"/>
    <s v="San Diego"/>
    <x v="1"/>
    <n v="92024"/>
    <s v="West"/>
    <s v="TEC-AC-10002049"/>
    <x v="2"/>
    <s v="Accessories"/>
    <s v="Logitech G19 Programmable Gaming Keyboard"/>
    <n v="371.97"/>
  </r>
  <r>
    <n v="2262"/>
    <s v="US-2016-137960"/>
    <x v="27"/>
    <x v="217"/>
    <d v="2016-12-18T00:00:00"/>
    <s v="Same Day"/>
    <s v="MW-18220"/>
    <s v="Mitch Webber"/>
    <s v="Consumer"/>
    <s v="United States"/>
    <s v="New York City"/>
    <x v="15"/>
    <n v="10035"/>
    <s v="East"/>
    <s v="TEC-AC-10002253"/>
    <x v="2"/>
    <s v="Accessories"/>
    <s v="Imation Bio 8GB USBÂ Flash Drive ImationÂ Corp"/>
    <n v="166.24"/>
  </r>
  <r>
    <n v="2263"/>
    <s v="CA-2018-122994"/>
    <x v="25"/>
    <x v="695"/>
    <d v="2018-02-09T00:00:00"/>
    <s v="First Class"/>
    <s v="MV-17485"/>
    <s v="Mark Van Huff"/>
    <s v="Consumer"/>
    <s v="United States"/>
    <s v="Arlington"/>
    <x v="17"/>
    <n v="22204"/>
    <s v="South"/>
    <s v="FUR-BO-10004015"/>
    <x v="0"/>
    <s v="Bookcases"/>
    <s v="Bush Andora Bookcase, Maple/Graphite Gray Finish"/>
    <n v="359.97"/>
  </r>
  <r>
    <n v="2264"/>
    <s v="CA-2017-131065"/>
    <x v="6"/>
    <x v="696"/>
    <d v="2017-11-16T00:00:00"/>
    <s v="Second Class"/>
    <s v="AA-10375"/>
    <s v="Allen Armold"/>
    <s v="Consumer"/>
    <s v="United States"/>
    <s v="Atlanta"/>
    <x v="32"/>
    <n v="30318"/>
    <s v="South"/>
    <s v="TEC-AC-10004145"/>
    <x v="2"/>
    <s v="Accessories"/>
    <s v="Logitech diNovo Edge Keyboard"/>
    <n v="499.98"/>
  </r>
  <r>
    <n v="2265"/>
    <s v="CA-2017-131065"/>
    <x v="6"/>
    <x v="696"/>
    <d v="2017-11-16T00:00:00"/>
    <s v="Second Class"/>
    <s v="AA-10375"/>
    <s v="Allen Armold"/>
    <s v="Consumer"/>
    <s v="United States"/>
    <s v="Atlanta"/>
    <x v="32"/>
    <n v="30318"/>
    <s v="South"/>
    <s v="OFF-PA-10002479"/>
    <x v="1"/>
    <s v="Paper"/>
    <s v="Xerox 4200 Series MultiUse Premium Copy Paper (20Lb. and 84 Bright)"/>
    <n v="5.28"/>
  </r>
  <r>
    <n v="2266"/>
    <s v="CA-2017-131065"/>
    <x v="6"/>
    <x v="696"/>
    <d v="2017-11-16T00:00:00"/>
    <s v="Second Class"/>
    <s v="AA-10375"/>
    <s v="Allen Armold"/>
    <s v="Consumer"/>
    <s v="United States"/>
    <s v="Atlanta"/>
    <x v="32"/>
    <n v="30318"/>
    <s v="South"/>
    <s v="OFF-BI-10004970"/>
    <x v="1"/>
    <s v="Binders"/>
    <s v="ACCOHIDE 3-Ring Binder, Blue, 1&quot;"/>
    <n v="8.26"/>
  </r>
  <r>
    <n v="2267"/>
    <s v="CA-2018-149146"/>
    <x v="32"/>
    <x v="386"/>
    <d v="2018-10-12T00:00:00"/>
    <s v="Same Day"/>
    <s v="SM-20320"/>
    <s v="Sean Miller"/>
    <s v="Home Office"/>
    <s v="United States"/>
    <s v="Monroe"/>
    <x v="3"/>
    <n v="28110"/>
    <s v="South"/>
    <s v="OFF-PA-10003919"/>
    <x v="1"/>
    <s v="Paper"/>
    <s v="Xerox 1989"/>
    <n v="7.968"/>
  </r>
  <r>
    <n v="2268"/>
    <s v="CA-2018-137470"/>
    <x v="12"/>
    <x v="697"/>
    <d v="2018-09-17T00:00:00"/>
    <s v="Same Day"/>
    <s v="TP-21415"/>
    <s v="Tom Prescott"/>
    <s v="Consumer"/>
    <s v="United States"/>
    <s v="Seattle"/>
    <x v="4"/>
    <n v="98115"/>
    <s v="West"/>
    <s v="OFF-PA-10002001"/>
    <x v="1"/>
    <s v="Paper"/>
    <s v="Xerox 1984"/>
    <n v="12.96"/>
  </r>
  <r>
    <n v="2269"/>
    <s v="CA-2018-105480"/>
    <x v="33"/>
    <x v="698"/>
    <d v="2018-12-26T00:00:00"/>
    <s v="Standard Class"/>
    <s v="DK-13225"/>
    <s v="Dean Katz"/>
    <s v="Corporate"/>
    <s v="United States"/>
    <s v="Rochester"/>
    <x v="15"/>
    <n v="14609"/>
    <s v="East"/>
    <s v="OFF-PA-10002787"/>
    <x v="1"/>
    <s v="Paper"/>
    <s v="Xerox 227"/>
    <n v="6.48"/>
  </r>
  <r>
    <n v="2270"/>
    <s v="CA-2018-105480"/>
    <x v="33"/>
    <x v="698"/>
    <d v="2018-12-26T00:00:00"/>
    <s v="Standard Class"/>
    <s v="DK-13225"/>
    <s v="Dean Katz"/>
    <s v="Corporate"/>
    <s v="United States"/>
    <s v="Rochester"/>
    <x v="15"/>
    <n v="14609"/>
    <s v="East"/>
    <s v="OFF-BI-10003291"/>
    <x v="1"/>
    <s v="Binders"/>
    <s v="Wilson Jones Leather-Like Binders with DublLock Round Rings"/>
    <n v="6.984"/>
  </r>
  <r>
    <n v="2271"/>
    <s v="CA-2018-164917"/>
    <x v="4"/>
    <x v="574"/>
    <d v="2018-12-07T00:00:00"/>
    <s v="Standard Class"/>
    <s v="MK-17905"/>
    <s v="Michael Kennedy"/>
    <s v="Corporate"/>
    <s v="United States"/>
    <s v="Miami"/>
    <x v="2"/>
    <n v="33180"/>
    <s v="South"/>
    <s v="OFF-AR-10004344"/>
    <x v="1"/>
    <s v="Art"/>
    <s v="Bulldog Vacuum Base Pencil Sharpener"/>
    <n v="47.96"/>
  </r>
  <r>
    <n v="2272"/>
    <s v="CA-2016-102036"/>
    <x v="30"/>
    <x v="481"/>
    <d v="2016-09-27T00:00:00"/>
    <s v="Standard Class"/>
    <s v="CS-12130"/>
    <s v="Chad Sievert"/>
    <s v="Consumer"/>
    <s v="United States"/>
    <s v="Seattle"/>
    <x v="4"/>
    <n v="98105"/>
    <s v="West"/>
    <s v="OFF-ST-10003123"/>
    <x v="1"/>
    <s v="Storage"/>
    <s v="Fellowes Bases and Tops For Staxonsteel/High-Stak Systems"/>
    <n v="199.74"/>
  </r>
  <r>
    <n v="2273"/>
    <s v="CA-2016-142944"/>
    <x v="34"/>
    <x v="699"/>
    <d v="2016-03-11T00:00:00"/>
    <s v="Standard Class"/>
    <s v="JL-15850"/>
    <s v="John Lucas"/>
    <s v="Consumer"/>
    <s v="United States"/>
    <s v="San Francisco"/>
    <x v="1"/>
    <n v="94122"/>
    <s v="West"/>
    <s v="FUR-FU-10000308"/>
    <x v="0"/>
    <s v="Furnishings"/>
    <s v="Deflect-o Glass Clear Studded Chair Mats"/>
    <n v="435.26"/>
  </r>
  <r>
    <n v="2274"/>
    <s v="CA-2016-142944"/>
    <x v="34"/>
    <x v="699"/>
    <d v="2016-03-11T00:00:00"/>
    <s v="Standard Class"/>
    <s v="JL-15850"/>
    <s v="John Lucas"/>
    <s v="Consumer"/>
    <s v="United States"/>
    <s v="San Francisco"/>
    <x v="1"/>
    <n v="94122"/>
    <s v="West"/>
    <s v="TEC-CO-10003763"/>
    <x v="2"/>
    <s v="Copiers"/>
    <s v="Canon PC1060 Personal Laser Copier"/>
    <n v="1119.9839999999999"/>
  </r>
  <r>
    <n v="2275"/>
    <s v="CA-2015-157882"/>
    <x v="10"/>
    <x v="462"/>
    <d v="2015-10-08T00:00:00"/>
    <s v="Second Class"/>
    <s v="AR-10405"/>
    <s v="Allen Rosenblatt"/>
    <s v="Corporate"/>
    <s v="United States"/>
    <s v="Los Angeles"/>
    <x v="1"/>
    <n v="90036"/>
    <s v="West"/>
    <s v="FUR-TA-10001866"/>
    <x v="0"/>
    <s v="Tables"/>
    <s v="Bevis Round Conference Room Tables and Bases"/>
    <n v="143.43199999999999"/>
  </r>
  <r>
    <n v="2276"/>
    <s v="CA-2015-157882"/>
    <x v="10"/>
    <x v="462"/>
    <d v="2015-10-08T00:00:00"/>
    <s v="Second Class"/>
    <s v="AR-10405"/>
    <s v="Allen Rosenblatt"/>
    <s v="Corporate"/>
    <s v="United States"/>
    <s v="Los Angeles"/>
    <x v="1"/>
    <n v="90036"/>
    <s v="West"/>
    <s v="FUR-CH-10002774"/>
    <x v="0"/>
    <s v="Chairs"/>
    <s v="Global Deluxe Stacking Chair, Gray"/>
    <n v="122.352"/>
  </r>
  <r>
    <n v="2277"/>
    <s v="CA-2015-104283"/>
    <x v="39"/>
    <x v="700"/>
    <d v="2015-07-01T00:00:00"/>
    <s v="Standard Class"/>
    <s v="LM-17065"/>
    <s v="Liz MacKendrick"/>
    <s v="Consumer"/>
    <s v="United States"/>
    <s v="Southaven"/>
    <x v="35"/>
    <n v="38671"/>
    <s v="South"/>
    <s v="OFF-ST-10004337"/>
    <x v="1"/>
    <s v="Storage"/>
    <s v="SAFCO Commercial Wire Shelving, 72h"/>
    <n v="306.2"/>
  </r>
  <r>
    <n v="2278"/>
    <s v="CA-2015-104283"/>
    <x v="39"/>
    <x v="700"/>
    <d v="2015-07-01T00:00:00"/>
    <s v="Standard Class"/>
    <s v="LM-17065"/>
    <s v="Liz MacKendrick"/>
    <s v="Consumer"/>
    <s v="United States"/>
    <s v="Southaven"/>
    <x v="35"/>
    <n v="38671"/>
    <s v="South"/>
    <s v="FUR-TA-10001039"/>
    <x v="0"/>
    <s v="Tables"/>
    <s v="KI Adjustable-Height Table"/>
    <n v="85.98"/>
  </r>
  <r>
    <n v="2279"/>
    <s v="CA-2015-104283"/>
    <x v="39"/>
    <x v="700"/>
    <d v="2015-07-01T00:00:00"/>
    <s v="Standard Class"/>
    <s v="LM-17065"/>
    <s v="Liz MacKendrick"/>
    <s v="Consumer"/>
    <s v="United States"/>
    <s v="Southaven"/>
    <x v="35"/>
    <n v="38671"/>
    <s v="South"/>
    <s v="TEC-AC-10000109"/>
    <x v="2"/>
    <s v="Accessories"/>
    <s v="Sony Micro Vault Click 16 GB USB 2.0 Flash Drive"/>
    <n v="223.96"/>
  </r>
  <r>
    <n v="2280"/>
    <s v="CA-2018-142622"/>
    <x v="28"/>
    <x v="505"/>
    <d v="2018-11-02T00:00:00"/>
    <s v="First Class"/>
    <s v="JK-15625"/>
    <s v="Jim Karlsson"/>
    <s v="Consumer"/>
    <s v="United States"/>
    <s v="Seattle"/>
    <x v="4"/>
    <n v="98115"/>
    <s v="West"/>
    <s v="FUR-CH-10003833"/>
    <x v="0"/>
    <s v="Chairs"/>
    <s v="Novimex Fabric Task Chair"/>
    <n v="97.567999999999998"/>
  </r>
  <r>
    <n v="2281"/>
    <s v="CA-2018-142622"/>
    <x v="28"/>
    <x v="505"/>
    <d v="2018-11-02T00:00:00"/>
    <s v="First Class"/>
    <s v="JK-15625"/>
    <s v="Jim Karlsson"/>
    <s v="Consumer"/>
    <s v="United States"/>
    <s v="Seattle"/>
    <x v="4"/>
    <n v="98115"/>
    <s v="West"/>
    <s v="FUR-CH-10004289"/>
    <x v="0"/>
    <s v="Chairs"/>
    <s v="Global Super Steno Chair"/>
    <n v="614.27200000000005"/>
  </r>
  <r>
    <n v="2282"/>
    <s v="CA-2018-142622"/>
    <x v="28"/>
    <x v="505"/>
    <d v="2018-11-02T00:00:00"/>
    <s v="First Class"/>
    <s v="JK-15625"/>
    <s v="Jim Karlsson"/>
    <s v="Consumer"/>
    <s v="United States"/>
    <s v="Seattle"/>
    <x v="4"/>
    <n v="98115"/>
    <s v="West"/>
    <s v="FUR-BO-10004467"/>
    <x v="0"/>
    <s v="Bookcases"/>
    <s v="Bestar Classic Bookcase"/>
    <n v="199.98"/>
  </r>
  <r>
    <n v="2283"/>
    <s v="CA-2017-132143"/>
    <x v="22"/>
    <x v="323"/>
    <d v="2017-09-05T00:00:00"/>
    <s v="First Class"/>
    <s v="FM-14215"/>
    <s v="Filia McAdams"/>
    <s v="Corporate"/>
    <s v="United States"/>
    <s v="Middletown"/>
    <x v="29"/>
    <n v="6457"/>
    <s v="East"/>
    <s v="OFF-PA-10002713"/>
    <x v="1"/>
    <s v="Paper"/>
    <s v="Adams Phone Message Book, 200 Message Capacity, 8 1/16â€ x 11â€"/>
    <n v="48.16"/>
  </r>
  <r>
    <n v="2284"/>
    <s v="CA-2016-153108"/>
    <x v="15"/>
    <x v="616"/>
    <d v="2016-03-09T00:00:00"/>
    <s v="Standard Class"/>
    <s v="SF-20200"/>
    <s v="Sarah Foster"/>
    <s v="Consumer"/>
    <s v="United States"/>
    <s v="New Castle"/>
    <x v="14"/>
    <n v="47362"/>
    <s v="Central"/>
    <s v="TEC-PH-10001552"/>
    <x v="2"/>
    <s v="Phones"/>
    <s v="I Need's 3d Hello Kitty Hybrid Silicone Case Cover for HTC One X 4g with 3d Hello Kitty Stylus Pen Green/pink"/>
    <n v="23.92"/>
  </r>
  <r>
    <n v="2285"/>
    <s v="CA-2016-153108"/>
    <x v="15"/>
    <x v="616"/>
    <d v="2016-03-09T00:00:00"/>
    <s v="Standard Class"/>
    <s v="SF-20200"/>
    <s v="Sarah Foster"/>
    <s v="Consumer"/>
    <s v="United States"/>
    <s v="New Castle"/>
    <x v="14"/>
    <n v="47362"/>
    <s v="Central"/>
    <s v="OFF-AP-10002222"/>
    <x v="1"/>
    <s v="Appliances"/>
    <s v="Staple holder"/>
    <n v="60.69"/>
  </r>
  <r>
    <n v="2286"/>
    <s v="CA-2017-112676"/>
    <x v="20"/>
    <x v="465"/>
    <d v="2017-05-08T00:00:00"/>
    <s v="First Class"/>
    <s v="PJ-18835"/>
    <s v="Patrick Jones"/>
    <s v="Corporate"/>
    <s v="United States"/>
    <s v="Murfreesboro"/>
    <x v="18"/>
    <n v="37130"/>
    <s v="South"/>
    <s v="OFF-PA-10003971"/>
    <x v="1"/>
    <s v="Paper"/>
    <s v="Xerox 1965"/>
    <n v="14.352"/>
  </r>
  <r>
    <n v="2287"/>
    <s v="CA-2018-165687"/>
    <x v="6"/>
    <x v="701"/>
    <d v="2018-11-23T00:00:00"/>
    <s v="Standard Class"/>
    <s v="CS-12355"/>
    <s v="Christine Sundaresam"/>
    <s v="Consumer"/>
    <s v="United States"/>
    <s v="Salem"/>
    <x v="17"/>
    <n v="24153"/>
    <s v="South"/>
    <s v="OFF-AP-10004036"/>
    <x v="1"/>
    <s v="Appliances"/>
    <s v="Bionaire 99.97% HEPA Air Cleaner"/>
    <n v="35.04"/>
  </r>
  <r>
    <n v="2288"/>
    <s v="US-2018-112928"/>
    <x v="23"/>
    <x v="702"/>
    <d v="2018-06-05T00:00:00"/>
    <s v="Second Class"/>
    <s v="BB-10990"/>
    <s v="Barry Blumstein"/>
    <s v="Corporate"/>
    <s v="United States"/>
    <s v="Toledo"/>
    <x v="24"/>
    <n v="43615"/>
    <s v="East"/>
    <s v="OFF-AP-10002287"/>
    <x v="1"/>
    <s v="Appliances"/>
    <s v="Eureka Sanitaire  Multi-Pro Heavy-Duty Upright, Disposable Bags"/>
    <n v="17.48"/>
  </r>
  <r>
    <n v="2289"/>
    <s v="CA-2018-143343"/>
    <x v="1"/>
    <x v="193"/>
    <d v="2018-06-13T00:00:00"/>
    <s v="First Class"/>
    <s v="BW-11200"/>
    <s v="Ben Wallace"/>
    <s v="Consumer"/>
    <s v="United States"/>
    <s v="Los Angeles"/>
    <x v="1"/>
    <n v="90032"/>
    <s v="West"/>
    <s v="OFF-AR-10002375"/>
    <x v="1"/>
    <s v="Art"/>
    <s v="Newell 351"/>
    <n v="16.399999999999999"/>
  </r>
  <r>
    <n v="2290"/>
    <s v="CA-2018-115154"/>
    <x v="50"/>
    <x v="703"/>
    <d v="2018-01-11T00:00:00"/>
    <s v="First Class"/>
    <s v="RS-19420"/>
    <s v="Ricardo Sperren"/>
    <s v="Corporate"/>
    <s v="United States"/>
    <s v="Seattle"/>
    <x v="4"/>
    <n v="98115"/>
    <s v="West"/>
    <s v="FUR-TA-10001950"/>
    <x v="0"/>
    <s v="Tables"/>
    <s v="Balt Solid Wood Round Tables"/>
    <n v="892.98"/>
  </r>
  <r>
    <n v="2291"/>
    <s v="CA-2016-149342"/>
    <x v="18"/>
    <x v="704"/>
    <d v="2016-04-25T00:00:00"/>
    <s v="Standard Class"/>
    <s v="TS-21160"/>
    <s v="Theresa Swint"/>
    <s v="Corporate"/>
    <s v="United States"/>
    <s v="Columbus"/>
    <x v="32"/>
    <n v="31907"/>
    <s v="South"/>
    <s v="TEC-PH-10001557"/>
    <x v="2"/>
    <s v="Phones"/>
    <s v="Pyle PMP37LED"/>
    <n v="287.97000000000003"/>
  </r>
  <r>
    <n v="2292"/>
    <s v="CA-2016-149342"/>
    <x v="18"/>
    <x v="704"/>
    <d v="2016-04-25T00:00:00"/>
    <s v="Standard Class"/>
    <s v="TS-21160"/>
    <s v="Theresa Swint"/>
    <s v="Corporate"/>
    <s v="United States"/>
    <s v="Columbus"/>
    <x v="32"/>
    <n v="31907"/>
    <s v="South"/>
    <s v="FUR-FU-10002937"/>
    <x v="0"/>
    <s v="Furnishings"/>
    <s v="GE 48&quot; Fluorescent Tube, Cool White Energy Saver, 34 Watts, 30/Box"/>
    <n v="595.38"/>
  </r>
  <r>
    <n v="2293"/>
    <s v="CA-2016-149342"/>
    <x v="18"/>
    <x v="704"/>
    <d v="2016-04-25T00:00:00"/>
    <s v="Standard Class"/>
    <s v="TS-21160"/>
    <s v="Theresa Swint"/>
    <s v="Corporate"/>
    <s v="United States"/>
    <s v="Columbus"/>
    <x v="32"/>
    <n v="31907"/>
    <s v="South"/>
    <s v="OFF-PA-10001166"/>
    <x v="1"/>
    <s v="Paper"/>
    <s v="Xerox 2"/>
    <n v="12.96"/>
  </r>
  <r>
    <n v="2294"/>
    <s v="CA-2016-130995"/>
    <x v="0"/>
    <x v="549"/>
    <d v="2016-11-06T00:00:00"/>
    <s v="Standard Class"/>
    <s v="QJ-19255"/>
    <s v="Quincy Jones"/>
    <s v="Corporate"/>
    <s v="United States"/>
    <s v="New York City"/>
    <x v="15"/>
    <n v="10009"/>
    <s v="East"/>
    <s v="TEC-PH-10000347"/>
    <x v="2"/>
    <s v="Phones"/>
    <s v="Cush Cases Heavy Duty Rugged Cover Case for Samsung Galaxy S5 - Purple"/>
    <n v="4.95"/>
  </r>
  <r>
    <n v="2295"/>
    <s v="CA-2018-127929"/>
    <x v="27"/>
    <x v="331"/>
    <d v="2018-12-27T00:00:00"/>
    <s v="Standard Class"/>
    <s v="FM-14215"/>
    <s v="Filia McAdams"/>
    <s v="Corporate"/>
    <s v="United States"/>
    <s v="Middletown"/>
    <x v="29"/>
    <n v="6457"/>
    <s v="East"/>
    <s v="FUR-FU-10003708"/>
    <x v="0"/>
    <s v="Furnishings"/>
    <s v="Tenex Traditional Chairmats for Medium Pile Carpet, Standard Lip, 36&quot; x 48&quot;"/>
    <n v="181.95"/>
  </r>
  <r>
    <n v="2296"/>
    <s v="CA-2016-113145"/>
    <x v="0"/>
    <x v="549"/>
    <d v="2016-11-05T00:00:00"/>
    <s v="Standard Class"/>
    <s v="VD-21670"/>
    <s v="Valerie Dominguez"/>
    <s v="Consumer"/>
    <s v="United States"/>
    <s v="New York City"/>
    <x v="15"/>
    <n v="10011"/>
    <s v="East"/>
    <s v="OFF-PA-10002659"/>
    <x v="1"/>
    <s v="Paper"/>
    <s v="Avoid Verbal Orders Carbonless Minifold Book"/>
    <n v="13.52"/>
  </r>
  <r>
    <n v="2297"/>
    <s v="CA-2016-113145"/>
    <x v="0"/>
    <x v="549"/>
    <d v="2016-11-05T00:00:00"/>
    <s v="Standard Class"/>
    <s v="VD-21670"/>
    <s v="Valerie Dominguez"/>
    <s v="Consumer"/>
    <s v="United States"/>
    <s v="New York City"/>
    <x v="15"/>
    <n v="10011"/>
    <s v="East"/>
    <s v="FUR-FU-10000965"/>
    <x v="0"/>
    <s v="Furnishings"/>
    <s v="Howard Miller 11-1/2&quot; Diameter Ridgewood Wall Clock"/>
    <n v="259.7"/>
  </r>
  <r>
    <n v="2298"/>
    <s v="CA-2016-113145"/>
    <x v="0"/>
    <x v="549"/>
    <d v="2016-11-05T00:00:00"/>
    <s v="Standard Class"/>
    <s v="VD-21670"/>
    <s v="Valerie Dominguez"/>
    <s v="Consumer"/>
    <s v="United States"/>
    <s v="New York City"/>
    <x v="15"/>
    <n v="10011"/>
    <s v="East"/>
    <s v="TEC-PH-10001527"/>
    <x v="2"/>
    <s v="Phones"/>
    <s v="Plantronics MX500i Earset"/>
    <n v="42.95"/>
  </r>
  <r>
    <n v="2299"/>
    <s v="CA-2016-113145"/>
    <x v="0"/>
    <x v="549"/>
    <d v="2016-11-05T00:00:00"/>
    <s v="Standard Class"/>
    <s v="VD-21670"/>
    <s v="Valerie Dominguez"/>
    <s v="Consumer"/>
    <s v="United States"/>
    <s v="New York City"/>
    <x v="15"/>
    <n v="10011"/>
    <s v="East"/>
    <s v="TEC-AC-10001838"/>
    <x v="2"/>
    <s v="Accessories"/>
    <s v="Razer Tiamat Over Ear 7.1 Surround Sound PC Gaming Headset"/>
    <n v="1399.93"/>
  </r>
  <r>
    <n v="2300"/>
    <s v="CA-2016-113145"/>
    <x v="0"/>
    <x v="549"/>
    <d v="2016-11-05T00:00:00"/>
    <s v="Standard Class"/>
    <s v="VD-21670"/>
    <s v="Valerie Dominguez"/>
    <s v="Consumer"/>
    <s v="United States"/>
    <s v="New York City"/>
    <x v="15"/>
    <n v="10011"/>
    <s v="East"/>
    <s v="TEC-PH-10002597"/>
    <x v="2"/>
    <s v="Phones"/>
    <s v="Xblue XB-1670-86 X16 SmallÂ Office TelephoneÂ - Titanium"/>
    <n v="503.96"/>
  </r>
  <r>
    <n v="2301"/>
    <s v="CA-2015-162362"/>
    <x v="6"/>
    <x v="687"/>
    <d v="2015-11-18T00:00:00"/>
    <s v="Standard Class"/>
    <s v="JL-15505"/>
    <s v="Jeremy Lonsdale"/>
    <s v="Consumer"/>
    <s v="United States"/>
    <s v="Midland"/>
    <x v="12"/>
    <n v="48640"/>
    <s v="Central"/>
    <s v="OFF-BI-10000756"/>
    <x v="1"/>
    <s v="Binders"/>
    <s v="Storex DuraTech Recycled Plastic Frosted Binders"/>
    <n v="12.72"/>
  </r>
  <r>
    <n v="2302"/>
    <s v="CA-2015-162362"/>
    <x v="6"/>
    <x v="687"/>
    <d v="2015-11-18T00:00:00"/>
    <s v="Standard Class"/>
    <s v="JL-15505"/>
    <s v="Jeremy Lonsdale"/>
    <s v="Consumer"/>
    <s v="United States"/>
    <s v="Midland"/>
    <x v="12"/>
    <n v="48640"/>
    <s v="Central"/>
    <s v="OFF-BI-10000546"/>
    <x v="1"/>
    <s v="Binders"/>
    <s v="Avery Durable Binders"/>
    <n v="11.52"/>
  </r>
  <r>
    <n v="2303"/>
    <s v="CA-2017-106558"/>
    <x v="11"/>
    <x v="327"/>
    <d v="2017-01-21T00:00:00"/>
    <s v="Standard Class"/>
    <s v="DL-13495"/>
    <s v="Dionis Lloyd"/>
    <s v="Corporate"/>
    <s v="United States"/>
    <s v="Columbus"/>
    <x v="32"/>
    <n v="31907"/>
    <s v="South"/>
    <s v="TEC-AC-10001142"/>
    <x v="2"/>
    <s v="Accessories"/>
    <s v="First Data FD10 PIN Pad"/>
    <n v="316"/>
  </r>
  <r>
    <n v="2304"/>
    <s v="CA-2018-157931"/>
    <x v="12"/>
    <x v="697"/>
    <d v="2018-09-22T00:00:00"/>
    <s v="Second Class"/>
    <s v="MO-17800"/>
    <s v="Meg O'Connel"/>
    <s v="Home Office"/>
    <s v="United States"/>
    <s v="Roswell"/>
    <x v="32"/>
    <n v="30076"/>
    <s v="South"/>
    <s v="FUR-CH-10000785"/>
    <x v="0"/>
    <s v="Chairs"/>
    <s v="Global Ergonomic Managers Chair"/>
    <n v="723.92"/>
  </r>
  <r>
    <n v="2305"/>
    <s v="CA-2018-157931"/>
    <x v="12"/>
    <x v="697"/>
    <d v="2018-09-22T00:00:00"/>
    <s v="Second Class"/>
    <s v="MO-17800"/>
    <s v="Meg O'Connel"/>
    <s v="Home Office"/>
    <s v="United States"/>
    <s v="Roswell"/>
    <x v="32"/>
    <n v="30076"/>
    <s v="South"/>
    <s v="OFF-PA-10000474"/>
    <x v="1"/>
    <s v="Paper"/>
    <s v="Easy-staple paper"/>
    <n v="106.32"/>
  </r>
  <r>
    <n v="2306"/>
    <s v="CA-2017-115574"/>
    <x v="33"/>
    <x v="443"/>
    <d v="2017-12-24T00:00:00"/>
    <s v="First Class"/>
    <s v="BP-11185"/>
    <s v="Ben Peterman"/>
    <s v="Corporate"/>
    <s v="United States"/>
    <s v="Chicago"/>
    <x v="10"/>
    <n v="60623"/>
    <s v="Central"/>
    <s v="FUR-BO-10003441"/>
    <x v="0"/>
    <s v="Bookcases"/>
    <s v="Bush Westfield Collection Bookcases, Fully Assembled"/>
    <n v="141.37200000000001"/>
  </r>
  <r>
    <n v="2307"/>
    <s v="CA-2016-160794"/>
    <x v="36"/>
    <x v="705"/>
    <d v="2016-08-08T00:00:00"/>
    <s v="First Class"/>
    <s v="MS-17980"/>
    <s v="Michael Stewart"/>
    <s v="Corporate"/>
    <s v="United States"/>
    <s v="Houston"/>
    <x v="5"/>
    <n v="77041"/>
    <s v="Central"/>
    <s v="OFF-PA-10004156"/>
    <x v="1"/>
    <s v="Paper"/>
    <s v="Xerox 188"/>
    <n v="27.216000000000001"/>
  </r>
  <r>
    <n v="2308"/>
    <s v="CA-2018-116225"/>
    <x v="0"/>
    <x v="60"/>
    <d v="2018-11-09T00:00:00"/>
    <s v="Standard Class"/>
    <s v="SV-20935"/>
    <s v="Susan Vittorini"/>
    <s v="Consumer"/>
    <s v="United States"/>
    <s v="New York City"/>
    <x v="15"/>
    <n v="10009"/>
    <s v="East"/>
    <s v="TEC-AC-10001432"/>
    <x v="2"/>
    <s v="Accessories"/>
    <s v="Enermax Aurora Lite Keyboard"/>
    <n v="390.75"/>
  </r>
  <r>
    <n v="2309"/>
    <s v="US-2018-120418"/>
    <x v="1"/>
    <x v="532"/>
    <d v="2018-06-12T00:00:00"/>
    <s v="First Class"/>
    <s v="BC-11125"/>
    <s v="Becky Castell"/>
    <s v="Home Office"/>
    <s v="United States"/>
    <s v="Peoria"/>
    <x v="16"/>
    <n v="85345"/>
    <s v="West"/>
    <s v="FUR-CH-10001394"/>
    <x v="0"/>
    <s v="Chairs"/>
    <s v="Global Leather Executive Chair"/>
    <n v="280.79199999999997"/>
  </r>
  <r>
    <n v="2310"/>
    <s v="US-2018-120418"/>
    <x v="1"/>
    <x v="532"/>
    <d v="2018-06-12T00:00:00"/>
    <s v="First Class"/>
    <s v="BC-11125"/>
    <s v="Becky Castell"/>
    <s v="Home Office"/>
    <s v="United States"/>
    <s v="Peoria"/>
    <x v="16"/>
    <n v="85345"/>
    <s v="West"/>
    <s v="OFF-ST-10002370"/>
    <x v="1"/>
    <s v="Storage"/>
    <s v="Sortfiler Multipurpose Personal File Organizer, Black"/>
    <n v="68.447999999999993"/>
  </r>
  <r>
    <n v="2311"/>
    <s v="US-2018-120418"/>
    <x v="1"/>
    <x v="532"/>
    <d v="2018-06-12T00:00:00"/>
    <s v="First Class"/>
    <s v="BC-11125"/>
    <s v="Becky Castell"/>
    <s v="Home Office"/>
    <s v="United States"/>
    <s v="Peoria"/>
    <x v="16"/>
    <n v="85345"/>
    <s v="West"/>
    <s v="OFF-AR-10002956"/>
    <x v="1"/>
    <s v="Art"/>
    <s v="Boston 16801 Nautilus Battery Pencil Sharpener"/>
    <n v="88.04"/>
  </r>
  <r>
    <n v="2312"/>
    <s v="US-2018-120418"/>
    <x v="1"/>
    <x v="532"/>
    <d v="2018-06-12T00:00:00"/>
    <s v="First Class"/>
    <s v="BC-11125"/>
    <s v="Becky Castell"/>
    <s v="Home Office"/>
    <s v="United States"/>
    <s v="Peoria"/>
    <x v="16"/>
    <n v="85345"/>
    <s v="West"/>
    <s v="OFF-AR-10001955"/>
    <x v="1"/>
    <s v="Art"/>
    <s v="Newell 319"/>
    <n v="15.872"/>
  </r>
  <r>
    <n v="2313"/>
    <s v="US-2018-120418"/>
    <x v="1"/>
    <x v="532"/>
    <d v="2018-06-12T00:00:00"/>
    <s v="First Class"/>
    <s v="BC-11125"/>
    <s v="Becky Castell"/>
    <s v="Home Office"/>
    <s v="United States"/>
    <s v="Peoria"/>
    <x v="16"/>
    <n v="85345"/>
    <s v="West"/>
    <s v="OFF-ST-10001809"/>
    <x v="1"/>
    <s v="Storage"/>
    <s v="Fellowes Officeware Wire Shelving"/>
    <n v="215.59200000000001"/>
  </r>
  <r>
    <n v="2314"/>
    <s v="CA-2018-122035"/>
    <x v="9"/>
    <x v="228"/>
    <d v="2018-07-25T00:00:00"/>
    <s v="Standard Class"/>
    <s v="EM-13825"/>
    <s v="Elizabeth Moffitt"/>
    <s v="Corporate"/>
    <s v="United States"/>
    <s v="Sioux Falls"/>
    <x v="44"/>
    <n v="57103"/>
    <s v="Central"/>
    <s v="OFF-LA-10004093"/>
    <x v="1"/>
    <s v="Labels"/>
    <s v="Avery 486"/>
    <n v="14.62"/>
  </r>
  <r>
    <n v="2315"/>
    <s v="CA-2018-122035"/>
    <x v="9"/>
    <x v="228"/>
    <d v="2018-07-25T00:00:00"/>
    <s v="Standard Class"/>
    <s v="EM-13825"/>
    <s v="Elizabeth Moffitt"/>
    <s v="Corporate"/>
    <s v="United States"/>
    <s v="Sioux Falls"/>
    <x v="44"/>
    <n v="57103"/>
    <s v="Central"/>
    <s v="OFF-AP-10002118"/>
    <x v="1"/>
    <s v="Appliances"/>
    <s v="1.7 Cubic Foot Compact &quot;Cube&quot; Office Refrigerators"/>
    <n v="416.32"/>
  </r>
  <r>
    <n v="2316"/>
    <s v="CA-2018-122035"/>
    <x v="9"/>
    <x v="228"/>
    <d v="2018-07-25T00:00:00"/>
    <s v="Standard Class"/>
    <s v="EM-13825"/>
    <s v="Elizabeth Moffitt"/>
    <s v="Corporate"/>
    <s v="United States"/>
    <s v="Sioux Falls"/>
    <x v="44"/>
    <n v="57103"/>
    <s v="Central"/>
    <s v="OFF-BI-10000404"/>
    <x v="1"/>
    <s v="Binders"/>
    <s v="Avery Printable Repositionable Plastic Tabs"/>
    <n v="43"/>
  </r>
  <r>
    <n v="2317"/>
    <s v="CA-2018-122035"/>
    <x v="9"/>
    <x v="228"/>
    <d v="2018-07-25T00:00:00"/>
    <s v="Standard Class"/>
    <s v="EM-13825"/>
    <s v="Elizabeth Moffitt"/>
    <s v="Corporate"/>
    <s v="United States"/>
    <s v="Sioux Falls"/>
    <x v="44"/>
    <n v="57103"/>
    <s v="Central"/>
    <s v="FUR-CH-10003833"/>
    <x v="0"/>
    <s v="Chairs"/>
    <s v="Novimex Fabric Task Chair"/>
    <n v="182.94"/>
  </r>
  <r>
    <n v="2318"/>
    <s v="CA-2018-122035"/>
    <x v="9"/>
    <x v="228"/>
    <d v="2018-07-25T00:00:00"/>
    <s v="Standard Class"/>
    <s v="EM-13825"/>
    <s v="Elizabeth Moffitt"/>
    <s v="Corporate"/>
    <s v="United States"/>
    <s v="Sioux Falls"/>
    <x v="44"/>
    <n v="57103"/>
    <s v="Central"/>
    <s v="OFF-BI-10002072"/>
    <x v="1"/>
    <s v="Binders"/>
    <s v="Cardinal Slant-D Ring Binders"/>
    <n v="60.83"/>
  </r>
  <r>
    <n v="2319"/>
    <s v="CA-2018-122035"/>
    <x v="9"/>
    <x v="228"/>
    <d v="2018-07-25T00:00:00"/>
    <s v="Standard Class"/>
    <s v="EM-13825"/>
    <s v="Elizabeth Moffitt"/>
    <s v="Corporate"/>
    <s v="United States"/>
    <s v="Sioux Falls"/>
    <x v="44"/>
    <n v="57103"/>
    <s v="Central"/>
    <s v="TEC-AC-10003095"/>
    <x v="2"/>
    <s v="Accessories"/>
    <s v="Logitech G35 7.1-Channel Surround Sound Headset"/>
    <n v="389.97"/>
  </r>
  <r>
    <n v="2320"/>
    <s v="CA-2016-117828"/>
    <x v="27"/>
    <x v="706"/>
    <d v="2016-12-26T00:00:00"/>
    <s v="First Class"/>
    <s v="BD-11500"/>
    <s v="Bradley Drucker"/>
    <s v="Consumer"/>
    <s v="United States"/>
    <s v="Richmond"/>
    <x v="17"/>
    <n v="23223"/>
    <s v="South"/>
    <s v="OFF-AP-10001563"/>
    <x v="1"/>
    <s v="Appliances"/>
    <s v="Belkin Premiere Surge Master II 8-outlet surge protector"/>
    <n v="194.32"/>
  </r>
  <r>
    <n v="2321"/>
    <s v="CA-2018-165491"/>
    <x v="37"/>
    <x v="177"/>
    <d v="2018-03-24T00:00:00"/>
    <s v="Standard Class"/>
    <s v="HW-14935"/>
    <s v="Helen Wasserman"/>
    <s v="Corporate"/>
    <s v="United States"/>
    <s v="Seattle"/>
    <x v="4"/>
    <n v="98115"/>
    <s v="West"/>
    <s v="TEC-AC-10000358"/>
    <x v="2"/>
    <s v="Accessories"/>
    <s v="ImationÂ SecureÂ DriveÂ + Hardware Encrypted USBÂ flash driveÂ - 16 GB"/>
    <n v="265.93"/>
  </r>
  <r>
    <n v="2322"/>
    <s v="CA-2016-109470"/>
    <x v="13"/>
    <x v="620"/>
    <d v="2017-01-03T00:00:00"/>
    <s v="Second Class"/>
    <s v="KC-16255"/>
    <s v="Karen Carlisle"/>
    <s v="Corporate"/>
    <s v="United States"/>
    <s v="Henderson"/>
    <x v="0"/>
    <n v="42420"/>
    <s v="South"/>
    <s v="OFF-BI-10004492"/>
    <x v="1"/>
    <s v="Binders"/>
    <s v="Tuf-Vin Binders"/>
    <n v="94.74"/>
  </r>
  <r>
    <n v="2323"/>
    <s v="CA-2016-109470"/>
    <x v="13"/>
    <x v="620"/>
    <d v="2017-01-03T00:00:00"/>
    <s v="Second Class"/>
    <s v="KC-16255"/>
    <s v="Karen Carlisle"/>
    <s v="Corporate"/>
    <s v="United States"/>
    <s v="Henderson"/>
    <x v="0"/>
    <n v="42420"/>
    <s v="South"/>
    <s v="OFF-BI-10001072"/>
    <x v="1"/>
    <s v="Binders"/>
    <s v="GBC Clear Cover, 8-1/2 x 11, unpunched, 25 covers per pack"/>
    <n v="60.64"/>
  </r>
  <r>
    <n v="2324"/>
    <s v="CA-2016-109470"/>
    <x v="13"/>
    <x v="620"/>
    <d v="2017-01-03T00:00:00"/>
    <s v="Second Class"/>
    <s v="KC-16255"/>
    <s v="Karen Carlisle"/>
    <s v="Corporate"/>
    <s v="United States"/>
    <s v="Henderson"/>
    <x v="0"/>
    <n v="42420"/>
    <s v="South"/>
    <s v="OFF-BI-10003707"/>
    <x v="1"/>
    <s v="Binders"/>
    <s v="Aluminum Screw Posts"/>
    <n v="76.3"/>
  </r>
  <r>
    <n v="2325"/>
    <s v="CA-2016-109470"/>
    <x v="13"/>
    <x v="620"/>
    <d v="2017-01-03T00:00:00"/>
    <s v="Second Class"/>
    <s v="KC-16255"/>
    <s v="Karen Carlisle"/>
    <s v="Corporate"/>
    <s v="United States"/>
    <s v="Henderson"/>
    <x v="0"/>
    <n v="42420"/>
    <s v="South"/>
    <s v="OFF-BI-10000977"/>
    <x v="1"/>
    <s v="Binders"/>
    <s v="Ibico Plastic Spiral Binding Combs"/>
    <n v="364.8"/>
  </r>
  <r>
    <n v="2326"/>
    <s v="CA-2016-105102"/>
    <x v="12"/>
    <x v="426"/>
    <d v="2016-09-19T00:00:00"/>
    <s v="Second Class"/>
    <s v="BM-11575"/>
    <s v="Brendan Murry"/>
    <s v="Corporate"/>
    <s v="United States"/>
    <s v="New York City"/>
    <x v="15"/>
    <n v="10035"/>
    <s v="East"/>
    <s v="OFF-BI-10002082"/>
    <x v="1"/>
    <s v="Binders"/>
    <s v="GBC Twin Loop Wire Binding Elements"/>
    <n v="79.872"/>
  </r>
  <r>
    <n v="2327"/>
    <s v="CA-2016-105102"/>
    <x v="12"/>
    <x v="426"/>
    <d v="2016-09-19T00:00:00"/>
    <s v="Second Class"/>
    <s v="BM-11575"/>
    <s v="Brendan Murry"/>
    <s v="Corporate"/>
    <s v="United States"/>
    <s v="New York City"/>
    <x v="15"/>
    <n v="10035"/>
    <s v="East"/>
    <s v="FUR-BO-10004709"/>
    <x v="0"/>
    <s v="Bookcases"/>
    <s v="Bush Westfield Collection Bookcases, Medium Cherry Finish"/>
    <n v="46.384"/>
  </r>
  <r>
    <n v="2328"/>
    <s v="CA-2016-105102"/>
    <x v="12"/>
    <x v="426"/>
    <d v="2016-09-19T00:00:00"/>
    <s v="Second Class"/>
    <s v="BM-11575"/>
    <s v="Brendan Murry"/>
    <s v="Corporate"/>
    <s v="United States"/>
    <s v="New York City"/>
    <x v="15"/>
    <n v="10035"/>
    <s v="East"/>
    <s v="OFF-PA-10002365"/>
    <x v="1"/>
    <s v="Paper"/>
    <s v="Xerox 1967"/>
    <n v="12.96"/>
  </r>
  <r>
    <n v="2329"/>
    <s v="CA-2018-138422"/>
    <x v="30"/>
    <x v="397"/>
    <d v="2018-09-26T00:00:00"/>
    <s v="First Class"/>
    <s v="KN-16705"/>
    <s v="Kristina Nunn"/>
    <s v="Home Office"/>
    <s v="United States"/>
    <s v="Fort Collins"/>
    <x v="22"/>
    <n v="80525"/>
    <s v="West"/>
    <s v="OFF-EN-10004147"/>
    <x v="1"/>
    <s v="Envelopes"/>
    <s v="Wausau Papers Astrobrights Colored Envelopes"/>
    <n v="14.352"/>
  </r>
  <r>
    <n v="2330"/>
    <s v="US-2016-147739"/>
    <x v="13"/>
    <x v="707"/>
    <d v="2016-12-29T00:00:00"/>
    <s v="Standard Class"/>
    <s v="JD-16150"/>
    <s v="Justin Deggeller"/>
    <s v="Corporate"/>
    <s v="United States"/>
    <s v="Philadelphia"/>
    <x v="9"/>
    <n v="19140"/>
    <s v="East"/>
    <s v="FUR-FU-10001468"/>
    <x v="0"/>
    <s v="Furnishings"/>
    <s v="Tenex Antistatic Computer Chair Mats"/>
    <n v="547.13599999999997"/>
  </r>
  <r>
    <n v="2331"/>
    <s v="CA-2017-155187"/>
    <x v="30"/>
    <x v="446"/>
    <d v="2017-09-26T00:00:00"/>
    <s v="Second Class"/>
    <s v="LA-16780"/>
    <s v="Laura Armstrong"/>
    <s v="Corporate"/>
    <s v="United States"/>
    <s v="Los Angeles"/>
    <x v="1"/>
    <n v="90004"/>
    <s v="West"/>
    <s v="OFF-ST-10000642"/>
    <x v="1"/>
    <s v="Storage"/>
    <s v="Tennsco Lockers, Gray"/>
    <n v="41.96"/>
  </r>
  <r>
    <n v="2332"/>
    <s v="CA-2017-155187"/>
    <x v="30"/>
    <x v="446"/>
    <d v="2017-09-26T00:00:00"/>
    <s v="Second Class"/>
    <s v="LA-16780"/>
    <s v="Laura Armstrong"/>
    <s v="Corporate"/>
    <s v="United States"/>
    <s v="Los Angeles"/>
    <x v="1"/>
    <n v="90004"/>
    <s v="West"/>
    <s v="OFF-PA-10000380"/>
    <x v="1"/>
    <s v="Paper"/>
    <s v="REDIFORM Incoming/Outgoing Call Register, 11&quot; X 8 1/2&quot;, 100 Messages"/>
    <n v="41.7"/>
  </r>
  <r>
    <n v="2333"/>
    <s v="CA-2018-169285"/>
    <x v="37"/>
    <x v="708"/>
    <d v="2018-03-25T00:00:00"/>
    <s v="Standard Class"/>
    <s v="RW-19690"/>
    <s v="Robert Waldorf"/>
    <s v="Consumer"/>
    <s v="United States"/>
    <s v="Lafayette"/>
    <x v="14"/>
    <n v="47905"/>
    <s v="Central"/>
    <s v="OFF-PA-10004071"/>
    <x v="1"/>
    <s v="Paper"/>
    <s v="Eaton Premium Continuous-Feed Paper, 25% Cotton, Letter Size, White, 1000 Shts/Box"/>
    <n v="277.39999999999998"/>
  </r>
  <r>
    <n v="2334"/>
    <s v="CA-2018-169285"/>
    <x v="37"/>
    <x v="708"/>
    <d v="2018-03-25T00:00:00"/>
    <s v="Standard Class"/>
    <s v="RW-19690"/>
    <s v="Robert Waldorf"/>
    <s v="Consumer"/>
    <s v="United States"/>
    <s v="Lafayette"/>
    <x v="14"/>
    <n v="47905"/>
    <s v="Central"/>
    <s v="OFF-PA-10004971"/>
    <x v="1"/>
    <s v="Paper"/>
    <s v="Xerox 196"/>
    <n v="5.78"/>
  </r>
  <r>
    <n v="2335"/>
    <s v="CA-2015-140886"/>
    <x v="10"/>
    <x v="587"/>
    <d v="2015-10-04T00:00:00"/>
    <s v="Standard Class"/>
    <s v="KW-16570"/>
    <s v="Kelly Williams"/>
    <s v="Consumer"/>
    <s v="United States"/>
    <s v="Clarksville"/>
    <x v="18"/>
    <n v="37042"/>
    <s v="South"/>
    <s v="OFF-AP-10000696"/>
    <x v="1"/>
    <s v="Appliances"/>
    <s v="Holmes Odor Grabber"/>
    <n v="69.215999999999994"/>
  </r>
  <r>
    <n v="2336"/>
    <s v="CA-2018-152695"/>
    <x v="19"/>
    <x v="389"/>
    <d v="2018-12-10T00:00:00"/>
    <s v="Same Day"/>
    <s v="CC-12220"/>
    <s v="Chris Cortes"/>
    <s v="Consumer"/>
    <s v="United States"/>
    <s v="Fairfield"/>
    <x v="29"/>
    <n v="6824"/>
    <s v="East"/>
    <s v="OFF-EN-10004030"/>
    <x v="1"/>
    <s v="Envelopes"/>
    <s v="Convenience Packs of Business Envelopes"/>
    <n v="10.86"/>
  </r>
  <r>
    <n v="2337"/>
    <s v="CA-2018-152695"/>
    <x v="19"/>
    <x v="389"/>
    <d v="2018-12-10T00:00:00"/>
    <s v="Same Day"/>
    <s v="CC-12220"/>
    <s v="Chris Cortes"/>
    <s v="Consumer"/>
    <s v="United States"/>
    <s v="Fairfield"/>
    <x v="29"/>
    <n v="6824"/>
    <s v="East"/>
    <s v="OFF-AP-10000026"/>
    <x v="1"/>
    <s v="Appliances"/>
    <s v="Tripp Lite Isotel 6 Outlet Surge Protector with Fax/Modem Protection"/>
    <n v="426.79"/>
  </r>
  <r>
    <n v="2338"/>
    <s v="CA-2015-110639"/>
    <x v="8"/>
    <x v="709"/>
    <d v="2015-08-23T00:00:00"/>
    <s v="Same Day"/>
    <s v="RH-19495"/>
    <s v="Rick Hansen"/>
    <s v="Consumer"/>
    <s v="United States"/>
    <s v="New York City"/>
    <x v="15"/>
    <n v="10009"/>
    <s v="East"/>
    <s v="OFF-PA-10003936"/>
    <x v="1"/>
    <s v="Paper"/>
    <s v="Xerox 1994"/>
    <n v="25.92"/>
  </r>
  <r>
    <n v="2339"/>
    <s v="CA-2015-110639"/>
    <x v="8"/>
    <x v="709"/>
    <d v="2015-08-23T00:00:00"/>
    <s v="Same Day"/>
    <s v="RH-19495"/>
    <s v="Rick Hansen"/>
    <s v="Consumer"/>
    <s v="United States"/>
    <s v="New York City"/>
    <x v="15"/>
    <n v="10009"/>
    <s v="East"/>
    <s v="OFF-PA-10004530"/>
    <x v="1"/>
    <s v="Paper"/>
    <s v="Personal Creations Ink Jet Cards and Labels"/>
    <n v="45.92"/>
  </r>
  <r>
    <n v="2340"/>
    <s v="CA-2015-121727"/>
    <x v="47"/>
    <x v="710"/>
    <d v="2015-08-24T00:00:00"/>
    <s v="Standard Class"/>
    <s v="JK-15625"/>
    <s v="Jim Karlsson"/>
    <s v="Consumer"/>
    <s v="United States"/>
    <s v="Columbus"/>
    <x v="24"/>
    <n v="43229"/>
    <s v="East"/>
    <s v="OFF-AR-10004930"/>
    <x v="1"/>
    <s v="Art"/>
    <s v="Turquoise Lead Holder with Pocket Clip"/>
    <n v="10.72"/>
  </r>
  <r>
    <n v="2341"/>
    <s v="CA-2017-137736"/>
    <x v="0"/>
    <x v="338"/>
    <d v="2017-11-15T00:00:00"/>
    <s v="Standard Class"/>
    <s v="DC-13285"/>
    <s v="Debra Catini"/>
    <s v="Consumer"/>
    <s v="United States"/>
    <s v="Warner Robins"/>
    <x v="32"/>
    <n v="31088"/>
    <s v="South"/>
    <s v="OFF-AR-10004999"/>
    <x v="1"/>
    <s v="Art"/>
    <s v="Newell 315"/>
    <n v="41.86"/>
  </r>
  <r>
    <n v="2342"/>
    <s v="US-2015-143231"/>
    <x v="13"/>
    <x v="520"/>
    <d v="2016-01-03T00:00:00"/>
    <s v="First Class"/>
    <s v="GM-14455"/>
    <s v="Gary Mitchum"/>
    <s v="Home Office"/>
    <s v="United States"/>
    <s v="Franklin"/>
    <x v="31"/>
    <n v="2038"/>
    <s v="East"/>
    <s v="FUR-FU-10002501"/>
    <x v="0"/>
    <s v="Furnishings"/>
    <s v="Nu-Dell Executive Frame"/>
    <n v="63.2"/>
  </r>
  <r>
    <n v="2343"/>
    <s v="US-2015-143231"/>
    <x v="13"/>
    <x v="520"/>
    <d v="2016-01-03T00:00:00"/>
    <s v="First Class"/>
    <s v="GM-14455"/>
    <s v="Gary Mitchum"/>
    <s v="Home Office"/>
    <s v="United States"/>
    <s v="Franklin"/>
    <x v="31"/>
    <n v="2038"/>
    <s v="East"/>
    <s v="TEC-AC-10000358"/>
    <x v="2"/>
    <s v="Accessories"/>
    <s v="ImationÂ SecureÂ DriveÂ + Hardware Encrypted USBÂ flash driveÂ - 16 GB"/>
    <n v="113.97"/>
  </r>
  <r>
    <n v="2344"/>
    <s v="US-2015-155894"/>
    <x v="44"/>
    <x v="711"/>
    <d v="2015-07-30T00:00:00"/>
    <s v="Second Class"/>
    <s v="CL-11890"/>
    <s v="Carl Ludwig"/>
    <s v="Consumer"/>
    <s v="United States"/>
    <s v="Chicago"/>
    <x v="10"/>
    <n v="60623"/>
    <s v="Central"/>
    <s v="OFF-ST-10004804"/>
    <x v="1"/>
    <s v="Storage"/>
    <s v="Belkin 19&quot; Vented Equipment Shelf, Black"/>
    <n v="123.55200000000001"/>
  </r>
  <r>
    <n v="2345"/>
    <s v="CA-2017-119025"/>
    <x v="51"/>
    <x v="712"/>
    <d v="2017-02-28T00:00:00"/>
    <s v="Standard Class"/>
    <s v="PV-18985"/>
    <s v="Paul Van Hugh"/>
    <s v="Home Office"/>
    <s v="United States"/>
    <s v="Milwaukee"/>
    <x v="6"/>
    <n v="53209"/>
    <s v="Central"/>
    <s v="OFF-AP-10001205"/>
    <x v="1"/>
    <s v="Appliances"/>
    <s v="Belkin 5 Outlet SurgeMaster Power Centers"/>
    <n v="490.32"/>
  </r>
  <r>
    <n v="2346"/>
    <s v="CA-2017-159373"/>
    <x v="34"/>
    <x v="69"/>
    <d v="2017-03-18T00:00:00"/>
    <s v="Standard Class"/>
    <s v="LT-17110"/>
    <s v="Liz Thompson"/>
    <s v="Consumer"/>
    <s v="United States"/>
    <s v="San Antonio"/>
    <x v="5"/>
    <n v="78207"/>
    <s v="Central"/>
    <s v="OFF-PA-10000659"/>
    <x v="1"/>
    <s v="Paper"/>
    <s v="TOPS Carbonless Receipt Book, Four 2-3/4 x 7-1/4 Money Receipts per Page"/>
    <n v="70.08"/>
  </r>
  <r>
    <n v="2347"/>
    <s v="CA-2017-159373"/>
    <x v="34"/>
    <x v="69"/>
    <d v="2017-03-18T00:00:00"/>
    <s v="Standard Class"/>
    <s v="LT-17110"/>
    <s v="Liz Thompson"/>
    <s v="Consumer"/>
    <s v="United States"/>
    <s v="San Antonio"/>
    <x v="5"/>
    <n v="78207"/>
    <s v="Central"/>
    <s v="OFF-BI-10004141"/>
    <x v="1"/>
    <s v="Binders"/>
    <s v="Insertable Tab Indexes For Data Binders"/>
    <n v="1.272"/>
  </r>
  <r>
    <n v="2348"/>
    <s v="CA-2017-159373"/>
    <x v="34"/>
    <x v="69"/>
    <d v="2017-03-18T00:00:00"/>
    <s v="Standard Class"/>
    <s v="LT-17110"/>
    <s v="Liz Thompson"/>
    <s v="Consumer"/>
    <s v="United States"/>
    <s v="San Antonio"/>
    <x v="5"/>
    <n v="78207"/>
    <s v="Central"/>
    <s v="FUR-TA-10004619"/>
    <x v="0"/>
    <s v="Tables"/>
    <s v="Hon Non-Folding Utility Tables"/>
    <n v="557.58500000000004"/>
  </r>
  <r>
    <n v="2349"/>
    <s v="CA-2018-109701"/>
    <x v="4"/>
    <x v="574"/>
    <d v="2018-12-03T00:00:00"/>
    <s v="Same Day"/>
    <s v="AM-10360"/>
    <s v="Alice McCarthy"/>
    <s v="Corporate"/>
    <s v="United States"/>
    <s v="Los Angeles"/>
    <x v="1"/>
    <n v="90032"/>
    <s v="West"/>
    <s v="OFF-BI-10004187"/>
    <x v="1"/>
    <s v="Binders"/>
    <s v="3-ring staple pack"/>
    <n v="9.0239999999999991"/>
  </r>
  <r>
    <n v="2350"/>
    <s v="CA-2018-109701"/>
    <x v="4"/>
    <x v="574"/>
    <d v="2018-12-03T00:00:00"/>
    <s v="Same Day"/>
    <s v="AM-10360"/>
    <s v="Alice McCarthy"/>
    <s v="Corporate"/>
    <s v="United States"/>
    <s v="Los Angeles"/>
    <x v="1"/>
    <n v="90032"/>
    <s v="West"/>
    <s v="OFF-BI-10000632"/>
    <x v="1"/>
    <s v="Binders"/>
    <s v="Satellite Sectional Post Binders"/>
    <n v="69.456000000000003"/>
  </r>
  <r>
    <n v="2351"/>
    <s v="CA-2018-109701"/>
    <x v="4"/>
    <x v="574"/>
    <d v="2018-12-03T00:00:00"/>
    <s v="Same Day"/>
    <s v="AM-10360"/>
    <s v="Alice McCarthy"/>
    <s v="Corporate"/>
    <s v="United States"/>
    <s v="Los Angeles"/>
    <x v="1"/>
    <n v="90032"/>
    <s v="West"/>
    <s v="OFF-PA-10003724"/>
    <x v="1"/>
    <s v="Paper"/>
    <s v="Wirebound Message Book, 4 per Page"/>
    <n v="10.86"/>
  </r>
  <r>
    <n v="2352"/>
    <s v="CA-2018-109701"/>
    <x v="4"/>
    <x v="574"/>
    <d v="2018-12-03T00:00:00"/>
    <s v="Same Day"/>
    <s v="AM-10360"/>
    <s v="Alice McCarthy"/>
    <s v="Corporate"/>
    <s v="United States"/>
    <s v="Los Angeles"/>
    <x v="1"/>
    <n v="90032"/>
    <s v="West"/>
    <s v="OFF-AP-10002765"/>
    <x v="1"/>
    <s v="Appliances"/>
    <s v="Fellowes Advanced Computer Series Surge Protectors"/>
    <n v="79.47"/>
  </r>
  <r>
    <n v="2353"/>
    <s v="CA-2018-109701"/>
    <x v="4"/>
    <x v="574"/>
    <d v="2018-12-03T00:00:00"/>
    <s v="Same Day"/>
    <s v="AM-10360"/>
    <s v="Alice McCarthy"/>
    <s v="Corporate"/>
    <s v="United States"/>
    <s v="Los Angeles"/>
    <x v="1"/>
    <n v="90032"/>
    <s v="West"/>
    <s v="OFF-AR-10001868"/>
    <x v="1"/>
    <s v="Art"/>
    <s v="Prang Dustless Chalk Sticks"/>
    <n v="10.08"/>
  </r>
  <r>
    <n v="2354"/>
    <s v="CA-2016-111514"/>
    <x v="22"/>
    <x v="284"/>
    <d v="2016-09-02T00:00:00"/>
    <s v="First Class"/>
    <s v="SC-20260"/>
    <s v="Scott Cohen"/>
    <s v="Corporate"/>
    <s v="United States"/>
    <s v="San Francisco"/>
    <x v="1"/>
    <n v="94122"/>
    <s v="West"/>
    <s v="FUR-BO-10002545"/>
    <x v="0"/>
    <s v="Bookcases"/>
    <s v="Atlantic Metals Mobile 3-Shelf Bookcases, Custom Colors"/>
    <n v="1552.8309999999999"/>
  </r>
  <r>
    <n v="2355"/>
    <s v="CA-2016-111514"/>
    <x v="22"/>
    <x v="284"/>
    <d v="2016-09-02T00:00:00"/>
    <s v="First Class"/>
    <s v="SC-20260"/>
    <s v="Scott Cohen"/>
    <s v="Corporate"/>
    <s v="United States"/>
    <s v="San Francisco"/>
    <x v="1"/>
    <n v="94122"/>
    <s v="West"/>
    <s v="OFF-BI-10002735"/>
    <x v="1"/>
    <s v="Binders"/>
    <s v="GBC Prestige Therm-A-Bind Covers"/>
    <n v="137.24"/>
  </r>
  <r>
    <n v="2356"/>
    <s v="CA-2016-111514"/>
    <x v="22"/>
    <x v="284"/>
    <d v="2016-09-02T00:00:00"/>
    <s v="First Class"/>
    <s v="SC-20260"/>
    <s v="Scott Cohen"/>
    <s v="Corporate"/>
    <s v="United States"/>
    <s v="San Francisco"/>
    <x v="1"/>
    <n v="94122"/>
    <s v="West"/>
    <s v="TEC-AC-10004864"/>
    <x v="2"/>
    <s v="Accessories"/>
    <s v="Memorex Micro Travel Drive 32 GB"/>
    <n v="36.51"/>
  </r>
  <r>
    <n v="2357"/>
    <s v="CA-2016-111514"/>
    <x v="22"/>
    <x v="284"/>
    <d v="2016-09-02T00:00:00"/>
    <s v="First Class"/>
    <s v="SC-20260"/>
    <s v="Scott Cohen"/>
    <s v="Corporate"/>
    <s v="United States"/>
    <s v="San Francisco"/>
    <x v="1"/>
    <n v="94122"/>
    <s v="West"/>
    <s v="TEC-MA-10000597"/>
    <x v="2"/>
    <s v="Machines"/>
    <s v="Lexmark S315 Color Inkjet Printer"/>
    <n v="239.976"/>
  </r>
  <r>
    <n v="2358"/>
    <s v="US-2015-148838"/>
    <x v="37"/>
    <x v="461"/>
    <d v="2015-03-21T00:00:00"/>
    <s v="Standard Class"/>
    <s v="CP-12340"/>
    <s v="Christine Phan"/>
    <s v="Corporate"/>
    <s v="United States"/>
    <s v="New York City"/>
    <x v="15"/>
    <n v="10024"/>
    <s v="East"/>
    <s v="FUR-TA-10003473"/>
    <x v="0"/>
    <s v="Tables"/>
    <s v="Bretford Rectangular Conference Table Tops"/>
    <n v="1579.7460000000001"/>
  </r>
  <r>
    <n v="2359"/>
    <s v="US-2015-148838"/>
    <x v="37"/>
    <x v="461"/>
    <d v="2015-03-21T00:00:00"/>
    <s v="Standard Class"/>
    <s v="CP-12340"/>
    <s v="Christine Phan"/>
    <s v="Corporate"/>
    <s v="United States"/>
    <s v="New York City"/>
    <x v="15"/>
    <n v="10024"/>
    <s v="East"/>
    <s v="FUR-TA-10001950"/>
    <x v="0"/>
    <s v="Tables"/>
    <s v="Balt Solid Wood Round Tables"/>
    <n v="1071.576"/>
  </r>
  <r>
    <n v="2360"/>
    <s v="US-2015-148838"/>
    <x v="37"/>
    <x v="461"/>
    <d v="2015-03-21T00:00:00"/>
    <s v="Standard Class"/>
    <s v="CP-12340"/>
    <s v="Christine Phan"/>
    <s v="Corporate"/>
    <s v="United States"/>
    <s v="New York City"/>
    <x v="15"/>
    <n v="10024"/>
    <s v="East"/>
    <s v="FUR-TA-10004175"/>
    <x v="0"/>
    <s v="Tables"/>
    <s v="Hon 30&quot; x 60&quot; Table with Locking Drawer"/>
    <n v="613.90800000000002"/>
  </r>
  <r>
    <n v="2361"/>
    <s v="US-2015-148838"/>
    <x v="37"/>
    <x v="461"/>
    <d v="2015-03-21T00:00:00"/>
    <s v="Standard Class"/>
    <s v="CP-12340"/>
    <s v="Christine Phan"/>
    <s v="Corporate"/>
    <s v="United States"/>
    <s v="New York City"/>
    <x v="15"/>
    <n v="10024"/>
    <s v="East"/>
    <s v="OFF-PA-10002960"/>
    <x v="1"/>
    <s v="Paper"/>
    <s v="Xerox 1926"/>
    <n v="34.86"/>
  </r>
  <r>
    <n v="2362"/>
    <s v="US-2015-148838"/>
    <x v="37"/>
    <x v="461"/>
    <d v="2015-03-21T00:00:00"/>
    <s v="Standard Class"/>
    <s v="CP-12340"/>
    <s v="Christine Phan"/>
    <s v="Corporate"/>
    <s v="United States"/>
    <s v="New York City"/>
    <x v="15"/>
    <n v="10024"/>
    <s v="East"/>
    <s v="OFF-PA-10000919"/>
    <x v="1"/>
    <s v="Paper"/>
    <s v="Xerox 1918"/>
    <n v="155.04"/>
  </r>
  <r>
    <n v="2363"/>
    <s v="CA-2018-136497"/>
    <x v="3"/>
    <x v="513"/>
    <d v="2018-04-20T00:00:00"/>
    <s v="Standard Class"/>
    <s v="RF-19840"/>
    <s v="Roy FranzÃ¶sisch"/>
    <s v="Consumer"/>
    <s v="United States"/>
    <s v="Columbus"/>
    <x v="24"/>
    <n v="43229"/>
    <s v="East"/>
    <s v="OFF-BI-10001553"/>
    <x v="1"/>
    <s v="Binders"/>
    <s v="SpineVue Locking Slant-D Ring Binders by Cardinal"/>
    <n v="13.71"/>
  </r>
  <r>
    <n v="2364"/>
    <s v="US-2017-108637"/>
    <x v="34"/>
    <x v="69"/>
    <d v="2017-03-18T00:00:00"/>
    <s v="Standard Class"/>
    <s v="AB-10060"/>
    <s v="Adam Bellavance"/>
    <s v="Home Office"/>
    <s v="United States"/>
    <s v="Waynesboro"/>
    <x v="17"/>
    <n v="22980"/>
    <s v="South"/>
    <s v="FUR-FU-10004864"/>
    <x v="0"/>
    <s v="Furnishings"/>
    <s v="Howard Miller 14-1/2&quot; Diameter Chrome Round Wall Clock"/>
    <n v="127.88"/>
  </r>
  <r>
    <n v="2365"/>
    <s v="US-2017-108637"/>
    <x v="34"/>
    <x v="69"/>
    <d v="2017-03-18T00:00:00"/>
    <s v="Standard Class"/>
    <s v="AB-10060"/>
    <s v="Adam Bellavance"/>
    <s v="Home Office"/>
    <s v="United States"/>
    <s v="Waynesboro"/>
    <x v="17"/>
    <n v="22980"/>
    <s v="South"/>
    <s v="OFF-AP-10004540"/>
    <x v="1"/>
    <s v="Appliances"/>
    <s v="Eureka The Boss Lite 10-Amp Upright Vacuum, Blue"/>
    <n v="160.32"/>
  </r>
  <r>
    <n v="2366"/>
    <s v="US-2017-108637"/>
    <x v="34"/>
    <x v="69"/>
    <d v="2017-03-18T00:00:00"/>
    <s v="Standard Class"/>
    <s v="AB-10060"/>
    <s v="Adam Bellavance"/>
    <s v="Home Office"/>
    <s v="United States"/>
    <s v="Waynesboro"/>
    <x v="17"/>
    <n v="22980"/>
    <s v="South"/>
    <s v="OFF-BI-10004965"/>
    <x v="1"/>
    <s v="Binders"/>
    <s v="Ibico Covers for Plastic or Wire Binding Elements"/>
    <n v="46"/>
  </r>
  <r>
    <n v="2367"/>
    <s v="CA-2015-102295"/>
    <x v="5"/>
    <x v="156"/>
    <d v="2015-11-26T00:00:00"/>
    <s v="Second Class"/>
    <s v="EH-13990"/>
    <s v="Erica Hackney"/>
    <s v="Consumer"/>
    <s v="United States"/>
    <s v="Sacramento"/>
    <x v="1"/>
    <n v="95823"/>
    <s v="West"/>
    <s v="FUR-CH-10001714"/>
    <x v="0"/>
    <s v="Chairs"/>
    <s v="Global Leather &amp; Oak Executive Chair, Burgundy"/>
    <n v="120.712"/>
  </r>
  <r>
    <n v="2368"/>
    <s v="CA-2018-123659"/>
    <x v="25"/>
    <x v="516"/>
    <d v="2018-02-13T00:00:00"/>
    <s v="First Class"/>
    <s v="MN-17935"/>
    <s v="Michael Nguyen"/>
    <s v="Consumer"/>
    <s v="United States"/>
    <s v="Clinton"/>
    <x v="39"/>
    <n v="20735"/>
    <s v="East"/>
    <s v="OFF-PA-10002464"/>
    <x v="1"/>
    <s v="Paper"/>
    <s v="HP Office Recycled Paper (20Lb. and 87 Bright)"/>
    <n v="23.12"/>
  </r>
  <r>
    <n v="2369"/>
    <s v="US-2017-129469"/>
    <x v="12"/>
    <x v="713"/>
    <d v="2017-09-27T00:00:00"/>
    <s v="Standard Class"/>
    <s v="KL-16555"/>
    <s v="Kelly Lampkin"/>
    <s v="Corporate"/>
    <s v="United States"/>
    <s v="Fairfield"/>
    <x v="24"/>
    <n v="45014"/>
    <s v="East"/>
    <s v="FUR-FU-10002298"/>
    <x v="0"/>
    <s v="Furnishings"/>
    <s v="Rubbermaid ClusterMat Chairmats, Mat Size- 66&quot; x 60&quot;, Lip 20&quot; x 11&quot; -90 Degree Angle"/>
    <n v="532.70399999999995"/>
  </r>
  <r>
    <n v="2370"/>
    <s v="US-2017-129469"/>
    <x v="12"/>
    <x v="713"/>
    <d v="2017-09-27T00:00:00"/>
    <s v="Standard Class"/>
    <s v="KL-16555"/>
    <s v="Kelly Lampkin"/>
    <s v="Corporate"/>
    <s v="United States"/>
    <s v="Fairfield"/>
    <x v="24"/>
    <n v="45014"/>
    <s v="East"/>
    <s v="OFF-AR-10000315"/>
    <x v="1"/>
    <s v="Art"/>
    <s v="Dixon Ticonderoga Maple Cedar Pencil, #2"/>
    <n v="4.9119999999999999"/>
  </r>
  <r>
    <n v="2371"/>
    <s v="CA-2018-155152"/>
    <x v="38"/>
    <x v="437"/>
    <d v="2018-07-09T00:00:00"/>
    <s v="Second Class"/>
    <s v="MP-17965"/>
    <s v="Michael Paige"/>
    <s v="Corporate"/>
    <s v="United States"/>
    <s v="Warwick"/>
    <x v="34"/>
    <n v="2886"/>
    <s v="East"/>
    <s v="TEC-AC-10004353"/>
    <x v="2"/>
    <s v="Accessories"/>
    <s v="Hypercom P1300 Pinpad"/>
    <n v="252"/>
  </r>
  <r>
    <n v="2372"/>
    <s v="CA-2017-159940"/>
    <x v="38"/>
    <x v="274"/>
    <d v="2017-07-11T00:00:00"/>
    <s v="Second Class"/>
    <s v="BF-11020"/>
    <s v="Barry FranzÃ¶sisch"/>
    <s v="Corporate"/>
    <s v="United States"/>
    <s v="Aurora"/>
    <x v="10"/>
    <n v="60505"/>
    <s v="Central"/>
    <s v="FUR-FU-10004973"/>
    <x v="0"/>
    <s v="Furnishings"/>
    <s v="Flat Face Poster Frame"/>
    <n v="60.287999999999997"/>
  </r>
  <r>
    <n v="2373"/>
    <s v="CA-2017-159940"/>
    <x v="38"/>
    <x v="274"/>
    <d v="2017-07-11T00:00:00"/>
    <s v="Second Class"/>
    <s v="BF-11020"/>
    <s v="Barry FranzÃ¶sisch"/>
    <s v="Corporate"/>
    <s v="United States"/>
    <s v="Aurora"/>
    <x v="10"/>
    <n v="60505"/>
    <s v="Central"/>
    <s v="OFF-FA-10000936"/>
    <x v="1"/>
    <s v="Fasteners"/>
    <s v="Acco Hot Clips Clips to Go"/>
    <n v="2.6320000000000001"/>
  </r>
  <r>
    <n v="2374"/>
    <s v="CA-2017-159940"/>
    <x v="38"/>
    <x v="274"/>
    <d v="2017-07-11T00:00:00"/>
    <s v="Second Class"/>
    <s v="BF-11020"/>
    <s v="Barry FranzÃ¶sisch"/>
    <s v="Corporate"/>
    <s v="United States"/>
    <s v="Aurora"/>
    <x v="10"/>
    <n v="60505"/>
    <s v="Central"/>
    <s v="OFF-PA-10001609"/>
    <x v="1"/>
    <s v="Paper"/>
    <s v="Tops Wirebound Message Log Books"/>
    <n v="23.687999999999999"/>
  </r>
  <r>
    <n v="2375"/>
    <s v="CA-2017-159940"/>
    <x v="38"/>
    <x v="274"/>
    <d v="2017-07-11T00:00:00"/>
    <s v="Second Class"/>
    <s v="BF-11020"/>
    <s v="Barry FranzÃ¶sisch"/>
    <s v="Corporate"/>
    <s v="United States"/>
    <s v="Aurora"/>
    <x v="10"/>
    <n v="60505"/>
    <s v="Central"/>
    <s v="FUR-CH-10000785"/>
    <x v="0"/>
    <s v="Chairs"/>
    <s v="Global Ergonomic Managers Chair"/>
    <n v="253.37200000000001"/>
  </r>
  <r>
    <n v="2376"/>
    <s v="CA-2018-119669"/>
    <x v="43"/>
    <x v="714"/>
    <d v="2018-01-30T00:00:00"/>
    <s v="Standard Class"/>
    <s v="TP-21130"/>
    <s v="Theone Pippenger"/>
    <s v="Consumer"/>
    <s v="United States"/>
    <s v="Smyrna"/>
    <x v="32"/>
    <n v="30080"/>
    <s v="South"/>
    <s v="OFF-FA-10000053"/>
    <x v="1"/>
    <s v="Fasteners"/>
    <s v="Revere Boxed Rubber Bands by Revere"/>
    <n v="5.67"/>
  </r>
  <r>
    <n v="2377"/>
    <s v="US-2015-164616"/>
    <x v="47"/>
    <x v="710"/>
    <d v="2015-08-21T00:00:00"/>
    <s v="Second Class"/>
    <s v="MS-17770"/>
    <s v="Maxwell Schwartz"/>
    <s v="Consumer"/>
    <s v="United States"/>
    <s v="Columbus"/>
    <x v="24"/>
    <n v="43229"/>
    <s v="East"/>
    <s v="OFF-BI-10001718"/>
    <x v="1"/>
    <s v="Binders"/>
    <s v="GBC DocuBind P50 Personal Binding Machine"/>
    <n v="76.775999999999996"/>
  </r>
  <r>
    <n v="2378"/>
    <s v="US-2015-164616"/>
    <x v="47"/>
    <x v="710"/>
    <d v="2015-08-21T00:00:00"/>
    <s v="Second Class"/>
    <s v="MS-17770"/>
    <s v="Maxwell Schwartz"/>
    <s v="Consumer"/>
    <s v="United States"/>
    <s v="Columbus"/>
    <x v="24"/>
    <n v="43229"/>
    <s v="East"/>
    <s v="OFF-SU-10004768"/>
    <x v="1"/>
    <s v="Supplies"/>
    <s v="Acme Kleencut Forged Steel Scissors"/>
    <n v="9.1839999999999993"/>
  </r>
  <r>
    <n v="2379"/>
    <s v="CA-2016-148628"/>
    <x v="19"/>
    <x v="401"/>
    <d v="2016-12-11T00:00:00"/>
    <s v="Standard Class"/>
    <s v="KM-16375"/>
    <s v="Katherine Murray"/>
    <s v="Home Office"/>
    <s v="United States"/>
    <s v="Thousand Oaks"/>
    <x v="1"/>
    <n v="91360"/>
    <s v="West"/>
    <s v="OFF-PA-10003883"/>
    <x v="1"/>
    <s v="Paper"/>
    <s v="Message Book, Phone, Wirebound Standard Line Memo, 2 3/4&quot; X 5&quot;"/>
    <n v="32.75"/>
  </r>
  <r>
    <n v="2380"/>
    <s v="CA-2017-118052"/>
    <x v="20"/>
    <x v="715"/>
    <d v="2017-05-10T00:00:00"/>
    <s v="Standard Class"/>
    <s v="BE-11455"/>
    <s v="Brad Eason"/>
    <s v="Home Office"/>
    <s v="United States"/>
    <s v="Lorain"/>
    <x v="24"/>
    <n v="44052"/>
    <s v="East"/>
    <s v="OFF-FA-10004248"/>
    <x v="1"/>
    <s v="Fasteners"/>
    <s v="Advantus T-Pin Paper Clips"/>
    <n v="7.2160000000000002"/>
  </r>
  <r>
    <n v="2381"/>
    <s v="CA-2017-118052"/>
    <x v="20"/>
    <x v="715"/>
    <d v="2017-05-10T00:00:00"/>
    <s v="Standard Class"/>
    <s v="BE-11455"/>
    <s v="Brad Eason"/>
    <s v="Home Office"/>
    <s v="United States"/>
    <s v="Lorain"/>
    <x v="24"/>
    <n v="44052"/>
    <s v="East"/>
    <s v="OFF-PA-10002581"/>
    <x v="1"/>
    <s v="Paper"/>
    <s v="Xerox 1951"/>
    <n v="49.567999999999998"/>
  </r>
  <r>
    <n v="2382"/>
    <s v="CA-2017-118052"/>
    <x v="20"/>
    <x v="715"/>
    <d v="2017-05-10T00:00:00"/>
    <s v="Standard Class"/>
    <s v="BE-11455"/>
    <s v="Brad Eason"/>
    <s v="Home Office"/>
    <s v="United States"/>
    <s v="Lorain"/>
    <x v="24"/>
    <n v="44052"/>
    <s v="East"/>
    <s v="FUR-FU-10004848"/>
    <x v="0"/>
    <s v="Furnishings"/>
    <s v="DAX Solid Wood Frames"/>
    <n v="54.712000000000003"/>
  </r>
  <r>
    <n v="2383"/>
    <s v="US-2018-117534"/>
    <x v="48"/>
    <x v="613"/>
    <d v="2018-03-26T00:00:00"/>
    <s v="First Class"/>
    <s v="CV-12295"/>
    <s v="Christina VanderZanden"/>
    <s v="Consumer"/>
    <s v="United States"/>
    <s v="Fresno"/>
    <x v="1"/>
    <n v="93727"/>
    <s v="West"/>
    <s v="OFF-AP-10002403"/>
    <x v="1"/>
    <s v="Appliances"/>
    <s v="Acco Smartsocket Color-Coded Six-Outlet AC Adapter Model Surge Protectors"/>
    <n v="176.04"/>
  </r>
  <r>
    <n v="2384"/>
    <s v="US-2018-117534"/>
    <x v="48"/>
    <x v="613"/>
    <d v="2018-03-26T00:00:00"/>
    <s v="First Class"/>
    <s v="CV-12295"/>
    <s v="Christina VanderZanden"/>
    <s v="Consumer"/>
    <s v="United States"/>
    <s v="Fresno"/>
    <x v="1"/>
    <n v="93727"/>
    <s v="West"/>
    <s v="OFF-AR-10003087"/>
    <x v="1"/>
    <s v="Art"/>
    <s v="Staples in misc. colors"/>
    <n v="16.02"/>
  </r>
  <r>
    <n v="2385"/>
    <s v="US-2018-117534"/>
    <x v="48"/>
    <x v="613"/>
    <d v="2018-03-26T00:00:00"/>
    <s v="First Class"/>
    <s v="CV-12295"/>
    <s v="Christina VanderZanden"/>
    <s v="Consumer"/>
    <s v="United States"/>
    <s v="Fresno"/>
    <x v="1"/>
    <n v="93727"/>
    <s v="West"/>
    <s v="OFF-BI-10002026"/>
    <x v="1"/>
    <s v="Binders"/>
    <s v="Avery Arch Ring Binders"/>
    <n v="185.92"/>
  </r>
  <r>
    <n v="2386"/>
    <s v="US-2018-117534"/>
    <x v="48"/>
    <x v="613"/>
    <d v="2018-03-26T00:00:00"/>
    <s v="First Class"/>
    <s v="CV-12295"/>
    <s v="Christina VanderZanden"/>
    <s v="Consumer"/>
    <s v="United States"/>
    <s v="Fresno"/>
    <x v="1"/>
    <n v="93727"/>
    <s v="West"/>
    <s v="TEC-PH-10000141"/>
    <x v="2"/>
    <s v="Phones"/>
    <s v="Clearsounds A400"/>
    <n v="211.16800000000001"/>
  </r>
  <r>
    <n v="2387"/>
    <s v="US-2018-117534"/>
    <x v="48"/>
    <x v="613"/>
    <d v="2018-03-26T00:00:00"/>
    <s v="First Class"/>
    <s v="CV-12295"/>
    <s v="Christina VanderZanden"/>
    <s v="Consumer"/>
    <s v="United States"/>
    <s v="Fresno"/>
    <x v="1"/>
    <n v="93727"/>
    <s v="West"/>
    <s v="TEC-CO-10000971"/>
    <x v="2"/>
    <s v="Copiers"/>
    <s v="Hewlett Packard 310 Color Digital Copier"/>
    <n v="479.98399999999998"/>
  </r>
  <r>
    <n v="2388"/>
    <s v="CA-2016-145065"/>
    <x v="33"/>
    <x v="295"/>
    <d v="2016-12-15T00:00:00"/>
    <s v="First Class"/>
    <s v="DK-13375"/>
    <s v="Dennis Kane"/>
    <s v="Consumer"/>
    <s v="United States"/>
    <s v="San Diego"/>
    <x v="1"/>
    <n v="92105"/>
    <s v="West"/>
    <s v="OFF-FA-10001229"/>
    <x v="1"/>
    <s v="Fasteners"/>
    <s v="Staples"/>
    <n v="7.86"/>
  </r>
  <r>
    <n v="2389"/>
    <s v="CA-2016-145065"/>
    <x v="33"/>
    <x v="295"/>
    <d v="2016-12-15T00:00:00"/>
    <s v="First Class"/>
    <s v="DK-13375"/>
    <s v="Dennis Kane"/>
    <s v="Consumer"/>
    <s v="United States"/>
    <s v="San Diego"/>
    <x v="1"/>
    <n v="92105"/>
    <s v="West"/>
    <s v="OFF-BI-10002437"/>
    <x v="1"/>
    <s v="Binders"/>
    <s v="Recycled Premium Regency Composition Covers"/>
    <n v="24.448"/>
  </r>
  <r>
    <n v="2390"/>
    <s v="US-2016-127040"/>
    <x v="19"/>
    <x v="401"/>
    <d v="2016-12-10T00:00:00"/>
    <s v="Standard Class"/>
    <s v="SG-20605"/>
    <s v="Speros Goranitis"/>
    <s v="Consumer"/>
    <s v="United States"/>
    <s v="New York City"/>
    <x v="15"/>
    <n v="10009"/>
    <s v="East"/>
    <s v="OFF-PA-10004255"/>
    <x v="1"/>
    <s v="Paper"/>
    <s v="Xerox 219"/>
    <n v="6.48"/>
  </r>
  <r>
    <n v="2391"/>
    <s v="US-2016-127040"/>
    <x v="19"/>
    <x v="401"/>
    <d v="2016-12-10T00:00:00"/>
    <s v="Standard Class"/>
    <s v="SG-20605"/>
    <s v="Speros Goranitis"/>
    <s v="Consumer"/>
    <s v="United States"/>
    <s v="New York City"/>
    <x v="15"/>
    <n v="10009"/>
    <s v="East"/>
    <s v="OFF-PA-10001184"/>
    <x v="1"/>
    <s v="Paper"/>
    <s v="Xerox 1903"/>
    <n v="41.86"/>
  </r>
  <r>
    <n v="2392"/>
    <s v="US-2016-127040"/>
    <x v="19"/>
    <x v="401"/>
    <d v="2016-12-10T00:00:00"/>
    <s v="Standard Class"/>
    <s v="SG-20605"/>
    <s v="Speros Goranitis"/>
    <s v="Consumer"/>
    <s v="United States"/>
    <s v="New York City"/>
    <x v="15"/>
    <n v="10009"/>
    <s v="East"/>
    <s v="TEC-AC-10002637"/>
    <x v="2"/>
    <s v="Accessories"/>
    <s v="LogitechÂ VX Revolution Cordless Laser Mouse for Notebooks (Black)"/>
    <n v="1619.91"/>
  </r>
  <r>
    <n v="2393"/>
    <s v="US-2016-127040"/>
    <x v="19"/>
    <x v="401"/>
    <d v="2016-12-10T00:00:00"/>
    <s v="Standard Class"/>
    <s v="SG-20605"/>
    <s v="Speros Goranitis"/>
    <s v="Consumer"/>
    <s v="United States"/>
    <s v="New York City"/>
    <x v="15"/>
    <n v="10009"/>
    <s v="East"/>
    <s v="FUR-FU-10002878"/>
    <x v="0"/>
    <s v="Furnishings"/>
    <s v="Seth Thomas 14&quot; Day/Date Wall Clock"/>
    <n v="113.92"/>
  </r>
  <r>
    <n v="2394"/>
    <s v="CA-2017-128111"/>
    <x v="34"/>
    <x v="716"/>
    <d v="2017-03-23T00:00:00"/>
    <s v="Standard Class"/>
    <s v="CS-12355"/>
    <s v="Christine Sundaresam"/>
    <s v="Consumer"/>
    <s v="United States"/>
    <s v="Malden"/>
    <x v="31"/>
    <n v="2148"/>
    <s v="East"/>
    <s v="OFF-AR-10000588"/>
    <x v="1"/>
    <s v="Art"/>
    <s v="Newell 345"/>
    <n v="39.68"/>
  </r>
  <r>
    <n v="2395"/>
    <s v="CA-2016-137897"/>
    <x v="26"/>
    <x v="717"/>
    <d v="2016-11-19T00:00:00"/>
    <s v="Standard Class"/>
    <s v="PJ-18835"/>
    <s v="Patrick Jones"/>
    <s v="Corporate"/>
    <s v="United States"/>
    <s v="New York City"/>
    <x v="15"/>
    <n v="10035"/>
    <s v="East"/>
    <s v="TEC-AC-10002217"/>
    <x v="2"/>
    <s v="Accessories"/>
    <s v="ImationÂ Clip USBÂ flash driveÂ - 8 GB"/>
    <n v="37.6"/>
  </r>
  <r>
    <n v="2396"/>
    <s v="CA-2016-137897"/>
    <x v="26"/>
    <x v="717"/>
    <d v="2016-11-19T00:00:00"/>
    <s v="Standard Class"/>
    <s v="PJ-18835"/>
    <s v="Patrick Jones"/>
    <s v="Corporate"/>
    <s v="United States"/>
    <s v="New York City"/>
    <x v="15"/>
    <n v="10035"/>
    <s v="East"/>
    <s v="TEC-AC-10001267"/>
    <x v="2"/>
    <s v="Accessories"/>
    <s v="ImationÂ 32GB Pocket Pro USB 3.0Â Flash DriveÂ - 32 GB - Black - 1 P ..."/>
    <n v="59.9"/>
  </r>
  <r>
    <n v="2397"/>
    <s v="CA-2016-137897"/>
    <x v="26"/>
    <x v="717"/>
    <d v="2016-11-19T00:00:00"/>
    <s v="Standard Class"/>
    <s v="PJ-18835"/>
    <s v="Patrick Jones"/>
    <s v="Corporate"/>
    <s v="United States"/>
    <s v="New York City"/>
    <x v="15"/>
    <n v="10035"/>
    <s v="East"/>
    <s v="OFF-PA-10004041"/>
    <x v="1"/>
    <s v="Paper"/>
    <s v="It's Hot Message Books with Stickers, 2 3/4&quot; x 5&quot;"/>
    <n v="37"/>
  </r>
  <r>
    <n v="2398"/>
    <s v="CA-2018-169264"/>
    <x v="42"/>
    <x v="718"/>
    <d v="2018-08-16T00:00:00"/>
    <s v="Second Class"/>
    <s v="NP-18700"/>
    <s v="Nora Preis"/>
    <s v="Consumer"/>
    <s v="United States"/>
    <s v="San Francisco"/>
    <x v="1"/>
    <n v="94109"/>
    <s v="West"/>
    <s v="OFF-LA-10001613"/>
    <x v="1"/>
    <s v="Labels"/>
    <s v="Avery File Folder Labels"/>
    <n v="5.76"/>
  </r>
  <r>
    <n v="2399"/>
    <s v="CA-2018-169264"/>
    <x v="42"/>
    <x v="718"/>
    <d v="2018-08-16T00:00:00"/>
    <s v="Second Class"/>
    <s v="NP-18700"/>
    <s v="Nora Preis"/>
    <s v="Consumer"/>
    <s v="United States"/>
    <s v="San Francisco"/>
    <x v="1"/>
    <n v="94109"/>
    <s v="West"/>
    <s v="OFF-AR-10000246"/>
    <x v="1"/>
    <s v="Art"/>
    <s v="Newell 318"/>
    <n v="16.68"/>
  </r>
  <r>
    <n v="2400"/>
    <s v="CA-2018-147361"/>
    <x v="14"/>
    <x v="428"/>
    <d v="2018-09-15T00:00:00"/>
    <s v="Standard Class"/>
    <s v="SB-20290"/>
    <s v="Sean Braxton"/>
    <s v="Corporate"/>
    <s v="United States"/>
    <s v="Florence"/>
    <x v="20"/>
    <n v="29501"/>
    <s v="South"/>
    <s v="OFF-ST-10001809"/>
    <x v="1"/>
    <s v="Storage"/>
    <s v="Fellowes Officeware Wire Shelving"/>
    <n v="628.80999999999995"/>
  </r>
  <r>
    <n v="2401"/>
    <s v="CA-2018-147361"/>
    <x v="14"/>
    <x v="428"/>
    <d v="2018-09-15T00:00:00"/>
    <s v="Standard Class"/>
    <s v="SB-20290"/>
    <s v="Sean Braxton"/>
    <s v="Corporate"/>
    <s v="United States"/>
    <s v="Florence"/>
    <x v="20"/>
    <n v="29501"/>
    <s v="South"/>
    <s v="OFF-ST-10002214"/>
    <x v="1"/>
    <s v="Storage"/>
    <s v="X-Rack File for Hanging Folders"/>
    <n v="56.45"/>
  </r>
  <r>
    <n v="2402"/>
    <s v="CA-2018-145877"/>
    <x v="24"/>
    <x v="719"/>
    <d v="2018-04-04T00:00:00"/>
    <s v="Second Class"/>
    <s v="AS-10090"/>
    <s v="Adam Shillingsburg"/>
    <s v="Consumer"/>
    <s v="United States"/>
    <s v="Springfield"/>
    <x v="25"/>
    <n v="65807"/>
    <s v="Central"/>
    <s v="OFF-ST-10000649"/>
    <x v="1"/>
    <s v="Storage"/>
    <s v="Hanging Personal Folder File"/>
    <n v="94.2"/>
  </r>
  <r>
    <n v="2403"/>
    <s v="CA-2018-145877"/>
    <x v="24"/>
    <x v="719"/>
    <d v="2018-04-04T00:00:00"/>
    <s v="Second Class"/>
    <s v="AS-10090"/>
    <s v="Adam Shillingsburg"/>
    <s v="Consumer"/>
    <s v="United States"/>
    <s v="Springfield"/>
    <x v="25"/>
    <n v="65807"/>
    <s v="Central"/>
    <s v="OFF-EN-10001990"/>
    <x v="1"/>
    <s v="Envelopes"/>
    <s v="Staple envelope"/>
    <n v="28.4"/>
  </r>
  <r>
    <n v="2404"/>
    <s v="US-2017-110170"/>
    <x v="30"/>
    <x v="720"/>
    <d v="2017-10-03T00:00:00"/>
    <s v="Standard Class"/>
    <s v="HM-14860"/>
    <s v="Harry Marie"/>
    <s v="Corporate"/>
    <s v="United States"/>
    <s v="Huntsville"/>
    <x v="5"/>
    <n v="77340"/>
    <s v="Central"/>
    <s v="FUR-BO-10000780"/>
    <x v="0"/>
    <s v="Bookcases"/>
    <s v="O'Sullivan Plantations 2-Door Library in Landvery Oak"/>
    <n v="956.66480000000001"/>
  </r>
  <r>
    <n v="2405"/>
    <s v="CA-2018-108574"/>
    <x v="32"/>
    <x v="566"/>
    <d v="2018-10-11T00:00:00"/>
    <s v="Standard Class"/>
    <s v="MG-18145"/>
    <s v="Mike Gockenbach"/>
    <s v="Consumer"/>
    <s v="United States"/>
    <s v="Los Angeles"/>
    <x v="1"/>
    <n v="90045"/>
    <s v="West"/>
    <s v="TEC-AC-10002049"/>
    <x v="2"/>
    <s v="Accessories"/>
    <s v="Logitech G19 Programmable Gaming Keyboard"/>
    <n v="1115.9100000000001"/>
  </r>
  <r>
    <n v="2406"/>
    <s v="CA-2018-108574"/>
    <x v="32"/>
    <x v="566"/>
    <d v="2018-10-11T00:00:00"/>
    <s v="Standard Class"/>
    <s v="MG-18145"/>
    <s v="Mike Gockenbach"/>
    <s v="Consumer"/>
    <s v="United States"/>
    <s v="Los Angeles"/>
    <x v="1"/>
    <n v="90045"/>
    <s v="West"/>
    <s v="TEC-PH-10003555"/>
    <x v="2"/>
    <s v="Phones"/>
    <s v="Motorola HK250 Universal Bluetooth Headset"/>
    <n v="128.744"/>
  </r>
  <r>
    <n v="2407"/>
    <s v="CA-2018-108574"/>
    <x v="32"/>
    <x v="566"/>
    <d v="2018-10-11T00:00:00"/>
    <s v="Standard Class"/>
    <s v="MG-18145"/>
    <s v="Mike Gockenbach"/>
    <s v="Consumer"/>
    <s v="United States"/>
    <s v="Los Angeles"/>
    <x v="1"/>
    <n v="90045"/>
    <s v="West"/>
    <s v="TEC-PH-10000702"/>
    <x v="2"/>
    <s v="Phones"/>
    <s v="Square Credit Card Reader, 4 1/2&quot; x 4 1/2&quot; x 1&quot;, White"/>
    <n v="79.92"/>
  </r>
  <r>
    <n v="2408"/>
    <s v="CA-2018-144589"/>
    <x v="11"/>
    <x v="176"/>
    <d v="2018-01-25T00:00:00"/>
    <s v="Standard Class"/>
    <s v="TM-21010"/>
    <s v="Tamara Manning"/>
    <s v="Consumer"/>
    <s v="United States"/>
    <s v="San Francisco"/>
    <x v="1"/>
    <n v="94122"/>
    <s v="West"/>
    <s v="OFF-AR-10003631"/>
    <x v="1"/>
    <s v="Art"/>
    <s v="Staples in misc. colors"/>
    <n v="24.2"/>
  </r>
  <r>
    <n v="2409"/>
    <s v="CA-2018-144589"/>
    <x v="11"/>
    <x v="176"/>
    <d v="2018-01-25T00:00:00"/>
    <s v="Standard Class"/>
    <s v="TM-21010"/>
    <s v="Tamara Manning"/>
    <s v="Consumer"/>
    <s v="United States"/>
    <s v="San Francisco"/>
    <x v="1"/>
    <n v="94122"/>
    <s v="West"/>
    <s v="TEC-PH-10003072"/>
    <x v="2"/>
    <s v="Phones"/>
    <s v="Panasonic KX-TG9541B DECT 6.0 Digital 2-Line Expandable Cordless Phone With Digital Answering System"/>
    <n v="359.976"/>
  </r>
  <r>
    <n v="2410"/>
    <s v="CA-2018-155985"/>
    <x v="37"/>
    <x v="721"/>
    <d v="2018-03-25T00:00:00"/>
    <s v="First Class"/>
    <s v="BE-11335"/>
    <s v="Bill Eplett"/>
    <s v="Home Office"/>
    <s v="United States"/>
    <s v="San Francisco"/>
    <x v="1"/>
    <n v="94122"/>
    <s v="West"/>
    <s v="FUR-FU-10000758"/>
    <x v="0"/>
    <s v="Furnishings"/>
    <s v="DAX Natural Wood-Tone Poster Frame"/>
    <n v="211.84"/>
  </r>
  <r>
    <n v="2411"/>
    <s v="CA-2015-162684"/>
    <x v="44"/>
    <x v="601"/>
    <d v="2015-08-06T00:00:00"/>
    <s v="Standard Class"/>
    <s v="AS-10630"/>
    <s v="Ann Steele"/>
    <s v="Home Office"/>
    <s v="United States"/>
    <s v="Philadelphia"/>
    <x v="9"/>
    <n v="19120"/>
    <s v="East"/>
    <s v="OFF-FA-10000992"/>
    <x v="1"/>
    <s v="Fasteners"/>
    <s v="Acco Clips to Go Binder Clips, 24 Clips in Two Sizes"/>
    <n v="5.68"/>
  </r>
  <r>
    <n v="2412"/>
    <s v="CA-2016-142041"/>
    <x v="1"/>
    <x v="722"/>
    <d v="2016-06-09T00:00:00"/>
    <s v="Second Class"/>
    <s v="EM-13810"/>
    <s v="Eleni McCrary"/>
    <s v="Corporate"/>
    <s v="United States"/>
    <s v="Los Angeles"/>
    <x v="1"/>
    <n v="90036"/>
    <s v="West"/>
    <s v="OFF-BI-10004187"/>
    <x v="1"/>
    <s v="Binders"/>
    <s v="3-ring staple pack"/>
    <n v="7.52"/>
  </r>
  <r>
    <n v="2413"/>
    <s v="CA-2015-151295"/>
    <x v="6"/>
    <x v="607"/>
    <d v="2015-11-16T00:00:00"/>
    <s v="Standard Class"/>
    <s v="JA-15970"/>
    <s v="Joseph Airdo"/>
    <s v="Consumer"/>
    <s v="United States"/>
    <s v="Los Angeles"/>
    <x v="1"/>
    <n v="90045"/>
    <s v="West"/>
    <s v="OFF-PA-10001947"/>
    <x v="1"/>
    <s v="Paper"/>
    <s v="Xerox 1974"/>
    <n v="11.96"/>
  </r>
  <r>
    <n v="2414"/>
    <s v="CA-2015-151295"/>
    <x v="6"/>
    <x v="607"/>
    <d v="2015-11-16T00:00:00"/>
    <s v="Standard Class"/>
    <s v="JA-15970"/>
    <s v="Joseph Airdo"/>
    <s v="Consumer"/>
    <s v="United States"/>
    <s v="Los Angeles"/>
    <x v="1"/>
    <n v="90045"/>
    <s v="West"/>
    <s v="FUR-TA-10002356"/>
    <x v="0"/>
    <s v="Tables"/>
    <s v="Bevis Boat-Shaped Conference Table"/>
    <n v="629.06399999999996"/>
  </r>
  <r>
    <n v="2415"/>
    <s v="CA-2017-156300"/>
    <x v="27"/>
    <x v="723"/>
    <d v="2018-01-02T00:00:00"/>
    <s v="Standard Class"/>
    <s v="TB-21595"/>
    <s v="Troy Blackwell"/>
    <s v="Consumer"/>
    <s v="United States"/>
    <s v="Milwaukee"/>
    <x v="6"/>
    <n v="53209"/>
    <s v="Central"/>
    <s v="FUR-CH-10001714"/>
    <x v="0"/>
    <s v="Chairs"/>
    <s v="Global Leather &amp; Oak Executive Chair, Burgundy"/>
    <n v="754.45"/>
  </r>
  <r>
    <n v="2416"/>
    <s v="CA-2016-146087"/>
    <x v="45"/>
    <x v="380"/>
    <d v="2016-07-11T00:00:00"/>
    <s v="Standard Class"/>
    <s v="PP-18955"/>
    <s v="Paul Prost"/>
    <s v="Home Office"/>
    <s v="United States"/>
    <s v="Holyoke"/>
    <x v="31"/>
    <n v="1040"/>
    <s v="East"/>
    <s v="FUR-BO-10002824"/>
    <x v="0"/>
    <s v="Bookcases"/>
    <s v="Bush Mission Pointe Library"/>
    <n v="301.95999999999998"/>
  </r>
  <r>
    <n v="2417"/>
    <s v="CA-2018-168655"/>
    <x v="32"/>
    <x v="386"/>
    <d v="2018-10-18T00:00:00"/>
    <s v="Standard Class"/>
    <s v="ML-18040"/>
    <s v="Michelle Lonsdale"/>
    <s v="Corporate"/>
    <s v="United States"/>
    <s v="Albuquerque"/>
    <x v="27"/>
    <n v="87105"/>
    <s v="West"/>
    <s v="TEC-AC-10002842"/>
    <x v="2"/>
    <s v="Accessories"/>
    <s v="WD My Passport Ultra 2TB Portable External Hard Drive"/>
    <n v="595"/>
  </r>
  <r>
    <n v="2418"/>
    <s v="CA-2018-168655"/>
    <x v="32"/>
    <x v="386"/>
    <d v="2018-10-18T00:00:00"/>
    <s v="Standard Class"/>
    <s v="ML-18040"/>
    <s v="Michelle Lonsdale"/>
    <s v="Corporate"/>
    <s v="United States"/>
    <s v="Albuquerque"/>
    <x v="27"/>
    <n v="87105"/>
    <s v="West"/>
    <s v="OFF-BI-10002082"/>
    <x v="1"/>
    <s v="Binders"/>
    <s v="GBC Twin Loop Wire Binding Elements"/>
    <n v="79.872"/>
  </r>
  <r>
    <n v="2419"/>
    <s v="CA-2017-107202"/>
    <x v="49"/>
    <x v="206"/>
    <d v="2017-05-28T00:00:00"/>
    <s v="Standard Class"/>
    <s v="LC-16930"/>
    <s v="Linda Cazamias"/>
    <s v="Corporate"/>
    <s v="United States"/>
    <s v="Sparks"/>
    <x v="33"/>
    <n v="89431"/>
    <s v="West"/>
    <s v="TEC-MA-10000112"/>
    <x v="2"/>
    <s v="Machines"/>
    <s v="Panasonic KX MB2061 Multifunction Printer"/>
    <n v="2396.4"/>
  </r>
  <r>
    <n v="2420"/>
    <s v="CA-2018-159597"/>
    <x v="0"/>
    <x v="45"/>
    <d v="2018-11-14T00:00:00"/>
    <s v="Standard Class"/>
    <s v="MC-17590"/>
    <s v="Matt Collister"/>
    <s v="Corporate"/>
    <s v="United States"/>
    <s v="Coachella"/>
    <x v="1"/>
    <n v="92236"/>
    <s v="West"/>
    <s v="OFF-ST-10002289"/>
    <x v="1"/>
    <s v="Storage"/>
    <s v="Safco Wire Cube Shelving System, For Use as 4 or 5 14&quot; Cubes, Black"/>
    <n v="63.56"/>
  </r>
  <r>
    <n v="2421"/>
    <s v="CA-2018-159597"/>
    <x v="0"/>
    <x v="45"/>
    <d v="2018-11-14T00:00:00"/>
    <s v="Standard Class"/>
    <s v="MC-17590"/>
    <s v="Matt Collister"/>
    <s v="Corporate"/>
    <s v="United States"/>
    <s v="Coachella"/>
    <x v="1"/>
    <n v="92236"/>
    <s v="West"/>
    <s v="TEC-AC-10004171"/>
    <x v="2"/>
    <s v="Accessories"/>
    <s v="Razer Kraken 7.1 Surround Sound Over Ear USB Gaming Headset"/>
    <n v="99.99"/>
  </r>
  <r>
    <n v="2422"/>
    <s v="CA-2017-155551"/>
    <x v="3"/>
    <x v="724"/>
    <d v="2017-04-23T00:00:00"/>
    <s v="Standard Class"/>
    <s v="CR-12580"/>
    <s v="Clay Rozendal"/>
    <s v="Home Office"/>
    <s v="United States"/>
    <s v="Elmhurst"/>
    <x v="10"/>
    <n v="60126"/>
    <s v="Central"/>
    <s v="OFF-ST-10003656"/>
    <x v="1"/>
    <s v="Storage"/>
    <s v="Safco Industrial Wire Shelving"/>
    <n v="230.376"/>
  </r>
  <r>
    <n v="2423"/>
    <s v="CA-2017-155551"/>
    <x v="3"/>
    <x v="724"/>
    <d v="2017-04-23T00:00:00"/>
    <s v="Standard Class"/>
    <s v="CR-12580"/>
    <s v="Clay Rozendal"/>
    <s v="Home Office"/>
    <s v="United States"/>
    <s v="Elmhurst"/>
    <x v="10"/>
    <n v="60126"/>
    <s v="Central"/>
    <s v="OFF-PA-10001560"/>
    <x v="1"/>
    <s v="Paper"/>
    <s v="Adams Telephone Message Books, 5 1/4â€ x 11â€"/>
    <n v="9.6639999999999997"/>
  </r>
  <r>
    <n v="2424"/>
    <s v="US-2018-147669"/>
    <x v="27"/>
    <x v="53"/>
    <d v="2018-12-30T00:00:00"/>
    <s v="Standard Class"/>
    <s v="SV-20935"/>
    <s v="Susan Vittorini"/>
    <s v="Consumer"/>
    <s v="United States"/>
    <s v="Fairfield"/>
    <x v="24"/>
    <n v="45014"/>
    <s v="East"/>
    <s v="TEC-AC-10002473"/>
    <x v="2"/>
    <s v="Accessories"/>
    <s v="Maxell 4.7GB DVD-R"/>
    <n v="158.928"/>
  </r>
  <r>
    <n v="2425"/>
    <s v="US-2018-147669"/>
    <x v="27"/>
    <x v="53"/>
    <d v="2018-12-30T00:00:00"/>
    <s v="Standard Class"/>
    <s v="SV-20935"/>
    <s v="Susan Vittorini"/>
    <s v="Consumer"/>
    <s v="United States"/>
    <s v="Fairfield"/>
    <x v="24"/>
    <n v="45014"/>
    <s v="East"/>
    <s v="OFF-BI-10000632"/>
    <x v="1"/>
    <s v="Binders"/>
    <s v="Satellite Sectional Post Binders"/>
    <n v="13.023"/>
  </r>
  <r>
    <n v="2426"/>
    <s v="US-2018-147669"/>
    <x v="27"/>
    <x v="53"/>
    <d v="2018-12-30T00:00:00"/>
    <s v="Standard Class"/>
    <s v="SV-20935"/>
    <s v="Susan Vittorini"/>
    <s v="Consumer"/>
    <s v="United States"/>
    <s v="Fairfield"/>
    <x v="24"/>
    <n v="45014"/>
    <s v="East"/>
    <s v="FUR-TA-10002645"/>
    <x v="0"/>
    <s v="Tables"/>
    <s v="Hon Rectangular Conference Tables"/>
    <n v="273.06"/>
  </r>
  <r>
    <n v="2427"/>
    <s v="US-2018-147669"/>
    <x v="27"/>
    <x v="53"/>
    <d v="2018-12-30T00:00:00"/>
    <s v="Standard Class"/>
    <s v="SV-20935"/>
    <s v="Susan Vittorini"/>
    <s v="Consumer"/>
    <s v="United States"/>
    <s v="Fairfield"/>
    <x v="24"/>
    <n v="45014"/>
    <s v="East"/>
    <s v="OFF-FA-10002975"/>
    <x v="1"/>
    <s v="Fasteners"/>
    <s v="Staples"/>
    <n v="39.311999999999998"/>
  </r>
  <r>
    <n v="2428"/>
    <s v="CA-2017-169922"/>
    <x v="1"/>
    <x v="725"/>
    <d v="2017-06-17T00:00:00"/>
    <s v="Standard Class"/>
    <s v="MZ-17515"/>
    <s v="Mary Zewe"/>
    <s v="Corporate"/>
    <s v="United States"/>
    <s v="Arlington"/>
    <x v="5"/>
    <n v="76017"/>
    <s v="Central"/>
    <s v="OFF-BI-10003784"/>
    <x v="1"/>
    <s v="Binders"/>
    <s v="Computer Printout Index Tabs"/>
    <n v="1.3440000000000001"/>
  </r>
  <r>
    <n v="2429"/>
    <s v="CA-2017-169922"/>
    <x v="1"/>
    <x v="725"/>
    <d v="2017-06-17T00:00:00"/>
    <s v="Standard Class"/>
    <s v="MZ-17515"/>
    <s v="Mary Zewe"/>
    <s v="Corporate"/>
    <s v="United States"/>
    <s v="Arlington"/>
    <x v="5"/>
    <n v="76017"/>
    <s v="Central"/>
    <s v="OFF-BI-10001617"/>
    <x v="1"/>
    <s v="Binders"/>
    <s v="GBC Wire Binding Combs"/>
    <n v="8.2720000000000002"/>
  </r>
  <r>
    <n v="2430"/>
    <s v="CA-2017-169922"/>
    <x v="1"/>
    <x v="725"/>
    <d v="2017-06-17T00:00:00"/>
    <s v="Standard Class"/>
    <s v="MZ-17515"/>
    <s v="Mary Zewe"/>
    <s v="Corporate"/>
    <s v="United States"/>
    <s v="Arlington"/>
    <x v="5"/>
    <n v="76017"/>
    <s v="Central"/>
    <s v="FUR-FU-10004415"/>
    <x v="0"/>
    <s v="Furnishings"/>
    <s v="Stacking Tray, Side-Loading, Legal, Smoke"/>
    <n v="12.544"/>
  </r>
  <r>
    <n v="2431"/>
    <s v="CA-2018-100748"/>
    <x v="7"/>
    <x v="726"/>
    <d v="2018-05-20T00:00:00"/>
    <s v="Standard Class"/>
    <s v="RB-19795"/>
    <s v="Ross Baird"/>
    <s v="Home Office"/>
    <s v="United States"/>
    <s v="San Francisco"/>
    <x v="1"/>
    <n v="94110"/>
    <s v="West"/>
    <s v="OFF-LA-10000240"/>
    <x v="1"/>
    <s v="Labels"/>
    <s v="Self-Adhesive Address Labels for Typewriters by Universal"/>
    <n v="58.48"/>
  </r>
  <r>
    <n v="2432"/>
    <s v="CA-2018-129805"/>
    <x v="27"/>
    <x v="116"/>
    <d v="2019-01-02T00:00:00"/>
    <s v="Standard Class"/>
    <s v="HM-14860"/>
    <s v="Harry Marie"/>
    <s v="Corporate"/>
    <s v="United States"/>
    <s v="Seattle"/>
    <x v="4"/>
    <n v="98103"/>
    <s v="West"/>
    <s v="FUR-FU-10001935"/>
    <x v="0"/>
    <s v="Furnishings"/>
    <s v="3M Hangers With Command Adhesive"/>
    <n v="7.4"/>
  </r>
  <r>
    <n v="2433"/>
    <s v="CA-2015-148586"/>
    <x v="48"/>
    <x v="727"/>
    <d v="2015-04-01T00:00:00"/>
    <s v="Standard Class"/>
    <s v="AZ-10750"/>
    <s v="Annie Zypern"/>
    <s v="Consumer"/>
    <s v="United States"/>
    <s v="New York City"/>
    <x v="15"/>
    <n v="10009"/>
    <s v="East"/>
    <s v="FUR-CH-10002439"/>
    <x v="0"/>
    <s v="Chairs"/>
    <s v="Iceberg Nesting Folding Chair, 19w x 6d x 43h"/>
    <n v="366.786"/>
  </r>
  <r>
    <n v="2434"/>
    <s v="US-2018-112613"/>
    <x v="23"/>
    <x v="39"/>
    <d v="2018-06-01T00:00:00"/>
    <s v="Standard Class"/>
    <s v="JH-15910"/>
    <s v="Jonathan Howell"/>
    <s v="Consumer"/>
    <s v="United States"/>
    <s v="Houston"/>
    <x v="5"/>
    <n v="77070"/>
    <s v="Central"/>
    <s v="TEC-PH-10001536"/>
    <x v="2"/>
    <s v="Phones"/>
    <s v="Spigen Samsung Galaxy S5 Case Wallet"/>
    <n v="54.368000000000002"/>
  </r>
  <r>
    <n v="2435"/>
    <s v="CA-2016-154746"/>
    <x v="26"/>
    <x v="717"/>
    <d v="2016-11-17T00:00:00"/>
    <s v="First Class"/>
    <s v="PJ-18835"/>
    <s v="Patrick Jones"/>
    <s v="Corporate"/>
    <s v="United States"/>
    <s v="Springfield"/>
    <x v="17"/>
    <n v="22153"/>
    <s v="South"/>
    <s v="OFF-EN-10001532"/>
    <x v="1"/>
    <s v="Envelopes"/>
    <s v="Brown Kraft Recycled Envelopes"/>
    <n v="33.96"/>
  </r>
  <r>
    <n v="2436"/>
    <s v="CA-2016-154746"/>
    <x v="26"/>
    <x v="717"/>
    <d v="2016-11-17T00:00:00"/>
    <s v="First Class"/>
    <s v="PJ-18835"/>
    <s v="Patrick Jones"/>
    <s v="Corporate"/>
    <s v="United States"/>
    <s v="Springfield"/>
    <x v="17"/>
    <n v="22153"/>
    <s v="South"/>
    <s v="OFF-AP-10003057"/>
    <x v="1"/>
    <s v="Appliances"/>
    <s v="Honeywell Enviracaire Portable HEPA Air Cleaner for 16' x 20' Room"/>
    <n v="826.11"/>
  </r>
  <r>
    <n v="2437"/>
    <s v="CA-2018-140053"/>
    <x v="38"/>
    <x v="445"/>
    <d v="2018-07-10T00:00:00"/>
    <s v="Standard Class"/>
    <s v="CA-12265"/>
    <s v="Christina Anderson"/>
    <s v="Consumer"/>
    <s v="United States"/>
    <s v="Farmington"/>
    <x v="27"/>
    <n v="87401"/>
    <s v="West"/>
    <s v="FUR-FU-10003708"/>
    <x v="0"/>
    <s v="Furnishings"/>
    <s v="Tenex Traditional Chairmats for Medium Pile Carpet, Standard Lip, 36&quot; x 48&quot;"/>
    <n v="545.85"/>
  </r>
  <r>
    <n v="2438"/>
    <s v="CA-2015-164210"/>
    <x v="26"/>
    <x v="728"/>
    <d v="2015-11-20T00:00:00"/>
    <s v="Second Class"/>
    <s v="PW-19240"/>
    <s v="Pierre Wener"/>
    <s v="Consumer"/>
    <s v="United States"/>
    <s v="Louisville"/>
    <x v="22"/>
    <n v="80027"/>
    <s v="West"/>
    <s v="FUR-TA-10000849"/>
    <x v="0"/>
    <s v="Tables"/>
    <s v="Bevis Rectangular Conference Tables"/>
    <n v="145.97999999999999"/>
  </r>
  <r>
    <n v="2439"/>
    <s v="CA-2015-164210"/>
    <x v="26"/>
    <x v="728"/>
    <d v="2015-11-20T00:00:00"/>
    <s v="Second Class"/>
    <s v="PW-19240"/>
    <s v="Pierre Wener"/>
    <s v="Consumer"/>
    <s v="United States"/>
    <s v="Louisville"/>
    <x v="22"/>
    <n v="80027"/>
    <s v="West"/>
    <s v="OFF-PA-10002259"/>
    <x v="1"/>
    <s v="Paper"/>
    <s v="Geographics Note Cards, Blank, White, 8 1/2&quot; x 11&quot;"/>
    <n v="35.808"/>
  </r>
  <r>
    <n v="2440"/>
    <s v="CA-2018-139948"/>
    <x v="9"/>
    <x v="729"/>
    <d v="2018-07-22T00:00:00"/>
    <s v="Standard Class"/>
    <s v="SW-20455"/>
    <s v="Shaun Weien"/>
    <s v="Consumer"/>
    <s v="United States"/>
    <s v="Tampa"/>
    <x v="2"/>
    <n v="33614"/>
    <s v="South"/>
    <s v="FUR-FU-10002597"/>
    <x v="0"/>
    <s v="Furnishings"/>
    <s v="C-Line Magnetic Cubicle Keepers, Clear Polypropylene"/>
    <n v="7.9039999999999999"/>
  </r>
  <r>
    <n v="2441"/>
    <s v="CA-2017-146934"/>
    <x v="49"/>
    <x v="730"/>
    <d v="2017-05-27T00:00:00"/>
    <s v="Standard Class"/>
    <s v="AF-10870"/>
    <s v="Art Ferguson"/>
    <s v="Consumer"/>
    <s v="United States"/>
    <s v="Passaic"/>
    <x v="30"/>
    <n v="7055"/>
    <s v="East"/>
    <s v="TEC-PH-10004614"/>
    <x v="2"/>
    <s v="Phones"/>
    <s v="AT&amp;T 841000 Phone"/>
    <n v="345"/>
  </r>
  <r>
    <n v="2442"/>
    <s v="CA-2017-146934"/>
    <x v="49"/>
    <x v="730"/>
    <d v="2017-05-27T00:00:00"/>
    <s v="Standard Class"/>
    <s v="AF-10870"/>
    <s v="Art Ferguson"/>
    <s v="Consumer"/>
    <s v="United States"/>
    <s v="Passaic"/>
    <x v="30"/>
    <n v="7055"/>
    <s v="East"/>
    <s v="FUR-TA-10003748"/>
    <x v="0"/>
    <s v="Tables"/>
    <s v="Bevis 36 x 72 Conference Tables"/>
    <n v="174.286"/>
  </r>
  <r>
    <n v="2443"/>
    <s v="CA-2017-146934"/>
    <x v="49"/>
    <x v="730"/>
    <d v="2017-05-27T00:00:00"/>
    <s v="Standard Class"/>
    <s v="AF-10870"/>
    <s v="Art Ferguson"/>
    <s v="Consumer"/>
    <s v="United States"/>
    <s v="Passaic"/>
    <x v="30"/>
    <n v="7055"/>
    <s v="East"/>
    <s v="OFF-AP-10003217"/>
    <x v="1"/>
    <s v="Appliances"/>
    <s v="Eureka Sanitaire  Commercial Upright"/>
    <n v="662.84"/>
  </r>
  <r>
    <n v="2444"/>
    <s v="CA-2017-146934"/>
    <x v="49"/>
    <x v="730"/>
    <d v="2017-05-27T00:00:00"/>
    <s v="Standard Class"/>
    <s v="AF-10870"/>
    <s v="Art Ferguson"/>
    <s v="Consumer"/>
    <s v="United States"/>
    <s v="Passaic"/>
    <x v="30"/>
    <n v="7055"/>
    <s v="East"/>
    <s v="TEC-AC-10002399"/>
    <x v="2"/>
    <s v="Accessories"/>
    <s v="SanDisk Cruzer 32 GB USB Flash Drive"/>
    <n v="95.1"/>
  </r>
  <r>
    <n v="2445"/>
    <s v="CA-2017-146934"/>
    <x v="49"/>
    <x v="730"/>
    <d v="2017-05-27T00:00:00"/>
    <s v="Standard Class"/>
    <s v="AF-10870"/>
    <s v="Art Ferguson"/>
    <s v="Consumer"/>
    <s v="United States"/>
    <s v="Passaic"/>
    <x v="30"/>
    <n v="7055"/>
    <s v="East"/>
    <s v="OFF-EN-10002973"/>
    <x v="1"/>
    <s v="Envelopes"/>
    <s v="Ampad #10 Peel &amp; Seel Holiday Envelopes"/>
    <n v="26.88"/>
  </r>
  <r>
    <n v="2446"/>
    <s v="CA-2017-146934"/>
    <x v="49"/>
    <x v="730"/>
    <d v="2017-05-27T00:00:00"/>
    <s v="Standard Class"/>
    <s v="AF-10870"/>
    <s v="Art Ferguson"/>
    <s v="Consumer"/>
    <s v="United States"/>
    <s v="Passaic"/>
    <x v="30"/>
    <n v="7055"/>
    <s v="East"/>
    <s v="TEC-PH-10001336"/>
    <x v="2"/>
    <s v="Phones"/>
    <s v="Digium D40 VoIP phone"/>
    <n v="257.98"/>
  </r>
  <r>
    <n v="2447"/>
    <s v="CA-2016-100573"/>
    <x v="10"/>
    <x v="12"/>
    <d v="2016-10-01T00:00:00"/>
    <s v="Standard Class"/>
    <s v="AM-10705"/>
    <s v="Anne McFarland"/>
    <s v="Consumer"/>
    <s v="United States"/>
    <s v="Los Angeles"/>
    <x v="1"/>
    <n v="90004"/>
    <s v="West"/>
    <s v="OFF-EN-10000461"/>
    <x v="1"/>
    <s v="Envelopes"/>
    <s v="#10- 4 1/8&quot; x 9 1/2&quot; Recycled Envelopes"/>
    <n v="17.48"/>
  </r>
  <r>
    <n v="2448"/>
    <s v="CA-2017-119165"/>
    <x v="28"/>
    <x v="731"/>
    <d v="2017-11-06T00:00:00"/>
    <s v="Standard Class"/>
    <s v="BD-11320"/>
    <s v="Bill Donatelli"/>
    <s v="Consumer"/>
    <s v="United States"/>
    <s v="Philadelphia"/>
    <x v="9"/>
    <n v="19143"/>
    <s v="East"/>
    <s v="FUR-CH-10000988"/>
    <x v="0"/>
    <s v="Chairs"/>
    <s v="Hon Olson Stacker Stools"/>
    <n v="492.83499999999998"/>
  </r>
  <r>
    <n v="2449"/>
    <s v="CA-2016-128027"/>
    <x v="12"/>
    <x v="471"/>
    <d v="2016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s v="Storage"/>
    <s v="Fellowes Officeware Wire Shelving"/>
    <n v="269.49"/>
  </r>
  <r>
    <n v="2450"/>
    <s v="CA-2017-140207"/>
    <x v="0"/>
    <x v="732"/>
    <d v="2017-11-10T00:00:00"/>
    <s v="Standard Class"/>
    <s v="CS-12400"/>
    <s v="Christopher Schild"/>
    <s v="Home Office"/>
    <s v="United States"/>
    <s v="San Jose"/>
    <x v="1"/>
    <n v="95123"/>
    <s v="West"/>
    <s v="OFF-BI-10003963"/>
    <x v="1"/>
    <s v="Binders"/>
    <s v="Cardinal Holdit Data Disk Pockets"/>
    <n v="29.12"/>
  </r>
  <r>
    <n v="2451"/>
    <s v="CA-2018-140949"/>
    <x v="34"/>
    <x v="294"/>
    <d v="2018-03-22T00:00:00"/>
    <s v="Second Class"/>
    <s v="DB-13405"/>
    <s v="Denny Blanton"/>
    <s v="Consumer"/>
    <s v="United States"/>
    <s v="New York City"/>
    <x v="15"/>
    <n v="10011"/>
    <s v="East"/>
    <s v="OFF-LA-10000081"/>
    <x v="1"/>
    <s v="Labels"/>
    <s v="Avery 496"/>
    <n v="18.75"/>
  </r>
  <r>
    <n v="2452"/>
    <s v="CA-2018-140949"/>
    <x v="34"/>
    <x v="294"/>
    <d v="2018-03-22T00:00:00"/>
    <s v="Second Class"/>
    <s v="DB-13405"/>
    <s v="Denny Blanton"/>
    <s v="Consumer"/>
    <s v="United States"/>
    <s v="New York City"/>
    <x v="15"/>
    <n v="10011"/>
    <s v="East"/>
    <s v="TEC-PH-10000149"/>
    <x v="2"/>
    <s v="Phones"/>
    <s v="Cisco SPA525G2 IP Phone - Wireless"/>
    <n v="119.7"/>
  </r>
  <r>
    <n v="2453"/>
    <s v="CA-2018-140949"/>
    <x v="34"/>
    <x v="294"/>
    <d v="2018-03-22T00:00:00"/>
    <s v="Second Class"/>
    <s v="DB-13405"/>
    <s v="Denny Blanton"/>
    <s v="Consumer"/>
    <s v="United States"/>
    <s v="New York City"/>
    <x v="15"/>
    <n v="10011"/>
    <s v="East"/>
    <s v="OFF-BI-10000605"/>
    <x v="1"/>
    <s v="Binders"/>
    <s v="Acco Pressboard Covers with Storage Hooks, 9 1/2&quot; x 11&quot;, Executive Red"/>
    <n v="9.1440000000000001"/>
  </r>
  <r>
    <n v="2454"/>
    <s v="CA-2018-140949"/>
    <x v="34"/>
    <x v="294"/>
    <d v="2018-03-22T00:00:00"/>
    <s v="Second Class"/>
    <s v="DB-13405"/>
    <s v="Denny Blanton"/>
    <s v="Consumer"/>
    <s v="United States"/>
    <s v="New York City"/>
    <x v="15"/>
    <n v="10011"/>
    <s v="East"/>
    <s v="TEC-AC-10002399"/>
    <x v="2"/>
    <s v="Accessories"/>
    <s v="SanDisk Cruzer 32 GB USB Flash Drive"/>
    <n v="57.06"/>
  </r>
  <r>
    <n v="2455"/>
    <s v="CA-2018-140949"/>
    <x v="34"/>
    <x v="294"/>
    <d v="2018-03-22T00:00:00"/>
    <s v="Second Class"/>
    <s v="DB-13405"/>
    <s v="Denny Blanton"/>
    <s v="Consumer"/>
    <s v="United States"/>
    <s v="New York City"/>
    <x v="15"/>
    <n v="10011"/>
    <s v="East"/>
    <s v="TEC-AC-10003038"/>
    <x v="2"/>
    <s v="Accessories"/>
    <s v="Kingston Digital DataTraveler 16GB USB 2.0"/>
    <n v="71.599999999999994"/>
  </r>
  <r>
    <n v="2456"/>
    <s v="CA-2018-140949"/>
    <x v="34"/>
    <x v="294"/>
    <d v="2018-03-22T00:00:00"/>
    <s v="Second Class"/>
    <s v="DB-13405"/>
    <s v="Denny Blanton"/>
    <s v="Consumer"/>
    <s v="United States"/>
    <s v="New York City"/>
    <x v="15"/>
    <n v="10011"/>
    <s v="East"/>
    <s v="OFF-ST-10000344"/>
    <x v="1"/>
    <s v="Storage"/>
    <s v="Neat Ideas Personal Hanging Folder Files, Black"/>
    <n v="107.44"/>
  </r>
  <r>
    <n v="2457"/>
    <s v="CA-2018-140949"/>
    <x v="34"/>
    <x v="294"/>
    <d v="2018-03-22T00:00:00"/>
    <s v="Second Class"/>
    <s v="DB-13405"/>
    <s v="Denny Blanton"/>
    <s v="Consumer"/>
    <s v="United States"/>
    <s v="New York City"/>
    <x v="15"/>
    <n v="10011"/>
    <s v="East"/>
    <s v="OFF-LA-10004093"/>
    <x v="1"/>
    <s v="Labels"/>
    <s v="Avery 486"/>
    <n v="7.31"/>
  </r>
  <r>
    <n v="2458"/>
    <s v="CA-2018-140949"/>
    <x v="34"/>
    <x v="294"/>
    <d v="2018-03-22T00:00:00"/>
    <s v="Second Class"/>
    <s v="DB-13405"/>
    <s v="Denny Blanton"/>
    <s v="Consumer"/>
    <s v="United States"/>
    <s v="New York City"/>
    <x v="15"/>
    <n v="10011"/>
    <s v="East"/>
    <s v="OFF-AR-10001683"/>
    <x v="1"/>
    <s v="Art"/>
    <s v="Lumber Crayons"/>
    <n v="59.1"/>
  </r>
  <r>
    <n v="2459"/>
    <s v="CA-2018-140949"/>
    <x v="34"/>
    <x v="294"/>
    <d v="2018-03-22T00:00:00"/>
    <s v="Second Class"/>
    <s v="DB-13405"/>
    <s v="Denny Blanton"/>
    <s v="Consumer"/>
    <s v="United States"/>
    <s v="New York City"/>
    <x v="15"/>
    <n v="10011"/>
    <s v="East"/>
    <s v="OFF-ST-10003455"/>
    <x v="1"/>
    <s v="Storage"/>
    <s v="Tenex File Box, Personal Filing Tote with Lid, Black"/>
    <n v="46.53"/>
  </r>
  <r>
    <n v="2460"/>
    <s v="CA-2018-138548"/>
    <x v="42"/>
    <x v="733"/>
    <d v="2018-08-21T00:00:00"/>
    <s v="Standard Class"/>
    <s v="JG-15160"/>
    <s v="James Galang"/>
    <s v="Consumer"/>
    <s v="United States"/>
    <s v="Plainfield"/>
    <x v="30"/>
    <n v="7060"/>
    <s v="East"/>
    <s v="OFF-AP-10002578"/>
    <x v="1"/>
    <s v="Appliances"/>
    <s v="Fellowes Premier Superior Surge Suppressor, 10-Outlet, With Phone and Remote"/>
    <n v="97.84"/>
  </r>
  <r>
    <n v="2461"/>
    <s v="CA-2016-142419"/>
    <x v="9"/>
    <x v="655"/>
    <d v="2016-07-13T00:00:00"/>
    <s v="Second Class"/>
    <s v="SC-20380"/>
    <s v="Shahid Collister"/>
    <s v="Consumer"/>
    <s v="United States"/>
    <s v="Seattle"/>
    <x v="4"/>
    <n v="98115"/>
    <s v="West"/>
    <s v="OFF-PA-10001763"/>
    <x v="1"/>
    <s v="Paper"/>
    <s v="Xerox 1896"/>
    <n v="29.97"/>
  </r>
  <r>
    <n v="2462"/>
    <s v="CA-2016-142419"/>
    <x v="9"/>
    <x v="655"/>
    <d v="2016-07-13T00:00:00"/>
    <s v="Second Class"/>
    <s v="SC-20380"/>
    <s v="Shahid Collister"/>
    <s v="Consumer"/>
    <s v="United States"/>
    <s v="Seattle"/>
    <x v="4"/>
    <n v="98115"/>
    <s v="West"/>
    <s v="OFF-BI-10001597"/>
    <x v="1"/>
    <s v="Binders"/>
    <s v="Wilson Jones Ledger-Size, Piano-Hinge Binder, 2&quot;, Blue"/>
    <n v="98.352000000000004"/>
  </r>
  <r>
    <n v="2463"/>
    <s v="CA-2018-148691"/>
    <x v="4"/>
    <x v="734"/>
    <d v="2018-12-09T00:00:00"/>
    <s v="Standard Class"/>
    <s v="CS-12460"/>
    <s v="Chuck Sachs"/>
    <s v="Consumer"/>
    <s v="United States"/>
    <s v="New York City"/>
    <x v="15"/>
    <n v="10009"/>
    <s v="East"/>
    <s v="OFF-BI-10001524"/>
    <x v="1"/>
    <s v="Binders"/>
    <s v="GBC Premium Transparent Covers with Diagonal Lined Pattern"/>
    <n v="83.92"/>
  </r>
  <r>
    <n v="2464"/>
    <s v="CA-2018-148691"/>
    <x v="4"/>
    <x v="734"/>
    <d v="2018-12-09T00:00:00"/>
    <s v="Standard Class"/>
    <s v="CS-12460"/>
    <s v="Chuck Sachs"/>
    <s v="Consumer"/>
    <s v="United States"/>
    <s v="New York City"/>
    <x v="15"/>
    <n v="10009"/>
    <s v="East"/>
    <s v="OFF-BI-10001553"/>
    <x v="1"/>
    <s v="Binders"/>
    <s v="SpineVue Locking Slant-D Ring Binders by Cardinal"/>
    <n v="14.624000000000001"/>
  </r>
  <r>
    <n v="2465"/>
    <s v="CA-2018-148691"/>
    <x v="4"/>
    <x v="734"/>
    <d v="2018-12-09T00:00:00"/>
    <s v="Standard Class"/>
    <s v="CS-12460"/>
    <s v="Chuck Sachs"/>
    <s v="Consumer"/>
    <s v="United States"/>
    <s v="New York City"/>
    <x v="15"/>
    <n v="10009"/>
    <s v="East"/>
    <s v="TEC-PH-10000576"/>
    <x v="2"/>
    <s v="Phones"/>
    <s v="AT&amp;T 1080 Corded phone"/>
    <n v="136.99"/>
  </r>
  <r>
    <n v="2466"/>
    <s v="CA-2018-148691"/>
    <x v="4"/>
    <x v="734"/>
    <d v="2018-12-09T00:00:00"/>
    <s v="Standard Class"/>
    <s v="CS-12460"/>
    <s v="Chuck Sachs"/>
    <s v="Consumer"/>
    <s v="United States"/>
    <s v="New York City"/>
    <x v="15"/>
    <n v="10009"/>
    <s v="East"/>
    <s v="OFF-LA-10001317"/>
    <x v="1"/>
    <s v="Labels"/>
    <s v="Avery 520"/>
    <n v="3.15"/>
  </r>
  <r>
    <n v="2467"/>
    <s v="CA-2018-128755"/>
    <x v="20"/>
    <x v="464"/>
    <d v="2018-05-08T00:00:00"/>
    <s v="Standard Class"/>
    <s v="MK-18160"/>
    <s v="Mike Kennedy"/>
    <s v="Consumer"/>
    <s v="United States"/>
    <s v="Newport News"/>
    <x v="17"/>
    <n v="23602"/>
    <s v="South"/>
    <s v="OFF-PA-10000726"/>
    <x v="1"/>
    <s v="Paper"/>
    <s v="Black Print Carbonless Snap-Off Rapid Letter, 8 1/2&quot; x 7&quot;"/>
    <n v="9.11"/>
  </r>
  <r>
    <n v="2468"/>
    <s v="CA-2018-128755"/>
    <x v="20"/>
    <x v="464"/>
    <d v="2018-05-08T00:00:00"/>
    <s v="Standard Class"/>
    <s v="MK-18160"/>
    <s v="Mike Kennedy"/>
    <s v="Consumer"/>
    <s v="United States"/>
    <s v="Newport News"/>
    <x v="17"/>
    <n v="23602"/>
    <s v="South"/>
    <s v="OFF-ST-10003306"/>
    <x v="1"/>
    <s v="Storage"/>
    <s v="Letter Size Cart"/>
    <n v="571.44000000000005"/>
  </r>
  <r>
    <n v="2469"/>
    <s v="CA-2018-128755"/>
    <x v="20"/>
    <x v="464"/>
    <d v="2018-05-08T00:00:00"/>
    <s v="Standard Class"/>
    <s v="MK-18160"/>
    <s v="Mike Kennedy"/>
    <s v="Consumer"/>
    <s v="United States"/>
    <s v="Newport News"/>
    <x v="17"/>
    <n v="23602"/>
    <s v="South"/>
    <s v="OFF-PA-10004983"/>
    <x v="1"/>
    <s v="Paper"/>
    <s v="Xerox 23"/>
    <n v="32.4"/>
  </r>
  <r>
    <n v="2470"/>
    <s v="CA-2018-128755"/>
    <x v="20"/>
    <x v="464"/>
    <d v="2018-05-08T00:00:00"/>
    <s v="Standard Class"/>
    <s v="MK-18160"/>
    <s v="Mike Kennedy"/>
    <s v="Consumer"/>
    <s v="United States"/>
    <s v="Newport News"/>
    <x v="17"/>
    <n v="23602"/>
    <s v="South"/>
    <s v="OFF-ST-10001291"/>
    <x v="1"/>
    <s v="Storage"/>
    <s v="Tenex Personal Self-Stacking Standard File Box, Black/Gray"/>
    <n v="16.91"/>
  </r>
  <r>
    <n v="2471"/>
    <s v="US-2017-135923"/>
    <x v="43"/>
    <x v="115"/>
    <d v="2017-01-28T00:00:00"/>
    <s v="Standard Class"/>
    <s v="CM-11935"/>
    <s v="Carlos Meador"/>
    <s v="Consumer"/>
    <s v="United States"/>
    <s v="Fayetteville"/>
    <x v="3"/>
    <n v="28314"/>
    <s v="South"/>
    <s v="FUR-FU-10002107"/>
    <x v="0"/>
    <s v="Furnishings"/>
    <s v="Eldon Pizzaz Desk Accessories"/>
    <n v="14.272"/>
  </r>
  <r>
    <n v="2472"/>
    <s v="US-2017-135923"/>
    <x v="43"/>
    <x v="115"/>
    <d v="2017-01-28T00:00:00"/>
    <s v="Standard Class"/>
    <s v="CM-11935"/>
    <s v="Carlos Meador"/>
    <s v="Consumer"/>
    <s v="United States"/>
    <s v="Fayetteville"/>
    <x v="3"/>
    <n v="28314"/>
    <s v="South"/>
    <s v="FUR-BO-10002213"/>
    <x v="0"/>
    <s v="Bookcases"/>
    <s v="Sauder Forest Hills Library, Woodland Oak Finish"/>
    <n v="451.13600000000002"/>
  </r>
  <r>
    <n v="2473"/>
    <s v="US-2017-135923"/>
    <x v="43"/>
    <x v="115"/>
    <d v="2017-01-28T00:00:00"/>
    <s v="Standard Class"/>
    <s v="CM-11935"/>
    <s v="Carlos Meador"/>
    <s v="Consumer"/>
    <s v="United States"/>
    <s v="Fayetteville"/>
    <x v="3"/>
    <n v="28314"/>
    <s v="South"/>
    <s v="OFF-AP-10000692"/>
    <x v="1"/>
    <s v="Appliances"/>
    <s v="Fellowes Mighty 8 Compact Surge Protector"/>
    <n v="64.864000000000004"/>
  </r>
  <r>
    <n v="2474"/>
    <s v="CA-2017-114972"/>
    <x v="28"/>
    <x v="54"/>
    <d v="2017-11-06T00:00:00"/>
    <s v="First Class"/>
    <s v="PF-19225"/>
    <s v="Phillip Flathmann"/>
    <s v="Consumer"/>
    <s v="United States"/>
    <s v="Los Angeles"/>
    <x v="1"/>
    <n v="90032"/>
    <s v="West"/>
    <s v="FUR-CH-10001190"/>
    <x v="0"/>
    <s v="Chairs"/>
    <s v="Global Deluxe High-Back Office Chair in Storm"/>
    <n v="217.584"/>
  </r>
  <r>
    <n v="2475"/>
    <s v="CA-2017-114972"/>
    <x v="28"/>
    <x v="54"/>
    <d v="2017-11-06T00:00:00"/>
    <s v="First Class"/>
    <s v="PF-19225"/>
    <s v="Phillip Flathmann"/>
    <s v="Consumer"/>
    <s v="United States"/>
    <s v="Los Angeles"/>
    <x v="1"/>
    <n v="90032"/>
    <s v="West"/>
    <s v="TEC-AC-10000682"/>
    <x v="2"/>
    <s v="Accessories"/>
    <s v="Kensington K72356US Mouse-in-a-Box USB Desktop Mouse"/>
    <n v="82.95"/>
  </r>
  <r>
    <n v="2476"/>
    <s v="CA-2017-114972"/>
    <x v="28"/>
    <x v="54"/>
    <d v="2017-11-06T00:00:00"/>
    <s v="First Class"/>
    <s v="PF-19225"/>
    <s v="Phillip Flathmann"/>
    <s v="Consumer"/>
    <s v="United States"/>
    <s v="Los Angeles"/>
    <x v="1"/>
    <n v="90032"/>
    <s v="West"/>
    <s v="OFF-LA-10004545"/>
    <x v="1"/>
    <s v="Labels"/>
    <s v="Avery 50"/>
    <n v="87.71"/>
  </r>
  <r>
    <n v="2477"/>
    <s v="CA-2017-114972"/>
    <x v="28"/>
    <x v="54"/>
    <d v="2017-11-06T00:00:00"/>
    <s v="First Class"/>
    <s v="PF-19225"/>
    <s v="Phillip Flathmann"/>
    <s v="Consumer"/>
    <s v="United States"/>
    <s v="Los Angeles"/>
    <x v="1"/>
    <n v="90032"/>
    <s v="West"/>
    <s v="OFF-AP-10003057"/>
    <x v="1"/>
    <s v="Appliances"/>
    <s v="Honeywell Enviracaire Portable HEPA Air Cleaner for 16' x 20' Room"/>
    <n v="1101.48"/>
  </r>
  <r>
    <n v="2478"/>
    <s v="CA-2018-102750"/>
    <x v="22"/>
    <x v="507"/>
    <d v="2018-09-08T00:00:00"/>
    <s v="Second Class"/>
    <s v="GM-14695"/>
    <s v="Greg Maxwell"/>
    <s v="Corporate"/>
    <s v="United States"/>
    <s v="Los Angeles"/>
    <x v="1"/>
    <n v="90036"/>
    <s v="West"/>
    <s v="FUR-TA-10000198"/>
    <x v="0"/>
    <s v="Tables"/>
    <s v="Chromcraft Bull-Nose Wood Oval Conference Tables &amp; Bases"/>
    <n v="1322.3520000000001"/>
  </r>
  <r>
    <n v="2479"/>
    <s v="CA-2015-145212"/>
    <x v="12"/>
    <x v="103"/>
    <d v="2015-09-19T00:00:00"/>
    <s v="Standard Class"/>
    <s v="DC-12850"/>
    <s v="Dan Campbell"/>
    <s v="Consumer"/>
    <s v="United States"/>
    <s v="New York City"/>
    <x v="15"/>
    <n v="10011"/>
    <s v="East"/>
    <s v="OFF-AR-10002833"/>
    <x v="1"/>
    <s v="Art"/>
    <s v="Newell 322"/>
    <n v="5.46"/>
  </r>
  <r>
    <n v="2480"/>
    <s v="CA-2018-141992"/>
    <x v="17"/>
    <x v="249"/>
    <d v="2018-06-25T00:00:00"/>
    <s v="Standard Class"/>
    <s v="FO-14305"/>
    <s v="Frank Olsen"/>
    <s v="Consumer"/>
    <s v="United States"/>
    <s v="Dallas"/>
    <x v="5"/>
    <n v="75220"/>
    <s v="Central"/>
    <s v="OFF-SU-10002557"/>
    <x v="1"/>
    <s v="Supplies"/>
    <s v="Fiskars Spring-Action Scissors"/>
    <n v="11.183999999999999"/>
  </r>
  <r>
    <n v="2481"/>
    <s v="CA-2018-141992"/>
    <x v="17"/>
    <x v="249"/>
    <d v="2018-06-25T00:00:00"/>
    <s v="Standard Class"/>
    <s v="FO-14305"/>
    <s v="Frank Olsen"/>
    <s v="Consumer"/>
    <s v="United States"/>
    <s v="Dallas"/>
    <x v="5"/>
    <n v="75220"/>
    <s v="Central"/>
    <s v="OFF-ST-10003656"/>
    <x v="1"/>
    <s v="Storage"/>
    <s v="Safco Industrial Wire Shelving"/>
    <n v="153.584"/>
  </r>
  <r>
    <n v="2482"/>
    <s v="CA-2018-147956"/>
    <x v="27"/>
    <x v="165"/>
    <d v="2018-12-31T00:00:00"/>
    <s v="Standard Class"/>
    <s v="AH-10210"/>
    <s v="Alan Hwang"/>
    <s v="Consumer"/>
    <s v="United States"/>
    <s v="Seattle"/>
    <x v="4"/>
    <n v="98105"/>
    <s v="West"/>
    <s v="OFF-ST-10001097"/>
    <x v="1"/>
    <s v="Storage"/>
    <s v="Office Impressions Heavy Duty Welded Shelving &amp; Multimedia Storage Drawers"/>
    <n v="1003.62"/>
  </r>
  <r>
    <n v="2483"/>
    <s v="CA-2018-126067"/>
    <x v="8"/>
    <x v="735"/>
    <d v="2018-09-03T00:00:00"/>
    <s v="Standard Class"/>
    <s v="KN-16705"/>
    <s v="Kristina Nunn"/>
    <s v="Home Office"/>
    <s v="United States"/>
    <s v="Seattle"/>
    <x v="4"/>
    <n v="98105"/>
    <s v="West"/>
    <s v="TEC-PH-10000912"/>
    <x v="2"/>
    <s v="Phones"/>
    <s v="Anker 24W Portable Micro USB Car Charger"/>
    <n v="35.167999999999999"/>
  </r>
  <r>
    <n v="2484"/>
    <s v="CA-2018-126067"/>
    <x v="8"/>
    <x v="735"/>
    <d v="2018-09-03T00:00:00"/>
    <s v="Standard Class"/>
    <s v="KN-16705"/>
    <s v="Kristina Nunn"/>
    <s v="Home Office"/>
    <s v="United States"/>
    <s v="Seattle"/>
    <x v="4"/>
    <n v="98105"/>
    <s v="West"/>
    <s v="FUR-TA-10000617"/>
    <x v="0"/>
    <s v="Tables"/>
    <s v="Hon Practical Foundations 30 x 60 Training Table, Light Gray/Charcoal"/>
    <n v="1137.75"/>
  </r>
  <r>
    <n v="2485"/>
    <s v="CA-2018-126067"/>
    <x v="8"/>
    <x v="735"/>
    <d v="2018-09-03T00:00:00"/>
    <s v="Standard Class"/>
    <s v="KN-16705"/>
    <s v="Kristina Nunn"/>
    <s v="Home Office"/>
    <s v="United States"/>
    <s v="Seattle"/>
    <x v="4"/>
    <n v="98105"/>
    <s v="West"/>
    <s v="OFF-BI-10001658"/>
    <x v="1"/>
    <s v="Binders"/>
    <s v="GBC Standard Therm-A-Bind Covers"/>
    <n v="99.68"/>
  </r>
  <r>
    <n v="2486"/>
    <s v="CA-2018-126067"/>
    <x v="8"/>
    <x v="735"/>
    <d v="2018-09-03T00:00:00"/>
    <s v="Standard Class"/>
    <s v="KN-16705"/>
    <s v="Kristina Nunn"/>
    <s v="Home Office"/>
    <s v="United States"/>
    <s v="Seattle"/>
    <x v="4"/>
    <n v="98105"/>
    <s v="West"/>
    <s v="OFF-AR-10003856"/>
    <x v="1"/>
    <s v="Art"/>
    <s v="Newell 344"/>
    <n v="5.56"/>
  </r>
  <r>
    <n v="2487"/>
    <s v="CA-2016-104514"/>
    <x v="41"/>
    <x v="98"/>
    <d v="2016-01-04T00:00:00"/>
    <s v="Second Class"/>
    <s v="CB-12535"/>
    <s v="Claudia Bergmann"/>
    <s v="Corporate"/>
    <s v="United States"/>
    <s v="Newark"/>
    <x v="13"/>
    <n v="19711"/>
    <s v="East"/>
    <s v="OFF-ST-10001837"/>
    <x v="1"/>
    <s v="Storage"/>
    <s v="SAFCO Mobile Desk Side File, Wire Frame"/>
    <n v="85.52"/>
  </r>
  <r>
    <n v="2488"/>
    <s v="CA-2016-104514"/>
    <x v="41"/>
    <x v="98"/>
    <d v="2016-01-04T00:00:00"/>
    <s v="Second Class"/>
    <s v="CB-12535"/>
    <s v="Claudia Bergmann"/>
    <s v="Corporate"/>
    <s v="United States"/>
    <s v="Newark"/>
    <x v="13"/>
    <n v="19711"/>
    <s v="East"/>
    <s v="OFF-AR-10001473"/>
    <x v="1"/>
    <s v="Art"/>
    <s v="Newell 313"/>
    <n v="9.84"/>
  </r>
  <r>
    <n v="2489"/>
    <s v="CA-2016-104514"/>
    <x v="41"/>
    <x v="98"/>
    <d v="2016-01-04T00:00:00"/>
    <s v="Second Class"/>
    <s v="CB-12535"/>
    <s v="Claudia Bergmann"/>
    <s v="Corporate"/>
    <s v="United States"/>
    <s v="Newark"/>
    <x v="13"/>
    <n v="19711"/>
    <s v="East"/>
    <s v="OFF-PA-10004285"/>
    <x v="1"/>
    <s v="Paper"/>
    <s v="Xerox 1959"/>
    <n v="20.04"/>
  </r>
  <r>
    <n v="2490"/>
    <s v="CA-2016-141040"/>
    <x v="2"/>
    <x v="330"/>
    <d v="2016-10-13T00:00:00"/>
    <s v="Second Class"/>
    <s v="TB-21250"/>
    <s v="Tim Brockman"/>
    <s v="Consumer"/>
    <s v="United States"/>
    <s v="New York City"/>
    <x v="15"/>
    <n v="10024"/>
    <s v="East"/>
    <s v="TEC-PH-10001835"/>
    <x v="2"/>
    <s v="Phones"/>
    <s v="Jawbone JAMBOX Wireless Bluetooth Speaker"/>
    <n v="631.96"/>
  </r>
  <r>
    <n v="2491"/>
    <s v="CA-2016-141040"/>
    <x v="2"/>
    <x v="330"/>
    <d v="2016-10-13T00:00:00"/>
    <s v="Second Class"/>
    <s v="TB-21250"/>
    <s v="Tim Brockman"/>
    <s v="Consumer"/>
    <s v="United States"/>
    <s v="New York City"/>
    <x v="15"/>
    <n v="10024"/>
    <s v="East"/>
    <s v="OFF-PA-10002245"/>
    <x v="1"/>
    <s v="Paper"/>
    <s v="Xerox 1895"/>
    <n v="23.92"/>
  </r>
  <r>
    <n v="2492"/>
    <s v="CA-2015-113579"/>
    <x v="33"/>
    <x v="736"/>
    <d v="2015-12-15T00:00:00"/>
    <s v="Second Class"/>
    <s v="KD-16345"/>
    <s v="Katherine Ducich"/>
    <s v="Consumer"/>
    <s v="United States"/>
    <s v="Los Angeles"/>
    <x v="1"/>
    <n v="90049"/>
    <s v="West"/>
    <s v="OFF-PA-10001457"/>
    <x v="1"/>
    <s v="Paper"/>
    <s v="White GlueTop Scratch Pads"/>
    <n v="90.24"/>
  </r>
  <r>
    <n v="2493"/>
    <s v="CA-2015-144624"/>
    <x v="26"/>
    <x v="84"/>
    <d v="2015-11-23T00:00:00"/>
    <s v="Standard Class"/>
    <s v="JM-15865"/>
    <s v="John Murray"/>
    <s v="Consumer"/>
    <s v="United States"/>
    <s v="Jamestown"/>
    <x v="15"/>
    <n v="14701"/>
    <s v="East"/>
    <s v="TEC-PH-10002885"/>
    <x v="2"/>
    <s v="Phones"/>
    <s v="Apple iPhone 5"/>
    <n v="4548.8100000000004"/>
  </r>
  <r>
    <n v="2494"/>
    <s v="CA-2017-146206"/>
    <x v="14"/>
    <x v="545"/>
    <d v="2017-09-14T00:00:00"/>
    <s v="Second Class"/>
    <s v="KT-16480"/>
    <s v="Kean Thornton"/>
    <s v="Consumer"/>
    <s v="United States"/>
    <s v="Houston"/>
    <x v="5"/>
    <n v="77095"/>
    <s v="Central"/>
    <s v="FUR-TA-10004086"/>
    <x v="0"/>
    <s v="Tables"/>
    <s v="KI Adjustable-Height Table"/>
    <n v="300.93"/>
  </r>
  <r>
    <n v="2495"/>
    <s v="CA-2017-146206"/>
    <x v="14"/>
    <x v="545"/>
    <d v="2017-09-14T00:00:00"/>
    <s v="Second Class"/>
    <s v="KT-16480"/>
    <s v="Kean Thornton"/>
    <s v="Consumer"/>
    <s v="United States"/>
    <s v="Houston"/>
    <x v="5"/>
    <n v="77095"/>
    <s v="Central"/>
    <s v="TEC-PH-10000895"/>
    <x v="2"/>
    <s v="Phones"/>
    <s v="Polycom VVX 310 VoIP phone"/>
    <n v="719.96"/>
  </r>
  <r>
    <n v="2496"/>
    <s v="CA-2015-136644"/>
    <x v="17"/>
    <x v="737"/>
    <d v="2015-06-22T00:00:00"/>
    <s v="Standard Class"/>
    <s v="SC-20575"/>
    <s v="Sonia Cooley"/>
    <s v="Consumer"/>
    <s v="United States"/>
    <s v="Mishawaka"/>
    <x v="14"/>
    <n v="46544"/>
    <s v="Central"/>
    <s v="FUR-CH-10000225"/>
    <x v="0"/>
    <s v="Chairs"/>
    <s v="Global Geo Office Task Chair, Gray"/>
    <n v="647.84"/>
  </r>
  <r>
    <n v="2497"/>
    <s v="CA-2016-122371"/>
    <x v="10"/>
    <x v="120"/>
    <d v="2016-10-01T00:00:00"/>
    <s v="Standard Class"/>
    <s v="BS-11800"/>
    <s v="Bryan Spruell"/>
    <s v="Home Office"/>
    <s v="United States"/>
    <s v="San Diego"/>
    <x v="1"/>
    <n v="92037"/>
    <s v="West"/>
    <s v="OFF-ST-10002370"/>
    <x v="1"/>
    <s v="Storage"/>
    <s v="Sortfiler Multipurpose Personal File Organizer, Black"/>
    <n v="64.17"/>
  </r>
  <r>
    <n v="2498"/>
    <s v="CA-2016-122371"/>
    <x v="10"/>
    <x v="120"/>
    <d v="2016-10-01T00:00:00"/>
    <s v="Standard Class"/>
    <s v="BS-11800"/>
    <s v="Bryan Spruell"/>
    <s v="Home Office"/>
    <s v="United States"/>
    <s v="San Diego"/>
    <x v="1"/>
    <n v="92037"/>
    <s v="West"/>
    <s v="OFF-EN-10000056"/>
    <x v="1"/>
    <s v="Envelopes"/>
    <s v="Cameo Buff Policy Envelopes"/>
    <n v="124.46"/>
  </r>
  <r>
    <n v="2499"/>
    <s v="CA-2017-126935"/>
    <x v="7"/>
    <x v="288"/>
    <d v="2017-05-24T00:00:00"/>
    <s v="Standard Class"/>
    <s v="BT-11395"/>
    <s v="Bill Tyler"/>
    <s v="Corporate"/>
    <s v="United States"/>
    <s v="San Francisco"/>
    <x v="1"/>
    <n v="94109"/>
    <s v="West"/>
    <s v="OFF-BI-10004817"/>
    <x v="1"/>
    <s v="Binders"/>
    <s v="GBC Personal VeloBind Strips"/>
    <n v="9.5839999999999996"/>
  </r>
  <r>
    <n v="2500"/>
    <s v="US-2018-133781"/>
    <x v="17"/>
    <x v="738"/>
    <d v="2018-06-23T00:00:00"/>
    <s v="First Class"/>
    <s v="DC-12850"/>
    <s v="Dan Campbell"/>
    <s v="Consumer"/>
    <s v="United States"/>
    <s v="Miami"/>
    <x v="2"/>
    <n v="33178"/>
    <s v="South"/>
    <s v="OFF-EN-10004483"/>
    <x v="1"/>
    <s v="Envelopes"/>
    <s v="#10 White Business Envelopes,4 1/8 x 9 1/2"/>
    <n v="37.607999999999997"/>
  </r>
  <r>
    <n v="2501"/>
    <s v="CA-2018-131618"/>
    <x v="17"/>
    <x v="46"/>
    <d v="2018-06-20T00:00:00"/>
    <s v="First Class"/>
    <s v="LS-17200"/>
    <s v="Luke Schmidt"/>
    <s v="Corporate"/>
    <s v="United States"/>
    <s v="Skokie"/>
    <x v="10"/>
    <n v="60076"/>
    <s v="Central"/>
    <s v="OFF-PA-10001892"/>
    <x v="1"/>
    <s v="Paper"/>
    <s v="Rediform Wirebound &quot;Phone Memo&quot; Message Book, 11 x 5-3/4"/>
    <n v="12.224"/>
  </r>
  <r>
    <n v="2502"/>
    <s v="CA-2018-131618"/>
    <x v="17"/>
    <x v="46"/>
    <d v="2018-06-20T00:00:00"/>
    <s v="First Class"/>
    <s v="LS-17200"/>
    <s v="Luke Schmidt"/>
    <s v="Corporate"/>
    <s v="United States"/>
    <s v="Skokie"/>
    <x v="10"/>
    <n v="60076"/>
    <s v="Central"/>
    <s v="OFF-BI-10000546"/>
    <x v="1"/>
    <s v="Binders"/>
    <s v="Avery Durable Binders"/>
    <n v="2.3039999999999998"/>
  </r>
  <r>
    <n v="2503"/>
    <s v="CA-2018-131618"/>
    <x v="17"/>
    <x v="46"/>
    <d v="2018-06-20T00:00:00"/>
    <s v="First Class"/>
    <s v="LS-17200"/>
    <s v="Luke Schmidt"/>
    <s v="Corporate"/>
    <s v="United States"/>
    <s v="Skokie"/>
    <x v="10"/>
    <n v="60076"/>
    <s v="Central"/>
    <s v="OFF-BI-10001294"/>
    <x v="1"/>
    <s v="Binders"/>
    <s v="Fellowes Binding Cases"/>
    <n v="9.36"/>
  </r>
  <r>
    <n v="2504"/>
    <s v="CA-2017-149482"/>
    <x v="6"/>
    <x v="696"/>
    <d v="2017-11-19T00:00:00"/>
    <s v="Standard Class"/>
    <s v="RR-19315"/>
    <s v="Ralph Ritter"/>
    <s v="Consumer"/>
    <s v="United States"/>
    <s v="San Francisco"/>
    <x v="1"/>
    <n v="94110"/>
    <s v="West"/>
    <s v="OFF-LA-10000248"/>
    <x v="1"/>
    <s v="Labels"/>
    <s v="Avery 52"/>
    <n v="7.38"/>
  </r>
  <r>
    <n v="2505"/>
    <s v="CA-2015-143917"/>
    <x v="46"/>
    <x v="739"/>
    <d v="2015-07-27T00:00:00"/>
    <s v="Second Class"/>
    <s v="KL-16645"/>
    <s v="Ken Lonsdale"/>
    <s v="Consumer"/>
    <s v="United States"/>
    <s v="San Francisco"/>
    <x v="1"/>
    <n v="94122"/>
    <s v="West"/>
    <s v="OFF-ST-10001228"/>
    <x v="1"/>
    <s v="Storage"/>
    <s v="Fellowes Personal Hanging Folder Files, Navy"/>
    <n v="53.72"/>
  </r>
  <r>
    <n v="2506"/>
    <s v="CA-2015-143917"/>
    <x v="46"/>
    <x v="739"/>
    <d v="2015-07-27T00:00:00"/>
    <s v="Second Class"/>
    <s v="KL-16645"/>
    <s v="Ken Lonsdale"/>
    <s v="Consumer"/>
    <s v="United States"/>
    <s v="San Francisco"/>
    <x v="1"/>
    <n v="94122"/>
    <s v="West"/>
    <s v="OFF-SU-10000151"/>
    <x v="1"/>
    <s v="Supplies"/>
    <s v="High Speed Automatic Electric Letter Opener"/>
    <n v="8187.65"/>
  </r>
  <r>
    <n v="2507"/>
    <s v="CA-2015-143917"/>
    <x v="46"/>
    <x v="739"/>
    <d v="2015-07-27T00:00:00"/>
    <s v="Second Class"/>
    <s v="KL-16645"/>
    <s v="Ken Lonsdale"/>
    <s v="Consumer"/>
    <s v="United States"/>
    <s v="San Francisco"/>
    <x v="1"/>
    <n v="94122"/>
    <s v="West"/>
    <s v="FUR-FU-10004351"/>
    <x v="0"/>
    <s v="Furnishings"/>
    <s v="Staple-based wall hangings"/>
    <n v="77.92"/>
  </r>
  <r>
    <n v="2508"/>
    <s v="CA-2016-120397"/>
    <x v="38"/>
    <x v="740"/>
    <d v="2016-07-02T00:00:00"/>
    <s v="Same Day"/>
    <s v="RB-19435"/>
    <s v="Richard Bierner"/>
    <s v="Consumer"/>
    <s v="United States"/>
    <s v="Houston"/>
    <x v="5"/>
    <n v="77070"/>
    <s v="Central"/>
    <s v="OFF-AP-10001293"/>
    <x v="1"/>
    <s v="Appliances"/>
    <s v="Belkin 8 Outlet Surge Protector"/>
    <n v="32.783999999999999"/>
  </r>
  <r>
    <n v="2509"/>
    <s v="CA-2018-163902"/>
    <x v="52"/>
    <x v="580"/>
    <d v="2018-03-08T00:00:00"/>
    <s v="Standard Class"/>
    <s v="MY-17380"/>
    <s v="Maribeth Yedwab"/>
    <s v="Corporate"/>
    <s v="United States"/>
    <s v="Los Angeles"/>
    <x v="1"/>
    <n v="90045"/>
    <s v="West"/>
    <s v="TEC-PH-10000675"/>
    <x v="2"/>
    <s v="Phones"/>
    <s v="Panasonic KX TS3282B Corded phone"/>
    <n v="196.77600000000001"/>
  </r>
  <r>
    <n v="2510"/>
    <s v="CA-2018-163902"/>
    <x v="52"/>
    <x v="580"/>
    <d v="2018-03-08T00:00:00"/>
    <s v="Standard Class"/>
    <s v="MY-17380"/>
    <s v="Maribeth Yedwab"/>
    <s v="Corporate"/>
    <s v="United States"/>
    <s v="Los Angeles"/>
    <x v="1"/>
    <n v="90045"/>
    <s v="West"/>
    <s v="TEC-AC-10000580"/>
    <x v="2"/>
    <s v="Accessories"/>
    <s v="Logitech G13 Programmable Gameboard with LCD Display"/>
    <n v="479.94"/>
  </r>
  <r>
    <n v="2511"/>
    <s v="CA-2017-136812"/>
    <x v="6"/>
    <x v="741"/>
    <d v="2017-11-23T00:00:00"/>
    <s v="Standard Class"/>
    <s v="AW-10930"/>
    <s v="Arthur Wiediger"/>
    <s v="Home Office"/>
    <s v="United States"/>
    <s v="Oklahoma City"/>
    <x v="26"/>
    <n v="73120"/>
    <s v="Central"/>
    <s v="OFF-ST-10003470"/>
    <x v="1"/>
    <s v="Storage"/>
    <s v="Tennsco Snap-Together Open Shelving Units, Starter Sets and Add-On Units"/>
    <n v="1117.92"/>
  </r>
  <r>
    <n v="2512"/>
    <s v="CA-2016-102722"/>
    <x v="18"/>
    <x v="24"/>
    <d v="2016-04-19T00:00:00"/>
    <s v="First Class"/>
    <s v="KW-16570"/>
    <s v="Kelly Williams"/>
    <s v="Consumer"/>
    <s v="United States"/>
    <s v="Monroe"/>
    <x v="28"/>
    <n v="71203"/>
    <s v="South"/>
    <s v="TEC-AC-10003116"/>
    <x v="2"/>
    <s v="Accessories"/>
    <s v="Memorex Froggy Flash Drive 8 GB"/>
    <n v="106.5"/>
  </r>
  <r>
    <n v="2513"/>
    <s v="CA-2018-155089"/>
    <x v="4"/>
    <x v="574"/>
    <d v="2018-12-06T00:00:00"/>
    <s v="Standard Class"/>
    <s v="DB-12910"/>
    <s v="Daniel Byrd"/>
    <s v="Home Office"/>
    <s v="United States"/>
    <s v="Tampa"/>
    <x v="2"/>
    <n v="33614"/>
    <s v="South"/>
    <s v="OFF-BI-10002429"/>
    <x v="1"/>
    <s v="Binders"/>
    <s v="Premier Elliptical Ring Binder, Black"/>
    <n v="45.66"/>
  </r>
  <r>
    <n v="2514"/>
    <s v="CA-2017-124506"/>
    <x v="0"/>
    <x v="583"/>
    <d v="2017-11-17T00:00:00"/>
    <s v="Standard Class"/>
    <s v="BB-11545"/>
    <s v="Brenda Bowman"/>
    <s v="Corporate"/>
    <s v="United States"/>
    <s v="Chicago"/>
    <x v="10"/>
    <n v="60623"/>
    <s v="Central"/>
    <s v="TEC-AC-10003280"/>
    <x v="2"/>
    <s v="Accessories"/>
    <s v="Belkin F8E887 USB Wired Ergonomic Keyboard"/>
    <n v="95.968000000000004"/>
  </r>
  <r>
    <n v="2515"/>
    <s v="CA-2017-124506"/>
    <x v="0"/>
    <x v="583"/>
    <d v="2017-11-17T00:00:00"/>
    <s v="Standard Class"/>
    <s v="BB-11545"/>
    <s v="Brenda Bowman"/>
    <s v="Corporate"/>
    <s v="United States"/>
    <s v="Chicago"/>
    <x v="10"/>
    <n v="60623"/>
    <s v="Central"/>
    <s v="FUR-CH-10004540"/>
    <x v="0"/>
    <s v="Chairs"/>
    <s v="Global Chrome Stack Chair"/>
    <n v="47.991999999999997"/>
  </r>
  <r>
    <n v="2516"/>
    <s v="CA-2015-106572"/>
    <x v="22"/>
    <x v="742"/>
    <d v="2015-09-10T00:00:00"/>
    <s v="Standard Class"/>
    <s v="NP-18700"/>
    <s v="Nora Preis"/>
    <s v="Consumer"/>
    <s v="United States"/>
    <s v="Bowling Green"/>
    <x v="24"/>
    <n v="43402"/>
    <s v="East"/>
    <s v="OFF-ST-10000585"/>
    <x v="1"/>
    <s v="Storage"/>
    <s v="Economy Rollaway Files"/>
    <n v="264.32"/>
  </r>
  <r>
    <n v="2517"/>
    <s v="CA-2015-128888"/>
    <x v="26"/>
    <x v="647"/>
    <d v="2015-11-22T00:00:00"/>
    <s v="Standard Class"/>
    <s v="PB-19105"/>
    <s v="Peter BÃ¼hler"/>
    <s v="Consumer"/>
    <s v="United States"/>
    <s v="Houston"/>
    <x v="5"/>
    <n v="77095"/>
    <s v="Central"/>
    <s v="OFF-EN-10003001"/>
    <x v="1"/>
    <s v="Envelopes"/>
    <s v="Ames Color-File Green Diamond Border X-ray Mailers"/>
    <n v="604.65599999999995"/>
  </r>
  <r>
    <n v="2518"/>
    <s v="CA-2018-123134"/>
    <x v="20"/>
    <x v="743"/>
    <d v="2018-05-07T00:00:00"/>
    <s v="Standard Class"/>
    <s v="DW-13585"/>
    <s v="Dorothy Wardle"/>
    <s v="Corporate"/>
    <s v="United States"/>
    <s v="Westfield"/>
    <x v="30"/>
    <n v="7090"/>
    <s v="East"/>
    <s v="FUR-FU-10003975"/>
    <x v="0"/>
    <s v="Furnishings"/>
    <s v="Eldon Advantage Chair Mats for Low to Medium Pile Carpets"/>
    <n v="129.93"/>
  </r>
  <r>
    <n v="2519"/>
    <s v="CA-2017-124352"/>
    <x v="2"/>
    <x v="680"/>
    <d v="2017-10-21T00:00:00"/>
    <s v="Standard Class"/>
    <s v="CD-12790"/>
    <s v="Cynthia Delaney"/>
    <s v="Home Office"/>
    <s v="United States"/>
    <s v="Oklahoma City"/>
    <x v="26"/>
    <n v="73120"/>
    <s v="Central"/>
    <s v="OFF-LA-10004559"/>
    <x v="1"/>
    <s v="Labels"/>
    <s v="Avery 49"/>
    <n v="20.16"/>
  </r>
  <r>
    <n v="2520"/>
    <s v="CA-2017-124352"/>
    <x v="2"/>
    <x v="680"/>
    <d v="2017-10-21T00:00:00"/>
    <s v="Standard Class"/>
    <s v="CD-12790"/>
    <s v="Cynthia Delaney"/>
    <s v="Home Office"/>
    <s v="United States"/>
    <s v="Oklahoma City"/>
    <x v="26"/>
    <n v="73120"/>
    <s v="Central"/>
    <s v="OFF-LA-10003223"/>
    <x v="1"/>
    <s v="Labels"/>
    <s v="Avery 508"/>
    <n v="29.46"/>
  </r>
  <r>
    <n v="2521"/>
    <s v="CA-2017-124352"/>
    <x v="2"/>
    <x v="680"/>
    <d v="2017-10-21T00:00:00"/>
    <s v="Standard Class"/>
    <s v="CD-12790"/>
    <s v="Cynthia Delaney"/>
    <s v="Home Office"/>
    <s v="United States"/>
    <s v="Oklahoma City"/>
    <x v="26"/>
    <n v="73120"/>
    <s v="Central"/>
    <s v="OFF-AP-10002651"/>
    <x v="1"/>
    <s v="Appliances"/>
    <s v="Hoover Upright Vacuum With Dirt Cup"/>
    <n v="868.59"/>
  </r>
  <r>
    <n v="2522"/>
    <s v="CA-2017-124352"/>
    <x v="2"/>
    <x v="680"/>
    <d v="2017-10-21T00:00:00"/>
    <s v="Standard Class"/>
    <s v="CD-12790"/>
    <s v="Cynthia Delaney"/>
    <s v="Home Office"/>
    <s v="United States"/>
    <s v="Oklahoma City"/>
    <x v="26"/>
    <n v="73120"/>
    <s v="Central"/>
    <s v="OFF-PA-10003177"/>
    <x v="1"/>
    <s v="Paper"/>
    <s v="Xerox 1999"/>
    <n v="12.96"/>
  </r>
  <r>
    <n v="2523"/>
    <s v="CA-2017-124352"/>
    <x v="2"/>
    <x v="680"/>
    <d v="2017-10-21T00:00:00"/>
    <s v="Standard Class"/>
    <s v="CD-12790"/>
    <s v="Cynthia Delaney"/>
    <s v="Home Office"/>
    <s v="United States"/>
    <s v="Oklahoma City"/>
    <x v="26"/>
    <n v="73120"/>
    <s v="Central"/>
    <s v="TEC-PH-10003442"/>
    <x v="2"/>
    <s v="Phones"/>
    <s v="Samsung Replacement EH64AVFWE Premium Headset"/>
    <n v="5.5"/>
  </r>
  <r>
    <n v="2524"/>
    <s v="CA-2017-124352"/>
    <x v="2"/>
    <x v="680"/>
    <d v="2017-10-21T00:00:00"/>
    <s v="Standard Class"/>
    <s v="CD-12790"/>
    <s v="Cynthia Delaney"/>
    <s v="Home Office"/>
    <s v="United States"/>
    <s v="Oklahoma City"/>
    <x v="26"/>
    <n v="73120"/>
    <s v="Central"/>
    <s v="OFF-BI-10000977"/>
    <x v="1"/>
    <s v="Binders"/>
    <s v="Ibico Plastic Spiral Binding Combs"/>
    <n v="121.6"/>
  </r>
  <r>
    <n v="2525"/>
    <s v="CA-2016-124541"/>
    <x v="29"/>
    <x v="744"/>
    <d v="2016-04-10T00:00:00"/>
    <s v="Standard Class"/>
    <s v="TT-21220"/>
    <s v="Thomas Thornton"/>
    <s v="Consumer"/>
    <s v="United States"/>
    <s v="Houston"/>
    <x v="5"/>
    <n v="77041"/>
    <s v="Central"/>
    <s v="OFF-AR-10004078"/>
    <x v="1"/>
    <s v="Art"/>
    <s v="Newell 312"/>
    <n v="42.048000000000002"/>
  </r>
  <r>
    <n v="2526"/>
    <s v="CA-2016-124541"/>
    <x v="29"/>
    <x v="744"/>
    <d v="2016-04-10T00:00:00"/>
    <s v="Standard Class"/>
    <s v="TT-21220"/>
    <s v="Thomas Thornton"/>
    <s v="Consumer"/>
    <s v="United States"/>
    <s v="Houston"/>
    <x v="5"/>
    <n v="77041"/>
    <s v="Central"/>
    <s v="TEC-AC-10002550"/>
    <x v="2"/>
    <s v="Accessories"/>
    <s v="Maxell 4.7GB DVD-RW 3/Pack"/>
    <n v="25.488"/>
  </r>
  <r>
    <n v="2527"/>
    <s v="CA-2016-124541"/>
    <x v="29"/>
    <x v="744"/>
    <d v="2016-04-10T00:00:00"/>
    <s v="Standard Class"/>
    <s v="TT-21220"/>
    <s v="Thomas Thornton"/>
    <s v="Consumer"/>
    <s v="United States"/>
    <s v="Houston"/>
    <x v="5"/>
    <n v="77041"/>
    <s v="Central"/>
    <s v="OFF-BI-10004965"/>
    <x v="1"/>
    <s v="Binders"/>
    <s v="Ibico Covers for Plastic or Wire Binding Elements"/>
    <n v="6.9"/>
  </r>
  <r>
    <n v="2528"/>
    <s v="CA-2016-124541"/>
    <x v="29"/>
    <x v="744"/>
    <d v="2016-04-10T00:00:00"/>
    <s v="Standard Class"/>
    <s v="TT-21220"/>
    <s v="Thomas Thornton"/>
    <s v="Consumer"/>
    <s v="United States"/>
    <s v="Houston"/>
    <x v="5"/>
    <n v="77041"/>
    <s v="Central"/>
    <s v="OFF-BI-10004209"/>
    <x v="1"/>
    <s v="Binders"/>
    <s v="Fellowes Twister Kit, Gray/Clear, 3/pkg"/>
    <n v="9.6479999999999997"/>
  </r>
  <r>
    <n v="2529"/>
    <s v="CA-2016-124541"/>
    <x v="29"/>
    <x v="744"/>
    <d v="2016-04-10T00:00:00"/>
    <s v="Standard Class"/>
    <s v="TT-21220"/>
    <s v="Thomas Thornton"/>
    <s v="Consumer"/>
    <s v="United States"/>
    <s v="Houston"/>
    <x v="5"/>
    <n v="77041"/>
    <s v="Central"/>
    <s v="OFF-PA-10001526"/>
    <x v="1"/>
    <s v="Paper"/>
    <s v="Xerox 1949"/>
    <n v="7.968"/>
  </r>
  <r>
    <n v="2530"/>
    <s v="CA-2015-108707"/>
    <x v="16"/>
    <x v="745"/>
    <d v="2015-10-29T00:00:00"/>
    <s v="Standard Class"/>
    <s v="DB-12910"/>
    <s v="Daniel Byrd"/>
    <s v="Home Office"/>
    <s v="United States"/>
    <s v="Fort Lauderdale"/>
    <x v="2"/>
    <n v="33311"/>
    <s v="South"/>
    <s v="OFF-PA-10000788"/>
    <x v="1"/>
    <s v="Paper"/>
    <s v="Xerox 210"/>
    <n v="10.368"/>
  </r>
  <r>
    <n v="2531"/>
    <s v="CA-2015-111500"/>
    <x v="47"/>
    <x v="654"/>
    <d v="2015-08-21T00:00:00"/>
    <s v="Standard Class"/>
    <s v="DJ-13510"/>
    <s v="Don Jones"/>
    <s v="Corporate"/>
    <s v="United States"/>
    <s v="Little Rock"/>
    <x v="36"/>
    <n v="72209"/>
    <s v="South"/>
    <s v="OFF-PA-10000595"/>
    <x v="1"/>
    <s v="Paper"/>
    <s v="Xerox 1929"/>
    <n v="114.2"/>
  </r>
  <r>
    <n v="2532"/>
    <s v="CA-2015-111500"/>
    <x v="47"/>
    <x v="654"/>
    <d v="2015-08-21T00:00:00"/>
    <s v="Standard Class"/>
    <s v="DJ-13510"/>
    <s v="Don Jones"/>
    <s v="Corporate"/>
    <s v="United States"/>
    <s v="Little Rock"/>
    <x v="36"/>
    <n v="72209"/>
    <s v="South"/>
    <s v="OFF-BI-10000829"/>
    <x v="1"/>
    <s v="Binders"/>
    <s v="Avery Non-Stick Binders"/>
    <n v="17.96"/>
  </r>
  <r>
    <n v="2533"/>
    <s v="CA-2015-111500"/>
    <x v="47"/>
    <x v="654"/>
    <d v="2015-08-21T00:00:00"/>
    <s v="Standard Class"/>
    <s v="DJ-13510"/>
    <s v="Don Jones"/>
    <s v="Corporate"/>
    <s v="United States"/>
    <s v="Little Rock"/>
    <x v="36"/>
    <n v="72209"/>
    <s v="South"/>
    <s v="OFF-FA-10002676"/>
    <x v="1"/>
    <s v="Fasteners"/>
    <s v="Colored Push Pins"/>
    <n v="12.67"/>
  </r>
  <r>
    <n v="2534"/>
    <s v="CA-2015-111500"/>
    <x v="47"/>
    <x v="654"/>
    <d v="2015-08-21T00:00:00"/>
    <s v="Standard Class"/>
    <s v="DJ-13510"/>
    <s v="Don Jones"/>
    <s v="Corporate"/>
    <s v="United States"/>
    <s v="Little Rock"/>
    <x v="36"/>
    <n v="72209"/>
    <s v="South"/>
    <s v="TEC-AC-10000844"/>
    <x v="2"/>
    <s v="Accessories"/>
    <s v="LogitechÂ Gaming G510s - Keyboard"/>
    <n v="339.96"/>
  </r>
  <r>
    <n v="2535"/>
    <s v="US-2018-117723"/>
    <x v="42"/>
    <x v="733"/>
    <d v="2018-08-18T00:00:00"/>
    <s v="Second Class"/>
    <s v="DL-13495"/>
    <s v="Dionis Lloyd"/>
    <s v="Corporate"/>
    <s v="United States"/>
    <s v="Philadelphia"/>
    <x v="9"/>
    <n v="19120"/>
    <s v="East"/>
    <s v="OFF-ST-10004459"/>
    <x v="1"/>
    <s v="Storage"/>
    <s v="Tennsco Single-Tier Lockers"/>
    <n v="1801.6320000000001"/>
  </r>
  <r>
    <n v="2536"/>
    <s v="CA-2016-143238"/>
    <x v="14"/>
    <x v="684"/>
    <d v="2016-09-08T00:00:00"/>
    <s v="First Class"/>
    <s v="LO-17170"/>
    <s v="Lori Olson"/>
    <s v="Corporate"/>
    <s v="United States"/>
    <s v="La Quinta"/>
    <x v="1"/>
    <n v="92253"/>
    <s v="West"/>
    <s v="TEC-AC-10003499"/>
    <x v="2"/>
    <s v="Accessories"/>
    <s v="Memorex Mini Travel Drive 8 GB USB 2.0 Flash Drive"/>
    <n v="46.32"/>
  </r>
  <r>
    <n v="2537"/>
    <s v="CA-2016-168746"/>
    <x v="31"/>
    <x v="746"/>
    <d v="2016-01-29T00:00:00"/>
    <s v="Second Class"/>
    <s v="SV-20365"/>
    <s v="Seth Vernon"/>
    <s v="Consumer"/>
    <s v="United States"/>
    <s v="Cleveland"/>
    <x v="24"/>
    <n v="44105"/>
    <s v="East"/>
    <s v="FUR-CH-10000513"/>
    <x v="0"/>
    <s v="Chairs"/>
    <s v="High-Back Leather Manager's Chair"/>
    <n v="181.98599999999999"/>
  </r>
  <r>
    <n v="2538"/>
    <s v="CA-2016-168746"/>
    <x v="31"/>
    <x v="746"/>
    <d v="2016-01-29T00:00:00"/>
    <s v="Second Class"/>
    <s v="SV-20365"/>
    <s v="Seth Vernon"/>
    <s v="Consumer"/>
    <s v="United States"/>
    <s v="Cleveland"/>
    <x v="24"/>
    <n v="44105"/>
    <s v="East"/>
    <s v="TEC-PH-10000895"/>
    <x v="2"/>
    <s v="Phones"/>
    <s v="Polycom VVX 310 VoIP phone"/>
    <n v="431.976"/>
  </r>
  <r>
    <n v="2539"/>
    <s v="CA-2016-168746"/>
    <x v="31"/>
    <x v="746"/>
    <d v="2016-01-29T00:00:00"/>
    <s v="Second Class"/>
    <s v="SV-20365"/>
    <s v="Seth Vernon"/>
    <s v="Consumer"/>
    <s v="United States"/>
    <s v="Cleveland"/>
    <x v="24"/>
    <n v="44105"/>
    <s v="East"/>
    <s v="TEC-PH-10002555"/>
    <x v="2"/>
    <s v="Phones"/>
    <s v="Nortel Meridian M5316 Digital phone"/>
    <n v="155.37"/>
  </r>
  <r>
    <n v="2540"/>
    <s v="CA-2016-113404"/>
    <x v="9"/>
    <x v="747"/>
    <d v="2016-07-16T00:00:00"/>
    <s v="Same Day"/>
    <s v="EM-13810"/>
    <s v="Eleni McCrary"/>
    <s v="Corporate"/>
    <s v="United States"/>
    <s v="San Francisco"/>
    <x v="1"/>
    <n v="94122"/>
    <s v="West"/>
    <s v="FUR-CH-10003312"/>
    <x v="0"/>
    <s v="Chairs"/>
    <s v="Hon 2090 â€œPillow Softâ€ Series Mid Back Swivel/Tilt Chairs"/>
    <n v="1348.704"/>
  </r>
  <r>
    <n v="2541"/>
    <s v="CA-2016-113404"/>
    <x v="9"/>
    <x v="747"/>
    <d v="2016-07-16T00:00:00"/>
    <s v="Same Day"/>
    <s v="EM-13810"/>
    <s v="Eleni McCrary"/>
    <s v="Corporate"/>
    <s v="United States"/>
    <s v="San Francisco"/>
    <x v="1"/>
    <n v="94122"/>
    <s v="West"/>
    <s v="FUR-CH-10004086"/>
    <x v="0"/>
    <s v="Chairs"/>
    <s v="Hon 4070 Series Pagoda Armless Upholstered Stacking Chairs"/>
    <n v="700.15200000000004"/>
  </r>
  <r>
    <n v="2542"/>
    <s v="CA-2017-144792"/>
    <x v="20"/>
    <x v="567"/>
    <d v="2017-05-04T00:00:00"/>
    <s v="Standard Class"/>
    <s v="KD-16615"/>
    <s v="Ken Dana"/>
    <s v="Corporate"/>
    <s v="United States"/>
    <s v="Scottsdale"/>
    <x v="16"/>
    <n v="85254"/>
    <s v="West"/>
    <s v="FUR-FU-10002759"/>
    <x v="0"/>
    <s v="Furnishings"/>
    <s v="12-1/2 Diameter Round Wall Clock"/>
    <n v="111.88800000000001"/>
  </r>
  <r>
    <n v="2543"/>
    <s v="CA-2015-164385"/>
    <x v="30"/>
    <x v="467"/>
    <d v="2015-10-01T00:00:00"/>
    <s v="Second Class"/>
    <s v="NB-18580"/>
    <s v="Nicole Brennan"/>
    <s v="Corporate"/>
    <s v="United States"/>
    <s v="Philadelphia"/>
    <x v="9"/>
    <n v="19134"/>
    <s v="East"/>
    <s v="OFF-AP-10002191"/>
    <x v="1"/>
    <s v="Appliances"/>
    <s v="Belkin 8 Outlet SurgeMaster II Gold Surge Protector"/>
    <n v="143.952"/>
  </r>
  <r>
    <n v="2544"/>
    <s v="US-2017-114174"/>
    <x v="22"/>
    <x v="162"/>
    <d v="2017-09-14T00:00:00"/>
    <s v="Standard Class"/>
    <s v="AP-10720"/>
    <s v="Anne Pryor"/>
    <s v="Home Office"/>
    <s v="United States"/>
    <s v="Malden"/>
    <x v="31"/>
    <n v="2148"/>
    <s v="East"/>
    <s v="FUR-BO-10003450"/>
    <x v="0"/>
    <s v="Bookcases"/>
    <s v="Bush Westfield Collection Bookcases, Dark Cherry Finish"/>
    <n v="173.94"/>
  </r>
  <r>
    <n v="2545"/>
    <s v="US-2017-114174"/>
    <x v="22"/>
    <x v="162"/>
    <d v="2017-09-14T00:00:00"/>
    <s v="Standard Class"/>
    <s v="AP-10720"/>
    <s v="Anne Pryor"/>
    <s v="Home Office"/>
    <s v="United States"/>
    <s v="Malden"/>
    <x v="31"/>
    <n v="2148"/>
    <s v="East"/>
    <s v="OFF-LA-10000248"/>
    <x v="1"/>
    <s v="Labels"/>
    <s v="Avery 52"/>
    <n v="14.76"/>
  </r>
  <r>
    <n v="2546"/>
    <s v="CA-2018-108070"/>
    <x v="3"/>
    <x v="513"/>
    <d v="2018-04-20T00:00:00"/>
    <s v="Standard Class"/>
    <s v="JE-15745"/>
    <s v="Joel Eaton"/>
    <s v="Consumer"/>
    <s v="United States"/>
    <s v="San Jose"/>
    <x v="1"/>
    <n v="95123"/>
    <s v="West"/>
    <s v="OFF-ST-10004804"/>
    <x v="1"/>
    <s v="Storage"/>
    <s v="Belkin 19&quot; Vented Equipment Shelf, Black"/>
    <n v="205.92"/>
  </r>
  <r>
    <n v="2547"/>
    <s v="CA-2018-108070"/>
    <x v="3"/>
    <x v="513"/>
    <d v="2018-04-20T00:00:00"/>
    <s v="Standard Class"/>
    <s v="JE-15745"/>
    <s v="Joel Eaton"/>
    <s v="Consumer"/>
    <s v="United States"/>
    <s v="San Jose"/>
    <x v="1"/>
    <n v="95123"/>
    <s v="West"/>
    <s v="FUR-BO-10001337"/>
    <x v="0"/>
    <s v="Bookcases"/>
    <s v="O'Sullivan Living Dimensions 2-Shelf Bookcases"/>
    <n v="102.833"/>
  </r>
  <r>
    <n v="2548"/>
    <s v="US-2016-128090"/>
    <x v="47"/>
    <x v="748"/>
    <d v="2016-08-22T00:00:00"/>
    <s v="Standard Class"/>
    <s v="JM-15865"/>
    <s v="John Murray"/>
    <s v="Consumer"/>
    <s v="United States"/>
    <s v="Phoenix"/>
    <x v="16"/>
    <n v="85023"/>
    <s v="West"/>
    <s v="OFF-AR-10002255"/>
    <x v="1"/>
    <s v="Art"/>
    <s v="Newell 346"/>
    <n v="2.3039999999999998"/>
  </r>
  <r>
    <n v="2549"/>
    <s v="US-2016-128090"/>
    <x v="47"/>
    <x v="748"/>
    <d v="2016-08-22T00:00:00"/>
    <s v="Standard Class"/>
    <s v="JM-15865"/>
    <s v="John Murray"/>
    <s v="Consumer"/>
    <s v="United States"/>
    <s v="Phoenix"/>
    <x v="16"/>
    <n v="85023"/>
    <s v="West"/>
    <s v="TEC-PH-10002624"/>
    <x v="2"/>
    <s v="Phones"/>
    <s v="Samsung Galaxy S4 Mini"/>
    <n v="1879.96"/>
  </r>
  <r>
    <n v="2550"/>
    <s v="US-2016-128090"/>
    <x v="47"/>
    <x v="748"/>
    <d v="2016-08-22T00:00:00"/>
    <s v="Standard Class"/>
    <s v="JM-15865"/>
    <s v="John Murray"/>
    <s v="Consumer"/>
    <s v="United States"/>
    <s v="Phoenix"/>
    <x v="16"/>
    <n v="85023"/>
    <s v="West"/>
    <s v="OFF-PA-10001878"/>
    <x v="1"/>
    <s v="Paper"/>
    <s v="Xerox 1891"/>
    <n v="313.024"/>
  </r>
  <r>
    <n v="2551"/>
    <s v="US-2016-128090"/>
    <x v="47"/>
    <x v="748"/>
    <d v="2016-08-22T00:00:00"/>
    <s v="Standard Class"/>
    <s v="JM-15865"/>
    <s v="John Murray"/>
    <s v="Consumer"/>
    <s v="United States"/>
    <s v="Phoenix"/>
    <x v="16"/>
    <n v="85023"/>
    <s v="West"/>
    <s v="OFF-LA-10000452"/>
    <x v="1"/>
    <s v="Labels"/>
    <s v="Avery 488"/>
    <n v="5.04"/>
  </r>
  <r>
    <n v="2552"/>
    <s v="CA-2018-101042"/>
    <x v="26"/>
    <x v="123"/>
    <d v="2018-11-23T00:00:00"/>
    <s v="Standard Class"/>
    <s v="AB-10105"/>
    <s v="Adrian Barton"/>
    <s v="Consumer"/>
    <s v="United States"/>
    <s v="Henderson"/>
    <x v="0"/>
    <n v="42420"/>
    <s v="South"/>
    <s v="FUR-FU-10004665"/>
    <x v="0"/>
    <s v="Furnishings"/>
    <s v="3M Polarizing Task Lamp with Clamp Arm, Light Gray"/>
    <n v="821.88"/>
  </r>
  <r>
    <n v="2553"/>
    <s v="CA-2018-101042"/>
    <x v="26"/>
    <x v="123"/>
    <d v="2018-11-23T00:00:00"/>
    <s v="Standard Class"/>
    <s v="AB-10105"/>
    <s v="Adrian Barton"/>
    <s v="Consumer"/>
    <s v="United States"/>
    <s v="Henderson"/>
    <x v="0"/>
    <n v="42420"/>
    <s v="South"/>
    <s v="OFF-BI-10000088"/>
    <x v="1"/>
    <s v="Binders"/>
    <s v="GBC Imprintable Covers"/>
    <n v="21.96"/>
  </r>
  <r>
    <n v="2554"/>
    <s v="CA-2017-155439"/>
    <x v="14"/>
    <x v="749"/>
    <d v="2017-09-18T00:00:00"/>
    <s v="Standard Class"/>
    <s v="PN-18775"/>
    <s v="Parhena Norris"/>
    <s v="Home Office"/>
    <s v="United States"/>
    <s v="Columbia"/>
    <x v="20"/>
    <n v="29203"/>
    <s v="South"/>
    <s v="OFF-PA-10000029"/>
    <x v="1"/>
    <s v="Paper"/>
    <s v="Xerox 224"/>
    <n v="25.92"/>
  </r>
  <r>
    <n v="2555"/>
    <s v="CA-2017-118626"/>
    <x v="42"/>
    <x v="243"/>
    <d v="2017-08-20T00:00:00"/>
    <s v="Standard Class"/>
    <s v="JC-15775"/>
    <s v="John Castell"/>
    <s v="Consumer"/>
    <s v="United States"/>
    <s v="Tallahassee"/>
    <x v="2"/>
    <n v="32303"/>
    <s v="South"/>
    <s v="TEC-PH-10000369"/>
    <x v="2"/>
    <s v="Phones"/>
    <s v="HTC One Mini"/>
    <n v="705.54399999999998"/>
  </r>
  <r>
    <n v="2556"/>
    <s v="CA-2016-111458"/>
    <x v="10"/>
    <x v="120"/>
    <d v="2016-09-30T00:00:00"/>
    <s v="Standard Class"/>
    <s v="PF-19165"/>
    <s v="Philip Fox"/>
    <s v="Consumer"/>
    <s v="United States"/>
    <s v="New York City"/>
    <x v="15"/>
    <n v="10035"/>
    <s v="East"/>
    <s v="TEC-AC-10001590"/>
    <x v="2"/>
    <s v="Accessories"/>
    <s v="Dell Slim USB Multimedia Keyboard"/>
    <n v="50"/>
  </r>
  <r>
    <n v="2557"/>
    <s v="US-2017-126844"/>
    <x v="32"/>
    <x v="750"/>
    <d v="2017-10-14T00:00:00"/>
    <s v="Standard Class"/>
    <s v="BW-11110"/>
    <s v="Bart Watters"/>
    <s v="Corporate"/>
    <s v="United States"/>
    <s v="Houston"/>
    <x v="5"/>
    <n v="77070"/>
    <s v="Central"/>
    <s v="FUR-FU-10004909"/>
    <x v="0"/>
    <s v="Furnishings"/>
    <s v="Contemporary Wood/Metal Frame"/>
    <n v="51.712000000000003"/>
  </r>
  <r>
    <n v="2558"/>
    <s v="US-2016-112508"/>
    <x v="48"/>
    <x v="539"/>
    <d v="2016-03-30T00:00:00"/>
    <s v="Standard Class"/>
    <s v="BP-11185"/>
    <s v="Ben Peterman"/>
    <s v="Corporate"/>
    <s v="United States"/>
    <s v="Coral Springs"/>
    <x v="2"/>
    <n v="33065"/>
    <s v="South"/>
    <s v="OFF-AP-10002287"/>
    <x v="1"/>
    <s v="Appliances"/>
    <s v="Eureka Sanitaire  Multi-Pro Heavy-Duty Upright, Disposable Bags"/>
    <n v="6.992"/>
  </r>
  <r>
    <n v="2559"/>
    <s v="CA-2016-147788"/>
    <x v="21"/>
    <x v="70"/>
    <d v="2016-06-04T00:00:00"/>
    <s v="Standard Class"/>
    <s v="TM-21010"/>
    <s v="Tamara Manning"/>
    <s v="Consumer"/>
    <s v="United States"/>
    <s v="Orem"/>
    <x v="7"/>
    <n v="84057"/>
    <s v="West"/>
    <s v="FUR-BO-10004357"/>
    <x v="0"/>
    <s v="Bookcases"/>
    <s v="O'Sullivan Living Dimensions 3-Shelf Bookcases"/>
    <n v="1406.86"/>
  </r>
  <r>
    <n v="2560"/>
    <s v="CA-2016-147788"/>
    <x v="21"/>
    <x v="70"/>
    <d v="2016-06-04T00:00:00"/>
    <s v="Standard Class"/>
    <s v="TM-21010"/>
    <s v="Tamara Manning"/>
    <s v="Consumer"/>
    <s v="United States"/>
    <s v="Orem"/>
    <x v="7"/>
    <n v="84057"/>
    <s v="West"/>
    <s v="OFF-LA-10003766"/>
    <x v="1"/>
    <s v="Labels"/>
    <s v="Self-Adhesive Removable Labels"/>
    <n v="15.75"/>
  </r>
  <r>
    <n v="2561"/>
    <s v="CA-2016-147788"/>
    <x v="21"/>
    <x v="70"/>
    <d v="2016-06-04T00:00:00"/>
    <s v="Standard Class"/>
    <s v="TM-21010"/>
    <s v="Tamara Manning"/>
    <s v="Consumer"/>
    <s v="United States"/>
    <s v="Orem"/>
    <x v="7"/>
    <n v="84057"/>
    <s v="West"/>
    <s v="OFF-ST-10000046"/>
    <x v="1"/>
    <s v="Storage"/>
    <s v="Fellowes Super Stor/Drawer Files"/>
    <n v="323.10000000000002"/>
  </r>
  <r>
    <n v="2562"/>
    <s v="CA-2016-144288"/>
    <x v="13"/>
    <x v="707"/>
    <d v="2016-12-31T00:00:00"/>
    <s v="Standard Class"/>
    <s v="MB-17305"/>
    <s v="Maria Bertelson"/>
    <s v="Consumer"/>
    <s v="United States"/>
    <s v="Nashville"/>
    <x v="18"/>
    <n v="37211"/>
    <s v="South"/>
    <s v="OFF-LA-10003190"/>
    <x v="1"/>
    <s v="Labels"/>
    <s v="Avery 474"/>
    <n v="9.2159999999999993"/>
  </r>
  <r>
    <n v="2563"/>
    <s v="CA-2016-144288"/>
    <x v="13"/>
    <x v="707"/>
    <d v="2016-12-31T00:00:00"/>
    <s v="Standard Class"/>
    <s v="MB-17305"/>
    <s v="Maria Bertelson"/>
    <s v="Consumer"/>
    <s v="United States"/>
    <s v="Nashville"/>
    <x v="18"/>
    <n v="37211"/>
    <s v="South"/>
    <s v="OFF-PA-10002787"/>
    <x v="1"/>
    <s v="Paper"/>
    <s v="Xerox 227"/>
    <n v="10.368"/>
  </r>
  <r>
    <n v="2564"/>
    <s v="CA-2016-110632"/>
    <x v="37"/>
    <x v="751"/>
    <d v="2016-03-22T00:00:00"/>
    <s v="Second Class"/>
    <s v="HR-14830"/>
    <s v="Harold Ryan"/>
    <s v="Corporate"/>
    <s v="United States"/>
    <s v="New York City"/>
    <x v="15"/>
    <n v="10009"/>
    <s v="East"/>
    <s v="TEC-AC-10000387"/>
    <x v="2"/>
    <s v="Accessories"/>
    <s v="KeyTronicÂ KT800P2 -Â KeyboardÂ - Black"/>
    <n v="15.02"/>
  </r>
  <r>
    <n v="2565"/>
    <s v="CA-2016-110632"/>
    <x v="37"/>
    <x v="751"/>
    <d v="2016-03-22T00:00:00"/>
    <s v="Second Class"/>
    <s v="HR-14830"/>
    <s v="Harold Ryan"/>
    <s v="Corporate"/>
    <s v="United States"/>
    <s v="New York City"/>
    <x v="15"/>
    <n v="10009"/>
    <s v="East"/>
    <s v="OFF-ST-10001291"/>
    <x v="1"/>
    <s v="Storage"/>
    <s v="Tenex Personal Self-Stacking Standard File Box, Black/Gray"/>
    <n v="33.82"/>
  </r>
  <r>
    <n v="2566"/>
    <s v="CA-2018-109589"/>
    <x v="33"/>
    <x v="202"/>
    <d v="2018-12-24T00:00:00"/>
    <s v="First Class"/>
    <s v="BD-11635"/>
    <s v="Brian Derr"/>
    <s v="Consumer"/>
    <s v="United States"/>
    <s v="Bowling Green"/>
    <x v="0"/>
    <n v="42104"/>
    <s v="South"/>
    <s v="TEC-AC-10003116"/>
    <x v="2"/>
    <s v="Accessories"/>
    <s v="Memorex Froggy Flash Drive 8 GB"/>
    <n v="71"/>
  </r>
  <r>
    <n v="2567"/>
    <s v="CA-2018-123967"/>
    <x v="28"/>
    <x v="752"/>
    <d v="2018-11-03T00:00:00"/>
    <s v="Second Class"/>
    <s v="SF-20200"/>
    <s v="Sarah Foster"/>
    <s v="Consumer"/>
    <s v="United States"/>
    <s v="Bellingham"/>
    <x v="4"/>
    <n v="98226"/>
    <s v="West"/>
    <s v="OFF-BI-10001308"/>
    <x v="1"/>
    <s v="Binders"/>
    <s v="GBC Standard Plastic Binding Systems' Combs"/>
    <n v="25.12"/>
  </r>
  <r>
    <n v="2568"/>
    <s v="CA-2018-123967"/>
    <x v="28"/>
    <x v="752"/>
    <d v="2018-11-03T00:00:00"/>
    <s v="Second Class"/>
    <s v="SF-20200"/>
    <s v="Sarah Foster"/>
    <s v="Consumer"/>
    <s v="United States"/>
    <s v="Bellingham"/>
    <x v="4"/>
    <n v="98226"/>
    <s v="West"/>
    <s v="FUR-TA-10003954"/>
    <x v="0"/>
    <s v="Tables"/>
    <s v="Hon 94000 Series Round Tables"/>
    <n v="2665.62"/>
  </r>
  <r>
    <n v="2569"/>
    <s v="CA-2018-148929"/>
    <x v="22"/>
    <x v="210"/>
    <d v="2018-09-11T00:00:00"/>
    <s v="Standard Class"/>
    <s v="SP-20620"/>
    <s v="Stefania Perrino"/>
    <s v="Corporate"/>
    <s v="United States"/>
    <s v="New York City"/>
    <x v="15"/>
    <n v="10011"/>
    <s v="East"/>
    <s v="OFF-ST-10003282"/>
    <x v="1"/>
    <s v="Storage"/>
    <s v="Advantus 10-Drawer Portable Organizer, Chrome Metal Frame, Smoke Drawers"/>
    <n v="478.08"/>
  </r>
  <r>
    <n v="2570"/>
    <s v="CA-2018-134404"/>
    <x v="27"/>
    <x v="753"/>
    <d v="2018-12-27T00:00:00"/>
    <s v="Same Day"/>
    <s v="DR-12880"/>
    <s v="Dan Reichenbach"/>
    <s v="Corporate"/>
    <s v="United States"/>
    <s v="Newark"/>
    <x v="24"/>
    <n v="43055"/>
    <s v="East"/>
    <s v="TEC-PH-10000576"/>
    <x v="2"/>
    <s v="Phones"/>
    <s v="AT&amp;T 1080 Corded phone"/>
    <n v="164.38800000000001"/>
  </r>
  <r>
    <n v="2571"/>
    <s v="CA-2018-134404"/>
    <x v="27"/>
    <x v="753"/>
    <d v="2018-12-27T00:00:00"/>
    <s v="Same Day"/>
    <s v="DR-12880"/>
    <s v="Dan Reichenbach"/>
    <s v="Corporate"/>
    <s v="United States"/>
    <s v="Newark"/>
    <x v="24"/>
    <n v="43055"/>
    <s v="East"/>
    <s v="OFF-AR-10004441"/>
    <x v="1"/>
    <s v="Art"/>
    <s v="BIC Brite Liner Highlighters"/>
    <n v="13.247999999999999"/>
  </r>
  <r>
    <n v="2572"/>
    <s v="CA-2018-109778"/>
    <x v="9"/>
    <x v="11"/>
    <d v="2018-07-21T00:00:00"/>
    <s v="Standard Class"/>
    <s v="VM-21685"/>
    <s v="Valerie Mitchum"/>
    <s v="Home Office"/>
    <s v="United States"/>
    <s v="Woodstock"/>
    <x v="10"/>
    <n v="60098"/>
    <s v="Central"/>
    <s v="OFF-AR-10003759"/>
    <x v="1"/>
    <s v="Art"/>
    <s v="Crayola Anti Dust Chalk, 12/Pack"/>
    <n v="2.9119999999999999"/>
  </r>
  <r>
    <n v="2573"/>
    <s v="CA-2017-155845"/>
    <x v="36"/>
    <x v="399"/>
    <d v="2017-08-15T00:00:00"/>
    <s v="Second Class"/>
    <s v="CM-12235"/>
    <s v="Chris McAfee"/>
    <s v="Consumer"/>
    <s v="United States"/>
    <s v="Carrollton"/>
    <x v="5"/>
    <n v="75007"/>
    <s v="Central"/>
    <s v="TEC-AC-10004145"/>
    <x v="2"/>
    <s v="Accessories"/>
    <s v="Logitech diNovo Edge Keyboard"/>
    <n v="1399.944"/>
  </r>
  <r>
    <n v="2574"/>
    <s v="CA-2018-145128"/>
    <x v="45"/>
    <x v="362"/>
    <d v="2018-07-14T00:00:00"/>
    <s v="Standard Class"/>
    <s v="SM-20320"/>
    <s v="Sean Miller"/>
    <s v="Home Office"/>
    <s v="United States"/>
    <s v="Lafayette"/>
    <x v="14"/>
    <n v="47905"/>
    <s v="Central"/>
    <s v="FUR-FU-10000293"/>
    <x v="0"/>
    <s v="Furnishings"/>
    <s v="Eldon Antistatic Chair Mats for Low to Medium Pile Carpets"/>
    <n v="526.45000000000005"/>
  </r>
  <r>
    <n v="2575"/>
    <s v="CA-2015-129091"/>
    <x v="5"/>
    <x v="754"/>
    <d v="2015-11-27T00:00:00"/>
    <s v="Standard Class"/>
    <s v="RA-19885"/>
    <s v="Ruben Ausman"/>
    <s v="Corporate"/>
    <s v="United States"/>
    <s v="Columbus"/>
    <x v="32"/>
    <n v="31907"/>
    <s v="South"/>
    <s v="OFF-EN-10004955"/>
    <x v="1"/>
    <s v="Envelopes"/>
    <s v="Fashion Color Clasp Envelopes"/>
    <n v="16.23"/>
  </r>
  <r>
    <n v="2576"/>
    <s v="CA-2015-129091"/>
    <x v="5"/>
    <x v="754"/>
    <d v="2015-11-27T00:00:00"/>
    <s v="Standard Class"/>
    <s v="RA-19885"/>
    <s v="Ruben Ausman"/>
    <s v="Corporate"/>
    <s v="United States"/>
    <s v="Columbus"/>
    <x v="32"/>
    <n v="31907"/>
    <s v="South"/>
    <s v="OFF-BI-10001071"/>
    <x v="1"/>
    <s v="Binders"/>
    <s v="GBC ProClick Punch Binding System"/>
    <n v="319.89999999999998"/>
  </r>
  <r>
    <n v="2577"/>
    <s v="CA-2015-129091"/>
    <x v="5"/>
    <x v="754"/>
    <d v="2015-11-27T00:00:00"/>
    <s v="Standard Class"/>
    <s v="RA-19885"/>
    <s v="Ruben Ausman"/>
    <s v="Corporate"/>
    <s v="United States"/>
    <s v="Columbus"/>
    <x v="32"/>
    <n v="31907"/>
    <s v="South"/>
    <s v="OFF-EN-10001990"/>
    <x v="1"/>
    <s v="Envelopes"/>
    <s v="Staple envelope"/>
    <n v="11.36"/>
  </r>
  <r>
    <n v="2578"/>
    <s v="CA-2015-129091"/>
    <x v="5"/>
    <x v="754"/>
    <d v="2015-11-27T00:00:00"/>
    <s v="Standard Class"/>
    <s v="RA-19885"/>
    <s v="Ruben Ausman"/>
    <s v="Corporate"/>
    <s v="United States"/>
    <s v="Columbus"/>
    <x v="32"/>
    <n v="31907"/>
    <s v="South"/>
    <s v="OFF-AP-10002734"/>
    <x v="1"/>
    <s v="Appliances"/>
    <s v="Holmes Harmony HEPA Air Purifier for 17 x 20 Room"/>
    <n v="675.12"/>
  </r>
  <r>
    <n v="2579"/>
    <s v="US-2015-155502"/>
    <x v="31"/>
    <x v="755"/>
    <d v="2015-01-31T00:00:00"/>
    <s v="Standard Class"/>
    <s v="SD-20485"/>
    <s v="Shirley Daniels"/>
    <s v="Home Office"/>
    <s v="United States"/>
    <s v="Alexandria"/>
    <x v="17"/>
    <n v="22304"/>
    <s v="South"/>
    <s v="FUR-FU-10004587"/>
    <x v="0"/>
    <s v="Furnishings"/>
    <s v="GE General Use Halogen Bulbs, 100 Watts, 1 Bulb per Pack"/>
    <n v="62.82"/>
  </r>
  <r>
    <n v="2580"/>
    <s v="US-2015-155502"/>
    <x v="31"/>
    <x v="755"/>
    <d v="2015-01-31T00:00:00"/>
    <s v="Standard Class"/>
    <s v="SD-20485"/>
    <s v="Shirley Daniels"/>
    <s v="Home Office"/>
    <s v="United States"/>
    <s v="Alexandria"/>
    <x v="17"/>
    <n v="22304"/>
    <s v="South"/>
    <s v="OFF-ST-10004337"/>
    <x v="1"/>
    <s v="Storage"/>
    <s v="SAFCO Commercial Wire Shelving, 72h"/>
    <n v="489.92"/>
  </r>
  <r>
    <n v="2581"/>
    <s v="US-2015-155502"/>
    <x v="31"/>
    <x v="755"/>
    <d v="2015-01-31T00:00:00"/>
    <s v="Standard Class"/>
    <s v="SD-20485"/>
    <s v="Shirley Daniels"/>
    <s v="Home Office"/>
    <s v="United States"/>
    <s v="Alexandria"/>
    <x v="17"/>
    <n v="22304"/>
    <s v="South"/>
    <s v="OFF-PA-10003072"/>
    <x v="1"/>
    <s v="Paper"/>
    <s v="Eureka Recycled Copy Paper 8 1/2&quot; x 11&quot;, Ream"/>
    <n v="19.440000000000001"/>
  </r>
  <r>
    <n v="2582"/>
    <s v="US-2015-155502"/>
    <x v="31"/>
    <x v="755"/>
    <d v="2015-01-31T00:00:00"/>
    <s v="Standard Class"/>
    <s v="SD-20485"/>
    <s v="Shirley Daniels"/>
    <s v="Home Office"/>
    <s v="United States"/>
    <s v="Alexandria"/>
    <x v="17"/>
    <n v="22304"/>
    <s v="South"/>
    <s v="OFF-PA-10000380"/>
    <x v="1"/>
    <s v="Paper"/>
    <s v="REDIFORM Incoming/Outgoing Call Register, 11&quot; X 8 1/2&quot;, 100 Messages"/>
    <n v="16.68"/>
  </r>
  <r>
    <n v="2583"/>
    <s v="US-2015-155502"/>
    <x v="31"/>
    <x v="755"/>
    <d v="2015-01-31T00:00:00"/>
    <s v="Standard Class"/>
    <s v="SD-20485"/>
    <s v="Shirley Daniels"/>
    <s v="Home Office"/>
    <s v="United States"/>
    <s v="Alexandria"/>
    <x v="17"/>
    <n v="22304"/>
    <s v="South"/>
    <s v="TEC-PH-10004833"/>
    <x v="2"/>
    <s v="Phones"/>
    <s v="Macally Suction Cup Mount"/>
    <n v="155.35"/>
  </r>
  <r>
    <n v="2584"/>
    <s v="US-2015-155502"/>
    <x v="31"/>
    <x v="755"/>
    <d v="2015-01-31T00:00:00"/>
    <s v="Standard Class"/>
    <s v="SD-20485"/>
    <s v="Shirley Daniels"/>
    <s v="Home Office"/>
    <s v="United States"/>
    <s v="Alexandria"/>
    <x v="17"/>
    <n v="22304"/>
    <s v="South"/>
    <s v="FUR-FU-10001847"/>
    <x v="0"/>
    <s v="Furnishings"/>
    <s v="Eldon Image Series Black Desk Accessories"/>
    <n v="12.42"/>
  </r>
  <r>
    <n v="2585"/>
    <s v="US-2015-155502"/>
    <x v="31"/>
    <x v="755"/>
    <d v="2015-01-31T00:00:00"/>
    <s v="Standard Class"/>
    <s v="SD-20485"/>
    <s v="Shirley Daniels"/>
    <s v="Home Office"/>
    <s v="United States"/>
    <s v="Alexandria"/>
    <x v="17"/>
    <n v="22304"/>
    <s v="South"/>
    <s v="TEC-PH-10002103"/>
    <x v="2"/>
    <s v="Phones"/>
    <s v="Jabra SPEAK 410"/>
    <n v="187.98"/>
  </r>
  <r>
    <n v="2586"/>
    <s v="CA-2016-121041"/>
    <x v="0"/>
    <x v="502"/>
    <d v="2016-11-10T00:00:00"/>
    <s v="Standard Class"/>
    <s v="CS-12250"/>
    <s v="Chris Selesnick"/>
    <s v="Corporate"/>
    <s v="United States"/>
    <s v="Haltom City"/>
    <x v="5"/>
    <n v="76117"/>
    <s v="Central"/>
    <s v="OFF-EN-10001137"/>
    <x v="1"/>
    <s v="Envelopes"/>
    <s v="#10 Gummed Flap White Envelopes, 100/Box"/>
    <n v="6.6079999999999997"/>
  </r>
  <r>
    <n v="2587"/>
    <s v="CA-2018-131695"/>
    <x v="39"/>
    <x v="160"/>
    <d v="2018-07-06T00:00:00"/>
    <s v="Standard Class"/>
    <s v="RA-19285"/>
    <s v="Ralph Arnett"/>
    <s v="Consumer"/>
    <s v="United States"/>
    <s v="New York City"/>
    <x v="15"/>
    <n v="10024"/>
    <s v="East"/>
    <s v="OFF-ST-10001476"/>
    <x v="1"/>
    <s v="Storage"/>
    <s v="Steel Personal Filing/Posting Tote"/>
    <n v="248.57"/>
  </r>
  <r>
    <n v="2588"/>
    <s v="CA-2018-131695"/>
    <x v="39"/>
    <x v="160"/>
    <d v="2018-07-06T00:00:00"/>
    <s v="Standard Class"/>
    <s v="RA-19285"/>
    <s v="Ralph Arnett"/>
    <s v="Consumer"/>
    <s v="United States"/>
    <s v="New York City"/>
    <x v="15"/>
    <n v="10024"/>
    <s v="East"/>
    <s v="FUR-FU-10002045"/>
    <x v="0"/>
    <s v="Furnishings"/>
    <s v="Executive Impressions 14&quot;"/>
    <n v="22.23"/>
  </r>
  <r>
    <n v="2589"/>
    <s v="CA-2017-137729"/>
    <x v="20"/>
    <x v="465"/>
    <d v="2017-05-09T00:00:00"/>
    <s v="Standard Class"/>
    <s v="BF-11005"/>
    <s v="Barry Franz"/>
    <s v="Home Office"/>
    <s v="United States"/>
    <s v="Los Angeles"/>
    <x v="1"/>
    <n v="90004"/>
    <s v="West"/>
    <s v="OFF-ST-10001505"/>
    <x v="1"/>
    <s v="Storage"/>
    <s v="Perma STOR-ALL Hanging File Box, 13 1/8&quot;W x 12 1/4&quot;D x 10 1/2&quot;H"/>
    <n v="5.98"/>
  </r>
  <r>
    <n v="2590"/>
    <s v="CA-2017-137729"/>
    <x v="20"/>
    <x v="465"/>
    <d v="2017-05-09T00:00:00"/>
    <s v="Standard Class"/>
    <s v="BF-11005"/>
    <s v="Barry Franz"/>
    <s v="Home Office"/>
    <s v="United States"/>
    <s v="Los Angeles"/>
    <x v="1"/>
    <n v="90004"/>
    <s v="West"/>
    <s v="TEC-PH-10001433"/>
    <x v="2"/>
    <s v="Phones"/>
    <s v="Cisco Small Business SPA 502G VoIP phone"/>
    <n v="246.16800000000001"/>
  </r>
  <r>
    <n v="2591"/>
    <s v="US-2017-115455"/>
    <x v="22"/>
    <x v="162"/>
    <d v="2017-09-14T00:00:00"/>
    <s v="Standard Class"/>
    <s v="SE-20110"/>
    <s v="Sanjit Engle"/>
    <s v="Consumer"/>
    <s v="United States"/>
    <s v="Wheeling"/>
    <x v="10"/>
    <n v="60090"/>
    <s v="Central"/>
    <s v="FUR-FU-10004671"/>
    <x v="0"/>
    <s v="Furnishings"/>
    <s v="Executive Impressions 12&quot; Wall Clock"/>
    <n v="14.135999999999999"/>
  </r>
  <r>
    <n v="2592"/>
    <s v="US-2017-115455"/>
    <x v="22"/>
    <x v="162"/>
    <d v="2017-09-14T00:00:00"/>
    <s v="Standard Class"/>
    <s v="SE-20110"/>
    <s v="Sanjit Engle"/>
    <s v="Consumer"/>
    <s v="United States"/>
    <s v="Wheeling"/>
    <x v="10"/>
    <n v="60090"/>
    <s v="Central"/>
    <s v="FUR-TA-10003569"/>
    <x v="0"/>
    <s v="Tables"/>
    <s v="Bretford CR8500 Series Meeting Room Furniture"/>
    <n v="601.47"/>
  </r>
  <r>
    <n v="2593"/>
    <s v="CA-2018-128300"/>
    <x v="26"/>
    <x v="221"/>
    <d v="2018-11-26T00:00:00"/>
    <s v="Second Class"/>
    <s v="RS-19765"/>
    <s v="Roland Schwarz"/>
    <s v="Corporate"/>
    <s v="United States"/>
    <s v="Summerville"/>
    <x v="20"/>
    <n v="29483"/>
    <s v="South"/>
    <s v="TEC-PH-10002807"/>
    <x v="2"/>
    <s v="Phones"/>
    <s v="Motorla HX550 Universal Bluetooth Headset"/>
    <n v="79.099999999999994"/>
  </r>
  <r>
    <n v="2594"/>
    <s v="CA-2018-128300"/>
    <x v="26"/>
    <x v="221"/>
    <d v="2018-11-26T00:00:00"/>
    <s v="Second Class"/>
    <s v="RS-19765"/>
    <s v="Roland Schwarz"/>
    <s v="Corporate"/>
    <s v="United States"/>
    <s v="Summerville"/>
    <x v="20"/>
    <n v="29483"/>
    <s v="South"/>
    <s v="OFF-BI-10001597"/>
    <x v="1"/>
    <s v="Binders"/>
    <s v="Wilson Jones Ledger-Size, Piano-Hinge Binder, 2&quot;, Blue"/>
    <n v="327.84"/>
  </r>
  <r>
    <n v="2595"/>
    <s v="CA-2018-149048"/>
    <x v="7"/>
    <x v="726"/>
    <d v="2018-05-17T00:00:00"/>
    <s v="Standard Class"/>
    <s v="BM-11650"/>
    <s v="Brian Moss"/>
    <s v="Corporate"/>
    <s v="United States"/>
    <s v="Columbus"/>
    <x v="14"/>
    <n v="47201"/>
    <s v="Central"/>
    <s v="OFF-EN-10003296"/>
    <x v="1"/>
    <s v="Envelopes"/>
    <s v="Tyvek Side-Opening Peel &amp; Seel Expanding Envelopes"/>
    <n v="180.96"/>
  </r>
  <r>
    <n v="2596"/>
    <s v="CA-2018-149048"/>
    <x v="7"/>
    <x v="726"/>
    <d v="2018-05-17T00:00:00"/>
    <s v="Standard Class"/>
    <s v="BM-11650"/>
    <s v="Brian Moss"/>
    <s v="Corporate"/>
    <s v="United States"/>
    <s v="Columbus"/>
    <x v="14"/>
    <n v="47201"/>
    <s v="Central"/>
    <s v="OFF-BI-10004632"/>
    <x v="1"/>
    <s v="Binders"/>
    <s v="Ibico Hi-Tech Manual Binding System"/>
    <n v="914.97"/>
  </r>
  <r>
    <n v="2597"/>
    <s v="CA-2018-149048"/>
    <x v="7"/>
    <x v="726"/>
    <d v="2018-05-17T00:00:00"/>
    <s v="Standard Class"/>
    <s v="BM-11650"/>
    <s v="Brian Moss"/>
    <s v="Corporate"/>
    <s v="United States"/>
    <s v="Columbus"/>
    <x v="14"/>
    <n v="47201"/>
    <s v="Central"/>
    <s v="TEC-PH-10002310"/>
    <x v="2"/>
    <s v="Phones"/>
    <s v="Plantronics Calisto P620-M USB Wireless Speakerphone System"/>
    <n v="587.97"/>
  </r>
  <r>
    <n v="2598"/>
    <s v="CA-2018-149048"/>
    <x v="7"/>
    <x v="726"/>
    <d v="2018-05-17T00:00:00"/>
    <s v="Standard Class"/>
    <s v="BM-11650"/>
    <s v="Brian Moss"/>
    <s v="Corporate"/>
    <s v="United States"/>
    <s v="Columbus"/>
    <x v="14"/>
    <n v="47201"/>
    <s v="Central"/>
    <s v="OFF-ST-10000078"/>
    <x v="1"/>
    <s v="Storage"/>
    <s v="Tennsco 6- and 18-Compartment Lockers"/>
    <n v="530.34"/>
  </r>
  <r>
    <n v="2599"/>
    <s v="CA-2018-149048"/>
    <x v="7"/>
    <x v="726"/>
    <d v="2018-05-17T00:00:00"/>
    <s v="Standard Class"/>
    <s v="BM-11650"/>
    <s v="Brian Moss"/>
    <s v="Corporate"/>
    <s v="United States"/>
    <s v="Columbus"/>
    <x v="14"/>
    <n v="47201"/>
    <s v="Central"/>
    <s v="OFF-PA-10001752"/>
    <x v="1"/>
    <s v="Paper"/>
    <s v="Hammermill CopyPlus Copy Paper (20Lb. and 84 Bright)"/>
    <n v="14.94"/>
  </r>
  <r>
    <n v="2600"/>
    <s v="CA-2018-108553"/>
    <x v="18"/>
    <x v="756"/>
    <d v="2018-04-29T00:00:00"/>
    <s v="Standard Class"/>
    <s v="SK-19990"/>
    <s v="Sally Knutson"/>
    <s v="Consumer"/>
    <s v="United States"/>
    <s v="New York City"/>
    <x v="15"/>
    <n v="10024"/>
    <s v="East"/>
    <s v="OFF-AP-10000026"/>
    <x v="1"/>
    <s v="Appliances"/>
    <s v="Tripp Lite Isotel 6 Outlet Surge Protector with Fax/Modem Protection"/>
    <n v="121.94"/>
  </r>
  <r>
    <n v="2601"/>
    <s v="CA-2018-108553"/>
    <x v="18"/>
    <x v="756"/>
    <d v="2018-04-29T00:00:00"/>
    <s v="Standard Class"/>
    <s v="SK-19990"/>
    <s v="Sally Knutson"/>
    <s v="Consumer"/>
    <s v="United States"/>
    <s v="New York City"/>
    <x v="15"/>
    <n v="10024"/>
    <s v="East"/>
    <s v="OFF-SU-10002573"/>
    <x v="1"/>
    <s v="Supplies"/>
    <s v="Acme 10&quot; Easy Grip Assistive Scissors"/>
    <n v="122.71"/>
  </r>
  <r>
    <n v="2602"/>
    <s v="CA-2017-165848"/>
    <x v="21"/>
    <x v="30"/>
    <d v="2017-06-04T00:00:00"/>
    <s v="Same Day"/>
    <s v="EN-13780"/>
    <s v="Edward Nazzal"/>
    <s v="Consumer"/>
    <s v="United States"/>
    <s v="New York City"/>
    <x v="15"/>
    <n v="10035"/>
    <s v="East"/>
    <s v="OFF-PA-10000349"/>
    <x v="1"/>
    <s v="Paper"/>
    <s v="Easy-staple paper"/>
    <n v="14.94"/>
  </r>
  <r>
    <n v="2603"/>
    <s v="CA-2017-165848"/>
    <x v="21"/>
    <x v="30"/>
    <d v="2017-06-04T00:00:00"/>
    <s v="Same Day"/>
    <s v="EN-13780"/>
    <s v="Edward Nazzal"/>
    <s v="Consumer"/>
    <s v="United States"/>
    <s v="New York City"/>
    <x v="15"/>
    <n v="10035"/>
    <s v="East"/>
    <s v="TEC-MA-10003356"/>
    <x v="2"/>
    <s v="Machines"/>
    <s v="Panasonic KX MC6040 Color Laser Multifunction Printer"/>
    <n v="1349.85"/>
  </r>
  <r>
    <n v="2604"/>
    <s v="CA-2017-165848"/>
    <x v="21"/>
    <x v="30"/>
    <d v="2017-06-04T00:00:00"/>
    <s v="Same Day"/>
    <s v="EN-13780"/>
    <s v="Edward Nazzal"/>
    <s v="Consumer"/>
    <s v="United States"/>
    <s v="New York City"/>
    <x v="15"/>
    <n v="10035"/>
    <s v="East"/>
    <s v="FUR-BO-10000362"/>
    <x v="0"/>
    <s v="Bookcases"/>
    <s v="Sauder Inglewood Library Bookcases"/>
    <n v="136.78399999999999"/>
  </r>
  <r>
    <n v="2605"/>
    <s v="CA-2017-165848"/>
    <x v="21"/>
    <x v="30"/>
    <d v="2017-06-04T00:00:00"/>
    <s v="Same Day"/>
    <s v="EN-13780"/>
    <s v="Edward Nazzal"/>
    <s v="Consumer"/>
    <s v="United States"/>
    <s v="New York City"/>
    <x v="15"/>
    <n v="10035"/>
    <s v="East"/>
    <s v="FUR-FU-10003878"/>
    <x v="0"/>
    <s v="Furnishings"/>
    <s v="Linden 10&quot; Round Wall Clock, Black"/>
    <n v="61.12"/>
  </r>
  <r>
    <n v="2606"/>
    <s v="CA-2015-112718"/>
    <x v="33"/>
    <x v="757"/>
    <d v="2015-12-21T00:00:00"/>
    <s v="Standard Class"/>
    <s v="KN-16450"/>
    <s v="Kean Nguyen"/>
    <s v="Corporate"/>
    <s v="United States"/>
    <s v="Jacksonville"/>
    <x v="2"/>
    <n v="32216"/>
    <s v="South"/>
    <s v="OFF-BI-10000591"/>
    <x v="1"/>
    <s v="Binders"/>
    <s v="Avery Binder Labels"/>
    <n v="1.167"/>
  </r>
  <r>
    <n v="2607"/>
    <s v="CA-2017-154053"/>
    <x v="52"/>
    <x v="758"/>
    <d v="2017-03-10T00:00:00"/>
    <s v="Standard Class"/>
    <s v="MG-17890"/>
    <s v="Michael Granlund"/>
    <s v="Home Office"/>
    <s v="United States"/>
    <s v="San Diego"/>
    <x v="1"/>
    <n v="92024"/>
    <s v="West"/>
    <s v="OFF-AR-10003727"/>
    <x v="1"/>
    <s v="Art"/>
    <s v="Berol Giant Pencil Sharpener"/>
    <n v="16.989999999999998"/>
  </r>
  <r>
    <n v="2608"/>
    <s v="CA-2015-127446"/>
    <x v="5"/>
    <x v="641"/>
    <d v="2015-11-30T00:00:00"/>
    <s v="Standard Class"/>
    <s v="MC-17590"/>
    <s v="Matt Collister"/>
    <s v="Corporate"/>
    <s v="United States"/>
    <s v="Arlington"/>
    <x v="5"/>
    <n v="76017"/>
    <s v="Central"/>
    <s v="TEC-AC-10001635"/>
    <x v="2"/>
    <s v="Accessories"/>
    <s v="KeyTronicÂ KT400U2 -Â KeyboardÂ - Black"/>
    <n v="24.672000000000001"/>
  </r>
  <r>
    <n v="2609"/>
    <s v="CA-2015-127446"/>
    <x v="5"/>
    <x v="641"/>
    <d v="2015-11-30T00:00:00"/>
    <s v="Standard Class"/>
    <s v="MC-17590"/>
    <s v="Matt Collister"/>
    <s v="Corporate"/>
    <s v="United States"/>
    <s v="Arlington"/>
    <x v="5"/>
    <n v="76017"/>
    <s v="Central"/>
    <s v="OFF-LA-10001317"/>
    <x v="1"/>
    <s v="Labels"/>
    <s v="Avery 520"/>
    <n v="2.52"/>
  </r>
  <r>
    <n v="2610"/>
    <s v="CA-2015-127446"/>
    <x v="5"/>
    <x v="641"/>
    <d v="2015-11-30T00:00:00"/>
    <s v="Standard Class"/>
    <s v="MC-17590"/>
    <s v="Matt Collister"/>
    <s v="Corporate"/>
    <s v="United States"/>
    <s v="Arlington"/>
    <x v="5"/>
    <n v="76017"/>
    <s v="Central"/>
    <s v="FUR-TA-10000577"/>
    <x v="0"/>
    <s v="Tables"/>
    <s v="Bretford CR4500 Series Slim Rectangular Table"/>
    <n v="1218.7349999999999"/>
  </r>
  <r>
    <n v="2611"/>
    <s v="CA-2015-127446"/>
    <x v="5"/>
    <x v="641"/>
    <d v="2015-11-30T00:00:00"/>
    <s v="Standard Class"/>
    <s v="MC-17590"/>
    <s v="Matt Collister"/>
    <s v="Corporate"/>
    <s v="United States"/>
    <s v="Arlington"/>
    <x v="5"/>
    <n v="76017"/>
    <s v="Central"/>
    <s v="OFF-LA-10000248"/>
    <x v="1"/>
    <s v="Labels"/>
    <s v="Avery 52"/>
    <n v="5.9039999999999999"/>
  </r>
  <r>
    <n v="2612"/>
    <s v="CA-2015-127446"/>
    <x v="5"/>
    <x v="641"/>
    <d v="2015-11-30T00:00:00"/>
    <s v="Standard Class"/>
    <s v="MC-17590"/>
    <s v="Matt Collister"/>
    <s v="Corporate"/>
    <s v="United States"/>
    <s v="Arlington"/>
    <x v="5"/>
    <n v="76017"/>
    <s v="Central"/>
    <s v="OFF-PA-10000955"/>
    <x v="1"/>
    <s v="Paper"/>
    <s v="Southworth 25% Cotton Granite Paper &amp; Envelopes"/>
    <n v="15.696"/>
  </r>
  <r>
    <n v="2613"/>
    <s v="CA-2015-127446"/>
    <x v="5"/>
    <x v="641"/>
    <d v="2015-11-30T00:00:00"/>
    <s v="Standard Class"/>
    <s v="MC-17590"/>
    <s v="Matt Collister"/>
    <s v="Corporate"/>
    <s v="United States"/>
    <s v="Arlington"/>
    <x v="5"/>
    <n v="76017"/>
    <s v="Central"/>
    <s v="FUR-FU-10000221"/>
    <x v="0"/>
    <s v="Furnishings"/>
    <s v="Master Caster Door Stop, Brown"/>
    <n v="6.0960000000000001"/>
  </r>
  <r>
    <n v="2614"/>
    <s v="CA-2017-137204"/>
    <x v="18"/>
    <x v="236"/>
    <d v="2017-05-05T00:00:00"/>
    <s v="Standard Class"/>
    <s v="BO-11350"/>
    <s v="Bill Overfelt"/>
    <s v="Corporate"/>
    <s v="United States"/>
    <s v="Los Angeles"/>
    <x v="1"/>
    <n v="90045"/>
    <s v="West"/>
    <s v="FUR-CH-10002304"/>
    <x v="0"/>
    <s v="Chairs"/>
    <s v="Global Stack Chair without Arms, Black"/>
    <n v="41.567999999999998"/>
  </r>
  <r>
    <n v="2615"/>
    <s v="CA-2015-147298"/>
    <x v="20"/>
    <x v="759"/>
    <d v="2015-05-03T00:00:00"/>
    <s v="Standard Class"/>
    <s v="AG-10300"/>
    <s v="Aleksandra Gannaway"/>
    <s v="Corporate"/>
    <s v="United States"/>
    <s v="Los Angeles"/>
    <x v="1"/>
    <n v="90049"/>
    <s v="West"/>
    <s v="FUR-CH-10004886"/>
    <x v="0"/>
    <s v="Chairs"/>
    <s v="Bevis Steel Folding Chairs"/>
    <n v="230.28"/>
  </r>
  <r>
    <n v="2616"/>
    <s v="CA-2015-147298"/>
    <x v="20"/>
    <x v="759"/>
    <d v="2015-05-03T00:00:00"/>
    <s v="Standard Class"/>
    <s v="AG-10300"/>
    <s v="Aleksandra Gannaway"/>
    <s v="Corporate"/>
    <s v="United States"/>
    <s v="Los Angeles"/>
    <x v="1"/>
    <n v="90049"/>
    <s v="West"/>
    <s v="OFF-BI-10001525"/>
    <x v="1"/>
    <s v="Binders"/>
    <s v="Acco Pressboard Covers with Storage Hooks, 14 7/8&quot; x 11&quot;, Executive Red"/>
    <n v="18.288"/>
  </r>
  <r>
    <n v="2617"/>
    <s v="CA-2018-147942"/>
    <x v="24"/>
    <x v="719"/>
    <d v="2018-04-05T00:00:00"/>
    <s v="Standard Class"/>
    <s v="MS-17365"/>
    <s v="Maribeth Schnelling"/>
    <s v="Consumer"/>
    <s v="United States"/>
    <s v="San Francisco"/>
    <x v="1"/>
    <n v="94110"/>
    <s v="West"/>
    <s v="OFF-LA-10003663"/>
    <x v="1"/>
    <s v="Labels"/>
    <s v="Avery 498"/>
    <n v="5.78"/>
  </r>
  <r>
    <n v="2618"/>
    <s v="CA-2018-147942"/>
    <x v="24"/>
    <x v="719"/>
    <d v="2018-04-05T00:00:00"/>
    <s v="Standard Class"/>
    <s v="MS-17365"/>
    <s v="Maribeth Schnelling"/>
    <s v="Consumer"/>
    <s v="United States"/>
    <s v="San Francisco"/>
    <x v="1"/>
    <n v="94110"/>
    <s v="West"/>
    <s v="OFF-BI-10001294"/>
    <x v="1"/>
    <s v="Binders"/>
    <s v="Fellowes Binding Cases"/>
    <n v="121.68"/>
  </r>
  <r>
    <n v="2619"/>
    <s v="CA-2018-115931"/>
    <x v="33"/>
    <x v="66"/>
    <d v="2018-12-26T00:00:00"/>
    <s v="Standard Class"/>
    <s v="JM-15655"/>
    <s v="Jim Mitchum"/>
    <s v="Corporate"/>
    <s v="United States"/>
    <s v="Carlsbad"/>
    <x v="27"/>
    <n v="88220"/>
    <s v="West"/>
    <s v="OFF-AR-10000369"/>
    <x v="1"/>
    <s v="Art"/>
    <s v="Design Ebony Sketching Pencil"/>
    <n v="4.17"/>
  </r>
  <r>
    <n v="2620"/>
    <s v="CA-2018-115931"/>
    <x v="33"/>
    <x v="66"/>
    <d v="2018-12-26T00:00:00"/>
    <s v="Standard Class"/>
    <s v="JM-15655"/>
    <s v="Jim Mitchum"/>
    <s v="Corporate"/>
    <s v="United States"/>
    <s v="Carlsbad"/>
    <x v="27"/>
    <n v="88220"/>
    <s v="West"/>
    <s v="TEC-PH-10001300"/>
    <x v="2"/>
    <s v="Phones"/>
    <s v="iKross Bluetooth Portable Keyboard + Cell Phone Stand Holder + Brush for Apple iPhone 5S 5C 5, 4S 4"/>
    <n v="67.040000000000006"/>
  </r>
  <r>
    <n v="2621"/>
    <s v="CA-2018-115931"/>
    <x v="33"/>
    <x v="66"/>
    <d v="2018-12-26T00:00:00"/>
    <s v="Standard Class"/>
    <s v="JM-15655"/>
    <s v="Jim Mitchum"/>
    <s v="Corporate"/>
    <s v="United States"/>
    <s v="Carlsbad"/>
    <x v="27"/>
    <n v="88220"/>
    <s v="West"/>
    <s v="OFF-ST-10000876"/>
    <x v="1"/>
    <s v="Storage"/>
    <s v="Eldon Simplefile Box Office"/>
    <n v="37.32"/>
  </r>
  <r>
    <n v="2622"/>
    <s v="CA-2018-115931"/>
    <x v="33"/>
    <x v="66"/>
    <d v="2018-12-26T00:00:00"/>
    <s v="Standard Class"/>
    <s v="JM-15655"/>
    <s v="Jim Mitchum"/>
    <s v="Corporate"/>
    <s v="United States"/>
    <s v="Carlsbad"/>
    <x v="27"/>
    <n v="88220"/>
    <s v="West"/>
    <s v="OFF-LA-10001404"/>
    <x v="1"/>
    <s v="Labels"/>
    <s v="Avery 517"/>
    <n v="18.45"/>
  </r>
  <r>
    <n v="2623"/>
    <s v="CA-2015-164861"/>
    <x v="4"/>
    <x v="640"/>
    <d v="2015-12-06T00:00:00"/>
    <s v="Second Class"/>
    <s v="MC-17635"/>
    <s v="Matthew Clasen"/>
    <s v="Corporate"/>
    <s v="United States"/>
    <s v="Saint Louis"/>
    <x v="25"/>
    <n v="63116"/>
    <s v="Central"/>
    <s v="OFF-PA-10001972"/>
    <x v="1"/>
    <s v="Paper"/>
    <s v="Xerox 214"/>
    <n v="25.92"/>
  </r>
  <r>
    <n v="2624"/>
    <s v="CA-2018-127180"/>
    <x v="16"/>
    <x v="760"/>
    <d v="2018-10-24T00:00:00"/>
    <s v="First Class"/>
    <s v="TA-21385"/>
    <s v="Tom Ashbrook"/>
    <s v="Home Office"/>
    <s v="United States"/>
    <s v="New York City"/>
    <x v="15"/>
    <n v="10024"/>
    <s v="East"/>
    <s v="TEC-CO-10004722"/>
    <x v="2"/>
    <s v="Copiers"/>
    <s v="Canon imageCLASS 2200 Advanced Copier"/>
    <n v="11199.968000000001"/>
  </r>
  <r>
    <n v="2625"/>
    <s v="CA-2018-127180"/>
    <x v="16"/>
    <x v="760"/>
    <d v="2018-10-24T00:00:00"/>
    <s v="First Class"/>
    <s v="TA-21385"/>
    <s v="Tom Ashbrook"/>
    <s v="Home Office"/>
    <s v="United States"/>
    <s v="New York City"/>
    <x v="15"/>
    <n v="10024"/>
    <s v="East"/>
    <s v="TEC-PH-10001494"/>
    <x v="2"/>
    <s v="Phones"/>
    <s v="Polycom CX600 IP Phone VoIP phone"/>
    <n v="2399.6"/>
  </r>
  <r>
    <n v="2626"/>
    <s v="CA-2018-127180"/>
    <x v="16"/>
    <x v="760"/>
    <d v="2018-10-24T00:00:00"/>
    <s v="First Class"/>
    <s v="TA-21385"/>
    <s v="Tom Ashbrook"/>
    <s v="Home Office"/>
    <s v="United States"/>
    <s v="New York City"/>
    <x v="15"/>
    <n v="10024"/>
    <s v="East"/>
    <s v="OFF-EN-10002500"/>
    <x v="1"/>
    <s v="Envelopes"/>
    <s v="Globe Weis Peel &amp; Seel First Class Envelopes"/>
    <n v="63.9"/>
  </r>
  <r>
    <n v="2627"/>
    <s v="CA-2018-127180"/>
    <x v="16"/>
    <x v="760"/>
    <d v="2018-10-24T00:00:00"/>
    <s v="First Class"/>
    <s v="TA-21385"/>
    <s v="Tom Ashbrook"/>
    <s v="Home Office"/>
    <s v="United States"/>
    <s v="New York City"/>
    <x v="15"/>
    <n v="10024"/>
    <s v="East"/>
    <s v="TEC-PH-10003800"/>
    <x v="2"/>
    <s v="Phones"/>
    <s v="i.Sound Portable Power - 8000 mAh"/>
    <n v="52.99"/>
  </r>
  <r>
    <n v="2628"/>
    <s v="US-2018-165344"/>
    <x v="6"/>
    <x v="38"/>
    <d v="2018-11-15T00:00:00"/>
    <s v="First Class"/>
    <s v="SB-20290"/>
    <s v="Sean Braxton"/>
    <s v="Corporate"/>
    <s v="United States"/>
    <s v="Springfield"/>
    <x v="24"/>
    <n v="45503"/>
    <s v="East"/>
    <s v="TEC-AC-10002399"/>
    <x v="2"/>
    <s v="Accessories"/>
    <s v="SanDisk Cruzer 32 GB USB Flash Drive"/>
    <n v="60.863999999999997"/>
  </r>
  <r>
    <n v="2629"/>
    <s v="US-2018-165344"/>
    <x v="6"/>
    <x v="38"/>
    <d v="2018-11-15T00:00:00"/>
    <s v="First Class"/>
    <s v="SB-20290"/>
    <s v="Sean Braxton"/>
    <s v="Corporate"/>
    <s v="United States"/>
    <s v="Springfield"/>
    <x v="24"/>
    <n v="45503"/>
    <s v="East"/>
    <s v="TEC-MA-10002210"/>
    <x v="2"/>
    <s v="Machines"/>
    <s v="Epson TM-T88V Direct Thermal Printer - Monochrome - Desktop"/>
    <n v="652.995"/>
  </r>
  <r>
    <n v="2630"/>
    <s v="US-2018-165344"/>
    <x v="6"/>
    <x v="38"/>
    <d v="2018-11-15T00:00:00"/>
    <s v="First Class"/>
    <s v="SB-20290"/>
    <s v="Sean Braxton"/>
    <s v="Corporate"/>
    <s v="United States"/>
    <s v="Springfield"/>
    <x v="24"/>
    <n v="45503"/>
    <s v="East"/>
    <s v="OFF-BI-10003196"/>
    <x v="1"/>
    <s v="Binders"/>
    <s v="Accohide Poly Flexible Ring Binders"/>
    <n v="11.22"/>
  </r>
  <r>
    <n v="2631"/>
    <s v="CA-2016-168186"/>
    <x v="14"/>
    <x v="229"/>
    <d v="2016-09-15T00:00:00"/>
    <s v="Standard Class"/>
    <s v="AB-10150"/>
    <s v="Aimee Bixby"/>
    <s v="Consumer"/>
    <s v="United States"/>
    <s v="Tulsa"/>
    <x v="26"/>
    <n v="74133"/>
    <s v="Central"/>
    <s v="OFF-PA-10000477"/>
    <x v="1"/>
    <s v="Paper"/>
    <s v="Xerox 1952"/>
    <n v="14.94"/>
  </r>
  <r>
    <n v="2632"/>
    <s v="US-2018-110604"/>
    <x v="7"/>
    <x v="356"/>
    <d v="2018-05-20T00:00:00"/>
    <s v="Standard Class"/>
    <s v="JF-15295"/>
    <s v="Jason Fortune-"/>
    <s v="Consumer"/>
    <s v="United States"/>
    <s v="Seattle"/>
    <x v="4"/>
    <n v="98103"/>
    <s v="West"/>
    <s v="FUR-FU-10000076"/>
    <x v="0"/>
    <s v="Furnishings"/>
    <s v="24-Hour Round Wall Clock"/>
    <n v="39.96"/>
  </r>
  <r>
    <n v="2633"/>
    <s v="US-2018-110604"/>
    <x v="7"/>
    <x v="356"/>
    <d v="2018-05-20T00:00:00"/>
    <s v="Standard Class"/>
    <s v="JF-15295"/>
    <s v="Jason Fortune-"/>
    <s v="Consumer"/>
    <s v="United States"/>
    <s v="Seattle"/>
    <x v="4"/>
    <n v="98103"/>
    <s v="West"/>
    <s v="FUR-CH-10002017"/>
    <x v="0"/>
    <s v="Chairs"/>
    <s v="SAFCO Optional Arm Kit for Workspace Cribbage Stacking Chair"/>
    <n v="42.624000000000002"/>
  </r>
  <r>
    <n v="2634"/>
    <s v="US-2018-110604"/>
    <x v="7"/>
    <x v="356"/>
    <d v="2018-05-20T00:00:00"/>
    <s v="Standard Class"/>
    <s v="JF-15295"/>
    <s v="Jason Fortune-"/>
    <s v="Consumer"/>
    <s v="United States"/>
    <s v="Seattle"/>
    <x v="4"/>
    <n v="98103"/>
    <s v="West"/>
    <s v="FUR-CH-10004287"/>
    <x v="0"/>
    <s v="Chairs"/>
    <s v="SAFCO Arco Folding Chair"/>
    <n v="220.96"/>
  </r>
  <r>
    <n v="2635"/>
    <s v="CA-2016-116750"/>
    <x v="45"/>
    <x v="761"/>
    <d v="2016-07-10T00:00:00"/>
    <s v="Second Class"/>
    <s v="BF-10975"/>
    <s v="Barbara Fisher"/>
    <s v="Corporate"/>
    <s v="United States"/>
    <s v="Fayetteville"/>
    <x v="3"/>
    <n v="28314"/>
    <s v="South"/>
    <s v="FUR-FU-10003829"/>
    <x v="0"/>
    <s v="Furnishings"/>
    <s v="Stackable Trays"/>
    <n v="4.9279999999999999"/>
  </r>
  <r>
    <n v="2636"/>
    <s v="CA-2016-116750"/>
    <x v="45"/>
    <x v="761"/>
    <d v="2016-07-10T00:00:00"/>
    <s v="Second Class"/>
    <s v="BF-10975"/>
    <s v="Barbara Fisher"/>
    <s v="Corporate"/>
    <s v="United States"/>
    <s v="Fayetteville"/>
    <x v="3"/>
    <n v="28314"/>
    <s v="South"/>
    <s v="OFF-BI-10004728"/>
    <x v="1"/>
    <s v="Binders"/>
    <s v="Wilson Jones Turn Tabs Binder Tool for Ring Binders"/>
    <n v="7.23"/>
  </r>
  <r>
    <n v="2637"/>
    <s v="CA-2016-162369"/>
    <x v="47"/>
    <x v="762"/>
    <d v="2016-08-19T00:00:00"/>
    <s v="Standard Class"/>
    <s v="TT-21265"/>
    <s v="Tim Taslimi"/>
    <s v="Corporate"/>
    <s v="United States"/>
    <s v="Los Angeles"/>
    <x v="1"/>
    <n v="90045"/>
    <s v="West"/>
    <s v="OFF-ST-10000046"/>
    <x v="1"/>
    <s v="Storage"/>
    <s v="Fellowes Super Stor/Drawer Files"/>
    <n v="323.10000000000002"/>
  </r>
  <r>
    <n v="2638"/>
    <s v="CA-2018-108441"/>
    <x v="1"/>
    <x v="492"/>
    <d v="2018-06-18T00:00:00"/>
    <s v="Standard Class"/>
    <s v="SB-20170"/>
    <s v="Sarah Bern"/>
    <s v="Consumer"/>
    <s v="United States"/>
    <s v="New York City"/>
    <x v="15"/>
    <n v="10035"/>
    <s v="East"/>
    <s v="OFF-PA-10000697"/>
    <x v="1"/>
    <s v="Paper"/>
    <s v="TOPS Voice Message Log Book, Flash Format"/>
    <n v="19.04"/>
  </r>
  <r>
    <n v="2639"/>
    <s v="CA-2018-108441"/>
    <x v="1"/>
    <x v="492"/>
    <d v="2018-06-18T00:00:00"/>
    <s v="Standard Class"/>
    <s v="SB-20170"/>
    <s v="Sarah Bern"/>
    <s v="Consumer"/>
    <s v="United States"/>
    <s v="New York City"/>
    <x v="15"/>
    <n v="10035"/>
    <s v="East"/>
    <s v="OFF-BI-10000848"/>
    <x v="1"/>
    <s v="Binders"/>
    <s v="Angle-D Ring Binders"/>
    <n v="13.128"/>
  </r>
  <r>
    <n v="2640"/>
    <s v="CA-2018-108441"/>
    <x v="1"/>
    <x v="492"/>
    <d v="2018-06-18T00:00:00"/>
    <s v="Standard Class"/>
    <s v="SB-20170"/>
    <s v="Sarah Bern"/>
    <s v="Consumer"/>
    <s v="United States"/>
    <s v="New York City"/>
    <x v="15"/>
    <n v="10035"/>
    <s v="East"/>
    <s v="OFF-AR-10004691"/>
    <x v="1"/>
    <s v="Art"/>
    <s v="Boston 1730 StandUp Electric Pencil Sharpener"/>
    <n v="64.14"/>
  </r>
  <r>
    <n v="2641"/>
    <s v="CA-2018-108441"/>
    <x v="1"/>
    <x v="492"/>
    <d v="2018-06-18T00:00:00"/>
    <s v="Standard Class"/>
    <s v="SB-20170"/>
    <s v="Sarah Bern"/>
    <s v="Consumer"/>
    <s v="United States"/>
    <s v="New York City"/>
    <x v="15"/>
    <n v="10035"/>
    <s v="East"/>
    <s v="FUR-CH-10000595"/>
    <x v="0"/>
    <s v="Chairs"/>
    <s v="Safco Contoured Stacking Chairs"/>
    <n v="858.24"/>
  </r>
  <r>
    <n v="2642"/>
    <s v="CA-2016-169740"/>
    <x v="51"/>
    <x v="763"/>
    <d v="2016-02-25T00:00:00"/>
    <s v="Standard Class"/>
    <s v="LM-17065"/>
    <s v="Liz MacKendrick"/>
    <s v="Consumer"/>
    <s v="United States"/>
    <s v="Hot Springs"/>
    <x v="36"/>
    <n v="71901"/>
    <s v="South"/>
    <s v="TEC-AC-10000927"/>
    <x v="2"/>
    <s v="Accessories"/>
    <s v="Anker Ultrathin Bluetooth Wireless Keyboard Aluminum Cover with Stand"/>
    <n v="29.99"/>
  </r>
  <r>
    <n v="2643"/>
    <s v="CA-2017-124051"/>
    <x v="27"/>
    <x v="723"/>
    <d v="2017-12-30T00:00:00"/>
    <s v="First Class"/>
    <s v="KA-16525"/>
    <s v="Kelly Andreada"/>
    <s v="Consumer"/>
    <s v="United States"/>
    <s v="Aurora"/>
    <x v="10"/>
    <n v="60505"/>
    <s v="Central"/>
    <s v="OFF-PA-10001289"/>
    <x v="1"/>
    <s v="Paper"/>
    <s v="White Computer Printout Paper by Universal"/>
    <n v="186.048"/>
  </r>
  <r>
    <n v="2644"/>
    <s v="CA-2017-149111"/>
    <x v="3"/>
    <x v="764"/>
    <d v="2017-04-21T00:00:00"/>
    <s v="Second Class"/>
    <s v="BF-11170"/>
    <s v="Ben Ferrer"/>
    <s v="Home Office"/>
    <s v="United States"/>
    <s v="Raleigh"/>
    <x v="3"/>
    <n v="27604"/>
    <s v="South"/>
    <s v="TEC-PH-10003092"/>
    <x v="2"/>
    <s v="Phones"/>
    <s v="Motorola L804"/>
    <n v="36.792000000000002"/>
  </r>
  <r>
    <n v="2645"/>
    <s v="CA-2017-149111"/>
    <x v="3"/>
    <x v="764"/>
    <d v="2017-04-21T00:00:00"/>
    <s v="Second Class"/>
    <s v="BF-11170"/>
    <s v="Ben Ferrer"/>
    <s v="Home Office"/>
    <s v="United States"/>
    <s v="Raleigh"/>
    <x v="3"/>
    <n v="27604"/>
    <s v="South"/>
    <s v="FUR-FU-10000206"/>
    <x v="0"/>
    <s v="Furnishings"/>
    <s v="GE General Purpose, Extra Long Life, Showcase &amp; Floodlight Incandescent Bulbs"/>
    <n v="18.623999999999999"/>
  </r>
  <r>
    <n v="2646"/>
    <s v="CA-2015-131002"/>
    <x v="14"/>
    <x v="557"/>
    <d v="2015-09-12T00:00:00"/>
    <s v="Second Class"/>
    <s v="TB-21400"/>
    <s v="Tom Boeckenhauer"/>
    <s v="Consumer"/>
    <s v="United States"/>
    <s v="Tulsa"/>
    <x v="26"/>
    <n v="74133"/>
    <s v="Central"/>
    <s v="FUR-FU-10004270"/>
    <x v="0"/>
    <s v="Furnishings"/>
    <s v="Executive Impressions 13&quot; Clairmont Wall Clock"/>
    <n v="57.69"/>
  </r>
  <r>
    <n v="2647"/>
    <s v="CA-2015-131002"/>
    <x v="14"/>
    <x v="557"/>
    <d v="2015-09-12T00:00:00"/>
    <s v="Second Class"/>
    <s v="TB-21400"/>
    <s v="Tom Boeckenhauer"/>
    <s v="Consumer"/>
    <s v="United States"/>
    <s v="Tulsa"/>
    <x v="26"/>
    <n v="74133"/>
    <s v="Central"/>
    <s v="OFF-BI-10000948"/>
    <x v="1"/>
    <s v="Binders"/>
    <s v="GBC Laser Imprintable Binding System Covers, Desert Sand"/>
    <n v="42.81"/>
  </r>
  <r>
    <n v="2648"/>
    <s v="CA-2015-131002"/>
    <x v="14"/>
    <x v="557"/>
    <d v="2015-09-12T00:00:00"/>
    <s v="Second Class"/>
    <s v="TB-21400"/>
    <s v="Tom Boeckenhauer"/>
    <s v="Consumer"/>
    <s v="United States"/>
    <s v="Tulsa"/>
    <x v="26"/>
    <n v="74133"/>
    <s v="Central"/>
    <s v="OFF-PA-10000223"/>
    <x v="1"/>
    <s v="Paper"/>
    <s v="Xerox 2000"/>
    <n v="12.96"/>
  </r>
  <r>
    <n v="2649"/>
    <s v="CA-2015-131002"/>
    <x v="14"/>
    <x v="557"/>
    <d v="2015-09-12T00:00:00"/>
    <s v="Second Class"/>
    <s v="TB-21400"/>
    <s v="Tom Boeckenhauer"/>
    <s v="Consumer"/>
    <s v="United States"/>
    <s v="Tulsa"/>
    <x v="26"/>
    <n v="74133"/>
    <s v="Central"/>
    <s v="FUR-FU-10004665"/>
    <x v="0"/>
    <s v="Furnishings"/>
    <s v="3M Polarizing Task Lamp with Clamp Arm, Light Gray"/>
    <n v="821.88"/>
  </r>
  <r>
    <n v="2650"/>
    <s v="CA-2015-131002"/>
    <x v="14"/>
    <x v="557"/>
    <d v="2015-09-12T00:00:00"/>
    <s v="Second Class"/>
    <s v="TB-21400"/>
    <s v="Tom Boeckenhauer"/>
    <s v="Consumer"/>
    <s v="United States"/>
    <s v="Tulsa"/>
    <x v="26"/>
    <n v="74133"/>
    <s v="Central"/>
    <s v="TEC-PH-10000215"/>
    <x v="2"/>
    <s v="Phones"/>
    <s v="Plantronics CordlessÂ Phone HeadsetÂ with In-line Volume - M214C"/>
    <n v="104.85"/>
  </r>
  <r>
    <n v="2651"/>
    <s v="US-2017-146794"/>
    <x v="30"/>
    <x v="182"/>
    <d v="2017-10-01T00:00:00"/>
    <s v="Standard Class"/>
    <s v="SH-19975"/>
    <s v="Sally Hughsby"/>
    <s v="Corporate"/>
    <s v="United States"/>
    <s v="Hesperia"/>
    <x v="1"/>
    <n v="92345"/>
    <s v="West"/>
    <s v="FUR-BO-10004467"/>
    <x v="0"/>
    <s v="Bookcases"/>
    <s v="Bestar Classic Bookcase"/>
    <n v="424.95749999999998"/>
  </r>
  <r>
    <n v="2652"/>
    <s v="CA-2018-112515"/>
    <x v="12"/>
    <x v="697"/>
    <d v="2018-09-21T00:00:00"/>
    <s v="Second Class"/>
    <s v="AS-10225"/>
    <s v="Alan Schoenberger"/>
    <s v="Corporate"/>
    <s v="United States"/>
    <s v="Provo"/>
    <x v="7"/>
    <n v="84604"/>
    <s v="West"/>
    <s v="OFF-BI-10000829"/>
    <x v="1"/>
    <s v="Binders"/>
    <s v="Avery Non-Stick Binders"/>
    <n v="10.776"/>
  </r>
  <r>
    <n v="2653"/>
    <s v="CA-2018-112515"/>
    <x v="12"/>
    <x v="697"/>
    <d v="2018-09-21T00:00:00"/>
    <s v="Second Class"/>
    <s v="AS-10225"/>
    <s v="Alan Schoenberger"/>
    <s v="Corporate"/>
    <s v="United States"/>
    <s v="Provo"/>
    <x v="7"/>
    <n v="84604"/>
    <s v="West"/>
    <s v="OFF-BI-10003712"/>
    <x v="1"/>
    <s v="Binders"/>
    <s v="Acco Pressboard Covers with Storage Hooks, 14 7/8&quot; x 11&quot;, Light Blue"/>
    <n v="11.784000000000001"/>
  </r>
  <r>
    <n v="2654"/>
    <s v="CA-2018-112515"/>
    <x v="12"/>
    <x v="697"/>
    <d v="2018-09-21T00:00:00"/>
    <s v="Second Class"/>
    <s v="AS-10225"/>
    <s v="Alan Schoenberger"/>
    <s v="Corporate"/>
    <s v="United States"/>
    <s v="Provo"/>
    <x v="7"/>
    <n v="84604"/>
    <s v="West"/>
    <s v="OFF-PA-10000062"/>
    <x v="1"/>
    <s v="Paper"/>
    <s v="Green Bar Computer Printout Paper"/>
    <n v="164.88"/>
  </r>
  <r>
    <n v="2655"/>
    <s v="CA-2018-112515"/>
    <x v="12"/>
    <x v="697"/>
    <d v="2018-09-21T00:00:00"/>
    <s v="Second Class"/>
    <s v="AS-10225"/>
    <s v="Alan Schoenberger"/>
    <s v="Corporate"/>
    <s v="United States"/>
    <s v="Provo"/>
    <x v="7"/>
    <n v="84604"/>
    <s v="West"/>
    <s v="FUR-BO-10003404"/>
    <x v="0"/>
    <s v="Bookcases"/>
    <s v="Global Adaptabilites Bookcase, Cherry/Storm Gray Finish"/>
    <n v="1292.94"/>
  </r>
  <r>
    <n v="2656"/>
    <s v="CA-2018-112515"/>
    <x v="12"/>
    <x v="697"/>
    <d v="2018-09-21T00:00:00"/>
    <s v="Second Class"/>
    <s v="AS-10225"/>
    <s v="Alan Schoenberger"/>
    <s v="Corporate"/>
    <s v="United States"/>
    <s v="Provo"/>
    <x v="7"/>
    <n v="84604"/>
    <s v="West"/>
    <s v="OFF-BI-10004233"/>
    <x v="1"/>
    <s v="Binders"/>
    <s v="GBC Pre-Punched Binding Paper, Plastic, White, 8-1/2&quot; x 11&quot;"/>
    <n v="25.584"/>
  </r>
  <r>
    <n v="2657"/>
    <s v="CA-2018-112515"/>
    <x v="12"/>
    <x v="697"/>
    <d v="2018-09-21T00:00:00"/>
    <s v="Second Class"/>
    <s v="AS-10225"/>
    <s v="Alan Schoenberger"/>
    <s v="Corporate"/>
    <s v="United States"/>
    <s v="Provo"/>
    <x v="7"/>
    <n v="84604"/>
    <s v="West"/>
    <s v="OFF-ST-10001272"/>
    <x v="1"/>
    <s v="Storage"/>
    <s v="Mini 13-1/2 Capacity Data Binder Rack, Pearl"/>
    <n v="261.74"/>
  </r>
  <r>
    <n v="2658"/>
    <s v="CA-2018-112515"/>
    <x v="12"/>
    <x v="697"/>
    <d v="2018-09-21T00:00:00"/>
    <s v="Second Class"/>
    <s v="AS-10225"/>
    <s v="Alan Schoenberger"/>
    <s v="Corporate"/>
    <s v="United States"/>
    <s v="Provo"/>
    <x v="7"/>
    <n v="84604"/>
    <s v="West"/>
    <s v="OFF-LA-10001175"/>
    <x v="1"/>
    <s v="Labels"/>
    <s v="Avery 514"/>
    <n v="14.4"/>
  </r>
  <r>
    <n v="2659"/>
    <s v="CA-2017-150343"/>
    <x v="42"/>
    <x v="765"/>
    <d v="2017-08-20T00:00:00"/>
    <s v="Standard Class"/>
    <s v="PK-19075"/>
    <s v="Pete Kriz"/>
    <s v="Consumer"/>
    <s v="United States"/>
    <s v="San Francisco"/>
    <x v="1"/>
    <n v="94110"/>
    <s v="West"/>
    <s v="OFF-EN-10004030"/>
    <x v="1"/>
    <s v="Envelopes"/>
    <s v="Convenience Packs of Business Envelopes"/>
    <n v="10.86"/>
  </r>
  <r>
    <n v="2660"/>
    <s v="CA-2016-135538"/>
    <x v="27"/>
    <x v="100"/>
    <d v="2016-12-28T00:00:00"/>
    <s v="Standard Class"/>
    <s v="HR-14830"/>
    <s v="Harold Ryan"/>
    <s v="Corporate"/>
    <s v="United States"/>
    <s v="Gilbert"/>
    <x v="16"/>
    <n v="85234"/>
    <s v="West"/>
    <s v="FUR-CH-10004287"/>
    <x v="0"/>
    <s v="Chairs"/>
    <s v="SAFCO Arco Folding Chair"/>
    <n v="883.84"/>
  </r>
  <r>
    <n v="2661"/>
    <s v="CA-2018-123372"/>
    <x v="5"/>
    <x v="354"/>
    <d v="2018-12-02T00:00:00"/>
    <s v="Standard Class"/>
    <s v="DG-13300"/>
    <s v="Deirdre Greer"/>
    <s v="Corporate"/>
    <s v="United States"/>
    <s v="New York City"/>
    <x v="15"/>
    <n v="10035"/>
    <s v="East"/>
    <s v="TEC-PH-10002834"/>
    <x v="2"/>
    <s v="Phones"/>
    <s v="Google Nexus 5"/>
    <n v="1979.89"/>
  </r>
  <r>
    <n v="2662"/>
    <s v="CA-2018-123372"/>
    <x v="5"/>
    <x v="354"/>
    <d v="2018-12-02T00:00:00"/>
    <s v="Standard Class"/>
    <s v="DG-13300"/>
    <s v="Deirdre Greer"/>
    <s v="Corporate"/>
    <s v="United States"/>
    <s v="New York City"/>
    <x v="15"/>
    <n v="10035"/>
    <s v="East"/>
    <s v="OFF-EN-10003055"/>
    <x v="1"/>
    <s v="Envelopes"/>
    <s v="Blue String-Tie &amp; Button Interoffice Envelopes, 10 x 13"/>
    <n v="79.959999999999994"/>
  </r>
  <r>
    <n v="2663"/>
    <s v="CA-2018-159604"/>
    <x v="29"/>
    <x v="349"/>
    <d v="2018-04-15T00:00:00"/>
    <s v="First Class"/>
    <s v="CL-12700"/>
    <s v="Craig Leslie"/>
    <s v="Home Office"/>
    <s v="United States"/>
    <s v="Springfield"/>
    <x v="25"/>
    <n v="65807"/>
    <s v="Central"/>
    <s v="OFF-BI-10003460"/>
    <x v="1"/>
    <s v="Binders"/>
    <s v="Acco 3-Hole Punch"/>
    <n v="8.76"/>
  </r>
  <r>
    <n v="2664"/>
    <s v="CA-2017-164784"/>
    <x v="20"/>
    <x v="766"/>
    <d v="2017-05-04T00:00:00"/>
    <s v="First Class"/>
    <s v="HF-14995"/>
    <s v="Herbert Flentye"/>
    <s v="Consumer"/>
    <s v="United States"/>
    <s v="Memphis"/>
    <x v="18"/>
    <n v="38109"/>
    <s v="South"/>
    <s v="OFF-LA-10001569"/>
    <x v="1"/>
    <s v="Labels"/>
    <s v="Avery 499"/>
    <n v="3.984"/>
  </r>
  <r>
    <n v="2665"/>
    <s v="CA-2017-164784"/>
    <x v="20"/>
    <x v="766"/>
    <d v="2017-05-04T00:00:00"/>
    <s v="First Class"/>
    <s v="HF-14995"/>
    <s v="Herbert Flentye"/>
    <s v="Consumer"/>
    <s v="United States"/>
    <s v="Memphis"/>
    <x v="18"/>
    <n v="38109"/>
    <s v="South"/>
    <s v="FUR-TA-10004534"/>
    <x v="0"/>
    <s v="Tables"/>
    <s v="Bevis 44 x 96 Conference Tables"/>
    <n v="370.62"/>
  </r>
  <r>
    <n v="2666"/>
    <s v="CA-2017-164784"/>
    <x v="20"/>
    <x v="766"/>
    <d v="2017-05-04T00:00:00"/>
    <s v="First Class"/>
    <s v="HF-14995"/>
    <s v="Herbert Flentye"/>
    <s v="Consumer"/>
    <s v="United States"/>
    <s v="Memphis"/>
    <x v="18"/>
    <n v="38109"/>
    <s v="South"/>
    <s v="OFF-BI-10002954"/>
    <x v="1"/>
    <s v="Binders"/>
    <s v="Newell 3-Hole Punched Plastic Slotted Magazine Holders for Binders"/>
    <n v="2.742"/>
  </r>
  <r>
    <n v="2667"/>
    <s v="CA-2017-111794"/>
    <x v="10"/>
    <x v="393"/>
    <d v="2017-10-01T00:00:00"/>
    <s v="Same Day"/>
    <s v="HG-15025"/>
    <s v="Hunter Glantz"/>
    <s v="Consumer"/>
    <s v="United States"/>
    <s v="Amarillo"/>
    <x v="5"/>
    <n v="79109"/>
    <s v="Central"/>
    <s v="TEC-AC-10003832"/>
    <x v="2"/>
    <s v="Accessories"/>
    <s v="ImationÂ 16GB Mini TravelDrive USB 2.0Â Flash Drive"/>
    <n v="79.512"/>
  </r>
  <r>
    <n v="2668"/>
    <s v="CA-2017-111794"/>
    <x v="10"/>
    <x v="393"/>
    <d v="2017-10-01T00:00:00"/>
    <s v="Same Day"/>
    <s v="HG-15025"/>
    <s v="Hunter Glantz"/>
    <s v="Consumer"/>
    <s v="United States"/>
    <s v="Amarillo"/>
    <x v="5"/>
    <n v="79109"/>
    <s v="Central"/>
    <s v="OFF-PA-10000474"/>
    <x v="1"/>
    <s v="Paper"/>
    <s v="Easy-staple paper"/>
    <n v="28.352"/>
  </r>
  <r>
    <n v="2669"/>
    <s v="US-2016-139759"/>
    <x v="8"/>
    <x v="767"/>
    <d v="2016-08-30T00:00:00"/>
    <s v="Standard Class"/>
    <s v="NL-18310"/>
    <s v="Nancy Lomonaco"/>
    <s v="Home Office"/>
    <s v="United States"/>
    <s v="Los Angeles"/>
    <x v="1"/>
    <n v="90045"/>
    <s v="West"/>
    <s v="FUR-CH-10002774"/>
    <x v="0"/>
    <s v="Chairs"/>
    <s v="Global Deluxe Stacking Chair, Gray"/>
    <n v="40.783999999999999"/>
  </r>
  <r>
    <n v="2670"/>
    <s v="US-2016-139759"/>
    <x v="8"/>
    <x v="767"/>
    <d v="2016-08-30T00:00:00"/>
    <s v="Standard Class"/>
    <s v="NL-18310"/>
    <s v="Nancy Lomonaco"/>
    <s v="Home Office"/>
    <s v="United States"/>
    <s v="Los Angeles"/>
    <x v="1"/>
    <n v="90045"/>
    <s v="West"/>
    <s v="OFF-AP-10002765"/>
    <x v="1"/>
    <s v="Appliances"/>
    <s v="Fellowes Advanced Computer Series Surge Protectors"/>
    <n v="105.96"/>
  </r>
  <r>
    <n v="2671"/>
    <s v="CA-2015-126403"/>
    <x v="14"/>
    <x v="340"/>
    <d v="2015-09-12T00:00:00"/>
    <s v="Second Class"/>
    <s v="RR-19525"/>
    <s v="Rick Reed"/>
    <s v="Corporate"/>
    <s v="United States"/>
    <s v="Lowell"/>
    <x v="31"/>
    <n v="1852"/>
    <s v="East"/>
    <s v="OFF-PA-10001144"/>
    <x v="1"/>
    <s v="Paper"/>
    <s v="Xerox 1913"/>
    <n v="166.44"/>
  </r>
  <r>
    <n v="2672"/>
    <s v="CA-2015-126403"/>
    <x v="14"/>
    <x v="340"/>
    <d v="2015-09-12T00:00:00"/>
    <s v="Second Class"/>
    <s v="RR-19525"/>
    <s v="Rick Reed"/>
    <s v="Corporate"/>
    <s v="United States"/>
    <s v="Lowell"/>
    <x v="31"/>
    <n v="1852"/>
    <s v="East"/>
    <s v="FUR-CH-10003761"/>
    <x v="0"/>
    <s v="Chairs"/>
    <s v="Global Italian Leather Office Chair"/>
    <n v="785.88"/>
  </r>
  <r>
    <n v="2673"/>
    <s v="CA-2015-126403"/>
    <x v="14"/>
    <x v="340"/>
    <d v="2015-09-12T00:00:00"/>
    <s v="Second Class"/>
    <s v="RR-19525"/>
    <s v="Rick Reed"/>
    <s v="Corporate"/>
    <s v="United States"/>
    <s v="Lowell"/>
    <x v="31"/>
    <n v="1852"/>
    <s v="East"/>
    <s v="OFF-PA-10004665"/>
    <x v="1"/>
    <s v="Paper"/>
    <s v="Advantus Motivational Note Cards"/>
    <n v="26.2"/>
  </r>
  <r>
    <n v="2674"/>
    <s v="CA-2015-126403"/>
    <x v="14"/>
    <x v="340"/>
    <d v="2015-09-12T00:00:00"/>
    <s v="Second Class"/>
    <s v="RR-19525"/>
    <s v="Rick Reed"/>
    <s v="Corporate"/>
    <s v="United States"/>
    <s v="Lowell"/>
    <x v="31"/>
    <n v="1852"/>
    <s v="East"/>
    <s v="OFF-ST-10000078"/>
    <x v="1"/>
    <s v="Storage"/>
    <s v="Tennsco 6- and 18-Compartment Lockers"/>
    <n v="1325.85"/>
  </r>
  <r>
    <n v="2675"/>
    <s v="CA-2018-136875"/>
    <x v="4"/>
    <x v="734"/>
    <d v="2018-12-03T00:00:00"/>
    <s v="Same Day"/>
    <s v="TC-21295"/>
    <s v="Toby Carlisle"/>
    <s v="Consumer"/>
    <s v="United States"/>
    <s v="San Diego"/>
    <x v="1"/>
    <n v="92024"/>
    <s v="West"/>
    <s v="OFF-PA-10000357"/>
    <x v="1"/>
    <s v="Paper"/>
    <s v="Xerox 1888"/>
    <n v="166.44"/>
  </r>
  <r>
    <n v="2676"/>
    <s v="CA-2018-132185"/>
    <x v="5"/>
    <x v="344"/>
    <d v="2018-12-02T00:00:00"/>
    <s v="Standard Class"/>
    <s v="DB-13615"/>
    <s v="Doug Bickford"/>
    <s v="Consumer"/>
    <s v="United States"/>
    <s v="Asheville"/>
    <x v="3"/>
    <n v="28806"/>
    <s v="South"/>
    <s v="OFF-AR-10000422"/>
    <x v="1"/>
    <s v="Art"/>
    <s v="Pencil and Crayon Sharpener"/>
    <n v="8.76"/>
  </r>
  <r>
    <n v="2677"/>
    <s v="CA-2018-132185"/>
    <x v="5"/>
    <x v="344"/>
    <d v="2018-12-02T00:00:00"/>
    <s v="Standard Class"/>
    <s v="DB-13615"/>
    <s v="Doug Bickford"/>
    <s v="Consumer"/>
    <s v="United States"/>
    <s v="Asheville"/>
    <x v="3"/>
    <n v="28806"/>
    <s v="South"/>
    <s v="OFF-AP-10001205"/>
    <x v="1"/>
    <s v="Appliances"/>
    <s v="Belkin 5 Outlet SurgeMaster Power Centers"/>
    <n v="43.584000000000003"/>
  </r>
  <r>
    <n v="2678"/>
    <s v="US-2015-160780"/>
    <x v="39"/>
    <x v="261"/>
    <d v="2015-06-21T00:00:00"/>
    <s v="Same Day"/>
    <s v="SV-20785"/>
    <s v="Stewart Visinsky"/>
    <s v="Consumer"/>
    <s v="United States"/>
    <s v="Pueblo"/>
    <x v="22"/>
    <n v="81001"/>
    <s v="West"/>
    <s v="OFF-BI-10001116"/>
    <x v="1"/>
    <s v="Binders"/>
    <s v="Wilson Jones 1&quot; Hanging DublLock Ring Binders"/>
    <n v="11.087999999999999"/>
  </r>
  <r>
    <n v="2679"/>
    <s v="US-2015-160780"/>
    <x v="39"/>
    <x v="261"/>
    <d v="2015-06-21T00:00:00"/>
    <s v="Same Day"/>
    <s v="SV-20785"/>
    <s v="Stewart Visinsky"/>
    <s v="Consumer"/>
    <s v="United States"/>
    <s v="Pueblo"/>
    <x v="22"/>
    <n v="81001"/>
    <s v="West"/>
    <s v="OFF-BI-10002931"/>
    <x v="1"/>
    <s v="Binders"/>
    <s v="Avery Trapezoid Extra Heavy Duty 4&quot; Binders"/>
    <n v="25.164000000000001"/>
  </r>
  <r>
    <n v="2680"/>
    <s v="CA-2018-127026"/>
    <x v="43"/>
    <x v="276"/>
    <d v="2018-01-27T00:00:00"/>
    <s v="Standard Class"/>
    <s v="MH-18115"/>
    <s v="Mick Hernandez"/>
    <s v="Home Office"/>
    <s v="United States"/>
    <s v="Jackson"/>
    <x v="12"/>
    <n v="49201"/>
    <s v="Central"/>
    <s v="OFF-BI-10000546"/>
    <x v="1"/>
    <s v="Binders"/>
    <s v="Avery Durable Binders"/>
    <n v="14.4"/>
  </r>
  <r>
    <n v="2681"/>
    <s v="CA-2018-127026"/>
    <x v="43"/>
    <x v="276"/>
    <d v="2018-01-27T00:00:00"/>
    <s v="Standard Class"/>
    <s v="MH-18115"/>
    <s v="Mick Hernandez"/>
    <s v="Home Office"/>
    <s v="United States"/>
    <s v="Jackson"/>
    <x v="12"/>
    <n v="49201"/>
    <s v="Central"/>
    <s v="TEC-AC-10002049"/>
    <x v="2"/>
    <s v="Accessories"/>
    <s v="Logitech G19 Programmable Gaming Keyboard"/>
    <n v="619.95000000000005"/>
  </r>
  <r>
    <n v="2682"/>
    <s v="CA-2018-127026"/>
    <x v="43"/>
    <x v="276"/>
    <d v="2018-01-27T00:00:00"/>
    <s v="Standard Class"/>
    <s v="MH-18115"/>
    <s v="Mick Hernandez"/>
    <s v="Home Office"/>
    <s v="United States"/>
    <s v="Jackson"/>
    <x v="12"/>
    <n v="49201"/>
    <s v="Central"/>
    <s v="OFF-BI-10001196"/>
    <x v="1"/>
    <s v="Binders"/>
    <s v="Avery Flip-Chart Easel Binder, Black"/>
    <n v="89.52"/>
  </r>
  <r>
    <n v="2683"/>
    <s v="CA-2018-127026"/>
    <x v="43"/>
    <x v="276"/>
    <d v="2018-01-27T00:00:00"/>
    <s v="Standard Class"/>
    <s v="MH-18115"/>
    <s v="Mick Hernandez"/>
    <s v="Home Office"/>
    <s v="United States"/>
    <s v="Jackson"/>
    <x v="12"/>
    <n v="49201"/>
    <s v="Central"/>
    <s v="TEC-MA-10002981"/>
    <x v="2"/>
    <s v="Machines"/>
    <s v="I.R.I.S IRISCard Anywhere 5 Card Scanner"/>
    <n v="350.97300000000001"/>
  </r>
  <r>
    <n v="2684"/>
    <s v="CA-2018-127026"/>
    <x v="43"/>
    <x v="276"/>
    <d v="2018-01-27T00:00:00"/>
    <s v="Standard Class"/>
    <s v="MH-18115"/>
    <s v="Mick Hernandez"/>
    <s v="Home Office"/>
    <s v="United States"/>
    <s v="Jackson"/>
    <x v="12"/>
    <n v="49201"/>
    <s v="Central"/>
    <s v="TEC-PH-10003601"/>
    <x v="2"/>
    <s v="Phones"/>
    <s v="Ativa D5772 2-Line 5.8GHz Digital Expandable Corded/Cordless Phone System with Answering &amp; Caller ID/Call Waiting, Black/Silver"/>
    <n v="164.99"/>
  </r>
  <r>
    <n v="2685"/>
    <s v="CA-2018-137085"/>
    <x v="39"/>
    <x v="222"/>
    <d v="2018-07-06T00:00:00"/>
    <s v="Standard Class"/>
    <s v="CT-11995"/>
    <s v="Carol Triggs"/>
    <s v="Consumer"/>
    <s v="United States"/>
    <s v="Los Angeles"/>
    <x v="1"/>
    <n v="90004"/>
    <s v="West"/>
    <s v="OFF-BI-10000632"/>
    <x v="1"/>
    <s v="Binders"/>
    <s v="Satellite Sectional Post Binders"/>
    <n v="312.55200000000002"/>
  </r>
  <r>
    <n v="2686"/>
    <s v="CA-2017-133123"/>
    <x v="22"/>
    <x v="47"/>
    <d v="2017-09-11T00:00:00"/>
    <s v="Standard Class"/>
    <s v="KB-16315"/>
    <s v="Karl Braun"/>
    <s v="Consumer"/>
    <s v="United States"/>
    <s v="Thomasville"/>
    <x v="3"/>
    <n v="27360"/>
    <s v="South"/>
    <s v="OFF-EN-10003055"/>
    <x v="1"/>
    <s v="Envelopes"/>
    <s v="Blue String-Tie &amp; Button Interoffice Envelopes, 10 x 13"/>
    <n v="95.951999999999998"/>
  </r>
  <r>
    <n v="2687"/>
    <s v="CA-2017-133123"/>
    <x v="22"/>
    <x v="47"/>
    <d v="2017-09-11T00:00:00"/>
    <s v="Standard Class"/>
    <s v="KB-16315"/>
    <s v="Karl Braun"/>
    <s v="Consumer"/>
    <s v="United States"/>
    <s v="Thomasville"/>
    <x v="3"/>
    <n v="27360"/>
    <s v="South"/>
    <s v="OFF-BI-10001031"/>
    <x v="1"/>
    <s v="Binders"/>
    <s v="Pressboard Data Binders by Wilson Jones"/>
    <n v="3.2040000000000002"/>
  </r>
  <r>
    <n v="2688"/>
    <s v="US-2017-128195"/>
    <x v="44"/>
    <x v="578"/>
    <d v="2017-08-05T00:00:00"/>
    <s v="First Class"/>
    <s v="RA-19285"/>
    <s v="Ralph Arnett"/>
    <s v="Consumer"/>
    <s v="United States"/>
    <s v="Peoria"/>
    <x v="10"/>
    <n v="61604"/>
    <s v="Central"/>
    <s v="OFF-BI-10002003"/>
    <x v="1"/>
    <s v="Binders"/>
    <s v="Ibico Presentation Index for Binding Systems"/>
    <n v="3.98"/>
  </r>
  <r>
    <n v="2689"/>
    <s v="CA-2016-153220"/>
    <x v="6"/>
    <x v="768"/>
    <d v="2016-11-14T00:00:00"/>
    <s v="First Class"/>
    <s v="YC-21895"/>
    <s v="Yoseph Carroll"/>
    <s v="Corporate"/>
    <s v="United States"/>
    <s v="Los Angeles"/>
    <x v="1"/>
    <n v="90032"/>
    <s v="West"/>
    <s v="OFF-PA-10003016"/>
    <x v="1"/>
    <s v="Paper"/>
    <s v="Adams &quot;While You Were Out&quot; Message Pads"/>
    <n v="15.7"/>
  </r>
  <r>
    <n v="2690"/>
    <s v="CA-2015-123064"/>
    <x v="38"/>
    <x v="479"/>
    <d v="2015-07-02T00:00:00"/>
    <s v="First Class"/>
    <s v="RA-19915"/>
    <s v="Russell Applegate"/>
    <s v="Consumer"/>
    <s v="United States"/>
    <s v="Chicago"/>
    <x v="10"/>
    <n v="60653"/>
    <s v="Central"/>
    <s v="OFF-AR-10004582"/>
    <x v="1"/>
    <s v="Art"/>
    <s v="BIC Brite Liner Grip Highlighters"/>
    <n v="5.2480000000000002"/>
  </r>
  <r>
    <n v="2691"/>
    <s v="CA-2018-156412"/>
    <x v="4"/>
    <x v="769"/>
    <d v="2018-12-08T00:00:00"/>
    <s v="Standard Class"/>
    <s v="CM-12160"/>
    <s v="Charles McCrossin"/>
    <s v="Consumer"/>
    <s v="United States"/>
    <s v="Philadelphia"/>
    <x v="9"/>
    <n v="19134"/>
    <s v="East"/>
    <s v="OFF-BI-10004364"/>
    <x v="1"/>
    <s v="Binders"/>
    <s v="Storex Dura Pro Binders"/>
    <n v="5.3460000000000001"/>
  </r>
  <r>
    <n v="2692"/>
    <s v="US-2017-144211"/>
    <x v="8"/>
    <x v="770"/>
    <d v="2017-09-02T00:00:00"/>
    <s v="Standard Class"/>
    <s v="CS-12130"/>
    <s v="Chad Sievert"/>
    <s v="Consumer"/>
    <s v="United States"/>
    <s v="Englewood"/>
    <x v="22"/>
    <n v="80112"/>
    <s v="West"/>
    <s v="OFF-PA-10002246"/>
    <x v="1"/>
    <s v="Paper"/>
    <s v="Wirebound Four 2-3/4 x 5 Forms per Page, 400 Sets per Book"/>
    <n v="15.48"/>
  </r>
  <r>
    <n v="2693"/>
    <s v="US-2017-144211"/>
    <x v="8"/>
    <x v="770"/>
    <d v="2017-09-02T00:00:00"/>
    <s v="Standard Class"/>
    <s v="CS-12130"/>
    <s v="Chad Sievert"/>
    <s v="Consumer"/>
    <s v="United States"/>
    <s v="Englewood"/>
    <x v="22"/>
    <n v="80112"/>
    <s v="West"/>
    <s v="TEC-PH-10002890"/>
    <x v="2"/>
    <s v="Phones"/>
    <s v="AT&amp;T 17929 Lendline Telephone"/>
    <n v="108.57599999999999"/>
  </r>
  <r>
    <n v="2694"/>
    <s v="CA-2017-138079"/>
    <x v="43"/>
    <x v="115"/>
    <d v="2017-01-28T00:00:00"/>
    <s v="Standard Class"/>
    <s v="AJ-10795"/>
    <s v="Anthony Johnson"/>
    <s v="Corporate"/>
    <s v="United States"/>
    <s v="Seattle"/>
    <x v="4"/>
    <n v="98115"/>
    <s v="West"/>
    <s v="FUR-FU-10001475"/>
    <x v="0"/>
    <s v="Furnishings"/>
    <s v="Contract Clock, 14&quot;, Brown"/>
    <n v="109.9"/>
  </r>
  <r>
    <n v="2695"/>
    <s v="CA-2015-143182"/>
    <x v="2"/>
    <x v="771"/>
    <d v="2015-10-20T00:00:00"/>
    <s v="Standard Class"/>
    <s v="DL-12865"/>
    <s v="Dan Lawera"/>
    <s v="Consumer"/>
    <s v="United States"/>
    <s v="Hialeah"/>
    <x v="2"/>
    <n v="33012"/>
    <s v="South"/>
    <s v="FUR-FU-10004270"/>
    <x v="0"/>
    <s v="Furnishings"/>
    <s v="Executive Impressions 13&quot; Clairmont Wall Clock"/>
    <n v="15.384"/>
  </r>
  <r>
    <n v="2696"/>
    <s v="CA-2017-161662"/>
    <x v="25"/>
    <x v="569"/>
    <d v="2017-02-09T00:00:00"/>
    <s v="First Class"/>
    <s v="BE-11410"/>
    <s v="Bobby Elias"/>
    <s v="Consumer"/>
    <s v="United States"/>
    <s v="Lancaster"/>
    <x v="24"/>
    <n v="43130"/>
    <s v="East"/>
    <s v="OFF-PA-10003465"/>
    <x v="1"/>
    <s v="Paper"/>
    <s v="Xerox 1912"/>
    <n v="30.352"/>
  </r>
  <r>
    <n v="2697"/>
    <s v="CA-2015-145317"/>
    <x v="37"/>
    <x v="772"/>
    <d v="2015-03-23T00:00:00"/>
    <s v="Standard Class"/>
    <s v="SM-20320"/>
    <s v="Sean Miller"/>
    <s v="Home Office"/>
    <s v="United States"/>
    <s v="Jacksonville"/>
    <x v="2"/>
    <n v="32216"/>
    <s v="South"/>
    <s v="TEC-MA-10003626"/>
    <x v="2"/>
    <s v="Machines"/>
    <s v="Hewlett-Packard Deskjet 6540 Color Inkjet Printer"/>
    <n v="821.3"/>
  </r>
  <r>
    <n v="2698"/>
    <s v="CA-2015-145317"/>
    <x v="37"/>
    <x v="772"/>
    <d v="2015-03-23T00:00:00"/>
    <s v="Standard Class"/>
    <s v="SM-20320"/>
    <s v="Sean Miller"/>
    <s v="Home Office"/>
    <s v="United States"/>
    <s v="Jacksonville"/>
    <x v="2"/>
    <n v="32216"/>
    <s v="South"/>
    <s v="TEC-MA-10002412"/>
    <x v="2"/>
    <s v="Machines"/>
    <s v="Cisco TelePresence System EX90 Videoconferencing Unit"/>
    <n v="22638.48"/>
  </r>
  <r>
    <n v="2699"/>
    <s v="CA-2015-145317"/>
    <x v="37"/>
    <x v="772"/>
    <d v="2015-03-23T00:00:00"/>
    <s v="Standard Class"/>
    <s v="SM-20320"/>
    <s v="Sean Miller"/>
    <s v="Home Office"/>
    <s v="United States"/>
    <s v="Jacksonville"/>
    <x v="2"/>
    <n v="32216"/>
    <s v="South"/>
    <s v="OFF-PA-10001804"/>
    <x v="1"/>
    <s v="Paper"/>
    <s v="Xerox 195"/>
    <n v="21.376000000000001"/>
  </r>
  <r>
    <n v="2700"/>
    <s v="CA-2015-145317"/>
    <x v="37"/>
    <x v="772"/>
    <d v="2015-03-23T00:00:00"/>
    <s v="Standard Class"/>
    <s v="SM-20320"/>
    <s v="Sean Miller"/>
    <s v="Home Office"/>
    <s v="United States"/>
    <s v="Jacksonville"/>
    <x v="2"/>
    <n v="32216"/>
    <s v="South"/>
    <s v="OFF-AR-10003183"/>
    <x v="1"/>
    <s v="Art"/>
    <s v="Avery Fluorescent Highlighter Four-Color Set"/>
    <n v="8.016"/>
  </r>
  <r>
    <n v="2701"/>
    <s v="CA-2015-145317"/>
    <x v="37"/>
    <x v="772"/>
    <d v="2015-03-23T00:00:00"/>
    <s v="Standard Class"/>
    <s v="SM-20320"/>
    <s v="Sean Miller"/>
    <s v="Home Office"/>
    <s v="United States"/>
    <s v="Jacksonville"/>
    <x v="2"/>
    <n v="32216"/>
    <s v="South"/>
    <s v="FUR-FU-10004270"/>
    <x v="0"/>
    <s v="Furnishings"/>
    <s v="Executive Impressions 13&quot; Clairmont Wall Clock"/>
    <n v="30.768000000000001"/>
  </r>
  <r>
    <n v="2702"/>
    <s v="CA-2015-145317"/>
    <x v="37"/>
    <x v="772"/>
    <d v="2015-03-23T00:00:00"/>
    <s v="Standard Class"/>
    <s v="SM-20320"/>
    <s v="Sean Miller"/>
    <s v="Home Office"/>
    <s v="United States"/>
    <s v="Jacksonville"/>
    <x v="2"/>
    <n v="32216"/>
    <s v="South"/>
    <s v="OFF-FA-10003112"/>
    <x v="1"/>
    <s v="Fasteners"/>
    <s v="Staples"/>
    <n v="18.936"/>
  </r>
  <r>
    <n v="2703"/>
    <s v="CA-2015-145317"/>
    <x v="37"/>
    <x v="772"/>
    <d v="2015-03-23T00:00:00"/>
    <s v="Standard Class"/>
    <s v="SM-20320"/>
    <s v="Sean Miller"/>
    <s v="Home Office"/>
    <s v="United States"/>
    <s v="Jacksonville"/>
    <x v="2"/>
    <n v="32216"/>
    <s v="South"/>
    <s v="FUR-FU-10001986"/>
    <x v="0"/>
    <s v="Furnishings"/>
    <s v="Dana Fluorescent Magnifying Lamp, White, 36&quot;"/>
    <n v="122.352"/>
  </r>
  <r>
    <n v="2704"/>
    <s v="CA-2015-143413"/>
    <x v="23"/>
    <x v="773"/>
    <d v="2015-05-30T00:00:00"/>
    <s v="Standard Class"/>
    <s v="RP-19390"/>
    <s v="Resi PÃ¶lking"/>
    <s v="Consumer"/>
    <s v="United States"/>
    <s v="Baltimore"/>
    <x v="39"/>
    <n v="21215"/>
    <s v="East"/>
    <s v="OFF-PA-10002319"/>
    <x v="1"/>
    <s v="Paper"/>
    <s v="Xerox 1944"/>
    <n v="116.28"/>
  </r>
  <r>
    <n v="2705"/>
    <s v="CA-2018-156818"/>
    <x v="45"/>
    <x v="497"/>
    <d v="2018-07-13T00:00:00"/>
    <s v="Second Class"/>
    <s v="JD-16015"/>
    <s v="Joy Daniels"/>
    <s v="Consumer"/>
    <s v="United States"/>
    <s v="New York City"/>
    <x v="15"/>
    <n v="10009"/>
    <s v="East"/>
    <s v="TEC-AC-10002323"/>
    <x v="2"/>
    <s v="Accessories"/>
    <s v="SanDisk Ultra 32 GB MicroSDHC Class 10 Memory Card"/>
    <n v="132.6"/>
  </r>
  <r>
    <n v="2706"/>
    <s v="CA-2018-155873"/>
    <x v="1"/>
    <x v="114"/>
    <d v="2018-06-21T00:00:00"/>
    <s v="Standard Class"/>
    <s v="AB-10255"/>
    <s v="Alejandro Ballentine"/>
    <s v="Home Office"/>
    <s v="United States"/>
    <s v="Carlsbad"/>
    <x v="27"/>
    <n v="88220"/>
    <s v="West"/>
    <s v="OFF-SU-10001165"/>
    <x v="1"/>
    <s v="Supplies"/>
    <s v="Acme Elite Stainless Steel Scissors"/>
    <n v="16.68"/>
  </r>
  <r>
    <n v="2707"/>
    <s v="CA-2018-155873"/>
    <x v="1"/>
    <x v="114"/>
    <d v="2018-06-21T00:00:00"/>
    <s v="Standard Class"/>
    <s v="AB-10255"/>
    <s v="Alejandro Ballentine"/>
    <s v="Home Office"/>
    <s v="United States"/>
    <s v="Carlsbad"/>
    <x v="27"/>
    <n v="88220"/>
    <s v="West"/>
    <s v="OFF-PA-10001246"/>
    <x v="1"/>
    <s v="Paper"/>
    <s v="Xerox 215"/>
    <n v="19.440000000000001"/>
  </r>
  <r>
    <n v="2708"/>
    <s v="CA-2018-155873"/>
    <x v="1"/>
    <x v="114"/>
    <d v="2018-06-21T00:00:00"/>
    <s v="Standard Class"/>
    <s v="AB-10255"/>
    <s v="Alejandro Ballentine"/>
    <s v="Home Office"/>
    <s v="United States"/>
    <s v="Carlsbad"/>
    <x v="27"/>
    <n v="88220"/>
    <s v="West"/>
    <s v="OFF-PA-10001815"/>
    <x v="1"/>
    <s v="Paper"/>
    <s v="Xerox 1885"/>
    <n v="192.16"/>
  </r>
  <r>
    <n v="2709"/>
    <s v="CA-2016-121797"/>
    <x v="31"/>
    <x v="564"/>
    <d v="2016-02-06T00:00:00"/>
    <s v="Standard Class"/>
    <s v="CC-12145"/>
    <s v="Charles Crestani"/>
    <s v="Consumer"/>
    <s v="United States"/>
    <s v="Los Angeles"/>
    <x v="1"/>
    <n v="90049"/>
    <s v="West"/>
    <s v="FUR-FU-10001876"/>
    <x v="0"/>
    <s v="Furnishings"/>
    <s v="Computer Room Manger, 14&quot;"/>
    <n v="227.36"/>
  </r>
  <r>
    <n v="2710"/>
    <s v="CA-2016-121797"/>
    <x v="31"/>
    <x v="564"/>
    <d v="2016-02-06T00:00:00"/>
    <s v="Standard Class"/>
    <s v="CC-12145"/>
    <s v="Charles Crestani"/>
    <s v="Consumer"/>
    <s v="United States"/>
    <s v="Los Angeles"/>
    <x v="1"/>
    <n v="90049"/>
    <s v="West"/>
    <s v="TEC-MA-10000488"/>
    <x v="2"/>
    <s v="Machines"/>
    <s v="Bady BDG101FRU Card Printer"/>
    <n v="1919.9760000000001"/>
  </r>
  <r>
    <n v="2711"/>
    <s v="US-2016-120572"/>
    <x v="33"/>
    <x v="555"/>
    <d v="2016-12-15T00:00:00"/>
    <s v="Standard Class"/>
    <s v="GH-14425"/>
    <s v="Gary Hwang"/>
    <s v="Consumer"/>
    <s v="United States"/>
    <s v="Jacksonville"/>
    <x v="2"/>
    <n v="32216"/>
    <s v="South"/>
    <s v="OFF-BI-10001098"/>
    <x v="1"/>
    <s v="Binders"/>
    <s v="Acco D-Ring Binder w/DublLock"/>
    <n v="12.827999999999999"/>
  </r>
  <r>
    <n v="2712"/>
    <s v="CA-2018-132430"/>
    <x v="32"/>
    <x v="449"/>
    <d v="2018-10-11T00:00:00"/>
    <s v="First Class"/>
    <s v="CP-12085"/>
    <s v="Cathy Prescott"/>
    <s v="Corporate"/>
    <s v="United States"/>
    <s v="Lakewood"/>
    <x v="24"/>
    <n v="44107"/>
    <s v="East"/>
    <s v="FUR-FU-10003577"/>
    <x v="0"/>
    <s v="Furnishings"/>
    <s v="Nu-Dell Leatherette Frames"/>
    <n v="45.887999999999998"/>
  </r>
  <r>
    <n v="2713"/>
    <s v="CA-2018-146031"/>
    <x v="44"/>
    <x v="570"/>
    <d v="2018-08-01T00:00:00"/>
    <s v="Second Class"/>
    <s v="GM-14440"/>
    <s v="Gary McGarr"/>
    <s v="Consumer"/>
    <s v="United States"/>
    <s v="Troy"/>
    <x v="15"/>
    <n v="12180"/>
    <s v="East"/>
    <s v="OFF-AR-10002656"/>
    <x v="1"/>
    <s v="Art"/>
    <s v="Sanford Liquid Accent Highlighters"/>
    <n v="60.12"/>
  </r>
  <r>
    <n v="2714"/>
    <s v="CA-2015-110100"/>
    <x v="18"/>
    <x v="573"/>
    <d v="2015-04-29T00:00:00"/>
    <s v="Standard Class"/>
    <s v="LC-16885"/>
    <s v="Lena Creighton"/>
    <s v="Consumer"/>
    <s v="United States"/>
    <s v="Wilmington"/>
    <x v="3"/>
    <n v="28403"/>
    <s v="South"/>
    <s v="TEC-PH-10004531"/>
    <x v="2"/>
    <s v="Phones"/>
    <s v="AT&amp;T CL2909"/>
    <n v="302.37599999999998"/>
  </r>
  <r>
    <n v="2715"/>
    <s v="CA-2016-103723"/>
    <x v="4"/>
    <x v="494"/>
    <d v="2016-12-06T00:00:00"/>
    <s v="Standard Class"/>
    <s v="BT-11305"/>
    <s v="Beth Thompson"/>
    <s v="Home Office"/>
    <s v="United States"/>
    <s v="Seattle"/>
    <x v="4"/>
    <n v="98105"/>
    <s v="West"/>
    <s v="OFF-AR-10003251"/>
    <x v="1"/>
    <s v="Art"/>
    <s v="Prang Drawing Pencil Set"/>
    <n v="13.9"/>
  </r>
  <r>
    <n v="2716"/>
    <s v="CA-2015-127187"/>
    <x v="4"/>
    <x v="774"/>
    <d v="2015-12-08T00:00:00"/>
    <s v="Standard Class"/>
    <s v="CP-12085"/>
    <s v="Cathy Prescott"/>
    <s v="Corporate"/>
    <s v="United States"/>
    <s v="New York City"/>
    <x v="15"/>
    <n v="10024"/>
    <s v="East"/>
    <s v="TEC-PH-10000673"/>
    <x v="2"/>
    <s v="Phones"/>
    <s v="Plantronics Voyager Pro HD - Bluetooth Headset"/>
    <n v="129.97999999999999"/>
  </r>
  <r>
    <n v="2717"/>
    <s v="CA-2018-128475"/>
    <x v="8"/>
    <x v="775"/>
    <d v="2018-09-01T00:00:00"/>
    <s v="Standard Class"/>
    <s v="SC-20680"/>
    <s v="Steve Carroll"/>
    <s v="Home Office"/>
    <s v="United States"/>
    <s v="Columbus"/>
    <x v="32"/>
    <n v="31907"/>
    <s v="South"/>
    <s v="TEC-AC-10000158"/>
    <x v="2"/>
    <s v="Accessories"/>
    <s v="Sony 64GB Class 10 Micro SDHC R40 Memory Card"/>
    <n v="71.98"/>
  </r>
  <r>
    <n v="2718"/>
    <s v="CA-2015-100006"/>
    <x v="14"/>
    <x v="557"/>
    <d v="2015-09-13T00:00:00"/>
    <s v="Standard Class"/>
    <s v="DK-13375"/>
    <s v="Dennis Kane"/>
    <s v="Consumer"/>
    <s v="United States"/>
    <s v="New York City"/>
    <x v="15"/>
    <n v="10024"/>
    <s v="East"/>
    <s v="TEC-PH-10002075"/>
    <x v="2"/>
    <s v="Phones"/>
    <s v="AT&amp;T EL51110 DECT"/>
    <n v="377.97"/>
  </r>
  <r>
    <n v="2719"/>
    <s v="CA-2018-144827"/>
    <x v="33"/>
    <x v="202"/>
    <d v="2018-12-27T00:00:00"/>
    <s v="Standard Class"/>
    <s v="SE-20110"/>
    <s v="Sanjit Engle"/>
    <s v="Consumer"/>
    <s v="United States"/>
    <s v="Costa Mesa"/>
    <x v="1"/>
    <n v="92627"/>
    <s v="West"/>
    <s v="OFF-ST-10004340"/>
    <x v="1"/>
    <s v="Storage"/>
    <s v="Fellowes Mobile File Cart, Black"/>
    <n v="124.36"/>
  </r>
  <r>
    <n v="2720"/>
    <s v="CA-2015-110030"/>
    <x v="19"/>
    <x v="776"/>
    <d v="2015-12-08T00:00:00"/>
    <s v="Second Class"/>
    <s v="LF-17185"/>
    <s v="Luke Foster"/>
    <s v="Consumer"/>
    <s v="United States"/>
    <s v="Houston"/>
    <x v="5"/>
    <n v="77095"/>
    <s v="Central"/>
    <s v="FUR-FU-10002759"/>
    <x v="0"/>
    <s v="Furnishings"/>
    <s v="12-1/2 Diameter Round Wall Clock"/>
    <n v="23.975999999999999"/>
  </r>
  <r>
    <n v="2721"/>
    <s v="CA-2015-121286"/>
    <x v="0"/>
    <x v="130"/>
    <d v="2015-11-08T00:00:00"/>
    <s v="Second Class"/>
    <s v="ON-18715"/>
    <s v="Odella Nelson"/>
    <s v="Corporate"/>
    <s v="United States"/>
    <s v="Cary"/>
    <x v="3"/>
    <n v="27511"/>
    <s v="South"/>
    <s v="OFF-FA-10000585"/>
    <x v="1"/>
    <s v="Fasteners"/>
    <s v="OIC Bulk Pack Metal Binder Clips"/>
    <n v="8.3759999999999994"/>
  </r>
  <r>
    <n v="2722"/>
    <s v="CA-2015-121286"/>
    <x v="0"/>
    <x v="130"/>
    <d v="2015-11-08T00:00:00"/>
    <s v="Second Class"/>
    <s v="ON-18715"/>
    <s v="Odella Nelson"/>
    <s v="Corporate"/>
    <s v="United States"/>
    <s v="Cary"/>
    <x v="3"/>
    <n v="27511"/>
    <s v="South"/>
    <s v="OFF-AP-10004859"/>
    <x v="1"/>
    <s v="Appliances"/>
    <s v="Acco 6 Outlet Guardian Premium Surge Suppressor"/>
    <n v="58.24"/>
  </r>
  <r>
    <n v="2723"/>
    <s v="CA-2017-164735"/>
    <x v="29"/>
    <x v="167"/>
    <d v="2017-04-19T00:00:00"/>
    <s v="Second Class"/>
    <s v="TB-21400"/>
    <s v="Tom Boeckenhauer"/>
    <s v="Consumer"/>
    <s v="United States"/>
    <s v="Alexandria"/>
    <x v="17"/>
    <n v="22304"/>
    <s v="South"/>
    <s v="OFF-ST-10001558"/>
    <x v="1"/>
    <s v="Storage"/>
    <s v="Acco Perma 4000 Stacking Storage Drawers"/>
    <n v="81.2"/>
  </r>
  <r>
    <n v="2724"/>
    <s v="CA-2015-153479"/>
    <x v="32"/>
    <x v="777"/>
    <d v="2015-10-08T00:00:00"/>
    <s v="Standard Class"/>
    <s v="DF-13135"/>
    <s v="David Flashing"/>
    <s v="Consumer"/>
    <s v="United States"/>
    <s v="Vallejo"/>
    <x v="1"/>
    <n v="94591"/>
    <s v="West"/>
    <s v="OFF-LA-10004689"/>
    <x v="1"/>
    <s v="Labels"/>
    <s v="Avery 512"/>
    <n v="14.45"/>
  </r>
  <r>
    <n v="2725"/>
    <s v="CA-2015-153479"/>
    <x v="32"/>
    <x v="777"/>
    <d v="2015-10-08T00:00:00"/>
    <s v="Standard Class"/>
    <s v="DF-13135"/>
    <s v="David Flashing"/>
    <s v="Consumer"/>
    <s v="United States"/>
    <s v="Vallejo"/>
    <x v="1"/>
    <n v="94591"/>
    <s v="West"/>
    <s v="OFF-BI-10002867"/>
    <x v="1"/>
    <s v="Binders"/>
    <s v="GBC Recycled Regency Composition Covers"/>
    <n v="95.647999999999996"/>
  </r>
  <r>
    <n v="2726"/>
    <s v="CA-2018-149888"/>
    <x v="0"/>
    <x v="659"/>
    <d v="2018-11-13T00:00:00"/>
    <s v="Standard Class"/>
    <s v="EP-13915"/>
    <s v="Emily Phan"/>
    <s v="Consumer"/>
    <s v="United States"/>
    <s v="Philadelphia"/>
    <x v="9"/>
    <n v="19120"/>
    <s v="East"/>
    <s v="TEC-PH-10003811"/>
    <x v="2"/>
    <s v="Phones"/>
    <s v="Jabra Supreme Plus Driver EditionÂ Headset"/>
    <n v="359.97"/>
  </r>
  <r>
    <n v="2727"/>
    <s v="CA-2018-149888"/>
    <x v="0"/>
    <x v="659"/>
    <d v="2018-11-13T00:00:00"/>
    <s v="Standard Class"/>
    <s v="EP-13915"/>
    <s v="Emily Phan"/>
    <s v="Consumer"/>
    <s v="United States"/>
    <s v="Philadelphia"/>
    <x v="9"/>
    <n v="19120"/>
    <s v="East"/>
    <s v="FUR-TA-10000849"/>
    <x v="0"/>
    <s v="Tables"/>
    <s v="Bevis Rectangular Conference Tables"/>
    <n v="350.35199999999998"/>
  </r>
  <r>
    <n v="2728"/>
    <s v="CA-2018-119193"/>
    <x v="33"/>
    <x v="66"/>
    <d v="2018-12-24T00:00:00"/>
    <s v="First Class"/>
    <s v="SK-19990"/>
    <s v="Sally Knutson"/>
    <s v="Consumer"/>
    <s v="United States"/>
    <s v="Toledo"/>
    <x v="24"/>
    <n v="43615"/>
    <s v="East"/>
    <s v="OFF-BI-10000848"/>
    <x v="1"/>
    <s v="Binders"/>
    <s v="Angle-D Ring Binders"/>
    <n v="1.641"/>
  </r>
  <r>
    <n v="2729"/>
    <s v="CA-2018-119193"/>
    <x v="33"/>
    <x v="66"/>
    <d v="2018-12-24T00:00:00"/>
    <s v="First Class"/>
    <s v="SK-19990"/>
    <s v="Sally Knutson"/>
    <s v="Consumer"/>
    <s v="United States"/>
    <s v="Toledo"/>
    <x v="24"/>
    <n v="43615"/>
    <s v="East"/>
    <s v="TEC-PH-10003072"/>
    <x v="2"/>
    <s v="Phones"/>
    <s v="Panasonic KX-TG9541B DECT 6.0 Digital 2-Line Expandable Cordless Phone With Digital Answering System"/>
    <n v="629.95799999999997"/>
  </r>
  <r>
    <n v="2730"/>
    <s v="CA-2018-104801"/>
    <x v="40"/>
    <x v="778"/>
    <d v="2018-02-19T00:00:00"/>
    <s v="Standard Class"/>
    <s v="FH-14350"/>
    <s v="Fred Harton"/>
    <s v="Consumer"/>
    <s v="United States"/>
    <s v="Seattle"/>
    <x v="4"/>
    <n v="98105"/>
    <s v="West"/>
    <s v="OFF-AR-10001547"/>
    <x v="1"/>
    <s v="Art"/>
    <s v="Newell 311"/>
    <n v="6.63"/>
  </r>
  <r>
    <n v="2731"/>
    <s v="CA-2018-104801"/>
    <x v="40"/>
    <x v="778"/>
    <d v="2018-02-19T00:00:00"/>
    <s v="Standard Class"/>
    <s v="FH-14350"/>
    <s v="Fred Harton"/>
    <s v="Consumer"/>
    <s v="United States"/>
    <s v="Seattle"/>
    <x v="4"/>
    <n v="98105"/>
    <s v="West"/>
    <s v="TEC-AC-10001838"/>
    <x v="2"/>
    <s v="Accessories"/>
    <s v="Razer Tiamat Over Ear 7.1 Surround Sound PC Gaming Headset"/>
    <n v="799.96"/>
  </r>
  <r>
    <n v="2732"/>
    <s v="CA-2018-104801"/>
    <x v="40"/>
    <x v="778"/>
    <d v="2018-02-19T00:00:00"/>
    <s v="Standard Class"/>
    <s v="FH-14350"/>
    <s v="Fred Harton"/>
    <s v="Consumer"/>
    <s v="United States"/>
    <s v="Seattle"/>
    <x v="4"/>
    <n v="98105"/>
    <s v="West"/>
    <s v="FUR-FU-10004017"/>
    <x v="0"/>
    <s v="Furnishings"/>
    <s v="Tenex Contemporary Contur Chairmats for Low and Medium Pile Carpet, Computer, 39&quot; x 49&quot;"/>
    <n v="107.53"/>
  </r>
  <r>
    <n v="2733"/>
    <s v="CA-2015-107594"/>
    <x v="38"/>
    <x v="779"/>
    <d v="2015-07-06T00:00:00"/>
    <s v="Standard Class"/>
    <s v="EH-13945"/>
    <s v="Eric Hoffmann"/>
    <s v="Consumer"/>
    <s v="United States"/>
    <s v="Plainfield"/>
    <x v="30"/>
    <n v="7060"/>
    <s v="East"/>
    <s v="TEC-PH-10002923"/>
    <x v="2"/>
    <s v="Phones"/>
    <s v="Logitech B530 USBÂ HeadsetÂ -Â headsetÂ - Full size, Binaural"/>
    <n v="73.98"/>
  </r>
  <r>
    <n v="2734"/>
    <s v="CA-2015-107594"/>
    <x v="38"/>
    <x v="779"/>
    <d v="2015-07-06T00:00:00"/>
    <s v="Standard Class"/>
    <s v="EH-13945"/>
    <s v="Eric Hoffmann"/>
    <s v="Consumer"/>
    <s v="United States"/>
    <s v="Plainfield"/>
    <x v="30"/>
    <n v="7060"/>
    <s v="East"/>
    <s v="OFF-AR-10000716"/>
    <x v="1"/>
    <s v="Art"/>
    <s v="DIXON Ticonderoga Erasable Checking Pencils"/>
    <n v="5.58"/>
  </r>
  <r>
    <n v="2735"/>
    <s v="CA-2016-129770"/>
    <x v="52"/>
    <x v="780"/>
    <d v="2016-02-23T00:00:00"/>
    <s v="Second Class"/>
    <s v="JE-15715"/>
    <s v="Joe Elijah"/>
    <s v="Consumer"/>
    <s v="United States"/>
    <s v="Las Cruces"/>
    <x v="27"/>
    <n v="88001"/>
    <s v="West"/>
    <s v="OFF-PA-10000249"/>
    <x v="1"/>
    <s v="Paper"/>
    <s v="Easy-staple paper"/>
    <n v="49.12"/>
  </r>
  <r>
    <n v="2736"/>
    <s v="CA-2016-115798"/>
    <x v="26"/>
    <x v="50"/>
    <d v="2016-11-19T00:00:00"/>
    <s v="Standard Class"/>
    <s v="KL-16645"/>
    <s v="Ken Lonsdale"/>
    <s v="Consumer"/>
    <s v="United States"/>
    <s v="Newark"/>
    <x v="13"/>
    <n v="19711"/>
    <s v="East"/>
    <s v="TEC-PH-10003691"/>
    <x v="2"/>
    <s v="Phones"/>
    <s v="BlackBerry Q10"/>
    <n v="377.97"/>
  </r>
  <r>
    <n v="2737"/>
    <s v="CA-2016-115798"/>
    <x v="26"/>
    <x v="50"/>
    <d v="2016-11-19T00:00:00"/>
    <s v="Standard Class"/>
    <s v="KL-16645"/>
    <s v="Ken Lonsdale"/>
    <s v="Consumer"/>
    <s v="United States"/>
    <s v="Newark"/>
    <x v="13"/>
    <n v="19711"/>
    <s v="East"/>
    <s v="OFF-PA-10001560"/>
    <x v="1"/>
    <s v="Paper"/>
    <s v="Adams Telephone Message Books, 5 1/4â€ x 11â€"/>
    <n v="42.28"/>
  </r>
  <r>
    <n v="2738"/>
    <s v="CA-2016-115798"/>
    <x v="26"/>
    <x v="50"/>
    <d v="2016-11-19T00:00:00"/>
    <s v="Standard Class"/>
    <s v="KL-16645"/>
    <s v="Ken Lonsdale"/>
    <s v="Consumer"/>
    <s v="United States"/>
    <s v="Newark"/>
    <x v="13"/>
    <n v="19711"/>
    <s v="East"/>
    <s v="FUR-BO-10004467"/>
    <x v="0"/>
    <s v="Bookcases"/>
    <s v="Bestar Classic Bookcase"/>
    <n v="299.97000000000003"/>
  </r>
  <r>
    <n v="2739"/>
    <s v="CA-2016-115798"/>
    <x v="26"/>
    <x v="50"/>
    <d v="2016-11-19T00:00:00"/>
    <s v="Standard Class"/>
    <s v="KL-16645"/>
    <s v="Ken Lonsdale"/>
    <s v="Consumer"/>
    <s v="United States"/>
    <s v="Newark"/>
    <x v="13"/>
    <n v="19711"/>
    <s v="East"/>
    <s v="TEC-PH-10001819"/>
    <x v="2"/>
    <s v="Phones"/>
    <s v="Innergie mMini Combo Duo USB Travel Charging Kit"/>
    <n v="89.98"/>
  </r>
  <r>
    <n v="2740"/>
    <s v="CA-2018-122707"/>
    <x v="3"/>
    <x v="513"/>
    <d v="2018-04-18T00:00:00"/>
    <s v="First Class"/>
    <s v="EB-13750"/>
    <s v="Edward Becker"/>
    <s v="Corporate"/>
    <s v="United States"/>
    <s v="Hoover"/>
    <x v="19"/>
    <n v="35244"/>
    <s v="South"/>
    <s v="OFF-SU-10000157"/>
    <x v="1"/>
    <s v="Supplies"/>
    <s v="Compact Automatic Electric Letter Opener"/>
    <n v="477.24"/>
  </r>
  <r>
    <n v="2741"/>
    <s v="CA-2018-122707"/>
    <x v="3"/>
    <x v="513"/>
    <d v="2018-04-18T00:00:00"/>
    <s v="First Class"/>
    <s v="EB-13750"/>
    <s v="Edward Becker"/>
    <s v="Corporate"/>
    <s v="United States"/>
    <s v="Hoover"/>
    <x v="19"/>
    <n v="35244"/>
    <s v="South"/>
    <s v="TEC-AC-10004227"/>
    <x v="2"/>
    <s v="Accessories"/>
    <s v="SanDisk Ultra 16 GB MicroSDHC Class 10 Memory Card"/>
    <n v="25.98"/>
  </r>
  <r>
    <n v="2742"/>
    <s v="CA-2017-165015"/>
    <x v="51"/>
    <x v="781"/>
    <d v="2017-02-27T00:00:00"/>
    <s v="Second Class"/>
    <s v="BD-11725"/>
    <s v="Bruce Degenhardt"/>
    <s v="Consumer"/>
    <s v="United States"/>
    <s v="Newark"/>
    <x v="24"/>
    <n v="43055"/>
    <s v="East"/>
    <s v="OFF-EN-10003134"/>
    <x v="1"/>
    <s v="Envelopes"/>
    <s v="Staple envelope"/>
    <n v="46.72"/>
  </r>
  <r>
    <n v="2743"/>
    <s v="CA-2015-149244"/>
    <x v="0"/>
    <x v="130"/>
    <d v="2015-11-08T00:00:00"/>
    <s v="Standard Class"/>
    <s v="MS-17530"/>
    <s v="MaryBeth Skach"/>
    <s v="Consumer"/>
    <s v="United States"/>
    <s v="San Diego"/>
    <x v="1"/>
    <n v="92037"/>
    <s v="West"/>
    <s v="FUR-FU-10004671"/>
    <x v="0"/>
    <s v="Furnishings"/>
    <s v="Executive Impressions 12&quot; Wall Clock"/>
    <n v="35.340000000000003"/>
  </r>
  <r>
    <n v="2744"/>
    <s v="CA-2016-140144"/>
    <x v="39"/>
    <x v="782"/>
    <d v="2016-06-25T00:00:00"/>
    <s v="Second Class"/>
    <s v="SC-20770"/>
    <s v="Stewart Carmichael"/>
    <s v="Corporate"/>
    <s v="United States"/>
    <s v="San Francisco"/>
    <x v="1"/>
    <n v="94122"/>
    <s v="West"/>
    <s v="FUR-FU-10002253"/>
    <x v="0"/>
    <s v="Furnishings"/>
    <s v="Howard Miller 13&quot; Diameter Pewter Finish Round Wall Clock"/>
    <n v="257.64"/>
  </r>
  <r>
    <n v="2745"/>
    <s v="CA-2016-140144"/>
    <x v="39"/>
    <x v="782"/>
    <d v="2016-06-25T00:00:00"/>
    <s v="Second Class"/>
    <s v="SC-20770"/>
    <s v="Stewart Carmichael"/>
    <s v="Corporate"/>
    <s v="United States"/>
    <s v="San Francisco"/>
    <x v="1"/>
    <n v="94122"/>
    <s v="West"/>
    <s v="TEC-PH-10002726"/>
    <x v="2"/>
    <s v="Phones"/>
    <s v="netTALK DUO VoIP Telephone Service"/>
    <n v="125.976"/>
  </r>
  <r>
    <n v="2746"/>
    <s v="CA-2018-163321"/>
    <x v="36"/>
    <x v="783"/>
    <d v="2018-08-11T00:00:00"/>
    <s v="Second Class"/>
    <s v="FM-14380"/>
    <s v="Fred McMath"/>
    <s v="Consumer"/>
    <s v="United States"/>
    <s v="Jacksonville"/>
    <x v="3"/>
    <n v="28540"/>
    <s v="South"/>
    <s v="TEC-AC-10004571"/>
    <x v="2"/>
    <s v="Accessories"/>
    <s v="Logitech G700s Rechargeable Gaming Mouse"/>
    <n v="79.992000000000004"/>
  </r>
  <r>
    <n v="2747"/>
    <s v="CA-2015-155887"/>
    <x v="7"/>
    <x v="552"/>
    <d v="2015-05-17T00:00:00"/>
    <s v="Standard Class"/>
    <s v="KT-16480"/>
    <s v="Kean Thornton"/>
    <s v="Consumer"/>
    <s v="United States"/>
    <s v="Franklin"/>
    <x v="31"/>
    <n v="2038"/>
    <s v="East"/>
    <s v="FUR-TA-10002228"/>
    <x v="0"/>
    <s v="Tables"/>
    <s v="Bevis Traditional Conference Table Top, Plinth Base"/>
    <n v="700.05600000000004"/>
  </r>
  <r>
    <n v="2748"/>
    <s v="US-2016-165449"/>
    <x v="5"/>
    <x v="6"/>
    <d v="2016-11-26T00:00:00"/>
    <s v="Standard Class"/>
    <s v="AP-10720"/>
    <s v="Anne Pryor"/>
    <s v="Home Office"/>
    <s v="United States"/>
    <s v="Frisco"/>
    <x v="5"/>
    <n v="75034"/>
    <s v="Central"/>
    <s v="TEC-AC-10004127"/>
    <x v="2"/>
    <s v="Accessories"/>
    <s v="SanDisk Cruzer 8 GB USB Flash Drive"/>
    <n v="27.167999999999999"/>
  </r>
  <r>
    <n v="2749"/>
    <s v="CA-2016-110247"/>
    <x v="19"/>
    <x v="784"/>
    <d v="2016-12-08T00:00:00"/>
    <s v="Standard Class"/>
    <s v="RH-19555"/>
    <s v="Ritsa Hightower"/>
    <s v="Consumer"/>
    <s v="United States"/>
    <s v="Tallahassee"/>
    <x v="2"/>
    <n v="32303"/>
    <s v="South"/>
    <s v="OFF-BI-10001553"/>
    <x v="1"/>
    <s v="Binders"/>
    <s v="SpineVue Locking Slant-D Ring Binders by Cardinal"/>
    <n v="8.2260000000000009"/>
  </r>
  <r>
    <n v="2750"/>
    <s v="US-2015-141257"/>
    <x v="1"/>
    <x v="785"/>
    <d v="2015-06-14T00:00:00"/>
    <s v="Standard Class"/>
    <s v="CS-11950"/>
    <s v="Carlos Soltero"/>
    <s v="Consumer"/>
    <s v="United States"/>
    <s v="Seattle"/>
    <x v="4"/>
    <n v="98115"/>
    <s v="West"/>
    <s v="FUR-CH-10002758"/>
    <x v="0"/>
    <s v="Chairs"/>
    <s v="Hon Deluxe Fabric Upholstered Stacking Chairs, Squared Back"/>
    <n v="585.55200000000002"/>
  </r>
  <r>
    <n v="2751"/>
    <s v="CA-2015-154669"/>
    <x v="36"/>
    <x v="233"/>
    <d v="2015-08-11T00:00:00"/>
    <s v="Second Class"/>
    <s v="TM-21010"/>
    <s v="Tamara Manning"/>
    <s v="Consumer"/>
    <s v="United States"/>
    <s v="Vacaville"/>
    <x v="1"/>
    <n v="95687"/>
    <s v="West"/>
    <s v="OFF-ST-10000532"/>
    <x v="1"/>
    <s v="Storage"/>
    <s v="Advantus Rolling Drawer Organizers"/>
    <n v="423.28"/>
  </r>
  <r>
    <n v="2752"/>
    <s v="CA-2015-158029"/>
    <x v="23"/>
    <x v="542"/>
    <d v="2015-05-30T00:00:00"/>
    <s v="Standard Class"/>
    <s v="HF-14995"/>
    <s v="Herbert Flentye"/>
    <s v="Consumer"/>
    <s v="United States"/>
    <s v="Los Angeles"/>
    <x v="1"/>
    <n v="90008"/>
    <s v="West"/>
    <s v="FUR-CH-10000988"/>
    <x v="0"/>
    <s v="Chairs"/>
    <s v="Hon Olson Stacker Stools"/>
    <n v="225.29599999999999"/>
  </r>
  <r>
    <n v="2753"/>
    <s v="CA-2016-155306"/>
    <x v="18"/>
    <x v="786"/>
    <d v="2016-04-21T00:00:00"/>
    <s v="Standard Class"/>
    <s v="GA-14515"/>
    <s v="George Ashbrook"/>
    <s v="Consumer"/>
    <s v="United States"/>
    <s v="San Francisco"/>
    <x v="1"/>
    <n v="94122"/>
    <s v="West"/>
    <s v="OFF-AR-10003251"/>
    <x v="1"/>
    <s v="Art"/>
    <s v="Prang Drawing Pencil Set"/>
    <n v="5.56"/>
  </r>
  <r>
    <n v="2754"/>
    <s v="CA-2016-155306"/>
    <x v="18"/>
    <x v="786"/>
    <d v="2016-04-21T00:00:00"/>
    <s v="Standard Class"/>
    <s v="GA-14515"/>
    <s v="George Ashbrook"/>
    <s v="Consumer"/>
    <s v="United States"/>
    <s v="San Francisco"/>
    <x v="1"/>
    <n v="94122"/>
    <s v="West"/>
    <s v="TEC-AC-10003174"/>
    <x v="2"/>
    <s v="Accessories"/>
    <s v="Plantronics S12 Corded Telephone Headset System"/>
    <n v="323.37"/>
  </r>
  <r>
    <n v="2755"/>
    <s v="CA-2016-155306"/>
    <x v="18"/>
    <x v="786"/>
    <d v="2016-04-21T00:00:00"/>
    <s v="Standard Class"/>
    <s v="GA-14515"/>
    <s v="George Ashbrook"/>
    <s v="Consumer"/>
    <s v="United States"/>
    <s v="San Francisco"/>
    <x v="1"/>
    <n v="94122"/>
    <s v="West"/>
    <s v="TEC-PH-10002310"/>
    <x v="2"/>
    <s v="Phones"/>
    <s v="Plantronics Calisto P620-M USB Wireless Speakerphone System"/>
    <n v="783.96"/>
  </r>
  <r>
    <n v="2756"/>
    <s v="CA-2016-155306"/>
    <x v="18"/>
    <x v="786"/>
    <d v="2016-04-21T00:00:00"/>
    <s v="Standard Class"/>
    <s v="GA-14515"/>
    <s v="George Ashbrook"/>
    <s v="Consumer"/>
    <s v="United States"/>
    <s v="San Francisco"/>
    <x v="1"/>
    <n v="94122"/>
    <s v="West"/>
    <s v="OFF-AP-10002651"/>
    <x v="1"/>
    <s v="Appliances"/>
    <s v="Hoover Upright Vacuum With Dirt Cup"/>
    <n v="1447.65"/>
  </r>
  <r>
    <n v="2757"/>
    <s v="CA-2016-155306"/>
    <x v="18"/>
    <x v="786"/>
    <d v="2016-04-21T00:00:00"/>
    <s v="Standard Class"/>
    <s v="GA-14515"/>
    <s v="George Ashbrook"/>
    <s v="Consumer"/>
    <s v="United States"/>
    <s v="San Francisco"/>
    <x v="1"/>
    <n v="94122"/>
    <s v="West"/>
    <s v="OFF-PA-10001184"/>
    <x v="1"/>
    <s v="Paper"/>
    <s v="Xerox 1903"/>
    <n v="11.96"/>
  </r>
  <r>
    <n v="2758"/>
    <s v="CA-2017-127775"/>
    <x v="1"/>
    <x v="725"/>
    <d v="2017-06-13T00:00:00"/>
    <s v="Second Class"/>
    <s v="ES-14020"/>
    <s v="Erica Smith"/>
    <s v="Consumer"/>
    <s v="United States"/>
    <s v="New York City"/>
    <x v="15"/>
    <n v="10035"/>
    <s v="East"/>
    <s v="TEC-AC-10002402"/>
    <x v="2"/>
    <s v="Accessories"/>
    <s v="Razer Kraken PRO Over Ear PC and Music Headset"/>
    <n v="239.97"/>
  </r>
  <r>
    <n v="2759"/>
    <s v="CA-2017-146171"/>
    <x v="15"/>
    <x v="21"/>
    <d v="2017-03-15T00:00:00"/>
    <s v="Standard Class"/>
    <s v="JP-16135"/>
    <s v="Julie Prescott"/>
    <s v="Home Office"/>
    <s v="United States"/>
    <s v="Columbus"/>
    <x v="32"/>
    <n v="31907"/>
    <s v="South"/>
    <s v="FUR-FU-10004270"/>
    <x v="0"/>
    <s v="Furnishings"/>
    <s v="Executive Impressions 13&quot; Clairmont Wall Clock"/>
    <n v="76.92"/>
  </r>
  <r>
    <n v="2760"/>
    <s v="CA-2017-146171"/>
    <x v="15"/>
    <x v="21"/>
    <d v="2017-03-15T00:00:00"/>
    <s v="Standard Class"/>
    <s v="JP-16135"/>
    <s v="Julie Prescott"/>
    <s v="Home Office"/>
    <s v="United States"/>
    <s v="Columbus"/>
    <x v="32"/>
    <n v="31907"/>
    <s v="South"/>
    <s v="OFF-ST-10001526"/>
    <x v="1"/>
    <s v="Storage"/>
    <s v="Iceberg Mobile Mega Data/Printer Cart"/>
    <n v="481.32"/>
  </r>
  <r>
    <n v="2761"/>
    <s v="CA-2015-129574"/>
    <x v="23"/>
    <x v="542"/>
    <d v="2015-05-29T00:00:00"/>
    <s v="First Class"/>
    <s v="Dp-13240"/>
    <s v="Dean percer"/>
    <s v="Home Office"/>
    <s v="United States"/>
    <s v="Murray"/>
    <x v="7"/>
    <n v="84107"/>
    <s v="West"/>
    <s v="OFF-PA-10002893"/>
    <x v="1"/>
    <s v="Paper"/>
    <s v="Wirebound Service Call Books, 5 1/2&quot; x 4&quot;"/>
    <n v="48.4"/>
  </r>
  <r>
    <n v="2762"/>
    <s v="CA-2018-126536"/>
    <x v="32"/>
    <x v="386"/>
    <d v="2018-10-14T00:00:00"/>
    <s v="First Class"/>
    <s v="NK-18490"/>
    <s v="Neil Knudson"/>
    <s v="Home Office"/>
    <s v="United States"/>
    <s v="San Francisco"/>
    <x v="1"/>
    <n v="94110"/>
    <s v="West"/>
    <s v="TEC-AC-10003709"/>
    <x v="2"/>
    <s v="Accessories"/>
    <s v="Maxell 4.7GB DVD-R 5/Pack"/>
    <n v="0.99"/>
  </r>
  <r>
    <n v="2763"/>
    <s v="CA-2018-126536"/>
    <x v="32"/>
    <x v="386"/>
    <d v="2018-10-14T00:00:00"/>
    <s v="First Class"/>
    <s v="NK-18490"/>
    <s v="Neil Knudson"/>
    <s v="Home Office"/>
    <s v="United States"/>
    <s v="San Francisco"/>
    <x v="1"/>
    <n v="94110"/>
    <s v="West"/>
    <s v="OFF-BI-10001191"/>
    <x v="1"/>
    <s v="Binders"/>
    <s v="Canvas Sectional Post Binders"/>
    <n v="101.84"/>
  </r>
  <r>
    <n v="2764"/>
    <s v="CA-2018-165757"/>
    <x v="17"/>
    <x v="738"/>
    <d v="2018-06-28T00:00:00"/>
    <s v="Standard Class"/>
    <s v="PL-18925"/>
    <s v="Paul Lucas"/>
    <s v="Home Office"/>
    <s v="United States"/>
    <s v="Philadelphia"/>
    <x v="9"/>
    <n v="19140"/>
    <s v="East"/>
    <s v="OFF-BI-10003166"/>
    <x v="1"/>
    <s v="Binders"/>
    <s v="GBC Plasticlear Binding Covers"/>
    <n v="10.332000000000001"/>
  </r>
  <r>
    <n v="2765"/>
    <s v="CA-2018-165757"/>
    <x v="17"/>
    <x v="738"/>
    <d v="2018-06-28T00:00:00"/>
    <s v="Standard Class"/>
    <s v="PL-18925"/>
    <s v="Paul Lucas"/>
    <s v="Home Office"/>
    <s v="United States"/>
    <s v="Philadelphia"/>
    <x v="9"/>
    <n v="19140"/>
    <s v="East"/>
    <s v="OFF-BI-10003982"/>
    <x v="1"/>
    <s v="Binders"/>
    <s v="Wilson Jones Century Plastic Molded Ring Binders"/>
    <n v="31.155000000000001"/>
  </r>
  <r>
    <n v="2766"/>
    <s v="CA-2018-165757"/>
    <x v="17"/>
    <x v="738"/>
    <d v="2018-06-28T00:00:00"/>
    <s v="Standard Class"/>
    <s v="PL-18925"/>
    <s v="Paul Lucas"/>
    <s v="Home Office"/>
    <s v="United States"/>
    <s v="Philadelphia"/>
    <x v="9"/>
    <n v="19140"/>
    <s v="East"/>
    <s v="OFF-ST-10004835"/>
    <x v="1"/>
    <s v="Storage"/>
    <s v="Plastic Stacking Crates &amp; Casters"/>
    <n v="8.9280000000000008"/>
  </r>
  <r>
    <n v="2767"/>
    <s v="CA-2018-167752"/>
    <x v="11"/>
    <x v="787"/>
    <d v="2018-01-18T00:00:00"/>
    <s v="First Class"/>
    <s v="RW-19690"/>
    <s v="Robert Waldorf"/>
    <s v="Consumer"/>
    <s v="United States"/>
    <s v="Philadelphia"/>
    <x v="9"/>
    <n v="19134"/>
    <s v="East"/>
    <s v="OFF-AP-10000159"/>
    <x v="1"/>
    <s v="Appliances"/>
    <s v="Belkin F9M820V08 8 Outlet Surge"/>
    <n v="34.384"/>
  </r>
  <r>
    <n v="2768"/>
    <s v="CA-2018-167752"/>
    <x v="11"/>
    <x v="787"/>
    <d v="2018-01-18T00:00:00"/>
    <s v="First Class"/>
    <s v="RW-19690"/>
    <s v="Robert Waldorf"/>
    <s v="Consumer"/>
    <s v="United States"/>
    <s v="Philadelphia"/>
    <x v="9"/>
    <n v="19134"/>
    <s v="East"/>
    <s v="OFF-AP-10002945"/>
    <x v="1"/>
    <s v="Appliances"/>
    <s v="Honeywell Enviracaire Portable HEPA Air Cleaner for 17' x 22' Room"/>
    <n v="1924.16"/>
  </r>
  <r>
    <n v="2769"/>
    <s v="US-2016-122140"/>
    <x v="24"/>
    <x v="788"/>
    <d v="2016-04-07T00:00:00"/>
    <s v="Standard Class"/>
    <s v="MO-17950"/>
    <s v="Michael Oakman"/>
    <s v="Consumer"/>
    <s v="United States"/>
    <s v="Dallas"/>
    <x v="5"/>
    <n v="75220"/>
    <s v="Central"/>
    <s v="OFF-AP-10001242"/>
    <x v="1"/>
    <s v="Appliances"/>
    <s v="APC 7 Outlet Network SurgeArrest Surge Protector"/>
    <n v="32.192"/>
  </r>
  <r>
    <n v="2770"/>
    <s v="US-2016-122140"/>
    <x v="24"/>
    <x v="788"/>
    <d v="2016-04-07T00:00:00"/>
    <s v="Standard Class"/>
    <s v="MO-17950"/>
    <s v="Michael Oakman"/>
    <s v="Consumer"/>
    <s v="United States"/>
    <s v="Dallas"/>
    <x v="5"/>
    <n v="75220"/>
    <s v="Central"/>
    <s v="TEC-AC-10003038"/>
    <x v="2"/>
    <s v="Accessories"/>
    <s v="Kingston Digital DataTraveler 16GB USB 2.0"/>
    <n v="50.12"/>
  </r>
  <r>
    <n v="2771"/>
    <s v="US-2016-122140"/>
    <x v="24"/>
    <x v="788"/>
    <d v="2016-04-07T00:00:00"/>
    <s v="Standard Class"/>
    <s v="MO-17950"/>
    <s v="Michael Oakman"/>
    <s v="Consumer"/>
    <s v="United States"/>
    <s v="Dallas"/>
    <x v="5"/>
    <n v="75220"/>
    <s v="Central"/>
    <s v="TEC-AC-10003289"/>
    <x v="2"/>
    <s v="Accessories"/>
    <s v="Anker Ultra-Slim Mini Bluetooth 3.0 Wireless Keyboard"/>
    <n v="47.975999999999999"/>
  </r>
  <r>
    <n v="2772"/>
    <s v="CA-2017-163986"/>
    <x v="22"/>
    <x v="323"/>
    <d v="2017-09-10T00:00:00"/>
    <s v="Standard Class"/>
    <s v="JJ-15445"/>
    <s v="Jennifer Jackson"/>
    <s v="Consumer"/>
    <s v="United States"/>
    <s v="Waukesha"/>
    <x v="6"/>
    <n v="53186"/>
    <s v="Central"/>
    <s v="OFF-ST-10000918"/>
    <x v="1"/>
    <s v="Storage"/>
    <s v="Crate-A-Files"/>
    <n v="54.5"/>
  </r>
  <r>
    <n v="2773"/>
    <s v="CA-2018-158967"/>
    <x v="19"/>
    <x v="389"/>
    <d v="2018-12-12T00:00:00"/>
    <s v="First Class"/>
    <s v="BT-11680"/>
    <s v="Brian Thompson"/>
    <s v="Consumer"/>
    <s v="United States"/>
    <s v="Fort Lauderdale"/>
    <x v="2"/>
    <n v="33311"/>
    <s v="South"/>
    <s v="FUR-FU-10001940"/>
    <x v="0"/>
    <s v="Furnishings"/>
    <s v="Staple-based wall hangings"/>
    <n v="19.103999999999999"/>
  </r>
  <r>
    <n v="2774"/>
    <s v="CA-2017-131576"/>
    <x v="26"/>
    <x v="441"/>
    <d v="2017-11-26T00:00:00"/>
    <s v="Standard Class"/>
    <s v="RD-19585"/>
    <s v="Rob Dowd"/>
    <s v="Consumer"/>
    <s v="United States"/>
    <s v="Detroit"/>
    <x v="12"/>
    <n v="48205"/>
    <s v="Central"/>
    <s v="OFF-BI-10002852"/>
    <x v="1"/>
    <s v="Binders"/>
    <s v="Ibico Standard Transparent Covers"/>
    <n v="49.44"/>
  </r>
  <r>
    <n v="2775"/>
    <s v="CA-2018-143455"/>
    <x v="6"/>
    <x v="343"/>
    <d v="2018-11-18T00:00:00"/>
    <s v="Standard Class"/>
    <s v="ML-17755"/>
    <s v="Max Ludwig"/>
    <s v="Home Office"/>
    <s v="United States"/>
    <s v="Springfield"/>
    <x v="24"/>
    <n v="45503"/>
    <s v="East"/>
    <s v="OFF-PA-10004451"/>
    <x v="1"/>
    <s v="Paper"/>
    <s v="Xerox 222"/>
    <n v="10.368"/>
  </r>
  <r>
    <n v="2776"/>
    <s v="CA-2017-144729"/>
    <x v="2"/>
    <x v="147"/>
    <d v="2017-10-25T00:00:00"/>
    <s v="Standard Class"/>
    <s v="JE-15745"/>
    <s v="Joel Eaton"/>
    <s v="Consumer"/>
    <s v="United States"/>
    <s v="San Diego"/>
    <x v="1"/>
    <n v="92037"/>
    <s v="West"/>
    <s v="OFF-ST-10004804"/>
    <x v="1"/>
    <s v="Storage"/>
    <s v="Belkin 19&quot; Vented Equipment Shelf, Black"/>
    <n v="154.44"/>
  </r>
  <r>
    <n v="2777"/>
    <s v="CA-2016-127019"/>
    <x v="27"/>
    <x v="379"/>
    <d v="2016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s v="Appliances"/>
    <s v="Belkin 6 Outlet Metallic Surge Strip"/>
    <n v="60.984000000000002"/>
  </r>
  <r>
    <n v="2778"/>
    <s v="CA-2016-138534"/>
    <x v="46"/>
    <x v="789"/>
    <d v="2016-07-19T00:00:00"/>
    <s v="Second Class"/>
    <s v="JM-15535"/>
    <s v="Jessica Myrick"/>
    <s v="Consumer"/>
    <s v="United States"/>
    <s v="Bakersfield"/>
    <x v="1"/>
    <n v="93309"/>
    <s v="West"/>
    <s v="FUR-BO-10003159"/>
    <x v="0"/>
    <s v="Bookcases"/>
    <s v="Sauder Camden County Collection Libraries, Planked Cherry Finish"/>
    <n v="195.46600000000001"/>
  </r>
  <r>
    <n v="2779"/>
    <s v="CA-2018-108322"/>
    <x v="20"/>
    <x v="504"/>
    <d v="2018-05-05T00:00:00"/>
    <s v="Standard Class"/>
    <s v="SS-20140"/>
    <s v="Saphhira Shifley"/>
    <s v="Corporate"/>
    <s v="United States"/>
    <s v="Pompano Beach"/>
    <x v="2"/>
    <n v="33068"/>
    <s v="South"/>
    <s v="FUR-FU-10001935"/>
    <x v="0"/>
    <s v="Furnishings"/>
    <s v="3M Hangers With Command Adhesive"/>
    <n v="23.68"/>
  </r>
  <r>
    <n v="2780"/>
    <s v="CA-2018-108322"/>
    <x v="20"/>
    <x v="504"/>
    <d v="2018-05-05T00:00:00"/>
    <s v="Standard Class"/>
    <s v="SS-20140"/>
    <s v="Saphhira Shifley"/>
    <s v="Corporate"/>
    <s v="United States"/>
    <s v="Pompano Beach"/>
    <x v="2"/>
    <n v="33068"/>
    <s v="South"/>
    <s v="TEC-AC-10003433"/>
    <x v="2"/>
    <s v="Accessories"/>
    <s v="Maxell 4.7GB DVD+R 5/Pack"/>
    <n v="2.3759999999999999"/>
  </r>
  <r>
    <n v="2781"/>
    <s v="CA-2018-167668"/>
    <x v="35"/>
    <x v="636"/>
    <d v="2018-05-08T00:00:00"/>
    <s v="First Class"/>
    <s v="TC-21295"/>
    <s v="Toby Carlisle"/>
    <s v="Consumer"/>
    <s v="United States"/>
    <s v="New York City"/>
    <x v="15"/>
    <n v="10035"/>
    <s v="East"/>
    <s v="OFF-LA-10004544"/>
    <x v="1"/>
    <s v="Labels"/>
    <s v="Avery 505"/>
    <n v="59.2"/>
  </r>
  <r>
    <n v="2782"/>
    <s v="CA-2018-146724"/>
    <x v="26"/>
    <x v="225"/>
    <d v="2018-11-27T00:00:00"/>
    <s v="Standard Class"/>
    <s v="HG-15025"/>
    <s v="Hunter Glantz"/>
    <s v="Consumer"/>
    <s v="United States"/>
    <s v="Lakeville"/>
    <x v="11"/>
    <n v="55044"/>
    <s v="Central"/>
    <s v="OFF-AR-10001026"/>
    <x v="1"/>
    <s v="Art"/>
    <s v="Sanford Uni-Blazer View Highlighters, Chisel Tip, Yellow"/>
    <n v="22"/>
  </r>
  <r>
    <n v="2783"/>
    <s v="CA-2017-139878"/>
    <x v="0"/>
    <x v="583"/>
    <d v="2017-11-16T00:00:00"/>
    <s v="Standard Class"/>
    <s v="LD-17005"/>
    <s v="Lisa DeCherney"/>
    <s v="Consumer"/>
    <s v="United States"/>
    <s v="Detroit"/>
    <x v="12"/>
    <n v="48234"/>
    <s v="Central"/>
    <s v="TEC-PH-10001336"/>
    <x v="2"/>
    <s v="Phones"/>
    <s v="Digium D40 VoIP phone"/>
    <n v="257.98"/>
  </r>
  <r>
    <n v="2784"/>
    <s v="US-2017-106677"/>
    <x v="0"/>
    <x v="732"/>
    <d v="2017-11-10T00:00:00"/>
    <s v="Standard Class"/>
    <s v="AS-10285"/>
    <s v="Alejandro Savely"/>
    <s v="Corporate"/>
    <s v="United States"/>
    <s v="Philadelphia"/>
    <x v="9"/>
    <n v="19134"/>
    <s v="East"/>
    <s v="TEC-PH-10003187"/>
    <x v="2"/>
    <s v="Phones"/>
    <s v="Anker Astro Mini 3000mAh Ultra-Compact Portable Charger"/>
    <n v="23.988"/>
  </r>
  <r>
    <n v="2785"/>
    <s v="CA-2017-116974"/>
    <x v="32"/>
    <x v="790"/>
    <d v="2017-10-15T00:00:00"/>
    <s v="Standard Class"/>
    <s v="MP-17965"/>
    <s v="Michael Paige"/>
    <s v="Corporate"/>
    <s v="United States"/>
    <s v="Troy"/>
    <x v="24"/>
    <n v="45373"/>
    <s v="East"/>
    <s v="TEC-PH-10004897"/>
    <x v="2"/>
    <s v="Phones"/>
    <s v="Mediabridge Sport Armband iPhone 5s"/>
    <n v="23.975999999999999"/>
  </r>
  <r>
    <n v="2786"/>
    <s v="CA-2016-149972"/>
    <x v="30"/>
    <x v="481"/>
    <d v="2016-09-23T00:00:00"/>
    <s v="First Class"/>
    <s v="CD-12790"/>
    <s v="Cynthia Delaney"/>
    <s v="Home Office"/>
    <s v="United States"/>
    <s v="Los Angeles"/>
    <x v="1"/>
    <n v="90036"/>
    <s v="West"/>
    <s v="FUR-CH-10004997"/>
    <x v="0"/>
    <s v="Chairs"/>
    <s v="Hon Every-Day Series Multi-Task Chairs"/>
    <n v="601.53599999999994"/>
  </r>
  <r>
    <n v="2787"/>
    <s v="CA-2016-149972"/>
    <x v="30"/>
    <x v="481"/>
    <d v="2016-09-23T00:00:00"/>
    <s v="First Class"/>
    <s v="CD-12790"/>
    <s v="Cynthia Delaney"/>
    <s v="Home Office"/>
    <s v="United States"/>
    <s v="Los Angeles"/>
    <x v="1"/>
    <n v="90036"/>
    <s v="West"/>
    <s v="OFF-FA-10002763"/>
    <x v="1"/>
    <s v="Fasteners"/>
    <s v="Advantus Map Pennant Flags and Round Head Tacks"/>
    <n v="7.9"/>
  </r>
  <r>
    <n v="2788"/>
    <s v="US-2015-117744"/>
    <x v="4"/>
    <x v="266"/>
    <d v="2015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s v="Furnishings"/>
    <s v="Deflect-o SuperTray Unbreakable Stackable Tray, Letter, Black"/>
    <n v="58.36"/>
  </r>
  <r>
    <n v="2789"/>
    <s v="US-2015-117744"/>
    <x v="4"/>
    <x v="266"/>
    <d v="2015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s v="Art"/>
    <s v="Newell 343"/>
    <n v="16.463999999999999"/>
  </r>
  <r>
    <n v="2790"/>
    <s v="US-2015-117744"/>
    <x v="4"/>
    <x v="266"/>
    <d v="2015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s v="Furnishings"/>
    <s v="12-1/2 Diameter Round Wall Clock"/>
    <n v="39.96"/>
  </r>
  <r>
    <n v="2791"/>
    <s v="CA-2015-125514"/>
    <x v="30"/>
    <x v="158"/>
    <d v="2015-09-22T00:00:00"/>
    <s v="First Class"/>
    <s v="BM-11650"/>
    <s v="Brian Moss"/>
    <s v="Corporate"/>
    <s v="United States"/>
    <s v="Omaha"/>
    <x v="8"/>
    <n v="68104"/>
    <s v="Central"/>
    <s v="OFF-AP-10000358"/>
    <x v="1"/>
    <s v="Appliances"/>
    <s v="Fellowes Basic Home/Office Series Surge Protectors"/>
    <n v="25.96"/>
  </r>
  <r>
    <n v="2792"/>
    <s v="CA-2015-125514"/>
    <x v="30"/>
    <x v="158"/>
    <d v="2015-09-22T00:00:00"/>
    <s v="First Class"/>
    <s v="BM-11650"/>
    <s v="Brian Moss"/>
    <s v="Corporate"/>
    <s v="United States"/>
    <s v="Omaha"/>
    <x v="8"/>
    <n v="68104"/>
    <s v="Central"/>
    <s v="OFF-AP-10003281"/>
    <x v="1"/>
    <s v="Appliances"/>
    <s v="Acco 6 Outlet Guardian Standard Surge Suppressor"/>
    <n v="36.270000000000003"/>
  </r>
  <r>
    <n v="2793"/>
    <s v="CA-2015-125514"/>
    <x v="30"/>
    <x v="158"/>
    <d v="2015-09-22T00:00:00"/>
    <s v="First Class"/>
    <s v="BM-11650"/>
    <s v="Brian Moss"/>
    <s v="Corporate"/>
    <s v="United States"/>
    <s v="Omaha"/>
    <x v="8"/>
    <n v="68104"/>
    <s v="Central"/>
    <s v="OFF-PA-10000029"/>
    <x v="1"/>
    <s v="Paper"/>
    <s v="Xerox 224"/>
    <n v="6.48"/>
  </r>
  <r>
    <n v="2794"/>
    <s v="CA-2015-154599"/>
    <x v="3"/>
    <x v="791"/>
    <d v="2015-04-17T00:00:00"/>
    <s v="Standard Class"/>
    <s v="KN-16450"/>
    <s v="Kean Nguyen"/>
    <s v="Corporate"/>
    <s v="United States"/>
    <s v="Redondo Beach"/>
    <x v="1"/>
    <n v="90278"/>
    <s v="West"/>
    <s v="TEC-PH-10001557"/>
    <x v="2"/>
    <s v="Phones"/>
    <s v="Pyle PMP37LED"/>
    <n v="1075.088"/>
  </r>
  <r>
    <n v="2795"/>
    <s v="CA-2015-154599"/>
    <x v="3"/>
    <x v="791"/>
    <d v="2015-04-17T00:00:00"/>
    <s v="Standard Class"/>
    <s v="KN-16450"/>
    <s v="Kean Nguyen"/>
    <s v="Corporate"/>
    <s v="United States"/>
    <s v="Redondo Beach"/>
    <x v="1"/>
    <n v="90278"/>
    <s v="West"/>
    <s v="TEC-PH-10000576"/>
    <x v="2"/>
    <s v="Phones"/>
    <s v="AT&amp;T 1080 Corded phone"/>
    <n v="438.36799999999999"/>
  </r>
  <r>
    <n v="2796"/>
    <s v="CA-2015-154599"/>
    <x v="3"/>
    <x v="791"/>
    <d v="2015-04-17T00:00:00"/>
    <s v="Standard Class"/>
    <s v="KN-16450"/>
    <s v="Kean Nguyen"/>
    <s v="Corporate"/>
    <s v="United States"/>
    <s v="Redondo Beach"/>
    <x v="1"/>
    <n v="90278"/>
    <s v="West"/>
    <s v="OFF-BI-10002764"/>
    <x v="1"/>
    <s v="Binders"/>
    <s v="Recycled Pressboard Report Cover with Reinforced Top Hinge"/>
    <n v="18.088000000000001"/>
  </r>
  <r>
    <n v="2797"/>
    <s v="CA-2015-154599"/>
    <x v="3"/>
    <x v="791"/>
    <d v="2015-04-17T00:00:00"/>
    <s v="Standard Class"/>
    <s v="KN-16450"/>
    <s v="Kean Nguyen"/>
    <s v="Corporate"/>
    <s v="United States"/>
    <s v="Redondo Beach"/>
    <x v="1"/>
    <n v="90278"/>
    <s v="West"/>
    <s v="FUR-BO-10001337"/>
    <x v="0"/>
    <s v="Bookcases"/>
    <s v="O'Sullivan Living Dimensions 2-Shelf Bookcases"/>
    <n v="308.49900000000002"/>
  </r>
  <r>
    <n v="2798"/>
    <s v="CA-2018-158743"/>
    <x v="2"/>
    <x v="179"/>
    <d v="2018-10-27T00:00:00"/>
    <s v="Standard Class"/>
    <s v="IG-15085"/>
    <s v="Ivan Gibson"/>
    <s v="Consumer"/>
    <s v="United States"/>
    <s v="Little Rock"/>
    <x v="36"/>
    <n v="72209"/>
    <s v="South"/>
    <s v="OFF-AR-10002257"/>
    <x v="1"/>
    <s v="Art"/>
    <s v="Eldon Spacemaker Box, Quick-Snap Lid, Clear"/>
    <n v="13.36"/>
  </r>
  <r>
    <n v="2799"/>
    <s v="CA-2018-158743"/>
    <x v="2"/>
    <x v="179"/>
    <d v="2018-10-27T00:00:00"/>
    <s v="Standard Class"/>
    <s v="IG-15085"/>
    <s v="Ivan Gibson"/>
    <s v="Consumer"/>
    <s v="United States"/>
    <s v="Little Rock"/>
    <x v="36"/>
    <n v="72209"/>
    <s v="South"/>
    <s v="OFF-PA-10001019"/>
    <x v="1"/>
    <s v="Paper"/>
    <s v="Xerox 1884"/>
    <n v="39.96"/>
  </r>
  <r>
    <n v="2800"/>
    <s v="CA-2018-158743"/>
    <x v="2"/>
    <x v="179"/>
    <d v="2018-10-27T00:00:00"/>
    <s v="Standard Class"/>
    <s v="IG-15085"/>
    <s v="Ivan Gibson"/>
    <s v="Consumer"/>
    <s v="United States"/>
    <s v="Little Rock"/>
    <x v="36"/>
    <n v="72209"/>
    <s v="South"/>
    <s v="OFF-BI-10003364"/>
    <x v="1"/>
    <s v="Binders"/>
    <s v="Binding Machine Supplies"/>
    <n v="145.85"/>
  </r>
  <r>
    <n v="2801"/>
    <s v="CA-2017-153318"/>
    <x v="16"/>
    <x v="792"/>
    <d v="2017-10-28T00:00:00"/>
    <s v="First Class"/>
    <s v="JS-15595"/>
    <s v="Jill Stevenson"/>
    <s v="Corporate"/>
    <s v="United States"/>
    <s v="Miami"/>
    <x v="2"/>
    <n v="33180"/>
    <s v="South"/>
    <s v="TEC-PH-10000984"/>
    <x v="2"/>
    <s v="Phones"/>
    <s v="Panasonic KX-TG9471B"/>
    <n v="783.96"/>
  </r>
  <r>
    <n v="2802"/>
    <s v="US-2016-110163"/>
    <x v="0"/>
    <x v="549"/>
    <d v="2016-11-04T00:00:00"/>
    <s v="First Class"/>
    <s v="GA-14725"/>
    <s v="Guy Armstrong"/>
    <s v="Consumer"/>
    <s v="United States"/>
    <s v="Salem"/>
    <x v="21"/>
    <n v="97301"/>
    <s v="West"/>
    <s v="OFF-AR-10001683"/>
    <x v="1"/>
    <s v="Art"/>
    <s v="Lumber Crayons"/>
    <n v="7.88"/>
  </r>
  <r>
    <n v="2803"/>
    <s v="CA-2018-143329"/>
    <x v="28"/>
    <x v="132"/>
    <d v="2018-11-08T00:00:00"/>
    <s v="Standard Class"/>
    <s v="DL-13330"/>
    <s v="Denise Leinenbach"/>
    <s v="Consumer"/>
    <s v="United States"/>
    <s v="Las Cruces"/>
    <x v="27"/>
    <n v="88001"/>
    <s v="West"/>
    <s v="FUR-FU-10000629"/>
    <x v="0"/>
    <s v="Furnishings"/>
    <s v="9-3/4 Diameter Round Wall Clock"/>
    <n v="41.37"/>
  </r>
  <r>
    <n v="2804"/>
    <s v="CA-2016-159380"/>
    <x v="7"/>
    <x v="793"/>
    <d v="2016-05-16T00:00:00"/>
    <s v="Standard Class"/>
    <s v="CS-12505"/>
    <s v="Cindy Stewart"/>
    <s v="Consumer"/>
    <s v="United States"/>
    <s v="San Francisco"/>
    <x v="1"/>
    <n v="94122"/>
    <s v="West"/>
    <s v="OFF-PA-10003893"/>
    <x v="1"/>
    <s v="Paper"/>
    <s v="Xerox 1962"/>
    <n v="12.84"/>
  </r>
  <r>
    <n v="2805"/>
    <s v="CA-2016-159380"/>
    <x v="7"/>
    <x v="793"/>
    <d v="2016-05-16T00:00:00"/>
    <s v="Standard Class"/>
    <s v="CS-12505"/>
    <s v="Cindy Stewart"/>
    <s v="Consumer"/>
    <s v="United States"/>
    <s v="San Francisco"/>
    <x v="1"/>
    <n v="94122"/>
    <s v="West"/>
    <s v="OFF-PA-10004239"/>
    <x v="1"/>
    <s v="Paper"/>
    <s v="Xerox 1953"/>
    <n v="25.68"/>
  </r>
  <r>
    <n v="2806"/>
    <s v="CA-2016-122623"/>
    <x v="14"/>
    <x v="67"/>
    <d v="2016-09-11T00:00:00"/>
    <s v="Standard Class"/>
    <s v="CC-12145"/>
    <s v="Charles Crestani"/>
    <s v="Consumer"/>
    <s v="United States"/>
    <s v="El Paso"/>
    <x v="5"/>
    <n v="79907"/>
    <s v="Central"/>
    <s v="FUR-CH-10000553"/>
    <x v="0"/>
    <s v="Chairs"/>
    <s v="Metal Folding Chairs, Beige, 4/Carton"/>
    <n v="47.515999999999998"/>
  </r>
  <r>
    <n v="2807"/>
    <s v="CA-2016-148635"/>
    <x v="44"/>
    <x v="395"/>
    <d v="2016-07-27T00:00:00"/>
    <s v="Second Class"/>
    <s v="MH-18025"/>
    <s v="Michelle Huthwaite"/>
    <s v="Consumer"/>
    <s v="United States"/>
    <s v="Seattle"/>
    <x v="4"/>
    <n v="98115"/>
    <s v="West"/>
    <s v="OFF-FA-10004395"/>
    <x v="1"/>
    <s v="Fasteners"/>
    <s v="Plymouth Boxed Rubber Bands by Plymouth"/>
    <n v="9.42"/>
  </r>
  <r>
    <n v="2808"/>
    <s v="CA-2016-148635"/>
    <x v="44"/>
    <x v="395"/>
    <d v="2016-07-27T00:00:00"/>
    <s v="Second Class"/>
    <s v="MH-18025"/>
    <s v="Michelle Huthwaite"/>
    <s v="Consumer"/>
    <s v="United States"/>
    <s v="Seattle"/>
    <x v="4"/>
    <n v="98115"/>
    <s v="West"/>
    <s v="OFF-PA-10004782"/>
    <x v="1"/>
    <s v="Paper"/>
    <s v="Xerox 228"/>
    <n v="12.96"/>
  </r>
  <r>
    <n v="2809"/>
    <s v="CA-2016-148635"/>
    <x v="44"/>
    <x v="395"/>
    <d v="2016-07-27T00:00:00"/>
    <s v="Second Class"/>
    <s v="MH-18025"/>
    <s v="Michelle Huthwaite"/>
    <s v="Consumer"/>
    <s v="United States"/>
    <s v="Seattle"/>
    <x v="4"/>
    <n v="98115"/>
    <s v="West"/>
    <s v="FUR-BO-10002213"/>
    <x v="0"/>
    <s v="Bookcases"/>
    <s v="Sauder Forest Hills Library, Woodland Oak Finish"/>
    <n v="704.9"/>
  </r>
  <r>
    <n v="2810"/>
    <s v="CA-2016-148635"/>
    <x v="44"/>
    <x v="395"/>
    <d v="2016-07-27T00:00:00"/>
    <s v="Second Class"/>
    <s v="MH-18025"/>
    <s v="Michelle Huthwaite"/>
    <s v="Consumer"/>
    <s v="United States"/>
    <s v="Seattle"/>
    <x v="4"/>
    <n v="98115"/>
    <s v="West"/>
    <s v="FUR-CH-10001854"/>
    <x v="0"/>
    <s v="Chairs"/>
    <s v="Office Star - Professional Matrix Back Chair with 2-to-1 Synchro Tilt and Mesh Fabric Seat"/>
    <n v="561.56799999999998"/>
  </r>
  <r>
    <n v="2811"/>
    <s v="CA-2016-135685"/>
    <x v="26"/>
    <x v="547"/>
    <d v="2016-11-18T00:00:00"/>
    <s v="Second Class"/>
    <s v="MP-18175"/>
    <s v="Mike Pelletier"/>
    <s v="Home Office"/>
    <s v="United States"/>
    <s v="Milwaukee"/>
    <x v="6"/>
    <n v="53209"/>
    <s v="Central"/>
    <s v="OFF-PA-10000157"/>
    <x v="1"/>
    <s v="Paper"/>
    <s v="Xerox 191"/>
    <n v="179.82"/>
  </r>
  <r>
    <n v="2812"/>
    <s v="CA-2016-135685"/>
    <x v="26"/>
    <x v="547"/>
    <d v="2016-11-18T00:00:00"/>
    <s v="Second Class"/>
    <s v="MP-18175"/>
    <s v="Mike Pelletier"/>
    <s v="Home Office"/>
    <s v="United States"/>
    <s v="Milwaukee"/>
    <x v="6"/>
    <n v="53209"/>
    <s v="Central"/>
    <s v="FUR-FU-10001185"/>
    <x v="0"/>
    <s v="Furnishings"/>
    <s v="Advantus Employee of the Month Certificate Frame, 11 x 13-1/2"/>
    <n v="185.58"/>
  </r>
  <r>
    <n v="2813"/>
    <s v="CA-2016-135685"/>
    <x v="26"/>
    <x v="547"/>
    <d v="2016-11-18T00:00:00"/>
    <s v="Second Class"/>
    <s v="MP-18175"/>
    <s v="Mike Pelletier"/>
    <s v="Home Office"/>
    <s v="United States"/>
    <s v="Milwaukee"/>
    <x v="6"/>
    <n v="53209"/>
    <s v="Central"/>
    <s v="FUR-TA-10001520"/>
    <x v="0"/>
    <s v="Tables"/>
    <s v="Lesro Sheffield Collection Coffee Table, End Table, Center Table, Corner Table"/>
    <n v="214.11"/>
  </r>
  <r>
    <n v="2814"/>
    <s v="CA-2016-135685"/>
    <x v="26"/>
    <x v="547"/>
    <d v="2016-11-18T00:00:00"/>
    <s v="Second Class"/>
    <s v="MP-18175"/>
    <s v="Mike Pelletier"/>
    <s v="Home Office"/>
    <s v="United States"/>
    <s v="Milwaukee"/>
    <x v="6"/>
    <n v="53209"/>
    <s v="Central"/>
    <s v="TEC-AC-10004145"/>
    <x v="2"/>
    <s v="Accessories"/>
    <s v="Logitech diNovo Edge Keyboard"/>
    <n v="999.96"/>
  </r>
  <r>
    <n v="2815"/>
    <s v="CA-2016-135685"/>
    <x v="26"/>
    <x v="547"/>
    <d v="2016-11-18T00:00:00"/>
    <s v="Second Class"/>
    <s v="MP-18175"/>
    <s v="Mike Pelletier"/>
    <s v="Home Office"/>
    <s v="United States"/>
    <s v="Milwaukee"/>
    <x v="6"/>
    <n v="53209"/>
    <s v="Central"/>
    <s v="FUR-TA-10000688"/>
    <x v="0"/>
    <s v="Tables"/>
    <s v="Chromcraft Bull-Nose Wood Round Conference Table Top, Wood Base"/>
    <n v="653.54999999999995"/>
  </r>
  <r>
    <n v="2816"/>
    <s v="CA-2016-104626"/>
    <x v="22"/>
    <x v="135"/>
    <d v="2016-09-08T00:00:00"/>
    <s v="Standard Class"/>
    <s v="DR-12940"/>
    <s v="Daniel Raglin"/>
    <s v="Home Office"/>
    <s v="United States"/>
    <s v="Franklin"/>
    <x v="31"/>
    <n v="2038"/>
    <s v="East"/>
    <s v="OFF-BI-10001510"/>
    <x v="1"/>
    <s v="Binders"/>
    <s v="Deluxe Heavy-Duty Vinyl Round Ring Binder"/>
    <n v="114.6"/>
  </r>
  <r>
    <n v="2817"/>
    <s v="CA-2016-104626"/>
    <x v="22"/>
    <x v="135"/>
    <d v="2016-09-08T00:00:00"/>
    <s v="Standard Class"/>
    <s v="DR-12940"/>
    <s v="Daniel Raglin"/>
    <s v="Home Office"/>
    <s v="United States"/>
    <s v="Franklin"/>
    <x v="31"/>
    <n v="2038"/>
    <s v="East"/>
    <s v="FUR-CH-10003817"/>
    <x v="0"/>
    <s v="Chairs"/>
    <s v="Global Value Steno Chair, Gray"/>
    <n v="60.74"/>
  </r>
  <r>
    <n v="2818"/>
    <s v="CA-2016-104626"/>
    <x v="22"/>
    <x v="135"/>
    <d v="2016-09-08T00:00:00"/>
    <s v="Standard Class"/>
    <s v="DR-12940"/>
    <s v="Daniel Raglin"/>
    <s v="Home Office"/>
    <s v="United States"/>
    <s v="Franklin"/>
    <x v="31"/>
    <n v="2038"/>
    <s v="East"/>
    <s v="FUR-FU-10000308"/>
    <x v="0"/>
    <s v="Furnishings"/>
    <s v="Deflect-o Glass Clear Studded Chair Mats"/>
    <n v="124.36"/>
  </r>
  <r>
    <n v="2819"/>
    <s v="CA-2016-104626"/>
    <x v="22"/>
    <x v="135"/>
    <d v="2016-09-08T00:00:00"/>
    <s v="Standard Class"/>
    <s v="DR-12940"/>
    <s v="Daniel Raglin"/>
    <s v="Home Office"/>
    <s v="United States"/>
    <s v="Franklin"/>
    <x v="31"/>
    <n v="2038"/>
    <s v="East"/>
    <s v="OFF-ST-10003208"/>
    <x v="1"/>
    <s v="Storage"/>
    <s v="Adjustable Depth Letter/Legal Cart"/>
    <n v="1088.76"/>
  </r>
  <r>
    <n v="2820"/>
    <s v="CA-2017-160500"/>
    <x v="20"/>
    <x v="465"/>
    <d v="2017-05-08T00:00:00"/>
    <s v="First Class"/>
    <s v="DM-13015"/>
    <s v="Darrin Martin"/>
    <s v="Consumer"/>
    <s v="United States"/>
    <s v="Encinitas"/>
    <x v="1"/>
    <n v="92024"/>
    <s v="West"/>
    <s v="OFF-BI-10003784"/>
    <x v="1"/>
    <s v="Binders"/>
    <s v="Computer Printout Index Tabs"/>
    <n v="6.72"/>
  </r>
  <r>
    <n v="2821"/>
    <s v="CA-2017-160500"/>
    <x v="20"/>
    <x v="465"/>
    <d v="2017-05-08T00:00:00"/>
    <s v="First Class"/>
    <s v="DM-13015"/>
    <s v="Darrin Martin"/>
    <s v="Consumer"/>
    <s v="United States"/>
    <s v="Encinitas"/>
    <x v="1"/>
    <n v="92024"/>
    <s v="West"/>
    <s v="FUR-TA-10003748"/>
    <x v="0"/>
    <s v="Tables"/>
    <s v="Bevis 36 x 72 Conference Tables"/>
    <n v="298.77600000000001"/>
  </r>
  <r>
    <n v="2822"/>
    <s v="CA-2017-100202"/>
    <x v="13"/>
    <x v="413"/>
    <d v="2018-01-05T00:00:00"/>
    <s v="Standard Class"/>
    <s v="BD-11620"/>
    <s v="Brian DeCherney"/>
    <s v="Consumer"/>
    <s v="United States"/>
    <s v="Anaheim"/>
    <x v="1"/>
    <n v="92804"/>
    <s v="West"/>
    <s v="TEC-PH-10002563"/>
    <x v="2"/>
    <s v="Phones"/>
    <s v="Adtran 1202752G1"/>
    <n v="302.37599999999998"/>
  </r>
  <r>
    <n v="2823"/>
    <s v="CA-2018-131016"/>
    <x v="12"/>
    <x v="65"/>
    <d v="2018-09-20T00:00:00"/>
    <s v="First Class"/>
    <s v="DC-12850"/>
    <s v="Dan Campbell"/>
    <s v="Consumer"/>
    <s v="United States"/>
    <s v="Arlington"/>
    <x v="5"/>
    <n v="76017"/>
    <s v="Central"/>
    <s v="OFF-AR-10000122"/>
    <x v="1"/>
    <s v="Art"/>
    <s v="Newell 314"/>
    <n v="8.9280000000000008"/>
  </r>
  <r>
    <n v="2824"/>
    <s v="CA-2018-131016"/>
    <x v="12"/>
    <x v="65"/>
    <d v="2018-09-20T00:00:00"/>
    <s v="First Class"/>
    <s v="DC-12850"/>
    <s v="Dan Campbell"/>
    <s v="Consumer"/>
    <s v="United States"/>
    <s v="Arlington"/>
    <x v="5"/>
    <n v="76017"/>
    <s v="Central"/>
    <s v="OFF-ST-10000352"/>
    <x v="1"/>
    <s v="Storage"/>
    <s v="Acco Perma 2700 Stacking Storage Drawers"/>
    <n v="47.584000000000003"/>
  </r>
  <r>
    <n v="2825"/>
    <s v="US-2015-112914"/>
    <x v="30"/>
    <x v="794"/>
    <d v="2015-09-30T00:00:00"/>
    <s v="Standard Class"/>
    <s v="MT-18070"/>
    <s v="Michelle Tran"/>
    <s v="Home Office"/>
    <s v="United States"/>
    <s v="Houston"/>
    <x v="5"/>
    <n v="77041"/>
    <s v="Central"/>
    <s v="OFF-PA-10003270"/>
    <x v="1"/>
    <s v="Paper"/>
    <s v="Xerox 1954"/>
    <n v="33.792000000000002"/>
  </r>
  <r>
    <n v="2826"/>
    <s v="US-2015-112914"/>
    <x v="30"/>
    <x v="794"/>
    <d v="2015-09-30T00:00:00"/>
    <s v="Standard Class"/>
    <s v="MT-18070"/>
    <s v="Michelle Tran"/>
    <s v="Home Office"/>
    <s v="United States"/>
    <s v="Houston"/>
    <x v="5"/>
    <n v="77041"/>
    <s v="Central"/>
    <s v="FUR-BO-10003272"/>
    <x v="0"/>
    <s v="Bookcases"/>
    <s v="O'Sullivan Living Dimensions 5-Shelf Bookcases"/>
    <n v="300.53280000000001"/>
  </r>
  <r>
    <n v="2827"/>
    <s v="US-2015-112914"/>
    <x v="30"/>
    <x v="794"/>
    <d v="2015-09-30T00:00:00"/>
    <s v="Standard Class"/>
    <s v="MT-18070"/>
    <s v="Michelle Tran"/>
    <s v="Home Office"/>
    <s v="United States"/>
    <s v="Houston"/>
    <x v="5"/>
    <n v="77041"/>
    <s v="Central"/>
    <s v="OFF-BI-10002982"/>
    <x v="1"/>
    <s v="Binders"/>
    <s v="Avery Self-Adhesive Photo Pockets for Polaroid Photos"/>
    <n v="2.7240000000000002"/>
  </r>
  <r>
    <n v="2828"/>
    <s v="US-2015-112914"/>
    <x v="30"/>
    <x v="794"/>
    <d v="2015-09-30T00:00:00"/>
    <s v="Standard Class"/>
    <s v="MT-18070"/>
    <s v="Michelle Tran"/>
    <s v="Home Office"/>
    <s v="United States"/>
    <s v="Houston"/>
    <x v="5"/>
    <n v="77041"/>
    <s v="Central"/>
    <s v="OFF-EN-10001509"/>
    <x v="1"/>
    <s v="Envelopes"/>
    <s v="Poly String Tie Envelopes"/>
    <n v="3.2639999999999998"/>
  </r>
  <r>
    <n v="2829"/>
    <s v="CA-2017-124149"/>
    <x v="18"/>
    <x v="131"/>
    <d v="2017-04-26T00:00:00"/>
    <s v="First Class"/>
    <s v="MJ-17740"/>
    <s v="Max Jones"/>
    <s v="Consumer"/>
    <s v="United States"/>
    <s v="Lancaster"/>
    <x v="24"/>
    <n v="43130"/>
    <s v="East"/>
    <s v="OFF-PA-10002421"/>
    <x v="1"/>
    <s v="Paper"/>
    <s v="Embossed Ink Jet Note Cards"/>
    <n v="108.336"/>
  </r>
  <r>
    <n v="2830"/>
    <s v="CA-2017-124149"/>
    <x v="18"/>
    <x v="131"/>
    <d v="2017-04-26T00:00:00"/>
    <s v="First Class"/>
    <s v="MJ-17740"/>
    <s v="Max Jones"/>
    <s v="Consumer"/>
    <s v="United States"/>
    <s v="Lancaster"/>
    <x v="24"/>
    <n v="43130"/>
    <s v="East"/>
    <s v="OFF-ST-10000760"/>
    <x v="1"/>
    <s v="Storage"/>
    <s v="Eldon Fold 'N Roll Cart System"/>
    <n v="55.92"/>
  </r>
  <r>
    <n v="2831"/>
    <s v="CA-2017-124149"/>
    <x v="18"/>
    <x v="131"/>
    <d v="2017-04-26T00:00:00"/>
    <s v="First Class"/>
    <s v="MJ-17740"/>
    <s v="Max Jones"/>
    <s v="Consumer"/>
    <s v="United States"/>
    <s v="Lancaster"/>
    <x v="24"/>
    <n v="43130"/>
    <s v="East"/>
    <s v="OFF-PA-10002923"/>
    <x v="1"/>
    <s v="Paper"/>
    <s v="Xerox 1942"/>
    <n v="78.304000000000002"/>
  </r>
  <r>
    <n v="2832"/>
    <s v="CA-2015-148915"/>
    <x v="0"/>
    <x v="301"/>
    <d v="2015-11-05T00:00:00"/>
    <s v="Standard Class"/>
    <s v="ND-18370"/>
    <s v="Natalie DeCherney"/>
    <s v="Consumer"/>
    <s v="United States"/>
    <s v="Portland"/>
    <x v="21"/>
    <n v="97206"/>
    <s v="West"/>
    <s v="OFF-ST-10001128"/>
    <x v="1"/>
    <s v="Storage"/>
    <s v="Carina Mini System Audio Rack, Model AR050B"/>
    <n v="443.92"/>
  </r>
  <r>
    <n v="2833"/>
    <s v="CA-2015-148915"/>
    <x v="0"/>
    <x v="301"/>
    <d v="2015-11-05T00:00:00"/>
    <s v="Standard Class"/>
    <s v="ND-18370"/>
    <s v="Natalie DeCherney"/>
    <s v="Consumer"/>
    <s v="United States"/>
    <s v="Portland"/>
    <x v="21"/>
    <n v="97206"/>
    <s v="West"/>
    <s v="TEC-PH-10000673"/>
    <x v="2"/>
    <s v="Phones"/>
    <s v="Plantronics Voyager Pro HD - Bluetooth Headset"/>
    <n v="155.976"/>
  </r>
  <r>
    <n v="2834"/>
    <s v="CA-2018-134649"/>
    <x v="43"/>
    <x v="795"/>
    <d v="2018-01-31T00:00:00"/>
    <s v="Second Class"/>
    <s v="CA-11965"/>
    <s v="Carol Adams"/>
    <s v="Corporate"/>
    <s v="United States"/>
    <s v="Hoover"/>
    <x v="19"/>
    <n v="35244"/>
    <s v="South"/>
    <s v="OFF-AR-10001547"/>
    <x v="1"/>
    <s v="Art"/>
    <s v="Newell 311"/>
    <n v="15.47"/>
  </r>
  <r>
    <n v="2835"/>
    <s v="CA-2018-134649"/>
    <x v="43"/>
    <x v="795"/>
    <d v="2018-01-31T00:00:00"/>
    <s v="Second Class"/>
    <s v="CA-11965"/>
    <s v="Carol Adams"/>
    <s v="Corporate"/>
    <s v="United States"/>
    <s v="Hoover"/>
    <x v="19"/>
    <n v="35244"/>
    <s v="South"/>
    <s v="OFF-BI-10001890"/>
    <x v="1"/>
    <s v="Binders"/>
    <s v="Avery Poly Binder Pockets"/>
    <n v="7.16"/>
  </r>
  <r>
    <n v="2836"/>
    <s v="CA-2018-110842"/>
    <x v="6"/>
    <x v="343"/>
    <d v="2018-11-16T00:00:00"/>
    <s v="Standard Class"/>
    <s v="GA-14725"/>
    <s v="Guy Armstrong"/>
    <s v="Consumer"/>
    <s v="United States"/>
    <s v="Los Angeles"/>
    <x v="1"/>
    <n v="90036"/>
    <s v="West"/>
    <s v="OFF-AP-10003971"/>
    <x v="1"/>
    <s v="Appliances"/>
    <s v="Belkin 6 Outlet Metallic Surge Strip"/>
    <n v="10.89"/>
  </r>
  <r>
    <n v="2837"/>
    <s v="CA-2018-110842"/>
    <x v="6"/>
    <x v="343"/>
    <d v="2018-11-16T00:00:00"/>
    <s v="Standard Class"/>
    <s v="GA-14725"/>
    <s v="Guy Armstrong"/>
    <s v="Consumer"/>
    <s v="United States"/>
    <s v="Los Angeles"/>
    <x v="1"/>
    <n v="90036"/>
    <s v="West"/>
    <s v="OFF-PA-10000520"/>
    <x v="1"/>
    <s v="Paper"/>
    <s v="Xerox 201"/>
    <n v="19.440000000000001"/>
  </r>
  <r>
    <n v="2838"/>
    <s v="CA-2018-110842"/>
    <x v="6"/>
    <x v="343"/>
    <d v="2018-11-16T00:00:00"/>
    <s v="Standard Class"/>
    <s v="GA-14725"/>
    <s v="Guy Armstrong"/>
    <s v="Consumer"/>
    <s v="United States"/>
    <s v="Los Angeles"/>
    <x v="1"/>
    <n v="90036"/>
    <s v="West"/>
    <s v="OFF-BI-10000977"/>
    <x v="1"/>
    <s v="Binders"/>
    <s v="Ibico Plastic Spiral Binding Combs"/>
    <n v="121.6"/>
  </r>
  <r>
    <n v="2839"/>
    <s v="CA-2017-147368"/>
    <x v="21"/>
    <x v="632"/>
    <d v="2017-06-12T00:00:00"/>
    <s v="First Class"/>
    <s v="TC-21295"/>
    <s v="Toby Carlisle"/>
    <s v="Consumer"/>
    <s v="United States"/>
    <s v="Tallahassee"/>
    <x v="2"/>
    <n v="32303"/>
    <s v="South"/>
    <s v="TEC-MA-10002178"/>
    <x v="2"/>
    <s v="Machines"/>
    <s v="Cisco CP-7937G Unified IP Conference Station Phone"/>
    <n v="695.7"/>
  </r>
  <r>
    <n v="2840"/>
    <s v="US-2016-104185"/>
    <x v="22"/>
    <x v="37"/>
    <d v="2016-09-08T00:00:00"/>
    <s v="Second Class"/>
    <s v="JB-15400"/>
    <s v="Jennifer Braxton"/>
    <s v="Corporate"/>
    <s v="United States"/>
    <s v="New York City"/>
    <x v="15"/>
    <n v="10009"/>
    <s v="East"/>
    <s v="OFF-ST-10001526"/>
    <x v="1"/>
    <s v="Storage"/>
    <s v="Iceberg Mobile Mega Data/Printer Cart"/>
    <n v="120.33"/>
  </r>
  <r>
    <n v="2841"/>
    <s v="US-2015-125521"/>
    <x v="34"/>
    <x v="619"/>
    <d v="2015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s v="Chairs"/>
    <s v="Global Commerce Series High-Back Swivel/Tilt Chairs"/>
    <n v="1139.92"/>
  </r>
  <r>
    <n v="2842"/>
    <s v="US-2018-135062"/>
    <x v="8"/>
    <x v="515"/>
    <d v="2018-09-04T00:00:00"/>
    <s v="Second Class"/>
    <s v="RL-19615"/>
    <s v="Rob Lucas"/>
    <s v="Consumer"/>
    <s v="United States"/>
    <s v="Fayetteville"/>
    <x v="3"/>
    <n v="28314"/>
    <s v="South"/>
    <s v="OFF-PA-10000100"/>
    <x v="1"/>
    <s v="Paper"/>
    <s v="Xerox 1945"/>
    <n v="229.54400000000001"/>
  </r>
  <r>
    <n v="2843"/>
    <s v="CA-2018-135650"/>
    <x v="37"/>
    <x v="721"/>
    <d v="2018-03-27T00:00:00"/>
    <s v="Standard Class"/>
    <s v="AC-10660"/>
    <s v="Anna Chung"/>
    <s v="Consumer"/>
    <s v="United States"/>
    <s v="Huntsville"/>
    <x v="5"/>
    <n v="77340"/>
    <s v="Central"/>
    <s v="OFF-ST-10001809"/>
    <x v="1"/>
    <s v="Storage"/>
    <s v="Fellowes Officeware Wire Shelving"/>
    <n v="143.72800000000001"/>
  </r>
  <r>
    <n v="2844"/>
    <s v="CA-2018-112865"/>
    <x v="7"/>
    <x v="796"/>
    <d v="2018-05-22T00:00:00"/>
    <s v="Standard Class"/>
    <s v="BH-11710"/>
    <s v="Brosina Hoffman"/>
    <s v="Consumer"/>
    <s v="United States"/>
    <s v="Philadelphia"/>
    <x v="9"/>
    <n v="19140"/>
    <s v="East"/>
    <s v="TEC-AC-10000387"/>
    <x v="2"/>
    <s v="Accessories"/>
    <s v="KeyTronicÂ KT800P2 -Â KeyboardÂ - Black"/>
    <n v="36.048000000000002"/>
  </r>
  <r>
    <n v="2845"/>
    <s v="US-2017-162852"/>
    <x v="27"/>
    <x v="797"/>
    <d v="2017-12-31T00:00:00"/>
    <s v="Standard Class"/>
    <s v="BG-11695"/>
    <s v="Brooke Gillingham"/>
    <s v="Corporate"/>
    <s v="United States"/>
    <s v="Woodstock"/>
    <x v="10"/>
    <n v="60098"/>
    <s v="Central"/>
    <s v="FUR-CH-10004853"/>
    <x v="0"/>
    <s v="Chairs"/>
    <s v="Global Manager's Adjustable Task Chair, Storm"/>
    <n v="845.48800000000006"/>
  </r>
  <r>
    <n v="2846"/>
    <s v="CA-2018-138163"/>
    <x v="6"/>
    <x v="701"/>
    <d v="2018-11-20T00:00:00"/>
    <s v="First Class"/>
    <s v="XP-21865"/>
    <s v="Xylona Preis"/>
    <s v="Consumer"/>
    <s v="United States"/>
    <s v="Everett"/>
    <x v="31"/>
    <n v="2149"/>
    <s v="East"/>
    <s v="OFF-AR-10001958"/>
    <x v="1"/>
    <s v="Art"/>
    <s v="Stanley Bostitch Contemporary Electric Pencil Sharpeners"/>
    <n v="50.94"/>
  </r>
  <r>
    <n v="2847"/>
    <s v="CA-2018-152093"/>
    <x v="14"/>
    <x v="18"/>
    <d v="2018-09-15T00:00:00"/>
    <s v="Standard Class"/>
    <s v="SN-20560"/>
    <s v="Skye Norling"/>
    <s v="Home Office"/>
    <s v="United States"/>
    <s v="Chicago"/>
    <x v="10"/>
    <n v="60653"/>
    <s v="Central"/>
    <s v="OFF-BI-10003527"/>
    <x v="1"/>
    <s v="Binders"/>
    <s v="Fellowes PB500 Electric Punch Plastic Comb Binding Machine with Manual Bind"/>
    <n v="762.59400000000005"/>
  </r>
  <r>
    <n v="2848"/>
    <s v="CA-2018-157854"/>
    <x v="29"/>
    <x v="798"/>
    <d v="2018-04-15T00:00:00"/>
    <s v="Standard Class"/>
    <s v="DM-13345"/>
    <s v="Denise Monton"/>
    <s v="Corporate"/>
    <s v="United States"/>
    <s v="Roswell"/>
    <x v="32"/>
    <n v="30076"/>
    <s v="South"/>
    <s v="FUR-FU-10003832"/>
    <x v="0"/>
    <s v="Furnishings"/>
    <s v="Eldon Expressions Punched Metal &amp; Wood Desk Accessories, Black &amp; Cherry"/>
    <n v="56.28"/>
  </r>
  <r>
    <n v="2849"/>
    <s v="CA-2018-157854"/>
    <x v="29"/>
    <x v="798"/>
    <d v="2018-04-15T00:00:00"/>
    <s v="Standard Class"/>
    <s v="DM-13345"/>
    <s v="Denise Monton"/>
    <s v="Corporate"/>
    <s v="United States"/>
    <s v="Roswell"/>
    <x v="32"/>
    <n v="30076"/>
    <s v="South"/>
    <s v="OFF-BI-10001359"/>
    <x v="1"/>
    <s v="Binders"/>
    <s v="GBC DocuBind TL300 Electric Binding System"/>
    <n v="2690.97"/>
  </r>
  <r>
    <n v="2850"/>
    <s v="CA-2017-123617"/>
    <x v="5"/>
    <x v="85"/>
    <d v="2017-12-03T00:00:00"/>
    <s v="Standard Class"/>
    <s v="AJ-10780"/>
    <s v="Anthony Jacobs"/>
    <s v="Corporate"/>
    <s v="United States"/>
    <s v="Palm Coast"/>
    <x v="2"/>
    <n v="32137"/>
    <s v="South"/>
    <s v="OFF-BI-10002976"/>
    <x v="1"/>
    <s v="Binders"/>
    <s v="ACCOHIDE Binder by Acco"/>
    <n v="7.4340000000000002"/>
  </r>
  <r>
    <n v="2851"/>
    <s v="US-2017-128293"/>
    <x v="23"/>
    <x v="799"/>
    <d v="2017-06-05T00:00:00"/>
    <s v="First Class"/>
    <s v="KC-16255"/>
    <s v="Karen Carlisle"/>
    <s v="Corporate"/>
    <s v="United States"/>
    <s v="Philadelphia"/>
    <x v="9"/>
    <n v="19120"/>
    <s v="East"/>
    <s v="OFF-ST-10000736"/>
    <x v="1"/>
    <s v="Storage"/>
    <s v="Carina Double Wide Media Storage Towers in Natural &amp; Black"/>
    <n v="64.784000000000006"/>
  </r>
  <r>
    <n v="2852"/>
    <s v="CA-2018-107342"/>
    <x v="33"/>
    <x v="94"/>
    <d v="2018-12-22T00:00:00"/>
    <s v="Standard Class"/>
    <s v="VF-21715"/>
    <s v="Vicky Freymann"/>
    <s v="Home Office"/>
    <s v="United States"/>
    <s v="Columbus"/>
    <x v="14"/>
    <n v="47201"/>
    <s v="Central"/>
    <s v="OFF-PA-10001745"/>
    <x v="1"/>
    <s v="Paper"/>
    <s v="Wirebound Message Books, 2 7/8&quot; x 5&quot;, 3 Forms per Page"/>
    <n v="28.16"/>
  </r>
  <r>
    <n v="2853"/>
    <s v="CA-2017-136371"/>
    <x v="37"/>
    <x v="690"/>
    <d v="2017-03-21T00:00:00"/>
    <s v="Second Class"/>
    <s v="SV-20935"/>
    <s v="Susan Vittorini"/>
    <s v="Consumer"/>
    <s v="United States"/>
    <s v="Oceanside"/>
    <x v="15"/>
    <n v="11572"/>
    <s v="East"/>
    <s v="FUR-FU-10000409"/>
    <x v="0"/>
    <s v="Furnishings"/>
    <s v="GE 4 Foot Flourescent Tube, 40 Watt"/>
    <n v="14.98"/>
  </r>
  <r>
    <n v="2854"/>
    <s v="CA-2017-136371"/>
    <x v="37"/>
    <x v="690"/>
    <d v="2017-03-21T00:00:00"/>
    <s v="Second Class"/>
    <s v="SV-20935"/>
    <s v="Susan Vittorini"/>
    <s v="Consumer"/>
    <s v="United States"/>
    <s v="Oceanside"/>
    <x v="15"/>
    <n v="11572"/>
    <s v="East"/>
    <s v="FUR-FU-10000221"/>
    <x v="0"/>
    <s v="Furnishings"/>
    <s v="Master Caster Door Stop, Brown"/>
    <n v="20.32"/>
  </r>
  <r>
    <n v="2855"/>
    <s v="CA-2018-137344"/>
    <x v="47"/>
    <x v="648"/>
    <d v="2018-08-20T00:00:00"/>
    <s v="Same Day"/>
    <s v="EM-13810"/>
    <s v="Eleni McCrary"/>
    <s v="Corporate"/>
    <s v="United States"/>
    <s v="Franklin"/>
    <x v="31"/>
    <n v="2038"/>
    <s v="East"/>
    <s v="OFF-ST-10000344"/>
    <x v="1"/>
    <s v="Storage"/>
    <s v="Neat Ideas Personal Hanging Folder Files, Black"/>
    <n v="40.29"/>
  </r>
  <r>
    <n v="2856"/>
    <s v="CA-2018-169810"/>
    <x v="46"/>
    <x v="800"/>
    <d v="2018-07-31T00:00:00"/>
    <s v="Standard Class"/>
    <s v="RB-19360"/>
    <s v="Raymond Buch"/>
    <s v="Consumer"/>
    <s v="United States"/>
    <s v="Sioux Falls"/>
    <x v="44"/>
    <n v="57103"/>
    <s v="Central"/>
    <s v="OFF-LA-10003663"/>
    <x v="1"/>
    <s v="Labels"/>
    <s v="Avery 498"/>
    <n v="20.23"/>
  </r>
  <r>
    <n v="2857"/>
    <s v="CA-2017-128594"/>
    <x v="47"/>
    <x v="370"/>
    <d v="2017-08-29T00:00:00"/>
    <s v="First Class"/>
    <s v="DJ-13510"/>
    <s v="Don Jones"/>
    <s v="Corporate"/>
    <s v="United States"/>
    <s v="San Diego"/>
    <x v="1"/>
    <n v="92037"/>
    <s v="West"/>
    <s v="FUR-CH-10001215"/>
    <x v="0"/>
    <s v="Chairs"/>
    <s v="Global Troy Executive Leather Low-Back Tilter"/>
    <n v="1603.136"/>
  </r>
  <r>
    <n v="2858"/>
    <s v="CA-2017-154690"/>
    <x v="42"/>
    <x v="243"/>
    <d v="2017-08-17T00:00:00"/>
    <s v="Second Class"/>
    <s v="CC-12370"/>
    <s v="Christopher Conant"/>
    <s v="Consumer"/>
    <s v="United States"/>
    <s v="Fayetteville"/>
    <x v="3"/>
    <n v="28314"/>
    <s v="South"/>
    <s v="FUR-CH-10000988"/>
    <x v="0"/>
    <s v="Chairs"/>
    <s v="Hon Olson Stacker Stools"/>
    <n v="225.29599999999999"/>
  </r>
  <r>
    <n v="2859"/>
    <s v="CA-2018-138975"/>
    <x v="7"/>
    <x v="240"/>
    <d v="2018-05-23T00:00:00"/>
    <s v="Standard Class"/>
    <s v="SC-20380"/>
    <s v="Shahid Collister"/>
    <s v="Consumer"/>
    <s v="United States"/>
    <s v="Atlanta"/>
    <x v="32"/>
    <n v="30318"/>
    <s v="South"/>
    <s v="TEC-AC-10003441"/>
    <x v="2"/>
    <s v="Accessories"/>
    <s v="Kingston Digital DataTraveler 32GB USB 2.0"/>
    <n v="67.8"/>
  </r>
  <r>
    <n v="2860"/>
    <s v="CA-2018-138975"/>
    <x v="7"/>
    <x v="240"/>
    <d v="2018-05-23T00:00:00"/>
    <s v="Standard Class"/>
    <s v="SC-20380"/>
    <s v="Shahid Collister"/>
    <s v="Consumer"/>
    <s v="United States"/>
    <s v="Atlanta"/>
    <x v="32"/>
    <n v="30318"/>
    <s v="South"/>
    <s v="TEC-PH-10004389"/>
    <x v="2"/>
    <s v="Phones"/>
    <s v="Nokia Lumia 925"/>
    <n v="377.97"/>
  </r>
  <r>
    <n v="2861"/>
    <s v="CA-2018-138975"/>
    <x v="7"/>
    <x v="240"/>
    <d v="2018-05-23T00:00:00"/>
    <s v="Standard Class"/>
    <s v="SC-20380"/>
    <s v="Shahid Collister"/>
    <s v="Consumer"/>
    <s v="United States"/>
    <s v="Atlanta"/>
    <x v="32"/>
    <n v="30318"/>
    <s v="South"/>
    <s v="FUR-BO-10004695"/>
    <x v="0"/>
    <s v="Bookcases"/>
    <s v="O'Sullivan 2-Door Barrister Bookcase in Odessa Pine"/>
    <n v="1628.82"/>
  </r>
  <r>
    <n v="2862"/>
    <s v="CA-2018-138975"/>
    <x v="7"/>
    <x v="240"/>
    <d v="2018-05-23T00:00:00"/>
    <s v="Standard Class"/>
    <s v="SC-20380"/>
    <s v="Shahid Collister"/>
    <s v="Consumer"/>
    <s v="United States"/>
    <s v="Atlanta"/>
    <x v="32"/>
    <n v="30318"/>
    <s v="South"/>
    <s v="OFF-PA-10000100"/>
    <x v="1"/>
    <s v="Paper"/>
    <s v="Xerox 1945"/>
    <n v="286.93"/>
  </r>
  <r>
    <n v="2863"/>
    <s v="CA-2018-106537"/>
    <x v="42"/>
    <x v="801"/>
    <d v="2018-08-17T00:00:00"/>
    <s v="Standard Class"/>
    <s v="RH-19495"/>
    <s v="Rick Hansen"/>
    <s v="Consumer"/>
    <s v="United States"/>
    <s v="Orlando"/>
    <x v="2"/>
    <n v="32839"/>
    <s v="South"/>
    <s v="OFF-PA-10000223"/>
    <x v="1"/>
    <s v="Paper"/>
    <s v="Xerox 2000"/>
    <n v="20.736000000000001"/>
  </r>
  <r>
    <n v="2864"/>
    <s v="US-2018-103828"/>
    <x v="42"/>
    <x v="802"/>
    <d v="2018-08-13T00:00:00"/>
    <s v="Same Day"/>
    <s v="JK-15370"/>
    <s v="Jay Kimmel"/>
    <s v="Consumer"/>
    <s v="United States"/>
    <s v="San Francisco"/>
    <x v="1"/>
    <n v="94122"/>
    <s v="West"/>
    <s v="OFF-ST-10001325"/>
    <x v="1"/>
    <s v="Storage"/>
    <s v="Sterilite Officeware Hinged File Box"/>
    <n v="31.44"/>
  </r>
  <r>
    <n v="2865"/>
    <s v="US-2018-103828"/>
    <x v="42"/>
    <x v="802"/>
    <d v="2018-08-13T00:00:00"/>
    <s v="Same Day"/>
    <s v="JK-15370"/>
    <s v="Jay Kimmel"/>
    <s v="Consumer"/>
    <s v="United States"/>
    <s v="San Francisco"/>
    <x v="1"/>
    <n v="94122"/>
    <s v="West"/>
    <s v="OFF-AP-10004249"/>
    <x v="1"/>
    <s v="Appliances"/>
    <s v="Staple holder"/>
    <n v="83.79"/>
  </r>
  <r>
    <n v="2866"/>
    <s v="US-2018-103828"/>
    <x v="42"/>
    <x v="802"/>
    <d v="2018-08-13T00:00:00"/>
    <s v="Same Day"/>
    <s v="JK-15370"/>
    <s v="Jay Kimmel"/>
    <s v="Consumer"/>
    <s v="United States"/>
    <s v="San Francisco"/>
    <x v="1"/>
    <n v="94122"/>
    <s v="West"/>
    <s v="OFF-AR-10000588"/>
    <x v="1"/>
    <s v="Art"/>
    <s v="Newell 345"/>
    <n v="59.52"/>
  </r>
  <r>
    <n v="2867"/>
    <s v="US-2018-103828"/>
    <x v="42"/>
    <x v="802"/>
    <d v="2018-08-13T00:00:00"/>
    <s v="Same Day"/>
    <s v="JK-15370"/>
    <s v="Jay Kimmel"/>
    <s v="Consumer"/>
    <s v="United States"/>
    <s v="San Francisco"/>
    <x v="1"/>
    <n v="94122"/>
    <s v="West"/>
    <s v="OFF-SU-10000946"/>
    <x v="1"/>
    <s v="Supplies"/>
    <s v="Staple remover"/>
    <n v="31.92"/>
  </r>
  <r>
    <n v="2868"/>
    <s v="CA-2017-115588"/>
    <x v="0"/>
    <x v="338"/>
    <d v="2017-11-12T00:00:00"/>
    <s v="Second Class"/>
    <s v="AF-10885"/>
    <s v="Art Foster"/>
    <s v="Consumer"/>
    <s v="United States"/>
    <s v="Toledo"/>
    <x v="24"/>
    <n v="43615"/>
    <s v="East"/>
    <s v="OFF-SU-10001225"/>
    <x v="1"/>
    <s v="Supplies"/>
    <s v="Staple remover"/>
    <n v="14.72"/>
  </r>
  <r>
    <n v="2869"/>
    <s v="CA-2017-115588"/>
    <x v="0"/>
    <x v="338"/>
    <d v="2017-11-12T00:00:00"/>
    <s v="Second Class"/>
    <s v="AF-10885"/>
    <s v="Art Foster"/>
    <s v="Consumer"/>
    <s v="United States"/>
    <s v="Toledo"/>
    <x v="24"/>
    <n v="43615"/>
    <s v="East"/>
    <s v="OFF-ST-10001558"/>
    <x v="1"/>
    <s v="Storage"/>
    <s v="Acco Perma 4000 Stacking Storage Drawers"/>
    <n v="38.975999999999999"/>
  </r>
  <r>
    <n v="2870"/>
    <s v="CA-2018-143861"/>
    <x v="1"/>
    <x v="492"/>
    <d v="2018-06-19T00:00:00"/>
    <s v="Standard Class"/>
    <s v="LC-16885"/>
    <s v="Lena Creighton"/>
    <s v="Consumer"/>
    <s v="United States"/>
    <s v="Saint Petersburg"/>
    <x v="2"/>
    <n v="33710"/>
    <s v="South"/>
    <s v="FUR-FU-10001546"/>
    <x v="0"/>
    <s v="Furnishings"/>
    <s v="Dana Swing-Arm Lamps"/>
    <n v="17.088000000000001"/>
  </r>
  <r>
    <n v="2871"/>
    <s v="CA-2015-148040"/>
    <x v="48"/>
    <x v="579"/>
    <d v="2015-03-26T00:00:00"/>
    <s v="Standard Class"/>
    <s v="BF-11275"/>
    <s v="Beth Fritzler"/>
    <s v="Corporate"/>
    <s v="United States"/>
    <s v="Tucson"/>
    <x v="16"/>
    <n v="85705"/>
    <s v="West"/>
    <s v="OFF-PA-10002581"/>
    <x v="1"/>
    <s v="Paper"/>
    <s v="Xerox 1951"/>
    <n v="74.352000000000004"/>
  </r>
  <r>
    <n v="2872"/>
    <s v="CA-2015-148040"/>
    <x v="48"/>
    <x v="579"/>
    <d v="2015-03-26T00:00:00"/>
    <s v="Standard Class"/>
    <s v="BF-11275"/>
    <s v="Beth Fritzler"/>
    <s v="Corporate"/>
    <s v="United States"/>
    <s v="Tucson"/>
    <x v="16"/>
    <n v="85705"/>
    <s v="West"/>
    <s v="FUR-CH-10001482"/>
    <x v="0"/>
    <s v="Chairs"/>
    <s v="Office Star - Mesh Screen back chair with Vinyl seat"/>
    <n v="314.35199999999998"/>
  </r>
  <r>
    <n v="2873"/>
    <s v="CA-2018-135167"/>
    <x v="1"/>
    <x v="140"/>
    <d v="2018-06-20T00:00:00"/>
    <s v="Standard Class"/>
    <s v="SC-20800"/>
    <s v="Stuart Calhoun"/>
    <s v="Consumer"/>
    <s v="United States"/>
    <s v="Los Angeles"/>
    <x v="1"/>
    <n v="90036"/>
    <s v="West"/>
    <s v="OFF-AR-10002399"/>
    <x v="1"/>
    <s v="Art"/>
    <s v="Dixon Prang Watercolor Pencils, 10-Color Set with Brush"/>
    <n v="4.26"/>
  </r>
  <r>
    <n v="2874"/>
    <s v="CA-2018-137022"/>
    <x v="6"/>
    <x v="673"/>
    <d v="2018-11-22T00:00:00"/>
    <s v="Standard Class"/>
    <s v="SW-20275"/>
    <s v="Scott Williamson"/>
    <s v="Consumer"/>
    <s v="United States"/>
    <s v="San Diego"/>
    <x v="1"/>
    <n v="92105"/>
    <s v="West"/>
    <s v="OFF-ST-10001963"/>
    <x v="1"/>
    <s v="Storage"/>
    <s v="Tennsco Regal Shelving Units"/>
    <n v="811.28"/>
  </r>
  <r>
    <n v="2875"/>
    <s v="US-2018-102638"/>
    <x v="27"/>
    <x v="614"/>
    <d v="2018-12-31T00:00:00"/>
    <s v="First Class"/>
    <s v="MC-17845"/>
    <s v="Michael Chen"/>
    <s v="Consumer"/>
    <s v="United States"/>
    <s v="New York City"/>
    <x v="15"/>
    <n v="10035"/>
    <s v="East"/>
    <s v="OFF-FA-10002988"/>
    <x v="1"/>
    <s v="Fasteners"/>
    <s v="Ideal Clamps"/>
    <n v="6.03"/>
  </r>
  <r>
    <n v="2876"/>
    <s v="US-2017-167339"/>
    <x v="11"/>
    <x v="803"/>
    <d v="2017-01-23T00:00:00"/>
    <s v="Second Class"/>
    <s v="TD-20995"/>
    <s v="Tamara Dahlen"/>
    <s v="Consumer"/>
    <s v="United States"/>
    <s v="San Diego"/>
    <x v="1"/>
    <n v="92037"/>
    <s v="West"/>
    <s v="FUR-CH-10004289"/>
    <x v="0"/>
    <s v="Chairs"/>
    <s v="Global Super Steno Chair"/>
    <n v="153.56800000000001"/>
  </r>
  <r>
    <n v="2877"/>
    <s v="US-2017-167339"/>
    <x v="11"/>
    <x v="803"/>
    <d v="2017-01-23T00:00:00"/>
    <s v="Second Class"/>
    <s v="TD-20995"/>
    <s v="Tamara Dahlen"/>
    <s v="Consumer"/>
    <s v="United States"/>
    <s v="San Diego"/>
    <x v="1"/>
    <n v="92037"/>
    <s v="West"/>
    <s v="FUR-CH-10000785"/>
    <x v="0"/>
    <s v="Chairs"/>
    <s v="Global Ergonomic Managers Chair"/>
    <n v="1013.4880000000001"/>
  </r>
  <r>
    <n v="2878"/>
    <s v="CA-2017-152072"/>
    <x v="11"/>
    <x v="804"/>
    <d v="2017-01-19T00:00:00"/>
    <s v="Standard Class"/>
    <s v="Dp-13240"/>
    <s v="Dean percer"/>
    <s v="Home Office"/>
    <s v="United States"/>
    <s v="Westfield"/>
    <x v="30"/>
    <n v="7090"/>
    <s v="East"/>
    <s v="OFF-EN-10003040"/>
    <x v="1"/>
    <s v="Envelopes"/>
    <s v="Quality Park Security Envelopes"/>
    <n v="52.34"/>
  </r>
  <r>
    <n v="2879"/>
    <s v="CA-2017-152072"/>
    <x v="11"/>
    <x v="804"/>
    <d v="2017-01-19T00:00:00"/>
    <s v="Standard Class"/>
    <s v="Dp-13240"/>
    <s v="Dean percer"/>
    <s v="Home Office"/>
    <s v="United States"/>
    <s v="Westfield"/>
    <x v="30"/>
    <n v="7090"/>
    <s v="East"/>
    <s v="OFF-AR-10001573"/>
    <x v="1"/>
    <s v="Art"/>
    <s v="American Pencil"/>
    <n v="4.66"/>
  </r>
  <r>
    <n v="2880"/>
    <s v="CA-2017-152072"/>
    <x v="11"/>
    <x v="804"/>
    <d v="2017-01-19T00:00:00"/>
    <s v="Standard Class"/>
    <s v="Dp-13240"/>
    <s v="Dean percer"/>
    <s v="Home Office"/>
    <s v="United States"/>
    <s v="Westfield"/>
    <x v="30"/>
    <n v="7090"/>
    <s v="East"/>
    <s v="TEC-AC-10000844"/>
    <x v="2"/>
    <s v="Accessories"/>
    <s v="LogitechÂ Gaming G510s - Keyboard"/>
    <n v="254.97"/>
  </r>
  <r>
    <n v="2881"/>
    <s v="CA-2017-102932"/>
    <x v="12"/>
    <x v="251"/>
    <d v="2017-09-23T00:00:00"/>
    <s v="Second Class"/>
    <s v="SD-20485"/>
    <s v="Shirley Daniels"/>
    <s v="Home Office"/>
    <s v="United States"/>
    <s v="Orange"/>
    <x v="30"/>
    <n v="7050"/>
    <s v="East"/>
    <s v="OFF-BI-10000756"/>
    <x v="1"/>
    <s v="Binders"/>
    <s v="Storex DuraTech Recycled Plastic Frosted Binders"/>
    <n v="25.44"/>
  </r>
  <r>
    <n v="2882"/>
    <s v="CA-2017-102932"/>
    <x v="12"/>
    <x v="251"/>
    <d v="2017-09-23T00:00:00"/>
    <s v="Second Class"/>
    <s v="SD-20485"/>
    <s v="Shirley Daniels"/>
    <s v="Home Office"/>
    <s v="United States"/>
    <s v="Orange"/>
    <x v="30"/>
    <n v="7050"/>
    <s v="East"/>
    <s v="OFF-SU-10000381"/>
    <x v="1"/>
    <s v="Supplies"/>
    <s v="Acme Forged Steel Scissors with Black Enamel Handles"/>
    <n v="27.93"/>
  </r>
  <r>
    <n v="2883"/>
    <s v="CA-2015-165540"/>
    <x v="51"/>
    <x v="805"/>
    <d v="2015-02-25T00:00:00"/>
    <s v="Standard Class"/>
    <s v="TM-21010"/>
    <s v="Tamara Manning"/>
    <s v="Consumer"/>
    <s v="United States"/>
    <s v="Woodstock"/>
    <x v="10"/>
    <n v="60098"/>
    <s v="Central"/>
    <s v="OFF-BI-10004094"/>
    <x v="1"/>
    <s v="Binders"/>
    <s v="GBC Standard Plastic Binding Systems Combs"/>
    <n v="8.85"/>
  </r>
  <r>
    <n v="2884"/>
    <s v="CA-2017-130799"/>
    <x v="0"/>
    <x v="583"/>
    <d v="2017-11-16T00:00:00"/>
    <s v="Second Class"/>
    <s v="BK-11260"/>
    <s v="Berenike Kampe"/>
    <s v="Consumer"/>
    <s v="United States"/>
    <s v="San Francisco"/>
    <x v="1"/>
    <n v="94110"/>
    <s v="West"/>
    <s v="FUR-FU-10001852"/>
    <x v="0"/>
    <s v="Furnishings"/>
    <s v="Eldon Regeneration Recycled Desk Accessories, Smoke"/>
    <n v="6.96"/>
  </r>
  <r>
    <n v="2885"/>
    <s v="CA-2017-164483"/>
    <x v="31"/>
    <x v="806"/>
    <d v="2017-02-03T00:00:00"/>
    <s v="Standard Class"/>
    <s v="JF-15490"/>
    <s v="Jeremy Farry"/>
    <s v="Consumer"/>
    <s v="United States"/>
    <s v="San Francisco"/>
    <x v="1"/>
    <n v="94122"/>
    <s v="West"/>
    <s v="OFF-BI-10000014"/>
    <x v="1"/>
    <s v="Binders"/>
    <s v="Heavy-Duty E-Z-D Binders"/>
    <n v="17.456"/>
  </r>
  <r>
    <n v="2886"/>
    <s v="US-2017-159856"/>
    <x v="2"/>
    <x v="807"/>
    <d v="2017-10-22T00:00:00"/>
    <s v="Standard Class"/>
    <s v="EP-13915"/>
    <s v="Emily Phan"/>
    <s v="Consumer"/>
    <s v="United States"/>
    <s v="Tempe"/>
    <x v="16"/>
    <n v="85281"/>
    <s v="West"/>
    <s v="FUR-CH-10003396"/>
    <x v="0"/>
    <s v="Chairs"/>
    <s v="Global Deluxe Steno Chair"/>
    <n v="307.92"/>
  </r>
  <r>
    <n v="2887"/>
    <s v="CA-2018-102099"/>
    <x v="33"/>
    <x v="404"/>
    <d v="2018-12-19T00:00:00"/>
    <s v="First Class"/>
    <s v="EP-13915"/>
    <s v="Emily Phan"/>
    <s v="Consumer"/>
    <s v="United States"/>
    <s v="Los Angeles"/>
    <x v="1"/>
    <n v="90008"/>
    <s v="West"/>
    <s v="OFF-AR-10003811"/>
    <x v="1"/>
    <s v="Art"/>
    <s v="Newell 327"/>
    <n v="6.63"/>
  </r>
  <r>
    <n v="2888"/>
    <s v="CA-2018-102099"/>
    <x v="33"/>
    <x v="404"/>
    <d v="2018-12-19T00:00:00"/>
    <s v="First Class"/>
    <s v="EP-13915"/>
    <s v="Emily Phan"/>
    <s v="Consumer"/>
    <s v="United States"/>
    <s v="Los Angeles"/>
    <x v="1"/>
    <n v="90008"/>
    <s v="West"/>
    <s v="OFF-PA-10003172"/>
    <x v="1"/>
    <s v="Paper"/>
    <s v="Xerox 1996"/>
    <n v="12.96"/>
  </r>
  <r>
    <n v="2889"/>
    <s v="CA-2018-102099"/>
    <x v="33"/>
    <x v="404"/>
    <d v="2018-12-19T00:00:00"/>
    <s v="First Class"/>
    <s v="EP-13915"/>
    <s v="Emily Phan"/>
    <s v="Consumer"/>
    <s v="United States"/>
    <s v="Los Angeles"/>
    <x v="1"/>
    <n v="90008"/>
    <s v="West"/>
    <s v="OFF-PA-10000289"/>
    <x v="1"/>
    <s v="Paper"/>
    <s v="Xerox 213"/>
    <n v="32.4"/>
  </r>
  <r>
    <n v="2890"/>
    <s v="CA-2018-164049"/>
    <x v="28"/>
    <x v="808"/>
    <d v="2018-11-06T00:00:00"/>
    <s v="Standard Class"/>
    <s v="KH-16630"/>
    <s v="Ken Heidel"/>
    <s v="Corporate"/>
    <s v="United States"/>
    <s v="Seattle"/>
    <x v="4"/>
    <n v="98105"/>
    <s v="West"/>
    <s v="OFF-PA-10000791"/>
    <x v="1"/>
    <s v="Paper"/>
    <s v="Wirebound Message Books, Four 2 3/4 x 5 Forms per Page, 200 Sets per Book"/>
    <n v="23.85"/>
  </r>
  <r>
    <n v="2891"/>
    <s v="CA-2015-142727"/>
    <x v="20"/>
    <x v="333"/>
    <d v="2015-05-01T00:00:00"/>
    <s v="Second Class"/>
    <s v="HG-14845"/>
    <s v="Harry Greene"/>
    <s v="Consumer"/>
    <s v="United States"/>
    <s v="Lake Charles"/>
    <x v="28"/>
    <n v="70601"/>
    <s v="South"/>
    <s v="FUR-CH-10002304"/>
    <x v="0"/>
    <s v="Chairs"/>
    <s v="Global Stack Chair without Arms, Black"/>
    <n v="51.96"/>
  </r>
  <r>
    <n v="2892"/>
    <s v="CA-2015-142727"/>
    <x v="20"/>
    <x v="333"/>
    <d v="2015-05-01T00:00:00"/>
    <s v="Second Class"/>
    <s v="HG-14845"/>
    <s v="Harry Greene"/>
    <s v="Consumer"/>
    <s v="United States"/>
    <s v="Lake Charles"/>
    <x v="28"/>
    <n v="70601"/>
    <s v="South"/>
    <s v="OFF-BI-10000136"/>
    <x v="1"/>
    <s v="Binders"/>
    <s v="Avery Non-Stick Heavy Duty View Round Locking Ring Binders"/>
    <n v="17.940000000000001"/>
  </r>
  <r>
    <n v="2893"/>
    <s v="CA-2018-139913"/>
    <x v="16"/>
    <x v="436"/>
    <d v="2018-10-29T00:00:00"/>
    <s v="Standard Class"/>
    <s v="JC-16105"/>
    <s v="Julie Creighton"/>
    <s v="Corporate"/>
    <s v="United States"/>
    <s v="Rochester"/>
    <x v="15"/>
    <n v="14609"/>
    <s v="East"/>
    <s v="OFF-PA-10003739"/>
    <x v="1"/>
    <s v="Paper"/>
    <s v="Xerox 1969"/>
    <n v="11.56"/>
  </r>
  <r>
    <n v="2894"/>
    <s v="CA-2018-139913"/>
    <x v="16"/>
    <x v="436"/>
    <d v="2018-10-29T00:00:00"/>
    <s v="Standard Class"/>
    <s v="JC-16105"/>
    <s v="Julie Creighton"/>
    <s v="Corporate"/>
    <s v="United States"/>
    <s v="Rochester"/>
    <x v="15"/>
    <n v="14609"/>
    <s v="East"/>
    <s v="OFF-PA-10002479"/>
    <x v="1"/>
    <s v="Paper"/>
    <s v="Xerox 4200 Series MultiUse Premium Copy Paper (20Lb. and 84 Bright)"/>
    <n v="26.4"/>
  </r>
  <r>
    <n v="2895"/>
    <s v="CA-2018-139913"/>
    <x v="16"/>
    <x v="436"/>
    <d v="2018-10-29T00:00:00"/>
    <s v="Standard Class"/>
    <s v="JC-16105"/>
    <s v="Julie Creighton"/>
    <s v="Corporate"/>
    <s v="United States"/>
    <s v="Rochester"/>
    <x v="15"/>
    <n v="14609"/>
    <s v="East"/>
    <s v="FUR-FU-10000771"/>
    <x v="0"/>
    <s v="Furnishings"/>
    <s v="Eldon 200 Class Desk Accessories, Smoke"/>
    <n v="69.08"/>
  </r>
  <r>
    <n v="2896"/>
    <s v="CA-2018-139913"/>
    <x v="16"/>
    <x v="436"/>
    <d v="2018-10-29T00:00:00"/>
    <s v="Standard Class"/>
    <s v="JC-16105"/>
    <s v="Julie Creighton"/>
    <s v="Corporate"/>
    <s v="United States"/>
    <s v="Rochester"/>
    <x v="15"/>
    <n v="14609"/>
    <s v="East"/>
    <s v="TEC-PH-10001552"/>
    <x v="2"/>
    <s v="Phones"/>
    <s v="I Need's 3d Hello Kitty Hybrid Silicone Case Cover for HTC One X 4g with 3d Hello Kitty Stylus Pen Green/pink"/>
    <n v="35.880000000000003"/>
  </r>
  <r>
    <n v="2897"/>
    <s v="CA-2015-169033"/>
    <x v="24"/>
    <x v="809"/>
    <d v="2015-04-03T00:00:00"/>
    <s v="Standard Class"/>
    <s v="KM-16720"/>
    <s v="Kunst Miller"/>
    <s v="Consumer"/>
    <s v="United States"/>
    <s v="Long Beach"/>
    <x v="15"/>
    <n v="11561"/>
    <s v="East"/>
    <s v="OFF-AR-10001915"/>
    <x v="1"/>
    <s v="Art"/>
    <s v="Peel-Off China Markers"/>
    <n v="49.65"/>
  </r>
  <r>
    <n v="2898"/>
    <s v="US-2017-164630"/>
    <x v="41"/>
    <x v="810"/>
    <d v="2017-01-09T00:00:00"/>
    <s v="Standard Class"/>
    <s v="EB-13975"/>
    <s v="Erica Bern"/>
    <s v="Corporate"/>
    <s v="United States"/>
    <s v="Charlotte"/>
    <x v="3"/>
    <n v="28205"/>
    <s v="South"/>
    <s v="TEC-CO-10000971"/>
    <x v="2"/>
    <s v="Copiers"/>
    <s v="Hewlett Packard 310 Color Digital Copier"/>
    <n v="959.96799999999996"/>
  </r>
  <r>
    <n v="2899"/>
    <s v="US-2016-114839"/>
    <x v="20"/>
    <x v="33"/>
    <d v="2016-04-30T00:00:00"/>
    <s v="Standard Class"/>
    <s v="PW-19240"/>
    <s v="Pierre Wener"/>
    <s v="Consumer"/>
    <s v="United States"/>
    <s v="Houston"/>
    <x v="5"/>
    <n v="77036"/>
    <s v="Central"/>
    <s v="FUR-CH-10004086"/>
    <x v="0"/>
    <s v="Chairs"/>
    <s v="Hon 4070 Series Pagoda Armless Upholstered Stacking Chairs"/>
    <n v="408.42200000000003"/>
  </r>
  <r>
    <n v="2900"/>
    <s v="CA-2016-166464"/>
    <x v="12"/>
    <x v="811"/>
    <d v="2016-09-17T00:00:00"/>
    <s v="Standard Class"/>
    <s v="PG-18895"/>
    <s v="Paul Gonzalez"/>
    <s v="Consumer"/>
    <s v="United States"/>
    <s v="New York City"/>
    <x v="15"/>
    <n v="10035"/>
    <s v="East"/>
    <s v="TEC-CO-10000971"/>
    <x v="2"/>
    <s v="Copiers"/>
    <s v="Hewlett Packard 310 Color Digital Copier"/>
    <n v="479.98399999999998"/>
  </r>
  <r>
    <n v="2901"/>
    <s v="CA-2016-166464"/>
    <x v="12"/>
    <x v="811"/>
    <d v="2016-09-17T00:00:00"/>
    <s v="Standard Class"/>
    <s v="PG-18895"/>
    <s v="Paul Gonzalez"/>
    <s v="Consumer"/>
    <s v="United States"/>
    <s v="New York City"/>
    <x v="15"/>
    <n v="10035"/>
    <s v="East"/>
    <s v="OFF-LA-10001317"/>
    <x v="1"/>
    <s v="Labels"/>
    <s v="Avery 520"/>
    <n v="12.6"/>
  </r>
  <r>
    <n v="2902"/>
    <s v="CA-2018-124898"/>
    <x v="14"/>
    <x v="220"/>
    <d v="2018-09-15T00:00:00"/>
    <s v="Standard Class"/>
    <s v="DB-12910"/>
    <s v="Daniel Byrd"/>
    <s v="Home Office"/>
    <s v="United States"/>
    <s v="Columbus"/>
    <x v="32"/>
    <n v="31907"/>
    <s v="South"/>
    <s v="OFF-PA-10003656"/>
    <x v="1"/>
    <s v="Paper"/>
    <s v="Xerox 1935"/>
    <n v="184.66"/>
  </r>
  <r>
    <n v="2903"/>
    <s v="CA-2017-164035"/>
    <x v="1"/>
    <x v="1"/>
    <d v="2017-06-17T00:00:00"/>
    <s v="Standard Class"/>
    <s v="CR-12730"/>
    <s v="Craig Reiter"/>
    <s v="Consumer"/>
    <s v="United States"/>
    <s v="Chicago"/>
    <x v="10"/>
    <n v="60610"/>
    <s v="Central"/>
    <s v="OFF-PA-10002160"/>
    <x v="1"/>
    <s v="Paper"/>
    <s v="Xerox 1978"/>
    <n v="23.12"/>
  </r>
  <r>
    <n v="2904"/>
    <s v="CA-2017-153577"/>
    <x v="39"/>
    <x v="812"/>
    <d v="2017-07-01T00:00:00"/>
    <s v="Standard Class"/>
    <s v="KH-16330"/>
    <s v="Katharine Harms"/>
    <s v="Corporate"/>
    <s v="United States"/>
    <s v="Highland Park"/>
    <x v="10"/>
    <n v="60035"/>
    <s v="Central"/>
    <s v="OFF-PA-10000575"/>
    <x v="1"/>
    <s v="Paper"/>
    <s v="Wirebound Message Books, Four 2 3/4 x 5 White Forms per Page"/>
    <n v="37.463999999999999"/>
  </r>
  <r>
    <n v="2905"/>
    <s v="CA-2017-153577"/>
    <x v="39"/>
    <x v="812"/>
    <d v="2017-07-01T00:00:00"/>
    <s v="Standard Class"/>
    <s v="KH-16330"/>
    <s v="Katharine Harms"/>
    <s v="Corporate"/>
    <s v="United States"/>
    <s v="Highland Park"/>
    <x v="10"/>
    <n v="60035"/>
    <s v="Central"/>
    <s v="FUR-CH-10003981"/>
    <x v="0"/>
    <s v="Chairs"/>
    <s v="Global Commerce Series Low-Back Swivel/Tilt Chairs"/>
    <n v="539.65800000000002"/>
  </r>
  <r>
    <n v="2906"/>
    <s v="CA-2015-127586"/>
    <x v="30"/>
    <x v="467"/>
    <d v="2015-09-30T00:00:00"/>
    <s v="Standard Class"/>
    <s v="CS-12400"/>
    <s v="Christopher Schild"/>
    <s v="Home Office"/>
    <s v="United States"/>
    <s v="Seattle"/>
    <x v="4"/>
    <n v="98115"/>
    <s v="West"/>
    <s v="OFF-ST-10002615"/>
    <x v="1"/>
    <s v="Storage"/>
    <s v="Dual Level, Single-Width Filing Carts"/>
    <n v="310.12"/>
  </r>
  <r>
    <n v="2907"/>
    <s v="CA-2018-121615"/>
    <x v="28"/>
    <x v="132"/>
    <d v="2018-11-09T00:00:00"/>
    <s v="Standard Class"/>
    <s v="DL-12925"/>
    <s v="Daniel Lacy"/>
    <s v="Consumer"/>
    <s v="United States"/>
    <s v="Eagan"/>
    <x v="11"/>
    <n v="55122"/>
    <s v="Central"/>
    <s v="OFF-PA-10000327"/>
    <x v="1"/>
    <s v="Paper"/>
    <s v="Xerox 1971"/>
    <n v="8.56"/>
  </r>
  <r>
    <n v="2908"/>
    <s v="CA-2018-121615"/>
    <x v="28"/>
    <x v="132"/>
    <d v="2018-11-09T00:00:00"/>
    <s v="Standard Class"/>
    <s v="DL-12925"/>
    <s v="Daniel Lacy"/>
    <s v="Consumer"/>
    <s v="United States"/>
    <s v="Eagan"/>
    <x v="11"/>
    <n v="55122"/>
    <s v="Central"/>
    <s v="OFF-ST-10001325"/>
    <x v="1"/>
    <s v="Storage"/>
    <s v="Sterilite Officeware Hinged File Box"/>
    <n v="52.4"/>
  </r>
  <r>
    <n v="2909"/>
    <s v="CA-2018-121615"/>
    <x v="28"/>
    <x v="132"/>
    <d v="2018-11-09T00:00:00"/>
    <s v="Standard Class"/>
    <s v="DL-12925"/>
    <s v="Daniel Lacy"/>
    <s v="Consumer"/>
    <s v="United States"/>
    <s v="Eagan"/>
    <x v="11"/>
    <n v="55122"/>
    <s v="Central"/>
    <s v="OFF-LA-10001771"/>
    <x v="1"/>
    <s v="Labels"/>
    <s v="Avery 513"/>
    <n v="14.94"/>
  </r>
  <r>
    <n v="2910"/>
    <s v="CA-2018-166415"/>
    <x v="51"/>
    <x v="600"/>
    <d v="2018-02-23T00:00:00"/>
    <s v="Standard Class"/>
    <s v="ME-17725"/>
    <s v="Max Engle"/>
    <s v="Consumer"/>
    <s v="United States"/>
    <s v="Seattle"/>
    <x v="4"/>
    <n v="98103"/>
    <s v="West"/>
    <s v="OFF-FA-10004968"/>
    <x v="1"/>
    <s v="Fasteners"/>
    <s v="Rubber Band Ball"/>
    <n v="11.22"/>
  </r>
  <r>
    <n v="2911"/>
    <s v="CA-2016-118444"/>
    <x v="0"/>
    <x v="599"/>
    <d v="2016-11-09T00:00:00"/>
    <s v="Standard Class"/>
    <s v="VD-21670"/>
    <s v="Valerie Dominguez"/>
    <s v="Consumer"/>
    <s v="United States"/>
    <s v="Coral Springs"/>
    <x v="2"/>
    <n v="33065"/>
    <s v="South"/>
    <s v="OFF-AP-10000576"/>
    <x v="1"/>
    <s v="Appliances"/>
    <s v="Belkin 325VA UPS Surge Protector, 6'"/>
    <n v="387.13600000000002"/>
  </r>
  <r>
    <n v="2912"/>
    <s v="CA-2015-113929"/>
    <x v="17"/>
    <x v="737"/>
    <d v="2015-06-21T00:00:00"/>
    <s v="Standard Class"/>
    <s v="CK-12205"/>
    <s v="Chloris Kastensmidt"/>
    <s v="Consumer"/>
    <s v="United States"/>
    <s v="Hempstead"/>
    <x v="15"/>
    <n v="11550"/>
    <s v="East"/>
    <s v="OFF-EN-10003286"/>
    <x v="1"/>
    <s v="Envelopes"/>
    <s v="Staple envelope"/>
    <n v="41.4"/>
  </r>
  <r>
    <n v="2913"/>
    <s v="CA-2015-113929"/>
    <x v="17"/>
    <x v="737"/>
    <d v="2015-06-21T00:00:00"/>
    <s v="Standard Class"/>
    <s v="CK-12205"/>
    <s v="Chloris Kastensmidt"/>
    <s v="Consumer"/>
    <s v="United States"/>
    <s v="Hempstead"/>
    <x v="15"/>
    <n v="11550"/>
    <s v="East"/>
    <s v="OFF-AR-10003772"/>
    <x v="1"/>
    <s v="Art"/>
    <s v="Boston 16750 Black Compact Battery Pencil Sharpener"/>
    <n v="35"/>
  </r>
  <r>
    <n v="2914"/>
    <s v="CA-2015-113929"/>
    <x v="17"/>
    <x v="737"/>
    <d v="2015-06-21T00:00:00"/>
    <s v="Standard Class"/>
    <s v="CK-12205"/>
    <s v="Chloris Kastensmidt"/>
    <s v="Consumer"/>
    <s v="United States"/>
    <s v="Hempstead"/>
    <x v="15"/>
    <n v="11550"/>
    <s v="East"/>
    <s v="OFF-BI-10002852"/>
    <x v="1"/>
    <s v="Binders"/>
    <s v="Ibico Standard Transparent Covers"/>
    <n v="39.552"/>
  </r>
  <r>
    <n v="2915"/>
    <s v="CA-2016-134747"/>
    <x v="2"/>
    <x v="88"/>
    <d v="2016-10-17T00:00:00"/>
    <s v="Second Class"/>
    <s v="DL-12925"/>
    <s v="Daniel Lacy"/>
    <s v="Consumer"/>
    <s v="United States"/>
    <s v="Noblesville"/>
    <x v="14"/>
    <n v="46060"/>
    <s v="Central"/>
    <s v="TEC-PH-10002890"/>
    <x v="2"/>
    <s v="Phones"/>
    <s v="AT&amp;T 17929 Lendline Telephone"/>
    <n v="135.72"/>
  </r>
  <r>
    <n v="2916"/>
    <s v="CA-2016-134747"/>
    <x v="2"/>
    <x v="88"/>
    <d v="2016-10-17T00:00:00"/>
    <s v="Second Class"/>
    <s v="DL-12925"/>
    <s v="Daniel Lacy"/>
    <s v="Consumer"/>
    <s v="United States"/>
    <s v="Noblesville"/>
    <x v="14"/>
    <n v="46060"/>
    <s v="Central"/>
    <s v="OFF-BI-10001308"/>
    <x v="1"/>
    <s v="Binders"/>
    <s v="GBC Standard Plastic Binding Systems' Combs"/>
    <n v="12.56"/>
  </r>
  <r>
    <n v="2917"/>
    <s v="CA-2016-134747"/>
    <x v="2"/>
    <x v="88"/>
    <d v="2016-10-17T00:00:00"/>
    <s v="Second Class"/>
    <s v="DL-12925"/>
    <s v="Daniel Lacy"/>
    <s v="Consumer"/>
    <s v="United States"/>
    <s v="Noblesville"/>
    <x v="14"/>
    <n v="46060"/>
    <s v="Central"/>
    <s v="TEC-PH-10001750"/>
    <x v="2"/>
    <s v="Phones"/>
    <s v="Samsung Rugby III"/>
    <n v="263.95999999999998"/>
  </r>
  <r>
    <n v="2918"/>
    <s v="CA-2018-155047"/>
    <x v="8"/>
    <x v="151"/>
    <d v="2018-08-30T00:00:00"/>
    <s v="First Class"/>
    <s v="SE-20110"/>
    <s v="Sanjit Engle"/>
    <s v="Consumer"/>
    <s v="United States"/>
    <s v="Dallas"/>
    <x v="5"/>
    <n v="75220"/>
    <s v="Central"/>
    <s v="OFF-AR-10003338"/>
    <x v="1"/>
    <s v="Art"/>
    <s v="Eberhard Faber 3 1/2&quot; Golf Pencils"/>
    <n v="5.952"/>
  </r>
  <r>
    <n v="2919"/>
    <s v="CA-2017-160129"/>
    <x v="26"/>
    <x v="813"/>
    <d v="2017-11-23T00:00:00"/>
    <s v="Same Day"/>
    <s v="LS-17200"/>
    <s v="Luke Schmidt"/>
    <s v="Corporate"/>
    <s v="United States"/>
    <s v="Philadelphia"/>
    <x v="9"/>
    <n v="19140"/>
    <s v="East"/>
    <s v="OFF-FA-10002763"/>
    <x v="1"/>
    <s v="Fasteners"/>
    <s v="Advantus Map Pennant Flags and Round Head Tacks"/>
    <n v="15.8"/>
  </r>
  <r>
    <n v="2920"/>
    <s v="CA-2017-160129"/>
    <x v="26"/>
    <x v="813"/>
    <d v="2017-11-23T00:00:00"/>
    <s v="Same Day"/>
    <s v="LS-17200"/>
    <s v="Luke Schmidt"/>
    <s v="Corporate"/>
    <s v="United States"/>
    <s v="Philadelphia"/>
    <x v="9"/>
    <n v="19140"/>
    <s v="East"/>
    <s v="FUR-FU-10002088"/>
    <x v="0"/>
    <s v="Furnishings"/>
    <s v="Nu-Dell Float Frame 11 x 14 1/2"/>
    <n v="14.368"/>
  </r>
  <r>
    <n v="2921"/>
    <s v="CA-2017-160129"/>
    <x v="26"/>
    <x v="813"/>
    <d v="2017-11-23T00:00:00"/>
    <s v="Same Day"/>
    <s v="LS-17200"/>
    <s v="Luke Schmidt"/>
    <s v="Corporate"/>
    <s v="United States"/>
    <s v="Philadelphia"/>
    <x v="9"/>
    <n v="19140"/>
    <s v="East"/>
    <s v="FUR-FU-10003976"/>
    <x v="0"/>
    <s v="Furnishings"/>
    <s v="DAX Executive Solid Wood Document Frame, Desktop or Hang, Mahogany, 5 x 7"/>
    <n v="70.447999999999993"/>
  </r>
  <r>
    <n v="2922"/>
    <s v="CA-2018-164329"/>
    <x v="31"/>
    <x v="289"/>
    <d v="2018-01-30T00:00:00"/>
    <s v="Same Day"/>
    <s v="MM-17920"/>
    <s v="Michael Moore"/>
    <s v="Consumer"/>
    <s v="United States"/>
    <s v="San Francisco"/>
    <x v="1"/>
    <n v="94109"/>
    <s v="West"/>
    <s v="OFF-ST-10001511"/>
    <x v="1"/>
    <s v="Storage"/>
    <s v="Space Solutions Commercial Steel Shelving"/>
    <n v="129.30000000000001"/>
  </r>
  <r>
    <n v="2923"/>
    <s v="US-2016-141453"/>
    <x v="4"/>
    <x v="672"/>
    <d v="2016-12-03T00:00:00"/>
    <s v="Second Class"/>
    <s v="DB-13270"/>
    <s v="Deborah Brumfield"/>
    <s v="Home Office"/>
    <s v="United States"/>
    <s v="Austin"/>
    <x v="5"/>
    <n v="78745"/>
    <s v="Central"/>
    <s v="OFF-BI-10000301"/>
    <x v="1"/>
    <s v="Binders"/>
    <s v="GBC Instant Report Kit"/>
    <n v="3.8820000000000001"/>
  </r>
  <r>
    <n v="2924"/>
    <s v="CA-2015-156993"/>
    <x v="38"/>
    <x v="307"/>
    <d v="2015-07-04T00:00:00"/>
    <s v="Standard Class"/>
    <s v="RW-19630"/>
    <s v="Rob Williams"/>
    <s v="Corporate"/>
    <s v="United States"/>
    <s v="Detroit"/>
    <x v="12"/>
    <n v="48234"/>
    <s v="Central"/>
    <s v="OFF-FA-10003495"/>
    <x v="1"/>
    <s v="Fasteners"/>
    <s v="Staples"/>
    <n v="6.08"/>
  </r>
  <r>
    <n v="2925"/>
    <s v="CA-2015-157721"/>
    <x v="22"/>
    <x v="814"/>
    <d v="2015-09-05T00:00:00"/>
    <s v="First Class"/>
    <s v="JM-16195"/>
    <s v="Justin MacKendrick"/>
    <s v="Consumer"/>
    <s v="United States"/>
    <s v="Watertown"/>
    <x v="15"/>
    <n v="13601"/>
    <s v="East"/>
    <s v="OFF-AP-10001303"/>
    <x v="1"/>
    <s v="Appliances"/>
    <s v="Holmes Cool Mist Humidifier for the Whole House with 8-Gallon Output per Day, Extended Life Filter"/>
    <n v="19.899999999999999"/>
  </r>
  <r>
    <n v="2926"/>
    <s v="CA-2015-157721"/>
    <x v="22"/>
    <x v="814"/>
    <d v="2015-09-05T00:00:00"/>
    <s v="First Class"/>
    <s v="JM-16195"/>
    <s v="Justin MacKendrick"/>
    <s v="Consumer"/>
    <s v="United States"/>
    <s v="Watertown"/>
    <x v="15"/>
    <n v="13601"/>
    <s v="East"/>
    <s v="FUR-FU-10002116"/>
    <x v="0"/>
    <s v="Furnishings"/>
    <s v="Tenex Carpeted, Granite-Look or Clear Contemporary Contour Shape Chair Mats"/>
    <n v="70.709999999999994"/>
  </r>
  <r>
    <n v="2927"/>
    <s v="CA-2018-128629"/>
    <x v="45"/>
    <x v="815"/>
    <d v="2018-07-14T00:00:00"/>
    <s v="Second Class"/>
    <s v="BP-11155"/>
    <s v="Becky Pak"/>
    <s v="Consumer"/>
    <s v="United States"/>
    <s v="Columbus"/>
    <x v="32"/>
    <n v="31907"/>
    <s v="South"/>
    <s v="FUR-FU-10000771"/>
    <x v="0"/>
    <s v="Furnishings"/>
    <s v="Eldon 200 Class Desk Accessories, Smoke"/>
    <n v="18.84"/>
  </r>
  <r>
    <n v="2928"/>
    <s v="CA-2018-158106"/>
    <x v="21"/>
    <x v="400"/>
    <d v="2018-06-10T00:00:00"/>
    <s v="Standard Class"/>
    <s v="CT-11995"/>
    <s v="Carol Triggs"/>
    <s v="Consumer"/>
    <s v="United States"/>
    <s v="Apple Valley"/>
    <x v="11"/>
    <n v="55124"/>
    <s v="Central"/>
    <s v="OFF-AR-10002255"/>
    <x v="1"/>
    <s v="Art"/>
    <s v="Newell 346"/>
    <n v="8.64"/>
  </r>
  <r>
    <n v="2929"/>
    <s v="US-2018-120390"/>
    <x v="2"/>
    <x v="15"/>
    <d v="2018-10-26T00:00:00"/>
    <s v="Standard Class"/>
    <s v="TH-21550"/>
    <s v="Tracy Hopkins"/>
    <s v="Home Office"/>
    <s v="United States"/>
    <s v="Burlington"/>
    <x v="3"/>
    <n v="27217"/>
    <s v="South"/>
    <s v="OFF-BI-10004995"/>
    <x v="1"/>
    <s v="Binders"/>
    <s v="GBC DocuBind P400 Electric Binding System"/>
    <n v="1633.1880000000001"/>
  </r>
  <r>
    <n v="2930"/>
    <s v="CA-2018-143434"/>
    <x v="26"/>
    <x v="551"/>
    <d v="2018-11-24T00:00:00"/>
    <s v="Standard Class"/>
    <s v="ME-17320"/>
    <s v="Maria Etezadi"/>
    <s v="Home Office"/>
    <s v="United States"/>
    <s v="Saginaw"/>
    <x v="12"/>
    <n v="48601"/>
    <s v="Central"/>
    <s v="FUR-FU-10002597"/>
    <x v="0"/>
    <s v="Furnishings"/>
    <s v="C-Line Magnetic Cubicle Keepers, Clear Polypropylene"/>
    <n v="19.760000000000002"/>
  </r>
  <r>
    <n v="2931"/>
    <s v="CA-2016-168564"/>
    <x v="42"/>
    <x v="816"/>
    <d v="2016-08-08T00:00:00"/>
    <s v="Same Day"/>
    <s v="TT-21220"/>
    <s v="Thomas Thornton"/>
    <s v="Consumer"/>
    <s v="United States"/>
    <s v="San Francisco"/>
    <x v="1"/>
    <n v="94109"/>
    <s v="West"/>
    <s v="OFF-BI-10004970"/>
    <x v="1"/>
    <s v="Binders"/>
    <s v="ACCOHIDE 3-Ring Binder, Blue, 1&quot;"/>
    <n v="6.6079999999999997"/>
  </r>
  <r>
    <n v="2932"/>
    <s v="CA-2016-168564"/>
    <x v="42"/>
    <x v="816"/>
    <d v="2016-08-08T00:00:00"/>
    <s v="Same Day"/>
    <s v="TT-21220"/>
    <s v="Thomas Thornton"/>
    <s v="Consumer"/>
    <s v="United States"/>
    <s v="San Francisco"/>
    <x v="1"/>
    <n v="94109"/>
    <s v="West"/>
    <s v="OFF-BI-10002557"/>
    <x v="1"/>
    <s v="Binders"/>
    <s v="Presstex Flexible Ring Binders"/>
    <n v="7.28"/>
  </r>
  <r>
    <n v="2933"/>
    <s v="CA-2016-168564"/>
    <x v="42"/>
    <x v="816"/>
    <d v="2016-08-08T00:00:00"/>
    <s v="Same Day"/>
    <s v="TT-21220"/>
    <s v="Thomas Thornton"/>
    <s v="Consumer"/>
    <s v="United States"/>
    <s v="San Francisco"/>
    <x v="1"/>
    <n v="94109"/>
    <s v="West"/>
    <s v="FUR-CH-10000785"/>
    <x v="0"/>
    <s v="Chairs"/>
    <s v="Global Ergonomic Managers Chair"/>
    <n v="144.78399999999999"/>
  </r>
  <r>
    <n v="2934"/>
    <s v="US-2017-169040"/>
    <x v="4"/>
    <x v="409"/>
    <d v="2017-12-12T00:00:00"/>
    <s v="Standard Class"/>
    <s v="GT-14710"/>
    <s v="Greg Tran"/>
    <s v="Consumer"/>
    <s v="United States"/>
    <s v="Seattle"/>
    <x v="4"/>
    <n v="98105"/>
    <s v="West"/>
    <s v="TEC-PH-10002310"/>
    <x v="2"/>
    <s v="Phones"/>
    <s v="Plantronics Calisto P620-M USB Wireless Speakerphone System"/>
    <n v="156.792"/>
  </r>
  <r>
    <n v="2935"/>
    <s v="US-2017-169040"/>
    <x v="4"/>
    <x v="409"/>
    <d v="2017-12-12T00:00:00"/>
    <s v="Standard Class"/>
    <s v="GT-14710"/>
    <s v="Greg Tran"/>
    <s v="Consumer"/>
    <s v="United States"/>
    <s v="Seattle"/>
    <x v="4"/>
    <n v="98105"/>
    <s v="West"/>
    <s v="TEC-PH-10002834"/>
    <x v="2"/>
    <s v="Phones"/>
    <s v="Google Nexus 5"/>
    <n v="431.976"/>
  </r>
  <r>
    <n v="2936"/>
    <s v="US-2017-169040"/>
    <x v="4"/>
    <x v="409"/>
    <d v="2017-12-12T00:00:00"/>
    <s v="Standard Class"/>
    <s v="GT-14710"/>
    <s v="Greg Tran"/>
    <s v="Consumer"/>
    <s v="United States"/>
    <s v="Seattle"/>
    <x v="4"/>
    <n v="98105"/>
    <s v="West"/>
    <s v="OFF-EN-10000927"/>
    <x v="1"/>
    <s v="Envelopes"/>
    <s v="Jet-Pak Recycled Peel 'N' Seal Padded Mailers"/>
    <n v="35.89"/>
  </r>
  <r>
    <n v="2937"/>
    <s v="US-2017-169040"/>
    <x v="4"/>
    <x v="409"/>
    <d v="2017-12-12T00:00:00"/>
    <s v="Standard Class"/>
    <s v="GT-14710"/>
    <s v="Greg Tran"/>
    <s v="Consumer"/>
    <s v="United States"/>
    <s v="Seattle"/>
    <x v="4"/>
    <n v="98105"/>
    <s v="West"/>
    <s v="OFF-BI-10001636"/>
    <x v="1"/>
    <s v="Binders"/>
    <s v="Ibico Plastic and Wire Spiral Binding Combs"/>
    <n v="47.207999999999998"/>
  </r>
  <r>
    <n v="2938"/>
    <s v="US-2017-169040"/>
    <x v="4"/>
    <x v="409"/>
    <d v="2017-12-12T00:00:00"/>
    <s v="Standard Class"/>
    <s v="GT-14710"/>
    <s v="Greg Tran"/>
    <s v="Consumer"/>
    <s v="United States"/>
    <s v="Seattle"/>
    <x v="4"/>
    <n v="98105"/>
    <s v="West"/>
    <s v="OFF-PA-10001736"/>
    <x v="1"/>
    <s v="Paper"/>
    <s v="Xerox 1880"/>
    <n v="248.08"/>
  </r>
  <r>
    <n v="2939"/>
    <s v="US-2017-169040"/>
    <x v="4"/>
    <x v="409"/>
    <d v="2017-12-12T00:00:00"/>
    <s v="Standard Class"/>
    <s v="GT-14710"/>
    <s v="Greg Tran"/>
    <s v="Consumer"/>
    <s v="United States"/>
    <s v="Seattle"/>
    <x v="4"/>
    <n v="98105"/>
    <s v="West"/>
    <s v="OFF-PA-10000482"/>
    <x v="1"/>
    <s v="Paper"/>
    <s v="Snap-A-Way Black Print Carbonless Ruled Speed Letter, Triplicate"/>
    <n v="189.7"/>
  </r>
  <r>
    <n v="2940"/>
    <s v="US-2017-169040"/>
    <x v="4"/>
    <x v="409"/>
    <d v="2017-12-12T00:00:00"/>
    <s v="Standard Class"/>
    <s v="GT-14710"/>
    <s v="Greg Tran"/>
    <s v="Consumer"/>
    <s v="United States"/>
    <s v="Seattle"/>
    <x v="4"/>
    <n v="98105"/>
    <s v="West"/>
    <s v="OFF-BI-10001658"/>
    <x v="1"/>
    <s v="Binders"/>
    <s v="GBC Standard Therm-A-Bind Covers"/>
    <n v="59.808"/>
  </r>
  <r>
    <n v="2941"/>
    <s v="CA-2018-155880"/>
    <x v="48"/>
    <x v="613"/>
    <d v="2018-03-31T00:00:00"/>
    <s v="Standard Class"/>
    <s v="JD-16150"/>
    <s v="Justin Deggeller"/>
    <s v="Corporate"/>
    <s v="United States"/>
    <s v="Milwaukee"/>
    <x v="6"/>
    <n v="53209"/>
    <s v="Central"/>
    <s v="FUR-CH-10000422"/>
    <x v="0"/>
    <s v="Chairs"/>
    <s v="Global Highback Leather Tilter in Burgundy"/>
    <n v="90.99"/>
  </r>
  <r>
    <n v="2942"/>
    <s v="CA-2018-155880"/>
    <x v="48"/>
    <x v="613"/>
    <d v="2018-03-31T00:00:00"/>
    <s v="Standard Class"/>
    <s v="JD-16150"/>
    <s v="Justin Deggeller"/>
    <s v="Corporate"/>
    <s v="United States"/>
    <s v="Milwaukee"/>
    <x v="6"/>
    <n v="53209"/>
    <s v="Central"/>
    <s v="FUR-CH-10004675"/>
    <x v="0"/>
    <s v="Chairs"/>
    <s v="Lifetime Advantage Folding Chairs, 4/Carton"/>
    <n v="1526.56"/>
  </r>
  <r>
    <n v="2943"/>
    <s v="CA-2018-155880"/>
    <x v="48"/>
    <x v="613"/>
    <d v="2018-03-31T00:00:00"/>
    <s v="Standard Class"/>
    <s v="JD-16150"/>
    <s v="Justin Deggeller"/>
    <s v="Corporate"/>
    <s v="United States"/>
    <s v="Milwaukee"/>
    <x v="6"/>
    <n v="53209"/>
    <s v="Central"/>
    <s v="FUR-CH-10002880"/>
    <x v="0"/>
    <s v="Chairs"/>
    <s v="Global High-Back Leather Tilter, Burgundy"/>
    <n v="368.97"/>
  </r>
  <r>
    <n v="2944"/>
    <s v="CA-2018-126242"/>
    <x v="26"/>
    <x v="123"/>
    <d v="2018-11-24T00:00:00"/>
    <s v="Standard Class"/>
    <s v="MC-18100"/>
    <s v="Mick Crebagga"/>
    <s v="Consumer"/>
    <s v="United States"/>
    <s v="Los Angeles"/>
    <x v="1"/>
    <n v="90049"/>
    <s v="West"/>
    <s v="OFF-ST-10000675"/>
    <x v="1"/>
    <s v="Storage"/>
    <s v="File Shuttle II and Handi-File, Black"/>
    <n v="305.01"/>
  </r>
  <r>
    <n v="2945"/>
    <s v="CA-2018-126242"/>
    <x v="26"/>
    <x v="123"/>
    <d v="2018-11-24T00:00:00"/>
    <s v="Standard Class"/>
    <s v="MC-18100"/>
    <s v="Mick Crebagga"/>
    <s v="Consumer"/>
    <s v="United States"/>
    <s v="Los Angeles"/>
    <x v="1"/>
    <n v="90049"/>
    <s v="West"/>
    <s v="FUR-FU-10002685"/>
    <x v="0"/>
    <s v="Furnishings"/>
    <s v="Executive Impressions 13-1/2&quot; Indoor/Outdoor Wall Clock"/>
    <n v="18.7"/>
  </r>
  <r>
    <n v="2946"/>
    <s v="CA-2017-166443"/>
    <x v="28"/>
    <x v="254"/>
    <d v="2017-11-05T00:00:00"/>
    <s v="First Class"/>
    <s v="LH-17020"/>
    <s v="Lisa Hazard"/>
    <s v="Consumer"/>
    <s v="United States"/>
    <s v="San Francisco"/>
    <x v="1"/>
    <n v="94122"/>
    <s v="West"/>
    <s v="FUR-FU-10004020"/>
    <x v="0"/>
    <s v="Furnishings"/>
    <s v="Advantus Panel Wall Acrylic Frame"/>
    <n v="38.29"/>
  </r>
  <r>
    <n v="2947"/>
    <s v="CA-2018-169859"/>
    <x v="19"/>
    <x v="817"/>
    <d v="2018-12-18T00:00:00"/>
    <s v="Standard Class"/>
    <s v="MP-18175"/>
    <s v="Mike Pelletier"/>
    <s v="Home Office"/>
    <s v="United States"/>
    <s v="San Diego"/>
    <x v="1"/>
    <n v="92024"/>
    <s v="West"/>
    <s v="FUR-FU-10004963"/>
    <x v="0"/>
    <s v="Furnishings"/>
    <s v="Eldon 400 Class Desk Accessories, Black Carbon"/>
    <n v="26.25"/>
  </r>
  <r>
    <n v="2948"/>
    <s v="CA-2018-169859"/>
    <x v="19"/>
    <x v="817"/>
    <d v="2018-12-18T00:00:00"/>
    <s v="Standard Class"/>
    <s v="MP-18175"/>
    <s v="Mike Pelletier"/>
    <s v="Home Office"/>
    <s v="United States"/>
    <s v="San Diego"/>
    <x v="1"/>
    <n v="92024"/>
    <s v="West"/>
    <s v="OFF-BI-10000174"/>
    <x v="1"/>
    <s v="Binders"/>
    <s v="Wilson Jones Clip &amp; Carry Folder Binder Tool for Ring Binders, Clear"/>
    <n v="64.959999999999994"/>
  </r>
  <r>
    <n v="2949"/>
    <s v="CA-2018-169859"/>
    <x v="19"/>
    <x v="817"/>
    <d v="2018-12-18T00:00:00"/>
    <s v="Standard Class"/>
    <s v="MP-18175"/>
    <s v="Mike Pelletier"/>
    <s v="Home Office"/>
    <s v="United States"/>
    <s v="San Diego"/>
    <x v="1"/>
    <n v="92024"/>
    <s v="West"/>
    <s v="OFF-EN-10000461"/>
    <x v="1"/>
    <s v="Envelopes"/>
    <s v="#10- 4 1/8&quot; x 9 1/2&quot; Recycled Envelopes"/>
    <n v="43.7"/>
  </r>
  <r>
    <n v="2950"/>
    <s v="CA-2018-134915"/>
    <x v="6"/>
    <x v="105"/>
    <d v="2018-11-12T00:00:00"/>
    <s v="Same Day"/>
    <s v="EM-14140"/>
    <s v="Eugene Moren"/>
    <s v="Home Office"/>
    <s v="United States"/>
    <s v="Glendale"/>
    <x v="16"/>
    <n v="85301"/>
    <s v="West"/>
    <s v="TEC-AC-10001266"/>
    <x v="2"/>
    <s v="Accessories"/>
    <s v="Memorex Micro Travel Drive 8 GB"/>
    <n v="41.6"/>
  </r>
  <r>
    <n v="2951"/>
    <s v="CA-2018-134915"/>
    <x v="6"/>
    <x v="105"/>
    <d v="2018-11-12T00:00:00"/>
    <s v="Same Day"/>
    <s v="EM-14140"/>
    <s v="Eugene Moren"/>
    <s v="Home Office"/>
    <s v="United States"/>
    <s v="Glendale"/>
    <x v="16"/>
    <n v="85301"/>
    <s v="West"/>
    <s v="OFF-PA-10002160"/>
    <x v="1"/>
    <s v="Paper"/>
    <s v="Xerox 1978"/>
    <n v="23.12"/>
  </r>
  <r>
    <n v="2952"/>
    <s v="CA-2018-134915"/>
    <x v="6"/>
    <x v="105"/>
    <d v="2018-11-12T00:00:00"/>
    <s v="Same Day"/>
    <s v="EM-14140"/>
    <s v="Eugene Moren"/>
    <s v="Home Office"/>
    <s v="United States"/>
    <s v="Glendale"/>
    <x v="16"/>
    <n v="85301"/>
    <s v="West"/>
    <s v="FUR-CH-10004875"/>
    <x v="0"/>
    <s v="Chairs"/>
    <s v="Harbour Creations 67200 Series Stacking Chairs"/>
    <n v="113.88800000000001"/>
  </r>
  <r>
    <n v="2953"/>
    <s v="CA-2018-134915"/>
    <x v="6"/>
    <x v="105"/>
    <d v="2018-11-12T00:00:00"/>
    <s v="Same Day"/>
    <s v="EM-14140"/>
    <s v="Eugene Moren"/>
    <s v="Home Office"/>
    <s v="United States"/>
    <s v="Glendale"/>
    <x v="16"/>
    <n v="85301"/>
    <s v="West"/>
    <s v="FUR-FU-10000305"/>
    <x v="0"/>
    <s v="Furnishings"/>
    <s v="Tenex V2T-RE Standard Weight Series Chair Mat, 45&quot; x 53&quot;, Lip 25&quot; x 12&quot;"/>
    <n v="113.568"/>
  </r>
  <r>
    <n v="2954"/>
    <s v="CA-2018-134915"/>
    <x v="6"/>
    <x v="105"/>
    <d v="2018-11-12T00:00:00"/>
    <s v="Same Day"/>
    <s v="EM-14140"/>
    <s v="Eugene Moren"/>
    <s v="Home Office"/>
    <s v="United States"/>
    <s v="Glendale"/>
    <x v="16"/>
    <n v="85301"/>
    <s v="West"/>
    <s v="TEC-PH-10000347"/>
    <x v="2"/>
    <s v="Phones"/>
    <s v="Cush Cases Heavy Duty Rugged Cover Case for Samsung Galaxy S5 - Purple"/>
    <n v="7.92"/>
  </r>
  <r>
    <n v="2955"/>
    <s v="CA-2018-134915"/>
    <x v="6"/>
    <x v="105"/>
    <d v="2018-11-12T00:00:00"/>
    <s v="Same Day"/>
    <s v="EM-14140"/>
    <s v="Eugene Moren"/>
    <s v="Home Office"/>
    <s v="United States"/>
    <s v="Glendale"/>
    <x v="16"/>
    <n v="85301"/>
    <s v="West"/>
    <s v="TEC-PH-10001459"/>
    <x v="2"/>
    <s v="Phones"/>
    <s v="Samsung Galaxy Mega 6.3"/>
    <n v="671.98400000000004"/>
  </r>
  <r>
    <n v="2956"/>
    <s v="CA-2017-153353"/>
    <x v="42"/>
    <x v="298"/>
    <d v="2017-08-24T00:00:00"/>
    <s v="Standard Class"/>
    <s v="GG-14650"/>
    <s v="Greg Guthrie"/>
    <s v="Corporate"/>
    <s v="United States"/>
    <s v="New York City"/>
    <x v="15"/>
    <n v="10035"/>
    <s v="East"/>
    <s v="TEC-PH-10000439"/>
    <x v="2"/>
    <s v="Phones"/>
    <s v="GE DSL Phone Line Filter"/>
    <n v="39.99"/>
  </r>
  <r>
    <n v="2957"/>
    <s v="CA-2018-123638"/>
    <x v="39"/>
    <x v="818"/>
    <d v="2018-07-04T00:00:00"/>
    <s v="Standard Class"/>
    <s v="MA-17995"/>
    <s v="Michelle Arnett"/>
    <s v="Home Office"/>
    <s v="United States"/>
    <s v="Watertown"/>
    <x v="15"/>
    <n v="13601"/>
    <s v="East"/>
    <s v="FUR-CH-10002647"/>
    <x v="0"/>
    <s v="Chairs"/>
    <s v="Situations Contoured Folding Chairs, 4/Set"/>
    <n v="191.64599999999999"/>
  </r>
  <r>
    <n v="2958"/>
    <s v="CA-2018-168900"/>
    <x v="20"/>
    <x v="464"/>
    <d v="2018-05-09T00:00:00"/>
    <s v="Standard Class"/>
    <s v="SH-20395"/>
    <s v="Shahid Hopkins"/>
    <s v="Consumer"/>
    <s v="United States"/>
    <s v="Springfield"/>
    <x v="24"/>
    <n v="45503"/>
    <s v="East"/>
    <s v="OFF-BI-10003910"/>
    <x v="1"/>
    <s v="Binders"/>
    <s v="DXL Angle-View Binders with Locking Rings by Samsill"/>
    <n v="2.3130000000000002"/>
  </r>
  <r>
    <n v="2959"/>
    <s v="CA-2016-158456"/>
    <x v="27"/>
    <x v="100"/>
    <d v="2016-12-29T00:00:00"/>
    <s v="Standard Class"/>
    <s v="KT-16465"/>
    <s v="Kean Takahito"/>
    <s v="Consumer"/>
    <s v="United States"/>
    <s v="Los Angeles"/>
    <x v="1"/>
    <n v="90032"/>
    <s v="West"/>
    <s v="OFF-BI-10001097"/>
    <x v="1"/>
    <s v="Binders"/>
    <s v="Avery Hole Reinforcements"/>
    <n v="19.936"/>
  </r>
  <r>
    <n v="2960"/>
    <s v="CA-2016-158456"/>
    <x v="27"/>
    <x v="100"/>
    <d v="2016-12-29T00:00:00"/>
    <s v="Standard Class"/>
    <s v="KT-16465"/>
    <s v="Kean Takahito"/>
    <s v="Consumer"/>
    <s v="United States"/>
    <s v="Los Angeles"/>
    <x v="1"/>
    <n v="90032"/>
    <s v="West"/>
    <s v="OFF-FA-10004854"/>
    <x v="1"/>
    <s v="Fasteners"/>
    <s v="Vinyl Coated Wire Paper Clips in Organizer Box, 800/Box"/>
    <n v="45.92"/>
  </r>
  <r>
    <n v="2961"/>
    <s v="CA-2018-143665"/>
    <x v="18"/>
    <x v="466"/>
    <d v="2018-05-01T00:00:00"/>
    <s v="Standard Class"/>
    <s v="PO-19180"/>
    <s v="Philisse Overcash"/>
    <s v="Home Office"/>
    <s v="United States"/>
    <s v="Seattle"/>
    <x v="4"/>
    <n v="98115"/>
    <s v="West"/>
    <s v="OFF-PA-10003673"/>
    <x v="1"/>
    <s v="Paper"/>
    <s v="Strathmore Photo Mount Cards"/>
    <n v="20.34"/>
  </r>
  <r>
    <n v="2962"/>
    <s v="CA-2018-143665"/>
    <x v="18"/>
    <x v="466"/>
    <d v="2018-05-01T00:00:00"/>
    <s v="Standard Class"/>
    <s v="PO-19180"/>
    <s v="Philisse Overcash"/>
    <s v="Home Office"/>
    <s v="United States"/>
    <s v="Seattle"/>
    <x v="4"/>
    <n v="98115"/>
    <s v="West"/>
    <s v="OFF-LA-10002034"/>
    <x v="1"/>
    <s v="Labels"/>
    <s v="Avery 478"/>
    <n v="39.28"/>
  </r>
  <r>
    <n v="2963"/>
    <s v="CA-2018-137428"/>
    <x v="33"/>
    <x v="819"/>
    <d v="2018-12-21T00:00:00"/>
    <s v="Second Class"/>
    <s v="AY-10555"/>
    <s v="Andy Yotov"/>
    <s v="Corporate"/>
    <s v="United States"/>
    <s v="Oceanside"/>
    <x v="1"/>
    <n v="92054"/>
    <s v="West"/>
    <s v="FUR-CH-10002774"/>
    <x v="0"/>
    <s v="Chairs"/>
    <s v="Global Deluxe Stacking Chair, Gray"/>
    <n v="81.567999999999998"/>
  </r>
  <r>
    <n v="2964"/>
    <s v="CA-2018-137428"/>
    <x v="33"/>
    <x v="819"/>
    <d v="2018-12-21T00:00:00"/>
    <s v="Second Class"/>
    <s v="AY-10555"/>
    <s v="Andy Yotov"/>
    <s v="Corporate"/>
    <s v="United States"/>
    <s v="Oceanside"/>
    <x v="1"/>
    <n v="92054"/>
    <s v="West"/>
    <s v="FUR-CH-10003817"/>
    <x v="0"/>
    <s v="Chairs"/>
    <s v="Global Value Steno Chair, Gray"/>
    <n v="97.183999999999997"/>
  </r>
  <r>
    <n v="2965"/>
    <s v="CA-2018-137428"/>
    <x v="33"/>
    <x v="819"/>
    <d v="2018-12-21T00:00:00"/>
    <s v="Second Class"/>
    <s v="AY-10555"/>
    <s v="Andy Yotov"/>
    <s v="Corporate"/>
    <s v="United States"/>
    <s v="Oceanside"/>
    <x v="1"/>
    <n v="92054"/>
    <s v="West"/>
    <s v="OFF-BI-10002949"/>
    <x v="1"/>
    <s v="Binders"/>
    <s v="Prestige Round Ring Binders"/>
    <n v="24.32"/>
  </r>
  <r>
    <n v="2966"/>
    <s v="CA-2018-137428"/>
    <x v="33"/>
    <x v="819"/>
    <d v="2018-12-21T00:00:00"/>
    <s v="Second Class"/>
    <s v="AY-10555"/>
    <s v="Andy Yotov"/>
    <s v="Corporate"/>
    <s v="United States"/>
    <s v="Oceanside"/>
    <x v="1"/>
    <n v="92054"/>
    <s v="West"/>
    <s v="FUR-FU-10002445"/>
    <x v="0"/>
    <s v="Furnishings"/>
    <s v="DAX Two-Tone Rosewood/Black Document Frame, Desktop, 5 x 7"/>
    <n v="18.96"/>
  </r>
  <r>
    <n v="2967"/>
    <s v="CA-2015-162866"/>
    <x v="13"/>
    <x v="422"/>
    <d v="2015-12-31T00:00:00"/>
    <s v="Standard Class"/>
    <s v="Co-12640"/>
    <s v="Corey-Lock"/>
    <s v="Consumer"/>
    <s v="United States"/>
    <s v="Skokie"/>
    <x v="10"/>
    <n v="60076"/>
    <s v="Central"/>
    <s v="FUR-FU-10001473"/>
    <x v="0"/>
    <s v="Furnishings"/>
    <s v="DAX Wood Document Frame"/>
    <n v="32.951999999999998"/>
  </r>
  <r>
    <n v="2968"/>
    <s v="CA-2015-162866"/>
    <x v="13"/>
    <x v="422"/>
    <d v="2015-12-31T00:00:00"/>
    <s v="Standard Class"/>
    <s v="Co-12640"/>
    <s v="Corey-Lock"/>
    <s v="Consumer"/>
    <s v="United States"/>
    <s v="Skokie"/>
    <x v="10"/>
    <n v="60076"/>
    <s v="Central"/>
    <s v="OFF-ST-10002562"/>
    <x v="1"/>
    <s v="Storage"/>
    <s v="Staple magnet"/>
    <n v="30.015999999999998"/>
  </r>
  <r>
    <n v="2969"/>
    <s v="CA-2018-167941"/>
    <x v="0"/>
    <x v="44"/>
    <d v="2018-11-09T00:00:00"/>
    <s v="Second Class"/>
    <s v="JF-15565"/>
    <s v="Jill Fjeld"/>
    <s v="Consumer"/>
    <s v="United States"/>
    <s v="Fayetteville"/>
    <x v="3"/>
    <n v="28314"/>
    <s v="South"/>
    <s v="OFF-AP-10002118"/>
    <x v="1"/>
    <s v="Appliances"/>
    <s v="1.7 Cubic Foot Compact &quot;Cube&quot; Office Refrigerators"/>
    <n v="499.584"/>
  </r>
  <r>
    <n v="2970"/>
    <s v="CA-2018-167941"/>
    <x v="0"/>
    <x v="44"/>
    <d v="2018-11-09T00:00:00"/>
    <s v="Second Class"/>
    <s v="JF-15565"/>
    <s v="Jill Fjeld"/>
    <s v="Consumer"/>
    <s v="United States"/>
    <s v="Fayetteville"/>
    <x v="3"/>
    <n v="28314"/>
    <s v="South"/>
    <s v="OFF-PA-10001800"/>
    <x v="1"/>
    <s v="Paper"/>
    <s v="Xerox 220"/>
    <n v="31.103999999999999"/>
  </r>
  <r>
    <n v="2971"/>
    <s v="CA-2018-167941"/>
    <x v="0"/>
    <x v="44"/>
    <d v="2018-11-09T00:00:00"/>
    <s v="Second Class"/>
    <s v="JF-15565"/>
    <s v="Jill Fjeld"/>
    <s v="Consumer"/>
    <s v="United States"/>
    <s v="Fayetteville"/>
    <x v="3"/>
    <n v="28314"/>
    <s v="South"/>
    <s v="OFF-BI-10002827"/>
    <x v="1"/>
    <s v="Binders"/>
    <s v="Avery Durable Poly Binders"/>
    <n v="13.272"/>
  </r>
  <r>
    <n v="2972"/>
    <s v="CA-2018-167941"/>
    <x v="0"/>
    <x v="44"/>
    <d v="2018-11-09T00:00:00"/>
    <s v="Second Class"/>
    <s v="JF-15565"/>
    <s v="Jill Fjeld"/>
    <s v="Consumer"/>
    <s v="United States"/>
    <s v="Fayetteville"/>
    <x v="3"/>
    <n v="28314"/>
    <s v="South"/>
    <s v="FUR-FU-10004671"/>
    <x v="0"/>
    <s v="Furnishings"/>
    <s v="Executive Impressions 12&quot; Wall Clock"/>
    <n v="28.271999999999998"/>
  </r>
  <r>
    <n v="2973"/>
    <s v="CA-2018-167941"/>
    <x v="0"/>
    <x v="44"/>
    <d v="2018-11-09T00:00:00"/>
    <s v="Second Class"/>
    <s v="JF-15565"/>
    <s v="Jill Fjeld"/>
    <s v="Consumer"/>
    <s v="United States"/>
    <s v="Fayetteville"/>
    <x v="3"/>
    <n v="28314"/>
    <s v="South"/>
    <s v="OFF-ST-10000736"/>
    <x v="1"/>
    <s v="Storage"/>
    <s v="Carina Double Wide Media Storage Towers in Natural &amp; Black"/>
    <n v="259.13600000000002"/>
  </r>
  <r>
    <n v="2974"/>
    <s v="CA-2018-111808"/>
    <x v="33"/>
    <x v="819"/>
    <d v="2018-12-20T00:00:00"/>
    <s v="Standard Class"/>
    <s v="AR-10510"/>
    <s v="Andrew Roberts"/>
    <s v="Consumer"/>
    <s v="United States"/>
    <s v="Tulsa"/>
    <x v="26"/>
    <n v="74133"/>
    <s v="Central"/>
    <s v="OFF-BI-10004656"/>
    <x v="1"/>
    <s v="Binders"/>
    <s v="Peel &amp; Stick Add-On Corner Pockets"/>
    <n v="10.8"/>
  </r>
  <r>
    <n v="2975"/>
    <s v="CA-2016-137512"/>
    <x v="35"/>
    <x v="820"/>
    <d v="2016-05-12T00:00:00"/>
    <s v="Standard Class"/>
    <s v="AG-10675"/>
    <s v="Anna Gayman"/>
    <s v="Consumer"/>
    <s v="United States"/>
    <s v="Allen"/>
    <x v="5"/>
    <n v="75002"/>
    <s v="Central"/>
    <s v="FUR-TA-10001095"/>
    <x v="0"/>
    <s v="Tables"/>
    <s v="Chromcraft Round Conference Tables"/>
    <n v="244.006"/>
  </r>
  <r>
    <n v="2976"/>
    <s v="CA-2016-137512"/>
    <x v="35"/>
    <x v="820"/>
    <d v="2016-05-12T00:00:00"/>
    <s v="Standard Class"/>
    <s v="AG-10675"/>
    <s v="Anna Gayman"/>
    <s v="Consumer"/>
    <s v="United States"/>
    <s v="Allen"/>
    <x v="5"/>
    <n v="75002"/>
    <s v="Central"/>
    <s v="OFF-PA-10000213"/>
    <x v="1"/>
    <s v="Paper"/>
    <s v="Xerox 198"/>
    <n v="15.936"/>
  </r>
  <r>
    <n v="2977"/>
    <s v="CA-2018-139773"/>
    <x v="4"/>
    <x v="769"/>
    <d v="2018-12-04T00:00:00"/>
    <s v="Same Day"/>
    <s v="DV-13045"/>
    <s v="Darrin Van Huff"/>
    <s v="Corporate"/>
    <s v="United States"/>
    <s v="Philadelphia"/>
    <x v="9"/>
    <n v="19143"/>
    <s v="East"/>
    <s v="FUR-CH-10001797"/>
    <x v="0"/>
    <s v="Chairs"/>
    <s v="Safco Chair Connectors, 6/Carton"/>
    <n v="188.55199999999999"/>
  </r>
  <r>
    <n v="2978"/>
    <s v="CA-2018-134607"/>
    <x v="10"/>
    <x v="621"/>
    <d v="2018-10-08T00:00:00"/>
    <s v="Second Class"/>
    <s v="HL-15040"/>
    <s v="Hunter Lopez"/>
    <s v="Consumer"/>
    <s v="United States"/>
    <s v="Rochester"/>
    <x v="15"/>
    <n v="14609"/>
    <s v="East"/>
    <s v="OFF-ST-10002214"/>
    <x v="1"/>
    <s v="Storage"/>
    <s v="X-Rack File for Hanging Folders"/>
    <n v="22.58"/>
  </r>
  <r>
    <n v="2979"/>
    <s v="CA-2015-109232"/>
    <x v="11"/>
    <x v="286"/>
    <d v="2015-01-16T00:00:00"/>
    <s v="Second Class"/>
    <s v="ND-18370"/>
    <s v="Natalie DeCherney"/>
    <s v="Consumer"/>
    <s v="United States"/>
    <s v="Mount Pleasant"/>
    <x v="20"/>
    <n v="29464"/>
    <s v="South"/>
    <s v="FUR-CH-10000422"/>
    <x v="0"/>
    <s v="Chairs"/>
    <s v="Global Highback Leather Tilter in Burgundy"/>
    <n v="545.94000000000005"/>
  </r>
  <r>
    <n v="2980"/>
    <s v="CA-2016-139850"/>
    <x v="17"/>
    <x v="821"/>
    <d v="2016-06-17T00:00:00"/>
    <s v="Standard Class"/>
    <s v="GB-14575"/>
    <s v="Giulietta Baptist"/>
    <s v="Consumer"/>
    <s v="United States"/>
    <s v="Philadelphia"/>
    <x v="9"/>
    <n v="19134"/>
    <s v="East"/>
    <s v="OFF-PA-10003848"/>
    <x v="1"/>
    <s v="Paper"/>
    <s v="Xerox 1997"/>
    <n v="20.736000000000001"/>
  </r>
  <r>
    <n v="2981"/>
    <s v="CA-2016-139850"/>
    <x v="17"/>
    <x v="821"/>
    <d v="2016-06-17T00:00:00"/>
    <s v="Standard Class"/>
    <s v="GB-14575"/>
    <s v="Giulietta Baptist"/>
    <s v="Consumer"/>
    <s v="United States"/>
    <s v="Philadelphia"/>
    <x v="9"/>
    <n v="19134"/>
    <s v="East"/>
    <s v="FUR-FU-10003623"/>
    <x v="0"/>
    <s v="Furnishings"/>
    <s v="DataProducts Ampli Magnifier Task Lamp, Black,"/>
    <n v="43.295999999999999"/>
  </r>
  <r>
    <n v="2982"/>
    <s v="CA-2015-131310"/>
    <x v="9"/>
    <x v="136"/>
    <d v="2015-07-18T00:00:00"/>
    <s v="Standard Class"/>
    <s v="CL-12565"/>
    <s v="Clay Ludtke"/>
    <s v="Consumer"/>
    <s v="United States"/>
    <s v="Seattle"/>
    <x v="4"/>
    <n v="98115"/>
    <s v="West"/>
    <s v="FUR-CH-10001797"/>
    <x v="0"/>
    <s v="Chairs"/>
    <s v="Safco Chair Connectors, 6/Carton"/>
    <n v="123.136"/>
  </r>
  <r>
    <n v="2983"/>
    <s v="CA-2015-131310"/>
    <x v="9"/>
    <x v="136"/>
    <d v="2015-07-18T00:00:00"/>
    <s v="Standard Class"/>
    <s v="CL-12565"/>
    <s v="Clay Ludtke"/>
    <s v="Consumer"/>
    <s v="United States"/>
    <s v="Seattle"/>
    <x v="4"/>
    <n v="98115"/>
    <s v="West"/>
    <s v="OFF-BI-10003094"/>
    <x v="1"/>
    <s v="Binders"/>
    <s v="Self-Adhesive Ring Binder Labels"/>
    <n v="11.263999999999999"/>
  </r>
  <r>
    <n v="2984"/>
    <s v="US-2015-112872"/>
    <x v="19"/>
    <x v="776"/>
    <d v="2015-12-11T00:00:00"/>
    <s v="Second Class"/>
    <s v="RC-19960"/>
    <s v="Ryan Crowe"/>
    <s v="Consumer"/>
    <s v="United States"/>
    <s v="Springfield"/>
    <x v="21"/>
    <n v="97477"/>
    <s v="West"/>
    <s v="OFF-ST-10002205"/>
    <x v="1"/>
    <s v="Storage"/>
    <s v="File Shuttle I and Handi-File"/>
    <n v="53.423999999999999"/>
  </r>
  <r>
    <n v="2985"/>
    <s v="US-2015-112872"/>
    <x v="19"/>
    <x v="776"/>
    <d v="2015-12-11T00:00:00"/>
    <s v="Second Class"/>
    <s v="RC-19960"/>
    <s v="Ryan Crowe"/>
    <s v="Consumer"/>
    <s v="United States"/>
    <s v="Springfield"/>
    <x v="21"/>
    <n v="97477"/>
    <s v="West"/>
    <s v="FUR-TA-10003238"/>
    <x v="0"/>
    <s v="Tables"/>
    <s v="Chromcraft Bull-Nose Wood 48&quot; x 96&quot; Rectangular Conference Tables"/>
    <n v="275.49"/>
  </r>
  <r>
    <n v="2986"/>
    <s v="CA-2017-139269"/>
    <x v="49"/>
    <x v="822"/>
    <d v="2017-05-30T00:00:00"/>
    <s v="Standard Class"/>
    <s v="JB-16045"/>
    <s v="Julia Barnett"/>
    <s v="Home Office"/>
    <s v="United States"/>
    <s v="Columbus"/>
    <x v="32"/>
    <n v="31907"/>
    <s v="South"/>
    <s v="FUR-FU-10000755"/>
    <x v="0"/>
    <s v="Furnishings"/>
    <s v="Eldon Expressions Mahogany Wood Desk Collection"/>
    <n v="24.96"/>
  </r>
  <r>
    <n v="2987"/>
    <s v="CA-2017-139269"/>
    <x v="49"/>
    <x v="822"/>
    <d v="2017-05-30T00:00:00"/>
    <s v="Standard Class"/>
    <s v="JB-16045"/>
    <s v="Julia Barnett"/>
    <s v="Home Office"/>
    <s v="United States"/>
    <s v="Columbus"/>
    <x v="32"/>
    <n v="31907"/>
    <s v="South"/>
    <s v="OFF-PA-10002893"/>
    <x v="1"/>
    <s v="Paper"/>
    <s v="Wirebound Service Call Books, 5 1/2&quot; x 4&quot;"/>
    <n v="19.36"/>
  </r>
  <r>
    <n v="2988"/>
    <s v="CA-2017-139269"/>
    <x v="49"/>
    <x v="822"/>
    <d v="2017-05-30T00:00:00"/>
    <s v="Standard Class"/>
    <s v="JB-16045"/>
    <s v="Julia Barnett"/>
    <s v="Home Office"/>
    <s v="United States"/>
    <s v="Columbus"/>
    <x v="32"/>
    <n v="31907"/>
    <s v="South"/>
    <s v="OFF-ST-10000689"/>
    <x v="1"/>
    <s v="Storage"/>
    <s v="Fellowes Strictly Business Drawer File, Letter/Legal Size"/>
    <n v="1267.6500000000001"/>
  </r>
  <r>
    <n v="2989"/>
    <s v="CA-2017-139010"/>
    <x v="51"/>
    <x v="823"/>
    <d v="2017-02-26T00:00:00"/>
    <s v="Second Class"/>
    <s v="MC-17635"/>
    <s v="Matthew Clasen"/>
    <s v="Corporate"/>
    <s v="United States"/>
    <s v="Los Angeles"/>
    <x v="1"/>
    <n v="90032"/>
    <s v="West"/>
    <s v="TEC-AC-10004227"/>
    <x v="2"/>
    <s v="Accessories"/>
    <s v="SanDisk Ultra 16 GB MicroSDHC Class 10 Memory Card"/>
    <n v="12.99"/>
  </r>
  <r>
    <n v="2990"/>
    <s v="CA-2017-139010"/>
    <x v="51"/>
    <x v="823"/>
    <d v="2017-02-26T00:00:00"/>
    <s v="Second Class"/>
    <s v="MC-17635"/>
    <s v="Matthew Clasen"/>
    <s v="Corporate"/>
    <s v="United States"/>
    <s v="Los Angeles"/>
    <x v="1"/>
    <n v="90032"/>
    <s v="West"/>
    <s v="OFF-BI-10000174"/>
    <x v="1"/>
    <s v="Binders"/>
    <s v="Wilson Jones Clip &amp; Carry Folder Binder Tool for Ring Binders, Clear"/>
    <n v="18.559999999999999"/>
  </r>
  <r>
    <n v="2991"/>
    <s v="CA-2017-139010"/>
    <x v="51"/>
    <x v="823"/>
    <d v="2017-02-26T00:00:00"/>
    <s v="Second Class"/>
    <s v="MC-17635"/>
    <s v="Matthew Clasen"/>
    <s v="Corporate"/>
    <s v="United States"/>
    <s v="Los Angeles"/>
    <x v="1"/>
    <n v="90032"/>
    <s v="West"/>
    <s v="OFF-ST-10001809"/>
    <x v="1"/>
    <s v="Storage"/>
    <s v="Fellowes Officeware Wire Shelving"/>
    <n v="449.15"/>
  </r>
  <r>
    <n v="2992"/>
    <s v="CA-2017-139010"/>
    <x v="51"/>
    <x v="823"/>
    <d v="2017-02-26T00:00:00"/>
    <s v="Second Class"/>
    <s v="MC-17635"/>
    <s v="Matthew Clasen"/>
    <s v="Corporate"/>
    <s v="United States"/>
    <s v="Los Angeles"/>
    <x v="1"/>
    <n v="90032"/>
    <s v="West"/>
    <s v="OFF-BI-10002309"/>
    <x v="1"/>
    <s v="Binders"/>
    <s v="Avery Heavy-Duty EZD  Binder With Locking Rings"/>
    <n v="31.248000000000001"/>
  </r>
  <r>
    <n v="2993"/>
    <s v="CA-2017-134376"/>
    <x v="10"/>
    <x v="824"/>
    <d v="2017-10-06T00:00:00"/>
    <s v="Standard Class"/>
    <s v="TT-21265"/>
    <s v="Tim Taslimi"/>
    <s v="Corporate"/>
    <s v="United States"/>
    <s v="New York City"/>
    <x v="15"/>
    <n v="10024"/>
    <s v="East"/>
    <s v="OFF-AP-10004532"/>
    <x v="1"/>
    <s v="Appliances"/>
    <s v="Kensington 6 Outlet Guardian Standard Surge Protector"/>
    <n v="61.44"/>
  </r>
  <r>
    <n v="2994"/>
    <s v="CA-2018-147291"/>
    <x v="34"/>
    <x v="825"/>
    <d v="2018-03-17T00:00:00"/>
    <s v="Standard Class"/>
    <s v="MJ-17740"/>
    <s v="Max Jones"/>
    <s v="Consumer"/>
    <s v="United States"/>
    <s v="Detroit"/>
    <x v="12"/>
    <n v="48227"/>
    <s v="Central"/>
    <s v="OFF-BI-10003091"/>
    <x v="1"/>
    <s v="Binders"/>
    <s v="GBC DocuBind TL200 Manual Binding Machine"/>
    <n v="895.92"/>
  </r>
  <r>
    <n v="2995"/>
    <s v="CA-2017-112893"/>
    <x v="22"/>
    <x v="369"/>
    <d v="2017-09-13T00:00:00"/>
    <s v="Second Class"/>
    <s v="AT-10735"/>
    <s v="Annie Thurman"/>
    <s v="Consumer"/>
    <s v="United States"/>
    <s v="Stockton"/>
    <x v="1"/>
    <n v="95207"/>
    <s v="West"/>
    <s v="OFF-BI-10004654"/>
    <x v="1"/>
    <s v="Binders"/>
    <s v="VariCap6 Expandable Binder"/>
    <n v="55.36"/>
  </r>
  <r>
    <n v="2996"/>
    <s v="US-2015-150532"/>
    <x v="9"/>
    <x v="686"/>
    <d v="2015-07-21T00:00:00"/>
    <s v="Standard Class"/>
    <s v="PB-19150"/>
    <s v="Philip Brown"/>
    <s v="Consumer"/>
    <s v="United States"/>
    <s v="Phoenix"/>
    <x v="16"/>
    <n v="85023"/>
    <s v="West"/>
    <s v="OFF-ST-10000760"/>
    <x v="1"/>
    <s v="Storage"/>
    <s v="Eldon Fold 'N Roll Cart System"/>
    <n v="55.92"/>
  </r>
  <r>
    <n v="2997"/>
    <s v="CA-2015-138317"/>
    <x v="39"/>
    <x v="261"/>
    <d v="2015-06-25T00:00:00"/>
    <s v="Standard Class"/>
    <s v="NW-18400"/>
    <s v="Natalie Webber"/>
    <s v="Consumer"/>
    <s v="United States"/>
    <s v="Philadelphia"/>
    <x v="9"/>
    <n v="19120"/>
    <s v="East"/>
    <s v="OFF-EN-10001539"/>
    <x v="1"/>
    <s v="Envelopes"/>
    <s v="Staple envelope"/>
    <n v="24.896000000000001"/>
  </r>
  <r>
    <n v="2998"/>
    <s v="CA-2015-138317"/>
    <x v="39"/>
    <x v="261"/>
    <d v="2015-06-25T00:00:00"/>
    <s v="Standard Class"/>
    <s v="NW-18400"/>
    <s v="Natalie Webber"/>
    <s v="Consumer"/>
    <s v="United States"/>
    <s v="Philadelphia"/>
    <x v="9"/>
    <n v="19120"/>
    <s v="East"/>
    <s v="FUR-FU-10000550"/>
    <x v="0"/>
    <s v="Furnishings"/>
    <s v="Stacking Trays by OIC"/>
    <n v="3.984"/>
  </r>
  <r>
    <n v="2999"/>
    <s v="CA-2015-138317"/>
    <x v="39"/>
    <x v="261"/>
    <d v="2015-06-25T00:00:00"/>
    <s v="Standard Class"/>
    <s v="NW-18400"/>
    <s v="Natalie Webber"/>
    <s v="Consumer"/>
    <s v="United States"/>
    <s v="Philadelphia"/>
    <x v="9"/>
    <n v="19120"/>
    <s v="East"/>
    <s v="TEC-AC-10003628"/>
    <x v="2"/>
    <s v="Accessories"/>
    <s v="Logitech 910-002974 M325 Wireless Mouse for Web Scrolling"/>
    <n v="95.968000000000004"/>
  </r>
  <r>
    <n v="3000"/>
    <s v="CA-2015-138317"/>
    <x v="39"/>
    <x v="261"/>
    <d v="2015-06-25T00:00:00"/>
    <s v="Standard Class"/>
    <s v="NW-18400"/>
    <s v="Natalie Webber"/>
    <s v="Consumer"/>
    <s v="United States"/>
    <s v="Philadelphia"/>
    <x v="9"/>
    <n v="19120"/>
    <s v="East"/>
    <s v="TEC-MA-10004521"/>
    <x v="2"/>
    <s v="Machines"/>
    <s v="Epson Perfection V600 Photo Scanner"/>
    <n v="206.99100000000001"/>
  </r>
  <r>
    <n v="3001"/>
    <s v="CA-2015-138317"/>
    <x v="39"/>
    <x v="261"/>
    <d v="2015-06-25T00:00:00"/>
    <s v="Standard Class"/>
    <s v="NW-18400"/>
    <s v="Natalie Webber"/>
    <s v="Consumer"/>
    <s v="United States"/>
    <s v="Philadelphia"/>
    <x v="9"/>
    <n v="19120"/>
    <s v="East"/>
    <s v="OFF-AP-10003860"/>
    <x v="1"/>
    <s v="Appliances"/>
    <s v="Fellowes Advanced 8 Outlet Surge Suppressor with Phone/Fax Protection"/>
    <n v="44.415999999999997"/>
  </r>
  <r>
    <n v="3002"/>
    <s v="CA-2015-138317"/>
    <x v="39"/>
    <x v="261"/>
    <d v="2015-06-25T00:00:00"/>
    <s v="Standard Class"/>
    <s v="NW-18400"/>
    <s v="Natalie Webber"/>
    <s v="Consumer"/>
    <s v="United States"/>
    <s v="Philadelphia"/>
    <x v="9"/>
    <n v="19120"/>
    <s v="East"/>
    <s v="OFF-BI-10000069"/>
    <x v="1"/>
    <s v="Binders"/>
    <s v="GBC Prepunched Paper, 19-Hole, for Binding Systems, 24-lb"/>
    <n v="9.0060000000000002"/>
  </r>
  <r>
    <n v="3003"/>
    <s v="CA-2016-130610"/>
    <x v="45"/>
    <x v="761"/>
    <d v="2016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s v="Binders"/>
    <s v="Durable Pressboard Binders"/>
    <n v="19"/>
  </r>
  <r>
    <n v="3004"/>
    <s v="CA-2018-104381"/>
    <x v="33"/>
    <x v="819"/>
    <d v="2018-12-23T00:00:00"/>
    <s v="Standard Class"/>
    <s v="RD-19810"/>
    <s v="Ross DeVincentis"/>
    <s v="Home Office"/>
    <s v="United States"/>
    <s v="Rochester"/>
    <x v="15"/>
    <n v="14609"/>
    <s v="East"/>
    <s v="OFF-BI-10001628"/>
    <x v="1"/>
    <s v="Binders"/>
    <s v="Acco Data Flex Cable Posts For Top &amp; Bottom Load Binders, 6&quot; Capacity"/>
    <n v="33.375999999999998"/>
  </r>
  <r>
    <n v="3005"/>
    <s v="CA-2017-131499"/>
    <x v="22"/>
    <x v="162"/>
    <d v="2017-09-10T00:00:00"/>
    <s v="First Class"/>
    <s v="MG-17875"/>
    <s v="Michael Grace"/>
    <s v="Home Office"/>
    <s v="United States"/>
    <s v="New York City"/>
    <x v="15"/>
    <n v="10011"/>
    <s v="East"/>
    <s v="OFF-AP-10003779"/>
    <x v="1"/>
    <s v="Appliances"/>
    <s v="Kensington 7 Outlet MasterPiece Power Center with Fax/Phone Line Protection"/>
    <n v="207.48"/>
  </r>
  <r>
    <n v="3006"/>
    <s v="CA-2015-148761"/>
    <x v="49"/>
    <x v="826"/>
    <d v="2015-05-21T00:00:00"/>
    <s v="Standard Class"/>
    <s v="PA-19060"/>
    <s v="Pete Armstrong"/>
    <s v="Home Office"/>
    <s v="United States"/>
    <s v="Eau Claire"/>
    <x v="6"/>
    <n v="54703"/>
    <s v="Central"/>
    <s v="OFF-BI-10000666"/>
    <x v="1"/>
    <s v="Binders"/>
    <s v="Surelock Post Binders"/>
    <n v="91.68"/>
  </r>
  <r>
    <n v="3007"/>
    <s v="CA-2018-116519"/>
    <x v="32"/>
    <x v="119"/>
    <d v="2018-10-15T00:00:00"/>
    <s v="First Class"/>
    <s v="CR-12730"/>
    <s v="Craig Reiter"/>
    <s v="Consumer"/>
    <s v="United States"/>
    <s v="New York City"/>
    <x v="15"/>
    <n v="10009"/>
    <s v="East"/>
    <s v="OFF-AP-10000828"/>
    <x v="1"/>
    <s v="Appliances"/>
    <s v="Avanti 4.4 Cu. Ft. Refrigerator"/>
    <n v="904.9"/>
  </r>
  <r>
    <n v="3008"/>
    <s v="CA-2015-130729"/>
    <x v="16"/>
    <x v="745"/>
    <d v="2015-10-29T00:00:00"/>
    <s v="Standard Class"/>
    <s v="AA-10375"/>
    <s v="Allen Armold"/>
    <s v="Consumer"/>
    <s v="United States"/>
    <s v="Rancho Cucamonga"/>
    <x v="1"/>
    <n v="91730"/>
    <s v="West"/>
    <s v="OFF-BI-10002706"/>
    <x v="1"/>
    <s v="Binders"/>
    <s v="Avery Premier Heavy-Duty Binder with Round Locking Rings"/>
    <n v="34.271999999999998"/>
  </r>
  <r>
    <n v="3009"/>
    <s v="CA-2017-124772"/>
    <x v="4"/>
    <x v="5"/>
    <d v="2017-12-06T00:00:00"/>
    <s v="First Class"/>
    <s v="JG-15160"/>
    <s v="James Galang"/>
    <s v="Consumer"/>
    <s v="United States"/>
    <s v="Murray"/>
    <x v="0"/>
    <n v="42071"/>
    <s v="South"/>
    <s v="FUR-FU-10004748"/>
    <x v="0"/>
    <s v="Furnishings"/>
    <s v="Howard Miller 16&quot; Diameter Gallery Wall Clock"/>
    <n v="191.82"/>
  </r>
  <r>
    <n v="3010"/>
    <s v="CA-2017-115525"/>
    <x v="46"/>
    <x v="197"/>
    <d v="2017-07-29T00:00:00"/>
    <s v="Standard Class"/>
    <s v="RR-19525"/>
    <s v="Rick Reed"/>
    <s v="Corporate"/>
    <s v="United States"/>
    <s v="Toledo"/>
    <x v="24"/>
    <n v="43615"/>
    <s v="East"/>
    <s v="OFF-AP-10000026"/>
    <x v="1"/>
    <s v="Appliances"/>
    <s v="Tripp Lite Isotel 6 Outlet Surge Protector with Fax/Modem Protection"/>
    <n v="243.88"/>
  </r>
  <r>
    <n v="3011"/>
    <s v="CA-2018-134845"/>
    <x v="3"/>
    <x v="827"/>
    <d v="2018-04-23T00:00:00"/>
    <s v="Standard Class"/>
    <s v="SR-20425"/>
    <s v="Sharelle Roach"/>
    <s v="Home Office"/>
    <s v="United States"/>
    <s v="Louisville"/>
    <x v="22"/>
    <n v="80027"/>
    <s v="West"/>
    <s v="OFF-BI-10000773"/>
    <x v="1"/>
    <s v="Binders"/>
    <s v="Insertable Tab Post Binder Dividers"/>
    <n v="12.03"/>
  </r>
  <r>
    <n v="3012"/>
    <s v="CA-2018-134845"/>
    <x v="3"/>
    <x v="827"/>
    <d v="2018-04-23T00:00:00"/>
    <s v="Standard Class"/>
    <s v="SR-20425"/>
    <s v="Sharelle Roach"/>
    <s v="Home Office"/>
    <s v="United States"/>
    <s v="Louisville"/>
    <x v="22"/>
    <n v="80027"/>
    <s v="West"/>
    <s v="TEC-MA-10000822"/>
    <x v="2"/>
    <s v="Machines"/>
    <s v="Lexmark MX611dhe Monochrome Laser Printer"/>
    <n v="2549.9850000000001"/>
  </r>
  <r>
    <n v="3013"/>
    <s v="CA-2018-134845"/>
    <x v="3"/>
    <x v="827"/>
    <d v="2018-04-23T00:00:00"/>
    <s v="Standard Class"/>
    <s v="SR-20425"/>
    <s v="Sharelle Roach"/>
    <s v="Home Office"/>
    <s v="United States"/>
    <s v="Louisville"/>
    <x v="22"/>
    <n v="80027"/>
    <s v="West"/>
    <s v="OFF-BI-10001543"/>
    <x v="1"/>
    <s v="Binders"/>
    <s v="GBC VeloBinder Manual Binding System"/>
    <n v="21.594000000000001"/>
  </r>
  <r>
    <n v="3014"/>
    <s v="CA-2018-134845"/>
    <x v="3"/>
    <x v="827"/>
    <d v="2018-04-23T00:00:00"/>
    <s v="Standard Class"/>
    <s v="SR-20425"/>
    <s v="Sharelle Roach"/>
    <s v="Home Office"/>
    <s v="United States"/>
    <s v="Louisville"/>
    <x v="22"/>
    <n v="80027"/>
    <s v="West"/>
    <s v="OFF-BI-10003355"/>
    <x v="1"/>
    <s v="Binders"/>
    <s v="Cardinal Holdit Business Card Pockets"/>
    <n v="8.9640000000000004"/>
  </r>
  <r>
    <n v="3015"/>
    <s v="CA-2018-134845"/>
    <x v="3"/>
    <x v="827"/>
    <d v="2018-04-23T00:00:00"/>
    <s v="Standard Class"/>
    <s v="SR-20425"/>
    <s v="Sharelle Roach"/>
    <s v="Home Office"/>
    <s v="United States"/>
    <s v="Louisville"/>
    <x v="22"/>
    <n v="80027"/>
    <s v="West"/>
    <s v="OFF-PA-10002005"/>
    <x v="1"/>
    <s v="Paper"/>
    <s v="Xerox 225"/>
    <n v="20.736000000000001"/>
  </r>
  <r>
    <n v="3016"/>
    <s v="US-2016-138919"/>
    <x v="12"/>
    <x v="14"/>
    <d v="2016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s v="Tables"/>
    <s v="Riverside Furniture Oval Coffee Table, Oval End Table, End Table with Drawer"/>
    <n v="344.22"/>
  </r>
  <r>
    <n v="3017"/>
    <s v="US-2017-160528"/>
    <x v="47"/>
    <x v="828"/>
    <d v="2017-08-30T00:00:00"/>
    <s v="Standard Class"/>
    <s v="MH-18115"/>
    <s v="Mick Hernandez"/>
    <s v="Home Office"/>
    <s v="United States"/>
    <s v="Pharr"/>
    <x v="5"/>
    <n v="78577"/>
    <s v="Central"/>
    <s v="OFF-ST-10002743"/>
    <x v="1"/>
    <s v="Storage"/>
    <s v="SAFCO Boltless Steel Shelving"/>
    <n v="727.29600000000005"/>
  </r>
  <r>
    <n v="3018"/>
    <s v="US-2017-160528"/>
    <x v="47"/>
    <x v="828"/>
    <d v="2017-08-30T00:00:00"/>
    <s v="Standard Class"/>
    <s v="MH-18115"/>
    <s v="Mick Hernandez"/>
    <s v="Home Office"/>
    <s v="United States"/>
    <s v="Pharr"/>
    <x v="5"/>
    <n v="78577"/>
    <s v="Central"/>
    <s v="FUR-FU-10004973"/>
    <x v="0"/>
    <s v="Furnishings"/>
    <s v="Flat Face Poster Frame"/>
    <n v="22.608000000000001"/>
  </r>
  <r>
    <n v="3019"/>
    <s v="US-2017-160528"/>
    <x v="47"/>
    <x v="828"/>
    <d v="2017-08-30T00:00:00"/>
    <s v="Standard Class"/>
    <s v="MH-18115"/>
    <s v="Mick Hernandez"/>
    <s v="Home Office"/>
    <s v="United States"/>
    <s v="Pharr"/>
    <x v="5"/>
    <n v="78577"/>
    <s v="Central"/>
    <s v="TEC-AC-10002842"/>
    <x v="2"/>
    <s v="Accessories"/>
    <s v="WD My Passport Ultra 2TB Portable External Hard Drive"/>
    <n v="666.4"/>
  </r>
  <r>
    <n v="3020"/>
    <s v="CA-2016-123568"/>
    <x v="6"/>
    <x v="627"/>
    <d v="2016-11-14T00:00:00"/>
    <s v="Standard Class"/>
    <s v="SC-20095"/>
    <s v="Sanjit Chand"/>
    <s v="Consumer"/>
    <s v="United States"/>
    <s v="West Jordan"/>
    <x v="7"/>
    <n v="84084"/>
    <s v="West"/>
    <s v="OFF-FA-10002701"/>
    <x v="1"/>
    <s v="Fasteners"/>
    <s v="Alliance Rubber Bands"/>
    <n v="5.04"/>
  </r>
  <r>
    <n v="3021"/>
    <s v="CA-2016-123568"/>
    <x v="6"/>
    <x v="627"/>
    <d v="2016-11-14T00:00:00"/>
    <s v="Standard Class"/>
    <s v="SC-20095"/>
    <s v="Sanjit Chand"/>
    <s v="Consumer"/>
    <s v="United States"/>
    <s v="West Jordan"/>
    <x v="7"/>
    <n v="84084"/>
    <s v="West"/>
    <s v="OFF-PA-10001125"/>
    <x v="1"/>
    <s v="Paper"/>
    <s v="Xerox 1988"/>
    <n v="92.94"/>
  </r>
  <r>
    <n v="3022"/>
    <s v="CA-2016-123568"/>
    <x v="6"/>
    <x v="627"/>
    <d v="2016-11-14T00:00:00"/>
    <s v="Standard Class"/>
    <s v="SC-20095"/>
    <s v="Sanjit Chand"/>
    <s v="Consumer"/>
    <s v="United States"/>
    <s v="West Jordan"/>
    <x v="7"/>
    <n v="84084"/>
    <s v="West"/>
    <s v="FUR-FU-10004090"/>
    <x v="0"/>
    <s v="Furnishings"/>
    <s v="Executive Impressions 14&quot; Contract Wall Clock"/>
    <n v="66.69"/>
  </r>
  <r>
    <n v="3023"/>
    <s v="CA-2016-123568"/>
    <x v="6"/>
    <x v="627"/>
    <d v="2016-11-14T00:00:00"/>
    <s v="Standard Class"/>
    <s v="SC-20095"/>
    <s v="Sanjit Chand"/>
    <s v="Consumer"/>
    <s v="United States"/>
    <s v="West Jordan"/>
    <x v="7"/>
    <n v="84084"/>
    <s v="West"/>
    <s v="OFF-BI-10001510"/>
    <x v="1"/>
    <s v="Binders"/>
    <s v="Deluxe Heavy-Duty Vinyl Round Ring Binder"/>
    <n v="91.68"/>
  </r>
  <r>
    <n v="3024"/>
    <s v="CA-2018-124674"/>
    <x v="6"/>
    <x v="701"/>
    <d v="2018-11-23T00:00:00"/>
    <s v="Standard Class"/>
    <s v="JB-16000"/>
    <s v="Joy Bell-"/>
    <s v="Consumer"/>
    <s v="United States"/>
    <s v="Brownsville"/>
    <x v="5"/>
    <n v="78521"/>
    <s v="Central"/>
    <s v="FUR-BO-10002202"/>
    <x v="0"/>
    <s v="Bookcases"/>
    <s v="Atlantic Metals Mobile 2-Shelf Bookcases, Custom Colors"/>
    <n v="327.7328"/>
  </r>
  <r>
    <n v="3025"/>
    <s v="CA-2016-164441"/>
    <x v="6"/>
    <x v="627"/>
    <d v="2016-11-13T00:00:00"/>
    <s v="Standard Class"/>
    <s v="AC-10450"/>
    <s v="Amy Cox"/>
    <s v="Consumer"/>
    <s v="United States"/>
    <s v="New York City"/>
    <x v="15"/>
    <n v="10011"/>
    <s v="East"/>
    <s v="OFF-BI-10001922"/>
    <x v="1"/>
    <s v="Binders"/>
    <s v="Storex Dura Pro Binders"/>
    <n v="52.271999999999998"/>
  </r>
  <r>
    <n v="3026"/>
    <s v="CA-2016-164441"/>
    <x v="6"/>
    <x v="627"/>
    <d v="2016-11-13T00:00:00"/>
    <s v="Standard Class"/>
    <s v="AC-10450"/>
    <s v="Amy Cox"/>
    <s v="Consumer"/>
    <s v="United States"/>
    <s v="New York City"/>
    <x v="15"/>
    <n v="10011"/>
    <s v="East"/>
    <s v="OFF-PA-10001667"/>
    <x v="1"/>
    <s v="Paper"/>
    <s v="Great White Multi-Use Recycled Paper (20Lb. and 84 Bright)"/>
    <n v="17.940000000000001"/>
  </r>
  <r>
    <n v="3027"/>
    <s v="CA-2018-169054"/>
    <x v="18"/>
    <x v="300"/>
    <d v="2018-04-26T00:00:00"/>
    <s v="Standard Class"/>
    <s v="MO-17800"/>
    <s v="Meg O'Connel"/>
    <s v="Home Office"/>
    <s v="United States"/>
    <s v="Philadelphia"/>
    <x v="9"/>
    <n v="19140"/>
    <s v="East"/>
    <s v="FUR-FU-10001488"/>
    <x v="0"/>
    <s v="Furnishings"/>
    <s v="Tenex 46&quot; x 60&quot; Computer Anti-Static Chairmat, Rectangular Shaped"/>
    <n v="254.352"/>
  </r>
  <r>
    <n v="3028"/>
    <s v="CA-2015-106719"/>
    <x v="8"/>
    <x v="829"/>
    <d v="2015-08-24T00:00:00"/>
    <s v="Same Day"/>
    <s v="RB-19645"/>
    <s v="Robert Barroso"/>
    <s v="Corporate"/>
    <s v="United States"/>
    <s v="Billings"/>
    <x v="37"/>
    <n v="59102"/>
    <s v="West"/>
    <s v="OFF-BI-10002799"/>
    <x v="1"/>
    <s v="Binders"/>
    <s v="SlimView Poly Binder, 3/8&quot;"/>
    <n v="8.2880000000000003"/>
  </r>
  <r>
    <n v="3029"/>
    <s v="CA-2018-116855"/>
    <x v="33"/>
    <x v="94"/>
    <d v="2018-12-21T00:00:00"/>
    <s v="Standard Class"/>
    <s v="AI-10855"/>
    <s v="Arianne Irving"/>
    <s v="Consumer"/>
    <s v="United States"/>
    <s v="Chesapeake"/>
    <x v="17"/>
    <n v="23320"/>
    <s v="South"/>
    <s v="FUR-CH-10003846"/>
    <x v="0"/>
    <s v="Chairs"/>
    <s v="Hon Valutask Swivel Chairs"/>
    <n v="504.9"/>
  </r>
  <r>
    <n v="3030"/>
    <s v="US-2017-164189"/>
    <x v="37"/>
    <x v="830"/>
    <d v="2017-03-28T00:00:00"/>
    <s v="Standard Class"/>
    <s v="DR-12880"/>
    <s v="Dan Reichenbach"/>
    <s v="Corporate"/>
    <s v="United States"/>
    <s v="Gresham"/>
    <x v="21"/>
    <n v="97030"/>
    <s v="West"/>
    <s v="TEC-PH-10003691"/>
    <x v="2"/>
    <s v="Phones"/>
    <s v="BlackBerry Q10"/>
    <n v="403.16800000000001"/>
  </r>
  <r>
    <n v="3031"/>
    <s v="CA-2016-168480"/>
    <x v="30"/>
    <x v="481"/>
    <d v="2016-09-27T00:00:00"/>
    <s v="Standard Class"/>
    <s v="DM-12955"/>
    <s v="Dario Medina"/>
    <s v="Corporate"/>
    <s v="United States"/>
    <s v="Lincoln Park"/>
    <x v="12"/>
    <n v="48146"/>
    <s v="Central"/>
    <s v="FUR-BO-10000468"/>
    <x v="0"/>
    <s v="Bookcases"/>
    <s v="O'Sullivan 2-Shelf Heavy-Duty Bookcases"/>
    <n v="194.32"/>
  </r>
  <r>
    <n v="3032"/>
    <s v="CA-2016-168480"/>
    <x v="30"/>
    <x v="481"/>
    <d v="2016-09-27T00:00:00"/>
    <s v="Standard Class"/>
    <s v="DM-12955"/>
    <s v="Dario Medina"/>
    <s v="Corporate"/>
    <s v="United States"/>
    <s v="Lincoln Park"/>
    <x v="12"/>
    <n v="48146"/>
    <s v="Central"/>
    <s v="OFF-AR-10001044"/>
    <x v="1"/>
    <s v="Art"/>
    <s v="BOSTON Ranger #55 Pencil Sharpener, Black"/>
    <n v="25.99"/>
  </r>
  <r>
    <n v="3033"/>
    <s v="US-2017-114293"/>
    <x v="26"/>
    <x v="831"/>
    <d v="2017-11-26T00:00:00"/>
    <s v="Standard Class"/>
    <s v="JH-16180"/>
    <s v="Justin Hirsh"/>
    <s v="Consumer"/>
    <s v="United States"/>
    <s v="Gresham"/>
    <x v="21"/>
    <n v="97030"/>
    <s v="West"/>
    <s v="FUR-CH-10003833"/>
    <x v="0"/>
    <s v="Chairs"/>
    <s v="Novimex Fabric Task Chair"/>
    <n v="195.136"/>
  </r>
  <r>
    <n v="3034"/>
    <s v="CA-2018-134173"/>
    <x v="12"/>
    <x v="118"/>
    <d v="2018-09-21T00:00:00"/>
    <s v="Standard Class"/>
    <s v="AB-10060"/>
    <s v="Adam Bellavance"/>
    <s v="Home Office"/>
    <s v="United States"/>
    <s v="Philadelphia"/>
    <x v="9"/>
    <n v="19143"/>
    <s v="East"/>
    <s v="OFF-PA-10004355"/>
    <x v="1"/>
    <s v="Paper"/>
    <s v="Xerox 231"/>
    <n v="20.736000000000001"/>
  </r>
  <r>
    <n v="3035"/>
    <s v="US-2016-123960"/>
    <x v="1"/>
    <x v="832"/>
    <d v="2016-06-16T00:00:00"/>
    <s v="Standard Class"/>
    <s v="BD-11605"/>
    <s v="Brian Dahlen"/>
    <s v="Consumer"/>
    <s v="United States"/>
    <s v="Monroe"/>
    <x v="28"/>
    <n v="71203"/>
    <s v="South"/>
    <s v="TEC-AC-10003038"/>
    <x v="2"/>
    <s v="Accessories"/>
    <s v="Kingston Digital DataTraveler 16GB USB 2.0"/>
    <n v="53.7"/>
  </r>
  <r>
    <n v="3036"/>
    <s v="US-2016-123960"/>
    <x v="1"/>
    <x v="832"/>
    <d v="2016-06-16T00:00:00"/>
    <s v="Standard Class"/>
    <s v="BD-11605"/>
    <s v="Brian Dahlen"/>
    <s v="Consumer"/>
    <s v="United States"/>
    <s v="Monroe"/>
    <x v="28"/>
    <n v="71203"/>
    <s v="South"/>
    <s v="OFF-BI-10002799"/>
    <x v="1"/>
    <s v="Binders"/>
    <s v="SlimView Poly Binder, 3/8&quot;"/>
    <n v="36.26"/>
  </r>
  <r>
    <n v="3037"/>
    <s v="US-2016-123960"/>
    <x v="1"/>
    <x v="832"/>
    <d v="2016-06-16T00:00:00"/>
    <s v="Standard Class"/>
    <s v="BD-11605"/>
    <s v="Brian Dahlen"/>
    <s v="Consumer"/>
    <s v="United States"/>
    <s v="Monroe"/>
    <x v="28"/>
    <n v="71203"/>
    <s v="South"/>
    <s v="OFF-AR-10003582"/>
    <x v="1"/>
    <s v="Art"/>
    <s v="Boston Electric Pencil Sharpener, Model 1818, Charcoal Black"/>
    <n v="56.3"/>
  </r>
  <r>
    <n v="3038"/>
    <s v="US-2016-123960"/>
    <x v="1"/>
    <x v="832"/>
    <d v="2016-06-16T00:00:00"/>
    <s v="Standard Class"/>
    <s v="BD-11605"/>
    <s v="Brian Dahlen"/>
    <s v="Consumer"/>
    <s v="United States"/>
    <s v="Monroe"/>
    <x v="28"/>
    <n v="71203"/>
    <s v="South"/>
    <s v="OFF-PA-10004451"/>
    <x v="1"/>
    <s v="Paper"/>
    <s v="Xerox 222"/>
    <n v="32.4"/>
  </r>
  <r>
    <n v="3039"/>
    <s v="US-2016-123960"/>
    <x v="1"/>
    <x v="832"/>
    <d v="2016-06-16T00:00:00"/>
    <s v="Standard Class"/>
    <s v="BD-11605"/>
    <s v="Brian Dahlen"/>
    <s v="Consumer"/>
    <s v="United States"/>
    <s v="Monroe"/>
    <x v="28"/>
    <n v="71203"/>
    <s v="South"/>
    <s v="FUR-FU-10004666"/>
    <x v="0"/>
    <s v="Furnishings"/>
    <s v="DAX Clear Channel Poster Frame"/>
    <n v="29.16"/>
  </r>
  <r>
    <n v="3040"/>
    <s v="CA-2018-101749"/>
    <x v="10"/>
    <x v="621"/>
    <d v="2018-10-08T00:00:00"/>
    <s v="Standard Class"/>
    <s v="AS-10045"/>
    <s v="Aaron Smayling"/>
    <s v="Corporate"/>
    <s v="United States"/>
    <s v="Pasadena"/>
    <x v="1"/>
    <n v="91104"/>
    <s v="West"/>
    <s v="FUR-TA-10001520"/>
    <x v="0"/>
    <s v="Tables"/>
    <s v="Lesro Sheffield Collection Coffee Table, End Table, Center Table, Corner Table"/>
    <n v="171.28800000000001"/>
  </r>
  <r>
    <n v="3041"/>
    <s v="US-2017-147991"/>
    <x v="20"/>
    <x v="465"/>
    <d v="2017-05-09T00:00:00"/>
    <s v="Standard Class"/>
    <s v="ZD-21925"/>
    <s v="Zuschuss Donatelli"/>
    <s v="Consumer"/>
    <s v="United States"/>
    <s v="Chattanooga"/>
    <x v="18"/>
    <n v="37421"/>
    <s v="South"/>
    <s v="FUR-FU-10004270"/>
    <x v="0"/>
    <s v="Furnishings"/>
    <s v="Eldon Image Series Desk Accessories, Burgundy"/>
    <n v="16.72"/>
  </r>
  <r>
    <n v="3042"/>
    <s v="CA-2018-149559"/>
    <x v="14"/>
    <x v="220"/>
    <d v="2018-09-12T00:00:00"/>
    <s v="Same Day"/>
    <s v="KF-16285"/>
    <s v="Karen Ferguson"/>
    <s v="Home Office"/>
    <s v="United States"/>
    <s v="Long Beach"/>
    <x v="1"/>
    <n v="90805"/>
    <s v="West"/>
    <s v="OFF-PA-10003172"/>
    <x v="1"/>
    <s v="Paper"/>
    <s v="Xerox 1996"/>
    <n v="12.96"/>
  </r>
  <r>
    <n v="3043"/>
    <s v="CA-2018-149559"/>
    <x v="14"/>
    <x v="220"/>
    <d v="2018-09-12T00:00:00"/>
    <s v="Same Day"/>
    <s v="KF-16285"/>
    <s v="Karen Ferguson"/>
    <s v="Home Office"/>
    <s v="United States"/>
    <s v="Long Beach"/>
    <x v="1"/>
    <n v="90805"/>
    <s v="West"/>
    <s v="OFF-EN-10002312"/>
    <x v="1"/>
    <s v="Envelopes"/>
    <s v="#10 Self-Seal White Envelopes"/>
    <n v="22.18"/>
  </r>
  <r>
    <n v="3044"/>
    <s v="CA-2018-149559"/>
    <x v="14"/>
    <x v="220"/>
    <d v="2018-09-12T00:00:00"/>
    <s v="Same Day"/>
    <s v="KF-16285"/>
    <s v="Karen Ferguson"/>
    <s v="Home Office"/>
    <s v="United States"/>
    <s v="Long Beach"/>
    <x v="1"/>
    <n v="90805"/>
    <s v="West"/>
    <s v="FUR-CH-10002320"/>
    <x v="0"/>
    <s v="Chairs"/>
    <s v="Hon Pagoda Stacking Chairs"/>
    <n v="2054.2719999999999"/>
  </r>
  <r>
    <n v="3045"/>
    <s v="CA-2016-135174"/>
    <x v="20"/>
    <x v="28"/>
    <d v="2016-05-02T00:00:00"/>
    <s v="Second Class"/>
    <s v="BP-11230"/>
    <s v="Benjamin Patterson"/>
    <s v="Consumer"/>
    <s v="United States"/>
    <s v="Troy"/>
    <x v="24"/>
    <n v="45373"/>
    <s v="East"/>
    <s v="TEC-PH-10001530"/>
    <x v="2"/>
    <s v="Phones"/>
    <s v="Cisco Unified IP Phone 7945G VoIP phone"/>
    <n v="1022.97"/>
  </r>
  <r>
    <n v="3046"/>
    <s v="CA-2018-125290"/>
    <x v="0"/>
    <x v="44"/>
    <d v="2018-11-10T00:00:00"/>
    <s v="Second Class"/>
    <s v="CC-12430"/>
    <s v="Chuck Clark"/>
    <s v="Home Office"/>
    <s v="United States"/>
    <s v="Minneapolis"/>
    <x v="11"/>
    <n v="55407"/>
    <s v="Central"/>
    <s v="OFF-AR-10001216"/>
    <x v="1"/>
    <s v="Art"/>
    <s v="Newell 339"/>
    <n v="13.9"/>
  </r>
  <r>
    <n v="3047"/>
    <s v="CA-2018-125290"/>
    <x v="0"/>
    <x v="44"/>
    <d v="2018-11-10T00:00:00"/>
    <s v="Second Class"/>
    <s v="CC-12430"/>
    <s v="Chuck Clark"/>
    <s v="Home Office"/>
    <s v="United States"/>
    <s v="Minneapolis"/>
    <x v="11"/>
    <n v="55407"/>
    <s v="Central"/>
    <s v="OFF-PA-10003127"/>
    <x v="1"/>
    <s v="Paper"/>
    <s v="Easy-staple paper"/>
    <n v="26.38"/>
  </r>
  <r>
    <n v="3048"/>
    <s v="CA-2015-137351"/>
    <x v="10"/>
    <x v="587"/>
    <d v="2015-10-04T00:00:00"/>
    <s v="Standard Class"/>
    <s v="DB-13615"/>
    <s v="Doug Bickford"/>
    <s v="Consumer"/>
    <s v="United States"/>
    <s v="Seattle"/>
    <x v="4"/>
    <n v="98105"/>
    <s v="West"/>
    <s v="OFF-BI-10003910"/>
    <x v="1"/>
    <s v="Binders"/>
    <s v="DXL Angle-View Binders with Locking Rings by Samsill"/>
    <n v="43.176000000000002"/>
  </r>
  <r>
    <n v="3049"/>
    <s v="CA-2018-121419"/>
    <x v="24"/>
    <x v="459"/>
    <d v="2018-04-04T00:00:00"/>
    <s v="First Class"/>
    <s v="TC-21475"/>
    <s v="Tony Chapman"/>
    <s v="Home Office"/>
    <s v="United States"/>
    <s v="Columbus"/>
    <x v="32"/>
    <n v="31907"/>
    <s v="South"/>
    <s v="FUR-TA-10004534"/>
    <x v="0"/>
    <s v="Tables"/>
    <s v="Bevis 44 x 96 Conference Tables"/>
    <n v="411.8"/>
  </r>
  <r>
    <n v="3050"/>
    <s v="CA-2018-121419"/>
    <x v="24"/>
    <x v="459"/>
    <d v="2018-04-04T00:00:00"/>
    <s v="First Class"/>
    <s v="TC-21475"/>
    <s v="Tony Chapman"/>
    <s v="Home Office"/>
    <s v="United States"/>
    <s v="Columbus"/>
    <x v="32"/>
    <n v="31907"/>
    <s v="South"/>
    <s v="TEC-AC-10000892"/>
    <x v="2"/>
    <s v="Accessories"/>
    <s v="NETGEAR N750 Dual Band Wi-Fi Gigabit Router"/>
    <n v="360"/>
  </r>
  <r>
    <n v="3051"/>
    <s v="US-2018-148054"/>
    <x v="10"/>
    <x v="833"/>
    <d v="2018-10-11T00:00:00"/>
    <s v="Standard Class"/>
    <s v="NZ-18565"/>
    <s v="Nick Zandusky"/>
    <s v="Home Office"/>
    <s v="United States"/>
    <s v="Meridian"/>
    <x v="45"/>
    <n v="83642"/>
    <s v="West"/>
    <s v="FUR-FU-10003247"/>
    <x v="0"/>
    <s v="Furnishings"/>
    <s v="36X48 HARDFLOOR CHAIRMAT"/>
    <n v="41.96"/>
  </r>
  <r>
    <n v="3052"/>
    <s v="US-2018-148054"/>
    <x v="10"/>
    <x v="833"/>
    <d v="2018-10-11T00:00:00"/>
    <s v="Standard Class"/>
    <s v="NZ-18565"/>
    <s v="Nick Zandusky"/>
    <s v="Home Office"/>
    <s v="United States"/>
    <s v="Meridian"/>
    <x v="45"/>
    <n v="83642"/>
    <s v="West"/>
    <s v="OFF-AP-10004336"/>
    <x v="1"/>
    <s v="Appliances"/>
    <s v="Conquest 14 Commercial Heavy-Duty Upright Vacuum, Collection System, Accessory Kit"/>
    <n v="227.84"/>
  </r>
  <r>
    <n v="3053"/>
    <s v="US-2018-148054"/>
    <x v="10"/>
    <x v="833"/>
    <d v="2018-10-11T00:00:00"/>
    <s v="Standard Class"/>
    <s v="NZ-18565"/>
    <s v="Nick Zandusky"/>
    <s v="Home Office"/>
    <s v="United States"/>
    <s v="Meridian"/>
    <x v="45"/>
    <n v="83642"/>
    <s v="West"/>
    <s v="OFF-PA-10001295"/>
    <x v="1"/>
    <s v="Paper"/>
    <s v="Computer Printout Paper with Letter-Trim Perforations"/>
    <n v="37.94"/>
  </r>
  <r>
    <n v="3054"/>
    <s v="CA-2017-128517"/>
    <x v="29"/>
    <x v="526"/>
    <d v="2017-04-14T00:00:00"/>
    <s v="Second Class"/>
    <s v="SW-20350"/>
    <s v="Sean Wendt"/>
    <s v="Home Office"/>
    <s v="United States"/>
    <s v="Detroit"/>
    <x v="12"/>
    <n v="48227"/>
    <s v="Central"/>
    <s v="TEC-PH-10002555"/>
    <x v="2"/>
    <s v="Phones"/>
    <s v="Nortel Meridian M5316 Digital phone"/>
    <n v="517.9"/>
  </r>
  <r>
    <n v="3055"/>
    <s v="CA-2017-128517"/>
    <x v="29"/>
    <x v="526"/>
    <d v="2017-04-14T00:00:00"/>
    <s v="Second Class"/>
    <s v="SW-20350"/>
    <s v="Sean Wendt"/>
    <s v="Home Office"/>
    <s v="United States"/>
    <s v="Detroit"/>
    <x v="12"/>
    <n v="48227"/>
    <s v="Central"/>
    <s v="OFF-BI-10000831"/>
    <x v="1"/>
    <s v="Binders"/>
    <s v="Storex Flexible Poly Binders with Double Pockets"/>
    <n v="5.28"/>
  </r>
  <r>
    <n v="3056"/>
    <s v="US-2016-100377"/>
    <x v="22"/>
    <x v="834"/>
    <d v="2016-09-01T00:00:00"/>
    <s v="Standard Class"/>
    <s v="TS-21370"/>
    <s v="Todd Sumrall"/>
    <s v="Corporate"/>
    <s v="United States"/>
    <s v="Chicago"/>
    <x v="10"/>
    <n v="60623"/>
    <s v="Central"/>
    <s v="TEC-CO-10001046"/>
    <x v="2"/>
    <s v="Copiers"/>
    <s v="Canon Imageclass D680 Copier / Fax"/>
    <n v="2799.96"/>
  </r>
  <r>
    <n v="3057"/>
    <s v="CA-2018-131492"/>
    <x v="2"/>
    <x v="15"/>
    <d v="2018-10-24T00:00:00"/>
    <s v="Second Class"/>
    <s v="HH-15010"/>
    <s v="Hilary Holden"/>
    <s v="Corporate"/>
    <s v="United States"/>
    <s v="San Francisco"/>
    <x v="1"/>
    <n v="94110"/>
    <s v="West"/>
    <s v="OFF-EN-10002973"/>
    <x v="1"/>
    <s v="Envelopes"/>
    <s v="Ampad #10 Peel &amp; Seel Holiday Envelopes"/>
    <n v="8.9600000000000009"/>
  </r>
  <r>
    <n v="3058"/>
    <s v="CA-2018-131492"/>
    <x v="2"/>
    <x v="15"/>
    <d v="2018-10-24T00:00:00"/>
    <s v="Second Class"/>
    <s v="HH-15010"/>
    <s v="Hilary Holden"/>
    <s v="Corporate"/>
    <s v="United States"/>
    <s v="San Francisco"/>
    <x v="1"/>
    <n v="94110"/>
    <s v="West"/>
    <s v="OFF-LA-10001641"/>
    <x v="1"/>
    <s v="Labels"/>
    <s v="Avery 518"/>
    <n v="31.5"/>
  </r>
  <r>
    <n v="3059"/>
    <s v="CA-2018-131492"/>
    <x v="2"/>
    <x v="15"/>
    <d v="2018-10-24T00:00:00"/>
    <s v="Second Class"/>
    <s v="HH-15010"/>
    <s v="Hilary Holden"/>
    <s v="Corporate"/>
    <s v="United States"/>
    <s v="San Francisco"/>
    <x v="1"/>
    <n v="94110"/>
    <s v="West"/>
    <s v="FUR-FU-10003878"/>
    <x v="0"/>
    <s v="Furnishings"/>
    <s v="Linden 10&quot; Round Wall Clock, Black"/>
    <n v="30.56"/>
  </r>
  <r>
    <n v="3060"/>
    <s v="CA-2018-131492"/>
    <x v="2"/>
    <x v="15"/>
    <d v="2018-10-24T00:00:00"/>
    <s v="Second Class"/>
    <s v="HH-15010"/>
    <s v="Hilary Holden"/>
    <s v="Corporate"/>
    <s v="United States"/>
    <s v="San Francisco"/>
    <x v="1"/>
    <n v="94110"/>
    <s v="West"/>
    <s v="FUR-TA-10003837"/>
    <x v="0"/>
    <s v="Tables"/>
    <s v="Anderson Hickey Conga Table Tops &amp; Accessories"/>
    <n v="24.367999999999999"/>
  </r>
  <r>
    <n v="3061"/>
    <s v="CA-2017-144554"/>
    <x v="0"/>
    <x v="77"/>
    <d v="2017-11-12T00:00:00"/>
    <s v="Standard Class"/>
    <s v="DM-13345"/>
    <s v="Denise Monton"/>
    <s v="Corporate"/>
    <s v="United States"/>
    <s v="Newark"/>
    <x v="24"/>
    <n v="43055"/>
    <s v="East"/>
    <s v="TEC-AC-10002800"/>
    <x v="2"/>
    <s v="Accessories"/>
    <s v="Plantronics Audio 478 Stereo USB Headset"/>
    <n v="119.976"/>
  </r>
  <r>
    <n v="3062"/>
    <s v="CA-2018-127621"/>
    <x v="52"/>
    <x v="448"/>
    <d v="2018-03-07T00:00:00"/>
    <s v="Standard Class"/>
    <s v="RE-19450"/>
    <s v="Richard Eichhorn"/>
    <s v="Consumer"/>
    <s v="United States"/>
    <s v="Dallas"/>
    <x v="5"/>
    <n v="75081"/>
    <s v="Central"/>
    <s v="OFF-PA-10001307"/>
    <x v="1"/>
    <s v="Paper"/>
    <s v="Important Message Pads, 50 4-1/4 x 5-1/2 Forms per Pad"/>
    <n v="26.88"/>
  </r>
  <r>
    <n v="3063"/>
    <s v="CA-2016-145184"/>
    <x v="4"/>
    <x v="154"/>
    <d v="2016-11-29T00:00:00"/>
    <s v="First Class"/>
    <s v="JD-16150"/>
    <s v="Justin Deggeller"/>
    <s v="Corporate"/>
    <s v="United States"/>
    <s v="Newark"/>
    <x v="13"/>
    <n v="19711"/>
    <s v="East"/>
    <s v="TEC-PH-10002350"/>
    <x v="2"/>
    <s v="Phones"/>
    <s v="Apple EarPods with Remote and Mic"/>
    <n v="83.97"/>
  </r>
  <r>
    <n v="3064"/>
    <s v="CA-2016-145184"/>
    <x v="4"/>
    <x v="154"/>
    <d v="2016-11-29T00:00:00"/>
    <s v="First Class"/>
    <s v="JD-16150"/>
    <s v="Justin Deggeller"/>
    <s v="Corporate"/>
    <s v="United States"/>
    <s v="Newark"/>
    <x v="13"/>
    <n v="19711"/>
    <s v="East"/>
    <s v="TEC-AC-10000397"/>
    <x v="2"/>
    <s v="Accessories"/>
    <s v="Perixx PERIBOARD-512B, Ergonomic Split Keyboard"/>
    <n v="104.97"/>
  </r>
  <r>
    <n v="3065"/>
    <s v="CA-2018-106859"/>
    <x v="34"/>
    <x v="677"/>
    <d v="2018-03-18T00:00:00"/>
    <s v="Second Class"/>
    <s v="BF-11215"/>
    <s v="Benjamin Farhat"/>
    <s v="Home Office"/>
    <s v="United States"/>
    <s v="Albuquerque"/>
    <x v="27"/>
    <n v="87105"/>
    <s v="West"/>
    <s v="OFF-ST-10000615"/>
    <x v="1"/>
    <s v="Storage"/>
    <s v="SimpliFile Personal File, Black Granite, 15w x 6-15/16d x 11-1/4h"/>
    <n v="90.8"/>
  </r>
  <r>
    <n v="3066"/>
    <s v="CA-2018-106859"/>
    <x v="34"/>
    <x v="677"/>
    <d v="2018-03-18T00:00:00"/>
    <s v="Second Class"/>
    <s v="BF-11215"/>
    <s v="Benjamin Farhat"/>
    <s v="Home Office"/>
    <s v="United States"/>
    <s v="Albuquerque"/>
    <x v="27"/>
    <n v="87105"/>
    <s v="West"/>
    <s v="TEC-PH-10004531"/>
    <x v="2"/>
    <s v="Phones"/>
    <s v="OtterBox Commuter Series Case - iPhone 5 &amp; 5s"/>
    <n v="140.73599999999999"/>
  </r>
  <r>
    <n v="3067"/>
    <s v="CA-2018-106859"/>
    <x v="34"/>
    <x v="677"/>
    <d v="2018-03-18T00:00:00"/>
    <s v="Second Class"/>
    <s v="BF-11215"/>
    <s v="Benjamin Farhat"/>
    <s v="Home Office"/>
    <s v="United States"/>
    <s v="Albuquerque"/>
    <x v="27"/>
    <n v="87105"/>
    <s v="West"/>
    <s v="TEC-AC-10004001"/>
    <x v="2"/>
    <s v="Accessories"/>
    <s v="Logitech Wireless Headset H600 Over-The-Head Design"/>
    <n v="214.95"/>
  </r>
  <r>
    <n v="3068"/>
    <s v="CA-2018-106859"/>
    <x v="34"/>
    <x v="677"/>
    <d v="2018-03-18T00:00:00"/>
    <s v="Second Class"/>
    <s v="BF-11215"/>
    <s v="Benjamin Farhat"/>
    <s v="Home Office"/>
    <s v="United States"/>
    <s v="Albuquerque"/>
    <x v="27"/>
    <n v="87105"/>
    <s v="West"/>
    <s v="OFF-PA-10001534"/>
    <x v="1"/>
    <s v="Paper"/>
    <s v="Xerox 230"/>
    <n v="45.36"/>
  </r>
  <r>
    <n v="3069"/>
    <s v="CA-2018-106859"/>
    <x v="34"/>
    <x v="677"/>
    <d v="2018-03-18T00:00:00"/>
    <s v="Second Class"/>
    <s v="BF-11215"/>
    <s v="Benjamin Farhat"/>
    <s v="Home Office"/>
    <s v="United States"/>
    <s v="Albuquerque"/>
    <x v="27"/>
    <n v="87105"/>
    <s v="West"/>
    <s v="OFF-PA-10001815"/>
    <x v="1"/>
    <s v="Paper"/>
    <s v="Xerox 1885"/>
    <n v="288.24"/>
  </r>
  <r>
    <n v="3070"/>
    <s v="US-2018-120089"/>
    <x v="5"/>
    <x v="329"/>
    <d v="2018-11-30T00:00:00"/>
    <s v="Same Day"/>
    <s v="ML-17755"/>
    <s v="Max Ludwig"/>
    <s v="Home Office"/>
    <s v="United States"/>
    <s v="Toledo"/>
    <x v="24"/>
    <n v="43615"/>
    <s v="East"/>
    <s v="OFF-AP-10003779"/>
    <x v="1"/>
    <s v="Appliances"/>
    <s v="Kensington 7 Outlet MasterPiece Power Center with Fax/Phone Line Protection"/>
    <n v="663.93600000000004"/>
  </r>
  <r>
    <n v="3071"/>
    <s v="CA-2015-119375"/>
    <x v="26"/>
    <x v="664"/>
    <d v="2015-11-22T00:00:00"/>
    <s v="Standard Class"/>
    <s v="YC-21895"/>
    <s v="Yoseph Carroll"/>
    <s v="Corporate"/>
    <s v="United States"/>
    <s v="Newark"/>
    <x v="13"/>
    <n v="19711"/>
    <s v="East"/>
    <s v="OFF-ST-10002011"/>
    <x v="1"/>
    <s v="Storage"/>
    <s v="Smead Adjustable Mobile File Trolley with Lockable Top"/>
    <n v="2934.33"/>
  </r>
  <r>
    <n v="3072"/>
    <s v="CA-2015-119375"/>
    <x v="26"/>
    <x v="664"/>
    <d v="2015-11-22T00:00:00"/>
    <s v="Standard Class"/>
    <s v="YC-21895"/>
    <s v="Yoseph Carroll"/>
    <s v="Corporate"/>
    <s v="United States"/>
    <s v="Newark"/>
    <x v="13"/>
    <n v="19711"/>
    <s v="East"/>
    <s v="FUR-FU-10002379"/>
    <x v="0"/>
    <s v="Furnishings"/>
    <s v="Eldon Econocleat Chair Mats for Low Pile Carpets"/>
    <n v="124.41"/>
  </r>
  <r>
    <n v="3073"/>
    <s v="CA-2015-119375"/>
    <x v="26"/>
    <x v="664"/>
    <d v="2015-11-22T00:00:00"/>
    <s v="Standard Class"/>
    <s v="YC-21895"/>
    <s v="Yoseph Carroll"/>
    <s v="Corporate"/>
    <s v="United States"/>
    <s v="Newark"/>
    <x v="13"/>
    <n v="19711"/>
    <s v="East"/>
    <s v="OFF-AR-10003752"/>
    <x v="1"/>
    <s v="Art"/>
    <s v="Deluxe Chalkboard Eraser Cleaner"/>
    <n v="57.75"/>
  </r>
  <r>
    <n v="3074"/>
    <s v="CA-2017-125206"/>
    <x v="41"/>
    <x v="835"/>
    <d v="2017-01-05T00:00:00"/>
    <s v="First Class"/>
    <s v="LR-16915"/>
    <s v="Lena Radford"/>
    <s v="Consumer"/>
    <s v="United States"/>
    <s v="Los Angeles"/>
    <x v="1"/>
    <n v="90045"/>
    <s v="West"/>
    <s v="OFF-ST-10003692"/>
    <x v="1"/>
    <s v="Storage"/>
    <s v="Recycled Steel Personal File for Hanging File Folders"/>
    <n v="114.46"/>
  </r>
  <r>
    <n v="3075"/>
    <s v="CA-2016-126137"/>
    <x v="32"/>
    <x v="292"/>
    <d v="2016-10-08T00:00:00"/>
    <s v="Standard Class"/>
    <s v="BS-11755"/>
    <s v="Bruce Stewart"/>
    <s v="Consumer"/>
    <s v="United States"/>
    <s v="Los Angeles"/>
    <x v="1"/>
    <n v="90032"/>
    <s v="West"/>
    <s v="FUR-BO-10004409"/>
    <x v="0"/>
    <s v="Bookcases"/>
    <s v="Safco Value Mate Series Steel Bookcases, Baked Enamel Finish on Steel, Gray"/>
    <n v="120.666"/>
  </r>
  <r>
    <n v="3076"/>
    <s v="CA-2015-143903"/>
    <x v="46"/>
    <x v="836"/>
    <d v="2015-07-24T00:00:00"/>
    <s v="Standard Class"/>
    <s v="KM-16375"/>
    <s v="Katherine Murray"/>
    <s v="Home Office"/>
    <s v="United States"/>
    <s v="Dallas"/>
    <x v="5"/>
    <n v="75217"/>
    <s v="Central"/>
    <s v="OFF-ST-10003306"/>
    <x v="1"/>
    <s v="Storage"/>
    <s v="Letter Size Cart"/>
    <n v="342.86399999999998"/>
  </r>
  <r>
    <n v="3077"/>
    <s v="CA-2015-143903"/>
    <x v="46"/>
    <x v="836"/>
    <d v="2015-07-24T00:00:00"/>
    <s v="Standard Class"/>
    <s v="KM-16375"/>
    <s v="Katherine Murray"/>
    <s v="Home Office"/>
    <s v="United States"/>
    <s v="Dallas"/>
    <x v="5"/>
    <n v="75217"/>
    <s v="Central"/>
    <s v="FUR-FU-10003724"/>
    <x v="0"/>
    <s v="Furnishings"/>
    <s v="Westinghouse Clip-On Gooseneck Lamps"/>
    <n v="16.739999999999998"/>
  </r>
  <r>
    <n v="3078"/>
    <s v="CA-2015-143903"/>
    <x v="46"/>
    <x v="836"/>
    <d v="2015-07-24T00:00:00"/>
    <s v="Standard Class"/>
    <s v="KM-16375"/>
    <s v="Katherine Murray"/>
    <s v="Home Office"/>
    <s v="United States"/>
    <s v="Dallas"/>
    <x v="5"/>
    <n v="75217"/>
    <s v="Central"/>
    <s v="FUR-CH-10002024"/>
    <x v="0"/>
    <s v="Chairs"/>
    <s v="HON 5400 Series Task Chairs for Big and Tall"/>
    <n v="981.37199999999996"/>
  </r>
  <r>
    <n v="3079"/>
    <s v="CA-2015-104780"/>
    <x v="49"/>
    <x v="371"/>
    <d v="2015-05-25T00:00:00"/>
    <s v="Standard Class"/>
    <s v="BT-11530"/>
    <s v="Bradley Talbott"/>
    <s v="Home Office"/>
    <s v="United States"/>
    <s v="San Diego"/>
    <x v="1"/>
    <n v="92037"/>
    <s v="West"/>
    <s v="OFF-AR-10003514"/>
    <x v="1"/>
    <s v="Art"/>
    <s v="4009 Highlighters by Sanford"/>
    <n v="31.84"/>
  </r>
  <r>
    <n v="3080"/>
    <s v="CA-2018-101182"/>
    <x v="22"/>
    <x v="507"/>
    <d v="2018-09-05T00:00:00"/>
    <s v="First Class"/>
    <s v="KB-16405"/>
    <s v="Katrina Bavinger"/>
    <s v="Home Office"/>
    <s v="United States"/>
    <s v="Apple Valley"/>
    <x v="1"/>
    <n v="92307"/>
    <s v="West"/>
    <s v="OFF-PA-10001800"/>
    <x v="1"/>
    <s v="Paper"/>
    <s v="Xerox 220"/>
    <n v="12.96"/>
  </r>
  <r>
    <n v="3081"/>
    <s v="CA-2018-101182"/>
    <x v="22"/>
    <x v="507"/>
    <d v="2018-09-05T00:00:00"/>
    <s v="First Class"/>
    <s v="KB-16405"/>
    <s v="Katrina Bavinger"/>
    <s v="Home Office"/>
    <s v="United States"/>
    <s v="Apple Valley"/>
    <x v="1"/>
    <n v="92307"/>
    <s v="West"/>
    <s v="TEC-PH-10003589"/>
    <x v="2"/>
    <s v="Phones"/>
    <s v="invisibleSHIELD by ZAGG Smudge-Free Screen Protector"/>
    <n v="43.176000000000002"/>
  </r>
  <r>
    <n v="3082"/>
    <s v="US-2018-132297"/>
    <x v="23"/>
    <x v="837"/>
    <d v="2018-06-02T00:00:00"/>
    <s v="Standard Class"/>
    <s v="DW-13480"/>
    <s v="Dianna Wilson"/>
    <s v="Home Office"/>
    <s v="United States"/>
    <s v="Louisville"/>
    <x v="0"/>
    <n v="40214"/>
    <s v="South"/>
    <s v="OFF-BI-10003364"/>
    <x v="1"/>
    <s v="Binders"/>
    <s v="Binding Machine Supplies"/>
    <n v="58.34"/>
  </r>
  <r>
    <n v="3083"/>
    <s v="US-2018-132297"/>
    <x v="23"/>
    <x v="837"/>
    <d v="2018-06-02T00:00:00"/>
    <s v="Standard Class"/>
    <s v="DW-13480"/>
    <s v="Dianna Wilson"/>
    <s v="Home Office"/>
    <s v="United States"/>
    <s v="Louisville"/>
    <x v="0"/>
    <n v="40214"/>
    <s v="South"/>
    <s v="TEC-PH-10002834"/>
    <x v="2"/>
    <s v="Phones"/>
    <s v="Google Nexus 5"/>
    <n v="539.97"/>
  </r>
  <r>
    <n v="3084"/>
    <s v="CA-2015-100328"/>
    <x v="31"/>
    <x v="838"/>
    <d v="2015-02-03T00:00:00"/>
    <s v="Standard Class"/>
    <s v="JC-15340"/>
    <s v="Jasper Cacioppo"/>
    <s v="Consumer"/>
    <s v="United States"/>
    <s v="New York City"/>
    <x v="15"/>
    <n v="10024"/>
    <s v="East"/>
    <s v="OFF-BI-10000343"/>
    <x v="1"/>
    <s v="Binders"/>
    <s v="Pressboard Covers with Storage Hooks, 9 1/2&quot; x 11&quot;, Light Blue"/>
    <n v="3.9279999999999999"/>
  </r>
  <r>
    <n v="3085"/>
    <s v="CA-2018-118773"/>
    <x v="25"/>
    <x v="839"/>
    <d v="2018-02-14T00:00:00"/>
    <s v="Standard Class"/>
    <s v="TP-21415"/>
    <s v="Tom Prescott"/>
    <s v="Consumer"/>
    <s v="United States"/>
    <s v="Houston"/>
    <x v="5"/>
    <n v="77070"/>
    <s v="Central"/>
    <s v="OFF-BI-10004584"/>
    <x v="1"/>
    <s v="Binders"/>
    <s v="GBC ProClick 150 Presentation Binding System"/>
    <n v="252.78399999999999"/>
  </r>
  <r>
    <n v="3086"/>
    <s v="CA-2018-118773"/>
    <x v="25"/>
    <x v="839"/>
    <d v="2018-02-14T00:00:00"/>
    <s v="Standard Class"/>
    <s v="TP-21415"/>
    <s v="Tom Prescott"/>
    <s v="Consumer"/>
    <s v="United States"/>
    <s v="Houston"/>
    <x v="5"/>
    <n v="77070"/>
    <s v="Central"/>
    <s v="TEC-AC-10002402"/>
    <x v="2"/>
    <s v="Accessories"/>
    <s v="Razer Kraken PRO Over Ear PC and Music Headset"/>
    <n v="127.98399999999999"/>
  </r>
  <r>
    <n v="3087"/>
    <s v="CA-2018-118773"/>
    <x v="25"/>
    <x v="839"/>
    <d v="2018-02-14T00:00:00"/>
    <s v="Standard Class"/>
    <s v="TP-21415"/>
    <s v="Tom Prescott"/>
    <s v="Consumer"/>
    <s v="United States"/>
    <s v="Houston"/>
    <x v="5"/>
    <n v="77070"/>
    <s v="Central"/>
    <s v="FUR-FU-10000550"/>
    <x v="0"/>
    <s v="Furnishings"/>
    <s v="Stacking Trays by OIC"/>
    <n v="3.984"/>
  </r>
  <r>
    <n v="3088"/>
    <s v="CA-2018-118773"/>
    <x v="25"/>
    <x v="839"/>
    <d v="2018-02-14T00:00:00"/>
    <s v="Standard Class"/>
    <s v="TP-21415"/>
    <s v="Tom Prescott"/>
    <s v="Consumer"/>
    <s v="United States"/>
    <s v="Houston"/>
    <x v="5"/>
    <n v="77070"/>
    <s v="Central"/>
    <s v="OFF-AP-10000055"/>
    <x v="1"/>
    <s v="Appliances"/>
    <s v="Belkin F9S820V06 8 Outlet Surge"/>
    <n v="12.992000000000001"/>
  </r>
  <r>
    <n v="3089"/>
    <s v="US-2018-159205"/>
    <x v="48"/>
    <x v="185"/>
    <d v="2018-04-02T00:00:00"/>
    <s v="Second Class"/>
    <s v="DB-12910"/>
    <s v="Daniel Byrd"/>
    <s v="Home Office"/>
    <s v="United States"/>
    <s v="Henderson"/>
    <x v="0"/>
    <n v="42420"/>
    <s v="South"/>
    <s v="FUR-FU-10001591"/>
    <x v="0"/>
    <s v="Furnishings"/>
    <s v="Advantus Panel Wall Certificate Holder - 8.5x11"/>
    <n v="61"/>
  </r>
  <r>
    <n v="3090"/>
    <s v="US-2018-159205"/>
    <x v="48"/>
    <x v="185"/>
    <d v="2018-04-02T00:00:00"/>
    <s v="Second Class"/>
    <s v="DB-12910"/>
    <s v="Daniel Byrd"/>
    <s v="Home Office"/>
    <s v="United States"/>
    <s v="Henderson"/>
    <x v="0"/>
    <n v="42420"/>
    <s v="South"/>
    <s v="TEC-PH-10000526"/>
    <x v="2"/>
    <s v="Phones"/>
    <s v="Vtech CS6719"/>
    <n v="671.93"/>
  </r>
  <r>
    <n v="3091"/>
    <s v="CA-2017-112123"/>
    <x v="52"/>
    <x v="840"/>
    <d v="2017-03-08T00:00:00"/>
    <s v="Standard Class"/>
    <s v="BH-11710"/>
    <s v="Brosina Hoffman"/>
    <s v="Consumer"/>
    <s v="United States"/>
    <s v="Newark"/>
    <x v="13"/>
    <n v="19711"/>
    <s v="East"/>
    <s v="OFF-BI-10001071"/>
    <x v="1"/>
    <s v="Binders"/>
    <s v="GBC ProClick Punch Binding System"/>
    <n v="447.86"/>
  </r>
  <r>
    <n v="3092"/>
    <s v="CA-2017-112123"/>
    <x v="52"/>
    <x v="840"/>
    <d v="2017-03-08T00:00:00"/>
    <s v="Standard Class"/>
    <s v="BH-11710"/>
    <s v="Brosina Hoffman"/>
    <s v="Consumer"/>
    <s v="United States"/>
    <s v="Newark"/>
    <x v="13"/>
    <n v="19711"/>
    <s v="East"/>
    <s v="TEC-PH-10001557"/>
    <x v="2"/>
    <s v="Phones"/>
    <s v="Pyle PMP37LED"/>
    <n v="479.95"/>
  </r>
  <r>
    <n v="3093"/>
    <s v="CA-2017-112123"/>
    <x v="52"/>
    <x v="840"/>
    <d v="2017-03-08T00:00:00"/>
    <s v="Standard Class"/>
    <s v="BH-11710"/>
    <s v="Brosina Hoffman"/>
    <s v="Consumer"/>
    <s v="United States"/>
    <s v="Newark"/>
    <x v="13"/>
    <n v="19711"/>
    <s v="East"/>
    <s v="OFF-PA-10001977"/>
    <x v="1"/>
    <s v="Paper"/>
    <s v="Xerox 194"/>
    <n v="166.44"/>
  </r>
  <r>
    <n v="3094"/>
    <s v="CA-2016-114468"/>
    <x v="8"/>
    <x v="841"/>
    <d v="2016-08-23T00:00:00"/>
    <s v="Same Day"/>
    <s v="TD-20995"/>
    <s v="Tamara Dahlen"/>
    <s v="Consumer"/>
    <s v="United States"/>
    <s v="Bolingbrook"/>
    <x v="10"/>
    <n v="60440"/>
    <s v="Central"/>
    <s v="OFF-SU-10004231"/>
    <x v="1"/>
    <s v="Supplies"/>
    <s v="Acme Tagit Stainless Steel Antibacterial Scissors"/>
    <n v="31.68"/>
  </r>
  <r>
    <n v="3095"/>
    <s v="CA-2016-114468"/>
    <x v="8"/>
    <x v="841"/>
    <d v="2016-08-23T00:00:00"/>
    <s v="Same Day"/>
    <s v="TD-20995"/>
    <s v="Tamara Dahlen"/>
    <s v="Consumer"/>
    <s v="United States"/>
    <s v="Bolingbrook"/>
    <x v="10"/>
    <n v="60440"/>
    <s v="Central"/>
    <s v="OFF-PA-10000809"/>
    <x v="1"/>
    <s v="Paper"/>
    <s v="Xerox 206"/>
    <n v="10.368"/>
  </r>
  <r>
    <n v="3096"/>
    <s v="CA-2016-114468"/>
    <x v="8"/>
    <x v="841"/>
    <d v="2016-08-23T00:00:00"/>
    <s v="Same Day"/>
    <s v="TD-20995"/>
    <s v="Tamara Dahlen"/>
    <s v="Consumer"/>
    <s v="United States"/>
    <s v="Bolingbrook"/>
    <x v="10"/>
    <n v="60440"/>
    <s v="Central"/>
    <s v="OFF-FA-10003021"/>
    <x v="1"/>
    <s v="Fasteners"/>
    <s v="Staples"/>
    <n v="12.032"/>
  </r>
  <r>
    <n v="3097"/>
    <s v="CA-2016-114468"/>
    <x v="8"/>
    <x v="841"/>
    <d v="2016-08-23T00:00:00"/>
    <s v="Same Day"/>
    <s v="TD-20995"/>
    <s v="Tamara Dahlen"/>
    <s v="Consumer"/>
    <s v="United States"/>
    <s v="Bolingbrook"/>
    <x v="10"/>
    <n v="60440"/>
    <s v="Central"/>
    <s v="OFF-AP-10000696"/>
    <x v="1"/>
    <s v="Appliances"/>
    <s v="Holmes Odor Grabber"/>
    <n v="5.7679999999999998"/>
  </r>
  <r>
    <n v="3098"/>
    <s v="CA-2018-135692"/>
    <x v="18"/>
    <x v="842"/>
    <d v="2018-05-01T00:00:00"/>
    <s v="Standard Class"/>
    <s v="CV-12805"/>
    <s v="Cynthia Voltz"/>
    <s v="Corporate"/>
    <s v="United States"/>
    <s v="Fort Worth"/>
    <x v="5"/>
    <n v="76106"/>
    <s v="Central"/>
    <s v="OFF-LA-10001158"/>
    <x v="1"/>
    <s v="Labels"/>
    <s v="Avery Address/Shipping Labels for Typewriters, 4&quot; x 2&quot;"/>
    <n v="33.119999999999997"/>
  </r>
  <r>
    <n v="3099"/>
    <s v="CA-2018-135692"/>
    <x v="18"/>
    <x v="842"/>
    <d v="2018-05-01T00:00:00"/>
    <s v="Standard Class"/>
    <s v="CV-12805"/>
    <s v="Cynthia Voltz"/>
    <s v="Corporate"/>
    <s v="United States"/>
    <s v="Fort Worth"/>
    <x v="5"/>
    <n v="76106"/>
    <s v="Central"/>
    <s v="FUR-BO-10002268"/>
    <x v="0"/>
    <s v="Bookcases"/>
    <s v="Sauder Barrister Bookcases"/>
    <n v="220.26560000000001"/>
  </r>
  <r>
    <n v="3100"/>
    <s v="CA-2018-131233"/>
    <x v="29"/>
    <x v="349"/>
    <d v="2018-04-19T00:00:00"/>
    <s v="Standard Class"/>
    <s v="CS-12355"/>
    <s v="Christine Sundaresam"/>
    <s v="Consumer"/>
    <s v="United States"/>
    <s v="New York City"/>
    <x v="15"/>
    <n v="10024"/>
    <s v="East"/>
    <s v="OFF-BI-10000829"/>
    <x v="1"/>
    <s v="Binders"/>
    <s v="Avery Non-Stick Binders"/>
    <n v="10.776"/>
  </r>
  <r>
    <n v="3101"/>
    <s v="CA-2018-131233"/>
    <x v="29"/>
    <x v="349"/>
    <d v="2018-04-19T00:00:00"/>
    <s v="Standard Class"/>
    <s v="CS-12355"/>
    <s v="Christine Sundaresam"/>
    <s v="Consumer"/>
    <s v="United States"/>
    <s v="New York City"/>
    <x v="15"/>
    <n v="10024"/>
    <s v="East"/>
    <s v="FUR-BO-10003441"/>
    <x v="0"/>
    <s v="Bookcases"/>
    <s v="Bush Westfield Collection Bookcases, Fully Assembled"/>
    <n v="242.352"/>
  </r>
  <r>
    <n v="3102"/>
    <s v="CA-2018-119578"/>
    <x v="33"/>
    <x v="66"/>
    <d v="2018-12-27T00:00:00"/>
    <s v="Second Class"/>
    <s v="JG-15310"/>
    <s v="Jason Gross"/>
    <s v="Corporate"/>
    <s v="United States"/>
    <s v="Providence"/>
    <x v="34"/>
    <n v="2908"/>
    <s v="East"/>
    <s v="OFF-SU-10003505"/>
    <x v="1"/>
    <s v="Supplies"/>
    <s v="Premier Electric Letter Opener"/>
    <n v="695.16"/>
  </r>
  <r>
    <n v="3103"/>
    <s v="CA-2018-119578"/>
    <x v="33"/>
    <x v="66"/>
    <d v="2018-12-27T00:00:00"/>
    <s v="Second Class"/>
    <s v="JG-15310"/>
    <s v="Jason Gross"/>
    <s v="Corporate"/>
    <s v="United States"/>
    <s v="Providence"/>
    <x v="34"/>
    <n v="2908"/>
    <s v="East"/>
    <s v="FUR-BO-10003660"/>
    <x v="0"/>
    <s v="Bookcases"/>
    <s v="Bush Cubix Collection Bookcases, Fully Assembled"/>
    <n v="220.98"/>
  </r>
  <r>
    <n v="3104"/>
    <s v="CA-2017-124562"/>
    <x v="4"/>
    <x v="16"/>
    <d v="2017-12-12T00:00:00"/>
    <s v="Standard Class"/>
    <s v="JP-16135"/>
    <s v="Julie Prescott"/>
    <s v="Home Office"/>
    <s v="United States"/>
    <s v="Columbus"/>
    <x v="24"/>
    <n v="43229"/>
    <s v="East"/>
    <s v="OFF-BI-10001267"/>
    <x v="1"/>
    <s v="Binders"/>
    <s v="Universal Recycled Hanging Pressboard Report Binders, Letter Size"/>
    <n v="12.957000000000001"/>
  </r>
  <r>
    <n v="3105"/>
    <s v="US-2018-140074"/>
    <x v="37"/>
    <x v="721"/>
    <d v="2018-03-29T00:00:00"/>
    <s v="Standard Class"/>
    <s v="EC-14050"/>
    <s v="Erin Creighton"/>
    <s v="Consumer"/>
    <s v="United States"/>
    <s v="New York City"/>
    <x v="15"/>
    <n v="10024"/>
    <s v="East"/>
    <s v="OFF-PA-10002741"/>
    <x v="1"/>
    <s v="Paper"/>
    <s v="Xerox 1980"/>
    <n v="25.68"/>
  </r>
  <r>
    <n v="3106"/>
    <s v="CA-2017-103037"/>
    <x v="46"/>
    <x v="197"/>
    <d v="2017-07-29T00:00:00"/>
    <s v="Standard Class"/>
    <s v="KH-16630"/>
    <s v="Ken Heidel"/>
    <s v="Corporate"/>
    <s v="United States"/>
    <s v="Houston"/>
    <x v="5"/>
    <n v="77070"/>
    <s v="Central"/>
    <s v="OFF-LA-10004345"/>
    <x v="1"/>
    <s v="Labels"/>
    <s v="Avery 493"/>
    <n v="15.712"/>
  </r>
  <r>
    <n v="3107"/>
    <s v="CA-2018-127460"/>
    <x v="45"/>
    <x v="815"/>
    <d v="2018-07-14T00:00:00"/>
    <s v="Standard Class"/>
    <s v="FG-14260"/>
    <s v="Frank Gastineau"/>
    <s v="Home Office"/>
    <s v="United States"/>
    <s v="Aurora"/>
    <x v="10"/>
    <n v="60505"/>
    <s v="Central"/>
    <s v="OFF-ST-10004340"/>
    <x v="1"/>
    <s v="Storage"/>
    <s v="Fellowes Mobile File Cart, Black"/>
    <n v="298.464"/>
  </r>
  <r>
    <n v="3108"/>
    <s v="CA-2017-121671"/>
    <x v="9"/>
    <x v="19"/>
    <d v="2017-07-22T00:00:00"/>
    <s v="Standard Class"/>
    <s v="AA-10480"/>
    <s v="Andrew Allen"/>
    <s v="Consumer"/>
    <s v="United States"/>
    <s v="Springfield"/>
    <x v="25"/>
    <n v="65807"/>
    <s v="Central"/>
    <s v="OFF-PA-10001471"/>
    <x v="1"/>
    <s v="Paper"/>
    <s v="Strathmore Photo Frame Cards"/>
    <n v="21.93"/>
  </r>
  <r>
    <n v="3109"/>
    <s v="CA-2017-121671"/>
    <x v="9"/>
    <x v="19"/>
    <d v="2017-07-22T00:00:00"/>
    <s v="Standard Class"/>
    <s v="AA-10480"/>
    <s v="Andrew Allen"/>
    <s v="Consumer"/>
    <s v="United States"/>
    <s v="Springfield"/>
    <x v="25"/>
    <n v="65807"/>
    <s v="Central"/>
    <s v="OFF-ST-10002344"/>
    <x v="1"/>
    <s v="Storage"/>
    <s v="Carina 42&quot;Hx23 3/4&quot;W Media Storage Unit"/>
    <n v="242.94"/>
  </r>
  <r>
    <n v="3110"/>
    <s v="CA-2017-121671"/>
    <x v="9"/>
    <x v="19"/>
    <d v="2017-07-22T00:00:00"/>
    <s v="Standard Class"/>
    <s v="AA-10480"/>
    <s v="Andrew Allen"/>
    <s v="Consumer"/>
    <s v="United States"/>
    <s v="Springfield"/>
    <x v="25"/>
    <n v="65807"/>
    <s v="Central"/>
    <s v="OFF-PA-10001892"/>
    <x v="1"/>
    <s v="Paper"/>
    <s v="Rediform Wirebound &quot;Phone Memo&quot; Message Book, 11 x 5-3/4"/>
    <n v="7.64"/>
  </r>
  <r>
    <n v="3111"/>
    <s v="CA-2017-121671"/>
    <x v="9"/>
    <x v="19"/>
    <d v="2017-07-22T00:00:00"/>
    <s v="Standard Class"/>
    <s v="AA-10480"/>
    <s v="Andrew Allen"/>
    <s v="Consumer"/>
    <s v="United States"/>
    <s v="Springfield"/>
    <x v="25"/>
    <n v="65807"/>
    <s v="Central"/>
    <s v="OFF-PA-10001934"/>
    <x v="1"/>
    <s v="Paper"/>
    <s v="Xerox 1993"/>
    <n v="51.84"/>
  </r>
  <r>
    <n v="3112"/>
    <s v="CA-2017-121671"/>
    <x v="9"/>
    <x v="19"/>
    <d v="2017-07-22T00:00:00"/>
    <s v="Standard Class"/>
    <s v="AA-10480"/>
    <s v="Andrew Allen"/>
    <s v="Consumer"/>
    <s v="United States"/>
    <s v="Springfield"/>
    <x v="25"/>
    <n v="65807"/>
    <s v="Central"/>
    <s v="OFF-ST-10000078"/>
    <x v="1"/>
    <s v="Storage"/>
    <s v="Tennsco 6- and 18-Compartment Lockers"/>
    <n v="265.17"/>
  </r>
  <r>
    <n v="3113"/>
    <s v="CA-2017-150350"/>
    <x v="47"/>
    <x v="828"/>
    <d v="2017-08-30T00:00:00"/>
    <s v="Standard Class"/>
    <s v="MS-17770"/>
    <s v="Maxwell Schwartz"/>
    <s v="Consumer"/>
    <s v="United States"/>
    <s v="Seattle"/>
    <x v="4"/>
    <n v="98105"/>
    <s v="West"/>
    <s v="TEC-MA-10001972"/>
    <x v="2"/>
    <s v="Machines"/>
    <s v="Okidata C331dn Printer"/>
    <n v="837.6"/>
  </r>
  <r>
    <n v="3114"/>
    <s v="CA-2017-150350"/>
    <x v="47"/>
    <x v="828"/>
    <d v="2017-08-30T00:00:00"/>
    <s v="Standard Class"/>
    <s v="MS-17770"/>
    <s v="Maxwell Schwartz"/>
    <s v="Consumer"/>
    <s v="United States"/>
    <s v="Seattle"/>
    <x v="4"/>
    <n v="98105"/>
    <s v="West"/>
    <s v="OFF-EN-10002504"/>
    <x v="1"/>
    <s v="Envelopes"/>
    <s v="Tyvek  Top-Opening Peel &amp; Seel Envelopes, Plain White"/>
    <n v="135.9"/>
  </r>
  <r>
    <n v="3115"/>
    <s v="CA-2017-150350"/>
    <x v="47"/>
    <x v="828"/>
    <d v="2017-08-30T00:00:00"/>
    <s v="Standard Class"/>
    <s v="MS-17770"/>
    <s v="Maxwell Schwartz"/>
    <s v="Consumer"/>
    <s v="United States"/>
    <s v="Seattle"/>
    <x v="4"/>
    <n v="98105"/>
    <s v="West"/>
    <s v="OFF-PA-10002160"/>
    <x v="1"/>
    <s v="Paper"/>
    <s v="Xerox 1978"/>
    <n v="34.68"/>
  </r>
  <r>
    <n v="3116"/>
    <s v="CA-2017-150350"/>
    <x v="47"/>
    <x v="828"/>
    <d v="2017-08-30T00:00:00"/>
    <s v="Standard Class"/>
    <s v="MS-17770"/>
    <s v="Maxwell Schwartz"/>
    <s v="Consumer"/>
    <s v="United States"/>
    <s v="Seattle"/>
    <x v="4"/>
    <n v="98105"/>
    <s v="West"/>
    <s v="FUR-CH-10001973"/>
    <x v="0"/>
    <s v="Chairs"/>
    <s v="Office Star Flex Back Scooter Chair with White Frame"/>
    <n v="532.70399999999995"/>
  </r>
  <r>
    <n v="3117"/>
    <s v="CA-2017-150350"/>
    <x v="47"/>
    <x v="828"/>
    <d v="2017-08-30T00:00:00"/>
    <s v="Standard Class"/>
    <s v="MS-17770"/>
    <s v="Maxwell Schwartz"/>
    <s v="Consumer"/>
    <s v="United States"/>
    <s v="Seattle"/>
    <x v="4"/>
    <n v="98105"/>
    <s v="West"/>
    <s v="OFF-AP-10001492"/>
    <x v="1"/>
    <s v="Appliances"/>
    <s v="Acco Six-Outlet Power Strip, 4' Cord Length"/>
    <n v="43.1"/>
  </r>
  <r>
    <n v="3118"/>
    <s v="CA-2017-150350"/>
    <x v="47"/>
    <x v="828"/>
    <d v="2017-08-30T00:00:00"/>
    <s v="Standard Class"/>
    <s v="MS-17770"/>
    <s v="Maxwell Schwartz"/>
    <s v="Consumer"/>
    <s v="United States"/>
    <s v="Seattle"/>
    <x v="4"/>
    <n v="98105"/>
    <s v="West"/>
    <s v="OFF-SU-10002189"/>
    <x v="1"/>
    <s v="Supplies"/>
    <s v="Acme Rosewood Handle Letter Opener"/>
    <n v="15.88"/>
  </r>
  <r>
    <n v="3119"/>
    <s v="CA-2016-121720"/>
    <x v="1"/>
    <x v="832"/>
    <d v="2016-06-12T00:00:00"/>
    <s v="First Class"/>
    <s v="JE-15610"/>
    <s v="Jim Epp"/>
    <s v="Corporate"/>
    <s v="United States"/>
    <s v="Lakeland"/>
    <x v="2"/>
    <n v="33801"/>
    <s v="South"/>
    <s v="FUR-CH-10003312"/>
    <x v="0"/>
    <s v="Chairs"/>
    <s v="Hon 2090 â€œPillow Softâ€ Series Mid Back Swivel/Tilt Chairs"/>
    <n v="1123.92"/>
  </r>
  <r>
    <n v="3120"/>
    <s v="CA-2016-121720"/>
    <x v="1"/>
    <x v="832"/>
    <d v="2016-06-12T00:00:00"/>
    <s v="First Class"/>
    <s v="JE-15610"/>
    <s v="Jim Epp"/>
    <s v="Corporate"/>
    <s v="United States"/>
    <s v="Lakeland"/>
    <x v="2"/>
    <n v="33801"/>
    <s v="South"/>
    <s v="TEC-PH-10002496"/>
    <x v="2"/>
    <s v="Phones"/>
    <s v="Cisco SPA301"/>
    <n v="249.584"/>
  </r>
  <r>
    <n v="3121"/>
    <s v="CA-2016-121720"/>
    <x v="1"/>
    <x v="832"/>
    <d v="2016-06-12T00:00:00"/>
    <s v="First Class"/>
    <s v="JE-15610"/>
    <s v="Jim Epp"/>
    <s v="Corporate"/>
    <s v="United States"/>
    <s v="Lakeland"/>
    <x v="2"/>
    <n v="33801"/>
    <s v="South"/>
    <s v="FUR-FU-10003464"/>
    <x v="0"/>
    <s v="Furnishings"/>
    <s v="Seth Thomas 8 1/2&quot; Cubicle Clock"/>
    <n v="48.671999999999997"/>
  </r>
  <r>
    <n v="3122"/>
    <s v="CA-2016-121720"/>
    <x v="1"/>
    <x v="832"/>
    <d v="2016-06-12T00:00:00"/>
    <s v="First Class"/>
    <s v="JE-15610"/>
    <s v="Jim Epp"/>
    <s v="Corporate"/>
    <s v="United States"/>
    <s v="Lakeland"/>
    <x v="2"/>
    <n v="33801"/>
    <s v="South"/>
    <s v="OFF-AR-10000380"/>
    <x v="1"/>
    <s v="Art"/>
    <s v="Hunt PowerHouse Electric Pencil Sharpener, Blue"/>
    <n v="60.768000000000001"/>
  </r>
  <r>
    <n v="3123"/>
    <s v="CA-2016-121720"/>
    <x v="1"/>
    <x v="832"/>
    <d v="2016-06-12T00:00:00"/>
    <s v="First Class"/>
    <s v="JE-15610"/>
    <s v="Jim Epp"/>
    <s v="Corporate"/>
    <s v="United States"/>
    <s v="Lakeland"/>
    <x v="2"/>
    <n v="33801"/>
    <s v="South"/>
    <s v="OFF-BI-10004593"/>
    <x v="1"/>
    <s v="Binders"/>
    <s v="Ibico Laser Imprintable Binding System Covers"/>
    <n v="78.599999999999994"/>
  </r>
  <r>
    <n v="3124"/>
    <s v="CA-2016-121720"/>
    <x v="1"/>
    <x v="832"/>
    <d v="2016-06-12T00:00:00"/>
    <s v="First Class"/>
    <s v="JE-15610"/>
    <s v="Jim Epp"/>
    <s v="Corporate"/>
    <s v="United States"/>
    <s v="Lakeland"/>
    <x v="2"/>
    <n v="33801"/>
    <s v="South"/>
    <s v="OFF-BI-10001308"/>
    <x v="1"/>
    <s v="Binders"/>
    <s v="GBC Standard Plastic Binding Systems' Combs"/>
    <n v="3.7679999999999998"/>
  </r>
  <r>
    <n v="3125"/>
    <s v="CA-2016-121720"/>
    <x v="1"/>
    <x v="832"/>
    <d v="2016-06-12T00:00:00"/>
    <s v="First Class"/>
    <s v="JE-15610"/>
    <s v="Jim Epp"/>
    <s v="Corporate"/>
    <s v="United States"/>
    <s v="Lakeland"/>
    <x v="2"/>
    <n v="33801"/>
    <s v="South"/>
    <s v="OFF-ST-10001780"/>
    <x v="1"/>
    <s v="Storage"/>
    <s v="Tennsco 16-Compartment Lockers with Coat Rack"/>
    <n v="1036.624"/>
  </r>
  <r>
    <n v="3126"/>
    <s v="CA-2016-121720"/>
    <x v="1"/>
    <x v="832"/>
    <d v="2016-06-12T00:00:00"/>
    <s v="First Class"/>
    <s v="JE-15610"/>
    <s v="Jim Epp"/>
    <s v="Corporate"/>
    <s v="United States"/>
    <s v="Lakeland"/>
    <x v="2"/>
    <n v="33801"/>
    <s v="South"/>
    <s v="OFF-ST-10003816"/>
    <x v="1"/>
    <s v="Storage"/>
    <s v="Fellowes High-Stak Drawer Files"/>
    <n v="563.80799999999999"/>
  </r>
  <r>
    <n v="3127"/>
    <s v="CA-2018-149895"/>
    <x v="22"/>
    <x v="565"/>
    <d v="2018-09-12T00:00:00"/>
    <s v="Standard Class"/>
    <s v="EB-14110"/>
    <s v="Eugene Barchas"/>
    <s v="Consumer"/>
    <s v="United States"/>
    <s v="Philadelphia"/>
    <x v="9"/>
    <n v="19134"/>
    <s v="East"/>
    <s v="TEC-PH-10002200"/>
    <x v="2"/>
    <s v="Phones"/>
    <s v="Aastra 6757i CT Wireless VoIP phone"/>
    <n v="258.52800000000002"/>
  </r>
  <r>
    <n v="3128"/>
    <s v="CA-2018-147564"/>
    <x v="10"/>
    <x v="280"/>
    <d v="2018-10-06T00:00:00"/>
    <s v="Standard Class"/>
    <s v="BP-11155"/>
    <s v="Becky Pak"/>
    <s v="Consumer"/>
    <s v="United States"/>
    <s v="New York City"/>
    <x v="15"/>
    <n v="10011"/>
    <s v="East"/>
    <s v="OFF-PA-10004438"/>
    <x v="1"/>
    <s v="Paper"/>
    <s v="Xerox 1907"/>
    <n v="49.12"/>
  </r>
  <r>
    <n v="3129"/>
    <s v="CA-2015-136399"/>
    <x v="33"/>
    <x v="757"/>
    <d v="2015-12-17T00:00:00"/>
    <s v="First Class"/>
    <s v="CC-12100"/>
    <s v="Chad Cunningham"/>
    <s v="Home Office"/>
    <s v="United States"/>
    <s v="Los Angeles"/>
    <x v="1"/>
    <n v="90049"/>
    <s v="West"/>
    <s v="FUR-FU-10004090"/>
    <x v="0"/>
    <s v="Furnishings"/>
    <s v="Executive Impressions 14&quot; Contract Wall Clock"/>
    <n v="44.46"/>
  </r>
  <r>
    <n v="3130"/>
    <s v="CA-2015-136399"/>
    <x v="33"/>
    <x v="757"/>
    <d v="2015-12-17T00:00:00"/>
    <s v="First Class"/>
    <s v="CC-12100"/>
    <s v="Chad Cunningham"/>
    <s v="Home Office"/>
    <s v="United States"/>
    <s v="Los Angeles"/>
    <x v="1"/>
    <n v="90049"/>
    <s v="West"/>
    <s v="FUR-CH-10002602"/>
    <x v="0"/>
    <s v="Chairs"/>
    <s v="DMI Arturo Collection Mission-style Design Wood Chair"/>
    <n v="241.56800000000001"/>
  </r>
  <r>
    <n v="3131"/>
    <s v="CA-2015-136399"/>
    <x v="33"/>
    <x v="757"/>
    <d v="2015-12-17T00:00:00"/>
    <s v="First Class"/>
    <s v="CC-12100"/>
    <s v="Chad Cunningham"/>
    <s v="Home Office"/>
    <s v="United States"/>
    <s v="Los Angeles"/>
    <x v="1"/>
    <n v="90049"/>
    <s v="West"/>
    <s v="TEC-AC-10001142"/>
    <x v="2"/>
    <s v="Accessories"/>
    <s v="First Data FD10 PIN Pad"/>
    <n v="395"/>
  </r>
  <r>
    <n v="3132"/>
    <s v="CA-2015-136399"/>
    <x v="33"/>
    <x v="757"/>
    <d v="2015-12-17T00:00:00"/>
    <s v="First Class"/>
    <s v="CC-12100"/>
    <s v="Chad Cunningham"/>
    <s v="Home Office"/>
    <s v="United States"/>
    <s v="Los Angeles"/>
    <x v="1"/>
    <n v="90049"/>
    <s v="West"/>
    <s v="TEC-PH-10004977"/>
    <x v="2"/>
    <s v="Phones"/>
    <s v="GE 30524EE4"/>
    <n v="627.16800000000001"/>
  </r>
  <r>
    <n v="3133"/>
    <s v="CA-2015-107916"/>
    <x v="8"/>
    <x v="829"/>
    <d v="2015-08-26T00:00:00"/>
    <s v="First Class"/>
    <s v="JP-15460"/>
    <s v="Jennifer Patt"/>
    <s v="Corporate"/>
    <s v="United States"/>
    <s v="Oceanside"/>
    <x v="15"/>
    <n v="11572"/>
    <s v="East"/>
    <s v="FUR-FU-10004586"/>
    <x v="0"/>
    <s v="Furnishings"/>
    <s v="G.E. Longer-Life Indoor Recessed Floodlight Bulbs"/>
    <n v="13.28"/>
  </r>
  <r>
    <n v="3134"/>
    <s v="CA-2015-107916"/>
    <x v="8"/>
    <x v="829"/>
    <d v="2015-08-26T00:00:00"/>
    <s v="First Class"/>
    <s v="JP-15460"/>
    <s v="Jennifer Patt"/>
    <s v="Corporate"/>
    <s v="United States"/>
    <s v="Oceanside"/>
    <x v="15"/>
    <n v="11572"/>
    <s v="East"/>
    <s v="OFF-BI-10001116"/>
    <x v="1"/>
    <s v="Binders"/>
    <s v="Wilson Jones 1&quot; Hanging DublLock Ring Binders"/>
    <n v="12.672000000000001"/>
  </r>
  <r>
    <n v="3135"/>
    <s v="CA-2018-164168"/>
    <x v="6"/>
    <x v="105"/>
    <d v="2018-11-18T00:00:00"/>
    <s v="Standard Class"/>
    <s v="LS-16975"/>
    <s v="Lindsay Shagiari"/>
    <s v="Home Office"/>
    <s v="United States"/>
    <s v="Dallas"/>
    <x v="5"/>
    <n v="75081"/>
    <s v="Central"/>
    <s v="OFF-BI-10000666"/>
    <x v="1"/>
    <s v="Binders"/>
    <s v="Surelock Post Binders"/>
    <n v="30.56"/>
  </r>
  <r>
    <n v="3136"/>
    <s v="CA-2018-164168"/>
    <x v="6"/>
    <x v="105"/>
    <d v="2018-11-18T00:00:00"/>
    <s v="Standard Class"/>
    <s v="LS-16975"/>
    <s v="Lindsay Shagiari"/>
    <s v="Home Office"/>
    <s v="United States"/>
    <s v="Dallas"/>
    <x v="5"/>
    <n v="75081"/>
    <s v="Central"/>
    <s v="OFF-ST-10002583"/>
    <x v="1"/>
    <s v="Storage"/>
    <s v="Fellowes Neat Ideas Storage Cubes"/>
    <n v="77.951999999999998"/>
  </r>
  <r>
    <n v="3137"/>
    <s v="CA-2018-164168"/>
    <x v="6"/>
    <x v="105"/>
    <d v="2018-11-18T00:00:00"/>
    <s v="Standard Class"/>
    <s v="LS-16975"/>
    <s v="Lindsay Shagiari"/>
    <s v="Home Office"/>
    <s v="United States"/>
    <s v="Dallas"/>
    <x v="5"/>
    <n v="75081"/>
    <s v="Central"/>
    <s v="TEC-PH-10004908"/>
    <x v="2"/>
    <s v="Phones"/>
    <s v="Panasonic KX TS3282W Corded phone"/>
    <n v="67.992000000000004"/>
  </r>
  <r>
    <n v="3138"/>
    <s v="CA-2018-164168"/>
    <x v="6"/>
    <x v="105"/>
    <d v="2018-11-18T00:00:00"/>
    <s v="Standard Class"/>
    <s v="LS-16975"/>
    <s v="Lindsay Shagiari"/>
    <s v="Home Office"/>
    <s v="United States"/>
    <s v="Dallas"/>
    <x v="5"/>
    <n v="75081"/>
    <s v="Central"/>
    <s v="OFF-EN-10001219"/>
    <x v="1"/>
    <s v="Envelopes"/>
    <s v="#10- 4 1/8&quot; x 9 1/2&quot; Security-Tint Envelopes"/>
    <n v="12.224"/>
  </r>
  <r>
    <n v="3139"/>
    <s v="CA-2018-164168"/>
    <x v="6"/>
    <x v="105"/>
    <d v="2018-11-18T00:00:00"/>
    <s v="Standard Class"/>
    <s v="LS-16975"/>
    <s v="Lindsay Shagiari"/>
    <s v="Home Office"/>
    <s v="United States"/>
    <s v="Dallas"/>
    <x v="5"/>
    <n v="75081"/>
    <s v="Central"/>
    <s v="TEC-AC-10004568"/>
    <x v="2"/>
    <s v="Accessories"/>
    <s v="MaxellÂ LTO Ultrium - 800 GB"/>
    <n v="44.783999999999999"/>
  </r>
  <r>
    <n v="3140"/>
    <s v="CA-2018-164168"/>
    <x v="6"/>
    <x v="105"/>
    <d v="2018-11-18T00:00:00"/>
    <s v="Standard Class"/>
    <s v="LS-16975"/>
    <s v="Lindsay Shagiari"/>
    <s v="Home Office"/>
    <s v="United States"/>
    <s v="Dallas"/>
    <x v="5"/>
    <n v="75081"/>
    <s v="Central"/>
    <s v="FUR-FU-10001756"/>
    <x v="0"/>
    <s v="Furnishings"/>
    <s v="Eldon Expressions Desk Accessory, Wood Photo Frame, Mahogany"/>
    <n v="22.847999999999999"/>
  </r>
  <r>
    <n v="3141"/>
    <s v="CA-2016-112557"/>
    <x v="20"/>
    <x v="334"/>
    <d v="2016-04-28T00:00:00"/>
    <s v="First Class"/>
    <s v="JL-15850"/>
    <s v="John Lucas"/>
    <s v="Consumer"/>
    <s v="United States"/>
    <s v="New York City"/>
    <x v="15"/>
    <n v="10035"/>
    <s v="East"/>
    <s v="OFF-AP-10002311"/>
    <x v="1"/>
    <s v="Appliances"/>
    <s v="Holmes Replacement Filter for HEPA Air Cleaner, Very Large Room, HEPA Filter"/>
    <n v="206.43"/>
  </r>
  <r>
    <n v="3142"/>
    <s v="US-2015-122959"/>
    <x v="19"/>
    <x v="432"/>
    <d v="2015-12-12T00:00:00"/>
    <s v="Same Day"/>
    <s v="CY-12745"/>
    <s v="Craig Yedwab"/>
    <s v="Corporate"/>
    <s v="United States"/>
    <s v="San Antonio"/>
    <x v="5"/>
    <n v="78207"/>
    <s v="Central"/>
    <s v="OFF-BI-10003650"/>
    <x v="1"/>
    <s v="Binders"/>
    <s v="GBC DocuBind 300 Electric Binding Machine"/>
    <n v="210.392"/>
  </r>
  <r>
    <n v="3143"/>
    <s v="CA-2018-162572"/>
    <x v="30"/>
    <x v="145"/>
    <d v="2018-09-27T00:00:00"/>
    <s v="Second Class"/>
    <s v="RB-19360"/>
    <s v="Raymond Buch"/>
    <s v="Consumer"/>
    <s v="United States"/>
    <s v="Cincinnati"/>
    <x v="24"/>
    <n v="45231"/>
    <s v="East"/>
    <s v="TEC-AC-10003628"/>
    <x v="2"/>
    <s v="Accessories"/>
    <s v="Logitech 910-002974 M325 Wireless Mouse for Web Scrolling"/>
    <n v="119.96"/>
  </r>
  <r>
    <n v="3144"/>
    <s v="CA-2018-162572"/>
    <x v="30"/>
    <x v="145"/>
    <d v="2018-09-27T00:00:00"/>
    <s v="Second Class"/>
    <s v="RB-19360"/>
    <s v="Raymond Buch"/>
    <s v="Consumer"/>
    <s v="United States"/>
    <s v="Cincinnati"/>
    <x v="24"/>
    <n v="45231"/>
    <s v="East"/>
    <s v="OFF-AR-10001547"/>
    <x v="1"/>
    <s v="Art"/>
    <s v="Newell 311"/>
    <n v="10.608000000000001"/>
  </r>
  <r>
    <n v="3145"/>
    <s v="US-2017-148110"/>
    <x v="22"/>
    <x v="64"/>
    <d v="2017-09-11T00:00:00"/>
    <s v="Standard Class"/>
    <s v="AR-10825"/>
    <s v="Anthony Rawles"/>
    <s v="Corporate"/>
    <s v="United States"/>
    <s v="Austin"/>
    <x v="5"/>
    <n v="78745"/>
    <s v="Central"/>
    <s v="FUR-CH-10002647"/>
    <x v="0"/>
    <s v="Chairs"/>
    <s v="Situations Contoured Folding Chairs, 4/Set"/>
    <n v="347.80200000000002"/>
  </r>
  <r>
    <n v="3146"/>
    <s v="CA-2018-131828"/>
    <x v="40"/>
    <x v="512"/>
    <d v="2018-02-13T00:00:00"/>
    <s v="Second Class"/>
    <s v="CS-11845"/>
    <s v="Cari Sayre"/>
    <s v="Corporate"/>
    <s v="United States"/>
    <s v="Seattle"/>
    <x v="4"/>
    <n v="98105"/>
    <s v="West"/>
    <s v="FUR-CH-10004495"/>
    <x v="0"/>
    <s v="Chairs"/>
    <s v="Global Leather and Oak Executive Chair, Black"/>
    <n v="963.13599999999997"/>
  </r>
  <r>
    <n v="3147"/>
    <s v="CA-2018-131828"/>
    <x v="40"/>
    <x v="512"/>
    <d v="2018-02-13T00:00:00"/>
    <s v="Second Class"/>
    <s v="CS-11845"/>
    <s v="Cari Sayre"/>
    <s v="Corporate"/>
    <s v="United States"/>
    <s v="Seattle"/>
    <x v="4"/>
    <n v="98105"/>
    <s v="West"/>
    <s v="TEC-PH-10002923"/>
    <x v="2"/>
    <s v="Phones"/>
    <s v="Logitech B530 USBÂ HeadsetÂ -Â headsetÂ - Full size, Binaural"/>
    <n v="88.775999999999996"/>
  </r>
  <r>
    <n v="3148"/>
    <s v="CA-2015-109218"/>
    <x v="38"/>
    <x v="479"/>
    <d v="2015-07-03T00:00:00"/>
    <s v="Second Class"/>
    <s v="AR-10825"/>
    <s v="Anthony Rawles"/>
    <s v="Corporate"/>
    <s v="United States"/>
    <s v="Los Angeles"/>
    <x v="1"/>
    <n v="90004"/>
    <s v="West"/>
    <s v="OFF-AR-10001374"/>
    <x v="1"/>
    <s v="Art"/>
    <s v="BIC Brite Liner Highlighters, Chisel Tip"/>
    <n v="32.4"/>
  </r>
  <r>
    <n v="3149"/>
    <s v="CA-2017-120558"/>
    <x v="21"/>
    <x v="843"/>
    <d v="2017-06-10T00:00:00"/>
    <s v="First Class"/>
    <s v="RD-19810"/>
    <s v="Ross DeVincentis"/>
    <s v="Home Office"/>
    <s v="United States"/>
    <s v="New York City"/>
    <x v="15"/>
    <n v="10035"/>
    <s v="East"/>
    <s v="OFF-PA-10003441"/>
    <x v="1"/>
    <s v="Paper"/>
    <s v="Xerox 226"/>
    <n v="32.4"/>
  </r>
  <r>
    <n v="3150"/>
    <s v="US-2015-109036"/>
    <x v="27"/>
    <x v="414"/>
    <d v="2015-12-25T00:00:00"/>
    <s v="Standard Class"/>
    <s v="KH-16510"/>
    <s v="Keith Herrera"/>
    <s v="Consumer"/>
    <s v="United States"/>
    <s v="Seattle"/>
    <x v="4"/>
    <n v="98103"/>
    <s v="West"/>
    <s v="OFF-LA-10002043"/>
    <x v="1"/>
    <s v="Labels"/>
    <s v="Avery 489"/>
    <n v="31.05"/>
  </r>
  <r>
    <n v="3151"/>
    <s v="CA-2016-147830"/>
    <x v="33"/>
    <x v="83"/>
    <d v="2016-12-18T00:00:00"/>
    <s v="First Class"/>
    <s v="NF-18385"/>
    <s v="Natalie Fritzler"/>
    <s v="Consumer"/>
    <s v="United States"/>
    <s v="Newark"/>
    <x v="24"/>
    <n v="43055"/>
    <s v="East"/>
    <s v="TEC-AC-10002049"/>
    <x v="2"/>
    <s v="Accessories"/>
    <s v="Plantronics Savi W720 Multi-Device Wireless Headset System"/>
    <n v="2025.36"/>
  </r>
  <r>
    <n v="3152"/>
    <s v="CA-2016-147830"/>
    <x v="33"/>
    <x v="83"/>
    <d v="2016-12-18T00:00:00"/>
    <s v="First Class"/>
    <s v="NF-18385"/>
    <s v="Natalie Fritzler"/>
    <s v="Consumer"/>
    <s v="United States"/>
    <s v="Newark"/>
    <x v="24"/>
    <n v="43055"/>
    <s v="East"/>
    <s v="TEC-MA-10000418"/>
    <x v="2"/>
    <s v="Machines"/>
    <s v="Cubify CubeX 3D Printer Double Head Print"/>
    <n v="1799.9939999999999"/>
  </r>
  <r>
    <n v="3153"/>
    <s v="CA-2016-147830"/>
    <x v="33"/>
    <x v="83"/>
    <d v="2016-12-18T00:00:00"/>
    <s v="First Class"/>
    <s v="NF-18385"/>
    <s v="Natalie Fritzler"/>
    <s v="Consumer"/>
    <s v="United States"/>
    <s v="Newark"/>
    <x v="24"/>
    <n v="43055"/>
    <s v="East"/>
    <s v="TEC-PH-10004908"/>
    <x v="2"/>
    <s v="Phones"/>
    <s v="Panasonic KX TS3282W Corded phone"/>
    <n v="101.988"/>
  </r>
  <r>
    <n v="3154"/>
    <s v="CA-2016-147830"/>
    <x v="33"/>
    <x v="83"/>
    <d v="2016-12-18T00:00:00"/>
    <s v="First Class"/>
    <s v="NF-18385"/>
    <s v="Natalie Fritzler"/>
    <s v="Consumer"/>
    <s v="United States"/>
    <s v="Newark"/>
    <x v="24"/>
    <n v="43055"/>
    <s v="East"/>
    <s v="FUR-FU-10004091"/>
    <x v="0"/>
    <s v="Furnishings"/>
    <s v="Howard Miller 13&quot; Diameter Goldtone Round Wall Clock"/>
    <n v="262.86399999999998"/>
  </r>
  <r>
    <n v="3155"/>
    <s v="CA-2018-150497"/>
    <x v="9"/>
    <x v="228"/>
    <d v="2018-07-24T00:00:00"/>
    <s v="Standard Class"/>
    <s v="SM-20950"/>
    <s v="Suzanne McNair"/>
    <s v="Corporate"/>
    <s v="United States"/>
    <s v="Maple Grove"/>
    <x v="11"/>
    <n v="55369"/>
    <s v="Central"/>
    <s v="OFF-BI-10004600"/>
    <x v="1"/>
    <s v="Binders"/>
    <s v="Ibico Ibimaster 300 Manual Binding System"/>
    <n v="735.98"/>
  </r>
  <r>
    <n v="3156"/>
    <s v="CA-2015-128986"/>
    <x v="36"/>
    <x v="93"/>
    <d v="2015-08-05T00:00:00"/>
    <s v="Second Class"/>
    <s v="GH-14410"/>
    <s v="Gary Hansen"/>
    <s v="Home Office"/>
    <s v="United States"/>
    <s v="Glendale"/>
    <x v="16"/>
    <n v="85301"/>
    <s v="West"/>
    <s v="OFF-PA-10001289"/>
    <x v="1"/>
    <s v="Paper"/>
    <s v="White Computer Printout Paper by Universal"/>
    <n v="93.024000000000001"/>
  </r>
  <r>
    <n v="3157"/>
    <s v="CA-2016-139584"/>
    <x v="8"/>
    <x v="252"/>
    <d v="2016-08-28T00:00:00"/>
    <s v="Standard Class"/>
    <s v="EM-13810"/>
    <s v="Eleni McCrary"/>
    <s v="Corporate"/>
    <s v="United States"/>
    <s v="New York City"/>
    <x v="15"/>
    <n v="10009"/>
    <s v="East"/>
    <s v="FUR-TA-10001539"/>
    <x v="0"/>
    <s v="Tables"/>
    <s v="Chromcraft Rectangular Conference Tables"/>
    <n v="284.36399999999998"/>
  </r>
  <r>
    <n v="3158"/>
    <s v="CA-2016-139584"/>
    <x v="8"/>
    <x v="252"/>
    <d v="2016-08-28T00:00:00"/>
    <s v="Standard Class"/>
    <s v="EM-13810"/>
    <s v="Eleni McCrary"/>
    <s v="Corporate"/>
    <s v="United States"/>
    <s v="New York City"/>
    <x v="15"/>
    <n v="10009"/>
    <s v="East"/>
    <s v="TEC-AC-10001266"/>
    <x v="2"/>
    <s v="Accessories"/>
    <s v="Memorex Micro Travel Drive 8 GB"/>
    <n v="26"/>
  </r>
  <r>
    <n v="3159"/>
    <s v="US-2017-162677"/>
    <x v="48"/>
    <x v="253"/>
    <d v="2017-03-27T00:00:00"/>
    <s v="First Class"/>
    <s v="DB-13210"/>
    <s v="Dean Braden"/>
    <s v="Consumer"/>
    <s v="United States"/>
    <s v="Jacksonville"/>
    <x v="3"/>
    <n v="28540"/>
    <s v="South"/>
    <s v="OFF-ST-10001291"/>
    <x v="1"/>
    <s v="Storage"/>
    <s v="Tenex Personal Self-Stacking Standard File Box, Black/Gray"/>
    <n v="67.64"/>
  </r>
  <r>
    <n v="3160"/>
    <s v="US-2017-162677"/>
    <x v="48"/>
    <x v="253"/>
    <d v="2017-03-27T00:00:00"/>
    <s v="First Class"/>
    <s v="DB-13210"/>
    <s v="Dean Braden"/>
    <s v="Consumer"/>
    <s v="United States"/>
    <s v="Jacksonville"/>
    <x v="3"/>
    <n v="28540"/>
    <s v="South"/>
    <s v="TEC-AC-10001314"/>
    <x v="2"/>
    <s v="Accessories"/>
    <s v="Case Logic 2.4GHz Wireless Keyboard"/>
    <n v="119.976"/>
  </r>
  <r>
    <n v="3161"/>
    <s v="US-2015-150924"/>
    <x v="14"/>
    <x v="171"/>
    <d v="2015-09-16T00:00:00"/>
    <s v="Second Class"/>
    <s v="PT-19090"/>
    <s v="Pete Takahito"/>
    <s v="Consumer"/>
    <s v="United States"/>
    <s v="Houston"/>
    <x v="5"/>
    <n v="77070"/>
    <s v="Central"/>
    <s v="OFF-BI-10004040"/>
    <x v="1"/>
    <s v="Binders"/>
    <s v="Wilson Jones Impact Binders"/>
    <n v="5.18"/>
  </r>
  <r>
    <n v="3162"/>
    <s v="CA-2015-153969"/>
    <x v="30"/>
    <x v="158"/>
    <d v="2015-09-25T00:00:00"/>
    <s v="Standard Class"/>
    <s v="HF-14995"/>
    <s v="Herbert Flentye"/>
    <s v="Consumer"/>
    <s v="United States"/>
    <s v="San Francisco"/>
    <x v="1"/>
    <n v="94109"/>
    <s v="West"/>
    <s v="OFF-EN-10001539"/>
    <x v="1"/>
    <s v="Envelopes"/>
    <s v="Staple envelope"/>
    <n v="15.56"/>
  </r>
  <r>
    <n v="3163"/>
    <s v="CA-2015-153969"/>
    <x v="30"/>
    <x v="158"/>
    <d v="2015-09-25T00:00:00"/>
    <s v="Standard Class"/>
    <s v="HF-14995"/>
    <s v="Herbert Flentye"/>
    <s v="Consumer"/>
    <s v="United States"/>
    <s v="San Francisco"/>
    <x v="1"/>
    <n v="94109"/>
    <s v="West"/>
    <s v="OFF-EN-10004483"/>
    <x v="1"/>
    <s v="Envelopes"/>
    <s v="#10 White Business Envelopes,4 1/8 x 9 1/2"/>
    <n v="78.349999999999994"/>
  </r>
  <r>
    <n v="3164"/>
    <s v="CA-2015-153969"/>
    <x v="30"/>
    <x v="158"/>
    <d v="2015-09-25T00:00:00"/>
    <s v="Standard Class"/>
    <s v="HF-14995"/>
    <s v="Herbert Flentye"/>
    <s v="Consumer"/>
    <s v="United States"/>
    <s v="San Francisco"/>
    <x v="1"/>
    <n v="94109"/>
    <s v="West"/>
    <s v="OFF-AR-10001615"/>
    <x v="1"/>
    <s v="Art"/>
    <s v="Newell 34"/>
    <n v="59.52"/>
  </r>
  <r>
    <n v="3165"/>
    <s v="CA-2015-153969"/>
    <x v="30"/>
    <x v="158"/>
    <d v="2015-09-25T00:00:00"/>
    <s v="Standard Class"/>
    <s v="HF-14995"/>
    <s v="Herbert Flentye"/>
    <s v="Consumer"/>
    <s v="United States"/>
    <s v="San Francisco"/>
    <x v="1"/>
    <n v="94109"/>
    <s v="West"/>
    <s v="OFF-PA-10000327"/>
    <x v="1"/>
    <s v="Paper"/>
    <s v="Xerox 1971"/>
    <n v="38.520000000000003"/>
  </r>
  <r>
    <n v="3166"/>
    <s v="CA-2015-153969"/>
    <x v="30"/>
    <x v="158"/>
    <d v="2015-09-25T00:00:00"/>
    <s v="Standard Class"/>
    <s v="HF-14995"/>
    <s v="Herbert Flentye"/>
    <s v="Consumer"/>
    <s v="United States"/>
    <s v="San Francisco"/>
    <x v="1"/>
    <n v="94109"/>
    <s v="West"/>
    <s v="TEC-PH-10001299"/>
    <x v="2"/>
    <s v="Phones"/>
    <s v="Polycom CX300 Desktop Phone USB VoIP phone"/>
    <n v="239.98400000000001"/>
  </r>
  <r>
    <n v="3167"/>
    <s v="CA-2015-153969"/>
    <x v="30"/>
    <x v="158"/>
    <d v="2015-09-25T00:00:00"/>
    <s v="Standard Class"/>
    <s v="HF-14995"/>
    <s v="Herbert Flentye"/>
    <s v="Consumer"/>
    <s v="United States"/>
    <s v="San Francisco"/>
    <x v="1"/>
    <n v="94109"/>
    <s v="West"/>
    <s v="OFF-PA-10002246"/>
    <x v="1"/>
    <s v="Paper"/>
    <s v="Wirebound Four 2-3/4 x 5 Forms per Page, 400 Sets per Book"/>
    <n v="19.350000000000001"/>
  </r>
  <r>
    <n v="3168"/>
    <s v="CA-2017-146682"/>
    <x v="28"/>
    <x v="517"/>
    <d v="2017-10-31T00:00:00"/>
    <s v="First Class"/>
    <s v="KW-16435"/>
    <s v="Katrina Willman"/>
    <s v="Consumer"/>
    <s v="United States"/>
    <s v="Lansing"/>
    <x v="12"/>
    <n v="48911"/>
    <s v="Central"/>
    <s v="FUR-FU-10002671"/>
    <x v="0"/>
    <s v="Furnishings"/>
    <s v="Electrix 20W Halogen Replacement Bulb for Zoom-In Desk Lamp"/>
    <n v="67"/>
  </r>
  <r>
    <n v="3169"/>
    <s v="CA-2017-138695"/>
    <x v="23"/>
    <x v="316"/>
    <d v="2017-06-03T00:00:00"/>
    <s v="Standard Class"/>
    <s v="KC-16675"/>
    <s v="Kimberly Carter"/>
    <s v="Corporate"/>
    <s v="United States"/>
    <s v="Tallahassee"/>
    <x v="2"/>
    <n v="32303"/>
    <s v="South"/>
    <s v="FUR-CH-10003833"/>
    <x v="0"/>
    <s v="Chairs"/>
    <s v="Novimex Fabric Task Chair"/>
    <n v="390.27199999999999"/>
  </r>
  <r>
    <n v="3170"/>
    <s v="CA-2017-138695"/>
    <x v="23"/>
    <x v="316"/>
    <d v="2017-06-03T00:00:00"/>
    <s v="Standard Class"/>
    <s v="KC-16675"/>
    <s v="Kimberly Carter"/>
    <s v="Corporate"/>
    <s v="United States"/>
    <s v="Tallahassee"/>
    <x v="2"/>
    <n v="32303"/>
    <s v="South"/>
    <s v="OFF-PA-10001667"/>
    <x v="1"/>
    <s v="Paper"/>
    <s v="Great White Multi-Use Recycled Paper (20Lb. and 84 Bright)"/>
    <n v="62.192"/>
  </r>
  <r>
    <n v="3171"/>
    <s v="CA-2018-107461"/>
    <x v="33"/>
    <x v="202"/>
    <d v="2018-12-26T00:00:00"/>
    <s v="Second Class"/>
    <s v="PK-19075"/>
    <s v="Pete Kriz"/>
    <s v="Consumer"/>
    <s v="United States"/>
    <s v="Columbia"/>
    <x v="20"/>
    <n v="29203"/>
    <s v="South"/>
    <s v="OFF-BI-10002003"/>
    <x v="1"/>
    <s v="Binders"/>
    <s v="Ibico Presentation Index for Binding Systems"/>
    <n v="23.88"/>
  </r>
  <r>
    <n v="3172"/>
    <s v="US-2017-133879"/>
    <x v="37"/>
    <x v="844"/>
    <d v="2017-03-28T00:00:00"/>
    <s v="Standard Class"/>
    <s v="KT-16465"/>
    <s v="Kean Takahito"/>
    <s v="Consumer"/>
    <s v="United States"/>
    <s v="Chicago"/>
    <x v="10"/>
    <n v="60623"/>
    <s v="Central"/>
    <s v="OFF-BI-10004465"/>
    <x v="1"/>
    <s v="Binders"/>
    <s v="Avery Durable Slant Ring Binders"/>
    <n v="3.1680000000000001"/>
  </r>
  <r>
    <n v="3173"/>
    <s v="US-2017-133879"/>
    <x v="37"/>
    <x v="844"/>
    <d v="2017-03-28T00:00:00"/>
    <s v="Standard Class"/>
    <s v="KT-16465"/>
    <s v="Kean Takahito"/>
    <s v="Consumer"/>
    <s v="United States"/>
    <s v="Chicago"/>
    <x v="10"/>
    <n v="60623"/>
    <s v="Central"/>
    <s v="FUR-CH-10000665"/>
    <x v="0"/>
    <s v="Chairs"/>
    <s v="Global Airflow Leather Mesh Back Chair, Black"/>
    <n v="528.42999999999995"/>
  </r>
  <r>
    <n v="3174"/>
    <s v="US-2017-133879"/>
    <x v="37"/>
    <x v="844"/>
    <d v="2017-03-28T00:00:00"/>
    <s v="Standard Class"/>
    <s v="KT-16465"/>
    <s v="Kean Takahito"/>
    <s v="Consumer"/>
    <s v="United States"/>
    <s v="Chicago"/>
    <x v="10"/>
    <n v="60623"/>
    <s v="Central"/>
    <s v="OFF-AR-10004956"/>
    <x v="1"/>
    <s v="Art"/>
    <s v="Newell 33"/>
    <n v="13.391999999999999"/>
  </r>
  <r>
    <n v="3175"/>
    <s v="CA-2018-157483"/>
    <x v="6"/>
    <x v="343"/>
    <d v="2018-11-18T00:00:00"/>
    <s v="Standard Class"/>
    <s v="EP-13915"/>
    <s v="Emily Phan"/>
    <s v="Consumer"/>
    <s v="United States"/>
    <s v="Detroit"/>
    <x v="12"/>
    <n v="48227"/>
    <s v="Central"/>
    <s v="OFF-AR-10004260"/>
    <x v="1"/>
    <s v="Art"/>
    <s v="Boston 1799 Powerhouse Electric Pencil Sharpener"/>
    <n v="181.86"/>
  </r>
  <r>
    <n v="3176"/>
    <s v="US-2018-132059"/>
    <x v="30"/>
    <x v="397"/>
    <d v="2018-09-29T00:00:00"/>
    <s v="Standard Class"/>
    <s v="AP-10915"/>
    <s v="Arthur Prichep"/>
    <s v="Consumer"/>
    <s v="United States"/>
    <s v="Fort Collins"/>
    <x v="22"/>
    <n v="80525"/>
    <s v="West"/>
    <s v="FUR-BO-10001811"/>
    <x v="0"/>
    <s v="Bookcases"/>
    <s v="Atlantic Metals Mobile 5-Shelf Bookcases, Custom Colors"/>
    <n v="180.58799999999999"/>
  </r>
  <r>
    <n v="3177"/>
    <s v="US-2018-132059"/>
    <x v="30"/>
    <x v="397"/>
    <d v="2018-09-29T00:00:00"/>
    <s v="Standard Class"/>
    <s v="AP-10915"/>
    <s v="Arthur Prichep"/>
    <s v="Consumer"/>
    <s v="United States"/>
    <s v="Fort Collins"/>
    <x v="22"/>
    <n v="80525"/>
    <s v="West"/>
    <s v="TEC-AC-10003280"/>
    <x v="2"/>
    <s v="Accessories"/>
    <s v="Belkin F8E887 USB Wired Ergonomic Keyboard"/>
    <n v="47.984000000000002"/>
  </r>
  <r>
    <n v="3178"/>
    <s v="CA-2018-122280"/>
    <x v="14"/>
    <x v="18"/>
    <d v="2018-09-10T00:00:00"/>
    <s v="Same Day"/>
    <s v="SH-20395"/>
    <s v="Shahid Hopkins"/>
    <s v="Consumer"/>
    <s v="United States"/>
    <s v="New York City"/>
    <x v="15"/>
    <n v="10024"/>
    <s v="East"/>
    <s v="OFF-PA-10004911"/>
    <x v="1"/>
    <s v="Paper"/>
    <s v="Rediform S.O.S. 1-Up Phone Message Bk, 4-1/4x3-1/16 Bk, 1 Form/Pg, 40 Messages/Bk, 3/Pk"/>
    <n v="18.760000000000002"/>
  </r>
  <r>
    <n v="3179"/>
    <s v="CA-2018-105235"/>
    <x v="4"/>
    <x v="256"/>
    <d v="2018-12-11T00:00:00"/>
    <s v="Standard Class"/>
    <s v="SM-20950"/>
    <s v="Suzanne McNair"/>
    <s v="Corporate"/>
    <s v="United States"/>
    <s v="New York City"/>
    <x v="15"/>
    <n v="10011"/>
    <s v="East"/>
    <s v="FUR-FU-10001487"/>
    <x v="0"/>
    <s v="Furnishings"/>
    <s v="Eldon Expressions Wood and Plastic Desk Accessories, Cherry Wood"/>
    <n v="20.94"/>
  </r>
  <r>
    <n v="3180"/>
    <s v="CA-2018-105235"/>
    <x v="4"/>
    <x v="256"/>
    <d v="2018-12-11T00:00:00"/>
    <s v="Standard Class"/>
    <s v="SM-20950"/>
    <s v="Suzanne McNair"/>
    <s v="Corporate"/>
    <s v="United States"/>
    <s v="New York City"/>
    <x v="15"/>
    <n v="10011"/>
    <s v="East"/>
    <s v="FUR-FU-10000521"/>
    <x v="0"/>
    <s v="Furnishings"/>
    <s v="Seth Thomas 14&quot; Putty-Colored Wall Clock"/>
    <n v="58.68"/>
  </r>
  <r>
    <n v="3181"/>
    <s v="CA-2018-105235"/>
    <x v="4"/>
    <x v="256"/>
    <d v="2018-12-11T00:00:00"/>
    <s v="Standard Class"/>
    <s v="SM-20950"/>
    <s v="Suzanne McNair"/>
    <s v="Corporate"/>
    <s v="United States"/>
    <s v="New York City"/>
    <x v="15"/>
    <n v="10011"/>
    <s v="East"/>
    <s v="OFF-AP-10001271"/>
    <x v="1"/>
    <s v="Appliances"/>
    <s v="Eureka The Boss Cordless Rechargeable Stick Vac"/>
    <n v="254.9"/>
  </r>
  <r>
    <n v="3182"/>
    <s v="CA-2018-152912"/>
    <x v="0"/>
    <x v="45"/>
    <d v="2018-11-12T00:00:00"/>
    <s v="Second Class"/>
    <s v="BM-11650"/>
    <s v="Brian Moss"/>
    <s v="Corporate"/>
    <s v="United States"/>
    <s v="Columbia"/>
    <x v="39"/>
    <n v="21044"/>
    <s v="East"/>
    <s v="OFF-BI-10004728"/>
    <x v="1"/>
    <s v="Binders"/>
    <s v="Wilson Jones Turn Tabs Binder Tool for Ring Binders"/>
    <n v="9.64"/>
  </r>
  <r>
    <n v="3183"/>
    <s v="CA-2018-152912"/>
    <x v="0"/>
    <x v="45"/>
    <d v="2018-11-12T00:00:00"/>
    <s v="Second Class"/>
    <s v="BM-11650"/>
    <s v="Brian Moss"/>
    <s v="Corporate"/>
    <s v="United States"/>
    <s v="Columbia"/>
    <x v="39"/>
    <n v="21044"/>
    <s v="East"/>
    <s v="TEC-AC-10004666"/>
    <x v="2"/>
    <s v="Accessories"/>
    <s v="MaxellÂ iVDR EX 500GB Cartridge"/>
    <n v="826.62"/>
  </r>
  <r>
    <n v="3184"/>
    <s v="CA-2018-152912"/>
    <x v="0"/>
    <x v="45"/>
    <d v="2018-11-12T00:00:00"/>
    <s v="Second Class"/>
    <s v="BM-11650"/>
    <s v="Brian Moss"/>
    <s v="Corporate"/>
    <s v="United States"/>
    <s v="Columbia"/>
    <x v="39"/>
    <n v="21044"/>
    <s v="East"/>
    <s v="OFF-ST-10003208"/>
    <x v="1"/>
    <s v="Storage"/>
    <s v="Adjustable Depth Letter/Legal Cart"/>
    <n v="1633.14"/>
  </r>
  <r>
    <n v="3185"/>
    <s v="CA-2018-152912"/>
    <x v="0"/>
    <x v="45"/>
    <d v="2018-11-12T00:00:00"/>
    <s v="Second Class"/>
    <s v="BM-11650"/>
    <s v="Brian Moss"/>
    <s v="Corporate"/>
    <s v="United States"/>
    <s v="Columbia"/>
    <x v="39"/>
    <n v="21044"/>
    <s v="East"/>
    <s v="OFF-ST-10003208"/>
    <x v="1"/>
    <s v="Storage"/>
    <s v="Adjustable Depth Letter/Legal Cart"/>
    <n v="544.38"/>
  </r>
  <r>
    <n v="3186"/>
    <s v="CA-2015-123498"/>
    <x v="0"/>
    <x v="845"/>
    <d v="2015-11-09T00:00:00"/>
    <s v="First Class"/>
    <s v="TC-20980"/>
    <s v="Tamara Chand"/>
    <s v="Corporate"/>
    <s v="United States"/>
    <s v="Houston"/>
    <x v="5"/>
    <n v="77041"/>
    <s v="Central"/>
    <s v="OFF-BI-10000632"/>
    <x v="1"/>
    <s v="Binders"/>
    <s v="Satellite Sectional Post Binders"/>
    <n v="26.045999999999999"/>
  </r>
  <r>
    <n v="3187"/>
    <s v="CA-2015-123498"/>
    <x v="0"/>
    <x v="845"/>
    <d v="2015-11-09T00:00:00"/>
    <s v="First Class"/>
    <s v="TC-20980"/>
    <s v="Tamara Chand"/>
    <s v="Corporate"/>
    <s v="United States"/>
    <s v="Houston"/>
    <x v="5"/>
    <n v="77041"/>
    <s v="Central"/>
    <s v="OFF-EN-10004773"/>
    <x v="1"/>
    <s v="Envelopes"/>
    <s v="Staple envelope"/>
    <n v="74.352000000000004"/>
  </r>
  <r>
    <n v="3188"/>
    <s v="CA-2018-159352"/>
    <x v="34"/>
    <x v="846"/>
    <d v="2018-03-17T00:00:00"/>
    <s v="Standard Class"/>
    <s v="KB-16585"/>
    <s v="Ken Black"/>
    <s v="Corporate"/>
    <s v="United States"/>
    <s v="Lowell"/>
    <x v="31"/>
    <n v="1852"/>
    <s v="East"/>
    <s v="TEC-PH-10004700"/>
    <x v="2"/>
    <s v="Phones"/>
    <s v="PowerGen Dual USB Car Charger"/>
    <n v="69.930000000000007"/>
  </r>
  <r>
    <n v="3189"/>
    <s v="US-2018-146416"/>
    <x v="2"/>
    <x v="179"/>
    <d v="2018-10-22T00:00:00"/>
    <s v="Second Class"/>
    <s v="JE-16165"/>
    <s v="Justin Ellison"/>
    <s v="Corporate"/>
    <s v="United States"/>
    <s v="Woodland"/>
    <x v="1"/>
    <n v="95695"/>
    <s v="West"/>
    <s v="OFF-LA-10003714"/>
    <x v="1"/>
    <s v="Labels"/>
    <s v="Avery 510"/>
    <n v="3.75"/>
  </r>
  <r>
    <n v="3190"/>
    <s v="US-2018-146416"/>
    <x v="2"/>
    <x v="179"/>
    <d v="2018-10-22T00:00:00"/>
    <s v="Second Class"/>
    <s v="JE-16165"/>
    <s v="Justin Ellison"/>
    <s v="Corporate"/>
    <s v="United States"/>
    <s v="Woodland"/>
    <x v="1"/>
    <n v="95695"/>
    <s v="West"/>
    <s v="OFF-BI-10001787"/>
    <x v="1"/>
    <s v="Binders"/>
    <s v="Wilson Jones Four-Pocket Poly Binders"/>
    <n v="20.928000000000001"/>
  </r>
  <r>
    <n v="3191"/>
    <s v="US-2016-163783"/>
    <x v="13"/>
    <x v="17"/>
    <d v="2017-01-01T00:00:00"/>
    <s v="Standard Class"/>
    <s v="DR-12940"/>
    <s v="Daniel Raglin"/>
    <s v="Home Office"/>
    <s v="United States"/>
    <s v="Chicago"/>
    <x v="10"/>
    <n v="60610"/>
    <s v="Central"/>
    <s v="OFF-ST-10002957"/>
    <x v="1"/>
    <s v="Storage"/>
    <s v="Sterilite Show Offs Storage Containers"/>
    <n v="12.672000000000001"/>
  </r>
  <r>
    <n v="3192"/>
    <s v="CA-2018-123981"/>
    <x v="10"/>
    <x v="280"/>
    <d v="2018-10-08T00:00:00"/>
    <s v="Standard Class"/>
    <s v="RW-19630"/>
    <s v="Rob Williams"/>
    <s v="Corporate"/>
    <s v="United States"/>
    <s v="New York City"/>
    <x v="15"/>
    <n v="10035"/>
    <s v="East"/>
    <s v="TEC-PH-10002115"/>
    <x v="2"/>
    <s v="Phones"/>
    <s v="Plantronics 81402"/>
    <n v="65.989999999999995"/>
  </r>
  <r>
    <n v="3193"/>
    <s v="CA-2018-158953"/>
    <x v="21"/>
    <x v="400"/>
    <d v="2018-06-08T00:00:00"/>
    <s v="Standard Class"/>
    <s v="ML-18040"/>
    <s v="Michelle Lonsdale"/>
    <s v="Corporate"/>
    <s v="United States"/>
    <s v="Missouri City"/>
    <x v="5"/>
    <n v="77489"/>
    <s v="Central"/>
    <s v="OFF-BI-10002557"/>
    <x v="1"/>
    <s v="Binders"/>
    <s v="Presstex Flexible Ring Binders"/>
    <n v="6.37"/>
  </r>
  <r>
    <n v="3194"/>
    <s v="CA-2015-165428"/>
    <x v="22"/>
    <x v="416"/>
    <d v="2015-09-04T00:00:00"/>
    <s v="First Class"/>
    <s v="JL-15130"/>
    <s v="Jack Lebron"/>
    <s v="Consumer"/>
    <s v="United States"/>
    <s v="Houston"/>
    <x v="5"/>
    <n v="77036"/>
    <s v="Central"/>
    <s v="OFF-BI-10002949"/>
    <x v="1"/>
    <s v="Binders"/>
    <s v="Prestige Round Ring Binders"/>
    <n v="3.6480000000000001"/>
  </r>
  <r>
    <n v="3195"/>
    <s v="CA-2015-165428"/>
    <x v="22"/>
    <x v="416"/>
    <d v="2015-09-04T00:00:00"/>
    <s v="First Class"/>
    <s v="JL-15130"/>
    <s v="Jack Lebron"/>
    <s v="Consumer"/>
    <s v="United States"/>
    <s v="Houston"/>
    <x v="5"/>
    <n v="77036"/>
    <s v="Central"/>
    <s v="OFF-PA-10004100"/>
    <x v="1"/>
    <s v="Paper"/>
    <s v="Xerox 216"/>
    <n v="31.103999999999999"/>
  </r>
  <r>
    <n v="3196"/>
    <s v="CA-2017-169026"/>
    <x v="36"/>
    <x v="590"/>
    <d v="2017-08-13T00:00:00"/>
    <s v="Standard Class"/>
    <s v="CM-12655"/>
    <s v="Corinna Mitchell"/>
    <s v="Home Office"/>
    <s v="United States"/>
    <s v="Jackson"/>
    <x v="35"/>
    <n v="39212"/>
    <s v="South"/>
    <s v="OFF-FA-10001883"/>
    <x v="1"/>
    <s v="Fasteners"/>
    <s v="Alliance Super-Size Bands, Assorted Sizes"/>
    <n v="23.34"/>
  </r>
  <r>
    <n v="3197"/>
    <s v="CA-2018-109750"/>
    <x v="46"/>
    <x v="847"/>
    <d v="2018-07-28T00:00:00"/>
    <s v="Standard Class"/>
    <s v="FH-14365"/>
    <s v="Fred Hopkins"/>
    <s v="Corporate"/>
    <s v="United States"/>
    <s v="New York City"/>
    <x v="15"/>
    <n v="10009"/>
    <s v="East"/>
    <s v="TEC-PH-10000702"/>
    <x v="2"/>
    <s v="Phones"/>
    <s v="Square Credit Card Reader, 4 1/2&quot; x 4 1/2&quot; x 1&quot;, White"/>
    <n v="29.97"/>
  </r>
  <r>
    <n v="3198"/>
    <s v="CA-2016-149384"/>
    <x v="9"/>
    <x v="848"/>
    <d v="2016-07-10T00:00:00"/>
    <s v="Same Day"/>
    <s v="EH-13945"/>
    <s v="Eric Hoffmann"/>
    <s v="Consumer"/>
    <s v="United States"/>
    <s v="Tempe"/>
    <x v="16"/>
    <n v="85281"/>
    <s v="West"/>
    <s v="OFF-BI-10003196"/>
    <x v="1"/>
    <s v="Binders"/>
    <s v="Accohide Poly Flexible Ring Binders"/>
    <n v="3.3660000000000001"/>
  </r>
  <r>
    <n v="3199"/>
    <s v="CA-2015-131527"/>
    <x v="4"/>
    <x v="588"/>
    <d v="2015-12-07T00:00:00"/>
    <s v="Standard Class"/>
    <s v="TB-21280"/>
    <s v="Toby Braunhardt"/>
    <s v="Consumer"/>
    <s v="United States"/>
    <s v="Jacksonville"/>
    <x v="3"/>
    <n v="28540"/>
    <s v="South"/>
    <s v="TEC-PH-10001644"/>
    <x v="2"/>
    <s v="Phones"/>
    <s v="BlueLounge Milo Smartphone Stand, White/Metallic"/>
    <n v="95.968000000000004"/>
  </r>
  <r>
    <n v="3200"/>
    <s v="CA-2018-164000"/>
    <x v="33"/>
    <x v="404"/>
    <d v="2018-12-22T00:00:00"/>
    <s v="Standard Class"/>
    <s v="AH-10030"/>
    <s v="Aaron Hawkins"/>
    <s v="Corporate"/>
    <s v="United States"/>
    <s v="Philadelphia"/>
    <x v="9"/>
    <n v="19134"/>
    <s v="East"/>
    <s v="OFF-AR-10003183"/>
    <x v="1"/>
    <s v="Art"/>
    <s v="Avery Fluorescent Highlighter Four-Color Set"/>
    <n v="18.704000000000001"/>
  </r>
  <r>
    <n v="3201"/>
    <s v="CA-2015-164224"/>
    <x v="49"/>
    <x v="598"/>
    <d v="2015-05-20T00:00:00"/>
    <s v="Second Class"/>
    <s v="TT-21070"/>
    <s v="Ted Trevino"/>
    <s v="Consumer"/>
    <s v="United States"/>
    <s v="Akron"/>
    <x v="24"/>
    <n v="44312"/>
    <s v="East"/>
    <s v="FUR-FU-10000308"/>
    <x v="0"/>
    <s v="Furnishings"/>
    <s v="Deflect-o Glass Clear Studded Chair Mats"/>
    <n v="149.232"/>
  </r>
  <r>
    <n v="3202"/>
    <s v="CA-2015-164224"/>
    <x v="49"/>
    <x v="598"/>
    <d v="2015-05-20T00:00:00"/>
    <s v="Second Class"/>
    <s v="TT-21070"/>
    <s v="Ted Trevino"/>
    <s v="Consumer"/>
    <s v="United States"/>
    <s v="Akron"/>
    <x v="24"/>
    <n v="44312"/>
    <s v="East"/>
    <s v="OFF-PA-10001526"/>
    <x v="1"/>
    <s v="Paper"/>
    <s v="Xerox 1949"/>
    <n v="15.936"/>
  </r>
  <r>
    <n v="3203"/>
    <s v="CA-2015-158372"/>
    <x v="6"/>
    <x v="849"/>
    <d v="2015-11-16T00:00:00"/>
    <s v="Standard Class"/>
    <s v="RD-19900"/>
    <s v="Ruben Dartt"/>
    <s v="Consumer"/>
    <s v="United States"/>
    <s v="San Diego"/>
    <x v="1"/>
    <n v="92037"/>
    <s v="West"/>
    <s v="TEC-PH-10002103"/>
    <x v="2"/>
    <s v="Phones"/>
    <s v="Jabra SPEAK 410"/>
    <n v="601.53599999999994"/>
  </r>
  <r>
    <n v="3204"/>
    <s v="CA-2015-158372"/>
    <x v="6"/>
    <x v="849"/>
    <d v="2015-11-16T00:00:00"/>
    <s v="Standard Class"/>
    <s v="RD-19900"/>
    <s v="Ruben Dartt"/>
    <s v="Consumer"/>
    <s v="United States"/>
    <s v="San Diego"/>
    <x v="1"/>
    <n v="92037"/>
    <s v="West"/>
    <s v="TEC-AC-10004209"/>
    <x v="2"/>
    <s v="Accessories"/>
    <s v="Memorex Froggy Flash Drive 4 GB"/>
    <n v="10.99"/>
  </r>
  <r>
    <n v="3205"/>
    <s v="CA-2015-158372"/>
    <x v="6"/>
    <x v="849"/>
    <d v="2015-11-16T00:00:00"/>
    <s v="Standard Class"/>
    <s v="RD-19900"/>
    <s v="Ruben Dartt"/>
    <s v="Consumer"/>
    <s v="United States"/>
    <s v="San Diego"/>
    <x v="1"/>
    <n v="92037"/>
    <s v="West"/>
    <s v="FUR-FU-10000397"/>
    <x v="0"/>
    <s v="Furnishings"/>
    <s v="Luxo Economy Swing Arm Lamp"/>
    <n v="39.880000000000003"/>
  </r>
  <r>
    <n v="3206"/>
    <s v="CA-2015-158372"/>
    <x v="6"/>
    <x v="849"/>
    <d v="2015-11-16T00:00:00"/>
    <s v="Standard Class"/>
    <s v="RD-19900"/>
    <s v="Ruben Dartt"/>
    <s v="Consumer"/>
    <s v="United States"/>
    <s v="San Diego"/>
    <x v="1"/>
    <n v="92037"/>
    <s v="West"/>
    <s v="OFF-PA-10002137"/>
    <x v="1"/>
    <s v="Paper"/>
    <s v="Southworth 100% RÃ©sumÃ© Paper, 24lb."/>
    <n v="62.24"/>
  </r>
  <r>
    <n v="3207"/>
    <s v="CA-2015-158372"/>
    <x v="6"/>
    <x v="849"/>
    <d v="2015-11-16T00:00:00"/>
    <s v="Standard Class"/>
    <s v="RD-19900"/>
    <s v="Ruben Dartt"/>
    <s v="Consumer"/>
    <s v="United States"/>
    <s v="San Diego"/>
    <x v="1"/>
    <n v="92037"/>
    <s v="West"/>
    <s v="FUR-FU-10001867"/>
    <x v="0"/>
    <s v="Furnishings"/>
    <s v="Eldon Expressions Punched Metal &amp; Wood Desk Accessories, Pewter &amp; Cherry"/>
    <n v="53.2"/>
  </r>
  <r>
    <n v="3208"/>
    <s v="CA-2015-158372"/>
    <x v="6"/>
    <x v="849"/>
    <d v="2015-11-16T00:00:00"/>
    <s v="Standard Class"/>
    <s v="RD-19900"/>
    <s v="Ruben Dartt"/>
    <s v="Consumer"/>
    <s v="United States"/>
    <s v="San Diego"/>
    <x v="1"/>
    <n v="92037"/>
    <s v="West"/>
    <s v="OFF-LA-10000407"/>
    <x v="1"/>
    <s v="Labels"/>
    <s v="Avery White Multi-Purpose Labels"/>
    <n v="39.840000000000003"/>
  </r>
  <r>
    <n v="3209"/>
    <s v="CA-2017-108882"/>
    <x v="50"/>
    <x v="850"/>
    <d v="2017-01-15T00:00:00"/>
    <s v="Standard Class"/>
    <s v="LA-16780"/>
    <s v="Laura Armstrong"/>
    <s v="Corporate"/>
    <s v="United States"/>
    <s v="Fresno"/>
    <x v="1"/>
    <n v="93727"/>
    <s v="West"/>
    <s v="TEC-AC-10000420"/>
    <x v="2"/>
    <s v="Accessories"/>
    <s v="Logitech G500s Laser Gaming Mouse with Adjustable Weight Tuning"/>
    <n v="349.95"/>
  </r>
  <r>
    <n v="3210"/>
    <s v="CA-2017-108882"/>
    <x v="50"/>
    <x v="850"/>
    <d v="2017-01-15T00:00:00"/>
    <s v="Standard Class"/>
    <s v="LA-16780"/>
    <s v="Laura Armstrong"/>
    <s v="Corporate"/>
    <s v="United States"/>
    <s v="Fresno"/>
    <x v="1"/>
    <n v="93727"/>
    <s v="West"/>
    <s v="TEC-PH-10002726"/>
    <x v="2"/>
    <s v="Phones"/>
    <s v="netTALK DUO VoIP Telephone Service"/>
    <n v="377.928"/>
  </r>
  <r>
    <n v="3211"/>
    <s v="US-2018-108245"/>
    <x v="12"/>
    <x v="585"/>
    <d v="2018-09-27T00:00:00"/>
    <s v="Standard Class"/>
    <s v="SH-19975"/>
    <s v="Sally Hughsby"/>
    <s v="Corporate"/>
    <s v="United States"/>
    <s v="Pearland"/>
    <x v="5"/>
    <n v="77581"/>
    <s v="Central"/>
    <s v="OFF-EN-10001415"/>
    <x v="1"/>
    <s v="Envelopes"/>
    <s v="Staple envelope"/>
    <n v="13.391999999999999"/>
  </r>
  <r>
    <n v="3212"/>
    <s v="US-2018-108245"/>
    <x v="12"/>
    <x v="585"/>
    <d v="2018-09-27T00:00:00"/>
    <s v="Standard Class"/>
    <s v="SH-19975"/>
    <s v="Sally Hughsby"/>
    <s v="Corporate"/>
    <s v="United States"/>
    <s v="Pearland"/>
    <x v="5"/>
    <n v="77581"/>
    <s v="Central"/>
    <s v="OFF-BI-10000773"/>
    <x v="1"/>
    <s v="Binders"/>
    <s v="Insertable Tab Post Binder Dividers"/>
    <n v="11.228"/>
  </r>
  <r>
    <n v="3213"/>
    <s v="CA-2015-142314"/>
    <x v="27"/>
    <x v="851"/>
    <d v="2015-12-28T00:00:00"/>
    <s v="Standard Class"/>
    <s v="SF-20200"/>
    <s v="Sarah Foster"/>
    <s v="Consumer"/>
    <s v="United States"/>
    <s v="Richmond"/>
    <x v="14"/>
    <n v="47374"/>
    <s v="Central"/>
    <s v="OFF-AP-10002350"/>
    <x v="1"/>
    <s v="Appliances"/>
    <s v="Belkin F9H710-06 7 Outlet SurgeMaster Surge Protector"/>
    <n v="207.24"/>
  </r>
  <r>
    <n v="3214"/>
    <s v="CA-2017-132409"/>
    <x v="49"/>
    <x v="439"/>
    <d v="2017-06-01T00:00:00"/>
    <s v="Standard Class"/>
    <s v="TH-21235"/>
    <s v="Tiffany House"/>
    <s v="Corporate"/>
    <s v="United States"/>
    <s v="Philadelphia"/>
    <x v="9"/>
    <n v="19134"/>
    <s v="East"/>
    <s v="OFF-AR-10001919"/>
    <x v="1"/>
    <s v="Art"/>
    <s v="OIC #2 Pencils, Medium Soft"/>
    <n v="1.504"/>
  </r>
  <r>
    <n v="3215"/>
    <s v="CA-2017-132409"/>
    <x v="49"/>
    <x v="439"/>
    <d v="2017-06-01T00:00:00"/>
    <s v="Standard Class"/>
    <s v="TH-21235"/>
    <s v="Tiffany House"/>
    <s v="Corporate"/>
    <s v="United States"/>
    <s v="Philadelphia"/>
    <x v="9"/>
    <n v="19134"/>
    <s v="East"/>
    <s v="OFF-AP-10002082"/>
    <x v="1"/>
    <s v="Appliances"/>
    <s v="Holmes HEPA Air Purifier"/>
    <n v="34.847999999999999"/>
  </r>
  <r>
    <n v="3216"/>
    <s v="CA-2018-150189"/>
    <x v="45"/>
    <x v="141"/>
    <d v="2018-07-10T00:00:00"/>
    <s v="First Class"/>
    <s v="VG-21790"/>
    <s v="Vivek Gonzalez"/>
    <s v="Consumer"/>
    <s v="United States"/>
    <s v="San Mateo"/>
    <x v="1"/>
    <n v="94403"/>
    <s v="West"/>
    <s v="OFF-LA-10002762"/>
    <x v="1"/>
    <s v="Labels"/>
    <s v="Avery 485"/>
    <n v="75.180000000000007"/>
  </r>
  <r>
    <n v="3217"/>
    <s v="CA-2015-114433"/>
    <x v="7"/>
    <x v="8"/>
    <d v="2015-05-17T00:00:00"/>
    <s v="Standard Class"/>
    <s v="NP-18325"/>
    <s v="Naresj Patel"/>
    <s v="Consumer"/>
    <s v="United States"/>
    <s v="Oakland"/>
    <x v="1"/>
    <n v="94601"/>
    <s v="West"/>
    <s v="TEC-AC-10002800"/>
    <x v="2"/>
    <s v="Accessories"/>
    <s v="Plantronics Audio 478 Stereo USB Headset"/>
    <n v="149.97"/>
  </r>
  <r>
    <n v="3218"/>
    <s v="CA-2018-104640"/>
    <x v="0"/>
    <x v="468"/>
    <d v="2018-11-16T00:00:00"/>
    <s v="Standard Class"/>
    <s v="FH-14275"/>
    <s v="Frank Hawley"/>
    <s v="Corporate"/>
    <s v="United States"/>
    <s v="New York City"/>
    <x v="15"/>
    <n v="10024"/>
    <s v="East"/>
    <s v="OFF-BI-10003925"/>
    <x v="1"/>
    <s v="Binders"/>
    <s v="Fellowes PB300 Plastic Comb Binding Machine"/>
    <n v="931.17600000000004"/>
  </r>
  <r>
    <n v="3219"/>
    <s v="CA-2018-104640"/>
    <x v="0"/>
    <x v="468"/>
    <d v="2018-11-16T00:00:00"/>
    <s v="Standard Class"/>
    <s v="FH-14275"/>
    <s v="Frank Hawley"/>
    <s v="Corporate"/>
    <s v="United States"/>
    <s v="New York City"/>
    <x v="15"/>
    <n v="10024"/>
    <s v="East"/>
    <s v="TEC-PH-10002200"/>
    <x v="2"/>
    <s v="Phones"/>
    <s v="Aastra 6757i CT Wireless VoIP phone"/>
    <n v="430.88"/>
  </r>
  <r>
    <n v="3220"/>
    <s v="US-2016-137008"/>
    <x v="32"/>
    <x v="653"/>
    <d v="2016-10-08T00:00:00"/>
    <s v="Standard Class"/>
    <s v="JP-15460"/>
    <s v="Jennifer Patt"/>
    <s v="Corporate"/>
    <s v="United States"/>
    <s v="Lakewood"/>
    <x v="30"/>
    <n v="8701"/>
    <s v="East"/>
    <s v="OFF-PA-10001295"/>
    <x v="1"/>
    <s v="Paper"/>
    <s v="Computer Printout Paper with Letter-Trim Perforations"/>
    <n v="94.85"/>
  </r>
  <r>
    <n v="3221"/>
    <s v="US-2016-137008"/>
    <x v="32"/>
    <x v="653"/>
    <d v="2016-10-08T00:00:00"/>
    <s v="Standard Class"/>
    <s v="JP-15460"/>
    <s v="Jennifer Patt"/>
    <s v="Corporate"/>
    <s v="United States"/>
    <s v="Lakewood"/>
    <x v="30"/>
    <n v="8701"/>
    <s v="East"/>
    <s v="OFF-EN-10002500"/>
    <x v="1"/>
    <s v="Envelopes"/>
    <s v="Globe Weis Peel &amp; Seel First Class Envelopes"/>
    <n v="51.12"/>
  </r>
  <r>
    <n v="3222"/>
    <s v="US-2016-137008"/>
    <x v="32"/>
    <x v="653"/>
    <d v="2016-10-08T00:00:00"/>
    <s v="Standard Class"/>
    <s v="JP-15460"/>
    <s v="Jennifer Patt"/>
    <s v="Corporate"/>
    <s v="United States"/>
    <s v="Lakewood"/>
    <x v="30"/>
    <n v="8701"/>
    <s v="East"/>
    <s v="TEC-AC-10000892"/>
    <x v="2"/>
    <s v="Accessories"/>
    <s v="NETGEAR N750 Dual Band Wi-Fi Gigabit Router"/>
    <n v="90"/>
  </r>
  <r>
    <n v="3223"/>
    <s v="CA-2015-108189"/>
    <x v="10"/>
    <x v="852"/>
    <d v="2015-10-05T00:00:00"/>
    <s v="First Class"/>
    <s v="ES-14080"/>
    <s v="Erin Smith"/>
    <s v="Corporate"/>
    <s v="United States"/>
    <s v="Tempe"/>
    <x v="16"/>
    <n v="85281"/>
    <s v="West"/>
    <s v="OFF-PA-10001838"/>
    <x v="1"/>
    <s v="Paper"/>
    <s v="Adams Telephone Message Book W/Dividers/Space For Phone Numbers, 5 1/4&quot;X8 1/2&quot;, 300/Messages"/>
    <n v="9.4079999999999995"/>
  </r>
  <r>
    <n v="3224"/>
    <s v="CA-2015-108189"/>
    <x v="10"/>
    <x v="852"/>
    <d v="2015-10-05T00:00:00"/>
    <s v="First Class"/>
    <s v="ES-14080"/>
    <s v="Erin Smith"/>
    <s v="Corporate"/>
    <s v="United States"/>
    <s v="Tempe"/>
    <x v="16"/>
    <n v="85281"/>
    <s v="West"/>
    <s v="OFF-FA-10000735"/>
    <x v="1"/>
    <s v="Fasteners"/>
    <s v="Staples"/>
    <n v="4.6719999999999997"/>
  </r>
  <r>
    <n v="3225"/>
    <s v="CA-2015-108189"/>
    <x v="10"/>
    <x v="852"/>
    <d v="2015-10-05T00:00:00"/>
    <s v="First Class"/>
    <s v="ES-14080"/>
    <s v="Erin Smith"/>
    <s v="Corporate"/>
    <s v="United States"/>
    <s v="Tempe"/>
    <x v="16"/>
    <n v="85281"/>
    <s v="West"/>
    <s v="TEC-PH-10001760"/>
    <x v="2"/>
    <s v="Phones"/>
    <s v="Bose SoundLink Bluetooth Speaker"/>
    <n v="318.39999999999998"/>
  </r>
  <r>
    <n v="3226"/>
    <s v="CA-2015-108189"/>
    <x v="10"/>
    <x v="852"/>
    <d v="2015-10-05T00:00:00"/>
    <s v="First Class"/>
    <s v="ES-14080"/>
    <s v="Erin Smith"/>
    <s v="Corporate"/>
    <s v="United States"/>
    <s v="Tempe"/>
    <x v="16"/>
    <n v="85281"/>
    <s v="West"/>
    <s v="OFF-EN-10004846"/>
    <x v="1"/>
    <s v="Envelopes"/>
    <s v="Letter or Legal Size Expandable Poly String Tie Envelopes"/>
    <n v="12.768000000000001"/>
  </r>
  <r>
    <n v="3227"/>
    <s v="CA-2015-108189"/>
    <x v="10"/>
    <x v="852"/>
    <d v="2015-10-05T00:00:00"/>
    <s v="First Class"/>
    <s v="ES-14080"/>
    <s v="Erin Smith"/>
    <s v="Corporate"/>
    <s v="United States"/>
    <s v="Tempe"/>
    <x v="16"/>
    <n v="85281"/>
    <s v="West"/>
    <s v="OFF-SU-10003567"/>
    <x v="1"/>
    <s v="Supplies"/>
    <s v="Stiletto Hand Letter Openers"/>
    <n v="15.36"/>
  </r>
  <r>
    <n v="3228"/>
    <s v="CA-2015-108189"/>
    <x v="10"/>
    <x v="852"/>
    <d v="2015-10-05T00:00:00"/>
    <s v="First Class"/>
    <s v="ES-14080"/>
    <s v="Erin Smith"/>
    <s v="Corporate"/>
    <s v="United States"/>
    <s v="Tempe"/>
    <x v="16"/>
    <n v="85281"/>
    <s v="West"/>
    <s v="TEC-PH-10001557"/>
    <x v="2"/>
    <s v="Phones"/>
    <s v="Pyle PMP37LED"/>
    <n v="230.376"/>
  </r>
  <r>
    <n v="3229"/>
    <s v="CA-2015-108189"/>
    <x v="10"/>
    <x v="852"/>
    <d v="2015-10-05T00:00:00"/>
    <s v="First Class"/>
    <s v="ES-14080"/>
    <s v="Erin Smith"/>
    <s v="Corporate"/>
    <s v="United States"/>
    <s v="Tempe"/>
    <x v="16"/>
    <n v="85281"/>
    <s v="West"/>
    <s v="TEC-AC-10003038"/>
    <x v="2"/>
    <s v="Accessories"/>
    <s v="Kingston Digital DataTraveler 16GB USB 2.0"/>
    <n v="7.16"/>
  </r>
  <r>
    <n v="3230"/>
    <s v="CA-2015-154641"/>
    <x v="42"/>
    <x v="430"/>
    <d v="2015-08-16T00:00:00"/>
    <s v="Standard Class"/>
    <s v="KL-16645"/>
    <s v="Ken Lonsdale"/>
    <s v="Consumer"/>
    <s v="United States"/>
    <s v="New York City"/>
    <x v="15"/>
    <n v="10035"/>
    <s v="East"/>
    <s v="OFF-ST-10004459"/>
    <x v="1"/>
    <s v="Storage"/>
    <s v="Tennsco Single-Tier Lockers"/>
    <n v="375.34"/>
  </r>
  <r>
    <n v="3231"/>
    <s v="CA-2018-131625"/>
    <x v="8"/>
    <x v="853"/>
    <d v="2018-09-05T00:00:00"/>
    <s v="Second Class"/>
    <s v="BN-11515"/>
    <s v="Bradley Nguyen"/>
    <s v="Consumer"/>
    <s v="United States"/>
    <s v="New York City"/>
    <x v="15"/>
    <n v="10009"/>
    <s v="East"/>
    <s v="FUR-FU-10004960"/>
    <x v="0"/>
    <s v="Furnishings"/>
    <s v="Seth Thomas 12&quot; Clock w/ Goldtone Case"/>
    <n v="114.9"/>
  </r>
  <r>
    <n v="3232"/>
    <s v="US-2018-156356"/>
    <x v="3"/>
    <x v="513"/>
    <d v="2018-04-22T00:00:00"/>
    <s v="Standard Class"/>
    <s v="ND-18370"/>
    <s v="Natalie DeCherney"/>
    <s v="Consumer"/>
    <s v="United States"/>
    <s v="Houston"/>
    <x v="5"/>
    <n v="77095"/>
    <s v="Central"/>
    <s v="OFF-BI-10000632"/>
    <x v="1"/>
    <s v="Binders"/>
    <s v="Satellite Sectional Post Binders"/>
    <n v="26.045999999999999"/>
  </r>
  <r>
    <n v="3233"/>
    <s v="US-2018-156356"/>
    <x v="3"/>
    <x v="513"/>
    <d v="2018-04-22T00:00:00"/>
    <s v="Standard Class"/>
    <s v="ND-18370"/>
    <s v="Natalie DeCherney"/>
    <s v="Consumer"/>
    <s v="United States"/>
    <s v="Houston"/>
    <x v="5"/>
    <n v="77095"/>
    <s v="Central"/>
    <s v="OFF-BI-10001107"/>
    <x v="1"/>
    <s v="Binders"/>
    <s v="GBC White Gloss Covers, Plain Front"/>
    <n v="2.8959999999999999"/>
  </r>
  <r>
    <n v="3234"/>
    <s v="US-2018-156356"/>
    <x v="3"/>
    <x v="513"/>
    <d v="2018-04-22T00:00:00"/>
    <s v="Standard Class"/>
    <s v="ND-18370"/>
    <s v="Natalie DeCherney"/>
    <s v="Consumer"/>
    <s v="United States"/>
    <s v="Houston"/>
    <x v="5"/>
    <n v="77095"/>
    <s v="Central"/>
    <s v="OFF-ST-10002301"/>
    <x v="1"/>
    <s v="Storage"/>
    <s v="Tennsco Commercial Shelving"/>
    <n v="32.543999999999997"/>
  </r>
  <r>
    <n v="3235"/>
    <s v="CA-2017-138933"/>
    <x v="18"/>
    <x v="423"/>
    <d v="2017-04-27T00:00:00"/>
    <s v="First Class"/>
    <s v="JL-15130"/>
    <s v="Jack Lebron"/>
    <s v="Consumer"/>
    <s v="United States"/>
    <s v="Riverside"/>
    <x v="1"/>
    <n v="92503"/>
    <s v="West"/>
    <s v="OFF-BI-10003355"/>
    <x v="1"/>
    <s v="Binders"/>
    <s v="Cardinal Holdit Business Card Pockets"/>
    <n v="3.984"/>
  </r>
  <r>
    <n v="3236"/>
    <s v="CA-2017-140746"/>
    <x v="11"/>
    <x v="804"/>
    <d v="2017-01-15T00:00:00"/>
    <s v="Same Day"/>
    <s v="RC-19825"/>
    <s v="Roy Collins"/>
    <s v="Consumer"/>
    <s v="United States"/>
    <s v="Fairfield"/>
    <x v="29"/>
    <n v="6824"/>
    <s v="East"/>
    <s v="FUR-TA-10002903"/>
    <x v="0"/>
    <s v="Tables"/>
    <s v="Bevis Round Bullnose 29&quot; High Table Top"/>
    <n v="181.797"/>
  </r>
  <r>
    <n v="3237"/>
    <s v="CA-2017-146836"/>
    <x v="20"/>
    <x v="440"/>
    <d v="2017-05-02T00:00:00"/>
    <s v="Same Day"/>
    <s v="CC-12475"/>
    <s v="Cindy Chapman"/>
    <s v="Consumer"/>
    <s v="United States"/>
    <s v="New York City"/>
    <x v="15"/>
    <n v="10024"/>
    <s v="East"/>
    <s v="OFF-ST-10001580"/>
    <x v="1"/>
    <s v="Storage"/>
    <s v="Super Decoflex Portable Personal File"/>
    <n v="44.94"/>
  </r>
  <r>
    <n v="3238"/>
    <s v="CA-2017-146836"/>
    <x v="20"/>
    <x v="440"/>
    <d v="2017-05-02T00:00:00"/>
    <s v="Same Day"/>
    <s v="CC-12475"/>
    <s v="Cindy Chapman"/>
    <s v="Consumer"/>
    <s v="United States"/>
    <s v="New York City"/>
    <x v="15"/>
    <n v="10024"/>
    <s v="East"/>
    <s v="OFF-BI-10000315"/>
    <x v="1"/>
    <s v="Binders"/>
    <s v="Poly Designer Cover &amp; Back"/>
    <n v="45.576000000000001"/>
  </r>
  <r>
    <n v="3239"/>
    <s v="US-2017-127971"/>
    <x v="26"/>
    <x v="73"/>
    <d v="2017-11-27T00:00:00"/>
    <s v="Standard Class"/>
    <s v="DW-13195"/>
    <s v="David Wiener"/>
    <s v="Corporate"/>
    <s v="United States"/>
    <s v="Houston"/>
    <x v="5"/>
    <n v="77095"/>
    <s v="Central"/>
    <s v="FUR-CH-10003774"/>
    <x v="0"/>
    <s v="Chairs"/>
    <s v="Global Wood Trimmed Manager's Task Chair, Khaki"/>
    <n v="318.43"/>
  </r>
  <r>
    <n v="3240"/>
    <s v="US-2017-127971"/>
    <x v="26"/>
    <x v="73"/>
    <d v="2017-11-27T00:00:00"/>
    <s v="Standard Class"/>
    <s v="DW-13195"/>
    <s v="David Wiener"/>
    <s v="Corporate"/>
    <s v="United States"/>
    <s v="Houston"/>
    <x v="5"/>
    <n v="77095"/>
    <s v="Central"/>
    <s v="TEC-PH-10003095"/>
    <x v="2"/>
    <s v="Phones"/>
    <s v="Samsung HM1900 Bluetooth Headset"/>
    <n v="122.92"/>
  </r>
  <r>
    <n v="3241"/>
    <s v="US-2017-127971"/>
    <x v="26"/>
    <x v="73"/>
    <d v="2017-11-27T00:00:00"/>
    <s v="Standard Class"/>
    <s v="DW-13195"/>
    <s v="David Wiener"/>
    <s v="Corporate"/>
    <s v="United States"/>
    <s v="Houston"/>
    <x v="5"/>
    <n v="77095"/>
    <s v="Central"/>
    <s v="FUR-FU-10000023"/>
    <x v="0"/>
    <s v="Furnishings"/>
    <s v="Eldon Wave Desk Accessories"/>
    <n v="7.0679999999999996"/>
  </r>
  <r>
    <n v="3242"/>
    <s v="US-2017-140809"/>
    <x v="31"/>
    <x v="854"/>
    <d v="2017-02-03T00:00:00"/>
    <s v="First Class"/>
    <s v="CK-12760"/>
    <s v="Cyma Kinney"/>
    <s v="Corporate"/>
    <s v="United States"/>
    <s v="Arlington"/>
    <x v="17"/>
    <n v="22204"/>
    <s v="South"/>
    <s v="OFF-ST-10002214"/>
    <x v="1"/>
    <s v="Storage"/>
    <s v="X-Rack File for Hanging Folders"/>
    <n v="56.45"/>
  </r>
  <r>
    <n v="3243"/>
    <s v="CA-2018-114524"/>
    <x v="48"/>
    <x v="185"/>
    <d v="2018-04-05T00:00:00"/>
    <s v="Second Class"/>
    <s v="EG-13900"/>
    <s v="Emily Grady"/>
    <s v="Consumer"/>
    <s v="United States"/>
    <s v="Chicago"/>
    <x v="10"/>
    <n v="60623"/>
    <s v="Central"/>
    <s v="OFF-BI-10002799"/>
    <x v="1"/>
    <s v="Binders"/>
    <s v="SlimView Poly Binder, 3/8&quot;"/>
    <n v="13.468"/>
  </r>
  <r>
    <n v="3244"/>
    <s v="CA-2018-113355"/>
    <x v="5"/>
    <x v="96"/>
    <d v="2018-12-05T00:00:00"/>
    <s v="Standard Class"/>
    <s v="SJ-20215"/>
    <s v="Sarah Jordon"/>
    <s v="Consumer"/>
    <s v="United States"/>
    <s v="Grand Prairie"/>
    <x v="5"/>
    <n v="75051"/>
    <s v="Central"/>
    <s v="TEC-PH-10004912"/>
    <x v="2"/>
    <s v="Phones"/>
    <s v="Cisco SPA112 2 Port Phone Adapter"/>
    <n v="219.8"/>
  </r>
  <r>
    <n v="3245"/>
    <s v="CA-2018-113355"/>
    <x v="5"/>
    <x v="96"/>
    <d v="2018-12-05T00:00:00"/>
    <s v="Standard Class"/>
    <s v="SJ-20215"/>
    <s v="Sarah Jordon"/>
    <s v="Consumer"/>
    <s v="United States"/>
    <s v="Grand Prairie"/>
    <x v="5"/>
    <n v="75051"/>
    <s v="Central"/>
    <s v="FUR-CH-10002602"/>
    <x v="0"/>
    <s v="Chairs"/>
    <s v="DMI Arturo Collection Mission-style Design Wood Chair"/>
    <n v="317.05799999999999"/>
  </r>
  <r>
    <n v="3246"/>
    <s v="US-2018-140907"/>
    <x v="19"/>
    <x v="389"/>
    <d v="2018-12-12T00:00:00"/>
    <s v="Second Class"/>
    <s v="BP-11185"/>
    <s v="Ben Peterman"/>
    <s v="Corporate"/>
    <s v="United States"/>
    <s v="Seattle"/>
    <x v="4"/>
    <n v="98103"/>
    <s v="West"/>
    <s v="TEC-AC-10004510"/>
    <x v="2"/>
    <s v="Accessories"/>
    <s v="Logitech Desktop MK120 Mouse and keyboard Combo"/>
    <n v="49.08"/>
  </r>
  <r>
    <n v="3247"/>
    <s v="US-2018-140907"/>
    <x v="19"/>
    <x v="389"/>
    <d v="2018-12-12T00:00:00"/>
    <s v="Second Class"/>
    <s v="BP-11185"/>
    <s v="Ben Peterman"/>
    <s v="Corporate"/>
    <s v="United States"/>
    <s v="Seattle"/>
    <x v="4"/>
    <n v="98103"/>
    <s v="West"/>
    <s v="OFF-ST-10000060"/>
    <x v="1"/>
    <s v="Storage"/>
    <s v="Fellowes Bankers Box Staxonsteel Drawer File/Stacking System"/>
    <n v="324.89999999999998"/>
  </r>
  <r>
    <n v="3248"/>
    <s v="US-2018-140907"/>
    <x v="19"/>
    <x v="389"/>
    <d v="2018-12-12T00:00:00"/>
    <s v="Second Class"/>
    <s v="BP-11185"/>
    <s v="Ben Peterman"/>
    <s v="Corporate"/>
    <s v="United States"/>
    <s v="Seattle"/>
    <x v="4"/>
    <n v="98103"/>
    <s v="West"/>
    <s v="OFF-AR-10000799"/>
    <x v="1"/>
    <s v="Art"/>
    <s v="Col-Erase Pencils with Erasers"/>
    <n v="18.239999999999998"/>
  </r>
  <r>
    <n v="3249"/>
    <s v="CA-2017-159730"/>
    <x v="12"/>
    <x v="42"/>
    <d v="2017-09-21T00:00:00"/>
    <s v="Standard Class"/>
    <s v="SJ-20125"/>
    <s v="Sanjit Jacobs"/>
    <s v="Home Office"/>
    <s v="United States"/>
    <s v="Seattle"/>
    <x v="4"/>
    <n v="98103"/>
    <s v="West"/>
    <s v="FUR-CH-10004875"/>
    <x v="0"/>
    <s v="Chairs"/>
    <s v="Harbour Creations 67200 Series Stacking Chairs"/>
    <n v="113.88800000000001"/>
  </r>
  <r>
    <n v="3250"/>
    <s v="CA-2017-159730"/>
    <x v="12"/>
    <x v="42"/>
    <d v="2017-09-21T00:00:00"/>
    <s v="Standard Class"/>
    <s v="SJ-20125"/>
    <s v="Sanjit Jacobs"/>
    <s v="Home Office"/>
    <s v="United States"/>
    <s v="Seattle"/>
    <x v="4"/>
    <n v="98103"/>
    <s v="West"/>
    <s v="TEC-PH-10002085"/>
    <x v="2"/>
    <s v="Phones"/>
    <s v="Clarity 53712"/>
    <n v="105.584"/>
  </r>
  <r>
    <n v="3251"/>
    <s v="CA-2017-157868"/>
    <x v="33"/>
    <x v="443"/>
    <d v="2017-12-29T00:00:00"/>
    <s v="Standard Class"/>
    <s v="MC-17590"/>
    <s v="Matt Collister"/>
    <s v="Corporate"/>
    <s v="United States"/>
    <s v="Grand Rapids"/>
    <x v="12"/>
    <n v="49505"/>
    <s v="Central"/>
    <s v="OFF-FA-10000992"/>
    <x v="1"/>
    <s v="Fasteners"/>
    <s v="Acco Clips to Go Binder Clips, 24 Clips in Two Sizes"/>
    <n v="24.85"/>
  </r>
  <r>
    <n v="3252"/>
    <s v="CA-2018-119389"/>
    <x v="3"/>
    <x v="827"/>
    <d v="2018-04-19T00:00:00"/>
    <s v="First Class"/>
    <s v="BG-11740"/>
    <s v="Bruce Geld"/>
    <s v="Consumer"/>
    <s v="United States"/>
    <s v="Philadelphia"/>
    <x v="9"/>
    <n v="19120"/>
    <s v="East"/>
    <s v="FUR-FU-10001473"/>
    <x v="0"/>
    <s v="Furnishings"/>
    <s v="Eldon Executive Woodline II Desk Accessories, Mahogany"/>
    <n v="60.311999999999998"/>
  </r>
  <r>
    <n v="3253"/>
    <s v="CA-2018-110373"/>
    <x v="16"/>
    <x v="855"/>
    <d v="2018-10-30T00:00:00"/>
    <s v="Second Class"/>
    <s v="MA-17560"/>
    <s v="Matt Abelman"/>
    <s v="Home Office"/>
    <s v="United States"/>
    <s v="Chicago"/>
    <x v="10"/>
    <n v="60610"/>
    <s v="Central"/>
    <s v="OFF-AR-10003045"/>
    <x v="1"/>
    <s v="Art"/>
    <s v="Prang Colored Pencils"/>
    <n v="7.056"/>
  </r>
  <r>
    <n v="3254"/>
    <s v="CA-2018-110373"/>
    <x v="16"/>
    <x v="855"/>
    <d v="2018-10-30T00:00:00"/>
    <s v="Second Class"/>
    <s v="MA-17560"/>
    <s v="Matt Abelman"/>
    <s v="Home Office"/>
    <s v="United States"/>
    <s v="Chicago"/>
    <x v="10"/>
    <n v="60610"/>
    <s v="Central"/>
    <s v="TEC-PH-10001536"/>
    <x v="2"/>
    <s v="Phones"/>
    <s v="Spigen Samsung Galaxy S5 Case Wallet"/>
    <n v="27.184000000000001"/>
  </r>
  <r>
    <n v="3255"/>
    <s v="CA-2017-155474"/>
    <x v="38"/>
    <x v="630"/>
    <d v="2017-07-14T00:00:00"/>
    <s v="Standard Class"/>
    <s v="CC-12220"/>
    <s v="Chris Cortes"/>
    <s v="Consumer"/>
    <s v="United States"/>
    <s v="Seattle"/>
    <x v="4"/>
    <n v="98105"/>
    <s v="West"/>
    <s v="TEC-PH-10001580"/>
    <x v="2"/>
    <s v="Phones"/>
    <s v="Logitech Mobile Speakerphone P710e -Â speaker phone"/>
    <n v="107.98399999999999"/>
  </r>
  <r>
    <n v="3256"/>
    <s v="CA-2017-155474"/>
    <x v="38"/>
    <x v="630"/>
    <d v="2017-07-14T00:00:00"/>
    <s v="Standard Class"/>
    <s v="CC-12220"/>
    <s v="Chris Cortes"/>
    <s v="Consumer"/>
    <s v="United States"/>
    <s v="Seattle"/>
    <x v="4"/>
    <n v="98105"/>
    <s v="West"/>
    <s v="OFF-BI-10004209"/>
    <x v="1"/>
    <s v="Binders"/>
    <s v="Fellowes Twister Kit, Gray/Clear, 3/pkg"/>
    <n v="19.295999999999999"/>
  </r>
  <r>
    <n v="3257"/>
    <s v="CA-2016-155453"/>
    <x v="42"/>
    <x v="101"/>
    <d v="2016-08-14T00:00:00"/>
    <s v="Standard Class"/>
    <s v="RA-19885"/>
    <s v="Ruben Ausman"/>
    <s v="Corporate"/>
    <s v="United States"/>
    <s v="Jacksonville"/>
    <x v="2"/>
    <n v="32216"/>
    <s v="South"/>
    <s v="OFF-LA-10001613"/>
    <x v="1"/>
    <s v="Labels"/>
    <s v="Avery File Folder Labels"/>
    <n v="4.6079999999999997"/>
  </r>
  <r>
    <n v="3258"/>
    <s v="US-2017-161844"/>
    <x v="4"/>
    <x v="10"/>
    <d v="2017-12-14T00:00:00"/>
    <s v="Second Class"/>
    <s v="DK-12835"/>
    <s v="Damala Kotsonis"/>
    <s v="Corporate"/>
    <s v="United States"/>
    <s v="Franklin"/>
    <x v="18"/>
    <n v="37064"/>
    <s v="South"/>
    <s v="FUR-TA-10001676"/>
    <x v="0"/>
    <s v="Tables"/>
    <s v="Hon 61000 Series Interactive Training Tables"/>
    <n v="79.974000000000004"/>
  </r>
  <r>
    <n v="3259"/>
    <s v="US-2017-161844"/>
    <x v="4"/>
    <x v="10"/>
    <d v="2017-12-14T00:00:00"/>
    <s v="Second Class"/>
    <s v="DK-12835"/>
    <s v="Damala Kotsonis"/>
    <s v="Corporate"/>
    <s v="United States"/>
    <s v="Franklin"/>
    <x v="18"/>
    <n v="37064"/>
    <s v="South"/>
    <s v="OFF-BI-10003712"/>
    <x v="1"/>
    <s v="Binders"/>
    <s v="Acco Pressboard Covers with Storage Hooks, 14 7/8&quot; x 11&quot;, Light Blue"/>
    <n v="2.9460000000000002"/>
  </r>
  <r>
    <n v="3260"/>
    <s v="US-2017-162103"/>
    <x v="6"/>
    <x v="373"/>
    <d v="2017-11-17T00:00:00"/>
    <s v="Standard Class"/>
    <s v="LB-16795"/>
    <s v="Laurel Beltran"/>
    <s v="Home Office"/>
    <s v="United States"/>
    <s v="Highland Park"/>
    <x v="10"/>
    <n v="60035"/>
    <s v="Central"/>
    <s v="OFF-BI-10000285"/>
    <x v="1"/>
    <s v="Binders"/>
    <s v="XtraLife ClearVue Slant-D Ring Binders by Cardinal"/>
    <n v="3.1360000000000001"/>
  </r>
  <r>
    <n v="3261"/>
    <s v="CA-2015-151554"/>
    <x v="6"/>
    <x v="687"/>
    <d v="2015-11-15T00:00:00"/>
    <s v="First Class"/>
    <s v="CM-11815"/>
    <s v="Candace McMahon"/>
    <s v="Corporate"/>
    <s v="United States"/>
    <s v="Pasadena"/>
    <x v="5"/>
    <n v="77506"/>
    <s v="Central"/>
    <s v="OFF-PA-10004609"/>
    <x v="1"/>
    <s v="Paper"/>
    <s v="Xerox 221"/>
    <n v="20.736000000000001"/>
  </r>
  <r>
    <n v="3262"/>
    <s v="CA-2015-140662"/>
    <x v="26"/>
    <x v="664"/>
    <d v="2015-11-19T00:00:00"/>
    <s v="First Class"/>
    <s v="TS-21205"/>
    <s v="Thomas Seio"/>
    <s v="Corporate"/>
    <s v="United States"/>
    <s v="San Francisco"/>
    <x v="1"/>
    <n v="94109"/>
    <s v="West"/>
    <s v="TEC-AC-10001314"/>
    <x v="2"/>
    <s v="Accessories"/>
    <s v="Case Logic 2.4GHz Wireless Keyboard"/>
    <n v="99.98"/>
  </r>
  <r>
    <n v="3263"/>
    <s v="CA-2015-140662"/>
    <x v="26"/>
    <x v="664"/>
    <d v="2015-11-19T00:00:00"/>
    <s v="First Class"/>
    <s v="TS-21205"/>
    <s v="Thomas Seio"/>
    <s v="Corporate"/>
    <s v="United States"/>
    <s v="San Francisco"/>
    <x v="1"/>
    <n v="94109"/>
    <s v="West"/>
    <s v="OFF-PA-10003395"/>
    <x v="1"/>
    <s v="Paper"/>
    <s v="Xerox 1941"/>
    <n v="733.95"/>
  </r>
  <r>
    <n v="3264"/>
    <s v="CA-2015-140662"/>
    <x v="26"/>
    <x v="664"/>
    <d v="2015-11-19T00:00:00"/>
    <s v="First Class"/>
    <s v="TS-21205"/>
    <s v="Thomas Seio"/>
    <s v="Corporate"/>
    <s v="United States"/>
    <s v="San Francisco"/>
    <x v="1"/>
    <n v="94109"/>
    <s v="West"/>
    <s v="OFF-AP-10001242"/>
    <x v="1"/>
    <s v="Appliances"/>
    <s v="APC 7 Outlet Network SurgeArrest Surge Protector"/>
    <n v="241.44"/>
  </r>
  <r>
    <n v="3265"/>
    <s v="CA-2017-122518"/>
    <x v="52"/>
    <x v="758"/>
    <d v="2017-03-08T00:00:00"/>
    <s v="Second Class"/>
    <s v="RF-19345"/>
    <s v="Randy Ferguson"/>
    <s v="Corporate"/>
    <s v="United States"/>
    <s v="Miami"/>
    <x v="2"/>
    <n v="33180"/>
    <s v="South"/>
    <s v="OFF-LA-10001641"/>
    <x v="1"/>
    <s v="Labels"/>
    <s v="Avery 518"/>
    <n v="10.08"/>
  </r>
  <r>
    <n v="3266"/>
    <s v="US-2015-126571"/>
    <x v="2"/>
    <x v="856"/>
    <d v="2015-10-15T00:00:00"/>
    <s v="Standard Class"/>
    <s v="JF-15565"/>
    <s v="Jill Fjeld"/>
    <s v="Consumer"/>
    <s v="United States"/>
    <s v="Philadelphia"/>
    <x v="9"/>
    <n v="19120"/>
    <s v="East"/>
    <s v="OFF-ST-10003816"/>
    <x v="1"/>
    <s v="Storage"/>
    <s v="Fellowes High-Stak Drawer Files"/>
    <n v="281.904"/>
  </r>
  <r>
    <n v="3267"/>
    <s v="US-2015-126571"/>
    <x v="2"/>
    <x v="856"/>
    <d v="2015-10-15T00:00:00"/>
    <s v="Standard Class"/>
    <s v="JF-15565"/>
    <s v="Jill Fjeld"/>
    <s v="Consumer"/>
    <s v="United States"/>
    <s v="Philadelphia"/>
    <x v="9"/>
    <n v="19120"/>
    <s v="East"/>
    <s v="OFF-EN-10002230"/>
    <x v="1"/>
    <s v="Envelopes"/>
    <s v="Airmail Envelopes"/>
    <n v="201.43199999999999"/>
  </r>
  <r>
    <n v="3268"/>
    <s v="CA-2015-143840"/>
    <x v="49"/>
    <x v="857"/>
    <d v="2015-05-29T00:00:00"/>
    <s v="Standard Class"/>
    <s v="EH-14185"/>
    <s v="Evan Henry"/>
    <s v="Consumer"/>
    <s v="United States"/>
    <s v="Decatur"/>
    <x v="19"/>
    <n v="35601"/>
    <s v="South"/>
    <s v="TEC-PH-10002660"/>
    <x v="2"/>
    <s v="Phones"/>
    <s v="Nortel Networks T7316 E Nt8 B27"/>
    <n v="135.97999999999999"/>
  </r>
  <r>
    <n v="3269"/>
    <s v="CA-2015-143840"/>
    <x v="49"/>
    <x v="857"/>
    <d v="2015-05-29T00:00:00"/>
    <s v="Standard Class"/>
    <s v="EH-14185"/>
    <s v="Evan Henry"/>
    <s v="Consumer"/>
    <s v="United States"/>
    <s v="Decatur"/>
    <x v="19"/>
    <n v="35601"/>
    <s v="South"/>
    <s v="TEC-PH-10003171"/>
    <x v="2"/>
    <s v="Phones"/>
    <s v="Plantronics Encore H101 Dual EarpiecesÂ Headset"/>
    <n v="44.95"/>
  </r>
  <r>
    <n v="3270"/>
    <s v="CA-2015-115980"/>
    <x v="9"/>
    <x v="858"/>
    <d v="2015-07-19T00:00:00"/>
    <s v="Standard Class"/>
    <s v="VW-21775"/>
    <s v="Victoria Wilson"/>
    <s v="Corporate"/>
    <s v="United States"/>
    <s v="Sioux Falls"/>
    <x v="44"/>
    <n v="57103"/>
    <s v="Central"/>
    <s v="TEC-AC-10003709"/>
    <x v="2"/>
    <s v="Accessories"/>
    <s v="Maxell 4.7GB DVD-R 5/Pack"/>
    <n v="2.97"/>
  </r>
  <r>
    <n v="3271"/>
    <s v="CA-2015-115980"/>
    <x v="9"/>
    <x v="858"/>
    <d v="2015-07-19T00:00:00"/>
    <s v="Standard Class"/>
    <s v="VW-21775"/>
    <s v="Victoria Wilson"/>
    <s v="Corporate"/>
    <s v="United States"/>
    <s v="Sioux Falls"/>
    <x v="44"/>
    <n v="57103"/>
    <s v="Central"/>
    <s v="OFF-FA-10000304"/>
    <x v="1"/>
    <s v="Fasteners"/>
    <s v="Advantus Push Pins"/>
    <n v="6.54"/>
  </r>
  <r>
    <n v="3272"/>
    <s v="CA-2016-155145"/>
    <x v="13"/>
    <x v="17"/>
    <d v="2016-12-29T00:00:00"/>
    <s v="Second Class"/>
    <s v="KN-16450"/>
    <s v="Kean Nguyen"/>
    <s v="Corporate"/>
    <s v="United States"/>
    <s v="Visalia"/>
    <x v="1"/>
    <n v="93277"/>
    <s v="West"/>
    <s v="TEC-AC-10003709"/>
    <x v="2"/>
    <s v="Accessories"/>
    <s v="Maxell 4.7GB DVD-R 5/Pack"/>
    <n v="7.92"/>
  </r>
  <r>
    <n v="3273"/>
    <s v="CA-2016-146038"/>
    <x v="40"/>
    <x v="97"/>
    <d v="2016-02-16T00:00:00"/>
    <s v="Standard Class"/>
    <s v="SJ-20215"/>
    <s v="Sarah Jordon"/>
    <s v="Consumer"/>
    <s v="United States"/>
    <s v="Los Angeles"/>
    <x v="1"/>
    <n v="90049"/>
    <s v="West"/>
    <s v="FUR-CH-10002774"/>
    <x v="0"/>
    <s v="Chairs"/>
    <s v="Global Deluxe Stacking Chair, Gray"/>
    <n v="203.92"/>
  </r>
  <r>
    <n v="3274"/>
    <s v="CA-2018-133865"/>
    <x v="35"/>
    <x v="540"/>
    <d v="2018-05-12T00:00:00"/>
    <s v="Standard Class"/>
    <s v="PS-19045"/>
    <s v="Penelope Sewall"/>
    <s v="Home Office"/>
    <s v="United States"/>
    <s v="Los Angeles"/>
    <x v="1"/>
    <n v="90032"/>
    <s v="West"/>
    <s v="TEC-CO-10001046"/>
    <x v="2"/>
    <s v="Copiers"/>
    <s v="Canon Imageclass D680 Copier / Fax"/>
    <n v="3359.9520000000002"/>
  </r>
  <r>
    <n v="3275"/>
    <s v="CA-2018-116358"/>
    <x v="28"/>
    <x v="808"/>
    <d v="2018-11-06T00:00:00"/>
    <s v="Standard Class"/>
    <s v="KM-16225"/>
    <s v="Kalyca Meade"/>
    <s v="Corporate"/>
    <s v="United States"/>
    <s v="Overland Park"/>
    <x v="41"/>
    <n v="66212"/>
    <s v="Central"/>
    <s v="OFF-FA-10003495"/>
    <x v="1"/>
    <s v="Fasteners"/>
    <s v="Staples"/>
    <n v="18.239999999999998"/>
  </r>
  <r>
    <n v="3276"/>
    <s v="CA-2018-116358"/>
    <x v="28"/>
    <x v="808"/>
    <d v="2018-11-06T00:00:00"/>
    <s v="Standard Class"/>
    <s v="KM-16225"/>
    <s v="Kalyca Meade"/>
    <s v="Corporate"/>
    <s v="United States"/>
    <s v="Overland Park"/>
    <x v="41"/>
    <n v="66212"/>
    <s v="Central"/>
    <s v="OFF-AR-10004685"/>
    <x v="1"/>
    <s v="Art"/>
    <s v="Binney &amp; Smith Crayola Metallic Colored Pencils, 8-Color Set"/>
    <n v="27.78"/>
  </r>
  <r>
    <n v="3277"/>
    <s v="CA-2015-102988"/>
    <x v="29"/>
    <x v="267"/>
    <d v="2015-04-09T00:00:00"/>
    <s v="Second Class"/>
    <s v="GM-14695"/>
    <s v="Greg Maxwell"/>
    <s v="Corporate"/>
    <s v="United States"/>
    <s v="Alexandria"/>
    <x v="17"/>
    <n v="22304"/>
    <s v="South"/>
    <s v="OFF-AR-10004757"/>
    <x v="1"/>
    <s v="Art"/>
    <s v="Crayola Colored Pencils"/>
    <n v="22.96"/>
  </r>
  <r>
    <n v="3278"/>
    <s v="CA-2015-102988"/>
    <x v="29"/>
    <x v="267"/>
    <d v="2015-04-09T00:00:00"/>
    <s v="Second Class"/>
    <s v="GM-14695"/>
    <s v="Greg Maxwell"/>
    <s v="Corporate"/>
    <s v="United States"/>
    <s v="Alexandria"/>
    <x v="17"/>
    <n v="22304"/>
    <s v="South"/>
    <s v="TEC-PH-10001615"/>
    <x v="2"/>
    <s v="Phones"/>
    <s v="AT&amp;T CL82213"/>
    <n v="28.99"/>
  </r>
  <r>
    <n v="3279"/>
    <s v="CA-2015-102988"/>
    <x v="29"/>
    <x v="267"/>
    <d v="2015-04-09T00:00:00"/>
    <s v="Second Class"/>
    <s v="GM-14695"/>
    <s v="Greg Maxwell"/>
    <s v="Corporate"/>
    <s v="United States"/>
    <s v="Alexandria"/>
    <x v="17"/>
    <n v="22304"/>
    <s v="South"/>
    <s v="OFF-PA-10003349"/>
    <x v="1"/>
    <s v="Paper"/>
    <s v="Xerox 1957"/>
    <n v="12.96"/>
  </r>
  <r>
    <n v="3280"/>
    <s v="CA-2015-102988"/>
    <x v="29"/>
    <x v="267"/>
    <d v="2015-04-09T00:00:00"/>
    <s v="Second Class"/>
    <s v="GM-14695"/>
    <s v="Greg Maxwell"/>
    <s v="Corporate"/>
    <s v="United States"/>
    <s v="Alexandria"/>
    <x v="17"/>
    <n v="22304"/>
    <s v="South"/>
    <s v="OFF-AR-10000127"/>
    <x v="1"/>
    <s v="Art"/>
    <s v="Newell 321"/>
    <n v="22.96"/>
  </r>
  <r>
    <n v="3281"/>
    <s v="CA-2015-102988"/>
    <x v="29"/>
    <x v="267"/>
    <d v="2015-04-09T00:00:00"/>
    <s v="Second Class"/>
    <s v="GM-14695"/>
    <s v="Greg Maxwell"/>
    <s v="Corporate"/>
    <s v="United States"/>
    <s v="Alexandria"/>
    <x v="17"/>
    <n v="22304"/>
    <s v="South"/>
    <s v="OFF-SU-10002881"/>
    <x v="1"/>
    <s v="Supplies"/>
    <s v="Martin Yale Chadless Opener Electric Letter Opener"/>
    <n v="4164.05"/>
  </r>
  <r>
    <n v="3282"/>
    <s v="US-2015-117170"/>
    <x v="12"/>
    <x v="328"/>
    <d v="2015-09-24T00:00:00"/>
    <s v="Standard Class"/>
    <s v="KT-16465"/>
    <s v="Kean Takahito"/>
    <s v="Consumer"/>
    <s v="United States"/>
    <s v="Raleigh"/>
    <x v="3"/>
    <n v="27604"/>
    <s v="South"/>
    <s v="TEC-AC-10001109"/>
    <x v="2"/>
    <s v="Accessories"/>
    <s v="Logitech Trackman Marble Mouse"/>
    <n v="47.984000000000002"/>
  </r>
  <r>
    <n v="3283"/>
    <s v="US-2015-117170"/>
    <x v="12"/>
    <x v="328"/>
    <d v="2015-09-24T00:00:00"/>
    <s v="Standard Class"/>
    <s v="KT-16465"/>
    <s v="Kean Takahito"/>
    <s v="Consumer"/>
    <s v="United States"/>
    <s v="Raleigh"/>
    <x v="3"/>
    <n v="27604"/>
    <s v="South"/>
    <s v="OFF-PA-10000682"/>
    <x v="1"/>
    <s v="Paper"/>
    <s v="Xerox 1924"/>
    <n v="4.6239999999999997"/>
  </r>
  <r>
    <n v="3284"/>
    <s v="CA-2015-159478"/>
    <x v="10"/>
    <x v="587"/>
    <d v="2015-10-06T00:00:00"/>
    <s v="Standard Class"/>
    <s v="MH-17785"/>
    <s v="Maya Herman"/>
    <s v="Corporate"/>
    <s v="United States"/>
    <s v="New York City"/>
    <x v="15"/>
    <n v="10035"/>
    <s v="East"/>
    <s v="FUR-FU-10000221"/>
    <x v="0"/>
    <s v="Furnishings"/>
    <s v="Master Caster Door Stop, Brown"/>
    <n v="15.24"/>
  </r>
  <r>
    <n v="3285"/>
    <s v="CA-2015-103702"/>
    <x v="14"/>
    <x v="171"/>
    <d v="2015-09-17T00:00:00"/>
    <s v="Standard Class"/>
    <s v="AF-10885"/>
    <s v="Art Foster"/>
    <s v="Consumer"/>
    <s v="United States"/>
    <s v="Fairfield"/>
    <x v="24"/>
    <n v="45014"/>
    <s v="East"/>
    <s v="OFF-BI-10002429"/>
    <x v="1"/>
    <s v="Binders"/>
    <s v="Premier Elliptical Ring Binder, Black"/>
    <n v="63.923999999999999"/>
  </r>
  <r>
    <n v="3286"/>
    <s v="CA-2018-150525"/>
    <x v="51"/>
    <x v="297"/>
    <d v="2018-02-25T00:00:00"/>
    <s v="Standard Class"/>
    <s v="JP-16135"/>
    <s v="Julie Prescott"/>
    <s v="Home Office"/>
    <s v="United States"/>
    <s v="Muskogee"/>
    <x v="26"/>
    <n v="74403"/>
    <s v="Central"/>
    <s v="OFF-AR-10002375"/>
    <x v="1"/>
    <s v="Art"/>
    <s v="Newell 351"/>
    <n v="6.56"/>
  </r>
  <r>
    <n v="3287"/>
    <s v="CA-2018-150525"/>
    <x v="51"/>
    <x v="297"/>
    <d v="2018-02-25T00:00:00"/>
    <s v="Standard Class"/>
    <s v="JP-16135"/>
    <s v="Julie Prescott"/>
    <s v="Home Office"/>
    <s v="United States"/>
    <s v="Muskogee"/>
    <x v="26"/>
    <n v="74403"/>
    <s v="Central"/>
    <s v="OFF-AP-10000595"/>
    <x v="1"/>
    <s v="Appliances"/>
    <s v="Disposable Triple-Filter Dust Bags"/>
    <n v="13.11"/>
  </r>
  <r>
    <n v="3288"/>
    <s v="CA-2016-157770"/>
    <x v="33"/>
    <x v="350"/>
    <d v="2016-12-15T00:00:00"/>
    <s v="First Class"/>
    <s v="RD-19585"/>
    <s v="Rob Dowd"/>
    <s v="Consumer"/>
    <s v="United States"/>
    <s v="Temecula"/>
    <x v="1"/>
    <n v="92592"/>
    <s v="West"/>
    <s v="TEC-PH-10001530"/>
    <x v="2"/>
    <s v="Phones"/>
    <s v="Plantronics Voyager Pro Legend"/>
    <n v="494.37599999999998"/>
  </r>
  <r>
    <n v="3289"/>
    <s v="CA-2016-157770"/>
    <x v="33"/>
    <x v="350"/>
    <d v="2016-12-15T00:00:00"/>
    <s v="First Class"/>
    <s v="RD-19585"/>
    <s v="Rob Dowd"/>
    <s v="Consumer"/>
    <s v="United States"/>
    <s v="Temecula"/>
    <x v="1"/>
    <n v="92592"/>
    <s v="West"/>
    <s v="OFF-BI-10000050"/>
    <x v="1"/>
    <s v="Binders"/>
    <s v="Angle-D Binders with Locking Rings, Label Holders"/>
    <n v="29.2"/>
  </r>
  <r>
    <n v="3290"/>
    <s v="CA-2016-157770"/>
    <x v="33"/>
    <x v="350"/>
    <d v="2016-12-15T00:00:00"/>
    <s v="First Class"/>
    <s v="RD-19585"/>
    <s v="Rob Dowd"/>
    <s v="Consumer"/>
    <s v="United States"/>
    <s v="Temecula"/>
    <x v="1"/>
    <n v="92592"/>
    <s v="West"/>
    <s v="TEC-AC-10001552"/>
    <x v="2"/>
    <s v="Accessories"/>
    <s v="Logitech K350 2.4Ghz Wireless Keyboard"/>
    <n v="248.85"/>
  </r>
  <r>
    <n v="3291"/>
    <s v="CA-2016-157770"/>
    <x v="33"/>
    <x v="350"/>
    <d v="2016-12-15T00:00:00"/>
    <s v="First Class"/>
    <s v="RD-19585"/>
    <s v="Rob Dowd"/>
    <s v="Consumer"/>
    <s v="United States"/>
    <s v="Temecula"/>
    <x v="1"/>
    <n v="92592"/>
    <s v="West"/>
    <s v="TEC-AC-10003399"/>
    <x v="2"/>
    <s v="Accessories"/>
    <s v="Memorex Mini Travel Drive 64 GB USB 2.0 Flash Drive"/>
    <n v="36.24"/>
  </r>
  <r>
    <n v="3292"/>
    <s v="CA-2017-167290"/>
    <x v="28"/>
    <x v="859"/>
    <d v="2017-11-04T00:00:00"/>
    <s v="Standard Class"/>
    <s v="JF-15295"/>
    <s v="Jason Fortune-"/>
    <s v="Consumer"/>
    <s v="United States"/>
    <s v="Sterling Heights"/>
    <x v="12"/>
    <n v="48310"/>
    <s v="Central"/>
    <s v="OFF-AR-10004078"/>
    <x v="1"/>
    <s v="Art"/>
    <s v="Newell 312"/>
    <n v="11.68"/>
  </r>
  <r>
    <n v="3293"/>
    <s v="CA-2015-106264"/>
    <x v="27"/>
    <x v="58"/>
    <d v="2015-12-30T00:00:00"/>
    <s v="Standard Class"/>
    <s v="CK-12595"/>
    <s v="Clytie Kelty"/>
    <s v="Consumer"/>
    <s v="United States"/>
    <s v="San Diego"/>
    <x v="1"/>
    <n v="92024"/>
    <s v="West"/>
    <s v="OFF-SU-10002189"/>
    <x v="1"/>
    <s v="Supplies"/>
    <s v="Acme Rosewood Handle Letter Opener"/>
    <n v="11.91"/>
  </r>
  <r>
    <n v="3294"/>
    <s v="CA-2015-106264"/>
    <x v="27"/>
    <x v="58"/>
    <d v="2015-12-30T00:00:00"/>
    <s v="Standard Class"/>
    <s v="CK-12595"/>
    <s v="Clytie Kelty"/>
    <s v="Consumer"/>
    <s v="United States"/>
    <s v="San Diego"/>
    <x v="1"/>
    <n v="92024"/>
    <s v="West"/>
    <s v="FUR-FU-10001852"/>
    <x v="0"/>
    <s v="Furnishings"/>
    <s v="Eldon Regeneration Recycled Desk Accessories, Smoke"/>
    <n v="3.48"/>
  </r>
  <r>
    <n v="3295"/>
    <s v="CA-2015-138023"/>
    <x v="42"/>
    <x v="860"/>
    <d v="2015-08-18T00:00:00"/>
    <s v="First Class"/>
    <s v="KH-16510"/>
    <s v="Keith Herrera"/>
    <s v="Consumer"/>
    <s v="United States"/>
    <s v="Dallas"/>
    <x v="5"/>
    <n v="75081"/>
    <s v="Central"/>
    <s v="OFF-BI-10003638"/>
    <x v="1"/>
    <s v="Binders"/>
    <s v="GBC Durable Plastic Covers"/>
    <n v="30.96"/>
  </r>
  <r>
    <n v="3296"/>
    <s v="CA-2018-113418"/>
    <x v="10"/>
    <x v="172"/>
    <d v="2018-10-03T00:00:00"/>
    <s v="First Class"/>
    <s v="CM-12655"/>
    <s v="Corinna Mitchell"/>
    <s v="Home Office"/>
    <s v="United States"/>
    <s v="New York City"/>
    <x v="15"/>
    <n v="10035"/>
    <s v="East"/>
    <s v="TEC-MA-10002428"/>
    <x v="2"/>
    <s v="Machines"/>
    <s v="Fellowes Powershred HS-440 4-Sheet High Security Shredder"/>
    <n v="1704.89"/>
  </r>
  <r>
    <n v="3297"/>
    <s v="US-2016-110569"/>
    <x v="23"/>
    <x v="293"/>
    <d v="2016-05-30T00:00:00"/>
    <s v="Standard Class"/>
    <s v="EB-13870"/>
    <s v="Emily Burns"/>
    <s v="Consumer"/>
    <s v="United States"/>
    <s v="Phoenix"/>
    <x v="16"/>
    <n v="85023"/>
    <s v="West"/>
    <s v="OFF-BI-10001036"/>
    <x v="1"/>
    <s v="Binders"/>
    <s v="Cardinal EasyOpen D-Ring Binders"/>
    <n v="19.193999999999999"/>
  </r>
  <r>
    <n v="3298"/>
    <s v="US-2016-110569"/>
    <x v="23"/>
    <x v="293"/>
    <d v="2016-05-30T00:00:00"/>
    <s v="Standard Class"/>
    <s v="EB-13870"/>
    <s v="Emily Burns"/>
    <s v="Consumer"/>
    <s v="United States"/>
    <s v="Phoenix"/>
    <x v="16"/>
    <n v="85023"/>
    <s v="West"/>
    <s v="OFF-AP-10004708"/>
    <x v="1"/>
    <s v="Appliances"/>
    <s v="Fellowes Superior 10 Outlet Split Surge Protector"/>
    <n v="121.792"/>
  </r>
  <r>
    <n v="3299"/>
    <s v="CA-2018-136308"/>
    <x v="6"/>
    <x v="673"/>
    <d v="2018-11-16T00:00:00"/>
    <s v="Same Day"/>
    <s v="MW-18235"/>
    <s v="Mitch Willingham"/>
    <s v="Corporate"/>
    <s v="United States"/>
    <s v="San Francisco"/>
    <x v="1"/>
    <n v="94122"/>
    <s v="West"/>
    <s v="TEC-MA-10000488"/>
    <x v="2"/>
    <s v="Machines"/>
    <s v="Bady BDG101FRU Card Printer"/>
    <n v="1919.9760000000001"/>
  </r>
  <r>
    <n v="3300"/>
    <s v="US-2015-159926"/>
    <x v="26"/>
    <x v="728"/>
    <d v="2015-11-22T00:00:00"/>
    <s v="Standard Class"/>
    <s v="CS-11950"/>
    <s v="Carlos Soltero"/>
    <s v="Consumer"/>
    <s v="United States"/>
    <s v="Philadelphia"/>
    <x v="9"/>
    <n v="19140"/>
    <s v="East"/>
    <s v="OFF-BI-10003656"/>
    <x v="1"/>
    <s v="Binders"/>
    <s v="Fellowes PB200 Plastic Comb Binding Machine"/>
    <n v="50.997"/>
  </r>
  <r>
    <n v="3301"/>
    <s v="US-2015-159926"/>
    <x v="26"/>
    <x v="728"/>
    <d v="2015-11-22T00:00:00"/>
    <s v="Standard Class"/>
    <s v="CS-11950"/>
    <s v="Carlos Soltero"/>
    <s v="Consumer"/>
    <s v="United States"/>
    <s v="Philadelphia"/>
    <x v="9"/>
    <n v="19140"/>
    <s v="East"/>
    <s v="OFF-ST-10003656"/>
    <x v="1"/>
    <s v="Storage"/>
    <s v="Safco Industrial Wire Shelving"/>
    <n v="76.792000000000002"/>
  </r>
  <r>
    <n v="3302"/>
    <s v="US-2015-159926"/>
    <x v="26"/>
    <x v="728"/>
    <d v="2015-11-22T00:00:00"/>
    <s v="Standard Class"/>
    <s v="CS-11950"/>
    <s v="Carlos Soltero"/>
    <s v="Consumer"/>
    <s v="United States"/>
    <s v="Philadelphia"/>
    <x v="9"/>
    <n v="19140"/>
    <s v="East"/>
    <s v="TEC-PH-10001128"/>
    <x v="2"/>
    <s v="Phones"/>
    <s v="Motorola Droid Maxx"/>
    <n v="539.96400000000006"/>
  </r>
  <r>
    <n v="3303"/>
    <s v="US-2015-159926"/>
    <x v="26"/>
    <x v="728"/>
    <d v="2015-11-22T00:00:00"/>
    <s v="Standard Class"/>
    <s v="CS-11950"/>
    <s v="Carlos Soltero"/>
    <s v="Consumer"/>
    <s v="United States"/>
    <s v="Philadelphia"/>
    <x v="9"/>
    <n v="19140"/>
    <s v="East"/>
    <s v="FUR-FU-10001473"/>
    <x v="0"/>
    <s v="Furnishings"/>
    <s v="Eldon Executive Woodline II Desk Accessories, Mahogany"/>
    <n v="60.311999999999998"/>
  </r>
  <r>
    <n v="3304"/>
    <s v="US-2015-159926"/>
    <x v="26"/>
    <x v="728"/>
    <d v="2015-11-22T00:00:00"/>
    <s v="Standard Class"/>
    <s v="CS-11950"/>
    <s v="Carlos Soltero"/>
    <s v="Consumer"/>
    <s v="United States"/>
    <s v="Philadelphia"/>
    <x v="9"/>
    <n v="19140"/>
    <s v="East"/>
    <s v="OFF-BI-10004656"/>
    <x v="1"/>
    <s v="Binders"/>
    <s v="Peel &amp; Stick Add-On Corner Pockets"/>
    <n v="1.944"/>
  </r>
  <r>
    <n v="3305"/>
    <s v="CA-2015-104738"/>
    <x v="13"/>
    <x v="125"/>
    <d v="2016-01-01T00:00:00"/>
    <s v="Second Class"/>
    <s v="SP-20620"/>
    <s v="Stefania Perrino"/>
    <s v="Corporate"/>
    <s v="United States"/>
    <s v="Laredo"/>
    <x v="5"/>
    <n v="78041"/>
    <s v="Central"/>
    <s v="OFF-EN-10004955"/>
    <x v="1"/>
    <s v="Envelopes"/>
    <s v="Fashion Color Clasp Envelopes"/>
    <n v="12.984"/>
  </r>
  <r>
    <n v="3306"/>
    <s v="CA-2015-104738"/>
    <x v="13"/>
    <x v="125"/>
    <d v="2016-01-01T00:00:00"/>
    <s v="Second Class"/>
    <s v="SP-20620"/>
    <s v="Stefania Perrino"/>
    <s v="Corporate"/>
    <s v="United States"/>
    <s v="Laredo"/>
    <x v="5"/>
    <n v="78041"/>
    <s v="Central"/>
    <s v="TEC-PH-10002468"/>
    <x v="2"/>
    <s v="Phones"/>
    <s v="Plantronics CS 50-USB -Â headsetÂ - Convertible, Monaural"/>
    <n v="217.584"/>
  </r>
  <r>
    <n v="3307"/>
    <s v="CA-2015-104738"/>
    <x v="13"/>
    <x v="125"/>
    <d v="2016-01-01T00:00:00"/>
    <s v="Second Class"/>
    <s v="SP-20620"/>
    <s v="Stefania Perrino"/>
    <s v="Corporate"/>
    <s v="United States"/>
    <s v="Laredo"/>
    <x v="5"/>
    <n v="78041"/>
    <s v="Central"/>
    <s v="TEC-PH-10000576"/>
    <x v="2"/>
    <s v="Phones"/>
    <s v="AT&amp;T 1080 Corded phone"/>
    <n v="328.77600000000001"/>
  </r>
  <r>
    <n v="3308"/>
    <s v="CA-2015-104738"/>
    <x v="13"/>
    <x v="125"/>
    <d v="2016-01-01T00:00:00"/>
    <s v="Second Class"/>
    <s v="SP-20620"/>
    <s v="Stefania Perrino"/>
    <s v="Corporate"/>
    <s v="United States"/>
    <s v="Laredo"/>
    <x v="5"/>
    <n v="78041"/>
    <s v="Central"/>
    <s v="OFF-BI-10002160"/>
    <x v="1"/>
    <s v="Binders"/>
    <s v="Acco Hanging Data Binders"/>
    <n v="2.286"/>
  </r>
  <r>
    <n v="3309"/>
    <s v="CA-2015-104738"/>
    <x v="13"/>
    <x v="125"/>
    <d v="2016-01-01T00:00:00"/>
    <s v="Second Class"/>
    <s v="SP-20620"/>
    <s v="Stefania Perrino"/>
    <s v="Corporate"/>
    <s v="United States"/>
    <s v="Laredo"/>
    <x v="5"/>
    <n v="78041"/>
    <s v="Central"/>
    <s v="TEC-AC-10003628"/>
    <x v="2"/>
    <s v="Accessories"/>
    <s v="Logitech 910-002974 M325 Wireless Mouse for Web Scrolling"/>
    <n v="47.984000000000002"/>
  </r>
  <r>
    <n v="3310"/>
    <s v="CA-2016-144386"/>
    <x v="0"/>
    <x v="599"/>
    <d v="2016-11-11T00:00:00"/>
    <s v="Standard Class"/>
    <s v="GT-14635"/>
    <s v="Grant Thornton"/>
    <s v="Corporate"/>
    <s v="United States"/>
    <s v="New York City"/>
    <x v="15"/>
    <n v="10009"/>
    <s v="East"/>
    <s v="OFF-BI-10001116"/>
    <x v="1"/>
    <s v="Binders"/>
    <s v="Wilson Jones 1&quot; Hanging DublLock Ring Binders"/>
    <n v="25.344000000000001"/>
  </r>
  <r>
    <n v="3311"/>
    <s v="CA-2017-111416"/>
    <x v="12"/>
    <x v="42"/>
    <d v="2017-09-22T00:00:00"/>
    <s v="Standard Class"/>
    <s v="LW-17215"/>
    <s v="Luke Weiss"/>
    <s v="Consumer"/>
    <s v="United States"/>
    <s v="New York City"/>
    <x v="15"/>
    <n v="10035"/>
    <s v="East"/>
    <s v="OFF-BI-10002026"/>
    <x v="1"/>
    <s v="Binders"/>
    <s v="Avery Arch Ring Binders"/>
    <n v="232.4"/>
  </r>
  <r>
    <n v="3312"/>
    <s v="CA-2017-162747"/>
    <x v="37"/>
    <x v="231"/>
    <d v="2017-03-25T00:00:00"/>
    <s v="Second Class"/>
    <s v="AH-10030"/>
    <s v="Aaron Hawkins"/>
    <s v="Corporate"/>
    <s v="United States"/>
    <s v="Gulfport"/>
    <x v="35"/>
    <n v="39503"/>
    <s v="South"/>
    <s v="FUR-FU-10003691"/>
    <x v="0"/>
    <s v="Furnishings"/>
    <s v="Eldon Image Series Desk Accessories, Ebony"/>
    <n v="86.45"/>
  </r>
  <r>
    <n v="3313"/>
    <s v="US-2015-133130"/>
    <x v="10"/>
    <x v="127"/>
    <d v="2015-10-01T00:00:00"/>
    <s v="Standard Class"/>
    <s v="TH-21100"/>
    <s v="Thea Hendricks"/>
    <s v="Consumer"/>
    <s v="United States"/>
    <s v="San Diego"/>
    <x v="1"/>
    <n v="92037"/>
    <s v="West"/>
    <s v="FUR-CH-10002602"/>
    <x v="0"/>
    <s v="Chairs"/>
    <s v="DMI Arturo Collection Mission-style Design Wood Chair"/>
    <n v="603.91999999999996"/>
  </r>
  <r>
    <n v="3314"/>
    <s v="US-2015-133130"/>
    <x v="10"/>
    <x v="127"/>
    <d v="2015-10-01T00:00:00"/>
    <s v="Standard Class"/>
    <s v="TH-21100"/>
    <s v="Thea Hendricks"/>
    <s v="Consumer"/>
    <s v="United States"/>
    <s v="San Diego"/>
    <x v="1"/>
    <n v="92037"/>
    <s v="West"/>
    <s v="OFF-PA-10000675"/>
    <x v="1"/>
    <s v="Paper"/>
    <s v="Xerox 1919"/>
    <n v="81.98"/>
  </r>
  <r>
    <n v="3315"/>
    <s v="CA-2018-169978"/>
    <x v="27"/>
    <x v="165"/>
    <d v="2018-12-28T00:00:00"/>
    <s v="Standard Class"/>
    <s v="HG-15025"/>
    <s v="Hunter Glantz"/>
    <s v="Consumer"/>
    <s v="United States"/>
    <s v="Oceanside"/>
    <x v="15"/>
    <n v="11572"/>
    <s v="East"/>
    <s v="FUR-CH-10002602"/>
    <x v="0"/>
    <s v="Chairs"/>
    <s v="DMI Arturo Collection Mission-style Design Wood Chair"/>
    <n v="271.76400000000001"/>
  </r>
  <r>
    <n v="3316"/>
    <s v="CA-2018-169978"/>
    <x v="27"/>
    <x v="165"/>
    <d v="2018-12-28T00:00:00"/>
    <s v="Standard Class"/>
    <s v="HG-15025"/>
    <s v="Hunter Glantz"/>
    <s v="Consumer"/>
    <s v="United States"/>
    <s v="Oceanside"/>
    <x v="15"/>
    <n v="11572"/>
    <s v="East"/>
    <s v="OFF-BI-10001900"/>
    <x v="1"/>
    <s v="Binders"/>
    <s v="DXL Angle-View Binders with Locking Rings, Black"/>
    <n v="14.375999999999999"/>
  </r>
  <r>
    <n v="3317"/>
    <s v="CA-2018-161739"/>
    <x v="0"/>
    <x v="468"/>
    <d v="2018-11-15T00:00:00"/>
    <s v="Second Class"/>
    <s v="EB-13750"/>
    <s v="Edward Becker"/>
    <s v="Corporate"/>
    <s v="United States"/>
    <s v="Round Rock"/>
    <x v="5"/>
    <n v="78664"/>
    <s v="Central"/>
    <s v="FUR-FU-10001468"/>
    <x v="0"/>
    <s v="Furnishings"/>
    <s v="Tenex Antistatic Computer Chair Mats"/>
    <n v="341.96"/>
  </r>
  <r>
    <n v="3318"/>
    <s v="CA-2016-165057"/>
    <x v="12"/>
    <x v="861"/>
    <d v="2016-09-15T00:00:00"/>
    <s v="Standard Class"/>
    <s v="SC-20725"/>
    <s v="Steven Cartwright"/>
    <s v="Consumer"/>
    <s v="United States"/>
    <s v="Redlands"/>
    <x v="1"/>
    <n v="92374"/>
    <s v="West"/>
    <s v="OFF-AR-10004648"/>
    <x v="1"/>
    <s v="Art"/>
    <s v="Boston 19500 Mighty Mite Electric Pencil Sharpener"/>
    <n v="181.35"/>
  </r>
  <r>
    <n v="3319"/>
    <s v="CA-2016-165057"/>
    <x v="12"/>
    <x v="861"/>
    <d v="2016-09-15T00:00:00"/>
    <s v="Standard Class"/>
    <s v="SC-20725"/>
    <s v="Steven Cartwright"/>
    <s v="Consumer"/>
    <s v="United States"/>
    <s v="Redlands"/>
    <x v="1"/>
    <n v="92374"/>
    <s v="West"/>
    <s v="OFF-LA-10003190"/>
    <x v="1"/>
    <s v="Labels"/>
    <s v="Avery 474"/>
    <n v="8.64"/>
  </r>
  <r>
    <n v="3320"/>
    <s v="CA-2015-134551"/>
    <x v="27"/>
    <x v="414"/>
    <d v="2015-12-25T00:00:00"/>
    <s v="Standard Class"/>
    <s v="TS-21505"/>
    <s v="Tony Sayre"/>
    <s v="Consumer"/>
    <s v="United States"/>
    <s v="Columbia"/>
    <x v="18"/>
    <n v="38401"/>
    <s v="South"/>
    <s v="OFF-AP-10004868"/>
    <x v="1"/>
    <s v="Appliances"/>
    <s v="Hoover Commercial Soft Guard Upright Vacuum And Disposable Filtration Bags"/>
    <n v="43.512"/>
  </r>
  <r>
    <n v="3321"/>
    <s v="CA-2015-134551"/>
    <x v="27"/>
    <x v="414"/>
    <d v="2015-12-25T00:00:00"/>
    <s v="Standard Class"/>
    <s v="TS-21505"/>
    <s v="Tony Sayre"/>
    <s v="Consumer"/>
    <s v="United States"/>
    <s v="Columbia"/>
    <x v="18"/>
    <n v="38401"/>
    <s v="South"/>
    <s v="FUR-CH-10004287"/>
    <x v="0"/>
    <s v="Chairs"/>
    <s v="SAFCO Arco Folding Chair"/>
    <n v="662.88"/>
  </r>
  <r>
    <n v="3322"/>
    <s v="CA-2015-134551"/>
    <x v="27"/>
    <x v="414"/>
    <d v="2015-12-25T00:00:00"/>
    <s v="Standard Class"/>
    <s v="TS-21505"/>
    <s v="Tony Sayre"/>
    <s v="Consumer"/>
    <s v="United States"/>
    <s v="Columbia"/>
    <x v="18"/>
    <n v="38401"/>
    <s v="South"/>
    <s v="OFF-PA-10002689"/>
    <x v="1"/>
    <s v="Paper"/>
    <s v="Weyerhaeuser First Choice Laser/Copy Paper (20Lb. and 88 Bright)"/>
    <n v="25.92"/>
  </r>
  <r>
    <n v="3323"/>
    <s v="CA-2016-120810"/>
    <x v="46"/>
    <x v="862"/>
    <d v="2016-07-27T00:00:00"/>
    <s v="Standard Class"/>
    <s v="TH-21550"/>
    <s v="Tracy Hopkins"/>
    <s v="Home Office"/>
    <s v="United States"/>
    <s v="New York City"/>
    <x v="15"/>
    <n v="10009"/>
    <s v="East"/>
    <s v="OFF-AP-10002892"/>
    <x v="1"/>
    <s v="Appliances"/>
    <s v="Belkin F5C206VTEL 6 Outlet Surge"/>
    <n v="68.94"/>
  </r>
  <r>
    <n v="3324"/>
    <s v="CA-2016-120810"/>
    <x v="46"/>
    <x v="862"/>
    <d v="2016-07-27T00:00:00"/>
    <s v="Standard Class"/>
    <s v="TH-21550"/>
    <s v="Tracy Hopkins"/>
    <s v="Home Office"/>
    <s v="United States"/>
    <s v="New York City"/>
    <x v="15"/>
    <n v="10009"/>
    <s v="East"/>
    <s v="FUR-FU-10002253"/>
    <x v="0"/>
    <s v="Furnishings"/>
    <s v="Howard Miller 13&quot; Diameter Pewter Finish Round Wall Clock"/>
    <n v="128.82"/>
  </r>
  <r>
    <n v="3325"/>
    <s v="CA-2015-165309"/>
    <x v="6"/>
    <x v="7"/>
    <d v="2015-11-15T00:00:00"/>
    <s v="Standard Class"/>
    <s v="KD-16270"/>
    <s v="Karen Daniels"/>
    <s v="Consumer"/>
    <s v="United States"/>
    <s v="Houston"/>
    <x v="5"/>
    <n v="77095"/>
    <s v="Central"/>
    <s v="OFF-BI-10001359"/>
    <x v="1"/>
    <s v="Binders"/>
    <s v="GBC DocuBind TL300 Electric Binding System"/>
    <n v="896.99"/>
  </r>
  <r>
    <n v="3326"/>
    <s v="CA-2015-165309"/>
    <x v="6"/>
    <x v="7"/>
    <d v="2015-11-15T00:00:00"/>
    <s v="Standard Class"/>
    <s v="KD-16270"/>
    <s v="Karen Daniels"/>
    <s v="Consumer"/>
    <s v="United States"/>
    <s v="Houston"/>
    <x v="5"/>
    <n v="77095"/>
    <s v="Central"/>
    <s v="OFF-BI-10001267"/>
    <x v="1"/>
    <s v="Binders"/>
    <s v="Universal Recycled Hanging Pressboard Report Binders, Letter Size"/>
    <n v="1.234"/>
  </r>
  <r>
    <n v="3327"/>
    <s v="CA-2015-165309"/>
    <x v="6"/>
    <x v="7"/>
    <d v="2015-11-15T00:00:00"/>
    <s v="Standard Class"/>
    <s v="KD-16270"/>
    <s v="Karen Daniels"/>
    <s v="Consumer"/>
    <s v="United States"/>
    <s v="Houston"/>
    <x v="5"/>
    <n v="77095"/>
    <s v="Central"/>
    <s v="OFF-AR-10003582"/>
    <x v="1"/>
    <s v="Art"/>
    <s v="Boston Electric Pencil Sharpener, Model 1818, Charcoal Black"/>
    <n v="67.56"/>
  </r>
  <r>
    <n v="3328"/>
    <s v="CA-2015-165309"/>
    <x v="6"/>
    <x v="7"/>
    <d v="2015-11-15T00:00:00"/>
    <s v="Standard Class"/>
    <s v="KD-16270"/>
    <s v="Karen Daniels"/>
    <s v="Consumer"/>
    <s v="United States"/>
    <s v="Houston"/>
    <x v="5"/>
    <n v="77095"/>
    <s v="Central"/>
    <s v="OFF-PA-10003724"/>
    <x v="1"/>
    <s v="Paper"/>
    <s v="Wirebound Message Book, 4 per Page"/>
    <n v="21.72"/>
  </r>
  <r>
    <n v="3329"/>
    <s v="CA-2015-165309"/>
    <x v="6"/>
    <x v="7"/>
    <d v="2015-11-15T00:00:00"/>
    <s v="Standard Class"/>
    <s v="KD-16270"/>
    <s v="Karen Daniels"/>
    <s v="Consumer"/>
    <s v="United States"/>
    <s v="Houston"/>
    <x v="5"/>
    <n v="77095"/>
    <s v="Central"/>
    <s v="OFF-PA-10001033"/>
    <x v="1"/>
    <s v="Paper"/>
    <s v="Xerox 1893"/>
    <n v="262.33600000000001"/>
  </r>
  <r>
    <n v="3330"/>
    <s v="CA-2015-165309"/>
    <x v="6"/>
    <x v="7"/>
    <d v="2015-11-15T00:00:00"/>
    <s v="Standard Class"/>
    <s v="KD-16270"/>
    <s v="Karen Daniels"/>
    <s v="Consumer"/>
    <s v="United States"/>
    <s v="Houston"/>
    <x v="5"/>
    <n v="77095"/>
    <s v="Central"/>
    <s v="TEC-PH-10003505"/>
    <x v="2"/>
    <s v="Phones"/>
    <s v="Geemarc AmpliPOWER60"/>
    <n v="148.47999999999999"/>
  </r>
  <r>
    <n v="3331"/>
    <s v="CA-2015-165309"/>
    <x v="6"/>
    <x v="7"/>
    <d v="2015-11-15T00:00:00"/>
    <s v="Standard Class"/>
    <s v="KD-16270"/>
    <s v="Karen Daniels"/>
    <s v="Consumer"/>
    <s v="United States"/>
    <s v="Houston"/>
    <x v="5"/>
    <n v="77095"/>
    <s v="Central"/>
    <s v="TEC-PH-10004959"/>
    <x v="2"/>
    <s v="Phones"/>
    <s v="Classic Ivory AntiqueÂ TelephoneÂ ZL1810"/>
    <n v="241.17599999999999"/>
  </r>
  <r>
    <n v="3332"/>
    <s v="CA-2018-122595"/>
    <x v="19"/>
    <x v="817"/>
    <d v="2018-12-20T00:00:00"/>
    <s v="Standard Class"/>
    <s v="GM-14455"/>
    <s v="Gary Mitchum"/>
    <s v="Home Office"/>
    <s v="United States"/>
    <s v="Chicago"/>
    <x v="10"/>
    <n v="60653"/>
    <s v="Central"/>
    <s v="TEC-AC-10000474"/>
    <x v="2"/>
    <s v="Accessories"/>
    <s v="Kensington Expert Mouse Optical USB Trackball for PC or Mac"/>
    <n v="227.976"/>
  </r>
  <r>
    <n v="3333"/>
    <s v="CA-2018-122595"/>
    <x v="19"/>
    <x v="817"/>
    <d v="2018-12-20T00:00:00"/>
    <s v="Standard Class"/>
    <s v="GM-14455"/>
    <s v="Gary Mitchum"/>
    <s v="Home Office"/>
    <s v="United States"/>
    <s v="Chicago"/>
    <x v="10"/>
    <n v="60653"/>
    <s v="Central"/>
    <s v="TEC-PH-10003095"/>
    <x v="2"/>
    <s v="Phones"/>
    <s v="Samsung HM1900 Bluetooth Headset"/>
    <n v="52.68"/>
  </r>
  <r>
    <n v="3334"/>
    <s v="CA-2018-122595"/>
    <x v="19"/>
    <x v="817"/>
    <d v="2018-12-20T00:00:00"/>
    <s v="Standard Class"/>
    <s v="GM-14455"/>
    <s v="Gary Mitchum"/>
    <s v="Home Office"/>
    <s v="United States"/>
    <s v="Chicago"/>
    <x v="10"/>
    <n v="60653"/>
    <s v="Central"/>
    <s v="FUR-FU-10002963"/>
    <x v="0"/>
    <s v="Furnishings"/>
    <s v="Master Caster Door Stop, Gray"/>
    <n v="2.032"/>
  </r>
  <r>
    <n v="3335"/>
    <s v="US-2018-109253"/>
    <x v="47"/>
    <x v="170"/>
    <d v="2018-08-22T00:00:00"/>
    <s v="First Class"/>
    <s v="PR-18880"/>
    <s v="Patrick Ryan"/>
    <s v="Consumer"/>
    <s v="United States"/>
    <s v="Oakland"/>
    <x v="1"/>
    <n v="94601"/>
    <s v="West"/>
    <s v="OFF-AR-10000203"/>
    <x v="1"/>
    <s v="Art"/>
    <s v="Newell 336"/>
    <n v="17.12"/>
  </r>
  <r>
    <n v="3336"/>
    <s v="US-2018-109253"/>
    <x v="47"/>
    <x v="170"/>
    <d v="2018-08-22T00:00:00"/>
    <s v="First Class"/>
    <s v="PR-18880"/>
    <s v="Patrick Ryan"/>
    <s v="Consumer"/>
    <s v="United States"/>
    <s v="Oakland"/>
    <x v="1"/>
    <n v="94601"/>
    <s v="West"/>
    <s v="TEC-PH-10004667"/>
    <x v="2"/>
    <s v="Phones"/>
    <s v="Cisco 8x8 Inc. 6753i IP Business Phone System"/>
    <n v="431.96800000000002"/>
  </r>
  <r>
    <n v="3337"/>
    <s v="US-2018-109253"/>
    <x v="47"/>
    <x v="170"/>
    <d v="2018-08-22T00:00:00"/>
    <s v="First Class"/>
    <s v="PR-18880"/>
    <s v="Patrick Ryan"/>
    <s v="Consumer"/>
    <s v="United States"/>
    <s v="Oakland"/>
    <x v="1"/>
    <n v="94601"/>
    <s v="West"/>
    <s v="FUR-FU-10000193"/>
    <x v="0"/>
    <s v="Furnishings"/>
    <s v="Tenex Chairmats For Use with Hard Floors"/>
    <n v="129.91999999999999"/>
  </r>
  <r>
    <n v="3338"/>
    <s v="US-2018-109253"/>
    <x v="47"/>
    <x v="170"/>
    <d v="2018-08-22T00:00:00"/>
    <s v="First Class"/>
    <s v="PR-18880"/>
    <s v="Patrick Ryan"/>
    <s v="Consumer"/>
    <s v="United States"/>
    <s v="Oakland"/>
    <x v="1"/>
    <n v="94601"/>
    <s v="West"/>
    <s v="FUR-TA-10001539"/>
    <x v="0"/>
    <s v="Tables"/>
    <s v="Chromcraft Rectangular Conference Tables"/>
    <n v="568.72799999999995"/>
  </r>
  <r>
    <n v="3339"/>
    <s v="US-2018-109253"/>
    <x v="47"/>
    <x v="170"/>
    <d v="2018-08-22T00:00:00"/>
    <s v="First Class"/>
    <s v="PR-18880"/>
    <s v="Patrick Ryan"/>
    <s v="Consumer"/>
    <s v="United States"/>
    <s v="Oakland"/>
    <x v="1"/>
    <n v="94601"/>
    <s v="West"/>
    <s v="OFF-BI-10000962"/>
    <x v="1"/>
    <s v="Binders"/>
    <s v="Acco Flexible ACCOHIDE Square Ring Data Binder, Dark Blue, 11 1/2&quot; X 14&quot; 7/8&quot;"/>
    <n v="117.14400000000001"/>
  </r>
  <r>
    <n v="3340"/>
    <s v="US-2018-109253"/>
    <x v="47"/>
    <x v="170"/>
    <d v="2018-08-22T00:00:00"/>
    <s v="First Class"/>
    <s v="PR-18880"/>
    <s v="Patrick Ryan"/>
    <s v="Consumer"/>
    <s v="United States"/>
    <s v="Oakland"/>
    <x v="1"/>
    <n v="94601"/>
    <s v="West"/>
    <s v="OFF-AP-10002867"/>
    <x v="1"/>
    <s v="Appliances"/>
    <s v="Fellowes Command Center 5-outlet power strip"/>
    <n v="203.52"/>
  </r>
  <r>
    <n v="3341"/>
    <s v="US-2018-109253"/>
    <x v="47"/>
    <x v="170"/>
    <d v="2018-08-22T00:00:00"/>
    <s v="First Class"/>
    <s v="PR-18880"/>
    <s v="Patrick Ryan"/>
    <s v="Consumer"/>
    <s v="United States"/>
    <s v="Oakland"/>
    <x v="1"/>
    <n v="94601"/>
    <s v="West"/>
    <s v="OFF-LA-10001158"/>
    <x v="1"/>
    <s v="Labels"/>
    <s v="Avery Address/Shipping Labels for Typewriters, 4&quot; x 2&quot;"/>
    <n v="51.75"/>
  </r>
  <r>
    <n v="3342"/>
    <s v="CA-2017-145982"/>
    <x v="8"/>
    <x v="278"/>
    <d v="2017-09-01T00:00:00"/>
    <s v="Second Class"/>
    <s v="TB-21055"/>
    <s v="Ted Butterfield"/>
    <s v="Consumer"/>
    <s v="United States"/>
    <s v="Quincy"/>
    <x v="31"/>
    <n v="2169"/>
    <s v="East"/>
    <s v="OFF-PA-10000675"/>
    <x v="1"/>
    <s v="Paper"/>
    <s v="Xerox 1919"/>
    <n v="122.97"/>
  </r>
  <r>
    <n v="3343"/>
    <s v="CA-2017-145982"/>
    <x v="8"/>
    <x v="278"/>
    <d v="2017-09-01T00:00:00"/>
    <s v="Second Class"/>
    <s v="TB-21055"/>
    <s v="Ted Butterfield"/>
    <s v="Consumer"/>
    <s v="United States"/>
    <s v="Quincy"/>
    <x v="31"/>
    <n v="2169"/>
    <s v="East"/>
    <s v="FUR-TA-10001307"/>
    <x v="0"/>
    <s v="Tables"/>
    <s v="SAFCO PlanMaster Heigh-Adjustable Drafting Table Base, 43w x 30d x 30-37h, Black"/>
    <n v="244.61500000000001"/>
  </r>
  <r>
    <n v="3344"/>
    <s v="CA-2017-145982"/>
    <x v="8"/>
    <x v="278"/>
    <d v="2017-09-01T00:00:00"/>
    <s v="Second Class"/>
    <s v="TB-21055"/>
    <s v="Ted Butterfield"/>
    <s v="Consumer"/>
    <s v="United States"/>
    <s v="Quincy"/>
    <x v="31"/>
    <n v="2169"/>
    <s v="East"/>
    <s v="TEC-PH-10000011"/>
    <x v="2"/>
    <s v="Phones"/>
    <s v="PureGear Roll-On Screen Protector"/>
    <n v="59.97"/>
  </r>
  <r>
    <n v="3345"/>
    <s v="CA-2017-145982"/>
    <x v="8"/>
    <x v="278"/>
    <d v="2017-09-01T00:00:00"/>
    <s v="Second Class"/>
    <s v="TB-21055"/>
    <s v="Ted Butterfield"/>
    <s v="Consumer"/>
    <s v="United States"/>
    <s v="Quincy"/>
    <x v="31"/>
    <n v="2169"/>
    <s v="East"/>
    <s v="OFF-PA-10002666"/>
    <x v="1"/>
    <s v="Paper"/>
    <s v="Southworth 25% Cotton Linen-Finish Paper &amp; Envelopes"/>
    <n v="81.540000000000006"/>
  </r>
  <r>
    <n v="3346"/>
    <s v="CA-2017-145982"/>
    <x v="8"/>
    <x v="278"/>
    <d v="2017-09-01T00:00:00"/>
    <s v="Second Class"/>
    <s v="TB-21055"/>
    <s v="Ted Butterfield"/>
    <s v="Consumer"/>
    <s v="United States"/>
    <s v="Quincy"/>
    <x v="31"/>
    <n v="2169"/>
    <s v="East"/>
    <s v="OFF-FA-10000735"/>
    <x v="1"/>
    <s v="Fasteners"/>
    <s v="Staples"/>
    <n v="11.68"/>
  </r>
  <r>
    <n v="3347"/>
    <s v="CA-2017-145982"/>
    <x v="8"/>
    <x v="278"/>
    <d v="2017-09-01T00:00:00"/>
    <s v="Second Class"/>
    <s v="TB-21055"/>
    <s v="Ted Butterfield"/>
    <s v="Consumer"/>
    <s v="United States"/>
    <s v="Quincy"/>
    <x v="31"/>
    <n v="2169"/>
    <s v="East"/>
    <s v="OFF-BI-10000174"/>
    <x v="1"/>
    <s v="Binders"/>
    <s v="Wilson Jones Clip &amp; Carry Folder Binder Tool for Ring Binders, Clear"/>
    <n v="29"/>
  </r>
  <r>
    <n v="3348"/>
    <s v="CA-2016-112014"/>
    <x v="42"/>
    <x v="863"/>
    <d v="2016-08-20T00:00:00"/>
    <s v="Standard Class"/>
    <s v="ON-18715"/>
    <s v="Odella Nelson"/>
    <s v="Corporate"/>
    <s v="United States"/>
    <s v="Yucaipa"/>
    <x v="1"/>
    <n v="92399"/>
    <s v="West"/>
    <s v="OFF-AR-10003156"/>
    <x v="1"/>
    <s v="Art"/>
    <s v="50 Colored Long Pencils"/>
    <n v="50.8"/>
  </r>
  <r>
    <n v="3349"/>
    <s v="CA-2018-154732"/>
    <x v="0"/>
    <x v="60"/>
    <d v="2018-11-07T00:00:00"/>
    <s v="First Class"/>
    <s v="AH-10195"/>
    <s v="Alan Haines"/>
    <s v="Corporate"/>
    <s v="United States"/>
    <s v="Chicago"/>
    <x v="10"/>
    <n v="60623"/>
    <s v="Central"/>
    <s v="OFF-BI-10000474"/>
    <x v="1"/>
    <s v="Binders"/>
    <s v="Avery Recycled Flexi-View Covers for Binding Systems"/>
    <n v="16.03"/>
  </r>
  <r>
    <n v="3350"/>
    <s v="US-2017-157308"/>
    <x v="42"/>
    <x v="864"/>
    <d v="2017-08-21T00:00:00"/>
    <s v="Standard Class"/>
    <s v="NM-18520"/>
    <s v="Neoma Murray"/>
    <s v="Consumer"/>
    <s v="United States"/>
    <s v="Seattle"/>
    <x v="4"/>
    <n v="98105"/>
    <s v="West"/>
    <s v="OFF-BI-10003712"/>
    <x v="1"/>
    <s v="Binders"/>
    <s v="Acco Pressboard Covers with Storage Hooks, 14 7/8&quot; x 11&quot;, Light Blue"/>
    <n v="15.712"/>
  </r>
  <r>
    <n v="3351"/>
    <s v="CA-2017-147536"/>
    <x v="27"/>
    <x v="482"/>
    <d v="2017-12-31T00:00:00"/>
    <s v="Standard Class"/>
    <s v="AR-10510"/>
    <s v="Andrew Roberts"/>
    <s v="Consumer"/>
    <s v="United States"/>
    <s v="New York City"/>
    <x v="15"/>
    <n v="10024"/>
    <s v="East"/>
    <s v="TEC-AC-10003280"/>
    <x v="2"/>
    <s v="Accessories"/>
    <s v="Belkin F8E887 USB Wired Ergonomic Keyboard"/>
    <n v="89.97"/>
  </r>
  <r>
    <n v="3352"/>
    <s v="US-2015-134733"/>
    <x v="30"/>
    <x v="865"/>
    <d v="2015-09-28T00:00:00"/>
    <s v="Standard Class"/>
    <s v="BM-11650"/>
    <s v="Brian Moss"/>
    <s v="Corporate"/>
    <s v="United States"/>
    <s v="San Diego"/>
    <x v="1"/>
    <n v="92037"/>
    <s v="West"/>
    <s v="FUR-BO-10002916"/>
    <x v="0"/>
    <s v="Bookcases"/>
    <s v="Rush Hierlooms Collection 1&quot; Thick Stackable Bookcases"/>
    <n v="435.99900000000002"/>
  </r>
  <r>
    <n v="3353"/>
    <s v="US-2015-134733"/>
    <x v="30"/>
    <x v="865"/>
    <d v="2015-09-28T00:00:00"/>
    <s v="Standard Class"/>
    <s v="BM-11650"/>
    <s v="Brian Moss"/>
    <s v="Corporate"/>
    <s v="United States"/>
    <s v="San Diego"/>
    <x v="1"/>
    <n v="92037"/>
    <s v="West"/>
    <s v="TEC-PH-10002726"/>
    <x v="2"/>
    <s v="Phones"/>
    <s v="netTALK DUO VoIP Telephone Service"/>
    <n v="83.983999999999995"/>
  </r>
  <r>
    <n v="3354"/>
    <s v="US-2015-150434"/>
    <x v="46"/>
    <x v="866"/>
    <d v="2015-07-24T00:00:00"/>
    <s v="Standard Class"/>
    <s v="CA-12310"/>
    <s v="Christine Abelman"/>
    <s v="Corporate"/>
    <s v="United States"/>
    <s v="Bristol"/>
    <x v="29"/>
    <n v="6010"/>
    <s v="East"/>
    <s v="TEC-PH-10000895"/>
    <x v="2"/>
    <s v="Phones"/>
    <s v="Polycom VVX 310 VoIP phone"/>
    <n v="359.98"/>
  </r>
  <r>
    <n v="3355"/>
    <s v="US-2015-150434"/>
    <x v="46"/>
    <x v="866"/>
    <d v="2015-07-24T00:00:00"/>
    <s v="Standard Class"/>
    <s v="CA-12310"/>
    <s v="Christine Abelman"/>
    <s v="Corporate"/>
    <s v="United States"/>
    <s v="Bristol"/>
    <x v="29"/>
    <n v="6010"/>
    <s v="East"/>
    <s v="FUR-TA-10004152"/>
    <x v="0"/>
    <s v="Tables"/>
    <s v="Barricks 18&quot; x 48&quot; Non-Folding Utility Table with Bottom Storage Shelf"/>
    <n v="70.56"/>
  </r>
  <r>
    <n v="3356"/>
    <s v="US-2015-150434"/>
    <x v="46"/>
    <x v="866"/>
    <d v="2015-07-24T00:00:00"/>
    <s v="Standard Class"/>
    <s v="CA-12310"/>
    <s v="Christine Abelman"/>
    <s v="Corporate"/>
    <s v="United States"/>
    <s v="Bristol"/>
    <x v="29"/>
    <n v="6010"/>
    <s v="East"/>
    <s v="OFF-BI-10003694"/>
    <x v="1"/>
    <s v="Binders"/>
    <s v="Avery 3 1/2&quot; Diskette Storage Pages, 10/Pack"/>
    <n v="20.88"/>
  </r>
  <r>
    <n v="3357"/>
    <s v="US-2015-150434"/>
    <x v="46"/>
    <x v="866"/>
    <d v="2015-07-24T00:00:00"/>
    <s v="Standard Class"/>
    <s v="CA-12310"/>
    <s v="Christine Abelman"/>
    <s v="Corporate"/>
    <s v="United States"/>
    <s v="Bristol"/>
    <x v="29"/>
    <n v="6010"/>
    <s v="East"/>
    <s v="OFF-BI-10002160"/>
    <x v="1"/>
    <s v="Binders"/>
    <s v="Acco Hanging Data Binders"/>
    <n v="3.81"/>
  </r>
  <r>
    <n v="3358"/>
    <s v="CA-2018-100335"/>
    <x v="22"/>
    <x v="210"/>
    <d v="2018-09-13T00:00:00"/>
    <s v="Standard Class"/>
    <s v="NF-18595"/>
    <s v="Nicole Fjeld"/>
    <s v="Home Office"/>
    <s v="United States"/>
    <s v="Chicago"/>
    <x v="10"/>
    <n v="60610"/>
    <s v="Central"/>
    <s v="OFF-PA-10001685"/>
    <x v="1"/>
    <s v="Paper"/>
    <s v="Easy-staple paper"/>
    <n v="73.007999999999996"/>
  </r>
  <r>
    <n v="3359"/>
    <s v="CA-2017-139234"/>
    <x v="20"/>
    <x v="715"/>
    <d v="2017-05-10T00:00:00"/>
    <s v="Standard Class"/>
    <s v="AF-10870"/>
    <s v="Art Ferguson"/>
    <s v="Consumer"/>
    <s v="United States"/>
    <s v="Chicago"/>
    <x v="10"/>
    <n v="60610"/>
    <s v="Central"/>
    <s v="OFF-BI-10000773"/>
    <x v="1"/>
    <s v="Binders"/>
    <s v="Insertable Tab Post Binder Dividers"/>
    <n v="3.2080000000000002"/>
  </r>
  <r>
    <n v="3360"/>
    <s v="CA-2017-139234"/>
    <x v="20"/>
    <x v="715"/>
    <d v="2017-05-10T00:00:00"/>
    <s v="Standard Class"/>
    <s v="AF-10870"/>
    <s v="Art Ferguson"/>
    <s v="Consumer"/>
    <s v="United States"/>
    <s v="Chicago"/>
    <x v="10"/>
    <n v="60610"/>
    <s v="Central"/>
    <s v="TEC-AC-10004510"/>
    <x v="2"/>
    <s v="Accessories"/>
    <s v="Logitech Desktop MK120 Mouse and keyboard Combo"/>
    <n v="26.175999999999998"/>
  </r>
  <r>
    <n v="3361"/>
    <s v="US-2016-142020"/>
    <x v="21"/>
    <x v="593"/>
    <d v="2016-06-08T00:00:00"/>
    <s v="Second Class"/>
    <s v="TC-21535"/>
    <s v="Tracy Collins"/>
    <s v="Home Office"/>
    <s v="United States"/>
    <s v="New York City"/>
    <x v="15"/>
    <n v="10024"/>
    <s v="East"/>
    <s v="OFF-PA-10004569"/>
    <x v="1"/>
    <s v="Paper"/>
    <s v="Wirebound Message Books, Two 4 1/4&quot; x 5&quot; Forms per Page"/>
    <n v="30.44"/>
  </r>
  <r>
    <n v="3362"/>
    <s v="US-2016-142020"/>
    <x v="21"/>
    <x v="593"/>
    <d v="2016-06-08T00:00:00"/>
    <s v="Second Class"/>
    <s v="TC-21535"/>
    <s v="Tracy Collins"/>
    <s v="Home Office"/>
    <s v="United States"/>
    <s v="New York City"/>
    <x v="15"/>
    <n v="10024"/>
    <s v="East"/>
    <s v="FUR-FU-10000672"/>
    <x v="0"/>
    <s v="Furnishings"/>
    <s v="Executive Impressions 10&quot; Spectator Wall Clock"/>
    <n v="35.28"/>
  </r>
  <r>
    <n v="3363"/>
    <s v="CA-2016-139962"/>
    <x v="33"/>
    <x v="350"/>
    <d v="2016-12-20T00:00:00"/>
    <s v="Standard Class"/>
    <s v="Dp-13240"/>
    <s v="Dean percer"/>
    <s v="Home Office"/>
    <s v="United States"/>
    <s v="Revere"/>
    <x v="31"/>
    <n v="2151"/>
    <s v="East"/>
    <s v="OFF-PA-10004451"/>
    <x v="1"/>
    <s v="Paper"/>
    <s v="Xerox 222"/>
    <n v="19.440000000000001"/>
  </r>
  <r>
    <n v="3364"/>
    <s v="CA-2016-139962"/>
    <x v="33"/>
    <x v="350"/>
    <d v="2016-12-20T00:00:00"/>
    <s v="Standard Class"/>
    <s v="Dp-13240"/>
    <s v="Dean percer"/>
    <s v="Home Office"/>
    <s v="United States"/>
    <s v="Revere"/>
    <x v="31"/>
    <n v="2151"/>
    <s v="East"/>
    <s v="OFF-BI-10004738"/>
    <x v="1"/>
    <s v="Binders"/>
    <s v="Flexible Leather- Look Classic Collection Ring Binder"/>
    <n v="37.880000000000003"/>
  </r>
  <r>
    <n v="3365"/>
    <s v="CA-2017-130050"/>
    <x v="9"/>
    <x v="87"/>
    <d v="2017-07-18T00:00:00"/>
    <s v="Second Class"/>
    <s v="MC-17425"/>
    <s v="Mark Cousins"/>
    <s v="Corporate"/>
    <s v="United States"/>
    <s v="Houston"/>
    <x v="5"/>
    <n v="77036"/>
    <s v="Central"/>
    <s v="FUR-FU-10001940"/>
    <x v="0"/>
    <s v="Furnishings"/>
    <s v="Staple-based wall hangings"/>
    <n v="9.5519999999999996"/>
  </r>
  <r>
    <n v="3366"/>
    <s v="CA-2015-115161"/>
    <x v="31"/>
    <x v="867"/>
    <d v="2015-02-02T00:00:00"/>
    <s v="First Class"/>
    <s v="LC-17050"/>
    <s v="Liz Carlisle"/>
    <s v="Consumer"/>
    <s v="United States"/>
    <s v="Mission Viejo"/>
    <x v="1"/>
    <n v="92691"/>
    <s v="West"/>
    <s v="FUR-BO-10003966"/>
    <x v="0"/>
    <s v="Bookcases"/>
    <s v="Sauder Facets Collection Library, Sky Alder Finish"/>
    <n v="290.666"/>
  </r>
  <r>
    <n v="3367"/>
    <s v="CA-2015-165379"/>
    <x v="45"/>
    <x v="868"/>
    <d v="2015-07-15T00:00:00"/>
    <s v="Standard Class"/>
    <s v="BM-11650"/>
    <s v="Brian Moss"/>
    <s v="Corporate"/>
    <s v="United States"/>
    <s v="Dallas"/>
    <x v="5"/>
    <n v="75217"/>
    <s v="Central"/>
    <s v="OFF-PA-10003072"/>
    <x v="1"/>
    <s v="Paper"/>
    <s v="Eureka Recycled Copy Paper 8 1/2&quot; x 11&quot;, Ream"/>
    <n v="10.368"/>
  </r>
  <r>
    <n v="3368"/>
    <s v="CA-2015-165379"/>
    <x v="45"/>
    <x v="868"/>
    <d v="2015-07-15T00:00:00"/>
    <s v="Standard Class"/>
    <s v="BM-11650"/>
    <s v="Brian Moss"/>
    <s v="Corporate"/>
    <s v="United States"/>
    <s v="Dallas"/>
    <x v="5"/>
    <n v="75217"/>
    <s v="Central"/>
    <s v="OFF-PA-10002245"/>
    <x v="1"/>
    <s v="Paper"/>
    <s v="Xerox 1895"/>
    <n v="14.352"/>
  </r>
  <r>
    <n v="3369"/>
    <s v="CA-2016-115511"/>
    <x v="5"/>
    <x v="82"/>
    <d v="2016-11-25T00:00:00"/>
    <s v="Standard Class"/>
    <s v="NW-18400"/>
    <s v="Natalie Webber"/>
    <s v="Consumer"/>
    <s v="United States"/>
    <s v="Las Vegas"/>
    <x v="33"/>
    <n v="89115"/>
    <s v="West"/>
    <s v="FUR-BO-10002598"/>
    <x v="0"/>
    <s v="Bookcases"/>
    <s v="Hon Metal Bookcases, Putty"/>
    <n v="141.96"/>
  </r>
  <r>
    <n v="3370"/>
    <s v="CA-2016-115511"/>
    <x v="5"/>
    <x v="82"/>
    <d v="2016-11-25T00:00:00"/>
    <s v="Standard Class"/>
    <s v="NW-18400"/>
    <s v="Natalie Webber"/>
    <s v="Consumer"/>
    <s v="United States"/>
    <s v="Las Vegas"/>
    <x v="33"/>
    <n v="89115"/>
    <s v="West"/>
    <s v="OFF-BI-10002225"/>
    <x v="1"/>
    <s v="Binders"/>
    <s v="Square Ring Data Binders, Rigid 75 Pt. Covers, 11&quot; x 14-7/8&quot;"/>
    <n v="66.048000000000002"/>
  </r>
  <r>
    <n v="3371"/>
    <s v="CA-2017-134887"/>
    <x v="37"/>
    <x v="869"/>
    <d v="2017-03-25T00:00:00"/>
    <s v="Same Day"/>
    <s v="TB-21280"/>
    <s v="Toby Braunhardt"/>
    <s v="Consumer"/>
    <s v="United States"/>
    <s v="Norman"/>
    <x v="26"/>
    <n v="73071"/>
    <s v="Central"/>
    <s v="TEC-AC-10003832"/>
    <x v="2"/>
    <s v="Accessories"/>
    <s v="LogitechÂ P710e Mobile Speakerphone"/>
    <n v="1287.45"/>
  </r>
  <r>
    <n v="3372"/>
    <s v="CA-2018-123778"/>
    <x v="30"/>
    <x v="397"/>
    <d v="2018-09-30T00:00:00"/>
    <s v="Standard Class"/>
    <s v="BS-11755"/>
    <s v="Bruce Stewart"/>
    <s v="Consumer"/>
    <s v="United States"/>
    <s v="San Francisco"/>
    <x v="1"/>
    <n v="94122"/>
    <s v="West"/>
    <s v="OFF-BI-10000822"/>
    <x v="1"/>
    <s v="Binders"/>
    <s v="Acco PRESSTEX Data Binder with Storage Hooks, Light Blue, 9 1/2&quot; X 11&quot;"/>
    <n v="25.824000000000002"/>
  </r>
  <r>
    <n v="3373"/>
    <s v="CA-2018-123778"/>
    <x v="30"/>
    <x v="397"/>
    <d v="2018-09-30T00:00:00"/>
    <s v="Standard Class"/>
    <s v="BS-11755"/>
    <s v="Bruce Stewart"/>
    <s v="Consumer"/>
    <s v="United States"/>
    <s v="San Francisco"/>
    <x v="1"/>
    <n v="94122"/>
    <s v="West"/>
    <s v="OFF-AP-10001242"/>
    <x v="1"/>
    <s v="Appliances"/>
    <s v="APC 7 Outlet Network SurgeArrest Surge Protector"/>
    <n v="160.96"/>
  </r>
  <r>
    <n v="3374"/>
    <s v="CA-2016-161718"/>
    <x v="19"/>
    <x v="784"/>
    <d v="2016-12-10T00:00:00"/>
    <s v="Standard Class"/>
    <s v="SO-20335"/>
    <s v="Sean O'Donnell"/>
    <s v="Consumer"/>
    <s v="United States"/>
    <s v="Hempstead"/>
    <x v="15"/>
    <n v="11550"/>
    <s v="East"/>
    <s v="FUR-FU-10002445"/>
    <x v="0"/>
    <s v="Furnishings"/>
    <s v="DAX Two-Tone Rosewood/Black Document Frame, Desktop, 5 x 7"/>
    <n v="28.44"/>
  </r>
  <r>
    <n v="3375"/>
    <s v="CA-2016-161718"/>
    <x v="19"/>
    <x v="784"/>
    <d v="2016-12-10T00:00:00"/>
    <s v="Standard Class"/>
    <s v="SO-20335"/>
    <s v="Sean O'Donnell"/>
    <s v="Consumer"/>
    <s v="United States"/>
    <s v="Hempstead"/>
    <x v="15"/>
    <n v="11550"/>
    <s v="East"/>
    <s v="FUR-CH-10002372"/>
    <x v="0"/>
    <s v="Chairs"/>
    <s v="Office Star - Ergonomically Designed Knee Chair"/>
    <n v="364.41"/>
  </r>
  <r>
    <n v="3376"/>
    <s v="CA-2016-161718"/>
    <x v="19"/>
    <x v="784"/>
    <d v="2016-12-10T00:00:00"/>
    <s v="Standard Class"/>
    <s v="SO-20335"/>
    <s v="Sean O'Donnell"/>
    <s v="Consumer"/>
    <s v="United States"/>
    <s v="Hempstead"/>
    <x v="15"/>
    <n v="11550"/>
    <s v="East"/>
    <s v="TEC-PH-10000376"/>
    <x v="2"/>
    <s v="Phones"/>
    <s v="Square Credit Card Reader"/>
    <n v="39.96"/>
  </r>
  <r>
    <n v="3377"/>
    <s v="CA-2016-161718"/>
    <x v="19"/>
    <x v="784"/>
    <d v="2016-12-10T00:00:00"/>
    <s v="Standard Class"/>
    <s v="SO-20335"/>
    <s v="Sean O'Donnell"/>
    <s v="Consumer"/>
    <s v="United States"/>
    <s v="Hempstead"/>
    <x v="15"/>
    <n v="11550"/>
    <s v="East"/>
    <s v="FUR-CH-10002965"/>
    <x v="0"/>
    <s v="Chairs"/>
    <s v="Global Leather Highback Executive Chair with Pneumatic Height Adjustment, Black"/>
    <n v="361.76400000000001"/>
  </r>
  <r>
    <n v="3378"/>
    <s v="CA-2017-100671"/>
    <x v="28"/>
    <x v="474"/>
    <d v="2017-11-04T00:00:00"/>
    <s v="First Class"/>
    <s v="CS-12490"/>
    <s v="Cindy Schnelling"/>
    <s v="Corporate"/>
    <s v="United States"/>
    <s v="Conroe"/>
    <x v="5"/>
    <n v="77301"/>
    <s v="Central"/>
    <s v="OFF-ST-10004950"/>
    <x v="1"/>
    <s v="Storage"/>
    <s v="Tenex Personal Filing Tote With Secure Closure Lid, Black/Frost"/>
    <n v="111.672"/>
  </r>
  <r>
    <n v="3379"/>
    <s v="CA-2018-142867"/>
    <x v="34"/>
    <x v="294"/>
    <d v="2018-03-21T00:00:00"/>
    <s v="Standard Class"/>
    <s v="PO-19180"/>
    <s v="Philisse Overcash"/>
    <s v="Home Office"/>
    <s v="United States"/>
    <s v="Houston"/>
    <x v="5"/>
    <n v="77095"/>
    <s v="Central"/>
    <s v="OFF-BI-10003166"/>
    <x v="1"/>
    <s v="Binders"/>
    <s v="GBC Plasticlear Binding Covers"/>
    <n v="13.776"/>
  </r>
  <r>
    <n v="3380"/>
    <s v="CA-2018-142867"/>
    <x v="34"/>
    <x v="294"/>
    <d v="2018-03-21T00:00:00"/>
    <s v="Standard Class"/>
    <s v="PO-19180"/>
    <s v="Philisse Overcash"/>
    <s v="Home Office"/>
    <s v="United States"/>
    <s v="Houston"/>
    <x v="5"/>
    <n v="77095"/>
    <s v="Central"/>
    <s v="OFF-PA-10004610"/>
    <x v="1"/>
    <s v="Paper"/>
    <s v="Xerox 1900"/>
    <n v="10.272"/>
  </r>
  <r>
    <n v="3381"/>
    <s v="CA-2018-103156"/>
    <x v="26"/>
    <x v="51"/>
    <d v="2018-11-24T00:00:00"/>
    <s v="First Class"/>
    <s v="TD-20995"/>
    <s v="Tamara Dahlen"/>
    <s v="Consumer"/>
    <s v="United States"/>
    <s v="Philadelphia"/>
    <x v="9"/>
    <n v="19120"/>
    <s v="East"/>
    <s v="FUR-FU-10000320"/>
    <x v="0"/>
    <s v="Furnishings"/>
    <s v="OIC Stacking Trays"/>
    <n v="24.047999999999998"/>
  </r>
  <r>
    <n v="3382"/>
    <s v="US-2018-162208"/>
    <x v="8"/>
    <x v="151"/>
    <d v="2018-08-30T00:00:00"/>
    <s v="First Class"/>
    <s v="SP-20620"/>
    <s v="Stefania Perrino"/>
    <s v="Corporate"/>
    <s v="United States"/>
    <s v="Tampa"/>
    <x v="2"/>
    <n v="33614"/>
    <s v="South"/>
    <s v="OFF-EN-10004030"/>
    <x v="1"/>
    <s v="Envelopes"/>
    <s v="Convenience Packs of Business Envelopes"/>
    <n v="2.8959999999999999"/>
  </r>
  <r>
    <n v="3383"/>
    <s v="CA-2016-130659"/>
    <x v="19"/>
    <x v="784"/>
    <d v="2016-12-09T00:00:00"/>
    <s v="Second Class"/>
    <s v="MS-17365"/>
    <s v="Maribeth Schnelling"/>
    <s v="Consumer"/>
    <s v="United States"/>
    <s v="New York City"/>
    <x v="15"/>
    <n v="10035"/>
    <s v="East"/>
    <s v="OFF-EN-10004147"/>
    <x v="1"/>
    <s v="Envelopes"/>
    <s v="Wausau Papers Astrobrights Colored Envelopes"/>
    <n v="17.940000000000001"/>
  </r>
  <r>
    <n v="3384"/>
    <s v="CA-2016-130659"/>
    <x v="19"/>
    <x v="784"/>
    <d v="2016-12-09T00:00:00"/>
    <s v="Second Class"/>
    <s v="MS-17365"/>
    <s v="Maribeth Schnelling"/>
    <s v="Consumer"/>
    <s v="United States"/>
    <s v="New York City"/>
    <x v="15"/>
    <n v="10035"/>
    <s v="East"/>
    <s v="FUR-CH-10003535"/>
    <x v="0"/>
    <s v="Chairs"/>
    <s v="Global Armless Task Chair, Royal Blue"/>
    <n v="384.17399999999998"/>
  </r>
  <r>
    <n v="3385"/>
    <s v="CA-2016-130659"/>
    <x v="19"/>
    <x v="784"/>
    <d v="2016-12-09T00:00:00"/>
    <s v="Second Class"/>
    <s v="MS-17365"/>
    <s v="Maribeth Schnelling"/>
    <s v="Consumer"/>
    <s v="United States"/>
    <s v="New York City"/>
    <x v="15"/>
    <n v="10035"/>
    <s v="East"/>
    <s v="TEC-PH-10004586"/>
    <x v="2"/>
    <s v="Phones"/>
    <s v="Wilson SignalBoost 841262 DB PRO Amplifier Kit"/>
    <n v="1799.75"/>
  </r>
  <r>
    <n v="3386"/>
    <s v="CA-2018-148404"/>
    <x v="32"/>
    <x v="566"/>
    <d v="2018-10-11T00:00:00"/>
    <s v="Standard Class"/>
    <s v="Dp-13240"/>
    <s v="Dean percer"/>
    <s v="Home Office"/>
    <s v="United States"/>
    <s v="Charlotte"/>
    <x v="3"/>
    <n v="28205"/>
    <s v="South"/>
    <s v="OFF-ST-10003208"/>
    <x v="1"/>
    <s v="Storage"/>
    <s v="Adjustable Depth Letter/Legal Cart"/>
    <n v="580.67200000000003"/>
  </r>
  <r>
    <n v="3387"/>
    <s v="CA-2018-148404"/>
    <x v="32"/>
    <x v="566"/>
    <d v="2018-10-11T00:00:00"/>
    <s v="Standard Class"/>
    <s v="Dp-13240"/>
    <s v="Dean percer"/>
    <s v="Home Office"/>
    <s v="United States"/>
    <s v="Charlotte"/>
    <x v="3"/>
    <n v="28205"/>
    <s v="South"/>
    <s v="OFF-FA-10003112"/>
    <x v="1"/>
    <s v="Fasteners"/>
    <s v="Staples"/>
    <n v="18.936"/>
  </r>
  <r>
    <n v="3388"/>
    <s v="CA-2018-148404"/>
    <x v="32"/>
    <x v="566"/>
    <d v="2018-10-11T00:00:00"/>
    <s v="Standard Class"/>
    <s v="Dp-13240"/>
    <s v="Dean percer"/>
    <s v="Home Office"/>
    <s v="United States"/>
    <s v="Charlotte"/>
    <x v="3"/>
    <n v="28205"/>
    <s v="South"/>
    <s v="TEC-PH-10004447"/>
    <x v="2"/>
    <s v="Phones"/>
    <s v="Toshiba IPT2010-SD IPÂ Telephone"/>
    <n v="222.38399999999999"/>
  </r>
  <r>
    <n v="3389"/>
    <s v="CA-2018-148404"/>
    <x v="32"/>
    <x v="566"/>
    <d v="2018-10-11T00:00:00"/>
    <s v="Standard Class"/>
    <s v="Dp-13240"/>
    <s v="Dean percer"/>
    <s v="Home Office"/>
    <s v="United States"/>
    <s v="Charlotte"/>
    <x v="3"/>
    <n v="28205"/>
    <s v="South"/>
    <s v="OFF-BI-10002854"/>
    <x v="1"/>
    <s v="Binders"/>
    <s v="Performers Binder/Pad Holder, Black"/>
    <n v="50.454000000000001"/>
  </r>
  <r>
    <n v="3390"/>
    <s v="CA-2018-148404"/>
    <x v="32"/>
    <x v="566"/>
    <d v="2018-10-11T00:00:00"/>
    <s v="Standard Class"/>
    <s v="Dp-13240"/>
    <s v="Dean percer"/>
    <s v="Home Office"/>
    <s v="United States"/>
    <s v="Charlotte"/>
    <x v="3"/>
    <n v="28205"/>
    <s v="South"/>
    <s v="FUR-TA-10001039"/>
    <x v="0"/>
    <s v="Tables"/>
    <s v="KI Adjustable-Height Table"/>
    <n v="154.76400000000001"/>
  </r>
  <r>
    <n v="3391"/>
    <s v="CA-2018-101077"/>
    <x v="48"/>
    <x v="613"/>
    <d v="2018-03-30T00:00:00"/>
    <s v="Second Class"/>
    <s v="DB-13660"/>
    <s v="Duane Benoit"/>
    <s v="Consumer"/>
    <s v="United States"/>
    <s v="Dallas"/>
    <x v="5"/>
    <n v="75081"/>
    <s v="Central"/>
    <s v="OFF-PA-10004239"/>
    <x v="1"/>
    <s v="Paper"/>
    <s v="Xerox 1953"/>
    <n v="6.8479999999999999"/>
  </r>
  <r>
    <n v="3392"/>
    <s v="CA-2015-166471"/>
    <x v="42"/>
    <x v="128"/>
    <d v="2015-08-13T00:00:00"/>
    <s v="Standard Class"/>
    <s v="MG-17650"/>
    <s v="Matthew Grinstein"/>
    <s v="Home Office"/>
    <s v="United States"/>
    <s v="Seattle"/>
    <x v="4"/>
    <n v="98103"/>
    <s v="West"/>
    <s v="TEC-PH-10001530"/>
    <x v="2"/>
    <s v="Phones"/>
    <s v="Cisco Unified IP Phone 7945G VoIP phone"/>
    <n v="1091.1679999999999"/>
  </r>
  <r>
    <n v="3393"/>
    <s v="CA-2015-166471"/>
    <x v="42"/>
    <x v="128"/>
    <d v="2015-08-13T00:00:00"/>
    <s v="Standard Class"/>
    <s v="MG-17650"/>
    <s v="Matthew Grinstein"/>
    <s v="Home Office"/>
    <s v="United States"/>
    <s v="Seattle"/>
    <x v="4"/>
    <n v="98103"/>
    <s v="West"/>
    <s v="TEC-PH-10000038"/>
    <x v="2"/>
    <s v="Phones"/>
    <s v="Jawbone MINI JAMBOX Wireless Bluetooth Speaker"/>
    <n v="219.16800000000001"/>
  </r>
  <r>
    <n v="3394"/>
    <s v="CA-2015-105340"/>
    <x v="5"/>
    <x v="754"/>
    <d v="2015-11-25T00:00:00"/>
    <s v="First Class"/>
    <s v="EH-14185"/>
    <s v="Evan Henry"/>
    <s v="Consumer"/>
    <s v="United States"/>
    <s v="Pasadena"/>
    <x v="5"/>
    <n v="77506"/>
    <s v="Central"/>
    <s v="OFF-BI-10001765"/>
    <x v="1"/>
    <s v="Binders"/>
    <s v="Wilson Jones Heavy-Duty Casebound Ring Binders with Metal Hinges"/>
    <n v="6.9279999999999999"/>
  </r>
  <r>
    <n v="3395"/>
    <s v="US-2018-131583"/>
    <x v="1"/>
    <x v="193"/>
    <d v="2018-06-10T00:00:00"/>
    <s v="Same Day"/>
    <s v="CL-11890"/>
    <s v="Carl Ludwig"/>
    <s v="Consumer"/>
    <s v="United States"/>
    <s v="Philadelphia"/>
    <x v="9"/>
    <n v="19143"/>
    <s v="East"/>
    <s v="OFF-PA-10000380"/>
    <x v="1"/>
    <s v="Paper"/>
    <s v="REDIFORM Incoming/Outgoing Call Register, 11&quot; X 8 1/2&quot;, 100 Messages"/>
    <n v="40.031999999999996"/>
  </r>
  <r>
    <n v="3396"/>
    <s v="US-2018-148362"/>
    <x v="38"/>
    <x v="870"/>
    <d v="2018-07-08T00:00:00"/>
    <s v="Standard Class"/>
    <s v="KF-16285"/>
    <s v="Karen Ferguson"/>
    <s v="Home Office"/>
    <s v="United States"/>
    <s v="Indianapolis"/>
    <x v="14"/>
    <n v="46203"/>
    <s v="Central"/>
    <s v="OFF-ST-10001128"/>
    <x v="1"/>
    <s v="Storage"/>
    <s v="Carina Mini System Audio Rack, Model AR050B"/>
    <n v="443.92"/>
  </r>
  <r>
    <n v="3397"/>
    <s v="US-2018-148362"/>
    <x v="38"/>
    <x v="870"/>
    <d v="2018-07-08T00:00:00"/>
    <s v="Standard Class"/>
    <s v="KF-16285"/>
    <s v="Karen Ferguson"/>
    <s v="Home Office"/>
    <s v="United States"/>
    <s v="Indianapolis"/>
    <x v="14"/>
    <n v="46203"/>
    <s v="Central"/>
    <s v="OFF-BI-10003656"/>
    <x v="1"/>
    <s v="Binders"/>
    <s v="Fellowes PB200 Plastic Comb Binding Machine"/>
    <n v="169.99"/>
  </r>
  <r>
    <n v="3398"/>
    <s v="US-2018-148362"/>
    <x v="38"/>
    <x v="870"/>
    <d v="2018-07-08T00:00:00"/>
    <s v="Standard Class"/>
    <s v="KF-16285"/>
    <s v="Karen Ferguson"/>
    <s v="Home Office"/>
    <s v="United States"/>
    <s v="Indianapolis"/>
    <x v="14"/>
    <n v="46203"/>
    <s v="Central"/>
    <s v="OFF-PA-10003441"/>
    <x v="1"/>
    <s v="Paper"/>
    <s v="Xerox 226"/>
    <n v="25.92"/>
  </r>
  <r>
    <n v="3399"/>
    <s v="CA-2015-102274"/>
    <x v="26"/>
    <x v="871"/>
    <d v="2015-11-26T00:00:00"/>
    <s v="Standard Class"/>
    <s v="DH-13075"/>
    <s v="Dave Hallsten"/>
    <s v="Corporate"/>
    <s v="United States"/>
    <s v="Richmond"/>
    <x v="0"/>
    <n v="40475"/>
    <s v="South"/>
    <s v="TEC-PH-10002923"/>
    <x v="2"/>
    <s v="Phones"/>
    <s v="Logitech B530 USBÂ HeadsetÂ -Â headsetÂ - Full size, Binaural"/>
    <n v="36.99"/>
  </r>
  <r>
    <n v="3400"/>
    <s v="CA-2015-102274"/>
    <x v="26"/>
    <x v="871"/>
    <d v="2015-11-26T00:00:00"/>
    <s v="Standard Class"/>
    <s v="DH-13075"/>
    <s v="Dave Hallsten"/>
    <s v="Corporate"/>
    <s v="United States"/>
    <s v="Richmond"/>
    <x v="0"/>
    <n v="40475"/>
    <s v="South"/>
    <s v="OFF-PA-10004359"/>
    <x v="1"/>
    <s v="Paper"/>
    <s v="Multicolor Computer Printout Paper"/>
    <n v="629.1"/>
  </r>
  <r>
    <n v="3401"/>
    <s v="CA-2015-102274"/>
    <x v="26"/>
    <x v="871"/>
    <d v="2015-11-26T00:00:00"/>
    <s v="Standard Class"/>
    <s v="DH-13075"/>
    <s v="Dave Hallsten"/>
    <s v="Corporate"/>
    <s v="United States"/>
    <s v="Richmond"/>
    <x v="0"/>
    <n v="40475"/>
    <s v="South"/>
    <s v="OFF-ST-10001511"/>
    <x v="1"/>
    <s v="Storage"/>
    <s v="Space Solutions Commercial Steel Shelving"/>
    <n v="193.95"/>
  </r>
  <r>
    <n v="3402"/>
    <s v="CA-2015-102274"/>
    <x v="26"/>
    <x v="871"/>
    <d v="2015-11-26T00:00:00"/>
    <s v="Standard Class"/>
    <s v="DH-13075"/>
    <s v="Dave Hallsten"/>
    <s v="Corporate"/>
    <s v="United States"/>
    <s v="Richmond"/>
    <x v="0"/>
    <n v="40475"/>
    <s v="South"/>
    <s v="OFF-AR-10002833"/>
    <x v="1"/>
    <s v="Art"/>
    <s v="Newell 322"/>
    <n v="5.46"/>
  </r>
  <r>
    <n v="3403"/>
    <s v="CA-2016-129700"/>
    <x v="35"/>
    <x v="124"/>
    <d v="2016-05-05T00:00:00"/>
    <s v="First Class"/>
    <s v="LA-16780"/>
    <s v="Laura Armstrong"/>
    <s v="Corporate"/>
    <s v="United States"/>
    <s v="Tinley Park"/>
    <x v="10"/>
    <n v="60477"/>
    <s v="Central"/>
    <s v="FUR-FU-10001940"/>
    <x v="0"/>
    <s v="Furnishings"/>
    <s v="Staple-based wall hangings"/>
    <n v="22.288"/>
  </r>
  <r>
    <n v="3404"/>
    <s v="CA-2018-168739"/>
    <x v="23"/>
    <x v="148"/>
    <d v="2018-06-05T00:00:00"/>
    <s v="Standard Class"/>
    <s v="HZ-14950"/>
    <s v="Henia Zydlo"/>
    <s v="Consumer"/>
    <s v="United States"/>
    <s v="Houston"/>
    <x v="5"/>
    <n v="77095"/>
    <s v="Central"/>
    <s v="FUR-FU-10003919"/>
    <x v="0"/>
    <s v="Furnishings"/>
    <s v="Eldon Executive Woodline II Cherry Finish Desk Accessories"/>
    <n v="65.424000000000007"/>
  </r>
  <r>
    <n v="3405"/>
    <s v="CA-2016-152527"/>
    <x v="16"/>
    <x v="872"/>
    <d v="2016-10-17T00:00:00"/>
    <s v="Same Day"/>
    <s v="CM-12190"/>
    <s v="Charlotte Melton"/>
    <s v="Consumer"/>
    <s v="United States"/>
    <s v="Los Angeles"/>
    <x v="1"/>
    <n v="90004"/>
    <s v="West"/>
    <s v="OFF-ST-10003479"/>
    <x v="1"/>
    <s v="Storage"/>
    <s v="Eldon Base for stackable storage shelf, platinum"/>
    <n v="77.88"/>
  </r>
  <r>
    <n v="3406"/>
    <s v="US-2015-150119"/>
    <x v="18"/>
    <x v="488"/>
    <d v="2015-04-27T00:00:00"/>
    <s v="Standard Class"/>
    <s v="LB-16795"/>
    <s v="Laurel Beltran"/>
    <s v="Home Office"/>
    <s v="United States"/>
    <s v="Columbus"/>
    <x v="24"/>
    <n v="43229"/>
    <s v="East"/>
    <s v="FUR-CH-10002965"/>
    <x v="0"/>
    <s v="Chairs"/>
    <s v="Global Leather Highback Executive Chair with Pneumatic Height Adjustment, Black"/>
    <n v="281.37200000000001"/>
  </r>
  <r>
    <n v="3407"/>
    <s v="US-2015-150119"/>
    <x v="18"/>
    <x v="488"/>
    <d v="2015-04-27T00:00:00"/>
    <s v="Standard Class"/>
    <s v="LB-16795"/>
    <s v="Laurel Beltran"/>
    <s v="Home Office"/>
    <s v="United States"/>
    <s v="Columbus"/>
    <x v="24"/>
    <n v="43229"/>
    <s v="East"/>
    <s v="FUR-CH-10002965"/>
    <x v="0"/>
    <s v="Chairs"/>
    <s v="Global Leather Highback Executive Chair with Pneumatic Height Adjustment, Black"/>
    <n v="281.37200000000001"/>
  </r>
  <r>
    <n v="3408"/>
    <s v="US-2015-150119"/>
    <x v="18"/>
    <x v="488"/>
    <d v="2015-04-27T00:00:00"/>
    <s v="Standard Class"/>
    <s v="LB-16795"/>
    <s v="Laurel Beltran"/>
    <s v="Home Office"/>
    <s v="United States"/>
    <s v="Columbus"/>
    <x v="24"/>
    <n v="43229"/>
    <s v="East"/>
    <s v="OFF-BI-10000145"/>
    <x v="1"/>
    <s v="Binders"/>
    <s v="Zipper Ring Binder Pockets"/>
    <n v="7.4880000000000004"/>
  </r>
  <r>
    <n v="3409"/>
    <s v="US-2015-150119"/>
    <x v="18"/>
    <x v="488"/>
    <d v="2015-04-27T00:00:00"/>
    <s v="Standard Class"/>
    <s v="LB-16795"/>
    <s v="Laurel Beltran"/>
    <s v="Home Office"/>
    <s v="United States"/>
    <s v="Columbus"/>
    <x v="24"/>
    <n v="43229"/>
    <s v="East"/>
    <s v="FUR-FU-10002191"/>
    <x v="0"/>
    <s v="Furnishings"/>
    <s v="G.E. Halogen Desk Lamp Bulbs"/>
    <n v="22.335999999999999"/>
  </r>
  <r>
    <n v="3410"/>
    <s v="US-2018-150847"/>
    <x v="20"/>
    <x v="504"/>
    <d v="2018-05-06T00:00:00"/>
    <s v="Standard Class"/>
    <s v="JF-15490"/>
    <s v="Jeremy Farry"/>
    <s v="Consumer"/>
    <s v="United States"/>
    <s v="Columbus"/>
    <x v="24"/>
    <n v="43229"/>
    <s v="East"/>
    <s v="OFF-PA-10004451"/>
    <x v="1"/>
    <s v="Paper"/>
    <s v="Xerox 222"/>
    <n v="10.368"/>
  </r>
  <r>
    <n v="3411"/>
    <s v="CA-2017-100244"/>
    <x v="12"/>
    <x v="873"/>
    <d v="2017-09-24T00:00:00"/>
    <s v="Standard Class"/>
    <s v="GM-14695"/>
    <s v="Greg Maxwell"/>
    <s v="Corporate"/>
    <s v="United States"/>
    <s v="San Francisco"/>
    <x v="1"/>
    <n v="94122"/>
    <s v="West"/>
    <s v="OFF-PA-10001471"/>
    <x v="1"/>
    <s v="Paper"/>
    <s v="Strathmore Photo Frame Cards"/>
    <n v="65.790000000000006"/>
  </r>
  <r>
    <n v="3412"/>
    <s v="CA-2017-100244"/>
    <x v="12"/>
    <x v="873"/>
    <d v="2017-09-24T00:00:00"/>
    <s v="Standard Class"/>
    <s v="GM-14695"/>
    <s v="Greg Maxwell"/>
    <s v="Corporate"/>
    <s v="United States"/>
    <s v="San Francisco"/>
    <x v="1"/>
    <n v="94122"/>
    <s v="West"/>
    <s v="OFF-BI-10003656"/>
    <x v="1"/>
    <s v="Binders"/>
    <s v="Fellowes PB200 Plastic Comb Binding Machine"/>
    <n v="271.98399999999998"/>
  </r>
  <r>
    <n v="3413"/>
    <s v="CA-2017-100244"/>
    <x v="12"/>
    <x v="873"/>
    <d v="2017-09-24T00:00:00"/>
    <s v="Standard Class"/>
    <s v="GM-14695"/>
    <s v="Greg Maxwell"/>
    <s v="Corporate"/>
    <s v="United States"/>
    <s v="San Francisco"/>
    <x v="1"/>
    <n v="94122"/>
    <s v="West"/>
    <s v="OFF-AR-10000940"/>
    <x v="1"/>
    <s v="Art"/>
    <s v="Newell 343"/>
    <n v="11.76"/>
  </r>
  <r>
    <n v="3414"/>
    <s v="CA-2017-100244"/>
    <x v="12"/>
    <x v="873"/>
    <d v="2017-09-24T00:00:00"/>
    <s v="Standard Class"/>
    <s v="GM-14695"/>
    <s v="Greg Maxwell"/>
    <s v="Corporate"/>
    <s v="United States"/>
    <s v="San Francisco"/>
    <x v="1"/>
    <n v="94122"/>
    <s v="West"/>
    <s v="OFF-PA-10002319"/>
    <x v="1"/>
    <s v="Paper"/>
    <s v="Xerox 1944"/>
    <n v="77.52"/>
  </r>
  <r>
    <n v="3415"/>
    <s v="CA-2017-100244"/>
    <x v="12"/>
    <x v="873"/>
    <d v="2017-09-24T00:00:00"/>
    <s v="Standard Class"/>
    <s v="GM-14695"/>
    <s v="Greg Maxwell"/>
    <s v="Corporate"/>
    <s v="United States"/>
    <s v="San Francisco"/>
    <x v="1"/>
    <n v="94122"/>
    <s v="West"/>
    <s v="OFF-BI-10000977"/>
    <x v="1"/>
    <s v="Binders"/>
    <s v="Ibico Plastic Spiral Binding Combs"/>
    <n v="48.64"/>
  </r>
  <r>
    <n v="3416"/>
    <s v="CA-2017-116540"/>
    <x v="8"/>
    <x v="476"/>
    <d v="2017-09-02T00:00:00"/>
    <s v="Same Day"/>
    <s v="SS-20590"/>
    <s v="Sonia Sunley"/>
    <s v="Consumer"/>
    <s v="United States"/>
    <s v="Madison"/>
    <x v="6"/>
    <n v="53711"/>
    <s v="Central"/>
    <s v="OFF-FA-10002676"/>
    <x v="1"/>
    <s v="Fasteners"/>
    <s v="Colored Push Pins"/>
    <n v="1.81"/>
  </r>
  <r>
    <n v="3417"/>
    <s v="CA-2017-116540"/>
    <x v="8"/>
    <x v="476"/>
    <d v="2017-09-02T00:00:00"/>
    <s v="Same Day"/>
    <s v="SS-20590"/>
    <s v="Sonia Sunley"/>
    <s v="Consumer"/>
    <s v="United States"/>
    <s v="Madison"/>
    <x v="6"/>
    <n v="53711"/>
    <s v="Central"/>
    <s v="OFF-BI-10004970"/>
    <x v="1"/>
    <s v="Binders"/>
    <s v="ACCOHIDE 3-Ring Binder, Blue, 1&quot;"/>
    <n v="8.26"/>
  </r>
  <r>
    <n v="3418"/>
    <s v="CA-2016-151841"/>
    <x v="20"/>
    <x v="381"/>
    <d v="2016-05-02T00:00:00"/>
    <s v="Standard Class"/>
    <s v="TC-21475"/>
    <s v="Tony Chapman"/>
    <s v="Home Office"/>
    <s v="United States"/>
    <s v="Aurora"/>
    <x v="22"/>
    <n v="80013"/>
    <s v="West"/>
    <s v="OFF-AP-10003971"/>
    <x v="1"/>
    <s v="Appliances"/>
    <s v="Belkin 6 Outlet Metallic Surge Strip"/>
    <n v="43.56"/>
  </r>
  <r>
    <n v="3419"/>
    <s v="CA-2016-151841"/>
    <x v="20"/>
    <x v="381"/>
    <d v="2016-05-02T00:00:00"/>
    <s v="Standard Class"/>
    <s v="TC-21475"/>
    <s v="Tony Chapman"/>
    <s v="Home Office"/>
    <s v="United States"/>
    <s v="Aurora"/>
    <x v="22"/>
    <n v="80013"/>
    <s v="West"/>
    <s v="OFF-SU-10001574"/>
    <x v="1"/>
    <s v="Supplies"/>
    <s v="Acme Value Line Scissors"/>
    <n v="5.84"/>
  </r>
  <r>
    <n v="3420"/>
    <s v="CA-2016-150791"/>
    <x v="14"/>
    <x v="684"/>
    <d v="2016-09-13T00:00:00"/>
    <s v="Standard Class"/>
    <s v="CC-12430"/>
    <s v="Chuck Clark"/>
    <s v="Home Office"/>
    <s v="United States"/>
    <s v="New York City"/>
    <x v="15"/>
    <n v="10024"/>
    <s v="East"/>
    <s v="FUR-CH-10000665"/>
    <x v="0"/>
    <s v="Chairs"/>
    <s v="Global Airflow Leather Mesh Back Chair, Black"/>
    <n v="271.76400000000001"/>
  </r>
  <r>
    <n v="3421"/>
    <s v="CA-2017-134803"/>
    <x v="23"/>
    <x v="316"/>
    <d v="2017-06-03T00:00:00"/>
    <s v="Standard Class"/>
    <s v="CL-12565"/>
    <s v="Clay Ludtke"/>
    <s v="Consumer"/>
    <s v="United States"/>
    <s v="Los Angeles"/>
    <x v="1"/>
    <n v="90004"/>
    <s v="West"/>
    <s v="OFF-AP-10000891"/>
    <x v="1"/>
    <s v="Appliances"/>
    <s v="Kensington 7 Outlet MasterPiece HOMEOFFICE Power Control Center"/>
    <n v="262.24"/>
  </r>
  <r>
    <n v="3422"/>
    <s v="CA-2017-134803"/>
    <x v="23"/>
    <x v="316"/>
    <d v="2017-06-03T00:00:00"/>
    <s v="Standard Class"/>
    <s v="CL-12565"/>
    <s v="Clay Ludtke"/>
    <s v="Consumer"/>
    <s v="United States"/>
    <s v="Los Angeles"/>
    <x v="1"/>
    <n v="90004"/>
    <s v="West"/>
    <s v="OFF-PA-10003790"/>
    <x v="1"/>
    <s v="Paper"/>
    <s v="Xerox 1991"/>
    <n v="182.72"/>
  </r>
  <r>
    <n v="3423"/>
    <s v="CA-2017-134803"/>
    <x v="23"/>
    <x v="316"/>
    <d v="2017-06-03T00:00:00"/>
    <s v="Standard Class"/>
    <s v="CL-12565"/>
    <s v="Clay Ludtke"/>
    <s v="Consumer"/>
    <s v="United States"/>
    <s v="Los Angeles"/>
    <x v="1"/>
    <n v="90004"/>
    <s v="West"/>
    <s v="TEC-AC-10002217"/>
    <x v="2"/>
    <s v="Accessories"/>
    <s v="ImationÂ Clip USBÂ flash driveÂ - 8 GB"/>
    <n v="131.6"/>
  </r>
  <r>
    <n v="3424"/>
    <s v="CA-2017-134803"/>
    <x v="23"/>
    <x v="316"/>
    <d v="2017-06-03T00:00:00"/>
    <s v="Standard Class"/>
    <s v="CL-12565"/>
    <s v="Clay Ludtke"/>
    <s v="Consumer"/>
    <s v="United States"/>
    <s v="Los Angeles"/>
    <x v="1"/>
    <n v="90004"/>
    <s v="West"/>
    <s v="OFF-BI-10002215"/>
    <x v="1"/>
    <s v="Binders"/>
    <s v="Wilson Jones Hanging View Binder, White, 1&quot;"/>
    <n v="22.72"/>
  </r>
  <r>
    <n v="3425"/>
    <s v="CA-2017-134803"/>
    <x v="23"/>
    <x v="316"/>
    <d v="2017-06-03T00:00:00"/>
    <s v="Standard Class"/>
    <s v="CL-12565"/>
    <s v="Clay Ludtke"/>
    <s v="Consumer"/>
    <s v="United States"/>
    <s v="Los Angeles"/>
    <x v="1"/>
    <n v="90004"/>
    <s v="West"/>
    <s v="TEC-MA-10001972"/>
    <x v="2"/>
    <s v="Machines"/>
    <s v="Okidata C331dn Printer"/>
    <n v="558.4"/>
  </r>
  <r>
    <n v="3426"/>
    <s v="CA-2016-153381"/>
    <x v="30"/>
    <x v="496"/>
    <d v="2016-09-28T00:00:00"/>
    <s v="Standard Class"/>
    <s v="DE-13255"/>
    <s v="Deanra Eno"/>
    <s v="Home Office"/>
    <s v="United States"/>
    <s v="Dubuque"/>
    <x v="23"/>
    <n v="52001"/>
    <s v="Central"/>
    <s v="OFF-BI-10001525"/>
    <x v="1"/>
    <s v="Binders"/>
    <s v="Acco Pressboard Covers with Storage Hooks, 14 7/8&quot; x 11&quot;, Executive Red"/>
    <n v="15.24"/>
  </r>
  <r>
    <n v="3427"/>
    <s v="CA-2016-153381"/>
    <x v="30"/>
    <x v="496"/>
    <d v="2016-09-28T00:00:00"/>
    <s v="Standard Class"/>
    <s v="DE-13255"/>
    <s v="Deanra Eno"/>
    <s v="Home Office"/>
    <s v="United States"/>
    <s v="Dubuque"/>
    <x v="23"/>
    <n v="52001"/>
    <s v="Central"/>
    <s v="FUR-CH-10000988"/>
    <x v="0"/>
    <s v="Chairs"/>
    <s v="Hon Olson Stacker Stools"/>
    <n v="1408.1"/>
  </r>
  <r>
    <n v="3428"/>
    <s v="US-2018-111024"/>
    <x v="38"/>
    <x v="445"/>
    <d v="2018-07-06T00:00:00"/>
    <s v="Second Class"/>
    <s v="SZ-20035"/>
    <s v="Sam Zeldin"/>
    <s v="Home Office"/>
    <s v="United States"/>
    <s v="Lancaster"/>
    <x v="24"/>
    <n v="43130"/>
    <s v="East"/>
    <s v="OFF-PA-10000174"/>
    <x v="1"/>
    <s v="Paper"/>
    <s v="Message Book, Wirebound, Four 5 1/2&quot; X 4&quot; Forms/Pg., 200 Dupl. Sets/Book"/>
    <n v="32.896000000000001"/>
  </r>
  <r>
    <n v="3429"/>
    <s v="US-2018-111024"/>
    <x v="38"/>
    <x v="445"/>
    <d v="2018-07-06T00:00:00"/>
    <s v="Second Class"/>
    <s v="SZ-20035"/>
    <s v="Sam Zeldin"/>
    <s v="Home Office"/>
    <s v="United States"/>
    <s v="Lancaster"/>
    <x v="24"/>
    <n v="43130"/>
    <s v="East"/>
    <s v="FUR-TA-10002041"/>
    <x v="0"/>
    <s v="Tables"/>
    <s v="Bevis Round Conference Table Top, X-Base"/>
    <n v="215.148"/>
  </r>
  <r>
    <n v="3430"/>
    <s v="US-2018-111024"/>
    <x v="38"/>
    <x v="445"/>
    <d v="2018-07-06T00:00:00"/>
    <s v="Second Class"/>
    <s v="SZ-20035"/>
    <s v="Sam Zeldin"/>
    <s v="Home Office"/>
    <s v="United States"/>
    <s v="Lancaster"/>
    <x v="24"/>
    <n v="43130"/>
    <s v="East"/>
    <s v="OFF-PA-10002246"/>
    <x v="1"/>
    <s v="Paper"/>
    <s v="Wirebound Four 2-3/4 x 5 Forms per Page, 400 Sets per Book"/>
    <n v="30.96"/>
  </r>
  <r>
    <n v="3431"/>
    <s v="CA-2018-148264"/>
    <x v="4"/>
    <x v="166"/>
    <d v="2018-12-09T00:00:00"/>
    <s v="First Class"/>
    <s v="LF-17185"/>
    <s v="Luke Foster"/>
    <s v="Consumer"/>
    <s v="United States"/>
    <s v="Inglewood"/>
    <x v="1"/>
    <n v="90301"/>
    <s v="West"/>
    <s v="OFF-ST-10003327"/>
    <x v="1"/>
    <s v="Storage"/>
    <s v="Akro-Mils 12-Gallon Tote"/>
    <n v="29.79"/>
  </r>
  <r>
    <n v="3432"/>
    <s v="CA-2018-148264"/>
    <x v="4"/>
    <x v="166"/>
    <d v="2018-12-09T00:00:00"/>
    <s v="First Class"/>
    <s v="LF-17185"/>
    <s v="Luke Foster"/>
    <s v="Consumer"/>
    <s v="United States"/>
    <s v="Inglewood"/>
    <x v="1"/>
    <n v="90301"/>
    <s v="West"/>
    <s v="FUR-FU-10002703"/>
    <x v="0"/>
    <s v="Furnishings"/>
    <s v="Tenex Traditional Chairmats for Hard Floors, Average Lip, 36&quot; x 48&quot;"/>
    <n v="128.9"/>
  </r>
  <r>
    <n v="3433"/>
    <s v="CA-2018-148264"/>
    <x v="4"/>
    <x v="166"/>
    <d v="2018-12-09T00:00:00"/>
    <s v="First Class"/>
    <s v="LF-17185"/>
    <s v="Luke Foster"/>
    <s v="Consumer"/>
    <s v="United States"/>
    <s v="Inglewood"/>
    <x v="1"/>
    <n v="90301"/>
    <s v="West"/>
    <s v="OFF-PA-10003651"/>
    <x v="1"/>
    <s v="Paper"/>
    <s v="Xerox 1968"/>
    <n v="60.12"/>
  </r>
  <r>
    <n v="3434"/>
    <s v="CA-2018-131212"/>
    <x v="4"/>
    <x v="256"/>
    <d v="2018-12-09T00:00:00"/>
    <s v="Standard Class"/>
    <s v="AB-10165"/>
    <s v="Alan Barnes"/>
    <s v="Consumer"/>
    <s v="United States"/>
    <s v="Bellevue"/>
    <x v="4"/>
    <n v="98006"/>
    <s v="West"/>
    <s v="OFF-BI-10001617"/>
    <x v="1"/>
    <s v="Binders"/>
    <s v="GBC Wire Binding Combs"/>
    <n v="24.815999999999999"/>
  </r>
  <r>
    <n v="3435"/>
    <s v="CA-2018-131212"/>
    <x v="4"/>
    <x v="256"/>
    <d v="2018-12-09T00:00:00"/>
    <s v="Standard Class"/>
    <s v="AB-10165"/>
    <s v="Alan Barnes"/>
    <s v="Consumer"/>
    <s v="United States"/>
    <s v="Bellevue"/>
    <x v="4"/>
    <n v="98006"/>
    <s v="West"/>
    <s v="OFF-BI-10000145"/>
    <x v="1"/>
    <s v="Binders"/>
    <s v="Zipper Ring Binder Pockets"/>
    <n v="14.976000000000001"/>
  </r>
  <r>
    <n v="3436"/>
    <s v="US-2016-100531"/>
    <x v="10"/>
    <x v="874"/>
    <d v="2016-09-29T00:00:00"/>
    <s v="First Class"/>
    <s v="NM-18520"/>
    <s v="Neoma Murray"/>
    <s v="Consumer"/>
    <s v="United States"/>
    <s v="Chicago"/>
    <x v="10"/>
    <n v="60610"/>
    <s v="Central"/>
    <s v="OFF-BI-10001670"/>
    <x v="1"/>
    <s v="Binders"/>
    <s v="Vinyl Sectional Post Binders"/>
    <n v="15.08"/>
  </r>
  <r>
    <n v="3437"/>
    <s v="US-2016-100531"/>
    <x v="10"/>
    <x v="874"/>
    <d v="2016-09-29T00:00:00"/>
    <s v="First Class"/>
    <s v="NM-18520"/>
    <s v="Neoma Murray"/>
    <s v="Consumer"/>
    <s v="United States"/>
    <s v="Chicago"/>
    <x v="10"/>
    <n v="60610"/>
    <s v="Central"/>
    <s v="FUR-FU-10003849"/>
    <x v="0"/>
    <s v="Furnishings"/>
    <s v="DAX Metal Frame, Desktop, Stepped-Edge"/>
    <n v="24.288"/>
  </r>
  <r>
    <n v="3438"/>
    <s v="CA-2018-152583"/>
    <x v="28"/>
    <x v="505"/>
    <d v="2018-10-30T00:00:00"/>
    <s v="Same Day"/>
    <s v="RA-19945"/>
    <s v="Ryan Akin"/>
    <s v="Consumer"/>
    <s v="United States"/>
    <s v="Dallas"/>
    <x v="5"/>
    <n v="75217"/>
    <s v="Central"/>
    <s v="FUR-FU-10003849"/>
    <x v="0"/>
    <s v="Furnishings"/>
    <s v="DAX Metal Frame, Desktop, Stepped-Edge"/>
    <n v="16.192"/>
  </r>
  <r>
    <n v="3439"/>
    <s v="CA-2018-152583"/>
    <x v="28"/>
    <x v="505"/>
    <d v="2018-10-30T00:00:00"/>
    <s v="Same Day"/>
    <s v="RA-19945"/>
    <s v="Ryan Akin"/>
    <s v="Consumer"/>
    <s v="United States"/>
    <s v="Dallas"/>
    <x v="5"/>
    <n v="75217"/>
    <s v="Central"/>
    <s v="FUR-TA-10002041"/>
    <x v="0"/>
    <s v="Tables"/>
    <s v="Bevis Round Conference Table Top, X-Base"/>
    <n v="251.006"/>
  </r>
  <r>
    <n v="3440"/>
    <s v="CA-2018-152583"/>
    <x v="28"/>
    <x v="505"/>
    <d v="2018-10-30T00:00:00"/>
    <s v="Same Day"/>
    <s v="RA-19945"/>
    <s v="Ryan Akin"/>
    <s v="Consumer"/>
    <s v="United States"/>
    <s v="Dallas"/>
    <x v="5"/>
    <n v="75217"/>
    <s v="Central"/>
    <s v="OFF-ST-10002214"/>
    <x v="1"/>
    <s v="Storage"/>
    <s v="X-Rack File for Hanging Folders"/>
    <n v="54.192"/>
  </r>
  <r>
    <n v="3441"/>
    <s v="CA-2016-144099"/>
    <x v="4"/>
    <x v="239"/>
    <d v="2016-11-30T00:00:00"/>
    <s v="Same Day"/>
    <s v="PO-19195"/>
    <s v="Phillina Ober"/>
    <s v="Home Office"/>
    <s v="United States"/>
    <s v="San Francisco"/>
    <x v="1"/>
    <n v="94122"/>
    <s v="West"/>
    <s v="OFF-BI-10001078"/>
    <x v="1"/>
    <s v="Binders"/>
    <s v="Acco PRESSTEX Data Binder with Storage Hooks, Dark Blue, 14 7/8&quot; X 11&quot;"/>
    <n v="4.3040000000000003"/>
  </r>
  <r>
    <n v="3442"/>
    <s v="CA-2015-158337"/>
    <x v="34"/>
    <x v="518"/>
    <d v="2015-03-14T00:00:00"/>
    <s v="Second Class"/>
    <s v="KA-16525"/>
    <s v="Kelly Andreada"/>
    <s v="Consumer"/>
    <s v="United States"/>
    <s v="New York City"/>
    <x v="15"/>
    <n v="10024"/>
    <s v="East"/>
    <s v="OFF-PA-10002137"/>
    <x v="1"/>
    <s v="Paper"/>
    <s v="Southworth 100% RÃ©sumÃ© Paper, 24lb."/>
    <n v="108.92"/>
  </r>
  <r>
    <n v="3443"/>
    <s v="CA-2018-168858"/>
    <x v="26"/>
    <x v="123"/>
    <d v="2018-11-23T00:00:00"/>
    <s v="Standard Class"/>
    <s v="JD-16150"/>
    <s v="Justin Deggeller"/>
    <s v="Corporate"/>
    <s v="United States"/>
    <s v="New York City"/>
    <x v="15"/>
    <n v="10011"/>
    <s v="East"/>
    <s v="OFF-EN-10001415"/>
    <x v="1"/>
    <s v="Envelopes"/>
    <s v="Staple envelope"/>
    <n v="16.739999999999998"/>
  </r>
  <r>
    <n v="3444"/>
    <s v="CA-2018-168858"/>
    <x v="26"/>
    <x v="123"/>
    <d v="2018-11-23T00:00:00"/>
    <s v="Standard Class"/>
    <s v="JD-16150"/>
    <s v="Justin Deggeller"/>
    <s v="Corporate"/>
    <s v="United States"/>
    <s v="New York City"/>
    <x v="15"/>
    <n v="10011"/>
    <s v="East"/>
    <s v="OFF-AP-10003849"/>
    <x v="1"/>
    <s v="Appliances"/>
    <s v="Hoover Shoulder Vac Commercial Portable Vacuum"/>
    <n v="2504.7399999999998"/>
  </r>
  <r>
    <n v="3445"/>
    <s v="CA-2017-116344"/>
    <x v="46"/>
    <x v="875"/>
    <d v="2017-08-02T00:00:00"/>
    <s v="Standard Class"/>
    <s v="JO-15145"/>
    <s v="Jack O'Briant"/>
    <s v="Corporate"/>
    <s v="United States"/>
    <s v="Philadelphia"/>
    <x v="9"/>
    <n v="19140"/>
    <s v="East"/>
    <s v="OFF-ST-10001713"/>
    <x v="1"/>
    <s v="Storage"/>
    <s v="Gould Plastics 9-Pocket Panel Bin, 18-3/8w x 5-1/4d x 20-1/2h, Black"/>
    <n v="84.784000000000006"/>
  </r>
  <r>
    <n v="3446"/>
    <s v="CA-2016-131779"/>
    <x v="17"/>
    <x v="821"/>
    <d v="2016-06-17T00:00:00"/>
    <s v="Standard Class"/>
    <s v="LE-16810"/>
    <s v="Laurel Elliston"/>
    <s v="Consumer"/>
    <s v="United States"/>
    <s v="Newark"/>
    <x v="13"/>
    <n v="19711"/>
    <s v="East"/>
    <s v="OFF-ST-10001505"/>
    <x v="1"/>
    <s v="Storage"/>
    <s v="Perma STOR-ALL Hanging File Box, 13 1/8&quot;W x 12 1/4&quot;D x 10 1/2&quot;H"/>
    <n v="29.9"/>
  </r>
  <r>
    <n v="3447"/>
    <s v="CA-2017-158869"/>
    <x v="36"/>
    <x v="876"/>
    <d v="2017-08-07T00:00:00"/>
    <s v="First Class"/>
    <s v="AH-10690"/>
    <s v="Anna HÃ¤berlin"/>
    <s v="Corporate"/>
    <s v="United States"/>
    <s v="New York City"/>
    <x v="15"/>
    <n v="10024"/>
    <s v="East"/>
    <s v="OFF-PA-10000474"/>
    <x v="1"/>
    <s v="Paper"/>
    <s v="Easy-staple paper"/>
    <n v="70.88"/>
  </r>
  <r>
    <n v="3448"/>
    <s v="CA-2018-102554"/>
    <x v="1"/>
    <x v="532"/>
    <d v="2018-06-15T00:00:00"/>
    <s v="Standard Class"/>
    <s v="KN-16705"/>
    <s v="Kristina Nunn"/>
    <s v="Home Office"/>
    <s v="United States"/>
    <s v="Auburn"/>
    <x v="19"/>
    <n v="36830"/>
    <s v="South"/>
    <s v="OFF-AR-10001919"/>
    <x v="1"/>
    <s v="Art"/>
    <s v="OIC #2 Pencils, Medium Soft"/>
    <n v="3.76"/>
  </r>
  <r>
    <n v="3449"/>
    <s v="CA-2017-162614"/>
    <x v="10"/>
    <x v="877"/>
    <d v="2017-10-13T00:00:00"/>
    <s v="Standard Class"/>
    <s v="TB-21250"/>
    <s v="Tim Brockman"/>
    <s v="Consumer"/>
    <s v="United States"/>
    <s v="Los Angeles"/>
    <x v="1"/>
    <n v="90049"/>
    <s v="West"/>
    <s v="OFF-BI-10004001"/>
    <x v="1"/>
    <s v="Binders"/>
    <s v="GBC Recycled VeloBinder Covers"/>
    <n v="27.263999999999999"/>
  </r>
  <r>
    <n v="3450"/>
    <s v="CA-2015-168592"/>
    <x v="14"/>
    <x v="78"/>
    <d v="2015-09-14T00:00:00"/>
    <s v="Standard Class"/>
    <s v="DP-13390"/>
    <s v="Dennis Pardue"/>
    <s v="Home Office"/>
    <s v="United States"/>
    <s v="San Francisco"/>
    <x v="1"/>
    <n v="94110"/>
    <s v="West"/>
    <s v="OFF-AP-10004785"/>
    <x v="1"/>
    <s v="Appliances"/>
    <s v="Holmes Replacement Filter for HEPA Air Cleaner, Medium Room"/>
    <n v="56.65"/>
  </r>
  <r>
    <n v="3451"/>
    <s v="CA-2015-168592"/>
    <x v="14"/>
    <x v="78"/>
    <d v="2015-09-14T00:00:00"/>
    <s v="Standard Class"/>
    <s v="DP-13390"/>
    <s v="Dennis Pardue"/>
    <s v="Home Office"/>
    <s v="United States"/>
    <s v="San Francisco"/>
    <x v="1"/>
    <n v="94110"/>
    <s v="West"/>
    <s v="OFF-ST-10002406"/>
    <x v="1"/>
    <s v="Storage"/>
    <s v="Pizazz Global Quick File"/>
    <n v="14.97"/>
  </r>
  <r>
    <n v="3452"/>
    <s v="CA-2015-168592"/>
    <x v="14"/>
    <x v="78"/>
    <d v="2015-09-14T00:00:00"/>
    <s v="Standard Class"/>
    <s v="DP-13390"/>
    <s v="Dennis Pardue"/>
    <s v="Home Office"/>
    <s v="United States"/>
    <s v="San Francisco"/>
    <x v="1"/>
    <n v="94110"/>
    <s v="West"/>
    <s v="OFF-FA-10002988"/>
    <x v="1"/>
    <s v="Fasteners"/>
    <s v="Ideal Clamps"/>
    <n v="4.0199999999999996"/>
  </r>
  <r>
    <n v="3453"/>
    <s v="CA-2015-157609"/>
    <x v="37"/>
    <x v="878"/>
    <d v="2015-03-21T00:00:00"/>
    <s v="Second Class"/>
    <s v="KN-16705"/>
    <s v="Kristina Nunn"/>
    <s v="Home Office"/>
    <s v="United States"/>
    <s v="Raleigh"/>
    <x v="3"/>
    <n v="27604"/>
    <s v="South"/>
    <s v="TEC-PH-10002415"/>
    <x v="2"/>
    <s v="Phones"/>
    <s v="Polycom VoiceStation 500 ConferenceÂ phone"/>
    <n v="471.92"/>
  </r>
  <r>
    <n v="3454"/>
    <s v="CA-2016-153325"/>
    <x v="15"/>
    <x v="879"/>
    <d v="2016-03-02T00:00:00"/>
    <s v="Second Class"/>
    <s v="ST-20530"/>
    <s v="Shui Tom"/>
    <s v="Consumer"/>
    <s v="United States"/>
    <s v="Macon"/>
    <x v="32"/>
    <n v="31204"/>
    <s v="South"/>
    <s v="OFF-BI-10004236"/>
    <x v="1"/>
    <s v="Binders"/>
    <s v="XtraLife ClearVue Slant-D Ring Binder, White, 3&quot;"/>
    <n v="58.72"/>
  </r>
  <r>
    <n v="3455"/>
    <s v="CA-2016-153626"/>
    <x v="45"/>
    <x v="584"/>
    <d v="2016-07-14T00:00:00"/>
    <s v="Standard Class"/>
    <s v="EB-13870"/>
    <s v="Emily Burns"/>
    <s v="Consumer"/>
    <s v="United States"/>
    <s v="Nashville"/>
    <x v="18"/>
    <n v="37211"/>
    <s v="South"/>
    <s v="OFF-AR-10000657"/>
    <x v="1"/>
    <s v="Art"/>
    <s v="Binney &amp; Smith inkTank Desk Highlighter, Chisel Tip, Yellow, 12/Box"/>
    <n v="5.16"/>
  </r>
  <r>
    <n v="3456"/>
    <s v="CA-2017-166485"/>
    <x v="51"/>
    <x v="880"/>
    <d v="2017-02-27T00:00:00"/>
    <s v="Standard Class"/>
    <s v="AH-10210"/>
    <s v="Alan Hwang"/>
    <s v="Consumer"/>
    <s v="United States"/>
    <s v="Nashville"/>
    <x v="18"/>
    <n v="37211"/>
    <s v="South"/>
    <s v="OFF-PA-10004996"/>
    <x v="1"/>
    <s v="Paper"/>
    <s v="Speediset Carbonless Redi-Letter 7&quot; x 8 1/2&quot;"/>
    <n v="16.495999999999999"/>
  </r>
  <r>
    <n v="3457"/>
    <s v="CA-2018-136448"/>
    <x v="12"/>
    <x v="118"/>
    <d v="2018-09-18T00:00:00"/>
    <s v="First Class"/>
    <s v="AS-10090"/>
    <s v="Adam Shillingsburg"/>
    <s v="Consumer"/>
    <s v="United States"/>
    <s v="Philadelphia"/>
    <x v="9"/>
    <n v="19143"/>
    <s v="East"/>
    <s v="TEC-AC-10001109"/>
    <x v="2"/>
    <s v="Accessories"/>
    <s v="Logitech Trackman Marble Mouse"/>
    <n v="71.975999999999999"/>
  </r>
  <r>
    <n v="3458"/>
    <s v="CA-2018-136448"/>
    <x v="12"/>
    <x v="118"/>
    <d v="2018-09-18T00:00:00"/>
    <s v="First Class"/>
    <s v="AS-10090"/>
    <s v="Adam Shillingsburg"/>
    <s v="Consumer"/>
    <s v="United States"/>
    <s v="Philadelphia"/>
    <x v="9"/>
    <n v="19143"/>
    <s v="East"/>
    <s v="FUR-FU-10003832"/>
    <x v="0"/>
    <s v="Furnishings"/>
    <s v="Eldon Expressions Punched Metal &amp; Wood Desk Accessories, Black &amp; Cherry"/>
    <n v="22.512"/>
  </r>
  <r>
    <n v="3459"/>
    <s v="CA-2018-136448"/>
    <x v="12"/>
    <x v="118"/>
    <d v="2018-09-18T00:00:00"/>
    <s v="First Class"/>
    <s v="AS-10090"/>
    <s v="Adam Shillingsburg"/>
    <s v="Consumer"/>
    <s v="United States"/>
    <s v="Philadelphia"/>
    <x v="9"/>
    <n v="19143"/>
    <s v="East"/>
    <s v="OFF-BI-10002393"/>
    <x v="1"/>
    <s v="Binders"/>
    <s v="Binder Posts"/>
    <n v="3.444"/>
  </r>
  <r>
    <n v="3460"/>
    <s v="CA-2018-136448"/>
    <x v="12"/>
    <x v="118"/>
    <d v="2018-09-18T00:00:00"/>
    <s v="First Class"/>
    <s v="AS-10090"/>
    <s v="Adam Shillingsburg"/>
    <s v="Consumer"/>
    <s v="United States"/>
    <s v="Philadelphia"/>
    <x v="9"/>
    <n v="19143"/>
    <s v="East"/>
    <s v="OFF-BI-10001359"/>
    <x v="1"/>
    <s v="Binders"/>
    <s v="GBC DocuBind TL300 Electric Binding System"/>
    <n v="538.19399999999996"/>
  </r>
  <r>
    <n v="3461"/>
    <s v="CA-2018-136448"/>
    <x v="12"/>
    <x v="118"/>
    <d v="2018-09-18T00:00:00"/>
    <s v="First Class"/>
    <s v="AS-10090"/>
    <s v="Adam Shillingsburg"/>
    <s v="Consumer"/>
    <s v="United States"/>
    <s v="Philadelphia"/>
    <x v="9"/>
    <n v="19143"/>
    <s v="East"/>
    <s v="TEC-AC-10003628"/>
    <x v="2"/>
    <s v="Accessories"/>
    <s v="Logitech 910-002974 M325 Wireless Mouse for Web Scrolling"/>
    <n v="47.984000000000002"/>
  </r>
  <r>
    <n v="3462"/>
    <s v="CA-2018-114258"/>
    <x v="0"/>
    <x v="60"/>
    <d v="2018-11-10T00:00:00"/>
    <s v="Second Class"/>
    <s v="EM-13825"/>
    <s v="Elizabeth Moffitt"/>
    <s v="Corporate"/>
    <s v="United States"/>
    <s v="Dallas"/>
    <x v="5"/>
    <n v="75081"/>
    <s v="Central"/>
    <s v="TEC-PH-10003012"/>
    <x v="2"/>
    <s v="Phones"/>
    <s v="Nortel Meridian M3904 Professional Digital phone"/>
    <n v="492.76799999999997"/>
  </r>
  <r>
    <n v="3463"/>
    <s v="CA-2016-152611"/>
    <x v="51"/>
    <x v="763"/>
    <d v="2016-02-23T00:00:00"/>
    <s v="Second Class"/>
    <s v="KA-16525"/>
    <s v="Kelly Andreada"/>
    <s v="Consumer"/>
    <s v="United States"/>
    <s v="Perth Amboy"/>
    <x v="30"/>
    <n v="8861"/>
    <s v="East"/>
    <s v="OFF-AR-10003903"/>
    <x v="1"/>
    <s v="Art"/>
    <s v="Sanford 52201 APSCO Electric Pencil Sharpener"/>
    <n v="286.79000000000002"/>
  </r>
  <r>
    <n v="3464"/>
    <s v="CA-2017-165470"/>
    <x v="26"/>
    <x v="881"/>
    <d v="2017-11-30T00:00:00"/>
    <s v="Standard Class"/>
    <s v="HJ-14875"/>
    <s v="Heather Jas"/>
    <s v="Home Office"/>
    <s v="United States"/>
    <s v="Jacksonville"/>
    <x v="2"/>
    <n v="32216"/>
    <s v="South"/>
    <s v="OFF-PA-10004675"/>
    <x v="1"/>
    <s v="Paper"/>
    <s v="Telephone Message Books with Fax/Mobile Section, 5 1/2&quot; x 3 3/16&quot;"/>
    <n v="5.08"/>
  </r>
  <r>
    <n v="3465"/>
    <s v="CA-2018-128699"/>
    <x v="4"/>
    <x v="734"/>
    <d v="2018-12-05T00:00:00"/>
    <s v="Second Class"/>
    <s v="ND-18370"/>
    <s v="Natalie DeCherney"/>
    <s v="Consumer"/>
    <s v="United States"/>
    <s v="Jacksonville"/>
    <x v="2"/>
    <n v="32216"/>
    <s v="South"/>
    <s v="TEC-AC-10001990"/>
    <x v="2"/>
    <s v="Accessories"/>
    <s v="Kensington Orbit Wireless Mobile Trackball for PC and Mac"/>
    <n v="47.991999999999997"/>
  </r>
  <r>
    <n v="3466"/>
    <s v="US-2016-147242"/>
    <x v="14"/>
    <x v="229"/>
    <d v="2016-09-14T00:00:00"/>
    <s v="Standard Class"/>
    <s v="EH-13765"/>
    <s v="Edward Hooks"/>
    <s v="Corporate"/>
    <s v="United States"/>
    <s v="Revere"/>
    <x v="31"/>
    <n v="2151"/>
    <s v="East"/>
    <s v="OFF-AP-10003842"/>
    <x v="1"/>
    <s v="Appliances"/>
    <s v="Euro-Pro Shark Turbo Vacuum"/>
    <n v="61.96"/>
  </r>
  <r>
    <n v="3467"/>
    <s v="US-2016-147242"/>
    <x v="14"/>
    <x v="229"/>
    <d v="2016-09-14T00:00:00"/>
    <s v="Standard Class"/>
    <s v="EH-13765"/>
    <s v="Edward Hooks"/>
    <s v="Corporate"/>
    <s v="United States"/>
    <s v="Revere"/>
    <x v="31"/>
    <n v="2151"/>
    <s v="East"/>
    <s v="FUR-BO-10004695"/>
    <x v="0"/>
    <s v="Bookcases"/>
    <s v="O'Sullivan 2-Door Barrister Bookcase in Odessa Pine"/>
    <n v="361.96"/>
  </r>
  <r>
    <n v="3468"/>
    <s v="US-2016-147242"/>
    <x v="14"/>
    <x v="229"/>
    <d v="2016-09-14T00:00:00"/>
    <s v="Standard Class"/>
    <s v="EH-13765"/>
    <s v="Edward Hooks"/>
    <s v="Corporate"/>
    <s v="United States"/>
    <s v="Revere"/>
    <x v="31"/>
    <n v="2151"/>
    <s v="East"/>
    <s v="OFF-PA-10003039"/>
    <x v="1"/>
    <s v="Paper"/>
    <s v="Xerox 1960"/>
    <n v="278.82"/>
  </r>
  <r>
    <n v="3469"/>
    <s v="CA-2017-146143"/>
    <x v="19"/>
    <x v="882"/>
    <d v="2017-12-19T00:00:00"/>
    <s v="Standard Class"/>
    <s v="MC-17845"/>
    <s v="Michael Chen"/>
    <s v="Consumer"/>
    <s v="United States"/>
    <s v="Jackson"/>
    <x v="35"/>
    <n v="39212"/>
    <s v="South"/>
    <s v="FUR-FU-10002045"/>
    <x v="0"/>
    <s v="Furnishings"/>
    <s v="Executive Impressions 14&quot;"/>
    <n v="133.38"/>
  </r>
  <r>
    <n v="3470"/>
    <s v="CA-2016-100888"/>
    <x v="29"/>
    <x v="744"/>
    <d v="2016-04-10T00:00:00"/>
    <s v="Standard Class"/>
    <s v="MH-17455"/>
    <s v="Mark Hamilton"/>
    <s v="Consumer"/>
    <s v="United States"/>
    <s v="Jacksonville"/>
    <x v="3"/>
    <n v="28540"/>
    <s v="South"/>
    <s v="OFF-PA-10001019"/>
    <x v="1"/>
    <s v="Paper"/>
    <s v="Xerox 1884"/>
    <n v="47.951999999999998"/>
  </r>
  <r>
    <n v="3471"/>
    <s v="US-2017-150035"/>
    <x v="5"/>
    <x v="49"/>
    <d v="2017-12-05T00:00:00"/>
    <s v="Standard Class"/>
    <s v="CL-11890"/>
    <s v="Carl Ludwig"/>
    <s v="Consumer"/>
    <s v="United States"/>
    <s v="San Francisco"/>
    <x v="1"/>
    <n v="94122"/>
    <s v="West"/>
    <s v="FUR-FU-10003724"/>
    <x v="0"/>
    <s v="Furnishings"/>
    <s v="Westinghouse Clip-On Gooseneck Lamps"/>
    <n v="16.739999999999998"/>
  </r>
  <r>
    <n v="3472"/>
    <s v="CA-2018-122644"/>
    <x v="6"/>
    <x v="105"/>
    <d v="2018-11-17T00:00:00"/>
    <s v="Standard Class"/>
    <s v="SF-20965"/>
    <s v="Sylvia Foulston"/>
    <s v="Corporate"/>
    <s v="United States"/>
    <s v="Columbus"/>
    <x v="24"/>
    <n v="43229"/>
    <s v="East"/>
    <s v="OFF-PA-10003673"/>
    <x v="1"/>
    <s v="Paper"/>
    <s v="Strathmore Photo Mount Cards"/>
    <n v="10.848000000000001"/>
  </r>
  <r>
    <n v="3473"/>
    <s v="CA-2018-122644"/>
    <x v="6"/>
    <x v="105"/>
    <d v="2018-11-17T00:00:00"/>
    <s v="Standard Class"/>
    <s v="SF-20965"/>
    <s v="Sylvia Foulston"/>
    <s v="Corporate"/>
    <s v="United States"/>
    <s v="Columbus"/>
    <x v="24"/>
    <n v="43229"/>
    <s v="East"/>
    <s v="TEC-AC-10003614"/>
    <x v="2"/>
    <s v="Accessories"/>
    <s v="Verbatim 25 GB 6x Blu-ray Single Layer Recordable Disc, 10/Pack"/>
    <n v="18.544"/>
  </r>
  <r>
    <n v="3474"/>
    <s v="CA-2018-111815"/>
    <x v="52"/>
    <x v="448"/>
    <d v="2018-03-10T00:00:00"/>
    <s v="Standard Class"/>
    <s v="EP-13915"/>
    <s v="Emily Phan"/>
    <s v="Consumer"/>
    <s v="United States"/>
    <s v="Dearborn Heights"/>
    <x v="12"/>
    <n v="48127"/>
    <s v="Central"/>
    <s v="FUR-CH-10000785"/>
    <x v="0"/>
    <s v="Chairs"/>
    <s v="Global Ergonomic Managers Chair"/>
    <n v="180.98"/>
  </r>
  <r>
    <n v="3475"/>
    <s v="CA-2018-111815"/>
    <x v="52"/>
    <x v="448"/>
    <d v="2018-03-10T00:00:00"/>
    <s v="Standard Class"/>
    <s v="EP-13915"/>
    <s v="Emily Phan"/>
    <s v="Consumer"/>
    <s v="United States"/>
    <s v="Dearborn Heights"/>
    <x v="12"/>
    <n v="48127"/>
    <s v="Central"/>
    <s v="TEC-AC-10002926"/>
    <x v="2"/>
    <s v="Accessories"/>
    <s v="Logitech Wireless Marathon Mouse M705"/>
    <n v="99.98"/>
  </r>
  <r>
    <n v="3476"/>
    <s v="CA-2017-144911"/>
    <x v="5"/>
    <x v="581"/>
    <d v="2017-11-30T00:00:00"/>
    <s v="First Class"/>
    <s v="RW-19630"/>
    <s v="Rob Williams"/>
    <s v="Corporate"/>
    <s v="United States"/>
    <s v="Overland Park"/>
    <x v="41"/>
    <n v="66212"/>
    <s v="Central"/>
    <s v="TEC-AC-10004633"/>
    <x v="2"/>
    <s v="Accessories"/>
    <s v="Verbatim 25 GB 6x Blu-ray Single Layer Recordable Disc, 3/Pack"/>
    <n v="34.950000000000003"/>
  </r>
  <r>
    <n v="3477"/>
    <s v="CA-2017-144911"/>
    <x v="5"/>
    <x v="581"/>
    <d v="2017-11-30T00:00:00"/>
    <s v="First Class"/>
    <s v="RW-19630"/>
    <s v="Rob Williams"/>
    <s v="Corporate"/>
    <s v="United States"/>
    <s v="Overland Park"/>
    <x v="41"/>
    <n v="66212"/>
    <s v="Central"/>
    <s v="OFF-BI-10000977"/>
    <x v="1"/>
    <s v="Binders"/>
    <s v="Ibico Plastic Spiral Binding Combs"/>
    <n v="152"/>
  </r>
  <r>
    <n v="3478"/>
    <s v="CA-2015-143385"/>
    <x v="22"/>
    <x v="883"/>
    <d v="2015-09-05T00:00:00"/>
    <s v="Standard Class"/>
    <s v="SJ-20500"/>
    <s v="Shirley Jackson"/>
    <s v="Consumer"/>
    <s v="United States"/>
    <s v="Santa Fe"/>
    <x v="27"/>
    <n v="87505"/>
    <s v="West"/>
    <s v="TEC-AC-10001635"/>
    <x v="2"/>
    <s v="Accessories"/>
    <s v="KeyTronicÂ KT400U2 -Â KeyboardÂ - Black"/>
    <n v="92.52"/>
  </r>
  <r>
    <n v="3479"/>
    <s v="CA-2017-131289"/>
    <x v="4"/>
    <x v="16"/>
    <d v="2017-12-14T00:00:00"/>
    <s v="Standard Class"/>
    <s v="SP-20620"/>
    <s v="Stefania Perrino"/>
    <s v="Corporate"/>
    <s v="United States"/>
    <s v="San Francisco"/>
    <x v="1"/>
    <n v="94110"/>
    <s v="West"/>
    <s v="OFF-AR-10003056"/>
    <x v="1"/>
    <s v="Art"/>
    <s v="Newell 341"/>
    <n v="8.56"/>
  </r>
  <r>
    <n v="3480"/>
    <s v="CA-2017-131289"/>
    <x v="4"/>
    <x v="16"/>
    <d v="2017-12-14T00:00:00"/>
    <s v="Standard Class"/>
    <s v="SP-20620"/>
    <s v="Stefania Perrino"/>
    <s v="Corporate"/>
    <s v="United States"/>
    <s v="San Francisco"/>
    <x v="1"/>
    <n v="94110"/>
    <s v="West"/>
    <s v="OFF-PA-10003363"/>
    <x v="1"/>
    <s v="Paper"/>
    <s v="Xerox 204"/>
    <n v="45.36"/>
  </r>
  <r>
    <n v="3481"/>
    <s v="CA-2017-131289"/>
    <x v="4"/>
    <x v="16"/>
    <d v="2017-12-14T00:00:00"/>
    <s v="Standard Class"/>
    <s v="SP-20620"/>
    <s v="Stefania Perrino"/>
    <s v="Corporate"/>
    <s v="United States"/>
    <s v="San Francisco"/>
    <x v="1"/>
    <n v="94110"/>
    <s v="West"/>
    <s v="FUR-TA-10003954"/>
    <x v="0"/>
    <s v="Tables"/>
    <s v="Hon 94000 Series Round Tables"/>
    <n v="1421.664"/>
  </r>
  <r>
    <n v="3482"/>
    <s v="CA-2015-124023"/>
    <x v="29"/>
    <x v="884"/>
    <d v="2015-04-10T00:00:00"/>
    <s v="First Class"/>
    <s v="PJ-19015"/>
    <s v="Pauline Johnson"/>
    <s v="Consumer"/>
    <s v="United States"/>
    <s v="Mobile"/>
    <x v="19"/>
    <n v="36608"/>
    <s v="South"/>
    <s v="FUR-FU-10004415"/>
    <x v="0"/>
    <s v="Furnishings"/>
    <s v="Stacking Tray, Side-Loading, Legal, Smoke"/>
    <n v="8.9600000000000009"/>
  </r>
  <r>
    <n v="3483"/>
    <s v="CA-2015-124688"/>
    <x v="8"/>
    <x v="9"/>
    <d v="2015-08-29T00:00:00"/>
    <s v="First Class"/>
    <s v="CC-12610"/>
    <s v="Corey Catlett"/>
    <s v="Corporate"/>
    <s v="United States"/>
    <s v="Springfield"/>
    <x v="17"/>
    <n v="22153"/>
    <s v="South"/>
    <s v="TEC-PH-10000455"/>
    <x v="2"/>
    <s v="Phones"/>
    <s v="GE 30522EE2"/>
    <n v="579.95000000000005"/>
  </r>
  <r>
    <n v="3484"/>
    <s v="CA-2015-124688"/>
    <x v="8"/>
    <x v="9"/>
    <d v="2015-08-29T00:00:00"/>
    <s v="First Class"/>
    <s v="CC-12610"/>
    <s v="Corey Catlett"/>
    <s v="Corporate"/>
    <s v="United States"/>
    <s v="Springfield"/>
    <x v="17"/>
    <n v="22153"/>
    <s v="South"/>
    <s v="FUR-FU-10002456"/>
    <x v="0"/>
    <s v="Furnishings"/>
    <s v="Master Caster Door Stop, Large Neon Orange"/>
    <n v="29.12"/>
  </r>
  <r>
    <n v="3485"/>
    <s v="CA-2015-124688"/>
    <x v="8"/>
    <x v="9"/>
    <d v="2015-08-29T00:00:00"/>
    <s v="First Class"/>
    <s v="CC-12610"/>
    <s v="Corey Catlett"/>
    <s v="Corporate"/>
    <s v="United States"/>
    <s v="Springfield"/>
    <x v="17"/>
    <n v="22153"/>
    <s v="South"/>
    <s v="FUR-TA-10003569"/>
    <x v="0"/>
    <s v="Tables"/>
    <s v="Bretford CR8500 Series Meeting Room Furniture"/>
    <n v="1202.94"/>
  </r>
  <r>
    <n v="3486"/>
    <s v="CA-2017-151169"/>
    <x v="2"/>
    <x v="147"/>
    <d v="2017-10-26T00:00:00"/>
    <s v="Standard Class"/>
    <s v="MY-18295"/>
    <s v="Muhammed Yedwab"/>
    <s v="Corporate"/>
    <s v="United States"/>
    <s v="Newark"/>
    <x v="13"/>
    <n v="19711"/>
    <s v="East"/>
    <s v="OFF-BI-10002813"/>
    <x v="1"/>
    <s v="Binders"/>
    <s v="Avery Reinforcements for Hole-Punch Pages"/>
    <n v="7.92"/>
  </r>
  <r>
    <n v="3487"/>
    <s v="US-2017-134761"/>
    <x v="5"/>
    <x v="885"/>
    <d v="2017-11-30T00:00:00"/>
    <s v="Same Day"/>
    <s v="DB-13210"/>
    <s v="Dean Braden"/>
    <s v="Consumer"/>
    <s v="United States"/>
    <s v="Hickory"/>
    <x v="3"/>
    <n v="28601"/>
    <s v="South"/>
    <s v="TEC-PH-10002890"/>
    <x v="2"/>
    <s v="Phones"/>
    <s v="AT&amp;T 17929 Lendline Telephone"/>
    <n v="36.192"/>
  </r>
  <r>
    <n v="3488"/>
    <s v="CA-2018-120705"/>
    <x v="22"/>
    <x v="528"/>
    <d v="2018-09-11T00:00:00"/>
    <s v="Standard Class"/>
    <s v="MG-17875"/>
    <s v="Michael Grace"/>
    <s v="Home Office"/>
    <s v="United States"/>
    <s v="Fort Lauderdale"/>
    <x v="2"/>
    <n v="33311"/>
    <s v="South"/>
    <s v="OFF-ST-10001522"/>
    <x v="1"/>
    <s v="Storage"/>
    <s v="Gould Plastics 18-Pocket Panel Bin, 34w x 5-1/4d x 20-1/2h"/>
    <n v="147.184"/>
  </r>
  <r>
    <n v="3489"/>
    <s v="CA-2016-157322"/>
    <x v="38"/>
    <x v="740"/>
    <d v="2016-07-06T00:00:00"/>
    <s v="Standard Class"/>
    <s v="RH-19600"/>
    <s v="Rob Haberlin"/>
    <s v="Consumer"/>
    <s v="United States"/>
    <s v="Carol Stream"/>
    <x v="10"/>
    <n v="60188"/>
    <s v="Central"/>
    <s v="FUR-CH-10004086"/>
    <x v="0"/>
    <s v="Chairs"/>
    <s v="Hon 4070 Series Pagoda Armless Upholstered Stacking Chairs"/>
    <n v="408.42200000000003"/>
  </r>
  <r>
    <n v="3490"/>
    <s v="CA-2016-157322"/>
    <x v="38"/>
    <x v="740"/>
    <d v="2016-07-06T00:00:00"/>
    <s v="Standard Class"/>
    <s v="RH-19600"/>
    <s v="Rob Haberlin"/>
    <s v="Consumer"/>
    <s v="United States"/>
    <s v="Carol Stream"/>
    <x v="10"/>
    <n v="60188"/>
    <s v="Central"/>
    <s v="FUR-CH-10003774"/>
    <x v="0"/>
    <s v="Chairs"/>
    <s v="Global Wood Trimmed Manager's Task Chair, Khaki"/>
    <n v="382.11599999999999"/>
  </r>
  <r>
    <n v="3491"/>
    <s v="CA-2016-157322"/>
    <x v="38"/>
    <x v="740"/>
    <d v="2016-07-06T00:00:00"/>
    <s v="Standard Class"/>
    <s v="RH-19600"/>
    <s v="Rob Haberlin"/>
    <s v="Consumer"/>
    <s v="United States"/>
    <s v="Carol Stream"/>
    <x v="10"/>
    <n v="60188"/>
    <s v="Central"/>
    <s v="OFF-ST-10004507"/>
    <x v="1"/>
    <s v="Storage"/>
    <s v="Advantus Rolling Storage Box"/>
    <n v="68.599999999999994"/>
  </r>
  <r>
    <n v="3492"/>
    <s v="CA-2016-157322"/>
    <x v="38"/>
    <x v="740"/>
    <d v="2016-07-06T00:00:00"/>
    <s v="Standard Class"/>
    <s v="RH-19600"/>
    <s v="Rob Haberlin"/>
    <s v="Consumer"/>
    <s v="United States"/>
    <s v="Carol Stream"/>
    <x v="10"/>
    <n v="60188"/>
    <s v="Central"/>
    <s v="OFF-ST-10003208"/>
    <x v="1"/>
    <s v="Storage"/>
    <s v="Adjustable Depth Letter/Legal Cart"/>
    <n v="435.50400000000002"/>
  </r>
  <r>
    <n v="3493"/>
    <s v="CA-2016-157322"/>
    <x v="38"/>
    <x v="740"/>
    <d v="2016-07-06T00:00:00"/>
    <s v="Standard Class"/>
    <s v="RH-19600"/>
    <s v="Rob Haberlin"/>
    <s v="Consumer"/>
    <s v="United States"/>
    <s v="Carol Stream"/>
    <x v="10"/>
    <n v="60188"/>
    <s v="Central"/>
    <s v="OFF-PA-10000659"/>
    <x v="1"/>
    <s v="Paper"/>
    <s v="Adams Phone Message Book, Professional, 400 Message Capacity, 5 3/6â€ x 11â€"/>
    <n v="11.167999999999999"/>
  </r>
  <r>
    <n v="3494"/>
    <s v="CA-2018-142034"/>
    <x v="30"/>
    <x v="241"/>
    <d v="2018-09-28T00:00:00"/>
    <s v="Standard Class"/>
    <s v="KB-16240"/>
    <s v="Karen Bern"/>
    <s v="Corporate"/>
    <s v="United States"/>
    <s v="Saint Cloud"/>
    <x v="11"/>
    <n v="56301"/>
    <s v="Central"/>
    <s v="TEC-AC-10002305"/>
    <x v="2"/>
    <s v="Accessories"/>
    <s v="KeyTronicÂ E03601U1 -Â KeyboardÂ - Beige"/>
    <n v="72"/>
  </r>
  <r>
    <n v="3495"/>
    <s v="CA-2018-142034"/>
    <x v="30"/>
    <x v="241"/>
    <d v="2018-09-28T00:00:00"/>
    <s v="Standard Class"/>
    <s v="KB-16240"/>
    <s v="Karen Bern"/>
    <s v="Corporate"/>
    <s v="United States"/>
    <s v="Saint Cloud"/>
    <x v="11"/>
    <n v="56301"/>
    <s v="Central"/>
    <s v="TEC-AC-10000990"/>
    <x v="2"/>
    <s v="Accessories"/>
    <s v="Imation Bio 2GB USBÂ Flash Drive ImationÂ Corp"/>
    <n v="655.9"/>
  </r>
  <r>
    <n v="3496"/>
    <s v="CA-2018-142034"/>
    <x v="30"/>
    <x v="241"/>
    <d v="2018-09-28T00:00:00"/>
    <s v="Standard Class"/>
    <s v="KB-16240"/>
    <s v="Karen Bern"/>
    <s v="Corporate"/>
    <s v="United States"/>
    <s v="Saint Cloud"/>
    <x v="11"/>
    <n v="56301"/>
    <s v="Central"/>
    <s v="FUR-CH-10000665"/>
    <x v="0"/>
    <s v="Chairs"/>
    <s v="Global Airflow Leather Mesh Back Chair, Black"/>
    <n v="603.91999999999996"/>
  </r>
  <r>
    <n v="3497"/>
    <s v="CA-2017-107328"/>
    <x v="36"/>
    <x v="590"/>
    <d v="2017-08-15T00:00:00"/>
    <s v="Standard Class"/>
    <s v="CA-12055"/>
    <s v="Cathy Armstrong"/>
    <s v="Home Office"/>
    <s v="United States"/>
    <s v="Los Angeles"/>
    <x v="1"/>
    <n v="90036"/>
    <s v="West"/>
    <s v="FUR-TA-10001932"/>
    <x v="0"/>
    <s v="Tables"/>
    <s v="Chromcraft 48&quot; x 96&quot; Racetrack Double Pedestal Table"/>
    <n v="513.024"/>
  </r>
  <r>
    <n v="3498"/>
    <s v="CA-2017-107328"/>
    <x v="36"/>
    <x v="590"/>
    <d v="2017-08-15T00:00:00"/>
    <s v="Standard Class"/>
    <s v="CA-12055"/>
    <s v="Cathy Armstrong"/>
    <s v="Home Office"/>
    <s v="United States"/>
    <s v="Los Angeles"/>
    <x v="1"/>
    <n v="90036"/>
    <s v="West"/>
    <s v="OFF-AP-10004487"/>
    <x v="1"/>
    <s v="Appliances"/>
    <s v="Kensington 4 Outlet MasterPiece Compact Power Control Center"/>
    <n v="487.92"/>
  </r>
  <r>
    <n v="3499"/>
    <s v="CA-2017-107328"/>
    <x v="36"/>
    <x v="590"/>
    <d v="2017-08-15T00:00:00"/>
    <s v="Standard Class"/>
    <s v="CA-12055"/>
    <s v="Cathy Armstrong"/>
    <s v="Home Office"/>
    <s v="United States"/>
    <s v="Los Angeles"/>
    <x v="1"/>
    <n v="90036"/>
    <s v="West"/>
    <s v="OFF-BI-10002160"/>
    <x v="1"/>
    <s v="Binders"/>
    <s v="Acco Hanging Data Binders"/>
    <n v="15.24"/>
  </r>
  <r>
    <n v="3500"/>
    <s v="CA-2017-108616"/>
    <x v="30"/>
    <x v="321"/>
    <d v="2017-10-03T00:00:00"/>
    <s v="Standard Class"/>
    <s v="JK-15730"/>
    <s v="Joe Kamberova"/>
    <s v="Consumer"/>
    <s v="United States"/>
    <s v="Mobile"/>
    <x v="19"/>
    <n v="36608"/>
    <s v="South"/>
    <s v="TEC-AC-10000420"/>
    <x v="2"/>
    <s v="Accessories"/>
    <s v="Logitech G500s Laser Gaming Mouse with Adjustable Weight Tuning"/>
    <n v="209.97"/>
  </r>
  <r>
    <n v="3501"/>
    <s v="CA-2017-108616"/>
    <x v="30"/>
    <x v="321"/>
    <d v="2017-10-03T00:00:00"/>
    <s v="Standard Class"/>
    <s v="JK-15730"/>
    <s v="Joe Kamberova"/>
    <s v="Consumer"/>
    <s v="United States"/>
    <s v="Mobile"/>
    <x v="19"/>
    <n v="36608"/>
    <s v="South"/>
    <s v="OFF-BI-10001989"/>
    <x v="1"/>
    <s v="Binders"/>
    <s v="Premium Transparent Presentation Covers by GBC"/>
    <n v="62.94"/>
  </r>
  <r>
    <n v="3502"/>
    <s v="CA-2017-108616"/>
    <x v="30"/>
    <x v="321"/>
    <d v="2017-10-03T00:00:00"/>
    <s v="Standard Class"/>
    <s v="JK-15730"/>
    <s v="Joe Kamberova"/>
    <s v="Consumer"/>
    <s v="United States"/>
    <s v="Mobile"/>
    <x v="19"/>
    <n v="36608"/>
    <s v="South"/>
    <s v="OFF-AR-10001149"/>
    <x v="1"/>
    <s v="Art"/>
    <s v="Sanford Colorific Colored Pencils, 12/Box"/>
    <n v="25.92"/>
  </r>
  <r>
    <n v="3503"/>
    <s v="CA-2018-125115"/>
    <x v="29"/>
    <x v="318"/>
    <d v="2018-04-10T00:00:00"/>
    <s v="Same Day"/>
    <s v="RD-19930"/>
    <s v="Russell D'Ascenzo"/>
    <s v="Consumer"/>
    <s v="United States"/>
    <s v="Austin"/>
    <x v="5"/>
    <n v="78745"/>
    <s v="Central"/>
    <s v="OFF-PA-10004101"/>
    <x v="1"/>
    <s v="Paper"/>
    <s v="Xerox 1894"/>
    <n v="10.368"/>
  </r>
  <r>
    <n v="3504"/>
    <s v="CA-2018-125115"/>
    <x v="29"/>
    <x v="318"/>
    <d v="2018-04-10T00:00:00"/>
    <s v="Same Day"/>
    <s v="RD-19930"/>
    <s v="Russell D'Ascenzo"/>
    <s v="Consumer"/>
    <s v="United States"/>
    <s v="Austin"/>
    <x v="5"/>
    <n v="78745"/>
    <s v="Central"/>
    <s v="TEC-AC-10001714"/>
    <x v="2"/>
    <s v="Accessories"/>
    <s v="LogitechÂ MX Performance Wireless Mouse"/>
    <n v="95.736000000000004"/>
  </r>
  <r>
    <n v="3505"/>
    <s v="CA-2017-150945"/>
    <x v="33"/>
    <x v="122"/>
    <d v="2017-12-20T00:00:00"/>
    <s v="Second Class"/>
    <s v="JK-16120"/>
    <s v="Julie Kriz"/>
    <s v="Home Office"/>
    <s v="United States"/>
    <s v="New York City"/>
    <x v="15"/>
    <n v="10009"/>
    <s v="East"/>
    <s v="OFF-ST-10003716"/>
    <x v="1"/>
    <s v="Storage"/>
    <s v="Tennsco Double-Tier Lockers"/>
    <n v="900.08"/>
  </r>
  <r>
    <n v="3506"/>
    <s v="CA-2015-166863"/>
    <x v="17"/>
    <x v="886"/>
    <d v="2015-06-24T00:00:00"/>
    <s v="Standard Class"/>
    <s v="SC-20020"/>
    <s v="Sam Craven"/>
    <s v="Consumer"/>
    <s v="United States"/>
    <s v="Plano"/>
    <x v="5"/>
    <n v="75023"/>
    <s v="Central"/>
    <s v="TEC-PH-10000369"/>
    <x v="2"/>
    <s v="Phones"/>
    <s v="HTC One Mini"/>
    <n v="201.584"/>
  </r>
  <r>
    <n v="3507"/>
    <s v="CA-2015-166863"/>
    <x v="17"/>
    <x v="886"/>
    <d v="2015-06-24T00:00:00"/>
    <s v="Standard Class"/>
    <s v="SC-20020"/>
    <s v="Sam Craven"/>
    <s v="Consumer"/>
    <s v="United States"/>
    <s v="Plano"/>
    <x v="5"/>
    <n v="75023"/>
    <s v="Central"/>
    <s v="OFF-BI-10000756"/>
    <x v="1"/>
    <s v="Binders"/>
    <s v="Storex DuraTech Recycled Plastic Frosted Binders"/>
    <n v="3.3919999999999999"/>
  </r>
  <r>
    <n v="3508"/>
    <s v="CA-2015-166863"/>
    <x v="17"/>
    <x v="886"/>
    <d v="2015-06-24T00:00:00"/>
    <s v="Standard Class"/>
    <s v="SC-20020"/>
    <s v="Sam Craven"/>
    <s v="Consumer"/>
    <s v="United States"/>
    <s v="Plano"/>
    <x v="5"/>
    <n v="75023"/>
    <s v="Central"/>
    <s v="FUR-BO-10001608"/>
    <x v="0"/>
    <s v="Bookcases"/>
    <s v="Hon Metal Bookcases, Black"/>
    <n v="193.06559999999999"/>
  </r>
  <r>
    <n v="3509"/>
    <s v="CA-2015-166863"/>
    <x v="17"/>
    <x v="886"/>
    <d v="2015-06-24T00:00:00"/>
    <s v="Standard Class"/>
    <s v="SC-20020"/>
    <s v="Sam Craven"/>
    <s v="Consumer"/>
    <s v="United States"/>
    <s v="Plano"/>
    <x v="5"/>
    <n v="75023"/>
    <s v="Central"/>
    <s v="OFF-PA-10001166"/>
    <x v="1"/>
    <s v="Paper"/>
    <s v="Xerox 2"/>
    <n v="15.552"/>
  </r>
  <r>
    <n v="3510"/>
    <s v="CA-2015-166863"/>
    <x v="17"/>
    <x v="886"/>
    <d v="2015-06-24T00:00:00"/>
    <s v="Standard Class"/>
    <s v="SC-20020"/>
    <s v="Sam Craven"/>
    <s v="Consumer"/>
    <s v="United States"/>
    <s v="Plano"/>
    <x v="5"/>
    <n v="75023"/>
    <s v="Central"/>
    <s v="OFF-PA-10000587"/>
    <x v="1"/>
    <s v="Paper"/>
    <s v="Array Parchment Paper, Assorted Colors"/>
    <n v="11.648"/>
  </r>
  <r>
    <n v="3511"/>
    <s v="CA-2015-166863"/>
    <x v="17"/>
    <x v="886"/>
    <d v="2015-06-24T00:00:00"/>
    <s v="Standard Class"/>
    <s v="SC-20020"/>
    <s v="Sam Craven"/>
    <s v="Consumer"/>
    <s v="United States"/>
    <s v="Plano"/>
    <x v="5"/>
    <n v="75023"/>
    <s v="Central"/>
    <s v="TEC-MA-10001972"/>
    <x v="2"/>
    <s v="Machines"/>
    <s v="Okidata C331dn Printer"/>
    <n v="418.8"/>
  </r>
  <r>
    <n v="3512"/>
    <s v="CA-2015-166863"/>
    <x v="17"/>
    <x v="886"/>
    <d v="2015-06-24T00:00:00"/>
    <s v="Standard Class"/>
    <s v="SC-20020"/>
    <s v="Sam Craven"/>
    <s v="Consumer"/>
    <s v="United States"/>
    <s v="Plano"/>
    <x v="5"/>
    <n v="75023"/>
    <s v="Central"/>
    <s v="OFF-ST-10004123"/>
    <x v="1"/>
    <s v="Storage"/>
    <s v="Safco Industrial Wire Shelving System"/>
    <n v="509.488"/>
  </r>
  <r>
    <n v="3513"/>
    <s v="CA-2018-140326"/>
    <x v="22"/>
    <x v="507"/>
    <d v="2018-09-06T00:00:00"/>
    <s v="First Class"/>
    <s v="HW-14935"/>
    <s v="Helen Wasserman"/>
    <s v="Corporate"/>
    <s v="United States"/>
    <s v="Chicago"/>
    <x v="10"/>
    <n v="60653"/>
    <s v="Central"/>
    <s v="FUR-BO-10000112"/>
    <x v="0"/>
    <s v="Bookcases"/>
    <s v="Bush Birmingham Collection Bookcase, Dark Cherry"/>
    <n v="825.17399999999998"/>
  </r>
  <r>
    <n v="3514"/>
    <s v="CA-2018-140326"/>
    <x v="22"/>
    <x v="507"/>
    <d v="2018-09-06T00:00:00"/>
    <s v="First Class"/>
    <s v="HW-14935"/>
    <s v="Helen Wasserman"/>
    <s v="Corporate"/>
    <s v="United States"/>
    <s v="Chicago"/>
    <x v="10"/>
    <n v="60653"/>
    <s v="Central"/>
    <s v="OFF-PA-10004041"/>
    <x v="1"/>
    <s v="Paper"/>
    <s v="It's Hot Message Books with Stickers, 2 3/4&quot; x 5&quot;"/>
    <n v="17.760000000000002"/>
  </r>
  <r>
    <n v="3515"/>
    <s v="CA-2018-140326"/>
    <x v="22"/>
    <x v="507"/>
    <d v="2018-09-06T00:00:00"/>
    <s v="First Class"/>
    <s v="HW-14935"/>
    <s v="Helen Wasserman"/>
    <s v="Corporate"/>
    <s v="United States"/>
    <s v="Chicago"/>
    <x v="10"/>
    <n v="60653"/>
    <s v="Central"/>
    <s v="OFF-AR-10001149"/>
    <x v="1"/>
    <s v="Art"/>
    <s v="Sanford Colorific Colored Pencils, 12/Box"/>
    <n v="6.9119999999999999"/>
  </r>
  <r>
    <n v="3516"/>
    <s v="CA-2017-168536"/>
    <x v="33"/>
    <x v="887"/>
    <d v="2017-12-24T00:00:00"/>
    <s v="Standard Class"/>
    <s v="SC-20800"/>
    <s v="Stuart Calhoun"/>
    <s v="Consumer"/>
    <s v="United States"/>
    <s v="Jackson"/>
    <x v="35"/>
    <n v="39212"/>
    <s v="South"/>
    <s v="TEC-AC-10002323"/>
    <x v="2"/>
    <s v="Accessories"/>
    <s v="SanDisk Ultra 32 GB MicroSDHC Class 10 Memory Card"/>
    <n v="66.3"/>
  </r>
  <r>
    <n v="3517"/>
    <s v="US-2017-113649"/>
    <x v="36"/>
    <x v="888"/>
    <d v="2017-08-12T00:00:00"/>
    <s v="First Class"/>
    <s v="HA-14920"/>
    <s v="Helen Andreada"/>
    <s v="Consumer"/>
    <s v="United States"/>
    <s v="Fayetteville"/>
    <x v="3"/>
    <n v="28314"/>
    <s v="South"/>
    <s v="OFF-PA-10000130"/>
    <x v="1"/>
    <s v="Paper"/>
    <s v="Xerox 199"/>
    <n v="30.815999999999999"/>
  </r>
  <r>
    <n v="3518"/>
    <s v="US-2017-113649"/>
    <x v="36"/>
    <x v="888"/>
    <d v="2017-08-12T00:00:00"/>
    <s v="First Class"/>
    <s v="HA-14920"/>
    <s v="Helen Andreada"/>
    <s v="Consumer"/>
    <s v="United States"/>
    <s v="Fayetteville"/>
    <x v="3"/>
    <n v="28314"/>
    <s v="South"/>
    <s v="TEC-PH-10002350"/>
    <x v="2"/>
    <s v="Phones"/>
    <s v="Apple EarPods with Remote and Mic"/>
    <n v="44.783999999999999"/>
  </r>
  <r>
    <n v="3519"/>
    <s v="US-2017-113649"/>
    <x v="36"/>
    <x v="888"/>
    <d v="2017-08-12T00:00:00"/>
    <s v="First Class"/>
    <s v="HA-14920"/>
    <s v="Helen Andreada"/>
    <s v="Consumer"/>
    <s v="United States"/>
    <s v="Fayetteville"/>
    <x v="3"/>
    <n v="28314"/>
    <s v="South"/>
    <s v="OFF-AP-10002518"/>
    <x v="1"/>
    <s v="Appliances"/>
    <s v="Kensington 7 Outlet MasterPiece Power Center"/>
    <n v="569.53599999999994"/>
  </r>
  <r>
    <n v="3520"/>
    <s v="CA-2016-124975"/>
    <x v="39"/>
    <x v="137"/>
    <d v="2016-06-25T00:00:00"/>
    <s v="First Class"/>
    <s v="MG-17875"/>
    <s v="Michael Grace"/>
    <s v="Home Office"/>
    <s v="United States"/>
    <s v="Aurora"/>
    <x v="10"/>
    <n v="60505"/>
    <s v="Central"/>
    <s v="FUR-TA-10002645"/>
    <x v="0"/>
    <s v="Tables"/>
    <s v="Hon Rectangular Conference Tables"/>
    <n v="796.42499999999995"/>
  </r>
  <r>
    <n v="3521"/>
    <s v="CA-2016-168767"/>
    <x v="3"/>
    <x v="889"/>
    <d v="2016-04-15T00:00:00"/>
    <s v="Standard Class"/>
    <s v="DM-12955"/>
    <s v="Dario Medina"/>
    <s v="Corporate"/>
    <s v="United States"/>
    <s v="Sacramento"/>
    <x v="1"/>
    <n v="95823"/>
    <s v="West"/>
    <s v="OFF-BI-10000773"/>
    <x v="1"/>
    <s v="Binders"/>
    <s v="Insertable Tab Post Binder Dividers"/>
    <n v="12.832000000000001"/>
  </r>
  <r>
    <n v="3522"/>
    <s v="CA-2017-114482"/>
    <x v="26"/>
    <x v="831"/>
    <d v="2017-11-25T00:00:00"/>
    <s v="Second Class"/>
    <s v="DM-13345"/>
    <s v="Denise Monton"/>
    <s v="Corporate"/>
    <s v="United States"/>
    <s v="Des Moines"/>
    <x v="23"/>
    <n v="50315"/>
    <s v="Central"/>
    <s v="OFF-PA-10003845"/>
    <x v="1"/>
    <s v="Paper"/>
    <s v="Xerox 1987"/>
    <n v="40.46"/>
  </r>
  <r>
    <n v="3523"/>
    <s v="CA-2017-114482"/>
    <x v="26"/>
    <x v="831"/>
    <d v="2017-11-25T00:00:00"/>
    <s v="Second Class"/>
    <s v="DM-13345"/>
    <s v="Denise Monton"/>
    <s v="Corporate"/>
    <s v="United States"/>
    <s v="Des Moines"/>
    <x v="23"/>
    <n v="50315"/>
    <s v="Central"/>
    <s v="TEC-PH-10001580"/>
    <x v="2"/>
    <s v="Phones"/>
    <s v="Logitech Mobile Speakerphone P710e -Â speaker phone"/>
    <n v="404.94"/>
  </r>
  <r>
    <n v="3524"/>
    <s v="CA-2017-137673"/>
    <x v="22"/>
    <x v="64"/>
    <d v="2017-09-10T00:00:00"/>
    <s v="Standard Class"/>
    <s v="ML-17395"/>
    <s v="Marina Lichtenstein"/>
    <s v="Corporate"/>
    <s v="United States"/>
    <s v="San Diego"/>
    <x v="1"/>
    <n v="92105"/>
    <s v="West"/>
    <s v="TEC-AC-10002345"/>
    <x v="2"/>
    <s v="Accessories"/>
    <s v="HP Standard 104 key PS/2 Keyboard"/>
    <n v="116"/>
  </r>
  <r>
    <n v="3525"/>
    <s v="CA-2017-132731"/>
    <x v="26"/>
    <x v="390"/>
    <d v="2017-11-28T00:00:00"/>
    <s v="Standard Class"/>
    <s v="GA-14515"/>
    <s v="George Ashbrook"/>
    <s v="Consumer"/>
    <s v="United States"/>
    <s v="Dallas"/>
    <x v="5"/>
    <n v="75081"/>
    <s v="Central"/>
    <s v="TEC-PH-10004120"/>
    <x v="2"/>
    <s v="Phones"/>
    <s v="AT&amp;T 1080 Phone"/>
    <n v="657.55200000000002"/>
  </r>
  <r>
    <n v="3526"/>
    <s v="CA-2018-148922"/>
    <x v="19"/>
    <x v="389"/>
    <d v="2018-12-15T00:00:00"/>
    <s v="Second Class"/>
    <s v="SU-20665"/>
    <s v="Stephanie Ulpright"/>
    <s v="Home Office"/>
    <s v="United States"/>
    <s v="Jackson"/>
    <x v="35"/>
    <n v="39212"/>
    <s v="South"/>
    <s v="TEC-AC-10001838"/>
    <x v="2"/>
    <s v="Accessories"/>
    <s v="Razer Tiamat Over Ear 7.1 Surround Sound PC Gaming Headset"/>
    <n v="599.97"/>
  </r>
  <r>
    <n v="3527"/>
    <s v="CA-2018-148922"/>
    <x v="19"/>
    <x v="389"/>
    <d v="2018-12-15T00:00:00"/>
    <s v="Second Class"/>
    <s v="SU-20665"/>
    <s v="Stephanie Ulpright"/>
    <s v="Home Office"/>
    <s v="United States"/>
    <s v="Jackson"/>
    <x v="35"/>
    <n v="39212"/>
    <s v="South"/>
    <s v="TEC-PH-10000148"/>
    <x v="2"/>
    <s v="Phones"/>
    <s v="Cyber Acoustics AC-202b Speech Recognition Stereo Headset"/>
    <n v="38.97"/>
  </r>
  <r>
    <n v="3528"/>
    <s v="CA-2018-148922"/>
    <x v="19"/>
    <x v="389"/>
    <d v="2018-12-15T00:00:00"/>
    <s v="Second Class"/>
    <s v="SU-20665"/>
    <s v="Stephanie Ulpright"/>
    <s v="Home Office"/>
    <s v="United States"/>
    <s v="Jackson"/>
    <x v="35"/>
    <n v="39212"/>
    <s v="South"/>
    <s v="OFF-BI-10003476"/>
    <x v="1"/>
    <s v="Binders"/>
    <s v="Avery Metallic Poly Binders"/>
    <n v="45.84"/>
  </r>
  <r>
    <n v="3529"/>
    <s v="CA-2017-130680"/>
    <x v="17"/>
    <x v="890"/>
    <d v="2017-06-29T00:00:00"/>
    <s v="Standard Class"/>
    <s v="BD-11320"/>
    <s v="Bill Donatelli"/>
    <s v="Consumer"/>
    <s v="United States"/>
    <s v="San Diego"/>
    <x v="1"/>
    <n v="92024"/>
    <s v="West"/>
    <s v="TEC-PH-10004833"/>
    <x v="2"/>
    <s v="Phones"/>
    <s v="Macally Suction Cup Mount"/>
    <n v="38.24"/>
  </r>
  <r>
    <n v="3530"/>
    <s v="CA-2016-141145"/>
    <x v="12"/>
    <x v="14"/>
    <d v="2016-09-23T00:00:00"/>
    <s v="Standard Class"/>
    <s v="DB-13405"/>
    <s v="Denny Blanton"/>
    <s v="Consumer"/>
    <s v="United States"/>
    <s v="Orlando"/>
    <x v="2"/>
    <n v="32839"/>
    <s v="South"/>
    <s v="TEC-AC-10001465"/>
    <x v="2"/>
    <s v="Accessories"/>
    <s v="SanDisk Cruzer 64 GB USB Flash Drive"/>
    <n v="87.168000000000006"/>
  </r>
  <r>
    <n v="3531"/>
    <s v="US-2017-152835"/>
    <x v="7"/>
    <x v="288"/>
    <d v="2017-05-23T00:00:00"/>
    <s v="Standard Class"/>
    <s v="RP-19855"/>
    <s v="Roy Phan"/>
    <s v="Corporate"/>
    <s v="United States"/>
    <s v="Lafayette"/>
    <x v="14"/>
    <n v="47905"/>
    <s v="Central"/>
    <s v="OFF-AR-10003056"/>
    <x v="1"/>
    <s v="Art"/>
    <s v="Newell 341"/>
    <n v="21.4"/>
  </r>
  <r>
    <n v="3532"/>
    <s v="CA-2017-155565"/>
    <x v="23"/>
    <x v="316"/>
    <d v="2017-05-28T00:00:00"/>
    <s v="Same Day"/>
    <s v="EH-13765"/>
    <s v="Edward Hooks"/>
    <s v="Corporate"/>
    <s v="United States"/>
    <s v="New York City"/>
    <x v="15"/>
    <n v="10035"/>
    <s v="East"/>
    <s v="OFF-SU-10001218"/>
    <x v="1"/>
    <s v="Supplies"/>
    <s v="Fiskars Softgrip Scissors"/>
    <n v="54.9"/>
  </r>
  <r>
    <n v="3533"/>
    <s v="CA-2015-110849"/>
    <x v="3"/>
    <x v="891"/>
    <d v="2015-04-23T00:00:00"/>
    <s v="Standard Class"/>
    <s v="JL-15835"/>
    <s v="John Lee"/>
    <s v="Consumer"/>
    <s v="United States"/>
    <s v="Los Angeles"/>
    <x v="1"/>
    <n v="90049"/>
    <s v="West"/>
    <s v="TEC-MA-10002859"/>
    <x v="2"/>
    <s v="Machines"/>
    <s v="Ativa MDM8000 8-Sheet Micro-Cut Shredder"/>
    <n v="287.96800000000002"/>
  </r>
  <r>
    <n v="3534"/>
    <s v="CA-2015-110849"/>
    <x v="3"/>
    <x v="891"/>
    <d v="2015-04-23T00:00:00"/>
    <s v="Standard Class"/>
    <s v="JL-15835"/>
    <s v="John Lee"/>
    <s v="Consumer"/>
    <s v="United States"/>
    <s v="Los Angeles"/>
    <x v="1"/>
    <n v="90049"/>
    <s v="West"/>
    <s v="OFF-AR-10002375"/>
    <x v="1"/>
    <s v="Art"/>
    <s v="Newell 351"/>
    <n v="13.12"/>
  </r>
  <r>
    <n v="3535"/>
    <s v="CA-2015-110849"/>
    <x v="3"/>
    <x v="891"/>
    <d v="2015-04-23T00:00:00"/>
    <s v="Standard Class"/>
    <s v="JL-15835"/>
    <s v="John Lee"/>
    <s v="Consumer"/>
    <s v="United States"/>
    <s v="Los Angeles"/>
    <x v="1"/>
    <n v="90049"/>
    <s v="West"/>
    <s v="OFF-AR-10000657"/>
    <x v="1"/>
    <s v="Art"/>
    <s v="Binney &amp; Smith inkTank Desk Highlighter, Chisel Tip, Yellow, 12/Box"/>
    <n v="10.75"/>
  </r>
  <r>
    <n v="3536"/>
    <s v="CA-2015-110849"/>
    <x v="3"/>
    <x v="891"/>
    <d v="2015-04-23T00:00:00"/>
    <s v="Standard Class"/>
    <s v="JL-15835"/>
    <s v="John Lee"/>
    <s v="Consumer"/>
    <s v="United States"/>
    <s v="Los Angeles"/>
    <x v="1"/>
    <n v="90049"/>
    <s v="West"/>
    <s v="OFF-FA-10000134"/>
    <x v="1"/>
    <s v="Fasteners"/>
    <s v="Advantus Push Pins, Aluminum Head"/>
    <n v="11.62"/>
  </r>
  <r>
    <n v="3537"/>
    <s v="CA-2017-145842"/>
    <x v="1"/>
    <x v="26"/>
    <d v="2017-06-20T00:00:00"/>
    <s v="Second Class"/>
    <s v="FM-14380"/>
    <s v="Fred McMath"/>
    <s v="Consumer"/>
    <s v="United States"/>
    <s v="New York City"/>
    <x v="15"/>
    <n v="10024"/>
    <s v="East"/>
    <s v="OFF-ST-10000419"/>
    <x v="1"/>
    <s v="Storage"/>
    <s v="Rogers Jumbo File, Granite"/>
    <n v="40.74"/>
  </r>
  <r>
    <n v="3538"/>
    <s v="CA-2015-158771"/>
    <x v="35"/>
    <x v="309"/>
    <d v="2015-05-09T00:00:00"/>
    <s v="Same Day"/>
    <s v="SB-20290"/>
    <s v="Sean Braxton"/>
    <s v="Corporate"/>
    <s v="United States"/>
    <s v="Henderson"/>
    <x v="0"/>
    <n v="42420"/>
    <s v="South"/>
    <s v="OFF-ST-10000107"/>
    <x v="1"/>
    <s v="Storage"/>
    <s v="Fellowes Super Stor/Drawer"/>
    <n v="83.25"/>
  </r>
  <r>
    <n v="3539"/>
    <s v="CA-2015-158771"/>
    <x v="35"/>
    <x v="309"/>
    <d v="2015-05-09T00:00:00"/>
    <s v="Same Day"/>
    <s v="SB-20290"/>
    <s v="Sean Braxton"/>
    <s v="Corporate"/>
    <s v="United States"/>
    <s v="Henderson"/>
    <x v="0"/>
    <n v="42420"/>
    <s v="South"/>
    <s v="OFF-LA-10001641"/>
    <x v="1"/>
    <s v="Labels"/>
    <s v="Avery 518"/>
    <n v="9.4499999999999993"/>
  </r>
  <r>
    <n v="3540"/>
    <s v="CA-2015-158771"/>
    <x v="35"/>
    <x v="309"/>
    <d v="2015-05-09T00:00:00"/>
    <s v="Same Day"/>
    <s v="SB-20290"/>
    <s v="Sean Braxton"/>
    <s v="Corporate"/>
    <s v="United States"/>
    <s v="Henderson"/>
    <x v="0"/>
    <n v="42420"/>
    <s v="South"/>
    <s v="OFF-LA-10003121"/>
    <x v="1"/>
    <s v="Labels"/>
    <s v="Avery 506"/>
    <n v="20.65"/>
  </r>
  <r>
    <n v="3541"/>
    <s v="CA-2015-158771"/>
    <x v="35"/>
    <x v="309"/>
    <d v="2015-05-09T00:00:00"/>
    <s v="Same Day"/>
    <s v="SB-20290"/>
    <s v="Sean Braxton"/>
    <s v="Corporate"/>
    <s v="United States"/>
    <s v="Henderson"/>
    <x v="0"/>
    <n v="42420"/>
    <s v="South"/>
    <s v="OFF-PA-10002689"/>
    <x v="1"/>
    <s v="Paper"/>
    <s v="Weyerhaeuser First Choice Laser/Copy Paper (20Lb. and 88 Bright)"/>
    <n v="45.36"/>
  </r>
  <r>
    <n v="3542"/>
    <s v="CA-2017-157511"/>
    <x v="12"/>
    <x v="31"/>
    <d v="2017-09-20T00:00:00"/>
    <s v="First Class"/>
    <s v="SV-20365"/>
    <s v="Seth Vernon"/>
    <s v="Consumer"/>
    <s v="United States"/>
    <s v="Columbus"/>
    <x v="24"/>
    <n v="43229"/>
    <s v="East"/>
    <s v="FUR-FU-10002107"/>
    <x v="0"/>
    <s v="Furnishings"/>
    <s v="Eldon Pizzaz Desk Accessories"/>
    <n v="5.3520000000000003"/>
  </r>
  <r>
    <n v="3543"/>
    <s v="CA-2017-157511"/>
    <x v="12"/>
    <x v="31"/>
    <d v="2017-09-20T00:00:00"/>
    <s v="First Class"/>
    <s v="SV-20365"/>
    <s v="Seth Vernon"/>
    <s v="Consumer"/>
    <s v="United States"/>
    <s v="Columbus"/>
    <x v="24"/>
    <n v="43229"/>
    <s v="East"/>
    <s v="FUR-CH-10002647"/>
    <x v="0"/>
    <s v="Chairs"/>
    <s v="Situations Contoured Folding Chairs, 4/Set"/>
    <n v="99.372"/>
  </r>
  <r>
    <n v="3544"/>
    <s v="CA-2017-157511"/>
    <x v="12"/>
    <x v="31"/>
    <d v="2017-09-20T00:00:00"/>
    <s v="First Class"/>
    <s v="SV-20365"/>
    <s v="Seth Vernon"/>
    <s v="Consumer"/>
    <s v="United States"/>
    <s v="Columbus"/>
    <x v="24"/>
    <n v="43229"/>
    <s v="East"/>
    <s v="OFF-AR-10002257"/>
    <x v="1"/>
    <s v="Art"/>
    <s v="Eldon Spacemaker Box, Quick-Snap Lid, Clear"/>
    <n v="2.6720000000000002"/>
  </r>
  <r>
    <n v="3545"/>
    <s v="CA-2018-121216"/>
    <x v="27"/>
    <x v="331"/>
    <d v="2018-12-25T00:00:00"/>
    <s v="Second Class"/>
    <s v="MM-17920"/>
    <s v="Michael Moore"/>
    <s v="Consumer"/>
    <s v="United States"/>
    <s v="College Station"/>
    <x v="5"/>
    <n v="77840"/>
    <s v="Central"/>
    <s v="OFF-PA-10004519"/>
    <x v="1"/>
    <s v="Paper"/>
    <s v="Spiral Phone Message Books with Labels by Adams"/>
    <n v="28.672000000000001"/>
  </r>
  <r>
    <n v="3546"/>
    <s v="CA-2018-121216"/>
    <x v="27"/>
    <x v="331"/>
    <d v="2018-12-25T00:00:00"/>
    <s v="Second Class"/>
    <s v="MM-17920"/>
    <s v="Michael Moore"/>
    <s v="Consumer"/>
    <s v="United States"/>
    <s v="College Station"/>
    <x v="5"/>
    <n v="77840"/>
    <s v="Central"/>
    <s v="OFF-AP-10001947"/>
    <x v="1"/>
    <s v="Appliances"/>
    <s v="Acco 6 Outlet Guardian Premium Plus Surge Suppressor"/>
    <n v="29.312000000000001"/>
  </r>
  <r>
    <n v="3547"/>
    <s v="CA-2018-155292"/>
    <x v="28"/>
    <x v="505"/>
    <d v="2018-11-01T00:00:00"/>
    <s v="First Class"/>
    <s v="RD-19810"/>
    <s v="Ross DeVincentis"/>
    <s v="Home Office"/>
    <s v="United States"/>
    <s v="Richmond"/>
    <x v="0"/>
    <n v="40475"/>
    <s v="South"/>
    <s v="OFF-ST-10004963"/>
    <x v="1"/>
    <s v="Storage"/>
    <s v="Eldon Gobal File Keepers"/>
    <n v="105.98"/>
  </r>
  <r>
    <n v="3548"/>
    <s v="CA-2018-155292"/>
    <x v="28"/>
    <x v="505"/>
    <d v="2018-11-01T00:00:00"/>
    <s v="First Class"/>
    <s v="RD-19810"/>
    <s v="Ross DeVincentis"/>
    <s v="Home Office"/>
    <s v="United States"/>
    <s v="Richmond"/>
    <x v="0"/>
    <n v="40475"/>
    <s v="South"/>
    <s v="OFF-SU-10002573"/>
    <x v="1"/>
    <s v="Supplies"/>
    <s v="Acme 10&quot; Easy Grip Assistive Scissors"/>
    <n v="35.06"/>
  </r>
  <r>
    <n v="3549"/>
    <s v="CA-2018-155292"/>
    <x v="28"/>
    <x v="505"/>
    <d v="2018-11-01T00:00:00"/>
    <s v="First Class"/>
    <s v="RD-19810"/>
    <s v="Ross DeVincentis"/>
    <s v="Home Office"/>
    <s v="United States"/>
    <s v="Richmond"/>
    <x v="0"/>
    <n v="40475"/>
    <s v="South"/>
    <s v="FUR-CH-10000553"/>
    <x v="0"/>
    <s v="Chairs"/>
    <s v="Metal Folding Chairs, Beige, 4/Carton"/>
    <n v="33.94"/>
  </r>
  <r>
    <n v="3550"/>
    <s v="CA-2018-155292"/>
    <x v="28"/>
    <x v="505"/>
    <d v="2018-11-01T00:00:00"/>
    <s v="First Class"/>
    <s v="RD-19810"/>
    <s v="Ross DeVincentis"/>
    <s v="Home Office"/>
    <s v="United States"/>
    <s v="Richmond"/>
    <x v="0"/>
    <n v="40475"/>
    <s v="South"/>
    <s v="OFF-LA-10001982"/>
    <x v="1"/>
    <s v="Labels"/>
    <s v="Smead Alpha-Z Color-Coded Name Labels First Letter Starter Set"/>
    <n v="30"/>
  </r>
  <r>
    <n v="3551"/>
    <s v="CA-2017-152555"/>
    <x v="48"/>
    <x v="892"/>
    <d v="2017-04-02T00:00:00"/>
    <s v="Second Class"/>
    <s v="ME-17320"/>
    <s v="Maria Etezadi"/>
    <s v="Home Office"/>
    <s v="United States"/>
    <s v="Chicago"/>
    <x v="10"/>
    <n v="60653"/>
    <s v="Central"/>
    <s v="OFF-PA-10001295"/>
    <x v="1"/>
    <s v="Paper"/>
    <s v="Computer Printout Paper with Letter-Trim Perforations"/>
    <n v="45.527999999999999"/>
  </r>
  <r>
    <n v="3552"/>
    <s v="CA-2017-152555"/>
    <x v="48"/>
    <x v="892"/>
    <d v="2017-04-02T00:00:00"/>
    <s v="Second Class"/>
    <s v="ME-17320"/>
    <s v="Maria Etezadi"/>
    <s v="Home Office"/>
    <s v="United States"/>
    <s v="Chicago"/>
    <x v="10"/>
    <n v="60653"/>
    <s v="Central"/>
    <s v="FUR-CH-10002965"/>
    <x v="0"/>
    <s v="Chairs"/>
    <s v="Global Leather Highback Executive Chair with Pneumatic Height Adjustment, Black"/>
    <n v="844.11599999999999"/>
  </r>
  <r>
    <n v="3553"/>
    <s v="CA-2017-152555"/>
    <x v="48"/>
    <x v="892"/>
    <d v="2017-04-02T00:00:00"/>
    <s v="Second Class"/>
    <s v="ME-17320"/>
    <s v="Maria Etezadi"/>
    <s v="Home Office"/>
    <s v="United States"/>
    <s v="Chicago"/>
    <x v="10"/>
    <n v="60653"/>
    <s v="Central"/>
    <s v="TEC-PH-10001254"/>
    <x v="2"/>
    <s v="Phones"/>
    <s v="Jabra BIZ 2300 Duo QD Duo CordedÂ Headset"/>
    <n v="812.73599999999999"/>
  </r>
  <r>
    <n v="3554"/>
    <s v="CA-2018-107832"/>
    <x v="26"/>
    <x v="51"/>
    <d v="2018-11-26T00:00:00"/>
    <s v="Second Class"/>
    <s v="FH-14275"/>
    <s v="Frank Hawley"/>
    <s v="Corporate"/>
    <s v="United States"/>
    <s v="Philadelphia"/>
    <x v="9"/>
    <n v="19120"/>
    <s v="East"/>
    <s v="OFF-BI-10001658"/>
    <x v="1"/>
    <s v="Binders"/>
    <s v="GBC Standard Therm-A-Bind Covers"/>
    <n v="7.476"/>
  </r>
  <r>
    <n v="3555"/>
    <s v="CA-2015-120838"/>
    <x v="48"/>
    <x v="893"/>
    <d v="2015-03-26T00:00:00"/>
    <s v="Second Class"/>
    <s v="PO-18865"/>
    <s v="Patrick O'Donnell"/>
    <s v="Consumer"/>
    <s v="United States"/>
    <s v="Los Angeles"/>
    <x v="1"/>
    <n v="90036"/>
    <s v="West"/>
    <s v="OFF-ST-10000585"/>
    <x v="1"/>
    <s v="Storage"/>
    <s v="Economy Rollaway Files"/>
    <n v="330.4"/>
  </r>
  <r>
    <n v="3556"/>
    <s v="CA-2015-120838"/>
    <x v="48"/>
    <x v="893"/>
    <d v="2015-03-26T00:00:00"/>
    <s v="Second Class"/>
    <s v="PO-18865"/>
    <s v="Patrick O'Donnell"/>
    <s v="Consumer"/>
    <s v="United States"/>
    <s v="Los Angeles"/>
    <x v="1"/>
    <n v="90036"/>
    <s v="West"/>
    <s v="TEC-PH-10003484"/>
    <x v="2"/>
    <s v="Phones"/>
    <s v="Ooma Telo VoIP Home Phone System"/>
    <n v="604.75199999999995"/>
  </r>
  <r>
    <n v="3557"/>
    <s v="CA-2018-118542"/>
    <x v="5"/>
    <x v="96"/>
    <d v="2018-12-05T00:00:00"/>
    <s v="Standard Class"/>
    <s v="CC-12550"/>
    <s v="Clay Cheatham"/>
    <s v="Consumer"/>
    <s v="United States"/>
    <s v="Los Angeles"/>
    <x v="1"/>
    <n v="90008"/>
    <s v="West"/>
    <s v="OFF-PA-10004735"/>
    <x v="1"/>
    <s v="Paper"/>
    <s v="Xerox 1905"/>
    <n v="45.36"/>
  </r>
  <r>
    <n v="3558"/>
    <s v="CA-2018-118542"/>
    <x v="5"/>
    <x v="96"/>
    <d v="2018-12-05T00:00:00"/>
    <s v="Standard Class"/>
    <s v="CC-12550"/>
    <s v="Clay Cheatham"/>
    <s v="Consumer"/>
    <s v="United States"/>
    <s v="Los Angeles"/>
    <x v="1"/>
    <n v="90008"/>
    <s v="West"/>
    <s v="OFF-BI-10003429"/>
    <x v="1"/>
    <s v="Binders"/>
    <s v="Cardinal HOLDit! Binder Insert Strips,Extra Strips"/>
    <n v="10.128"/>
  </r>
  <r>
    <n v="3559"/>
    <s v="CA-2018-152737"/>
    <x v="0"/>
    <x v="659"/>
    <d v="2018-11-12T00:00:00"/>
    <s v="Standard Class"/>
    <s v="TS-21505"/>
    <s v="Tony Sayre"/>
    <s v="Consumer"/>
    <s v="United States"/>
    <s v="San Francisco"/>
    <x v="1"/>
    <n v="94122"/>
    <s v="West"/>
    <s v="OFF-BI-10002982"/>
    <x v="1"/>
    <s v="Binders"/>
    <s v="Avery Self-Adhesive Photo Pockets for Polaroid Photos"/>
    <n v="21.792000000000002"/>
  </r>
  <r>
    <n v="3560"/>
    <s v="CA-2018-152737"/>
    <x v="0"/>
    <x v="659"/>
    <d v="2018-11-12T00:00:00"/>
    <s v="Standard Class"/>
    <s v="TS-21505"/>
    <s v="Tony Sayre"/>
    <s v="Consumer"/>
    <s v="United States"/>
    <s v="San Francisco"/>
    <x v="1"/>
    <n v="94122"/>
    <s v="West"/>
    <s v="TEC-AC-10004975"/>
    <x v="2"/>
    <s v="Accessories"/>
    <s v="Plantronics Audio 995 Wireless Stereo Headset"/>
    <n v="439.8"/>
  </r>
  <r>
    <n v="3561"/>
    <s v="CA-2018-109757"/>
    <x v="22"/>
    <x v="507"/>
    <d v="2018-09-09T00:00:00"/>
    <s v="Second Class"/>
    <s v="MD-17350"/>
    <s v="Maribeth Dona"/>
    <s v="Consumer"/>
    <s v="United States"/>
    <s v="Akron"/>
    <x v="24"/>
    <n v="44312"/>
    <s v="East"/>
    <s v="OFF-AR-10002335"/>
    <x v="1"/>
    <s v="Art"/>
    <s v="DIXON Oriole Pencils"/>
    <n v="8.2560000000000002"/>
  </r>
  <r>
    <n v="3562"/>
    <s v="CA-2018-109757"/>
    <x v="22"/>
    <x v="507"/>
    <d v="2018-09-09T00:00:00"/>
    <s v="Second Class"/>
    <s v="MD-17350"/>
    <s v="Maribeth Dona"/>
    <s v="Consumer"/>
    <s v="United States"/>
    <s v="Akron"/>
    <x v="24"/>
    <n v="44312"/>
    <s v="East"/>
    <s v="OFF-BI-10004001"/>
    <x v="1"/>
    <s v="Binders"/>
    <s v="GBC Recycled VeloBinder Covers"/>
    <n v="25.56"/>
  </r>
  <r>
    <n v="3563"/>
    <s v="CA-2018-109757"/>
    <x v="22"/>
    <x v="507"/>
    <d v="2018-09-09T00:00:00"/>
    <s v="Second Class"/>
    <s v="MD-17350"/>
    <s v="Maribeth Dona"/>
    <s v="Consumer"/>
    <s v="United States"/>
    <s v="Akron"/>
    <x v="24"/>
    <n v="44312"/>
    <s v="East"/>
    <s v="OFF-BI-10001634"/>
    <x v="1"/>
    <s v="Binders"/>
    <s v="Wilson Jones Active Use Binders"/>
    <n v="4.3680000000000003"/>
  </r>
  <r>
    <n v="3564"/>
    <s v="CA-2018-109757"/>
    <x v="22"/>
    <x v="507"/>
    <d v="2018-09-09T00:00:00"/>
    <s v="Second Class"/>
    <s v="MD-17350"/>
    <s v="Maribeth Dona"/>
    <s v="Consumer"/>
    <s v="United States"/>
    <s v="Akron"/>
    <x v="24"/>
    <n v="44312"/>
    <s v="East"/>
    <s v="OFF-PA-10000007"/>
    <x v="1"/>
    <s v="Paper"/>
    <s v="Telephone Message Books with Fax/Mobile Section, 4 1/4&quot; x 6&quot;"/>
    <n v="11.52"/>
  </r>
  <r>
    <n v="3565"/>
    <s v="CA-2017-130029"/>
    <x v="38"/>
    <x v="894"/>
    <d v="2017-07-06T00:00:00"/>
    <s v="First Class"/>
    <s v="GT-14755"/>
    <s v="Guy Thornton"/>
    <s v="Consumer"/>
    <s v="United States"/>
    <s v="Los Angeles"/>
    <x v="1"/>
    <n v="90049"/>
    <s v="West"/>
    <s v="OFF-PA-10000552"/>
    <x v="1"/>
    <s v="Paper"/>
    <s v="Xerox 200"/>
    <n v="12.96"/>
  </r>
  <r>
    <n v="3566"/>
    <s v="CA-2017-130029"/>
    <x v="38"/>
    <x v="894"/>
    <d v="2017-07-06T00:00:00"/>
    <s v="First Class"/>
    <s v="GT-14755"/>
    <s v="Guy Thornton"/>
    <s v="Consumer"/>
    <s v="United States"/>
    <s v="Los Angeles"/>
    <x v="1"/>
    <n v="90049"/>
    <s v="West"/>
    <s v="OFF-FA-10001135"/>
    <x v="1"/>
    <s v="Fasteners"/>
    <s v="Brites Rubber Bands, 1 1/2 oz. Box"/>
    <n v="3.96"/>
  </r>
  <r>
    <n v="3567"/>
    <s v="CA-2018-103877"/>
    <x v="22"/>
    <x v="210"/>
    <d v="2018-09-14T00:00:00"/>
    <s v="Standard Class"/>
    <s v="RD-19660"/>
    <s v="Robert Dilbeck"/>
    <s v="Home Office"/>
    <s v="United States"/>
    <s v="Independence"/>
    <x v="25"/>
    <n v="64055"/>
    <s v="Central"/>
    <s v="OFF-BI-10003650"/>
    <x v="1"/>
    <s v="Binders"/>
    <s v="GBC DocuBind 300 Electric Binding Machine"/>
    <n v="1577.94"/>
  </r>
  <r>
    <n v="3568"/>
    <s v="CA-2017-137176"/>
    <x v="22"/>
    <x v="369"/>
    <d v="2017-09-14T00:00:00"/>
    <s v="Second Class"/>
    <s v="DB-12910"/>
    <s v="Daniel Byrd"/>
    <s v="Home Office"/>
    <s v="United States"/>
    <s v="Dallas"/>
    <x v="5"/>
    <n v="75220"/>
    <s v="Central"/>
    <s v="FUR-FU-10003832"/>
    <x v="0"/>
    <s v="Furnishings"/>
    <s v="Eldon Expressions Punched Metal &amp; Wood Desk Accessories, Black &amp; Cherry"/>
    <n v="15.007999999999999"/>
  </r>
  <r>
    <n v="3569"/>
    <s v="CA-2018-168109"/>
    <x v="38"/>
    <x v="445"/>
    <d v="2018-07-03T00:00:00"/>
    <s v="Same Day"/>
    <s v="JK-15640"/>
    <s v="Jim Kriz"/>
    <s v="Home Office"/>
    <s v="United States"/>
    <s v="Seattle"/>
    <x v="4"/>
    <n v="98105"/>
    <s v="West"/>
    <s v="TEC-AC-10003628"/>
    <x v="2"/>
    <s v="Accessories"/>
    <s v="Logitech 910-002974 M325 Wireless Mouse for Web Scrolling"/>
    <n v="59.98"/>
  </r>
  <r>
    <n v="3570"/>
    <s v="CA-2018-168109"/>
    <x v="38"/>
    <x v="445"/>
    <d v="2018-07-03T00:00:00"/>
    <s v="Same Day"/>
    <s v="JK-15640"/>
    <s v="Jim Kriz"/>
    <s v="Home Office"/>
    <s v="United States"/>
    <s v="Seattle"/>
    <x v="4"/>
    <n v="98105"/>
    <s v="West"/>
    <s v="TEC-MA-10001148"/>
    <x v="2"/>
    <s v="Machines"/>
    <s v="Okidata MB491 Multifunction Printer"/>
    <n v="2395.1999999999998"/>
  </r>
  <r>
    <n v="3571"/>
    <s v="CA-2018-168109"/>
    <x v="38"/>
    <x v="445"/>
    <d v="2018-07-03T00:00:00"/>
    <s v="Same Day"/>
    <s v="JK-15640"/>
    <s v="Jim Kriz"/>
    <s v="Home Office"/>
    <s v="United States"/>
    <s v="Seattle"/>
    <x v="4"/>
    <n v="98105"/>
    <s v="West"/>
    <s v="TEC-AC-10002049"/>
    <x v="2"/>
    <s v="Accessories"/>
    <s v="Plantronics Savi W720 Multi-Device Wireless Headset System"/>
    <n v="1687.8"/>
  </r>
  <r>
    <n v="3572"/>
    <s v="CA-2018-168109"/>
    <x v="38"/>
    <x v="445"/>
    <d v="2018-07-03T00:00:00"/>
    <s v="Same Day"/>
    <s v="JK-15640"/>
    <s v="Jim Kriz"/>
    <s v="Home Office"/>
    <s v="United States"/>
    <s v="Seattle"/>
    <x v="4"/>
    <n v="98105"/>
    <s v="West"/>
    <s v="TEC-PH-10000702"/>
    <x v="2"/>
    <s v="Phones"/>
    <s v="Square Credit Card Reader, 4 1/2&quot; x 4 1/2&quot; x 1&quot;, White"/>
    <n v="7.992"/>
  </r>
  <r>
    <n v="3573"/>
    <s v="US-2018-126081"/>
    <x v="39"/>
    <x v="222"/>
    <d v="2018-07-04T00:00:00"/>
    <s v="Standard Class"/>
    <s v="FC-14335"/>
    <s v="Fred Chung"/>
    <s v="Corporate"/>
    <s v="United States"/>
    <s v="Mesquite"/>
    <x v="5"/>
    <n v="75150"/>
    <s v="Central"/>
    <s v="OFF-PA-10003953"/>
    <x v="1"/>
    <s v="Paper"/>
    <s v="Xerox 218"/>
    <n v="5.1840000000000002"/>
  </r>
  <r>
    <n v="3574"/>
    <s v="CA-2018-117023"/>
    <x v="36"/>
    <x v="783"/>
    <d v="2018-08-12T00:00:00"/>
    <s v="Standard Class"/>
    <s v="JW-15955"/>
    <s v="Joni Wasserman"/>
    <s v="Consumer"/>
    <s v="United States"/>
    <s v="Long Beach"/>
    <x v="15"/>
    <n v="11561"/>
    <s v="East"/>
    <s v="OFF-AR-10003602"/>
    <x v="1"/>
    <s v="Art"/>
    <s v="Quartet Omega Colored Chalk, 12/Pack"/>
    <n v="11.68"/>
  </r>
  <r>
    <n v="3575"/>
    <s v="CA-2018-117023"/>
    <x v="36"/>
    <x v="783"/>
    <d v="2018-08-12T00:00:00"/>
    <s v="Standard Class"/>
    <s v="JW-15955"/>
    <s v="Joni Wasserman"/>
    <s v="Consumer"/>
    <s v="United States"/>
    <s v="Long Beach"/>
    <x v="15"/>
    <n v="11561"/>
    <s v="East"/>
    <s v="OFF-AR-10004062"/>
    <x v="1"/>
    <s v="Art"/>
    <s v="Staples in misc. colors"/>
    <n v="104.8"/>
  </r>
  <r>
    <n v="3576"/>
    <s v="CA-2016-143532"/>
    <x v="37"/>
    <x v="531"/>
    <d v="2016-03-24T00:00:00"/>
    <s v="Standard Class"/>
    <s v="DC-12850"/>
    <s v="Dan Campbell"/>
    <s v="Consumer"/>
    <s v="United States"/>
    <s v="North Miami"/>
    <x v="2"/>
    <n v="33161"/>
    <s v="South"/>
    <s v="OFF-PA-10001560"/>
    <x v="1"/>
    <s v="Paper"/>
    <s v="Adams Telephone Message Books, 5 1/4â€ x 11â€"/>
    <n v="14.496"/>
  </r>
  <r>
    <n v="3577"/>
    <s v="CA-2017-103163"/>
    <x v="21"/>
    <x v="843"/>
    <d v="2017-06-11T00:00:00"/>
    <s v="Standard Class"/>
    <s v="FM-14290"/>
    <s v="Frank Merwin"/>
    <s v="Home Office"/>
    <s v="United States"/>
    <s v="Bakersfield"/>
    <x v="1"/>
    <n v="93309"/>
    <s v="West"/>
    <s v="OFF-BI-10003305"/>
    <x v="1"/>
    <s v="Binders"/>
    <s v="Avery Hanging File Binders"/>
    <n v="4.7839999999999998"/>
  </r>
  <r>
    <n v="3578"/>
    <s v="CA-2017-103163"/>
    <x v="21"/>
    <x v="843"/>
    <d v="2017-06-11T00:00:00"/>
    <s v="Standard Class"/>
    <s v="FM-14290"/>
    <s v="Frank Merwin"/>
    <s v="Home Office"/>
    <s v="United States"/>
    <s v="Bakersfield"/>
    <x v="1"/>
    <n v="93309"/>
    <s v="West"/>
    <s v="OFF-PA-10004000"/>
    <x v="1"/>
    <s v="Paper"/>
    <s v="While You Were Out Pads, 50 per Pad, 4 x 5 1/4, Green Cycle"/>
    <n v="4.7300000000000004"/>
  </r>
  <r>
    <n v="3579"/>
    <s v="CA-2017-104157"/>
    <x v="46"/>
    <x v="197"/>
    <d v="2017-07-29T00:00:00"/>
    <s v="Standard Class"/>
    <s v="MT-17815"/>
    <s v="Meg Tillman"/>
    <s v="Consumer"/>
    <s v="United States"/>
    <s v="Jackson"/>
    <x v="35"/>
    <n v="39212"/>
    <s v="South"/>
    <s v="OFF-ST-10000321"/>
    <x v="1"/>
    <s v="Storage"/>
    <s v="Akro Stacking Bins"/>
    <n v="7.89"/>
  </r>
  <r>
    <n v="3580"/>
    <s v="CA-2017-104157"/>
    <x v="46"/>
    <x v="197"/>
    <d v="2017-07-29T00:00:00"/>
    <s v="Standard Class"/>
    <s v="MT-17815"/>
    <s v="Meg Tillman"/>
    <s v="Consumer"/>
    <s v="United States"/>
    <s v="Jackson"/>
    <x v="35"/>
    <n v="39212"/>
    <s v="South"/>
    <s v="OFF-PA-10004665"/>
    <x v="1"/>
    <s v="Paper"/>
    <s v="Advantus Motivational Note Cards"/>
    <n v="65.5"/>
  </r>
  <r>
    <n v="3581"/>
    <s v="CA-2017-104157"/>
    <x v="46"/>
    <x v="197"/>
    <d v="2017-07-29T00:00:00"/>
    <s v="Standard Class"/>
    <s v="MT-17815"/>
    <s v="Meg Tillman"/>
    <s v="Consumer"/>
    <s v="United States"/>
    <s v="Jackson"/>
    <x v="35"/>
    <n v="39212"/>
    <s v="South"/>
    <s v="FUR-TA-10004915"/>
    <x v="0"/>
    <s v="Tables"/>
    <s v="Office Impressions End Table, 20-1/2&quot;H x 24&quot;W x 20&quot;D"/>
    <n v="2430.08"/>
  </r>
  <r>
    <n v="3582"/>
    <s v="CA-2018-117807"/>
    <x v="10"/>
    <x v="172"/>
    <d v="2018-10-07T00:00:00"/>
    <s v="Standard Class"/>
    <s v="DK-13090"/>
    <s v="Dave Kipp"/>
    <s v="Consumer"/>
    <s v="United States"/>
    <s v="Fremont"/>
    <x v="8"/>
    <n v="68025"/>
    <s v="Central"/>
    <s v="OFF-PA-10000994"/>
    <x v="1"/>
    <s v="Paper"/>
    <s v="Xerox 1915"/>
    <n v="104.85"/>
  </r>
  <r>
    <n v="3583"/>
    <s v="CA-2016-121650"/>
    <x v="19"/>
    <x v="895"/>
    <d v="2016-12-16T00:00:00"/>
    <s v="Standard Class"/>
    <s v="KD-16495"/>
    <s v="Keith Dawkins"/>
    <s v="Corporate"/>
    <s v="United States"/>
    <s v="Jackson"/>
    <x v="12"/>
    <n v="49201"/>
    <s v="Central"/>
    <s v="OFF-AR-10001149"/>
    <x v="1"/>
    <s v="Art"/>
    <s v="Avery Hi-Liter Comfort Grip Fluorescent Highlighter, Yellow Ink"/>
    <n v="3.9"/>
  </r>
  <r>
    <n v="3584"/>
    <s v="CA-2016-121650"/>
    <x v="19"/>
    <x v="895"/>
    <d v="2016-12-16T00:00:00"/>
    <s v="Standard Class"/>
    <s v="KD-16495"/>
    <s v="Keith Dawkins"/>
    <s v="Corporate"/>
    <s v="United States"/>
    <s v="Jackson"/>
    <x v="12"/>
    <n v="49201"/>
    <s v="Central"/>
    <s v="FUR-TA-10003569"/>
    <x v="0"/>
    <s v="Tables"/>
    <s v="Bretford CR8500 Series Meeting Room Furniture"/>
    <n v="801.96"/>
  </r>
  <r>
    <n v="3585"/>
    <s v="CA-2016-121650"/>
    <x v="19"/>
    <x v="895"/>
    <d v="2016-12-16T00:00:00"/>
    <s v="Standard Class"/>
    <s v="KD-16495"/>
    <s v="Keith Dawkins"/>
    <s v="Corporate"/>
    <s v="United States"/>
    <s v="Jackson"/>
    <x v="12"/>
    <n v="49201"/>
    <s v="Central"/>
    <s v="FUR-CH-10004289"/>
    <x v="0"/>
    <s v="Chairs"/>
    <s v="Global Super Steno Chair"/>
    <n v="191.96"/>
  </r>
  <r>
    <n v="3586"/>
    <s v="CA-2016-121650"/>
    <x v="19"/>
    <x v="895"/>
    <d v="2016-12-16T00:00:00"/>
    <s v="Standard Class"/>
    <s v="KD-16495"/>
    <s v="Keith Dawkins"/>
    <s v="Corporate"/>
    <s v="United States"/>
    <s v="Jackson"/>
    <x v="12"/>
    <n v="49201"/>
    <s v="Central"/>
    <s v="OFF-LA-10001045"/>
    <x v="1"/>
    <s v="Labels"/>
    <s v="Permanent Self-Adhesive File Folder Labels for Typewriters by Universal"/>
    <n v="2.61"/>
  </r>
  <r>
    <n v="3587"/>
    <s v="CA-2018-161823"/>
    <x v="22"/>
    <x v="213"/>
    <d v="2018-09-08T00:00:00"/>
    <s v="Standard Class"/>
    <s v="AG-10300"/>
    <s v="Aleksandra Gannaway"/>
    <s v="Corporate"/>
    <s v="United States"/>
    <s v="San Francisco"/>
    <x v="1"/>
    <n v="94122"/>
    <s v="West"/>
    <s v="OFF-AR-10002053"/>
    <x v="1"/>
    <s v="Art"/>
    <s v="Premium Writing Pencils, Soft, #2 by Central Association for the Blind"/>
    <n v="5.96"/>
  </r>
  <r>
    <n v="3588"/>
    <s v="CA-2018-121839"/>
    <x v="30"/>
    <x v="241"/>
    <d v="2018-09-28T00:00:00"/>
    <s v="Standard Class"/>
    <s v="MH-18115"/>
    <s v="Mick Hernandez"/>
    <s v="Home Office"/>
    <s v="United States"/>
    <s v="Lancaster"/>
    <x v="24"/>
    <n v="43130"/>
    <s v="East"/>
    <s v="TEC-PH-10002885"/>
    <x v="2"/>
    <s v="Phones"/>
    <s v="Apple iPhone 5"/>
    <n v="1169.694"/>
  </r>
  <r>
    <n v="3589"/>
    <s v="CA-2018-158729"/>
    <x v="33"/>
    <x v="484"/>
    <d v="2018-12-21T00:00:00"/>
    <s v="First Class"/>
    <s v="AC-10450"/>
    <s v="Amy Cox"/>
    <s v="Consumer"/>
    <s v="United States"/>
    <s v="Lafayette"/>
    <x v="28"/>
    <n v="70506"/>
    <s v="South"/>
    <s v="OFF-SU-10002881"/>
    <x v="1"/>
    <s v="Supplies"/>
    <s v="Martin Yale Chadless Opener Electric Letter Opener"/>
    <n v="1665.62"/>
  </r>
  <r>
    <n v="3590"/>
    <s v="CA-2018-146535"/>
    <x v="26"/>
    <x v="221"/>
    <d v="2018-11-30T00:00:00"/>
    <s v="Standard Class"/>
    <s v="FM-14290"/>
    <s v="Frank Merwin"/>
    <s v="Home Office"/>
    <s v="United States"/>
    <s v="Richmond"/>
    <x v="0"/>
    <n v="40475"/>
    <s v="South"/>
    <s v="OFF-BI-10000546"/>
    <x v="1"/>
    <s v="Binders"/>
    <s v="Avery Durable Binders"/>
    <n v="2.88"/>
  </r>
  <r>
    <n v="3591"/>
    <s v="CA-2018-146535"/>
    <x v="26"/>
    <x v="221"/>
    <d v="2018-11-30T00:00:00"/>
    <s v="Standard Class"/>
    <s v="FM-14290"/>
    <s v="Frank Merwin"/>
    <s v="Home Office"/>
    <s v="United States"/>
    <s v="Richmond"/>
    <x v="0"/>
    <n v="40475"/>
    <s v="South"/>
    <s v="OFF-ST-10001526"/>
    <x v="1"/>
    <s v="Storage"/>
    <s v="Iceberg Mobile Mega Data/Printer Cart"/>
    <n v="1443.96"/>
  </r>
  <r>
    <n v="3592"/>
    <s v="CA-2015-154186"/>
    <x v="33"/>
    <x v="736"/>
    <d v="2015-12-15T00:00:00"/>
    <s v="Second Class"/>
    <s v="RA-19285"/>
    <s v="Ralph Arnett"/>
    <s v="Consumer"/>
    <s v="United States"/>
    <s v="Houston"/>
    <x v="5"/>
    <n v="77070"/>
    <s v="Central"/>
    <s v="OFF-SU-10001574"/>
    <x v="1"/>
    <s v="Supplies"/>
    <s v="Acme Value Line Scissors"/>
    <n v="2.92"/>
  </r>
  <r>
    <n v="3593"/>
    <s v="CA-2017-108434"/>
    <x v="4"/>
    <x v="5"/>
    <d v="2017-12-07T00:00:00"/>
    <s v="Second Class"/>
    <s v="JG-15160"/>
    <s v="James Galang"/>
    <s v="Consumer"/>
    <s v="United States"/>
    <s v="New York City"/>
    <x v="15"/>
    <n v="10024"/>
    <s v="East"/>
    <s v="OFF-ST-10002615"/>
    <x v="1"/>
    <s v="Storage"/>
    <s v="Dual Level, Single-Width Filing Carts"/>
    <n v="465.18"/>
  </r>
  <r>
    <n v="3594"/>
    <s v="CA-2017-164154"/>
    <x v="14"/>
    <x v="108"/>
    <d v="2017-09-17T00:00:00"/>
    <s v="Standard Class"/>
    <s v="NZ-18565"/>
    <s v="Nick Zandusky"/>
    <s v="Home Office"/>
    <s v="United States"/>
    <s v="Toledo"/>
    <x v="24"/>
    <n v="43615"/>
    <s v="East"/>
    <s v="OFF-BI-10001658"/>
    <x v="1"/>
    <s v="Binders"/>
    <s v="GBC Standard Therm-A-Bind Covers"/>
    <n v="22.428000000000001"/>
  </r>
  <r>
    <n v="3595"/>
    <s v="CA-2017-164154"/>
    <x v="14"/>
    <x v="108"/>
    <d v="2017-09-17T00:00:00"/>
    <s v="Standard Class"/>
    <s v="NZ-18565"/>
    <s v="Nick Zandusky"/>
    <s v="Home Office"/>
    <s v="United States"/>
    <s v="Toledo"/>
    <x v="24"/>
    <n v="43615"/>
    <s v="East"/>
    <s v="OFF-ST-10002562"/>
    <x v="1"/>
    <s v="Storage"/>
    <s v="Staple magnet"/>
    <n v="37.520000000000003"/>
  </r>
  <r>
    <n v="3596"/>
    <s v="CA-2018-148012"/>
    <x v="19"/>
    <x v="34"/>
    <d v="2018-12-15T00:00:00"/>
    <s v="Standard Class"/>
    <s v="KM-16225"/>
    <s v="Kalyca Meade"/>
    <s v="Corporate"/>
    <s v="United States"/>
    <s v="Philadelphia"/>
    <x v="9"/>
    <n v="19143"/>
    <s v="East"/>
    <s v="OFF-AR-10004757"/>
    <x v="1"/>
    <s v="Art"/>
    <s v="Crayola Colored Pencils"/>
    <n v="2.6240000000000001"/>
  </r>
  <r>
    <n v="3597"/>
    <s v="CA-2015-102869"/>
    <x v="14"/>
    <x v="340"/>
    <d v="2015-09-14T00:00:00"/>
    <s v="Second Class"/>
    <s v="LC-17140"/>
    <s v="Logan Currie"/>
    <s v="Consumer"/>
    <s v="United States"/>
    <s v="Philadelphia"/>
    <x v="9"/>
    <n v="19140"/>
    <s v="East"/>
    <s v="OFF-PA-10000788"/>
    <x v="1"/>
    <s v="Paper"/>
    <s v="Xerox 210"/>
    <n v="15.552"/>
  </r>
  <r>
    <n v="3598"/>
    <s v="CA-2015-102869"/>
    <x v="14"/>
    <x v="340"/>
    <d v="2015-09-14T00:00:00"/>
    <s v="Second Class"/>
    <s v="LC-17140"/>
    <s v="Logan Currie"/>
    <s v="Consumer"/>
    <s v="United States"/>
    <s v="Philadelphia"/>
    <x v="9"/>
    <n v="19140"/>
    <s v="East"/>
    <s v="TEC-AC-10002134"/>
    <x v="2"/>
    <s v="Accessories"/>
    <s v="Rosewill 107 Normal Keys USB Wired Standard Keyboard"/>
    <n v="64.703999999999994"/>
  </r>
  <r>
    <n v="3599"/>
    <s v="CA-2015-102869"/>
    <x v="14"/>
    <x v="340"/>
    <d v="2015-09-14T00:00:00"/>
    <s v="Second Class"/>
    <s v="LC-17140"/>
    <s v="Logan Currie"/>
    <s v="Consumer"/>
    <s v="United States"/>
    <s v="Philadelphia"/>
    <x v="9"/>
    <n v="19140"/>
    <s v="East"/>
    <s v="FUR-FU-10002456"/>
    <x v="0"/>
    <s v="Furnishings"/>
    <s v="Master Caster Door Stop, Large Neon Orange"/>
    <n v="17.472000000000001"/>
  </r>
  <r>
    <n v="3600"/>
    <s v="CA-2015-102869"/>
    <x v="14"/>
    <x v="340"/>
    <d v="2015-09-14T00:00:00"/>
    <s v="Second Class"/>
    <s v="LC-17140"/>
    <s v="Logan Currie"/>
    <s v="Consumer"/>
    <s v="United States"/>
    <s v="Philadelphia"/>
    <x v="9"/>
    <n v="19140"/>
    <s v="East"/>
    <s v="TEC-PH-10002549"/>
    <x v="2"/>
    <s v="Phones"/>
    <s v="Polycom SoundPoint IP 450 VoIP phone"/>
    <n v="135.51599999999999"/>
  </r>
  <r>
    <n v="3601"/>
    <s v="CA-2018-138310"/>
    <x v="39"/>
    <x v="335"/>
    <d v="2018-06-30T00:00:00"/>
    <s v="Standard Class"/>
    <s v="NP-18700"/>
    <s v="Nora Preis"/>
    <s v="Consumer"/>
    <s v="United States"/>
    <s v="Denver"/>
    <x v="22"/>
    <n v="80219"/>
    <s v="West"/>
    <s v="TEC-AC-10001990"/>
    <x v="2"/>
    <s v="Accessories"/>
    <s v="Kensington Orbit Wireless Mobile Trackball for PC and Mac"/>
    <n v="431.928"/>
  </r>
  <r>
    <n v="3602"/>
    <s v="CA-2015-159835"/>
    <x v="26"/>
    <x v="664"/>
    <d v="2015-11-24T00:00:00"/>
    <s v="Standard Class"/>
    <s v="RB-19330"/>
    <s v="Randy Bradley"/>
    <s v="Consumer"/>
    <s v="United States"/>
    <s v="Philadelphia"/>
    <x v="9"/>
    <n v="19143"/>
    <s v="East"/>
    <s v="OFF-PA-10002137"/>
    <x v="1"/>
    <s v="Paper"/>
    <s v="Southworth 100% RÃ©sumÃ© Paper, 24lb."/>
    <n v="12.448"/>
  </r>
  <r>
    <n v="3603"/>
    <s v="CA-2015-159835"/>
    <x v="26"/>
    <x v="664"/>
    <d v="2015-11-24T00:00:00"/>
    <s v="Standard Class"/>
    <s v="RB-19330"/>
    <s v="Randy Bradley"/>
    <s v="Consumer"/>
    <s v="United States"/>
    <s v="Philadelphia"/>
    <x v="9"/>
    <n v="19143"/>
    <s v="East"/>
    <s v="FUR-CH-10004997"/>
    <x v="0"/>
    <s v="Chairs"/>
    <s v="Hon Every-Day Series Multi-Task Chairs"/>
    <n v="657.93"/>
  </r>
  <r>
    <n v="3604"/>
    <s v="CA-2018-112956"/>
    <x v="47"/>
    <x v="170"/>
    <d v="2018-08-27T00:00:00"/>
    <s v="Standard Class"/>
    <s v="TH-21550"/>
    <s v="Tracy Hopkins"/>
    <s v="Home Office"/>
    <s v="United States"/>
    <s v="Columbia"/>
    <x v="39"/>
    <n v="21044"/>
    <s v="East"/>
    <s v="OFF-PA-10000357"/>
    <x v="1"/>
    <s v="Paper"/>
    <s v="Xerox 1888"/>
    <n v="277.39999999999998"/>
  </r>
  <r>
    <n v="3605"/>
    <s v="CA-2018-112956"/>
    <x v="47"/>
    <x v="170"/>
    <d v="2018-08-27T00:00:00"/>
    <s v="Standard Class"/>
    <s v="TH-21550"/>
    <s v="Tracy Hopkins"/>
    <s v="Home Office"/>
    <s v="United States"/>
    <s v="Columbia"/>
    <x v="39"/>
    <n v="21044"/>
    <s v="East"/>
    <s v="FUR-FU-10003976"/>
    <x v="0"/>
    <s v="Furnishings"/>
    <s v="DAX Executive Solid Wood Document Frame, Desktop or Hang, Mahogany, 5 x 7"/>
    <n v="25.16"/>
  </r>
  <r>
    <n v="3606"/>
    <s v="CA-2018-112956"/>
    <x v="47"/>
    <x v="170"/>
    <d v="2018-08-27T00:00:00"/>
    <s v="Standard Class"/>
    <s v="TH-21550"/>
    <s v="Tracy Hopkins"/>
    <s v="Home Office"/>
    <s v="United States"/>
    <s v="Columbia"/>
    <x v="39"/>
    <n v="21044"/>
    <s v="East"/>
    <s v="FUR-FU-10004960"/>
    <x v="0"/>
    <s v="Furnishings"/>
    <s v="Seth Thomas 12&quot; Clock w/ Goldtone Case"/>
    <n v="91.92"/>
  </r>
  <r>
    <n v="3607"/>
    <s v="CA-2017-119683"/>
    <x v="34"/>
    <x v="299"/>
    <d v="2017-03-16T00:00:00"/>
    <s v="Second Class"/>
    <s v="CK-12595"/>
    <s v="Clytie Kelty"/>
    <s v="Consumer"/>
    <s v="United States"/>
    <s v="New York City"/>
    <x v="15"/>
    <n v="10024"/>
    <s v="East"/>
    <s v="OFF-EN-10001099"/>
    <x v="1"/>
    <s v="Envelopes"/>
    <s v="Staple envelope"/>
    <n v="29.34"/>
  </r>
  <r>
    <n v="3608"/>
    <s v="CA-2015-163559"/>
    <x v="30"/>
    <x v="865"/>
    <d v="2015-09-28T00:00:00"/>
    <s v="Second Class"/>
    <s v="ST-20530"/>
    <s v="Shui Tom"/>
    <s v="Consumer"/>
    <s v="United States"/>
    <s v="New York City"/>
    <x v="15"/>
    <n v="10035"/>
    <s v="East"/>
    <s v="OFF-BI-10002026"/>
    <x v="1"/>
    <s v="Binders"/>
    <s v="Avery Arch Ring Binders"/>
    <n v="139.44"/>
  </r>
  <r>
    <n v="3609"/>
    <s v="CA-2015-140228"/>
    <x v="20"/>
    <x v="582"/>
    <d v="2015-05-03T00:00:00"/>
    <s v="Standard Class"/>
    <s v="GB-14530"/>
    <s v="George Bell"/>
    <s v="Corporate"/>
    <s v="United States"/>
    <s v="Newark"/>
    <x v="24"/>
    <n v="43055"/>
    <s v="East"/>
    <s v="OFF-LA-10001613"/>
    <x v="1"/>
    <s v="Labels"/>
    <s v="Avery File Folder Labels"/>
    <n v="6.9119999999999999"/>
  </r>
  <r>
    <n v="3610"/>
    <s v="CA-2015-140228"/>
    <x v="20"/>
    <x v="582"/>
    <d v="2015-05-03T00:00:00"/>
    <s v="Standard Class"/>
    <s v="GB-14530"/>
    <s v="George Bell"/>
    <s v="Corporate"/>
    <s v="United States"/>
    <s v="Newark"/>
    <x v="24"/>
    <n v="43055"/>
    <s v="East"/>
    <s v="OFF-ST-10002214"/>
    <x v="1"/>
    <s v="Storage"/>
    <s v="X-Rack File for Hanging Folders"/>
    <n v="27.096"/>
  </r>
  <r>
    <n v="3611"/>
    <s v="CA-2015-140228"/>
    <x v="20"/>
    <x v="582"/>
    <d v="2015-05-03T00:00:00"/>
    <s v="Standard Class"/>
    <s v="GB-14530"/>
    <s v="George Bell"/>
    <s v="Corporate"/>
    <s v="United States"/>
    <s v="Newark"/>
    <x v="24"/>
    <n v="43055"/>
    <s v="East"/>
    <s v="OFF-ST-10001128"/>
    <x v="1"/>
    <s v="Storage"/>
    <s v="Carina Mini System Audio Rack, Model AR050B"/>
    <n v="177.56800000000001"/>
  </r>
  <r>
    <n v="3612"/>
    <s v="US-2017-131674"/>
    <x v="5"/>
    <x v="896"/>
    <d v="2017-12-01T00:00:00"/>
    <s v="Second Class"/>
    <s v="NC-18535"/>
    <s v="Nick Crebassa"/>
    <s v="Corporate"/>
    <s v="United States"/>
    <s v="Dallas"/>
    <x v="5"/>
    <n v="75217"/>
    <s v="Central"/>
    <s v="TEC-AC-10004864"/>
    <x v="2"/>
    <s v="Accessories"/>
    <s v="Memorex Micro Travel Drive 32 GB"/>
    <n v="58.415999999999997"/>
  </r>
  <r>
    <n v="3613"/>
    <s v="CA-2016-110093"/>
    <x v="4"/>
    <x v="155"/>
    <d v="2016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s v="Paper"/>
    <s v="Message Book, Wirebound, Four 5 1/2&quot; X 4&quot; Forms/Pg., 200 Dupl. Sets/Book"/>
    <n v="16.448"/>
  </r>
  <r>
    <n v="3614"/>
    <s v="CA-2016-110093"/>
    <x v="4"/>
    <x v="155"/>
    <d v="2016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s v="Accessories"/>
    <s v="Verbatim 25 GB 6x Blu-ray Single Layer Recordable Disc, 25/Pack"/>
    <n v="36.783999999999999"/>
  </r>
  <r>
    <n v="3615"/>
    <s v="CA-2018-112529"/>
    <x v="26"/>
    <x v="123"/>
    <d v="2018-11-21T00:00:00"/>
    <s v="First Class"/>
    <s v="SC-20770"/>
    <s v="Stewart Carmichael"/>
    <s v="Corporate"/>
    <s v="United States"/>
    <s v="San Antonio"/>
    <x v="5"/>
    <n v="78207"/>
    <s v="Central"/>
    <s v="FUR-TA-10002622"/>
    <x v="0"/>
    <s v="Tables"/>
    <s v="Bush Andora Conference Table, Maple/Graphite Gray Finish"/>
    <n v="718.11599999999999"/>
  </r>
  <r>
    <n v="3616"/>
    <s v="CA-2018-112529"/>
    <x v="26"/>
    <x v="123"/>
    <d v="2018-11-21T00:00:00"/>
    <s v="First Class"/>
    <s v="SC-20770"/>
    <s v="Stewart Carmichael"/>
    <s v="Corporate"/>
    <s v="United States"/>
    <s v="San Antonio"/>
    <x v="5"/>
    <n v="78207"/>
    <s v="Central"/>
    <s v="OFF-AR-10001915"/>
    <x v="1"/>
    <s v="Art"/>
    <s v="Peel-Off China Markers"/>
    <n v="31.776"/>
  </r>
  <r>
    <n v="3617"/>
    <s v="CA-2017-154536"/>
    <x v="22"/>
    <x v="64"/>
    <d v="2017-09-09T00:00:00"/>
    <s v="Standard Class"/>
    <s v="JC-15340"/>
    <s v="Jasper Cacioppo"/>
    <s v="Consumer"/>
    <s v="United States"/>
    <s v="Philadelphia"/>
    <x v="9"/>
    <n v="19120"/>
    <s v="East"/>
    <s v="OFF-BI-10004410"/>
    <x v="1"/>
    <s v="Binders"/>
    <s v="C-Line Peel &amp; Stick Add-On Filing Pockets, 8-3/4 x 5-1/8, 10/Pack"/>
    <n v="9.5549999999999997"/>
  </r>
  <r>
    <n v="3618"/>
    <s v="CA-2018-141929"/>
    <x v="22"/>
    <x v="507"/>
    <d v="2018-09-08T00:00:00"/>
    <s v="Standard Class"/>
    <s v="RA-19285"/>
    <s v="Ralph Arnett"/>
    <s v="Consumer"/>
    <s v="United States"/>
    <s v="Los Angeles"/>
    <x v="1"/>
    <n v="90004"/>
    <s v="West"/>
    <s v="OFF-BI-10004632"/>
    <x v="1"/>
    <s v="Binders"/>
    <s v="Ibico Hi-Tech Manual Binding System"/>
    <n v="487.98399999999998"/>
  </r>
  <r>
    <n v="3619"/>
    <s v="CA-2018-141929"/>
    <x v="22"/>
    <x v="507"/>
    <d v="2018-09-08T00:00:00"/>
    <s v="Standard Class"/>
    <s v="RA-19285"/>
    <s v="Ralph Arnett"/>
    <s v="Consumer"/>
    <s v="United States"/>
    <s v="Los Angeles"/>
    <x v="1"/>
    <n v="90004"/>
    <s v="West"/>
    <s v="TEC-PH-10002185"/>
    <x v="2"/>
    <s v="Phones"/>
    <s v="QVS USB Car Charger 2-Port 2.1Amp for iPod/iPhone/iPad/iPad 2/iPad 3"/>
    <n v="5.56"/>
  </r>
  <r>
    <n v="3620"/>
    <s v="CA-2018-141929"/>
    <x v="22"/>
    <x v="507"/>
    <d v="2018-09-08T00:00:00"/>
    <s v="Standard Class"/>
    <s v="RA-19285"/>
    <s v="Ralph Arnett"/>
    <s v="Consumer"/>
    <s v="United States"/>
    <s v="Los Angeles"/>
    <x v="1"/>
    <n v="90004"/>
    <s v="West"/>
    <s v="OFF-ST-10002974"/>
    <x v="1"/>
    <s v="Storage"/>
    <s v="Trav-L-File Heavy-Duty Shuttle II, Black"/>
    <n v="217.85"/>
  </r>
  <r>
    <n v="3621"/>
    <s v="CA-2017-109743"/>
    <x v="12"/>
    <x v="897"/>
    <d v="2017-09-29T00:00:00"/>
    <s v="Standard Class"/>
    <s v="SH-19975"/>
    <s v="Sally Hughsby"/>
    <s v="Corporate"/>
    <s v="United States"/>
    <s v="Smyrna"/>
    <x v="18"/>
    <n v="37167"/>
    <s v="South"/>
    <s v="OFF-AR-10003727"/>
    <x v="1"/>
    <s v="Art"/>
    <s v="Berol Giant Pencil Sharpener"/>
    <n v="40.776000000000003"/>
  </r>
  <r>
    <n v="3622"/>
    <s v="CA-2017-109743"/>
    <x v="12"/>
    <x v="897"/>
    <d v="2017-09-29T00:00:00"/>
    <s v="Standard Class"/>
    <s v="SH-19975"/>
    <s v="Sally Hughsby"/>
    <s v="Corporate"/>
    <s v="United States"/>
    <s v="Smyrna"/>
    <x v="18"/>
    <n v="37167"/>
    <s v="South"/>
    <s v="TEC-PH-10004071"/>
    <x v="2"/>
    <s v="Phones"/>
    <s v="PayAnywhere Card Reader"/>
    <n v="63.936"/>
  </r>
  <r>
    <n v="3623"/>
    <s v="CA-2015-159184"/>
    <x v="12"/>
    <x v="80"/>
    <d v="2015-09-19T00:00:00"/>
    <s v="Standard Class"/>
    <s v="JC-15775"/>
    <s v="John Castell"/>
    <s v="Consumer"/>
    <s v="United States"/>
    <s v="Macon"/>
    <x v="32"/>
    <n v="31204"/>
    <s v="South"/>
    <s v="FUR-FU-10002878"/>
    <x v="0"/>
    <s v="Furnishings"/>
    <s v="Seth Thomas 14&quot; Day/Date Wall Clock"/>
    <n v="142.4"/>
  </r>
  <r>
    <n v="3624"/>
    <s v="CA-2015-159184"/>
    <x v="12"/>
    <x v="80"/>
    <d v="2015-09-19T00:00:00"/>
    <s v="Standard Class"/>
    <s v="JC-15775"/>
    <s v="John Castell"/>
    <s v="Consumer"/>
    <s v="United States"/>
    <s v="Macon"/>
    <x v="32"/>
    <n v="31204"/>
    <s v="South"/>
    <s v="OFF-BI-10001890"/>
    <x v="1"/>
    <s v="Binders"/>
    <s v="Avery Poly Binder Pockets"/>
    <n v="7.16"/>
  </r>
  <r>
    <n v="3625"/>
    <s v="CA-2018-113530"/>
    <x v="7"/>
    <x v="240"/>
    <d v="2018-05-21T00:00:00"/>
    <s v="Second Class"/>
    <s v="BC-11125"/>
    <s v="Becky Castell"/>
    <s v="Home Office"/>
    <s v="United States"/>
    <s v="San Francisco"/>
    <x v="1"/>
    <n v="94109"/>
    <s v="West"/>
    <s v="FUR-CH-10002647"/>
    <x v="0"/>
    <s v="Chairs"/>
    <s v="Situations Contoured Folding Chairs, 4/Set"/>
    <n v="681.40800000000002"/>
  </r>
  <r>
    <n v="3626"/>
    <s v="CA-2018-113530"/>
    <x v="7"/>
    <x v="240"/>
    <d v="2018-05-21T00:00:00"/>
    <s v="Second Class"/>
    <s v="BC-11125"/>
    <s v="Becky Castell"/>
    <s v="Home Office"/>
    <s v="United States"/>
    <s v="San Francisco"/>
    <x v="1"/>
    <n v="94109"/>
    <s v="West"/>
    <s v="OFF-AR-10001315"/>
    <x v="1"/>
    <s v="Art"/>
    <s v="Newell 310"/>
    <n v="3.52"/>
  </r>
  <r>
    <n v="3627"/>
    <s v="CA-2018-113530"/>
    <x v="7"/>
    <x v="240"/>
    <d v="2018-05-21T00:00:00"/>
    <s v="Second Class"/>
    <s v="BC-11125"/>
    <s v="Becky Castell"/>
    <s v="Home Office"/>
    <s v="United States"/>
    <s v="San Francisco"/>
    <x v="1"/>
    <n v="94109"/>
    <s v="West"/>
    <s v="OFF-AR-10000122"/>
    <x v="1"/>
    <s v="Art"/>
    <s v="Newell 314"/>
    <n v="5.58"/>
  </r>
  <r>
    <n v="3628"/>
    <s v="CA-2018-113530"/>
    <x v="7"/>
    <x v="240"/>
    <d v="2018-05-21T00:00:00"/>
    <s v="Second Class"/>
    <s v="BC-11125"/>
    <s v="Becky Castell"/>
    <s v="Home Office"/>
    <s v="United States"/>
    <s v="San Francisco"/>
    <x v="1"/>
    <n v="94109"/>
    <s v="West"/>
    <s v="TEC-AC-10001465"/>
    <x v="2"/>
    <s v="Accessories"/>
    <s v="SanDisk Cruzer 64 GB USB Flash Drive"/>
    <n v="36.32"/>
  </r>
  <r>
    <n v="3629"/>
    <s v="CA-2015-169726"/>
    <x v="42"/>
    <x v="128"/>
    <d v="2015-08-13T00:00:00"/>
    <s v="Standard Class"/>
    <s v="JH-15985"/>
    <s v="Joseph Holt"/>
    <s v="Consumer"/>
    <s v="United States"/>
    <s v="Seattle"/>
    <x v="4"/>
    <n v="98103"/>
    <s v="West"/>
    <s v="OFF-BI-10004600"/>
    <x v="1"/>
    <s v="Binders"/>
    <s v="Ibico Ibimaster 300 Manual Binding System"/>
    <n v="2060.7440000000001"/>
  </r>
  <r>
    <n v="3630"/>
    <s v="CA-2018-155957"/>
    <x v="5"/>
    <x v="200"/>
    <d v="2018-11-30T00:00:00"/>
    <s v="Standard Class"/>
    <s v="CC-12610"/>
    <s v="Corey Catlett"/>
    <s v="Corporate"/>
    <s v="United States"/>
    <s v="Columbus"/>
    <x v="24"/>
    <n v="43229"/>
    <s v="East"/>
    <s v="OFF-AP-10002082"/>
    <x v="1"/>
    <s v="Appliances"/>
    <s v="Holmes HEPA Air Purifier"/>
    <n v="52.271999999999998"/>
  </r>
  <r>
    <n v="3631"/>
    <s v="CA-2018-155957"/>
    <x v="5"/>
    <x v="200"/>
    <d v="2018-11-30T00:00:00"/>
    <s v="Standard Class"/>
    <s v="CC-12610"/>
    <s v="Corey Catlett"/>
    <s v="Corporate"/>
    <s v="United States"/>
    <s v="Columbus"/>
    <x v="24"/>
    <n v="43229"/>
    <s v="East"/>
    <s v="OFF-AP-10004708"/>
    <x v="1"/>
    <s v="Appliances"/>
    <s v="Fellowes Superior 10 Outlet Split Surge Protector"/>
    <n v="213.136"/>
  </r>
  <r>
    <n v="3632"/>
    <s v="CA-2018-132178"/>
    <x v="20"/>
    <x v="898"/>
    <d v="2018-05-08T00:00:00"/>
    <s v="Second Class"/>
    <s v="DB-12970"/>
    <s v="Darren Budd"/>
    <s v="Corporate"/>
    <s v="United States"/>
    <s v="Los Angeles"/>
    <x v="1"/>
    <n v="90004"/>
    <s v="West"/>
    <s v="OFF-ST-10000464"/>
    <x v="1"/>
    <s v="Storage"/>
    <s v="Multi-Use Personal File Cart and Caster Set, Three Stacking Bins"/>
    <n v="69.52"/>
  </r>
  <r>
    <n v="3633"/>
    <s v="CA-2018-132178"/>
    <x v="20"/>
    <x v="898"/>
    <d v="2018-05-08T00:00:00"/>
    <s v="Second Class"/>
    <s v="DB-12970"/>
    <s v="Darren Budd"/>
    <s v="Corporate"/>
    <s v="United States"/>
    <s v="Los Angeles"/>
    <x v="1"/>
    <n v="90004"/>
    <s v="West"/>
    <s v="OFF-ST-10000025"/>
    <x v="1"/>
    <s v="Storage"/>
    <s v="Fellowes Stor/Drawer Steel Plus Storage Drawers"/>
    <n v="763.44"/>
  </r>
  <r>
    <n v="3634"/>
    <s v="CA-2017-145177"/>
    <x v="0"/>
    <x v="338"/>
    <d v="2017-11-14T00:00:00"/>
    <s v="Standard Class"/>
    <s v="PP-18955"/>
    <s v="Paul Prost"/>
    <s v="Home Office"/>
    <s v="United States"/>
    <s v="Springfield"/>
    <x v="24"/>
    <n v="45503"/>
    <s v="East"/>
    <s v="OFF-LA-10001613"/>
    <x v="1"/>
    <s v="Labels"/>
    <s v="Avery File Folder Labels"/>
    <n v="9.2159999999999993"/>
  </r>
  <r>
    <n v="3635"/>
    <s v="CA-2017-145177"/>
    <x v="0"/>
    <x v="338"/>
    <d v="2017-11-14T00:00:00"/>
    <s v="Standard Class"/>
    <s v="PP-18955"/>
    <s v="Paul Prost"/>
    <s v="Home Office"/>
    <s v="United States"/>
    <s v="Springfield"/>
    <x v="24"/>
    <n v="45503"/>
    <s v="East"/>
    <s v="TEC-PH-10000376"/>
    <x v="2"/>
    <s v="Phones"/>
    <s v="Square Credit Card Reader"/>
    <n v="41.957999999999998"/>
  </r>
  <r>
    <n v="3636"/>
    <s v="CA-2017-145177"/>
    <x v="0"/>
    <x v="338"/>
    <d v="2017-11-14T00:00:00"/>
    <s v="Standard Class"/>
    <s v="PP-18955"/>
    <s v="Paul Prost"/>
    <s v="Home Office"/>
    <s v="United States"/>
    <s v="Springfield"/>
    <x v="24"/>
    <n v="45503"/>
    <s v="East"/>
    <s v="OFF-PA-10004039"/>
    <x v="1"/>
    <s v="Paper"/>
    <s v="Xerox 1882"/>
    <n v="89.567999999999998"/>
  </r>
  <r>
    <n v="3637"/>
    <s v="CA-2017-145177"/>
    <x v="0"/>
    <x v="338"/>
    <d v="2017-11-14T00:00:00"/>
    <s v="Standard Class"/>
    <s v="PP-18955"/>
    <s v="Paul Prost"/>
    <s v="Home Office"/>
    <s v="United States"/>
    <s v="Springfield"/>
    <x v="24"/>
    <n v="45503"/>
    <s v="East"/>
    <s v="OFF-PA-10001776"/>
    <x v="1"/>
    <s v="Paper"/>
    <s v="Wirebound Message Books, Four 2 3/4&quot; x 5&quot; Forms per Page, 600 Sets per Book"/>
    <n v="22.248000000000001"/>
  </r>
  <r>
    <n v="3638"/>
    <s v="CA-2017-145177"/>
    <x v="0"/>
    <x v="338"/>
    <d v="2017-11-14T00:00:00"/>
    <s v="Standard Class"/>
    <s v="PP-18955"/>
    <s v="Paul Prost"/>
    <s v="Home Office"/>
    <s v="United States"/>
    <s v="Springfield"/>
    <x v="24"/>
    <n v="45503"/>
    <s v="East"/>
    <s v="OFF-AP-10002457"/>
    <x v="1"/>
    <s v="Appliances"/>
    <s v="Eureka The Boss Plus 12-Amp Hard Box Upright Vacuum, Red"/>
    <n v="334.88"/>
  </r>
  <r>
    <n v="3639"/>
    <s v="CA-2017-145177"/>
    <x v="0"/>
    <x v="338"/>
    <d v="2017-11-14T00:00:00"/>
    <s v="Standard Class"/>
    <s v="PP-18955"/>
    <s v="Paul Prost"/>
    <s v="Home Office"/>
    <s v="United States"/>
    <s v="Springfield"/>
    <x v="24"/>
    <n v="45503"/>
    <s v="East"/>
    <s v="FUR-FU-10000758"/>
    <x v="0"/>
    <s v="Furnishings"/>
    <s v="DAX Natural Wood-Tone Poster Frame"/>
    <n v="148.28800000000001"/>
  </r>
  <r>
    <n v="3640"/>
    <s v="CA-2017-145177"/>
    <x v="0"/>
    <x v="338"/>
    <d v="2017-11-14T00:00:00"/>
    <s v="Standard Class"/>
    <s v="PP-18955"/>
    <s v="Paul Prost"/>
    <s v="Home Office"/>
    <s v="United States"/>
    <s v="Springfield"/>
    <x v="24"/>
    <n v="45503"/>
    <s v="East"/>
    <s v="OFF-PA-10000682"/>
    <x v="1"/>
    <s v="Paper"/>
    <s v="Xerox 1924"/>
    <n v="4.6239999999999997"/>
  </r>
  <r>
    <n v="3641"/>
    <s v="CA-2017-145177"/>
    <x v="0"/>
    <x v="338"/>
    <d v="2017-11-14T00:00:00"/>
    <s v="Standard Class"/>
    <s v="PP-18955"/>
    <s v="Paul Prost"/>
    <s v="Home Office"/>
    <s v="United States"/>
    <s v="Springfield"/>
    <x v="24"/>
    <n v="45503"/>
    <s v="East"/>
    <s v="TEC-AC-10002550"/>
    <x v="2"/>
    <s v="Accessories"/>
    <s v="Memorex 25GB 6X Branded Blu-Ray Recordable Disc, 30/Pack"/>
    <n v="178.92"/>
  </r>
  <r>
    <n v="3642"/>
    <s v="CA-2017-145177"/>
    <x v="0"/>
    <x v="338"/>
    <d v="2017-11-14T00:00:00"/>
    <s v="Standard Class"/>
    <s v="PP-18955"/>
    <s v="Paul Prost"/>
    <s v="Home Office"/>
    <s v="United States"/>
    <s v="Springfield"/>
    <x v="24"/>
    <n v="45503"/>
    <s v="East"/>
    <s v="OFF-BI-10002082"/>
    <x v="1"/>
    <s v="Binders"/>
    <s v="GBC Twin Loop Wire Binding Elements"/>
    <n v="69.888000000000005"/>
  </r>
  <r>
    <n v="3643"/>
    <s v="CA-2015-156594"/>
    <x v="27"/>
    <x v="414"/>
    <d v="2015-12-23T00:00:00"/>
    <s v="Second Class"/>
    <s v="MC-17845"/>
    <s v="Michael Chen"/>
    <s v="Consumer"/>
    <s v="United States"/>
    <s v="Los Angeles"/>
    <x v="1"/>
    <n v="90008"/>
    <s v="West"/>
    <s v="OFF-BI-10004632"/>
    <x v="1"/>
    <s v="Binders"/>
    <s v="Ibico Hi-Tech Manual Binding System"/>
    <n v="487.98399999999998"/>
  </r>
  <r>
    <n v="3644"/>
    <s v="CA-2015-156594"/>
    <x v="27"/>
    <x v="414"/>
    <d v="2015-12-23T00:00:00"/>
    <s v="Second Class"/>
    <s v="MC-17845"/>
    <s v="Michael Chen"/>
    <s v="Consumer"/>
    <s v="United States"/>
    <s v="Los Angeles"/>
    <x v="1"/>
    <n v="90008"/>
    <s v="West"/>
    <s v="OFF-AR-10001725"/>
    <x v="1"/>
    <s v="Art"/>
    <s v="Boston Home &amp; Office Model 2000 Electric Pencil Sharpeners"/>
    <n v="47.3"/>
  </r>
  <r>
    <n v="3645"/>
    <s v="CA-2015-156594"/>
    <x v="27"/>
    <x v="414"/>
    <d v="2015-12-23T00:00:00"/>
    <s v="Second Class"/>
    <s v="MC-17845"/>
    <s v="Michael Chen"/>
    <s v="Consumer"/>
    <s v="United States"/>
    <s v="Los Angeles"/>
    <x v="1"/>
    <n v="90008"/>
    <s v="West"/>
    <s v="OFF-AR-10004269"/>
    <x v="1"/>
    <s v="Art"/>
    <s v="Newell 31"/>
    <n v="4.13"/>
  </r>
  <r>
    <n v="3646"/>
    <s v="CA-2015-156594"/>
    <x v="27"/>
    <x v="414"/>
    <d v="2015-12-23T00:00:00"/>
    <s v="Second Class"/>
    <s v="MC-17845"/>
    <s v="Michael Chen"/>
    <s v="Consumer"/>
    <s v="United States"/>
    <s v="Los Angeles"/>
    <x v="1"/>
    <n v="90008"/>
    <s v="West"/>
    <s v="OFF-BI-10003007"/>
    <x v="1"/>
    <s v="Binders"/>
    <s v="Premium Transparent Presentation Covers, No Pattern/Clear, 8 1/2&quot; x 11&quot;"/>
    <n v="155.12"/>
  </r>
  <r>
    <n v="3647"/>
    <s v="CA-2015-146528"/>
    <x v="46"/>
    <x v="739"/>
    <d v="2015-07-27T00:00:00"/>
    <s v="Second Class"/>
    <s v="VF-21715"/>
    <s v="Vicky Freymann"/>
    <s v="Home Office"/>
    <s v="United States"/>
    <s v="Los Angeles"/>
    <x v="1"/>
    <n v="90045"/>
    <s v="West"/>
    <s v="OFF-PA-10002195"/>
    <x v="1"/>
    <s v="Paper"/>
    <s v="Xerox 1966"/>
    <n v="6.48"/>
  </r>
  <r>
    <n v="3648"/>
    <s v="CA-2015-146528"/>
    <x v="46"/>
    <x v="739"/>
    <d v="2015-07-27T00:00:00"/>
    <s v="Second Class"/>
    <s v="VF-21715"/>
    <s v="Vicky Freymann"/>
    <s v="Home Office"/>
    <s v="United States"/>
    <s v="Los Angeles"/>
    <x v="1"/>
    <n v="90045"/>
    <s v="West"/>
    <s v="OFF-SU-10002522"/>
    <x v="1"/>
    <s v="Supplies"/>
    <s v="Acme Kleen Earth Office Shears"/>
    <n v="15.52"/>
  </r>
  <r>
    <n v="3649"/>
    <s v="CA-2016-168459"/>
    <x v="5"/>
    <x v="6"/>
    <d v="2016-11-27T00:00:00"/>
    <s v="Standard Class"/>
    <s v="MC-17275"/>
    <s v="Marc Crier"/>
    <s v="Consumer"/>
    <s v="United States"/>
    <s v="Memphis"/>
    <x v="18"/>
    <n v="38109"/>
    <s v="South"/>
    <s v="OFF-BI-10003712"/>
    <x v="1"/>
    <s v="Binders"/>
    <s v="Acco Pressboard Covers with Storage Hooks, 14 7/8&quot; x 11&quot;, Light Blue"/>
    <n v="2.9460000000000002"/>
  </r>
  <r>
    <n v="3650"/>
    <s v="CA-2016-168459"/>
    <x v="5"/>
    <x v="6"/>
    <d v="2016-11-27T00:00:00"/>
    <s v="Standard Class"/>
    <s v="MC-17275"/>
    <s v="Marc Crier"/>
    <s v="Consumer"/>
    <s v="United States"/>
    <s v="Memphis"/>
    <x v="18"/>
    <n v="38109"/>
    <s v="South"/>
    <s v="OFF-FA-10004854"/>
    <x v="1"/>
    <s v="Fasteners"/>
    <s v="Vinyl Coated Wire Paper Clips in Organizer Box, 800/Box"/>
    <n v="55.103999999999999"/>
  </r>
  <r>
    <n v="3651"/>
    <s v="CA-2018-109960"/>
    <x v="19"/>
    <x v="34"/>
    <d v="2018-12-11T00:00:00"/>
    <s v="Second Class"/>
    <s v="DB-13210"/>
    <s v="Dean Braden"/>
    <s v="Consumer"/>
    <s v="United States"/>
    <s v="Detroit"/>
    <x v="12"/>
    <n v="48234"/>
    <s v="Central"/>
    <s v="TEC-AC-10004859"/>
    <x v="2"/>
    <s v="Accessories"/>
    <s v="Maxell Pro 80 Minute CD-R, 10/Pack"/>
    <n v="104.88"/>
  </r>
  <r>
    <n v="3652"/>
    <s v="CA-2018-109960"/>
    <x v="19"/>
    <x v="34"/>
    <d v="2018-12-11T00:00:00"/>
    <s v="Second Class"/>
    <s v="DB-13210"/>
    <s v="Dean Braden"/>
    <s v="Consumer"/>
    <s v="United States"/>
    <s v="Detroit"/>
    <x v="12"/>
    <n v="48234"/>
    <s v="Central"/>
    <s v="OFF-AR-10001860"/>
    <x v="1"/>
    <s v="Art"/>
    <s v="BIC Liqua Brite Liner"/>
    <n v="34.700000000000003"/>
  </r>
  <r>
    <n v="3653"/>
    <s v="CA-2018-109960"/>
    <x v="19"/>
    <x v="34"/>
    <d v="2018-12-11T00:00:00"/>
    <s v="Second Class"/>
    <s v="DB-13210"/>
    <s v="Dean Braden"/>
    <s v="Consumer"/>
    <s v="United States"/>
    <s v="Detroit"/>
    <x v="12"/>
    <n v="48234"/>
    <s v="Central"/>
    <s v="OFF-BI-10001636"/>
    <x v="1"/>
    <s v="Binders"/>
    <s v="Ibico Plastic and Wire Spiral Binding Combs"/>
    <n v="33.72"/>
  </r>
  <r>
    <n v="3654"/>
    <s v="CA-2018-109960"/>
    <x v="19"/>
    <x v="34"/>
    <d v="2018-12-11T00:00:00"/>
    <s v="Second Class"/>
    <s v="DB-13210"/>
    <s v="Dean Braden"/>
    <s v="Consumer"/>
    <s v="United States"/>
    <s v="Detroit"/>
    <x v="12"/>
    <n v="48234"/>
    <s v="Central"/>
    <s v="OFF-PA-10000349"/>
    <x v="1"/>
    <s v="Paper"/>
    <s v="Easy-staple paper"/>
    <n v="14.94"/>
  </r>
  <r>
    <n v="3655"/>
    <s v="CA-2018-133004"/>
    <x v="8"/>
    <x v="515"/>
    <d v="2018-09-05T00:00:00"/>
    <s v="Standard Class"/>
    <s v="AJ-10945"/>
    <s v="Ashley Jarboe"/>
    <s v="Consumer"/>
    <s v="United States"/>
    <s v="Lawrence"/>
    <x v="14"/>
    <n v="46226"/>
    <s v="Central"/>
    <s v="OFF-AP-10002439"/>
    <x v="1"/>
    <s v="Appliances"/>
    <s v="Tripp Lite Isotel 8 Ultra 8 Outlet Metal Surge"/>
    <n v="638.73"/>
  </r>
  <r>
    <n v="3656"/>
    <s v="CA-2018-168102"/>
    <x v="18"/>
    <x v="558"/>
    <d v="2018-04-30T00:00:00"/>
    <s v="Standard Class"/>
    <s v="CP-12340"/>
    <s v="Christine Phan"/>
    <s v="Corporate"/>
    <s v="United States"/>
    <s v="Jacksonville"/>
    <x v="2"/>
    <n v="32216"/>
    <s v="South"/>
    <s v="OFF-ST-10001370"/>
    <x v="1"/>
    <s v="Storage"/>
    <s v="Sensible Storage WireTech Storage Systems"/>
    <n v="113.568"/>
  </r>
  <r>
    <n v="3657"/>
    <s v="CA-2018-158036"/>
    <x v="22"/>
    <x v="565"/>
    <d v="2018-09-14T00:00:00"/>
    <s v="Standard Class"/>
    <s v="DB-13555"/>
    <s v="Dorothy Badders"/>
    <s v="Corporate"/>
    <s v="United States"/>
    <s v="Dublin"/>
    <x v="24"/>
    <n v="43017"/>
    <s v="East"/>
    <s v="TEC-AC-10002558"/>
    <x v="2"/>
    <s v="Accessories"/>
    <s v="ImationÂ SwivelÂ Flash DriveÂ USBÂ flash driveÂ - 8 GB"/>
    <n v="9.0960000000000001"/>
  </r>
  <r>
    <n v="3658"/>
    <s v="CA-2016-128083"/>
    <x v="34"/>
    <x v="899"/>
    <d v="2016-03-17T00:00:00"/>
    <s v="Standard Class"/>
    <s v="EB-13750"/>
    <s v="Edward Becker"/>
    <s v="Corporate"/>
    <s v="United States"/>
    <s v="Plantation"/>
    <x v="2"/>
    <n v="33317"/>
    <s v="South"/>
    <s v="OFF-EN-10004030"/>
    <x v="1"/>
    <s v="Envelopes"/>
    <s v="Convenience Packs of Business Envelopes"/>
    <n v="8.6880000000000006"/>
  </r>
  <r>
    <n v="3659"/>
    <s v="CA-2016-128083"/>
    <x v="34"/>
    <x v="899"/>
    <d v="2016-03-17T00:00:00"/>
    <s v="Standard Class"/>
    <s v="EB-13750"/>
    <s v="Edward Becker"/>
    <s v="Corporate"/>
    <s v="United States"/>
    <s v="Plantation"/>
    <x v="2"/>
    <n v="33317"/>
    <s v="South"/>
    <s v="FUR-FU-10003194"/>
    <x v="0"/>
    <s v="Furnishings"/>
    <s v="Eldon Expressions Desk Accessory, Wood Pencil Holder, Oak"/>
    <n v="30.88"/>
  </r>
  <r>
    <n v="3660"/>
    <s v="CA-2016-128083"/>
    <x v="34"/>
    <x v="899"/>
    <d v="2016-03-17T00:00:00"/>
    <s v="Standard Class"/>
    <s v="EB-13750"/>
    <s v="Edward Becker"/>
    <s v="Corporate"/>
    <s v="United States"/>
    <s v="Plantation"/>
    <x v="2"/>
    <n v="33317"/>
    <s v="South"/>
    <s v="FUR-FU-10001731"/>
    <x v="0"/>
    <s v="Furnishings"/>
    <s v="Acrylic Self-Standing Desk Frames"/>
    <n v="6.4080000000000004"/>
  </r>
  <r>
    <n v="3661"/>
    <s v="CA-2017-161676"/>
    <x v="9"/>
    <x v="427"/>
    <d v="2017-07-23T00:00:00"/>
    <s v="Standard Class"/>
    <s v="JP-15460"/>
    <s v="Jennifer Patt"/>
    <s v="Corporate"/>
    <s v="United States"/>
    <s v="Glendale"/>
    <x v="16"/>
    <n v="85301"/>
    <s v="West"/>
    <s v="OFF-SU-10004782"/>
    <x v="1"/>
    <s v="Supplies"/>
    <s v="Elite 5&quot; Scissors"/>
    <n v="33.799999999999997"/>
  </r>
  <r>
    <n v="3662"/>
    <s v="CA-2017-155005"/>
    <x v="1"/>
    <x v="900"/>
    <d v="2017-06-15T00:00:00"/>
    <s v="Second Class"/>
    <s v="SC-20050"/>
    <s v="Sample Company A"/>
    <s v="Home Office"/>
    <s v="United States"/>
    <s v="Jackson"/>
    <x v="12"/>
    <n v="49201"/>
    <s v="Central"/>
    <s v="TEC-PH-10003484"/>
    <x v="2"/>
    <s v="Phones"/>
    <s v="Ooma Telo VoIP Home Phone System"/>
    <n v="377.97"/>
  </r>
  <r>
    <n v="3663"/>
    <s v="US-2018-129777"/>
    <x v="38"/>
    <x v="445"/>
    <d v="2018-07-09T00:00:00"/>
    <s v="Standard Class"/>
    <s v="FM-14290"/>
    <s v="Frank Merwin"/>
    <s v="Home Office"/>
    <s v="United States"/>
    <s v="Quincy"/>
    <x v="31"/>
    <n v="2169"/>
    <s v="East"/>
    <s v="TEC-AC-10003590"/>
    <x v="2"/>
    <s v="Accessories"/>
    <s v="TRENDnet 56K USB 2.0 Phone, Internet and Fax Modem"/>
    <n v="258.89999999999998"/>
  </r>
  <r>
    <n v="3664"/>
    <s v="US-2018-129777"/>
    <x v="38"/>
    <x v="445"/>
    <d v="2018-07-09T00:00:00"/>
    <s v="Standard Class"/>
    <s v="FM-14290"/>
    <s v="Frank Merwin"/>
    <s v="Home Office"/>
    <s v="United States"/>
    <s v="Quincy"/>
    <x v="31"/>
    <n v="2169"/>
    <s v="East"/>
    <s v="OFF-PA-10001970"/>
    <x v="1"/>
    <s v="Paper"/>
    <s v="Xerox 1881"/>
    <n v="24.56"/>
  </r>
  <r>
    <n v="3665"/>
    <s v="CA-2015-129364"/>
    <x v="19"/>
    <x v="589"/>
    <d v="2015-12-13T00:00:00"/>
    <s v="Standard Class"/>
    <s v="TB-21250"/>
    <s v="Tim Brockman"/>
    <s v="Consumer"/>
    <s v="United States"/>
    <s v="Salem"/>
    <x v="21"/>
    <n v="97301"/>
    <s v="West"/>
    <s v="OFF-LA-10001569"/>
    <x v="1"/>
    <s v="Labels"/>
    <s v="Avery 499"/>
    <n v="27.888000000000002"/>
  </r>
  <r>
    <n v="3666"/>
    <s v="CA-2015-129364"/>
    <x v="19"/>
    <x v="589"/>
    <d v="2015-12-13T00:00:00"/>
    <s v="Standard Class"/>
    <s v="TB-21250"/>
    <s v="Tim Brockman"/>
    <s v="Consumer"/>
    <s v="United States"/>
    <s v="Salem"/>
    <x v="21"/>
    <n v="97301"/>
    <s v="West"/>
    <s v="OFF-BI-10001132"/>
    <x v="1"/>
    <s v="Binders"/>
    <s v="Acco PRESSTEX Data Binder with Storage Hooks, Dark Blue, 9 1/2&quot; X 11&quot;"/>
    <n v="6.4560000000000004"/>
  </r>
  <r>
    <n v="3667"/>
    <s v="CA-2015-129364"/>
    <x v="19"/>
    <x v="589"/>
    <d v="2015-12-13T00:00:00"/>
    <s v="Standard Class"/>
    <s v="TB-21250"/>
    <s v="Tim Brockman"/>
    <s v="Consumer"/>
    <s v="United States"/>
    <s v="Salem"/>
    <x v="21"/>
    <n v="97301"/>
    <s v="West"/>
    <s v="TEC-PH-10003095"/>
    <x v="2"/>
    <s v="Phones"/>
    <s v="Samsung HM1900 Bluetooth Headset"/>
    <n v="52.68"/>
  </r>
  <r>
    <n v="3668"/>
    <s v="CA-2015-129364"/>
    <x v="19"/>
    <x v="589"/>
    <d v="2015-12-13T00:00:00"/>
    <s v="Standard Class"/>
    <s v="TB-21250"/>
    <s v="Tim Brockman"/>
    <s v="Consumer"/>
    <s v="United States"/>
    <s v="Salem"/>
    <x v="21"/>
    <n v="97301"/>
    <s v="West"/>
    <s v="OFF-SU-10000432"/>
    <x v="1"/>
    <s v="Supplies"/>
    <s v="Acco Side-Punched Conventional Columnar Pads"/>
    <n v="13.88"/>
  </r>
  <r>
    <n v="3669"/>
    <s v="CA-2015-129364"/>
    <x v="19"/>
    <x v="589"/>
    <d v="2015-12-13T00:00:00"/>
    <s v="Standard Class"/>
    <s v="TB-21250"/>
    <s v="Tim Brockman"/>
    <s v="Consumer"/>
    <s v="United States"/>
    <s v="Salem"/>
    <x v="21"/>
    <n v="97301"/>
    <s v="West"/>
    <s v="TEC-AC-10004227"/>
    <x v="2"/>
    <s v="Accessories"/>
    <s v="SanDisk Ultra 16 GB MicroSDHC Class 10 Memory Card"/>
    <n v="103.92"/>
  </r>
  <r>
    <n v="3670"/>
    <s v="CA-2015-129364"/>
    <x v="19"/>
    <x v="589"/>
    <d v="2015-12-13T00:00:00"/>
    <s v="Standard Class"/>
    <s v="TB-21250"/>
    <s v="Tim Brockman"/>
    <s v="Consumer"/>
    <s v="United States"/>
    <s v="Salem"/>
    <x v="21"/>
    <n v="97301"/>
    <s v="West"/>
    <s v="OFF-LA-10004409"/>
    <x v="1"/>
    <s v="Labels"/>
    <s v="Avery 492"/>
    <n v="11.52"/>
  </r>
  <r>
    <n v="3671"/>
    <s v="CA-2015-129364"/>
    <x v="19"/>
    <x v="589"/>
    <d v="2015-12-13T00:00:00"/>
    <s v="Standard Class"/>
    <s v="TB-21250"/>
    <s v="Tim Brockman"/>
    <s v="Consumer"/>
    <s v="United States"/>
    <s v="Salem"/>
    <x v="21"/>
    <n v="97301"/>
    <s v="West"/>
    <s v="OFF-PA-10001569"/>
    <x v="1"/>
    <s v="Paper"/>
    <s v="Xerox 232"/>
    <n v="10.368"/>
  </r>
  <r>
    <n v="3672"/>
    <s v="CA-2015-129364"/>
    <x v="19"/>
    <x v="589"/>
    <d v="2015-12-13T00:00:00"/>
    <s v="Standard Class"/>
    <s v="TB-21250"/>
    <s v="Tim Brockman"/>
    <s v="Consumer"/>
    <s v="United States"/>
    <s v="Salem"/>
    <x v="21"/>
    <n v="97301"/>
    <s v="West"/>
    <s v="OFF-ST-10001031"/>
    <x v="1"/>
    <s v="Storage"/>
    <s v="Adjustable Personal File Tote"/>
    <n v="39.072000000000003"/>
  </r>
  <r>
    <n v="3673"/>
    <s v="CA-2017-104969"/>
    <x v="24"/>
    <x v="143"/>
    <d v="2017-04-14T00:00:00"/>
    <s v="Standard Class"/>
    <s v="EH-14125"/>
    <s v="Eugene Hildebrand"/>
    <s v="Home Office"/>
    <s v="United States"/>
    <s v="Troy"/>
    <x v="24"/>
    <n v="45373"/>
    <s v="East"/>
    <s v="OFF-EN-10002312"/>
    <x v="1"/>
    <s v="Envelopes"/>
    <s v="#10 Self-Seal White Envelopes"/>
    <n v="8.8719999999999999"/>
  </r>
  <r>
    <n v="3674"/>
    <s v="CA-2017-104969"/>
    <x v="24"/>
    <x v="143"/>
    <d v="2017-04-14T00:00:00"/>
    <s v="Standard Class"/>
    <s v="EH-14125"/>
    <s v="Eugene Hildebrand"/>
    <s v="Home Office"/>
    <s v="United States"/>
    <s v="Troy"/>
    <x v="24"/>
    <n v="45373"/>
    <s v="East"/>
    <s v="OFF-BI-10004224"/>
    <x v="1"/>
    <s v="Binders"/>
    <s v="Catalog Binders with Expanding Posts"/>
    <n v="121.104"/>
  </r>
  <r>
    <n v="3675"/>
    <s v="CA-2018-154109"/>
    <x v="0"/>
    <x v="44"/>
    <d v="2018-11-11T00:00:00"/>
    <s v="Standard Class"/>
    <s v="ML-17410"/>
    <s v="Maris LaWare"/>
    <s v="Consumer"/>
    <s v="United States"/>
    <s v="Philadelphia"/>
    <x v="9"/>
    <n v="19143"/>
    <s v="East"/>
    <s v="FUR-CH-10003774"/>
    <x v="0"/>
    <s v="Chairs"/>
    <s v="Global Wood Trimmed Manager's Task Chair, Khaki"/>
    <n v="127.372"/>
  </r>
  <r>
    <n v="3676"/>
    <s v="CA-2018-154109"/>
    <x v="0"/>
    <x v="44"/>
    <d v="2018-11-11T00:00:00"/>
    <s v="Standard Class"/>
    <s v="ML-17410"/>
    <s v="Maris LaWare"/>
    <s v="Consumer"/>
    <s v="United States"/>
    <s v="Philadelphia"/>
    <x v="9"/>
    <n v="19143"/>
    <s v="East"/>
    <s v="OFF-PA-10000157"/>
    <x v="1"/>
    <s v="Paper"/>
    <s v="Xerox 191"/>
    <n v="47.951999999999998"/>
  </r>
  <r>
    <n v="3677"/>
    <s v="CA-2016-156440"/>
    <x v="19"/>
    <x v="901"/>
    <d v="2016-12-09T00:00:00"/>
    <s v="Standard Class"/>
    <s v="MH-17620"/>
    <s v="Matt Hagelstein"/>
    <s v="Corporate"/>
    <s v="United States"/>
    <s v="San Diego"/>
    <x v="1"/>
    <n v="92105"/>
    <s v="West"/>
    <s v="FUR-FU-10004090"/>
    <x v="0"/>
    <s v="Furnishings"/>
    <s v="Executive Impressions 14&quot; Contract Wall Clock"/>
    <n v="44.46"/>
  </r>
  <r>
    <n v="3678"/>
    <s v="CA-2016-132626"/>
    <x v="45"/>
    <x v="584"/>
    <d v="2016-07-14T00:00:00"/>
    <s v="Standard Class"/>
    <s v="BT-11680"/>
    <s v="Brian Thompson"/>
    <s v="Consumer"/>
    <s v="United States"/>
    <s v="Clinton"/>
    <x v="39"/>
    <n v="20735"/>
    <s v="East"/>
    <s v="OFF-FA-10002763"/>
    <x v="1"/>
    <s v="Fasteners"/>
    <s v="Advantus Map Pennant Flags and Round Head Tacks"/>
    <n v="15.8"/>
  </r>
  <r>
    <n v="3679"/>
    <s v="CA-2016-132626"/>
    <x v="45"/>
    <x v="584"/>
    <d v="2016-07-14T00:00:00"/>
    <s v="Standard Class"/>
    <s v="BT-11680"/>
    <s v="Brian Thompson"/>
    <s v="Consumer"/>
    <s v="United States"/>
    <s v="Clinton"/>
    <x v="39"/>
    <n v="20735"/>
    <s v="East"/>
    <s v="TEC-MA-10002428"/>
    <x v="2"/>
    <s v="Machines"/>
    <s v="Fellowes Powershred HS-440 4-Sheet High Security Shredder"/>
    <n v="464.97"/>
  </r>
  <r>
    <n v="3680"/>
    <s v="CA-2016-132626"/>
    <x v="45"/>
    <x v="584"/>
    <d v="2016-07-14T00:00:00"/>
    <s v="Standard Class"/>
    <s v="BT-11680"/>
    <s v="Brian Thompson"/>
    <s v="Consumer"/>
    <s v="United States"/>
    <s v="Clinton"/>
    <x v="39"/>
    <n v="20735"/>
    <s v="East"/>
    <s v="FUR-FU-10002918"/>
    <x v="0"/>
    <s v="Furnishings"/>
    <s v="Eldon ClusterMat Chair Mat with Cordless Antistatic Protection"/>
    <n v="181.96"/>
  </r>
  <r>
    <n v="3681"/>
    <s v="CA-2016-132626"/>
    <x v="45"/>
    <x v="584"/>
    <d v="2016-07-14T00:00:00"/>
    <s v="Standard Class"/>
    <s v="BT-11680"/>
    <s v="Brian Thompson"/>
    <s v="Consumer"/>
    <s v="United States"/>
    <s v="Clinton"/>
    <x v="39"/>
    <n v="20735"/>
    <s v="East"/>
    <s v="OFF-LA-10000476"/>
    <x v="1"/>
    <s v="Labels"/>
    <s v="Avery 05222 Permanent Self-Adhesive File Folder Labels for Typewriters, on Rolls, White, 250/Roll"/>
    <n v="12.39"/>
  </r>
  <r>
    <n v="3682"/>
    <s v="CA-2016-132626"/>
    <x v="45"/>
    <x v="584"/>
    <d v="2016-07-14T00:00:00"/>
    <s v="Standard Class"/>
    <s v="BT-11680"/>
    <s v="Brian Thompson"/>
    <s v="Consumer"/>
    <s v="United States"/>
    <s v="Clinton"/>
    <x v="39"/>
    <n v="20735"/>
    <s v="East"/>
    <s v="OFF-BI-10002854"/>
    <x v="1"/>
    <s v="Binders"/>
    <s v="Performers Binder/Pad Holder, Black"/>
    <n v="84.09"/>
  </r>
  <r>
    <n v="3683"/>
    <s v="CA-2016-132626"/>
    <x v="45"/>
    <x v="584"/>
    <d v="2016-07-14T00:00:00"/>
    <s v="Standard Class"/>
    <s v="BT-11680"/>
    <s v="Brian Thompson"/>
    <s v="Consumer"/>
    <s v="United States"/>
    <s v="Clinton"/>
    <x v="39"/>
    <n v="20735"/>
    <s v="East"/>
    <s v="OFF-AR-10002987"/>
    <x v="1"/>
    <s v="Art"/>
    <s v="Prismacolor Color Pencil Set"/>
    <n v="79.36"/>
  </r>
  <r>
    <n v="3684"/>
    <s v="CA-2016-132626"/>
    <x v="45"/>
    <x v="584"/>
    <d v="2016-07-14T00:00:00"/>
    <s v="Standard Class"/>
    <s v="BT-11680"/>
    <s v="Brian Thompson"/>
    <s v="Consumer"/>
    <s v="United States"/>
    <s v="Clinton"/>
    <x v="39"/>
    <n v="20735"/>
    <s v="East"/>
    <s v="OFF-BI-10004001"/>
    <x v="1"/>
    <s v="Binders"/>
    <s v="GBC Recycled VeloBinder Covers"/>
    <n v="153.36000000000001"/>
  </r>
  <r>
    <n v="3685"/>
    <s v="CA-2016-132626"/>
    <x v="45"/>
    <x v="584"/>
    <d v="2016-07-14T00:00:00"/>
    <s v="Standard Class"/>
    <s v="BT-11680"/>
    <s v="Brian Thompson"/>
    <s v="Consumer"/>
    <s v="United States"/>
    <s v="Clinton"/>
    <x v="39"/>
    <n v="20735"/>
    <s v="East"/>
    <s v="OFF-BI-10001634"/>
    <x v="1"/>
    <s v="Binders"/>
    <s v="Wilson Jones Active Use Binders"/>
    <n v="43.68"/>
  </r>
  <r>
    <n v="3686"/>
    <s v="CA-2016-132626"/>
    <x v="45"/>
    <x v="584"/>
    <d v="2016-07-14T00:00:00"/>
    <s v="Standard Class"/>
    <s v="BT-11680"/>
    <s v="Brian Thompson"/>
    <s v="Consumer"/>
    <s v="United States"/>
    <s v="Clinton"/>
    <x v="39"/>
    <n v="20735"/>
    <s v="East"/>
    <s v="OFF-ST-10003722"/>
    <x v="1"/>
    <s v="Storage"/>
    <s v="Project Tote Personal File"/>
    <n v="98.21"/>
  </r>
  <r>
    <n v="3687"/>
    <s v="CA-2017-102792"/>
    <x v="19"/>
    <x v="180"/>
    <d v="2017-12-19T00:00:00"/>
    <s v="Standard Class"/>
    <s v="JC-15340"/>
    <s v="Jasper Cacioppo"/>
    <s v="Consumer"/>
    <s v="United States"/>
    <s v="Riverside"/>
    <x v="1"/>
    <n v="92503"/>
    <s v="West"/>
    <s v="OFF-AR-10004757"/>
    <x v="1"/>
    <s v="Art"/>
    <s v="Crayola Colored Pencils"/>
    <n v="9.84"/>
  </r>
  <r>
    <n v="3688"/>
    <s v="CA-2017-108567"/>
    <x v="7"/>
    <x v="244"/>
    <d v="2017-05-24T00:00:00"/>
    <s v="Standard Class"/>
    <s v="DB-13210"/>
    <s v="Dean Braden"/>
    <s v="Consumer"/>
    <s v="United States"/>
    <s v="Port Saint Lucie"/>
    <x v="2"/>
    <n v="34952"/>
    <s v="South"/>
    <s v="OFF-BI-10004140"/>
    <x v="1"/>
    <s v="Binders"/>
    <s v="Avery Non-Stick Binders"/>
    <n v="2.694"/>
  </r>
  <r>
    <n v="3689"/>
    <s v="CA-2018-140760"/>
    <x v="23"/>
    <x v="455"/>
    <d v="2018-06-05T00:00:00"/>
    <s v="Second Class"/>
    <s v="DO-13435"/>
    <s v="Denny Ordway"/>
    <s v="Consumer"/>
    <s v="United States"/>
    <s v="Mesa"/>
    <x v="16"/>
    <n v="85204"/>
    <s v="West"/>
    <s v="OFF-PA-10002479"/>
    <x v="1"/>
    <s v="Paper"/>
    <s v="Xerox 4200 Series MultiUse Premium Copy Paper (20Lb. and 84 Bright)"/>
    <n v="25.344000000000001"/>
  </r>
  <r>
    <n v="3690"/>
    <s v="CA-2018-140760"/>
    <x v="23"/>
    <x v="455"/>
    <d v="2018-06-05T00:00:00"/>
    <s v="Second Class"/>
    <s v="DO-13435"/>
    <s v="Denny Ordway"/>
    <s v="Consumer"/>
    <s v="United States"/>
    <s v="Mesa"/>
    <x v="16"/>
    <n v="85204"/>
    <s v="West"/>
    <s v="OFF-EN-10001141"/>
    <x v="1"/>
    <s v="Envelopes"/>
    <s v="Manila Recycled Extra-Heavyweight Clasp Envelopes, 6&quot; x 9&quot;"/>
    <n v="43.92"/>
  </r>
  <r>
    <n v="3691"/>
    <s v="US-2016-131359"/>
    <x v="0"/>
    <x v="628"/>
    <d v="2016-11-02T00:00:00"/>
    <s v="Second Class"/>
    <s v="FA-14230"/>
    <s v="Frank Atkinson"/>
    <s v="Corporate"/>
    <s v="United States"/>
    <s v="Denver"/>
    <x v="22"/>
    <n v="80219"/>
    <s v="West"/>
    <s v="TEC-MA-10000597"/>
    <x v="2"/>
    <s v="Machines"/>
    <s v="Lexmark S315 Color Inkjet Printer"/>
    <n v="59.994"/>
  </r>
  <r>
    <n v="3692"/>
    <s v="US-2016-131359"/>
    <x v="0"/>
    <x v="628"/>
    <d v="2016-11-02T00:00:00"/>
    <s v="Second Class"/>
    <s v="FA-14230"/>
    <s v="Frank Atkinson"/>
    <s v="Corporate"/>
    <s v="United States"/>
    <s v="Denver"/>
    <x v="22"/>
    <n v="80219"/>
    <s v="West"/>
    <s v="TEC-CO-10001571"/>
    <x v="2"/>
    <s v="Copiers"/>
    <s v="Sharp 1540cs Digital Laser Copier"/>
    <n v="439.99200000000002"/>
  </r>
  <r>
    <n v="3693"/>
    <s v="US-2016-131359"/>
    <x v="0"/>
    <x v="628"/>
    <d v="2016-11-02T00:00:00"/>
    <s v="Second Class"/>
    <s v="FA-14230"/>
    <s v="Frank Atkinson"/>
    <s v="Corporate"/>
    <s v="United States"/>
    <s v="Denver"/>
    <x v="22"/>
    <n v="80219"/>
    <s v="West"/>
    <s v="TEC-PH-10004531"/>
    <x v="2"/>
    <s v="Phones"/>
    <s v="OtterBox Commuter Series Case - iPhone 5 &amp; 5s"/>
    <n v="87.96"/>
  </r>
  <r>
    <n v="3694"/>
    <s v="US-2016-131359"/>
    <x v="0"/>
    <x v="628"/>
    <d v="2016-11-02T00:00:00"/>
    <s v="Second Class"/>
    <s v="FA-14230"/>
    <s v="Frank Atkinson"/>
    <s v="Corporate"/>
    <s v="United States"/>
    <s v="Denver"/>
    <x v="22"/>
    <n v="80219"/>
    <s v="West"/>
    <s v="FUR-FU-10003026"/>
    <x v="0"/>
    <s v="Furnishings"/>
    <s v="Eldon Regeneration Recycled Desk Accessories, Black"/>
    <n v="15.488"/>
  </r>
  <r>
    <n v="3695"/>
    <s v="CA-2017-142097"/>
    <x v="2"/>
    <x v="680"/>
    <d v="2017-10-20T00:00:00"/>
    <s v="Standard Class"/>
    <s v="QJ-19255"/>
    <s v="Quincy Jones"/>
    <s v="Corporate"/>
    <s v="United States"/>
    <s v="Springfield"/>
    <x v="17"/>
    <n v="22153"/>
    <s v="South"/>
    <s v="OFF-BI-10002082"/>
    <x v="1"/>
    <s v="Binders"/>
    <s v="GBC Twin Loop Wire Binding Elements"/>
    <n v="232.96"/>
  </r>
  <r>
    <n v="3696"/>
    <s v="CA-2017-142097"/>
    <x v="2"/>
    <x v="680"/>
    <d v="2017-10-20T00:00:00"/>
    <s v="Standard Class"/>
    <s v="QJ-19255"/>
    <s v="Quincy Jones"/>
    <s v="Corporate"/>
    <s v="United States"/>
    <s v="Springfield"/>
    <x v="17"/>
    <n v="22153"/>
    <s v="South"/>
    <s v="OFF-EN-10002312"/>
    <x v="1"/>
    <s v="Envelopes"/>
    <s v="#10 Self-Seal White Envelopes"/>
    <n v="66.540000000000006"/>
  </r>
  <r>
    <n v="3697"/>
    <s v="CA-2017-142097"/>
    <x v="2"/>
    <x v="680"/>
    <d v="2017-10-20T00:00:00"/>
    <s v="Standard Class"/>
    <s v="QJ-19255"/>
    <s v="Quincy Jones"/>
    <s v="Corporate"/>
    <s v="United States"/>
    <s v="Springfield"/>
    <x v="17"/>
    <n v="22153"/>
    <s v="South"/>
    <s v="OFF-AP-10000696"/>
    <x v="1"/>
    <s v="Appliances"/>
    <s v="Holmes Odor Grabber"/>
    <n v="43.26"/>
  </r>
  <r>
    <n v="3698"/>
    <s v="CA-2016-151680"/>
    <x v="26"/>
    <x v="902"/>
    <d v="2016-11-21T00:00:00"/>
    <s v="Second Class"/>
    <s v="TC-21475"/>
    <s v="Tony Chapman"/>
    <s v="Home Office"/>
    <s v="United States"/>
    <s v="Seattle"/>
    <x v="4"/>
    <n v="98115"/>
    <s v="West"/>
    <s v="FUR-FU-10000305"/>
    <x v="0"/>
    <s v="Furnishings"/>
    <s v="Tenex V2T-RE Standard Weight Series Chair Mat, 45&quot; x 53&quot;, Lip 25&quot; x 12&quot;"/>
    <n v="141.96"/>
  </r>
  <r>
    <n v="3699"/>
    <s v="CA-2015-140039"/>
    <x v="12"/>
    <x v="103"/>
    <d v="2015-09-17T00:00:00"/>
    <s v="Standard Class"/>
    <s v="ON-18715"/>
    <s v="Odella Nelson"/>
    <s v="Corporate"/>
    <s v="United States"/>
    <s v="Tempe"/>
    <x v="16"/>
    <n v="85281"/>
    <s v="West"/>
    <s v="OFF-ST-10001034"/>
    <x v="1"/>
    <s v="Storage"/>
    <s v="Eldon File Chest Portable File"/>
    <n v="79.400000000000006"/>
  </r>
  <r>
    <n v="3700"/>
    <s v="CA-2018-160416"/>
    <x v="6"/>
    <x v="38"/>
    <d v="2018-11-18T00:00:00"/>
    <s v="Second Class"/>
    <s v="AD-10180"/>
    <s v="Alan Dominguez"/>
    <s v="Home Office"/>
    <s v="United States"/>
    <s v="Yonkers"/>
    <x v="15"/>
    <n v="10701"/>
    <s v="East"/>
    <s v="TEC-AC-10004114"/>
    <x v="2"/>
    <s v="Accessories"/>
    <s v="KeyTronicÂ 6101 Series -Â KeyboardÂ - Black"/>
    <n v="163.96"/>
  </r>
  <r>
    <n v="3701"/>
    <s v="CA-2018-169411"/>
    <x v="27"/>
    <x v="165"/>
    <d v="2018-12-29T00:00:00"/>
    <s v="Standard Class"/>
    <s v="AC-10615"/>
    <s v="Ann Chong"/>
    <s v="Corporate"/>
    <s v="United States"/>
    <s v="Rochester"/>
    <x v="15"/>
    <n v="14609"/>
    <s v="East"/>
    <s v="FUR-FU-10001602"/>
    <x v="0"/>
    <s v="Furnishings"/>
    <s v="Eldon Delta Triangular Chair Mat, 52&quot; x 58&quot;, Clear"/>
    <n v="37.93"/>
  </r>
  <r>
    <n v="3702"/>
    <s v="CA-2017-126543"/>
    <x v="50"/>
    <x v="850"/>
    <d v="2017-01-13T00:00:00"/>
    <s v="Second Class"/>
    <s v="MF-17665"/>
    <s v="Maureen Fritzler"/>
    <s v="Corporate"/>
    <s v="United States"/>
    <s v="Toledo"/>
    <x v="24"/>
    <n v="43615"/>
    <s v="East"/>
    <s v="FUR-FU-10002445"/>
    <x v="0"/>
    <s v="Furnishings"/>
    <s v="DAX Two-Tone Rosewood/Black Document Frame, Desktop, 5 x 7"/>
    <n v="15.167999999999999"/>
  </r>
  <r>
    <n v="3703"/>
    <s v="CA-2016-104941"/>
    <x v="17"/>
    <x v="385"/>
    <d v="2016-06-19T00:00:00"/>
    <s v="Standard Class"/>
    <s v="DH-13075"/>
    <s v="Dave Hallsten"/>
    <s v="Corporate"/>
    <s v="United States"/>
    <s v="Decatur"/>
    <x v="19"/>
    <n v="35601"/>
    <s v="South"/>
    <s v="OFF-AR-10004269"/>
    <x v="1"/>
    <s v="Art"/>
    <s v="Newell 31"/>
    <n v="24.78"/>
  </r>
  <r>
    <n v="3704"/>
    <s v="CA-2016-104941"/>
    <x v="17"/>
    <x v="385"/>
    <d v="2016-06-19T00:00:00"/>
    <s v="Standard Class"/>
    <s v="DH-13075"/>
    <s v="Dave Hallsten"/>
    <s v="Corporate"/>
    <s v="United States"/>
    <s v="Decatur"/>
    <x v="19"/>
    <n v="35601"/>
    <s v="South"/>
    <s v="OFF-BI-10001249"/>
    <x v="1"/>
    <s v="Binders"/>
    <s v="Avery Heavy-Duty EZD View Binder with Locking Rings"/>
    <n v="19.14"/>
  </r>
  <r>
    <n v="3705"/>
    <s v="CA-2016-104941"/>
    <x v="17"/>
    <x v="385"/>
    <d v="2016-06-19T00:00:00"/>
    <s v="Standard Class"/>
    <s v="DH-13075"/>
    <s v="Dave Hallsten"/>
    <s v="Corporate"/>
    <s v="United States"/>
    <s v="Decatur"/>
    <x v="19"/>
    <n v="35601"/>
    <s v="South"/>
    <s v="TEC-CO-10004202"/>
    <x v="2"/>
    <s v="Copiers"/>
    <s v="Brother DCP1000 Digital 3 in 1 Multifunction Machine"/>
    <n v="899.97"/>
  </r>
  <r>
    <n v="3706"/>
    <s v="CA-2016-104941"/>
    <x v="17"/>
    <x v="385"/>
    <d v="2016-06-19T00:00:00"/>
    <s v="Standard Class"/>
    <s v="DH-13075"/>
    <s v="Dave Hallsten"/>
    <s v="Corporate"/>
    <s v="United States"/>
    <s v="Decatur"/>
    <x v="19"/>
    <n v="35601"/>
    <s v="South"/>
    <s v="OFF-PA-10003363"/>
    <x v="1"/>
    <s v="Paper"/>
    <s v="Xerox 204"/>
    <n v="32.4"/>
  </r>
  <r>
    <n v="3707"/>
    <s v="CA-2018-160087"/>
    <x v="37"/>
    <x v="257"/>
    <d v="2018-03-22T00:00:00"/>
    <s v="Standard Class"/>
    <s v="EN-13780"/>
    <s v="Edward Nazzal"/>
    <s v="Consumer"/>
    <s v="United States"/>
    <s v="Dallas"/>
    <x v="5"/>
    <n v="75220"/>
    <s v="Central"/>
    <s v="OFF-AR-10001915"/>
    <x v="1"/>
    <s v="Art"/>
    <s v="Peel-Off China Markers"/>
    <n v="23.832000000000001"/>
  </r>
  <r>
    <n v="3708"/>
    <s v="CA-2015-120544"/>
    <x v="5"/>
    <x v="533"/>
    <d v="2015-11-27T00:00:00"/>
    <s v="Standard Class"/>
    <s v="SS-20140"/>
    <s v="Saphhira Shifley"/>
    <s v="Corporate"/>
    <s v="United States"/>
    <s v="Mesquite"/>
    <x v="5"/>
    <n v="75150"/>
    <s v="Central"/>
    <s v="FUR-FU-10001940"/>
    <x v="0"/>
    <s v="Furnishings"/>
    <s v="Staple-based wall hangings"/>
    <n v="6.3680000000000003"/>
  </r>
  <r>
    <n v="3709"/>
    <s v="CA-2015-120544"/>
    <x v="5"/>
    <x v="533"/>
    <d v="2015-11-27T00:00:00"/>
    <s v="Standard Class"/>
    <s v="SS-20140"/>
    <s v="Saphhira Shifley"/>
    <s v="Corporate"/>
    <s v="United States"/>
    <s v="Mesquite"/>
    <x v="5"/>
    <n v="75150"/>
    <s v="Central"/>
    <s v="OFF-AP-10004336"/>
    <x v="1"/>
    <s v="Appliances"/>
    <s v="Conquest 14 Commercial Heavy-Duty Upright Vacuum, Collection System, Accessory Kit"/>
    <n v="34.176000000000002"/>
  </r>
  <r>
    <n v="3710"/>
    <s v="CA-2015-120544"/>
    <x v="5"/>
    <x v="533"/>
    <d v="2015-11-27T00:00:00"/>
    <s v="Standard Class"/>
    <s v="SS-20140"/>
    <s v="Saphhira Shifley"/>
    <s v="Corporate"/>
    <s v="United States"/>
    <s v="Mesquite"/>
    <x v="5"/>
    <n v="75150"/>
    <s v="Central"/>
    <s v="TEC-AC-10003709"/>
    <x v="2"/>
    <s v="Accessories"/>
    <s v="Maxell 4.7GB DVD-R 5/Pack"/>
    <n v="5.5439999999999996"/>
  </r>
  <r>
    <n v="3711"/>
    <s v="CA-2018-113670"/>
    <x v="2"/>
    <x v="453"/>
    <d v="2018-10-17T00:00:00"/>
    <s v="First Class"/>
    <s v="RS-19765"/>
    <s v="Roland Schwarz"/>
    <s v="Corporate"/>
    <s v="United States"/>
    <s v="Los Angeles"/>
    <x v="1"/>
    <n v="90045"/>
    <s v="West"/>
    <s v="FUR-TA-10001705"/>
    <x v="0"/>
    <s v="Tables"/>
    <s v="Bush Advantage Collection Round Conference Table"/>
    <n v="510.24"/>
  </r>
  <r>
    <n v="3712"/>
    <s v="CA-2018-113670"/>
    <x v="2"/>
    <x v="453"/>
    <d v="2018-10-17T00:00:00"/>
    <s v="First Class"/>
    <s v="RS-19765"/>
    <s v="Roland Schwarz"/>
    <s v="Corporate"/>
    <s v="United States"/>
    <s v="Los Angeles"/>
    <x v="1"/>
    <n v="90045"/>
    <s v="West"/>
    <s v="OFF-PA-10000675"/>
    <x v="1"/>
    <s v="Paper"/>
    <s v="Xerox 1919"/>
    <n v="204.95"/>
  </r>
  <r>
    <n v="3713"/>
    <s v="CA-2018-166198"/>
    <x v="3"/>
    <x v="81"/>
    <d v="2018-04-24T00:00:00"/>
    <s v="First Class"/>
    <s v="JW-15955"/>
    <s v="Joni Wasserman"/>
    <s v="Consumer"/>
    <s v="United States"/>
    <s v="Seattle"/>
    <x v="4"/>
    <n v="98103"/>
    <s v="West"/>
    <s v="TEC-AC-10000521"/>
    <x v="2"/>
    <s v="Accessories"/>
    <s v="Verbatim Slim CD and DVD Storage Cases, 50/Pack"/>
    <n v="11.54"/>
  </r>
  <r>
    <n v="3714"/>
    <s v="CA-2018-166198"/>
    <x v="3"/>
    <x v="81"/>
    <d v="2018-04-24T00:00:00"/>
    <s v="First Class"/>
    <s v="JW-15955"/>
    <s v="Joni Wasserman"/>
    <s v="Consumer"/>
    <s v="United States"/>
    <s v="Seattle"/>
    <x v="4"/>
    <n v="98103"/>
    <s v="West"/>
    <s v="FUR-FU-10004622"/>
    <x v="0"/>
    <s v="Furnishings"/>
    <s v="Eldon Advantage Foldable Chair Mats for Low Pile Carpets"/>
    <n v="162.6"/>
  </r>
  <r>
    <n v="3715"/>
    <s v="CA-2015-135608"/>
    <x v="19"/>
    <x v="589"/>
    <d v="2015-12-10T00:00:00"/>
    <s v="Second Class"/>
    <s v="JK-15625"/>
    <s v="Jim Karlsson"/>
    <s v="Consumer"/>
    <s v="United States"/>
    <s v="Olympia"/>
    <x v="4"/>
    <n v="98502"/>
    <s v="West"/>
    <s v="OFF-PA-10001954"/>
    <x v="1"/>
    <s v="Paper"/>
    <s v="Xerox 1964"/>
    <n v="45.68"/>
  </r>
  <r>
    <n v="3716"/>
    <s v="CA-2015-135608"/>
    <x v="19"/>
    <x v="589"/>
    <d v="2015-12-10T00:00:00"/>
    <s v="Second Class"/>
    <s v="JK-15625"/>
    <s v="Jim Karlsson"/>
    <s v="Consumer"/>
    <s v="United States"/>
    <s v="Olympia"/>
    <x v="4"/>
    <n v="98502"/>
    <s v="West"/>
    <s v="FUR-CH-10002602"/>
    <x v="0"/>
    <s v="Chairs"/>
    <s v="DMI Arturo Collection Mission-style Design Wood Chair"/>
    <n v="603.91999999999996"/>
  </r>
  <r>
    <n v="3717"/>
    <s v="CA-2018-144568"/>
    <x v="23"/>
    <x v="148"/>
    <d v="2018-06-02T00:00:00"/>
    <s v="Standard Class"/>
    <s v="JO-15550"/>
    <s v="Jesus Ocampo"/>
    <s v="Home Office"/>
    <s v="United States"/>
    <s v="Omaha"/>
    <x v="8"/>
    <n v="68104"/>
    <s v="Central"/>
    <s v="OFF-FA-10004395"/>
    <x v="1"/>
    <s v="Fasteners"/>
    <s v="Plymouth Boxed Rubber Bands by Plymouth"/>
    <n v="23.55"/>
  </r>
  <r>
    <n v="3718"/>
    <s v="CA-2017-142370"/>
    <x v="12"/>
    <x v="251"/>
    <d v="2017-09-23T00:00:00"/>
    <s v="Standard Class"/>
    <s v="TP-21130"/>
    <s v="Theone Pippenger"/>
    <s v="Consumer"/>
    <s v="United States"/>
    <s v="Columbus"/>
    <x v="32"/>
    <n v="31907"/>
    <s v="South"/>
    <s v="OFF-SU-10003002"/>
    <x v="1"/>
    <s v="Supplies"/>
    <s v="Letter Slitter"/>
    <n v="5.04"/>
  </r>
  <r>
    <n v="3719"/>
    <s v="CA-2017-142370"/>
    <x v="12"/>
    <x v="251"/>
    <d v="2017-09-23T00:00:00"/>
    <s v="Standard Class"/>
    <s v="TP-21130"/>
    <s v="Theone Pippenger"/>
    <s v="Consumer"/>
    <s v="United States"/>
    <s v="Columbus"/>
    <x v="32"/>
    <n v="31907"/>
    <s v="South"/>
    <s v="TEC-AC-10002926"/>
    <x v="2"/>
    <s v="Accessories"/>
    <s v="Logitech Wireless Marathon Mouse M705"/>
    <n v="249.95"/>
  </r>
  <r>
    <n v="3720"/>
    <s v="CA-2017-105900"/>
    <x v="12"/>
    <x v="42"/>
    <d v="2017-09-23T00:00:00"/>
    <s v="Standard Class"/>
    <s v="BS-11590"/>
    <s v="Brendan Sweed"/>
    <s v="Corporate"/>
    <s v="United States"/>
    <s v="Columbus"/>
    <x v="14"/>
    <n v="47201"/>
    <s v="Central"/>
    <s v="OFF-AR-10002656"/>
    <x v="1"/>
    <s v="Art"/>
    <s v="Sanford Liquid Accent Highlighters"/>
    <n v="33.4"/>
  </r>
  <r>
    <n v="3721"/>
    <s v="CA-2017-151155"/>
    <x v="33"/>
    <x v="887"/>
    <d v="2017-12-24T00:00:00"/>
    <s v="Standard Class"/>
    <s v="AB-10255"/>
    <s v="Alejandro Ballentine"/>
    <s v="Home Office"/>
    <s v="United States"/>
    <s v="Jackson"/>
    <x v="35"/>
    <n v="39212"/>
    <s v="South"/>
    <s v="FUR-FU-10001918"/>
    <x v="0"/>
    <s v="Furnishings"/>
    <s v="C-Line Cubicle Keepers Polyproplyene Holder With Velcro Backings"/>
    <n v="18.920000000000002"/>
  </r>
  <r>
    <n v="3722"/>
    <s v="CA-2017-151155"/>
    <x v="33"/>
    <x v="887"/>
    <d v="2017-12-24T00:00:00"/>
    <s v="Standard Class"/>
    <s v="AB-10255"/>
    <s v="Alejandro Ballentine"/>
    <s v="Home Office"/>
    <s v="United States"/>
    <s v="Jackson"/>
    <x v="35"/>
    <n v="39212"/>
    <s v="South"/>
    <s v="OFF-BI-10003910"/>
    <x v="1"/>
    <s v="Binders"/>
    <s v="DXL Angle-View Binders with Locking Rings by Samsill"/>
    <n v="15.42"/>
  </r>
  <r>
    <n v="3723"/>
    <s v="CA-2018-144036"/>
    <x v="26"/>
    <x v="903"/>
    <d v="2018-11-26T00:00:00"/>
    <s v="Standard Class"/>
    <s v="FO-14305"/>
    <s v="Frank Olsen"/>
    <s v="Consumer"/>
    <s v="United States"/>
    <s v="Houston"/>
    <x v="5"/>
    <n v="77070"/>
    <s v="Central"/>
    <s v="OFF-AR-10000122"/>
    <x v="1"/>
    <s v="Art"/>
    <s v="Newell 314"/>
    <n v="35.712000000000003"/>
  </r>
  <r>
    <n v="3724"/>
    <s v="US-2015-169789"/>
    <x v="13"/>
    <x v="125"/>
    <d v="2016-01-04T00:00:00"/>
    <s v="Standard Class"/>
    <s v="MF-17665"/>
    <s v="Maureen Fritzler"/>
    <s v="Corporate"/>
    <s v="United States"/>
    <s v="Phoenix"/>
    <x v="16"/>
    <n v="85023"/>
    <s v="West"/>
    <s v="OFF-BI-10004600"/>
    <x v="1"/>
    <s v="Binders"/>
    <s v="Ibico Ibimaster 300 Manual Binding System"/>
    <n v="551.98500000000001"/>
  </r>
  <r>
    <n v="3725"/>
    <s v="CA-2018-127264"/>
    <x v="24"/>
    <x v="355"/>
    <d v="2018-04-05T00:00:00"/>
    <s v="First Class"/>
    <s v="SA-20830"/>
    <s v="Sue Ann Reed"/>
    <s v="Consumer"/>
    <s v="United States"/>
    <s v="Chicago"/>
    <x v="10"/>
    <n v="60653"/>
    <s v="Central"/>
    <s v="OFF-AR-10003045"/>
    <x v="1"/>
    <s v="Art"/>
    <s v="Prang Colored Pencils"/>
    <n v="7.056"/>
  </r>
  <r>
    <n v="3726"/>
    <s v="CA-2017-151512"/>
    <x v="27"/>
    <x v="482"/>
    <d v="2018-01-02T00:00:00"/>
    <s v="Standard Class"/>
    <s v="SH-19975"/>
    <s v="Sally Hughsby"/>
    <s v="Corporate"/>
    <s v="United States"/>
    <s v="Denver"/>
    <x v="22"/>
    <n v="80219"/>
    <s v="West"/>
    <s v="OFF-AP-10000252"/>
    <x v="1"/>
    <s v="Appliances"/>
    <s v="Harmony HEPA Quiet Air Purifiers"/>
    <n v="18.72"/>
  </r>
  <r>
    <n v="3727"/>
    <s v="CA-2017-165169"/>
    <x v="21"/>
    <x v="410"/>
    <d v="2017-06-11T00:00:00"/>
    <s v="Standard Class"/>
    <s v="JL-15235"/>
    <s v="Janet Lee"/>
    <s v="Consumer"/>
    <s v="United States"/>
    <s v="Newark"/>
    <x v="13"/>
    <n v="19711"/>
    <s v="East"/>
    <s v="OFF-ST-10001496"/>
    <x v="1"/>
    <s v="Storage"/>
    <s v="Standard Rollaway File with Lock"/>
    <n v="360.38"/>
  </r>
  <r>
    <n v="3728"/>
    <s v="CA-2017-165169"/>
    <x v="21"/>
    <x v="410"/>
    <d v="2017-06-11T00:00:00"/>
    <s v="Standard Class"/>
    <s v="JL-15235"/>
    <s v="Janet Lee"/>
    <s v="Consumer"/>
    <s v="United States"/>
    <s v="Newark"/>
    <x v="13"/>
    <n v="19711"/>
    <s v="East"/>
    <s v="OFF-AR-10000122"/>
    <x v="1"/>
    <s v="Art"/>
    <s v="Newell 314"/>
    <n v="11.16"/>
  </r>
  <r>
    <n v="3729"/>
    <s v="CA-2017-165169"/>
    <x v="21"/>
    <x v="410"/>
    <d v="2017-06-11T00:00:00"/>
    <s v="Standard Class"/>
    <s v="JL-15235"/>
    <s v="Janet Lee"/>
    <s v="Consumer"/>
    <s v="United States"/>
    <s v="Newark"/>
    <x v="13"/>
    <n v="19711"/>
    <s v="East"/>
    <s v="OFF-LA-10000407"/>
    <x v="1"/>
    <s v="Labels"/>
    <s v="Avery White Multi-Purpose Labels"/>
    <n v="14.94"/>
  </r>
  <r>
    <n v="3730"/>
    <s v="CA-2016-109575"/>
    <x v="30"/>
    <x v="227"/>
    <d v="2016-09-23T00:00:00"/>
    <s v="Standard Class"/>
    <s v="KH-16630"/>
    <s v="Ken Heidel"/>
    <s v="Corporate"/>
    <s v="United States"/>
    <s v="Clinton"/>
    <x v="39"/>
    <n v="20735"/>
    <s v="East"/>
    <s v="OFF-ST-10004950"/>
    <x v="1"/>
    <s v="Storage"/>
    <s v="Acco Perma 3000 Stacking Storage Drawers"/>
    <n v="41.96"/>
  </r>
  <r>
    <n v="3731"/>
    <s v="CA-2016-109575"/>
    <x v="30"/>
    <x v="227"/>
    <d v="2016-09-23T00:00:00"/>
    <s v="Standard Class"/>
    <s v="KH-16630"/>
    <s v="Ken Heidel"/>
    <s v="Corporate"/>
    <s v="United States"/>
    <s v="Clinton"/>
    <x v="39"/>
    <n v="20735"/>
    <s v="East"/>
    <s v="OFF-ST-10004123"/>
    <x v="1"/>
    <s v="Storage"/>
    <s v="Safco Industrial Wire Shelving System"/>
    <n v="636.86"/>
  </r>
  <r>
    <n v="3732"/>
    <s v="CA-2016-109575"/>
    <x v="30"/>
    <x v="227"/>
    <d v="2016-09-23T00:00:00"/>
    <s v="Standard Class"/>
    <s v="KH-16630"/>
    <s v="Ken Heidel"/>
    <s v="Corporate"/>
    <s v="United States"/>
    <s v="Clinton"/>
    <x v="39"/>
    <n v="20735"/>
    <s v="East"/>
    <s v="TEC-PH-10000730"/>
    <x v="2"/>
    <s v="Phones"/>
    <s v="Samsung Galaxy S4 Active"/>
    <n v="499.99"/>
  </r>
  <r>
    <n v="3733"/>
    <s v="CA-2016-109575"/>
    <x v="30"/>
    <x v="227"/>
    <d v="2016-09-23T00:00:00"/>
    <s v="Standard Class"/>
    <s v="KH-16630"/>
    <s v="Ken Heidel"/>
    <s v="Corporate"/>
    <s v="United States"/>
    <s v="Clinton"/>
    <x v="39"/>
    <n v="20735"/>
    <s v="East"/>
    <s v="TEC-PH-10000895"/>
    <x v="2"/>
    <s v="Phones"/>
    <s v="Polycom VVX 310 VoIP phone"/>
    <n v="1259.93"/>
  </r>
  <r>
    <n v="3734"/>
    <s v="CA-2016-109575"/>
    <x v="30"/>
    <x v="227"/>
    <d v="2016-09-23T00:00:00"/>
    <s v="Standard Class"/>
    <s v="KH-16630"/>
    <s v="Ken Heidel"/>
    <s v="Corporate"/>
    <s v="United States"/>
    <s v="Clinton"/>
    <x v="39"/>
    <n v="20735"/>
    <s v="East"/>
    <s v="OFF-BI-10000962"/>
    <x v="1"/>
    <s v="Binders"/>
    <s v="Acco Flexible ACCOHIDE Square Ring Data Binder, Dark Blue, 11 1/2&quot; X 14&quot; 7/8&quot;"/>
    <n v="65.08"/>
  </r>
  <r>
    <n v="3735"/>
    <s v="CA-2018-168193"/>
    <x v="15"/>
    <x v="904"/>
    <d v="2018-03-11T00:00:00"/>
    <s v="Second Class"/>
    <s v="RM-19750"/>
    <s v="Roland Murray"/>
    <s v="Consumer"/>
    <s v="United States"/>
    <s v="New York City"/>
    <x v="15"/>
    <n v="10011"/>
    <s v="East"/>
    <s v="OFF-PA-10002254"/>
    <x v="1"/>
    <s v="Paper"/>
    <s v="Xerox 1883"/>
    <n v="26.38"/>
  </r>
  <r>
    <n v="3736"/>
    <s v="CA-2018-168193"/>
    <x v="15"/>
    <x v="904"/>
    <d v="2018-03-11T00:00:00"/>
    <s v="Second Class"/>
    <s v="RM-19750"/>
    <s v="Roland Murray"/>
    <s v="Consumer"/>
    <s v="United States"/>
    <s v="New York City"/>
    <x v="15"/>
    <n v="10011"/>
    <s v="East"/>
    <s v="FUR-FU-10002554"/>
    <x v="0"/>
    <s v="Furnishings"/>
    <s v="Westinghouse Floor Lamp with Metal Mesh Shade, Black"/>
    <n v="71.97"/>
  </r>
  <r>
    <n v="3737"/>
    <s v="CA-2017-115476"/>
    <x v="34"/>
    <x v="716"/>
    <d v="2017-03-17T00:00:00"/>
    <s v="Same Day"/>
    <s v="VM-21835"/>
    <s v="Vivian Mathis"/>
    <s v="Consumer"/>
    <s v="United States"/>
    <s v="Newark"/>
    <x v="13"/>
    <n v="19711"/>
    <s v="East"/>
    <s v="TEC-PH-10000673"/>
    <x v="2"/>
    <s v="Phones"/>
    <s v="Plantronics Voyager Pro HD - Bluetooth Headset"/>
    <n v="129.97999999999999"/>
  </r>
  <r>
    <n v="3738"/>
    <s v="CA-2017-115476"/>
    <x v="34"/>
    <x v="716"/>
    <d v="2017-03-17T00:00:00"/>
    <s v="Same Day"/>
    <s v="VM-21835"/>
    <s v="Vivian Mathis"/>
    <s v="Consumer"/>
    <s v="United States"/>
    <s v="Newark"/>
    <x v="13"/>
    <n v="19711"/>
    <s v="East"/>
    <s v="OFF-BI-10000962"/>
    <x v="1"/>
    <s v="Binders"/>
    <s v="Acco Flexible ACCOHIDE Square Ring Data Binder, Dark Blue, 11 1/2&quot; X 14&quot; 7/8&quot;"/>
    <n v="32.54"/>
  </r>
  <r>
    <n v="3739"/>
    <s v="CA-2017-133340"/>
    <x v="4"/>
    <x v="10"/>
    <d v="2017-12-13T00:00:00"/>
    <s v="Standard Class"/>
    <s v="LH-17155"/>
    <s v="Logan Haushalter"/>
    <s v="Consumer"/>
    <s v="United States"/>
    <s v="Jackson"/>
    <x v="12"/>
    <n v="49201"/>
    <s v="Central"/>
    <s v="TEC-PH-10003988"/>
    <x v="2"/>
    <s v="Phones"/>
    <s v="LF Elite 3D Dazzle Designer Hard Case Cover, Lf Stylus Pen and Wiper For Apple Iphone 5c Mini Lite"/>
    <n v="10.9"/>
  </r>
  <r>
    <n v="3740"/>
    <s v="CA-2017-133340"/>
    <x v="4"/>
    <x v="10"/>
    <d v="2017-12-13T00:00:00"/>
    <s v="Standard Class"/>
    <s v="LH-17155"/>
    <s v="Logan Haushalter"/>
    <s v="Consumer"/>
    <s v="United States"/>
    <s v="Jackson"/>
    <x v="12"/>
    <n v="49201"/>
    <s v="Central"/>
    <s v="TEC-AC-10001109"/>
    <x v="2"/>
    <s v="Accessories"/>
    <s v="Logitech Trackman Marble Mouse"/>
    <n v="59.98"/>
  </r>
  <r>
    <n v="3741"/>
    <s v="CA-2017-133340"/>
    <x v="4"/>
    <x v="10"/>
    <d v="2017-12-13T00:00:00"/>
    <s v="Standard Class"/>
    <s v="LH-17155"/>
    <s v="Logan Haushalter"/>
    <s v="Consumer"/>
    <s v="United States"/>
    <s v="Jackson"/>
    <x v="12"/>
    <n v="49201"/>
    <s v="Central"/>
    <s v="OFF-AP-10002311"/>
    <x v="1"/>
    <s v="Appliances"/>
    <s v="Holmes Replacement Filter for HEPA Air Cleaner, Very Large Room, HEPA Filter"/>
    <n v="61.929000000000002"/>
  </r>
  <r>
    <n v="3742"/>
    <s v="CA-2017-137848"/>
    <x v="11"/>
    <x v="804"/>
    <d v="2017-01-21T00:00:00"/>
    <s v="Standard Class"/>
    <s v="WB-21850"/>
    <s v="William Brown"/>
    <s v="Consumer"/>
    <s v="United States"/>
    <s v="New York City"/>
    <x v="15"/>
    <n v="10011"/>
    <s v="East"/>
    <s v="OFF-EN-10001137"/>
    <x v="1"/>
    <s v="Envelopes"/>
    <s v="#10 Gummed Flap White Envelopes, 100/Box"/>
    <n v="16.52"/>
  </r>
  <r>
    <n v="3743"/>
    <s v="CA-2017-137848"/>
    <x v="11"/>
    <x v="804"/>
    <d v="2017-01-21T00:00:00"/>
    <s v="Standard Class"/>
    <s v="WB-21850"/>
    <s v="William Brown"/>
    <s v="Consumer"/>
    <s v="United States"/>
    <s v="New York City"/>
    <x v="15"/>
    <n v="10011"/>
    <s v="East"/>
    <s v="OFF-PA-10004285"/>
    <x v="1"/>
    <s v="Paper"/>
    <s v="Xerox 1959"/>
    <n v="60.12"/>
  </r>
  <r>
    <n v="3744"/>
    <s v="CA-2017-137848"/>
    <x v="11"/>
    <x v="804"/>
    <d v="2017-01-21T00:00:00"/>
    <s v="Standard Class"/>
    <s v="WB-21850"/>
    <s v="William Brown"/>
    <s v="Consumer"/>
    <s v="United States"/>
    <s v="New York City"/>
    <x v="15"/>
    <n v="10011"/>
    <s v="East"/>
    <s v="OFF-BI-10002225"/>
    <x v="1"/>
    <s v="Binders"/>
    <s v="Square Ring Data Binders, Rigid 75 Pt. Covers, 11&quot; x 14-7/8&quot;"/>
    <n v="49.536000000000001"/>
  </r>
  <r>
    <n v="3745"/>
    <s v="CA-2015-113047"/>
    <x v="16"/>
    <x v="745"/>
    <d v="2015-10-24T00:00:00"/>
    <s v="Same Day"/>
    <s v="AP-10915"/>
    <s v="Arthur Prichep"/>
    <s v="Consumer"/>
    <s v="United States"/>
    <s v="Rock Hill"/>
    <x v="20"/>
    <n v="29730"/>
    <s v="South"/>
    <s v="OFF-FA-10002763"/>
    <x v="1"/>
    <s v="Fasteners"/>
    <s v="Advantus Map Pennant Flags and Round Head Tacks"/>
    <n v="11.85"/>
  </r>
  <r>
    <n v="3746"/>
    <s v="CA-2017-149979"/>
    <x v="12"/>
    <x v="713"/>
    <d v="2017-09-28T00:00:00"/>
    <s v="Second Class"/>
    <s v="RA-19915"/>
    <s v="Russell Applegate"/>
    <s v="Consumer"/>
    <s v="United States"/>
    <s v="Columbus"/>
    <x v="32"/>
    <n v="31907"/>
    <s v="South"/>
    <s v="OFF-ST-10003058"/>
    <x v="1"/>
    <s v="Storage"/>
    <s v="Eldon Mobile Mega Data Cart  Mega Stackable  Add-On Trays"/>
    <n v="118.25"/>
  </r>
  <r>
    <n v="3747"/>
    <s v="CA-2017-149979"/>
    <x v="12"/>
    <x v="713"/>
    <d v="2017-09-28T00:00:00"/>
    <s v="Second Class"/>
    <s v="RA-19915"/>
    <s v="Russell Applegate"/>
    <s v="Consumer"/>
    <s v="United States"/>
    <s v="Columbus"/>
    <x v="32"/>
    <n v="31907"/>
    <s v="South"/>
    <s v="FUR-CH-10002084"/>
    <x v="0"/>
    <s v="Chairs"/>
    <s v="Hon Mobius Operator's Chair"/>
    <n v="368.97"/>
  </r>
  <r>
    <n v="3748"/>
    <s v="CA-2018-161956"/>
    <x v="8"/>
    <x v="151"/>
    <d v="2018-08-29T00:00:00"/>
    <s v="Second Class"/>
    <s v="DR-12880"/>
    <s v="Dan Reichenbach"/>
    <s v="Corporate"/>
    <s v="United States"/>
    <s v="Inglewood"/>
    <x v="1"/>
    <n v="90301"/>
    <s v="West"/>
    <s v="FUR-FU-10002937"/>
    <x v="0"/>
    <s v="Furnishings"/>
    <s v="GE 48&quot; Fluorescent Tube, Cool White Energy Saver, 34 Watts, 30/Box"/>
    <n v="198.46"/>
  </r>
  <r>
    <n v="3749"/>
    <s v="CA-2018-161956"/>
    <x v="8"/>
    <x v="151"/>
    <d v="2018-08-29T00:00:00"/>
    <s v="Second Class"/>
    <s v="DR-12880"/>
    <s v="Dan Reichenbach"/>
    <s v="Corporate"/>
    <s v="United States"/>
    <s v="Inglewood"/>
    <x v="1"/>
    <n v="90301"/>
    <s v="West"/>
    <s v="OFF-AP-10001242"/>
    <x v="1"/>
    <s v="Appliances"/>
    <s v="APC 7 Outlet Network SurgeArrest Surge Protector"/>
    <n v="321.92"/>
  </r>
  <r>
    <n v="3750"/>
    <s v="CA-2018-161956"/>
    <x v="8"/>
    <x v="151"/>
    <d v="2018-08-29T00:00:00"/>
    <s v="Second Class"/>
    <s v="DR-12880"/>
    <s v="Dan Reichenbach"/>
    <s v="Corporate"/>
    <s v="United States"/>
    <s v="Inglewood"/>
    <x v="1"/>
    <n v="90301"/>
    <s v="West"/>
    <s v="TEC-CO-10001571"/>
    <x v="2"/>
    <s v="Copiers"/>
    <s v="Sharp 1540cs Digital Laser Copier"/>
    <n v="879.98400000000004"/>
  </r>
  <r>
    <n v="3751"/>
    <s v="CA-2018-161956"/>
    <x v="8"/>
    <x v="151"/>
    <d v="2018-08-29T00:00:00"/>
    <s v="Second Class"/>
    <s v="DR-12880"/>
    <s v="Dan Reichenbach"/>
    <s v="Corporate"/>
    <s v="United States"/>
    <s v="Inglewood"/>
    <x v="1"/>
    <n v="90301"/>
    <s v="West"/>
    <s v="OFF-SU-10002503"/>
    <x v="1"/>
    <s v="Supplies"/>
    <s v="Acme Preferred Stainless Steel Scissors"/>
    <n v="28.4"/>
  </r>
  <r>
    <n v="3752"/>
    <s v="CA-2018-161956"/>
    <x v="8"/>
    <x v="151"/>
    <d v="2018-08-29T00:00:00"/>
    <s v="Second Class"/>
    <s v="DR-12880"/>
    <s v="Dan Reichenbach"/>
    <s v="Corporate"/>
    <s v="United States"/>
    <s v="Inglewood"/>
    <x v="1"/>
    <n v="90301"/>
    <s v="West"/>
    <s v="FUR-CH-10004886"/>
    <x v="0"/>
    <s v="Chairs"/>
    <s v="Bevis Steel Folding Chairs"/>
    <n v="230.28"/>
  </r>
  <r>
    <n v="3753"/>
    <s v="CA-2018-161956"/>
    <x v="8"/>
    <x v="151"/>
    <d v="2018-08-29T00:00:00"/>
    <s v="Second Class"/>
    <s v="DR-12880"/>
    <s v="Dan Reichenbach"/>
    <s v="Corporate"/>
    <s v="United States"/>
    <s v="Inglewood"/>
    <x v="1"/>
    <n v="90301"/>
    <s v="West"/>
    <s v="OFF-PA-10001289"/>
    <x v="1"/>
    <s v="Paper"/>
    <s v="White Computer Printout Paper by Universal"/>
    <n v="116.28"/>
  </r>
  <r>
    <n v="3754"/>
    <s v="CA-2018-161956"/>
    <x v="8"/>
    <x v="151"/>
    <d v="2018-08-29T00:00:00"/>
    <s v="Second Class"/>
    <s v="DR-12880"/>
    <s v="Dan Reichenbach"/>
    <s v="Corporate"/>
    <s v="United States"/>
    <s v="Inglewood"/>
    <x v="1"/>
    <n v="90301"/>
    <s v="West"/>
    <s v="OFF-BI-10003650"/>
    <x v="1"/>
    <s v="Binders"/>
    <s v="GBC DocuBind 300 Electric Binding Machine"/>
    <n v="841.56799999999998"/>
  </r>
  <r>
    <n v="3755"/>
    <s v="CA-2018-161956"/>
    <x v="8"/>
    <x v="151"/>
    <d v="2018-08-29T00:00:00"/>
    <s v="Second Class"/>
    <s v="DR-12880"/>
    <s v="Dan Reichenbach"/>
    <s v="Corporate"/>
    <s v="United States"/>
    <s v="Inglewood"/>
    <x v="1"/>
    <n v="90301"/>
    <s v="West"/>
    <s v="OFF-ST-10001370"/>
    <x v="1"/>
    <s v="Storage"/>
    <s v="Sensible Storage WireTech Storage Systems"/>
    <n v="354.9"/>
  </r>
  <r>
    <n v="3756"/>
    <s v="CA-2017-116799"/>
    <x v="52"/>
    <x v="840"/>
    <d v="2017-03-06T00:00:00"/>
    <s v="First Class"/>
    <s v="JG-15310"/>
    <s v="Jason Gross"/>
    <s v="Corporate"/>
    <s v="United States"/>
    <s v="Odessa"/>
    <x v="5"/>
    <n v="79762"/>
    <s v="Central"/>
    <s v="OFF-PA-10001892"/>
    <x v="1"/>
    <s v="Paper"/>
    <s v="Rediform Wirebound &quot;Phone Memo&quot; Message Book, 11 x 5-3/4"/>
    <n v="42.783999999999999"/>
  </r>
  <r>
    <n v="3757"/>
    <s v="CA-2017-116799"/>
    <x v="52"/>
    <x v="840"/>
    <d v="2017-03-06T00:00:00"/>
    <s v="First Class"/>
    <s v="JG-15310"/>
    <s v="Jason Gross"/>
    <s v="Corporate"/>
    <s v="United States"/>
    <s v="Odessa"/>
    <x v="5"/>
    <n v="79762"/>
    <s v="Central"/>
    <s v="FUR-CH-10004983"/>
    <x v="0"/>
    <s v="Chairs"/>
    <s v="Office Star - Mid Back Dual function Ergonomic High Back Chair with 2-Way Adjustable Arms"/>
    <n v="563.42999999999995"/>
  </r>
  <r>
    <n v="3758"/>
    <s v="CA-2017-111283"/>
    <x v="52"/>
    <x v="905"/>
    <d v="2017-03-04T00:00:00"/>
    <s v="Standard Class"/>
    <s v="LC-16870"/>
    <s v="Lena Cacioppo"/>
    <s v="Consumer"/>
    <s v="United States"/>
    <s v="Newark"/>
    <x v="24"/>
    <n v="43055"/>
    <s v="East"/>
    <s v="OFF-AR-10001615"/>
    <x v="1"/>
    <s v="Art"/>
    <s v="Newell 34"/>
    <n v="111.104"/>
  </r>
  <r>
    <n v="3759"/>
    <s v="CA-2016-167745"/>
    <x v="30"/>
    <x v="227"/>
    <d v="2016-09-23T00:00:00"/>
    <s v="Standard Class"/>
    <s v="GB-14530"/>
    <s v="George Bell"/>
    <s v="Corporate"/>
    <s v="United States"/>
    <s v="Los Angeles"/>
    <x v="1"/>
    <n v="90049"/>
    <s v="West"/>
    <s v="OFF-AR-10003602"/>
    <x v="1"/>
    <s v="Art"/>
    <s v="Quartet Omega Colored Chalk, 12/Pack"/>
    <n v="11.68"/>
  </r>
  <r>
    <n v="3760"/>
    <s v="CA-2016-167745"/>
    <x v="30"/>
    <x v="227"/>
    <d v="2016-09-23T00:00:00"/>
    <s v="Standard Class"/>
    <s v="GB-14530"/>
    <s v="George Bell"/>
    <s v="Corporate"/>
    <s v="United States"/>
    <s v="Los Angeles"/>
    <x v="1"/>
    <n v="90049"/>
    <s v="West"/>
    <s v="OFF-SU-10004782"/>
    <x v="1"/>
    <s v="Supplies"/>
    <s v="Elite 5&quot; Scissors"/>
    <n v="16.899999999999999"/>
  </r>
  <r>
    <n v="3761"/>
    <s v="CA-2016-167745"/>
    <x v="30"/>
    <x v="227"/>
    <d v="2016-09-23T00:00:00"/>
    <s v="Standard Class"/>
    <s v="GB-14530"/>
    <s v="George Bell"/>
    <s v="Corporate"/>
    <s v="United States"/>
    <s v="Los Angeles"/>
    <x v="1"/>
    <n v="90049"/>
    <s v="West"/>
    <s v="FUR-FU-10001591"/>
    <x v="0"/>
    <s v="Furnishings"/>
    <s v="Advantus Panel Wall Certificate Holder - 8.5x11"/>
    <n v="24.4"/>
  </r>
  <r>
    <n v="3762"/>
    <s v="CA-2018-104577"/>
    <x v="35"/>
    <x v="605"/>
    <d v="2018-05-17T00:00:00"/>
    <s v="Standard Class"/>
    <s v="CK-12205"/>
    <s v="Chloris Kastensmidt"/>
    <s v="Consumer"/>
    <s v="United States"/>
    <s v="Everett"/>
    <x v="31"/>
    <n v="2149"/>
    <s v="East"/>
    <s v="OFF-PA-10000659"/>
    <x v="1"/>
    <s v="Paper"/>
    <s v="TOPS Carbonless Receipt Book, Four 2-3/4 x 7-1/4 Money Receipts per Page"/>
    <n v="87.6"/>
  </r>
  <r>
    <n v="3763"/>
    <s v="CA-2017-156251"/>
    <x v="42"/>
    <x v="572"/>
    <d v="2017-08-18T00:00:00"/>
    <s v="Second Class"/>
    <s v="TS-21160"/>
    <s v="Theresa Swint"/>
    <s v="Corporate"/>
    <s v="United States"/>
    <s v="West Allis"/>
    <x v="6"/>
    <n v="53214"/>
    <s v="Central"/>
    <s v="FUR-BO-10001337"/>
    <x v="0"/>
    <s v="Bookcases"/>
    <s v="O'Sullivan Living Dimensions 2-Shelf Bookcases"/>
    <n v="241.96"/>
  </r>
  <r>
    <n v="3764"/>
    <s v="CA-2017-156251"/>
    <x v="42"/>
    <x v="572"/>
    <d v="2017-08-18T00:00:00"/>
    <s v="Second Class"/>
    <s v="TS-21160"/>
    <s v="Theresa Swint"/>
    <s v="Corporate"/>
    <s v="United States"/>
    <s v="West Allis"/>
    <x v="6"/>
    <n v="53214"/>
    <s v="Central"/>
    <s v="OFF-BI-10003529"/>
    <x v="1"/>
    <s v="Binders"/>
    <s v="Avery Round Ring Poly Binders"/>
    <n v="8.52"/>
  </r>
  <r>
    <n v="3765"/>
    <s v="CA-2018-125878"/>
    <x v="52"/>
    <x v="906"/>
    <d v="2018-03-02T00:00:00"/>
    <s v="Standard Class"/>
    <s v="MH-18025"/>
    <s v="Michelle Huthwaite"/>
    <s v="Consumer"/>
    <s v="United States"/>
    <s v="Chicago"/>
    <x v="10"/>
    <n v="60623"/>
    <s v="Central"/>
    <s v="OFF-BI-10002609"/>
    <x v="1"/>
    <s v="Binders"/>
    <s v="Avery Hidden Tab Dividers for Binding Systems"/>
    <n v="1.788"/>
  </r>
  <r>
    <n v="3766"/>
    <s v="CA-2017-163153"/>
    <x v="37"/>
    <x v="844"/>
    <d v="2017-03-25T00:00:00"/>
    <s v="Standard Class"/>
    <s v="DM-12955"/>
    <s v="Dario Medina"/>
    <s v="Corporate"/>
    <s v="United States"/>
    <s v="Houston"/>
    <x v="5"/>
    <n v="77036"/>
    <s v="Central"/>
    <s v="FUR-TA-10004767"/>
    <x v="0"/>
    <s v="Tables"/>
    <s v="Safco Drafting Table"/>
    <n v="99.372"/>
  </r>
  <r>
    <n v="3767"/>
    <s v="CA-2017-163153"/>
    <x v="37"/>
    <x v="844"/>
    <d v="2017-03-25T00:00:00"/>
    <s v="Standard Class"/>
    <s v="DM-12955"/>
    <s v="Dario Medina"/>
    <s v="Corporate"/>
    <s v="United States"/>
    <s v="Houston"/>
    <x v="5"/>
    <n v="77036"/>
    <s v="Central"/>
    <s v="OFF-AR-10001868"/>
    <x v="1"/>
    <s v="Art"/>
    <s v="Prang Dustless Chalk Sticks"/>
    <n v="1.3440000000000001"/>
  </r>
  <r>
    <n v="3768"/>
    <s v="CA-2016-103205"/>
    <x v="19"/>
    <x v="575"/>
    <d v="2016-12-10T00:00:00"/>
    <s v="Second Class"/>
    <s v="JJ-15760"/>
    <s v="Joel Jenkins"/>
    <s v="Home Office"/>
    <s v="United States"/>
    <s v="Houston"/>
    <x v="5"/>
    <n v="77036"/>
    <s v="Central"/>
    <s v="TEC-PH-10004896"/>
    <x v="2"/>
    <s v="Phones"/>
    <s v="Nokia Lumia 521 (T-Mobile)"/>
    <n v="119.96"/>
  </r>
  <r>
    <n v="3769"/>
    <s v="CA-2015-153913"/>
    <x v="33"/>
    <x v="757"/>
    <d v="2015-12-20T00:00:00"/>
    <s v="Second Class"/>
    <s v="KB-16585"/>
    <s v="Ken Black"/>
    <s v="Corporate"/>
    <s v="United States"/>
    <s v="Hialeah"/>
    <x v="2"/>
    <n v="33012"/>
    <s v="South"/>
    <s v="FUR-CH-10000988"/>
    <x v="0"/>
    <s v="Chairs"/>
    <s v="Hon Olson Stacker Stools"/>
    <n v="1013.832"/>
  </r>
  <r>
    <n v="3770"/>
    <s v="CA-2015-153913"/>
    <x v="33"/>
    <x v="757"/>
    <d v="2015-12-20T00:00:00"/>
    <s v="Second Class"/>
    <s v="KB-16585"/>
    <s v="Ken Black"/>
    <s v="Corporate"/>
    <s v="United States"/>
    <s v="Hialeah"/>
    <x v="2"/>
    <n v="33012"/>
    <s v="South"/>
    <s v="OFF-FA-10000490"/>
    <x v="1"/>
    <s v="Fasteners"/>
    <s v="OIC Binder Clips, Mini, 1/4&quot; Capacity, Black"/>
    <n v="1.984"/>
  </r>
  <r>
    <n v="3771"/>
    <s v="CA-2017-155530"/>
    <x v="33"/>
    <x v="907"/>
    <d v="2017-12-21T00:00:00"/>
    <s v="Standard Class"/>
    <s v="CM-12160"/>
    <s v="Charles McCrossin"/>
    <s v="Consumer"/>
    <s v="United States"/>
    <s v="San Francisco"/>
    <x v="1"/>
    <n v="94122"/>
    <s v="West"/>
    <s v="FUR-TA-10004256"/>
    <x v="0"/>
    <s v="Tables"/>
    <s v="Bretford â€œJust In Timeâ€ Height-Adjustable Multi-Task Work Tables"/>
    <n v="2003.52"/>
  </r>
  <r>
    <n v="3772"/>
    <s v="US-2017-101196"/>
    <x v="35"/>
    <x v="536"/>
    <d v="2017-05-17T00:00:00"/>
    <s v="Standard Class"/>
    <s v="FM-14215"/>
    <s v="Filia McAdams"/>
    <s v="Corporate"/>
    <s v="United States"/>
    <s v="Philadelphia"/>
    <x v="9"/>
    <n v="19140"/>
    <s v="East"/>
    <s v="OFF-ST-10004804"/>
    <x v="1"/>
    <s v="Storage"/>
    <s v="Belkin 19&quot; Vented Equipment Shelf, Black"/>
    <n v="82.367999999999995"/>
  </r>
  <r>
    <n v="3773"/>
    <s v="CA-2015-115357"/>
    <x v="36"/>
    <x v="908"/>
    <d v="2015-08-11T00:00:00"/>
    <s v="Second Class"/>
    <s v="RF-19735"/>
    <s v="Roland Fjeld"/>
    <s v="Consumer"/>
    <s v="United States"/>
    <s v="Columbia"/>
    <x v="20"/>
    <n v="29203"/>
    <s v="South"/>
    <s v="TEC-AC-10000023"/>
    <x v="2"/>
    <s v="Accessories"/>
    <s v="Maxell 74 Minute CD-R Spindle, 50/Pack"/>
    <n v="62.91"/>
  </r>
  <r>
    <n v="3774"/>
    <s v="US-2015-102715"/>
    <x v="29"/>
    <x v="909"/>
    <d v="2015-04-13T00:00:00"/>
    <s v="Second Class"/>
    <s v="JK-15370"/>
    <s v="Jay Kimmel"/>
    <s v="Consumer"/>
    <s v="United States"/>
    <s v="Miami"/>
    <x v="2"/>
    <n v="33180"/>
    <s v="South"/>
    <s v="OFF-FA-10001332"/>
    <x v="1"/>
    <s v="Fasteners"/>
    <s v="Acco Banker's Clasps, 5 3/4&quot;-Long"/>
    <n v="6.9119999999999999"/>
  </r>
  <r>
    <n v="3775"/>
    <s v="US-2015-102715"/>
    <x v="29"/>
    <x v="909"/>
    <d v="2015-04-13T00:00:00"/>
    <s v="Second Class"/>
    <s v="JK-15370"/>
    <s v="Jay Kimmel"/>
    <s v="Consumer"/>
    <s v="United States"/>
    <s v="Miami"/>
    <x v="2"/>
    <n v="33180"/>
    <s v="South"/>
    <s v="TEC-AC-10002001"/>
    <x v="2"/>
    <s v="Accessories"/>
    <s v="Logitech Wireless Gaming Headset G930"/>
    <n v="383.976"/>
  </r>
  <r>
    <n v="3776"/>
    <s v="US-2015-102715"/>
    <x v="29"/>
    <x v="909"/>
    <d v="2015-04-13T00:00:00"/>
    <s v="Second Class"/>
    <s v="JK-15370"/>
    <s v="Jay Kimmel"/>
    <s v="Consumer"/>
    <s v="United States"/>
    <s v="Miami"/>
    <x v="2"/>
    <n v="33180"/>
    <s v="South"/>
    <s v="OFF-PA-10000029"/>
    <x v="1"/>
    <s v="Paper"/>
    <s v="Xerox 224"/>
    <n v="10.368"/>
  </r>
  <r>
    <n v="3777"/>
    <s v="US-2015-102715"/>
    <x v="29"/>
    <x v="909"/>
    <d v="2015-04-13T00:00:00"/>
    <s v="Second Class"/>
    <s v="JK-15370"/>
    <s v="Jay Kimmel"/>
    <s v="Consumer"/>
    <s v="United States"/>
    <s v="Miami"/>
    <x v="2"/>
    <n v="33180"/>
    <s v="South"/>
    <s v="TEC-AC-10001874"/>
    <x v="2"/>
    <s v="Accessories"/>
    <s v="Logitech Wireless Anywhere Mouse MX for PC and Mac"/>
    <n v="335.94400000000002"/>
  </r>
  <r>
    <n v="3778"/>
    <s v="CA-2016-107937"/>
    <x v="35"/>
    <x v="910"/>
    <d v="2016-05-08T00:00:00"/>
    <s v="Standard Class"/>
    <s v="JB-16045"/>
    <s v="Julia Barnett"/>
    <s v="Home Office"/>
    <s v="United States"/>
    <s v="Chula Vista"/>
    <x v="1"/>
    <n v="91911"/>
    <s v="West"/>
    <s v="FUR-FU-10002298"/>
    <x v="0"/>
    <s v="Furnishings"/>
    <s v="Rubbermaid ClusterMat Chairmats, Mat Size- 66&quot; x 60&quot;, Lip 20&quot; x 11&quot; -90 Degree Angle"/>
    <n v="665.88"/>
  </r>
  <r>
    <n v="3779"/>
    <s v="US-2018-148768"/>
    <x v="5"/>
    <x v="329"/>
    <d v="2018-12-02T00:00:00"/>
    <s v="Second Class"/>
    <s v="PN-18775"/>
    <s v="Parhena Norris"/>
    <s v="Home Office"/>
    <s v="United States"/>
    <s v="Miami"/>
    <x v="2"/>
    <n v="33180"/>
    <s v="South"/>
    <s v="TEC-PH-10002564"/>
    <x v="2"/>
    <s v="Phones"/>
    <s v="OtterBox Defender Series Case - Samsung Galaxy S4"/>
    <n v="71.975999999999999"/>
  </r>
  <r>
    <n v="3780"/>
    <s v="CA-2018-118521"/>
    <x v="40"/>
    <x v="911"/>
    <d v="2018-02-20T00:00:00"/>
    <s v="Standard Class"/>
    <s v="LF-17185"/>
    <s v="Luke Foster"/>
    <s v="Consumer"/>
    <s v="United States"/>
    <s v="New York City"/>
    <x v="15"/>
    <n v="10035"/>
    <s v="East"/>
    <s v="OFF-PA-10003465"/>
    <x v="1"/>
    <s v="Paper"/>
    <s v="Xerox 1912"/>
    <n v="37.94"/>
  </r>
  <r>
    <n v="3781"/>
    <s v="CA-2015-149643"/>
    <x v="26"/>
    <x v="912"/>
    <d v="2015-11-20T00:00:00"/>
    <s v="Standard Class"/>
    <s v="RH-19510"/>
    <s v="Rick Huthwaite"/>
    <s v="Home Office"/>
    <s v="United States"/>
    <s v="Manhattan"/>
    <x v="41"/>
    <n v="66502"/>
    <s v="Central"/>
    <s v="TEC-PH-10000038"/>
    <x v="2"/>
    <s v="Phones"/>
    <s v="Jawbone MINI JAMBOX Wireless Bluetooth Speaker"/>
    <n v="273.95999999999998"/>
  </r>
  <r>
    <n v="3782"/>
    <s v="CA-2016-135314"/>
    <x v="45"/>
    <x v="584"/>
    <d v="2016-07-14T00:00:00"/>
    <s v="Second Class"/>
    <s v="MC-17575"/>
    <s v="Matt Collins"/>
    <s v="Consumer"/>
    <s v="United States"/>
    <s v="Philadelphia"/>
    <x v="9"/>
    <n v="19120"/>
    <s v="East"/>
    <s v="TEC-PH-10003072"/>
    <x v="2"/>
    <s v="Phones"/>
    <s v="Panasonic KX-TG9541B DECT 6.0 Digital 2-Line Expandable Cordless Phone With Digital Answering System"/>
    <n v="269.98200000000003"/>
  </r>
  <r>
    <n v="3783"/>
    <s v="CA-2018-165204"/>
    <x v="6"/>
    <x v="38"/>
    <d v="2018-11-16T00:00:00"/>
    <s v="Second Class"/>
    <s v="MN-17935"/>
    <s v="Michael Nguyen"/>
    <s v="Consumer"/>
    <s v="United States"/>
    <s v="Memphis"/>
    <x v="18"/>
    <n v="38109"/>
    <s v="South"/>
    <s v="OFF-PA-10003424"/>
    <x v="1"/>
    <s v="Paper"/>
    <s v="&quot;While you Were Out&quot; Message Book, One Form per Page"/>
    <n v="8.9039999999999999"/>
  </r>
  <r>
    <n v="3784"/>
    <s v="CA-2018-165204"/>
    <x v="6"/>
    <x v="38"/>
    <d v="2018-11-16T00:00:00"/>
    <s v="Second Class"/>
    <s v="MN-17935"/>
    <s v="Michael Nguyen"/>
    <s v="Consumer"/>
    <s v="United States"/>
    <s v="Memphis"/>
    <x v="18"/>
    <n v="38109"/>
    <s v="South"/>
    <s v="OFF-ST-10003716"/>
    <x v="1"/>
    <s v="Storage"/>
    <s v="Tennsco Double-Tier Lockers"/>
    <n v="720.06399999999996"/>
  </r>
  <r>
    <n v="3785"/>
    <s v="CA-2018-125752"/>
    <x v="44"/>
    <x v="689"/>
    <d v="2018-08-04T00:00:00"/>
    <s v="Standard Class"/>
    <s v="EH-14125"/>
    <s v="Eugene Hildebrand"/>
    <s v="Home Office"/>
    <s v="United States"/>
    <s v="Fort Lauderdale"/>
    <x v="2"/>
    <n v="33311"/>
    <s v="South"/>
    <s v="TEC-AC-10003590"/>
    <x v="2"/>
    <s v="Accessories"/>
    <s v="TRENDnet 56K USB 2.0 Phone, Internet and Fax Modem"/>
    <n v="41.423999999999999"/>
  </r>
  <r>
    <n v="3786"/>
    <s v="CA-2018-112487"/>
    <x v="27"/>
    <x v="377"/>
    <d v="2018-12-30T00:00:00"/>
    <s v="Standard Class"/>
    <s v="TC-21535"/>
    <s v="Tracy Collins"/>
    <s v="Home Office"/>
    <s v="United States"/>
    <s v="Columbus"/>
    <x v="24"/>
    <n v="43229"/>
    <s v="East"/>
    <s v="OFF-BI-10000494"/>
    <x v="1"/>
    <s v="Binders"/>
    <s v="Acco Economy Flexible Poly Round Ring Binder"/>
    <n v="3.1320000000000001"/>
  </r>
  <r>
    <n v="3787"/>
    <s v="CA-2017-144218"/>
    <x v="28"/>
    <x v="731"/>
    <d v="2017-11-04T00:00:00"/>
    <s v="Standard Class"/>
    <s v="JD-15895"/>
    <s v="Jonathan Doherty"/>
    <s v="Corporate"/>
    <s v="United States"/>
    <s v="Los Angeles"/>
    <x v="1"/>
    <n v="90045"/>
    <s v="West"/>
    <s v="OFF-ST-10002615"/>
    <x v="1"/>
    <s v="Storage"/>
    <s v="Dual Level, Single-Width Filing Carts"/>
    <n v="1085.42"/>
  </r>
  <r>
    <n v="3788"/>
    <s v="CA-2017-169971"/>
    <x v="22"/>
    <x v="913"/>
    <d v="2017-09-09T00:00:00"/>
    <s v="Standard Class"/>
    <s v="IL-15100"/>
    <s v="Ivan Liston"/>
    <s v="Consumer"/>
    <s v="United States"/>
    <s v="Houston"/>
    <x v="5"/>
    <n v="77041"/>
    <s v="Central"/>
    <s v="OFF-AR-10002804"/>
    <x v="1"/>
    <s v="Art"/>
    <s v="Faber Castell Col-Erase Pencils"/>
    <n v="3.9119999999999999"/>
  </r>
  <r>
    <n v="3789"/>
    <s v="CA-2017-169971"/>
    <x v="22"/>
    <x v="913"/>
    <d v="2017-09-09T00:00:00"/>
    <s v="Standard Class"/>
    <s v="IL-15100"/>
    <s v="Ivan Liston"/>
    <s v="Consumer"/>
    <s v="United States"/>
    <s v="Houston"/>
    <x v="5"/>
    <n v="77041"/>
    <s v="Central"/>
    <s v="OFF-AR-10001044"/>
    <x v="1"/>
    <s v="Art"/>
    <s v="BOSTON Ranger #55 Pencil Sharpener, Black"/>
    <n v="62.375999999999998"/>
  </r>
  <r>
    <n v="3790"/>
    <s v="US-2017-133508"/>
    <x v="3"/>
    <x v="764"/>
    <d v="2017-04-21T00:00:00"/>
    <s v="Standard Class"/>
    <s v="SW-20350"/>
    <s v="Sean Wendt"/>
    <s v="Home Office"/>
    <s v="United States"/>
    <s v="Omaha"/>
    <x v="8"/>
    <n v="68104"/>
    <s v="Central"/>
    <s v="OFF-FA-10000134"/>
    <x v="1"/>
    <s v="Fasteners"/>
    <s v="Advantus Push Pins, Aluminum Head"/>
    <n v="29.05"/>
  </r>
  <r>
    <n v="3791"/>
    <s v="CA-2015-107139"/>
    <x v="45"/>
    <x v="260"/>
    <d v="2015-07-11T00:00:00"/>
    <s v="Standard Class"/>
    <s v="DP-13390"/>
    <s v="Dennis Pardue"/>
    <s v="Home Office"/>
    <s v="United States"/>
    <s v="Los Angeles"/>
    <x v="1"/>
    <n v="90004"/>
    <s v="West"/>
    <s v="OFF-BI-10001670"/>
    <x v="1"/>
    <s v="Binders"/>
    <s v="Vinyl Sectional Post Binders"/>
    <n v="180.96"/>
  </r>
  <r>
    <n v="3792"/>
    <s v="CA-2016-111325"/>
    <x v="52"/>
    <x v="914"/>
    <d v="2016-02-28T00:00:00"/>
    <s v="First Class"/>
    <s v="BT-11395"/>
    <s v="Bill Tyler"/>
    <s v="Corporate"/>
    <s v="United States"/>
    <s v="Altoona"/>
    <x v="9"/>
    <n v="16602"/>
    <s v="East"/>
    <s v="OFF-BI-10000343"/>
    <x v="1"/>
    <s v="Binders"/>
    <s v="Pressboard Covers with Storage Hooks, 9 1/2&quot; x 11&quot;, Light Blue"/>
    <n v="4.4189999999999996"/>
  </r>
  <r>
    <n v="3793"/>
    <s v="CA-2016-111325"/>
    <x v="52"/>
    <x v="914"/>
    <d v="2016-02-28T00:00:00"/>
    <s v="First Class"/>
    <s v="BT-11395"/>
    <s v="Bill Tyler"/>
    <s v="Corporate"/>
    <s v="United States"/>
    <s v="Altoona"/>
    <x v="9"/>
    <n v="16602"/>
    <s v="East"/>
    <s v="OFF-AR-10002257"/>
    <x v="1"/>
    <s v="Art"/>
    <s v="Eldon Spacemaker Box, Quick-Snap Lid, Clear"/>
    <n v="16.032"/>
  </r>
  <r>
    <n v="3794"/>
    <s v="CA-2016-163762"/>
    <x v="4"/>
    <x v="154"/>
    <d v="2016-12-01T00:00:00"/>
    <s v="Standard Class"/>
    <s v="JE-15475"/>
    <s v="Jeremy Ellison"/>
    <s v="Consumer"/>
    <s v="United States"/>
    <s v="New York City"/>
    <x v="15"/>
    <n v="10024"/>
    <s v="East"/>
    <s v="OFF-AR-10001915"/>
    <x v="1"/>
    <s v="Art"/>
    <s v="Peel-Off China Markers"/>
    <n v="29.79"/>
  </r>
  <r>
    <n v="3795"/>
    <s v="US-2015-117163"/>
    <x v="31"/>
    <x v="915"/>
    <d v="2015-02-02T00:00:00"/>
    <s v="Standard Class"/>
    <s v="EJ-13720"/>
    <s v="Ed Jacobs"/>
    <s v="Consumer"/>
    <s v="United States"/>
    <s v="San Diego"/>
    <x v="1"/>
    <n v="92037"/>
    <s v="West"/>
    <s v="OFF-ST-10003692"/>
    <x v="1"/>
    <s v="Storage"/>
    <s v="Recycled Steel Personal File for Hanging File Folders"/>
    <n v="57.23"/>
  </r>
  <r>
    <n v="3796"/>
    <s v="US-2015-117163"/>
    <x v="31"/>
    <x v="915"/>
    <d v="2015-02-02T00:00:00"/>
    <s v="Standard Class"/>
    <s v="EJ-13720"/>
    <s v="Ed Jacobs"/>
    <s v="Consumer"/>
    <s v="United States"/>
    <s v="San Diego"/>
    <x v="1"/>
    <n v="92037"/>
    <s v="West"/>
    <s v="FUR-TA-10003469"/>
    <x v="0"/>
    <s v="Tables"/>
    <s v="Balt Split Level Computer Training Table"/>
    <n v="333"/>
  </r>
  <r>
    <n v="3797"/>
    <s v="US-2015-117163"/>
    <x v="31"/>
    <x v="915"/>
    <d v="2015-02-02T00:00:00"/>
    <s v="Standard Class"/>
    <s v="EJ-13720"/>
    <s v="Ed Jacobs"/>
    <s v="Consumer"/>
    <s v="United States"/>
    <s v="San Diego"/>
    <x v="1"/>
    <n v="92037"/>
    <s v="West"/>
    <s v="OFF-AR-10003179"/>
    <x v="1"/>
    <s v="Art"/>
    <s v="Dixon Ticonderoga Core-Lock Colored Pencils"/>
    <n v="36.44"/>
  </r>
  <r>
    <n v="3798"/>
    <s v="CA-2018-121314"/>
    <x v="30"/>
    <x v="397"/>
    <d v="2018-09-26T00:00:00"/>
    <s v="First Class"/>
    <s v="BE-11410"/>
    <s v="Bobby Elias"/>
    <s v="Consumer"/>
    <s v="United States"/>
    <s v="Miami"/>
    <x v="2"/>
    <n v="33178"/>
    <s v="South"/>
    <s v="OFF-PA-10003395"/>
    <x v="1"/>
    <s v="Paper"/>
    <s v="Xerox 1941"/>
    <n v="251.64"/>
  </r>
  <r>
    <n v="3799"/>
    <s v="CA-2018-147760"/>
    <x v="0"/>
    <x v="259"/>
    <d v="2018-11-05T00:00:00"/>
    <s v="First Class"/>
    <s v="KL-16555"/>
    <s v="Kelly Lampkin"/>
    <s v="Corporate"/>
    <s v="United States"/>
    <s v="Greensboro"/>
    <x v="3"/>
    <n v="27405"/>
    <s v="South"/>
    <s v="FUR-TA-10004575"/>
    <x v="0"/>
    <s v="Tables"/>
    <s v="Hon 5100 Series Wood Tables"/>
    <n v="523.76400000000001"/>
  </r>
  <r>
    <n v="3800"/>
    <s v="CA-2018-147760"/>
    <x v="0"/>
    <x v="259"/>
    <d v="2018-11-05T00:00:00"/>
    <s v="First Class"/>
    <s v="KL-16555"/>
    <s v="Kelly Lampkin"/>
    <s v="Corporate"/>
    <s v="United States"/>
    <s v="Greensboro"/>
    <x v="3"/>
    <n v="27405"/>
    <s v="South"/>
    <s v="TEC-PH-10002483"/>
    <x v="2"/>
    <s v="Phones"/>
    <s v="Motorola Moto X"/>
    <n v="1359.96"/>
  </r>
  <r>
    <n v="3801"/>
    <s v="CA-2017-156503"/>
    <x v="32"/>
    <x v="500"/>
    <d v="2017-10-20T00:00:00"/>
    <s v="Standard Class"/>
    <s v="NC-18415"/>
    <s v="Nathan Cano"/>
    <s v="Consumer"/>
    <s v="United States"/>
    <s v="Jacksonville"/>
    <x v="3"/>
    <n v="28540"/>
    <s v="South"/>
    <s v="FUR-CH-10003606"/>
    <x v="0"/>
    <s v="Chairs"/>
    <s v="SAFCO Folding Chair Trolley"/>
    <n v="102.592"/>
  </r>
  <r>
    <n v="3802"/>
    <s v="CA-2017-156503"/>
    <x v="32"/>
    <x v="500"/>
    <d v="2017-10-20T00:00:00"/>
    <s v="Standard Class"/>
    <s v="NC-18415"/>
    <s v="Nathan Cano"/>
    <s v="Consumer"/>
    <s v="United States"/>
    <s v="Jacksonville"/>
    <x v="3"/>
    <n v="28540"/>
    <s v="South"/>
    <s v="TEC-AC-10002473"/>
    <x v="2"/>
    <s v="Accessories"/>
    <s v="Maxell 4.7GB DVD-R"/>
    <n v="22.704000000000001"/>
  </r>
  <r>
    <n v="3803"/>
    <s v="CA-2017-156503"/>
    <x v="32"/>
    <x v="500"/>
    <d v="2017-10-20T00:00:00"/>
    <s v="Standard Class"/>
    <s v="NC-18415"/>
    <s v="Nathan Cano"/>
    <s v="Consumer"/>
    <s v="United States"/>
    <s v="Jacksonville"/>
    <x v="3"/>
    <n v="28540"/>
    <s v="South"/>
    <s v="OFF-PA-10002319"/>
    <x v="1"/>
    <s v="Paper"/>
    <s v="Xerox 1944"/>
    <n v="93.024000000000001"/>
  </r>
  <r>
    <n v="3804"/>
    <s v="CA-2017-156503"/>
    <x v="32"/>
    <x v="500"/>
    <d v="2017-10-20T00:00:00"/>
    <s v="Standard Class"/>
    <s v="NC-18415"/>
    <s v="Nathan Cano"/>
    <s v="Consumer"/>
    <s v="United States"/>
    <s v="Jacksonville"/>
    <x v="3"/>
    <n v="28540"/>
    <s v="South"/>
    <s v="OFF-SU-10000946"/>
    <x v="1"/>
    <s v="Supplies"/>
    <s v="Staple remover"/>
    <n v="12.768000000000001"/>
  </r>
  <r>
    <n v="3805"/>
    <s v="CA-2017-156503"/>
    <x v="32"/>
    <x v="500"/>
    <d v="2017-10-20T00:00:00"/>
    <s v="Standard Class"/>
    <s v="NC-18415"/>
    <s v="Nathan Cano"/>
    <s v="Consumer"/>
    <s v="United States"/>
    <s v="Jacksonville"/>
    <x v="3"/>
    <n v="28540"/>
    <s v="South"/>
    <s v="OFF-EN-10001335"/>
    <x v="1"/>
    <s v="Envelopes"/>
    <s v="White Business Envelopes with Contemporary Seam, Recycled White Business Envelopes"/>
    <n v="35.008000000000003"/>
  </r>
  <r>
    <n v="3806"/>
    <s v="CA-2017-156503"/>
    <x v="32"/>
    <x v="500"/>
    <d v="2017-10-20T00:00:00"/>
    <s v="Standard Class"/>
    <s v="NC-18415"/>
    <s v="Nathan Cano"/>
    <s v="Consumer"/>
    <s v="United States"/>
    <s v="Jacksonville"/>
    <x v="3"/>
    <n v="28540"/>
    <s v="South"/>
    <s v="OFF-PA-10002377"/>
    <x v="1"/>
    <s v="Paper"/>
    <s v="Xerox 1916"/>
    <n v="39.152000000000001"/>
  </r>
  <r>
    <n v="3807"/>
    <s v="CA-2016-113628"/>
    <x v="6"/>
    <x v="768"/>
    <d v="2016-11-19T00:00:00"/>
    <s v="Standard Class"/>
    <s v="AH-10690"/>
    <s v="Anna HÃ¤berlin"/>
    <s v="Corporate"/>
    <s v="United States"/>
    <s v="Plantation"/>
    <x v="2"/>
    <n v="33317"/>
    <s v="South"/>
    <s v="OFF-AR-10001246"/>
    <x v="1"/>
    <s v="Art"/>
    <s v="Newell 317"/>
    <n v="11.76"/>
  </r>
  <r>
    <n v="3808"/>
    <s v="CA-2016-113628"/>
    <x v="6"/>
    <x v="768"/>
    <d v="2016-11-19T00:00:00"/>
    <s v="Standard Class"/>
    <s v="AH-10690"/>
    <s v="Anna HÃ¤berlin"/>
    <s v="Corporate"/>
    <s v="United States"/>
    <s v="Plantation"/>
    <x v="2"/>
    <n v="33317"/>
    <s v="South"/>
    <s v="OFF-BI-10003291"/>
    <x v="1"/>
    <s v="Binders"/>
    <s v="Wilson Jones Leather-Like Binders with DublLock Round Rings"/>
    <n v="5.2380000000000004"/>
  </r>
  <r>
    <n v="3809"/>
    <s v="CA-2016-113628"/>
    <x v="6"/>
    <x v="768"/>
    <d v="2016-11-19T00:00:00"/>
    <s v="Standard Class"/>
    <s v="AH-10690"/>
    <s v="Anna HÃ¤berlin"/>
    <s v="Corporate"/>
    <s v="United States"/>
    <s v="Plantation"/>
    <x v="2"/>
    <n v="33317"/>
    <s v="South"/>
    <s v="OFF-BI-10002799"/>
    <x v="1"/>
    <s v="Binders"/>
    <s v="SlimView Poly Binder, 3/8&quot;"/>
    <n v="4.6619999999999999"/>
  </r>
  <r>
    <n v="3810"/>
    <s v="CA-2016-113628"/>
    <x v="6"/>
    <x v="768"/>
    <d v="2016-11-19T00:00:00"/>
    <s v="Standard Class"/>
    <s v="AH-10690"/>
    <s v="Anna HÃ¤berlin"/>
    <s v="Corporate"/>
    <s v="United States"/>
    <s v="Plantation"/>
    <x v="2"/>
    <n v="33317"/>
    <s v="South"/>
    <s v="FUR-CH-10003298"/>
    <x v="0"/>
    <s v="Chairs"/>
    <s v="Office Star - Contemporary Task Swivel chair with Loop Arms, Charcoal"/>
    <n v="523.91999999999996"/>
  </r>
  <r>
    <n v="3811"/>
    <s v="CA-2016-113628"/>
    <x v="6"/>
    <x v="768"/>
    <d v="2016-11-19T00:00:00"/>
    <s v="Standard Class"/>
    <s v="AH-10690"/>
    <s v="Anna HÃ¤berlin"/>
    <s v="Corporate"/>
    <s v="United States"/>
    <s v="Plantation"/>
    <x v="2"/>
    <n v="33317"/>
    <s v="South"/>
    <s v="TEC-PH-10000441"/>
    <x v="2"/>
    <s v="Phones"/>
    <s v="VTech DS6151"/>
    <n v="100.792"/>
  </r>
  <r>
    <n v="3812"/>
    <s v="CA-2016-113628"/>
    <x v="6"/>
    <x v="768"/>
    <d v="2016-11-19T00:00:00"/>
    <s v="Standard Class"/>
    <s v="AH-10690"/>
    <s v="Anna HÃ¤berlin"/>
    <s v="Corporate"/>
    <s v="United States"/>
    <s v="Plantation"/>
    <x v="2"/>
    <n v="33317"/>
    <s v="South"/>
    <s v="FUR-CH-10004477"/>
    <x v="0"/>
    <s v="Chairs"/>
    <s v="Global Push Button Manager's Chair, Indigo"/>
    <n v="146.136"/>
  </r>
  <r>
    <n v="3813"/>
    <s v="CA-2018-147753"/>
    <x v="15"/>
    <x v="916"/>
    <d v="2018-03-05T00:00:00"/>
    <s v="Same Day"/>
    <s v="PK-19075"/>
    <s v="Pete Kriz"/>
    <s v="Consumer"/>
    <s v="United States"/>
    <s v="Milwaukee"/>
    <x v="6"/>
    <n v="53209"/>
    <s v="Central"/>
    <s v="OFF-LA-10003537"/>
    <x v="1"/>
    <s v="Labels"/>
    <s v="Avery 515"/>
    <n v="25.06"/>
  </r>
  <r>
    <n v="3814"/>
    <s v="CA-2016-103961"/>
    <x v="0"/>
    <x v="599"/>
    <d v="2016-11-09T00:00:00"/>
    <s v="Standard Class"/>
    <s v="NG-18430"/>
    <s v="Nathan Gelder"/>
    <s v="Consumer"/>
    <s v="United States"/>
    <s v="Quincy"/>
    <x v="10"/>
    <n v="62301"/>
    <s v="Central"/>
    <s v="OFF-LA-10004484"/>
    <x v="1"/>
    <s v="Labels"/>
    <s v="Avery 476"/>
    <n v="19.824000000000002"/>
  </r>
  <r>
    <n v="3815"/>
    <s v="CA-2017-152471"/>
    <x v="38"/>
    <x v="630"/>
    <d v="2017-07-08T00:00:00"/>
    <s v="Same Day"/>
    <s v="ZD-21925"/>
    <s v="Zuschuss Donatelli"/>
    <s v="Consumer"/>
    <s v="United States"/>
    <s v="Jacksonville"/>
    <x v="2"/>
    <n v="32216"/>
    <s v="South"/>
    <s v="TEC-PH-10002824"/>
    <x v="2"/>
    <s v="Phones"/>
    <s v="Jabra SPEAK 410 Multidevice Speakerphone"/>
    <n v="823.96"/>
  </r>
  <r>
    <n v="3816"/>
    <s v="CA-2017-152471"/>
    <x v="38"/>
    <x v="630"/>
    <d v="2017-07-08T00:00:00"/>
    <s v="Same Day"/>
    <s v="ZD-21925"/>
    <s v="Zuschuss Donatelli"/>
    <s v="Consumer"/>
    <s v="United States"/>
    <s v="Jacksonville"/>
    <x v="2"/>
    <n v="32216"/>
    <s v="South"/>
    <s v="OFF-PA-10004965"/>
    <x v="1"/>
    <s v="Paper"/>
    <s v="Xerox 1921"/>
    <n v="15.984"/>
  </r>
  <r>
    <n v="3817"/>
    <s v="CA-2016-102582"/>
    <x v="12"/>
    <x v="426"/>
    <d v="2016-09-19T00:00:00"/>
    <s v="Standard Class"/>
    <s v="NW-18400"/>
    <s v="Natalie Webber"/>
    <s v="Consumer"/>
    <s v="United States"/>
    <s v="Mobile"/>
    <x v="19"/>
    <n v="36608"/>
    <s v="South"/>
    <s v="FUR-TA-10003569"/>
    <x v="0"/>
    <s v="Tables"/>
    <s v="Bretford CR8500 Series Meeting Room Furniture"/>
    <n v="801.96"/>
  </r>
  <r>
    <n v="3818"/>
    <s v="CA-2016-102582"/>
    <x v="12"/>
    <x v="426"/>
    <d v="2016-09-19T00:00:00"/>
    <s v="Standard Class"/>
    <s v="NW-18400"/>
    <s v="Natalie Webber"/>
    <s v="Consumer"/>
    <s v="United States"/>
    <s v="Mobile"/>
    <x v="19"/>
    <n v="36608"/>
    <s v="South"/>
    <s v="TEC-PH-10003187"/>
    <x v="2"/>
    <s v="Phones"/>
    <s v="Anker Astro Mini 3000mAh Ultra-Compact Portable Charger"/>
    <n v="59.97"/>
  </r>
  <r>
    <n v="3819"/>
    <s v="CA-2016-102582"/>
    <x v="12"/>
    <x v="426"/>
    <d v="2016-09-19T00:00:00"/>
    <s v="Standard Class"/>
    <s v="NW-18400"/>
    <s v="Natalie Webber"/>
    <s v="Consumer"/>
    <s v="United States"/>
    <s v="Mobile"/>
    <x v="19"/>
    <n v="36608"/>
    <s v="South"/>
    <s v="FUR-CH-10004853"/>
    <x v="0"/>
    <s v="Chairs"/>
    <s v="Global Manager's Adjustable Task Chair, Storm"/>
    <n v="1056.8599999999999"/>
  </r>
  <r>
    <n v="3820"/>
    <s v="CA-2018-141873"/>
    <x v="32"/>
    <x v="449"/>
    <d v="2018-10-14T00:00:00"/>
    <s v="Standard Class"/>
    <s v="HG-14845"/>
    <s v="Harry Greene"/>
    <s v="Consumer"/>
    <s v="United States"/>
    <s v="New York City"/>
    <x v="15"/>
    <n v="10024"/>
    <s v="East"/>
    <s v="OFF-BI-10001031"/>
    <x v="1"/>
    <s v="Binders"/>
    <s v="Pressboard Data Binders by Wilson Jones"/>
    <n v="12.816000000000001"/>
  </r>
  <r>
    <n v="3821"/>
    <s v="CA-2018-141873"/>
    <x v="32"/>
    <x v="449"/>
    <d v="2018-10-14T00:00:00"/>
    <s v="Standard Class"/>
    <s v="HG-14845"/>
    <s v="Harry Greene"/>
    <s v="Consumer"/>
    <s v="United States"/>
    <s v="New York City"/>
    <x v="15"/>
    <n v="10024"/>
    <s v="East"/>
    <s v="FUR-BO-10003034"/>
    <x v="0"/>
    <s v="Bookcases"/>
    <s v="O'Sullivan Elevations Bookcase, Cherry Finish"/>
    <n v="314.35199999999998"/>
  </r>
  <r>
    <n v="3822"/>
    <s v="CA-2018-141873"/>
    <x v="32"/>
    <x v="449"/>
    <d v="2018-10-14T00:00:00"/>
    <s v="Standard Class"/>
    <s v="HG-14845"/>
    <s v="Harry Greene"/>
    <s v="Consumer"/>
    <s v="United States"/>
    <s v="New York City"/>
    <x v="15"/>
    <n v="10024"/>
    <s v="East"/>
    <s v="OFF-PA-10000069"/>
    <x v="1"/>
    <s v="Paper"/>
    <s v="TOPS 4 x 6 Fluorescent Color Memo Sheets, 500 Sheets per Pack"/>
    <n v="18.98"/>
  </r>
  <r>
    <n v="3823"/>
    <s v="CA-2018-141873"/>
    <x v="32"/>
    <x v="449"/>
    <d v="2018-10-14T00:00:00"/>
    <s v="Standard Class"/>
    <s v="HG-14845"/>
    <s v="Harry Greene"/>
    <s v="Consumer"/>
    <s v="United States"/>
    <s v="New York City"/>
    <x v="15"/>
    <n v="10024"/>
    <s v="East"/>
    <s v="OFF-BI-10003655"/>
    <x v="1"/>
    <s v="Binders"/>
    <s v="Durable Pressboard Binders"/>
    <n v="18.239999999999998"/>
  </r>
  <r>
    <n v="3824"/>
    <s v="CA-2016-140984"/>
    <x v="12"/>
    <x v="471"/>
    <d v="2016-09-18T00:00:00"/>
    <s v="Standard Class"/>
    <s v="CC-12685"/>
    <s v="Craig Carroll"/>
    <s v="Consumer"/>
    <s v="United States"/>
    <s v="New York City"/>
    <x v="15"/>
    <n v="10011"/>
    <s v="East"/>
    <s v="OFF-ST-10000585"/>
    <x v="1"/>
    <s v="Storage"/>
    <s v="Economy Rollaway Files"/>
    <n v="991.2"/>
  </r>
  <r>
    <n v="3825"/>
    <s v="CA-2016-140984"/>
    <x v="12"/>
    <x v="471"/>
    <d v="2016-09-18T00:00:00"/>
    <s v="Standard Class"/>
    <s v="CC-12685"/>
    <s v="Craig Carroll"/>
    <s v="Consumer"/>
    <s v="United States"/>
    <s v="New York City"/>
    <x v="15"/>
    <n v="10011"/>
    <s v="East"/>
    <s v="TEC-CO-10001571"/>
    <x v="2"/>
    <s v="Copiers"/>
    <s v="Sharp 1540cs Digital Laser Copier"/>
    <n v="879.98400000000004"/>
  </r>
  <r>
    <n v="3826"/>
    <s v="CA-2016-140984"/>
    <x v="12"/>
    <x v="471"/>
    <d v="2016-09-18T00:00:00"/>
    <s v="Standard Class"/>
    <s v="CC-12685"/>
    <s v="Craig Carroll"/>
    <s v="Consumer"/>
    <s v="United States"/>
    <s v="New York City"/>
    <x v="15"/>
    <n v="10011"/>
    <s v="East"/>
    <s v="OFF-BI-10002012"/>
    <x v="1"/>
    <s v="Binders"/>
    <s v="Wilson Jones Easy Flow II Sheet Lifters"/>
    <n v="12.96"/>
  </r>
  <r>
    <n v="3827"/>
    <s v="CA-2015-132801"/>
    <x v="32"/>
    <x v="273"/>
    <d v="2015-10-12T00:00:00"/>
    <s v="Standard Class"/>
    <s v="JG-15805"/>
    <s v="John Grady"/>
    <s v="Corporate"/>
    <s v="United States"/>
    <s v="Dallas"/>
    <x v="5"/>
    <n v="75217"/>
    <s v="Central"/>
    <s v="OFF-ST-10001228"/>
    <x v="1"/>
    <s v="Storage"/>
    <s v="Fellowes Personal Hanging Folder Files, Navy"/>
    <n v="107.44"/>
  </r>
  <r>
    <n v="3828"/>
    <s v="CA-2018-141733"/>
    <x v="35"/>
    <x v="917"/>
    <d v="2018-05-11T00:00:00"/>
    <s v="Standard Class"/>
    <s v="RW-19540"/>
    <s v="Rick Wilson"/>
    <s v="Corporate"/>
    <s v="United States"/>
    <s v="Detroit"/>
    <x v="12"/>
    <n v="48234"/>
    <s v="Central"/>
    <s v="FUR-CH-10004086"/>
    <x v="0"/>
    <s v="Chairs"/>
    <s v="Hon 4070 Series Pagoda Armless Upholstered Stacking Chairs"/>
    <n v="1458.65"/>
  </r>
  <r>
    <n v="3829"/>
    <s v="CA-2018-141733"/>
    <x v="35"/>
    <x v="917"/>
    <d v="2018-05-11T00:00:00"/>
    <s v="Standard Class"/>
    <s v="RW-19540"/>
    <s v="Rick Wilson"/>
    <s v="Corporate"/>
    <s v="United States"/>
    <s v="Detroit"/>
    <x v="12"/>
    <n v="48234"/>
    <s v="Central"/>
    <s v="FUR-CH-10002017"/>
    <x v="0"/>
    <s v="Chairs"/>
    <s v="SAFCO Optional Arm Kit for Workspace Cribbage Stacking Chair"/>
    <n v="26.64"/>
  </r>
  <r>
    <n v="3830"/>
    <s v="CA-2018-141733"/>
    <x v="35"/>
    <x v="917"/>
    <d v="2018-05-11T00:00:00"/>
    <s v="Standard Class"/>
    <s v="RW-19540"/>
    <s v="Rick Wilson"/>
    <s v="Corporate"/>
    <s v="United States"/>
    <s v="Detroit"/>
    <x v="12"/>
    <n v="48234"/>
    <s v="Central"/>
    <s v="FUR-CH-10000595"/>
    <x v="0"/>
    <s v="Chairs"/>
    <s v="Safco Contoured Stacking Chairs"/>
    <n v="476.8"/>
  </r>
  <r>
    <n v="3831"/>
    <s v="CA-2018-141733"/>
    <x v="35"/>
    <x v="917"/>
    <d v="2018-05-11T00:00:00"/>
    <s v="Standard Class"/>
    <s v="RW-19540"/>
    <s v="Rick Wilson"/>
    <s v="Corporate"/>
    <s v="United States"/>
    <s v="Detroit"/>
    <x v="12"/>
    <n v="48234"/>
    <s v="Central"/>
    <s v="OFF-AP-10001563"/>
    <x v="1"/>
    <s v="Appliances"/>
    <s v="Belkin Premiere Surge Master II 8-outlet surge protector"/>
    <n v="87.444000000000003"/>
  </r>
  <r>
    <n v="3832"/>
    <s v="US-2016-111927"/>
    <x v="26"/>
    <x v="717"/>
    <d v="2016-11-19T00:00:00"/>
    <s v="Standard Class"/>
    <s v="LS-17230"/>
    <s v="Lycoris Saunders"/>
    <s v="Consumer"/>
    <s v="United States"/>
    <s v="Dover"/>
    <x v="13"/>
    <n v="19901"/>
    <s v="East"/>
    <s v="FUR-FU-10004017"/>
    <x v="0"/>
    <s v="Furnishings"/>
    <s v="Executive Impressions 13&quot; Chairman Wall Clock"/>
    <n v="76.14"/>
  </r>
  <r>
    <n v="3833"/>
    <s v="US-2016-111927"/>
    <x v="26"/>
    <x v="717"/>
    <d v="2016-11-19T00:00:00"/>
    <s v="Standard Class"/>
    <s v="LS-17230"/>
    <s v="Lycoris Saunders"/>
    <s v="Consumer"/>
    <s v="United States"/>
    <s v="Dover"/>
    <x v="13"/>
    <n v="19901"/>
    <s v="East"/>
    <s v="OFF-BI-10002571"/>
    <x v="1"/>
    <s v="Binders"/>
    <s v="Avery Framed View Binder, EZD Ring (Locking), Navy, 1 1/2&quot;"/>
    <n v="19.96"/>
  </r>
  <r>
    <n v="3834"/>
    <s v="CA-2015-105984"/>
    <x v="5"/>
    <x v="156"/>
    <d v="2015-11-24T00:00:00"/>
    <s v="Same Day"/>
    <s v="MY-18295"/>
    <s v="Muhammed Yedwab"/>
    <s v="Corporate"/>
    <s v="United States"/>
    <s v="Columbus"/>
    <x v="24"/>
    <n v="43229"/>
    <s v="East"/>
    <s v="TEC-PH-10000560"/>
    <x v="2"/>
    <s v="Phones"/>
    <s v="Samsung Galaxy S III - 16GB - pebble blue (T-Mobile)"/>
    <n v="1049.97"/>
  </r>
  <r>
    <n v="3835"/>
    <s v="CA-2015-105984"/>
    <x v="5"/>
    <x v="156"/>
    <d v="2015-11-24T00:00:00"/>
    <s v="Same Day"/>
    <s v="MY-18295"/>
    <s v="Muhammed Yedwab"/>
    <s v="Corporate"/>
    <s v="United States"/>
    <s v="Columbus"/>
    <x v="24"/>
    <n v="43229"/>
    <s v="East"/>
    <s v="FUR-CH-10000847"/>
    <x v="0"/>
    <s v="Chairs"/>
    <s v="Global Executive Mid-Back Manager's Chair"/>
    <n v="611.05799999999999"/>
  </r>
  <r>
    <n v="3836"/>
    <s v="CA-2015-100363"/>
    <x v="29"/>
    <x v="918"/>
    <d v="2015-04-15T00:00:00"/>
    <s v="Standard Class"/>
    <s v="JM-15655"/>
    <s v="Jim Mitchum"/>
    <s v="Corporate"/>
    <s v="United States"/>
    <s v="Glendale"/>
    <x v="16"/>
    <n v="85301"/>
    <s v="West"/>
    <s v="OFF-FA-10000611"/>
    <x v="1"/>
    <s v="Fasteners"/>
    <s v="Binder Clips by OIC"/>
    <n v="2.3679999999999999"/>
  </r>
  <r>
    <n v="3837"/>
    <s v="CA-2015-100363"/>
    <x v="29"/>
    <x v="918"/>
    <d v="2015-04-15T00:00:00"/>
    <s v="Standard Class"/>
    <s v="JM-15655"/>
    <s v="Jim Mitchum"/>
    <s v="Corporate"/>
    <s v="United States"/>
    <s v="Glendale"/>
    <x v="16"/>
    <n v="85301"/>
    <s v="West"/>
    <s v="OFF-PA-10004733"/>
    <x v="1"/>
    <s v="Paper"/>
    <s v="Things To Do Today Spiral Book"/>
    <n v="19.007999999999999"/>
  </r>
  <r>
    <n v="3838"/>
    <s v="CA-2015-126760"/>
    <x v="44"/>
    <x v="711"/>
    <d v="2015-08-02T00:00:00"/>
    <s v="Standard Class"/>
    <s v="KM-16720"/>
    <s v="Kunst Miller"/>
    <s v="Consumer"/>
    <s v="United States"/>
    <s v="North Las Vegas"/>
    <x v="33"/>
    <n v="89031"/>
    <s v="West"/>
    <s v="TEC-PH-10001363"/>
    <x v="2"/>
    <s v="Phones"/>
    <s v="Apple iPhone 5S"/>
    <n v="911.98400000000004"/>
  </r>
  <r>
    <n v="3839"/>
    <s v="CA-2015-126760"/>
    <x v="44"/>
    <x v="711"/>
    <d v="2015-08-02T00:00:00"/>
    <s v="Standard Class"/>
    <s v="KM-16720"/>
    <s v="Kunst Miller"/>
    <s v="Consumer"/>
    <s v="United States"/>
    <s v="North Las Vegas"/>
    <x v="33"/>
    <n v="89031"/>
    <s v="West"/>
    <s v="FUR-CH-10003312"/>
    <x v="0"/>
    <s v="Chairs"/>
    <s v="Hon 2090 â€œPillow Softâ€ Series Mid Back Swivel/Tilt Chairs"/>
    <n v="674.35199999999998"/>
  </r>
  <r>
    <n v="3840"/>
    <s v="CA-2015-126760"/>
    <x v="44"/>
    <x v="711"/>
    <d v="2015-08-02T00:00:00"/>
    <s v="Standard Class"/>
    <s v="KM-16720"/>
    <s v="Kunst Miller"/>
    <s v="Consumer"/>
    <s v="United States"/>
    <s v="North Las Vegas"/>
    <x v="33"/>
    <n v="89031"/>
    <s v="West"/>
    <s v="FUR-FU-10004018"/>
    <x v="0"/>
    <s v="Furnishings"/>
    <s v="Tensor Computer Mounted Lamp"/>
    <n v="134.01"/>
  </r>
  <r>
    <n v="3841"/>
    <s v="CA-2015-126760"/>
    <x v="44"/>
    <x v="711"/>
    <d v="2015-08-02T00:00:00"/>
    <s v="Standard Class"/>
    <s v="KM-16720"/>
    <s v="Kunst Miller"/>
    <s v="Consumer"/>
    <s v="United States"/>
    <s v="North Las Vegas"/>
    <x v="33"/>
    <n v="89031"/>
    <s v="West"/>
    <s v="TEC-AC-10004814"/>
    <x v="2"/>
    <s v="Accessories"/>
    <s v="Logitech Illuminated Ultrathin Keyboard with Backlighting"/>
    <n v="170.97"/>
  </r>
  <r>
    <n v="3842"/>
    <s v="US-2015-109162"/>
    <x v="1"/>
    <x v="785"/>
    <d v="2015-06-12T00:00:00"/>
    <s v="Standard Class"/>
    <s v="KE-16420"/>
    <s v="Katrina Edelman"/>
    <s v="Corporate"/>
    <s v="United States"/>
    <s v="Bristol"/>
    <x v="18"/>
    <n v="37620"/>
    <s v="South"/>
    <s v="FUR-CH-10002647"/>
    <x v="0"/>
    <s v="Chairs"/>
    <s v="Situations Contoured Folding Chairs, 4/Set"/>
    <n v="170.352"/>
  </r>
  <r>
    <n v="3843"/>
    <s v="CA-2015-101931"/>
    <x v="28"/>
    <x v="919"/>
    <d v="2015-10-31T00:00:00"/>
    <s v="First Class"/>
    <s v="TS-21370"/>
    <s v="Todd Sumrall"/>
    <s v="Corporate"/>
    <s v="United States"/>
    <s v="Los Angeles"/>
    <x v="1"/>
    <n v="90049"/>
    <s v="West"/>
    <s v="OFF-BI-10004140"/>
    <x v="1"/>
    <s v="Binders"/>
    <s v="Avery Non-Stick Binders"/>
    <n v="7.1840000000000002"/>
  </r>
  <r>
    <n v="3844"/>
    <s v="CA-2015-101931"/>
    <x v="28"/>
    <x v="919"/>
    <d v="2015-10-31T00:00:00"/>
    <s v="First Class"/>
    <s v="TS-21370"/>
    <s v="Todd Sumrall"/>
    <s v="Corporate"/>
    <s v="United States"/>
    <s v="Los Angeles"/>
    <x v="1"/>
    <n v="90049"/>
    <s v="West"/>
    <s v="OFF-SU-10002301"/>
    <x v="1"/>
    <s v="Supplies"/>
    <s v="Serrated Blade or Curved Handle Hand Letter Openers"/>
    <n v="6.28"/>
  </r>
  <r>
    <n v="3845"/>
    <s v="CA-2015-101931"/>
    <x v="28"/>
    <x v="919"/>
    <d v="2015-10-31T00:00:00"/>
    <s v="First Class"/>
    <s v="TS-21370"/>
    <s v="Todd Sumrall"/>
    <s v="Corporate"/>
    <s v="United States"/>
    <s v="Los Angeles"/>
    <x v="1"/>
    <n v="90049"/>
    <s v="West"/>
    <s v="OFF-SU-10000646"/>
    <x v="1"/>
    <s v="Supplies"/>
    <s v="Premier Automatic Letter Opener"/>
    <n v="480.74"/>
  </r>
  <r>
    <n v="3846"/>
    <s v="CA-2015-101931"/>
    <x v="28"/>
    <x v="919"/>
    <d v="2015-10-31T00:00:00"/>
    <s v="First Class"/>
    <s v="TS-21370"/>
    <s v="Todd Sumrall"/>
    <s v="Corporate"/>
    <s v="United States"/>
    <s v="Los Angeles"/>
    <x v="1"/>
    <n v="90049"/>
    <s v="West"/>
    <s v="FUR-BO-10001337"/>
    <x v="0"/>
    <s v="Bookcases"/>
    <s v="O'Sullivan Living Dimensions 2-Shelf Bookcases"/>
    <n v="616.99800000000005"/>
  </r>
  <r>
    <n v="3847"/>
    <s v="CA-2015-101931"/>
    <x v="28"/>
    <x v="919"/>
    <d v="2015-10-31T00:00:00"/>
    <s v="First Class"/>
    <s v="TS-21370"/>
    <s v="Todd Sumrall"/>
    <s v="Corporate"/>
    <s v="United States"/>
    <s v="Los Angeles"/>
    <x v="1"/>
    <n v="90049"/>
    <s v="West"/>
    <s v="OFF-ST-10003442"/>
    <x v="1"/>
    <s v="Storage"/>
    <s v="Eldon Portable Mobile Manager"/>
    <n v="141.4"/>
  </r>
  <r>
    <n v="3848"/>
    <s v="CA-2018-129000"/>
    <x v="5"/>
    <x v="920"/>
    <d v="2018-11-27T00:00:00"/>
    <s v="Second Class"/>
    <s v="SZ-20035"/>
    <s v="Sam Zeldin"/>
    <s v="Home Office"/>
    <s v="United States"/>
    <s v="Canton"/>
    <x v="12"/>
    <n v="48187"/>
    <s v="Central"/>
    <s v="OFF-ST-10001097"/>
    <x v="1"/>
    <s v="Storage"/>
    <s v="Office Impressions Heavy Duty Welded Shelving &amp; Multimedia Storage Drawers"/>
    <n v="501.81"/>
  </r>
  <r>
    <n v="3849"/>
    <s v="CA-2018-161053"/>
    <x v="12"/>
    <x v="585"/>
    <d v="2018-09-23T00:00:00"/>
    <s v="First Class"/>
    <s v="JE-15745"/>
    <s v="Joel Eaton"/>
    <s v="Consumer"/>
    <s v="United States"/>
    <s v="Fayetteville"/>
    <x v="36"/>
    <n v="72701"/>
    <s v="South"/>
    <s v="OFF-BI-10004318"/>
    <x v="1"/>
    <s v="Binders"/>
    <s v="Ibico EB-19 Dual Function Manual Binding System"/>
    <n v="691.96"/>
  </r>
  <r>
    <n v="3850"/>
    <s v="CA-2018-161053"/>
    <x v="12"/>
    <x v="585"/>
    <d v="2018-09-23T00:00:00"/>
    <s v="First Class"/>
    <s v="JE-15745"/>
    <s v="Joel Eaton"/>
    <s v="Consumer"/>
    <s v="United States"/>
    <s v="Fayetteville"/>
    <x v="36"/>
    <n v="72701"/>
    <s v="South"/>
    <s v="TEC-AC-10004633"/>
    <x v="2"/>
    <s v="Accessories"/>
    <s v="Verbatim 25 GB 6x Blu-ray Single Layer Recordable Disc, 3/Pack"/>
    <n v="34.950000000000003"/>
  </r>
  <r>
    <n v="3851"/>
    <s v="CA-2016-142377"/>
    <x v="19"/>
    <x v="784"/>
    <d v="2016-12-09T00:00:00"/>
    <s v="Standard Class"/>
    <s v="MS-17980"/>
    <s v="Michael Stewart"/>
    <s v="Corporate"/>
    <s v="United States"/>
    <s v="Springfield"/>
    <x v="25"/>
    <n v="65807"/>
    <s v="Central"/>
    <s v="OFF-PA-10001970"/>
    <x v="1"/>
    <s v="Paper"/>
    <s v="Xerox 1881"/>
    <n v="85.96"/>
  </r>
  <r>
    <n v="3852"/>
    <s v="CA-2016-127593"/>
    <x v="30"/>
    <x v="481"/>
    <d v="2016-09-21T00:00:00"/>
    <s v="Same Day"/>
    <s v="DH-13675"/>
    <s v="Duane Huffman"/>
    <s v="Home Office"/>
    <s v="United States"/>
    <s v="Quincy"/>
    <x v="31"/>
    <n v="2169"/>
    <s v="East"/>
    <s v="FUR-FU-10004006"/>
    <x v="0"/>
    <s v="Furnishings"/>
    <s v="Deflect-o DuraMat Lighweight, Studded, Beveled Mat for Low Pile Carpeting"/>
    <n v="85.3"/>
  </r>
  <r>
    <n v="3853"/>
    <s v="CA-2018-130526"/>
    <x v="5"/>
    <x v="200"/>
    <d v="2018-11-29T00:00:00"/>
    <s v="First Class"/>
    <s v="GT-14755"/>
    <s v="Guy Thornton"/>
    <s v="Consumer"/>
    <s v="United States"/>
    <s v="Rockford"/>
    <x v="10"/>
    <n v="61107"/>
    <s v="Central"/>
    <s v="OFF-BI-10001524"/>
    <x v="1"/>
    <s v="Binders"/>
    <s v="GBC Premium Transparent Covers with Diagonal Lined Pattern"/>
    <n v="33.567999999999998"/>
  </r>
  <r>
    <n v="3854"/>
    <s v="US-2018-131849"/>
    <x v="21"/>
    <x v="921"/>
    <d v="2018-06-10T00:00:00"/>
    <s v="Standard Class"/>
    <s v="GH-14410"/>
    <s v="Gary Hansen"/>
    <s v="Home Office"/>
    <s v="United States"/>
    <s v="San Francisco"/>
    <x v="1"/>
    <n v="94122"/>
    <s v="West"/>
    <s v="FUR-FU-10004164"/>
    <x v="0"/>
    <s v="Furnishings"/>
    <s v="Eldon 300 Class Desk Accessories, Black"/>
    <n v="4.95"/>
  </r>
  <r>
    <n v="3855"/>
    <s v="US-2018-131849"/>
    <x v="21"/>
    <x v="921"/>
    <d v="2018-06-10T00:00:00"/>
    <s v="Standard Class"/>
    <s v="GH-14410"/>
    <s v="Gary Hansen"/>
    <s v="Home Office"/>
    <s v="United States"/>
    <s v="San Francisco"/>
    <x v="1"/>
    <n v="94122"/>
    <s v="West"/>
    <s v="OFF-ST-10002957"/>
    <x v="1"/>
    <s v="Storage"/>
    <s v="Sterilite Show Offs Storage Containers"/>
    <n v="26.4"/>
  </r>
  <r>
    <n v="3856"/>
    <s v="US-2018-105389"/>
    <x v="16"/>
    <x v="436"/>
    <d v="2018-10-28T00:00:00"/>
    <s v="Second Class"/>
    <s v="DM-13015"/>
    <s v="Darrin Martin"/>
    <s v="Consumer"/>
    <s v="United States"/>
    <s v="San Antonio"/>
    <x v="5"/>
    <n v="78207"/>
    <s v="Central"/>
    <s v="OFF-BI-10004364"/>
    <x v="1"/>
    <s v="Binders"/>
    <s v="Storex Dura Pro Binders"/>
    <n v="3.5640000000000001"/>
  </r>
  <r>
    <n v="3857"/>
    <s v="US-2018-105389"/>
    <x v="16"/>
    <x v="436"/>
    <d v="2018-10-28T00:00:00"/>
    <s v="Second Class"/>
    <s v="DM-13015"/>
    <s v="Darrin Martin"/>
    <s v="Consumer"/>
    <s v="United States"/>
    <s v="San Antonio"/>
    <x v="5"/>
    <n v="78207"/>
    <s v="Central"/>
    <s v="TEC-PH-10002824"/>
    <x v="2"/>
    <s v="Phones"/>
    <s v="Jabra SPEAK 410 Multidevice Speakerphone"/>
    <n v="823.96"/>
  </r>
  <r>
    <n v="3858"/>
    <s v="US-2018-105389"/>
    <x v="16"/>
    <x v="436"/>
    <d v="2018-10-28T00:00:00"/>
    <s v="Second Class"/>
    <s v="DM-13015"/>
    <s v="Darrin Martin"/>
    <s v="Consumer"/>
    <s v="United States"/>
    <s v="San Antonio"/>
    <x v="5"/>
    <n v="78207"/>
    <s v="Central"/>
    <s v="OFF-AR-10000634"/>
    <x v="1"/>
    <s v="Art"/>
    <s v="Newell 320"/>
    <n v="10.272"/>
  </r>
  <r>
    <n v="3859"/>
    <s v="CA-2015-140816"/>
    <x v="27"/>
    <x v="414"/>
    <d v="2015-12-20T00:00:00"/>
    <s v="Same Day"/>
    <s v="TC-21295"/>
    <s v="Toby Carlisle"/>
    <s v="Consumer"/>
    <s v="United States"/>
    <s v="Thornton"/>
    <x v="22"/>
    <n v="80229"/>
    <s v="West"/>
    <s v="TEC-AC-10001539"/>
    <x v="2"/>
    <s v="Accessories"/>
    <s v="Logitech G430 Surround Sound Gaming Headset with Dolby 7.1 Technology"/>
    <n v="447.94400000000002"/>
  </r>
  <r>
    <n v="3860"/>
    <s v="CA-2018-154039"/>
    <x v="40"/>
    <x v="922"/>
    <d v="2018-02-22T00:00:00"/>
    <s v="Standard Class"/>
    <s v="JK-16120"/>
    <s v="Julie Kriz"/>
    <s v="Home Office"/>
    <s v="United States"/>
    <s v="Chicago"/>
    <x v="10"/>
    <n v="60653"/>
    <s v="Central"/>
    <s v="FUR-TA-10001932"/>
    <x v="0"/>
    <s v="Tables"/>
    <s v="Chromcraft 48&quot; x 96&quot; Racetrack Double Pedestal Table"/>
    <n v="480.96"/>
  </r>
  <r>
    <n v="3861"/>
    <s v="CA-2018-154039"/>
    <x v="40"/>
    <x v="922"/>
    <d v="2018-02-22T00:00:00"/>
    <s v="Standard Class"/>
    <s v="JK-16120"/>
    <s v="Julie Kriz"/>
    <s v="Home Office"/>
    <s v="United States"/>
    <s v="Chicago"/>
    <x v="10"/>
    <n v="60653"/>
    <s v="Central"/>
    <s v="TEC-PH-10002789"/>
    <x v="2"/>
    <s v="Phones"/>
    <s v="LG Exalt"/>
    <n v="124.792"/>
  </r>
  <r>
    <n v="3862"/>
    <s v="CA-2015-135755"/>
    <x v="35"/>
    <x v="523"/>
    <d v="2015-05-10T00:00:00"/>
    <s v="Standard Class"/>
    <s v="NC-18415"/>
    <s v="Nathan Cano"/>
    <s v="Consumer"/>
    <s v="United States"/>
    <s v="Yonkers"/>
    <x v="15"/>
    <n v="10701"/>
    <s v="East"/>
    <s v="OFF-BI-10004828"/>
    <x v="1"/>
    <s v="Binders"/>
    <s v="GBC Poly Designer Binding Covers"/>
    <n v="40.176000000000002"/>
  </r>
  <r>
    <n v="3863"/>
    <s v="CA-2015-135755"/>
    <x v="35"/>
    <x v="523"/>
    <d v="2015-05-10T00:00:00"/>
    <s v="Standard Class"/>
    <s v="NC-18415"/>
    <s v="Nathan Cano"/>
    <s v="Consumer"/>
    <s v="United States"/>
    <s v="Yonkers"/>
    <x v="15"/>
    <n v="10701"/>
    <s v="East"/>
    <s v="OFF-BI-10003981"/>
    <x v="1"/>
    <s v="Binders"/>
    <s v="Avery Durable Plastic 1&quot; Binders"/>
    <n v="10.896000000000001"/>
  </r>
  <r>
    <n v="3864"/>
    <s v="CA-2018-123246"/>
    <x v="2"/>
    <x v="161"/>
    <d v="2018-10-19T00:00:00"/>
    <s v="Second Class"/>
    <s v="AJ-10960"/>
    <s v="Astrea Jones"/>
    <s v="Consumer"/>
    <s v="United States"/>
    <s v="San Diego"/>
    <x v="1"/>
    <n v="92037"/>
    <s v="West"/>
    <s v="OFF-AR-10001770"/>
    <x v="1"/>
    <s v="Art"/>
    <s v="Economy #2 Pencils"/>
    <n v="10.64"/>
  </r>
  <r>
    <n v="3865"/>
    <s v="CA-2016-157133"/>
    <x v="4"/>
    <x v="109"/>
    <d v="2016-12-03T00:00:00"/>
    <s v="Standard Class"/>
    <s v="LC-16885"/>
    <s v="Lena Creighton"/>
    <s v="Consumer"/>
    <s v="United States"/>
    <s v="Champaign"/>
    <x v="10"/>
    <n v="61821"/>
    <s v="Central"/>
    <s v="FUR-FU-10004904"/>
    <x v="0"/>
    <s v="Furnishings"/>
    <s v="Eldon &quot;L&quot; Workstation Diamond Chairmat"/>
    <n v="151.96"/>
  </r>
  <r>
    <n v="3866"/>
    <s v="CA-2015-124709"/>
    <x v="44"/>
    <x v="923"/>
    <d v="2015-07-29T00:00:00"/>
    <s v="Second Class"/>
    <s v="GW-14605"/>
    <s v="Giulietta Weimer"/>
    <s v="Consumer"/>
    <s v="United States"/>
    <s v="San Francisco"/>
    <x v="1"/>
    <n v="94122"/>
    <s v="West"/>
    <s v="TEC-AC-10002842"/>
    <x v="2"/>
    <s v="Accessories"/>
    <s v="WD My Passport Ultra 2TB Portable External Hard Drive"/>
    <n v="238"/>
  </r>
  <r>
    <n v="3867"/>
    <s v="CA-2018-146360"/>
    <x v="18"/>
    <x v="756"/>
    <d v="2018-04-25T00:00:00"/>
    <s v="Second Class"/>
    <s v="SC-20305"/>
    <s v="Sean Christensen"/>
    <s v="Consumer"/>
    <s v="United States"/>
    <s v="Lawrence"/>
    <x v="14"/>
    <n v="46226"/>
    <s v="Central"/>
    <s v="TEC-AC-10003590"/>
    <x v="2"/>
    <s v="Accessories"/>
    <s v="TRENDnet 56K USB 2.0 Phone, Internet and Fax Modem"/>
    <n v="155.34"/>
  </r>
  <r>
    <n v="3868"/>
    <s v="CA-2016-132486"/>
    <x v="28"/>
    <x v="924"/>
    <d v="2016-10-27T00:00:00"/>
    <s v="Second Class"/>
    <s v="JF-15355"/>
    <s v="Jay Fein"/>
    <s v="Consumer"/>
    <s v="United States"/>
    <s v="San Diego"/>
    <x v="1"/>
    <n v="92105"/>
    <s v="West"/>
    <s v="TEC-AC-10000710"/>
    <x v="2"/>
    <s v="Accessories"/>
    <s v="Maxell DVD-RAM Discs"/>
    <n v="148.32"/>
  </r>
  <r>
    <n v="3869"/>
    <s v="CA-2016-132486"/>
    <x v="28"/>
    <x v="924"/>
    <d v="2016-10-27T00:00:00"/>
    <s v="Second Class"/>
    <s v="JF-15355"/>
    <s v="Jay Fein"/>
    <s v="Consumer"/>
    <s v="United States"/>
    <s v="San Diego"/>
    <x v="1"/>
    <n v="92105"/>
    <s v="West"/>
    <s v="FUR-CH-10004495"/>
    <x v="0"/>
    <s v="Chairs"/>
    <s v="Global Leather and Oak Executive Chair, Black"/>
    <n v="240.78399999999999"/>
  </r>
  <r>
    <n v="3870"/>
    <s v="CA-2016-132486"/>
    <x v="28"/>
    <x v="924"/>
    <d v="2016-10-27T00:00:00"/>
    <s v="Second Class"/>
    <s v="JF-15355"/>
    <s v="Jay Fein"/>
    <s v="Consumer"/>
    <s v="United States"/>
    <s v="San Diego"/>
    <x v="1"/>
    <n v="92105"/>
    <s v="West"/>
    <s v="FUR-CH-10004540"/>
    <x v="0"/>
    <s v="Chairs"/>
    <s v="Global Chrome Stack Chair"/>
    <n v="191.96799999999999"/>
  </r>
  <r>
    <n v="3871"/>
    <s v="CA-2016-132486"/>
    <x v="28"/>
    <x v="924"/>
    <d v="2016-10-27T00:00:00"/>
    <s v="Second Class"/>
    <s v="JF-15355"/>
    <s v="Jay Fein"/>
    <s v="Consumer"/>
    <s v="United States"/>
    <s v="San Diego"/>
    <x v="1"/>
    <n v="92105"/>
    <s v="West"/>
    <s v="OFF-PA-10004971"/>
    <x v="1"/>
    <s v="Paper"/>
    <s v="Xerox 196"/>
    <n v="11.56"/>
  </r>
  <r>
    <n v="3872"/>
    <s v="CA-2016-132486"/>
    <x v="28"/>
    <x v="924"/>
    <d v="2016-10-27T00:00:00"/>
    <s v="Second Class"/>
    <s v="JF-15355"/>
    <s v="Jay Fein"/>
    <s v="Consumer"/>
    <s v="United States"/>
    <s v="San Diego"/>
    <x v="1"/>
    <n v="92105"/>
    <s v="West"/>
    <s v="OFF-EN-10002600"/>
    <x v="1"/>
    <s v="Envelopes"/>
    <s v="Redi-Strip #10 Envelopes, 4 1/8 x 9 1/2"/>
    <n v="11.8"/>
  </r>
  <r>
    <n v="3873"/>
    <s v="CA-2016-132486"/>
    <x v="28"/>
    <x v="924"/>
    <d v="2016-10-27T00:00:00"/>
    <s v="Second Class"/>
    <s v="JF-15355"/>
    <s v="Jay Fein"/>
    <s v="Consumer"/>
    <s v="United States"/>
    <s v="San Diego"/>
    <x v="1"/>
    <n v="92105"/>
    <s v="West"/>
    <s v="FUR-CH-10001854"/>
    <x v="0"/>
    <s v="Chairs"/>
    <s v="Office Star - Professional Matrix Back Chair with 2-to-1 Synchro Tilt and Mesh Fabric Seat"/>
    <n v="842.35199999999998"/>
  </r>
  <r>
    <n v="3874"/>
    <s v="CA-2017-136231"/>
    <x v="22"/>
    <x v="64"/>
    <d v="2017-09-07T00:00:00"/>
    <s v="Second Class"/>
    <s v="DM-13015"/>
    <s v="Darrin Martin"/>
    <s v="Consumer"/>
    <s v="United States"/>
    <s v="Johnson City"/>
    <x v="18"/>
    <n v="37604"/>
    <s v="South"/>
    <s v="OFF-EN-10001099"/>
    <x v="1"/>
    <s v="Envelopes"/>
    <s v="Staple envelope"/>
    <n v="23.472000000000001"/>
  </r>
  <r>
    <n v="3875"/>
    <s v="CA-2017-136231"/>
    <x v="22"/>
    <x v="64"/>
    <d v="2017-09-07T00:00:00"/>
    <s v="Second Class"/>
    <s v="DM-13015"/>
    <s v="Darrin Martin"/>
    <s v="Consumer"/>
    <s v="United States"/>
    <s v="Johnson City"/>
    <x v="18"/>
    <n v="37604"/>
    <s v="South"/>
    <s v="OFF-BI-10001597"/>
    <x v="1"/>
    <s v="Binders"/>
    <s v="Wilson Jones Ledger-Size, Piano-Hinge Binder, 2&quot;, Blue"/>
    <n v="86.058000000000007"/>
  </r>
  <r>
    <n v="3876"/>
    <s v="CA-2017-136231"/>
    <x v="22"/>
    <x v="64"/>
    <d v="2017-09-07T00:00:00"/>
    <s v="Second Class"/>
    <s v="DM-13015"/>
    <s v="Darrin Martin"/>
    <s v="Consumer"/>
    <s v="United States"/>
    <s v="Johnson City"/>
    <x v="18"/>
    <n v="37604"/>
    <s v="South"/>
    <s v="TEC-PH-10002660"/>
    <x v="2"/>
    <s v="Phones"/>
    <s v="Nortel Networks T7316 E Nt8 B27"/>
    <n v="108.78400000000001"/>
  </r>
  <r>
    <n v="3877"/>
    <s v="CA-2017-136231"/>
    <x v="22"/>
    <x v="64"/>
    <d v="2017-09-07T00:00:00"/>
    <s v="Second Class"/>
    <s v="DM-13015"/>
    <s v="Darrin Martin"/>
    <s v="Consumer"/>
    <s v="United States"/>
    <s v="Johnson City"/>
    <x v="18"/>
    <n v="37604"/>
    <s v="South"/>
    <s v="OFF-PA-10000327"/>
    <x v="1"/>
    <s v="Paper"/>
    <s v="Xerox 1971"/>
    <n v="10.272"/>
  </r>
  <r>
    <n v="3878"/>
    <s v="CA-2017-140641"/>
    <x v="16"/>
    <x v="99"/>
    <d v="2017-11-02T00:00:00"/>
    <s v="Standard Class"/>
    <s v="EP-13915"/>
    <s v="Emily Phan"/>
    <s v="Consumer"/>
    <s v="United States"/>
    <s v="Tampa"/>
    <x v="2"/>
    <n v="33614"/>
    <s v="South"/>
    <s v="OFF-BI-10001191"/>
    <x v="1"/>
    <s v="Binders"/>
    <s v="Canvas Sectional Post Binders"/>
    <n v="38.19"/>
  </r>
  <r>
    <n v="3879"/>
    <s v="CA-2015-151001"/>
    <x v="29"/>
    <x v="267"/>
    <d v="2015-04-07T00:00:00"/>
    <s v="First Class"/>
    <s v="JG-15805"/>
    <s v="John Grady"/>
    <s v="Corporate"/>
    <s v="United States"/>
    <s v="Decatur"/>
    <x v="10"/>
    <n v="62521"/>
    <s v="Central"/>
    <s v="OFF-ST-10003455"/>
    <x v="1"/>
    <s v="Storage"/>
    <s v="Tenex File Box, Personal Filing Tote with Lid, Black"/>
    <n v="49.631999999999998"/>
  </r>
  <r>
    <n v="3880"/>
    <s v="CA-2015-151001"/>
    <x v="29"/>
    <x v="267"/>
    <d v="2015-04-07T00:00:00"/>
    <s v="First Class"/>
    <s v="JG-15805"/>
    <s v="John Grady"/>
    <s v="Corporate"/>
    <s v="United States"/>
    <s v="Decatur"/>
    <x v="10"/>
    <n v="62521"/>
    <s v="Central"/>
    <s v="OFF-ST-10001031"/>
    <x v="1"/>
    <s v="Storage"/>
    <s v="Adjustable Personal File Tote"/>
    <n v="52.095999999999997"/>
  </r>
  <r>
    <n v="3881"/>
    <s v="CA-2016-129896"/>
    <x v="17"/>
    <x v="925"/>
    <d v="2016-06-20T00:00:00"/>
    <s v="Standard Class"/>
    <s v="PF-19120"/>
    <s v="Peter Fuller"/>
    <s v="Consumer"/>
    <s v="United States"/>
    <s v="Gilbert"/>
    <x v="16"/>
    <n v="85234"/>
    <s v="West"/>
    <s v="OFF-PA-10002245"/>
    <x v="1"/>
    <s v="Paper"/>
    <s v="Xerox 1895"/>
    <n v="9.5679999999999996"/>
  </r>
  <r>
    <n v="3882"/>
    <s v="CA-2016-129896"/>
    <x v="17"/>
    <x v="925"/>
    <d v="2016-06-20T00:00:00"/>
    <s v="Standard Class"/>
    <s v="PF-19120"/>
    <s v="Peter Fuller"/>
    <s v="Consumer"/>
    <s v="United States"/>
    <s v="Gilbert"/>
    <x v="16"/>
    <n v="85234"/>
    <s v="West"/>
    <s v="OFF-ST-10004804"/>
    <x v="1"/>
    <s v="Storage"/>
    <s v="Belkin 19&quot; Vented Equipment Shelf, Black"/>
    <n v="82.367999999999995"/>
  </r>
  <r>
    <n v="3883"/>
    <s v="CA-2016-129896"/>
    <x v="17"/>
    <x v="925"/>
    <d v="2016-06-20T00:00:00"/>
    <s v="Standard Class"/>
    <s v="PF-19120"/>
    <s v="Peter Fuller"/>
    <s v="Consumer"/>
    <s v="United States"/>
    <s v="Gilbert"/>
    <x v="16"/>
    <n v="85234"/>
    <s v="West"/>
    <s v="FUR-FU-10004904"/>
    <x v="0"/>
    <s v="Furnishings"/>
    <s v="Eldon &quot;L&quot; Workstation Diamond Chairmat"/>
    <n v="364.70400000000001"/>
  </r>
  <r>
    <n v="3884"/>
    <s v="CA-2016-129896"/>
    <x v="17"/>
    <x v="925"/>
    <d v="2016-06-20T00:00:00"/>
    <s v="Standard Class"/>
    <s v="PF-19120"/>
    <s v="Peter Fuller"/>
    <s v="Consumer"/>
    <s v="United States"/>
    <s v="Gilbert"/>
    <x v="16"/>
    <n v="85234"/>
    <s v="West"/>
    <s v="FUR-FU-10002396"/>
    <x v="0"/>
    <s v="Furnishings"/>
    <s v="DAX Copper Panel Document Frame, 5 x 7 Size"/>
    <n v="40.256"/>
  </r>
  <r>
    <n v="3885"/>
    <s v="CA-2015-152849"/>
    <x v="45"/>
    <x v="260"/>
    <d v="2015-07-12T00:00:00"/>
    <s v="Standard Class"/>
    <s v="DW-13195"/>
    <s v="David Wiener"/>
    <s v="Corporate"/>
    <s v="United States"/>
    <s v="Knoxville"/>
    <x v="18"/>
    <n v="37918"/>
    <s v="South"/>
    <s v="OFF-AR-10002833"/>
    <x v="1"/>
    <s v="Art"/>
    <s v="Newell 322"/>
    <n v="4.3680000000000003"/>
  </r>
  <r>
    <n v="3886"/>
    <s v="US-2018-127341"/>
    <x v="31"/>
    <x v="926"/>
    <d v="2018-02-02T00:00:00"/>
    <s v="Standard Class"/>
    <s v="CK-12595"/>
    <s v="Clytie Kelty"/>
    <s v="Consumer"/>
    <s v="United States"/>
    <s v="Chicago"/>
    <x v="10"/>
    <n v="60653"/>
    <s v="Central"/>
    <s v="OFF-BI-10001072"/>
    <x v="1"/>
    <s v="Binders"/>
    <s v="GBC Clear Cover, 8-1/2 x 11, unpunched, 25 covers per pack"/>
    <n v="12.128"/>
  </r>
  <r>
    <n v="3887"/>
    <s v="CA-2017-167759"/>
    <x v="52"/>
    <x v="840"/>
    <d v="2017-03-08T00:00:00"/>
    <s v="Second Class"/>
    <s v="CC-12670"/>
    <s v="Craig Carreira"/>
    <s v="Consumer"/>
    <s v="United States"/>
    <s v="Bloomington"/>
    <x v="14"/>
    <n v="47401"/>
    <s v="Central"/>
    <s v="TEC-PH-10003171"/>
    <x v="2"/>
    <s v="Phones"/>
    <s v="Plantronics Encore H101 Dual EarpiecesÂ Headset"/>
    <n v="134.85"/>
  </r>
  <r>
    <n v="3888"/>
    <s v="CA-2015-100895"/>
    <x v="21"/>
    <x v="270"/>
    <d v="2015-06-06T00:00:00"/>
    <s v="Standard Class"/>
    <s v="SV-20785"/>
    <s v="Stewart Visinsky"/>
    <s v="Consumer"/>
    <s v="United States"/>
    <s v="Roswell"/>
    <x v="32"/>
    <n v="30076"/>
    <s v="South"/>
    <s v="OFF-AR-10004511"/>
    <x v="1"/>
    <s v="Art"/>
    <s v="Sanford Colorific Scented Colored Pencils, 12/Pack"/>
    <n v="8.56"/>
  </r>
  <r>
    <n v="3889"/>
    <s v="CA-2015-100895"/>
    <x v="21"/>
    <x v="270"/>
    <d v="2015-06-06T00:00:00"/>
    <s v="Standard Class"/>
    <s v="SV-20785"/>
    <s v="Stewart Visinsky"/>
    <s v="Consumer"/>
    <s v="United States"/>
    <s v="Roswell"/>
    <x v="32"/>
    <n v="30076"/>
    <s v="South"/>
    <s v="TEC-PH-10001425"/>
    <x v="2"/>
    <s v="Phones"/>
    <s v="Mophie Juice Pack Helium for iPhone"/>
    <n v="239.97"/>
  </r>
  <r>
    <n v="3890"/>
    <s v="CA-2015-100895"/>
    <x v="21"/>
    <x v="270"/>
    <d v="2015-06-06T00:00:00"/>
    <s v="Standard Class"/>
    <s v="SV-20785"/>
    <s v="Stewart Visinsky"/>
    <s v="Consumer"/>
    <s v="United States"/>
    <s v="Roswell"/>
    <x v="32"/>
    <n v="30076"/>
    <s v="South"/>
    <s v="OFF-ST-10001490"/>
    <x v="1"/>
    <s v="Storage"/>
    <s v="Hot File 7-Pocket, Floor Stand"/>
    <n v="356.94"/>
  </r>
  <r>
    <n v="3891"/>
    <s v="US-2017-163881"/>
    <x v="26"/>
    <x v="390"/>
    <d v="2017-11-30T00:00:00"/>
    <s v="Standard Class"/>
    <s v="SP-20860"/>
    <s v="Sung Pak"/>
    <s v="Corporate"/>
    <s v="United States"/>
    <s v="Los Angeles"/>
    <x v="1"/>
    <n v="90036"/>
    <s v="West"/>
    <s v="TEC-AC-10003033"/>
    <x v="2"/>
    <s v="Accessories"/>
    <s v="Plantronics CS510 - Over-the-Head monaural Wireless Headset System"/>
    <n v="659.9"/>
  </r>
  <r>
    <n v="3892"/>
    <s v="US-2017-163881"/>
    <x v="26"/>
    <x v="390"/>
    <d v="2017-11-30T00:00:00"/>
    <s v="Standard Class"/>
    <s v="SP-20860"/>
    <s v="Sung Pak"/>
    <s v="Corporate"/>
    <s v="United States"/>
    <s v="Los Angeles"/>
    <x v="1"/>
    <n v="90036"/>
    <s v="West"/>
    <s v="FUR-CH-10001394"/>
    <x v="0"/>
    <s v="Chairs"/>
    <s v="Global Leather Executive Chair"/>
    <n v="1684.752"/>
  </r>
  <r>
    <n v="3893"/>
    <s v="US-2017-163881"/>
    <x v="26"/>
    <x v="390"/>
    <d v="2017-11-30T00:00:00"/>
    <s v="Standard Class"/>
    <s v="SP-20860"/>
    <s v="Sung Pak"/>
    <s v="Corporate"/>
    <s v="United States"/>
    <s v="Los Angeles"/>
    <x v="1"/>
    <n v="90036"/>
    <s v="West"/>
    <s v="TEC-AC-10000420"/>
    <x v="2"/>
    <s v="Accessories"/>
    <s v="Logitech G500s Laser Gaming Mouse with Adjustable Weight Tuning"/>
    <n v="559.91999999999996"/>
  </r>
  <r>
    <n v="3894"/>
    <s v="US-2017-144547"/>
    <x v="0"/>
    <x v="338"/>
    <d v="2017-11-14T00:00:00"/>
    <s v="Standard Class"/>
    <s v="MS-17770"/>
    <s v="Maxwell Schwartz"/>
    <s v="Consumer"/>
    <s v="United States"/>
    <s v="Houston"/>
    <x v="5"/>
    <n v="77036"/>
    <s v="Central"/>
    <s v="TEC-AC-10004901"/>
    <x v="2"/>
    <s v="Accessories"/>
    <s v="Kensington SlimBlade Notebook Wireless Mouse with Nano Receiver"/>
    <n v="279.94400000000002"/>
  </r>
  <r>
    <n v="3895"/>
    <s v="US-2015-112200"/>
    <x v="5"/>
    <x v="754"/>
    <d v="2015-11-28T00:00:00"/>
    <s v="Standard Class"/>
    <s v="TC-21475"/>
    <s v="Tony Chapman"/>
    <s v="Home Office"/>
    <s v="United States"/>
    <s v="Bolingbrook"/>
    <x v="10"/>
    <n v="60440"/>
    <s v="Central"/>
    <s v="OFF-BI-10002571"/>
    <x v="1"/>
    <s v="Binders"/>
    <s v="Avery Framed View Binder, EZD Ring (Locking), Navy, 1 1/2&quot;"/>
    <n v="9.98"/>
  </r>
  <r>
    <n v="3896"/>
    <s v="CA-2018-110212"/>
    <x v="20"/>
    <x v="927"/>
    <d v="2018-05-05T00:00:00"/>
    <s v="Standard Class"/>
    <s v="SJ-20125"/>
    <s v="Sanjit Jacobs"/>
    <s v="Home Office"/>
    <s v="United States"/>
    <s v="Texarkana"/>
    <x v="36"/>
    <n v="71854"/>
    <s v="South"/>
    <s v="TEC-AC-10002331"/>
    <x v="2"/>
    <s v="Accessories"/>
    <s v="Maxell 74 Minute CDR, 10/Pack"/>
    <n v="48.9"/>
  </r>
  <r>
    <n v="3897"/>
    <s v="CA-2018-134285"/>
    <x v="4"/>
    <x v="226"/>
    <d v="2018-12-12T00:00:00"/>
    <s v="Standard Class"/>
    <s v="DS-13180"/>
    <s v="David Smith"/>
    <s v="Corporate"/>
    <s v="United States"/>
    <s v="San Antonio"/>
    <x v="5"/>
    <n v="78207"/>
    <s v="Central"/>
    <s v="OFF-FA-10000611"/>
    <x v="1"/>
    <s v="Fasteners"/>
    <s v="Binder Clips by OIC"/>
    <n v="3.552"/>
  </r>
  <r>
    <n v="3898"/>
    <s v="CA-2018-134285"/>
    <x v="4"/>
    <x v="226"/>
    <d v="2018-12-12T00:00:00"/>
    <s v="Standard Class"/>
    <s v="DS-13180"/>
    <s v="David Smith"/>
    <s v="Corporate"/>
    <s v="United States"/>
    <s v="San Antonio"/>
    <x v="5"/>
    <n v="78207"/>
    <s v="Central"/>
    <s v="OFF-PA-10000304"/>
    <x v="1"/>
    <s v="Paper"/>
    <s v="Xerox 1995"/>
    <n v="15.552"/>
  </r>
  <r>
    <n v="3899"/>
    <s v="CA-2018-102267"/>
    <x v="5"/>
    <x v="329"/>
    <d v="2018-12-04T00:00:00"/>
    <s v="Standard Class"/>
    <s v="SC-20800"/>
    <s v="Stuart Calhoun"/>
    <s v="Consumer"/>
    <s v="United States"/>
    <s v="Edinburg"/>
    <x v="5"/>
    <n v="78539"/>
    <s v="Central"/>
    <s v="OFF-FA-10000611"/>
    <x v="1"/>
    <s v="Fasteners"/>
    <s v="Binder Clips by OIC"/>
    <n v="2.3679999999999999"/>
  </r>
  <r>
    <n v="3900"/>
    <s v="CA-2018-157980"/>
    <x v="4"/>
    <x v="226"/>
    <d v="2018-12-09T00:00:00"/>
    <s v="First Class"/>
    <s v="SH-20395"/>
    <s v="Shahid Hopkins"/>
    <s v="Consumer"/>
    <s v="United States"/>
    <s v="Toledo"/>
    <x v="24"/>
    <n v="43615"/>
    <s v="East"/>
    <s v="TEC-AC-10002567"/>
    <x v="2"/>
    <s v="Accessories"/>
    <s v="Logitech G602 Wireless Gaming Mouse"/>
    <n v="127.98399999999999"/>
  </r>
  <r>
    <n v="3901"/>
    <s v="CA-2016-121097"/>
    <x v="50"/>
    <x v="928"/>
    <d v="2016-01-08T00:00:00"/>
    <s v="Standard Class"/>
    <s v="SF-20965"/>
    <s v="Sylvia Foulston"/>
    <s v="Corporate"/>
    <s v="United States"/>
    <s v="Baytown"/>
    <x v="5"/>
    <n v="77520"/>
    <s v="Central"/>
    <s v="OFF-PA-10001937"/>
    <x v="1"/>
    <s v="Paper"/>
    <s v="Xerox 21"/>
    <n v="10.368"/>
  </r>
  <r>
    <n v="3902"/>
    <s v="CA-2016-151043"/>
    <x v="26"/>
    <x v="717"/>
    <d v="2016-11-20T00:00:00"/>
    <s v="Standard Class"/>
    <s v="MG-17680"/>
    <s v="Maureen Gastineau"/>
    <s v="Home Office"/>
    <s v="United States"/>
    <s v="Philadelphia"/>
    <x v="9"/>
    <n v="19143"/>
    <s v="East"/>
    <s v="TEC-AC-10001090"/>
    <x v="2"/>
    <s v="Accessories"/>
    <s v="Micro Innovations Wireless Classic Keyboard with Mouse"/>
    <n v="47.984000000000002"/>
  </r>
  <r>
    <n v="3903"/>
    <s v="US-2016-119312"/>
    <x v="32"/>
    <x v="653"/>
    <d v="2016-10-07T00:00:00"/>
    <s v="Second Class"/>
    <s v="CS-12400"/>
    <s v="Christopher Schild"/>
    <s v="Home Office"/>
    <s v="United States"/>
    <s v="Los Angeles"/>
    <x v="1"/>
    <n v="90045"/>
    <s v="West"/>
    <s v="OFF-ST-10000943"/>
    <x v="1"/>
    <s v="Storage"/>
    <s v="Eldon ProFile File 'N Store Portable File Tub Letter/Legal Size Black"/>
    <n v="270.33999999999997"/>
  </r>
  <r>
    <n v="3904"/>
    <s v="CA-2016-167010"/>
    <x v="29"/>
    <x v="57"/>
    <d v="2016-04-10T00:00:00"/>
    <s v="Standard Class"/>
    <s v="VT-21700"/>
    <s v="Valerie Takahito"/>
    <s v="Home Office"/>
    <s v="United States"/>
    <s v="Philadelphia"/>
    <x v="9"/>
    <n v="19143"/>
    <s v="East"/>
    <s v="OFF-AP-10004036"/>
    <x v="1"/>
    <s v="Appliances"/>
    <s v="Bionaire 99.97% HEPA Air Cleaner"/>
    <n v="98.111999999999995"/>
  </r>
  <r>
    <n v="3905"/>
    <s v="CA-2016-167010"/>
    <x v="29"/>
    <x v="57"/>
    <d v="2016-04-10T00:00:00"/>
    <s v="Standard Class"/>
    <s v="VT-21700"/>
    <s v="Valerie Takahito"/>
    <s v="Home Office"/>
    <s v="United States"/>
    <s v="Philadelphia"/>
    <x v="9"/>
    <n v="19143"/>
    <s v="East"/>
    <s v="OFF-ST-10003816"/>
    <x v="1"/>
    <s v="Storage"/>
    <s v="Fellowes High-Stak Drawer Files"/>
    <n v="563.80799999999999"/>
  </r>
  <r>
    <n v="3906"/>
    <s v="CA-2016-167010"/>
    <x v="29"/>
    <x v="57"/>
    <d v="2016-04-10T00:00:00"/>
    <s v="Standard Class"/>
    <s v="VT-21700"/>
    <s v="Valerie Takahito"/>
    <s v="Home Office"/>
    <s v="United States"/>
    <s v="Philadelphia"/>
    <x v="9"/>
    <n v="19143"/>
    <s v="East"/>
    <s v="OFF-BI-10002072"/>
    <x v="1"/>
    <s v="Binders"/>
    <s v="Cardinal Slant-D Ring Binders"/>
    <n v="10.428000000000001"/>
  </r>
  <r>
    <n v="3907"/>
    <s v="CA-2016-167010"/>
    <x v="29"/>
    <x v="57"/>
    <d v="2016-04-10T00:00:00"/>
    <s v="Standard Class"/>
    <s v="VT-21700"/>
    <s v="Valerie Takahito"/>
    <s v="Home Office"/>
    <s v="United States"/>
    <s v="Philadelphia"/>
    <x v="9"/>
    <n v="19143"/>
    <s v="East"/>
    <s v="FUR-FU-10001468"/>
    <x v="0"/>
    <s v="Furnishings"/>
    <s v="Tenex Antistatic Computer Chair Mats"/>
    <n v="547.13599999999997"/>
  </r>
  <r>
    <n v="3908"/>
    <s v="CA-2016-167010"/>
    <x v="29"/>
    <x v="57"/>
    <d v="2016-04-10T00:00:00"/>
    <s v="Standard Class"/>
    <s v="VT-21700"/>
    <s v="Valerie Takahito"/>
    <s v="Home Office"/>
    <s v="United States"/>
    <s v="Philadelphia"/>
    <x v="9"/>
    <n v="19143"/>
    <s v="East"/>
    <s v="TEC-PH-10000347"/>
    <x v="2"/>
    <s v="Phones"/>
    <s v="Cush Cases Heavy Duty Rugged Cover Case for Samsung Galaxy S5 - Purple"/>
    <n v="14.85"/>
  </r>
  <r>
    <n v="3909"/>
    <s v="CA-2016-167010"/>
    <x v="29"/>
    <x v="57"/>
    <d v="2016-04-10T00:00:00"/>
    <s v="Standard Class"/>
    <s v="VT-21700"/>
    <s v="Valerie Takahito"/>
    <s v="Home Office"/>
    <s v="United States"/>
    <s v="Philadelphia"/>
    <x v="9"/>
    <n v="19143"/>
    <s v="East"/>
    <s v="TEC-PH-10002844"/>
    <x v="2"/>
    <s v="Phones"/>
    <s v="Speck Products Candyshell Flip Case"/>
    <n v="41.988"/>
  </r>
  <r>
    <n v="3910"/>
    <s v="CA-2016-167010"/>
    <x v="29"/>
    <x v="57"/>
    <d v="2016-04-10T00:00:00"/>
    <s v="Standard Class"/>
    <s v="VT-21700"/>
    <s v="Valerie Takahito"/>
    <s v="Home Office"/>
    <s v="United States"/>
    <s v="Philadelphia"/>
    <x v="9"/>
    <n v="19143"/>
    <s v="East"/>
    <s v="FUR-FU-10001037"/>
    <x v="0"/>
    <s v="Furnishings"/>
    <s v="DAX Charcoal/Nickel-Tone Document Frame, 5 x 7"/>
    <n v="7.5839999999999996"/>
  </r>
  <r>
    <n v="3911"/>
    <s v="CA-2016-167010"/>
    <x v="29"/>
    <x v="57"/>
    <d v="2016-04-10T00:00:00"/>
    <s v="Standard Class"/>
    <s v="VT-21700"/>
    <s v="Valerie Takahito"/>
    <s v="Home Office"/>
    <s v="United States"/>
    <s v="Philadelphia"/>
    <x v="9"/>
    <n v="19143"/>
    <s v="East"/>
    <s v="FUR-BO-10004218"/>
    <x v="0"/>
    <s v="Bookcases"/>
    <s v="Bush Heritage Pine Collection 5-Shelf Bookcase, Albany Pine Finish, *Special Order"/>
    <n v="352.45"/>
  </r>
  <r>
    <n v="3912"/>
    <s v="CA-2018-126788"/>
    <x v="21"/>
    <x v="929"/>
    <d v="2018-06-06T00:00:00"/>
    <s v="First Class"/>
    <s v="AB-10105"/>
    <s v="Adrian Barton"/>
    <s v="Consumer"/>
    <s v="United States"/>
    <s v="Pearland"/>
    <x v="5"/>
    <n v="77581"/>
    <s v="Central"/>
    <s v="TEC-PH-10001619"/>
    <x v="2"/>
    <s v="Phones"/>
    <s v="LG G3"/>
    <n v="470.37599999999998"/>
  </r>
  <r>
    <n v="3913"/>
    <s v="CA-2018-148068"/>
    <x v="12"/>
    <x v="65"/>
    <d v="2018-09-25T00:00:00"/>
    <s v="Standard Class"/>
    <s v="MM-18280"/>
    <s v="Muhammed MacIntyre"/>
    <s v="Corporate"/>
    <s v="United States"/>
    <s v="New York City"/>
    <x v="15"/>
    <n v="10035"/>
    <s v="East"/>
    <s v="OFF-PA-10001639"/>
    <x v="1"/>
    <s v="Paper"/>
    <s v="Xerox 203"/>
    <n v="19.440000000000001"/>
  </r>
  <r>
    <n v="3914"/>
    <s v="CA-2018-148068"/>
    <x v="12"/>
    <x v="65"/>
    <d v="2018-09-25T00:00:00"/>
    <s v="Standard Class"/>
    <s v="MM-18280"/>
    <s v="Muhammed MacIntyre"/>
    <s v="Corporate"/>
    <s v="United States"/>
    <s v="New York City"/>
    <x v="15"/>
    <n v="10035"/>
    <s v="East"/>
    <s v="FUR-FU-10002268"/>
    <x v="0"/>
    <s v="Furnishings"/>
    <s v="Ultra Door Push Plate"/>
    <n v="9.82"/>
  </r>
  <r>
    <n v="3915"/>
    <s v="US-2018-142573"/>
    <x v="9"/>
    <x v="930"/>
    <d v="2018-07-23T00:00:00"/>
    <s v="Standard Class"/>
    <s v="ML-17410"/>
    <s v="Maris LaWare"/>
    <s v="Consumer"/>
    <s v="United States"/>
    <s v="Phoenix"/>
    <x v="16"/>
    <n v="85023"/>
    <s v="West"/>
    <s v="FUR-TA-10001932"/>
    <x v="0"/>
    <s v="Tables"/>
    <s v="Chromcraft 48&quot; x 96&quot; Racetrack Double Pedestal Table"/>
    <n v="801.6"/>
  </r>
  <r>
    <n v="3916"/>
    <s v="US-2018-142573"/>
    <x v="9"/>
    <x v="930"/>
    <d v="2018-07-23T00:00:00"/>
    <s v="Standard Class"/>
    <s v="ML-17410"/>
    <s v="Maris LaWare"/>
    <s v="Consumer"/>
    <s v="United States"/>
    <s v="Phoenix"/>
    <x v="16"/>
    <n v="85023"/>
    <s v="West"/>
    <s v="FUR-CH-10004218"/>
    <x v="0"/>
    <s v="Chairs"/>
    <s v="Global Fabric Manager's Chair, Dark Gray"/>
    <n v="161.56800000000001"/>
  </r>
  <r>
    <n v="3917"/>
    <s v="US-2018-142573"/>
    <x v="9"/>
    <x v="930"/>
    <d v="2018-07-23T00:00:00"/>
    <s v="Standard Class"/>
    <s v="ML-17410"/>
    <s v="Maris LaWare"/>
    <s v="Consumer"/>
    <s v="United States"/>
    <s v="Phoenix"/>
    <x v="16"/>
    <n v="85023"/>
    <s v="West"/>
    <s v="OFF-PA-10000246"/>
    <x v="1"/>
    <s v="Paper"/>
    <s v="Riverleaf Stik-Withit Designer Note Cubes"/>
    <n v="16.096"/>
  </r>
  <r>
    <n v="3918"/>
    <s v="US-2018-142573"/>
    <x v="9"/>
    <x v="930"/>
    <d v="2018-07-23T00:00:00"/>
    <s v="Standard Class"/>
    <s v="ML-17410"/>
    <s v="Maris LaWare"/>
    <s v="Consumer"/>
    <s v="United States"/>
    <s v="Phoenix"/>
    <x v="16"/>
    <n v="85023"/>
    <s v="West"/>
    <s v="OFF-BI-10003350"/>
    <x v="1"/>
    <s v="Binders"/>
    <s v="Acco Expandable Hanging Binders"/>
    <n v="7.6559999999999997"/>
  </r>
  <r>
    <n v="3919"/>
    <s v="US-2018-142573"/>
    <x v="9"/>
    <x v="930"/>
    <d v="2018-07-23T00:00:00"/>
    <s v="Standard Class"/>
    <s v="ML-17410"/>
    <s v="Maris LaWare"/>
    <s v="Consumer"/>
    <s v="United States"/>
    <s v="Phoenix"/>
    <x v="16"/>
    <n v="85023"/>
    <s v="West"/>
    <s v="FUR-CH-10000513"/>
    <x v="0"/>
    <s v="Chairs"/>
    <s v="High-Back Leather Manager's Chair"/>
    <n v="311.976"/>
  </r>
  <r>
    <n v="3920"/>
    <s v="US-2016-148817"/>
    <x v="4"/>
    <x v="494"/>
    <d v="2016-12-07T00:00:00"/>
    <s v="Standard Class"/>
    <s v="KD-16495"/>
    <s v="Keith Dawkins"/>
    <s v="Corporate"/>
    <s v="United States"/>
    <s v="Chesapeake"/>
    <x v="17"/>
    <n v="23320"/>
    <s v="South"/>
    <s v="OFF-ST-10001321"/>
    <x v="1"/>
    <s v="Storage"/>
    <s v="Decoflex Hanging Personal Folder File, Blue"/>
    <n v="61.68"/>
  </r>
  <r>
    <n v="3921"/>
    <s v="US-2016-148817"/>
    <x v="4"/>
    <x v="494"/>
    <d v="2016-12-07T00:00:00"/>
    <s v="Standard Class"/>
    <s v="KD-16495"/>
    <s v="Keith Dawkins"/>
    <s v="Corporate"/>
    <s v="United States"/>
    <s v="Chesapeake"/>
    <x v="17"/>
    <n v="23320"/>
    <s v="South"/>
    <s v="OFF-BI-10004233"/>
    <x v="1"/>
    <s v="Binders"/>
    <s v="GBC Pre-Punched Binding Paper, Plastic, White, 8-1/2&quot; x 11&quot;"/>
    <n v="63.96"/>
  </r>
  <r>
    <n v="3922"/>
    <s v="CA-2017-110044"/>
    <x v="39"/>
    <x v="931"/>
    <d v="2017-07-02T00:00:00"/>
    <s v="Second Class"/>
    <s v="RF-19735"/>
    <s v="Roland Fjeld"/>
    <s v="Consumer"/>
    <s v="United States"/>
    <s v="Chicago"/>
    <x v="10"/>
    <n v="60610"/>
    <s v="Central"/>
    <s v="TEC-PH-10001299"/>
    <x v="2"/>
    <s v="Phones"/>
    <s v="Polycom CX300 Desktop Phone USB VoIP phone"/>
    <n v="359.976"/>
  </r>
  <r>
    <n v="3923"/>
    <s v="CA-2018-146920"/>
    <x v="8"/>
    <x v="735"/>
    <d v="2018-09-01T00:00:00"/>
    <s v="Standard Class"/>
    <s v="SC-20305"/>
    <s v="Sean Christensen"/>
    <s v="Consumer"/>
    <s v="United States"/>
    <s v="Chicago"/>
    <x v="10"/>
    <n v="60623"/>
    <s v="Central"/>
    <s v="OFF-PA-10002479"/>
    <x v="1"/>
    <s v="Paper"/>
    <s v="Xerox 4200 Series MultiUse Premium Copy Paper (20Lb. and 84 Bright)"/>
    <n v="25.344000000000001"/>
  </r>
  <r>
    <n v="3924"/>
    <s v="CA-2018-146920"/>
    <x v="8"/>
    <x v="735"/>
    <d v="2018-09-01T00:00:00"/>
    <s v="Standard Class"/>
    <s v="SC-20305"/>
    <s v="Sean Christensen"/>
    <s v="Consumer"/>
    <s v="United States"/>
    <s v="Chicago"/>
    <x v="10"/>
    <n v="60623"/>
    <s v="Central"/>
    <s v="OFF-PA-10001461"/>
    <x v="1"/>
    <s v="Paper"/>
    <s v="HP Office Paper (20Lb. and 87 Bright)"/>
    <n v="26.72"/>
  </r>
  <r>
    <n v="3925"/>
    <s v="CA-2015-103940"/>
    <x v="12"/>
    <x v="328"/>
    <d v="2015-09-21T00:00:00"/>
    <s v="Standard Class"/>
    <s v="BN-11515"/>
    <s v="Bradley Nguyen"/>
    <s v="Consumer"/>
    <s v="United States"/>
    <s v="Seattle"/>
    <x v="4"/>
    <n v="98103"/>
    <s v="West"/>
    <s v="OFF-ST-10004963"/>
    <x v="1"/>
    <s v="Storage"/>
    <s v="Eldon Gobal File Keepers"/>
    <n v="30.28"/>
  </r>
  <r>
    <n v="3926"/>
    <s v="CA-2015-103940"/>
    <x v="12"/>
    <x v="328"/>
    <d v="2015-09-21T00:00:00"/>
    <s v="Standard Class"/>
    <s v="BN-11515"/>
    <s v="Bradley Nguyen"/>
    <s v="Consumer"/>
    <s v="United States"/>
    <s v="Seattle"/>
    <x v="4"/>
    <n v="98103"/>
    <s v="West"/>
    <s v="OFF-ST-10000943"/>
    <x v="1"/>
    <s v="Storage"/>
    <s v="Eldon ProFile File 'N Store Portable File Tub Letter/Legal Size Black"/>
    <n v="57.93"/>
  </r>
  <r>
    <n v="3927"/>
    <s v="CA-2015-103940"/>
    <x v="12"/>
    <x v="328"/>
    <d v="2015-09-21T00:00:00"/>
    <s v="Standard Class"/>
    <s v="BN-11515"/>
    <s v="Bradley Nguyen"/>
    <s v="Consumer"/>
    <s v="United States"/>
    <s v="Seattle"/>
    <x v="4"/>
    <n v="98103"/>
    <s v="West"/>
    <s v="FUR-FU-10004671"/>
    <x v="0"/>
    <s v="Furnishings"/>
    <s v="Executive Impressions 12&quot; Wall Clock"/>
    <n v="35.340000000000003"/>
  </r>
  <r>
    <n v="3928"/>
    <s v="CA-2015-103940"/>
    <x v="12"/>
    <x v="328"/>
    <d v="2015-09-21T00:00:00"/>
    <s v="Standard Class"/>
    <s v="BN-11515"/>
    <s v="Bradley Nguyen"/>
    <s v="Consumer"/>
    <s v="United States"/>
    <s v="Seattle"/>
    <x v="4"/>
    <n v="98103"/>
    <s v="West"/>
    <s v="OFF-BI-10002735"/>
    <x v="1"/>
    <s v="Binders"/>
    <s v="GBC Prestige Therm-A-Bind Covers"/>
    <n v="137.24"/>
  </r>
  <r>
    <n v="3929"/>
    <s v="CA-2017-162082"/>
    <x v="34"/>
    <x v="560"/>
    <d v="2017-03-17T00:00:00"/>
    <s v="First Class"/>
    <s v="JS-15880"/>
    <s v="John Stevenson"/>
    <s v="Consumer"/>
    <s v="United States"/>
    <s v="Harlingen"/>
    <x v="5"/>
    <n v="78550"/>
    <s v="Central"/>
    <s v="FUR-BO-10004409"/>
    <x v="0"/>
    <s v="Bookcases"/>
    <s v="Safco Value Mate Series Steel Bookcases, Baked Enamel Finish on Steel, Gray"/>
    <n v="241.33199999999999"/>
  </r>
  <r>
    <n v="3930"/>
    <s v="CA-2017-162082"/>
    <x v="34"/>
    <x v="560"/>
    <d v="2017-03-17T00:00:00"/>
    <s v="First Class"/>
    <s v="JS-15880"/>
    <s v="John Stevenson"/>
    <s v="Consumer"/>
    <s v="United States"/>
    <s v="Harlingen"/>
    <x v="5"/>
    <n v="78550"/>
    <s v="Central"/>
    <s v="OFF-PA-10001934"/>
    <x v="1"/>
    <s v="Paper"/>
    <s v="Xerox 1993"/>
    <n v="5.1840000000000002"/>
  </r>
  <r>
    <n v="3931"/>
    <s v="CA-2017-162082"/>
    <x v="34"/>
    <x v="560"/>
    <d v="2017-03-17T00:00:00"/>
    <s v="First Class"/>
    <s v="JS-15880"/>
    <s v="John Stevenson"/>
    <s v="Consumer"/>
    <s v="United States"/>
    <s v="Harlingen"/>
    <x v="5"/>
    <n v="78550"/>
    <s v="Central"/>
    <s v="OFF-AR-10001044"/>
    <x v="1"/>
    <s v="Art"/>
    <s v="BOSTON Ranger #55 Pencil Sharpener, Black"/>
    <n v="145.54400000000001"/>
  </r>
  <r>
    <n v="3932"/>
    <s v="CA-2017-132094"/>
    <x v="47"/>
    <x v="370"/>
    <d v="2017-09-02T00:00:00"/>
    <s v="Standard Class"/>
    <s v="VG-21805"/>
    <s v="Vivek Grady"/>
    <s v="Corporate"/>
    <s v="United States"/>
    <s v="Philadelphia"/>
    <x v="9"/>
    <n v="19140"/>
    <s v="East"/>
    <s v="OFF-AR-10004165"/>
    <x v="1"/>
    <s v="Art"/>
    <s v="Binney &amp; Smith inkTank Erasable Pocket Highlighter, Chisel Tip, Yellow"/>
    <n v="5.4720000000000004"/>
  </r>
  <r>
    <n v="3933"/>
    <s v="CA-2017-132094"/>
    <x v="47"/>
    <x v="370"/>
    <d v="2017-09-02T00:00:00"/>
    <s v="Standard Class"/>
    <s v="VG-21805"/>
    <s v="Vivek Grady"/>
    <s v="Corporate"/>
    <s v="United States"/>
    <s v="Philadelphia"/>
    <x v="9"/>
    <n v="19140"/>
    <s v="East"/>
    <s v="TEC-AC-10001109"/>
    <x v="2"/>
    <s v="Accessories"/>
    <s v="Logitech Trackman Marble Mouse"/>
    <n v="47.984000000000002"/>
  </r>
  <r>
    <n v="3934"/>
    <s v="CA-2018-123001"/>
    <x v="22"/>
    <x v="264"/>
    <d v="2018-09-08T00:00:00"/>
    <s v="Standard Class"/>
    <s v="AW-10840"/>
    <s v="Anthony Witt"/>
    <s v="Consumer"/>
    <s v="United States"/>
    <s v="Bakersfield"/>
    <x v="1"/>
    <n v="93309"/>
    <s v="West"/>
    <s v="OFF-AR-10001919"/>
    <x v="1"/>
    <s v="Art"/>
    <s v="OIC #2 Pencils, Medium Soft"/>
    <n v="9.4"/>
  </r>
  <r>
    <n v="3935"/>
    <s v="CA-2018-123001"/>
    <x v="22"/>
    <x v="264"/>
    <d v="2018-09-08T00:00:00"/>
    <s v="Standard Class"/>
    <s v="AW-10840"/>
    <s v="Anthony Witt"/>
    <s v="Consumer"/>
    <s v="United States"/>
    <s v="Bakersfield"/>
    <x v="1"/>
    <n v="93309"/>
    <s v="West"/>
    <s v="OFF-LA-10004544"/>
    <x v="1"/>
    <s v="Labels"/>
    <s v="Avery 505"/>
    <n v="74"/>
  </r>
  <r>
    <n v="3936"/>
    <s v="CA-2018-123001"/>
    <x v="22"/>
    <x v="264"/>
    <d v="2018-09-08T00:00:00"/>
    <s v="Standard Class"/>
    <s v="AW-10840"/>
    <s v="Anthony Witt"/>
    <s v="Consumer"/>
    <s v="United States"/>
    <s v="Bakersfield"/>
    <x v="1"/>
    <n v="93309"/>
    <s v="West"/>
    <s v="TEC-PH-10003484"/>
    <x v="2"/>
    <s v="Phones"/>
    <s v="Ooma Telo VoIP Home Phone System"/>
    <n v="201.584"/>
  </r>
  <r>
    <n v="3937"/>
    <s v="CA-2016-118955"/>
    <x v="17"/>
    <x v="382"/>
    <d v="2016-06-20T00:00:00"/>
    <s v="Standard Class"/>
    <s v="LS-17230"/>
    <s v="Lycoris Saunders"/>
    <s v="Consumer"/>
    <s v="United States"/>
    <s v="Grand Prairie"/>
    <x v="5"/>
    <n v="75051"/>
    <s v="Central"/>
    <s v="OFF-EN-10001028"/>
    <x v="1"/>
    <s v="Envelopes"/>
    <s v="Staple envelope"/>
    <n v="28.751999999999999"/>
  </r>
  <r>
    <n v="3938"/>
    <s v="CA-2016-118955"/>
    <x v="17"/>
    <x v="382"/>
    <d v="2016-06-20T00:00:00"/>
    <s v="Standard Class"/>
    <s v="LS-17230"/>
    <s v="Lycoris Saunders"/>
    <s v="Consumer"/>
    <s v="United States"/>
    <s v="Grand Prairie"/>
    <x v="5"/>
    <n v="75051"/>
    <s v="Central"/>
    <s v="OFF-PA-10004156"/>
    <x v="1"/>
    <s v="Paper"/>
    <s v="Xerox 188"/>
    <n v="27.216000000000001"/>
  </r>
  <r>
    <n v="3939"/>
    <s v="CA-2016-118955"/>
    <x v="17"/>
    <x v="382"/>
    <d v="2016-06-20T00:00:00"/>
    <s v="Standard Class"/>
    <s v="LS-17230"/>
    <s v="Lycoris Saunders"/>
    <s v="Consumer"/>
    <s v="United States"/>
    <s v="Grand Prairie"/>
    <x v="5"/>
    <n v="75051"/>
    <s v="Central"/>
    <s v="FUR-CH-10001708"/>
    <x v="0"/>
    <s v="Chairs"/>
    <s v="Office Star - Contemporary Swivel Chair with Padded Adjustable Arms and Flex Back"/>
    <n v="197.37200000000001"/>
  </r>
  <r>
    <n v="3940"/>
    <s v="US-2017-143448"/>
    <x v="19"/>
    <x v="107"/>
    <d v="2017-12-10T00:00:00"/>
    <s v="Same Day"/>
    <s v="MH-17455"/>
    <s v="Mark Hamilton"/>
    <s v="Consumer"/>
    <s v="United States"/>
    <s v="Greenwood"/>
    <x v="14"/>
    <n v="46142"/>
    <s v="Central"/>
    <s v="FUR-CH-10003379"/>
    <x v="0"/>
    <s v="Chairs"/>
    <s v="Global Commerce Series High-Back Swivel/Tilt Chairs"/>
    <n v="1424.9"/>
  </r>
  <r>
    <n v="3941"/>
    <s v="CA-2018-117863"/>
    <x v="7"/>
    <x v="796"/>
    <d v="2018-05-23T00:00:00"/>
    <s v="Standard Class"/>
    <s v="TS-21340"/>
    <s v="Toby Swindell"/>
    <s v="Consumer"/>
    <s v="United States"/>
    <s v="New York City"/>
    <x v="15"/>
    <n v="10024"/>
    <s v="East"/>
    <s v="FUR-FU-10002456"/>
    <x v="0"/>
    <s v="Furnishings"/>
    <s v="Master Caster Door Stop, Large Neon Orange"/>
    <n v="14.56"/>
  </r>
  <r>
    <n v="3942"/>
    <s v="CA-2018-117863"/>
    <x v="7"/>
    <x v="796"/>
    <d v="2018-05-23T00:00:00"/>
    <s v="Standard Class"/>
    <s v="TS-21340"/>
    <s v="Toby Swindell"/>
    <s v="Consumer"/>
    <s v="United States"/>
    <s v="New York City"/>
    <x v="15"/>
    <n v="10024"/>
    <s v="East"/>
    <s v="OFF-BI-10000605"/>
    <x v="1"/>
    <s v="Binders"/>
    <s v="Acco Pressboard Covers with Storage Hooks, 9 1/2&quot; x 11&quot;, Executive Red"/>
    <n v="3.048"/>
  </r>
  <r>
    <n v="3943"/>
    <s v="CA-2018-160458"/>
    <x v="23"/>
    <x v="837"/>
    <d v="2018-05-29T00:00:00"/>
    <s v="Second Class"/>
    <s v="EH-13945"/>
    <s v="Eric Hoffmann"/>
    <s v="Consumer"/>
    <s v="United States"/>
    <s v="Memphis"/>
    <x v="18"/>
    <n v="38109"/>
    <s v="South"/>
    <s v="OFF-PA-10001166"/>
    <x v="1"/>
    <s v="Paper"/>
    <s v="Xerox 2"/>
    <n v="25.92"/>
  </r>
  <r>
    <n v="3944"/>
    <s v="US-2017-142685"/>
    <x v="17"/>
    <x v="661"/>
    <d v="2017-06-30T00:00:00"/>
    <s v="Standard Class"/>
    <s v="MG-17695"/>
    <s v="Maureen Gnade"/>
    <s v="Consumer"/>
    <s v="United States"/>
    <s v="Buffalo"/>
    <x v="15"/>
    <n v="14215"/>
    <s v="East"/>
    <s v="OFF-SU-10000157"/>
    <x v="1"/>
    <s v="Supplies"/>
    <s v="Compact Automatic Electric Letter Opener"/>
    <n v="835.17"/>
  </r>
  <r>
    <n v="3945"/>
    <s v="CA-2017-133144"/>
    <x v="7"/>
    <x v="458"/>
    <d v="2017-05-21T00:00:00"/>
    <s v="Second Class"/>
    <s v="DO-13435"/>
    <s v="Denny Ordway"/>
    <s v="Consumer"/>
    <s v="United States"/>
    <s v="Los Angeles"/>
    <x v="1"/>
    <n v="90036"/>
    <s v="West"/>
    <s v="OFF-PA-10004971"/>
    <x v="1"/>
    <s v="Paper"/>
    <s v="Xerox 196"/>
    <n v="17.34"/>
  </r>
  <r>
    <n v="3946"/>
    <s v="CA-2018-167871"/>
    <x v="26"/>
    <x v="551"/>
    <d v="2018-11-23T00:00:00"/>
    <s v="Standard Class"/>
    <s v="AF-10870"/>
    <s v="Art Ferguson"/>
    <s v="Consumer"/>
    <s v="United States"/>
    <s v="Homestead"/>
    <x v="2"/>
    <n v="33030"/>
    <s v="South"/>
    <s v="OFF-PA-10001977"/>
    <x v="1"/>
    <s v="Paper"/>
    <s v="Xerox 194"/>
    <n v="44.384"/>
  </r>
  <r>
    <n v="3947"/>
    <s v="CA-2018-167871"/>
    <x v="26"/>
    <x v="551"/>
    <d v="2018-11-23T00:00:00"/>
    <s v="Standard Class"/>
    <s v="AF-10870"/>
    <s v="Art Ferguson"/>
    <s v="Consumer"/>
    <s v="United States"/>
    <s v="Homestead"/>
    <x v="2"/>
    <n v="33030"/>
    <s v="South"/>
    <s v="OFF-SU-10001225"/>
    <x v="1"/>
    <s v="Supplies"/>
    <s v="Staple remover"/>
    <n v="2.944"/>
  </r>
  <r>
    <n v="3948"/>
    <s v="CA-2017-119963"/>
    <x v="6"/>
    <x v="741"/>
    <d v="2017-11-22T00:00:00"/>
    <s v="Standard Class"/>
    <s v="SN-20710"/>
    <s v="Steve Nguyen"/>
    <s v="Home Office"/>
    <s v="United States"/>
    <s v="Pasadena"/>
    <x v="5"/>
    <n v="77506"/>
    <s v="Central"/>
    <s v="OFF-AR-10003514"/>
    <x v="1"/>
    <s v="Art"/>
    <s v="4009 Highlighters by Sanford"/>
    <n v="6.3680000000000003"/>
  </r>
  <r>
    <n v="3949"/>
    <s v="CA-2017-119963"/>
    <x v="6"/>
    <x v="741"/>
    <d v="2017-11-22T00:00:00"/>
    <s v="Standard Class"/>
    <s v="SN-20710"/>
    <s v="Steve Nguyen"/>
    <s v="Home Office"/>
    <s v="United States"/>
    <s v="Pasadena"/>
    <x v="5"/>
    <n v="77506"/>
    <s v="Central"/>
    <s v="OFF-LA-10003510"/>
    <x v="1"/>
    <s v="Labels"/>
    <s v="Avery 4027 File Folder Labels for Dot Matrix Printers, 5000 Labels per Box, White"/>
    <n v="48.847999999999999"/>
  </r>
  <r>
    <n v="3950"/>
    <s v="CA-2017-119963"/>
    <x v="6"/>
    <x v="741"/>
    <d v="2017-11-22T00:00:00"/>
    <s v="Standard Class"/>
    <s v="SN-20710"/>
    <s v="Steve Nguyen"/>
    <s v="Home Office"/>
    <s v="United States"/>
    <s v="Pasadena"/>
    <x v="5"/>
    <n v="77506"/>
    <s v="Central"/>
    <s v="OFF-PA-10001970"/>
    <x v="1"/>
    <s v="Paper"/>
    <s v="Xerox 1881"/>
    <n v="19.648"/>
  </r>
  <r>
    <n v="3951"/>
    <s v="CA-2017-119963"/>
    <x v="6"/>
    <x v="741"/>
    <d v="2017-11-22T00:00:00"/>
    <s v="Standard Class"/>
    <s v="SN-20710"/>
    <s v="Steve Nguyen"/>
    <s v="Home Office"/>
    <s v="United States"/>
    <s v="Pasadena"/>
    <x v="5"/>
    <n v="77506"/>
    <s v="Central"/>
    <s v="FUR-CH-10003817"/>
    <x v="0"/>
    <s v="Chairs"/>
    <s v="Global Value Steno Chair, Gray"/>
    <n v="255.108"/>
  </r>
  <r>
    <n v="3952"/>
    <s v="CA-2015-121167"/>
    <x v="5"/>
    <x v="683"/>
    <d v="2015-11-30T00:00:00"/>
    <s v="Second Class"/>
    <s v="MO-17500"/>
    <s v="Mary O'Rourke"/>
    <s v="Consumer"/>
    <s v="United States"/>
    <s v="Freeport"/>
    <x v="15"/>
    <n v="11520"/>
    <s v="East"/>
    <s v="OFF-BI-10003676"/>
    <x v="1"/>
    <s v="Binders"/>
    <s v="GBC Standard Recycled Report Covers, Clear Plastic Sheets"/>
    <n v="17.248000000000001"/>
  </r>
  <r>
    <n v="3953"/>
    <s v="US-2017-151862"/>
    <x v="52"/>
    <x v="398"/>
    <d v="2017-03-08T00:00:00"/>
    <s v="Standard Class"/>
    <s v="ON-18715"/>
    <s v="Odella Nelson"/>
    <s v="Corporate"/>
    <s v="United States"/>
    <s v="Denver"/>
    <x v="22"/>
    <n v="80219"/>
    <s v="West"/>
    <s v="TEC-PH-10003535"/>
    <x v="2"/>
    <s v="Phones"/>
    <s v="RCA ViSYS 25423RE1 Corded phone"/>
    <n v="159.98400000000001"/>
  </r>
  <r>
    <n v="3954"/>
    <s v="CA-2018-152961"/>
    <x v="11"/>
    <x v="787"/>
    <d v="2018-01-19T00:00:00"/>
    <s v="Standard Class"/>
    <s v="SC-20095"/>
    <s v="Sanjit Chand"/>
    <s v="Consumer"/>
    <s v="United States"/>
    <s v="Quincy"/>
    <x v="31"/>
    <n v="2169"/>
    <s v="East"/>
    <s v="OFF-PA-10004675"/>
    <x v="1"/>
    <s v="Paper"/>
    <s v="Telephone Message Books with Fax/Mobile Section, 5 1/2&quot; x 3 3/16&quot;"/>
    <n v="12.7"/>
  </r>
  <r>
    <n v="3955"/>
    <s v="CA-2015-133228"/>
    <x v="24"/>
    <x v="527"/>
    <d v="2015-04-09T00:00:00"/>
    <s v="Standard Class"/>
    <s v="MS-17710"/>
    <s v="Maurice Satty"/>
    <s v="Consumer"/>
    <s v="United States"/>
    <s v="Detroit"/>
    <x v="12"/>
    <n v="48205"/>
    <s v="Central"/>
    <s v="FUR-FU-10004020"/>
    <x v="0"/>
    <s v="Furnishings"/>
    <s v="Advantus Panel Wall Acrylic Frame"/>
    <n v="5.47"/>
  </r>
  <r>
    <n v="3956"/>
    <s v="CA-2015-133228"/>
    <x v="24"/>
    <x v="527"/>
    <d v="2015-04-09T00:00:00"/>
    <s v="Standard Class"/>
    <s v="MS-17710"/>
    <s v="Maurice Satty"/>
    <s v="Consumer"/>
    <s v="United States"/>
    <s v="Detroit"/>
    <x v="12"/>
    <n v="48205"/>
    <s v="Central"/>
    <s v="OFF-AR-10001955"/>
    <x v="1"/>
    <s v="Art"/>
    <s v="Newell 319"/>
    <n v="79.36"/>
  </r>
  <r>
    <n v="3957"/>
    <s v="CA-2017-114951"/>
    <x v="39"/>
    <x v="190"/>
    <d v="2017-07-03T00:00:00"/>
    <s v="Standard Class"/>
    <s v="DN-13690"/>
    <s v="Duane Noonan"/>
    <s v="Consumer"/>
    <s v="United States"/>
    <s v="San Francisco"/>
    <x v="1"/>
    <n v="94109"/>
    <s v="West"/>
    <s v="FUR-FU-10002364"/>
    <x v="0"/>
    <s v="Furnishings"/>
    <s v="Eldon Expressions Wood Desk Accessories, Oak"/>
    <n v="22.14"/>
  </r>
  <r>
    <n v="3958"/>
    <s v="CA-2017-156573"/>
    <x v="23"/>
    <x v="211"/>
    <d v="2017-06-02T00:00:00"/>
    <s v="Standard Class"/>
    <s v="RB-19360"/>
    <s v="Raymond Buch"/>
    <s v="Consumer"/>
    <s v="United States"/>
    <s v="Nashville"/>
    <x v="18"/>
    <n v="37211"/>
    <s v="South"/>
    <s v="OFF-BI-10002414"/>
    <x v="1"/>
    <s v="Binders"/>
    <s v="GBC ProClick Spines for 32-Hole Punch"/>
    <n v="11.276999999999999"/>
  </r>
  <r>
    <n v="3959"/>
    <s v="CA-2017-156573"/>
    <x v="23"/>
    <x v="211"/>
    <d v="2017-06-02T00:00:00"/>
    <s v="Standard Class"/>
    <s v="RB-19360"/>
    <s v="Raymond Buch"/>
    <s v="Consumer"/>
    <s v="United States"/>
    <s v="Nashville"/>
    <x v="18"/>
    <n v="37211"/>
    <s v="South"/>
    <s v="OFF-AR-10003732"/>
    <x v="1"/>
    <s v="Art"/>
    <s v="Newell 333"/>
    <n v="4.4480000000000004"/>
  </r>
  <r>
    <n v="3960"/>
    <s v="CA-2017-156573"/>
    <x v="23"/>
    <x v="211"/>
    <d v="2017-06-02T00:00:00"/>
    <s v="Standard Class"/>
    <s v="RB-19360"/>
    <s v="Raymond Buch"/>
    <s v="Consumer"/>
    <s v="United States"/>
    <s v="Nashville"/>
    <x v="18"/>
    <n v="37211"/>
    <s v="South"/>
    <s v="FUR-FU-10001085"/>
    <x v="0"/>
    <s v="Furnishings"/>
    <s v="3M Polarizing Light Filter Sleeves"/>
    <n v="44.76"/>
  </r>
  <r>
    <n v="3961"/>
    <s v="CA-2016-113901"/>
    <x v="16"/>
    <x v="324"/>
    <d v="2016-10-24T00:00:00"/>
    <s v="Standard Class"/>
    <s v="NH-18610"/>
    <s v="Nicole Hansen"/>
    <s v="Corporate"/>
    <s v="United States"/>
    <s v="Detroit"/>
    <x v="12"/>
    <n v="48227"/>
    <s v="Central"/>
    <s v="OFF-BI-10001249"/>
    <x v="1"/>
    <s v="Binders"/>
    <s v="Avery Heavy-Duty EZD View Binder with Locking Rings"/>
    <n v="38.28"/>
  </r>
  <r>
    <n v="3962"/>
    <s v="CA-2016-113901"/>
    <x v="16"/>
    <x v="324"/>
    <d v="2016-10-24T00:00:00"/>
    <s v="Standard Class"/>
    <s v="NH-18610"/>
    <s v="Nicole Hansen"/>
    <s v="Corporate"/>
    <s v="United States"/>
    <s v="Detroit"/>
    <x v="12"/>
    <n v="48227"/>
    <s v="Central"/>
    <s v="TEC-PH-10002564"/>
    <x v="2"/>
    <s v="Phones"/>
    <s v="OtterBox Defender Series Case - Samsung Galaxy S4"/>
    <n v="149.94999999999999"/>
  </r>
  <r>
    <n v="3963"/>
    <s v="CA-2018-134838"/>
    <x v="51"/>
    <x v="600"/>
    <d v="2018-02-20T00:00:00"/>
    <s v="First Class"/>
    <s v="ED-13885"/>
    <s v="Emily Ducich"/>
    <s v="Home Office"/>
    <s v="United States"/>
    <s v="Los Angeles"/>
    <x v="1"/>
    <n v="90045"/>
    <s v="West"/>
    <s v="OFF-AR-10000634"/>
    <x v="1"/>
    <s v="Art"/>
    <s v="Newell 320"/>
    <n v="12.84"/>
  </r>
  <r>
    <n v="3964"/>
    <s v="CA-2018-134838"/>
    <x v="51"/>
    <x v="600"/>
    <d v="2018-02-20T00:00:00"/>
    <s v="First Class"/>
    <s v="ED-13885"/>
    <s v="Emily Ducich"/>
    <s v="Home Office"/>
    <s v="United States"/>
    <s v="Los Angeles"/>
    <x v="1"/>
    <n v="90045"/>
    <s v="West"/>
    <s v="FUR-FU-10004018"/>
    <x v="0"/>
    <s v="Furnishings"/>
    <s v="Tensor Computer Mounted Lamp"/>
    <n v="44.67"/>
  </r>
  <r>
    <n v="3965"/>
    <s v="CA-2017-120257"/>
    <x v="12"/>
    <x v="897"/>
    <d v="2017-09-28T00:00:00"/>
    <s v="Standard Class"/>
    <s v="PW-19240"/>
    <s v="Pierre Wener"/>
    <s v="Consumer"/>
    <s v="United States"/>
    <s v="Philadelphia"/>
    <x v="9"/>
    <n v="19140"/>
    <s v="East"/>
    <s v="OFF-AR-10003481"/>
    <x v="1"/>
    <s v="Art"/>
    <s v="Newell 348"/>
    <n v="7.8719999999999999"/>
  </r>
  <r>
    <n v="3966"/>
    <s v="CA-2015-164910"/>
    <x v="6"/>
    <x v="607"/>
    <d v="2015-11-17T00:00:00"/>
    <s v="Second Class"/>
    <s v="DM-13345"/>
    <s v="Denise Monton"/>
    <s v="Corporate"/>
    <s v="United States"/>
    <s v="Asheville"/>
    <x v="3"/>
    <n v="28806"/>
    <s v="South"/>
    <s v="OFF-AR-10003651"/>
    <x v="1"/>
    <s v="Art"/>
    <s v="Newell 350"/>
    <n v="7.8719999999999999"/>
  </r>
  <r>
    <n v="3967"/>
    <s v="CA-2017-149902"/>
    <x v="48"/>
    <x v="178"/>
    <d v="2017-04-06T00:00:00"/>
    <s v="Standard Class"/>
    <s v="DW-13540"/>
    <s v="Don Weiss"/>
    <s v="Consumer"/>
    <s v="United States"/>
    <s v="New York City"/>
    <x v="15"/>
    <n v="10024"/>
    <s v="East"/>
    <s v="OFF-AR-10002956"/>
    <x v="1"/>
    <s v="Art"/>
    <s v="Boston 16801 Nautilus Battery Pencil Sharpener"/>
    <n v="88.04"/>
  </r>
  <r>
    <n v="3968"/>
    <s v="CA-2017-146010"/>
    <x v="7"/>
    <x v="244"/>
    <d v="2017-05-23T00:00:00"/>
    <s v="First Class"/>
    <s v="EH-14125"/>
    <s v="Eugene Hildebrand"/>
    <s v="Home Office"/>
    <s v="United States"/>
    <s v="Colorado Springs"/>
    <x v="22"/>
    <n v="80906"/>
    <s v="West"/>
    <s v="OFF-BI-10003638"/>
    <x v="1"/>
    <s v="Binders"/>
    <s v="GBC Durable Plastic Covers"/>
    <n v="40.634999999999998"/>
  </r>
  <r>
    <n v="3969"/>
    <s v="US-2016-163685"/>
    <x v="21"/>
    <x v="932"/>
    <d v="2016-06-05T00:00:00"/>
    <s v="Standard Class"/>
    <s v="KE-16420"/>
    <s v="Katrina Edelman"/>
    <s v="Corporate"/>
    <s v="United States"/>
    <s v="San Antonio"/>
    <x v="5"/>
    <n v="78207"/>
    <s v="Central"/>
    <s v="OFF-BI-10001890"/>
    <x v="1"/>
    <s v="Binders"/>
    <s v="Avery Poly Binder Pockets"/>
    <n v="5.7279999999999998"/>
  </r>
  <r>
    <n v="3970"/>
    <s v="US-2016-163685"/>
    <x v="21"/>
    <x v="932"/>
    <d v="2016-06-05T00:00:00"/>
    <s v="Standard Class"/>
    <s v="KE-16420"/>
    <s v="Katrina Edelman"/>
    <s v="Corporate"/>
    <s v="United States"/>
    <s v="San Antonio"/>
    <x v="5"/>
    <n v="78207"/>
    <s v="Central"/>
    <s v="OFF-PA-10002606"/>
    <x v="1"/>
    <s v="Paper"/>
    <s v="Xerox 1928"/>
    <n v="42.24"/>
  </r>
  <r>
    <n v="3971"/>
    <s v="CA-2015-135090"/>
    <x v="5"/>
    <x v="754"/>
    <d v="2015-11-26T00:00:00"/>
    <s v="Standard Class"/>
    <s v="SP-20920"/>
    <s v="Susan Pistek"/>
    <s v="Consumer"/>
    <s v="United States"/>
    <s v="Los Angeles"/>
    <x v="1"/>
    <n v="90036"/>
    <s v="West"/>
    <s v="OFF-PA-10002245"/>
    <x v="1"/>
    <s v="Paper"/>
    <s v="Xerox 1895"/>
    <n v="53.82"/>
  </r>
  <r>
    <n v="3972"/>
    <s v="CA-2016-132374"/>
    <x v="52"/>
    <x v="933"/>
    <d v="2016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s v="Art"/>
    <s v="Newell 34"/>
    <n v="79.36"/>
  </r>
  <r>
    <n v="3973"/>
    <s v="CA-2017-167556"/>
    <x v="48"/>
    <x v="892"/>
    <d v="2017-04-02T00:00:00"/>
    <s v="Standard Class"/>
    <s v="JM-15250"/>
    <s v="Janet Martin"/>
    <s v="Consumer"/>
    <s v="United States"/>
    <s v="New York City"/>
    <x v="15"/>
    <n v="10009"/>
    <s v="East"/>
    <s v="OFF-PA-10000466"/>
    <x v="1"/>
    <s v="Paper"/>
    <s v="Memo Book, 100 Message Capacity, 5 3/8â€ x 11â€"/>
    <n v="13.48"/>
  </r>
  <r>
    <n v="3974"/>
    <s v="CA-2017-167556"/>
    <x v="48"/>
    <x v="892"/>
    <d v="2017-04-02T00:00:00"/>
    <s v="Standard Class"/>
    <s v="JM-15250"/>
    <s v="Janet Martin"/>
    <s v="Consumer"/>
    <s v="United States"/>
    <s v="New York City"/>
    <x v="15"/>
    <n v="10009"/>
    <s v="East"/>
    <s v="OFF-BI-10003708"/>
    <x v="1"/>
    <s v="Binders"/>
    <s v="Acco Four Pocket Poly Ring Binder with Label Holder, Smoke, 1&quot;"/>
    <n v="29.8"/>
  </r>
  <r>
    <n v="3975"/>
    <s v="CA-2017-167556"/>
    <x v="48"/>
    <x v="892"/>
    <d v="2017-04-02T00:00:00"/>
    <s v="Standard Class"/>
    <s v="JM-15250"/>
    <s v="Janet Martin"/>
    <s v="Consumer"/>
    <s v="United States"/>
    <s v="New York City"/>
    <x v="15"/>
    <n v="10009"/>
    <s v="East"/>
    <s v="FUR-FU-10004848"/>
    <x v="0"/>
    <s v="Furnishings"/>
    <s v="Howard Miller 13-3/4&quot; Diameter Brushed Chrome Round Wall Clock"/>
    <n v="414"/>
  </r>
  <r>
    <n v="3976"/>
    <s v="CA-2017-167556"/>
    <x v="48"/>
    <x v="892"/>
    <d v="2017-04-02T00:00:00"/>
    <s v="Standard Class"/>
    <s v="JM-15250"/>
    <s v="Janet Martin"/>
    <s v="Consumer"/>
    <s v="United States"/>
    <s v="New York City"/>
    <x v="15"/>
    <n v="10009"/>
    <s v="East"/>
    <s v="OFF-BI-10000320"/>
    <x v="1"/>
    <s v="Binders"/>
    <s v="GBC Plastic Binding Combs"/>
    <n v="41.328000000000003"/>
  </r>
  <r>
    <n v="3977"/>
    <s v="US-2017-116400"/>
    <x v="16"/>
    <x v="332"/>
    <d v="2017-10-24T00:00:00"/>
    <s v="First Class"/>
    <s v="EB-13930"/>
    <s v="Eric Barreto"/>
    <s v="Consumer"/>
    <s v="United States"/>
    <s v="Richmond"/>
    <x v="17"/>
    <n v="23223"/>
    <s v="South"/>
    <s v="FUR-FU-10003731"/>
    <x v="0"/>
    <s v="Furnishings"/>
    <s v="Eldon Expressions Wood and Plastic Desk Accessories, Oak"/>
    <n v="39.92"/>
  </r>
  <r>
    <n v="3978"/>
    <s v="CA-2018-101308"/>
    <x v="10"/>
    <x v="280"/>
    <d v="2018-10-07T00:00:00"/>
    <s v="Standard Class"/>
    <s v="FG-14260"/>
    <s v="Frank Gastineau"/>
    <s v="Home Office"/>
    <s v="United States"/>
    <s v="Seattle"/>
    <x v="4"/>
    <n v="98105"/>
    <s v="West"/>
    <s v="OFF-FA-10002780"/>
    <x v="1"/>
    <s v="Fasteners"/>
    <s v="Staples"/>
    <n v="8.94"/>
  </r>
  <r>
    <n v="3979"/>
    <s v="CA-2018-101308"/>
    <x v="10"/>
    <x v="280"/>
    <d v="2018-10-07T00:00:00"/>
    <s v="Standard Class"/>
    <s v="FG-14260"/>
    <s v="Frank Gastineau"/>
    <s v="Home Office"/>
    <s v="United States"/>
    <s v="Seattle"/>
    <x v="4"/>
    <n v="98105"/>
    <s v="West"/>
    <s v="TEC-PH-10003800"/>
    <x v="2"/>
    <s v="Phones"/>
    <s v="i.Sound Portable Power - 8000 mAh"/>
    <n v="84.784000000000006"/>
  </r>
  <r>
    <n v="3980"/>
    <s v="CA-2015-114517"/>
    <x v="27"/>
    <x v="851"/>
    <d v="2015-12-27T00:00:00"/>
    <s v="Standard Class"/>
    <s v="TH-21235"/>
    <s v="Tiffany House"/>
    <s v="Corporate"/>
    <s v="United States"/>
    <s v="New York City"/>
    <x v="15"/>
    <n v="10024"/>
    <s v="East"/>
    <s v="FUR-TA-10001676"/>
    <x v="0"/>
    <s v="Tables"/>
    <s v="Hon 61000 Series Interactive Training Tables"/>
    <n v="53.316000000000003"/>
  </r>
  <r>
    <n v="3981"/>
    <s v="CA-2015-114517"/>
    <x v="27"/>
    <x v="851"/>
    <d v="2015-12-27T00:00:00"/>
    <s v="Standard Class"/>
    <s v="TH-21235"/>
    <s v="Tiffany House"/>
    <s v="Corporate"/>
    <s v="United States"/>
    <s v="New York City"/>
    <x v="15"/>
    <n v="10024"/>
    <s v="East"/>
    <s v="OFF-AP-10002350"/>
    <x v="1"/>
    <s v="Appliances"/>
    <s v="Belkin F9H710-06 7 Outlet SurgeMaster Surge Protector"/>
    <n v="56.52"/>
  </r>
  <r>
    <n v="3982"/>
    <s v="CA-2018-119564"/>
    <x v="19"/>
    <x v="934"/>
    <d v="2018-12-20T00:00:00"/>
    <s v="Standard Class"/>
    <s v="PL-18925"/>
    <s v="Paul Lucas"/>
    <s v="Home Office"/>
    <s v="United States"/>
    <s v="Seattle"/>
    <x v="4"/>
    <n v="98115"/>
    <s v="West"/>
    <s v="FUR-FU-10003096"/>
    <x v="0"/>
    <s v="Furnishings"/>
    <s v="Master Giant Foot Doorstop, Safety Yellow"/>
    <n v="22.77"/>
  </r>
  <r>
    <n v="3983"/>
    <s v="CA-2017-135265"/>
    <x v="38"/>
    <x v="274"/>
    <d v="2017-07-09T00:00:00"/>
    <s v="Second Class"/>
    <s v="CC-12370"/>
    <s v="Christopher Conant"/>
    <s v="Consumer"/>
    <s v="United States"/>
    <s v="Los Angeles"/>
    <x v="1"/>
    <n v="90045"/>
    <s v="West"/>
    <s v="FUR-CH-10003061"/>
    <x v="0"/>
    <s v="Chairs"/>
    <s v="Global Leather Task Chair, Black"/>
    <n v="287.96800000000002"/>
  </r>
  <r>
    <n v="3984"/>
    <s v="CA-2017-135265"/>
    <x v="38"/>
    <x v="274"/>
    <d v="2017-07-09T00:00:00"/>
    <s v="Second Class"/>
    <s v="CC-12370"/>
    <s v="Christopher Conant"/>
    <s v="Consumer"/>
    <s v="United States"/>
    <s v="Los Angeles"/>
    <x v="1"/>
    <n v="90045"/>
    <s v="West"/>
    <s v="TEC-CO-10003763"/>
    <x v="2"/>
    <s v="Copiers"/>
    <s v="Canon PC1060 Personal Laser Copier"/>
    <n v="2799.96"/>
  </r>
  <r>
    <n v="3985"/>
    <s v="CA-2017-135265"/>
    <x v="38"/>
    <x v="274"/>
    <d v="2017-07-09T00:00:00"/>
    <s v="Second Class"/>
    <s v="CC-12370"/>
    <s v="Christopher Conant"/>
    <s v="Consumer"/>
    <s v="United States"/>
    <s v="Los Angeles"/>
    <x v="1"/>
    <n v="90045"/>
    <s v="West"/>
    <s v="OFF-PA-10002923"/>
    <x v="1"/>
    <s v="Paper"/>
    <s v="Xerox 1942"/>
    <n v="48.94"/>
  </r>
  <r>
    <n v="3986"/>
    <s v="CA-2017-108735"/>
    <x v="3"/>
    <x v="764"/>
    <d v="2017-04-21T00:00:00"/>
    <s v="Standard Class"/>
    <s v="JM-15535"/>
    <s v="Jessica Myrick"/>
    <s v="Consumer"/>
    <s v="United States"/>
    <s v="Lakewood"/>
    <x v="1"/>
    <n v="90712"/>
    <s v="West"/>
    <s v="FUR-BO-10003441"/>
    <x v="0"/>
    <s v="Bookcases"/>
    <s v="Bush Westfield Collection Bookcases, Fully Assembled"/>
    <n v="257.49900000000002"/>
  </r>
  <r>
    <n v="3987"/>
    <s v="CA-2018-112333"/>
    <x v="29"/>
    <x v="798"/>
    <d v="2018-04-14T00:00:00"/>
    <s v="Standard Class"/>
    <s v="KF-16285"/>
    <s v="Karen Ferguson"/>
    <s v="Home Office"/>
    <s v="United States"/>
    <s v="Plainfield"/>
    <x v="30"/>
    <n v="7060"/>
    <s v="East"/>
    <s v="OFF-ST-10001780"/>
    <x v="1"/>
    <s v="Storage"/>
    <s v="Tennsco 16-Compartment Lockers with Coat Rack"/>
    <n v="2591.56"/>
  </r>
  <r>
    <n v="3988"/>
    <s v="CA-2018-112333"/>
    <x v="29"/>
    <x v="798"/>
    <d v="2018-04-14T00:00:00"/>
    <s v="Standard Class"/>
    <s v="KF-16285"/>
    <s v="Karen Ferguson"/>
    <s v="Home Office"/>
    <s v="United States"/>
    <s v="Plainfield"/>
    <x v="30"/>
    <n v="7060"/>
    <s v="East"/>
    <s v="OFF-AP-10001962"/>
    <x v="1"/>
    <s v="Appliances"/>
    <s v="Black &amp; Decker Filter for Double Action Dustbuster Cordless Vac BLDV7210"/>
    <n v="41.95"/>
  </r>
  <r>
    <n v="3989"/>
    <s v="US-2017-159415"/>
    <x v="3"/>
    <x v="764"/>
    <d v="2017-04-22T00:00:00"/>
    <s v="Standard Class"/>
    <s v="CS-12175"/>
    <s v="Charles Sheldon"/>
    <s v="Corporate"/>
    <s v="United States"/>
    <s v="Columbia"/>
    <x v="18"/>
    <n v="38401"/>
    <s v="South"/>
    <s v="FUR-FU-10003798"/>
    <x v="0"/>
    <s v="Furnishings"/>
    <s v="Ultra Door Kickplate, 8&quot;H x 34&quot;W"/>
    <n v="79.12"/>
  </r>
  <r>
    <n v="3990"/>
    <s v="CA-2015-122588"/>
    <x v="5"/>
    <x v="641"/>
    <d v="2015-11-27T00:00:00"/>
    <s v="Second Class"/>
    <s v="AR-10540"/>
    <s v="Andy Reiter"/>
    <s v="Consumer"/>
    <s v="United States"/>
    <s v="Woonsocket"/>
    <x v="34"/>
    <n v="2895"/>
    <s v="East"/>
    <s v="FUR-FU-10001095"/>
    <x v="0"/>
    <s v="Furnishings"/>
    <s v="DAX Black Cherry Wood-Tone Poster Frame"/>
    <n v="52.96"/>
  </r>
  <r>
    <n v="3991"/>
    <s v="CA-2015-137589"/>
    <x v="0"/>
    <x v="935"/>
    <d v="2015-11-08T00:00:00"/>
    <s v="Standard Class"/>
    <s v="MS-17770"/>
    <s v="Maxwell Schwartz"/>
    <s v="Consumer"/>
    <s v="United States"/>
    <s v="Lancaster"/>
    <x v="9"/>
    <n v="17602"/>
    <s v="East"/>
    <s v="OFF-SU-10000157"/>
    <x v="1"/>
    <s v="Supplies"/>
    <s v="Compact Automatic Electric Letter Opener"/>
    <n v="286.34399999999999"/>
  </r>
  <r>
    <n v="3992"/>
    <s v="CA-2016-161998"/>
    <x v="35"/>
    <x v="489"/>
    <d v="2016-05-05T00:00:00"/>
    <s v="Standard Class"/>
    <s v="DB-13120"/>
    <s v="David Bremer"/>
    <s v="Corporate"/>
    <s v="United States"/>
    <s v="Tampa"/>
    <x v="2"/>
    <n v="33614"/>
    <s v="South"/>
    <s v="FUR-FU-10001095"/>
    <x v="0"/>
    <s v="Furnishings"/>
    <s v="DAX Black Cherry Wood-Tone Poster Frame"/>
    <n v="63.552"/>
  </r>
  <r>
    <n v="3993"/>
    <s v="CA-2016-161998"/>
    <x v="35"/>
    <x v="489"/>
    <d v="2016-05-05T00:00:00"/>
    <s v="Standard Class"/>
    <s v="DB-13120"/>
    <s v="David Bremer"/>
    <s v="Corporate"/>
    <s v="United States"/>
    <s v="Tampa"/>
    <x v="2"/>
    <n v="33614"/>
    <s v="South"/>
    <s v="OFF-SU-10004261"/>
    <x v="1"/>
    <s v="Supplies"/>
    <s v="Fiskars 8&quot; Scissors, 2/Pack"/>
    <n v="41.375999999999998"/>
  </r>
  <r>
    <n v="3994"/>
    <s v="CA-2016-161998"/>
    <x v="35"/>
    <x v="489"/>
    <d v="2016-05-05T00:00:00"/>
    <s v="Standard Class"/>
    <s v="DB-13120"/>
    <s v="David Bremer"/>
    <s v="Corporate"/>
    <s v="United States"/>
    <s v="Tampa"/>
    <x v="2"/>
    <n v="33614"/>
    <s v="South"/>
    <s v="OFF-AR-10004022"/>
    <x v="1"/>
    <s v="Art"/>
    <s v="Panasonic KP-380BK Classic Electric Pencil Sharpener"/>
    <n v="172.70400000000001"/>
  </r>
  <r>
    <n v="3995"/>
    <s v="CA-2016-105627"/>
    <x v="34"/>
    <x v="936"/>
    <d v="2016-03-12T00:00:00"/>
    <s v="Standard Class"/>
    <s v="DK-12895"/>
    <s v="Dana Kaydos"/>
    <s v="Consumer"/>
    <s v="United States"/>
    <s v="Kenosha"/>
    <x v="6"/>
    <n v="53142"/>
    <s v="Central"/>
    <s v="FUR-BO-10002916"/>
    <x v="0"/>
    <s v="Bookcases"/>
    <s v="Rush Hierlooms Collection 1&quot; Thick Stackable Bookcases"/>
    <n v="512.94000000000005"/>
  </r>
  <r>
    <n v="3996"/>
    <s v="CA-2016-105627"/>
    <x v="34"/>
    <x v="936"/>
    <d v="2016-03-12T00:00:00"/>
    <s v="Standard Class"/>
    <s v="DK-12895"/>
    <s v="Dana Kaydos"/>
    <s v="Consumer"/>
    <s v="United States"/>
    <s v="Kenosha"/>
    <x v="6"/>
    <n v="53142"/>
    <s v="Central"/>
    <s v="FUR-CH-10002084"/>
    <x v="0"/>
    <s v="Chairs"/>
    <s v="Hon Mobius Operator's Chair"/>
    <n v="860.93"/>
  </r>
  <r>
    <n v="3997"/>
    <s v="CA-2016-105627"/>
    <x v="34"/>
    <x v="936"/>
    <d v="2016-03-12T00:00:00"/>
    <s v="Standard Class"/>
    <s v="DK-12895"/>
    <s v="Dana Kaydos"/>
    <s v="Consumer"/>
    <s v="United States"/>
    <s v="Kenosha"/>
    <x v="6"/>
    <n v="53142"/>
    <s v="Central"/>
    <s v="TEC-PH-10003012"/>
    <x v="2"/>
    <s v="Phones"/>
    <s v="Nortel Meridian M3904 Professional Digital phone"/>
    <n v="769.95"/>
  </r>
  <r>
    <n v="3998"/>
    <s v="CA-2016-105627"/>
    <x v="34"/>
    <x v="936"/>
    <d v="2016-03-12T00:00:00"/>
    <s v="Standard Class"/>
    <s v="DK-12895"/>
    <s v="Dana Kaydos"/>
    <s v="Consumer"/>
    <s v="United States"/>
    <s v="Kenosha"/>
    <x v="6"/>
    <n v="53142"/>
    <s v="Central"/>
    <s v="OFF-AR-10002704"/>
    <x v="1"/>
    <s v="Art"/>
    <s v="Boston 1900 Electric Pencil Sharpener"/>
    <n v="14.98"/>
  </r>
  <r>
    <n v="3999"/>
    <s v="CA-2016-105627"/>
    <x v="34"/>
    <x v="936"/>
    <d v="2016-03-12T00:00:00"/>
    <s v="Standard Class"/>
    <s v="DK-12895"/>
    <s v="Dana Kaydos"/>
    <s v="Consumer"/>
    <s v="United States"/>
    <s v="Kenosha"/>
    <x v="6"/>
    <n v="53142"/>
    <s v="Central"/>
    <s v="FUR-FU-10000308"/>
    <x v="0"/>
    <s v="Furnishings"/>
    <s v="Deflect-o Glass Clear Studded Chair Mats"/>
    <n v="373.08"/>
  </r>
  <r>
    <n v="4000"/>
    <s v="US-2016-149629"/>
    <x v="46"/>
    <x v="789"/>
    <d v="2016-07-20T00:00:00"/>
    <s v="Second Class"/>
    <s v="MP-17965"/>
    <s v="Michael Paige"/>
    <s v="Corporate"/>
    <s v="United States"/>
    <s v="Port Saint Lucie"/>
    <x v="2"/>
    <n v="34952"/>
    <s v="South"/>
    <s v="FUR-BO-10004709"/>
    <x v="0"/>
    <s v="Bookcases"/>
    <s v="Bush Westfield Collection Bookcases, Medium Cherry Finish"/>
    <n v="231.92"/>
  </r>
  <r>
    <n v="4001"/>
    <s v="CA-2015-116834"/>
    <x v="2"/>
    <x v="856"/>
    <d v="2015-10-16T00:00:00"/>
    <s v="Standard Class"/>
    <s v="Dp-13240"/>
    <s v="Dean percer"/>
    <s v="Home Office"/>
    <s v="United States"/>
    <s v="Seattle"/>
    <x v="4"/>
    <n v="98115"/>
    <s v="West"/>
    <s v="FUR-FU-10001196"/>
    <x v="0"/>
    <s v="Furnishings"/>
    <s v="DAX Cubicle Frames - 8x10"/>
    <n v="63.47"/>
  </r>
  <r>
    <n v="4002"/>
    <s v="CA-2015-116834"/>
    <x v="2"/>
    <x v="856"/>
    <d v="2015-10-16T00:00:00"/>
    <s v="Standard Class"/>
    <s v="Dp-13240"/>
    <s v="Dean percer"/>
    <s v="Home Office"/>
    <s v="United States"/>
    <s v="Seattle"/>
    <x v="4"/>
    <n v="98115"/>
    <s v="West"/>
    <s v="TEC-AC-10002942"/>
    <x v="2"/>
    <s v="Accessories"/>
    <s v="WD My Passport Ultra 1TB Portable External Hard Drive"/>
    <n v="345"/>
  </r>
  <r>
    <n v="4003"/>
    <s v="CA-2017-145730"/>
    <x v="52"/>
    <x v="840"/>
    <d v="2017-03-08T00:00:00"/>
    <s v="Standard Class"/>
    <s v="CC-12220"/>
    <s v="Chris Cortes"/>
    <s v="Consumer"/>
    <s v="United States"/>
    <s v="San Antonio"/>
    <x v="5"/>
    <n v="78207"/>
    <s v="Central"/>
    <s v="FUR-TA-10004915"/>
    <x v="0"/>
    <s v="Tables"/>
    <s v="Office Impressions End Table, 20-1/2&quot;H x 24&quot;W x 20&quot;D"/>
    <n v="637.89599999999996"/>
  </r>
  <r>
    <n v="4004"/>
    <s v="CA-2017-145730"/>
    <x v="52"/>
    <x v="840"/>
    <d v="2017-03-08T00:00:00"/>
    <s v="Standard Class"/>
    <s v="CC-12220"/>
    <s v="Chris Cortes"/>
    <s v="Consumer"/>
    <s v="United States"/>
    <s v="San Antonio"/>
    <x v="5"/>
    <n v="78207"/>
    <s v="Central"/>
    <s v="TEC-MA-10001016"/>
    <x v="2"/>
    <s v="Machines"/>
    <s v="Canon PC170 Desktop Personal Copier"/>
    <n v="287.91000000000003"/>
  </r>
  <r>
    <n v="4005"/>
    <s v="CA-2017-145730"/>
    <x v="52"/>
    <x v="840"/>
    <d v="2017-03-08T00:00:00"/>
    <s v="Standard Class"/>
    <s v="CC-12220"/>
    <s v="Chris Cortes"/>
    <s v="Consumer"/>
    <s v="United States"/>
    <s v="San Antonio"/>
    <x v="5"/>
    <n v="78207"/>
    <s v="Central"/>
    <s v="OFF-EN-10000483"/>
    <x v="1"/>
    <s v="Envelopes"/>
    <s v="White Envelopes, White Envelopes with Clear Poly Window"/>
    <n v="36.6"/>
  </r>
  <r>
    <n v="4006"/>
    <s v="US-2016-168732"/>
    <x v="19"/>
    <x v="895"/>
    <d v="2016-12-16T00:00:00"/>
    <s v="Standard Class"/>
    <s v="KM-16660"/>
    <s v="Khloe Miller"/>
    <s v="Consumer"/>
    <s v="United States"/>
    <s v="Roswell"/>
    <x v="32"/>
    <n v="30076"/>
    <s v="South"/>
    <s v="OFF-AR-10003087"/>
    <x v="1"/>
    <s v="Art"/>
    <s v="Staples in misc. colors"/>
    <n v="1.78"/>
  </r>
  <r>
    <n v="4007"/>
    <s v="US-2016-168732"/>
    <x v="19"/>
    <x v="895"/>
    <d v="2016-12-16T00:00:00"/>
    <s v="Standard Class"/>
    <s v="KM-16660"/>
    <s v="Khloe Miller"/>
    <s v="Consumer"/>
    <s v="United States"/>
    <s v="Roswell"/>
    <x v="32"/>
    <n v="30076"/>
    <s v="South"/>
    <s v="OFF-PA-10000520"/>
    <x v="1"/>
    <s v="Paper"/>
    <s v="Xerox 201"/>
    <n v="25.92"/>
  </r>
  <r>
    <n v="4008"/>
    <s v="US-2016-168732"/>
    <x v="19"/>
    <x v="895"/>
    <d v="2016-12-16T00:00:00"/>
    <s v="Standard Class"/>
    <s v="KM-16660"/>
    <s v="Khloe Miller"/>
    <s v="Consumer"/>
    <s v="United States"/>
    <s v="Roswell"/>
    <x v="32"/>
    <n v="30076"/>
    <s v="South"/>
    <s v="TEC-AC-10001553"/>
    <x v="2"/>
    <s v="Accessories"/>
    <s v="Memorex 25GB 6X Branded Blu-Ray Recordable Disc, 15/Pack"/>
    <n v="101.94"/>
  </r>
  <r>
    <n v="4009"/>
    <s v="CA-2016-107468"/>
    <x v="27"/>
    <x v="217"/>
    <d v="2016-12-22T00:00:00"/>
    <s v="Standard Class"/>
    <s v="MK-17905"/>
    <s v="Michael Kennedy"/>
    <s v="Corporate"/>
    <s v="United States"/>
    <s v="Louisville"/>
    <x v="22"/>
    <n v="80027"/>
    <s v="West"/>
    <s v="OFF-AR-10000634"/>
    <x v="1"/>
    <s v="Art"/>
    <s v="Newell 320"/>
    <n v="6.8479999999999999"/>
  </r>
  <r>
    <n v="4010"/>
    <s v="CA-2018-144463"/>
    <x v="41"/>
    <x v="314"/>
    <d v="2018-01-05T00:00:00"/>
    <s v="Standard Class"/>
    <s v="SC-20725"/>
    <s v="Steven Cartwright"/>
    <s v="Consumer"/>
    <s v="United States"/>
    <s v="Los Angeles"/>
    <x v="1"/>
    <n v="90036"/>
    <s v="West"/>
    <s v="FUR-FU-10001215"/>
    <x v="0"/>
    <s v="Furnishings"/>
    <s v="Howard Miller 11-1/2&quot; Diameter Brentwood Wall Clock"/>
    <n v="474.43"/>
  </r>
  <r>
    <n v="4011"/>
    <s v="CA-2018-100811"/>
    <x v="26"/>
    <x v="610"/>
    <d v="2018-11-24T00:00:00"/>
    <s v="First Class"/>
    <s v="CC-12475"/>
    <s v="Cindy Chapman"/>
    <s v="Consumer"/>
    <s v="United States"/>
    <s v="Philadelphia"/>
    <x v="9"/>
    <n v="19143"/>
    <s v="East"/>
    <s v="OFF-PA-10001204"/>
    <x v="1"/>
    <s v="Paper"/>
    <s v="Xerox 1972"/>
    <n v="8.4480000000000004"/>
  </r>
  <r>
    <n v="4012"/>
    <s v="CA-2018-100811"/>
    <x v="26"/>
    <x v="610"/>
    <d v="2018-11-24T00:00:00"/>
    <s v="First Class"/>
    <s v="CC-12475"/>
    <s v="Cindy Chapman"/>
    <s v="Consumer"/>
    <s v="United States"/>
    <s v="Philadelphia"/>
    <x v="9"/>
    <n v="19143"/>
    <s v="East"/>
    <s v="OFF-ST-10002444"/>
    <x v="1"/>
    <s v="Storage"/>
    <s v="Recycled Eldon Regeneration Jumbo File"/>
    <n v="39.295999999999999"/>
  </r>
  <r>
    <n v="4013"/>
    <s v="CA-2016-153612"/>
    <x v="27"/>
    <x v="937"/>
    <d v="2016-12-27T00:00:00"/>
    <s v="Standard Class"/>
    <s v="BT-11305"/>
    <s v="Beth Thompson"/>
    <s v="Home Office"/>
    <s v="United States"/>
    <s v="Superior"/>
    <x v="6"/>
    <n v="54880"/>
    <s v="Central"/>
    <s v="OFF-AR-10000203"/>
    <x v="1"/>
    <s v="Art"/>
    <s v="Newell 336"/>
    <n v="17.12"/>
  </r>
  <r>
    <n v="4014"/>
    <s v="CA-2016-165624"/>
    <x v="8"/>
    <x v="841"/>
    <d v="2016-08-28T00:00:00"/>
    <s v="Standard Class"/>
    <s v="FH-14350"/>
    <s v="Fred Harton"/>
    <s v="Consumer"/>
    <s v="United States"/>
    <s v="Atlanta"/>
    <x v="32"/>
    <n v="30318"/>
    <s v="South"/>
    <s v="OFF-AP-10000828"/>
    <x v="1"/>
    <s v="Appliances"/>
    <s v="Avanti 4.4 Cu. Ft. Refrigerator"/>
    <n v="542.94000000000005"/>
  </r>
  <r>
    <n v="4015"/>
    <s v="CA-2016-165624"/>
    <x v="8"/>
    <x v="841"/>
    <d v="2016-08-28T00:00:00"/>
    <s v="Standard Class"/>
    <s v="FH-14350"/>
    <s v="Fred Harton"/>
    <s v="Consumer"/>
    <s v="United States"/>
    <s v="Atlanta"/>
    <x v="32"/>
    <n v="30318"/>
    <s v="South"/>
    <s v="OFF-LA-10003190"/>
    <x v="1"/>
    <s v="Labels"/>
    <s v="Avery 474"/>
    <n v="8.64"/>
  </r>
  <r>
    <n v="4016"/>
    <s v="CA-2016-165624"/>
    <x v="8"/>
    <x v="841"/>
    <d v="2016-08-28T00:00:00"/>
    <s v="Standard Class"/>
    <s v="FH-14350"/>
    <s v="Fred Harton"/>
    <s v="Consumer"/>
    <s v="United States"/>
    <s v="Atlanta"/>
    <x v="32"/>
    <n v="30318"/>
    <s v="South"/>
    <s v="OFF-PA-10002319"/>
    <x v="1"/>
    <s v="Paper"/>
    <s v="Xerox 1944"/>
    <n v="193.8"/>
  </r>
  <r>
    <n v="4017"/>
    <s v="CA-2016-165624"/>
    <x v="8"/>
    <x v="841"/>
    <d v="2016-08-28T00:00:00"/>
    <s v="Standard Class"/>
    <s v="FH-14350"/>
    <s v="Fred Harton"/>
    <s v="Consumer"/>
    <s v="United States"/>
    <s v="Atlanta"/>
    <x v="32"/>
    <n v="30318"/>
    <s v="South"/>
    <s v="OFF-PA-10003893"/>
    <x v="1"/>
    <s v="Paper"/>
    <s v="Xerox 1962"/>
    <n v="21.4"/>
  </r>
  <r>
    <n v="4018"/>
    <s v="CA-2016-165624"/>
    <x v="8"/>
    <x v="841"/>
    <d v="2016-08-28T00:00:00"/>
    <s v="Standard Class"/>
    <s v="FH-14350"/>
    <s v="Fred Harton"/>
    <s v="Consumer"/>
    <s v="United States"/>
    <s v="Atlanta"/>
    <x v="32"/>
    <n v="30318"/>
    <s v="South"/>
    <s v="OFF-PA-10002499"/>
    <x v="1"/>
    <s v="Paper"/>
    <s v="Xerox 1890"/>
    <n v="97.88"/>
  </r>
  <r>
    <n v="4019"/>
    <s v="CA-2016-165624"/>
    <x v="8"/>
    <x v="841"/>
    <d v="2016-08-28T00:00:00"/>
    <s v="Standard Class"/>
    <s v="FH-14350"/>
    <s v="Fred Harton"/>
    <s v="Consumer"/>
    <s v="United States"/>
    <s v="Atlanta"/>
    <x v="32"/>
    <n v="30318"/>
    <s v="South"/>
    <s v="TEC-AC-10004568"/>
    <x v="2"/>
    <s v="Accessories"/>
    <s v="MaxellÂ LTO Ultrium - 800 GB"/>
    <n v="251.91"/>
  </r>
  <r>
    <n v="4020"/>
    <s v="CA-2016-165624"/>
    <x v="8"/>
    <x v="841"/>
    <d v="2016-08-28T00:00:00"/>
    <s v="Standard Class"/>
    <s v="FH-14350"/>
    <s v="Fred Harton"/>
    <s v="Consumer"/>
    <s v="United States"/>
    <s v="Atlanta"/>
    <x v="32"/>
    <n v="30318"/>
    <s v="South"/>
    <s v="OFF-AP-10001492"/>
    <x v="1"/>
    <s v="Appliances"/>
    <s v="Acco Six-Outlet Power Strip, 4' Cord Length"/>
    <n v="25.86"/>
  </r>
  <r>
    <n v="4021"/>
    <s v="CA-2015-154963"/>
    <x v="39"/>
    <x v="169"/>
    <d v="2015-06-27T00:00:00"/>
    <s v="Standard Class"/>
    <s v="AA-10645"/>
    <s v="Anna Andreadi"/>
    <s v="Consumer"/>
    <s v="United States"/>
    <s v="Chester"/>
    <x v="9"/>
    <n v="19013"/>
    <s v="East"/>
    <s v="FUR-CH-10004698"/>
    <x v="0"/>
    <s v="Chairs"/>
    <s v="Padded Folding Chairs, Black, 4/Carton"/>
    <n v="170.05799999999999"/>
  </r>
  <r>
    <n v="4022"/>
    <s v="CA-2015-154963"/>
    <x v="39"/>
    <x v="169"/>
    <d v="2015-06-27T00:00:00"/>
    <s v="Standard Class"/>
    <s v="AA-10645"/>
    <s v="Anna Andreadi"/>
    <s v="Consumer"/>
    <s v="United States"/>
    <s v="Chester"/>
    <x v="9"/>
    <n v="19013"/>
    <s v="East"/>
    <s v="TEC-PH-10004093"/>
    <x v="2"/>
    <s v="Phones"/>
    <s v="Panasonic Kx-TS550"/>
    <n v="82.781999999999996"/>
  </r>
  <r>
    <n v="4023"/>
    <s v="CA-2015-154963"/>
    <x v="39"/>
    <x v="169"/>
    <d v="2015-06-27T00:00:00"/>
    <s v="Standard Class"/>
    <s v="AA-10645"/>
    <s v="Anna Andreadi"/>
    <s v="Consumer"/>
    <s v="United States"/>
    <s v="Chester"/>
    <x v="9"/>
    <n v="19013"/>
    <s v="East"/>
    <s v="FUR-CH-10000454"/>
    <x v="0"/>
    <s v="Chairs"/>
    <s v="Hon Deluxe Fabric Upholstered Stacking Chairs, Rounded Back"/>
    <n v="853.93"/>
  </r>
  <r>
    <n v="4024"/>
    <s v="CA-2018-130764"/>
    <x v="16"/>
    <x v="855"/>
    <d v="2018-10-28T00:00:00"/>
    <s v="First Class"/>
    <s v="JO-15145"/>
    <s v="Jack O'Briant"/>
    <s v="Corporate"/>
    <s v="United States"/>
    <s v="San Francisco"/>
    <x v="1"/>
    <n v="94110"/>
    <s v="West"/>
    <s v="FUR-BO-10003034"/>
    <x v="0"/>
    <s v="Bookcases"/>
    <s v="O'Sullivan Elevations Bookcase, Cherry Finish"/>
    <n v="556.66499999999996"/>
  </r>
  <r>
    <n v="4025"/>
    <s v="CA-2018-130764"/>
    <x v="16"/>
    <x v="855"/>
    <d v="2018-10-28T00:00:00"/>
    <s v="First Class"/>
    <s v="JO-15145"/>
    <s v="Jack O'Briant"/>
    <s v="Corporate"/>
    <s v="United States"/>
    <s v="San Francisco"/>
    <x v="1"/>
    <n v="94110"/>
    <s v="West"/>
    <s v="TEC-PH-10003215"/>
    <x v="2"/>
    <s v="Phones"/>
    <s v="Jackery Bar Premium Fast-charging Portable Charger"/>
    <n v="95.84"/>
  </r>
  <r>
    <n v="4026"/>
    <s v="CA-2018-139311"/>
    <x v="36"/>
    <x v="938"/>
    <d v="2018-08-13T00:00:00"/>
    <s v="First Class"/>
    <s v="SF-20965"/>
    <s v="Sylvia Foulston"/>
    <s v="Corporate"/>
    <s v="United States"/>
    <s v="Bedford"/>
    <x v="5"/>
    <n v="76021"/>
    <s v="Central"/>
    <s v="OFF-PA-10001776"/>
    <x v="1"/>
    <s v="Paper"/>
    <s v="Wirebound Message Books, Four 2 3/4&quot; x 5&quot; Forms per Page, 600 Sets per Book"/>
    <n v="29.664000000000001"/>
  </r>
  <r>
    <n v="4027"/>
    <s v="CA-2018-139311"/>
    <x v="36"/>
    <x v="938"/>
    <d v="2018-08-13T00:00:00"/>
    <s v="First Class"/>
    <s v="SF-20965"/>
    <s v="Sylvia Foulston"/>
    <s v="Corporate"/>
    <s v="United States"/>
    <s v="Bedford"/>
    <x v="5"/>
    <n v="76021"/>
    <s v="Central"/>
    <s v="OFF-AR-10004582"/>
    <x v="1"/>
    <s v="Art"/>
    <s v="BIC Brite Liner Grip Highlighters"/>
    <n v="9.1839999999999993"/>
  </r>
  <r>
    <n v="4028"/>
    <s v="CA-2018-139311"/>
    <x v="36"/>
    <x v="938"/>
    <d v="2018-08-13T00:00:00"/>
    <s v="First Class"/>
    <s v="SF-20965"/>
    <s v="Sylvia Foulston"/>
    <s v="Corporate"/>
    <s v="United States"/>
    <s v="Bedford"/>
    <x v="5"/>
    <n v="76021"/>
    <s v="Central"/>
    <s v="TEC-PH-10001557"/>
    <x v="2"/>
    <s v="Phones"/>
    <s v="Pyle PMP37LED"/>
    <n v="153.584"/>
  </r>
  <r>
    <n v="4029"/>
    <s v="CA-2018-139311"/>
    <x v="36"/>
    <x v="938"/>
    <d v="2018-08-13T00:00:00"/>
    <s v="First Class"/>
    <s v="SF-20965"/>
    <s v="Sylvia Foulston"/>
    <s v="Corporate"/>
    <s v="United States"/>
    <s v="Bedford"/>
    <x v="5"/>
    <n v="76021"/>
    <s v="Central"/>
    <s v="OFF-BI-10004209"/>
    <x v="1"/>
    <s v="Binders"/>
    <s v="Fellowes Twister Kit, Gray/Clear, 3/pkg"/>
    <n v="12.864000000000001"/>
  </r>
  <r>
    <n v="4030"/>
    <s v="CA-2018-124296"/>
    <x v="27"/>
    <x v="165"/>
    <d v="2018-12-28T00:00:00"/>
    <s v="Standard Class"/>
    <s v="CS-12355"/>
    <s v="Christine Sundaresam"/>
    <s v="Consumer"/>
    <s v="United States"/>
    <s v="Lafayette"/>
    <x v="28"/>
    <n v="70506"/>
    <s v="South"/>
    <s v="TEC-MA-10003183"/>
    <x v="2"/>
    <s v="Machines"/>
    <s v="DYMO CardScan Personal V9 Business Card Scanner"/>
    <n v="479.97"/>
  </r>
  <r>
    <n v="4031"/>
    <s v="CA-2018-124296"/>
    <x v="27"/>
    <x v="165"/>
    <d v="2018-12-28T00:00:00"/>
    <s v="Standard Class"/>
    <s v="CS-12355"/>
    <s v="Christine Sundaresam"/>
    <s v="Consumer"/>
    <s v="United States"/>
    <s v="Lafayette"/>
    <x v="28"/>
    <n v="70506"/>
    <s v="South"/>
    <s v="FUR-CH-10002439"/>
    <x v="0"/>
    <s v="Chairs"/>
    <s v="Iceberg Nesting Folding Chair, 19w x 6d x 43h"/>
    <n v="232.88"/>
  </r>
  <r>
    <n v="4032"/>
    <s v="CA-2017-169957"/>
    <x v="30"/>
    <x v="182"/>
    <d v="2017-09-30T00:00:00"/>
    <s v="Standard Class"/>
    <s v="SN-20710"/>
    <s v="Steve Nguyen"/>
    <s v="Home Office"/>
    <s v="United States"/>
    <s v="Covington"/>
    <x v="4"/>
    <n v="98042"/>
    <s v="West"/>
    <s v="OFF-AP-10000576"/>
    <x v="1"/>
    <s v="Appliances"/>
    <s v="Belkin 7 Outlet SurgeMaster II"/>
    <n v="236.88"/>
  </r>
  <r>
    <n v="4033"/>
    <s v="CA-2017-169957"/>
    <x v="30"/>
    <x v="182"/>
    <d v="2017-09-30T00:00:00"/>
    <s v="Standard Class"/>
    <s v="SN-20710"/>
    <s v="Steve Nguyen"/>
    <s v="Home Office"/>
    <s v="United States"/>
    <s v="Covington"/>
    <x v="4"/>
    <n v="98042"/>
    <s v="West"/>
    <s v="OFF-PA-10004040"/>
    <x v="1"/>
    <s v="Paper"/>
    <s v="Universal Premium White Copier/Laser Paper (20Lb. and 87 Bright)"/>
    <n v="29.9"/>
  </r>
  <r>
    <n v="4034"/>
    <s v="CA-2017-169957"/>
    <x v="30"/>
    <x v="182"/>
    <d v="2017-09-30T00:00:00"/>
    <s v="Standard Class"/>
    <s v="SN-20710"/>
    <s v="Steve Nguyen"/>
    <s v="Home Office"/>
    <s v="United States"/>
    <s v="Covington"/>
    <x v="4"/>
    <n v="98042"/>
    <s v="West"/>
    <s v="TEC-AC-10003063"/>
    <x v="2"/>
    <s v="Accessories"/>
    <s v="Micro Innovations USB RF Wireless Keyboard with Mouse"/>
    <n v="100"/>
  </r>
  <r>
    <n v="4035"/>
    <s v="US-2017-108777"/>
    <x v="19"/>
    <x v="939"/>
    <d v="2017-12-12T00:00:00"/>
    <s v="Same Day"/>
    <s v="JM-15655"/>
    <s v="Jim Mitchum"/>
    <s v="Corporate"/>
    <s v="United States"/>
    <s v="Lorain"/>
    <x v="24"/>
    <n v="44052"/>
    <s v="East"/>
    <s v="OFF-BI-10003982"/>
    <x v="1"/>
    <s v="Binders"/>
    <s v="Wilson Jones Century Plastic Molded Ring Binders"/>
    <n v="18.693000000000001"/>
  </r>
  <r>
    <n v="4036"/>
    <s v="US-2017-108777"/>
    <x v="19"/>
    <x v="939"/>
    <d v="2017-12-12T00:00:00"/>
    <s v="Same Day"/>
    <s v="JM-15655"/>
    <s v="Jim Mitchum"/>
    <s v="Corporate"/>
    <s v="United States"/>
    <s v="Lorain"/>
    <x v="24"/>
    <n v="44052"/>
    <s v="East"/>
    <s v="TEC-AC-10002567"/>
    <x v="2"/>
    <s v="Accessories"/>
    <s v="Logitech G602 Wireless Gaming Mouse"/>
    <n v="383.952"/>
  </r>
  <r>
    <n v="4037"/>
    <s v="CA-2016-148859"/>
    <x v="13"/>
    <x v="75"/>
    <d v="2017-01-01T00:00:00"/>
    <s v="Standard Class"/>
    <s v="FH-14350"/>
    <s v="Fred Harton"/>
    <s v="Consumer"/>
    <s v="United States"/>
    <s v="Chicago"/>
    <x v="10"/>
    <n v="60623"/>
    <s v="Central"/>
    <s v="OFF-ST-10004950"/>
    <x v="1"/>
    <s v="Storage"/>
    <s v="Tenex Personal Filing Tote With Secure Closure Lid, Black/Frost"/>
    <n v="24.815999999999999"/>
  </r>
  <r>
    <n v="4038"/>
    <s v="CA-2015-110786"/>
    <x v="13"/>
    <x v="282"/>
    <d v="2016-01-02T00:00:00"/>
    <s v="Standard Class"/>
    <s v="AJ-10795"/>
    <s v="Anthony Johnson"/>
    <s v="Corporate"/>
    <s v="United States"/>
    <s v="San Francisco"/>
    <x v="1"/>
    <n v="94110"/>
    <s v="West"/>
    <s v="FUR-FU-10000550"/>
    <x v="0"/>
    <s v="Furnishings"/>
    <s v="Stacking Trays by OIC"/>
    <n v="24.9"/>
  </r>
  <r>
    <n v="4039"/>
    <s v="CA-2015-110786"/>
    <x v="13"/>
    <x v="282"/>
    <d v="2016-01-02T00:00:00"/>
    <s v="Standard Class"/>
    <s v="AJ-10795"/>
    <s v="Anthony Johnson"/>
    <s v="Corporate"/>
    <s v="United States"/>
    <s v="San Francisco"/>
    <x v="1"/>
    <n v="94110"/>
    <s v="West"/>
    <s v="OFF-PA-10000528"/>
    <x v="1"/>
    <s v="Paper"/>
    <s v="Xerox 1981"/>
    <n v="21.12"/>
  </r>
  <r>
    <n v="4040"/>
    <s v="CA-2015-110786"/>
    <x v="13"/>
    <x v="282"/>
    <d v="2016-01-02T00:00:00"/>
    <s v="Standard Class"/>
    <s v="AJ-10795"/>
    <s v="Anthony Johnson"/>
    <s v="Corporate"/>
    <s v="United States"/>
    <s v="San Francisco"/>
    <x v="1"/>
    <n v="94110"/>
    <s v="West"/>
    <s v="TEC-MA-10003183"/>
    <x v="2"/>
    <s v="Machines"/>
    <s v="DYMO CardScan Personal V9 Business Card Scanner"/>
    <n v="767.952"/>
  </r>
  <r>
    <n v="4041"/>
    <s v="CA-2015-110786"/>
    <x v="13"/>
    <x v="282"/>
    <d v="2016-01-02T00:00:00"/>
    <s v="Standard Class"/>
    <s v="AJ-10795"/>
    <s v="Anthony Johnson"/>
    <s v="Corporate"/>
    <s v="United States"/>
    <s v="San Francisco"/>
    <x v="1"/>
    <n v="94110"/>
    <s v="West"/>
    <s v="OFF-BI-10003305"/>
    <x v="1"/>
    <s v="Binders"/>
    <s v="Avery Hanging File Binders"/>
    <n v="14.352"/>
  </r>
  <r>
    <n v="4042"/>
    <s v="CA-2015-110786"/>
    <x v="13"/>
    <x v="282"/>
    <d v="2016-01-02T00:00:00"/>
    <s v="Standard Class"/>
    <s v="AJ-10795"/>
    <s v="Anthony Johnson"/>
    <s v="Corporate"/>
    <s v="United States"/>
    <s v="San Francisco"/>
    <x v="1"/>
    <n v="94110"/>
    <s v="West"/>
    <s v="TEC-PH-10001425"/>
    <x v="2"/>
    <s v="Phones"/>
    <s v="Mophie Juice Pack Helium for iPhone"/>
    <n v="191.976"/>
  </r>
  <r>
    <n v="4043"/>
    <s v="CA-2015-110786"/>
    <x v="13"/>
    <x v="282"/>
    <d v="2016-01-02T00:00:00"/>
    <s v="Standard Class"/>
    <s v="AJ-10795"/>
    <s v="Anthony Johnson"/>
    <s v="Corporate"/>
    <s v="United States"/>
    <s v="San Francisco"/>
    <x v="1"/>
    <n v="94110"/>
    <s v="West"/>
    <s v="OFF-LA-10001474"/>
    <x v="1"/>
    <s v="Labels"/>
    <s v="Avery 477"/>
    <n v="274.77"/>
  </r>
  <r>
    <n v="4044"/>
    <s v="CA-2015-110786"/>
    <x v="13"/>
    <x v="282"/>
    <d v="2016-01-02T00:00:00"/>
    <s v="Standard Class"/>
    <s v="AJ-10795"/>
    <s v="Anthony Johnson"/>
    <s v="Corporate"/>
    <s v="United States"/>
    <s v="San Francisco"/>
    <x v="1"/>
    <n v="94110"/>
    <s v="West"/>
    <s v="FUR-FU-10000672"/>
    <x v="0"/>
    <s v="Furnishings"/>
    <s v="Executive Impressions 10&quot; Spectator Wall Clock"/>
    <n v="70.56"/>
  </r>
  <r>
    <n v="4045"/>
    <s v="CA-2016-137750"/>
    <x v="39"/>
    <x v="608"/>
    <d v="2016-06-30T00:00:00"/>
    <s v="Standard Class"/>
    <s v="JF-15565"/>
    <s v="Jill Fjeld"/>
    <s v="Consumer"/>
    <s v="United States"/>
    <s v="San Francisco"/>
    <x v="1"/>
    <n v="94110"/>
    <s v="West"/>
    <s v="FUR-FU-10001979"/>
    <x v="0"/>
    <s v="Furnishings"/>
    <s v="Dana Halogen Swing-Arm Architect Lamp"/>
    <n v="204.85"/>
  </r>
  <r>
    <n v="4046"/>
    <s v="CA-2016-136378"/>
    <x v="24"/>
    <x v="788"/>
    <d v="2016-04-07T00:00:00"/>
    <s v="Standard Class"/>
    <s v="CS-11845"/>
    <s v="Cari Sayre"/>
    <s v="Corporate"/>
    <s v="United States"/>
    <s v="Houston"/>
    <x v="5"/>
    <n v="77070"/>
    <s v="Central"/>
    <s v="OFF-BI-10003707"/>
    <x v="1"/>
    <s v="Binders"/>
    <s v="Aluminum Screw Posts"/>
    <n v="9.1560000000000006"/>
  </r>
  <r>
    <n v="4047"/>
    <s v="CA-2018-100356"/>
    <x v="16"/>
    <x v="208"/>
    <d v="2018-10-25T00:00:00"/>
    <s v="Standard Class"/>
    <s v="SP-20920"/>
    <s v="Susan Pistek"/>
    <s v="Consumer"/>
    <s v="United States"/>
    <s v="Chicago"/>
    <x v="10"/>
    <n v="60653"/>
    <s v="Central"/>
    <s v="OFF-AP-10002191"/>
    <x v="1"/>
    <s v="Appliances"/>
    <s v="Belkin 8 Outlet SurgeMaster II Gold Surge Protector"/>
    <n v="23.992000000000001"/>
  </r>
  <r>
    <n v="4048"/>
    <s v="US-2016-166520"/>
    <x v="9"/>
    <x v="747"/>
    <d v="2016-07-19T00:00:00"/>
    <s v="First Class"/>
    <s v="KE-16420"/>
    <s v="Katrina Edelman"/>
    <s v="Corporate"/>
    <s v="United States"/>
    <s v="New York City"/>
    <x v="15"/>
    <n v="10035"/>
    <s v="East"/>
    <s v="OFF-PA-10000501"/>
    <x v="1"/>
    <s v="Paper"/>
    <s v="Petty Cash Envelope"/>
    <n v="80.88"/>
  </r>
  <r>
    <n v="4049"/>
    <s v="US-2016-166520"/>
    <x v="9"/>
    <x v="747"/>
    <d v="2016-07-19T00:00:00"/>
    <s v="First Class"/>
    <s v="KE-16420"/>
    <s v="Katrina Edelman"/>
    <s v="Corporate"/>
    <s v="United States"/>
    <s v="New York City"/>
    <x v="15"/>
    <n v="10035"/>
    <s v="East"/>
    <s v="TEC-AC-10001990"/>
    <x v="2"/>
    <s v="Accessories"/>
    <s v="Kensington Orbit Wireless Mobile Trackball for PC and Mac"/>
    <n v="599.9"/>
  </r>
  <r>
    <n v="4050"/>
    <s v="CA-2018-136350"/>
    <x v="39"/>
    <x v="92"/>
    <d v="2018-06-26T00:00:00"/>
    <s v="Second Class"/>
    <s v="GA-14515"/>
    <s v="George Ashbrook"/>
    <s v="Consumer"/>
    <s v="United States"/>
    <s v="New York City"/>
    <x v="15"/>
    <n v="10011"/>
    <s v="East"/>
    <s v="FUR-FU-10003601"/>
    <x v="0"/>
    <s v="Furnishings"/>
    <s v="Deflect-o RollaMat Studded, Beveled Mat for Medium Pile Carpeting"/>
    <n v="276.69"/>
  </r>
  <r>
    <n v="4051"/>
    <s v="CA-2018-136350"/>
    <x v="39"/>
    <x v="92"/>
    <d v="2018-06-26T00:00:00"/>
    <s v="Second Class"/>
    <s v="GA-14515"/>
    <s v="George Ashbrook"/>
    <s v="Consumer"/>
    <s v="United States"/>
    <s v="New York City"/>
    <x v="15"/>
    <n v="10011"/>
    <s v="East"/>
    <s v="FUR-CH-10001891"/>
    <x v="0"/>
    <s v="Chairs"/>
    <s v="Global Deluxe Office Fabric Chairs"/>
    <n v="172.76400000000001"/>
  </r>
  <r>
    <n v="4052"/>
    <s v="CA-2015-122931"/>
    <x v="10"/>
    <x v="411"/>
    <d v="2015-10-03T00:00:00"/>
    <s v="Standard Class"/>
    <s v="SM-20950"/>
    <s v="Suzanne McNair"/>
    <s v="Corporate"/>
    <s v="United States"/>
    <s v="Philadelphia"/>
    <x v="9"/>
    <n v="19134"/>
    <s v="East"/>
    <s v="OFF-AR-10003469"/>
    <x v="1"/>
    <s v="Art"/>
    <s v="Nontoxic Chalk"/>
    <n v="4.2240000000000002"/>
  </r>
  <r>
    <n v="4053"/>
    <s v="CA-2015-122931"/>
    <x v="10"/>
    <x v="411"/>
    <d v="2015-10-03T00:00:00"/>
    <s v="Standard Class"/>
    <s v="SM-20950"/>
    <s v="Suzanne McNair"/>
    <s v="Corporate"/>
    <s v="United States"/>
    <s v="Philadelphia"/>
    <x v="9"/>
    <n v="19134"/>
    <s v="East"/>
    <s v="FUR-TA-10004175"/>
    <x v="0"/>
    <s v="Tables"/>
    <s v="Hon 30&quot; x 60&quot; Table with Locking Drawer"/>
    <n v="409.27199999999999"/>
  </r>
  <r>
    <n v="4054"/>
    <s v="CA-2015-122931"/>
    <x v="10"/>
    <x v="411"/>
    <d v="2015-10-03T00:00:00"/>
    <s v="Standard Class"/>
    <s v="SM-20950"/>
    <s v="Suzanne McNair"/>
    <s v="Corporate"/>
    <s v="United States"/>
    <s v="Philadelphia"/>
    <x v="9"/>
    <n v="19134"/>
    <s v="East"/>
    <s v="OFF-LA-10002945"/>
    <x v="1"/>
    <s v="Labels"/>
    <s v="Permanent Self-Adhesive File Folder Labels for Typewriters, 1 1/8 x 3 1/2, White"/>
    <n v="55.44"/>
  </r>
  <r>
    <n v="4055"/>
    <s v="CA-2015-122931"/>
    <x v="10"/>
    <x v="411"/>
    <d v="2015-10-03T00:00:00"/>
    <s v="Standard Class"/>
    <s v="SM-20950"/>
    <s v="Suzanne McNair"/>
    <s v="Corporate"/>
    <s v="United States"/>
    <s v="Philadelphia"/>
    <x v="9"/>
    <n v="19134"/>
    <s v="East"/>
    <s v="OFF-PA-10000533"/>
    <x v="1"/>
    <s v="Paper"/>
    <s v="Southworth Parchment Paper &amp; Envelopes"/>
    <n v="20.928000000000001"/>
  </r>
  <r>
    <n v="4056"/>
    <s v="CA-2015-122931"/>
    <x v="10"/>
    <x v="411"/>
    <d v="2015-10-03T00:00:00"/>
    <s v="Standard Class"/>
    <s v="SM-20950"/>
    <s v="Suzanne McNair"/>
    <s v="Corporate"/>
    <s v="United States"/>
    <s v="Philadelphia"/>
    <x v="9"/>
    <n v="19134"/>
    <s v="East"/>
    <s v="OFF-ST-10004459"/>
    <x v="1"/>
    <s v="Storage"/>
    <s v="Tennsco Single-Tier Lockers"/>
    <n v="1801.6320000000001"/>
  </r>
  <r>
    <n v="4057"/>
    <s v="CA-2015-122931"/>
    <x v="10"/>
    <x v="411"/>
    <d v="2015-10-03T00:00:00"/>
    <s v="Standard Class"/>
    <s v="SM-20950"/>
    <s v="Suzanne McNair"/>
    <s v="Corporate"/>
    <s v="United States"/>
    <s v="Philadelphia"/>
    <x v="9"/>
    <n v="19134"/>
    <s v="East"/>
    <s v="FUR-TA-10004147"/>
    <x v="0"/>
    <s v="Tables"/>
    <s v="Hon 4060 Series Tables"/>
    <n v="67.176000000000002"/>
  </r>
  <r>
    <n v="4058"/>
    <s v="CA-2015-163034"/>
    <x v="5"/>
    <x v="156"/>
    <d v="2015-11-28T00:00:00"/>
    <s v="Standard Class"/>
    <s v="DK-12985"/>
    <s v="Darren Koutras"/>
    <s v="Consumer"/>
    <s v="United States"/>
    <s v="Chicago"/>
    <x v="10"/>
    <n v="60610"/>
    <s v="Central"/>
    <s v="OFF-ST-10000046"/>
    <x v="1"/>
    <s v="Storage"/>
    <s v="Fellowes Super Stor/Drawer Files"/>
    <n v="646.20000000000005"/>
  </r>
  <r>
    <n v="4059"/>
    <s v="CA-2016-124058"/>
    <x v="5"/>
    <x v="312"/>
    <d v="2016-11-24T00:00:00"/>
    <s v="Standard Class"/>
    <s v="LC-16885"/>
    <s v="Lena Creighton"/>
    <s v="Consumer"/>
    <s v="United States"/>
    <s v="Oakland"/>
    <x v="1"/>
    <n v="94601"/>
    <s v="West"/>
    <s v="TEC-PH-10004774"/>
    <x v="2"/>
    <s v="Phones"/>
    <s v="Gear Head AU3700S Headset"/>
    <n v="72.744"/>
  </r>
  <r>
    <n v="4060"/>
    <s v="CA-2016-124058"/>
    <x v="5"/>
    <x v="312"/>
    <d v="2016-11-24T00:00:00"/>
    <s v="Standard Class"/>
    <s v="LC-16885"/>
    <s v="Lena Creighton"/>
    <s v="Consumer"/>
    <s v="United States"/>
    <s v="Oakland"/>
    <x v="1"/>
    <n v="94601"/>
    <s v="West"/>
    <s v="FUR-CH-10000595"/>
    <x v="0"/>
    <s v="Chairs"/>
    <s v="Safco Contoured Stacking Chairs"/>
    <n v="572.16"/>
  </r>
  <r>
    <n v="4061"/>
    <s v="CA-2017-129196"/>
    <x v="28"/>
    <x v="474"/>
    <d v="2017-11-07T00:00:00"/>
    <s v="Standard Class"/>
    <s v="XP-21865"/>
    <s v="Xylona Preis"/>
    <s v="Consumer"/>
    <s v="United States"/>
    <s v="Chicago"/>
    <x v="10"/>
    <n v="60610"/>
    <s v="Central"/>
    <s v="TEC-AC-10002473"/>
    <x v="2"/>
    <s v="Accessories"/>
    <s v="Maxell 4.7GB DVD-R"/>
    <n v="68.111999999999995"/>
  </r>
  <r>
    <n v="4062"/>
    <s v="US-2016-138716"/>
    <x v="12"/>
    <x v="14"/>
    <d v="2016-09-20T00:00:00"/>
    <s v="First Class"/>
    <s v="CS-11845"/>
    <s v="Cari Sayre"/>
    <s v="Corporate"/>
    <s v="United States"/>
    <s v="Seattle"/>
    <x v="4"/>
    <n v="98105"/>
    <s v="West"/>
    <s v="OFF-BI-10001628"/>
    <x v="1"/>
    <s v="Binders"/>
    <s v="Acco Data Flex Cable Posts For Top &amp; Bottom Load Binders, 6&quot; Capacity"/>
    <n v="25.032"/>
  </r>
  <r>
    <n v="4063"/>
    <s v="US-2017-122182"/>
    <x v="15"/>
    <x v="612"/>
    <d v="2017-03-14T00:00:00"/>
    <s v="Standard Class"/>
    <s v="BD-11770"/>
    <s v="Bryan Davis"/>
    <s v="Consumer"/>
    <s v="United States"/>
    <s v="Philadelphia"/>
    <x v="9"/>
    <n v="19143"/>
    <s v="East"/>
    <s v="TEC-AC-10002800"/>
    <x v="2"/>
    <s v="Accessories"/>
    <s v="Plantronics Audio 478 Stereo USB Headset"/>
    <n v="39.991999999999997"/>
  </r>
  <r>
    <n v="4064"/>
    <s v="US-2015-130358"/>
    <x v="39"/>
    <x v="670"/>
    <d v="2015-06-26T00:00:00"/>
    <s v="First Class"/>
    <s v="DL-13330"/>
    <s v="Denise Leinenbach"/>
    <s v="Consumer"/>
    <s v="United States"/>
    <s v="Concord"/>
    <x v="3"/>
    <n v="28027"/>
    <s v="South"/>
    <s v="OFF-AR-10002766"/>
    <x v="1"/>
    <s v="Art"/>
    <s v="Prang Drawing Pencil Set"/>
    <n v="20.015999999999998"/>
  </r>
  <r>
    <n v="4065"/>
    <s v="US-2015-130358"/>
    <x v="39"/>
    <x v="670"/>
    <d v="2015-06-26T00:00:00"/>
    <s v="First Class"/>
    <s v="DL-13330"/>
    <s v="Denise Leinenbach"/>
    <s v="Consumer"/>
    <s v="United States"/>
    <s v="Concord"/>
    <x v="3"/>
    <n v="28027"/>
    <s v="South"/>
    <s v="OFF-SU-10002522"/>
    <x v="1"/>
    <s v="Supplies"/>
    <s v="Acme Kleen Earth Office Shears"/>
    <n v="3.1040000000000001"/>
  </r>
  <r>
    <n v="4066"/>
    <s v="CA-2015-102673"/>
    <x v="0"/>
    <x v="301"/>
    <d v="2015-11-05T00:00:00"/>
    <s v="Standard Class"/>
    <s v="KH-16630"/>
    <s v="Ken Heidel"/>
    <s v="Corporate"/>
    <s v="United States"/>
    <s v="Charlotte"/>
    <x v="3"/>
    <n v="28205"/>
    <s v="South"/>
    <s v="OFF-FA-10003021"/>
    <x v="1"/>
    <s v="Fasteners"/>
    <s v="Staples"/>
    <n v="7.52"/>
  </r>
  <r>
    <n v="4067"/>
    <s v="CA-2015-102673"/>
    <x v="0"/>
    <x v="301"/>
    <d v="2015-11-05T00:00:00"/>
    <s v="Standard Class"/>
    <s v="KH-16630"/>
    <s v="Ken Heidel"/>
    <s v="Corporate"/>
    <s v="United States"/>
    <s v="Charlotte"/>
    <x v="3"/>
    <n v="28205"/>
    <s v="South"/>
    <s v="OFF-AR-10000634"/>
    <x v="1"/>
    <s v="Art"/>
    <s v="Newell 320"/>
    <n v="10.272"/>
  </r>
  <r>
    <n v="4068"/>
    <s v="CA-2015-102673"/>
    <x v="0"/>
    <x v="301"/>
    <d v="2015-11-05T00:00:00"/>
    <s v="Standard Class"/>
    <s v="KH-16630"/>
    <s v="Ken Heidel"/>
    <s v="Corporate"/>
    <s v="United States"/>
    <s v="Charlotte"/>
    <x v="3"/>
    <n v="28205"/>
    <s v="South"/>
    <s v="OFF-LA-10001771"/>
    <x v="1"/>
    <s v="Labels"/>
    <s v="Avery 513"/>
    <n v="47.808"/>
  </r>
  <r>
    <n v="4069"/>
    <s v="CA-2015-102673"/>
    <x v="0"/>
    <x v="301"/>
    <d v="2015-11-05T00:00:00"/>
    <s v="Standard Class"/>
    <s v="KH-16630"/>
    <s v="Ken Heidel"/>
    <s v="Corporate"/>
    <s v="United States"/>
    <s v="Charlotte"/>
    <x v="3"/>
    <n v="28205"/>
    <s v="South"/>
    <s v="TEC-PH-10004434"/>
    <x v="2"/>
    <s v="Phones"/>
    <s v="Cisco IPÂ PhoneÂ 7961G VoIPÂ phoneÂ - Dark gray"/>
    <n v="978.84"/>
  </r>
  <r>
    <n v="4070"/>
    <s v="CA-2017-145303"/>
    <x v="8"/>
    <x v="770"/>
    <d v="2017-08-31T00:00:00"/>
    <s v="First Class"/>
    <s v="TP-21415"/>
    <s v="Tom Prescott"/>
    <s v="Consumer"/>
    <s v="United States"/>
    <s v="Dallas"/>
    <x v="5"/>
    <n v="75081"/>
    <s v="Central"/>
    <s v="OFF-BI-10000050"/>
    <x v="1"/>
    <s v="Binders"/>
    <s v="Angle-D Binders with Locking Rings, Label Holders"/>
    <n v="13.14"/>
  </r>
  <r>
    <n v="4071"/>
    <s v="CA-2017-145303"/>
    <x v="8"/>
    <x v="770"/>
    <d v="2017-08-31T00:00:00"/>
    <s v="First Class"/>
    <s v="TP-21415"/>
    <s v="Tom Prescott"/>
    <s v="Consumer"/>
    <s v="United States"/>
    <s v="Dallas"/>
    <x v="5"/>
    <n v="75081"/>
    <s v="Central"/>
    <s v="OFF-BI-10002414"/>
    <x v="1"/>
    <s v="Binders"/>
    <s v="GBC ProClick Spines for 32-Hole Punch"/>
    <n v="10.023999999999999"/>
  </r>
  <r>
    <n v="4072"/>
    <s v="CA-2017-145303"/>
    <x v="8"/>
    <x v="770"/>
    <d v="2017-08-31T00:00:00"/>
    <s v="First Class"/>
    <s v="TP-21415"/>
    <s v="Tom Prescott"/>
    <s v="Consumer"/>
    <s v="United States"/>
    <s v="Dallas"/>
    <x v="5"/>
    <n v="75081"/>
    <s v="Central"/>
    <s v="FUR-BO-10003159"/>
    <x v="0"/>
    <s v="Bookcases"/>
    <s v="Sauder Camden County Collection Libraries, Planked Cherry Finish"/>
    <n v="156.37280000000001"/>
  </r>
  <r>
    <n v="4073"/>
    <s v="CA-2016-156104"/>
    <x v="19"/>
    <x v="401"/>
    <d v="2016-12-08T00:00:00"/>
    <s v="Second Class"/>
    <s v="NP-18685"/>
    <s v="Nora Pelletier"/>
    <s v="Home Office"/>
    <s v="United States"/>
    <s v="Indianapolis"/>
    <x v="14"/>
    <n v="46203"/>
    <s v="Central"/>
    <s v="TEC-CO-10002095"/>
    <x v="2"/>
    <s v="Copiers"/>
    <s v="Hewlett Packard 610 Color Digital Copier / Printer"/>
    <n v="999.98"/>
  </r>
  <r>
    <n v="4074"/>
    <s v="US-2016-164308"/>
    <x v="30"/>
    <x v="496"/>
    <d v="2016-09-27T00:00:00"/>
    <s v="First Class"/>
    <s v="SC-20680"/>
    <s v="Steve Carroll"/>
    <s v="Home Office"/>
    <s v="United States"/>
    <s v="Broken Arrow"/>
    <x v="26"/>
    <n v="74012"/>
    <s v="Central"/>
    <s v="TEC-PH-10004120"/>
    <x v="2"/>
    <s v="Phones"/>
    <s v="AT&amp;T 1080 Phone"/>
    <n v="821.94"/>
  </r>
  <r>
    <n v="4075"/>
    <s v="CA-2018-108112"/>
    <x v="6"/>
    <x v="940"/>
    <d v="2018-11-20T00:00:00"/>
    <s v="Standard Class"/>
    <s v="DK-12895"/>
    <s v="Dana Kaydos"/>
    <s v="Consumer"/>
    <s v="United States"/>
    <s v="Miramar"/>
    <x v="2"/>
    <n v="33023"/>
    <s v="South"/>
    <s v="FUR-FU-10003553"/>
    <x v="0"/>
    <s v="Furnishings"/>
    <s v="Howard Miller 13-1/2&quot; Diameter Rosebrook Wall Clock"/>
    <n v="220.06399999999999"/>
  </r>
  <r>
    <n v="4076"/>
    <s v="CA-2018-108112"/>
    <x v="6"/>
    <x v="940"/>
    <d v="2018-11-20T00:00:00"/>
    <s v="Standard Class"/>
    <s v="DK-12895"/>
    <s v="Dana Kaydos"/>
    <s v="Consumer"/>
    <s v="United States"/>
    <s v="Miramar"/>
    <x v="2"/>
    <n v="33023"/>
    <s v="South"/>
    <s v="FUR-FU-10001488"/>
    <x v="0"/>
    <s v="Furnishings"/>
    <s v="Tenex 46&quot; x 60&quot; Computer Anti-Static Chairmat, Rectangular Shaped"/>
    <n v="339.13600000000002"/>
  </r>
  <r>
    <n v="4077"/>
    <s v="CA-2016-100685"/>
    <x v="27"/>
    <x v="546"/>
    <d v="2016-12-21T00:00:00"/>
    <s v="Second Class"/>
    <s v="SM-20950"/>
    <s v="Suzanne McNair"/>
    <s v="Corporate"/>
    <s v="United States"/>
    <s v="Omaha"/>
    <x v="8"/>
    <n v="68104"/>
    <s v="Central"/>
    <s v="OFF-BI-10003094"/>
    <x v="1"/>
    <s v="Binders"/>
    <s v="Self-Adhesive Ring Binder Labels"/>
    <n v="7.04"/>
  </r>
  <r>
    <n v="4078"/>
    <s v="CA-2016-100685"/>
    <x v="27"/>
    <x v="546"/>
    <d v="2016-12-21T00:00:00"/>
    <s v="Second Class"/>
    <s v="SM-20950"/>
    <s v="Suzanne McNair"/>
    <s v="Corporate"/>
    <s v="United States"/>
    <s v="Omaha"/>
    <x v="8"/>
    <n v="68104"/>
    <s v="Central"/>
    <s v="OFF-FA-10003472"/>
    <x v="1"/>
    <s v="Fasteners"/>
    <s v="Bagged Rubber Bands"/>
    <n v="5.04"/>
  </r>
  <r>
    <n v="4079"/>
    <s v="CA-2016-100685"/>
    <x v="27"/>
    <x v="546"/>
    <d v="2016-12-21T00:00:00"/>
    <s v="Second Class"/>
    <s v="SM-20950"/>
    <s v="Suzanne McNair"/>
    <s v="Corporate"/>
    <s v="United States"/>
    <s v="Omaha"/>
    <x v="8"/>
    <n v="68104"/>
    <s v="Central"/>
    <s v="OFF-PA-10001289"/>
    <x v="1"/>
    <s v="Paper"/>
    <s v="White Computer Printout Paper by Universal"/>
    <n v="116.28"/>
  </r>
  <r>
    <n v="4080"/>
    <s v="CA-2016-165414"/>
    <x v="27"/>
    <x v="379"/>
    <d v="2016-12-24T00:00:00"/>
    <s v="First Class"/>
    <s v="LS-17245"/>
    <s v="Lynn Smith"/>
    <s v="Consumer"/>
    <s v="United States"/>
    <s v="Jacksonville"/>
    <x v="3"/>
    <n v="28540"/>
    <s v="South"/>
    <s v="TEC-PH-10002293"/>
    <x v="2"/>
    <s v="Phones"/>
    <s v="Anker 36W 4-Port USB Wall Charger Travel Power Adapter for iPhone 5s 5c 5"/>
    <n v="47.975999999999999"/>
  </r>
  <r>
    <n v="4081"/>
    <s v="CA-2017-140417"/>
    <x v="30"/>
    <x v="477"/>
    <d v="2017-09-29T00:00:00"/>
    <s v="Standard Class"/>
    <s v="KE-16420"/>
    <s v="Katrina Edelman"/>
    <s v="Corporate"/>
    <s v="United States"/>
    <s v="Tigard"/>
    <x v="21"/>
    <n v="97224"/>
    <s v="West"/>
    <s v="OFF-PA-10000380"/>
    <x v="1"/>
    <s v="Paper"/>
    <s v="REDIFORM Incoming/Outgoing Call Register, 11&quot; X 8 1/2&quot;, 100 Messages"/>
    <n v="60.048000000000002"/>
  </r>
  <r>
    <n v="4082"/>
    <s v="CA-2017-140417"/>
    <x v="30"/>
    <x v="477"/>
    <d v="2017-09-29T00:00:00"/>
    <s v="Standard Class"/>
    <s v="KE-16420"/>
    <s v="Katrina Edelman"/>
    <s v="Corporate"/>
    <s v="United States"/>
    <s v="Tigard"/>
    <x v="21"/>
    <n v="97224"/>
    <s v="West"/>
    <s v="OFF-BI-10004828"/>
    <x v="1"/>
    <s v="Binders"/>
    <s v="GBC Poly Designer Binding Covers"/>
    <n v="5.0220000000000002"/>
  </r>
  <r>
    <n v="4083"/>
    <s v="US-2018-151316"/>
    <x v="39"/>
    <x v="92"/>
    <d v="2018-06-30T00:00:00"/>
    <s v="Standard Class"/>
    <s v="MC-17635"/>
    <s v="Matthew Clasen"/>
    <s v="Corporate"/>
    <s v="United States"/>
    <s v="Decatur"/>
    <x v="10"/>
    <n v="62521"/>
    <s v="Central"/>
    <s v="OFF-BI-10004632"/>
    <x v="1"/>
    <s v="Binders"/>
    <s v="Ibico Hi-Tech Manual Binding System"/>
    <n v="182.994"/>
  </r>
  <r>
    <n v="4084"/>
    <s v="US-2018-151316"/>
    <x v="39"/>
    <x v="92"/>
    <d v="2018-06-30T00:00:00"/>
    <s v="Standard Class"/>
    <s v="MC-17635"/>
    <s v="Matthew Clasen"/>
    <s v="Corporate"/>
    <s v="United States"/>
    <s v="Decatur"/>
    <x v="10"/>
    <n v="62521"/>
    <s v="Central"/>
    <s v="OFF-PA-10000327"/>
    <x v="1"/>
    <s v="Paper"/>
    <s v="Xerox 1971"/>
    <n v="10.272"/>
  </r>
  <r>
    <n v="4085"/>
    <s v="CA-2018-163692"/>
    <x v="22"/>
    <x v="210"/>
    <d v="2018-09-09T00:00:00"/>
    <s v="First Class"/>
    <s v="Dp-13240"/>
    <s v="Dean percer"/>
    <s v="Home Office"/>
    <s v="United States"/>
    <s v="Phoenix"/>
    <x v="16"/>
    <n v="85023"/>
    <s v="West"/>
    <s v="OFF-BI-10003291"/>
    <x v="1"/>
    <s v="Binders"/>
    <s v="Wilson Jones Leather-Like Binders with DublLock Round Rings"/>
    <n v="7.8570000000000002"/>
  </r>
  <r>
    <n v="4086"/>
    <s v="CA-2017-111913"/>
    <x v="44"/>
    <x v="578"/>
    <d v="2017-08-06T00:00:00"/>
    <s v="Second Class"/>
    <s v="LC-16930"/>
    <s v="Linda Cazamias"/>
    <s v="Corporate"/>
    <s v="United States"/>
    <s v="Sacramento"/>
    <x v="1"/>
    <n v="95823"/>
    <s v="West"/>
    <s v="TEC-PH-10002275"/>
    <x v="2"/>
    <s v="Phones"/>
    <s v="Mitel 5320 IP Phone VoIP phone"/>
    <n v="302.38400000000001"/>
  </r>
  <r>
    <n v="4087"/>
    <s v="CA-2017-111913"/>
    <x v="44"/>
    <x v="578"/>
    <d v="2017-08-06T00:00:00"/>
    <s v="Second Class"/>
    <s v="LC-16930"/>
    <s v="Linda Cazamias"/>
    <s v="Corporate"/>
    <s v="United States"/>
    <s v="Sacramento"/>
    <x v="1"/>
    <n v="95823"/>
    <s v="West"/>
    <s v="OFF-BI-10003291"/>
    <x v="1"/>
    <s v="Binders"/>
    <s v="Wilson Jones Leather-Like Binders with DublLock Round Rings"/>
    <n v="20.952000000000002"/>
  </r>
  <r>
    <n v="4088"/>
    <s v="CA-2017-111913"/>
    <x v="44"/>
    <x v="578"/>
    <d v="2017-08-06T00:00:00"/>
    <s v="Second Class"/>
    <s v="LC-16930"/>
    <s v="Linda Cazamias"/>
    <s v="Corporate"/>
    <s v="United States"/>
    <s v="Sacramento"/>
    <x v="1"/>
    <n v="95823"/>
    <s v="West"/>
    <s v="OFF-BI-10000343"/>
    <x v="1"/>
    <s v="Binders"/>
    <s v="Pressboard Covers with Storage Hooks, 9 1/2&quot; x 11&quot;, Light Blue"/>
    <n v="11.784000000000001"/>
  </r>
  <r>
    <n v="4089"/>
    <s v="US-2015-156559"/>
    <x v="47"/>
    <x v="710"/>
    <d v="2015-08-26T00:00:00"/>
    <s v="Standard Class"/>
    <s v="LH-16900"/>
    <s v="Lena Hernandez"/>
    <s v="Consumer"/>
    <s v="United States"/>
    <s v="Jonesboro"/>
    <x v="36"/>
    <n v="72401"/>
    <s v="South"/>
    <s v="FUR-BO-10000711"/>
    <x v="0"/>
    <s v="Bookcases"/>
    <s v="Hon Metal Bookcases, Gray"/>
    <n v="638.82000000000005"/>
  </r>
  <r>
    <n v="4090"/>
    <s v="CA-2017-161473"/>
    <x v="48"/>
    <x v="178"/>
    <d v="2017-04-05T00:00:00"/>
    <s v="Standard Class"/>
    <s v="TB-21175"/>
    <s v="Thomas Boland"/>
    <s v="Corporate"/>
    <s v="United States"/>
    <s v="New York City"/>
    <x v="15"/>
    <n v="10035"/>
    <s v="East"/>
    <s v="OFF-LA-10001297"/>
    <x v="1"/>
    <s v="Labels"/>
    <s v="Avery 473"/>
    <n v="20.7"/>
  </r>
  <r>
    <n v="4091"/>
    <s v="CA-2017-161473"/>
    <x v="48"/>
    <x v="178"/>
    <d v="2017-04-05T00:00:00"/>
    <s v="Standard Class"/>
    <s v="TB-21175"/>
    <s v="Thomas Boland"/>
    <s v="Corporate"/>
    <s v="United States"/>
    <s v="New York City"/>
    <x v="15"/>
    <n v="10035"/>
    <s v="East"/>
    <s v="OFF-SU-10001574"/>
    <x v="1"/>
    <s v="Supplies"/>
    <s v="Acme Value Line Scissors"/>
    <n v="10.95"/>
  </r>
  <r>
    <n v="4092"/>
    <s v="CA-2017-161473"/>
    <x v="48"/>
    <x v="178"/>
    <d v="2017-04-05T00:00:00"/>
    <s v="Standard Class"/>
    <s v="TB-21175"/>
    <s v="Thomas Boland"/>
    <s v="Corporate"/>
    <s v="United States"/>
    <s v="New York City"/>
    <x v="15"/>
    <n v="10035"/>
    <s v="East"/>
    <s v="OFF-BI-10003305"/>
    <x v="1"/>
    <s v="Binders"/>
    <s v="Avery Hanging File Binders"/>
    <n v="14.352"/>
  </r>
  <r>
    <n v="4093"/>
    <s v="CA-2018-166576"/>
    <x v="7"/>
    <x v="941"/>
    <d v="2018-05-18T00:00:00"/>
    <s v="First Class"/>
    <s v="JM-15865"/>
    <s v="John Murray"/>
    <s v="Consumer"/>
    <s v="United States"/>
    <s v="Akron"/>
    <x v="24"/>
    <n v="44312"/>
    <s v="East"/>
    <s v="OFF-ST-10002574"/>
    <x v="1"/>
    <s v="Storage"/>
    <s v="SAFCO Commercial Wire Shelving, Black"/>
    <n v="221.024"/>
  </r>
  <r>
    <n v="4094"/>
    <s v="CA-2016-102491"/>
    <x v="8"/>
    <x v="252"/>
    <d v="2016-08-28T00:00:00"/>
    <s v="Standard Class"/>
    <s v="KW-16435"/>
    <s v="Katrina Willman"/>
    <s v="Consumer"/>
    <s v="United States"/>
    <s v="Florence"/>
    <x v="0"/>
    <n v="41042"/>
    <s v="South"/>
    <s v="TEC-MA-10000864"/>
    <x v="2"/>
    <s v="Machines"/>
    <s v="Cisco 9971 IP Video Phone Charcoal"/>
    <n v="3080"/>
  </r>
  <r>
    <n v="4095"/>
    <s v="CA-2016-102491"/>
    <x v="8"/>
    <x v="252"/>
    <d v="2016-08-28T00:00:00"/>
    <s v="Standard Class"/>
    <s v="KW-16435"/>
    <s v="Katrina Willman"/>
    <s v="Consumer"/>
    <s v="United States"/>
    <s v="Florence"/>
    <x v="0"/>
    <n v="41042"/>
    <s v="South"/>
    <s v="TEC-AC-10003289"/>
    <x v="2"/>
    <s v="Accessories"/>
    <s v="Anker Ultra-Slim Mini Bluetooth 3.0 Wireless Keyboard"/>
    <n v="79.959999999999994"/>
  </r>
  <r>
    <n v="4096"/>
    <s v="CA-2016-102491"/>
    <x v="8"/>
    <x v="252"/>
    <d v="2016-08-28T00:00:00"/>
    <s v="Standard Class"/>
    <s v="KW-16435"/>
    <s v="Katrina Willman"/>
    <s v="Consumer"/>
    <s v="United States"/>
    <s v="Florence"/>
    <x v="0"/>
    <n v="41042"/>
    <s v="South"/>
    <s v="TEC-PH-10001619"/>
    <x v="2"/>
    <s v="Phones"/>
    <s v="LG G3"/>
    <n v="587.97"/>
  </r>
  <r>
    <n v="4097"/>
    <s v="CA-2015-116904"/>
    <x v="30"/>
    <x v="865"/>
    <d v="2015-09-28T00:00:00"/>
    <s v="Standard Class"/>
    <s v="SC-20095"/>
    <s v="Sanjit Chand"/>
    <s v="Consumer"/>
    <s v="United States"/>
    <s v="Minneapolis"/>
    <x v="11"/>
    <n v="55407"/>
    <s v="Central"/>
    <s v="OFF-PA-10004888"/>
    <x v="1"/>
    <s v="Paper"/>
    <s v="Xerox 217"/>
    <n v="32.4"/>
  </r>
  <r>
    <n v="4098"/>
    <s v="CA-2015-116904"/>
    <x v="30"/>
    <x v="865"/>
    <d v="2015-09-28T00:00:00"/>
    <s v="Standard Class"/>
    <s v="SC-20095"/>
    <s v="Sanjit Chand"/>
    <s v="Consumer"/>
    <s v="United States"/>
    <s v="Minneapolis"/>
    <x v="11"/>
    <n v="55407"/>
    <s v="Central"/>
    <s v="OFF-ST-10000736"/>
    <x v="1"/>
    <s v="Storage"/>
    <s v="Carina Double Wide Media Storage Towers in Natural &amp; Black"/>
    <n v="404.9"/>
  </r>
  <r>
    <n v="4099"/>
    <s v="CA-2015-116904"/>
    <x v="30"/>
    <x v="865"/>
    <d v="2015-09-28T00:00:00"/>
    <s v="Standard Class"/>
    <s v="SC-20095"/>
    <s v="Sanjit Chand"/>
    <s v="Consumer"/>
    <s v="United States"/>
    <s v="Minneapolis"/>
    <x v="11"/>
    <n v="55407"/>
    <s v="Central"/>
    <s v="OFF-BI-10001120"/>
    <x v="1"/>
    <s v="Binders"/>
    <s v="Ibico EPK-21 Electric Binding System"/>
    <n v="9449.9500000000007"/>
  </r>
  <r>
    <n v="4100"/>
    <s v="CA-2015-116904"/>
    <x v="30"/>
    <x v="865"/>
    <d v="2015-09-28T00:00:00"/>
    <s v="Standard Class"/>
    <s v="SC-20095"/>
    <s v="Sanjit Chand"/>
    <s v="Consumer"/>
    <s v="United States"/>
    <s v="Minneapolis"/>
    <x v="11"/>
    <n v="55407"/>
    <s v="Central"/>
    <s v="OFF-BI-10000301"/>
    <x v="1"/>
    <s v="Binders"/>
    <s v="GBC Instant Report Kit"/>
    <n v="12.94"/>
  </r>
  <r>
    <n v="4101"/>
    <s v="US-2018-102288"/>
    <x v="17"/>
    <x v="249"/>
    <d v="2018-06-23T00:00:00"/>
    <s v="Standard Class"/>
    <s v="ZC-21910"/>
    <s v="Zuschuss Carroll"/>
    <s v="Consumer"/>
    <s v="United States"/>
    <s v="Houston"/>
    <x v="5"/>
    <n v="77095"/>
    <s v="Central"/>
    <s v="OFF-AP-10004655"/>
    <x v="1"/>
    <s v="Appliances"/>
    <s v="Holmes Visible Mist Ultrasonic Humidifier with 2.3-Gallon Output per Day, Replacement Filter"/>
    <n v="2.2639999999999998"/>
  </r>
  <r>
    <n v="4102"/>
    <s v="US-2018-102288"/>
    <x v="17"/>
    <x v="249"/>
    <d v="2018-06-23T00:00:00"/>
    <s v="Standard Class"/>
    <s v="ZC-21910"/>
    <s v="Zuschuss Carroll"/>
    <s v="Consumer"/>
    <s v="United States"/>
    <s v="Houston"/>
    <x v="5"/>
    <n v="77095"/>
    <s v="Central"/>
    <s v="OFF-AP-10002906"/>
    <x v="1"/>
    <s v="Appliances"/>
    <s v="Hoover Replacement Belt for Commercial Guardsman Heavy-Duty Upright Vacuum"/>
    <n v="0.44400000000000001"/>
  </r>
  <r>
    <n v="4103"/>
    <s v="US-2018-102288"/>
    <x v="17"/>
    <x v="249"/>
    <d v="2018-06-23T00:00:00"/>
    <s v="Standard Class"/>
    <s v="ZC-21910"/>
    <s v="Zuschuss Carroll"/>
    <s v="Consumer"/>
    <s v="United States"/>
    <s v="Houston"/>
    <x v="5"/>
    <n v="77095"/>
    <s v="Central"/>
    <s v="OFF-PA-10000740"/>
    <x v="1"/>
    <s v="Paper"/>
    <s v="Xerox 1982"/>
    <n v="146.17599999999999"/>
  </r>
  <r>
    <n v="4104"/>
    <s v="CA-2018-137456"/>
    <x v="33"/>
    <x v="202"/>
    <d v="2018-12-21T00:00:00"/>
    <s v="Same Day"/>
    <s v="RB-19465"/>
    <s v="Rick Bensley"/>
    <s v="Home Office"/>
    <s v="United States"/>
    <s v="Fremont"/>
    <x v="8"/>
    <n v="68025"/>
    <s v="Central"/>
    <s v="FUR-FU-10001940"/>
    <x v="0"/>
    <s v="Furnishings"/>
    <s v="Staple-based wall hangings"/>
    <n v="15.92"/>
  </r>
  <r>
    <n v="4105"/>
    <s v="US-2018-155999"/>
    <x v="36"/>
    <x v="783"/>
    <d v="2018-08-13T00:00:00"/>
    <s v="Standard Class"/>
    <s v="JK-15370"/>
    <s v="Jay Kimmel"/>
    <s v="Consumer"/>
    <s v="United States"/>
    <s v="San Diego"/>
    <x v="1"/>
    <n v="92105"/>
    <s v="West"/>
    <s v="TEC-PH-10000439"/>
    <x v="2"/>
    <s v="Phones"/>
    <s v="GE DSL Phone Line Filter"/>
    <n v="159.96"/>
  </r>
  <r>
    <n v="4106"/>
    <s v="US-2018-155999"/>
    <x v="36"/>
    <x v="783"/>
    <d v="2018-08-13T00:00:00"/>
    <s v="Standard Class"/>
    <s v="JK-15370"/>
    <s v="Jay Kimmel"/>
    <s v="Consumer"/>
    <s v="United States"/>
    <s v="San Diego"/>
    <x v="1"/>
    <n v="92105"/>
    <s v="West"/>
    <s v="OFF-BI-10000404"/>
    <x v="1"/>
    <s v="Binders"/>
    <s v="Avery Printable Repositionable Plastic Tabs"/>
    <n v="13.76"/>
  </r>
  <r>
    <n v="4107"/>
    <s v="US-2017-148334"/>
    <x v="47"/>
    <x v="250"/>
    <d v="2017-08-26T00:00:00"/>
    <s v="Standard Class"/>
    <s v="DD-13570"/>
    <s v="Dorothy Dickinson"/>
    <s v="Consumer"/>
    <s v="United States"/>
    <s v="Houston"/>
    <x v="5"/>
    <n v="77041"/>
    <s v="Central"/>
    <s v="OFF-BI-10003676"/>
    <x v="1"/>
    <s v="Binders"/>
    <s v="GBC Standard Recycled Report Covers, Clear Plastic Sheets"/>
    <n v="4.3120000000000003"/>
  </r>
  <r>
    <n v="4108"/>
    <s v="CA-2016-105599"/>
    <x v="14"/>
    <x v="67"/>
    <d v="2016-09-07T00:00:00"/>
    <s v="Same Day"/>
    <s v="MC-17275"/>
    <s v="Marc Crier"/>
    <s v="Consumer"/>
    <s v="United States"/>
    <s v="New York City"/>
    <x v="15"/>
    <n v="10011"/>
    <s v="East"/>
    <s v="OFF-ST-10002486"/>
    <x v="1"/>
    <s v="Storage"/>
    <s v="Eldon Shelf Savers Cubes and Bins"/>
    <n v="13.96"/>
  </r>
  <r>
    <n v="4109"/>
    <s v="CA-2016-105599"/>
    <x v="14"/>
    <x v="67"/>
    <d v="2016-09-07T00:00:00"/>
    <s v="Same Day"/>
    <s v="MC-17275"/>
    <s v="Marc Crier"/>
    <s v="Consumer"/>
    <s v="United States"/>
    <s v="New York City"/>
    <x v="15"/>
    <n v="10011"/>
    <s v="East"/>
    <s v="FUR-TA-10003837"/>
    <x v="0"/>
    <s v="Tables"/>
    <s v="Anderson Hickey Conga Table Tops &amp; Accessories"/>
    <n v="27.414000000000001"/>
  </r>
  <r>
    <n v="4110"/>
    <s v="CA-2016-153717"/>
    <x v="13"/>
    <x v="707"/>
    <d v="2017-01-01T00:00:00"/>
    <s v="Standard Class"/>
    <s v="DL-13495"/>
    <s v="Dionis Lloyd"/>
    <s v="Corporate"/>
    <s v="United States"/>
    <s v="Detroit"/>
    <x v="12"/>
    <n v="48227"/>
    <s v="Central"/>
    <s v="TEC-PH-10002923"/>
    <x v="2"/>
    <s v="Phones"/>
    <s v="Logitech B530 USBÂ HeadsetÂ -Â headsetÂ - Full size, Binaural"/>
    <n v="73.98"/>
  </r>
  <r>
    <n v="4111"/>
    <s v="CA-2016-153717"/>
    <x v="13"/>
    <x v="707"/>
    <d v="2017-01-01T00:00:00"/>
    <s v="Standard Class"/>
    <s v="DL-13495"/>
    <s v="Dionis Lloyd"/>
    <s v="Corporate"/>
    <s v="United States"/>
    <s v="Detroit"/>
    <x v="12"/>
    <n v="48227"/>
    <s v="Central"/>
    <s v="FUR-BO-10004360"/>
    <x v="0"/>
    <s v="Bookcases"/>
    <s v="Rush Hierlooms Collection Rich Wood Bookcases"/>
    <n v="160.97999999999999"/>
  </r>
  <r>
    <n v="4112"/>
    <s v="CA-2016-153717"/>
    <x v="13"/>
    <x v="707"/>
    <d v="2017-01-01T00:00:00"/>
    <s v="Standard Class"/>
    <s v="DL-13495"/>
    <s v="Dionis Lloyd"/>
    <s v="Corporate"/>
    <s v="United States"/>
    <s v="Detroit"/>
    <x v="12"/>
    <n v="48227"/>
    <s v="Central"/>
    <s v="OFF-PA-10002160"/>
    <x v="1"/>
    <s v="Paper"/>
    <s v="Xerox 1978"/>
    <n v="17.34"/>
  </r>
  <r>
    <n v="4113"/>
    <s v="CA-2016-153717"/>
    <x v="13"/>
    <x v="707"/>
    <d v="2017-01-01T00:00:00"/>
    <s v="Standard Class"/>
    <s v="DL-13495"/>
    <s v="Dionis Lloyd"/>
    <s v="Corporate"/>
    <s v="United States"/>
    <s v="Detroit"/>
    <x v="12"/>
    <n v="48227"/>
    <s v="Central"/>
    <s v="OFF-AR-10002375"/>
    <x v="1"/>
    <s v="Art"/>
    <s v="Newell 351"/>
    <n v="3.28"/>
  </r>
  <r>
    <n v="4114"/>
    <s v="CA-2016-116687"/>
    <x v="35"/>
    <x v="942"/>
    <d v="2016-05-07T00:00:00"/>
    <s v="Standard Class"/>
    <s v="NC-18625"/>
    <s v="Noah Childs"/>
    <s v="Corporate"/>
    <s v="United States"/>
    <s v="Houston"/>
    <x v="5"/>
    <n v="77095"/>
    <s v="Central"/>
    <s v="OFF-LA-10000443"/>
    <x v="1"/>
    <s v="Labels"/>
    <s v="Avery 501"/>
    <n v="8.8559999999999999"/>
  </r>
  <r>
    <n v="4115"/>
    <s v="CA-2016-116687"/>
    <x v="35"/>
    <x v="942"/>
    <d v="2016-05-07T00:00:00"/>
    <s v="Standard Class"/>
    <s v="NC-18625"/>
    <s v="Noah Childs"/>
    <s v="Corporate"/>
    <s v="United States"/>
    <s v="Houston"/>
    <x v="5"/>
    <n v="77095"/>
    <s v="Central"/>
    <s v="TEC-PH-10001750"/>
    <x v="2"/>
    <s v="Phones"/>
    <s v="Samsung Rugby III"/>
    <n v="158.376"/>
  </r>
  <r>
    <n v="4116"/>
    <s v="CA-2017-163573"/>
    <x v="26"/>
    <x v="390"/>
    <d v="2017-11-27T00:00:00"/>
    <s v="First Class"/>
    <s v="AC-10450"/>
    <s v="Amy Cox"/>
    <s v="Consumer"/>
    <s v="United States"/>
    <s v="Seattle"/>
    <x v="4"/>
    <n v="98105"/>
    <s v="West"/>
    <s v="OFF-BI-10004632"/>
    <x v="1"/>
    <s v="Binders"/>
    <s v="Ibico Hi-Tech Manual Binding System"/>
    <n v="1219.96"/>
  </r>
  <r>
    <n v="4117"/>
    <s v="CA-2016-153416"/>
    <x v="5"/>
    <x v="27"/>
    <d v="2016-11-29T00:00:00"/>
    <s v="Standard Class"/>
    <s v="TS-21340"/>
    <s v="Toby Swindell"/>
    <s v="Consumer"/>
    <s v="United States"/>
    <s v="Los Angeles"/>
    <x v="1"/>
    <n v="90036"/>
    <s v="West"/>
    <s v="OFF-BI-10002813"/>
    <x v="1"/>
    <s v="Binders"/>
    <s v="Avery Reinforcements for Hole-Punch Pages"/>
    <n v="3.1680000000000001"/>
  </r>
  <r>
    <n v="4118"/>
    <s v="CA-2016-153416"/>
    <x v="5"/>
    <x v="27"/>
    <d v="2016-11-29T00:00:00"/>
    <s v="Standard Class"/>
    <s v="TS-21340"/>
    <s v="Toby Swindell"/>
    <s v="Consumer"/>
    <s v="United States"/>
    <s v="Los Angeles"/>
    <x v="1"/>
    <n v="90036"/>
    <s v="West"/>
    <s v="OFF-PA-10002005"/>
    <x v="1"/>
    <s v="Paper"/>
    <s v="Xerox 225"/>
    <n v="19.440000000000001"/>
  </r>
  <r>
    <n v="4119"/>
    <s v="CA-2016-153416"/>
    <x v="5"/>
    <x v="27"/>
    <d v="2016-11-29T00:00:00"/>
    <s v="Standard Class"/>
    <s v="TS-21340"/>
    <s v="Toby Swindell"/>
    <s v="Consumer"/>
    <s v="United States"/>
    <s v="Los Angeles"/>
    <x v="1"/>
    <n v="90036"/>
    <s v="West"/>
    <s v="OFF-ST-10000060"/>
    <x v="1"/>
    <s v="Storage"/>
    <s v="Fellowes Bankers Box Staxonsteel Drawer File/Stacking System"/>
    <n v="454.86"/>
  </r>
  <r>
    <n v="4120"/>
    <s v="CA-2016-153416"/>
    <x v="5"/>
    <x v="27"/>
    <d v="2016-11-29T00:00:00"/>
    <s v="Standard Class"/>
    <s v="TS-21340"/>
    <s v="Toby Swindell"/>
    <s v="Consumer"/>
    <s v="United States"/>
    <s v="Los Angeles"/>
    <x v="1"/>
    <n v="90036"/>
    <s v="West"/>
    <s v="OFF-BI-10002706"/>
    <x v="1"/>
    <s v="Binders"/>
    <s v="Avery Premier Heavy-Duty Binder with Round Locking Rings"/>
    <n v="91.391999999999996"/>
  </r>
  <r>
    <n v="4121"/>
    <s v="CA-2018-117394"/>
    <x v="22"/>
    <x v="507"/>
    <d v="2018-09-10T00:00:00"/>
    <s v="Standard Class"/>
    <s v="MM-17920"/>
    <s v="Michael Moore"/>
    <s v="Consumer"/>
    <s v="United States"/>
    <s v="Philadelphia"/>
    <x v="9"/>
    <n v="19120"/>
    <s v="East"/>
    <s v="TEC-AC-10000199"/>
    <x v="2"/>
    <s v="Accessories"/>
    <s v="Kingston Digital DataTraveler 8GB USB 2.0"/>
    <n v="19.04"/>
  </r>
  <r>
    <n v="4122"/>
    <s v="CA-2018-133823"/>
    <x v="35"/>
    <x v="943"/>
    <d v="2018-05-12T00:00:00"/>
    <s v="Same Day"/>
    <s v="LP-17080"/>
    <s v="Liz Pelletier"/>
    <s v="Consumer"/>
    <s v="United States"/>
    <s v="Seattle"/>
    <x v="4"/>
    <n v="98103"/>
    <s v="West"/>
    <s v="OFF-PA-10002870"/>
    <x v="1"/>
    <s v="Paper"/>
    <s v="Ampad Phone Message Book, Recycled, 400 Message Capacity, 5 Â¾â€ x 11â€"/>
    <n v="37.44"/>
  </r>
  <r>
    <n v="4123"/>
    <s v="CA-2018-133823"/>
    <x v="35"/>
    <x v="943"/>
    <d v="2018-05-12T00:00:00"/>
    <s v="Same Day"/>
    <s v="LP-17080"/>
    <s v="Liz Pelletier"/>
    <s v="Consumer"/>
    <s v="United States"/>
    <s v="Seattle"/>
    <x v="4"/>
    <n v="98103"/>
    <s v="West"/>
    <s v="OFF-LA-10004545"/>
    <x v="1"/>
    <s v="Labels"/>
    <s v="Avery 50"/>
    <n v="37.590000000000003"/>
  </r>
  <r>
    <n v="4124"/>
    <s v="CA-2018-133823"/>
    <x v="35"/>
    <x v="943"/>
    <d v="2018-05-12T00:00:00"/>
    <s v="Same Day"/>
    <s v="LP-17080"/>
    <s v="Liz Pelletier"/>
    <s v="Consumer"/>
    <s v="United States"/>
    <s v="Seattle"/>
    <x v="4"/>
    <n v="98103"/>
    <s v="West"/>
    <s v="OFF-BI-10000962"/>
    <x v="1"/>
    <s v="Binders"/>
    <s v="Acco Flexible ACCOHIDE Square Ring Data Binder, Dark Blue, 11 1/2&quot; X 14&quot; 7/8&quot;"/>
    <n v="26.032"/>
  </r>
  <r>
    <n v="4125"/>
    <s v="CA-2015-127523"/>
    <x v="7"/>
    <x v="218"/>
    <d v="2015-05-18T00:00:00"/>
    <s v="Standard Class"/>
    <s v="BG-11695"/>
    <s v="Brooke Gillingham"/>
    <s v="Corporate"/>
    <s v="United States"/>
    <s v="Watertown"/>
    <x v="15"/>
    <n v="13601"/>
    <s v="East"/>
    <s v="OFF-AP-10004249"/>
    <x v="1"/>
    <s v="Appliances"/>
    <s v="Staple holder"/>
    <n v="35.909999999999997"/>
  </r>
  <r>
    <n v="4126"/>
    <s v="CA-2018-123239"/>
    <x v="46"/>
    <x v="944"/>
    <d v="2018-07-31T00:00:00"/>
    <s v="Second Class"/>
    <s v="MG-18145"/>
    <s v="Mike Gockenbach"/>
    <s v="Consumer"/>
    <s v="United States"/>
    <s v="Jacksonville"/>
    <x v="2"/>
    <n v="32216"/>
    <s v="South"/>
    <s v="FUR-FU-10001602"/>
    <x v="0"/>
    <s v="Furnishings"/>
    <s v="Eldon Delta Triangular Chair Mat, 52&quot; x 58&quot;, Clear"/>
    <n v="91.031999999999996"/>
  </r>
  <r>
    <n v="4127"/>
    <s v="CA-2018-156769"/>
    <x v="35"/>
    <x v="636"/>
    <d v="2018-05-09T00:00:00"/>
    <s v="First Class"/>
    <s v="GZ-14470"/>
    <s v="Gary Zandusky"/>
    <s v="Consumer"/>
    <s v="United States"/>
    <s v="Arlington"/>
    <x v="17"/>
    <n v="22204"/>
    <s v="South"/>
    <s v="OFF-AR-10003179"/>
    <x v="1"/>
    <s v="Art"/>
    <s v="Dixon Ticonderoga Core-Lock Colored Pencils"/>
    <n v="54.66"/>
  </r>
  <r>
    <n v="4128"/>
    <s v="CA-2015-127299"/>
    <x v="12"/>
    <x v="111"/>
    <d v="2015-09-24T00:00:00"/>
    <s v="Standard Class"/>
    <s v="JL-15835"/>
    <s v="John Lee"/>
    <s v="Consumer"/>
    <s v="United States"/>
    <s v="Charlotte"/>
    <x v="3"/>
    <n v="28205"/>
    <s v="South"/>
    <s v="OFF-ST-10003722"/>
    <x v="1"/>
    <s v="Storage"/>
    <s v="Project Tote Personal File"/>
    <n v="67.343999999999994"/>
  </r>
  <r>
    <n v="4129"/>
    <s v="CA-2015-127299"/>
    <x v="12"/>
    <x v="111"/>
    <d v="2015-09-24T00:00:00"/>
    <s v="Standard Class"/>
    <s v="JL-15835"/>
    <s v="John Lee"/>
    <s v="Consumer"/>
    <s v="United States"/>
    <s v="Charlotte"/>
    <x v="3"/>
    <n v="28205"/>
    <s v="South"/>
    <s v="TEC-MA-10001127"/>
    <x v="2"/>
    <s v="Machines"/>
    <s v="HP Designjet T520 Inkjet Large Format Printer - 24&quot; Color"/>
    <n v="2624.9850000000001"/>
  </r>
  <r>
    <n v="4130"/>
    <s v="CA-2016-121272"/>
    <x v="24"/>
    <x v="368"/>
    <d v="2016-04-04T00:00:00"/>
    <s v="Standard Class"/>
    <s v="DO-13435"/>
    <s v="Denny Ordway"/>
    <s v="Consumer"/>
    <s v="United States"/>
    <s v="Seattle"/>
    <x v="4"/>
    <n v="98103"/>
    <s v="West"/>
    <s v="OFF-AP-10001947"/>
    <x v="1"/>
    <s v="Appliances"/>
    <s v="Acco 6 Outlet Guardian Premium Plus Surge Suppressor"/>
    <n v="73.28"/>
  </r>
  <r>
    <n v="4131"/>
    <s v="CA-2015-115336"/>
    <x v="26"/>
    <x v="728"/>
    <d v="2015-11-25T00:00:00"/>
    <s v="Standard Class"/>
    <s v="AB-10600"/>
    <s v="Ann Blume"/>
    <s v="Corporate"/>
    <s v="United States"/>
    <s v="Chicago"/>
    <x v="10"/>
    <n v="60623"/>
    <s v="Central"/>
    <s v="OFF-BI-10001107"/>
    <x v="1"/>
    <s v="Binders"/>
    <s v="GBC White Gloss Covers, Plain Front"/>
    <n v="14.48"/>
  </r>
  <r>
    <n v="4132"/>
    <s v="CA-2016-111703"/>
    <x v="38"/>
    <x v="740"/>
    <d v="2016-07-09T00:00:00"/>
    <s v="Standard Class"/>
    <s v="KB-16315"/>
    <s v="Karl Braun"/>
    <s v="Consumer"/>
    <s v="United States"/>
    <s v="Hollywood"/>
    <x v="2"/>
    <n v="33021"/>
    <s v="South"/>
    <s v="OFF-PA-10000349"/>
    <x v="1"/>
    <s v="Paper"/>
    <s v="Easy-staple paper"/>
    <n v="11.952"/>
  </r>
  <r>
    <n v="4133"/>
    <s v="CA-2016-111703"/>
    <x v="38"/>
    <x v="740"/>
    <d v="2016-07-09T00:00:00"/>
    <s v="Standard Class"/>
    <s v="KB-16315"/>
    <s v="Karl Braun"/>
    <s v="Consumer"/>
    <s v="United States"/>
    <s v="Hollywood"/>
    <x v="2"/>
    <n v="33021"/>
    <s v="South"/>
    <s v="OFF-PA-10003349"/>
    <x v="1"/>
    <s v="Paper"/>
    <s v="Xerox 1957"/>
    <n v="15.552"/>
  </r>
  <r>
    <n v="4134"/>
    <s v="CA-2015-128839"/>
    <x v="14"/>
    <x v="78"/>
    <d v="2015-09-13T00:00:00"/>
    <s v="Standard Class"/>
    <s v="TT-21070"/>
    <s v="Ted Trevino"/>
    <s v="Consumer"/>
    <s v="United States"/>
    <s v="Chesapeake"/>
    <x v="17"/>
    <n v="23320"/>
    <s v="South"/>
    <s v="OFF-FA-10002280"/>
    <x v="1"/>
    <s v="Fasteners"/>
    <s v="Advantus Plastic Paper Clips"/>
    <n v="45"/>
  </r>
  <r>
    <n v="4135"/>
    <s v="CA-2015-128839"/>
    <x v="14"/>
    <x v="78"/>
    <d v="2015-09-13T00:00:00"/>
    <s v="Standard Class"/>
    <s v="TT-21070"/>
    <s v="Ted Trevino"/>
    <s v="Consumer"/>
    <s v="United States"/>
    <s v="Chesapeake"/>
    <x v="17"/>
    <n v="23320"/>
    <s v="South"/>
    <s v="TEC-MA-10000029"/>
    <x v="2"/>
    <s v="Machines"/>
    <s v="Epson WorkForce WF-2530 All-in-One Printer, Copier Scanner"/>
    <n v="209.97"/>
  </r>
  <r>
    <n v="4136"/>
    <s v="CA-2018-105914"/>
    <x v="10"/>
    <x v="280"/>
    <d v="2018-10-08T00:00:00"/>
    <s v="Standard Class"/>
    <s v="PV-18985"/>
    <s v="Paul Van Hugh"/>
    <s v="Home Office"/>
    <s v="United States"/>
    <s v="Los Angeles"/>
    <x v="1"/>
    <n v="90036"/>
    <s v="West"/>
    <s v="OFF-BI-10002854"/>
    <x v="1"/>
    <s v="Binders"/>
    <s v="Performers Binder/Pad Holder, Black"/>
    <n v="112.12"/>
  </r>
  <r>
    <n v="4137"/>
    <s v="CA-2018-105914"/>
    <x v="10"/>
    <x v="280"/>
    <d v="2018-10-08T00:00:00"/>
    <s v="Standard Class"/>
    <s v="PV-18985"/>
    <s v="Paul Van Hugh"/>
    <s v="Home Office"/>
    <s v="United States"/>
    <s v="Los Angeles"/>
    <x v="1"/>
    <n v="90036"/>
    <s v="West"/>
    <s v="OFF-ST-10003716"/>
    <x v="1"/>
    <s v="Storage"/>
    <s v="Tennsco Double-Tier Lockers"/>
    <n v="1575.14"/>
  </r>
  <r>
    <n v="4138"/>
    <s v="CA-2018-110926"/>
    <x v="26"/>
    <x v="123"/>
    <d v="2018-11-23T00:00:00"/>
    <s v="Standard Class"/>
    <s v="DD-13570"/>
    <s v="Dorothy Dickinson"/>
    <s v="Consumer"/>
    <s v="United States"/>
    <s v="Alexandria"/>
    <x v="17"/>
    <n v="22304"/>
    <s v="South"/>
    <s v="OFF-FA-10000624"/>
    <x v="1"/>
    <s v="Fasteners"/>
    <s v="OIC Binder Clips"/>
    <n v="25.06"/>
  </r>
  <r>
    <n v="4139"/>
    <s v="CA-2017-117226"/>
    <x v="27"/>
    <x v="945"/>
    <d v="2018-01-01T00:00:00"/>
    <s v="First Class"/>
    <s v="KD-16495"/>
    <s v="Keith Dawkins"/>
    <s v="Corporate"/>
    <s v="United States"/>
    <s v="Deer Park"/>
    <x v="5"/>
    <n v="77536"/>
    <s v="Central"/>
    <s v="OFF-BI-10004654"/>
    <x v="1"/>
    <s v="Binders"/>
    <s v="Avery Binding System Hidden Tab Executive Style Index Sets"/>
    <n v="6.9240000000000004"/>
  </r>
  <r>
    <n v="4140"/>
    <s v="CA-2018-127313"/>
    <x v="5"/>
    <x v="96"/>
    <d v="2018-12-04T00:00:00"/>
    <s v="First Class"/>
    <s v="RA-19285"/>
    <s v="Ralph Arnett"/>
    <s v="Consumer"/>
    <s v="United States"/>
    <s v="Philadelphia"/>
    <x v="9"/>
    <n v="19120"/>
    <s v="East"/>
    <s v="OFF-ST-10001228"/>
    <x v="1"/>
    <s v="Storage"/>
    <s v="Personal File Boxes with Fold-Down Carry Handle"/>
    <n v="37.392000000000003"/>
  </r>
  <r>
    <n v="4141"/>
    <s v="CA-2018-127313"/>
    <x v="5"/>
    <x v="96"/>
    <d v="2018-12-04T00:00:00"/>
    <s v="First Class"/>
    <s v="RA-19285"/>
    <s v="Ralph Arnett"/>
    <s v="Consumer"/>
    <s v="United States"/>
    <s v="Philadelphia"/>
    <x v="9"/>
    <n v="19120"/>
    <s v="East"/>
    <s v="FUR-FU-10003798"/>
    <x v="0"/>
    <s v="Furnishings"/>
    <s v="Ultra Door Kickplate, 8&quot;H x 34&quot;W"/>
    <n v="79.12"/>
  </r>
  <r>
    <n v="4142"/>
    <s v="CA-2017-136287"/>
    <x v="1"/>
    <x v="900"/>
    <d v="2017-06-17T00:00:00"/>
    <s v="Standard Class"/>
    <s v="SS-20590"/>
    <s v="Sonia Sunley"/>
    <s v="Consumer"/>
    <s v="United States"/>
    <s v="Wichita"/>
    <x v="41"/>
    <n v="67212"/>
    <s v="Central"/>
    <s v="OFF-LA-10003148"/>
    <x v="1"/>
    <s v="Labels"/>
    <s v="Avery 51"/>
    <n v="18.899999999999999"/>
  </r>
  <r>
    <n v="4143"/>
    <s v="US-2015-107699"/>
    <x v="49"/>
    <x v="946"/>
    <d v="2015-05-23T00:00:00"/>
    <s v="Standard Class"/>
    <s v="JH-15820"/>
    <s v="John Huston"/>
    <s v="Consumer"/>
    <s v="United States"/>
    <s v="Midland"/>
    <x v="12"/>
    <n v="48640"/>
    <s v="Central"/>
    <s v="OFF-BI-10001249"/>
    <x v="1"/>
    <s v="Binders"/>
    <s v="Avery Heavy-Duty EZD View Binder with Locking Rings"/>
    <n v="57.42"/>
  </r>
  <r>
    <n v="4144"/>
    <s v="CA-2018-112725"/>
    <x v="31"/>
    <x v="289"/>
    <d v="2018-02-06T00:00:00"/>
    <s v="Standard Class"/>
    <s v="EH-14125"/>
    <s v="Eugene Hildebrand"/>
    <s v="Home Office"/>
    <s v="United States"/>
    <s v="San Francisco"/>
    <x v="1"/>
    <n v="94110"/>
    <s v="West"/>
    <s v="OFF-AR-10003759"/>
    <x v="1"/>
    <s v="Art"/>
    <s v="Crayola Anti Dust Chalk, 12/Pack"/>
    <n v="12.74"/>
  </r>
  <r>
    <n v="4145"/>
    <s v="CA-2018-112725"/>
    <x v="31"/>
    <x v="289"/>
    <d v="2018-02-06T00:00:00"/>
    <s v="Standard Class"/>
    <s v="EH-14125"/>
    <s v="Eugene Hildebrand"/>
    <s v="Home Office"/>
    <s v="United States"/>
    <s v="San Francisco"/>
    <x v="1"/>
    <n v="94110"/>
    <s v="West"/>
    <s v="OFF-AR-10001227"/>
    <x v="1"/>
    <s v="Art"/>
    <s v="Newell 338"/>
    <n v="8.82"/>
  </r>
  <r>
    <n v="4146"/>
    <s v="CA-2018-112725"/>
    <x v="31"/>
    <x v="289"/>
    <d v="2018-02-06T00:00:00"/>
    <s v="Standard Class"/>
    <s v="EH-14125"/>
    <s v="Eugene Hildebrand"/>
    <s v="Home Office"/>
    <s v="United States"/>
    <s v="San Francisco"/>
    <x v="1"/>
    <n v="94110"/>
    <s v="West"/>
    <s v="FUR-CH-10000863"/>
    <x v="0"/>
    <s v="Chairs"/>
    <s v="Novimex Swivel Fabric Task Chair"/>
    <n v="120.78400000000001"/>
  </r>
  <r>
    <n v="4147"/>
    <s v="CA-2016-136196"/>
    <x v="4"/>
    <x v="109"/>
    <d v="2016-12-04T00:00:00"/>
    <s v="Standard Class"/>
    <s v="TP-21415"/>
    <s v="Tom Prescott"/>
    <s v="Consumer"/>
    <s v="United States"/>
    <s v="Freeport"/>
    <x v="15"/>
    <n v="11520"/>
    <s v="East"/>
    <s v="FUR-FU-10004017"/>
    <x v="0"/>
    <s v="Furnishings"/>
    <s v="Tenex Contemporary Contur Chairmats for Low and Medium Pile Carpet, Computer, 39&quot; x 49&quot;"/>
    <n v="322.58999999999997"/>
  </r>
  <r>
    <n v="4148"/>
    <s v="CA-2018-106068"/>
    <x v="16"/>
    <x v="436"/>
    <d v="2018-10-28T00:00:00"/>
    <s v="Standard Class"/>
    <s v="RB-19330"/>
    <s v="Randy Bradley"/>
    <s v="Consumer"/>
    <s v="United States"/>
    <s v="Austin"/>
    <x v="5"/>
    <n v="78745"/>
    <s v="Central"/>
    <s v="OFF-BI-10000962"/>
    <x v="1"/>
    <s v="Binders"/>
    <s v="Acco Flexible ACCOHIDE Square Ring Data Binder, Dark Blue, 11 1/2&quot; X 14&quot; 7/8&quot;"/>
    <n v="9.7620000000000005"/>
  </r>
  <r>
    <n v="4149"/>
    <s v="CA-2018-106068"/>
    <x v="16"/>
    <x v="436"/>
    <d v="2018-10-28T00:00:00"/>
    <s v="Standard Class"/>
    <s v="RB-19330"/>
    <s v="Randy Bradley"/>
    <s v="Consumer"/>
    <s v="United States"/>
    <s v="Austin"/>
    <x v="5"/>
    <n v="78745"/>
    <s v="Central"/>
    <s v="OFF-ST-10004507"/>
    <x v="1"/>
    <s v="Storage"/>
    <s v="Advantus Rolling Storage Box"/>
    <n v="13.72"/>
  </r>
  <r>
    <n v="4150"/>
    <s v="CA-2018-106068"/>
    <x v="16"/>
    <x v="436"/>
    <d v="2018-10-28T00:00:00"/>
    <s v="Standard Class"/>
    <s v="RB-19330"/>
    <s v="Randy Bradley"/>
    <s v="Consumer"/>
    <s v="United States"/>
    <s v="Austin"/>
    <x v="5"/>
    <n v="78745"/>
    <s v="Central"/>
    <s v="TEC-AC-10002942"/>
    <x v="2"/>
    <s v="Accessories"/>
    <s v="WD My Passport Ultra 1TB Portable External Hard Drive"/>
    <n v="55.2"/>
  </r>
  <r>
    <n v="4151"/>
    <s v="CA-2018-106068"/>
    <x v="16"/>
    <x v="436"/>
    <d v="2018-10-28T00:00:00"/>
    <s v="Standard Class"/>
    <s v="RB-19330"/>
    <s v="Randy Bradley"/>
    <s v="Consumer"/>
    <s v="United States"/>
    <s v="Austin"/>
    <x v="5"/>
    <n v="78745"/>
    <s v="Central"/>
    <s v="OFF-ST-10002344"/>
    <x v="1"/>
    <s v="Storage"/>
    <s v="Carina 42&quot;Hx23 3/4&quot;W Media Storage Unit"/>
    <n v="259.13600000000002"/>
  </r>
  <r>
    <n v="4152"/>
    <s v="CA-2018-100160"/>
    <x v="22"/>
    <x v="210"/>
    <d v="2018-09-11T00:00:00"/>
    <s v="Standard Class"/>
    <s v="CB-12025"/>
    <s v="Cassandra Brandow"/>
    <s v="Consumer"/>
    <s v="United States"/>
    <s v="Philadelphia"/>
    <x v="9"/>
    <n v="19134"/>
    <s v="East"/>
    <s v="OFF-LA-10002475"/>
    <x v="1"/>
    <s v="Labels"/>
    <s v="Avery 519"/>
    <n v="29.24"/>
  </r>
  <r>
    <n v="4153"/>
    <s v="CA-2018-100160"/>
    <x v="22"/>
    <x v="210"/>
    <d v="2018-09-11T00:00:00"/>
    <s v="Standard Class"/>
    <s v="CB-12025"/>
    <s v="Cassandra Brandow"/>
    <s v="Consumer"/>
    <s v="United States"/>
    <s v="Philadelphia"/>
    <x v="9"/>
    <n v="19134"/>
    <s v="East"/>
    <s v="OFF-PA-10003072"/>
    <x v="1"/>
    <s v="Paper"/>
    <s v="Eureka Recycled Copy Paper 8 1/2&quot; x 11&quot;, Ream"/>
    <n v="15.552"/>
  </r>
  <r>
    <n v="4154"/>
    <s v="CA-2018-100160"/>
    <x v="22"/>
    <x v="210"/>
    <d v="2018-09-11T00:00:00"/>
    <s v="Standard Class"/>
    <s v="CB-12025"/>
    <s v="Cassandra Brandow"/>
    <s v="Consumer"/>
    <s v="United States"/>
    <s v="Philadelphia"/>
    <x v="9"/>
    <n v="19134"/>
    <s v="East"/>
    <s v="OFF-EN-10001509"/>
    <x v="1"/>
    <s v="Envelopes"/>
    <s v="Poly String Tie Envelopes"/>
    <n v="4.8959999999999999"/>
  </r>
  <r>
    <n v="4155"/>
    <s v="CA-2017-139689"/>
    <x v="27"/>
    <x v="723"/>
    <d v="2018-01-03T00:00:00"/>
    <s v="Standard Class"/>
    <s v="MP-17965"/>
    <s v="Michael Paige"/>
    <s v="Corporate"/>
    <s v="United States"/>
    <s v="Bristol"/>
    <x v="18"/>
    <n v="37620"/>
    <s v="South"/>
    <s v="OFF-BI-10004781"/>
    <x v="1"/>
    <s v="Binders"/>
    <s v="GBC Wire Binding Strips"/>
    <n v="38.088000000000001"/>
  </r>
  <r>
    <n v="4156"/>
    <s v="CA-2017-139689"/>
    <x v="27"/>
    <x v="723"/>
    <d v="2018-01-03T00:00:00"/>
    <s v="Standard Class"/>
    <s v="MP-17965"/>
    <s v="Michael Paige"/>
    <s v="Corporate"/>
    <s v="United States"/>
    <s v="Bristol"/>
    <x v="18"/>
    <n v="37620"/>
    <s v="South"/>
    <s v="OFF-BI-10000145"/>
    <x v="1"/>
    <s v="Binders"/>
    <s v="Zipper Ring Binder Pockets"/>
    <n v="2.8079999999999998"/>
  </r>
  <r>
    <n v="4157"/>
    <s v="CA-2016-101091"/>
    <x v="19"/>
    <x v="901"/>
    <d v="2016-12-09T00:00:00"/>
    <s v="Second Class"/>
    <s v="SW-20245"/>
    <s v="Scot Wooten"/>
    <s v="Consumer"/>
    <s v="United States"/>
    <s v="Philadelphia"/>
    <x v="9"/>
    <n v="19140"/>
    <s v="East"/>
    <s v="TEC-AC-10003280"/>
    <x v="2"/>
    <s v="Accessories"/>
    <s v="Belkin F8E887 USB Wired Ergonomic Keyboard"/>
    <n v="47.984000000000002"/>
  </r>
  <r>
    <n v="4158"/>
    <s v="CA-2016-101091"/>
    <x v="19"/>
    <x v="901"/>
    <d v="2016-12-09T00:00:00"/>
    <s v="Second Class"/>
    <s v="SW-20245"/>
    <s v="Scot Wooten"/>
    <s v="Consumer"/>
    <s v="United States"/>
    <s v="Philadelphia"/>
    <x v="9"/>
    <n v="19140"/>
    <s v="East"/>
    <s v="OFF-BI-10001107"/>
    <x v="1"/>
    <s v="Binders"/>
    <s v="GBC White Gloss Covers, Plain Front"/>
    <n v="26.064"/>
  </r>
  <r>
    <n v="4159"/>
    <s v="CA-2015-126907"/>
    <x v="0"/>
    <x v="301"/>
    <d v="2015-11-08T00:00:00"/>
    <s v="Standard Class"/>
    <s v="SM-20950"/>
    <s v="Suzanne McNair"/>
    <s v="Corporate"/>
    <s v="United States"/>
    <s v="Chicago"/>
    <x v="10"/>
    <n v="60610"/>
    <s v="Central"/>
    <s v="OFF-PA-10000533"/>
    <x v="1"/>
    <s v="Paper"/>
    <s v="Southworth Parchment Paper &amp; Envelopes"/>
    <n v="15.696"/>
  </r>
  <r>
    <n v="4160"/>
    <s v="US-2017-164588"/>
    <x v="3"/>
    <x v="947"/>
    <d v="2017-04-23T00:00:00"/>
    <s v="Standard Class"/>
    <s v="AP-10915"/>
    <s v="Arthur Prichep"/>
    <s v="Consumer"/>
    <s v="United States"/>
    <s v="Columbus"/>
    <x v="32"/>
    <n v="31907"/>
    <s v="South"/>
    <s v="OFF-AR-10003056"/>
    <x v="1"/>
    <s v="Art"/>
    <s v="Newell 341"/>
    <n v="12.84"/>
  </r>
  <r>
    <n v="4161"/>
    <s v="CA-2018-115546"/>
    <x v="7"/>
    <x v="304"/>
    <d v="2018-05-18T00:00:00"/>
    <s v="Standard Class"/>
    <s v="AH-10465"/>
    <s v="Amy Hunt"/>
    <s v="Consumer"/>
    <s v="United States"/>
    <s v="New York City"/>
    <x v="15"/>
    <n v="10035"/>
    <s v="East"/>
    <s v="TEC-PH-10002834"/>
    <x v="2"/>
    <s v="Phones"/>
    <s v="Google Nexus 5"/>
    <n v="539.97"/>
  </r>
  <r>
    <n v="4162"/>
    <s v="CA-2018-115546"/>
    <x v="7"/>
    <x v="304"/>
    <d v="2018-05-18T00:00:00"/>
    <s v="Standard Class"/>
    <s v="AH-10465"/>
    <s v="Amy Hunt"/>
    <s v="Consumer"/>
    <s v="United States"/>
    <s v="New York City"/>
    <x v="15"/>
    <n v="10035"/>
    <s v="East"/>
    <s v="OFF-ST-10002214"/>
    <x v="1"/>
    <s v="Storage"/>
    <s v="X-Rack File for Hanging Folders"/>
    <n v="22.58"/>
  </r>
  <r>
    <n v="4163"/>
    <s v="CA-2016-163587"/>
    <x v="37"/>
    <x v="948"/>
    <d v="2016-03-18T00:00:00"/>
    <s v="Standard Class"/>
    <s v="EP-13915"/>
    <s v="Emily Phan"/>
    <s v="Consumer"/>
    <s v="United States"/>
    <s v="Dover"/>
    <x v="38"/>
    <n v="3820"/>
    <s v="East"/>
    <s v="OFF-LA-10004484"/>
    <x v="1"/>
    <s v="Labels"/>
    <s v="Avery 476"/>
    <n v="16.52"/>
  </r>
  <r>
    <n v="4164"/>
    <s v="CA-2016-163587"/>
    <x v="37"/>
    <x v="948"/>
    <d v="2016-03-18T00:00:00"/>
    <s v="Standard Class"/>
    <s v="EP-13915"/>
    <s v="Emily Phan"/>
    <s v="Consumer"/>
    <s v="United States"/>
    <s v="Dover"/>
    <x v="38"/>
    <n v="3820"/>
    <s v="East"/>
    <s v="OFF-BI-10003091"/>
    <x v="1"/>
    <s v="Binders"/>
    <s v="GBC DocuBind TL200 Manual Binding Machine"/>
    <n v="671.94"/>
  </r>
  <r>
    <n v="4165"/>
    <s v="US-2018-106131"/>
    <x v="11"/>
    <x v="424"/>
    <d v="2018-01-16T00:00:00"/>
    <s v="First Class"/>
    <s v="TP-21565"/>
    <s v="Tracy Poddar"/>
    <s v="Corporate"/>
    <s v="United States"/>
    <s v="Aurora"/>
    <x v="22"/>
    <n v="80013"/>
    <s v="West"/>
    <s v="TEC-AC-10003027"/>
    <x v="2"/>
    <s v="Accessories"/>
    <s v="ImationÂ 8GB Mini TravelDrive USB 2.0Â Flash Drive"/>
    <n v="169.06399999999999"/>
  </r>
  <r>
    <n v="4166"/>
    <s v="US-2018-106131"/>
    <x v="11"/>
    <x v="424"/>
    <d v="2018-01-16T00:00:00"/>
    <s v="First Class"/>
    <s v="TP-21565"/>
    <s v="Tracy Poddar"/>
    <s v="Corporate"/>
    <s v="United States"/>
    <s v="Aurora"/>
    <x v="22"/>
    <n v="80013"/>
    <s v="West"/>
    <s v="OFF-ST-10003638"/>
    <x v="1"/>
    <s v="Storage"/>
    <s v="Mobile Personal File Cube"/>
    <n v="168.624"/>
  </r>
  <r>
    <n v="4167"/>
    <s v="CA-2016-160213"/>
    <x v="34"/>
    <x v="936"/>
    <d v="2016-03-13T00:00:00"/>
    <s v="Standard Class"/>
    <s v="AR-10825"/>
    <s v="Anthony Rawles"/>
    <s v="Corporate"/>
    <s v="United States"/>
    <s v="Long Beach"/>
    <x v="15"/>
    <n v="11561"/>
    <s v="East"/>
    <s v="OFF-PA-10003848"/>
    <x v="1"/>
    <s v="Paper"/>
    <s v="Xerox 1997"/>
    <n v="19.440000000000001"/>
  </r>
  <r>
    <n v="4168"/>
    <s v="CA-2015-157924"/>
    <x v="2"/>
    <x v="856"/>
    <d v="2015-10-13T00:00:00"/>
    <s v="First Class"/>
    <s v="HA-14920"/>
    <s v="Helen Andreada"/>
    <s v="Consumer"/>
    <s v="United States"/>
    <s v="Pasadena"/>
    <x v="1"/>
    <n v="91104"/>
    <s v="West"/>
    <s v="OFF-ST-10002352"/>
    <x v="1"/>
    <s v="Storage"/>
    <s v="Iris Project Case"/>
    <n v="31.92"/>
  </r>
  <r>
    <n v="4169"/>
    <s v="CA-2015-157924"/>
    <x v="2"/>
    <x v="856"/>
    <d v="2015-10-13T00:00:00"/>
    <s v="First Class"/>
    <s v="HA-14920"/>
    <s v="Helen Andreada"/>
    <s v="Consumer"/>
    <s v="United States"/>
    <s v="Pasadena"/>
    <x v="1"/>
    <n v="91104"/>
    <s v="West"/>
    <s v="FUR-CH-10000229"/>
    <x v="0"/>
    <s v="Chairs"/>
    <s v="Global Enterprise Series Seating High-Back Swivel/Tilt Chairs"/>
    <n v="433.56799999999998"/>
  </r>
  <r>
    <n v="4170"/>
    <s v="CA-2016-100216"/>
    <x v="3"/>
    <x v="657"/>
    <d v="2016-04-14T00:00:00"/>
    <s v="First Class"/>
    <s v="HJ-14875"/>
    <s v="Heather Jas"/>
    <s v="Home Office"/>
    <s v="United States"/>
    <s v="Mesa"/>
    <x v="16"/>
    <n v="85204"/>
    <s v="West"/>
    <s v="OFF-PA-10000788"/>
    <x v="1"/>
    <s v="Paper"/>
    <s v="Xerox 210"/>
    <n v="31.103999999999999"/>
  </r>
  <r>
    <n v="4171"/>
    <s v="CA-2016-100216"/>
    <x v="3"/>
    <x v="657"/>
    <d v="2016-04-14T00:00:00"/>
    <s v="First Class"/>
    <s v="HJ-14875"/>
    <s v="Heather Jas"/>
    <s v="Home Office"/>
    <s v="United States"/>
    <s v="Mesa"/>
    <x v="16"/>
    <n v="85204"/>
    <s v="West"/>
    <s v="OFF-PA-10002968"/>
    <x v="1"/>
    <s v="Paper"/>
    <s v="Xerox 1973"/>
    <n v="54.816000000000003"/>
  </r>
  <r>
    <n v="4172"/>
    <s v="CA-2018-100601"/>
    <x v="6"/>
    <x v="673"/>
    <d v="2018-11-20T00:00:00"/>
    <s v="Standard Class"/>
    <s v="JK-15370"/>
    <s v="Jay Kimmel"/>
    <s v="Consumer"/>
    <s v="United States"/>
    <s v="Fresno"/>
    <x v="1"/>
    <n v="93727"/>
    <s v="West"/>
    <s v="OFF-ST-10002486"/>
    <x v="1"/>
    <s v="Storage"/>
    <s v="Eldon Shelf Savers Cubes and Bins"/>
    <n v="48.86"/>
  </r>
  <r>
    <n v="4173"/>
    <s v="CA-2017-152163"/>
    <x v="39"/>
    <x v="949"/>
    <d v="2017-07-01T00:00:00"/>
    <s v="Same Day"/>
    <s v="JF-15355"/>
    <s v="Jay Fein"/>
    <s v="Consumer"/>
    <s v="United States"/>
    <s v="Columbia"/>
    <x v="20"/>
    <n v="29203"/>
    <s v="South"/>
    <s v="OFF-BI-10002215"/>
    <x v="1"/>
    <s v="Binders"/>
    <s v="Wilson Jones Hanging View Binder, White, 1&quot;"/>
    <n v="14.2"/>
  </r>
  <r>
    <n v="4174"/>
    <s v="CA-2017-152163"/>
    <x v="39"/>
    <x v="949"/>
    <d v="2017-07-01T00:00:00"/>
    <s v="Same Day"/>
    <s v="JF-15355"/>
    <s v="Jay Fein"/>
    <s v="Consumer"/>
    <s v="United States"/>
    <s v="Columbia"/>
    <x v="20"/>
    <n v="29203"/>
    <s v="South"/>
    <s v="OFF-PA-10000788"/>
    <x v="1"/>
    <s v="Paper"/>
    <s v="Xerox 210"/>
    <n v="12.96"/>
  </r>
  <r>
    <n v="4175"/>
    <s v="CA-2017-152163"/>
    <x v="39"/>
    <x v="949"/>
    <d v="2017-07-01T00:00:00"/>
    <s v="Same Day"/>
    <s v="JF-15355"/>
    <s v="Jay Fein"/>
    <s v="Consumer"/>
    <s v="United States"/>
    <s v="Columbia"/>
    <x v="20"/>
    <n v="29203"/>
    <s v="South"/>
    <s v="OFF-BI-10003364"/>
    <x v="1"/>
    <s v="Binders"/>
    <s v="Binding Machine Supplies"/>
    <n v="58.34"/>
  </r>
  <r>
    <n v="4176"/>
    <s v="CA-2016-154340"/>
    <x v="4"/>
    <x v="239"/>
    <d v="2016-11-30T00:00:00"/>
    <s v="First Class"/>
    <s v="EK-13795"/>
    <s v="Eileen Kiefer"/>
    <s v="Home Office"/>
    <s v="United States"/>
    <s v="Santa Ana"/>
    <x v="1"/>
    <n v="92704"/>
    <s v="West"/>
    <s v="OFF-AR-10003582"/>
    <x v="1"/>
    <s v="Art"/>
    <s v="Boston Electric Pencil Sharpener, Model 1818, Charcoal Black"/>
    <n v="56.3"/>
  </r>
  <r>
    <n v="4177"/>
    <s v="CA-2015-128846"/>
    <x v="29"/>
    <x v="884"/>
    <d v="2015-04-12T00:00:00"/>
    <s v="Standard Class"/>
    <s v="RS-19765"/>
    <s v="Roland Schwarz"/>
    <s v="Corporate"/>
    <s v="United States"/>
    <s v="Columbia"/>
    <x v="20"/>
    <n v="29203"/>
    <s v="South"/>
    <s v="TEC-PH-10003273"/>
    <x v="2"/>
    <s v="Phones"/>
    <s v="AT&amp;T TR1909W"/>
    <n v="629.95000000000005"/>
  </r>
  <r>
    <n v="4178"/>
    <s v="CA-2015-128846"/>
    <x v="29"/>
    <x v="884"/>
    <d v="2015-04-12T00:00:00"/>
    <s v="Standard Class"/>
    <s v="RS-19765"/>
    <s v="Roland Schwarz"/>
    <s v="Corporate"/>
    <s v="United States"/>
    <s v="Columbia"/>
    <x v="20"/>
    <n v="29203"/>
    <s v="South"/>
    <s v="OFF-PA-10000100"/>
    <x v="1"/>
    <s v="Paper"/>
    <s v="Xerox 1945"/>
    <n v="122.97"/>
  </r>
  <r>
    <n v="4179"/>
    <s v="CA-2017-148593"/>
    <x v="1"/>
    <x v="950"/>
    <d v="2017-06-18T00:00:00"/>
    <s v="Second Class"/>
    <s v="BD-11320"/>
    <s v="Bill Donatelli"/>
    <s v="Consumer"/>
    <s v="United States"/>
    <s v="Los Angeles"/>
    <x v="1"/>
    <n v="90045"/>
    <s v="West"/>
    <s v="OFF-PA-10001776"/>
    <x v="1"/>
    <s v="Paper"/>
    <s v="Wirebound Message Books, Four 2 3/4&quot; x 5&quot; Forms per Page, 600 Sets per Book"/>
    <n v="46.35"/>
  </r>
  <r>
    <n v="4180"/>
    <s v="US-2018-119039"/>
    <x v="15"/>
    <x v="904"/>
    <d v="2018-03-10T00:00:00"/>
    <s v="Standard Class"/>
    <s v="BF-11170"/>
    <s v="Ben Ferrer"/>
    <s v="Home Office"/>
    <s v="United States"/>
    <s v="San Francisco"/>
    <x v="1"/>
    <n v="94109"/>
    <s v="West"/>
    <s v="OFF-BI-10004182"/>
    <x v="1"/>
    <s v="Binders"/>
    <s v="Economy Binders"/>
    <n v="14.976000000000001"/>
  </r>
  <r>
    <n v="4181"/>
    <s v="CA-2018-128426"/>
    <x v="32"/>
    <x v="566"/>
    <d v="2018-10-11T00:00:00"/>
    <s v="Standard Class"/>
    <s v="JK-15730"/>
    <s v="Joe Kamberova"/>
    <s v="Consumer"/>
    <s v="United States"/>
    <s v="Houston"/>
    <x v="5"/>
    <n v="77036"/>
    <s v="Central"/>
    <s v="OFF-BI-10000756"/>
    <x v="1"/>
    <s v="Binders"/>
    <s v="Storex DuraTech Recycled Plastic Frosted Binders"/>
    <n v="4.24"/>
  </r>
  <r>
    <n v="4182"/>
    <s v="US-2018-136868"/>
    <x v="10"/>
    <x v="833"/>
    <d v="2018-10-12T00:00:00"/>
    <s v="Standard Class"/>
    <s v="CR-12820"/>
    <s v="Cyra Reiten"/>
    <s v="Home Office"/>
    <s v="United States"/>
    <s v="New York City"/>
    <x v="15"/>
    <n v="10035"/>
    <s v="East"/>
    <s v="TEC-AC-10001539"/>
    <x v="2"/>
    <s v="Accessories"/>
    <s v="Logitech G430 Surround Sound Gaming Headset with Dolby 7.1 Technology"/>
    <n v="319.95999999999998"/>
  </r>
  <r>
    <n v="4183"/>
    <s v="US-2018-136868"/>
    <x v="10"/>
    <x v="833"/>
    <d v="2018-10-12T00:00:00"/>
    <s v="Standard Class"/>
    <s v="CR-12820"/>
    <s v="Cyra Reiten"/>
    <s v="Home Office"/>
    <s v="United States"/>
    <s v="New York City"/>
    <x v="15"/>
    <n v="10035"/>
    <s v="East"/>
    <s v="OFF-PA-10002377"/>
    <x v="1"/>
    <s v="Paper"/>
    <s v="Adams Telephone Message Book W/Dividers/Space For Phone Numbers, 5 1/4&quot;X8 1/2&quot;, 200/Messages"/>
    <n v="17.04"/>
  </r>
  <r>
    <n v="4184"/>
    <s v="US-2018-136868"/>
    <x v="10"/>
    <x v="833"/>
    <d v="2018-10-12T00:00:00"/>
    <s v="Standard Class"/>
    <s v="CR-12820"/>
    <s v="Cyra Reiten"/>
    <s v="Home Office"/>
    <s v="United States"/>
    <s v="New York City"/>
    <x v="15"/>
    <n v="10035"/>
    <s v="East"/>
    <s v="OFF-ST-10000991"/>
    <x v="1"/>
    <s v="Storage"/>
    <s v="Space Solutions HD Industrial Steel Shelving."/>
    <n v="344.91"/>
  </r>
  <r>
    <n v="4185"/>
    <s v="CA-2017-143749"/>
    <x v="4"/>
    <x v="5"/>
    <d v="2017-12-07T00:00:00"/>
    <s v="First Class"/>
    <s v="AG-10300"/>
    <s v="Aleksandra Gannaway"/>
    <s v="Corporate"/>
    <s v="United States"/>
    <s v="Franklin"/>
    <x v="31"/>
    <n v="2038"/>
    <s v="East"/>
    <s v="FUR-BO-10002853"/>
    <x v="0"/>
    <s v="Bookcases"/>
    <s v="O'Sullivan 5-Shelf Heavy-Duty Bookcases"/>
    <n v="81.94"/>
  </r>
  <r>
    <n v="4186"/>
    <s v="CA-2017-111493"/>
    <x v="2"/>
    <x v="147"/>
    <d v="2017-10-22T00:00:00"/>
    <s v="First Class"/>
    <s v="CM-12160"/>
    <s v="Charles McCrossin"/>
    <s v="Consumer"/>
    <s v="United States"/>
    <s v="Baltimore"/>
    <x v="39"/>
    <n v="21215"/>
    <s v="East"/>
    <s v="TEC-AC-10004510"/>
    <x v="2"/>
    <s v="Accessories"/>
    <s v="Logitech Desktop MK120 Mouse and keyboard Combo"/>
    <n v="98.16"/>
  </r>
  <r>
    <n v="4187"/>
    <s v="CA-2018-112536"/>
    <x v="7"/>
    <x v="796"/>
    <d v="2018-05-23T00:00:00"/>
    <s v="Standard Class"/>
    <s v="SG-20890"/>
    <s v="Susan Gilcrest"/>
    <s v="Corporate"/>
    <s v="United States"/>
    <s v="Mcallen"/>
    <x v="5"/>
    <n v="78501"/>
    <s v="Central"/>
    <s v="OFF-BI-10003712"/>
    <x v="1"/>
    <s v="Binders"/>
    <s v="Acco Pressboard Covers with Storage Hooks, 14 7/8&quot; x 11&quot;, Light Blue"/>
    <n v="6.8739999999999997"/>
  </r>
  <r>
    <n v="4188"/>
    <s v="CA-2018-112536"/>
    <x v="7"/>
    <x v="796"/>
    <d v="2018-05-23T00:00:00"/>
    <s v="Standard Class"/>
    <s v="SG-20890"/>
    <s v="Susan Gilcrest"/>
    <s v="Corporate"/>
    <s v="United States"/>
    <s v="Mcallen"/>
    <x v="5"/>
    <n v="78501"/>
    <s v="Central"/>
    <s v="OFF-BI-10002571"/>
    <x v="1"/>
    <s v="Binders"/>
    <s v="Avery Framed View Binder, EZD Ring (Locking), Navy, 1 1/2&quot;"/>
    <n v="1.996"/>
  </r>
  <r>
    <n v="4189"/>
    <s v="CA-2018-112536"/>
    <x v="7"/>
    <x v="796"/>
    <d v="2018-05-23T00:00:00"/>
    <s v="Standard Class"/>
    <s v="SG-20890"/>
    <s v="Susan Gilcrest"/>
    <s v="Corporate"/>
    <s v="United States"/>
    <s v="Mcallen"/>
    <x v="5"/>
    <n v="78501"/>
    <s v="Central"/>
    <s v="OFF-ST-10004835"/>
    <x v="1"/>
    <s v="Storage"/>
    <s v="Plastic Stacking Crates &amp; Casters"/>
    <n v="8.9280000000000008"/>
  </r>
  <r>
    <n v="4190"/>
    <s v="CA-2017-157714"/>
    <x v="30"/>
    <x v="182"/>
    <d v="2017-10-01T00:00:00"/>
    <s v="Second Class"/>
    <s v="CS-12175"/>
    <s v="Charles Sheldon"/>
    <s v="Corporate"/>
    <s v="United States"/>
    <s v="Iowa City"/>
    <x v="23"/>
    <n v="52240"/>
    <s v="Central"/>
    <s v="OFF-PA-10004022"/>
    <x v="1"/>
    <s v="Paper"/>
    <s v="Hammermill Color Copier Paper (28Lb. and 96 Bright)"/>
    <n v="9.99"/>
  </r>
  <r>
    <n v="4191"/>
    <s v="CA-2018-166709"/>
    <x v="6"/>
    <x v="701"/>
    <d v="2018-11-22T00:00:00"/>
    <s v="Standard Class"/>
    <s v="HL-15040"/>
    <s v="Hunter Lopez"/>
    <s v="Consumer"/>
    <s v="United States"/>
    <s v="Newark"/>
    <x v="13"/>
    <n v="19711"/>
    <s v="East"/>
    <s v="TEC-CO-10004722"/>
    <x v="2"/>
    <s v="Copiers"/>
    <s v="Canon imageCLASS 2200 Advanced Copier"/>
    <n v="10499.97"/>
  </r>
  <r>
    <n v="4192"/>
    <s v="CA-2016-129392"/>
    <x v="45"/>
    <x v="951"/>
    <d v="2016-07-08T00:00:00"/>
    <s v="Same Day"/>
    <s v="DM-13015"/>
    <s v="Darrin Martin"/>
    <s v="Consumer"/>
    <s v="United States"/>
    <s v="Houston"/>
    <x v="5"/>
    <n v="77070"/>
    <s v="Central"/>
    <s v="OFF-PA-10004248"/>
    <x v="1"/>
    <s v="Paper"/>
    <s v="Xerox 1990"/>
    <n v="21.12"/>
  </r>
  <r>
    <n v="4193"/>
    <s v="CA-2016-150875"/>
    <x v="26"/>
    <x v="547"/>
    <d v="2016-11-20T00:00:00"/>
    <s v="Standard Class"/>
    <s v="HK-14890"/>
    <s v="Heather Kirkland"/>
    <s v="Corporate"/>
    <s v="United States"/>
    <s v="Boise"/>
    <x v="45"/>
    <n v="83704"/>
    <s v="West"/>
    <s v="FUR-TA-10000577"/>
    <x v="0"/>
    <s v="Tables"/>
    <s v="Bretford CR4500 Series Slim Rectangular Table"/>
    <n v="696.42"/>
  </r>
  <r>
    <n v="4194"/>
    <s v="CA-2016-150875"/>
    <x v="26"/>
    <x v="547"/>
    <d v="2016-11-20T00:00:00"/>
    <s v="Standard Class"/>
    <s v="HK-14890"/>
    <s v="Heather Kirkland"/>
    <s v="Corporate"/>
    <s v="United States"/>
    <s v="Boise"/>
    <x v="45"/>
    <n v="83704"/>
    <s v="West"/>
    <s v="TEC-PH-10001254"/>
    <x v="2"/>
    <s v="Phones"/>
    <s v="Jabra BIZ 2300 Duo QD Duo CordedÂ Headset"/>
    <n v="304.77600000000001"/>
  </r>
  <r>
    <n v="4195"/>
    <s v="CA-2016-154200"/>
    <x v="17"/>
    <x v="652"/>
    <d v="2016-06-22T00:00:00"/>
    <s v="Standard Class"/>
    <s v="BG-11740"/>
    <s v="Bruce Geld"/>
    <s v="Consumer"/>
    <s v="United States"/>
    <s v="San Diego"/>
    <x v="1"/>
    <n v="92105"/>
    <s v="West"/>
    <s v="OFF-AR-10001044"/>
    <x v="1"/>
    <s v="Art"/>
    <s v="BOSTON Ranger #55 Pencil Sharpener, Black"/>
    <n v="51.98"/>
  </r>
  <r>
    <n v="4196"/>
    <s v="CA-2017-124233"/>
    <x v="24"/>
    <x v="143"/>
    <d v="2017-04-14T00:00:00"/>
    <s v="Standard Class"/>
    <s v="CK-12595"/>
    <s v="Clytie Kelty"/>
    <s v="Consumer"/>
    <s v="United States"/>
    <s v="Los Angeles"/>
    <x v="1"/>
    <n v="90032"/>
    <s v="West"/>
    <s v="FUR-FU-10002597"/>
    <x v="0"/>
    <s v="Furnishings"/>
    <s v="C-Line Magnetic Cubicle Keepers, Clear Polypropylene"/>
    <n v="24.7"/>
  </r>
  <r>
    <n v="4197"/>
    <s v="US-2016-134271"/>
    <x v="18"/>
    <x v="24"/>
    <d v="2016-04-23T00:00:00"/>
    <s v="Second Class"/>
    <s v="RF-19735"/>
    <s v="Roland Fjeld"/>
    <s v="Consumer"/>
    <s v="United States"/>
    <s v="New York City"/>
    <x v="15"/>
    <n v="10024"/>
    <s v="East"/>
    <s v="OFF-LA-10004093"/>
    <x v="1"/>
    <s v="Labels"/>
    <s v="Avery 486"/>
    <n v="21.93"/>
  </r>
  <r>
    <n v="4198"/>
    <s v="US-2017-161683"/>
    <x v="4"/>
    <x v="275"/>
    <d v="2017-12-08T00:00:00"/>
    <s v="Standard Class"/>
    <s v="CJ-12010"/>
    <s v="Caroline Jumper"/>
    <s v="Consumer"/>
    <s v="United States"/>
    <s v="Philadelphia"/>
    <x v="9"/>
    <n v="19134"/>
    <s v="East"/>
    <s v="OFF-AP-10000179"/>
    <x v="1"/>
    <s v="Appliances"/>
    <s v="Honeywell Enviracaire Portable HEPA Air Cleaner for up to 10 x 16 Room"/>
    <n v="394.81599999999997"/>
  </r>
  <r>
    <n v="4199"/>
    <s v="US-2017-161683"/>
    <x v="4"/>
    <x v="275"/>
    <d v="2017-12-08T00:00:00"/>
    <s v="Standard Class"/>
    <s v="CJ-12010"/>
    <s v="Caroline Jumper"/>
    <s v="Consumer"/>
    <s v="United States"/>
    <s v="Philadelphia"/>
    <x v="9"/>
    <n v="19134"/>
    <s v="East"/>
    <s v="OFF-BI-10001072"/>
    <x v="1"/>
    <s v="Binders"/>
    <s v="GBC Clear Cover, 8-1/2 x 11, unpunched, 25 covers per pack"/>
    <n v="18.192"/>
  </r>
  <r>
    <n v="4200"/>
    <s v="CA-2016-143105"/>
    <x v="19"/>
    <x v="895"/>
    <d v="2016-12-10T00:00:00"/>
    <s v="Same Day"/>
    <s v="MA-17560"/>
    <s v="Matt Abelman"/>
    <s v="Home Office"/>
    <s v="United States"/>
    <s v="New York City"/>
    <x v="15"/>
    <n v="10024"/>
    <s v="East"/>
    <s v="OFF-LA-10004093"/>
    <x v="1"/>
    <s v="Labels"/>
    <s v="Avery 486"/>
    <n v="7.31"/>
  </r>
  <r>
    <n v="4201"/>
    <s v="CA-2016-143105"/>
    <x v="19"/>
    <x v="895"/>
    <d v="2016-12-10T00:00:00"/>
    <s v="Same Day"/>
    <s v="MA-17560"/>
    <s v="Matt Abelman"/>
    <s v="Home Office"/>
    <s v="United States"/>
    <s v="New York City"/>
    <x v="15"/>
    <n v="10024"/>
    <s v="East"/>
    <s v="TEC-CO-10002095"/>
    <x v="2"/>
    <s v="Copiers"/>
    <s v="Hewlett Packard 610 Color Digital Copier / Printer"/>
    <n v="799.98400000000004"/>
  </r>
  <r>
    <n v="4202"/>
    <s v="CA-2016-143105"/>
    <x v="19"/>
    <x v="895"/>
    <d v="2016-12-10T00:00:00"/>
    <s v="Same Day"/>
    <s v="MA-17560"/>
    <s v="Matt Abelman"/>
    <s v="Home Office"/>
    <s v="United States"/>
    <s v="New York City"/>
    <x v="15"/>
    <n v="10024"/>
    <s v="East"/>
    <s v="OFF-PA-10002713"/>
    <x v="1"/>
    <s v="Paper"/>
    <s v="Adams Phone Message Book, 200 Message Capacity, 8 1/16â€ x 11â€"/>
    <n v="41.28"/>
  </r>
  <r>
    <n v="4203"/>
    <s v="CA-2016-143105"/>
    <x v="19"/>
    <x v="895"/>
    <d v="2016-12-10T00:00:00"/>
    <s v="Same Day"/>
    <s v="MA-17560"/>
    <s v="Matt Abelman"/>
    <s v="Home Office"/>
    <s v="United States"/>
    <s v="New York City"/>
    <x v="15"/>
    <n v="10024"/>
    <s v="East"/>
    <s v="OFF-PA-10002254"/>
    <x v="1"/>
    <s v="Paper"/>
    <s v="Xerox 1883"/>
    <n v="184.66"/>
  </r>
  <r>
    <n v="4204"/>
    <s v="CA-2015-145387"/>
    <x v="28"/>
    <x v="656"/>
    <d v="2015-11-02T00:00:00"/>
    <s v="Second Class"/>
    <s v="AM-10705"/>
    <s v="Anne McFarland"/>
    <s v="Consumer"/>
    <s v="United States"/>
    <s v="Cranston"/>
    <x v="34"/>
    <n v="2920"/>
    <s v="East"/>
    <s v="OFF-AR-10001683"/>
    <x v="1"/>
    <s v="Art"/>
    <s v="Lumber Crayons"/>
    <n v="49.25"/>
  </r>
  <r>
    <n v="4205"/>
    <s v="CA-2015-145387"/>
    <x v="28"/>
    <x v="656"/>
    <d v="2015-11-02T00:00:00"/>
    <s v="Second Class"/>
    <s v="AM-10705"/>
    <s v="Anne McFarland"/>
    <s v="Consumer"/>
    <s v="United States"/>
    <s v="Cranston"/>
    <x v="34"/>
    <n v="2920"/>
    <s v="East"/>
    <s v="OFF-PA-10002195"/>
    <x v="1"/>
    <s v="Paper"/>
    <s v="RSVP Cards &amp; Envelopes, Blank White, 8-1/2&quot; X 11&quot;, 24 Cards/25 Envelopes/Set"/>
    <n v="10.16"/>
  </r>
  <r>
    <n v="4206"/>
    <s v="CA-2015-145387"/>
    <x v="28"/>
    <x v="656"/>
    <d v="2015-11-02T00:00:00"/>
    <s v="Second Class"/>
    <s v="AM-10705"/>
    <s v="Anne McFarland"/>
    <s v="Consumer"/>
    <s v="United States"/>
    <s v="Cranston"/>
    <x v="34"/>
    <n v="2920"/>
    <s v="East"/>
    <s v="FUR-FU-10002364"/>
    <x v="0"/>
    <s v="Furnishings"/>
    <s v="Eldon Expressions Wood Desk Accessories, Oak"/>
    <n v="14.76"/>
  </r>
  <r>
    <n v="4207"/>
    <s v="CA-2015-145387"/>
    <x v="28"/>
    <x v="656"/>
    <d v="2015-11-02T00:00:00"/>
    <s v="Second Class"/>
    <s v="AM-10705"/>
    <s v="Anne McFarland"/>
    <s v="Consumer"/>
    <s v="United States"/>
    <s v="Cranston"/>
    <x v="34"/>
    <n v="2920"/>
    <s v="East"/>
    <s v="OFF-BI-10004001"/>
    <x v="1"/>
    <s v="Binders"/>
    <s v="GBC Recycled VeloBinder Covers"/>
    <n v="34.08"/>
  </r>
  <r>
    <n v="4208"/>
    <s v="CA-2015-145387"/>
    <x v="28"/>
    <x v="656"/>
    <d v="2015-11-02T00:00:00"/>
    <s v="Second Class"/>
    <s v="AM-10705"/>
    <s v="Anne McFarland"/>
    <s v="Consumer"/>
    <s v="United States"/>
    <s v="Cranston"/>
    <x v="34"/>
    <n v="2920"/>
    <s v="East"/>
    <s v="FUR-FU-10000023"/>
    <x v="0"/>
    <s v="Furnishings"/>
    <s v="Eldon Wave Desk Accessories"/>
    <n v="17.670000000000002"/>
  </r>
  <r>
    <n v="4209"/>
    <s v="CA-2015-145387"/>
    <x v="28"/>
    <x v="656"/>
    <d v="2015-11-02T00:00:00"/>
    <s v="Second Class"/>
    <s v="AM-10705"/>
    <s v="Anne McFarland"/>
    <s v="Consumer"/>
    <s v="United States"/>
    <s v="Cranston"/>
    <x v="34"/>
    <n v="2920"/>
    <s v="East"/>
    <s v="FUR-CH-10002320"/>
    <x v="0"/>
    <s v="Chairs"/>
    <s v="Hon Pagoda Stacking Chairs"/>
    <n v="1604.9"/>
  </r>
  <r>
    <n v="4210"/>
    <s v="CA-2015-145387"/>
    <x v="28"/>
    <x v="656"/>
    <d v="2015-11-02T00:00:00"/>
    <s v="Second Class"/>
    <s v="AM-10705"/>
    <s v="Anne McFarland"/>
    <s v="Consumer"/>
    <s v="United States"/>
    <s v="Cranston"/>
    <x v="34"/>
    <n v="2920"/>
    <s v="East"/>
    <s v="FUR-TA-10003238"/>
    <x v="0"/>
    <s v="Tables"/>
    <s v="Chromcraft Bull-Nose Wood 48&quot; x 96&quot; Rectangular Conference Tables"/>
    <n v="385.68599999999998"/>
  </r>
  <r>
    <n v="4211"/>
    <s v="CA-2018-109715"/>
    <x v="19"/>
    <x v="34"/>
    <d v="2018-12-14T00:00:00"/>
    <s v="Standard Class"/>
    <s v="AH-10585"/>
    <s v="Angele Hood"/>
    <s v="Consumer"/>
    <s v="United States"/>
    <s v="Chicago"/>
    <x v="10"/>
    <n v="60623"/>
    <s v="Central"/>
    <s v="OFF-PA-10004965"/>
    <x v="1"/>
    <s v="Paper"/>
    <s v="Xerox 1921"/>
    <n v="15.984"/>
  </r>
  <r>
    <n v="4212"/>
    <s v="CA-2015-166457"/>
    <x v="35"/>
    <x v="952"/>
    <d v="2015-05-09T00:00:00"/>
    <s v="Second Class"/>
    <s v="PF-19120"/>
    <s v="Peter Fuller"/>
    <s v="Consumer"/>
    <s v="United States"/>
    <s v="Richmond"/>
    <x v="0"/>
    <n v="40475"/>
    <s v="South"/>
    <s v="OFF-PA-10003016"/>
    <x v="1"/>
    <s v="Paper"/>
    <s v="Adams &quot;While You Were Out&quot; Message Pads"/>
    <n v="9.42"/>
  </r>
  <r>
    <n v="4213"/>
    <s v="CA-2015-166457"/>
    <x v="35"/>
    <x v="952"/>
    <d v="2015-05-09T00:00:00"/>
    <s v="Second Class"/>
    <s v="PF-19120"/>
    <s v="Peter Fuller"/>
    <s v="Consumer"/>
    <s v="United States"/>
    <s v="Richmond"/>
    <x v="0"/>
    <n v="40475"/>
    <s v="South"/>
    <s v="OFF-AR-10003651"/>
    <x v="1"/>
    <s v="Art"/>
    <s v="Newell 350"/>
    <n v="6.56"/>
  </r>
  <r>
    <n v="4214"/>
    <s v="CA-2015-166457"/>
    <x v="35"/>
    <x v="952"/>
    <d v="2015-05-09T00:00:00"/>
    <s v="Second Class"/>
    <s v="PF-19120"/>
    <s v="Peter Fuller"/>
    <s v="Consumer"/>
    <s v="United States"/>
    <s v="Richmond"/>
    <x v="0"/>
    <n v="40475"/>
    <s v="South"/>
    <s v="OFF-PA-10001363"/>
    <x v="1"/>
    <s v="Paper"/>
    <s v="Xerox 1933"/>
    <n v="24.56"/>
  </r>
  <r>
    <n v="4215"/>
    <s v="CA-2017-164637"/>
    <x v="52"/>
    <x v="758"/>
    <d v="2017-03-08T00:00:00"/>
    <s v="Standard Class"/>
    <s v="RD-19480"/>
    <s v="Rick Duston"/>
    <s v="Consumer"/>
    <s v="United States"/>
    <s v="Mishawaka"/>
    <x v="14"/>
    <n v="46544"/>
    <s v="Central"/>
    <s v="OFF-BI-10003876"/>
    <x v="1"/>
    <s v="Binders"/>
    <s v="Green Canvas Binder for 8-1/2&quot; x 14&quot; Sheets"/>
    <n v="128.4"/>
  </r>
  <r>
    <n v="4216"/>
    <s v="CA-2015-103590"/>
    <x v="4"/>
    <x v="953"/>
    <d v="2015-12-04T00:00:00"/>
    <s v="Standard Class"/>
    <s v="JL-15505"/>
    <s v="Jeremy Lonsdale"/>
    <s v="Consumer"/>
    <s v="United States"/>
    <s v="Mount Vernon"/>
    <x v="15"/>
    <n v="10550"/>
    <s v="East"/>
    <s v="OFF-EN-10004007"/>
    <x v="1"/>
    <s v="Envelopes"/>
    <s v="Park Ridge Embossed Executive Business Envelopes"/>
    <n v="62.28"/>
  </r>
  <r>
    <n v="4217"/>
    <s v="CA-2016-111234"/>
    <x v="51"/>
    <x v="954"/>
    <d v="2016-02-22T00:00:00"/>
    <s v="Standard Class"/>
    <s v="AB-10600"/>
    <s v="Ann Blume"/>
    <s v="Corporate"/>
    <s v="United States"/>
    <s v="Los Angeles"/>
    <x v="1"/>
    <n v="90004"/>
    <s v="West"/>
    <s v="OFF-LA-10002271"/>
    <x v="1"/>
    <s v="Labels"/>
    <s v="Smead Alpha-Z Color-Coded Second Alphabetical Labels and Starter Set"/>
    <n v="9.24"/>
  </r>
  <r>
    <n v="4218"/>
    <s v="CA-2018-149881"/>
    <x v="24"/>
    <x v="719"/>
    <d v="2018-04-03T00:00:00"/>
    <s v="First Class"/>
    <s v="NC-18535"/>
    <s v="Nick Crebassa"/>
    <s v="Corporate"/>
    <s v="United States"/>
    <s v="San Francisco"/>
    <x v="1"/>
    <n v="94110"/>
    <s v="West"/>
    <s v="FUR-BO-10003894"/>
    <x v="0"/>
    <s v="Bookcases"/>
    <s v="Safco Value Mate Steel Bookcase, Baked Enamel Finish on Steel, Black"/>
    <n v="482.66399999999999"/>
  </r>
  <r>
    <n v="4219"/>
    <s v="CA-2018-149881"/>
    <x v="24"/>
    <x v="719"/>
    <d v="2018-04-03T00:00:00"/>
    <s v="First Class"/>
    <s v="NC-18535"/>
    <s v="Nick Crebassa"/>
    <s v="Corporate"/>
    <s v="United States"/>
    <s v="San Francisco"/>
    <x v="1"/>
    <n v="94110"/>
    <s v="West"/>
    <s v="TEC-MA-10000418"/>
    <x v="2"/>
    <s v="Machines"/>
    <s v="Cubify CubeX 3D Printer Double Head Print"/>
    <n v="4799.9840000000004"/>
  </r>
  <r>
    <n v="4220"/>
    <s v="CA-2018-134565"/>
    <x v="1"/>
    <x v="532"/>
    <d v="2018-06-13T00:00:00"/>
    <s v="Second Class"/>
    <s v="TB-21400"/>
    <s v="Tom Boeckenhauer"/>
    <s v="Consumer"/>
    <s v="United States"/>
    <s v="Seattle"/>
    <x v="4"/>
    <n v="98103"/>
    <s v="West"/>
    <s v="OFF-PA-10004243"/>
    <x v="1"/>
    <s v="Paper"/>
    <s v="Xerox 1939"/>
    <n v="37.94"/>
  </r>
  <r>
    <n v="4221"/>
    <s v="CA-2018-134565"/>
    <x v="1"/>
    <x v="532"/>
    <d v="2018-06-13T00:00:00"/>
    <s v="Second Class"/>
    <s v="TB-21400"/>
    <s v="Tom Boeckenhauer"/>
    <s v="Consumer"/>
    <s v="United States"/>
    <s v="Seattle"/>
    <x v="4"/>
    <n v="98103"/>
    <s v="West"/>
    <s v="OFF-BI-10001759"/>
    <x v="1"/>
    <s v="Binders"/>
    <s v="Acco Pressboard Covers with Storage Hooks, 14 7/8&quot; x 11&quot;, Dark Blue"/>
    <n v="18.288"/>
  </r>
  <r>
    <n v="4222"/>
    <s v="CA-2018-134565"/>
    <x v="1"/>
    <x v="532"/>
    <d v="2018-06-13T00:00:00"/>
    <s v="Second Class"/>
    <s v="TB-21400"/>
    <s v="Tom Boeckenhauer"/>
    <s v="Consumer"/>
    <s v="United States"/>
    <s v="Seattle"/>
    <x v="4"/>
    <n v="98103"/>
    <s v="West"/>
    <s v="TEC-MA-10001570"/>
    <x v="2"/>
    <s v="Machines"/>
    <s v="Cisco Desktop Collaboration Experience DX650 IP Video Phone"/>
    <n v="385.8"/>
  </r>
  <r>
    <n v="4223"/>
    <s v="CA-2018-134565"/>
    <x v="1"/>
    <x v="532"/>
    <d v="2018-06-13T00:00:00"/>
    <s v="Second Class"/>
    <s v="TB-21400"/>
    <s v="Tom Boeckenhauer"/>
    <s v="Consumer"/>
    <s v="United States"/>
    <s v="Seattle"/>
    <x v="4"/>
    <n v="98103"/>
    <s v="West"/>
    <s v="OFF-ST-10004804"/>
    <x v="1"/>
    <s v="Storage"/>
    <s v="Belkin 19&quot; Vented Equipment Shelf, Black"/>
    <n v="102.96"/>
  </r>
  <r>
    <n v="4224"/>
    <s v="CA-2018-134565"/>
    <x v="1"/>
    <x v="532"/>
    <d v="2018-06-13T00:00:00"/>
    <s v="Second Class"/>
    <s v="TB-21400"/>
    <s v="Tom Boeckenhauer"/>
    <s v="Consumer"/>
    <s v="United States"/>
    <s v="Seattle"/>
    <x v="4"/>
    <n v="98103"/>
    <s v="West"/>
    <s v="FUR-BO-10001519"/>
    <x v="0"/>
    <s v="Bookcases"/>
    <s v="O'Sullivan 3-Shelf Heavy-Duty Bookcases"/>
    <n v="174.42"/>
  </r>
  <r>
    <n v="4225"/>
    <s v="CA-2017-108644"/>
    <x v="30"/>
    <x v="955"/>
    <d v="2017-10-03T00:00:00"/>
    <s v="First Class"/>
    <s v="SJ-20215"/>
    <s v="Sarah Jordon"/>
    <s v="Consumer"/>
    <s v="United States"/>
    <s v="Quincy"/>
    <x v="10"/>
    <n v="62301"/>
    <s v="Central"/>
    <s v="OFF-BI-10000343"/>
    <x v="1"/>
    <s v="Binders"/>
    <s v="Pressboard Covers with Storage Hooks, 9 1/2&quot; x 11&quot;, Light Blue"/>
    <n v="1.964"/>
  </r>
  <r>
    <n v="4226"/>
    <s v="US-2015-102631"/>
    <x v="33"/>
    <x v="736"/>
    <d v="2015-12-17T00:00:00"/>
    <s v="Standard Class"/>
    <s v="EB-13840"/>
    <s v="Ellis Ballard"/>
    <s v="Corporate"/>
    <s v="United States"/>
    <s v="Chicago"/>
    <x v="10"/>
    <n v="60623"/>
    <s v="Central"/>
    <s v="FUR-FU-10003930"/>
    <x v="0"/>
    <s v="Furnishings"/>
    <s v="Howard Miller 12-3/4 Diameter Accuwave DS  Wall Clock"/>
    <n v="94.427999999999997"/>
  </r>
  <r>
    <n v="4227"/>
    <s v="CA-2018-120327"/>
    <x v="6"/>
    <x v="343"/>
    <d v="2018-11-16T00:00:00"/>
    <s v="Standard Class"/>
    <s v="WB-21850"/>
    <s v="William Brown"/>
    <s v="Consumer"/>
    <s v="United States"/>
    <s v="Urbandale"/>
    <x v="23"/>
    <n v="50322"/>
    <s v="Central"/>
    <s v="OFF-FA-10004854"/>
    <x v="1"/>
    <s v="Fasteners"/>
    <s v="Vinyl Coated Wire Paper Clips in Organizer Box, 800/Box"/>
    <n v="45.92"/>
  </r>
  <r>
    <n v="4228"/>
    <s v="CA-2016-154970"/>
    <x v="50"/>
    <x v="956"/>
    <d v="2016-01-10T00:00:00"/>
    <s v="Standard Class"/>
    <s v="SR-20740"/>
    <s v="Steven Roelle"/>
    <s v="Home Office"/>
    <s v="United States"/>
    <s v="Seattle"/>
    <x v="4"/>
    <n v="98103"/>
    <s v="West"/>
    <s v="FUR-CH-10003396"/>
    <x v="0"/>
    <s v="Chairs"/>
    <s v="Global Deluxe Steno Chair"/>
    <n v="61.584000000000003"/>
  </r>
  <r>
    <n v="4229"/>
    <s v="CA-2017-113803"/>
    <x v="37"/>
    <x v="830"/>
    <d v="2017-03-26T00:00:00"/>
    <s v="First Class"/>
    <s v="VG-21805"/>
    <s v="Vivek Grady"/>
    <s v="Corporate"/>
    <s v="United States"/>
    <s v="Richmond"/>
    <x v="14"/>
    <n v="47374"/>
    <s v="Central"/>
    <s v="OFF-PA-10001994"/>
    <x v="1"/>
    <s v="Paper"/>
    <s v="Ink Jet Note and Greeting Cards, 8-1/2&quot; x 5-1/2&quot; Card Size"/>
    <n v="22.48"/>
  </r>
  <r>
    <n v="4230"/>
    <s v="CA-2018-100223"/>
    <x v="38"/>
    <x v="957"/>
    <d v="2018-07-10T00:00:00"/>
    <s v="Standard Class"/>
    <s v="LS-16945"/>
    <s v="Linda Southworth"/>
    <s v="Corporate"/>
    <s v="United States"/>
    <s v="Dallas"/>
    <x v="5"/>
    <n v="75220"/>
    <s v="Central"/>
    <s v="FUR-FU-10003601"/>
    <x v="0"/>
    <s v="Furnishings"/>
    <s v="Deflect-o RollaMat Studded, Beveled Mat for Medium Pile Carpeting"/>
    <n v="332.02800000000002"/>
  </r>
  <r>
    <n v="4231"/>
    <s v="CA-2018-100223"/>
    <x v="38"/>
    <x v="957"/>
    <d v="2018-07-10T00:00:00"/>
    <s v="Standard Class"/>
    <s v="LS-16945"/>
    <s v="Linda Southworth"/>
    <s v="Corporate"/>
    <s v="United States"/>
    <s v="Dallas"/>
    <x v="5"/>
    <n v="75220"/>
    <s v="Central"/>
    <s v="OFF-BI-10003429"/>
    <x v="1"/>
    <s v="Binders"/>
    <s v="Cardinal HOLDit! Binder Insert Strips,Extra Strips"/>
    <n v="11.394"/>
  </r>
  <r>
    <n v="4232"/>
    <s v="CA-2018-100223"/>
    <x v="38"/>
    <x v="957"/>
    <d v="2018-07-10T00:00:00"/>
    <s v="Standard Class"/>
    <s v="LS-16945"/>
    <s v="Linda Southworth"/>
    <s v="Corporate"/>
    <s v="United States"/>
    <s v="Dallas"/>
    <x v="5"/>
    <n v="75220"/>
    <s v="Central"/>
    <s v="OFF-PA-10000232"/>
    <x v="1"/>
    <s v="Paper"/>
    <s v="Xerox 1975"/>
    <n v="15.552"/>
  </r>
  <r>
    <n v="4233"/>
    <s v="CA-2018-100223"/>
    <x v="38"/>
    <x v="957"/>
    <d v="2018-07-10T00:00:00"/>
    <s v="Standard Class"/>
    <s v="LS-16945"/>
    <s v="Linda Southworth"/>
    <s v="Corporate"/>
    <s v="United States"/>
    <s v="Dallas"/>
    <x v="5"/>
    <n v="75220"/>
    <s v="Central"/>
    <s v="OFF-PA-10002195"/>
    <x v="1"/>
    <s v="Paper"/>
    <s v="Xerox 1966"/>
    <n v="31.103999999999999"/>
  </r>
  <r>
    <n v="4234"/>
    <s v="CA-2018-100223"/>
    <x v="38"/>
    <x v="957"/>
    <d v="2018-07-10T00:00:00"/>
    <s v="Standard Class"/>
    <s v="LS-16945"/>
    <s v="Linda Southworth"/>
    <s v="Corporate"/>
    <s v="United States"/>
    <s v="Dallas"/>
    <x v="5"/>
    <n v="75220"/>
    <s v="Central"/>
    <s v="OFF-BI-10004492"/>
    <x v="1"/>
    <s v="Binders"/>
    <s v="Tuf-Vin Binders"/>
    <n v="6.3159999999999998"/>
  </r>
  <r>
    <n v="4235"/>
    <s v="CA-2015-168823"/>
    <x v="30"/>
    <x v="158"/>
    <d v="2015-09-24T00:00:00"/>
    <s v="First Class"/>
    <s v="MA-17560"/>
    <s v="Matt Abelman"/>
    <s v="Home Office"/>
    <s v="United States"/>
    <s v="Philadelphia"/>
    <x v="9"/>
    <n v="19143"/>
    <s v="East"/>
    <s v="OFF-PA-10004000"/>
    <x v="1"/>
    <s v="Paper"/>
    <s v="While You Were Out Pads, 50 per Pad, 4 x 5 1/4, Green Cycle"/>
    <n v="11.352"/>
  </r>
  <r>
    <n v="4236"/>
    <s v="CA-2015-168823"/>
    <x v="30"/>
    <x v="158"/>
    <d v="2015-09-24T00:00:00"/>
    <s v="First Class"/>
    <s v="MA-17560"/>
    <s v="Matt Abelman"/>
    <s v="Home Office"/>
    <s v="United States"/>
    <s v="Philadelphia"/>
    <x v="9"/>
    <n v="19143"/>
    <s v="East"/>
    <s v="OFF-LA-10004425"/>
    <x v="1"/>
    <s v="Labels"/>
    <s v="Staple-on labels"/>
    <n v="20.808"/>
  </r>
  <r>
    <n v="4237"/>
    <s v="CA-2017-162404"/>
    <x v="46"/>
    <x v="310"/>
    <d v="2017-07-27T00:00:00"/>
    <s v="Standard Class"/>
    <s v="NF-18475"/>
    <s v="Neil FranzÃ¶sisch"/>
    <s v="Home Office"/>
    <s v="United States"/>
    <s v="Rockford"/>
    <x v="10"/>
    <n v="61107"/>
    <s v="Central"/>
    <s v="OFF-BI-10000948"/>
    <x v="1"/>
    <s v="Binders"/>
    <s v="GBC Laser Imprintable Binding System Covers, Desert Sand"/>
    <n v="11.416"/>
  </r>
  <r>
    <n v="4238"/>
    <s v="CA-2018-104024"/>
    <x v="8"/>
    <x v="635"/>
    <d v="2018-09-03T00:00:00"/>
    <s v="Second Class"/>
    <s v="MD-17860"/>
    <s v="Michael Dominguez"/>
    <s v="Corporate"/>
    <s v="United States"/>
    <s v="Philadelphia"/>
    <x v="9"/>
    <n v="19134"/>
    <s v="East"/>
    <s v="OFF-AR-10001972"/>
    <x v="1"/>
    <s v="Art"/>
    <s v="Newell 323"/>
    <n v="9.4079999999999995"/>
  </r>
  <r>
    <n v="4239"/>
    <s v="CA-2018-147144"/>
    <x v="48"/>
    <x v="606"/>
    <d v="2018-03-28T00:00:00"/>
    <s v="First Class"/>
    <s v="MZ-17335"/>
    <s v="Maria Zettner"/>
    <s v="Home Office"/>
    <s v="United States"/>
    <s v="Seattle"/>
    <x v="4"/>
    <n v="98105"/>
    <s v="West"/>
    <s v="OFF-AR-10004587"/>
    <x v="1"/>
    <s v="Art"/>
    <s v="Boston 1827 Commercial Additional Cutter, Drive Gear &amp; Gear Rack for 1606"/>
    <n v="19.829999999999998"/>
  </r>
  <r>
    <n v="4240"/>
    <s v="CA-2018-158673"/>
    <x v="27"/>
    <x v="614"/>
    <d v="2019-01-04T00:00:00"/>
    <s v="Standard Class"/>
    <s v="KB-16600"/>
    <s v="Ken Brennan"/>
    <s v="Corporate"/>
    <s v="United States"/>
    <s v="Grand Rapids"/>
    <x v="12"/>
    <n v="49505"/>
    <s v="Central"/>
    <s v="OFF-PA-10000994"/>
    <x v="1"/>
    <s v="Paper"/>
    <s v="Xerox 1915"/>
    <n v="209.7"/>
  </r>
  <r>
    <n v="4241"/>
    <s v="CA-2015-133704"/>
    <x v="30"/>
    <x v="59"/>
    <d v="2015-09-26T00:00:00"/>
    <s v="Standard Class"/>
    <s v="MA-17995"/>
    <s v="Michelle Arnett"/>
    <s v="Home Office"/>
    <s v="United States"/>
    <s v="Los Angeles"/>
    <x v="1"/>
    <n v="90004"/>
    <s v="West"/>
    <s v="OFF-AP-10001366"/>
    <x v="1"/>
    <s v="Appliances"/>
    <s v="Staple holder"/>
    <n v="43.92"/>
  </r>
  <r>
    <n v="4242"/>
    <s v="CA-2015-133704"/>
    <x v="30"/>
    <x v="59"/>
    <d v="2015-09-26T00:00:00"/>
    <s v="Standard Class"/>
    <s v="MA-17995"/>
    <s v="Michelle Arnett"/>
    <s v="Home Office"/>
    <s v="United States"/>
    <s v="Los Angeles"/>
    <x v="1"/>
    <n v="90004"/>
    <s v="West"/>
    <s v="OFF-BI-10001636"/>
    <x v="1"/>
    <s v="Binders"/>
    <s v="Ibico Plastic and Wire Spiral Binding Combs"/>
    <n v="20.231999999999999"/>
  </r>
  <r>
    <n v="4243"/>
    <s v="CA-2017-159142"/>
    <x v="24"/>
    <x v="958"/>
    <d v="2017-04-05T00:00:00"/>
    <s v="First Class"/>
    <s v="ME-17320"/>
    <s v="Maria Etezadi"/>
    <s v="Home Office"/>
    <s v="United States"/>
    <s v="Springfield"/>
    <x v="17"/>
    <n v="22153"/>
    <s v="South"/>
    <s v="TEC-PH-10001448"/>
    <x v="2"/>
    <s v="Phones"/>
    <s v="Anker Astro 15000mAh USB Portable Charger"/>
    <n v="149.97"/>
  </r>
  <r>
    <n v="4244"/>
    <s v="CA-2017-159142"/>
    <x v="24"/>
    <x v="958"/>
    <d v="2017-04-05T00:00:00"/>
    <s v="First Class"/>
    <s v="ME-17320"/>
    <s v="Maria Etezadi"/>
    <s v="Home Office"/>
    <s v="United States"/>
    <s v="Springfield"/>
    <x v="17"/>
    <n v="22153"/>
    <s v="South"/>
    <s v="OFF-PA-10001776"/>
    <x v="1"/>
    <s v="Paper"/>
    <s v="Wirebound Message Books, Four 2 3/4&quot; x 5&quot; Forms per Page, 600 Sets per Book"/>
    <n v="27.81"/>
  </r>
  <r>
    <n v="4245"/>
    <s v="CA-2015-138436"/>
    <x v="48"/>
    <x v="959"/>
    <d v="2015-03-30T00:00:00"/>
    <s v="Standard Class"/>
    <s v="JD-15895"/>
    <s v="Jonathan Doherty"/>
    <s v="Corporate"/>
    <s v="United States"/>
    <s v="Los Angeles"/>
    <x v="1"/>
    <n v="90036"/>
    <s v="West"/>
    <s v="TEC-AC-10002323"/>
    <x v="2"/>
    <s v="Accessories"/>
    <s v="SanDisk Ultra 32 GB MicroSDHC Class 10 Memory Card"/>
    <n v="66.3"/>
  </r>
  <r>
    <n v="4246"/>
    <s v="CA-2018-117702"/>
    <x v="5"/>
    <x v="354"/>
    <d v="2018-12-04T00:00:00"/>
    <s v="Standard Class"/>
    <s v="LS-16975"/>
    <s v="Lindsay Shagiari"/>
    <s v="Home Office"/>
    <s v="United States"/>
    <s v="Baltimore"/>
    <x v="39"/>
    <n v="21215"/>
    <s v="East"/>
    <s v="OFF-AR-10004582"/>
    <x v="1"/>
    <s v="Art"/>
    <s v="BIC Brite Liner Grip Highlighters"/>
    <n v="1.64"/>
  </r>
  <r>
    <n v="4247"/>
    <s v="CA-2018-117702"/>
    <x v="5"/>
    <x v="354"/>
    <d v="2018-12-04T00:00:00"/>
    <s v="Standard Class"/>
    <s v="LS-16975"/>
    <s v="Lindsay Shagiari"/>
    <s v="Home Office"/>
    <s v="United States"/>
    <s v="Baltimore"/>
    <x v="39"/>
    <n v="21215"/>
    <s v="East"/>
    <s v="FUR-FU-10000576"/>
    <x v="0"/>
    <s v="Furnishings"/>
    <s v="Luxo Professional Fluorescent Magnifier Lamp with Clamp-Mount Base"/>
    <n v="1049.2"/>
  </r>
  <r>
    <n v="4248"/>
    <s v="CA-2018-117702"/>
    <x v="5"/>
    <x v="354"/>
    <d v="2018-12-04T00:00:00"/>
    <s v="Standard Class"/>
    <s v="LS-16975"/>
    <s v="Lindsay Shagiari"/>
    <s v="Home Office"/>
    <s v="United States"/>
    <s v="Baltimore"/>
    <x v="39"/>
    <n v="21215"/>
    <s v="East"/>
    <s v="FUR-FU-10004270"/>
    <x v="0"/>
    <s v="Furnishings"/>
    <s v="Eldon Image Series Desk Accessories, Burgundy"/>
    <n v="20.9"/>
  </r>
  <r>
    <n v="4249"/>
    <s v="CA-2017-157336"/>
    <x v="5"/>
    <x v="49"/>
    <d v="2017-12-05T00:00:00"/>
    <s v="Second Class"/>
    <s v="SJ-20500"/>
    <s v="Shirley Jackson"/>
    <s v="Consumer"/>
    <s v="United States"/>
    <s v="Fairfield"/>
    <x v="29"/>
    <n v="6824"/>
    <s v="East"/>
    <s v="OFF-BI-10004236"/>
    <x v="1"/>
    <s v="Binders"/>
    <s v="XtraLife ClearVue Slant-D Ring Binder, White, 3&quot;"/>
    <n v="88.08"/>
  </r>
  <r>
    <n v="4250"/>
    <s v="CA-2017-157336"/>
    <x v="5"/>
    <x v="49"/>
    <d v="2017-12-05T00:00:00"/>
    <s v="Second Class"/>
    <s v="SJ-20500"/>
    <s v="Shirley Jackson"/>
    <s v="Consumer"/>
    <s v="United States"/>
    <s v="Fairfield"/>
    <x v="29"/>
    <n v="6824"/>
    <s v="East"/>
    <s v="FUR-CH-10004997"/>
    <x v="0"/>
    <s v="Chairs"/>
    <s v="Hon Every-Day Series Multi-Task Chairs"/>
    <n v="751.92"/>
  </r>
  <r>
    <n v="4251"/>
    <s v="CA-2015-168130"/>
    <x v="12"/>
    <x v="111"/>
    <d v="2015-09-19T00:00:00"/>
    <s v="Same Day"/>
    <s v="BS-11365"/>
    <s v="Bill Shonely"/>
    <s v="Corporate"/>
    <s v="United States"/>
    <s v="New York City"/>
    <x v="15"/>
    <n v="10011"/>
    <s v="East"/>
    <s v="FUR-CH-10000988"/>
    <x v="0"/>
    <s v="Chairs"/>
    <s v="Hon Olson Stacker Stools"/>
    <n v="887.10299999999995"/>
  </r>
  <r>
    <n v="4252"/>
    <s v="CA-2016-155068"/>
    <x v="28"/>
    <x v="924"/>
    <d v="2016-10-23T00:00:00"/>
    <s v="Same Day"/>
    <s v="RA-19285"/>
    <s v="Ralph Arnett"/>
    <s v="Consumer"/>
    <s v="United States"/>
    <s v="Lakeland"/>
    <x v="2"/>
    <n v="33801"/>
    <s v="South"/>
    <s v="TEC-PH-10004897"/>
    <x v="2"/>
    <s v="Phones"/>
    <s v="Mediabridge Sport Armband iPhone 5s"/>
    <n v="55.944000000000003"/>
  </r>
  <r>
    <n v="4253"/>
    <s v="CA-2016-155068"/>
    <x v="28"/>
    <x v="924"/>
    <d v="2016-10-23T00:00:00"/>
    <s v="Same Day"/>
    <s v="RA-19285"/>
    <s v="Ralph Arnett"/>
    <s v="Consumer"/>
    <s v="United States"/>
    <s v="Lakeland"/>
    <x v="2"/>
    <n v="33801"/>
    <s v="South"/>
    <s v="OFF-AR-10002656"/>
    <x v="1"/>
    <s v="Art"/>
    <s v="Sanford Liquid Accent Highlighters"/>
    <n v="10.688000000000001"/>
  </r>
  <r>
    <n v="4254"/>
    <s v="CA-2016-155068"/>
    <x v="28"/>
    <x v="924"/>
    <d v="2016-10-23T00:00:00"/>
    <s v="Same Day"/>
    <s v="RA-19285"/>
    <s v="Ralph Arnett"/>
    <s v="Consumer"/>
    <s v="United States"/>
    <s v="Lakeland"/>
    <x v="2"/>
    <n v="33801"/>
    <s v="South"/>
    <s v="TEC-PH-10004924"/>
    <x v="2"/>
    <s v="Phones"/>
    <s v="SKILCRAFT Telephone Shoulder Rest, 2&quot; x 6.5&quot; x 2.5&quot;, Black"/>
    <n v="11.824"/>
  </r>
  <r>
    <n v="4255"/>
    <s v="CA-2018-163160"/>
    <x v="32"/>
    <x v="119"/>
    <d v="2018-10-16T00:00:00"/>
    <s v="First Class"/>
    <s v="TS-21610"/>
    <s v="Troy Staebel"/>
    <s v="Consumer"/>
    <s v="United States"/>
    <s v="Freeport"/>
    <x v="10"/>
    <n v="61032"/>
    <s v="Central"/>
    <s v="OFF-PA-10003127"/>
    <x v="1"/>
    <s v="Paper"/>
    <s v="Easy-staple paper"/>
    <n v="63.311999999999998"/>
  </r>
  <r>
    <n v="4256"/>
    <s v="CA-2018-163160"/>
    <x v="32"/>
    <x v="119"/>
    <d v="2018-10-16T00:00:00"/>
    <s v="First Class"/>
    <s v="TS-21610"/>
    <s v="Troy Staebel"/>
    <s v="Consumer"/>
    <s v="United States"/>
    <s v="Freeport"/>
    <x v="10"/>
    <n v="61032"/>
    <s v="Central"/>
    <s v="OFF-BI-10000778"/>
    <x v="1"/>
    <s v="Binders"/>
    <s v="GBC VeloBinder Electric Binding Machine"/>
    <n v="96.784000000000006"/>
  </r>
  <r>
    <n v="4257"/>
    <s v="CA-2018-163160"/>
    <x v="32"/>
    <x v="119"/>
    <d v="2018-10-16T00:00:00"/>
    <s v="First Class"/>
    <s v="TS-21610"/>
    <s v="Troy Staebel"/>
    <s v="Consumer"/>
    <s v="United States"/>
    <s v="Freeport"/>
    <x v="10"/>
    <n v="61032"/>
    <s v="Central"/>
    <s v="FUR-FU-10001424"/>
    <x v="0"/>
    <s v="Furnishings"/>
    <s v="Dax Clear Box Frame"/>
    <n v="10.476000000000001"/>
  </r>
  <r>
    <n v="4258"/>
    <s v="CA-2016-101924"/>
    <x v="14"/>
    <x v="406"/>
    <d v="2016-09-09T00:00:00"/>
    <s v="Standard Class"/>
    <s v="KB-16585"/>
    <s v="Ken Black"/>
    <s v="Corporate"/>
    <s v="United States"/>
    <s v="Medford"/>
    <x v="21"/>
    <n v="97504"/>
    <s v="West"/>
    <s v="OFF-BI-10000962"/>
    <x v="1"/>
    <s v="Binders"/>
    <s v="Acco Flexible ACCOHIDE Square Ring Data Binder, Dark Blue, 11 1/2&quot; X 14&quot; 7/8&quot;"/>
    <n v="9.7620000000000005"/>
  </r>
  <r>
    <n v="4259"/>
    <s v="CA-2017-124793"/>
    <x v="34"/>
    <x v="560"/>
    <d v="2017-03-16T00:00:00"/>
    <s v="First Class"/>
    <s v="MM-18280"/>
    <s v="Muhammed MacIntyre"/>
    <s v="Corporate"/>
    <s v="United States"/>
    <s v="Seattle"/>
    <x v="4"/>
    <n v="98103"/>
    <s v="West"/>
    <s v="FUR-CH-10002880"/>
    <x v="0"/>
    <s v="Chairs"/>
    <s v="Global High-Back Leather Tilter, Burgundy"/>
    <n v="196.78399999999999"/>
  </r>
  <r>
    <n v="4260"/>
    <s v="CA-2018-118367"/>
    <x v="28"/>
    <x v="960"/>
    <d v="2018-11-02T00:00:00"/>
    <s v="Second Class"/>
    <s v="LO-17170"/>
    <s v="Lori Olson"/>
    <s v="Corporate"/>
    <s v="United States"/>
    <s v="New York City"/>
    <x v="15"/>
    <n v="10035"/>
    <s v="East"/>
    <s v="OFF-EN-10004386"/>
    <x v="1"/>
    <s v="Envelopes"/>
    <s v="Recycled Interoffice Envelopes with String and Button Closure, 10 x 13"/>
    <n v="47.98"/>
  </r>
  <r>
    <n v="4261"/>
    <s v="CA-2018-164819"/>
    <x v="2"/>
    <x v="453"/>
    <d v="2018-10-19T00:00:00"/>
    <s v="Second Class"/>
    <s v="RS-19420"/>
    <s v="Ricardo Sperren"/>
    <s v="Corporate"/>
    <s v="United States"/>
    <s v="Fairfield"/>
    <x v="29"/>
    <n v="6824"/>
    <s v="East"/>
    <s v="OFF-LA-10001045"/>
    <x v="1"/>
    <s v="Labels"/>
    <s v="Permanent Self-Adhesive File Folder Labels for Typewriters by Universal"/>
    <n v="13.05"/>
  </r>
  <r>
    <n v="4262"/>
    <s v="CA-2018-158344"/>
    <x v="36"/>
    <x v="783"/>
    <d v="2018-08-11T00:00:00"/>
    <s v="Standard Class"/>
    <s v="CC-12475"/>
    <s v="Cindy Chapman"/>
    <s v="Consumer"/>
    <s v="United States"/>
    <s v="Moorhead"/>
    <x v="11"/>
    <n v="56560"/>
    <s v="Central"/>
    <s v="TEC-AC-10002006"/>
    <x v="2"/>
    <s v="Accessories"/>
    <s v="Memorex Micro Travel Drive 16 GB"/>
    <n v="63.96"/>
  </r>
  <r>
    <n v="4263"/>
    <s v="CA-2018-123351"/>
    <x v="12"/>
    <x v="296"/>
    <d v="2018-09-25T00:00:00"/>
    <s v="Standard Class"/>
    <s v="KT-16480"/>
    <s v="Kean Thornton"/>
    <s v="Consumer"/>
    <s v="United States"/>
    <s v="Columbus"/>
    <x v="32"/>
    <n v="31907"/>
    <s v="South"/>
    <s v="OFF-AP-10001242"/>
    <x v="1"/>
    <s v="Appliances"/>
    <s v="APC 7 Outlet Network SurgeArrest Surge Protector"/>
    <n v="80.48"/>
  </r>
  <r>
    <n v="4264"/>
    <s v="CA-2018-110429"/>
    <x v="28"/>
    <x v="132"/>
    <d v="2018-11-08T00:00:00"/>
    <s v="Standard Class"/>
    <s v="DM-13015"/>
    <s v="Darrin Martin"/>
    <s v="Consumer"/>
    <s v="United States"/>
    <s v="Philadelphia"/>
    <x v="9"/>
    <n v="19143"/>
    <s v="East"/>
    <s v="OFF-BI-10000216"/>
    <x v="1"/>
    <s v="Binders"/>
    <s v="Mead 1st Gear 2&quot; Zipper Binder, Asst. Colors"/>
    <n v="11.673"/>
  </r>
  <r>
    <n v="4265"/>
    <s v="US-2017-131611"/>
    <x v="0"/>
    <x v="732"/>
    <d v="2017-11-09T00:00:00"/>
    <s v="Standard Class"/>
    <s v="EP-13915"/>
    <s v="Emily Phan"/>
    <s v="Consumer"/>
    <s v="United States"/>
    <s v="Houston"/>
    <x v="5"/>
    <n v="77036"/>
    <s v="Central"/>
    <s v="FUR-TA-10002774"/>
    <x v="0"/>
    <s v="Tables"/>
    <s v="Laminate Occasional Tables"/>
    <n v="863.12800000000004"/>
  </r>
  <r>
    <n v="4266"/>
    <s v="US-2017-131611"/>
    <x v="0"/>
    <x v="732"/>
    <d v="2017-11-09T00:00:00"/>
    <s v="Standard Class"/>
    <s v="EP-13915"/>
    <s v="Emily Phan"/>
    <s v="Consumer"/>
    <s v="United States"/>
    <s v="Houston"/>
    <x v="5"/>
    <n v="77036"/>
    <s v="Central"/>
    <s v="OFF-BI-10004364"/>
    <x v="1"/>
    <s v="Binders"/>
    <s v="Storex Dura Pro Binders"/>
    <n v="3.5640000000000001"/>
  </r>
  <r>
    <n v="4267"/>
    <s v="US-2017-131611"/>
    <x v="0"/>
    <x v="732"/>
    <d v="2017-11-09T00:00:00"/>
    <s v="Standard Class"/>
    <s v="EP-13915"/>
    <s v="Emily Phan"/>
    <s v="Consumer"/>
    <s v="United States"/>
    <s v="Houston"/>
    <x v="5"/>
    <n v="77036"/>
    <s v="Central"/>
    <s v="FUR-BO-10000780"/>
    <x v="0"/>
    <s v="Bookcases"/>
    <s v="O'Sullivan Plantations 2-Door Library in Landvery Oak"/>
    <n v="956.66480000000001"/>
  </r>
  <r>
    <n v="4268"/>
    <s v="US-2017-131611"/>
    <x v="0"/>
    <x v="732"/>
    <d v="2017-11-09T00:00:00"/>
    <s v="Standard Class"/>
    <s v="EP-13915"/>
    <s v="Emily Phan"/>
    <s v="Consumer"/>
    <s v="United States"/>
    <s v="Houston"/>
    <x v="5"/>
    <n v="77036"/>
    <s v="Central"/>
    <s v="OFF-BI-10001989"/>
    <x v="1"/>
    <s v="Binders"/>
    <s v="Premium Transparent Presentation Covers by GBC"/>
    <n v="12.587999999999999"/>
  </r>
  <r>
    <n v="4269"/>
    <s v="US-2017-131611"/>
    <x v="0"/>
    <x v="732"/>
    <d v="2017-11-09T00:00:00"/>
    <s v="Standard Class"/>
    <s v="EP-13915"/>
    <s v="Emily Phan"/>
    <s v="Consumer"/>
    <s v="United States"/>
    <s v="Houston"/>
    <x v="5"/>
    <n v="77036"/>
    <s v="Central"/>
    <s v="TEC-AC-10004001"/>
    <x v="2"/>
    <s v="Accessories"/>
    <s v="Logitech Wireless Headset H600 Over-The-Head Design"/>
    <n v="171.96"/>
  </r>
  <r>
    <n v="4270"/>
    <s v="US-2018-124821"/>
    <x v="39"/>
    <x v="643"/>
    <d v="2018-06-29T00:00:00"/>
    <s v="Second Class"/>
    <s v="AM-10705"/>
    <s v="Anne McFarland"/>
    <s v="Consumer"/>
    <s v="United States"/>
    <s v="Seattle"/>
    <x v="4"/>
    <n v="98115"/>
    <s v="West"/>
    <s v="FUR-TA-10000688"/>
    <x v="0"/>
    <s v="Tables"/>
    <s v="Chromcraft Bull-Nose Wood Round Conference Table Top, Wood Base"/>
    <n v="871.4"/>
  </r>
  <r>
    <n v="4271"/>
    <s v="CA-2016-166975"/>
    <x v="5"/>
    <x v="650"/>
    <d v="2016-11-30T00:00:00"/>
    <s v="Standard Class"/>
    <s v="SH-20635"/>
    <s v="Stefanie Holloman"/>
    <s v="Corporate"/>
    <s v="United States"/>
    <s v="Jackson"/>
    <x v="18"/>
    <n v="38301"/>
    <s v="South"/>
    <s v="FUR-FU-10003930"/>
    <x v="0"/>
    <s v="Furnishings"/>
    <s v="Howard Miller 12-3/4 Diameter Accuwave DS  Wall Clock"/>
    <n v="692.47199999999998"/>
  </r>
  <r>
    <n v="4272"/>
    <s v="CA-2017-123806"/>
    <x v="26"/>
    <x v="390"/>
    <d v="2017-11-27T00:00:00"/>
    <s v="Second Class"/>
    <s v="LA-16780"/>
    <s v="Laura Armstrong"/>
    <s v="Corporate"/>
    <s v="United States"/>
    <s v="Baltimore"/>
    <x v="39"/>
    <n v="21215"/>
    <s v="East"/>
    <s v="FUR-FU-10000965"/>
    <x v="0"/>
    <s v="Furnishings"/>
    <s v="Howard Miller 11-1/2&quot; Diameter Ridgewood Wall Clock"/>
    <n v="207.76"/>
  </r>
  <r>
    <n v="4273"/>
    <s v="US-2018-158505"/>
    <x v="9"/>
    <x v="246"/>
    <d v="2018-07-21T00:00:00"/>
    <s v="Same Day"/>
    <s v="SF-20200"/>
    <s v="Sarah Foster"/>
    <s v="Consumer"/>
    <s v="United States"/>
    <s v="Murray"/>
    <x v="7"/>
    <n v="84107"/>
    <s v="West"/>
    <s v="TEC-PH-10004071"/>
    <x v="2"/>
    <s v="Phones"/>
    <s v="PayAnywhere Card Reader"/>
    <n v="71.927999999999997"/>
  </r>
  <r>
    <n v="4274"/>
    <s v="US-2018-158505"/>
    <x v="9"/>
    <x v="246"/>
    <d v="2018-07-21T00:00:00"/>
    <s v="Same Day"/>
    <s v="SF-20200"/>
    <s v="Sarah Foster"/>
    <s v="Consumer"/>
    <s v="United States"/>
    <s v="Murray"/>
    <x v="7"/>
    <n v="84107"/>
    <s v="West"/>
    <s v="OFF-AR-10001044"/>
    <x v="1"/>
    <s v="Art"/>
    <s v="BOSTON Ranger #55 Pencil Sharpener, Black"/>
    <n v="25.99"/>
  </r>
  <r>
    <n v="4275"/>
    <s v="CA-2016-142692"/>
    <x v="28"/>
    <x v="924"/>
    <d v="2016-10-28T00:00:00"/>
    <s v="Standard Class"/>
    <s v="AG-10495"/>
    <s v="Andrew Gjertsen"/>
    <s v="Corporate"/>
    <s v="United States"/>
    <s v="Seattle"/>
    <x v="4"/>
    <n v="98105"/>
    <s v="West"/>
    <s v="OFF-BI-10004140"/>
    <x v="1"/>
    <s v="Binders"/>
    <s v="Avery Non-Stick Binders"/>
    <n v="3.5920000000000001"/>
  </r>
  <r>
    <n v="4276"/>
    <s v="CA-2016-123456"/>
    <x v="45"/>
    <x v="584"/>
    <d v="2016-07-13T00:00:00"/>
    <s v="Standard Class"/>
    <s v="KN-16450"/>
    <s v="Kean Nguyen"/>
    <s v="Corporate"/>
    <s v="United States"/>
    <s v="Dallas"/>
    <x v="5"/>
    <n v="75220"/>
    <s v="Central"/>
    <s v="OFF-AP-10002684"/>
    <x v="1"/>
    <s v="Appliances"/>
    <s v="Acco 7-Outlet Masterpiece Power Center, Wihtout Fax/Phone Line Protection"/>
    <n v="48.631999999999998"/>
  </r>
  <r>
    <n v="4277"/>
    <s v="CA-2018-151358"/>
    <x v="42"/>
    <x v="238"/>
    <d v="2018-08-22T00:00:00"/>
    <s v="Standard Class"/>
    <s v="NF-18595"/>
    <s v="Nicole Fjeld"/>
    <s v="Home Office"/>
    <s v="United States"/>
    <s v="Seattle"/>
    <x v="4"/>
    <n v="98105"/>
    <s v="West"/>
    <s v="OFF-ST-10000046"/>
    <x v="1"/>
    <s v="Storage"/>
    <s v="Fellowes Super Stor/Drawer Files"/>
    <n v="323.10000000000002"/>
  </r>
  <r>
    <n v="4278"/>
    <s v="US-2017-107440"/>
    <x v="3"/>
    <x v="947"/>
    <d v="2017-04-20T00:00:00"/>
    <s v="Standard Class"/>
    <s v="BS-11365"/>
    <s v="Bill Shonely"/>
    <s v="Corporate"/>
    <s v="United States"/>
    <s v="Lakewood"/>
    <x v="30"/>
    <n v="8701"/>
    <s v="East"/>
    <s v="TEC-MA-10001047"/>
    <x v="2"/>
    <s v="Machines"/>
    <s v="3D Systems Cube Printer, 2nd Generation, Magenta"/>
    <n v="9099.93"/>
  </r>
  <r>
    <n v="4279"/>
    <s v="US-2017-107440"/>
    <x v="3"/>
    <x v="947"/>
    <d v="2017-04-20T00:00:00"/>
    <s v="Standard Class"/>
    <s v="BS-11365"/>
    <s v="Bill Shonely"/>
    <s v="Corporate"/>
    <s v="United States"/>
    <s v="Lakewood"/>
    <x v="30"/>
    <n v="8701"/>
    <s v="East"/>
    <s v="FUR-FU-10000550"/>
    <x v="0"/>
    <s v="Furnishings"/>
    <s v="Stacking Trays by OIC"/>
    <n v="9.9600000000000009"/>
  </r>
  <r>
    <n v="4280"/>
    <s v="US-2017-107440"/>
    <x v="3"/>
    <x v="947"/>
    <d v="2017-04-20T00:00:00"/>
    <s v="Standard Class"/>
    <s v="BS-11365"/>
    <s v="Bill Shonely"/>
    <s v="Corporate"/>
    <s v="United States"/>
    <s v="Lakewood"/>
    <x v="30"/>
    <n v="8701"/>
    <s v="East"/>
    <s v="OFF-BI-10002432"/>
    <x v="1"/>
    <s v="Binders"/>
    <s v="Wilson Jones Standard D-Ring Binders"/>
    <n v="25.3"/>
  </r>
  <r>
    <n v="4281"/>
    <s v="CA-2015-166989"/>
    <x v="6"/>
    <x v="687"/>
    <d v="2015-11-18T00:00:00"/>
    <s v="Standard Class"/>
    <s v="RM-19675"/>
    <s v="Robert Marley"/>
    <s v="Home Office"/>
    <s v="United States"/>
    <s v="New York City"/>
    <x v="15"/>
    <n v="10011"/>
    <s v="East"/>
    <s v="OFF-PA-10004470"/>
    <x v="1"/>
    <s v="Paper"/>
    <s v="Adams Write n' Stick Phone Message Book, 11&quot; X 5 1/4&quot;, 200 Messages"/>
    <n v="11.36"/>
  </r>
  <r>
    <n v="4282"/>
    <s v="CA-2015-166989"/>
    <x v="6"/>
    <x v="687"/>
    <d v="2015-11-18T00:00:00"/>
    <s v="Standard Class"/>
    <s v="RM-19675"/>
    <s v="Robert Marley"/>
    <s v="Home Office"/>
    <s v="United States"/>
    <s v="New York City"/>
    <x v="15"/>
    <n v="10011"/>
    <s v="East"/>
    <s v="FUR-CH-10001797"/>
    <x v="0"/>
    <s v="Chairs"/>
    <s v="Safco Chair Connectors, 6/Carton"/>
    <n v="69.263999999999996"/>
  </r>
  <r>
    <n v="4283"/>
    <s v="CA-2015-103100"/>
    <x v="27"/>
    <x v="414"/>
    <d v="2015-12-23T00:00:00"/>
    <s v="First Class"/>
    <s v="AB-10105"/>
    <s v="Adrian Barton"/>
    <s v="Consumer"/>
    <s v="United States"/>
    <s v="Indianapolis"/>
    <x v="14"/>
    <n v="46203"/>
    <s v="Central"/>
    <s v="OFF-LA-10003720"/>
    <x v="1"/>
    <s v="Labels"/>
    <s v="Avery 487"/>
    <n v="3.69"/>
  </r>
  <r>
    <n v="4284"/>
    <s v="CA-2015-103100"/>
    <x v="27"/>
    <x v="414"/>
    <d v="2015-12-23T00:00:00"/>
    <s v="First Class"/>
    <s v="AB-10105"/>
    <s v="Adrian Barton"/>
    <s v="Consumer"/>
    <s v="United States"/>
    <s v="Indianapolis"/>
    <x v="14"/>
    <n v="46203"/>
    <s v="Central"/>
    <s v="OFF-BI-10004600"/>
    <x v="1"/>
    <s v="Binders"/>
    <s v="Ibico Ibimaster 300 Manual Binding System"/>
    <n v="1103.97"/>
  </r>
  <r>
    <n v="4285"/>
    <s v="CA-2016-105690"/>
    <x v="5"/>
    <x v="82"/>
    <d v="2016-11-26T00:00:00"/>
    <s v="Second Class"/>
    <s v="CA-11965"/>
    <s v="Carol Adams"/>
    <s v="Corporate"/>
    <s v="United States"/>
    <s v="Port Arthur"/>
    <x v="5"/>
    <n v="77642"/>
    <s v="Central"/>
    <s v="FUR-BO-10003965"/>
    <x v="0"/>
    <s v="Bookcases"/>
    <s v="O'Sullivan Manor Hill 2-Door Library in Brianna Oak"/>
    <n v="246.1328"/>
  </r>
  <r>
    <n v="4286"/>
    <s v="CA-2016-105690"/>
    <x v="5"/>
    <x v="82"/>
    <d v="2016-11-26T00:00:00"/>
    <s v="Second Class"/>
    <s v="CA-11965"/>
    <s v="Carol Adams"/>
    <s v="Corporate"/>
    <s v="United States"/>
    <s v="Port Arthur"/>
    <x v="5"/>
    <n v="77642"/>
    <s v="Central"/>
    <s v="OFF-LA-10000240"/>
    <x v="1"/>
    <s v="Labels"/>
    <s v="Self-Adhesive Address Labels for Typewriters by Universal"/>
    <n v="11.696"/>
  </r>
  <r>
    <n v="4287"/>
    <s v="CA-2016-105690"/>
    <x v="5"/>
    <x v="82"/>
    <d v="2016-11-26T00:00:00"/>
    <s v="Second Class"/>
    <s v="CA-11965"/>
    <s v="Carol Adams"/>
    <s v="Corporate"/>
    <s v="United States"/>
    <s v="Port Arthur"/>
    <x v="5"/>
    <n v="77642"/>
    <s v="Central"/>
    <s v="TEC-CO-10001571"/>
    <x v="2"/>
    <s v="Copiers"/>
    <s v="Sharp 1540cs Digital Laser Copier"/>
    <n v="439.99200000000002"/>
  </r>
  <r>
    <n v="4288"/>
    <s v="CA-2018-127516"/>
    <x v="27"/>
    <x v="116"/>
    <d v="2019-01-03T00:00:00"/>
    <s v="Standard Class"/>
    <s v="EH-14005"/>
    <s v="Erica Hernandez"/>
    <s v="Home Office"/>
    <s v="United States"/>
    <s v="Nashville"/>
    <x v="18"/>
    <n v="37211"/>
    <s v="South"/>
    <s v="OFF-ST-10000736"/>
    <x v="1"/>
    <s v="Storage"/>
    <s v="Carina Double Wide Media Storage Towers in Natural &amp; Black"/>
    <n v="64.784000000000006"/>
  </r>
  <r>
    <n v="4289"/>
    <s v="US-2016-117184"/>
    <x v="49"/>
    <x v="961"/>
    <d v="2016-05-21T00:00:00"/>
    <s v="Standard Class"/>
    <s v="ON-18715"/>
    <s v="Odella Nelson"/>
    <s v="Corporate"/>
    <s v="United States"/>
    <s v="Houston"/>
    <x v="5"/>
    <n v="77095"/>
    <s v="Central"/>
    <s v="OFF-BI-10002082"/>
    <x v="1"/>
    <s v="Binders"/>
    <s v="GBC Twin Loop Wire Binding Elements"/>
    <n v="33.28"/>
  </r>
  <r>
    <n v="4290"/>
    <s v="US-2016-117184"/>
    <x v="49"/>
    <x v="961"/>
    <d v="2016-05-21T00:00:00"/>
    <s v="Standard Class"/>
    <s v="ON-18715"/>
    <s v="Odella Nelson"/>
    <s v="Corporate"/>
    <s v="United States"/>
    <s v="Houston"/>
    <x v="5"/>
    <n v="77095"/>
    <s v="Central"/>
    <s v="OFF-PA-10002250"/>
    <x v="1"/>
    <s v="Paper"/>
    <s v="Things To Do Today Pad"/>
    <n v="14.087999999999999"/>
  </r>
  <r>
    <n v="4291"/>
    <s v="CA-2018-102407"/>
    <x v="19"/>
    <x v="34"/>
    <d v="2018-12-13T00:00:00"/>
    <s v="Second Class"/>
    <s v="AT-10435"/>
    <s v="Alyssa Tate"/>
    <s v="Home Office"/>
    <s v="United States"/>
    <s v="Los Angeles"/>
    <x v="1"/>
    <n v="90004"/>
    <s v="West"/>
    <s v="OFF-AR-10000122"/>
    <x v="1"/>
    <s v="Art"/>
    <s v="Newell 314"/>
    <n v="11.16"/>
  </r>
  <r>
    <n v="4292"/>
    <s v="CA-2018-102407"/>
    <x v="19"/>
    <x v="34"/>
    <d v="2018-12-13T00:00:00"/>
    <s v="Second Class"/>
    <s v="AT-10435"/>
    <s v="Alyssa Tate"/>
    <s v="Home Office"/>
    <s v="United States"/>
    <s v="Los Angeles"/>
    <x v="1"/>
    <n v="90004"/>
    <s v="West"/>
    <s v="FUR-TA-10003748"/>
    <x v="0"/>
    <s v="Tables"/>
    <s v="Bevis 36 x 72 Conference Tables"/>
    <n v="896.32799999999997"/>
  </r>
  <r>
    <n v="4293"/>
    <s v="CA-2018-102407"/>
    <x v="19"/>
    <x v="34"/>
    <d v="2018-12-13T00:00:00"/>
    <s v="Second Class"/>
    <s v="AT-10435"/>
    <s v="Alyssa Tate"/>
    <s v="Home Office"/>
    <s v="United States"/>
    <s v="Los Angeles"/>
    <x v="1"/>
    <n v="90004"/>
    <s v="West"/>
    <s v="OFF-AP-10001394"/>
    <x v="1"/>
    <s v="Appliances"/>
    <s v="Harmony Air Purifier"/>
    <n v="189"/>
  </r>
  <r>
    <n v="4294"/>
    <s v="CA-2018-130967"/>
    <x v="15"/>
    <x v="434"/>
    <d v="2018-03-16T00:00:00"/>
    <s v="Standard Class"/>
    <s v="EB-13870"/>
    <s v="Emily Burns"/>
    <s v="Consumer"/>
    <s v="United States"/>
    <s v="Philadelphia"/>
    <x v="9"/>
    <n v="19140"/>
    <s v="East"/>
    <s v="TEC-PH-10004896"/>
    <x v="2"/>
    <s v="Phones"/>
    <s v="Nokia Lumia 521 (T-Mobile)"/>
    <n v="53.981999999999999"/>
  </r>
  <r>
    <n v="4295"/>
    <s v="CA-2018-101581"/>
    <x v="16"/>
    <x v="760"/>
    <d v="2018-10-27T00:00:00"/>
    <s v="Standard Class"/>
    <s v="DW-13195"/>
    <s v="David Wiener"/>
    <s v="Corporate"/>
    <s v="United States"/>
    <s v="Redmond"/>
    <x v="21"/>
    <n v="97756"/>
    <s v="West"/>
    <s v="FUR-TA-10002607"/>
    <x v="0"/>
    <s v="Tables"/>
    <s v="KI Conference Tables"/>
    <n v="177.22499999999999"/>
  </r>
  <r>
    <n v="4296"/>
    <s v="CA-2018-169124"/>
    <x v="38"/>
    <x v="445"/>
    <d v="2018-07-10T00:00:00"/>
    <s v="Standard Class"/>
    <s v="MB-17305"/>
    <s v="Maria Bertelson"/>
    <s v="Consumer"/>
    <s v="United States"/>
    <s v="Citrus Heights"/>
    <x v="1"/>
    <n v="95610"/>
    <s v="West"/>
    <s v="FUR-FU-10001215"/>
    <x v="0"/>
    <s v="Furnishings"/>
    <s v="Howard Miller 11-1/2&quot; Diameter Brentwood Wall Clock"/>
    <n v="129.38999999999999"/>
  </r>
  <r>
    <n v="4297"/>
    <s v="CA-2018-117261"/>
    <x v="22"/>
    <x v="507"/>
    <d v="2018-09-10T00:00:00"/>
    <s v="Standard Class"/>
    <s v="TH-21235"/>
    <s v="Tiffany House"/>
    <s v="Corporate"/>
    <s v="United States"/>
    <s v="Los Angeles"/>
    <x v="1"/>
    <n v="90032"/>
    <s v="West"/>
    <s v="OFF-ST-10000419"/>
    <x v="1"/>
    <s v="Storage"/>
    <s v="Rogers Jumbo File, Granite"/>
    <n v="54.32"/>
  </r>
  <r>
    <n v="4298"/>
    <s v="CA-2018-129021"/>
    <x v="47"/>
    <x v="962"/>
    <d v="2018-08-26T00:00:00"/>
    <s v="Second Class"/>
    <s v="PO-18850"/>
    <s v="Patrick O'Brill"/>
    <s v="Consumer"/>
    <s v="United States"/>
    <s v="Tallahassee"/>
    <x v="2"/>
    <n v="32303"/>
    <s v="South"/>
    <s v="TEC-PH-10001459"/>
    <x v="2"/>
    <s v="Phones"/>
    <s v="Samsung Galaxy Mega 6.3"/>
    <n v="4367.8959999999997"/>
  </r>
  <r>
    <n v="4299"/>
    <s v="CA-2018-129021"/>
    <x v="47"/>
    <x v="962"/>
    <d v="2018-08-26T00:00:00"/>
    <s v="Second Class"/>
    <s v="PO-18850"/>
    <s v="Patrick O'Brill"/>
    <s v="Consumer"/>
    <s v="United States"/>
    <s v="Tallahassee"/>
    <x v="2"/>
    <n v="32303"/>
    <s v="South"/>
    <s v="OFF-PA-10000241"/>
    <x v="1"/>
    <s v="Paper"/>
    <s v="IBM Multi-Purpose Copy Paper, 8 1/2 x 11&quot;, Case"/>
    <n v="49.567999999999998"/>
  </r>
  <r>
    <n v="4300"/>
    <s v="CA-2018-129021"/>
    <x v="47"/>
    <x v="962"/>
    <d v="2018-08-26T00:00:00"/>
    <s v="Second Class"/>
    <s v="PO-18850"/>
    <s v="Patrick O'Brill"/>
    <s v="Consumer"/>
    <s v="United States"/>
    <s v="Tallahassee"/>
    <x v="2"/>
    <n v="32303"/>
    <s v="South"/>
    <s v="OFF-AP-10003040"/>
    <x v="1"/>
    <s v="Appliances"/>
    <s v="Fellowes 8 Outlet Superior Workstation Surge Protector w/o Phone/Fax/Modem Protection"/>
    <n v="161.376"/>
  </r>
  <r>
    <n v="4301"/>
    <s v="CA-2018-129021"/>
    <x v="47"/>
    <x v="962"/>
    <d v="2018-08-26T00:00:00"/>
    <s v="Second Class"/>
    <s v="PO-18850"/>
    <s v="Patrick O'Brill"/>
    <s v="Consumer"/>
    <s v="United States"/>
    <s v="Tallahassee"/>
    <x v="2"/>
    <n v="32303"/>
    <s v="South"/>
    <s v="FUR-FU-10001852"/>
    <x v="0"/>
    <s v="Furnishings"/>
    <s v="Eldon Regeneration Recycled Desk Accessories, Smoke"/>
    <n v="2.7839999999999998"/>
  </r>
  <r>
    <n v="4302"/>
    <s v="CA-2018-129021"/>
    <x v="47"/>
    <x v="962"/>
    <d v="2018-08-26T00:00:00"/>
    <s v="Second Class"/>
    <s v="PO-18850"/>
    <s v="Patrick O'Brill"/>
    <s v="Consumer"/>
    <s v="United States"/>
    <s v="Tallahassee"/>
    <x v="2"/>
    <n v="32303"/>
    <s v="South"/>
    <s v="OFF-PA-10000141"/>
    <x v="1"/>
    <s v="Paper"/>
    <s v="Ampad Evidence Wirebond Steno Books, 6&quot; x 9&quot;"/>
    <n v="8.7200000000000006"/>
  </r>
  <r>
    <n v="4303"/>
    <s v="CA-2015-123253"/>
    <x v="47"/>
    <x v="963"/>
    <d v="2015-08-25T00:00:00"/>
    <s v="Second Class"/>
    <s v="DE-13255"/>
    <s v="Deanra Eno"/>
    <s v="Home Office"/>
    <s v="United States"/>
    <s v="Lakewood"/>
    <x v="24"/>
    <n v="44107"/>
    <s v="East"/>
    <s v="OFF-AR-10002804"/>
    <x v="1"/>
    <s v="Art"/>
    <s v="Faber Castell Col-Erase Pencils"/>
    <n v="3.9119999999999999"/>
  </r>
  <r>
    <n v="4304"/>
    <s v="CA-2017-121601"/>
    <x v="10"/>
    <x v="964"/>
    <d v="2017-10-04T00:00:00"/>
    <s v="Same Day"/>
    <s v="MO-17500"/>
    <s v="Mary O'Rourke"/>
    <s v="Consumer"/>
    <s v="United States"/>
    <s v="The Colony"/>
    <x v="5"/>
    <n v="75056"/>
    <s v="Central"/>
    <s v="OFF-EN-10003862"/>
    <x v="1"/>
    <s v="Envelopes"/>
    <s v="Laser &amp; Ink Jet Business Envelopes"/>
    <n v="59.752000000000002"/>
  </r>
  <r>
    <n v="4305"/>
    <s v="CA-2015-162278"/>
    <x v="28"/>
    <x v="965"/>
    <d v="2015-10-30T00:00:00"/>
    <s v="Second Class"/>
    <s v="AH-10585"/>
    <s v="Angele Hood"/>
    <s v="Consumer"/>
    <s v="United States"/>
    <s v="Seattle"/>
    <x v="4"/>
    <n v="98105"/>
    <s v="West"/>
    <s v="FUR-FU-10000448"/>
    <x v="0"/>
    <s v="Furnishings"/>
    <s v="Tenex Chairmats For Use With Carpeted Floors"/>
    <n v="63.92"/>
  </r>
  <r>
    <n v="4306"/>
    <s v="CA-2015-162278"/>
    <x v="28"/>
    <x v="965"/>
    <d v="2015-10-30T00:00:00"/>
    <s v="Second Class"/>
    <s v="AH-10585"/>
    <s v="Angele Hood"/>
    <s v="Consumer"/>
    <s v="United States"/>
    <s v="Seattle"/>
    <x v="4"/>
    <n v="98105"/>
    <s v="West"/>
    <s v="TEC-PH-10000526"/>
    <x v="2"/>
    <s v="Phones"/>
    <s v="Vtech CS6719"/>
    <n v="383.96"/>
  </r>
  <r>
    <n v="4307"/>
    <s v="CA-2017-161095"/>
    <x v="39"/>
    <x v="931"/>
    <d v="2017-06-28T00:00:00"/>
    <s v="Same Day"/>
    <s v="CS-12250"/>
    <s v="Chris Selesnick"/>
    <s v="Corporate"/>
    <s v="United States"/>
    <s v="Los Angeles"/>
    <x v="1"/>
    <n v="90032"/>
    <s v="West"/>
    <s v="OFF-BI-10002764"/>
    <x v="1"/>
    <s v="Binders"/>
    <s v="Recycled Pressboard Report Cover with Reinforced Top Hinge"/>
    <n v="7.7519999999999998"/>
  </r>
  <r>
    <n v="4308"/>
    <s v="CA-2017-161095"/>
    <x v="39"/>
    <x v="931"/>
    <d v="2017-06-28T00:00:00"/>
    <s v="Same Day"/>
    <s v="CS-12250"/>
    <s v="Chris Selesnick"/>
    <s v="Corporate"/>
    <s v="United States"/>
    <s v="Los Angeles"/>
    <x v="1"/>
    <n v="90032"/>
    <s v="West"/>
    <s v="OFF-BI-10001524"/>
    <x v="1"/>
    <s v="Binders"/>
    <s v="GBC Premium Transparent Covers with Diagonal Lined Pattern"/>
    <n v="33.567999999999998"/>
  </r>
  <r>
    <n v="4309"/>
    <s v="CA-2015-125829"/>
    <x v="0"/>
    <x v="130"/>
    <d v="2015-11-11T00:00:00"/>
    <s v="Standard Class"/>
    <s v="WB-21850"/>
    <s v="William Brown"/>
    <s v="Consumer"/>
    <s v="United States"/>
    <s v="Los Angeles"/>
    <x v="1"/>
    <n v="90045"/>
    <s v="West"/>
    <s v="TEC-PH-10001079"/>
    <x v="2"/>
    <s v="Phones"/>
    <s v="Polycom SoundPoint Pro SE-225 Corded phone"/>
    <n v="666.34400000000005"/>
  </r>
  <r>
    <n v="4310"/>
    <s v="CA-2015-125829"/>
    <x v="0"/>
    <x v="130"/>
    <d v="2015-11-11T00:00:00"/>
    <s v="Standard Class"/>
    <s v="WB-21850"/>
    <s v="William Brown"/>
    <s v="Consumer"/>
    <s v="United States"/>
    <s v="Los Angeles"/>
    <x v="1"/>
    <n v="90045"/>
    <s v="West"/>
    <s v="FUR-TA-10002041"/>
    <x v="0"/>
    <s v="Tables"/>
    <s v="Bevis Round Conference Table Top, X-Base"/>
    <n v="573.72799999999995"/>
  </r>
  <r>
    <n v="4311"/>
    <s v="CA-2015-125829"/>
    <x v="0"/>
    <x v="130"/>
    <d v="2015-11-11T00:00:00"/>
    <s v="Standard Class"/>
    <s v="WB-21850"/>
    <s v="William Brown"/>
    <s v="Consumer"/>
    <s v="United States"/>
    <s v="Los Angeles"/>
    <x v="1"/>
    <n v="90045"/>
    <s v="West"/>
    <s v="OFF-BI-10001036"/>
    <x v="1"/>
    <s v="Binders"/>
    <s v="Cardinal EasyOpen D-Ring Binders"/>
    <n v="21.936"/>
  </r>
  <r>
    <n v="4312"/>
    <s v="CA-2015-125829"/>
    <x v="0"/>
    <x v="130"/>
    <d v="2015-11-11T00:00:00"/>
    <s v="Standard Class"/>
    <s v="WB-21850"/>
    <s v="William Brown"/>
    <s v="Consumer"/>
    <s v="United States"/>
    <s v="Los Angeles"/>
    <x v="1"/>
    <n v="90045"/>
    <s v="West"/>
    <s v="OFF-PA-10000223"/>
    <x v="1"/>
    <s v="Paper"/>
    <s v="Xerox 2000"/>
    <n v="19.440000000000001"/>
  </r>
  <r>
    <n v="4313"/>
    <s v="CA-2015-125829"/>
    <x v="0"/>
    <x v="130"/>
    <d v="2015-11-11T00:00:00"/>
    <s v="Standard Class"/>
    <s v="WB-21850"/>
    <s v="William Brown"/>
    <s v="Consumer"/>
    <s v="United States"/>
    <s v="Los Angeles"/>
    <x v="1"/>
    <n v="90045"/>
    <s v="West"/>
    <s v="TEC-MA-10003246"/>
    <x v="2"/>
    <s v="Machines"/>
    <s v="Hewlett-Packard Deskjet D4360 Printer"/>
    <n v="447.96800000000002"/>
  </r>
  <r>
    <n v="4314"/>
    <s v="CA-2015-123127"/>
    <x v="14"/>
    <x v="78"/>
    <d v="2015-09-12T00:00:00"/>
    <s v="Standard Class"/>
    <s v="SP-20620"/>
    <s v="Stefania Perrino"/>
    <s v="Corporate"/>
    <s v="United States"/>
    <s v="Long Beach"/>
    <x v="15"/>
    <n v="11561"/>
    <s v="East"/>
    <s v="OFF-AP-10001962"/>
    <x v="1"/>
    <s v="Appliances"/>
    <s v="Black &amp; Decker Filter for Double Action Dustbuster Cordless Vac BLDV7210"/>
    <n v="16.78"/>
  </r>
  <r>
    <n v="4315"/>
    <s v="CA-2016-115945"/>
    <x v="39"/>
    <x v="608"/>
    <d v="2016-07-01T00:00:00"/>
    <s v="Standard Class"/>
    <s v="AB-10165"/>
    <s v="Alan Barnes"/>
    <s v="Consumer"/>
    <s v="United States"/>
    <s v="Los Angeles"/>
    <x v="1"/>
    <n v="90045"/>
    <s v="West"/>
    <s v="OFF-AR-10004062"/>
    <x v="1"/>
    <s v="Art"/>
    <s v="Staples in misc. colors"/>
    <n v="20.96"/>
  </r>
  <r>
    <n v="4316"/>
    <s v="CA-2016-115945"/>
    <x v="39"/>
    <x v="608"/>
    <d v="2016-07-01T00:00:00"/>
    <s v="Standard Class"/>
    <s v="AB-10165"/>
    <s v="Alan Barnes"/>
    <s v="Consumer"/>
    <s v="United States"/>
    <s v="Los Angeles"/>
    <x v="1"/>
    <n v="90045"/>
    <s v="West"/>
    <s v="OFF-BI-10004330"/>
    <x v="1"/>
    <s v="Binders"/>
    <s v="GBC Velobind Prepunched Cover Sets, Regency Series"/>
    <n v="88.751999999999995"/>
  </r>
  <r>
    <n v="4317"/>
    <s v="CA-2016-115945"/>
    <x v="39"/>
    <x v="608"/>
    <d v="2016-07-01T00:00:00"/>
    <s v="Standard Class"/>
    <s v="AB-10165"/>
    <s v="Alan Barnes"/>
    <s v="Consumer"/>
    <s v="United States"/>
    <s v="Los Angeles"/>
    <x v="1"/>
    <n v="90045"/>
    <s v="West"/>
    <s v="OFF-ST-10001963"/>
    <x v="1"/>
    <s v="Storage"/>
    <s v="Tennsco Regal Shelving Units"/>
    <n v="304.23"/>
  </r>
  <r>
    <n v="4318"/>
    <s v="CA-2016-136735"/>
    <x v="44"/>
    <x v="353"/>
    <d v="2016-08-02T00:00:00"/>
    <s v="Standard Class"/>
    <s v="HA-14920"/>
    <s v="Helen Andreada"/>
    <s v="Consumer"/>
    <s v="United States"/>
    <s v="San Francisco"/>
    <x v="1"/>
    <n v="94110"/>
    <s v="West"/>
    <s v="OFF-EN-10002230"/>
    <x v="1"/>
    <s v="Envelopes"/>
    <s v="Airmail Envelopes"/>
    <n v="167.86"/>
  </r>
  <r>
    <n v="4319"/>
    <s v="US-2018-136189"/>
    <x v="4"/>
    <x v="226"/>
    <d v="2018-12-11T00:00:00"/>
    <s v="Standard Class"/>
    <s v="DC-13285"/>
    <s v="Debra Catini"/>
    <s v="Consumer"/>
    <s v="United States"/>
    <s v="Richmond"/>
    <x v="17"/>
    <n v="23223"/>
    <s v="South"/>
    <s v="FUR-FU-10000175"/>
    <x v="0"/>
    <s v="Furnishings"/>
    <s v="DAX Wood Document Frame."/>
    <n v="82.38"/>
  </r>
  <r>
    <n v="4320"/>
    <s v="CA-2015-152345"/>
    <x v="13"/>
    <x v="282"/>
    <d v="2016-01-03T00:00:00"/>
    <s v="Second Class"/>
    <s v="ST-20530"/>
    <s v="Shui Tom"/>
    <s v="Consumer"/>
    <s v="United States"/>
    <s v="Albuquerque"/>
    <x v="27"/>
    <n v="87105"/>
    <s v="West"/>
    <s v="TEC-PH-10004897"/>
    <x v="2"/>
    <s v="Phones"/>
    <s v="Mediabridge Sport Armband iPhone 5s"/>
    <n v="23.975999999999999"/>
  </r>
  <r>
    <n v="4321"/>
    <s v="CA-2015-152345"/>
    <x v="13"/>
    <x v="282"/>
    <d v="2016-01-03T00:00:00"/>
    <s v="Second Class"/>
    <s v="ST-20530"/>
    <s v="Shui Tom"/>
    <s v="Consumer"/>
    <s v="United States"/>
    <s v="Albuquerque"/>
    <x v="27"/>
    <n v="87105"/>
    <s v="West"/>
    <s v="OFF-ST-10003123"/>
    <x v="1"/>
    <s v="Storage"/>
    <s v="Fellowes Bases and Tops For Staxonsteel/High-Stak Systems"/>
    <n v="33.29"/>
  </r>
  <r>
    <n v="4322"/>
    <s v="US-2016-147662"/>
    <x v="51"/>
    <x v="966"/>
    <d v="2016-02-19T00:00:00"/>
    <s v="Standard Class"/>
    <s v="KB-16315"/>
    <s v="Karl Braun"/>
    <s v="Consumer"/>
    <s v="United States"/>
    <s v="Akron"/>
    <x v="24"/>
    <n v="44312"/>
    <s v="East"/>
    <s v="OFF-BI-10001658"/>
    <x v="1"/>
    <s v="Binders"/>
    <s v="GBC Standard Therm-A-Bind Covers"/>
    <n v="14.952"/>
  </r>
  <r>
    <n v="4323"/>
    <s v="US-2016-147662"/>
    <x v="51"/>
    <x v="966"/>
    <d v="2016-02-19T00:00:00"/>
    <s v="Standard Class"/>
    <s v="KB-16315"/>
    <s v="Karl Braun"/>
    <s v="Consumer"/>
    <s v="United States"/>
    <s v="Akron"/>
    <x v="24"/>
    <n v="44312"/>
    <s v="East"/>
    <s v="TEC-PH-10002834"/>
    <x v="2"/>
    <s v="Phones"/>
    <s v="Google Nexus 5"/>
    <n v="323.98200000000003"/>
  </r>
  <r>
    <n v="4324"/>
    <s v="US-2016-147662"/>
    <x v="51"/>
    <x v="966"/>
    <d v="2016-02-19T00:00:00"/>
    <s v="Standard Class"/>
    <s v="KB-16315"/>
    <s v="Karl Braun"/>
    <s v="Consumer"/>
    <s v="United States"/>
    <s v="Akron"/>
    <x v="24"/>
    <n v="44312"/>
    <s v="East"/>
    <s v="OFF-BI-10002160"/>
    <x v="1"/>
    <s v="Binders"/>
    <s v="Acco Hanging Data Binders"/>
    <n v="2.286"/>
  </r>
  <r>
    <n v="4325"/>
    <s v="US-2016-147662"/>
    <x v="51"/>
    <x v="966"/>
    <d v="2016-02-19T00:00:00"/>
    <s v="Standard Class"/>
    <s v="KB-16315"/>
    <s v="Karl Braun"/>
    <s v="Consumer"/>
    <s v="United States"/>
    <s v="Akron"/>
    <x v="24"/>
    <n v="44312"/>
    <s v="East"/>
    <s v="OFF-AR-10004999"/>
    <x v="1"/>
    <s v="Art"/>
    <s v="Newell 315"/>
    <n v="14.352"/>
  </r>
  <r>
    <n v="4326"/>
    <s v="US-2016-147662"/>
    <x v="51"/>
    <x v="966"/>
    <d v="2016-02-19T00:00:00"/>
    <s v="Standard Class"/>
    <s v="KB-16315"/>
    <s v="Karl Braun"/>
    <s v="Consumer"/>
    <s v="United States"/>
    <s v="Akron"/>
    <x v="24"/>
    <n v="44312"/>
    <s v="East"/>
    <s v="TEC-AC-10003280"/>
    <x v="2"/>
    <s v="Accessories"/>
    <s v="Belkin F8E887 USB Wired Ergonomic Keyboard"/>
    <n v="71.975999999999999"/>
  </r>
  <r>
    <n v="4327"/>
    <s v="CA-2017-153346"/>
    <x v="43"/>
    <x v="967"/>
    <d v="2017-01-27T00:00:00"/>
    <s v="First Class"/>
    <s v="TB-21355"/>
    <s v="Todd Boyes"/>
    <s v="Corporate"/>
    <s v="United States"/>
    <s v="Plainfield"/>
    <x v="30"/>
    <n v="7060"/>
    <s v="East"/>
    <s v="OFF-AR-10000315"/>
    <x v="1"/>
    <s v="Art"/>
    <s v="Dixon Ticonderoga Maple Cedar Pencil, #2"/>
    <n v="9.2100000000000009"/>
  </r>
  <r>
    <n v="4328"/>
    <s v="CA-2017-153346"/>
    <x v="43"/>
    <x v="967"/>
    <d v="2017-01-27T00:00:00"/>
    <s v="First Class"/>
    <s v="TB-21355"/>
    <s v="Todd Boyes"/>
    <s v="Corporate"/>
    <s v="United States"/>
    <s v="Plainfield"/>
    <x v="30"/>
    <n v="7060"/>
    <s v="East"/>
    <s v="OFF-PA-10000007"/>
    <x v="1"/>
    <s v="Paper"/>
    <s v="Telephone Message Books with Fax/Mobile Section, 4 1/4&quot; x 6&quot;"/>
    <n v="18"/>
  </r>
  <r>
    <n v="4329"/>
    <s v="CA-2018-118360"/>
    <x v="24"/>
    <x v="719"/>
    <d v="2018-04-07T00:00:00"/>
    <s v="Standard Class"/>
    <s v="JC-15775"/>
    <s v="John Castell"/>
    <s v="Consumer"/>
    <s v="United States"/>
    <s v="New York City"/>
    <x v="15"/>
    <n v="10011"/>
    <s v="East"/>
    <s v="OFF-PA-10000791"/>
    <x v="1"/>
    <s v="Paper"/>
    <s v="Wirebound Message Books, Four 2 3/4 x 5 Forms per Page, 200 Sets per Book"/>
    <n v="42.93"/>
  </r>
  <r>
    <n v="4330"/>
    <s v="CA-2018-149853"/>
    <x v="10"/>
    <x v="621"/>
    <d v="2018-10-09T00:00:00"/>
    <s v="Standard Class"/>
    <s v="PO-18850"/>
    <s v="Patrick O'Brill"/>
    <s v="Consumer"/>
    <s v="United States"/>
    <s v="Hialeah"/>
    <x v="2"/>
    <n v="33012"/>
    <s v="South"/>
    <s v="OFF-PA-10000556"/>
    <x v="1"/>
    <s v="Paper"/>
    <s v="Xerox 208"/>
    <n v="15.552"/>
  </r>
  <r>
    <n v="4331"/>
    <s v="CA-2018-149853"/>
    <x v="10"/>
    <x v="621"/>
    <d v="2018-10-09T00:00:00"/>
    <s v="Standard Class"/>
    <s v="PO-18850"/>
    <s v="Patrick O'Brill"/>
    <s v="Consumer"/>
    <s v="United States"/>
    <s v="Hialeah"/>
    <x v="2"/>
    <n v="33012"/>
    <s v="South"/>
    <s v="OFF-AP-10000804"/>
    <x v="1"/>
    <s v="Appliances"/>
    <s v="Hoover Portapower Portable Vacuum"/>
    <n v="17.920000000000002"/>
  </r>
  <r>
    <n v="4332"/>
    <s v="CA-2018-107909"/>
    <x v="8"/>
    <x v="853"/>
    <d v="2018-09-06T00:00:00"/>
    <s v="Standard Class"/>
    <s v="SS-20875"/>
    <s v="Sung Shariari"/>
    <s v="Consumer"/>
    <s v="United States"/>
    <s v="Redmond"/>
    <x v="4"/>
    <n v="98052"/>
    <s v="West"/>
    <s v="TEC-AC-10001998"/>
    <x v="2"/>
    <s v="Accessories"/>
    <s v="LogitechÂ LS21 Speaker System - PC Multimedia - 2.1-CH - Wired"/>
    <n v="19.989999999999998"/>
  </r>
  <r>
    <n v="4333"/>
    <s v="CA-2018-107909"/>
    <x v="8"/>
    <x v="853"/>
    <d v="2018-09-06T00:00:00"/>
    <s v="Standard Class"/>
    <s v="SS-20875"/>
    <s v="Sung Shariari"/>
    <s v="Consumer"/>
    <s v="United States"/>
    <s v="Redmond"/>
    <x v="4"/>
    <n v="98052"/>
    <s v="West"/>
    <s v="OFF-BI-10003476"/>
    <x v="1"/>
    <s v="Binders"/>
    <s v="Avery Metallic Poly Binders"/>
    <n v="22.92"/>
  </r>
  <r>
    <n v="4334"/>
    <s v="CA-2016-112375"/>
    <x v="27"/>
    <x v="379"/>
    <d v="2016-12-27T00:00:00"/>
    <s v="Standard Class"/>
    <s v="RD-19720"/>
    <s v="Roger Demir"/>
    <s v="Consumer"/>
    <s v="United States"/>
    <s v="Daytona Beach"/>
    <x v="2"/>
    <n v="32114"/>
    <s v="South"/>
    <s v="TEC-AC-10003237"/>
    <x v="2"/>
    <s v="Accessories"/>
    <s v="Memorex Micro Travel Drive 4 GB"/>
    <n v="50.88"/>
  </r>
  <r>
    <n v="4335"/>
    <s v="CA-2016-112375"/>
    <x v="27"/>
    <x v="379"/>
    <d v="2016-12-27T00:00:00"/>
    <s v="Standard Class"/>
    <s v="RD-19720"/>
    <s v="Roger Demir"/>
    <s v="Consumer"/>
    <s v="United States"/>
    <s v="Daytona Beach"/>
    <x v="2"/>
    <n v="32114"/>
    <s v="South"/>
    <s v="OFF-EN-10003798"/>
    <x v="1"/>
    <s v="Envelopes"/>
    <s v="Recycled Interoffice Envelopes with Re-Use-A-Seal Closure, 10 x 13"/>
    <n v="27.312000000000001"/>
  </r>
  <r>
    <n v="4336"/>
    <s v="CA-2016-154795"/>
    <x v="27"/>
    <x v="139"/>
    <d v="2016-12-24T00:00:00"/>
    <s v="Standard Class"/>
    <s v="GZ-14470"/>
    <s v="Gary Zandusky"/>
    <s v="Consumer"/>
    <s v="United States"/>
    <s v="Bullhead City"/>
    <x v="16"/>
    <n v="86442"/>
    <s v="West"/>
    <s v="OFF-EN-10003068"/>
    <x v="1"/>
    <s v="Envelopes"/>
    <s v="#6 3/4 Gummed Flap White Envelopes"/>
    <n v="7.92"/>
  </r>
  <r>
    <n v="4337"/>
    <s v="CA-2016-154795"/>
    <x v="27"/>
    <x v="139"/>
    <d v="2016-12-24T00:00:00"/>
    <s v="Standard Class"/>
    <s v="GZ-14470"/>
    <s v="Gary Zandusky"/>
    <s v="Consumer"/>
    <s v="United States"/>
    <s v="Bullhead City"/>
    <x v="16"/>
    <n v="86442"/>
    <s v="West"/>
    <s v="FUR-FU-10002088"/>
    <x v="0"/>
    <s v="Furnishings"/>
    <s v="Nu-Dell Float Frame 11 x 14 1/2"/>
    <n v="14.368"/>
  </r>
  <r>
    <n v="4338"/>
    <s v="CA-2016-125234"/>
    <x v="4"/>
    <x v="154"/>
    <d v="2016-12-01T00:00:00"/>
    <s v="Standard Class"/>
    <s v="SN-20710"/>
    <s v="Steve Nguyen"/>
    <s v="Home Office"/>
    <s v="United States"/>
    <s v="Los Angeles"/>
    <x v="1"/>
    <n v="90049"/>
    <s v="West"/>
    <s v="TEC-AC-10000158"/>
    <x v="2"/>
    <s v="Accessories"/>
    <s v="Sony 64GB Class 10 Micro SDHC R40 Memory Card"/>
    <n v="107.97"/>
  </r>
  <r>
    <n v="4339"/>
    <s v="CA-2016-125234"/>
    <x v="4"/>
    <x v="154"/>
    <d v="2016-12-01T00:00:00"/>
    <s v="Standard Class"/>
    <s v="SN-20710"/>
    <s v="Steve Nguyen"/>
    <s v="Home Office"/>
    <s v="United States"/>
    <s v="Los Angeles"/>
    <x v="1"/>
    <n v="90049"/>
    <s v="West"/>
    <s v="OFF-PA-10000482"/>
    <x v="1"/>
    <s v="Paper"/>
    <s v="Snap-A-Way Black Print Carbonless Ruled Speed Letter, Triplicate"/>
    <n v="113.82"/>
  </r>
  <r>
    <n v="4340"/>
    <s v="CA-2018-133501"/>
    <x v="8"/>
    <x v="151"/>
    <d v="2018-09-01T00:00:00"/>
    <s v="Standard Class"/>
    <s v="DK-12895"/>
    <s v="Dana Kaydos"/>
    <s v="Consumer"/>
    <s v="United States"/>
    <s v="Franklin"/>
    <x v="18"/>
    <n v="37064"/>
    <s v="South"/>
    <s v="OFF-PA-10004888"/>
    <x v="1"/>
    <s v="Paper"/>
    <s v="Xerox 217"/>
    <n v="5.1840000000000002"/>
  </r>
  <r>
    <n v="4341"/>
    <s v="US-2015-129609"/>
    <x v="48"/>
    <x v="579"/>
    <d v="2015-03-22T00:00:00"/>
    <s v="Same Day"/>
    <s v="VM-21835"/>
    <s v="Vivian Mathis"/>
    <s v="Consumer"/>
    <s v="United States"/>
    <s v="Portage"/>
    <x v="14"/>
    <n v="46368"/>
    <s v="Central"/>
    <s v="OFF-AR-10003478"/>
    <x v="1"/>
    <s v="Art"/>
    <s v="Avery Hi-Liter EverBold Pen Style Fluorescent Highlighters, 4/Pack"/>
    <n v="16.28"/>
  </r>
  <r>
    <n v="4342"/>
    <s v="CA-2018-130309"/>
    <x v="33"/>
    <x v="94"/>
    <d v="2018-12-21T00:00:00"/>
    <s v="Standard Class"/>
    <s v="GB-14575"/>
    <s v="Giulietta Baptist"/>
    <s v="Consumer"/>
    <s v="United States"/>
    <s v="Arlington"/>
    <x v="17"/>
    <n v="22204"/>
    <s v="South"/>
    <s v="OFF-ST-10003208"/>
    <x v="1"/>
    <s v="Storage"/>
    <s v="Adjustable Depth Letter/Legal Cart"/>
    <n v="544.38"/>
  </r>
  <r>
    <n v="4343"/>
    <s v="CA-2018-105410"/>
    <x v="37"/>
    <x v="498"/>
    <d v="2018-03-22T00:00:00"/>
    <s v="First Class"/>
    <s v="ND-18370"/>
    <s v="Natalie DeCherney"/>
    <s v="Consumer"/>
    <s v="United States"/>
    <s v="San Francisco"/>
    <x v="1"/>
    <n v="94110"/>
    <s v="West"/>
    <s v="OFF-BI-10004970"/>
    <x v="1"/>
    <s v="Binders"/>
    <s v="ACCOHIDE 3-Ring Binder, Blue, 1&quot;"/>
    <n v="19.824000000000002"/>
  </r>
  <r>
    <n v="4344"/>
    <s v="CA-2018-105410"/>
    <x v="37"/>
    <x v="498"/>
    <d v="2018-03-22T00:00:00"/>
    <s v="First Class"/>
    <s v="ND-18370"/>
    <s v="Natalie DeCherney"/>
    <s v="Consumer"/>
    <s v="United States"/>
    <s v="San Francisco"/>
    <x v="1"/>
    <n v="94110"/>
    <s v="West"/>
    <s v="TEC-PH-10000038"/>
    <x v="2"/>
    <s v="Phones"/>
    <s v="Jawbone MINI JAMBOX Wireless Bluetooth Speaker"/>
    <n v="657.50400000000002"/>
  </r>
  <r>
    <n v="4345"/>
    <s v="CA-2018-105410"/>
    <x v="37"/>
    <x v="498"/>
    <d v="2018-03-22T00:00:00"/>
    <s v="First Class"/>
    <s v="ND-18370"/>
    <s v="Natalie DeCherney"/>
    <s v="Consumer"/>
    <s v="United States"/>
    <s v="San Francisco"/>
    <x v="1"/>
    <n v="94110"/>
    <s v="West"/>
    <s v="TEC-AC-10001552"/>
    <x v="2"/>
    <s v="Accessories"/>
    <s v="Logitech K350 2.4Ghz Wireless Keyboard"/>
    <n v="99.54"/>
  </r>
  <r>
    <n v="4346"/>
    <s v="CA-2018-105410"/>
    <x v="37"/>
    <x v="498"/>
    <d v="2018-03-22T00:00:00"/>
    <s v="First Class"/>
    <s v="ND-18370"/>
    <s v="Natalie DeCherney"/>
    <s v="Consumer"/>
    <s v="United States"/>
    <s v="San Francisco"/>
    <x v="1"/>
    <n v="94110"/>
    <s v="West"/>
    <s v="TEC-AC-10002926"/>
    <x v="2"/>
    <s v="Accessories"/>
    <s v="Logitech Wireless Marathon Mouse M705"/>
    <n v="199.96"/>
  </r>
  <r>
    <n v="4347"/>
    <s v="CA-2017-120355"/>
    <x v="12"/>
    <x v="31"/>
    <d v="2017-09-25T00:00:00"/>
    <s v="Standard Class"/>
    <s v="MM-17260"/>
    <s v="Magdelene Morse"/>
    <s v="Consumer"/>
    <s v="United States"/>
    <s v="New Rochelle"/>
    <x v="15"/>
    <n v="10801"/>
    <s v="East"/>
    <s v="FUR-CH-10001394"/>
    <x v="0"/>
    <s v="Chairs"/>
    <s v="Global Leather Executive Chair"/>
    <n v="631.78200000000004"/>
  </r>
  <r>
    <n v="4348"/>
    <s v="CA-2017-120355"/>
    <x v="12"/>
    <x v="31"/>
    <d v="2017-09-25T00:00:00"/>
    <s v="Standard Class"/>
    <s v="MM-17260"/>
    <s v="Magdelene Morse"/>
    <s v="Consumer"/>
    <s v="United States"/>
    <s v="New Rochelle"/>
    <x v="15"/>
    <n v="10801"/>
    <s v="East"/>
    <s v="FUR-FU-10004053"/>
    <x v="0"/>
    <s v="Furnishings"/>
    <s v="DAX Two-Tone Silver Metal Document Frame"/>
    <n v="60.72"/>
  </r>
  <r>
    <n v="4349"/>
    <s v="CA-2018-169894"/>
    <x v="26"/>
    <x v="221"/>
    <d v="2018-11-29T00:00:00"/>
    <s v="Second Class"/>
    <s v="MV-17485"/>
    <s v="Mark Van Huff"/>
    <s v="Consumer"/>
    <s v="United States"/>
    <s v="Mesa"/>
    <x v="16"/>
    <n v="85204"/>
    <s v="West"/>
    <s v="OFF-BI-10004230"/>
    <x v="1"/>
    <s v="Binders"/>
    <s v="GBC Recycled Grain Textured Covers"/>
    <n v="20.724"/>
  </r>
  <r>
    <n v="4350"/>
    <s v="CA-2018-169894"/>
    <x v="26"/>
    <x v="221"/>
    <d v="2018-11-29T00:00:00"/>
    <s v="Second Class"/>
    <s v="MV-17485"/>
    <s v="Mark Van Huff"/>
    <s v="Consumer"/>
    <s v="United States"/>
    <s v="Mesa"/>
    <x v="16"/>
    <n v="85204"/>
    <s v="West"/>
    <s v="OFF-ST-10000060"/>
    <x v="1"/>
    <s v="Storage"/>
    <s v="Fellowes Bankers Box Staxonsteel Drawer File/Stacking System"/>
    <n v="415.87200000000001"/>
  </r>
  <r>
    <n v="4351"/>
    <s v="US-2018-100482"/>
    <x v="29"/>
    <x v="645"/>
    <d v="2018-04-15T00:00:00"/>
    <s v="Standard Class"/>
    <s v="JL-15130"/>
    <s v="Jack Lebron"/>
    <s v="Consumer"/>
    <s v="United States"/>
    <s v="Lancaster"/>
    <x v="24"/>
    <n v="43130"/>
    <s v="East"/>
    <s v="OFF-ST-10001325"/>
    <x v="1"/>
    <s v="Storage"/>
    <s v="Sterilite Officeware Hinged File Box"/>
    <n v="16.768000000000001"/>
  </r>
  <r>
    <n v="4352"/>
    <s v="US-2018-100482"/>
    <x v="29"/>
    <x v="645"/>
    <d v="2018-04-15T00:00:00"/>
    <s v="Standard Class"/>
    <s v="JL-15130"/>
    <s v="Jack Lebron"/>
    <s v="Consumer"/>
    <s v="United States"/>
    <s v="Lancaster"/>
    <x v="24"/>
    <n v="43130"/>
    <s v="East"/>
    <s v="TEC-AC-10003441"/>
    <x v="2"/>
    <s v="Accessories"/>
    <s v="Kingston Digital DataTraveler 32GB USB 2.0"/>
    <n v="27.12"/>
  </r>
  <r>
    <n v="4353"/>
    <s v="CA-2018-107748"/>
    <x v="19"/>
    <x v="389"/>
    <d v="2018-12-12T00:00:00"/>
    <s v="Second Class"/>
    <s v="AG-10330"/>
    <s v="Alex Grayson"/>
    <s v="Consumer"/>
    <s v="United States"/>
    <s v="Stockton"/>
    <x v="1"/>
    <n v="95207"/>
    <s v="West"/>
    <s v="TEC-PH-10003215"/>
    <x v="2"/>
    <s v="Phones"/>
    <s v="Jackery Bar Premium Fast-charging Portable Charger"/>
    <n v="95.84"/>
  </r>
  <r>
    <n v="4354"/>
    <s v="CA-2018-107748"/>
    <x v="19"/>
    <x v="389"/>
    <d v="2018-12-12T00:00:00"/>
    <s v="Second Class"/>
    <s v="AG-10330"/>
    <s v="Alex Grayson"/>
    <s v="Consumer"/>
    <s v="United States"/>
    <s v="Stockton"/>
    <x v="1"/>
    <n v="95207"/>
    <s v="West"/>
    <s v="OFF-PA-10002005"/>
    <x v="1"/>
    <s v="Paper"/>
    <s v="Xerox 225"/>
    <n v="12.96"/>
  </r>
  <r>
    <n v="4355"/>
    <s v="CA-2018-153654"/>
    <x v="26"/>
    <x v="221"/>
    <d v="2018-11-26T00:00:00"/>
    <s v="Second Class"/>
    <s v="MD-17860"/>
    <s v="Michael Dominguez"/>
    <s v="Corporate"/>
    <s v="United States"/>
    <s v="Asheville"/>
    <x v="3"/>
    <n v="28806"/>
    <s v="South"/>
    <s v="OFF-BI-10004465"/>
    <x v="1"/>
    <s v="Binders"/>
    <s v="Avery Durable Slant Ring Binders"/>
    <n v="19.007999999999999"/>
  </r>
  <r>
    <n v="4356"/>
    <s v="CA-2016-155600"/>
    <x v="19"/>
    <x v="784"/>
    <d v="2016-12-07T00:00:00"/>
    <s v="Second Class"/>
    <s v="RO-19780"/>
    <s v="Rose O'Brian"/>
    <s v="Consumer"/>
    <s v="United States"/>
    <s v="Clarksville"/>
    <x v="18"/>
    <n v="37042"/>
    <s v="South"/>
    <s v="OFF-BI-10000545"/>
    <x v="1"/>
    <s v="Binders"/>
    <s v="GBC Ibimaster 500 Manual ProClick Binding System"/>
    <n v="1598.058"/>
  </r>
  <r>
    <n v="4357"/>
    <s v="CA-2016-155600"/>
    <x v="19"/>
    <x v="784"/>
    <d v="2016-12-07T00:00:00"/>
    <s v="Second Class"/>
    <s v="RO-19780"/>
    <s v="Rose O'Brian"/>
    <s v="Consumer"/>
    <s v="United States"/>
    <s v="Clarksville"/>
    <x v="18"/>
    <n v="37042"/>
    <s v="South"/>
    <s v="OFF-AR-10003752"/>
    <x v="1"/>
    <s v="Art"/>
    <s v="Deluxe Chalkboard Eraser Cleaner"/>
    <n v="36.96"/>
  </r>
  <r>
    <n v="4358"/>
    <s v="CA-2018-162565"/>
    <x v="19"/>
    <x v="157"/>
    <d v="2018-12-11T00:00:00"/>
    <s v="Same Day"/>
    <s v="RR-19315"/>
    <s v="Ralph Ritter"/>
    <s v="Consumer"/>
    <s v="United States"/>
    <s v="Aurora"/>
    <x v="10"/>
    <n v="60505"/>
    <s v="Central"/>
    <s v="OFF-PA-10001937"/>
    <x v="1"/>
    <s v="Paper"/>
    <s v="Xerox 21"/>
    <n v="10.368"/>
  </r>
  <r>
    <n v="4359"/>
    <s v="CA-2018-162565"/>
    <x v="19"/>
    <x v="157"/>
    <d v="2018-12-11T00:00:00"/>
    <s v="Same Day"/>
    <s v="RR-19315"/>
    <s v="Ralph Ritter"/>
    <s v="Consumer"/>
    <s v="United States"/>
    <s v="Aurora"/>
    <x v="10"/>
    <n v="60505"/>
    <s v="Central"/>
    <s v="FUR-FU-10004306"/>
    <x v="0"/>
    <s v="Furnishings"/>
    <s v="Electrix Halogen Magnifier Lamp"/>
    <n v="77.72"/>
  </r>
  <r>
    <n v="4360"/>
    <s v="CA-2018-162565"/>
    <x v="19"/>
    <x v="157"/>
    <d v="2018-12-11T00:00:00"/>
    <s v="Same Day"/>
    <s v="RR-19315"/>
    <s v="Ralph Ritter"/>
    <s v="Consumer"/>
    <s v="United States"/>
    <s v="Aurora"/>
    <x v="10"/>
    <n v="60505"/>
    <s v="Central"/>
    <s v="FUR-CH-10003973"/>
    <x v="0"/>
    <s v="Chairs"/>
    <s v="GuestStacker Chair with Chrome Finish Legs"/>
    <n v="520.46400000000006"/>
  </r>
  <r>
    <n v="4361"/>
    <s v="CA-2017-127642"/>
    <x v="49"/>
    <x v="206"/>
    <d v="2017-05-23T00:00:00"/>
    <s v="First Class"/>
    <s v="CP-12340"/>
    <s v="Christine Phan"/>
    <s v="Corporate"/>
    <s v="United States"/>
    <s v="Warwick"/>
    <x v="34"/>
    <n v="2886"/>
    <s v="East"/>
    <s v="OFF-PA-10000565"/>
    <x v="1"/>
    <s v="Paper"/>
    <s v="Easy-staple paper"/>
    <n v="111.96"/>
  </r>
  <r>
    <n v="4362"/>
    <s v="US-2018-163195"/>
    <x v="40"/>
    <x v="922"/>
    <d v="2018-02-21T00:00:00"/>
    <s v="Second Class"/>
    <s v="LL-16840"/>
    <s v="Lauren Leatherbury"/>
    <s v="Consumer"/>
    <s v="United States"/>
    <s v="Lafayette"/>
    <x v="28"/>
    <n v="70506"/>
    <s v="South"/>
    <s v="TEC-PH-10003875"/>
    <x v="2"/>
    <s v="Phones"/>
    <s v="KLD Oscar II Style Snap-on Ultra Thin Side Flip Synthetic Leather Cover Case for HTC One HTC M7"/>
    <n v="29.16"/>
  </r>
  <r>
    <n v="4363"/>
    <s v="CA-2018-111332"/>
    <x v="49"/>
    <x v="968"/>
    <d v="2018-05-22T00:00:00"/>
    <s v="Second Class"/>
    <s v="NC-18340"/>
    <s v="Nat Carroll"/>
    <s v="Consumer"/>
    <s v="United States"/>
    <s v="Fargo"/>
    <x v="46"/>
    <n v="58103"/>
    <s v="Central"/>
    <s v="OFF-AR-10001953"/>
    <x v="1"/>
    <s v="Art"/>
    <s v="Boston 1645 Deluxe Heavier-Duty Electric Pencil Sharpener"/>
    <n v="131.94"/>
  </r>
  <r>
    <n v="4364"/>
    <s v="CA-2018-111332"/>
    <x v="49"/>
    <x v="968"/>
    <d v="2018-05-22T00:00:00"/>
    <s v="Second Class"/>
    <s v="NC-18340"/>
    <s v="Nat Carroll"/>
    <s v="Consumer"/>
    <s v="United States"/>
    <s v="Fargo"/>
    <x v="46"/>
    <n v="58103"/>
    <s v="Central"/>
    <s v="OFF-AR-10001374"/>
    <x v="1"/>
    <s v="Art"/>
    <s v="BIC Brite Liner Highlighters, Chisel Tip"/>
    <n v="25.92"/>
  </r>
  <r>
    <n v="4365"/>
    <s v="CA-2018-111332"/>
    <x v="49"/>
    <x v="968"/>
    <d v="2018-05-22T00:00:00"/>
    <s v="Second Class"/>
    <s v="NC-18340"/>
    <s v="Nat Carroll"/>
    <s v="Consumer"/>
    <s v="United States"/>
    <s v="Fargo"/>
    <x v="46"/>
    <n v="58103"/>
    <s v="Central"/>
    <s v="OFF-ST-10003816"/>
    <x v="1"/>
    <s v="Storage"/>
    <s v="Fellowes High-Stak Drawer Files"/>
    <n v="704.76"/>
  </r>
  <r>
    <n v="4366"/>
    <s v="CA-2018-111332"/>
    <x v="49"/>
    <x v="968"/>
    <d v="2018-05-22T00:00:00"/>
    <s v="Second Class"/>
    <s v="NC-18340"/>
    <s v="Nat Carroll"/>
    <s v="Consumer"/>
    <s v="United States"/>
    <s v="Fargo"/>
    <x v="46"/>
    <n v="58103"/>
    <s v="Central"/>
    <s v="OFF-FA-10001843"/>
    <x v="1"/>
    <s v="Fasteners"/>
    <s v="Staples"/>
    <n v="7.41"/>
  </r>
  <r>
    <n v="4367"/>
    <s v="CA-2018-111332"/>
    <x v="49"/>
    <x v="968"/>
    <d v="2018-05-22T00:00:00"/>
    <s v="Second Class"/>
    <s v="NC-18340"/>
    <s v="Nat Carroll"/>
    <s v="Consumer"/>
    <s v="United States"/>
    <s v="Fargo"/>
    <x v="46"/>
    <n v="58103"/>
    <s v="Central"/>
    <s v="OFF-AR-10000657"/>
    <x v="1"/>
    <s v="Art"/>
    <s v="Binney &amp; Smith inkTank Desk Highlighter, Chisel Tip, Yellow, 12/Box"/>
    <n v="21.5"/>
  </r>
  <r>
    <n v="4368"/>
    <s v="CA-2018-117044"/>
    <x v="14"/>
    <x v="220"/>
    <d v="2018-09-13T00:00:00"/>
    <s v="Second Class"/>
    <s v="HA-14920"/>
    <s v="Helen Andreada"/>
    <s v="Consumer"/>
    <s v="United States"/>
    <s v="Chicago"/>
    <x v="10"/>
    <n v="60623"/>
    <s v="Central"/>
    <s v="OFF-FA-10000936"/>
    <x v="1"/>
    <s v="Fasteners"/>
    <s v="Acco Hot Clips Clips to Go"/>
    <n v="10.528"/>
  </r>
  <r>
    <n v="4369"/>
    <s v="CA-2018-117044"/>
    <x v="14"/>
    <x v="220"/>
    <d v="2018-09-13T00:00:00"/>
    <s v="Second Class"/>
    <s v="HA-14920"/>
    <s v="Helen Andreada"/>
    <s v="Consumer"/>
    <s v="United States"/>
    <s v="Chicago"/>
    <x v="10"/>
    <n v="60623"/>
    <s v="Central"/>
    <s v="OFF-PA-10003657"/>
    <x v="1"/>
    <s v="Paper"/>
    <s v="Xerox 1927"/>
    <n v="20.544"/>
  </r>
  <r>
    <n v="4370"/>
    <s v="US-2017-165078"/>
    <x v="0"/>
    <x v="732"/>
    <d v="2017-11-10T00:00:00"/>
    <s v="Standard Class"/>
    <s v="MA-17995"/>
    <s v="Michelle Arnett"/>
    <s v="Home Office"/>
    <s v="United States"/>
    <s v="Lawrence"/>
    <x v="14"/>
    <n v="46226"/>
    <s v="Central"/>
    <s v="OFF-BI-10001989"/>
    <x v="1"/>
    <s v="Binders"/>
    <s v="Premium Transparent Presentation Covers by GBC"/>
    <n v="104.9"/>
  </r>
  <r>
    <n v="4371"/>
    <s v="US-2017-165078"/>
    <x v="0"/>
    <x v="732"/>
    <d v="2017-11-10T00:00:00"/>
    <s v="Standard Class"/>
    <s v="MA-17995"/>
    <s v="Michelle Arnett"/>
    <s v="Home Office"/>
    <s v="United States"/>
    <s v="Lawrence"/>
    <x v="14"/>
    <n v="46226"/>
    <s v="Central"/>
    <s v="OFF-AR-10002987"/>
    <x v="1"/>
    <s v="Art"/>
    <s v="Prismacolor Color Pencil Set"/>
    <n v="39.68"/>
  </r>
  <r>
    <n v="4372"/>
    <s v="US-2017-165078"/>
    <x v="0"/>
    <x v="732"/>
    <d v="2017-11-10T00:00:00"/>
    <s v="Standard Class"/>
    <s v="MA-17995"/>
    <s v="Michelle Arnett"/>
    <s v="Home Office"/>
    <s v="United States"/>
    <s v="Lawrence"/>
    <x v="14"/>
    <n v="46226"/>
    <s v="Central"/>
    <s v="OFF-LA-10000414"/>
    <x v="1"/>
    <s v="Labels"/>
    <s v="Avery 503"/>
    <n v="51.75"/>
  </r>
  <r>
    <n v="4373"/>
    <s v="US-2018-169320"/>
    <x v="46"/>
    <x v="283"/>
    <d v="2018-07-25T00:00:00"/>
    <s v="Second Class"/>
    <s v="LH-16900"/>
    <s v="Lena Hernandez"/>
    <s v="Consumer"/>
    <s v="United States"/>
    <s v="Elkhart"/>
    <x v="14"/>
    <n v="46514"/>
    <s v="Central"/>
    <s v="OFF-AR-10003602"/>
    <x v="1"/>
    <s v="Art"/>
    <s v="Quartet Omega Colored Chalk, 12/Pack"/>
    <n v="11.68"/>
  </r>
  <r>
    <n v="4374"/>
    <s v="US-2018-169320"/>
    <x v="46"/>
    <x v="283"/>
    <d v="2018-07-25T00:00:00"/>
    <s v="Second Class"/>
    <s v="LH-16900"/>
    <s v="Lena Hernandez"/>
    <s v="Consumer"/>
    <s v="United States"/>
    <s v="Elkhart"/>
    <x v="14"/>
    <n v="46514"/>
    <s v="Central"/>
    <s v="TEC-AC-10002550"/>
    <x v="2"/>
    <s v="Accessories"/>
    <s v="Memorex 25GB 6X Branded Blu-Ray Recordable Disc, 30/Pack"/>
    <n v="159.75"/>
  </r>
  <r>
    <n v="4375"/>
    <s v="CA-2017-158575"/>
    <x v="6"/>
    <x v="741"/>
    <d v="2017-11-24T00:00:00"/>
    <s v="Standard Class"/>
    <s v="SB-20290"/>
    <s v="Sean Braxton"/>
    <s v="Corporate"/>
    <s v="United States"/>
    <s v="Kent"/>
    <x v="24"/>
    <n v="44240"/>
    <s v="East"/>
    <s v="OFF-AP-10002998"/>
    <x v="1"/>
    <s v="Appliances"/>
    <s v="Holmes 99% HEPA Air Purifier"/>
    <n v="103.968"/>
  </r>
  <r>
    <n v="4376"/>
    <s v="CA-2015-166954"/>
    <x v="18"/>
    <x v="573"/>
    <d v="2015-04-30T00:00:00"/>
    <s v="Standard Class"/>
    <s v="BT-11305"/>
    <s v="Beth Thompson"/>
    <s v="Home Office"/>
    <s v="United States"/>
    <s v="San Gabriel"/>
    <x v="1"/>
    <n v="91776"/>
    <s v="West"/>
    <s v="FUR-FU-10003708"/>
    <x v="0"/>
    <s v="Furnishings"/>
    <s v="Tenex Traditional Chairmats for Medium Pile Carpet, Standard Lip, 36&quot; x 48&quot;"/>
    <n v="303.25"/>
  </r>
  <r>
    <n v="4377"/>
    <s v="CA-2015-166954"/>
    <x v="18"/>
    <x v="573"/>
    <d v="2015-04-30T00:00:00"/>
    <s v="Standard Class"/>
    <s v="BT-11305"/>
    <s v="Beth Thompson"/>
    <s v="Home Office"/>
    <s v="United States"/>
    <s v="San Gabriel"/>
    <x v="1"/>
    <n v="91776"/>
    <s v="West"/>
    <s v="OFF-AP-10001391"/>
    <x v="1"/>
    <s v="Appliances"/>
    <s v="Kensington 6 Outlet MasterPiece HOMEOFFICE Power Control Center"/>
    <n v="270.72000000000003"/>
  </r>
  <r>
    <n v="4378"/>
    <s v="CA-2015-166954"/>
    <x v="18"/>
    <x v="573"/>
    <d v="2015-04-30T00:00:00"/>
    <s v="Standard Class"/>
    <s v="BT-11305"/>
    <s v="Beth Thompson"/>
    <s v="Home Office"/>
    <s v="United States"/>
    <s v="San Gabriel"/>
    <x v="1"/>
    <n v="91776"/>
    <s v="West"/>
    <s v="FUR-CH-10003973"/>
    <x v="0"/>
    <s v="Chairs"/>
    <s v="GuestStacker Chair with Chrome Finish Legs"/>
    <n v="1487.04"/>
  </r>
  <r>
    <n v="4379"/>
    <s v="CA-2016-140830"/>
    <x v="4"/>
    <x v="672"/>
    <d v="2016-12-02T00:00:00"/>
    <s v="Second Class"/>
    <s v="PS-18970"/>
    <s v="Paul Stevenson"/>
    <s v="Home Office"/>
    <s v="United States"/>
    <s v="Henderson"/>
    <x v="0"/>
    <n v="42420"/>
    <s v="South"/>
    <s v="OFF-EN-10000461"/>
    <x v="1"/>
    <s v="Envelopes"/>
    <s v="#10- 4 1/8&quot; x 9 1/2&quot; Recycled Envelopes"/>
    <n v="17.48"/>
  </r>
  <r>
    <n v="4380"/>
    <s v="CA-2016-140830"/>
    <x v="4"/>
    <x v="672"/>
    <d v="2016-12-02T00:00:00"/>
    <s v="Second Class"/>
    <s v="PS-18970"/>
    <s v="Paul Stevenson"/>
    <s v="Home Office"/>
    <s v="United States"/>
    <s v="Henderson"/>
    <x v="0"/>
    <n v="42420"/>
    <s v="South"/>
    <s v="OFF-EN-10002831"/>
    <x v="1"/>
    <s v="Envelopes"/>
    <s v="Tyvek  Top-Opening Peel &amp; Seel  Envelopes, Gray"/>
    <n v="71.88"/>
  </r>
  <r>
    <n v="4381"/>
    <s v="CA-2016-152891"/>
    <x v="28"/>
    <x v="969"/>
    <d v="2016-10-30T00:00:00"/>
    <s v="Standard Class"/>
    <s v="TB-21625"/>
    <s v="Trudy Brown"/>
    <s v="Consumer"/>
    <s v="United States"/>
    <s v="San Francisco"/>
    <x v="1"/>
    <n v="94110"/>
    <s v="West"/>
    <s v="OFF-AR-10004648"/>
    <x v="1"/>
    <s v="Art"/>
    <s v="Boston 19500 Mighty Mite Electric Pencil Sharpener"/>
    <n v="60.45"/>
  </r>
  <r>
    <n v="4382"/>
    <s v="CA-2016-152891"/>
    <x v="28"/>
    <x v="969"/>
    <d v="2016-10-30T00:00:00"/>
    <s v="Standard Class"/>
    <s v="TB-21625"/>
    <s v="Trudy Brown"/>
    <s v="Consumer"/>
    <s v="United States"/>
    <s v="San Francisco"/>
    <x v="1"/>
    <n v="94110"/>
    <s v="West"/>
    <s v="FUR-TA-10001857"/>
    <x v="0"/>
    <s v="Tables"/>
    <s v="Balt Solid Wood Rectangular Table"/>
    <n v="253.17599999999999"/>
  </r>
  <r>
    <n v="4383"/>
    <s v="US-2016-122784"/>
    <x v="46"/>
    <x v="603"/>
    <d v="2016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s v="Binders"/>
    <s v="Avery Durable Binders"/>
    <n v="2.88"/>
  </r>
  <r>
    <n v="4384"/>
    <s v="US-2016-122784"/>
    <x v="46"/>
    <x v="603"/>
    <d v="2016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s v="Bookcases"/>
    <s v="O'Sullivan Cherrywood Estates Traditional Barrister Bookcase"/>
    <n v="384.94400000000002"/>
  </r>
  <r>
    <n v="4385"/>
    <s v="US-2016-122784"/>
    <x v="46"/>
    <x v="603"/>
    <d v="2016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s v="Phones"/>
    <s v="Pyle PMP37LED"/>
    <n v="153.584"/>
  </r>
  <r>
    <n v="4386"/>
    <s v="US-2016-122784"/>
    <x v="46"/>
    <x v="603"/>
    <d v="2016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s v="Bookcases"/>
    <s v="Atlantic Metals Mobile 3-Shelf Bookcases, Custom Colors"/>
    <n v="913.43"/>
  </r>
  <r>
    <n v="4387"/>
    <s v="CA-2017-156811"/>
    <x v="16"/>
    <x v="189"/>
    <d v="2017-11-02T00:00:00"/>
    <s v="Standard Class"/>
    <s v="BP-11095"/>
    <s v="Bart Pistole"/>
    <s v="Corporate"/>
    <s v="United States"/>
    <s v="San Francisco"/>
    <x v="1"/>
    <n v="94122"/>
    <s v="West"/>
    <s v="OFF-AP-10001366"/>
    <x v="1"/>
    <s v="Appliances"/>
    <s v="Staple holder"/>
    <n v="43.92"/>
  </r>
  <r>
    <n v="4388"/>
    <s v="CA-2017-156811"/>
    <x v="16"/>
    <x v="189"/>
    <d v="2017-11-02T00:00:00"/>
    <s v="Standard Class"/>
    <s v="BP-11095"/>
    <s v="Bart Pistole"/>
    <s v="Corporate"/>
    <s v="United States"/>
    <s v="San Francisco"/>
    <x v="1"/>
    <n v="94122"/>
    <s v="West"/>
    <s v="OFF-BI-10001628"/>
    <x v="1"/>
    <s v="Binders"/>
    <s v="Acco Data Flex Cable Posts For Top &amp; Bottom Load Binders, 6&quot; Capacity"/>
    <n v="25.032"/>
  </r>
  <r>
    <n v="4389"/>
    <s v="CA-2018-111556"/>
    <x v="26"/>
    <x v="225"/>
    <d v="2018-11-22T00:00:00"/>
    <s v="First Class"/>
    <s v="CD-11920"/>
    <s v="Carlos Daly"/>
    <s v="Consumer"/>
    <s v="United States"/>
    <s v="New York City"/>
    <x v="15"/>
    <n v="10035"/>
    <s v="East"/>
    <s v="OFF-PA-10003651"/>
    <x v="1"/>
    <s v="Paper"/>
    <s v="Xerox 1968"/>
    <n v="46.76"/>
  </r>
  <r>
    <n v="4390"/>
    <s v="CA-2018-111556"/>
    <x v="26"/>
    <x v="225"/>
    <d v="2018-11-22T00:00:00"/>
    <s v="First Class"/>
    <s v="CD-11920"/>
    <s v="Carlos Daly"/>
    <s v="Consumer"/>
    <s v="United States"/>
    <s v="New York City"/>
    <x v="15"/>
    <n v="10035"/>
    <s v="East"/>
    <s v="FUR-BO-10003159"/>
    <x v="0"/>
    <s v="Bookcases"/>
    <s v="Sauder Camden County Collection Libraries, Planked Cherry Finish"/>
    <n v="183.96799999999999"/>
  </r>
  <r>
    <n v="4391"/>
    <s v="CA-2018-111556"/>
    <x v="26"/>
    <x v="225"/>
    <d v="2018-11-22T00:00:00"/>
    <s v="First Class"/>
    <s v="CD-11920"/>
    <s v="Carlos Daly"/>
    <s v="Consumer"/>
    <s v="United States"/>
    <s v="New York City"/>
    <x v="15"/>
    <n v="10035"/>
    <s v="East"/>
    <s v="TEC-PH-10001459"/>
    <x v="2"/>
    <s v="Phones"/>
    <s v="Samsung Galaxy Mega 6.3"/>
    <n v="1259.97"/>
  </r>
  <r>
    <n v="4392"/>
    <s v="CA-2018-111556"/>
    <x v="26"/>
    <x v="225"/>
    <d v="2018-11-22T00:00:00"/>
    <s v="First Class"/>
    <s v="CD-11920"/>
    <s v="Carlos Daly"/>
    <s v="Consumer"/>
    <s v="United States"/>
    <s v="New York City"/>
    <x v="15"/>
    <n v="10035"/>
    <s v="East"/>
    <s v="OFF-AR-10004602"/>
    <x v="1"/>
    <s v="Art"/>
    <s v="Boston KS Multi-Size Manual Pencil Sharpener"/>
    <n v="68.97"/>
  </r>
  <r>
    <n v="4393"/>
    <s v="CA-2017-108868"/>
    <x v="22"/>
    <x v="162"/>
    <d v="2017-09-12T00:00:00"/>
    <s v="Standard Class"/>
    <s v="KB-16585"/>
    <s v="Ken Black"/>
    <s v="Corporate"/>
    <s v="United States"/>
    <s v="Dallas"/>
    <x v="5"/>
    <n v="75081"/>
    <s v="Central"/>
    <s v="OFF-AR-10001953"/>
    <x v="1"/>
    <s v="Art"/>
    <s v="Boston 1645 Deluxe Heavier-Duty Electric Pencil Sharpener"/>
    <n v="70.367999999999995"/>
  </r>
  <r>
    <n v="4394"/>
    <s v="CA-2017-108868"/>
    <x v="22"/>
    <x v="162"/>
    <d v="2017-09-12T00:00:00"/>
    <s v="Standard Class"/>
    <s v="KB-16585"/>
    <s v="Ken Black"/>
    <s v="Corporate"/>
    <s v="United States"/>
    <s v="Dallas"/>
    <x v="5"/>
    <n v="75081"/>
    <s v="Central"/>
    <s v="TEC-PH-10000923"/>
    <x v="2"/>
    <s v="Phones"/>
    <s v="Belkin SportFit Armband For iPhone 5s/5c, Fuchsia"/>
    <n v="59.96"/>
  </r>
  <r>
    <n v="4395"/>
    <s v="CA-2015-142965"/>
    <x v="46"/>
    <x v="836"/>
    <d v="2015-07-20T00:00:00"/>
    <s v="Same Day"/>
    <s v="SW-20245"/>
    <s v="Scot Wooten"/>
    <s v="Consumer"/>
    <s v="United States"/>
    <s v="Springfield"/>
    <x v="24"/>
    <n v="45503"/>
    <s v="East"/>
    <s v="OFF-ST-10002583"/>
    <x v="1"/>
    <s v="Storage"/>
    <s v="Fellowes Neat Ideas Storage Cubes"/>
    <n v="25.984000000000002"/>
  </r>
  <r>
    <n v="4396"/>
    <s v="CA-2015-142965"/>
    <x v="46"/>
    <x v="836"/>
    <d v="2015-07-20T00:00:00"/>
    <s v="Same Day"/>
    <s v="SW-20245"/>
    <s v="Scot Wooten"/>
    <s v="Consumer"/>
    <s v="United States"/>
    <s v="Springfield"/>
    <x v="24"/>
    <n v="45503"/>
    <s v="East"/>
    <s v="OFF-BI-10000977"/>
    <x v="1"/>
    <s v="Binders"/>
    <s v="Ibico Plastic Spiral Binding Combs"/>
    <n v="27.36"/>
  </r>
  <r>
    <n v="4397"/>
    <s v="CA-2017-148740"/>
    <x v="6"/>
    <x v="625"/>
    <d v="2017-11-19T00:00:00"/>
    <s v="Standard Class"/>
    <s v="AH-10690"/>
    <s v="Anna HÃ¤berlin"/>
    <s v="Corporate"/>
    <s v="United States"/>
    <s v="San Diego"/>
    <x v="1"/>
    <n v="92024"/>
    <s v="West"/>
    <s v="TEC-PH-10002549"/>
    <x v="2"/>
    <s v="Phones"/>
    <s v="Polycom SoundPoint IP 450 VoIP phone"/>
    <n v="361.37599999999998"/>
  </r>
  <r>
    <n v="4398"/>
    <s v="US-2015-138758"/>
    <x v="45"/>
    <x v="970"/>
    <d v="2015-07-11T00:00:00"/>
    <s v="Standard Class"/>
    <s v="JL-15835"/>
    <s v="John Lee"/>
    <s v="Consumer"/>
    <s v="United States"/>
    <s v="Philadelphia"/>
    <x v="9"/>
    <n v="19120"/>
    <s v="East"/>
    <s v="FUR-CH-10002880"/>
    <x v="0"/>
    <s v="Chairs"/>
    <s v="Global High-Back Leather Tilter, Burgundy"/>
    <n v="172.18600000000001"/>
  </r>
  <r>
    <n v="4399"/>
    <s v="US-2015-138758"/>
    <x v="45"/>
    <x v="970"/>
    <d v="2015-07-11T00:00:00"/>
    <s v="Standard Class"/>
    <s v="JL-15835"/>
    <s v="John Lee"/>
    <s v="Consumer"/>
    <s v="United States"/>
    <s v="Philadelphia"/>
    <x v="9"/>
    <n v="19120"/>
    <s v="East"/>
    <s v="FUR-FU-10003039"/>
    <x v="0"/>
    <s v="Furnishings"/>
    <s v="Howard Miller 11-1/2&quot; Diameter Grantwood Wall Clock"/>
    <n v="69.007999999999996"/>
  </r>
  <r>
    <n v="4400"/>
    <s v="CA-2017-131737"/>
    <x v="34"/>
    <x v="716"/>
    <d v="2017-03-17T00:00:00"/>
    <s v="Same Day"/>
    <s v="GZ-14470"/>
    <s v="Gary Zandusky"/>
    <s v="Consumer"/>
    <s v="United States"/>
    <s v="Columbia"/>
    <x v="39"/>
    <n v="21044"/>
    <s v="East"/>
    <s v="OFF-EN-10003055"/>
    <x v="1"/>
    <s v="Envelopes"/>
    <s v="Blue String-Tie &amp; Button Interoffice Envelopes, 10 x 13"/>
    <n v="199.9"/>
  </r>
  <r>
    <n v="4401"/>
    <s v="CA-2017-131737"/>
    <x v="34"/>
    <x v="716"/>
    <d v="2017-03-17T00:00:00"/>
    <s v="Same Day"/>
    <s v="GZ-14470"/>
    <s v="Gary Zandusky"/>
    <s v="Consumer"/>
    <s v="United States"/>
    <s v="Columbia"/>
    <x v="39"/>
    <n v="21044"/>
    <s v="East"/>
    <s v="OFF-AP-10002945"/>
    <x v="1"/>
    <s v="Appliances"/>
    <s v="Honeywell Enviracaire Portable HEPA Air Cleaner for 17' x 22' Room"/>
    <n v="901.95"/>
  </r>
  <r>
    <n v="4402"/>
    <s v="CA-2017-131737"/>
    <x v="34"/>
    <x v="716"/>
    <d v="2017-03-17T00:00:00"/>
    <s v="Same Day"/>
    <s v="GZ-14470"/>
    <s v="Gary Zandusky"/>
    <s v="Consumer"/>
    <s v="United States"/>
    <s v="Columbia"/>
    <x v="39"/>
    <n v="21044"/>
    <s v="East"/>
    <s v="FUR-FU-10004306"/>
    <x v="0"/>
    <s v="Furnishings"/>
    <s v="Electrix Halogen Magnifier Lamp"/>
    <n v="971.5"/>
  </r>
  <r>
    <n v="4403"/>
    <s v="CA-2017-114538"/>
    <x v="27"/>
    <x v="482"/>
    <d v="2017-12-27T00:00:00"/>
    <s v="First Class"/>
    <s v="RC-19825"/>
    <s v="Roy Collins"/>
    <s v="Consumer"/>
    <s v="United States"/>
    <s v="Colorado Springs"/>
    <x v="22"/>
    <n v="80906"/>
    <s v="West"/>
    <s v="OFF-AR-10002445"/>
    <x v="1"/>
    <s v="Art"/>
    <s v="SANFORD Major Accent Highlighters"/>
    <n v="11.327999999999999"/>
  </r>
  <r>
    <n v="4404"/>
    <s v="CA-2015-127936"/>
    <x v="22"/>
    <x v="814"/>
    <d v="2015-09-04T00:00:00"/>
    <s v="First Class"/>
    <s v="CL-12565"/>
    <s v="Clay Ludtke"/>
    <s v="Consumer"/>
    <s v="United States"/>
    <s v="New York City"/>
    <x v="15"/>
    <n v="10009"/>
    <s v="East"/>
    <s v="OFF-AR-10002445"/>
    <x v="1"/>
    <s v="Art"/>
    <s v="SANFORD Major Accent Highlighters"/>
    <n v="21.24"/>
  </r>
  <r>
    <n v="4405"/>
    <s v="CA-2016-164336"/>
    <x v="45"/>
    <x v="761"/>
    <d v="2016-07-10T00:00:00"/>
    <s v="Standard Class"/>
    <s v="MW-18220"/>
    <s v="Mitch Webber"/>
    <s v="Consumer"/>
    <s v="United States"/>
    <s v="Philadelphia"/>
    <x v="9"/>
    <n v="19140"/>
    <s v="East"/>
    <s v="TEC-AC-10002345"/>
    <x v="2"/>
    <s v="Accessories"/>
    <s v="HP Standard 104 key PS/2 Keyboard"/>
    <n v="34.799999999999997"/>
  </r>
  <r>
    <n v="4406"/>
    <s v="CA-2016-164336"/>
    <x v="45"/>
    <x v="761"/>
    <d v="2016-07-10T00:00:00"/>
    <s v="Standard Class"/>
    <s v="MW-18220"/>
    <s v="Mitch Webber"/>
    <s v="Consumer"/>
    <s v="United States"/>
    <s v="Philadelphia"/>
    <x v="9"/>
    <n v="19140"/>
    <s v="East"/>
    <s v="OFF-ST-10001558"/>
    <x v="1"/>
    <s v="Storage"/>
    <s v="Acco Perma 4000 Stacking Storage Drawers"/>
    <n v="38.975999999999999"/>
  </r>
  <r>
    <n v="4407"/>
    <s v="CA-2017-100041"/>
    <x v="26"/>
    <x v="73"/>
    <d v="2017-11-25T00:00:00"/>
    <s v="Standard Class"/>
    <s v="BF-10975"/>
    <s v="Barbara Fisher"/>
    <s v="Corporate"/>
    <s v="United States"/>
    <s v="Columbus"/>
    <x v="14"/>
    <n v="47201"/>
    <s v="Central"/>
    <s v="OFF-PA-10001622"/>
    <x v="1"/>
    <s v="Paper"/>
    <s v="Ampad Poly Cover Wirebound Steno Book, 6&quot; x 9&quot; Assorted Colors, Gregg Ruled"/>
    <n v="9.08"/>
  </r>
  <r>
    <n v="4408"/>
    <s v="CA-2017-100041"/>
    <x v="26"/>
    <x v="73"/>
    <d v="2017-11-25T00:00:00"/>
    <s v="Standard Class"/>
    <s v="BF-10975"/>
    <s v="Barbara Fisher"/>
    <s v="Corporate"/>
    <s v="United States"/>
    <s v="Columbus"/>
    <x v="14"/>
    <n v="47201"/>
    <s v="Central"/>
    <s v="OFF-PA-10000418"/>
    <x v="1"/>
    <s v="Paper"/>
    <s v="Xerox 189"/>
    <n v="314.55"/>
  </r>
  <r>
    <n v="4409"/>
    <s v="CA-2017-100041"/>
    <x v="26"/>
    <x v="73"/>
    <d v="2017-11-25T00:00:00"/>
    <s v="Standard Class"/>
    <s v="BF-10975"/>
    <s v="Barbara Fisher"/>
    <s v="Corporate"/>
    <s v="United States"/>
    <s v="Columbus"/>
    <x v="14"/>
    <n v="47201"/>
    <s v="Central"/>
    <s v="OFF-BI-10000343"/>
    <x v="1"/>
    <s v="Binders"/>
    <s v="Pressboard Covers with Storage Hooks, 9 1/2&quot; x 11&quot;, Light Blue"/>
    <n v="4.91"/>
  </r>
  <r>
    <n v="4410"/>
    <s v="US-2015-154879"/>
    <x v="35"/>
    <x v="457"/>
    <d v="2015-05-11T00:00:00"/>
    <s v="Standard Class"/>
    <s v="SN-20710"/>
    <s v="Steve Nguyen"/>
    <s v="Home Office"/>
    <s v="United States"/>
    <s v="Los Angeles"/>
    <x v="1"/>
    <n v="90004"/>
    <s v="West"/>
    <s v="OFF-LA-10004425"/>
    <x v="1"/>
    <s v="Labels"/>
    <s v="Staple-on labels"/>
    <n v="5.78"/>
  </r>
  <r>
    <n v="4411"/>
    <s v="US-2015-154879"/>
    <x v="35"/>
    <x v="457"/>
    <d v="2015-05-11T00:00:00"/>
    <s v="Standard Class"/>
    <s v="SN-20710"/>
    <s v="Steve Nguyen"/>
    <s v="Home Office"/>
    <s v="United States"/>
    <s v="Los Angeles"/>
    <x v="1"/>
    <n v="90004"/>
    <s v="West"/>
    <s v="OFF-AR-10001897"/>
    <x v="1"/>
    <s v="Art"/>
    <s v="Model L Table or Wall-Mount Pencil Sharpener"/>
    <n v="107.94"/>
  </r>
  <r>
    <n v="4412"/>
    <s v="CA-2015-130624"/>
    <x v="39"/>
    <x v="261"/>
    <d v="2015-06-24T00:00:00"/>
    <s v="First Class"/>
    <s v="TB-21280"/>
    <s v="Toby Braunhardt"/>
    <s v="Consumer"/>
    <s v="United States"/>
    <s v="New York City"/>
    <x v="15"/>
    <n v="10024"/>
    <s v="East"/>
    <s v="OFF-PA-10003883"/>
    <x v="1"/>
    <s v="Paper"/>
    <s v="Message Book, Phone, Wirebound Standard Line Memo, 2 3/4&quot; X 5&quot;"/>
    <n v="19.649999999999999"/>
  </r>
  <r>
    <n v="4413"/>
    <s v="CA-2015-130624"/>
    <x v="39"/>
    <x v="261"/>
    <d v="2015-06-24T00:00:00"/>
    <s v="First Class"/>
    <s v="TB-21280"/>
    <s v="Toby Braunhardt"/>
    <s v="Consumer"/>
    <s v="United States"/>
    <s v="New York City"/>
    <x v="15"/>
    <n v="10024"/>
    <s v="East"/>
    <s v="TEC-PH-10003963"/>
    <x v="2"/>
    <s v="Phones"/>
    <s v="GE 2-Jack Phone Line Splitter"/>
    <n v="617.97"/>
  </r>
  <r>
    <n v="4414"/>
    <s v="CA-2015-130624"/>
    <x v="39"/>
    <x v="261"/>
    <d v="2015-06-24T00:00:00"/>
    <s v="First Class"/>
    <s v="TB-21280"/>
    <s v="Toby Braunhardt"/>
    <s v="Consumer"/>
    <s v="United States"/>
    <s v="New York City"/>
    <x v="15"/>
    <n v="10024"/>
    <s v="East"/>
    <s v="OFF-AP-10001303"/>
    <x v="1"/>
    <s v="Appliances"/>
    <s v="Holmes Cool Mist Humidifier for the Whole House with 8-Gallon Output per Day, Extended Life Filter"/>
    <n v="59.7"/>
  </r>
  <r>
    <n v="4415"/>
    <s v="CA-2018-132339"/>
    <x v="47"/>
    <x v="971"/>
    <d v="2018-08-23T00:00:00"/>
    <s v="Standard Class"/>
    <s v="JB-15400"/>
    <s v="Jennifer Braxton"/>
    <s v="Corporate"/>
    <s v="United States"/>
    <s v="Lawrence"/>
    <x v="31"/>
    <n v="1841"/>
    <s v="East"/>
    <s v="OFF-BI-10003925"/>
    <x v="1"/>
    <s v="Binders"/>
    <s v="Fellowes PB300 Plastic Comb Binding Machine"/>
    <n v="387.99"/>
  </r>
  <r>
    <n v="4416"/>
    <s v="CA-2015-153983"/>
    <x v="4"/>
    <x v="503"/>
    <d v="2015-12-06T00:00:00"/>
    <s v="Standard Class"/>
    <s v="AH-10210"/>
    <s v="Alan Hwang"/>
    <s v="Consumer"/>
    <s v="United States"/>
    <s v="San Francisco"/>
    <x v="1"/>
    <n v="94122"/>
    <s v="West"/>
    <s v="TEC-PH-10004586"/>
    <x v="2"/>
    <s v="Phones"/>
    <s v="Wilson SignalBoost 841262 DB PRO Amplifier Kit"/>
    <n v="575.91999999999996"/>
  </r>
  <r>
    <n v="4417"/>
    <s v="CA-2015-153983"/>
    <x v="4"/>
    <x v="503"/>
    <d v="2015-12-06T00:00:00"/>
    <s v="Standard Class"/>
    <s v="AH-10210"/>
    <s v="Alan Hwang"/>
    <s v="Consumer"/>
    <s v="United States"/>
    <s v="San Francisco"/>
    <x v="1"/>
    <n v="94122"/>
    <s v="West"/>
    <s v="OFF-FA-10003495"/>
    <x v="1"/>
    <s v="Fasteners"/>
    <s v="Staples"/>
    <n v="30.4"/>
  </r>
  <r>
    <n v="4418"/>
    <s v="CA-2018-112900"/>
    <x v="29"/>
    <x v="359"/>
    <d v="2018-04-12T00:00:00"/>
    <s v="Second Class"/>
    <s v="KL-16645"/>
    <s v="Ken Lonsdale"/>
    <s v="Consumer"/>
    <s v="United States"/>
    <s v="Detroit"/>
    <x v="12"/>
    <n v="48205"/>
    <s v="Central"/>
    <s v="OFF-BI-10002867"/>
    <x v="1"/>
    <s v="Binders"/>
    <s v="GBC Recycled Regency Composition Covers"/>
    <n v="478.24"/>
  </r>
  <r>
    <n v="4419"/>
    <s v="CA-2015-160157"/>
    <x v="27"/>
    <x v="414"/>
    <d v="2015-12-27T00:00:00"/>
    <s v="Standard Class"/>
    <s v="MH-17455"/>
    <s v="Mark Hamilton"/>
    <s v="Consumer"/>
    <s v="United States"/>
    <s v="Hamilton"/>
    <x v="24"/>
    <n v="45011"/>
    <s v="East"/>
    <s v="FUR-FU-10003773"/>
    <x v="0"/>
    <s v="Furnishings"/>
    <s v="Eldon Cleatmat Plus Chair Mats for High Pile Carpets"/>
    <n v="190.84800000000001"/>
  </r>
  <r>
    <n v="4420"/>
    <s v="CA-2015-139633"/>
    <x v="33"/>
    <x v="506"/>
    <d v="2015-12-24T00:00:00"/>
    <s v="Standard Class"/>
    <s v="EC-14050"/>
    <s v="Erin Creighton"/>
    <s v="Consumer"/>
    <s v="United States"/>
    <s v="Columbus"/>
    <x v="24"/>
    <n v="43229"/>
    <s v="East"/>
    <s v="OFF-BI-10002954"/>
    <x v="1"/>
    <s v="Binders"/>
    <s v="Newell 3-Hole Punched Plastic Slotted Magazine Holders for Binders"/>
    <n v="5.484"/>
  </r>
  <r>
    <n v="4421"/>
    <s v="CA-2016-163090"/>
    <x v="26"/>
    <x v="972"/>
    <d v="2016-11-21T00:00:00"/>
    <s v="Second Class"/>
    <s v="GH-14665"/>
    <s v="Greg Hansen"/>
    <s v="Consumer"/>
    <s v="United States"/>
    <s v="Chicago"/>
    <x v="10"/>
    <n v="60610"/>
    <s v="Central"/>
    <s v="OFF-SU-10002537"/>
    <x v="1"/>
    <s v="Supplies"/>
    <s v="Acme Box Cutter Scissors"/>
    <n v="40.92"/>
  </r>
  <r>
    <n v="4422"/>
    <s v="CA-2015-117016"/>
    <x v="15"/>
    <x v="530"/>
    <d v="2015-03-09T00:00:00"/>
    <s v="Standard Class"/>
    <s v="SC-20095"/>
    <s v="Sanjit Chand"/>
    <s v="Consumer"/>
    <s v="United States"/>
    <s v="Margate"/>
    <x v="2"/>
    <n v="33063"/>
    <s v="South"/>
    <s v="OFF-AR-10001374"/>
    <x v="1"/>
    <s v="Art"/>
    <s v="BIC Brite Liner Highlighters, Chisel Tip"/>
    <n v="15.552"/>
  </r>
  <r>
    <n v="4423"/>
    <s v="CA-2018-159464"/>
    <x v="7"/>
    <x v="796"/>
    <d v="2018-05-19T00:00:00"/>
    <s v="First Class"/>
    <s v="TB-21355"/>
    <s v="Todd Boyes"/>
    <s v="Corporate"/>
    <s v="United States"/>
    <s v="Sandy Springs"/>
    <x v="32"/>
    <n v="30328"/>
    <s v="South"/>
    <s v="OFF-AP-10001492"/>
    <x v="1"/>
    <s v="Appliances"/>
    <s v="Acco Six-Outlet Power Strip, 4' Cord Length"/>
    <n v="17.239999999999998"/>
  </r>
  <r>
    <n v="4424"/>
    <s v="CA-2018-159464"/>
    <x v="7"/>
    <x v="796"/>
    <d v="2018-05-19T00:00:00"/>
    <s v="First Class"/>
    <s v="TB-21355"/>
    <s v="Todd Boyes"/>
    <s v="Corporate"/>
    <s v="United States"/>
    <s v="Sandy Springs"/>
    <x v="32"/>
    <n v="30328"/>
    <s v="South"/>
    <s v="FUR-BO-10003546"/>
    <x v="0"/>
    <s v="Bookcases"/>
    <s v="Hon 4-Shelf Metal Bookcases"/>
    <n v="302.94"/>
  </r>
  <r>
    <n v="4425"/>
    <s v="CA-2018-159464"/>
    <x v="7"/>
    <x v="796"/>
    <d v="2018-05-19T00:00:00"/>
    <s v="First Class"/>
    <s v="TB-21355"/>
    <s v="Todd Boyes"/>
    <s v="Corporate"/>
    <s v="United States"/>
    <s v="Sandy Springs"/>
    <x v="32"/>
    <n v="30328"/>
    <s v="South"/>
    <s v="TEC-PH-10002185"/>
    <x v="2"/>
    <s v="Phones"/>
    <s v="QVS USB Car Charger 2-Port 2.1Amp for iPod/iPhone/iPad/iPad 2/iPad 3"/>
    <n v="34.75"/>
  </r>
  <r>
    <n v="4426"/>
    <s v="CA-2018-159464"/>
    <x v="7"/>
    <x v="796"/>
    <d v="2018-05-19T00:00:00"/>
    <s v="First Class"/>
    <s v="TB-21355"/>
    <s v="Todd Boyes"/>
    <s v="Corporate"/>
    <s v="United States"/>
    <s v="Sandy Springs"/>
    <x v="32"/>
    <n v="30328"/>
    <s v="South"/>
    <s v="OFF-BI-10000315"/>
    <x v="1"/>
    <s v="Binders"/>
    <s v="Poly Designer Cover &amp; Back"/>
    <n v="113.94"/>
  </r>
  <r>
    <n v="4427"/>
    <s v="CA-2018-159464"/>
    <x v="7"/>
    <x v="796"/>
    <d v="2018-05-19T00:00:00"/>
    <s v="First Class"/>
    <s v="TB-21355"/>
    <s v="Todd Boyes"/>
    <s v="Corporate"/>
    <s v="United States"/>
    <s v="Sandy Springs"/>
    <x v="32"/>
    <n v="30328"/>
    <s v="South"/>
    <s v="TEC-PH-10002350"/>
    <x v="2"/>
    <s v="Phones"/>
    <s v="Apple EarPods with Remote and Mic"/>
    <n v="55.98"/>
  </r>
  <r>
    <n v="4428"/>
    <s v="US-2018-103226"/>
    <x v="12"/>
    <x v="585"/>
    <d v="2018-09-28T00:00:00"/>
    <s v="Standard Class"/>
    <s v="DW-13195"/>
    <s v="David Wiener"/>
    <s v="Corporate"/>
    <s v="United States"/>
    <s v="Albuquerque"/>
    <x v="27"/>
    <n v="87105"/>
    <s v="West"/>
    <s v="OFF-PA-10002666"/>
    <x v="1"/>
    <s v="Paper"/>
    <s v="Southworth 25% Cotton Linen-Finish Paper &amp; Envelopes"/>
    <n v="27.18"/>
  </r>
  <r>
    <n v="4429"/>
    <s v="CA-2018-119452"/>
    <x v="37"/>
    <x v="708"/>
    <d v="2018-03-27T00:00:00"/>
    <s v="Standard Class"/>
    <s v="CL-12565"/>
    <s v="Clay Ludtke"/>
    <s v="Consumer"/>
    <s v="United States"/>
    <s v="Tulsa"/>
    <x v="26"/>
    <n v="74133"/>
    <s v="Central"/>
    <s v="FUR-CH-10004495"/>
    <x v="0"/>
    <s v="Chairs"/>
    <s v="Global Leather and Oak Executive Chair, Black"/>
    <n v="1805.88"/>
  </r>
  <r>
    <n v="4430"/>
    <s v="CA-2018-147725"/>
    <x v="14"/>
    <x v="32"/>
    <d v="2018-09-14T00:00:00"/>
    <s v="Same Day"/>
    <s v="LT-17110"/>
    <s v="Liz Thompson"/>
    <s v="Consumer"/>
    <s v="United States"/>
    <s v="Orange"/>
    <x v="30"/>
    <n v="7050"/>
    <s v="East"/>
    <s v="OFF-AR-10001725"/>
    <x v="1"/>
    <s v="Art"/>
    <s v="Boston Home &amp; Office Model 2000 Electric Pencil Sharpeners"/>
    <n v="70.95"/>
  </r>
  <r>
    <n v="4431"/>
    <s v="CA-2017-168893"/>
    <x v="28"/>
    <x v="54"/>
    <d v="2017-11-08T00:00:00"/>
    <s v="Second Class"/>
    <s v="AP-10915"/>
    <s v="Arthur Prichep"/>
    <s v="Consumer"/>
    <s v="United States"/>
    <s v="Henderson"/>
    <x v="0"/>
    <n v="42420"/>
    <s v="South"/>
    <s v="OFF-FA-10002280"/>
    <x v="1"/>
    <s v="Fasteners"/>
    <s v="Advantus Plastic Paper Clips"/>
    <n v="20"/>
  </r>
  <r>
    <n v="4432"/>
    <s v="CA-2017-168893"/>
    <x v="28"/>
    <x v="54"/>
    <d v="2017-11-08T00:00:00"/>
    <s v="Second Class"/>
    <s v="AP-10915"/>
    <s v="Arthur Prichep"/>
    <s v="Consumer"/>
    <s v="United States"/>
    <s v="Henderson"/>
    <x v="0"/>
    <n v="42420"/>
    <s v="South"/>
    <s v="OFF-AR-10001770"/>
    <x v="1"/>
    <s v="Art"/>
    <s v="Economy #2 Pencils"/>
    <n v="7.98"/>
  </r>
  <r>
    <n v="4433"/>
    <s v="CA-2017-168893"/>
    <x v="28"/>
    <x v="54"/>
    <d v="2017-11-08T00:00:00"/>
    <s v="Second Class"/>
    <s v="AP-10915"/>
    <s v="Arthur Prichep"/>
    <s v="Consumer"/>
    <s v="United States"/>
    <s v="Henderson"/>
    <x v="0"/>
    <n v="42420"/>
    <s v="South"/>
    <s v="FUR-FU-10002885"/>
    <x v="0"/>
    <s v="Furnishings"/>
    <s v="Magna Visual Magnetic Picture Hangers"/>
    <n v="24.1"/>
  </r>
  <r>
    <n v="4434"/>
    <s v="CA-2017-168893"/>
    <x v="28"/>
    <x v="54"/>
    <d v="2017-11-08T00:00:00"/>
    <s v="Second Class"/>
    <s v="AP-10915"/>
    <s v="Arthur Prichep"/>
    <s v="Consumer"/>
    <s v="United States"/>
    <s v="Henderson"/>
    <x v="0"/>
    <n v="42420"/>
    <s v="South"/>
    <s v="OFF-AR-10003772"/>
    <x v="1"/>
    <s v="Art"/>
    <s v="Boston 16750 Black Compact Battery Pencil Sharpener"/>
    <n v="8.75"/>
  </r>
  <r>
    <n v="4435"/>
    <s v="CA-2017-168893"/>
    <x v="28"/>
    <x v="54"/>
    <d v="2017-11-08T00:00:00"/>
    <s v="Second Class"/>
    <s v="AP-10915"/>
    <s v="Arthur Prichep"/>
    <s v="Consumer"/>
    <s v="United States"/>
    <s v="Henderson"/>
    <x v="0"/>
    <n v="42420"/>
    <s v="South"/>
    <s v="FUR-TA-10003392"/>
    <x v="0"/>
    <s v="Tables"/>
    <s v="Global Adaptabilities Conference Tables"/>
    <n v="842.94"/>
  </r>
  <r>
    <n v="4436"/>
    <s v="CA-2017-163398"/>
    <x v="20"/>
    <x v="973"/>
    <d v="2017-05-08T00:00:00"/>
    <s v="Standard Class"/>
    <s v="CB-12415"/>
    <s v="Christy Brittain"/>
    <s v="Consumer"/>
    <s v="United States"/>
    <s v="Chicago"/>
    <x v="10"/>
    <n v="60653"/>
    <s v="Central"/>
    <s v="OFF-BI-10000014"/>
    <x v="1"/>
    <s v="Binders"/>
    <s v="Heavy-Duty E-Z-D Binders"/>
    <n v="2.1819999999999999"/>
  </r>
  <r>
    <n v="4437"/>
    <s v="CA-2017-163398"/>
    <x v="20"/>
    <x v="973"/>
    <d v="2017-05-08T00:00:00"/>
    <s v="Standard Class"/>
    <s v="CB-12415"/>
    <s v="Christy Brittain"/>
    <s v="Consumer"/>
    <s v="United States"/>
    <s v="Chicago"/>
    <x v="10"/>
    <n v="60653"/>
    <s v="Central"/>
    <s v="OFF-AR-10003217"/>
    <x v="1"/>
    <s v="Art"/>
    <s v="Newell 316"/>
    <n v="27.384"/>
  </r>
  <r>
    <n v="4438"/>
    <s v="CA-2017-163398"/>
    <x v="20"/>
    <x v="973"/>
    <d v="2017-05-08T00:00:00"/>
    <s v="Standard Class"/>
    <s v="CB-12415"/>
    <s v="Christy Brittain"/>
    <s v="Consumer"/>
    <s v="United States"/>
    <s v="Chicago"/>
    <x v="10"/>
    <n v="60653"/>
    <s v="Central"/>
    <s v="OFF-AP-10002403"/>
    <x v="1"/>
    <s v="Appliances"/>
    <s v="Acco Smartsocket Color-Coded Six-Outlet AC Adapter Model Surge Protectors"/>
    <n v="26.405999999999999"/>
  </r>
  <r>
    <n v="4439"/>
    <s v="CA-2017-162726"/>
    <x v="27"/>
    <x v="797"/>
    <d v="2018-01-02T00:00:00"/>
    <s v="Standard Class"/>
    <s v="MT-17815"/>
    <s v="Meg Tillman"/>
    <s v="Consumer"/>
    <s v="United States"/>
    <s v="Port Arthur"/>
    <x v="5"/>
    <n v="77642"/>
    <s v="Central"/>
    <s v="OFF-PA-10001972"/>
    <x v="1"/>
    <s v="Paper"/>
    <s v="Xerox 214"/>
    <n v="10.368"/>
  </r>
  <r>
    <n v="4440"/>
    <s v="CA-2017-162726"/>
    <x v="27"/>
    <x v="797"/>
    <d v="2018-01-02T00:00:00"/>
    <s v="Standard Class"/>
    <s v="MT-17815"/>
    <s v="Meg Tillman"/>
    <s v="Consumer"/>
    <s v="United States"/>
    <s v="Port Arthur"/>
    <x v="5"/>
    <n v="77642"/>
    <s v="Central"/>
    <s v="OFF-PA-10004041"/>
    <x v="1"/>
    <s v="Paper"/>
    <s v="It's Hot Message Books with Stickers, 2 3/4&quot; x 5&quot;"/>
    <n v="23.68"/>
  </r>
  <r>
    <n v="4441"/>
    <s v="US-2017-111290"/>
    <x v="9"/>
    <x v="405"/>
    <d v="2017-07-26T00:00:00"/>
    <s v="Standard Class"/>
    <s v="DK-13375"/>
    <s v="Dennis Kane"/>
    <s v="Consumer"/>
    <s v="United States"/>
    <s v="Westland"/>
    <x v="12"/>
    <n v="48185"/>
    <s v="Central"/>
    <s v="TEC-AC-10004975"/>
    <x v="2"/>
    <s v="Accessories"/>
    <s v="Plantronics Audio 995 Wireless Stereo Headset"/>
    <n v="109.95"/>
  </r>
  <r>
    <n v="4442"/>
    <s v="US-2017-111290"/>
    <x v="9"/>
    <x v="405"/>
    <d v="2017-07-26T00:00:00"/>
    <s v="Standard Class"/>
    <s v="DK-13375"/>
    <s v="Dennis Kane"/>
    <s v="Consumer"/>
    <s v="United States"/>
    <s v="Westland"/>
    <x v="12"/>
    <n v="48185"/>
    <s v="Central"/>
    <s v="OFF-ST-10001932"/>
    <x v="1"/>
    <s v="Storage"/>
    <s v="Fellowes Staxonsteel Drawer Files"/>
    <n v="965.85"/>
  </r>
  <r>
    <n v="4443"/>
    <s v="US-2017-111290"/>
    <x v="9"/>
    <x v="405"/>
    <d v="2017-07-26T00:00:00"/>
    <s v="Standard Class"/>
    <s v="DK-13375"/>
    <s v="Dennis Kane"/>
    <s v="Consumer"/>
    <s v="United States"/>
    <s v="Westland"/>
    <x v="12"/>
    <n v="48185"/>
    <s v="Central"/>
    <s v="OFF-AR-10001761"/>
    <x v="1"/>
    <s v="Art"/>
    <s v="Avery Hi-Liter Smear-Safe Highlighters"/>
    <n v="29.2"/>
  </r>
  <r>
    <n v="4444"/>
    <s v="US-2017-111290"/>
    <x v="9"/>
    <x v="405"/>
    <d v="2017-07-26T00:00:00"/>
    <s v="Standard Class"/>
    <s v="DK-13375"/>
    <s v="Dennis Kane"/>
    <s v="Consumer"/>
    <s v="United States"/>
    <s v="Westland"/>
    <x v="12"/>
    <n v="48185"/>
    <s v="Central"/>
    <s v="OFF-PA-10002262"/>
    <x v="1"/>
    <s v="Paper"/>
    <s v="Xerox 192"/>
    <n v="32.4"/>
  </r>
  <r>
    <n v="4445"/>
    <s v="US-2015-147704"/>
    <x v="26"/>
    <x v="912"/>
    <d v="2015-11-21T00:00:00"/>
    <s v="Standard Class"/>
    <s v="SR-20740"/>
    <s v="Steven Roelle"/>
    <s v="Home Office"/>
    <s v="United States"/>
    <s v="Bloomington"/>
    <x v="14"/>
    <n v="47401"/>
    <s v="Central"/>
    <s v="OFF-EN-10004483"/>
    <x v="1"/>
    <s v="Envelopes"/>
    <s v="#10 White Business Envelopes,4 1/8 x 9 1/2"/>
    <n v="78.349999999999994"/>
  </r>
  <r>
    <n v="4446"/>
    <s v="US-2015-147704"/>
    <x v="26"/>
    <x v="912"/>
    <d v="2015-11-21T00:00:00"/>
    <s v="Standard Class"/>
    <s v="SR-20740"/>
    <s v="Steven Roelle"/>
    <s v="Home Office"/>
    <s v="United States"/>
    <s v="Bloomington"/>
    <x v="14"/>
    <n v="47401"/>
    <s v="Central"/>
    <s v="OFF-PA-10003270"/>
    <x v="1"/>
    <s v="Paper"/>
    <s v="Xerox 1954"/>
    <n v="31.68"/>
  </r>
  <r>
    <n v="4447"/>
    <s v="US-2015-147704"/>
    <x v="26"/>
    <x v="912"/>
    <d v="2015-11-21T00:00:00"/>
    <s v="Standard Class"/>
    <s v="SR-20740"/>
    <s v="Steven Roelle"/>
    <s v="Home Office"/>
    <s v="United States"/>
    <s v="Bloomington"/>
    <x v="14"/>
    <n v="47401"/>
    <s v="Central"/>
    <s v="OFF-BI-10001634"/>
    <x v="1"/>
    <s v="Binders"/>
    <s v="Wilson Jones Active Use Binders"/>
    <n v="29.12"/>
  </r>
  <r>
    <n v="4448"/>
    <s v="US-2015-147704"/>
    <x v="26"/>
    <x v="912"/>
    <d v="2015-11-21T00:00:00"/>
    <s v="Standard Class"/>
    <s v="SR-20740"/>
    <s v="Steven Roelle"/>
    <s v="Home Office"/>
    <s v="United States"/>
    <s v="Bloomington"/>
    <x v="14"/>
    <n v="47401"/>
    <s v="Central"/>
    <s v="OFF-ST-10000675"/>
    <x v="1"/>
    <s v="Storage"/>
    <s v="File Shuttle II and Handi-File, Black"/>
    <n v="169.45"/>
  </r>
  <r>
    <n v="4449"/>
    <s v="CA-2016-121965"/>
    <x v="39"/>
    <x v="974"/>
    <d v="2016-06-23T00:00:00"/>
    <s v="Standard Class"/>
    <s v="LH-17155"/>
    <s v="Logan Haushalter"/>
    <s v="Consumer"/>
    <s v="United States"/>
    <s v="Los Angeles"/>
    <x v="1"/>
    <n v="90032"/>
    <s v="West"/>
    <s v="FUR-FU-10000732"/>
    <x v="0"/>
    <s v="Furnishings"/>
    <s v="Eldon 200 Class Desk Accessories"/>
    <n v="12.56"/>
  </r>
  <r>
    <n v="4450"/>
    <s v="CA-2016-121965"/>
    <x v="39"/>
    <x v="974"/>
    <d v="2016-06-23T00:00:00"/>
    <s v="Standard Class"/>
    <s v="LH-17155"/>
    <s v="Logan Haushalter"/>
    <s v="Consumer"/>
    <s v="United States"/>
    <s v="Los Angeles"/>
    <x v="1"/>
    <n v="90032"/>
    <s v="West"/>
    <s v="OFF-PA-10004355"/>
    <x v="1"/>
    <s v="Paper"/>
    <s v="Xerox 231"/>
    <n v="6.48"/>
  </r>
  <r>
    <n v="4451"/>
    <s v="CA-2016-121965"/>
    <x v="39"/>
    <x v="974"/>
    <d v="2016-06-23T00:00:00"/>
    <s v="Standard Class"/>
    <s v="LH-17155"/>
    <s v="Logan Haushalter"/>
    <s v="Consumer"/>
    <s v="United States"/>
    <s v="Los Angeles"/>
    <x v="1"/>
    <n v="90032"/>
    <s v="West"/>
    <s v="OFF-EN-10000056"/>
    <x v="1"/>
    <s v="Envelopes"/>
    <s v="Cameo Buff Policy Envelopes"/>
    <n v="186.69"/>
  </r>
  <r>
    <n v="4452"/>
    <s v="CA-2017-147137"/>
    <x v="38"/>
    <x v="975"/>
    <d v="2017-07-06T00:00:00"/>
    <s v="First Class"/>
    <s v="AA-10645"/>
    <s v="Anna Andreadi"/>
    <s v="Consumer"/>
    <s v="United States"/>
    <s v="San Francisco"/>
    <x v="1"/>
    <n v="94109"/>
    <s v="West"/>
    <s v="FUR-FU-10000221"/>
    <x v="0"/>
    <s v="Furnishings"/>
    <s v="Master Caster Door Stop, Brown"/>
    <n v="25.4"/>
  </r>
  <r>
    <n v="4453"/>
    <s v="CA-2017-147137"/>
    <x v="38"/>
    <x v="975"/>
    <d v="2017-07-06T00:00:00"/>
    <s v="First Class"/>
    <s v="AA-10645"/>
    <s v="Anna Andreadi"/>
    <s v="Consumer"/>
    <s v="United States"/>
    <s v="San Francisco"/>
    <x v="1"/>
    <n v="94109"/>
    <s v="West"/>
    <s v="OFF-EN-10003567"/>
    <x v="1"/>
    <s v="Envelopes"/>
    <s v="Inter-Office Recycled Envelopes, Brown Kraft, Button-String,10&quot; x 13&quot; , 100/Box"/>
    <n v="43.96"/>
  </r>
  <r>
    <n v="4454"/>
    <s v="CA-2017-147137"/>
    <x v="38"/>
    <x v="975"/>
    <d v="2017-07-06T00:00:00"/>
    <s v="First Class"/>
    <s v="AA-10645"/>
    <s v="Anna Andreadi"/>
    <s v="Consumer"/>
    <s v="United States"/>
    <s v="San Francisco"/>
    <x v="1"/>
    <n v="94109"/>
    <s v="West"/>
    <s v="FUR-BO-10001811"/>
    <x v="0"/>
    <s v="Bookcases"/>
    <s v="Atlantic Metals Mobile 5-Shelf Bookcases, Custom Colors"/>
    <n v="1279.165"/>
  </r>
  <r>
    <n v="4455"/>
    <s v="CA-2017-147137"/>
    <x v="38"/>
    <x v="975"/>
    <d v="2017-07-06T00:00:00"/>
    <s v="First Class"/>
    <s v="AA-10645"/>
    <s v="Anna Andreadi"/>
    <s v="Consumer"/>
    <s v="United States"/>
    <s v="San Francisco"/>
    <x v="1"/>
    <n v="94109"/>
    <s v="West"/>
    <s v="OFF-ST-10002486"/>
    <x v="1"/>
    <s v="Storage"/>
    <s v="Eldon Shelf Savers Cubes and Bins"/>
    <n v="27.92"/>
  </r>
  <r>
    <n v="4456"/>
    <s v="US-2016-146745"/>
    <x v="22"/>
    <x v="37"/>
    <d v="2016-09-08T00:00:00"/>
    <s v="Standard Class"/>
    <s v="AS-10630"/>
    <s v="Ann Steele"/>
    <s v="Home Office"/>
    <s v="United States"/>
    <s v="San Francisco"/>
    <x v="1"/>
    <n v="94110"/>
    <s v="West"/>
    <s v="FUR-CH-10002372"/>
    <x v="0"/>
    <s v="Chairs"/>
    <s v="Office Star - Ergonomically Designed Knee Chair"/>
    <n v="129.56800000000001"/>
  </r>
  <r>
    <n v="4457"/>
    <s v="US-2016-146745"/>
    <x v="22"/>
    <x v="37"/>
    <d v="2016-09-08T00:00:00"/>
    <s v="Standard Class"/>
    <s v="AS-10630"/>
    <s v="Ann Steele"/>
    <s v="Home Office"/>
    <s v="United States"/>
    <s v="San Francisco"/>
    <x v="1"/>
    <n v="94110"/>
    <s v="West"/>
    <s v="OFF-BI-10003274"/>
    <x v="1"/>
    <s v="Binders"/>
    <s v="Avery Durable Slant Ring Binders, No Labels"/>
    <n v="6.3680000000000003"/>
  </r>
  <r>
    <n v="4458"/>
    <s v="CA-2018-115175"/>
    <x v="36"/>
    <x v="783"/>
    <d v="2018-08-12T00:00:00"/>
    <s v="Standard Class"/>
    <s v="MC-17575"/>
    <s v="Matt Collins"/>
    <s v="Consumer"/>
    <s v="United States"/>
    <s v="San Jose"/>
    <x v="1"/>
    <n v="95123"/>
    <s v="West"/>
    <s v="OFF-PA-10001878"/>
    <x v="1"/>
    <s v="Paper"/>
    <s v="Xerox 1891"/>
    <n v="244.55"/>
  </r>
  <r>
    <n v="4459"/>
    <s v="CA-2018-105851"/>
    <x v="34"/>
    <x v="677"/>
    <d v="2018-03-20T00:00:00"/>
    <s v="Standard Class"/>
    <s v="SE-20110"/>
    <s v="Sanjit Engle"/>
    <s v="Consumer"/>
    <s v="United States"/>
    <s v="Denver"/>
    <x v="22"/>
    <n v="80219"/>
    <s v="West"/>
    <s v="OFF-SU-10002881"/>
    <x v="1"/>
    <s v="Supplies"/>
    <s v="Martin Yale Chadless Opener Electric Letter Opener"/>
    <n v="1332.4960000000001"/>
  </r>
  <r>
    <n v="4460"/>
    <s v="US-2018-125717"/>
    <x v="30"/>
    <x v="394"/>
    <d v="2018-10-01T00:00:00"/>
    <s v="First Class"/>
    <s v="DS-13030"/>
    <s v="Darrin Sayre"/>
    <s v="Home Office"/>
    <s v="United States"/>
    <s v="Aurora"/>
    <x v="22"/>
    <n v="80013"/>
    <s v="West"/>
    <s v="FUR-FU-10001979"/>
    <x v="0"/>
    <s v="Furnishings"/>
    <s v="Dana Halogen Swing-Arm Architect Lamp"/>
    <n v="32.776000000000003"/>
  </r>
  <r>
    <n v="4461"/>
    <s v="US-2018-125717"/>
    <x v="30"/>
    <x v="394"/>
    <d v="2018-10-01T00:00:00"/>
    <s v="First Class"/>
    <s v="DS-13030"/>
    <s v="Darrin Sayre"/>
    <s v="Home Office"/>
    <s v="United States"/>
    <s v="Aurora"/>
    <x v="22"/>
    <n v="80013"/>
    <s v="West"/>
    <s v="OFF-ST-10001522"/>
    <x v="1"/>
    <s v="Storage"/>
    <s v="Gould Plastics 18-Pocket Panel Bin, 34w x 5-1/4d x 20-1/2h"/>
    <n v="147.184"/>
  </r>
  <r>
    <n v="4462"/>
    <s v="US-2018-125717"/>
    <x v="30"/>
    <x v="394"/>
    <d v="2018-10-01T00:00:00"/>
    <s v="First Class"/>
    <s v="DS-13030"/>
    <s v="Darrin Sayre"/>
    <s v="Home Office"/>
    <s v="United States"/>
    <s v="Aurora"/>
    <x v="22"/>
    <n v="80013"/>
    <s v="West"/>
    <s v="TEC-AC-10003657"/>
    <x v="2"/>
    <s v="Accessories"/>
    <s v="Lenovo 17-Key USB Numeric Keypad"/>
    <n v="54.384"/>
  </r>
  <r>
    <n v="4463"/>
    <s v="US-2018-125717"/>
    <x v="30"/>
    <x v="394"/>
    <d v="2018-10-01T00:00:00"/>
    <s v="First Class"/>
    <s v="DS-13030"/>
    <s v="Darrin Sayre"/>
    <s v="Home Office"/>
    <s v="United States"/>
    <s v="Aurora"/>
    <x v="22"/>
    <n v="80013"/>
    <s v="West"/>
    <s v="OFF-BI-10001718"/>
    <x v="1"/>
    <s v="Binders"/>
    <s v="GBC DocuBind P50 Personal Binding Machine"/>
    <n v="76.775999999999996"/>
  </r>
  <r>
    <n v="4464"/>
    <s v="US-2018-125717"/>
    <x v="30"/>
    <x v="394"/>
    <d v="2018-10-01T00:00:00"/>
    <s v="First Class"/>
    <s v="DS-13030"/>
    <s v="Darrin Sayre"/>
    <s v="Home Office"/>
    <s v="United States"/>
    <s v="Aurora"/>
    <x v="22"/>
    <n v="80013"/>
    <s v="West"/>
    <s v="OFF-PA-10003022"/>
    <x v="1"/>
    <s v="Paper"/>
    <s v="Xerox 1992"/>
    <n v="14.352"/>
  </r>
  <r>
    <n v="4465"/>
    <s v="US-2018-125717"/>
    <x v="30"/>
    <x v="394"/>
    <d v="2018-10-01T00:00:00"/>
    <s v="First Class"/>
    <s v="DS-13030"/>
    <s v="Darrin Sayre"/>
    <s v="Home Office"/>
    <s v="United States"/>
    <s v="Aurora"/>
    <x v="22"/>
    <n v="80013"/>
    <s v="West"/>
    <s v="OFF-AP-10000891"/>
    <x v="1"/>
    <s v="Appliances"/>
    <s v="Kensington 7 Outlet MasterPiece HOMEOFFICE Power Control Center"/>
    <n v="209.792"/>
  </r>
  <r>
    <n v="4466"/>
    <s v="CA-2016-163895"/>
    <x v="42"/>
    <x v="976"/>
    <d v="2016-08-11T00:00:00"/>
    <s v="Standard Class"/>
    <s v="NS-18640"/>
    <s v="Noel Staavos"/>
    <s v="Corporate"/>
    <s v="United States"/>
    <s v="Boise"/>
    <x v="45"/>
    <n v="83704"/>
    <s v="West"/>
    <s v="OFF-BI-10004970"/>
    <x v="1"/>
    <s v="Binders"/>
    <s v="ACCOHIDE 3-Ring Binder, Blue, 1&quot;"/>
    <n v="3.3039999999999998"/>
  </r>
  <r>
    <n v="4467"/>
    <s v="CA-2018-168641"/>
    <x v="26"/>
    <x v="221"/>
    <d v="2018-12-01T00:00:00"/>
    <s v="Standard Class"/>
    <s v="KA-16525"/>
    <s v="Kelly Andreada"/>
    <s v="Consumer"/>
    <s v="United States"/>
    <s v="New York City"/>
    <x v="15"/>
    <n v="10035"/>
    <s v="East"/>
    <s v="OFF-AR-10003759"/>
    <x v="1"/>
    <s v="Art"/>
    <s v="Crayola Anti Dust Chalk, 12/Pack"/>
    <n v="16.38"/>
  </r>
  <r>
    <n v="4468"/>
    <s v="CA-2018-168641"/>
    <x v="26"/>
    <x v="221"/>
    <d v="2018-12-01T00:00:00"/>
    <s v="Standard Class"/>
    <s v="KA-16525"/>
    <s v="Kelly Andreada"/>
    <s v="Consumer"/>
    <s v="United States"/>
    <s v="New York City"/>
    <x v="15"/>
    <n v="10035"/>
    <s v="East"/>
    <s v="OFF-EN-10003001"/>
    <x v="1"/>
    <s v="Envelopes"/>
    <s v="Ames Color-File Green Diamond Border X-ray Mailers"/>
    <n v="167.96"/>
  </r>
  <r>
    <n v="4469"/>
    <s v="CA-2018-168641"/>
    <x v="26"/>
    <x v="221"/>
    <d v="2018-12-01T00:00:00"/>
    <s v="Standard Class"/>
    <s v="KA-16525"/>
    <s v="Kelly Andreada"/>
    <s v="Consumer"/>
    <s v="United States"/>
    <s v="New York City"/>
    <x v="15"/>
    <n v="10035"/>
    <s v="East"/>
    <s v="FUR-BO-10000780"/>
    <x v="0"/>
    <s v="Bookcases"/>
    <s v="O'Sullivan Plantations 2-Door Library in Landvery Oak"/>
    <n v="321.56799999999998"/>
  </r>
  <r>
    <n v="4470"/>
    <s v="CA-2018-168641"/>
    <x v="26"/>
    <x v="221"/>
    <d v="2018-12-01T00:00:00"/>
    <s v="Standard Class"/>
    <s v="KA-16525"/>
    <s v="Kelly Andreada"/>
    <s v="Consumer"/>
    <s v="United States"/>
    <s v="New York City"/>
    <x v="15"/>
    <n v="10035"/>
    <s v="East"/>
    <s v="OFF-PA-10001972"/>
    <x v="1"/>
    <s v="Paper"/>
    <s v="Xerox 214"/>
    <n v="12.96"/>
  </r>
  <r>
    <n v="4471"/>
    <s v="CA-2018-156895"/>
    <x v="35"/>
    <x v="540"/>
    <d v="2018-05-12T00:00:00"/>
    <s v="Standard Class"/>
    <s v="DJ-13510"/>
    <s v="Don Jones"/>
    <s v="Corporate"/>
    <s v="United States"/>
    <s v="Philadelphia"/>
    <x v="9"/>
    <n v="19140"/>
    <s v="East"/>
    <s v="FUR-CH-10003535"/>
    <x v="0"/>
    <s v="Chairs"/>
    <s v="Global Armless Task Chair, Royal Blue"/>
    <n v="128.05799999999999"/>
  </r>
  <r>
    <n v="4472"/>
    <s v="CA-2018-121300"/>
    <x v="30"/>
    <x v="365"/>
    <d v="2018-09-29T00:00:00"/>
    <s v="Same Day"/>
    <s v="MG-17680"/>
    <s v="Maureen Gastineau"/>
    <s v="Home Office"/>
    <s v="United States"/>
    <s v="Mentor"/>
    <x v="24"/>
    <n v="44060"/>
    <s v="East"/>
    <s v="FUR-CH-10003774"/>
    <x v="0"/>
    <s v="Chairs"/>
    <s v="Global Wood Trimmed Manager's Task Chair, Khaki"/>
    <n v="63.686"/>
  </r>
  <r>
    <n v="4473"/>
    <s v="CA-2018-121300"/>
    <x v="30"/>
    <x v="365"/>
    <d v="2018-09-29T00:00:00"/>
    <s v="Same Day"/>
    <s v="MG-17680"/>
    <s v="Maureen Gastineau"/>
    <s v="Home Office"/>
    <s v="United States"/>
    <s v="Mentor"/>
    <x v="24"/>
    <n v="44060"/>
    <s v="East"/>
    <s v="TEC-AC-10004571"/>
    <x v="2"/>
    <s v="Accessories"/>
    <s v="Logitech G700s Rechargeable Gaming Mouse"/>
    <n v="239.976"/>
  </r>
  <r>
    <n v="4474"/>
    <s v="CA-2018-121300"/>
    <x v="30"/>
    <x v="365"/>
    <d v="2018-09-29T00:00:00"/>
    <s v="Same Day"/>
    <s v="MG-17680"/>
    <s v="Maureen Gastineau"/>
    <s v="Home Office"/>
    <s v="United States"/>
    <s v="Mentor"/>
    <x v="24"/>
    <n v="44060"/>
    <s v="East"/>
    <s v="FUR-TA-10004442"/>
    <x v="0"/>
    <s v="Tables"/>
    <s v="Riverside Furniture Stanwyck Manor Table Series"/>
    <n v="344.22"/>
  </r>
  <r>
    <n v="4475"/>
    <s v="CA-2018-121300"/>
    <x v="30"/>
    <x v="365"/>
    <d v="2018-09-29T00:00:00"/>
    <s v="Same Day"/>
    <s v="MG-17680"/>
    <s v="Maureen Gastineau"/>
    <s v="Home Office"/>
    <s v="United States"/>
    <s v="Mentor"/>
    <x v="24"/>
    <n v="44060"/>
    <s v="East"/>
    <s v="OFF-PA-10002787"/>
    <x v="1"/>
    <s v="Paper"/>
    <s v="Xerox 227"/>
    <n v="15.552"/>
  </r>
  <r>
    <n v="4476"/>
    <s v="CA-2018-121300"/>
    <x v="30"/>
    <x v="365"/>
    <d v="2018-09-29T00:00:00"/>
    <s v="Same Day"/>
    <s v="MG-17680"/>
    <s v="Maureen Gastineau"/>
    <s v="Home Office"/>
    <s v="United States"/>
    <s v="Mentor"/>
    <x v="24"/>
    <n v="44060"/>
    <s v="East"/>
    <s v="FUR-FU-10004586"/>
    <x v="0"/>
    <s v="Furnishings"/>
    <s v="G.E. Longer-Life Indoor Recessed Floodlight Bulbs"/>
    <n v="21.248000000000001"/>
  </r>
  <r>
    <n v="4477"/>
    <s v="CA-2018-121300"/>
    <x v="30"/>
    <x v="365"/>
    <d v="2018-09-29T00:00:00"/>
    <s v="Same Day"/>
    <s v="MG-17680"/>
    <s v="Maureen Gastineau"/>
    <s v="Home Office"/>
    <s v="United States"/>
    <s v="Mentor"/>
    <x v="24"/>
    <n v="44060"/>
    <s v="East"/>
    <s v="OFF-PA-10002606"/>
    <x v="1"/>
    <s v="Paper"/>
    <s v="Xerox 1928"/>
    <n v="8.4480000000000004"/>
  </r>
  <r>
    <n v="4478"/>
    <s v="CA-2018-130211"/>
    <x v="16"/>
    <x v="760"/>
    <d v="2018-10-22T00:00:00"/>
    <s v="Same Day"/>
    <s v="BD-11620"/>
    <s v="Brian DeCherney"/>
    <s v="Consumer"/>
    <s v="United States"/>
    <s v="Lawton"/>
    <x v="26"/>
    <n v="73505"/>
    <s v="Central"/>
    <s v="OFF-ST-10000129"/>
    <x v="1"/>
    <s v="Storage"/>
    <s v="Fellowes Recycled Storage Drawers"/>
    <n v="333.09"/>
  </r>
  <r>
    <n v="4479"/>
    <s v="CA-2018-130211"/>
    <x v="16"/>
    <x v="760"/>
    <d v="2018-10-22T00:00:00"/>
    <s v="Same Day"/>
    <s v="BD-11620"/>
    <s v="Brian DeCherney"/>
    <s v="Consumer"/>
    <s v="United States"/>
    <s v="Lawton"/>
    <x v="26"/>
    <n v="73505"/>
    <s v="Central"/>
    <s v="FUR-TA-10003748"/>
    <x v="0"/>
    <s v="Tables"/>
    <s v="Bevis 36 x 72 Conference Tables"/>
    <n v="248.98"/>
  </r>
  <r>
    <n v="4480"/>
    <s v="CA-2015-147235"/>
    <x v="48"/>
    <x v="977"/>
    <d v="2015-03-28T00:00:00"/>
    <s v="Standard Class"/>
    <s v="CD-11920"/>
    <s v="Carlos Daly"/>
    <s v="Consumer"/>
    <s v="United States"/>
    <s v="New York City"/>
    <x v="15"/>
    <n v="10024"/>
    <s v="East"/>
    <s v="OFF-PA-10004948"/>
    <x v="1"/>
    <s v="Paper"/>
    <s v="Xerox 190"/>
    <n v="24.9"/>
  </r>
  <r>
    <n v="4481"/>
    <s v="CA-2017-109365"/>
    <x v="28"/>
    <x v="54"/>
    <d v="2017-11-08T00:00:00"/>
    <s v="Standard Class"/>
    <s v="XP-21865"/>
    <s v="Xylona Preis"/>
    <s v="Consumer"/>
    <s v="United States"/>
    <s v="Los Angeles"/>
    <x v="1"/>
    <n v="90049"/>
    <s v="West"/>
    <s v="OFF-FA-10001561"/>
    <x v="1"/>
    <s v="Fasteners"/>
    <s v="Stockwell Push Pins"/>
    <n v="15.26"/>
  </r>
  <r>
    <n v="4482"/>
    <s v="CA-2017-109365"/>
    <x v="28"/>
    <x v="54"/>
    <d v="2017-11-08T00:00:00"/>
    <s v="Standard Class"/>
    <s v="XP-21865"/>
    <s v="Xylona Preis"/>
    <s v="Consumer"/>
    <s v="United States"/>
    <s v="Los Angeles"/>
    <x v="1"/>
    <n v="90049"/>
    <s v="West"/>
    <s v="OFF-AP-10002998"/>
    <x v="1"/>
    <s v="Appliances"/>
    <s v="Holmes 99% HEPA Air Purifier"/>
    <n v="43.32"/>
  </r>
  <r>
    <n v="4483"/>
    <s v="CA-2017-109365"/>
    <x v="28"/>
    <x v="54"/>
    <d v="2017-11-08T00:00:00"/>
    <s v="Standard Class"/>
    <s v="XP-21865"/>
    <s v="Xylona Preis"/>
    <s v="Consumer"/>
    <s v="United States"/>
    <s v="Los Angeles"/>
    <x v="1"/>
    <n v="90049"/>
    <s v="West"/>
    <s v="OFF-BI-10003981"/>
    <x v="1"/>
    <s v="Binders"/>
    <s v="Avery Durable Plastic 1&quot; Binders"/>
    <n v="43.584000000000003"/>
  </r>
  <r>
    <n v="4484"/>
    <s v="CA-2017-109365"/>
    <x v="28"/>
    <x v="54"/>
    <d v="2017-11-08T00:00:00"/>
    <s v="Standard Class"/>
    <s v="XP-21865"/>
    <s v="Xylona Preis"/>
    <s v="Consumer"/>
    <s v="United States"/>
    <s v="Los Angeles"/>
    <x v="1"/>
    <n v="90049"/>
    <s v="West"/>
    <s v="OFF-PA-10001725"/>
    <x v="1"/>
    <s v="Paper"/>
    <s v="Xerox 1892"/>
    <n v="116.28"/>
  </r>
  <r>
    <n v="4485"/>
    <s v="CA-2017-109365"/>
    <x v="28"/>
    <x v="54"/>
    <d v="2017-11-08T00:00:00"/>
    <s v="Standard Class"/>
    <s v="XP-21865"/>
    <s v="Xylona Preis"/>
    <s v="Consumer"/>
    <s v="United States"/>
    <s v="Los Angeles"/>
    <x v="1"/>
    <n v="90049"/>
    <s v="West"/>
    <s v="OFF-BI-10002071"/>
    <x v="1"/>
    <s v="Binders"/>
    <s v="Fellowes Black Plastic Comb Bindings"/>
    <n v="9.2959999999999994"/>
  </r>
  <r>
    <n v="4486"/>
    <s v="CA-2017-109365"/>
    <x v="28"/>
    <x v="54"/>
    <d v="2017-11-08T00:00:00"/>
    <s v="Standard Class"/>
    <s v="XP-21865"/>
    <s v="Xylona Preis"/>
    <s v="Consumer"/>
    <s v="United States"/>
    <s v="Los Angeles"/>
    <x v="1"/>
    <n v="90049"/>
    <s v="West"/>
    <s v="OFF-PA-10000477"/>
    <x v="1"/>
    <s v="Paper"/>
    <s v="Xerox 22"/>
    <n v="19.440000000000001"/>
  </r>
  <r>
    <n v="4487"/>
    <s v="CA-2017-109365"/>
    <x v="28"/>
    <x v="54"/>
    <d v="2017-11-08T00:00:00"/>
    <s v="Standard Class"/>
    <s v="XP-21865"/>
    <s v="Xylona Preis"/>
    <s v="Consumer"/>
    <s v="United States"/>
    <s v="Los Angeles"/>
    <x v="1"/>
    <n v="90049"/>
    <s v="West"/>
    <s v="OFF-PA-10004359"/>
    <x v="1"/>
    <s v="Paper"/>
    <s v="Multicolor Computer Printout Paper"/>
    <n v="314.55"/>
  </r>
  <r>
    <n v="4488"/>
    <s v="CA-2016-162621"/>
    <x v="14"/>
    <x v="577"/>
    <d v="2016-09-11T00:00:00"/>
    <s v="Standard Class"/>
    <s v="CA-12055"/>
    <s v="Cathy Armstrong"/>
    <s v="Home Office"/>
    <s v="United States"/>
    <s v="Houston"/>
    <x v="5"/>
    <n v="77036"/>
    <s v="Central"/>
    <s v="OFF-BI-10000962"/>
    <x v="1"/>
    <s v="Binders"/>
    <s v="Acco Flexible ACCOHIDE Square Ring Data Binder, Dark Blue, 11 1/2&quot; X 14&quot; 7/8&quot;"/>
    <n v="16.27"/>
  </r>
  <r>
    <n v="4489"/>
    <s v="CA-2016-162621"/>
    <x v="14"/>
    <x v="577"/>
    <d v="2016-09-11T00:00:00"/>
    <s v="Standard Class"/>
    <s v="CA-12055"/>
    <s v="Cathy Armstrong"/>
    <s v="Home Office"/>
    <s v="United States"/>
    <s v="Houston"/>
    <x v="5"/>
    <n v="77036"/>
    <s v="Central"/>
    <s v="OFF-SU-10003567"/>
    <x v="1"/>
    <s v="Supplies"/>
    <s v="Stiletto Hand Letter Openers"/>
    <n v="69.12"/>
  </r>
  <r>
    <n v="4490"/>
    <s v="CA-2016-162621"/>
    <x v="14"/>
    <x v="577"/>
    <d v="2016-09-11T00:00:00"/>
    <s v="Standard Class"/>
    <s v="CA-12055"/>
    <s v="Cathy Armstrong"/>
    <s v="Home Office"/>
    <s v="United States"/>
    <s v="Houston"/>
    <x v="5"/>
    <n v="77036"/>
    <s v="Central"/>
    <s v="OFF-BI-10003708"/>
    <x v="1"/>
    <s v="Binders"/>
    <s v="Acco Four Pocket Poly Ring Binder with Label Holder, Smoke, 1&quot;"/>
    <n v="4.47"/>
  </r>
  <r>
    <n v="4491"/>
    <s v="CA-2018-105921"/>
    <x v="42"/>
    <x v="718"/>
    <d v="2018-08-21T00:00:00"/>
    <s v="Standard Class"/>
    <s v="JM-15250"/>
    <s v="Janet Martin"/>
    <s v="Consumer"/>
    <s v="United States"/>
    <s v="Los Angeles"/>
    <x v="1"/>
    <n v="90032"/>
    <s v="West"/>
    <s v="FUR-TA-10001095"/>
    <x v="0"/>
    <s v="Tables"/>
    <s v="Chromcraft Round Conference Tables"/>
    <n v="418.29599999999999"/>
  </r>
  <r>
    <n v="4492"/>
    <s v="CA-2015-150798"/>
    <x v="4"/>
    <x v="588"/>
    <d v="2015-12-03T00:00:00"/>
    <s v="Second Class"/>
    <s v="JK-15730"/>
    <s v="Joe Kamberova"/>
    <s v="Consumer"/>
    <s v="United States"/>
    <s v="Columbus"/>
    <x v="24"/>
    <n v="43229"/>
    <s v="East"/>
    <s v="TEC-CO-10001571"/>
    <x v="2"/>
    <s v="Copiers"/>
    <s v="Sharp 1540cs Digital Laser Copier"/>
    <n v="659.98800000000006"/>
  </r>
  <r>
    <n v="4493"/>
    <s v="CA-2015-150798"/>
    <x v="4"/>
    <x v="588"/>
    <d v="2015-12-03T00:00:00"/>
    <s v="Second Class"/>
    <s v="JK-15730"/>
    <s v="Joe Kamberova"/>
    <s v="Consumer"/>
    <s v="United States"/>
    <s v="Columbus"/>
    <x v="24"/>
    <n v="43229"/>
    <s v="East"/>
    <s v="FUR-FU-10000221"/>
    <x v="0"/>
    <s v="Furnishings"/>
    <s v="Master Caster Door Stop, Brown"/>
    <n v="8.1280000000000001"/>
  </r>
  <r>
    <n v="4494"/>
    <s v="CA-2015-150798"/>
    <x v="4"/>
    <x v="588"/>
    <d v="2015-12-03T00:00:00"/>
    <s v="Second Class"/>
    <s v="JK-15730"/>
    <s v="Joe Kamberova"/>
    <s v="Consumer"/>
    <s v="United States"/>
    <s v="Columbus"/>
    <x v="24"/>
    <n v="43229"/>
    <s v="East"/>
    <s v="OFF-PA-10001972"/>
    <x v="1"/>
    <s v="Paper"/>
    <s v="Xerox 214"/>
    <n v="36.287999999999997"/>
  </r>
  <r>
    <n v="4495"/>
    <s v="CA-2015-150798"/>
    <x v="4"/>
    <x v="588"/>
    <d v="2015-12-03T00:00:00"/>
    <s v="Second Class"/>
    <s v="JK-15730"/>
    <s v="Joe Kamberova"/>
    <s v="Consumer"/>
    <s v="United States"/>
    <s v="Columbus"/>
    <x v="24"/>
    <n v="43229"/>
    <s v="East"/>
    <s v="FUR-CH-10000015"/>
    <x v="0"/>
    <s v="Chairs"/>
    <s v="Hon Multipurpose Stacking Arm Chairs"/>
    <n v="909.72"/>
  </r>
  <r>
    <n v="4496"/>
    <s v="CA-2018-112753"/>
    <x v="17"/>
    <x v="978"/>
    <d v="2018-06-23T00:00:00"/>
    <s v="Standard Class"/>
    <s v="CC-12670"/>
    <s v="Craig Carreira"/>
    <s v="Consumer"/>
    <s v="United States"/>
    <s v="Los Angeles"/>
    <x v="1"/>
    <n v="90032"/>
    <s v="West"/>
    <s v="FUR-BO-10004015"/>
    <x v="0"/>
    <s v="Bookcases"/>
    <s v="Bush Andora Bookcase, Maple/Graphite Gray Finish"/>
    <n v="917.92349999999999"/>
  </r>
  <r>
    <n v="4497"/>
    <s v="CA-2018-112753"/>
    <x v="17"/>
    <x v="978"/>
    <d v="2018-06-23T00:00:00"/>
    <s v="Standard Class"/>
    <s v="CC-12670"/>
    <s v="Craig Carreira"/>
    <s v="Consumer"/>
    <s v="United States"/>
    <s v="Los Angeles"/>
    <x v="1"/>
    <n v="90032"/>
    <s v="West"/>
    <s v="OFF-PA-10002036"/>
    <x v="1"/>
    <s v="Paper"/>
    <s v="Xerox 1930"/>
    <n v="38.880000000000003"/>
  </r>
  <r>
    <n v="4498"/>
    <s v="CA-2018-155075"/>
    <x v="4"/>
    <x v="574"/>
    <d v="2018-12-09T00:00:00"/>
    <s v="Standard Class"/>
    <s v="GW-14605"/>
    <s v="Giulietta Weimer"/>
    <s v="Consumer"/>
    <s v="United States"/>
    <s v="Philadelphia"/>
    <x v="9"/>
    <n v="19140"/>
    <s v="East"/>
    <s v="OFF-BI-10003650"/>
    <x v="1"/>
    <s v="Binders"/>
    <s v="GBC DocuBind 300 Electric Binding Machine"/>
    <n v="631.17600000000004"/>
  </r>
  <r>
    <n v="4499"/>
    <s v="CA-2015-103401"/>
    <x v="26"/>
    <x v="871"/>
    <d v="2015-11-26T00:00:00"/>
    <s v="Standard Class"/>
    <s v="GR-14560"/>
    <s v="Georgia Rosenberg"/>
    <s v="Corporate"/>
    <s v="United States"/>
    <s v="San Francisco"/>
    <x v="1"/>
    <n v="94110"/>
    <s v="West"/>
    <s v="OFF-PA-10003309"/>
    <x v="1"/>
    <s v="Paper"/>
    <s v="Xerox 211"/>
    <n v="12.96"/>
  </r>
  <r>
    <n v="4500"/>
    <s v="CA-2017-124814"/>
    <x v="29"/>
    <x v="342"/>
    <d v="2017-04-16T00:00:00"/>
    <s v="Standard Class"/>
    <s v="FM-14215"/>
    <s v="Filia McAdams"/>
    <s v="Corporate"/>
    <s v="United States"/>
    <s v="Bakersfield"/>
    <x v="1"/>
    <n v="93309"/>
    <s v="West"/>
    <s v="OFF-PA-10002787"/>
    <x v="1"/>
    <s v="Paper"/>
    <s v="Xerox 227"/>
    <n v="12.96"/>
  </r>
  <r>
    <n v="4501"/>
    <s v="CA-2017-124814"/>
    <x v="29"/>
    <x v="342"/>
    <d v="2017-04-16T00:00:00"/>
    <s v="Standard Class"/>
    <s v="FM-14215"/>
    <s v="Filia McAdams"/>
    <s v="Corporate"/>
    <s v="United States"/>
    <s v="Bakersfield"/>
    <x v="1"/>
    <n v="93309"/>
    <s v="West"/>
    <s v="OFF-BI-10000174"/>
    <x v="1"/>
    <s v="Binders"/>
    <s v="Wilson Jones Clip &amp; Carry Folder Binder Tool for Ring Binders, Clear"/>
    <n v="23.2"/>
  </r>
  <r>
    <n v="4502"/>
    <s v="CA-2015-116757"/>
    <x v="38"/>
    <x v="479"/>
    <d v="2015-07-04T00:00:00"/>
    <s v="Standard Class"/>
    <s v="MS-17980"/>
    <s v="Michael Stewart"/>
    <s v="Corporate"/>
    <s v="United States"/>
    <s v="Houston"/>
    <x v="5"/>
    <n v="77095"/>
    <s v="Central"/>
    <s v="OFF-PA-10002005"/>
    <x v="1"/>
    <s v="Paper"/>
    <s v="Xerox 225"/>
    <n v="25.92"/>
  </r>
  <r>
    <n v="4503"/>
    <s v="CA-2015-116757"/>
    <x v="38"/>
    <x v="479"/>
    <d v="2015-07-04T00:00:00"/>
    <s v="Standard Class"/>
    <s v="MS-17980"/>
    <s v="Michael Stewart"/>
    <s v="Corporate"/>
    <s v="United States"/>
    <s v="Houston"/>
    <x v="5"/>
    <n v="77095"/>
    <s v="Central"/>
    <s v="OFF-FA-10002815"/>
    <x v="1"/>
    <s v="Fasteners"/>
    <s v="Staples"/>
    <n v="21.312000000000001"/>
  </r>
  <r>
    <n v="4504"/>
    <s v="US-2015-138247"/>
    <x v="27"/>
    <x v="163"/>
    <d v="2015-12-29T00:00:00"/>
    <s v="Standard Class"/>
    <s v="BF-11170"/>
    <s v="Ben Ferrer"/>
    <s v="Home Office"/>
    <s v="United States"/>
    <s v="Los Angeles"/>
    <x v="1"/>
    <n v="90045"/>
    <s v="West"/>
    <s v="TEC-PH-10000213"/>
    <x v="2"/>
    <s v="Phones"/>
    <s v="Seidio BD2-HK3IPH5-BK DILEX Case and Holster Combo for Apple iPhone 5/5s - Black"/>
    <n v="173.65600000000001"/>
  </r>
  <r>
    <n v="4505"/>
    <s v="US-2015-138247"/>
    <x v="27"/>
    <x v="163"/>
    <d v="2015-12-29T00:00:00"/>
    <s v="Standard Class"/>
    <s v="BF-11170"/>
    <s v="Ben Ferrer"/>
    <s v="Home Office"/>
    <s v="United States"/>
    <s v="Los Angeles"/>
    <x v="1"/>
    <n v="90045"/>
    <s v="West"/>
    <s v="OFF-AP-10000828"/>
    <x v="1"/>
    <s v="Appliances"/>
    <s v="Avanti 4.4 Cu. Ft. Refrigerator"/>
    <n v="361.96"/>
  </r>
  <r>
    <n v="4506"/>
    <s v="US-2015-138247"/>
    <x v="27"/>
    <x v="163"/>
    <d v="2015-12-29T00:00:00"/>
    <s v="Standard Class"/>
    <s v="BF-11170"/>
    <s v="Ben Ferrer"/>
    <s v="Home Office"/>
    <s v="United States"/>
    <s v="Los Angeles"/>
    <x v="1"/>
    <n v="90045"/>
    <s v="West"/>
    <s v="TEC-AC-10004708"/>
    <x v="2"/>
    <s v="Accessories"/>
    <s v="Sony 32GB Class 10 Micro SDHC R40 Memory Card"/>
    <n v="62.85"/>
  </r>
  <r>
    <n v="4507"/>
    <s v="US-2015-138247"/>
    <x v="27"/>
    <x v="163"/>
    <d v="2015-12-29T00:00:00"/>
    <s v="Standard Class"/>
    <s v="BF-11170"/>
    <s v="Ben Ferrer"/>
    <s v="Home Office"/>
    <s v="United States"/>
    <s v="Los Angeles"/>
    <x v="1"/>
    <n v="90045"/>
    <s v="West"/>
    <s v="TEC-PH-10001530"/>
    <x v="2"/>
    <s v="Phones"/>
    <s v="Cisco Unified IP Phone 7945G VoIP phone"/>
    <n v="818.37599999999998"/>
  </r>
  <r>
    <n v="4508"/>
    <s v="US-2015-138247"/>
    <x v="27"/>
    <x v="163"/>
    <d v="2015-12-29T00:00:00"/>
    <s v="Standard Class"/>
    <s v="BF-11170"/>
    <s v="Ben Ferrer"/>
    <s v="Home Office"/>
    <s v="United States"/>
    <s v="Los Angeles"/>
    <x v="1"/>
    <n v="90045"/>
    <s v="West"/>
    <s v="OFF-ST-10002301"/>
    <x v="1"/>
    <s v="Storage"/>
    <s v="Tennsco Commercial Shelving"/>
    <n v="20.34"/>
  </r>
  <r>
    <n v="4509"/>
    <s v="US-2015-138247"/>
    <x v="27"/>
    <x v="163"/>
    <d v="2015-12-29T00:00:00"/>
    <s v="Standard Class"/>
    <s v="BF-11170"/>
    <s v="Ben Ferrer"/>
    <s v="Home Office"/>
    <s v="United States"/>
    <s v="Los Angeles"/>
    <x v="1"/>
    <n v="90045"/>
    <s v="West"/>
    <s v="FUR-FU-10002554"/>
    <x v="0"/>
    <s v="Furnishings"/>
    <s v="Westinghouse Floor Lamp with Metal Mesh Shade, Black"/>
    <n v="23.99"/>
  </r>
  <r>
    <n v="4510"/>
    <s v="CA-2018-167003"/>
    <x v="49"/>
    <x v="979"/>
    <d v="2018-05-29T00:00:00"/>
    <s v="Standard Class"/>
    <s v="VS-21820"/>
    <s v="Vivek Sundaresam"/>
    <s v="Consumer"/>
    <s v="United States"/>
    <s v="Los Angeles"/>
    <x v="1"/>
    <n v="90036"/>
    <s v="West"/>
    <s v="FUR-TA-10001520"/>
    <x v="0"/>
    <s v="Tables"/>
    <s v="Lesro Sheffield Collection Coffee Table, End Table, Center Table, Corner Table"/>
    <n v="171.28800000000001"/>
  </r>
  <r>
    <n v="4511"/>
    <s v="CA-2017-119935"/>
    <x v="0"/>
    <x v="338"/>
    <d v="2017-11-14T00:00:00"/>
    <s v="Standard Class"/>
    <s v="KM-16225"/>
    <s v="Kalyca Meade"/>
    <s v="Corporate"/>
    <s v="United States"/>
    <s v="Springfield"/>
    <x v="25"/>
    <n v="65807"/>
    <s v="Central"/>
    <s v="FUR-FU-10001085"/>
    <x v="0"/>
    <s v="Furnishings"/>
    <s v="3M Polarizing Light Filter Sleeves"/>
    <n v="37.299999999999997"/>
  </r>
  <r>
    <n v="4512"/>
    <s v="CA-2017-119935"/>
    <x v="0"/>
    <x v="338"/>
    <d v="2017-11-14T00:00:00"/>
    <s v="Standard Class"/>
    <s v="KM-16225"/>
    <s v="Kalyca Meade"/>
    <s v="Corporate"/>
    <s v="United States"/>
    <s v="Springfield"/>
    <x v="25"/>
    <n v="65807"/>
    <s v="Central"/>
    <s v="OFF-BI-10001597"/>
    <x v="1"/>
    <s v="Binders"/>
    <s v="Wilson Jones Ledger-Size, Piano-Hinge Binder, 2&quot;, Blue"/>
    <n v="81.96"/>
  </r>
  <r>
    <n v="4513"/>
    <s v="CA-2017-118969"/>
    <x v="10"/>
    <x v="824"/>
    <d v="2017-10-03T00:00:00"/>
    <s v="First Class"/>
    <s v="LP-17095"/>
    <s v="Liz Preis"/>
    <s v="Consumer"/>
    <s v="United States"/>
    <s v="Phoenix"/>
    <x v="16"/>
    <n v="85023"/>
    <s v="West"/>
    <s v="OFF-BI-10002429"/>
    <x v="1"/>
    <s v="Binders"/>
    <s v="Premier Elliptical Ring Binder, Black"/>
    <n v="54.792000000000002"/>
  </r>
  <r>
    <n v="4514"/>
    <s v="CA-2017-145240"/>
    <x v="22"/>
    <x v="47"/>
    <d v="2017-09-08T00:00:00"/>
    <s v="First Class"/>
    <s v="BG-11740"/>
    <s v="Bruce Geld"/>
    <s v="Consumer"/>
    <s v="United States"/>
    <s v="Houston"/>
    <x v="5"/>
    <n v="77070"/>
    <s v="Central"/>
    <s v="OFF-ST-10001590"/>
    <x v="1"/>
    <s v="Storage"/>
    <s v="Tenex Personal Project File with Scoop Front Design, Black"/>
    <n v="10.784000000000001"/>
  </r>
  <r>
    <n v="4515"/>
    <s v="CA-2017-120873"/>
    <x v="16"/>
    <x v="189"/>
    <d v="2017-11-01T00:00:00"/>
    <s v="Second Class"/>
    <s v="BW-11200"/>
    <s v="Ben Wallace"/>
    <s v="Consumer"/>
    <s v="United States"/>
    <s v="Hampton"/>
    <x v="17"/>
    <n v="23666"/>
    <s v="South"/>
    <s v="FUR-CH-10000847"/>
    <x v="0"/>
    <s v="Chairs"/>
    <s v="Global Executive Mid-Back Manager's Chair"/>
    <n v="290.98"/>
  </r>
  <r>
    <n v="4516"/>
    <s v="US-2018-111920"/>
    <x v="16"/>
    <x v="760"/>
    <d v="2018-10-26T00:00:00"/>
    <s v="Standard Class"/>
    <s v="PS-18970"/>
    <s v="Paul Stevenson"/>
    <s v="Home Office"/>
    <s v="United States"/>
    <s v="Tulsa"/>
    <x v="26"/>
    <n v="74133"/>
    <s v="Central"/>
    <s v="OFF-AR-10003179"/>
    <x v="1"/>
    <s v="Art"/>
    <s v="Dixon Ticonderoga Core-Lock Colored Pencils"/>
    <n v="36.44"/>
  </r>
  <r>
    <n v="4517"/>
    <s v="US-2017-128678"/>
    <x v="14"/>
    <x v="306"/>
    <d v="2017-09-20T00:00:00"/>
    <s v="Standard Class"/>
    <s v="RB-19570"/>
    <s v="Rob Beeghly"/>
    <s v="Consumer"/>
    <s v="United States"/>
    <s v="Seattle"/>
    <x v="4"/>
    <n v="98105"/>
    <s v="West"/>
    <s v="OFF-PA-10000807"/>
    <x v="1"/>
    <s v="Paper"/>
    <s v="TOPS &quot;Important Message&quot; Pads, Canary, 4-1/4 x 5-1/2, 50 Sheets per Pad"/>
    <n v="21.4"/>
  </r>
  <r>
    <n v="4518"/>
    <s v="US-2017-128678"/>
    <x v="14"/>
    <x v="306"/>
    <d v="2017-09-20T00:00:00"/>
    <s v="Standard Class"/>
    <s v="RB-19570"/>
    <s v="Rob Beeghly"/>
    <s v="Consumer"/>
    <s v="United States"/>
    <s v="Seattle"/>
    <x v="4"/>
    <n v="98105"/>
    <s v="West"/>
    <s v="OFF-BI-10002103"/>
    <x v="1"/>
    <s v="Binders"/>
    <s v="Cardinal Slant-D Ring Binder, Heavy Gauge Vinyl"/>
    <n v="48.664000000000001"/>
  </r>
  <r>
    <n v="4519"/>
    <s v="CA-2017-101385"/>
    <x v="30"/>
    <x v="477"/>
    <d v="2017-10-01T00:00:00"/>
    <s v="Standard Class"/>
    <s v="JW-16075"/>
    <s v="Julia West"/>
    <s v="Consumer"/>
    <s v="United States"/>
    <s v="San Francisco"/>
    <x v="1"/>
    <n v="94109"/>
    <s v="West"/>
    <s v="OFF-AR-10004441"/>
    <x v="1"/>
    <s v="Art"/>
    <s v="BIC Brite Liner Highlighters"/>
    <n v="16.559999999999999"/>
  </r>
  <r>
    <n v="4520"/>
    <s v="CA-2018-107167"/>
    <x v="1"/>
    <x v="193"/>
    <d v="2018-06-14T00:00:00"/>
    <s v="Standard Class"/>
    <s v="ND-18460"/>
    <s v="Neil Ducich"/>
    <s v="Corporate"/>
    <s v="United States"/>
    <s v="Jacksonville"/>
    <x v="2"/>
    <n v="32216"/>
    <s v="South"/>
    <s v="OFF-ST-10003805"/>
    <x v="1"/>
    <s v="Storage"/>
    <s v="24 Capacity Maxi Data Binder Racks, Pearl"/>
    <n v="1347.52"/>
  </r>
  <r>
    <n v="4521"/>
    <s v="CA-2015-109491"/>
    <x v="51"/>
    <x v="980"/>
    <d v="2015-02-26T00:00:00"/>
    <s v="Standard Class"/>
    <s v="LC-16930"/>
    <s v="Linda Cazamias"/>
    <s v="Corporate"/>
    <s v="United States"/>
    <s v="Richmond"/>
    <x v="14"/>
    <n v="47374"/>
    <s v="Central"/>
    <s v="TEC-AC-10001284"/>
    <x v="2"/>
    <s v="Accessories"/>
    <s v="Enermax Briskie RF Wireless Keyboard and Mouse Combo"/>
    <n v="62.31"/>
  </r>
  <r>
    <n v="4522"/>
    <s v="CA-2015-109491"/>
    <x v="51"/>
    <x v="980"/>
    <d v="2015-02-26T00:00:00"/>
    <s v="Standard Class"/>
    <s v="LC-16930"/>
    <s v="Linda Cazamias"/>
    <s v="Corporate"/>
    <s v="United States"/>
    <s v="Richmond"/>
    <x v="14"/>
    <n v="47374"/>
    <s v="Central"/>
    <s v="FUR-FU-10000221"/>
    <x v="0"/>
    <s v="Furnishings"/>
    <s v="Master Caster Door Stop, Brown"/>
    <n v="20.32"/>
  </r>
  <r>
    <n v="4523"/>
    <s v="CA-2018-105445"/>
    <x v="51"/>
    <x v="297"/>
    <d v="2018-02-25T00:00:00"/>
    <s v="Second Class"/>
    <s v="BP-11095"/>
    <s v="Bart Pistole"/>
    <s v="Corporate"/>
    <s v="United States"/>
    <s v="Louisville"/>
    <x v="22"/>
    <n v="80027"/>
    <s v="West"/>
    <s v="OFF-FA-10001229"/>
    <x v="1"/>
    <s v="Fasteners"/>
    <s v="Staples"/>
    <n v="9.4320000000000004"/>
  </r>
  <r>
    <n v="4524"/>
    <s v="CA-2015-107454"/>
    <x v="0"/>
    <x v="981"/>
    <d v="2015-11-06T00:00:00"/>
    <s v="Standard Class"/>
    <s v="RD-19720"/>
    <s v="Roger Demir"/>
    <s v="Consumer"/>
    <s v="United States"/>
    <s v="New York City"/>
    <x v="15"/>
    <n v="10024"/>
    <s v="East"/>
    <s v="OFF-LA-10001569"/>
    <x v="1"/>
    <s v="Labels"/>
    <s v="Avery 499"/>
    <n v="34.86"/>
  </r>
  <r>
    <n v="4525"/>
    <s v="CA-2015-107454"/>
    <x v="0"/>
    <x v="981"/>
    <d v="2015-11-06T00:00:00"/>
    <s v="Standard Class"/>
    <s v="RD-19720"/>
    <s v="Roger Demir"/>
    <s v="Consumer"/>
    <s v="United States"/>
    <s v="New York City"/>
    <x v="15"/>
    <n v="10024"/>
    <s v="East"/>
    <s v="FUR-FU-10004018"/>
    <x v="0"/>
    <s v="Furnishings"/>
    <s v="Tensor Computer Mounted Lamp"/>
    <n v="89.34"/>
  </r>
  <r>
    <n v="4526"/>
    <s v="US-2018-105046"/>
    <x v="9"/>
    <x v="729"/>
    <d v="2018-07-23T00:00:00"/>
    <s v="Standard Class"/>
    <s v="BE-11335"/>
    <s v="Bill Eplett"/>
    <s v="Home Office"/>
    <s v="United States"/>
    <s v="Rome"/>
    <x v="15"/>
    <n v="13440"/>
    <s v="East"/>
    <s v="TEC-PH-10004536"/>
    <x v="2"/>
    <s v="Phones"/>
    <s v="Avaya 5420 Digital phone"/>
    <n v="269.98"/>
  </r>
  <r>
    <n v="4527"/>
    <s v="US-2018-105046"/>
    <x v="9"/>
    <x v="729"/>
    <d v="2018-07-23T00:00:00"/>
    <s v="Standard Class"/>
    <s v="BE-11335"/>
    <s v="Bill Eplett"/>
    <s v="Home Office"/>
    <s v="United States"/>
    <s v="Rome"/>
    <x v="15"/>
    <n v="13440"/>
    <s v="East"/>
    <s v="OFF-PA-10004353"/>
    <x v="1"/>
    <s v="Paper"/>
    <s v="Southworth 25% Cotton Premium Laser Paper and Envelopes"/>
    <n v="99.9"/>
  </r>
  <r>
    <n v="4528"/>
    <s v="US-2018-105046"/>
    <x v="9"/>
    <x v="729"/>
    <d v="2018-07-23T00:00:00"/>
    <s v="Standard Class"/>
    <s v="BE-11335"/>
    <s v="Bill Eplett"/>
    <s v="Home Office"/>
    <s v="United States"/>
    <s v="Rome"/>
    <x v="15"/>
    <n v="13440"/>
    <s v="East"/>
    <s v="FUR-FU-10004848"/>
    <x v="0"/>
    <s v="Furnishings"/>
    <s v="DAX Solid Wood Frames"/>
    <n v="39.08"/>
  </r>
  <r>
    <n v="4529"/>
    <s v="CA-2018-152856"/>
    <x v="22"/>
    <x v="565"/>
    <d v="2018-09-10T00:00:00"/>
    <s v="Second Class"/>
    <s v="RS-19765"/>
    <s v="Roland Schwarz"/>
    <s v="Corporate"/>
    <s v="United States"/>
    <s v="Marion"/>
    <x v="24"/>
    <n v="43302"/>
    <s v="East"/>
    <s v="TEC-AC-10004864"/>
    <x v="2"/>
    <s v="Accessories"/>
    <s v="Memorex Micro Travel Drive 32 GB"/>
    <n v="116.83199999999999"/>
  </r>
  <r>
    <n v="4530"/>
    <s v="CA-2017-134691"/>
    <x v="6"/>
    <x v="696"/>
    <d v="2017-11-18T00:00:00"/>
    <s v="Standard Class"/>
    <s v="KC-16540"/>
    <s v="Kelly Collister"/>
    <s v="Consumer"/>
    <s v="United States"/>
    <s v="Houston"/>
    <x v="5"/>
    <n v="77041"/>
    <s v="Central"/>
    <s v="OFF-BI-10002393"/>
    <x v="1"/>
    <s v="Binders"/>
    <s v="Binder Posts"/>
    <n v="2.2959999999999998"/>
  </r>
  <r>
    <n v="4531"/>
    <s v="CA-2017-118759"/>
    <x v="6"/>
    <x v="696"/>
    <d v="2017-11-17T00:00:00"/>
    <s v="First Class"/>
    <s v="MB-17305"/>
    <s v="Maria Bertelson"/>
    <s v="Consumer"/>
    <s v="United States"/>
    <s v="New York City"/>
    <x v="15"/>
    <n v="10009"/>
    <s v="East"/>
    <s v="FUR-CH-10002335"/>
    <x v="0"/>
    <s v="Chairs"/>
    <s v="Hon GuestStacker Chair"/>
    <n v="408.00599999999997"/>
  </r>
  <r>
    <n v="4532"/>
    <s v="CA-2017-118759"/>
    <x v="6"/>
    <x v="696"/>
    <d v="2017-11-17T00:00:00"/>
    <s v="First Class"/>
    <s v="MB-17305"/>
    <s v="Maria Bertelson"/>
    <s v="Consumer"/>
    <s v="United States"/>
    <s v="New York City"/>
    <x v="15"/>
    <n v="10009"/>
    <s v="East"/>
    <s v="OFF-ST-10001590"/>
    <x v="1"/>
    <s v="Storage"/>
    <s v="Tenex Personal Project File with Scoop Front Design, Black"/>
    <n v="40.44"/>
  </r>
  <r>
    <n v="4533"/>
    <s v="CA-2015-140403"/>
    <x v="32"/>
    <x v="982"/>
    <d v="2015-10-10T00:00:00"/>
    <s v="Same Day"/>
    <s v="TN-21040"/>
    <s v="Tanja Norvell"/>
    <s v="Home Office"/>
    <s v="United States"/>
    <s v="Manteca"/>
    <x v="1"/>
    <n v="95336"/>
    <s v="West"/>
    <s v="FUR-CH-10002774"/>
    <x v="0"/>
    <s v="Chairs"/>
    <s v="Global Deluxe Stacking Chair, Gray"/>
    <n v="122.352"/>
  </r>
  <r>
    <n v="4534"/>
    <s v="CA-2015-140403"/>
    <x v="32"/>
    <x v="982"/>
    <d v="2015-10-10T00:00:00"/>
    <s v="Same Day"/>
    <s v="TN-21040"/>
    <s v="Tanja Norvell"/>
    <s v="Home Office"/>
    <s v="United States"/>
    <s v="Manteca"/>
    <x v="1"/>
    <n v="95336"/>
    <s v="West"/>
    <s v="OFF-EN-10001219"/>
    <x v="1"/>
    <s v="Envelopes"/>
    <s v="#10- 4 1/8&quot; x 9 1/2&quot; Security-Tint Envelopes"/>
    <n v="15.28"/>
  </r>
  <r>
    <n v="4535"/>
    <s v="CA-2016-163104"/>
    <x v="37"/>
    <x v="531"/>
    <d v="2016-03-26T00:00:00"/>
    <s v="Standard Class"/>
    <s v="MC-18130"/>
    <s v="Mike Caudle"/>
    <s v="Corporate"/>
    <s v="United States"/>
    <s v="Los Angeles"/>
    <x v="1"/>
    <n v="90004"/>
    <s v="West"/>
    <s v="OFF-PA-10001947"/>
    <x v="1"/>
    <s v="Paper"/>
    <s v="Xerox 1974"/>
    <n v="11.96"/>
  </r>
  <r>
    <n v="4536"/>
    <s v="CA-2018-138464"/>
    <x v="45"/>
    <x v="141"/>
    <d v="2018-07-12T00:00:00"/>
    <s v="Standard Class"/>
    <s v="VF-21715"/>
    <s v="Vicky Freymann"/>
    <s v="Home Office"/>
    <s v="United States"/>
    <s v="Seattle"/>
    <x v="4"/>
    <n v="98115"/>
    <s v="West"/>
    <s v="FUR-FU-10003142"/>
    <x v="0"/>
    <s v="Furnishings"/>
    <s v="Master Big Foot Doorstop, Beige"/>
    <n v="15.84"/>
  </r>
  <r>
    <n v="4537"/>
    <s v="CA-2018-138464"/>
    <x v="45"/>
    <x v="141"/>
    <d v="2018-07-12T00:00:00"/>
    <s v="Standard Class"/>
    <s v="VF-21715"/>
    <s v="Vicky Freymann"/>
    <s v="Home Office"/>
    <s v="United States"/>
    <s v="Seattle"/>
    <x v="4"/>
    <n v="98115"/>
    <s v="West"/>
    <s v="OFF-BI-10001543"/>
    <x v="1"/>
    <s v="Binders"/>
    <s v="GBC VeloBinder Manual Binding System"/>
    <n v="86.376000000000005"/>
  </r>
  <r>
    <n v="4538"/>
    <s v="CA-2018-138464"/>
    <x v="45"/>
    <x v="141"/>
    <d v="2018-07-12T00:00:00"/>
    <s v="Standard Class"/>
    <s v="VF-21715"/>
    <s v="Vicky Freymann"/>
    <s v="Home Office"/>
    <s v="United States"/>
    <s v="Seattle"/>
    <x v="4"/>
    <n v="98115"/>
    <s v="West"/>
    <s v="OFF-AR-10003560"/>
    <x v="1"/>
    <s v="Art"/>
    <s v="Zebra Zazzle Fluorescent Highlighters"/>
    <n v="18.239999999999998"/>
  </r>
  <r>
    <n v="4539"/>
    <s v="CA-2018-138464"/>
    <x v="45"/>
    <x v="141"/>
    <d v="2018-07-12T00:00:00"/>
    <s v="Standard Class"/>
    <s v="VF-21715"/>
    <s v="Vicky Freymann"/>
    <s v="Home Office"/>
    <s v="United States"/>
    <s v="Seattle"/>
    <x v="4"/>
    <n v="98115"/>
    <s v="West"/>
    <s v="OFF-AR-10004757"/>
    <x v="1"/>
    <s v="Art"/>
    <s v="Crayola Colored Pencils"/>
    <n v="13.12"/>
  </r>
  <r>
    <n v="4540"/>
    <s v="CA-2016-104129"/>
    <x v="52"/>
    <x v="914"/>
    <d v="2016-03-02T00:00:00"/>
    <s v="Standard Class"/>
    <s v="ES-14080"/>
    <s v="Erin Smith"/>
    <s v="Corporate"/>
    <s v="United States"/>
    <s v="Providence"/>
    <x v="34"/>
    <n v="2908"/>
    <s v="East"/>
    <s v="TEC-PH-10003800"/>
    <x v="2"/>
    <s v="Phones"/>
    <s v="i.Sound Portable Power - 8000 mAh"/>
    <n v="105.98"/>
  </r>
  <r>
    <n v="4541"/>
    <s v="CA-2016-104129"/>
    <x v="52"/>
    <x v="914"/>
    <d v="2016-03-02T00:00:00"/>
    <s v="Standard Class"/>
    <s v="ES-14080"/>
    <s v="Erin Smith"/>
    <s v="Corporate"/>
    <s v="United States"/>
    <s v="Providence"/>
    <x v="34"/>
    <n v="2908"/>
    <s v="East"/>
    <s v="FUR-TA-10004152"/>
    <x v="0"/>
    <s v="Tables"/>
    <s v="Barricks 18&quot; x 48&quot; Non-Folding Utility Table with Bottom Storage Shelf"/>
    <n v="493.92"/>
  </r>
  <r>
    <n v="4542"/>
    <s v="US-2018-132206"/>
    <x v="1"/>
    <x v="114"/>
    <d v="2018-06-21T00:00:00"/>
    <s v="Standard Class"/>
    <s v="MK-17905"/>
    <s v="Michael Kennedy"/>
    <s v="Corporate"/>
    <s v="United States"/>
    <s v="Chicago"/>
    <x v="10"/>
    <n v="60653"/>
    <s v="Central"/>
    <s v="OFF-BI-10000756"/>
    <x v="1"/>
    <s v="Binders"/>
    <s v="Storex DuraTech Recycled Plastic Frosted Binders"/>
    <n v="5.9359999999999999"/>
  </r>
  <r>
    <n v="4543"/>
    <s v="CA-2018-113474"/>
    <x v="48"/>
    <x v="983"/>
    <d v="2018-03-31T00:00:00"/>
    <s v="First Class"/>
    <s v="TM-21490"/>
    <s v="Tony Molinari"/>
    <s v="Consumer"/>
    <s v="United States"/>
    <s v="Oklahoma City"/>
    <x v="26"/>
    <n v="73120"/>
    <s v="Central"/>
    <s v="OFF-EN-10004206"/>
    <x v="1"/>
    <s v="Envelopes"/>
    <s v="Multimedia Mailers"/>
    <n v="325.86"/>
  </r>
  <r>
    <n v="4544"/>
    <s v="CA-2016-126557"/>
    <x v="9"/>
    <x v="984"/>
    <d v="2016-07-17T00:00:00"/>
    <s v="Second Class"/>
    <s v="RL-19615"/>
    <s v="Rob Lucas"/>
    <s v="Consumer"/>
    <s v="United States"/>
    <s v="Chicago"/>
    <x v="10"/>
    <n v="60610"/>
    <s v="Central"/>
    <s v="FUR-CH-10004477"/>
    <x v="0"/>
    <s v="Chairs"/>
    <s v="Global Push Button Manager's Chair, Indigo"/>
    <n v="383.60700000000003"/>
  </r>
  <r>
    <n v="4545"/>
    <s v="CA-2016-126557"/>
    <x v="9"/>
    <x v="984"/>
    <d v="2016-07-17T00:00:00"/>
    <s v="Second Class"/>
    <s v="RL-19615"/>
    <s v="Rob Lucas"/>
    <s v="Consumer"/>
    <s v="United States"/>
    <s v="Chicago"/>
    <x v="10"/>
    <n v="60610"/>
    <s v="Central"/>
    <s v="TEC-PH-10003505"/>
    <x v="2"/>
    <s v="Phones"/>
    <s v="Geemarc AmpliPOWER60"/>
    <n v="148.47999999999999"/>
  </r>
  <r>
    <n v="4546"/>
    <s v="CA-2016-126557"/>
    <x v="9"/>
    <x v="984"/>
    <d v="2016-07-17T00:00:00"/>
    <s v="Second Class"/>
    <s v="RL-19615"/>
    <s v="Rob Lucas"/>
    <s v="Consumer"/>
    <s v="United States"/>
    <s v="Chicago"/>
    <x v="10"/>
    <n v="60610"/>
    <s v="Central"/>
    <s v="TEC-PH-10000526"/>
    <x v="2"/>
    <s v="Phones"/>
    <s v="Vtech CS6719"/>
    <n v="537.54399999999998"/>
  </r>
  <r>
    <n v="4547"/>
    <s v="CA-2016-126557"/>
    <x v="9"/>
    <x v="984"/>
    <d v="2016-07-17T00:00:00"/>
    <s v="Second Class"/>
    <s v="RL-19615"/>
    <s v="Rob Lucas"/>
    <s v="Consumer"/>
    <s v="United States"/>
    <s v="Chicago"/>
    <x v="10"/>
    <n v="60610"/>
    <s v="Central"/>
    <s v="OFF-BI-10003314"/>
    <x v="1"/>
    <s v="Binders"/>
    <s v="Tuff Stuff Recycled Round Ring Binders"/>
    <n v="1.9279999999999999"/>
  </r>
  <r>
    <n v="4548"/>
    <s v="CA-2016-126557"/>
    <x v="9"/>
    <x v="984"/>
    <d v="2016-07-17T00:00:00"/>
    <s v="Second Class"/>
    <s v="RL-19615"/>
    <s v="Rob Lucas"/>
    <s v="Consumer"/>
    <s v="United States"/>
    <s v="Chicago"/>
    <x v="10"/>
    <n v="60610"/>
    <s v="Central"/>
    <s v="OFF-AR-10003190"/>
    <x v="1"/>
    <s v="Art"/>
    <s v="Newell 32"/>
    <n v="6.9119999999999999"/>
  </r>
  <r>
    <n v="4549"/>
    <s v="CA-2016-126557"/>
    <x v="9"/>
    <x v="984"/>
    <d v="2016-07-17T00:00:00"/>
    <s v="Second Class"/>
    <s v="RL-19615"/>
    <s v="Rob Lucas"/>
    <s v="Consumer"/>
    <s v="United States"/>
    <s v="Chicago"/>
    <x v="10"/>
    <n v="60610"/>
    <s v="Central"/>
    <s v="FUR-FU-10001861"/>
    <x v="0"/>
    <s v="Furnishings"/>
    <s v="Floodlight Indoor Halogen Bulbs, 1 Bulb per Pack, 60 Watts"/>
    <n v="7.76"/>
  </r>
  <r>
    <n v="4550"/>
    <s v="CA-2016-126557"/>
    <x v="9"/>
    <x v="984"/>
    <d v="2016-07-17T00:00:00"/>
    <s v="Second Class"/>
    <s v="RL-19615"/>
    <s v="Rob Lucas"/>
    <s v="Consumer"/>
    <s v="United States"/>
    <s v="Chicago"/>
    <x v="10"/>
    <n v="60610"/>
    <s v="Central"/>
    <s v="TEC-PH-10003963"/>
    <x v="2"/>
    <s v="Phones"/>
    <s v="GE 2-Jack Phone Line Splitter"/>
    <n v="659.16800000000001"/>
  </r>
  <r>
    <n v="4551"/>
    <s v="US-2018-107636"/>
    <x v="20"/>
    <x v="504"/>
    <d v="2018-05-02T00:00:00"/>
    <s v="First Class"/>
    <s v="NM-18520"/>
    <s v="Neoma Murray"/>
    <s v="Consumer"/>
    <s v="United States"/>
    <s v="Manchester"/>
    <x v="29"/>
    <n v="6040"/>
    <s v="East"/>
    <s v="OFF-LA-10003388"/>
    <x v="1"/>
    <s v="Labels"/>
    <s v="Avery 5"/>
    <n v="5.76"/>
  </r>
  <r>
    <n v="4552"/>
    <s v="US-2015-165862"/>
    <x v="9"/>
    <x v="985"/>
    <d v="2015-07-17T00:00:00"/>
    <s v="Standard Class"/>
    <s v="GK-14620"/>
    <s v="Grace Kelly"/>
    <s v="Corporate"/>
    <s v="United States"/>
    <s v="Los Angeles"/>
    <x v="1"/>
    <n v="90049"/>
    <s v="West"/>
    <s v="FUR-TA-10002855"/>
    <x v="0"/>
    <s v="Tables"/>
    <s v="Bevis Round Conference Table Top &amp; Single Column Base"/>
    <n v="351.21600000000001"/>
  </r>
  <r>
    <n v="4553"/>
    <s v="US-2015-106334"/>
    <x v="13"/>
    <x v="422"/>
    <d v="2016-01-02T00:00:00"/>
    <s v="Standard Class"/>
    <s v="JF-15490"/>
    <s v="Jeremy Farry"/>
    <s v="Consumer"/>
    <s v="United States"/>
    <s v="San Francisco"/>
    <x v="1"/>
    <n v="94122"/>
    <s v="West"/>
    <s v="FUR-CH-10004886"/>
    <x v="0"/>
    <s v="Chairs"/>
    <s v="Bevis Steel Folding Chairs"/>
    <n v="230.28"/>
  </r>
  <r>
    <n v="4554"/>
    <s v="US-2015-106334"/>
    <x v="13"/>
    <x v="422"/>
    <d v="2016-01-02T00:00:00"/>
    <s v="Standard Class"/>
    <s v="JF-15490"/>
    <s v="Jeremy Farry"/>
    <s v="Consumer"/>
    <s v="United States"/>
    <s v="San Francisco"/>
    <x v="1"/>
    <n v="94122"/>
    <s v="West"/>
    <s v="OFF-PA-10003657"/>
    <x v="1"/>
    <s v="Paper"/>
    <s v="Xerox 1927"/>
    <n v="12.84"/>
  </r>
  <r>
    <n v="4555"/>
    <s v="CA-2017-101448"/>
    <x v="52"/>
    <x v="535"/>
    <d v="2017-03-01T00:00:00"/>
    <s v="Second Class"/>
    <s v="EB-13930"/>
    <s v="Eric Barreto"/>
    <s v="Consumer"/>
    <s v="United States"/>
    <s v="La Crosse"/>
    <x v="6"/>
    <n v="54601"/>
    <s v="Central"/>
    <s v="OFF-BI-10004738"/>
    <x v="1"/>
    <s v="Binders"/>
    <s v="Flexible Leather- Look Classic Collection Ring Binder"/>
    <n v="56.82"/>
  </r>
  <r>
    <n v="4556"/>
    <s v="CA-2016-130218"/>
    <x v="48"/>
    <x v="391"/>
    <d v="2016-03-26T00:00:00"/>
    <s v="First Class"/>
    <s v="SG-20470"/>
    <s v="Sheri Gordon"/>
    <s v="Consumer"/>
    <s v="United States"/>
    <s v="Florence"/>
    <x v="20"/>
    <n v="29501"/>
    <s v="South"/>
    <s v="OFF-FA-10003112"/>
    <x v="1"/>
    <s v="Fasteners"/>
    <s v="Staples"/>
    <n v="31.56"/>
  </r>
  <r>
    <n v="4557"/>
    <s v="CA-2016-130218"/>
    <x v="48"/>
    <x v="391"/>
    <d v="2016-03-26T00:00:00"/>
    <s v="First Class"/>
    <s v="SG-20470"/>
    <s v="Sheri Gordon"/>
    <s v="Consumer"/>
    <s v="United States"/>
    <s v="Florence"/>
    <x v="20"/>
    <n v="29501"/>
    <s v="South"/>
    <s v="OFF-ST-10002486"/>
    <x v="1"/>
    <s v="Storage"/>
    <s v="Eldon Shelf Savers Cubes and Bins"/>
    <n v="27.92"/>
  </r>
  <r>
    <n v="4558"/>
    <s v="US-2018-117331"/>
    <x v="16"/>
    <x v="208"/>
    <d v="2018-10-28T00:00:00"/>
    <s v="Standard Class"/>
    <s v="ND-18370"/>
    <s v="Natalie DeCherney"/>
    <s v="Consumer"/>
    <s v="United States"/>
    <s v="Glendale"/>
    <x v="16"/>
    <n v="85301"/>
    <s v="West"/>
    <s v="OFF-BI-10003984"/>
    <x v="1"/>
    <s v="Binders"/>
    <s v="Lock-Up Easel 'Spel-Binder'"/>
    <n v="8.5589999999999993"/>
  </r>
  <r>
    <n v="4559"/>
    <s v="CA-2015-127383"/>
    <x v="13"/>
    <x v="520"/>
    <d v="2016-01-05T00:00:00"/>
    <s v="Standard Class"/>
    <s v="CM-11815"/>
    <s v="Candace McMahon"/>
    <s v="Corporate"/>
    <s v="United States"/>
    <s v="El Paso"/>
    <x v="5"/>
    <n v="79907"/>
    <s v="Central"/>
    <s v="OFF-EN-10004773"/>
    <x v="1"/>
    <s v="Envelopes"/>
    <s v="Staple envelope"/>
    <n v="49.567999999999998"/>
  </r>
  <r>
    <n v="4560"/>
    <s v="CA-2015-110219"/>
    <x v="35"/>
    <x v="952"/>
    <d v="2015-05-08T00:00:00"/>
    <s v="First Class"/>
    <s v="EB-13870"/>
    <s v="Emily Burns"/>
    <s v="Consumer"/>
    <s v="United States"/>
    <s v="San Antonio"/>
    <x v="5"/>
    <n v="78207"/>
    <s v="Central"/>
    <s v="FUR-CH-10001146"/>
    <x v="0"/>
    <s v="Chairs"/>
    <s v="Global Value Mid-Back Manager's Chair, Gray"/>
    <n v="127.869"/>
  </r>
  <r>
    <n v="4561"/>
    <s v="CA-2016-118871"/>
    <x v="19"/>
    <x v="784"/>
    <d v="2016-12-09T00:00:00"/>
    <s v="Second Class"/>
    <s v="HM-14860"/>
    <s v="Harry Marie"/>
    <s v="Corporate"/>
    <s v="United States"/>
    <s v="Los Angeles"/>
    <x v="1"/>
    <n v="90049"/>
    <s v="West"/>
    <s v="OFF-EN-10003296"/>
    <x v="1"/>
    <s v="Envelopes"/>
    <s v="Tyvek Side-Opening Peel &amp; Seel Expanding Envelopes"/>
    <n v="271.44"/>
  </r>
  <r>
    <n v="4562"/>
    <s v="CA-2016-118871"/>
    <x v="19"/>
    <x v="784"/>
    <d v="2016-12-09T00:00:00"/>
    <s v="Second Class"/>
    <s v="HM-14860"/>
    <s v="Harry Marie"/>
    <s v="Corporate"/>
    <s v="United States"/>
    <s v="Los Angeles"/>
    <x v="1"/>
    <n v="90049"/>
    <s v="West"/>
    <s v="TEC-PH-10000193"/>
    <x v="2"/>
    <s v="Phones"/>
    <s v="Jensen SMPS-640 -Â speaker phone"/>
    <n v="110.352"/>
  </r>
  <r>
    <n v="4563"/>
    <s v="CA-2016-118871"/>
    <x v="19"/>
    <x v="784"/>
    <d v="2016-12-09T00:00:00"/>
    <s v="Second Class"/>
    <s v="HM-14860"/>
    <s v="Harry Marie"/>
    <s v="Corporate"/>
    <s v="United States"/>
    <s v="Los Angeles"/>
    <x v="1"/>
    <n v="90049"/>
    <s v="West"/>
    <s v="FUR-FU-10002111"/>
    <x v="0"/>
    <s v="Furnishings"/>
    <s v="Master Caster Door Stop, Large Brown"/>
    <n v="36.4"/>
  </r>
  <r>
    <n v="4564"/>
    <s v="CA-2018-129490"/>
    <x v="30"/>
    <x v="986"/>
    <d v="2018-09-30T00:00:00"/>
    <s v="Standard Class"/>
    <s v="SJ-20125"/>
    <s v="Sanjit Jacobs"/>
    <s v="Home Office"/>
    <s v="United States"/>
    <s v="Miramar"/>
    <x v="2"/>
    <n v="33023"/>
    <s v="South"/>
    <s v="FUR-CH-10003298"/>
    <x v="0"/>
    <s v="Chairs"/>
    <s v="Office Star - Contemporary Task Swivel chair with Loop Arms, Charcoal"/>
    <n v="419.13600000000002"/>
  </r>
  <r>
    <n v="4565"/>
    <s v="CA-2015-101175"/>
    <x v="19"/>
    <x v="337"/>
    <d v="2015-12-14T00:00:00"/>
    <s v="Standard Class"/>
    <s v="DM-12955"/>
    <s v="Dario Medina"/>
    <s v="Corporate"/>
    <s v="United States"/>
    <s v="Mesa"/>
    <x v="16"/>
    <n v="85204"/>
    <s v="West"/>
    <s v="OFF-ST-10004950"/>
    <x v="1"/>
    <s v="Storage"/>
    <s v="Acco Perma 3000 Stacking Storage Drawers"/>
    <n v="100.70399999999999"/>
  </r>
  <r>
    <n v="4566"/>
    <s v="US-2018-149510"/>
    <x v="4"/>
    <x v="734"/>
    <d v="2018-12-10T00:00:00"/>
    <s v="Standard Class"/>
    <s v="MC-17575"/>
    <s v="Matt Collins"/>
    <s v="Consumer"/>
    <s v="United States"/>
    <s v="Fayetteville"/>
    <x v="3"/>
    <n v="28314"/>
    <s v="South"/>
    <s v="OFF-AP-10002350"/>
    <x v="1"/>
    <s v="Appliances"/>
    <s v="Belkin F9H710-06 7 Outlet SurgeMaster Surge Protector"/>
    <n v="45.216000000000001"/>
  </r>
  <r>
    <n v="4567"/>
    <s v="US-2018-149510"/>
    <x v="4"/>
    <x v="734"/>
    <d v="2018-12-10T00:00:00"/>
    <s v="Standard Class"/>
    <s v="MC-17575"/>
    <s v="Matt Collins"/>
    <s v="Consumer"/>
    <s v="United States"/>
    <s v="Fayetteville"/>
    <x v="3"/>
    <n v="28314"/>
    <s v="South"/>
    <s v="OFF-BI-10004233"/>
    <x v="1"/>
    <s v="Binders"/>
    <s v="GBC Pre-Punched Binding Paper, Plastic, White, 8-1/2&quot; x 11&quot;"/>
    <n v="28.782"/>
  </r>
  <r>
    <n v="4568"/>
    <s v="US-2018-149510"/>
    <x v="4"/>
    <x v="734"/>
    <d v="2018-12-10T00:00:00"/>
    <s v="Standard Class"/>
    <s v="MC-17575"/>
    <s v="Matt Collins"/>
    <s v="Consumer"/>
    <s v="United States"/>
    <s v="Fayetteville"/>
    <x v="3"/>
    <n v="28314"/>
    <s v="South"/>
    <s v="OFF-PA-10001892"/>
    <x v="1"/>
    <s v="Paper"/>
    <s v="Rediform Wirebound &quot;Phone Memo&quot; Message Book, 11 x 5-3/4"/>
    <n v="24.448"/>
  </r>
  <r>
    <n v="4569"/>
    <s v="CA-2016-111990"/>
    <x v="6"/>
    <x v="627"/>
    <d v="2016-11-13T00:00:00"/>
    <s v="Standard Class"/>
    <s v="DB-13660"/>
    <s v="Duane Benoit"/>
    <s v="Consumer"/>
    <s v="United States"/>
    <s v="Houston"/>
    <x v="5"/>
    <n v="77095"/>
    <s v="Central"/>
    <s v="OFF-BI-10003291"/>
    <x v="1"/>
    <s v="Binders"/>
    <s v="Wilson Jones Leather-Like Binders with DublLock Round Rings"/>
    <n v="10.476000000000001"/>
  </r>
  <r>
    <n v="4570"/>
    <s v="CA-2015-169460"/>
    <x v="18"/>
    <x v="987"/>
    <d v="2015-04-21T00:00:00"/>
    <s v="Second Class"/>
    <s v="NF-18595"/>
    <s v="Nicole Fjeld"/>
    <s v="Home Office"/>
    <s v="United States"/>
    <s v="San Jose"/>
    <x v="1"/>
    <n v="95123"/>
    <s v="West"/>
    <s v="FUR-FU-10004017"/>
    <x v="0"/>
    <s v="Furnishings"/>
    <s v="Executive Impressions 13&quot; Chairman Wall Clock"/>
    <n v="76.14"/>
  </r>
  <r>
    <n v="4571"/>
    <s v="US-2016-152128"/>
    <x v="23"/>
    <x v="442"/>
    <d v="2016-05-27T00:00:00"/>
    <s v="Second Class"/>
    <s v="NM-18445"/>
    <s v="Nathan Mautz"/>
    <s v="Home Office"/>
    <s v="United States"/>
    <s v="Wichita"/>
    <x v="41"/>
    <n v="67212"/>
    <s v="Central"/>
    <s v="OFF-AR-10002445"/>
    <x v="1"/>
    <s v="Art"/>
    <s v="SANFORD Major Accent Highlighters"/>
    <n v="21.24"/>
  </r>
  <r>
    <n v="4572"/>
    <s v="US-2016-152128"/>
    <x v="23"/>
    <x v="442"/>
    <d v="2016-05-27T00:00:00"/>
    <s v="Second Class"/>
    <s v="NM-18445"/>
    <s v="Nathan Mautz"/>
    <s v="Home Office"/>
    <s v="United States"/>
    <s v="Wichita"/>
    <x v="41"/>
    <n v="67212"/>
    <s v="Central"/>
    <s v="OFF-BI-10001718"/>
    <x v="1"/>
    <s v="Binders"/>
    <s v="GBC DocuBind P50 Personal Binding Machine"/>
    <n v="127.96"/>
  </r>
  <r>
    <n v="4573"/>
    <s v="CA-2018-126662"/>
    <x v="9"/>
    <x v="729"/>
    <d v="2018-07-21T00:00:00"/>
    <s v="Standard Class"/>
    <s v="AB-10255"/>
    <s v="Alejandro Ballentine"/>
    <s v="Home Office"/>
    <s v="United States"/>
    <s v="Los Angeles"/>
    <x v="1"/>
    <n v="90036"/>
    <s v="West"/>
    <s v="TEC-CO-10004202"/>
    <x v="2"/>
    <s v="Copiers"/>
    <s v="Brother DCP1000 Digital 3 in 1 Multifunction Machine"/>
    <n v="479.98399999999998"/>
  </r>
  <r>
    <n v="4574"/>
    <s v="CA-2017-139395"/>
    <x v="19"/>
    <x v="939"/>
    <d v="2017-12-18T00:00:00"/>
    <s v="Standard Class"/>
    <s v="MG-17650"/>
    <s v="Matthew Grinstein"/>
    <s v="Home Office"/>
    <s v="United States"/>
    <s v="Jackson"/>
    <x v="12"/>
    <n v="49201"/>
    <s v="Central"/>
    <s v="TEC-PH-10002103"/>
    <x v="2"/>
    <s v="Phones"/>
    <s v="Jabra SPEAK 410"/>
    <n v="657.93"/>
  </r>
  <r>
    <n v="4575"/>
    <s v="CA-2017-139395"/>
    <x v="19"/>
    <x v="939"/>
    <d v="2017-12-18T00:00:00"/>
    <s v="Standard Class"/>
    <s v="MG-17650"/>
    <s v="Matthew Grinstein"/>
    <s v="Home Office"/>
    <s v="United States"/>
    <s v="Jackson"/>
    <x v="12"/>
    <n v="49201"/>
    <s v="Central"/>
    <s v="FUR-FU-10003724"/>
    <x v="0"/>
    <s v="Furnishings"/>
    <s v="Westinghouse Clip-On Gooseneck Lamps"/>
    <n v="33.479999999999997"/>
  </r>
  <r>
    <n v="4576"/>
    <s v="CA-2017-139395"/>
    <x v="19"/>
    <x v="939"/>
    <d v="2017-12-18T00:00:00"/>
    <s v="Standard Class"/>
    <s v="MG-17650"/>
    <s v="Matthew Grinstein"/>
    <s v="Home Office"/>
    <s v="United States"/>
    <s v="Jackson"/>
    <x v="12"/>
    <n v="49201"/>
    <s v="Central"/>
    <s v="OFF-AR-10003732"/>
    <x v="1"/>
    <s v="Art"/>
    <s v="Newell 333"/>
    <n v="13.9"/>
  </r>
  <r>
    <n v="4577"/>
    <s v="CA-2017-139395"/>
    <x v="19"/>
    <x v="939"/>
    <d v="2017-12-18T00:00:00"/>
    <s v="Standard Class"/>
    <s v="MG-17650"/>
    <s v="Matthew Grinstein"/>
    <s v="Home Office"/>
    <s v="United States"/>
    <s v="Jackson"/>
    <x v="12"/>
    <n v="49201"/>
    <s v="Central"/>
    <s v="OFF-ST-10000885"/>
    <x v="1"/>
    <s v="Storage"/>
    <s v="Fellowes Desktop Hanging File Manager"/>
    <n v="26.86"/>
  </r>
  <r>
    <n v="4578"/>
    <s v="US-2015-121734"/>
    <x v="29"/>
    <x v="909"/>
    <d v="2015-04-16T00:00:00"/>
    <s v="Standard Class"/>
    <s v="SE-20110"/>
    <s v="Sanjit Engle"/>
    <s v="Consumer"/>
    <s v="United States"/>
    <s v="Lewiston"/>
    <x v="45"/>
    <n v="83501"/>
    <s v="West"/>
    <s v="OFF-BI-10004817"/>
    <x v="1"/>
    <s v="Binders"/>
    <s v="GBC Personal VeloBind Strips"/>
    <n v="9.5839999999999996"/>
  </r>
  <r>
    <n v="4579"/>
    <s v="CA-2016-110947"/>
    <x v="1"/>
    <x v="988"/>
    <d v="2016-06-15T00:00:00"/>
    <s v="Standard Class"/>
    <s v="AG-10765"/>
    <s v="Anthony Garverick"/>
    <s v="Home Office"/>
    <s v="United States"/>
    <s v="Hampton"/>
    <x v="17"/>
    <n v="23666"/>
    <s v="South"/>
    <s v="OFF-BI-10001670"/>
    <x v="1"/>
    <s v="Binders"/>
    <s v="Vinyl Sectional Post Binders"/>
    <n v="113.1"/>
  </r>
  <r>
    <n v="4580"/>
    <s v="US-2015-150126"/>
    <x v="44"/>
    <x v="923"/>
    <d v="2015-08-02T00:00:00"/>
    <s v="Standard Class"/>
    <s v="AS-10045"/>
    <s v="Aaron Smayling"/>
    <s v="Corporate"/>
    <s v="United States"/>
    <s v="New York City"/>
    <x v="15"/>
    <n v="10035"/>
    <s v="East"/>
    <s v="OFF-PA-10002709"/>
    <x v="1"/>
    <s v="Paper"/>
    <s v="Xerox 1956"/>
    <n v="65.78"/>
  </r>
  <r>
    <n v="4581"/>
    <s v="CA-2016-164427"/>
    <x v="36"/>
    <x v="374"/>
    <d v="2016-08-06T00:00:00"/>
    <s v="Standard Class"/>
    <s v="AR-10405"/>
    <s v="Allen Rosenblatt"/>
    <s v="Corporate"/>
    <s v="United States"/>
    <s v="Hattiesburg"/>
    <x v="35"/>
    <n v="39401"/>
    <s v="South"/>
    <s v="TEC-AC-10004469"/>
    <x v="2"/>
    <s v="Accessories"/>
    <s v="Microsoft Sculpt Comfort Mouse"/>
    <n v="239.7"/>
  </r>
  <r>
    <n v="4582"/>
    <s v="CA-2017-120250"/>
    <x v="12"/>
    <x v="251"/>
    <d v="2017-09-22T00:00:00"/>
    <s v="First Class"/>
    <s v="AP-10720"/>
    <s v="Anne Pryor"/>
    <s v="Home Office"/>
    <s v="United States"/>
    <s v="Philadelphia"/>
    <x v="9"/>
    <n v="19140"/>
    <s v="East"/>
    <s v="FUR-FU-10003424"/>
    <x v="0"/>
    <s v="Furnishings"/>
    <s v="Nu-Dell Oak Frame"/>
    <n v="25.632000000000001"/>
  </r>
  <r>
    <n v="4583"/>
    <s v="CA-2017-121993"/>
    <x v="21"/>
    <x v="224"/>
    <d v="2017-06-12T00:00:00"/>
    <s v="First Class"/>
    <s v="JB-16000"/>
    <s v="Joy Bell-"/>
    <s v="Consumer"/>
    <s v="United States"/>
    <s v="Philadelphia"/>
    <x v="9"/>
    <n v="19140"/>
    <s v="East"/>
    <s v="OFF-LA-10003720"/>
    <x v="1"/>
    <s v="Labels"/>
    <s v="Avery 487"/>
    <n v="23.616"/>
  </r>
  <r>
    <n v="4584"/>
    <s v="US-2017-100405"/>
    <x v="47"/>
    <x v="370"/>
    <d v="2017-08-28T00:00:00"/>
    <s v="Second Class"/>
    <s v="TS-21430"/>
    <s v="Tom Stivers"/>
    <s v="Corporate"/>
    <s v="United States"/>
    <s v="Los Angeles"/>
    <x v="1"/>
    <n v="90045"/>
    <s v="West"/>
    <s v="OFF-AR-10000390"/>
    <x v="1"/>
    <s v="Art"/>
    <s v="Newell Chalk Holder"/>
    <n v="8.26"/>
  </r>
  <r>
    <n v="4585"/>
    <s v="US-2018-163790"/>
    <x v="28"/>
    <x v="808"/>
    <d v="2018-11-04T00:00:00"/>
    <s v="Second Class"/>
    <s v="NL-18310"/>
    <s v="Nancy Lomonaco"/>
    <s v="Home Office"/>
    <s v="United States"/>
    <s v="Danville"/>
    <x v="1"/>
    <n v="94526"/>
    <s v="West"/>
    <s v="OFF-EN-10001335"/>
    <x v="1"/>
    <s v="Envelopes"/>
    <s v="White Business Envelopes with Contemporary Seam, Recycled White Business Envelopes"/>
    <n v="76.58"/>
  </r>
  <r>
    <n v="4586"/>
    <s v="US-2018-163790"/>
    <x v="28"/>
    <x v="808"/>
    <d v="2018-11-04T00:00:00"/>
    <s v="Second Class"/>
    <s v="NL-18310"/>
    <s v="Nancy Lomonaco"/>
    <s v="Home Office"/>
    <s v="United States"/>
    <s v="Danville"/>
    <x v="1"/>
    <n v="94526"/>
    <s v="West"/>
    <s v="OFF-AR-10003469"/>
    <x v="1"/>
    <s v="Art"/>
    <s v="Nontoxic Chalk"/>
    <n v="8.8000000000000007"/>
  </r>
  <r>
    <n v="4587"/>
    <s v="US-2018-163790"/>
    <x v="28"/>
    <x v="808"/>
    <d v="2018-11-04T00:00:00"/>
    <s v="Second Class"/>
    <s v="NL-18310"/>
    <s v="Nancy Lomonaco"/>
    <s v="Home Office"/>
    <s v="United States"/>
    <s v="Danville"/>
    <x v="1"/>
    <n v="94526"/>
    <s v="West"/>
    <s v="OFF-BI-10003718"/>
    <x v="1"/>
    <s v="Binders"/>
    <s v="GBC Therma-A-Bind 250T Electric Binding System"/>
    <n v="590.35199999999998"/>
  </r>
  <r>
    <n v="4588"/>
    <s v="US-2018-163790"/>
    <x v="28"/>
    <x v="808"/>
    <d v="2018-11-04T00:00:00"/>
    <s v="Second Class"/>
    <s v="NL-18310"/>
    <s v="Nancy Lomonaco"/>
    <s v="Home Office"/>
    <s v="United States"/>
    <s v="Danville"/>
    <x v="1"/>
    <n v="94526"/>
    <s v="West"/>
    <s v="OFF-FA-10004838"/>
    <x v="1"/>
    <s v="Fasteners"/>
    <s v="Super Bands, 12/Pack"/>
    <n v="5.58"/>
  </r>
  <r>
    <n v="4589"/>
    <s v="US-2018-163790"/>
    <x v="28"/>
    <x v="808"/>
    <d v="2018-11-04T00:00:00"/>
    <s v="Second Class"/>
    <s v="NL-18310"/>
    <s v="Nancy Lomonaco"/>
    <s v="Home Office"/>
    <s v="United States"/>
    <s v="Danville"/>
    <x v="1"/>
    <n v="94526"/>
    <s v="West"/>
    <s v="FUR-FU-10002508"/>
    <x v="0"/>
    <s v="Furnishings"/>
    <s v="Document Clip Frames"/>
    <n v="25.02"/>
  </r>
  <r>
    <n v="4590"/>
    <s v="US-2018-163790"/>
    <x v="28"/>
    <x v="808"/>
    <d v="2018-11-04T00:00:00"/>
    <s v="Second Class"/>
    <s v="NL-18310"/>
    <s v="Nancy Lomonaco"/>
    <s v="Home Office"/>
    <s v="United States"/>
    <s v="Danville"/>
    <x v="1"/>
    <n v="94526"/>
    <s v="West"/>
    <s v="OFF-ST-10001511"/>
    <x v="1"/>
    <s v="Storage"/>
    <s v="Space Solutions Commercial Steel Shelving"/>
    <n v="452.55"/>
  </r>
  <r>
    <n v="4591"/>
    <s v="CA-2017-129868"/>
    <x v="27"/>
    <x v="482"/>
    <d v="2017-12-31T00:00:00"/>
    <s v="Standard Class"/>
    <s v="MC-18130"/>
    <s v="Mike Caudle"/>
    <s v="Corporate"/>
    <s v="United States"/>
    <s v="Los Angeles"/>
    <x v="1"/>
    <n v="90004"/>
    <s v="West"/>
    <s v="OFF-SU-10000952"/>
    <x v="1"/>
    <s v="Supplies"/>
    <s v="Fiskars Home &amp; Office Scissors"/>
    <n v="17.760000000000002"/>
  </r>
  <r>
    <n v="4592"/>
    <s v="CA-2017-129868"/>
    <x v="27"/>
    <x v="482"/>
    <d v="2017-12-31T00:00:00"/>
    <s v="Standard Class"/>
    <s v="MC-18130"/>
    <s v="Mike Caudle"/>
    <s v="Corporate"/>
    <s v="United States"/>
    <s v="Los Angeles"/>
    <x v="1"/>
    <n v="90004"/>
    <s v="West"/>
    <s v="TEC-PH-10002275"/>
    <x v="2"/>
    <s v="Phones"/>
    <s v="Mitel 5320 IP Phone VoIP phone"/>
    <n v="302.38400000000001"/>
  </r>
  <r>
    <n v="4593"/>
    <s v="CA-2017-129868"/>
    <x v="27"/>
    <x v="482"/>
    <d v="2017-12-31T00:00:00"/>
    <s v="Standard Class"/>
    <s v="MC-18130"/>
    <s v="Mike Caudle"/>
    <s v="Corporate"/>
    <s v="United States"/>
    <s v="Los Angeles"/>
    <x v="1"/>
    <n v="90004"/>
    <s v="West"/>
    <s v="FUR-CH-10003535"/>
    <x v="0"/>
    <s v="Chairs"/>
    <s v="Global Armless Task Chair, Royal Blue"/>
    <n v="146.352"/>
  </r>
  <r>
    <n v="4594"/>
    <s v="CA-2017-129868"/>
    <x v="27"/>
    <x v="482"/>
    <d v="2017-12-31T00:00:00"/>
    <s v="Standard Class"/>
    <s v="MC-18130"/>
    <s v="Mike Caudle"/>
    <s v="Corporate"/>
    <s v="United States"/>
    <s v="Los Angeles"/>
    <x v="1"/>
    <n v="90004"/>
    <s v="West"/>
    <s v="OFF-AP-10004052"/>
    <x v="1"/>
    <s v="Appliances"/>
    <s v="Hoover Replacement Belts For Soft Guard &amp; Commercial Ltweight Upright Vacs, 2/Pk"/>
    <n v="7.9"/>
  </r>
  <r>
    <n v="4595"/>
    <s v="CA-2017-129868"/>
    <x v="27"/>
    <x v="482"/>
    <d v="2017-12-31T00:00:00"/>
    <s v="Standard Class"/>
    <s v="MC-18130"/>
    <s v="Mike Caudle"/>
    <s v="Corporate"/>
    <s v="United States"/>
    <s v="Los Angeles"/>
    <x v="1"/>
    <n v="90004"/>
    <s v="West"/>
    <s v="FUR-TA-10003473"/>
    <x v="0"/>
    <s v="Tables"/>
    <s v="Bretford Rectangular Conference Table Tops"/>
    <n v="902.71199999999999"/>
  </r>
  <r>
    <n v="4596"/>
    <s v="CA-2017-129868"/>
    <x v="27"/>
    <x v="482"/>
    <d v="2017-12-31T00:00:00"/>
    <s v="Standard Class"/>
    <s v="MC-18130"/>
    <s v="Mike Caudle"/>
    <s v="Corporate"/>
    <s v="United States"/>
    <s v="Los Angeles"/>
    <x v="1"/>
    <n v="90004"/>
    <s v="West"/>
    <s v="OFF-AR-10001897"/>
    <x v="1"/>
    <s v="Art"/>
    <s v="Model L Table or Wall-Mount Pencil Sharpener"/>
    <n v="53.97"/>
  </r>
  <r>
    <n v="4597"/>
    <s v="CA-2017-140564"/>
    <x v="4"/>
    <x v="5"/>
    <d v="2017-12-10T00:00:00"/>
    <s v="Second Class"/>
    <s v="TC-21475"/>
    <s v="Tony Chapman"/>
    <s v="Home Office"/>
    <s v="United States"/>
    <s v="Washington"/>
    <x v="40"/>
    <n v="20016"/>
    <s v="East"/>
    <s v="OFF-AR-10000034"/>
    <x v="1"/>
    <s v="Art"/>
    <s v="BIC Brite Liner Grip Highlighters, Assorted, 5/Pack"/>
    <n v="33.92"/>
  </r>
  <r>
    <n v="4598"/>
    <s v="US-2018-169502"/>
    <x v="8"/>
    <x v="735"/>
    <d v="2018-09-01T00:00:00"/>
    <s v="Standard Class"/>
    <s v="MG-17650"/>
    <s v="Matthew Grinstein"/>
    <s v="Home Office"/>
    <s v="United States"/>
    <s v="Milwaukee"/>
    <x v="6"/>
    <n v="53209"/>
    <s v="Central"/>
    <s v="OFF-SU-10004115"/>
    <x v="1"/>
    <s v="Supplies"/>
    <s v="Acme Stainless Steel Office Snips"/>
    <n v="21.81"/>
  </r>
  <r>
    <n v="4599"/>
    <s v="US-2018-169502"/>
    <x v="8"/>
    <x v="735"/>
    <d v="2018-09-01T00:00:00"/>
    <s v="Standard Class"/>
    <s v="MG-17650"/>
    <s v="Matthew Grinstein"/>
    <s v="Home Office"/>
    <s v="United States"/>
    <s v="Milwaukee"/>
    <x v="6"/>
    <n v="53209"/>
    <s v="Central"/>
    <s v="OFF-AP-10001947"/>
    <x v="1"/>
    <s v="Appliances"/>
    <s v="Acco 6 Outlet Guardian Premium Plus Surge Suppressor"/>
    <n v="91.6"/>
  </r>
  <r>
    <n v="4600"/>
    <s v="CA-2016-146948"/>
    <x v="9"/>
    <x v="747"/>
    <d v="2016-07-20T00:00:00"/>
    <s v="Standard Class"/>
    <s v="MG-17890"/>
    <s v="Michael Granlund"/>
    <s v="Home Office"/>
    <s v="United States"/>
    <s v="Baltimore"/>
    <x v="39"/>
    <n v="21215"/>
    <s v="East"/>
    <s v="FUR-CH-10004853"/>
    <x v="0"/>
    <s v="Chairs"/>
    <s v="Global Manager's Adjustable Task Chair, Storm"/>
    <n v="150.97999999999999"/>
  </r>
  <r>
    <n v="4601"/>
    <s v="CA-2016-146948"/>
    <x v="9"/>
    <x v="747"/>
    <d v="2016-07-20T00:00:00"/>
    <s v="Standard Class"/>
    <s v="MG-17890"/>
    <s v="Michael Granlund"/>
    <s v="Home Office"/>
    <s v="United States"/>
    <s v="Baltimore"/>
    <x v="39"/>
    <n v="21215"/>
    <s v="East"/>
    <s v="OFF-EN-10000483"/>
    <x v="1"/>
    <s v="Envelopes"/>
    <s v="White Envelopes, White Envelopes with Clear Poly Window"/>
    <n v="137.25"/>
  </r>
  <r>
    <n v="4602"/>
    <s v="CA-2016-146948"/>
    <x v="9"/>
    <x v="747"/>
    <d v="2016-07-20T00:00:00"/>
    <s v="Standard Class"/>
    <s v="MG-17890"/>
    <s v="Michael Granlund"/>
    <s v="Home Office"/>
    <s v="United States"/>
    <s v="Baltimore"/>
    <x v="39"/>
    <n v="21215"/>
    <s v="East"/>
    <s v="OFF-FA-10001332"/>
    <x v="1"/>
    <s v="Fasteners"/>
    <s v="Acco Banker's Clasps, 5 3/4&quot;-Long"/>
    <n v="11.52"/>
  </r>
  <r>
    <n v="4603"/>
    <s v="US-2016-113327"/>
    <x v="23"/>
    <x v="989"/>
    <d v="2016-05-29T00:00:00"/>
    <s v="Second Class"/>
    <s v="BF-11170"/>
    <s v="Ben Ferrer"/>
    <s v="Home Office"/>
    <s v="United States"/>
    <s v="Jacksonville"/>
    <x v="3"/>
    <n v="28540"/>
    <s v="South"/>
    <s v="OFF-PA-10003790"/>
    <x v="1"/>
    <s v="Paper"/>
    <s v="Xerox 1991"/>
    <n v="18.271999999999998"/>
  </r>
  <r>
    <n v="4604"/>
    <s v="US-2016-113327"/>
    <x v="23"/>
    <x v="989"/>
    <d v="2016-05-29T00:00:00"/>
    <s v="Second Class"/>
    <s v="BF-11170"/>
    <s v="Ben Ferrer"/>
    <s v="Home Office"/>
    <s v="United States"/>
    <s v="Jacksonville"/>
    <x v="3"/>
    <n v="28540"/>
    <s v="South"/>
    <s v="OFF-PA-10003134"/>
    <x v="1"/>
    <s v="Paper"/>
    <s v="Xerox 1937"/>
    <n v="153.72800000000001"/>
  </r>
  <r>
    <n v="4605"/>
    <s v="US-2016-113327"/>
    <x v="23"/>
    <x v="989"/>
    <d v="2016-05-29T00:00:00"/>
    <s v="Second Class"/>
    <s v="BF-11170"/>
    <s v="Ben Ferrer"/>
    <s v="Home Office"/>
    <s v="United States"/>
    <s v="Jacksonville"/>
    <x v="3"/>
    <n v="28540"/>
    <s v="South"/>
    <s v="OFF-EN-10004459"/>
    <x v="1"/>
    <s v="Envelopes"/>
    <s v="Security-Tint Envelopes"/>
    <n v="12.224"/>
  </r>
  <r>
    <n v="4606"/>
    <s v="US-2016-113327"/>
    <x v="23"/>
    <x v="989"/>
    <d v="2016-05-29T00:00:00"/>
    <s v="Second Class"/>
    <s v="BF-11170"/>
    <s v="Ben Ferrer"/>
    <s v="Home Office"/>
    <s v="United States"/>
    <s v="Jacksonville"/>
    <x v="3"/>
    <n v="28540"/>
    <s v="South"/>
    <s v="TEC-AC-10003628"/>
    <x v="2"/>
    <s v="Accessories"/>
    <s v="Logitech 910-002974 M325 Wireless Mouse for Web Scrolling"/>
    <n v="167.94399999999999"/>
  </r>
  <r>
    <n v="4607"/>
    <s v="CA-2016-135020"/>
    <x v="23"/>
    <x v="71"/>
    <d v="2016-06-02T00:00:00"/>
    <s v="Standard Class"/>
    <s v="MS-17770"/>
    <s v="Maxwell Schwartz"/>
    <s v="Consumer"/>
    <s v="United States"/>
    <s v="Rochester"/>
    <x v="15"/>
    <n v="14609"/>
    <s v="East"/>
    <s v="TEC-PH-10004093"/>
    <x v="2"/>
    <s v="Phones"/>
    <s v="Panasonic Kx-TS550"/>
    <n v="45.99"/>
  </r>
  <r>
    <n v="4608"/>
    <s v="CA-2016-135020"/>
    <x v="23"/>
    <x v="71"/>
    <d v="2016-06-02T00:00:00"/>
    <s v="Standard Class"/>
    <s v="MS-17770"/>
    <s v="Maxwell Schwartz"/>
    <s v="Consumer"/>
    <s v="United States"/>
    <s v="Rochester"/>
    <x v="15"/>
    <n v="14609"/>
    <s v="East"/>
    <s v="OFF-ST-10001490"/>
    <x v="1"/>
    <s v="Storage"/>
    <s v="Hot File 7-Pocket, Floor Stand"/>
    <n v="535.41"/>
  </r>
  <r>
    <n v="4609"/>
    <s v="CA-2016-135020"/>
    <x v="23"/>
    <x v="71"/>
    <d v="2016-06-02T00:00:00"/>
    <s v="Standard Class"/>
    <s v="MS-17770"/>
    <s v="Maxwell Schwartz"/>
    <s v="Consumer"/>
    <s v="United States"/>
    <s v="Rochester"/>
    <x v="15"/>
    <n v="14609"/>
    <s v="East"/>
    <s v="OFF-BI-10000605"/>
    <x v="1"/>
    <s v="Binders"/>
    <s v="Acco Pressboard Covers with Storage Hooks, 9 1/2&quot; x 11&quot;, Executive Red"/>
    <n v="6.0960000000000001"/>
  </r>
  <r>
    <n v="4610"/>
    <s v="CA-2016-135020"/>
    <x v="23"/>
    <x v="71"/>
    <d v="2016-06-02T00:00:00"/>
    <s v="Standard Class"/>
    <s v="MS-17770"/>
    <s v="Maxwell Schwartz"/>
    <s v="Consumer"/>
    <s v="United States"/>
    <s v="Rochester"/>
    <x v="15"/>
    <n v="14609"/>
    <s v="East"/>
    <s v="OFF-PA-10004255"/>
    <x v="1"/>
    <s v="Paper"/>
    <s v="Xerox 219"/>
    <n v="45.36"/>
  </r>
  <r>
    <n v="4611"/>
    <s v="US-2018-141852"/>
    <x v="0"/>
    <x v="45"/>
    <d v="2018-11-14T00:00:00"/>
    <s v="Standard Class"/>
    <s v="JE-15745"/>
    <s v="Joel Eaton"/>
    <s v="Consumer"/>
    <s v="United States"/>
    <s v="Oceanside"/>
    <x v="1"/>
    <n v="92054"/>
    <s v="West"/>
    <s v="FUR-FU-10000023"/>
    <x v="0"/>
    <s v="Furnishings"/>
    <s v="Eldon Wave Desk Accessories"/>
    <n v="47.12"/>
  </r>
  <r>
    <n v="4612"/>
    <s v="CA-2017-109407"/>
    <x v="43"/>
    <x v="990"/>
    <d v="2017-01-26T00:00:00"/>
    <s v="Second Class"/>
    <s v="HG-14965"/>
    <s v="Henry Goldwyn"/>
    <s v="Corporate"/>
    <s v="United States"/>
    <s v="Gulfport"/>
    <x v="35"/>
    <n v="39503"/>
    <s v="South"/>
    <s v="OFF-BI-10000285"/>
    <x v="1"/>
    <s v="Binders"/>
    <s v="XtraLife ClearVue Slant-D Ring Binders by Cardinal"/>
    <n v="31.36"/>
  </r>
  <r>
    <n v="4613"/>
    <s v="US-2017-165953"/>
    <x v="13"/>
    <x v="413"/>
    <d v="2018-01-06T00:00:00"/>
    <s v="Standard Class"/>
    <s v="EP-13915"/>
    <s v="Emily Phan"/>
    <s v="Consumer"/>
    <s v="United States"/>
    <s v="Jacksonville"/>
    <x v="2"/>
    <n v="32216"/>
    <s v="South"/>
    <s v="OFF-AR-10000588"/>
    <x v="1"/>
    <s v="Art"/>
    <s v="Newell 345"/>
    <n v="47.616"/>
  </r>
  <r>
    <n v="4614"/>
    <s v="US-2017-165953"/>
    <x v="13"/>
    <x v="413"/>
    <d v="2018-01-06T00:00:00"/>
    <s v="Standard Class"/>
    <s v="EP-13915"/>
    <s v="Emily Phan"/>
    <s v="Consumer"/>
    <s v="United States"/>
    <s v="Jacksonville"/>
    <x v="2"/>
    <n v="32216"/>
    <s v="South"/>
    <s v="OFF-PA-10002250"/>
    <x v="1"/>
    <s v="Paper"/>
    <s v="Things To Do Today Pad"/>
    <n v="23.48"/>
  </r>
  <r>
    <n v="4615"/>
    <s v="CA-2017-144540"/>
    <x v="22"/>
    <x v="64"/>
    <d v="2017-09-10T00:00:00"/>
    <s v="Standard Class"/>
    <s v="GH-14410"/>
    <s v="Gary Hansen"/>
    <s v="Home Office"/>
    <s v="United States"/>
    <s v="Houston"/>
    <x v="5"/>
    <n v="77070"/>
    <s v="Central"/>
    <s v="OFF-AP-10002457"/>
    <x v="1"/>
    <s v="Appliances"/>
    <s v="Eureka The Boss Plus 12-Amp Hard Box Upright Vacuum, Red"/>
    <n v="62.79"/>
  </r>
  <r>
    <n v="4616"/>
    <s v="CA-2017-144540"/>
    <x v="22"/>
    <x v="64"/>
    <d v="2017-09-10T00:00:00"/>
    <s v="Standard Class"/>
    <s v="GH-14410"/>
    <s v="Gary Hansen"/>
    <s v="Home Office"/>
    <s v="United States"/>
    <s v="Houston"/>
    <x v="5"/>
    <n v="77070"/>
    <s v="Central"/>
    <s v="OFF-FA-10002763"/>
    <x v="1"/>
    <s v="Fasteners"/>
    <s v="Advantus Map Pennant Flags and Round Head Tacks"/>
    <n v="28.44"/>
  </r>
  <r>
    <n v="4617"/>
    <s v="CA-2016-159863"/>
    <x v="14"/>
    <x v="406"/>
    <d v="2016-09-07T00:00:00"/>
    <s v="Second Class"/>
    <s v="DS-13180"/>
    <s v="David Smith"/>
    <s v="Corporate"/>
    <s v="United States"/>
    <s v="Houston"/>
    <x v="5"/>
    <n v="77095"/>
    <s v="Central"/>
    <s v="TEC-AC-10000109"/>
    <x v="2"/>
    <s v="Accessories"/>
    <s v="Sony Micro Vault Click 16 GB USB 2.0 Flash Drive"/>
    <n v="134.376"/>
  </r>
  <r>
    <n v="4618"/>
    <s v="CA-2016-117800"/>
    <x v="30"/>
    <x v="481"/>
    <d v="2016-09-26T00:00:00"/>
    <s v="Standard Class"/>
    <s v="TH-21550"/>
    <s v="Tracy Hopkins"/>
    <s v="Home Office"/>
    <s v="United States"/>
    <s v="Everett"/>
    <x v="31"/>
    <n v="2149"/>
    <s v="East"/>
    <s v="TEC-PH-10002415"/>
    <x v="2"/>
    <s v="Phones"/>
    <s v="Polycom VoiceStation 500 ConferenceÂ phone"/>
    <n v="589.9"/>
  </r>
  <r>
    <n v="4619"/>
    <s v="CA-2016-117800"/>
    <x v="30"/>
    <x v="481"/>
    <d v="2016-09-26T00:00:00"/>
    <s v="Standard Class"/>
    <s v="TH-21550"/>
    <s v="Tracy Hopkins"/>
    <s v="Home Office"/>
    <s v="United States"/>
    <s v="Everett"/>
    <x v="31"/>
    <n v="2149"/>
    <s v="East"/>
    <s v="FUR-CH-10000785"/>
    <x v="0"/>
    <s v="Chairs"/>
    <s v="Global Ergonomic Managers Chair"/>
    <n v="542.94000000000005"/>
  </r>
  <r>
    <n v="4620"/>
    <s v="CA-2018-145219"/>
    <x v="27"/>
    <x v="165"/>
    <d v="2018-12-25T00:00:00"/>
    <s v="First Class"/>
    <s v="RM-19675"/>
    <s v="Robert Marley"/>
    <s v="Home Office"/>
    <s v="United States"/>
    <s v="Los Angeles"/>
    <x v="1"/>
    <n v="90049"/>
    <s v="West"/>
    <s v="TEC-CO-10001449"/>
    <x v="2"/>
    <s v="Copiers"/>
    <s v="Hewlett Packard LaserJet 3310 Copier"/>
    <n v="2879.9520000000002"/>
  </r>
  <r>
    <n v="4621"/>
    <s v="CA-2018-145219"/>
    <x v="27"/>
    <x v="165"/>
    <d v="2018-12-25T00:00:00"/>
    <s v="First Class"/>
    <s v="RM-19675"/>
    <s v="Robert Marley"/>
    <s v="Home Office"/>
    <s v="United States"/>
    <s v="Los Angeles"/>
    <x v="1"/>
    <n v="90049"/>
    <s v="West"/>
    <s v="OFF-BI-10001670"/>
    <x v="1"/>
    <s v="Binders"/>
    <s v="Vinyl Sectional Post Binders"/>
    <n v="90.48"/>
  </r>
  <r>
    <n v="4622"/>
    <s v="CA-2016-161214"/>
    <x v="32"/>
    <x v="348"/>
    <d v="2016-10-08T00:00:00"/>
    <s v="Second Class"/>
    <s v="SF-20965"/>
    <s v="Sylvia Foulston"/>
    <s v="Corporate"/>
    <s v="United States"/>
    <s v="Wilmington"/>
    <x v="13"/>
    <n v="19805"/>
    <s v="East"/>
    <s v="OFF-ST-10001328"/>
    <x v="1"/>
    <s v="Storage"/>
    <s v="Personal Filing Tote with Lid, Black/Gray"/>
    <n v="77.55"/>
  </r>
  <r>
    <n v="4623"/>
    <s v="CA-2018-147228"/>
    <x v="14"/>
    <x v="428"/>
    <d v="2018-09-14T00:00:00"/>
    <s v="Standard Class"/>
    <s v="SO-20335"/>
    <s v="Sean O'Donnell"/>
    <s v="Consumer"/>
    <s v="United States"/>
    <s v="Columbia"/>
    <x v="18"/>
    <n v="38401"/>
    <s v="South"/>
    <s v="OFF-SU-10001225"/>
    <x v="1"/>
    <s v="Supplies"/>
    <s v="Staple remover"/>
    <n v="8.8320000000000007"/>
  </r>
  <r>
    <n v="4624"/>
    <s v="CA-2018-147228"/>
    <x v="14"/>
    <x v="428"/>
    <d v="2018-09-14T00:00:00"/>
    <s v="Standard Class"/>
    <s v="SO-20335"/>
    <s v="Sean O'Donnell"/>
    <s v="Consumer"/>
    <s v="United States"/>
    <s v="Columbia"/>
    <x v="18"/>
    <n v="38401"/>
    <s v="South"/>
    <s v="OFF-PA-10000357"/>
    <x v="1"/>
    <s v="Paper"/>
    <s v="Xerox 1888"/>
    <n v="177.536"/>
  </r>
  <r>
    <n v="4625"/>
    <s v="CA-2018-147228"/>
    <x v="14"/>
    <x v="428"/>
    <d v="2018-09-14T00:00:00"/>
    <s v="Standard Class"/>
    <s v="SO-20335"/>
    <s v="Sean O'Donnell"/>
    <s v="Consumer"/>
    <s v="United States"/>
    <s v="Columbia"/>
    <x v="18"/>
    <n v="38401"/>
    <s v="South"/>
    <s v="OFF-ST-10000046"/>
    <x v="1"/>
    <s v="Storage"/>
    <s v="Fellowes Super Stor/Drawer Files"/>
    <n v="258.48"/>
  </r>
  <r>
    <n v="4626"/>
    <s v="CA-2018-147228"/>
    <x v="14"/>
    <x v="428"/>
    <d v="2018-09-14T00:00:00"/>
    <s v="Standard Class"/>
    <s v="SO-20335"/>
    <s v="Sean O'Donnell"/>
    <s v="Consumer"/>
    <s v="United States"/>
    <s v="Columbia"/>
    <x v="18"/>
    <n v="38401"/>
    <s v="South"/>
    <s v="FUR-FU-10000023"/>
    <x v="0"/>
    <s v="Furnishings"/>
    <s v="Eldon Wave Desk Accessories"/>
    <n v="14.135999999999999"/>
  </r>
  <r>
    <n v="4627"/>
    <s v="CA-2017-101336"/>
    <x v="6"/>
    <x v="373"/>
    <d v="2017-11-18T00:00:00"/>
    <s v="Standard Class"/>
    <s v="CK-12760"/>
    <s v="Cyma Kinney"/>
    <s v="Corporate"/>
    <s v="United States"/>
    <s v="New York City"/>
    <x v="15"/>
    <n v="10011"/>
    <s v="East"/>
    <s v="OFF-ST-10003455"/>
    <x v="1"/>
    <s v="Storage"/>
    <s v="Tenex File Box, Personal Filing Tote with Lid, Black"/>
    <n v="77.55"/>
  </r>
  <r>
    <n v="4628"/>
    <s v="CA-2017-101336"/>
    <x v="6"/>
    <x v="373"/>
    <d v="2017-11-18T00:00:00"/>
    <s v="Standard Class"/>
    <s v="CK-12760"/>
    <s v="Cyma Kinney"/>
    <s v="Corporate"/>
    <s v="United States"/>
    <s v="New York City"/>
    <x v="15"/>
    <n v="10011"/>
    <s v="East"/>
    <s v="OFF-ST-10000876"/>
    <x v="1"/>
    <s v="Storage"/>
    <s v="Eldon Simplefile Box Office"/>
    <n v="24.88"/>
  </r>
  <r>
    <n v="4629"/>
    <s v="CA-2017-101336"/>
    <x v="6"/>
    <x v="373"/>
    <d v="2017-11-18T00:00:00"/>
    <s v="Standard Class"/>
    <s v="CK-12760"/>
    <s v="Cyma Kinney"/>
    <s v="Corporate"/>
    <s v="United States"/>
    <s v="New York City"/>
    <x v="15"/>
    <n v="10011"/>
    <s v="East"/>
    <s v="OFF-AR-10003582"/>
    <x v="1"/>
    <s v="Art"/>
    <s v="Boston Electric Pencil Sharpener, Model 1818, Charcoal Black"/>
    <n v="140.75"/>
  </r>
  <r>
    <n v="4630"/>
    <s v="CA-2017-101336"/>
    <x v="6"/>
    <x v="373"/>
    <d v="2017-11-18T00:00:00"/>
    <s v="Standard Class"/>
    <s v="CK-12760"/>
    <s v="Cyma Kinney"/>
    <s v="Corporate"/>
    <s v="United States"/>
    <s v="New York City"/>
    <x v="15"/>
    <n v="10011"/>
    <s v="East"/>
    <s v="OFF-ST-10004258"/>
    <x v="1"/>
    <s v="Storage"/>
    <s v="Portable Personal File Box"/>
    <n v="36.630000000000003"/>
  </r>
  <r>
    <n v="4631"/>
    <s v="US-2016-126235"/>
    <x v="2"/>
    <x v="52"/>
    <d v="2016-10-15T00:00:00"/>
    <s v="Same Day"/>
    <s v="GA-14725"/>
    <s v="Guy Armstrong"/>
    <s v="Consumer"/>
    <s v="United States"/>
    <s v="Mount Pleasant"/>
    <x v="12"/>
    <n v="48858"/>
    <s v="Central"/>
    <s v="FUR-FU-10000719"/>
    <x v="0"/>
    <s v="Furnishings"/>
    <s v="DAX Cubicle Frames, 8-1/2 x 11"/>
    <n v="17.14"/>
  </r>
  <r>
    <n v="4632"/>
    <s v="CA-2018-168396"/>
    <x v="44"/>
    <x v="646"/>
    <d v="2018-08-08T00:00:00"/>
    <s v="Second Class"/>
    <s v="BD-11725"/>
    <s v="Bruce Degenhardt"/>
    <s v="Consumer"/>
    <s v="United States"/>
    <s v="San Francisco"/>
    <x v="1"/>
    <n v="94122"/>
    <s v="West"/>
    <s v="OFF-LA-10001297"/>
    <x v="1"/>
    <s v="Labels"/>
    <s v="Avery 473"/>
    <n v="51.75"/>
  </r>
  <r>
    <n v="4633"/>
    <s v="CA-2018-168396"/>
    <x v="44"/>
    <x v="646"/>
    <d v="2018-08-08T00:00:00"/>
    <s v="Second Class"/>
    <s v="BD-11725"/>
    <s v="Bruce Degenhardt"/>
    <s v="Consumer"/>
    <s v="United States"/>
    <s v="San Francisco"/>
    <x v="1"/>
    <n v="94122"/>
    <s v="West"/>
    <s v="FUR-FU-10000723"/>
    <x v="0"/>
    <s v="Furnishings"/>
    <s v="Deflect-o EconoMat Studded, No Bevel Mat for Low Pile Carpeting"/>
    <n v="123.96"/>
  </r>
  <r>
    <n v="4634"/>
    <s v="CA-2016-130456"/>
    <x v="8"/>
    <x v="291"/>
    <d v="2016-08-26T00:00:00"/>
    <s v="Standard Class"/>
    <s v="DS-13180"/>
    <s v="David Smith"/>
    <s v="Corporate"/>
    <s v="United States"/>
    <s v="San Francisco"/>
    <x v="1"/>
    <n v="94122"/>
    <s v="West"/>
    <s v="FUR-BO-10003893"/>
    <x v="0"/>
    <s v="Bookcases"/>
    <s v="Sauder Camden County Collection Library"/>
    <n v="586.39800000000002"/>
  </r>
  <r>
    <n v="4635"/>
    <s v="CA-2016-130456"/>
    <x v="8"/>
    <x v="291"/>
    <d v="2016-08-26T00:00:00"/>
    <s v="Standard Class"/>
    <s v="DS-13180"/>
    <s v="David Smith"/>
    <s v="Corporate"/>
    <s v="United States"/>
    <s v="San Francisco"/>
    <x v="1"/>
    <n v="94122"/>
    <s v="West"/>
    <s v="OFF-ST-10000736"/>
    <x v="1"/>
    <s v="Storage"/>
    <s v="Carina Double Wide Media Storage Towers in Natural &amp; Black"/>
    <n v="80.98"/>
  </r>
  <r>
    <n v="4636"/>
    <s v="CA-2018-116288"/>
    <x v="34"/>
    <x v="846"/>
    <d v="2018-03-17T00:00:00"/>
    <s v="Standard Class"/>
    <s v="BS-11380"/>
    <s v="Bill Stewart"/>
    <s v="Corporate"/>
    <s v="United States"/>
    <s v="San Francisco"/>
    <x v="1"/>
    <n v="94122"/>
    <s v="West"/>
    <s v="OFF-ST-10000736"/>
    <x v="1"/>
    <s v="Storage"/>
    <s v="Carina Double Wide Media Storage Towers in Natural &amp; Black"/>
    <n v="242.94"/>
  </r>
  <r>
    <n v="4637"/>
    <s v="CA-2018-168228"/>
    <x v="18"/>
    <x v="842"/>
    <d v="2018-04-29T00:00:00"/>
    <s v="First Class"/>
    <s v="AP-10915"/>
    <s v="Arthur Prichep"/>
    <s v="Consumer"/>
    <s v="United States"/>
    <s v="Los Angeles"/>
    <x v="1"/>
    <n v="90045"/>
    <s v="West"/>
    <s v="OFF-AR-10003373"/>
    <x v="1"/>
    <s v="Art"/>
    <s v="Boston School Pro Electric Pencil Sharpener, 1670"/>
    <n v="123.92"/>
  </r>
  <r>
    <n v="4638"/>
    <s v="CA-2018-168228"/>
    <x v="18"/>
    <x v="842"/>
    <d v="2018-04-29T00:00:00"/>
    <s v="First Class"/>
    <s v="AP-10915"/>
    <s v="Arthur Prichep"/>
    <s v="Consumer"/>
    <s v="United States"/>
    <s v="Los Angeles"/>
    <x v="1"/>
    <n v="90045"/>
    <s v="West"/>
    <s v="OFF-AR-10000390"/>
    <x v="1"/>
    <s v="Art"/>
    <s v="Newell Chalk Holder"/>
    <n v="12.39"/>
  </r>
  <r>
    <n v="4639"/>
    <s v="CA-2018-168228"/>
    <x v="18"/>
    <x v="842"/>
    <d v="2018-04-29T00:00:00"/>
    <s v="First Class"/>
    <s v="AP-10915"/>
    <s v="Arthur Prichep"/>
    <s v="Consumer"/>
    <s v="United States"/>
    <s v="Los Angeles"/>
    <x v="1"/>
    <n v="90045"/>
    <s v="West"/>
    <s v="OFF-AR-10001725"/>
    <x v="1"/>
    <s v="Art"/>
    <s v="Boston Home &amp; Office Model 2000 Electric Pencil Sharpeners"/>
    <n v="47.3"/>
  </r>
  <r>
    <n v="4640"/>
    <s v="CA-2017-102162"/>
    <x v="14"/>
    <x v="108"/>
    <d v="2017-09-16T00:00:00"/>
    <s v="Standard Class"/>
    <s v="JF-15565"/>
    <s v="Jill Fjeld"/>
    <s v="Consumer"/>
    <s v="United States"/>
    <s v="Newport News"/>
    <x v="17"/>
    <n v="23602"/>
    <s v="South"/>
    <s v="TEC-CO-10001943"/>
    <x v="2"/>
    <s v="Copiers"/>
    <s v="Canon PC-428 Personal Copier"/>
    <n v="1599.92"/>
  </r>
  <r>
    <n v="4641"/>
    <s v="CA-2017-102162"/>
    <x v="14"/>
    <x v="108"/>
    <d v="2017-09-16T00:00:00"/>
    <s v="Standard Class"/>
    <s v="JF-15565"/>
    <s v="Jill Fjeld"/>
    <s v="Consumer"/>
    <s v="United States"/>
    <s v="Newport News"/>
    <x v="17"/>
    <n v="23602"/>
    <s v="South"/>
    <s v="OFF-EN-10002312"/>
    <x v="1"/>
    <s v="Envelopes"/>
    <s v="#10 Self-Seal White Envelopes"/>
    <n v="11.09"/>
  </r>
  <r>
    <n v="4642"/>
    <s v="CA-2018-130141"/>
    <x v="16"/>
    <x v="760"/>
    <d v="2018-10-24T00:00:00"/>
    <s v="Second Class"/>
    <s v="HA-14905"/>
    <s v="Helen Abelman"/>
    <s v="Consumer"/>
    <s v="United States"/>
    <s v="Fort Collins"/>
    <x v="22"/>
    <n v="80525"/>
    <s v="West"/>
    <s v="OFF-BI-10000831"/>
    <x v="1"/>
    <s v="Binders"/>
    <s v="Storex Flexible Poly Binders with Double Pockets"/>
    <n v="3.1680000000000001"/>
  </r>
  <r>
    <n v="4643"/>
    <s v="CA-2018-130141"/>
    <x v="16"/>
    <x v="760"/>
    <d v="2018-10-24T00:00:00"/>
    <s v="Second Class"/>
    <s v="HA-14905"/>
    <s v="Helen Abelman"/>
    <s v="Consumer"/>
    <s v="United States"/>
    <s v="Fort Collins"/>
    <x v="22"/>
    <n v="80525"/>
    <s v="West"/>
    <s v="FUR-CH-10000749"/>
    <x v="0"/>
    <s v="Chairs"/>
    <s v="Office Star - Ergonomic Mid Back Chair with 2-Way Adjustable Arms"/>
    <n v="579.13599999999997"/>
  </r>
  <r>
    <n v="4644"/>
    <s v="CA-2016-147501"/>
    <x v="36"/>
    <x v="991"/>
    <d v="2016-08-06T00:00:00"/>
    <s v="Standard Class"/>
    <s v="Co-12640"/>
    <s v="Corey-Lock"/>
    <s v="Consumer"/>
    <s v="United States"/>
    <s v="Seattle"/>
    <x v="4"/>
    <n v="98105"/>
    <s v="West"/>
    <s v="OFF-BI-10002003"/>
    <x v="1"/>
    <s v="Binders"/>
    <s v="Ibico Presentation Index for Binding Systems"/>
    <n v="6.3680000000000003"/>
  </r>
  <r>
    <n v="4645"/>
    <s v="CA-2016-147501"/>
    <x v="36"/>
    <x v="991"/>
    <d v="2016-08-06T00:00:00"/>
    <s v="Standard Class"/>
    <s v="Co-12640"/>
    <s v="Corey-Lock"/>
    <s v="Consumer"/>
    <s v="United States"/>
    <s v="Seattle"/>
    <x v="4"/>
    <n v="98105"/>
    <s v="West"/>
    <s v="TEC-MA-10001972"/>
    <x v="2"/>
    <s v="Machines"/>
    <s v="Okidata C331dn Printer"/>
    <n v="558.4"/>
  </r>
  <r>
    <n v="4646"/>
    <s v="CA-2017-143910"/>
    <x v="36"/>
    <x v="399"/>
    <d v="2017-08-16T00:00:00"/>
    <s v="Standard Class"/>
    <s v="BC-11125"/>
    <s v="Becky Castell"/>
    <s v="Home Office"/>
    <s v="United States"/>
    <s v="New York City"/>
    <x v="15"/>
    <n v="10011"/>
    <s v="East"/>
    <s v="FUR-CH-10000225"/>
    <x v="0"/>
    <s v="Chairs"/>
    <s v="Global Geo Office Task Chair, Gray"/>
    <n v="145.76400000000001"/>
  </r>
  <r>
    <n v="4647"/>
    <s v="CA-2015-146885"/>
    <x v="23"/>
    <x v="992"/>
    <d v="2015-06-05T00:00:00"/>
    <s v="Standard Class"/>
    <s v="EB-13840"/>
    <s v="Ellis Ballard"/>
    <s v="Corporate"/>
    <s v="United States"/>
    <s v="Richmond"/>
    <x v="17"/>
    <n v="23223"/>
    <s v="South"/>
    <s v="OFF-PA-10001622"/>
    <x v="1"/>
    <s v="Paper"/>
    <s v="Ampad Poly Cover Wirebound Steno Book, 6&quot; x 9&quot; Assorted Colors, Gregg Ruled"/>
    <n v="13.62"/>
  </r>
  <r>
    <n v="4648"/>
    <s v="CA-2017-139556"/>
    <x v="18"/>
    <x v="993"/>
    <d v="2017-05-01T00:00:00"/>
    <s v="Standard Class"/>
    <s v="DB-13360"/>
    <s v="Dennis Bolton"/>
    <s v="Home Office"/>
    <s v="United States"/>
    <s v="New York City"/>
    <x v="15"/>
    <n v="10009"/>
    <s v="East"/>
    <s v="FUR-CH-10004983"/>
    <x v="0"/>
    <s v="Chairs"/>
    <s v="Office Star - Mid Back Dual function Ergonomic High Back Chair with 2-Way Adjustable Arms"/>
    <n v="434.64600000000002"/>
  </r>
  <r>
    <n v="4649"/>
    <s v="CA-2018-129357"/>
    <x v="7"/>
    <x v="304"/>
    <d v="2018-05-19T00:00:00"/>
    <s v="Standard Class"/>
    <s v="KB-16585"/>
    <s v="Ken Black"/>
    <s v="Corporate"/>
    <s v="United States"/>
    <s v="Seattle"/>
    <x v="4"/>
    <n v="98103"/>
    <s v="West"/>
    <s v="OFF-PA-10003228"/>
    <x v="1"/>
    <s v="Paper"/>
    <s v="Xerox 1917"/>
    <n v="440.19"/>
  </r>
  <r>
    <n v="4650"/>
    <s v="CA-2018-129357"/>
    <x v="7"/>
    <x v="304"/>
    <d v="2018-05-19T00:00:00"/>
    <s v="Standard Class"/>
    <s v="KB-16585"/>
    <s v="Ken Black"/>
    <s v="Corporate"/>
    <s v="United States"/>
    <s v="Seattle"/>
    <x v="4"/>
    <n v="98103"/>
    <s v="West"/>
    <s v="OFF-SU-10004498"/>
    <x v="1"/>
    <s v="Supplies"/>
    <s v="Martin-Yale Premier Letter Opener"/>
    <n v="64.400000000000006"/>
  </r>
  <r>
    <n v="4651"/>
    <s v="CA-2018-150987"/>
    <x v="29"/>
    <x v="798"/>
    <d v="2018-04-12T00:00:00"/>
    <s v="Standard Class"/>
    <s v="AH-10120"/>
    <s v="Adrian Hane"/>
    <s v="Home Office"/>
    <s v="United States"/>
    <s v="San Francisco"/>
    <x v="1"/>
    <n v="94110"/>
    <s v="West"/>
    <s v="OFF-PA-10001878"/>
    <x v="1"/>
    <s v="Paper"/>
    <s v="Xerox 1891"/>
    <n v="244.55"/>
  </r>
  <r>
    <n v="4652"/>
    <s v="CA-2018-150987"/>
    <x v="29"/>
    <x v="798"/>
    <d v="2018-04-12T00:00:00"/>
    <s v="Standard Class"/>
    <s v="AH-10120"/>
    <s v="Adrian Hane"/>
    <s v="Home Office"/>
    <s v="United States"/>
    <s v="San Francisco"/>
    <x v="1"/>
    <n v="94110"/>
    <s v="West"/>
    <s v="OFF-PA-10002923"/>
    <x v="1"/>
    <s v="Paper"/>
    <s v="Xerox 1942"/>
    <n v="195.76"/>
  </r>
  <r>
    <n v="4653"/>
    <s v="CA-2018-132647"/>
    <x v="40"/>
    <x v="922"/>
    <d v="2018-02-23T00:00:00"/>
    <s v="Standard Class"/>
    <s v="GH-14410"/>
    <s v="Gary Hansen"/>
    <s v="Home Office"/>
    <s v="United States"/>
    <s v="Perth Amboy"/>
    <x v="30"/>
    <n v="8861"/>
    <s v="East"/>
    <s v="OFF-PA-10001838"/>
    <x v="1"/>
    <s v="Paper"/>
    <s v="Adams Telephone Message Book W/Dividers/Space For Phone Numbers, 5 1/4&quot;X8 1/2&quot;, 300/Messages"/>
    <n v="11.76"/>
  </r>
  <r>
    <n v="4654"/>
    <s v="CA-2018-132647"/>
    <x v="40"/>
    <x v="922"/>
    <d v="2018-02-23T00:00:00"/>
    <s v="Standard Class"/>
    <s v="GH-14410"/>
    <s v="Gary Hansen"/>
    <s v="Home Office"/>
    <s v="United States"/>
    <s v="Perth Amboy"/>
    <x v="30"/>
    <n v="8861"/>
    <s v="East"/>
    <s v="OFF-ST-10003123"/>
    <x v="1"/>
    <s v="Storage"/>
    <s v="Fellowes Bases and Tops For Staxonsteel/High-Stak Systems"/>
    <n v="166.45"/>
  </r>
  <r>
    <n v="4655"/>
    <s v="CA-2018-159107"/>
    <x v="39"/>
    <x v="92"/>
    <d v="2018-06-26T00:00:00"/>
    <s v="Second Class"/>
    <s v="KT-16480"/>
    <s v="Kean Thornton"/>
    <s v="Consumer"/>
    <s v="United States"/>
    <s v="San Francisco"/>
    <x v="1"/>
    <n v="94110"/>
    <s v="West"/>
    <s v="OFF-FA-10001332"/>
    <x v="1"/>
    <s v="Fasteners"/>
    <s v="Acco Banker's Clasps, 5 3/4&quot;-Long"/>
    <n v="2.88"/>
  </r>
  <r>
    <n v="4656"/>
    <s v="CA-2015-160738"/>
    <x v="35"/>
    <x v="952"/>
    <d v="2015-05-10T00:00:00"/>
    <s v="Standard Class"/>
    <s v="KH-16330"/>
    <s v="Katharine Harms"/>
    <s v="Corporate"/>
    <s v="United States"/>
    <s v="Freeport"/>
    <x v="10"/>
    <n v="61032"/>
    <s v="Central"/>
    <s v="OFF-ST-10003442"/>
    <x v="1"/>
    <s v="Storage"/>
    <s v="Eldon Portable Mobile Manager"/>
    <n v="45.247999999999998"/>
  </r>
  <r>
    <n v="4657"/>
    <s v="CA-2016-112130"/>
    <x v="35"/>
    <x v="910"/>
    <d v="2016-05-07T00:00:00"/>
    <s v="Standard Class"/>
    <s v="SV-20785"/>
    <s v="Stewart Visinsky"/>
    <s v="Consumer"/>
    <s v="United States"/>
    <s v="Philadelphia"/>
    <x v="9"/>
    <n v="19140"/>
    <s v="East"/>
    <s v="OFF-AR-10001468"/>
    <x v="1"/>
    <s v="Art"/>
    <s v="Sanford Prismacolor Professional Thick Lead Art Pencils, 36-Color Set"/>
    <n v="59.904000000000003"/>
  </r>
  <r>
    <n v="4658"/>
    <s v="CA-2016-112130"/>
    <x v="35"/>
    <x v="910"/>
    <d v="2016-05-07T00:00:00"/>
    <s v="Standard Class"/>
    <s v="SV-20785"/>
    <s v="Stewart Visinsky"/>
    <s v="Consumer"/>
    <s v="United States"/>
    <s v="Philadelphia"/>
    <x v="9"/>
    <n v="19140"/>
    <s v="East"/>
    <s v="OFF-AP-10003266"/>
    <x v="1"/>
    <s v="Appliances"/>
    <s v="Holmes Replacement Filter for HEPA Air Cleaner, Large Room"/>
    <n v="23.696000000000002"/>
  </r>
  <r>
    <n v="4659"/>
    <s v="CA-2016-112130"/>
    <x v="35"/>
    <x v="910"/>
    <d v="2016-05-07T00:00:00"/>
    <s v="Standard Class"/>
    <s v="SV-20785"/>
    <s v="Stewart Visinsky"/>
    <s v="Consumer"/>
    <s v="United States"/>
    <s v="Philadelphia"/>
    <x v="9"/>
    <n v="19140"/>
    <s v="East"/>
    <s v="OFF-PA-10002230"/>
    <x v="1"/>
    <s v="Paper"/>
    <s v="Xerox 1897"/>
    <n v="7.968"/>
  </r>
  <r>
    <n v="4660"/>
    <s v="CA-2016-112130"/>
    <x v="35"/>
    <x v="910"/>
    <d v="2016-05-07T00:00:00"/>
    <s v="Standard Class"/>
    <s v="SV-20785"/>
    <s v="Stewart Visinsky"/>
    <s v="Consumer"/>
    <s v="United States"/>
    <s v="Philadelphia"/>
    <x v="9"/>
    <n v="19140"/>
    <s v="East"/>
    <s v="OFF-AP-10003622"/>
    <x v="1"/>
    <s v="Appliances"/>
    <s v="Bravo II Megaboss 12-Amp Hard Body Upright, Replacement Belts, 2 Belts per Pack"/>
    <n v="18.2"/>
  </r>
  <r>
    <n v="4661"/>
    <s v="CA-2016-112130"/>
    <x v="35"/>
    <x v="910"/>
    <d v="2016-05-07T00:00:00"/>
    <s v="Standard Class"/>
    <s v="SV-20785"/>
    <s v="Stewart Visinsky"/>
    <s v="Consumer"/>
    <s v="United States"/>
    <s v="Philadelphia"/>
    <x v="9"/>
    <n v="19140"/>
    <s v="East"/>
    <s v="TEC-AC-10001542"/>
    <x v="2"/>
    <s v="Accessories"/>
    <s v="SanDisk Cruzer 16 GB USB Flash Drive"/>
    <n v="27.552"/>
  </r>
  <r>
    <n v="4662"/>
    <s v="CA-2016-112130"/>
    <x v="35"/>
    <x v="910"/>
    <d v="2016-05-07T00:00:00"/>
    <s v="Standard Class"/>
    <s v="SV-20785"/>
    <s v="Stewart Visinsky"/>
    <s v="Consumer"/>
    <s v="United States"/>
    <s v="Philadelphia"/>
    <x v="9"/>
    <n v="19140"/>
    <s v="East"/>
    <s v="FUR-CH-10002965"/>
    <x v="0"/>
    <s v="Chairs"/>
    <s v="Global Leather Highback Executive Chair with Pneumatic Height Adjustment, Black"/>
    <n v="844.11599999999999"/>
  </r>
  <r>
    <n v="4663"/>
    <s v="CA-2016-112130"/>
    <x v="35"/>
    <x v="910"/>
    <d v="2016-05-07T00:00:00"/>
    <s v="Standard Class"/>
    <s v="SV-20785"/>
    <s v="Stewart Visinsky"/>
    <s v="Consumer"/>
    <s v="United States"/>
    <s v="Philadelphia"/>
    <x v="9"/>
    <n v="19140"/>
    <s v="East"/>
    <s v="OFF-ST-10000563"/>
    <x v="1"/>
    <s v="Storage"/>
    <s v="Fellowes Bankers Box Stor/Drawer Steel Plus"/>
    <n v="76.751999999999995"/>
  </r>
  <r>
    <n v="4664"/>
    <s v="CA-2017-111409"/>
    <x v="12"/>
    <x v="31"/>
    <d v="2017-09-22T00:00:00"/>
    <s v="Standard Class"/>
    <s v="PO-18850"/>
    <s v="Patrick O'Brill"/>
    <s v="Consumer"/>
    <s v="United States"/>
    <s v="Jacksonville"/>
    <x v="2"/>
    <n v="32216"/>
    <s v="South"/>
    <s v="OFF-LA-10002787"/>
    <x v="1"/>
    <s v="Labels"/>
    <s v="Avery 480"/>
    <n v="3"/>
  </r>
  <r>
    <n v="4665"/>
    <s v="CA-2017-116232"/>
    <x v="12"/>
    <x v="897"/>
    <d v="2017-09-26T00:00:00"/>
    <s v="Standard Class"/>
    <s v="AC-10450"/>
    <s v="Amy Cox"/>
    <s v="Consumer"/>
    <s v="United States"/>
    <s v="Pembroke Pines"/>
    <x v="2"/>
    <n v="33024"/>
    <s v="South"/>
    <s v="OFF-BI-10004022"/>
    <x v="1"/>
    <s v="Binders"/>
    <s v="Acco Suede Grain Vinyl Round Ring Binder"/>
    <n v="7.5060000000000002"/>
  </r>
  <r>
    <n v="4666"/>
    <s v="CA-2017-116232"/>
    <x v="12"/>
    <x v="897"/>
    <d v="2017-09-26T00:00:00"/>
    <s v="Standard Class"/>
    <s v="AC-10450"/>
    <s v="Amy Cox"/>
    <s v="Consumer"/>
    <s v="United States"/>
    <s v="Pembroke Pines"/>
    <x v="2"/>
    <n v="33024"/>
    <s v="South"/>
    <s v="OFF-LA-10001158"/>
    <x v="1"/>
    <s v="Labels"/>
    <s v="Avery Address/Shipping Labels for Typewriters, 4&quot; x 2&quot;"/>
    <n v="16.559999999999999"/>
  </r>
  <r>
    <n v="4667"/>
    <s v="CA-2017-116547"/>
    <x v="50"/>
    <x v="994"/>
    <d v="2017-01-17T00:00:00"/>
    <s v="Standard Class"/>
    <s v="KB-16585"/>
    <s v="Ken Black"/>
    <s v="Corporate"/>
    <s v="United States"/>
    <s v="Seattle"/>
    <x v="4"/>
    <n v="98115"/>
    <s v="West"/>
    <s v="FUR-FU-10000076"/>
    <x v="0"/>
    <s v="Furnishings"/>
    <s v="24-Hour Round Wall Clock"/>
    <n v="79.92"/>
  </r>
  <r>
    <n v="4668"/>
    <s v="CA-2017-116547"/>
    <x v="50"/>
    <x v="994"/>
    <d v="2017-01-17T00:00:00"/>
    <s v="Standard Class"/>
    <s v="KB-16585"/>
    <s v="Ken Black"/>
    <s v="Corporate"/>
    <s v="United States"/>
    <s v="Seattle"/>
    <x v="4"/>
    <n v="98115"/>
    <s v="West"/>
    <s v="TEC-AC-10002335"/>
    <x v="2"/>
    <s v="Accessories"/>
    <s v="Logitech Media Keyboard K200"/>
    <n v="69.98"/>
  </r>
  <r>
    <n v="4669"/>
    <s v="US-2018-133200"/>
    <x v="35"/>
    <x v="636"/>
    <d v="2018-05-11T00:00:00"/>
    <s v="Standard Class"/>
    <s v="DB-13555"/>
    <s v="Dorothy Badders"/>
    <s v="Corporate"/>
    <s v="United States"/>
    <s v="Fort Worth"/>
    <x v="5"/>
    <n v="76106"/>
    <s v="Central"/>
    <s v="OFF-BI-10002827"/>
    <x v="1"/>
    <s v="Binders"/>
    <s v="Avery Durable Poly Binders"/>
    <n v="11.06"/>
  </r>
  <r>
    <n v="4670"/>
    <s v="US-2018-133200"/>
    <x v="35"/>
    <x v="636"/>
    <d v="2018-05-11T00:00:00"/>
    <s v="Standard Class"/>
    <s v="DB-13555"/>
    <s v="Dorothy Badders"/>
    <s v="Corporate"/>
    <s v="United States"/>
    <s v="Fort Worth"/>
    <x v="5"/>
    <n v="76106"/>
    <s v="Central"/>
    <s v="FUR-BO-10001601"/>
    <x v="0"/>
    <s v="Bookcases"/>
    <s v="Sauder Mission Library with Doors, Fruitwood Finish"/>
    <n v="623.46479999999997"/>
  </r>
  <r>
    <n v="4671"/>
    <s v="US-2018-133200"/>
    <x v="35"/>
    <x v="636"/>
    <d v="2018-05-11T00:00:00"/>
    <s v="Standard Class"/>
    <s v="DB-13555"/>
    <s v="Dorothy Badders"/>
    <s v="Corporate"/>
    <s v="United States"/>
    <s v="Fort Worth"/>
    <x v="5"/>
    <n v="76106"/>
    <s v="Central"/>
    <s v="OFF-ST-10001932"/>
    <x v="1"/>
    <s v="Storage"/>
    <s v="Fellowes Staxonsteel Drawer Files"/>
    <n v="772.68"/>
  </r>
  <r>
    <n v="4672"/>
    <s v="CA-2017-133550"/>
    <x v="44"/>
    <x v="995"/>
    <d v="2017-08-06T00:00:00"/>
    <s v="Standard Class"/>
    <s v="KL-16645"/>
    <s v="Ken Lonsdale"/>
    <s v="Consumer"/>
    <s v="United States"/>
    <s v="Detroit"/>
    <x v="12"/>
    <n v="48205"/>
    <s v="Central"/>
    <s v="OFF-AP-10001005"/>
    <x v="1"/>
    <s v="Appliances"/>
    <s v="Honeywell Quietcare HEPA Air Cleaner"/>
    <n v="283.14"/>
  </r>
  <r>
    <n v="4673"/>
    <s v="CA-2017-133550"/>
    <x v="44"/>
    <x v="995"/>
    <d v="2017-08-06T00:00:00"/>
    <s v="Standard Class"/>
    <s v="KL-16645"/>
    <s v="Ken Lonsdale"/>
    <s v="Consumer"/>
    <s v="United States"/>
    <s v="Detroit"/>
    <x v="12"/>
    <n v="48205"/>
    <s v="Central"/>
    <s v="TEC-PH-10004042"/>
    <x v="2"/>
    <s v="Phones"/>
    <s v="ClearOne Communications CHAT 70 OCÂ Speaker Phone"/>
    <n v="635.96"/>
  </r>
  <r>
    <n v="4674"/>
    <s v="CA-2017-133550"/>
    <x v="44"/>
    <x v="995"/>
    <d v="2017-08-06T00:00:00"/>
    <s v="Standard Class"/>
    <s v="KL-16645"/>
    <s v="Ken Lonsdale"/>
    <s v="Consumer"/>
    <s v="United States"/>
    <s v="Detroit"/>
    <x v="12"/>
    <n v="48205"/>
    <s v="Central"/>
    <s v="TEC-PH-10001079"/>
    <x v="2"/>
    <s v="Phones"/>
    <s v="Polycom SoundPoint Pro SE-225 Corded phone"/>
    <n v="118.99"/>
  </r>
  <r>
    <n v="4675"/>
    <s v="CA-2017-133550"/>
    <x v="44"/>
    <x v="995"/>
    <d v="2017-08-06T00:00:00"/>
    <s v="Standard Class"/>
    <s v="KL-16645"/>
    <s v="Ken Lonsdale"/>
    <s v="Consumer"/>
    <s v="United States"/>
    <s v="Detroit"/>
    <x v="12"/>
    <n v="48205"/>
    <s v="Central"/>
    <s v="FUR-FU-10002918"/>
    <x v="0"/>
    <s v="Furnishings"/>
    <s v="Eldon ClusterMat Chair Mat with Cordless Antistatic Protection"/>
    <n v="272.94"/>
  </r>
  <r>
    <n v="4676"/>
    <s v="CA-2018-139416"/>
    <x v="48"/>
    <x v="996"/>
    <d v="2018-03-29T00:00:00"/>
    <s v="Second Class"/>
    <s v="AG-10270"/>
    <s v="Alejandro Grove"/>
    <s v="Consumer"/>
    <s v="United States"/>
    <s v="Philadelphia"/>
    <x v="9"/>
    <n v="19120"/>
    <s v="East"/>
    <s v="FUR-FU-10003832"/>
    <x v="0"/>
    <s v="Furnishings"/>
    <s v="Eldon Expressions Punched Metal &amp; Wood Desk Accessories, Black &amp; Cherry"/>
    <n v="15.007999999999999"/>
  </r>
  <r>
    <n v="4677"/>
    <s v="CA-2015-114510"/>
    <x v="34"/>
    <x v="619"/>
    <d v="2015-03-19T00:00:00"/>
    <s v="Standard Class"/>
    <s v="JF-15295"/>
    <s v="Jason Fortune-"/>
    <s v="Consumer"/>
    <s v="United States"/>
    <s v="Logan"/>
    <x v="7"/>
    <n v="84321"/>
    <s v="West"/>
    <s v="OFF-BI-10001617"/>
    <x v="1"/>
    <s v="Binders"/>
    <s v="GBC Wire Binding Combs"/>
    <n v="33.088000000000001"/>
  </r>
  <r>
    <n v="4678"/>
    <s v="CA-2015-114510"/>
    <x v="34"/>
    <x v="619"/>
    <d v="2015-03-19T00:00:00"/>
    <s v="Standard Class"/>
    <s v="JF-15295"/>
    <s v="Jason Fortune-"/>
    <s v="Consumer"/>
    <s v="United States"/>
    <s v="Logan"/>
    <x v="7"/>
    <n v="84321"/>
    <s v="West"/>
    <s v="OFF-ST-10000736"/>
    <x v="1"/>
    <s v="Storage"/>
    <s v="Carina Double Wide Media Storage Towers in Natural &amp; Black"/>
    <n v="80.98"/>
  </r>
  <r>
    <n v="4679"/>
    <s v="CA-2015-114510"/>
    <x v="34"/>
    <x v="619"/>
    <d v="2015-03-19T00:00:00"/>
    <s v="Standard Class"/>
    <s v="JF-15295"/>
    <s v="Jason Fortune-"/>
    <s v="Consumer"/>
    <s v="United States"/>
    <s v="Logan"/>
    <x v="7"/>
    <n v="84321"/>
    <s v="West"/>
    <s v="TEC-AC-10004877"/>
    <x v="2"/>
    <s v="Accessories"/>
    <s v="ImationÂ 30456 USBÂ Flash DriveÂ 8GB"/>
    <n v="82.8"/>
  </r>
  <r>
    <n v="4680"/>
    <s v="CA-2015-114510"/>
    <x v="34"/>
    <x v="619"/>
    <d v="2015-03-19T00:00:00"/>
    <s v="Standard Class"/>
    <s v="JF-15295"/>
    <s v="Jason Fortune-"/>
    <s v="Consumer"/>
    <s v="United States"/>
    <s v="Logan"/>
    <x v="7"/>
    <n v="84321"/>
    <s v="West"/>
    <s v="OFF-ST-10003221"/>
    <x v="1"/>
    <s v="Storage"/>
    <s v="Staple magnet"/>
    <n v="21.36"/>
  </r>
  <r>
    <n v="4681"/>
    <s v="CA-2015-114510"/>
    <x v="34"/>
    <x v="619"/>
    <d v="2015-03-19T00:00:00"/>
    <s v="Standard Class"/>
    <s v="JF-15295"/>
    <s v="Jason Fortune-"/>
    <s v="Consumer"/>
    <s v="United States"/>
    <s v="Logan"/>
    <x v="7"/>
    <n v="84321"/>
    <s v="West"/>
    <s v="OFF-BI-10003007"/>
    <x v="1"/>
    <s v="Binders"/>
    <s v="Premium Transparent Presentation Covers, No Pattern/Clear, 8 1/2&quot; x 11&quot;"/>
    <n v="62.048000000000002"/>
  </r>
  <r>
    <n v="4682"/>
    <s v="CA-2017-169215"/>
    <x v="45"/>
    <x v="216"/>
    <d v="2017-07-18T00:00:00"/>
    <s v="Second Class"/>
    <s v="RE-19450"/>
    <s v="Richard Eichhorn"/>
    <s v="Consumer"/>
    <s v="United States"/>
    <s v="Auburn"/>
    <x v="15"/>
    <n v="13021"/>
    <s v="East"/>
    <s v="OFF-FA-10000936"/>
    <x v="1"/>
    <s v="Fasteners"/>
    <s v="Acco Hot Clips Clips to Go"/>
    <n v="29.61"/>
  </r>
  <r>
    <n v="4683"/>
    <s v="CA-2017-127698"/>
    <x v="5"/>
    <x v="49"/>
    <d v="2017-12-01T00:00:00"/>
    <s v="Same Day"/>
    <s v="MV-18190"/>
    <s v="Mike Vittorini"/>
    <s v="Consumer"/>
    <s v="United States"/>
    <s v="Raleigh"/>
    <x v="3"/>
    <n v="27604"/>
    <s v="South"/>
    <s v="TEC-PH-10003811"/>
    <x v="2"/>
    <s v="Phones"/>
    <s v="Jabra Supreme Plus Driver EditionÂ Headset"/>
    <n v="863.928"/>
  </r>
  <r>
    <n v="4684"/>
    <s v="CA-2017-159912"/>
    <x v="8"/>
    <x v="48"/>
    <d v="2017-09-03T00:00:00"/>
    <s v="Standard Class"/>
    <s v="GB-14530"/>
    <s v="George Bell"/>
    <s v="Corporate"/>
    <s v="United States"/>
    <s v="Philadelphia"/>
    <x v="9"/>
    <n v="19120"/>
    <s v="East"/>
    <s v="FUR-TA-10004152"/>
    <x v="0"/>
    <s v="Tables"/>
    <s v="Barricks 18&quot; x 48&quot; Non-Folding Utility Table with Bottom Storage Shelf"/>
    <n v="241.92"/>
  </r>
  <r>
    <n v="4685"/>
    <s v="CA-2017-159912"/>
    <x v="8"/>
    <x v="48"/>
    <d v="2017-09-03T00:00:00"/>
    <s v="Standard Class"/>
    <s v="GB-14530"/>
    <s v="George Bell"/>
    <s v="Corporate"/>
    <s v="United States"/>
    <s v="Philadelphia"/>
    <x v="9"/>
    <n v="19120"/>
    <s v="East"/>
    <s v="FUR-BO-10002853"/>
    <x v="0"/>
    <s v="Bookcases"/>
    <s v="O'Sullivan 5-Shelf Heavy-Duty Bookcases"/>
    <n v="163.88"/>
  </r>
  <r>
    <n v="4686"/>
    <s v="CA-2017-159912"/>
    <x v="8"/>
    <x v="48"/>
    <d v="2017-09-03T00:00:00"/>
    <s v="Standard Class"/>
    <s v="GB-14530"/>
    <s v="George Bell"/>
    <s v="Corporate"/>
    <s v="United States"/>
    <s v="Philadelphia"/>
    <x v="9"/>
    <n v="19120"/>
    <s v="East"/>
    <s v="OFF-BI-10002071"/>
    <x v="1"/>
    <s v="Binders"/>
    <s v="Fellowes Black Plastic Comb Bindings"/>
    <n v="3.4860000000000002"/>
  </r>
  <r>
    <n v="4687"/>
    <s v="CA-2017-159912"/>
    <x v="8"/>
    <x v="48"/>
    <d v="2017-09-03T00:00:00"/>
    <s v="Standard Class"/>
    <s v="GB-14530"/>
    <s v="George Bell"/>
    <s v="Corporate"/>
    <s v="United States"/>
    <s v="Philadelphia"/>
    <x v="9"/>
    <n v="19120"/>
    <s v="East"/>
    <s v="OFF-FA-10000053"/>
    <x v="1"/>
    <s v="Fasteners"/>
    <s v="Revere Boxed Rubber Bands by Revere"/>
    <n v="10.584"/>
  </r>
  <r>
    <n v="4688"/>
    <s v="CA-2017-101987"/>
    <x v="17"/>
    <x v="890"/>
    <d v="2017-06-30T00:00:00"/>
    <s v="Standard Class"/>
    <s v="HL-15040"/>
    <s v="Hunter Lopez"/>
    <s v="Consumer"/>
    <s v="United States"/>
    <s v="Richmond"/>
    <x v="14"/>
    <n v="47374"/>
    <s v="Central"/>
    <s v="TEC-PH-10001305"/>
    <x v="2"/>
    <s v="Phones"/>
    <s v="Panasonic KX TS208W Corded phone"/>
    <n v="440.91"/>
  </r>
  <r>
    <n v="4689"/>
    <s v="US-2018-154851"/>
    <x v="48"/>
    <x v="983"/>
    <d v="2018-04-03T00:00:00"/>
    <s v="Standard Class"/>
    <s v="BP-11155"/>
    <s v="Becky Pak"/>
    <s v="Consumer"/>
    <s v="United States"/>
    <s v="Lancaster"/>
    <x v="9"/>
    <n v="17602"/>
    <s v="East"/>
    <s v="OFF-BI-10001525"/>
    <x v="1"/>
    <s v="Binders"/>
    <s v="Acco Pressboard Covers with Storage Hooks, 14 7/8&quot; x 11&quot;, Executive Red"/>
    <n v="5.7149999999999999"/>
  </r>
  <r>
    <n v="4690"/>
    <s v="CA-2015-138681"/>
    <x v="27"/>
    <x v="414"/>
    <d v="2015-12-22T00:00:00"/>
    <s v="First Class"/>
    <s v="CT-11995"/>
    <s v="Carol Triggs"/>
    <s v="Consumer"/>
    <s v="United States"/>
    <s v="Tucson"/>
    <x v="16"/>
    <n v="85705"/>
    <s v="West"/>
    <s v="FUR-FU-10001876"/>
    <x v="0"/>
    <s v="Furnishings"/>
    <s v="Computer Room Manger, 14&quot;"/>
    <n v="51.968000000000004"/>
  </r>
  <r>
    <n v="4691"/>
    <s v="CA-2015-138681"/>
    <x v="27"/>
    <x v="414"/>
    <d v="2015-12-22T00:00:00"/>
    <s v="First Class"/>
    <s v="CT-11995"/>
    <s v="Carol Triggs"/>
    <s v="Consumer"/>
    <s v="United States"/>
    <s v="Tucson"/>
    <x v="16"/>
    <n v="85705"/>
    <s v="West"/>
    <s v="TEC-AC-10003628"/>
    <x v="2"/>
    <s v="Accessories"/>
    <s v="Logitech 910-002974 M325 Wireless Mouse for Web Scrolling"/>
    <n v="71.975999999999999"/>
  </r>
  <r>
    <n v="4692"/>
    <s v="CA-2015-138681"/>
    <x v="27"/>
    <x v="414"/>
    <d v="2015-12-22T00:00:00"/>
    <s v="First Class"/>
    <s v="CT-11995"/>
    <s v="Carol Triggs"/>
    <s v="Consumer"/>
    <s v="United States"/>
    <s v="Tucson"/>
    <x v="16"/>
    <n v="85705"/>
    <s v="West"/>
    <s v="FUR-CH-10004860"/>
    <x v="0"/>
    <s v="Chairs"/>
    <s v="Global Low Back Tilter Chair"/>
    <n v="242.352"/>
  </r>
  <r>
    <n v="4693"/>
    <s v="CA-2015-138681"/>
    <x v="27"/>
    <x v="414"/>
    <d v="2015-12-22T00:00:00"/>
    <s v="First Class"/>
    <s v="CT-11995"/>
    <s v="Carol Triggs"/>
    <s v="Consumer"/>
    <s v="United States"/>
    <s v="Tucson"/>
    <x v="16"/>
    <n v="85705"/>
    <s v="West"/>
    <s v="OFF-PA-10000357"/>
    <x v="1"/>
    <s v="Paper"/>
    <s v="Xerox 1888"/>
    <n v="221.92"/>
  </r>
  <r>
    <n v="4694"/>
    <s v="CA-2015-138681"/>
    <x v="27"/>
    <x v="414"/>
    <d v="2015-12-22T00:00:00"/>
    <s v="First Class"/>
    <s v="CT-11995"/>
    <s v="Carol Triggs"/>
    <s v="Consumer"/>
    <s v="United States"/>
    <s v="Tucson"/>
    <x v="16"/>
    <n v="85705"/>
    <s v="West"/>
    <s v="OFF-PA-10003270"/>
    <x v="1"/>
    <s v="Paper"/>
    <s v="Xerox 1954"/>
    <n v="8.4480000000000004"/>
  </r>
  <r>
    <n v="4695"/>
    <s v="US-2016-138121"/>
    <x v="33"/>
    <x v="997"/>
    <d v="2016-12-17T00:00:00"/>
    <s v="Same Day"/>
    <s v="JL-15835"/>
    <s v="John Lee"/>
    <s v="Consumer"/>
    <s v="United States"/>
    <s v="Detroit"/>
    <x v="12"/>
    <n v="48205"/>
    <s v="Central"/>
    <s v="OFF-BI-10000320"/>
    <x v="1"/>
    <s v="Binders"/>
    <s v="GBC Plastic Binding Combs"/>
    <n v="29.52"/>
  </r>
  <r>
    <n v="4696"/>
    <s v="US-2016-138121"/>
    <x v="33"/>
    <x v="997"/>
    <d v="2016-12-17T00:00:00"/>
    <s v="Same Day"/>
    <s v="JL-15835"/>
    <s v="John Lee"/>
    <s v="Consumer"/>
    <s v="United States"/>
    <s v="Detroit"/>
    <x v="12"/>
    <n v="48205"/>
    <s v="Central"/>
    <s v="FUR-CH-10003846"/>
    <x v="0"/>
    <s v="Chairs"/>
    <s v="Hon Valutask Swivel Chairs"/>
    <n v="302.94"/>
  </r>
  <r>
    <n v="4697"/>
    <s v="US-2016-138121"/>
    <x v="33"/>
    <x v="997"/>
    <d v="2016-12-17T00:00:00"/>
    <s v="Same Day"/>
    <s v="JL-15835"/>
    <s v="John Lee"/>
    <s v="Consumer"/>
    <s v="United States"/>
    <s v="Detroit"/>
    <x v="12"/>
    <n v="48205"/>
    <s v="Central"/>
    <s v="FUR-CH-10004875"/>
    <x v="0"/>
    <s v="Chairs"/>
    <s v="Harbour Creations 67200 Series Stacking Chairs"/>
    <n v="142.36000000000001"/>
  </r>
  <r>
    <n v="4698"/>
    <s v="US-2016-138121"/>
    <x v="33"/>
    <x v="997"/>
    <d v="2016-12-17T00:00:00"/>
    <s v="Same Day"/>
    <s v="JL-15835"/>
    <s v="John Lee"/>
    <s v="Consumer"/>
    <s v="United States"/>
    <s v="Detroit"/>
    <x v="12"/>
    <n v="48205"/>
    <s v="Central"/>
    <s v="FUR-CH-10003817"/>
    <x v="0"/>
    <s v="Chairs"/>
    <s v="Global Value Steno Chair, Gray"/>
    <n v="546.66"/>
  </r>
  <r>
    <n v="4699"/>
    <s v="US-2016-138121"/>
    <x v="33"/>
    <x v="997"/>
    <d v="2016-12-17T00:00:00"/>
    <s v="Same Day"/>
    <s v="JL-15835"/>
    <s v="John Lee"/>
    <s v="Consumer"/>
    <s v="United States"/>
    <s v="Detroit"/>
    <x v="12"/>
    <n v="48205"/>
    <s v="Central"/>
    <s v="FUR-FU-10002116"/>
    <x v="0"/>
    <s v="Furnishings"/>
    <s v="Tenex Carpeted, Granite-Look or Clear Contemporary Contour Shape Chair Mats"/>
    <n v="212.13"/>
  </r>
  <r>
    <n v="4700"/>
    <s v="CA-2018-140298"/>
    <x v="35"/>
    <x v="943"/>
    <d v="2018-05-17T00:00:00"/>
    <s v="Standard Class"/>
    <s v="JK-16120"/>
    <s v="Julie Kriz"/>
    <s v="Home Office"/>
    <s v="United States"/>
    <s v="Austin"/>
    <x v="5"/>
    <n v="78745"/>
    <s v="Central"/>
    <s v="OFF-AR-10003481"/>
    <x v="1"/>
    <s v="Art"/>
    <s v="Newell 348"/>
    <n v="5.2480000000000002"/>
  </r>
  <r>
    <n v="4701"/>
    <s v="CA-2018-140298"/>
    <x v="35"/>
    <x v="943"/>
    <d v="2018-05-17T00:00:00"/>
    <s v="Standard Class"/>
    <s v="JK-16120"/>
    <s v="Julie Kriz"/>
    <s v="Home Office"/>
    <s v="United States"/>
    <s v="Austin"/>
    <x v="5"/>
    <n v="78745"/>
    <s v="Central"/>
    <s v="OFF-ST-10004180"/>
    <x v="1"/>
    <s v="Storage"/>
    <s v="Safco Commercial Shelving"/>
    <n v="74.415999999999997"/>
  </r>
  <r>
    <n v="4702"/>
    <s v="CA-2018-140298"/>
    <x v="35"/>
    <x v="943"/>
    <d v="2018-05-17T00:00:00"/>
    <s v="Standard Class"/>
    <s v="JK-16120"/>
    <s v="Julie Kriz"/>
    <s v="Home Office"/>
    <s v="United States"/>
    <s v="Austin"/>
    <x v="5"/>
    <n v="78745"/>
    <s v="Central"/>
    <s v="OFF-PA-10003657"/>
    <x v="1"/>
    <s v="Paper"/>
    <s v="Xerox 1927"/>
    <n v="6.8479999999999999"/>
  </r>
  <r>
    <n v="4703"/>
    <s v="CA-2018-140298"/>
    <x v="35"/>
    <x v="943"/>
    <d v="2018-05-17T00:00:00"/>
    <s v="Standard Class"/>
    <s v="JK-16120"/>
    <s v="Julie Kriz"/>
    <s v="Home Office"/>
    <s v="United States"/>
    <s v="Austin"/>
    <x v="5"/>
    <n v="78745"/>
    <s v="Central"/>
    <s v="FUR-FU-10001967"/>
    <x v="0"/>
    <s v="Furnishings"/>
    <s v="Telescoping Adjustable Floor Lamp"/>
    <n v="7.9960000000000004"/>
  </r>
  <r>
    <n v="4704"/>
    <s v="CA-2017-166240"/>
    <x v="17"/>
    <x v="890"/>
    <d v="2017-06-28T00:00:00"/>
    <s v="Standard Class"/>
    <s v="DH-13075"/>
    <s v="Dave Hallsten"/>
    <s v="Corporate"/>
    <s v="United States"/>
    <s v="Houston"/>
    <x v="5"/>
    <n v="77095"/>
    <s v="Central"/>
    <s v="OFF-AP-10002082"/>
    <x v="1"/>
    <s v="Appliances"/>
    <s v="Holmes HEPA Air Purifier"/>
    <n v="8.7119999999999997"/>
  </r>
  <r>
    <n v="4705"/>
    <s v="CA-2017-158435"/>
    <x v="7"/>
    <x v="624"/>
    <d v="2017-05-18T00:00:00"/>
    <s v="First Class"/>
    <s v="AG-10900"/>
    <s v="Arthur Gainer"/>
    <s v="Consumer"/>
    <s v="United States"/>
    <s v="Waterbury"/>
    <x v="29"/>
    <n v="6708"/>
    <s v="East"/>
    <s v="OFF-SU-10000381"/>
    <x v="1"/>
    <s v="Supplies"/>
    <s v="Acme Forged Steel Scissors with Black Enamel Handles"/>
    <n v="65.17"/>
  </r>
  <r>
    <n v="4706"/>
    <s v="CA-2017-158435"/>
    <x v="7"/>
    <x v="624"/>
    <d v="2017-05-18T00:00:00"/>
    <s v="First Class"/>
    <s v="AG-10900"/>
    <s v="Arthur Gainer"/>
    <s v="Consumer"/>
    <s v="United States"/>
    <s v="Waterbury"/>
    <x v="29"/>
    <n v="6708"/>
    <s v="East"/>
    <s v="OFF-LA-10002475"/>
    <x v="1"/>
    <s v="Labels"/>
    <s v="Avery 519"/>
    <n v="14.62"/>
  </r>
  <r>
    <n v="4707"/>
    <s v="CA-2017-158435"/>
    <x v="7"/>
    <x v="624"/>
    <d v="2017-05-18T00:00:00"/>
    <s v="First Class"/>
    <s v="AG-10900"/>
    <s v="Arthur Gainer"/>
    <s v="Consumer"/>
    <s v="United States"/>
    <s v="Waterbury"/>
    <x v="29"/>
    <n v="6708"/>
    <s v="East"/>
    <s v="FUR-FU-10003975"/>
    <x v="0"/>
    <s v="Furnishings"/>
    <s v="Eldon Advantage Chair Mats for Low to Medium Pile Carpets"/>
    <n v="173.24"/>
  </r>
  <r>
    <n v="4708"/>
    <s v="CA-2018-138149"/>
    <x v="39"/>
    <x v="222"/>
    <d v="2018-06-30T00:00:00"/>
    <s v="First Class"/>
    <s v="WB-21850"/>
    <s v="William Brown"/>
    <s v="Consumer"/>
    <s v="United States"/>
    <s v="Los Angeles"/>
    <x v="1"/>
    <n v="90049"/>
    <s v="West"/>
    <s v="OFF-BI-10003091"/>
    <x v="1"/>
    <s v="Binders"/>
    <s v="GBC DocuBind TL200 Manual Binding Machine"/>
    <n v="895.92"/>
  </r>
  <r>
    <n v="4709"/>
    <s v="CA-2018-138149"/>
    <x v="39"/>
    <x v="222"/>
    <d v="2018-06-30T00:00:00"/>
    <s v="First Class"/>
    <s v="WB-21850"/>
    <s v="William Brown"/>
    <s v="Consumer"/>
    <s v="United States"/>
    <s v="Los Angeles"/>
    <x v="1"/>
    <n v="90049"/>
    <s v="West"/>
    <s v="OFF-ST-10002974"/>
    <x v="1"/>
    <s v="Storage"/>
    <s v="Trav-L-File Heavy-Duty Shuttle II, Black"/>
    <n v="130.71"/>
  </r>
  <r>
    <n v="4710"/>
    <s v="CA-2018-138149"/>
    <x v="39"/>
    <x v="222"/>
    <d v="2018-06-30T00:00:00"/>
    <s v="First Class"/>
    <s v="WB-21850"/>
    <s v="William Brown"/>
    <s v="Consumer"/>
    <s v="United States"/>
    <s v="Los Angeles"/>
    <x v="1"/>
    <n v="90049"/>
    <s v="West"/>
    <s v="OFF-AR-10000255"/>
    <x v="1"/>
    <s v="Art"/>
    <s v="Newell 328"/>
    <n v="11.68"/>
  </r>
  <r>
    <n v="4711"/>
    <s v="CA-2018-138149"/>
    <x v="39"/>
    <x v="222"/>
    <d v="2018-06-30T00:00:00"/>
    <s v="First Class"/>
    <s v="WB-21850"/>
    <s v="William Brown"/>
    <s v="Consumer"/>
    <s v="United States"/>
    <s v="Los Angeles"/>
    <x v="1"/>
    <n v="90049"/>
    <s v="West"/>
    <s v="TEC-AC-10001284"/>
    <x v="2"/>
    <s v="Accessories"/>
    <s v="Enermax Briskie RF Wireless Keyboard and Mouse Combo"/>
    <n v="62.31"/>
  </r>
  <r>
    <n v="4712"/>
    <s v="CA-2015-112403"/>
    <x v="24"/>
    <x v="691"/>
    <d v="2015-03-31T00:00:00"/>
    <s v="Same Day"/>
    <s v="JO-15280"/>
    <s v="Jas O'Carroll"/>
    <s v="Consumer"/>
    <s v="United States"/>
    <s v="Philadelphia"/>
    <x v="9"/>
    <n v="19120"/>
    <s v="East"/>
    <s v="OFF-BI-10003529"/>
    <x v="1"/>
    <s v="Binders"/>
    <s v="Avery Round Ring Poly Binders"/>
    <n v="0.85199999999999998"/>
  </r>
  <r>
    <n v="4713"/>
    <s v="CA-2015-108273"/>
    <x v="33"/>
    <x v="757"/>
    <d v="2015-12-21T00:00:00"/>
    <s v="Standard Class"/>
    <s v="EJ-13720"/>
    <s v="Ed Jacobs"/>
    <s v="Consumer"/>
    <s v="United States"/>
    <s v="Huntsville"/>
    <x v="5"/>
    <n v="77340"/>
    <s v="Central"/>
    <s v="OFF-PA-10000029"/>
    <x v="1"/>
    <s v="Paper"/>
    <s v="Xerox 224"/>
    <n v="36.287999999999997"/>
  </r>
  <r>
    <n v="4714"/>
    <s v="CA-2015-108273"/>
    <x v="33"/>
    <x v="757"/>
    <d v="2015-12-21T00:00:00"/>
    <s v="Standard Class"/>
    <s v="EJ-13720"/>
    <s v="Ed Jacobs"/>
    <s v="Consumer"/>
    <s v="United States"/>
    <s v="Huntsville"/>
    <x v="5"/>
    <n v="77340"/>
    <s v="Central"/>
    <s v="FUR-FU-10002116"/>
    <x v="0"/>
    <s v="Furnishings"/>
    <s v="Tenex Carpeted, Granite-Look or Clear Contemporary Contour Shape Chair Mats"/>
    <n v="56.567999999999998"/>
  </r>
  <r>
    <n v="4715"/>
    <s v="CA-2018-121643"/>
    <x v="7"/>
    <x v="796"/>
    <d v="2018-05-20T00:00:00"/>
    <s v="First Class"/>
    <s v="AB-10105"/>
    <s v="Adrian Barton"/>
    <s v="Consumer"/>
    <s v="United States"/>
    <s v="Portland"/>
    <x v="21"/>
    <n v="97206"/>
    <s v="West"/>
    <s v="TEC-PH-10002200"/>
    <x v="2"/>
    <s v="Phones"/>
    <s v="Aastra 6757i CT Wireless VoIP phone"/>
    <n v="344.70400000000001"/>
  </r>
  <r>
    <n v="4716"/>
    <s v="US-2016-122910"/>
    <x v="7"/>
    <x v="793"/>
    <d v="2016-05-16T00:00:00"/>
    <s v="Standard Class"/>
    <s v="LT-16765"/>
    <s v="Larry Tron"/>
    <s v="Consumer"/>
    <s v="United States"/>
    <s v="Louisville"/>
    <x v="22"/>
    <n v="80027"/>
    <s v="West"/>
    <s v="TEC-PH-10000441"/>
    <x v="2"/>
    <s v="Phones"/>
    <s v="VTech DS6151"/>
    <n v="201.584"/>
  </r>
  <r>
    <n v="4717"/>
    <s v="CA-2018-143126"/>
    <x v="4"/>
    <x v="734"/>
    <d v="2018-12-07T00:00:00"/>
    <s v="Second Class"/>
    <s v="CM-12655"/>
    <s v="Corinna Mitchell"/>
    <s v="Home Office"/>
    <s v="United States"/>
    <s v="Seattle"/>
    <x v="4"/>
    <n v="98115"/>
    <s v="West"/>
    <s v="FUR-TA-10002958"/>
    <x v="0"/>
    <s v="Tables"/>
    <s v="Bevis Oval Conference Table, Walnut"/>
    <n v="521.96"/>
  </r>
  <r>
    <n v="4718"/>
    <s v="CA-2016-129042"/>
    <x v="33"/>
    <x v="295"/>
    <d v="2016-12-17T00:00:00"/>
    <s v="Standard Class"/>
    <s v="EM-13960"/>
    <s v="Eric Murdock"/>
    <s v="Consumer"/>
    <s v="United States"/>
    <s v="Baltimore"/>
    <x v="39"/>
    <n v="21215"/>
    <s v="East"/>
    <s v="OFF-AR-10001662"/>
    <x v="1"/>
    <s v="Art"/>
    <s v="Rogers Handheld Barrel Pencil Sharpener"/>
    <n v="8.2200000000000006"/>
  </r>
  <r>
    <n v="4719"/>
    <s v="CA-2016-109736"/>
    <x v="2"/>
    <x v="998"/>
    <d v="2016-10-11T00:00:00"/>
    <s v="First Class"/>
    <s v="DJ-13420"/>
    <s v="Denny Joy"/>
    <s v="Corporate"/>
    <s v="United States"/>
    <s v="San Francisco"/>
    <x v="1"/>
    <n v="94109"/>
    <s v="West"/>
    <s v="OFF-PA-10004101"/>
    <x v="1"/>
    <s v="Paper"/>
    <s v="Xerox 1894"/>
    <n v="45.36"/>
  </r>
  <r>
    <n v="4720"/>
    <s v="CA-2016-142601"/>
    <x v="18"/>
    <x v="24"/>
    <d v="2016-04-20T00:00:00"/>
    <s v="Second Class"/>
    <s v="DE-13255"/>
    <s v="Deanra Eno"/>
    <s v="Home Office"/>
    <s v="United States"/>
    <s v="Los Angeles"/>
    <x v="1"/>
    <n v="90004"/>
    <s v="West"/>
    <s v="OFF-ST-10002756"/>
    <x v="1"/>
    <s v="Storage"/>
    <s v="Tennsco Stur-D-Stor Boltless Shelving, 5 Shelves, 24&quot; Deep, Sand"/>
    <n v="947.17"/>
  </r>
  <r>
    <n v="4721"/>
    <s v="CA-2016-142601"/>
    <x v="18"/>
    <x v="24"/>
    <d v="2016-04-20T00:00:00"/>
    <s v="Second Class"/>
    <s v="DE-13255"/>
    <s v="Deanra Eno"/>
    <s v="Home Office"/>
    <s v="United States"/>
    <s v="Los Angeles"/>
    <x v="1"/>
    <n v="90004"/>
    <s v="West"/>
    <s v="OFF-PA-10000483"/>
    <x v="1"/>
    <s v="Paper"/>
    <s v="Xerox 19"/>
    <n v="61.96"/>
  </r>
  <r>
    <n v="4722"/>
    <s v="CA-2015-106229"/>
    <x v="1"/>
    <x v="159"/>
    <d v="2015-06-11T00:00:00"/>
    <s v="Second Class"/>
    <s v="NR-18550"/>
    <s v="Nick Radford"/>
    <s v="Consumer"/>
    <s v="United States"/>
    <s v="Aurora"/>
    <x v="10"/>
    <n v="60505"/>
    <s v="Central"/>
    <s v="FUR-TA-10002041"/>
    <x v="0"/>
    <s v="Tables"/>
    <s v="Bevis Round Conference Table Top, X-Base"/>
    <n v="268.935"/>
  </r>
  <r>
    <n v="4723"/>
    <s v="US-2018-135230"/>
    <x v="8"/>
    <x v="853"/>
    <d v="2018-09-07T00:00:00"/>
    <s v="Standard Class"/>
    <s v="CK-12325"/>
    <s v="Christine Kargatis"/>
    <s v="Home Office"/>
    <s v="United States"/>
    <s v="Seattle"/>
    <x v="4"/>
    <n v="98103"/>
    <s v="West"/>
    <s v="OFF-AR-10001166"/>
    <x v="1"/>
    <s v="Art"/>
    <s v="Staples in misc. colors"/>
    <n v="7.58"/>
  </r>
  <r>
    <n v="4724"/>
    <s v="CA-2017-159653"/>
    <x v="49"/>
    <x v="730"/>
    <d v="2017-05-22T00:00:00"/>
    <s v="Same Day"/>
    <s v="JF-15490"/>
    <s v="Jeremy Farry"/>
    <s v="Consumer"/>
    <s v="United States"/>
    <s v="Athens"/>
    <x v="32"/>
    <n v="30605"/>
    <s v="South"/>
    <s v="OFF-LA-10004345"/>
    <x v="1"/>
    <s v="Labels"/>
    <s v="Avery 493"/>
    <n v="14.73"/>
  </r>
  <r>
    <n v="4725"/>
    <s v="CA-2017-131968"/>
    <x v="0"/>
    <x v="583"/>
    <d v="2017-11-15T00:00:00"/>
    <s v="Standard Class"/>
    <s v="LB-16795"/>
    <s v="Laurel Beltran"/>
    <s v="Home Office"/>
    <s v="United States"/>
    <s v="Apopka"/>
    <x v="2"/>
    <n v="32712"/>
    <s v="South"/>
    <s v="OFF-BI-10002852"/>
    <x v="1"/>
    <s v="Binders"/>
    <s v="Ibico Standard Transparent Covers"/>
    <n v="9.8879999999999999"/>
  </r>
  <r>
    <n v="4726"/>
    <s v="CA-2017-131968"/>
    <x v="0"/>
    <x v="583"/>
    <d v="2017-11-15T00:00:00"/>
    <s v="Standard Class"/>
    <s v="LB-16795"/>
    <s v="Laurel Beltran"/>
    <s v="Home Office"/>
    <s v="United States"/>
    <s v="Apopka"/>
    <x v="2"/>
    <n v="32712"/>
    <s v="South"/>
    <s v="OFF-AP-10001058"/>
    <x v="1"/>
    <s v="Appliances"/>
    <s v="Sanyo 2.5 Cubic Foot Mid-Size Office Refrigerators"/>
    <n v="671.54399999999998"/>
  </r>
  <r>
    <n v="4727"/>
    <s v="CA-2015-119151"/>
    <x v="5"/>
    <x v="641"/>
    <d v="2015-11-29T00:00:00"/>
    <s v="Second Class"/>
    <s v="MP-18175"/>
    <s v="Mike Pelletier"/>
    <s v="Home Office"/>
    <s v="United States"/>
    <s v="New York City"/>
    <x v="15"/>
    <n v="10009"/>
    <s v="East"/>
    <s v="OFF-ST-10003470"/>
    <x v="1"/>
    <s v="Storage"/>
    <s v="Tennsco Snap-Together Open Shelving Units, Starter Sets and Add-On Units"/>
    <n v="1117.92"/>
  </r>
  <r>
    <n v="4728"/>
    <s v="CA-2015-119151"/>
    <x v="5"/>
    <x v="641"/>
    <d v="2015-11-29T00:00:00"/>
    <s v="Second Class"/>
    <s v="MP-18175"/>
    <s v="Mike Pelletier"/>
    <s v="Home Office"/>
    <s v="United States"/>
    <s v="New York City"/>
    <x v="15"/>
    <n v="10009"/>
    <s v="East"/>
    <s v="FUR-BO-10003159"/>
    <x v="0"/>
    <s v="Bookcases"/>
    <s v="Sauder Camden County Collection Libraries, Planked Cherry Finish"/>
    <n v="275.952"/>
  </r>
  <r>
    <n v="4729"/>
    <s v="CA-2015-123323"/>
    <x v="0"/>
    <x v="845"/>
    <d v="2015-11-12T00:00:00"/>
    <s v="Standard Class"/>
    <s v="LH-16900"/>
    <s v="Lena Hernandez"/>
    <s v="Consumer"/>
    <s v="United States"/>
    <s v="San Francisco"/>
    <x v="1"/>
    <n v="94110"/>
    <s v="West"/>
    <s v="OFF-BI-10003684"/>
    <x v="1"/>
    <s v="Binders"/>
    <s v="Wilson Jones Legal Size Ring Binders"/>
    <n v="123.14400000000001"/>
  </r>
  <r>
    <n v="4730"/>
    <s v="CA-2017-124681"/>
    <x v="9"/>
    <x v="427"/>
    <d v="2017-07-23T00:00:00"/>
    <s v="Second Class"/>
    <s v="SV-20935"/>
    <s v="Susan Vittorini"/>
    <s v="Consumer"/>
    <s v="United States"/>
    <s v="Dallas"/>
    <x v="5"/>
    <n v="75217"/>
    <s v="Central"/>
    <s v="TEC-AC-10000487"/>
    <x v="2"/>
    <s v="Accessories"/>
    <s v="SanDisk Cruzer 4 GB USB Flash Drive"/>
    <n v="15.576000000000001"/>
  </r>
  <r>
    <n v="4731"/>
    <s v="US-2016-103996"/>
    <x v="24"/>
    <x v="368"/>
    <d v="2016-03-31T00:00:00"/>
    <s v="Second Class"/>
    <s v="RB-19435"/>
    <s v="Richard Bierner"/>
    <s v="Consumer"/>
    <s v="United States"/>
    <s v="San Diego"/>
    <x v="1"/>
    <n v="92105"/>
    <s v="West"/>
    <s v="OFF-PA-10001736"/>
    <x v="1"/>
    <s v="Paper"/>
    <s v="Xerox 1880"/>
    <n v="212.64"/>
  </r>
  <r>
    <n v="4732"/>
    <s v="US-2016-103996"/>
    <x v="24"/>
    <x v="368"/>
    <d v="2016-03-31T00:00:00"/>
    <s v="Second Class"/>
    <s v="RB-19435"/>
    <s v="Richard Bierner"/>
    <s v="Consumer"/>
    <s v="United States"/>
    <s v="San Diego"/>
    <x v="1"/>
    <n v="92105"/>
    <s v="West"/>
    <s v="OFF-PA-10001609"/>
    <x v="1"/>
    <s v="Paper"/>
    <s v="Tops Wirebound Message Log Books"/>
    <n v="9.8699999999999992"/>
  </r>
  <r>
    <n v="4733"/>
    <s v="US-2016-103996"/>
    <x v="24"/>
    <x v="368"/>
    <d v="2016-03-31T00:00:00"/>
    <s v="Second Class"/>
    <s v="RB-19435"/>
    <s v="Richard Bierner"/>
    <s v="Consumer"/>
    <s v="United States"/>
    <s v="San Diego"/>
    <x v="1"/>
    <n v="92105"/>
    <s v="West"/>
    <s v="TEC-AC-10003116"/>
    <x v="2"/>
    <s v="Accessories"/>
    <s v="Memorex Froggy Flash Drive 8 GB"/>
    <n v="53.25"/>
  </r>
  <r>
    <n v="4734"/>
    <s v="US-2016-103996"/>
    <x v="24"/>
    <x v="368"/>
    <d v="2016-03-31T00:00:00"/>
    <s v="Second Class"/>
    <s v="RB-19435"/>
    <s v="Richard Bierner"/>
    <s v="Consumer"/>
    <s v="United States"/>
    <s v="San Diego"/>
    <x v="1"/>
    <n v="92105"/>
    <s v="West"/>
    <s v="FUR-FU-10004586"/>
    <x v="0"/>
    <s v="Furnishings"/>
    <s v="G.E. Longer-Life Indoor Recessed Floodlight Bulbs"/>
    <n v="19.920000000000002"/>
  </r>
  <r>
    <n v="4735"/>
    <s v="CA-2017-120530"/>
    <x v="24"/>
    <x v="281"/>
    <d v="2017-04-12T00:00:00"/>
    <s v="Standard Class"/>
    <s v="Dl-13600"/>
    <s v="Dorris liebe"/>
    <s v="Corporate"/>
    <s v="United States"/>
    <s v="New York City"/>
    <x v="15"/>
    <n v="10035"/>
    <s v="East"/>
    <s v="FUR-CH-10000454"/>
    <x v="0"/>
    <s v="Chairs"/>
    <s v="Hon Deluxe Fabric Upholstered Stacking Chairs, Rounded Back"/>
    <n v="658.74599999999998"/>
  </r>
  <r>
    <n v="4736"/>
    <s v="CA-2016-155054"/>
    <x v="17"/>
    <x v="385"/>
    <d v="2016-06-19T00:00:00"/>
    <s v="Standard Class"/>
    <s v="PS-19045"/>
    <s v="Penelope Sewall"/>
    <s v="Home Office"/>
    <s v="United States"/>
    <s v="Lewiston"/>
    <x v="43"/>
    <n v="4240"/>
    <s v="East"/>
    <s v="OFF-BI-10004970"/>
    <x v="1"/>
    <s v="Binders"/>
    <s v="ACCOHIDE 3-Ring Binder, Blue, 1&quot;"/>
    <n v="8.26"/>
  </r>
  <r>
    <n v="4737"/>
    <s v="CA-2016-155054"/>
    <x v="17"/>
    <x v="385"/>
    <d v="2016-06-19T00:00:00"/>
    <s v="Standard Class"/>
    <s v="PS-19045"/>
    <s v="Penelope Sewall"/>
    <s v="Home Office"/>
    <s v="United States"/>
    <s v="Lewiston"/>
    <x v="43"/>
    <n v="4240"/>
    <s v="East"/>
    <s v="OFF-BI-10002824"/>
    <x v="1"/>
    <s v="Binders"/>
    <s v="Recycled Easel Ring Binders"/>
    <n v="29.84"/>
  </r>
  <r>
    <n v="4738"/>
    <s v="CA-2016-155054"/>
    <x v="17"/>
    <x v="385"/>
    <d v="2016-06-19T00:00:00"/>
    <s v="Standard Class"/>
    <s v="PS-19045"/>
    <s v="Penelope Sewall"/>
    <s v="Home Office"/>
    <s v="United States"/>
    <s v="Lewiston"/>
    <x v="43"/>
    <n v="4240"/>
    <s v="East"/>
    <s v="TEC-AC-10003657"/>
    <x v="2"/>
    <s v="Accessories"/>
    <s v="Lenovo 17-Key USB Numeric Keypad"/>
    <n v="67.98"/>
  </r>
  <r>
    <n v="4739"/>
    <s v="CA-2016-105725"/>
    <x v="51"/>
    <x v="954"/>
    <d v="2016-02-24T00:00:00"/>
    <s v="Standard Class"/>
    <s v="GT-14755"/>
    <s v="Guy Thornton"/>
    <s v="Consumer"/>
    <s v="United States"/>
    <s v="Long Beach"/>
    <x v="1"/>
    <n v="90805"/>
    <s v="West"/>
    <s v="OFF-LA-10003510"/>
    <x v="1"/>
    <s v="Labels"/>
    <s v="Avery 4027 File Folder Labels for Dot Matrix Printers, 5000 Labels per Box, White"/>
    <n v="61.06"/>
  </r>
  <r>
    <n v="4740"/>
    <s v="CA-2016-105725"/>
    <x v="51"/>
    <x v="954"/>
    <d v="2016-02-24T00:00:00"/>
    <s v="Standard Class"/>
    <s v="GT-14755"/>
    <s v="Guy Thornton"/>
    <s v="Consumer"/>
    <s v="United States"/>
    <s v="Long Beach"/>
    <x v="1"/>
    <n v="90805"/>
    <s v="West"/>
    <s v="FUR-TA-10001676"/>
    <x v="0"/>
    <s v="Tables"/>
    <s v="Hon 61000 Series Interactive Training Tables"/>
    <n v="35.543999999999997"/>
  </r>
  <r>
    <n v="4741"/>
    <s v="CA-2018-164364"/>
    <x v="6"/>
    <x v="105"/>
    <d v="2018-11-16T00:00:00"/>
    <s v="Standard Class"/>
    <s v="CS-12355"/>
    <s v="Christine Sundaresam"/>
    <s v="Consumer"/>
    <s v="United States"/>
    <s v="Seattle"/>
    <x v="4"/>
    <n v="98115"/>
    <s v="West"/>
    <s v="OFF-LA-10004853"/>
    <x v="1"/>
    <s v="Labels"/>
    <s v="Avery 483"/>
    <n v="9.9600000000000009"/>
  </r>
  <r>
    <n v="4742"/>
    <s v="CA-2018-164364"/>
    <x v="6"/>
    <x v="105"/>
    <d v="2018-11-16T00:00:00"/>
    <s v="Standard Class"/>
    <s v="CS-12355"/>
    <s v="Christine Sundaresam"/>
    <s v="Consumer"/>
    <s v="United States"/>
    <s v="Seattle"/>
    <x v="4"/>
    <n v="98115"/>
    <s v="West"/>
    <s v="OFF-AR-10000315"/>
    <x v="1"/>
    <s v="Art"/>
    <s v="Dixon Ticonderoga Maple Cedar Pencil, #2"/>
    <n v="9.2100000000000009"/>
  </r>
  <r>
    <n v="4743"/>
    <s v="CA-2018-164364"/>
    <x v="6"/>
    <x v="105"/>
    <d v="2018-11-16T00:00:00"/>
    <s v="Standard Class"/>
    <s v="CS-12355"/>
    <s v="Christine Sundaresam"/>
    <s v="Consumer"/>
    <s v="United States"/>
    <s v="Seattle"/>
    <x v="4"/>
    <n v="98115"/>
    <s v="West"/>
    <s v="OFF-SU-10000381"/>
    <x v="1"/>
    <s v="Supplies"/>
    <s v="Acme Forged Steel Scissors with Black Enamel Handles"/>
    <n v="27.93"/>
  </r>
  <r>
    <n v="4744"/>
    <s v="CA-2018-168123"/>
    <x v="15"/>
    <x v="916"/>
    <d v="2018-03-05T00:00:00"/>
    <s v="Same Day"/>
    <s v="JD-16060"/>
    <s v="Julia Dunbar"/>
    <s v="Consumer"/>
    <s v="United States"/>
    <s v="Rochester"/>
    <x v="11"/>
    <n v="55901"/>
    <s v="Central"/>
    <s v="OFF-FA-10002763"/>
    <x v="1"/>
    <s v="Fasteners"/>
    <s v="Advantus Map Pennant Flags and Round Head Tacks"/>
    <n v="7.9"/>
  </r>
  <r>
    <n v="4745"/>
    <s v="CA-2018-168123"/>
    <x v="15"/>
    <x v="916"/>
    <d v="2018-03-05T00:00:00"/>
    <s v="Same Day"/>
    <s v="JD-16060"/>
    <s v="Julia Dunbar"/>
    <s v="Consumer"/>
    <s v="United States"/>
    <s v="Rochester"/>
    <x v="11"/>
    <n v="55901"/>
    <s v="Central"/>
    <s v="OFF-ST-10000877"/>
    <x v="1"/>
    <s v="Storage"/>
    <s v="Recycled Steel Personal File for Standard File Folders"/>
    <n v="221.16"/>
  </r>
  <r>
    <n v="4746"/>
    <s v="CA-2018-168123"/>
    <x v="15"/>
    <x v="916"/>
    <d v="2018-03-05T00:00:00"/>
    <s v="Same Day"/>
    <s v="JD-16060"/>
    <s v="Julia Dunbar"/>
    <s v="Consumer"/>
    <s v="United States"/>
    <s v="Rochester"/>
    <x v="11"/>
    <n v="55901"/>
    <s v="Central"/>
    <s v="OFF-BI-10001071"/>
    <x v="1"/>
    <s v="Binders"/>
    <s v="GBC ProClick Punch Binding System"/>
    <n v="127.96"/>
  </r>
  <r>
    <n v="4747"/>
    <s v="CA-2018-168123"/>
    <x v="15"/>
    <x v="916"/>
    <d v="2018-03-05T00:00:00"/>
    <s v="Same Day"/>
    <s v="JD-16060"/>
    <s v="Julia Dunbar"/>
    <s v="Consumer"/>
    <s v="United States"/>
    <s v="Rochester"/>
    <x v="11"/>
    <n v="55901"/>
    <s v="Central"/>
    <s v="OFF-BI-10001097"/>
    <x v="1"/>
    <s v="Binders"/>
    <s v="Avery Hole Reinforcements"/>
    <n v="18.690000000000001"/>
  </r>
  <r>
    <n v="4748"/>
    <s v="CA-2017-120005"/>
    <x v="52"/>
    <x v="840"/>
    <d v="2017-03-03T00:00:00"/>
    <s v="Same Day"/>
    <s v="TS-21160"/>
    <s v="Theresa Swint"/>
    <s v="Corporate"/>
    <s v="United States"/>
    <s v="San Francisco"/>
    <x v="1"/>
    <n v="94110"/>
    <s v="West"/>
    <s v="OFF-SU-10004782"/>
    <x v="1"/>
    <s v="Supplies"/>
    <s v="Elite 5&quot; Scissors"/>
    <n v="25.35"/>
  </r>
  <r>
    <n v="4749"/>
    <s v="CA-2017-120005"/>
    <x v="52"/>
    <x v="840"/>
    <d v="2017-03-03T00:00:00"/>
    <s v="Same Day"/>
    <s v="TS-21160"/>
    <s v="Theresa Swint"/>
    <s v="Corporate"/>
    <s v="United States"/>
    <s v="San Francisco"/>
    <x v="1"/>
    <n v="94110"/>
    <s v="West"/>
    <s v="FUR-FU-10000672"/>
    <x v="0"/>
    <s v="Furnishings"/>
    <s v="Executive Impressions 10&quot; Spectator Wall Clock"/>
    <n v="35.28"/>
  </r>
  <r>
    <n v="4750"/>
    <s v="CA-2017-123526"/>
    <x v="27"/>
    <x v="435"/>
    <d v="2017-12-25T00:00:00"/>
    <s v="First Class"/>
    <s v="BV-11245"/>
    <s v="Benjamin Venier"/>
    <s v="Corporate"/>
    <s v="United States"/>
    <s v="Seattle"/>
    <x v="4"/>
    <n v="98103"/>
    <s v="West"/>
    <s v="OFF-PA-10002986"/>
    <x v="1"/>
    <s v="Paper"/>
    <s v="Xerox 1898"/>
    <n v="33.4"/>
  </r>
  <r>
    <n v="4751"/>
    <s v="CA-2017-127649"/>
    <x v="10"/>
    <x v="877"/>
    <d v="2017-10-09T00:00:00"/>
    <s v="First Class"/>
    <s v="DL-13495"/>
    <s v="Dionis Lloyd"/>
    <s v="Corporate"/>
    <s v="United States"/>
    <s v="Spokane"/>
    <x v="4"/>
    <n v="99207"/>
    <s v="West"/>
    <s v="TEC-MA-10001972"/>
    <x v="2"/>
    <s v="Machines"/>
    <s v="Okidata C331dn Printer"/>
    <n v="837.6"/>
  </r>
  <r>
    <n v="4752"/>
    <s v="CA-2017-159989"/>
    <x v="4"/>
    <x v="10"/>
    <d v="2017-12-13T00:00:00"/>
    <s v="Standard Class"/>
    <s v="EB-13870"/>
    <s v="Emily Burns"/>
    <s v="Consumer"/>
    <s v="United States"/>
    <s v="Franklin"/>
    <x v="18"/>
    <n v="37064"/>
    <s v="South"/>
    <s v="TEC-PH-10000169"/>
    <x v="2"/>
    <s v="Phones"/>
    <s v="ARKON Windshield Dashboard Air Vent Car Mount Holder"/>
    <n v="40.68"/>
  </r>
  <r>
    <n v="4753"/>
    <s v="CA-2018-103499"/>
    <x v="26"/>
    <x v="225"/>
    <d v="2018-11-24T00:00:00"/>
    <s v="Standard Class"/>
    <s v="ES-14020"/>
    <s v="Erica Smith"/>
    <s v="Consumer"/>
    <s v="United States"/>
    <s v="Jackson"/>
    <x v="18"/>
    <n v="38301"/>
    <s v="South"/>
    <s v="FUR-CH-10001482"/>
    <x v="0"/>
    <s v="Chairs"/>
    <s v="Office Star - Mesh Screen back chair with Vinyl seat"/>
    <n v="209.56800000000001"/>
  </r>
  <r>
    <n v="4754"/>
    <s v="US-2016-167220"/>
    <x v="33"/>
    <x v="295"/>
    <d v="2016-12-16T00:00:00"/>
    <s v="Standard Class"/>
    <s v="JB-15925"/>
    <s v="Joni Blumstein"/>
    <s v="Consumer"/>
    <s v="United States"/>
    <s v="Austin"/>
    <x v="5"/>
    <n v="78745"/>
    <s v="Central"/>
    <s v="TEC-AC-10002018"/>
    <x v="2"/>
    <s v="Accessories"/>
    <s v="AmazonBasics 3-Button USB Wired Mouse"/>
    <n v="22.367999999999999"/>
  </r>
  <r>
    <n v="4755"/>
    <s v="CA-2018-126354"/>
    <x v="31"/>
    <x v="447"/>
    <d v="2018-02-08T00:00:00"/>
    <s v="Standard Class"/>
    <s v="SC-20380"/>
    <s v="Shahid Collister"/>
    <s v="Consumer"/>
    <s v="United States"/>
    <s v="Pembroke Pines"/>
    <x v="2"/>
    <n v="33024"/>
    <s v="South"/>
    <s v="OFF-BI-10000301"/>
    <x v="1"/>
    <s v="Binders"/>
    <s v="GBC Instant Report Kit"/>
    <n v="3.8820000000000001"/>
  </r>
  <r>
    <n v="4756"/>
    <s v="CA-2018-126354"/>
    <x v="31"/>
    <x v="447"/>
    <d v="2018-02-08T00:00:00"/>
    <s v="Standard Class"/>
    <s v="SC-20380"/>
    <s v="Shahid Collister"/>
    <s v="Consumer"/>
    <s v="United States"/>
    <s v="Pembroke Pines"/>
    <x v="2"/>
    <n v="33024"/>
    <s v="South"/>
    <s v="OFF-PA-10004381"/>
    <x v="1"/>
    <s v="Paper"/>
    <s v="14-7/8 x 11 Blue Bar Computer Printout Paper"/>
    <n v="115.29600000000001"/>
  </r>
  <r>
    <n v="4757"/>
    <s v="CA-2018-169817"/>
    <x v="12"/>
    <x v="296"/>
    <d v="2018-09-25T00:00:00"/>
    <s v="Standard Class"/>
    <s v="EB-13870"/>
    <s v="Emily Burns"/>
    <s v="Consumer"/>
    <s v="United States"/>
    <s v="Philadelphia"/>
    <x v="9"/>
    <n v="19143"/>
    <s v="East"/>
    <s v="OFF-BI-10004141"/>
    <x v="1"/>
    <s v="Binders"/>
    <s v="Insertable Tab Indexes For Data Binders"/>
    <n v="1.9079999999999999"/>
  </r>
  <r>
    <n v="4758"/>
    <s v="US-2018-144582"/>
    <x v="20"/>
    <x v="504"/>
    <d v="2018-05-05T00:00:00"/>
    <s v="Standard Class"/>
    <s v="TC-21475"/>
    <s v="Tony Chapman"/>
    <s v="Home Office"/>
    <s v="United States"/>
    <s v="Danville"/>
    <x v="10"/>
    <n v="61832"/>
    <s v="Central"/>
    <s v="OFF-BI-10001575"/>
    <x v="1"/>
    <s v="Binders"/>
    <s v="GBC Linen Binding Covers"/>
    <n v="43.372"/>
  </r>
  <r>
    <n v="4759"/>
    <s v="CA-2015-121573"/>
    <x v="0"/>
    <x v="935"/>
    <d v="2015-11-07T00:00:00"/>
    <s v="Standard Class"/>
    <s v="SG-20605"/>
    <s v="Speros Goranitis"/>
    <s v="Consumer"/>
    <s v="United States"/>
    <s v="New York City"/>
    <x v="15"/>
    <n v="10009"/>
    <s v="East"/>
    <s v="TEC-PH-10000984"/>
    <x v="2"/>
    <s v="Phones"/>
    <s v="Panasonic KX-TG9471B"/>
    <n v="783.96"/>
  </r>
  <r>
    <n v="4760"/>
    <s v="CA-2015-121573"/>
    <x v="0"/>
    <x v="935"/>
    <d v="2015-11-07T00:00:00"/>
    <s v="Standard Class"/>
    <s v="SG-20605"/>
    <s v="Speros Goranitis"/>
    <s v="Consumer"/>
    <s v="United States"/>
    <s v="New York City"/>
    <x v="15"/>
    <n v="10009"/>
    <s v="East"/>
    <s v="OFF-BI-10000666"/>
    <x v="1"/>
    <s v="Binders"/>
    <s v="Surelock Post Binders"/>
    <n v="48.896000000000001"/>
  </r>
  <r>
    <n v="4761"/>
    <s v="CA-2015-121573"/>
    <x v="0"/>
    <x v="935"/>
    <d v="2015-11-07T00:00:00"/>
    <s v="Standard Class"/>
    <s v="SG-20605"/>
    <s v="Speros Goranitis"/>
    <s v="Consumer"/>
    <s v="United States"/>
    <s v="New York City"/>
    <x v="15"/>
    <n v="10009"/>
    <s v="East"/>
    <s v="OFF-BI-10003712"/>
    <x v="1"/>
    <s v="Binders"/>
    <s v="Acco Pressboard Covers with Storage Hooks, 14 7/8&quot; x 11&quot;, Light Blue"/>
    <n v="7.8559999999999999"/>
  </r>
  <r>
    <n v="4762"/>
    <s v="CA-2017-117660"/>
    <x v="27"/>
    <x v="945"/>
    <d v="2018-01-04T00:00:00"/>
    <s v="Standard Class"/>
    <s v="BM-11785"/>
    <s v="Bryan Mills"/>
    <s v="Consumer"/>
    <s v="United States"/>
    <s v="Columbus"/>
    <x v="24"/>
    <n v="43229"/>
    <s v="East"/>
    <s v="OFF-LA-10003720"/>
    <x v="1"/>
    <s v="Labels"/>
    <s v="Avery 487"/>
    <n v="5.9039999999999999"/>
  </r>
  <r>
    <n v="4763"/>
    <s v="CA-2017-117660"/>
    <x v="27"/>
    <x v="945"/>
    <d v="2018-01-04T00:00:00"/>
    <s v="Standard Class"/>
    <s v="BM-11785"/>
    <s v="Bryan Mills"/>
    <s v="Consumer"/>
    <s v="United States"/>
    <s v="Columbus"/>
    <x v="24"/>
    <n v="43229"/>
    <s v="East"/>
    <s v="OFF-SU-10001664"/>
    <x v="1"/>
    <s v="Supplies"/>
    <s v="Acme Office Executive Series Stainless Steel Trimmers"/>
    <n v="13.712"/>
  </r>
  <r>
    <n v="4764"/>
    <s v="CA-2015-112851"/>
    <x v="12"/>
    <x v="328"/>
    <d v="2015-09-21T00:00:00"/>
    <s v="Standard Class"/>
    <s v="NR-18550"/>
    <s v="Nick Radford"/>
    <s v="Consumer"/>
    <s v="United States"/>
    <s v="Chula Vista"/>
    <x v="1"/>
    <n v="91911"/>
    <s v="West"/>
    <s v="OFF-EN-10001453"/>
    <x v="1"/>
    <s v="Envelopes"/>
    <s v="Tyvek Interoffice Envelopes, 9 1/2&quot; x 12 1/2&quot;, 100/Box"/>
    <n v="182.94"/>
  </r>
  <r>
    <n v="4765"/>
    <s v="CA-2018-123701"/>
    <x v="26"/>
    <x v="221"/>
    <d v="2018-11-27T00:00:00"/>
    <s v="First Class"/>
    <s v="PG-18820"/>
    <s v="Patrick Gardner"/>
    <s v="Consumer"/>
    <s v="United States"/>
    <s v="San Francisco"/>
    <x v="1"/>
    <n v="94110"/>
    <s v="West"/>
    <s v="OFF-AR-10001860"/>
    <x v="1"/>
    <s v="Art"/>
    <s v="BIC Liqua Brite Liner"/>
    <n v="27.76"/>
  </r>
  <r>
    <n v="4766"/>
    <s v="CA-2016-118227"/>
    <x v="20"/>
    <x v="999"/>
    <d v="2016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s v="Art"/>
    <s v="BOSTON Ranger #55 Pencil Sharpener, Black"/>
    <n v="25.99"/>
  </r>
  <r>
    <n v="4767"/>
    <s v="CA-2016-123155"/>
    <x v="34"/>
    <x v="1000"/>
    <d v="2016-03-12T00:00:00"/>
    <s v="First Class"/>
    <s v="NS-18640"/>
    <s v="Noel Staavos"/>
    <s v="Corporate"/>
    <s v="United States"/>
    <s v="San Antonio"/>
    <x v="5"/>
    <n v="78207"/>
    <s v="Central"/>
    <s v="TEC-AC-10002473"/>
    <x v="2"/>
    <s v="Accessories"/>
    <s v="Maxell 4.7GB DVD-R"/>
    <n v="113.52"/>
  </r>
  <r>
    <n v="4768"/>
    <s v="CA-2016-123155"/>
    <x v="34"/>
    <x v="1000"/>
    <d v="2016-03-12T00:00:00"/>
    <s v="First Class"/>
    <s v="NS-18640"/>
    <s v="Noel Staavos"/>
    <s v="Corporate"/>
    <s v="United States"/>
    <s v="San Antonio"/>
    <x v="5"/>
    <n v="78207"/>
    <s v="Central"/>
    <s v="TEC-PH-10001809"/>
    <x v="2"/>
    <s v="Phones"/>
    <s v="Panasonic KX T7736-B Digital phone"/>
    <n v="359.88"/>
  </r>
  <r>
    <n v="4769"/>
    <s v="CA-2018-158883"/>
    <x v="23"/>
    <x v="455"/>
    <d v="2018-06-03T00:00:00"/>
    <s v="Same Day"/>
    <s v="CS-11860"/>
    <s v="Cari Schnelling"/>
    <s v="Consumer"/>
    <s v="United States"/>
    <s v="Jacksonville"/>
    <x v="3"/>
    <n v="28540"/>
    <s v="South"/>
    <s v="OFF-PA-10004733"/>
    <x v="1"/>
    <s v="Paper"/>
    <s v="Things To Do Today Spiral Book"/>
    <n v="25.344000000000001"/>
  </r>
  <r>
    <n v="4770"/>
    <s v="US-2017-114888"/>
    <x v="12"/>
    <x v="251"/>
    <d v="2017-09-24T00:00:00"/>
    <s v="Second Class"/>
    <s v="CC-12430"/>
    <s v="Chuck Clark"/>
    <s v="Home Office"/>
    <s v="United States"/>
    <s v="San Francisco"/>
    <x v="1"/>
    <n v="94109"/>
    <s v="West"/>
    <s v="OFF-BI-10003355"/>
    <x v="1"/>
    <s v="Binders"/>
    <s v="Cardinal Holdit Business Card Pockets"/>
    <n v="11.952"/>
  </r>
  <r>
    <n v="4771"/>
    <s v="US-2017-114888"/>
    <x v="12"/>
    <x v="251"/>
    <d v="2017-09-24T00:00:00"/>
    <s v="Second Class"/>
    <s v="CC-12430"/>
    <s v="Chuck Clark"/>
    <s v="Home Office"/>
    <s v="United States"/>
    <s v="San Francisco"/>
    <x v="1"/>
    <n v="94109"/>
    <s v="West"/>
    <s v="OFF-SU-10001212"/>
    <x v="1"/>
    <s v="Supplies"/>
    <s v="Kleencut Forged Office Shears by Acme United Corporation"/>
    <n v="6.24"/>
  </r>
  <r>
    <n v="4772"/>
    <s v="US-2015-167262"/>
    <x v="28"/>
    <x v="656"/>
    <d v="2015-11-03T00:00:00"/>
    <s v="Second Class"/>
    <s v="AC-10450"/>
    <s v="Amy Cox"/>
    <s v="Consumer"/>
    <s v="United States"/>
    <s v="Avondale"/>
    <x v="16"/>
    <n v="85323"/>
    <s v="West"/>
    <s v="TEC-PH-10000486"/>
    <x v="2"/>
    <s v="Phones"/>
    <s v="Plantronics HL10 Handset Lifter"/>
    <n v="742.33600000000001"/>
  </r>
  <r>
    <n v="4773"/>
    <s v="CA-2018-119746"/>
    <x v="26"/>
    <x v="51"/>
    <d v="2018-11-27T00:00:00"/>
    <s v="Standard Class"/>
    <s v="CM-12385"/>
    <s v="Christopher Martinez"/>
    <s v="Consumer"/>
    <s v="United States"/>
    <s v="Chicago"/>
    <x v="10"/>
    <n v="60610"/>
    <s v="Central"/>
    <s v="FUR-FU-10004909"/>
    <x v="0"/>
    <s v="Furnishings"/>
    <s v="Contemporary Wood/Metal Frame"/>
    <n v="6.4640000000000004"/>
  </r>
  <r>
    <n v="4774"/>
    <s v="CA-2018-119746"/>
    <x v="26"/>
    <x v="51"/>
    <d v="2018-11-27T00:00:00"/>
    <s v="Standard Class"/>
    <s v="CM-12385"/>
    <s v="Christopher Martinez"/>
    <s v="Consumer"/>
    <s v="United States"/>
    <s v="Chicago"/>
    <x v="10"/>
    <n v="60610"/>
    <s v="Central"/>
    <s v="OFF-LA-10001613"/>
    <x v="1"/>
    <s v="Labels"/>
    <s v="Avery File Folder Labels"/>
    <n v="11.52"/>
  </r>
  <r>
    <n v="4775"/>
    <s v="CA-2018-119746"/>
    <x v="26"/>
    <x v="51"/>
    <d v="2018-11-27T00:00:00"/>
    <s v="Standard Class"/>
    <s v="CM-12385"/>
    <s v="Christopher Martinez"/>
    <s v="Consumer"/>
    <s v="United States"/>
    <s v="Chicago"/>
    <x v="10"/>
    <n v="60610"/>
    <s v="Central"/>
    <s v="TEC-PH-10004447"/>
    <x v="2"/>
    <s v="Phones"/>
    <s v="Toshiba IPT2010-SD IPÂ Telephone"/>
    <n v="222.38399999999999"/>
  </r>
  <r>
    <n v="4776"/>
    <s v="CA-2018-108091"/>
    <x v="6"/>
    <x v="673"/>
    <d v="2018-11-21T00:00:00"/>
    <s v="Standard Class"/>
    <s v="EK-13795"/>
    <s v="Eileen Kiefer"/>
    <s v="Home Office"/>
    <s v="United States"/>
    <s v="Escondido"/>
    <x v="1"/>
    <n v="92025"/>
    <s v="West"/>
    <s v="OFF-AR-10000255"/>
    <x v="1"/>
    <s v="Art"/>
    <s v="Newell 328"/>
    <n v="23.36"/>
  </r>
  <r>
    <n v="4777"/>
    <s v="CA-2017-101630"/>
    <x v="51"/>
    <x v="317"/>
    <d v="2017-02-23T00:00:00"/>
    <s v="Second Class"/>
    <s v="CK-12760"/>
    <s v="Cyma Kinney"/>
    <s v="Corporate"/>
    <s v="United States"/>
    <s v="Long Beach"/>
    <x v="15"/>
    <n v="11561"/>
    <s v="East"/>
    <s v="OFF-LA-10004425"/>
    <x v="1"/>
    <s v="Labels"/>
    <s v="Staple-on labels"/>
    <n v="8.67"/>
  </r>
  <r>
    <n v="4778"/>
    <s v="CA-2017-101630"/>
    <x v="51"/>
    <x v="317"/>
    <d v="2017-02-23T00:00:00"/>
    <s v="Second Class"/>
    <s v="CK-12760"/>
    <s v="Cyma Kinney"/>
    <s v="Corporate"/>
    <s v="United States"/>
    <s v="Long Beach"/>
    <x v="15"/>
    <n v="11561"/>
    <s v="East"/>
    <s v="OFF-SU-10001664"/>
    <x v="1"/>
    <s v="Supplies"/>
    <s v="Acme Office Executive Series Stainless Steel Trimmers"/>
    <n v="25.71"/>
  </r>
  <r>
    <n v="4779"/>
    <s v="CA-2018-132346"/>
    <x v="0"/>
    <x v="659"/>
    <d v="2018-11-11T00:00:00"/>
    <s v="Standard Class"/>
    <s v="PK-19075"/>
    <s v="Pete Kriz"/>
    <s v="Consumer"/>
    <s v="United States"/>
    <s v="Newark"/>
    <x v="13"/>
    <n v="19711"/>
    <s v="East"/>
    <s v="OFF-AP-10000696"/>
    <x v="1"/>
    <s v="Appliances"/>
    <s v="Holmes Odor Grabber"/>
    <n v="100.94"/>
  </r>
  <r>
    <n v="4780"/>
    <s v="CA-2015-150301"/>
    <x v="45"/>
    <x v="1001"/>
    <d v="2015-07-10T00:00:00"/>
    <s v="First Class"/>
    <s v="MH-18025"/>
    <s v="Michelle Huthwaite"/>
    <s v="Consumer"/>
    <s v="United States"/>
    <s v="Buffalo"/>
    <x v="15"/>
    <n v="14215"/>
    <s v="East"/>
    <s v="FUR-CH-10002647"/>
    <x v="0"/>
    <s v="Chairs"/>
    <s v="Situations Contoured Folding Chairs, 4/Set"/>
    <n v="63.881999999999998"/>
  </r>
  <r>
    <n v="4781"/>
    <s v="CA-2015-159310"/>
    <x v="0"/>
    <x v="845"/>
    <d v="2015-11-12T00:00:00"/>
    <s v="Standard Class"/>
    <s v="SC-20725"/>
    <s v="Steven Cartwright"/>
    <s v="Consumer"/>
    <s v="United States"/>
    <s v="Houston"/>
    <x v="5"/>
    <n v="77070"/>
    <s v="Central"/>
    <s v="FUR-CH-10002758"/>
    <x v="0"/>
    <s v="Chairs"/>
    <s v="Hon Deluxe Fabric Upholstered Stacking Chairs, Squared Back"/>
    <n v="683.14400000000001"/>
  </r>
  <r>
    <n v="4782"/>
    <s v="CA-2015-159310"/>
    <x v="0"/>
    <x v="845"/>
    <d v="2015-11-12T00:00:00"/>
    <s v="Standard Class"/>
    <s v="SC-20725"/>
    <s v="Steven Cartwright"/>
    <s v="Consumer"/>
    <s v="United States"/>
    <s v="Houston"/>
    <x v="5"/>
    <n v="77070"/>
    <s v="Central"/>
    <s v="OFF-BI-10000201"/>
    <x v="1"/>
    <s v="Binders"/>
    <s v="Avery Triangle Shaped Sheet Lifters, Black, 2/Pack"/>
    <n v="1.476"/>
  </r>
  <r>
    <n v="4783"/>
    <s v="CA-2015-159310"/>
    <x v="0"/>
    <x v="845"/>
    <d v="2015-11-12T00:00:00"/>
    <s v="Standard Class"/>
    <s v="SC-20725"/>
    <s v="Steven Cartwright"/>
    <s v="Consumer"/>
    <s v="United States"/>
    <s v="Houston"/>
    <x v="5"/>
    <n v="77070"/>
    <s v="Central"/>
    <s v="OFF-SU-10004115"/>
    <x v="1"/>
    <s v="Supplies"/>
    <s v="Acme Stainless Steel Office Snips"/>
    <n v="40.712000000000003"/>
  </r>
  <r>
    <n v="4784"/>
    <s v="US-2018-147984"/>
    <x v="31"/>
    <x v="480"/>
    <d v="2018-02-01T00:00:00"/>
    <s v="Standard Class"/>
    <s v="GB-14575"/>
    <s v="Giulietta Baptist"/>
    <s v="Consumer"/>
    <s v="United States"/>
    <s v="Wichita"/>
    <x v="41"/>
    <n v="67212"/>
    <s v="Central"/>
    <s v="OFF-PA-10000806"/>
    <x v="1"/>
    <s v="Paper"/>
    <s v="Xerox 1934"/>
    <n v="279.89999999999998"/>
  </r>
  <r>
    <n v="4785"/>
    <s v="CA-2016-104346"/>
    <x v="33"/>
    <x v="555"/>
    <d v="2016-12-16T00:00:00"/>
    <s v="Standard Class"/>
    <s v="IM-15070"/>
    <s v="Irene Maddox"/>
    <s v="Consumer"/>
    <s v="United States"/>
    <s v="Colorado Springs"/>
    <x v="22"/>
    <n v="80906"/>
    <s v="West"/>
    <s v="OFF-AR-10001473"/>
    <x v="1"/>
    <s v="Art"/>
    <s v="Newell 313"/>
    <n v="13.12"/>
  </r>
  <r>
    <n v="4786"/>
    <s v="CA-2016-104346"/>
    <x v="33"/>
    <x v="555"/>
    <d v="2016-12-16T00:00:00"/>
    <s v="Standard Class"/>
    <s v="IM-15070"/>
    <s v="Irene Maddox"/>
    <s v="Consumer"/>
    <s v="United States"/>
    <s v="Colorado Springs"/>
    <x v="22"/>
    <n v="80906"/>
    <s v="West"/>
    <s v="FUR-BO-10003450"/>
    <x v="0"/>
    <s v="Bookcases"/>
    <s v="Bush Westfield Collection Bookcases, Dark Cherry Finish"/>
    <n v="69.575999999999993"/>
  </r>
  <r>
    <n v="4787"/>
    <s v="CA-2016-104346"/>
    <x v="33"/>
    <x v="555"/>
    <d v="2016-12-16T00:00:00"/>
    <s v="Standard Class"/>
    <s v="IM-15070"/>
    <s v="Irene Maddox"/>
    <s v="Consumer"/>
    <s v="United States"/>
    <s v="Colorado Springs"/>
    <x v="22"/>
    <n v="80906"/>
    <s v="West"/>
    <s v="OFF-AR-10001545"/>
    <x v="1"/>
    <s v="Art"/>
    <s v="Newell 326"/>
    <n v="4.2240000000000002"/>
  </r>
  <r>
    <n v="4788"/>
    <s v="CA-2016-104346"/>
    <x v="33"/>
    <x v="555"/>
    <d v="2016-12-16T00:00:00"/>
    <s v="Standard Class"/>
    <s v="IM-15070"/>
    <s v="Irene Maddox"/>
    <s v="Consumer"/>
    <s v="United States"/>
    <s v="Colorado Springs"/>
    <x v="22"/>
    <n v="80906"/>
    <s v="West"/>
    <s v="TEC-AC-10004396"/>
    <x v="2"/>
    <s v="Accessories"/>
    <s v="Logitech Keyboard K120"/>
    <n v="58.08"/>
  </r>
  <r>
    <n v="4789"/>
    <s v="CA-2016-104346"/>
    <x v="33"/>
    <x v="555"/>
    <d v="2016-12-16T00:00:00"/>
    <s v="Standard Class"/>
    <s v="IM-15070"/>
    <s v="Irene Maddox"/>
    <s v="Consumer"/>
    <s v="United States"/>
    <s v="Colorado Springs"/>
    <x v="22"/>
    <n v="80906"/>
    <s v="West"/>
    <s v="FUR-FU-10002456"/>
    <x v="0"/>
    <s v="Furnishings"/>
    <s v="Master Caster Door Stop, Large Neon Orange"/>
    <n v="52.415999999999997"/>
  </r>
  <r>
    <n v="4790"/>
    <s v="CA-2016-104346"/>
    <x v="33"/>
    <x v="555"/>
    <d v="2016-12-16T00:00:00"/>
    <s v="Standard Class"/>
    <s v="IM-15070"/>
    <s v="Irene Maddox"/>
    <s v="Consumer"/>
    <s v="United States"/>
    <s v="Colorado Springs"/>
    <x v="22"/>
    <n v="80906"/>
    <s v="West"/>
    <s v="FUR-FU-10001473"/>
    <x v="0"/>
    <s v="Furnishings"/>
    <s v="DAX Wood Document Frame"/>
    <n v="54.92"/>
  </r>
  <r>
    <n v="4791"/>
    <s v="CA-2016-104346"/>
    <x v="33"/>
    <x v="555"/>
    <d v="2016-12-16T00:00:00"/>
    <s v="Standard Class"/>
    <s v="IM-15070"/>
    <s v="Irene Maddox"/>
    <s v="Consumer"/>
    <s v="United States"/>
    <s v="Colorado Springs"/>
    <x v="22"/>
    <n v="80906"/>
    <s v="West"/>
    <s v="FUR-TA-10000849"/>
    <x v="0"/>
    <s v="Tables"/>
    <s v="Bevis Rectangular Conference Tables"/>
    <n v="364.95"/>
  </r>
  <r>
    <n v="4792"/>
    <s v="CA-2016-104346"/>
    <x v="33"/>
    <x v="555"/>
    <d v="2016-12-16T00:00:00"/>
    <s v="Standard Class"/>
    <s v="IM-15070"/>
    <s v="Irene Maddox"/>
    <s v="Consumer"/>
    <s v="United States"/>
    <s v="Colorado Springs"/>
    <x v="22"/>
    <n v="80906"/>
    <s v="West"/>
    <s v="OFF-PA-10001166"/>
    <x v="1"/>
    <s v="Paper"/>
    <s v="Xerox 1932"/>
    <n v="85.055999999999997"/>
  </r>
  <r>
    <n v="4793"/>
    <s v="CA-2016-104346"/>
    <x v="33"/>
    <x v="555"/>
    <d v="2016-12-16T00:00:00"/>
    <s v="Standard Class"/>
    <s v="IM-15070"/>
    <s v="Irene Maddox"/>
    <s v="Consumer"/>
    <s v="United States"/>
    <s v="Colorado Springs"/>
    <x v="22"/>
    <n v="80906"/>
    <s v="West"/>
    <s v="OFF-PA-10003256"/>
    <x v="1"/>
    <s v="Paper"/>
    <s v="Avery Personal Creations Heavyweight Cards"/>
    <n v="27.696000000000002"/>
  </r>
  <r>
    <n v="4794"/>
    <s v="US-2016-141684"/>
    <x v="38"/>
    <x v="685"/>
    <d v="2016-07-04T00:00:00"/>
    <s v="Standard Class"/>
    <s v="MM-18055"/>
    <s v="Michelle Moray"/>
    <s v="Consumer"/>
    <s v="United States"/>
    <s v="New York City"/>
    <x v="15"/>
    <n v="10011"/>
    <s v="East"/>
    <s v="OFF-PA-10002870"/>
    <x v="1"/>
    <s v="Paper"/>
    <s v="Ampad Phone Message Book, Recycled, 400 Message Capacity, 5 Â¾â€ x 11â€"/>
    <n v="24.96"/>
  </r>
  <r>
    <n v="4795"/>
    <s v="CA-2016-144722"/>
    <x v="37"/>
    <x v="199"/>
    <d v="2016-03-23T00:00:00"/>
    <s v="Standard Class"/>
    <s v="MF-18250"/>
    <s v="Monica Federle"/>
    <s v="Corporate"/>
    <s v="United States"/>
    <s v="Los Angeles"/>
    <x v="1"/>
    <n v="90036"/>
    <s v="West"/>
    <s v="FUR-FU-10001215"/>
    <x v="0"/>
    <s v="Furnishings"/>
    <s v="Howard Miller 11-1/2&quot; Diameter Brentwood Wall Clock"/>
    <n v="43.13"/>
  </r>
  <r>
    <n v="4796"/>
    <s v="CA-2016-120516"/>
    <x v="42"/>
    <x v="863"/>
    <d v="2016-08-17T00:00:00"/>
    <s v="Standard Class"/>
    <s v="CK-12595"/>
    <s v="Clytie Kelty"/>
    <s v="Consumer"/>
    <s v="United States"/>
    <s v="Marietta"/>
    <x v="32"/>
    <n v="30062"/>
    <s v="South"/>
    <s v="OFF-BI-10004187"/>
    <x v="1"/>
    <s v="Binders"/>
    <s v="3-ring staple pack"/>
    <n v="5.64"/>
  </r>
  <r>
    <n v="4797"/>
    <s v="US-2017-148901"/>
    <x v="7"/>
    <x v="675"/>
    <d v="2017-05-19T00:00:00"/>
    <s v="Standard Class"/>
    <s v="MK-17905"/>
    <s v="Michael Kennedy"/>
    <s v="Corporate"/>
    <s v="United States"/>
    <s v="Jacksonville"/>
    <x v="2"/>
    <n v="32216"/>
    <s v="South"/>
    <s v="OFF-BI-10001718"/>
    <x v="1"/>
    <s v="Binders"/>
    <s v="GBC DocuBind P50 Personal Binding Machine"/>
    <n v="57.582000000000001"/>
  </r>
  <r>
    <n v="4798"/>
    <s v="US-2017-148901"/>
    <x v="7"/>
    <x v="675"/>
    <d v="2017-05-19T00:00:00"/>
    <s v="Standard Class"/>
    <s v="MK-17905"/>
    <s v="Michael Kennedy"/>
    <s v="Corporate"/>
    <s v="United States"/>
    <s v="Jacksonville"/>
    <x v="2"/>
    <n v="32216"/>
    <s v="South"/>
    <s v="OFF-PA-10004983"/>
    <x v="1"/>
    <s v="Paper"/>
    <s v="Xerox 23"/>
    <n v="31.103999999999999"/>
  </r>
  <r>
    <n v="4799"/>
    <s v="US-2017-148901"/>
    <x v="7"/>
    <x v="675"/>
    <d v="2017-05-19T00:00:00"/>
    <s v="Standard Class"/>
    <s v="MK-17905"/>
    <s v="Michael Kennedy"/>
    <s v="Corporate"/>
    <s v="United States"/>
    <s v="Jacksonville"/>
    <x v="2"/>
    <n v="32216"/>
    <s v="South"/>
    <s v="FUR-FU-10002396"/>
    <x v="0"/>
    <s v="Furnishings"/>
    <s v="DAX Copper Panel Document Frame, 5 x 7 Size"/>
    <n v="30.192"/>
  </r>
  <r>
    <n v="4800"/>
    <s v="US-2017-148901"/>
    <x v="7"/>
    <x v="675"/>
    <d v="2017-05-19T00:00:00"/>
    <s v="Standard Class"/>
    <s v="MK-17905"/>
    <s v="Michael Kennedy"/>
    <s v="Corporate"/>
    <s v="United States"/>
    <s v="Jacksonville"/>
    <x v="2"/>
    <n v="32216"/>
    <s v="South"/>
    <s v="TEC-PH-10003988"/>
    <x v="2"/>
    <s v="Phones"/>
    <s v="LF Elite 3D Dazzle Designer Hard Case Cover, Lf Stylus Pen and Wiper For Apple Iphone 5c Mini Lite"/>
    <n v="43.6"/>
  </r>
  <r>
    <n v="4801"/>
    <s v="US-2017-148901"/>
    <x v="7"/>
    <x v="675"/>
    <d v="2017-05-19T00:00:00"/>
    <s v="Standard Class"/>
    <s v="MK-17905"/>
    <s v="Michael Kennedy"/>
    <s v="Corporate"/>
    <s v="United States"/>
    <s v="Jacksonville"/>
    <x v="2"/>
    <n v="32216"/>
    <s v="South"/>
    <s v="OFF-AR-10002467"/>
    <x v="1"/>
    <s v="Art"/>
    <s v="Dixon Ticonderoga Pencils"/>
    <n v="4.7679999999999998"/>
  </r>
  <r>
    <n v="4802"/>
    <s v="US-2017-148901"/>
    <x v="7"/>
    <x v="675"/>
    <d v="2017-05-19T00:00:00"/>
    <s v="Standard Class"/>
    <s v="MK-17905"/>
    <s v="Michael Kennedy"/>
    <s v="Corporate"/>
    <s v="United States"/>
    <s v="Jacksonville"/>
    <x v="2"/>
    <n v="32216"/>
    <s v="South"/>
    <s v="OFF-BI-10004002"/>
    <x v="1"/>
    <s v="Binders"/>
    <s v="Wilson Jones International Size A4 Ring Binders"/>
    <n v="10.38"/>
  </r>
  <r>
    <n v="4803"/>
    <s v="US-2017-148901"/>
    <x v="7"/>
    <x v="675"/>
    <d v="2017-05-19T00:00:00"/>
    <s v="Standard Class"/>
    <s v="MK-17905"/>
    <s v="Michael Kennedy"/>
    <s v="Corporate"/>
    <s v="United States"/>
    <s v="Jacksonville"/>
    <x v="2"/>
    <n v="32216"/>
    <s v="South"/>
    <s v="OFF-BI-10002309"/>
    <x v="1"/>
    <s v="Binders"/>
    <s v="Avery Heavy-Duty EZD  Binder With Locking Rings"/>
    <n v="13.391999999999999"/>
  </r>
  <r>
    <n v="4804"/>
    <s v="CA-2018-136364"/>
    <x v="45"/>
    <x v="1002"/>
    <d v="2018-07-17T00:00:00"/>
    <s v="Second Class"/>
    <s v="MH-17455"/>
    <s v="Mark Hamilton"/>
    <s v="Consumer"/>
    <s v="United States"/>
    <s v="Philadelphia"/>
    <x v="9"/>
    <n v="19140"/>
    <s v="East"/>
    <s v="TEC-PH-10003885"/>
    <x v="2"/>
    <s v="Phones"/>
    <s v="Cisco SPA508G"/>
    <n v="39.594000000000001"/>
  </r>
  <r>
    <n v="4805"/>
    <s v="CA-2018-136364"/>
    <x v="45"/>
    <x v="1002"/>
    <d v="2018-07-17T00:00:00"/>
    <s v="Second Class"/>
    <s v="MH-17455"/>
    <s v="Mark Hamilton"/>
    <s v="Consumer"/>
    <s v="United States"/>
    <s v="Philadelphia"/>
    <x v="9"/>
    <n v="19140"/>
    <s v="East"/>
    <s v="FUR-FU-10002501"/>
    <x v="0"/>
    <s v="Furnishings"/>
    <s v="Nu-Dell Executive Frame"/>
    <n v="91.007999999999996"/>
  </r>
  <r>
    <n v="4806"/>
    <s v="CA-2016-137708"/>
    <x v="5"/>
    <x v="6"/>
    <d v="2016-11-25T00:00:00"/>
    <s v="Second Class"/>
    <s v="NG-18430"/>
    <s v="Nathan Gelder"/>
    <s v="Consumer"/>
    <s v="United States"/>
    <s v="Los Angeles"/>
    <x v="1"/>
    <n v="90008"/>
    <s v="West"/>
    <s v="OFF-PA-10000176"/>
    <x v="1"/>
    <s v="Paper"/>
    <s v="Xerox 1887"/>
    <n v="37.94"/>
  </r>
  <r>
    <n v="4807"/>
    <s v="CA-2016-137708"/>
    <x v="5"/>
    <x v="6"/>
    <d v="2016-11-25T00:00:00"/>
    <s v="Second Class"/>
    <s v="NG-18430"/>
    <s v="Nathan Gelder"/>
    <s v="Consumer"/>
    <s v="United States"/>
    <s v="Los Angeles"/>
    <x v="1"/>
    <n v="90008"/>
    <s v="West"/>
    <s v="OFF-PA-10000327"/>
    <x v="1"/>
    <s v="Paper"/>
    <s v="Xerox 1971"/>
    <n v="42.8"/>
  </r>
  <r>
    <n v="4808"/>
    <s v="CA-2016-137708"/>
    <x v="5"/>
    <x v="6"/>
    <d v="2016-11-25T00:00:00"/>
    <s v="Second Class"/>
    <s v="NG-18430"/>
    <s v="Nathan Gelder"/>
    <s v="Consumer"/>
    <s v="United States"/>
    <s v="Los Angeles"/>
    <x v="1"/>
    <n v="90008"/>
    <s v="West"/>
    <s v="OFF-ST-10004634"/>
    <x v="1"/>
    <s v="Storage"/>
    <s v="Personal Folder Holder, Ebony"/>
    <n v="33.630000000000003"/>
  </r>
  <r>
    <n v="4809"/>
    <s v="CA-2015-149055"/>
    <x v="5"/>
    <x v="533"/>
    <d v="2015-11-28T00:00:00"/>
    <s v="Standard Class"/>
    <s v="PB-19210"/>
    <s v="Phillip Breyer"/>
    <s v="Corporate"/>
    <s v="United States"/>
    <s v="Philadelphia"/>
    <x v="9"/>
    <n v="19134"/>
    <s v="East"/>
    <s v="OFF-EN-10003040"/>
    <x v="1"/>
    <s v="Envelopes"/>
    <s v="Quality Park Security Envelopes"/>
    <n v="62.808"/>
  </r>
  <r>
    <n v="4810"/>
    <s v="CA-2016-151589"/>
    <x v="13"/>
    <x v="17"/>
    <d v="2016-12-30T00:00:00"/>
    <s v="First Class"/>
    <s v="RE-19450"/>
    <s v="Richard Eichhorn"/>
    <s v="Consumer"/>
    <s v="United States"/>
    <s v="Eau Claire"/>
    <x v="6"/>
    <n v="54703"/>
    <s v="Central"/>
    <s v="OFF-PA-10003228"/>
    <x v="1"/>
    <s v="Paper"/>
    <s v="Xerox 1917"/>
    <n v="195.64"/>
  </r>
  <r>
    <n v="4811"/>
    <s v="CA-2016-151589"/>
    <x v="13"/>
    <x v="17"/>
    <d v="2016-12-30T00:00:00"/>
    <s v="First Class"/>
    <s v="RE-19450"/>
    <s v="Richard Eichhorn"/>
    <s v="Consumer"/>
    <s v="United States"/>
    <s v="Eau Claire"/>
    <x v="6"/>
    <n v="54703"/>
    <s v="Central"/>
    <s v="TEC-PH-10004345"/>
    <x v="2"/>
    <s v="Phones"/>
    <s v="Cisco SPA 502G IP Phone"/>
    <n v="239.9"/>
  </r>
  <r>
    <n v="4812"/>
    <s v="CA-2017-121370"/>
    <x v="6"/>
    <x v="696"/>
    <d v="2017-11-19T00:00:00"/>
    <s v="Second Class"/>
    <s v="EB-14110"/>
    <s v="Eugene Barchas"/>
    <s v="Consumer"/>
    <s v="United States"/>
    <s v="Philadelphia"/>
    <x v="9"/>
    <n v="19134"/>
    <s v="East"/>
    <s v="FUR-CH-10000785"/>
    <x v="0"/>
    <s v="Chairs"/>
    <s v="Global Ergonomic Managers Chair"/>
    <n v="380.05799999999999"/>
  </r>
  <r>
    <n v="4813"/>
    <s v="CA-2017-121370"/>
    <x v="6"/>
    <x v="696"/>
    <d v="2017-11-19T00:00:00"/>
    <s v="Second Class"/>
    <s v="EB-14110"/>
    <s v="Eugene Barchas"/>
    <s v="Consumer"/>
    <s v="United States"/>
    <s v="Philadelphia"/>
    <x v="9"/>
    <n v="19134"/>
    <s v="East"/>
    <s v="TEC-CO-10004115"/>
    <x v="2"/>
    <s v="Copiers"/>
    <s v="Sharp AL-1530CS Digital Copier"/>
    <n v="1199.9760000000001"/>
  </r>
  <r>
    <n v="4814"/>
    <s v="CA-2017-121370"/>
    <x v="6"/>
    <x v="696"/>
    <d v="2017-11-19T00:00:00"/>
    <s v="Second Class"/>
    <s v="EB-14110"/>
    <s v="Eugene Barchas"/>
    <s v="Consumer"/>
    <s v="United States"/>
    <s v="Philadelphia"/>
    <x v="9"/>
    <n v="19134"/>
    <s v="East"/>
    <s v="FUR-FU-10002813"/>
    <x v="0"/>
    <s v="Furnishings"/>
    <s v="DAX Contemporary Wood Frame with Silver Metal Mat, Desktop, 11 x 14 Size"/>
    <n v="48.576000000000001"/>
  </r>
  <r>
    <n v="4815"/>
    <s v="CA-2017-111696"/>
    <x v="35"/>
    <x v="541"/>
    <d v="2017-05-10T00:00:00"/>
    <s v="First Class"/>
    <s v="TB-21625"/>
    <s v="Trudy Brown"/>
    <s v="Consumer"/>
    <s v="United States"/>
    <s v="Los Angeles"/>
    <x v="1"/>
    <n v="90004"/>
    <s v="West"/>
    <s v="OFF-PA-10002751"/>
    <x v="1"/>
    <s v="Paper"/>
    <s v="Xerox 1920"/>
    <n v="17.940000000000001"/>
  </r>
  <r>
    <n v="4816"/>
    <s v="CA-2015-139598"/>
    <x v="27"/>
    <x v="58"/>
    <d v="2015-12-31T00:00:00"/>
    <s v="Standard Class"/>
    <s v="MG-17695"/>
    <s v="Maureen Gnade"/>
    <s v="Consumer"/>
    <s v="United States"/>
    <s v="Philadelphia"/>
    <x v="9"/>
    <n v="19134"/>
    <s v="East"/>
    <s v="OFF-PA-10004569"/>
    <x v="1"/>
    <s v="Paper"/>
    <s v="Wirebound Message Books, Two 4 1/4&quot; x 5&quot; Forms per Page"/>
    <n v="18.263999999999999"/>
  </r>
  <r>
    <n v="4817"/>
    <s v="CA-2015-139598"/>
    <x v="27"/>
    <x v="58"/>
    <d v="2015-12-31T00:00:00"/>
    <s v="Standard Class"/>
    <s v="MG-17695"/>
    <s v="Maureen Gnade"/>
    <s v="Consumer"/>
    <s v="United States"/>
    <s v="Philadelphia"/>
    <x v="9"/>
    <n v="19134"/>
    <s v="East"/>
    <s v="OFF-AP-10002998"/>
    <x v="1"/>
    <s v="Appliances"/>
    <s v="Holmes 99% HEPA Air Purifier"/>
    <n v="34.655999999999999"/>
  </r>
  <r>
    <n v="4818"/>
    <s v="CA-2015-139598"/>
    <x v="27"/>
    <x v="58"/>
    <d v="2015-12-31T00:00:00"/>
    <s v="Standard Class"/>
    <s v="MG-17695"/>
    <s v="Maureen Gnade"/>
    <s v="Consumer"/>
    <s v="United States"/>
    <s v="Philadelphia"/>
    <x v="9"/>
    <n v="19134"/>
    <s v="East"/>
    <s v="OFF-AP-10003287"/>
    <x v="1"/>
    <s v="Appliances"/>
    <s v="Tripp Lite TLP810NET Broadband Surge for Modem/Fax"/>
    <n v="81.552000000000007"/>
  </r>
  <r>
    <n v="4819"/>
    <s v="CA-2015-139598"/>
    <x v="27"/>
    <x v="58"/>
    <d v="2015-12-31T00:00:00"/>
    <s v="Standard Class"/>
    <s v="MG-17695"/>
    <s v="Maureen Gnade"/>
    <s v="Consumer"/>
    <s v="United States"/>
    <s v="Philadelphia"/>
    <x v="9"/>
    <n v="19134"/>
    <s v="East"/>
    <s v="OFF-ST-10001370"/>
    <x v="1"/>
    <s v="Storage"/>
    <s v="Sensible Storage WireTech Storage Systems"/>
    <n v="227.136"/>
  </r>
  <r>
    <n v="4820"/>
    <s v="CA-2018-117436"/>
    <x v="21"/>
    <x v="110"/>
    <d v="2018-06-14T00:00:00"/>
    <s v="Standard Class"/>
    <s v="LW-17125"/>
    <s v="Liz Willingham"/>
    <s v="Consumer"/>
    <s v="United States"/>
    <s v="Norwich"/>
    <x v="29"/>
    <n v="6360"/>
    <s v="East"/>
    <s v="OFF-BI-10004040"/>
    <x v="1"/>
    <s v="Binders"/>
    <s v="Wilson Jones Impact Binders"/>
    <n v="10.36"/>
  </r>
  <r>
    <n v="4821"/>
    <s v="CA-2016-140025"/>
    <x v="29"/>
    <x v="1003"/>
    <d v="2016-04-11T00:00:00"/>
    <s v="Standard Class"/>
    <s v="PF-19120"/>
    <s v="Peter Fuller"/>
    <s v="Consumer"/>
    <s v="United States"/>
    <s v="San Antonio"/>
    <x v="5"/>
    <n v="78207"/>
    <s v="Central"/>
    <s v="OFF-AP-10002651"/>
    <x v="1"/>
    <s v="Appliances"/>
    <s v="Hoover Upright Vacuum With Dirt Cup"/>
    <n v="463.24799999999999"/>
  </r>
  <r>
    <n v="4822"/>
    <s v="CA-2016-140025"/>
    <x v="29"/>
    <x v="1003"/>
    <d v="2016-04-11T00:00:00"/>
    <s v="Standard Class"/>
    <s v="PF-19120"/>
    <s v="Peter Fuller"/>
    <s v="Consumer"/>
    <s v="United States"/>
    <s v="San Antonio"/>
    <x v="5"/>
    <n v="78207"/>
    <s v="Central"/>
    <s v="TEC-AC-10002402"/>
    <x v="2"/>
    <s v="Accessories"/>
    <s v="Razer Kraken PRO Over Ear PC and Music Headset"/>
    <n v="383.952"/>
  </r>
  <r>
    <n v="4823"/>
    <s v="CA-2017-134222"/>
    <x v="45"/>
    <x v="212"/>
    <d v="2017-07-11T00:00:00"/>
    <s v="Same Day"/>
    <s v="NZ-18565"/>
    <s v="Nick Zandusky"/>
    <s v="Home Office"/>
    <s v="United States"/>
    <s v="Yuma"/>
    <x v="16"/>
    <n v="85364"/>
    <s v="West"/>
    <s v="OFF-BI-10001658"/>
    <x v="1"/>
    <s v="Binders"/>
    <s v="GBC Standard Therm-A-Bind Covers"/>
    <n v="44.856000000000002"/>
  </r>
  <r>
    <n v="4824"/>
    <s v="CA-2017-140018"/>
    <x v="26"/>
    <x v="831"/>
    <d v="2017-11-26T00:00:00"/>
    <s v="Standard Class"/>
    <s v="CK-12205"/>
    <s v="Chloris Kastensmidt"/>
    <s v="Consumer"/>
    <s v="United States"/>
    <s v="Columbus"/>
    <x v="24"/>
    <n v="43229"/>
    <s v="East"/>
    <s v="TEC-MA-10000752"/>
    <x v="2"/>
    <s v="Machines"/>
    <s v="Texas Instrument TI-15 Fraction Calculator"/>
    <n v="30.344999999999999"/>
  </r>
  <r>
    <n v="4825"/>
    <s v="CA-2017-140018"/>
    <x v="26"/>
    <x v="831"/>
    <d v="2017-11-26T00:00:00"/>
    <s v="Standard Class"/>
    <s v="CK-12205"/>
    <s v="Chloris Kastensmidt"/>
    <s v="Consumer"/>
    <s v="United States"/>
    <s v="Columbus"/>
    <x v="24"/>
    <n v="43229"/>
    <s v="East"/>
    <s v="FUR-CH-10003817"/>
    <x v="0"/>
    <s v="Chairs"/>
    <s v="Global Value Steno Chair, Gray"/>
    <n v="127.554"/>
  </r>
  <r>
    <n v="4826"/>
    <s v="CA-2017-140018"/>
    <x v="26"/>
    <x v="831"/>
    <d v="2017-11-26T00:00:00"/>
    <s v="Standard Class"/>
    <s v="CK-12205"/>
    <s v="Chloris Kastensmidt"/>
    <s v="Consumer"/>
    <s v="United States"/>
    <s v="Columbus"/>
    <x v="24"/>
    <n v="43229"/>
    <s v="East"/>
    <s v="FUR-FU-10001876"/>
    <x v="0"/>
    <s v="Furnishings"/>
    <s v="Computer Room Manger, 14&quot;"/>
    <n v="77.951999999999998"/>
  </r>
  <r>
    <n v="4827"/>
    <s v="US-2018-136707"/>
    <x v="6"/>
    <x v="105"/>
    <d v="2018-11-15T00:00:00"/>
    <s v="First Class"/>
    <s v="JE-15610"/>
    <s v="Jim Epp"/>
    <s v="Corporate"/>
    <s v="United States"/>
    <s v="Los Angeles"/>
    <x v="1"/>
    <n v="90036"/>
    <s v="West"/>
    <s v="OFF-BI-10003460"/>
    <x v="1"/>
    <s v="Binders"/>
    <s v="Acco 3-Hole Punch"/>
    <n v="14.016"/>
  </r>
  <r>
    <n v="4828"/>
    <s v="CA-2015-152562"/>
    <x v="0"/>
    <x v="301"/>
    <d v="2015-11-08T00:00:00"/>
    <s v="Standard Class"/>
    <s v="JO-15145"/>
    <s v="Jack O'Briant"/>
    <s v="Corporate"/>
    <s v="United States"/>
    <s v="Richmond"/>
    <x v="0"/>
    <n v="40475"/>
    <s v="South"/>
    <s v="OFF-ST-10000464"/>
    <x v="1"/>
    <s v="Storage"/>
    <s v="Multi-Use Personal File Cart and Caster Set, Three Stacking Bins"/>
    <n v="69.52"/>
  </r>
  <r>
    <n v="4829"/>
    <s v="CA-2015-152562"/>
    <x v="0"/>
    <x v="301"/>
    <d v="2015-11-08T00:00:00"/>
    <s v="Standard Class"/>
    <s v="JO-15145"/>
    <s v="Jack O'Briant"/>
    <s v="Corporate"/>
    <s v="United States"/>
    <s v="Richmond"/>
    <x v="0"/>
    <n v="40475"/>
    <s v="South"/>
    <s v="OFF-AR-10001919"/>
    <x v="1"/>
    <s v="Art"/>
    <s v="OIC #2 Pencils, Medium Soft"/>
    <n v="5.64"/>
  </r>
  <r>
    <n v="4830"/>
    <s v="CA-2017-152408"/>
    <x v="7"/>
    <x v="666"/>
    <d v="2017-05-21T00:00:00"/>
    <s v="Standard Class"/>
    <s v="TT-21220"/>
    <s v="Thomas Thornton"/>
    <s v="Consumer"/>
    <s v="United States"/>
    <s v="New York City"/>
    <x v="15"/>
    <n v="10035"/>
    <s v="East"/>
    <s v="OFF-BI-10002393"/>
    <x v="1"/>
    <s v="Binders"/>
    <s v="Binder Posts"/>
    <n v="13.776"/>
  </r>
  <r>
    <n v="4831"/>
    <s v="CA-2015-120278"/>
    <x v="0"/>
    <x v="845"/>
    <d v="2015-11-12T00:00:00"/>
    <s v="Standard Class"/>
    <s v="MS-17365"/>
    <s v="Maribeth Schnelling"/>
    <s v="Consumer"/>
    <s v="United States"/>
    <s v="Wausau"/>
    <x v="6"/>
    <n v="54401"/>
    <s v="Central"/>
    <s v="OFF-AP-10001293"/>
    <x v="1"/>
    <s v="Appliances"/>
    <s v="Belkin 8 Outlet Surge Protector"/>
    <n v="245.88"/>
  </r>
  <r>
    <n v="4832"/>
    <s v="CA-2015-120278"/>
    <x v="0"/>
    <x v="845"/>
    <d v="2015-11-12T00:00:00"/>
    <s v="Standard Class"/>
    <s v="MS-17365"/>
    <s v="Maribeth Schnelling"/>
    <s v="Consumer"/>
    <s v="United States"/>
    <s v="Wausau"/>
    <x v="6"/>
    <n v="54401"/>
    <s v="Central"/>
    <s v="OFF-ST-10004258"/>
    <x v="1"/>
    <s v="Storage"/>
    <s v="Portable Personal File Box"/>
    <n v="36.630000000000003"/>
  </r>
  <r>
    <n v="4833"/>
    <s v="CA-2015-120278"/>
    <x v="0"/>
    <x v="845"/>
    <d v="2015-11-12T00:00:00"/>
    <s v="Standard Class"/>
    <s v="MS-17365"/>
    <s v="Maribeth Schnelling"/>
    <s v="Consumer"/>
    <s v="United States"/>
    <s v="Wausau"/>
    <x v="6"/>
    <n v="54401"/>
    <s v="Central"/>
    <s v="OFF-ST-10002214"/>
    <x v="1"/>
    <s v="Storage"/>
    <s v="X-Rack File for Hanging Folders"/>
    <n v="22.58"/>
  </r>
  <r>
    <n v="4834"/>
    <s v="CA-2015-120278"/>
    <x v="0"/>
    <x v="845"/>
    <d v="2015-11-12T00:00:00"/>
    <s v="Standard Class"/>
    <s v="MS-17365"/>
    <s v="Maribeth Schnelling"/>
    <s v="Consumer"/>
    <s v="United States"/>
    <s v="Wausau"/>
    <x v="6"/>
    <n v="54401"/>
    <s v="Central"/>
    <s v="OFF-BI-10004970"/>
    <x v="1"/>
    <s v="Binders"/>
    <s v="ACCOHIDE 3-Ring Binder, Blue, 1&quot;"/>
    <n v="12.39"/>
  </r>
  <r>
    <n v="4835"/>
    <s v="CA-2018-167661"/>
    <x v="10"/>
    <x v="361"/>
    <d v="2018-10-10T00:00:00"/>
    <s v="Standard Class"/>
    <s v="MP-18175"/>
    <s v="Mike Pelletier"/>
    <s v="Home Office"/>
    <s v="United States"/>
    <s v="San Francisco"/>
    <x v="1"/>
    <n v="94110"/>
    <s v="West"/>
    <s v="OFF-BI-10002571"/>
    <x v="1"/>
    <s v="Binders"/>
    <s v="Avery Framed View Binder, EZD Ring (Locking), Navy, 1 1/2&quot;"/>
    <n v="39.92"/>
  </r>
  <r>
    <n v="4836"/>
    <s v="CA-2018-167661"/>
    <x v="10"/>
    <x v="361"/>
    <d v="2018-10-10T00:00:00"/>
    <s v="Standard Class"/>
    <s v="MP-18175"/>
    <s v="Mike Pelletier"/>
    <s v="Home Office"/>
    <s v="United States"/>
    <s v="San Francisco"/>
    <x v="1"/>
    <n v="94110"/>
    <s v="West"/>
    <s v="OFF-PA-10002581"/>
    <x v="1"/>
    <s v="Paper"/>
    <s v="Xerox 1951"/>
    <n v="61.96"/>
  </r>
  <r>
    <n v="4837"/>
    <s v="CA-2018-167661"/>
    <x v="10"/>
    <x v="361"/>
    <d v="2018-10-10T00:00:00"/>
    <s v="Standard Class"/>
    <s v="MP-18175"/>
    <s v="Mike Pelletier"/>
    <s v="Home Office"/>
    <s v="United States"/>
    <s v="San Francisco"/>
    <x v="1"/>
    <n v="94110"/>
    <s v="West"/>
    <s v="OFF-BI-10001097"/>
    <x v="1"/>
    <s v="Binders"/>
    <s v="Avery Hole Reinforcements"/>
    <n v="19.936"/>
  </r>
  <r>
    <n v="4838"/>
    <s v="CA-2018-106831"/>
    <x v="23"/>
    <x v="702"/>
    <d v="2018-06-03T00:00:00"/>
    <s v="First Class"/>
    <s v="FH-14350"/>
    <s v="Fred Harton"/>
    <s v="Consumer"/>
    <s v="United States"/>
    <s v="Dublin"/>
    <x v="24"/>
    <n v="43017"/>
    <s v="East"/>
    <s v="OFF-BI-10003429"/>
    <x v="1"/>
    <s v="Binders"/>
    <s v="Cardinal HOLDit! Binder Insert Strips,Extra Strips"/>
    <n v="3.798"/>
  </r>
  <r>
    <n v="4839"/>
    <s v="CA-2018-106831"/>
    <x v="23"/>
    <x v="702"/>
    <d v="2018-06-03T00:00:00"/>
    <s v="First Class"/>
    <s v="FH-14350"/>
    <s v="Fred Harton"/>
    <s v="Consumer"/>
    <s v="United States"/>
    <s v="Dublin"/>
    <x v="24"/>
    <n v="43017"/>
    <s v="East"/>
    <s v="OFF-PA-10000682"/>
    <x v="1"/>
    <s v="Paper"/>
    <s v="Xerox 1924"/>
    <n v="27.744"/>
  </r>
  <r>
    <n v="4840"/>
    <s v="CA-2018-106831"/>
    <x v="23"/>
    <x v="702"/>
    <d v="2018-06-03T00:00:00"/>
    <s v="First Class"/>
    <s v="FH-14350"/>
    <s v="Fred Harton"/>
    <s v="Consumer"/>
    <s v="United States"/>
    <s v="Dublin"/>
    <x v="24"/>
    <n v="43017"/>
    <s v="East"/>
    <s v="TEC-PH-10001700"/>
    <x v="2"/>
    <s v="Phones"/>
    <s v="Panasonic KX-TG6844B Expandable Digital Cordless Telephone"/>
    <n v="158.376"/>
  </r>
  <r>
    <n v="4841"/>
    <s v="CA-2018-154123"/>
    <x v="26"/>
    <x v="225"/>
    <d v="2018-11-25T00:00:00"/>
    <s v="Standard Class"/>
    <s v="SC-20050"/>
    <s v="Sample Company A"/>
    <s v="Home Office"/>
    <s v="United States"/>
    <s v="Henderson"/>
    <x v="0"/>
    <n v="42420"/>
    <s v="South"/>
    <s v="FUR-FU-10000629"/>
    <x v="0"/>
    <s v="Furnishings"/>
    <s v="9-3/4 Diameter Round Wall Clock"/>
    <n v="27.58"/>
  </r>
  <r>
    <n v="4842"/>
    <s v="CA-2017-136049"/>
    <x v="33"/>
    <x v="443"/>
    <d v="2017-12-28T00:00:00"/>
    <s v="Standard Class"/>
    <s v="NM-18520"/>
    <s v="Neoma Murray"/>
    <s v="Consumer"/>
    <s v="United States"/>
    <s v="Bowling Green"/>
    <x v="24"/>
    <n v="43402"/>
    <s v="East"/>
    <s v="OFF-BI-10001267"/>
    <x v="1"/>
    <s v="Binders"/>
    <s v="Universal Recycled Hanging Pressboard Report Binders, Letter Size"/>
    <n v="5.5529999999999999"/>
  </r>
  <r>
    <n v="4843"/>
    <s v="CA-2018-118402"/>
    <x v="30"/>
    <x v="365"/>
    <d v="2018-10-04T00:00:00"/>
    <s v="Standard Class"/>
    <s v="JO-15280"/>
    <s v="Jas O'Carroll"/>
    <s v="Consumer"/>
    <s v="United States"/>
    <s v="Memphis"/>
    <x v="18"/>
    <n v="38109"/>
    <s v="South"/>
    <s v="OFF-ST-10001418"/>
    <x v="1"/>
    <s v="Storage"/>
    <s v="Carina Media Storage Towers in Natural &amp; Black"/>
    <n v="243.92"/>
  </r>
  <r>
    <n v="4844"/>
    <s v="US-2017-139388"/>
    <x v="0"/>
    <x v="77"/>
    <d v="2017-11-09T00:00:00"/>
    <s v="First Class"/>
    <s v="CC-12475"/>
    <s v="Cindy Chapman"/>
    <s v="Consumer"/>
    <s v="United States"/>
    <s v="Lakewood"/>
    <x v="30"/>
    <n v="8701"/>
    <s v="East"/>
    <s v="OFF-FA-10004968"/>
    <x v="1"/>
    <s v="Fasteners"/>
    <s v="Rubber Band Ball"/>
    <n v="14.96"/>
  </r>
  <r>
    <n v="4845"/>
    <s v="US-2015-128685"/>
    <x v="24"/>
    <x v="527"/>
    <d v="2015-04-05T00:00:00"/>
    <s v="First Class"/>
    <s v="MZ-17515"/>
    <s v="Mary Zewe"/>
    <s v="Corporate"/>
    <s v="United States"/>
    <s v="Los Angeles"/>
    <x v="1"/>
    <n v="90008"/>
    <s v="West"/>
    <s v="OFF-BI-10004140"/>
    <x v="1"/>
    <s v="Binders"/>
    <s v="Avery Non-Stick Binders"/>
    <n v="7.1840000000000002"/>
  </r>
  <r>
    <n v="4846"/>
    <s v="CA-2016-124044"/>
    <x v="46"/>
    <x v="862"/>
    <d v="2016-07-26T00:00:00"/>
    <s v="Second Class"/>
    <s v="MS-17830"/>
    <s v="Melanie Seite"/>
    <s v="Consumer"/>
    <s v="United States"/>
    <s v="Rochester"/>
    <x v="15"/>
    <n v="14609"/>
    <s v="East"/>
    <s v="OFF-BI-10003460"/>
    <x v="1"/>
    <s v="Binders"/>
    <s v="Acco 3-Hole Punch"/>
    <n v="10.512"/>
  </r>
  <r>
    <n v="4847"/>
    <s v="CA-2015-164469"/>
    <x v="39"/>
    <x v="402"/>
    <d v="2015-06-27T00:00:00"/>
    <s v="Second Class"/>
    <s v="GK-14620"/>
    <s v="Grace Kelly"/>
    <s v="Corporate"/>
    <s v="United States"/>
    <s v="Salem"/>
    <x v="21"/>
    <n v="97301"/>
    <s v="West"/>
    <s v="TEC-PH-10002115"/>
    <x v="2"/>
    <s v="Phones"/>
    <s v="Plantronics 81402"/>
    <n v="263.95999999999998"/>
  </r>
  <r>
    <n v="4848"/>
    <s v="CA-2015-164469"/>
    <x v="39"/>
    <x v="402"/>
    <d v="2015-06-27T00:00:00"/>
    <s v="Second Class"/>
    <s v="GK-14620"/>
    <s v="Grace Kelly"/>
    <s v="Corporate"/>
    <s v="United States"/>
    <s v="Salem"/>
    <x v="21"/>
    <n v="97301"/>
    <s v="West"/>
    <s v="OFF-AR-10003478"/>
    <x v="1"/>
    <s v="Art"/>
    <s v="Avery Hi-Liter EverBold Pen Style Fluorescent Highlighters, 4/Pack"/>
    <n v="71.632000000000005"/>
  </r>
  <r>
    <n v="4849"/>
    <s v="CA-2015-164469"/>
    <x v="39"/>
    <x v="402"/>
    <d v="2015-06-27T00:00:00"/>
    <s v="Second Class"/>
    <s v="GK-14620"/>
    <s v="Grace Kelly"/>
    <s v="Corporate"/>
    <s v="United States"/>
    <s v="Salem"/>
    <x v="21"/>
    <n v="97301"/>
    <s v="West"/>
    <s v="OFF-AR-10000475"/>
    <x v="1"/>
    <s v="Art"/>
    <s v="Hunt BOSTON Vista Battery-Operated Pencil Sharpener, Black"/>
    <n v="9.3279999999999994"/>
  </r>
  <r>
    <n v="4850"/>
    <s v="CA-2015-107818"/>
    <x v="14"/>
    <x v="78"/>
    <d v="2015-09-14T00:00:00"/>
    <s v="Standard Class"/>
    <s v="MC-17275"/>
    <s v="Marc Crier"/>
    <s v="Consumer"/>
    <s v="United States"/>
    <s v="Pasco"/>
    <x v="4"/>
    <n v="99301"/>
    <s v="West"/>
    <s v="OFF-AR-10003045"/>
    <x v="1"/>
    <s v="Art"/>
    <s v="Prang Colored Pencils"/>
    <n v="5.88"/>
  </r>
  <r>
    <n v="4851"/>
    <s v="CA-2015-107818"/>
    <x v="14"/>
    <x v="78"/>
    <d v="2015-09-14T00:00:00"/>
    <s v="Standard Class"/>
    <s v="MC-17275"/>
    <s v="Marc Crier"/>
    <s v="Consumer"/>
    <s v="United States"/>
    <s v="Pasco"/>
    <x v="4"/>
    <n v="99301"/>
    <s v="West"/>
    <s v="FUR-CH-10000454"/>
    <x v="0"/>
    <s v="Chairs"/>
    <s v="Hon Deluxe Fabric Upholstered Stacking Chairs, Rounded Back"/>
    <n v="975.92"/>
  </r>
  <r>
    <n v="4852"/>
    <s v="CA-2015-107818"/>
    <x v="14"/>
    <x v="78"/>
    <d v="2015-09-14T00:00:00"/>
    <s v="Standard Class"/>
    <s v="MC-17275"/>
    <s v="Marc Crier"/>
    <s v="Consumer"/>
    <s v="United States"/>
    <s v="Pasco"/>
    <x v="4"/>
    <n v="99301"/>
    <s v="West"/>
    <s v="OFF-AR-10000380"/>
    <x v="1"/>
    <s v="Art"/>
    <s v="Hunt PowerHouse Electric Pencil Sharpener, Blue"/>
    <n v="303.83999999999997"/>
  </r>
  <r>
    <n v="4853"/>
    <s v="CA-2015-107818"/>
    <x v="14"/>
    <x v="78"/>
    <d v="2015-09-14T00:00:00"/>
    <s v="Standard Class"/>
    <s v="MC-17275"/>
    <s v="Marc Crier"/>
    <s v="Consumer"/>
    <s v="United States"/>
    <s v="Pasco"/>
    <x v="4"/>
    <n v="99301"/>
    <s v="West"/>
    <s v="OFF-ST-10000736"/>
    <x v="1"/>
    <s v="Storage"/>
    <s v="Carina Double Wide Media Storage Towers in Natural &amp; Black"/>
    <n v="485.88"/>
  </r>
  <r>
    <n v="4854"/>
    <s v="CA-2015-113320"/>
    <x v="19"/>
    <x v="432"/>
    <d v="2015-12-15T00:00:00"/>
    <s v="Second Class"/>
    <s v="LH-17155"/>
    <s v="Logan Haushalter"/>
    <s v="Consumer"/>
    <s v="United States"/>
    <s v="Oakland"/>
    <x v="1"/>
    <n v="94601"/>
    <s v="West"/>
    <s v="FUR-FU-10004270"/>
    <x v="0"/>
    <s v="Furnishings"/>
    <s v="Eldon Image Series Desk Accessories, Burgundy"/>
    <n v="12.54"/>
  </r>
  <r>
    <n v="4855"/>
    <s v="CA-2015-113320"/>
    <x v="19"/>
    <x v="432"/>
    <d v="2015-12-15T00:00:00"/>
    <s v="Second Class"/>
    <s v="LH-17155"/>
    <s v="Logan Haushalter"/>
    <s v="Consumer"/>
    <s v="United States"/>
    <s v="Oakland"/>
    <x v="1"/>
    <n v="94601"/>
    <s v="West"/>
    <s v="OFF-ST-10000617"/>
    <x v="1"/>
    <s v="Storage"/>
    <s v="Woodgrain Magazine Files by Perma"/>
    <n v="8.94"/>
  </r>
  <r>
    <n v="4856"/>
    <s v="CA-2015-113320"/>
    <x v="19"/>
    <x v="432"/>
    <d v="2015-12-15T00:00:00"/>
    <s v="Second Class"/>
    <s v="LH-17155"/>
    <s v="Logan Haushalter"/>
    <s v="Consumer"/>
    <s v="United States"/>
    <s v="Oakland"/>
    <x v="1"/>
    <n v="94601"/>
    <s v="West"/>
    <s v="FUR-FU-10001706"/>
    <x v="0"/>
    <s v="Furnishings"/>
    <s v="Longer-Life Soft White Bulbs"/>
    <n v="9.24"/>
  </r>
  <r>
    <n v="4857"/>
    <s v="CA-2016-137526"/>
    <x v="11"/>
    <x v="1004"/>
    <d v="2016-01-17T00:00:00"/>
    <s v="Standard Class"/>
    <s v="PB-19150"/>
    <s v="Philip Brown"/>
    <s v="Consumer"/>
    <s v="United States"/>
    <s v="Los Angeles"/>
    <x v="1"/>
    <n v="90004"/>
    <s v="West"/>
    <s v="OFF-BI-10003364"/>
    <x v="1"/>
    <s v="Binders"/>
    <s v="Binding Machine Supplies"/>
    <n v="70.007999999999996"/>
  </r>
  <r>
    <n v="4858"/>
    <s v="CA-2016-137526"/>
    <x v="11"/>
    <x v="1004"/>
    <d v="2016-01-17T00:00:00"/>
    <s v="Standard Class"/>
    <s v="PB-19150"/>
    <s v="Philip Brown"/>
    <s v="Consumer"/>
    <s v="United States"/>
    <s v="Los Angeles"/>
    <x v="1"/>
    <n v="90004"/>
    <s v="West"/>
    <s v="FUR-FU-10001861"/>
    <x v="0"/>
    <s v="Furnishings"/>
    <s v="Floodlight Indoor Halogen Bulbs, 1 Bulb per Pack, 60 Watts"/>
    <n v="77.599999999999994"/>
  </r>
  <r>
    <n v="4859"/>
    <s v="CA-2016-137526"/>
    <x v="11"/>
    <x v="1004"/>
    <d v="2016-01-17T00:00:00"/>
    <s v="Standard Class"/>
    <s v="PB-19150"/>
    <s v="Philip Brown"/>
    <s v="Consumer"/>
    <s v="United States"/>
    <s v="Los Angeles"/>
    <x v="1"/>
    <n v="90004"/>
    <s v="West"/>
    <s v="FUR-FU-10004845"/>
    <x v="0"/>
    <s v="Furnishings"/>
    <s v="Deflect-o EconoMat Nonstudded, No Bevel Mat"/>
    <n v="464.85"/>
  </r>
  <r>
    <n v="4860"/>
    <s v="CA-2018-136063"/>
    <x v="19"/>
    <x v="934"/>
    <d v="2018-12-19T00:00:00"/>
    <s v="Standard Class"/>
    <s v="SS-20140"/>
    <s v="Saphhira Shifley"/>
    <s v="Corporate"/>
    <s v="United States"/>
    <s v="Oak Park"/>
    <x v="10"/>
    <n v="60302"/>
    <s v="Central"/>
    <s v="OFF-AR-10000823"/>
    <x v="1"/>
    <s v="Art"/>
    <s v="Newell 307"/>
    <n v="10.192"/>
  </r>
  <r>
    <n v="4861"/>
    <s v="CA-2017-101546"/>
    <x v="33"/>
    <x v="122"/>
    <d v="2017-12-24T00:00:00"/>
    <s v="Standard Class"/>
    <s v="GK-14620"/>
    <s v="Grace Kelly"/>
    <s v="Corporate"/>
    <s v="United States"/>
    <s v="Morristown"/>
    <x v="30"/>
    <n v="7960"/>
    <s v="East"/>
    <s v="OFF-BI-10001359"/>
    <x v="1"/>
    <s v="Binders"/>
    <s v="GBC DocuBind TL300 Electric Binding System"/>
    <n v="1793.98"/>
  </r>
  <r>
    <n v="4862"/>
    <s v="CA-2015-138940"/>
    <x v="29"/>
    <x v="909"/>
    <d v="2015-04-16T00:00:00"/>
    <s v="Second Class"/>
    <s v="GM-14455"/>
    <s v="Gary Mitchum"/>
    <s v="Home Office"/>
    <s v="United States"/>
    <s v="Austin"/>
    <x v="5"/>
    <n v="78745"/>
    <s v="Central"/>
    <s v="TEC-PH-10001835"/>
    <x v="2"/>
    <s v="Phones"/>
    <s v="Jawbone JAMBOX Wireless Bluetooth Speaker"/>
    <n v="758.35199999999998"/>
  </r>
  <r>
    <n v="4863"/>
    <s v="CA-2017-125164"/>
    <x v="0"/>
    <x v="338"/>
    <d v="2017-11-14T00:00:00"/>
    <s v="Standard Class"/>
    <s v="SH-19975"/>
    <s v="Sally Hughsby"/>
    <s v="Corporate"/>
    <s v="United States"/>
    <s v="New York City"/>
    <x v="15"/>
    <n v="10011"/>
    <s v="East"/>
    <s v="OFF-BI-10001191"/>
    <x v="1"/>
    <s v="Binders"/>
    <s v="Canvas Sectional Post Binders"/>
    <n v="20.367999999999999"/>
  </r>
  <r>
    <n v="4864"/>
    <s v="CA-2017-125164"/>
    <x v="0"/>
    <x v="338"/>
    <d v="2017-11-14T00:00:00"/>
    <s v="Standard Class"/>
    <s v="SH-19975"/>
    <s v="Sally Hughsby"/>
    <s v="Corporate"/>
    <s v="United States"/>
    <s v="New York City"/>
    <x v="15"/>
    <n v="10011"/>
    <s v="East"/>
    <s v="OFF-BI-10003982"/>
    <x v="1"/>
    <s v="Binders"/>
    <s v="Wilson Jones Century Plastic Molded Ring Binders"/>
    <n v="49.847999999999999"/>
  </r>
  <r>
    <n v="4865"/>
    <s v="CA-2018-163531"/>
    <x v="39"/>
    <x v="335"/>
    <d v="2018-06-30T00:00:00"/>
    <s v="Standard Class"/>
    <s v="SC-20725"/>
    <s v="Steven Cartwright"/>
    <s v="Consumer"/>
    <s v="United States"/>
    <s v="New York City"/>
    <x v="15"/>
    <n v="10024"/>
    <s v="East"/>
    <s v="TEC-PH-10001425"/>
    <x v="2"/>
    <s v="Phones"/>
    <s v="Mophie Juice Pack Helium for iPhone"/>
    <n v="239.97"/>
  </r>
  <r>
    <n v="4866"/>
    <s v="CA-2018-122490"/>
    <x v="6"/>
    <x v="38"/>
    <d v="2018-11-18T00:00:00"/>
    <s v="Standard Class"/>
    <s v="TT-21070"/>
    <s v="Ted Trevino"/>
    <s v="Consumer"/>
    <s v="United States"/>
    <s v="Seattle"/>
    <x v="4"/>
    <n v="98103"/>
    <s v="West"/>
    <s v="FUR-CH-10001215"/>
    <x v="0"/>
    <s v="Chairs"/>
    <s v="Global Troy Executive Leather Low-Back Tilter"/>
    <n v="2404.7040000000002"/>
  </r>
  <r>
    <n v="4867"/>
    <s v="CA-2018-122490"/>
    <x v="6"/>
    <x v="38"/>
    <d v="2018-11-18T00:00:00"/>
    <s v="Standard Class"/>
    <s v="TT-21070"/>
    <s v="Ted Trevino"/>
    <s v="Consumer"/>
    <s v="United States"/>
    <s v="Seattle"/>
    <x v="4"/>
    <n v="98103"/>
    <s v="West"/>
    <s v="OFF-BI-10001718"/>
    <x v="1"/>
    <s v="Binders"/>
    <s v="GBC DocuBind P50 Personal Binding Machine"/>
    <n v="563.024"/>
  </r>
  <r>
    <n v="4868"/>
    <s v="CA-2018-122490"/>
    <x v="6"/>
    <x v="38"/>
    <d v="2018-11-18T00:00:00"/>
    <s v="Standard Class"/>
    <s v="TT-21070"/>
    <s v="Ted Trevino"/>
    <s v="Consumer"/>
    <s v="United States"/>
    <s v="Seattle"/>
    <x v="4"/>
    <n v="98103"/>
    <s v="West"/>
    <s v="OFF-ST-10000991"/>
    <x v="1"/>
    <s v="Storage"/>
    <s v="Space Solutions HD Industrial Steel Shelving."/>
    <n v="344.91"/>
  </r>
  <r>
    <n v="4869"/>
    <s v="CA-2018-122490"/>
    <x v="6"/>
    <x v="38"/>
    <d v="2018-11-18T00:00:00"/>
    <s v="Standard Class"/>
    <s v="TT-21070"/>
    <s v="Ted Trevino"/>
    <s v="Consumer"/>
    <s v="United States"/>
    <s v="Seattle"/>
    <x v="4"/>
    <n v="98103"/>
    <s v="West"/>
    <s v="OFF-LA-10001613"/>
    <x v="1"/>
    <s v="Labels"/>
    <s v="Avery File Folder Labels"/>
    <n v="8.64"/>
  </r>
  <r>
    <n v="4870"/>
    <s v="CA-2018-131366"/>
    <x v="26"/>
    <x v="221"/>
    <d v="2018-11-29T00:00:00"/>
    <s v="Standard Class"/>
    <s v="SC-20440"/>
    <s v="Shaun Chance"/>
    <s v="Corporate"/>
    <s v="United States"/>
    <s v="Lancaster"/>
    <x v="9"/>
    <n v="17602"/>
    <s v="East"/>
    <s v="TEC-PH-10003437"/>
    <x v="2"/>
    <s v="Phones"/>
    <s v="Blue Parrot B250XT Professional Grade Wireless BluetoothÂ HeadsetÂ with"/>
    <n v="89.988"/>
  </r>
  <r>
    <n v="4871"/>
    <s v="CA-2018-131366"/>
    <x v="26"/>
    <x v="221"/>
    <d v="2018-11-29T00:00:00"/>
    <s v="Standard Class"/>
    <s v="SC-20440"/>
    <s v="Shaun Chance"/>
    <s v="Corporate"/>
    <s v="United States"/>
    <s v="Lancaster"/>
    <x v="9"/>
    <n v="17602"/>
    <s v="East"/>
    <s v="OFF-PA-10000675"/>
    <x v="1"/>
    <s v="Paper"/>
    <s v="Xerox 1919"/>
    <n v="229.54400000000001"/>
  </r>
  <r>
    <n v="4872"/>
    <s v="CA-2018-164042"/>
    <x v="49"/>
    <x v="979"/>
    <d v="2018-05-27T00:00:00"/>
    <s v="Standard Class"/>
    <s v="KL-16645"/>
    <s v="Ken Lonsdale"/>
    <s v="Consumer"/>
    <s v="United States"/>
    <s v="Houston"/>
    <x v="5"/>
    <n v="77095"/>
    <s v="Central"/>
    <s v="OFF-FA-10000840"/>
    <x v="1"/>
    <s v="Fasteners"/>
    <s v="OIC Thumb-Tacks"/>
    <n v="1.8240000000000001"/>
  </r>
  <r>
    <n v="4873"/>
    <s v="CA-2018-164042"/>
    <x v="49"/>
    <x v="979"/>
    <d v="2018-05-27T00:00:00"/>
    <s v="Standard Class"/>
    <s v="KL-16645"/>
    <s v="Ken Lonsdale"/>
    <s v="Consumer"/>
    <s v="United States"/>
    <s v="Houston"/>
    <x v="5"/>
    <n v="77095"/>
    <s v="Central"/>
    <s v="OFF-AP-10001947"/>
    <x v="1"/>
    <s v="Appliances"/>
    <s v="Acco 6 Outlet Guardian Premium Plus Surge Suppressor"/>
    <n v="18.32"/>
  </r>
  <r>
    <n v="4874"/>
    <s v="CA-2018-164042"/>
    <x v="49"/>
    <x v="979"/>
    <d v="2018-05-27T00:00:00"/>
    <s v="Standard Class"/>
    <s v="KL-16645"/>
    <s v="Ken Lonsdale"/>
    <s v="Consumer"/>
    <s v="United States"/>
    <s v="Houston"/>
    <x v="5"/>
    <n v="77095"/>
    <s v="Central"/>
    <s v="OFF-ST-10002301"/>
    <x v="1"/>
    <s v="Storage"/>
    <s v="Tennsco Commercial Shelving"/>
    <n v="48.816000000000003"/>
  </r>
  <r>
    <n v="4875"/>
    <s v="CA-2018-164042"/>
    <x v="49"/>
    <x v="979"/>
    <d v="2018-05-27T00:00:00"/>
    <s v="Standard Class"/>
    <s v="KL-16645"/>
    <s v="Ken Lonsdale"/>
    <s v="Consumer"/>
    <s v="United States"/>
    <s v="Houston"/>
    <x v="5"/>
    <n v="77095"/>
    <s v="Central"/>
    <s v="OFF-BI-10001922"/>
    <x v="1"/>
    <s v="Binders"/>
    <s v="Storex Dura Pro Binders"/>
    <n v="1.1879999999999999"/>
  </r>
  <r>
    <n v="4876"/>
    <s v="CA-2015-132864"/>
    <x v="4"/>
    <x v="266"/>
    <d v="2015-12-07T00:00:00"/>
    <s v="Standard Class"/>
    <s v="KN-16390"/>
    <s v="Katherine Nockton"/>
    <s v="Corporate"/>
    <s v="United States"/>
    <s v="Columbus"/>
    <x v="24"/>
    <n v="43229"/>
    <s v="East"/>
    <s v="TEC-AC-10001267"/>
    <x v="2"/>
    <s v="Accessories"/>
    <s v="ImationÂ 32GB Pocket Pro USB 3.0Â Flash DriveÂ - 32 GB - Black - 1 P ..."/>
    <n v="119.8"/>
  </r>
  <r>
    <n v="4877"/>
    <s v="US-2015-155817"/>
    <x v="10"/>
    <x v="462"/>
    <d v="2015-10-09T00:00:00"/>
    <s v="Standard Class"/>
    <s v="SL-20155"/>
    <s v="Sara Luxemburg"/>
    <s v="Home Office"/>
    <s v="United States"/>
    <s v="Durham"/>
    <x v="3"/>
    <n v="27707"/>
    <s v="South"/>
    <s v="OFF-ST-10000532"/>
    <x v="1"/>
    <s v="Storage"/>
    <s v="Advantus Rolling Drawer Organizers"/>
    <n v="61.567999999999998"/>
  </r>
  <r>
    <n v="4878"/>
    <s v="US-2015-155817"/>
    <x v="10"/>
    <x v="462"/>
    <d v="2015-10-09T00:00:00"/>
    <s v="Standard Class"/>
    <s v="SL-20155"/>
    <s v="Sara Luxemburg"/>
    <s v="Home Office"/>
    <s v="United States"/>
    <s v="Durham"/>
    <x v="3"/>
    <n v="27707"/>
    <s v="South"/>
    <s v="OFF-AR-10002335"/>
    <x v="1"/>
    <s v="Art"/>
    <s v="DIXON Oriole Pencils"/>
    <n v="6.1920000000000002"/>
  </r>
  <r>
    <n v="4879"/>
    <s v="US-2017-131891"/>
    <x v="46"/>
    <x v="875"/>
    <d v="2017-07-31T00:00:00"/>
    <s v="First Class"/>
    <s v="PW-19240"/>
    <s v="Pierre Wener"/>
    <s v="Consumer"/>
    <s v="United States"/>
    <s v="Pensacola"/>
    <x v="2"/>
    <n v="32503"/>
    <s v="South"/>
    <s v="OFF-BI-10000201"/>
    <x v="1"/>
    <s v="Binders"/>
    <s v="Avery Triangle Shaped Sheet Lifters, Black, 2/Pack"/>
    <n v="2.214"/>
  </r>
  <r>
    <n v="4880"/>
    <s v="CA-2018-143567"/>
    <x v="28"/>
    <x v="808"/>
    <d v="2018-11-05T00:00:00"/>
    <s v="Second Class"/>
    <s v="TB-21175"/>
    <s v="Thomas Boland"/>
    <s v="Corporate"/>
    <s v="United States"/>
    <s v="Henderson"/>
    <x v="0"/>
    <n v="42420"/>
    <s v="South"/>
    <s v="OFF-EN-10004846"/>
    <x v="1"/>
    <s v="Envelopes"/>
    <s v="Letter or Legal Size Expandable Poly String Tie Envelopes"/>
    <n v="5.32"/>
  </r>
  <r>
    <n v="4881"/>
    <s v="CA-2018-143567"/>
    <x v="28"/>
    <x v="808"/>
    <d v="2018-11-05T00:00:00"/>
    <s v="Second Class"/>
    <s v="TB-21175"/>
    <s v="Thomas Boland"/>
    <s v="Corporate"/>
    <s v="United States"/>
    <s v="Henderson"/>
    <x v="0"/>
    <n v="42420"/>
    <s v="South"/>
    <s v="FUR-CH-10000454"/>
    <x v="0"/>
    <s v="Chairs"/>
    <s v="Hon Deluxe Fabric Upholstered Stacking Chairs, Rounded Back"/>
    <n v="975.92"/>
  </r>
  <r>
    <n v="4882"/>
    <s v="CA-2018-143567"/>
    <x v="28"/>
    <x v="808"/>
    <d v="2018-11-05T00:00:00"/>
    <s v="Second Class"/>
    <s v="TB-21175"/>
    <s v="Thomas Boland"/>
    <s v="Corporate"/>
    <s v="United States"/>
    <s v="Henderson"/>
    <x v="0"/>
    <n v="42420"/>
    <s v="South"/>
    <s v="TEC-AC-10004145"/>
    <x v="2"/>
    <s v="Accessories"/>
    <s v="Logitech diNovo Edge Keyboard"/>
    <n v="2249.91"/>
  </r>
  <r>
    <n v="4883"/>
    <s v="CA-2018-143567"/>
    <x v="28"/>
    <x v="808"/>
    <d v="2018-11-05T00:00:00"/>
    <s v="Second Class"/>
    <s v="TB-21175"/>
    <s v="Thomas Boland"/>
    <s v="Corporate"/>
    <s v="United States"/>
    <s v="Henderson"/>
    <x v="0"/>
    <n v="42420"/>
    <s v="South"/>
    <s v="OFF-ST-10001580"/>
    <x v="1"/>
    <s v="Storage"/>
    <s v="Super Decoflex Portable Personal File"/>
    <n v="59.92"/>
  </r>
  <r>
    <n v="4884"/>
    <s v="CA-2018-104080"/>
    <x v="15"/>
    <x v="144"/>
    <d v="2018-03-15T00:00:00"/>
    <s v="Standard Class"/>
    <s v="AH-10210"/>
    <s v="Alan Hwang"/>
    <s v="Consumer"/>
    <s v="United States"/>
    <s v="Anaheim"/>
    <x v="1"/>
    <n v="92804"/>
    <s v="West"/>
    <s v="OFF-BI-10003876"/>
    <x v="1"/>
    <s v="Binders"/>
    <s v="Green Canvas Binder for 8-1/2&quot; x 14&quot; Sheets"/>
    <n v="171.2"/>
  </r>
  <r>
    <n v="4885"/>
    <s v="CA-2018-104080"/>
    <x v="15"/>
    <x v="144"/>
    <d v="2018-03-15T00:00:00"/>
    <s v="Standard Class"/>
    <s v="AH-10210"/>
    <s v="Alan Hwang"/>
    <s v="Consumer"/>
    <s v="United States"/>
    <s v="Anaheim"/>
    <x v="1"/>
    <n v="92804"/>
    <s v="West"/>
    <s v="OFF-AR-10001972"/>
    <x v="1"/>
    <s v="Art"/>
    <s v="Newell 323"/>
    <n v="3.36"/>
  </r>
  <r>
    <n v="4886"/>
    <s v="CA-2015-151379"/>
    <x v="33"/>
    <x v="757"/>
    <d v="2015-12-20T00:00:00"/>
    <s v="Standard Class"/>
    <s v="SC-20695"/>
    <s v="Steve Chapman"/>
    <s v="Corporate"/>
    <s v="United States"/>
    <s v="Detroit"/>
    <x v="12"/>
    <n v="48227"/>
    <s v="Central"/>
    <s v="OFF-PA-10000595"/>
    <x v="1"/>
    <s v="Paper"/>
    <s v="Xerox 1929"/>
    <n v="114.2"/>
  </r>
  <r>
    <n v="4887"/>
    <s v="CA-2017-163167"/>
    <x v="5"/>
    <x v="85"/>
    <d v="2017-12-01T00:00:00"/>
    <s v="Second Class"/>
    <s v="RF-19345"/>
    <s v="Randy Ferguson"/>
    <s v="Corporate"/>
    <s v="United States"/>
    <s v="Marietta"/>
    <x v="32"/>
    <n v="30062"/>
    <s v="South"/>
    <s v="FUR-CH-10004477"/>
    <x v="0"/>
    <s v="Chairs"/>
    <s v="Global Push Button Manager's Chair, Indigo"/>
    <n v="182.67"/>
  </r>
  <r>
    <n v="4888"/>
    <s v="CA-2017-163167"/>
    <x v="5"/>
    <x v="85"/>
    <d v="2017-12-01T00:00:00"/>
    <s v="Second Class"/>
    <s v="RF-19345"/>
    <s v="Randy Ferguson"/>
    <s v="Corporate"/>
    <s v="United States"/>
    <s v="Marietta"/>
    <x v="32"/>
    <n v="30062"/>
    <s v="South"/>
    <s v="TEC-AC-10003441"/>
    <x v="2"/>
    <s v="Accessories"/>
    <s v="Kingston Digital DataTraveler 32GB USB 2.0"/>
    <n v="101.7"/>
  </r>
  <r>
    <n v="4889"/>
    <s v="CA-2017-163167"/>
    <x v="5"/>
    <x v="85"/>
    <d v="2017-12-01T00:00:00"/>
    <s v="Second Class"/>
    <s v="RF-19345"/>
    <s v="Randy Ferguson"/>
    <s v="Corporate"/>
    <s v="United States"/>
    <s v="Marietta"/>
    <x v="32"/>
    <n v="30062"/>
    <s v="South"/>
    <s v="OFF-ST-10004459"/>
    <x v="1"/>
    <s v="Storage"/>
    <s v="Tennsco Single-Tier Lockers"/>
    <n v="1126.02"/>
  </r>
  <r>
    <n v="4890"/>
    <s v="CA-2017-163167"/>
    <x v="5"/>
    <x v="85"/>
    <d v="2017-12-01T00:00:00"/>
    <s v="Second Class"/>
    <s v="RF-19345"/>
    <s v="Randy Ferguson"/>
    <s v="Corporate"/>
    <s v="United States"/>
    <s v="Marietta"/>
    <x v="32"/>
    <n v="30062"/>
    <s v="South"/>
    <s v="OFF-ST-10003805"/>
    <x v="1"/>
    <s v="Storage"/>
    <s v="24 Capacity Maxi Data Binder Racks, Pearl"/>
    <n v="1263.3"/>
  </r>
  <r>
    <n v="4891"/>
    <s v="CA-2017-135776"/>
    <x v="33"/>
    <x v="443"/>
    <d v="2017-12-30T00:00:00"/>
    <s v="Standard Class"/>
    <s v="EH-13765"/>
    <s v="Edward Hooks"/>
    <s v="Corporate"/>
    <s v="United States"/>
    <s v="Seattle"/>
    <x v="4"/>
    <n v="98103"/>
    <s v="West"/>
    <s v="OFF-AR-10001246"/>
    <x v="1"/>
    <s v="Art"/>
    <s v="Newell 317"/>
    <n v="8.82"/>
  </r>
  <r>
    <n v="4892"/>
    <s v="CA-2017-135776"/>
    <x v="33"/>
    <x v="443"/>
    <d v="2017-12-30T00:00:00"/>
    <s v="Standard Class"/>
    <s v="EH-13765"/>
    <s v="Edward Hooks"/>
    <s v="Corporate"/>
    <s v="United States"/>
    <s v="Seattle"/>
    <x v="4"/>
    <n v="98103"/>
    <s v="West"/>
    <s v="OFF-PA-10001295"/>
    <x v="1"/>
    <s v="Paper"/>
    <s v="Computer Printout Paper with Letter-Trim Perforations"/>
    <n v="37.94"/>
  </r>
  <r>
    <n v="4893"/>
    <s v="CA-2017-135776"/>
    <x v="33"/>
    <x v="443"/>
    <d v="2017-12-30T00:00:00"/>
    <s v="Standard Class"/>
    <s v="EH-13765"/>
    <s v="Edward Hooks"/>
    <s v="Corporate"/>
    <s v="United States"/>
    <s v="Seattle"/>
    <x v="4"/>
    <n v="98103"/>
    <s v="West"/>
    <s v="OFF-AR-10001231"/>
    <x v="1"/>
    <s v="Art"/>
    <s v="Sanford EarthWrite Recycled Pencils, Medium Soft, #2"/>
    <n v="4.2"/>
  </r>
  <r>
    <n v="4894"/>
    <s v="CA-2017-135776"/>
    <x v="33"/>
    <x v="443"/>
    <d v="2017-12-30T00:00:00"/>
    <s v="Standard Class"/>
    <s v="EH-13765"/>
    <s v="Edward Hooks"/>
    <s v="Corporate"/>
    <s v="United States"/>
    <s v="Seattle"/>
    <x v="4"/>
    <n v="98103"/>
    <s v="West"/>
    <s v="OFF-ST-10002743"/>
    <x v="1"/>
    <s v="Storage"/>
    <s v="SAFCO Boltless Steel Shelving"/>
    <n v="227.28"/>
  </r>
  <r>
    <n v="4895"/>
    <s v="CA-2017-135776"/>
    <x v="33"/>
    <x v="443"/>
    <d v="2017-12-30T00:00:00"/>
    <s v="Standard Class"/>
    <s v="EH-13765"/>
    <s v="Edward Hooks"/>
    <s v="Corporate"/>
    <s v="United States"/>
    <s v="Seattle"/>
    <x v="4"/>
    <n v="98103"/>
    <s v="West"/>
    <s v="OFF-PA-10004327"/>
    <x v="1"/>
    <s v="Paper"/>
    <s v="Xerox 1911"/>
    <n v="47.9"/>
  </r>
  <r>
    <n v="4896"/>
    <s v="CA-2017-135776"/>
    <x v="33"/>
    <x v="443"/>
    <d v="2017-12-30T00:00:00"/>
    <s v="Standard Class"/>
    <s v="EH-13765"/>
    <s v="Edward Hooks"/>
    <s v="Corporate"/>
    <s v="United States"/>
    <s v="Seattle"/>
    <x v="4"/>
    <n v="98103"/>
    <s v="West"/>
    <s v="OFF-EN-10004773"/>
    <x v="1"/>
    <s v="Envelopes"/>
    <s v="Staple envelope"/>
    <n v="61.96"/>
  </r>
  <r>
    <n v="4897"/>
    <s v="CA-2017-135776"/>
    <x v="33"/>
    <x v="443"/>
    <d v="2017-12-30T00:00:00"/>
    <s v="Standard Class"/>
    <s v="EH-13765"/>
    <s v="Edward Hooks"/>
    <s v="Corporate"/>
    <s v="United States"/>
    <s v="Seattle"/>
    <x v="4"/>
    <n v="98103"/>
    <s v="West"/>
    <s v="OFF-ST-10003470"/>
    <x v="1"/>
    <s v="Storage"/>
    <s v="Tennsco Snap-Together Open Shelving Units, Starter Sets and Add-On Units"/>
    <n v="1117.92"/>
  </r>
  <r>
    <n v="4898"/>
    <s v="US-2015-122021"/>
    <x v="2"/>
    <x v="771"/>
    <d v="2015-10-17T00:00:00"/>
    <s v="First Class"/>
    <s v="AC-10660"/>
    <s v="Anna Chung"/>
    <s v="Consumer"/>
    <s v="United States"/>
    <s v="Parma"/>
    <x v="24"/>
    <n v="44134"/>
    <s v="East"/>
    <s v="FUR-CH-10003761"/>
    <x v="0"/>
    <s v="Chairs"/>
    <s v="Global Italian Leather Office Chair"/>
    <n v="183.37200000000001"/>
  </r>
  <r>
    <n v="4899"/>
    <s v="US-2015-122021"/>
    <x v="2"/>
    <x v="771"/>
    <d v="2015-10-17T00:00:00"/>
    <s v="First Class"/>
    <s v="AC-10660"/>
    <s v="Anna Chung"/>
    <s v="Consumer"/>
    <s v="United States"/>
    <s v="Parma"/>
    <x v="24"/>
    <n v="44134"/>
    <s v="East"/>
    <s v="OFF-PA-10002230"/>
    <x v="1"/>
    <s v="Paper"/>
    <s v="Xerox 1897"/>
    <n v="7.968"/>
  </r>
  <r>
    <n v="4900"/>
    <s v="CA-2017-130484"/>
    <x v="47"/>
    <x v="250"/>
    <d v="2017-08-27T00:00:00"/>
    <s v="Standard Class"/>
    <s v="SG-20470"/>
    <s v="Sheri Gordon"/>
    <s v="Consumer"/>
    <s v="United States"/>
    <s v="Gresham"/>
    <x v="21"/>
    <n v="97030"/>
    <s v="West"/>
    <s v="OFF-BI-10000088"/>
    <x v="1"/>
    <s v="Binders"/>
    <s v="GBC Imprintable Covers"/>
    <n v="26.352"/>
  </r>
  <r>
    <n v="4901"/>
    <s v="CA-2018-120936"/>
    <x v="33"/>
    <x v="94"/>
    <d v="2018-12-21T00:00:00"/>
    <s v="Standard Class"/>
    <s v="CA-12310"/>
    <s v="Christine Abelman"/>
    <s v="Corporate"/>
    <s v="United States"/>
    <s v="Anaheim"/>
    <x v="1"/>
    <n v="92804"/>
    <s v="West"/>
    <s v="OFF-ST-10001526"/>
    <x v="1"/>
    <s v="Storage"/>
    <s v="Iceberg Mobile Mega Data/Printer Cart"/>
    <n v="481.32"/>
  </r>
  <r>
    <n v="4902"/>
    <s v="CA-2018-120936"/>
    <x v="33"/>
    <x v="94"/>
    <d v="2018-12-21T00:00:00"/>
    <s v="Standard Class"/>
    <s v="CA-12310"/>
    <s v="Christine Abelman"/>
    <s v="Corporate"/>
    <s v="United States"/>
    <s v="Anaheim"/>
    <x v="1"/>
    <n v="92804"/>
    <s v="West"/>
    <s v="OFF-SU-10002557"/>
    <x v="1"/>
    <s v="Supplies"/>
    <s v="Fiskars Spring-Action Scissors"/>
    <n v="13.98"/>
  </r>
  <r>
    <n v="4903"/>
    <s v="CA-2018-110884"/>
    <x v="15"/>
    <x v="469"/>
    <d v="2018-03-12T00:00:00"/>
    <s v="Standard Class"/>
    <s v="SH-20395"/>
    <s v="Shahid Hopkins"/>
    <s v="Consumer"/>
    <s v="United States"/>
    <s v="New York City"/>
    <x v="15"/>
    <n v="10035"/>
    <s v="East"/>
    <s v="OFF-BI-10003669"/>
    <x v="1"/>
    <s v="Binders"/>
    <s v="3M Organizer Strips"/>
    <n v="25.92"/>
  </r>
  <r>
    <n v="4904"/>
    <s v="CA-2018-110884"/>
    <x v="15"/>
    <x v="469"/>
    <d v="2018-03-12T00:00:00"/>
    <s v="Standard Class"/>
    <s v="SH-20395"/>
    <s v="Shahid Hopkins"/>
    <s v="Consumer"/>
    <s v="United States"/>
    <s v="New York City"/>
    <x v="15"/>
    <n v="10035"/>
    <s v="East"/>
    <s v="OFF-LA-10003510"/>
    <x v="1"/>
    <s v="Labels"/>
    <s v="Avery 4027 File Folder Labels for Dot Matrix Printers, 5000 Labels per Box, White"/>
    <n v="91.59"/>
  </r>
  <r>
    <n v="4905"/>
    <s v="US-2015-161613"/>
    <x v="4"/>
    <x v="588"/>
    <d v="2015-12-03T00:00:00"/>
    <s v="Second Class"/>
    <s v="MC-17605"/>
    <s v="Matt Connell"/>
    <s v="Corporate"/>
    <s v="United States"/>
    <s v="Houston"/>
    <x v="5"/>
    <n v="77070"/>
    <s v="Central"/>
    <s v="FUR-CH-10003746"/>
    <x v="0"/>
    <s v="Chairs"/>
    <s v="Hon 4070 Series Pagoda Round Back Stacking Chairs"/>
    <n v="674.05799999999999"/>
  </r>
  <r>
    <n v="4906"/>
    <s v="US-2015-146353"/>
    <x v="2"/>
    <x v="1005"/>
    <d v="2015-10-16T00:00:00"/>
    <s v="Second Class"/>
    <s v="JE-15610"/>
    <s v="Jim Epp"/>
    <s v="Corporate"/>
    <s v="United States"/>
    <s v="Concord"/>
    <x v="38"/>
    <n v="3301"/>
    <s v="East"/>
    <s v="OFF-BI-10003476"/>
    <x v="1"/>
    <s v="Binders"/>
    <s v="Avery Metallic Poly Binders"/>
    <n v="22.92"/>
  </r>
  <r>
    <n v="4907"/>
    <s v="US-2015-146353"/>
    <x v="2"/>
    <x v="1005"/>
    <d v="2015-10-16T00:00:00"/>
    <s v="Second Class"/>
    <s v="JE-15610"/>
    <s v="Jim Epp"/>
    <s v="Corporate"/>
    <s v="United States"/>
    <s v="Concord"/>
    <x v="38"/>
    <n v="3301"/>
    <s v="East"/>
    <s v="OFF-ST-10001469"/>
    <x v="1"/>
    <s v="Storage"/>
    <s v="Fellowes Bankers Box Recycled Super Stor/Drawer"/>
    <n v="269.89999999999998"/>
  </r>
  <r>
    <n v="4908"/>
    <s v="CA-2015-133809"/>
    <x v="26"/>
    <x v="728"/>
    <d v="2015-11-23T00:00:00"/>
    <s v="Second Class"/>
    <s v="MS-17530"/>
    <s v="MaryBeth Skach"/>
    <s v="Consumer"/>
    <s v="United States"/>
    <s v="Fairfield"/>
    <x v="24"/>
    <n v="45014"/>
    <s v="East"/>
    <s v="OFF-BI-10001757"/>
    <x v="1"/>
    <s v="Binders"/>
    <s v="Pressboard Hanging Data Binders for Unburst Sheets"/>
    <n v="11.808"/>
  </r>
  <r>
    <n v="4909"/>
    <s v="CA-2015-133809"/>
    <x v="26"/>
    <x v="728"/>
    <d v="2015-11-23T00:00:00"/>
    <s v="Second Class"/>
    <s v="MS-17530"/>
    <s v="MaryBeth Skach"/>
    <s v="Consumer"/>
    <s v="United States"/>
    <s v="Fairfield"/>
    <x v="24"/>
    <n v="45014"/>
    <s v="East"/>
    <s v="TEC-PH-10004875"/>
    <x v="2"/>
    <s v="Phones"/>
    <s v="PNY Rapid USB Car Charger - Black"/>
    <n v="9.5879999999999992"/>
  </r>
  <r>
    <n v="4910"/>
    <s v="CA-2018-127306"/>
    <x v="11"/>
    <x v="424"/>
    <d v="2018-01-18T00:00:00"/>
    <s v="Standard Class"/>
    <s v="BH-11710"/>
    <s v="Brosina Hoffman"/>
    <s v="Consumer"/>
    <s v="United States"/>
    <s v="Johnson City"/>
    <x v="18"/>
    <n v="37604"/>
    <s v="South"/>
    <s v="OFF-EN-10001219"/>
    <x v="1"/>
    <s v="Envelopes"/>
    <s v="#10- 4 1/8&quot; x 9 1/2&quot; Security-Tint Envelopes"/>
    <n v="18.335999999999999"/>
  </r>
  <r>
    <n v="4911"/>
    <s v="CA-2018-127306"/>
    <x v="11"/>
    <x v="424"/>
    <d v="2018-01-18T00:00:00"/>
    <s v="Standard Class"/>
    <s v="BH-11710"/>
    <s v="Brosina Hoffman"/>
    <s v="Consumer"/>
    <s v="United States"/>
    <s v="Johnson City"/>
    <x v="18"/>
    <n v="37604"/>
    <s v="South"/>
    <s v="OFF-PA-10000019"/>
    <x v="1"/>
    <s v="Paper"/>
    <s v="Xerox 1931"/>
    <n v="36.287999999999997"/>
  </r>
  <r>
    <n v="4912"/>
    <s v="CA-2018-127306"/>
    <x v="11"/>
    <x v="424"/>
    <d v="2018-01-18T00:00:00"/>
    <s v="Standard Class"/>
    <s v="BH-11710"/>
    <s v="Brosina Hoffman"/>
    <s v="Consumer"/>
    <s v="United States"/>
    <s v="Johnson City"/>
    <x v="18"/>
    <n v="37604"/>
    <s v="South"/>
    <s v="TEC-PH-10001924"/>
    <x v="2"/>
    <s v="Phones"/>
    <s v="iHome FM Clock Radio with Lightning Dock"/>
    <n v="111.98399999999999"/>
  </r>
  <r>
    <n v="4913"/>
    <s v="CA-2018-127306"/>
    <x v="11"/>
    <x v="424"/>
    <d v="2018-01-18T00:00:00"/>
    <s v="Standard Class"/>
    <s v="BH-11710"/>
    <s v="Brosina Hoffman"/>
    <s v="Consumer"/>
    <s v="United States"/>
    <s v="Johnson City"/>
    <x v="18"/>
    <n v="37604"/>
    <s v="South"/>
    <s v="OFF-BI-10002003"/>
    <x v="1"/>
    <s v="Binders"/>
    <s v="Ibico Presentation Index for Binding Systems"/>
    <n v="5.97"/>
  </r>
  <r>
    <n v="4914"/>
    <s v="CA-2018-127306"/>
    <x v="11"/>
    <x v="424"/>
    <d v="2018-01-18T00:00:00"/>
    <s v="Standard Class"/>
    <s v="BH-11710"/>
    <s v="Brosina Hoffman"/>
    <s v="Consumer"/>
    <s v="United States"/>
    <s v="Johnson City"/>
    <x v="18"/>
    <n v="37604"/>
    <s v="South"/>
    <s v="OFF-BI-10003727"/>
    <x v="1"/>
    <s v="Binders"/>
    <s v="Avery Durable Slant Ring Binders With Label Holder"/>
    <n v="2.508"/>
  </r>
  <r>
    <n v="4915"/>
    <s v="CA-2016-161830"/>
    <x v="30"/>
    <x v="496"/>
    <d v="2016-09-26T00:00:00"/>
    <s v="Second Class"/>
    <s v="ME-17725"/>
    <s v="Max Engle"/>
    <s v="Consumer"/>
    <s v="United States"/>
    <s v="Seattle"/>
    <x v="4"/>
    <n v="98105"/>
    <s v="West"/>
    <s v="OFF-AR-10004042"/>
    <x v="1"/>
    <s v="Art"/>
    <s v="BOSTON Model 1800 Electric Pencil Sharpeners, Putty/Woodgrain"/>
    <n v="35.96"/>
  </r>
  <r>
    <n v="4916"/>
    <s v="CA-2016-161830"/>
    <x v="30"/>
    <x v="496"/>
    <d v="2016-09-26T00:00:00"/>
    <s v="Second Class"/>
    <s v="ME-17725"/>
    <s v="Max Engle"/>
    <s v="Consumer"/>
    <s v="United States"/>
    <s v="Seattle"/>
    <x v="4"/>
    <n v="98105"/>
    <s v="West"/>
    <s v="OFF-BI-10001097"/>
    <x v="1"/>
    <s v="Binders"/>
    <s v="Avery Hole Reinforcements"/>
    <n v="14.952"/>
  </r>
  <r>
    <n v="4917"/>
    <s v="CA-2018-163125"/>
    <x v="32"/>
    <x v="449"/>
    <d v="2018-10-11T00:00:00"/>
    <s v="Second Class"/>
    <s v="MB-17305"/>
    <s v="Maria Bertelson"/>
    <s v="Consumer"/>
    <s v="United States"/>
    <s v="League City"/>
    <x v="5"/>
    <n v="77573"/>
    <s v="Central"/>
    <s v="OFF-AR-10004344"/>
    <x v="1"/>
    <s v="Art"/>
    <s v="Bulldog Vacuum Base Pencil Sharpener"/>
    <n v="67.144000000000005"/>
  </r>
  <r>
    <n v="4918"/>
    <s v="CA-2018-163125"/>
    <x v="32"/>
    <x v="449"/>
    <d v="2018-10-11T00:00:00"/>
    <s v="Second Class"/>
    <s v="MB-17305"/>
    <s v="Maria Bertelson"/>
    <s v="Consumer"/>
    <s v="United States"/>
    <s v="League City"/>
    <x v="5"/>
    <n v="77573"/>
    <s v="Central"/>
    <s v="FUR-CH-10001802"/>
    <x v="0"/>
    <s v="Chairs"/>
    <s v="Hon Every-Day Chair Series Swivel Task Chairs"/>
    <n v="254.05799999999999"/>
  </r>
  <r>
    <n v="4919"/>
    <s v="CA-2017-160304"/>
    <x v="41"/>
    <x v="1006"/>
    <d v="2017-01-07T00:00:00"/>
    <s v="Standard Class"/>
    <s v="BM-11575"/>
    <s v="Brendan Murry"/>
    <s v="Corporate"/>
    <s v="United States"/>
    <s v="Gaithersburg"/>
    <x v="39"/>
    <n v="20877"/>
    <s v="East"/>
    <s v="FUR-BO-10004709"/>
    <x v="0"/>
    <s v="Bookcases"/>
    <s v="Bush Westfield Collection Bookcases, Medium Cherry Finish"/>
    <n v="173.94"/>
  </r>
  <r>
    <n v="4920"/>
    <s v="CA-2017-160304"/>
    <x v="41"/>
    <x v="1006"/>
    <d v="2017-01-07T00:00:00"/>
    <s v="Standard Class"/>
    <s v="BM-11575"/>
    <s v="Brendan Murry"/>
    <s v="Corporate"/>
    <s v="United States"/>
    <s v="Gaithersburg"/>
    <x v="39"/>
    <n v="20877"/>
    <s v="East"/>
    <s v="TEC-PH-10000455"/>
    <x v="2"/>
    <s v="Phones"/>
    <s v="GE 30522EE2"/>
    <n v="231.98"/>
  </r>
  <r>
    <n v="4921"/>
    <s v="CA-2018-101728"/>
    <x v="47"/>
    <x v="971"/>
    <d v="2018-08-23T00:00:00"/>
    <s v="Standard Class"/>
    <s v="SC-20575"/>
    <s v="Sonia Cooley"/>
    <s v="Consumer"/>
    <s v="United States"/>
    <s v="Chicago"/>
    <x v="10"/>
    <n v="60653"/>
    <s v="Central"/>
    <s v="OFF-BI-10002393"/>
    <x v="1"/>
    <s v="Binders"/>
    <s v="Binder Posts"/>
    <n v="2.2959999999999998"/>
  </r>
  <r>
    <n v="4922"/>
    <s v="CA-2018-114055"/>
    <x v="27"/>
    <x v="53"/>
    <d v="2018-12-29T00:00:00"/>
    <s v="Second Class"/>
    <s v="MH-18115"/>
    <s v="Mick Hernandez"/>
    <s v="Home Office"/>
    <s v="United States"/>
    <s v="Huntsville"/>
    <x v="19"/>
    <n v="35810"/>
    <s v="South"/>
    <s v="OFF-PA-10004381"/>
    <x v="1"/>
    <s v="Paper"/>
    <s v="14-7/8 x 11 Blue Bar Computer Printout Paper"/>
    <n v="96.08"/>
  </r>
  <r>
    <n v="4923"/>
    <s v="CA-2018-114055"/>
    <x v="27"/>
    <x v="53"/>
    <d v="2018-12-29T00:00:00"/>
    <s v="Second Class"/>
    <s v="MH-18115"/>
    <s v="Mick Hernandez"/>
    <s v="Home Office"/>
    <s v="United States"/>
    <s v="Huntsville"/>
    <x v="19"/>
    <n v="35810"/>
    <s v="South"/>
    <s v="OFF-FA-10003059"/>
    <x v="1"/>
    <s v="Fasteners"/>
    <s v="Assorted Color Push Pins"/>
    <n v="3.62"/>
  </r>
  <r>
    <n v="4924"/>
    <s v="CA-2018-114055"/>
    <x v="27"/>
    <x v="53"/>
    <d v="2018-12-29T00:00:00"/>
    <s v="Second Class"/>
    <s v="MH-18115"/>
    <s v="Mick Hernandez"/>
    <s v="Home Office"/>
    <s v="United States"/>
    <s v="Huntsville"/>
    <x v="19"/>
    <n v="35810"/>
    <s v="South"/>
    <s v="OFF-PA-10000994"/>
    <x v="1"/>
    <s v="Paper"/>
    <s v="Xerox 1915"/>
    <n v="629.1"/>
  </r>
  <r>
    <n v="4925"/>
    <s v="CA-2018-114055"/>
    <x v="27"/>
    <x v="53"/>
    <d v="2018-12-29T00:00:00"/>
    <s v="Second Class"/>
    <s v="MH-18115"/>
    <s v="Mick Hernandez"/>
    <s v="Home Office"/>
    <s v="United States"/>
    <s v="Huntsville"/>
    <x v="19"/>
    <n v="35810"/>
    <s v="South"/>
    <s v="TEC-PH-10002890"/>
    <x v="2"/>
    <s v="Phones"/>
    <s v="AT&amp;T 17929 Lendline Telephone"/>
    <n v="90.48"/>
  </r>
  <r>
    <n v="4926"/>
    <s v="CA-2018-126438"/>
    <x v="14"/>
    <x v="18"/>
    <d v="2018-09-13T00:00:00"/>
    <s v="First Class"/>
    <s v="AR-10345"/>
    <s v="Alex Russell"/>
    <s v="Corporate"/>
    <s v="United States"/>
    <s v="Lawrence"/>
    <x v="31"/>
    <n v="1841"/>
    <s v="East"/>
    <s v="OFF-AR-10003338"/>
    <x v="1"/>
    <s v="Art"/>
    <s v="Eberhard Faber 3 1/2&quot; Golf Pencils"/>
    <n v="14.88"/>
  </r>
  <r>
    <n v="4927"/>
    <s v="CA-2018-117653"/>
    <x v="2"/>
    <x v="15"/>
    <d v="2018-10-23T00:00:00"/>
    <s v="Standard Class"/>
    <s v="MO-17500"/>
    <s v="Mary O'Rourke"/>
    <s v="Consumer"/>
    <s v="United States"/>
    <s v="Chicago"/>
    <x v="10"/>
    <n v="60623"/>
    <s v="Central"/>
    <s v="FUR-TA-10003008"/>
    <x v="0"/>
    <s v="Tables"/>
    <s v="Lesro Round Back Collection Coffee Table, End Table"/>
    <n v="91.275000000000006"/>
  </r>
  <r>
    <n v="4928"/>
    <s v="CA-2018-143245"/>
    <x v="5"/>
    <x v="96"/>
    <d v="2018-12-06T00:00:00"/>
    <s v="Standard Class"/>
    <s v="AD-10180"/>
    <s v="Alan Dominguez"/>
    <s v="Home Office"/>
    <s v="United States"/>
    <s v="Fairfield"/>
    <x v="29"/>
    <n v="6824"/>
    <s v="East"/>
    <s v="OFF-PA-10001972"/>
    <x v="1"/>
    <s v="Paper"/>
    <s v="Xerox 214"/>
    <n v="19.440000000000001"/>
  </r>
  <r>
    <n v="4929"/>
    <s v="CA-2018-143245"/>
    <x v="5"/>
    <x v="96"/>
    <d v="2018-12-06T00:00:00"/>
    <s v="Standard Class"/>
    <s v="AD-10180"/>
    <s v="Alan Dominguez"/>
    <s v="Home Office"/>
    <s v="United States"/>
    <s v="Fairfield"/>
    <x v="29"/>
    <n v="6824"/>
    <s v="East"/>
    <s v="FUR-CH-10000155"/>
    <x v="0"/>
    <s v="Chairs"/>
    <s v="Global Comet Stacking Armless Chair"/>
    <n v="897.15"/>
  </r>
  <r>
    <n v="4930"/>
    <s v="US-2015-138828"/>
    <x v="22"/>
    <x v="814"/>
    <d v="2015-09-03T00:00:00"/>
    <s v="First Class"/>
    <s v="KD-16345"/>
    <s v="Katherine Ducich"/>
    <s v="Consumer"/>
    <s v="United States"/>
    <s v="New York City"/>
    <x v="15"/>
    <n v="10009"/>
    <s v="East"/>
    <s v="OFF-AR-10000658"/>
    <x v="1"/>
    <s v="Art"/>
    <s v="Newell 324"/>
    <n v="57.75"/>
  </r>
  <r>
    <n v="4931"/>
    <s v="US-2015-138828"/>
    <x v="22"/>
    <x v="814"/>
    <d v="2015-09-03T00:00:00"/>
    <s v="First Class"/>
    <s v="KD-16345"/>
    <s v="Katherine Ducich"/>
    <s v="Consumer"/>
    <s v="United States"/>
    <s v="New York City"/>
    <x v="15"/>
    <n v="10009"/>
    <s v="East"/>
    <s v="OFF-PA-10000349"/>
    <x v="1"/>
    <s v="Paper"/>
    <s v="Easy-staple paper"/>
    <n v="14.94"/>
  </r>
  <r>
    <n v="4932"/>
    <s v="CA-2018-143651"/>
    <x v="48"/>
    <x v="613"/>
    <d v="2018-03-30T00:00:00"/>
    <s v="Standard Class"/>
    <s v="FM-14215"/>
    <s v="Filia McAdams"/>
    <s v="Corporate"/>
    <s v="United States"/>
    <s v="Seattle"/>
    <x v="4"/>
    <n v="98103"/>
    <s v="West"/>
    <s v="OFF-AR-10001446"/>
    <x v="1"/>
    <s v="Art"/>
    <s v="Newell 309"/>
    <n v="23.1"/>
  </r>
  <r>
    <n v="4933"/>
    <s v="CA-2016-106978"/>
    <x v="10"/>
    <x v="694"/>
    <d v="2016-10-04T00:00:00"/>
    <s v="Standard Class"/>
    <s v="ZC-21910"/>
    <s v="Zuschuss Carroll"/>
    <s v="Consumer"/>
    <s v="United States"/>
    <s v="Aurora"/>
    <x v="22"/>
    <n v="80013"/>
    <s v="West"/>
    <s v="OFF-EN-10004483"/>
    <x v="1"/>
    <s v="Envelopes"/>
    <s v="#10 White Business Envelopes,4 1/8 x 9 1/2"/>
    <n v="12.536"/>
  </r>
  <r>
    <n v="4934"/>
    <s v="CA-2016-106978"/>
    <x v="10"/>
    <x v="694"/>
    <d v="2016-10-04T00:00:00"/>
    <s v="Standard Class"/>
    <s v="ZC-21910"/>
    <s v="Zuschuss Carroll"/>
    <s v="Consumer"/>
    <s v="United States"/>
    <s v="Aurora"/>
    <x v="22"/>
    <n v="80013"/>
    <s v="West"/>
    <s v="OFF-BI-10002012"/>
    <x v="1"/>
    <s v="Binders"/>
    <s v="Wilson Jones Easy Flow II Sheet Lifters"/>
    <n v="1.08"/>
  </r>
  <r>
    <n v="4935"/>
    <s v="CA-2016-106978"/>
    <x v="10"/>
    <x v="694"/>
    <d v="2016-10-04T00:00:00"/>
    <s v="Standard Class"/>
    <s v="ZC-21910"/>
    <s v="Zuschuss Carroll"/>
    <s v="Consumer"/>
    <s v="United States"/>
    <s v="Aurora"/>
    <x v="22"/>
    <n v="80013"/>
    <s v="West"/>
    <s v="OFF-FA-10003021"/>
    <x v="1"/>
    <s v="Fasteners"/>
    <s v="Staples"/>
    <n v="4.5119999999999996"/>
  </r>
  <r>
    <n v="4936"/>
    <s v="CA-2016-155124"/>
    <x v="37"/>
    <x v="1007"/>
    <d v="2016-03-21T00:00:00"/>
    <s v="Standard Class"/>
    <s v="KS-16300"/>
    <s v="Karen Seio"/>
    <s v="Corporate"/>
    <s v="United States"/>
    <s v="Lehi"/>
    <x v="7"/>
    <n v="84043"/>
    <s v="West"/>
    <s v="TEC-PH-10003356"/>
    <x v="2"/>
    <s v="Phones"/>
    <s v="SmartStand Mobile Device Holder, Assorted Colors"/>
    <n v="16.776"/>
  </r>
  <r>
    <n v="4937"/>
    <s v="CA-2018-150931"/>
    <x v="41"/>
    <x v="1008"/>
    <d v="2018-01-13T00:00:00"/>
    <s v="Standard Class"/>
    <s v="DP-13390"/>
    <s v="Dennis Pardue"/>
    <s v="Home Office"/>
    <s v="United States"/>
    <s v="Tuscaloosa"/>
    <x v="19"/>
    <n v="35401"/>
    <s v="South"/>
    <s v="OFF-BI-10004728"/>
    <x v="1"/>
    <s v="Binders"/>
    <s v="Wilson Jones Turn Tabs Binder Tool for Ring Binders"/>
    <n v="33.74"/>
  </r>
  <r>
    <n v="4938"/>
    <s v="CA-2015-157147"/>
    <x v="11"/>
    <x v="286"/>
    <d v="2015-01-18T00:00:00"/>
    <s v="Standard Class"/>
    <s v="BD-11605"/>
    <s v="Brian Dahlen"/>
    <s v="Consumer"/>
    <s v="United States"/>
    <s v="San Francisco"/>
    <x v="1"/>
    <n v="94109"/>
    <s v="West"/>
    <s v="OFF-ST-10000078"/>
    <x v="1"/>
    <s v="Storage"/>
    <s v="Tennsco 6- and 18-Compartment Lockers"/>
    <n v="1325.85"/>
  </r>
  <r>
    <n v="4939"/>
    <s v="CA-2015-157147"/>
    <x v="11"/>
    <x v="286"/>
    <d v="2015-01-18T00:00:00"/>
    <s v="Standard Class"/>
    <s v="BD-11605"/>
    <s v="Brian Dahlen"/>
    <s v="Consumer"/>
    <s v="United States"/>
    <s v="San Francisco"/>
    <x v="1"/>
    <n v="94109"/>
    <s v="West"/>
    <s v="FUR-BO-10003034"/>
    <x v="0"/>
    <s v="Bookcases"/>
    <s v="O'Sullivan Elevations Bookcase, Cherry Finish"/>
    <n v="333.99900000000002"/>
  </r>
  <r>
    <n v="4940"/>
    <s v="CA-2015-157147"/>
    <x v="11"/>
    <x v="286"/>
    <d v="2015-01-18T00:00:00"/>
    <s v="Standard Class"/>
    <s v="BD-11605"/>
    <s v="Brian Dahlen"/>
    <s v="Consumer"/>
    <s v="United States"/>
    <s v="San Francisco"/>
    <x v="1"/>
    <n v="94109"/>
    <s v="West"/>
    <s v="OFF-AR-10003514"/>
    <x v="1"/>
    <s v="Art"/>
    <s v="4009 Highlighters by Sanford"/>
    <n v="19.899999999999999"/>
  </r>
  <r>
    <n v="4941"/>
    <s v="CA-2016-156482"/>
    <x v="25"/>
    <x v="525"/>
    <d v="2016-02-13T00:00:00"/>
    <s v="Standard Class"/>
    <s v="IL-15100"/>
    <s v="Ivan Liston"/>
    <s v="Consumer"/>
    <s v="United States"/>
    <s v="Wilmington"/>
    <x v="13"/>
    <n v="19805"/>
    <s v="East"/>
    <s v="FUR-CH-10001708"/>
    <x v="0"/>
    <s v="Chairs"/>
    <s v="Office Star - Contemporary Swivel Chair with Padded Adjustable Arms and Flex Back"/>
    <n v="1268.82"/>
  </r>
  <r>
    <n v="4942"/>
    <s v="CA-2016-156482"/>
    <x v="25"/>
    <x v="525"/>
    <d v="2016-02-13T00:00:00"/>
    <s v="Standard Class"/>
    <s v="IL-15100"/>
    <s v="Ivan Liston"/>
    <s v="Consumer"/>
    <s v="United States"/>
    <s v="Wilmington"/>
    <x v="13"/>
    <n v="19805"/>
    <s v="East"/>
    <s v="FUR-BO-10002598"/>
    <x v="0"/>
    <s v="Bookcases"/>
    <s v="Hon Metal Bookcases, Putty"/>
    <n v="283.92"/>
  </r>
  <r>
    <n v="4943"/>
    <s v="CA-2016-156482"/>
    <x v="25"/>
    <x v="525"/>
    <d v="2016-02-13T00:00:00"/>
    <s v="Standard Class"/>
    <s v="IL-15100"/>
    <s v="Ivan Liston"/>
    <s v="Consumer"/>
    <s v="United States"/>
    <s v="Wilmington"/>
    <x v="13"/>
    <n v="19805"/>
    <s v="East"/>
    <s v="OFF-AR-10001022"/>
    <x v="1"/>
    <s v="Art"/>
    <s v="SANFORD Liquid Accent Tank-Style Highlighters"/>
    <n v="5.68"/>
  </r>
  <r>
    <n v="4944"/>
    <s v="CA-2018-106782"/>
    <x v="33"/>
    <x v="202"/>
    <d v="2018-12-27T00:00:00"/>
    <s v="Standard Class"/>
    <s v="LP-17095"/>
    <s v="Liz Preis"/>
    <s v="Consumer"/>
    <s v="United States"/>
    <s v="Lafayette"/>
    <x v="14"/>
    <n v="47905"/>
    <s v="Central"/>
    <s v="OFF-ST-10004459"/>
    <x v="1"/>
    <s v="Storage"/>
    <s v="Tennsco Single-Tier Lockers"/>
    <n v="375.34"/>
  </r>
  <r>
    <n v="4945"/>
    <s v="CA-2017-151372"/>
    <x v="22"/>
    <x v="64"/>
    <d v="2017-09-06T00:00:00"/>
    <s v="First Class"/>
    <s v="JH-15985"/>
    <s v="Joseph Holt"/>
    <s v="Consumer"/>
    <s v="United States"/>
    <s v="Redondo Beach"/>
    <x v="1"/>
    <n v="90278"/>
    <s v="West"/>
    <s v="OFF-PA-10004381"/>
    <x v="1"/>
    <s v="Paper"/>
    <s v="14-7/8 x 11 Blue Bar Computer Printout Paper"/>
    <n v="96.08"/>
  </r>
  <r>
    <n v="4946"/>
    <s v="CA-2017-151372"/>
    <x v="22"/>
    <x v="64"/>
    <d v="2017-09-06T00:00:00"/>
    <s v="First Class"/>
    <s v="JH-15985"/>
    <s v="Joseph Holt"/>
    <s v="Consumer"/>
    <s v="United States"/>
    <s v="Redondo Beach"/>
    <x v="1"/>
    <n v="90278"/>
    <s v="West"/>
    <s v="OFF-BI-10000050"/>
    <x v="1"/>
    <s v="Binders"/>
    <s v="Angle-D Binders with Locking Rings, Label Holders"/>
    <n v="11.68"/>
  </r>
  <r>
    <n v="4947"/>
    <s v="CA-2017-151372"/>
    <x v="22"/>
    <x v="64"/>
    <d v="2017-09-06T00:00:00"/>
    <s v="First Class"/>
    <s v="JH-15985"/>
    <s v="Joseph Holt"/>
    <s v="Consumer"/>
    <s v="United States"/>
    <s v="Redondo Beach"/>
    <x v="1"/>
    <n v="90278"/>
    <s v="West"/>
    <s v="OFF-FA-10000304"/>
    <x v="1"/>
    <s v="Fasteners"/>
    <s v="Advantus Push Pins"/>
    <n v="4.3600000000000003"/>
  </r>
  <r>
    <n v="4948"/>
    <s v="CA-2015-102085"/>
    <x v="32"/>
    <x v="777"/>
    <d v="2015-10-09T00:00:00"/>
    <s v="Standard Class"/>
    <s v="JD-16015"/>
    <s v="Joy Daniels"/>
    <s v="Consumer"/>
    <s v="United States"/>
    <s v="Seattle"/>
    <x v="4"/>
    <n v="98115"/>
    <s v="West"/>
    <s v="OFF-LA-10002475"/>
    <x v="1"/>
    <s v="Labels"/>
    <s v="Avery 519"/>
    <n v="29.24"/>
  </r>
  <r>
    <n v="4949"/>
    <s v="CA-2018-107125"/>
    <x v="5"/>
    <x v="344"/>
    <d v="2018-12-02T00:00:00"/>
    <s v="Standard Class"/>
    <s v="BD-11320"/>
    <s v="Bill Donatelli"/>
    <s v="Consumer"/>
    <s v="United States"/>
    <s v="Los Angeles"/>
    <x v="1"/>
    <n v="90045"/>
    <s v="West"/>
    <s v="OFF-BI-10001989"/>
    <x v="1"/>
    <s v="Binders"/>
    <s v="Premium Transparent Presentation Covers by GBC"/>
    <n v="117.488"/>
  </r>
  <r>
    <n v="4950"/>
    <s v="CA-2018-107125"/>
    <x v="5"/>
    <x v="344"/>
    <d v="2018-12-02T00:00:00"/>
    <s v="Standard Class"/>
    <s v="BD-11320"/>
    <s v="Bill Donatelli"/>
    <s v="Consumer"/>
    <s v="United States"/>
    <s v="Los Angeles"/>
    <x v="1"/>
    <n v="90045"/>
    <s v="West"/>
    <s v="FUR-FU-10000732"/>
    <x v="0"/>
    <s v="Furnishings"/>
    <s v="Eldon 200 Class Desk Accessories"/>
    <n v="18.84"/>
  </r>
  <r>
    <n v="4951"/>
    <s v="CA-2017-125815"/>
    <x v="16"/>
    <x v="99"/>
    <d v="2017-11-01T00:00:00"/>
    <s v="Second Class"/>
    <s v="DL-13330"/>
    <s v="Denise Leinenbach"/>
    <s v="Consumer"/>
    <s v="United States"/>
    <s v="New York City"/>
    <x v="15"/>
    <n v="10009"/>
    <s v="East"/>
    <s v="OFF-AR-10004441"/>
    <x v="1"/>
    <s v="Art"/>
    <s v="BIC Brite Liner Highlighters"/>
    <n v="12.42"/>
  </r>
  <r>
    <n v="4952"/>
    <s v="CA-2016-144190"/>
    <x v="1"/>
    <x v="988"/>
    <d v="2016-06-13T00:00:00"/>
    <s v="Standard Class"/>
    <s v="NC-18415"/>
    <s v="Nathan Cano"/>
    <s v="Consumer"/>
    <s v="United States"/>
    <s v="Royal Oak"/>
    <x v="12"/>
    <n v="48073"/>
    <s v="Central"/>
    <s v="OFF-PA-10000304"/>
    <x v="1"/>
    <s v="Paper"/>
    <s v="Xerox 1995"/>
    <n v="12.96"/>
  </r>
  <r>
    <n v="4953"/>
    <s v="CA-2018-117926"/>
    <x v="4"/>
    <x v="166"/>
    <d v="2018-12-12T00:00:00"/>
    <s v="Second Class"/>
    <s v="AS-10225"/>
    <s v="Alan Schoenberger"/>
    <s v="Corporate"/>
    <s v="United States"/>
    <s v="San Francisco"/>
    <x v="1"/>
    <n v="94109"/>
    <s v="West"/>
    <s v="OFF-AP-10002670"/>
    <x v="1"/>
    <s v="Appliances"/>
    <s v="Belkin 8-Outlet Premiere SurgeMaster II Surge Protectors"/>
    <n v="69.48"/>
  </r>
  <r>
    <n v="4954"/>
    <s v="CA-2016-153906"/>
    <x v="37"/>
    <x v="199"/>
    <d v="2016-03-20T00:00:00"/>
    <s v="Standard Class"/>
    <s v="MS-17980"/>
    <s v="Michael Stewart"/>
    <s v="Corporate"/>
    <s v="United States"/>
    <s v="New York City"/>
    <x v="15"/>
    <n v="10009"/>
    <s v="East"/>
    <s v="TEC-PH-10001527"/>
    <x v="2"/>
    <s v="Phones"/>
    <s v="Plantronics MX500i Earset"/>
    <n v="85.9"/>
  </r>
  <r>
    <n v="4955"/>
    <s v="CA-2015-160262"/>
    <x v="1"/>
    <x v="3"/>
    <d v="2015-06-13T00:00:00"/>
    <s v="Second Class"/>
    <s v="TS-21205"/>
    <s v="Thomas Seio"/>
    <s v="Corporate"/>
    <s v="United States"/>
    <s v="North Las Vegas"/>
    <x v="33"/>
    <n v="89031"/>
    <s v="West"/>
    <s v="OFF-AR-10002335"/>
    <x v="1"/>
    <s v="Art"/>
    <s v="DIXON Oriole Pencils"/>
    <n v="18.059999999999999"/>
  </r>
  <r>
    <n v="4956"/>
    <s v="CA-2015-160262"/>
    <x v="1"/>
    <x v="3"/>
    <d v="2015-06-13T00:00:00"/>
    <s v="Second Class"/>
    <s v="TS-21205"/>
    <s v="Thomas Seio"/>
    <s v="Corporate"/>
    <s v="United States"/>
    <s v="North Las Vegas"/>
    <x v="33"/>
    <n v="89031"/>
    <s v="West"/>
    <s v="OFF-PA-10003641"/>
    <x v="1"/>
    <s v="Paper"/>
    <s v="Xerox 1909"/>
    <n v="79.14"/>
  </r>
  <r>
    <n v="4957"/>
    <s v="CA-2015-160262"/>
    <x v="1"/>
    <x v="3"/>
    <d v="2015-06-13T00:00:00"/>
    <s v="Second Class"/>
    <s v="TS-21205"/>
    <s v="Thomas Seio"/>
    <s v="Corporate"/>
    <s v="United States"/>
    <s v="North Las Vegas"/>
    <x v="33"/>
    <n v="89031"/>
    <s v="West"/>
    <s v="FUR-FU-10002685"/>
    <x v="0"/>
    <s v="Furnishings"/>
    <s v="Executive Impressions 13-1/2&quot; Indoor/Outdoor Wall Clock"/>
    <n v="37.4"/>
  </r>
  <r>
    <n v="4958"/>
    <s v="CA-2016-127607"/>
    <x v="48"/>
    <x v="305"/>
    <d v="2016-03-26T00:00:00"/>
    <s v="Standard Class"/>
    <s v="JK-15730"/>
    <s v="Joe Kamberova"/>
    <s v="Consumer"/>
    <s v="United States"/>
    <s v="Carrollton"/>
    <x v="5"/>
    <n v="75007"/>
    <s v="Central"/>
    <s v="OFF-BI-10001308"/>
    <x v="1"/>
    <s v="Binders"/>
    <s v="GBC Standard Plastic Binding Systems' Combs"/>
    <n v="2.512"/>
  </r>
  <r>
    <n v="4959"/>
    <s v="CA-2016-127607"/>
    <x v="48"/>
    <x v="305"/>
    <d v="2016-03-26T00:00:00"/>
    <s v="Standard Class"/>
    <s v="JK-15730"/>
    <s v="Joe Kamberova"/>
    <s v="Consumer"/>
    <s v="United States"/>
    <s v="Carrollton"/>
    <x v="5"/>
    <n v="75007"/>
    <s v="Central"/>
    <s v="OFF-FA-10003485"/>
    <x v="1"/>
    <s v="Fasteners"/>
    <s v="Staples"/>
    <n v="18.864000000000001"/>
  </r>
  <r>
    <n v="4960"/>
    <s v="CA-2017-166226"/>
    <x v="6"/>
    <x v="741"/>
    <d v="2017-11-22T00:00:00"/>
    <s v="Standard Class"/>
    <s v="TC-21535"/>
    <s v="Tracy Collins"/>
    <s v="Home Office"/>
    <s v="United States"/>
    <s v="Los Angeles"/>
    <x v="1"/>
    <n v="90008"/>
    <s v="West"/>
    <s v="TEC-PH-10003357"/>
    <x v="2"/>
    <s v="Phones"/>
    <s v="Grandstream GXP2100 Mainstream Business Phone"/>
    <n v="61.192"/>
  </r>
  <r>
    <n v="4961"/>
    <s v="CA-2017-166226"/>
    <x v="6"/>
    <x v="741"/>
    <d v="2017-11-22T00:00:00"/>
    <s v="Standard Class"/>
    <s v="TC-21535"/>
    <s v="Tracy Collins"/>
    <s v="Home Office"/>
    <s v="United States"/>
    <s v="Los Angeles"/>
    <x v="1"/>
    <n v="90008"/>
    <s v="West"/>
    <s v="OFF-AP-10002867"/>
    <x v="1"/>
    <s v="Appliances"/>
    <s v="Fellowes Command Center 5-outlet power strip"/>
    <n v="67.84"/>
  </r>
  <r>
    <n v="4962"/>
    <s v="CA-2015-156587"/>
    <x v="15"/>
    <x v="1009"/>
    <d v="2015-03-08T00:00:00"/>
    <s v="First Class"/>
    <s v="AB-10015"/>
    <s v="Aaron Bergman"/>
    <s v="Consumer"/>
    <s v="United States"/>
    <s v="Seattle"/>
    <x v="4"/>
    <n v="98103"/>
    <s v="West"/>
    <s v="FUR-CH-10004477"/>
    <x v="0"/>
    <s v="Chairs"/>
    <s v="Global Push Button Manager's Chair, Indigo"/>
    <n v="48.712000000000003"/>
  </r>
  <r>
    <n v="4963"/>
    <s v="CA-2015-156587"/>
    <x v="15"/>
    <x v="1009"/>
    <d v="2015-03-08T00:00:00"/>
    <s v="First Class"/>
    <s v="AB-10015"/>
    <s v="Aaron Bergman"/>
    <s v="Consumer"/>
    <s v="United States"/>
    <s v="Seattle"/>
    <x v="4"/>
    <n v="98103"/>
    <s v="West"/>
    <s v="OFF-AR-10001427"/>
    <x v="1"/>
    <s v="Art"/>
    <s v="Newell 330"/>
    <n v="17.940000000000001"/>
  </r>
  <r>
    <n v="4964"/>
    <s v="CA-2015-156587"/>
    <x v="15"/>
    <x v="1009"/>
    <d v="2015-03-08T00:00:00"/>
    <s v="First Class"/>
    <s v="AB-10015"/>
    <s v="Aaron Bergman"/>
    <s v="Consumer"/>
    <s v="United States"/>
    <s v="Seattle"/>
    <x v="4"/>
    <n v="98103"/>
    <s v="West"/>
    <s v="OFF-ST-10002344"/>
    <x v="1"/>
    <s v="Storage"/>
    <s v="Carina 42&quot;Hx23 3/4&quot;W Media Storage Unit"/>
    <n v="242.94"/>
  </r>
  <r>
    <n v="4965"/>
    <s v="CA-2017-141180"/>
    <x v="7"/>
    <x v="666"/>
    <d v="2017-05-19T00:00:00"/>
    <s v="Second Class"/>
    <s v="DP-13000"/>
    <s v="Darren Powers"/>
    <s v="Consumer"/>
    <s v="United States"/>
    <s v="Fort Lauderdale"/>
    <x v="2"/>
    <n v="33311"/>
    <s v="South"/>
    <s v="OFF-BI-10000301"/>
    <x v="1"/>
    <s v="Binders"/>
    <s v="GBC Instant Report Kit"/>
    <n v="7.7640000000000002"/>
  </r>
  <r>
    <n v="4966"/>
    <s v="CA-2016-109708"/>
    <x v="23"/>
    <x v="442"/>
    <d v="2016-05-28T00:00:00"/>
    <s v="Second Class"/>
    <s v="CY-12745"/>
    <s v="Craig Yedwab"/>
    <s v="Corporate"/>
    <s v="United States"/>
    <s v="Columbia"/>
    <x v="18"/>
    <n v="38401"/>
    <s v="South"/>
    <s v="TEC-PH-10001944"/>
    <x v="2"/>
    <s v="Phones"/>
    <s v="Wi-Ex zBoost YX540 Cellular Phone Signal Booster"/>
    <n v="467.04"/>
  </r>
  <r>
    <n v="4967"/>
    <s v="CA-2016-122406"/>
    <x v="36"/>
    <x v="991"/>
    <d v="2016-08-05T00:00:00"/>
    <s v="Second Class"/>
    <s v="BE-11455"/>
    <s v="Brad Eason"/>
    <s v="Home Office"/>
    <s v="United States"/>
    <s v="Providence"/>
    <x v="34"/>
    <n v="2908"/>
    <s v="East"/>
    <s v="TEC-PH-10001527"/>
    <x v="2"/>
    <s v="Phones"/>
    <s v="Plantronics MX500i Earset"/>
    <n v="128.85"/>
  </r>
  <r>
    <n v="4968"/>
    <s v="CA-2016-122406"/>
    <x v="36"/>
    <x v="991"/>
    <d v="2016-08-05T00:00:00"/>
    <s v="Second Class"/>
    <s v="BE-11455"/>
    <s v="Brad Eason"/>
    <s v="Home Office"/>
    <s v="United States"/>
    <s v="Providence"/>
    <x v="34"/>
    <n v="2908"/>
    <s v="East"/>
    <s v="OFF-PA-10001307"/>
    <x v="1"/>
    <s v="Paper"/>
    <s v="Important Message Pads, 50 4-1/4 x 5-1/2 Forms per Pad"/>
    <n v="8.4"/>
  </r>
  <r>
    <n v="4969"/>
    <s v="CA-2016-122406"/>
    <x v="36"/>
    <x v="991"/>
    <d v="2016-08-05T00:00:00"/>
    <s v="Second Class"/>
    <s v="BE-11455"/>
    <s v="Brad Eason"/>
    <s v="Home Office"/>
    <s v="United States"/>
    <s v="Providence"/>
    <x v="34"/>
    <n v="2908"/>
    <s v="East"/>
    <s v="TEC-AC-10004571"/>
    <x v="2"/>
    <s v="Accessories"/>
    <s v="Logitech G700s Rechargeable Gaming Mouse"/>
    <n v="199.98"/>
  </r>
  <r>
    <n v="4970"/>
    <s v="CA-2016-122406"/>
    <x v="36"/>
    <x v="991"/>
    <d v="2016-08-05T00:00:00"/>
    <s v="Second Class"/>
    <s v="BE-11455"/>
    <s v="Brad Eason"/>
    <s v="Home Office"/>
    <s v="United States"/>
    <s v="Providence"/>
    <x v="34"/>
    <n v="2908"/>
    <s v="East"/>
    <s v="FUR-CH-10001973"/>
    <x v="0"/>
    <s v="Chairs"/>
    <s v="Office Star Flex Back Scooter Chair with White Frame"/>
    <n v="110.98"/>
  </r>
  <r>
    <n v="4971"/>
    <s v="US-2017-153815"/>
    <x v="0"/>
    <x v="61"/>
    <d v="2017-11-09T00:00:00"/>
    <s v="First Class"/>
    <s v="KL-16555"/>
    <s v="Kelly Lampkin"/>
    <s v="Corporate"/>
    <s v="United States"/>
    <s v="Jacksonville"/>
    <x v="2"/>
    <n v="32216"/>
    <s v="South"/>
    <s v="FUR-CH-10000513"/>
    <x v="0"/>
    <s v="Chairs"/>
    <s v="High-Back Leather Manager's Chair"/>
    <n v="207.98400000000001"/>
  </r>
  <r>
    <n v="4972"/>
    <s v="US-2017-153815"/>
    <x v="0"/>
    <x v="61"/>
    <d v="2017-11-09T00:00:00"/>
    <s v="First Class"/>
    <s v="KL-16555"/>
    <s v="Kelly Lampkin"/>
    <s v="Corporate"/>
    <s v="United States"/>
    <s v="Jacksonville"/>
    <x v="2"/>
    <n v="32216"/>
    <s v="South"/>
    <s v="OFF-PA-10002421"/>
    <x v="1"/>
    <s v="Paper"/>
    <s v="Embossed Ink Jet Note Cards"/>
    <n v="36.112000000000002"/>
  </r>
  <r>
    <n v="4973"/>
    <s v="US-2017-153815"/>
    <x v="0"/>
    <x v="61"/>
    <d v="2017-11-09T00:00:00"/>
    <s v="First Class"/>
    <s v="KL-16555"/>
    <s v="Kelly Lampkin"/>
    <s v="Corporate"/>
    <s v="United States"/>
    <s v="Jacksonville"/>
    <x v="2"/>
    <n v="32216"/>
    <s v="South"/>
    <s v="FUR-FU-10004090"/>
    <x v="0"/>
    <s v="Furnishings"/>
    <s v="Executive Impressions 14&quot; Contract Wall Clock"/>
    <n v="35.567999999999998"/>
  </r>
  <r>
    <n v="4974"/>
    <s v="US-2017-153815"/>
    <x v="0"/>
    <x v="61"/>
    <d v="2017-11-09T00:00:00"/>
    <s v="First Class"/>
    <s v="KL-16555"/>
    <s v="Kelly Lampkin"/>
    <s v="Corporate"/>
    <s v="United States"/>
    <s v="Jacksonville"/>
    <x v="2"/>
    <n v="32216"/>
    <s v="South"/>
    <s v="OFF-PA-10004071"/>
    <x v="1"/>
    <s v="Paper"/>
    <s v="Eaton Premium Continuous-Feed Paper, 25% Cotton, Letter Size, White, 1000 Shts/Box"/>
    <n v="88.768000000000001"/>
  </r>
  <r>
    <n v="4975"/>
    <s v="CA-2017-164896"/>
    <x v="0"/>
    <x v="77"/>
    <d v="2017-11-12T00:00:00"/>
    <s v="Standard Class"/>
    <s v="PS-19045"/>
    <s v="Penelope Sewall"/>
    <s v="Home Office"/>
    <s v="United States"/>
    <s v="Oceanside"/>
    <x v="1"/>
    <n v="92054"/>
    <s v="West"/>
    <s v="OFF-PA-10002246"/>
    <x v="1"/>
    <s v="Paper"/>
    <s v="Wirebound Four 2-3/4 x 5 Forms per Page, 400 Sets per Book"/>
    <n v="12.9"/>
  </r>
  <r>
    <n v="4976"/>
    <s v="CA-2016-142202"/>
    <x v="30"/>
    <x v="227"/>
    <d v="2016-09-23T00:00:00"/>
    <s v="Second Class"/>
    <s v="JR-16210"/>
    <s v="Justin Ritter"/>
    <s v="Corporate"/>
    <s v="United States"/>
    <s v="Jacksonville"/>
    <x v="2"/>
    <n v="32216"/>
    <s v="South"/>
    <s v="TEC-AC-10003198"/>
    <x v="2"/>
    <s v="Accessories"/>
    <s v="Enermax Acrylux Wireless Keyboard"/>
    <n v="717.12"/>
  </r>
  <r>
    <n v="4977"/>
    <s v="CA-2016-165050"/>
    <x v="19"/>
    <x v="214"/>
    <d v="2016-12-09T00:00:00"/>
    <s v="First Class"/>
    <s v="AH-10210"/>
    <s v="Alan Hwang"/>
    <s v="Consumer"/>
    <s v="United States"/>
    <s v="New York City"/>
    <x v="15"/>
    <n v="10024"/>
    <s v="East"/>
    <s v="OFF-BI-10001031"/>
    <x v="1"/>
    <s v="Binders"/>
    <s v="Pressboard Data Binders by Wilson Jones"/>
    <n v="21.36"/>
  </r>
  <r>
    <n v="4978"/>
    <s v="CA-2016-165050"/>
    <x v="19"/>
    <x v="214"/>
    <d v="2016-12-09T00:00:00"/>
    <s v="First Class"/>
    <s v="AH-10210"/>
    <s v="Alan Hwang"/>
    <s v="Consumer"/>
    <s v="United States"/>
    <s v="New York City"/>
    <x v="15"/>
    <n v="10024"/>
    <s v="East"/>
    <s v="OFF-BI-10003727"/>
    <x v="1"/>
    <s v="Binders"/>
    <s v="Avery Durable Slant Ring Binders With Label Holder"/>
    <n v="6.6879999999999997"/>
  </r>
  <r>
    <n v="4979"/>
    <s v="CA-2016-165050"/>
    <x v="19"/>
    <x v="214"/>
    <d v="2016-12-09T00:00:00"/>
    <s v="First Class"/>
    <s v="AH-10210"/>
    <s v="Alan Hwang"/>
    <s v="Consumer"/>
    <s v="United States"/>
    <s v="New York City"/>
    <x v="15"/>
    <n v="10024"/>
    <s v="East"/>
    <s v="TEC-PH-10001336"/>
    <x v="2"/>
    <s v="Phones"/>
    <s v="Digium D40 VoIP phone"/>
    <n v="773.94"/>
  </r>
  <r>
    <n v="4980"/>
    <s v="US-2017-131114"/>
    <x v="4"/>
    <x v="10"/>
    <d v="2017-12-13T00:00:00"/>
    <s v="Second Class"/>
    <s v="RW-19630"/>
    <s v="Rob Williams"/>
    <s v="Corporate"/>
    <s v="United States"/>
    <s v="Chicago"/>
    <x v="10"/>
    <n v="60610"/>
    <s v="Central"/>
    <s v="OFF-SU-10001664"/>
    <x v="1"/>
    <s v="Supplies"/>
    <s v="Acme Office Executive Series Stainless Steel Trimmers"/>
    <n v="20.568000000000001"/>
  </r>
  <r>
    <n v="4981"/>
    <s v="US-2017-131114"/>
    <x v="4"/>
    <x v="10"/>
    <d v="2017-12-13T00:00:00"/>
    <s v="Second Class"/>
    <s v="RW-19630"/>
    <s v="Rob Williams"/>
    <s v="Corporate"/>
    <s v="United States"/>
    <s v="Chicago"/>
    <x v="10"/>
    <n v="60610"/>
    <s v="Central"/>
    <s v="OFF-AP-10003971"/>
    <x v="1"/>
    <s v="Appliances"/>
    <s v="Belkin 6 Outlet Metallic Surge Strip"/>
    <n v="4.3559999999999999"/>
  </r>
  <r>
    <n v="4982"/>
    <s v="US-2017-131114"/>
    <x v="4"/>
    <x v="10"/>
    <d v="2017-12-13T00:00:00"/>
    <s v="Second Class"/>
    <s v="RW-19630"/>
    <s v="Rob Williams"/>
    <s v="Corporate"/>
    <s v="United States"/>
    <s v="Chicago"/>
    <x v="10"/>
    <n v="60610"/>
    <s v="Central"/>
    <s v="TEC-AC-10000199"/>
    <x v="2"/>
    <s v="Accessories"/>
    <s v="Kingston Digital DataTraveler 8GB USB 2.0"/>
    <n v="19.04"/>
  </r>
  <r>
    <n v="4983"/>
    <s v="CA-2015-160066"/>
    <x v="26"/>
    <x v="912"/>
    <d v="2015-11-22T00:00:00"/>
    <s v="Standard Class"/>
    <s v="AH-10075"/>
    <s v="Adam Hart"/>
    <s v="Corporate"/>
    <s v="United States"/>
    <s v="Huntington Beach"/>
    <x v="1"/>
    <n v="92646"/>
    <s v="West"/>
    <s v="OFF-LA-10001045"/>
    <x v="1"/>
    <s v="Labels"/>
    <s v="Permanent Self-Adhesive File Folder Labels for Typewriters by Universal"/>
    <n v="5.22"/>
  </r>
  <r>
    <n v="4984"/>
    <s v="CA-2017-109925"/>
    <x v="0"/>
    <x v="61"/>
    <d v="2017-11-10T00:00:00"/>
    <s v="Second Class"/>
    <s v="IM-15070"/>
    <s v="Irene Maddox"/>
    <s v="Consumer"/>
    <s v="United States"/>
    <s v="San Diego"/>
    <x v="1"/>
    <n v="92105"/>
    <s v="West"/>
    <s v="OFF-ST-10003442"/>
    <x v="1"/>
    <s v="Storage"/>
    <s v="Eldon Portable Mobile Manager"/>
    <n v="84.84"/>
  </r>
  <r>
    <n v="4985"/>
    <s v="CA-2016-160696"/>
    <x v="14"/>
    <x v="684"/>
    <d v="2016-09-10T00:00:00"/>
    <s v="Standard Class"/>
    <s v="CK-12760"/>
    <s v="Cyma Kinney"/>
    <s v="Corporate"/>
    <s v="United States"/>
    <s v="Nashville"/>
    <x v="18"/>
    <n v="37211"/>
    <s v="South"/>
    <s v="OFF-FA-10003059"/>
    <x v="1"/>
    <s v="Fasteners"/>
    <s v="Assorted Color Push Pins"/>
    <n v="7.24"/>
  </r>
  <r>
    <n v="4986"/>
    <s v="CA-2015-125171"/>
    <x v="22"/>
    <x v="1010"/>
    <d v="2015-09-03T00:00:00"/>
    <s v="Same Day"/>
    <s v="AG-10390"/>
    <s v="Allen Goldenen"/>
    <s v="Consumer"/>
    <s v="United States"/>
    <s v="New York City"/>
    <x v="15"/>
    <n v="10009"/>
    <s v="East"/>
    <s v="OFF-LA-10001175"/>
    <x v="1"/>
    <s v="Labels"/>
    <s v="Avery 514"/>
    <n v="14.4"/>
  </r>
  <r>
    <n v="4987"/>
    <s v="CA-2017-149279"/>
    <x v="18"/>
    <x v="423"/>
    <d v="2017-04-28T00:00:00"/>
    <s v="Standard Class"/>
    <s v="CL-12700"/>
    <s v="Craig Leslie"/>
    <s v="Home Office"/>
    <s v="United States"/>
    <s v="Colorado Springs"/>
    <x v="22"/>
    <n v="80906"/>
    <s v="West"/>
    <s v="OFF-PA-10003441"/>
    <x v="1"/>
    <s v="Paper"/>
    <s v="Xerox 226"/>
    <n v="15.552"/>
  </r>
  <r>
    <n v="4988"/>
    <s v="CA-2017-149279"/>
    <x v="18"/>
    <x v="423"/>
    <d v="2017-04-28T00:00:00"/>
    <s v="Standard Class"/>
    <s v="CL-12700"/>
    <s v="Craig Leslie"/>
    <s v="Home Office"/>
    <s v="United States"/>
    <s v="Colorado Springs"/>
    <x v="22"/>
    <n v="80906"/>
    <s v="West"/>
    <s v="FUR-CH-10004287"/>
    <x v="0"/>
    <s v="Chairs"/>
    <s v="SAFCO Arco Folding Chair"/>
    <n v="1325.76"/>
  </r>
  <r>
    <n v="4989"/>
    <s v="CA-2017-149279"/>
    <x v="18"/>
    <x v="423"/>
    <d v="2017-04-28T00:00:00"/>
    <s v="Standard Class"/>
    <s v="CL-12700"/>
    <s v="Craig Leslie"/>
    <s v="Home Office"/>
    <s v="United States"/>
    <s v="Colorado Springs"/>
    <x v="22"/>
    <n v="80906"/>
    <s v="West"/>
    <s v="OFF-BI-10004040"/>
    <x v="1"/>
    <s v="Binders"/>
    <s v="Wilson Jones Impact Binders"/>
    <n v="3.1080000000000001"/>
  </r>
  <r>
    <n v="4990"/>
    <s v="CA-2018-107321"/>
    <x v="8"/>
    <x v="515"/>
    <d v="2018-09-04T00:00:00"/>
    <s v="Standard Class"/>
    <s v="AW-10930"/>
    <s v="Arthur Wiediger"/>
    <s v="Home Office"/>
    <s v="United States"/>
    <s v="San Francisco"/>
    <x v="1"/>
    <n v="94110"/>
    <s v="West"/>
    <s v="OFF-BI-10004022"/>
    <x v="1"/>
    <s v="Binders"/>
    <s v="Acco Suede Grain Vinyl Round Ring Binder"/>
    <n v="6.6719999999999997"/>
  </r>
  <r>
    <n v="4991"/>
    <s v="CA-2018-107321"/>
    <x v="8"/>
    <x v="515"/>
    <d v="2018-09-04T00:00:00"/>
    <s v="Standard Class"/>
    <s v="AW-10930"/>
    <s v="Arthur Wiediger"/>
    <s v="Home Office"/>
    <s v="United States"/>
    <s v="San Francisco"/>
    <x v="1"/>
    <n v="94110"/>
    <s v="West"/>
    <s v="TEC-PH-10002200"/>
    <x v="2"/>
    <s v="Phones"/>
    <s v="Aastra 6757i CT Wireless VoIP phone"/>
    <n v="689.40800000000002"/>
  </r>
  <r>
    <n v="4992"/>
    <s v="US-2018-122714"/>
    <x v="4"/>
    <x v="226"/>
    <d v="2018-12-13T00:00:00"/>
    <s v="Standard Class"/>
    <s v="HG-14965"/>
    <s v="Henry Goldwyn"/>
    <s v="Corporate"/>
    <s v="United States"/>
    <s v="Chicago"/>
    <x v="10"/>
    <n v="60653"/>
    <s v="Central"/>
    <s v="OFF-BI-10001120"/>
    <x v="1"/>
    <s v="Binders"/>
    <s v="Ibico EPK-21 Electric Binding System"/>
    <n v="1889.99"/>
  </r>
  <r>
    <n v="4993"/>
    <s v="CA-2016-153038"/>
    <x v="27"/>
    <x v="217"/>
    <d v="2016-12-25T00:00:00"/>
    <s v="Standard Class"/>
    <s v="RB-19645"/>
    <s v="Robert Barroso"/>
    <s v="Corporate"/>
    <s v="United States"/>
    <s v="Memphis"/>
    <x v="18"/>
    <n v="38109"/>
    <s v="South"/>
    <s v="OFF-EN-10000461"/>
    <x v="1"/>
    <s v="Envelopes"/>
    <s v="#10- 4 1/8&quot; x 9 1/2&quot; Recycled Envelopes"/>
    <n v="55.936"/>
  </r>
  <r>
    <n v="4994"/>
    <s v="CA-2016-153038"/>
    <x v="27"/>
    <x v="217"/>
    <d v="2016-12-25T00:00:00"/>
    <s v="Standard Class"/>
    <s v="RB-19645"/>
    <s v="Robert Barroso"/>
    <s v="Corporate"/>
    <s v="United States"/>
    <s v="Memphis"/>
    <x v="18"/>
    <n v="38109"/>
    <s v="South"/>
    <s v="OFF-LA-10004008"/>
    <x v="1"/>
    <s v="Labels"/>
    <s v="Avery 507"/>
    <n v="18.431999999999999"/>
  </r>
  <r>
    <n v="4995"/>
    <s v="CA-2016-153038"/>
    <x v="27"/>
    <x v="217"/>
    <d v="2016-12-25T00:00:00"/>
    <s v="Standard Class"/>
    <s v="RB-19645"/>
    <s v="Robert Barroso"/>
    <s v="Corporate"/>
    <s v="United States"/>
    <s v="Memphis"/>
    <x v="18"/>
    <n v="38109"/>
    <s v="South"/>
    <s v="FUR-FU-10000221"/>
    <x v="0"/>
    <s v="Furnishings"/>
    <s v="Master Caster Door Stop, Brown"/>
    <n v="20.32"/>
  </r>
  <r>
    <n v="4996"/>
    <s v="CA-2015-132227"/>
    <x v="0"/>
    <x v="130"/>
    <d v="2015-11-10T00:00:00"/>
    <s v="Standard Class"/>
    <s v="SZ-20035"/>
    <s v="Sam Zeldin"/>
    <s v="Home Office"/>
    <s v="United States"/>
    <s v="New York City"/>
    <x v="15"/>
    <n v="10011"/>
    <s v="East"/>
    <s v="OFF-BI-10000962"/>
    <x v="1"/>
    <s v="Binders"/>
    <s v="Acco Flexible ACCOHIDE Square Ring Data Binder, Dark Blue, 11 1/2&quot; X 14&quot; 7/8&quot;"/>
    <n v="52.064"/>
  </r>
  <r>
    <n v="4997"/>
    <s v="CA-2018-155824"/>
    <x v="15"/>
    <x v="434"/>
    <d v="2018-03-15T00:00:00"/>
    <s v="Standard Class"/>
    <s v="KS-16300"/>
    <s v="Karen Seio"/>
    <s v="Corporate"/>
    <s v="United States"/>
    <s v="Raleigh"/>
    <x v="3"/>
    <n v="27604"/>
    <s v="South"/>
    <s v="OFF-AP-10000390"/>
    <x v="1"/>
    <s v="Appliances"/>
    <s v="Euro Pro Shark Stick Mini Vacuum"/>
    <n v="48.783999999999999"/>
  </r>
  <r>
    <n v="4998"/>
    <s v="CA-2018-155824"/>
    <x v="15"/>
    <x v="434"/>
    <d v="2018-03-15T00:00:00"/>
    <s v="Standard Class"/>
    <s v="KS-16300"/>
    <s v="Karen Seio"/>
    <s v="Corporate"/>
    <s v="United States"/>
    <s v="Raleigh"/>
    <x v="3"/>
    <n v="27604"/>
    <s v="South"/>
    <s v="OFF-BI-10000014"/>
    <x v="1"/>
    <s v="Binders"/>
    <s v="Heavy-Duty E-Z-D Binders"/>
    <n v="13.092000000000001"/>
  </r>
  <r>
    <n v="4999"/>
    <s v="CA-2017-129238"/>
    <x v="31"/>
    <x v="1011"/>
    <d v="2017-02-04T00:00:00"/>
    <s v="Standard Class"/>
    <s v="SC-20050"/>
    <s v="Sample Company A"/>
    <s v="Home Office"/>
    <s v="United States"/>
    <s v="Los Angeles"/>
    <x v="1"/>
    <n v="90045"/>
    <s v="West"/>
    <s v="TEC-PH-10004120"/>
    <x v="2"/>
    <s v="Phones"/>
    <s v="AT&amp;T 1080 Phone"/>
    <n v="109.592"/>
  </r>
  <r>
    <n v="5000"/>
    <s v="CA-2017-129238"/>
    <x v="31"/>
    <x v="1011"/>
    <d v="2017-02-04T00:00:00"/>
    <s v="Standard Class"/>
    <s v="SC-20050"/>
    <s v="Sample Company A"/>
    <s v="Home Office"/>
    <s v="United States"/>
    <s v="Los Angeles"/>
    <x v="1"/>
    <n v="90045"/>
    <s v="West"/>
    <s v="OFF-PA-10002764"/>
    <x v="1"/>
    <s v="Paper"/>
    <s v="Easy-staple paper"/>
    <n v="56.7"/>
  </r>
  <r>
    <n v="5001"/>
    <s v="CA-2018-159688"/>
    <x v="35"/>
    <x v="917"/>
    <d v="2018-05-12T00:00:00"/>
    <s v="Standard Class"/>
    <s v="AB-10060"/>
    <s v="Adam Bellavance"/>
    <s v="Home Office"/>
    <s v="United States"/>
    <s v="Los Angeles"/>
    <x v="1"/>
    <n v="90004"/>
    <s v="West"/>
    <s v="TEC-AC-10000736"/>
    <x v="2"/>
    <s v="Accessories"/>
    <s v="Logitech G600 MMO Gaming Mouse"/>
    <n v="79.989999999999995"/>
  </r>
  <r>
    <n v="5002"/>
    <s v="CA-2017-136126"/>
    <x v="49"/>
    <x v="1012"/>
    <d v="2017-05-24T00:00:00"/>
    <s v="Same Day"/>
    <s v="EH-14125"/>
    <s v="Eugene Hildebrand"/>
    <s v="Home Office"/>
    <s v="United States"/>
    <s v="Newport News"/>
    <x v="17"/>
    <n v="23602"/>
    <s v="South"/>
    <s v="OFF-SU-10000898"/>
    <x v="1"/>
    <s v="Supplies"/>
    <s v="Acme Hot Forged Carbon Steel Scissors with Nickel-Plated Handles, 3 7/8&quot; Cut, 8&quot;L"/>
    <n v="69.5"/>
  </r>
  <r>
    <n v="5003"/>
    <s v="CA-2017-136126"/>
    <x v="49"/>
    <x v="1012"/>
    <d v="2017-05-24T00:00:00"/>
    <s v="Same Day"/>
    <s v="EH-14125"/>
    <s v="Eugene Hildebrand"/>
    <s v="Home Office"/>
    <s v="United States"/>
    <s v="Newport News"/>
    <x v="17"/>
    <n v="23602"/>
    <s v="South"/>
    <s v="OFF-PA-10004327"/>
    <x v="1"/>
    <s v="Paper"/>
    <s v="Xerox 1911"/>
    <n v="191.6"/>
  </r>
  <r>
    <n v="5004"/>
    <s v="CA-2017-155033"/>
    <x v="10"/>
    <x v="877"/>
    <d v="2017-10-12T00:00:00"/>
    <s v="Standard Class"/>
    <s v="CC-12475"/>
    <s v="Cindy Chapman"/>
    <s v="Consumer"/>
    <s v="United States"/>
    <s v="Los Angeles"/>
    <x v="1"/>
    <n v="90032"/>
    <s v="West"/>
    <s v="OFF-PA-10000143"/>
    <x v="1"/>
    <s v="Paper"/>
    <s v="Astroparche Fine Business Paper"/>
    <n v="10.56"/>
  </r>
  <r>
    <n v="5005"/>
    <s v="CA-2015-156006"/>
    <x v="20"/>
    <x v="1013"/>
    <d v="2015-05-02T00:00:00"/>
    <s v="Second Class"/>
    <s v="TM-21010"/>
    <s v="Tamara Manning"/>
    <s v="Consumer"/>
    <s v="United States"/>
    <s v="Jackson"/>
    <x v="35"/>
    <n v="39212"/>
    <s v="South"/>
    <s v="TEC-AC-10002550"/>
    <x v="2"/>
    <s v="Accessories"/>
    <s v="Maxell 4.7GB DVD-RW 3/Pack"/>
    <n v="47.79"/>
  </r>
  <r>
    <n v="5006"/>
    <s v="CA-2016-158659"/>
    <x v="6"/>
    <x v="113"/>
    <d v="2016-11-14T00:00:00"/>
    <s v="Second Class"/>
    <s v="SC-20695"/>
    <s v="Steve Chapman"/>
    <s v="Corporate"/>
    <s v="United States"/>
    <s v="Richmond"/>
    <x v="14"/>
    <n v="47374"/>
    <s v="Central"/>
    <s v="OFF-ST-10003306"/>
    <x v="1"/>
    <s v="Storage"/>
    <s v="Letter Size Cart"/>
    <n v="714.3"/>
  </r>
  <r>
    <n v="5007"/>
    <s v="CA-2016-169796"/>
    <x v="6"/>
    <x v="529"/>
    <d v="2016-11-14T00:00:00"/>
    <s v="Standard Class"/>
    <s v="Dp-13240"/>
    <s v="Dean percer"/>
    <s v="Home Office"/>
    <s v="United States"/>
    <s v="New York City"/>
    <x v="15"/>
    <n v="10035"/>
    <s v="East"/>
    <s v="TEC-MA-10000045"/>
    <x v="2"/>
    <s v="Machines"/>
    <s v="Zebra ZM400 Thermal Label Printer"/>
    <n v="2321.9"/>
  </r>
  <r>
    <n v="5008"/>
    <s v="CA-2016-169796"/>
    <x v="6"/>
    <x v="529"/>
    <d v="2016-11-14T00:00:00"/>
    <s v="Standard Class"/>
    <s v="Dp-13240"/>
    <s v="Dean percer"/>
    <s v="Home Office"/>
    <s v="United States"/>
    <s v="New York City"/>
    <x v="15"/>
    <n v="10035"/>
    <s v="East"/>
    <s v="OFF-ST-10001505"/>
    <x v="1"/>
    <s v="Storage"/>
    <s v="Perma STOR-ALL Hanging File Box, 13 1/8&quot;W x 12 1/4&quot;D x 10 1/2&quot;H"/>
    <n v="17.940000000000001"/>
  </r>
  <r>
    <n v="5009"/>
    <s v="CA-2016-102876"/>
    <x v="14"/>
    <x v="67"/>
    <d v="2016-09-14T00:00:00"/>
    <s v="Standard Class"/>
    <s v="LR-17035"/>
    <s v="Lisa Ryan"/>
    <s v="Corporate"/>
    <s v="United States"/>
    <s v="Philadelphia"/>
    <x v="9"/>
    <n v="19134"/>
    <s v="East"/>
    <s v="OFF-BI-10004781"/>
    <x v="1"/>
    <s v="Binders"/>
    <s v="GBC Wire Binding Strips"/>
    <n v="9.5220000000000002"/>
  </r>
  <r>
    <n v="5010"/>
    <s v="CA-2016-102876"/>
    <x v="14"/>
    <x v="67"/>
    <d v="2016-09-14T00:00:00"/>
    <s v="Standard Class"/>
    <s v="LR-17035"/>
    <s v="Lisa Ryan"/>
    <s v="Corporate"/>
    <s v="United States"/>
    <s v="Philadelphia"/>
    <x v="9"/>
    <n v="19134"/>
    <s v="East"/>
    <s v="TEC-PH-10002680"/>
    <x v="2"/>
    <s v="Phones"/>
    <s v="Samsung Galaxy Note 3"/>
    <n v="791.96400000000006"/>
  </r>
  <r>
    <n v="5011"/>
    <s v="CA-2016-102876"/>
    <x v="14"/>
    <x v="67"/>
    <d v="2016-09-14T00:00:00"/>
    <s v="Standard Class"/>
    <s v="LR-17035"/>
    <s v="Lisa Ryan"/>
    <s v="Corporate"/>
    <s v="United States"/>
    <s v="Philadelphia"/>
    <x v="9"/>
    <n v="19134"/>
    <s v="East"/>
    <s v="OFF-BI-10000848"/>
    <x v="1"/>
    <s v="Binders"/>
    <s v="Angle-D Ring Binders"/>
    <n v="4.923"/>
  </r>
  <r>
    <n v="5012"/>
    <s v="US-2018-139647"/>
    <x v="35"/>
    <x v="943"/>
    <d v="2018-05-13T00:00:00"/>
    <s v="First Class"/>
    <s v="TS-21370"/>
    <s v="Todd Sumrall"/>
    <s v="Corporate"/>
    <s v="United States"/>
    <s v="Phoenix"/>
    <x v="16"/>
    <n v="85023"/>
    <s v="West"/>
    <s v="FUR-BO-10004467"/>
    <x v="0"/>
    <s v="Bookcases"/>
    <s v="Bestar Classic Bookcase"/>
    <n v="209.97900000000001"/>
  </r>
  <r>
    <n v="5013"/>
    <s v="US-2018-160465"/>
    <x v="9"/>
    <x v="246"/>
    <d v="2018-07-26T00:00:00"/>
    <s v="Standard Class"/>
    <s v="SW-20350"/>
    <s v="Sean Wendt"/>
    <s v="Home Office"/>
    <s v="United States"/>
    <s v="Cleveland"/>
    <x v="24"/>
    <n v="44105"/>
    <s v="East"/>
    <s v="OFF-BI-10001670"/>
    <x v="1"/>
    <s v="Binders"/>
    <s v="Vinyl Sectional Post Binders"/>
    <n v="33.93"/>
  </r>
  <r>
    <n v="5014"/>
    <s v="US-2018-160465"/>
    <x v="9"/>
    <x v="246"/>
    <d v="2018-07-26T00:00:00"/>
    <s v="Standard Class"/>
    <s v="SW-20350"/>
    <s v="Sean Wendt"/>
    <s v="Home Office"/>
    <s v="United States"/>
    <s v="Cleveland"/>
    <x v="24"/>
    <n v="44105"/>
    <s v="East"/>
    <s v="OFF-ST-10000136"/>
    <x v="1"/>
    <s v="Storage"/>
    <s v="Letter Size File"/>
    <n v="222.32"/>
  </r>
  <r>
    <n v="5015"/>
    <s v="US-2018-160465"/>
    <x v="9"/>
    <x v="246"/>
    <d v="2018-07-26T00:00:00"/>
    <s v="Standard Class"/>
    <s v="SW-20350"/>
    <s v="Sean Wendt"/>
    <s v="Home Office"/>
    <s v="United States"/>
    <s v="Cleveland"/>
    <x v="24"/>
    <n v="44105"/>
    <s v="East"/>
    <s v="TEC-PH-10004522"/>
    <x v="2"/>
    <s v="Phones"/>
    <s v="Dexim XPower Skin Super-Thin Power Case for iPhone 5 - Black"/>
    <n v="210.56399999999999"/>
  </r>
  <r>
    <n v="5016"/>
    <s v="CA-2015-153850"/>
    <x v="5"/>
    <x v="156"/>
    <d v="2015-11-29T00:00:00"/>
    <s v="Standard Class"/>
    <s v="TH-21100"/>
    <s v="Thea Hendricks"/>
    <s v="Consumer"/>
    <s v="United States"/>
    <s v="Toledo"/>
    <x v="24"/>
    <n v="43615"/>
    <s v="East"/>
    <s v="FUR-FU-10002960"/>
    <x v="0"/>
    <s v="Furnishings"/>
    <s v="Eldon 200 Class Desk Accessories, Burgundy"/>
    <n v="35.167999999999999"/>
  </r>
  <r>
    <n v="5017"/>
    <s v="CA-2015-153850"/>
    <x v="5"/>
    <x v="156"/>
    <d v="2015-11-29T00:00:00"/>
    <s v="Standard Class"/>
    <s v="TH-21100"/>
    <s v="Thea Hendricks"/>
    <s v="Consumer"/>
    <s v="United States"/>
    <s v="Toledo"/>
    <x v="24"/>
    <n v="43615"/>
    <s v="East"/>
    <s v="TEC-PH-10002584"/>
    <x v="2"/>
    <s v="Phones"/>
    <s v="Samsung Galaxy S4"/>
    <n v="1502.376"/>
  </r>
  <r>
    <n v="5018"/>
    <s v="CA-2015-127558"/>
    <x v="26"/>
    <x v="647"/>
    <d v="2015-11-18T00:00:00"/>
    <s v="First Class"/>
    <s v="SS-20410"/>
    <s v="Shahid Shariari"/>
    <s v="Consumer"/>
    <s v="United States"/>
    <s v="Los Angeles"/>
    <x v="1"/>
    <n v="90008"/>
    <s v="West"/>
    <s v="FUR-FU-10002505"/>
    <x v="0"/>
    <s v="Furnishings"/>
    <s v="Eldon 100 Class Desk Accessories"/>
    <n v="10.11"/>
  </r>
  <r>
    <n v="5019"/>
    <s v="CA-2015-127558"/>
    <x v="26"/>
    <x v="647"/>
    <d v="2015-11-18T00:00:00"/>
    <s v="First Class"/>
    <s v="SS-20410"/>
    <s v="Shahid Shariari"/>
    <s v="Consumer"/>
    <s v="United States"/>
    <s v="Los Angeles"/>
    <x v="1"/>
    <n v="90008"/>
    <s v="West"/>
    <s v="TEC-AC-10003832"/>
    <x v="2"/>
    <s v="Accessories"/>
    <s v="LogitechÂ P710e Mobile Speakerphone"/>
    <n v="772.47"/>
  </r>
  <r>
    <n v="5020"/>
    <s v="CA-2015-127558"/>
    <x v="26"/>
    <x v="647"/>
    <d v="2015-11-18T00:00:00"/>
    <s v="First Class"/>
    <s v="SS-20410"/>
    <s v="Shahid Shariari"/>
    <s v="Consumer"/>
    <s v="United States"/>
    <s v="Los Angeles"/>
    <x v="1"/>
    <n v="90008"/>
    <s v="West"/>
    <s v="OFF-SU-10002537"/>
    <x v="1"/>
    <s v="Supplies"/>
    <s v="Acme Box Cutter Scissors"/>
    <n v="20.46"/>
  </r>
  <r>
    <n v="5021"/>
    <s v="CA-2018-136511"/>
    <x v="37"/>
    <x v="721"/>
    <d v="2018-03-25T00:00:00"/>
    <s v="Second Class"/>
    <s v="MZ-17515"/>
    <s v="Mary Zewe"/>
    <s v="Corporate"/>
    <s v="United States"/>
    <s v="New York City"/>
    <x v="15"/>
    <n v="10011"/>
    <s v="East"/>
    <s v="OFF-SU-10003505"/>
    <x v="1"/>
    <s v="Supplies"/>
    <s v="Premier Electric Letter Opener"/>
    <n v="347.58"/>
  </r>
  <r>
    <n v="5022"/>
    <s v="CA-2017-133795"/>
    <x v="33"/>
    <x v="122"/>
    <d v="2017-12-24T00:00:00"/>
    <s v="Standard Class"/>
    <s v="JE-15475"/>
    <s v="Jeremy Ellison"/>
    <s v="Consumer"/>
    <s v="United States"/>
    <s v="San Diego"/>
    <x v="1"/>
    <n v="92037"/>
    <s v="West"/>
    <s v="TEC-AC-10001465"/>
    <x v="2"/>
    <s v="Accessories"/>
    <s v="SanDisk Cruzer 64 GB USB Flash Drive"/>
    <n v="72.64"/>
  </r>
  <r>
    <n v="5023"/>
    <s v="CA-2017-133795"/>
    <x v="33"/>
    <x v="122"/>
    <d v="2017-12-24T00:00:00"/>
    <s v="Standard Class"/>
    <s v="JE-15475"/>
    <s v="Jeremy Ellison"/>
    <s v="Consumer"/>
    <s v="United States"/>
    <s v="San Diego"/>
    <x v="1"/>
    <n v="92037"/>
    <s v="West"/>
    <s v="TEC-AC-10003832"/>
    <x v="2"/>
    <s v="Accessories"/>
    <s v="LogitechÂ P710e Mobile Speakerphone"/>
    <n v="772.47"/>
  </r>
  <r>
    <n v="5024"/>
    <s v="CA-2017-133795"/>
    <x v="33"/>
    <x v="122"/>
    <d v="2017-12-24T00:00:00"/>
    <s v="Standard Class"/>
    <s v="JE-15475"/>
    <s v="Jeremy Ellison"/>
    <s v="Consumer"/>
    <s v="United States"/>
    <s v="San Diego"/>
    <x v="1"/>
    <n v="92037"/>
    <s v="West"/>
    <s v="FUR-FU-10003731"/>
    <x v="0"/>
    <s v="Furnishings"/>
    <s v="Eldon Expressions Wood and Plastic Desk Accessories, Oak"/>
    <n v="39.92"/>
  </r>
  <r>
    <n v="5025"/>
    <s v="US-2018-130953"/>
    <x v="44"/>
    <x v="570"/>
    <d v="2018-08-03T00:00:00"/>
    <s v="Standard Class"/>
    <s v="RF-19735"/>
    <s v="Roland Fjeld"/>
    <s v="Consumer"/>
    <s v="United States"/>
    <s v="Oklahoma City"/>
    <x v="26"/>
    <n v="73120"/>
    <s v="Central"/>
    <s v="OFF-BI-10004828"/>
    <x v="1"/>
    <s v="Binders"/>
    <s v="GBC Poly Designer Binding Covers"/>
    <n v="33.479999999999997"/>
  </r>
  <r>
    <n v="5026"/>
    <s v="US-2018-130953"/>
    <x v="44"/>
    <x v="570"/>
    <d v="2018-08-03T00:00:00"/>
    <s v="Standard Class"/>
    <s v="RF-19735"/>
    <s v="Roland Fjeld"/>
    <s v="Consumer"/>
    <s v="United States"/>
    <s v="Oklahoma City"/>
    <x v="26"/>
    <n v="73120"/>
    <s v="Central"/>
    <s v="TEC-PH-10003012"/>
    <x v="2"/>
    <s v="Phones"/>
    <s v="Nortel Meridian M3904 Professional Digital phone"/>
    <n v="461.97"/>
  </r>
  <r>
    <n v="5027"/>
    <s v="US-2018-130953"/>
    <x v="44"/>
    <x v="570"/>
    <d v="2018-08-03T00:00:00"/>
    <s v="Standard Class"/>
    <s v="RF-19735"/>
    <s v="Roland Fjeld"/>
    <s v="Consumer"/>
    <s v="United States"/>
    <s v="Oklahoma City"/>
    <x v="26"/>
    <n v="73120"/>
    <s v="Central"/>
    <s v="OFF-AP-10002311"/>
    <x v="1"/>
    <s v="Appliances"/>
    <s v="Holmes Replacement Filter for HEPA Air Cleaner, Very Large Room, HEPA Filter"/>
    <n v="137.62"/>
  </r>
  <r>
    <n v="5028"/>
    <s v="US-2018-130953"/>
    <x v="44"/>
    <x v="570"/>
    <d v="2018-08-03T00:00:00"/>
    <s v="Standard Class"/>
    <s v="RF-19735"/>
    <s v="Roland Fjeld"/>
    <s v="Consumer"/>
    <s v="United States"/>
    <s v="Oklahoma City"/>
    <x v="26"/>
    <n v="73120"/>
    <s v="Central"/>
    <s v="FUR-CH-10004626"/>
    <x v="0"/>
    <s v="Chairs"/>
    <s v="Office Star Flex Back Scooter Chair with Aluminum Finish Frame"/>
    <n v="302.67"/>
  </r>
  <r>
    <n v="5029"/>
    <s v="CA-2015-151792"/>
    <x v="22"/>
    <x v="814"/>
    <d v="2015-09-07T00:00:00"/>
    <s v="Second Class"/>
    <s v="CV-12295"/>
    <s v="Christina VanderZanden"/>
    <s v="Consumer"/>
    <s v="United States"/>
    <s v="Chicago"/>
    <x v="10"/>
    <n v="60653"/>
    <s v="Central"/>
    <s v="TEC-AC-10001606"/>
    <x v="2"/>
    <s v="Accessories"/>
    <s v="Logitech Wireless Performance Mouse MX for PC and Mac"/>
    <n v="239.976"/>
  </r>
  <r>
    <n v="5030"/>
    <s v="CA-2018-139304"/>
    <x v="31"/>
    <x v="926"/>
    <d v="2018-02-02T00:00:00"/>
    <s v="Standard Class"/>
    <s v="VG-21790"/>
    <s v="Vivek Gonzalez"/>
    <s v="Consumer"/>
    <s v="United States"/>
    <s v="San Francisco"/>
    <x v="1"/>
    <n v="94109"/>
    <s v="West"/>
    <s v="OFF-AR-10001216"/>
    <x v="1"/>
    <s v="Art"/>
    <s v="Newell 339"/>
    <n v="8.34"/>
  </r>
  <r>
    <n v="5031"/>
    <s v="CA-2018-139304"/>
    <x v="31"/>
    <x v="926"/>
    <d v="2018-02-02T00:00:00"/>
    <s v="Standard Class"/>
    <s v="VG-21790"/>
    <s v="Vivek Gonzalez"/>
    <s v="Consumer"/>
    <s v="United States"/>
    <s v="San Francisco"/>
    <x v="1"/>
    <n v="94109"/>
    <s v="West"/>
    <s v="OFF-SU-10001664"/>
    <x v="1"/>
    <s v="Supplies"/>
    <s v="Acme Office Executive Series Stainless Steel Trimmers"/>
    <n v="8.57"/>
  </r>
  <r>
    <n v="5032"/>
    <s v="CA-2018-139304"/>
    <x v="31"/>
    <x v="926"/>
    <d v="2018-02-02T00:00:00"/>
    <s v="Standard Class"/>
    <s v="VG-21790"/>
    <s v="Vivek Gonzalez"/>
    <s v="Consumer"/>
    <s v="United States"/>
    <s v="San Francisco"/>
    <x v="1"/>
    <n v="94109"/>
    <s v="West"/>
    <s v="OFF-BI-10002498"/>
    <x v="1"/>
    <s v="Binders"/>
    <s v="Clear Mylar Reinforcing Strips"/>
    <n v="119.616"/>
  </r>
  <r>
    <n v="5033"/>
    <s v="CA-2017-155166"/>
    <x v="27"/>
    <x v="482"/>
    <d v="2018-01-02T00:00:00"/>
    <s v="Standard Class"/>
    <s v="BB-11545"/>
    <s v="Brenda Bowman"/>
    <s v="Corporate"/>
    <s v="United States"/>
    <s v="Vineland"/>
    <x v="30"/>
    <n v="8360"/>
    <s v="East"/>
    <s v="FUR-CH-10003968"/>
    <x v="0"/>
    <s v="Chairs"/>
    <s v="Novimex Turbo Task Chair"/>
    <n v="212.94"/>
  </r>
  <r>
    <n v="5034"/>
    <s v="CA-2017-155166"/>
    <x v="27"/>
    <x v="482"/>
    <d v="2018-01-02T00:00:00"/>
    <s v="Standard Class"/>
    <s v="BB-11545"/>
    <s v="Brenda Bowman"/>
    <s v="Corporate"/>
    <s v="United States"/>
    <s v="Vineland"/>
    <x v="30"/>
    <n v="8360"/>
    <s v="East"/>
    <s v="OFF-AP-10002765"/>
    <x v="1"/>
    <s v="Appliances"/>
    <s v="Fellowes Advanced Computer Series Surge Protectors"/>
    <n v="26.49"/>
  </r>
  <r>
    <n v="5035"/>
    <s v="CA-2016-103954"/>
    <x v="42"/>
    <x v="101"/>
    <d v="2016-08-13T00:00:00"/>
    <s v="Second Class"/>
    <s v="HR-14770"/>
    <s v="Hallie Redmond"/>
    <s v="Home Office"/>
    <s v="United States"/>
    <s v="Milwaukee"/>
    <x v="6"/>
    <n v="53209"/>
    <s v="Central"/>
    <s v="FUR-BO-10004690"/>
    <x v="0"/>
    <s v="Bookcases"/>
    <s v="O'Sullivan Cherrywood Estates Traditional Barrister Bookcase"/>
    <n v="687.4"/>
  </r>
  <r>
    <n v="5036"/>
    <s v="CA-2015-169803"/>
    <x v="29"/>
    <x v="322"/>
    <d v="2015-04-12T00:00:00"/>
    <s v="Standard Class"/>
    <s v="SC-20260"/>
    <s v="Scott Cohen"/>
    <s v="Corporate"/>
    <s v="United States"/>
    <s v="Seattle"/>
    <x v="4"/>
    <n v="98115"/>
    <s v="West"/>
    <s v="FUR-TA-10000688"/>
    <x v="0"/>
    <s v="Tables"/>
    <s v="Chromcraft Bull-Nose Wood Round Conference Table Top, Wood Base"/>
    <n v="653.54999999999995"/>
  </r>
  <r>
    <n v="5037"/>
    <s v="CA-2015-169803"/>
    <x v="29"/>
    <x v="322"/>
    <d v="2015-04-12T00:00:00"/>
    <s v="Standard Class"/>
    <s v="SC-20260"/>
    <s v="Scott Cohen"/>
    <s v="Corporate"/>
    <s v="United States"/>
    <s v="Seattle"/>
    <x v="4"/>
    <n v="98115"/>
    <s v="West"/>
    <s v="TEC-AC-10003441"/>
    <x v="2"/>
    <s v="Accessories"/>
    <s v="Kingston Digital DataTraveler 32GB USB 2.0"/>
    <n v="33.9"/>
  </r>
  <r>
    <n v="5038"/>
    <s v="CA-2018-141719"/>
    <x v="6"/>
    <x v="701"/>
    <d v="2018-11-21T00:00:00"/>
    <s v="Second Class"/>
    <s v="EG-13900"/>
    <s v="Emily Grady"/>
    <s v="Consumer"/>
    <s v="United States"/>
    <s v="Naperville"/>
    <x v="10"/>
    <n v="60540"/>
    <s v="Central"/>
    <s v="TEC-AC-10003610"/>
    <x v="2"/>
    <s v="Accessories"/>
    <s v="LogitechÂ Illuminated - Keyboard"/>
    <n v="239.96"/>
  </r>
  <r>
    <n v="5039"/>
    <s v="CA-2016-136469"/>
    <x v="9"/>
    <x v="655"/>
    <d v="2016-07-12T00:00:00"/>
    <s v="First Class"/>
    <s v="TS-21370"/>
    <s v="Todd Sumrall"/>
    <s v="Corporate"/>
    <s v="United States"/>
    <s v="Wilmington"/>
    <x v="13"/>
    <n v="19805"/>
    <s v="East"/>
    <s v="FUR-TA-10001520"/>
    <x v="0"/>
    <s v="Tables"/>
    <s v="Lesro Sheffield Collection Coffee Table, End Table, Center Table, Corner Table"/>
    <n v="199.83600000000001"/>
  </r>
  <r>
    <n v="5040"/>
    <s v="CA-2016-136469"/>
    <x v="9"/>
    <x v="655"/>
    <d v="2016-07-12T00:00:00"/>
    <s v="First Class"/>
    <s v="TS-21370"/>
    <s v="Todd Sumrall"/>
    <s v="Corporate"/>
    <s v="United States"/>
    <s v="Wilmington"/>
    <x v="13"/>
    <n v="19805"/>
    <s v="East"/>
    <s v="TEC-PH-10001817"/>
    <x v="2"/>
    <s v="Phones"/>
    <s v="Wilson Electronics DB Pro Signal Booster"/>
    <n v="716"/>
  </r>
  <r>
    <n v="5041"/>
    <s v="CA-2016-136469"/>
    <x v="9"/>
    <x v="655"/>
    <d v="2016-07-12T00:00:00"/>
    <s v="First Class"/>
    <s v="TS-21370"/>
    <s v="Todd Sumrall"/>
    <s v="Corporate"/>
    <s v="United States"/>
    <s v="Wilmington"/>
    <x v="13"/>
    <n v="19805"/>
    <s v="East"/>
    <s v="OFF-BI-10004492"/>
    <x v="1"/>
    <s v="Binders"/>
    <s v="Tuf-Vin Binders"/>
    <n v="221.06"/>
  </r>
  <r>
    <n v="5042"/>
    <s v="CA-2017-158694"/>
    <x v="0"/>
    <x v="338"/>
    <d v="2017-11-13T00:00:00"/>
    <s v="Second Class"/>
    <s v="AI-10855"/>
    <s v="Arianne Irving"/>
    <s v="Consumer"/>
    <s v="United States"/>
    <s v="Los Angeles"/>
    <x v="1"/>
    <n v="90036"/>
    <s v="West"/>
    <s v="OFF-PA-10002421"/>
    <x v="1"/>
    <s v="Paper"/>
    <s v="Embossed Ink Jet Note Cards"/>
    <n v="67.709999999999994"/>
  </r>
  <r>
    <n v="5043"/>
    <s v="CA-2017-158694"/>
    <x v="0"/>
    <x v="338"/>
    <d v="2017-11-13T00:00:00"/>
    <s v="Second Class"/>
    <s v="AI-10855"/>
    <s v="Arianne Irving"/>
    <s v="Consumer"/>
    <s v="United States"/>
    <s v="Los Angeles"/>
    <x v="1"/>
    <n v="90036"/>
    <s v="West"/>
    <s v="OFF-AP-10000055"/>
    <x v="1"/>
    <s v="Appliances"/>
    <s v="Belkin F9S820V06 8 Outlet Surge"/>
    <n v="129.91999999999999"/>
  </r>
  <r>
    <n v="5044"/>
    <s v="CA-2017-158694"/>
    <x v="0"/>
    <x v="338"/>
    <d v="2017-11-13T00:00:00"/>
    <s v="Second Class"/>
    <s v="AI-10855"/>
    <s v="Arianne Irving"/>
    <s v="Consumer"/>
    <s v="United States"/>
    <s v="Los Angeles"/>
    <x v="1"/>
    <n v="90036"/>
    <s v="West"/>
    <s v="FUR-FU-10000965"/>
    <x v="0"/>
    <s v="Furnishings"/>
    <s v="Howard Miller 11-1/2&quot; Diameter Ridgewood Wall Clock"/>
    <n v="467.46"/>
  </r>
  <r>
    <n v="5045"/>
    <s v="CA-2017-158694"/>
    <x v="0"/>
    <x v="338"/>
    <d v="2017-11-13T00:00:00"/>
    <s v="Second Class"/>
    <s v="AI-10855"/>
    <s v="Arianne Irving"/>
    <s v="Consumer"/>
    <s v="United States"/>
    <s v="Los Angeles"/>
    <x v="1"/>
    <n v="90036"/>
    <s v="West"/>
    <s v="OFF-PA-10001363"/>
    <x v="1"/>
    <s v="Paper"/>
    <s v="Xerox 1933"/>
    <n v="61.4"/>
  </r>
  <r>
    <n v="5046"/>
    <s v="CA-2017-158694"/>
    <x v="0"/>
    <x v="338"/>
    <d v="2017-11-13T00:00:00"/>
    <s v="Second Class"/>
    <s v="AI-10855"/>
    <s v="Arianne Irving"/>
    <s v="Consumer"/>
    <s v="United States"/>
    <s v="Los Angeles"/>
    <x v="1"/>
    <n v="90036"/>
    <s v="West"/>
    <s v="OFF-ST-10001496"/>
    <x v="1"/>
    <s v="Storage"/>
    <s v="Standard Rollaway File with Lock"/>
    <n v="720.76"/>
  </r>
  <r>
    <n v="5047"/>
    <s v="CA-2017-158694"/>
    <x v="0"/>
    <x v="338"/>
    <d v="2017-11-13T00:00:00"/>
    <s v="Second Class"/>
    <s v="AI-10855"/>
    <s v="Arianne Irving"/>
    <s v="Consumer"/>
    <s v="United States"/>
    <s v="Los Angeles"/>
    <x v="1"/>
    <n v="90036"/>
    <s v="West"/>
    <s v="OFF-BI-10004656"/>
    <x v="1"/>
    <s v="Binders"/>
    <s v="Peel &amp; Stick Add-On Corner Pockets"/>
    <n v="5.1840000000000002"/>
  </r>
  <r>
    <n v="5048"/>
    <s v="CA-2017-158694"/>
    <x v="0"/>
    <x v="338"/>
    <d v="2017-11-13T00:00:00"/>
    <s v="Second Class"/>
    <s v="AI-10855"/>
    <s v="Arianne Irving"/>
    <s v="Consumer"/>
    <s v="United States"/>
    <s v="Los Angeles"/>
    <x v="1"/>
    <n v="90036"/>
    <s v="West"/>
    <s v="OFF-AR-10001227"/>
    <x v="1"/>
    <s v="Art"/>
    <s v="Newell 338"/>
    <n v="14.7"/>
  </r>
  <r>
    <n v="5049"/>
    <s v="US-2015-104759"/>
    <x v="24"/>
    <x v="691"/>
    <d v="2015-04-04T00:00:00"/>
    <s v="Standard Class"/>
    <s v="DD-13570"/>
    <s v="Dorothy Dickinson"/>
    <s v="Consumer"/>
    <s v="United States"/>
    <s v="Chicago"/>
    <x v="10"/>
    <n v="60610"/>
    <s v="Central"/>
    <s v="OFF-BI-10002071"/>
    <x v="1"/>
    <s v="Binders"/>
    <s v="Fellowes Black Plastic Comb Bindings"/>
    <n v="8.1340000000000003"/>
  </r>
  <r>
    <n v="5050"/>
    <s v="US-2015-104759"/>
    <x v="24"/>
    <x v="691"/>
    <d v="2015-04-04T00:00:00"/>
    <s v="Standard Class"/>
    <s v="DD-13570"/>
    <s v="Dorothy Dickinson"/>
    <s v="Consumer"/>
    <s v="United States"/>
    <s v="Chicago"/>
    <x v="10"/>
    <n v="60610"/>
    <s v="Central"/>
    <s v="TEC-AC-10004901"/>
    <x v="2"/>
    <s v="Accessories"/>
    <s v="Kensington SlimBlade Notebook Wireless Mouse with Nano Receiver"/>
    <n v="79.983999999999995"/>
  </r>
  <r>
    <n v="5051"/>
    <s v="CA-2016-150511"/>
    <x v="30"/>
    <x v="227"/>
    <d v="2016-09-24T00:00:00"/>
    <s v="Standard Class"/>
    <s v="AB-10060"/>
    <s v="Adam Bellavance"/>
    <s v="Home Office"/>
    <s v="United States"/>
    <s v="Des Moines"/>
    <x v="4"/>
    <n v="98198"/>
    <s v="West"/>
    <s v="OFF-PA-10001776"/>
    <x v="1"/>
    <s v="Paper"/>
    <s v="Wirebound Message Books, Four 2 3/4&quot; x 5&quot; Forms per Page, 600 Sets per Book"/>
    <n v="18.54"/>
  </r>
  <r>
    <n v="5052"/>
    <s v="CA-2016-134922"/>
    <x v="6"/>
    <x v="209"/>
    <d v="2016-11-11T00:00:00"/>
    <s v="Standard Class"/>
    <s v="KB-16240"/>
    <s v="Karen Bern"/>
    <s v="Corporate"/>
    <s v="United States"/>
    <s v="Philadelphia"/>
    <x v="9"/>
    <n v="19140"/>
    <s v="East"/>
    <s v="OFF-EN-10000483"/>
    <x v="1"/>
    <s v="Envelopes"/>
    <s v="White Envelopes, White Envelopes with Clear Poly Window"/>
    <n v="24.4"/>
  </r>
  <r>
    <n v="5053"/>
    <s v="US-2018-120607"/>
    <x v="7"/>
    <x v="240"/>
    <d v="2018-05-19T00:00:00"/>
    <s v="Same Day"/>
    <s v="JC-15775"/>
    <s v="John Castell"/>
    <s v="Consumer"/>
    <s v="United States"/>
    <s v="Atlanta"/>
    <x v="32"/>
    <n v="30318"/>
    <s v="South"/>
    <s v="OFF-PA-10003129"/>
    <x v="1"/>
    <s v="Paper"/>
    <s v="Tops White Computer Printout Paper"/>
    <n v="195.64"/>
  </r>
  <r>
    <n v="5054"/>
    <s v="CA-2016-141243"/>
    <x v="50"/>
    <x v="928"/>
    <d v="2016-01-08T00:00:00"/>
    <s v="Second Class"/>
    <s v="AH-10465"/>
    <s v="Amy Hunt"/>
    <s v="Consumer"/>
    <s v="United States"/>
    <s v="Dallas"/>
    <x v="5"/>
    <n v="75217"/>
    <s v="Central"/>
    <s v="TEC-AC-10003198"/>
    <x v="2"/>
    <s v="Accessories"/>
    <s v="Enermax Acrylux Wireless Keyboard"/>
    <n v="398.4"/>
  </r>
  <r>
    <n v="5055"/>
    <s v="CA-2016-141243"/>
    <x v="50"/>
    <x v="928"/>
    <d v="2016-01-08T00:00:00"/>
    <s v="Second Class"/>
    <s v="AH-10465"/>
    <s v="Amy Hunt"/>
    <s v="Consumer"/>
    <s v="United States"/>
    <s v="Dallas"/>
    <x v="5"/>
    <n v="75217"/>
    <s v="Central"/>
    <s v="OFF-AR-10001246"/>
    <x v="1"/>
    <s v="Art"/>
    <s v="Newell 317"/>
    <n v="7.056"/>
  </r>
  <r>
    <n v="5056"/>
    <s v="CA-2016-141243"/>
    <x v="50"/>
    <x v="928"/>
    <d v="2016-01-08T00:00:00"/>
    <s v="Second Class"/>
    <s v="AH-10465"/>
    <s v="Amy Hunt"/>
    <s v="Consumer"/>
    <s v="United States"/>
    <s v="Dallas"/>
    <x v="5"/>
    <n v="75217"/>
    <s v="Central"/>
    <s v="FUR-BO-10003272"/>
    <x v="0"/>
    <s v="Bookcases"/>
    <s v="O'Sullivan Living Dimensions 5-Shelf Bookcases"/>
    <n v="1352.3976"/>
  </r>
  <r>
    <n v="5057"/>
    <s v="CA-2016-162166"/>
    <x v="14"/>
    <x v="1014"/>
    <d v="2016-09-11T00:00:00"/>
    <s v="First Class"/>
    <s v="NM-18520"/>
    <s v="Neoma Murray"/>
    <s v="Consumer"/>
    <s v="United States"/>
    <s v="Moreno Valley"/>
    <x v="1"/>
    <n v="92553"/>
    <s v="West"/>
    <s v="OFF-PA-10002606"/>
    <x v="1"/>
    <s v="Paper"/>
    <s v="Xerox 1928"/>
    <n v="26.4"/>
  </r>
  <r>
    <n v="5058"/>
    <s v="CA-2016-162166"/>
    <x v="14"/>
    <x v="1014"/>
    <d v="2016-09-11T00:00:00"/>
    <s v="First Class"/>
    <s v="NM-18520"/>
    <s v="Neoma Murray"/>
    <s v="Consumer"/>
    <s v="United States"/>
    <s v="Moreno Valley"/>
    <x v="1"/>
    <n v="92553"/>
    <s v="West"/>
    <s v="OFF-ST-10002486"/>
    <x v="1"/>
    <s v="Storage"/>
    <s v="Eldon Shelf Savers Cubes and Bins"/>
    <n v="41.88"/>
  </r>
  <r>
    <n v="5059"/>
    <s v="CA-2017-120796"/>
    <x v="24"/>
    <x v="1015"/>
    <d v="2017-04-07T00:00:00"/>
    <s v="Standard Class"/>
    <s v="CS-11950"/>
    <s v="Carlos Soltero"/>
    <s v="Consumer"/>
    <s v="United States"/>
    <s v="Philadelphia"/>
    <x v="9"/>
    <n v="19140"/>
    <s v="East"/>
    <s v="OFF-BI-10004330"/>
    <x v="1"/>
    <s v="Binders"/>
    <s v="GBC Velobind Prepunched Cover Sets, Regency Series"/>
    <n v="99.846000000000004"/>
  </r>
  <r>
    <n v="5060"/>
    <s v="CA-2017-109722"/>
    <x v="4"/>
    <x v="5"/>
    <d v="2017-12-07T00:00:00"/>
    <s v="Second Class"/>
    <s v="TP-21130"/>
    <s v="Theone Pippenger"/>
    <s v="Consumer"/>
    <s v="United States"/>
    <s v="Georgetown"/>
    <x v="0"/>
    <n v="40324"/>
    <s v="South"/>
    <s v="TEC-PH-10000560"/>
    <x v="2"/>
    <s v="Phones"/>
    <s v="Samsung Galaxy S III - 16GB - pebble blue (T-Mobile)"/>
    <n v="699.98"/>
  </r>
  <r>
    <n v="5061"/>
    <s v="CA-2017-109722"/>
    <x v="4"/>
    <x v="5"/>
    <d v="2017-12-07T00:00:00"/>
    <s v="Second Class"/>
    <s v="TP-21130"/>
    <s v="Theone Pippenger"/>
    <s v="Consumer"/>
    <s v="United States"/>
    <s v="Georgetown"/>
    <x v="0"/>
    <n v="40324"/>
    <s v="South"/>
    <s v="OFF-ST-10000060"/>
    <x v="1"/>
    <s v="Storage"/>
    <s v="Fellowes Bankers Box Staxonsteel Drawer File/Stacking System"/>
    <n v="584.82000000000005"/>
  </r>
  <r>
    <n v="5062"/>
    <s v="CA-2016-136798"/>
    <x v="7"/>
    <x v="412"/>
    <d v="2016-05-12T00:00:00"/>
    <s v="Standard Class"/>
    <s v="DL-12925"/>
    <s v="Daniel Lacy"/>
    <s v="Consumer"/>
    <s v="United States"/>
    <s v="Minneapolis"/>
    <x v="11"/>
    <n v="55407"/>
    <s v="Central"/>
    <s v="OFF-BI-10003684"/>
    <x v="1"/>
    <s v="Binders"/>
    <s v="Wilson Jones Legal Size Ring Binders"/>
    <n v="43.98"/>
  </r>
  <r>
    <n v="5063"/>
    <s v="CA-2016-136798"/>
    <x v="7"/>
    <x v="412"/>
    <d v="2016-05-12T00:00:00"/>
    <s v="Standard Class"/>
    <s v="DL-12925"/>
    <s v="Daniel Lacy"/>
    <s v="Consumer"/>
    <s v="United States"/>
    <s v="Minneapolis"/>
    <x v="11"/>
    <n v="55407"/>
    <s v="Central"/>
    <s v="TEC-PH-10000441"/>
    <x v="2"/>
    <s v="Phones"/>
    <s v="VTech DS6151"/>
    <n v="377.97"/>
  </r>
  <r>
    <n v="5064"/>
    <s v="CA-2016-136798"/>
    <x v="7"/>
    <x v="412"/>
    <d v="2016-05-12T00:00:00"/>
    <s v="Standard Class"/>
    <s v="DL-12925"/>
    <s v="Daniel Lacy"/>
    <s v="Consumer"/>
    <s v="United States"/>
    <s v="Minneapolis"/>
    <x v="11"/>
    <n v="55407"/>
    <s v="Central"/>
    <s v="FUR-FU-10000723"/>
    <x v="0"/>
    <s v="Furnishings"/>
    <s v="Deflect-o EconoMat Studded, No Bevel Mat for Low Pile Carpeting"/>
    <n v="123.96"/>
  </r>
  <r>
    <n v="5065"/>
    <s v="CA-2018-122196"/>
    <x v="12"/>
    <x v="585"/>
    <d v="2018-09-24T00:00:00"/>
    <s v="First Class"/>
    <s v="CA-12265"/>
    <s v="Christina Anderson"/>
    <s v="Consumer"/>
    <s v="United States"/>
    <s v="Wilmington"/>
    <x v="13"/>
    <n v="19805"/>
    <s v="East"/>
    <s v="TEC-PH-10004977"/>
    <x v="2"/>
    <s v="Phones"/>
    <s v="GE 30524EE4"/>
    <n v="391.98"/>
  </r>
  <r>
    <n v="5066"/>
    <s v="CA-2018-142090"/>
    <x v="5"/>
    <x v="329"/>
    <d v="2018-12-07T00:00:00"/>
    <s v="Standard Class"/>
    <s v="SC-20380"/>
    <s v="Shahid Collister"/>
    <s v="Consumer"/>
    <s v="United States"/>
    <s v="Burlington"/>
    <x v="3"/>
    <n v="27217"/>
    <s v="South"/>
    <s v="TEC-AC-10002001"/>
    <x v="2"/>
    <s v="Accessories"/>
    <s v="Logitech Wireless Gaming Headset G930"/>
    <n v="383.976"/>
  </r>
  <r>
    <n v="5067"/>
    <s v="CA-2018-142090"/>
    <x v="5"/>
    <x v="329"/>
    <d v="2018-12-07T00:00:00"/>
    <s v="Standard Class"/>
    <s v="SC-20380"/>
    <s v="Shahid Collister"/>
    <s v="Consumer"/>
    <s v="United States"/>
    <s v="Burlington"/>
    <x v="3"/>
    <n v="27217"/>
    <s v="South"/>
    <s v="FUR-TA-10001889"/>
    <x v="0"/>
    <s v="Tables"/>
    <s v="Bush Advantage Collection Racetrack Conference Table"/>
    <n v="1781.682"/>
  </r>
  <r>
    <n v="5068"/>
    <s v="CA-2018-160934"/>
    <x v="11"/>
    <x v="787"/>
    <d v="2018-01-19T00:00:00"/>
    <s v="Standard Class"/>
    <s v="TT-21460"/>
    <s v="Tonja Turnell"/>
    <s v="Home Office"/>
    <s v="United States"/>
    <s v="Los Angeles"/>
    <x v="1"/>
    <n v="90008"/>
    <s v="West"/>
    <s v="OFF-AR-10003504"/>
    <x v="1"/>
    <s v="Art"/>
    <s v="Newell 347"/>
    <n v="21.4"/>
  </r>
  <r>
    <n v="5069"/>
    <s v="CA-2015-124478"/>
    <x v="36"/>
    <x v="233"/>
    <d v="2015-08-12T00:00:00"/>
    <s v="Standard Class"/>
    <s v="MA-17560"/>
    <s v="Matt Abelman"/>
    <s v="Home Office"/>
    <s v="United States"/>
    <s v="Trenton"/>
    <x v="12"/>
    <n v="48183"/>
    <s v="Central"/>
    <s v="TEC-CO-10001571"/>
    <x v="2"/>
    <s v="Copiers"/>
    <s v="Sharp 1540cs Digital Laser Copier"/>
    <n v="549.99"/>
  </r>
  <r>
    <n v="5070"/>
    <s v="CA-2015-124478"/>
    <x v="36"/>
    <x v="233"/>
    <d v="2015-08-12T00:00:00"/>
    <s v="Standard Class"/>
    <s v="MA-17560"/>
    <s v="Matt Abelman"/>
    <s v="Home Office"/>
    <s v="United States"/>
    <s v="Trenton"/>
    <x v="12"/>
    <n v="48183"/>
    <s v="Central"/>
    <s v="OFF-AP-10002495"/>
    <x v="1"/>
    <s v="Appliances"/>
    <s v="Acco Smartsocket Table Surge Protector, 6 Color-Coded Adapter Outlets"/>
    <n v="167.535"/>
  </r>
  <r>
    <n v="5071"/>
    <s v="CA-2015-124478"/>
    <x v="36"/>
    <x v="233"/>
    <d v="2015-08-12T00:00:00"/>
    <s v="Standard Class"/>
    <s v="MA-17560"/>
    <s v="Matt Abelman"/>
    <s v="Home Office"/>
    <s v="United States"/>
    <s v="Trenton"/>
    <x v="12"/>
    <n v="48183"/>
    <s v="Central"/>
    <s v="OFF-EN-10002500"/>
    <x v="1"/>
    <s v="Envelopes"/>
    <s v="Globe Weis Peel &amp; Seel First Class Envelopes"/>
    <n v="38.340000000000003"/>
  </r>
  <r>
    <n v="5072"/>
    <s v="CA-2015-124478"/>
    <x v="36"/>
    <x v="233"/>
    <d v="2015-08-12T00:00:00"/>
    <s v="Standard Class"/>
    <s v="MA-17560"/>
    <s v="Matt Abelman"/>
    <s v="Home Office"/>
    <s v="United States"/>
    <s v="Trenton"/>
    <x v="12"/>
    <n v="48183"/>
    <s v="Central"/>
    <s v="FUR-FU-10002088"/>
    <x v="0"/>
    <s v="Furnishings"/>
    <s v="Nu-Dell Float Frame 11 x 14 1/2"/>
    <n v="53.88"/>
  </r>
  <r>
    <n v="5073"/>
    <s v="CA-2015-124478"/>
    <x v="36"/>
    <x v="233"/>
    <d v="2015-08-12T00:00:00"/>
    <s v="Standard Class"/>
    <s v="MA-17560"/>
    <s v="Matt Abelman"/>
    <s v="Home Office"/>
    <s v="United States"/>
    <s v="Trenton"/>
    <x v="12"/>
    <n v="48183"/>
    <s v="Central"/>
    <s v="TEC-PH-10001128"/>
    <x v="2"/>
    <s v="Phones"/>
    <s v="Motorola Droid Maxx"/>
    <n v="299.98"/>
  </r>
  <r>
    <n v="5074"/>
    <s v="CA-2016-145485"/>
    <x v="0"/>
    <x v="599"/>
    <d v="2016-11-05T00:00:00"/>
    <s v="Same Day"/>
    <s v="JM-16195"/>
    <s v="Justin MacKendrick"/>
    <s v="Consumer"/>
    <s v="United States"/>
    <s v="San Francisco"/>
    <x v="1"/>
    <n v="94109"/>
    <s v="West"/>
    <s v="OFF-ST-10000649"/>
    <x v="1"/>
    <s v="Storage"/>
    <s v="Hanging Personal Folder File"/>
    <n v="62.8"/>
  </r>
  <r>
    <n v="5075"/>
    <s v="CA-2018-151071"/>
    <x v="18"/>
    <x v="1016"/>
    <d v="2018-04-29T00:00:00"/>
    <s v="Second Class"/>
    <s v="MB-18085"/>
    <s v="Mick Brown"/>
    <s v="Consumer"/>
    <s v="United States"/>
    <s v="Los Angeles"/>
    <x v="1"/>
    <n v="90049"/>
    <s v="West"/>
    <s v="OFF-BI-10002103"/>
    <x v="1"/>
    <s v="Binders"/>
    <s v="Cardinal Slant-D Ring Binder, Heavy Gauge Vinyl"/>
    <n v="13.904"/>
  </r>
  <r>
    <n v="5076"/>
    <s v="CA-2015-134572"/>
    <x v="18"/>
    <x v="1017"/>
    <d v="2015-04-22T00:00:00"/>
    <s v="Second Class"/>
    <s v="SV-20365"/>
    <s v="Seth Vernon"/>
    <s v="Consumer"/>
    <s v="United States"/>
    <s v="Houston"/>
    <x v="5"/>
    <n v="77070"/>
    <s v="Central"/>
    <s v="FUR-TA-10001705"/>
    <x v="0"/>
    <s v="Tables"/>
    <s v="Bush Advantage Collection Round Conference Table"/>
    <n v="744.1"/>
  </r>
  <r>
    <n v="5077"/>
    <s v="CA-2015-134572"/>
    <x v="18"/>
    <x v="1017"/>
    <d v="2015-04-22T00:00:00"/>
    <s v="Second Class"/>
    <s v="SV-20365"/>
    <s v="Seth Vernon"/>
    <s v="Consumer"/>
    <s v="United States"/>
    <s v="Houston"/>
    <x v="5"/>
    <n v="77070"/>
    <s v="Central"/>
    <s v="OFF-ST-10004634"/>
    <x v="1"/>
    <s v="Storage"/>
    <s v="Personal Folder Holder, Ebony"/>
    <n v="44.84"/>
  </r>
  <r>
    <n v="5078"/>
    <s v="CA-2015-134572"/>
    <x v="18"/>
    <x v="1017"/>
    <d v="2015-04-22T00:00:00"/>
    <s v="Second Class"/>
    <s v="SV-20365"/>
    <s v="Seth Vernon"/>
    <s v="Consumer"/>
    <s v="United States"/>
    <s v="Houston"/>
    <x v="5"/>
    <n v="77070"/>
    <s v="Central"/>
    <s v="FUR-TA-10004442"/>
    <x v="0"/>
    <s v="Tables"/>
    <s v="Riverside Furniture Stanwyck Manor Table Series"/>
    <n v="401.59"/>
  </r>
  <r>
    <n v="5079"/>
    <s v="CA-2018-143217"/>
    <x v="6"/>
    <x v="343"/>
    <d v="2018-11-17T00:00:00"/>
    <s v="Standard Class"/>
    <s v="CG-12040"/>
    <s v="Catherine Glotzbach"/>
    <s v="Home Office"/>
    <s v="United States"/>
    <s v="Milwaukee"/>
    <x v="6"/>
    <n v="53209"/>
    <s v="Central"/>
    <s v="OFF-BI-10002949"/>
    <x v="1"/>
    <s v="Binders"/>
    <s v="Prestige Round Ring Binders"/>
    <n v="18.239999999999998"/>
  </r>
  <r>
    <n v="5080"/>
    <s v="US-2018-133312"/>
    <x v="5"/>
    <x v="920"/>
    <d v="2018-11-29T00:00:00"/>
    <s v="Standard Class"/>
    <s v="BD-11500"/>
    <s v="Bradley Drucker"/>
    <s v="Consumer"/>
    <s v="United States"/>
    <s v="San Francisco"/>
    <x v="1"/>
    <n v="94122"/>
    <s v="West"/>
    <s v="FUR-BO-10002213"/>
    <x v="0"/>
    <s v="Bookcases"/>
    <s v="Sauder Forest Hills Library, Woodland Oak Finish"/>
    <n v="359.49900000000002"/>
  </r>
  <r>
    <n v="5081"/>
    <s v="US-2018-133312"/>
    <x v="5"/>
    <x v="920"/>
    <d v="2018-11-29T00:00:00"/>
    <s v="Standard Class"/>
    <s v="BD-11500"/>
    <s v="Bradley Drucker"/>
    <s v="Consumer"/>
    <s v="United States"/>
    <s v="San Francisco"/>
    <x v="1"/>
    <n v="94122"/>
    <s v="West"/>
    <s v="OFF-ST-10001325"/>
    <x v="1"/>
    <s v="Storage"/>
    <s v="Sterilite Officeware Hinged File Box"/>
    <n v="10.48"/>
  </r>
  <r>
    <n v="5082"/>
    <s v="US-2016-137533"/>
    <x v="27"/>
    <x v="217"/>
    <d v="2016-12-18T00:00:00"/>
    <s v="Same Day"/>
    <s v="JK-15640"/>
    <s v="Jim Kriz"/>
    <s v="Home Office"/>
    <s v="United States"/>
    <s v="Cleveland"/>
    <x v="24"/>
    <n v="44105"/>
    <s v="East"/>
    <s v="OFF-PA-10003441"/>
    <x v="1"/>
    <s v="Paper"/>
    <s v="Xerox 226"/>
    <n v="20.736000000000001"/>
  </r>
  <r>
    <n v="5083"/>
    <s v="CA-2017-155138"/>
    <x v="22"/>
    <x v="162"/>
    <d v="2017-09-12T00:00:00"/>
    <s v="Standard Class"/>
    <s v="JM-15580"/>
    <s v="Jill Matthias"/>
    <s v="Consumer"/>
    <s v="United States"/>
    <s v="Monroe"/>
    <x v="3"/>
    <n v="28110"/>
    <s v="South"/>
    <s v="TEC-AC-10004209"/>
    <x v="2"/>
    <s v="Accessories"/>
    <s v="Memorex Froggy Flash Drive 4 GB"/>
    <n v="35.167999999999999"/>
  </r>
  <r>
    <n v="5084"/>
    <s v="CA-2017-155138"/>
    <x v="22"/>
    <x v="162"/>
    <d v="2017-09-12T00:00:00"/>
    <s v="Standard Class"/>
    <s v="JM-15580"/>
    <s v="Jill Matthias"/>
    <s v="Consumer"/>
    <s v="United States"/>
    <s v="Monroe"/>
    <x v="3"/>
    <n v="28110"/>
    <s v="South"/>
    <s v="OFF-PA-10000501"/>
    <x v="1"/>
    <s v="Paper"/>
    <s v="Petty Cash Envelope"/>
    <n v="64.703999999999994"/>
  </r>
  <r>
    <n v="5085"/>
    <s v="CA-2017-108350"/>
    <x v="21"/>
    <x v="112"/>
    <d v="2017-06-09T00:00:00"/>
    <s v="Second Class"/>
    <s v="SC-20230"/>
    <s v="Scot Coram"/>
    <s v="Corporate"/>
    <s v="United States"/>
    <s v="Lowell"/>
    <x v="31"/>
    <n v="1852"/>
    <s v="East"/>
    <s v="OFF-PA-10003656"/>
    <x v="1"/>
    <s v="Paper"/>
    <s v="Xerox 1935"/>
    <n v="105.52"/>
  </r>
  <r>
    <n v="5086"/>
    <s v="CA-2016-144302"/>
    <x v="39"/>
    <x v="974"/>
    <d v="2016-06-23T00:00:00"/>
    <s v="Standard Class"/>
    <s v="ME-17320"/>
    <s v="Maria Etezadi"/>
    <s v="Home Office"/>
    <s v="United States"/>
    <s v="Dallas"/>
    <x v="5"/>
    <n v="75081"/>
    <s v="Central"/>
    <s v="OFF-BI-10001107"/>
    <x v="1"/>
    <s v="Binders"/>
    <s v="GBC White Gloss Covers, Plain Front"/>
    <n v="5.7919999999999998"/>
  </r>
  <r>
    <n v="5087"/>
    <s v="CA-2016-109001"/>
    <x v="15"/>
    <x v="616"/>
    <d v="2016-03-09T00:00:00"/>
    <s v="Standard Class"/>
    <s v="KN-16390"/>
    <s v="Katherine Nockton"/>
    <s v="Corporate"/>
    <s v="United States"/>
    <s v="Philadelphia"/>
    <x v="9"/>
    <n v="19120"/>
    <s v="East"/>
    <s v="TEC-PH-10000562"/>
    <x v="2"/>
    <s v="Phones"/>
    <s v="Samsung Convoy 3"/>
    <n v="466.15800000000002"/>
  </r>
  <r>
    <n v="5088"/>
    <s v="CA-2016-109001"/>
    <x v="15"/>
    <x v="616"/>
    <d v="2016-03-09T00:00:00"/>
    <s v="Standard Class"/>
    <s v="KN-16390"/>
    <s v="Katherine Nockton"/>
    <s v="Corporate"/>
    <s v="United States"/>
    <s v="Philadelphia"/>
    <x v="9"/>
    <n v="19120"/>
    <s v="East"/>
    <s v="TEC-AC-10001101"/>
    <x v="2"/>
    <s v="Accessories"/>
    <s v="Sony 16GB Class 10 Micro SDHC R40 Memory Card"/>
    <n v="10.311999999999999"/>
  </r>
  <r>
    <n v="5089"/>
    <s v="CA-2016-109001"/>
    <x v="15"/>
    <x v="616"/>
    <d v="2016-03-09T00:00:00"/>
    <s v="Standard Class"/>
    <s v="KN-16390"/>
    <s v="Katherine Nockton"/>
    <s v="Corporate"/>
    <s v="United States"/>
    <s v="Philadelphia"/>
    <x v="9"/>
    <n v="19120"/>
    <s v="East"/>
    <s v="OFF-BI-10003529"/>
    <x v="1"/>
    <s v="Binders"/>
    <s v="Avery Round Ring Poly Binders"/>
    <n v="2.556"/>
  </r>
  <r>
    <n v="5090"/>
    <s v="CA-2018-132738"/>
    <x v="44"/>
    <x v="1018"/>
    <d v="2018-08-07T00:00:00"/>
    <s v="First Class"/>
    <s v="HM-14860"/>
    <s v="Harry Marie"/>
    <s v="Corporate"/>
    <s v="United States"/>
    <s v="Loveland"/>
    <x v="22"/>
    <n v="80538"/>
    <s v="West"/>
    <s v="OFF-PA-10001752"/>
    <x v="1"/>
    <s v="Paper"/>
    <s v="Hammermill CopyPlus Copy Paper (20Lb. and 84 Bright)"/>
    <n v="7.968"/>
  </r>
  <r>
    <n v="5091"/>
    <s v="CA-2018-132738"/>
    <x v="44"/>
    <x v="1018"/>
    <d v="2018-08-07T00:00:00"/>
    <s v="First Class"/>
    <s v="HM-14860"/>
    <s v="Harry Marie"/>
    <s v="Corporate"/>
    <s v="United States"/>
    <s v="Loveland"/>
    <x v="22"/>
    <n v="80538"/>
    <s v="West"/>
    <s v="OFF-EN-10001141"/>
    <x v="1"/>
    <s v="Envelopes"/>
    <s v="Manila Recycled Extra-Heavyweight Clasp Envelopes, 6&quot; x 9&quot;"/>
    <n v="8.7840000000000007"/>
  </r>
  <r>
    <n v="5092"/>
    <s v="CA-2018-156720"/>
    <x v="13"/>
    <x v="247"/>
    <d v="2019-01-03T00:00:00"/>
    <s v="Standard Class"/>
    <s v="JM-15580"/>
    <s v="Jill Matthias"/>
    <s v="Consumer"/>
    <s v="United States"/>
    <s v="Loveland"/>
    <x v="22"/>
    <n v="80538"/>
    <s v="West"/>
    <s v="OFF-FA-10003472"/>
    <x v="1"/>
    <s v="Fasteners"/>
    <s v="Bagged Rubber Bands"/>
    <n v="3.024"/>
  </r>
  <r>
    <n v="5093"/>
    <s v="CA-2016-119102"/>
    <x v="23"/>
    <x v="293"/>
    <d v="2016-05-27T00:00:00"/>
    <s v="Standard Class"/>
    <s v="KH-16690"/>
    <s v="Kristen Hastings"/>
    <s v="Corporate"/>
    <s v="United States"/>
    <s v="Woonsocket"/>
    <x v="34"/>
    <n v="2895"/>
    <s v="East"/>
    <s v="OFF-ST-10004507"/>
    <x v="1"/>
    <s v="Storage"/>
    <s v="Advantus Rolling Storage Box"/>
    <n v="51.45"/>
  </r>
  <r>
    <n v="5094"/>
    <s v="US-2015-140452"/>
    <x v="19"/>
    <x v="776"/>
    <d v="2015-12-10T00:00:00"/>
    <s v="Standard Class"/>
    <s v="BK-11260"/>
    <s v="Berenike Kampe"/>
    <s v="Consumer"/>
    <s v="United States"/>
    <s v="Chicago"/>
    <x v="10"/>
    <n v="60610"/>
    <s v="Central"/>
    <s v="OFF-AP-10004036"/>
    <x v="1"/>
    <s v="Appliances"/>
    <s v="Bionaire 99.97% HEPA Air Cleaner"/>
    <n v="14.016"/>
  </r>
  <r>
    <n v="5095"/>
    <s v="US-2015-140452"/>
    <x v="19"/>
    <x v="776"/>
    <d v="2015-12-10T00:00:00"/>
    <s v="Standard Class"/>
    <s v="BK-11260"/>
    <s v="Berenike Kampe"/>
    <s v="Consumer"/>
    <s v="United States"/>
    <s v="Chicago"/>
    <x v="10"/>
    <n v="60610"/>
    <s v="Central"/>
    <s v="FUR-TA-10004086"/>
    <x v="0"/>
    <s v="Tables"/>
    <s v="KI Adjustable-Height Table"/>
    <n v="214.95"/>
  </r>
  <r>
    <n v="5096"/>
    <s v="US-2015-140452"/>
    <x v="19"/>
    <x v="776"/>
    <d v="2015-12-10T00:00:00"/>
    <s v="Standard Class"/>
    <s v="BK-11260"/>
    <s v="Berenike Kampe"/>
    <s v="Consumer"/>
    <s v="United States"/>
    <s v="Chicago"/>
    <x v="10"/>
    <n v="60610"/>
    <s v="Central"/>
    <s v="TEC-PH-10000307"/>
    <x v="2"/>
    <s v="Phones"/>
    <s v="Shocksock Galaxy S4 Armband"/>
    <n v="35.04"/>
  </r>
  <r>
    <n v="5097"/>
    <s v="US-2015-140452"/>
    <x v="19"/>
    <x v="776"/>
    <d v="2015-12-10T00:00:00"/>
    <s v="Standard Class"/>
    <s v="BK-11260"/>
    <s v="Berenike Kampe"/>
    <s v="Consumer"/>
    <s v="United States"/>
    <s v="Chicago"/>
    <x v="10"/>
    <n v="60610"/>
    <s v="Central"/>
    <s v="FUR-FU-10002088"/>
    <x v="0"/>
    <s v="Furnishings"/>
    <s v="Nu-Dell Float Frame 11 x 14 1/2"/>
    <n v="10.776"/>
  </r>
  <r>
    <n v="5098"/>
    <s v="US-2015-140452"/>
    <x v="19"/>
    <x v="776"/>
    <d v="2015-12-10T00:00:00"/>
    <s v="Standard Class"/>
    <s v="BK-11260"/>
    <s v="Berenike Kampe"/>
    <s v="Consumer"/>
    <s v="United States"/>
    <s v="Chicago"/>
    <x v="10"/>
    <n v="60610"/>
    <s v="Central"/>
    <s v="OFF-BI-10004965"/>
    <x v="1"/>
    <s v="Binders"/>
    <s v="Ibico Covers for Plastic or Wire Binding Elements"/>
    <n v="4.5999999999999996"/>
  </r>
  <r>
    <n v="5099"/>
    <s v="US-2015-140452"/>
    <x v="19"/>
    <x v="776"/>
    <d v="2015-12-10T00:00:00"/>
    <s v="Standard Class"/>
    <s v="BK-11260"/>
    <s v="Berenike Kampe"/>
    <s v="Consumer"/>
    <s v="United States"/>
    <s v="Chicago"/>
    <x v="10"/>
    <n v="60610"/>
    <s v="Central"/>
    <s v="OFF-ST-10002485"/>
    <x v="1"/>
    <s v="Storage"/>
    <s v="Rogers Deluxe File Chest"/>
    <n v="35.167999999999999"/>
  </r>
  <r>
    <n v="5100"/>
    <s v="CA-2016-141936"/>
    <x v="42"/>
    <x v="976"/>
    <d v="2016-08-12T00:00:00"/>
    <s v="Standard Class"/>
    <s v="PN-18775"/>
    <s v="Parhena Norris"/>
    <s v="Home Office"/>
    <s v="United States"/>
    <s v="Bakersfield"/>
    <x v="1"/>
    <n v="93309"/>
    <s v="West"/>
    <s v="OFF-BI-10002194"/>
    <x v="1"/>
    <s v="Binders"/>
    <s v="Cardinal Hold-It CD Pocket"/>
    <n v="19.152000000000001"/>
  </r>
  <r>
    <n v="5101"/>
    <s v="CA-2015-158442"/>
    <x v="37"/>
    <x v="461"/>
    <d v="2015-03-17T00:00:00"/>
    <s v="Same Day"/>
    <s v="AZ-10750"/>
    <s v="Annie Zypern"/>
    <s v="Consumer"/>
    <s v="United States"/>
    <s v="Dallas"/>
    <x v="5"/>
    <n v="75217"/>
    <s v="Central"/>
    <s v="OFF-AR-10003732"/>
    <x v="1"/>
    <s v="Art"/>
    <s v="Newell 333"/>
    <n v="4.4480000000000004"/>
  </r>
  <r>
    <n v="5102"/>
    <s v="CA-2015-158442"/>
    <x v="37"/>
    <x v="461"/>
    <d v="2015-03-17T00:00:00"/>
    <s v="Same Day"/>
    <s v="AZ-10750"/>
    <s v="Annie Zypern"/>
    <s v="Consumer"/>
    <s v="United States"/>
    <s v="Dallas"/>
    <x v="5"/>
    <n v="75217"/>
    <s v="Central"/>
    <s v="OFF-PA-10002195"/>
    <x v="1"/>
    <s v="Paper"/>
    <s v="Xerox 1966"/>
    <n v="5.1840000000000002"/>
  </r>
  <r>
    <n v="5103"/>
    <s v="CA-2015-158442"/>
    <x v="37"/>
    <x v="461"/>
    <d v="2015-03-17T00:00:00"/>
    <s v="Same Day"/>
    <s v="AZ-10750"/>
    <s v="Annie Zypern"/>
    <s v="Consumer"/>
    <s v="United States"/>
    <s v="Dallas"/>
    <x v="5"/>
    <n v="75217"/>
    <s v="Central"/>
    <s v="OFF-PA-10002365"/>
    <x v="1"/>
    <s v="Paper"/>
    <s v="Xerox 1967"/>
    <n v="15.552"/>
  </r>
  <r>
    <n v="5104"/>
    <s v="CA-2016-167374"/>
    <x v="48"/>
    <x v="514"/>
    <d v="2016-03-30T00:00:00"/>
    <s v="Second Class"/>
    <s v="GM-14500"/>
    <s v="Gene McClure"/>
    <s v="Consumer"/>
    <s v="United States"/>
    <s v="Philadelphia"/>
    <x v="9"/>
    <n v="19140"/>
    <s v="East"/>
    <s v="OFF-PA-10001950"/>
    <x v="1"/>
    <s v="Paper"/>
    <s v="Southworth 25% Cotton Antique Laid Paper &amp; Envelopes"/>
    <n v="40.031999999999996"/>
  </r>
  <r>
    <n v="5105"/>
    <s v="CA-2016-167374"/>
    <x v="48"/>
    <x v="514"/>
    <d v="2016-03-30T00:00:00"/>
    <s v="Second Class"/>
    <s v="GM-14500"/>
    <s v="Gene McClure"/>
    <s v="Consumer"/>
    <s v="United States"/>
    <s v="Philadelphia"/>
    <x v="9"/>
    <n v="19140"/>
    <s v="East"/>
    <s v="TEC-AC-10004633"/>
    <x v="2"/>
    <s v="Accessories"/>
    <s v="Verbatim 25 GB 6x Blu-ray Single Layer Recordable Disc, 3/Pack"/>
    <n v="16.776"/>
  </r>
  <r>
    <n v="5106"/>
    <s v="CA-2015-116568"/>
    <x v="33"/>
    <x v="637"/>
    <d v="2015-12-20T00:00:00"/>
    <s v="Standard Class"/>
    <s v="BM-11785"/>
    <s v="Bryan Mills"/>
    <s v="Consumer"/>
    <s v="United States"/>
    <s v="Deltona"/>
    <x v="2"/>
    <n v="32725"/>
    <s v="South"/>
    <s v="FUR-CH-10002439"/>
    <x v="0"/>
    <s v="Chairs"/>
    <s v="Iceberg Nesting Folding Chair, 19w x 6d x 43h"/>
    <n v="186.304"/>
  </r>
  <r>
    <n v="5107"/>
    <s v="CA-2016-147102"/>
    <x v="30"/>
    <x v="444"/>
    <d v="2016-09-26T00:00:00"/>
    <s v="Standard Class"/>
    <s v="NH-18610"/>
    <s v="Nicole Hansen"/>
    <s v="Corporate"/>
    <s v="United States"/>
    <s v="Columbus"/>
    <x v="32"/>
    <n v="31907"/>
    <s v="South"/>
    <s v="TEC-AC-10000682"/>
    <x v="2"/>
    <s v="Accessories"/>
    <s v="Kensington K72356US Mouse-in-a-Box USB Desktop Mouse"/>
    <n v="66.36"/>
  </r>
  <r>
    <n v="5108"/>
    <s v="CA-2018-132213"/>
    <x v="18"/>
    <x v="1016"/>
    <d v="2018-04-26T00:00:00"/>
    <s v="First Class"/>
    <s v="PN-18775"/>
    <s v="Parhena Norris"/>
    <s v="Home Office"/>
    <s v="United States"/>
    <s v="Nashville"/>
    <x v="18"/>
    <n v="37211"/>
    <s v="South"/>
    <s v="OFF-AR-10004078"/>
    <x v="1"/>
    <s v="Art"/>
    <s v="Newell 312"/>
    <n v="42.048000000000002"/>
  </r>
  <r>
    <n v="5109"/>
    <s v="CA-2018-132213"/>
    <x v="18"/>
    <x v="1016"/>
    <d v="2018-04-26T00:00:00"/>
    <s v="First Class"/>
    <s v="PN-18775"/>
    <s v="Parhena Norris"/>
    <s v="Home Office"/>
    <s v="United States"/>
    <s v="Nashville"/>
    <x v="18"/>
    <n v="37211"/>
    <s v="South"/>
    <s v="OFF-AR-10001958"/>
    <x v="1"/>
    <s v="Art"/>
    <s v="Stanley Bostitch Contemporary Electric Pencil Sharpeners"/>
    <n v="67.92"/>
  </r>
  <r>
    <n v="5110"/>
    <s v="CA-2015-138450"/>
    <x v="16"/>
    <x v="638"/>
    <d v="2015-10-22T00:00:00"/>
    <s v="Standard Class"/>
    <s v="EH-13765"/>
    <s v="Edward Hooks"/>
    <s v="Corporate"/>
    <s v="United States"/>
    <s v="Philadelphia"/>
    <x v="9"/>
    <n v="19134"/>
    <s v="East"/>
    <s v="OFF-EN-10001335"/>
    <x v="1"/>
    <s v="Envelopes"/>
    <s v="White Business Envelopes with Contemporary Seam, Recycled White Business Envelopes"/>
    <n v="52.512"/>
  </r>
  <r>
    <n v="5111"/>
    <s v="CA-2015-138450"/>
    <x v="16"/>
    <x v="638"/>
    <d v="2015-10-22T00:00:00"/>
    <s v="Standard Class"/>
    <s v="EH-13765"/>
    <s v="Edward Hooks"/>
    <s v="Corporate"/>
    <s v="United States"/>
    <s v="Philadelphia"/>
    <x v="9"/>
    <n v="19134"/>
    <s v="East"/>
    <s v="OFF-ST-10003479"/>
    <x v="1"/>
    <s v="Storage"/>
    <s v="Eldon Base for stackable storage shelf, platinum"/>
    <n v="186.91200000000001"/>
  </r>
  <r>
    <n v="5112"/>
    <s v="CA-2015-138450"/>
    <x v="16"/>
    <x v="638"/>
    <d v="2015-10-22T00:00:00"/>
    <s v="Standard Class"/>
    <s v="EH-13765"/>
    <s v="Edward Hooks"/>
    <s v="Corporate"/>
    <s v="United States"/>
    <s v="Philadelphia"/>
    <x v="9"/>
    <n v="19134"/>
    <s v="East"/>
    <s v="OFF-PA-10003016"/>
    <x v="1"/>
    <s v="Paper"/>
    <s v="Adams &quot;While You Were Out&quot; Message Pads"/>
    <n v="10.048"/>
  </r>
  <r>
    <n v="5113"/>
    <s v="CA-2016-153073"/>
    <x v="26"/>
    <x v="50"/>
    <d v="2016-11-13T00:00:00"/>
    <s v="Same Day"/>
    <s v="HA-14905"/>
    <s v="Helen Abelman"/>
    <s v="Consumer"/>
    <s v="United States"/>
    <s v="Chicago"/>
    <x v="10"/>
    <n v="60610"/>
    <s v="Central"/>
    <s v="FUR-FU-10001025"/>
    <x v="0"/>
    <s v="Furnishings"/>
    <s v="Eldon ImÃ ge Series Desk Accessories, Clear"/>
    <n v="17.495999999999999"/>
  </r>
  <r>
    <n v="5114"/>
    <s v="CA-2017-147970"/>
    <x v="31"/>
    <x v="1011"/>
    <d v="2017-02-02T00:00:00"/>
    <s v="Second Class"/>
    <s v="AB-10150"/>
    <s v="Aimee Bixby"/>
    <s v="Consumer"/>
    <s v="United States"/>
    <s v="Dallas"/>
    <x v="5"/>
    <n v="75220"/>
    <s v="Central"/>
    <s v="OFF-PA-10003936"/>
    <x v="1"/>
    <s v="Paper"/>
    <s v="Xerox 1994"/>
    <n v="15.552"/>
  </r>
  <r>
    <n v="5115"/>
    <s v="CA-2017-150658"/>
    <x v="6"/>
    <x v="1019"/>
    <d v="2017-11-22T00:00:00"/>
    <s v="Standard Class"/>
    <s v="MS-17365"/>
    <s v="Maribeth Schnelling"/>
    <s v="Consumer"/>
    <s v="United States"/>
    <s v="Carlsbad"/>
    <x v="27"/>
    <n v="88220"/>
    <s v="West"/>
    <s v="OFF-BI-10004140"/>
    <x v="1"/>
    <s v="Binders"/>
    <s v="Avery Non-Stick Binders"/>
    <n v="10.776"/>
  </r>
  <r>
    <n v="5116"/>
    <s v="CA-2018-125640"/>
    <x v="46"/>
    <x v="800"/>
    <d v="2018-07-29T00:00:00"/>
    <s v="Standard Class"/>
    <s v="DD-13570"/>
    <s v="Dorothy Dickinson"/>
    <s v="Consumer"/>
    <s v="United States"/>
    <s v="Philadelphia"/>
    <x v="9"/>
    <n v="19134"/>
    <s v="East"/>
    <s v="OFF-LA-10004178"/>
    <x v="1"/>
    <s v="Labels"/>
    <s v="Avery 491"/>
    <n v="3.3039999999999998"/>
  </r>
  <r>
    <n v="5117"/>
    <s v="CA-2018-154137"/>
    <x v="6"/>
    <x v="343"/>
    <d v="2018-11-17T00:00:00"/>
    <s v="Standard Class"/>
    <s v="MT-17815"/>
    <s v="Meg Tillman"/>
    <s v="Consumer"/>
    <s v="United States"/>
    <s v="New York City"/>
    <x v="15"/>
    <n v="10009"/>
    <s v="East"/>
    <s v="OFF-ST-10003324"/>
    <x v="1"/>
    <s v="Storage"/>
    <s v="Belkin OmniView SE Rackmount Kit"/>
    <n v="35.479999999999997"/>
  </r>
  <r>
    <n v="5118"/>
    <s v="CA-2016-127173"/>
    <x v="10"/>
    <x v="120"/>
    <d v="2016-10-03T00:00:00"/>
    <s v="Standard Class"/>
    <s v="GM-14500"/>
    <s v="Gene McClure"/>
    <s v="Consumer"/>
    <s v="United States"/>
    <s v="Oceanside"/>
    <x v="15"/>
    <n v="11572"/>
    <s v="East"/>
    <s v="OFF-FA-10004854"/>
    <x v="1"/>
    <s v="Fasteners"/>
    <s v="Vinyl Coated Wire Paper Clips in Organizer Box, 800/Box"/>
    <n v="34.44"/>
  </r>
  <r>
    <n v="5119"/>
    <s v="CA-2016-127173"/>
    <x v="10"/>
    <x v="120"/>
    <d v="2016-10-03T00:00:00"/>
    <s v="Standard Class"/>
    <s v="GM-14500"/>
    <s v="Gene McClure"/>
    <s v="Consumer"/>
    <s v="United States"/>
    <s v="Oceanside"/>
    <x v="15"/>
    <n v="11572"/>
    <s v="East"/>
    <s v="TEC-MA-10002859"/>
    <x v="2"/>
    <s v="Machines"/>
    <s v="Ativa MDM8000 8-Sheet Micro-Cut Shredder"/>
    <n v="629.92999999999995"/>
  </r>
  <r>
    <n v="5120"/>
    <s v="CA-2016-127173"/>
    <x v="10"/>
    <x v="120"/>
    <d v="2016-10-03T00:00:00"/>
    <s v="Standard Class"/>
    <s v="GM-14500"/>
    <s v="Gene McClure"/>
    <s v="Consumer"/>
    <s v="United States"/>
    <s v="Oceanside"/>
    <x v="15"/>
    <n v="11572"/>
    <s v="East"/>
    <s v="OFF-BI-10000088"/>
    <x v="1"/>
    <s v="Binders"/>
    <s v="GBC Imprintable Covers"/>
    <n v="79.055999999999997"/>
  </r>
  <r>
    <n v="5121"/>
    <s v="CA-2015-149538"/>
    <x v="24"/>
    <x v="527"/>
    <d v="2015-04-08T00:00:00"/>
    <s v="Standard Class"/>
    <s v="KB-16585"/>
    <s v="Ken Black"/>
    <s v="Corporate"/>
    <s v="United States"/>
    <s v="Lafayette"/>
    <x v="28"/>
    <n v="70506"/>
    <s v="South"/>
    <s v="OFF-ST-10004180"/>
    <x v="1"/>
    <s v="Storage"/>
    <s v="Safco Commercial Shelving"/>
    <n v="232.55"/>
  </r>
  <r>
    <n v="5122"/>
    <s v="CA-2015-149538"/>
    <x v="24"/>
    <x v="527"/>
    <d v="2015-04-08T00:00:00"/>
    <s v="Standard Class"/>
    <s v="KB-16585"/>
    <s v="Ken Black"/>
    <s v="Corporate"/>
    <s v="United States"/>
    <s v="Lafayette"/>
    <x v="28"/>
    <n v="70506"/>
    <s v="South"/>
    <s v="TEC-AC-10002926"/>
    <x v="2"/>
    <s v="Accessories"/>
    <s v="Logitech Wireless Marathon Mouse M705"/>
    <n v="99.98"/>
  </r>
  <r>
    <n v="5123"/>
    <s v="CA-2015-149538"/>
    <x v="24"/>
    <x v="527"/>
    <d v="2015-04-08T00:00:00"/>
    <s v="Standard Class"/>
    <s v="KB-16585"/>
    <s v="Ken Black"/>
    <s v="Corporate"/>
    <s v="United States"/>
    <s v="Lafayette"/>
    <x v="28"/>
    <n v="70506"/>
    <s v="South"/>
    <s v="OFF-PA-10003797"/>
    <x v="1"/>
    <s v="Paper"/>
    <s v="Xerox 209"/>
    <n v="19.440000000000001"/>
  </r>
  <r>
    <n v="5124"/>
    <s v="CA-2015-149538"/>
    <x v="24"/>
    <x v="527"/>
    <d v="2015-04-08T00:00:00"/>
    <s v="Standard Class"/>
    <s v="KB-16585"/>
    <s v="Ken Black"/>
    <s v="Corporate"/>
    <s v="United States"/>
    <s v="Lafayette"/>
    <x v="28"/>
    <n v="70506"/>
    <s v="South"/>
    <s v="OFF-PA-10002195"/>
    <x v="1"/>
    <s v="Paper"/>
    <s v="Xerox 1966"/>
    <n v="12.96"/>
  </r>
  <r>
    <n v="5125"/>
    <s v="CA-2015-160766"/>
    <x v="12"/>
    <x v="80"/>
    <d v="2015-09-14T00:00:00"/>
    <s v="Same Day"/>
    <s v="DM-13015"/>
    <s v="Darrin Martin"/>
    <s v="Consumer"/>
    <s v="United States"/>
    <s v="New York City"/>
    <x v="15"/>
    <n v="10009"/>
    <s v="East"/>
    <s v="FUR-TA-10001039"/>
    <x v="0"/>
    <s v="Tables"/>
    <s v="KI Adjustable-Height Table"/>
    <n v="464.29199999999997"/>
  </r>
  <r>
    <n v="5126"/>
    <s v="CA-2015-160766"/>
    <x v="12"/>
    <x v="80"/>
    <d v="2015-09-14T00:00:00"/>
    <s v="Same Day"/>
    <s v="DM-13015"/>
    <s v="Darrin Martin"/>
    <s v="Consumer"/>
    <s v="United States"/>
    <s v="New York City"/>
    <x v="15"/>
    <n v="10009"/>
    <s v="East"/>
    <s v="OFF-EN-10001099"/>
    <x v="1"/>
    <s v="Envelopes"/>
    <s v="Staple envelope"/>
    <n v="68.459999999999994"/>
  </r>
  <r>
    <n v="5127"/>
    <s v="CA-2015-160766"/>
    <x v="12"/>
    <x v="80"/>
    <d v="2015-09-14T00:00:00"/>
    <s v="Same Day"/>
    <s v="DM-13015"/>
    <s v="Darrin Martin"/>
    <s v="Consumer"/>
    <s v="United States"/>
    <s v="New York City"/>
    <x v="15"/>
    <n v="10009"/>
    <s v="East"/>
    <s v="TEC-MA-10003979"/>
    <x v="2"/>
    <s v="Machines"/>
    <s v="Ativa V4110MDD Micro-Cut Shredder"/>
    <n v="2799.96"/>
  </r>
  <r>
    <n v="5128"/>
    <s v="CA-2015-160766"/>
    <x v="12"/>
    <x v="80"/>
    <d v="2015-09-14T00:00:00"/>
    <s v="Same Day"/>
    <s v="DM-13015"/>
    <s v="Darrin Martin"/>
    <s v="Consumer"/>
    <s v="United States"/>
    <s v="New York City"/>
    <x v="15"/>
    <n v="10009"/>
    <s v="East"/>
    <s v="OFF-AP-10002945"/>
    <x v="1"/>
    <s v="Appliances"/>
    <s v="Honeywell Enviracaire Portable HEPA Air Cleaner for 17' x 22' Room"/>
    <n v="601.29999999999995"/>
  </r>
  <r>
    <n v="5129"/>
    <s v="CA-2015-160766"/>
    <x v="12"/>
    <x v="80"/>
    <d v="2015-09-14T00:00:00"/>
    <s v="Same Day"/>
    <s v="DM-13015"/>
    <s v="Darrin Martin"/>
    <s v="Consumer"/>
    <s v="United States"/>
    <s v="New York City"/>
    <x v="15"/>
    <n v="10009"/>
    <s v="East"/>
    <s v="TEC-PH-10001536"/>
    <x v="2"/>
    <s v="Phones"/>
    <s v="Spigen Samsung Galaxy S5 Case Wallet"/>
    <n v="16.989999999999998"/>
  </r>
  <r>
    <n v="5130"/>
    <s v="CA-2015-160766"/>
    <x v="12"/>
    <x v="80"/>
    <d v="2015-09-14T00:00:00"/>
    <s v="Same Day"/>
    <s v="DM-13015"/>
    <s v="Darrin Martin"/>
    <s v="Consumer"/>
    <s v="United States"/>
    <s v="New York City"/>
    <x v="15"/>
    <n v="10009"/>
    <s v="East"/>
    <s v="TEC-PH-10000526"/>
    <x v="2"/>
    <s v="Phones"/>
    <s v="Vtech CS6719"/>
    <n v="287.97000000000003"/>
  </r>
  <r>
    <n v="5131"/>
    <s v="CA-2015-160766"/>
    <x v="12"/>
    <x v="80"/>
    <d v="2015-09-14T00:00:00"/>
    <s v="Same Day"/>
    <s v="DM-13015"/>
    <s v="Darrin Martin"/>
    <s v="Consumer"/>
    <s v="United States"/>
    <s v="New York City"/>
    <x v="15"/>
    <n v="10009"/>
    <s v="East"/>
    <s v="OFF-PA-10000213"/>
    <x v="1"/>
    <s v="Paper"/>
    <s v="Xerox 198"/>
    <n v="44.82"/>
  </r>
  <r>
    <n v="5132"/>
    <s v="CA-2018-146626"/>
    <x v="27"/>
    <x v="614"/>
    <d v="2019-01-05T00:00:00"/>
    <s v="Standard Class"/>
    <s v="BP-11185"/>
    <s v="Ben Peterman"/>
    <s v="Corporate"/>
    <s v="United States"/>
    <s v="Anaheim"/>
    <x v="1"/>
    <n v="92804"/>
    <s v="West"/>
    <s v="FUR-FU-10002501"/>
    <x v="0"/>
    <s v="Furnishings"/>
    <s v="Nu-Dell Executive Frame"/>
    <n v="101.12"/>
  </r>
  <r>
    <n v="5133"/>
    <s v="CA-2016-123330"/>
    <x v="39"/>
    <x v="1020"/>
    <d v="2016-06-27T00:00:00"/>
    <s v="Standard Class"/>
    <s v="EP-13915"/>
    <s v="Emily Phan"/>
    <s v="Consumer"/>
    <s v="United States"/>
    <s v="Deltona"/>
    <x v="2"/>
    <n v="32725"/>
    <s v="South"/>
    <s v="TEC-PH-10001819"/>
    <x v="2"/>
    <s v="Phones"/>
    <s v="Innergie mMini Combo Duo USB Travel Charging Kit"/>
    <n v="107.976"/>
  </r>
  <r>
    <n v="5134"/>
    <s v="CA-2018-155607"/>
    <x v="5"/>
    <x v="200"/>
    <d v="2018-11-30T00:00:00"/>
    <s v="Standard Class"/>
    <s v="FG-14260"/>
    <s v="Frank Gastineau"/>
    <s v="Home Office"/>
    <s v="United States"/>
    <s v="New York City"/>
    <x v="15"/>
    <n v="10009"/>
    <s v="East"/>
    <s v="OFF-AP-10001962"/>
    <x v="1"/>
    <s v="Appliances"/>
    <s v="Black &amp; Decker Filter for Double Action Dustbuster Cordless Vac BLDV7210"/>
    <n v="58.73"/>
  </r>
  <r>
    <n v="5135"/>
    <s v="CA-2018-155607"/>
    <x v="5"/>
    <x v="200"/>
    <d v="2018-11-30T00:00:00"/>
    <s v="Standard Class"/>
    <s v="FG-14260"/>
    <s v="Frank Gastineau"/>
    <s v="Home Office"/>
    <s v="United States"/>
    <s v="New York City"/>
    <x v="15"/>
    <n v="10009"/>
    <s v="East"/>
    <s v="OFF-BI-10003364"/>
    <x v="1"/>
    <s v="Binders"/>
    <s v="Binding Machine Supplies"/>
    <n v="93.343999999999994"/>
  </r>
  <r>
    <n v="5136"/>
    <s v="CA-2017-151323"/>
    <x v="16"/>
    <x v="248"/>
    <d v="2017-10-28T00:00:00"/>
    <s v="Standard Class"/>
    <s v="AB-10255"/>
    <s v="Alejandro Ballentine"/>
    <s v="Home Office"/>
    <s v="United States"/>
    <s v="Seattle"/>
    <x v="4"/>
    <n v="98103"/>
    <s v="West"/>
    <s v="OFF-FA-10002983"/>
    <x v="1"/>
    <s v="Fasteners"/>
    <s v="Advantus SlideClip Paper Clips"/>
    <n v="17.05"/>
  </r>
  <r>
    <n v="5137"/>
    <s v="CA-2016-146696"/>
    <x v="33"/>
    <x v="639"/>
    <d v="2016-12-19T00:00:00"/>
    <s v="Standard Class"/>
    <s v="RD-19480"/>
    <s v="Rick Duston"/>
    <s v="Consumer"/>
    <s v="United States"/>
    <s v="San Diego"/>
    <x v="1"/>
    <n v="92105"/>
    <s v="West"/>
    <s v="OFF-BI-10002432"/>
    <x v="1"/>
    <s v="Binders"/>
    <s v="Wilson Jones Standard D-Ring Binders"/>
    <n v="8.0960000000000001"/>
  </r>
  <r>
    <n v="5138"/>
    <s v="CA-2017-128972"/>
    <x v="6"/>
    <x v="373"/>
    <d v="2017-11-17T00:00:00"/>
    <s v="Standard Class"/>
    <s v="TS-21430"/>
    <s v="Tom Stivers"/>
    <s v="Corporate"/>
    <s v="United States"/>
    <s v="Oklahoma City"/>
    <x v="26"/>
    <n v="73120"/>
    <s v="Central"/>
    <s v="FUR-FU-10003096"/>
    <x v="0"/>
    <s v="Furnishings"/>
    <s v="Master Giant Foot Doorstop, Safety Yellow"/>
    <n v="30.36"/>
  </r>
  <r>
    <n v="5139"/>
    <s v="CA-2018-128335"/>
    <x v="30"/>
    <x v="365"/>
    <d v="2018-10-05T00:00:00"/>
    <s v="Standard Class"/>
    <s v="JA-15970"/>
    <s v="Joseph Airdo"/>
    <s v="Consumer"/>
    <s v="United States"/>
    <s v="Mount Vernon"/>
    <x v="15"/>
    <n v="10550"/>
    <s v="East"/>
    <s v="OFF-EN-10001539"/>
    <x v="1"/>
    <s v="Envelopes"/>
    <s v="Staple envelope"/>
    <n v="23.34"/>
  </r>
  <r>
    <n v="5140"/>
    <s v="CA-2018-128335"/>
    <x v="30"/>
    <x v="365"/>
    <d v="2018-10-05T00:00:00"/>
    <s v="Standard Class"/>
    <s v="JA-15970"/>
    <s v="Joseph Airdo"/>
    <s v="Consumer"/>
    <s v="United States"/>
    <s v="Mount Vernon"/>
    <x v="15"/>
    <n v="10550"/>
    <s v="East"/>
    <s v="OFF-PA-10004996"/>
    <x v="1"/>
    <s v="Paper"/>
    <s v="Speediset Carbonless Redi-Letter 7&quot; x 8 1/2&quot;"/>
    <n v="51.55"/>
  </r>
  <r>
    <n v="5141"/>
    <s v="CA-2016-154886"/>
    <x v="6"/>
    <x v="627"/>
    <d v="2016-11-12T00:00:00"/>
    <s v="Standard Class"/>
    <s v="SW-20455"/>
    <s v="Shaun Weien"/>
    <s v="Consumer"/>
    <s v="United States"/>
    <s v="San Francisco"/>
    <x v="1"/>
    <n v="94109"/>
    <s v="West"/>
    <s v="TEC-AC-10001956"/>
    <x v="2"/>
    <s v="Accessories"/>
    <s v="Microsoft Arc Touch Mouse"/>
    <n v="119.9"/>
  </r>
  <r>
    <n v="5142"/>
    <s v="CA-2017-111213"/>
    <x v="48"/>
    <x v="178"/>
    <d v="2017-04-05T00:00:00"/>
    <s v="Standard Class"/>
    <s v="FP-14320"/>
    <s v="Frank Preis"/>
    <s v="Consumer"/>
    <s v="United States"/>
    <s v="New York City"/>
    <x v="15"/>
    <n v="10009"/>
    <s v="East"/>
    <s v="FUR-CH-10000454"/>
    <x v="0"/>
    <s v="Chairs"/>
    <s v="Hon Deluxe Fabric Upholstered Stacking Chairs, Rounded Back"/>
    <n v="1317.492"/>
  </r>
  <r>
    <n v="5143"/>
    <s v="CA-2017-111213"/>
    <x v="48"/>
    <x v="178"/>
    <d v="2017-04-05T00:00:00"/>
    <s v="Standard Class"/>
    <s v="FP-14320"/>
    <s v="Frank Preis"/>
    <s v="Consumer"/>
    <s v="United States"/>
    <s v="New York City"/>
    <x v="15"/>
    <n v="10009"/>
    <s v="East"/>
    <s v="OFF-SU-10000946"/>
    <x v="1"/>
    <s v="Supplies"/>
    <s v="Staple remover"/>
    <n v="63.84"/>
  </r>
  <r>
    <n v="5144"/>
    <s v="CA-2017-111213"/>
    <x v="48"/>
    <x v="178"/>
    <d v="2017-04-05T00:00:00"/>
    <s v="Standard Class"/>
    <s v="FP-14320"/>
    <s v="Frank Preis"/>
    <s v="Consumer"/>
    <s v="United States"/>
    <s v="New York City"/>
    <x v="15"/>
    <n v="10009"/>
    <s v="East"/>
    <s v="OFF-BI-10004140"/>
    <x v="1"/>
    <s v="Binders"/>
    <s v="Avery Non-Stick Binders"/>
    <n v="3.5920000000000001"/>
  </r>
  <r>
    <n v="5145"/>
    <s v="CA-2018-161333"/>
    <x v="31"/>
    <x v="62"/>
    <d v="2018-02-07T00:00:00"/>
    <s v="Standard Class"/>
    <s v="JL-15835"/>
    <s v="John Lee"/>
    <s v="Consumer"/>
    <s v="United States"/>
    <s v="Los Angeles"/>
    <x v="1"/>
    <n v="90045"/>
    <s v="West"/>
    <s v="FUR-FU-10003039"/>
    <x v="0"/>
    <s v="Furnishings"/>
    <s v="Howard Miller 11-1/2&quot; Diameter Grantwood Wall Clock"/>
    <n v="86.26"/>
  </r>
  <r>
    <n v="5146"/>
    <s v="CA-2018-161333"/>
    <x v="31"/>
    <x v="62"/>
    <d v="2018-02-07T00:00:00"/>
    <s v="Standard Class"/>
    <s v="JL-15835"/>
    <s v="John Lee"/>
    <s v="Consumer"/>
    <s v="United States"/>
    <s v="Los Angeles"/>
    <x v="1"/>
    <n v="90045"/>
    <s v="West"/>
    <s v="OFF-ST-10000464"/>
    <x v="1"/>
    <s v="Storage"/>
    <s v="Multi-Use Personal File Cart and Caster Set, Three Stacking Bins"/>
    <n v="139.04"/>
  </r>
  <r>
    <n v="5147"/>
    <s v="CA-2018-161333"/>
    <x v="31"/>
    <x v="62"/>
    <d v="2018-02-07T00:00:00"/>
    <s v="Standard Class"/>
    <s v="JL-15835"/>
    <s v="John Lee"/>
    <s v="Consumer"/>
    <s v="United States"/>
    <s v="Los Angeles"/>
    <x v="1"/>
    <n v="90045"/>
    <s v="West"/>
    <s v="OFF-AP-10000252"/>
    <x v="1"/>
    <s v="Appliances"/>
    <s v="Harmony HEPA Quiet Air Purifiers"/>
    <n v="46.8"/>
  </r>
  <r>
    <n v="5148"/>
    <s v="CA-2018-128734"/>
    <x v="27"/>
    <x v="165"/>
    <d v="2018-12-31T00:00:00"/>
    <s v="Standard Class"/>
    <s v="JL-15175"/>
    <s v="James Lanier"/>
    <s v="Home Office"/>
    <s v="United States"/>
    <s v="Chandler"/>
    <x v="16"/>
    <n v="85224"/>
    <s v="West"/>
    <s v="FUR-FU-10001731"/>
    <x v="0"/>
    <s v="Furnishings"/>
    <s v="Acrylic Self-Standing Desk Frames"/>
    <n v="8.5440000000000005"/>
  </r>
  <r>
    <n v="5149"/>
    <s v="CA-2018-128734"/>
    <x v="27"/>
    <x v="165"/>
    <d v="2018-12-31T00:00:00"/>
    <s v="Standard Class"/>
    <s v="JL-15175"/>
    <s v="James Lanier"/>
    <s v="Home Office"/>
    <s v="United States"/>
    <s v="Chandler"/>
    <x v="16"/>
    <n v="85224"/>
    <s v="West"/>
    <s v="FUR-CH-10001394"/>
    <x v="0"/>
    <s v="Chairs"/>
    <s v="Global Leather Executive Chair"/>
    <n v="842.37599999999998"/>
  </r>
  <r>
    <n v="5150"/>
    <s v="CA-2015-141796"/>
    <x v="39"/>
    <x v="261"/>
    <d v="2015-06-21T00:00:00"/>
    <s v="Same Day"/>
    <s v="JG-15160"/>
    <s v="James Galang"/>
    <s v="Consumer"/>
    <s v="United States"/>
    <s v="Long Beach"/>
    <x v="15"/>
    <n v="11561"/>
    <s v="East"/>
    <s v="TEC-PH-10001578"/>
    <x v="2"/>
    <s v="Phones"/>
    <s v="Polycom SoundStation2 EX ConferenceÂ phone"/>
    <n v="1214.8499999999999"/>
  </r>
  <r>
    <n v="5151"/>
    <s v="CA-2018-125101"/>
    <x v="15"/>
    <x v="904"/>
    <d v="2018-03-10T00:00:00"/>
    <s v="Second Class"/>
    <s v="SH-19975"/>
    <s v="Sally Hughsby"/>
    <s v="Corporate"/>
    <s v="United States"/>
    <s v="San Francisco"/>
    <x v="1"/>
    <n v="94109"/>
    <s v="West"/>
    <s v="OFF-ST-10000675"/>
    <x v="1"/>
    <s v="Storage"/>
    <s v="File Shuttle II and Handi-File, Black"/>
    <n v="67.78"/>
  </r>
  <r>
    <n v="5152"/>
    <s v="CA-2018-169929"/>
    <x v="30"/>
    <x v="145"/>
    <d v="2018-09-28T00:00:00"/>
    <s v="First Class"/>
    <s v="LS-17200"/>
    <s v="Luke Schmidt"/>
    <s v="Corporate"/>
    <s v="United States"/>
    <s v="Helena"/>
    <x v="37"/>
    <n v="59601"/>
    <s v="West"/>
    <s v="OFF-ST-10002352"/>
    <x v="1"/>
    <s v="Storage"/>
    <s v="Iris Project Case"/>
    <n v="39.9"/>
  </r>
  <r>
    <n v="5153"/>
    <s v="US-2015-121566"/>
    <x v="38"/>
    <x v="479"/>
    <d v="2015-07-06T00:00:00"/>
    <s v="Standard Class"/>
    <s v="CS-11860"/>
    <s v="Cari Schnelling"/>
    <s v="Consumer"/>
    <s v="United States"/>
    <s v="New York City"/>
    <x v="15"/>
    <n v="10011"/>
    <s v="East"/>
    <s v="OFF-BI-10004528"/>
    <x v="1"/>
    <s v="Binders"/>
    <s v="Cardinal Poly Pocket Divider Pockets for Ring Binders"/>
    <n v="2.6880000000000002"/>
  </r>
  <r>
    <n v="5154"/>
    <s v="US-2015-121566"/>
    <x v="38"/>
    <x v="479"/>
    <d v="2015-07-06T00:00:00"/>
    <s v="Standard Class"/>
    <s v="CS-11860"/>
    <s v="Cari Schnelling"/>
    <s v="Consumer"/>
    <s v="United States"/>
    <s v="New York City"/>
    <x v="15"/>
    <n v="10011"/>
    <s v="East"/>
    <s v="OFF-AR-10001026"/>
    <x v="1"/>
    <s v="Art"/>
    <s v="Sanford Uni-Blazer View Highlighters, Chisel Tip, Yellow"/>
    <n v="6.6"/>
  </r>
  <r>
    <n v="5155"/>
    <s v="US-2016-124219"/>
    <x v="42"/>
    <x v="976"/>
    <d v="2016-08-08T00:00:00"/>
    <s v="First Class"/>
    <s v="KW-16570"/>
    <s v="Kelly Williams"/>
    <s v="Consumer"/>
    <s v="United States"/>
    <s v="Kirkwood"/>
    <x v="25"/>
    <n v="63122"/>
    <s v="Central"/>
    <s v="OFF-BI-10002215"/>
    <x v="1"/>
    <s v="Binders"/>
    <s v="Wilson Jones Hanging View Binder, White, 1&quot;"/>
    <n v="28.4"/>
  </r>
  <r>
    <n v="5156"/>
    <s v="US-2016-124219"/>
    <x v="42"/>
    <x v="976"/>
    <d v="2016-08-08T00:00:00"/>
    <s v="First Class"/>
    <s v="KW-16570"/>
    <s v="Kelly Williams"/>
    <s v="Consumer"/>
    <s v="United States"/>
    <s v="Kirkwood"/>
    <x v="25"/>
    <n v="63122"/>
    <s v="Central"/>
    <s v="FUR-FU-10000305"/>
    <x v="0"/>
    <s v="Furnishings"/>
    <s v="Tenex V2T-RE Standard Weight Series Chair Mat, 45&quot; x 53&quot;, Lip 25&quot; x 12&quot;"/>
    <n v="212.94"/>
  </r>
  <r>
    <n v="5157"/>
    <s v="CA-2018-163006"/>
    <x v="39"/>
    <x v="160"/>
    <d v="2018-07-04T00:00:00"/>
    <s v="Second Class"/>
    <s v="GH-14410"/>
    <s v="Gary Hansen"/>
    <s v="Home Office"/>
    <s v="United States"/>
    <s v="Chicago"/>
    <x v="10"/>
    <n v="60653"/>
    <s v="Central"/>
    <s v="TEC-PH-10002584"/>
    <x v="2"/>
    <s v="Phones"/>
    <s v="Samsung Galaxy S4"/>
    <n v="1001.5839999999999"/>
  </r>
  <r>
    <n v="5158"/>
    <s v="CA-2018-163006"/>
    <x v="39"/>
    <x v="160"/>
    <d v="2018-07-04T00:00:00"/>
    <s v="Second Class"/>
    <s v="GH-14410"/>
    <s v="Gary Hansen"/>
    <s v="Home Office"/>
    <s v="United States"/>
    <s v="Chicago"/>
    <x v="10"/>
    <n v="60653"/>
    <s v="Central"/>
    <s v="FUR-CH-10000229"/>
    <x v="0"/>
    <s v="Chairs"/>
    <s v="Global Enterprise Series Seating High-Back Swivel/Tilt Chairs"/>
    <n v="569.05799999999999"/>
  </r>
  <r>
    <n v="5159"/>
    <s v="CA-2018-163006"/>
    <x v="39"/>
    <x v="160"/>
    <d v="2018-07-04T00:00:00"/>
    <s v="Second Class"/>
    <s v="GH-14410"/>
    <s v="Gary Hansen"/>
    <s v="Home Office"/>
    <s v="United States"/>
    <s v="Chicago"/>
    <x v="10"/>
    <n v="60653"/>
    <s v="Central"/>
    <s v="FUR-FU-10003799"/>
    <x v="0"/>
    <s v="Furnishings"/>
    <s v="Seth Thomas 13 1/2&quot; Wall Clock"/>
    <n v="14.224"/>
  </r>
  <r>
    <n v="5160"/>
    <s v="CA-2016-156146"/>
    <x v="28"/>
    <x v="662"/>
    <d v="2016-10-30T00:00:00"/>
    <s v="Second Class"/>
    <s v="AG-10495"/>
    <s v="Andrew Gjertsen"/>
    <s v="Corporate"/>
    <s v="United States"/>
    <s v="Peoria"/>
    <x v="16"/>
    <n v="85345"/>
    <s v="West"/>
    <s v="TEC-PH-10001700"/>
    <x v="2"/>
    <s v="Phones"/>
    <s v="Panasonic KX-TG6844B Expandable Digital Cordless Telephone"/>
    <n v="105.584"/>
  </r>
  <r>
    <n v="5161"/>
    <s v="CA-2016-156146"/>
    <x v="28"/>
    <x v="662"/>
    <d v="2016-10-30T00:00:00"/>
    <s v="Second Class"/>
    <s v="AG-10495"/>
    <s v="Andrew Gjertsen"/>
    <s v="Corporate"/>
    <s v="United States"/>
    <s v="Peoria"/>
    <x v="16"/>
    <n v="85345"/>
    <s v="West"/>
    <s v="TEC-PH-10001527"/>
    <x v="2"/>
    <s v="Phones"/>
    <s v="Plantronics MX500i Earset"/>
    <n v="68.72"/>
  </r>
  <r>
    <n v="5162"/>
    <s v="CA-2015-111192"/>
    <x v="44"/>
    <x v="1021"/>
    <d v="2015-08-05T00:00:00"/>
    <s v="Standard Class"/>
    <s v="TS-21430"/>
    <s v="Tom Stivers"/>
    <s v="Corporate"/>
    <s v="United States"/>
    <s v="Seattle"/>
    <x v="4"/>
    <n v="98103"/>
    <s v="West"/>
    <s v="FUR-BO-10002916"/>
    <x v="0"/>
    <s v="Bookcases"/>
    <s v="Rush Hierlooms Collection 1&quot; Thick Stackable Bookcases"/>
    <n v="1367.84"/>
  </r>
  <r>
    <n v="5163"/>
    <s v="CA-2017-115378"/>
    <x v="6"/>
    <x v="741"/>
    <d v="2017-11-23T00:00:00"/>
    <s v="Second Class"/>
    <s v="AJ-10945"/>
    <s v="Ashley Jarboe"/>
    <s v="Consumer"/>
    <s v="United States"/>
    <s v="Taylor"/>
    <x v="12"/>
    <n v="48180"/>
    <s v="Central"/>
    <s v="FUR-CH-10000863"/>
    <x v="0"/>
    <s v="Chairs"/>
    <s v="Novimex Swivel Fabric Task Chair"/>
    <n v="301.95999999999998"/>
  </r>
  <r>
    <n v="5164"/>
    <s v="CA-2016-161627"/>
    <x v="45"/>
    <x v="380"/>
    <d v="2016-07-11T00:00:00"/>
    <s v="Standard Class"/>
    <s v="SJ-20215"/>
    <s v="Sarah Jordon"/>
    <s v="Consumer"/>
    <s v="United States"/>
    <s v="Pasadena"/>
    <x v="1"/>
    <n v="91104"/>
    <s v="West"/>
    <s v="FUR-CH-10003968"/>
    <x v="0"/>
    <s v="Chairs"/>
    <s v="Novimex Turbo Task Chair"/>
    <n v="170.352"/>
  </r>
  <r>
    <n v="5165"/>
    <s v="CA-2015-121006"/>
    <x v="6"/>
    <x v="849"/>
    <d v="2015-11-16T00:00:00"/>
    <s v="Standard Class"/>
    <s v="SC-20020"/>
    <s v="Sam Craven"/>
    <s v="Consumer"/>
    <s v="United States"/>
    <s v="Midland"/>
    <x v="12"/>
    <n v="48640"/>
    <s v="Central"/>
    <s v="OFF-AR-10001149"/>
    <x v="1"/>
    <s v="Art"/>
    <s v="Avery Hi-Liter Comfort Grip Fluorescent Highlighter, Yellow Ink"/>
    <n v="3.9"/>
  </r>
  <r>
    <n v="5166"/>
    <s v="CA-2015-121006"/>
    <x v="6"/>
    <x v="849"/>
    <d v="2015-11-16T00:00:00"/>
    <s v="Standard Class"/>
    <s v="SC-20020"/>
    <s v="Sam Craven"/>
    <s v="Consumer"/>
    <s v="United States"/>
    <s v="Midland"/>
    <x v="12"/>
    <n v="48640"/>
    <s v="Central"/>
    <s v="OFF-PA-10000130"/>
    <x v="1"/>
    <s v="Paper"/>
    <s v="Xerox 199"/>
    <n v="12.84"/>
  </r>
  <r>
    <n v="5167"/>
    <s v="CA-2015-121006"/>
    <x v="6"/>
    <x v="849"/>
    <d v="2015-11-16T00:00:00"/>
    <s v="Standard Class"/>
    <s v="SC-20020"/>
    <s v="Sam Craven"/>
    <s v="Consumer"/>
    <s v="United States"/>
    <s v="Midland"/>
    <x v="12"/>
    <n v="48640"/>
    <s v="Central"/>
    <s v="OFF-PA-10002479"/>
    <x v="1"/>
    <s v="Paper"/>
    <s v="Xerox 4200 Series MultiUse Premium Copy Paper (20Lb. and 84 Bright)"/>
    <n v="15.84"/>
  </r>
  <r>
    <n v="5168"/>
    <s v="CA-2015-121006"/>
    <x v="6"/>
    <x v="849"/>
    <d v="2015-11-16T00:00:00"/>
    <s v="Standard Class"/>
    <s v="SC-20020"/>
    <s v="Sam Craven"/>
    <s v="Consumer"/>
    <s v="United States"/>
    <s v="Midland"/>
    <x v="12"/>
    <n v="48640"/>
    <s v="Central"/>
    <s v="FUR-CH-10004997"/>
    <x v="0"/>
    <s v="Chairs"/>
    <s v="Hon Every-Day Series Multi-Task Chairs"/>
    <n v="563.94000000000005"/>
  </r>
  <r>
    <n v="5169"/>
    <s v="CA-2015-121006"/>
    <x v="6"/>
    <x v="849"/>
    <d v="2015-11-16T00:00:00"/>
    <s v="Standard Class"/>
    <s v="SC-20020"/>
    <s v="Sam Craven"/>
    <s v="Consumer"/>
    <s v="United States"/>
    <s v="Midland"/>
    <x v="12"/>
    <n v="48640"/>
    <s v="Central"/>
    <s v="OFF-ST-10004950"/>
    <x v="1"/>
    <s v="Storage"/>
    <s v="Acco Perma 3000 Stacking Storage Drawers"/>
    <n v="62.94"/>
  </r>
  <r>
    <n v="5170"/>
    <s v="CA-2015-121006"/>
    <x v="6"/>
    <x v="849"/>
    <d v="2015-11-16T00:00:00"/>
    <s v="Standard Class"/>
    <s v="SC-20020"/>
    <s v="Sam Craven"/>
    <s v="Consumer"/>
    <s v="United States"/>
    <s v="Midland"/>
    <x v="12"/>
    <n v="48640"/>
    <s v="Central"/>
    <s v="OFF-ST-10001490"/>
    <x v="1"/>
    <s v="Storage"/>
    <s v="Hot File 7-Pocket, Floor Stand"/>
    <n v="535.41"/>
  </r>
  <r>
    <n v="5171"/>
    <s v="CA-2017-122903"/>
    <x v="49"/>
    <x v="1022"/>
    <d v="2017-05-29T00:00:00"/>
    <s v="Second Class"/>
    <s v="LA-16780"/>
    <s v="Laura Armstrong"/>
    <s v="Corporate"/>
    <s v="United States"/>
    <s v="Detroit"/>
    <x v="12"/>
    <n v="48205"/>
    <s v="Central"/>
    <s v="FUR-CH-10002024"/>
    <x v="0"/>
    <s v="Chairs"/>
    <s v="HON 5400 Series Task Chairs for Big and Tall"/>
    <n v="3504.9"/>
  </r>
  <r>
    <n v="5172"/>
    <s v="CA-2017-122903"/>
    <x v="49"/>
    <x v="1022"/>
    <d v="2017-05-29T00:00:00"/>
    <s v="Second Class"/>
    <s v="LA-16780"/>
    <s v="Laura Armstrong"/>
    <s v="Corporate"/>
    <s v="United States"/>
    <s v="Detroit"/>
    <x v="12"/>
    <n v="48205"/>
    <s v="Central"/>
    <s v="OFF-PA-10001790"/>
    <x v="1"/>
    <s v="Paper"/>
    <s v="Xerox 1910"/>
    <n v="144.12"/>
  </r>
  <r>
    <n v="5173"/>
    <s v="CA-2017-122903"/>
    <x v="49"/>
    <x v="1022"/>
    <d v="2017-05-29T00:00:00"/>
    <s v="Second Class"/>
    <s v="LA-16780"/>
    <s v="Laura Armstrong"/>
    <s v="Corporate"/>
    <s v="United States"/>
    <s v="Detroit"/>
    <x v="12"/>
    <n v="48205"/>
    <s v="Central"/>
    <s v="OFF-PA-10000994"/>
    <x v="1"/>
    <s v="Paper"/>
    <s v="Xerox 1915"/>
    <n v="314.55"/>
  </r>
  <r>
    <n v="5174"/>
    <s v="CA-2016-107741"/>
    <x v="34"/>
    <x v="936"/>
    <d v="2016-03-10T00:00:00"/>
    <s v="First Class"/>
    <s v="FC-14335"/>
    <s v="Fred Chung"/>
    <s v="Corporate"/>
    <s v="United States"/>
    <s v="Pueblo"/>
    <x v="22"/>
    <n v="81001"/>
    <s v="West"/>
    <s v="OFF-AR-10002399"/>
    <x v="1"/>
    <s v="Art"/>
    <s v="Dixon Prang Watercolor Pencils, 10-Color Set with Brush"/>
    <n v="3.4079999999999999"/>
  </r>
  <r>
    <n v="5175"/>
    <s v="CA-2018-106432"/>
    <x v="2"/>
    <x v="15"/>
    <d v="2018-10-24T00:00:00"/>
    <s v="Standard Class"/>
    <s v="CA-12265"/>
    <s v="Christina Anderson"/>
    <s v="Consumer"/>
    <s v="United States"/>
    <s v="Waco"/>
    <x v="5"/>
    <n v="76706"/>
    <s v="Central"/>
    <s v="OFF-BI-10002799"/>
    <x v="1"/>
    <s v="Binders"/>
    <s v="SlimView Poly Binder, 3/8&quot;"/>
    <n v="2.0720000000000001"/>
  </r>
  <r>
    <n v="5176"/>
    <s v="CA-2018-106432"/>
    <x v="2"/>
    <x v="15"/>
    <d v="2018-10-24T00:00:00"/>
    <s v="Standard Class"/>
    <s v="CA-12265"/>
    <s v="Christina Anderson"/>
    <s v="Consumer"/>
    <s v="United States"/>
    <s v="Waco"/>
    <x v="5"/>
    <n v="76706"/>
    <s v="Central"/>
    <s v="FUR-BO-10004360"/>
    <x v="0"/>
    <s v="Bookcases"/>
    <s v="Rush Hierlooms Collection Rich Wood Bookcases"/>
    <n v="328.39920000000001"/>
  </r>
  <r>
    <n v="5177"/>
    <s v="CA-2017-148908"/>
    <x v="0"/>
    <x v="732"/>
    <d v="2017-11-08T00:00:00"/>
    <s v="First Class"/>
    <s v="JH-15985"/>
    <s v="Joseph Holt"/>
    <s v="Consumer"/>
    <s v="United States"/>
    <s v="San Francisco"/>
    <x v="1"/>
    <n v="94109"/>
    <s v="West"/>
    <s v="OFF-BI-10002082"/>
    <x v="1"/>
    <s v="Binders"/>
    <s v="GBC Twin Loop Wire Binding Elements"/>
    <n v="53.247999999999998"/>
  </r>
  <r>
    <n v="5178"/>
    <s v="CA-2017-123015"/>
    <x v="27"/>
    <x v="482"/>
    <d v="2017-12-30T00:00:00"/>
    <s v="Standard Class"/>
    <s v="AJ-10795"/>
    <s v="Anthony Johnson"/>
    <s v="Corporate"/>
    <s v="United States"/>
    <s v="New York City"/>
    <x v="15"/>
    <n v="10024"/>
    <s v="East"/>
    <s v="OFF-BI-10004967"/>
    <x v="1"/>
    <s v="Binders"/>
    <s v="Round Ring Binders"/>
    <n v="4.992"/>
  </r>
  <r>
    <n v="5179"/>
    <s v="US-2016-120502"/>
    <x v="3"/>
    <x v="657"/>
    <d v="2016-04-19T00:00:00"/>
    <s v="Standard Class"/>
    <s v="BT-11395"/>
    <s v="Bill Tyler"/>
    <s v="Corporate"/>
    <s v="United States"/>
    <s v="Los Angeles"/>
    <x v="1"/>
    <n v="90036"/>
    <s v="West"/>
    <s v="FUR-FU-10004973"/>
    <x v="0"/>
    <s v="Furnishings"/>
    <s v="Flat Face Poster Frame"/>
    <n v="37.68"/>
  </r>
  <r>
    <n v="5180"/>
    <s v="US-2016-120502"/>
    <x v="3"/>
    <x v="657"/>
    <d v="2016-04-19T00:00:00"/>
    <s v="Standard Class"/>
    <s v="BT-11395"/>
    <s v="Bill Tyler"/>
    <s v="Corporate"/>
    <s v="United States"/>
    <s v="Los Angeles"/>
    <x v="1"/>
    <n v="90036"/>
    <s v="West"/>
    <s v="TEC-PH-10003645"/>
    <x v="2"/>
    <s v="Phones"/>
    <s v="Aastra 57i VoIP phone"/>
    <n v="258.57600000000002"/>
  </r>
  <r>
    <n v="5181"/>
    <s v="US-2016-120502"/>
    <x v="3"/>
    <x v="657"/>
    <d v="2016-04-19T00:00:00"/>
    <s v="Standard Class"/>
    <s v="BT-11395"/>
    <s v="Bill Tyler"/>
    <s v="Corporate"/>
    <s v="United States"/>
    <s v="Los Angeles"/>
    <x v="1"/>
    <n v="90036"/>
    <s v="West"/>
    <s v="OFF-AP-10004980"/>
    <x v="1"/>
    <s v="Appliances"/>
    <s v="3M Replacement Filter for Office Air Cleaner for 20' x 33' Room"/>
    <n v="75.84"/>
  </r>
  <r>
    <n v="5182"/>
    <s v="CA-2018-108749"/>
    <x v="14"/>
    <x v="510"/>
    <d v="2018-09-15T00:00:00"/>
    <s v="First Class"/>
    <s v="DJ-13510"/>
    <s v="Don Jones"/>
    <s v="Corporate"/>
    <s v="United States"/>
    <s v="Woonsocket"/>
    <x v="34"/>
    <n v="2895"/>
    <s v="East"/>
    <s v="OFF-PA-10003797"/>
    <x v="1"/>
    <s v="Paper"/>
    <s v="Xerox 209"/>
    <n v="45.36"/>
  </r>
  <r>
    <n v="5183"/>
    <s v="CA-2018-108749"/>
    <x v="14"/>
    <x v="510"/>
    <d v="2018-09-15T00:00:00"/>
    <s v="First Class"/>
    <s v="DJ-13510"/>
    <s v="Don Jones"/>
    <s v="Corporate"/>
    <s v="United States"/>
    <s v="Woonsocket"/>
    <x v="34"/>
    <n v="2895"/>
    <s v="East"/>
    <s v="OFF-BI-10003707"/>
    <x v="1"/>
    <s v="Binders"/>
    <s v="Aluminum Screw Posts"/>
    <n v="45.78"/>
  </r>
  <r>
    <n v="5184"/>
    <s v="CA-2018-163335"/>
    <x v="30"/>
    <x v="241"/>
    <d v="2018-09-27T00:00:00"/>
    <s v="First Class"/>
    <s v="AG-10675"/>
    <s v="Anna Gayman"/>
    <s v="Consumer"/>
    <s v="United States"/>
    <s v="Columbus"/>
    <x v="32"/>
    <n v="31907"/>
    <s v="South"/>
    <s v="OFF-ST-10000885"/>
    <x v="1"/>
    <s v="Storage"/>
    <s v="Fellowes Desktop Hanging File Manager"/>
    <n v="40.29"/>
  </r>
  <r>
    <n v="5185"/>
    <s v="CA-2018-163335"/>
    <x v="30"/>
    <x v="241"/>
    <d v="2018-09-27T00:00:00"/>
    <s v="First Class"/>
    <s v="AG-10675"/>
    <s v="Anna Gayman"/>
    <s v="Consumer"/>
    <s v="United States"/>
    <s v="Columbus"/>
    <x v="32"/>
    <n v="31907"/>
    <s v="South"/>
    <s v="OFF-BI-10002827"/>
    <x v="1"/>
    <s v="Binders"/>
    <s v="Avery Durable Poly Binders"/>
    <n v="38.71"/>
  </r>
  <r>
    <n v="5186"/>
    <s v="CA-2016-134719"/>
    <x v="2"/>
    <x v="998"/>
    <d v="2016-10-15T00:00:00"/>
    <s v="Standard Class"/>
    <s v="JD-15790"/>
    <s v="John Dryer"/>
    <s v="Consumer"/>
    <s v="United States"/>
    <s v="Jacksonville"/>
    <x v="2"/>
    <n v="32216"/>
    <s v="South"/>
    <s v="OFF-ST-10004459"/>
    <x v="1"/>
    <s v="Storage"/>
    <s v="Tennsco Single-Tier Lockers"/>
    <n v="1801.6320000000001"/>
  </r>
  <r>
    <n v="5187"/>
    <s v="US-2016-154389"/>
    <x v="4"/>
    <x v="154"/>
    <d v="2016-12-03T00:00:00"/>
    <s v="Standard Class"/>
    <s v="EH-14125"/>
    <s v="Eugene Hildebrand"/>
    <s v="Home Office"/>
    <s v="United States"/>
    <s v="Philadelphia"/>
    <x v="9"/>
    <n v="19140"/>
    <s v="East"/>
    <s v="TEC-PH-10002789"/>
    <x v="2"/>
    <s v="Phones"/>
    <s v="LG Exalt"/>
    <n v="748.75199999999995"/>
  </r>
  <r>
    <n v="5188"/>
    <s v="CA-2016-115567"/>
    <x v="12"/>
    <x v="1023"/>
    <d v="2016-09-18T00:00:00"/>
    <s v="Standard Class"/>
    <s v="ZC-21910"/>
    <s v="Zuschuss Carroll"/>
    <s v="Consumer"/>
    <s v="United States"/>
    <s v="Columbus"/>
    <x v="14"/>
    <n v="47201"/>
    <s v="Central"/>
    <s v="TEC-AC-10001314"/>
    <x v="2"/>
    <s v="Accessories"/>
    <s v="Case Logic 2.4GHz Wireless Keyboard"/>
    <n v="199.96"/>
  </r>
  <r>
    <n v="5189"/>
    <s v="CA-2016-115567"/>
    <x v="12"/>
    <x v="1023"/>
    <d v="2016-09-18T00:00:00"/>
    <s v="Standard Class"/>
    <s v="ZC-21910"/>
    <s v="Zuschuss Carroll"/>
    <s v="Consumer"/>
    <s v="United States"/>
    <s v="Columbus"/>
    <x v="14"/>
    <n v="47201"/>
    <s v="Central"/>
    <s v="FUR-CH-10000015"/>
    <x v="0"/>
    <s v="Chairs"/>
    <s v="Hon Multipurpose Stacking Arm Chairs"/>
    <n v="1516.2"/>
  </r>
  <r>
    <n v="5190"/>
    <s v="US-2018-136679"/>
    <x v="6"/>
    <x v="237"/>
    <d v="2018-11-18T00:00:00"/>
    <s v="Standard Class"/>
    <s v="XP-21865"/>
    <s v="Xylona Preis"/>
    <s v="Consumer"/>
    <s v="United States"/>
    <s v="Pasadena"/>
    <x v="5"/>
    <n v="77506"/>
    <s v="Central"/>
    <s v="TEC-AC-10004855"/>
    <x v="2"/>
    <s v="Accessories"/>
    <s v="V7 USB Numeric Keypad"/>
    <n v="167.952"/>
  </r>
  <r>
    <n v="5191"/>
    <s v="US-2018-136679"/>
    <x v="6"/>
    <x v="237"/>
    <d v="2018-11-18T00:00:00"/>
    <s v="Standard Class"/>
    <s v="XP-21865"/>
    <s v="Xylona Preis"/>
    <s v="Consumer"/>
    <s v="United States"/>
    <s v="Pasadena"/>
    <x v="5"/>
    <n v="77506"/>
    <s v="Central"/>
    <s v="OFF-AR-10003582"/>
    <x v="1"/>
    <s v="Art"/>
    <s v="Boston Electric Pencil Sharpener, Model 1818, Charcoal Black"/>
    <n v="45.04"/>
  </r>
  <r>
    <n v="5192"/>
    <s v="US-2018-141943"/>
    <x v="20"/>
    <x v="1024"/>
    <d v="2018-05-09T00:00:00"/>
    <s v="Standard Class"/>
    <s v="DK-12985"/>
    <s v="Darren Koutras"/>
    <s v="Consumer"/>
    <s v="United States"/>
    <s v="San Francisco"/>
    <x v="1"/>
    <n v="94122"/>
    <s v="West"/>
    <s v="OFF-EN-10003448"/>
    <x v="1"/>
    <s v="Envelopes"/>
    <s v="Peel &amp; Seel Recycled Catalog Envelopes, Brown"/>
    <n v="23.16"/>
  </r>
  <r>
    <n v="5193"/>
    <s v="CA-2015-101560"/>
    <x v="5"/>
    <x v="683"/>
    <d v="2015-12-01T00:00:00"/>
    <s v="Second Class"/>
    <s v="CS-12250"/>
    <s v="Chris Selesnick"/>
    <s v="Corporate"/>
    <s v="United States"/>
    <s v="Columbia"/>
    <x v="20"/>
    <n v="29203"/>
    <s v="South"/>
    <s v="FUR-FU-10003773"/>
    <x v="0"/>
    <s v="Furnishings"/>
    <s v="Eldon Cleatmat Plus Chair Mats for High Pile Carpets"/>
    <n v="397.6"/>
  </r>
  <r>
    <n v="5194"/>
    <s v="CA-2015-101560"/>
    <x v="5"/>
    <x v="683"/>
    <d v="2015-12-01T00:00:00"/>
    <s v="Second Class"/>
    <s v="CS-12250"/>
    <s v="Chris Selesnick"/>
    <s v="Corporate"/>
    <s v="United States"/>
    <s v="Columbia"/>
    <x v="20"/>
    <n v="29203"/>
    <s v="South"/>
    <s v="OFF-PA-10001363"/>
    <x v="1"/>
    <s v="Paper"/>
    <s v="Xerox 1933"/>
    <n v="85.96"/>
  </r>
  <r>
    <n v="5195"/>
    <s v="CA-2015-101560"/>
    <x v="5"/>
    <x v="683"/>
    <d v="2015-12-01T00:00:00"/>
    <s v="Second Class"/>
    <s v="CS-12250"/>
    <s v="Chris Selesnick"/>
    <s v="Corporate"/>
    <s v="United States"/>
    <s v="Columbia"/>
    <x v="20"/>
    <n v="29203"/>
    <s v="South"/>
    <s v="OFF-AR-10004757"/>
    <x v="1"/>
    <s v="Art"/>
    <s v="Crayola Colored Pencils"/>
    <n v="13.12"/>
  </r>
  <r>
    <n v="5196"/>
    <s v="CA-2015-101560"/>
    <x v="5"/>
    <x v="683"/>
    <d v="2015-12-01T00:00:00"/>
    <s v="Second Class"/>
    <s v="CS-12250"/>
    <s v="Chris Selesnick"/>
    <s v="Corporate"/>
    <s v="United States"/>
    <s v="Columbia"/>
    <x v="20"/>
    <n v="29203"/>
    <s v="South"/>
    <s v="OFF-BI-10000309"/>
    <x v="1"/>
    <s v="Binders"/>
    <s v="GBC Twin Loop Wire Binding Elements, 9/16&quot; Spine, Black"/>
    <n v="45.66"/>
  </r>
  <r>
    <n v="5197"/>
    <s v="CA-2015-159709"/>
    <x v="7"/>
    <x v="1025"/>
    <d v="2015-05-15T00:00:00"/>
    <s v="Standard Class"/>
    <s v="AI-10855"/>
    <s v="Arianne Irving"/>
    <s v="Consumer"/>
    <s v="United States"/>
    <s v="Kent"/>
    <x v="4"/>
    <n v="98031"/>
    <s v="West"/>
    <s v="OFF-EN-10001434"/>
    <x v="1"/>
    <s v="Envelopes"/>
    <s v="Strathmore #10 Envelopes, Ultimate White"/>
    <n v="158.13"/>
  </r>
  <r>
    <n v="5198"/>
    <s v="CA-2015-159709"/>
    <x v="7"/>
    <x v="1025"/>
    <d v="2015-05-15T00:00:00"/>
    <s v="Standard Class"/>
    <s v="AI-10855"/>
    <s v="Arianne Irving"/>
    <s v="Consumer"/>
    <s v="United States"/>
    <s v="Kent"/>
    <x v="4"/>
    <n v="98031"/>
    <s v="West"/>
    <s v="TEC-PH-10003988"/>
    <x v="2"/>
    <s v="Phones"/>
    <s v="LF Elite 3D Dazzle Designer Hard Case Cover, Lf Stylus Pen and Wiper For Apple Iphone 5c Mini Lite"/>
    <n v="43.6"/>
  </r>
  <r>
    <n v="5199"/>
    <s v="CA-2017-103982"/>
    <x v="52"/>
    <x v="840"/>
    <d v="2017-03-08T00:00:00"/>
    <s v="Standard Class"/>
    <s v="AA-10315"/>
    <s v="Alex Avila"/>
    <s v="Consumer"/>
    <s v="United States"/>
    <s v="Round Rock"/>
    <x v="5"/>
    <n v="78664"/>
    <s v="Central"/>
    <s v="OFF-SU-10000151"/>
    <x v="1"/>
    <s v="Supplies"/>
    <s v="High Speed Automatic Electric Letter Opener"/>
    <n v="3930.0720000000001"/>
  </r>
  <r>
    <n v="5200"/>
    <s v="CA-2017-103982"/>
    <x v="52"/>
    <x v="840"/>
    <d v="2017-03-08T00:00:00"/>
    <s v="Standard Class"/>
    <s v="AA-10315"/>
    <s v="Alex Avila"/>
    <s v="Consumer"/>
    <s v="United States"/>
    <s v="Round Rock"/>
    <x v="5"/>
    <n v="78664"/>
    <s v="Central"/>
    <s v="OFF-FA-10001332"/>
    <x v="1"/>
    <s v="Fasteners"/>
    <s v="Acco Banker's Clasps, 5 3/4&quot;-Long"/>
    <n v="2.3039999999999998"/>
  </r>
  <r>
    <n v="5201"/>
    <s v="CA-2017-103982"/>
    <x v="52"/>
    <x v="840"/>
    <d v="2017-03-08T00:00:00"/>
    <s v="Standard Class"/>
    <s v="AA-10315"/>
    <s v="Alex Avila"/>
    <s v="Consumer"/>
    <s v="United States"/>
    <s v="Round Rock"/>
    <x v="5"/>
    <n v="78664"/>
    <s v="Central"/>
    <s v="TEC-PH-10000895"/>
    <x v="2"/>
    <s v="Phones"/>
    <s v="Polycom VVX 310 VoIP phone"/>
    <n v="431.976"/>
  </r>
  <r>
    <n v="5202"/>
    <s v="CA-2017-103982"/>
    <x v="52"/>
    <x v="840"/>
    <d v="2017-03-08T00:00:00"/>
    <s v="Standard Class"/>
    <s v="AA-10315"/>
    <s v="Alex Avila"/>
    <s v="Consumer"/>
    <s v="United States"/>
    <s v="Round Rock"/>
    <x v="5"/>
    <n v="78664"/>
    <s v="Central"/>
    <s v="TEC-AC-10002857"/>
    <x v="2"/>
    <s v="Accessories"/>
    <s v="Verbatim 25 GB 6x Blu-ray Single Layer Recordable Disc, 1/Pack"/>
    <n v="41.72"/>
  </r>
  <r>
    <n v="5203"/>
    <s v="CA-2016-142454"/>
    <x v="47"/>
    <x v="762"/>
    <d v="2016-08-19T00:00:00"/>
    <s v="Standard Class"/>
    <s v="RE-19450"/>
    <s v="Richard Eichhorn"/>
    <s v="Consumer"/>
    <s v="United States"/>
    <s v="Oakland"/>
    <x v="1"/>
    <n v="94601"/>
    <s v="West"/>
    <s v="FUR-FU-10004018"/>
    <x v="0"/>
    <s v="Furnishings"/>
    <s v="Tensor Computer Mounted Lamp"/>
    <n v="104.23"/>
  </r>
  <r>
    <n v="5204"/>
    <s v="CA-2016-142454"/>
    <x v="47"/>
    <x v="762"/>
    <d v="2016-08-19T00:00:00"/>
    <s v="Standard Class"/>
    <s v="RE-19450"/>
    <s v="Richard Eichhorn"/>
    <s v="Consumer"/>
    <s v="United States"/>
    <s v="Oakland"/>
    <x v="1"/>
    <n v="94601"/>
    <s v="West"/>
    <s v="OFF-ST-10003638"/>
    <x v="1"/>
    <s v="Storage"/>
    <s v="Mobile Personal File Cube"/>
    <n v="70.260000000000005"/>
  </r>
  <r>
    <n v="5205"/>
    <s v="CA-2016-102016"/>
    <x v="12"/>
    <x v="811"/>
    <d v="2016-09-18T00:00:00"/>
    <s v="Standard Class"/>
    <s v="TM-21010"/>
    <s v="Tamara Manning"/>
    <s v="Consumer"/>
    <s v="United States"/>
    <s v="Auburn"/>
    <x v="15"/>
    <n v="13021"/>
    <s v="East"/>
    <s v="OFF-AR-10004685"/>
    <x v="1"/>
    <s v="Art"/>
    <s v="Binney &amp; Smith Crayola Metallic Colored Pencils, 8-Color Set"/>
    <n v="9.26"/>
  </r>
  <r>
    <n v="5206"/>
    <s v="CA-2016-102016"/>
    <x v="12"/>
    <x v="811"/>
    <d v="2016-09-18T00:00:00"/>
    <s v="Standard Class"/>
    <s v="TM-21010"/>
    <s v="Tamara Manning"/>
    <s v="Consumer"/>
    <s v="United States"/>
    <s v="Auburn"/>
    <x v="15"/>
    <n v="13021"/>
    <s v="East"/>
    <s v="OFF-ST-10001713"/>
    <x v="1"/>
    <s v="Storage"/>
    <s v="Gould Plastics 9-Pocket Panel Bin, 18-3/8w x 5-1/4d x 20-1/2h, Black"/>
    <n v="105.98"/>
  </r>
  <r>
    <n v="5207"/>
    <s v="CA-2016-102016"/>
    <x v="12"/>
    <x v="811"/>
    <d v="2016-09-18T00:00:00"/>
    <s v="Standard Class"/>
    <s v="TM-21010"/>
    <s v="Tamara Manning"/>
    <s v="Consumer"/>
    <s v="United States"/>
    <s v="Auburn"/>
    <x v="15"/>
    <n v="13021"/>
    <s v="East"/>
    <s v="OFF-FA-10000490"/>
    <x v="1"/>
    <s v="Fasteners"/>
    <s v="OIC Binder Clips, Mini, 1/4&quot; Capacity, Black"/>
    <n v="1.24"/>
  </r>
  <r>
    <n v="5208"/>
    <s v="CA-2016-102016"/>
    <x v="12"/>
    <x v="811"/>
    <d v="2016-09-18T00:00:00"/>
    <s v="Standard Class"/>
    <s v="TM-21010"/>
    <s v="Tamara Manning"/>
    <s v="Consumer"/>
    <s v="United States"/>
    <s v="Auburn"/>
    <x v="15"/>
    <n v="13021"/>
    <s v="East"/>
    <s v="OFF-LA-10002043"/>
    <x v="1"/>
    <s v="Labels"/>
    <s v="Avery 489"/>
    <n v="20.7"/>
  </r>
  <r>
    <n v="5209"/>
    <s v="CA-2016-102016"/>
    <x v="12"/>
    <x v="811"/>
    <d v="2016-09-18T00:00:00"/>
    <s v="Standard Class"/>
    <s v="TM-21010"/>
    <s v="Tamara Manning"/>
    <s v="Consumer"/>
    <s v="United States"/>
    <s v="Auburn"/>
    <x v="15"/>
    <n v="13021"/>
    <s v="East"/>
    <s v="OFF-PA-10002464"/>
    <x v="1"/>
    <s v="Paper"/>
    <s v="HP Office Recycled Paper (20Lb. and 87 Bright)"/>
    <n v="28.9"/>
  </r>
  <r>
    <n v="5210"/>
    <s v="CA-2016-102016"/>
    <x v="12"/>
    <x v="811"/>
    <d v="2016-09-18T00:00:00"/>
    <s v="Standard Class"/>
    <s v="TM-21010"/>
    <s v="Tamara Manning"/>
    <s v="Consumer"/>
    <s v="United States"/>
    <s v="Auburn"/>
    <x v="15"/>
    <n v="13021"/>
    <s v="East"/>
    <s v="OFF-EN-10002504"/>
    <x v="1"/>
    <s v="Envelopes"/>
    <s v="Tyvek  Top-Opening Peel &amp; Seel Envelopes, Plain White"/>
    <n v="27.18"/>
  </r>
  <r>
    <n v="5211"/>
    <s v="CA-2016-156755"/>
    <x v="11"/>
    <x v="1026"/>
    <d v="2016-01-18T00:00:00"/>
    <s v="Standard Class"/>
    <s v="YS-21880"/>
    <s v="Yana Sorensen"/>
    <s v="Corporate"/>
    <s v="United States"/>
    <s v="Newark"/>
    <x v="13"/>
    <n v="19711"/>
    <s v="East"/>
    <s v="OFF-ST-10002615"/>
    <x v="1"/>
    <s v="Storage"/>
    <s v="Dual Level, Single-Width Filing Carts"/>
    <n v="465.18"/>
  </r>
  <r>
    <n v="5212"/>
    <s v="CA-2016-130876"/>
    <x v="7"/>
    <x v="793"/>
    <d v="2016-05-16T00:00:00"/>
    <s v="Second Class"/>
    <s v="AZ-10750"/>
    <s v="Annie Zypern"/>
    <s v="Consumer"/>
    <s v="United States"/>
    <s v="New York City"/>
    <x v="15"/>
    <n v="10024"/>
    <s v="East"/>
    <s v="OFF-ST-10004258"/>
    <x v="1"/>
    <s v="Storage"/>
    <s v="Portable Personal File Box"/>
    <n v="36.630000000000003"/>
  </r>
  <r>
    <n v="5213"/>
    <s v="CA-2017-145898"/>
    <x v="30"/>
    <x v="182"/>
    <d v="2017-09-26T00:00:00"/>
    <s v="Same Day"/>
    <s v="CM-12445"/>
    <s v="Chuck Magee"/>
    <s v="Consumer"/>
    <s v="United States"/>
    <s v="Redlands"/>
    <x v="1"/>
    <n v="92374"/>
    <s v="West"/>
    <s v="OFF-ST-10004507"/>
    <x v="1"/>
    <s v="Storage"/>
    <s v="Advantus Rolling Storage Box"/>
    <n v="51.45"/>
  </r>
  <r>
    <n v="5214"/>
    <s v="CA-2017-145898"/>
    <x v="30"/>
    <x v="182"/>
    <d v="2017-09-26T00:00:00"/>
    <s v="Same Day"/>
    <s v="CM-12445"/>
    <s v="Chuck Magee"/>
    <s v="Consumer"/>
    <s v="United States"/>
    <s v="Redlands"/>
    <x v="1"/>
    <n v="92374"/>
    <s v="West"/>
    <s v="OFF-LA-10000262"/>
    <x v="1"/>
    <s v="Labels"/>
    <s v="Avery 494"/>
    <n v="7.83"/>
  </r>
  <r>
    <n v="5215"/>
    <s v="CA-2017-145898"/>
    <x v="30"/>
    <x v="182"/>
    <d v="2017-09-26T00:00:00"/>
    <s v="Same Day"/>
    <s v="CM-12445"/>
    <s v="Chuck Magee"/>
    <s v="Consumer"/>
    <s v="United States"/>
    <s v="Redlands"/>
    <x v="1"/>
    <n v="92374"/>
    <s v="West"/>
    <s v="OFF-AR-10002445"/>
    <x v="1"/>
    <s v="Art"/>
    <s v="SANFORD Major Accent Highlighters"/>
    <n v="35.4"/>
  </r>
  <r>
    <n v="5216"/>
    <s v="CA-2017-145898"/>
    <x v="30"/>
    <x v="182"/>
    <d v="2017-09-26T00:00:00"/>
    <s v="Same Day"/>
    <s v="CM-12445"/>
    <s v="Chuck Magee"/>
    <s v="Consumer"/>
    <s v="United States"/>
    <s v="Redlands"/>
    <x v="1"/>
    <n v="92374"/>
    <s v="West"/>
    <s v="OFF-PA-10001667"/>
    <x v="1"/>
    <s v="Paper"/>
    <s v="Great White Multi-Use Recycled Paper (20Lb. and 84 Bright)"/>
    <n v="29.9"/>
  </r>
  <r>
    <n v="5217"/>
    <s v="US-2018-159562"/>
    <x v="14"/>
    <x v="428"/>
    <d v="2018-09-15T00:00:00"/>
    <s v="Standard Class"/>
    <s v="JB-16000"/>
    <s v="Joy Bell-"/>
    <s v="Consumer"/>
    <s v="United States"/>
    <s v="Roseville"/>
    <x v="12"/>
    <n v="48066"/>
    <s v="Central"/>
    <s v="OFF-EN-10000461"/>
    <x v="1"/>
    <s v="Envelopes"/>
    <s v="#10- 4 1/8&quot; x 9 1/2&quot; Recycled Envelopes"/>
    <n v="17.48"/>
  </r>
  <r>
    <n v="5218"/>
    <s v="CA-2018-134635"/>
    <x v="3"/>
    <x v="4"/>
    <d v="2018-04-17T00:00:00"/>
    <s v="Second Class"/>
    <s v="NS-18640"/>
    <s v="Noel Staavos"/>
    <s v="Corporate"/>
    <s v="United States"/>
    <s v="Los Angeles"/>
    <x v="1"/>
    <n v="90049"/>
    <s v="West"/>
    <s v="OFF-PA-10002254"/>
    <x v="1"/>
    <s v="Paper"/>
    <s v="Xerox 1883"/>
    <n v="79.14"/>
  </r>
  <r>
    <n v="5219"/>
    <s v="CA-2018-167080"/>
    <x v="1"/>
    <x v="193"/>
    <d v="2018-06-14T00:00:00"/>
    <s v="Standard Class"/>
    <s v="LC-16930"/>
    <s v="Linda Cazamias"/>
    <s v="Corporate"/>
    <s v="United States"/>
    <s v="New York City"/>
    <x v="15"/>
    <n v="10011"/>
    <s v="East"/>
    <s v="OFF-AR-10001868"/>
    <x v="1"/>
    <s v="Art"/>
    <s v="Prang Dustless Chalk Sticks"/>
    <n v="8.4"/>
  </r>
  <r>
    <n v="5220"/>
    <s v="CA-2018-145653"/>
    <x v="8"/>
    <x v="853"/>
    <d v="2018-09-01T00:00:00"/>
    <s v="Same Day"/>
    <s v="CA-12775"/>
    <s v="Cynthia Arntzen"/>
    <s v="Consumer"/>
    <s v="United States"/>
    <s v="Detroit"/>
    <x v="12"/>
    <n v="48205"/>
    <s v="Central"/>
    <s v="FUR-CH-10004875"/>
    <x v="0"/>
    <s v="Chairs"/>
    <s v="Harbour Creations 67200 Series Stacking Chairs"/>
    <n v="498.26"/>
  </r>
  <r>
    <n v="5221"/>
    <s v="CA-2015-140487"/>
    <x v="17"/>
    <x v="1027"/>
    <d v="2015-06-20T00:00:00"/>
    <s v="Standard Class"/>
    <s v="SR-20425"/>
    <s v="Sharelle Roach"/>
    <s v="Home Office"/>
    <s v="United States"/>
    <s v="Detroit"/>
    <x v="12"/>
    <n v="48234"/>
    <s v="Central"/>
    <s v="FUR-BO-10000711"/>
    <x v="0"/>
    <s v="Bookcases"/>
    <s v="Hon Metal Bookcases, Gray"/>
    <n v="212.94"/>
  </r>
  <r>
    <n v="5222"/>
    <s v="CA-2018-117401"/>
    <x v="7"/>
    <x v="796"/>
    <d v="2018-05-22T00:00:00"/>
    <s v="Second Class"/>
    <s v="PP-18955"/>
    <s v="Paul Prost"/>
    <s v="Home Office"/>
    <s v="United States"/>
    <s v="Springfield"/>
    <x v="25"/>
    <n v="65807"/>
    <s v="Central"/>
    <s v="OFF-AP-10000938"/>
    <x v="1"/>
    <s v="Appliances"/>
    <s v="Avanti 1.7 Cu. Ft. Refrigerator"/>
    <n v="706.86"/>
  </r>
  <r>
    <n v="5223"/>
    <s v="CA-2018-117401"/>
    <x v="7"/>
    <x v="796"/>
    <d v="2018-05-22T00:00:00"/>
    <s v="Second Class"/>
    <s v="PP-18955"/>
    <s v="Paul Prost"/>
    <s v="Home Office"/>
    <s v="United States"/>
    <s v="Springfield"/>
    <x v="25"/>
    <n v="65807"/>
    <s v="Central"/>
    <s v="TEC-PH-10003555"/>
    <x v="2"/>
    <s v="Phones"/>
    <s v="Motorola HK250 Universal Bluetooth Headset"/>
    <n v="114.95"/>
  </r>
  <r>
    <n v="5224"/>
    <s v="CA-2018-117401"/>
    <x v="7"/>
    <x v="796"/>
    <d v="2018-05-22T00:00:00"/>
    <s v="Second Class"/>
    <s v="PP-18955"/>
    <s v="Paul Prost"/>
    <s v="Home Office"/>
    <s v="United States"/>
    <s v="Springfield"/>
    <x v="25"/>
    <n v="65807"/>
    <s v="Central"/>
    <s v="OFF-BI-10001267"/>
    <x v="1"/>
    <s v="Binders"/>
    <s v="Universal Recycled Hanging Pressboard Report Binders, Letter Size"/>
    <n v="43.19"/>
  </r>
  <r>
    <n v="5225"/>
    <s v="US-2018-109582"/>
    <x v="14"/>
    <x v="510"/>
    <d v="2018-09-17T00:00:00"/>
    <s v="Second Class"/>
    <s v="JM-15865"/>
    <s v="John Murray"/>
    <s v="Consumer"/>
    <s v="United States"/>
    <s v="Los Angeles"/>
    <x v="1"/>
    <n v="90036"/>
    <s v="West"/>
    <s v="OFF-PA-10004071"/>
    <x v="1"/>
    <s v="Paper"/>
    <s v="Eaton Premium Continuous-Feed Paper, 25% Cotton, Letter Size, White, 1000 Shts/Box"/>
    <n v="166.44"/>
  </r>
  <r>
    <n v="5226"/>
    <s v="CA-2017-119865"/>
    <x v="17"/>
    <x v="1028"/>
    <d v="2017-06-26T00:00:00"/>
    <s v="Standard Class"/>
    <s v="AS-10090"/>
    <s v="Adam Shillingsburg"/>
    <s v="Consumer"/>
    <s v="United States"/>
    <s v="New York City"/>
    <x v="15"/>
    <n v="10011"/>
    <s v="East"/>
    <s v="OFF-BI-10001553"/>
    <x v="1"/>
    <s v="Binders"/>
    <s v="SpineVue Locking Slant-D Ring Binders by Cardinal"/>
    <n v="36.56"/>
  </r>
  <r>
    <n v="5227"/>
    <s v="CA-2017-119865"/>
    <x v="17"/>
    <x v="1028"/>
    <d v="2017-06-26T00:00:00"/>
    <s v="Standard Class"/>
    <s v="AS-10090"/>
    <s v="Adam Shillingsburg"/>
    <s v="Consumer"/>
    <s v="United States"/>
    <s v="New York City"/>
    <x v="15"/>
    <n v="10011"/>
    <s v="East"/>
    <s v="OFF-BI-10003007"/>
    <x v="1"/>
    <s v="Binders"/>
    <s v="Premium Transparent Presentation Covers, No Pattern/Clear, 8 1/2&quot; x 11&quot;"/>
    <n v="186.14400000000001"/>
  </r>
  <r>
    <n v="5228"/>
    <s v="CA-2017-119865"/>
    <x v="17"/>
    <x v="1028"/>
    <d v="2017-06-26T00:00:00"/>
    <s v="Standard Class"/>
    <s v="AS-10090"/>
    <s v="Adam Shillingsburg"/>
    <s v="Consumer"/>
    <s v="United States"/>
    <s v="New York City"/>
    <x v="15"/>
    <n v="10011"/>
    <s v="East"/>
    <s v="FUR-BO-10003272"/>
    <x v="0"/>
    <s v="Bookcases"/>
    <s v="O'Sullivan Living Dimensions 5-Shelf Bookcases"/>
    <n v="353.56799999999998"/>
  </r>
  <r>
    <n v="5229"/>
    <s v="US-2015-147648"/>
    <x v="5"/>
    <x v="35"/>
    <d v="2015-12-01T00:00:00"/>
    <s v="Standard Class"/>
    <s v="LS-16975"/>
    <s v="Lindsay Shagiari"/>
    <s v="Home Office"/>
    <s v="United States"/>
    <s v="San Francisco"/>
    <x v="1"/>
    <n v="94109"/>
    <s v="West"/>
    <s v="OFF-PA-10001033"/>
    <x v="1"/>
    <s v="Paper"/>
    <s v="Xerox 1893"/>
    <n v="81.98"/>
  </r>
  <r>
    <n v="5230"/>
    <s v="CA-2018-124436"/>
    <x v="37"/>
    <x v="498"/>
    <d v="2018-03-22T00:00:00"/>
    <s v="Second Class"/>
    <s v="SA-20830"/>
    <s v="Sue Ann Reed"/>
    <s v="Consumer"/>
    <s v="United States"/>
    <s v="Fresno"/>
    <x v="1"/>
    <n v="93727"/>
    <s v="West"/>
    <s v="OFF-BI-10001553"/>
    <x v="1"/>
    <s v="Binders"/>
    <s v="SpineVue Locking Slant-D Ring Binders by Cardinal"/>
    <n v="14.624000000000001"/>
  </r>
  <r>
    <n v="5231"/>
    <s v="CA-2018-124436"/>
    <x v="37"/>
    <x v="498"/>
    <d v="2018-03-22T00:00:00"/>
    <s v="Second Class"/>
    <s v="SA-20830"/>
    <s v="Sue Ann Reed"/>
    <s v="Consumer"/>
    <s v="United States"/>
    <s v="Fresno"/>
    <x v="1"/>
    <n v="93727"/>
    <s v="West"/>
    <s v="FUR-TA-10001095"/>
    <x v="0"/>
    <s v="Tables"/>
    <s v="Chromcraft Round Conference Tables"/>
    <n v="697.16"/>
  </r>
  <r>
    <n v="5232"/>
    <s v="CA-2018-124436"/>
    <x v="37"/>
    <x v="498"/>
    <d v="2018-03-22T00:00:00"/>
    <s v="Second Class"/>
    <s v="SA-20830"/>
    <s v="Sue Ann Reed"/>
    <s v="Consumer"/>
    <s v="United States"/>
    <s v="Fresno"/>
    <x v="1"/>
    <n v="93727"/>
    <s v="West"/>
    <s v="FUR-FU-10001185"/>
    <x v="0"/>
    <s v="Furnishings"/>
    <s v="Advantus Employee of the Month Certificate Frame, 11 x 13-1/2"/>
    <n v="30.93"/>
  </r>
  <r>
    <n v="5233"/>
    <s v="CA-2018-124436"/>
    <x v="37"/>
    <x v="498"/>
    <d v="2018-03-22T00:00:00"/>
    <s v="Second Class"/>
    <s v="SA-20830"/>
    <s v="Sue Ann Reed"/>
    <s v="Consumer"/>
    <s v="United States"/>
    <s v="Fresno"/>
    <x v="1"/>
    <n v="93727"/>
    <s v="West"/>
    <s v="OFF-BI-10000343"/>
    <x v="1"/>
    <s v="Binders"/>
    <s v="Pressboard Covers with Storage Hooks, 9 1/2&quot; x 11&quot;, Light Blue"/>
    <n v="27.495999999999999"/>
  </r>
  <r>
    <n v="5234"/>
    <s v="CA-2015-115084"/>
    <x v="16"/>
    <x v="638"/>
    <d v="2015-10-22T00:00:00"/>
    <s v="Standard Class"/>
    <s v="LS-17200"/>
    <s v="Luke Schmidt"/>
    <s v="Corporate"/>
    <s v="United States"/>
    <s v="Texarkana"/>
    <x v="36"/>
    <n v="71854"/>
    <s v="South"/>
    <s v="FUR-CH-10004626"/>
    <x v="0"/>
    <s v="Chairs"/>
    <s v="Office Star Flex Back Scooter Chair with Aluminum Finish Frame"/>
    <n v="605.34"/>
  </r>
  <r>
    <n v="5235"/>
    <s v="CA-2018-131037"/>
    <x v="47"/>
    <x v="1029"/>
    <d v="2018-08-23T00:00:00"/>
    <s v="First Class"/>
    <s v="TM-21490"/>
    <s v="Tony Molinari"/>
    <s v="Consumer"/>
    <s v="United States"/>
    <s v="San Francisco"/>
    <x v="1"/>
    <n v="94110"/>
    <s v="West"/>
    <s v="FUR-TA-10001768"/>
    <x v="0"/>
    <s v="Tables"/>
    <s v="Hon Racetrack Conference Tables"/>
    <n v="210.00800000000001"/>
  </r>
  <r>
    <n v="5236"/>
    <s v="CA-2017-111143"/>
    <x v="26"/>
    <x v="258"/>
    <d v="2017-11-22T00:00:00"/>
    <s v="First Class"/>
    <s v="TT-21265"/>
    <s v="Tim Taslimi"/>
    <s v="Corporate"/>
    <s v="United States"/>
    <s v="Indianapolis"/>
    <x v="14"/>
    <n v="46203"/>
    <s v="Central"/>
    <s v="OFF-AP-10001947"/>
    <x v="1"/>
    <s v="Appliances"/>
    <s v="Acco 6 Outlet Guardian Premium Plus Surge Suppressor"/>
    <n v="54.96"/>
  </r>
  <r>
    <n v="5237"/>
    <s v="CA-2015-166744"/>
    <x v="30"/>
    <x v="59"/>
    <d v="2015-09-24T00:00:00"/>
    <s v="Standard Class"/>
    <s v="DN-13690"/>
    <s v="Duane Noonan"/>
    <s v="Consumer"/>
    <s v="United States"/>
    <s v="Columbia"/>
    <x v="39"/>
    <n v="21044"/>
    <s v="East"/>
    <s v="FUR-FU-10004952"/>
    <x v="0"/>
    <s v="Furnishings"/>
    <s v="C-Line Cubicle Keepers Polyproplyene Holder w/Velcro Back, 8-1/2x11, 25/Bx"/>
    <n v="164.22"/>
  </r>
  <r>
    <n v="5238"/>
    <s v="CA-2015-166744"/>
    <x v="30"/>
    <x v="59"/>
    <d v="2015-09-24T00:00:00"/>
    <s v="Standard Class"/>
    <s v="DN-13690"/>
    <s v="Duane Noonan"/>
    <s v="Consumer"/>
    <s v="United States"/>
    <s v="Columbia"/>
    <x v="39"/>
    <n v="21044"/>
    <s v="East"/>
    <s v="FUR-BO-10001337"/>
    <x v="0"/>
    <s v="Bookcases"/>
    <s v="O'Sullivan Living Dimensions 2-Shelf Bookcases"/>
    <n v="362.94"/>
  </r>
  <r>
    <n v="5239"/>
    <s v="CA-2015-166744"/>
    <x v="30"/>
    <x v="59"/>
    <d v="2015-09-24T00:00:00"/>
    <s v="Standard Class"/>
    <s v="DN-13690"/>
    <s v="Duane Noonan"/>
    <s v="Consumer"/>
    <s v="United States"/>
    <s v="Columbia"/>
    <x v="39"/>
    <n v="21044"/>
    <s v="East"/>
    <s v="TEC-AC-10003628"/>
    <x v="2"/>
    <s v="Accessories"/>
    <s v="Logitech 910-002974 M325 Wireless Mouse for Web Scrolling"/>
    <n v="59.98"/>
  </r>
  <r>
    <n v="5240"/>
    <s v="CA-2017-116561"/>
    <x v="14"/>
    <x v="108"/>
    <d v="2017-09-17T00:00:00"/>
    <s v="Standard Class"/>
    <s v="EB-14110"/>
    <s v="Eugene Barchas"/>
    <s v="Consumer"/>
    <s v="United States"/>
    <s v="San Jose"/>
    <x v="1"/>
    <n v="95123"/>
    <s v="West"/>
    <s v="OFF-ST-10004186"/>
    <x v="1"/>
    <s v="Storage"/>
    <s v="Stur-D-Stor Shelving, Vertical 5-Shelf: 72&quot;H x 36&quot;W x 18 1/2&quot;D"/>
    <n v="332.94"/>
  </r>
  <r>
    <n v="5241"/>
    <s v="CA-2017-116561"/>
    <x v="14"/>
    <x v="108"/>
    <d v="2017-09-17T00:00:00"/>
    <s v="Standard Class"/>
    <s v="EB-14110"/>
    <s v="Eugene Barchas"/>
    <s v="Consumer"/>
    <s v="United States"/>
    <s v="San Jose"/>
    <x v="1"/>
    <n v="95123"/>
    <s v="West"/>
    <s v="OFF-BI-10001658"/>
    <x v="1"/>
    <s v="Binders"/>
    <s v="GBC Standard Therm-A-Bind Covers"/>
    <n v="39.872"/>
  </r>
  <r>
    <n v="5242"/>
    <s v="CA-2017-110730"/>
    <x v="12"/>
    <x v="713"/>
    <d v="2017-09-26T00:00:00"/>
    <s v="Second Class"/>
    <s v="CM-11815"/>
    <s v="Candace McMahon"/>
    <s v="Corporate"/>
    <s v="United States"/>
    <s v="Seattle"/>
    <x v="4"/>
    <n v="98115"/>
    <s v="West"/>
    <s v="OFF-SU-10004737"/>
    <x v="1"/>
    <s v="Supplies"/>
    <s v="Acme Design Stainless Steel Bent Scissors"/>
    <n v="13.68"/>
  </r>
  <r>
    <n v="5243"/>
    <s v="CA-2018-146367"/>
    <x v="44"/>
    <x v="1018"/>
    <d v="2018-08-08T00:00:00"/>
    <s v="Standard Class"/>
    <s v="HM-14860"/>
    <s v="Harry Marie"/>
    <s v="Corporate"/>
    <s v="United States"/>
    <s v="Carrollton"/>
    <x v="5"/>
    <n v="75007"/>
    <s v="Central"/>
    <s v="OFF-BI-10002827"/>
    <x v="1"/>
    <s v="Binders"/>
    <s v="Avery Durable Poly Binders"/>
    <n v="3.3180000000000001"/>
  </r>
  <r>
    <n v="5244"/>
    <s v="CA-2017-149454"/>
    <x v="46"/>
    <x v="197"/>
    <d v="2017-07-26T00:00:00"/>
    <s v="First Class"/>
    <s v="KM-16375"/>
    <s v="Katherine Murray"/>
    <s v="Home Office"/>
    <s v="United States"/>
    <s v="Arlington"/>
    <x v="17"/>
    <n v="22204"/>
    <s v="South"/>
    <s v="OFF-BI-10003694"/>
    <x v="1"/>
    <s v="Binders"/>
    <s v="Avery 3 1/2&quot; Diskette Storage Pages, 10/Pack"/>
    <n v="10.44"/>
  </r>
  <r>
    <n v="5245"/>
    <s v="CA-2017-156265"/>
    <x v="44"/>
    <x v="1030"/>
    <d v="2017-08-04T00:00:00"/>
    <s v="Second Class"/>
    <s v="BF-11020"/>
    <s v="Barry FranzÃ¶sisch"/>
    <s v="Corporate"/>
    <s v="United States"/>
    <s v="Los Angeles"/>
    <x v="1"/>
    <n v="90032"/>
    <s v="West"/>
    <s v="FUR-TA-10001691"/>
    <x v="0"/>
    <s v="Tables"/>
    <s v="Barricks Non-Folding Utility Table with Steel Legs, Laminate Tops"/>
    <n v="136.464"/>
  </r>
  <r>
    <n v="5246"/>
    <s v="CA-2017-156265"/>
    <x v="44"/>
    <x v="1030"/>
    <d v="2017-08-04T00:00:00"/>
    <s v="Second Class"/>
    <s v="BF-11020"/>
    <s v="Barry FranzÃ¶sisch"/>
    <s v="Corporate"/>
    <s v="United States"/>
    <s v="Los Angeles"/>
    <x v="1"/>
    <n v="90032"/>
    <s v="West"/>
    <s v="TEC-PH-10001918"/>
    <x v="2"/>
    <s v="Phones"/>
    <s v="Nortel Business Series Terminal T7208 Digital phone"/>
    <n v="333.57600000000002"/>
  </r>
  <r>
    <n v="5247"/>
    <s v="CA-2017-156265"/>
    <x v="44"/>
    <x v="1030"/>
    <d v="2017-08-04T00:00:00"/>
    <s v="Second Class"/>
    <s v="BF-11020"/>
    <s v="Barry FranzÃ¶sisch"/>
    <s v="Corporate"/>
    <s v="United States"/>
    <s v="Los Angeles"/>
    <x v="1"/>
    <n v="90032"/>
    <s v="West"/>
    <s v="OFF-BI-10000285"/>
    <x v="1"/>
    <s v="Binders"/>
    <s v="XtraLife ClearVue Slant-D Ring Binders by Cardinal"/>
    <n v="12.544"/>
  </r>
  <r>
    <n v="5248"/>
    <s v="US-2016-168914"/>
    <x v="49"/>
    <x v="1031"/>
    <d v="2016-05-27T00:00:00"/>
    <s v="Standard Class"/>
    <s v="JE-15745"/>
    <s v="Joel Eaton"/>
    <s v="Consumer"/>
    <s v="United States"/>
    <s v="Frankfort"/>
    <x v="10"/>
    <n v="60423"/>
    <s v="Central"/>
    <s v="OFF-AP-10000358"/>
    <x v="1"/>
    <s v="Appliances"/>
    <s v="Fellowes Basic Home/Office Series Surge Protectors"/>
    <n v="20.768000000000001"/>
  </r>
  <r>
    <n v="5249"/>
    <s v="US-2018-110989"/>
    <x v="28"/>
    <x v="132"/>
    <d v="2018-11-05T00:00:00"/>
    <s v="Second Class"/>
    <s v="EJ-14155"/>
    <s v="Eva Jacobs"/>
    <s v="Consumer"/>
    <s v="United States"/>
    <s v="Seattle"/>
    <x v="4"/>
    <n v="98105"/>
    <s v="West"/>
    <s v="TEC-AC-10002345"/>
    <x v="2"/>
    <s v="Accessories"/>
    <s v="HP Standard 104 key PS/2 Keyboard"/>
    <n v="43.5"/>
  </r>
  <r>
    <n v="5250"/>
    <s v="CA-2016-106215"/>
    <x v="3"/>
    <x v="392"/>
    <d v="2016-04-21T00:00:00"/>
    <s v="Standard Class"/>
    <s v="BN-11470"/>
    <s v="Brad Norvell"/>
    <s v="Corporate"/>
    <s v="United States"/>
    <s v="Philadelphia"/>
    <x v="9"/>
    <n v="19143"/>
    <s v="East"/>
    <s v="OFF-FA-10001229"/>
    <x v="1"/>
    <s v="Fasteners"/>
    <s v="Staples"/>
    <n v="12.576000000000001"/>
  </r>
  <r>
    <n v="5251"/>
    <s v="US-2017-169369"/>
    <x v="19"/>
    <x v="939"/>
    <d v="2017-12-18T00:00:00"/>
    <s v="Standard Class"/>
    <s v="EC-14050"/>
    <s v="Erin Creighton"/>
    <s v="Consumer"/>
    <s v="United States"/>
    <s v="Columbus"/>
    <x v="32"/>
    <n v="31907"/>
    <s v="South"/>
    <s v="TEC-AC-10001314"/>
    <x v="2"/>
    <s v="Accessories"/>
    <s v="Case Logic 2.4GHz Wireless Keyboard"/>
    <n v="249.95"/>
  </r>
  <r>
    <n v="5252"/>
    <s v="US-2017-169369"/>
    <x v="19"/>
    <x v="939"/>
    <d v="2017-12-18T00:00:00"/>
    <s v="Standard Class"/>
    <s v="EC-14050"/>
    <s v="Erin Creighton"/>
    <s v="Consumer"/>
    <s v="United States"/>
    <s v="Columbus"/>
    <x v="32"/>
    <n v="31907"/>
    <s v="South"/>
    <s v="OFF-PA-10004438"/>
    <x v="1"/>
    <s v="Paper"/>
    <s v="Xerox 1907"/>
    <n v="49.12"/>
  </r>
  <r>
    <n v="5253"/>
    <s v="CA-2016-132318"/>
    <x v="0"/>
    <x v="628"/>
    <d v="2016-11-02T00:00:00"/>
    <s v="First Class"/>
    <s v="TT-21220"/>
    <s v="Thomas Thornton"/>
    <s v="Consumer"/>
    <s v="United States"/>
    <s v="Virginia Beach"/>
    <x v="17"/>
    <n v="23464"/>
    <s v="South"/>
    <s v="OFF-AP-10000026"/>
    <x v="1"/>
    <s v="Appliances"/>
    <s v="Tripp Lite Isotel 6 Outlet Surge Protector with Fax/Modem Protection"/>
    <n v="182.91"/>
  </r>
  <r>
    <n v="5254"/>
    <s v="US-2015-131982"/>
    <x v="15"/>
    <x v="1009"/>
    <d v="2015-03-11T00:00:00"/>
    <s v="Second Class"/>
    <s v="NP-18685"/>
    <s v="Nora Pelletier"/>
    <s v="Home Office"/>
    <s v="United States"/>
    <s v="Des Moines"/>
    <x v="4"/>
    <n v="98198"/>
    <s v="West"/>
    <s v="OFF-BI-10004224"/>
    <x v="1"/>
    <s v="Binders"/>
    <s v="Catalog Binders with Expanding Posts"/>
    <n v="107.648"/>
  </r>
  <r>
    <n v="5255"/>
    <s v="CA-2016-125185"/>
    <x v="15"/>
    <x v="616"/>
    <d v="2016-03-07T00:00:00"/>
    <s v="Second Class"/>
    <s v="AH-10195"/>
    <s v="Alan Haines"/>
    <s v="Corporate"/>
    <s v="United States"/>
    <s v="Bethlehem"/>
    <x v="9"/>
    <n v="18018"/>
    <s v="East"/>
    <s v="FUR-CH-10002647"/>
    <x v="0"/>
    <s v="Chairs"/>
    <s v="Situations Contoured Folding Chairs, 4/Set"/>
    <n v="99.372"/>
  </r>
  <r>
    <n v="5256"/>
    <s v="CA-2016-125185"/>
    <x v="15"/>
    <x v="616"/>
    <d v="2016-03-07T00:00:00"/>
    <s v="Second Class"/>
    <s v="AH-10195"/>
    <s v="Alan Haines"/>
    <s v="Corporate"/>
    <s v="United States"/>
    <s v="Bethlehem"/>
    <x v="9"/>
    <n v="18018"/>
    <s v="East"/>
    <s v="FUR-FU-10003247"/>
    <x v="0"/>
    <s v="Furnishings"/>
    <s v="36X48 HARDFLOOR CHAIRMAT"/>
    <n v="33.567999999999998"/>
  </r>
  <r>
    <n v="5257"/>
    <s v="CA-2017-130078"/>
    <x v="36"/>
    <x v="590"/>
    <d v="2017-08-14T00:00:00"/>
    <s v="Standard Class"/>
    <s v="CC-12145"/>
    <s v="Charles Crestani"/>
    <s v="Consumer"/>
    <s v="United States"/>
    <s v="Oklahoma City"/>
    <x v="26"/>
    <n v="73120"/>
    <s v="Central"/>
    <s v="OFF-PA-10003270"/>
    <x v="1"/>
    <s v="Paper"/>
    <s v="Xerox 1954"/>
    <n v="10.56"/>
  </r>
  <r>
    <n v="5258"/>
    <s v="US-2018-114034"/>
    <x v="41"/>
    <x v="1032"/>
    <d v="2018-01-08T00:00:00"/>
    <s v="Standard Class"/>
    <s v="DL-13315"/>
    <s v="Delfina Latchford"/>
    <s v="Consumer"/>
    <s v="United States"/>
    <s v="Rancho Cucamonga"/>
    <x v="1"/>
    <n v="91730"/>
    <s v="West"/>
    <s v="OFF-PA-10004735"/>
    <x v="1"/>
    <s v="Paper"/>
    <s v="Xerox 1905"/>
    <n v="38.880000000000003"/>
  </r>
  <r>
    <n v="5259"/>
    <s v="US-2018-115595"/>
    <x v="32"/>
    <x v="449"/>
    <d v="2018-10-11T00:00:00"/>
    <s v="First Class"/>
    <s v="XP-21865"/>
    <s v="Xylona Preis"/>
    <s v="Consumer"/>
    <s v="United States"/>
    <s v="Los Angeles"/>
    <x v="1"/>
    <n v="90032"/>
    <s v="West"/>
    <s v="OFF-PA-10001745"/>
    <x v="1"/>
    <s v="Paper"/>
    <s v="Wirebound Message Books, 2 7/8&quot; x 5&quot;, 3 Forms per Page"/>
    <n v="35.200000000000003"/>
  </r>
  <r>
    <n v="5260"/>
    <s v="CA-2018-158722"/>
    <x v="2"/>
    <x v="179"/>
    <d v="2018-10-26T00:00:00"/>
    <s v="Standard Class"/>
    <s v="MA-17560"/>
    <s v="Matt Abelman"/>
    <s v="Home Office"/>
    <s v="United States"/>
    <s v="Philadelphia"/>
    <x v="9"/>
    <n v="19120"/>
    <s v="East"/>
    <s v="OFF-PA-10000176"/>
    <x v="1"/>
    <s v="Paper"/>
    <s v="Xerox 1887"/>
    <n v="45.527999999999999"/>
  </r>
  <r>
    <n v="5261"/>
    <s v="CA-2015-105165"/>
    <x v="14"/>
    <x v="557"/>
    <d v="2015-09-10T00:00:00"/>
    <s v="First Class"/>
    <s v="SZ-20035"/>
    <s v="Sam Zeldin"/>
    <s v="Home Office"/>
    <s v="United States"/>
    <s v="Houston"/>
    <x v="5"/>
    <n v="77036"/>
    <s v="Central"/>
    <s v="TEC-PH-10000675"/>
    <x v="2"/>
    <s v="Phones"/>
    <s v="Panasonic KX TS3282B Corded phone"/>
    <n v="196.77600000000001"/>
  </r>
  <r>
    <n v="5262"/>
    <s v="CA-2015-105165"/>
    <x v="14"/>
    <x v="557"/>
    <d v="2015-09-10T00:00:00"/>
    <s v="First Class"/>
    <s v="SZ-20035"/>
    <s v="Sam Zeldin"/>
    <s v="Home Office"/>
    <s v="United States"/>
    <s v="Houston"/>
    <x v="5"/>
    <n v="77036"/>
    <s v="Central"/>
    <s v="OFF-BI-10000050"/>
    <x v="1"/>
    <s v="Binders"/>
    <s v="Angle-D Binders with Locking Rings, Label Holders"/>
    <n v="2.92"/>
  </r>
  <r>
    <n v="5263"/>
    <s v="CA-2015-105165"/>
    <x v="14"/>
    <x v="557"/>
    <d v="2015-09-10T00:00:00"/>
    <s v="First Class"/>
    <s v="SZ-20035"/>
    <s v="Sam Zeldin"/>
    <s v="Home Office"/>
    <s v="United States"/>
    <s v="Houston"/>
    <x v="5"/>
    <n v="77036"/>
    <s v="Central"/>
    <s v="FUR-TA-10004154"/>
    <x v="0"/>
    <s v="Tables"/>
    <s v="Riverside Furniture Oval Coffee Table, Oval End Table, End Table with Drawer"/>
    <n v="200.79499999999999"/>
  </r>
  <r>
    <n v="5264"/>
    <s v="CA-2015-105165"/>
    <x v="14"/>
    <x v="557"/>
    <d v="2015-09-10T00:00:00"/>
    <s v="First Class"/>
    <s v="SZ-20035"/>
    <s v="Sam Zeldin"/>
    <s v="Home Office"/>
    <s v="United States"/>
    <s v="Houston"/>
    <x v="5"/>
    <n v="77036"/>
    <s v="Central"/>
    <s v="TEC-AC-10002718"/>
    <x v="2"/>
    <s v="Accessories"/>
    <s v="Belkin Standard 104 key USB Keyboard"/>
    <n v="46.688000000000002"/>
  </r>
  <r>
    <n v="5265"/>
    <s v="CA-2015-105165"/>
    <x v="14"/>
    <x v="557"/>
    <d v="2015-09-10T00:00:00"/>
    <s v="First Class"/>
    <s v="SZ-20035"/>
    <s v="Sam Zeldin"/>
    <s v="Home Office"/>
    <s v="United States"/>
    <s v="Houston"/>
    <x v="5"/>
    <n v="77036"/>
    <s v="Central"/>
    <s v="OFF-AR-10003179"/>
    <x v="1"/>
    <s v="Art"/>
    <s v="Dixon Ticonderoga Core-Lock Colored Pencils"/>
    <n v="21.864000000000001"/>
  </r>
  <r>
    <n v="5266"/>
    <s v="CA-2018-147452"/>
    <x v="10"/>
    <x v="1033"/>
    <d v="2018-10-03T00:00:00"/>
    <s v="First Class"/>
    <s v="CS-11845"/>
    <s v="Cari Sayre"/>
    <s v="Corporate"/>
    <s v="United States"/>
    <s v="Seattle"/>
    <x v="4"/>
    <n v="98103"/>
    <s v="West"/>
    <s v="OFF-PA-10001838"/>
    <x v="1"/>
    <s v="Paper"/>
    <s v="Adams Telephone Message Book W/Dividers/Space For Phone Numbers, 5 1/4&quot;X8 1/2&quot;, 300/Messages"/>
    <n v="11.76"/>
  </r>
  <r>
    <n v="5267"/>
    <s v="CA-2018-147452"/>
    <x v="10"/>
    <x v="1033"/>
    <d v="2018-10-03T00:00:00"/>
    <s v="First Class"/>
    <s v="CS-11845"/>
    <s v="Cari Sayre"/>
    <s v="Corporate"/>
    <s v="United States"/>
    <s v="Seattle"/>
    <x v="4"/>
    <n v="98103"/>
    <s v="West"/>
    <s v="OFF-PA-10004039"/>
    <x v="1"/>
    <s v="Paper"/>
    <s v="Xerox 1882"/>
    <n v="167.94"/>
  </r>
  <r>
    <n v="5268"/>
    <s v="CA-2018-147452"/>
    <x v="10"/>
    <x v="1033"/>
    <d v="2018-10-03T00:00:00"/>
    <s v="First Class"/>
    <s v="CS-11845"/>
    <s v="Cari Sayre"/>
    <s v="Corporate"/>
    <s v="United States"/>
    <s v="Seattle"/>
    <x v="4"/>
    <n v="98103"/>
    <s v="West"/>
    <s v="OFF-AP-10001626"/>
    <x v="1"/>
    <s v="Appliances"/>
    <s v="Commercial WindTunnel Clean Air Upright Vacuum, Replacement Belts, Filtration Bags"/>
    <n v="3.89"/>
  </r>
  <r>
    <n v="5269"/>
    <s v="US-2018-114657"/>
    <x v="6"/>
    <x v="673"/>
    <d v="2018-11-21T00:00:00"/>
    <s v="Standard Class"/>
    <s v="MH-18115"/>
    <s v="Mick Hernandez"/>
    <s v="Home Office"/>
    <s v="United States"/>
    <s v="Yonkers"/>
    <x v="15"/>
    <n v="10701"/>
    <s v="East"/>
    <s v="TEC-MA-10003173"/>
    <x v="2"/>
    <s v="Machines"/>
    <s v="Hewlett-Packard 300S Scientific Calculator"/>
    <n v="52.44"/>
  </r>
  <r>
    <n v="5270"/>
    <s v="CA-2018-144484"/>
    <x v="14"/>
    <x v="220"/>
    <d v="2018-09-11T00:00:00"/>
    <s v="Same Day"/>
    <s v="CB-12025"/>
    <s v="Cassandra Brandow"/>
    <s v="Consumer"/>
    <s v="United States"/>
    <s v="San Francisco"/>
    <x v="1"/>
    <n v="94110"/>
    <s v="West"/>
    <s v="FUR-FU-10000260"/>
    <x v="0"/>
    <s v="Furnishings"/>
    <s v="6&quot; Cubicle Wall Clock, Black"/>
    <n v="32.36"/>
  </r>
  <r>
    <n v="5271"/>
    <s v="CA-2018-144484"/>
    <x v="14"/>
    <x v="220"/>
    <d v="2018-09-11T00:00:00"/>
    <s v="Same Day"/>
    <s v="CB-12025"/>
    <s v="Cassandra Brandow"/>
    <s v="Consumer"/>
    <s v="United States"/>
    <s v="San Francisco"/>
    <x v="1"/>
    <n v="94110"/>
    <s v="West"/>
    <s v="OFF-AP-10004487"/>
    <x v="1"/>
    <s v="Appliances"/>
    <s v="Kensington 4 Outlet MasterPiece Compact Power Control Center"/>
    <n v="406.6"/>
  </r>
  <r>
    <n v="5272"/>
    <s v="CA-2018-125913"/>
    <x v="11"/>
    <x v="1034"/>
    <d v="2018-01-16T00:00:00"/>
    <s v="Same Day"/>
    <s v="JO-15145"/>
    <s v="Jack O'Briant"/>
    <s v="Corporate"/>
    <s v="United States"/>
    <s v="Los Angeles"/>
    <x v="1"/>
    <n v="90008"/>
    <s v="West"/>
    <s v="FUR-FU-10001487"/>
    <x v="0"/>
    <s v="Furnishings"/>
    <s v="Eldon Expressions Wood and Plastic Desk Accessories, Cherry Wood"/>
    <n v="27.92"/>
  </r>
  <r>
    <n v="5273"/>
    <s v="CA-2018-125913"/>
    <x v="11"/>
    <x v="1034"/>
    <d v="2018-01-16T00:00:00"/>
    <s v="Same Day"/>
    <s v="JO-15145"/>
    <s v="Jack O'Briant"/>
    <s v="Corporate"/>
    <s v="United States"/>
    <s v="Los Angeles"/>
    <x v="1"/>
    <n v="90008"/>
    <s v="West"/>
    <s v="FUR-TA-10001520"/>
    <x v="0"/>
    <s v="Tables"/>
    <s v="Lesro Sheffield Collection Coffee Table, End Table, Center Table, Corner Table"/>
    <n v="399.67200000000003"/>
  </r>
  <r>
    <n v="5274"/>
    <s v="US-2017-158309"/>
    <x v="5"/>
    <x v="491"/>
    <d v="2017-11-29T00:00:00"/>
    <s v="First Class"/>
    <s v="PA-19060"/>
    <s v="Pete Armstrong"/>
    <s v="Home Office"/>
    <s v="United States"/>
    <s v="Miami"/>
    <x v="2"/>
    <n v="33142"/>
    <s v="South"/>
    <s v="OFF-BI-10000145"/>
    <x v="1"/>
    <s v="Binders"/>
    <s v="Zipper Ring Binder Pockets"/>
    <n v="3.7440000000000002"/>
  </r>
  <r>
    <n v="5275"/>
    <s v="CA-2016-162887"/>
    <x v="6"/>
    <x v="209"/>
    <d v="2016-11-09T00:00:00"/>
    <s v="Second Class"/>
    <s v="SV-20785"/>
    <s v="Stewart Visinsky"/>
    <s v="Consumer"/>
    <s v="United States"/>
    <s v="Burlington"/>
    <x v="42"/>
    <m/>
    <s v="East"/>
    <s v="FUR-CH-10000595"/>
    <x v="0"/>
    <s v="Chairs"/>
    <s v="Safco Contoured Stacking Chairs"/>
    <n v="715.2"/>
  </r>
  <r>
    <n v="5276"/>
    <s v="CA-2018-147333"/>
    <x v="19"/>
    <x v="817"/>
    <d v="2018-12-20T00:00:00"/>
    <s v="Standard Class"/>
    <s v="KL-16555"/>
    <s v="Kelly Lampkin"/>
    <s v="Corporate"/>
    <s v="United States"/>
    <s v="Fayetteville"/>
    <x v="36"/>
    <n v="72701"/>
    <s v="South"/>
    <s v="TEC-AC-10004469"/>
    <x v="2"/>
    <s v="Accessories"/>
    <s v="Microsoft Sculpt Comfort Mouse"/>
    <n v="159.80000000000001"/>
  </r>
  <r>
    <n v="5277"/>
    <s v="CA-2018-147333"/>
    <x v="19"/>
    <x v="817"/>
    <d v="2018-12-20T00:00:00"/>
    <s v="Standard Class"/>
    <s v="KL-16555"/>
    <s v="Kelly Lampkin"/>
    <s v="Corporate"/>
    <s v="United States"/>
    <s v="Fayetteville"/>
    <x v="36"/>
    <n v="72701"/>
    <s v="South"/>
    <s v="TEC-AC-10003038"/>
    <x v="2"/>
    <s v="Accessories"/>
    <s v="Kingston Digital DataTraveler 16GB USB 2.0"/>
    <n v="44.75"/>
  </r>
  <r>
    <n v="5278"/>
    <s v="CA-2015-113859"/>
    <x v="12"/>
    <x v="103"/>
    <d v="2015-09-17T00:00:00"/>
    <s v="Standard Class"/>
    <s v="BC-11125"/>
    <s v="Becky Castell"/>
    <s v="Home Office"/>
    <s v="United States"/>
    <s v="Odessa"/>
    <x v="5"/>
    <n v="79762"/>
    <s v="Central"/>
    <s v="FUR-CH-10004698"/>
    <x v="0"/>
    <s v="Chairs"/>
    <s v="Padded Folding Chairs, Black, 4/Carton"/>
    <n v="340.11599999999999"/>
  </r>
  <r>
    <n v="5279"/>
    <s v="CA-2015-159681"/>
    <x v="19"/>
    <x v="1035"/>
    <d v="2015-12-13T00:00:00"/>
    <s v="Standard Class"/>
    <s v="PO-18850"/>
    <s v="Patrick O'Brill"/>
    <s v="Consumer"/>
    <s v="United States"/>
    <s v="Virginia Beach"/>
    <x v="17"/>
    <n v="23464"/>
    <s v="South"/>
    <s v="OFF-PA-10003641"/>
    <x v="1"/>
    <s v="Paper"/>
    <s v="Xerox 1909"/>
    <n v="105.52"/>
  </r>
  <r>
    <n v="5280"/>
    <s v="US-2018-104094"/>
    <x v="22"/>
    <x v="210"/>
    <d v="2018-09-11T00:00:00"/>
    <s v="Standard Class"/>
    <s v="AG-10675"/>
    <s v="Anna Gayman"/>
    <s v="Consumer"/>
    <s v="United States"/>
    <s v="Milwaukee"/>
    <x v="6"/>
    <n v="53209"/>
    <s v="Central"/>
    <s v="TEC-AC-10002134"/>
    <x v="2"/>
    <s v="Accessories"/>
    <s v="Rosewill 107 Normal Keys USB Wired Standard Keyboard"/>
    <n v="13.48"/>
  </r>
  <r>
    <n v="5281"/>
    <s v="CA-2018-152709"/>
    <x v="32"/>
    <x v="566"/>
    <d v="2018-10-12T00:00:00"/>
    <s v="Standard Class"/>
    <s v="DB-13210"/>
    <s v="Dean Braden"/>
    <s v="Consumer"/>
    <s v="United States"/>
    <s v="Detroit"/>
    <x v="12"/>
    <n v="48234"/>
    <s v="Central"/>
    <s v="OFF-ST-10001837"/>
    <x v="1"/>
    <s v="Storage"/>
    <s v="SAFCO Mobile Desk Side File, Wire Frame"/>
    <n v="85.52"/>
  </r>
  <r>
    <n v="5282"/>
    <s v="CA-2016-105158"/>
    <x v="14"/>
    <x v="577"/>
    <d v="2016-09-10T00:00:00"/>
    <s v="Standard Class"/>
    <s v="SP-20860"/>
    <s v="Sung Pak"/>
    <s v="Corporate"/>
    <s v="United States"/>
    <s v="Rochester"/>
    <x v="11"/>
    <n v="55901"/>
    <s v="Central"/>
    <s v="FUR-FU-10001706"/>
    <x v="0"/>
    <s v="Furnishings"/>
    <s v="Longer-Life Soft White Bulbs"/>
    <n v="6.16"/>
  </r>
  <r>
    <n v="5283"/>
    <s v="CA-2016-105158"/>
    <x v="14"/>
    <x v="577"/>
    <d v="2016-09-10T00:00:00"/>
    <s v="Standard Class"/>
    <s v="SP-20860"/>
    <s v="Sung Pak"/>
    <s v="Corporate"/>
    <s v="United States"/>
    <s v="Rochester"/>
    <x v="11"/>
    <n v="55901"/>
    <s v="Central"/>
    <s v="OFF-PA-10001970"/>
    <x v="1"/>
    <s v="Paper"/>
    <s v="Xerox 1881"/>
    <n v="36.840000000000003"/>
  </r>
  <r>
    <n v="5284"/>
    <s v="CA-2015-133424"/>
    <x v="24"/>
    <x v="809"/>
    <d v="2015-04-04T00:00:00"/>
    <s v="Standard Class"/>
    <s v="Dl-13600"/>
    <s v="Dorris liebe"/>
    <s v="Corporate"/>
    <s v="United States"/>
    <s v="Seattle"/>
    <x v="4"/>
    <n v="98105"/>
    <s v="West"/>
    <s v="OFF-ST-10002957"/>
    <x v="1"/>
    <s v="Storage"/>
    <s v="Sterilite Show Offs Storage Containers"/>
    <n v="15.84"/>
  </r>
  <r>
    <n v="5285"/>
    <s v="CA-2015-133424"/>
    <x v="24"/>
    <x v="809"/>
    <d v="2015-04-04T00:00:00"/>
    <s v="Standard Class"/>
    <s v="Dl-13600"/>
    <s v="Dorris liebe"/>
    <s v="Corporate"/>
    <s v="United States"/>
    <s v="Seattle"/>
    <x v="4"/>
    <n v="98105"/>
    <s v="West"/>
    <s v="OFF-LA-10002312"/>
    <x v="1"/>
    <s v="Labels"/>
    <s v="Avery 490"/>
    <n v="44.4"/>
  </r>
  <r>
    <n v="5286"/>
    <s v="CA-2018-105991"/>
    <x v="20"/>
    <x v="1024"/>
    <d v="2018-05-06T00:00:00"/>
    <s v="First Class"/>
    <s v="LH-17020"/>
    <s v="Lisa Hazard"/>
    <s v="Consumer"/>
    <s v="United States"/>
    <s v="Louisville"/>
    <x v="22"/>
    <n v="80027"/>
    <s v="West"/>
    <s v="OFF-EN-10002600"/>
    <x v="1"/>
    <s v="Envelopes"/>
    <s v="Redi-Strip #10 Envelopes, 4 1/8 x 9 1/2"/>
    <n v="21.24"/>
  </r>
  <r>
    <n v="5287"/>
    <s v="CA-2018-105991"/>
    <x v="20"/>
    <x v="1024"/>
    <d v="2018-05-06T00:00:00"/>
    <s v="First Class"/>
    <s v="LH-17020"/>
    <s v="Lisa Hazard"/>
    <s v="Consumer"/>
    <s v="United States"/>
    <s v="Louisville"/>
    <x v="22"/>
    <n v="80027"/>
    <s v="West"/>
    <s v="OFF-BI-10003274"/>
    <x v="1"/>
    <s v="Binders"/>
    <s v="Avery Durable Slant Ring Binders, No Labels"/>
    <n v="9.5519999999999996"/>
  </r>
  <r>
    <n v="5288"/>
    <s v="CA-2018-105991"/>
    <x v="20"/>
    <x v="1024"/>
    <d v="2018-05-06T00:00:00"/>
    <s v="First Class"/>
    <s v="LH-17020"/>
    <s v="Lisa Hazard"/>
    <s v="Consumer"/>
    <s v="United States"/>
    <s v="Louisville"/>
    <x v="22"/>
    <n v="80027"/>
    <s v="West"/>
    <s v="FUR-BO-10004467"/>
    <x v="0"/>
    <s v="Bookcases"/>
    <s v="Bestar Classic Bookcase"/>
    <n v="89.991"/>
  </r>
  <r>
    <n v="5289"/>
    <s v="US-2018-136784"/>
    <x v="20"/>
    <x v="504"/>
    <d v="2018-05-05T00:00:00"/>
    <s v="Standard Class"/>
    <s v="AD-10180"/>
    <s v="Alan Dominguez"/>
    <s v="Home Office"/>
    <s v="United States"/>
    <s v="San Francisco"/>
    <x v="1"/>
    <n v="94122"/>
    <s v="West"/>
    <s v="OFF-PA-10000675"/>
    <x v="1"/>
    <s v="Paper"/>
    <s v="Xerox 1919"/>
    <n v="163.96"/>
  </r>
  <r>
    <n v="5290"/>
    <s v="CA-2015-146283"/>
    <x v="14"/>
    <x v="78"/>
    <d v="2015-09-15T00:00:00"/>
    <s v="Standard Class"/>
    <s v="KT-16465"/>
    <s v="Kean Takahito"/>
    <s v="Consumer"/>
    <s v="United States"/>
    <s v="Houston"/>
    <x v="5"/>
    <n v="77036"/>
    <s v="Central"/>
    <s v="OFF-PA-10002259"/>
    <x v="1"/>
    <s v="Paper"/>
    <s v="Geographics Note Cards, Blank, White, 8 1/2&quot; x 11&quot;"/>
    <n v="17.904"/>
  </r>
  <r>
    <n v="5291"/>
    <s v="CA-2015-146283"/>
    <x v="14"/>
    <x v="78"/>
    <d v="2015-09-15T00:00:00"/>
    <s v="Standard Class"/>
    <s v="KT-16465"/>
    <s v="Kean Takahito"/>
    <s v="Consumer"/>
    <s v="United States"/>
    <s v="Houston"/>
    <x v="5"/>
    <n v="77036"/>
    <s v="Central"/>
    <s v="FUR-CH-10004287"/>
    <x v="0"/>
    <s v="Chairs"/>
    <s v="SAFCO Arco Folding Chair"/>
    <n v="966.7"/>
  </r>
  <r>
    <n v="5292"/>
    <s v="CA-2015-146283"/>
    <x v="14"/>
    <x v="78"/>
    <d v="2015-09-15T00:00:00"/>
    <s v="Standard Class"/>
    <s v="KT-16465"/>
    <s v="Kean Takahito"/>
    <s v="Consumer"/>
    <s v="United States"/>
    <s v="Houston"/>
    <x v="5"/>
    <n v="77036"/>
    <s v="Central"/>
    <s v="OFF-PA-10000482"/>
    <x v="1"/>
    <s v="Paper"/>
    <s v="Snap-A-Way Black Print Carbonless Ruled Speed Letter, Triplicate"/>
    <n v="182.11199999999999"/>
  </r>
  <r>
    <n v="5293"/>
    <s v="CA-2018-151218"/>
    <x v="17"/>
    <x v="308"/>
    <d v="2018-06-23T00:00:00"/>
    <s v="First Class"/>
    <s v="PJ-19015"/>
    <s v="Pauline Johnson"/>
    <s v="Consumer"/>
    <s v="United States"/>
    <s v="Miami"/>
    <x v="2"/>
    <n v="33180"/>
    <s v="South"/>
    <s v="OFF-ST-10004835"/>
    <x v="1"/>
    <s v="Storage"/>
    <s v="Plastic Stacking Crates &amp; Casters"/>
    <n v="4.4640000000000004"/>
  </r>
  <r>
    <n v="5294"/>
    <s v="CA-2016-111073"/>
    <x v="13"/>
    <x v="207"/>
    <d v="2016-12-30T00:00:00"/>
    <s v="Standard Class"/>
    <s v="MC-18100"/>
    <s v="Mick Crebagga"/>
    <s v="Consumer"/>
    <s v="United States"/>
    <s v="Medina"/>
    <x v="24"/>
    <n v="44256"/>
    <s v="East"/>
    <s v="FUR-TA-10004086"/>
    <x v="0"/>
    <s v="Tables"/>
    <s v="KI Adjustable-Height Table"/>
    <n v="51.588000000000001"/>
  </r>
  <r>
    <n v="5295"/>
    <s v="CA-2018-144883"/>
    <x v="42"/>
    <x v="733"/>
    <d v="2018-08-19T00:00:00"/>
    <s v="Standard Class"/>
    <s v="BO-11350"/>
    <s v="Bill Overfelt"/>
    <s v="Corporate"/>
    <s v="United States"/>
    <s v="Roseville"/>
    <x v="11"/>
    <n v="55113"/>
    <s v="Central"/>
    <s v="OFF-LA-10000305"/>
    <x v="1"/>
    <s v="Labels"/>
    <s v="Avery 495"/>
    <n v="50.4"/>
  </r>
  <r>
    <n v="5296"/>
    <s v="CA-2018-142174"/>
    <x v="15"/>
    <x v="168"/>
    <d v="2018-03-09T00:00:00"/>
    <s v="Standard Class"/>
    <s v="DP-13000"/>
    <s v="Darren Powers"/>
    <s v="Consumer"/>
    <s v="United States"/>
    <s v="Houston"/>
    <x v="5"/>
    <n v="77041"/>
    <s v="Central"/>
    <s v="OFF-PA-10000806"/>
    <x v="1"/>
    <s v="Paper"/>
    <s v="Xerox 1934"/>
    <n v="89.567999999999998"/>
  </r>
  <r>
    <n v="5297"/>
    <s v="CA-2018-108791"/>
    <x v="46"/>
    <x v="944"/>
    <d v="2018-07-31T00:00:00"/>
    <s v="Standard Class"/>
    <s v="TM-21490"/>
    <s v="Tony Molinari"/>
    <s v="Consumer"/>
    <s v="United States"/>
    <s v="Yonkers"/>
    <x v="15"/>
    <n v="10701"/>
    <s v="East"/>
    <s v="FUR-FU-10004018"/>
    <x v="0"/>
    <s v="Furnishings"/>
    <s v="Tensor Computer Mounted Lamp"/>
    <n v="14.89"/>
  </r>
  <r>
    <n v="5298"/>
    <s v="CA-2018-108791"/>
    <x v="46"/>
    <x v="944"/>
    <d v="2018-07-31T00:00:00"/>
    <s v="Standard Class"/>
    <s v="TM-21490"/>
    <s v="Tony Molinari"/>
    <s v="Consumer"/>
    <s v="United States"/>
    <s v="Yonkers"/>
    <x v="15"/>
    <n v="10701"/>
    <s v="East"/>
    <s v="TEC-PH-10002660"/>
    <x v="2"/>
    <s v="Phones"/>
    <s v="Nortel Networks T7316 E Nt8 B27"/>
    <n v="543.91999999999996"/>
  </r>
  <r>
    <n v="5299"/>
    <s v="CA-2017-106656"/>
    <x v="12"/>
    <x v="713"/>
    <d v="2017-09-26T00:00:00"/>
    <s v="First Class"/>
    <s v="DV-13045"/>
    <s v="Darrin Van Huff"/>
    <s v="Corporate"/>
    <s v="United States"/>
    <s v="San Diego"/>
    <x v="1"/>
    <n v="92037"/>
    <s v="West"/>
    <s v="OFF-EN-10001509"/>
    <x v="1"/>
    <s v="Envelopes"/>
    <s v="Poly String Tie Envelopes"/>
    <n v="4.08"/>
  </r>
  <r>
    <n v="5300"/>
    <s v="CA-2017-106656"/>
    <x v="12"/>
    <x v="713"/>
    <d v="2017-09-26T00:00:00"/>
    <s v="First Class"/>
    <s v="DV-13045"/>
    <s v="Darrin Van Huff"/>
    <s v="Corporate"/>
    <s v="United States"/>
    <s v="San Diego"/>
    <x v="1"/>
    <n v="92037"/>
    <s v="West"/>
    <s v="OFF-LA-10003148"/>
    <x v="1"/>
    <s v="Labels"/>
    <s v="Avery 51"/>
    <n v="18.899999999999999"/>
  </r>
  <r>
    <n v="5301"/>
    <s v="CA-2017-113831"/>
    <x v="23"/>
    <x v="198"/>
    <d v="2017-06-03T00:00:00"/>
    <s v="Standard Class"/>
    <s v="AH-10690"/>
    <s v="Anna HÃ¤berlin"/>
    <s v="Corporate"/>
    <s v="United States"/>
    <s v="Springfield"/>
    <x v="17"/>
    <n v="22153"/>
    <s v="South"/>
    <s v="FUR-TA-10002645"/>
    <x v="0"/>
    <s v="Tables"/>
    <s v="Hon Rectangular Conference Tables"/>
    <n v="2275.5"/>
  </r>
  <r>
    <n v="5302"/>
    <s v="CA-2017-113831"/>
    <x v="23"/>
    <x v="198"/>
    <d v="2017-06-03T00:00:00"/>
    <s v="Standard Class"/>
    <s v="AH-10690"/>
    <s v="Anna HÃ¤berlin"/>
    <s v="Corporate"/>
    <s v="United States"/>
    <s v="Springfield"/>
    <x v="17"/>
    <n v="22153"/>
    <s v="South"/>
    <s v="TEC-AC-10003033"/>
    <x v="2"/>
    <s v="Accessories"/>
    <s v="Plantronics CS510 - Over-the-Head monaural Wireless Headset System"/>
    <n v="1979.7"/>
  </r>
  <r>
    <n v="5303"/>
    <s v="CA-2017-113831"/>
    <x v="23"/>
    <x v="198"/>
    <d v="2017-06-03T00:00:00"/>
    <s v="Standard Class"/>
    <s v="AH-10690"/>
    <s v="Anna HÃ¤berlin"/>
    <s v="Corporate"/>
    <s v="United States"/>
    <s v="Springfield"/>
    <x v="17"/>
    <n v="22153"/>
    <s v="South"/>
    <s v="OFF-LA-10001297"/>
    <x v="1"/>
    <s v="Labels"/>
    <s v="Avery 473"/>
    <n v="62.1"/>
  </r>
  <r>
    <n v="5304"/>
    <s v="US-2015-139500"/>
    <x v="26"/>
    <x v="912"/>
    <d v="2015-11-20T00:00:00"/>
    <s v="Standard Class"/>
    <s v="AB-10165"/>
    <s v="Alan Barnes"/>
    <s v="Consumer"/>
    <s v="United States"/>
    <s v="Decatur"/>
    <x v="10"/>
    <n v="62521"/>
    <s v="Central"/>
    <s v="FUR-CH-10002017"/>
    <x v="0"/>
    <s v="Chairs"/>
    <s v="SAFCO Optional Arm Kit for Workspace Cribbage Stacking Chair"/>
    <n v="37.295999999999999"/>
  </r>
  <r>
    <n v="5305"/>
    <s v="US-2015-166310"/>
    <x v="30"/>
    <x v="158"/>
    <d v="2015-09-23T00:00:00"/>
    <s v="First Class"/>
    <s v="JS-15940"/>
    <s v="Joni Sundaresam"/>
    <s v="Home Office"/>
    <s v="United States"/>
    <s v="Garland"/>
    <x v="5"/>
    <n v="75043"/>
    <s v="Central"/>
    <s v="FUR-FU-10001546"/>
    <x v="0"/>
    <s v="Furnishings"/>
    <s v="Dana Swing-Arm Lamps"/>
    <n v="8.5440000000000005"/>
  </r>
  <r>
    <n v="5306"/>
    <s v="US-2017-168410"/>
    <x v="51"/>
    <x v="823"/>
    <d v="2017-02-26T00:00:00"/>
    <s v="Standard Class"/>
    <s v="BV-11245"/>
    <s v="Benjamin Venier"/>
    <s v="Corporate"/>
    <s v="United States"/>
    <s v="Oceanside"/>
    <x v="15"/>
    <n v="11572"/>
    <s v="East"/>
    <s v="FUR-FU-10000629"/>
    <x v="0"/>
    <s v="Furnishings"/>
    <s v="9-3/4 Diameter Round Wall Clock"/>
    <n v="68.95"/>
  </r>
  <r>
    <n v="5307"/>
    <s v="US-2017-168410"/>
    <x v="51"/>
    <x v="823"/>
    <d v="2017-02-26T00:00:00"/>
    <s v="Standard Class"/>
    <s v="BV-11245"/>
    <s v="Benjamin Venier"/>
    <s v="Corporate"/>
    <s v="United States"/>
    <s v="Oceanside"/>
    <x v="15"/>
    <n v="11572"/>
    <s v="East"/>
    <s v="OFF-ST-10000036"/>
    <x v="1"/>
    <s v="Storage"/>
    <s v="Recycled Data-Pak for Archival Bound Computer Printouts, 12-1/2 x 12-1/2 x 16"/>
    <n v="296.37"/>
  </r>
  <r>
    <n v="5308"/>
    <s v="US-2017-168410"/>
    <x v="51"/>
    <x v="823"/>
    <d v="2017-02-26T00:00:00"/>
    <s v="Standard Class"/>
    <s v="BV-11245"/>
    <s v="Benjamin Venier"/>
    <s v="Corporate"/>
    <s v="United States"/>
    <s v="Oceanside"/>
    <x v="15"/>
    <n v="11572"/>
    <s v="East"/>
    <s v="TEC-PH-10002583"/>
    <x v="2"/>
    <s v="Phones"/>
    <s v="iOttie HLCRIO102 Car Mount"/>
    <n v="39.979999999999997"/>
  </r>
  <r>
    <n v="5309"/>
    <s v="CA-2018-131254"/>
    <x v="26"/>
    <x v="123"/>
    <d v="2018-11-21T00:00:00"/>
    <s v="First Class"/>
    <s v="NC-18415"/>
    <s v="Nathan Cano"/>
    <s v="Consumer"/>
    <s v="United States"/>
    <s v="Houston"/>
    <x v="5"/>
    <n v="77095"/>
    <s v="Central"/>
    <s v="FUR-CH-10003774"/>
    <x v="0"/>
    <s v="Chairs"/>
    <s v="Global Wood Trimmed Manager's Task Chair, Khaki"/>
    <n v="191.05799999999999"/>
  </r>
  <r>
    <n v="5310"/>
    <s v="CA-2018-131254"/>
    <x v="26"/>
    <x v="123"/>
    <d v="2018-11-21T00:00:00"/>
    <s v="First Class"/>
    <s v="NC-18415"/>
    <s v="Nathan Cano"/>
    <s v="Consumer"/>
    <s v="United States"/>
    <s v="Houston"/>
    <x v="5"/>
    <n v="77095"/>
    <s v="Central"/>
    <s v="OFF-AR-10003876"/>
    <x v="1"/>
    <s v="Art"/>
    <s v="Avery Hi-Liter GlideStik Fluorescent Highlighter, Yellow Ink"/>
    <n v="13.04"/>
  </r>
  <r>
    <n v="5311"/>
    <s v="CA-2018-131254"/>
    <x v="26"/>
    <x v="123"/>
    <d v="2018-11-21T00:00:00"/>
    <s v="First Class"/>
    <s v="NC-18415"/>
    <s v="Nathan Cano"/>
    <s v="Consumer"/>
    <s v="United States"/>
    <s v="Houston"/>
    <x v="5"/>
    <n v="77095"/>
    <s v="Central"/>
    <s v="OFF-BI-10003527"/>
    <x v="1"/>
    <s v="Binders"/>
    <s v="Fellowes PB500 Electric Punch Plastic Comb Binding Machine with Manual Bind"/>
    <n v="1525.1880000000001"/>
  </r>
  <r>
    <n v="5312"/>
    <s v="CA-2017-123414"/>
    <x v="47"/>
    <x v="1036"/>
    <d v="2017-08-27T00:00:00"/>
    <s v="Standard Class"/>
    <s v="SU-20665"/>
    <s v="Stephanie Ulpright"/>
    <s v="Home Office"/>
    <s v="United States"/>
    <s v="Greenville"/>
    <x v="3"/>
    <n v="27834"/>
    <s v="South"/>
    <s v="OFF-LA-10004559"/>
    <x v="1"/>
    <s v="Labels"/>
    <s v="Avery 49"/>
    <n v="9.2159999999999993"/>
  </r>
  <r>
    <n v="5313"/>
    <s v="CA-2017-123414"/>
    <x v="47"/>
    <x v="1036"/>
    <d v="2017-08-27T00:00:00"/>
    <s v="Standard Class"/>
    <s v="SU-20665"/>
    <s v="Stephanie Ulpright"/>
    <s v="Home Office"/>
    <s v="United States"/>
    <s v="Greenville"/>
    <x v="3"/>
    <n v="27834"/>
    <s v="South"/>
    <s v="OFF-SU-10002573"/>
    <x v="1"/>
    <s v="Supplies"/>
    <s v="Acme 10&quot; Easy Grip Assistive Scissors"/>
    <n v="28.047999999999998"/>
  </r>
  <r>
    <n v="5314"/>
    <s v="CA-2018-137876"/>
    <x v="20"/>
    <x v="504"/>
    <d v="2018-05-05T00:00:00"/>
    <s v="Standard Class"/>
    <s v="DJ-13510"/>
    <s v="Don Jones"/>
    <s v="Corporate"/>
    <s v="United States"/>
    <s v="San Francisco"/>
    <x v="1"/>
    <n v="94110"/>
    <s v="West"/>
    <s v="FUR-FU-10000222"/>
    <x v="0"/>
    <s v="Furnishings"/>
    <s v="Seth Thomas 16&quot; Steel Case Clock"/>
    <n v="64.959999999999994"/>
  </r>
  <r>
    <n v="5315"/>
    <s v="CA-2018-137876"/>
    <x v="20"/>
    <x v="504"/>
    <d v="2018-05-05T00:00:00"/>
    <s v="Standard Class"/>
    <s v="DJ-13510"/>
    <s v="Don Jones"/>
    <s v="Corporate"/>
    <s v="United States"/>
    <s v="San Francisco"/>
    <x v="1"/>
    <n v="94110"/>
    <s v="West"/>
    <s v="OFF-EN-10001219"/>
    <x v="1"/>
    <s v="Envelopes"/>
    <s v="#10- 4 1/8&quot; x 9 1/2&quot; Security-Tint Envelopes"/>
    <n v="30.56"/>
  </r>
  <r>
    <n v="5316"/>
    <s v="CA-2017-154060"/>
    <x v="20"/>
    <x v="440"/>
    <d v="2017-05-08T00:00:00"/>
    <s v="Standard Class"/>
    <s v="DL-12865"/>
    <s v="Dan Lawera"/>
    <s v="Consumer"/>
    <s v="United States"/>
    <s v="Greensboro"/>
    <x v="3"/>
    <n v="27405"/>
    <s v="South"/>
    <s v="FUR-CH-10002304"/>
    <x v="0"/>
    <s v="Chairs"/>
    <s v="Global Stack Chair without Arms, Black"/>
    <n v="187.05600000000001"/>
  </r>
  <r>
    <n v="5317"/>
    <s v="US-2018-162558"/>
    <x v="10"/>
    <x v="280"/>
    <d v="2018-10-05T00:00:00"/>
    <s v="First Class"/>
    <s v="Dp-13240"/>
    <s v="Dean percer"/>
    <s v="Home Office"/>
    <s v="United States"/>
    <s v="Knoxville"/>
    <x v="18"/>
    <n v="37918"/>
    <s v="South"/>
    <s v="FUR-FU-10002364"/>
    <x v="0"/>
    <s v="Furnishings"/>
    <s v="Eldon Expressions Wood Desk Accessories, Oak"/>
    <n v="11.808"/>
  </r>
  <r>
    <n v="5318"/>
    <s v="US-2018-162558"/>
    <x v="10"/>
    <x v="280"/>
    <d v="2018-10-05T00:00:00"/>
    <s v="First Class"/>
    <s v="Dp-13240"/>
    <s v="Dean percer"/>
    <s v="Home Office"/>
    <s v="United States"/>
    <s v="Knoxville"/>
    <x v="18"/>
    <n v="37918"/>
    <s v="South"/>
    <s v="FUR-FU-10004864"/>
    <x v="0"/>
    <s v="Furnishings"/>
    <s v="Eldon 500 Class Desk Accessories"/>
    <n v="9.6560000000000006"/>
  </r>
  <r>
    <n v="5319"/>
    <s v="US-2018-162558"/>
    <x v="10"/>
    <x v="280"/>
    <d v="2018-10-05T00:00:00"/>
    <s v="First Class"/>
    <s v="Dp-13240"/>
    <s v="Dean percer"/>
    <s v="Home Office"/>
    <s v="United States"/>
    <s v="Knoxville"/>
    <x v="18"/>
    <n v="37918"/>
    <s v="South"/>
    <s v="OFF-PA-10003172"/>
    <x v="1"/>
    <s v="Paper"/>
    <s v="Xerox 1996"/>
    <n v="20.736000000000001"/>
  </r>
  <r>
    <n v="5320"/>
    <s v="US-2018-162558"/>
    <x v="10"/>
    <x v="280"/>
    <d v="2018-10-05T00:00:00"/>
    <s v="First Class"/>
    <s v="Dp-13240"/>
    <s v="Dean percer"/>
    <s v="Home Office"/>
    <s v="United States"/>
    <s v="Knoxville"/>
    <x v="18"/>
    <n v="37918"/>
    <s v="South"/>
    <s v="OFF-BI-10000977"/>
    <x v="1"/>
    <s v="Binders"/>
    <s v="Ibico Plastic Spiral Binding Combs"/>
    <n v="27.36"/>
  </r>
  <r>
    <n v="5321"/>
    <s v="US-2018-162558"/>
    <x v="10"/>
    <x v="280"/>
    <d v="2018-10-05T00:00:00"/>
    <s v="First Class"/>
    <s v="Dp-13240"/>
    <s v="Dean percer"/>
    <s v="Home Office"/>
    <s v="United States"/>
    <s v="Knoxville"/>
    <x v="18"/>
    <n v="37918"/>
    <s v="South"/>
    <s v="FUR-TA-10000198"/>
    <x v="0"/>
    <s v="Tables"/>
    <s v="Chromcraft Bull-Nose Wood Oval Conference Tables &amp; Bases"/>
    <n v="2314.116"/>
  </r>
  <r>
    <n v="5322"/>
    <s v="US-2018-162558"/>
    <x v="10"/>
    <x v="280"/>
    <d v="2018-10-05T00:00:00"/>
    <s v="First Class"/>
    <s v="Dp-13240"/>
    <s v="Dean percer"/>
    <s v="Home Office"/>
    <s v="United States"/>
    <s v="Knoxville"/>
    <x v="18"/>
    <n v="37918"/>
    <s v="South"/>
    <s v="OFF-BI-10003984"/>
    <x v="1"/>
    <s v="Binders"/>
    <s v="Lock-Up Easel 'Spel-Binder'"/>
    <n v="34.235999999999997"/>
  </r>
  <r>
    <n v="5323"/>
    <s v="US-2018-162558"/>
    <x v="10"/>
    <x v="280"/>
    <d v="2018-10-05T00:00:00"/>
    <s v="First Class"/>
    <s v="Dp-13240"/>
    <s v="Dean percer"/>
    <s v="Home Office"/>
    <s v="United States"/>
    <s v="Knoxville"/>
    <x v="18"/>
    <n v="37918"/>
    <s v="South"/>
    <s v="FUR-FU-10003691"/>
    <x v="0"/>
    <s v="Furnishings"/>
    <s v="Eldon Image Series Desk Accessories, Ebony"/>
    <n v="19.760000000000002"/>
  </r>
  <r>
    <n v="5324"/>
    <s v="CA-2018-134439"/>
    <x v="12"/>
    <x v="65"/>
    <d v="2018-09-23T00:00:00"/>
    <s v="Second Class"/>
    <s v="TM-21010"/>
    <s v="Tamara Manning"/>
    <s v="Consumer"/>
    <s v="United States"/>
    <s v="Grand Island"/>
    <x v="8"/>
    <n v="68801"/>
    <s v="Central"/>
    <s v="OFF-PA-10004082"/>
    <x v="1"/>
    <s v="Paper"/>
    <s v="Adams Telephone Message Book w/Frequently-Called Numbers Space, 400 Messages per Book"/>
    <n v="15.96"/>
  </r>
  <r>
    <n v="5325"/>
    <s v="CA-2016-119508"/>
    <x v="19"/>
    <x v="784"/>
    <d v="2016-12-09T00:00:00"/>
    <s v="Standard Class"/>
    <s v="TZ-21580"/>
    <s v="Tracy Zic"/>
    <s v="Consumer"/>
    <s v="United States"/>
    <s v="Lakewood"/>
    <x v="1"/>
    <n v="90712"/>
    <s v="West"/>
    <s v="OFF-AR-10003723"/>
    <x v="1"/>
    <s v="Art"/>
    <s v="Avery Hi-Liter Fluorescent Desk Style Markers"/>
    <n v="16.899999999999999"/>
  </r>
  <r>
    <n v="5326"/>
    <s v="CA-2016-119508"/>
    <x v="19"/>
    <x v="784"/>
    <d v="2016-12-09T00:00:00"/>
    <s v="Standard Class"/>
    <s v="TZ-21580"/>
    <s v="Tracy Zic"/>
    <s v="Consumer"/>
    <s v="United States"/>
    <s v="Lakewood"/>
    <x v="1"/>
    <n v="90712"/>
    <s v="West"/>
    <s v="FUR-FU-10004270"/>
    <x v="0"/>
    <s v="Furnishings"/>
    <s v="Eldon Image Series Desk Accessories, Burgundy"/>
    <n v="25.08"/>
  </r>
  <r>
    <n v="5327"/>
    <s v="CA-2016-152681"/>
    <x v="43"/>
    <x v="184"/>
    <d v="2016-01-22T00:00:00"/>
    <s v="Standard Class"/>
    <s v="SC-20260"/>
    <s v="Scott Cohen"/>
    <s v="Corporate"/>
    <s v="United States"/>
    <s v="Lawrence"/>
    <x v="31"/>
    <n v="1841"/>
    <s v="East"/>
    <s v="OFF-AR-10003183"/>
    <x v="1"/>
    <s v="Art"/>
    <s v="Avery Fluorescent Highlighter Four-Color Set"/>
    <n v="6.68"/>
  </r>
  <r>
    <n v="5328"/>
    <s v="CA-2015-130813"/>
    <x v="50"/>
    <x v="1037"/>
    <d v="2015-01-08T00:00:00"/>
    <s v="Second Class"/>
    <s v="LS-17230"/>
    <s v="Lycoris Saunders"/>
    <s v="Consumer"/>
    <s v="United States"/>
    <s v="Los Angeles"/>
    <x v="1"/>
    <n v="90049"/>
    <s v="West"/>
    <s v="OFF-PA-10002005"/>
    <x v="1"/>
    <s v="Paper"/>
    <s v="Xerox 225"/>
    <n v="19.440000000000001"/>
  </r>
  <r>
    <n v="5329"/>
    <s v="CA-2016-120320"/>
    <x v="15"/>
    <x v="616"/>
    <d v="2016-03-09T00:00:00"/>
    <s v="Standard Class"/>
    <s v="MV-18190"/>
    <s v="Mike Vittorini"/>
    <s v="Consumer"/>
    <s v="United States"/>
    <s v="Houston"/>
    <x v="5"/>
    <n v="77036"/>
    <s v="Central"/>
    <s v="TEC-PH-10000149"/>
    <x v="2"/>
    <s v="Phones"/>
    <s v="Cisco SPA525G2 IP Phone - Wireless"/>
    <n v="31.92"/>
  </r>
  <r>
    <n v="5330"/>
    <s v="CA-2017-111941"/>
    <x v="27"/>
    <x v="591"/>
    <d v="2017-12-28T00:00:00"/>
    <s v="Second Class"/>
    <s v="BD-11620"/>
    <s v="Brian DeCherney"/>
    <s v="Consumer"/>
    <s v="United States"/>
    <s v="New York City"/>
    <x v="15"/>
    <n v="10035"/>
    <s v="East"/>
    <s v="OFF-BI-10001524"/>
    <x v="1"/>
    <s v="Binders"/>
    <s v="GBC Premium Transparent Covers with Diagonal Lined Pattern"/>
    <n v="33.567999999999998"/>
  </r>
  <r>
    <n v="5331"/>
    <s v="CA-2017-123120"/>
    <x v="22"/>
    <x v="913"/>
    <d v="2017-09-08T00:00:00"/>
    <s v="Standard Class"/>
    <s v="CV-12295"/>
    <s v="Christina VanderZanden"/>
    <s v="Consumer"/>
    <s v="United States"/>
    <s v="New York City"/>
    <x v="15"/>
    <n v="10011"/>
    <s v="East"/>
    <s v="FUR-FU-10004748"/>
    <x v="0"/>
    <s v="Furnishings"/>
    <s v="Howard Miller 16&quot; Diameter Gallery Wall Clock"/>
    <n v="63.94"/>
  </r>
  <r>
    <n v="5332"/>
    <s v="CA-2017-123120"/>
    <x v="22"/>
    <x v="913"/>
    <d v="2017-09-08T00:00:00"/>
    <s v="Standard Class"/>
    <s v="CV-12295"/>
    <s v="Christina VanderZanden"/>
    <s v="Consumer"/>
    <s v="United States"/>
    <s v="New York City"/>
    <x v="15"/>
    <n v="10011"/>
    <s v="East"/>
    <s v="OFF-BI-10001460"/>
    <x v="1"/>
    <s v="Binders"/>
    <s v="Plastic Binding Combs"/>
    <n v="60.6"/>
  </r>
  <r>
    <n v="5333"/>
    <s v="CA-2017-123120"/>
    <x v="22"/>
    <x v="913"/>
    <d v="2017-09-08T00:00:00"/>
    <s v="Standard Class"/>
    <s v="CV-12295"/>
    <s v="Christina VanderZanden"/>
    <s v="Consumer"/>
    <s v="United States"/>
    <s v="New York City"/>
    <x v="15"/>
    <n v="10011"/>
    <s v="East"/>
    <s v="OFF-SU-10002503"/>
    <x v="1"/>
    <s v="Supplies"/>
    <s v="Acme Preferred Stainless Steel Scissors"/>
    <n v="22.72"/>
  </r>
  <r>
    <n v="5334"/>
    <s v="CA-2015-103331"/>
    <x v="8"/>
    <x v="86"/>
    <d v="2015-09-01T00:00:00"/>
    <s v="Standard Class"/>
    <s v="KB-16315"/>
    <s v="Karl Braun"/>
    <s v="Consumer"/>
    <s v="United States"/>
    <s v="Newark"/>
    <x v="13"/>
    <n v="19711"/>
    <s v="East"/>
    <s v="FUR-FU-10001731"/>
    <x v="0"/>
    <s v="Furnishings"/>
    <s v="Acrylic Self-Standing Desk Frames"/>
    <n v="10.68"/>
  </r>
  <r>
    <n v="5335"/>
    <s v="CA-2015-103331"/>
    <x v="8"/>
    <x v="86"/>
    <d v="2015-09-01T00:00:00"/>
    <s v="Standard Class"/>
    <s v="KB-16315"/>
    <s v="Karl Braun"/>
    <s v="Consumer"/>
    <s v="United States"/>
    <s v="Newark"/>
    <x v="13"/>
    <n v="19711"/>
    <s v="East"/>
    <s v="OFF-PA-10002160"/>
    <x v="1"/>
    <s v="Paper"/>
    <s v="Xerox 1978"/>
    <n v="17.34"/>
  </r>
  <r>
    <n v="5336"/>
    <s v="CA-2015-103331"/>
    <x v="8"/>
    <x v="86"/>
    <d v="2015-09-01T00:00:00"/>
    <s v="Standard Class"/>
    <s v="KB-16315"/>
    <s v="Karl Braun"/>
    <s v="Consumer"/>
    <s v="United States"/>
    <s v="Newark"/>
    <x v="13"/>
    <n v="19711"/>
    <s v="East"/>
    <s v="OFF-PA-10002659"/>
    <x v="1"/>
    <s v="Paper"/>
    <s v="Avoid Verbal Orders Carbonless Minifold Book"/>
    <n v="3.38"/>
  </r>
  <r>
    <n v="5337"/>
    <s v="CA-2016-169278"/>
    <x v="49"/>
    <x v="1031"/>
    <d v="2016-05-25T00:00:00"/>
    <s v="Standard Class"/>
    <s v="ME-18010"/>
    <s v="Michelle Ellison"/>
    <s v="Corporate"/>
    <s v="United States"/>
    <s v="Seattle"/>
    <x v="4"/>
    <n v="98105"/>
    <s v="West"/>
    <s v="OFF-BI-10001636"/>
    <x v="1"/>
    <s v="Binders"/>
    <s v="Ibico Plastic and Wire Spiral Binding Combs"/>
    <n v="26.975999999999999"/>
  </r>
  <r>
    <n v="5338"/>
    <s v="CA-2018-111577"/>
    <x v="2"/>
    <x v="524"/>
    <d v="2018-10-21T00:00:00"/>
    <s v="Standard Class"/>
    <s v="AJ-10780"/>
    <s v="Anthony Jacobs"/>
    <s v="Corporate"/>
    <s v="United States"/>
    <s v="Scottsdale"/>
    <x v="16"/>
    <n v="85254"/>
    <s v="West"/>
    <s v="OFF-PA-10000062"/>
    <x v="1"/>
    <s v="Paper"/>
    <s v="Green Bar Computer Printout Paper"/>
    <n v="307.77600000000001"/>
  </r>
  <r>
    <n v="5339"/>
    <s v="CA-2016-146486"/>
    <x v="6"/>
    <x v="529"/>
    <d v="2016-11-14T00:00:00"/>
    <s v="Second Class"/>
    <s v="DV-13465"/>
    <s v="Dianna Vittorini"/>
    <s v="Consumer"/>
    <s v="United States"/>
    <s v="Oceanside"/>
    <x v="15"/>
    <n v="11572"/>
    <s v="East"/>
    <s v="OFF-ST-10002554"/>
    <x v="1"/>
    <s v="Storage"/>
    <s v="Tennsco Industrial Shelving"/>
    <n v="244.55"/>
  </r>
  <r>
    <n v="5340"/>
    <s v="CA-2016-146486"/>
    <x v="6"/>
    <x v="529"/>
    <d v="2016-11-14T00:00:00"/>
    <s v="Second Class"/>
    <s v="DV-13465"/>
    <s v="Dianna Vittorini"/>
    <s v="Consumer"/>
    <s v="United States"/>
    <s v="Oceanside"/>
    <x v="15"/>
    <n v="11572"/>
    <s v="East"/>
    <s v="OFF-EN-10001509"/>
    <x v="1"/>
    <s v="Envelopes"/>
    <s v="Poly String Tie Envelopes"/>
    <n v="12.24"/>
  </r>
  <r>
    <n v="5341"/>
    <s v="CA-2016-146486"/>
    <x v="6"/>
    <x v="529"/>
    <d v="2016-11-14T00:00:00"/>
    <s v="Second Class"/>
    <s v="DV-13465"/>
    <s v="Dianna Vittorini"/>
    <s v="Consumer"/>
    <s v="United States"/>
    <s v="Oceanside"/>
    <x v="15"/>
    <n v="11572"/>
    <s v="East"/>
    <s v="TEC-AC-10002018"/>
    <x v="2"/>
    <s v="Accessories"/>
    <s v="AmazonBasics 3-Button USB Wired Mouse"/>
    <n v="13.98"/>
  </r>
  <r>
    <n v="5342"/>
    <s v="CA-2016-146486"/>
    <x v="6"/>
    <x v="529"/>
    <d v="2016-11-14T00:00:00"/>
    <s v="Second Class"/>
    <s v="DV-13465"/>
    <s v="Dianna Vittorini"/>
    <s v="Consumer"/>
    <s v="United States"/>
    <s v="Oceanside"/>
    <x v="15"/>
    <n v="11572"/>
    <s v="East"/>
    <s v="TEC-AC-10002637"/>
    <x v="2"/>
    <s v="Accessories"/>
    <s v="LogitechÂ VX Revolution Cordless Laser Mouse for Notebooks (Black)"/>
    <n v="899.95"/>
  </r>
  <r>
    <n v="5343"/>
    <s v="US-2015-168501"/>
    <x v="26"/>
    <x v="871"/>
    <d v="2015-11-27T00:00:00"/>
    <s v="Standard Class"/>
    <s v="JK-15325"/>
    <s v="Jason Klamczynski"/>
    <s v="Corporate"/>
    <s v="United States"/>
    <s v="Dallas"/>
    <x v="5"/>
    <n v="75220"/>
    <s v="Central"/>
    <s v="OFF-EN-10001509"/>
    <x v="1"/>
    <s v="Envelopes"/>
    <s v="Poly String Tie Envelopes"/>
    <n v="1.6319999999999999"/>
  </r>
  <r>
    <n v="5344"/>
    <s v="US-2015-168501"/>
    <x v="26"/>
    <x v="871"/>
    <d v="2015-11-27T00:00:00"/>
    <s v="Standard Class"/>
    <s v="JK-15325"/>
    <s v="Jason Klamczynski"/>
    <s v="Corporate"/>
    <s v="United States"/>
    <s v="Dallas"/>
    <x v="5"/>
    <n v="75220"/>
    <s v="Central"/>
    <s v="TEC-PH-10004922"/>
    <x v="2"/>
    <s v="Phones"/>
    <s v="RCA Visys Integrated PBX 8-Line Router"/>
    <n v="267.95999999999998"/>
  </r>
  <r>
    <n v="5345"/>
    <s v="CA-2016-112053"/>
    <x v="2"/>
    <x v="2"/>
    <d v="2016-10-13T00:00:00"/>
    <s v="Second Class"/>
    <s v="SH-20395"/>
    <s v="Shahid Hopkins"/>
    <s v="Consumer"/>
    <s v="United States"/>
    <s v="Rochester"/>
    <x v="15"/>
    <n v="14609"/>
    <s v="East"/>
    <s v="TEC-AC-10002550"/>
    <x v="2"/>
    <s v="Accessories"/>
    <s v="Memorex 25GB 6X Branded Blu-Ray Recordable Disc, 30/Pack"/>
    <n v="31.95"/>
  </r>
  <r>
    <n v="5346"/>
    <s v="CA-2018-108539"/>
    <x v="37"/>
    <x v="708"/>
    <d v="2018-03-23T00:00:00"/>
    <s v="Second Class"/>
    <s v="SC-20725"/>
    <s v="Steven Cartwright"/>
    <s v="Consumer"/>
    <s v="United States"/>
    <s v="Los Angeles"/>
    <x v="1"/>
    <n v="90045"/>
    <s v="West"/>
    <s v="OFF-ST-10003208"/>
    <x v="1"/>
    <s v="Storage"/>
    <s v="Adjustable Depth Letter/Legal Cart"/>
    <n v="725.84"/>
  </r>
  <r>
    <n v="5347"/>
    <s v="CA-2018-108539"/>
    <x v="37"/>
    <x v="708"/>
    <d v="2018-03-23T00:00:00"/>
    <s v="Second Class"/>
    <s v="SC-20725"/>
    <s v="Steven Cartwright"/>
    <s v="Consumer"/>
    <s v="United States"/>
    <s v="Los Angeles"/>
    <x v="1"/>
    <n v="90045"/>
    <s v="West"/>
    <s v="OFF-BI-10003981"/>
    <x v="1"/>
    <s v="Binders"/>
    <s v="Avery Durable Plastic 1&quot; Binders"/>
    <n v="10.896000000000001"/>
  </r>
  <r>
    <n v="5348"/>
    <s v="CA-2018-108539"/>
    <x v="37"/>
    <x v="708"/>
    <d v="2018-03-23T00:00:00"/>
    <s v="Second Class"/>
    <s v="SC-20725"/>
    <s v="Steven Cartwright"/>
    <s v="Consumer"/>
    <s v="United States"/>
    <s v="Los Angeles"/>
    <x v="1"/>
    <n v="90045"/>
    <s v="West"/>
    <s v="OFF-BI-10001031"/>
    <x v="1"/>
    <s v="Binders"/>
    <s v="Pressboard Data Binders by Wilson Jones"/>
    <n v="8.5440000000000005"/>
  </r>
  <r>
    <n v="5349"/>
    <s v="CA-2016-149811"/>
    <x v="50"/>
    <x v="1038"/>
    <d v="2016-01-10T00:00:00"/>
    <s v="Standard Class"/>
    <s v="CS-12250"/>
    <s v="Chris Selesnick"/>
    <s v="Corporate"/>
    <s v="United States"/>
    <s v="Woodbury"/>
    <x v="11"/>
    <n v="55125"/>
    <s v="Central"/>
    <s v="OFF-BI-10003676"/>
    <x v="1"/>
    <s v="Binders"/>
    <s v="GBC Standard Recycled Report Covers, Clear Plastic Sheets"/>
    <n v="32.340000000000003"/>
  </r>
  <r>
    <n v="5350"/>
    <s v="CA-2016-149811"/>
    <x v="50"/>
    <x v="1038"/>
    <d v="2016-01-10T00:00:00"/>
    <s v="Standard Class"/>
    <s v="CS-12250"/>
    <s v="Chris Selesnick"/>
    <s v="Corporate"/>
    <s v="United States"/>
    <s v="Woodbury"/>
    <x v="11"/>
    <n v="55125"/>
    <s v="Central"/>
    <s v="OFF-PA-10004082"/>
    <x v="1"/>
    <s v="Paper"/>
    <s v="Adams Telephone Message Book w/Frequently-Called Numbers Space, 400 Messages per Book"/>
    <n v="39.9"/>
  </r>
  <r>
    <n v="5351"/>
    <s v="US-2018-103814"/>
    <x v="19"/>
    <x v="34"/>
    <d v="2018-12-16T00:00:00"/>
    <s v="Standard Class"/>
    <s v="LH-16900"/>
    <s v="Lena Hernandez"/>
    <s v="Consumer"/>
    <s v="United States"/>
    <s v="Park Ridge"/>
    <x v="10"/>
    <n v="60068"/>
    <s v="Central"/>
    <s v="OFF-PA-10001019"/>
    <x v="1"/>
    <s v="Paper"/>
    <s v="Xerox 1884"/>
    <n v="143.85599999999999"/>
  </r>
  <r>
    <n v="5352"/>
    <s v="CA-2017-123932"/>
    <x v="22"/>
    <x v="47"/>
    <d v="2017-09-12T00:00:00"/>
    <s v="Standard Class"/>
    <s v="YC-21895"/>
    <s v="Yoseph Carroll"/>
    <s v="Corporate"/>
    <s v="United States"/>
    <s v="Dallas"/>
    <x v="5"/>
    <n v="75217"/>
    <s v="Central"/>
    <s v="OFF-PA-10004665"/>
    <x v="1"/>
    <s v="Paper"/>
    <s v="Advantus Motivational Note Cards"/>
    <n v="41.92"/>
  </r>
  <r>
    <n v="5353"/>
    <s v="CA-2017-123932"/>
    <x v="22"/>
    <x v="47"/>
    <d v="2017-09-12T00:00:00"/>
    <s v="Standard Class"/>
    <s v="YC-21895"/>
    <s v="Yoseph Carroll"/>
    <s v="Corporate"/>
    <s v="United States"/>
    <s v="Dallas"/>
    <x v="5"/>
    <n v="75217"/>
    <s v="Central"/>
    <s v="TEC-PH-10002447"/>
    <x v="2"/>
    <s v="Phones"/>
    <s v="AT&amp;T CL83451 4-Handset Telephone"/>
    <n v="329.584"/>
  </r>
  <r>
    <n v="5354"/>
    <s v="US-2017-101616"/>
    <x v="22"/>
    <x v="323"/>
    <d v="2017-09-06T00:00:00"/>
    <s v="First Class"/>
    <s v="CY-12745"/>
    <s v="Craig Yedwab"/>
    <s v="Corporate"/>
    <s v="United States"/>
    <s v="Monroe"/>
    <x v="28"/>
    <n v="71203"/>
    <s v="South"/>
    <s v="OFF-BI-10000014"/>
    <x v="1"/>
    <s v="Binders"/>
    <s v="Heavy-Duty E-Z-D Binders"/>
    <n v="87.28"/>
  </r>
  <r>
    <n v="5355"/>
    <s v="CA-2015-113768"/>
    <x v="7"/>
    <x v="8"/>
    <d v="2015-05-19T00:00:00"/>
    <s v="Standard Class"/>
    <s v="AH-10030"/>
    <s v="Aaron Hawkins"/>
    <s v="Corporate"/>
    <s v="United States"/>
    <s v="Los Angeles"/>
    <x v="1"/>
    <n v="90004"/>
    <s v="West"/>
    <s v="FUR-CH-10002439"/>
    <x v="0"/>
    <s v="Chairs"/>
    <s v="Iceberg Nesting Folding Chair, 19w x 6d x 43h"/>
    <n v="279.45600000000002"/>
  </r>
  <r>
    <n v="5356"/>
    <s v="CA-2015-113768"/>
    <x v="7"/>
    <x v="8"/>
    <d v="2015-05-19T00:00:00"/>
    <s v="Standard Class"/>
    <s v="AH-10030"/>
    <s v="Aaron Hawkins"/>
    <s v="Corporate"/>
    <s v="United States"/>
    <s v="Los Angeles"/>
    <x v="1"/>
    <n v="90004"/>
    <s v="West"/>
    <s v="OFF-PA-10003063"/>
    <x v="1"/>
    <s v="Paper"/>
    <s v="EcoTones Memo Sheets"/>
    <n v="8"/>
  </r>
  <r>
    <n v="5357"/>
    <s v="CA-2017-138037"/>
    <x v="30"/>
    <x v="321"/>
    <d v="2017-10-03T00:00:00"/>
    <s v="Standard Class"/>
    <s v="AR-10540"/>
    <s v="Andy Reiter"/>
    <s v="Consumer"/>
    <s v="United States"/>
    <s v="San Francisco"/>
    <x v="1"/>
    <n v="94109"/>
    <s v="West"/>
    <s v="OFF-BI-10002982"/>
    <x v="1"/>
    <s v="Binders"/>
    <s v="Avery Self-Adhesive Photo Pockets for Polaroid Photos"/>
    <n v="27.24"/>
  </r>
  <r>
    <n v="5358"/>
    <s v="CA-2015-150490"/>
    <x v="36"/>
    <x v="79"/>
    <d v="2015-08-11T00:00:00"/>
    <s v="Standard Class"/>
    <s v="SS-20590"/>
    <s v="Sonia Sunley"/>
    <s v="Consumer"/>
    <s v="United States"/>
    <s v="San Francisco"/>
    <x v="1"/>
    <n v="94122"/>
    <s v="West"/>
    <s v="TEC-AC-10004510"/>
    <x v="2"/>
    <s v="Accessories"/>
    <s v="Logitech Desktop MK120 Mouse and keyboard Combo"/>
    <n v="16.36"/>
  </r>
  <r>
    <n v="5359"/>
    <s v="CA-2015-150490"/>
    <x v="36"/>
    <x v="79"/>
    <d v="2015-08-11T00:00:00"/>
    <s v="Standard Class"/>
    <s v="SS-20590"/>
    <s v="Sonia Sunley"/>
    <s v="Consumer"/>
    <s v="United States"/>
    <s v="San Francisco"/>
    <x v="1"/>
    <n v="94122"/>
    <s v="West"/>
    <s v="OFF-ST-10000321"/>
    <x v="1"/>
    <s v="Storage"/>
    <s v="Akro Stacking Bins"/>
    <n v="15.78"/>
  </r>
  <r>
    <n v="5360"/>
    <s v="CA-2015-150490"/>
    <x v="36"/>
    <x v="79"/>
    <d v="2015-08-11T00:00:00"/>
    <s v="Standard Class"/>
    <s v="SS-20590"/>
    <s v="Sonia Sunley"/>
    <s v="Consumer"/>
    <s v="United States"/>
    <s v="San Francisco"/>
    <x v="1"/>
    <n v="94122"/>
    <s v="West"/>
    <s v="OFF-AR-10004602"/>
    <x v="1"/>
    <s v="Art"/>
    <s v="Boston KS Multi-Size Manual Pencil Sharpener"/>
    <n v="45.98"/>
  </r>
  <r>
    <n v="5361"/>
    <s v="US-2018-126060"/>
    <x v="29"/>
    <x v="349"/>
    <d v="2018-04-18T00:00:00"/>
    <s v="Standard Class"/>
    <s v="DW-13585"/>
    <s v="Dorothy Wardle"/>
    <s v="Corporate"/>
    <s v="United States"/>
    <s v="Fayetteville"/>
    <x v="3"/>
    <n v="28314"/>
    <s v="South"/>
    <s v="FUR-BO-10003433"/>
    <x v="0"/>
    <s v="Bookcases"/>
    <s v="Sauder Cornerstone Collection Library"/>
    <n v="198.27199999999999"/>
  </r>
  <r>
    <n v="5362"/>
    <s v="CA-2018-100951"/>
    <x v="21"/>
    <x v="255"/>
    <d v="2018-06-10T00:00:00"/>
    <s v="First Class"/>
    <s v="NC-18625"/>
    <s v="Noah Childs"/>
    <s v="Corporate"/>
    <s v="United States"/>
    <s v="Dallas"/>
    <x v="5"/>
    <n v="75217"/>
    <s v="Central"/>
    <s v="OFF-ST-10001496"/>
    <x v="1"/>
    <s v="Storage"/>
    <s v="Standard Rollaway File with Lock"/>
    <n v="720.76"/>
  </r>
  <r>
    <n v="5363"/>
    <s v="CA-2017-122017"/>
    <x v="27"/>
    <x v="723"/>
    <d v="2018-01-02T00:00:00"/>
    <s v="Standard Class"/>
    <s v="CD-11920"/>
    <s v="Carlos Daly"/>
    <s v="Consumer"/>
    <s v="United States"/>
    <s v="Wichita"/>
    <x v="41"/>
    <n v="67212"/>
    <s v="Central"/>
    <s v="FUR-FU-10000672"/>
    <x v="0"/>
    <s v="Furnishings"/>
    <s v="Executive Impressions 10&quot; Spectator Wall Clock"/>
    <n v="70.56"/>
  </r>
  <r>
    <n v="5364"/>
    <s v="CA-2017-122017"/>
    <x v="27"/>
    <x v="723"/>
    <d v="2018-01-02T00:00:00"/>
    <s v="Standard Class"/>
    <s v="CD-11920"/>
    <s v="Carlos Daly"/>
    <s v="Consumer"/>
    <s v="United States"/>
    <s v="Wichita"/>
    <x v="41"/>
    <n v="67212"/>
    <s v="Central"/>
    <s v="OFF-AP-10001293"/>
    <x v="1"/>
    <s v="Appliances"/>
    <s v="Belkin 8 Outlet Surge Protector"/>
    <n v="81.96"/>
  </r>
  <r>
    <n v="5365"/>
    <s v="CA-2015-123477"/>
    <x v="43"/>
    <x v="1039"/>
    <d v="2015-01-21T00:00:00"/>
    <s v="Second Class"/>
    <s v="DW-13195"/>
    <s v="David Wiener"/>
    <s v="Corporate"/>
    <s v="United States"/>
    <s v="Springfield"/>
    <x v="21"/>
    <n v="97477"/>
    <s v="West"/>
    <s v="OFF-AP-10000692"/>
    <x v="1"/>
    <s v="Appliances"/>
    <s v="Fellowes Mighty 8 Compact Surge Protector"/>
    <n v="64.864000000000004"/>
  </r>
  <r>
    <n v="5366"/>
    <s v="CA-2017-107790"/>
    <x v="26"/>
    <x v="73"/>
    <d v="2017-11-24T00:00:00"/>
    <s v="Standard Class"/>
    <s v="EH-13990"/>
    <s v="Erica Hackney"/>
    <s v="Consumer"/>
    <s v="United States"/>
    <s v="Houston"/>
    <x v="5"/>
    <n v="77041"/>
    <s v="Central"/>
    <s v="TEC-PH-10004539"/>
    <x v="2"/>
    <s v="Phones"/>
    <s v="Wireless Extenders zBoost YX545 SOHO Signal Booster"/>
    <n v="151.19200000000001"/>
  </r>
  <r>
    <n v="5367"/>
    <s v="CA-2018-158071"/>
    <x v="1"/>
    <x v="193"/>
    <d v="2018-06-15T00:00:00"/>
    <s v="Standard Class"/>
    <s v="BD-11320"/>
    <s v="Bill Donatelli"/>
    <s v="Consumer"/>
    <s v="United States"/>
    <s v="Seattle"/>
    <x v="4"/>
    <n v="98103"/>
    <s v="West"/>
    <s v="TEC-PH-10002923"/>
    <x v="2"/>
    <s v="Phones"/>
    <s v="Logitech B530 USBÂ HeadsetÂ -Â headsetÂ - Full size, Binaural"/>
    <n v="88.775999999999996"/>
  </r>
  <r>
    <n v="5368"/>
    <s v="CA-2018-158071"/>
    <x v="1"/>
    <x v="193"/>
    <d v="2018-06-15T00:00:00"/>
    <s v="Standard Class"/>
    <s v="BD-11320"/>
    <s v="Bill Donatelli"/>
    <s v="Consumer"/>
    <s v="United States"/>
    <s v="Seattle"/>
    <x v="4"/>
    <n v="98103"/>
    <s v="West"/>
    <s v="OFF-LA-10004689"/>
    <x v="1"/>
    <s v="Labels"/>
    <s v="Avery 512"/>
    <n v="11.56"/>
  </r>
  <r>
    <n v="5369"/>
    <s v="CA-2018-158071"/>
    <x v="1"/>
    <x v="193"/>
    <d v="2018-06-15T00:00:00"/>
    <s v="Standard Class"/>
    <s v="BD-11320"/>
    <s v="Bill Donatelli"/>
    <s v="Consumer"/>
    <s v="United States"/>
    <s v="Seattle"/>
    <x v="4"/>
    <n v="98103"/>
    <s v="West"/>
    <s v="OFF-ST-10001228"/>
    <x v="1"/>
    <s v="Storage"/>
    <s v="Personal File Boxes with Fold-Down Carry Handle"/>
    <n v="15.58"/>
  </r>
  <r>
    <n v="5370"/>
    <s v="CA-2018-147403"/>
    <x v="14"/>
    <x v="18"/>
    <d v="2018-09-13T00:00:00"/>
    <s v="First Class"/>
    <s v="KH-16630"/>
    <s v="Ken Heidel"/>
    <s v="Corporate"/>
    <s v="United States"/>
    <s v="Akron"/>
    <x v="24"/>
    <n v="44312"/>
    <s v="East"/>
    <s v="OFF-PA-10003302"/>
    <x v="1"/>
    <s v="Paper"/>
    <s v="Xerox 1906"/>
    <n v="85.055999999999997"/>
  </r>
  <r>
    <n v="5371"/>
    <s v="US-2018-136721"/>
    <x v="29"/>
    <x v="798"/>
    <d v="2018-04-12T00:00:00"/>
    <s v="Standard Class"/>
    <s v="NH-18610"/>
    <s v="Nicole Hansen"/>
    <s v="Corporate"/>
    <s v="United States"/>
    <s v="Oak Park"/>
    <x v="12"/>
    <n v="48237"/>
    <s v="Central"/>
    <s v="FUR-FU-10004665"/>
    <x v="0"/>
    <s v="Furnishings"/>
    <s v="3M Polarizing Task Lamp with Clamp Arm, Light Gray"/>
    <n v="273.95999999999998"/>
  </r>
  <r>
    <n v="5372"/>
    <s v="US-2018-136721"/>
    <x v="29"/>
    <x v="798"/>
    <d v="2018-04-12T00:00:00"/>
    <s v="Standard Class"/>
    <s v="NH-18610"/>
    <s v="Nicole Hansen"/>
    <s v="Corporate"/>
    <s v="United States"/>
    <s v="Oak Park"/>
    <x v="12"/>
    <n v="48237"/>
    <s v="Central"/>
    <s v="FUR-FU-10004188"/>
    <x v="0"/>
    <s v="Furnishings"/>
    <s v="Luxo Professional Combination Clamp-On Lamps"/>
    <n v="306.89999999999998"/>
  </r>
  <r>
    <n v="5373"/>
    <s v="CA-2016-118738"/>
    <x v="28"/>
    <x v="1040"/>
    <d v="2016-10-30T00:00:00"/>
    <s v="Standard Class"/>
    <s v="AG-10495"/>
    <s v="Andrew Gjertsen"/>
    <s v="Corporate"/>
    <s v="United States"/>
    <s v="Houston"/>
    <x v="5"/>
    <n v="77041"/>
    <s v="Central"/>
    <s v="OFF-PA-10003177"/>
    <x v="1"/>
    <s v="Paper"/>
    <s v="Xerox 1999"/>
    <n v="15.552"/>
  </r>
  <r>
    <n v="5374"/>
    <s v="CA-2016-118738"/>
    <x v="28"/>
    <x v="1040"/>
    <d v="2016-10-30T00:00:00"/>
    <s v="Standard Class"/>
    <s v="AG-10495"/>
    <s v="Andrew Gjertsen"/>
    <s v="Corporate"/>
    <s v="United States"/>
    <s v="Houston"/>
    <x v="5"/>
    <n v="77041"/>
    <s v="Central"/>
    <s v="FUR-TA-10002607"/>
    <x v="0"/>
    <s v="Tables"/>
    <s v="KI Conference Tables"/>
    <n v="347.36099999999999"/>
  </r>
  <r>
    <n v="5375"/>
    <s v="CA-2016-118738"/>
    <x v="28"/>
    <x v="1040"/>
    <d v="2016-10-30T00:00:00"/>
    <s v="Standard Class"/>
    <s v="AG-10495"/>
    <s v="Andrew Gjertsen"/>
    <s v="Corporate"/>
    <s v="United States"/>
    <s v="Houston"/>
    <x v="5"/>
    <n v="77041"/>
    <s v="Central"/>
    <s v="OFF-PA-10001166"/>
    <x v="1"/>
    <s v="Paper"/>
    <s v="Xerox 2"/>
    <n v="10.368"/>
  </r>
  <r>
    <n v="5376"/>
    <s v="CA-2018-134152"/>
    <x v="23"/>
    <x v="837"/>
    <d v="2018-05-31T00:00:00"/>
    <s v="Standard Class"/>
    <s v="RP-19855"/>
    <s v="Roy Phan"/>
    <s v="Corporate"/>
    <s v="United States"/>
    <s v="Seattle"/>
    <x v="4"/>
    <n v="98103"/>
    <s v="West"/>
    <s v="TEC-AC-10004510"/>
    <x v="2"/>
    <s v="Accessories"/>
    <s v="Logitech Desktop MK120 Mouse and keyboard Combo"/>
    <n v="98.16"/>
  </r>
  <r>
    <n v="5377"/>
    <s v="CA-2018-134152"/>
    <x v="23"/>
    <x v="837"/>
    <d v="2018-05-31T00:00:00"/>
    <s v="Standard Class"/>
    <s v="RP-19855"/>
    <s v="Roy Phan"/>
    <s v="Corporate"/>
    <s v="United States"/>
    <s v="Seattle"/>
    <x v="4"/>
    <n v="98103"/>
    <s v="West"/>
    <s v="OFF-AR-10004062"/>
    <x v="1"/>
    <s v="Art"/>
    <s v="Staples in misc. colors"/>
    <n v="31.44"/>
  </r>
  <r>
    <n v="5378"/>
    <s v="CA-2015-125542"/>
    <x v="4"/>
    <x v="29"/>
    <d v="2015-12-07T00:00:00"/>
    <s v="First Class"/>
    <s v="NB-18655"/>
    <s v="Nona Balk"/>
    <s v="Corporate"/>
    <s v="United States"/>
    <s v="Philadelphia"/>
    <x v="9"/>
    <n v="19134"/>
    <s v="East"/>
    <s v="OFF-EN-10000056"/>
    <x v="1"/>
    <s v="Envelopes"/>
    <s v="Cameo Buff Policy Envelopes"/>
    <n v="348.488"/>
  </r>
  <r>
    <n v="5379"/>
    <s v="CA-2015-125542"/>
    <x v="4"/>
    <x v="29"/>
    <d v="2015-12-07T00:00:00"/>
    <s v="First Class"/>
    <s v="NB-18655"/>
    <s v="Nona Balk"/>
    <s v="Corporate"/>
    <s v="United States"/>
    <s v="Philadelphia"/>
    <x v="9"/>
    <n v="19134"/>
    <s v="East"/>
    <s v="OFF-ST-10001469"/>
    <x v="1"/>
    <s v="Storage"/>
    <s v="Fellowes Bankers Box Recycled Super Stor/Drawer"/>
    <n v="172.73599999999999"/>
  </r>
  <r>
    <n v="5380"/>
    <s v="CA-2017-136021"/>
    <x v="42"/>
    <x v="1041"/>
    <d v="2017-08-18T00:00:00"/>
    <s v="Standard Class"/>
    <s v="JM-15580"/>
    <s v="Jill Matthias"/>
    <s v="Consumer"/>
    <s v="United States"/>
    <s v="Los Angeles"/>
    <x v="1"/>
    <n v="90045"/>
    <s v="West"/>
    <s v="OFF-PA-10000551"/>
    <x v="1"/>
    <s v="Paper"/>
    <s v="Array Memo Cubes"/>
    <n v="15.54"/>
  </r>
  <r>
    <n v="5381"/>
    <s v="CA-2017-136021"/>
    <x v="42"/>
    <x v="1041"/>
    <d v="2017-08-18T00:00:00"/>
    <s v="Standard Class"/>
    <s v="JM-15580"/>
    <s v="Jill Matthias"/>
    <s v="Consumer"/>
    <s v="United States"/>
    <s v="Los Angeles"/>
    <x v="1"/>
    <n v="90045"/>
    <s v="West"/>
    <s v="TEC-MA-10000423"/>
    <x v="2"/>
    <s v="Machines"/>
    <s v="Texas Instruments TI-34 Scientific Calculator"/>
    <n v="105.55200000000001"/>
  </r>
  <r>
    <n v="5382"/>
    <s v="CA-2017-149195"/>
    <x v="22"/>
    <x v="64"/>
    <d v="2017-09-07T00:00:00"/>
    <s v="Second Class"/>
    <s v="DM-13525"/>
    <s v="Don Miller"/>
    <s v="Corporate"/>
    <s v="United States"/>
    <s v="Houston"/>
    <x v="5"/>
    <n v="77070"/>
    <s v="Central"/>
    <s v="OFF-PA-10001870"/>
    <x v="1"/>
    <s v="Paper"/>
    <s v="Xerox 202"/>
    <n v="25.92"/>
  </r>
  <r>
    <n v="5383"/>
    <s v="CA-2017-149195"/>
    <x v="22"/>
    <x v="64"/>
    <d v="2017-09-07T00:00:00"/>
    <s v="Second Class"/>
    <s v="DM-13525"/>
    <s v="Don Miller"/>
    <s v="Corporate"/>
    <s v="United States"/>
    <s v="Houston"/>
    <x v="5"/>
    <n v="77070"/>
    <s v="Central"/>
    <s v="OFF-FA-10001843"/>
    <x v="1"/>
    <s v="Fasteners"/>
    <s v="Staples"/>
    <n v="15.808"/>
  </r>
  <r>
    <n v="5384"/>
    <s v="CA-2017-149195"/>
    <x v="22"/>
    <x v="64"/>
    <d v="2017-09-07T00:00:00"/>
    <s v="Second Class"/>
    <s v="DM-13525"/>
    <s v="Don Miller"/>
    <s v="Corporate"/>
    <s v="United States"/>
    <s v="Houston"/>
    <x v="5"/>
    <n v="77070"/>
    <s v="Central"/>
    <s v="OFF-PA-10002036"/>
    <x v="1"/>
    <s v="Paper"/>
    <s v="Xerox 1930"/>
    <n v="10.368"/>
  </r>
  <r>
    <n v="5385"/>
    <s v="CA-2018-161410"/>
    <x v="39"/>
    <x v="335"/>
    <d v="2018-07-03T00:00:00"/>
    <s v="Standard Class"/>
    <s v="CC-12220"/>
    <s v="Chris Cortes"/>
    <s v="Consumer"/>
    <s v="United States"/>
    <s v="Philadelphia"/>
    <x v="9"/>
    <n v="19143"/>
    <s v="East"/>
    <s v="TEC-PH-10001760"/>
    <x v="2"/>
    <s v="Phones"/>
    <s v="Bose SoundLink Bluetooth Speaker"/>
    <n v="358.2"/>
  </r>
  <r>
    <n v="5386"/>
    <s v="CA-2018-161410"/>
    <x v="39"/>
    <x v="335"/>
    <d v="2018-07-03T00:00:00"/>
    <s v="Standard Class"/>
    <s v="CC-12220"/>
    <s v="Chris Cortes"/>
    <s v="Consumer"/>
    <s v="United States"/>
    <s v="Philadelphia"/>
    <x v="9"/>
    <n v="19143"/>
    <s v="East"/>
    <s v="TEC-PH-10000673"/>
    <x v="2"/>
    <s v="Phones"/>
    <s v="Plantronics Voyager Pro HD - Bluetooth Headset"/>
    <n v="545.91600000000005"/>
  </r>
  <r>
    <n v="5387"/>
    <s v="CA-2018-152786"/>
    <x v="34"/>
    <x v="846"/>
    <d v="2018-03-17T00:00:00"/>
    <s v="Standard Class"/>
    <s v="GA-14725"/>
    <s v="Guy Armstrong"/>
    <s v="Consumer"/>
    <s v="United States"/>
    <s v="Rogers"/>
    <x v="36"/>
    <n v="72756"/>
    <s v="South"/>
    <s v="OFF-BI-10000829"/>
    <x v="1"/>
    <s v="Binders"/>
    <s v="Avery Non-Stick Binders"/>
    <n v="40.409999999999997"/>
  </r>
  <r>
    <n v="5388"/>
    <s v="CA-2018-164707"/>
    <x v="51"/>
    <x v="1042"/>
    <d v="2018-02-21T00:00:00"/>
    <s v="Second Class"/>
    <s v="CV-12805"/>
    <s v="Cynthia Voltz"/>
    <s v="Corporate"/>
    <s v="United States"/>
    <s v="Los Angeles"/>
    <x v="1"/>
    <n v="90045"/>
    <s v="West"/>
    <s v="TEC-PH-10001924"/>
    <x v="2"/>
    <s v="Phones"/>
    <s v="iHome FM Clock Radio with Lightning Dock"/>
    <n v="167.976"/>
  </r>
  <r>
    <n v="5389"/>
    <s v="CA-2018-164707"/>
    <x v="51"/>
    <x v="1042"/>
    <d v="2018-02-21T00:00:00"/>
    <s v="Second Class"/>
    <s v="CV-12805"/>
    <s v="Cynthia Voltz"/>
    <s v="Corporate"/>
    <s v="United States"/>
    <s v="Los Angeles"/>
    <x v="1"/>
    <n v="90045"/>
    <s v="West"/>
    <s v="TEC-AC-10004864"/>
    <x v="2"/>
    <s v="Accessories"/>
    <s v="Memorex Micro Travel Drive 32 GB"/>
    <n v="109.53"/>
  </r>
  <r>
    <n v="5390"/>
    <s v="CA-2018-164707"/>
    <x v="51"/>
    <x v="1042"/>
    <d v="2018-02-21T00:00:00"/>
    <s v="Second Class"/>
    <s v="CV-12805"/>
    <s v="Cynthia Voltz"/>
    <s v="Corporate"/>
    <s v="United States"/>
    <s v="Los Angeles"/>
    <x v="1"/>
    <n v="90045"/>
    <s v="West"/>
    <s v="OFF-LA-10004345"/>
    <x v="1"/>
    <s v="Labels"/>
    <s v="Avery 493"/>
    <n v="9.82"/>
  </r>
  <r>
    <n v="5391"/>
    <s v="CA-2018-163874"/>
    <x v="0"/>
    <x v="468"/>
    <d v="2018-11-12T00:00:00"/>
    <s v="Second Class"/>
    <s v="NC-18535"/>
    <s v="Nick Crebassa"/>
    <s v="Corporate"/>
    <s v="United States"/>
    <s v="Seattle"/>
    <x v="4"/>
    <n v="98105"/>
    <s v="West"/>
    <s v="OFF-BI-10000088"/>
    <x v="1"/>
    <s v="Binders"/>
    <s v="GBC Imprintable Covers"/>
    <n v="26.352"/>
  </r>
  <r>
    <n v="5392"/>
    <s v="US-2015-123183"/>
    <x v="26"/>
    <x v="84"/>
    <d v="2015-11-25T00:00:00"/>
    <s v="Standard Class"/>
    <s v="GR-14560"/>
    <s v="Georgia Rosenberg"/>
    <s v="Corporate"/>
    <s v="United States"/>
    <s v="Wilmington"/>
    <x v="13"/>
    <n v="19805"/>
    <s v="East"/>
    <s v="OFF-LA-10002787"/>
    <x v="1"/>
    <s v="Labels"/>
    <s v="Avery 480"/>
    <n v="22.5"/>
  </r>
  <r>
    <n v="5393"/>
    <s v="US-2015-123183"/>
    <x v="26"/>
    <x v="84"/>
    <d v="2015-11-25T00:00:00"/>
    <s v="Standard Class"/>
    <s v="GR-14560"/>
    <s v="Georgia Rosenberg"/>
    <s v="Corporate"/>
    <s v="United States"/>
    <s v="Wilmington"/>
    <x v="13"/>
    <n v="19805"/>
    <s v="East"/>
    <s v="OFF-LA-10001569"/>
    <x v="1"/>
    <s v="Labels"/>
    <s v="Avery 499"/>
    <n v="9.9600000000000009"/>
  </r>
  <r>
    <n v="5394"/>
    <s v="US-2015-123183"/>
    <x v="26"/>
    <x v="84"/>
    <d v="2015-11-25T00:00:00"/>
    <s v="Standard Class"/>
    <s v="GR-14560"/>
    <s v="Georgia Rosenberg"/>
    <s v="Corporate"/>
    <s v="United States"/>
    <s v="Wilmington"/>
    <x v="13"/>
    <n v="19805"/>
    <s v="East"/>
    <s v="OFF-BI-10002429"/>
    <x v="1"/>
    <s v="Binders"/>
    <s v="Premier Elliptical Ring Binder, Black"/>
    <n v="213.08"/>
  </r>
  <r>
    <n v="5395"/>
    <s v="US-2015-123183"/>
    <x v="26"/>
    <x v="84"/>
    <d v="2015-11-25T00:00:00"/>
    <s v="Standard Class"/>
    <s v="GR-14560"/>
    <s v="Georgia Rosenberg"/>
    <s v="Corporate"/>
    <s v="United States"/>
    <s v="Wilmington"/>
    <x v="13"/>
    <n v="19805"/>
    <s v="East"/>
    <s v="FUR-BO-10000362"/>
    <x v="0"/>
    <s v="Bookcases"/>
    <s v="Sauder Inglewood Library Bookcases"/>
    <n v="1025.8800000000001"/>
  </r>
  <r>
    <n v="5396"/>
    <s v="CA-2015-104829"/>
    <x v="26"/>
    <x v="728"/>
    <d v="2015-11-21T00:00:00"/>
    <s v="Second Class"/>
    <s v="JG-15805"/>
    <s v="John Grady"/>
    <s v="Corporate"/>
    <s v="United States"/>
    <s v="Provo"/>
    <x v="7"/>
    <n v="84604"/>
    <s v="West"/>
    <s v="OFF-PA-10003016"/>
    <x v="1"/>
    <s v="Paper"/>
    <s v="Adams &quot;While You Were Out&quot; Message Pads"/>
    <n v="21.98"/>
  </r>
  <r>
    <n v="5397"/>
    <s v="US-2017-147340"/>
    <x v="30"/>
    <x v="446"/>
    <d v="2017-09-24T00:00:00"/>
    <s v="Same Day"/>
    <s v="EB-13750"/>
    <s v="Edward Becker"/>
    <s v="Corporate"/>
    <s v="United States"/>
    <s v="San Francisco"/>
    <x v="1"/>
    <n v="94110"/>
    <s v="West"/>
    <s v="FUR-FU-10002501"/>
    <x v="0"/>
    <s v="Furnishings"/>
    <s v="Nu-Dell Executive Frame"/>
    <n v="63.2"/>
  </r>
  <r>
    <n v="5398"/>
    <s v="CA-2017-145492"/>
    <x v="26"/>
    <x v="73"/>
    <d v="2017-11-27T00:00:00"/>
    <s v="Standard Class"/>
    <s v="MC-17605"/>
    <s v="Matt Connell"/>
    <s v="Corporate"/>
    <s v="United States"/>
    <s v="Los Angeles"/>
    <x v="1"/>
    <n v="90004"/>
    <s v="West"/>
    <s v="OFF-AP-10003622"/>
    <x v="1"/>
    <s v="Appliances"/>
    <s v="Bravo II Megaboss 12-Amp Hard Body Upright, Replacement Belts, 2 Belts per Pack"/>
    <n v="39"/>
  </r>
  <r>
    <n v="5399"/>
    <s v="CA-2017-163202"/>
    <x v="30"/>
    <x v="720"/>
    <d v="2017-10-02T00:00:00"/>
    <s v="Standard Class"/>
    <s v="BM-11650"/>
    <s v="Brian Moss"/>
    <s v="Corporate"/>
    <s v="United States"/>
    <s v="Lancaster"/>
    <x v="24"/>
    <n v="43130"/>
    <s v="East"/>
    <s v="OFF-BI-10002764"/>
    <x v="1"/>
    <s v="Binders"/>
    <s v="Recycled Pressboard Report Cover with Reinforced Top Hinge"/>
    <n v="2.907"/>
  </r>
  <r>
    <n v="5400"/>
    <s v="CA-2017-117681"/>
    <x v="29"/>
    <x v="526"/>
    <d v="2017-04-14T00:00:00"/>
    <s v="Standard Class"/>
    <s v="HF-14995"/>
    <s v="Herbert Flentye"/>
    <s v="Consumer"/>
    <s v="United States"/>
    <s v="Los Angeles"/>
    <x v="1"/>
    <n v="90004"/>
    <s v="West"/>
    <s v="FUR-BO-10001798"/>
    <x v="0"/>
    <s v="Bookcases"/>
    <s v="Bush Somerset Collection Bookcase"/>
    <n v="556.66499999999996"/>
  </r>
  <r>
    <n v="5401"/>
    <s v="CA-2018-132262"/>
    <x v="12"/>
    <x v="296"/>
    <d v="2018-09-23T00:00:00"/>
    <s v="First Class"/>
    <s v="ML-18265"/>
    <s v="Muhammed Lee"/>
    <s v="Consumer"/>
    <s v="United States"/>
    <s v="Seattle"/>
    <x v="4"/>
    <n v="98103"/>
    <s v="West"/>
    <s v="TEC-AC-10000158"/>
    <x v="2"/>
    <s v="Accessories"/>
    <s v="Sony 64GB Class 10 Micro SDHC R40 Memory Card"/>
    <n v="71.98"/>
  </r>
  <r>
    <n v="5402"/>
    <s v="CA-2018-132262"/>
    <x v="12"/>
    <x v="296"/>
    <d v="2018-09-23T00:00:00"/>
    <s v="First Class"/>
    <s v="ML-18265"/>
    <s v="Muhammed Lee"/>
    <s v="Consumer"/>
    <s v="United States"/>
    <s v="Seattle"/>
    <x v="4"/>
    <n v="98103"/>
    <s v="West"/>
    <s v="TEC-AC-10000303"/>
    <x v="2"/>
    <s v="Accessories"/>
    <s v="Logitech M510 Wireless Mouse"/>
    <n v="79.98"/>
  </r>
  <r>
    <n v="5403"/>
    <s v="CA-2018-123043"/>
    <x v="47"/>
    <x v="1043"/>
    <d v="2018-08-29T00:00:00"/>
    <s v="Standard Class"/>
    <s v="AH-10195"/>
    <s v="Alan Haines"/>
    <s v="Corporate"/>
    <s v="United States"/>
    <s v="New York City"/>
    <x v="15"/>
    <n v="10024"/>
    <s v="East"/>
    <s v="OFF-BI-10003910"/>
    <x v="1"/>
    <s v="Binders"/>
    <s v="DXL Angle-View Binders with Locking Rings by Samsill"/>
    <n v="24.672000000000001"/>
  </r>
  <r>
    <n v="5404"/>
    <s v="CA-2018-123043"/>
    <x v="47"/>
    <x v="1043"/>
    <d v="2018-08-29T00:00:00"/>
    <s v="Standard Class"/>
    <s v="AH-10195"/>
    <s v="Alan Haines"/>
    <s v="Corporate"/>
    <s v="United States"/>
    <s v="New York City"/>
    <x v="15"/>
    <n v="10024"/>
    <s v="East"/>
    <s v="OFF-BI-10000138"/>
    <x v="1"/>
    <s v="Binders"/>
    <s v="Acco Translucent Poly Ring Binders"/>
    <n v="3.7440000000000002"/>
  </r>
  <r>
    <n v="5405"/>
    <s v="US-2017-143280"/>
    <x v="51"/>
    <x v="712"/>
    <d v="2017-02-26T00:00:00"/>
    <s v="Standard Class"/>
    <s v="TZ-21580"/>
    <s v="Tracy Zic"/>
    <s v="Consumer"/>
    <s v="United States"/>
    <s v="Los Angeles"/>
    <x v="1"/>
    <n v="90045"/>
    <s v="West"/>
    <s v="TEC-PH-10002398"/>
    <x v="2"/>
    <s v="Phones"/>
    <s v="AT&amp;T 1070 Corded Phone"/>
    <n v="445.96"/>
  </r>
  <r>
    <n v="5406"/>
    <s v="US-2017-143280"/>
    <x v="51"/>
    <x v="712"/>
    <d v="2017-02-26T00:00:00"/>
    <s v="Standard Class"/>
    <s v="TZ-21580"/>
    <s v="Tracy Zic"/>
    <s v="Consumer"/>
    <s v="United States"/>
    <s v="Los Angeles"/>
    <x v="1"/>
    <n v="90045"/>
    <s v="West"/>
    <s v="TEC-AC-10003399"/>
    <x v="2"/>
    <s v="Accessories"/>
    <s v="Memorex Mini Travel Drive 64 GB USB 2.0 Flash Drive"/>
    <n v="36.24"/>
  </r>
  <r>
    <n v="5407"/>
    <s v="US-2017-143280"/>
    <x v="51"/>
    <x v="712"/>
    <d v="2017-02-26T00:00:00"/>
    <s v="Standard Class"/>
    <s v="TZ-21580"/>
    <s v="Tracy Zic"/>
    <s v="Consumer"/>
    <s v="United States"/>
    <s v="Los Angeles"/>
    <x v="1"/>
    <n v="90045"/>
    <s v="West"/>
    <s v="OFF-FA-10000992"/>
    <x v="1"/>
    <s v="Fasteners"/>
    <s v="Acco Clips to Go Binder Clips, 24 Clips in Two Sizes"/>
    <n v="10.65"/>
  </r>
  <r>
    <n v="5408"/>
    <s v="CA-2018-108854"/>
    <x v="4"/>
    <x v="166"/>
    <d v="2018-12-14T00:00:00"/>
    <s v="Standard Class"/>
    <s v="DM-13345"/>
    <s v="Denise Monton"/>
    <s v="Corporate"/>
    <s v="United States"/>
    <s v="San Francisco"/>
    <x v="1"/>
    <n v="94109"/>
    <s v="West"/>
    <s v="OFF-PA-10003022"/>
    <x v="1"/>
    <s v="Paper"/>
    <s v="Standard Line â€œWhile You Were Outâ€ Hardbound Telephone Message Book"/>
    <n v="87.92"/>
  </r>
  <r>
    <n v="5409"/>
    <s v="CA-2018-108854"/>
    <x v="4"/>
    <x v="166"/>
    <d v="2018-12-14T00:00:00"/>
    <s v="Standard Class"/>
    <s v="DM-13345"/>
    <s v="Denise Monton"/>
    <s v="Corporate"/>
    <s v="United States"/>
    <s v="San Francisco"/>
    <x v="1"/>
    <n v="94109"/>
    <s v="West"/>
    <s v="OFF-BI-10002854"/>
    <x v="1"/>
    <s v="Binders"/>
    <s v="Performers Binder/Pad Holder, Black"/>
    <n v="22.423999999999999"/>
  </r>
  <r>
    <n v="5410"/>
    <s v="CA-2018-108854"/>
    <x v="4"/>
    <x v="166"/>
    <d v="2018-12-14T00:00:00"/>
    <s v="Standard Class"/>
    <s v="DM-13345"/>
    <s v="Denise Monton"/>
    <s v="Corporate"/>
    <s v="United States"/>
    <s v="San Francisco"/>
    <x v="1"/>
    <n v="94109"/>
    <s v="West"/>
    <s v="OFF-BI-10001670"/>
    <x v="1"/>
    <s v="Binders"/>
    <s v="Vinyl Sectional Post Binders"/>
    <n v="90.48"/>
  </r>
  <r>
    <n v="5411"/>
    <s v="CA-2018-108854"/>
    <x v="4"/>
    <x v="166"/>
    <d v="2018-12-14T00:00:00"/>
    <s v="Standard Class"/>
    <s v="DM-13345"/>
    <s v="Denise Monton"/>
    <s v="Corporate"/>
    <s v="United States"/>
    <s v="San Francisco"/>
    <x v="1"/>
    <n v="94109"/>
    <s v="West"/>
    <s v="OFF-ST-10001837"/>
    <x v="1"/>
    <s v="Storage"/>
    <s v="SAFCO Mobile Desk Side File, Wire Frame"/>
    <n v="42.76"/>
  </r>
  <r>
    <n v="5412"/>
    <s v="CA-2018-166856"/>
    <x v="12"/>
    <x v="65"/>
    <d v="2018-09-22T00:00:00"/>
    <s v="Standard Class"/>
    <s v="TS-21505"/>
    <s v="Tony Sayre"/>
    <s v="Consumer"/>
    <s v="United States"/>
    <s v="Clovis"/>
    <x v="27"/>
    <n v="88101"/>
    <s v="West"/>
    <s v="OFF-BI-10002012"/>
    <x v="1"/>
    <s v="Binders"/>
    <s v="Wilson Jones Easy Flow II Sheet Lifters"/>
    <n v="10.08"/>
  </r>
  <r>
    <n v="5413"/>
    <s v="CA-2018-166856"/>
    <x v="12"/>
    <x v="65"/>
    <d v="2018-09-22T00:00:00"/>
    <s v="Standard Class"/>
    <s v="TS-21505"/>
    <s v="Tony Sayre"/>
    <s v="Consumer"/>
    <s v="United States"/>
    <s v="Clovis"/>
    <x v="27"/>
    <n v="88101"/>
    <s v="West"/>
    <s v="TEC-AC-10004992"/>
    <x v="2"/>
    <s v="Accessories"/>
    <s v="Kingston Digital DataTraveler 64GB USB 2.0"/>
    <n v="101.34"/>
  </r>
  <r>
    <n v="5414"/>
    <s v="CA-2017-153157"/>
    <x v="14"/>
    <x v="108"/>
    <d v="2017-09-14T00:00:00"/>
    <s v="First Class"/>
    <s v="TB-21625"/>
    <s v="Trudy Brown"/>
    <s v="Consumer"/>
    <s v="United States"/>
    <s v="Wichita"/>
    <x v="41"/>
    <n v="67212"/>
    <s v="Central"/>
    <s v="TEC-PH-10003171"/>
    <x v="2"/>
    <s v="Phones"/>
    <s v="Plantronics Encore H101 Dual EarpiecesÂ Headset"/>
    <n v="224.75"/>
  </r>
  <r>
    <n v="5415"/>
    <s v="US-2018-125647"/>
    <x v="30"/>
    <x v="397"/>
    <d v="2018-09-28T00:00:00"/>
    <s v="Standard Class"/>
    <s v="LC-16870"/>
    <s v="Lena Cacioppo"/>
    <s v="Consumer"/>
    <s v="United States"/>
    <s v="Chicago"/>
    <x v="10"/>
    <n v="60653"/>
    <s v="Central"/>
    <s v="OFF-AP-10000390"/>
    <x v="1"/>
    <s v="Appliances"/>
    <s v="Euro Pro Shark Stick Mini Vacuum"/>
    <n v="73.176000000000002"/>
  </r>
  <r>
    <n v="5416"/>
    <s v="US-2018-125647"/>
    <x v="30"/>
    <x v="397"/>
    <d v="2018-09-28T00:00:00"/>
    <s v="Standard Class"/>
    <s v="LC-16870"/>
    <s v="Lena Cacioppo"/>
    <s v="Consumer"/>
    <s v="United States"/>
    <s v="Chicago"/>
    <x v="10"/>
    <n v="60653"/>
    <s v="Central"/>
    <s v="OFF-PA-10004888"/>
    <x v="1"/>
    <s v="Paper"/>
    <s v="Xerox 217"/>
    <n v="20.736000000000001"/>
  </r>
  <r>
    <n v="5417"/>
    <s v="US-2018-125647"/>
    <x v="30"/>
    <x v="397"/>
    <d v="2018-09-28T00:00:00"/>
    <s v="Standard Class"/>
    <s v="LC-16870"/>
    <s v="Lena Cacioppo"/>
    <s v="Consumer"/>
    <s v="United States"/>
    <s v="Chicago"/>
    <x v="10"/>
    <n v="60653"/>
    <s v="Central"/>
    <s v="TEC-PH-10004188"/>
    <x v="2"/>
    <s v="Phones"/>
    <s v="OtterBox Commuter Series Case - Samsung Galaxy S4"/>
    <n v="39.984000000000002"/>
  </r>
  <r>
    <n v="5418"/>
    <s v="CA-2015-132542"/>
    <x v="32"/>
    <x v="191"/>
    <d v="2015-10-08T00:00:00"/>
    <s v="Second Class"/>
    <s v="AM-10360"/>
    <s v="Alice McCarthy"/>
    <s v="Corporate"/>
    <s v="United States"/>
    <s v="Omaha"/>
    <x v="8"/>
    <n v="68104"/>
    <s v="Central"/>
    <s v="OFF-BI-10004099"/>
    <x v="1"/>
    <s v="Binders"/>
    <s v="GBC VeloBinder Strips"/>
    <n v="15.36"/>
  </r>
  <r>
    <n v="5419"/>
    <s v="CA-2016-110877"/>
    <x v="28"/>
    <x v="924"/>
    <d v="2016-10-26T00:00:00"/>
    <s v="First Class"/>
    <s v="JE-15715"/>
    <s v="Joe Elijah"/>
    <s v="Consumer"/>
    <s v="United States"/>
    <s v="Houston"/>
    <x v="5"/>
    <n v="77041"/>
    <s v="Central"/>
    <s v="OFF-PA-10004621"/>
    <x v="1"/>
    <s v="Paper"/>
    <s v="Xerox 212"/>
    <n v="36.287999999999997"/>
  </r>
  <r>
    <n v="5420"/>
    <s v="CA-2016-110877"/>
    <x v="28"/>
    <x v="924"/>
    <d v="2016-10-26T00:00:00"/>
    <s v="First Class"/>
    <s v="JE-15715"/>
    <s v="Joe Elijah"/>
    <s v="Consumer"/>
    <s v="United States"/>
    <s v="Houston"/>
    <x v="5"/>
    <n v="77041"/>
    <s v="Central"/>
    <s v="TEC-PH-10002103"/>
    <x v="2"/>
    <s v="Phones"/>
    <s v="Jabra SPEAK 410"/>
    <n v="150.38399999999999"/>
  </r>
  <r>
    <n v="5421"/>
    <s v="US-2017-151827"/>
    <x v="48"/>
    <x v="1044"/>
    <d v="2017-04-02T00:00:00"/>
    <s v="Second Class"/>
    <s v="CS-11950"/>
    <s v="Carlos Soltero"/>
    <s v="Consumer"/>
    <s v="United States"/>
    <s v="Philadelphia"/>
    <x v="9"/>
    <n v="19134"/>
    <s v="East"/>
    <s v="TEC-PH-10002789"/>
    <x v="2"/>
    <s v="Phones"/>
    <s v="LG Exalt"/>
    <n v="280.78199999999998"/>
  </r>
  <r>
    <n v="5422"/>
    <s v="US-2017-151827"/>
    <x v="48"/>
    <x v="1044"/>
    <d v="2017-04-02T00:00:00"/>
    <s v="Second Class"/>
    <s v="CS-11950"/>
    <s v="Carlos Soltero"/>
    <s v="Consumer"/>
    <s v="United States"/>
    <s v="Philadelphia"/>
    <x v="9"/>
    <n v="19134"/>
    <s v="East"/>
    <s v="TEC-AC-10003289"/>
    <x v="2"/>
    <s v="Accessories"/>
    <s v="Anker Ultra-Slim Mini Bluetooth 3.0 Wireless Keyboard"/>
    <n v="31.984000000000002"/>
  </r>
  <r>
    <n v="5423"/>
    <s v="US-2017-163258"/>
    <x v="27"/>
    <x v="723"/>
    <d v="2018-01-02T00:00:00"/>
    <s v="Standard Class"/>
    <s v="PF-19225"/>
    <s v="Phillip Flathmann"/>
    <s v="Consumer"/>
    <s v="United States"/>
    <s v="Los Angeles"/>
    <x v="1"/>
    <n v="90045"/>
    <s v="West"/>
    <s v="OFF-BI-10000138"/>
    <x v="1"/>
    <s v="Binders"/>
    <s v="Acco Translucent Poly Ring Binders"/>
    <n v="11.231999999999999"/>
  </r>
  <r>
    <n v="5424"/>
    <s v="CA-2018-103009"/>
    <x v="28"/>
    <x v="132"/>
    <d v="2018-11-05T00:00:00"/>
    <s v="Second Class"/>
    <s v="PJ-18835"/>
    <s v="Patrick Jones"/>
    <s v="Corporate"/>
    <s v="United States"/>
    <s v="Richmond"/>
    <x v="0"/>
    <n v="40475"/>
    <s v="South"/>
    <s v="OFF-PA-10001215"/>
    <x v="1"/>
    <s v="Paper"/>
    <s v="Xerox 1963"/>
    <n v="26.4"/>
  </r>
  <r>
    <n v="5425"/>
    <s v="US-2018-120649"/>
    <x v="11"/>
    <x v="176"/>
    <d v="2018-01-26T00:00:00"/>
    <s v="Standard Class"/>
    <s v="JF-15490"/>
    <s v="Jeremy Farry"/>
    <s v="Consumer"/>
    <s v="United States"/>
    <s v="Waterbury"/>
    <x v="29"/>
    <n v="6708"/>
    <s v="East"/>
    <s v="OFF-AR-10001545"/>
    <x v="1"/>
    <s v="Art"/>
    <s v="Newell 326"/>
    <n v="3.52"/>
  </r>
  <r>
    <n v="5426"/>
    <s v="CA-2017-153598"/>
    <x v="4"/>
    <x v="275"/>
    <d v="2017-12-06T00:00:00"/>
    <s v="First Class"/>
    <s v="NM-18520"/>
    <s v="Neoma Murray"/>
    <s v="Consumer"/>
    <s v="United States"/>
    <s v="Los Angeles"/>
    <x v="1"/>
    <n v="90045"/>
    <s v="West"/>
    <s v="TEC-AC-10003870"/>
    <x v="2"/>
    <s v="Accessories"/>
    <s v="LogitechÂ Z-906 Speaker sys - home theater - 5.1-CH"/>
    <n v="1649.95"/>
  </r>
  <r>
    <n v="5427"/>
    <s v="CA-2017-153598"/>
    <x v="4"/>
    <x v="275"/>
    <d v="2017-12-06T00:00:00"/>
    <s v="First Class"/>
    <s v="NM-18520"/>
    <s v="Neoma Murray"/>
    <s v="Consumer"/>
    <s v="United States"/>
    <s v="Los Angeles"/>
    <x v="1"/>
    <n v="90045"/>
    <s v="West"/>
    <s v="FUR-FU-10001085"/>
    <x v="0"/>
    <s v="Furnishings"/>
    <s v="3M Polarizing Light Filter Sleeves"/>
    <n v="111.9"/>
  </r>
  <r>
    <n v="5428"/>
    <s v="US-2017-108497"/>
    <x v="1"/>
    <x v="403"/>
    <d v="2017-06-14T00:00:00"/>
    <s v="Same Day"/>
    <s v="MH-17290"/>
    <s v="Marc Harrigan"/>
    <s v="Home Office"/>
    <s v="United States"/>
    <s v="Los Angeles"/>
    <x v="1"/>
    <n v="90036"/>
    <s v="West"/>
    <s v="FUR-BO-10004218"/>
    <x v="0"/>
    <s v="Bookcases"/>
    <s v="Bush Heritage Pine Collection 5-Shelf Bookcase, Albany Pine Finish, *Special Order"/>
    <n v="599.16499999999996"/>
  </r>
  <r>
    <n v="5429"/>
    <s v="CA-2017-113096"/>
    <x v="8"/>
    <x v="476"/>
    <d v="2017-09-04T00:00:00"/>
    <s v="First Class"/>
    <s v="SZ-20035"/>
    <s v="Sam Zeldin"/>
    <s v="Home Office"/>
    <s v="United States"/>
    <s v="San Francisco"/>
    <x v="1"/>
    <n v="94122"/>
    <s v="West"/>
    <s v="OFF-ST-10003455"/>
    <x v="1"/>
    <s v="Storage"/>
    <s v="Tenex File Box, Personal Filing Tote with Lid, Black"/>
    <n v="46.53"/>
  </r>
  <r>
    <n v="5430"/>
    <s v="CA-2015-136861"/>
    <x v="22"/>
    <x v="742"/>
    <d v="2015-09-07T00:00:00"/>
    <s v="First Class"/>
    <s v="PR-18880"/>
    <s v="Patrick Ryan"/>
    <s v="Consumer"/>
    <s v="United States"/>
    <s v="Saint Petersburg"/>
    <x v="2"/>
    <n v="33710"/>
    <s v="South"/>
    <s v="FUR-FU-10001967"/>
    <x v="0"/>
    <s v="Furnishings"/>
    <s v="Telescoping Adjustable Floor Lamp"/>
    <n v="31.984000000000002"/>
  </r>
  <r>
    <n v="5431"/>
    <s v="CA-2018-117422"/>
    <x v="16"/>
    <x v="208"/>
    <d v="2018-10-25T00:00:00"/>
    <s v="Standard Class"/>
    <s v="FC-14245"/>
    <s v="Frank Carlisle"/>
    <s v="Home Office"/>
    <s v="United States"/>
    <s v="Lakewood"/>
    <x v="24"/>
    <n v="44107"/>
    <s v="East"/>
    <s v="OFF-AP-10000938"/>
    <x v="1"/>
    <s v="Appliances"/>
    <s v="Avanti 1.7 Cu. Ft. Refrigerator"/>
    <n v="161.56800000000001"/>
  </r>
  <r>
    <n v="5432"/>
    <s v="CA-2018-117422"/>
    <x v="16"/>
    <x v="208"/>
    <d v="2018-10-25T00:00:00"/>
    <s v="Standard Class"/>
    <s v="FC-14245"/>
    <s v="Frank Carlisle"/>
    <s v="Home Office"/>
    <s v="United States"/>
    <s v="Lakewood"/>
    <x v="24"/>
    <n v="44107"/>
    <s v="East"/>
    <s v="OFF-PA-10002195"/>
    <x v="1"/>
    <s v="Paper"/>
    <s v="RSVP Cards &amp; Envelopes, Blank White, 8-1/2&quot; X 11&quot;, 24 Cards/25 Envelopes/Set"/>
    <n v="4.0640000000000001"/>
  </r>
  <r>
    <n v="5433"/>
    <s v="CA-2018-117422"/>
    <x v="16"/>
    <x v="208"/>
    <d v="2018-10-25T00:00:00"/>
    <s v="Standard Class"/>
    <s v="FC-14245"/>
    <s v="Frank Carlisle"/>
    <s v="Home Office"/>
    <s v="United States"/>
    <s v="Lakewood"/>
    <x v="24"/>
    <n v="44107"/>
    <s v="East"/>
    <s v="OFF-BI-10002799"/>
    <x v="1"/>
    <s v="Binders"/>
    <s v="SlimView Poly Binder, 3/8&quot;"/>
    <n v="6.2160000000000002"/>
  </r>
  <r>
    <n v="5434"/>
    <s v="CA-2018-129707"/>
    <x v="18"/>
    <x v="1016"/>
    <d v="2018-04-29T00:00:00"/>
    <s v="Standard Class"/>
    <s v="LH-16750"/>
    <s v="Larry Hughes"/>
    <s v="Consumer"/>
    <s v="United States"/>
    <s v="Chandler"/>
    <x v="16"/>
    <n v="85224"/>
    <s v="West"/>
    <s v="OFF-AR-10000246"/>
    <x v="1"/>
    <s v="Art"/>
    <s v="Newell 318"/>
    <n v="8.8960000000000008"/>
  </r>
  <r>
    <n v="5435"/>
    <s v="CA-2016-160171"/>
    <x v="16"/>
    <x v="324"/>
    <d v="2016-10-24T00:00:00"/>
    <s v="Standard Class"/>
    <s v="RM-19675"/>
    <s v="Robert Marley"/>
    <s v="Home Office"/>
    <s v="United States"/>
    <s v="Los Angeles"/>
    <x v="1"/>
    <n v="90008"/>
    <s v="West"/>
    <s v="OFF-AP-10000275"/>
    <x v="1"/>
    <s v="Appliances"/>
    <s v="Sanyo Counter Height Refrigerator with Crisper, 3.6 Cubic Foot, Stainless Steel/Black"/>
    <n v="1640.7"/>
  </r>
  <r>
    <n v="5436"/>
    <s v="CA-2016-160171"/>
    <x v="16"/>
    <x v="324"/>
    <d v="2016-10-24T00:00:00"/>
    <s v="Standard Class"/>
    <s v="RM-19675"/>
    <s v="Robert Marley"/>
    <s v="Home Office"/>
    <s v="United States"/>
    <s v="Los Angeles"/>
    <x v="1"/>
    <n v="90008"/>
    <s v="West"/>
    <s v="TEC-AC-10000892"/>
    <x v="2"/>
    <s v="Accessories"/>
    <s v="NETGEAR N750 Dual Band Wi-Fi Gigabit Router"/>
    <n v="270"/>
  </r>
  <r>
    <n v="5437"/>
    <s v="CA-2015-103317"/>
    <x v="45"/>
    <x v="260"/>
    <d v="2015-07-08T00:00:00"/>
    <s v="First Class"/>
    <s v="DM-13525"/>
    <s v="Don Miller"/>
    <s v="Corporate"/>
    <s v="United States"/>
    <s v="Palm Coast"/>
    <x v="2"/>
    <n v="32137"/>
    <s v="South"/>
    <s v="FUR-FU-10001591"/>
    <x v="0"/>
    <s v="Furnishings"/>
    <s v="Advantus Panel Wall Certificate Holder - 8.5x11"/>
    <n v="19.52"/>
  </r>
  <r>
    <n v="5438"/>
    <s v="CA-2015-103317"/>
    <x v="45"/>
    <x v="260"/>
    <d v="2015-07-08T00:00:00"/>
    <s v="First Class"/>
    <s v="DM-13525"/>
    <s v="Don Miller"/>
    <s v="Corporate"/>
    <s v="United States"/>
    <s v="Palm Coast"/>
    <x v="2"/>
    <n v="32137"/>
    <s v="South"/>
    <s v="OFF-BI-10001787"/>
    <x v="1"/>
    <s v="Binders"/>
    <s v="Wilson Jones Four-Pocket Poly Binders"/>
    <n v="9.81"/>
  </r>
  <r>
    <n v="5439"/>
    <s v="CA-2015-103317"/>
    <x v="45"/>
    <x v="260"/>
    <d v="2015-07-08T00:00:00"/>
    <s v="First Class"/>
    <s v="DM-13525"/>
    <s v="Don Miller"/>
    <s v="Corporate"/>
    <s v="United States"/>
    <s v="Palm Coast"/>
    <x v="2"/>
    <n v="32137"/>
    <s v="South"/>
    <s v="FUR-FU-10003192"/>
    <x v="0"/>
    <s v="Furnishings"/>
    <s v="Luxo Adjustable Task Clamp Lamp"/>
    <n v="213.21600000000001"/>
  </r>
  <r>
    <n v="5440"/>
    <s v="CA-2017-167115"/>
    <x v="24"/>
    <x v="958"/>
    <d v="2017-04-09T00:00:00"/>
    <s v="Standard Class"/>
    <s v="EH-14185"/>
    <s v="Evan Henry"/>
    <s v="Consumer"/>
    <s v="United States"/>
    <s v="New York City"/>
    <x v="15"/>
    <n v="10035"/>
    <s v="East"/>
    <s v="OFF-BI-10004600"/>
    <x v="1"/>
    <s v="Binders"/>
    <s v="Ibico Ibimaster 300 Manual Binding System"/>
    <n v="588.78399999999999"/>
  </r>
  <r>
    <n v="5441"/>
    <s v="US-2018-153633"/>
    <x v="6"/>
    <x v="38"/>
    <d v="2018-11-18T00:00:00"/>
    <s v="Second Class"/>
    <s v="TC-21295"/>
    <s v="Toby Carlisle"/>
    <s v="Consumer"/>
    <s v="United States"/>
    <s v="Jupiter"/>
    <x v="2"/>
    <n v="33458"/>
    <s v="South"/>
    <s v="OFF-AR-10002335"/>
    <x v="1"/>
    <s v="Art"/>
    <s v="DIXON Oriole Pencils"/>
    <n v="2.0640000000000001"/>
  </r>
  <r>
    <n v="5442"/>
    <s v="CA-2018-155929"/>
    <x v="14"/>
    <x v="428"/>
    <d v="2018-09-13T00:00:00"/>
    <s v="Standard Class"/>
    <s v="AI-10855"/>
    <s v="Arianne Irving"/>
    <s v="Consumer"/>
    <s v="United States"/>
    <s v="Glendale"/>
    <x v="16"/>
    <n v="85301"/>
    <s v="West"/>
    <s v="OFF-PA-10000859"/>
    <x v="1"/>
    <s v="Paper"/>
    <s v="Unpadded Memo Slips"/>
    <n v="6.3680000000000003"/>
  </r>
  <r>
    <n v="5443"/>
    <s v="CA-2016-148712"/>
    <x v="18"/>
    <x v="786"/>
    <d v="2016-04-23T00:00:00"/>
    <s v="Standard Class"/>
    <s v="JM-15535"/>
    <s v="Jessica Myrick"/>
    <s v="Consumer"/>
    <s v="United States"/>
    <s v="New York City"/>
    <x v="15"/>
    <n v="10035"/>
    <s v="East"/>
    <s v="TEC-AC-10003198"/>
    <x v="2"/>
    <s v="Accessories"/>
    <s v="Enermax Acrylux Wireless Keyboard"/>
    <n v="99.6"/>
  </r>
  <r>
    <n v="5444"/>
    <s v="CA-2016-148712"/>
    <x v="18"/>
    <x v="786"/>
    <d v="2016-04-23T00:00:00"/>
    <s v="Standard Class"/>
    <s v="JM-15535"/>
    <s v="Jessica Myrick"/>
    <s v="Consumer"/>
    <s v="United States"/>
    <s v="New York City"/>
    <x v="15"/>
    <n v="10035"/>
    <s v="East"/>
    <s v="OFF-BI-10001900"/>
    <x v="1"/>
    <s v="Binders"/>
    <s v="DXL Angle-View Binders with Locking Rings, Black"/>
    <n v="62.295999999999999"/>
  </r>
  <r>
    <n v="5445"/>
    <s v="CA-2016-148712"/>
    <x v="18"/>
    <x v="786"/>
    <d v="2016-04-23T00:00:00"/>
    <s v="Standard Class"/>
    <s v="JM-15535"/>
    <s v="Jessica Myrick"/>
    <s v="Consumer"/>
    <s v="United States"/>
    <s v="New York City"/>
    <x v="15"/>
    <n v="10035"/>
    <s v="East"/>
    <s v="OFF-AR-10000614"/>
    <x v="1"/>
    <s v="Art"/>
    <s v="Barrel Sharpener"/>
    <n v="10.71"/>
  </r>
  <r>
    <n v="5446"/>
    <s v="CA-2017-128307"/>
    <x v="46"/>
    <x v="197"/>
    <d v="2017-07-29T00:00:00"/>
    <s v="Standard Class"/>
    <s v="BE-11335"/>
    <s v="Bill Eplett"/>
    <s v="Home Office"/>
    <s v="United States"/>
    <s v="Houston"/>
    <x v="5"/>
    <n v="77041"/>
    <s v="Central"/>
    <s v="OFF-EN-10003040"/>
    <x v="1"/>
    <s v="Envelopes"/>
    <s v="Quality Park Security Envelopes"/>
    <n v="20.936"/>
  </r>
  <r>
    <n v="5447"/>
    <s v="US-2017-127425"/>
    <x v="47"/>
    <x v="370"/>
    <d v="2017-08-31T00:00:00"/>
    <s v="Standard Class"/>
    <s v="DR-12880"/>
    <s v="Dan Reichenbach"/>
    <s v="Corporate"/>
    <s v="United States"/>
    <s v="New York City"/>
    <x v="15"/>
    <n v="10035"/>
    <s v="East"/>
    <s v="TEC-PH-10003442"/>
    <x v="2"/>
    <s v="Phones"/>
    <s v="Samsung Replacement EH64AVFWE Premium Headset"/>
    <n v="33"/>
  </r>
  <r>
    <n v="5448"/>
    <s v="US-2017-127425"/>
    <x v="47"/>
    <x v="370"/>
    <d v="2017-08-31T00:00:00"/>
    <s v="Standard Class"/>
    <s v="DR-12880"/>
    <s v="Dan Reichenbach"/>
    <s v="Corporate"/>
    <s v="United States"/>
    <s v="New York City"/>
    <x v="15"/>
    <n v="10035"/>
    <s v="East"/>
    <s v="TEC-AC-10002800"/>
    <x v="2"/>
    <s v="Accessories"/>
    <s v="Plantronics Audio 478 Stereo USB Headset"/>
    <n v="249.95"/>
  </r>
  <r>
    <n v="5449"/>
    <s v="US-2015-119081"/>
    <x v="14"/>
    <x v="171"/>
    <d v="2015-09-19T00:00:00"/>
    <s v="Standard Class"/>
    <s v="TA-21385"/>
    <s v="Tom Ashbrook"/>
    <s v="Home Office"/>
    <s v="United States"/>
    <s v="Olathe"/>
    <x v="41"/>
    <n v="66062"/>
    <s v="Central"/>
    <s v="OFF-SU-10000157"/>
    <x v="1"/>
    <s v="Supplies"/>
    <s v="Compact Automatic Electric Letter Opener"/>
    <n v="357.93"/>
  </r>
  <r>
    <n v="5450"/>
    <s v="US-2015-119081"/>
    <x v="14"/>
    <x v="171"/>
    <d v="2015-09-19T00:00:00"/>
    <s v="Standard Class"/>
    <s v="TA-21385"/>
    <s v="Tom Ashbrook"/>
    <s v="Home Office"/>
    <s v="United States"/>
    <s v="Olathe"/>
    <x v="41"/>
    <n v="66062"/>
    <s v="Central"/>
    <s v="TEC-AC-10001542"/>
    <x v="2"/>
    <s v="Accessories"/>
    <s v="SanDisk Cruzer 16 GB USB Flash Drive"/>
    <n v="57.4"/>
  </r>
  <r>
    <n v="5451"/>
    <s v="US-2015-119081"/>
    <x v="14"/>
    <x v="171"/>
    <d v="2015-09-19T00:00:00"/>
    <s v="Standard Class"/>
    <s v="TA-21385"/>
    <s v="Tom Ashbrook"/>
    <s v="Home Office"/>
    <s v="United States"/>
    <s v="Olathe"/>
    <x v="41"/>
    <n v="66062"/>
    <s v="Central"/>
    <s v="OFF-BI-10004519"/>
    <x v="1"/>
    <s v="Binders"/>
    <s v="GBC DocuBind P100 Manual Binding Machine"/>
    <n v="331.96"/>
  </r>
  <r>
    <n v="5452"/>
    <s v="US-2015-119081"/>
    <x v="14"/>
    <x v="171"/>
    <d v="2015-09-19T00:00:00"/>
    <s v="Standard Class"/>
    <s v="TA-21385"/>
    <s v="Tom Ashbrook"/>
    <s v="Home Office"/>
    <s v="United States"/>
    <s v="Olathe"/>
    <x v="41"/>
    <n v="66062"/>
    <s v="Central"/>
    <s v="FUR-FU-10003464"/>
    <x v="0"/>
    <s v="Furnishings"/>
    <s v="Seth Thomas 8 1/2&quot; Cubicle Clock"/>
    <n v="40.56"/>
  </r>
  <r>
    <n v="5453"/>
    <s v="CA-2017-140613"/>
    <x v="9"/>
    <x v="405"/>
    <d v="2017-07-29T00:00:00"/>
    <s v="Standard Class"/>
    <s v="KN-16705"/>
    <s v="Kristina Nunn"/>
    <s v="Home Office"/>
    <s v="United States"/>
    <s v="Sparks"/>
    <x v="33"/>
    <n v="89431"/>
    <s v="West"/>
    <s v="OFF-SU-10004261"/>
    <x v="1"/>
    <s v="Supplies"/>
    <s v="Fiskars 8&quot; Scissors, 2/Pack"/>
    <n v="86.2"/>
  </r>
  <r>
    <n v="5454"/>
    <s v="US-2018-108700"/>
    <x v="7"/>
    <x v="240"/>
    <d v="2018-05-23T00:00:00"/>
    <s v="Standard Class"/>
    <s v="PJ-18835"/>
    <s v="Patrick Jones"/>
    <s v="Corporate"/>
    <s v="United States"/>
    <s v="Rockford"/>
    <x v="10"/>
    <n v="61107"/>
    <s v="Central"/>
    <s v="OFF-PA-10004733"/>
    <x v="1"/>
    <s v="Paper"/>
    <s v="Things To Do Today Spiral Book"/>
    <n v="38.015999999999998"/>
  </r>
  <r>
    <n v="5455"/>
    <s v="CA-2018-160962"/>
    <x v="18"/>
    <x v="1045"/>
    <d v="2018-05-02T00:00:00"/>
    <s v="Standard Class"/>
    <s v="MC-17605"/>
    <s v="Matt Connell"/>
    <s v="Corporate"/>
    <s v="United States"/>
    <s v="Philadelphia"/>
    <x v="9"/>
    <n v="19143"/>
    <s v="East"/>
    <s v="OFF-ST-10001325"/>
    <x v="1"/>
    <s v="Storage"/>
    <s v="Sterilite Officeware Hinged File Box"/>
    <n v="8.3840000000000003"/>
  </r>
  <r>
    <n v="5456"/>
    <s v="CA-2018-160962"/>
    <x v="18"/>
    <x v="1045"/>
    <d v="2018-05-02T00:00:00"/>
    <s v="Standard Class"/>
    <s v="MC-17605"/>
    <s v="Matt Connell"/>
    <s v="Corporate"/>
    <s v="United States"/>
    <s v="Philadelphia"/>
    <x v="9"/>
    <n v="19143"/>
    <s v="East"/>
    <s v="OFF-AR-10003056"/>
    <x v="1"/>
    <s v="Art"/>
    <s v="Newell 341"/>
    <n v="6.8479999999999999"/>
  </r>
  <r>
    <n v="5457"/>
    <s v="CA-2018-130631"/>
    <x v="27"/>
    <x v="614"/>
    <d v="2019-01-02T00:00:00"/>
    <s v="Standard Class"/>
    <s v="BS-11755"/>
    <s v="Bruce Stewart"/>
    <s v="Consumer"/>
    <s v="United States"/>
    <s v="Edmonds"/>
    <x v="4"/>
    <n v="98026"/>
    <s v="West"/>
    <s v="OFF-FA-10000089"/>
    <x v="1"/>
    <s v="Fasteners"/>
    <s v="Acco Glide Clips"/>
    <n v="19.600000000000001"/>
  </r>
  <r>
    <n v="5458"/>
    <s v="CA-2018-130631"/>
    <x v="27"/>
    <x v="614"/>
    <d v="2019-01-02T00:00:00"/>
    <s v="Standard Class"/>
    <s v="BS-11755"/>
    <s v="Bruce Stewart"/>
    <s v="Consumer"/>
    <s v="United States"/>
    <s v="Edmonds"/>
    <x v="4"/>
    <n v="98026"/>
    <s v="West"/>
    <s v="FUR-FU-10004093"/>
    <x v="0"/>
    <s v="Furnishings"/>
    <s v="Hand-Finished Solid Wood Document Frame"/>
    <n v="68.459999999999994"/>
  </r>
  <r>
    <n v="5459"/>
    <s v="CA-2018-116680"/>
    <x v="22"/>
    <x v="507"/>
    <d v="2018-09-06T00:00:00"/>
    <s v="Second Class"/>
    <s v="PK-19075"/>
    <s v="Pete Kriz"/>
    <s v="Consumer"/>
    <s v="United States"/>
    <s v="San Francisco"/>
    <x v="1"/>
    <n v="94122"/>
    <s v="West"/>
    <s v="OFF-BI-10004022"/>
    <x v="1"/>
    <s v="Binders"/>
    <s v="Acco Suede Grain Vinyl Round Ring Binder"/>
    <n v="13.343999999999999"/>
  </r>
  <r>
    <n v="5460"/>
    <s v="CA-2018-116680"/>
    <x v="22"/>
    <x v="507"/>
    <d v="2018-09-06T00:00:00"/>
    <s v="Second Class"/>
    <s v="PK-19075"/>
    <s v="Pete Kriz"/>
    <s v="Consumer"/>
    <s v="United States"/>
    <s v="San Francisco"/>
    <x v="1"/>
    <n v="94122"/>
    <s v="West"/>
    <s v="FUR-TA-10001771"/>
    <x v="0"/>
    <s v="Tables"/>
    <s v="Bush Cubix Conference Tables, Fully Assembled"/>
    <n v="1478.2719999999999"/>
  </r>
  <r>
    <n v="5461"/>
    <s v="US-2015-107405"/>
    <x v="37"/>
    <x v="90"/>
    <d v="2015-03-25T00:00:00"/>
    <s v="Standard Class"/>
    <s v="TS-21205"/>
    <s v="Thomas Seio"/>
    <s v="Corporate"/>
    <s v="United States"/>
    <s v="Asheville"/>
    <x v="3"/>
    <n v="28806"/>
    <s v="South"/>
    <s v="OFF-ST-10002301"/>
    <x v="1"/>
    <s v="Storage"/>
    <s v="Tennsco Commercial Shelving"/>
    <n v="16.271999999999998"/>
  </r>
  <r>
    <n v="5462"/>
    <s v="CA-2018-101574"/>
    <x v="30"/>
    <x v="394"/>
    <d v="2018-10-04T00:00:00"/>
    <s v="Standard Class"/>
    <s v="BD-11725"/>
    <s v="Bruce Degenhardt"/>
    <s v="Consumer"/>
    <s v="United States"/>
    <s v="Los Angeles"/>
    <x v="1"/>
    <n v="90032"/>
    <s v="West"/>
    <s v="FUR-FU-10001706"/>
    <x v="0"/>
    <s v="Furnishings"/>
    <s v="Longer-Life Soft White Bulbs"/>
    <n v="9.24"/>
  </r>
  <r>
    <n v="5463"/>
    <s v="CA-2015-146591"/>
    <x v="43"/>
    <x v="1046"/>
    <d v="2015-01-20T00:00:00"/>
    <s v="First Class"/>
    <s v="TS-21340"/>
    <s v="Toby Swindell"/>
    <s v="Consumer"/>
    <s v="United States"/>
    <s v="Scottsdale"/>
    <x v="16"/>
    <n v="85254"/>
    <s v="West"/>
    <s v="OFF-BI-10003676"/>
    <x v="1"/>
    <s v="Binders"/>
    <s v="GBC Standard Recycled Report Covers, Clear Plastic Sheets"/>
    <n v="32.340000000000003"/>
  </r>
  <r>
    <n v="5464"/>
    <s v="CA-2015-146591"/>
    <x v="43"/>
    <x v="1046"/>
    <d v="2015-01-20T00:00:00"/>
    <s v="First Class"/>
    <s v="TS-21340"/>
    <s v="Toby Swindell"/>
    <s v="Consumer"/>
    <s v="United States"/>
    <s v="Scottsdale"/>
    <x v="16"/>
    <n v="85254"/>
    <s v="West"/>
    <s v="OFF-PA-10000659"/>
    <x v="1"/>
    <s v="Paper"/>
    <s v="TOPS Carbonless Receipt Book, Four 2-3/4 x 7-1/4 Money Receipts per Page"/>
    <n v="56.064"/>
  </r>
  <r>
    <n v="5465"/>
    <s v="CA-2015-146591"/>
    <x v="43"/>
    <x v="1046"/>
    <d v="2015-01-20T00:00:00"/>
    <s v="First Class"/>
    <s v="TS-21340"/>
    <s v="Toby Swindell"/>
    <s v="Consumer"/>
    <s v="United States"/>
    <s v="Scottsdale"/>
    <x v="16"/>
    <n v="85254"/>
    <s v="West"/>
    <s v="OFF-EN-10002504"/>
    <x v="1"/>
    <s v="Envelopes"/>
    <s v="Tyvek  Top-Opening Peel &amp; Seel Envelopes, Plain White"/>
    <n v="108.72"/>
  </r>
  <r>
    <n v="5466"/>
    <s v="CA-2015-146591"/>
    <x v="43"/>
    <x v="1046"/>
    <d v="2015-01-20T00:00:00"/>
    <s v="First Class"/>
    <s v="TS-21340"/>
    <s v="Toby Swindell"/>
    <s v="Consumer"/>
    <s v="United States"/>
    <s v="Scottsdale"/>
    <x v="16"/>
    <n v="85254"/>
    <s v="West"/>
    <s v="FUR-BO-10001972"/>
    <x v="0"/>
    <s v="Bookcases"/>
    <s v="O'Sullivan 4-Shelf Bookcase in Odessa Pine"/>
    <n v="181.47"/>
  </r>
  <r>
    <n v="5467"/>
    <s v="CA-2015-107706"/>
    <x v="40"/>
    <x v="1047"/>
    <d v="2015-02-19T00:00:00"/>
    <s v="Second Class"/>
    <s v="ST-20530"/>
    <s v="Shui Tom"/>
    <s v="Consumer"/>
    <s v="United States"/>
    <s v="Houston"/>
    <x v="5"/>
    <n v="77095"/>
    <s v="Central"/>
    <s v="OFF-PA-10000466"/>
    <x v="1"/>
    <s v="Paper"/>
    <s v="Memo Book, 100 Message Capacity, 5 3/8â€ x 11â€"/>
    <n v="16.175999999999998"/>
  </r>
  <r>
    <n v="5468"/>
    <s v="CA-2017-122448"/>
    <x v="21"/>
    <x v="632"/>
    <d v="2017-06-14T00:00:00"/>
    <s v="Standard Class"/>
    <s v="DB-13210"/>
    <s v="Dean Braden"/>
    <s v="Consumer"/>
    <s v="United States"/>
    <s v="San Francisco"/>
    <x v="1"/>
    <n v="94109"/>
    <s v="West"/>
    <s v="FUR-CH-10002774"/>
    <x v="0"/>
    <s v="Chairs"/>
    <s v="Global Deluxe Stacking Chair, Gray"/>
    <n v="122.352"/>
  </r>
  <r>
    <n v="5469"/>
    <s v="CA-2015-132451"/>
    <x v="30"/>
    <x v="467"/>
    <d v="2015-09-27T00:00:00"/>
    <s v="First Class"/>
    <s v="KF-16285"/>
    <s v="Karen Ferguson"/>
    <s v="Home Office"/>
    <s v="United States"/>
    <s v="San Diego"/>
    <x v="1"/>
    <n v="92105"/>
    <s v="West"/>
    <s v="FUR-CH-10000454"/>
    <x v="0"/>
    <s v="Chairs"/>
    <s v="Hon Deluxe Fabric Upholstered Stacking Chairs, Rounded Back"/>
    <n v="585.55200000000002"/>
  </r>
  <r>
    <n v="5470"/>
    <s v="CA-2015-132451"/>
    <x v="30"/>
    <x v="467"/>
    <d v="2015-09-27T00:00:00"/>
    <s v="First Class"/>
    <s v="KF-16285"/>
    <s v="Karen Ferguson"/>
    <s v="Home Office"/>
    <s v="United States"/>
    <s v="San Diego"/>
    <x v="1"/>
    <n v="92105"/>
    <s v="West"/>
    <s v="OFF-PA-10004888"/>
    <x v="1"/>
    <s v="Paper"/>
    <s v="Xerox 217"/>
    <n v="19.440000000000001"/>
  </r>
  <r>
    <n v="5471"/>
    <s v="CA-2017-158547"/>
    <x v="23"/>
    <x v="198"/>
    <d v="2017-06-04T00:00:00"/>
    <s v="Standard Class"/>
    <s v="JM-16195"/>
    <s v="Justin MacKendrick"/>
    <s v="Consumer"/>
    <s v="United States"/>
    <s v="Hamilton"/>
    <x v="24"/>
    <n v="45011"/>
    <s v="East"/>
    <s v="OFF-AP-10003842"/>
    <x v="1"/>
    <s v="Appliances"/>
    <s v="Euro-Pro Shark Turbo Vacuum"/>
    <n v="123.92"/>
  </r>
  <r>
    <n v="5472"/>
    <s v="CA-2018-116946"/>
    <x v="33"/>
    <x v="484"/>
    <d v="2018-12-23T00:00:00"/>
    <s v="Standard Class"/>
    <s v="TS-21505"/>
    <s v="Tony Sayre"/>
    <s v="Consumer"/>
    <s v="United States"/>
    <s v="Parker"/>
    <x v="22"/>
    <n v="80134"/>
    <s v="West"/>
    <s v="FUR-FU-10000320"/>
    <x v="0"/>
    <s v="Furnishings"/>
    <s v="OIC Stacking Trays"/>
    <n v="13.36"/>
  </r>
  <r>
    <n v="5473"/>
    <s v="CA-2018-116946"/>
    <x v="33"/>
    <x v="484"/>
    <d v="2018-12-23T00:00:00"/>
    <s v="Standard Class"/>
    <s v="TS-21505"/>
    <s v="Tony Sayre"/>
    <s v="Consumer"/>
    <s v="United States"/>
    <s v="Parker"/>
    <x v="22"/>
    <n v="80134"/>
    <s v="West"/>
    <s v="OFF-ST-10002554"/>
    <x v="1"/>
    <s v="Storage"/>
    <s v="Tennsco Industrial Shelving"/>
    <n v="78.256"/>
  </r>
  <r>
    <n v="5474"/>
    <s v="CA-2018-116946"/>
    <x v="33"/>
    <x v="484"/>
    <d v="2018-12-23T00:00:00"/>
    <s v="Standard Class"/>
    <s v="TS-21505"/>
    <s v="Tony Sayre"/>
    <s v="Consumer"/>
    <s v="United States"/>
    <s v="Parker"/>
    <x v="22"/>
    <n v="80134"/>
    <s v="West"/>
    <s v="FUR-BO-10000468"/>
    <x v="0"/>
    <s v="Bookcases"/>
    <s v="O'Sullivan 2-Shelf Heavy-Duty Bookcases"/>
    <n v="102.018"/>
  </r>
  <r>
    <n v="5475"/>
    <s v="CA-2018-121741"/>
    <x v="27"/>
    <x v="377"/>
    <d v="2018-12-26T00:00:00"/>
    <s v="Same Day"/>
    <s v="YC-21895"/>
    <s v="Yoseph Carroll"/>
    <s v="Corporate"/>
    <s v="United States"/>
    <s v="Fremont"/>
    <x v="8"/>
    <n v="68025"/>
    <s v="Central"/>
    <s v="OFF-ST-10004459"/>
    <x v="1"/>
    <s v="Storage"/>
    <s v="Tennsco Single-Tier Lockers"/>
    <n v="750.68"/>
  </r>
  <r>
    <n v="5476"/>
    <s v="CA-2018-169691"/>
    <x v="1"/>
    <x v="140"/>
    <d v="2018-06-18T00:00:00"/>
    <s v="First Class"/>
    <s v="Dp-13240"/>
    <s v="Dean percer"/>
    <s v="Home Office"/>
    <s v="United States"/>
    <s v="Maple Grove"/>
    <x v="11"/>
    <n v="55369"/>
    <s v="Central"/>
    <s v="OFF-LA-10002312"/>
    <x v="1"/>
    <s v="Labels"/>
    <s v="Avery 490"/>
    <n v="44.4"/>
  </r>
  <r>
    <n v="5477"/>
    <s v="CA-2018-169691"/>
    <x v="1"/>
    <x v="140"/>
    <d v="2018-06-18T00:00:00"/>
    <s v="First Class"/>
    <s v="Dp-13240"/>
    <s v="Dean percer"/>
    <s v="Home Office"/>
    <s v="United States"/>
    <s v="Maple Grove"/>
    <x v="11"/>
    <n v="55369"/>
    <s v="Central"/>
    <s v="OFF-ST-10001291"/>
    <x v="1"/>
    <s v="Storage"/>
    <s v="Tenex Personal Self-Stacking Standard File Box, Black/Gray"/>
    <n v="84.55"/>
  </r>
  <r>
    <n v="5478"/>
    <s v="CA-2018-169691"/>
    <x v="1"/>
    <x v="140"/>
    <d v="2018-06-18T00:00:00"/>
    <s v="First Class"/>
    <s v="Dp-13240"/>
    <s v="Dean percer"/>
    <s v="Home Office"/>
    <s v="United States"/>
    <s v="Maple Grove"/>
    <x v="11"/>
    <n v="55369"/>
    <s v="Central"/>
    <s v="OFF-PA-10003022"/>
    <x v="1"/>
    <s v="Paper"/>
    <s v="Xerox 1992"/>
    <n v="17.940000000000001"/>
  </r>
  <r>
    <n v="5479"/>
    <s v="CA-2017-121356"/>
    <x v="26"/>
    <x v="73"/>
    <d v="2017-11-24T00:00:00"/>
    <s v="Standard Class"/>
    <s v="SJ-20500"/>
    <s v="Shirley Jackson"/>
    <s v="Consumer"/>
    <s v="United States"/>
    <s v="Newark"/>
    <x v="13"/>
    <n v="19711"/>
    <s v="East"/>
    <s v="OFF-BI-10002133"/>
    <x v="1"/>
    <s v="Binders"/>
    <s v="Wilson Jones Elliptical Ring 3 1/2&quot; Capacity Binders, 800 sheets"/>
    <n v="128.4"/>
  </r>
  <r>
    <n v="5480"/>
    <s v="CA-2015-101770"/>
    <x v="24"/>
    <x v="691"/>
    <d v="2015-04-04T00:00:00"/>
    <s v="Standard Class"/>
    <s v="KB-16240"/>
    <s v="Karen Bern"/>
    <s v="Corporate"/>
    <s v="United States"/>
    <s v="Miami"/>
    <x v="2"/>
    <n v="33180"/>
    <s v="South"/>
    <s v="OFF-BI-10001097"/>
    <x v="1"/>
    <s v="Binders"/>
    <s v="Avery Hole Reinforcements"/>
    <n v="1.869"/>
  </r>
  <r>
    <n v="5481"/>
    <s v="CA-2018-105487"/>
    <x v="32"/>
    <x v="1048"/>
    <d v="2018-10-14T00:00:00"/>
    <s v="Standard Class"/>
    <s v="CS-12250"/>
    <s v="Chris Selesnick"/>
    <s v="Corporate"/>
    <s v="United States"/>
    <s v="San Diego"/>
    <x v="1"/>
    <n v="92105"/>
    <s v="West"/>
    <s v="TEC-PH-10001336"/>
    <x v="2"/>
    <s v="Phones"/>
    <s v="Digium D40 VoIP phone"/>
    <n v="103.19199999999999"/>
  </r>
  <r>
    <n v="5482"/>
    <s v="CA-2018-105487"/>
    <x v="32"/>
    <x v="1048"/>
    <d v="2018-10-14T00:00:00"/>
    <s v="Standard Class"/>
    <s v="CS-12250"/>
    <s v="Chris Selesnick"/>
    <s v="Corporate"/>
    <s v="United States"/>
    <s v="San Diego"/>
    <x v="1"/>
    <n v="92105"/>
    <s v="West"/>
    <s v="TEC-AC-10002305"/>
    <x v="2"/>
    <s v="Accessories"/>
    <s v="KeyTronicÂ E03601U1 -Â KeyboardÂ - Beige"/>
    <n v="36"/>
  </r>
  <r>
    <n v="5483"/>
    <s v="CA-2018-105487"/>
    <x v="32"/>
    <x v="1048"/>
    <d v="2018-10-14T00:00:00"/>
    <s v="Standard Class"/>
    <s v="CS-12250"/>
    <s v="Chris Selesnick"/>
    <s v="Corporate"/>
    <s v="United States"/>
    <s v="San Diego"/>
    <x v="1"/>
    <n v="92105"/>
    <s v="West"/>
    <s v="TEC-AC-10003610"/>
    <x v="2"/>
    <s v="Accessories"/>
    <s v="LogitechÂ Illuminated - Keyboard"/>
    <n v="239.96"/>
  </r>
  <r>
    <n v="5484"/>
    <s v="CA-2018-105487"/>
    <x v="32"/>
    <x v="1048"/>
    <d v="2018-10-14T00:00:00"/>
    <s v="Standard Class"/>
    <s v="CS-12250"/>
    <s v="Chris Selesnick"/>
    <s v="Corporate"/>
    <s v="United States"/>
    <s v="San Diego"/>
    <x v="1"/>
    <n v="92105"/>
    <s v="West"/>
    <s v="OFF-ST-10002301"/>
    <x v="1"/>
    <s v="Storage"/>
    <s v="Tennsco Commercial Shelving"/>
    <n v="40.68"/>
  </r>
  <r>
    <n v="5485"/>
    <s v="CA-2018-148999"/>
    <x v="31"/>
    <x v="289"/>
    <d v="2018-02-04T00:00:00"/>
    <s v="Standard Class"/>
    <s v="EB-13870"/>
    <s v="Emily Burns"/>
    <s v="Consumer"/>
    <s v="United States"/>
    <s v="Miami"/>
    <x v="2"/>
    <n v="33142"/>
    <s v="South"/>
    <s v="FUR-CH-10002044"/>
    <x v="0"/>
    <s v="Chairs"/>
    <s v="Office Star - Contemporary Task Swivel chair with 2-way adjustable arms, Plum"/>
    <n v="419.13600000000002"/>
  </r>
  <r>
    <n v="5486"/>
    <s v="CA-2015-107573"/>
    <x v="19"/>
    <x v="432"/>
    <d v="2015-12-17T00:00:00"/>
    <s v="Standard Class"/>
    <s v="PB-19150"/>
    <s v="Philip Brown"/>
    <s v="Consumer"/>
    <s v="United States"/>
    <s v="Miami"/>
    <x v="2"/>
    <n v="33178"/>
    <s v="South"/>
    <s v="OFF-EN-10001099"/>
    <x v="1"/>
    <s v="Envelopes"/>
    <s v="Staple envelope"/>
    <n v="23.472000000000001"/>
  </r>
  <r>
    <n v="5487"/>
    <s v="CA-2016-156608"/>
    <x v="28"/>
    <x v="1040"/>
    <d v="2016-10-29T00:00:00"/>
    <s v="Standard Class"/>
    <s v="MT-18070"/>
    <s v="Michelle Tran"/>
    <s v="Home Office"/>
    <s v="United States"/>
    <s v="San Antonio"/>
    <x v="5"/>
    <n v="78207"/>
    <s v="Central"/>
    <s v="OFF-BI-10004140"/>
    <x v="1"/>
    <s v="Binders"/>
    <s v="Avery Non-Stick Binders"/>
    <n v="3.5920000000000001"/>
  </r>
  <r>
    <n v="5488"/>
    <s v="CA-2018-134495"/>
    <x v="24"/>
    <x v="719"/>
    <d v="2018-04-04T00:00:00"/>
    <s v="Second Class"/>
    <s v="BF-11020"/>
    <s v="Barry FranzÃ¶sisch"/>
    <s v="Corporate"/>
    <s v="United States"/>
    <s v="Jacksonville"/>
    <x v="2"/>
    <n v="32216"/>
    <s v="South"/>
    <s v="TEC-PH-10004897"/>
    <x v="2"/>
    <s v="Phones"/>
    <s v="Mediabridge Sport Armband iPhone 5s"/>
    <n v="23.975999999999999"/>
  </r>
  <r>
    <n v="5489"/>
    <s v="CA-2018-134495"/>
    <x v="24"/>
    <x v="719"/>
    <d v="2018-04-04T00:00:00"/>
    <s v="Second Class"/>
    <s v="BF-11020"/>
    <s v="Barry FranzÃ¶sisch"/>
    <s v="Corporate"/>
    <s v="United States"/>
    <s v="Jacksonville"/>
    <x v="2"/>
    <n v="32216"/>
    <s v="South"/>
    <s v="OFF-LA-10000262"/>
    <x v="1"/>
    <s v="Labels"/>
    <s v="Avery 494"/>
    <n v="6.2640000000000002"/>
  </r>
  <r>
    <n v="5490"/>
    <s v="CA-2018-134495"/>
    <x v="24"/>
    <x v="719"/>
    <d v="2018-04-04T00:00:00"/>
    <s v="Second Class"/>
    <s v="BF-11020"/>
    <s v="Barry FranzÃ¶sisch"/>
    <s v="Corporate"/>
    <s v="United States"/>
    <s v="Jacksonville"/>
    <x v="2"/>
    <n v="32216"/>
    <s v="South"/>
    <s v="OFF-AP-10002222"/>
    <x v="1"/>
    <s v="Appliances"/>
    <s v="Staple holder"/>
    <n v="20.808"/>
  </r>
  <r>
    <n v="5491"/>
    <s v="CA-2018-134495"/>
    <x v="24"/>
    <x v="719"/>
    <d v="2018-04-04T00:00:00"/>
    <s v="Second Class"/>
    <s v="BF-11020"/>
    <s v="Barry FranzÃ¶sisch"/>
    <s v="Corporate"/>
    <s v="United States"/>
    <s v="Jacksonville"/>
    <x v="2"/>
    <n v="32216"/>
    <s v="South"/>
    <s v="FUR-CH-10003774"/>
    <x v="0"/>
    <s v="Chairs"/>
    <s v="Global Wood Trimmed Manager's Task Chair, Khaki"/>
    <n v="218.352"/>
  </r>
  <r>
    <n v="5492"/>
    <s v="CA-2018-164098"/>
    <x v="43"/>
    <x v="795"/>
    <d v="2018-01-27T00:00:00"/>
    <s v="First Class"/>
    <s v="CG-12520"/>
    <s v="Claire Gute"/>
    <s v="Consumer"/>
    <s v="United States"/>
    <s v="Houston"/>
    <x v="5"/>
    <n v="77070"/>
    <s v="Central"/>
    <s v="OFF-ST-10000615"/>
    <x v="1"/>
    <s v="Storage"/>
    <s v="SimpliFile Personal File, Black Granite, 15w x 6-15/16d x 11-1/4h"/>
    <n v="18.16"/>
  </r>
  <r>
    <n v="5493"/>
    <s v="CA-2015-105249"/>
    <x v="5"/>
    <x v="683"/>
    <d v="2015-11-28T00:00:00"/>
    <s v="Same Day"/>
    <s v="DH-13675"/>
    <s v="Duane Huffman"/>
    <s v="Home Office"/>
    <s v="United States"/>
    <s v="San Francisco"/>
    <x v="1"/>
    <n v="94122"/>
    <s v="West"/>
    <s v="OFF-SU-10001225"/>
    <x v="1"/>
    <s v="Supplies"/>
    <s v="Staple remover"/>
    <n v="7.36"/>
  </r>
  <r>
    <n v="5494"/>
    <s v="CA-2015-105249"/>
    <x v="5"/>
    <x v="683"/>
    <d v="2015-11-28T00:00:00"/>
    <s v="Same Day"/>
    <s v="DH-13675"/>
    <s v="Duane Huffman"/>
    <s v="Home Office"/>
    <s v="United States"/>
    <s v="San Francisco"/>
    <x v="1"/>
    <n v="94122"/>
    <s v="West"/>
    <s v="OFF-LA-10002043"/>
    <x v="1"/>
    <s v="Labels"/>
    <s v="Avery 489"/>
    <n v="41.4"/>
  </r>
  <r>
    <n v="5495"/>
    <s v="CA-2015-105249"/>
    <x v="5"/>
    <x v="683"/>
    <d v="2015-11-28T00:00:00"/>
    <s v="Same Day"/>
    <s v="DH-13675"/>
    <s v="Duane Huffman"/>
    <s v="Home Office"/>
    <s v="United States"/>
    <s v="San Francisco"/>
    <x v="1"/>
    <n v="94122"/>
    <s v="West"/>
    <s v="FUR-BO-10000330"/>
    <x v="0"/>
    <s v="Bookcases"/>
    <s v="Sauder Camden County Barrister Bookcase, Planked Cherry Finish"/>
    <n v="411.33199999999999"/>
  </r>
  <r>
    <n v="5496"/>
    <s v="CA-2016-113523"/>
    <x v="14"/>
    <x v="406"/>
    <d v="2016-09-08T00:00:00"/>
    <s v="Standard Class"/>
    <s v="SC-20440"/>
    <s v="Shaun Chance"/>
    <s v="Corporate"/>
    <s v="United States"/>
    <s v="Philadelphia"/>
    <x v="9"/>
    <n v="19140"/>
    <s v="East"/>
    <s v="OFF-BI-10001249"/>
    <x v="1"/>
    <s v="Binders"/>
    <s v="Avery Heavy-Duty EZD View Binder with Locking Rings"/>
    <n v="7.6559999999999997"/>
  </r>
  <r>
    <n v="5497"/>
    <s v="CA-2018-117821"/>
    <x v="1"/>
    <x v="492"/>
    <d v="2018-06-16T00:00:00"/>
    <s v="Standard Class"/>
    <s v="HG-15025"/>
    <s v="Hunter Glantz"/>
    <s v="Consumer"/>
    <s v="United States"/>
    <s v="Marion"/>
    <x v="24"/>
    <n v="43302"/>
    <s v="East"/>
    <s v="TEC-AC-10004469"/>
    <x v="2"/>
    <s v="Accessories"/>
    <s v="Microsoft Sculpt Comfort Mouse"/>
    <n v="63.92"/>
  </r>
  <r>
    <n v="5498"/>
    <s v="CA-2018-164378"/>
    <x v="9"/>
    <x v="663"/>
    <d v="2018-07-18T00:00:00"/>
    <s v="Second Class"/>
    <s v="MM-18055"/>
    <s v="Michelle Moray"/>
    <s v="Consumer"/>
    <s v="United States"/>
    <s v="New York City"/>
    <x v="15"/>
    <n v="10024"/>
    <s v="East"/>
    <s v="OFF-AR-10001177"/>
    <x v="1"/>
    <s v="Art"/>
    <s v="Newell 349"/>
    <n v="6.56"/>
  </r>
  <r>
    <n v="5499"/>
    <s v="CA-2018-164378"/>
    <x v="9"/>
    <x v="663"/>
    <d v="2018-07-18T00:00:00"/>
    <s v="Second Class"/>
    <s v="MM-18055"/>
    <s v="Michelle Moray"/>
    <s v="Consumer"/>
    <s v="United States"/>
    <s v="New York City"/>
    <x v="15"/>
    <n v="10024"/>
    <s v="East"/>
    <s v="OFF-LA-10000634"/>
    <x v="1"/>
    <s v="Labels"/>
    <s v="Avery 509"/>
    <n v="7.83"/>
  </r>
  <r>
    <n v="5500"/>
    <s v="CA-2018-164378"/>
    <x v="9"/>
    <x v="663"/>
    <d v="2018-07-18T00:00:00"/>
    <s v="Second Class"/>
    <s v="MM-18055"/>
    <s v="Michelle Moray"/>
    <s v="Consumer"/>
    <s v="United States"/>
    <s v="New York City"/>
    <x v="15"/>
    <n v="10024"/>
    <s v="East"/>
    <s v="TEC-AC-10004708"/>
    <x v="2"/>
    <s v="Accessories"/>
    <s v="Sony 32GB Class 10 Micro SDHC R40 Memory Card"/>
    <n v="41.9"/>
  </r>
  <r>
    <n v="5501"/>
    <s v="CA-2018-164378"/>
    <x v="9"/>
    <x v="663"/>
    <d v="2018-07-18T00:00:00"/>
    <s v="Second Class"/>
    <s v="MM-18055"/>
    <s v="Michelle Moray"/>
    <s v="Consumer"/>
    <s v="United States"/>
    <s v="New York City"/>
    <x v="15"/>
    <n v="10024"/>
    <s v="East"/>
    <s v="FUR-CH-10002084"/>
    <x v="0"/>
    <s v="Chairs"/>
    <s v="Hon Mobius Operator's Chair"/>
    <n v="664.14599999999996"/>
  </r>
  <r>
    <n v="5502"/>
    <s v="CA-2018-164378"/>
    <x v="9"/>
    <x v="663"/>
    <d v="2018-07-18T00:00:00"/>
    <s v="Second Class"/>
    <s v="MM-18055"/>
    <s v="Michelle Moray"/>
    <s v="Consumer"/>
    <s v="United States"/>
    <s v="New York City"/>
    <x v="15"/>
    <n v="10024"/>
    <s v="East"/>
    <s v="OFF-PA-10004519"/>
    <x v="1"/>
    <s v="Paper"/>
    <s v="Spiral Phone Message Books with Labels by Adams"/>
    <n v="8.9600000000000009"/>
  </r>
  <r>
    <n v="5503"/>
    <s v="CA-2018-127782"/>
    <x v="28"/>
    <x v="808"/>
    <d v="2018-11-06T00:00:00"/>
    <s v="Standard Class"/>
    <s v="TH-21115"/>
    <s v="Thea Hudgings"/>
    <s v="Corporate"/>
    <s v="United States"/>
    <s v="Philadelphia"/>
    <x v="9"/>
    <n v="19140"/>
    <s v="East"/>
    <s v="FUR-FU-10001847"/>
    <x v="0"/>
    <s v="Furnishings"/>
    <s v="Eldon Image Series Black Desk Accessories"/>
    <n v="3.3119999999999998"/>
  </r>
  <r>
    <n v="5504"/>
    <s v="CA-2018-127782"/>
    <x v="28"/>
    <x v="808"/>
    <d v="2018-11-06T00:00:00"/>
    <s v="Standard Class"/>
    <s v="TH-21115"/>
    <s v="Thea Hudgings"/>
    <s v="Corporate"/>
    <s v="United States"/>
    <s v="Philadelphia"/>
    <x v="9"/>
    <n v="19140"/>
    <s v="East"/>
    <s v="OFF-AP-10001962"/>
    <x v="1"/>
    <s v="Appliances"/>
    <s v="Black &amp; Decker Filter for Double Action Dustbuster Cordless Vac BLDV7210"/>
    <n v="20.135999999999999"/>
  </r>
  <r>
    <n v="5505"/>
    <s v="CA-2018-127782"/>
    <x v="28"/>
    <x v="808"/>
    <d v="2018-11-06T00:00:00"/>
    <s v="Standard Class"/>
    <s v="TH-21115"/>
    <s v="Thea Hudgings"/>
    <s v="Corporate"/>
    <s v="United States"/>
    <s v="Philadelphia"/>
    <x v="9"/>
    <n v="19140"/>
    <s v="East"/>
    <s v="OFF-EN-10003845"/>
    <x v="1"/>
    <s v="Envelopes"/>
    <s v="Colored Envelopes"/>
    <n v="8.8559999999999999"/>
  </r>
  <r>
    <n v="5506"/>
    <s v="CA-2018-127782"/>
    <x v="28"/>
    <x v="808"/>
    <d v="2018-11-06T00:00:00"/>
    <s v="Standard Class"/>
    <s v="TH-21115"/>
    <s v="Thea Hudgings"/>
    <s v="Corporate"/>
    <s v="United States"/>
    <s v="Philadelphia"/>
    <x v="9"/>
    <n v="19140"/>
    <s v="East"/>
    <s v="TEC-PH-10001817"/>
    <x v="2"/>
    <s v="Phones"/>
    <s v="Wilson Electronics DB Pro Signal Booster"/>
    <n v="859.2"/>
  </r>
  <r>
    <n v="5507"/>
    <s v="US-2017-162026"/>
    <x v="32"/>
    <x v="750"/>
    <d v="2017-10-08T00:00:00"/>
    <s v="Same Day"/>
    <s v="JE-15745"/>
    <s v="Joel Eaton"/>
    <s v="Consumer"/>
    <s v="United States"/>
    <s v="Los Angeles"/>
    <x v="1"/>
    <n v="90036"/>
    <s v="West"/>
    <s v="OFF-PA-10000167"/>
    <x v="1"/>
    <s v="Paper"/>
    <s v="Xerox 1925"/>
    <n v="61.96"/>
  </r>
  <r>
    <n v="5508"/>
    <s v="CA-2017-150000"/>
    <x v="24"/>
    <x v="143"/>
    <d v="2017-04-14T00:00:00"/>
    <s v="Standard Class"/>
    <s v="PG-18820"/>
    <s v="Patrick Gardner"/>
    <s v="Consumer"/>
    <s v="United States"/>
    <s v="Smyrna"/>
    <x v="32"/>
    <n v="30080"/>
    <s v="South"/>
    <s v="OFF-EN-10002973"/>
    <x v="1"/>
    <s v="Envelopes"/>
    <s v="Ampad #10 Peel &amp; Seel Holiday Envelopes"/>
    <n v="17.920000000000002"/>
  </r>
  <r>
    <n v="5509"/>
    <s v="CA-2016-168529"/>
    <x v="32"/>
    <x v="1049"/>
    <d v="2016-10-12T00:00:00"/>
    <s v="Standard Class"/>
    <s v="MB-17305"/>
    <s v="Maria Bertelson"/>
    <s v="Consumer"/>
    <s v="United States"/>
    <s v="San Francisco"/>
    <x v="1"/>
    <n v="94122"/>
    <s v="West"/>
    <s v="FUR-FU-10001588"/>
    <x v="0"/>
    <s v="Furnishings"/>
    <s v="Deflect-o SuperTray Unbreakable Stackable Tray, Letter, Black"/>
    <n v="145.9"/>
  </r>
  <r>
    <n v="5510"/>
    <s v="US-2018-152569"/>
    <x v="7"/>
    <x v="356"/>
    <d v="2018-05-20T00:00:00"/>
    <s v="Standard Class"/>
    <s v="JD-16015"/>
    <s v="Joy Daniels"/>
    <s v="Consumer"/>
    <s v="United States"/>
    <s v="Chicago"/>
    <x v="10"/>
    <n v="60653"/>
    <s v="Central"/>
    <s v="OFF-PA-10001736"/>
    <x v="1"/>
    <s v="Paper"/>
    <s v="Xerox 1880"/>
    <n v="56.704000000000001"/>
  </r>
  <r>
    <n v="5511"/>
    <s v="US-2018-152569"/>
    <x v="7"/>
    <x v="356"/>
    <d v="2018-05-20T00:00:00"/>
    <s v="Standard Class"/>
    <s v="JD-16015"/>
    <s v="Joy Daniels"/>
    <s v="Consumer"/>
    <s v="United States"/>
    <s v="Chicago"/>
    <x v="10"/>
    <n v="60653"/>
    <s v="Central"/>
    <s v="TEC-PH-10002185"/>
    <x v="2"/>
    <s v="Phones"/>
    <s v="QVS USB Car Charger 2-Port 2.1Amp for iPod/iPhone/iPad/iPad 2/iPad 3"/>
    <n v="11.12"/>
  </r>
  <r>
    <n v="5512"/>
    <s v="US-2015-137680"/>
    <x v="52"/>
    <x v="1050"/>
    <d v="2015-03-02T00:00:00"/>
    <s v="Standard Class"/>
    <s v="JH-15430"/>
    <s v="Jennifer Halladay"/>
    <s v="Consumer"/>
    <s v="United States"/>
    <s v="Medford"/>
    <x v="21"/>
    <n v="97504"/>
    <s v="West"/>
    <s v="OFF-PA-10000174"/>
    <x v="1"/>
    <s v="Paper"/>
    <s v="Message Book, Wirebound, Four 5 1/2&quot; X 4&quot; Forms/Pg., 200 Dupl. Sets/Book"/>
    <n v="32.896000000000001"/>
  </r>
  <r>
    <n v="5513"/>
    <s v="US-2015-137680"/>
    <x v="52"/>
    <x v="1050"/>
    <d v="2015-03-02T00:00:00"/>
    <s v="Standard Class"/>
    <s v="JH-15430"/>
    <s v="Jennifer Halladay"/>
    <s v="Consumer"/>
    <s v="United States"/>
    <s v="Medford"/>
    <x v="21"/>
    <n v="97504"/>
    <s v="West"/>
    <s v="OFF-PA-10000069"/>
    <x v="1"/>
    <s v="Paper"/>
    <s v="TOPS 4 x 6 Fluorescent Color Memo Sheets, 500 Sheets per Pack"/>
    <n v="22.776"/>
  </r>
  <r>
    <n v="5514"/>
    <s v="CA-2016-103177"/>
    <x v="21"/>
    <x v="1051"/>
    <d v="2016-06-01T00:00:00"/>
    <s v="First Class"/>
    <s v="EN-13780"/>
    <s v="Edward Nazzal"/>
    <s v="Consumer"/>
    <s v="United States"/>
    <s v="New York City"/>
    <x v="15"/>
    <n v="10009"/>
    <s v="East"/>
    <s v="TEC-PH-10001795"/>
    <x v="2"/>
    <s v="Phones"/>
    <s v="RCA H5401RE1 DECT 6.0 4-Line Cordless Handset With Caller ID/Call Waiting"/>
    <n v="239.97"/>
  </r>
  <r>
    <n v="5515"/>
    <s v="CA-2016-103177"/>
    <x v="21"/>
    <x v="1051"/>
    <d v="2016-06-01T00:00:00"/>
    <s v="First Class"/>
    <s v="EN-13780"/>
    <s v="Edward Nazzal"/>
    <s v="Consumer"/>
    <s v="United States"/>
    <s v="New York City"/>
    <x v="15"/>
    <n v="10009"/>
    <s v="East"/>
    <s v="OFF-AP-10004540"/>
    <x v="1"/>
    <s v="Appliances"/>
    <s v="Eureka The Boss Lite 10-Amp Upright Vacuum, Blue"/>
    <n v="160.32"/>
  </r>
  <r>
    <n v="5516"/>
    <s v="CA-2016-103177"/>
    <x v="21"/>
    <x v="1051"/>
    <d v="2016-06-01T00:00:00"/>
    <s v="First Class"/>
    <s v="EN-13780"/>
    <s v="Edward Nazzal"/>
    <s v="Consumer"/>
    <s v="United States"/>
    <s v="New York City"/>
    <x v="15"/>
    <n v="10009"/>
    <s v="East"/>
    <s v="TEC-PH-10001527"/>
    <x v="2"/>
    <s v="Phones"/>
    <s v="Plantronics MX500i Earset"/>
    <n v="128.85"/>
  </r>
  <r>
    <n v="5517"/>
    <s v="US-2017-138408"/>
    <x v="6"/>
    <x v="741"/>
    <d v="2017-11-21T00:00:00"/>
    <s v="Second Class"/>
    <s v="KC-16255"/>
    <s v="Karen Carlisle"/>
    <s v="Corporate"/>
    <s v="United States"/>
    <s v="Huntsville"/>
    <x v="19"/>
    <n v="35810"/>
    <s v="South"/>
    <s v="TEC-AC-10003870"/>
    <x v="2"/>
    <s v="Accessories"/>
    <s v="LogitechÂ Z-906 Speaker sys - home theater - 5.1-CH"/>
    <n v="1319.96"/>
  </r>
  <r>
    <n v="5518"/>
    <s v="CA-2018-117667"/>
    <x v="4"/>
    <x v="769"/>
    <d v="2018-12-09T00:00:00"/>
    <s v="Standard Class"/>
    <s v="MS-17980"/>
    <s v="Michael Stewart"/>
    <s v="Corporate"/>
    <s v="United States"/>
    <s v="Philadelphia"/>
    <x v="9"/>
    <n v="19134"/>
    <s v="East"/>
    <s v="FUR-CH-10004540"/>
    <x v="0"/>
    <s v="Chairs"/>
    <s v="Global Chrome Stack Chair"/>
    <n v="239.96"/>
  </r>
  <r>
    <n v="5519"/>
    <s v="CA-2018-117667"/>
    <x v="4"/>
    <x v="769"/>
    <d v="2018-12-09T00:00:00"/>
    <s v="Standard Class"/>
    <s v="MS-17980"/>
    <s v="Michael Stewart"/>
    <s v="Corporate"/>
    <s v="United States"/>
    <s v="Philadelphia"/>
    <x v="9"/>
    <n v="19134"/>
    <s v="East"/>
    <s v="FUR-FU-10004093"/>
    <x v="0"/>
    <s v="Furnishings"/>
    <s v="Hand-Finished Solid Wood Document Frame"/>
    <n v="54.768000000000001"/>
  </r>
  <r>
    <n v="5520"/>
    <s v="CA-2018-117667"/>
    <x v="4"/>
    <x v="769"/>
    <d v="2018-12-09T00:00:00"/>
    <s v="Standard Class"/>
    <s v="MS-17980"/>
    <s v="Michael Stewart"/>
    <s v="Corporate"/>
    <s v="United States"/>
    <s v="Philadelphia"/>
    <x v="9"/>
    <n v="19134"/>
    <s v="East"/>
    <s v="OFF-AR-10000716"/>
    <x v="1"/>
    <s v="Art"/>
    <s v="DIXON Ticonderoga Erasable Checking Pencils"/>
    <n v="13.391999999999999"/>
  </r>
  <r>
    <n v="5521"/>
    <s v="CA-2018-117667"/>
    <x v="4"/>
    <x v="769"/>
    <d v="2018-12-09T00:00:00"/>
    <s v="Standard Class"/>
    <s v="MS-17980"/>
    <s v="Michael Stewart"/>
    <s v="Corporate"/>
    <s v="United States"/>
    <s v="Philadelphia"/>
    <x v="9"/>
    <n v="19134"/>
    <s v="East"/>
    <s v="OFF-PA-10002709"/>
    <x v="1"/>
    <s v="Paper"/>
    <s v="Xerox 1956"/>
    <n v="23.92"/>
  </r>
  <r>
    <n v="5522"/>
    <s v="CA-2018-117667"/>
    <x v="4"/>
    <x v="769"/>
    <d v="2018-12-09T00:00:00"/>
    <s v="Standard Class"/>
    <s v="MS-17980"/>
    <s v="Michael Stewart"/>
    <s v="Corporate"/>
    <s v="United States"/>
    <s v="Philadelphia"/>
    <x v="9"/>
    <n v="19134"/>
    <s v="East"/>
    <s v="TEC-AC-10000580"/>
    <x v="2"/>
    <s v="Accessories"/>
    <s v="Logitech G13 Programmable Gameboard with LCD Display"/>
    <n v="255.96799999999999"/>
  </r>
  <r>
    <n v="5523"/>
    <s v="CA-2017-110982"/>
    <x v="21"/>
    <x v="410"/>
    <d v="2017-06-07T00:00:00"/>
    <s v="First Class"/>
    <s v="CK-12205"/>
    <s v="Chloris Kastensmidt"/>
    <s v="Consumer"/>
    <s v="United States"/>
    <s v="Santa Clara"/>
    <x v="1"/>
    <n v="95051"/>
    <s v="West"/>
    <s v="OFF-BI-10000829"/>
    <x v="1"/>
    <s v="Binders"/>
    <s v="Avery Non-Stick Binders"/>
    <n v="21.552"/>
  </r>
  <r>
    <n v="5524"/>
    <s v="CA-2017-110982"/>
    <x v="21"/>
    <x v="410"/>
    <d v="2017-06-07T00:00:00"/>
    <s v="First Class"/>
    <s v="CK-12205"/>
    <s v="Chloris Kastensmidt"/>
    <s v="Consumer"/>
    <s v="United States"/>
    <s v="Santa Clara"/>
    <x v="1"/>
    <n v="95051"/>
    <s v="West"/>
    <s v="OFF-AP-10004859"/>
    <x v="1"/>
    <s v="Appliances"/>
    <s v="Acco 6 Outlet Guardian Premium Surge Suppressor"/>
    <n v="58.24"/>
  </r>
  <r>
    <n v="5525"/>
    <s v="CA-2017-147123"/>
    <x v="19"/>
    <x v="107"/>
    <d v="2017-12-12T00:00:00"/>
    <s v="First Class"/>
    <s v="SJ-20125"/>
    <s v="Sanjit Jacobs"/>
    <s v="Home Office"/>
    <s v="United States"/>
    <s v="Long Beach"/>
    <x v="1"/>
    <n v="90805"/>
    <s v="West"/>
    <s v="OFF-PA-10000575"/>
    <x v="1"/>
    <s v="Paper"/>
    <s v="Wirebound Message Books, Four 2 3/4 x 5 White Forms per Page"/>
    <n v="80.28"/>
  </r>
  <r>
    <n v="5526"/>
    <s v="CA-2018-154501"/>
    <x v="20"/>
    <x v="504"/>
    <d v="2018-05-05T00:00:00"/>
    <s v="Standard Class"/>
    <s v="EA-14035"/>
    <s v="Erin Ashbrook"/>
    <s v="Corporate"/>
    <s v="United States"/>
    <s v="Los Angeles"/>
    <x v="1"/>
    <n v="90008"/>
    <s v="West"/>
    <s v="OFF-AR-10002804"/>
    <x v="1"/>
    <s v="Art"/>
    <s v="Faber Castell Col-Erase Pencils"/>
    <n v="9.7799999999999994"/>
  </r>
  <r>
    <n v="5527"/>
    <s v="CA-2018-166933"/>
    <x v="18"/>
    <x v="558"/>
    <d v="2018-04-28T00:00:00"/>
    <s v="Standard Class"/>
    <s v="MG-17890"/>
    <s v="Michael Granlund"/>
    <s v="Home Office"/>
    <s v="United States"/>
    <s v="Santa Barbara"/>
    <x v="1"/>
    <n v="93101"/>
    <s v="West"/>
    <s v="OFF-FA-10002676"/>
    <x v="1"/>
    <s v="Fasteners"/>
    <s v="Colored Push Pins"/>
    <n v="1.81"/>
  </r>
  <r>
    <n v="5528"/>
    <s v="CA-2016-142055"/>
    <x v="7"/>
    <x v="412"/>
    <d v="2016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s v="Paper"/>
    <s v="Xerox 1912"/>
    <n v="37.94"/>
  </r>
  <r>
    <n v="5529"/>
    <s v="CA-2016-137106"/>
    <x v="24"/>
    <x v="1052"/>
    <d v="2016-04-04T00:00:00"/>
    <s v="Standard Class"/>
    <s v="SC-20260"/>
    <s v="Scott Cohen"/>
    <s v="Corporate"/>
    <s v="United States"/>
    <s v="Jacksonville"/>
    <x v="2"/>
    <n v="32216"/>
    <s v="South"/>
    <s v="TEC-PH-10000011"/>
    <x v="2"/>
    <s v="Phones"/>
    <s v="PureGear Roll-On Screen Protector"/>
    <n v="79.959999999999994"/>
  </r>
  <r>
    <n v="5530"/>
    <s v="CA-2018-136609"/>
    <x v="36"/>
    <x v="634"/>
    <d v="2018-08-11T00:00:00"/>
    <s v="Standard Class"/>
    <s v="TB-21355"/>
    <s v="Todd Boyes"/>
    <s v="Corporate"/>
    <s v="United States"/>
    <s v="Cedar Hill"/>
    <x v="5"/>
    <n v="75104"/>
    <s v="Central"/>
    <s v="OFF-PA-10004381"/>
    <x v="1"/>
    <s v="Paper"/>
    <s v="14-7/8 x 11 Blue Bar Computer Printout Paper"/>
    <n v="115.29600000000001"/>
  </r>
  <r>
    <n v="5531"/>
    <s v="CA-2018-160885"/>
    <x v="4"/>
    <x v="574"/>
    <d v="2018-12-06T00:00:00"/>
    <s v="Standard Class"/>
    <s v="JK-16090"/>
    <s v="Juliana Krohn"/>
    <s v="Consumer"/>
    <s v="United States"/>
    <s v="Omaha"/>
    <x v="8"/>
    <n v="68104"/>
    <s v="Central"/>
    <s v="TEC-PH-10001795"/>
    <x v="2"/>
    <s v="Phones"/>
    <s v="ClearOne CHATAttach 160 -Â speaker phone"/>
    <n v="2479.96"/>
  </r>
  <r>
    <n v="5532"/>
    <s v="US-2017-167472"/>
    <x v="21"/>
    <x v="112"/>
    <d v="2017-06-07T00:00:00"/>
    <s v="First Class"/>
    <s v="CK-12595"/>
    <s v="Clytie Kelty"/>
    <s v="Consumer"/>
    <s v="United States"/>
    <s v="Little Rock"/>
    <x v="36"/>
    <n v="72209"/>
    <s v="South"/>
    <s v="TEC-AC-10001109"/>
    <x v="2"/>
    <s v="Accessories"/>
    <s v="Logitech Trackman Marble Mouse"/>
    <n v="179.94"/>
  </r>
  <r>
    <n v="5533"/>
    <s v="US-2017-167472"/>
    <x v="21"/>
    <x v="112"/>
    <d v="2017-06-07T00:00:00"/>
    <s v="First Class"/>
    <s v="CK-12595"/>
    <s v="Clytie Kelty"/>
    <s v="Consumer"/>
    <s v="United States"/>
    <s v="Little Rock"/>
    <x v="36"/>
    <n v="72209"/>
    <s v="South"/>
    <s v="TEC-AC-10003038"/>
    <x v="2"/>
    <s v="Accessories"/>
    <s v="Kingston Digital DataTraveler 16GB USB 2.0"/>
    <n v="26.85"/>
  </r>
  <r>
    <n v="5534"/>
    <s v="US-2017-167472"/>
    <x v="21"/>
    <x v="112"/>
    <d v="2017-06-07T00:00:00"/>
    <s v="First Class"/>
    <s v="CK-12595"/>
    <s v="Clytie Kelty"/>
    <s v="Consumer"/>
    <s v="United States"/>
    <s v="Little Rock"/>
    <x v="36"/>
    <n v="72209"/>
    <s v="South"/>
    <s v="TEC-AC-10003174"/>
    <x v="2"/>
    <s v="Accessories"/>
    <s v="Plantronics S12 Corded Telephone Headset System"/>
    <n v="323.37"/>
  </r>
  <r>
    <n v="5535"/>
    <s v="US-2017-167472"/>
    <x v="21"/>
    <x v="112"/>
    <d v="2017-06-07T00:00:00"/>
    <s v="First Class"/>
    <s v="CK-12595"/>
    <s v="Clytie Kelty"/>
    <s v="Consumer"/>
    <s v="United States"/>
    <s v="Little Rock"/>
    <x v="36"/>
    <n v="72209"/>
    <s v="South"/>
    <s v="OFF-PA-10000157"/>
    <x v="1"/>
    <s v="Paper"/>
    <s v="Xerox 191"/>
    <n v="59.94"/>
  </r>
  <r>
    <n v="5536"/>
    <s v="US-2017-167472"/>
    <x v="21"/>
    <x v="112"/>
    <d v="2017-06-07T00:00:00"/>
    <s v="First Class"/>
    <s v="CK-12595"/>
    <s v="Clytie Kelty"/>
    <s v="Consumer"/>
    <s v="United States"/>
    <s v="Little Rock"/>
    <x v="36"/>
    <n v="72209"/>
    <s v="South"/>
    <s v="OFF-BI-10001721"/>
    <x v="1"/>
    <s v="Binders"/>
    <s v="Trimflex Flexible Post Binders"/>
    <n v="64.14"/>
  </r>
  <r>
    <n v="5537"/>
    <s v="US-2017-167472"/>
    <x v="21"/>
    <x v="112"/>
    <d v="2017-06-07T00:00:00"/>
    <s v="First Class"/>
    <s v="CK-12595"/>
    <s v="Clytie Kelty"/>
    <s v="Consumer"/>
    <s v="United States"/>
    <s v="Little Rock"/>
    <x v="36"/>
    <n v="72209"/>
    <s v="South"/>
    <s v="OFF-BI-10000591"/>
    <x v="1"/>
    <s v="Binders"/>
    <s v="Avery Binder Labels"/>
    <n v="11.67"/>
  </r>
  <r>
    <n v="5538"/>
    <s v="US-2017-167472"/>
    <x v="21"/>
    <x v="112"/>
    <d v="2017-06-07T00:00:00"/>
    <s v="First Class"/>
    <s v="CK-12595"/>
    <s v="Clytie Kelty"/>
    <s v="Consumer"/>
    <s v="United States"/>
    <s v="Little Rock"/>
    <x v="36"/>
    <n v="72209"/>
    <s v="South"/>
    <s v="OFF-PA-10001534"/>
    <x v="1"/>
    <s v="Paper"/>
    <s v="Xerox 230"/>
    <n v="12.96"/>
  </r>
  <r>
    <n v="5539"/>
    <s v="CA-2016-120551"/>
    <x v="3"/>
    <x v="657"/>
    <d v="2016-04-20T00:00:00"/>
    <s v="Standard Class"/>
    <s v="SS-20590"/>
    <s v="Sonia Sunley"/>
    <s v="Consumer"/>
    <s v="United States"/>
    <s v="Norfolk"/>
    <x v="8"/>
    <n v="68701"/>
    <s v="Central"/>
    <s v="OFF-BI-10002071"/>
    <x v="1"/>
    <s v="Binders"/>
    <s v="Fellowes Black Plastic Comb Bindings"/>
    <n v="17.43"/>
  </r>
  <r>
    <n v="5540"/>
    <s v="US-2018-150595"/>
    <x v="49"/>
    <x v="1053"/>
    <d v="2018-05-26T00:00:00"/>
    <s v="Standard Class"/>
    <s v="LE-16810"/>
    <s v="Laurel Elliston"/>
    <s v="Consumer"/>
    <s v="United States"/>
    <s v="Chicago"/>
    <x v="10"/>
    <n v="60653"/>
    <s v="Central"/>
    <s v="FUR-CH-10000513"/>
    <x v="0"/>
    <s v="Chairs"/>
    <s v="High-Back Leather Manager's Chair"/>
    <n v="181.98599999999999"/>
  </r>
  <r>
    <n v="5541"/>
    <s v="US-2018-150595"/>
    <x v="49"/>
    <x v="1053"/>
    <d v="2018-05-26T00:00:00"/>
    <s v="Standard Class"/>
    <s v="LE-16810"/>
    <s v="Laurel Elliston"/>
    <s v="Consumer"/>
    <s v="United States"/>
    <s v="Chicago"/>
    <x v="10"/>
    <n v="60653"/>
    <s v="Central"/>
    <s v="OFF-BI-10003274"/>
    <x v="1"/>
    <s v="Binders"/>
    <s v="Avery Durable Slant Ring Binders, No Labels"/>
    <n v="1.5920000000000001"/>
  </r>
  <r>
    <n v="5542"/>
    <s v="US-2018-150595"/>
    <x v="49"/>
    <x v="1053"/>
    <d v="2018-05-26T00:00:00"/>
    <s v="Standard Class"/>
    <s v="LE-16810"/>
    <s v="Laurel Elliston"/>
    <s v="Consumer"/>
    <s v="United States"/>
    <s v="Chicago"/>
    <x v="10"/>
    <n v="60653"/>
    <s v="Central"/>
    <s v="OFF-SU-10000381"/>
    <x v="1"/>
    <s v="Supplies"/>
    <s v="Acme Forged Steel Scissors with Black Enamel Handles"/>
    <n v="22.344000000000001"/>
  </r>
  <r>
    <n v="5543"/>
    <s v="CA-2017-134936"/>
    <x v="33"/>
    <x v="1054"/>
    <d v="2017-12-25T00:00:00"/>
    <s v="Standard Class"/>
    <s v="ES-14080"/>
    <s v="Erin Smith"/>
    <s v="Corporate"/>
    <s v="United States"/>
    <s v="Tucson"/>
    <x v="16"/>
    <n v="85705"/>
    <s v="West"/>
    <s v="FUR-TA-10001086"/>
    <x v="0"/>
    <s v="Tables"/>
    <s v="SAFCO PlanMaster Boards, 60w x 37-1/2d, White Melamine"/>
    <n v="455.97"/>
  </r>
  <r>
    <n v="5544"/>
    <s v="CA-2017-134936"/>
    <x v="33"/>
    <x v="1054"/>
    <d v="2017-12-25T00:00:00"/>
    <s v="Standard Class"/>
    <s v="ES-14080"/>
    <s v="Erin Smith"/>
    <s v="Corporate"/>
    <s v="United States"/>
    <s v="Tucson"/>
    <x v="16"/>
    <n v="85705"/>
    <s v="West"/>
    <s v="OFF-BI-10000174"/>
    <x v="1"/>
    <s v="Binders"/>
    <s v="Wilson Jones Clip &amp; Carry Folder Binder Tool for Ring Binders, Clear"/>
    <n v="10.44"/>
  </r>
  <r>
    <n v="5545"/>
    <s v="CA-2017-134936"/>
    <x v="33"/>
    <x v="1054"/>
    <d v="2017-12-25T00:00:00"/>
    <s v="Standard Class"/>
    <s v="ES-14080"/>
    <s v="Erin Smith"/>
    <s v="Corporate"/>
    <s v="United States"/>
    <s v="Tucson"/>
    <x v="16"/>
    <n v="85705"/>
    <s v="West"/>
    <s v="OFF-BI-10002103"/>
    <x v="1"/>
    <s v="Binders"/>
    <s v="Cardinal Slant-D Ring Binder, Heavy Gauge Vinyl"/>
    <n v="5.2140000000000004"/>
  </r>
  <r>
    <n v="5546"/>
    <s v="CA-2018-102967"/>
    <x v="12"/>
    <x v="585"/>
    <d v="2018-09-26T00:00:00"/>
    <s v="Standard Class"/>
    <s v="MG-17890"/>
    <s v="Michael Granlund"/>
    <s v="Home Office"/>
    <s v="United States"/>
    <s v="Concord"/>
    <x v="38"/>
    <n v="3301"/>
    <s v="East"/>
    <s v="OFF-ST-10001590"/>
    <x v="1"/>
    <s v="Storage"/>
    <s v="Tenex Personal Project File with Scoop Front Design, Black"/>
    <n v="67.400000000000006"/>
  </r>
  <r>
    <n v="5547"/>
    <s v="CA-2018-151008"/>
    <x v="22"/>
    <x v="210"/>
    <d v="2018-09-08T00:00:00"/>
    <s v="First Class"/>
    <s v="JM-16195"/>
    <s v="Justin MacKendrick"/>
    <s v="Consumer"/>
    <s v="United States"/>
    <s v="Draper"/>
    <x v="7"/>
    <n v="84020"/>
    <s v="West"/>
    <s v="FUR-FU-10002396"/>
    <x v="0"/>
    <s v="Furnishings"/>
    <s v="DAX Copper Panel Document Frame, 5 x 7 Size"/>
    <n v="25.16"/>
  </r>
  <r>
    <n v="5548"/>
    <s v="CA-2018-151008"/>
    <x v="22"/>
    <x v="210"/>
    <d v="2018-09-08T00:00:00"/>
    <s v="First Class"/>
    <s v="JM-16195"/>
    <s v="Justin MacKendrick"/>
    <s v="Consumer"/>
    <s v="United States"/>
    <s v="Draper"/>
    <x v="7"/>
    <n v="84020"/>
    <s v="West"/>
    <s v="TEC-PH-10002807"/>
    <x v="2"/>
    <s v="Phones"/>
    <s v="Motorla HX550 Universal Bluetooth Headset"/>
    <n v="126.56"/>
  </r>
  <r>
    <n v="5549"/>
    <s v="CA-2015-159800"/>
    <x v="5"/>
    <x v="683"/>
    <d v="2015-12-01T00:00:00"/>
    <s v="First Class"/>
    <s v="SG-20470"/>
    <s v="Sheri Gordon"/>
    <s v="Consumer"/>
    <s v="United States"/>
    <s v="San Francisco"/>
    <x v="1"/>
    <n v="94109"/>
    <s v="West"/>
    <s v="OFF-AP-10004859"/>
    <x v="1"/>
    <s v="Appliances"/>
    <s v="Acco 6 Outlet Guardian Premium Surge Suppressor"/>
    <n v="43.68"/>
  </r>
  <r>
    <n v="5550"/>
    <s v="CA-2015-159800"/>
    <x v="5"/>
    <x v="683"/>
    <d v="2015-12-01T00:00:00"/>
    <s v="First Class"/>
    <s v="SG-20470"/>
    <s v="Sheri Gordon"/>
    <s v="Consumer"/>
    <s v="United States"/>
    <s v="San Francisco"/>
    <x v="1"/>
    <n v="94109"/>
    <s v="West"/>
    <s v="TEC-AC-10003447"/>
    <x v="2"/>
    <s v="Accessories"/>
    <s v="Micropad Numeric Keypads"/>
    <n v="139.93"/>
  </r>
  <r>
    <n v="5551"/>
    <s v="US-2015-159618"/>
    <x v="6"/>
    <x v="607"/>
    <d v="2015-11-16T00:00:00"/>
    <s v="Standard Class"/>
    <s v="DB-12970"/>
    <s v="Darren Budd"/>
    <s v="Corporate"/>
    <s v="United States"/>
    <s v="Houston"/>
    <x v="5"/>
    <n v="77036"/>
    <s v="Central"/>
    <s v="OFF-AR-10003183"/>
    <x v="1"/>
    <s v="Art"/>
    <s v="Avery Fluorescent Highlighter Four-Color Set"/>
    <n v="2.6720000000000002"/>
  </r>
  <r>
    <n v="5552"/>
    <s v="US-2015-159618"/>
    <x v="6"/>
    <x v="607"/>
    <d v="2015-11-16T00:00:00"/>
    <s v="Standard Class"/>
    <s v="DB-12970"/>
    <s v="Darren Budd"/>
    <s v="Corporate"/>
    <s v="United States"/>
    <s v="Houston"/>
    <x v="5"/>
    <n v="77036"/>
    <s v="Central"/>
    <s v="OFF-SU-10000432"/>
    <x v="1"/>
    <s v="Supplies"/>
    <s v="Acco Side-Punched Conventional Columnar Pads"/>
    <n v="16.655999999999999"/>
  </r>
  <r>
    <n v="5553"/>
    <s v="US-2015-159618"/>
    <x v="6"/>
    <x v="607"/>
    <d v="2015-11-16T00:00:00"/>
    <s v="Standard Class"/>
    <s v="DB-12970"/>
    <s v="Darren Budd"/>
    <s v="Corporate"/>
    <s v="United States"/>
    <s v="Houston"/>
    <x v="5"/>
    <n v="77036"/>
    <s v="Central"/>
    <s v="TEC-AC-10003832"/>
    <x v="2"/>
    <s v="Accessories"/>
    <s v="ImationÂ 16GB Mini TravelDrive USB 2.0Â Flash Drive"/>
    <n v="79.512"/>
  </r>
  <r>
    <n v="5554"/>
    <s v="US-2015-159618"/>
    <x v="6"/>
    <x v="607"/>
    <d v="2015-11-16T00:00:00"/>
    <s v="Standard Class"/>
    <s v="DB-12970"/>
    <s v="Darren Budd"/>
    <s v="Corporate"/>
    <s v="United States"/>
    <s v="Houston"/>
    <x v="5"/>
    <n v="77036"/>
    <s v="Central"/>
    <s v="OFF-PA-10004100"/>
    <x v="1"/>
    <s v="Paper"/>
    <s v="Xerox 216"/>
    <n v="36.287999999999997"/>
  </r>
  <r>
    <n v="5555"/>
    <s v="US-2015-159618"/>
    <x v="6"/>
    <x v="607"/>
    <d v="2015-11-16T00:00:00"/>
    <s v="Standard Class"/>
    <s v="DB-12970"/>
    <s v="Darren Budd"/>
    <s v="Corporate"/>
    <s v="United States"/>
    <s v="Houston"/>
    <x v="5"/>
    <n v="77036"/>
    <s v="Central"/>
    <s v="FUR-BO-10004467"/>
    <x v="0"/>
    <s v="Bookcases"/>
    <s v="Bestar Classic Bookcase"/>
    <n v="67.993200000000002"/>
  </r>
  <r>
    <n v="5556"/>
    <s v="CA-2018-116113"/>
    <x v="10"/>
    <x v="280"/>
    <d v="2018-10-06T00:00:00"/>
    <s v="Second Class"/>
    <s v="JW-15220"/>
    <s v="Jane Waco"/>
    <s v="Corporate"/>
    <s v="United States"/>
    <s v="Montgomery"/>
    <x v="19"/>
    <n v="36116"/>
    <s v="South"/>
    <s v="FUR-FU-10002963"/>
    <x v="0"/>
    <s v="Furnishings"/>
    <s v="Master Caster Door Stop, Gray"/>
    <n v="10.16"/>
  </r>
  <r>
    <n v="5557"/>
    <s v="CA-2016-125066"/>
    <x v="33"/>
    <x v="639"/>
    <d v="2016-12-18T00:00:00"/>
    <s v="Standard Class"/>
    <s v="KD-16495"/>
    <s v="Keith Dawkins"/>
    <s v="Corporate"/>
    <s v="United States"/>
    <s v="Jackson"/>
    <x v="35"/>
    <n v="39212"/>
    <s v="South"/>
    <s v="FUR-FU-10003829"/>
    <x v="0"/>
    <s v="Furnishings"/>
    <s v="Stackable Trays"/>
    <n v="6.16"/>
  </r>
  <r>
    <n v="5558"/>
    <s v="CA-2016-125066"/>
    <x v="33"/>
    <x v="639"/>
    <d v="2016-12-18T00:00:00"/>
    <s v="Standard Class"/>
    <s v="KD-16495"/>
    <s v="Keith Dawkins"/>
    <s v="Corporate"/>
    <s v="United States"/>
    <s v="Jackson"/>
    <x v="35"/>
    <n v="39212"/>
    <s v="South"/>
    <s v="OFF-AR-10003582"/>
    <x v="1"/>
    <s v="Art"/>
    <s v="Boston Electric Pencil Sharpener, Model 1818, Charcoal Black"/>
    <n v="56.3"/>
  </r>
  <r>
    <n v="5559"/>
    <s v="US-2016-114741"/>
    <x v="19"/>
    <x v="401"/>
    <d v="2016-12-10T00:00:00"/>
    <s v="Standard Class"/>
    <s v="IL-15100"/>
    <s v="Ivan Liston"/>
    <s v="Consumer"/>
    <s v="United States"/>
    <s v="North Las Vegas"/>
    <x v="33"/>
    <n v="89031"/>
    <s v="West"/>
    <s v="OFF-PA-10000048"/>
    <x v="1"/>
    <s v="Paper"/>
    <s v="Xerox 20"/>
    <n v="6.48"/>
  </r>
  <r>
    <n v="5560"/>
    <s v="US-2016-114741"/>
    <x v="19"/>
    <x v="401"/>
    <d v="2016-12-10T00:00:00"/>
    <s v="Standard Class"/>
    <s v="IL-15100"/>
    <s v="Ivan Liston"/>
    <s v="Consumer"/>
    <s v="United States"/>
    <s v="North Las Vegas"/>
    <x v="33"/>
    <n v="89031"/>
    <s v="West"/>
    <s v="OFF-ST-10000078"/>
    <x v="1"/>
    <s v="Storage"/>
    <s v="Tennsco 6- and 18-Compartment Lockers"/>
    <n v="1325.85"/>
  </r>
  <r>
    <n v="5561"/>
    <s v="US-2016-114741"/>
    <x v="19"/>
    <x v="401"/>
    <d v="2016-12-10T00:00:00"/>
    <s v="Standard Class"/>
    <s v="IL-15100"/>
    <s v="Ivan Liston"/>
    <s v="Consumer"/>
    <s v="United States"/>
    <s v="North Las Vegas"/>
    <x v="33"/>
    <n v="89031"/>
    <s v="West"/>
    <s v="OFF-LA-10004853"/>
    <x v="1"/>
    <s v="Labels"/>
    <s v="Avery 483"/>
    <n v="14.94"/>
  </r>
  <r>
    <n v="5562"/>
    <s v="CA-2018-133263"/>
    <x v="48"/>
    <x v="185"/>
    <d v="2018-04-02T00:00:00"/>
    <s v="Second Class"/>
    <s v="JE-15610"/>
    <s v="Jim Epp"/>
    <s v="Corporate"/>
    <s v="United States"/>
    <s v="Atlanta"/>
    <x v="32"/>
    <n v="30318"/>
    <s v="South"/>
    <s v="OFF-BI-10001153"/>
    <x v="1"/>
    <s v="Binders"/>
    <s v="Ibico Recycled Grain-Textured Covers"/>
    <n v="34.54"/>
  </r>
  <r>
    <n v="5563"/>
    <s v="CA-2018-133263"/>
    <x v="48"/>
    <x v="185"/>
    <d v="2018-04-02T00:00:00"/>
    <s v="Second Class"/>
    <s v="JE-15610"/>
    <s v="Jim Epp"/>
    <s v="Corporate"/>
    <s v="United States"/>
    <s v="Atlanta"/>
    <x v="32"/>
    <n v="30318"/>
    <s v="South"/>
    <s v="TEC-CO-10001449"/>
    <x v="2"/>
    <s v="Copiers"/>
    <s v="Hewlett Packard LaserJet 3310 Copier"/>
    <n v="2999.95"/>
  </r>
  <r>
    <n v="5564"/>
    <s v="CA-2018-133263"/>
    <x v="48"/>
    <x v="185"/>
    <d v="2018-04-02T00:00:00"/>
    <s v="Second Class"/>
    <s v="JE-15610"/>
    <s v="Jim Epp"/>
    <s v="Corporate"/>
    <s v="United States"/>
    <s v="Atlanta"/>
    <x v="32"/>
    <n v="30318"/>
    <s v="South"/>
    <s v="OFF-BI-10000474"/>
    <x v="1"/>
    <s v="Binders"/>
    <s v="Avery Recycled Flexi-View Covers for Binding Systems"/>
    <n v="64.12"/>
  </r>
  <r>
    <n v="5565"/>
    <s v="CA-2018-157966"/>
    <x v="34"/>
    <x v="677"/>
    <d v="2018-03-13T00:00:00"/>
    <s v="Same Day"/>
    <s v="SU-20665"/>
    <s v="Stephanie Ulpright"/>
    <s v="Home Office"/>
    <s v="United States"/>
    <s v="Chicago"/>
    <x v="10"/>
    <n v="60610"/>
    <s v="Central"/>
    <s v="OFF-AR-10000799"/>
    <x v="1"/>
    <s v="Art"/>
    <s v="Col-Erase Pencils with Erasers"/>
    <n v="19.456"/>
  </r>
  <r>
    <n v="5566"/>
    <s v="CA-2018-157966"/>
    <x v="34"/>
    <x v="677"/>
    <d v="2018-03-13T00:00:00"/>
    <s v="Same Day"/>
    <s v="SU-20665"/>
    <s v="Stephanie Ulpright"/>
    <s v="Home Office"/>
    <s v="United States"/>
    <s v="Chicago"/>
    <x v="10"/>
    <n v="60610"/>
    <s v="Central"/>
    <s v="TEC-MA-10002109"/>
    <x v="2"/>
    <s v="Machines"/>
    <s v="HP Officejet Pro 8600 e-All-In-One Printer, Copier, Scanner, Fax"/>
    <n v="209.98599999999999"/>
  </r>
  <r>
    <n v="5567"/>
    <s v="CA-2018-157966"/>
    <x v="34"/>
    <x v="677"/>
    <d v="2018-03-13T00:00:00"/>
    <s v="Same Day"/>
    <s v="SU-20665"/>
    <s v="Stephanie Ulpright"/>
    <s v="Home Office"/>
    <s v="United States"/>
    <s v="Chicago"/>
    <x v="10"/>
    <n v="60610"/>
    <s v="Central"/>
    <s v="OFF-AR-10003338"/>
    <x v="1"/>
    <s v="Art"/>
    <s v="Eberhard Faber 3 1/2&quot; Golf Pencils"/>
    <n v="29.76"/>
  </r>
  <r>
    <n v="5568"/>
    <s v="CA-2018-157966"/>
    <x v="34"/>
    <x v="677"/>
    <d v="2018-03-13T00:00:00"/>
    <s v="Same Day"/>
    <s v="SU-20665"/>
    <s v="Stephanie Ulpright"/>
    <s v="Home Office"/>
    <s v="United States"/>
    <s v="Chicago"/>
    <x v="10"/>
    <n v="60610"/>
    <s v="Central"/>
    <s v="FUR-CH-10003606"/>
    <x v="0"/>
    <s v="Chairs"/>
    <s v="SAFCO Folding Chair Trolley"/>
    <n v="89.768000000000001"/>
  </r>
  <r>
    <n v="5569"/>
    <s v="CA-2018-157966"/>
    <x v="34"/>
    <x v="677"/>
    <d v="2018-03-13T00:00:00"/>
    <s v="Same Day"/>
    <s v="SU-20665"/>
    <s v="Stephanie Ulpright"/>
    <s v="Home Office"/>
    <s v="United States"/>
    <s v="Chicago"/>
    <x v="10"/>
    <n v="60610"/>
    <s v="Central"/>
    <s v="TEC-CO-10001449"/>
    <x v="2"/>
    <s v="Copiers"/>
    <s v="Hewlett Packard LaserJet 3310 Copier"/>
    <n v="959.98400000000004"/>
  </r>
  <r>
    <n v="5570"/>
    <s v="CA-2018-157966"/>
    <x v="34"/>
    <x v="677"/>
    <d v="2018-03-13T00:00:00"/>
    <s v="Same Day"/>
    <s v="SU-20665"/>
    <s v="Stephanie Ulpright"/>
    <s v="Home Office"/>
    <s v="United States"/>
    <s v="Chicago"/>
    <x v="10"/>
    <n v="60610"/>
    <s v="Central"/>
    <s v="OFF-PA-10001934"/>
    <x v="1"/>
    <s v="Paper"/>
    <s v="Xerox 1993"/>
    <n v="15.552"/>
  </r>
  <r>
    <n v="5571"/>
    <s v="CA-2018-157966"/>
    <x v="34"/>
    <x v="677"/>
    <d v="2018-03-13T00:00:00"/>
    <s v="Same Day"/>
    <s v="SU-20665"/>
    <s v="Stephanie Ulpright"/>
    <s v="Home Office"/>
    <s v="United States"/>
    <s v="Chicago"/>
    <x v="10"/>
    <n v="60610"/>
    <s v="Central"/>
    <s v="TEC-PH-10001527"/>
    <x v="2"/>
    <s v="Phones"/>
    <s v="Plantronics MX500i Earset"/>
    <n v="34.36"/>
  </r>
  <r>
    <n v="5572"/>
    <s v="CA-2015-151162"/>
    <x v="4"/>
    <x v="29"/>
    <d v="2015-12-09T00:00:00"/>
    <s v="Standard Class"/>
    <s v="EA-14035"/>
    <s v="Erin Ashbrook"/>
    <s v="Corporate"/>
    <s v="United States"/>
    <s v="Columbus"/>
    <x v="24"/>
    <n v="43229"/>
    <s v="East"/>
    <s v="OFF-PA-10001033"/>
    <x v="1"/>
    <s v="Paper"/>
    <s v="Xerox 1893"/>
    <n v="98.376000000000005"/>
  </r>
  <r>
    <n v="5573"/>
    <s v="CA-2015-151162"/>
    <x v="4"/>
    <x v="29"/>
    <d v="2015-12-09T00:00:00"/>
    <s v="Standard Class"/>
    <s v="EA-14035"/>
    <s v="Erin Ashbrook"/>
    <s v="Corporate"/>
    <s v="United States"/>
    <s v="Columbus"/>
    <x v="24"/>
    <n v="43229"/>
    <s v="East"/>
    <s v="OFF-BI-10003719"/>
    <x v="1"/>
    <s v="Binders"/>
    <s v="Large Capacity Hanging Post Binders"/>
    <n v="29.94"/>
  </r>
  <r>
    <n v="5574"/>
    <s v="CA-2015-151162"/>
    <x v="4"/>
    <x v="29"/>
    <d v="2015-12-09T00:00:00"/>
    <s v="Standard Class"/>
    <s v="EA-14035"/>
    <s v="Erin Ashbrook"/>
    <s v="Corporate"/>
    <s v="United States"/>
    <s v="Columbus"/>
    <x v="24"/>
    <n v="43229"/>
    <s v="East"/>
    <s v="OFF-PA-10003036"/>
    <x v="1"/>
    <s v="Paper"/>
    <s v="Black Print Carbonless 8 1/2&quot; x 8 1/4&quot; Rapid Memo Book"/>
    <n v="17.472000000000001"/>
  </r>
  <r>
    <n v="5575"/>
    <s v="CA-2015-151162"/>
    <x v="4"/>
    <x v="29"/>
    <d v="2015-12-09T00:00:00"/>
    <s v="Standard Class"/>
    <s v="EA-14035"/>
    <s v="Erin Ashbrook"/>
    <s v="Corporate"/>
    <s v="United States"/>
    <s v="Columbus"/>
    <x v="24"/>
    <n v="43229"/>
    <s v="East"/>
    <s v="TEC-PH-10001870"/>
    <x v="2"/>
    <s v="Phones"/>
    <s v="Lunatik TT5L-002 Taktik Strike Impact Protection System for iPhone 5"/>
    <n v="36.738"/>
  </r>
  <r>
    <n v="5576"/>
    <s v="CA-2015-151162"/>
    <x v="4"/>
    <x v="29"/>
    <d v="2015-12-09T00:00:00"/>
    <s v="Standard Class"/>
    <s v="EA-14035"/>
    <s v="Erin Ashbrook"/>
    <s v="Corporate"/>
    <s v="United States"/>
    <s v="Columbus"/>
    <x v="24"/>
    <n v="43229"/>
    <s v="East"/>
    <s v="TEC-PH-10001809"/>
    <x v="2"/>
    <s v="Phones"/>
    <s v="Panasonic KX T7736-B Digital phone"/>
    <n v="179.94"/>
  </r>
  <r>
    <n v="5577"/>
    <s v="CA-2017-136686"/>
    <x v="19"/>
    <x v="939"/>
    <d v="2017-12-16T00:00:00"/>
    <s v="Standard Class"/>
    <s v="RF-19840"/>
    <s v="Roy FranzÃ¶sisch"/>
    <s v="Consumer"/>
    <s v="United States"/>
    <s v="Pasadena"/>
    <x v="1"/>
    <n v="91104"/>
    <s v="West"/>
    <s v="FUR-FU-10004864"/>
    <x v="0"/>
    <s v="Furnishings"/>
    <s v="Howard Miller 14-1/2&quot; Diameter Chrome Round Wall Clock"/>
    <n v="383.64"/>
  </r>
  <r>
    <n v="5578"/>
    <s v="CA-2017-136686"/>
    <x v="19"/>
    <x v="939"/>
    <d v="2017-12-16T00:00:00"/>
    <s v="Standard Class"/>
    <s v="RF-19840"/>
    <s v="Roy FranzÃ¶sisch"/>
    <s v="Consumer"/>
    <s v="United States"/>
    <s v="Pasadena"/>
    <x v="1"/>
    <n v="91104"/>
    <s v="West"/>
    <s v="OFF-AP-10002350"/>
    <x v="1"/>
    <s v="Appliances"/>
    <s v="Belkin F9H710-06 7 Outlet SurgeMaster Surge Protector"/>
    <n v="56.52"/>
  </r>
  <r>
    <n v="5579"/>
    <s v="CA-2018-137498"/>
    <x v="14"/>
    <x v="428"/>
    <d v="2018-09-14T00:00:00"/>
    <s v="Second Class"/>
    <s v="LC-17050"/>
    <s v="Liz Carlisle"/>
    <s v="Consumer"/>
    <s v="United States"/>
    <s v="Los Angeles"/>
    <x v="1"/>
    <n v="90004"/>
    <s v="West"/>
    <s v="OFF-AR-10003829"/>
    <x v="1"/>
    <s v="Art"/>
    <s v="Newell 35"/>
    <n v="6.56"/>
  </r>
  <r>
    <n v="5580"/>
    <s v="CA-2018-137498"/>
    <x v="14"/>
    <x v="428"/>
    <d v="2018-09-14T00:00:00"/>
    <s v="Second Class"/>
    <s v="LC-17050"/>
    <s v="Liz Carlisle"/>
    <s v="Consumer"/>
    <s v="United States"/>
    <s v="Los Angeles"/>
    <x v="1"/>
    <n v="90004"/>
    <s v="West"/>
    <s v="FUR-CH-10003833"/>
    <x v="0"/>
    <s v="Chairs"/>
    <s v="Novimex Fabric Task Chair"/>
    <n v="243.92"/>
  </r>
  <r>
    <n v="5581"/>
    <s v="CA-2018-137498"/>
    <x v="14"/>
    <x v="428"/>
    <d v="2018-09-14T00:00:00"/>
    <s v="Second Class"/>
    <s v="LC-17050"/>
    <s v="Liz Carlisle"/>
    <s v="Consumer"/>
    <s v="United States"/>
    <s v="Los Angeles"/>
    <x v="1"/>
    <n v="90004"/>
    <s v="West"/>
    <s v="OFF-PA-10000143"/>
    <x v="1"/>
    <s v="Paper"/>
    <s v="Astroparche Fine Business Paper"/>
    <n v="47.52"/>
  </r>
  <r>
    <n v="5582"/>
    <s v="CA-2018-163818"/>
    <x v="10"/>
    <x v="1055"/>
    <d v="2018-10-08T00:00:00"/>
    <s v="Standard Class"/>
    <s v="PS-18970"/>
    <s v="Paul Stevenson"/>
    <s v="Home Office"/>
    <s v="United States"/>
    <s v="Clinton"/>
    <x v="39"/>
    <n v="20735"/>
    <s v="East"/>
    <s v="FUR-FU-10000076"/>
    <x v="0"/>
    <s v="Furnishings"/>
    <s v="24-Hour Round Wall Clock"/>
    <n v="19.98"/>
  </r>
  <r>
    <n v="5583"/>
    <s v="CA-2017-161158"/>
    <x v="35"/>
    <x v="195"/>
    <d v="2017-05-13T00:00:00"/>
    <s v="Standard Class"/>
    <s v="PS-18970"/>
    <s v="Paul Stevenson"/>
    <s v="Home Office"/>
    <s v="United States"/>
    <s v="New York City"/>
    <x v="15"/>
    <n v="10024"/>
    <s v="East"/>
    <s v="OFF-AR-10000462"/>
    <x v="1"/>
    <s v="Art"/>
    <s v="Sanford Pocket Accent Highlighters"/>
    <n v="8"/>
  </r>
  <r>
    <n v="5584"/>
    <s v="CA-2015-116673"/>
    <x v="33"/>
    <x v="534"/>
    <d v="2015-12-19T00:00:00"/>
    <s v="Second Class"/>
    <s v="JO-15280"/>
    <s v="Jas O'Carroll"/>
    <s v="Consumer"/>
    <s v="United States"/>
    <s v="San Diego"/>
    <x v="1"/>
    <n v="92037"/>
    <s v="West"/>
    <s v="FUR-FU-10003829"/>
    <x v="0"/>
    <s v="Furnishings"/>
    <s v="Stackable Trays"/>
    <n v="6.16"/>
  </r>
  <r>
    <n v="5585"/>
    <s v="CA-2018-105333"/>
    <x v="5"/>
    <x v="329"/>
    <d v="2018-12-04T00:00:00"/>
    <s v="Standard Class"/>
    <s v="VP-21730"/>
    <s v="Victor Preis"/>
    <s v="Home Office"/>
    <s v="United States"/>
    <s v="New York City"/>
    <x v="15"/>
    <n v="10011"/>
    <s v="East"/>
    <s v="OFF-ST-10002182"/>
    <x v="1"/>
    <s v="Storage"/>
    <s v="Iris 3-Drawer Stacking Bin, Black"/>
    <n v="83.56"/>
  </r>
  <r>
    <n v="5586"/>
    <s v="CA-2018-105333"/>
    <x v="5"/>
    <x v="329"/>
    <d v="2018-12-04T00:00:00"/>
    <s v="Standard Class"/>
    <s v="VP-21730"/>
    <s v="Victor Preis"/>
    <s v="Home Office"/>
    <s v="United States"/>
    <s v="New York City"/>
    <x v="15"/>
    <n v="10011"/>
    <s v="East"/>
    <s v="TEC-PH-10001468"/>
    <x v="2"/>
    <s v="Phones"/>
    <s v="Panasonic BusinessÂ TelephonesÂ KX-T7736"/>
    <n v="546.05999999999995"/>
  </r>
  <r>
    <n v="5587"/>
    <s v="CA-2018-105333"/>
    <x v="5"/>
    <x v="329"/>
    <d v="2018-12-04T00:00:00"/>
    <s v="Standard Class"/>
    <s v="VP-21730"/>
    <s v="Victor Preis"/>
    <s v="Home Office"/>
    <s v="United States"/>
    <s v="New York City"/>
    <x v="15"/>
    <n v="10011"/>
    <s v="East"/>
    <s v="OFF-ST-10001809"/>
    <x v="1"/>
    <s v="Storage"/>
    <s v="Fellowes Officeware Wire Shelving"/>
    <n v="269.49"/>
  </r>
  <r>
    <n v="5588"/>
    <s v="CA-2016-149993"/>
    <x v="37"/>
    <x v="531"/>
    <d v="2016-03-20T00:00:00"/>
    <s v="First Class"/>
    <s v="GA-14725"/>
    <s v="Guy Armstrong"/>
    <s v="Consumer"/>
    <s v="United States"/>
    <s v="Lancaster"/>
    <x v="1"/>
    <n v="93534"/>
    <s v="West"/>
    <s v="OFF-FA-10001561"/>
    <x v="1"/>
    <s v="Fasteners"/>
    <s v="Stockwell Push Pins"/>
    <n v="10.9"/>
  </r>
  <r>
    <n v="5589"/>
    <s v="CA-2015-168158"/>
    <x v="46"/>
    <x v="866"/>
    <d v="2015-07-24T00:00:00"/>
    <s v="Standard Class"/>
    <s v="EM-14140"/>
    <s v="Eugene Moren"/>
    <s v="Home Office"/>
    <s v="United States"/>
    <s v="Great Falls"/>
    <x v="37"/>
    <n v="59405"/>
    <s v="West"/>
    <s v="OFF-BI-10001759"/>
    <x v="1"/>
    <s v="Binders"/>
    <s v="Acco Pressboard Covers with Storage Hooks, 14 7/8&quot; x 11&quot;, Dark Blue"/>
    <n v="6.0960000000000001"/>
  </r>
  <r>
    <n v="5590"/>
    <s v="CA-2017-115224"/>
    <x v="4"/>
    <x v="16"/>
    <d v="2017-12-11T00:00:00"/>
    <s v="Second Class"/>
    <s v="DB-13615"/>
    <s v="Doug Bickford"/>
    <s v="Consumer"/>
    <s v="United States"/>
    <s v="San Francisco"/>
    <x v="1"/>
    <n v="94110"/>
    <s v="West"/>
    <s v="OFF-ST-10000615"/>
    <x v="1"/>
    <s v="Storage"/>
    <s v="SimpliFile Personal File, Black Granite, 15w x 6-15/16d x 11-1/4h"/>
    <n v="34.049999999999997"/>
  </r>
  <r>
    <n v="5591"/>
    <s v="CA-2017-115224"/>
    <x v="4"/>
    <x v="16"/>
    <d v="2017-12-11T00:00:00"/>
    <s v="Second Class"/>
    <s v="DB-13615"/>
    <s v="Doug Bickford"/>
    <s v="Consumer"/>
    <s v="United States"/>
    <s v="San Francisco"/>
    <x v="1"/>
    <n v="94110"/>
    <s v="West"/>
    <s v="OFF-ST-10003816"/>
    <x v="1"/>
    <s v="Storage"/>
    <s v="Fellowes High-Stak Drawer Files"/>
    <n v="352.38"/>
  </r>
  <r>
    <n v="5592"/>
    <s v="CA-2015-164742"/>
    <x v="2"/>
    <x v="303"/>
    <d v="2015-10-18T00:00:00"/>
    <s v="Second Class"/>
    <s v="ML-17395"/>
    <s v="Marina Lichtenstein"/>
    <s v="Corporate"/>
    <s v="United States"/>
    <s v="Lakewood"/>
    <x v="30"/>
    <n v="8701"/>
    <s v="East"/>
    <s v="FUR-CH-10002880"/>
    <x v="0"/>
    <s v="Chairs"/>
    <s v="Global High-Back Leather Tilter, Burgundy"/>
    <n v="245.98"/>
  </r>
  <r>
    <n v="5593"/>
    <s v="CA-2015-164742"/>
    <x v="2"/>
    <x v="303"/>
    <d v="2015-10-18T00:00:00"/>
    <s v="Second Class"/>
    <s v="ML-17395"/>
    <s v="Marina Lichtenstein"/>
    <s v="Corporate"/>
    <s v="United States"/>
    <s v="Lakewood"/>
    <x v="30"/>
    <n v="8701"/>
    <s v="East"/>
    <s v="OFF-BI-10004738"/>
    <x v="1"/>
    <s v="Binders"/>
    <s v="Flexible Leather- Look Classic Collection Ring Binder"/>
    <n v="18.940000000000001"/>
  </r>
  <r>
    <n v="5594"/>
    <s v="US-2018-108014"/>
    <x v="26"/>
    <x v="123"/>
    <d v="2018-11-25T00:00:00"/>
    <s v="Standard Class"/>
    <s v="JH-15430"/>
    <s v="Jennifer Halladay"/>
    <s v="Consumer"/>
    <s v="United States"/>
    <s v="Cleveland"/>
    <x v="24"/>
    <n v="44105"/>
    <s v="East"/>
    <s v="OFF-BI-10003984"/>
    <x v="1"/>
    <s v="Binders"/>
    <s v="Lock-Up Easel 'Spel-Binder'"/>
    <n v="59.912999999999997"/>
  </r>
  <r>
    <n v="5595"/>
    <s v="CA-2018-160325"/>
    <x v="30"/>
    <x v="241"/>
    <d v="2018-09-24T00:00:00"/>
    <s v="Same Day"/>
    <s v="BP-11095"/>
    <s v="Bart Pistole"/>
    <s v="Corporate"/>
    <s v="United States"/>
    <s v="Lawrence"/>
    <x v="31"/>
    <n v="1841"/>
    <s v="East"/>
    <s v="TEC-PH-10000984"/>
    <x v="2"/>
    <s v="Phones"/>
    <s v="Panasonic KX-TG9471B"/>
    <n v="391.98"/>
  </r>
  <r>
    <n v="5596"/>
    <s v="CA-2018-160325"/>
    <x v="30"/>
    <x v="241"/>
    <d v="2018-09-24T00:00:00"/>
    <s v="Same Day"/>
    <s v="BP-11095"/>
    <s v="Bart Pistole"/>
    <s v="Corporate"/>
    <s v="United States"/>
    <s v="Lawrence"/>
    <x v="31"/>
    <n v="1841"/>
    <s v="East"/>
    <s v="TEC-PH-10001944"/>
    <x v="2"/>
    <s v="Phones"/>
    <s v="Wi-Ex zBoost YX540 Cellular Phone Signal Booster"/>
    <n v="437.85"/>
  </r>
  <r>
    <n v="5597"/>
    <s v="CA-2016-159779"/>
    <x v="10"/>
    <x v="12"/>
    <d v="2016-09-29T00:00:00"/>
    <s v="Standard Class"/>
    <s v="SB-20185"/>
    <s v="Sarah Brown"/>
    <s v="Consumer"/>
    <s v="United States"/>
    <s v="Concord"/>
    <x v="38"/>
    <n v="3301"/>
    <s v="East"/>
    <s v="OFF-BI-10002735"/>
    <x v="1"/>
    <s v="Binders"/>
    <s v="GBC Prestige Therm-A-Bind Covers"/>
    <n v="68.62"/>
  </r>
  <r>
    <n v="5598"/>
    <s v="CA-2018-151176"/>
    <x v="40"/>
    <x v="778"/>
    <d v="2018-02-20T00:00:00"/>
    <s v="Standard Class"/>
    <s v="SV-20785"/>
    <s v="Stewart Visinsky"/>
    <s v="Consumer"/>
    <s v="United States"/>
    <s v="Baltimore"/>
    <x v="39"/>
    <n v="21215"/>
    <s v="East"/>
    <s v="OFF-SU-10001165"/>
    <x v="1"/>
    <s v="Supplies"/>
    <s v="Acme Elite Stainless Steel Scissors"/>
    <n v="25.02"/>
  </r>
  <r>
    <n v="5599"/>
    <s v="CA-2018-151176"/>
    <x v="40"/>
    <x v="778"/>
    <d v="2018-02-20T00:00:00"/>
    <s v="Standard Class"/>
    <s v="SV-20785"/>
    <s v="Stewart Visinsky"/>
    <s v="Consumer"/>
    <s v="United States"/>
    <s v="Baltimore"/>
    <x v="39"/>
    <n v="21215"/>
    <s v="East"/>
    <s v="OFF-AR-10000614"/>
    <x v="1"/>
    <s v="Art"/>
    <s v="Barrel Sharpener"/>
    <n v="10.71"/>
  </r>
  <r>
    <n v="5600"/>
    <s v="CA-2015-108903"/>
    <x v="10"/>
    <x v="462"/>
    <d v="2015-10-03T00:00:00"/>
    <s v="Same Day"/>
    <s v="DO-13435"/>
    <s v="Denny Ordway"/>
    <s v="Consumer"/>
    <s v="United States"/>
    <s v="Columbus"/>
    <x v="24"/>
    <n v="43229"/>
    <s v="East"/>
    <s v="OFF-AR-10004010"/>
    <x v="1"/>
    <s v="Art"/>
    <s v="Hunt Boston Vacuum Mount KS Pencil Sharpener"/>
    <n v="55.984000000000002"/>
  </r>
  <r>
    <n v="5601"/>
    <s v="CA-2015-108903"/>
    <x v="10"/>
    <x v="462"/>
    <d v="2015-10-03T00:00:00"/>
    <s v="Same Day"/>
    <s v="DO-13435"/>
    <s v="Denny Ordway"/>
    <s v="Consumer"/>
    <s v="United States"/>
    <s v="Columbus"/>
    <x v="24"/>
    <n v="43229"/>
    <s v="East"/>
    <s v="OFF-EN-10004030"/>
    <x v="1"/>
    <s v="Envelopes"/>
    <s v="Convenience Packs of Business Envelopes"/>
    <n v="14.48"/>
  </r>
  <r>
    <n v="5602"/>
    <s v="CA-2015-108903"/>
    <x v="10"/>
    <x v="462"/>
    <d v="2015-10-03T00:00:00"/>
    <s v="Same Day"/>
    <s v="DO-13435"/>
    <s v="Denny Ordway"/>
    <s v="Consumer"/>
    <s v="United States"/>
    <s v="Columbus"/>
    <x v="24"/>
    <n v="43229"/>
    <s v="East"/>
    <s v="TEC-AC-10003023"/>
    <x v="2"/>
    <s v="Accessories"/>
    <s v="Logitech G105 Gaming Keyboard"/>
    <n v="142.488"/>
  </r>
  <r>
    <n v="5603"/>
    <s v="CA-2017-117919"/>
    <x v="8"/>
    <x v="278"/>
    <d v="2017-08-29T00:00:00"/>
    <s v="Second Class"/>
    <s v="TB-21355"/>
    <s v="Todd Boyes"/>
    <s v="Corporate"/>
    <s v="United States"/>
    <s v="Houston"/>
    <x v="5"/>
    <n v="77041"/>
    <s v="Central"/>
    <s v="OFF-ST-10003572"/>
    <x v="1"/>
    <s v="Storage"/>
    <s v="Portfile Personal File Boxes"/>
    <n v="14.16"/>
  </r>
  <r>
    <n v="5604"/>
    <s v="CA-2017-117919"/>
    <x v="8"/>
    <x v="278"/>
    <d v="2017-08-29T00:00:00"/>
    <s v="Second Class"/>
    <s v="TB-21355"/>
    <s v="Todd Boyes"/>
    <s v="Corporate"/>
    <s v="United States"/>
    <s v="Houston"/>
    <x v="5"/>
    <n v="77041"/>
    <s v="Central"/>
    <s v="OFF-PA-10004353"/>
    <x v="1"/>
    <s v="Paper"/>
    <s v="Southworth 25% Cotton Premium Laser Paper and Envelopes"/>
    <n v="79.92"/>
  </r>
  <r>
    <n v="5605"/>
    <s v="CA-2016-142475"/>
    <x v="4"/>
    <x v="155"/>
    <d v="2016-12-07T00:00:00"/>
    <s v="Standard Class"/>
    <s v="BS-11380"/>
    <s v="Bill Stewart"/>
    <s v="Corporate"/>
    <s v="United States"/>
    <s v="New York City"/>
    <x v="15"/>
    <n v="10011"/>
    <s v="East"/>
    <s v="OFF-BI-10003718"/>
    <x v="1"/>
    <s v="Binders"/>
    <s v="GBC Therma-A-Bind 250T Electric Binding System"/>
    <n v="590.35199999999998"/>
  </r>
  <r>
    <n v="5606"/>
    <s v="CA-2017-134516"/>
    <x v="12"/>
    <x v="873"/>
    <d v="2017-09-25T00:00:00"/>
    <s v="Standard Class"/>
    <s v="FM-14215"/>
    <s v="Filia McAdams"/>
    <s v="Corporate"/>
    <s v="United States"/>
    <s v="Greensboro"/>
    <x v="3"/>
    <n v="27405"/>
    <s v="South"/>
    <s v="FUR-FU-10001546"/>
    <x v="0"/>
    <s v="Furnishings"/>
    <s v="Dana Swing-Arm Lamps"/>
    <n v="17.088000000000001"/>
  </r>
  <r>
    <n v="5607"/>
    <s v="CA-2017-134516"/>
    <x v="12"/>
    <x v="873"/>
    <d v="2017-09-25T00:00:00"/>
    <s v="Standard Class"/>
    <s v="FM-14215"/>
    <s v="Filia McAdams"/>
    <s v="Corporate"/>
    <s v="United States"/>
    <s v="Greensboro"/>
    <x v="3"/>
    <n v="27405"/>
    <s v="South"/>
    <s v="FUR-CH-10002880"/>
    <x v="0"/>
    <s v="Chairs"/>
    <s v="Global High-Back Leather Tilter, Burgundy"/>
    <n v="98.391999999999996"/>
  </r>
  <r>
    <n v="5608"/>
    <s v="CA-2018-105193"/>
    <x v="48"/>
    <x v="613"/>
    <d v="2018-03-31T00:00:00"/>
    <s v="Standard Class"/>
    <s v="JL-15835"/>
    <s v="John Lee"/>
    <s v="Consumer"/>
    <s v="United States"/>
    <s v="New York City"/>
    <x v="15"/>
    <n v="10024"/>
    <s v="East"/>
    <s v="OFF-AR-10001547"/>
    <x v="1"/>
    <s v="Art"/>
    <s v="Newell 311"/>
    <n v="11.05"/>
  </r>
  <r>
    <n v="5609"/>
    <s v="CA-2016-168634"/>
    <x v="19"/>
    <x v="401"/>
    <d v="2016-12-11T00:00:00"/>
    <s v="Standard Class"/>
    <s v="AF-10870"/>
    <s v="Art Ferguson"/>
    <s v="Consumer"/>
    <s v="United States"/>
    <s v="San Francisco"/>
    <x v="1"/>
    <n v="94109"/>
    <s v="West"/>
    <s v="OFF-AP-10001626"/>
    <x v="1"/>
    <s v="Appliances"/>
    <s v="Commercial WindTunnel Clean Air Upright Vacuum, Replacement Belts, Filtration Bags"/>
    <n v="7.78"/>
  </r>
  <r>
    <n v="5610"/>
    <s v="CA-2018-117198"/>
    <x v="8"/>
    <x v="515"/>
    <d v="2018-09-05T00:00:00"/>
    <s v="Standard Class"/>
    <s v="BG-11035"/>
    <s v="Barry Gonzalez"/>
    <s v="Consumer"/>
    <s v="United States"/>
    <s v="Monroe"/>
    <x v="28"/>
    <n v="71203"/>
    <s v="South"/>
    <s v="TEC-AC-10003033"/>
    <x v="2"/>
    <s v="Accessories"/>
    <s v="Plantronics CS510 - Over-the-Head monaural Wireless Headset System"/>
    <n v="659.9"/>
  </r>
  <r>
    <n v="5611"/>
    <s v="CA-2016-145828"/>
    <x v="32"/>
    <x v="348"/>
    <d v="2016-10-07T00:00:00"/>
    <s v="First Class"/>
    <s v="MB-17305"/>
    <s v="Maria Bertelson"/>
    <s v="Consumer"/>
    <s v="United States"/>
    <s v="Cincinnati"/>
    <x v="24"/>
    <n v="45231"/>
    <s v="East"/>
    <s v="TEC-AC-10002323"/>
    <x v="2"/>
    <s v="Accessories"/>
    <s v="SanDisk Ultra 32 GB MicroSDHC Class 10 Memory Card"/>
    <n v="53.04"/>
  </r>
  <r>
    <n v="5612"/>
    <s v="CA-2018-121027"/>
    <x v="42"/>
    <x v="238"/>
    <d v="2018-08-22T00:00:00"/>
    <s v="Standard Class"/>
    <s v="HW-14935"/>
    <s v="Helen Wasserman"/>
    <s v="Corporate"/>
    <s v="United States"/>
    <s v="Seattle"/>
    <x v="4"/>
    <n v="98105"/>
    <s v="West"/>
    <s v="TEC-AC-10002049"/>
    <x v="2"/>
    <s v="Accessories"/>
    <s v="Plantronics Savi W720 Multi-Device Wireless Headset System"/>
    <n v="843.9"/>
  </r>
  <r>
    <n v="5613"/>
    <s v="CA-2018-121027"/>
    <x v="42"/>
    <x v="238"/>
    <d v="2018-08-22T00:00:00"/>
    <s v="Standard Class"/>
    <s v="HW-14935"/>
    <s v="Helen Wasserman"/>
    <s v="Corporate"/>
    <s v="United States"/>
    <s v="Seattle"/>
    <x v="4"/>
    <n v="98105"/>
    <s v="West"/>
    <s v="TEC-AC-10002253"/>
    <x v="2"/>
    <s v="Accessories"/>
    <s v="Imation Bio 8GB USBÂ Flash Drive ImationÂ Corp"/>
    <n v="1496.16"/>
  </r>
  <r>
    <n v="5614"/>
    <s v="CA-2017-147431"/>
    <x v="31"/>
    <x v="1056"/>
    <d v="2017-02-07T00:00:00"/>
    <s v="Standard Class"/>
    <s v="AB-10105"/>
    <s v="Adrian Barton"/>
    <s v="Consumer"/>
    <s v="United States"/>
    <s v="New York City"/>
    <x v="15"/>
    <n v="10011"/>
    <s v="East"/>
    <s v="OFF-ST-10003994"/>
    <x v="1"/>
    <s v="Storage"/>
    <s v="Belkin 19&quot; Center-Weighted Shelf, Gray"/>
    <n v="117.96"/>
  </r>
  <r>
    <n v="5615"/>
    <s v="CA-2017-158001"/>
    <x v="47"/>
    <x v="828"/>
    <d v="2017-08-27T00:00:00"/>
    <s v="Standard Class"/>
    <s v="JP-15460"/>
    <s v="Jennifer Patt"/>
    <s v="Corporate"/>
    <s v="United States"/>
    <s v="New York City"/>
    <x v="15"/>
    <n v="10035"/>
    <s v="East"/>
    <s v="OFF-AR-10002399"/>
    <x v="1"/>
    <s v="Art"/>
    <s v="Dixon Prang Watercolor Pencils, 10-Color Set with Brush"/>
    <n v="21.3"/>
  </r>
  <r>
    <n v="5616"/>
    <s v="CA-2017-158001"/>
    <x v="47"/>
    <x v="828"/>
    <d v="2017-08-27T00:00:00"/>
    <s v="Standard Class"/>
    <s v="JP-15460"/>
    <s v="Jennifer Patt"/>
    <s v="Corporate"/>
    <s v="United States"/>
    <s v="New York City"/>
    <x v="15"/>
    <n v="10035"/>
    <s v="East"/>
    <s v="OFF-AP-10002118"/>
    <x v="1"/>
    <s v="Appliances"/>
    <s v="1.7 Cubic Foot Compact &quot;Cube&quot; Office Refrigerators"/>
    <n v="1040.8"/>
  </r>
  <r>
    <n v="5617"/>
    <s v="CA-2017-158001"/>
    <x v="47"/>
    <x v="828"/>
    <d v="2017-08-27T00:00:00"/>
    <s v="Standard Class"/>
    <s v="JP-15460"/>
    <s v="Jennifer Patt"/>
    <s v="Corporate"/>
    <s v="United States"/>
    <s v="New York City"/>
    <x v="15"/>
    <n v="10035"/>
    <s v="East"/>
    <s v="OFF-AR-10001954"/>
    <x v="1"/>
    <s v="Art"/>
    <s v="Newell 331"/>
    <n v="29.34"/>
  </r>
  <r>
    <n v="5618"/>
    <s v="CA-2018-125745"/>
    <x v="39"/>
    <x v="160"/>
    <d v="2018-07-04T00:00:00"/>
    <s v="Standard Class"/>
    <s v="DV-13045"/>
    <s v="Darrin Van Huff"/>
    <s v="Corporate"/>
    <s v="United States"/>
    <s v="Memphis"/>
    <x v="18"/>
    <n v="38109"/>
    <s v="South"/>
    <s v="FUR-FU-10001591"/>
    <x v="0"/>
    <s v="Furnishings"/>
    <s v="Advantus Panel Wall Certificate Holder - 8.5x11"/>
    <n v="19.52"/>
  </r>
  <r>
    <n v="5619"/>
    <s v="CA-2016-101154"/>
    <x v="30"/>
    <x v="227"/>
    <d v="2016-09-21T00:00:00"/>
    <s v="First Class"/>
    <s v="CM-12190"/>
    <s v="Charlotte Melton"/>
    <s v="Consumer"/>
    <s v="United States"/>
    <s v="San Diego"/>
    <x v="1"/>
    <n v="92105"/>
    <s v="West"/>
    <s v="OFF-ST-10004186"/>
    <x v="1"/>
    <s v="Storage"/>
    <s v="Stur-D-Stor Shelving, Vertical 5-Shelf: 72&quot;H x 36&quot;W x 18 1/2&quot;D"/>
    <n v="443.92"/>
  </r>
  <r>
    <n v="5620"/>
    <s v="US-2017-124163"/>
    <x v="30"/>
    <x v="477"/>
    <d v="2017-09-30T00:00:00"/>
    <s v="Standard Class"/>
    <s v="SC-20695"/>
    <s v="Steve Chapman"/>
    <s v="Corporate"/>
    <s v="United States"/>
    <s v="La Crosse"/>
    <x v="6"/>
    <n v="54601"/>
    <s v="Central"/>
    <s v="TEC-AC-10001908"/>
    <x v="2"/>
    <s v="Accessories"/>
    <s v="Logitech Wireless Headset h800"/>
    <n v="499.95"/>
  </r>
  <r>
    <n v="5621"/>
    <s v="US-2017-124163"/>
    <x v="30"/>
    <x v="477"/>
    <d v="2017-09-30T00:00:00"/>
    <s v="Standard Class"/>
    <s v="SC-20695"/>
    <s v="Steve Chapman"/>
    <s v="Corporate"/>
    <s v="United States"/>
    <s v="La Crosse"/>
    <x v="6"/>
    <n v="54601"/>
    <s v="Central"/>
    <s v="OFF-AR-10000817"/>
    <x v="1"/>
    <s v="Art"/>
    <s v="Manco Dry-Lighter Erasable Highlighter"/>
    <n v="3.04"/>
  </r>
  <r>
    <n v="5622"/>
    <s v="US-2017-124163"/>
    <x v="30"/>
    <x v="477"/>
    <d v="2017-09-30T00:00:00"/>
    <s v="Standard Class"/>
    <s v="SC-20695"/>
    <s v="Steve Chapman"/>
    <s v="Corporate"/>
    <s v="United States"/>
    <s v="La Crosse"/>
    <x v="6"/>
    <n v="54601"/>
    <s v="Central"/>
    <s v="FUR-CH-10004218"/>
    <x v="0"/>
    <s v="Chairs"/>
    <s v="Global Fabric Manager's Chair, Dark Gray"/>
    <n v="201.96"/>
  </r>
  <r>
    <n v="5623"/>
    <s v="US-2017-124163"/>
    <x v="30"/>
    <x v="477"/>
    <d v="2017-09-30T00:00:00"/>
    <s v="Standard Class"/>
    <s v="SC-20695"/>
    <s v="Steve Chapman"/>
    <s v="Corporate"/>
    <s v="United States"/>
    <s v="La Crosse"/>
    <x v="6"/>
    <n v="54601"/>
    <s v="Central"/>
    <s v="FUR-FU-10000755"/>
    <x v="0"/>
    <s v="Furnishings"/>
    <s v="Eldon Expressions Mahogany Wood Desk Collection"/>
    <n v="68.64"/>
  </r>
  <r>
    <n v="5624"/>
    <s v="CA-2017-121748"/>
    <x v="16"/>
    <x v="1057"/>
    <d v="2017-10-28T00:00:00"/>
    <s v="Second Class"/>
    <s v="VW-21775"/>
    <s v="Victoria Wilson"/>
    <s v="Corporate"/>
    <s v="United States"/>
    <s v="Los Angeles"/>
    <x v="1"/>
    <n v="90032"/>
    <s v="West"/>
    <s v="TEC-AC-10003063"/>
    <x v="2"/>
    <s v="Accessories"/>
    <s v="Micro Innovations USB RF Wireless Keyboard with Mouse"/>
    <n v="100"/>
  </r>
  <r>
    <n v="5625"/>
    <s v="CA-2017-121748"/>
    <x v="16"/>
    <x v="1057"/>
    <d v="2017-10-28T00:00:00"/>
    <s v="Second Class"/>
    <s v="VW-21775"/>
    <s v="Victoria Wilson"/>
    <s v="Corporate"/>
    <s v="United States"/>
    <s v="Los Angeles"/>
    <x v="1"/>
    <n v="90032"/>
    <s v="West"/>
    <s v="TEC-AC-10002637"/>
    <x v="2"/>
    <s v="Accessories"/>
    <s v="LogitechÂ VX Revolution Cordless Laser Mouse for Notebooks (Black)"/>
    <n v="359.98"/>
  </r>
  <r>
    <n v="5626"/>
    <s v="CA-2015-126683"/>
    <x v="10"/>
    <x v="411"/>
    <d v="2015-10-01T00:00:00"/>
    <s v="Second Class"/>
    <s v="PP-18955"/>
    <s v="Paul Prost"/>
    <s v="Home Office"/>
    <s v="United States"/>
    <s v="Seattle"/>
    <x v="4"/>
    <n v="98115"/>
    <s v="West"/>
    <s v="FUR-FU-10001706"/>
    <x v="0"/>
    <s v="Furnishings"/>
    <s v="Longer-Life Soft White Bulbs"/>
    <n v="6.16"/>
  </r>
  <r>
    <n v="5627"/>
    <s v="CA-2015-126683"/>
    <x v="10"/>
    <x v="411"/>
    <d v="2015-10-01T00:00:00"/>
    <s v="Second Class"/>
    <s v="PP-18955"/>
    <s v="Paul Prost"/>
    <s v="Home Office"/>
    <s v="United States"/>
    <s v="Seattle"/>
    <x v="4"/>
    <n v="98115"/>
    <s v="West"/>
    <s v="FUR-TA-10002958"/>
    <x v="0"/>
    <s v="Tables"/>
    <s v="Bevis Oval Conference Table, Walnut"/>
    <n v="2348.8200000000002"/>
  </r>
  <r>
    <n v="5628"/>
    <s v="CA-2018-148810"/>
    <x v="39"/>
    <x v="335"/>
    <d v="2018-07-01T00:00:00"/>
    <s v="Standard Class"/>
    <s v="DR-12880"/>
    <s v="Dan Reichenbach"/>
    <s v="Corporate"/>
    <s v="United States"/>
    <s v="Miami"/>
    <x v="2"/>
    <n v="33180"/>
    <s v="South"/>
    <s v="OFF-LA-10004689"/>
    <x v="1"/>
    <s v="Labels"/>
    <s v="Avery 512"/>
    <n v="13.872"/>
  </r>
  <r>
    <n v="5629"/>
    <s v="CA-2018-148810"/>
    <x v="39"/>
    <x v="335"/>
    <d v="2018-07-01T00:00:00"/>
    <s v="Standard Class"/>
    <s v="DR-12880"/>
    <s v="Dan Reichenbach"/>
    <s v="Corporate"/>
    <s v="United States"/>
    <s v="Miami"/>
    <x v="2"/>
    <n v="33180"/>
    <s v="South"/>
    <s v="FUR-CH-10001545"/>
    <x v="0"/>
    <s v="Chairs"/>
    <s v="Hon Comfortask Task/Swivel Chairs"/>
    <n v="273.55200000000002"/>
  </r>
  <r>
    <n v="5630"/>
    <s v="US-2017-146066"/>
    <x v="47"/>
    <x v="1036"/>
    <d v="2017-08-23T00:00:00"/>
    <s v="Second Class"/>
    <s v="RB-19465"/>
    <s v="Rick Bensley"/>
    <s v="Home Office"/>
    <s v="United States"/>
    <s v="Philadelphia"/>
    <x v="9"/>
    <n v="19143"/>
    <s v="East"/>
    <s v="FUR-TA-10002530"/>
    <x v="0"/>
    <s v="Tables"/>
    <s v="Iceberg OfficeWorks 42&quot; Round Tables"/>
    <n v="815.29200000000003"/>
  </r>
  <r>
    <n v="5631"/>
    <s v="CA-2015-127614"/>
    <x v="40"/>
    <x v="1058"/>
    <d v="2015-02-15T00:00:00"/>
    <s v="Standard Class"/>
    <s v="NF-18385"/>
    <s v="Natalie Fritzler"/>
    <s v="Consumer"/>
    <s v="United States"/>
    <s v="Chesapeake"/>
    <x v="17"/>
    <n v="23320"/>
    <s v="South"/>
    <s v="TEC-AC-10001432"/>
    <x v="2"/>
    <s v="Accessories"/>
    <s v="Enermax Aurora Lite Keyboard"/>
    <n v="234.45"/>
  </r>
  <r>
    <n v="5632"/>
    <s v="CA-2015-127614"/>
    <x v="40"/>
    <x v="1058"/>
    <d v="2015-02-15T00:00:00"/>
    <s v="Standard Class"/>
    <s v="NF-18385"/>
    <s v="Natalie Fritzler"/>
    <s v="Consumer"/>
    <s v="United States"/>
    <s v="Chesapeake"/>
    <x v="17"/>
    <n v="23320"/>
    <s v="South"/>
    <s v="FUR-TA-10003715"/>
    <x v="0"/>
    <s v="Tables"/>
    <s v="Hon 2111 Invitation Series Corner Table"/>
    <n v="1256.22"/>
  </r>
  <r>
    <n v="5633"/>
    <s v="CA-2015-127614"/>
    <x v="40"/>
    <x v="1058"/>
    <d v="2015-02-15T00:00:00"/>
    <s v="Standard Class"/>
    <s v="NF-18385"/>
    <s v="Natalie Fritzler"/>
    <s v="Consumer"/>
    <s v="United States"/>
    <s v="Chesapeake"/>
    <x v="17"/>
    <n v="23320"/>
    <s v="South"/>
    <s v="OFF-BI-10003291"/>
    <x v="1"/>
    <s v="Binders"/>
    <s v="Wilson Jones Leather-Like Binders with DublLock Round Rings"/>
    <n v="17.46"/>
  </r>
  <r>
    <n v="5634"/>
    <s v="CA-2017-101742"/>
    <x v="12"/>
    <x v="713"/>
    <d v="2017-09-28T00:00:00"/>
    <s v="Second Class"/>
    <s v="CR-12580"/>
    <s v="Clay Rozendal"/>
    <s v="Home Office"/>
    <s v="United States"/>
    <s v="New York City"/>
    <x v="15"/>
    <n v="10009"/>
    <s v="East"/>
    <s v="OFF-BI-10004187"/>
    <x v="1"/>
    <s v="Binders"/>
    <s v="3-ring staple pack"/>
    <n v="10.528"/>
  </r>
  <r>
    <n v="5635"/>
    <s v="CA-2016-134943"/>
    <x v="19"/>
    <x v="901"/>
    <d v="2016-12-06T00:00:00"/>
    <s v="First Class"/>
    <s v="SU-20665"/>
    <s v="Stephanie Ulpright"/>
    <s v="Home Office"/>
    <s v="United States"/>
    <s v="Ann Arbor"/>
    <x v="12"/>
    <n v="48104"/>
    <s v="Central"/>
    <s v="OFF-BI-10000666"/>
    <x v="1"/>
    <s v="Binders"/>
    <s v="Surelock Post Binders"/>
    <n v="152.80000000000001"/>
  </r>
  <r>
    <n v="5636"/>
    <s v="CA-2018-123022"/>
    <x v="22"/>
    <x v="213"/>
    <d v="2018-09-08T00:00:00"/>
    <s v="Standard Class"/>
    <s v="SC-20050"/>
    <s v="Sample Company A"/>
    <s v="Home Office"/>
    <s v="United States"/>
    <s v="La Mesa"/>
    <x v="1"/>
    <n v="91941"/>
    <s v="West"/>
    <s v="OFF-BI-10002225"/>
    <x v="1"/>
    <s v="Binders"/>
    <s v="Square Ring Data Binders, Rigid 75 Pt. Covers, 11&quot; x 14-7/8&quot;"/>
    <n v="82.56"/>
  </r>
  <r>
    <n v="5637"/>
    <s v="CA-2018-123022"/>
    <x v="22"/>
    <x v="213"/>
    <d v="2018-09-08T00:00:00"/>
    <s v="Standard Class"/>
    <s v="SC-20050"/>
    <s v="Sample Company A"/>
    <s v="Home Office"/>
    <s v="United States"/>
    <s v="La Mesa"/>
    <x v="1"/>
    <n v="91941"/>
    <s v="West"/>
    <s v="TEC-AC-10000474"/>
    <x v="2"/>
    <s v="Accessories"/>
    <s v="Kensington Expert Mouse Optical USB Trackball for PC or Mac"/>
    <n v="284.97000000000003"/>
  </r>
  <r>
    <n v="5638"/>
    <s v="CA-2018-113208"/>
    <x v="48"/>
    <x v="606"/>
    <d v="2018-04-02T00:00:00"/>
    <s v="Standard Class"/>
    <s v="ML-18040"/>
    <s v="Michelle Lonsdale"/>
    <s v="Corporate"/>
    <s v="United States"/>
    <s v="Dearborn"/>
    <x v="12"/>
    <n v="48126"/>
    <s v="Central"/>
    <s v="FUR-FU-10004245"/>
    <x v="0"/>
    <s v="Furnishings"/>
    <s v="Career Cubicle Clock, 8 1/4&quot;, Black"/>
    <n v="60.84"/>
  </r>
  <r>
    <n v="5639"/>
    <s v="CA-2015-154893"/>
    <x v="27"/>
    <x v="1059"/>
    <d v="2015-12-27T00:00:00"/>
    <s v="Standard Class"/>
    <s v="GM-14440"/>
    <s v="Gary McGarr"/>
    <s v="Consumer"/>
    <s v="United States"/>
    <s v="San Diego"/>
    <x v="1"/>
    <n v="92024"/>
    <s v="West"/>
    <s v="FUR-CH-10004287"/>
    <x v="0"/>
    <s v="Chairs"/>
    <s v="SAFCO Arco Folding Chair"/>
    <n v="1325.76"/>
  </r>
  <r>
    <n v="5640"/>
    <s v="CA-2015-154893"/>
    <x v="27"/>
    <x v="1059"/>
    <d v="2015-12-27T00:00:00"/>
    <s v="Standard Class"/>
    <s v="GM-14440"/>
    <s v="Gary McGarr"/>
    <s v="Consumer"/>
    <s v="United States"/>
    <s v="San Diego"/>
    <x v="1"/>
    <n v="92024"/>
    <s v="West"/>
    <s v="FUR-CH-10000595"/>
    <x v="0"/>
    <s v="Chairs"/>
    <s v="Safco Contoured Stacking Chairs"/>
    <n v="572.16"/>
  </r>
  <r>
    <n v="5641"/>
    <s v="CA-2015-147900"/>
    <x v="30"/>
    <x v="865"/>
    <d v="2015-09-28T00:00:00"/>
    <s v="Standard Class"/>
    <s v="JK-15640"/>
    <s v="Jim Kriz"/>
    <s v="Home Office"/>
    <s v="United States"/>
    <s v="Lakewood"/>
    <x v="24"/>
    <n v="44107"/>
    <s v="East"/>
    <s v="OFF-PA-10003063"/>
    <x v="1"/>
    <s v="Paper"/>
    <s v="EcoTones Memo Sheets"/>
    <n v="28.8"/>
  </r>
  <r>
    <n v="5642"/>
    <s v="CA-2018-106355"/>
    <x v="24"/>
    <x v="459"/>
    <d v="2018-04-05T00:00:00"/>
    <s v="First Class"/>
    <s v="AT-10435"/>
    <s v="Alyssa Tate"/>
    <s v="Home Office"/>
    <s v="United States"/>
    <s v="Meriden"/>
    <x v="29"/>
    <n v="6450"/>
    <s v="East"/>
    <s v="OFF-AR-10000246"/>
    <x v="1"/>
    <s v="Art"/>
    <s v="Newell 318"/>
    <n v="11.12"/>
  </r>
  <r>
    <n v="5643"/>
    <s v="CA-2017-127985"/>
    <x v="48"/>
    <x v="178"/>
    <d v="2017-04-05T00:00:00"/>
    <s v="Second Class"/>
    <s v="DB-12910"/>
    <s v="Daniel Byrd"/>
    <s v="Home Office"/>
    <s v="United States"/>
    <s v="Columbus"/>
    <x v="32"/>
    <n v="31907"/>
    <s v="South"/>
    <s v="FUR-FU-10003274"/>
    <x v="0"/>
    <s v="Furnishings"/>
    <s v="Regeneration Desk Collection"/>
    <n v="7.04"/>
  </r>
  <r>
    <n v="5644"/>
    <s v="CA-2016-166604"/>
    <x v="49"/>
    <x v="1060"/>
    <d v="2016-05-20T00:00:00"/>
    <s v="Second Class"/>
    <s v="AH-10690"/>
    <s v="Anna HÃ¤berlin"/>
    <s v="Corporate"/>
    <s v="United States"/>
    <s v="Roswell"/>
    <x v="32"/>
    <n v="30076"/>
    <s v="South"/>
    <s v="OFF-EN-10004147"/>
    <x v="1"/>
    <s v="Envelopes"/>
    <s v="Wausau Papers Astrobrights Colored Envelopes"/>
    <n v="17.940000000000001"/>
  </r>
  <r>
    <n v="5645"/>
    <s v="CA-2018-120719"/>
    <x v="37"/>
    <x v="721"/>
    <d v="2018-03-26T00:00:00"/>
    <s v="First Class"/>
    <s v="SJ-20125"/>
    <s v="Sanjit Jacobs"/>
    <s v="Home Office"/>
    <s v="United States"/>
    <s v="Seattle"/>
    <x v="4"/>
    <n v="98105"/>
    <s v="West"/>
    <s v="OFF-BI-10002103"/>
    <x v="1"/>
    <s v="Binders"/>
    <s v="Cardinal Slant-D Ring Binder, Heavy Gauge Vinyl"/>
    <n v="34.76"/>
  </r>
  <r>
    <n v="5646"/>
    <s v="CA-2018-127117"/>
    <x v="29"/>
    <x v="349"/>
    <d v="2018-04-19T00:00:00"/>
    <s v="Standard Class"/>
    <s v="HM-14860"/>
    <s v="Harry Marie"/>
    <s v="Corporate"/>
    <s v="United States"/>
    <s v="Morristown"/>
    <x v="30"/>
    <n v="7960"/>
    <s v="East"/>
    <s v="FUR-FU-10004018"/>
    <x v="0"/>
    <s v="Furnishings"/>
    <s v="Tensor Computer Mounted Lamp"/>
    <n v="74.45"/>
  </r>
  <r>
    <n v="5647"/>
    <s v="CA-2016-104241"/>
    <x v="50"/>
    <x v="1038"/>
    <d v="2016-01-09T00:00:00"/>
    <s v="Standard Class"/>
    <s v="AG-10495"/>
    <s v="Andrew Gjertsen"/>
    <s v="Corporate"/>
    <s v="United States"/>
    <s v="Alexandria"/>
    <x v="17"/>
    <n v="22304"/>
    <s v="South"/>
    <s v="FUR-FU-10001473"/>
    <x v="0"/>
    <s v="Furnishings"/>
    <s v="DAX Wood Document Frame"/>
    <n v="192.22"/>
  </r>
  <r>
    <n v="5648"/>
    <s v="CA-2018-168179"/>
    <x v="28"/>
    <x v="808"/>
    <d v="2018-11-07T00:00:00"/>
    <s v="Standard Class"/>
    <s v="JB-16000"/>
    <s v="Joy Bell-"/>
    <s v="Consumer"/>
    <s v="United States"/>
    <s v="Salt Lake City"/>
    <x v="7"/>
    <n v="84106"/>
    <s v="West"/>
    <s v="OFF-PA-10001800"/>
    <x v="1"/>
    <s v="Paper"/>
    <s v="Xerox 220"/>
    <n v="19.440000000000001"/>
  </r>
  <r>
    <n v="5649"/>
    <s v="CA-2018-142342"/>
    <x v="9"/>
    <x v="729"/>
    <d v="2018-07-19T00:00:00"/>
    <s v="Second Class"/>
    <s v="AJ-10795"/>
    <s v="Anthony Johnson"/>
    <s v="Corporate"/>
    <s v="United States"/>
    <s v="Apple Valley"/>
    <x v="1"/>
    <n v="92307"/>
    <s v="West"/>
    <s v="OFF-PA-10004609"/>
    <x v="1"/>
    <s v="Paper"/>
    <s v="Xerox 221"/>
    <n v="32.4"/>
  </r>
  <r>
    <n v="5650"/>
    <s v="CA-2018-142342"/>
    <x v="9"/>
    <x v="729"/>
    <d v="2018-07-19T00:00:00"/>
    <s v="Second Class"/>
    <s v="AJ-10795"/>
    <s v="Anthony Johnson"/>
    <s v="Corporate"/>
    <s v="United States"/>
    <s v="Apple Valley"/>
    <x v="1"/>
    <n v="92307"/>
    <s v="West"/>
    <s v="OFF-EN-10002592"/>
    <x v="1"/>
    <s v="Envelopes"/>
    <s v="Peel &amp; Seel Recycled Catalog Envelopes, Brown"/>
    <n v="57.9"/>
  </r>
  <r>
    <n v="5651"/>
    <s v="CA-2018-142342"/>
    <x v="9"/>
    <x v="729"/>
    <d v="2018-07-19T00:00:00"/>
    <s v="Second Class"/>
    <s v="AJ-10795"/>
    <s v="Anthony Johnson"/>
    <s v="Corporate"/>
    <s v="United States"/>
    <s v="Apple Valley"/>
    <x v="1"/>
    <n v="92307"/>
    <s v="West"/>
    <s v="OFF-ST-10002957"/>
    <x v="1"/>
    <s v="Storage"/>
    <s v="Sterilite Show Offs Storage Containers"/>
    <n v="10.56"/>
  </r>
  <r>
    <n v="5652"/>
    <s v="CA-2018-142342"/>
    <x v="9"/>
    <x v="729"/>
    <d v="2018-07-19T00:00:00"/>
    <s v="Second Class"/>
    <s v="AJ-10795"/>
    <s v="Anthony Johnson"/>
    <s v="Corporate"/>
    <s v="United States"/>
    <s v="Apple Valley"/>
    <x v="1"/>
    <n v="92307"/>
    <s v="West"/>
    <s v="FUR-BO-10002613"/>
    <x v="0"/>
    <s v="Bookcases"/>
    <s v="Atlantic Metals Mobile 4-Shelf Bookcases, Custom Colors"/>
    <n v="1194.165"/>
  </r>
  <r>
    <n v="5653"/>
    <s v="CA-2018-109099"/>
    <x v="10"/>
    <x v="833"/>
    <d v="2018-10-11T00:00:00"/>
    <s v="Standard Class"/>
    <s v="MM-18280"/>
    <s v="Muhammed MacIntyre"/>
    <s v="Corporate"/>
    <s v="United States"/>
    <s v="New York City"/>
    <x v="15"/>
    <n v="10009"/>
    <s v="East"/>
    <s v="OFF-PA-10001033"/>
    <x v="1"/>
    <s v="Paper"/>
    <s v="Xerox 1893"/>
    <n v="40.99"/>
  </r>
  <r>
    <n v="5654"/>
    <s v="US-2015-134187"/>
    <x v="0"/>
    <x v="130"/>
    <d v="2015-11-11T00:00:00"/>
    <s v="Standard Class"/>
    <s v="TH-21235"/>
    <s v="Tiffany House"/>
    <s v="Corporate"/>
    <s v="United States"/>
    <s v="Long Beach"/>
    <x v="1"/>
    <n v="90805"/>
    <s v="West"/>
    <s v="OFF-AR-10000940"/>
    <x v="1"/>
    <s v="Art"/>
    <s v="Newell 343"/>
    <n v="2.94"/>
  </r>
  <r>
    <n v="5655"/>
    <s v="CA-2017-145261"/>
    <x v="33"/>
    <x v="122"/>
    <d v="2017-12-21T00:00:00"/>
    <s v="First Class"/>
    <s v="AH-10120"/>
    <s v="Adrian Hane"/>
    <s v="Home Office"/>
    <s v="United States"/>
    <s v="Salem"/>
    <x v="21"/>
    <n v="97301"/>
    <s v="West"/>
    <s v="OFF-BI-10001670"/>
    <x v="1"/>
    <s v="Binders"/>
    <s v="Vinyl Sectional Post Binders"/>
    <n v="45.24"/>
  </r>
  <r>
    <n v="5656"/>
    <s v="CA-2017-145261"/>
    <x v="33"/>
    <x v="122"/>
    <d v="2017-12-21T00:00:00"/>
    <s v="First Class"/>
    <s v="AH-10120"/>
    <s v="Adrian Hane"/>
    <s v="Home Office"/>
    <s v="United States"/>
    <s v="Salem"/>
    <x v="21"/>
    <n v="97301"/>
    <s v="West"/>
    <s v="OFF-AR-10004078"/>
    <x v="1"/>
    <s v="Art"/>
    <s v="Newell 312"/>
    <n v="18.687999999999999"/>
  </r>
  <r>
    <n v="5657"/>
    <s v="CA-2017-145261"/>
    <x v="33"/>
    <x v="122"/>
    <d v="2017-12-21T00:00:00"/>
    <s v="First Class"/>
    <s v="AH-10120"/>
    <s v="Adrian Hane"/>
    <s v="Home Office"/>
    <s v="United States"/>
    <s v="Salem"/>
    <x v="21"/>
    <n v="97301"/>
    <s v="West"/>
    <s v="OFF-PA-10003036"/>
    <x v="1"/>
    <s v="Paper"/>
    <s v="Black Print Carbonless 8 1/2&quot; x 8 1/4&quot; Rapid Memo Book"/>
    <n v="11.648"/>
  </r>
  <r>
    <n v="5658"/>
    <s v="CA-2017-145261"/>
    <x v="33"/>
    <x v="122"/>
    <d v="2017-12-21T00:00:00"/>
    <s v="First Class"/>
    <s v="AH-10120"/>
    <s v="Adrian Hane"/>
    <s v="Home Office"/>
    <s v="United States"/>
    <s v="Salem"/>
    <x v="21"/>
    <n v="97301"/>
    <s v="West"/>
    <s v="TEC-AC-10000991"/>
    <x v="2"/>
    <s v="Accessories"/>
    <s v="Sony Micro Vault Click 8 GB USB 2.0 Flash Drive"/>
    <n v="112.776"/>
  </r>
  <r>
    <n v="5659"/>
    <s v="CA-2017-145261"/>
    <x v="33"/>
    <x v="122"/>
    <d v="2017-12-21T00:00:00"/>
    <s v="First Class"/>
    <s v="AH-10120"/>
    <s v="Adrian Hane"/>
    <s v="Home Office"/>
    <s v="United States"/>
    <s v="Salem"/>
    <x v="21"/>
    <n v="97301"/>
    <s v="West"/>
    <s v="FUR-TA-10002530"/>
    <x v="0"/>
    <s v="Tables"/>
    <s v="Iceberg OfficeWorks 42&quot; Round Tables"/>
    <n v="377.45"/>
  </r>
  <r>
    <n v="5660"/>
    <s v="CA-2017-145261"/>
    <x v="33"/>
    <x v="122"/>
    <d v="2017-12-21T00:00:00"/>
    <s v="First Class"/>
    <s v="AH-10120"/>
    <s v="Adrian Hane"/>
    <s v="Home Office"/>
    <s v="United States"/>
    <s v="Salem"/>
    <x v="21"/>
    <n v="97301"/>
    <s v="West"/>
    <s v="OFF-LA-10000407"/>
    <x v="1"/>
    <s v="Labels"/>
    <s v="Avery White Multi-Purpose Labels"/>
    <n v="15.936"/>
  </r>
  <r>
    <n v="5661"/>
    <s v="CA-2017-145261"/>
    <x v="33"/>
    <x v="122"/>
    <d v="2017-12-21T00:00:00"/>
    <s v="First Class"/>
    <s v="AH-10120"/>
    <s v="Adrian Hane"/>
    <s v="Home Office"/>
    <s v="United States"/>
    <s v="Salem"/>
    <x v="21"/>
    <n v="97301"/>
    <s v="West"/>
    <s v="TEC-PH-10004833"/>
    <x v="2"/>
    <s v="Phones"/>
    <s v="Macally Suction Cup Mount"/>
    <n v="28.68"/>
  </r>
  <r>
    <n v="5662"/>
    <s v="CA-2017-108875"/>
    <x v="30"/>
    <x v="446"/>
    <d v="2017-10-01T00:00:00"/>
    <s v="Standard Class"/>
    <s v="CL-12700"/>
    <s v="Craig Leslie"/>
    <s v="Home Office"/>
    <s v="United States"/>
    <s v="Aurora"/>
    <x v="22"/>
    <n v="80013"/>
    <s v="West"/>
    <s v="FUR-FU-10002671"/>
    <x v="0"/>
    <s v="Furnishings"/>
    <s v="Electrix 20W Halogen Replacement Bulb for Zoom-In Desk Lamp"/>
    <n v="21.44"/>
  </r>
  <r>
    <n v="5663"/>
    <s v="CA-2017-108875"/>
    <x v="30"/>
    <x v="446"/>
    <d v="2017-10-01T00:00:00"/>
    <s v="Standard Class"/>
    <s v="CL-12700"/>
    <s v="Craig Leslie"/>
    <s v="Home Office"/>
    <s v="United States"/>
    <s v="Aurora"/>
    <x v="22"/>
    <n v="80013"/>
    <s v="West"/>
    <s v="OFF-ST-10001370"/>
    <x v="1"/>
    <s v="Storage"/>
    <s v="Sensible Storage WireTech Storage Systems"/>
    <n v="511.05599999999998"/>
  </r>
  <r>
    <n v="5664"/>
    <s v="CA-2017-141957"/>
    <x v="9"/>
    <x v="658"/>
    <d v="2017-07-21T00:00:00"/>
    <s v="Same Day"/>
    <s v="JG-15310"/>
    <s v="Jason Gross"/>
    <s v="Corporate"/>
    <s v="United States"/>
    <s v="Newark"/>
    <x v="24"/>
    <n v="43055"/>
    <s v="East"/>
    <s v="OFF-AR-10000914"/>
    <x v="1"/>
    <s v="Art"/>
    <s v="Boston 16765 Mini Stand Up Battery Pencil Sharpener"/>
    <n v="18.655999999999999"/>
  </r>
  <r>
    <n v="5665"/>
    <s v="CA-2017-141957"/>
    <x v="9"/>
    <x v="658"/>
    <d v="2017-07-21T00:00:00"/>
    <s v="Same Day"/>
    <s v="JG-15310"/>
    <s v="Jason Gross"/>
    <s v="Corporate"/>
    <s v="United States"/>
    <s v="Newark"/>
    <x v="24"/>
    <n v="43055"/>
    <s v="East"/>
    <s v="OFF-BI-10001116"/>
    <x v="1"/>
    <s v="Binders"/>
    <s v="Wilson Jones 1&quot; Hanging DublLock Ring Binders"/>
    <n v="11.087999999999999"/>
  </r>
  <r>
    <n v="5666"/>
    <s v="CA-2017-141957"/>
    <x v="9"/>
    <x v="658"/>
    <d v="2017-07-21T00:00:00"/>
    <s v="Same Day"/>
    <s v="JG-15310"/>
    <s v="Jason Gross"/>
    <s v="Corporate"/>
    <s v="United States"/>
    <s v="Newark"/>
    <x v="24"/>
    <n v="43055"/>
    <s v="East"/>
    <s v="OFF-ST-10002276"/>
    <x v="1"/>
    <s v="Storage"/>
    <s v="Safco Steel Mobile File Cart"/>
    <n v="66.688000000000002"/>
  </r>
  <r>
    <n v="5667"/>
    <s v="CA-2017-141957"/>
    <x v="9"/>
    <x v="658"/>
    <d v="2017-07-21T00:00:00"/>
    <s v="Same Day"/>
    <s v="JG-15310"/>
    <s v="Jason Gross"/>
    <s v="Corporate"/>
    <s v="United States"/>
    <s v="Newark"/>
    <x v="24"/>
    <n v="43055"/>
    <s v="East"/>
    <s v="OFF-ST-10004340"/>
    <x v="1"/>
    <s v="Storage"/>
    <s v="Fellowes Mobile File Cart, Black"/>
    <n v="99.488"/>
  </r>
  <r>
    <n v="5668"/>
    <s v="CA-2017-142405"/>
    <x v="1"/>
    <x v="725"/>
    <d v="2017-06-15T00:00:00"/>
    <s v="Standard Class"/>
    <s v="SE-20110"/>
    <s v="Sanjit Engle"/>
    <s v="Consumer"/>
    <s v="United States"/>
    <s v="Seattle"/>
    <x v="4"/>
    <n v="98103"/>
    <s v="West"/>
    <s v="OFF-LA-10004093"/>
    <x v="1"/>
    <s v="Labels"/>
    <s v="Avery 486"/>
    <n v="14.62"/>
  </r>
  <r>
    <n v="5669"/>
    <s v="CA-2017-142405"/>
    <x v="1"/>
    <x v="725"/>
    <d v="2017-06-15T00:00:00"/>
    <s v="Standard Class"/>
    <s v="SE-20110"/>
    <s v="Sanjit Engle"/>
    <s v="Consumer"/>
    <s v="United States"/>
    <s v="Seattle"/>
    <x v="4"/>
    <n v="98103"/>
    <s v="West"/>
    <s v="OFF-BI-10004728"/>
    <x v="1"/>
    <s v="Binders"/>
    <s v="Wilson Jones Turn Tabs Binder Tool for Ring Binders"/>
    <n v="53.984000000000002"/>
  </r>
  <r>
    <n v="5670"/>
    <s v="CA-2017-142405"/>
    <x v="1"/>
    <x v="725"/>
    <d v="2017-06-15T00:00:00"/>
    <s v="Standard Class"/>
    <s v="SE-20110"/>
    <s v="Sanjit Engle"/>
    <s v="Consumer"/>
    <s v="United States"/>
    <s v="Seattle"/>
    <x v="4"/>
    <n v="98103"/>
    <s v="West"/>
    <s v="TEC-AC-10003095"/>
    <x v="2"/>
    <s v="Accessories"/>
    <s v="Logitech G35 7.1-Channel Surround Sound Headset"/>
    <n v="389.97"/>
  </r>
  <r>
    <n v="5671"/>
    <s v="CA-2016-141012"/>
    <x v="1"/>
    <x v="988"/>
    <d v="2016-06-11T00:00:00"/>
    <s v="Second Class"/>
    <s v="TG-21640"/>
    <s v="Trudy Glocke"/>
    <s v="Consumer"/>
    <s v="United States"/>
    <s v="Pocatello"/>
    <x v="45"/>
    <n v="83201"/>
    <s v="West"/>
    <s v="FUR-FU-10003192"/>
    <x v="0"/>
    <s v="Furnishings"/>
    <s v="Luxo Adjustable Task Clamp Lamp"/>
    <n v="355.36"/>
  </r>
  <r>
    <n v="5672"/>
    <s v="CA-2016-141012"/>
    <x v="1"/>
    <x v="988"/>
    <d v="2016-06-11T00:00:00"/>
    <s v="Second Class"/>
    <s v="TG-21640"/>
    <s v="Trudy Glocke"/>
    <s v="Consumer"/>
    <s v="United States"/>
    <s v="Pocatello"/>
    <x v="45"/>
    <n v="83201"/>
    <s v="West"/>
    <s v="TEC-PH-10004522"/>
    <x v="2"/>
    <s v="Phones"/>
    <s v="Dexim XPower Skin Super-Thin Power Case for iPhone 5 - Black"/>
    <n v="140.376"/>
  </r>
  <r>
    <n v="5673"/>
    <s v="CA-2018-127922"/>
    <x v="16"/>
    <x v="855"/>
    <d v="2018-11-03T00:00:00"/>
    <s v="Standard Class"/>
    <s v="SH-19975"/>
    <s v="Sally Hughsby"/>
    <s v="Corporate"/>
    <s v="United States"/>
    <s v="Dallas"/>
    <x v="5"/>
    <n v="75081"/>
    <s v="Central"/>
    <s v="OFF-EN-10003068"/>
    <x v="1"/>
    <s v="Envelopes"/>
    <s v="#6 3/4 Gummed Flap White Envelopes"/>
    <n v="15.84"/>
  </r>
  <r>
    <n v="5674"/>
    <s v="CA-2018-127922"/>
    <x v="16"/>
    <x v="855"/>
    <d v="2018-11-03T00:00:00"/>
    <s v="Standard Class"/>
    <s v="SH-19975"/>
    <s v="Sally Hughsby"/>
    <s v="Corporate"/>
    <s v="United States"/>
    <s v="Dallas"/>
    <x v="5"/>
    <n v="75081"/>
    <s v="Central"/>
    <s v="OFF-PA-10001204"/>
    <x v="1"/>
    <s v="Paper"/>
    <s v="Xerox 1972"/>
    <n v="8.4480000000000004"/>
  </r>
  <r>
    <n v="5675"/>
    <s v="CA-2017-146318"/>
    <x v="43"/>
    <x v="115"/>
    <d v="2017-01-27T00:00:00"/>
    <s v="Standard Class"/>
    <s v="MC-17275"/>
    <s v="Marc Crier"/>
    <s v="Consumer"/>
    <s v="United States"/>
    <s v="Seattle"/>
    <x v="4"/>
    <n v="98105"/>
    <s v="West"/>
    <s v="OFF-PA-10003953"/>
    <x v="1"/>
    <s v="Paper"/>
    <s v="Xerox 218"/>
    <n v="12.96"/>
  </r>
  <r>
    <n v="5676"/>
    <s v="CA-2015-135993"/>
    <x v="23"/>
    <x v="1061"/>
    <d v="2015-06-02T00:00:00"/>
    <s v="Standard Class"/>
    <s v="PJ-18835"/>
    <s v="Patrick Jones"/>
    <s v="Corporate"/>
    <s v="United States"/>
    <s v="Seattle"/>
    <x v="4"/>
    <n v="98115"/>
    <s v="West"/>
    <s v="TEC-PH-10001552"/>
    <x v="2"/>
    <s v="Phones"/>
    <s v="I Need's 3d Hello Kitty Hybrid Silicone Case Cover for HTC One X 4g with 3d Hello Kitty Stylus Pen Green/pink"/>
    <n v="57.408000000000001"/>
  </r>
  <r>
    <n v="5677"/>
    <s v="CA-2015-135993"/>
    <x v="23"/>
    <x v="1061"/>
    <d v="2015-06-02T00:00:00"/>
    <s v="Standard Class"/>
    <s v="PJ-18835"/>
    <s v="Patrick Jones"/>
    <s v="Corporate"/>
    <s v="United States"/>
    <s v="Seattle"/>
    <x v="4"/>
    <n v="98115"/>
    <s v="West"/>
    <s v="TEC-AC-10004877"/>
    <x v="2"/>
    <s v="Accessories"/>
    <s v="ImationÂ 30456 USBÂ Flash DriveÂ 8GB"/>
    <n v="27.6"/>
  </r>
  <r>
    <n v="5678"/>
    <s v="CA-2015-126802"/>
    <x v="13"/>
    <x v="282"/>
    <d v="2016-01-05T00:00:00"/>
    <s v="Standard Class"/>
    <s v="ZC-21910"/>
    <s v="Zuschuss Carroll"/>
    <s v="Consumer"/>
    <s v="United States"/>
    <s v="Chicago"/>
    <x v="10"/>
    <n v="60610"/>
    <s v="Central"/>
    <s v="FUR-FU-10000193"/>
    <x v="0"/>
    <s v="Furnishings"/>
    <s v="Tenex Chairmats For Use with Hard Floors"/>
    <n v="38.975999999999999"/>
  </r>
  <r>
    <n v="5679"/>
    <s v="CA-2017-143924"/>
    <x v="46"/>
    <x v="1062"/>
    <d v="2017-08-03T00:00:00"/>
    <s v="Standard Class"/>
    <s v="SC-20680"/>
    <s v="Steve Carroll"/>
    <s v="Home Office"/>
    <s v="United States"/>
    <s v="Holland"/>
    <x v="12"/>
    <n v="49423"/>
    <s v="Central"/>
    <s v="OFF-FA-10000735"/>
    <x v="1"/>
    <s v="Fasteners"/>
    <s v="Staples"/>
    <n v="20.440000000000001"/>
  </r>
  <r>
    <n v="5680"/>
    <s v="CA-2017-143924"/>
    <x v="46"/>
    <x v="1062"/>
    <d v="2017-08-03T00:00:00"/>
    <s v="Standard Class"/>
    <s v="SC-20680"/>
    <s v="Steve Carroll"/>
    <s v="Home Office"/>
    <s v="United States"/>
    <s v="Holland"/>
    <x v="12"/>
    <n v="49423"/>
    <s v="Central"/>
    <s v="OFF-PA-10002120"/>
    <x v="1"/>
    <s v="Paper"/>
    <s v="Xerox 1889"/>
    <n v="109.92"/>
  </r>
  <r>
    <n v="5681"/>
    <s v="CA-2017-141551"/>
    <x v="30"/>
    <x v="446"/>
    <d v="2017-09-30T00:00:00"/>
    <s v="Standard Class"/>
    <s v="BP-11230"/>
    <s v="Benjamin Patterson"/>
    <s v="Consumer"/>
    <s v="United States"/>
    <s v="Broken Arrow"/>
    <x v="26"/>
    <n v="74012"/>
    <s v="Central"/>
    <s v="OFF-BI-10001249"/>
    <x v="1"/>
    <s v="Binders"/>
    <s v="Avery Heavy-Duty EZD View Binder with Locking Rings"/>
    <n v="6.38"/>
  </r>
  <r>
    <n v="5682"/>
    <s v="CA-2017-141551"/>
    <x v="30"/>
    <x v="446"/>
    <d v="2017-09-30T00:00:00"/>
    <s v="Standard Class"/>
    <s v="BP-11230"/>
    <s v="Benjamin Patterson"/>
    <s v="Consumer"/>
    <s v="United States"/>
    <s v="Broken Arrow"/>
    <x v="26"/>
    <n v="74012"/>
    <s v="Central"/>
    <s v="OFF-PA-10001569"/>
    <x v="1"/>
    <s v="Paper"/>
    <s v="Xerox 232"/>
    <n v="6.48"/>
  </r>
  <r>
    <n v="5683"/>
    <s v="CA-2015-164315"/>
    <x v="24"/>
    <x v="1063"/>
    <d v="2015-04-08T00:00:00"/>
    <s v="Standard Class"/>
    <s v="RD-19585"/>
    <s v="Rob Dowd"/>
    <s v="Consumer"/>
    <s v="United States"/>
    <s v="Athens"/>
    <x v="32"/>
    <n v="30605"/>
    <s v="South"/>
    <s v="OFF-PA-10004248"/>
    <x v="1"/>
    <s v="Paper"/>
    <s v="Xerox 1990"/>
    <n v="15.84"/>
  </r>
  <r>
    <n v="5684"/>
    <s v="CA-2015-164315"/>
    <x v="24"/>
    <x v="1063"/>
    <d v="2015-04-08T00:00:00"/>
    <s v="Standard Class"/>
    <s v="RD-19585"/>
    <s v="Rob Dowd"/>
    <s v="Consumer"/>
    <s v="United States"/>
    <s v="Athens"/>
    <x v="32"/>
    <n v="30605"/>
    <s v="South"/>
    <s v="TEC-PH-10001128"/>
    <x v="2"/>
    <s v="Phones"/>
    <s v="Motorola Droid Maxx"/>
    <n v="1049.93"/>
  </r>
  <r>
    <n v="5685"/>
    <s v="CA-2015-164315"/>
    <x v="24"/>
    <x v="1063"/>
    <d v="2015-04-08T00:00:00"/>
    <s v="Standard Class"/>
    <s v="RD-19585"/>
    <s v="Rob Dowd"/>
    <s v="Consumer"/>
    <s v="United States"/>
    <s v="Athens"/>
    <x v="32"/>
    <n v="30605"/>
    <s v="South"/>
    <s v="OFF-AP-10003842"/>
    <x v="1"/>
    <s v="Appliances"/>
    <s v="Euro-Pro Shark Turbo Vacuum"/>
    <n v="154.9"/>
  </r>
  <r>
    <n v="5686"/>
    <s v="CA-2016-131072"/>
    <x v="0"/>
    <x v="599"/>
    <d v="2016-11-05T00:00:00"/>
    <s v="Same Day"/>
    <s v="KL-16645"/>
    <s v="Ken Lonsdale"/>
    <s v="Consumer"/>
    <s v="United States"/>
    <s v="Seattle"/>
    <x v="4"/>
    <n v="98105"/>
    <s v="West"/>
    <s v="OFF-BI-10002794"/>
    <x v="1"/>
    <s v="Binders"/>
    <s v="Avery Trapezoid Ring Binder, 3&quot; Capacity, Black, 1040 sheets"/>
    <n v="98.352000000000004"/>
  </r>
  <r>
    <n v="5687"/>
    <s v="CA-2015-131541"/>
    <x v="44"/>
    <x v="1064"/>
    <d v="2015-07-28T00:00:00"/>
    <s v="Same Day"/>
    <s v="CK-12205"/>
    <s v="Chloris Kastensmidt"/>
    <s v="Consumer"/>
    <s v="United States"/>
    <s v="Apopka"/>
    <x v="2"/>
    <n v="32712"/>
    <s v="South"/>
    <s v="OFF-FA-10000621"/>
    <x v="1"/>
    <s v="Fasteners"/>
    <s v="OIC Colored Binder Clips, Assorted Sizes"/>
    <n v="14.32"/>
  </r>
  <r>
    <n v="5688"/>
    <s v="CA-2015-131541"/>
    <x v="44"/>
    <x v="1064"/>
    <d v="2015-07-28T00:00:00"/>
    <s v="Same Day"/>
    <s v="CK-12205"/>
    <s v="Chloris Kastensmidt"/>
    <s v="Consumer"/>
    <s v="United States"/>
    <s v="Apopka"/>
    <x v="2"/>
    <n v="32712"/>
    <s v="South"/>
    <s v="FUR-FU-10003623"/>
    <x v="0"/>
    <s v="Furnishings"/>
    <s v="DataProducts Ampli Magnifier Task Lamp, Black,"/>
    <n v="129.88800000000001"/>
  </r>
  <r>
    <n v="5689"/>
    <s v="CA-2015-131541"/>
    <x v="44"/>
    <x v="1064"/>
    <d v="2015-07-28T00:00:00"/>
    <s v="Same Day"/>
    <s v="CK-12205"/>
    <s v="Chloris Kastensmidt"/>
    <s v="Consumer"/>
    <s v="United States"/>
    <s v="Apopka"/>
    <x v="2"/>
    <n v="32712"/>
    <s v="South"/>
    <s v="OFF-EN-10000781"/>
    <x v="1"/>
    <s v="Envelopes"/>
    <s v="#10- 4 1/8&quot; x 9 1/2&quot; Recycled Envelopes"/>
    <n v="48.944000000000003"/>
  </r>
  <r>
    <n v="5690"/>
    <s v="CA-2016-119550"/>
    <x v="13"/>
    <x v="207"/>
    <d v="2016-12-31T00:00:00"/>
    <s v="Standard Class"/>
    <s v="RB-19705"/>
    <s v="Roger Barcio"/>
    <s v="Home Office"/>
    <s v="United States"/>
    <s v="Houston"/>
    <x v="5"/>
    <n v="77070"/>
    <s v="Central"/>
    <s v="FUR-CH-10002044"/>
    <x v="0"/>
    <s v="Chairs"/>
    <s v="Office Star - Contemporary Task Swivel chair with 2-way adjustable arms, Plum"/>
    <n v="275.05799999999999"/>
  </r>
  <r>
    <n v="5691"/>
    <s v="US-2016-138093"/>
    <x v="19"/>
    <x v="895"/>
    <d v="2016-12-16T00:00:00"/>
    <s v="Standard Class"/>
    <s v="KM-16225"/>
    <s v="Kalyca Meade"/>
    <s v="Corporate"/>
    <s v="United States"/>
    <s v="Baltimore"/>
    <x v="39"/>
    <n v="21215"/>
    <s v="East"/>
    <s v="OFF-AR-10000817"/>
    <x v="1"/>
    <s v="Art"/>
    <s v="Manco Dry-Lighter Erasable Highlighter"/>
    <n v="27.36"/>
  </r>
  <r>
    <n v="5692"/>
    <s v="US-2016-138093"/>
    <x v="19"/>
    <x v="895"/>
    <d v="2016-12-16T00:00:00"/>
    <s v="Standard Class"/>
    <s v="KM-16225"/>
    <s v="Kalyca Meade"/>
    <s v="Corporate"/>
    <s v="United States"/>
    <s v="Baltimore"/>
    <x v="39"/>
    <n v="21215"/>
    <s v="East"/>
    <s v="OFF-PA-10001509"/>
    <x v="1"/>
    <s v="Paper"/>
    <s v="Recycled Desk Saver Line &quot;While You Were Out&quot; Book, 5 1/2&quot; X 4&quot;"/>
    <n v="44.75"/>
  </r>
  <r>
    <n v="5693"/>
    <s v="US-2016-138093"/>
    <x v="19"/>
    <x v="895"/>
    <d v="2016-12-16T00:00:00"/>
    <s v="Standard Class"/>
    <s v="KM-16225"/>
    <s v="Kalyca Meade"/>
    <s v="Corporate"/>
    <s v="United States"/>
    <s v="Baltimore"/>
    <x v="39"/>
    <n v="21215"/>
    <s v="East"/>
    <s v="TEC-PH-10004667"/>
    <x v="2"/>
    <s v="Phones"/>
    <s v="Cisco 8x8 Inc. 6753i IP Business Phone System"/>
    <n v="134.99"/>
  </r>
  <r>
    <n v="5694"/>
    <s v="US-2016-138093"/>
    <x v="19"/>
    <x v="895"/>
    <d v="2016-12-16T00:00:00"/>
    <s v="Standard Class"/>
    <s v="KM-16225"/>
    <s v="Kalyca Meade"/>
    <s v="Corporate"/>
    <s v="United States"/>
    <s v="Baltimore"/>
    <x v="39"/>
    <n v="21215"/>
    <s v="East"/>
    <s v="OFF-PA-10000143"/>
    <x v="1"/>
    <s v="Paper"/>
    <s v="Astroparche Fine Business Paper"/>
    <n v="26.4"/>
  </r>
  <r>
    <n v="5695"/>
    <s v="US-2016-138093"/>
    <x v="19"/>
    <x v="895"/>
    <d v="2016-12-16T00:00:00"/>
    <s v="Standard Class"/>
    <s v="KM-16225"/>
    <s v="Kalyca Meade"/>
    <s v="Corporate"/>
    <s v="United States"/>
    <s v="Baltimore"/>
    <x v="39"/>
    <n v="21215"/>
    <s v="East"/>
    <s v="FUR-CH-10000785"/>
    <x v="0"/>
    <s v="Chairs"/>
    <s v="Global Ergonomic Managers Chair"/>
    <n v="542.94000000000005"/>
  </r>
  <r>
    <n v="5696"/>
    <s v="CA-2017-126165"/>
    <x v="20"/>
    <x v="465"/>
    <d v="2017-05-07T00:00:00"/>
    <s v="Second Class"/>
    <s v="AH-10465"/>
    <s v="Amy Hunt"/>
    <s v="Consumer"/>
    <s v="United States"/>
    <s v="San Francisco"/>
    <x v="1"/>
    <n v="94109"/>
    <s v="West"/>
    <s v="FUR-TA-10001676"/>
    <x v="0"/>
    <s v="Tables"/>
    <s v="Hon 61000 Series Interactive Training Tables"/>
    <n v="71.087999999999994"/>
  </r>
  <r>
    <n v="5697"/>
    <s v="CA-2018-126123"/>
    <x v="2"/>
    <x v="336"/>
    <d v="2018-10-18T00:00:00"/>
    <s v="Standard Class"/>
    <s v="AG-10765"/>
    <s v="Anthony Garverick"/>
    <s v="Home Office"/>
    <s v="United States"/>
    <s v="Chicago"/>
    <x v="10"/>
    <n v="60623"/>
    <s v="Central"/>
    <s v="OFF-BI-10000309"/>
    <x v="1"/>
    <s v="Binders"/>
    <s v="GBC Twin Loop Wire Binding Elements, 9/16&quot; Spine, Black"/>
    <n v="27.396000000000001"/>
  </r>
  <r>
    <n v="5698"/>
    <s v="CA-2018-126123"/>
    <x v="2"/>
    <x v="336"/>
    <d v="2018-10-18T00:00:00"/>
    <s v="Standard Class"/>
    <s v="AG-10765"/>
    <s v="Anthony Garverick"/>
    <s v="Home Office"/>
    <s v="United States"/>
    <s v="Chicago"/>
    <x v="10"/>
    <n v="60623"/>
    <s v="Central"/>
    <s v="OFF-BI-10004224"/>
    <x v="1"/>
    <s v="Binders"/>
    <s v="Catalog Binders with Expanding Posts"/>
    <n v="13.456"/>
  </r>
  <r>
    <n v="5699"/>
    <s v="CA-2017-143441"/>
    <x v="0"/>
    <x v="732"/>
    <d v="2017-11-05T00:00:00"/>
    <s v="Same Day"/>
    <s v="EB-14170"/>
    <s v="Evan Bailliet"/>
    <s v="Consumer"/>
    <s v="United States"/>
    <s v="Laredo"/>
    <x v="5"/>
    <n v="78041"/>
    <s v="Central"/>
    <s v="OFF-LA-10002312"/>
    <x v="1"/>
    <s v="Labels"/>
    <s v="Avery 490"/>
    <n v="11.84"/>
  </r>
  <r>
    <n v="5700"/>
    <s v="CA-2018-148320"/>
    <x v="28"/>
    <x v="132"/>
    <d v="2018-11-08T00:00:00"/>
    <s v="Standard Class"/>
    <s v="PG-18895"/>
    <s v="Paul Gonzalez"/>
    <s v="Consumer"/>
    <s v="United States"/>
    <s v="San Francisco"/>
    <x v="1"/>
    <n v="94109"/>
    <s v="West"/>
    <s v="OFF-PA-10003022"/>
    <x v="1"/>
    <s v="Paper"/>
    <s v="Xerox 1992"/>
    <n v="35.880000000000003"/>
  </r>
  <r>
    <n v="5701"/>
    <s v="CA-2017-125661"/>
    <x v="26"/>
    <x v="390"/>
    <d v="2017-11-26T00:00:00"/>
    <s v="First Class"/>
    <s v="CA-12055"/>
    <s v="Cathy Armstrong"/>
    <s v="Home Office"/>
    <s v="United States"/>
    <s v="Cleveland"/>
    <x v="24"/>
    <n v="44105"/>
    <s v="East"/>
    <s v="OFF-EN-10001532"/>
    <x v="1"/>
    <s v="Envelopes"/>
    <s v="Brown Kraft Recycled Envelopes"/>
    <n v="40.752000000000002"/>
  </r>
  <r>
    <n v="5702"/>
    <s v="CA-2017-125661"/>
    <x v="26"/>
    <x v="390"/>
    <d v="2017-11-26T00:00:00"/>
    <s v="First Class"/>
    <s v="CA-12055"/>
    <s v="Cathy Armstrong"/>
    <s v="Home Office"/>
    <s v="United States"/>
    <s v="Cleveland"/>
    <x v="24"/>
    <n v="44105"/>
    <s v="East"/>
    <s v="TEC-AC-10004855"/>
    <x v="2"/>
    <s v="Accessories"/>
    <s v="V7 USB Numeric Keypad"/>
    <n v="139.96"/>
  </r>
  <r>
    <n v="5703"/>
    <s v="US-2015-123519"/>
    <x v="33"/>
    <x v="637"/>
    <d v="2015-12-21T00:00:00"/>
    <s v="Standard Class"/>
    <s v="SS-20875"/>
    <s v="Sung Shariari"/>
    <s v="Consumer"/>
    <s v="United States"/>
    <s v="Marion"/>
    <x v="24"/>
    <n v="43302"/>
    <s v="East"/>
    <s v="OFF-AR-10003829"/>
    <x v="1"/>
    <s v="Art"/>
    <s v="Newell 35"/>
    <n v="2.6240000000000001"/>
  </r>
  <r>
    <n v="5704"/>
    <s v="US-2015-123519"/>
    <x v="33"/>
    <x v="637"/>
    <d v="2015-12-21T00:00:00"/>
    <s v="Standard Class"/>
    <s v="SS-20875"/>
    <s v="Sung Shariari"/>
    <s v="Consumer"/>
    <s v="United States"/>
    <s v="Marion"/>
    <x v="24"/>
    <n v="43302"/>
    <s v="East"/>
    <s v="FUR-TA-10002645"/>
    <x v="0"/>
    <s v="Tables"/>
    <s v="Hon Rectangular Conference Tables"/>
    <n v="136.53"/>
  </r>
  <r>
    <n v="5705"/>
    <s v="US-2015-123519"/>
    <x v="33"/>
    <x v="637"/>
    <d v="2015-12-21T00:00:00"/>
    <s v="Standard Class"/>
    <s v="SS-20875"/>
    <s v="Sung Shariari"/>
    <s v="Consumer"/>
    <s v="United States"/>
    <s v="Marion"/>
    <x v="24"/>
    <n v="43302"/>
    <s v="East"/>
    <s v="TEC-AC-10003033"/>
    <x v="2"/>
    <s v="Accessories"/>
    <s v="Plantronics CS510 - Over-the-Head monaural Wireless Headset System"/>
    <n v="263.95999999999998"/>
  </r>
  <r>
    <n v="5706"/>
    <s v="CA-2015-155593"/>
    <x v="0"/>
    <x v="935"/>
    <d v="2015-11-08T00:00:00"/>
    <s v="Standard Class"/>
    <s v="RP-19390"/>
    <s v="Resi PÃ¶lking"/>
    <s v="Consumer"/>
    <s v="United States"/>
    <s v="Fairfield"/>
    <x v="29"/>
    <n v="6824"/>
    <s v="East"/>
    <s v="OFF-SU-10002522"/>
    <x v="1"/>
    <s v="Supplies"/>
    <s v="Acme Kleen Earth Office Shears"/>
    <n v="11.64"/>
  </r>
  <r>
    <n v="5707"/>
    <s v="CA-2018-136000"/>
    <x v="12"/>
    <x v="585"/>
    <d v="2018-09-25T00:00:00"/>
    <s v="Second Class"/>
    <s v="SC-20440"/>
    <s v="Shaun Chance"/>
    <s v="Corporate"/>
    <s v="United States"/>
    <s v="New York City"/>
    <x v="15"/>
    <n v="10009"/>
    <s v="East"/>
    <s v="OFF-BI-10004828"/>
    <x v="1"/>
    <s v="Binders"/>
    <s v="GBC Poly Designer Binding Covers"/>
    <n v="40.176000000000002"/>
  </r>
  <r>
    <n v="5708"/>
    <s v="US-2016-160857"/>
    <x v="7"/>
    <x v="412"/>
    <d v="2016-05-15T00:00:00"/>
    <s v="Standard Class"/>
    <s v="NW-18400"/>
    <s v="Natalie Webber"/>
    <s v="Consumer"/>
    <s v="United States"/>
    <s v="New York City"/>
    <x v="15"/>
    <n v="10024"/>
    <s v="East"/>
    <s v="FUR-FU-10001095"/>
    <x v="0"/>
    <s v="Furnishings"/>
    <s v="DAX Black Cherry Wood-Tone Poster Frame"/>
    <n v="79.44"/>
  </r>
  <r>
    <n v="5709"/>
    <s v="US-2016-160857"/>
    <x v="7"/>
    <x v="412"/>
    <d v="2016-05-15T00:00:00"/>
    <s v="Standard Class"/>
    <s v="NW-18400"/>
    <s v="Natalie Webber"/>
    <s v="Consumer"/>
    <s v="United States"/>
    <s v="New York City"/>
    <x v="15"/>
    <n v="10024"/>
    <s v="East"/>
    <s v="OFF-SU-10000157"/>
    <x v="1"/>
    <s v="Supplies"/>
    <s v="Compact Automatic Electric Letter Opener"/>
    <n v="357.93"/>
  </r>
  <r>
    <n v="5710"/>
    <s v="US-2016-160857"/>
    <x v="7"/>
    <x v="412"/>
    <d v="2016-05-15T00:00:00"/>
    <s v="Standard Class"/>
    <s v="NW-18400"/>
    <s v="Natalie Webber"/>
    <s v="Consumer"/>
    <s v="United States"/>
    <s v="New York City"/>
    <x v="15"/>
    <n v="10024"/>
    <s v="East"/>
    <s v="FUR-CH-10002647"/>
    <x v="0"/>
    <s v="Chairs"/>
    <s v="Situations Contoured Folding Chairs, 4/Set"/>
    <n v="127.764"/>
  </r>
  <r>
    <n v="5711"/>
    <s v="US-2016-160857"/>
    <x v="7"/>
    <x v="412"/>
    <d v="2016-05-15T00:00:00"/>
    <s v="Standard Class"/>
    <s v="NW-18400"/>
    <s v="Natalie Webber"/>
    <s v="Consumer"/>
    <s v="United States"/>
    <s v="New York City"/>
    <x v="15"/>
    <n v="10024"/>
    <s v="East"/>
    <s v="TEC-CO-10004115"/>
    <x v="2"/>
    <s v="Copiers"/>
    <s v="Sharp AL-1530CS Digital Copier"/>
    <n v="2799.944"/>
  </r>
  <r>
    <n v="5712"/>
    <s v="US-2016-160857"/>
    <x v="7"/>
    <x v="412"/>
    <d v="2016-05-15T00:00:00"/>
    <s v="Standard Class"/>
    <s v="NW-18400"/>
    <s v="Natalie Webber"/>
    <s v="Consumer"/>
    <s v="United States"/>
    <s v="New York City"/>
    <x v="15"/>
    <n v="10024"/>
    <s v="East"/>
    <s v="OFF-PA-10003363"/>
    <x v="1"/>
    <s v="Paper"/>
    <s v="Xerox 204"/>
    <n v="19.440000000000001"/>
  </r>
  <r>
    <n v="5713"/>
    <s v="CA-2018-115805"/>
    <x v="44"/>
    <x v="689"/>
    <d v="2018-07-31T00:00:00"/>
    <s v="Same Day"/>
    <s v="KW-16435"/>
    <s v="Katrina Willman"/>
    <s v="Consumer"/>
    <s v="United States"/>
    <s v="Chicago"/>
    <x v="10"/>
    <n v="60653"/>
    <s v="Central"/>
    <s v="TEC-PH-10003092"/>
    <x v="2"/>
    <s v="Phones"/>
    <s v="Motorola L804"/>
    <n v="36.792000000000002"/>
  </r>
  <r>
    <n v="5714"/>
    <s v="US-2015-143707"/>
    <x v="15"/>
    <x v="72"/>
    <d v="2015-03-05T00:00:00"/>
    <s v="Standard Class"/>
    <s v="HR-14770"/>
    <s v="Hallie Redmond"/>
    <s v="Home Office"/>
    <s v="United States"/>
    <s v="New York City"/>
    <x v="15"/>
    <n v="10035"/>
    <s v="East"/>
    <s v="TEC-PH-10003655"/>
    <x v="2"/>
    <s v="Phones"/>
    <s v="Sannysis Cute Owl Design Soft Skin Case Cover for Samsung Galaxy S4"/>
    <n v="5.94"/>
  </r>
  <r>
    <n v="5715"/>
    <s v="CA-2018-116939"/>
    <x v="30"/>
    <x v="145"/>
    <d v="2018-09-29T00:00:00"/>
    <s v="Standard Class"/>
    <s v="AG-10900"/>
    <s v="Arthur Gainer"/>
    <s v="Consumer"/>
    <s v="United States"/>
    <s v="Richmond"/>
    <x v="17"/>
    <n v="23223"/>
    <s v="South"/>
    <s v="OFF-ST-10001476"/>
    <x v="1"/>
    <s v="Storage"/>
    <s v="Steel Personal Filing/Posting Tote"/>
    <n v="177.55"/>
  </r>
  <r>
    <n v="5716"/>
    <s v="CA-2016-124107"/>
    <x v="2"/>
    <x v="330"/>
    <d v="2016-10-12T00:00:00"/>
    <s v="Second Class"/>
    <s v="BM-11650"/>
    <s v="Brian Moss"/>
    <s v="Corporate"/>
    <s v="United States"/>
    <s v="Ann Arbor"/>
    <x v="12"/>
    <n v="48104"/>
    <s v="Central"/>
    <s v="TEC-AC-10002049"/>
    <x v="2"/>
    <s v="Accessories"/>
    <s v="Logitech G19 Programmable Gaming Keyboard"/>
    <n v="619.95000000000005"/>
  </r>
  <r>
    <n v="5717"/>
    <s v="CA-2016-124107"/>
    <x v="2"/>
    <x v="330"/>
    <d v="2016-10-12T00:00:00"/>
    <s v="Second Class"/>
    <s v="BM-11650"/>
    <s v="Brian Moss"/>
    <s v="Corporate"/>
    <s v="United States"/>
    <s v="Ann Arbor"/>
    <x v="12"/>
    <n v="48104"/>
    <s v="Central"/>
    <s v="TEC-PH-10003875"/>
    <x v="2"/>
    <s v="Phones"/>
    <s v="KLD Oscar II Style Snap-on Ultra Thin Side Flip Synthetic Leather Cover Case for HTC One HTC M7"/>
    <n v="29.16"/>
  </r>
  <r>
    <n v="5718"/>
    <s v="CA-2016-124107"/>
    <x v="2"/>
    <x v="330"/>
    <d v="2016-10-12T00:00:00"/>
    <s v="Second Class"/>
    <s v="BM-11650"/>
    <s v="Brian Moss"/>
    <s v="Corporate"/>
    <s v="United States"/>
    <s v="Ann Arbor"/>
    <x v="12"/>
    <n v="48104"/>
    <s v="Central"/>
    <s v="OFF-EN-10003286"/>
    <x v="1"/>
    <s v="Envelopes"/>
    <s v="Staple envelope"/>
    <n v="57.96"/>
  </r>
  <r>
    <n v="5719"/>
    <s v="CA-2016-124107"/>
    <x v="2"/>
    <x v="330"/>
    <d v="2016-10-12T00:00:00"/>
    <s v="Second Class"/>
    <s v="BM-11650"/>
    <s v="Brian Moss"/>
    <s v="Corporate"/>
    <s v="United States"/>
    <s v="Ann Arbor"/>
    <x v="12"/>
    <n v="48104"/>
    <s v="Central"/>
    <s v="OFF-AP-10003971"/>
    <x v="1"/>
    <s v="Appliances"/>
    <s v="Belkin 6 Outlet Metallic Surge Strip"/>
    <n v="29.402999999999999"/>
  </r>
  <r>
    <n v="5720"/>
    <s v="CA-2018-126550"/>
    <x v="48"/>
    <x v="1065"/>
    <d v="2018-04-02T00:00:00"/>
    <s v="Second Class"/>
    <s v="RD-19720"/>
    <s v="Roger Demir"/>
    <s v="Consumer"/>
    <s v="United States"/>
    <s v="Lafayette"/>
    <x v="14"/>
    <n v="47905"/>
    <s v="Central"/>
    <s v="OFF-ST-10001031"/>
    <x v="1"/>
    <s v="Storage"/>
    <s v="Adjustable Personal File Tote"/>
    <n v="81.400000000000006"/>
  </r>
  <r>
    <n v="5721"/>
    <s v="CA-2016-138674"/>
    <x v="26"/>
    <x v="717"/>
    <d v="2016-11-17T00:00:00"/>
    <s v="First Class"/>
    <s v="KB-16585"/>
    <s v="Ken Black"/>
    <s v="Corporate"/>
    <s v="United States"/>
    <s v="Springfield"/>
    <x v="21"/>
    <n v="97477"/>
    <s v="West"/>
    <s v="OFF-FA-10000304"/>
    <x v="1"/>
    <s v="Fasteners"/>
    <s v="Advantus Push Pins"/>
    <n v="8.7200000000000006"/>
  </r>
  <r>
    <n v="5722"/>
    <s v="CA-2016-138674"/>
    <x v="26"/>
    <x v="717"/>
    <d v="2016-11-17T00:00:00"/>
    <s v="First Class"/>
    <s v="KB-16585"/>
    <s v="Ken Black"/>
    <s v="Corporate"/>
    <s v="United States"/>
    <s v="Springfield"/>
    <x v="21"/>
    <n v="97477"/>
    <s v="West"/>
    <s v="TEC-AC-10000358"/>
    <x v="2"/>
    <s v="Accessories"/>
    <s v="ImationÂ SecureÂ DriveÂ + Hardware Encrypted USBÂ flash driveÂ - 16 GB"/>
    <n v="91.176000000000002"/>
  </r>
  <r>
    <n v="5723"/>
    <s v="CA-2016-138674"/>
    <x v="26"/>
    <x v="717"/>
    <d v="2016-11-17T00:00:00"/>
    <s v="First Class"/>
    <s v="KB-16585"/>
    <s v="Ken Black"/>
    <s v="Corporate"/>
    <s v="United States"/>
    <s v="Springfield"/>
    <x v="21"/>
    <n v="97477"/>
    <s v="West"/>
    <s v="TEC-AC-10002800"/>
    <x v="2"/>
    <s v="Accessories"/>
    <s v="Plantronics Audio 478 Stereo USB Headset"/>
    <n v="159.96799999999999"/>
  </r>
  <r>
    <n v="5724"/>
    <s v="CA-2017-165820"/>
    <x v="30"/>
    <x v="182"/>
    <d v="2017-09-30T00:00:00"/>
    <s v="Standard Class"/>
    <s v="DW-13585"/>
    <s v="Dorothy Wardle"/>
    <s v="Corporate"/>
    <s v="United States"/>
    <s v="San Francisco"/>
    <x v="1"/>
    <n v="94109"/>
    <s v="West"/>
    <s v="OFF-PA-10004735"/>
    <x v="1"/>
    <s v="Paper"/>
    <s v="Xerox 1905"/>
    <n v="12.96"/>
  </r>
  <r>
    <n v="5725"/>
    <s v="CA-2015-103191"/>
    <x v="30"/>
    <x v="358"/>
    <d v="2015-09-27T00:00:00"/>
    <s v="Standard Class"/>
    <s v="VG-21805"/>
    <s v="Vivek Grady"/>
    <s v="Corporate"/>
    <s v="United States"/>
    <s v="Chicago"/>
    <x v="10"/>
    <n v="60653"/>
    <s v="Central"/>
    <s v="OFF-ST-10002574"/>
    <x v="1"/>
    <s v="Storage"/>
    <s v="SAFCO Commercial Wire Shelving, Black"/>
    <n v="331.536"/>
  </r>
  <r>
    <n v="5726"/>
    <s v="CA-2016-103933"/>
    <x v="10"/>
    <x v="12"/>
    <d v="2016-09-27T00:00:00"/>
    <s v="First Class"/>
    <s v="DR-12880"/>
    <s v="Dan Reichenbach"/>
    <s v="Corporate"/>
    <s v="United States"/>
    <s v="New York City"/>
    <x v="15"/>
    <n v="10011"/>
    <s v="East"/>
    <s v="TEC-AC-10004171"/>
    <x v="2"/>
    <s v="Accessories"/>
    <s v="Razer Kraken 7.1 Surround Sound Over Ear USB Gaming Headset"/>
    <n v="899.91"/>
  </r>
  <r>
    <n v="5727"/>
    <s v="CA-2016-110548"/>
    <x v="35"/>
    <x v="124"/>
    <d v="2016-05-08T00:00:00"/>
    <s v="Standard Class"/>
    <s v="AH-10690"/>
    <s v="Anna HÃ¤berlin"/>
    <s v="Corporate"/>
    <s v="United States"/>
    <s v="Houston"/>
    <x v="5"/>
    <n v="77095"/>
    <s v="Central"/>
    <s v="TEC-PH-10002922"/>
    <x v="2"/>
    <s v="Phones"/>
    <s v="ShoreTel ShorePhone IP 230 VoIP phone"/>
    <n v="946.34400000000005"/>
  </r>
  <r>
    <n v="5728"/>
    <s v="CA-2018-117324"/>
    <x v="4"/>
    <x v="166"/>
    <d v="2018-12-13T00:00:00"/>
    <s v="Standard Class"/>
    <s v="JP-15520"/>
    <s v="Jeremy Pistek"/>
    <s v="Consumer"/>
    <s v="United States"/>
    <s v="Madison"/>
    <x v="6"/>
    <n v="53711"/>
    <s v="Central"/>
    <s v="TEC-AC-10003023"/>
    <x v="2"/>
    <s v="Accessories"/>
    <s v="Logitech G105 Gaming Keyboard"/>
    <n v="178.11"/>
  </r>
  <r>
    <n v="5729"/>
    <s v="CA-2018-117324"/>
    <x v="4"/>
    <x v="166"/>
    <d v="2018-12-13T00:00:00"/>
    <s v="Standard Class"/>
    <s v="JP-15520"/>
    <s v="Jeremy Pistek"/>
    <s v="Consumer"/>
    <s v="United States"/>
    <s v="Madison"/>
    <x v="6"/>
    <n v="53711"/>
    <s v="Central"/>
    <s v="OFF-AP-10003590"/>
    <x v="1"/>
    <s v="Appliances"/>
    <s v="Hoover WindTunnel Plus Canister Vacuum"/>
    <n v="1089.75"/>
  </r>
  <r>
    <n v="5730"/>
    <s v="CA-2018-117324"/>
    <x v="4"/>
    <x v="166"/>
    <d v="2018-12-13T00:00:00"/>
    <s v="Standard Class"/>
    <s v="JP-15520"/>
    <s v="Jeremy Pistek"/>
    <s v="Consumer"/>
    <s v="United States"/>
    <s v="Madison"/>
    <x v="6"/>
    <n v="53711"/>
    <s v="Central"/>
    <s v="OFF-LA-10003510"/>
    <x v="1"/>
    <s v="Labels"/>
    <s v="Avery 4027 File Folder Labels for Dot Matrix Printers, 5000 Labels per Box, White"/>
    <n v="61.06"/>
  </r>
  <r>
    <n v="5731"/>
    <s v="CA-2018-117324"/>
    <x v="4"/>
    <x v="166"/>
    <d v="2018-12-13T00:00:00"/>
    <s v="Standard Class"/>
    <s v="JP-15520"/>
    <s v="Jeremy Pistek"/>
    <s v="Consumer"/>
    <s v="United States"/>
    <s v="Madison"/>
    <x v="6"/>
    <n v="53711"/>
    <s v="Central"/>
    <s v="FUR-BO-10003159"/>
    <x v="0"/>
    <s v="Bookcases"/>
    <s v="Sauder Camden County Collection Libraries, Planked Cherry Finish"/>
    <n v="459.92"/>
  </r>
  <r>
    <n v="5732"/>
    <s v="CA-2018-117324"/>
    <x v="4"/>
    <x v="166"/>
    <d v="2018-12-13T00:00:00"/>
    <s v="Standard Class"/>
    <s v="JP-15520"/>
    <s v="Jeremy Pistek"/>
    <s v="Consumer"/>
    <s v="United States"/>
    <s v="Madison"/>
    <x v="6"/>
    <n v="53711"/>
    <s v="Central"/>
    <s v="OFF-PA-10002713"/>
    <x v="1"/>
    <s v="Paper"/>
    <s v="Adams Phone Message Book, 200 Message Capacity, 8 1/16â€ x 11â€"/>
    <n v="27.52"/>
  </r>
  <r>
    <n v="5733"/>
    <s v="CA-2018-143574"/>
    <x v="39"/>
    <x v="222"/>
    <d v="2018-07-02T00:00:00"/>
    <s v="First Class"/>
    <s v="DR-12880"/>
    <s v="Dan Reichenbach"/>
    <s v="Corporate"/>
    <s v="United States"/>
    <s v="Milford"/>
    <x v="29"/>
    <n v="6460"/>
    <s v="East"/>
    <s v="FUR-BO-10002598"/>
    <x v="0"/>
    <s v="Bookcases"/>
    <s v="Hon Metal Bookcases, Putty"/>
    <n v="638.82000000000005"/>
  </r>
  <r>
    <n v="5734"/>
    <s v="CA-2018-143574"/>
    <x v="39"/>
    <x v="222"/>
    <d v="2018-07-02T00:00:00"/>
    <s v="First Class"/>
    <s v="DR-12880"/>
    <s v="Dan Reichenbach"/>
    <s v="Corporate"/>
    <s v="United States"/>
    <s v="Milford"/>
    <x v="29"/>
    <n v="6460"/>
    <s v="East"/>
    <s v="OFF-SU-10002537"/>
    <x v="1"/>
    <s v="Supplies"/>
    <s v="Acme Box Cutter Scissors"/>
    <n v="30.69"/>
  </r>
  <r>
    <n v="5735"/>
    <s v="CA-2018-143574"/>
    <x v="39"/>
    <x v="222"/>
    <d v="2018-07-02T00:00:00"/>
    <s v="First Class"/>
    <s v="DR-12880"/>
    <s v="Dan Reichenbach"/>
    <s v="Corporate"/>
    <s v="United States"/>
    <s v="Milford"/>
    <x v="29"/>
    <n v="6460"/>
    <s v="East"/>
    <s v="FUR-FU-10003976"/>
    <x v="0"/>
    <s v="Furnishings"/>
    <s v="DAX Executive Solid Wood Document Frame, Desktop or Hang, Mahogany, 5 x 7"/>
    <n v="25.16"/>
  </r>
  <r>
    <n v="5736"/>
    <s v="CA-2015-111773"/>
    <x v="38"/>
    <x v="290"/>
    <d v="2015-07-03T00:00:00"/>
    <s v="Standard Class"/>
    <s v="JK-15625"/>
    <s v="Jim Karlsson"/>
    <s v="Consumer"/>
    <s v="United States"/>
    <s v="New York City"/>
    <x v="15"/>
    <n v="10024"/>
    <s v="East"/>
    <s v="OFF-BI-10000174"/>
    <x v="1"/>
    <s v="Binders"/>
    <s v="Wilson Jones Clip &amp; Carry Folder Binder Tool for Ring Binders, Clear"/>
    <n v="13.92"/>
  </r>
  <r>
    <n v="5737"/>
    <s v="CA-2015-148614"/>
    <x v="43"/>
    <x v="407"/>
    <d v="2015-01-25T00:00:00"/>
    <s v="Standard Class"/>
    <s v="MV-17485"/>
    <s v="Mark Van Huff"/>
    <s v="Consumer"/>
    <s v="United States"/>
    <s v="Los Angeles"/>
    <x v="1"/>
    <n v="90049"/>
    <s v="West"/>
    <s v="OFF-PA-10002893"/>
    <x v="1"/>
    <s v="Paper"/>
    <s v="Wirebound Service Call Books, 5 1/2&quot; x 4&quot;"/>
    <n v="19.36"/>
  </r>
  <r>
    <n v="5738"/>
    <s v="CA-2015-148614"/>
    <x v="43"/>
    <x v="407"/>
    <d v="2015-01-25T00:00:00"/>
    <s v="Standard Class"/>
    <s v="MV-17485"/>
    <s v="Mark Van Huff"/>
    <s v="Consumer"/>
    <s v="United States"/>
    <s v="Los Angeles"/>
    <x v="1"/>
    <n v="90049"/>
    <s v="West"/>
    <s v="FUR-FU-10003194"/>
    <x v="0"/>
    <s v="Furnishings"/>
    <s v="Eldon Expressions Desk Accessory, Wood Pencil Holder, Oak"/>
    <n v="19.3"/>
  </r>
  <r>
    <n v="5739"/>
    <s v="CA-2017-156139"/>
    <x v="13"/>
    <x v="413"/>
    <d v="2018-01-06T00:00:00"/>
    <s v="Standard Class"/>
    <s v="BP-11155"/>
    <s v="Becky Pak"/>
    <s v="Consumer"/>
    <s v="United States"/>
    <s v="San Francisco"/>
    <x v="1"/>
    <n v="94109"/>
    <s v="West"/>
    <s v="OFF-BI-10004233"/>
    <x v="1"/>
    <s v="Binders"/>
    <s v="GBC Pre-Punched Binding Paper, Plastic, White, 8-1/2&quot; x 11&quot;"/>
    <n v="38.375999999999998"/>
  </r>
  <r>
    <n v="5740"/>
    <s v="US-2018-147886"/>
    <x v="48"/>
    <x v="615"/>
    <d v="2018-03-31T00:00:00"/>
    <s v="First Class"/>
    <s v="DH-13075"/>
    <s v="Dave Hallsten"/>
    <s v="Corporate"/>
    <s v="United States"/>
    <s v="Fairfield"/>
    <x v="1"/>
    <n v="94533"/>
    <s v="West"/>
    <s v="OFF-PA-10000232"/>
    <x v="1"/>
    <s v="Paper"/>
    <s v="Xerox 1975"/>
    <n v="12.96"/>
  </r>
  <r>
    <n v="5741"/>
    <s v="US-2018-147886"/>
    <x v="48"/>
    <x v="615"/>
    <d v="2018-03-31T00:00:00"/>
    <s v="First Class"/>
    <s v="DH-13075"/>
    <s v="Dave Hallsten"/>
    <s v="Corporate"/>
    <s v="United States"/>
    <s v="Fairfield"/>
    <x v="1"/>
    <n v="94533"/>
    <s v="West"/>
    <s v="FUR-FU-10001095"/>
    <x v="0"/>
    <s v="Furnishings"/>
    <s v="DAX Black Cherry Wood-Tone Poster Frame"/>
    <n v="26.48"/>
  </r>
  <r>
    <n v="5742"/>
    <s v="US-2018-147886"/>
    <x v="48"/>
    <x v="615"/>
    <d v="2018-03-31T00:00:00"/>
    <s v="First Class"/>
    <s v="DH-13075"/>
    <s v="Dave Hallsten"/>
    <s v="Corporate"/>
    <s v="United States"/>
    <s v="Fairfield"/>
    <x v="1"/>
    <n v="94533"/>
    <s v="West"/>
    <s v="TEC-MA-10004679"/>
    <x v="2"/>
    <s v="Machines"/>
    <s v="StarTech.com 10/100 VDSL2 Ethernet Extender Kit"/>
    <n v="532.72"/>
  </r>
  <r>
    <n v="5743"/>
    <s v="US-2018-147886"/>
    <x v="48"/>
    <x v="615"/>
    <d v="2018-03-31T00:00:00"/>
    <s v="First Class"/>
    <s v="DH-13075"/>
    <s v="Dave Hallsten"/>
    <s v="Corporate"/>
    <s v="United States"/>
    <s v="Fairfield"/>
    <x v="1"/>
    <n v="94533"/>
    <s v="West"/>
    <s v="OFF-PA-10003651"/>
    <x v="1"/>
    <s v="Paper"/>
    <s v="Xerox 1968"/>
    <n v="26.72"/>
  </r>
  <r>
    <n v="5744"/>
    <s v="US-2018-147886"/>
    <x v="48"/>
    <x v="615"/>
    <d v="2018-03-31T00:00:00"/>
    <s v="First Class"/>
    <s v="DH-13075"/>
    <s v="Dave Hallsten"/>
    <s v="Corporate"/>
    <s v="United States"/>
    <s v="Fairfield"/>
    <x v="1"/>
    <n v="94533"/>
    <s v="West"/>
    <s v="OFF-PA-10000743"/>
    <x v="1"/>
    <s v="Paper"/>
    <s v="Xerox 1977"/>
    <n v="20.04"/>
  </r>
  <r>
    <n v="5745"/>
    <s v="US-2018-147886"/>
    <x v="48"/>
    <x v="615"/>
    <d v="2018-03-31T00:00:00"/>
    <s v="First Class"/>
    <s v="DH-13075"/>
    <s v="Dave Hallsten"/>
    <s v="Corporate"/>
    <s v="United States"/>
    <s v="Fairfield"/>
    <x v="1"/>
    <n v="94533"/>
    <s v="West"/>
    <s v="OFF-ST-10002743"/>
    <x v="1"/>
    <s v="Storage"/>
    <s v="SAFCO Boltless Steel Shelving"/>
    <n v="795.48"/>
  </r>
  <r>
    <n v="5746"/>
    <s v="US-2018-147886"/>
    <x v="48"/>
    <x v="615"/>
    <d v="2018-03-31T00:00:00"/>
    <s v="First Class"/>
    <s v="DH-13075"/>
    <s v="Dave Hallsten"/>
    <s v="Corporate"/>
    <s v="United States"/>
    <s v="Fairfield"/>
    <x v="1"/>
    <n v="94533"/>
    <s v="West"/>
    <s v="FUR-FU-10003829"/>
    <x v="0"/>
    <s v="Furnishings"/>
    <s v="Stackable Trays"/>
    <n v="21.56"/>
  </r>
  <r>
    <n v="5747"/>
    <s v="CA-2017-113733"/>
    <x v="4"/>
    <x v="16"/>
    <d v="2017-12-12T00:00:00"/>
    <s v="Standard Class"/>
    <s v="LH-16900"/>
    <s v="Lena Hernandez"/>
    <s v="Consumer"/>
    <s v="United States"/>
    <s v="Greenville"/>
    <x v="3"/>
    <n v="27834"/>
    <s v="South"/>
    <s v="TEC-PH-10002496"/>
    <x v="2"/>
    <s v="Phones"/>
    <s v="Cisco SPA301"/>
    <n v="249.584"/>
  </r>
  <r>
    <n v="5748"/>
    <s v="CA-2017-113733"/>
    <x v="4"/>
    <x v="16"/>
    <d v="2017-12-12T00:00:00"/>
    <s v="Standard Class"/>
    <s v="LH-16900"/>
    <s v="Lena Hernandez"/>
    <s v="Consumer"/>
    <s v="United States"/>
    <s v="Greenville"/>
    <x v="3"/>
    <n v="27834"/>
    <s v="South"/>
    <s v="TEC-AC-10002473"/>
    <x v="2"/>
    <s v="Accessories"/>
    <s v="Maxell 4.7GB DVD-R"/>
    <n v="68.111999999999995"/>
  </r>
  <r>
    <n v="5749"/>
    <s v="CA-2017-113733"/>
    <x v="4"/>
    <x v="16"/>
    <d v="2017-12-12T00:00:00"/>
    <s v="Standard Class"/>
    <s v="LH-16900"/>
    <s v="Lena Hernandez"/>
    <s v="Consumer"/>
    <s v="United States"/>
    <s v="Greenville"/>
    <x v="3"/>
    <n v="27834"/>
    <s v="South"/>
    <s v="TEC-AC-10004877"/>
    <x v="2"/>
    <s v="Accessories"/>
    <s v="ImationÂ 30456 USBÂ Flash DriveÂ 8GB"/>
    <n v="16.559999999999999"/>
  </r>
  <r>
    <n v="5750"/>
    <s v="CA-2018-104913"/>
    <x v="26"/>
    <x v="551"/>
    <d v="2018-11-22T00:00:00"/>
    <s v="Standard Class"/>
    <s v="DK-13090"/>
    <s v="Dave Kipp"/>
    <s v="Consumer"/>
    <s v="United States"/>
    <s v="Long Beach"/>
    <x v="15"/>
    <n v="11561"/>
    <s v="East"/>
    <s v="TEC-PH-10000923"/>
    <x v="2"/>
    <s v="Phones"/>
    <s v="Belkin SportFit Armband For iPhone 5s/5c, Fuchsia"/>
    <n v="74.95"/>
  </r>
  <r>
    <n v="5751"/>
    <s v="CA-2015-145800"/>
    <x v="23"/>
    <x v="992"/>
    <d v="2015-06-05T00:00:00"/>
    <s v="Standard Class"/>
    <s v="SS-20410"/>
    <s v="Shahid Shariari"/>
    <s v="Consumer"/>
    <s v="United States"/>
    <s v="Buffalo Grove"/>
    <x v="10"/>
    <n v="60089"/>
    <s v="Central"/>
    <s v="FUR-TA-10001539"/>
    <x v="0"/>
    <s v="Tables"/>
    <s v="Chromcraft Rectangular Conference Tables"/>
    <n v="355.45499999999998"/>
  </r>
  <r>
    <n v="5752"/>
    <s v="CA-2017-125850"/>
    <x v="43"/>
    <x v="115"/>
    <d v="2017-01-28T00:00:00"/>
    <s v="Standard Class"/>
    <s v="FP-14320"/>
    <s v="Frank Preis"/>
    <s v="Consumer"/>
    <s v="United States"/>
    <s v="San Diego"/>
    <x v="1"/>
    <n v="92037"/>
    <s v="West"/>
    <s v="OFF-LA-10003498"/>
    <x v="1"/>
    <s v="Labels"/>
    <s v="Avery 475"/>
    <n v="44.4"/>
  </r>
  <r>
    <n v="5753"/>
    <s v="CA-2017-125850"/>
    <x v="43"/>
    <x v="115"/>
    <d v="2017-01-28T00:00:00"/>
    <s v="Standard Class"/>
    <s v="FP-14320"/>
    <s v="Frank Preis"/>
    <s v="Consumer"/>
    <s v="United States"/>
    <s v="San Diego"/>
    <x v="1"/>
    <n v="92037"/>
    <s v="West"/>
    <s v="OFF-LA-10004484"/>
    <x v="1"/>
    <s v="Labels"/>
    <s v="Avery 476"/>
    <n v="20.65"/>
  </r>
  <r>
    <n v="5754"/>
    <s v="CA-2017-118514"/>
    <x v="31"/>
    <x v="1066"/>
    <d v="2017-02-10T00:00:00"/>
    <s v="Standard Class"/>
    <s v="LC-17050"/>
    <s v="Liz Carlisle"/>
    <s v="Consumer"/>
    <s v="United States"/>
    <s v="Richmond"/>
    <x v="0"/>
    <n v="40475"/>
    <s v="South"/>
    <s v="FUR-CH-10000015"/>
    <x v="0"/>
    <s v="Chairs"/>
    <s v="Hon Multipurpose Stacking Arm Chairs"/>
    <n v="866.4"/>
  </r>
  <r>
    <n v="5755"/>
    <s v="CA-2016-150749"/>
    <x v="24"/>
    <x v="368"/>
    <d v="2016-04-03T00:00:00"/>
    <s v="Second Class"/>
    <s v="AS-10240"/>
    <s v="Alan Shonely"/>
    <s v="Consumer"/>
    <s v="United States"/>
    <s v="Springfield"/>
    <x v="17"/>
    <n v="22153"/>
    <s v="South"/>
    <s v="OFF-AR-10003732"/>
    <x v="1"/>
    <s v="Art"/>
    <s v="Newell 333"/>
    <n v="5.56"/>
  </r>
  <r>
    <n v="5756"/>
    <s v="CA-2015-163748"/>
    <x v="2"/>
    <x v="1005"/>
    <d v="2015-10-18T00:00:00"/>
    <s v="Standard Class"/>
    <s v="HG-15025"/>
    <s v="Hunter Glantz"/>
    <s v="Consumer"/>
    <s v="United States"/>
    <s v="Fort Worth"/>
    <x v="5"/>
    <n v="76106"/>
    <s v="Central"/>
    <s v="OFF-AP-10004052"/>
    <x v="1"/>
    <s v="Appliances"/>
    <s v="Hoover Replacement Belts For Soft Guard &amp; Commercial Ltweight Upright Vacs, 2/Pk"/>
    <n v="3.16"/>
  </r>
  <r>
    <n v="5757"/>
    <s v="CA-2015-163748"/>
    <x v="2"/>
    <x v="1005"/>
    <d v="2015-10-18T00:00:00"/>
    <s v="Standard Class"/>
    <s v="HG-15025"/>
    <s v="Hunter Glantz"/>
    <s v="Consumer"/>
    <s v="United States"/>
    <s v="Fort Worth"/>
    <x v="5"/>
    <n v="76106"/>
    <s v="Central"/>
    <s v="TEC-CO-10002095"/>
    <x v="2"/>
    <s v="Copiers"/>
    <s v="Hewlett Packard 610 Color Digital Copier / Printer"/>
    <n v="1999.96"/>
  </r>
  <r>
    <n v="5758"/>
    <s v="CA-2016-119634"/>
    <x v="42"/>
    <x v="1067"/>
    <d v="2016-08-16T00:00:00"/>
    <s v="Standard Class"/>
    <s v="BW-11065"/>
    <s v="Barry Weirich"/>
    <s v="Consumer"/>
    <s v="United States"/>
    <s v="Raleigh"/>
    <x v="3"/>
    <n v="27604"/>
    <s v="South"/>
    <s v="FUR-FU-10004270"/>
    <x v="0"/>
    <s v="Furnishings"/>
    <s v="Executive Impressions 13&quot; Clairmont Wall Clock"/>
    <n v="46.152000000000001"/>
  </r>
  <r>
    <n v="5759"/>
    <s v="CA-2016-149300"/>
    <x v="5"/>
    <x v="6"/>
    <d v="2016-11-23T00:00:00"/>
    <s v="First Class"/>
    <s v="BH-11710"/>
    <s v="Brosina Hoffman"/>
    <s v="Consumer"/>
    <s v="United States"/>
    <s v="Hialeah"/>
    <x v="2"/>
    <n v="33012"/>
    <s v="South"/>
    <s v="TEC-MA-10000423"/>
    <x v="2"/>
    <s v="Machines"/>
    <s v="Texas Instruments TI-34 Scientific Calculator"/>
    <n v="32.984999999999999"/>
  </r>
  <r>
    <n v="5760"/>
    <s v="US-2017-111528"/>
    <x v="27"/>
    <x v="945"/>
    <d v="2017-12-30T00:00:00"/>
    <s v="Same Day"/>
    <s v="JP-16135"/>
    <s v="Julie Prescott"/>
    <s v="Home Office"/>
    <s v="United States"/>
    <s v="Los Angeles"/>
    <x v="1"/>
    <n v="90032"/>
    <s v="West"/>
    <s v="OFF-ST-10001526"/>
    <x v="1"/>
    <s v="Storage"/>
    <s v="Iceberg Mobile Mega Data/Printer Cart"/>
    <n v="481.32"/>
  </r>
  <r>
    <n v="5761"/>
    <s v="US-2017-111528"/>
    <x v="27"/>
    <x v="945"/>
    <d v="2017-12-30T00:00:00"/>
    <s v="Same Day"/>
    <s v="JP-16135"/>
    <s v="Julie Prescott"/>
    <s v="Home Office"/>
    <s v="United States"/>
    <s v="Los Angeles"/>
    <x v="1"/>
    <n v="90032"/>
    <s v="West"/>
    <s v="OFF-BI-10002194"/>
    <x v="1"/>
    <s v="Binders"/>
    <s v="Cardinal Hold-It CD Pocket"/>
    <n v="6.3840000000000003"/>
  </r>
  <r>
    <n v="5762"/>
    <s v="CA-2018-158169"/>
    <x v="42"/>
    <x v="801"/>
    <d v="2018-08-15T00:00:00"/>
    <s v="First Class"/>
    <s v="JM-16195"/>
    <s v="Justin MacKendrick"/>
    <s v="Consumer"/>
    <s v="United States"/>
    <s v="Lake Forest"/>
    <x v="1"/>
    <n v="92630"/>
    <s v="West"/>
    <s v="OFF-AP-10000828"/>
    <x v="1"/>
    <s v="Appliances"/>
    <s v="Avanti 4.4 Cu. Ft. Refrigerator"/>
    <n v="542.94000000000005"/>
  </r>
  <r>
    <n v="5763"/>
    <s v="CA-2018-158169"/>
    <x v="42"/>
    <x v="801"/>
    <d v="2018-08-15T00:00:00"/>
    <s v="First Class"/>
    <s v="JM-16195"/>
    <s v="Justin MacKendrick"/>
    <s v="Consumer"/>
    <s v="United States"/>
    <s v="Lake Forest"/>
    <x v="1"/>
    <n v="92630"/>
    <s v="West"/>
    <s v="FUR-FU-10001473"/>
    <x v="0"/>
    <s v="Furnishings"/>
    <s v="DAX Wood Document Frame"/>
    <n v="54.92"/>
  </r>
  <r>
    <n v="5764"/>
    <s v="CA-2016-162047"/>
    <x v="0"/>
    <x v="502"/>
    <d v="2016-11-05T00:00:00"/>
    <s v="First Class"/>
    <s v="FH-14365"/>
    <s v="Fred Hopkins"/>
    <s v="Corporate"/>
    <s v="United States"/>
    <s v="Long Beach"/>
    <x v="15"/>
    <n v="11561"/>
    <s v="East"/>
    <s v="FUR-CH-10004983"/>
    <x v="0"/>
    <s v="Chairs"/>
    <s v="Office Star - Mid Back Dual function Ergonomic High Back Chair with 2-Way Adjustable Arms"/>
    <n v="1448.82"/>
  </r>
  <r>
    <n v="5765"/>
    <s v="CA-2016-117772"/>
    <x v="14"/>
    <x v="229"/>
    <d v="2016-09-12T00:00:00"/>
    <s v="Second Class"/>
    <s v="MC-17575"/>
    <s v="Matt Collins"/>
    <s v="Consumer"/>
    <s v="United States"/>
    <s v="Seattle"/>
    <x v="4"/>
    <n v="98103"/>
    <s v="West"/>
    <s v="OFF-ST-10003994"/>
    <x v="1"/>
    <s v="Storage"/>
    <s v="Belkin 19&quot; Center-Weighted Shelf, Gray"/>
    <n v="353.88"/>
  </r>
  <r>
    <n v="5766"/>
    <s v="US-2015-126340"/>
    <x v="6"/>
    <x v="1068"/>
    <d v="2015-11-14T00:00:00"/>
    <s v="Standard Class"/>
    <s v="EB-13870"/>
    <s v="Emily Burns"/>
    <s v="Consumer"/>
    <s v="United States"/>
    <s v="Redding"/>
    <x v="1"/>
    <n v="96003"/>
    <s v="West"/>
    <s v="TEC-PH-10004447"/>
    <x v="2"/>
    <s v="Phones"/>
    <s v="Toshiba IPT2010-SD IPÂ Telephone"/>
    <n v="333.57600000000002"/>
  </r>
  <r>
    <n v="5767"/>
    <s v="CA-2017-149685"/>
    <x v="32"/>
    <x v="750"/>
    <d v="2017-10-15T00:00:00"/>
    <s v="Standard Class"/>
    <s v="PM-19135"/>
    <s v="Peter McVee"/>
    <s v="Home Office"/>
    <s v="United States"/>
    <s v="San Antonio"/>
    <x v="5"/>
    <n v="78207"/>
    <s v="Central"/>
    <s v="OFF-LA-10004545"/>
    <x v="1"/>
    <s v="Labels"/>
    <s v="Avery 50"/>
    <n v="60.143999999999998"/>
  </r>
  <r>
    <n v="5768"/>
    <s v="CA-2018-126396"/>
    <x v="22"/>
    <x v="565"/>
    <d v="2018-09-12T00:00:00"/>
    <s v="Second Class"/>
    <s v="AR-10345"/>
    <s v="Alex Russell"/>
    <s v="Corporate"/>
    <s v="United States"/>
    <s v="Houston"/>
    <x v="5"/>
    <n v="77070"/>
    <s v="Central"/>
    <s v="TEC-AC-10003116"/>
    <x v="2"/>
    <s v="Accessories"/>
    <s v="Memorex Froggy Flash Drive 8 GB"/>
    <n v="85.2"/>
  </r>
  <r>
    <n v="5769"/>
    <s v="CA-2016-154900"/>
    <x v="52"/>
    <x v="1069"/>
    <d v="2016-03-01T00:00:00"/>
    <s v="Standard Class"/>
    <s v="SS-20875"/>
    <s v="Sung Shariari"/>
    <s v="Consumer"/>
    <s v="United States"/>
    <s v="Leominster"/>
    <x v="31"/>
    <n v="1453"/>
    <s v="East"/>
    <s v="OFF-LA-10001641"/>
    <x v="1"/>
    <s v="Labels"/>
    <s v="Avery 518"/>
    <n v="3.15"/>
  </r>
  <r>
    <n v="5770"/>
    <s v="CA-2016-154900"/>
    <x v="52"/>
    <x v="1069"/>
    <d v="2016-03-01T00:00:00"/>
    <s v="Standard Class"/>
    <s v="SS-20875"/>
    <s v="Sung Shariari"/>
    <s v="Consumer"/>
    <s v="United States"/>
    <s v="Leominster"/>
    <x v="31"/>
    <n v="1453"/>
    <s v="East"/>
    <s v="OFF-PA-10002377"/>
    <x v="1"/>
    <s v="Paper"/>
    <s v="Adams Telephone Message Book W/Dividers/Space For Phone Numbers, 5 1/4&quot;X8 1/2&quot;, 200/Messages"/>
    <n v="22.72"/>
  </r>
  <r>
    <n v="5771"/>
    <s v="CA-2016-103835"/>
    <x v="30"/>
    <x v="496"/>
    <d v="2016-09-28T00:00:00"/>
    <s v="Standard Class"/>
    <s v="SC-20440"/>
    <s v="Shaun Chance"/>
    <s v="Corporate"/>
    <s v="United States"/>
    <s v="Los Angeles"/>
    <x v="1"/>
    <n v="90032"/>
    <s v="West"/>
    <s v="FUR-FU-10000010"/>
    <x v="0"/>
    <s v="Furnishings"/>
    <s v="DAX Value U-Channel Document Frames, Easel Back"/>
    <n v="14.91"/>
  </r>
  <r>
    <n v="5772"/>
    <s v="CA-2016-103835"/>
    <x v="30"/>
    <x v="496"/>
    <d v="2016-09-28T00:00:00"/>
    <s v="Standard Class"/>
    <s v="SC-20440"/>
    <s v="Shaun Chance"/>
    <s v="Corporate"/>
    <s v="United States"/>
    <s v="Los Angeles"/>
    <x v="1"/>
    <n v="90032"/>
    <s v="West"/>
    <s v="OFF-AP-10002651"/>
    <x v="1"/>
    <s v="Appliances"/>
    <s v="Hoover Upright Vacuum With Dirt Cup"/>
    <n v="1158.1199999999999"/>
  </r>
  <r>
    <n v="5773"/>
    <s v="CA-2016-158939"/>
    <x v="5"/>
    <x v="650"/>
    <d v="2016-12-01T00:00:00"/>
    <s v="Standard Class"/>
    <s v="EA-14035"/>
    <s v="Erin Ashbrook"/>
    <s v="Corporate"/>
    <s v="United States"/>
    <s v="Springfield"/>
    <x v="25"/>
    <n v="65807"/>
    <s v="Central"/>
    <s v="TEC-CO-10002313"/>
    <x v="2"/>
    <s v="Copiers"/>
    <s v="Canon PC1080F Personal Copier"/>
    <n v="599.99"/>
  </r>
  <r>
    <n v="5774"/>
    <s v="CA-2017-117408"/>
    <x v="8"/>
    <x v="1070"/>
    <d v="2017-09-06T00:00:00"/>
    <s v="Standard Class"/>
    <s v="TP-21130"/>
    <s v="Theone Pippenger"/>
    <s v="Consumer"/>
    <s v="United States"/>
    <s v="Waco"/>
    <x v="5"/>
    <n v="76706"/>
    <s v="Central"/>
    <s v="OFF-ST-10001580"/>
    <x v="1"/>
    <s v="Storage"/>
    <s v="Super Decoflex Portable Personal File"/>
    <n v="23.968"/>
  </r>
  <r>
    <n v="5775"/>
    <s v="CA-2017-142398"/>
    <x v="29"/>
    <x v="408"/>
    <d v="2017-04-16T00:00:00"/>
    <s v="Standard Class"/>
    <s v="BP-11290"/>
    <s v="Beth Paige"/>
    <s v="Consumer"/>
    <s v="United States"/>
    <s v="Los Angeles"/>
    <x v="1"/>
    <n v="90036"/>
    <s v="West"/>
    <s v="FUR-CH-10001545"/>
    <x v="0"/>
    <s v="Chairs"/>
    <s v="Hon Comfortask Task/Swivel Chairs"/>
    <n v="638.28800000000001"/>
  </r>
  <r>
    <n v="5776"/>
    <s v="CA-2017-142398"/>
    <x v="29"/>
    <x v="408"/>
    <d v="2017-04-16T00:00:00"/>
    <s v="Standard Class"/>
    <s v="BP-11290"/>
    <s v="Beth Paige"/>
    <s v="Consumer"/>
    <s v="United States"/>
    <s v="Los Angeles"/>
    <x v="1"/>
    <n v="90036"/>
    <s v="West"/>
    <s v="OFF-BI-10004826"/>
    <x v="1"/>
    <s v="Binders"/>
    <s v="JM Magazine Binder"/>
    <n v="13.208"/>
  </r>
  <r>
    <n v="5777"/>
    <s v="CA-2017-105277"/>
    <x v="4"/>
    <x v="429"/>
    <d v="2017-12-08T00:00:00"/>
    <s v="Standard Class"/>
    <s v="LM-17065"/>
    <s v="Liz MacKendrick"/>
    <s v="Consumer"/>
    <s v="United States"/>
    <s v="Auburn"/>
    <x v="15"/>
    <n v="13021"/>
    <s v="East"/>
    <s v="OFF-BI-10000301"/>
    <x v="1"/>
    <s v="Binders"/>
    <s v="GBC Instant Report Kit"/>
    <n v="15.528"/>
  </r>
  <r>
    <n v="5778"/>
    <s v="CA-2017-112060"/>
    <x v="4"/>
    <x v="429"/>
    <d v="2017-12-09T00:00:00"/>
    <s v="Standard Class"/>
    <s v="KT-16465"/>
    <s v="Kean Takahito"/>
    <s v="Consumer"/>
    <s v="United States"/>
    <s v="San Francisco"/>
    <x v="1"/>
    <n v="94109"/>
    <s v="West"/>
    <s v="OFF-PA-10000994"/>
    <x v="1"/>
    <s v="Paper"/>
    <s v="Xerox 1915"/>
    <n v="104.85"/>
  </r>
  <r>
    <n v="5779"/>
    <s v="CA-2015-105270"/>
    <x v="6"/>
    <x v="7"/>
    <d v="2015-11-18T00:00:00"/>
    <s v="Standard Class"/>
    <s v="AP-10915"/>
    <s v="Arthur Prichep"/>
    <s v="Consumer"/>
    <s v="United States"/>
    <s v="Los Angeles"/>
    <x v="1"/>
    <n v="90008"/>
    <s v="West"/>
    <s v="OFF-AR-10003156"/>
    <x v="1"/>
    <s v="Art"/>
    <s v="50 Colored Long Pencils"/>
    <n v="30.48"/>
  </r>
  <r>
    <n v="5780"/>
    <s v="CA-2015-105270"/>
    <x v="6"/>
    <x v="7"/>
    <d v="2015-11-18T00:00:00"/>
    <s v="Standard Class"/>
    <s v="AP-10915"/>
    <s v="Arthur Prichep"/>
    <s v="Consumer"/>
    <s v="United States"/>
    <s v="Los Angeles"/>
    <x v="1"/>
    <n v="90008"/>
    <s v="West"/>
    <s v="FUR-CH-10000988"/>
    <x v="0"/>
    <s v="Chairs"/>
    <s v="Hon Olson Stacker Stools"/>
    <n v="112.648"/>
  </r>
  <r>
    <n v="5781"/>
    <s v="US-2016-159513"/>
    <x v="24"/>
    <x v="788"/>
    <d v="2016-04-09T00:00:00"/>
    <s v="Standard Class"/>
    <s v="JD-15790"/>
    <s v="John Dryer"/>
    <s v="Consumer"/>
    <s v="United States"/>
    <s v="Los Angeles"/>
    <x v="1"/>
    <n v="90049"/>
    <s v="West"/>
    <s v="TEC-MA-10003329"/>
    <x v="2"/>
    <s v="Machines"/>
    <s v="Vtech AT&amp;T CL2940 Corded Speakerphone, Black"/>
    <n v="71.975999999999999"/>
  </r>
  <r>
    <n v="5782"/>
    <s v="CA-2016-155586"/>
    <x v="33"/>
    <x v="295"/>
    <d v="2016-12-16T00:00:00"/>
    <s v="Second Class"/>
    <s v="XP-21865"/>
    <s v="Xylona Preis"/>
    <s v="Consumer"/>
    <s v="United States"/>
    <s v="Chico"/>
    <x v="1"/>
    <n v="95928"/>
    <s v="West"/>
    <s v="OFF-AR-10001547"/>
    <x v="1"/>
    <s v="Art"/>
    <s v="Newell 311"/>
    <n v="2.21"/>
  </r>
  <r>
    <n v="5783"/>
    <s v="CA-2016-155586"/>
    <x v="33"/>
    <x v="295"/>
    <d v="2016-12-16T00:00:00"/>
    <s v="Second Class"/>
    <s v="XP-21865"/>
    <s v="Xylona Preis"/>
    <s v="Consumer"/>
    <s v="United States"/>
    <s v="Chico"/>
    <x v="1"/>
    <n v="95928"/>
    <s v="West"/>
    <s v="OFF-EN-10003072"/>
    <x v="1"/>
    <s v="Envelopes"/>
    <s v="Peel &amp; Seel Envelopes"/>
    <n v="15.52"/>
  </r>
  <r>
    <n v="5784"/>
    <s v="CA-2016-155586"/>
    <x v="33"/>
    <x v="295"/>
    <d v="2016-12-16T00:00:00"/>
    <s v="Second Class"/>
    <s v="XP-21865"/>
    <s v="Xylona Preis"/>
    <s v="Consumer"/>
    <s v="United States"/>
    <s v="Chico"/>
    <x v="1"/>
    <n v="95928"/>
    <s v="West"/>
    <s v="OFF-PA-10000726"/>
    <x v="1"/>
    <s v="Paper"/>
    <s v="Black Print Carbonless Snap-Off Rapid Letter, 8 1/2&quot; x 7&quot;"/>
    <n v="36.44"/>
  </r>
  <r>
    <n v="5785"/>
    <s v="CA-2018-141117"/>
    <x v="10"/>
    <x v="280"/>
    <d v="2018-10-08T00:00:00"/>
    <s v="Standard Class"/>
    <s v="JK-16090"/>
    <s v="Juliana Krohn"/>
    <s v="Consumer"/>
    <s v="United States"/>
    <s v="Springfield"/>
    <x v="21"/>
    <n v="97477"/>
    <s v="West"/>
    <s v="FUR-BO-10001972"/>
    <x v="0"/>
    <s v="Bookcases"/>
    <s v="O'Sullivan 4-Shelf Bookcase in Odessa Pine"/>
    <n v="217.76400000000001"/>
  </r>
  <r>
    <n v="5786"/>
    <s v="CA-2018-141117"/>
    <x v="10"/>
    <x v="280"/>
    <d v="2018-10-08T00:00:00"/>
    <s v="Standard Class"/>
    <s v="JK-16090"/>
    <s v="Juliana Krohn"/>
    <s v="Consumer"/>
    <s v="United States"/>
    <s v="Springfield"/>
    <x v="21"/>
    <n v="97477"/>
    <s v="West"/>
    <s v="OFF-SU-10004664"/>
    <x v="1"/>
    <s v="Supplies"/>
    <s v="Acme Softgrip Scissors"/>
    <n v="39.072000000000003"/>
  </r>
  <r>
    <n v="5787"/>
    <s v="CA-2018-141117"/>
    <x v="10"/>
    <x v="280"/>
    <d v="2018-10-08T00:00:00"/>
    <s v="Standard Class"/>
    <s v="JK-16090"/>
    <s v="Juliana Krohn"/>
    <s v="Consumer"/>
    <s v="United States"/>
    <s v="Springfield"/>
    <x v="21"/>
    <n v="97477"/>
    <s v="West"/>
    <s v="OFF-BI-10003676"/>
    <x v="1"/>
    <s v="Binders"/>
    <s v="GBC Standard Recycled Report Covers, Clear Plastic Sheets"/>
    <n v="22.638000000000002"/>
  </r>
  <r>
    <n v="5788"/>
    <s v="CA-2018-141117"/>
    <x v="10"/>
    <x v="280"/>
    <d v="2018-10-08T00:00:00"/>
    <s v="Standard Class"/>
    <s v="JK-16090"/>
    <s v="Juliana Krohn"/>
    <s v="Consumer"/>
    <s v="United States"/>
    <s v="Springfield"/>
    <x v="21"/>
    <n v="97477"/>
    <s v="West"/>
    <s v="OFF-AR-10003727"/>
    <x v="1"/>
    <s v="Art"/>
    <s v="Berol Giant Pencil Sharpener"/>
    <n v="95.144000000000005"/>
  </r>
  <r>
    <n v="5789"/>
    <s v="CA-2018-115070"/>
    <x v="29"/>
    <x v="318"/>
    <d v="2018-04-14T00:00:00"/>
    <s v="Second Class"/>
    <s v="MG-18205"/>
    <s v="Mitch Gastineau"/>
    <s v="Corporate"/>
    <s v="United States"/>
    <s v="Jacksonville"/>
    <x v="2"/>
    <n v="32216"/>
    <s v="South"/>
    <s v="FUR-FU-10003829"/>
    <x v="0"/>
    <s v="Furnishings"/>
    <s v="Stackable Trays"/>
    <n v="12.32"/>
  </r>
  <r>
    <n v="5790"/>
    <s v="CA-2018-115070"/>
    <x v="29"/>
    <x v="318"/>
    <d v="2018-04-14T00:00:00"/>
    <s v="Second Class"/>
    <s v="MG-18205"/>
    <s v="Mitch Gastineau"/>
    <s v="Corporate"/>
    <s v="United States"/>
    <s v="Jacksonville"/>
    <x v="2"/>
    <n v="32216"/>
    <s v="South"/>
    <s v="OFF-BI-10003712"/>
    <x v="1"/>
    <s v="Binders"/>
    <s v="Acco Pressboard Covers with Storage Hooks, 14 7/8&quot; x 11&quot;, Light Blue"/>
    <n v="4.4189999999999996"/>
  </r>
  <r>
    <n v="5791"/>
    <s v="CA-2018-140186"/>
    <x v="30"/>
    <x v="365"/>
    <d v="2018-10-02T00:00:00"/>
    <s v="First Class"/>
    <s v="PG-18820"/>
    <s v="Patrick Gardner"/>
    <s v="Consumer"/>
    <s v="United States"/>
    <s v="Bakersfield"/>
    <x v="1"/>
    <n v="93309"/>
    <s v="West"/>
    <s v="OFF-FA-10002280"/>
    <x v="1"/>
    <s v="Fasteners"/>
    <s v="Advantus Plastic Paper Clips"/>
    <n v="35"/>
  </r>
  <r>
    <n v="5792"/>
    <s v="CA-2018-140186"/>
    <x v="30"/>
    <x v="365"/>
    <d v="2018-10-02T00:00:00"/>
    <s v="First Class"/>
    <s v="PG-18820"/>
    <s v="Patrick Gardner"/>
    <s v="Consumer"/>
    <s v="United States"/>
    <s v="Bakersfield"/>
    <x v="1"/>
    <n v="93309"/>
    <s v="West"/>
    <s v="FUR-CH-10002961"/>
    <x v="0"/>
    <s v="Chairs"/>
    <s v="Leather Task Chair, Black"/>
    <n v="72.784000000000006"/>
  </r>
  <r>
    <n v="5793"/>
    <s v="CA-2018-140186"/>
    <x v="30"/>
    <x v="365"/>
    <d v="2018-10-02T00:00:00"/>
    <s v="First Class"/>
    <s v="PG-18820"/>
    <s v="Patrick Gardner"/>
    <s v="Consumer"/>
    <s v="United States"/>
    <s v="Bakersfield"/>
    <x v="1"/>
    <n v="93309"/>
    <s v="West"/>
    <s v="OFF-AP-10002578"/>
    <x v="1"/>
    <s v="Appliances"/>
    <s v="Fellowes Premier Superior Surge Suppressor, 10-Outlet, With Phone and Remote"/>
    <n v="97.84"/>
  </r>
  <r>
    <n v="5794"/>
    <s v="CA-2018-140186"/>
    <x v="30"/>
    <x v="365"/>
    <d v="2018-10-02T00:00:00"/>
    <s v="First Class"/>
    <s v="PG-18820"/>
    <s v="Patrick Gardner"/>
    <s v="Consumer"/>
    <s v="United States"/>
    <s v="Bakersfield"/>
    <x v="1"/>
    <n v="93309"/>
    <s v="West"/>
    <s v="FUR-FU-10004848"/>
    <x v="0"/>
    <s v="Furnishings"/>
    <s v="Howard Miller 13-3/4&quot; Diameter Brushed Chrome Round Wall Clock"/>
    <n v="51.75"/>
  </r>
  <r>
    <n v="5795"/>
    <s v="CA-2018-140186"/>
    <x v="30"/>
    <x v="365"/>
    <d v="2018-10-02T00:00:00"/>
    <s v="First Class"/>
    <s v="PG-18820"/>
    <s v="Patrick Gardner"/>
    <s v="Consumer"/>
    <s v="United States"/>
    <s v="Bakersfield"/>
    <x v="1"/>
    <n v="93309"/>
    <s v="West"/>
    <s v="OFF-BI-10003364"/>
    <x v="1"/>
    <s v="Binders"/>
    <s v="Binding Machine Supplies"/>
    <n v="46.671999999999997"/>
  </r>
  <r>
    <n v="5796"/>
    <s v="CA-2015-124856"/>
    <x v="10"/>
    <x v="411"/>
    <d v="2015-10-03T00:00:00"/>
    <s v="Second Class"/>
    <s v="LD-17005"/>
    <s v="Lisa DeCherney"/>
    <s v="Consumer"/>
    <s v="United States"/>
    <s v="New York City"/>
    <x v="15"/>
    <n v="10011"/>
    <s v="East"/>
    <s v="OFF-ST-10002615"/>
    <x v="1"/>
    <s v="Storage"/>
    <s v="Dual Level, Single-Width Filing Carts"/>
    <n v="1395.54"/>
  </r>
  <r>
    <n v="5797"/>
    <s v="CA-2015-124856"/>
    <x v="10"/>
    <x v="411"/>
    <d v="2015-10-03T00:00:00"/>
    <s v="Second Class"/>
    <s v="LD-17005"/>
    <s v="Lisa DeCherney"/>
    <s v="Consumer"/>
    <s v="United States"/>
    <s v="New York City"/>
    <x v="15"/>
    <n v="10011"/>
    <s v="East"/>
    <s v="FUR-FU-10000521"/>
    <x v="0"/>
    <s v="Furnishings"/>
    <s v="Seth Thomas 14&quot; Putty-Colored Wall Clock"/>
    <n v="117.36"/>
  </r>
  <r>
    <n v="5798"/>
    <s v="CA-2015-124856"/>
    <x v="10"/>
    <x v="411"/>
    <d v="2015-10-03T00:00:00"/>
    <s v="Second Class"/>
    <s v="LD-17005"/>
    <s v="Lisa DeCherney"/>
    <s v="Consumer"/>
    <s v="United States"/>
    <s v="New York City"/>
    <x v="15"/>
    <n v="10011"/>
    <s v="East"/>
    <s v="OFF-LA-10000121"/>
    <x v="1"/>
    <s v="Labels"/>
    <s v="Avery 48"/>
    <n v="18.899999999999999"/>
  </r>
  <r>
    <n v="5799"/>
    <s v="CA-2015-124856"/>
    <x v="10"/>
    <x v="411"/>
    <d v="2015-10-03T00:00:00"/>
    <s v="Second Class"/>
    <s v="LD-17005"/>
    <s v="Lisa DeCherney"/>
    <s v="Consumer"/>
    <s v="United States"/>
    <s v="New York City"/>
    <x v="15"/>
    <n v="10011"/>
    <s v="East"/>
    <s v="OFF-PA-10001289"/>
    <x v="1"/>
    <s v="Paper"/>
    <s v="White Computer Printout Paper by Universal"/>
    <n v="77.52"/>
  </r>
  <r>
    <n v="5800"/>
    <s v="CA-2015-166716"/>
    <x v="47"/>
    <x v="1071"/>
    <d v="2015-08-25T00:00:00"/>
    <s v="Second Class"/>
    <s v="CR-12730"/>
    <s v="Craig Reiter"/>
    <s v="Consumer"/>
    <s v="United States"/>
    <s v="Chicago"/>
    <x v="10"/>
    <n v="60610"/>
    <s v="Central"/>
    <s v="FUR-CH-10004495"/>
    <x v="0"/>
    <s v="Chairs"/>
    <s v="Global Leather and Oak Executive Chair, Black"/>
    <n v="421.37200000000001"/>
  </r>
  <r>
    <n v="5801"/>
    <s v="CA-2015-123225"/>
    <x v="45"/>
    <x v="384"/>
    <d v="2015-07-14T00:00:00"/>
    <s v="First Class"/>
    <s v="MN-17935"/>
    <s v="Michael Nguyen"/>
    <s v="Consumer"/>
    <s v="United States"/>
    <s v="El Paso"/>
    <x v="5"/>
    <n v="79907"/>
    <s v="Central"/>
    <s v="TEC-PH-10000895"/>
    <x v="2"/>
    <s v="Phones"/>
    <s v="Polycom VVX 310 VoIP phone"/>
    <n v="575.96799999999996"/>
  </r>
  <r>
    <n v="5802"/>
    <s v="CA-2015-123225"/>
    <x v="45"/>
    <x v="384"/>
    <d v="2015-07-14T00:00:00"/>
    <s v="First Class"/>
    <s v="MN-17935"/>
    <s v="Michael Nguyen"/>
    <s v="Consumer"/>
    <s v="United States"/>
    <s v="El Paso"/>
    <x v="5"/>
    <n v="79907"/>
    <s v="Central"/>
    <s v="OFF-PA-10000552"/>
    <x v="1"/>
    <s v="Paper"/>
    <s v="Xerox 200"/>
    <n v="10.368"/>
  </r>
  <r>
    <n v="5803"/>
    <s v="CA-2016-163440"/>
    <x v="48"/>
    <x v="204"/>
    <d v="2016-03-24T00:00:00"/>
    <s v="First Class"/>
    <s v="RD-19900"/>
    <s v="Ruben Dartt"/>
    <s v="Consumer"/>
    <s v="United States"/>
    <s v="Thousand Oaks"/>
    <x v="1"/>
    <n v="91360"/>
    <s v="West"/>
    <s v="TEC-PH-10000376"/>
    <x v="2"/>
    <s v="Phones"/>
    <s v="Square Credit Card Reader"/>
    <n v="15.984"/>
  </r>
  <r>
    <n v="5804"/>
    <s v="US-2018-106796"/>
    <x v="35"/>
    <x v="605"/>
    <d v="2018-05-19T00:00:00"/>
    <s v="Standard Class"/>
    <s v="JP-16135"/>
    <s v="Julie Prescott"/>
    <s v="Home Office"/>
    <s v="United States"/>
    <s v="Springfield"/>
    <x v="24"/>
    <n v="45503"/>
    <s v="East"/>
    <s v="OFF-AR-10003504"/>
    <x v="1"/>
    <s v="Art"/>
    <s v="Newell 347"/>
    <n v="10.272"/>
  </r>
  <r>
    <n v="5805"/>
    <s v="CA-2018-113873"/>
    <x v="6"/>
    <x v="38"/>
    <d v="2018-11-19T00:00:00"/>
    <s v="Standard Class"/>
    <s v="KE-16420"/>
    <s v="Katrina Edelman"/>
    <s v="Corporate"/>
    <s v="United States"/>
    <s v="Dallas"/>
    <x v="5"/>
    <n v="75220"/>
    <s v="Central"/>
    <s v="OFF-ST-10000943"/>
    <x v="1"/>
    <s v="Storage"/>
    <s v="Eldon ProFile File 'N Store Portable File Tub Letter/Legal Size Black"/>
    <n v="61.792000000000002"/>
  </r>
  <r>
    <n v="5806"/>
    <s v="CA-2018-113873"/>
    <x v="6"/>
    <x v="38"/>
    <d v="2018-11-19T00:00:00"/>
    <s v="Standard Class"/>
    <s v="KE-16420"/>
    <s v="Katrina Edelman"/>
    <s v="Corporate"/>
    <s v="United States"/>
    <s v="Dallas"/>
    <x v="5"/>
    <n v="75220"/>
    <s v="Central"/>
    <s v="FUR-BO-10003441"/>
    <x v="0"/>
    <s v="Bookcases"/>
    <s v="Bush Westfield Collection Bookcases, Fully Assembled"/>
    <n v="205.9992"/>
  </r>
  <r>
    <n v="5807"/>
    <s v="CA-2017-149783"/>
    <x v="22"/>
    <x v="913"/>
    <d v="2017-09-07T00:00:00"/>
    <s v="Second Class"/>
    <s v="DL-13315"/>
    <s v="Delfina Latchford"/>
    <s v="Consumer"/>
    <s v="United States"/>
    <s v="Knoxville"/>
    <x v="18"/>
    <n v="37918"/>
    <s v="South"/>
    <s v="OFF-PA-10002195"/>
    <x v="1"/>
    <s v="Paper"/>
    <s v="RSVP Cards &amp; Envelopes, Blank White, 8-1/2&quot; X 11&quot;, 24 Cards/25 Envelopes/Set"/>
    <n v="12.192"/>
  </r>
  <r>
    <n v="5808"/>
    <s v="CA-2017-149783"/>
    <x v="22"/>
    <x v="913"/>
    <d v="2017-09-07T00:00:00"/>
    <s v="Second Class"/>
    <s v="DL-13315"/>
    <s v="Delfina Latchford"/>
    <s v="Consumer"/>
    <s v="United States"/>
    <s v="Knoxville"/>
    <x v="18"/>
    <n v="37918"/>
    <s v="South"/>
    <s v="OFF-AP-10001205"/>
    <x v="1"/>
    <s v="Appliances"/>
    <s v="Belkin 5 Outlet SurgeMaster Power Centers"/>
    <n v="87.168000000000006"/>
  </r>
  <r>
    <n v="5809"/>
    <s v="CA-2017-149783"/>
    <x v="22"/>
    <x v="913"/>
    <d v="2017-09-07T00:00:00"/>
    <s v="Second Class"/>
    <s v="DL-13315"/>
    <s v="Delfina Latchford"/>
    <s v="Consumer"/>
    <s v="United States"/>
    <s v="Knoxville"/>
    <x v="18"/>
    <n v="37918"/>
    <s v="South"/>
    <s v="OFF-AR-10002987"/>
    <x v="1"/>
    <s v="Art"/>
    <s v="Prismacolor Color Pencil Set"/>
    <n v="31.744"/>
  </r>
  <r>
    <n v="5810"/>
    <s v="CA-2017-125017"/>
    <x v="25"/>
    <x v="1072"/>
    <d v="2017-02-11T00:00:00"/>
    <s v="Standard Class"/>
    <s v="KB-16240"/>
    <s v="Karen Bern"/>
    <s v="Corporate"/>
    <s v="United States"/>
    <s v="Chattanooga"/>
    <x v="18"/>
    <n v="37421"/>
    <s v="South"/>
    <s v="FUR-FU-10000723"/>
    <x v="0"/>
    <s v="Furnishings"/>
    <s v="Deflect-o EconoMat Studded, No Bevel Mat for Low Pile Carpeting"/>
    <n v="132.22399999999999"/>
  </r>
  <r>
    <n v="5811"/>
    <s v="US-2016-163279"/>
    <x v="48"/>
    <x v="204"/>
    <d v="2016-03-26T00:00:00"/>
    <s v="Standard Class"/>
    <s v="JD-16150"/>
    <s v="Justin Deggeller"/>
    <s v="Corporate"/>
    <s v="United States"/>
    <s v="San Diego"/>
    <x v="1"/>
    <n v="92037"/>
    <s v="West"/>
    <s v="OFF-PA-10003127"/>
    <x v="1"/>
    <s v="Paper"/>
    <s v="Easy-staple paper"/>
    <n v="105.52"/>
  </r>
  <r>
    <n v="5812"/>
    <s v="US-2016-163279"/>
    <x v="48"/>
    <x v="204"/>
    <d v="2016-03-26T00:00:00"/>
    <s v="Standard Class"/>
    <s v="JD-16150"/>
    <s v="Justin Deggeller"/>
    <s v="Corporate"/>
    <s v="United States"/>
    <s v="San Diego"/>
    <x v="1"/>
    <n v="92037"/>
    <s v="West"/>
    <s v="FUR-FU-10000747"/>
    <x v="0"/>
    <s v="Furnishings"/>
    <s v="Tenex B1-RE Series Chair Mats for Low Pile Carpets"/>
    <n v="91.96"/>
  </r>
  <r>
    <n v="5813"/>
    <s v="US-2016-163279"/>
    <x v="48"/>
    <x v="204"/>
    <d v="2016-03-26T00:00:00"/>
    <s v="Standard Class"/>
    <s v="JD-16150"/>
    <s v="Justin Deggeller"/>
    <s v="Corporate"/>
    <s v="United States"/>
    <s v="San Diego"/>
    <x v="1"/>
    <n v="92037"/>
    <s v="West"/>
    <s v="TEC-PH-10001795"/>
    <x v="2"/>
    <s v="Phones"/>
    <s v="ClearOne CHATAttach 160 -Â speaker phone"/>
    <n v="1487.9760000000001"/>
  </r>
  <r>
    <n v="5814"/>
    <s v="CA-2016-150196"/>
    <x v="38"/>
    <x v="740"/>
    <d v="2016-07-03T00:00:00"/>
    <s v="First Class"/>
    <s v="SR-20740"/>
    <s v="Steven Roelle"/>
    <s v="Home Office"/>
    <s v="United States"/>
    <s v="New York City"/>
    <x v="15"/>
    <n v="10024"/>
    <s v="East"/>
    <s v="OFF-PA-10003797"/>
    <x v="1"/>
    <s v="Paper"/>
    <s v="Xerox 209"/>
    <n v="19.440000000000001"/>
  </r>
  <r>
    <n v="5815"/>
    <s v="US-2016-106495"/>
    <x v="17"/>
    <x v="925"/>
    <d v="2016-06-17T00:00:00"/>
    <s v="First Class"/>
    <s v="AC-10450"/>
    <s v="Amy Cox"/>
    <s v="Consumer"/>
    <s v="United States"/>
    <s v="Tampa"/>
    <x v="2"/>
    <n v="33614"/>
    <s v="South"/>
    <s v="TEC-AC-10002718"/>
    <x v="2"/>
    <s v="Accessories"/>
    <s v="Belkin Standard 104 key USB Keyboard"/>
    <n v="11.672000000000001"/>
  </r>
  <r>
    <n v="5816"/>
    <s v="CA-2015-124730"/>
    <x v="5"/>
    <x v="35"/>
    <d v="2015-11-26T00:00:00"/>
    <s v="Same Day"/>
    <s v="LS-17245"/>
    <s v="Lynn Smith"/>
    <s v="Consumer"/>
    <s v="United States"/>
    <s v="Utica"/>
    <x v="15"/>
    <n v="13501"/>
    <s v="East"/>
    <s v="TEC-PH-10002170"/>
    <x v="2"/>
    <s v="Phones"/>
    <s v="ClearSounds CSC500 Amplified Spirit Phone Corded phone"/>
    <n v="279.95999999999998"/>
  </r>
  <r>
    <n v="5817"/>
    <s v="CA-2015-124730"/>
    <x v="5"/>
    <x v="35"/>
    <d v="2015-11-26T00:00:00"/>
    <s v="Same Day"/>
    <s v="LS-17245"/>
    <s v="Lynn Smith"/>
    <s v="Consumer"/>
    <s v="United States"/>
    <s v="Utica"/>
    <x v="15"/>
    <n v="13501"/>
    <s v="East"/>
    <s v="OFF-BI-10001078"/>
    <x v="1"/>
    <s v="Binders"/>
    <s v="Acco PRESSTEX Data Binder with Storage Hooks, Dark Blue, 14 7/8&quot; X 11&quot;"/>
    <n v="12.912000000000001"/>
  </r>
  <r>
    <n v="5818"/>
    <s v="CA-2015-124730"/>
    <x v="5"/>
    <x v="35"/>
    <d v="2015-11-26T00:00:00"/>
    <s v="Same Day"/>
    <s v="LS-17245"/>
    <s v="Lynn Smith"/>
    <s v="Consumer"/>
    <s v="United States"/>
    <s v="Utica"/>
    <x v="15"/>
    <n v="13501"/>
    <s v="East"/>
    <s v="OFF-BI-10001031"/>
    <x v="1"/>
    <s v="Binders"/>
    <s v="Pressboard Data Binders by Wilson Jones"/>
    <n v="17.088000000000001"/>
  </r>
  <r>
    <n v="5819"/>
    <s v="CA-2015-124730"/>
    <x v="5"/>
    <x v="35"/>
    <d v="2015-11-26T00:00:00"/>
    <s v="Same Day"/>
    <s v="LS-17245"/>
    <s v="Lynn Smith"/>
    <s v="Consumer"/>
    <s v="United States"/>
    <s v="Utica"/>
    <x v="15"/>
    <n v="13501"/>
    <s v="East"/>
    <s v="OFF-LA-10001158"/>
    <x v="1"/>
    <s v="Labels"/>
    <s v="Avery Address/Shipping Labels for Typewriters, 4&quot; x 2&quot;"/>
    <n v="93.15"/>
  </r>
  <r>
    <n v="5820"/>
    <s v="CA-2015-124730"/>
    <x v="5"/>
    <x v="35"/>
    <d v="2015-11-26T00:00:00"/>
    <s v="Same Day"/>
    <s v="LS-17245"/>
    <s v="Lynn Smith"/>
    <s v="Consumer"/>
    <s v="United States"/>
    <s v="Utica"/>
    <x v="15"/>
    <n v="13501"/>
    <s v="East"/>
    <s v="OFF-LA-10001613"/>
    <x v="1"/>
    <s v="Labels"/>
    <s v="Avery File Folder Labels"/>
    <n v="11.52"/>
  </r>
  <r>
    <n v="5821"/>
    <s v="CA-2018-117632"/>
    <x v="35"/>
    <x v="605"/>
    <d v="2018-05-18T00:00:00"/>
    <s v="Standard Class"/>
    <s v="CS-12175"/>
    <s v="Charles Sheldon"/>
    <s v="Corporate"/>
    <s v="United States"/>
    <s v="San Francisco"/>
    <x v="1"/>
    <n v="94122"/>
    <s v="West"/>
    <s v="OFF-SU-10000157"/>
    <x v="1"/>
    <s v="Supplies"/>
    <s v="Compact Automatic Electric Letter Opener"/>
    <n v="238.62"/>
  </r>
  <r>
    <n v="5822"/>
    <s v="CA-2018-117632"/>
    <x v="35"/>
    <x v="605"/>
    <d v="2018-05-18T00:00:00"/>
    <s v="Standard Class"/>
    <s v="CS-12175"/>
    <s v="Charles Sheldon"/>
    <s v="Corporate"/>
    <s v="United States"/>
    <s v="San Francisco"/>
    <x v="1"/>
    <n v="94122"/>
    <s v="West"/>
    <s v="OFF-AP-10004868"/>
    <x v="1"/>
    <s v="Appliances"/>
    <s v="Hoover Commercial Soft Guard Upright Vacuum And Disposable Filtration Bags"/>
    <n v="7.77"/>
  </r>
  <r>
    <n v="5823"/>
    <s v="CA-2018-117632"/>
    <x v="35"/>
    <x v="605"/>
    <d v="2018-05-18T00:00:00"/>
    <s v="Standard Class"/>
    <s v="CS-12175"/>
    <s v="Charles Sheldon"/>
    <s v="Corporate"/>
    <s v="United States"/>
    <s v="San Francisco"/>
    <x v="1"/>
    <n v="94122"/>
    <s v="West"/>
    <s v="FUR-TA-10001520"/>
    <x v="0"/>
    <s v="Tables"/>
    <s v="Lesro Sheffield Collection Coffee Table, End Table, Center Table, Corner Table"/>
    <n v="285.48"/>
  </r>
  <r>
    <n v="5824"/>
    <s v="CA-2018-117632"/>
    <x v="35"/>
    <x v="605"/>
    <d v="2018-05-18T00:00:00"/>
    <s v="Standard Class"/>
    <s v="CS-12175"/>
    <s v="Charles Sheldon"/>
    <s v="Corporate"/>
    <s v="United States"/>
    <s v="San Francisco"/>
    <x v="1"/>
    <n v="94122"/>
    <s v="West"/>
    <s v="OFF-BI-10001900"/>
    <x v="1"/>
    <s v="Binders"/>
    <s v="DXL Angle-View Binders with Locking Rings, Black"/>
    <n v="19.167999999999999"/>
  </r>
  <r>
    <n v="5825"/>
    <s v="CA-2015-115056"/>
    <x v="20"/>
    <x v="1073"/>
    <d v="2015-05-02T00:00:00"/>
    <s v="Same Day"/>
    <s v="AR-10510"/>
    <s v="Andrew Roberts"/>
    <s v="Consumer"/>
    <s v="United States"/>
    <s v="Columbus"/>
    <x v="24"/>
    <n v="43229"/>
    <s v="East"/>
    <s v="OFF-AP-10003971"/>
    <x v="1"/>
    <s v="Appliances"/>
    <s v="Belkin 6 Outlet Metallic Surge Strip"/>
    <n v="26.135999999999999"/>
  </r>
  <r>
    <n v="5826"/>
    <s v="CA-2018-161067"/>
    <x v="22"/>
    <x v="213"/>
    <d v="2018-09-06T00:00:00"/>
    <s v="Second Class"/>
    <s v="KB-16405"/>
    <s v="Katrina Bavinger"/>
    <s v="Home Office"/>
    <s v="United States"/>
    <s v="New York City"/>
    <x v="15"/>
    <n v="10035"/>
    <s v="East"/>
    <s v="OFF-PA-10000418"/>
    <x v="1"/>
    <s v="Paper"/>
    <s v="Xerox 189"/>
    <n v="419.4"/>
  </r>
  <r>
    <n v="5827"/>
    <s v="CA-2018-161067"/>
    <x v="22"/>
    <x v="213"/>
    <d v="2018-09-06T00:00:00"/>
    <s v="Second Class"/>
    <s v="KB-16405"/>
    <s v="Katrina Bavinger"/>
    <s v="Home Office"/>
    <s v="United States"/>
    <s v="New York City"/>
    <x v="15"/>
    <n v="10035"/>
    <s v="East"/>
    <s v="FUR-CH-10004626"/>
    <x v="0"/>
    <s v="Chairs"/>
    <s v="Office Star Flex Back Scooter Chair with Aluminum Finish Frame"/>
    <n v="90.801000000000002"/>
  </r>
  <r>
    <n v="5828"/>
    <s v="CA-2018-161067"/>
    <x v="22"/>
    <x v="213"/>
    <d v="2018-09-06T00:00:00"/>
    <s v="Second Class"/>
    <s v="KB-16405"/>
    <s v="Katrina Bavinger"/>
    <s v="Home Office"/>
    <s v="United States"/>
    <s v="New York City"/>
    <x v="15"/>
    <n v="10035"/>
    <s v="East"/>
    <s v="FUR-CH-10004860"/>
    <x v="0"/>
    <s v="Chairs"/>
    <s v="Global Low Back Tilter Chair"/>
    <n v="181.76400000000001"/>
  </r>
  <r>
    <n v="5829"/>
    <s v="CA-2018-161067"/>
    <x v="22"/>
    <x v="213"/>
    <d v="2018-09-06T00:00:00"/>
    <s v="Second Class"/>
    <s v="KB-16405"/>
    <s v="Katrina Bavinger"/>
    <s v="Home Office"/>
    <s v="United States"/>
    <s v="New York City"/>
    <x v="15"/>
    <n v="10035"/>
    <s v="East"/>
    <s v="OFF-AR-10003251"/>
    <x v="1"/>
    <s v="Art"/>
    <s v="Prang Drawing Pencil Set"/>
    <n v="5.56"/>
  </r>
  <r>
    <n v="5830"/>
    <s v="CA-2017-122063"/>
    <x v="4"/>
    <x v="275"/>
    <d v="2017-12-07T00:00:00"/>
    <s v="Standard Class"/>
    <s v="MM-17920"/>
    <s v="Michael Moore"/>
    <s v="Consumer"/>
    <s v="United States"/>
    <s v="Richmond"/>
    <x v="14"/>
    <n v="47374"/>
    <s v="Central"/>
    <s v="FUR-TA-10004575"/>
    <x v="0"/>
    <s v="Tables"/>
    <s v="Hon 5100 Series Wood Tables"/>
    <n v="581.96"/>
  </r>
  <r>
    <n v="5831"/>
    <s v="CA-2017-122063"/>
    <x v="4"/>
    <x v="275"/>
    <d v="2017-12-07T00:00:00"/>
    <s v="Standard Class"/>
    <s v="MM-17920"/>
    <s v="Michael Moore"/>
    <s v="Consumer"/>
    <s v="United States"/>
    <s v="Richmond"/>
    <x v="14"/>
    <n v="47374"/>
    <s v="Central"/>
    <s v="FUR-CH-10004754"/>
    <x v="0"/>
    <s v="Chairs"/>
    <s v="Global Stack Chair with Arms, Black"/>
    <n v="29.98"/>
  </r>
  <r>
    <n v="5832"/>
    <s v="CA-2016-111206"/>
    <x v="46"/>
    <x v="1074"/>
    <d v="2016-07-22T00:00:00"/>
    <s v="Standard Class"/>
    <s v="RF-19735"/>
    <s v="Roland Fjeld"/>
    <s v="Consumer"/>
    <s v="United States"/>
    <s v="San Diego"/>
    <x v="1"/>
    <n v="92105"/>
    <s v="West"/>
    <s v="TEC-AC-10003095"/>
    <x v="2"/>
    <s v="Accessories"/>
    <s v="Logitech G35 7.1-Channel Surround Sound Headset"/>
    <n v="519.96"/>
  </r>
  <r>
    <n v="5833"/>
    <s v="CA-2017-142895"/>
    <x v="9"/>
    <x v="658"/>
    <d v="2017-07-26T00:00:00"/>
    <s v="Standard Class"/>
    <s v="BP-11290"/>
    <s v="Beth Paige"/>
    <s v="Consumer"/>
    <s v="United States"/>
    <s v="Concord"/>
    <x v="3"/>
    <n v="28027"/>
    <s v="South"/>
    <s v="OFF-LA-10000262"/>
    <x v="1"/>
    <s v="Labels"/>
    <s v="Avery 494"/>
    <n v="6.2640000000000002"/>
  </r>
  <r>
    <n v="5834"/>
    <s v="CA-2017-142895"/>
    <x v="9"/>
    <x v="658"/>
    <d v="2017-07-26T00:00:00"/>
    <s v="Standard Class"/>
    <s v="BP-11290"/>
    <s v="Beth Paige"/>
    <s v="Consumer"/>
    <s v="United States"/>
    <s v="Concord"/>
    <x v="3"/>
    <n v="28027"/>
    <s v="South"/>
    <s v="FUR-CH-10002961"/>
    <x v="0"/>
    <s v="Chairs"/>
    <s v="Leather Task Chair, Black"/>
    <n v="363.92"/>
  </r>
  <r>
    <n v="5835"/>
    <s v="CA-2016-101868"/>
    <x v="1"/>
    <x v="988"/>
    <d v="2016-06-16T00:00:00"/>
    <s v="Standard Class"/>
    <s v="MJ-17740"/>
    <s v="Max Jones"/>
    <s v="Consumer"/>
    <s v="United States"/>
    <s v="Miami"/>
    <x v="2"/>
    <n v="33178"/>
    <s v="South"/>
    <s v="OFF-BI-10003876"/>
    <x v="1"/>
    <s v="Binders"/>
    <s v="Green Canvas Binder for 8-1/2&quot; x 14&quot; Sheets"/>
    <n v="64.2"/>
  </r>
  <r>
    <n v="5836"/>
    <s v="CA-2016-101868"/>
    <x v="1"/>
    <x v="988"/>
    <d v="2016-06-16T00:00:00"/>
    <s v="Standard Class"/>
    <s v="MJ-17740"/>
    <s v="Max Jones"/>
    <s v="Consumer"/>
    <s v="United States"/>
    <s v="Miami"/>
    <x v="2"/>
    <n v="33178"/>
    <s v="South"/>
    <s v="OFF-BI-10002133"/>
    <x v="1"/>
    <s v="Binders"/>
    <s v="Wilson Jones Elliptical Ring 3 1/2&quot; Capacity Binders, 800 sheets"/>
    <n v="38.520000000000003"/>
  </r>
  <r>
    <n v="5837"/>
    <s v="CA-2016-101868"/>
    <x v="1"/>
    <x v="988"/>
    <d v="2016-06-16T00:00:00"/>
    <s v="Standard Class"/>
    <s v="MJ-17740"/>
    <s v="Max Jones"/>
    <s v="Consumer"/>
    <s v="United States"/>
    <s v="Miami"/>
    <x v="2"/>
    <n v="33178"/>
    <s v="South"/>
    <s v="TEC-AC-10004396"/>
    <x v="2"/>
    <s v="Accessories"/>
    <s v="Logitech Keyboard K120"/>
    <n v="72.599999999999994"/>
  </r>
  <r>
    <n v="5838"/>
    <s v="CA-2018-133207"/>
    <x v="5"/>
    <x v="344"/>
    <d v="2018-12-03T00:00:00"/>
    <s v="Standard Class"/>
    <s v="DO-13645"/>
    <s v="Doug O'Connell"/>
    <s v="Consumer"/>
    <s v="United States"/>
    <s v="Los Angeles"/>
    <x v="1"/>
    <n v="90036"/>
    <s v="West"/>
    <s v="TEC-PH-10004100"/>
    <x v="2"/>
    <s v="Phones"/>
    <s v="Griffin GC17055 Auxiliary Audio Cable"/>
    <n v="57.567999999999998"/>
  </r>
  <r>
    <n v="5839"/>
    <s v="CA-2016-132948"/>
    <x v="24"/>
    <x v="1075"/>
    <d v="2016-04-03T00:00:00"/>
    <s v="Standard Class"/>
    <s v="MV-17485"/>
    <s v="Mark Van Huff"/>
    <s v="Consumer"/>
    <s v="United States"/>
    <s v="Seattle"/>
    <x v="4"/>
    <n v="98115"/>
    <s v="West"/>
    <s v="OFF-ST-10000636"/>
    <x v="1"/>
    <s v="Storage"/>
    <s v="Rogers Profile Extra Capacity Storage Tub"/>
    <n v="83.7"/>
  </r>
  <r>
    <n v="5840"/>
    <s v="CA-2016-134992"/>
    <x v="30"/>
    <x v="357"/>
    <d v="2016-09-26T00:00:00"/>
    <s v="Second Class"/>
    <s v="MG-17875"/>
    <s v="Michael Grace"/>
    <s v="Home Office"/>
    <s v="United States"/>
    <s v="Arlington"/>
    <x v="17"/>
    <n v="22204"/>
    <s v="South"/>
    <s v="OFF-PA-10001972"/>
    <x v="1"/>
    <s v="Paper"/>
    <s v="Xerox 214"/>
    <n v="32.4"/>
  </r>
  <r>
    <n v="5841"/>
    <s v="CA-2016-134992"/>
    <x v="30"/>
    <x v="357"/>
    <d v="2016-09-26T00:00:00"/>
    <s v="Second Class"/>
    <s v="MG-17875"/>
    <s v="Michael Grace"/>
    <s v="Home Office"/>
    <s v="United States"/>
    <s v="Arlington"/>
    <x v="17"/>
    <n v="22204"/>
    <s v="South"/>
    <s v="FUR-FU-10002554"/>
    <x v="0"/>
    <s v="Furnishings"/>
    <s v="Westinghouse Floor Lamp with Metal Mesh Shade, Black"/>
    <n v="47.98"/>
  </r>
  <r>
    <n v="5842"/>
    <s v="CA-2016-126725"/>
    <x v="26"/>
    <x v="972"/>
    <d v="2016-11-21T00:00:00"/>
    <s v="Standard Class"/>
    <s v="BS-11665"/>
    <s v="Brian Stugart"/>
    <s v="Consumer"/>
    <s v="United States"/>
    <s v="San Diego"/>
    <x v="1"/>
    <n v="92105"/>
    <s v="West"/>
    <s v="TEC-PH-10003174"/>
    <x v="2"/>
    <s v="Phones"/>
    <s v="RCA ViSYS 25825 Wireless digital phone"/>
    <n v="415.96800000000002"/>
  </r>
  <r>
    <n v="5843"/>
    <s v="CA-2016-126725"/>
    <x v="26"/>
    <x v="972"/>
    <d v="2016-11-21T00:00:00"/>
    <s v="Standard Class"/>
    <s v="BS-11665"/>
    <s v="Brian Stugart"/>
    <s v="Consumer"/>
    <s v="United States"/>
    <s v="San Diego"/>
    <x v="1"/>
    <n v="92105"/>
    <s v="West"/>
    <s v="OFF-ST-10001418"/>
    <x v="1"/>
    <s v="Storage"/>
    <s v="Carina Media Storage Towers in Natural &amp; Black"/>
    <n v="304.89999999999998"/>
  </r>
  <r>
    <n v="5844"/>
    <s v="CA-2016-126725"/>
    <x v="26"/>
    <x v="972"/>
    <d v="2016-11-21T00:00:00"/>
    <s v="Standard Class"/>
    <s v="BS-11665"/>
    <s v="Brian Stugart"/>
    <s v="Consumer"/>
    <s v="United States"/>
    <s v="San Diego"/>
    <x v="1"/>
    <n v="92105"/>
    <s v="West"/>
    <s v="FUR-FU-10002813"/>
    <x v="0"/>
    <s v="Furnishings"/>
    <s v="DAX Contemporary Wood Frame with Silver Metal Mat, Desktop, 11 x 14 Size"/>
    <n v="80.959999999999994"/>
  </r>
  <r>
    <n v="5845"/>
    <s v="CA-2016-126725"/>
    <x v="26"/>
    <x v="972"/>
    <d v="2016-11-21T00:00:00"/>
    <s v="Standard Class"/>
    <s v="BS-11665"/>
    <s v="Brian Stugart"/>
    <s v="Consumer"/>
    <s v="United States"/>
    <s v="San Diego"/>
    <x v="1"/>
    <n v="92105"/>
    <s v="West"/>
    <s v="OFF-ST-10000129"/>
    <x v="1"/>
    <s v="Storage"/>
    <s v="Fellowes Recycled Storage Drawers"/>
    <n v="777.21"/>
  </r>
  <r>
    <n v="5846"/>
    <s v="CA-2016-126725"/>
    <x v="26"/>
    <x v="972"/>
    <d v="2016-11-21T00:00:00"/>
    <s v="Standard Class"/>
    <s v="BS-11665"/>
    <s v="Brian Stugart"/>
    <s v="Consumer"/>
    <s v="United States"/>
    <s v="San Diego"/>
    <x v="1"/>
    <n v="92105"/>
    <s v="West"/>
    <s v="OFF-PA-10001639"/>
    <x v="1"/>
    <s v="Paper"/>
    <s v="Xerox 203"/>
    <n v="32.4"/>
  </r>
  <r>
    <n v="5847"/>
    <s v="CA-2016-126725"/>
    <x v="26"/>
    <x v="972"/>
    <d v="2016-11-21T00:00:00"/>
    <s v="Standard Class"/>
    <s v="BS-11665"/>
    <s v="Brian Stugart"/>
    <s v="Consumer"/>
    <s v="United States"/>
    <s v="San Diego"/>
    <x v="1"/>
    <n v="92105"/>
    <s v="West"/>
    <s v="FUR-CH-10001708"/>
    <x v="0"/>
    <s v="Chairs"/>
    <s v="Office Star - Contemporary Swivel Chair with Padded Adjustable Arms and Flex Back"/>
    <n v="225.56800000000001"/>
  </r>
  <r>
    <n v="5848"/>
    <s v="CA-2016-126725"/>
    <x v="26"/>
    <x v="972"/>
    <d v="2016-11-21T00:00:00"/>
    <s v="Standard Class"/>
    <s v="BS-11665"/>
    <s v="Brian Stugart"/>
    <s v="Consumer"/>
    <s v="United States"/>
    <s v="San Diego"/>
    <x v="1"/>
    <n v="92105"/>
    <s v="West"/>
    <s v="FUR-FU-10001591"/>
    <x v="0"/>
    <s v="Furnishings"/>
    <s v="Advantus Panel Wall Certificate Holder - 8.5x11"/>
    <n v="36.6"/>
  </r>
  <r>
    <n v="5849"/>
    <s v="CA-2016-121783"/>
    <x v="6"/>
    <x v="113"/>
    <d v="2016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s v="Appliances"/>
    <s v="Hoover Shoulder Vac Commercial Portable Vacuum"/>
    <n v="715.64"/>
  </r>
  <r>
    <n v="5850"/>
    <s v="CA-2016-121783"/>
    <x v="6"/>
    <x v="113"/>
    <d v="2016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s v="Storage"/>
    <s v="Tennsco 6- and 18-Compartment Lockers"/>
    <n v="795.51"/>
  </r>
  <r>
    <n v="5851"/>
    <s v="CA-2016-121783"/>
    <x v="6"/>
    <x v="113"/>
    <d v="2016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s v="Copiers"/>
    <s v="Sharp 1540cs Digital Laser Copier"/>
    <n v="549.99"/>
  </r>
  <r>
    <n v="5852"/>
    <s v="CA-2016-121783"/>
    <x v="6"/>
    <x v="113"/>
    <d v="2016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s v="Binders"/>
    <s v="GBC Standard Therm-A-Bind Covers"/>
    <n v="74.760000000000005"/>
  </r>
  <r>
    <n v="5853"/>
    <s v="CA-2016-121783"/>
    <x v="6"/>
    <x v="113"/>
    <d v="2016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s v="Furnishings"/>
    <s v="Staple-based wall hangings"/>
    <n v="29.22"/>
  </r>
  <r>
    <n v="5854"/>
    <s v="US-2015-138835"/>
    <x v="14"/>
    <x v="1076"/>
    <d v="2015-09-14T00:00:00"/>
    <s v="Standard Class"/>
    <s v="DA-13450"/>
    <s v="Dianna Arnett"/>
    <s v="Home Office"/>
    <s v="United States"/>
    <s v="Virginia Beach"/>
    <x v="17"/>
    <n v="23464"/>
    <s v="South"/>
    <s v="OFF-BI-10003314"/>
    <x v="1"/>
    <s v="Binders"/>
    <s v="Tuff Stuff Recycled Round Ring Binders"/>
    <n v="9.64"/>
  </r>
  <r>
    <n v="5855"/>
    <s v="CA-2016-112214"/>
    <x v="36"/>
    <x v="1077"/>
    <d v="2016-08-11T00:00:00"/>
    <s v="Standard Class"/>
    <s v="AH-10690"/>
    <s v="Anna HÃ¤berlin"/>
    <s v="Corporate"/>
    <s v="United States"/>
    <s v="Dallas"/>
    <x v="5"/>
    <n v="75220"/>
    <s v="Central"/>
    <s v="OFF-ST-10001505"/>
    <x v="1"/>
    <s v="Storage"/>
    <s v="Perma STOR-ALL Hanging File Box, 13 1/8&quot;W x 12 1/4&quot;D x 10 1/2&quot;H"/>
    <n v="33.488"/>
  </r>
  <r>
    <n v="5856"/>
    <s v="CA-2016-112214"/>
    <x v="36"/>
    <x v="1077"/>
    <d v="2016-08-11T00:00:00"/>
    <s v="Standard Class"/>
    <s v="AH-10690"/>
    <s v="Anna HÃ¤berlin"/>
    <s v="Corporate"/>
    <s v="United States"/>
    <s v="Dallas"/>
    <x v="5"/>
    <n v="75220"/>
    <s v="Central"/>
    <s v="OFF-SU-10003567"/>
    <x v="1"/>
    <s v="Supplies"/>
    <s v="Stiletto Hand Letter Openers"/>
    <n v="23.04"/>
  </r>
  <r>
    <n v="5857"/>
    <s v="CA-2016-112214"/>
    <x v="36"/>
    <x v="1077"/>
    <d v="2016-08-11T00:00:00"/>
    <s v="Standard Class"/>
    <s v="AH-10690"/>
    <s v="Anna HÃ¤berlin"/>
    <s v="Corporate"/>
    <s v="United States"/>
    <s v="Dallas"/>
    <x v="5"/>
    <n v="75220"/>
    <s v="Central"/>
    <s v="OFF-BI-10002982"/>
    <x v="1"/>
    <s v="Binders"/>
    <s v="Avery Self-Adhesive Photo Pockets for Polaroid Photos"/>
    <n v="1.3620000000000001"/>
  </r>
  <r>
    <n v="5858"/>
    <s v="CA-2016-112214"/>
    <x v="36"/>
    <x v="1077"/>
    <d v="2016-08-11T00:00:00"/>
    <s v="Standard Class"/>
    <s v="AH-10690"/>
    <s v="Anna HÃ¤berlin"/>
    <s v="Corporate"/>
    <s v="United States"/>
    <s v="Dallas"/>
    <x v="5"/>
    <n v="75220"/>
    <s v="Central"/>
    <s v="FUR-FU-10002364"/>
    <x v="0"/>
    <s v="Furnishings"/>
    <s v="Eldon Expressions Wood Desk Accessories, Oak"/>
    <n v="14.76"/>
  </r>
  <r>
    <n v="5859"/>
    <s v="US-2018-153255"/>
    <x v="22"/>
    <x v="213"/>
    <d v="2018-09-07T00:00:00"/>
    <s v="Second Class"/>
    <s v="JK-15730"/>
    <s v="Joe Kamberova"/>
    <s v="Consumer"/>
    <s v="United States"/>
    <s v="Concord"/>
    <x v="1"/>
    <n v="94521"/>
    <s v="West"/>
    <s v="FUR-BO-10004218"/>
    <x v="0"/>
    <s v="Bookcases"/>
    <s v="Bush Heritage Pine Collection 5-Shelf Bookcase, Albany Pine Finish, *Special Order"/>
    <n v="239.666"/>
  </r>
  <r>
    <n v="5860"/>
    <s v="CA-2016-108119"/>
    <x v="0"/>
    <x v="549"/>
    <d v="2016-11-08T00:00:00"/>
    <s v="Standard Class"/>
    <s v="MS-17530"/>
    <s v="MaryBeth Skach"/>
    <s v="Consumer"/>
    <s v="United States"/>
    <s v="Conway"/>
    <x v="36"/>
    <n v="72032"/>
    <s v="South"/>
    <s v="FUR-TA-10002530"/>
    <x v="0"/>
    <s v="Tables"/>
    <s v="Iceberg OfficeWorks 42&quot; Round Tables"/>
    <n v="301.95999999999998"/>
  </r>
  <r>
    <n v="5861"/>
    <s v="CA-2016-157434"/>
    <x v="20"/>
    <x v="1078"/>
    <d v="2016-05-04T00:00:00"/>
    <s v="Second Class"/>
    <s v="JK-15640"/>
    <s v="Jim Kriz"/>
    <s v="Home Office"/>
    <s v="United States"/>
    <s v="Philadelphia"/>
    <x v="9"/>
    <n v="19120"/>
    <s v="East"/>
    <s v="OFF-PA-10001526"/>
    <x v="1"/>
    <s v="Paper"/>
    <s v="Xerox 1949"/>
    <n v="7.968"/>
  </r>
  <r>
    <n v="5862"/>
    <s v="CA-2017-101525"/>
    <x v="20"/>
    <x v="766"/>
    <d v="2017-05-04T00:00:00"/>
    <s v="Second Class"/>
    <s v="CM-12235"/>
    <s v="Chris McAfee"/>
    <s v="Consumer"/>
    <s v="United States"/>
    <s v="Little Rock"/>
    <x v="36"/>
    <n v="72209"/>
    <s v="South"/>
    <s v="OFF-PA-10001497"/>
    <x v="1"/>
    <s v="Paper"/>
    <s v="Xerox 1914"/>
    <n v="109.92"/>
  </r>
  <r>
    <n v="5863"/>
    <s v="CA-2017-101525"/>
    <x v="20"/>
    <x v="766"/>
    <d v="2017-05-04T00:00:00"/>
    <s v="Second Class"/>
    <s v="CM-12235"/>
    <s v="Chris McAfee"/>
    <s v="Consumer"/>
    <s v="United States"/>
    <s v="Little Rock"/>
    <x v="36"/>
    <n v="72209"/>
    <s v="South"/>
    <s v="OFF-PA-10003936"/>
    <x v="1"/>
    <s v="Paper"/>
    <s v="Xerox 1994"/>
    <n v="19.440000000000001"/>
  </r>
  <r>
    <n v="5864"/>
    <s v="CA-2017-101525"/>
    <x v="20"/>
    <x v="766"/>
    <d v="2017-05-04T00:00:00"/>
    <s v="Second Class"/>
    <s v="CM-12235"/>
    <s v="Chris McAfee"/>
    <s v="Consumer"/>
    <s v="United States"/>
    <s v="Little Rock"/>
    <x v="36"/>
    <n v="72209"/>
    <s v="South"/>
    <s v="OFF-AR-10000716"/>
    <x v="1"/>
    <s v="Art"/>
    <s v="DIXON Ticonderoga Erasable Checking Pencils"/>
    <n v="11.16"/>
  </r>
  <r>
    <n v="5865"/>
    <s v="US-2015-117968"/>
    <x v="36"/>
    <x v="79"/>
    <d v="2015-08-07T00:00:00"/>
    <s v="Second Class"/>
    <s v="RS-19420"/>
    <s v="Ricardo Sperren"/>
    <s v="Corporate"/>
    <s v="United States"/>
    <s v="Meriden"/>
    <x v="29"/>
    <n v="6450"/>
    <s v="East"/>
    <s v="OFF-AP-10002765"/>
    <x v="1"/>
    <s v="Appliances"/>
    <s v="Fellowes Advanced Computer Series Surge Protectors"/>
    <n v="79.47"/>
  </r>
  <r>
    <n v="5866"/>
    <s v="US-2015-117968"/>
    <x v="36"/>
    <x v="79"/>
    <d v="2015-08-07T00:00:00"/>
    <s v="Second Class"/>
    <s v="RS-19420"/>
    <s v="Ricardo Sperren"/>
    <s v="Corporate"/>
    <s v="United States"/>
    <s v="Meriden"/>
    <x v="29"/>
    <n v="6450"/>
    <s v="East"/>
    <s v="OFF-AR-10004165"/>
    <x v="1"/>
    <s v="Art"/>
    <s v="Binney &amp; Smith inkTank Erasable Pocket Highlighter, Chisel Tip, Yellow"/>
    <n v="4.5599999999999996"/>
  </r>
  <r>
    <n v="5867"/>
    <s v="US-2015-117968"/>
    <x v="36"/>
    <x v="79"/>
    <d v="2015-08-07T00:00:00"/>
    <s v="Second Class"/>
    <s v="RS-19420"/>
    <s v="Ricardo Sperren"/>
    <s v="Corporate"/>
    <s v="United States"/>
    <s v="Meriden"/>
    <x v="29"/>
    <n v="6450"/>
    <s v="East"/>
    <s v="FUR-CH-10002335"/>
    <x v="0"/>
    <s v="Chairs"/>
    <s v="Hon GuestStacker Chair"/>
    <n v="1133.3499999999999"/>
  </r>
  <r>
    <n v="5868"/>
    <s v="CA-2017-158211"/>
    <x v="41"/>
    <x v="810"/>
    <d v="2017-01-08T00:00:00"/>
    <s v="Standard Class"/>
    <s v="BP-11185"/>
    <s v="Ben Peterman"/>
    <s v="Corporate"/>
    <s v="United States"/>
    <s v="Philadelphia"/>
    <x v="9"/>
    <n v="19143"/>
    <s v="East"/>
    <s v="OFF-AR-10004078"/>
    <x v="1"/>
    <s v="Art"/>
    <s v="Newell 312"/>
    <n v="4.6719999999999997"/>
  </r>
  <r>
    <n v="5869"/>
    <s v="CA-2017-158211"/>
    <x v="41"/>
    <x v="810"/>
    <d v="2017-01-08T00:00:00"/>
    <s v="Standard Class"/>
    <s v="BP-11185"/>
    <s v="Ben Peterman"/>
    <s v="Corporate"/>
    <s v="United States"/>
    <s v="Philadelphia"/>
    <x v="9"/>
    <n v="19143"/>
    <s v="East"/>
    <s v="OFF-BI-10002026"/>
    <x v="1"/>
    <s v="Binders"/>
    <s v="Avery Arch Ring Binders"/>
    <n v="104.58"/>
  </r>
  <r>
    <n v="5870"/>
    <s v="CA-2017-152247"/>
    <x v="0"/>
    <x v="77"/>
    <d v="2017-11-12T00:00:00"/>
    <s v="Standard Class"/>
    <s v="MA-17995"/>
    <s v="Michelle Arnett"/>
    <s v="Home Office"/>
    <s v="United States"/>
    <s v="Cheyenne"/>
    <x v="47"/>
    <n v="82001"/>
    <s v="West"/>
    <s v="FUR-CH-10001215"/>
    <x v="0"/>
    <s v="Chairs"/>
    <s v="Global Troy Executive Leather Low-Back Tilter"/>
    <n v="1603.136"/>
  </r>
  <r>
    <n v="5871"/>
    <s v="CA-2017-128223"/>
    <x v="1"/>
    <x v="403"/>
    <d v="2017-06-14T00:00:00"/>
    <s v="Same Day"/>
    <s v="EB-13705"/>
    <s v="Ed Braxton"/>
    <s v="Corporate"/>
    <s v="United States"/>
    <s v="Anaheim"/>
    <x v="1"/>
    <n v="92804"/>
    <s v="West"/>
    <s v="FUR-TA-10001771"/>
    <x v="0"/>
    <s v="Tables"/>
    <s v="Bush Cubix Conference Tables, Fully Assembled"/>
    <n v="1293.4880000000001"/>
  </r>
  <r>
    <n v="5872"/>
    <s v="CA-2017-154235"/>
    <x v="30"/>
    <x v="446"/>
    <d v="2017-09-28T00:00:00"/>
    <s v="Standard Class"/>
    <s v="RD-19900"/>
    <s v="Ruben Dartt"/>
    <s v="Consumer"/>
    <s v="United States"/>
    <s v="Bloomington"/>
    <x v="14"/>
    <n v="47401"/>
    <s v="Central"/>
    <s v="FUR-FU-10004006"/>
    <x v="0"/>
    <s v="Furnishings"/>
    <s v="Deflect-o DuraMat Lighweight, Studded, Beveled Mat for Low Pile Carpeting"/>
    <n v="127.95"/>
  </r>
  <r>
    <n v="5873"/>
    <s v="CA-2018-129910"/>
    <x v="48"/>
    <x v="983"/>
    <d v="2018-04-03T00:00:00"/>
    <s v="Standard Class"/>
    <s v="ME-17320"/>
    <s v="Maria Etezadi"/>
    <s v="Home Office"/>
    <s v="United States"/>
    <s v="Columbus"/>
    <x v="32"/>
    <n v="31907"/>
    <s v="South"/>
    <s v="OFF-ST-10003282"/>
    <x v="1"/>
    <s v="Storage"/>
    <s v="Advantus 10-Drawer Portable Organizer, Chrome Metal Frame, Smoke Drawers"/>
    <n v="59.76"/>
  </r>
  <r>
    <n v="5874"/>
    <s v="CA-2018-133095"/>
    <x v="21"/>
    <x v="400"/>
    <d v="2018-06-04T00:00:00"/>
    <s v="Same Day"/>
    <s v="EH-14005"/>
    <s v="Erica Hernandez"/>
    <s v="Home Office"/>
    <s v="United States"/>
    <s v="Jonesboro"/>
    <x v="36"/>
    <n v="72401"/>
    <s v="South"/>
    <s v="OFF-BI-10002353"/>
    <x v="1"/>
    <s v="Binders"/>
    <s v="GBC VeloBind Cover Sets"/>
    <n v="108.08"/>
  </r>
  <r>
    <n v="5875"/>
    <s v="CA-2018-133095"/>
    <x v="21"/>
    <x v="400"/>
    <d v="2018-06-04T00:00:00"/>
    <s v="Same Day"/>
    <s v="EH-14005"/>
    <s v="Erica Hernandez"/>
    <s v="Home Office"/>
    <s v="United States"/>
    <s v="Jonesboro"/>
    <x v="36"/>
    <n v="72401"/>
    <s v="South"/>
    <s v="OFF-BI-10004141"/>
    <x v="1"/>
    <s v="Binders"/>
    <s v="Insertable Tab Indexes For Data Binders"/>
    <n v="9.5399999999999991"/>
  </r>
  <r>
    <n v="5876"/>
    <s v="CA-2016-130554"/>
    <x v="29"/>
    <x v="1003"/>
    <d v="2016-04-09T00:00:00"/>
    <s v="First Class"/>
    <s v="FM-14290"/>
    <s v="Frank Merwin"/>
    <s v="Home Office"/>
    <s v="United States"/>
    <s v="Philadelphia"/>
    <x v="9"/>
    <n v="19140"/>
    <s v="East"/>
    <s v="OFF-AR-10001954"/>
    <x v="1"/>
    <s v="Art"/>
    <s v="Newell 331"/>
    <n v="11.736000000000001"/>
  </r>
  <r>
    <n v="5877"/>
    <s v="CA-2015-152443"/>
    <x v="49"/>
    <x v="371"/>
    <d v="2015-05-26T00:00:00"/>
    <s v="Standard Class"/>
    <s v="FG-14260"/>
    <s v="Frank Gastineau"/>
    <s v="Home Office"/>
    <s v="United States"/>
    <s v="Lawrence"/>
    <x v="31"/>
    <n v="1841"/>
    <s v="East"/>
    <s v="OFF-BI-10001071"/>
    <x v="1"/>
    <s v="Binders"/>
    <s v="GBC ProClick Punch Binding System"/>
    <n v="447.86"/>
  </r>
  <r>
    <n v="5878"/>
    <s v="CA-2015-152443"/>
    <x v="49"/>
    <x v="371"/>
    <d v="2015-05-26T00:00:00"/>
    <s v="Standard Class"/>
    <s v="FG-14260"/>
    <s v="Frank Gastineau"/>
    <s v="Home Office"/>
    <s v="United States"/>
    <s v="Lawrence"/>
    <x v="31"/>
    <n v="1841"/>
    <s v="East"/>
    <s v="OFF-PA-10003022"/>
    <x v="1"/>
    <s v="Paper"/>
    <s v="Xerox 1992"/>
    <n v="17.940000000000001"/>
  </r>
  <r>
    <n v="5879"/>
    <s v="CA-2015-152443"/>
    <x v="49"/>
    <x v="371"/>
    <d v="2015-05-26T00:00:00"/>
    <s v="Standard Class"/>
    <s v="FG-14260"/>
    <s v="Frank Gastineau"/>
    <s v="Home Office"/>
    <s v="United States"/>
    <s v="Lawrence"/>
    <x v="31"/>
    <n v="1841"/>
    <s v="East"/>
    <s v="OFF-AP-10001293"/>
    <x v="1"/>
    <s v="Appliances"/>
    <s v="Belkin 8 Outlet Surge Protector"/>
    <n v="245.88"/>
  </r>
  <r>
    <n v="5880"/>
    <s v="CA-2017-133319"/>
    <x v="22"/>
    <x v="64"/>
    <d v="2017-09-11T00:00:00"/>
    <s v="Standard Class"/>
    <s v="MV-17485"/>
    <s v="Mark Van Huff"/>
    <s v="Consumer"/>
    <s v="United States"/>
    <s v="New York City"/>
    <x v="15"/>
    <n v="10011"/>
    <s v="East"/>
    <s v="OFF-PA-10001815"/>
    <x v="1"/>
    <s v="Paper"/>
    <s v="Xerox 1885"/>
    <n v="192.16"/>
  </r>
  <r>
    <n v="5881"/>
    <s v="CA-2017-133935"/>
    <x v="12"/>
    <x v="31"/>
    <d v="2017-09-22T00:00:00"/>
    <s v="Standard Class"/>
    <s v="JW-15220"/>
    <s v="Jane Waco"/>
    <s v="Corporate"/>
    <s v="United States"/>
    <s v="San Diego"/>
    <x v="1"/>
    <n v="92105"/>
    <s v="West"/>
    <s v="FUR-CH-10001215"/>
    <x v="0"/>
    <s v="Chairs"/>
    <s v="Global Troy Executive Leather Low-Back Tilter"/>
    <n v="801.56799999999998"/>
  </r>
  <r>
    <n v="5882"/>
    <s v="CA-2017-133935"/>
    <x v="12"/>
    <x v="31"/>
    <d v="2017-09-22T00:00:00"/>
    <s v="Standard Class"/>
    <s v="JW-15220"/>
    <s v="Jane Waco"/>
    <s v="Corporate"/>
    <s v="United States"/>
    <s v="San Diego"/>
    <x v="1"/>
    <n v="92105"/>
    <s v="West"/>
    <s v="OFF-PA-10000100"/>
    <x v="1"/>
    <s v="Paper"/>
    <s v="Xerox 1945"/>
    <n v="368.91"/>
  </r>
  <r>
    <n v="5883"/>
    <s v="CA-2017-133935"/>
    <x v="12"/>
    <x v="31"/>
    <d v="2017-09-22T00:00:00"/>
    <s v="Standard Class"/>
    <s v="JW-15220"/>
    <s v="Jane Waco"/>
    <s v="Corporate"/>
    <s v="United States"/>
    <s v="San Diego"/>
    <x v="1"/>
    <n v="92105"/>
    <s v="West"/>
    <s v="FUR-CH-10002880"/>
    <x v="0"/>
    <s v="Chairs"/>
    <s v="Global High-Back Leather Tilter, Burgundy"/>
    <n v="885.52800000000002"/>
  </r>
  <r>
    <n v="5884"/>
    <s v="CA-2017-136301"/>
    <x v="34"/>
    <x v="69"/>
    <d v="2017-03-15T00:00:00"/>
    <s v="Second Class"/>
    <s v="EH-13765"/>
    <s v="Edward Hooks"/>
    <s v="Corporate"/>
    <s v="United States"/>
    <s v="San Francisco"/>
    <x v="1"/>
    <n v="94109"/>
    <s v="West"/>
    <s v="FUR-FU-10004712"/>
    <x v="0"/>
    <s v="Furnishings"/>
    <s v="Westinghouse Mesh Shade Clip-On Gooseneck Lamp, Black"/>
    <n v="28.28"/>
  </r>
  <r>
    <n v="5885"/>
    <s v="CA-2017-136301"/>
    <x v="34"/>
    <x v="69"/>
    <d v="2017-03-15T00:00:00"/>
    <s v="Second Class"/>
    <s v="EH-13765"/>
    <s v="Edward Hooks"/>
    <s v="Corporate"/>
    <s v="United States"/>
    <s v="San Francisco"/>
    <x v="1"/>
    <n v="94109"/>
    <s v="West"/>
    <s v="OFF-SU-10000151"/>
    <x v="1"/>
    <s v="Supplies"/>
    <s v="High Speed Automatic Electric Letter Opener"/>
    <n v="4912.59"/>
  </r>
  <r>
    <n v="5886"/>
    <s v="US-2015-109456"/>
    <x v="2"/>
    <x v="1079"/>
    <d v="2015-10-17T00:00:00"/>
    <s v="Same Day"/>
    <s v="LS-17245"/>
    <s v="Lynn Smith"/>
    <s v="Consumer"/>
    <s v="United States"/>
    <s v="San Francisco"/>
    <x v="1"/>
    <n v="94110"/>
    <s v="West"/>
    <s v="OFF-BI-10000136"/>
    <x v="1"/>
    <s v="Binders"/>
    <s v="Avery Non-Stick Heavy Duty View Round Locking Ring Binders"/>
    <n v="14.352"/>
  </r>
  <r>
    <n v="5887"/>
    <s v="US-2015-109456"/>
    <x v="2"/>
    <x v="1079"/>
    <d v="2015-10-17T00:00:00"/>
    <s v="Same Day"/>
    <s v="LS-17245"/>
    <s v="Lynn Smith"/>
    <s v="Consumer"/>
    <s v="United States"/>
    <s v="San Francisco"/>
    <x v="1"/>
    <n v="94110"/>
    <s v="West"/>
    <s v="TEC-AC-10003610"/>
    <x v="2"/>
    <s v="Accessories"/>
    <s v="LogitechÂ Illuminated - Keyboard"/>
    <n v="179.97"/>
  </r>
  <r>
    <n v="5888"/>
    <s v="CA-2018-151596"/>
    <x v="32"/>
    <x v="1048"/>
    <d v="2018-10-11T00:00:00"/>
    <s v="First Class"/>
    <s v="BP-11050"/>
    <s v="Barry Pond"/>
    <s v="Corporate"/>
    <s v="United States"/>
    <s v="Cranston"/>
    <x v="34"/>
    <n v="2920"/>
    <s v="East"/>
    <s v="OFF-ST-10001837"/>
    <x v="1"/>
    <s v="Storage"/>
    <s v="SAFCO Mobile Desk Side File, Wire Frame"/>
    <n v="42.76"/>
  </r>
  <r>
    <n v="5889"/>
    <s v="CA-2016-147879"/>
    <x v="35"/>
    <x v="820"/>
    <d v="2016-05-12T00:00:00"/>
    <s v="Standard Class"/>
    <s v="CC-12220"/>
    <s v="Chris Cortes"/>
    <s v="Consumer"/>
    <s v="United States"/>
    <s v="Owensboro"/>
    <x v="0"/>
    <n v="42301"/>
    <s v="South"/>
    <s v="OFF-PA-10001952"/>
    <x v="1"/>
    <s v="Paper"/>
    <s v="Xerox 1902"/>
    <n v="45.68"/>
  </r>
  <r>
    <n v="5890"/>
    <s v="CA-2017-166625"/>
    <x v="29"/>
    <x v="167"/>
    <d v="2017-04-17T00:00:00"/>
    <s v="First Class"/>
    <s v="JM-15580"/>
    <s v="Jill Matthias"/>
    <s v="Consumer"/>
    <s v="United States"/>
    <s v="Baltimore"/>
    <x v="39"/>
    <n v="21215"/>
    <s v="East"/>
    <s v="OFF-BI-10002414"/>
    <x v="1"/>
    <s v="Binders"/>
    <s v="GBC ProClick Spines for 32-Hole Punch"/>
    <n v="25.06"/>
  </r>
  <r>
    <n v="5891"/>
    <s v="CA-2017-146157"/>
    <x v="26"/>
    <x v="831"/>
    <d v="2017-11-26T00:00:00"/>
    <s v="Standard Class"/>
    <s v="RD-19720"/>
    <s v="Roger Demir"/>
    <s v="Consumer"/>
    <s v="United States"/>
    <s v="Chicago"/>
    <x v="10"/>
    <n v="60610"/>
    <s v="Central"/>
    <s v="OFF-PA-10001790"/>
    <x v="1"/>
    <s v="Paper"/>
    <s v="Xerox 1910"/>
    <n v="38.432000000000002"/>
  </r>
  <r>
    <n v="5892"/>
    <s v="CA-2017-146157"/>
    <x v="26"/>
    <x v="831"/>
    <d v="2017-11-26T00:00:00"/>
    <s v="Standard Class"/>
    <s v="RD-19720"/>
    <s v="Roger Demir"/>
    <s v="Consumer"/>
    <s v="United States"/>
    <s v="Chicago"/>
    <x v="10"/>
    <n v="60610"/>
    <s v="Central"/>
    <s v="OFF-ST-10001590"/>
    <x v="1"/>
    <s v="Storage"/>
    <s v="Tenex Personal Project File with Scoop Front Design, Black"/>
    <n v="21.568000000000001"/>
  </r>
  <r>
    <n v="5893"/>
    <s v="CA-2017-146157"/>
    <x v="26"/>
    <x v="831"/>
    <d v="2017-11-26T00:00:00"/>
    <s v="Standard Class"/>
    <s v="RD-19720"/>
    <s v="Roger Demir"/>
    <s v="Consumer"/>
    <s v="United States"/>
    <s v="Chicago"/>
    <x v="10"/>
    <n v="60610"/>
    <s v="Central"/>
    <s v="TEC-AC-10003657"/>
    <x v="2"/>
    <s v="Accessories"/>
    <s v="Lenovo 17-Key USB Numeric Keypad"/>
    <n v="81.575999999999993"/>
  </r>
  <r>
    <n v="5894"/>
    <s v="CA-2018-159954"/>
    <x v="14"/>
    <x v="18"/>
    <d v="2018-09-14T00:00:00"/>
    <s v="Standard Class"/>
    <s v="SS-20410"/>
    <s v="Shahid Shariari"/>
    <s v="Consumer"/>
    <s v="United States"/>
    <s v="Atlanta"/>
    <x v="32"/>
    <n v="30318"/>
    <s v="South"/>
    <s v="OFF-BI-10004876"/>
    <x v="1"/>
    <s v="Binders"/>
    <s v="Wilson Jones Suede Grain Vinyl Binders"/>
    <n v="2.78"/>
  </r>
  <r>
    <n v="5895"/>
    <s v="CA-2018-100825"/>
    <x v="14"/>
    <x v="428"/>
    <d v="2018-09-14T00:00:00"/>
    <s v="Standard Class"/>
    <s v="KD-16495"/>
    <s v="Keith Dawkins"/>
    <s v="Corporate"/>
    <s v="United States"/>
    <s v="Los Angeles"/>
    <x v="1"/>
    <n v="90036"/>
    <s v="West"/>
    <s v="OFF-ST-10003123"/>
    <x v="1"/>
    <s v="Storage"/>
    <s v="Fellowes Bases and Tops For Staxonsteel/High-Stak Systems"/>
    <n v="99.87"/>
  </r>
  <r>
    <n v="5896"/>
    <s v="CA-2015-168305"/>
    <x v="0"/>
    <x v="301"/>
    <d v="2015-11-08T00:00:00"/>
    <s v="Standard Class"/>
    <s v="PL-18925"/>
    <s v="Paul Lucas"/>
    <s v="Home Office"/>
    <s v="United States"/>
    <s v="Los Angeles"/>
    <x v="1"/>
    <n v="90049"/>
    <s v="West"/>
    <s v="OFF-LA-10003498"/>
    <x v="1"/>
    <s v="Labels"/>
    <s v="Avery 475"/>
    <n v="44.4"/>
  </r>
  <r>
    <n v="5897"/>
    <s v="CA-2015-168305"/>
    <x v="0"/>
    <x v="301"/>
    <d v="2015-11-08T00:00:00"/>
    <s v="Standard Class"/>
    <s v="PL-18925"/>
    <s v="Paul Lucas"/>
    <s v="Home Office"/>
    <s v="United States"/>
    <s v="Los Angeles"/>
    <x v="1"/>
    <n v="90049"/>
    <s v="West"/>
    <s v="OFF-PA-10004947"/>
    <x v="1"/>
    <s v="Paper"/>
    <s v="Easy-staple paper"/>
    <n v="21.4"/>
  </r>
  <r>
    <n v="5898"/>
    <s v="CA-2017-167682"/>
    <x v="24"/>
    <x v="1015"/>
    <d v="2017-04-09T00:00:00"/>
    <s v="Standard Class"/>
    <s v="ZD-21925"/>
    <s v="Zuschuss Donatelli"/>
    <s v="Consumer"/>
    <s v="United States"/>
    <s v="Richmond"/>
    <x v="14"/>
    <n v="47374"/>
    <s v="Central"/>
    <s v="FUR-FU-10003799"/>
    <x v="0"/>
    <s v="Furnishings"/>
    <s v="Seth Thomas 13 1/2&quot; Wall Clock"/>
    <n v="71.12"/>
  </r>
  <r>
    <n v="5899"/>
    <s v="CA-2017-167682"/>
    <x v="24"/>
    <x v="1015"/>
    <d v="2017-04-09T00:00:00"/>
    <s v="Standard Class"/>
    <s v="ZD-21925"/>
    <s v="Zuschuss Donatelli"/>
    <s v="Consumer"/>
    <s v="United States"/>
    <s v="Richmond"/>
    <x v="14"/>
    <n v="47374"/>
    <s v="Central"/>
    <s v="TEC-PH-10000673"/>
    <x v="2"/>
    <s v="Phones"/>
    <s v="Plantronics Voyager Pro HD - Bluetooth Headset"/>
    <n v="259.95999999999998"/>
  </r>
  <r>
    <n v="5900"/>
    <s v="CA-2018-108000"/>
    <x v="50"/>
    <x v="602"/>
    <d v="2018-01-16T00:00:00"/>
    <s v="Standard Class"/>
    <s v="LS-16945"/>
    <s v="Linda Southworth"/>
    <s v="Corporate"/>
    <s v="United States"/>
    <s v="San Francisco"/>
    <x v="1"/>
    <n v="94110"/>
    <s v="West"/>
    <s v="OFF-EN-10002621"/>
    <x v="1"/>
    <s v="Envelopes"/>
    <s v="Staple envelope"/>
    <n v="9.7799999999999994"/>
  </r>
  <r>
    <n v="5901"/>
    <s v="CA-2016-146465"/>
    <x v="5"/>
    <x v="312"/>
    <d v="2016-11-24T00:00:00"/>
    <s v="Standard Class"/>
    <s v="PB-18805"/>
    <s v="Patrick Bzostek"/>
    <s v="Home Office"/>
    <s v="United States"/>
    <s v="San Francisco"/>
    <x v="1"/>
    <n v="94122"/>
    <s v="West"/>
    <s v="OFF-BI-10004528"/>
    <x v="1"/>
    <s v="Binders"/>
    <s v="Cardinal Poly Pocket Divider Pockets for Ring Binders"/>
    <n v="24.192"/>
  </r>
  <r>
    <n v="5902"/>
    <s v="CA-2017-159639"/>
    <x v="5"/>
    <x v="581"/>
    <d v="2017-12-02T00:00:00"/>
    <s v="Standard Class"/>
    <s v="PC-18745"/>
    <s v="Pamela Coakley"/>
    <s v="Corporate"/>
    <s v="United States"/>
    <s v="Westfield"/>
    <x v="30"/>
    <n v="7090"/>
    <s v="East"/>
    <s v="FUR-FU-10001889"/>
    <x v="0"/>
    <s v="Furnishings"/>
    <s v="Ultra Door Pull Handle"/>
    <n v="31.56"/>
  </r>
  <r>
    <n v="5903"/>
    <s v="US-2018-153948"/>
    <x v="0"/>
    <x v="44"/>
    <d v="2018-11-06T00:00:00"/>
    <s v="Same Day"/>
    <s v="FM-14290"/>
    <s v="Frank Merwin"/>
    <s v="Home Office"/>
    <s v="United States"/>
    <s v="San Francisco"/>
    <x v="1"/>
    <n v="94122"/>
    <s v="West"/>
    <s v="OFF-PA-10000157"/>
    <x v="1"/>
    <s v="Paper"/>
    <s v="Xerox 191"/>
    <n v="59.94"/>
  </r>
  <r>
    <n v="5904"/>
    <s v="US-2018-153948"/>
    <x v="0"/>
    <x v="44"/>
    <d v="2018-11-06T00:00:00"/>
    <s v="Same Day"/>
    <s v="FM-14290"/>
    <s v="Frank Merwin"/>
    <s v="Home Office"/>
    <s v="United States"/>
    <s v="San Francisco"/>
    <x v="1"/>
    <n v="94122"/>
    <s v="West"/>
    <s v="OFF-PA-10002764"/>
    <x v="1"/>
    <s v="Paper"/>
    <s v="Easy-staple paper"/>
    <n v="45.36"/>
  </r>
  <r>
    <n v="5905"/>
    <s v="US-2018-153948"/>
    <x v="0"/>
    <x v="44"/>
    <d v="2018-11-06T00:00:00"/>
    <s v="Same Day"/>
    <s v="FM-14290"/>
    <s v="Frank Merwin"/>
    <s v="Home Office"/>
    <s v="United States"/>
    <s v="San Francisco"/>
    <x v="1"/>
    <n v="94122"/>
    <s v="West"/>
    <s v="OFF-PA-10000143"/>
    <x v="1"/>
    <s v="Paper"/>
    <s v="Astroparche Fine Business Paper"/>
    <n v="26.4"/>
  </r>
  <r>
    <n v="5906"/>
    <s v="US-2018-153948"/>
    <x v="0"/>
    <x v="44"/>
    <d v="2018-11-06T00:00:00"/>
    <s v="Same Day"/>
    <s v="FM-14290"/>
    <s v="Frank Merwin"/>
    <s v="Home Office"/>
    <s v="United States"/>
    <s v="San Francisco"/>
    <x v="1"/>
    <n v="94122"/>
    <s v="West"/>
    <s v="OFF-LA-10000414"/>
    <x v="1"/>
    <s v="Labels"/>
    <s v="Avery 503"/>
    <n v="41.4"/>
  </r>
  <r>
    <n v="5907"/>
    <s v="US-2018-153948"/>
    <x v="0"/>
    <x v="44"/>
    <d v="2018-11-06T00:00:00"/>
    <s v="Same Day"/>
    <s v="FM-14290"/>
    <s v="Frank Merwin"/>
    <s v="Home Office"/>
    <s v="United States"/>
    <s v="San Francisco"/>
    <x v="1"/>
    <n v="94122"/>
    <s v="West"/>
    <s v="TEC-AC-10003441"/>
    <x v="2"/>
    <s v="Accessories"/>
    <s v="Kingston Digital DataTraveler 32GB USB 2.0"/>
    <n v="16.95"/>
  </r>
  <r>
    <n v="5908"/>
    <s v="US-2017-113985"/>
    <x v="5"/>
    <x v="499"/>
    <d v="2017-12-07T00:00:00"/>
    <s v="Standard Class"/>
    <s v="KD-16495"/>
    <s v="Keith Dawkins"/>
    <s v="Corporate"/>
    <s v="United States"/>
    <s v="San Jose"/>
    <x v="1"/>
    <n v="95123"/>
    <s v="West"/>
    <s v="OFF-BI-10002353"/>
    <x v="1"/>
    <s v="Binders"/>
    <s v="GBC VeloBind Cover Sets"/>
    <n v="24.704000000000001"/>
  </r>
  <r>
    <n v="5909"/>
    <s v="US-2017-113985"/>
    <x v="5"/>
    <x v="499"/>
    <d v="2017-12-07T00:00:00"/>
    <s v="Standard Class"/>
    <s v="KD-16495"/>
    <s v="Keith Dawkins"/>
    <s v="Corporate"/>
    <s v="United States"/>
    <s v="San Jose"/>
    <x v="1"/>
    <n v="95123"/>
    <s v="West"/>
    <s v="OFF-AP-10001303"/>
    <x v="1"/>
    <s v="Appliances"/>
    <s v="Holmes Cool Mist Humidifier for the Whole House with 8-Gallon Output per Day, Extended Life Filter"/>
    <n v="59.7"/>
  </r>
  <r>
    <n v="5910"/>
    <s v="US-2017-113985"/>
    <x v="5"/>
    <x v="499"/>
    <d v="2017-12-07T00:00:00"/>
    <s v="Standard Class"/>
    <s v="KD-16495"/>
    <s v="Keith Dawkins"/>
    <s v="Corporate"/>
    <s v="United States"/>
    <s v="San Jose"/>
    <x v="1"/>
    <n v="95123"/>
    <s v="West"/>
    <s v="FUR-FU-10003026"/>
    <x v="0"/>
    <s v="Furnishings"/>
    <s v="Eldon Regeneration Recycled Desk Accessories, Black"/>
    <n v="14.52"/>
  </r>
  <r>
    <n v="5911"/>
    <s v="US-2017-113985"/>
    <x v="5"/>
    <x v="499"/>
    <d v="2017-12-07T00:00:00"/>
    <s v="Standard Class"/>
    <s v="KD-16495"/>
    <s v="Keith Dawkins"/>
    <s v="Corporate"/>
    <s v="United States"/>
    <s v="San Jose"/>
    <x v="1"/>
    <n v="95123"/>
    <s v="West"/>
    <s v="OFF-BI-10000632"/>
    <x v="1"/>
    <s v="Binders"/>
    <s v="Satellite Sectional Post Binders"/>
    <n v="104.184"/>
  </r>
  <r>
    <n v="5912"/>
    <s v="CA-2017-155383"/>
    <x v="33"/>
    <x v="907"/>
    <d v="2017-12-22T00:00:00"/>
    <s v="Standard Class"/>
    <s v="SC-20680"/>
    <s v="Steve Carroll"/>
    <s v="Home Office"/>
    <s v="United States"/>
    <s v="Seattle"/>
    <x v="4"/>
    <n v="98115"/>
    <s v="West"/>
    <s v="OFF-ST-10001328"/>
    <x v="1"/>
    <s v="Storage"/>
    <s v="Personal Filing Tote with Lid, Black/Gray"/>
    <n v="46.53"/>
  </r>
  <r>
    <n v="5913"/>
    <s v="CA-2015-120432"/>
    <x v="8"/>
    <x v="829"/>
    <d v="2015-08-26T00:00:00"/>
    <s v="Second Class"/>
    <s v="DW-13585"/>
    <s v="Dorothy Wardle"/>
    <s v="Corporate"/>
    <s v="United States"/>
    <s v="Owensboro"/>
    <x v="0"/>
    <n v="42301"/>
    <s v="South"/>
    <s v="OFF-SU-10004661"/>
    <x v="1"/>
    <s v="Supplies"/>
    <s v="Acme Titanium Bonded Scissors"/>
    <n v="25.5"/>
  </r>
  <r>
    <n v="5914"/>
    <s v="US-2016-126977"/>
    <x v="12"/>
    <x v="14"/>
    <d v="2016-09-23T00:00:00"/>
    <s v="Standard Class"/>
    <s v="PF-19120"/>
    <s v="Peter Fuller"/>
    <s v="Consumer"/>
    <s v="United States"/>
    <s v="New York City"/>
    <x v="15"/>
    <n v="10035"/>
    <s v="East"/>
    <s v="OFF-ST-10000617"/>
    <x v="1"/>
    <s v="Storage"/>
    <s v="Woodgrain Magazine Files by Perma"/>
    <n v="14.9"/>
  </r>
  <r>
    <n v="5915"/>
    <s v="US-2016-126977"/>
    <x v="12"/>
    <x v="14"/>
    <d v="2016-09-23T00:00:00"/>
    <s v="Standard Class"/>
    <s v="PF-19120"/>
    <s v="Peter Fuller"/>
    <s v="Consumer"/>
    <s v="United States"/>
    <s v="New York City"/>
    <x v="15"/>
    <n v="10035"/>
    <s v="East"/>
    <s v="OFF-LA-10002762"/>
    <x v="1"/>
    <s v="Labels"/>
    <s v="Avery 485"/>
    <n v="87.71"/>
  </r>
  <r>
    <n v="5916"/>
    <s v="US-2016-126977"/>
    <x v="12"/>
    <x v="14"/>
    <d v="2016-09-23T00:00:00"/>
    <s v="Standard Class"/>
    <s v="PF-19120"/>
    <s v="Peter Fuller"/>
    <s v="Consumer"/>
    <s v="United States"/>
    <s v="New York City"/>
    <x v="15"/>
    <n v="10035"/>
    <s v="East"/>
    <s v="FUR-CH-10001973"/>
    <x v="0"/>
    <s v="Chairs"/>
    <s v="Office Star Flex Back Scooter Chair with White Frame"/>
    <n v="199.76400000000001"/>
  </r>
  <r>
    <n v="5917"/>
    <s v="US-2016-126977"/>
    <x v="12"/>
    <x v="14"/>
    <d v="2016-09-23T00:00:00"/>
    <s v="Standard Class"/>
    <s v="PF-19120"/>
    <s v="Peter Fuller"/>
    <s v="Consumer"/>
    <s v="United States"/>
    <s v="New York City"/>
    <x v="15"/>
    <n v="10035"/>
    <s v="East"/>
    <s v="OFF-ST-10003058"/>
    <x v="1"/>
    <s v="Storage"/>
    <s v="Eldon Mobile Mega Data Cart  Mega Stackable  Add-On Trays"/>
    <n v="94.6"/>
  </r>
  <r>
    <n v="5918"/>
    <s v="US-2016-126977"/>
    <x v="12"/>
    <x v="14"/>
    <d v="2016-09-23T00:00:00"/>
    <s v="Standard Class"/>
    <s v="PF-19120"/>
    <s v="Peter Fuller"/>
    <s v="Consumer"/>
    <s v="United States"/>
    <s v="New York City"/>
    <x v="15"/>
    <n v="10035"/>
    <s v="East"/>
    <s v="FUR-BO-10004834"/>
    <x v="0"/>
    <s v="Bookcases"/>
    <s v="Riverside Palais Royal Lawyers Bookcase, Royale Cherry Finish"/>
    <n v="4228.7039999999997"/>
  </r>
  <r>
    <n v="5919"/>
    <s v="US-2016-126977"/>
    <x v="12"/>
    <x v="14"/>
    <d v="2016-09-23T00:00:00"/>
    <s v="Standard Class"/>
    <s v="PF-19120"/>
    <s v="Peter Fuller"/>
    <s v="Consumer"/>
    <s v="United States"/>
    <s v="New York City"/>
    <x v="15"/>
    <n v="10035"/>
    <s v="East"/>
    <s v="FUR-BO-10002213"/>
    <x v="0"/>
    <s v="Bookcases"/>
    <s v="DMI Eclipse Executive Suite Bookcases"/>
    <n v="2003.92"/>
  </r>
  <r>
    <n v="5920"/>
    <s v="US-2016-126977"/>
    <x v="12"/>
    <x v="14"/>
    <d v="2016-09-23T00:00:00"/>
    <s v="Standard Class"/>
    <s v="PF-19120"/>
    <s v="Peter Fuller"/>
    <s v="Consumer"/>
    <s v="United States"/>
    <s v="New York City"/>
    <x v="15"/>
    <n v="10035"/>
    <s v="East"/>
    <s v="TEC-PH-10002170"/>
    <x v="2"/>
    <s v="Phones"/>
    <s v="ClearSounds CSC500 Amplified Spirit Phone Corded phone"/>
    <n v="209.97"/>
  </r>
  <r>
    <n v="5921"/>
    <s v="US-2016-126977"/>
    <x v="12"/>
    <x v="14"/>
    <d v="2016-09-23T00:00:00"/>
    <s v="Standard Class"/>
    <s v="PF-19120"/>
    <s v="Peter Fuller"/>
    <s v="Consumer"/>
    <s v="United States"/>
    <s v="New York City"/>
    <x v="15"/>
    <n v="10035"/>
    <s v="East"/>
    <s v="TEC-AC-10003033"/>
    <x v="2"/>
    <s v="Accessories"/>
    <s v="Plantronics CS510 - Over-the-Head monaural Wireless Headset System"/>
    <n v="659.9"/>
  </r>
  <r>
    <n v="5922"/>
    <s v="US-2016-126977"/>
    <x v="12"/>
    <x v="14"/>
    <d v="2016-09-23T00:00:00"/>
    <s v="Standard Class"/>
    <s v="PF-19120"/>
    <s v="Peter Fuller"/>
    <s v="Consumer"/>
    <s v="United States"/>
    <s v="New York City"/>
    <x v="15"/>
    <n v="10035"/>
    <s v="East"/>
    <s v="OFF-PA-10004071"/>
    <x v="1"/>
    <s v="Paper"/>
    <s v="Eaton Premium Continuous-Feed Paper, 25% Cotton, Letter Size, White, 1000 Shts/Box"/>
    <n v="110.96"/>
  </r>
  <r>
    <n v="5923"/>
    <s v="US-2016-126977"/>
    <x v="12"/>
    <x v="14"/>
    <d v="2016-09-23T00:00:00"/>
    <s v="Standard Class"/>
    <s v="PF-19120"/>
    <s v="Peter Fuller"/>
    <s v="Consumer"/>
    <s v="United States"/>
    <s v="New York City"/>
    <x v="15"/>
    <n v="10035"/>
    <s v="East"/>
    <s v="TEC-PH-10000169"/>
    <x v="2"/>
    <s v="Phones"/>
    <s v="ARKON Windshield Dashboard Air Vent Car Mount Holder"/>
    <n v="67.8"/>
  </r>
  <r>
    <n v="5924"/>
    <s v="CA-2017-130288"/>
    <x v="5"/>
    <x v="491"/>
    <d v="2017-11-30T00:00:00"/>
    <s v="Second Class"/>
    <s v="DK-13225"/>
    <s v="Dean Katz"/>
    <s v="Corporate"/>
    <s v="United States"/>
    <s v="New York City"/>
    <x v="15"/>
    <n v="10011"/>
    <s v="East"/>
    <s v="FUR-TA-10002958"/>
    <x v="0"/>
    <s v="Tables"/>
    <s v="Bevis Oval Conference Table, Walnut"/>
    <n v="313.17599999999999"/>
  </r>
  <r>
    <n v="5925"/>
    <s v="CA-2018-146458"/>
    <x v="26"/>
    <x v="123"/>
    <d v="2018-11-22T00:00:00"/>
    <s v="Second Class"/>
    <s v="RB-19435"/>
    <s v="Richard Bierner"/>
    <s v="Consumer"/>
    <s v="United States"/>
    <s v="Springfield"/>
    <x v="17"/>
    <n v="22153"/>
    <s v="South"/>
    <s v="OFF-AR-10001177"/>
    <x v="1"/>
    <s v="Art"/>
    <s v="Newell 349"/>
    <n v="22.96"/>
  </r>
  <r>
    <n v="5926"/>
    <s v="CA-2018-150420"/>
    <x v="21"/>
    <x v="95"/>
    <d v="2018-06-08T00:00:00"/>
    <s v="Standard Class"/>
    <s v="GD-14590"/>
    <s v="Giulietta Dortch"/>
    <s v="Corporate"/>
    <s v="United States"/>
    <s v="Bellingham"/>
    <x v="4"/>
    <n v="98226"/>
    <s v="West"/>
    <s v="TEC-AC-10004975"/>
    <x v="2"/>
    <s v="Accessories"/>
    <s v="Plantronics Audio 995 Wireless Stereo Headset"/>
    <n v="1099.5"/>
  </r>
  <r>
    <n v="5927"/>
    <s v="US-2015-118997"/>
    <x v="29"/>
    <x v="918"/>
    <d v="2015-04-12T00:00:00"/>
    <s v="Standard Class"/>
    <s v="RA-19885"/>
    <s v="Ruben Ausman"/>
    <s v="Corporate"/>
    <s v="United States"/>
    <s v="Decatur"/>
    <x v="19"/>
    <n v="35601"/>
    <s v="South"/>
    <s v="FUR-TA-10001086"/>
    <x v="0"/>
    <s v="Tables"/>
    <s v="SAFCO PlanMaster Boards, 60w x 37-1/2d, White Melamine"/>
    <n v="1215.92"/>
  </r>
  <r>
    <n v="5928"/>
    <s v="CA-2015-114314"/>
    <x v="2"/>
    <x v="856"/>
    <d v="2015-10-15T00:00:00"/>
    <s v="Standard Class"/>
    <s v="DB-13555"/>
    <s v="Dorothy Badders"/>
    <s v="Corporate"/>
    <s v="United States"/>
    <s v="Fayetteville"/>
    <x v="36"/>
    <n v="72701"/>
    <s v="South"/>
    <s v="OFF-LA-10000240"/>
    <x v="1"/>
    <s v="Labels"/>
    <s v="Self-Adhesive Address Labels for Typewriters by Universal"/>
    <n v="7.31"/>
  </r>
  <r>
    <n v="5929"/>
    <s v="CA-2015-114314"/>
    <x v="2"/>
    <x v="856"/>
    <d v="2015-10-15T00:00:00"/>
    <s v="Standard Class"/>
    <s v="DB-13555"/>
    <s v="Dorothy Badders"/>
    <s v="Corporate"/>
    <s v="United States"/>
    <s v="Fayetteville"/>
    <x v="36"/>
    <n v="72701"/>
    <s v="South"/>
    <s v="FUR-FU-10002107"/>
    <x v="0"/>
    <s v="Furnishings"/>
    <s v="Eldon Pizzaz Desk Accessories"/>
    <n v="8.92"/>
  </r>
  <r>
    <n v="5930"/>
    <s v="US-2018-169551"/>
    <x v="38"/>
    <x v="437"/>
    <d v="2018-07-09T00:00:00"/>
    <s v="First Class"/>
    <s v="RL-19615"/>
    <s v="Rob Lucas"/>
    <s v="Consumer"/>
    <s v="United States"/>
    <s v="Philadelphia"/>
    <x v="9"/>
    <n v="19120"/>
    <s v="East"/>
    <s v="FUR-BO-10001519"/>
    <x v="0"/>
    <s v="Bookcases"/>
    <s v="O'Sullivan 3-Shelf Heavy-Duty Bookcases"/>
    <n v="87.21"/>
  </r>
  <r>
    <n v="5931"/>
    <s v="US-2018-169551"/>
    <x v="38"/>
    <x v="437"/>
    <d v="2018-07-09T00:00:00"/>
    <s v="First Class"/>
    <s v="RL-19615"/>
    <s v="Rob Lucas"/>
    <s v="Consumer"/>
    <s v="United States"/>
    <s v="Philadelphia"/>
    <x v="9"/>
    <n v="19120"/>
    <s v="East"/>
    <s v="OFF-PA-10004100"/>
    <x v="1"/>
    <s v="Paper"/>
    <s v="Xerox 216"/>
    <n v="15.552"/>
  </r>
  <r>
    <n v="5932"/>
    <s v="US-2018-169551"/>
    <x v="38"/>
    <x v="437"/>
    <d v="2018-07-09T00:00:00"/>
    <s v="First Class"/>
    <s v="RL-19615"/>
    <s v="Rob Lucas"/>
    <s v="Consumer"/>
    <s v="United States"/>
    <s v="Philadelphia"/>
    <x v="9"/>
    <n v="19120"/>
    <s v="East"/>
    <s v="TEC-PH-10001363"/>
    <x v="2"/>
    <s v="Phones"/>
    <s v="Apple iPhone 5S"/>
    <n v="683.98800000000006"/>
  </r>
  <r>
    <n v="5933"/>
    <s v="US-2018-169551"/>
    <x v="38"/>
    <x v="437"/>
    <d v="2018-07-09T00:00:00"/>
    <s v="First Class"/>
    <s v="RL-19615"/>
    <s v="Rob Lucas"/>
    <s v="Consumer"/>
    <s v="United States"/>
    <s v="Philadelphia"/>
    <x v="9"/>
    <n v="19120"/>
    <s v="East"/>
    <s v="OFF-ST-10004835"/>
    <x v="1"/>
    <s v="Storage"/>
    <s v="Plastic Stacking Crates &amp; Casters"/>
    <n v="13.391999999999999"/>
  </r>
  <r>
    <n v="5934"/>
    <s v="US-2018-169551"/>
    <x v="38"/>
    <x v="437"/>
    <d v="2018-07-09T00:00:00"/>
    <s v="First Class"/>
    <s v="RL-19615"/>
    <s v="Rob Lucas"/>
    <s v="Consumer"/>
    <s v="United States"/>
    <s v="Philadelphia"/>
    <x v="9"/>
    <n v="19120"/>
    <s v="East"/>
    <s v="TEC-AC-10002018"/>
    <x v="2"/>
    <s v="Accessories"/>
    <s v="AmazonBasics 3-Button USB Wired Mouse"/>
    <n v="16.776"/>
  </r>
  <r>
    <n v="5935"/>
    <s v="US-2018-169551"/>
    <x v="38"/>
    <x v="437"/>
    <d v="2018-07-09T00:00:00"/>
    <s v="First Class"/>
    <s v="RL-19615"/>
    <s v="Rob Lucas"/>
    <s v="Consumer"/>
    <s v="United States"/>
    <s v="Philadelphia"/>
    <x v="9"/>
    <n v="19120"/>
    <s v="East"/>
    <s v="TEC-AC-10003033"/>
    <x v="2"/>
    <s v="Accessories"/>
    <s v="Plantronics CS510 - Over-the-Head monaural Wireless Headset System"/>
    <n v="527.91999999999996"/>
  </r>
  <r>
    <n v="5936"/>
    <s v="CA-2017-103107"/>
    <x v="38"/>
    <x v="975"/>
    <d v="2017-07-04T00:00:00"/>
    <s v="Same Day"/>
    <s v="RB-19465"/>
    <s v="Rick Bensley"/>
    <s v="Home Office"/>
    <s v="United States"/>
    <s v="Seattle"/>
    <x v="4"/>
    <n v="98103"/>
    <s v="West"/>
    <s v="FUR-FU-10000221"/>
    <x v="0"/>
    <s v="Furnishings"/>
    <s v="Master Caster Door Stop, Brown"/>
    <n v="25.4"/>
  </r>
  <r>
    <n v="5937"/>
    <s v="CA-2017-103107"/>
    <x v="38"/>
    <x v="975"/>
    <d v="2017-07-04T00:00:00"/>
    <s v="Same Day"/>
    <s v="RB-19465"/>
    <s v="Rick Bensley"/>
    <s v="Home Office"/>
    <s v="United States"/>
    <s v="Seattle"/>
    <x v="4"/>
    <n v="98103"/>
    <s v="West"/>
    <s v="TEC-PH-10001198"/>
    <x v="2"/>
    <s v="Phones"/>
    <s v="Avaya 4621SW VoIP phone"/>
    <n v="177.48"/>
  </r>
  <r>
    <n v="5938"/>
    <s v="CA-2017-103107"/>
    <x v="38"/>
    <x v="975"/>
    <d v="2017-07-04T00:00:00"/>
    <s v="Same Day"/>
    <s v="RB-19465"/>
    <s v="Rick Bensley"/>
    <s v="Home Office"/>
    <s v="United States"/>
    <s v="Seattle"/>
    <x v="4"/>
    <n v="98103"/>
    <s v="West"/>
    <s v="TEC-PH-10002564"/>
    <x v="2"/>
    <s v="Phones"/>
    <s v="OtterBox Defender Series Case - Samsung Galaxy S4"/>
    <n v="71.975999999999999"/>
  </r>
  <r>
    <n v="5939"/>
    <s v="CA-2018-122077"/>
    <x v="7"/>
    <x v="240"/>
    <d v="2018-05-25T00:00:00"/>
    <s v="Standard Class"/>
    <s v="JF-15295"/>
    <s v="Jason Fortune-"/>
    <s v="Consumer"/>
    <s v="United States"/>
    <s v="Plano"/>
    <x v="5"/>
    <n v="75023"/>
    <s v="Central"/>
    <s v="TEC-PH-10003811"/>
    <x v="2"/>
    <s v="Phones"/>
    <s v="Jabra Supreme Plus Driver EditionÂ Headset"/>
    <n v="95.992000000000004"/>
  </r>
  <r>
    <n v="5940"/>
    <s v="CA-2018-122077"/>
    <x v="7"/>
    <x v="240"/>
    <d v="2018-05-25T00:00:00"/>
    <s v="Standard Class"/>
    <s v="JF-15295"/>
    <s v="Jason Fortune-"/>
    <s v="Consumer"/>
    <s v="United States"/>
    <s v="Plano"/>
    <x v="5"/>
    <n v="75023"/>
    <s v="Central"/>
    <s v="OFF-LA-10004178"/>
    <x v="1"/>
    <s v="Labels"/>
    <s v="Avery 491"/>
    <n v="13.215999999999999"/>
  </r>
  <r>
    <n v="5941"/>
    <s v="CA-2018-112431"/>
    <x v="32"/>
    <x v="386"/>
    <d v="2018-10-14T00:00:00"/>
    <s v="Second Class"/>
    <s v="RW-19690"/>
    <s v="Robert Waldorf"/>
    <s v="Consumer"/>
    <s v="United States"/>
    <s v="Los Angeles"/>
    <x v="1"/>
    <n v="90049"/>
    <s v="West"/>
    <s v="TEC-AC-10001465"/>
    <x v="2"/>
    <s v="Accessories"/>
    <s v="SanDisk Cruzer 64 GB USB Flash Drive"/>
    <n v="435.84"/>
  </r>
  <r>
    <n v="5942"/>
    <s v="CA-2018-112431"/>
    <x v="32"/>
    <x v="386"/>
    <d v="2018-10-14T00:00:00"/>
    <s v="Second Class"/>
    <s v="RW-19690"/>
    <s v="Robert Waldorf"/>
    <s v="Consumer"/>
    <s v="United States"/>
    <s v="Los Angeles"/>
    <x v="1"/>
    <n v="90049"/>
    <s v="West"/>
    <s v="OFF-AR-10000940"/>
    <x v="1"/>
    <s v="Art"/>
    <s v="Newell 343"/>
    <n v="5.88"/>
  </r>
  <r>
    <n v="5943"/>
    <s v="CA-2017-151092"/>
    <x v="36"/>
    <x v="876"/>
    <d v="2017-08-13T00:00:00"/>
    <s v="Standard Class"/>
    <s v="VG-21790"/>
    <s v="Vivek Gonzalez"/>
    <s v="Consumer"/>
    <s v="United States"/>
    <s v="Los Angeles"/>
    <x v="1"/>
    <n v="90032"/>
    <s v="West"/>
    <s v="TEC-PH-10001700"/>
    <x v="2"/>
    <s v="Phones"/>
    <s v="Panasonic KX-TG6844B Expandable Digital Cordless Telephone"/>
    <n v="211.16800000000001"/>
  </r>
  <r>
    <n v="5944"/>
    <s v="CA-2015-104178"/>
    <x v="8"/>
    <x v="55"/>
    <d v="2015-08-29T00:00:00"/>
    <s v="Standard Class"/>
    <s v="JM-15265"/>
    <s v="Janet Molinari"/>
    <s v="Corporate"/>
    <s v="United States"/>
    <s v="Los Angeles"/>
    <x v="1"/>
    <n v="90036"/>
    <s v="West"/>
    <s v="FUR-FU-10000771"/>
    <x v="0"/>
    <s v="Furnishings"/>
    <s v="Eldon 200 Class Desk Accessories, Smoke"/>
    <n v="6.28"/>
  </r>
  <r>
    <n v="5945"/>
    <s v="CA-2015-104178"/>
    <x v="8"/>
    <x v="55"/>
    <d v="2015-08-29T00:00:00"/>
    <s v="Standard Class"/>
    <s v="JM-15265"/>
    <s v="Janet Molinari"/>
    <s v="Corporate"/>
    <s v="United States"/>
    <s v="Los Angeles"/>
    <x v="1"/>
    <n v="90036"/>
    <s v="West"/>
    <s v="TEC-AC-10002399"/>
    <x v="2"/>
    <s v="Accessories"/>
    <s v="SanDisk Cruzer 32 GB USB Flash Drive"/>
    <n v="95.1"/>
  </r>
  <r>
    <n v="5946"/>
    <s v="CA-2015-104178"/>
    <x v="8"/>
    <x v="55"/>
    <d v="2015-08-29T00:00:00"/>
    <s v="Standard Class"/>
    <s v="JM-15265"/>
    <s v="Janet Molinari"/>
    <s v="Corporate"/>
    <s v="United States"/>
    <s v="Los Angeles"/>
    <x v="1"/>
    <n v="90036"/>
    <s v="West"/>
    <s v="OFF-PA-10004983"/>
    <x v="1"/>
    <s v="Paper"/>
    <s v="Xerox 23"/>
    <n v="25.92"/>
  </r>
  <r>
    <n v="5947"/>
    <s v="CA-2015-104178"/>
    <x v="8"/>
    <x v="55"/>
    <d v="2015-08-29T00:00:00"/>
    <s v="Standard Class"/>
    <s v="JM-15265"/>
    <s v="Janet Molinari"/>
    <s v="Corporate"/>
    <s v="United States"/>
    <s v="Los Angeles"/>
    <x v="1"/>
    <n v="90036"/>
    <s v="West"/>
    <s v="OFF-ST-10004258"/>
    <x v="1"/>
    <s v="Storage"/>
    <s v="Portable Personal File Box"/>
    <n v="48.84"/>
  </r>
  <r>
    <n v="5948"/>
    <s v="CA-2016-115924"/>
    <x v="12"/>
    <x v="471"/>
    <d v="2016-09-18T00:00:00"/>
    <s v="Second Class"/>
    <s v="BE-11455"/>
    <s v="Brad Eason"/>
    <s v="Home Office"/>
    <s v="United States"/>
    <s v="Des Moines"/>
    <x v="23"/>
    <n v="50315"/>
    <s v="Central"/>
    <s v="OFF-BI-10004040"/>
    <x v="1"/>
    <s v="Binders"/>
    <s v="Wilson Jones Impact Binders"/>
    <n v="25.9"/>
  </r>
  <r>
    <n v="5949"/>
    <s v="CA-2018-161046"/>
    <x v="15"/>
    <x v="916"/>
    <d v="2018-03-05T00:00:00"/>
    <s v="Same Day"/>
    <s v="CB-12535"/>
    <s v="Claudia Bergmann"/>
    <s v="Corporate"/>
    <s v="United States"/>
    <s v="Southaven"/>
    <x v="35"/>
    <n v="38671"/>
    <s v="South"/>
    <s v="OFF-EN-10003862"/>
    <x v="1"/>
    <s v="Envelopes"/>
    <s v="Laser &amp; Ink Jet Business Envelopes"/>
    <n v="42.68"/>
  </r>
  <r>
    <n v="5950"/>
    <s v="CA-2018-161046"/>
    <x v="15"/>
    <x v="916"/>
    <d v="2018-03-05T00:00:00"/>
    <s v="Same Day"/>
    <s v="CB-12535"/>
    <s v="Claudia Bergmann"/>
    <s v="Corporate"/>
    <s v="United States"/>
    <s v="Southaven"/>
    <x v="35"/>
    <n v="38671"/>
    <s v="South"/>
    <s v="TEC-AC-10004571"/>
    <x v="2"/>
    <s v="Accessories"/>
    <s v="Logitech G700s Rechargeable Gaming Mouse"/>
    <n v="299.97000000000003"/>
  </r>
  <r>
    <n v="5951"/>
    <s v="CA-2018-161046"/>
    <x v="15"/>
    <x v="916"/>
    <d v="2018-03-05T00:00:00"/>
    <s v="Same Day"/>
    <s v="CB-12535"/>
    <s v="Claudia Bergmann"/>
    <s v="Corporate"/>
    <s v="United States"/>
    <s v="Southaven"/>
    <x v="35"/>
    <n v="38671"/>
    <s v="South"/>
    <s v="OFF-AP-10000891"/>
    <x v="1"/>
    <s v="Appliances"/>
    <s v="Kensington 7 Outlet MasterPiece HOMEOFFICE Power Control Center"/>
    <n v="262.24"/>
  </r>
  <r>
    <n v="5952"/>
    <s v="CA-2018-161046"/>
    <x v="15"/>
    <x v="916"/>
    <d v="2018-03-05T00:00:00"/>
    <s v="Same Day"/>
    <s v="CB-12535"/>
    <s v="Claudia Bergmann"/>
    <s v="Corporate"/>
    <s v="United States"/>
    <s v="Southaven"/>
    <x v="35"/>
    <n v="38671"/>
    <s v="South"/>
    <s v="OFF-BI-10002026"/>
    <x v="1"/>
    <s v="Binders"/>
    <s v="Ibico Recycled Linen-Style Covers"/>
    <n v="234.36"/>
  </r>
  <r>
    <n v="5953"/>
    <s v="US-2018-141698"/>
    <x v="3"/>
    <x v="4"/>
    <d v="2018-04-21T00:00:00"/>
    <s v="Standard Class"/>
    <s v="SD-20485"/>
    <s v="Shirley Daniels"/>
    <s v="Home Office"/>
    <s v="United States"/>
    <s v="Houston"/>
    <x v="5"/>
    <n v="77041"/>
    <s v="Central"/>
    <s v="OFF-PA-10001826"/>
    <x v="1"/>
    <s v="Paper"/>
    <s v="Xerox 207"/>
    <n v="20.736000000000001"/>
  </r>
  <r>
    <n v="5954"/>
    <s v="US-2015-105151"/>
    <x v="24"/>
    <x v="809"/>
    <d v="2015-03-31T00:00:00"/>
    <s v="First Class"/>
    <s v="SG-20890"/>
    <s v="Susan Gilcrest"/>
    <s v="Corporate"/>
    <s v="United States"/>
    <s v="New York City"/>
    <x v="15"/>
    <n v="10009"/>
    <s v="East"/>
    <s v="OFF-AR-10001231"/>
    <x v="1"/>
    <s v="Art"/>
    <s v="Sanford EarthWrite Recycled Pencils, Medium Soft, #2"/>
    <n v="10.5"/>
  </r>
  <r>
    <n v="5955"/>
    <s v="CA-2015-155796"/>
    <x v="6"/>
    <x v="7"/>
    <d v="2015-11-15T00:00:00"/>
    <s v="Second Class"/>
    <s v="TS-21430"/>
    <s v="Tom Stivers"/>
    <s v="Corporate"/>
    <s v="United States"/>
    <s v="Reading"/>
    <x v="9"/>
    <n v="19601"/>
    <s v="East"/>
    <s v="FUR-FU-10000409"/>
    <x v="0"/>
    <s v="Furnishings"/>
    <s v="GE 4 Foot Flourescent Tube, 40 Watt"/>
    <n v="23.968"/>
  </r>
  <r>
    <n v="5956"/>
    <s v="CA-2015-155796"/>
    <x v="6"/>
    <x v="7"/>
    <d v="2015-11-15T00:00:00"/>
    <s v="Second Class"/>
    <s v="TS-21430"/>
    <s v="Tom Stivers"/>
    <s v="Corporate"/>
    <s v="United States"/>
    <s v="Reading"/>
    <x v="9"/>
    <n v="19601"/>
    <s v="East"/>
    <s v="FUR-BO-10002545"/>
    <x v="0"/>
    <s v="Bookcases"/>
    <s v="Atlantic Metals Mobile 3-Shelf Bookcases, Custom Colors"/>
    <n v="521.96"/>
  </r>
  <r>
    <n v="5957"/>
    <s v="CA-2017-127138"/>
    <x v="34"/>
    <x v="299"/>
    <d v="2017-03-15T00:00:00"/>
    <s v="Second Class"/>
    <s v="DK-13225"/>
    <s v="Dean Katz"/>
    <s v="Corporate"/>
    <s v="United States"/>
    <s v="San Francisco"/>
    <x v="1"/>
    <n v="94109"/>
    <s v="West"/>
    <s v="OFF-ST-10002756"/>
    <x v="1"/>
    <s v="Storage"/>
    <s v="Tennsco Stur-D-Stor Boltless Shelving, 5 Shelves, 24&quot; Deep, Sand"/>
    <n v="676.55"/>
  </r>
  <r>
    <n v="5958"/>
    <s v="CA-2017-127138"/>
    <x v="34"/>
    <x v="299"/>
    <d v="2017-03-15T00:00:00"/>
    <s v="Second Class"/>
    <s v="DK-13225"/>
    <s v="Dean Katz"/>
    <s v="Corporate"/>
    <s v="United States"/>
    <s v="San Francisco"/>
    <x v="1"/>
    <n v="94109"/>
    <s v="West"/>
    <s v="OFF-AP-10003842"/>
    <x v="1"/>
    <s v="Appliances"/>
    <s v="Euro-Pro Shark Turbo Vacuum"/>
    <n v="154.9"/>
  </r>
  <r>
    <n v="5959"/>
    <s v="CA-2017-127138"/>
    <x v="34"/>
    <x v="299"/>
    <d v="2017-03-15T00:00:00"/>
    <s v="Second Class"/>
    <s v="DK-13225"/>
    <s v="Dean Katz"/>
    <s v="Corporate"/>
    <s v="United States"/>
    <s v="San Francisco"/>
    <x v="1"/>
    <n v="94109"/>
    <s v="West"/>
    <s v="OFF-EN-10004459"/>
    <x v="1"/>
    <s v="Envelopes"/>
    <s v="Security-Tint Envelopes"/>
    <n v="30.56"/>
  </r>
  <r>
    <n v="5960"/>
    <s v="CA-2017-127138"/>
    <x v="34"/>
    <x v="299"/>
    <d v="2017-03-15T00:00:00"/>
    <s v="Second Class"/>
    <s v="DK-13225"/>
    <s v="Dean Katz"/>
    <s v="Corporate"/>
    <s v="United States"/>
    <s v="San Francisco"/>
    <x v="1"/>
    <n v="94109"/>
    <s v="West"/>
    <s v="FUR-CH-10003746"/>
    <x v="0"/>
    <s v="Chairs"/>
    <s v="Hon 4070 Series Pagoda Round Back Stacking Chairs"/>
    <n v="770.35199999999998"/>
  </r>
  <r>
    <n v="5961"/>
    <s v="CA-2018-150602"/>
    <x v="25"/>
    <x v="839"/>
    <d v="2018-02-14T00:00:00"/>
    <s v="Second Class"/>
    <s v="ML-17395"/>
    <s v="Marina Lichtenstein"/>
    <s v="Corporate"/>
    <s v="United States"/>
    <s v="Los Angeles"/>
    <x v="1"/>
    <n v="90045"/>
    <s v="West"/>
    <s v="FUR-FU-10003142"/>
    <x v="0"/>
    <s v="Furnishings"/>
    <s v="Master Big Foot Doorstop, Beige"/>
    <n v="21.12"/>
  </r>
  <r>
    <n v="5962"/>
    <s v="CA-2015-140732"/>
    <x v="6"/>
    <x v="7"/>
    <d v="2015-11-13T00:00:00"/>
    <s v="Second Class"/>
    <s v="MA-17560"/>
    <s v="Matt Abelman"/>
    <s v="Home Office"/>
    <s v="United States"/>
    <s v="Los Angeles"/>
    <x v="1"/>
    <n v="90004"/>
    <s v="West"/>
    <s v="TEC-PH-10001425"/>
    <x v="2"/>
    <s v="Phones"/>
    <s v="Mophie Juice Pack Helium for iPhone"/>
    <n v="575.928"/>
  </r>
  <r>
    <n v="5963"/>
    <s v="CA-2015-140732"/>
    <x v="6"/>
    <x v="7"/>
    <d v="2015-11-13T00:00:00"/>
    <s v="Second Class"/>
    <s v="MA-17560"/>
    <s v="Matt Abelman"/>
    <s v="Home Office"/>
    <s v="United States"/>
    <s v="Los Angeles"/>
    <x v="1"/>
    <n v="90004"/>
    <s v="West"/>
    <s v="OFF-AP-10001626"/>
    <x v="1"/>
    <s v="Appliances"/>
    <s v="Commercial WindTunnel Clean Air Upright Vacuum, Replacement Belts, Filtration Bags"/>
    <n v="7.78"/>
  </r>
  <r>
    <n v="5964"/>
    <s v="CA-2015-140732"/>
    <x v="6"/>
    <x v="7"/>
    <d v="2015-11-13T00:00:00"/>
    <s v="Second Class"/>
    <s v="MA-17560"/>
    <s v="Matt Abelman"/>
    <s v="Home Office"/>
    <s v="United States"/>
    <s v="Los Angeles"/>
    <x v="1"/>
    <n v="90004"/>
    <s v="West"/>
    <s v="OFF-PA-10003625"/>
    <x v="1"/>
    <s v="Paper"/>
    <s v="Xerox 1979"/>
    <n v="123.92"/>
  </r>
  <r>
    <n v="5965"/>
    <s v="CA-2018-119011"/>
    <x v="47"/>
    <x v="648"/>
    <d v="2018-08-25T00:00:00"/>
    <s v="Standard Class"/>
    <s v="LR-17035"/>
    <s v="Lisa Ryan"/>
    <s v="Corporate"/>
    <s v="United States"/>
    <s v="San Francisco"/>
    <x v="1"/>
    <n v="94109"/>
    <s v="West"/>
    <s v="OFF-SU-10004768"/>
    <x v="1"/>
    <s v="Supplies"/>
    <s v="Acme Kleencut Forged Steel Scissors"/>
    <n v="17.22"/>
  </r>
  <r>
    <n v="5966"/>
    <s v="CA-2018-119011"/>
    <x v="47"/>
    <x v="648"/>
    <d v="2018-08-25T00:00:00"/>
    <s v="Standard Class"/>
    <s v="LR-17035"/>
    <s v="Lisa Ryan"/>
    <s v="Corporate"/>
    <s v="United States"/>
    <s v="San Francisco"/>
    <x v="1"/>
    <n v="94109"/>
    <s v="West"/>
    <s v="OFF-ST-10000777"/>
    <x v="1"/>
    <s v="Storage"/>
    <s v="Companion Letter/Legal File, Black"/>
    <n v="226.56"/>
  </r>
  <r>
    <n v="5967"/>
    <s v="CA-2018-119011"/>
    <x v="47"/>
    <x v="648"/>
    <d v="2018-08-25T00:00:00"/>
    <s v="Standard Class"/>
    <s v="LR-17035"/>
    <s v="Lisa Ryan"/>
    <s v="Corporate"/>
    <s v="United States"/>
    <s v="San Francisco"/>
    <x v="1"/>
    <n v="94109"/>
    <s v="West"/>
    <s v="TEC-PH-10003171"/>
    <x v="2"/>
    <s v="Phones"/>
    <s v="Plantronics Encore H101 Dual EarpiecesÂ Headset"/>
    <n v="107.88"/>
  </r>
  <r>
    <n v="5968"/>
    <s v="CA-2017-166912"/>
    <x v="11"/>
    <x v="804"/>
    <d v="2017-01-17T00:00:00"/>
    <s v="First Class"/>
    <s v="BE-11335"/>
    <s v="Bill Eplett"/>
    <s v="Home Office"/>
    <s v="United States"/>
    <s v="New York City"/>
    <x v="15"/>
    <n v="10009"/>
    <s v="East"/>
    <s v="OFF-PA-10001033"/>
    <x v="1"/>
    <s v="Paper"/>
    <s v="Xerox 1893"/>
    <n v="81.98"/>
  </r>
  <r>
    <n v="5969"/>
    <s v="CA-2015-141726"/>
    <x v="46"/>
    <x v="836"/>
    <d v="2015-07-22T00:00:00"/>
    <s v="First Class"/>
    <s v="CC-12145"/>
    <s v="Charles Crestani"/>
    <s v="Consumer"/>
    <s v="United States"/>
    <s v="San Diego"/>
    <x v="1"/>
    <n v="92105"/>
    <s v="West"/>
    <s v="OFF-PA-10000418"/>
    <x v="1"/>
    <s v="Paper"/>
    <s v="Xerox 189"/>
    <n v="104.85"/>
  </r>
  <r>
    <n v="5970"/>
    <s v="CA-2015-141726"/>
    <x v="46"/>
    <x v="836"/>
    <d v="2015-07-22T00:00:00"/>
    <s v="First Class"/>
    <s v="CC-12145"/>
    <s v="Charles Crestani"/>
    <s v="Consumer"/>
    <s v="United States"/>
    <s v="San Diego"/>
    <x v="1"/>
    <n v="92105"/>
    <s v="West"/>
    <s v="OFF-BI-10001982"/>
    <x v="1"/>
    <s v="Binders"/>
    <s v="Wilson Jones Custom Binder Spines &amp; Labels"/>
    <n v="8.7040000000000006"/>
  </r>
  <r>
    <n v="5971"/>
    <s v="CA-2015-141726"/>
    <x v="46"/>
    <x v="836"/>
    <d v="2015-07-22T00:00:00"/>
    <s v="First Class"/>
    <s v="CC-12145"/>
    <s v="Charles Crestani"/>
    <s v="Consumer"/>
    <s v="United States"/>
    <s v="San Diego"/>
    <x v="1"/>
    <n v="92105"/>
    <s v="West"/>
    <s v="OFF-PA-10002230"/>
    <x v="1"/>
    <s v="Paper"/>
    <s v="Xerox 1897"/>
    <n v="19.920000000000002"/>
  </r>
  <r>
    <n v="5972"/>
    <s v="CA-2015-141726"/>
    <x v="46"/>
    <x v="836"/>
    <d v="2015-07-22T00:00:00"/>
    <s v="First Class"/>
    <s v="CC-12145"/>
    <s v="Charles Crestani"/>
    <s v="Consumer"/>
    <s v="United States"/>
    <s v="San Diego"/>
    <x v="1"/>
    <n v="92105"/>
    <s v="West"/>
    <s v="FUR-FU-10003577"/>
    <x v="0"/>
    <s v="Furnishings"/>
    <s v="Nu-Dell Leatherette Frames"/>
    <n v="43.02"/>
  </r>
  <r>
    <n v="5973"/>
    <s v="CA-2018-115105"/>
    <x v="25"/>
    <x v="695"/>
    <d v="2018-02-11T00:00:00"/>
    <s v="Standard Class"/>
    <s v="BD-11770"/>
    <s v="Bryan Davis"/>
    <s v="Consumer"/>
    <s v="United States"/>
    <s v="New York City"/>
    <x v="15"/>
    <n v="10024"/>
    <s v="East"/>
    <s v="FUR-BO-10001811"/>
    <x v="0"/>
    <s v="Bookcases"/>
    <s v="Atlantic Metals Mobile 5-Shelf Bookcases, Custom Colors"/>
    <n v="240.78399999999999"/>
  </r>
  <r>
    <n v="5974"/>
    <s v="CA-2016-143980"/>
    <x v="13"/>
    <x v="707"/>
    <d v="2016-12-29T00:00:00"/>
    <s v="Standard Class"/>
    <s v="JK-15640"/>
    <s v="Jim Kriz"/>
    <s v="Home Office"/>
    <s v="United States"/>
    <s v="New York City"/>
    <x v="15"/>
    <n v="10011"/>
    <s v="East"/>
    <s v="OFF-AP-10003779"/>
    <x v="1"/>
    <s v="Appliances"/>
    <s v="Kensington 7 Outlet MasterPiece Power Center with Fax/Phone Line Protection"/>
    <n v="414.96"/>
  </r>
  <r>
    <n v="5975"/>
    <s v="CA-2017-135636"/>
    <x v="32"/>
    <x v="750"/>
    <d v="2017-10-13T00:00:00"/>
    <s v="Standard Class"/>
    <s v="DB-13615"/>
    <s v="Doug Bickford"/>
    <s v="Consumer"/>
    <s v="United States"/>
    <s v="Charlotte"/>
    <x v="3"/>
    <n v="28205"/>
    <s v="South"/>
    <s v="OFF-ST-10000676"/>
    <x v="1"/>
    <s v="Storage"/>
    <s v="Fellowes Econo/Stor Drawers"/>
    <n v="387.72"/>
  </r>
  <r>
    <n v="5976"/>
    <s v="CA-2018-102155"/>
    <x v="45"/>
    <x v="1002"/>
    <d v="2018-07-17T00:00:00"/>
    <s v="Standard Class"/>
    <s v="RR-19525"/>
    <s v="Rick Reed"/>
    <s v="Corporate"/>
    <s v="United States"/>
    <s v="Overland Park"/>
    <x v="41"/>
    <n v="66212"/>
    <s v="Central"/>
    <s v="OFF-ST-10001496"/>
    <x v="1"/>
    <s v="Storage"/>
    <s v="Standard Rollaway File with Lock"/>
    <n v="360.38"/>
  </r>
  <r>
    <n v="5977"/>
    <s v="CA-2018-102155"/>
    <x v="45"/>
    <x v="1002"/>
    <d v="2018-07-17T00:00:00"/>
    <s v="Standard Class"/>
    <s v="RR-19525"/>
    <s v="Rick Reed"/>
    <s v="Corporate"/>
    <s v="United States"/>
    <s v="Overland Park"/>
    <x v="41"/>
    <n v="66212"/>
    <s v="Central"/>
    <s v="OFF-PA-10003673"/>
    <x v="1"/>
    <s v="Paper"/>
    <s v="Strathmore Photo Mount Cards"/>
    <n v="13.56"/>
  </r>
  <r>
    <n v="5978"/>
    <s v="CA-2018-116953"/>
    <x v="18"/>
    <x v="558"/>
    <d v="2018-04-25T00:00:00"/>
    <s v="First Class"/>
    <s v="SV-20935"/>
    <s v="Susan Vittorini"/>
    <s v="Consumer"/>
    <s v="United States"/>
    <s v="Mesa"/>
    <x v="16"/>
    <n v="85204"/>
    <s v="West"/>
    <s v="TEC-PH-10004614"/>
    <x v="2"/>
    <s v="Phones"/>
    <s v="AT&amp;T 841000 Phone"/>
    <n v="552"/>
  </r>
  <r>
    <n v="5979"/>
    <s v="CA-2015-117765"/>
    <x v="14"/>
    <x v="557"/>
    <d v="2015-09-13T00:00:00"/>
    <s v="Standard Class"/>
    <s v="RB-19465"/>
    <s v="Rick Bensley"/>
    <s v="Home Office"/>
    <s v="United States"/>
    <s v="Tulsa"/>
    <x v="26"/>
    <n v="74133"/>
    <s v="Central"/>
    <s v="FUR-TA-10001039"/>
    <x v="0"/>
    <s v="Tables"/>
    <s v="KI Adjustable-Height Table"/>
    <n v="429.9"/>
  </r>
  <r>
    <n v="5980"/>
    <s v="CA-2015-117765"/>
    <x v="14"/>
    <x v="557"/>
    <d v="2015-09-13T00:00:00"/>
    <s v="Standard Class"/>
    <s v="RB-19465"/>
    <s v="Rick Bensley"/>
    <s v="Home Office"/>
    <s v="United States"/>
    <s v="Tulsa"/>
    <x v="26"/>
    <n v="74133"/>
    <s v="Central"/>
    <s v="OFF-BI-10000474"/>
    <x v="1"/>
    <s v="Binders"/>
    <s v="Avery Recycled Flexi-View Covers for Binding Systems"/>
    <n v="32.06"/>
  </r>
  <r>
    <n v="5981"/>
    <s v="CA-2015-117765"/>
    <x v="14"/>
    <x v="557"/>
    <d v="2015-09-13T00:00:00"/>
    <s v="Standard Class"/>
    <s v="RB-19465"/>
    <s v="Rick Bensley"/>
    <s v="Home Office"/>
    <s v="United States"/>
    <s v="Tulsa"/>
    <x v="26"/>
    <n v="74133"/>
    <s v="Central"/>
    <s v="FUR-CH-10004698"/>
    <x v="0"/>
    <s v="Chairs"/>
    <s v="Padded Folding Chairs, Black, 4/Carton"/>
    <n v="161.96"/>
  </r>
  <r>
    <n v="5982"/>
    <s v="CA-2015-117765"/>
    <x v="14"/>
    <x v="557"/>
    <d v="2015-09-13T00:00:00"/>
    <s v="Standard Class"/>
    <s v="RB-19465"/>
    <s v="Rick Bensley"/>
    <s v="Home Office"/>
    <s v="United States"/>
    <s v="Tulsa"/>
    <x v="26"/>
    <n v="74133"/>
    <s v="Central"/>
    <s v="OFF-ST-10003327"/>
    <x v="1"/>
    <s v="Storage"/>
    <s v="Akro-Mils 12-Gallon Tote"/>
    <n v="19.86"/>
  </r>
  <r>
    <n v="5983"/>
    <s v="CA-2017-114895"/>
    <x v="26"/>
    <x v="831"/>
    <d v="2017-11-28T00:00:00"/>
    <s v="Standard Class"/>
    <s v="MV-18190"/>
    <s v="Mike Vittorini"/>
    <s v="Consumer"/>
    <s v="United States"/>
    <s v="New York City"/>
    <x v="15"/>
    <n v="10035"/>
    <s v="East"/>
    <s v="OFF-PA-10000232"/>
    <x v="1"/>
    <s v="Paper"/>
    <s v="Xerox 1975"/>
    <n v="12.96"/>
  </r>
  <r>
    <n v="5984"/>
    <s v="CA-2018-112984"/>
    <x v="12"/>
    <x v="118"/>
    <d v="2018-09-18T00:00:00"/>
    <s v="Second Class"/>
    <s v="EH-14185"/>
    <s v="Evan Henry"/>
    <s v="Consumer"/>
    <s v="United States"/>
    <s v="Philadelphia"/>
    <x v="9"/>
    <n v="19143"/>
    <s v="East"/>
    <s v="OFF-PA-10003657"/>
    <x v="1"/>
    <s v="Paper"/>
    <s v="Xerox 1927"/>
    <n v="20.544"/>
  </r>
  <r>
    <n v="5985"/>
    <s v="CA-2017-163776"/>
    <x v="9"/>
    <x v="1080"/>
    <d v="2017-07-25T00:00:00"/>
    <s v="Standard Class"/>
    <s v="JS-16030"/>
    <s v="Joy Smith"/>
    <s v="Consumer"/>
    <s v="United States"/>
    <s v="Hattiesburg"/>
    <x v="35"/>
    <n v="39401"/>
    <s v="South"/>
    <s v="FUR-FU-10001185"/>
    <x v="0"/>
    <s v="Furnishings"/>
    <s v="Advantus Employee of the Month Certificate Frame, 11 x 13-1/2"/>
    <n v="185.58"/>
  </r>
  <r>
    <n v="5986"/>
    <s v="CA-2017-163776"/>
    <x v="9"/>
    <x v="1080"/>
    <d v="2017-07-25T00:00:00"/>
    <s v="Standard Class"/>
    <s v="JS-16030"/>
    <s v="Joy Smith"/>
    <s v="Consumer"/>
    <s v="United States"/>
    <s v="Hattiesburg"/>
    <x v="35"/>
    <n v="39401"/>
    <s v="South"/>
    <s v="OFF-BI-10003007"/>
    <x v="1"/>
    <s v="Binders"/>
    <s v="Premium Transparent Presentation Covers, No Pattern/Clear, 8 1/2&quot; x 11&quot;"/>
    <n v="77.56"/>
  </r>
  <r>
    <n v="5987"/>
    <s v="CA-2017-163776"/>
    <x v="9"/>
    <x v="1080"/>
    <d v="2017-07-25T00:00:00"/>
    <s v="Standard Class"/>
    <s v="JS-16030"/>
    <s v="Joy Smith"/>
    <s v="Consumer"/>
    <s v="United States"/>
    <s v="Hattiesburg"/>
    <x v="35"/>
    <n v="39401"/>
    <s v="South"/>
    <s v="OFF-ST-10002485"/>
    <x v="1"/>
    <s v="Storage"/>
    <s v="Rogers Deluxe File Chest"/>
    <n v="87.92"/>
  </r>
  <r>
    <n v="5988"/>
    <s v="CA-2017-163776"/>
    <x v="9"/>
    <x v="1080"/>
    <d v="2017-07-25T00:00:00"/>
    <s v="Standard Class"/>
    <s v="JS-16030"/>
    <s v="Joy Smith"/>
    <s v="Consumer"/>
    <s v="United States"/>
    <s v="Hattiesburg"/>
    <x v="35"/>
    <n v="39401"/>
    <s v="South"/>
    <s v="OFF-PA-10001033"/>
    <x v="1"/>
    <s v="Paper"/>
    <s v="Xerox 1893"/>
    <n v="245.94"/>
  </r>
  <r>
    <n v="5989"/>
    <s v="CA-2017-163776"/>
    <x v="9"/>
    <x v="1080"/>
    <d v="2017-07-25T00:00:00"/>
    <s v="Standard Class"/>
    <s v="JS-16030"/>
    <s v="Joy Smith"/>
    <s v="Consumer"/>
    <s v="United States"/>
    <s v="Hattiesburg"/>
    <x v="35"/>
    <n v="39401"/>
    <s v="South"/>
    <s v="OFF-BI-10000404"/>
    <x v="1"/>
    <s v="Binders"/>
    <s v="Avery Printable Repositionable Plastic Tabs"/>
    <n v="8.6"/>
  </r>
  <r>
    <n v="5990"/>
    <s v="CA-2017-163776"/>
    <x v="9"/>
    <x v="1080"/>
    <d v="2017-07-25T00:00:00"/>
    <s v="Standard Class"/>
    <s v="JS-16030"/>
    <s v="Joy Smith"/>
    <s v="Consumer"/>
    <s v="United States"/>
    <s v="Hattiesburg"/>
    <x v="35"/>
    <n v="39401"/>
    <s v="South"/>
    <s v="FUR-BO-10003546"/>
    <x v="0"/>
    <s v="Bookcases"/>
    <s v="Hon 4-Shelf Metal Bookcases"/>
    <n v="504.9"/>
  </r>
  <r>
    <n v="5991"/>
    <s v="US-2018-163300"/>
    <x v="14"/>
    <x v="175"/>
    <d v="2018-09-21T00:00:00"/>
    <s v="Standard Class"/>
    <s v="ES-14020"/>
    <s v="Erica Smith"/>
    <s v="Consumer"/>
    <s v="United States"/>
    <s v="Los Angeles"/>
    <x v="1"/>
    <n v="90049"/>
    <s v="West"/>
    <s v="OFF-BI-10004390"/>
    <x v="1"/>
    <s v="Binders"/>
    <s v="GBC DocuBind 200 Manual Binding Machine"/>
    <n v="2357.4879999999998"/>
  </r>
  <r>
    <n v="5992"/>
    <s v="US-2018-163300"/>
    <x v="14"/>
    <x v="175"/>
    <d v="2018-09-21T00:00:00"/>
    <s v="Standard Class"/>
    <s v="ES-14020"/>
    <s v="Erica Smith"/>
    <s v="Consumer"/>
    <s v="United States"/>
    <s v="Los Angeles"/>
    <x v="1"/>
    <n v="90049"/>
    <s v="West"/>
    <s v="TEC-PH-10001700"/>
    <x v="2"/>
    <s v="Phones"/>
    <s v="Panasonic KX-TG6844B Expandable Digital Cordless Telephone"/>
    <n v="369.54399999999998"/>
  </r>
  <r>
    <n v="5993"/>
    <s v="US-2018-163300"/>
    <x v="14"/>
    <x v="175"/>
    <d v="2018-09-21T00:00:00"/>
    <s v="Standard Class"/>
    <s v="ES-14020"/>
    <s v="Erica Smith"/>
    <s v="Consumer"/>
    <s v="United States"/>
    <s v="Los Angeles"/>
    <x v="1"/>
    <n v="90049"/>
    <s v="West"/>
    <s v="FUR-CH-10003396"/>
    <x v="0"/>
    <s v="Chairs"/>
    <s v="Global Deluxe Steno Chair"/>
    <n v="184.75200000000001"/>
  </r>
  <r>
    <n v="5994"/>
    <s v="CA-2017-162187"/>
    <x v="19"/>
    <x v="25"/>
    <d v="2017-12-11T00:00:00"/>
    <s v="Same Day"/>
    <s v="NS-18640"/>
    <s v="Noel Staavos"/>
    <s v="Corporate"/>
    <s v="United States"/>
    <s v="Columbus"/>
    <x v="24"/>
    <n v="43229"/>
    <s v="East"/>
    <s v="OFF-ST-10001558"/>
    <x v="1"/>
    <s v="Storage"/>
    <s v="Acco Perma 4000 Stacking Storage Drawers"/>
    <n v="64.959999999999994"/>
  </r>
  <r>
    <n v="5995"/>
    <s v="CA-2017-162187"/>
    <x v="19"/>
    <x v="25"/>
    <d v="2017-12-11T00:00:00"/>
    <s v="Same Day"/>
    <s v="NS-18640"/>
    <s v="Noel Staavos"/>
    <s v="Corporate"/>
    <s v="United States"/>
    <s v="Columbus"/>
    <x v="24"/>
    <n v="43229"/>
    <s v="East"/>
    <s v="OFF-SU-10004782"/>
    <x v="1"/>
    <s v="Supplies"/>
    <s v="Elite 5&quot; Scissors"/>
    <n v="13.52"/>
  </r>
  <r>
    <n v="5996"/>
    <s v="CA-2017-162187"/>
    <x v="19"/>
    <x v="25"/>
    <d v="2017-12-11T00:00:00"/>
    <s v="Same Day"/>
    <s v="NS-18640"/>
    <s v="Noel Staavos"/>
    <s v="Corporate"/>
    <s v="United States"/>
    <s v="Columbus"/>
    <x v="24"/>
    <n v="43229"/>
    <s v="East"/>
    <s v="FUR-CH-10003298"/>
    <x v="0"/>
    <s v="Chairs"/>
    <s v="Office Star - Contemporary Task Swivel chair with Loop Arms, Charcoal"/>
    <n v="458.43"/>
  </r>
  <r>
    <n v="5997"/>
    <s v="CA-2017-162187"/>
    <x v="19"/>
    <x v="25"/>
    <d v="2017-12-11T00:00:00"/>
    <s v="Same Day"/>
    <s v="NS-18640"/>
    <s v="Noel Staavos"/>
    <s v="Corporate"/>
    <s v="United States"/>
    <s v="Columbus"/>
    <x v="24"/>
    <n v="43229"/>
    <s v="East"/>
    <s v="OFF-AP-10000576"/>
    <x v="1"/>
    <s v="Appliances"/>
    <s v="Belkin 325VA UPS Surge Protector, 6'"/>
    <n v="387.13600000000002"/>
  </r>
  <r>
    <n v="5998"/>
    <s v="CA-2017-162187"/>
    <x v="19"/>
    <x v="25"/>
    <d v="2017-12-11T00:00:00"/>
    <s v="Same Day"/>
    <s v="NS-18640"/>
    <s v="Noel Staavos"/>
    <s v="Corporate"/>
    <s v="United States"/>
    <s v="Columbus"/>
    <x v="24"/>
    <n v="43229"/>
    <s v="East"/>
    <s v="FUR-TA-10003008"/>
    <x v="0"/>
    <s v="Tables"/>
    <s v="Lesro Round Back Collection Coffee Table, End Table"/>
    <n v="328.59"/>
  </r>
  <r>
    <n v="5999"/>
    <s v="US-2015-112991"/>
    <x v="19"/>
    <x v="325"/>
    <d v="2015-12-14T00:00:00"/>
    <s v="Standard Class"/>
    <s v="SH-19975"/>
    <s v="Sally Hughsby"/>
    <s v="Corporate"/>
    <s v="United States"/>
    <s v="Caldwell"/>
    <x v="45"/>
    <n v="83605"/>
    <s v="West"/>
    <s v="FUR-CH-10001708"/>
    <x v="0"/>
    <s v="Chairs"/>
    <s v="Office Star - Contemporary Swivel Chair with Padded Adjustable Arms and Flex Back"/>
    <n v="338.35199999999998"/>
  </r>
  <r>
    <n v="6000"/>
    <s v="US-2015-112991"/>
    <x v="19"/>
    <x v="325"/>
    <d v="2015-12-14T00:00:00"/>
    <s v="Standard Class"/>
    <s v="SH-19975"/>
    <s v="Sally Hughsby"/>
    <s v="Corporate"/>
    <s v="United States"/>
    <s v="Caldwell"/>
    <x v="45"/>
    <n v="83605"/>
    <s v="West"/>
    <s v="OFF-PA-10000019"/>
    <x v="1"/>
    <s v="Paper"/>
    <s v="Xerox 1931"/>
    <n v="25.92"/>
  </r>
  <r>
    <n v="6001"/>
    <s v="US-2015-112991"/>
    <x v="19"/>
    <x v="325"/>
    <d v="2015-12-14T00:00:00"/>
    <s v="Standard Class"/>
    <s v="SH-19975"/>
    <s v="Sally Hughsby"/>
    <s v="Corporate"/>
    <s v="United States"/>
    <s v="Caldwell"/>
    <x v="45"/>
    <n v="83605"/>
    <s v="West"/>
    <s v="OFF-PA-10002222"/>
    <x v="1"/>
    <s v="Paper"/>
    <s v="Xerox Color Copier Paper, 11&quot; x 17&quot;, Ream"/>
    <n v="91.36"/>
  </r>
  <r>
    <n v="6002"/>
    <s v="CA-2015-124079"/>
    <x v="33"/>
    <x v="736"/>
    <d v="2015-12-17T00:00:00"/>
    <s v="Standard Class"/>
    <s v="RF-19345"/>
    <s v="Randy Ferguson"/>
    <s v="Corporate"/>
    <s v="United States"/>
    <s v="Phoenix"/>
    <x v="16"/>
    <n v="85023"/>
    <s v="West"/>
    <s v="FUR-FU-10002553"/>
    <x v="0"/>
    <s v="Furnishings"/>
    <s v="Electrix Incandescent Magnifying Lamp, Black"/>
    <n v="87.96"/>
  </r>
  <r>
    <n v="6003"/>
    <s v="CA-2015-124079"/>
    <x v="33"/>
    <x v="736"/>
    <d v="2015-12-17T00:00:00"/>
    <s v="Standard Class"/>
    <s v="RF-19345"/>
    <s v="Randy Ferguson"/>
    <s v="Corporate"/>
    <s v="United States"/>
    <s v="Phoenix"/>
    <x v="16"/>
    <n v="85023"/>
    <s v="West"/>
    <s v="OFF-BI-10002103"/>
    <x v="1"/>
    <s v="Binders"/>
    <s v="Cardinal Slant-D Ring Binder, Heavy Gauge Vinyl"/>
    <n v="5.2140000000000004"/>
  </r>
  <r>
    <n v="6004"/>
    <s v="US-2018-146878"/>
    <x v="12"/>
    <x v="296"/>
    <d v="2018-09-27T00:00:00"/>
    <s v="Standard Class"/>
    <s v="DL-12865"/>
    <s v="Dan Lawera"/>
    <s v="Consumer"/>
    <s v="United States"/>
    <s v="Miami"/>
    <x v="2"/>
    <n v="33142"/>
    <s v="South"/>
    <s v="OFF-BI-10002794"/>
    <x v="1"/>
    <s v="Binders"/>
    <s v="Avery Trapezoid Ring Binder, 3&quot; Capacity, Black, 1040 sheets"/>
    <n v="12.294"/>
  </r>
  <r>
    <n v="6005"/>
    <s v="CA-2018-107244"/>
    <x v="22"/>
    <x v="210"/>
    <d v="2018-09-11T00:00:00"/>
    <s v="Standard Class"/>
    <s v="AG-10390"/>
    <s v="Allen Goldenen"/>
    <s v="Consumer"/>
    <s v="United States"/>
    <s v="Los Angeles"/>
    <x v="1"/>
    <n v="90004"/>
    <s v="West"/>
    <s v="FUR-FU-10002597"/>
    <x v="0"/>
    <s v="Furnishings"/>
    <s v="C-Line Magnetic Cubicle Keepers, Clear Polypropylene"/>
    <n v="19.760000000000002"/>
  </r>
  <r>
    <n v="6006"/>
    <s v="CA-2016-100657"/>
    <x v="0"/>
    <x v="121"/>
    <d v="2016-11-07T00:00:00"/>
    <s v="Standard Class"/>
    <s v="SW-20245"/>
    <s v="Scot Wooten"/>
    <s v="Consumer"/>
    <s v="United States"/>
    <s v="Troy"/>
    <x v="15"/>
    <n v="12180"/>
    <s v="East"/>
    <s v="FUR-CH-10003535"/>
    <x v="0"/>
    <s v="Chairs"/>
    <s v="Global Armless Task Chair, Royal Blue"/>
    <n v="109.764"/>
  </r>
  <r>
    <n v="6007"/>
    <s v="CA-2018-129581"/>
    <x v="19"/>
    <x v="157"/>
    <d v="2018-12-18T00:00:00"/>
    <s v="Standard Class"/>
    <s v="KN-16390"/>
    <s v="Katherine Nockton"/>
    <s v="Corporate"/>
    <s v="United States"/>
    <s v="New Bedford"/>
    <x v="31"/>
    <n v="2740"/>
    <s v="East"/>
    <s v="TEC-PH-10001527"/>
    <x v="2"/>
    <s v="Phones"/>
    <s v="Plantronics MX500i Earset"/>
    <n v="128.85"/>
  </r>
  <r>
    <n v="6008"/>
    <s v="CA-2018-129028"/>
    <x v="24"/>
    <x v="719"/>
    <d v="2018-04-03T00:00:00"/>
    <s v="First Class"/>
    <s v="GB-14530"/>
    <s v="George Bell"/>
    <s v="Corporate"/>
    <s v="United States"/>
    <s v="Florence"/>
    <x v="20"/>
    <n v="29501"/>
    <s v="South"/>
    <s v="FUR-FU-10004006"/>
    <x v="0"/>
    <s v="Furnishings"/>
    <s v="Deflect-o DuraMat Lighweight, Studded, Beveled Mat for Low Pile Carpeting"/>
    <n v="127.95"/>
  </r>
  <r>
    <n v="6009"/>
    <s v="CA-2016-135580"/>
    <x v="13"/>
    <x v="1081"/>
    <d v="2017-01-03T00:00:00"/>
    <s v="Standard Class"/>
    <s v="CL-12565"/>
    <s v="Clay Ludtke"/>
    <s v="Consumer"/>
    <s v="United States"/>
    <s v="Los Angeles"/>
    <x v="1"/>
    <n v="90049"/>
    <s v="West"/>
    <s v="OFF-PA-10000595"/>
    <x v="1"/>
    <s v="Paper"/>
    <s v="Xerox 1929"/>
    <n v="68.52"/>
  </r>
  <r>
    <n v="6010"/>
    <s v="CA-2016-135580"/>
    <x v="13"/>
    <x v="1081"/>
    <d v="2017-01-03T00:00:00"/>
    <s v="Standard Class"/>
    <s v="CL-12565"/>
    <s v="Clay Ludtke"/>
    <s v="Consumer"/>
    <s v="United States"/>
    <s v="Los Angeles"/>
    <x v="1"/>
    <n v="90049"/>
    <s v="West"/>
    <s v="OFF-ST-10000798"/>
    <x v="1"/>
    <s v="Storage"/>
    <s v="2300 Heavy-Duty Transfer File Systems by Perma"/>
    <n v="74.94"/>
  </r>
  <r>
    <n v="6011"/>
    <s v="CA-2016-135580"/>
    <x v="13"/>
    <x v="1081"/>
    <d v="2017-01-03T00:00:00"/>
    <s v="Standard Class"/>
    <s v="CL-12565"/>
    <s v="Clay Ludtke"/>
    <s v="Consumer"/>
    <s v="United States"/>
    <s v="Los Angeles"/>
    <x v="1"/>
    <n v="90049"/>
    <s v="West"/>
    <s v="TEC-MA-10004002"/>
    <x v="2"/>
    <s v="Machines"/>
    <s v="Zebra GX420t Direct Thermal/Thermal Transfer Printer"/>
    <n v="2548.56"/>
  </r>
  <r>
    <n v="6012"/>
    <s v="CA-2016-135580"/>
    <x v="13"/>
    <x v="1081"/>
    <d v="2017-01-03T00:00:00"/>
    <s v="Standard Class"/>
    <s v="CL-12565"/>
    <s v="Clay Ludtke"/>
    <s v="Consumer"/>
    <s v="United States"/>
    <s v="Los Angeles"/>
    <x v="1"/>
    <n v="90049"/>
    <s v="West"/>
    <s v="OFF-EN-10003296"/>
    <x v="1"/>
    <s v="Envelopes"/>
    <s v="Tyvek Side-Opening Peel &amp; Seel Expanding Envelopes"/>
    <n v="271.44"/>
  </r>
  <r>
    <n v="6013"/>
    <s v="CA-2016-135580"/>
    <x v="13"/>
    <x v="1081"/>
    <d v="2017-01-03T00:00:00"/>
    <s v="Standard Class"/>
    <s v="CL-12565"/>
    <s v="Clay Ludtke"/>
    <s v="Consumer"/>
    <s v="United States"/>
    <s v="Los Angeles"/>
    <x v="1"/>
    <n v="90049"/>
    <s v="West"/>
    <s v="TEC-PH-10004345"/>
    <x v="2"/>
    <s v="Phones"/>
    <s v="Cisco SPA 502G IP Phone"/>
    <n v="287.88"/>
  </r>
  <r>
    <n v="6014"/>
    <s v="CA-2017-159016"/>
    <x v="15"/>
    <x v="612"/>
    <d v="2017-03-11T00:00:00"/>
    <s v="First Class"/>
    <s v="KF-16285"/>
    <s v="Karen Ferguson"/>
    <s v="Home Office"/>
    <s v="United States"/>
    <s v="Los Angeles"/>
    <x v="1"/>
    <n v="90008"/>
    <s v="West"/>
    <s v="OFF-PA-10004405"/>
    <x v="1"/>
    <s v="Paper"/>
    <s v="Rediform Voice Mail Log Books"/>
    <n v="14.9"/>
  </r>
  <r>
    <n v="6015"/>
    <s v="CA-2017-159016"/>
    <x v="15"/>
    <x v="612"/>
    <d v="2017-03-11T00:00:00"/>
    <s v="First Class"/>
    <s v="KF-16285"/>
    <s v="Karen Ferguson"/>
    <s v="Home Office"/>
    <s v="United States"/>
    <s v="Los Angeles"/>
    <x v="1"/>
    <n v="90008"/>
    <s v="West"/>
    <s v="TEC-PH-10002885"/>
    <x v="2"/>
    <s v="Phones"/>
    <s v="Apple iPhone 5"/>
    <n v="4158.9120000000003"/>
  </r>
  <r>
    <n v="6016"/>
    <s v="CA-2015-102652"/>
    <x v="29"/>
    <x v="322"/>
    <d v="2015-04-12T00:00:00"/>
    <s v="Standard Class"/>
    <s v="AY-10555"/>
    <s v="Andy Yotov"/>
    <s v="Corporate"/>
    <s v="United States"/>
    <s v="Los Angeles"/>
    <x v="1"/>
    <n v="90049"/>
    <s v="West"/>
    <s v="FUR-FU-10000747"/>
    <x v="0"/>
    <s v="Furnishings"/>
    <s v="Tenex B1-RE Series Chair Mats for Low Pile Carpets"/>
    <n v="91.96"/>
  </r>
  <r>
    <n v="6017"/>
    <s v="CA-2015-102652"/>
    <x v="29"/>
    <x v="322"/>
    <d v="2015-04-12T00:00:00"/>
    <s v="Standard Class"/>
    <s v="AY-10555"/>
    <s v="Andy Yotov"/>
    <s v="Corporate"/>
    <s v="United States"/>
    <s v="Los Angeles"/>
    <x v="1"/>
    <n v="90049"/>
    <s v="West"/>
    <s v="FUR-FU-10001918"/>
    <x v="0"/>
    <s v="Furnishings"/>
    <s v="C-Line Cubicle Keepers Polyproplyene Holder With Velcro Backings"/>
    <n v="33.11"/>
  </r>
  <r>
    <n v="6018"/>
    <s v="CA-2015-102652"/>
    <x v="29"/>
    <x v="322"/>
    <d v="2015-04-12T00:00:00"/>
    <s v="Standard Class"/>
    <s v="AY-10555"/>
    <s v="Andy Yotov"/>
    <s v="Corporate"/>
    <s v="United States"/>
    <s v="Los Angeles"/>
    <x v="1"/>
    <n v="90049"/>
    <s v="West"/>
    <s v="OFF-PA-10003309"/>
    <x v="1"/>
    <s v="Paper"/>
    <s v="Xerox 211"/>
    <n v="19.440000000000001"/>
  </r>
  <r>
    <n v="6019"/>
    <s v="CA-2015-102652"/>
    <x v="29"/>
    <x v="322"/>
    <d v="2015-04-12T00:00:00"/>
    <s v="Standard Class"/>
    <s v="AY-10555"/>
    <s v="Andy Yotov"/>
    <s v="Corporate"/>
    <s v="United States"/>
    <s v="Los Angeles"/>
    <x v="1"/>
    <n v="90049"/>
    <s v="West"/>
    <s v="OFF-PA-10001977"/>
    <x v="1"/>
    <s v="Paper"/>
    <s v="Xerox 194"/>
    <n v="55.48"/>
  </r>
  <r>
    <n v="6020"/>
    <s v="CA-2015-152422"/>
    <x v="32"/>
    <x v="1082"/>
    <d v="2015-10-10T00:00:00"/>
    <s v="Second Class"/>
    <s v="BD-11635"/>
    <s v="Brian Derr"/>
    <s v="Consumer"/>
    <s v="United States"/>
    <s v="Columbus"/>
    <x v="24"/>
    <n v="43229"/>
    <s v="East"/>
    <s v="OFF-AP-10002892"/>
    <x v="1"/>
    <s v="Appliances"/>
    <s v="Belkin F5C206VTEL 6 Outlet Surge"/>
    <n v="91.92"/>
  </r>
  <r>
    <n v="6021"/>
    <s v="US-2017-156692"/>
    <x v="42"/>
    <x v="572"/>
    <d v="2017-08-13T00:00:00"/>
    <s v="Same Day"/>
    <s v="HG-15025"/>
    <s v="Hunter Glantz"/>
    <s v="Consumer"/>
    <s v="United States"/>
    <s v="Kenner"/>
    <x v="28"/>
    <n v="70065"/>
    <s v="South"/>
    <s v="OFF-AP-10002222"/>
    <x v="1"/>
    <s v="Appliances"/>
    <s v="Staple holder"/>
    <n v="17.34"/>
  </r>
  <r>
    <n v="6022"/>
    <s v="US-2017-156692"/>
    <x v="42"/>
    <x v="572"/>
    <d v="2017-08-13T00:00:00"/>
    <s v="Same Day"/>
    <s v="HG-15025"/>
    <s v="Hunter Glantz"/>
    <s v="Consumer"/>
    <s v="United States"/>
    <s v="Kenner"/>
    <x v="28"/>
    <n v="70065"/>
    <s v="South"/>
    <s v="TEC-AC-10000158"/>
    <x v="2"/>
    <s v="Accessories"/>
    <s v="Sony 64GB Class 10 Micro SDHC R40 Memory Card"/>
    <n v="71.98"/>
  </r>
  <r>
    <n v="6023"/>
    <s v="CA-2015-130869"/>
    <x v="26"/>
    <x v="664"/>
    <d v="2015-11-21T00:00:00"/>
    <s v="Standard Class"/>
    <s v="CB-12025"/>
    <s v="Cassandra Brandow"/>
    <s v="Consumer"/>
    <s v="United States"/>
    <s v="Cedar Hill"/>
    <x v="5"/>
    <n v="75104"/>
    <s v="Central"/>
    <s v="OFF-EN-10002600"/>
    <x v="1"/>
    <s v="Envelopes"/>
    <s v="Redi-Strip #10 Envelopes, 4 1/8 x 9 1/2"/>
    <n v="7.08"/>
  </r>
  <r>
    <n v="6024"/>
    <s v="US-2018-128832"/>
    <x v="18"/>
    <x v="558"/>
    <d v="2018-04-27T00:00:00"/>
    <s v="First Class"/>
    <s v="LS-16945"/>
    <s v="Linda Southworth"/>
    <s v="Corporate"/>
    <s v="United States"/>
    <s v="Providence"/>
    <x v="34"/>
    <n v="2908"/>
    <s v="East"/>
    <s v="TEC-AC-10004855"/>
    <x v="2"/>
    <s v="Accessories"/>
    <s v="V7 USB Numeric Keypad"/>
    <n v="69.98"/>
  </r>
  <r>
    <n v="6025"/>
    <s v="CA-2018-139717"/>
    <x v="47"/>
    <x v="1043"/>
    <d v="2018-08-26T00:00:00"/>
    <s v="Second Class"/>
    <s v="DM-13015"/>
    <s v="Darrin Martin"/>
    <s v="Consumer"/>
    <s v="United States"/>
    <s v="Lancaster"/>
    <x v="24"/>
    <n v="43130"/>
    <s v="East"/>
    <s v="OFF-AP-10000938"/>
    <x v="1"/>
    <s v="Appliances"/>
    <s v="Avanti 1.7 Cu. Ft. Refrigerator"/>
    <n v="646.27200000000005"/>
  </r>
  <r>
    <n v="6026"/>
    <s v="CA-2018-139717"/>
    <x v="47"/>
    <x v="1043"/>
    <d v="2018-08-26T00:00:00"/>
    <s v="Second Class"/>
    <s v="DM-13015"/>
    <s v="Darrin Martin"/>
    <s v="Consumer"/>
    <s v="United States"/>
    <s v="Lancaster"/>
    <x v="24"/>
    <n v="43130"/>
    <s v="East"/>
    <s v="OFF-PA-10002195"/>
    <x v="1"/>
    <s v="Paper"/>
    <s v="Xerox 1966"/>
    <n v="10.368"/>
  </r>
  <r>
    <n v="6027"/>
    <s v="CA-2018-136007"/>
    <x v="51"/>
    <x v="660"/>
    <d v="2018-03-02T00:00:00"/>
    <s v="Standard Class"/>
    <s v="AC-10615"/>
    <s v="Ann Chong"/>
    <s v="Corporate"/>
    <s v="United States"/>
    <s v="Seattle"/>
    <x v="4"/>
    <n v="98115"/>
    <s v="West"/>
    <s v="OFF-FA-10002701"/>
    <x v="1"/>
    <s v="Fasteners"/>
    <s v="Alliance Rubber Bands"/>
    <n v="8.4"/>
  </r>
  <r>
    <n v="6028"/>
    <s v="CA-2018-136007"/>
    <x v="51"/>
    <x v="660"/>
    <d v="2018-03-02T00:00:00"/>
    <s v="Standard Class"/>
    <s v="AC-10615"/>
    <s v="Ann Chong"/>
    <s v="Corporate"/>
    <s v="United States"/>
    <s v="Seattle"/>
    <x v="4"/>
    <n v="98115"/>
    <s v="West"/>
    <s v="TEC-PH-10003589"/>
    <x v="2"/>
    <s v="Phones"/>
    <s v="invisibleSHIELD by ZAGG Smudge-Free Screen Protector"/>
    <n v="71.959999999999994"/>
  </r>
  <r>
    <n v="6029"/>
    <s v="CA-2017-157364"/>
    <x v="26"/>
    <x v="258"/>
    <d v="2017-11-21T00:00:00"/>
    <s v="First Class"/>
    <s v="LT-17110"/>
    <s v="Liz Thompson"/>
    <s v="Consumer"/>
    <s v="United States"/>
    <s v="Jacksonville"/>
    <x v="3"/>
    <n v="28540"/>
    <s v="South"/>
    <s v="OFF-AR-10003752"/>
    <x v="1"/>
    <s v="Art"/>
    <s v="Deluxe Chalkboard Eraser Cleaner"/>
    <n v="18.48"/>
  </r>
  <r>
    <n v="6030"/>
    <s v="US-2017-112970"/>
    <x v="6"/>
    <x v="696"/>
    <d v="2017-11-15T00:00:00"/>
    <s v="First Class"/>
    <s v="TB-21250"/>
    <s v="Tim Brockman"/>
    <s v="Consumer"/>
    <s v="United States"/>
    <s v="Los Angeles"/>
    <x v="1"/>
    <n v="90049"/>
    <s v="West"/>
    <s v="OFF-AR-10003829"/>
    <x v="1"/>
    <s v="Art"/>
    <s v="Newell 35"/>
    <n v="9.84"/>
  </r>
  <r>
    <n v="6031"/>
    <s v="US-2018-152492"/>
    <x v="38"/>
    <x v="91"/>
    <d v="2018-07-06T00:00:00"/>
    <s v="Same Day"/>
    <s v="AH-10585"/>
    <s v="Angele Hood"/>
    <s v="Consumer"/>
    <s v="United States"/>
    <s v="Miami"/>
    <x v="2"/>
    <n v="33142"/>
    <s v="South"/>
    <s v="FUR-CH-10000155"/>
    <x v="0"/>
    <s v="Chairs"/>
    <s v="Global Comet Stacking Armless Chair"/>
    <n v="239.24"/>
  </r>
  <r>
    <n v="6032"/>
    <s v="CA-2017-101168"/>
    <x v="27"/>
    <x v="591"/>
    <d v="2018-01-01T00:00:00"/>
    <s v="Standard Class"/>
    <s v="SS-20140"/>
    <s v="Saphhira Shifley"/>
    <s v="Corporate"/>
    <s v="United States"/>
    <s v="Nashua"/>
    <x v="38"/>
    <n v="3060"/>
    <s v="East"/>
    <s v="FUR-FU-10003142"/>
    <x v="0"/>
    <s v="Furnishings"/>
    <s v="Master Big Foot Doorstop, Beige"/>
    <n v="21.12"/>
  </r>
  <r>
    <n v="6033"/>
    <s v="CA-2018-104010"/>
    <x v="18"/>
    <x v="756"/>
    <d v="2018-04-25T00:00:00"/>
    <s v="First Class"/>
    <s v="TD-20995"/>
    <s v="Tamara Dahlen"/>
    <s v="Consumer"/>
    <s v="United States"/>
    <s v="New York City"/>
    <x v="15"/>
    <n v="10011"/>
    <s v="East"/>
    <s v="OFF-SU-10001218"/>
    <x v="1"/>
    <s v="Supplies"/>
    <s v="Fiskars Softgrip Scissors"/>
    <n v="54.9"/>
  </r>
  <r>
    <n v="6034"/>
    <s v="CA-2016-130253"/>
    <x v="33"/>
    <x v="639"/>
    <d v="2016-12-18T00:00:00"/>
    <s v="Standard Class"/>
    <s v="PP-18955"/>
    <s v="Paul Prost"/>
    <s v="Home Office"/>
    <s v="United States"/>
    <s v="Los Angeles"/>
    <x v="1"/>
    <n v="90036"/>
    <s v="West"/>
    <s v="FUR-FU-10002963"/>
    <x v="0"/>
    <s v="Furnishings"/>
    <s v="Master Caster Door Stop, Gray"/>
    <n v="15.24"/>
  </r>
  <r>
    <n v="6035"/>
    <s v="US-2016-155369"/>
    <x v="18"/>
    <x v="1083"/>
    <d v="2016-04-25T00:00:00"/>
    <s v="Standard Class"/>
    <s v="PG-18820"/>
    <s v="Patrick Gardner"/>
    <s v="Consumer"/>
    <s v="United States"/>
    <s v="Carrollton"/>
    <x v="5"/>
    <n v="75007"/>
    <s v="Central"/>
    <s v="OFF-AP-10002578"/>
    <x v="1"/>
    <s v="Appliances"/>
    <s v="Fellowes Premier Superior Surge Suppressor, 10-Outlet, With Phone and Remote"/>
    <n v="19.568000000000001"/>
  </r>
  <r>
    <n v="6036"/>
    <s v="US-2016-155369"/>
    <x v="18"/>
    <x v="1083"/>
    <d v="2016-04-25T00:00:00"/>
    <s v="Standard Class"/>
    <s v="PG-18820"/>
    <s v="Patrick Gardner"/>
    <s v="Consumer"/>
    <s v="United States"/>
    <s v="Carrollton"/>
    <x v="5"/>
    <n v="75007"/>
    <s v="Central"/>
    <s v="OFF-BI-10003925"/>
    <x v="1"/>
    <s v="Binders"/>
    <s v="Fellowes PB300 Plastic Comb Binding Machine"/>
    <n v="310.392"/>
  </r>
  <r>
    <n v="6037"/>
    <s v="CA-2017-131205"/>
    <x v="22"/>
    <x v="913"/>
    <d v="2017-09-08T00:00:00"/>
    <s v="Standard Class"/>
    <s v="AA-10645"/>
    <s v="Anna Andreadi"/>
    <s v="Consumer"/>
    <s v="United States"/>
    <s v="Georgetown"/>
    <x v="0"/>
    <n v="40324"/>
    <s v="South"/>
    <s v="FUR-FU-10003347"/>
    <x v="0"/>
    <s v="Furnishings"/>
    <s v="Coloredge Poster Frame"/>
    <n v="42.6"/>
  </r>
  <r>
    <n v="6038"/>
    <s v="CA-2017-131205"/>
    <x v="22"/>
    <x v="913"/>
    <d v="2017-09-08T00:00:00"/>
    <s v="Standard Class"/>
    <s v="AA-10645"/>
    <s v="Anna Andreadi"/>
    <s v="Consumer"/>
    <s v="United States"/>
    <s v="Georgetown"/>
    <x v="0"/>
    <n v="40324"/>
    <s v="South"/>
    <s v="OFF-BI-10000315"/>
    <x v="1"/>
    <s v="Binders"/>
    <s v="Poly Designer Cover &amp; Back"/>
    <n v="113.94"/>
  </r>
  <r>
    <n v="6039"/>
    <s v="CA-2017-131205"/>
    <x v="22"/>
    <x v="913"/>
    <d v="2017-09-08T00:00:00"/>
    <s v="Standard Class"/>
    <s v="AA-10645"/>
    <s v="Anna Andreadi"/>
    <s v="Consumer"/>
    <s v="United States"/>
    <s v="Georgetown"/>
    <x v="0"/>
    <n v="40324"/>
    <s v="South"/>
    <s v="OFF-ST-10002583"/>
    <x v="1"/>
    <s v="Storage"/>
    <s v="Fellowes Neat Ideas Storage Cubes"/>
    <n v="129.91999999999999"/>
  </r>
  <r>
    <n v="6040"/>
    <s v="CA-2017-131205"/>
    <x v="22"/>
    <x v="913"/>
    <d v="2017-09-08T00:00:00"/>
    <s v="Standard Class"/>
    <s v="AA-10645"/>
    <s v="Anna Andreadi"/>
    <s v="Consumer"/>
    <s v="United States"/>
    <s v="Georgetown"/>
    <x v="0"/>
    <n v="40324"/>
    <s v="South"/>
    <s v="OFF-AR-10003469"/>
    <x v="1"/>
    <s v="Art"/>
    <s v="Nontoxic Chalk"/>
    <n v="5.28"/>
  </r>
  <r>
    <n v="6041"/>
    <s v="CA-2018-122364"/>
    <x v="30"/>
    <x v="241"/>
    <d v="2018-09-29T00:00:00"/>
    <s v="Standard Class"/>
    <s v="FA-14230"/>
    <s v="Frank Atkinson"/>
    <s v="Corporate"/>
    <s v="United States"/>
    <s v="Los Angeles"/>
    <x v="1"/>
    <n v="90008"/>
    <s v="West"/>
    <s v="TEC-PH-10001817"/>
    <x v="2"/>
    <s v="Phones"/>
    <s v="Wilson Electronics DB Pro Signal Booster"/>
    <n v="859.2"/>
  </r>
  <r>
    <n v="6042"/>
    <s v="CA-2018-122364"/>
    <x v="30"/>
    <x v="241"/>
    <d v="2018-09-29T00:00:00"/>
    <s v="Standard Class"/>
    <s v="FA-14230"/>
    <s v="Frank Atkinson"/>
    <s v="Corporate"/>
    <s v="United States"/>
    <s v="Los Angeles"/>
    <x v="1"/>
    <n v="90008"/>
    <s v="West"/>
    <s v="TEC-MA-10001031"/>
    <x v="2"/>
    <s v="Machines"/>
    <s v="Socket Bluetooth Cordless Hand Scanner (CHS)"/>
    <n v="506.28"/>
  </r>
  <r>
    <n v="6043"/>
    <s v="CA-2017-117912"/>
    <x v="31"/>
    <x v="1084"/>
    <d v="2017-02-08T00:00:00"/>
    <s v="Standard Class"/>
    <s v="TB-21520"/>
    <s v="Tracy Blumstein"/>
    <s v="Consumer"/>
    <s v="United States"/>
    <s v="Sierra Vista"/>
    <x v="16"/>
    <n v="85635"/>
    <s v="West"/>
    <s v="FUR-FU-10002088"/>
    <x v="0"/>
    <s v="Furnishings"/>
    <s v="Nu-Dell Float Frame 11 x 14 1/2"/>
    <n v="14.368"/>
  </r>
  <r>
    <n v="6044"/>
    <s v="CA-2018-145702"/>
    <x v="7"/>
    <x v="240"/>
    <d v="2018-05-24T00:00:00"/>
    <s v="Second Class"/>
    <s v="AH-10075"/>
    <s v="Adam Hart"/>
    <s v="Corporate"/>
    <s v="United States"/>
    <s v="Knoxville"/>
    <x v="18"/>
    <n v="37918"/>
    <s v="South"/>
    <s v="FUR-CH-10001482"/>
    <x v="0"/>
    <s v="Chairs"/>
    <s v="Office Star - Mesh Screen back chair with Vinyl seat"/>
    <n v="314.35199999999998"/>
  </r>
  <r>
    <n v="6045"/>
    <s v="CA-2018-145702"/>
    <x v="7"/>
    <x v="240"/>
    <d v="2018-05-24T00:00:00"/>
    <s v="Second Class"/>
    <s v="AH-10075"/>
    <s v="Adam Hart"/>
    <s v="Corporate"/>
    <s v="United States"/>
    <s v="Knoxville"/>
    <x v="18"/>
    <n v="37918"/>
    <s v="South"/>
    <s v="OFF-PA-10001526"/>
    <x v="1"/>
    <s v="Paper"/>
    <s v="Xerox 1949"/>
    <n v="27.888000000000002"/>
  </r>
  <r>
    <n v="6046"/>
    <s v="CA-2016-113215"/>
    <x v="22"/>
    <x v="37"/>
    <d v="2016-09-08T00:00:00"/>
    <s v="Standard Class"/>
    <s v="CP-12085"/>
    <s v="Cathy Prescott"/>
    <s v="Corporate"/>
    <s v="United States"/>
    <s v="Tucson"/>
    <x v="16"/>
    <n v="85705"/>
    <s v="West"/>
    <s v="FUR-FU-10002937"/>
    <x v="0"/>
    <s v="Furnishings"/>
    <s v="GE 48&quot; Fluorescent Tube, Cool White Energy Saver, 34 Watts, 30/Box"/>
    <n v="238.15199999999999"/>
  </r>
  <r>
    <n v="6047"/>
    <s v="CA-2017-154662"/>
    <x v="21"/>
    <x v="632"/>
    <d v="2017-06-16T00:00:00"/>
    <s v="Standard Class"/>
    <s v="BF-11215"/>
    <s v="Benjamin Farhat"/>
    <s v="Home Office"/>
    <s v="United States"/>
    <s v="Minneapolis"/>
    <x v="11"/>
    <n v="55407"/>
    <s v="Central"/>
    <s v="FUR-TA-10001771"/>
    <x v="0"/>
    <s v="Tables"/>
    <s v="Bush Cubix Conference Tables, Fully Assembled"/>
    <n v="692.94"/>
  </r>
  <r>
    <n v="6048"/>
    <s v="CA-2016-105571"/>
    <x v="6"/>
    <x v="209"/>
    <d v="2016-11-11T00:00:00"/>
    <s v="Standard Class"/>
    <s v="CP-12340"/>
    <s v="Christine Phan"/>
    <s v="Corporate"/>
    <s v="United States"/>
    <s v="Miami"/>
    <x v="2"/>
    <n v="33142"/>
    <s v="South"/>
    <s v="OFF-BI-10003305"/>
    <x v="1"/>
    <s v="Binders"/>
    <s v="Avery Hanging File Binders"/>
    <n v="16.146000000000001"/>
  </r>
  <r>
    <n v="6049"/>
    <s v="CA-2016-105571"/>
    <x v="6"/>
    <x v="209"/>
    <d v="2016-11-11T00:00:00"/>
    <s v="Standard Class"/>
    <s v="CP-12340"/>
    <s v="Christine Phan"/>
    <s v="Corporate"/>
    <s v="United States"/>
    <s v="Miami"/>
    <x v="2"/>
    <n v="33142"/>
    <s v="South"/>
    <s v="OFF-BI-10001359"/>
    <x v="1"/>
    <s v="Binders"/>
    <s v="GBC DocuBind TL300 Electric Binding System"/>
    <n v="1345.4849999999999"/>
  </r>
  <r>
    <n v="6050"/>
    <s v="CA-2017-152765"/>
    <x v="1"/>
    <x v="1085"/>
    <d v="2017-06-18T00:00:00"/>
    <s v="First Class"/>
    <s v="LS-17245"/>
    <s v="Lynn Smith"/>
    <s v="Consumer"/>
    <s v="United States"/>
    <s v="Houston"/>
    <x v="5"/>
    <n v="77036"/>
    <s v="Central"/>
    <s v="OFF-PA-10000483"/>
    <x v="1"/>
    <s v="Paper"/>
    <s v="Xerox 19"/>
    <n v="173.488"/>
  </r>
  <r>
    <n v="6051"/>
    <s v="CA-2016-153878"/>
    <x v="20"/>
    <x v="334"/>
    <d v="2016-04-30T00:00:00"/>
    <s v="Standard Class"/>
    <s v="TS-21655"/>
    <s v="Trudy Schmidt"/>
    <s v="Consumer"/>
    <s v="United States"/>
    <s v="Milwaukee"/>
    <x v="6"/>
    <n v="53209"/>
    <s v="Central"/>
    <s v="OFF-AR-10000658"/>
    <x v="1"/>
    <s v="Art"/>
    <s v="Newell 324"/>
    <n v="57.75"/>
  </r>
  <r>
    <n v="6052"/>
    <s v="CA-2016-153878"/>
    <x v="20"/>
    <x v="334"/>
    <d v="2016-04-30T00:00:00"/>
    <s v="Standard Class"/>
    <s v="TS-21655"/>
    <s v="Trudy Schmidt"/>
    <s v="Consumer"/>
    <s v="United States"/>
    <s v="Milwaukee"/>
    <x v="6"/>
    <n v="53209"/>
    <s v="Central"/>
    <s v="OFF-AP-10001205"/>
    <x v="1"/>
    <s v="Appliances"/>
    <s v="Belkin 5 Outlet SurgeMaster Power Centers"/>
    <n v="272.39999999999998"/>
  </r>
  <r>
    <n v="6053"/>
    <s v="CA-2017-124016"/>
    <x v="12"/>
    <x v="713"/>
    <d v="2017-09-26T00:00:00"/>
    <s v="Second Class"/>
    <s v="JS-15940"/>
    <s v="Joni Sundaresam"/>
    <s v="Home Office"/>
    <s v="United States"/>
    <s v="Lancaster"/>
    <x v="24"/>
    <n v="43130"/>
    <s v="East"/>
    <s v="OFF-PA-10002586"/>
    <x v="1"/>
    <s v="Paper"/>
    <s v="Xerox 1970"/>
    <n v="11.952"/>
  </r>
  <r>
    <n v="6054"/>
    <s v="CA-2017-124016"/>
    <x v="12"/>
    <x v="713"/>
    <d v="2017-09-26T00:00:00"/>
    <s v="Second Class"/>
    <s v="JS-15940"/>
    <s v="Joni Sundaresam"/>
    <s v="Home Office"/>
    <s v="United States"/>
    <s v="Lancaster"/>
    <x v="24"/>
    <n v="43130"/>
    <s v="East"/>
    <s v="FUR-FU-10004963"/>
    <x v="0"/>
    <s v="Furnishings"/>
    <s v="Eldon 400 Class Desk Accessories, Black Carbon"/>
    <n v="28"/>
  </r>
  <r>
    <n v="6055"/>
    <s v="CA-2017-124016"/>
    <x v="12"/>
    <x v="713"/>
    <d v="2017-09-26T00:00:00"/>
    <s v="Second Class"/>
    <s v="JS-15940"/>
    <s v="Joni Sundaresam"/>
    <s v="Home Office"/>
    <s v="United States"/>
    <s v="Lancaster"/>
    <x v="24"/>
    <n v="43130"/>
    <s v="East"/>
    <s v="OFF-BI-10002071"/>
    <x v="1"/>
    <s v="Binders"/>
    <s v="Fellowes Black Plastic Comb Bindings"/>
    <n v="12.201000000000001"/>
  </r>
  <r>
    <n v="6056"/>
    <s v="CA-2017-113551"/>
    <x v="42"/>
    <x v="298"/>
    <d v="2017-08-20T00:00:00"/>
    <s v="First Class"/>
    <s v="NF-18385"/>
    <s v="Natalie Fritzler"/>
    <s v="Consumer"/>
    <s v="United States"/>
    <s v="Edinburg"/>
    <x v="5"/>
    <n v="78539"/>
    <s v="Central"/>
    <s v="OFF-BI-10001617"/>
    <x v="1"/>
    <s v="Binders"/>
    <s v="GBC Wire Binding Combs"/>
    <n v="2.0680000000000001"/>
  </r>
  <r>
    <n v="6057"/>
    <s v="CA-2017-113551"/>
    <x v="42"/>
    <x v="298"/>
    <d v="2017-08-20T00:00:00"/>
    <s v="First Class"/>
    <s v="NF-18385"/>
    <s v="Natalie Fritzler"/>
    <s v="Consumer"/>
    <s v="United States"/>
    <s v="Edinburg"/>
    <x v="5"/>
    <n v="78539"/>
    <s v="Central"/>
    <s v="OFF-PA-10004665"/>
    <x v="1"/>
    <s v="Paper"/>
    <s v="Advantus Motivational Note Cards"/>
    <n v="83.84"/>
  </r>
  <r>
    <n v="6058"/>
    <s v="CA-2015-107524"/>
    <x v="15"/>
    <x v="1086"/>
    <d v="2015-03-08T00:00:00"/>
    <s v="Standard Class"/>
    <s v="KN-16705"/>
    <s v="Kristina Nunn"/>
    <s v="Home Office"/>
    <s v="United States"/>
    <s v="New York City"/>
    <x v="15"/>
    <n v="10009"/>
    <s v="East"/>
    <s v="OFF-EN-10001990"/>
    <x v="1"/>
    <s v="Envelopes"/>
    <s v="Staple envelope"/>
    <n v="11.36"/>
  </r>
  <r>
    <n v="6059"/>
    <s v="CA-2015-107524"/>
    <x v="15"/>
    <x v="1086"/>
    <d v="2015-03-08T00:00:00"/>
    <s v="Standard Class"/>
    <s v="KN-16705"/>
    <s v="Kristina Nunn"/>
    <s v="Home Office"/>
    <s v="United States"/>
    <s v="New York City"/>
    <x v="15"/>
    <n v="10009"/>
    <s v="East"/>
    <s v="OFF-PA-10000587"/>
    <x v="1"/>
    <s v="Paper"/>
    <s v="Array Parchment Paper, Assorted Colors"/>
    <n v="36.4"/>
  </r>
  <r>
    <n v="6060"/>
    <s v="CA-2015-138072"/>
    <x v="13"/>
    <x v="125"/>
    <d v="2016-01-03T00:00:00"/>
    <s v="Standard Class"/>
    <s v="GA-14725"/>
    <s v="Guy Armstrong"/>
    <s v="Consumer"/>
    <s v="United States"/>
    <s v="Philadelphia"/>
    <x v="9"/>
    <n v="19120"/>
    <s v="East"/>
    <s v="TEC-AC-10004859"/>
    <x v="2"/>
    <s v="Accessories"/>
    <s v="Maxell Pro 80 Minute CD-R, 10/Pack"/>
    <n v="27.968"/>
  </r>
  <r>
    <n v="6061"/>
    <s v="CA-2016-134201"/>
    <x v="3"/>
    <x v="889"/>
    <d v="2016-04-16T00:00:00"/>
    <s v="Standard Class"/>
    <s v="EH-14125"/>
    <s v="Eugene Hildebrand"/>
    <s v="Home Office"/>
    <s v="United States"/>
    <s v="Rochester"/>
    <x v="15"/>
    <n v="14609"/>
    <s v="East"/>
    <s v="OFF-ST-10001476"/>
    <x v="1"/>
    <s v="Storage"/>
    <s v="Steel Personal Filing/Posting Tote"/>
    <n v="142.04"/>
  </r>
  <r>
    <n v="6062"/>
    <s v="CA-2016-134201"/>
    <x v="3"/>
    <x v="889"/>
    <d v="2016-04-16T00:00:00"/>
    <s v="Standard Class"/>
    <s v="EH-14125"/>
    <s v="Eugene Hildebrand"/>
    <s v="Home Office"/>
    <s v="United States"/>
    <s v="Rochester"/>
    <x v="15"/>
    <n v="14609"/>
    <s v="East"/>
    <s v="OFF-AR-10002804"/>
    <x v="1"/>
    <s v="Art"/>
    <s v="Faber Castell Col-Erase Pencils"/>
    <n v="14.67"/>
  </r>
  <r>
    <n v="6063"/>
    <s v="CA-2016-111780"/>
    <x v="13"/>
    <x v="707"/>
    <d v="2016-12-30T00:00:00"/>
    <s v="Second Class"/>
    <s v="RA-19285"/>
    <s v="Ralph Arnett"/>
    <s v="Consumer"/>
    <s v="United States"/>
    <s v="San Diego"/>
    <x v="1"/>
    <n v="92037"/>
    <s v="West"/>
    <s v="TEC-CO-10004202"/>
    <x v="2"/>
    <s v="Copiers"/>
    <s v="Brother DCP1000 Digital 3 in 1 Multifunction Machine"/>
    <n v="1199.96"/>
  </r>
  <r>
    <n v="6064"/>
    <s v="CA-2016-111780"/>
    <x v="13"/>
    <x v="707"/>
    <d v="2016-12-30T00:00:00"/>
    <s v="Second Class"/>
    <s v="RA-19285"/>
    <s v="Ralph Arnett"/>
    <s v="Consumer"/>
    <s v="United States"/>
    <s v="San Diego"/>
    <x v="1"/>
    <n v="92037"/>
    <s v="West"/>
    <s v="OFF-PA-10001307"/>
    <x v="1"/>
    <s v="Paper"/>
    <s v="Important Message Pads, 50 4-1/4 x 5-1/2 Forms per Pad"/>
    <n v="12.6"/>
  </r>
  <r>
    <n v="6065"/>
    <s v="CA-2016-111780"/>
    <x v="13"/>
    <x v="707"/>
    <d v="2016-12-30T00:00:00"/>
    <s v="Second Class"/>
    <s v="RA-19285"/>
    <s v="Ralph Arnett"/>
    <s v="Consumer"/>
    <s v="United States"/>
    <s v="San Diego"/>
    <x v="1"/>
    <n v="92037"/>
    <s v="West"/>
    <s v="OFF-PA-10001667"/>
    <x v="1"/>
    <s v="Paper"/>
    <s v="Great White Multi-Use Recycled Paper (20Lb. and 84 Bright)"/>
    <n v="17.940000000000001"/>
  </r>
  <r>
    <n v="6066"/>
    <s v="CA-2016-119942"/>
    <x v="29"/>
    <x v="57"/>
    <d v="2016-04-07T00:00:00"/>
    <s v="First Class"/>
    <s v="TT-21070"/>
    <s v="Ted Trevino"/>
    <s v="Consumer"/>
    <s v="United States"/>
    <s v="Philadelphia"/>
    <x v="9"/>
    <n v="19120"/>
    <s v="East"/>
    <s v="OFF-LA-10001569"/>
    <x v="1"/>
    <s v="Labels"/>
    <s v="Avery 499"/>
    <n v="23.904"/>
  </r>
  <r>
    <n v="6067"/>
    <s v="CA-2016-151547"/>
    <x v="43"/>
    <x v="184"/>
    <d v="2016-01-23T00:00:00"/>
    <s v="Standard Class"/>
    <s v="AH-10465"/>
    <s v="Amy Hunt"/>
    <s v="Consumer"/>
    <s v="United States"/>
    <s v="Bartlett"/>
    <x v="18"/>
    <n v="38134"/>
    <s v="South"/>
    <s v="OFF-SU-10000898"/>
    <x v="1"/>
    <s v="Supplies"/>
    <s v="Acme Hot Forged Carbon Steel Scissors with Nickel-Plated Handles, 3 7/8&quot; Cut, 8&quot;L"/>
    <n v="88.96"/>
  </r>
  <r>
    <n v="6068"/>
    <s v="CA-2018-166695"/>
    <x v="49"/>
    <x v="968"/>
    <d v="2018-05-24T00:00:00"/>
    <s v="Standard Class"/>
    <s v="CC-12430"/>
    <s v="Chuck Clark"/>
    <s v="Home Office"/>
    <s v="United States"/>
    <s v="Lakewood"/>
    <x v="1"/>
    <n v="90712"/>
    <s v="West"/>
    <s v="FUR-CH-10000225"/>
    <x v="0"/>
    <s v="Chairs"/>
    <s v="Global Geo Office Task Chair, Gray"/>
    <n v="518.27200000000005"/>
  </r>
  <r>
    <n v="6069"/>
    <s v="CA-2018-166695"/>
    <x v="49"/>
    <x v="968"/>
    <d v="2018-05-24T00:00:00"/>
    <s v="Standard Class"/>
    <s v="CC-12430"/>
    <s v="Chuck Clark"/>
    <s v="Home Office"/>
    <s v="United States"/>
    <s v="Lakewood"/>
    <x v="1"/>
    <n v="90712"/>
    <s v="West"/>
    <s v="FUR-FU-10002191"/>
    <x v="0"/>
    <s v="Furnishings"/>
    <s v="G.E. Halogen Desk Lamp Bulbs"/>
    <n v="6.98"/>
  </r>
  <r>
    <n v="6070"/>
    <s v="CA-2018-166695"/>
    <x v="49"/>
    <x v="968"/>
    <d v="2018-05-24T00:00:00"/>
    <s v="Standard Class"/>
    <s v="CC-12430"/>
    <s v="Chuck Clark"/>
    <s v="Home Office"/>
    <s v="United States"/>
    <s v="Lakewood"/>
    <x v="1"/>
    <n v="90712"/>
    <s v="West"/>
    <s v="TEC-MA-10003176"/>
    <x v="2"/>
    <s v="Machines"/>
    <s v="Okidata B400 Printer"/>
    <n v="343.2"/>
  </r>
  <r>
    <n v="6071"/>
    <s v="CA-2018-167542"/>
    <x v="42"/>
    <x v="802"/>
    <d v="2018-08-20T00:00:00"/>
    <s v="Standard Class"/>
    <s v="KD-16495"/>
    <s v="Keith Dawkins"/>
    <s v="Corporate"/>
    <s v="United States"/>
    <s v="Philadelphia"/>
    <x v="9"/>
    <n v="19120"/>
    <s v="East"/>
    <s v="OFF-LA-10004093"/>
    <x v="1"/>
    <s v="Labels"/>
    <s v="Avery 486"/>
    <n v="17.544"/>
  </r>
  <r>
    <n v="6072"/>
    <s v="CA-2016-120901"/>
    <x v="13"/>
    <x v="620"/>
    <d v="2017-01-04T00:00:00"/>
    <s v="Standard Class"/>
    <s v="BG-11035"/>
    <s v="Barry Gonzalez"/>
    <s v="Consumer"/>
    <s v="United States"/>
    <s v="Austin"/>
    <x v="5"/>
    <n v="78745"/>
    <s v="Central"/>
    <s v="OFF-ST-10000025"/>
    <x v="1"/>
    <s v="Storage"/>
    <s v="Fellowes Stor/Drawer Steel Plus Storage Drawers"/>
    <n v="152.68799999999999"/>
  </r>
  <r>
    <n v="6073"/>
    <s v="CA-2016-120901"/>
    <x v="13"/>
    <x v="620"/>
    <d v="2017-01-04T00:00:00"/>
    <s v="Standard Class"/>
    <s v="BG-11035"/>
    <s v="Barry Gonzalez"/>
    <s v="Consumer"/>
    <s v="United States"/>
    <s v="Austin"/>
    <x v="5"/>
    <n v="78745"/>
    <s v="Central"/>
    <s v="OFF-FA-10001561"/>
    <x v="1"/>
    <s v="Fasteners"/>
    <s v="Stockwell Push Pins"/>
    <n v="3.488"/>
  </r>
  <r>
    <n v="6074"/>
    <s v="CA-2016-120901"/>
    <x v="13"/>
    <x v="620"/>
    <d v="2017-01-04T00:00:00"/>
    <s v="Standard Class"/>
    <s v="BG-11035"/>
    <s v="Barry Gonzalez"/>
    <s v="Consumer"/>
    <s v="United States"/>
    <s v="Austin"/>
    <x v="5"/>
    <n v="78745"/>
    <s v="Central"/>
    <s v="OFF-SU-10001225"/>
    <x v="1"/>
    <s v="Supplies"/>
    <s v="Staple remover"/>
    <n v="5.8879999999999999"/>
  </r>
  <r>
    <n v="6075"/>
    <s v="CA-2018-121398"/>
    <x v="27"/>
    <x v="53"/>
    <d v="2018-12-29T00:00:00"/>
    <s v="Standard Class"/>
    <s v="FH-14365"/>
    <s v="Fred Hopkins"/>
    <s v="Corporate"/>
    <s v="United States"/>
    <s v="Los Angeles"/>
    <x v="1"/>
    <n v="90008"/>
    <s v="West"/>
    <s v="OFF-BI-10001718"/>
    <x v="1"/>
    <s v="Binders"/>
    <s v="GBC DocuBind P50 Personal Binding Machine"/>
    <n v="153.55199999999999"/>
  </r>
  <r>
    <n v="6076"/>
    <s v="CA-2018-121398"/>
    <x v="27"/>
    <x v="53"/>
    <d v="2018-12-29T00:00:00"/>
    <s v="Standard Class"/>
    <s v="FH-14365"/>
    <s v="Fred Hopkins"/>
    <s v="Corporate"/>
    <s v="United States"/>
    <s v="Los Angeles"/>
    <x v="1"/>
    <n v="90008"/>
    <s v="West"/>
    <s v="OFF-ST-10002756"/>
    <x v="1"/>
    <s v="Storage"/>
    <s v="Tennsco Stur-D-Stor Boltless Shelving, 5 Shelves, 24&quot; Deep, Sand"/>
    <n v="270.62"/>
  </r>
  <r>
    <n v="6077"/>
    <s v="CA-2017-151561"/>
    <x v="8"/>
    <x v="142"/>
    <d v="2017-09-07T00:00:00"/>
    <s v="Standard Class"/>
    <s v="PG-18820"/>
    <s v="Patrick Gardner"/>
    <s v="Consumer"/>
    <s v="United States"/>
    <s v="New York City"/>
    <x v="15"/>
    <n v="10011"/>
    <s v="East"/>
    <s v="TEC-AC-10001432"/>
    <x v="2"/>
    <s v="Accessories"/>
    <s v="Enermax Aurora Lite Keyboard"/>
    <n v="468.9"/>
  </r>
  <r>
    <n v="6078"/>
    <s v="CA-2017-151561"/>
    <x v="8"/>
    <x v="142"/>
    <d v="2017-09-07T00:00:00"/>
    <s v="Standard Class"/>
    <s v="PG-18820"/>
    <s v="Patrick Gardner"/>
    <s v="Consumer"/>
    <s v="United States"/>
    <s v="New York City"/>
    <x v="15"/>
    <n v="10011"/>
    <s v="East"/>
    <s v="TEC-AC-10003399"/>
    <x v="2"/>
    <s v="Accessories"/>
    <s v="Memorex Mini Travel Drive 64 GB USB 2.0 Flash Drive"/>
    <n v="72.48"/>
  </r>
  <r>
    <n v="6079"/>
    <s v="CA-2017-151561"/>
    <x v="8"/>
    <x v="142"/>
    <d v="2017-09-07T00:00:00"/>
    <s v="Standard Class"/>
    <s v="PG-18820"/>
    <s v="Patrick Gardner"/>
    <s v="Consumer"/>
    <s v="United States"/>
    <s v="New York City"/>
    <x v="15"/>
    <n v="10011"/>
    <s v="East"/>
    <s v="OFF-SU-10001574"/>
    <x v="1"/>
    <s v="Supplies"/>
    <s v="Acme Value Line Scissors"/>
    <n v="10.95"/>
  </r>
  <r>
    <n v="6080"/>
    <s v="CA-2017-151561"/>
    <x v="8"/>
    <x v="142"/>
    <d v="2017-09-07T00:00:00"/>
    <s v="Standard Class"/>
    <s v="PG-18820"/>
    <s v="Patrick Gardner"/>
    <s v="Consumer"/>
    <s v="United States"/>
    <s v="New York City"/>
    <x v="15"/>
    <n v="10011"/>
    <s v="East"/>
    <s v="FUR-FU-10004864"/>
    <x v="0"/>
    <s v="Furnishings"/>
    <s v="Howard Miller 14-1/2&quot; Diameter Chrome Round Wall Clock"/>
    <n v="191.82"/>
  </r>
  <r>
    <n v="6081"/>
    <s v="CA-2018-154676"/>
    <x v="36"/>
    <x v="485"/>
    <d v="2018-08-08T00:00:00"/>
    <s v="First Class"/>
    <s v="NZ-18565"/>
    <s v="Nick Zandusky"/>
    <s v="Home Office"/>
    <s v="United States"/>
    <s v="Houston"/>
    <x v="5"/>
    <n v="77070"/>
    <s v="Central"/>
    <s v="OFF-ST-10001172"/>
    <x v="1"/>
    <s v="Storage"/>
    <s v="Tennsco Lockers, Sand"/>
    <n v="151.05600000000001"/>
  </r>
  <r>
    <n v="6082"/>
    <s v="US-2015-165589"/>
    <x v="51"/>
    <x v="1087"/>
    <d v="2015-02-18T00:00:00"/>
    <s v="Same Day"/>
    <s v="TB-21595"/>
    <s v="Troy Blackwell"/>
    <s v="Consumer"/>
    <s v="United States"/>
    <s v="Lubbock"/>
    <x v="5"/>
    <n v="79424"/>
    <s v="Central"/>
    <s v="FUR-FU-10002396"/>
    <x v="0"/>
    <s v="Furnishings"/>
    <s v="DAX Copper Panel Document Frame, 5 x 7 Size"/>
    <n v="25.16"/>
  </r>
  <r>
    <n v="6083"/>
    <s v="US-2017-132577"/>
    <x v="26"/>
    <x v="441"/>
    <d v="2017-11-27T00:00:00"/>
    <s v="Standard Class"/>
    <s v="JE-15475"/>
    <s v="Jeremy Ellison"/>
    <s v="Consumer"/>
    <s v="United States"/>
    <s v="Houston"/>
    <x v="5"/>
    <n v="77095"/>
    <s v="Central"/>
    <s v="OFF-BI-10004040"/>
    <x v="1"/>
    <s v="Binders"/>
    <s v="Wilson Jones Impact Binders"/>
    <n v="6.2160000000000002"/>
  </r>
  <r>
    <n v="6084"/>
    <s v="US-2017-132577"/>
    <x v="26"/>
    <x v="441"/>
    <d v="2017-11-27T00:00:00"/>
    <s v="Standard Class"/>
    <s v="JE-15475"/>
    <s v="Jeremy Ellison"/>
    <s v="Consumer"/>
    <s v="United States"/>
    <s v="Houston"/>
    <x v="5"/>
    <n v="77095"/>
    <s v="Central"/>
    <s v="OFF-AR-10003481"/>
    <x v="1"/>
    <s v="Art"/>
    <s v="Newell 348"/>
    <n v="23.616"/>
  </r>
  <r>
    <n v="6085"/>
    <s v="US-2017-132577"/>
    <x v="26"/>
    <x v="441"/>
    <d v="2017-11-27T00:00:00"/>
    <s v="Standard Class"/>
    <s v="JE-15475"/>
    <s v="Jeremy Ellison"/>
    <s v="Consumer"/>
    <s v="United States"/>
    <s v="Houston"/>
    <x v="5"/>
    <n v="77095"/>
    <s v="Central"/>
    <s v="TEC-AC-10000387"/>
    <x v="2"/>
    <s v="Accessories"/>
    <s v="KeyTronicÂ KT800P2 -Â KeyboardÂ - Black"/>
    <n v="24.032"/>
  </r>
  <r>
    <n v="6086"/>
    <s v="US-2017-132577"/>
    <x v="26"/>
    <x v="441"/>
    <d v="2017-11-27T00:00:00"/>
    <s v="Standard Class"/>
    <s v="JE-15475"/>
    <s v="Jeremy Ellison"/>
    <s v="Consumer"/>
    <s v="United States"/>
    <s v="Houston"/>
    <x v="5"/>
    <n v="77095"/>
    <s v="Central"/>
    <s v="OFF-LA-10000262"/>
    <x v="1"/>
    <s v="Labels"/>
    <s v="Avery 494"/>
    <n v="2.0880000000000001"/>
  </r>
  <r>
    <n v="6087"/>
    <s v="US-2017-132577"/>
    <x v="26"/>
    <x v="441"/>
    <d v="2017-11-27T00:00:00"/>
    <s v="Standard Class"/>
    <s v="JE-15475"/>
    <s v="Jeremy Ellison"/>
    <s v="Consumer"/>
    <s v="United States"/>
    <s v="Houston"/>
    <x v="5"/>
    <n v="77095"/>
    <s v="Central"/>
    <s v="OFF-BI-10003196"/>
    <x v="1"/>
    <s v="Binders"/>
    <s v="Accohide Poly Flexible Ring Binders"/>
    <n v="4.4880000000000004"/>
  </r>
  <r>
    <n v="6088"/>
    <s v="CA-2016-114048"/>
    <x v="33"/>
    <x v="639"/>
    <d v="2016-12-18T00:00:00"/>
    <s v="Standard Class"/>
    <s v="EH-13945"/>
    <s v="Eric Hoffmann"/>
    <s v="Consumer"/>
    <s v="United States"/>
    <s v="Costa Mesa"/>
    <x v="1"/>
    <n v="92627"/>
    <s v="West"/>
    <s v="FUR-FU-10004351"/>
    <x v="0"/>
    <s v="Furnishings"/>
    <s v="Staple-based wall hangings"/>
    <n v="29.22"/>
  </r>
  <r>
    <n v="6089"/>
    <s v="CA-2016-137281"/>
    <x v="17"/>
    <x v="385"/>
    <d v="2016-06-17T00:00:00"/>
    <s v="Standard Class"/>
    <s v="BF-10975"/>
    <s v="Barbara Fisher"/>
    <s v="Corporate"/>
    <s v="United States"/>
    <s v="Roswell"/>
    <x v="32"/>
    <n v="30076"/>
    <s v="South"/>
    <s v="OFF-PA-10001870"/>
    <x v="1"/>
    <s v="Paper"/>
    <s v="Xerox 202"/>
    <n v="6.48"/>
  </r>
  <r>
    <n v="6090"/>
    <s v="US-2018-162068"/>
    <x v="27"/>
    <x v="116"/>
    <d v="2018-12-31T00:00:00"/>
    <s v="Second Class"/>
    <s v="PC-18745"/>
    <s v="Pamela Coakley"/>
    <s v="Corporate"/>
    <s v="United States"/>
    <s v="Loveland"/>
    <x v="22"/>
    <n v="80538"/>
    <s v="West"/>
    <s v="OFF-BI-10002813"/>
    <x v="1"/>
    <s v="Binders"/>
    <s v="Avery Reinforcements for Hole-Punch Pages"/>
    <n v="1.1879999999999999"/>
  </r>
  <r>
    <n v="6091"/>
    <s v="CA-2018-100111"/>
    <x v="12"/>
    <x v="1088"/>
    <d v="2018-09-26T00:00:00"/>
    <s v="Standard Class"/>
    <s v="SV-20365"/>
    <s v="Seth Vernon"/>
    <s v="Consumer"/>
    <s v="United States"/>
    <s v="New York City"/>
    <x v="15"/>
    <n v="10035"/>
    <s v="East"/>
    <s v="FUR-CH-10003846"/>
    <x v="0"/>
    <s v="Chairs"/>
    <s v="Hon Valutask Swivel Chairs"/>
    <n v="272.64600000000002"/>
  </r>
  <r>
    <n v="6092"/>
    <s v="CA-2018-100111"/>
    <x v="12"/>
    <x v="1088"/>
    <d v="2018-09-26T00:00:00"/>
    <s v="Standard Class"/>
    <s v="SV-20365"/>
    <s v="Seth Vernon"/>
    <s v="Consumer"/>
    <s v="United States"/>
    <s v="New York City"/>
    <x v="15"/>
    <n v="10035"/>
    <s v="East"/>
    <s v="TEC-AC-10002647"/>
    <x v="2"/>
    <s v="Accessories"/>
    <s v="LogitechÂ Wireless Boombox Speaker - portable - wireless, wired"/>
    <n v="212.8"/>
  </r>
  <r>
    <n v="6093"/>
    <s v="CA-2018-100111"/>
    <x v="12"/>
    <x v="1088"/>
    <d v="2018-09-26T00:00:00"/>
    <s v="Standard Class"/>
    <s v="SV-20365"/>
    <s v="Seth Vernon"/>
    <s v="Consumer"/>
    <s v="United States"/>
    <s v="New York City"/>
    <x v="15"/>
    <n v="10035"/>
    <s v="East"/>
    <s v="OFF-PA-10000807"/>
    <x v="1"/>
    <s v="Paper"/>
    <s v="TOPS &quot;Important Message&quot; Pads, Canary, 4-1/4 x 5-1/2, 50 Sheets per Pad"/>
    <n v="38.520000000000003"/>
  </r>
  <r>
    <n v="6094"/>
    <s v="CA-2018-100111"/>
    <x v="12"/>
    <x v="1088"/>
    <d v="2018-09-26T00:00:00"/>
    <s v="Standard Class"/>
    <s v="SV-20365"/>
    <s v="Seth Vernon"/>
    <s v="Consumer"/>
    <s v="United States"/>
    <s v="New York City"/>
    <x v="15"/>
    <n v="10035"/>
    <s v="East"/>
    <s v="TEC-AC-10001465"/>
    <x v="2"/>
    <s v="Accessories"/>
    <s v="SanDisk Cruzer 64 GB USB Flash Drive"/>
    <n v="72.64"/>
  </r>
  <r>
    <n v="6095"/>
    <s v="CA-2018-100111"/>
    <x v="12"/>
    <x v="1088"/>
    <d v="2018-09-26T00:00:00"/>
    <s v="Standard Class"/>
    <s v="SV-20365"/>
    <s v="Seth Vernon"/>
    <s v="Consumer"/>
    <s v="United States"/>
    <s v="New York City"/>
    <x v="15"/>
    <n v="10035"/>
    <s v="East"/>
    <s v="OFF-ST-10000615"/>
    <x v="1"/>
    <s v="Storage"/>
    <s v="SimpliFile Personal File, Black Granite, 15w x 6-15/16d x 11-1/4h"/>
    <n v="45.4"/>
  </r>
  <r>
    <n v="6096"/>
    <s v="CA-2018-100111"/>
    <x v="12"/>
    <x v="1088"/>
    <d v="2018-09-26T00:00:00"/>
    <s v="Standard Class"/>
    <s v="SV-20365"/>
    <s v="Seth Vernon"/>
    <s v="Consumer"/>
    <s v="United States"/>
    <s v="New York City"/>
    <x v="15"/>
    <n v="10035"/>
    <s v="East"/>
    <s v="OFF-PA-10002713"/>
    <x v="1"/>
    <s v="Paper"/>
    <s v="Adams Phone Message Book, 200 Message Capacity, 8 1/16â€ x 11â€"/>
    <n v="13.76"/>
  </r>
  <r>
    <n v="6097"/>
    <s v="CA-2018-100111"/>
    <x v="12"/>
    <x v="1088"/>
    <d v="2018-09-26T00:00:00"/>
    <s v="Standard Class"/>
    <s v="SV-20365"/>
    <s v="Seth Vernon"/>
    <s v="Consumer"/>
    <s v="United States"/>
    <s v="New York City"/>
    <x v="15"/>
    <n v="10035"/>
    <s v="East"/>
    <s v="FUR-CH-10003061"/>
    <x v="0"/>
    <s v="Chairs"/>
    <s v="Global Leather Task Chair, Black"/>
    <n v="80.991"/>
  </r>
  <r>
    <n v="6098"/>
    <s v="CA-2018-100111"/>
    <x v="12"/>
    <x v="1088"/>
    <d v="2018-09-26T00:00:00"/>
    <s v="Standard Class"/>
    <s v="SV-20365"/>
    <s v="Seth Vernon"/>
    <s v="Consumer"/>
    <s v="United States"/>
    <s v="New York City"/>
    <x v="15"/>
    <n v="10035"/>
    <s v="East"/>
    <s v="OFF-BI-10000343"/>
    <x v="1"/>
    <s v="Binders"/>
    <s v="Pressboard Covers with Storage Hooks, 9 1/2&quot; x 11&quot;, Light Blue"/>
    <n v="11.784000000000001"/>
  </r>
  <r>
    <n v="6099"/>
    <s v="CA-2018-100111"/>
    <x v="12"/>
    <x v="1088"/>
    <d v="2018-09-26T00:00:00"/>
    <s v="Standard Class"/>
    <s v="SV-20365"/>
    <s v="Seth Vernon"/>
    <s v="Consumer"/>
    <s v="United States"/>
    <s v="New York City"/>
    <x v="15"/>
    <n v="10035"/>
    <s v="East"/>
    <s v="OFF-FA-10000304"/>
    <x v="1"/>
    <s v="Fasteners"/>
    <s v="Advantus Push Pins"/>
    <n v="4.3600000000000003"/>
  </r>
  <r>
    <n v="6100"/>
    <s v="CA-2018-100111"/>
    <x v="12"/>
    <x v="1088"/>
    <d v="2018-09-26T00:00:00"/>
    <s v="Standard Class"/>
    <s v="SV-20365"/>
    <s v="Seth Vernon"/>
    <s v="Consumer"/>
    <s v="United States"/>
    <s v="New York City"/>
    <x v="15"/>
    <n v="10035"/>
    <s v="East"/>
    <s v="FUR-CH-10004086"/>
    <x v="0"/>
    <s v="Chairs"/>
    <s v="Hon 4070 Series Pagoda Armless Upholstered Stacking Chairs"/>
    <n v="2888.127"/>
  </r>
  <r>
    <n v="6101"/>
    <s v="CA-2018-100111"/>
    <x v="12"/>
    <x v="1088"/>
    <d v="2018-09-26T00:00:00"/>
    <s v="Standard Class"/>
    <s v="SV-20365"/>
    <s v="Seth Vernon"/>
    <s v="Consumer"/>
    <s v="United States"/>
    <s v="New York City"/>
    <x v="15"/>
    <n v="10035"/>
    <s v="East"/>
    <s v="TEC-PH-10002885"/>
    <x v="2"/>
    <s v="Phones"/>
    <s v="Apple iPhone 5"/>
    <n v="1299.6600000000001"/>
  </r>
  <r>
    <n v="6102"/>
    <s v="CA-2018-100111"/>
    <x v="12"/>
    <x v="1088"/>
    <d v="2018-09-26T00:00:00"/>
    <s v="Standard Class"/>
    <s v="SV-20365"/>
    <s v="Seth Vernon"/>
    <s v="Consumer"/>
    <s v="United States"/>
    <s v="New York City"/>
    <x v="15"/>
    <n v="10035"/>
    <s v="East"/>
    <s v="FUR-CH-10001215"/>
    <x v="0"/>
    <s v="Chairs"/>
    <s v="Global Troy Executive Leather Low-Back Tilter"/>
    <n v="2254.41"/>
  </r>
  <r>
    <n v="6103"/>
    <s v="CA-2018-100111"/>
    <x v="12"/>
    <x v="1088"/>
    <d v="2018-09-26T00:00:00"/>
    <s v="Standard Class"/>
    <s v="SV-20365"/>
    <s v="Seth Vernon"/>
    <s v="Consumer"/>
    <s v="United States"/>
    <s v="New York City"/>
    <x v="15"/>
    <n v="10035"/>
    <s v="East"/>
    <s v="TEC-PH-10000215"/>
    <x v="2"/>
    <s v="Phones"/>
    <s v="Plantronics CordlessÂ Phone HeadsetÂ with In-line Volume - M214C"/>
    <n v="104.85"/>
  </r>
  <r>
    <n v="6104"/>
    <s v="CA-2018-100111"/>
    <x v="12"/>
    <x v="1088"/>
    <d v="2018-09-26T00:00:00"/>
    <s v="Standard Class"/>
    <s v="SV-20365"/>
    <s v="Seth Vernon"/>
    <s v="Consumer"/>
    <s v="United States"/>
    <s v="New York City"/>
    <x v="15"/>
    <n v="10035"/>
    <s v="East"/>
    <s v="TEC-AC-10001998"/>
    <x v="2"/>
    <s v="Accessories"/>
    <s v="LogitechÂ LS21 Speaker System - PC Multimedia - 2.1-CH - Wired"/>
    <n v="59.97"/>
  </r>
  <r>
    <n v="6105"/>
    <s v="US-2018-132381"/>
    <x v="47"/>
    <x v="1029"/>
    <d v="2018-08-24T00:00:00"/>
    <s v="First Class"/>
    <s v="Dp-13240"/>
    <s v="Dean percer"/>
    <s v="Home Office"/>
    <s v="United States"/>
    <s v="Philadelphia"/>
    <x v="9"/>
    <n v="19143"/>
    <s v="East"/>
    <s v="FUR-TA-10002356"/>
    <x v="0"/>
    <s v="Tables"/>
    <s v="Bevis Boat-Shaped Conference Table"/>
    <n v="314.53199999999998"/>
  </r>
  <r>
    <n v="6106"/>
    <s v="CA-2016-147011"/>
    <x v="17"/>
    <x v="652"/>
    <d v="2016-06-22T00:00:00"/>
    <s v="Standard Class"/>
    <s v="HR-14830"/>
    <s v="Harold Ryan"/>
    <s v="Corporate"/>
    <s v="United States"/>
    <s v="Miami"/>
    <x v="2"/>
    <n v="33178"/>
    <s v="South"/>
    <s v="OFF-AR-10002399"/>
    <x v="1"/>
    <s v="Art"/>
    <s v="Dixon Prang Watercolor Pencils, 10-Color Set with Brush"/>
    <n v="13.632"/>
  </r>
  <r>
    <n v="6107"/>
    <s v="CA-2015-120852"/>
    <x v="27"/>
    <x v="414"/>
    <d v="2015-12-25T00:00:00"/>
    <s v="Standard Class"/>
    <s v="WB-21850"/>
    <s v="William Brown"/>
    <s v="Consumer"/>
    <s v="United States"/>
    <s v="Grand Prairie"/>
    <x v="5"/>
    <n v="75051"/>
    <s v="Central"/>
    <s v="OFF-AP-10001563"/>
    <x v="1"/>
    <s v="Appliances"/>
    <s v="Belkin Premiere Surge Master II 8-outlet surge protector"/>
    <n v="19.431999999999999"/>
  </r>
  <r>
    <n v="6108"/>
    <s v="CA-2015-120852"/>
    <x v="27"/>
    <x v="414"/>
    <d v="2015-12-25T00:00:00"/>
    <s v="Standard Class"/>
    <s v="WB-21850"/>
    <s v="William Brown"/>
    <s v="Consumer"/>
    <s v="United States"/>
    <s v="Grand Prairie"/>
    <x v="5"/>
    <n v="75051"/>
    <s v="Central"/>
    <s v="TEC-AC-10004510"/>
    <x v="2"/>
    <s v="Accessories"/>
    <s v="Logitech Desktop MK120 Mouse and keyboard Combo"/>
    <n v="65.44"/>
  </r>
  <r>
    <n v="6109"/>
    <s v="CA-2017-150007"/>
    <x v="14"/>
    <x v="108"/>
    <d v="2017-09-16T00:00:00"/>
    <s v="Standard Class"/>
    <s v="AS-10090"/>
    <s v="Adam Shillingsburg"/>
    <s v="Consumer"/>
    <s v="United States"/>
    <s v="Chicago"/>
    <x v="10"/>
    <n v="60653"/>
    <s v="Central"/>
    <s v="OFF-LA-10001982"/>
    <x v="1"/>
    <s v="Labels"/>
    <s v="Smead Alpha-Z Color-Coded Name Labels First Letter Starter Set"/>
    <n v="6"/>
  </r>
  <r>
    <n v="6110"/>
    <s v="CA-2017-150007"/>
    <x v="14"/>
    <x v="108"/>
    <d v="2017-09-16T00:00:00"/>
    <s v="Standard Class"/>
    <s v="AS-10090"/>
    <s v="Adam Shillingsburg"/>
    <s v="Consumer"/>
    <s v="United States"/>
    <s v="Chicago"/>
    <x v="10"/>
    <n v="60653"/>
    <s v="Central"/>
    <s v="OFF-BI-10004141"/>
    <x v="1"/>
    <s v="Binders"/>
    <s v="Insertable Tab Indexes For Data Binders"/>
    <n v="1.9079999999999999"/>
  </r>
  <r>
    <n v="6111"/>
    <s v="CA-2017-124590"/>
    <x v="6"/>
    <x v="396"/>
    <d v="2017-11-16T00:00:00"/>
    <s v="Standard Class"/>
    <s v="SP-20920"/>
    <s v="Susan Pistek"/>
    <s v="Consumer"/>
    <s v="United States"/>
    <s v="Parma"/>
    <x v="24"/>
    <n v="44134"/>
    <s v="East"/>
    <s v="FUR-CH-10004495"/>
    <x v="0"/>
    <s v="Chairs"/>
    <s v="Global Leather and Oak Executive Chair, Black"/>
    <n v="1474.8019999999999"/>
  </r>
  <r>
    <n v="6112"/>
    <s v="CA-2017-124590"/>
    <x v="6"/>
    <x v="396"/>
    <d v="2017-11-16T00:00:00"/>
    <s v="Standard Class"/>
    <s v="SP-20920"/>
    <s v="Susan Pistek"/>
    <s v="Consumer"/>
    <s v="United States"/>
    <s v="Parma"/>
    <x v="24"/>
    <n v="44134"/>
    <s v="East"/>
    <s v="OFF-AP-10002311"/>
    <x v="1"/>
    <s v="Appliances"/>
    <s v="Holmes Replacement Filter for HEPA Air Cleaner, Very Large Room, HEPA Filter"/>
    <n v="110.096"/>
  </r>
  <r>
    <n v="6113"/>
    <s v="CA-2017-124590"/>
    <x v="6"/>
    <x v="396"/>
    <d v="2017-11-16T00:00:00"/>
    <s v="Standard Class"/>
    <s v="SP-20920"/>
    <s v="Susan Pistek"/>
    <s v="Consumer"/>
    <s v="United States"/>
    <s v="Parma"/>
    <x v="24"/>
    <n v="44134"/>
    <s v="East"/>
    <s v="OFF-FA-10000585"/>
    <x v="1"/>
    <s v="Fasteners"/>
    <s v="OIC Bulk Pack Metal Binder Clips"/>
    <n v="16.751999999999999"/>
  </r>
  <r>
    <n v="6114"/>
    <s v="CA-2017-124590"/>
    <x v="6"/>
    <x v="396"/>
    <d v="2017-11-16T00:00:00"/>
    <s v="Standard Class"/>
    <s v="SP-20920"/>
    <s v="Susan Pistek"/>
    <s v="Consumer"/>
    <s v="United States"/>
    <s v="Parma"/>
    <x v="24"/>
    <n v="44134"/>
    <s v="East"/>
    <s v="FUR-CH-10000454"/>
    <x v="0"/>
    <s v="Chairs"/>
    <s v="Hon Deluxe Fabric Upholstered Stacking Chairs, Rounded Back"/>
    <n v="1537.0740000000001"/>
  </r>
  <r>
    <n v="6115"/>
    <s v="CA-2017-124590"/>
    <x v="6"/>
    <x v="396"/>
    <d v="2017-11-16T00:00:00"/>
    <s v="Standard Class"/>
    <s v="SP-20920"/>
    <s v="Susan Pistek"/>
    <s v="Consumer"/>
    <s v="United States"/>
    <s v="Parma"/>
    <x v="24"/>
    <n v="44134"/>
    <s v="East"/>
    <s v="FUR-CH-10003746"/>
    <x v="0"/>
    <s v="Chairs"/>
    <s v="Hon 4070 Series Pagoda Round Back Stacking Chairs"/>
    <n v="449.37200000000001"/>
  </r>
  <r>
    <n v="6116"/>
    <s v="CA-2017-133802"/>
    <x v="34"/>
    <x v="560"/>
    <d v="2017-03-20T00:00:00"/>
    <s v="Standard Class"/>
    <s v="SP-20650"/>
    <s v="Stephanie Phelps"/>
    <s v="Corporate"/>
    <s v="United States"/>
    <s v="Redwood City"/>
    <x v="1"/>
    <n v="94061"/>
    <s v="West"/>
    <s v="OFF-BI-10003291"/>
    <x v="1"/>
    <s v="Binders"/>
    <s v="Wilson Jones Leather-Like Binders with DublLock Round Rings"/>
    <n v="41.904000000000003"/>
  </r>
  <r>
    <n v="6117"/>
    <s v="US-2017-113677"/>
    <x v="6"/>
    <x v="373"/>
    <d v="2017-11-19T00:00:00"/>
    <s v="Standard Class"/>
    <s v="CM-12655"/>
    <s v="Corinna Mitchell"/>
    <s v="Home Office"/>
    <s v="United States"/>
    <s v="New York City"/>
    <x v="15"/>
    <n v="10011"/>
    <s v="East"/>
    <s v="TEC-PH-10002114"/>
    <x v="2"/>
    <s v="Phones"/>
    <s v="Xiaomi Mi3"/>
    <n v="2279.96"/>
  </r>
  <r>
    <n v="6118"/>
    <s v="US-2017-113677"/>
    <x v="6"/>
    <x v="373"/>
    <d v="2017-11-19T00:00:00"/>
    <s v="Standard Class"/>
    <s v="CM-12655"/>
    <s v="Corinna Mitchell"/>
    <s v="Home Office"/>
    <s v="United States"/>
    <s v="New York City"/>
    <x v="15"/>
    <n v="10011"/>
    <s v="East"/>
    <s v="OFF-LA-10001569"/>
    <x v="1"/>
    <s v="Labels"/>
    <s v="Avery 499"/>
    <n v="14.94"/>
  </r>
  <r>
    <n v="6119"/>
    <s v="CA-2018-143378"/>
    <x v="12"/>
    <x v="20"/>
    <d v="2018-09-25T00:00:00"/>
    <s v="Standard Class"/>
    <s v="JR-16210"/>
    <s v="Justin Ritter"/>
    <s v="Corporate"/>
    <s v="United States"/>
    <s v="Springfield"/>
    <x v="21"/>
    <n v="97477"/>
    <s v="West"/>
    <s v="TEC-PH-10001425"/>
    <x v="2"/>
    <s v="Phones"/>
    <s v="Mophie Juice Pack Helium for iPhone"/>
    <n v="191.976"/>
  </r>
  <r>
    <n v="6120"/>
    <s v="CA-2018-143378"/>
    <x v="12"/>
    <x v="20"/>
    <d v="2018-09-25T00:00:00"/>
    <s v="Standard Class"/>
    <s v="JR-16210"/>
    <s v="Justin Ritter"/>
    <s v="Corporate"/>
    <s v="United States"/>
    <s v="Springfield"/>
    <x v="21"/>
    <n v="97477"/>
    <s v="West"/>
    <s v="OFF-AR-10001915"/>
    <x v="1"/>
    <s v="Art"/>
    <s v="Peel-Off China Markers"/>
    <n v="23.832000000000001"/>
  </r>
  <r>
    <n v="6121"/>
    <s v="CA-2018-143378"/>
    <x v="12"/>
    <x v="20"/>
    <d v="2018-09-25T00:00:00"/>
    <s v="Standard Class"/>
    <s v="JR-16210"/>
    <s v="Justin Ritter"/>
    <s v="Corporate"/>
    <s v="United States"/>
    <s v="Springfield"/>
    <x v="21"/>
    <n v="97477"/>
    <s v="West"/>
    <s v="FUR-FU-10004864"/>
    <x v="0"/>
    <s v="Furnishings"/>
    <s v="Howard Miller 14-1/2&quot; Diameter Chrome Round Wall Clock"/>
    <n v="409.21600000000001"/>
  </r>
  <r>
    <n v="6122"/>
    <s v="CA-2018-143378"/>
    <x v="12"/>
    <x v="20"/>
    <d v="2018-09-25T00:00:00"/>
    <s v="Standard Class"/>
    <s v="JR-16210"/>
    <s v="Justin Ritter"/>
    <s v="Corporate"/>
    <s v="United States"/>
    <s v="Springfield"/>
    <x v="21"/>
    <n v="97477"/>
    <s v="West"/>
    <s v="FUR-BO-10001972"/>
    <x v="0"/>
    <s v="Bookcases"/>
    <s v="O'Sullivan 4-Shelf Bookcase in Odessa Pine"/>
    <n v="72.587999999999994"/>
  </r>
  <r>
    <n v="6123"/>
    <s v="CA-2018-152660"/>
    <x v="4"/>
    <x v="769"/>
    <d v="2018-12-09T00:00:00"/>
    <s v="Standard Class"/>
    <s v="CB-12415"/>
    <s v="Christy Brittain"/>
    <s v="Consumer"/>
    <s v="United States"/>
    <s v="Chicago"/>
    <x v="10"/>
    <n v="60610"/>
    <s v="Central"/>
    <s v="OFF-ST-10000532"/>
    <x v="1"/>
    <s v="Storage"/>
    <s v="Advantus Rolling Drawer Organizers"/>
    <n v="61.567999999999998"/>
  </r>
  <r>
    <n v="6124"/>
    <s v="CA-2016-142139"/>
    <x v="22"/>
    <x v="284"/>
    <d v="2016-09-05T00:00:00"/>
    <s v="Standard Class"/>
    <s v="SD-20485"/>
    <s v="Shirley Daniels"/>
    <s v="Home Office"/>
    <s v="United States"/>
    <s v="Bedford"/>
    <x v="5"/>
    <n v="76021"/>
    <s v="Central"/>
    <s v="OFF-PA-10003883"/>
    <x v="1"/>
    <s v="Paper"/>
    <s v="Message Book, Phone, Wirebound Standard Line Memo, 2 3/4&quot; X 5&quot;"/>
    <n v="20.96"/>
  </r>
  <r>
    <n v="6125"/>
    <s v="CA-2018-145772"/>
    <x v="21"/>
    <x v="95"/>
    <d v="2018-06-07T00:00:00"/>
    <s v="Standard Class"/>
    <s v="SS-20140"/>
    <s v="Saphhira Shifley"/>
    <s v="Corporate"/>
    <s v="United States"/>
    <s v="Los Angeles"/>
    <x v="1"/>
    <n v="90036"/>
    <s v="West"/>
    <s v="TEC-AC-10003038"/>
    <x v="2"/>
    <s v="Accessories"/>
    <s v="Kingston Digital DataTraveler 16GB USB 2.0"/>
    <n v="44.75"/>
  </r>
  <r>
    <n v="6126"/>
    <s v="CA-2018-145772"/>
    <x v="21"/>
    <x v="95"/>
    <d v="2018-06-07T00:00:00"/>
    <s v="Standard Class"/>
    <s v="SS-20140"/>
    <s v="Saphhira Shifley"/>
    <s v="Corporate"/>
    <s v="United States"/>
    <s v="Los Angeles"/>
    <x v="1"/>
    <n v="90036"/>
    <s v="West"/>
    <s v="OFF-PA-10001593"/>
    <x v="1"/>
    <s v="Paper"/>
    <s v="Xerox 1947"/>
    <n v="11.96"/>
  </r>
  <r>
    <n v="6127"/>
    <s v="CA-2018-145772"/>
    <x v="21"/>
    <x v="95"/>
    <d v="2018-06-07T00:00:00"/>
    <s v="Standard Class"/>
    <s v="SS-20140"/>
    <s v="Saphhira Shifley"/>
    <s v="Corporate"/>
    <s v="United States"/>
    <s v="Los Angeles"/>
    <x v="1"/>
    <n v="90036"/>
    <s v="West"/>
    <s v="OFF-BI-10002049"/>
    <x v="1"/>
    <s v="Binders"/>
    <s v="UniKeep View Case Binders"/>
    <n v="3.9119999999999999"/>
  </r>
  <r>
    <n v="6128"/>
    <s v="CA-2017-124100"/>
    <x v="48"/>
    <x v="1044"/>
    <d v="2017-04-06T00:00:00"/>
    <s v="Standard Class"/>
    <s v="EH-13990"/>
    <s v="Erica Hackney"/>
    <s v="Consumer"/>
    <s v="United States"/>
    <s v="New York City"/>
    <x v="15"/>
    <n v="10009"/>
    <s v="East"/>
    <s v="FUR-CH-10003817"/>
    <x v="0"/>
    <s v="Chairs"/>
    <s v="Global Value Steno Chair, Gray"/>
    <n v="327.99599999999998"/>
  </r>
  <r>
    <n v="6129"/>
    <s v="US-2015-158400"/>
    <x v="28"/>
    <x v="1089"/>
    <d v="2015-10-28T00:00:00"/>
    <s v="First Class"/>
    <s v="AH-10030"/>
    <s v="Aaron Hawkins"/>
    <s v="Corporate"/>
    <s v="United States"/>
    <s v="San Francisco"/>
    <x v="1"/>
    <n v="94109"/>
    <s v="West"/>
    <s v="OFF-BI-10002353"/>
    <x v="1"/>
    <s v="Binders"/>
    <s v="GBC VeloBind Cover Sets"/>
    <n v="49.408000000000001"/>
  </r>
  <r>
    <n v="6130"/>
    <s v="CA-2018-162033"/>
    <x v="48"/>
    <x v="606"/>
    <d v="2018-04-02T00:00:00"/>
    <s v="Standard Class"/>
    <s v="EM-14200"/>
    <s v="Evan Minnotte"/>
    <s v="Home Office"/>
    <s v="United States"/>
    <s v="Virginia Beach"/>
    <x v="17"/>
    <n v="23464"/>
    <s v="South"/>
    <s v="TEC-AC-10003116"/>
    <x v="2"/>
    <s v="Accessories"/>
    <s v="Memorex Froggy Flash Drive 8 GB"/>
    <n v="53.25"/>
  </r>
  <r>
    <n v="6131"/>
    <s v="CA-2018-162033"/>
    <x v="48"/>
    <x v="606"/>
    <d v="2018-04-02T00:00:00"/>
    <s v="Standard Class"/>
    <s v="EM-14200"/>
    <s v="Evan Minnotte"/>
    <s v="Home Office"/>
    <s v="United States"/>
    <s v="Virginia Beach"/>
    <x v="17"/>
    <n v="23464"/>
    <s v="South"/>
    <s v="OFF-FA-10003021"/>
    <x v="1"/>
    <s v="Fasteners"/>
    <s v="Staples"/>
    <n v="3.76"/>
  </r>
  <r>
    <n v="6132"/>
    <s v="CA-2015-163447"/>
    <x v="13"/>
    <x v="422"/>
    <d v="2015-12-31T00:00:00"/>
    <s v="Standard Class"/>
    <s v="TB-21190"/>
    <s v="Thomas Brumley"/>
    <s v="Home Office"/>
    <s v="United States"/>
    <s v="New York City"/>
    <x v="15"/>
    <n v="10011"/>
    <s v="East"/>
    <s v="FUR-CH-10004477"/>
    <x v="0"/>
    <s v="Chairs"/>
    <s v="Global Push Button Manager's Chair, Indigo"/>
    <n v="767.21400000000006"/>
  </r>
  <r>
    <n v="6133"/>
    <s v="CA-2018-145737"/>
    <x v="14"/>
    <x v="175"/>
    <d v="2018-09-20T00:00:00"/>
    <s v="Standard Class"/>
    <s v="AB-10165"/>
    <s v="Alan Barnes"/>
    <s v="Consumer"/>
    <s v="United States"/>
    <s v="Lebanon"/>
    <x v="18"/>
    <n v="37087"/>
    <s v="South"/>
    <s v="OFF-PA-10001033"/>
    <x v="1"/>
    <s v="Paper"/>
    <s v="Xerox 1893"/>
    <n v="163.96"/>
  </r>
  <r>
    <n v="6134"/>
    <s v="CA-2017-148096"/>
    <x v="42"/>
    <x v="765"/>
    <d v="2017-08-19T00:00:00"/>
    <s v="First Class"/>
    <s v="AO-10810"/>
    <s v="Anthony O'Donnell"/>
    <s v="Corporate"/>
    <s v="United States"/>
    <s v="Los Angeles"/>
    <x v="1"/>
    <n v="90045"/>
    <s v="West"/>
    <s v="FUR-TA-10004152"/>
    <x v="0"/>
    <s v="Tables"/>
    <s v="Barricks 18&quot; x 48&quot; Non-Folding Utility Table with Bottom Storage Shelf"/>
    <n v="161.28"/>
  </r>
  <r>
    <n v="6135"/>
    <s v="CA-2017-146766"/>
    <x v="28"/>
    <x v="254"/>
    <d v="2017-11-04T00:00:00"/>
    <s v="Same Day"/>
    <s v="TT-21220"/>
    <s v="Thomas Thornton"/>
    <s v="Consumer"/>
    <s v="United States"/>
    <s v="Chula Vista"/>
    <x v="1"/>
    <n v="91911"/>
    <s v="West"/>
    <s v="OFF-AR-10002135"/>
    <x v="1"/>
    <s v="Art"/>
    <s v="Boston Heavy-Duty Trimline Electric Pencil Sharpeners"/>
    <n v="192.8"/>
  </r>
  <r>
    <n v="6136"/>
    <s v="CA-2016-105613"/>
    <x v="16"/>
    <x v="1090"/>
    <d v="2016-10-22T00:00:00"/>
    <s v="Standard Class"/>
    <s v="KN-16705"/>
    <s v="Kristina Nunn"/>
    <s v="Home Office"/>
    <s v="United States"/>
    <s v="Mcallen"/>
    <x v="5"/>
    <n v="78501"/>
    <s v="Central"/>
    <s v="TEC-AC-10000521"/>
    <x v="2"/>
    <s v="Accessories"/>
    <s v="Verbatim Slim CD and DVD Storage Cases, 50/Pack"/>
    <n v="27.696000000000002"/>
  </r>
  <r>
    <n v="6137"/>
    <s v="CA-2016-105613"/>
    <x v="16"/>
    <x v="1090"/>
    <d v="2016-10-22T00:00:00"/>
    <s v="Standard Class"/>
    <s v="KN-16705"/>
    <s v="Kristina Nunn"/>
    <s v="Home Office"/>
    <s v="United States"/>
    <s v="Mcallen"/>
    <x v="5"/>
    <n v="78501"/>
    <s v="Central"/>
    <s v="OFF-AP-10000026"/>
    <x v="1"/>
    <s v="Appliances"/>
    <s v="Tripp Lite Isotel 6 Outlet Surge Protector with Fax/Modem Protection"/>
    <n v="73.164000000000001"/>
  </r>
  <r>
    <n v="6138"/>
    <s v="US-2017-142251"/>
    <x v="28"/>
    <x v="731"/>
    <d v="2017-11-04T00:00:00"/>
    <s v="Second Class"/>
    <s v="FO-14305"/>
    <s v="Frank Olsen"/>
    <s v="Consumer"/>
    <s v="United States"/>
    <s v="Hollywood"/>
    <x v="2"/>
    <n v="33021"/>
    <s v="South"/>
    <s v="OFF-PA-10002986"/>
    <x v="1"/>
    <s v="Paper"/>
    <s v="Xerox 1898"/>
    <n v="32.064"/>
  </r>
  <r>
    <n v="6139"/>
    <s v="CA-2015-131247"/>
    <x v="24"/>
    <x v="809"/>
    <d v="2015-04-04T00:00:00"/>
    <s v="Standard Class"/>
    <s v="GA-14725"/>
    <s v="Guy Armstrong"/>
    <s v="Consumer"/>
    <s v="United States"/>
    <s v="San Francisco"/>
    <x v="1"/>
    <n v="94110"/>
    <s v="West"/>
    <s v="FUR-BO-10001337"/>
    <x v="0"/>
    <s v="Bookcases"/>
    <s v="O'Sullivan Living Dimensions 2-Shelf Bookcases"/>
    <n v="205.666"/>
  </r>
  <r>
    <n v="6140"/>
    <s v="US-2016-113593"/>
    <x v="18"/>
    <x v="24"/>
    <d v="2016-04-20T00:00:00"/>
    <s v="First Class"/>
    <s v="NC-18415"/>
    <s v="Nathan Cano"/>
    <s v="Consumer"/>
    <s v="United States"/>
    <s v="Santa Maria"/>
    <x v="1"/>
    <n v="93454"/>
    <s v="West"/>
    <s v="OFF-ST-10000532"/>
    <x v="1"/>
    <s v="Storage"/>
    <s v="Advantus Rolling Drawer Organizers"/>
    <n v="115.44"/>
  </r>
  <r>
    <n v="6141"/>
    <s v="CA-2018-121083"/>
    <x v="45"/>
    <x v="362"/>
    <d v="2018-07-15T00:00:00"/>
    <s v="Standard Class"/>
    <s v="JF-15190"/>
    <s v="Jamie Frazer"/>
    <s v="Consumer"/>
    <s v="United States"/>
    <s v="Manchester"/>
    <x v="29"/>
    <n v="6040"/>
    <s v="East"/>
    <s v="OFF-PA-10001497"/>
    <x v="1"/>
    <s v="Paper"/>
    <s v="Xerox 1914"/>
    <n v="274.8"/>
  </r>
  <r>
    <n v="6142"/>
    <s v="CA-2018-121083"/>
    <x v="45"/>
    <x v="362"/>
    <d v="2018-07-15T00:00:00"/>
    <s v="Standard Class"/>
    <s v="JF-15190"/>
    <s v="Jamie Frazer"/>
    <s v="Consumer"/>
    <s v="United States"/>
    <s v="Manchester"/>
    <x v="29"/>
    <n v="6040"/>
    <s v="East"/>
    <s v="OFF-ST-10002554"/>
    <x v="1"/>
    <s v="Storage"/>
    <s v="Tennsco Industrial Shelving"/>
    <n v="195.64"/>
  </r>
  <r>
    <n v="6143"/>
    <s v="CA-2018-121083"/>
    <x v="45"/>
    <x v="362"/>
    <d v="2018-07-15T00:00:00"/>
    <s v="Standard Class"/>
    <s v="JF-15190"/>
    <s v="Jamie Frazer"/>
    <s v="Consumer"/>
    <s v="United States"/>
    <s v="Manchester"/>
    <x v="29"/>
    <n v="6040"/>
    <s v="East"/>
    <s v="TEC-PH-10001336"/>
    <x v="2"/>
    <s v="Phones"/>
    <s v="Digium D40 VoIP phone"/>
    <n v="257.98"/>
  </r>
  <r>
    <n v="6144"/>
    <s v="CA-2018-121083"/>
    <x v="45"/>
    <x v="362"/>
    <d v="2018-07-15T00:00:00"/>
    <s v="Standard Class"/>
    <s v="JF-15190"/>
    <s v="Jamie Frazer"/>
    <s v="Consumer"/>
    <s v="United States"/>
    <s v="Manchester"/>
    <x v="29"/>
    <n v="6040"/>
    <s v="East"/>
    <s v="OFF-AR-10002987"/>
    <x v="1"/>
    <s v="Art"/>
    <s v="Prismacolor Color Pencil Set"/>
    <n v="119.04"/>
  </r>
  <r>
    <n v="6145"/>
    <s v="CA-2018-151190"/>
    <x v="39"/>
    <x v="818"/>
    <d v="2018-07-01T00:00:00"/>
    <s v="Standard Class"/>
    <s v="GT-14710"/>
    <s v="Greg Tran"/>
    <s v="Consumer"/>
    <s v="United States"/>
    <s v="Omaha"/>
    <x v="8"/>
    <n v="68104"/>
    <s v="Central"/>
    <s v="OFF-PA-10000575"/>
    <x v="1"/>
    <s v="Paper"/>
    <s v="Wirebound Message Books, Four 2 3/4 x 5 White Forms per Page"/>
    <n v="20.07"/>
  </r>
  <r>
    <n v="6146"/>
    <s v="CA-2015-133543"/>
    <x v="27"/>
    <x v="1091"/>
    <d v="2015-12-26T00:00:00"/>
    <s v="Standard Class"/>
    <s v="KM-16660"/>
    <s v="Khloe Miller"/>
    <s v="Consumer"/>
    <s v="United States"/>
    <s v="San Jose"/>
    <x v="1"/>
    <n v="95123"/>
    <s v="West"/>
    <s v="OFF-AR-10003394"/>
    <x v="1"/>
    <s v="Art"/>
    <s v="Newell 332"/>
    <n v="11.76"/>
  </r>
  <r>
    <n v="6147"/>
    <s v="CA-2018-105130"/>
    <x v="26"/>
    <x v="610"/>
    <d v="2018-11-25T00:00:00"/>
    <s v="Standard Class"/>
    <s v="PJ-18835"/>
    <s v="Patrick Jones"/>
    <s v="Corporate"/>
    <s v="United States"/>
    <s v="San Francisco"/>
    <x v="1"/>
    <n v="94122"/>
    <s v="West"/>
    <s v="OFF-AR-10003394"/>
    <x v="1"/>
    <s v="Art"/>
    <s v="Newell 332"/>
    <n v="11.76"/>
  </r>
  <r>
    <n v="6148"/>
    <s v="CA-2018-105130"/>
    <x v="26"/>
    <x v="610"/>
    <d v="2018-11-25T00:00:00"/>
    <s v="Standard Class"/>
    <s v="PJ-18835"/>
    <s v="Patrick Jones"/>
    <s v="Corporate"/>
    <s v="United States"/>
    <s v="San Francisco"/>
    <x v="1"/>
    <n v="94122"/>
    <s v="West"/>
    <s v="OFF-BI-10001191"/>
    <x v="1"/>
    <s v="Binders"/>
    <s v="Canvas Sectional Post Binders"/>
    <n v="40.735999999999997"/>
  </r>
  <r>
    <n v="6149"/>
    <s v="CA-2017-161928"/>
    <x v="39"/>
    <x v="812"/>
    <d v="2017-06-29T00:00:00"/>
    <s v="Second Class"/>
    <s v="AC-10660"/>
    <s v="Anna Chung"/>
    <s v="Consumer"/>
    <s v="United States"/>
    <s v="San Francisco"/>
    <x v="1"/>
    <n v="94109"/>
    <s v="West"/>
    <s v="TEC-PH-10003484"/>
    <x v="2"/>
    <s v="Phones"/>
    <s v="Ooma Telo VoIP Home Phone System"/>
    <n v="201.584"/>
  </r>
  <r>
    <n v="6150"/>
    <s v="CA-2018-101322"/>
    <x v="27"/>
    <x v="116"/>
    <d v="2018-12-31T00:00:00"/>
    <s v="First Class"/>
    <s v="JG-15310"/>
    <s v="Jason Gross"/>
    <s v="Corporate"/>
    <s v="United States"/>
    <s v="Long Beach"/>
    <x v="1"/>
    <n v="90805"/>
    <s v="West"/>
    <s v="FUR-CH-10003968"/>
    <x v="0"/>
    <s v="Chairs"/>
    <s v="Novimex Turbo Task Chair"/>
    <n v="340.70400000000001"/>
  </r>
  <r>
    <n v="6151"/>
    <s v="US-2017-106600"/>
    <x v="24"/>
    <x v="143"/>
    <d v="2017-04-11T00:00:00"/>
    <s v="First Class"/>
    <s v="RM-19375"/>
    <s v="Raymond Messe"/>
    <s v="Consumer"/>
    <s v="United States"/>
    <s v="Columbus"/>
    <x v="32"/>
    <n v="31907"/>
    <s v="South"/>
    <s v="FUR-BO-10001608"/>
    <x v="0"/>
    <s v="Bookcases"/>
    <s v="Hon Metal Bookcases, Black"/>
    <n v="354.9"/>
  </r>
  <r>
    <n v="6152"/>
    <s v="CA-2015-111871"/>
    <x v="37"/>
    <x v="772"/>
    <d v="2015-03-21T00:00:00"/>
    <s v="Second Class"/>
    <s v="EK-13795"/>
    <s v="Eileen Kiefer"/>
    <s v="Home Office"/>
    <s v="United States"/>
    <s v="San Francisco"/>
    <x v="1"/>
    <n v="94110"/>
    <s v="West"/>
    <s v="FUR-BO-10004218"/>
    <x v="0"/>
    <s v="Bookcases"/>
    <s v="Bush Heritage Pine Collection 5-Shelf Bookcase, Albany Pine Finish, *Special Order"/>
    <n v="1198.33"/>
  </r>
  <r>
    <n v="6153"/>
    <s v="CA-2018-139437"/>
    <x v="38"/>
    <x v="445"/>
    <d v="2018-07-08T00:00:00"/>
    <s v="Standard Class"/>
    <s v="RD-19585"/>
    <s v="Rob Dowd"/>
    <s v="Consumer"/>
    <s v="United States"/>
    <s v="Los Angeles"/>
    <x v="1"/>
    <n v="90004"/>
    <s v="West"/>
    <s v="OFF-ST-10002485"/>
    <x v="1"/>
    <s v="Storage"/>
    <s v="Rogers Deluxe File Chest"/>
    <n v="87.92"/>
  </r>
  <r>
    <n v="6154"/>
    <s v="CA-2018-151484"/>
    <x v="3"/>
    <x v="693"/>
    <d v="2018-04-23T00:00:00"/>
    <s v="First Class"/>
    <s v="CV-12805"/>
    <s v="Cynthia Voltz"/>
    <s v="Corporate"/>
    <s v="United States"/>
    <s v="Philadelphia"/>
    <x v="9"/>
    <n v="19120"/>
    <s v="East"/>
    <s v="FUR-FU-10001876"/>
    <x v="0"/>
    <s v="Furnishings"/>
    <s v="Computer Room Manger, 14&quot;"/>
    <n v="51.968000000000004"/>
  </r>
  <r>
    <n v="6155"/>
    <s v="CA-2018-151484"/>
    <x v="3"/>
    <x v="693"/>
    <d v="2018-04-23T00:00:00"/>
    <s v="First Class"/>
    <s v="CV-12805"/>
    <s v="Cynthia Voltz"/>
    <s v="Corporate"/>
    <s v="United States"/>
    <s v="Philadelphia"/>
    <x v="9"/>
    <n v="19120"/>
    <s v="East"/>
    <s v="OFF-ST-10002370"/>
    <x v="1"/>
    <s v="Storage"/>
    <s v="Sortfiler Multipurpose Personal File Organizer, Black"/>
    <n v="51.335999999999999"/>
  </r>
  <r>
    <n v="6156"/>
    <s v="CA-2018-151484"/>
    <x v="3"/>
    <x v="693"/>
    <d v="2018-04-23T00:00:00"/>
    <s v="First Class"/>
    <s v="CV-12805"/>
    <s v="Cynthia Voltz"/>
    <s v="Corporate"/>
    <s v="United States"/>
    <s v="Philadelphia"/>
    <x v="9"/>
    <n v="19120"/>
    <s v="East"/>
    <s v="OFF-ST-10000142"/>
    <x v="1"/>
    <s v="Storage"/>
    <s v="Deluxe Rollaway Locking File with Drawer"/>
    <n v="332.70400000000001"/>
  </r>
  <r>
    <n v="6157"/>
    <s v="CA-2018-151484"/>
    <x v="3"/>
    <x v="693"/>
    <d v="2018-04-23T00:00:00"/>
    <s v="First Class"/>
    <s v="CV-12805"/>
    <s v="Cynthia Voltz"/>
    <s v="Corporate"/>
    <s v="United States"/>
    <s v="Philadelphia"/>
    <x v="9"/>
    <n v="19120"/>
    <s v="East"/>
    <s v="FUR-FU-10004671"/>
    <x v="0"/>
    <s v="Furnishings"/>
    <s v="Executive Impressions 12&quot; Wall Clock"/>
    <n v="42.408000000000001"/>
  </r>
  <r>
    <n v="6158"/>
    <s v="CA-2017-104150"/>
    <x v="44"/>
    <x v="1092"/>
    <d v="2017-08-05T00:00:00"/>
    <s v="Second Class"/>
    <s v="AG-10330"/>
    <s v="Alex Grayson"/>
    <s v="Consumer"/>
    <s v="United States"/>
    <s v="Tulsa"/>
    <x v="26"/>
    <n v="74133"/>
    <s v="Central"/>
    <s v="OFF-EN-10002504"/>
    <x v="1"/>
    <s v="Envelopes"/>
    <s v="Tyvek  Top-Opening Peel &amp; Seel Envelopes, Plain White"/>
    <n v="81.540000000000006"/>
  </r>
  <r>
    <n v="6159"/>
    <s v="CA-2017-104150"/>
    <x v="44"/>
    <x v="1092"/>
    <d v="2017-08-05T00:00:00"/>
    <s v="Second Class"/>
    <s v="AG-10330"/>
    <s v="Alex Grayson"/>
    <s v="Consumer"/>
    <s v="United States"/>
    <s v="Tulsa"/>
    <x v="26"/>
    <n v="74133"/>
    <s v="Central"/>
    <s v="TEC-AC-10004803"/>
    <x v="2"/>
    <s v="Accessories"/>
    <s v="Sony Micro Vault Click 4 GB USB 2.0 Flash Drive"/>
    <n v="167.28"/>
  </r>
  <r>
    <n v="6160"/>
    <s v="CA-2017-161025"/>
    <x v="4"/>
    <x v="275"/>
    <d v="2017-12-09T00:00:00"/>
    <s v="Standard Class"/>
    <s v="GM-14440"/>
    <s v="Gary McGarr"/>
    <s v="Consumer"/>
    <s v="United States"/>
    <s v="Los Angeles"/>
    <x v="1"/>
    <n v="90049"/>
    <s v="West"/>
    <s v="OFF-ST-10001932"/>
    <x v="1"/>
    <s v="Storage"/>
    <s v="Fellowes Staxonsteel Drawer Files"/>
    <n v="772.68"/>
  </r>
  <r>
    <n v="6161"/>
    <s v="CA-2015-103989"/>
    <x v="37"/>
    <x v="1093"/>
    <d v="2015-03-21T00:00:00"/>
    <s v="First Class"/>
    <s v="MC-17605"/>
    <s v="Matt Connell"/>
    <s v="Corporate"/>
    <s v="United States"/>
    <s v="Lakeland"/>
    <x v="2"/>
    <n v="33801"/>
    <s v="South"/>
    <s v="TEC-PH-10004667"/>
    <x v="2"/>
    <s v="Phones"/>
    <s v="Cisco 8x8 Inc. 6753i IP Business Phone System"/>
    <n v="323.976"/>
  </r>
  <r>
    <n v="6162"/>
    <s v="CA-2015-103989"/>
    <x v="37"/>
    <x v="1093"/>
    <d v="2015-03-21T00:00:00"/>
    <s v="First Class"/>
    <s v="MC-17605"/>
    <s v="Matt Connell"/>
    <s v="Corporate"/>
    <s v="United States"/>
    <s v="Lakeland"/>
    <x v="2"/>
    <n v="33801"/>
    <s v="South"/>
    <s v="OFF-LA-10000443"/>
    <x v="1"/>
    <s v="Labels"/>
    <s v="Avery 501"/>
    <n v="11.808"/>
  </r>
  <r>
    <n v="6163"/>
    <s v="CA-2015-103989"/>
    <x v="37"/>
    <x v="1093"/>
    <d v="2015-03-21T00:00:00"/>
    <s v="First Class"/>
    <s v="MC-17605"/>
    <s v="Matt Connell"/>
    <s v="Corporate"/>
    <s v="United States"/>
    <s v="Lakeland"/>
    <x v="2"/>
    <n v="33801"/>
    <s v="South"/>
    <s v="OFF-ST-10000918"/>
    <x v="1"/>
    <s v="Storage"/>
    <s v="Crate-A-Files"/>
    <n v="26.16"/>
  </r>
  <r>
    <n v="6164"/>
    <s v="CA-2015-103989"/>
    <x v="37"/>
    <x v="1093"/>
    <d v="2015-03-21T00:00:00"/>
    <s v="First Class"/>
    <s v="MC-17605"/>
    <s v="Matt Connell"/>
    <s v="Corporate"/>
    <s v="United States"/>
    <s v="Lakeland"/>
    <x v="2"/>
    <n v="33801"/>
    <s v="South"/>
    <s v="OFF-BI-10001196"/>
    <x v="1"/>
    <s v="Binders"/>
    <s v="Avery Flip-Chart Easel Binder, Black"/>
    <n v="33.57"/>
  </r>
  <r>
    <n v="6165"/>
    <s v="CA-2015-103989"/>
    <x v="37"/>
    <x v="1093"/>
    <d v="2015-03-21T00:00:00"/>
    <s v="First Class"/>
    <s v="MC-17605"/>
    <s v="Matt Connell"/>
    <s v="Corporate"/>
    <s v="United States"/>
    <s v="Lakeland"/>
    <x v="2"/>
    <n v="33801"/>
    <s v="South"/>
    <s v="FUR-FU-10003981"/>
    <x v="0"/>
    <s v="Furnishings"/>
    <s v="Eldon Wave Desk Accessories"/>
    <n v="4.992"/>
  </r>
  <r>
    <n v="6166"/>
    <s v="CA-2015-103989"/>
    <x v="37"/>
    <x v="1093"/>
    <d v="2015-03-21T00:00:00"/>
    <s v="First Class"/>
    <s v="MC-17605"/>
    <s v="Matt Connell"/>
    <s v="Corporate"/>
    <s v="United States"/>
    <s v="Lakeland"/>
    <x v="2"/>
    <n v="33801"/>
    <s v="South"/>
    <s v="FUR-FU-10002508"/>
    <x v="0"/>
    <s v="Furnishings"/>
    <s v="Document Clip Frames"/>
    <n v="20.015999999999998"/>
  </r>
  <r>
    <n v="6167"/>
    <s v="CA-2015-103989"/>
    <x v="37"/>
    <x v="1093"/>
    <d v="2015-03-21T00:00:00"/>
    <s v="First Class"/>
    <s v="MC-17605"/>
    <s v="Matt Connell"/>
    <s v="Corporate"/>
    <s v="United States"/>
    <s v="Lakeland"/>
    <x v="2"/>
    <n v="33801"/>
    <s v="South"/>
    <s v="TEC-AC-10002647"/>
    <x v="2"/>
    <s v="Accessories"/>
    <s v="LogitechÂ Wireless Boombox Speaker - portable - wireless, wired"/>
    <n v="170.24"/>
  </r>
  <r>
    <n v="6168"/>
    <s v="CA-2016-142433"/>
    <x v="18"/>
    <x v="704"/>
    <d v="2016-04-25T00:00:00"/>
    <s v="Standard Class"/>
    <s v="ES-14020"/>
    <s v="Erica Smith"/>
    <s v="Consumer"/>
    <s v="United States"/>
    <s v="Houston"/>
    <x v="5"/>
    <n v="77036"/>
    <s v="Central"/>
    <s v="OFF-PA-10002377"/>
    <x v="1"/>
    <s v="Paper"/>
    <s v="Xerox 1916"/>
    <n v="117.456"/>
  </r>
  <r>
    <n v="6169"/>
    <s v="CA-2016-132815"/>
    <x v="30"/>
    <x v="444"/>
    <d v="2016-09-22T00:00:00"/>
    <s v="Second Class"/>
    <s v="RW-19540"/>
    <s v="Rick Wilson"/>
    <s v="Corporate"/>
    <s v="United States"/>
    <s v="Los Angeles"/>
    <x v="1"/>
    <n v="90008"/>
    <s v="West"/>
    <s v="OFF-PA-10004530"/>
    <x v="1"/>
    <s v="Paper"/>
    <s v="Personal Creations Ink Jet Cards and Labels"/>
    <n v="22.96"/>
  </r>
  <r>
    <n v="6170"/>
    <s v="CA-2015-101266"/>
    <x v="8"/>
    <x v="9"/>
    <d v="2015-08-30T00:00:00"/>
    <s v="Second Class"/>
    <s v="MM-17920"/>
    <s v="Michael Moore"/>
    <s v="Consumer"/>
    <s v="United States"/>
    <s v="Springfield"/>
    <x v="17"/>
    <n v="22153"/>
    <s v="South"/>
    <s v="OFF-PA-10002986"/>
    <x v="1"/>
    <s v="Paper"/>
    <s v="Xerox 1898"/>
    <n v="13.36"/>
  </r>
  <r>
    <n v="6171"/>
    <s v="CA-2017-141523"/>
    <x v="33"/>
    <x v="1054"/>
    <d v="2017-12-24T00:00:00"/>
    <s v="Second Class"/>
    <s v="MH-17440"/>
    <s v="Mark Haberlin"/>
    <s v="Corporate"/>
    <s v="United States"/>
    <s v="New York City"/>
    <x v="15"/>
    <n v="10035"/>
    <s v="East"/>
    <s v="OFF-BI-10000948"/>
    <x v="1"/>
    <s v="Binders"/>
    <s v="GBC Laser Imprintable Binding System Covers, Desert Sand"/>
    <n v="34.247999999999998"/>
  </r>
  <r>
    <n v="6172"/>
    <s v="CA-2017-141523"/>
    <x v="33"/>
    <x v="1054"/>
    <d v="2017-12-24T00:00:00"/>
    <s v="Second Class"/>
    <s v="MH-17440"/>
    <s v="Mark Haberlin"/>
    <s v="Corporate"/>
    <s v="United States"/>
    <s v="New York City"/>
    <x v="15"/>
    <n v="10035"/>
    <s v="East"/>
    <s v="OFF-AR-10001545"/>
    <x v="1"/>
    <s v="Art"/>
    <s v="Newell 326"/>
    <n v="3.52"/>
  </r>
  <r>
    <n v="6173"/>
    <s v="US-2015-106299"/>
    <x v="36"/>
    <x v="1094"/>
    <d v="2015-08-08T00:00:00"/>
    <s v="Standard Class"/>
    <s v="NZ-18565"/>
    <s v="Nick Zandusky"/>
    <s v="Home Office"/>
    <s v="United States"/>
    <s v="Springfield"/>
    <x v="25"/>
    <n v="65807"/>
    <s v="Central"/>
    <s v="OFF-BI-10001758"/>
    <x v="1"/>
    <s v="Binders"/>
    <s v="Wilson Jones 14 Line Acrylic Coated Pressboard Data Binders"/>
    <n v="26.7"/>
  </r>
  <r>
    <n v="6174"/>
    <s v="US-2015-106299"/>
    <x v="36"/>
    <x v="1094"/>
    <d v="2015-08-08T00:00:00"/>
    <s v="Standard Class"/>
    <s v="NZ-18565"/>
    <s v="Nick Zandusky"/>
    <s v="Home Office"/>
    <s v="United States"/>
    <s v="Springfield"/>
    <x v="25"/>
    <n v="65807"/>
    <s v="Central"/>
    <s v="TEC-AC-10003237"/>
    <x v="2"/>
    <s v="Accessories"/>
    <s v="Memorex Micro Travel Drive 4 GB"/>
    <n v="21.2"/>
  </r>
  <r>
    <n v="6175"/>
    <s v="US-2015-106299"/>
    <x v="36"/>
    <x v="1094"/>
    <d v="2015-08-08T00:00:00"/>
    <s v="Standard Class"/>
    <s v="NZ-18565"/>
    <s v="Nick Zandusky"/>
    <s v="Home Office"/>
    <s v="United States"/>
    <s v="Springfield"/>
    <x v="25"/>
    <n v="65807"/>
    <s v="Central"/>
    <s v="OFF-ST-10002011"/>
    <x v="1"/>
    <s v="Storage"/>
    <s v="Smead Adjustable Mobile File Trolley with Lockable Top"/>
    <n v="838.38"/>
  </r>
  <r>
    <n v="6176"/>
    <s v="CA-2016-158421"/>
    <x v="30"/>
    <x v="481"/>
    <d v="2016-09-26T00:00:00"/>
    <s v="Standard Class"/>
    <s v="GB-14575"/>
    <s v="Giulietta Baptist"/>
    <s v="Consumer"/>
    <s v="United States"/>
    <s v="Columbia"/>
    <x v="20"/>
    <n v="29203"/>
    <s v="South"/>
    <s v="FUR-CH-10000309"/>
    <x v="0"/>
    <s v="Chairs"/>
    <s v="Global Comet Stacking Arm Chair"/>
    <n v="1690.04"/>
  </r>
  <r>
    <n v="6177"/>
    <s v="CA-2016-158421"/>
    <x v="30"/>
    <x v="481"/>
    <d v="2016-09-26T00:00:00"/>
    <s v="Standard Class"/>
    <s v="GB-14575"/>
    <s v="Giulietta Baptist"/>
    <s v="Consumer"/>
    <s v="United States"/>
    <s v="Columbia"/>
    <x v="20"/>
    <n v="29203"/>
    <s v="South"/>
    <s v="OFF-ST-10002444"/>
    <x v="1"/>
    <s v="Storage"/>
    <s v="Recycled Eldon Regeneration Jumbo File"/>
    <n v="85.96"/>
  </r>
  <r>
    <n v="6178"/>
    <s v="CA-2016-158421"/>
    <x v="30"/>
    <x v="481"/>
    <d v="2016-09-26T00:00:00"/>
    <s v="Standard Class"/>
    <s v="GB-14575"/>
    <s v="Giulietta Baptist"/>
    <s v="Consumer"/>
    <s v="United States"/>
    <s v="Columbia"/>
    <x v="20"/>
    <n v="29203"/>
    <s v="South"/>
    <s v="OFF-EN-10001453"/>
    <x v="1"/>
    <s v="Envelopes"/>
    <s v="Tyvek Interoffice Envelopes, 9 1/2&quot; x 12 1/2&quot;, 100/Box"/>
    <n v="121.96"/>
  </r>
  <r>
    <n v="6179"/>
    <s v="CA-2016-158421"/>
    <x v="30"/>
    <x v="481"/>
    <d v="2016-09-26T00:00:00"/>
    <s v="Standard Class"/>
    <s v="GB-14575"/>
    <s v="Giulietta Baptist"/>
    <s v="Consumer"/>
    <s v="United States"/>
    <s v="Columbia"/>
    <x v="20"/>
    <n v="29203"/>
    <s v="South"/>
    <s v="OFF-PA-10001801"/>
    <x v="1"/>
    <s v="Paper"/>
    <s v="Xerox 193"/>
    <n v="23.92"/>
  </r>
  <r>
    <n v="6180"/>
    <s v="CA-2016-158421"/>
    <x v="30"/>
    <x v="481"/>
    <d v="2016-09-26T00:00:00"/>
    <s v="Standard Class"/>
    <s v="GB-14575"/>
    <s v="Giulietta Baptist"/>
    <s v="Consumer"/>
    <s v="United States"/>
    <s v="Columbia"/>
    <x v="20"/>
    <n v="29203"/>
    <s v="South"/>
    <s v="OFF-ST-10000563"/>
    <x v="1"/>
    <s v="Storage"/>
    <s v="Fellowes Bankers Box Stor/Drawer Steel Plus"/>
    <n v="63.96"/>
  </r>
  <r>
    <n v="6181"/>
    <s v="CA-2016-158421"/>
    <x v="30"/>
    <x v="481"/>
    <d v="2016-09-26T00:00:00"/>
    <s v="Standard Class"/>
    <s v="GB-14575"/>
    <s v="Giulietta Baptist"/>
    <s v="Consumer"/>
    <s v="United States"/>
    <s v="Columbia"/>
    <x v="20"/>
    <n v="29203"/>
    <s v="South"/>
    <s v="TEC-PH-10000369"/>
    <x v="2"/>
    <s v="Phones"/>
    <s v="HTC One Mini"/>
    <n v="629.95000000000005"/>
  </r>
  <r>
    <n v="6182"/>
    <s v="CA-2016-158421"/>
    <x v="30"/>
    <x v="481"/>
    <d v="2016-09-26T00:00:00"/>
    <s v="Standard Class"/>
    <s v="GB-14575"/>
    <s v="Giulietta Baptist"/>
    <s v="Consumer"/>
    <s v="United States"/>
    <s v="Columbia"/>
    <x v="20"/>
    <n v="29203"/>
    <s v="South"/>
    <s v="TEC-PH-10002538"/>
    <x v="2"/>
    <s v="Phones"/>
    <s v="Grandstream GXP1160 VoIP phone"/>
    <n v="113.73"/>
  </r>
  <r>
    <n v="6183"/>
    <s v="CA-2016-158421"/>
    <x v="30"/>
    <x v="481"/>
    <d v="2016-09-26T00:00:00"/>
    <s v="Standard Class"/>
    <s v="GB-14575"/>
    <s v="Giulietta Baptist"/>
    <s v="Consumer"/>
    <s v="United States"/>
    <s v="Columbia"/>
    <x v="20"/>
    <n v="29203"/>
    <s v="South"/>
    <s v="OFF-BI-10000050"/>
    <x v="1"/>
    <s v="Binders"/>
    <s v="Angle-D Binders with Locking Rings, Label Holders"/>
    <n v="14.6"/>
  </r>
  <r>
    <n v="6184"/>
    <s v="CA-2016-158421"/>
    <x v="30"/>
    <x v="481"/>
    <d v="2016-09-26T00:00:00"/>
    <s v="Standard Class"/>
    <s v="GB-14575"/>
    <s v="Giulietta Baptist"/>
    <s v="Consumer"/>
    <s v="United States"/>
    <s v="Columbia"/>
    <x v="20"/>
    <n v="29203"/>
    <s v="South"/>
    <s v="OFF-ST-10004186"/>
    <x v="1"/>
    <s v="Storage"/>
    <s v="Stur-D-Stor Shelving, Vertical 5-Shelf: 72&quot;H x 36&quot;W x 18 1/2&quot;D"/>
    <n v="887.84"/>
  </r>
  <r>
    <n v="6185"/>
    <s v="CA-2017-143609"/>
    <x v="19"/>
    <x v="25"/>
    <d v="2017-12-13T00:00:00"/>
    <s v="First Class"/>
    <s v="DB-13270"/>
    <s v="Deborah Brumfield"/>
    <s v="Home Office"/>
    <s v="United States"/>
    <s v="Portland"/>
    <x v="21"/>
    <n v="97206"/>
    <s v="West"/>
    <s v="FUR-CH-10004218"/>
    <x v="0"/>
    <s v="Chairs"/>
    <s v="Global Fabric Manager's Chair, Dark Gray"/>
    <n v="403.92"/>
  </r>
  <r>
    <n v="6186"/>
    <s v="CA-2016-138331"/>
    <x v="42"/>
    <x v="976"/>
    <d v="2016-08-12T00:00:00"/>
    <s v="Standard Class"/>
    <s v="JK-15625"/>
    <s v="Jim Karlsson"/>
    <s v="Consumer"/>
    <s v="United States"/>
    <s v="Philadelphia"/>
    <x v="9"/>
    <n v="19120"/>
    <s v="East"/>
    <s v="OFF-AR-10002952"/>
    <x v="1"/>
    <s v="Art"/>
    <s v="Stanley Contemporary Battery Pencil Sharpeners"/>
    <n v="106.8"/>
  </r>
  <r>
    <n v="6187"/>
    <s v="CA-2016-138954"/>
    <x v="26"/>
    <x v="219"/>
    <d v="2016-11-17T00:00:00"/>
    <s v="First Class"/>
    <s v="MH-17785"/>
    <s v="Maya Herman"/>
    <s v="Corporate"/>
    <s v="United States"/>
    <s v="New York City"/>
    <x v="15"/>
    <n v="10035"/>
    <s v="East"/>
    <s v="OFF-ST-10003058"/>
    <x v="1"/>
    <s v="Storage"/>
    <s v="Eldon Mobile Mega Data Cart  Mega Stackable  Add-On Trays"/>
    <n v="70.95"/>
  </r>
  <r>
    <n v="6188"/>
    <s v="CA-2016-138954"/>
    <x v="26"/>
    <x v="219"/>
    <d v="2016-11-17T00:00:00"/>
    <s v="First Class"/>
    <s v="MH-17785"/>
    <s v="Maya Herman"/>
    <s v="Corporate"/>
    <s v="United States"/>
    <s v="New York City"/>
    <x v="15"/>
    <n v="10035"/>
    <s v="East"/>
    <s v="OFF-BI-10003963"/>
    <x v="1"/>
    <s v="Binders"/>
    <s v="Cardinal Holdit Data Disk Pockets"/>
    <n v="34.944000000000003"/>
  </r>
  <r>
    <n v="6189"/>
    <s v="CA-2016-138954"/>
    <x v="26"/>
    <x v="219"/>
    <d v="2016-11-17T00:00:00"/>
    <s v="First Class"/>
    <s v="MH-17785"/>
    <s v="Maya Herman"/>
    <s v="Corporate"/>
    <s v="United States"/>
    <s v="New York City"/>
    <x v="15"/>
    <n v="10035"/>
    <s v="East"/>
    <s v="OFF-AR-10001955"/>
    <x v="1"/>
    <s v="Art"/>
    <s v="Newell 319"/>
    <n v="119.04"/>
  </r>
  <r>
    <n v="6190"/>
    <s v="CA-2018-157903"/>
    <x v="24"/>
    <x v="1095"/>
    <d v="2018-04-08T00:00:00"/>
    <s v="Standard Class"/>
    <s v="AM-10705"/>
    <s v="Anne McFarland"/>
    <s v="Consumer"/>
    <s v="United States"/>
    <s v="Des Plaines"/>
    <x v="10"/>
    <n v="60016"/>
    <s v="Central"/>
    <s v="TEC-PH-10004345"/>
    <x v="2"/>
    <s v="Phones"/>
    <s v="Cisco SPA 502G IP Phone"/>
    <n v="383.84"/>
  </r>
  <r>
    <n v="6191"/>
    <s v="CA-2017-157259"/>
    <x v="27"/>
    <x v="435"/>
    <d v="2017-12-28T00:00:00"/>
    <s v="Standard Class"/>
    <s v="JM-15535"/>
    <s v="Jessica Myrick"/>
    <s v="Consumer"/>
    <s v="United States"/>
    <s v="New York City"/>
    <x v="15"/>
    <n v="10035"/>
    <s v="East"/>
    <s v="FUR-FU-10003192"/>
    <x v="0"/>
    <s v="Furnishings"/>
    <s v="Luxo Adjustable Task Clamp Lamp"/>
    <n v="799.56"/>
  </r>
  <r>
    <n v="6192"/>
    <s v="CA-2018-107986"/>
    <x v="19"/>
    <x v="1096"/>
    <d v="2018-12-13T00:00:00"/>
    <s v="Same Day"/>
    <s v="MW-18220"/>
    <s v="Mitch Webber"/>
    <s v="Consumer"/>
    <s v="United States"/>
    <s v="Seattle"/>
    <x v="4"/>
    <n v="98103"/>
    <s v="West"/>
    <s v="OFF-ST-10001325"/>
    <x v="1"/>
    <s v="Storage"/>
    <s v="Sterilite Officeware Hinged File Box"/>
    <n v="31.44"/>
  </r>
  <r>
    <n v="6193"/>
    <s v="CA-2018-104927"/>
    <x v="33"/>
    <x v="66"/>
    <d v="2018-12-26T00:00:00"/>
    <s v="Standard Class"/>
    <s v="AG-10330"/>
    <s v="Alex Grayson"/>
    <s v="Consumer"/>
    <s v="United States"/>
    <s v="Houston"/>
    <x v="5"/>
    <n v="77095"/>
    <s v="Central"/>
    <s v="OFF-PA-10000019"/>
    <x v="1"/>
    <s v="Paper"/>
    <s v="Xerox 1931"/>
    <n v="25.92"/>
  </r>
  <r>
    <n v="6194"/>
    <s v="CA-2018-104927"/>
    <x v="33"/>
    <x v="66"/>
    <d v="2018-12-26T00:00:00"/>
    <s v="Standard Class"/>
    <s v="AG-10330"/>
    <s v="Alex Grayson"/>
    <s v="Consumer"/>
    <s v="United States"/>
    <s v="Houston"/>
    <x v="5"/>
    <n v="77095"/>
    <s v="Central"/>
    <s v="OFF-BI-10003429"/>
    <x v="1"/>
    <s v="Binders"/>
    <s v="Cardinal HOLDit! Binder Insert Strips,Extra Strips"/>
    <n v="6.33"/>
  </r>
  <r>
    <n v="6195"/>
    <s v="CA-2018-104927"/>
    <x v="33"/>
    <x v="66"/>
    <d v="2018-12-26T00:00:00"/>
    <s v="Standard Class"/>
    <s v="AG-10330"/>
    <s v="Alex Grayson"/>
    <s v="Consumer"/>
    <s v="United States"/>
    <s v="Houston"/>
    <x v="5"/>
    <n v="77095"/>
    <s v="Central"/>
    <s v="OFF-PA-10000176"/>
    <x v="1"/>
    <s v="Paper"/>
    <s v="Xerox 1887"/>
    <n v="75.88"/>
  </r>
  <r>
    <n v="6196"/>
    <s v="CA-2018-113453"/>
    <x v="16"/>
    <x v="208"/>
    <d v="2018-10-28T00:00:00"/>
    <s v="Standard Class"/>
    <s v="CM-12160"/>
    <s v="Charles McCrossin"/>
    <s v="Consumer"/>
    <s v="United States"/>
    <s v="Philadelphia"/>
    <x v="9"/>
    <n v="19143"/>
    <s v="East"/>
    <s v="TEC-PH-10004165"/>
    <x v="2"/>
    <s v="Phones"/>
    <s v="Mitel MiVoice 5330e IP Phone"/>
    <n v="329.988"/>
  </r>
  <r>
    <n v="6197"/>
    <s v="CA-2018-113453"/>
    <x v="16"/>
    <x v="208"/>
    <d v="2018-10-28T00:00:00"/>
    <s v="Standard Class"/>
    <s v="CM-12160"/>
    <s v="Charles McCrossin"/>
    <s v="Consumer"/>
    <s v="United States"/>
    <s v="Philadelphia"/>
    <x v="9"/>
    <n v="19143"/>
    <s v="East"/>
    <s v="OFF-ST-10000352"/>
    <x v="1"/>
    <s v="Storage"/>
    <s v="Acco Perma 2700 Stacking Storage Drawers"/>
    <n v="71.376000000000005"/>
  </r>
  <r>
    <n v="6198"/>
    <s v="CA-2016-149909"/>
    <x v="26"/>
    <x v="50"/>
    <d v="2016-11-17T00:00:00"/>
    <s v="Standard Class"/>
    <s v="RA-19915"/>
    <s v="Russell Applegate"/>
    <s v="Consumer"/>
    <s v="United States"/>
    <s v="Columbus"/>
    <x v="14"/>
    <n v="47201"/>
    <s v="Central"/>
    <s v="OFF-PA-10000726"/>
    <x v="1"/>
    <s v="Paper"/>
    <s v="Black Print Carbonless Snap-Off Rapid Letter, 8 1/2&quot; x 7&quot;"/>
    <n v="63.77"/>
  </r>
  <r>
    <n v="6199"/>
    <s v="CA-2016-149909"/>
    <x v="26"/>
    <x v="50"/>
    <d v="2016-11-17T00:00:00"/>
    <s v="Standard Class"/>
    <s v="RA-19915"/>
    <s v="Russell Applegate"/>
    <s v="Consumer"/>
    <s v="United States"/>
    <s v="Columbus"/>
    <x v="14"/>
    <n v="47201"/>
    <s v="Central"/>
    <s v="TEC-PH-10001536"/>
    <x v="2"/>
    <s v="Phones"/>
    <s v="Spigen Samsung Galaxy S5 Case Wallet"/>
    <n v="50.97"/>
  </r>
  <r>
    <n v="6200"/>
    <s v="CA-2016-149909"/>
    <x v="26"/>
    <x v="50"/>
    <d v="2016-11-17T00:00:00"/>
    <s v="Standard Class"/>
    <s v="RA-19915"/>
    <s v="Russell Applegate"/>
    <s v="Consumer"/>
    <s v="United States"/>
    <s v="Columbus"/>
    <x v="14"/>
    <n v="47201"/>
    <s v="Central"/>
    <s v="OFF-PA-10001790"/>
    <x v="1"/>
    <s v="Paper"/>
    <s v="Xerox 1910"/>
    <n v="96.08"/>
  </r>
  <r>
    <n v="6201"/>
    <s v="CA-2016-146675"/>
    <x v="3"/>
    <x v="392"/>
    <d v="2016-04-20T00:00:00"/>
    <s v="Standard Class"/>
    <s v="SB-20185"/>
    <s v="Sarah Brown"/>
    <s v="Consumer"/>
    <s v="United States"/>
    <s v="Evanston"/>
    <x v="10"/>
    <n v="60201"/>
    <s v="Central"/>
    <s v="TEC-CO-10001766"/>
    <x v="2"/>
    <s v="Copiers"/>
    <s v="Canon PC940 Copier"/>
    <n v="1439.9680000000001"/>
  </r>
  <r>
    <n v="6202"/>
    <s v="CA-2016-146675"/>
    <x v="3"/>
    <x v="392"/>
    <d v="2016-04-20T00:00:00"/>
    <s v="Standard Class"/>
    <s v="SB-20185"/>
    <s v="Sarah Brown"/>
    <s v="Consumer"/>
    <s v="United States"/>
    <s v="Evanston"/>
    <x v="10"/>
    <n v="60201"/>
    <s v="Central"/>
    <s v="TEC-AC-10004396"/>
    <x v="2"/>
    <s v="Accessories"/>
    <s v="Logitech Keyboard K120"/>
    <n v="43.56"/>
  </r>
  <r>
    <n v="6203"/>
    <s v="CA-2017-118332"/>
    <x v="19"/>
    <x v="186"/>
    <d v="2017-12-23T00:00:00"/>
    <s v="Standard Class"/>
    <s v="PK-19075"/>
    <s v="Pete Kriz"/>
    <s v="Consumer"/>
    <s v="United States"/>
    <s v="Apple Valley"/>
    <x v="1"/>
    <n v="92307"/>
    <s v="West"/>
    <s v="FUR-CH-10001708"/>
    <x v="0"/>
    <s v="Chairs"/>
    <s v="Office Star - Contemporary Swivel Chair with Padded Adjustable Arms and Flex Back"/>
    <n v="563.91999999999996"/>
  </r>
  <r>
    <n v="6204"/>
    <s v="CA-2017-133669"/>
    <x v="2"/>
    <x v="147"/>
    <d v="2017-10-27T00:00:00"/>
    <s v="Standard Class"/>
    <s v="SV-20935"/>
    <s v="Susan Vittorini"/>
    <s v="Consumer"/>
    <s v="United States"/>
    <s v="Columbus"/>
    <x v="24"/>
    <n v="43229"/>
    <s v="East"/>
    <s v="TEC-PH-10001305"/>
    <x v="2"/>
    <s v="Phones"/>
    <s v="Panasonic KX TS208W Corded phone"/>
    <n v="235.15199999999999"/>
  </r>
  <r>
    <n v="6205"/>
    <s v="CA-2018-145660"/>
    <x v="5"/>
    <x v="96"/>
    <d v="2018-12-03T00:00:00"/>
    <s v="First Class"/>
    <s v="MG-17650"/>
    <s v="Matthew Grinstein"/>
    <s v="Home Office"/>
    <s v="United States"/>
    <s v="Marion"/>
    <x v="24"/>
    <n v="43302"/>
    <s v="East"/>
    <s v="FUR-FU-10002885"/>
    <x v="0"/>
    <s v="Furnishings"/>
    <s v="Magna Visual Magnetic Picture Hangers"/>
    <n v="7.7119999999999997"/>
  </r>
  <r>
    <n v="6206"/>
    <s v="CA-2017-133697"/>
    <x v="2"/>
    <x v="201"/>
    <d v="2017-10-24T00:00:00"/>
    <s v="Second Class"/>
    <s v="CM-12445"/>
    <s v="Chuck Magee"/>
    <s v="Consumer"/>
    <s v="United States"/>
    <s v="Houston"/>
    <x v="5"/>
    <n v="77095"/>
    <s v="Central"/>
    <s v="OFF-PA-10000726"/>
    <x v="1"/>
    <s v="Paper"/>
    <s v="Black Print Carbonless Snap-Off Rapid Letter, 8 1/2&quot; x 7&quot;"/>
    <n v="51.015999999999998"/>
  </r>
  <r>
    <n v="6207"/>
    <s v="CA-2017-133697"/>
    <x v="2"/>
    <x v="201"/>
    <d v="2017-10-24T00:00:00"/>
    <s v="Second Class"/>
    <s v="CM-12445"/>
    <s v="Chuck Magee"/>
    <s v="Consumer"/>
    <s v="United States"/>
    <s v="Houston"/>
    <x v="5"/>
    <n v="77095"/>
    <s v="Central"/>
    <s v="OFF-FA-10003112"/>
    <x v="1"/>
    <s v="Fasteners"/>
    <s v="Staples"/>
    <n v="25.248000000000001"/>
  </r>
  <r>
    <n v="6208"/>
    <s v="CA-2017-133697"/>
    <x v="2"/>
    <x v="201"/>
    <d v="2017-10-24T00:00:00"/>
    <s v="Second Class"/>
    <s v="CM-12445"/>
    <s v="Chuck Magee"/>
    <s v="Consumer"/>
    <s v="United States"/>
    <s v="Houston"/>
    <x v="5"/>
    <n v="77095"/>
    <s v="Central"/>
    <s v="FUR-CH-10002372"/>
    <x v="0"/>
    <s v="Chairs"/>
    <s v="Office Star - Ergonomically Designed Knee Chair"/>
    <n v="56.686"/>
  </r>
  <r>
    <n v="6209"/>
    <s v="CA-2018-148138"/>
    <x v="30"/>
    <x v="365"/>
    <d v="2018-10-03T00:00:00"/>
    <s v="Standard Class"/>
    <s v="ME-18010"/>
    <s v="Michelle Ellison"/>
    <s v="Corporate"/>
    <s v="United States"/>
    <s v="Marion"/>
    <x v="24"/>
    <n v="43302"/>
    <s v="East"/>
    <s v="OFF-ST-10000563"/>
    <x v="1"/>
    <s v="Storage"/>
    <s v="Fellowes Bankers Box Stor/Drawer Steel Plus"/>
    <n v="51.167999999999999"/>
  </r>
  <r>
    <n v="6210"/>
    <s v="CA-2018-119809"/>
    <x v="42"/>
    <x v="238"/>
    <d v="2018-08-25T00:00:00"/>
    <s v="Standard Class"/>
    <s v="YS-21880"/>
    <s v="Yana Sorensen"/>
    <s v="Corporate"/>
    <s v="United States"/>
    <s v="Seattle"/>
    <x v="4"/>
    <n v="98103"/>
    <s v="West"/>
    <s v="OFF-BI-10003925"/>
    <x v="1"/>
    <s v="Binders"/>
    <s v="Fellowes PB300 Plastic Comb Binding Machine"/>
    <n v="2793.5279999999998"/>
  </r>
  <r>
    <n v="6211"/>
    <s v="CA-2018-119809"/>
    <x v="42"/>
    <x v="238"/>
    <d v="2018-08-25T00:00:00"/>
    <s v="Standard Class"/>
    <s v="YS-21880"/>
    <s v="Yana Sorensen"/>
    <s v="Corporate"/>
    <s v="United States"/>
    <s v="Seattle"/>
    <x v="4"/>
    <n v="98103"/>
    <s v="West"/>
    <s v="OFF-ST-10003306"/>
    <x v="1"/>
    <s v="Storage"/>
    <s v="Letter Size Cart"/>
    <n v="1000.02"/>
  </r>
  <r>
    <n v="6212"/>
    <s v="CA-2018-119809"/>
    <x v="42"/>
    <x v="238"/>
    <d v="2018-08-25T00:00:00"/>
    <s v="Standard Class"/>
    <s v="YS-21880"/>
    <s v="Yana Sorensen"/>
    <s v="Corporate"/>
    <s v="United States"/>
    <s v="Seattle"/>
    <x v="4"/>
    <n v="98103"/>
    <s v="West"/>
    <s v="FUR-FU-10001475"/>
    <x v="0"/>
    <s v="Furnishings"/>
    <s v="Contract Clock, 14&quot;, Brown"/>
    <n v="65.94"/>
  </r>
  <r>
    <n v="6213"/>
    <s v="CA-2018-149944"/>
    <x v="6"/>
    <x v="105"/>
    <d v="2018-11-16T00:00:00"/>
    <s v="Second Class"/>
    <s v="MB-17305"/>
    <s v="Maria Bertelson"/>
    <s v="Consumer"/>
    <s v="United States"/>
    <s v="Longview"/>
    <x v="4"/>
    <n v="98632"/>
    <s v="West"/>
    <s v="OFF-FA-10003495"/>
    <x v="1"/>
    <s v="Fasteners"/>
    <s v="Staples"/>
    <n v="18.239999999999998"/>
  </r>
  <r>
    <n v="6214"/>
    <s v="CA-2018-149944"/>
    <x v="6"/>
    <x v="105"/>
    <d v="2018-11-16T00:00:00"/>
    <s v="Second Class"/>
    <s v="MB-17305"/>
    <s v="Maria Bertelson"/>
    <s v="Consumer"/>
    <s v="United States"/>
    <s v="Longview"/>
    <x v="4"/>
    <n v="98632"/>
    <s v="West"/>
    <s v="OFF-AP-10004708"/>
    <x v="1"/>
    <s v="Appliances"/>
    <s v="Fellowes Superior 10 Outlet Split Surge Protector"/>
    <n v="76.12"/>
  </r>
  <r>
    <n v="6215"/>
    <s v="CA-2015-128538"/>
    <x v="2"/>
    <x v="856"/>
    <d v="2015-10-15T00:00:00"/>
    <s v="Standard Class"/>
    <s v="AS-10240"/>
    <s v="Alan Shonely"/>
    <s v="Consumer"/>
    <s v="United States"/>
    <s v="Redondo Beach"/>
    <x v="1"/>
    <n v="90278"/>
    <s v="West"/>
    <s v="OFF-EN-10001219"/>
    <x v="1"/>
    <s v="Envelopes"/>
    <s v="#10- 4 1/8&quot; x 9 1/2&quot; Security-Tint Envelopes"/>
    <n v="7.64"/>
  </r>
  <r>
    <n v="6216"/>
    <s v="CA-2016-161711"/>
    <x v="4"/>
    <x v="109"/>
    <d v="2016-12-03T00:00:00"/>
    <s v="Standard Class"/>
    <s v="MC-17425"/>
    <s v="Mark Cousins"/>
    <s v="Corporate"/>
    <s v="United States"/>
    <s v="New York City"/>
    <x v="15"/>
    <n v="10035"/>
    <s v="East"/>
    <s v="FUR-FU-10000087"/>
    <x v="0"/>
    <s v="Furnishings"/>
    <s v="Executive Impressions 14&quot; Two-Color Numerals Wall Clock"/>
    <n v="68.16"/>
  </r>
  <r>
    <n v="6217"/>
    <s v="CA-2016-161711"/>
    <x v="4"/>
    <x v="109"/>
    <d v="2016-12-03T00:00:00"/>
    <s v="Standard Class"/>
    <s v="MC-17425"/>
    <s v="Mark Cousins"/>
    <s v="Corporate"/>
    <s v="United States"/>
    <s v="New York City"/>
    <x v="15"/>
    <n v="10035"/>
    <s v="East"/>
    <s v="OFF-EN-10001539"/>
    <x v="1"/>
    <s v="Envelopes"/>
    <s v="Staple envelope"/>
    <n v="62.24"/>
  </r>
  <r>
    <n v="6218"/>
    <s v="US-2016-129553"/>
    <x v="44"/>
    <x v="1097"/>
    <d v="2016-08-02T00:00:00"/>
    <s v="Standard Class"/>
    <s v="PG-18820"/>
    <s v="Patrick Gardner"/>
    <s v="Consumer"/>
    <s v="United States"/>
    <s v="Louisville"/>
    <x v="0"/>
    <n v="40214"/>
    <s v="South"/>
    <s v="TEC-PH-10004897"/>
    <x v="2"/>
    <s v="Phones"/>
    <s v="Mediabridge Sport Armband iPhone 5s"/>
    <n v="29.97"/>
  </r>
  <r>
    <n v="6219"/>
    <s v="CA-2017-160220"/>
    <x v="2"/>
    <x v="201"/>
    <d v="2017-10-26T00:00:00"/>
    <s v="Standard Class"/>
    <s v="JS-16030"/>
    <s v="Joy Smith"/>
    <s v="Consumer"/>
    <s v="United States"/>
    <s v="Trenton"/>
    <x v="12"/>
    <n v="48183"/>
    <s v="Central"/>
    <s v="TEC-PH-10001300"/>
    <x v="2"/>
    <s v="Phones"/>
    <s v="iKross Bluetooth Portable Keyboard + Cell Phone Stand Holder + Brush for Apple iPhone 5S 5C 5, 4S 4"/>
    <n v="125.7"/>
  </r>
  <r>
    <n v="6220"/>
    <s v="CA-2017-160220"/>
    <x v="2"/>
    <x v="201"/>
    <d v="2017-10-26T00:00:00"/>
    <s v="Standard Class"/>
    <s v="JS-16030"/>
    <s v="Joy Smith"/>
    <s v="Consumer"/>
    <s v="United States"/>
    <s v="Trenton"/>
    <x v="12"/>
    <n v="48183"/>
    <s v="Central"/>
    <s v="TEC-PH-10001557"/>
    <x v="2"/>
    <s v="Phones"/>
    <s v="Pyle PMP37LED"/>
    <n v="191.98"/>
  </r>
  <r>
    <n v="6221"/>
    <s v="CA-2017-160220"/>
    <x v="2"/>
    <x v="201"/>
    <d v="2017-10-26T00:00:00"/>
    <s v="Standard Class"/>
    <s v="JS-16030"/>
    <s v="Joy Smith"/>
    <s v="Consumer"/>
    <s v="United States"/>
    <s v="Trenton"/>
    <x v="12"/>
    <n v="48183"/>
    <s v="Central"/>
    <s v="OFF-ST-10000617"/>
    <x v="1"/>
    <s v="Storage"/>
    <s v="Woodgrain Magazine Files by Perma"/>
    <n v="20.86"/>
  </r>
  <r>
    <n v="6222"/>
    <s v="US-2018-157224"/>
    <x v="14"/>
    <x v="32"/>
    <d v="2018-09-18T00:00:00"/>
    <s v="Second Class"/>
    <s v="JB-16000"/>
    <s v="Joy Bell-"/>
    <s v="Consumer"/>
    <s v="United States"/>
    <s v="Los Angeles"/>
    <x v="1"/>
    <n v="90045"/>
    <s v="West"/>
    <s v="OFF-LA-10000121"/>
    <x v="1"/>
    <s v="Labels"/>
    <s v="Avery 48"/>
    <n v="56.7"/>
  </r>
  <r>
    <n v="6223"/>
    <s v="CA-2018-140627"/>
    <x v="27"/>
    <x v="331"/>
    <d v="2018-12-27T00:00:00"/>
    <s v="Standard Class"/>
    <s v="DK-12985"/>
    <s v="Darren Koutras"/>
    <s v="Consumer"/>
    <s v="United States"/>
    <s v="Hendersonville"/>
    <x v="18"/>
    <n v="37075"/>
    <s v="South"/>
    <s v="FUR-FU-10000087"/>
    <x v="0"/>
    <s v="Furnishings"/>
    <s v="Executive Impressions 14&quot; Two-Color Numerals Wall Clock"/>
    <n v="72.703999999999994"/>
  </r>
  <r>
    <n v="6224"/>
    <s v="CA-2018-140627"/>
    <x v="27"/>
    <x v="331"/>
    <d v="2018-12-27T00:00:00"/>
    <s v="Standard Class"/>
    <s v="DK-12985"/>
    <s v="Darren Koutras"/>
    <s v="Consumer"/>
    <s v="United States"/>
    <s v="Hendersonville"/>
    <x v="18"/>
    <n v="37075"/>
    <s v="South"/>
    <s v="OFF-AR-10000422"/>
    <x v="1"/>
    <s v="Art"/>
    <s v="Pencil and Crayon Sharpener"/>
    <n v="12.263999999999999"/>
  </r>
  <r>
    <n v="6225"/>
    <s v="CA-2018-140627"/>
    <x v="27"/>
    <x v="331"/>
    <d v="2018-12-27T00:00:00"/>
    <s v="Standard Class"/>
    <s v="DK-12985"/>
    <s v="Darren Koutras"/>
    <s v="Consumer"/>
    <s v="United States"/>
    <s v="Hendersonville"/>
    <x v="18"/>
    <n v="37075"/>
    <s v="South"/>
    <s v="OFF-ST-10004123"/>
    <x v="1"/>
    <s v="Storage"/>
    <s v="Safco Industrial Wire Shelving System"/>
    <n v="218.352"/>
  </r>
  <r>
    <n v="6226"/>
    <s v="CA-2016-133445"/>
    <x v="32"/>
    <x v="348"/>
    <d v="2016-10-09T00:00:00"/>
    <s v="Standard Class"/>
    <s v="JF-15490"/>
    <s v="Jeremy Farry"/>
    <s v="Consumer"/>
    <s v="United States"/>
    <s v="Portland"/>
    <x v="21"/>
    <n v="97206"/>
    <s v="West"/>
    <s v="FUR-BO-10003660"/>
    <x v="0"/>
    <s v="Bookcases"/>
    <s v="Bush Cubix Collection Bookcases, Fully Assembled"/>
    <n v="66.293999999999997"/>
  </r>
  <r>
    <n v="6227"/>
    <s v="CA-2016-133445"/>
    <x v="32"/>
    <x v="348"/>
    <d v="2016-10-09T00:00:00"/>
    <s v="Standard Class"/>
    <s v="JF-15490"/>
    <s v="Jeremy Farry"/>
    <s v="Consumer"/>
    <s v="United States"/>
    <s v="Portland"/>
    <x v="21"/>
    <n v="97206"/>
    <s v="West"/>
    <s v="FUR-CH-10000422"/>
    <x v="0"/>
    <s v="Chairs"/>
    <s v="Global Highback Leather Tilter in Burgundy"/>
    <n v="291.16800000000001"/>
  </r>
  <r>
    <n v="6228"/>
    <s v="CA-2015-148782"/>
    <x v="0"/>
    <x v="981"/>
    <d v="2015-11-07T00:00:00"/>
    <s v="Standard Class"/>
    <s v="PO-18850"/>
    <s v="Patrick O'Brill"/>
    <s v="Consumer"/>
    <s v="United States"/>
    <s v="Irving"/>
    <x v="5"/>
    <n v="75061"/>
    <s v="Central"/>
    <s v="TEC-PH-10002923"/>
    <x v="2"/>
    <s v="Phones"/>
    <s v="Logitech B530 USBÂ HeadsetÂ -Â headsetÂ - Full size, Binaural"/>
    <n v="88.775999999999996"/>
  </r>
  <r>
    <n v="6229"/>
    <s v="CA-2017-148208"/>
    <x v="43"/>
    <x v="115"/>
    <d v="2017-01-27T00:00:00"/>
    <s v="Standard Class"/>
    <s v="BT-11530"/>
    <s v="Bradley Talbott"/>
    <s v="Home Office"/>
    <s v="United States"/>
    <s v="Cleveland"/>
    <x v="24"/>
    <n v="44105"/>
    <s v="East"/>
    <s v="TEC-PH-10004093"/>
    <x v="2"/>
    <s v="Phones"/>
    <s v="Panasonic Kx-TS550"/>
    <n v="110.376"/>
  </r>
  <r>
    <n v="6230"/>
    <s v="CA-2017-148208"/>
    <x v="43"/>
    <x v="115"/>
    <d v="2017-01-27T00:00:00"/>
    <s v="Standard Class"/>
    <s v="BT-11530"/>
    <s v="Bradley Talbott"/>
    <s v="Home Office"/>
    <s v="United States"/>
    <s v="Cleveland"/>
    <x v="24"/>
    <n v="44105"/>
    <s v="East"/>
    <s v="TEC-AC-10000171"/>
    <x v="2"/>
    <s v="Accessories"/>
    <s v="Verbatim 25 GB 6x Blu-ray Single Layer Recordable Disc, 25/Pack"/>
    <n v="55.176000000000002"/>
  </r>
  <r>
    <n v="6231"/>
    <s v="CA-2018-127656"/>
    <x v="45"/>
    <x v="497"/>
    <d v="2018-07-17T00:00:00"/>
    <s v="Standard Class"/>
    <s v="NW-18400"/>
    <s v="Natalie Webber"/>
    <s v="Consumer"/>
    <s v="United States"/>
    <s v="Waterloo"/>
    <x v="23"/>
    <n v="50701"/>
    <s v="Central"/>
    <s v="OFF-AR-10001166"/>
    <x v="1"/>
    <s v="Art"/>
    <s v="Staples in misc. colors"/>
    <n v="30.32"/>
  </r>
  <r>
    <n v="6232"/>
    <s v="US-2018-142188"/>
    <x v="14"/>
    <x v="220"/>
    <d v="2018-09-11T00:00:00"/>
    <s v="Same Day"/>
    <s v="JF-15415"/>
    <s v="Jennifer Ferguson"/>
    <s v="Consumer"/>
    <s v="United States"/>
    <s v="Seattle"/>
    <x v="4"/>
    <n v="98105"/>
    <s v="West"/>
    <s v="FUR-CH-10003199"/>
    <x v="0"/>
    <s v="Chairs"/>
    <s v="Office Star - Contemporary Task Swivel Chair"/>
    <n v="177.56800000000001"/>
  </r>
  <r>
    <n v="6233"/>
    <s v="US-2018-142188"/>
    <x v="14"/>
    <x v="220"/>
    <d v="2018-09-11T00:00:00"/>
    <s v="Same Day"/>
    <s v="JF-15415"/>
    <s v="Jennifer Ferguson"/>
    <s v="Consumer"/>
    <s v="United States"/>
    <s v="Seattle"/>
    <x v="4"/>
    <n v="98105"/>
    <s v="West"/>
    <s v="OFF-PA-10002005"/>
    <x v="1"/>
    <s v="Paper"/>
    <s v="Xerox 225"/>
    <n v="19.440000000000001"/>
  </r>
  <r>
    <n v="6234"/>
    <s v="US-2018-142188"/>
    <x v="14"/>
    <x v="220"/>
    <d v="2018-09-11T00:00:00"/>
    <s v="Same Day"/>
    <s v="JF-15415"/>
    <s v="Jennifer Ferguson"/>
    <s v="Consumer"/>
    <s v="United States"/>
    <s v="Seattle"/>
    <x v="4"/>
    <n v="98105"/>
    <s v="West"/>
    <s v="OFF-PA-10004101"/>
    <x v="1"/>
    <s v="Paper"/>
    <s v="Xerox 1894"/>
    <n v="71.28"/>
  </r>
  <r>
    <n v="6235"/>
    <s v="US-2018-142188"/>
    <x v="14"/>
    <x v="220"/>
    <d v="2018-09-11T00:00:00"/>
    <s v="Same Day"/>
    <s v="JF-15415"/>
    <s v="Jennifer Ferguson"/>
    <s v="Consumer"/>
    <s v="United States"/>
    <s v="Seattle"/>
    <x v="4"/>
    <n v="98105"/>
    <s v="West"/>
    <s v="OFF-BI-10004600"/>
    <x v="1"/>
    <s v="Binders"/>
    <s v="Ibico Ibimaster 300 Manual Binding System"/>
    <n v="1471.96"/>
  </r>
  <r>
    <n v="6236"/>
    <s v="US-2018-142188"/>
    <x v="14"/>
    <x v="220"/>
    <d v="2018-09-11T00:00:00"/>
    <s v="Same Day"/>
    <s v="JF-15415"/>
    <s v="Jennifer Ferguson"/>
    <s v="Consumer"/>
    <s v="United States"/>
    <s v="Seattle"/>
    <x v="4"/>
    <n v="98105"/>
    <s v="West"/>
    <s v="TEC-PH-10000127"/>
    <x v="2"/>
    <s v="Phones"/>
    <s v="iOttie XL Car Mount"/>
    <n v="79.959999999999994"/>
  </r>
  <r>
    <n v="6237"/>
    <s v="CA-2017-144400"/>
    <x v="51"/>
    <x v="1098"/>
    <d v="2017-02-27T00:00:00"/>
    <s v="Standard Class"/>
    <s v="AC-10420"/>
    <s v="Alyssa Crouse"/>
    <s v="Corporate"/>
    <s v="United States"/>
    <s v="Philadelphia"/>
    <x v="9"/>
    <n v="19120"/>
    <s v="East"/>
    <s v="OFF-EN-10004386"/>
    <x v="1"/>
    <s v="Envelopes"/>
    <s v="Recycled Interoffice Envelopes with String and Button Closure, 10 x 13"/>
    <n v="57.576000000000001"/>
  </r>
  <r>
    <n v="6238"/>
    <s v="US-2017-155180"/>
    <x v="43"/>
    <x v="115"/>
    <d v="2017-01-29T00:00:00"/>
    <s v="Standard Class"/>
    <s v="TB-21280"/>
    <s v="Toby Braunhardt"/>
    <s v="Consumer"/>
    <s v="United States"/>
    <s v="New York City"/>
    <x v="15"/>
    <n v="10009"/>
    <s v="East"/>
    <s v="OFF-BI-10004506"/>
    <x v="1"/>
    <s v="Binders"/>
    <s v="Wilson Jones data.warehouse D-Ring Binders with DublLock"/>
    <n v="26.335999999999999"/>
  </r>
  <r>
    <n v="6239"/>
    <s v="CA-2016-134075"/>
    <x v="33"/>
    <x v="295"/>
    <d v="2016-12-16T00:00:00"/>
    <s v="Standard Class"/>
    <s v="HA-14905"/>
    <s v="Helen Abelman"/>
    <s v="Consumer"/>
    <s v="United States"/>
    <s v="San Jose"/>
    <x v="1"/>
    <n v="95123"/>
    <s v="West"/>
    <s v="FUR-FU-10004597"/>
    <x v="0"/>
    <s v="Furnishings"/>
    <s v="Eldon Cleatmat Chair Mats for Medium Pile Carpets"/>
    <n v="166.5"/>
  </r>
  <r>
    <n v="6240"/>
    <s v="CA-2016-134075"/>
    <x v="33"/>
    <x v="295"/>
    <d v="2016-12-16T00:00:00"/>
    <s v="Standard Class"/>
    <s v="HA-14905"/>
    <s v="Helen Abelman"/>
    <s v="Consumer"/>
    <s v="United States"/>
    <s v="San Jose"/>
    <x v="1"/>
    <n v="95123"/>
    <s v="West"/>
    <s v="OFF-ST-10001496"/>
    <x v="1"/>
    <s v="Storage"/>
    <s v="Standard Rollaway File with Lock"/>
    <n v="360.38"/>
  </r>
  <r>
    <n v="6241"/>
    <s v="US-2017-131912"/>
    <x v="28"/>
    <x v="517"/>
    <d v="2017-11-01T00:00:00"/>
    <s v="Second Class"/>
    <s v="LH-17155"/>
    <s v="Logan Haushalter"/>
    <s v="Consumer"/>
    <s v="United States"/>
    <s v="Los Angeles"/>
    <x v="1"/>
    <n v="90008"/>
    <s v="West"/>
    <s v="OFF-BI-10004236"/>
    <x v="1"/>
    <s v="Binders"/>
    <s v="XtraLife ClearVue Slant-D Ring Binder, White, 3&quot;"/>
    <n v="11.744"/>
  </r>
  <r>
    <n v="6242"/>
    <s v="CA-2018-141572"/>
    <x v="23"/>
    <x v="39"/>
    <d v="2018-05-31T00:00:00"/>
    <s v="Second Class"/>
    <s v="LO-17170"/>
    <s v="Lori Olson"/>
    <s v="Corporate"/>
    <s v="United States"/>
    <s v="Concord"/>
    <x v="38"/>
    <n v="3301"/>
    <s v="East"/>
    <s v="FUR-FU-10001185"/>
    <x v="0"/>
    <s v="Furnishings"/>
    <s v="Advantus Employee of the Month Certificate Frame, 11 x 13-1/2"/>
    <n v="247.44"/>
  </r>
  <r>
    <n v="6243"/>
    <s v="CA-2015-134621"/>
    <x v="27"/>
    <x v="1059"/>
    <d v="2015-12-28T00:00:00"/>
    <s v="Standard Class"/>
    <s v="DP-13390"/>
    <s v="Dennis Pardue"/>
    <s v="Home Office"/>
    <s v="United States"/>
    <s v="Columbia"/>
    <x v="18"/>
    <n v="38401"/>
    <s v="South"/>
    <s v="OFF-BI-10000977"/>
    <x v="1"/>
    <s v="Binders"/>
    <s v="Ibico Plastic Spiral Binding Combs"/>
    <n v="18.239999999999998"/>
  </r>
  <r>
    <n v="6244"/>
    <s v="CA-2017-165561"/>
    <x v="26"/>
    <x v="390"/>
    <d v="2017-11-28T00:00:00"/>
    <s v="Standard Class"/>
    <s v="CR-12580"/>
    <s v="Clay Rozendal"/>
    <s v="Home Office"/>
    <s v="United States"/>
    <s v="Bellevue"/>
    <x v="4"/>
    <n v="98006"/>
    <s v="West"/>
    <s v="OFF-SU-10004782"/>
    <x v="1"/>
    <s v="Supplies"/>
    <s v="Elite 5&quot; Scissors"/>
    <n v="25.35"/>
  </r>
  <r>
    <n v="6245"/>
    <s v="CA-2016-112305"/>
    <x v="5"/>
    <x v="312"/>
    <d v="2016-11-25T00:00:00"/>
    <s v="Standard Class"/>
    <s v="KB-16405"/>
    <s v="Katrina Bavinger"/>
    <s v="Home Office"/>
    <s v="United States"/>
    <s v="Seattle"/>
    <x v="4"/>
    <n v="98105"/>
    <s v="West"/>
    <s v="OFF-AR-10002067"/>
    <x v="1"/>
    <s v="Art"/>
    <s v="Newell 334"/>
    <n v="119.04"/>
  </r>
  <r>
    <n v="6246"/>
    <s v="CA-2016-112305"/>
    <x v="5"/>
    <x v="312"/>
    <d v="2016-11-25T00:00:00"/>
    <s v="Standard Class"/>
    <s v="KB-16405"/>
    <s v="Katrina Bavinger"/>
    <s v="Home Office"/>
    <s v="United States"/>
    <s v="Seattle"/>
    <x v="4"/>
    <n v="98105"/>
    <s v="West"/>
    <s v="FUR-FU-10002364"/>
    <x v="0"/>
    <s v="Furnishings"/>
    <s v="Eldon Expressions Wood Desk Accessories, Oak"/>
    <n v="22.14"/>
  </r>
  <r>
    <n v="6247"/>
    <s v="CA-2016-112305"/>
    <x v="5"/>
    <x v="312"/>
    <d v="2016-11-25T00:00:00"/>
    <s v="Standard Class"/>
    <s v="KB-16405"/>
    <s v="Katrina Bavinger"/>
    <s v="Home Office"/>
    <s v="United States"/>
    <s v="Seattle"/>
    <x v="4"/>
    <n v="98105"/>
    <s v="West"/>
    <s v="TEC-AC-10002018"/>
    <x v="2"/>
    <s v="Accessories"/>
    <s v="AmazonBasics 3-Button USB Wired Mouse"/>
    <n v="13.98"/>
  </r>
  <r>
    <n v="6248"/>
    <s v="CA-2018-121580"/>
    <x v="23"/>
    <x v="148"/>
    <d v="2018-06-04T00:00:00"/>
    <s v="Standard Class"/>
    <s v="ML-17410"/>
    <s v="Maris LaWare"/>
    <s v="Consumer"/>
    <s v="United States"/>
    <s v="Columbus"/>
    <x v="14"/>
    <n v="47201"/>
    <s v="Central"/>
    <s v="OFF-BI-10000632"/>
    <x v="1"/>
    <s v="Binders"/>
    <s v="Satellite Sectional Post Binders"/>
    <n v="43.41"/>
  </r>
  <r>
    <n v="6249"/>
    <s v="CA-2018-121580"/>
    <x v="23"/>
    <x v="148"/>
    <d v="2018-06-04T00:00:00"/>
    <s v="Standard Class"/>
    <s v="ML-17410"/>
    <s v="Maris LaWare"/>
    <s v="Consumer"/>
    <s v="United States"/>
    <s v="Columbus"/>
    <x v="14"/>
    <n v="47201"/>
    <s v="Central"/>
    <s v="FUR-FU-10003981"/>
    <x v="0"/>
    <s v="Furnishings"/>
    <s v="Eldon Wave Desk Accessories"/>
    <n v="6.24"/>
  </r>
  <r>
    <n v="6250"/>
    <s v="CA-2018-121580"/>
    <x v="23"/>
    <x v="148"/>
    <d v="2018-06-04T00:00:00"/>
    <s v="Standard Class"/>
    <s v="ML-17410"/>
    <s v="Maris LaWare"/>
    <s v="Consumer"/>
    <s v="United States"/>
    <s v="Columbus"/>
    <x v="14"/>
    <n v="47201"/>
    <s v="Central"/>
    <s v="OFF-AP-10001564"/>
    <x v="1"/>
    <s v="Appliances"/>
    <s v="Hoover Commercial Lightweight Upright Vacuum with E-Z Empty Dirt Cup"/>
    <n v="465.16"/>
  </r>
  <r>
    <n v="6251"/>
    <s v="CA-2018-121580"/>
    <x v="23"/>
    <x v="148"/>
    <d v="2018-06-04T00:00:00"/>
    <s v="Standard Class"/>
    <s v="ML-17410"/>
    <s v="Maris LaWare"/>
    <s v="Consumer"/>
    <s v="United States"/>
    <s v="Columbus"/>
    <x v="14"/>
    <n v="47201"/>
    <s v="Central"/>
    <s v="OFF-PA-10004082"/>
    <x v="1"/>
    <s v="Paper"/>
    <s v="Adams Telephone Message Book w/Frequently-Called Numbers Space, 400 Messages per Book"/>
    <n v="7.98"/>
  </r>
  <r>
    <n v="6252"/>
    <s v="CA-2015-101147"/>
    <x v="4"/>
    <x v="266"/>
    <d v="2015-12-04T00:00:00"/>
    <s v="First Class"/>
    <s v="MC-17575"/>
    <s v="Matt Collins"/>
    <s v="Consumer"/>
    <s v="United States"/>
    <s v="Chicago"/>
    <x v="10"/>
    <n v="60623"/>
    <s v="Central"/>
    <s v="OFF-AP-10004249"/>
    <x v="1"/>
    <s v="Appliances"/>
    <s v="Staple holder"/>
    <n v="2.3940000000000001"/>
  </r>
  <r>
    <n v="6253"/>
    <s v="CA-2015-165806"/>
    <x v="29"/>
    <x v="884"/>
    <d v="2015-04-07T00:00:00"/>
    <s v="Same Day"/>
    <s v="VM-21685"/>
    <s v="Valerie Mitchum"/>
    <s v="Home Office"/>
    <s v="United States"/>
    <s v="Marietta"/>
    <x v="32"/>
    <n v="30062"/>
    <s v="South"/>
    <s v="OFF-PA-10003441"/>
    <x v="1"/>
    <s v="Paper"/>
    <s v="Xerox 226"/>
    <n v="58.32"/>
  </r>
  <r>
    <n v="6254"/>
    <s v="CA-2015-165806"/>
    <x v="29"/>
    <x v="884"/>
    <d v="2015-04-07T00:00:00"/>
    <s v="Same Day"/>
    <s v="VM-21685"/>
    <s v="Valerie Mitchum"/>
    <s v="Home Office"/>
    <s v="United States"/>
    <s v="Marietta"/>
    <x v="32"/>
    <n v="30062"/>
    <s v="South"/>
    <s v="TEC-PH-10004922"/>
    <x v="2"/>
    <s v="Phones"/>
    <s v="RCA Visys Integrated PBX 8-Line Router"/>
    <n v="200.97"/>
  </r>
  <r>
    <n v="6255"/>
    <s v="CA-2016-151624"/>
    <x v="14"/>
    <x v="1014"/>
    <d v="2016-09-14T00:00:00"/>
    <s v="Standard Class"/>
    <s v="VW-21775"/>
    <s v="Victoria Wilson"/>
    <s v="Corporate"/>
    <s v="United States"/>
    <s v="Montgomery"/>
    <x v="19"/>
    <n v="36116"/>
    <s v="South"/>
    <s v="FUR-FU-10001731"/>
    <x v="0"/>
    <s v="Furnishings"/>
    <s v="Acrylic Self-Standing Desk Frames"/>
    <n v="21.36"/>
  </r>
  <r>
    <n v="6256"/>
    <s v="CA-2018-139444"/>
    <x v="14"/>
    <x v="428"/>
    <d v="2018-09-15T00:00:00"/>
    <s v="Standard Class"/>
    <s v="GK-14620"/>
    <s v="Grace Kelly"/>
    <s v="Corporate"/>
    <s v="United States"/>
    <s v="Plano"/>
    <x v="5"/>
    <n v="75023"/>
    <s v="Central"/>
    <s v="OFF-LA-10000134"/>
    <x v="1"/>
    <s v="Labels"/>
    <s v="Avery 511"/>
    <n v="9.8559999999999999"/>
  </r>
  <r>
    <n v="6257"/>
    <s v="CA-2016-133977"/>
    <x v="14"/>
    <x v="684"/>
    <d v="2016-09-08T00:00:00"/>
    <s v="Second Class"/>
    <s v="AT-10435"/>
    <s v="Alyssa Tate"/>
    <s v="Home Office"/>
    <s v="United States"/>
    <s v="Tamarac"/>
    <x v="2"/>
    <n v="33319"/>
    <s v="South"/>
    <s v="OFF-BI-10003166"/>
    <x v="1"/>
    <s v="Binders"/>
    <s v="GBC Plasticlear Binding Covers"/>
    <n v="3.444"/>
  </r>
  <r>
    <n v="6258"/>
    <s v="CA-2018-141425"/>
    <x v="28"/>
    <x v="808"/>
    <d v="2018-11-06T00:00:00"/>
    <s v="Second Class"/>
    <s v="AR-10825"/>
    <s v="Anthony Rawles"/>
    <s v="Corporate"/>
    <s v="United States"/>
    <s v="Columbus"/>
    <x v="24"/>
    <n v="43229"/>
    <s v="East"/>
    <s v="OFF-SU-10000646"/>
    <x v="1"/>
    <s v="Supplies"/>
    <s v="Premier Automatic Letter Opener"/>
    <n v="384.59199999999998"/>
  </r>
  <r>
    <n v="6259"/>
    <s v="CA-2016-133536"/>
    <x v="24"/>
    <x v="262"/>
    <d v="2016-03-30T00:00:00"/>
    <s v="Second Class"/>
    <s v="JH-15820"/>
    <s v="John Huston"/>
    <s v="Consumer"/>
    <s v="United States"/>
    <s v="New York City"/>
    <x v="15"/>
    <n v="10009"/>
    <s v="East"/>
    <s v="OFF-EN-10004459"/>
    <x v="1"/>
    <s v="Envelopes"/>
    <s v="Security-Tint Envelopes"/>
    <n v="22.92"/>
  </r>
  <r>
    <n v="6260"/>
    <s v="CA-2016-150441"/>
    <x v="42"/>
    <x v="863"/>
    <d v="2016-08-17T00:00:00"/>
    <s v="Second Class"/>
    <s v="RA-19285"/>
    <s v="Ralph Arnett"/>
    <s v="Consumer"/>
    <s v="United States"/>
    <s v="Richmond"/>
    <x v="14"/>
    <n v="47374"/>
    <s v="Central"/>
    <s v="OFF-BI-10003529"/>
    <x v="1"/>
    <s v="Binders"/>
    <s v="Avery Round Ring Poly Binders"/>
    <n v="11.36"/>
  </r>
  <r>
    <n v="6261"/>
    <s v="CA-2016-162607"/>
    <x v="7"/>
    <x v="793"/>
    <d v="2016-05-18T00:00:00"/>
    <s v="Standard Class"/>
    <s v="RO-19780"/>
    <s v="Rose O'Brian"/>
    <s v="Consumer"/>
    <s v="United States"/>
    <s v="Seattle"/>
    <x v="4"/>
    <n v="98115"/>
    <s v="West"/>
    <s v="OFF-BI-10002949"/>
    <x v="1"/>
    <s v="Binders"/>
    <s v="Prestige Round Ring Binders"/>
    <n v="14.592000000000001"/>
  </r>
  <r>
    <n v="6262"/>
    <s v="CA-2018-103506"/>
    <x v="46"/>
    <x v="283"/>
    <d v="2018-07-27T00:00:00"/>
    <s v="Standard Class"/>
    <s v="LR-17035"/>
    <s v="Lisa Ryan"/>
    <s v="Corporate"/>
    <s v="United States"/>
    <s v="Long Beach"/>
    <x v="15"/>
    <n v="11561"/>
    <s v="East"/>
    <s v="OFF-LA-10001158"/>
    <x v="1"/>
    <s v="Labels"/>
    <s v="Avery Address/Shipping Labels for Typewriters, 4&quot; x 2&quot;"/>
    <n v="41.4"/>
  </r>
  <r>
    <n v="6263"/>
    <s v="CA-2017-132479"/>
    <x v="30"/>
    <x v="446"/>
    <d v="2017-09-26T00:00:00"/>
    <s v="First Class"/>
    <s v="MK-17905"/>
    <s v="Michael Kennedy"/>
    <s v="Corporate"/>
    <s v="United States"/>
    <s v="Rockford"/>
    <x v="10"/>
    <n v="61107"/>
    <s v="Central"/>
    <s v="OFF-BI-10004584"/>
    <x v="1"/>
    <s v="Binders"/>
    <s v="GBC ProClick 150 Presentation Binding System"/>
    <n v="442.37200000000001"/>
  </r>
  <r>
    <n v="6264"/>
    <s v="CA-2018-160724"/>
    <x v="20"/>
    <x v="1024"/>
    <d v="2018-05-10T00:00:00"/>
    <s v="Standard Class"/>
    <s v="YS-21880"/>
    <s v="Yana Sorensen"/>
    <s v="Corporate"/>
    <s v="United States"/>
    <s v="Columbus"/>
    <x v="32"/>
    <n v="31907"/>
    <s v="South"/>
    <s v="OFF-BI-10004965"/>
    <x v="1"/>
    <s v="Binders"/>
    <s v="Ibico Covers for Plastic or Wire Binding Elements"/>
    <n v="34.5"/>
  </r>
  <r>
    <n v="6265"/>
    <s v="US-2017-115952"/>
    <x v="10"/>
    <x v="1099"/>
    <d v="2017-10-06T00:00:00"/>
    <s v="Same Day"/>
    <s v="JH-15910"/>
    <s v="Jonathan Howell"/>
    <s v="Consumer"/>
    <s v="United States"/>
    <s v="Tulsa"/>
    <x v="26"/>
    <n v="74133"/>
    <s v="Central"/>
    <s v="OFF-BI-10004654"/>
    <x v="1"/>
    <s v="Binders"/>
    <s v="Avery Binding System Hidden Tab Executive Style Index Sets"/>
    <n v="28.85"/>
  </r>
  <r>
    <n v="6266"/>
    <s v="CA-2015-146731"/>
    <x v="0"/>
    <x v="935"/>
    <d v="2015-11-08T00:00:00"/>
    <s v="Standard Class"/>
    <s v="AT-10735"/>
    <s v="Annie Thurman"/>
    <s v="Consumer"/>
    <s v="United States"/>
    <s v="Nashville"/>
    <x v="18"/>
    <n v="37211"/>
    <s v="South"/>
    <s v="OFF-PA-10000141"/>
    <x v="1"/>
    <s v="Paper"/>
    <s v="Ampad Evidence Wirebond Steno Books, 6&quot; x 9&quot;"/>
    <n v="3.488"/>
  </r>
  <r>
    <n v="6267"/>
    <s v="CA-2015-146731"/>
    <x v="0"/>
    <x v="935"/>
    <d v="2015-11-08T00:00:00"/>
    <s v="Standard Class"/>
    <s v="AT-10735"/>
    <s v="Annie Thurman"/>
    <s v="Consumer"/>
    <s v="United States"/>
    <s v="Nashville"/>
    <x v="18"/>
    <n v="37211"/>
    <s v="South"/>
    <s v="OFF-PA-10001019"/>
    <x v="1"/>
    <s v="Paper"/>
    <s v="Xerox 1884"/>
    <n v="143.85599999999999"/>
  </r>
  <r>
    <n v="6268"/>
    <s v="CA-2016-115392"/>
    <x v="10"/>
    <x v="486"/>
    <d v="2016-10-04T00:00:00"/>
    <s v="Second Class"/>
    <s v="RM-19675"/>
    <s v="Robert Marley"/>
    <s v="Home Office"/>
    <s v="United States"/>
    <s v="Cambridge"/>
    <x v="31"/>
    <n v="2138"/>
    <s v="East"/>
    <s v="TEC-PH-10002496"/>
    <x v="2"/>
    <s v="Phones"/>
    <s v="Cisco SPA301"/>
    <n v="311.98"/>
  </r>
  <r>
    <n v="6269"/>
    <s v="CA-2016-115392"/>
    <x v="10"/>
    <x v="486"/>
    <d v="2016-10-04T00:00:00"/>
    <s v="Second Class"/>
    <s v="RM-19675"/>
    <s v="Robert Marley"/>
    <s v="Home Office"/>
    <s v="United States"/>
    <s v="Cambridge"/>
    <x v="31"/>
    <n v="2138"/>
    <s v="East"/>
    <s v="OFF-BI-10000829"/>
    <x v="1"/>
    <s v="Binders"/>
    <s v="Avery Non-Stick Binders"/>
    <n v="22.45"/>
  </r>
  <r>
    <n v="6270"/>
    <s v="CA-2018-102379"/>
    <x v="4"/>
    <x v="574"/>
    <d v="2018-12-06T00:00:00"/>
    <s v="Standard Class"/>
    <s v="BB-11545"/>
    <s v="Brenda Bowman"/>
    <s v="Corporate"/>
    <s v="United States"/>
    <s v="Oakland"/>
    <x v="1"/>
    <n v="94601"/>
    <s v="West"/>
    <s v="TEC-PH-10001448"/>
    <x v="2"/>
    <s v="Phones"/>
    <s v="Anker Astro 15000mAh USB Portable Charger"/>
    <n v="39.991999999999997"/>
  </r>
  <r>
    <n v="6271"/>
    <s v="CA-2018-102379"/>
    <x v="4"/>
    <x v="574"/>
    <d v="2018-12-06T00:00:00"/>
    <s v="Standard Class"/>
    <s v="BB-11545"/>
    <s v="Brenda Bowman"/>
    <s v="Corporate"/>
    <s v="United States"/>
    <s v="Oakland"/>
    <x v="1"/>
    <n v="94601"/>
    <s v="West"/>
    <s v="FUR-CH-10004983"/>
    <x v="0"/>
    <s v="Chairs"/>
    <s v="Office Star - Mid Back Dual function Ergonomic High Back Chair with 2-Way Adjustable Arms"/>
    <n v="1159.056"/>
  </r>
  <r>
    <n v="6272"/>
    <s v="CA-2018-102379"/>
    <x v="4"/>
    <x v="574"/>
    <d v="2018-12-06T00:00:00"/>
    <s v="Standard Class"/>
    <s v="BB-11545"/>
    <s v="Brenda Bowman"/>
    <s v="Corporate"/>
    <s v="United States"/>
    <s v="Oakland"/>
    <x v="1"/>
    <n v="94601"/>
    <s v="West"/>
    <s v="OFF-AR-10004022"/>
    <x v="1"/>
    <s v="Art"/>
    <s v="Panasonic KP-380BK Classic Electric Pencil Sharpener"/>
    <n v="179.9"/>
  </r>
  <r>
    <n v="6273"/>
    <s v="CA-2018-149706"/>
    <x v="19"/>
    <x v="157"/>
    <d v="2018-12-12T00:00:00"/>
    <s v="First Class"/>
    <s v="AS-10285"/>
    <s v="Alejandro Savely"/>
    <s v="Corporate"/>
    <s v="United States"/>
    <s v="Palatine"/>
    <x v="10"/>
    <n v="60067"/>
    <s v="Central"/>
    <s v="TEC-AC-10001284"/>
    <x v="2"/>
    <s v="Accessories"/>
    <s v="Enermax Briskie RF Wireless Keyboard and Mouse Combo"/>
    <n v="116.312"/>
  </r>
  <r>
    <n v="6274"/>
    <s v="US-2017-139087"/>
    <x v="9"/>
    <x v="19"/>
    <d v="2017-07-22T00:00:00"/>
    <s v="Second Class"/>
    <s v="DK-13375"/>
    <s v="Dennis Kane"/>
    <s v="Consumer"/>
    <s v="United States"/>
    <s v="Seattle"/>
    <x v="4"/>
    <n v="98105"/>
    <s v="West"/>
    <s v="FUR-FU-10001847"/>
    <x v="0"/>
    <s v="Furnishings"/>
    <s v="Eldon Image Series Black Desk Accessories"/>
    <n v="12.42"/>
  </r>
  <r>
    <n v="6275"/>
    <s v="US-2017-139087"/>
    <x v="9"/>
    <x v="19"/>
    <d v="2017-07-22T00:00:00"/>
    <s v="Second Class"/>
    <s v="DK-13375"/>
    <s v="Dennis Kane"/>
    <s v="Consumer"/>
    <s v="United States"/>
    <s v="Seattle"/>
    <x v="4"/>
    <n v="98105"/>
    <s v="West"/>
    <s v="TEC-AC-10004595"/>
    <x v="2"/>
    <s v="Accessories"/>
    <s v="First Data TMFD35 PIN Pad"/>
    <n v="428.4"/>
  </r>
  <r>
    <n v="6276"/>
    <s v="US-2017-139087"/>
    <x v="9"/>
    <x v="19"/>
    <d v="2017-07-22T00:00:00"/>
    <s v="Second Class"/>
    <s v="DK-13375"/>
    <s v="Dennis Kane"/>
    <s v="Consumer"/>
    <s v="United States"/>
    <s v="Seattle"/>
    <x v="4"/>
    <n v="98105"/>
    <s v="West"/>
    <s v="FUR-FU-10004164"/>
    <x v="0"/>
    <s v="Furnishings"/>
    <s v="Eldon 300 Class Desk Accessories, Black"/>
    <n v="24.75"/>
  </r>
  <r>
    <n v="6277"/>
    <s v="US-2017-139087"/>
    <x v="9"/>
    <x v="19"/>
    <d v="2017-07-22T00:00:00"/>
    <s v="Second Class"/>
    <s v="DK-13375"/>
    <s v="Dennis Kane"/>
    <s v="Consumer"/>
    <s v="United States"/>
    <s v="Seattle"/>
    <x v="4"/>
    <n v="98105"/>
    <s v="West"/>
    <s v="OFF-LA-10001074"/>
    <x v="1"/>
    <s v="Labels"/>
    <s v="Round Specialty Laser Printer Labels"/>
    <n v="87.71"/>
  </r>
  <r>
    <n v="6278"/>
    <s v="US-2017-139087"/>
    <x v="9"/>
    <x v="19"/>
    <d v="2017-07-22T00:00:00"/>
    <s v="Second Class"/>
    <s v="DK-13375"/>
    <s v="Dennis Kane"/>
    <s v="Consumer"/>
    <s v="United States"/>
    <s v="Seattle"/>
    <x v="4"/>
    <n v="98105"/>
    <s v="West"/>
    <s v="OFF-ST-10000604"/>
    <x v="1"/>
    <s v="Storage"/>
    <s v="Home/Office Personal File Carts"/>
    <n v="69.52"/>
  </r>
  <r>
    <n v="6279"/>
    <s v="US-2017-139087"/>
    <x v="9"/>
    <x v="19"/>
    <d v="2017-07-22T00:00:00"/>
    <s v="Second Class"/>
    <s v="DK-13375"/>
    <s v="Dennis Kane"/>
    <s v="Consumer"/>
    <s v="United States"/>
    <s v="Seattle"/>
    <x v="4"/>
    <n v="98105"/>
    <s v="West"/>
    <s v="TEC-PH-10000148"/>
    <x v="2"/>
    <s v="Phones"/>
    <s v="Cyber Acoustics AC-202b Speech Recognition Stereo Headset"/>
    <n v="20.783999999999999"/>
  </r>
  <r>
    <n v="6280"/>
    <s v="US-2017-139087"/>
    <x v="9"/>
    <x v="19"/>
    <d v="2017-07-22T00:00:00"/>
    <s v="Second Class"/>
    <s v="DK-13375"/>
    <s v="Dennis Kane"/>
    <s v="Consumer"/>
    <s v="United States"/>
    <s v="Seattle"/>
    <x v="4"/>
    <n v="98105"/>
    <s v="West"/>
    <s v="OFF-BI-10000042"/>
    <x v="1"/>
    <s v="Binders"/>
    <s v="Pressboard Data Binder, Crimson, 12&quot; X 8 1/2&quot;"/>
    <n v="12.816000000000001"/>
  </r>
  <r>
    <n v="6281"/>
    <s v="CA-2018-152226"/>
    <x v="35"/>
    <x v="605"/>
    <d v="2018-05-16T00:00:00"/>
    <s v="Standard Class"/>
    <s v="JH-15910"/>
    <s v="Jonathan Howell"/>
    <s v="Consumer"/>
    <s v="United States"/>
    <s v="Cincinnati"/>
    <x v="24"/>
    <n v="45231"/>
    <s v="East"/>
    <s v="OFF-LA-10000443"/>
    <x v="1"/>
    <s v="Labels"/>
    <s v="Avery 501"/>
    <n v="5.9039999999999999"/>
  </r>
  <r>
    <n v="6282"/>
    <s v="CA-2016-116484"/>
    <x v="5"/>
    <x v="312"/>
    <d v="2016-11-26T00:00:00"/>
    <s v="Standard Class"/>
    <s v="JK-15205"/>
    <s v="Jamie Kunitz"/>
    <s v="Consumer"/>
    <s v="United States"/>
    <s v="Marion"/>
    <x v="24"/>
    <n v="43302"/>
    <s v="East"/>
    <s v="FUR-FU-10002874"/>
    <x v="0"/>
    <s v="Furnishings"/>
    <s v="Ultra Commercial Grade Dual Valve Door Closer"/>
    <n v="63.823999999999998"/>
  </r>
  <r>
    <n v="6283"/>
    <s v="CA-2016-116484"/>
    <x v="5"/>
    <x v="312"/>
    <d v="2016-11-26T00:00:00"/>
    <s v="Standard Class"/>
    <s v="JK-15205"/>
    <s v="Jamie Kunitz"/>
    <s v="Consumer"/>
    <s v="United States"/>
    <s v="Marion"/>
    <x v="24"/>
    <n v="43302"/>
    <s v="East"/>
    <s v="OFF-ST-10003994"/>
    <x v="1"/>
    <s v="Storage"/>
    <s v="Belkin 19&quot; Center-Weighted Shelf, Gray"/>
    <n v="141.55199999999999"/>
  </r>
  <r>
    <n v="6284"/>
    <s v="CA-2017-100944"/>
    <x v="30"/>
    <x v="446"/>
    <d v="2017-09-28T00:00:00"/>
    <s v="Standard Class"/>
    <s v="EH-13765"/>
    <s v="Edward Hooks"/>
    <s v="Corporate"/>
    <s v="United States"/>
    <s v="Los Angeles"/>
    <x v="1"/>
    <n v="90049"/>
    <s v="West"/>
    <s v="OFF-EN-10001453"/>
    <x v="1"/>
    <s v="Envelopes"/>
    <s v="Tyvek Interoffice Envelopes, 9 1/2&quot; x 12 1/2&quot;, 100/Box"/>
    <n v="304.89999999999998"/>
  </r>
  <r>
    <n v="6285"/>
    <s v="CA-2017-100944"/>
    <x v="30"/>
    <x v="446"/>
    <d v="2017-09-28T00:00:00"/>
    <s v="Standard Class"/>
    <s v="EH-13765"/>
    <s v="Edward Hooks"/>
    <s v="Corporate"/>
    <s v="United States"/>
    <s v="Los Angeles"/>
    <x v="1"/>
    <n v="90049"/>
    <s v="West"/>
    <s v="FUR-CH-10000988"/>
    <x v="0"/>
    <s v="Chairs"/>
    <s v="Hon Olson Stacker Stools"/>
    <n v="563.24"/>
  </r>
  <r>
    <n v="6286"/>
    <s v="CA-2017-125080"/>
    <x v="2"/>
    <x v="147"/>
    <d v="2017-10-26T00:00:00"/>
    <s v="Standard Class"/>
    <s v="VW-21775"/>
    <s v="Victoria Wilson"/>
    <s v="Corporate"/>
    <s v="United States"/>
    <s v="Lakewood"/>
    <x v="24"/>
    <n v="44107"/>
    <s v="East"/>
    <s v="FUR-TA-10003238"/>
    <x v="0"/>
    <s v="Tables"/>
    <s v="Chromcraft Bull-Nose Wood 48&quot; x 96&quot; Rectangular Conference Tables"/>
    <n v="661.17600000000004"/>
  </r>
  <r>
    <n v="6287"/>
    <s v="CA-2017-121020"/>
    <x v="16"/>
    <x v="1057"/>
    <d v="2017-10-31T00:00:00"/>
    <s v="Standard Class"/>
    <s v="CG-12040"/>
    <s v="Catherine Glotzbach"/>
    <s v="Home Office"/>
    <s v="United States"/>
    <s v="Lebanon"/>
    <x v="18"/>
    <n v="37087"/>
    <s v="South"/>
    <s v="TEC-PH-10001061"/>
    <x v="2"/>
    <s v="Phones"/>
    <s v="Apple iPhone 5C"/>
    <n v="239.976"/>
  </r>
  <r>
    <n v="6288"/>
    <s v="CA-2015-100090"/>
    <x v="45"/>
    <x v="1001"/>
    <d v="2015-07-12T00:00:00"/>
    <s v="Standard Class"/>
    <s v="EB-13705"/>
    <s v="Ed Braxton"/>
    <s v="Corporate"/>
    <s v="United States"/>
    <s v="San Francisco"/>
    <x v="1"/>
    <n v="94122"/>
    <s v="West"/>
    <s v="FUR-TA-10003715"/>
    <x v="0"/>
    <s v="Tables"/>
    <s v="Hon 2111 Invitation Series Corner Table"/>
    <n v="502.488"/>
  </r>
  <r>
    <n v="6289"/>
    <s v="CA-2015-100090"/>
    <x v="45"/>
    <x v="1001"/>
    <d v="2015-07-12T00:00:00"/>
    <s v="Standard Class"/>
    <s v="EB-13705"/>
    <s v="Ed Braxton"/>
    <s v="Corporate"/>
    <s v="United States"/>
    <s v="San Francisco"/>
    <x v="1"/>
    <n v="94122"/>
    <s v="West"/>
    <s v="OFF-BI-10001597"/>
    <x v="1"/>
    <s v="Binders"/>
    <s v="Wilson Jones Ledger-Size, Piano-Hinge Binder, 2&quot;, Blue"/>
    <n v="196.70400000000001"/>
  </r>
  <r>
    <n v="6290"/>
    <s v="US-2016-139675"/>
    <x v="37"/>
    <x v="649"/>
    <d v="2016-03-18T00:00:00"/>
    <s v="Second Class"/>
    <s v="NF-18595"/>
    <s v="Nicole Fjeld"/>
    <s v="Home Office"/>
    <s v="United States"/>
    <s v="Chico"/>
    <x v="1"/>
    <n v="95928"/>
    <s v="West"/>
    <s v="FUR-CH-10004063"/>
    <x v="0"/>
    <s v="Chairs"/>
    <s v="Global Deluxe High-Back Manager's Chair"/>
    <n v="915.13599999999997"/>
  </r>
  <r>
    <n v="6291"/>
    <s v="US-2016-139675"/>
    <x v="37"/>
    <x v="649"/>
    <d v="2016-03-18T00:00:00"/>
    <s v="Second Class"/>
    <s v="NF-18595"/>
    <s v="Nicole Fjeld"/>
    <s v="Home Office"/>
    <s v="United States"/>
    <s v="Chico"/>
    <x v="1"/>
    <n v="95928"/>
    <s v="West"/>
    <s v="FUR-FU-10001979"/>
    <x v="0"/>
    <s v="Furnishings"/>
    <s v="Dana Halogen Swing-Arm Architect Lamp"/>
    <n v="327.76"/>
  </r>
  <r>
    <n v="6292"/>
    <s v="CA-2018-143756"/>
    <x v="4"/>
    <x v="574"/>
    <d v="2018-12-05T00:00:00"/>
    <s v="First Class"/>
    <s v="ME-17725"/>
    <s v="Max Engle"/>
    <s v="Consumer"/>
    <s v="United States"/>
    <s v="Salem"/>
    <x v="17"/>
    <n v="24153"/>
    <s v="South"/>
    <s v="FUR-CH-10001854"/>
    <x v="0"/>
    <s v="Chairs"/>
    <s v="Office Star - Professional Matrix Back Chair with 2-to-1 Synchro Tilt and Mesh Fabric Seat"/>
    <n v="701.96"/>
  </r>
  <r>
    <n v="6293"/>
    <s v="CA-2016-151253"/>
    <x v="18"/>
    <x v="1100"/>
    <d v="2016-04-26T00:00:00"/>
    <s v="Standard Class"/>
    <s v="AZ-10750"/>
    <s v="Annie Zypern"/>
    <s v="Consumer"/>
    <s v="United States"/>
    <s v="Los Angeles"/>
    <x v="1"/>
    <n v="90008"/>
    <s v="West"/>
    <s v="TEC-PH-10002923"/>
    <x v="2"/>
    <s v="Phones"/>
    <s v="Logitech B530 USBÂ HeadsetÂ -Â headsetÂ - Full size, Binaural"/>
    <n v="88.775999999999996"/>
  </r>
  <r>
    <n v="6294"/>
    <s v="CA-2016-151253"/>
    <x v="18"/>
    <x v="1100"/>
    <d v="2016-04-26T00:00:00"/>
    <s v="Standard Class"/>
    <s v="AZ-10750"/>
    <s v="Annie Zypern"/>
    <s v="Consumer"/>
    <s v="United States"/>
    <s v="Los Angeles"/>
    <x v="1"/>
    <n v="90008"/>
    <s v="West"/>
    <s v="OFF-AR-10004691"/>
    <x v="1"/>
    <s v="Art"/>
    <s v="Boston 1730 StandUp Electric Pencil Sharpener"/>
    <n v="64.14"/>
  </r>
  <r>
    <n v="6295"/>
    <s v="CA-2015-141152"/>
    <x v="12"/>
    <x v="1101"/>
    <d v="2015-09-19T00:00:00"/>
    <s v="First Class"/>
    <s v="RF-19345"/>
    <s v="Randy Ferguson"/>
    <s v="Corporate"/>
    <s v="United States"/>
    <s v="New York City"/>
    <x v="15"/>
    <n v="10024"/>
    <s v="East"/>
    <s v="OFF-BI-10002931"/>
    <x v="1"/>
    <s v="Binders"/>
    <s v="Avery Trapezoid Extra Heavy Duty 4&quot; Binders"/>
    <n v="33.552"/>
  </r>
  <r>
    <n v="6296"/>
    <s v="CA-2015-141313"/>
    <x v="13"/>
    <x v="129"/>
    <d v="2016-01-01T00:00:00"/>
    <s v="Standard Class"/>
    <s v="AJ-10780"/>
    <s v="Anthony Jacobs"/>
    <s v="Corporate"/>
    <s v="United States"/>
    <s v="Beverly"/>
    <x v="31"/>
    <n v="1915"/>
    <s v="East"/>
    <s v="OFF-AP-10002651"/>
    <x v="1"/>
    <s v="Appliances"/>
    <s v="Hoover Upright Vacuum With Dirt Cup"/>
    <n v="1737.18"/>
  </r>
  <r>
    <n v="6297"/>
    <s v="CA-2015-141313"/>
    <x v="13"/>
    <x v="129"/>
    <d v="2016-01-01T00:00:00"/>
    <s v="Standard Class"/>
    <s v="AJ-10780"/>
    <s v="Anthony Jacobs"/>
    <s v="Corporate"/>
    <s v="United States"/>
    <s v="Beverly"/>
    <x v="31"/>
    <n v="1915"/>
    <s v="East"/>
    <s v="OFF-ST-10000689"/>
    <x v="1"/>
    <s v="Storage"/>
    <s v="Fellowes Strictly Business Drawer File, Letter/Legal Size"/>
    <n v="704.25"/>
  </r>
  <r>
    <n v="6298"/>
    <s v="CA-2015-141313"/>
    <x v="13"/>
    <x v="129"/>
    <d v="2016-01-01T00:00:00"/>
    <s v="Standard Class"/>
    <s v="AJ-10780"/>
    <s v="Anthony Jacobs"/>
    <s v="Corporate"/>
    <s v="United States"/>
    <s v="Beverly"/>
    <x v="31"/>
    <n v="1915"/>
    <s v="East"/>
    <s v="OFF-PA-10003302"/>
    <x v="1"/>
    <s v="Paper"/>
    <s v="Xerox 1906"/>
    <n v="141.76"/>
  </r>
  <r>
    <n v="6299"/>
    <s v="CA-2015-169852"/>
    <x v="16"/>
    <x v="618"/>
    <d v="2015-10-26T00:00:00"/>
    <s v="Standard Class"/>
    <s v="SF-20965"/>
    <s v="Sylvia Foulston"/>
    <s v="Corporate"/>
    <s v="United States"/>
    <s v="San Diego"/>
    <x v="1"/>
    <n v="92024"/>
    <s v="West"/>
    <s v="OFF-BI-10001460"/>
    <x v="1"/>
    <s v="Binders"/>
    <s v="Plastic Binding Combs"/>
    <n v="36.36"/>
  </r>
  <r>
    <n v="6300"/>
    <s v="CA-2018-107314"/>
    <x v="5"/>
    <x v="329"/>
    <d v="2018-12-03T00:00:00"/>
    <s v="First Class"/>
    <s v="MZ-17335"/>
    <s v="Maria Zettner"/>
    <s v="Home Office"/>
    <s v="United States"/>
    <s v="San Francisco"/>
    <x v="1"/>
    <n v="94109"/>
    <s v="West"/>
    <s v="FUR-FU-10003489"/>
    <x v="0"/>
    <s v="Furnishings"/>
    <s v="Contemporary Borderless Frame"/>
    <n v="25.83"/>
  </r>
  <r>
    <n v="6301"/>
    <s v="US-2015-161305"/>
    <x v="21"/>
    <x v="571"/>
    <d v="2015-06-12T00:00:00"/>
    <s v="Standard Class"/>
    <s v="SB-20170"/>
    <s v="Sarah Bern"/>
    <s v="Consumer"/>
    <s v="United States"/>
    <s v="Chicago"/>
    <x v="10"/>
    <n v="60623"/>
    <s v="Central"/>
    <s v="OFF-BI-10002794"/>
    <x v="1"/>
    <s v="Binders"/>
    <s v="Avery Trapezoid Ring Binder, 3&quot; Capacity, Black, 1040 sheets"/>
    <n v="24.588000000000001"/>
  </r>
  <r>
    <n v="6302"/>
    <s v="US-2015-161305"/>
    <x v="21"/>
    <x v="571"/>
    <d v="2015-06-12T00:00:00"/>
    <s v="Standard Class"/>
    <s v="SB-20170"/>
    <s v="Sarah Bern"/>
    <s v="Consumer"/>
    <s v="United States"/>
    <s v="Chicago"/>
    <x v="10"/>
    <n v="60623"/>
    <s v="Central"/>
    <s v="OFF-EN-10000461"/>
    <x v="1"/>
    <s v="Envelopes"/>
    <s v="#10- 4 1/8&quot; x 9 1/2&quot; Recycled Envelopes"/>
    <n v="13.984"/>
  </r>
  <r>
    <n v="6303"/>
    <s v="CA-2018-166919"/>
    <x v="26"/>
    <x v="51"/>
    <d v="2018-11-27T00:00:00"/>
    <s v="Standard Class"/>
    <s v="AH-10210"/>
    <s v="Alan Hwang"/>
    <s v="Consumer"/>
    <s v="United States"/>
    <s v="Dallas"/>
    <x v="5"/>
    <n v="75220"/>
    <s v="Central"/>
    <s v="TEC-PH-10001305"/>
    <x v="2"/>
    <s v="Phones"/>
    <s v="Panasonic KX TS208W Corded phone"/>
    <n v="195.96"/>
  </r>
  <r>
    <n v="6304"/>
    <s v="CA-2018-162712"/>
    <x v="17"/>
    <x v="978"/>
    <d v="2018-06-20T00:00:00"/>
    <s v="Second Class"/>
    <s v="NK-18490"/>
    <s v="Neil Knudson"/>
    <s v="Home Office"/>
    <s v="United States"/>
    <s v="Corpus Christi"/>
    <x v="5"/>
    <n v="78415"/>
    <s v="Central"/>
    <s v="OFF-PA-10000167"/>
    <x v="1"/>
    <s v="Paper"/>
    <s v="Xerox 1925"/>
    <n v="74.352000000000004"/>
  </r>
  <r>
    <n v="6305"/>
    <s v="CA-2018-107552"/>
    <x v="20"/>
    <x v="1024"/>
    <d v="2018-05-05T00:00:00"/>
    <s v="Same Day"/>
    <s v="AI-10855"/>
    <s v="Arianne Irving"/>
    <s v="Consumer"/>
    <s v="United States"/>
    <s v="New York City"/>
    <x v="15"/>
    <n v="10035"/>
    <s v="East"/>
    <s v="OFF-PA-10002947"/>
    <x v="1"/>
    <s v="Paper"/>
    <s v="Xerox 1923"/>
    <n v="6.68"/>
  </r>
  <r>
    <n v="6306"/>
    <s v="CA-2017-163328"/>
    <x v="28"/>
    <x v="254"/>
    <d v="2017-11-06T00:00:00"/>
    <s v="Second Class"/>
    <s v="TP-21565"/>
    <s v="Tracy Poddar"/>
    <s v="Corporate"/>
    <s v="United States"/>
    <s v="Eugene"/>
    <x v="21"/>
    <n v="97405"/>
    <s v="West"/>
    <s v="OFF-SU-10002301"/>
    <x v="1"/>
    <s v="Supplies"/>
    <s v="Serrated Blade or Curved Handle Hand Letter Openers"/>
    <n v="17.584"/>
  </r>
  <r>
    <n v="6307"/>
    <s v="CA-2017-163328"/>
    <x v="28"/>
    <x v="254"/>
    <d v="2017-11-06T00:00:00"/>
    <s v="Second Class"/>
    <s v="TP-21565"/>
    <s v="Tracy Poddar"/>
    <s v="Corporate"/>
    <s v="United States"/>
    <s v="Eugene"/>
    <x v="21"/>
    <n v="97405"/>
    <s v="West"/>
    <s v="FUR-CH-10003298"/>
    <x v="0"/>
    <s v="Chairs"/>
    <s v="Office Star - Contemporary Task Swivel chair with Loop Arms, Charcoal"/>
    <n v="104.78400000000001"/>
  </r>
  <r>
    <n v="6308"/>
    <s v="CA-2017-163328"/>
    <x v="28"/>
    <x v="254"/>
    <d v="2017-11-06T00:00:00"/>
    <s v="Second Class"/>
    <s v="TP-21565"/>
    <s v="Tracy Poddar"/>
    <s v="Corporate"/>
    <s v="United States"/>
    <s v="Eugene"/>
    <x v="21"/>
    <n v="97405"/>
    <s v="West"/>
    <s v="OFF-PA-10004353"/>
    <x v="1"/>
    <s v="Paper"/>
    <s v="Southworth 25% Cotton Premium Laser Paper and Envelopes"/>
    <n v="47.951999999999998"/>
  </r>
  <r>
    <n v="6309"/>
    <s v="CA-2017-163328"/>
    <x v="28"/>
    <x v="254"/>
    <d v="2017-11-06T00:00:00"/>
    <s v="Second Class"/>
    <s v="TP-21565"/>
    <s v="Tracy Poddar"/>
    <s v="Corporate"/>
    <s v="United States"/>
    <s v="Eugene"/>
    <x v="21"/>
    <n v="97405"/>
    <s v="West"/>
    <s v="FUR-CH-10000229"/>
    <x v="0"/>
    <s v="Chairs"/>
    <s v="Global Enterprise Series Seating High-Back Swivel/Tilt Chairs"/>
    <n v="650.35199999999998"/>
  </r>
  <r>
    <n v="6310"/>
    <s v="CA-2017-163328"/>
    <x v="28"/>
    <x v="254"/>
    <d v="2017-11-06T00:00:00"/>
    <s v="Second Class"/>
    <s v="TP-21565"/>
    <s v="Tracy Poddar"/>
    <s v="Corporate"/>
    <s v="United States"/>
    <s v="Eugene"/>
    <x v="21"/>
    <n v="97405"/>
    <s v="West"/>
    <s v="OFF-LA-10003930"/>
    <x v="1"/>
    <s v="Labels"/>
    <s v="Dot Matrix Printer Tape Reel Labels, White, 5000/Box"/>
    <n v="629.18399999999997"/>
  </r>
  <r>
    <n v="6311"/>
    <s v="CA-2017-163328"/>
    <x v="28"/>
    <x v="254"/>
    <d v="2017-11-06T00:00:00"/>
    <s v="Second Class"/>
    <s v="TP-21565"/>
    <s v="Tracy Poddar"/>
    <s v="Corporate"/>
    <s v="United States"/>
    <s v="Eugene"/>
    <x v="21"/>
    <n v="97405"/>
    <s v="West"/>
    <s v="OFF-PA-10000176"/>
    <x v="1"/>
    <s v="Paper"/>
    <s v="Xerox 1887"/>
    <n v="15.176"/>
  </r>
  <r>
    <n v="6312"/>
    <s v="CA-2015-112837"/>
    <x v="14"/>
    <x v="1102"/>
    <d v="2015-09-16T00:00:00"/>
    <s v="Standard Class"/>
    <s v="LW-17125"/>
    <s v="Liz Willingham"/>
    <s v="Consumer"/>
    <s v="United States"/>
    <s v="Oxnard"/>
    <x v="1"/>
    <n v="93030"/>
    <s v="West"/>
    <s v="FUR-FU-10004006"/>
    <x v="0"/>
    <s v="Furnishings"/>
    <s v="Deflect-o DuraMat Lighweight, Studded, Beveled Mat for Low Pile Carpeting"/>
    <n v="127.95"/>
  </r>
  <r>
    <n v="6313"/>
    <s v="CA-2018-120019"/>
    <x v="40"/>
    <x v="911"/>
    <d v="2018-02-21T00:00:00"/>
    <s v="Standard Class"/>
    <s v="NG-18355"/>
    <s v="Nat Gilpin"/>
    <s v="Corporate"/>
    <s v="United States"/>
    <s v="Fairfield"/>
    <x v="29"/>
    <n v="6824"/>
    <s v="East"/>
    <s v="OFF-ST-10001932"/>
    <x v="1"/>
    <s v="Storage"/>
    <s v="Fellowes Staxonsteel Drawer Files"/>
    <n v="579.51"/>
  </r>
  <r>
    <n v="6314"/>
    <s v="CA-2018-120019"/>
    <x v="40"/>
    <x v="911"/>
    <d v="2018-02-21T00:00:00"/>
    <s v="Standard Class"/>
    <s v="NG-18355"/>
    <s v="Nat Gilpin"/>
    <s v="Corporate"/>
    <s v="United States"/>
    <s v="Fairfield"/>
    <x v="29"/>
    <n v="6824"/>
    <s v="East"/>
    <s v="TEC-PH-10000923"/>
    <x v="2"/>
    <s v="Phones"/>
    <s v="Belkin SportFit Armband For iPhone 5s/5c, Fuchsia"/>
    <n v="14.99"/>
  </r>
  <r>
    <n v="6315"/>
    <s v="CA-2015-100762"/>
    <x v="5"/>
    <x v="156"/>
    <d v="2015-11-29T00:00:00"/>
    <s v="Standard Class"/>
    <s v="NG-18355"/>
    <s v="Nat Gilpin"/>
    <s v="Corporate"/>
    <s v="United States"/>
    <s v="Jackson"/>
    <x v="12"/>
    <n v="49201"/>
    <s v="Central"/>
    <s v="OFF-AR-10000380"/>
    <x v="1"/>
    <s v="Art"/>
    <s v="Hunt PowerHouse Electric Pencil Sharpener, Blue"/>
    <n v="151.91999999999999"/>
  </r>
  <r>
    <n v="6316"/>
    <s v="CA-2015-100762"/>
    <x v="5"/>
    <x v="156"/>
    <d v="2015-11-29T00:00:00"/>
    <s v="Standard Class"/>
    <s v="NG-18355"/>
    <s v="Nat Gilpin"/>
    <s v="Corporate"/>
    <s v="United States"/>
    <s v="Jackson"/>
    <x v="12"/>
    <n v="49201"/>
    <s v="Central"/>
    <s v="OFF-LA-10003930"/>
    <x v="1"/>
    <s v="Labels"/>
    <s v="Dot Matrix Printer Tape Reel Labels, White, 5000/Box"/>
    <n v="196.62"/>
  </r>
  <r>
    <n v="6317"/>
    <s v="CA-2015-100762"/>
    <x v="5"/>
    <x v="156"/>
    <d v="2015-11-29T00:00:00"/>
    <s v="Standard Class"/>
    <s v="NG-18355"/>
    <s v="Nat Gilpin"/>
    <s v="Corporate"/>
    <s v="United States"/>
    <s v="Jackson"/>
    <x v="12"/>
    <n v="49201"/>
    <s v="Central"/>
    <s v="OFF-PA-10001815"/>
    <x v="1"/>
    <s v="Paper"/>
    <s v="Xerox 1885"/>
    <n v="144.12"/>
  </r>
  <r>
    <n v="6318"/>
    <s v="CA-2015-100762"/>
    <x v="5"/>
    <x v="156"/>
    <d v="2015-11-29T00:00:00"/>
    <s v="Standard Class"/>
    <s v="NG-18355"/>
    <s v="Nat Gilpin"/>
    <s v="Corporate"/>
    <s v="United States"/>
    <s v="Jackson"/>
    <x v="12"/>
    <n v="49201"/>
    <s v="Central"/>
    <s v="OFF-PA-10004082"/>
    <x v="1"/>
    <s v="Paper"/>
    <s v="Adams Telephone Message Book w/Frequently-Called Numbers Space, 400 Messages per Book"/>
    <n v="15.96"/>
  </r>
  <r>
    <n v="6319"/>
    <s v="CA-2018-161459"/>
    <x v="5"/>
    <x v="920"/>
    <d v="2018-11-29T00:00:00"/>
    <s v="Second Class"/>
    <s v="EB-13750"/>
    <s v="Edward Becker"/>
    <s v="Corporate"/>
    <s v="United States"/>
    <s v="Laguna Niguel"/>
    <x v="1"/>
    <n v="92677"/>
    <s v="West"/>
    <s v="TEC-PH-10004071"/>
    <x v="2"/>
    <s v="Phones"/>
    <s v="PayAnywhere Card Reader"/>
    <n v="39.96"/>
  </r>
  <r>
    <n v="6320"/>
    <s v="CA-2018-161459"/>
    <x v="5"/>
    <x v="920"/>
    <d v="2018-11-29T00:00:00"/>
    <s v="Second Class"/>
    <s v="EB-13750"/>
    <s v="Edward Becker"/>
    <s v="Corporate"/>
    <s v="United States"/>
    <s v="Laguna Niguel"/>
    <x v="1"/>
    <n v="92677"/>
    <s v="West"/>
    <s v="OFF-PA-10002377"/>
    <x v="1"/>
    <s v="Paper"/>
    <s v="Adams Telephone Message Book W/Dividers/Space For Phone Numbers, 5 1/4&quot;X8 1/2&quot;, 200/Messages"/>
    <n v="34.08"/>
  </r>
  <r>
    <n v="6321"/>
    <s v="CA-2018-160017"/>
    <x v="30"/>
    <x v="394"/>
    <d v="2018-10-02T00:00:00"/>
    <s v="Standard Class"/>
    <s v="SP-20860"/>
    <s v="Sung Pak"/>
    <s v="Corporate"/>
    <s v="United States"/>
    <s v="Jacksonville"/>
    <x v="2"/>
    <n v="32216"/>
    <s v="South"/>
    <s v="OFF-PA-10001800"/>
    <x v="1"/>
    <s v="Paper"/>
    <s v="Xerox 220"/>
    <n v="10.368"/>
  </r>
  <r>
    <n v="6322"/>
    <s v="CA-2015-123316"/>
    <x v="2"/>
    <x v="303"/>
    <d v="2015-10-17T00:00:00"/>
    <s v="Standard Class"/>
    <s v="SP-20545"/>
    <s v="Sibella Parks"/>
    <s v="Corporate"/>
    <s v="United States"/>
    <s v="Mount Vernon"/>
    <x v="15"/>
    <n v="10550"/>
    <s v="East"/>
    <s v="OFF-BI-10002764"/>
    <x v="1"/>
    <s v="Binders"/>
    <s v="Recycled Pressboard Report Cover with Reinforced Top Hinge"/>
    <n v="7.7519999999999998"/>
  </r>
  <r>
    <n v="6323"/>
    <s v="CA-2015-141299"/>
    <x v="21"/>
    <x v="561"/>
    <d v="2015-06-07T00:00:00"/>
    <s v="Second Class"/>
    <s v="RB-19795"/>
    <s v="Ross Baird"/>
    <s v="Home Office"/>
    <s v="United States"/>
    <s v="Midland"/>
    <x v="12"/>
    <n v="48640"/>
    <s v="Central"/>
    <s v="OFF-EN-10004459"/>
    <x v="1"/>
    <s v="Envelopes"/>
    <s v="Security-Tint Envelopes"/>
    <n v="15.28"/>
  </r>
  <r>
    <n v="6324"/>
    <s v="CA-2015-104402"/>
    <x v="17"/>
    <x v="1103"/>
    <d v="2015-06-23T00:00:00"/>
    <s v="Standard Class"/>
    <s v="DB-13660"/>
    <s v="Duane Benoit"/>
    <s v="Consumer"/>
    <s v="United States"/>
    <s v="Newark"/>
    <x v="13"/>
    <n v="19711"/>
    <s v="East"/>
    <s v="TEC-MA-10000423"/>
    <x v="2"/>
    <s v="Machines"/>
    <s v="Texas Instruments TI-34 Scientific Calculator"/>
    <n v="65.97"/>
  </r>
  <r>
    <n v="6325"/>
    <s v="CA-2016-110289"/>
    <x v="28"/>
    <x v="1104"/>
    <d v="2016-11-02T00:00:00"/>
    <s v="Standard Class"/>
    <s v="NB-18655"/>
    <s v="Nona Balk"/>
    <s v="Corporate"/>
    <s v="United States"/>
    <s v="San Francisco"/>
    <x v="1"/>
    <n v="94109"/>
    <s v="West"/>
    <s v="OFF-PA-10002986"/>
    <x v="1"/>
    <s v="Paper"/>
    <s v="Xerox 1898"/>
    <n v="33.4"/>
  </r>
  <r>
    <n v="6326"/>
    <s v="CA-2016-110289"/>
    <x v="28"/>
    <x v="1104"/>
    <d v="2016-11-02T00:00:00"/>
    <s v="Standard Class"/>
    <s v="NB-18655"/>
    <s v="Nona Balk"/>
    <s v="Corporate"/>
    <s v="United States"/>
    <s v="San Francisco"/>
    <x v="1"/>
    <n v="94109"/>
    <s v="West"/>
    <s v="OFF-EN-10001434"/>
    <x v="1"/>
    <s v="Envelopes"/>
    <s v="Strathmore #10 Envelopes, Ultimate White"/>
    <n v="210.84"/>
  </r>
  <r>
    <n v="6327"/>
    <s v="CA-2015-167927"/>
    <x v="43"/>
    <x v="407"/>
    <d v="2015-01-26T00:00:00"/>
    <s v="Standard Class"/>
    <s v="XP-21865"/>
    <s v="Xylona Preis"/>
    <s v="Consumer"/>
    <s v="United States"/>
    <s v="Westland"/>
    <x v="12"/>
    <n v="48185"/>
    <s v="Central"/>
    <s v="OFF-ST-10000760"/>
    <x v="1"/>
    <s v="Storage"/>
    <s v="Eldon Fold 'N Roll Cart System"/>
    <n v="13.98"/>
  </r>
  <r>
    <n v="6328"/>
    <s v="CA-2015-167927"/>
    <x v="43"/>
    <x v="407"/>
    <d v="2015-01-26T00:00:00"/>
    <s v="Standard Class"/>
    <s v="XP-21865"/>
    <s v="Xylona Preis"/>
    <s v="Consumer"/>
    <s v="United States"/>
    <s v="Westland"/>
    <x v="12"/>
    <n v="48185"/>
    <s v="Central"/>
    <s v="FUR-FU-10002918"/>
    <x v="0"/>
    <s v="Furnishings"/>
    <s v="Eldon ClusterMat Chair Mat with Cordless Antistatic Protection"/>
    <n v="272.94"/>
  </r>
  <r>
    <n v="6329"/>
    <s v="CA-2015-167927"/>
    <x v="43"/>
    <x v="407"/>
    <d v="2015-01-26T00:00:00"/>
    <s v="Standard Class"/>
    <s v="XP-21865"/>
    <s v="Xylona Preis"/>
    <s v="Consumer"/>
    <s v="United States"/>
    <s v="Westland"/>
    <x v="12"/>
    <n v="48185"/>
    <s v="Central"/>
    <s v="OFF-BI-10000605"/>
    <x v="1"/>
    <s v="Binders"/>
    <s v="Acco Pressboard Covers with Storage Hooks, 9 1/2&quot; x 11&quot;, Executive Red"/>
    <n v="19.05"/>
  </r>
  <r>
    <n v="6330"/>
    <s v="CA-2015-167927"/>
    <x v="43"/>
    <x v="407"/>
    <d v="2015-01-26T00:00:00"/>
    <s v="Standard Class"/>
    <s v="XP-21865"/>
    <s v="Xylona Preis"/>
    <s v="Consumer"/>
    <s v="United States"/>
    <s v="Westland"/>
    <x v="12"/>
    <n v="48185"/>
    <s v="Central"/>
    <s v="OFF-AP-10002311"/>
    <x v="1"/>
    <s v="Appliances"/>
    <s v="Holmes Replacement Filter for HEPA Air Cleaner, Very Large Room, HEPA Filter"/>
    <n v="247.71600000000001"/>
  </r>
  <r>
    <n v="6331"/>
    <s v="CA-2015-167927"/>
    <x v="43"/>
    <x v="407"/>
    <d v="2015-01-26T00:00:00"/>
    <s v="Standard Class"/>
    <s v="XP-21865"/>
    <s v="Xylona Preis"/>
    <s v="Consumer"/>
    <s v="United States"/>
    <s v="Westland"/>
    <x v="12"/>
    <n v="48185"/>
    <s v="Central"/>
    <s v="OFF-ST-10003123"/>
    <x v="1"/>
    <s v="Storage"/>
    <s v="Fellowes Bases and Tops For Staxonsteel/High-Stak Systems"/>
    <n v="66.58"/>
  </r>
  <r>
    <n v="6332"/>
    <s v="CA-2015-167927"/>
    <x v="43"/>
    <x v="407"/>
    <d v="2015-01-26T00:00:00"/>
    <s v="Standard Class"/>
    <s v="XP-21865"/>
    <s v="Xylona Preis"/>
    <s v="Consumer"/>
    <s v="United States"/>
    <s v="Westland"/>
    <x v="12"/>
    <n v="48185"/>
    <s v="Central"/>
    <s v="OFF-AR-10004456"/>
    <x v="1"/>
    <s v="Art"/>
    <s v="Panasonic KP-4ABK Battery-Operated Pencil Sharpener"/>
    <n v="43.92"/>
  </r>
  <r>
    <n v="6333"/>
    <s v="CA-2015-167927"/>
    <x v="43"/>
    <x v="407"/>
    <d v="2015-01-26T00:00:00"/>
    <s v="Standard Class"/>
    <s v="XP-21865"/>
    <s v="Xylona Preis"/>
    <s v="Consumer"/>
    <s v="United States"/>
    <s v="Westland"/>
    <x v="12"/>
    <n v="48185"/>
    <s v="Central"/>
    <s v="FUR-FU-10002268"/>
    <x v="0"/>
    <s v="Furnishings"/>
    <s v="Ultra Door Push Plate"/>
    <n v="14.73"/>
  </r>
  <r>
    <n v="6334"/>
    <s v="CA-2015-167927"/>
    <x v="43"/>
    <x v="407"/>
    <d v="2015-01-26T00:00:00"/>
    <s v="Standard Class"/>
    <s v="XP-21865"/>
    <s v="Xylona Preis"/>
    <s v="Consumer"/>
    <s v="United States"/>
    <s v="Westland"/>
    <x v="12"/>
    <n v="48185"/>
    <s v="Central"/>
    <s v="OFF-BI-10004364"/>
    <x v="1"/>
    <s v="Binders"/>
    <s v="Storex Dura Pro Binders"/>
    <n v="29.7"/>
  </r>
  <r>
    <n v="6335"/>
    <s v="CA-2015-133305"/>
    <x v="45"/>
    <x v="384"/>
    <d v="2015-07-15T00:00:00"/>
    <s v="Standard Class"/>
    <s v="MH-17455"/>
    <s v="Mark Hamilton"/>
    <s v="Consumer"/>
    <s v="United States"/>
    <s v="New York City"/>
    <x v="15"/>
    <n v="10011"/>
    <s v="East"/>
    <s v="OFF-PA-10001970"/>
    <x v="1"/>
    <s v="Paper"/>
    <s v="Xerox 1881"/>
    <n v="49.12"/>
  </r>
  <r>
    <n v="6336"/>
    <s v="CA-2015-133305"/>
    <x v="45"/>
    <x v="384"/>
    <d v="2015-07-15T00:00:00"/>
    <s v="Standard Class"/>
    <s v="MH-17455"/>
    <s v="Mark Hamilton"/>
    <s v="Consumer"/>
    <s v="United States"/>
    <s v="New York City"/>
    <x v="15"/>
    <n v="10011"/>
    <s v="East"/>
    <s v="OFF-BI-10002954"/>
    <x v="1"/>
    <s v="Binders"/>
    <s v="Newell 3-Hole Punched Plastic Slotted Magazine Holders for Binders"/>
    <n v="18.28"/>
  </r>
  <r>
    <n v="6337"/>
    <s v="CA-2017-165995"/>
    <x v="8"/>
    <x v="133"/>
    <d v="2017-09-06T00:00:00"/>
    <s v="Standard Class"/>
    <s v="BG-11740"/>
    <s v="Bruce Geld"/>
    <s v="Consumer"/>
    <s v="United States"/>
    <s v="Los Angeles"/>
    <x v="1"/>
    <n v="90008"/>
    <s v="West"/>
    <s v="FUR-FU-10000672"/>
    <x v="0"/>
    <s v="Furnishings"/>
    <s v="Executive Impressions 10&quot; Spectator Wall Clock"/>
    <n v="47.04"/>
  </r>
  <r>
    <n v="6338"/>
    <s v="CA-2017-165995"/>
    <x v="8"/>
    <x v="133"/>
    <d v="2017-09-06T00:00:00"/>
    <s v="Standard Class"/>
    <s v="BG-11740"/>
    <s v="Bruce Geld"/>
    <s v="Consumer"/>
    <s v="United States"/>
    <s v="Los Angeles"/>
    <x v="1"/>
    <n v="90008"/>
    <s v="West"/>
    <s v="TEC-PH-10004908"/>
    <x v="2"/>
    <s v="Phones"/>
    <s v="Panasonic KX TS3282W Corded phone"/>
    <n v="339.96"/>
  </r>
  <r>
    <n v="6339"/>
    <s v="CA-2018-143112"/>
    <x v="10"/>
    <x v="361"/>
    <d v="2018-10-09T00:00:00"/>
    <s v="Standard Class"/>
    <s v="TS-21370"/>
    <s v="Todd Sumrall"/>
    <s v="Corporate"/>
    <s v="United States"/>
    <s v="New York City"/>
    <x v="15"/>
    <n v="10035"/>
    <s v="East"/>
    <s v="TEC-PH-10003095"/>
    <x v="2"/>
    <s v="Phones"/>
    <s v="Samsung HM1900 Bluetooth Headset"/>
    <n v="87.8"/>
  </r>
  <r>
    <n v="6340"/>
    <s v="CA-2018-143112"/>
    <x v="10"/>
    <x v="361"/>
    <d v="2018-10-09T00:00:00"/>
    <s v="Standard Class"/>
    <s v="TS-21370"/>
    <s v="Todd Sumrall"/>
    <s v="Corporate"/>
    <s v="United States"/>
    <s v="New York City"/>
    <x v="15"/>
    <n v="10035"/>
    <s v="East"/>
    <s v="FUR-CH-10002880"/>
    <x v="0"/>
    <s v="Chairs"/>
    <s v="Global High-Back Leather Tilter, Burgundy"/>
    <n v="221.38200000000001"/>
  </r>
  <r>
    <n v="6341"/>
    <s v="CA-2018-143112"/>
    <x v="10"/>
    <x v="361"/>
    <d v="2018-10-09T00:00:00"/>
    <s v="Standard Class"/>
    <s v="TS-21370"/>
    <s v="Todd Sumrall"/>
    <s v="Corporate"/>
    <s v="United States"/>
    <s v="New York City"/>
    <x v="15"/>
    <n v="10035"/>
    <s v="East"/>
    <s v="TEC-MA-10001047"/>
    <x v="2"/>
    <s v="Machines"/>
    <s v="3D Systems Cube Printer, 2nd Generation, Magenta"/>
    <n v="5199.96"/>
  </r>
  <r>
    <n v="6342"/>
    <s v="US-2017-105830"/>
    <x v="13"/>
    <x v="413"/>
    <d v="2018-01-02T00:00:00"/>
    <s v="First Class"/>
    <s v="DB-13660"/>
    <s v="Duane Benoit"/>
    <s v="Consumer"/>
    <s v="United States"/>
    <s v="Lancaster"/>
    <x v="24"/>
    <n v="43130"/>
    <s v="East"/>
    <s v="OFF-ST-10002554"/>
    <x v="1"/>
    <s v="Storage"/>
    <s v="Tennsco Industrial Shelving"/>
    <n v="156.512"/>
  </r>
  <r>
    <n v="6343"/>
    <s v="CA-2016-146255"/>
    <x v="34"/>
    <x v="1105"/>
    <d v="2016-03-10T00:00:00"/>
    <s v="First Class"/>
    <s v="EM-14140"/>
    <s v="Eugene Moren"/>
    <s v="Home Office"/>
    <s v="United States"/>
    <s v="Newark"/>
    <x v="13"/>
    <n v="19711"/>
    <s v="East"/>
    <s v="TEC-AC-10004469"/>
    <x v="2"/>
    <s v="Accessories"/>
    <s v="Microsoft Sculpt Comfort Mouse"/>
    <n v="119.85"/>
  </r>
  <r>
    <n v="6344"/>
    <s v="CA-2016-146255"/>
    <x v="34"/>
    <x v="1105"/>
    <d v="2016-03-10T00:00:00"/>
    <s v="First Class"/>
    <s v="EM-14140"/>
    <s v="Eugene Moren"/>
    <s v="Home Office"/>
    <s v="United States"/>
    <s v="Newark"/>
    <x v="13"/>
    <n v="19711"/>
    <s v="East"/>
    <s v="OFF-BI-10000309"/>
    <x v="1"/>
    <s v="Binders"/>
    <s v="GBC Twin Loop Wire Binding Elements, 9/16&quot; Spine, Black"/>
    <n v="30.44"/>
  </r>
  <r>
    <n v="6345"/>
    <s v="CA-2016-146255"/>
    <x v="34"/>
    <x v="1105"/>
    <d v="2016-03-10T00:00:00"/>
    <s v="First Class"/>
    <s v="EM-14140"/>
    <s v="Eugene Moren"/>
    <s v="Home Office"/>
    <s v="United States"/>
    <s v="Newark"/>
    <x v="13"/>
    <n v="19711"/>
    <s v="East"/>
    <s v="OFF-BI-10001765"/>
    <x v="1"/>
    <s v="Binders"/>
    <s v="Wilson Jones Heavy-Duty Casebound Ring Binders with Metal Hinges"/>
    <n v="69.28"/>
  </r>
  <r>
    <n v="6346"/>
    <s v="CA-2016-146255"/>
    <x v="34"/>
    <x v="1105"/>
    <d v="2016-03-10T00:00:00"/>
    <s v="First Class"/>
    <s v="EM-14140"/>
    <s v="Eugene Moren"/>
    <s v="Home Office"/>
    <s v="United States"/>
    <s v="Newark"/>
    <x v="13"/>
    <n v="19711"/>
    <s v="East"/>
    <s v="TEC-PH-10001619"/>
    <x v="2"/>
    <s v="Phones"/>
    <s v="LG G3"/>
    <n v="587.97"/>
  </r>
  <r>
    <n v="6347"/>
    <s v="CA-2018-104822"/>
    <x v="2"/>
    <x v="179"/>
    <d v="2018-10-20T00:00:00"/>
    <s v="Same Day"/>
    <s v="RB-19465"/>
    <s v="Rick Bensley"/>
    <s v="Home Office"/>
    <s v="United States"/>
    <s v="New York City"/>
    <x v="15"/>
    <n v="10024"/>
    <s v="East"/>
    <s v="OFF-LA-10002034"/>
    <x v="1"/>
    <s v="Labels"/>
    <s v="Avery 478"/>
    <n v="24.55"/>
  </r>
  <r>
    <n v="6348"/>
    <s v="CA-2016-104486"/>
    <x v="35"/>
    <x v="489"/>
    <d v="2016-05-06T00:00:00"/>
    <s v="Standard Class"/>
    <s v="PO-18850"/>
    <s v="Patrick O'Brill"/>
    <s v="Consumer"/>
    <s v="United States"/>
    <s v="San Francisco"/>
    <x v="1"/>
    <n v="94109"/>
    <s v="West"/>
    <s v="OFF-BI-10000309"/>
    <x v="1"/>
    <s v="Binders"/>
    <s v="GBC Twin Loop Wire Binding Elements, 9/16&quot; Spine, Black"/>
    <n v="12.176"/>
  </r>
  <r>
    <n v="6349"/>
    <s v="CA-2016-104486"/>
    <x v="35"/>
    <x v="489"/>
    <d v="2016-05-06T00:00:00"/>
    <s v="Standard Class"/>
    <s v="PO-18850"/>
    <s v="Patrick O'Brill"/>
    <s v="Consumer"/>
    <s v="United States"/>
    <s v="San Francisco"/>
    <x v="1"/>
    <n v="94109"/>
    <s v="West"/>
    <s v="OFF-ST-10000876"/>
    <x v="1"/>
    <s v="Storage"/>
    <s v="Eldon Simplefile Box Office"/>
    <n v="37.32"/>
  </r>
  <r>
    <n v="6350"/>
    <s v="CA-2016-104486"/>
    <x v="35"/>
    <x v="489"/>
    <d v="2016-05-06T00:00:00"/>
    <s v="Standard Class"/>
    <s v="PO-18850"/>
    <s v="Patrick O'Brill"/>
    <s v="Consumer"/>
    <s v="United States"/>
    <s v="San Francisco"/>
    <x v="1"/>
    <n v="94109"/>
    <s v="West"/>
    <s v="OFF-SU-10002573"/>
    <x v="1"/>
    <s v="Supplies"/>
    <s v="Acme 10&quot; Easy Grip Assistive Scissors"/>
    <n v="35.06"/>
  </r>
  <r>
    <n v="6351"/>
    <s v="CA-2018-161557"/>
    <x v="22"/>
    <x v="213"/>
    <d v="2018-09-08T00:00:00"/>
    <s v="Standard Class"/>
    <s v="AG-10900"/>
    <s v="Arthur Gainer"/>
    <s v="Consumer"/>
    <s v="United States"/>
    <s v="Dallas"/>
    <x v="5"/>
    <n v="75217"/>
    <s v="Central"/>
    <s v="FUR-FU-10004622"/>
    <x v="0"/>
    <s v="Furnishings"/>
    <s v="Eldon Advantage Foldable Chair Mats for Low Pile Carpets"/>
    <n v="108.4"/>
  </r>
  <r>
    <n v="6352"/>
    <s v="CA-2018-161130"/>
    <x v="28"/>
    <x v="132"/>
    <d v="2018-11-08T00:00:00"/>
    <s v="Standard Class"/>
    <s v="BF-11275"/>
    <s v="Beth Fritzler"/>
    <s v="Corporate"/>
    <s v="United States"/>
    <s v="Miami"/>
    <x v="2"/>
    <n v="33178"/>
    <s v="South"/>
    <s v="TEC-PH-10002549"/>
    <x v="2"/>
    <s v="Phones"/>
    <s v="Polycom SoundPoint IP 450 VoIP phone"/>
    <n v="361.37599999999998"/>
  </r>
  <r>
    <n v="6353"/>
    <s v="US-2016-161347"/>
    <x v="12"/>
    <x v="1023"/>
    <d v="2016-09-19T00:00:00"/>
    <s v="Standard Class"/>
    <s v="HG-14845"/>
    <s v="Harry Greene"/>
    <s v="Consumer"/>
    <s v="United States"/>
    <s v="Philadelphia"/>
    <x v="9"/>
    <n v="19120"/>
    <s v="East"/>
    <s v="OFF-BI-10004209"/>
    <x v="1"/>
    <s v="Binders"/>
    <s v="Fellowes Twister Kit, Gray/Clear, 3/pkg"/>
    <n v="2.4119999999999999"/>
  </r>
  <r>
    <n v="6354"/>
    <s v="US-2016-109015"/>
    <x v="14"/>
    <x v="684"/>
    <d v="2016-09-12T00:00:00"/>
    <s v="Standard Class"/>
    <s v="BS-11590"/>
    <s v="Brendan Sweed"/>
    <s v="Corporate"/>
    <s v="United States"/>
    <s v="New York City"/>
    <x v="15"/>
    <n v="10011"/>
    <s v="East"/>
    <s v="OFF-AP-10001962"/>
    <x v="1"/>
    <s v="Appliances"/>
    <s v="Black &amp; Decker Filter for Double Action Dustbuster Cordless Vac BLDV7210"/>
    <n v="8.39"/>
  </r>
  <r>
    <n v="6355"/>
    <s v="US-2016-109015"/>
    <x v="14"/>
    <x v="684"/>
    <d v="2016-09-12T00:00:00"/>
    <s v="Standard Class"/>
    <s v="BS-11590"/>
    <s v="Brendan Sweed"/>
    <s v="Corporate"/>
    <s v="United States"/>
    <s v="New York City"/>
    <x v="15"/>
    <n v="10011"/>
    <s v="East"/>
    <s v="TEC-PH-10002922"/>
    <x v="2"/>
    <s v="Phones"/>
    <s v="ShoreTel ShorePhone IP 230 VoIP phone"/>
    <n v="337.98"/>
  </r>
  <r>
    <n v="6356"/>
    <s v="CA-2015-110611"/>
    <x v="32"/>
    <x v="191"/>
    <d v="2015-10-13T00:00:00"/>
    <s v="Standard Class"/>
    <s v="JD-16015"/>
    <s v="Joy Daniels"/>
    <s v="Consumer"/>
    <s v="United States"/>
    <s v="Philadelphia"/>
    <x v="9"/>
    <n v="19120"/>
    <s v="East"/>
    <s v="OFF-ST-10000642"/>
    <x v="1"/>
    <s v="Storage"/>
    <s v="Tennsco Lockers, Gray"/>
    <n v="83.92"/>
  </r>
  <r>
    <n v="6357"/>
    <s v="CA-2018-139080"/>
    <x v="43"/>
    <x v="205"/>
    <d v="2018-01-28T00:00:00"/>
    <s v="Standard Class"/>
    <s v="CS-12250"/>
    <s v="Chris Selesnick"/>
    <s v="Corporate"/>
    <s v="United States"/>
    <s v="Seattle"/>
    <x v="4"/>
    <n v="98103"/>
    <s v="West"/>
    <s v="OFF-BI-10001757"/>
    <x v="1"/>
    <s v="Binders"/>
    <s v="Pressboard Hanging Data Binders for Unburst Sheets"/>
    <n v="19.68"/>
  </r>
  <r>
    <n v="6358"/>
    <s v="CA-2018-139080"/>
    <x v="43"/>
    <x v="205"/>
    <d v="2018-01-28T00:00:00"/>
    <s v="Standard Class"/>
    <s v="CS-12250"/>
    <s v="Chris Selesnick"/>
    <s v="Corporate"/>
    <s v="United States"/>
    <s v="Seattle"/>
    <x v="4"/>
    <n v="98103"/>
    <s v="West"/>
    <s v="OFF-PA-10004621"/>
    <x v="1"/>
    <s v="Paper"/>
    <s v="Xerox 212"/>
    <n v="25.92"/>
  </r>
  <r>
    <n v="6359"/>
    <s v="CA-2018-139080"/>
    <x v="43"/>
    <x v="205"/>
    <d v="2018-01-28T00:00:00"/>
    <s v="Standard Class"/>
    <s v="CS-12250"/>
    <s v="Chris Selesnick"/>
    <s v="Corporate"/>
    <s v="United States"/>
    <s v="Seattle"/>
    <x v="4"/>
    <n v="98103"/>
    <s v="West"/>
    <s v="OFF-PA-10002262"/>
    <x v="1"/>
    <s v="Paper"/>
    <s v="Xerox 192"/>
    <n v="6.48"/>
  </r>
  <r>
    <n v="6360"/>
    <s v="CA-2018-139080"/>
    <x v="43"/>
    <x v="205"/>
    <d v="2018-01-28T00:00:00"/>
    <s v="Standard Class"/>
    <s v="CS-12250"/>
    <s v="Chris Selesnick"/>
    <s v="Corporate"/>
    <s v="United States"/>
    <s v="Seattle"/>
    <x v="4"/>
    <n v="98103"/>
    <s v="West"/>
    <s v="TEC-PH-10004100"/>
    <x v="2"/>
    <s v="Phones"/>
    <s v="Griffin GC17055 Auxiliary Audio Cable"/>
    <n v="86.352000000000004"/>
  </r>
  <r>
    <n v="6361"/>
    <s v="CA-2016-115693"/>
    <x v="19"/>
    <x v="895"/>
    <d v="2016-12-15T00:00:00"/>
    <s v="Standard Class"/>
    <s v="FC-14245"/>
    <s v="Frank Carlisle"/>
    <s v="Home Office"/>
    <s v="United States"/>
    <s v="Los Angeles"/>
    <x v="1"/>
    <n v="90032"/>
    <s v="West"/>
    <s v="OFF-AR-10003582"/>
    <x v="1"/>
    <s v="Art"/>
    <s v="Boston Electric Pencil Sharpener, Model 1818, Charcoal Black"/>
    <n v="56.3"/>
  </r>
  <r>
    <n v="6362"/>
    <s v="US-2015-107993"/>
    <x v="5"/>
    <x v="641"/>
    <d v="2015-11-30T00:00:00"/>
    <s v="Standard Class"/>
    <s v="SE-20110"/>
    <s v="Sanjit Engle"/>
    <s v="Consumer"/>
    <s v="United States"/>
    <s v="Springfield"/>
    <x v="21"/>
    <n v="97477"/>
    <s v="West"/>
    <s v="OFF-AR-10003179"/>
    <x v="1"/>
    <s v="Art"/>
    <s v="Dixon Ticonderoga Core-Lock Colored Pencils"/>
    <n v="51.015999999999998"/>
  </r>
  <r>
    <n v="6363"/>
    <s v="CA-2018-110443"/>
    <x v="26"/>
    <x v="610"/>
    <d v="2018-11-25T00:00:00"/>
    <s v="Standard Class"/>
    <s v="CK-12205"/>
    <s v="Chloris Kastensmidt"/>
    <s v="Consumer"/>
    <s v="United States"/>
    <s v="Renton"/>
    <x v="4"/>
    <n v="98059"/>
    <s v="West"/>
    <s v="OFF-BI-10001670"/>
    <x v="1"/>
    <s v="Binders"/>
    <s v="Vinyl Sectional Post Binders"/>
    <n v="150.80000000000001"/>
  </r>
  <r>
    <n v="6364"/>
    <s v="CA-2018-110443"/>
    <x v="26"/>
    <x v="610"/>
    <d v="2018-11-25T00:00:00"/>
    <s v="Standard Class"/>
    <s v="CK-12205"/>
    <s v="Chloris Kastensmidt"/>
    <s v="Consumer"/>
    <s v="United States"/>
    <s v="Renton"/>
    <x v="4"/>
    <n v="98059"/>
    <s v="West"/>
    <s v="TEC-MA-10002073"/>
    <x v="2"/>
    <s v="Machines"/>
    <s v="3D Systems Cube Printer, 2nd Generation, White"/>
    <n v="1039.992"/>
  </r>
  <r>
    <n v="6365"/>
    <s v="CA-2018-110443"/>
    <x v="26"/>
    <x v="610"/>
    <d v="2018-11-25T00:00:00"/>
    <s v="Standard Class"/>
    <s v="CK-12205"/>
    <s v="Chloris Kastensmidt"/>
    <s v="Consumer"/>
    <s v="United States"/>
    <s v="Renton"/>
    <x v="4"/>
    <n v="98059"/>
    <s v="West"/>
    <s v="OFF-PA-10003797"/>
    <x v="1"/>
    <s v="Paper"/>
    <s v="Xerox 209"/>
    <n v="51.84"/>
  </r>
  <r>
    <n v="6366"/>
    <s v="CA-2018-144848"/>
    <x v="24"/>
    <x v="1095"/>
    <d v="2018-04-05T00:00:00"/>
    <s v="First Class"/>
    <s v="DS-13030"/>
    <s v="Darrin Sayre"/>
    <s v="Home Office"/>
    <s v="United States"/>
    <s v="New York City"/>
    <x v="15"/>
    <n v="10009"/>
    <s v="East"/>
    <s v="TEC-PH-10004006"/>
    <x v="2"/>
    <s v="Phones"/>
    <s v="Panasonic KX - TS880B Telephone"/>
    <n v="41.22"/>
  </r>
  <r>
    <n v="6367"/>
    <s v="CA-2018-144848"/>
    <x v="24"/>
    <x v="1095"/>
    <d v="2018-04-05T00:00:00"/>
    <s v="First Class"/>
    <s v="DS-13030"/>
    <s v="Darrin Sayre"/>
    <s v="Home Office"/>
    <s v="United States"/>
    <s v="New York City"/>
    <x v="15"/>
    <n v="10009"/>
    <s v="East"/>
    <s v="OFF-SU-10000646"/>
    <x v="1"/>
    <s v="Supplies"/>
    <s v="Premier Automatic Letter Opener"/>
    <n v="240.37"/>
  </r>
  <r>
    <n v="6368"/>
    <s v="CA-2018-144848"/>
    <x v="24"/>
    <x v="1095"/>
    <d v="2018-04-05T00:00:00"/>
    <s v="First Class"/>
    <s v="DS-13030"/>
    <s v="Darrin Sayre"/>
    <s v="Home Office"/>
    <s v="United States"/>
    <s v="New York City"/>
    <x v="15"/>
    <n v="10009"/>
    <s v="East"/>
    <s v="TEC-PH-10002262"/>
    <x v="2"/>
    <s v="Phones"/>
    <s v="LG Electronics Tone+ HBS-730 Bluetooth Headset"/>
    <n v="119.02"/>
  </r>
  <r>
    <n v="6369"/>
    <s v="US-2018-147998"/>
    <x v="7"/>
    <x v="240"/>
    <d v="2018-05-24T00:00:00"/>
    <s v="Standard Class"/>
    <s v="SA-20830"/>
    <s v="Sue Ann Reed"/>
    <s v="Consumer"/>
    <s v="United States"/>
    <s v="San Jose"/>
    <x v="1"/>
    <n v="95123"/>
    <s v="West"/>
    <s v="OFF-BI-10002082"/>
    <x v="1"/>
    <s v="Binders"/>
    <s v="GBC Twin Loop Wire Binding Elements"/>
    <n v="133.12"/>
  </r>
  <r>
    <n v="6370"/>
    <s v="CA-2017-103919"/>
    <x v="10"/>
    <x v="339"/>
    <d v="2017-10-07T00:00:00"/>
    <s v="Standard Class"/>
    <s v="TP-21565"/>
    <s v="Tracy Poddar"/>
    <s v="Corporate"/>
    <s v="United States"/>
    <s v="Grand Prairie"/>
    <x v="5"/>
    <n v="75051"/>
    <s v="Central"/>
    <s v="FUR-FU-10001756"/>
    <x v="0"/>
    <s v="Furnishings"/>
    <s v="Eldon Expressions Desk Accessory, Wood Photo Frame, Mahogany"/>
    <n v="38.08"/>
  </r>
  <r>
    <n v="6371"/>
    <s v="CA-2017-113425"/>
    <x v="26"/>
    <x v="831"/>
    <d v="2017-11-21T00:00:00"/>
    <s v="Same Day"/>
    <s v="JK-16120"/>
    <s v="Julie Kriz"/>
    <s v="Home Office"/>
    <s v="United States"/>
    <s v="New York City"/>
    <x v="15"/>
    <n v="10009"/>
    <s v="East"/>
    <s v="FUR-BO-10002598"/>
    <x v="0"/>
    <s v="Bookcases"/>
    <s v="Hon Metal Bookcases, Putty"/>
    <n v="113.568"/>
  </r>
  <r>
    <n v="6372"/>
    <s v="CA-2018-143035"/>
    <x v="10"/>
    <x v="621"/>
    <d v="2018-10-05T00:00:00"/>
    <s v="Second Class"/>
    <s v="CC-12430"/>
    <s v="Chuck Clark"/>
    <s v="Home Office"/>
    <s v="United States"/>
    <s v="New York City"/>
    <x v="15"/>
    <n v="10009"/>
    <s v="East"/>
    <s v="FUR-FU-10001934"/>
    <x v="0"/>
    <s v="Furnishings"/>
    <s v="Magnifier Swing Arm Lamp"/>
    <n v="83.92"/>
  </r>
  <r>
    <n v="6373"/>
    <s v="CA-2018-143035"/>
    <x v="10"/>
    <x v="621"/>
    <d v="2018-10-05T00:00:00"/>
    <s v="Second Class"/>
    <s v="CC-12430"/>
    <s v="Chuck Clark"/>
    <s v="Home Office"/>
    <s v="United States"/>
    <s v="New York City"/>
    <x v="15"/>
    <n v="10009"/>
    <s v="East"/>
    <s v="OFF-AR-10001130"/>
    <x v="1"/>
    <s v="Art"/>
    <s v="Quartet Alpha White Chalk, 12/Pack"/>
    <n v="6.63"/>
  </r>
  <r>
    <n v="6374"/>
    <s v="CA-2018-143035"/>
    <x v="10"/>
    <x v="621"/>
    <d v="2018-10-05T00:00:00"/>
    <s v="Second Class"/>
    <s v="CC-12430"/>
    <s v="Chuck Clark"/>
    <s v="Home Office"/>
    <s v="United States"/>
    <s v="New York City"/>
    <x v="15"/>
    <n v="10009"/>
    <s v="East"/>
    <s v="TEC-AC-10002049"/>
    <x v="2"/>
    <s v="Accessories"/>
    <s v="Logitech G19 Programmable Gaming Keyboard"/>
    <n v="371.97"/>
  </r>
  <r>
    <n v="6375"/>
    <s v="CA-2015-107811"/>
    <x v="20"/>
    <x v="333"/>
    <d v="2015-05-03T00:00:00"/>
    <s v="Standard Class"/>
    <s v="LA-16780"/>
    <s v="Laura Armstrong"/>
    <s v="Corporate"/>
    <s v="United States"/>
    <s v="Memphis"/>
    <x v="18"/>
    <n v="38109"/>
    <s v="South"/>
    <s v="FUR-CH-10001394"/>
    <x v="0"/>
    <s v="Chairs"/>
    <s v="Global Leather Executive Chair"/>
    <n v="561.58399999999995"/>
  </r>
  <r>
    <n v="6376"/>
    <s v="CA-2015-107811"/>
    <x v="20"/>
    <x v="333"/>
    <d v="2015-05-03T00:00:00"/>
    <s v="Standard Class"/>
    <s v="LA-16780"/>
    <s v="Laura Armstrong"/>
    <s v="Corporate"/>
    <s v="United States"/>
    <s v="Memphis"/>
    <x v="18"/>
    <n v="38109"/>
    <s v="South"/>
    <s v="OFF-ST-10000798"/>
    <x v="1"/>
    <s v="Storage"/>
    <s v="2300 Heavy-Duty Transfer File Systems by Perma"/>
    <n v="99.92"/>
  </r>
  <r>
    <n v="6377"/>
    <s v="CA-2017-163216"/>
    <x v="10"/>
    <x v="877"/>
    <d v="2017-10-10T00:00:00"/>
    <s v="First Class"/>
    <s v="AW-10930"/>
    <s v="Arthur Wiediger"/>
    <s v="Home Office"/>
    <s v="United States"/>
    <s v="Philadelphia"/>
    <x v="9"/>
    <n v="19143"/>
    <s v="East"/>
    <s v="OFF-LA-10000134"/>
    <x v="1"/>
    <s v="Labels"/>
    <s v="Avery 511"/>
    <n v="4.9279999999999999"/>
  </r>
  <r>
    <n v="6378"/>
    <s v="US-2017-116442"/>
    <x v="19"/>
    <x v="272"/>
    <d v="2017-12-22T00:00:00"/>
    <s v="Standard Class"/>
    <s v="BP-11230"/>
    <s v="Benjamin Patterson"/>
    <s v="Consumer"/>
    <s v="United States"/>
    <s v="Los Angeles"/>
    <x v="1"/>
    <n v="90004"/>
    <s v="West"/>
    <s v="FUR-FU-10002364"/>
    <x v="0"/>
    <s v="Furnishings"/>
    <s v="Eldon Expressions Wood Desk Accessories, Oak"/>
    <n v="14.76"/>
  </r>
  <r>
    <n v="6379"/>
    <s v="CA-2018-150623"/>
    <x v="29"/>
    <x v="318"/>
    <d v="2018-04-14T00:00:00"/>
    <s v="Standard Class"/>
    <s v="DB-13360"/>
    <s v="Dennis Bolton"/>
    <s v="Home Office"/>
    <s v="United States"/>
    <s v="Waterbury"/>
    <x v="29"/>
    <n v="6708"/>
    <s v="East"/>
    <s v="TEC-AC-10004571"/>
    <x v="2"/>
    <s v="Accessories"/>
    <s v="Logitech G700s Rechargeable Gaming Mouse"/>
    <n v="99.99"/>
  </r>
  <r>
    <n v="6380"/>
    <s v="CA-2018-150623"/>
    <x v="29"/>
    <x v="318"/>
    <d v="2018-04-14T00:00:00"/>
    <s v="Standard Class"/>
    <s v="DB-13360"/>
    <s v="Dennis Bolton"/>
    <s v="Home Office"/>
    <s v="United States"/>
    <s v="Waterbury"/>
    <x v="29"/>
    <n v="6708"/>
    <s v="East"/>
    <s v="OFF-ST-10003692"/>
    <x v="1"/>
    <s v="Storage"/>
    <s v="Recycled Steel Personal File for Hanging File Folders"/>
    <n v="286.14999999999998"/>
  </r>
  <r>
    <n v="6381"/>
    <s v="US-2015-163797"/>
    <x v="29"/>
    <x v="918"/>
    <d v="2015-04-13T00:00:00"/>
    <s v="Standard Class"/>
    <s v="PC-19000"/>
    <s v="Pauline Chand"/>
    <s v="Home Office"/>
    <s v="United States"/>
    <s v="Chandler"/>
    <x v="16"/>
    <n v="85224"/>
    <s v="West"/>
    <s v="OFF-FA-10001883"/>
    <x v="1"/>
    <s v="Fasteners"/>
    <s v="Alliance Super-Size Bands, Assorted Sizes"/>
    <n v="49.792000000000002"/>
  </r>
  <r>
    <n v="6382"/>
    <s v="CA-2017-127236"/>
    <x v="48"/>
    <x v="892"/>
    <d v="2017-04-02T00:00:00"/>
    <s v="Standard Class"/>
    <s v="TB-21595"/>
    <s v="Troy Blackwell"/>
    <s v="Consumer"/>
    <s v="United States"/>
    <s v="Springfield"/>
    <x v="24"/>
    <n v="45503"/>
    <s v="East"/>
    <s v="FUR-BO-10004015"/>
    <x v="0"/>
    <s v="Bookcases"/>
    <s v="Bush Andora Bookcase, Maple/Graphite Gray Finish"/>
    <n v="299.97500000000002"/>
  </r>
  <r>
    <n v="6383"/>
    <s v="CA-2017-127236"/>
    <x v="48"/>
    <x v="892"/>
    <d v="2017-04-02T00:00:00"/>
    <s v="Standard Class"/>
    <s v="TB-21595"/>
    <s v="Troy Blackwell"/>
    <s v="Consumer"/>
    <s v="United States"/>
    <s v="Springfield"/>
    <x v="24"/>
    <n v="45503"/>
    <s v="East"/>
    <s v="TEC-PH-10000141"/>
    <x v="2"/>
    <s v="Phones"/>
    <s v="Clearsounds A400"/>
    <n v="158.376"/>
  </r>
  <r>
    <n v="6384"/>
    <s v="US-2018-104661"/>
    <x v="11"/>
    <x v="787"/>
    <d v="2018-01-18T00:00:00"/>
    <s v="First Class"/>
    <s v="TB-21250"/>
    <s v="Tim Brockman"/>
    <s v="Consumer"/>
    <s v="United States"/>
    <s v="Austin"/>
    <x v="5"/>
    <n v="78745"/>
    <s v="Central"/>
    <s v="OFF-BI-10001597"/>
    <x v="1"/>
    <s v="Binders"/>
    <s v="Wilson Jones Ledger-Size, Piano-Hinge Binder, 2&quot;, Blue"/>
    <n v="32.783999999999999"/>
  </r>
  <r>
    <n v="6385"/>
    <s v="US-2018-104661"/>
    <x v="11"/>
    <x v="787"/>
    <d v="2018-01-18T00:00:00"/>
    <s v="First Class"/>
    <s v="TB-21250"/>
    <s v="Tim Brockman"/>
    <s v="Consumer"/>
    <s v="United States"/>
    <s v="Austin"/>
    <x v="5"/>
    <n v="78745"/>
    <s v="Central"/>
    <s v="TEC-AC-10003628"/>
    <x v="2"/>
    <s v="Accessories"/>
    <s v="Logitech 910-002974 M325 Wireless Mouse for Web Scrolling"/>
    <n v="47.984000000000002"/>
  </r>
  <r>
    <n v="6386"/>
    <s v="US-2018-104661"/>
    <x v="11"/>
    <x v="787"/>
    <d v="2018-01-18T00:00:00"/>
    <s v="First Class"/>
    <s v="TB-21250"/>
    <s v="Tim Brockman"/>
    <s v="Consumer"/>
    <s v="United States"/>
    <s v="Austin"/>
    <x v="5"/>
    <n v="78745"/>
    <s v="Central"/>
    <s v="TEC-AC-10002331"/>
    <x v="2"/>
    <s v="Accessories"/>
    <s v="Maxell 74 Minute CDR, 10/Pack"/>
    <n v="62.591999999999999"/>
  </r>
  <r>
    <n v="6387"/>
    <s v="US-2018-104661"/>
    <x v="11"/>
    <x v="787"/>
    <d v="2018-01-18T00:00:00"/>
    <s v="First Class"/>
    <s v="TB-21250"/>
    <s v="Tim Brockman"/>
    <s v="Consumer"/>
    <s v="United States"/>
    <s v="Austin"/>
    <x v="5"/>
    <n v="78745"/>
    <s v="Central"/>
    <s v="OFF-BI-10001098"/>
    <x v="1"/>
    <s v="Binders"/>
    <s v="Acco D-Ring Binder w/DublLock"/>
    <n v="4.2759999999999998"/>
  </r>
  <r>
    <n v="6388"/>
    <s v="CA-2015-134103"/>
    <x v="31"/>
    <x v="1106"/>
    <d v="2015-02-04T00:00:00"/>
    <s v="Standard Class"/>
    <s v="MV-18190"/>
    <s v="Mike Vittorini"/>
    <s v="Consumer"/>
    <s v="United States"/>
    <s v="Detroit"/>
    <x v="12"/>
    <n v="48234"/>
    <s v="Central"/>
    <s v="OFF-PA-10001204"/>
    <x v="1"/>
    <s v="Paper"/>
    <s v="Xerox 1972"/>
    <n v="10.56"/>
  </r>
  <r>
    <n v="6389"/>
    <s v="CA-2015-134103"/>
    <x v="31"/>
    <x v="1106"/>
    <d v="2015-02-04T00:00:00"/>
    <s v="Standard Class"/>
    <s v="MV-18190"/>
    <s v="Mike Vittorini"/>
    <s v="Consumer"/>
    <s v="United States"/>
    <s v="Detroit"/>
    <x v="12"/>
    <n v="48234"/>
    <s v="Central"/>
    <s v="OFF-ST-10000991"/>
    <x v="1"/>
    <s v="Storage"/>
    <s v="Space Solutions HD Industrial Steel Shelving."/>
    <n v="229.94"/>
  </r>
  <r>
    <n v="6390"/>
    <s v="CA-2016-147529"/>
    <x v="40"/>
    <x v="1107"/>
    <d v="2016-02-11T00:00:00"/>
    <s v="Standard Class"/>
    <s v="DK-12835"/>
    <s v="Damala Kotsonis"/>
    <s v="Corporate"/>
    <s v="United States"/>
    <s v="Springfield"/>
    <x v="17"/>
    <n v="22153"/>
    <s v="South"/>
    <s v="OFF-EN-10000056"/>
    <x v="1"/>
    <s v="Envelopes"/>
    <s v="Cameo Buff Policy Envelopes"/>
    <n v="311.14999999999998"/>
  </r>
  <r>
    <n v="6391"/>
    <s v="CA-2016-147529"/>
    <x v="40"/>
    <x v="1107"/>
    <d v="2016-02-11T00:00:00"/>
    <s v="Standard Class"/>
    <s v="DK-12835"/>
    <s v="Damala Kotsonis"/>
    <s v="Corporate"/>
    <s v="United States"/>
    <s v="Springfield"/>
    <x v="17"/>
    <n v="22153"/>
    <s v="South"/>
    <s v="OFF-PA-10003349"/>
    <x v="1"/>
    <s v="Paper"/>
    <s v="Xerox 1957"/>
    <n v="12.96"/>
  </r>
  <r>
    <n v="6392"/>
    <s v="CA-2017-129126"/>
    <x v="19"/>
    <x v="882"/>
    <d v="2017-12-19T00:00:00"/>
    <s v="Standard Class"/>
    <s v="PK-19075"/>
    <s v="Pete Kriz"/>
    <s v="Consumer"/>
    <s v="United States"/>
    <s v="New York City"/>
    <x v="15"/>
    <n v="10011"/>
    <s v="East"/>
    <s v="OFF-PA-10001471"/>
    <x v="1"/>
    <s v="Paper"/>
    <s v="Strathmore Photo Frame Cards"/>
    <n v="14.62"/>
  </r>
  <r>
    <n v="6393"/>
    <s v="CA-2017-129126"/>
    <x v="19"/>
    <x v="882"/>
    <d v="2017-12-19T00:00:00"/>
    <s v="Standard Class"/>
    <s v="PK-19075"/>
    <s v="Pete Kriz"/>
    <s v="Consumer"/>
    <s v="United States"/>
    <s v="New York City"/>
    <x v="15"/>
    <n v="10011"/>
    <s v="East"/>
    <s v="OFF-LA-10003190"/>
    <x v="1"/>
    <s v="Labels"/>
    <s v="Avery 474"/>
    <n v="5.76"/>
  </r>
  <r>
    <n v="6394"/>
    <s v="CA-2017-129126"/>
    <x v="19"/>
    <x v="882"/>
    <d v="2017-12-19T00:00:00"/>
    <s v="Standard Class"/>
    <s v="PK-19075"/>
    <s v="Pete Kriz"/>
    <s v="Consumer"/>
    <s v="United States"/>
    <s v="New York City"/>
    <x v="15"/>
    <n v="10011"/>
    <s v="East"/>
    <s v="OFF-FA-10000621"/>
    <x v="1"/>
    <s v="Fasteners"/>
    <s v="OIC Colored Binder Clips, Assorted Sizes"/>
    <n v="21.48"/>
  </r>
  <r>
    <n v="6395"/>
    <s v="CA-2017-129126"/>
    <x v="19"/>
    <x v="882"/>
    <d v="2017-12-19T00:00:00"/>
    <s v="Standard Class"/>
    <s v="PK-19075"/>
    <s v="Pete Kriz"/>
    <s v="Consumer"/>
    <s v="United States"/>
    <s v="New York City"/>
    <x v="15"/>
    <n v="10011"/>
    <s v="East"/>
    <s v="FUR-FU-10002937"/>
    <x v="0"/>
    <s v="Furnishings"/>
    <s v="GE 48&quot; Fluorescent Tube, Cool White Energy Saver, 34 Watts, 30/Box"/>
    <n v="396.92"/>
  </r>
  <r>
    <n v="6396"/>
    <s v="CA-2017-129126"/>
    <x v="19"/>
    <x v="882"/>
    <d v="2017-12-19T00:00:00"/>
    <s v="Standard Class"/>
    <s v="PK-19075"/>
    <s v="Pete Kriz"/>
    <s v="Consumer"/>
    <s v="United States"/>
    <s v="New York City"/>
    <x v="15"/>
    <n v="10011"/>
    <s v="East"/>
    <s v="OFF-ST-10004507"/>
    <x v="1"/>
    <s v="Storage"/>
    <s v="Advantus Rolling Storage Box"/>
    <n v="17.149999999999999"/>
  </r>
  <r>
    <n v="6397"/>
    <s v="CA-2017-129126"/>
    <x v="19"/>
    <x v="882"/>
    <d v="2017-12-19T00:00:00"/>
    <s v="Standard Class"/>
    <s v="PK-19075"/>
    <s v="Pete Kriz"/>
    <s v="Consumer"/>
    <s v="United States"/>
    <s v="New York City"/>
    <x v="15"/>
    <n v="10011"/>
    <s v="East"/>
    <s v="OFF-BI-10000279"/>
    <x v="1"/>
    <s v="Binders"/>
    <s v="Acco Recycled 2&quot; Capacity Laser Printer Hanging Data Binders"/>
    <n v="23.12"/>
  </r>
  <r>
    <n v="6398"/>
    <s v="CA-2018-131632"/>
    <x v="28"/>
    <x v="1108"/>
    <d v="2018-11-04T00:00:00"/>
    <s v="Standard Class"/>
    <s v="AH-10120"/>
    <s v="Adrian Hane"/>
    <s v="Home Office"/>
    <s v="United States"/>
    <s v="Dallas"/>
    <x v="5"/>
    <n v="75217"/>
    <s v="Central"/>
    <s v="OFF-AR-10003651"/>
    <x v="1"/>
    <s v="Art"/>
    <s v="Newell 350"/>
    <n v="5.2480000000000002"/>
  </r>
  <r>
    <n v="6399"/>
    <s v="CA-2018-151981"/>
    <x v="36"/>
    <x v="634"/>
    <d v="2018-08-12T00:00:00"/>
    <s v="Standard Class"/>
    <s v="GM-14455"/>
    <s v="Gary Mitchum"/>
    <s v="Home Office"/>
    <s v="United States"/>
    <s v="Concord"/>
    <x v="38"/>
    <n v="3301"/>
    <s v="East"/>
    <s v="TEC-PH-10003601"/>
    <x v="2"/>
    <s v="Phones"/>
    <s v="Ativa D5772 2-Line 5.8GHz Digital Expandable Corded/Cordless Phone System with Answering &amp; Caller ID/Call Waiting, Black/Silver"/>
    <n v="824.95"/>
  </r>
  <r>
    <n v="6400"/>
    <s v="CA-2018-151981"/>
    <x v="36"/>
    <x v="634"/>
    <d v="2018-08-12T00:00:00"/>
    <s v="Standard Class"/>
    <s v="GM-14455"/>
    <s v="Gary Mitchum"/>
    <s v="Home Office"/>
    <s v="United States"/>
    <s v="Concord"/>
    <x v="38"/>
    <n v="3301"/>
    <s v="East"/>
    <s v="OFF-LA-10002195"/>
    <x v="1"/>
    <s v="Labels"/>
    <s v="Avery 481"/>
    <n v="24.64"/>
  </r>
  <r>
    <n v="6401"/>
    <s v="CA-2018-151981"/>
    <x v="36"/>
    <x v="634"/>
    <d v="2018-08-12T00:00:00"/>
    <s v="Standard Class"/>
    <s v="GM-14455"/>
    <s v="Gary Mitchum"/>
    <s v="Home Office"/>
    <s v="United States"/>
    <s v="Concord"/>
    <x v="38"/>
    <n v="3301"/>
    <s v="East"/>
    <s v="OFF-AR-10000380"/>
    <x v="1"/>
    <s v="Art"/>
    <s v="Hunt PowerHouse Electric Pencil Sharpener, Blue"/>
    <n v="227.88"/>
  </r>
  <r>
    <n v="6402"/>
    <s v="CA-2018-125472"/>
    <x v="23"/>
    <x v="1109"/>
    <d v="2018-05-31T00:00:00"/>
    <s v="First Class"/>
    <s v="BD-11725"/>
    <s v="Bruce Degenhardt"/>
    <s v="Consumer"/>
    <s v="United States"/>
    <s v="Lafayette"/>
    <x v="28"/>
    <n v="70506"/>
    <s v="South"/>
    <s v="FUR-BO-10000330"/>
    <x v="0"/>
    <s v="Bookcases"/>
    <s v="Sauder Camden County Barrister Bookcase, Planked Cherry Finish"/>
    <n v="241.96"/>
  </r>
  <r>
    <n v="6403"/>
    <s v="CA-2018-125472"/>
    <x v="23"/>
    <x v="1109"/>
    <d v="2018-05-31T00:00:00"/>
    <s v="First Class"/>
    <s v="BD-11725"/>
    <s v="Bruce Degenhardt"/>
    <s v="Consumer"/>
    <s v="United States"/>
    <s v="Lafayette"/>
    <x v="28"/>
    <n v="70506"/>
    <s v="South"/>
    <s v="OFF-BI-10000591"/>
    <x v="1"/>
    <s v="Binders"/>
    <s v="Avery Binder Labels"/>
    <n v="3.89"/>
  </r>
  <r>
    <n v="6404"/>
    <s v="CA-2018-125472"/>
    <x v="23"/>
    <x v="1109"/>
    <d v="2018-05-31T00:00:00"/>
    <s v="First Class"/>
    <s v="BD-11725"/>
    <s v="Bruce Degenhardt"/>
    <s v="Consumer"/>
    <s v="United States"/>
    <s v="Lafayette"/>
    <x v="28"/>
    <n v="70506"/>
    <s v="South"/>
    <s v="FUR-FU-10001731"/>
    <x v="0"/>
    <s v="Furnishings"/>
    <s v="Acrylic Self-Standing Desk Frames"/>
    <n v="8.01"/>
  </r>
  <r>
    <n v="6405"/>
    <s v="CA-2016-156328"/>
    <x v="4"/>
    <x v="672"/>
    <d v="2016-12-05T00:00:00"/>
    <s v="Standard Class"/>
    <s v="RM-19375"/>
    <s v="Raymond Messe"/>
    <s v="Consumer"/>
    <s v="United States"/>
    <s v="Raleigh"/>
    <x v="3"/>
    <n v="27604"/>
    <s v="South"/>
    <s v="TEC-PH-10001198"/>
    <x v="2"/>
    <s v="Phones"/>
    <s v="Avaya 4621SW VoIP phone"/>
    <n v="177.48"/>
  </r>
  <r>
    <n v="6406"/>
    <s v="CA-2018-154074"/>
    <x v="8"/>
    <x v="515"/>
    <d v="2018-09-02T00:00:00"/>
    <s v="Second Class"/>
    <s v="BW-11110"/>
    <s v="Bart Watters"/>
    <s v="Corporate"/>
    <s v="United States"/>
    <s v="Spokane"/>
    <x v="4"/>
    <n v="99207"/>
    <s v="West"/>
    <s v="FUR-CH-10002331"/>
    <x v="0"/>
    <s v="Chairs"/>
    <s v="Hon 4700 Series Mobuis Mid-Back Task Chairs with Adjustable Arms"/>
    <n v="569.56799999999998"/>
  </r>
  <r>
    <n v="6407"/>
    <s v="CA-2018-154074"/>
    <x v="8"/>
    <x v="515"/>
    <d v="2018-09-02T00:00:00"/>
    <s v="Second Class"/>
    <s v="BW-11110"/>
    <s v="Bart Watters"/>
    <s v="Corporate"/>
    <s v="United States"/>
    <s v="Spokane"/>
    <x v="4"/>
    <n v="99207"/>
    <s v="West"/>
    <s v="OFF-ST-10002370"/>
    <x v="1"/>
    <s v="Storage"/>
    <s v="Sortfiler Multipurpose Personal File Organizer, Black"/>
    <n v="149.72999999999999"/>
  </r>
  <r>
    <n v="6408"/>
    <s v="CA-2018-161774"/>
    <x v="7"/>
    <x v="304"/>
    <d v="2018-05-15T00:00:00"/>
    <s v="First Class"/>
    <s v="GT-14710"/>
    <s v="Greg Tran"/>
    <s v="Consumer"/>
    <s v="United States"/>
    <s v="Houston"/>
    <x v="5"/>
    <n v="77041"/>
    <s v="Central"/>
    <s v="FUR-CH-10003981"/>
    <x v="0"/>
    <s v="Chairs"/>
    <s v="Global Commerce Series Low-Back Swivel/Tilt Chairs"/>
    <n v="899.43"/>
  </r>
  <r>
    <n v="6409"/>
    <s v="CA-2018-161774"/>
    <x v="7"/>
    <x v="304"/>
    <d v="2018-05-15T00:00:00"/>
    <s v="First Class"/>
    <s v="GT-14710"/>
    <s v="Greg Tran"/>
    <s v="Consumer"/>
    <s v="United States"/>
    <s v="Houston"/>
    <x v="5"/>
    <n v="77041"/>
    <s v="Central"/>
    <s v="OFF-AR-10001446"/>
    <x v="1"/>
    <s v="Art"/>
    <s v="Newell 309"/>
    <n v="46.2"/>
  </r>
  <r>
    <n v="6410"/>
    <s v="CA-2018-161774"/>
    <x v="7"/>
    <x v="304"/>
    <d v="2018-05-15T00:00:00"/>
    <s v="First Class"/>
    <s v="GT-14710"/>
    <s v="Greg Tran"/>
    <s v="Consumer"/>
    <s v="United States"/>
    <s v="Houston"/>
    <x v="5"/>
    <n v="77041"/>
    <s v="Central"/>
    <s v="OFF-PA-10000300"/>
    <x v="1"/>
    <s v="Paper"/>
    <s v="Xerox 1936"/>
    <n v="47.951999999999998"/>
  </r>
  <r>
    <n v="6411"/>
    <s v="CA-2018-161774"/>
    <x v="7"/>
    <x v="304"/>
    <d v="2018-05-15T00:00:00"/>
    <s v="First Class"/>
    <s v="GT-14710"/>
    <s v="Greg Tran"/>
    <s v="Consumer"/>
    <s v="United States"/>
    <s v="Houston"/>
    <x v="5"/>
    <n v="77041"/>
    <s v="Central"/>
    <s v="TEC-PH-10004071"/>
    <x v="2"/>
    <s v="Phones"/>
    <s v="PayAnywhere Card Reader"/>
    <n v="7.992"/>
  </r>
  <r>
    <n v="6412"/>
    <s v="CA-2018-161774"/>
    <x v="7"/>
    <x v="304"/>
    <d v="2018-05-15T00:00:00"/>
    <s v="First Class"/>
    <s v="GT-14710"/>
    <s v="Greg Tran"/>
    <s v="Consumer"/>
    <s v="United States"/>
    <s v="Houston"/>
    <x v="5"/>
    <n v="77041"/>
    <s v="Central"/>
    <s v="OFF-PA-10003134"/>
    <x v="1"/>
    <s v="Paper"/>
    <s v="Xerox 1937"/>
    <n v="76.864000000000004"/>
  </r>
  <r>
    <n v="6413"/>
    <s v="CA-2018-151211"/>
    <x v="42"/>
    <x v="629"/>
    <d v="2018-08-23T00:00:00"/>
    <s v="Standard Class"/>
    <s v="AH-10120"/>
    <s v="Adrian Hane"/>
    <s v="Home Office"/>
    <s v="United States"/>
    <s v="Louisville"/>
    <x v="0"/>
    <n v="40214"/>
    <s v="South"/>
    <s v="OFF-BI-10002735"/>
    <x v="1"/>
    <s v="Binders"/>
    <s v="GBC Prestige Therm-A-Bind Covers"/>
    <n v="102.93"/>
  </r>
  <r>
    <n v="6414"/>
    <s v="CA-2018-151211"/>
    <x v="42"/>
    <x v="629"/>
    <d v="2018-08-23T00:00:00"/>
    <s v="Standard Class"/>
    <s v="AH-10120"/>
    <s v="Adrian Hane"/>
    <s v="Home Office"/>
    <s v="United States"/>
    <s v="Louisville"/>
    <x v="0"/>
    <n v="40214"/>
    <s v="South"/>
    <s v="TEC-AC-10004510"/>
    <x v="2"/>
    <s v="Accessories"/>
    <s v="Logitech Desktop MK120 Mouse and keyboard Combo"/>
    <n v="98.16"/>
  </r>
  <r>
    <n v="6415"/>
    <s v="CA-2018-142671"/>
    <x v="0"/>
    <x v="468"/>
    <d v="2018-11-14T00:00:00"/>
    <s v="Second Class"/>
    <s v="DR-12940"/>
    <s v="Daniel Raglin"/>
    <s v="Home Office"/>
    <s v="United States"/>
    <s v="Hollywood"/>
    <x v="2"/>
    <n v="33021"/>
    <s v="South"/>
    <s v="OFF-BI-10004099"/>
    <x v="1"/>
    <s v="Binders"/>
    <s v="GBC VeloBinder Strips"/>
    <n v="11.52"/>
  </r>
  <r>
    <n v="6416"/>
    <s v="CA-2018-144750"/>
    <x v="47"/>
    <x v="170"/>
    <d v="2018-08-21T00:00:00"/>
    <s v="Same Day"/>
    <s v="DL-13495"/>
    <s v="Dionis Lloyd"/>
    <s v="Corporate"/>
    <s v="United States"/>
    <s v="Chandler"/>
    <x v="16"/>
    <n v="85224"/>
    <s v="West"/>
    <s v="OFF-PA-10003395"/>
    <x v="1"/>
    <s v="Paper"/>
    <s v="Xerox 1941"/>
    <n v="83.88"/>
  </r>
  <r>
    <n v="6417"/>
    <s v="CA-2017-111976"/>
    <x v="15"/>
    <x v="387"/>
    <d v="2017-03-12T00:00:00"/>
    <s v="Standard Class"/>
    <s v="BD-11620"/>
    <s v="Brian DeCherney"/>
    <s v="Consumer"/>
    <s v="United States"/>
    <s v="Philadelphia"/>
    <x v="9"/>
    <n v="19120"/>
    <s v="East"/>
    <s v="TEC-PH-10002890"/>
    <x v="2"/>
    <s v="Phones"/>
    <s v="AT&amp;T 17929 Lendline Telephone"/>
    <n v="108.57599999999999"/>
  </r>
  <r>
    <n v="6418"/>
    <s v="CA-2017-111976"/>
    <x v="15"/>
    <x v="387"/>
    <d v="2017-03-12T00:00:00"/>
    <s v="Standard Class"/>
    <s v="BD-11620"/>
    <s v="Brian DeCherney"/>
    <s v="Consumer"/>
    <s v="United States"/>
    <s v="Philadelphia"/>
    <x v="9"/>
    <n v="19120"/>
    <s v="East"/>
    <s v="OFF-FA-10004968"/>
    <x v="1"/>
    <s v="Fasteners"/>
    <s v="Rubber Band Ball"/>
    <n v="5.984"/>
  </r>
  <r>
    <n v="6419"/>
    <s v="CA-2017-140130"/>
    <x v="28"/>
    <x v="731"/>
    <d v="2017-11-05T00:00:00"/>
    <s v="Standard Class"/>
    <s v="HW-14935"/>
    <s v="Helen Wasserman"/>
    <s v="Corporate"/>
    <s v="United States"/>
    <s v="Tulsa"/>
    <x v="26"/>
    <n v="74133"/>
    <s v="Central"/>
    <s v="OFF-SU-10001218"/>
    <x v="1"/>
    <s v="Supplies"/>
    <s v="Fiskars Softgrip Scissors"/>
    <n v="21.96"/>
  </r>
  <r>
    <n v="6420"/>
    <s v="CA-2017-140130"/>
    <x v="28"/>
    <x v="731"/>
    <d v="2017-11-05T00:00:00"/>
    <s v="Standard Class"/>
    <s v="HW-14935"/>
    <s v="Helen Wasserman"/>
    <s v="Corporate"/>
    <s v="United States"/>
    <s v="Tulsa"/>
    <x v="26"/>
    <n v="74133"/>
    <s v="Central"/>
    <s v="FUR-CH-10002084"/>
    <x v="0"/>
    <s v="Chairs"/>
    <s v="Hon Mobius Operator's Chair"/>
    <n v="368.97"/>
  </r>
  <r>
    <n v="6421"/>
    <s v="CA-2017-140130"/>
    <x v="28"/>
    <x v="731"/>
    <d v="2017-11-05T00:00:00"/>
    <s v="Standard Class"/>
    <s v="HW-14935"/>
    <s v="Helen Wasserman"/>
    <s v="Corporate"/>
    <s v="United States"/>
    <s v="Tulsa"/>
    <x v="26"/>
    <n v="74133"/>
    <s v="Central"/>
    <s v="OFF-AR-10004269"/>
    <x v="1"/>
    <s v="Art"/>
    <s v="Newell 31"/>
    <n v="12.39"/>
  </r>
  <r>
    <n v="6422"/>
    <s v="CA-2017-140130"/>
    <x v="28"/>
    <x v="731"/>
    <d v="2017-11-05T00:00:00"/>
    <s v="Standard Class"/>
    <s v="HW-14935"/>
    <s v="Helen Wasserman"/>
    <s v="Corporate"/>
    <s v="United States"/>
    <s v="Tulsa"/>
    <x v="26"/>
    <n v="74133"/>
    <s v="Central"/>
    <s v="OFF-ST-10001128"/>
    <x v="1"/>
    <s v="Storage"/>
    <s v="Carina Mini System Audio Rack, Model AR050B"/>
    <n v="332.94"/>
  </r>
  <r>
    <n v="6423"/>
    <s v="CA-2015-159121"/>
    <x v="44"/>
    <x v="711"/>
    <d v="2015-08-01T00:00:00"/>
    <s v="Standard Class"/>
    <s v="JO-15145"/>
    <s v="Jack O'Briant"/>
    <s v="Corporate"/>
    <s v="United States"/>
    <s v="Draper"/>
    <x v="7"/>
    <n v="84020"/>
    <s v="West"/>
    <s v="TEC-AC-10002006"/>
    <x v="2"/>
    <s v="Accessories"/>
    <s v="Memorex Micro Travel Drive 16 GB"/>
    <n v="111.93"/>
  </r>
  <r>
    <n v="6424"/>
    <s v="CA-2016-149650"/>
    <x v="28"/>
    <x v="1040"/>
    <d v="2016-10-27T00:00:00"/>
    <s v="First Class"/>
    <s v="RD-19660"/>
    <s v="Robert Dilbeck"/>
    <s v="Home Office"/>
    <s v="United States"/>
    <s v="Oakland"/>
    <x v="1"/>
    <n v="94601"/>
    <s v="West"/>
    <s v="FUR-CH-10003956"/>
    <x v="0"/>
    <s v="Chairs"/>
    <s v="Novimex High-Tech Fabric Mesh Task Chair"/>
    <n v="454.27199999999999"/>
  </r>
  <r>
    <n v="6425"/>
    <s v="CA-2018-115777"/>
    <x v="47"/>
    <x v="971"/>
    <d v="2018-08-24T00:00:00"/>
    <s v="Standard Class"/>
    <s v="DO-13645"/>
    <s v="Doug O'Connell"/>
    <s v="Consumer"/>
    <s v="United States"/>
    <s v="Lawrence"/>
    <x v="31"/>
    <n v="1841"/>
    <s v="East"/>
    <s v="OFF-PA-10000552"/>
    <x v="1"/>
    <s v="Paper"/>
    <s v="Xerox 200"/>
    <n v="19.440000000000001"/>
  </r>
  <r>
    <n v="6426"/>
    <s v="CA-2017-143714"/>
    <x v="49"/>
    <x v="454"/>
    <d v="2017-05-27T00:00:00"/>
    <s v="Standard Class"/>
    <s v="CC-12370"/>
    <s v="Christopher Conant"/>
    <s v="Consumer"/>
    <s v="United States"/>
    <s v="Philadelphia"/>
    <x v="9"/>
    <n v="19120"/>
    <s v="East"/>
    <s v="TEC-CO-10004722"/>
    <x v="2"/>
    <s v="Copiers"/>
    <s v="Canon imageCLASS 2200 Advanced Copier"/>
    <n v="8399.9760000000006"/>
  </r>
  <r>
    <n v="6427"/>
    <s v="CA-2017-143714"/>
    <x v="49"/>
    <x v="454"/>
    <d v="2017-05-27T00:00:00"/>
    <s v="Standard Class"/>
    <s v="CC-12370"/>
    <s v="Christopher Conant"/>
    <s v="Consumer"/>
    <s v="United States"/>
    <s v="Philadelphia"/>
    <x v="9"/>
    <n v="19120"/>
    <s v="East"/>
    <s v="OFF-BI-10004308"/>
    <x v="1"/>
    <s v="Binders"/>
    <s v="Avery Legal 4-Ring Binder"/>
    <n v="6.2939999999999996"/>
  </r>
  <r>
    <n v="6428"/>
    <s v="CA-2017-143714"/>
    <x v="49"/>
    <x v="454"/>
    <d v="2017-05-27T00:00:00"/>
    <s v="Standard Class"/>
    <s v="CC-12370"/>
    <s v="Christopher Conant"/>
    <s v="Consumer"/>
    <s v="United States"/>
    <s v="Philadelphia"/>
    <x v="9"/>
    <n v="19120"/>
    <s v="East"/>
    <s v="OFF-PA-10000029"/>
    <x v="1"/>
    <s v="Paper"/>
    <s v="Xerox 224"/>
    <n v="10.368"/>
  </r>
  <r>
    <n v="6429"/>
    <s v="CA-2017-143714"/>
    <x v="49"/>
    <x v="454"/>
    <d v="2017-05-27T00:00:00"/>
    <s v="Standard Class"/>
    <s v="CC-12370"/>
    <s v="Christopher Conant"/>
    <s v="Consumer"/>
    <s v="United States"/>
    <s v="Philadelphia"/>
    <x v="9"/>
    <n v="19120"/>
    <s v="East"/>
    <s v="TEC-PH-10004080"/>
    <x v="2"/>
    <s v="Phones"/>
    <s v="Avaya 5410 Digital phone"/>
    <n v="122.38200000000001"/>
  </r>
  <r>
    <n v="6430"/>
    <s v="CA-2015-165764"/>
    <x v="0"/>
    <x v="935"/>
    <d v="2015-11-07T00:00:00"/>
    <s v="Standard Class"/>
    <s v="SH-20395"/>
    <s v="Shahid Hopkins"/>
    <s v="Consumer"/>
    <s v="United States"/>
    <s v="Jacksonville"/>
    <x v="3"/>
    <n v="28540"/>
    <s v="South"/>
    <s v="OFF-ST-10001558"/>
    <x v="1"/>
    <s v="Storage"/>
    <s v="Acco Perma 4000 Stacking Storage Drawers"/>
    <n v="25.984000000000002"/>
  </r>
  <r>
    <n v="6431"/>
    <s v="CA-2015-165764"/>
    <x v="0"/>
    <x v="935"/>
    <d v="2015-11-07T00:00:00"/>
    <s v="Standard Class"/>
    <s v="SH-20395"/>
    <s v="Shahid Hopkins"/>
    <s v="Consumer"/>
    <s v="United States"/>
    <s v="Jacksonville"/>
    <x v="3"/>
    <n v="28540"/>
    <s v="South"/>
    <s v="FUR-TA-10001768"/>
    <x v="0"/>
    <s v="Tables"/>
    <s v="Hon Racetrack Conference Tables"/>
    <n v="945.03599999999994"/>
  </r>
  <r>
    <n v="6432"/>
    <s v="CA-2015-165764"/>
    <x v="0"/>
    <x v="935"/>
    <d v="2015-11-07T00:00:00"/>
    <s v="Standard Class"/>
    <s v="SH-20395"/>
    <s v="Shahid Hopkins"/>
    <s v="Consumer"/>
    <s v="United States"/>
    <s v="Jacksonville"/>
    <x v="3"/>
    <n v="28540"/>
    <s v="South"/>
    <s v="OFF-BI-10002982"/>
    <x v="1"/>
    <s v="Binders"/>
    <s v="Avery Self-Adhesive Photo Pockets for Polaroid Photos"/>
    <n v="14.301"/>
  </r>
  <r>
    <n v="6433"/>
    <s v="CA-2015-165764"/>
    <x v="0"/>
    <x v="935"/>
    <d v="2015-11-07T00:00:00"/>
    <s v="Standard Class"/>
    <s v="SH-20395"/>
    <s v="Shahid Hopkins"/>
    <s v="Consumer"/>
    <s v="United States"/>
    <s v="Jacksonville"/>
    <x v="3"/>
    <n v="28540"/>
    <s v="South"/>
    <s v="FUR-FU-10001468"/>
    <x v="0"/>
    <s v="Furnishings"/>
    <s v="Tenex Antistatic Computer Chair Mats"/>
    <n v="410.35199999999998"/>
  </r>
  <r>
    <n v="6434"/>
    <s v="CA-2016-121405"/>
    <x v="24"/>
    <x v="1110"/>
    <d v="2016-04-04T00:00:00"/>
    <s v="Standard Class"/>
    <s v="FC-14335"/>
    <s v="Fred Chung"/>
    <s v="Corporate"/>
    <s v="United States"/>
    <s v="Chicago"/>
    <x v="10"/>
    <n v="60610"/>
    <s v="Central"/>
    <s v="OFF-PA-10001838"/>
    <x v="1"/>
    <s v="Paper"/>
    <s v="Adams Telephone Message Book W/Dividers/Space For Phone Numbers, 5 1/4&quot;X8 1/2&quot;, 300/Messages"/>
    <n v="23.52"/>
  </r>
  <r>
    <n v="6435"/>
    <s v="CA-2016-121405"/>
    <x v="24"/>
    <x v="1110"/>
    <d v="2016-04-04T00:00:00"/>
    <s v="Standard Class"/>
    <s v="FC-14335"/>
    <s v="Fred Chung"/>
    <s v="Corporate"/>
    <s v="United States"/>
    <s v="Chicago"/>
    <x v="10"/>
    <n v="60610"/>
    <s v="Central"/>
    <s v="TEC-PH-10002890"/>
    <x v="2"/>
    <s v="Phones"/>
    <s v="AT&amp;T 17929 Lendline Telephone"/>
    <n v="180.96"/>
  </r>
  <r>
    <n v="6436"/>
    <s v="US-2018-116897"/>
    <x v="23"/>
    <x v="837"/>
    <d v="2018-05-29T00:00:00"/>
    <s v="First Class"/>
    <s v="JG-15160"/>
    <s v="James Galang"/>
    <s v="Consumer"/>
    <s v="United States"/>
    <s v="Pocatello"/>
    <x v="45"/>
    <n v="83201"/>
    <s v="West"/>
    <s v="FUR-FU-10004963"/>
    <x v="0"/>
    <s v="Furnishings"/>
    <s v="Eldon 400 Class Desk Accessories, Black Carbon"/>
    <n v="35"/>
  </r>
  <r>
    <n v="6437"/>
    <s v="US-2018-116897"/>
    <x v="23"/>
    <x v="837"/>
    <d v="2018-05-29T00:00:00"/>
    <s v="First Class"/>
    <s v="JG-15160"/>
    <s v="James Galang"/>
    <s v="Consumer"/>
    <s v="United States"/>
    <s v="Pocatello"/>
    <x v="45"/>
    <n v="83201"/>
    <s v="West"/>
    <s v="OFF-ST-10000025"/>
    <x v="1"/>
    <s v="Storage"/>
    <s v="Fellowes Stor/Drawer Steel Plus Storage Drawers"/>
    <n v="477.15"/>
  </r>
  <r>
    <n v="6438"/>
    <s v="US-2018-116897"/>
    <x v="23"/>
    <x v="837"/>
    <d v="2018-05-29T00:00:00"/>
    <s v="First Class"/>
    <s v="JG-15160"/>
    <s v="James Galang"/>
    <s v="Consumer"/>
    <s v="United States"/>
    <s v="Pocatello"/>
    <x v="45"/>
    <n v="83201"/>
    <s v="West"/>
    <s v="TEC-PH-10004389"/>
    <x v="2"/>
    <s v="Phones"/>
    <s v="Nokia Lumia 925"/>
    <n v="302.37599999999998"/>
  </r>
  <r>
    <n v="6439"/>
    <s v="US-2018-113992"/>
    <x v="19"/>
    <x v="817"/>
    <d v="2018-12-19T00:00:00"/>
    <s v="Standard Class"/>
    <s v="LC-16885"/>
    <s v="Lena Creighton"/>
    <s v="Consumer"/>
    <s v="United States"/>
    <s v="Plano"/>
    <x v="5"/>
    <n v="75023"/>
    <s v="Central"/>
    <s v="FUR-TA-10000577"/>
    <x v="0"/>
    <s v="Tables"/>
    <s v="Bretford CR4500 Series Slim Rectangular Table"/>
    <n v="974.98800000000006"/>
  </r>
  <r>
    <n v="6440"/>
    <s v="CA-2015-166891"/>
    <x v="32"/>
    <x v="777"/>
    <d v="2015-10-06T00:00:00"/>
    <s v="First Class"/>
    <s v="CC-12220"/>
    <s v="Chris Cortes"/>
    <s v="Consumer"/>
    <s v="United States"/>
    <s v="New York City"/>
    <x v="15"/>
    <n v="10024"/>
    <s v="East"/>
    <s v="FUR-CH-10003298"/>
    <x v="0"/>
    <s v="Chairs"/>
    <s v="Office Star - Contemporary Task Swivel chair with Loop Arms, Charcoal"/>
    <n v="589.41"/>
  </r>
  <r>
    <n v="6441"/>
    <s v="CA-2017-101161"/>
    <x v="32"/>
    <x v="63"/>
    <d v="2017-10-20T00:00:00"/>
    <s v="Standard Class"/>
    <s v="BW-11110"/>
    <s v="Bart Watters"/>
    <s v="Corporate"/>
    <s v="United States"/>
    <s v="New York City"/>
    <x v="15"/>
    <n v="10024"/>
    <s v="East"/>
    <s v="OFF-AR-10001860"/>
    <x v="1"/>
    <s v="Art"/>
    <s v="BIC Liqua Brite Liner"/>
    <n v="34.700000000000003"/>
  </r>
  <r>
    <n v="6442"/>
    <s v="CA-2017-101161"/>
    <x v="32"/>
    <x v="63"/>
    <d v="2017-10-20T00:00:00"/>
    <s v="Standard Class"/>
    <s v="BW-11110"/>
    <s v="Bart Watters"/>
    <s v="Corporate"/>
    <s v="United States"/>
    <s v="New York City"/>
    <x v="15"/>
    <n v="10024"/>
    <s v="East"/>
    <s v="OFF-ST-10003123"/>
    <x v="1"/>
    <s v="Storage"/>
    <s v="Fellowes Bases and Tops For Staxonsteel/High-Stak Systems"/>
    <n v="99.87"/>
  </r>
  <r>
    <n v="6443"/>
    <s v="CA-2017-101161"/>
    <x v="32"/>
    <x v="63"/>
    <d v="2017-10-20T00:00:00"/>
    <s v="Standard Class"/>
    <s v="BW-11110"/>
    <s v="Bart Watters"/>
    <s v="Corporate"/>
    <s v="United States"/>
    <s v="New York City"/>
    <x v="15"/>
    <n v="10024"/>
    <s v="East"/>
    <s v="OFF-PA-10001295"/>
    <x v="1"/>
    <s v="Paper"/>
    <s v="Computer Printout Paper with Letter-Trim Perforations"/>
    <n v="37.94"/>
  </r>
  <r>
    <n v="6444"/>
    <s v="CA-2017-101161"/>
    <x v="32"/>
    <x v="63"/>
    <d v="2017-10-20T00:00:00"/>
    <s v="Standard Class"/>
    <s v="BW-11110"/>
    <s v="Bart Watters"/>
    <s v="Corporate"/>
    <s v="United States"/>
    <s v="New York City"/>
    <x v="15"/>
    <n v="10024"/>
    <s v="East"/>
    <s v="OFF-LA-10000407"/>
    <x v="1"/>
    <s v="Labels"/>
    <s v="Avery White Multi-Purpose Labels"/>
    <n v="24.9"/>
  </r>
  <r>
    <n v="6445"/>
    <s v="CA-2017-101161"/>
    <x v="32"/>
    <x v="63"/>
    <d v="2017-10-20T00:00:00"/>
    <s v="Standard Class"/>
    <s v="BW-11110"/>
    <s v="Bart Watters"/>
    <s v="Corporate"/>
    <s v="United States"/>
    <s v="New York City"/>
    <x v="15"/>
    <n v="10024"/>
    <s v="East"/>
    <s v="FUR-FU-10003535"/>
    <x v="0"/>
    <s v="Furnishings"/>
    <s v="Howard Miller Distant Time Traveler Alarm Clock"/>
    <n v="82.26"/>
  </r>
  <r>
    <n v="6446"/>
    <s v="CA-2016-151785"/>
    <x v="15"/>
    <x v="616"/>
    <d v="2016-03-10T00:00:00"/>
    <s v="Standard Class"/>
    <s v="JJ-15445"/>
    <s v="Jennifer Jackson"/>
    <s v="Consumer"/>
    <s v="United States"/>
    <s v="Chicago"/>
    <x v="10"/>
    <n v="60623"/>
    <s v="Central"/>
    <s v="OFF-FA-10000611"/>
    <x v="1"/>
    <s v="Fasteners"/>
    <s v="Binder Clips by OIC"/>
    <n v="7.1040000000000001"/>
  </r>
  <r>
    <n v="6447"/>
    <s v="US-2018-119816"/>
    <x v="15"/>
    <x v="168"/>
    <d v="2018-03-06T00:00:00"/>
    <s v="Second Class"/>
    <s v="TT-21460"/>
    <s v="Tonja Turnell"/>
    <s v="Home Office"/>
    <s v="United States"/>
    <s v="Houston"/>
    <x v="5"/>
    <n v="77095"/>
    <s v="Central"/>
    <s v="FUR-FU-10004848"/>
    <x v="0"/>
    <s v="Furnishings"/>
    <s v="Howard Miller 13-3/4&quot; Diameter Brushed Chrome Round Wall Clock"/>
    <n v="103.5"/>
  </r>
  <r>
    <n v="6448"/>
    <s v="US-2018-119816"/>
    <x v="15"/>
    <x v="168"/>
    <d v="2018-03-06T00:00:00"/>
    <s v="Second Class"/>
    <s v="TT-21460"/>
    <s v="Tonja Turnell"/>
    <s v="Home Office"/>
    <s v="United States"/>
    <s v="Houston"/>
    <x v="5"/>
    <n v="77095"/>
    <s v="Central"/>
    <s v="OFF-LA-10002381"/>
    <x v="1"/>
    <s v="Labels"/>
    <s v="Avery 497"/>
    <n v="2.464"/>
  </r>
  <r>
    <n v="6449"/>
    <s v="US-2018-119816"/>
    <x v="15"/>
    <x v="168"/>
    <d v="2018-03-06T00:00:00"/>
    <s v="Second Class"/>
    <s v="TT-21460"/>
    <s v="Tonja Turnell"/>
    <s v="Home Office"/>
    <s v="United States"/>
    <s v="Houston"/>
    <x v="5"/>
    <n v="77095"/>
    <s v="Central"/>
    <s v="OFF-ST-10000918"/>
    <x v="1"/>
    <s v="Storage"/>
    <s v="Crate-A-Files"/>
    <n v="8.7200000000000006"/>
  </r>
  <r>
    <n v="6450"/>
    <s v="CA-2016-156510"/>
    <x v="10"/>
    <x v="12"/>
    <d v="2016-09-29T00:00:00"/>
    <s v="Standard Class"/>
    <s v="EH-13990"/>
    <s v="Erica Hackney"/>
    <s v="Consumer"/>
    <s v="United States"/>
    <s v="Meriden"/>
    <x v="29"/>
    <n v="6450"/>
    <s v="East"/>
    <s v="OFF-BI-10000822"/>
    <x v="1"/>
    <s v="Binders"/>
    <s v="Acco PRESSTEX Data Binder with Storage Hooks, Light Blue, 9 1/2&quot; X 11&quot;"/>
    <n v="10.76"/>
  </r>
  <r>
    <n v="6451"/>
    <s v="CA-2016-156510"/>
    <x v="10"/>
    <x v="12"/>
    <d v="2016-09-29T00:00:00"/>
    <s v="Standard Class"/>
    <s v="EH-13990"/>
    <s v="Erica Hackney"/>
    <s v="Consumer"/>
    <s v="United States"/>
    <s v="Meriden"/>
    <x v="29"/>
    <n v="6450"/>
    <s v="East"/>
    <s v="OFF-PA-10002222"/>
    <x v="1"/>
    <s v="Paper"/>
    <s v="Xerox Color Copier Paper, 11&quot; x 17&quot;, Ream"/>
    <n v="45.68"/>
  </r>
  <r>
    <n v="6452"/>
    <s v="CA-2016-156510"/>
    <x v="10"/>
    <x v="12"/>
    <d v="2016-09-29T00:00:00"/>
    <s v="Standard Class"/>
    <s v="EH-13990"/>
    <s v="Erica Hackney"/>
    <s v="Consumer"/>
    <s v="United States"/>
    <s v="Meriden"/>
    <x v="29"/>
    <n v="6450"/>
    <s v="East"/>
    <s v="OFF-AR-10004930"/>
    <x v="1"/>
    <s v="Art"/>
    <s v="Turquoise Lead Holder with Pocket Clip"/>
    <n v="6.7"/>
  </r>
  <r>
    <n v="6453"/>
    <s v="US-2016-110261"/>
    <x v="27"/>
    <x v="546"/>
    <d v="2016-12-23T00:00:00"/>
    <s v="Second Class"/>
    <s v="PR-18880"/>
    <s v="Patrick Ryan"/>
    <s v="Consumer"/>
    <s v="United States"/>
    <s v="Glenview"/>
    <x v="10"/>
    <n v="60025"/>
    <s v="Central"/>
    <s v="TEC-PH-10001750"/>
    <x v="2"/>
    <s v="Phones"/>
    <s v="Samsung Rugby III"/>
    <n v="158.376"/>
  </r>
  <r>
    <n v="6454"/>
    <s v="CA-2016-125710"/>
    <x v="32"/>
    <x v="1049"/>
    <d v="2016-10-13T00:00:00"/>
    <s v="Standard Class"/>
    <s v="BT-11680"/>
    <s v="Brian Thompson"/>
    <s v="Consumer"/>
    <s v="United States"/>
    <s v="Houston"/>
    <x v="5"/>
    <n v="77036"/>
    <s v="Central"/>
    <s v="OFF-AR-10000657"/>
    <x v="1"/>
    <s v="Art"/>
    <s v="Binney &amp; Smith inkTank Desk Highlighter, Chisel Tip, Yellow, 12/Box"/>
    <n v="3.44"/>
  </r>
  <r>
    <n v="6455"/>
    <s v="CA-2018-161102"/>
    <x v="44"/>
    <x v="689"/>
    <d v="2018-08-03T00:00:00"/>
    <s v="First Class"/>
    <s v="EC-14050"/>
    <s v="Erin Creighton"/>
    <s v="Consumer"/>
    <s v="United States"/>
    <s v="San Francisco"/>
    <x v="1"/>
    <n v="94110"/>
    <s v="West"/>
    <s v="OFF-ST-10003442"/>
    <x v="1"/>
    <s v="Storage"/>
    <s v="Eldon Portable Mobile Manager"/>
    <n v="56.56"/>
  </r>
  <r>
    <n v="6456"/>
    <s v="CA-2018-161102"/>
    <x v="44"/>
    <x v="689"/>
    <d v="2018-08-03T00:00:00"/>
    <s v="First Class"/>
    <s v="EC-14050"/>
    <s v="Erin Creighton"/>
    <s v="Consumer"/>
    <s v="United States"/>
    <s v="San Francisco"/>
    <x v="1"/>
    <n v="94110"/>
    <s v="West"/>
    <s v="FUR-FU-10003142"/>
    <x v="0"/>
    <s v="Furnishings"/>
    <s v="Master Big Foot Doorstop, Beige"/>
    <n v="36.96"/>
  </r>
  <r>
    <n v="6457"/>
    <s v="CA-2015-110065"/>
    <x v="36"/>
    <x v="79"/>
    <d v="2015-08-11T00:00:00"/>
    <s v="Standard Class"/>
    <s v="SP-20650"/>
    <s v="Stephanie Phelps"/>
    <s v="Corporate"/>
    <s v="United States"/>
    <s v="New York City"/>
    <x v="15"/>
    <n v="10009"/>
    <s v="East"/>
    <s v="TEC-PH-10002468"/>
    <x v="2"/>
    <s v="Phones"/>
    <s v="Plantronics CS 50-USB -Â headsetÂ - Convertible, Monaural"/>
    <n v="135.99"/>
  </r>
  <r>
    <n v="6458"/>
    <s v="CA-2015-110065"/>
    <x v="36"/>
    <x v="79"/>
    <d v="2015-08-11T00:00:00"/>
    <s v="Standard Class"/>
    <s v="SP-20650"/>
    <s v="Stephanie Phelps"/>
    <s v="Corporate"/>
    <s v="United States"/>
    <s v="New York City"/>
    <x v="15"/>
    <n v="10009"/>
    <s v="East"/>
    <s v="OFF-AR-10004165"/>
    <x v="1"/>
    <s v="Art"/>
    <s v="Binney &amp; Smith inkTank Erasable Pocket Highlighter, Chisel Tip, Yellow"/>
    <n v="15.96"/>
  </r>
  <r>
    <n v="6459"/>
    <s v="US-2018-133361"/>
    <x v="7"/>
    <x v="304"/>
    <d v="2018-05-17T00:00:00"/>
    <s v="First Class"/>
    <s v="AJ-10780"/>
    <s v="Anthony Jacobs"/>
    <s v="Corporate"/>
    <s v="United States"/>
    <s v="Baltimore"/>
    <x v="39"/>
    <n v="21215"/>
    <s v="East"/>
    <s v="OFF-AR-10001919"/>
    <x v="1"/>
    <s v="Art"/>
    <s v="OIC #2 Pencils, Medium Soft"/>
    <n v="3.76"/>
  </r>
  <r>
    <n v="6460"/>
    <s v="US-2018-133361"/>
    <x v="7"/>
    <x v="304"/>
    <d v="2018-05-17T00:00:00"/>
    <s v="First Class"/>
    <s v="AJ-10780"/>
    <s v="Anthony Jacobs"/>
    <s v="Corporate"/>
    <s v="United States"/>
    <s v="Baltimore"/>
    <x v="39"/>
    <n v="21215"/>
    <s v="East"/>
    <s v="OFF-AR-10003045"/>
    <x v="1"/>
    <s v="Art"/>
    <s v="Prang Colored Pencils"/>
    <n v="14.7"/>
  </r>
  <r>
    <n v="6461"/>
    <s v="US-2018-133361"/>
    <x v="7"/>
    <x v="304"/>
    <d v="2018-05-17T00:00:00"/>
    <s v="First Class"/>
    <s v="AJ-10780"/>
    <s v="Anthony Jacobs"/>
    <s v="Corporate"/>
    <s v="United States"/>
    <s v="Baltimore"/>
    <x v="39"/>
    <n v="21215"/>
    <s v="East"/>
    <s v="OFF-AR-10003338"/>
    <x v="1"/>
    <s v="Art"/>
    <s v="Eberhard Faber 3 1/2&quot; Golf Pencils"/>
    <n v="37.200000000000003"/>
  </r>
  <r>
    <n v="6462"/>
    <s v="US-2018-133361"/>
    <x v="7"/>
    <x v="304"/>
    <d v="2018-05-17T00:00:00"/>
    <s v="First Class"/>
    <s v="AJ-10780"/>
    <s v="Anthony Jacobs"/>
    <s v="Corporate"/>
    <s v="United States"/>
    <s v="Baltimore"/>
    <x v="39"/>
    <n v="21215"/>
    <s v="East"/>
    <s v="TEC-AC-10003280"/>
    <x v="2"/>
    <s v="Accessories"/>
    <s v="Belkin F8E887 USB Wired Ergonomic Keyboard"/>
    <n v="89.97"/>
  </r>
  <r>
    <n v="6463"/>
    <s v="US-2018-133361"/>
    <x v="7"/>
    <x v="304"/>
    <d v="2018-05-17T00:00:00"/>
    <s v="First Class"/>
    <s v="AJ-10780"/>
    <s v="Anthony Jacobs"/>
    <s v="Corporate"/>
    <s v="United States"/>
    <s v="Baltimore"/>
    <x v="39"/>
    <n v="21215"/>
    <s v="East"/>
    <s v="FUR-CH-10003298"/>
    <x v="0"/>
    <s v="Chairs"/>
    <s v="Office Star - Contemporary Task Swivel chair with Loop Arms, Charcoal"/>
    <n v="261.95999999999998"/>
  </r>
  <r>
    <n v="6464"/>
    <s v="US-2018-133361"/>
    <x v="7"/>
    <x v="304"/>
    <d v="2018-05-17T00:00:00"/>
    <s v="First Class"/>
    <s v="AJ-10780"/>
    <s v="Anthony Jacobs"/>
    <s v="Corporate"/>
    <s v="United States"/>
    <s v="Baltimore"/>
    <x v="39"/>
    <n v="21215"/>
    <s v="East"/>
    <s v="OFF-LA-10004544"/>
    <x v="1"/>
    <s v="Labels"/>
    <s v="Avery 505"/>
    <n v="74"/>
  </r>
  <r>
    <n v="6465"/>
    <s v="US-2017-155404"/>
    <x v="12"/>
    <x v="897"/>
    <d v="2017-09-28T00:00:00"/>
    <s v="Standard Class"/>
    <s v="AS-10630"/>
    <s v="Ann Steele"/>
    <s v="Home Office"/>
    <s v="United States"/>
    <s v="Louisville"/>
    <x v="0"/>
    <n v="40214"/>
    <s v="South"/>
    <s v="FUR-FU-10004586"/>
    <x v="0"/>
    <s v="Furnishings"/>
    <s v="G.E. Longer-Life Indoor Recessed Floodlight Bulbs"/>
    <n v="13.28"/>
  </r>
  <r>
    <n v="6466"/>
    <s v="CA-2016-114503"/>
    <x v="26"/>
    <x v="50"/>
    <d v="2016-11-17T00:00:00"/>
    <s v="Standard Class"/>
    <s v="AA-10375"/>
    <s v="Allen Armold"/>
    <s v="Consumer"/>
    <s v="United States"/>
    <s v="Lebanon"/>
    <x v="18"/>
    <n v="37087"/>
    <s v="South"/>
    <s v="OFF-ST-10003572"/>
    <x v="1"/>
    <s v="Storage"/>
    <s v="Portfile Personal File Boxes"/>
    <n v="84.96"/>
  </r>
  <r>
    <n v="6467"/>
    <s v="CA-2018-153080"/>
    <x v="49"/>
    <x v="1053"/>
    <d v="2018-05-25T00:00:00"/>
    <s v="Second Class"/>
    <s v="EH-13945"/>
    <s v="Eric Hoffmann"/>
    <s v="Consumer"/>
    <s v="United States"/>
    <s v="Los Angeles"/>
    <x v="1"/>
    <n v="90008"/>
    <s v="West"/>
    <s v="TEC-AC-10002331"/>
    <x v="2"/>
    <s v="Accessories"/>
    <s v="Maxell 74 Minute CDR, 10/Pack"/>
    <n v="68.459999999999994"/>
  </r>
  <r>
    <n v="6468"/>
    <s v="CA-2017-163804"/>
    <x v="5"/>
    <x v="499"/>
    <d v="2017-12-08T00:00:00"/>
    <s v="Standard Class"/>
    <s v="DB-13270"/>
    <s v="Deborah Brumfield"/>
    <s v="Home Office"/>
    <s v="United States"/>
    <s v="Providence"/>
    <x v="34"/>
    <n v="2908"/>
    <s v="East"/>
    <s v="OFF-ST-10000142"/>
    <x v="1"/>
    <s v="Storage"/>
    <s v="Deluxe Rollaway Locking File with Drawer"/>
    <n v="2079.4"/>
  </r>
  <r>
    <n v="6469"/>
    <s v="CA-2017-163804"/>
    <x v="5"/>
    <x v="499"/>
    <d v="2017-12-08T00:00:00"/>
    <s v="Standard Class"/>
    <s v="DB-13270"/>
    <s v="Deborah Brumfield"/>
    <s v="Home Office"/>
    <s v="United States"/>
    <s v="Providence"/>
    <x v="34"/>
    <n v="2908"/>
    <s v="East"/>
    <s v="TEC-PH-10000441"/>
    <x v="2"/>
    <s v="Phones"/>
    <s v="VTech DS6151"/>
    <n v="629.95000000000005"/>
  </r>
  <r>
    <n v="6470"/>
    <s v="CA-2017-163804"/>
    <x v="5"/>
    <x v="499"/>
    <d v="2017-12-08T00:00:00"/>
    <s v="Standard Class"/>
    <s v="DB-13270"/>
    <s v="Deborah Brumfield"/>
    <s v="Home Office"/>
    <s v="United States"/>
    <s v="Providence"/>
    <x v="34"/>
    <n v="2908"/>
    <s v="East"/>
    <s v="FUR-FU-10004864"/>
    <x v="0"/>
    <s v="Furnishings"/>
    <s v="Eldon 500 Class Desk Accessories"/>
    <n v="72.42"/>
  </r>
  <r>
    <n v="6471"/>
    <s v="CA-2016-108532"/>
    <x v="22"/>
    <x v="1111"/>
    <d v="2016-09-02T00:00:00"/>
    <s v="Standard Class"/>
    <s v="CC-12100"/>
    <s v="Chad Cunningham"/>
    <s v="Home Office"/>
    <s v="United States"/>
    <s v="Detroit"/>
    <x v="12"/>
    <n v="48234"/>
    <s v="Central"/>
    <s v="TEC-PH-10001750"/>
    <x v="2"/>
    <s v="Phones"/>
    <s v="Samsung Rugby III"/>
    <n v="131.97999999999999"/>
  </r>
  <r>
    <n v="6472"/>
    <s v="CA-2016-108532"/>
    <x v="22"/>
    <x v="1111"/>
    <d v="2016-09-02T00:00:00"/>
    <s v="Standard Class"/>
    <s v="CC-12100"/>
    <s v="Chad Cunningham"/>
    <s v="Home Office"/>
    <s v="United States"/>
    <s v="Detroit"/>
    <x v="12"/>
    <n v="48234"/>
    <s v="Central"/>
    <s v="TEC-AC-10004510"/>
    <x v="2"/>
    <s v="Accessories"/>
    <s v="Logitech Desktop MK120 Mouse and keyboard Combo"/>
    <n v="114.52"/>
  </r>
  <r>
    <n v="6473"/>
    <s v="CA-2015-151897"/>
    <x v="21"/>
    <x v="571"/>
    <d v="2015-06-10T00:00:00"/>
    <s v="Standard Class"/>
    <s v="VT-21700"/>
    <s v="Valerie Takahito"/>
    <s v="Home Office"/>
    <s v="United States"/>
    <s v="Houston"/>
    <x v="5"/>
    <n v="77070"/>
    <s v="Central"/>
    <s v="OFF-LA-10001074"/>
    <x v="1"/>
    <s v="Labels"/>
    <s v="Round Specialty Laser Printer Labels"/>
    <n v="100.24"/>
  </r>
  <r>
    <n v="6474"/>
    <s v="CA-2017-113292"/>
    <x v="34"/>
    <x v="196"/>
    <d v="2017-03-20T00:00:00"/>
    <s v="Second Class"/>
    <s v="DB-13060"/>
    <s v="Dave Brooks"/>
    <s v="Consumer"/>
    <s v="United States"/>
    <s v="Columbia"/>
    <x v="18"/>
    <n v="38401"/>
    <s v="South"/>
    <s v="OFF-AP-10003590"/>
    <x v="1"/>
    <s v="Appliances"/>
    <s v="Hoover WindTunnel Plus Canister Vacuum"/>
    <n v="871.8"/>
  </r>
  <r>
    <n v="6475"/>
    <s v="CA-2015-149524"/>
    <x v="11"/>
    <x v="1112"/>
    <d v="2015-01-15T00:00:00"/>
    <s v="First Class"/>
    <s v="BS-11590"/>
    <s v="Brendan Sweed"/>
    <s v="Corporate"/>
    <s v="United States"/>
    <s v="Philadelphia"/>
    <x v="9"/>
    <n v="19140"/>
    <s v="East"/>
    <s v="FUR-BO-10003433"/>
    <x v="0"/>
    <s v="Bookcases"/>
    <s v="Sauder Cornerstone Collection Library"/>
    <n v="61.96"/>
  </r>
  <r>
    <n v="6476"/>
    <s v="CA-2018-140872"/>
    <x v="21"/>
    <x v="95"/>
    <d v="2018-06-10T00:00:00"/>
    <s v="Standard Class"/>
    <s v="NR-18550"/>
    <s v="Nick Radford"/>
    <s v="Consumer"/>
    <s v="United States"/>
    <s v="Pembroke Pines"/>
    <x v="2"/>
    <n v="33024"/>
    <s v="South"/>
    <s v="OFF-BI-10002432"/>
    <x v="1"/>
    <s v="Binders"/>
    <s v="Wilson Jones Standard D-Ring Binders"/>
    <n v="4.5540000000000003"/>
  </r>
  <r>
    <n v="6477"/>
    <s v="CA-2018-140872"/>
    <x v="21"/>
    <x v="95"/>
    <d v="2018-06-10T00:00:00"/>
    <s v="Standard Class"/>
    <s v="NR-18550"/>
    <s v="Nick Radford"/>
    <s v="Consumer"/>
    <s v="United States"/>
    <s v="Pembroke Pines"/>
    <x v="2"/>
    <n v="33024"/>
    <s v="South"/>
    <s v="OFF-AP-10003622"/>
    <x v="1"/>
    <s v="Appliances"/>
    <s v="Bravo II Megaboss 12-Amp Hard Body Upright, Replacement Belts, 2 Belts per Pack"/>
    <n v="5.2"/>
  </r>
  <r>
    <n v="6478"/>
    <s v="CA-2018-140872"/>
    <x v="21"/>
    <x v="95"/>
    <d v="2018-06-10T00:00:00"/>
    <s v="Standard Class"/>
    <s v="NR-18550"/>
    <s v="Nick Radford"/>
    <s v="Consumer"/>
    <s v="United States"/>
    <s v="Pembroke Pines"/>
    <x v="2"/>
    <n v="33024"/>
    <s v="South"/>
    <s v="TEC-AC-10003832"/>
    <x v="2"/>
    <s v="Accessories"/>
    <s v="LogitechÂ P710e Mobile Speakerphone"/>
    <n v="205.99199999999999"/>
  </r>
  <r>
    <n v="6479"/>
    <s v="CA-2018-140872"/>
    <x v="21"/>
    <x v="95"/>
    <d v="2018-06-10T00:00:00"/>
    <s v="Standard Class"/>
    <s v="NR-18550"/>
    <s v="Nick Radford"/>
    <s v="Consumer"/>
    <s v="United States"/>
    <s v="Pembroke Pines"/>
    <x v="2"/>
    <n v="33024"/>
    <s v="South"/>
    <s v="OFF-PA-10000809"/>
    <x v="1"/>
    <s v="Paper"/>
    <s v="Xerox 206"/>
    <n v="15.552"/>
  </r>
  <r>
    <n v="6480"/>
    <s v="CA-2018-140872"/>
    <x v="21"/>
    <x v="95"/>
    <d v="2018-06-10T00:00:00"/>
    <s v="Standard Class"/>
    <s v="NR-18550"/>
    <s v="Nick Radford"/>
    <s v="Consumer"/>
    <s v="United States"/>
    <s v="Pembroke Pines"/>
    <x v="2"/>
    <n v="33024"/>
    <s v="South"/>
    <s v="TEC-PH-10000441"/>
    <x v="2"/>
    <s v="Phones"/>
    <s v="VTech DS6151"/>
    <n v="503.96"/>
  </r>
  <r>
    <n v="6481"/>
    <s v="CA-2018-140872"/>
    <x v="21"/>
    <x v="95"/>
    <d v="2018-06-10T00:00:00"/>
    <s v="Standard Class"/>
    <s v="NR-18550"/>
    <s v="Nick Radford"/>
    <s v="Consumer"/>
    <s v="United States"/>
    <s v="Pembroke Pines"/>
    <x v="2"/>
    <n v="33024"/>
    <s v="South"/>
    <s v="OFF-AP-10002287"/>
    <x v="1"/>
    <s v="Appliances"/>
    <s v="Eureka Sanitaire  Multi-Pro Heavy-Duty Upright, Disposable Bags"/>
    <n v="24.472000000000001"/>
  </r>
  <r>
    <n v="6482"/>
    <s v="CA-2018-140872"/>
    <x v="21"/>
    <x v="95"/>
    <d v="2018-06-10T00:00:00"/>
    <s v="Standard Class"/>
    <s v="NR-18550"/>
    <s v="Nick Radford"/>
    <s v="Consumer"/>
    <s v="United States"/>
    <s v="Pembroke Pines"/>
    <x v="2"/>
    <n v="33024"/>
    <s v="South"/>
    <s v="FUR-BO-10002824"/>
    <x v="0"/>
    <s v="Bookcases"/>
    <s v="Bush Mission Pointe Library"/>
    <n v="241.56800000000001"/>
  </r>
  <r>
    <n v="6483"/>
    <s v="CA-2018-140872"/>
    <x v="21"/>
    <x v="95"/>
    <d v="2018-06-10T00:00:00"/>
    <s v="Standard Class"/>
    <s v="NR-18550"/>
    <s v="Nick Radford"/>
    <s v="Consumer"/>
    <s v="United States"/>
    <s v="Pembroke Pines"/>
    <x v="2"/>
    <n v="33024"/>
    <s v="South"/>
    <s v="TEC-AC-10002942"/>
    <x v="2"/>
    <s v="Accessories"/>
    <s v="WD My Passport Ultra 1TB Portable External Hard Drive"/>
    <n v="110.4"/>
  </r>
  <r>
    <n v="6484"/>
    <s v="CA-2018-113908"/>
    <x v="21"/>
    <x v="95"/>
    <d v="2018-06-09T00:00:00"/>
    <s v="Standard Class"/>
    <s v="KN-16390"/>
    <s v="Katherine Nockton"/>
    <s v="Corporate"/>
    <s v="United States"/>
    <s v="New York City"/>
    <x v="15"/>
    <n v="10011"/>
    <s v="East"/>
    <s v="FUR-TA-10001932"/>
    <x v="0"/>
    <s v="Tables"/>
    <s v="Chromcraft 48&quot; x 96&quot; Racetrack Double Pedestal Table"/>
    <n v="384.76799999999997"/>
  </r>
  <r>
    <n v="6485"/>
    <s v="CA-2018-113908"/>
    <x v="21"/>
    <x v="95"/>
    <d v="2018-06-09T00:00:00"/>
    <s v="Standard Class"/>
    <s v="KN-16390"/>
    <s v="Katherine Nockton"/>
    <s v="Corporate"/>
    <s v="United States"/>
    <s v="New York City"/>
    <x v="15"/>
    <n v="10011"/>
    <s v="East"/>
    <s v="TEC-MA-10003173"/>
    <x v="2"/>
    <s v="Machines"/>
    <s v="Hewlett-Packard 300S Scientific Calculator"/>
    <n v="78.66"/>
  </r>
  <r>
    <n v="6486"/>
    <s v="CA-2018-113908"/>
    <x v="21"/>
    <x v="95"/>
    <d v="2018-06-09T00:00:00"/>
    <s v="Standard Class"/>
    <s v="KN-16390"/>
    <s v="Katherine Nockton"/>
    <s v="Corporate"/>
    <s v="United States"/>
    <s v="New York City"/>
    <x v="15"/>
    <n v="10011"/>
    <s v="East"/>
    <s v="OFF-PA-10004156"/>
    <x v="1"/>
    <s v="Paper"/>
    <s v="Xerox 188"/>
    <n v="45.36"/>
  </r>
  <r>
    <n v="6487"/>
    <s v="CA-2016-120621"/>
    <x v="48"/>
    <x v="1113"/>
    <d v="2016-03-26T00:00:00"/>
    <s v="Standard Class"/>
    <s v="JW-16075"/>
    <s v="Julia West"/>
    <s v="Consumer"/>
    <s v="United States"/>
    <s v="Jacksonville"/>
    <x v="3"/>
    <n v="28540"/>
    <s v="South"/>
    <s v="OFF-AP-10002945"/>
    <x v="1"/>
    <s v="Appliances"/>
    <s v="Honeywell Enviracaire Portable HEPA Air Cleaner for 17' x 22' Room"/>
    <n v="962.08"/>
  </r>
  <r>
    <n v="6488"/>
    <s v="CA-2016-120621"/>
    <x v="48"/>
    <x v="1113"/>
    <d v="2016-03-26T00:00:00"/>
    <s v="Standard Class"/>
    <s v="JW-16075"/>
    <s v="Julia West"/>
    <s v="Consumer"/>
    <s v="United States"/>
    <s v="Jacksonville"/>
    <x v="3"/>
    <n v="28540"/>
    <s v="South"/>
    <s v="OFF-BI-10000948"/>
    <x v="1"/>
    <s v="Binders"/>
    <s v="GBC Laser Imprintable Binding System Covers, Desert Sand"/>
    <n v="12.843"/>
  </r>
  <r>
    <n v="6489"/>
    <s v="CA-2016-120621"/>
    <x v="48"/>
    <x v="1113"/>
    <d v="2016-03-26T00:00:00"/>
    <s v="Standard Class"/>
    <s v="JW-16075"/>
    <s v="Julia West"/>
    <s v="Consumer"/>
    <s v="United States"/>
    <s v="Jacksonville"/>
    <x v="3"/>
    <n v="28540"/>
    <s v="South"/>
    <s v="OFF-PA-10002254"/>
    <x v="1"/>
    <s v="Paper"/>
    <s v="Xerox 1883"/>
    <n v="295.45600000000002"/>
  </r>
  <r>
    <n v="6490"/>
    <s v="US-2018-148866"/>
    <x v="12"/>
    <x v="20"/>
    <d v="2018-09-24T00:00:00"/>
    <s v="Standard Class"/>
    <s v="JM-15535"/>
    <s v="Jessica Myrick"/>
    <s v="Consumer"/>
    <s v="United States"/>
    <s v="New York City"/>
    <x v="15"/>
    <n v="10011"/>
    <s v="East"/>
    <s v="OFF-PA-10004782"/>
    <x v="1"/>
    <s v="Paper"/>
    <s v="Xerox 228"/>
    <n v="32.4"/>
  </r>
  <r>
    <n v="6491"/>
    <s v="CA-2015-149594"/>
    <x v="12"/>
    <x v="1114"/>
    <d v="2015-09-19T00:00:00"/>
    <s v="Standard Class"/>
    <s v="MF-18250"/>
    <s v="Monica Federle"/>
    <s v="Corporate"/>
    <s v="United States"/>
    <s v="Philadelphia"/>
    <x v="9"/>
    <n v="19120"/>
    <s v="East"/>
    <s v="FUR-FU-10000222"/>
    <x v="0"/>
    <s v="Furnishings"/>
    <s v="Seth Thomas 16&quot; Steel Case Clock"/>
    <n v="103.93600000000001"/>
  </r>
  <r>
    <n v="6492"/>
    <s v="CA-2017-113845"/>
    <x v="26"/>
    <x v="73"/>
    <d v="2017-11-25T00:00:00"/>
    <s v="Standard Class"/>
    <s v="FA-14230"/>
    <s v="Frank Atkinson"/>
    <s v="Corporate"/>
    <s v="United States"/>
    <s v="Orlando"/>
    <x v="2"/>
    <n v="32839"/>
    <s v="South"/>
    <s v="FUR-BO-10004695"/>
    <x v="0"/>
    <s v="Bookcases"/>
    <s v="O'Sullivan 2-Door Barrister Bookcase in Odessa Pine"/>
    <n v="289.56799999999998"/>
  </r>
  <r>
    <n v="6493"/>
    <s v="CA-2017-113845"/>
    <x v="26"/>
    <x v="73"/>
    <d v="2017-11-25T00:00:00"/>
    <s v="Standard Class"/>
    <s v="FA-14230"/>
    <s v="Frank Atkinson"/>
    <s v="Corporate"/>
    <s v="United States"/>
    <s v="Orlando"/>
    <x v="2"/>
    <n v="32839"/>
    <s v="South"/>
    <s v="OFF-ST-10003327"/>
    <x v="1"/>
    <s v="Storage"/>
    <s v="Akro-Mils 12-Gallon Tote"/>
    <n v="39.72"/>
  </r>
  <r>
    <n v="6494"/>
    <s v="CA-2017-113845"/>
    <x v="26"/>
    <x v="73"/>
    <d v="2017-11-25T00:00:00"/>
    <s v="Standard Class"/>
    <s v="FA-14230"/>
    <s v="Frank Atkinson"/>
    <s v="Corporate"/>
    <s v="United States"/>
    <s v="Orlando"/>
    <x v="2"/>
    <n v="32839"/>
    <s v="South"/>
    <s v="TEC-PH-10003357"/>
    <x v="2"/>
    <s v="Phones"/>
    <s v="Grandstream GXP2100 Mainstream Business Phone"/>
    <n v="244.768"/>
  </r>
  <r>
    <n v="6495"/>
    <s v="CA-2018-111262"/>
    <x v="28"/>
    <x v="960"/>
    <d v="2018-11-01T00:00:00"/>
    <s v="Second Class"/>
    <s v="KH-16510"/>
    <s v="Keith Herrera"/>
    <s v="Consumer"/>
    <s v="United States"/>
    <s v="Houston"/>
    <x v="5"/>
    <n v="77095"/>
    <s v="Central"/>
    <s v="TEC-AC-10002167"/>
    <x v="2"/>
    <s v="Accessories"/>
    <s v="ImationÂ 8gb Micro Traveldrive Usb 2.0Â Flash Drive"/>
    <n v="24"/>
  </r>
  <r>
    <n v="6496"/>
    <s v="CA-2018-111262"/>
    <x v="28"/>
    <x v="960"/>
    <d v="2018-11-01T00:00:00"/>
    <s v="Second Class"/>
    <s v="KH-16510"/>
    <s v="Keith Herrera"/>
    <s v="Consumer"/>
    <s v="United States"/>
    <s v="Houston"/>
    <x v="5"/>
    <n v="77095"/>
    <s v="Central"/>
    <s v="OFF-PA-10001937"/>
    <x v="1"/>
    <s v="Paper"/>
    <s v="Xerox 21"/>
    <n v="15.552"/>
  </r>
  <r>
    <n v="6497"/>
    <s v="CA-2018-111262"/>
    <x v="28"/>
    <x v="960"/>
    <d v="2018-11-01T00:00:00"/>
    <s v="Second Class"/>
    <s v="KH-16510"/>
    <s v="Keith Herrera"/>
    <s v="Consumer"/>
    <s v="United States"/>
    <s v="Houston"/>
    <x v="5"/>
    <n v="77095"/>
    <s v="Central"/>
    <s v="TEC-AC-10004510"/>
    <x v="2"/>
    <s v="Accessories"/>
    <s v="Logitech Desktop MK120 Mouse and keyboard Combo"/>
    <n v="26.175999999999998"/>
  </r>
  <r>
    <n v="6498"/>
    <s v="CA-2016-103135"/>
    <x v="44"/>
    <x v="1115"/>
    <d v="2016-07-28T00:00:00"/>
    <s v="Standard Class"/>
    <s v="SS-20515"/>
    <s v="Shirley Schmidt"/>
    <s v="Home Office"/>
    <s v="United States"/>
    <s v="Louisville"/>
    <x v="0"/>
    <n v="40214"/>
    <s v="South"/>
    <s v="FUR-FU-10001487"/>
    <x v="0"/>
    <s v="Furnishings"/>
    <s v="Eldon Expressions Wood and Plastic Desk Accessories, Cherry Wood"/>
    <n v="20.94"/>
  </r>
  <r>
    <n v="6499"/>
    <s v="CA-2016-103135"/>
    <x v="44"/>
    <x v="1115"/>
    <d v="2016-07-28T00:00:00"/>
    <s v="Standard Class"/>
    <s v="SS-20515"/>
    <s v="Shirley Schmidt"/>
    <s v="Home Office"/>
    <s v="United States"/>
    <s v="Louisville"/>
    <x v="0"/>
    <n v="40214"/>
    <s v="South"/>
    <s v="OFF-BI-10000069"/>
    <x v="1"/>
    <s v="Binders"/>
    <s v="GBC Prepunched Paper, 19-Hole, for Binding Systems, 24-lb"/>
    <n v="135.09"/>
  </r>
  <r>
    <n v="6500"/>
    <s v="CA-2016-103135"/>
    <x v="44"/>
    <x v="1115"/>
    <d v="2016-07-28T00:00:00"/>
    <s v="Standard Class"/>
    <s v="SS-20515"/>
    <s v="Shirley Schmidt"/>
    <s v="Home Office"/>
    <s v="United States"/>
    <s v="Louisville"/>
    <x v="0"/>
    <n v="40214"/>
    <s v="South"/>
    <s v="TEC-AC-10003289"/>
    <x v="2"/>
    <s v="Accessories"/>
    <s v="Anker Ultra-Slim Mini Bluetooth 3.0 Wireless Keyboard"/>
    <n v="279.86"/>
  </r>
  <r>
    <n v="6501"/>
    <s v="CA-2016-103135"/>
    <x v="44"/>
    <x v="1115"/>
    <d v="2016-07-28T00:00:00"/>
    <s v="Standard Class"/>
    <s v="SS-20515"/>
    <s v="Shirley Schmidt"/>
    <s v="Home Office"/>
    <s v="United States"/>
    <s v="Louisville"/>
    <x v="0"/>
    <n v="40214"/>
    <s v="South"/>
    <s v="OFF-BI-10000069"/>
    <x v="1"/>
    <s v="Binders"/>
    <s v="GBC Prepunched Paper, 19-Hole, for Binding Systems, 24-lb"/>
    <n v="90.06"/>
  </r>
  <r>
    <n v="6502"/>
    <s v="CA-2015-129147"/>
    <x v="0"/>
    <x v="981"/>
    <d v="2015-11-06T00:00:00"/>
    <s v="Standard Class"/>
    <s v="LC-17050"/>
    <s v="Liz Carlisle"/>
    <s v="Consumer"/>
    <s v="United States"/>
    <s v="Medina"/>
    <x v="24"/>
    <n v="44256"/>
    <s v="East"/>
    <s v="TEC-PH-10001299"/>
    <x v="2"/>
    <s v="Phones"/>
    <s v="Polycom CX300 Desktop Phone USB VoIP phone"/>
    <n v="539.96400000000006"/>
  </r>
  <r>
    <n v="6503"/>
    <s v="CA-2015-129147"/>
    <x v="0"/>
    <x v="981"/>
    <d v="2015-11-06T00:00:00"/>
    <s v="Standard Class"/>
    <s v="LC-17050"/>
    <s v="Liz Carlisle"/>
    <s v="Consumer"/>
    <s v="United States"/>
    <s v="Medina"/>
    <x v="24"/>
    <n v="44256"/>
    <s v="East"/>
    <s v="TEC-PH-10001552"/>
    <x v="2"/>
    <s v="Phones"/>
    <s v="I Need's 3d Hello Kitty Hybrid Silicone Case Cover for HTC One X 4g with 3d Hello Kitty Stylus Pen Green/pink"/>
    <n v="50.231999999999999"/>
  </r>
  <r>
    <n v="6504"/>
    <s v="CA-2015-129147"/>
    <x v="0"/>
    <x v="981"/>
    <d v="2015-11-06T00:00:00"/>
    <s v="Standard Class"/>
    <s v="LC-17050"/>
    <s v="Liz Carlisle"/>
    <s v="Consumer"/>
    <s v="United States"/>
    <s v="Medina"/>
    <x v="24"/>
    <n v="44256"/>
    <s v="East"/>
    <s v="OFF-BI-10001098"/>
    <x v="1"/>
    <s v="Binders"/>
    <s v="Acco D-Ring Binder w/DublLock"/>
    <n v="19.242000000000001"/>
  </r>
  <r>
    <n v="6505"/>
    <s v="CA-2018-128265"/>
    <x v="6"/>
    <x v="701"/>
    <d v="2018-11-22T00:00:00"/>
    <s v="Second Class"/>
    <s v="VW-21775"/>
    <s v="Victoria Wilson"/>
    <s v="Corporate"/>
    <s v="United States"/>
    <s v="New York City"/>
    <x v="15"/>
    <n v="10011"/>
    <s v="East"/>
    <s v="OFF-ST-10000142"/>
    <x v="1"/>
    <s v="Storage"/>
    <s v="Deluxe Rollaway Locking File with Drawer"/>
    <n v="1247.6400000000001"/>
  </r>
  <r>
    <n v="6506"/>
    <s v="CA-2017-152331"/>
    <x v="39"/>
    <x v="190"/>
    <d v="2017-06-30T00:00:00"/>
    <s v="Standard Class"/>
    <s v="LD-16855"/>
    <s v="Lela Donovan"/>
    <s v="Corporate"/>
    <s v="United States"/>
    <s v="Chicago"/>
    <x v="10"/>
    <n v="60653"/>
    <s v="Central"/>
    <s v="OFF-AR-10001547"/>
    <x v="1"/>
    <s v="Art"/>
    <s v="Newell 311"/>
    <n v="5.3040000000000003"/>
  </r>
  <r>
    <n v="6507"/>
    <s v="US-2017-128909"/>
    <x v="32"/>
    <x v="790"/>
    <d v="2017-10-11T00:00:00"/>
    <s v="Second Class"/>
    <s v="SP-20545"/>
    <s v="Sibella Parks"/>
    <s v="Corporate"/>
    <s v="United States"/>
    <s v="Philadelphia"/>
    <x v="9"/>
    <n v="19143"/>
    <s v="East"/>
    <s v="OFF-PA-10001593"/>
    <x v="1"/>
    <s v="Paper"/>
    <s v="Xerox 1947"/>
    <n v="19.135999999999999"/>
  </r>
  <r>
    <n v="6508"/>
    <s v="US-2017-128909"/>
    <x v="32"/>
    <x v="790"/>
    <d v="2017-10-11T00:00:00"/>
    <s v="Second Class"/>
    <s v="SP-20545"/>
    <s v="Sibella Parks"/>
    <s v="Corporate"/>
    <s v="United States"/>
    <s v="Philadelphia"/>
    <x v="9"/>
    <n v="19143"/>
    <s v="East"/>
    <s v="FUR-FU-10004071"/>
    <x v="0"/>
    <s v="Furnishings"/>
    <s v="Luxo Professional Magnifying Clamp-On Fluorescent Lamps"/>
    <n v="332.83199999999999"/>
  </r>
  <r>
    <n v="6509"/>
    <s v="CA-2018-102197"/>
    <x v="33"/>
    <x v="698"/>
    <d v="2018-12-26T00:00:00"/>
    <s v="Standard Class"/>
    <s v="DK-13150"/>
    <s v="David Kendrick"/>
    <s v="Corporate"/>
    <s v="United States"/>
    <s v="New York City"/>
    <x v="15"/>
    <n v="10009"/>
    <s v="East"/>
    <s v="OFF-PA-10001970"/>
    <x v="1"/>
    <s v="Paper"/>
    <s v="Xerox 1908"/>
    <n v="279.89999999999998"/>
  </r>
  <r>
    <n v="6510"/>
    <s v="CA-2018-102197"/>
    <x v="33"/>
    <x v="698"/>
    <d v="2018-12-26T00:00:00"/>
    <s v="Standard Class"/>
    <s v="DK-13150"/>
    <s v="David Kendrick"/>
    <s v="Corporate"/>
    <s v="United States"/>
    <s v="New York City"/>
    <x v="15"/>
    <n v="10009"/>
    <s v="East"/>
    <s v="OFF-BI-10001524"/>
    <x v="1"/>
    <s v="Binders"/>
    <s v="GBC Premium Transparent Covers with Diagonal Lined Pattern"/>
    <n v="50.351999999999997"/>
  </r>
  <r>
    <n v="6511"/>
    <s v="CA-2018-102197"/>
    <x v="33"/>
    <x v="698"/>
    <d v="2018-12-26T00:00:00"/>
    <s v="Standard Class"/>
    <s v="DK-13150"/>
    <s v="David Kendrick"/>
    <s v="Corporate"/>
    <s v="United States"/>
    <s v="New York City"/>
    <x v="15"/>
    <n v="10009"/>
    <s v="East"/>
    <s v="OFF-PA-10004156"/>
    <x v="1"/>
    <s v="Paper"/>
    <s v="Xerox 188"/>
    <n v="34.020000000000003"/>
  </r>
  <r>
    <n v="6512"/>
    <s v="CA-2018-167640"/>
    <x v="15"/>
    <x v="904"/>
    <d v="2018-03-10T00:00:00"/>
    <s v="Standard Class"/>
    <s v="FC-14245"/>
    <s v="Frank Carlisle"/>
    <s v="Home Office"/>
    <s v="United States"/>
    <s v="San Francisco"/>
    <x v="1"/>
    <n v="94109"/>
    <s v="West"/>
    <s v="OFF-AR-10003158"/>
    <x v="1"/>
    <s v="Art"/>
    <s v="Fluorescent Highlighters by Dixon"/>
    <n v="23.88"/>
  </r>
  <r>
    <n v="6513"/>
    <s v="CA-2018-167640"/>
    <x v="15"/>
    <x v="904"/>
    <d v="2018-03-10T00:00:00"/>
    <s v="Standard Class"/>
    <s v="FC-14245"/>
    <s v="Frank Carlisle"/>
    <s v="Home Office"/>
    <s v="United States"/>
    <s v="San Francisco"/>
    <x v="1"/>
    <n v="94109"/>
    <s v="West"/>
    <s v="OFF-LA-10004559"/>
    <x v="1"/>
    <s v="Labels"/>
    <s v="Avery 49"/>
    <n v="11.52"/>
  </r>
  <r>
    <n v="6514"/>
    <s v="CA-2018-167640"/>
    <x v="15"/>
    <x v="904"/>
    <d v="2018-03-10T00:00:00"/>
    <s v="Standard Class"/>
    <s v="FC-14245"/>
    <s v="Frank Carlisle"/>
    <s v="Home Office"/>
    <s v="United States"/>
    <s v="San Francisco"/>
    <x v="1"/>
    <n v="94109"/>
    <s v="West"/>
    <s v="OFF-PA-10001033"/>
    <x v="1"/>
    <s v="Paper"/>
    <s v="Xerox 1893"/>
    <n v="286.93"/>
  </r>
  <r>
    <n v="6515"/>
    <s v="CA-2018-167640"/>
    <x v="15"/>
    <x v="904"/>
    <d v="2018-03-10T00:00:00"/>
    <s v="Standard Class"/>
    <s v="FC-14245"/>
    <s v="Frank Carlisle"/>
    <s v="Home Office"/>
    <s v="United States"/>
    <s v="San Francisco"/>
    <x v="1"/>
    <n v="94109"/>
    <s v="West"/>
    <s v="TEC-PH-10001336"/>
    <x v="2"/>
    <s v="Phones"/>
    <s v="Digium D40 VoIP phone"/>
    <n v="206.38399999999999"/>
  </r>
  <r>
    <n v="6516"/>
    <s v="US-2018-116652"/>
    <x v="14"/>
    <x v="175"/>
    <d v="2018-09-19T00:00:00"/>
    <s v="Standard Class"/>
    <s v="RD-19480"/>
    <s v="Rick Duston"/>
    <s v="Consumer"/>
    <s v="United States"/>
    <s v="San Francisco"/>
    <x v="1"/>
    <n v="94122"/>
    <s v="West"/>
    <s v="FUR-CH-10002961"/>
    <x v="0"/>
    <s v="Chairs"/>
    <s v="Leather Task Chair, Black"/>
    <n v="218.352"/>
  </r>
  <r>
    <n v="6517"/>
    <s v="US-2018-116652"/>
    <x v="14"/>
    <x v="175"/>
    <d v="2018-09-19T00:00:00"/>
    <s v="Standard Class"/>
    <s v="RD-19480"/>
    <s v="Rick Duston"/>
    <s v="Consumer"/>
    <s v="United States"/>
    <s v="San Francisco"/>
    <x v="1"/>
    <n v="94122"/>
    <s v="West"/>
    <s v="FUR-FU-10001488"/>
    <x v="0"/>
    <s v="Furnishings"/>
    <s v="Tenex 46&quot; x 60&quot; Computer Anti-Static Chairmat, Rectangular Shaped"/>
    <n v="529.9"/>
  </r>
  <r>
    <n v="6518"/>
    <s v="US-2018-116652"/>
    <x v="14"/>
    <x v="175"/>
    <d v="2018-09-19T00:00:00"/>
    <s v="Standard Class"/>
    <s v="RD-19480"/>
    <s v="Rick Duston"/>
    <s v="Consumer"/>
    <s v="United States"/>
    <s v="San Francisco"/>
    <x v="1"/>
    <n v="94122"/>
    <s v="West"/>
    <s v="OFF-AR-10001915"/>
    <x v="1"/>
    <s v="Art"/>
    <s v="Peel-Off China Markers"/>
    <n v="99.3"/>
  </r>
  <r>
    <n v="6519"/>
    <s v="US-2018-116652"/>
    <x v="14"/>
    <x v="175"/>
    <d v="2018-09-19T00:00:00"/>
    <s v="Standard Class"/>
    <s v="RD-19480"/>
    <s v="Rick Duston"/>
    <s v="Consumer"/>
    <s v="United States"/>
    <s v="San Francisco"/>
    <x v="1"/>
    <n v="94122"/>
    <s v="West"/>
    <s v="OFF-AP-10001205"/>
    <x v="1"/>
    <s v="Appliances"/>
    <s v="Belkin 5 Outlet SurgeMaster Power Centers"/>
    <n v="108.96"/>
  </r>
  <r>
    <n v="6520"/>
    <s v="US-2018-116652"/>
    <x v="14"/>
    <x v="175"/>
    <d v="2018-09-19T00:00:00"/>
    <s v="Standard Class"/>
    <s v="RD-19480"/>
    <s v="Rick Duston"/>
    <s v="Consumer"/>
    <s v="United States"/>
    <s v="San Francisco"/>
    <x v="1"/>
    <n v="94122"/>
    <s v="West"/>
    <s v="OFF-BI-10004528"/>
    <x v="1"/>
    <s v="Binders"/>
    <s v="Cardinal Poly Pocket Divider Pockets for Ring Binders"/>
    <n v="2.6880000000000002"/>
  </r>
  <r>
    <n v="6521"/>
    <s v="CA-2018-138289"/>
    <x v="11"/>
    <x v="1034"/>
    <d v="2018-01-18T00:00:00"/>
    <s v="Second Class"/>
    <s v="AR-10540"/>
    <s v="Andy Reiter"/>
    <s v="Consumer"/>
    <s v="United States"/>
    <s v="Jackson"/>
    <x v="12"/>
    <n v="49201"/>
    <s v="Central"/>
    <s v="OFF-BI-10004995"/>
    <x v="1"/>
    <s v="Binders"/>
    <s v="GBC DocuBind P400 Electric Binding System"/>
    <n v="5443.96"/>
  </r>
  <r>
    <n v="6522"/>
    <s v="CA-2018-138289"/>
    <x v="11"/>
    <x v="1034"/>
    <d v="2018-01-18T00:00:00"/>
    <s v="Second Class"/>
    <s v="AR-10540"/>
    <s v="Andy Reiter"/>
    <s v="Consumer"/>
    <s v="United States"/>
    <s v="Jackson"/>
    <x v="12"/>
    <n v="49201"/>
    <s v="Central"/>
    <s v="FUR-CH-10004626"/>
    <x v="0"/>
    <s v="Chairs"/>
    <s v="Office Star Flex Back Scooter Chair with Aluminum Finish Frame"/>
    <n v="302.67"/>
  </r>
  <r>
    <n v="6523"/>
    <s v="CA-2018-138289"/>
    <x v="11"/>
    <x v="1034"/>
    <d v="2018-01-18T00:00:00"/>
    <s v="Second Class"/>
    <s v="AR-10540"/>
    <s v="Andy Reiter"/>
    <s v="Consumer"/>
    <s v="United States"/>
    <s v="Jackson"/>
    <x v="12"/>
    <n v="49201"/>
    <s v="Central"/>
    <s v="OFF-PA-10001260"/>
    <x v="1"/>
    <s v="Paper"/>
    <s v="TOPS Money Receipt Book, Consecutively Numbered in Red,"/>
    <n v="56.07"/>
  </r>
  <r>
    <n v="6524"/>
    <s v="CA-2017-129308"/>
    <x v="38"/>
    <x v="274"/>
    <d v="2017-07-13T00:00:00"/>
    <s v="Standard Class"/>
    <s v="CC-12100"/>
    <s v="Chad Cunningham"/>
    <s v="Home Office"/>
    <s v="United States"/>
    <s v="Philadelphia"/>
    <x v="9"/>
    <n v="19120"/>
    <s v="East"/>
    <s v="OFF-LA-10002945"/>
    <x v="1"/>
    <s v="Labels"/>
    <s v="Permanent Self-Adhesive File Folder Labels for Typewriters, 1 1/8 x 3 1/2, White"/>
    <n v="10.08"/>
  </r>
  <r>
    <n v="6525"/>
    <s v="CA-2017-129308"/>
    <x v="38"/>
    <x v="274"/>
    <d v="2017-07-13T00:00:00"/>
    <s v="Standard Class"/>
    <s v="CC-12100"/>
    <s v="Chad Cunningham"/>
    <s v="Home Office"/>
    <s v="United States"/>
    <s v="Philadelphia"/>
    <x v="9"/>
    <n v="19120"/>
    <s v="East"/>
    <s v="TEC-PH-10002310"/>
    <x v="2"/>
    <s v="Phones"/>
    <s v="Panasonic KX T7731-B Digital phone"/>
    <n v="59.994"/>
  </r>
  <r>
    <n v="6526"/>
    <s v="CA-2017-129308"/>
    <x v="38"/>
    <x v="274"/>
    <d v="2017-07-13T00:00:00"/>
    <s v="Standard Class"/>
    <s v="CC-12100"/>
    <s v="Chad Cunningham"/>
    <s v="Home Office"/>
    <s v="United States"/>
    <s v="Philadelphia"/>
    <x v="9"/>
    <n v="19120"/>
    <s v="East"/>
    <s v="OFF-BI-10001525"/>
    <x v="1"/>
    <s v="Binders"/>
    <s v="Acco Pressboard Covers with Storage Hooks, 14 7/8&quot; x 11&quot;, Executive Red"/>
    <n v="5.7149999999999999"/>
  </r>
  <r>
    <n v="6527"/>
    <s v="CA-2017-129308"/>
    <x v="38"/>
    <x v="274"/>
    <d v="2017-07-13T00:00:00"/>
    <s v="Standard Class"/>
    <s v="CC-12100"/>
    <s v="Chad Cunningham"/>
    <s v="Home Office"/>
    <s v="United States"/>
    <s v="Philadelphia"/>
    <x v="9"/>
    <n v="19120"/>
    <s v="East"/>
    <s v="OFF-BI-10001308"/>
    <x v="1"/>
    <s v="Binders"/>
    <s v="GBC Standard Plastic Binding Systems' Combs"/>
    <n v="9.42"/>
  </r>
  <r>
    <n v="6528"/>
    <s v="CA-2017-157791"/>
    <x v="33"/>
    <x v="443"/>
    <d v="2017-12-28T00:00:00"/>
    <s v="Second Class"/>
    <s v="CA-11965"/>
    <s v="Carol Adams"/>
    <s v="Corporate"/>
    <s v="United States"/>
    <s v="Warwick"/>
    <x v="34"/>
    <n v="2886"/>
    <s v="East"/>
    <s v="TEC-CO-10002095"/>
    <x v="2"/>
    <s v="Copiers"/>
    <s v="Hewlett Packard 610 Color Digital Copier / Printer"/>
    <n v="1999.96"/>
  </r>
  <r>
    <n v="6529"/>
    <s v="CA-2015-146864"/>
    <x v="27"/>
    <x v="1091"/>
    <d v="2015-12-26T00:00:00"/>
    <s v="Standard Class"/>
    <s v="BT-11530"/>
    <s v="Bradley Talbott"/>
    <s v="Home Office"/>
    <s v="United States"/>
    <s v="New York City"/>
    <x v="15"/>
    <n v="10024"/>
    <s v="East"/>
    <s v="OFF-ST-10004946"/>
    <x v="1"/>
    <s v="Storage"/>
    <s v="Desktop 3-Pocket Hot File"/>
    <n v="216.4"/>
  </r>
  <r>
    <n v="6530"/>
    <s v="CA-2015-103744"/>
    <x v="52"/>
    <x v="1116"/>
    <d v="2015-02-27T00:00:00"/>
    <s v="Standard Class"/>
    <s v="MG-17875"/>
    <s v="Michael Grace"/>
    <s v="Home Office"/>
    <s v="United States"/>
    <s v="El Paso"/>
    <x v="5"/>
    <n v="79907"/>
    <s v="Central"/>
    <s v="OFF-LA-10004425"/>
    <x v="1"/>
    <s v="Labels"/>
    <s v="Staple-on labels"/>
    <n v="6.9359999999999999"/>
  </r>
  <r>
    <n v="6531"/>
    <s v="CA-2015-103744"/>
    <x v="52"/>
    <x v="1116"/>
    <d v="2015-02-27T00:00:00"/>
    <s v="Standard Class"/>
    <s v="MG-17875"/>
    <s v="Michael Grace"/>
    <s v="Home Office"/>
    <s v="United States"/>
    <s v="El Paso"/>
    <x v="5"/>
    <n v="79907"/>
    <s v="Central"/>
    <s v="OFF-BI-10000320"/>
    <x v="1"/>
    <s v="Binders"/>
    <s v="GBC Plastic Binding Combs"/>
    <n v="4.4279999999999999"/>
  </r>
  <r>
    <n v="6532"/>
    <s v="US-2018-107384"/>
    <x v="4"/>
    <x v="769"/>
    <d v="2018-12-08T00:00:00"/>
    <s v="Standard Class"/>
    <s v="TP-21130"/>
    <s v="Theone Pippenger"/>
    <s v="Consumer"/>
    <s v="United States"/>
    <s v="Rochester"/>
    <x v="11"/>
    <n v="55901"/>
    <s v="Central"/>
    <s v="OFF-AR-10001315"/>
    <x v="1"/>
    <s v="Art"/>
    <s v="Newell 310"/>
    <n v="8.8000000000000007"/>
  </r>
  <r>
    <n v="6533"/>
    <s v="US-2018-107384"/>
    <x v="4"/>
    <x v="769"/>
    <d v="2018-12-08T00:00:00"/>
    <s v="Standard Class"/>
    <s v="TP-21130"/>
    <s v="Theone Pippenger"/>
    <s v="Consumer"/>
    <s v="United States"/>
    <s v="Rochester"/>
    <x v="11"/>
    <n v="55901"/>
    <s v="Central"/>
    <s v="TEC-AC-10004595"/>
    <x v="2"/>
    <s v="Accessories"/>
    <s v="First Data TMFD35 PIN Pad"/>
    <n v="142.80000000000001"/>
  </r>
  <r>
    <n v="6534"/>
    <s v="US-2018-107384"/>
    <x v="4"/>
    <x v="769"/>
    <d v="2018-12-08T00:00:00"/>
    <s v="Standard Class"/>
    <s v="TP-21130"/>
    <s v="Theone Pippenger"/>
    <s v="Consumer"/>
    <s v="United States"/>
    <s v="Rochester"/>
    <x v="11"/>
    <n v="55901"/>
    <s v="Central"/>
    <s v="TEC-AC-10001539"/>
    <x v="2"/>
    <s v="Accessories"/>
    <s v="Logitech G430 Surround Sound Gaming Headset with Dolby 7.1 Technology"/>
    <n v="399.95"/>
  </r>
  <r>
    <n v="6535"/>
    <s v="CA-2015-128209"/>
    <x v="26"/>
    <x v="664"/>
    <d v="2015-11-22T00:00:00"/>
    <s v="Standard Class"/>
    <s v="GT-14710"/>
    <s v="Greg Tran"/>
    <s v="Consumer"/>
    <s v="United States"/>
    <s v="Buffalo"/>
    <x v="15"/>
    <n v="14215"/>
    <s v="East"/>
    <s v="OFF-BI-10001359"/>
    <x v="1"/>
    <s v="Binders"/>
    <s v="GBC DocuBind TL300 Electric Binding System"/>
    <n v="2152.7759999999998"/>
  </r>
  <r>
    <n v="6536"/>
    <s v="CA-2015-128209"/>
    <x v="26"/>
    <x v="664"/>
    <d v="2015-11-22T00:00:00"/>
    <s v="Standard Class"/>
    <s v="GT-14710"/>
    <s v="Greg Tran"/>
    <s v="Consumer"/>
    <s v="United States"/>
    <s v="Buffalo"/>
    <x v="15"/>
    <n v="14215"/>
    <s v="East"/>
    <s v="FUR-BO-10002213"/>
    <x v="0"/>
    <s v="Bookcases"/>
    <s v="DMI Eclipse Executive Suite Bookcases"/>
    <n v="4007.84"/>
  </r>
  <r>
    <n v="6537"/>
    <s v="CA-2015-169684"/>
    <x v="16"/>
    <x v="22"/>
    <d v="2015-10-23T00:00:00"/>
    <s v="First Class"/>
    <s v="FH-14365"/>
    <s v="Fred Hopkins"/>
    <s v="Corporate"/>
    <s v="United States"/>
    <s v="Knoxville"/>
    <x v="18"/>
    <n v="37918"/>
    <s v="South"/>
    <s v="FUR-TA-10003008"/>
    <x v="0"/>
    <s v="Tables"/>
    <s v="Lesro Round Back Collection Coffee Table, End Table"/>
    <n v="328.59"/>
  </r>
  <r>
    <n v="6538"/>
    <s v="CA-2015-169684"/>
    <x v="16"/>
    <x v="22"/>
    <d v="2015-10-23T00:00:00"/>
    <s v="First Class"/>
    <s v="FH-14365"/>
    <s v="Fred Hopkins"/>
    <s v="Corporate"/>
    <s v="United States"/>
    <s v="Knoxville"/>
    <x v="18"/>
    <n v="37918"/>
    <s v="South"/>
    <s v="OFF-ST-10000934"/>
    <x v="1"/>
    <s v="Storage"/>
    <s v="Contico 72&quot;H Heavy-Duty Storage System"/>
    <n v="98.352000000000004"/>
  </r>
  <r>
    <n v="6539"/>
    <s v="CA-2016-109862"/>
    <x v="28"/>
    <x v="969"/>
    <d v="2016-10-30T00:00:00"/>
    <s v="Standard Class"/>
    <s v="HK-14890"/>
    <s v="Heather Kirkland"/>
    <s v="Corporate"/>
    <s v="United States"/>
    <s v="Newark"/>
    <x v="13"/>
    <n v="19711"/>
    <s v="East"/>
    <s v="TEC-PH-10004042"/>
    <x v="2"/>
    <s v="Phones"/>
    <s v="ClearOne Communications CHAT 70 OCÂ Speaker Phone"/>
    <n v="158.99"/>
  </r>
  <r>
    <n v="6540"/>
    <s v="CA-2016-109862"/>
    <x v="28"/>
    <x v="969"/>
    <d v="2016-10-30T00:00:00"/>
    <s v="Standard Class"/>
    <s v="HK-14890"/>
    <s v="Heather Kirkland"/>
    <s v="Corporate"/>
    <s v="United States"/>
    <s v="Newark"/>
    <x v="13"/>
    <n v="19711"/>
    <s v="East"/>
    <s v="FUR-CH-10002439"/>
    <x v="0"/>
    <s v="Chairs"/>
    <s v="Iceberg Nesting Folding Chair, 19w x 6d x 43h"/>
    <n v="291.10000000000002"/>
  </r>
  <r>
    <n v="6541"/>
    <s v="US-2018-107888"/>
    <x v="6"/>
    <x v="673"/>
    <d v="2018-11-19T00:00:00"/>
    <s v="First Class"/>
    <s v="CC-12220"/>
    <s v="Chris Cortes"/>
    <s v="Consumer"/>
    <s v="United States"/>
    <s v="Seattle"/>
    <x v="4"/>
    <n v="98103"/>
    <s v="West"/>
    <s v="OFF-PA-10001363"/>
    <x v="1"/>
    <s v="Paper"/>
    <s v="Xerox 1933"/>
    <n v="73.680000000000007"/>
  </r>
  <r>
    <n v="6542"/>
    <s v="US-2018-107888"/>
    <x v="6"/>
    <x v="673"/>
    <d v="2018-11-19T00:00:00"/>
    <s v="First Class"/>
    <s v="CC-12220"/>
    <s v="Chris Cortes"/>
    <s v="Consumer"/>
    <s v="United States"/>
    <s v="Seattle"/>
    <x v="4"/>
    <n v="98103"/>
    <s v="West"/>
    <s v="FUR-FU-10003394"/>
    <x v="0"/>
    <s v="Furnishings"/>
    <s v="Tenex &quot;The Solids&quot; Textured Chair Mats"/>
    <n v="139.91999999999999"/>
  </r>
  <r>
    <n v="6543"/>
    <s v="US-2018-107888"/>
    <x v="6"/>
    <x v="673"/>
    <d v="2018-11-19T00:00:00"/>
    <s v="First Class"/>
    <s v="CC-12220"/>
    <s v="Chris Cortes"/>
    <s v="Consumer"/>
    <s v="United States"/>
    <s v="Seattle"/>
    <x v="4"/>
    <n v="98103"/>
    <s v="West"/>
    <s v="TEC-PH-10003171"/>
    <x v="2"/>
    <s v="Phones"/>
    <s v="Plantronics Encore H101 Dual EarpiecesÂ Headset"/>
    <n v="107.88"/>
  </r>
  <r>
    <n v="6544"/>
    <s v="US-2018-107888"/>
    <x v="6"/>
    <x v="673"/>
    <d v="2018-11-19T00:00:00"/>
    <s v="First Class"/>
    <s v="CC-12220"/>
    <s v="Chris Cortes"/>
    <s v="Consumer"/>
    <s v="United States"/>
    <s v="Seattle"/>
    <x v="4"/>
    <n v="98103"/>
    <s v="West"/>
    <s v="OFF-ST-10003123"/>
    <x v="1"/>
    <s v="Storage"/>
    <s v="Fellowes Bases and Tops For Staxonsteel/High-Stak Systems"/>
    <n v="33.29"/>
  </r>
  <r>
    <n v="6545"/>
    <s v="US-2018-154872"/>
    <x v="7"/>
    <x v="304"/>
    <d v="2018-05-18T00:00:00"/>
    <s v="Standard Class"/>
    <s v="DP-13000"/>
    <s v="Darren Powers"/>
    <s v="Consumer"/>
    <s v="United States"/>
    <s v="Cleveland"/>
    <x v="24"/>
    <n v="44105"/>
    <s v="East"/>
    <s v="OFF-BI-10003007"/>
    <x v="1"/>
    <s v="Binders"/>
    <s v="Premium Transparent Presentation Covers, No Pattern/Clear, 8 1/2&quot; x 11&quot;"/>
    <n v="58.17"/>
  </r>
  <r>
    <n v="6546"/>
    <s v="US-2018-154872"/>
    <x v="7"/>
    <x v="304"/>
    <d v="2018-05-18T00:00:00"/>
    <s v="Standard Class"/>
    <s v="DP-13000"/>
    <s v="Darren Powers"/>
    <s v="Consumer"/>
    <s v="United States"/>
    <s v="Cleveland"/>
    <x v="24"/>
    <n v="44105"/>
    <s v="East"/>
    <s v="OFF-LA-10000973"/>
    <x v="1"/>
    <s v="Labels"/>
    <s v="Avery 502"/>
    <n v="5.04"/>
  </r>
  <r>
    <n v="6547"/>
    <s v="US-2018-154872"/>
    <x v="7"/>
    <x v="304"/>
    <d v="2018-05-18T00:00:00"/>
    <s v="Standard Class"/>
    <s v="DP-13000"/>
    <s v="Darren Powers"/>
    <s v="Consumer"/>
    <s v="United States"/>
    <s v="Cleveland"/>
    <x v="24"/>
    <n v="44105"/>
    <s v="East"/>
    <s v="OFF-PA-10000483"/>
    <x v="1"/>
    <s v="Paper"/>
    <s v="Xerox 19"/>
    <n v="24.783999999999999"/>
  </r>
  <r>
    <n v="6548"/>
    <s v="CA-2015-113880"/>
    <x v="15"/>
    <x v="72"/>
    <d v="2015-03-05T00:00:00"/>
    <s v="Standard Class"/>
    <s v="VF-21715"/>
    <s v="Vicky Freymann"/>
    <s v="Home Office"/>
    <s v="United States"/>
    <s v="Elmhurst"/>
    <x v="10"/>
    <n v="60126"/>
    <s v="Central"/>
    <s v="FUR-CH-10000863"/>
    <x v="0"/>
    <s v="Chairs"/>
    <s v="Novimex Swivel Fabric Task Chair"/>
    <n v="634.11599999999999"/>
  </r>
  <r>
    <n v="6549"/>
    <s v="CA-2015-113880"/>
    <x v="15"/>
    <x v="72"/>
    <d v="2015-03-05T00:00:00"/>
    <s v="Standard Class"/>
    <s v="VF-21715"/>
    <s v="Vicky Freymann"/>
    <s v="Home Office"/>
    <s v="United States"/>
    <s v="Elmhurst"/>
    <x v="10"/>
    <n v="60126"/>
    <s v="Central"/>
    <s v="OFF-PA-10003036"/>
    <x v="1"/>
    <s v="Paper"/>
    <s v="Black Print Carbonless 8 1/2&quot; x 8 1/4&quot; Rapid Memo Book"/>
    <n v="17.472000000000001"/>
  </r>
  <r>
    <n v="6550"/>
    <s v="US-2016-164966"/>
    <x v="44"/>
    <x v="117"/>
    <d v="2016-08-01T00:00:00"/>
    <s v="First Class"/>
    <s v="GH-14410"/>
    <s v="Gary Hansen"/>
    <s v="Home Office"/>
    <s v="United States"/>
    <s v="Lakeville"/>
    <x v="11"/>
    <n v="55044"/>
    <s v="Central"/>
    <s v="FUR-CH-10002304"/>
    <x v="0"/>
    <s v="Chairs"/>
    <s v="Global Stack Chair without Arms, Black"/>
    <n v="155.88"/>
  </r>
  <r>
    <n v="6551"/>
    <s v="CA-2016-126739"/>
    <x v="0"/>
    <x v="549"/>
    <d v="2016-11-03T00:00:00"/>
    <s v="Second Class"/>
    <s v="JH-16180"/>
    <s v="Justin Hirsh"/>
    <s v="Consumer"/>
    <s v="United States"/>
    <s v="New York City"/>
    <x v="15"/>
    <n v="10035"/>
    <s v="East"/>
    <s v="FUR-CH-10000422"/>
    <x v="0"/>
    <s v="Chairs"/>
    <s v="Global Highback Leather Tilter in Burgundy"/>
    <n v="327.56400000000002"/>
  </r>
  <r>
    <n v="6552"/>
    <s v="CA-2018-161578"/>
    <x v="33"/>
    <x v="819"/>
    <d v="2018-12-21T00:00:00"/>
    <s v="Second Class"/>
    <s v="RB-19465"/>
    <s v="Rick Bensley"/>
    <s v="Home Office"/>
    <s v="United States"/>
    <s v="Los Angeles"/>
    <x v="1"/>
    <n v="90036"/>
    <s v="West"/>
    <s v="OFF-PA-10002986"/>
    <x v="1"/>
    <s v="Paper"/>
    <s v="Xerox 1898"/>
    <n v="13.36"/>
  </r>
  <r>
    <n v="6553"/>
    <s v="CA-2018-161578"/>
    <x v="33"/>
    <x v="819"/>
    <d v="2018-12-21T00:00:00"/>
    <s v="Second Class"/>
    <s v="RB-19465"/>
    <s v="Rick Bensley"/>
    <s v="Home Office"/>
    <s v="United States"/>
    <s v="Los Angeles"/>
    <x v="1"/>
    <n v="90036"/>
    <s v="West"/>
    <s v="OFF-ST-10002289"/>
    <x v="1"/>
    <s v="Storage"/>
    <s v="Safco Wire Cube Shelving System, For Use as 4 or 5 14&quot; Cubes, Black"/>
    <n v="158.9"/>
  </r>
  <r>
    <n v="6554"/>
    <s v="CA-2015-137092"/>
    <x v="16"/>
    <x v="22"/>
    <d v="2015-10-22T00:00:00"/>
    <s v="Second Class"/>
    <s v="LS-16975"/>
    <s v="Lindsay Shagiari"/>
    <s v="Home Office"/>
    <s v="United States"/>
    <s v="Chicago"/>
    <x v="10"/>
    <n v="60653"/>
    <s v="Central"/>
    <s v="TEC-AC-10001606"/>
    <x v="2"/>
    <s v="Accessories"/>
    <s v="Logitech Wireless Performance Mouse MX for PC and Mac"/>
    <n v="319.96800000000002"/>
  </r>
  <r>
    <n v="6555"/>
    <s v="CA-2015-137092"/>
    <x v="16"/>
    <x v="22"/>
    <d v="2015-10-22T00:00:00"/>
    <s v="Second Class"/>
    <s v="LS-16975"/>
    <s v="Lindsay Shagiari"/>
    <s v="Home Office"/>
    <s v="United States"/>
    <s v="Chicago"/>
    <x v="10"/>
    <n v="60653"/>
    <s v="Central"/>
    <s v="OFF-ST-10003805"/>
    <x v="1"/>
    <s v="Storage"/>
    <s v="24 Capacity Maxi Data Binder Racks, Pearl"/>
    <n v="505.32"/>
  </r>
  <r>
    <n v="6556"/>
    <s v="CA-2015-137092"/>
    <x v="16"/>
    <x v="22"/>
    <d v="2015-10-22T00:00:00"/>
    <s v="Second Class"/>
    <s v="LS-16975"/>
    <s v="Lindsay Shagiari"/>
    <s v="Home Office"/>
    <s v="United States"/>
    <s v="Chicago"/>
    <x v="10"/>
    <n v="60653"/>
    <s v="Central"/>
    <s v="OFF-PA-10002109"/>
    <x v="1"/>
    <s v="Paper"/>
    <s v="Wirebound Voice Message Log Book"/>
    <n v="3.8079999999999998"/>
  </r>
  <r>
    <n v="6557"/>
    <s v="CA-2015-137092"/>
    <x v="16"/>
    <x v="22"/>
    <d v="2015-10-22T00:00:00"/>
    <s v="Second Class"/>
    <s v="LS-16975"/>
    <s v="Lindsay Shagiari"/>
    <s v="Home Office"/>
    <s v="United States"/>
    <s v="Chicago"/>
    <x v="10"/>
    <n v="60653"/>
    <s v="Central"/>
    <s v="OFF-BI-10000632"/>
    <x v="1"/>
    <s v="Binders"/>
    <s v="Satellite Sectional Post Binders"/>
    <n v="8.6820000000000004"/>
  </r>
  <r>
    <n v="6558"/>
    <s v="CA-2015-137092"/>
    <x v="16"/>
    <x v="22"/>
    <d v="2015-10-22T00:00:00"/>
    <s v="Second Class"/>
    <s v="LS-16975"/>
    <s v="Lindsay Shagiari"/>
    <s v="Home Office"/>
    <s v="United States"/>
    <s v="Chicago"/>
    <x v="10"/>
    <n v="60653"/>
    <s v="Central"/>
    <s v="OFF-LA-10003510"/>
    <x v="1"/>
    <s v="Labels"/>
    <s v="Avery 4027 File Folder Labels for Dot Matrix Printers, 5000 Labels per Box, White"/>
    <n v="24.423999999999999"/>
  </r>
  <r>
    <n v="6559"/>
    <s v="CA-2016-166947"/>
    <x v="1"/>
    <x v="1117"/>
    <d v="2016-06-10T00:00:00"/>
    <s v="Standard Class"/>
    <s v="EB-13750"/>
    <s v="Edward Becker"/>
    <s v="Corporate"/>
    <s v="United States"/>
    <s v="Buffalo"/>
    <x v="15"/>
    <n v="14215"/>
    <s v="East"/>
    <s v="FUR-CH-10004997"/>
    <x v="0"/>
    <s v="Chairs"/>
    <s v="Hon Every-Day Series Multi-Task Chairs"/>
    <n v="1522.6379999999999"/>
  </r>
  <r>
    <n v="6560"/>
    <s v="CA-2017-160941"/>
    <x v="9"/>
    <x v="658"/>
    <d v="2017-07-26T00:00:00"/>
    <s v="Standard Class"/>
    <s v="DK-12835"/>
    <s v="Damala Kotsonis"/>
    <s v="Corporate"/>
    <s v="United States"/>
    <s v="Roseville"/>
    <x v="1"/>
    <n v="95661"/>
    <s v="West"/>
    <s v="OFF-EN-10003001"/>
    <x v="1"/>
    <s v="Envelopes"/>
    <s v="Ames Color-File Green Diamond Border X-ray Mailers"/>
    <n v="419.9"/>
  </r>
  <r>
    <n v="6561"/>
    <s v="CA-2017-160941"/>
    <x v="9"/>
    <x v="658"/>
    <d v="2017-07-26T00:00:00"/>
    <s v="Standard Class"/>
    <s v="DK-12835"/>
    <s v="Damala Kotsonis"/>
    <s v="Corporate"/>
    <s v="United States"/>
    <s v="Roseville"/>
    <x v="1"/>
    <n v="95661"/>
    <s v="West"/>
    <s v="OFF-LA-10003766"/>
    <x v="1"/>
    <s v="Labels"/>
    <s v="Self-Adhesive Removable Labels"/>
    <n v="3.15"/>
  </r>
  <r>
    <n v="6562"/>
    <s v="CA-2018-144680"/>
    <x v="48"/>
    <x v="185"/>
    <d v="2018-04-02T00:00:00"/>
    <s v="First Class"/>
    <s v="SC-20260"/>
    <s v="Scott Cohen"/>
    <s v="Corporate"/>
    <s v="United States"/>
    <s v="Arlington"/>
    <x v="5"/>
    <n v="76017"/>
    <s v="Central"/>
    <s v="OFF-AP-10003040"/>
    <x v="1"/>
    <s v="Appliances"/>
    <s v="Fellowes 8 Outlet Superior Workstation Surge Protector w/o Phone/Fax/Modem Protection"/>
    <n v="33.619999999999997"/>
  </r>
  <r>
    <n v="6563"/>
    <s v="CA-2015-166086"/>
    <x v="35"/>
    <x v="1118"/>
    <d v="2015-05-12T00:00:00"/>
    <s v="Standard Class"/>
    <s v="CT-11995"/>
    <s v="Carol Triggs"/>
    <s v="Consumer"/>
    <s v="United States"/>
    <s v="Lawrence"/>
    <x v="31"/>
    <n v="1841"/>
    <s v="East"/>
    <s v="OFF-BI-10001078"/>
    <x v="1"/>
    <s v="Binders"/>
    <s v="Acco PRESSTEX Data Binder with Storage Hooks, Dark Blue, 14 7/8&quot; X 11&quot;"/>
    <n v="16.14"/>
  </r>
  <r>
    <n v="6564"/>
    <s v="CA-2015-166086"/>
    <x v="35"/>
    <x v="1118"/>
    <d v="2015-05-12T00:00:00"/>
    <s v="Standard Class"/>
    <s v="CT-11995"/>
    <s v="Carol Triggs"/>
    <s v="Consumer"/>
    <s v="United States"/>
    <s v="Lawrence"/>
    <x v="31"/>
    <n v="1841"/>
    <s v="East"/>
    <s v="FUR-TA-10003469"/>
    <x v="0"/>
    <s v="Tables"/>
    <s v="Balt Split Level Computer Training Table"/>
    <n v="194.25"/>
  </r>
  <r>
    <n v="6565"/>
    <s v="CA-2015-166086"/>
    <x v="35"/>
    <x v="1118"/>
    <d v="2015-05-12T00:00:00"/>
    <s v="Standard Class"/>
    <s v="CT-11995"/>
    <s v="Carol Triggs"/>
    <s v="Consumer"/>
    <s v="United States"/>
    <s v="Lawrence"/>
    <x v="31"/>
    <n v="1841"/>
    <s v="East"/>
    <s v="OFF-AR-10002578"/>
    <x v="1"/>
    <s v="Art"/>
    <s v="Newell 335"/>
    <n v="8.64"/>
  </r>
  <r>
    <n v="6566"/>
    <s v="CA-2015-166086"/>
    <x v="35"/>
    <x v="1118"/>
    <d v="2015-05-12T00:00:00"/>
    <s v="Standard Class"/>
    <s v="CT-11995"/>
    <s v="Carol Triggs"/>
    <s v="Consumer"/>
    <s v="United States"/>
    <s v="Lawrence"/>
    <x v="31"/>
    <n v="1841"/>
    <s v="East"/>
    <s v="FUR-CH-10004675"/>
    <x v="0"/>
    <s v="Chairs"/>
    <s v="Lifetime Advantage Folding Chairs, 4/Carton"/>
    <n v="872.32"/>
  </r>
  <r>
    <n v="6567"/>
    <s v="CA-2018-131282"/>
    <x v="25"/>
    <x v="1119"/>
    <d v="2018-02-08T00:00:00"/>
    <s v="Second Class"/>
    <s v="CB-12025"/>
    <s v="Cassandra Brandow"/>
    <s v="Consumer"/>
    <s v="United States"/>
    <s v="Waco"/>
    <x v="5"/>
    <n v="76706"/>
    <s v="Central"/>
    <s v="OFF-BI-10004632"/>
    <x v="1"/>
    <s v="Binders"/>
    <s v="Ibico Hi-Tech Manual Binding System"/>
    <n v="243.99199999999999"/>
  </r>
  <r>
    <n v="6568"/>
    <s v="CA-2018-131282"/>
    <x v="25"/>
    <x v="1119"/>
    <d v="2018-02-08T00:00:00"/>
    <s v="Second Class"/>
    <s v="CB-12025"/>
    <s v="Cassandra Brandow"/>
    <s v="Consumer"/>
    <s v="United States"/>
    <s v="Waco"/>
    <x v="5"/>
    <n v="76706"/>
    <s v="Central"/>
    <s v="OFF-AR-10003087"/>
    <x v="1"/>
    <s v="Art"/>
    <s v="Staples in misc. colors"/>
    <n v="7.12"/>
  </r>
  <r>
    <n v="6569"/>
    <s v="CA-2015-100678"/>
    <x v="3"/>
    <x v="891"/>
    <d v="2015-04-22T00:00:00"/>
    <s v="Standard Class"/>
    <s v="KM-16720"/>
    <s v="Kunst Miller"/>
    <s v="Consumer"/>
    <s v="United States"/>
    <s v="Houston"/>
    <x v="5"/>
    <n v="77095"/>
    <s v="Central"/>
    <s v="OFF-AR-10001868"/>
    <x v="1"/>
    <s v="Art"/>
    <s v="Prang Dustless Chalk Sticks"/>
    <n v="2.6880000000000002"/>
  </r>
  <r>
    <n v="6570"/>
    <s v="CA-2015-100678"/>
    <x v="3"/>
    <x v="891"/>
    <d v="2015-04-22T00:00:00"/>
    <s v="Standard Class"/>
    <s v="KM-16720"/>
    <s v="Kunst Miller"/>
    <s v="Consumer"/>
    <s v="United States"/>
    <s v="Houston"/>
    <x v="5"/>
    <n v="77095"/>
    <s v="Central"/>
    <s v="FUR-CH-10002602"/>
    <x v="0"/>
    <s v="Chairs"/>
    <s v="DMI Arturo Collection Mission-style Design Wood Chair"/>
    <n v="317.05799999999999"/>
  </r>
  <r>
    <n v="6571"/>
    <s v="CA-2015-100678"/>
    <x v="3"/>
    <x v="891"/>
    <d v="2015-04-22T00:00:00"/>
    <s v="Standard Class"/>
    <s v="KM-16720"/>
    <s v="Kunst Miller"/>
    <s v="Consumer"/>
    <s v="United States"/>
    <s v="Houston"/>
    <x v="5"/>
    <n v="77095"/>
    <s v="Central"/>
    <s v="OFF-EN-10000056"/>
    <x v="1"/>
    <s v="Envelopes"/>
    <s v="Cameo Buff Policy Envelopes"/>
    <n v="149.352"/>
  </r>
  <r>
    <n v="6572"/>
    <s v="CA-2015-100678"/>
    <x v="3"/>
    <x v="891"/>
    <d v="2015-04-22T00:00:00"/>
    <s v="Standard Class"/>
    <s v="KM-16720"/>
    <s v="Kunst Miller"/>
    <s v="Consumer"/>
    <s v="United States"/>
    <s v="Houston"/>
    <x v="5"/>
    <n v="77095"/>
    <s v="Central"/>
    <s v="TEC-AC-10000474"/>
    <x v="2"/>
    <s v="Accessories"/>
    <s v="Kensington Expert Mouse Optical USB Trackball for PC or Mac"/>
    <n v="227.976"/>
  </r>
  <r>
    <n v="6573"/>
    <s v="CA-2017-161543"/>
    <x v="35"/>
    <x v="1120"/>
    <d v="2017-05-16T00:00:00"/>
    <s v="Standard Class"/>
    <s v="RD-19720"/>
    <s v="Roger Demir"/>
    <s v="Consumer"/>
    <s v="United States"/>
    <s v="Seattle"/>
    <x v="4"/>
    <n v="98105"/>
    <s v="West"/>
    <s v="OFF-PA-10003971"/>
    <x v="1"/>
    <s v="Paper"/>
    <s v="Xerox 1965"/>
    <n v="11.96"/>
  </r>
  <r>
    <n v="6574"/>
    <s v="CA-2017-160535"/>
    <x v="26"/>
    <x v="881"/>
    <d v="2017-11-30T00:00:00"/>
    <s v="Standard Class"/>
    <s v="BP-11050"/>
    <s v="Barry Pond"/>
    <s v="Corporate"/>
    <s v="United States"/>
    <s v="Plainfield"/>
    <x v="30"/>
    <n v="7060"/>
    <s v="East"/>
    <s v="OFF-ST-10000689"/>
    <x v="1"/>
    <s v="Storage"/>
    <s v="Fellowes Strictly Business Drawer File, Letter/Legal Size"/>
    <n v="563.4"/>
  </r>
  <r>
    <n v="6575"/>
    <s v="CA-2017-160535"/>
    <x v="26"/>
    <x v="881"/>
    <d v="2017-11-30T00:00:00"/>
    <s v="Standard Class"/>
    <s v="BP-11050"/>
    <s v="Barry Pond"/>
    <s v="Corporate"/>
    <s v="United States"/>
    <s v="Plainfield"/>
    <x v="30"/>
    <n v="7060"/>
    <s v="East"/>
    <s v="TEC-MA-10004255"/>
    <x v="2"/>
    <s v="Machines"/>
    <s v="Konica Minolta magicolor 1690MF Multifunction Printer"/>
    <n v="319.92"/>
  </r>
  <r>
    <n v="6576"/>
    <s v="CA-2018-123085"/>
    <x v="52"/>
    <x v="448"/>
    <d v="2018-03-08T00:00:00"/>
    <s v="Standard Class"/>
    <s v="EJ-13720"/>
    <s v="Ed Jacobs"/>
    <s v="Consumer"/>
    <s v="United States"/>
    <s v="Los Angeles"/>
    <x v="1"/>
    <n v="90008"/>
    <s v="West"/>
    <s v="TEC-AC-10000990"/>
    <x v="2"/>
    <s v="Accessories"/>
    <s v="Imation Bio 2GB USBÂ Flash Drive ImationÂ Corp"/>
    <n v="1049.44"/>
  </r>
  <r>
    <n v="6577"/>
    <s v="CA-2018-123085"/>
    <x v="52"/>
    <x v="448"/>
    <d v="2018-03-08T00:00:00"/>
    <s v="Standard Class"/>
    <s v="EJ-13720"/>
    <s v="Ed Jacobs"/>
    <s v="Consumer"/>
    <s v="United States"/>
    <s v="Los Angeles"/>
    <x v="1"/>
    <n v="90008"/>
    <s v="West"/>
    <s v="FUR-CH-10003968"/>
    <x v="0"/>
    <s v="Chairs"/>
    <s v="Novimex Turbo Task Chair"/>
    <n v="170.352"/>
  </r>
  <r>
    <n v="6578"/>
    <s v="CA-2016-153752"/>
    <x v="19"/>
    <x v="401"/>
    <d v="2016-12-11T00:00:00"/>
    <s v="Second Class"/>
    <s v="RO-19780"/>
    <s v="Rose O'Brian"/>
    <s v="Consumer"/>
    <s v="United States"/>
    <s v="Arlington"/>
    <x v="17"/>
    <n v="22204"/>
    <s v="South"/>
    <s v="TEC-PH-10001615"/>
    <x v="2"/>
    <s v="Phones"/>
    <s v="AT&amp;T CL82213"/>
    <n v="173.94"/>
  </r>
  <r>
    <n v="6579"/>
    <s v="CA-2015-103660"/>
    <x v="8"/>
    <x v="55"/>
    <d v="2015-08-30T00:00:00"/>
    <s v="Standard Class"/>
    <s v="MW-18220"/>
    <s v="Mitch Webber"/>
    <s v="Consumer"/>
    <s v="United States"/>
    <s v="Seattle"/>
    <x v="4"/>
    <n v="98103"/>
    <s v="West"/>
    <s v="TEC-PH-10000895"/>
    <x v="2"/>
    <s v="Phones"/>
    <s v="Polycom VVX 310 VoIP phone"/>
    <n v="1007.944"/>
  </r>
  <r>
    <n v="6580"/>
    <s v="CA-2017-169887"/>
    <x v="16"/>
    <x v="332"/>
    <d v="2017-10-22T00:00:00"/>
    <s v="Same Day"/>
    <s v="MS-17530"/>
    <s v="MaryBeth Skach"/>
    <s v="Consumer"/>
    <s v="United States"/>
    <s v="Seattle"/>
    <x v="4"/>
    <n v="98105"/>
    <s v="West"/>
    <s v="OFF-PA-10003001"/>
    <x v="1"/>
    <s v="Paper"/>
    <s v="Xerox 1986"/>
    <n v="6.68"/>
  </r>
  <r>
    <n v="6581"/>
    <s v="CA-2017-169887"/>
    <x v="16"/>
    <x v="332"/>
    <d v="2017-10-22T00:00:00"/>
    <s v="Same Day"/>
    <s v="MS-17530"/>
    <s v="MaryBeth Skach"/>
    <s v="Consumer"/>
    <s v="United States"/>
    <s v="Seattle"/>
    <x v="4"/>
    <n v="98105"/>
    <s v="West"/>
    <s v="OFF-AR-10002766"/>
    <x v="1"/>
    <s v="Art"/>
    <s v="Prang Drawing Pencil Set"/>
    <n v="8.34"/>
  </r>
  <r>
    <n v="6582"/>
    <s v="CA-2017-169887"/>
    <x v="16"/>
    <x v="332"/>
    <d v="2017-10-22T00:00:00"/>
    <s v="Same Day"/>
    <s v="MS-17530"/>
    <s v="MaryBeth Skach"/>
    <s v="Consumer"/>
    <s v="United States"/>
    <s v="Seattle"/>
    <x v="4"/>
    <n v="98105"/>
    <s v="West"/>
    <s v="FUR-FU-10003095"/>
    <x v="0"/>
    <s v="Furnishings"/>
    <s v="Linden 12&quot; Wall Clock With Oak Frame"/>
    <n v="101.94"/>
  </r>
  <r>
    <n v="6583"/>
    <s v="CA-2017-148516"/>
    <x v="36"/>
    <x v="1121"/>
    <d v="2017-08-11T00:00:00"/>
    <s v="Standard Class"/>
    <s v="DW-13585"/>
    <s v="Dorothy Wardle"/>
    <s v="Corporate"/>
    <s v="United States"/>
    <s v="Edmonds"/>
    <x v="4"/>
    <n v="98026"/>
    <s v="West"/>
    <s v="TEC-AC-10003610"/>
    <x v="2"/>
    <s v="Accessories"/>
    <s v="LogitechÂ Illuminated - Keyboard"/>
    <n v="179.97"/>
  </r>
  <r>
    <n v="6584"/>
    <s v="CA-2018-104731"/>
    <x v="9"/>
    <x v="246"/>
    <d v="2018-07-27T00:00:00"/>
    <s v="Standard Class"/>
    <s v="AM-10705"/>
    <s v="Anne McFarland"/>
    <s v="Consumer"/>
    <s v="United States"/>
    <s v="Salem"/>
    <x v="17"/>
    <n v="24153"/>
    <s v="South"/>
    <s v="OFF-AR-10003727"/>
    <x v="1"/>
    <s v="Art"/>
    <s v="Berol Giant Pencil Sharpener"/>
    <n v="101.94"/>
  </r>
  <r>
    <n v="6585"/>
    <s v="CA-2018-104731"/>
    <x v="9"/>
    <x v="246"/>
    <d v="2018-07-27T00:00:00"/>
    <s v="Standard Class"/>
    <s v="AM-10705"/>
    <s v="Anne McFarland"/>
    <s v="Consumer"/>
    <s v="United States"/>
    <s v="Salem"/>
    <x v="17"/>
    <n v="24153"/>
    <s v="South"/>
    <s v="TEC-PH-10002660"/>
    <x v="2"/>
    <s v="Phones"/>
    <s v="Nortel Networks T7316 E Nt8 B27"/>
    <n v="271.95999999999998"/>
  </r>
  <r>
    <n v="6586"/>
    <s v="CA-2018-104731"/>
    <x v="9"/>
    <x v="246"/>
    <d v="2018-07-27T00:00:00"/>
    <s v="Standard Class"/>
    <s v="AM-10705"/>
    <s v="Anne McFarland"/>
    <s v="Consumer"/>
    <s v="United States"/>
    <s v="Salem"/>
    <x v="17"/>
    <n v="24153"/>
    <s v="South"/>
    <s v="FUR-FU-10003274"/>
    <x v="0"/>
    <s v="Furnishings"/>
    <s v="Regeneration Desk Collection"/>
    <n v="8.8000000000000007"/>
  </r>
  <r>
    <n v="6587"/>
    <s v="CA-2018-104731"/>
    <x v="9"/>
    <x v="246"/>
    <d v="2018-07-27T00:00:00"/>
    <s v="Standard Class"/>
    <s v="AM-10705"/>
    <s v="Anne McFarland"/>
    <s v="Consumer"/>
    <s v="United States"/>
    <s v="Salem"/>
    <x v="17"/>
    <n v="24153"/>
    <s v="South"/>
    <s v="OFF-AR-10003829"/>
    <x v="1"/>
    <s v="Art"/>
    <s v="Newell 35"/>
    <n v="19.68"/>
  </r>
  <r>
    <n v="6588"/>
    <s v="CA-2018-104731"/>
    <x v="9"/>
    <x v="246"/>
    <d v="2018-07-27T00:00:00"/>
    <s v="Standard Class"/>
    <s v="AM-10705"/>
    <s v="Anne McFarland"/>
    <s v="Consumer"/>
    <s v="United States"/>
    <s v="Salem"/>
    <x v="17"/>
    <n v="24153"/>
    <s v="South"/>
    <s v="FUR-BO-10003441"/>
    <x v="0"/>
    <s v="Bookcases"/>
    <s v="Bush Westfield Collection Bookcases, Fully Assembled"/>
    <n v="302.94"/>
  </r>
  <r>
    <n v="6589"/>
    <s v="CA-2018-104731"/>
    <x v="9"/>
    <x v="246"/>
    <d v="2018-07-27T00:00:00"/>
    <s v="Standard Class"/>
    <s v="AM-10705"/>
    <s v="Anne McFarland"/>
    <s v="Consumer"/>
    <s v="United States"/>
    <s v="Salem"/>
    <x v="17"/>
    <n v="24153"/>
    <s v="South"/>
    <s v="OFF-BI-10003355"/>
    <x v="1"/>
    <s v="Binders"/>
    <s v="Cardinal Holdit Business Card Pockets"/>
    <n v="14.94"/>
  </r>
  <r>
    <n v="6590"/>
    <s v="CA-2018-104731"/>
    <x v="9"/>
    <x v="246"/>
    <d v="2018-07-27T00:00:00"/>
    <s v="Standard Class"/>
    <s v="AM-10705"/>
    <s v="Anne McFarland"/>
    <s v="Consumer"/>
    <s v="United States"/>
    <s v="Salem"/>
    <x v="17"/>
    <n v="24153"/>
    <s v="South"/>
    <s v="OFF-SU-10003505"/>
    <x v="1"/>
    <s v="Supplies"/>
    <s v="Premier Electric Letter Opener"/>
    <n v="231.72"/>
  </r>
  <r>
    <n v="6591"/>
    <s v="CA-2015-164749"/>
    <x v="48"/>
    <x v="893"/>
    <d v="2015-03-26T00:00:00"/>
    <s v="First Class"/>
    <s v="BG-11740"/>
    <s v="Bruce Geld"/>
    <s v="Consumer"/>
    <s v="United States"/>
    <s v="Delray Beach"/>
    <x v="2"/>
    <n v="33445"/>
    <s v="South"/>
    <s v="OFF-LA-10004484"/>
    <x v="1"/>
    <s v="Labels"/>
    <s v="Avery 476"/>
    <n v="9.9120000000000008"/>
  </r>
  <r>
    <n v="6592"/>
    <s v="CA-2016-103716"/>
    <x v="20"/>
    <x v="28"/>
    <d v="2016-05-06T00:00:00"/>
    <s v="Standard Class"/>
    <s v="KB-16585"/>
    <s v="Ken Black"/>
    <s v="Corporate"/>
    <s v="United States"/>
    <s v="San Francisco"/>
    <x v="1"/>
    <n v="94110"/>
    <s v="West"/>
    <s v="OFF-AR-10000658"/>
    <x v="1"/>
    <s v="Art"/>
    <s v="Newell 324"/>
    <n v="34.65"/>
  </r>
  <r>
    <n v="6593"/>
    <s v="CA-2016-103716"/>
    <x v="20"/>
    <x v="28"/>
    <d v="2016-05-06T00:00:00"/>
    <s v="Standard Class"/>
    <s v="KB-16585"/>
    <s v="Ken Black"/>
    <s v="Corporate"/>
    <s v="United States"/>
    <s v="San Francisco"/>
    <x v="1"/>
    <n v="94110"/>
    <s v="West"/>
    <s v="TEC-PH-10000347"/>
    <x v="2"/>
    <s v="Phones"/>
    <s v="Cush Cases Heavy Duty Rugged Cover Case for Samsung Galaxy S5 - Purple"/>
    <n v="19.8"/>
  </r>
  <r>
    <n v="6594"/>
    <s v="CA-2017-126795"/>
    <x v="1"/>
    <x v="900"/>
    <d v="2017-06-16T00:00:00"/>
    <s v="Second Class"/>
    <s v="GT-14710"/>
    <s v="Greg Tran"/>
    <s v="Consumer"/>
    <s v="United States"/>
    <s v="New York City"/>
    <x v="15"/>
    <n v="10024"/>
    <s v="East"/>
    <s v="OFF-BI-10001989"/>
    <x v="1"/>
    <s v="Binders"/>
    <s v="Premium Transparent Presentation Covers by GBC"/>
    <n v="33.567999999999998"/>
  </r>
  <r>
    <n v="6595"/>
    <s v="CA-2016-146290"/>
    <x v="35"/>
    <x v="124"/>
    <d v="2016-05-11T00:00:00"/>
    <s v="Standard Class"/>
    <s v="SV-20815"/>
    <s v="Stuart Van"/>
    <s v="Corporate"/>
    <s v="United States"/>
    <s v="Indianapolis"/>
    <x v="14"/>
    <n v="46203"/>
    <s v="Central"/>
    <s v="OFF-AR-10001897"/>
    <x v="1"/>
    <s v="Art"/>
    <s v="Model L Table or Wall-Mount Pencil Sharpener"/>
    <n v="125.93"/>
  </r>
  <r>
    <n v="6596"/>
    <s v="CA-2018-157112"/>
    <x v="18"/>
    <x v="756"/>
    <d v="2018-04-26T00:00:00"/>
    <s v="First Class"/>
    <s v="GG-14650"/>
    <s v="Greg Guthrie"/>
    <s v="Corporate"/>
    <s v="United States"/>
    <s v="Columbus"/>
    <x v="24"/>
    <n v="43229"/>
    <s v="East"/>
    <s v="OFF-BI-10000285"/>
    <x v="1"/>
    <s v="Binders"/>
    <s v="XtraLife ClearVue Slant-D Ring Binders by Cardinal"/>
    <n v="11.76"/>
  </r>
  <r>
    <n v="6597"/>
    <s v="CA-2018-157112"/>
    <x v="18"/>
    <x v="756"/>
    <d v="2018-04-26T00:00:00"/>
    <s v="First Class"/>
    <s v="GG-14650"/>
    <s v="Greg Guthrie"/>
    <s v="Corporate"/>
    <s v="United States"/>
    <s v="Columbus"/>
    <x v="24"/>
    <n v="43229"/>
    <s v="East"/>
    <s v="OFF-PA-10001804"/>
    <x v="1"/>
    <s v="Paper"/>
    <s v="Xerox 195"/>
    <n v="5.3440000000000003"/>
  </r>
  <r>
    <n v="6598"/>
    <s v="CA-2015-169257"/>
    <x v="21"/>
    <x v="571"/>
    <d v="2015-06-12T00:00:00"/>
    <s v="Standard Class"/>
    <s v="SV-20785"/>
    <s v="Stewart Visinsky"/>
    <s v="Consumer"/>
    <s v="United States"/>
    <s v="Jacksonville"/>
    <x v="2"/>
    <n v="32216"/>
    <s v="South"/>
    <s v="OFF-BI-10002557"/>
    <x v="1"/>
    <s v="Binders"/>
    <s v="Presstex Flexible Ring Binders"/>
    <n v="1.365"/>
  </r>
  <r>
    <n v="6599"/>
    <s v="CA-2015-169257"/>
    <x v="21"/>
    <x v="571"/>
    <d v="2015-06-12T00:00:00"/>
    <s v="Standard Class"/>
    <s v="SV-20785"/>
    <s v="Stewart Visinsky"/>
    <s v="Consumer"/>
    <s v="United States"/>
    <s v="Jacksonville"/>
    <x v="2"/>
    <n v="32216"/>
    <s v="South"/>
    <s v="OFF-PA-10002319"/>
    <x v="1"/>
    <s v="Paper"/>
    <s v="Xerox 1944"/>
    <n v="62.015999999999998"/>
  </r>
  <r>
    <n v="6600"/>
    <s v="CA-2015-154095"/>
    <x v="4"/>
    <x v="266"/>
    <d v="2015-12-07T00:00:00"/>
    <s v="Standard Class"/>
    <s v="ON-18715"/>
    <s v="Odella Nelson"/>
    <s v="Corporate"/>
    <s v="United States"/>
    <s v="Clinton"/>
    <x v="39"/>
    <n v="20735"/>
    <s v="East"/>
    <s v="FUR-FU-10003849"/>
    <x v="0"/>
    <s v="Furnishings"/>
    <s v="DAX Metal Frame, Desktop, Stepped-Edge"/>
    <n v="60.72"/>
  </r>
  <r>
    <n v="6601"/>
    <s v="CA-2015-154095"/>
    <x v="4"/>
    <x v="266"/>
    <d v="2015-12-07T00:00:00"/>
    <s v="Standard Class"/>
    <s v="ON-18715"/>
    <s v="Odella Nelson"/>
    <s v="Corporate"/>
    <s v="United States"/>
    <s v="Clinton"/>
    <x v="39"/>
    <n v="20735"/>
    <s v="East"/>
    <s v="OFF-PA-10002923"/>
    <x v="1"/>
    <s v="Paper"/>
    <s v="Xerox 1942"/>
    <n v="146.82"/>
  </r>
  <r>
    <n v="6602"/>
    <s v="CA-2015-154095"/>
    <x v="4"/>
    <x v="266"/>
    <d v="2015-12-07T00:00:00"/>
    <s v="Standard Class"/>
    <s v="ON-18715"/>
    <s v="Odella Nelson"/>
    <s v="Corporate"/>
    <s v="United States"/>
    <s v="Clinton"/>
    <x v="39"/>
    <n v="20735"/>
    <s v="East"/>
    <s v="FUR-CH-10004754"/>
    <x v="0"/>
    <s v="Chairs"/>
    <s v="Global Stack Chair with Arms, Black"/>
    <n v="239.84"/>
  </r>
  <r>
    <n v="6603"/>
    <s v="CA-2015-154095"/>
    <x v="4"/>
    <x v="266"/>
    <d v="2015-12-07T00:00:00"/>
    <s v="Standard Class"/>
    <s v="ON-18715"/>
    <s v="Odella Nelson"/>
    <s v="Corporate"/>
    <s v="United States"/>
    <s v="Clinton"/>
    <x v="39"/>
    <n v="20735"/>
    <s v="East"/>
    <s v="OFF-LA-10000634"/>
    <x v="1"/>
    <s v="Labels"/>
    <s v="Avery 509"/>
    <n v="15.66"/>
  </r>
  <r>
    <n v="6604"/>
    <s v="CA-2018-146346"/>
    <x v="17"/>
    <x v="46"/>
    <d v="2018-06-20T00:00:00"/>
    <s v="First Class"/>
    <s v="RA-19945"/>
    <s v="Ryan Akin"/>
    <s v="Consumer"/>
    <s v="United States"/>
    <s v="Commerce City"/>
    <x v="22"/>
    <n v="80022"/>
    <s v="West"/>
    <s v="OFF-ST-10001418"/>
    <x v="1"/>
    <s v="Storage"/>
    <s v="Carina Media Storage Towers in Natural &amp; Black"/>
    <n v="146.352"/>
  </r>
  <r>
    <n v="6605"/>
    <s v="CA-2017-148852"/>
    <x v="49"/>
    <x v="439"/>
    <d v="2017-05-31T00:00:00"/>
    <s v="Standard Class"/>
    <s v="SV-20785"/>
    <s v="Stewart Visinsky"/>
    <s v="Consumer"/>
    <s v="United States"/>
    <s v="Santa Ana"/>
    <x v="1"/>
    <n v="92704"/>
    <s v="West"/>
    <s v="OFF-FA-10003467"/>
    <x v="1"/>
    <s v="Fasteners"/>
    <s v="Alliance Big Bands Rubber Bands, 12/Pack"/>
    <n v="5.94"/>
  </r>
  <r>
    <n v="6606"/>
    <s v="CA-2017-148852"/>
    <x v="49"/>
    <x v="439"/>
    <d v="2017-05-31T00:00:00"/>
    <s v="Standard Class"/>
    <s v="SV-20785"/>
    <s v="Stewart Visinsky"/>
    <s v="Consumer"/>
    <s v="United States"/>
    <s v="Santa Ana"/>
    <x v="1"/>
    <n v="92704"/>
    <s v="West"/>
    <s v="OFF-PA-10001293"/>
    <x v="1"/>
    <s v="Paper"/>
    <s v="Xerox 1946"/>
    <n v="45.36"/>
  </r>
  <r>
    <n v="6607"/>
    <s v="CA-2017-148852"/>
    <x v="49"/>
    <x v="439"/>
    <d v="2017-05-31T00:00:00"/>
    <s v="Standard Class"/>
    <s v="SV-20785"/>
    <s v="Stewart Visinsky"/>
    <s v="Consumer"/>
    <s v="United States"/>
    <s v="Santa Ana"/>
    <x v="1"/>
    <n v="92704"/>
    <s v="West"/>
    <s v="TEC-PH-10003885"/>
    <x v="2"/>
    <s v="Phones"/>
    <s v="Cisco SPA508G"/>
    <n v="211.16800000000001"/>
  </r>
  <r>
    <n v="6608"/>
    <s v="CA-2017-148852"/>
    <x v="49"/>
    <x v="439"/>
    <d v="2017-05-31T00:00:00"/>
    <s v="Standard Class"/>
    <s v="SV-20785"/>
    <s v="Stewart Visinsky"/>
    <s v="Consumer"/>
    <s v="United States"/>
    <s v="Santa Ana"/>
    <x v="1"/>
    <n v="92704"/>
    <s v="West"/>
    <s v="FUR-CH-10004860"/>
    <x v="0"/>
    <s v="Chairs"/>
    <s v="Global Low Back Tilter Chair"/>
    <n v="484.70400000000001"/>
  </r>
  <r>
    <n v="6609"/>
    <s v="CA-2017-148852"/>
    <x v="49"/>
    <x v="439"/>
    <d v="2017-05-31T00:00:00"/>
    <s v="Standard Class"/>
    <s v="SV-20785"/>
    <s v="Stewart Visinsky"/>
    <s v="Consumer"/>
    <s v="United States"/>
    <s v="Santa Ana"/>
    <x v="1"/>
    <n v="92704"/>
    <s v="West"/>
    <s v="TEC-MA-10002428"/>
    <x v="2"/>
    <s v="Machines"/>
    <s v="Fellowes Powershred HS-440 4-Sheet High Security Shredder"/>
    <n v="371.976"/>
  </r>
  <r>
    <n v="6610"/>
    <s v="US-2016-118906"/>
    <x v="34"/>
    <x v="366"/>
    <d v="2016-03-10T00:00:00"/>
    <s v="Same Day"/>
    <s v="KB-16585"/>
    <s v="Ken Black"/>
    <s v="Corporate"/>
    <s v="United States"/>
    <s v="Clinton"/>
    <x v="39"/>
    <n v="20735"/>
    <s v="East"/>
    <s v="OFF-ST-10002406"/>
    <x v="1"/>
    <s v="Storage"/>
    <s v="Pizazz Global Quick File"/>
    <n v="89.82"/>
  </r>
  <r>
    <n v="6611"/>
    <s v="CA-2017-168921"/>
    <x v="2"/>
    <x v="201"/>
    <d v="2017-10-22T00:00:00"/>
    <s v="First Class"/>
    <s v="AG-10495"/>
    <s v="Andrew Gjertsen"/>
    <s v="Corporate"/>
    <s v="United States"/>
    <s v="Los Angeles"/>
    <x v="1"/>
    <n v="90049"/>
    <s v="West"/>
    <s v="OFF-BI-10004209"/>
    <x v="1"/>
    <s v="Binders"/>
    <s v="Fellowes Twister Kit, Gray/Clear, 3/pkg"/>
    <n v="19.295999999999999"/>
  </r>
  <r>
    <n v="6612"/>
    <s v="CA-2016-107678"/>
    <x v="18"/>
    <x v="1122"/>
    <d v="2016-04-28T00:00:00"/>
    <s v="Standard Class"/>
    <s v="JK-16090"/>
    <s v="Juliana Krohn"/>
    <s v="Consumer"/>
    <s v="United States"/>
    <s v="Louisville"/>
    <x v="0"/>
    <n v="40214"/>
    <s v="South"/>
    <s v="FUR-CH-10001891"/>
    <x v="0"/>
    <s v="Chairs"/>
    <s v="Global Deluxe Office Fabric Chairs"/>
    <n v="191.96"/>
  </r>
  <r>
    <n v="6613"/>
    <s v="CA-2016-107678"/>
    <x v="18"/>
    <x v="1122"/>
    <d v="2016-04-28T00:00:00"/>
    <s v="Standard Class"/>
    <s v="JK-16090"/>
    <s v="Juliana Krohn"/>
    <s v="Consumer"/>
    <s v="United States"/>
    <s v="Louisville"/>
    <x v="0"/>
    <n v="40214"/>
    <s v="South"/>
    <s v="OFF-BI-10002215"/>
    <x v="1"/>
    <s v="Binders"/>
    <s v="Wilson Jones Hanging View Binder, White, 1&quot;"/>
    <n v="21.3"/>
  </r>
  <r>
    <n v="6614"/>
    <s v="CA-2016-107678"/>
    <x v="18"/>
    <x v="1122"/>
    <d v="2016-04-28T00:00:00"/>
    <s v="Standard Class"/>
    <s v="JK-16090"/>
    <s v="Juliana Krohn"/>
    <s v="Consumer"/>
    <s v="United States"/>
    <s v="Louisville"/>
    <x v="0"/>
    <n v="40214"/>
    <s v="South"/>
    <s v="TEC-PH-10002103"/>
    <x v="2"/>
    <s v="Phones"/>
    <s v="Jabra SPEAK 410"/>
    <n v="469.95"/>
  </r>
  <r>
    <n v="6615"/>
    <s v="CA-2016-107678"/>
    <x v="18"/>
    <x v="1122"/>
    <d v="2016-04-28T00:00:00"/>
    <s v="Standard Class"/>
    <s v="JK-16090"/>
    <s v="Juliana Krohn"/>
    <s v="Consumer"/>
    <s v="United States"/>
    <s v="Louisville"/>
    <x v="0"/>
    <n v="40214"/>
    <s v="South"/>
    <s v="FUR-FU-10003394"/>
    <x v="0"/>
    <s v="Furnishings"/>
    <s v="Tenex &quot;The Solids&quot; Textured Chair Mats"/>
    <n v="209.88"/>
  </r>
  <r>
    <n v="6616"/>
    <s v="CA-2017-123512"/>
    <x v="1"/>
    <x v="26"/>
    <d v="2017-06-19T00:00:00"/>
    <s v="First Class"/>
    <s v="MV-18190"/>
    <s v="Mike Vittorini"/>
    <s v="Consumer"/>
    <s v="United States"/>
    <s v="Los Angeles"/>
    <x v="1"/>
    <n v="90045"/>
    <s v="West"/>
    <s v="FUR-BO-10004218"/>
    <x v="0"/>
    <s v="Bookcases"/>
    <s v="Bush Heritage Pine Collection 5-Shelf Bookcase, Albany Pine Finish, *Special Order"/>
    <n v="239.666"/>
  </r>
  <r>
    <n v="6617"/>
    <s v="CA-2017-123512"/>
    <x v="1"/>
    <x v="26"/>
    <d v="2017-06-19T00:00:00"/>
    <s v="First Class"/>
    <s v="MV-18190"/>
    <s v="Mike Vittorini"/>
    <s v="Consumer"/>
    <s v="United States"/>
    <s v="Los Angeles"/>
    <x v="1"/>
    <n v="90045"/>
    <s v="West"/>
    <s v="OFF-LA-10000081"/>
    <x v="1"/>
    <s v="Labels"/>
    <s v="Avery 496"/>
    <n v="22.5"/>
  </r>
  <r>
    <n v="6618"/>
    <s v="CA-2017-123512"/>
    <x v="1"/>
    <x v="26"/>
    <d v="2017-06-19T00:00:00"/>
    <s v="First Class"/>
    <s v="MV-18190"/>
    <s v="Mike Vittorini"/>
    <s v="Consumer"/>
    <s v="United States"/>
    <s v="Los Angeles"/>
    <x v="1"/>
    <n v="90045"/>
    <s v="West"/>
    <s v="OFF-PA-10001497"/>
    <x v="1"/>
    <s v="Paper"/>
    <s v="Xerox 1914"/>
    <n v="219.84"/>
  </r>
  <r>
    <n v="6619"/>
    <s v="US-2018-167402"/>
    <x v="50"/>
    <x v="1123"/>
    <d v="2018-01-18T00:00:00"/>
    <s v="Second Class"/>
    <s v="CP-12085"/>
    <s v="Cathy Prescott"/>
    <s v="Corporate"/>
    <s v="United States"/>
    <s v="Springfield"/>
    <x v="25"/>
    <n v="65807"/>
    <s v="Central"/>
    <s v="OFF-PA-10004983"/>
    <x v="1"/>
    <s v="Paper"/>
    <s v="Xerox 23"/>
    <n v="32.4"/>
  </r>
  <r>
    <n v="6620"/>
    <s v="US-2018-167402"/>
    <x v="50"/>
    <x v="1123"/>
    <d v="2018-01-18T00:00:00"/>
    <s v="Second Class"/>
    <s v="CP-12085"/>
    <s v="Cathy Prescott"/>
    <s v="Corporate"/>
    <s v="United States"/>
    <s v="Springfield"/>
    <x v="25"/>
    <n v="65807"/>
    <s v="Central"/>
    <s v="OFF-AR-10004010"/>
    <x v="1"/>
    <s v="Art"/>
    <s v="Hunt Boston Vacuum Mount KS Pencil Sharpener"/>
    <n v="209.94"/>
  </r>
  <r>
    <n v="6621"/>
    <s v="US-2018-167402"/>
    <x v="50"/>
    <x v="1123"/>
    <d v="2018-01-18T00:00:00"/>
    <s v="Second Class"/>
    <s v="CP-12085"/>
    <s v="Cathy Prescott"/>
    <s v="Corporate"/>
    <s v="United States"/>
    <s v="Springfield"/>
    <x v="25"/>
    <n v="65807"/>
    <s v="Central"/>
    <s v="OFF-SU-10002881"/>
    <x v="1"/>
    <s v="Supplies"/>
    <s v="Martin Yale Chadless Opener Electric Letter Opener"/>
    <n v="4164.05"/>
  </r>
  <r>
    <n v="6622"/>
    <s v="US-2018-167402"/>
    <x v="50"/>
    <x v="1123"/>
    <d v="2018-01-18T00:00:00"/>
    <s v="Second Class"/>
    <s v="CP-12085"/>
    <s v="Cathy Prescott"/>
    <s v="Corporate"/>
    <s v="United States"/>
    <s v="Springfield"/>
    <x v="25"/>
    <n v="65807"/>
    <s v="Central"/>
    <s v="FUR-BO-10001608"/>
    <x v="0"/>
    <s v="Bookcases"/>
    <s v="Hon Metal Bookcases, Black"/>
    <n v="212.94"/>
  </r>
  <r>
    <n v="6623"/>
    <s v="CA-2015-130449"/>
    <x v="14"/>
    <x v="1124"/>
    <d v="2015-09-09T00:00:00"/>
    <s v="First Class"/>
    <s v="VP-21760"/>
    <s v="Victoria Pisteka"/>
    <s v="Corporate"/>
    <s v="United States"/>
    <s v="San Francisco"/>
    <x v="1"/>
    <n v="94109"/>
    <s v="West"/>
    <s v="FUR-FU-10001487"/>
    <x v="0"/>
    <s v="Furnishings"/>
    <s v="Eldon Expressions Wood and Plastic Desk Accessories, Cherry Wood"/>
    <n v="41.88"/>
  </r>
  <r>
    <n v="6624"/>
    <s v="CA-2015-130449"/>
    <x v="14"/>
    <x v="1124"/>
    <d v="2015-09-09T00:00:00"/>
    <s v="First Class"/>
    <s v="VP-21760"/>
    <s v="Victoria Pisteka"/>
    <s v="Corporate"/>
    <s v="United States"/>
    <s v="San Francisco"/>
    <x v="1"/>
    <n v="94109"/>
    <s v="West"/>
    <s v="OFF-LA-10001934"/>
    <x v="1"/>
    <s v="Labels"/>
    <s v="Avery 516"/>
    <n v="58.48"/>
  </r>
  <r>
    <n v="6625"/>
    <s v="CA-2016-141250"/>
    <x v="43"/>
    <x v="1125"/>
    <d v="2016-01-23T00:00:00"/>
    <s v="Standard Class"/>
    <s v="PM-18940"/>
    <s v="Paul MacIntyre"/>
    <s v="Consumer"/>
    <s v="United States"/>
    <s v="Texas City"/>
    <x v="5"/>
    <n v="77590"/>
    <s v="Central"/>
    <s v="FUR-TA-10002855"/>
    <x v="0"/>
    <s v="Tables"/>
    <s v="Bevis Round Conference Table Top &amp; Single Column Base"/>
    <n v="102.438"/>
  </r>
  <r>
    <n v="6626"/>
    <s v="CA-2016-141250"/>
    <x v="43"/>
    <x v="1125"/>
    <d v="2016-01-23T00:00:00"/>
    <s v="Standard Class"/>
    <s v="PM-18940"/>
    <s v="Paul MacIntyre"/>
    <s v="Consumer"/>
    <s v="United States"/>
    <s v="Texas City"/>
    <x v="5"/>
    <n v="77590"/>
    <s v="Central"/>
    <s v="FUR-CH-10004875"/>
    <x v="0"/>
    <s v="Chairs"/>
    <s v="Harbour Creations 67200 Series Stacking Chairs"/>
    <n v="199.304"/>
  </r>
  <r>
    <n v="6627"/>
    <s v="CA-2015-145541"/>
    <x v="33"/>
    <x v="637"/>
    <d v="2015-12-21T00:00:00"/>
    <s v="Standard Class"/>
    <s v="TB-21400"/>
    <s v="Tom Boeckenhauer"/>
    <s v="Consumer"/>
    <s v="United States"/>
    <s v="New York City"/>
    <x v="15"/>
    <n v="10024"/>
    <s v="East"/>
    <s v="TEC-MA-10001127"/>
    <x v="2"/>
    <s v="Machines"/>
    <s v="HP Designjet T520 Inkjet Large Format Printer - 24&quot; Color"/>
    <n v="6999.96"/>
  </r>
  <r>
    <n v="6628"/>
    <s v="CA-2015-138513"/>
    <x v="49"/>
    <x v="235"/>
    <d v="2015-05-27T00:00:00"/>
    <s v="Standard Class"/>
    <s v="EH-13990"/>
    <s v="Erica Hackney"/>
    <s v="Consumer"/>
    <s v="United States"/>
    <s v="Bellevue"/>
    <x v="4"/>
    <n v="98006"/>
    <s v="West"/>
    <s v="OFF-PA-10003177"/>
    <x v="1"/>
    <s v="Paper"/>
    <s v="Xerox 1999"/>
    <n v="12.96"/>
  </r>
  <r>
    <n v="6629"/>
    <s v="CA-2016-135489"/>
    <x v="30"/>
    <x v="444"/>
    <d v="2016-09-22T00:00:00"/>
    <s v="Second Class"/>
    <s v="GW-14605"/>
    <s v="Giulietta Weimer"/>
    <s v="Consumer"/>
    <s v="United States"/>
    <s v="New York City"/>
    <x v="15"/>
    <n v="10024"/>
    <s v="East"/>
    <s v="TEC-PH-10000011"/>
    <x v="2"/>
    <s v="Phones"/>
    <s v="PureGear Roll-On Screen Protector"/>
    <n v="279.86"/>
  </r>
  <r>
    <n v="6630"/>
    <s v="CA-2016-125696"/>
    <x v="32"/>
    <x v="653"/>
    <d v="2016-10-06T00:00:00"/>
    <s v="Standard Class"/>
    <s v="NP-18685"/>
    <s v="Nora Pelletier"/>
    <s v="Home Office"/>
    <s v="United States"/>
    <s v="Wilson"/>
    <x v="3"/>
    <n v="27893"/>
    <s v="South"/>
    <s v="OFF-BI-10001757"/>
    <x v="1"/>
    <s v="Binders"/>
    <s v="Pressboard Hanging Data Binders for Unburst Sheets"/>
    <n v="7.38"/>
  </r>
  <r>
    <n v="6631"/>
    <s v="CA-2017-105081"/>
    <x v="27"/>
    <x v="591"/>
    <d v="2017-12-30T00:00:00"/>
    <s v="Standard Class"/>
    <s v="JE-15715"/>
    <s v="Joe Elijah"/>
    <s v="Consumer"/>
    <s v="United States"/>
    <s v="Seattle"/>
    <x v="4"/>
    <n v="98115"/>
    <s v="West"/>
    <s v="FUR-CH-10000847"/>
    <x v="0"/>
    <s v="Chairs"/>
    <s v="Global Executive Mid-Back Manager's Chair"/>
    <n v="698.35199999999998"/>
  </r>
  <r>
    <n v="6632"/>
    <s v="CA-2017-105081"/>
    <x v="27"/>
    <x v="591"/>
    <d v="2017-12-30T00:00:00"/>
    <s v="Standard Class"/>
    <s v="JE-15715"/>
    <s v="Joe Elijah"/>
    <s v="Consumer"/>
    <s v="United States"/>
    <s v="Seattle"/>
    <x v="4"/>
    <n v="98115"/>
    <s v="West"/>
    <s v="FUR-TA-10001307"/>
    <x v="0"/>
    <s v="Tables"/>
    <s v="SAFCO PlanMaster Heigh-Adjustable Drafting Table Base, 43w x 30d x 30-37h, Black"/>
    <n v="1747.25"/>
  </r>
  <r>
    <n v="6633"/>
    <s v="US-2017-146857"/>
    <x v="20"/>
    <x v="715"/>
    <d v="2017-05-08T00:00:00"/>
    <s v="Second Class"/>
    <s v="BE-11455"/>
    <s v="Brad Eason"/>
    <s v="Home Office"/>
    <s v="United States"/>
    <s v="Springfield"/>
    <x v="25"/>
    <n v="65807"/>
    <s v="Central"/>
    <s v="OFF-AP-10001205"/>
    <x v="1"/>
    <s v="Appliances"/>
    <s v="Belkin 5 Outlet SurgeMaster Power Centers"/>
    <n v="54.48"/>
  </r>
  <r>
    <n v="6634"/>
    <s v="CA-2017-166275"/>
    <x v="16"/>
    <x v="1057"/>
    <d v="2017-10-24T00:00:00"/>
    <s v="Same Day"/>
    <s v="SS-20590"/>
    <s v="Sonia Sunley"/>
    <s v="Consumer"/>
    <s v="United States"/>
    <s v="San Francisco"/>
    <x v="1"/>
    <n v="94109"/>
    <s v="West"/>
    <s v="TEC-AC-10001838"/>
    <x v="2"/>
    <s v="Accessories"/>
    <s v="Razer Tiamat Over Ear 7.1 Surround Sound PC Gaming Headset"/>
    <n v="199.99"/>
  </r>
  <r>
    <n v="6635"/>
    <s v="CA-2018-144498"/>
    <x v="35"/>
    <x v="636"/>
    <d v="2018-05-06T00:00:00"/>
    <s v="Same Day"/>
    <s v="MB-18085"/>
    <s v="Mick Brown"/>
    <s v="Consumer"/>
    <s v="United States"/>
    <s v="Charlotte"/>
    <x v="3"/>
    <n v="28205"/>
    <s v="South"/>
    <s v="OFF-BI-10003982"/>
    <x v="1"/>
    <s v="Binders"/>
    <s v="Wilson Jones Century Plastic Molded Ring Binders"/>
    <n v="68.540999999999997"/>
  </r>
  <r>
    <n v="6636"/>
    <s v="CA-2018-144498"/>
    <x v="35"/>
    <x v="636"/>
    <d v="2018-05-06T00:00:00"/>
    <s v="Same Day"/>
    <s v="MB-18085"/>
    <s v="Mick Brown"/>
    <s v="Consumer"/>
    <s v="United States"/>
    <s v="Charlotte"/>
    <x v="3"/>
    <n v="28205"/>
    <s v="South"/>
    <s v="TEC-PH-10004977"/>
    <x v="2"/>
    <s v="Phones"/>
    <s v="GE 30524EE4"/>
    <n v="627.16800000000001"/>
  </r>
  <r>
    <n v="6637"/>
    <s v="CA-2018-144498"/>
    <x v="35"/>
    <x v="636"/>
    <d v="2018-05-06T00:00:00"/>
    <s v="Same Day"/>
    <s v="MB-18085"/>
    <s v="Mick Brown"/>
    <s v="Consumer"/>
    <s v="United States"/>
    <s v="Charlotte"/>
    <x v="3"/>
    <n v="28205"/>
    <s v="South"/>
    <s v="OFF-LA-10003510"/>
    <x v="1"/>
    <s v="Labels"/>
    <s v="Avery 4027 File Folder Labels for Dot Matrix Printers, 5000 Labels per Box, White"/>
    <n v="122.12"/>
  </r>
  <r>
    <n v="6638"/>
    <s v="CA-2018-103352"/>
    <x v="5"/>
    <x v="344"/>
    <d v="2018-11-30T00:00:00"/>
    <s v="Second Class"/>
    <s v="RP-19390"/>
    <s v="Resi PÃ¶lking"/>
    <s v="Consumer"/>
    <s v="United States"/>
    <s v="New York City"/>
    <x v="15"/>
    <n v="10011"/>
    <s v="East"/>
    <s v="OFF-AR-10001573"/>
    <x v="1"/>
    <s v="Art"/>
    <s v="American Pencil"/>
    <n v="6.99"/>
  </r>
  <r>
    <n v="6639"/>
    <s v="CA-2018-103352"/>
    <x v="5"/>
    <x v="344"/>
    <d v="2018-11-30T00:00:00"/>
    <s v="Second Class"/>
    <s v="RP-19390"/>
    <s v="Resi PÃ¶lking"/>
    <s v="Consumer"/>
    <s v="United States"/>
    <s v="New York City"/>
    <x v="15"/>
    <n v="10011"/>
    <s v="East"/>
    <s v="OFF-BI-10001196"/>
    <x v="1"/>
    <s v="Binders"/>
    <s v="Avery Flip-Chart Easel Binder, Black"/>
    <n v="107.42400000000001"/>
  </r>
  <r>
    <n v="6640"/>
    <s v="CA-2015-108609"/>
    <x v="28"/>
    <x v="656"/>
    <d v="2015-11-02T00:00:00"/>
    <s v="Second Class"/>
    <s v="AJ-10780"/>
    <s v="Anthony Jacobs"/>
    <s v="Corporate"/>
    <s v="United States"/>
    <s v="Lorain"/>
    <x v="24"/>
    <n v="44052"/>
    <s v="East"/>
    <s v="FUR-TA-10003954"/>
    <x v="0"/>
    <s v="Tables"/>
    <s v="Hon 94000 Series Round Tables"/>
    <n v="1421.664"/>
  </r>
  <r>
    <n v="6641"/>
    <s v="CA-2018-128328"/>
    <x v="36"/>
    <x v="485"/>
    <d v="2018-08-09T00:00:00"/>
    <s v="Standard Class"/>
    <s v="PO-18865"/>
    <s v="Patrick O'Donnell"/>
    <s v="Consumer"/>
    <s v="United States"/>
    <s v="Indianapolis"/>
    <x v="14"/>
    <n v="46203"/>
    <s v="Central"/>
    <s v="OFF-BI-10001989"/>
    <x v="1"/>
    <s v="Binders"/>
    <s v="Premium Transparent Presentation Covers by GBC"/>
    <n v="125.88"/>
  </r>
  <r>
    <n v="6642"/>
    <s v="CA-2018-128328"/>
    <x v="36"/>
    <x v="485"/>
    <d v="2018-08-09T00:00:00"/>
    <s v="Standard Class"/>
    <s v="PO-18865"/>
    <s v="Patrick O'Donnell"/>
    <s v="Consumer"/>
    <s v="United States"/>
    <s v="Indianapolis"/>
    <x v="14"/>
    <n v="46203"/>
    <s v="Central"/>
    <s v="TEC-AC-10001714"/>
    <x v="2"/>
    <s v="Accessories"/>
    <s v="LogitechÂ MX Performance Wireless Mouse"/>
    <n v="79.78"/>
  </r>
  <r>
    <n v="6643"/>
    <s v="CA-2018-128328"/>
    <x v="36"/>
    <x v="485"/>
    <d v="2018-08-09T00:00:00"/>
    <s v="Standard Class"/>
    <s v="PO-18865"/>
    <s v="Patrick O'Donnell"/>
    <s v="Consumer"/>
    <s v="United States"/>
    <s v="Indianapolis"/>
    <x v="14"/>
    <n v="46203"/>
    <s v="Central"/>
    <s v="OFF-LA-10003498"/>
    <x v="1"/>
    <s v="Labels"/>
    <s v="Avery 475"/>
    <n v="133.19999999999999"/>
  </r>
  <r>
    <n v="6644"/>
    <s v="US-2016-156496"/>
    <x v="42"/>
    <x v="544"/>
    <d v="2016-08-16T00:00:00"/>
    <s v="Standard Class"/>
    <s v="WB-21850"/>
    <s v="William Brown"/>
    <s v="Consumer"/>
    <s v="United States"/>
    <s v="Redmond"/>
    <x v="21"/>
    <n v="97756"/>
    <s v="West"/>
    <s v="TEC-PH-10000576"/>
    <x v="2"/>
    <s v="Phones"/>
    <s v="AT&amp;T 1080 Corded phone"/>
    <n v="438.36799999999999"/>
  </r>
  <r>
    <n v="6645"/>
    <s v="US-2016-156496"/>
    <x v="42"/>
    <x v="544"/>
    <d v="2016-08-16T00:00:00"/>
    <s v="Standard Class"/>
    <s v="WB-21850"/>
    <s v="William Brown"/>
    <s v="Consumer"/>
    <s v="United States"/>
    <s v="Redmond"/>
    <x v="21"/>
    <n v="97756"/>
    <s v="West"/>
    <s v="TEC-PH-10004188"/>
    <x v="2"/>
    <s v="Phones"/>
    <s v="OtterBox Commuter Series Case - Samsung Galaxy S4"/>
    <n v="139.94399999999999"/>
  </r>
  <r>
    <n v="6646"/>
    <s v="US-2016-156496"/>
    <x v="42"/>
    <x v="544"/>
    <d v="2016-08-16T00:00:00"/>
    <s v="Standard Class"/>
    <s v="WB-21850"/>
    <s v="William Brown"/>
    <s v="Consumer"/>
    <s v="United States"/>
    <s v="Redmond"/>
    <x v="21"/>
    <n v="97756"/>
    <s v="West"/>
    <s v="OFF-AP-10001469"/>
    <x v="1"/>
    <s v="Appliances"/>
    <s v="Fellowes 8 Outlet Superior Workstation Surge Protector"/>
    <n v="133.47200000000001"/>
  </r>
  <r>
    <n v="6647"/>
    <s v="US-2017-127334"/>
    <x v="19"/>
    <x v="272"/>
    <d v="2017-12-21T00:00:00"/>
    <s v="Standard Class"/>
    <s v="MP-18175"/>
    <s v="Mike Pelletier"/>
    <s v="Home Office"/>
    <s v="United States"/>
    <s v="Springfield"/>
    <x v="21"/>
    <n v="97477"/>
    <s v="West"/>
    <s v="FUR-TA-10003473"/>
    <x v="0"/>
    <s v="Tables"/>
    <s v="Bretford Rectangular Conference Table Tops"/>
    <n v="564.19500000000005"/>
  </r>
  <r>
    <n v="6648"/>
    <s v="US-2017-127334"/>
    <x v="19"/>
    <x v="272"/>
    <d v="2017-12-21T00:00:00"/>
    <s v="Standard Class"/>
    <s v="MP-18175"/>
    <s v="Mike Pelletier"/>
    <s v="Home Office"/>
    <s v="United States"/>
    <s v="Springfield"/>
    <x v="21"/>
    <n v="97477"/>
    <s v="West"/>
    <s v="OFF-AP-10001205"/>
    <x v="1"/>
    <s v="Appliances"/>
    <s v="Belkin 5 Outlet SurgeMaster Power Centers"/>
    <n v="87.168000000000006"/>
  </r>
  <r>
    <n v="6649"/>
    <s v="US-2018-124779"/>
    <x v="22"/>
    <x v="565"/>
    <d v="2018-09-11T00:00:00"/>
    <s v="First Class"/>
    <s v="BF-11020"/>
    <s v="Barry FranzÃ¶sisch"/>
    <s v="Corporate"/>
    <s v="United States"/>
    <s v="Arlington"/>
    <x v="5"/>
    <n v="76017"/>
    <s v="Central"/>
    <s v="OFF-BI-10002429"/>
    <x v="1"/>
    <s v="Binders"/>
    <s v="Premier Elliptical Ring Binder, Black"/>
    <n v="42.616"/>
  </r>
  <r>
    <n v="6650"/>
    <s v="US-2018-124779"/>
    <x v="22"/>
    <x v="565"/>
    <d v="2018-09-11T00:00:00"/>
    <s v="First Class"/>
    <s v="BF-11020"/>
    <s v="Barry FranzÃ¶sisch"/>
    <s v="Corporate"/>
    <s v="United States"/>
    <s v="Arlington"/>
    <x v="5"/>
    <n v="76017"/>
    <s v="Central"/>
    <s v="TEC-CO-10001943"/>
    <x v="2"/>
    <s v="Copiers"/>
    <s v="Canon PC-428 Personal Copier"/>
    <n v="319.98399999999998"/>
  </r>
  <r>
    <n v="6651"/>
    <s v="US-2018-124779"/>
    <x v="22"/>
    <x v="565"/>
    <d v="2018-09-11T00:00:00"/>
    <s v="First Class"/>
    <s v="BF-11020"/>
    <s v="Barry FranzÃ¶sisch"/>
    <s v="Corporate"/>
    <s v="United States"/>
    <s v="Arlington"/>
    <x v="5"/>
    <n v="76017"/>
    <s v="Central"/>
    <s v="OFF-FA-10004854"/>
    <x v="1"/>
    <s v="Fasteners"/>
    <s v="Vinyl Coated Wire Paper Clips in Organizer Box, 800/Box"/>
    <n v="45.92"/>
  </r>
  <r>
    <n v="6652"/>
    <s v="US-2018-124779"/>
    <x v="22"/>
    <x v="565"/>
    <d v="2018-09-11T00:00:00"/>
    <s v="First Class"/>
    <s v="BF-11020"/>
    <s v="Barry FranzÃ¶sisch"/>
    <s v="Corporate"/>
    <s v="United States"/>
    <s v="Arlington"/>
    <x v="5"/>
    <n v="76017"/>
    <s v="Central"/>
    <s v="FUR-FU-10001095"/>
    <x v="0"/>
    <s v="Furnishings"/>
    <s v="DAX Black Cherry Wood-Tone Poster Frame"/>
    <n v="21.184000000000001"/>
  </r>
  <r>
    <n v="6653"/>
    <s v="US-2018-124779"/>
    <x v="22"/>
    <x v="565"/>
    <d v="2018-09-11T00:00:00"/>
    <s v="First Class"/>
    <s v="BF-11020"/>
    <s v="Barry FranzÃ¶sisch"/>
    <s v="Corporate"/>
    <s v="United States"/>
    <s v="Arlington"/>
    <x v="5"/>
    <n v="76017"/>
    <s v="Central"/>
    <s v="OFF-PA-10000061"/>
    <x v="1"/>
    <s v="Paper"/>
    <s v="Xerox 205"/>
    <n v="20.736000000000001"/>
  </r>
  <r>
    <n v="6654"/>
    <s v="US-2018-124779"/>
    <x v="22"/>
    <x v="565"/>
    <d v="2018-09-11T00:00:00"/>
    <s v="First Class"/>
    <s v="BF-11020"/>
    <s v="Barry FranzÃ¶sisch"/>
    <s v="Corporate"/>
    <s v="United States"/>
    <s v="Arlington"/>
    <x v="5"/>
    <n v="76017"/>
    <s v="Central"/>
    <s v="FUR-CH-10003535"/>
    <x v="0"/>
    <s v="Chairs"/>
    <s v="Global Armless Task Chair, Royal Blue"/>
    <n v="213.43"/>
  </r>
  <r>
    <n v="6655"/>
    <s v="CA-2018-135937"/>
    <x v="51"/>
    <x v="297"/>
    <d v="2018-02-27T00:00:00"/>
    <s v="Standard Class"/>
    <s v="KM-16375"/>
    <s v="Katherine Murray"/>
    <s v="Home Office"/>
    <s v="United States"/>
    <s v="Gilbert"/>
    <x v="16"/>
    <n v="85234"/>
    <s v="West"/>
    <s v="TEC-PH-10004447"/>
    <x v="2"/>
    <s v="Phones"/>
    <s v="Toshiba IPT2010-SD IPÂ Telephone"/>
    <n v="333.57600000000002"/>
  </r>
  <r>
    <n v="6656"/>
    <s v="CA-2018-135937"/>
    <x v="51"/>
    <x v="297"/>
    <d v="2018-02-27T00:00:00"/>
    <s v="Standard Class"/>
    <s v="KM-16375"/>
    <s v="Katherine Murray"/>
    <s v="Home Office"/>
    <s v="United States"/>
    <s v="Gilbert"/>
    <x v="16"/>
    <n v="85234"/>
    <s v="West"/>
    <s v="TEC-AC-10001114"/>
    <x v="2"/>
    <s v="Accessories"/>
    <s v="Microsoft Wireless Mobile Mouse 4000"/>
    <n v="31.992000000000001"/>
  </r>
  <r>
    <n v="6657"/>
    <s v="CA-2018-135937"/>
    <x v="51"/>
    <x v="297"/>
    <d v="2018-02-27T00:00:00"/>
    <s v="Standard Class"/>
    <s v="KM-16375"/>
    <s v="Katherine Murray"/>
    <s v="Home Office"/>
    <s v="United States"/>
    <s v="Gilbert"/>
    <x v="16"/>
    <n v="85234"/>
    <s v="West"/>
    <s v="OFF-ST-10000563"/>
    <x v="1"/>
    <s v="Storage"/>
    <s v="Fellowes Bankers Box Stor/Drawer Steel Plus"/>
    <n v="51.167999999999999"/>
  </r>
  <r>
    <n v="6658"/>
    <s v="CA-2018-135937"/>
    <x v="51"/>
    <x v="297"/>
    <d v="2018-02-27T00:00:00"/>
    <s v="Standard Class"/>
    <s v="KM-16375"/>
    <s v="Katherine Murray"/>
    <s v="Home Office"/>
    <s v="United States"/>
    <s v="Gilbert"/>
    <x v="16"/>
    <n v="85234"/>
    <s v="West"/>
    <s v="OFF-EN-10004846"/>
    <x v="1"/>
    <s v="Envelopes"/>
    <s v="Letter or Legal Size Expandable Poly String Tie Envelopes"/>
    <n v="10.64"/>
  </r>
  <r>
    <n v="6659"/>
    <s v="CA-2018-135937"/>
    <x v="51"/>
    <x v="297"/>
    <d v="2018-02-27T00:00:00"/>
    <s v="Standard Class"/>
    <s v="KM-16375"/>
    <s v="Katherine Murray"/>
    <s v="Home Office"/>
    <s v="United States"/>
    <s v="Gilbert"/>
    <x v="16"/>
    <n v="85234"/>
    <s v="West"/>
    <s v="FUR-FU-10002253"/>
    <x v="0"/>
    <s v="Furnishings"/>
    <s v="Howard Miller 13&quot; Diameter Pewter Finish Round Wall Clock"/>
    <n v="68.703999999999994"/>
  </r>
  <r>
    <n v="6660"/>
    <s v="CA-2018-135937"/>
    <x v="51"/>
    <x v="297"/>
    <d v="2018-02-27T00:00:00"/>
    <s v="Standard Class"/>
    <s v="KM-16375"/>
    <s v="Katherine Murray"/>
    <s v="Home Office"/>
    <s v="United States"/>
    <s v="Gilbert"/>
    <x v="16"/>
    <n v="85234"/>
    <s v="West"/>
    <s v="FUR-TA-10001039"/>
    <x v="0"/>
    <s v="Tables"/>
    <s v="KI Adjustable-Height Table"/>
    <n v="386.91"/>
  </r>
  <r>
    <n v="6661"/>
    <s v="CA-2016-129322"/>
    <x v="42"/>
    <x v="816"/>
    <d v="2016-08-10T00:00:00"/>
    <s v="Second Class"/>
    <s v="DB-13405"/>
    <s v="Denny Blanton"/>
    <s v="Consumer"/>
    <s v="United States"/>
    <s v="Lawrence"/>
    <x v="31"/>
    <n v="1841"/>
    <s v="East"/>
    <s v="OFF-AR-10004587"/>
    <x v="1"/>
    <s v="Art"/>
    <s v="Boston 1827 Commercial Additional Cutter, Drive Gear &amp; Gear Rack for 1606"/>
    <n v="39.659999999999997"/>
  </r>
  <r>
    <n v="6662"/>
    <s v="CA-2016-129322"/>
    <x v="42"/>
    <x v="816"/>
    <d v="2016-08-10T00:00:00"/>
    <s v="Second Class"/>
    <s v="DB-13405"/>
    <s v="Denny Blanton"/>
    <s v="Consumer"/>
    <s v="United States"/>
    <s v="Lawrence"/>
    <x v="31"/>
    <n v="1841"/>
    <s v="East"/>
    <s v="OFF-AP-10004336"/>
    <x v="1"/>
    <s v="Appliances"/>
    <s v="Conquest 14 Commercial Heavy-Duty Upright Vacuum, Collection System, Accessory Kit"/>
    <n v="113.92"/>
  </r>
  <r>
    <n v="6663"/>
    <s v="CA-2016-129322"/>
    <x v="42"/>
    <x v="816"/>
    <d v="2016-08-10T00:00:00"/>
    <s v="Second Class"/>
    <s v="DB-13405"/>
    <s v="Denny Blanton"/>
    <s v="Consumer"/>
    <s v="United States"/>
    <s v="Lawrence"/>
    <x v="31"/>
    <n v="1841"/>
    <s v="East"/>
    <s v="OFF-BI-10001718"/>
    <x v="1"/>
    <s v="Binders"/>
    <s v="GBC DocuBind P50 Personal Binding Machine"/>
    <n v="447.86"/>
  </r>
  <r>
    <n v="6664"/>
    <s v="CA-2018-162173"/>
    <x v="16"/>
    <x v="40"/>
    <d v="2018-11-01T00:00:00"/>
    <s v="Standard Class"/>
    <s v="OT-18730"/>
    <s v="Olvera Toch"/>
    <s v="Consumer"/>
    <s v="United States"/>
    <s v="Virginia Beach"/>
    <x v="17"/>
    <n v="23464"/>
    <s v="South"/>
    <s v="FUR-TA-10001520"/>
    <x v="0"/>
    <s v="Tables"/>
    <s v="Lesro Sheffield Collection Coffee Table, End Table, Center Table, Corner Table"/>
    <n v="356.85"/>
  </r>
  <r>
    <n v="6665"/>
    <s v="CA-2018-162173"/>
    <x v="16"/>
    <x v="40"/>
    <d v="2018-11-01T00:00:00"/>
    <s v="Standard Class"/>
    <s v="OT-18730"/>
    <s v="Olvera Toch"/>
    <s v="Consumer"/>
    <s v="United States"/>
    <s v="Virginia Beach"/>
    <x v="17"/>
    <n v="23464"/>
    <s v="South"/>
    <s v="OFF-EN-10002831"/>
    <x v="1"/>
    <s v="Envelopes"/>
    <s v="Tyvek  Top-Opening Peel &amp; Seel  Envelopes, Gray"/>
    <n v="251.58"/>
  </r>
  <r>
    <n v="6666"/>
    <s v="CA-2017-115483"/>
    <x v="45"/>
    <x v="216"/>
    <d v="2017-07-18T00:00:00"/>
    <s v="Second Class"/>
    <s v="JS-15880"/>
    <s v="John Stevenson"/>
    <s v="Consumer"/>
    <s v="United States"/>
    <s v="Irving"/>
    <x v="5"/>
    <n v="75061"/>
    <s v="Central"/>
    <s v="OFF-PA-10001497"/>
    <x v="1"/>
    <s v="Paper"/>
    <s v="Xerox 1914"/>
    <n v="219.84"/>
  </r>
  <r>
    <n v="6667"/>
    <s v="CA-2018-122175"/>
    <x v="35"/>
    <x v="605"/>
    <d v="2018-05-14T00:00:00"/>
    <s v="Second Class"/>
    <s v="CA-12775"/>
    <s v="Cynthia Arntzen"/>
    <s v="Consumer"/>
    <s v="United States"/>
    <s v="Vineland"/>
    <x v="30"/>
    <n v="8360"/>
    <s v="East"/>
    <s v="FUR-FU-10000719"/>
    <x v="0"/>
    <s v="Furnishings"/>
    <s v="DAX Cubicle Frames, 8-1/2 x 11"/>
    <n v="42.85"/>
  </r>
  <r>
    <n v="6668"/>
    <s v="CA-2018-122175"/>
    <x v="35"/>
    <x v="605"/>
    <d v="2018-05-14T00:00:00"/>
    <s v="Second Class"/>
    <s v="CA-12775"/>
    <s v="Cynthia Arntzen"/>
    <s v="Consumer"/>
    <s v="United States"/>
    <s v="Vineland"/>
    <x v="30"/>
    <n v="8360"/>
    <s v="East"/>
    <s v="OFF-LA-10002271"/>
    <x v="1"/>
    <s v="Labels"/>
    <s v="Smead Alpha-Z Color-Coded Second Alphabetical Labels and Starter Set"/>
    <n v="6.16"/>
  </r>
  <r>
    <n v="6669"/>
    <s v="CA-2018-122175"/>
    <x v="35"/>
    <x v="605"/>
    <d v="2018-05-14T00:00:00"/>
    <s v="Second Class"/>
    <s v="CA-12775"/>
    <s v="Cynthia Arntzen"/>
    <s v="Consumer"/>
    <s v="United States"/>
    <s v="Vineland"/>
    <x v="30"/>
    <n v="8360"/>
    <s v="East"/>
    <s v="OFF-SU-10004661"/>
    <x v="1"/>
    <s v="Supplies"/>
    <s v="Acme Titanium Bonded Scissors"/>
    <n v="17"/>
  </r>
  <r>
    <n v="6670"/>
    <s v="CA-2018-122175"/>
    <x v="35"/>
    <x v="605"/>
    <d v="2018-05-14T00:00:00"/>
    <s v="Second Class"/>
    <s v="CA-12775"/>
    <s v="Cynthia Arntzen"/>
    <s v="Consumer"/>
    <s v="United States"/>
    <s v="Vineland"/>
    <x v="30"/>
    <n v="8360"/>
    <s v="East"/>
    <s v="TEC-AC-10004859"/>
    <x v="2"/>
    <s v="Accessories"/>
    <s v="Maxell Pro 80 Minute CD-R, 10/Pack"/>
    <n v="87.4"/>
  </r>
  <r>
    <n v="6671"/>
    <s v="CA-2018-161088"/>
    <x v="49"/>
    <x v="1126"/>
    <d v="2018-05-29T00:00:00"/>
    <s v="Standard Class"/>
    <s v="MH-18115"/>
    <s v="Mick Hernandez"/>
    <s v="Home Office"/>
    <s v="United States"/>
    <s v="Columbus"/>
    <x v="32"/>
    <n v="31907"/>
    <s v="South"/>
    <s v="OFF-BI-10002824"/>
    <x v="1"/>
    <s v="Binders"/>
    <s v="Recycled Easel Ring Binders"/>
    <n v="29.84"/>
  </r>
  <r>
    <n v="6672"/>
    <s v="CA-2015-154837"/>
    <x v="8"/>
    <x v="709"/>
    <d v="2015-08-27T00:00:00"/>
    <s v="Second Class"/>
    <s v="RB-19645"/>
    <s v="Robert Barroso"/>
    <s v="Corporate"/>
    <s v="United States"/>
    <s v="Los Angeles"/>
    <x v="1"/>
    <n v="90032"/>
    <s v="West"/>
    <s v="OFF-BI-10001575"/>
    <x v="1"/>
    <s v="Binders"/>
    <s v="GBC Linen Binding Covers"/>
    <n v="49.567999999999998"/>
  </r>
  <r>
    <n v="6673"/>
    <s v="CA-2016-153794"/>
    <x v="12"/>
    <x v="861"/>
    <d v="2016-09-16T00:00:00"/>
    <s v="Standard Class"/>
    <s v="SB-20290"/>
    <s v="Sean Braxton"/>
    <s v="Corporate"/>
    <s v="United States"/>
    <s v="San Diego"/>
    <x v="1"/>
    <n v="92024"/>
    <s v="West"/>
    <s v="OFF-AR-10000380"/>
    <x v="1"/>
    <s v="Art"/>
    <s v="Hunt PowerHouse Electric Pencil Sharpener, Blue"/>
    <n v="265.86"/>
  </r>
  <r>
    <n v="6674"/>
    <s v="CA-2016-135510"/>
    <x v="14"/>
    <x v="577"/>
    <d v="2016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s v="Furnishings"/>
    <s v="Tensor Brushed Steel Torchiere Floor Lamp"/>
    <n v="67.959999999999994"/>
  </r>
  <r>
    <n v="6675"/>
    <s v="CA-2016-109337"/>
    <x v="5"/>
    <x v="82"/>
    <d v="2016-11-23T00:00:00"/>
    <s v="Second Class"/>
    <s v="DL-13330"/>
    <s v="Denise Leinenbach"/>
    <s v="Consumer"/>
    <s v="United States"/>
    <s v="Lawrence"/>
    <x v="14"/>
    <n v="46226"/>
    <s v="Central"/>
    <s v="OFF-AR-10003759"/>
    <x v="1"/>
    <s v="Art"/>
    <s v="Crayola Anti Dust Chalk, 12/Pack"/>
    <n v="10.92"/>
  </r>
  <r>
    <n v="6676"/>
    <s v="CA-2016-109337"/>
    <x v="5"/>
    <x v="82"/>
    <d v="2016-11-23T00:00:00"/>
    <s v="Second Class"/>
    <s v="DL-13330"/>
    <s v="Denise Leinenbach"/>
    <s v="Consumer"/>
    <s v="United States"/>
    <s v="Lawrence"/>
    <x v="14"/>
    <n v="46226"/>
    <s v="Central"/>
    <s v="TEC-MA-10002930"/>
    <x v="2"/>
    <s v="Machines"/>
    <s v="Ricoh - Ink Collector Unit for GX3000 Series Printers"/>
    <n v="83.9"/>
  </r>
  <r>
    <n v="6677"/>
    <s v="CA-2016-109337"/>
    <x v="5"/>
    <x v="82"/>
    <d v="2016-11-23T00:00:00"/>
    <s v="Second Class"/>
    <s v="DL-13330"/>
    <s v="Denise Leinenbach"/>
    <s v="Consumer"/>
    <s v="United States"/>
    <s v="Lawrence"/>
    <x v="14"/>
    <n v="46226"/>
    <s v="Central"/>
    <s v="OFF-AP-10004052"/>
    <x v="1"/>
    <s v="Appliances"/>
    <s v="Hoover Replacement Belts For Soft Guard &amp; Commercial Ltweight Upright Vacs, 2/Pk"/>
    <n v="19.75"/>
  </r>
  <r>
    <n v="6678"/>
    <s v="CA-2016-109337"/>
    <x v="5"/>
    <x v="82"/>
    <d v="2016-11-23T00:00:00"/>
    <s v="Second Class"/>
    <s v="DL-13330"/>
    <s v="Denise Leinenbach"/>
    <s v="Consumer"/>
    <s v="United States"/>
    <s v="Lawrence"/>
    <x v="14"/>
    <n v="46226"/>
    <s v="Central"/>
    <s v="TEC-AC-10000990"/>
    <x v="2"/>
    <s v="Accessories"/>
    <s v="Imation Bio 2GB USBÂ Flash Drive ImationÂ Corp"/>
    <n v="393.54"/>
  </r>
  <r>
    <n v="6679"/>
    <s v="CA-2015-150329"/>
    <x v="32"/>
    <x v="982"/>
    <d v="2015-10-14T00:00:00"/>
    <s v="Standard Class"/>
    <s v="SD-20485"/>
    <s v="Shirley Daniels"/>
    <s v="Home Office"/>
    <s v="United States"/>
    <s v="Phoenix"/>
    <x v="16"/>
    <n v="85023"/>
    <s v="West"/>
    <s v="FUR-FU-10003724"/>
    <x v="0"/>
    <s v="Furnishings"/>
    <s v="Westinghouse Clip-On Gooseneck Lamps"/>
    <n v="46.872"/>
  </r>
  <r>
    <n v="6680"/>
    <s v="CA-2018-145037"/>
    <x v="22"/>
    <x v="264"/>
    <d v="2018-09-07T00:00:00"/>
    <s v="Second Class"/>
    <s v="TB-21055"/>
    <s v="Ted Butterfield"/>
    <s v="Consumer"/>
    <s v="United States"/>
    <s v="Meriden"/>
    <x v="29"/>
    <n v="6450"/>
    <s v="East"/>
    <s v="OFF-ST-10000918"/>
    <x v="1"/>
    <s v="Storage"/>
    <s v="Crate-A-Files"/>
    <n v="10.9"/>
  </r>
  <r>
    <n v="6681"/>
    <s v="CA-2018-145037"/>
    <x v="22"/>
    <x v="264"/>
    <d v="2018-09-07T00:00:00"/>
    <s v="Second Class"/>
    <s v="TB-21055"/>
    <s v="Ted Butterfield"/>
    <s v="Consumer"/>
    <s v="United States"/>
    <s v="Meriden"/>
    <x v="29"/>
    <n v="6450"/>
    <s v="East"/>
    <s v="OFF-PA-10000157"/>
    <x v="1"/>
    <s v="Paper"/>
    <s v="Xerox 191"/>
    <n v="79.92"/>
  </r>
  <r>
    <n v="6682"/>
    <s v="CA-2018-145037"/>
    <x v="22"/>
    <x v="264"/>
    <d v="2018-09-07T00:00:00"/>
    <s v="Second Class"/>
    <s v="TB-21055"/>
    <s v="Ted Butterfield"/>
    <s v="Consumer"/>
    <s v="United States"/>
    <s v="Meriden"/>
    <x v="29"/>
    <n v="6450"/>
    <s v="East"/>
    <s v="OFF-PA-10002499"/>
    <x v="1"/>
    <s v="Paper"/>
    <s v="Xerox 1890"/>
    <n v="146.82"/>
  </r>
  <r>
    <n v="6683"/>
    <s v="CA-2018-154466"/>
    <x v="41"/>
    <x v="314"/>
    <d v="2018-01-02T00:00:00"/>
    <s v="First Class"/>
    <s v="DP-13390"/>
    <s v="Dennis Pardue"/>
    <s v="Home Office"/>
    <s v="United States"/>
    <s v="Franklin"/>
    <x v="6"/>
    <n v="53132"/>
    <s v="Central"/>
    <s v="OFF-BI-10002012"/>
    <x v="1"/>
    <s v="Binders"/>
    <s v="Wilson Jones Easy Flow II Sheet Lifters"/>
    <n v="3.6"/>
  </r>
  <r>
    <n v="6684"/>
    <s v="CA-2015-109134"/>
    <x v="0"/>
    <x v="1127"/>
    <d v="2015-11-10T00:00:00"/>
    <s v="Standard Class"/>
    <s v="DE-13255"/>
    <s v="Deanra Eno"/>
    <s v="Home Office"/>
    <s v="United States"/>
    <s v="Los Angeles"/>
    <x v="1"/>
    <n v="90008"/>
    <s v="West"/>
    <s v="FUR-FU-10000320"/>
    <x v="0"/>
    <s v="Furnishings"/>
    <s v="OIC Stacking Trays"/>
    <n v="20.04"/>
  </r>
  <r>
    <n v="6685"/>
    <s v="US-2016-129637"/>
    <x v="33"/>
    <x v="997"/>
    <d v="2016-12-22T00:00:00"/>
    <s v="Standard Class"/>
    <s v="MC-18100"/>
    <s v="Mick Crebagga"/>
    <s v="Consumer"/>
    <s v="United States"/>
    <s v="Bloomington"/>
    <x v="10"/>
    <n v="61701"/>
    <s v="Central"/>
    <s v="OFF-ST-10003716"/>
    <x v="1"/>
    <s v="Storage"/>
    <s v="Tennsco Double-Tier Lockers"/>
    <n v="180.01599999999999"/>
  </r>
  <r>
    <n v="6686"/>
    <s v="US-2016-129637"/>
    <x v="33"/>
    <x v="997"/>
    <d v="2016-12-22T00:00:00"/>
    <s v="Standard Class"/>
    <s v="MC-18100"/>
    <s v="Mick Crebagga"/>
    <s v="Consumer"/>
    <s v="United States"/>
    <s v="Bloomington"/>
    <x v="10"/>
    <n v="61701"/>
    <s v="Central"/>
    <s v="FUR-FU-10000965"/>
    <x v="0"/>
    <s v="Furnishings"/>
    <s v="Howard Miller 11-1/2&quot; Diameter Ridgewood Wall Clock"/>
    <n v="41.552"/>
  </r>
  <r>
    <n v="6687"/>
    <s v="US-2016-129637"/>
    <x v="33"/>
    <x v="997"/>
    <d v="2016-12-22T00:00:00"/>
    <s v="Standard Class"/>
    <s v="MC-18100"/>
    <s v="Mick Crebagga"/>
    <s v="Consumer"/>
    <s v="United States"/>
    <s v="Bloomington"/>
    <x v="10"/>
    <n v="61701"/>
    <s v="Central"/>
    <s v="OFF-AR-10003829"/>
    <x v="1"/>
    <s v="Art"/>
    <s v="Newell 35"/>
    <n v="13.12"/>
  </r>
  <r>
    <n v="6688"/>
    <s v="CA-2016-165162"/>
    <x v="7"/>
    <x v="263"/>
    <d v="2016-05-21T00:00:00"/>
    <s v="Standard Class"/>
    <s v="HG-15025"/>
    <s v="Hunter Glantz"/>
    <s v="Consumer"/>
    <s v="United States"/>
    <s v="Los Angeles"/>
    <x v="1"/>
    <n v="90032"/>
    <s v="West"/>
    <s v="OFF-ST-10003470"/>
    <x v="1"/>
    <s v="Storage"/>
    <s v="Tennsco Snap-Together Open Shelving Units, Starter Sets and Add-On Units"/>
    <n v="1117.92"/>
  </r>
  <r>
    <n v="6689"/>
    <s v="CA-2018-140494"/>
    <x v="15"/>
    <x v="434"/>
    <d v="2018-03-15T00:00:00"/>
    <s v="Second Class"/>
    <s v="CM-11815"/>
    <s v="Candace McMahon"/>
    <s v="Corporate"/>
    <s v="United States"/>
    <s v="San Francisco"/>
    <x v="1"/>
    <n v="94109"/>
    <s v="West"/>
    <s v="TEC-AC-10004568"/>
    <x v="2"/>
    <s v="Accessories"/>
    <s v="MaxellÂ LTO Ultrium - 800 GB"/>
    <n v="111.96"/>
  </r>
  <r>
    <n v="6690"/>
    <s v="CA-2018-104108"/>
    <x v="4"/>
    <x v="574"/>
    <d v="2018-12-09T00:00:00"/>
    <s v="Standard Class"/>
    <s v="RP-19855"/>
    <s v="Roy Phan"/>
    <s v="Corporate"/>
    <s v="United States"/>
    <s v="Houston"/>
    <x v="5"/>
    <n v="77095"/>
    <s v="Central"/>
    <s v="OFF-AR-10000817"/>
    <x v="1"/>
    <s v="Art"/>
    <s v="Manco Dry-Lighter Erasable Highlighter"/>
    <n v="12.16"/>
  </r>
  <r>
    <n v="6691"/>
    <s v="US-2018-165869"/>
    <x v="44"/>
    <x v="689"/>
    <d v="2018-08-05T00:00:00"/>
    <s v="Standard Class"/>
    <s v="LS-17200"/>
    <s v="Luke Schmidt"/>
    <s v="Corporate"/>
    <s v="United States"/>
    <s v="Milwaukee"/>
    <x v="6"/>
    <n v="53209"/>
    <s v="Central"/>
    <s v="OFF-BI-10003460"/>
    <x v="1"/>
    <s v="Binders"/>
    <s v="Acco 3-Hole Punch"/>
    <n v="17.52"/>
  </r>
  <r>
    <n v="6692"/>
    <s v="US-2018-165869"/>
    <x v="44"/>
    <x v="689"/>
    <d v="2018-08-05T00:00:00"/>
    <s v="Standard Class"/>
    <s v="LS-17200"/>
    <s v="Luke Schmidt"/>
    <s v="Corporate"/>
    <s v="United States"/>
    <s v="Milwaukee"/>
    <x v="6"/>
    <n v="53209"/>
    <s v="Central"/>
    <s v="OFF-AP-10002472"/>
    <x v="1"/>
    <s v="Appliances"/>
    <s v="3M Office Air Cleaner"/>
    <n v="155.88"/>
  </r>
  <r>
    <n v="6693"/>
    <s v="CA-2018-160899"/>
    <x v="36"/>
    <x v="938"/>
    <d v="2018-08-13T00:00:00"/>
    <s v="Second Class"/>
    <s v="DR-12940"/>
    <s v="Daniel Raglin"/>
    <s v="Home Office"/>
    <s v="United States"/>
    <s v="Lake Charles"/>
    <x v="28"/>
    <n v="70601"/>
    <s v="South"/>
    <s v="OFF-BI-10000632"/>
    <x v="1"/>
    <s v="Binders"/>
    <s v="Satellite Sectional Post Binders"/>
    <n v="477.51"/>
  </r>
  <r>
    <n v="6694"/>
    <s v="CA-2018-144225"/>
    <x v="10"/>
    <x v="1033"/>
    <d v="2018-10-02T00:00:00"/>
    <s v="Second Class"/>
    <s v="CC-12475"/>
    <s v="Cindy Chapman"/>
    <s v="Consumer"/>
    <s v="United States"/>
    <s v="Baltimore"/>
    <x v="39"/>
    <n v="21215"/>
    <s v="East"/>
    <s v="OFF-PA-10000062"/>
    <x v="1"/>
    <s v="Paper"/>
    <s v="Green Bar Computer Printout Paper"/>
    <n v="164.88"/>
  </r>
  <r>
    <n v="6695"/>
    <s v="US-2017-163538"/>
    <x v="47"/>
    <x v="370"/>
    <d v="2017-08-30T00:00:00"/>
    <s v="Standard Class"/>
    <s v="SS-20515"/>
    <s v="Shirley Schmidt"/>
    <s v="Home Office"/>
    <s v="United States"/>
    <s v="Franklin"/>
    <x v="6"/>
    <n v="53132"/>
    <s v="Central"/>
    <s v="TEC-AC-10002006"/>
    <x v="2"/>
    <s v="Accessories"/>
    <s v="Memorex Micro Travel Drive 16 GB"/>
    <n v="47.97"/>
  </r>
  <r>
    <n v="6696"/>
    <s v="US-2017-155103"/>
    <x v="5"/>
    <x v="499"/>
    <d v="2017-12-07T00:00:00"/>
    <s v="Standard Class"/>
    <s v="JF-15190"/>
    <s v="Jamie Frazer"/>
    <s v="Consumer"/>
    <s v="United States"/>
    <s v="New York City"/>
    <x v="15"/>
    <n v="10024"/>
    <s v="East"/>
    <s v="OFF-BI-10004318"/>
    <x v="1"/>
    <s v="Binders"/>
    <s v="Ibico EB-19 Dual Function Manual Binding System"/>
    <n v="415.17599999999999"/>
  </r>
  <r>
    <n v="6697"/>
    <s v="US-2017-155103"/>
    <x v="5"/>
    <x v="499"/>
    <d v="2017-12-07T00:00:00"/>
    <s v="Standard Class"/>
    <s v="JF-15190"/>
    <s v="Jamie Frazer"/>
    <s v="Consumer"/>
    <s v="United States"/>
    <s v="New York City"/>
    <x v="15"/>
    <n v="10024"/>
    <s v="East"/>
    <s v="OFF-BI-10004236"/>
    <x v="1"/>
    <s v="Binders"/>
    <s v="XtraLife ClearVue Slant-D Ring Binder, White, 3&quot;"/>
    <n v="35.231999999999999"/>
  </r>
  <r>
    <n v="6698"/>
    <s v="US-2017-155103"/>
    <x v="5"/>
    <x v="499"/>
    <d v="2017-12-07T00:00:00"/>
    <s v="Standard Class"/>
    <s v="JF-15190"/>
    <s v="Jamie Frazer"/>
    <s v="Consumer"/>
    <s v="United States"/>
    <s v="New York City"/>
    <x v="15"/>
    <n v="10024"/>
    <s v="East"/>
    <s v="OFF-PA-10000062"/>
    <x v="1"/>
    <s v="Paper"/>
    <s v="Green Bar Computer Printout Paper"/>
    <n v="54.96"/>
  </r>
  <r>
    <n v="6699"/>
    <s v="CA-2018-145429"/>
    <x v="9"/>
    <x v="246"/>
    <d v="2018-07-25T00:00:00"/>
    <s v="Standard Class"/>
    <s v="SW-20455"/>
    <s v="Shaun Weien"/>
    <s v="Consumer"/>
    <s v="United States"/>
    <s v="San Diego"/>
    <x v="1"/>
    <n v="92024"/>
    <s v="West"/>
    <s v="OFF-PA-10003205"/>
    <x v="1"/>
    <s v="Paper"/>
    <s v="Wirebound Message Forms, Four 2 3/4 x 5 Forms per Page, Pink Paper"/>
    <n v="16.34"/>
  </r>
  <r>
    <n v="6700"/>
    <s v="CA-2018-145429"/>
    <x v="9"/>
    <x v="246"/>
    <d v="2018-07-25T00:00:00"/>
    <s v="Standard Class"/>
    <s v="SW-20455"/>
    <s v="Shaun Weien"/>
    <s v="Consumer"/>
    <s v="United States"/>
    <s v="San Diego"/>
    <x v="1"/>
    <n v="92024"/>
    <s v="West"/>
    <s v="FUR-CH-10000988"/>
    <x v="0"/>
    <s v="Chairs"/>
    <s v="Hon Olson Stacker Stools"/>
    <n v="225.29599999999999"/>
  </r>
  <r>
    <n v="6701"/>
    <s v="CA-2018-145429"/>
    <x v="9"/>
    <x v="246"/>
    <d v="2018-07-25T00:00:00"/>
    <s v="Standard Class"/>
    <s v="SW-20455"/>
    <s v="Shaun Weien"/>
    <s v="Consumer"/>
    <s v="United States"/>
    <s v="San Diego"/>
    <x v="1"/>
    <n v="92024"/>
    <s v="West"/>
    <s v="OFF-BI-10001524"/>
    <x v="1"/>
    <s v="Binders"/>
    <s v="GBC Premium Transparent Covers with Diagonal Lined Pattern"/>
    <n v="50.351999999999997"/>
  </r>
  <r>
    <n v="6702"/>
    <s v="CA-2016-153535"/>
    <x v="49"/>
    <x v="1128"/>
    <d v="2016-05-24T00:00:00"/>
    <s v="Standard Class"/>
    <s v="SG-20470"/>
    <s v="Sheri Gordon"/>
    <s v="Consumer"/>
    <s v="United States"/>
    <s v="Wilson"/>
    <x v="3"/>
    <n v="27893"/>
    <s v="South"/>
    <s v="FUR-FU-10001986"/>
    <x v="0"/>
    <s v="Furnishings"/>
    <s v="Dana Fluorescent Magnifying Lamp, White, 36&quot;"/>
    <n v="163.136"/>
  </r>
  <r>
    <n v="6703"/>
    <s v="CA-2016-153535"/>
    <x v="49"/>
    <x v="1128"/>
    <d v="2016-05-24T00:00:00"/>
    <s v="Standard Class"/>
    <s v="SG-20470"/>
    <s v="Sheri Gordon"/>
    <s v="Consumer"/>
    <s v="United States"/>
    <s v="Wilson"/>
    <x v="3"/>
    <n v="27893"/>
    <s v="South"/>
    <s v="OFF-BI-10001031"/>
    <x v="1"/>
    <s v="Binders"/>
    <s v="Pressboard Data Binders by Wilson Jones"/>
    <n v="6.4080000000000004"/>
  </r>
  <r>
    <n v="6704"/>
    <s v="CA-2016-139164"/>
    <x v="39"/>
    <x v="537"/>
    <d v="2016-06-28T00:00:00"/>
    <s v="Standard Class"/>
    <s v="CS-12355"/>
    <s v="Christine Sundaresam"/>
    <s v="Consumer"/>
    <s v="United States"/>
    <s v="Long Beach"/>
    <x v="1"/>
    <n v="90805"/>
    <s v="West"/>
    <s v="TEC-PH-10002468"/>
    <x v="2"/>
    <s v="Phones"/>
    <s v="Plantronics CS 50-USB -Â headsetÂ - Convertible, Monaural"/>
    <n v="217.584"/>
  </r>
  <r>
    <n v="6705"/>
    <s v="CA-2016-139164"/>
    <x v="39"/>
    <x v="537"/>
    <d v="2016-06-28T00:00:00"/>
    <s v="Standard Class"/>
    <s v="CS-12355"/>
    <s v="Christine Sundaresam"/>
    <s v="Consumer"/>
    <s v="United States"/>
    <s v="Long Beach"/>
    <x v="1"/>
    <n v="90805"/>
    <s v="West"/>
    <s v="OFF-FA-10003059"/>
    <x v="1"/>
    <s v="Fasteners"/>
    <s v="Assorted Color Push Pins"/>
    <n v="5.43"/>
  </r>
  <r>
    <n v="6706"/>
    <s v="CA-2016-139164"/>
    <x v="39"/>
    <x v="537"/>
    <d v="2016-06-28T00:00:00"/>
    <s v="Standard Class"/>
    <s v="CS-12355"/>
    <s v="Christine Sundaresam"/>
    <s v="Consumer"/>
    <s v="United States"/>
    <s v="Long Beach"/>
    <x v="1"/>
    <n v="90805"/>
    <s v="West"/>
    <s v="TEC-PH-10003931"/>
    <x v="2"/>
    <s v="Phones"/>
    <s v="JBL Micro Wireless Portable Bluetooth Speaker"/>
    <n v="143.976"/>
  </r>
  <r>
    <n v="6707"/>
    <s v="CA-2017-112277"/>
    <x v="14"/>
    <x v="545"/>
    <d v="2017-09-15T00:00:00"/>
    <s v="Standard Class"/>
    <s v="SC-20695"/>
    <s v="Steve Chapman"/>
    <s v="Corporate"/>
    <s v="United States"/>
    <s v="Fort Lauderdale"/>
    <x v="2"/>
    <n v="33311"/>
    <s v="South"/>
    <s v="TEC-PH-10003505"/>
    <x v="2"/>
    <s v="Phones"/>
    <s v="Geemarc AmpliPOWER60"/>
    <n v="519.67999999999995"/>
  </r>
  <r>
    <n v="6708"/>
    <s v="CA-2015-167724"/>
    <x v="3"/>
    <x v="138"/>
    <d v="2015-04-18T00:00:00"/>
    <s v="Standard Class"/>
    <s v="BF-11170"/>
    <s v="Ben Ferrer"/>
    <s v="Home Office"/>
    <s v="United States"/>
    <s v="Baltimore"/>
    <x v="39"/>
    <n v="21215"/>
    <s v="East"/>
    <s v="OFF-LA-10002368"/>
    <x v="1"/>
    <s v="Labels"/>
    <s v="Avery 479"/>
    <n v="7.83"/>
  </r>
  <r>
    <n v="6709"/>
    <s v="CA-2016-123141"/>
    <x v="26"/>
    <x v="717"/>
    <d v="2016-11-19T00:00:00"/>
    <s v="Standard Class"/>
    <s v="GZ-14470"/>
    <s v="Gary Zandusky"/>
    <s v="Consumer"/>
    <s v="United States"/>
    <s v="Rio Rancho"/>
    <x v="27"/>
    <n v="87124"/>
    <s v="West"/>
    <s v="FUR-CH-10004287"/>
    <x v="0"/>
    <s v="Chairs"/>
    <s v="SAFCO Arco Folding Chair"/>
    <n v="883.84"/>
  </r>
  <r>
    <n v="6710"/>
    <s v="CA-2016-123141"/>
    <x v="26"/>
    <x v="717"/>
    <d v="2016-11-19T00:00:00"/>
    <s v="Standard Class"/>
    <s v="GZ-14470"/>
    <s v="Gary Zandusky"/>
    <s v="Consumer"/>
    <s v="United States"/>
    <s v="Rio Rancho"/>
    <x v="27"/>
    <n v="87124"/>
    <s v="West"/>
    <s v="FUR-CH-10001891"/>
    <x v="0"/>
    <s v="Chairs"/>
    <s v="Global Deluxe Office Fabric Chairs"/>
    <n v="230.352"/>
  </r>
  <r>
    <n v="6711"/>
    <s v="CA-2017-149503"/>
    <x v="4"/>
    <x v="10"/>
    <d v="2017-12-12T00:00:00"/>
    <s v="First Class"/>
    <s v="SP-20650"/>
    <s v="Stephanie Phelps"/>
    <s v="Corporate"/>
    <s v="United States"/>
    <s v="Stockton"/>
    <x v="1"/>
    <n v="95207"/>
    <s v="West"/>
    <s v="OFF-BI-10002133"/>
    <x v="1"/>
    <s v="Binders"/>
    <s v="Wilson Jones Elliptical Ring 3 1/2&quot; Capacity Binders, 800 sheets"/>
    <n v="273.92"/>
  </r>
  <r>
    <n v="6712"/>
    <s v="CA-2018-163069"/>
    <x v="42"/>
    <x v="238"/>
    <d v="2018-08-21T00:00:00"/>
    <s v="Second Class"/>
    <s v="PJ-19015"/>
    <s v="Pauline Johnson"/>
    <s v="Consumer"/>
    <s v="United States"/>
    <s v="Columbus"/>
    <x v="24"/>
    <n v="43229"/>
    <s v="East"/>
    <s v="OFF-AR-10001419"/>
    <x v="1"/>
    <s v="Art"/>
    <s v="Newell 325"/>
    <n v="9.9120000000000008"/>
  </r>
  <r>
    <n v="6713"/>
    <s v="CA-2018-107629"/>
    <x v="19"/>
    <x v="817"/>
    <d v="2018-12-14T00:00:00"/>
    <s v="Same Day"/>
    <s v="DB-13060"/>
    <s v="Dave Brooks"/>
    <s v="Consumer"/>
    <s v="United States"/>
    <s v="Skokie"/>
    <x v="10"/>
    <n v="60076"/>
    <s v="Central"/>
    <s v="FUR-FU-10002298"/>
    <x v="0"/>
    <s v="Furnishings"/>
    <s v="Rubbermaid ClusterMat Chairmats, Mat Size- 66&quot; x 60&quot;, Lip 20&quot; x 11&quot; -90 Degree Angle"/>
    <n v="266.35199999999998"/>
  </r>
  <r>
    <n v="6714"/>
    <s v="CA-2018-107629"/>
    <x v="19"/>
    <x v="817"/>
    <d v="2018-12-14T00:00:00"/>
    <s v="Same Day"/>
    <s v="DB-13060"/>
    <s v="Dave Brooks"/>
    <s v="Consumer"/>
    <s v="United States"/>
    <s v="Skokie"/>
    <x v="10"/>
    <n v="60076"/>
    <s v="Central"/>
    <s v="FUR-FU-10004091"/>
    <x v="0"/>
    <s v="Furnishings"/>
    <s v="Howard Miller 13&quot; Diameter Goldtone Round Wall Clock"/>
    <n v="56.328000000000003"/>
  </r>
  <r>
    <n v="6715"/>
    <s v="CA-2018-107629"/>
    <x v="19"/>
    <x v="817"/>
    <d v="2018-12-14T00:00:00"/>
    <s v="Same Day"/>
    <s v="DB-13060"/>
    <s v="Dave Brooks"/>
    <s v="Consumer"/>
    <s v="United States"/>
    <s v="Skokie"/>
    <x v="10"/>
    <n v="60076"/>
    <s v="Central"/>
    <s v="TEC-AC-10004510"/>
    <x v="2"/>
    <s v="Accessories"/>
    <s v="Logitech Desktop MK120 Mouse and keyboard Combo"/>
    <n v="39.264000000000003"/>
  </r>
  <r>
    <n v="6716"/>
    <s v="CA-2018-107629"/>
    <x v="19"/>
    <x v="817"/>
    <d v="2018-12-14T00:00:00"/>
    <s v="Same Day"/>
    <s v="DB-13060"/>
    <s v="Dave Brooks"/>
    <s v="Consumer"/>
    <s v="United States"/>
    <s v="Skokie"/>
    <x v="10"/>
    <n v="60076"/>
    <s v="Central"/>
    <s v="OFF-AR-10002987"/>
    <x v="1"/>
    <s v="Art"/>
    <s v="Prismacolor Color Pencil Set"/>
    <n v="95.231999999999999"/>
  </r>
  <r>
    <n v="6717"/>
    <s v="CA-2017-134789"/>
    <x v="24"/>
    <x v="143"/>
    <d v="2017-04-15T00:00:00"/>
    <s v="Standard Class"/>
    <s v="CK-12325"/>
    <s v="Christine Kargatis"/>
    <s v="Home Office"/>
    <s v="United States"/>
    <s v="Hot Springs"/>
    <x v="36"/>
    <n v="71901"/>
    <s v="South"/>
    <s v="OFF-FA-10002280"/>
    <x v="1"/>
    <s v="Fasteners"/>
    <s v="Advantus Plastic Paper Clips"/>
    <n v="30"/>
  </r>
  <r>
    <n v="6718"/>
    <s v="CA-2017-134789"/>
    <x v="24"/>
    <x v="143"/>
    <d v="2017-04-15T00:00:00"/>
    <s v="Standard Class"/>
    <s v="CK-12325"/>
    <s v="Christine Kargatis"/>
    <s v="Home Office"/>
    <s v="United States"/>
    <s v="Hot Springs"/>
    <x v="36"/>
    <n v="71901"/>
    <s v="South"/>
    <s v="OFF-PA-10001934"/>
    <x v="1"/>
    <s v="Paper"/>
    <s v="Xerox 1993"/>
    <n v="25.92"/>
  </r>
  <r>
    <n v="6719"/>
    <s v="CA-2017-134789"/>
    <x v="24"/>
    <x v="143"/>
    <d v="2017-04-15T00:00:00"/>
    <s v="Standard Class"/>
    <s v="CK-12325"/>
    <s v="Christine Kargatis"/>
    <s v="Home Office"/>
    <s v="United States"/>
    <s v="Hot Springs"/>
    <x v="36"/>
    <n v="71901"/>
    <s v="South"/>
    <s v="FUR-FU-10003268"/>
    <x v="0"/>
    <s v="Furnishings"/>
    <s v="Eldon Radial Chair Mat for Low to Medium Pile Carpets"/>
    <n v="159.91999999999999"/>
  </r>
  <r>
    <n v="6720"/>
    <s v="CA-2017-130442"/>
    <x v="19"/>
    <x v="186"/>
    <d v="2017-12-19T00:00:00"/>
    <s v="First Class"/>
    <s v="SF-20065"/>
    <s v="Sandra Flanagan"/>
    <s v="Consumer"/>
    <s v="United States"/>
    <s v="Goldsboro"/>
    <x v="3"/>
    <n v="27534"/>
    <s v="South"/>
    <s v="OFF-AP-10004859"/>
    <x v="1"/>
    <s v="Appliances"/>
    <s v="Acco 6 Outlet Guardian Premium Surge Suppressor"/>
    <n v="34.944000000000003"/>
  </r>
  <r>
    <n v="6721"/>
    <s v="CA-2018-102974"/>
    <x v="12"/>
    <x v="20"/>
    <d v="2018-09-24T00:00:00"/>
    <s v="Standard Class"/>
    <s v="DP-13105"/>
    <s v="Dave Poirier"/>
    <s v="Corporate"/>
    <s v="United States"/>
    <s v="Los Angeles"/>
    <x v="1"/>
    <n v="90032"/>
    <s v="West"/>
    <s v="TEC-AC-10000057"/>
    <x v="2"/>
    <s v="Accessories"/>
    <s v="Microsoft Natural Ergonomic Keyboard 4000"/>
    <n v="149.94999999999999"/>
  </r>
  <r>
    <n v="6722"/>
    <s v="CA-2018-102974"/>
    <x v="12"/>
    <x v="20"/>
    <d v="2018-09-24T00:00:00"/>
    <s v="Standard Class"/>
    <s v="DP-13105"/>
    <s v="Dave Poirier"/>
    <s v="Corporate"/>
    <s v="United States"/>
    <s v="Los Angeles"/>
    <x v="1"/>
    <n v="90032"/>
    <s v="West"/>
    <s v="OFF-AR-10000914"/>
    <x v="1"/>
    <s v="Art"/>
    <s v="Boston 16765 Mini Stand Up Battery Pencil Sharpener"/>
    <n v="23.32"/>
  </r>
  <r>
    <n v="6723"/>
    <s v="CA-2018-102974"/>
    <x v="12"/>
    <x v="20"/>
    <d v="2018-09-24T00:00:00"/>
    <s v="Standard Class"/>
    <s v="DP-13105"/>
    <s v="Dave Poirier"/>
    <s v="Corporate"/>
    <s v="United States"/>
    <s v="Los Angeles"/>
    <x v="1"/>
    <n v="90032"/>
    <s v="West"/>
    <s v="OFF-AR-10004956"/>
    <x v="1"/>
    <s v="Art"/>
    <s v="Newell 33"/>
    <n v="16.739999999999998"/>
  </r>
  <r>
    <n v="6724"/>
    <s v="US-2018-166394"/>
    <x v="22"/>
    <x v="507"/>
    <d v="2018-09-06T00:00:00"/>
    <s v="Second Class"/>
    <s v="VM-21835"/>
    <s v="Vivian Mathis"/>
    <s v="Consumer"/>
    <s v="United States"/>
    <s v="Nashua"/>
    <x v="38"/>
    <n v="3060"/>
    <s v="East"/>
    <s v="OFF-FA-10001843"/>
    <x v="1"/>
    <s v="Fasteners"/>
    <s v="Staples"/>
    <n v="14.82"/>
  </r>
  <r>
    <n v="6725"/>
    <s v="CA-2017-128811"/>
    <x v="14"/>
    <x v="126"/>
    <d v="2017-09-16T00:00:00"/>
    <s v="Standard Class"/>
    <s v="SF-20200"/>
    <s v="Sarah Foster"/>
    <s v="Consumer"/>
    <s v="United States"/>
    <s v="Seattle"/>
    <x v="4"/>
    <n v="98103"/>
    <s v="West"/>
    <s v="OFF-FA-10000585"/>
    <x v="1"/>
    <s v="Fasteners"/>
    <s v="OIC Bulk Pack Metal Binder Clips"/>
    <n v="10.47"/>
  </r>
  <r>
    <n v="6726"/>
    <s v="CA-2017-128811"/>
    <x v="14"/>
    <x v="126"/>
    <d v="2017-09-16T00:00:00"/>
    <s v="Standard Class"/>
    <s v="SF-20200"/>
    <s v="Sarah Foster"/>
    <s v="Consumer"/>
    <s v="United States"/>
    <s v="Seattle"/>
    <x v="4"/>
    <n v="98103"/>
    <s v="West"/>
    <s v="OFF-LA-10003720"/>
    <x v="1"/>
    <s v="Labels"/>
    <s v="Avery 487"/>
    <n v="11.07"/>
  </r>
  <r>
    <n v="6727"/>
    <s v="CA-2017-128811"/>
    <x v="14"/>
    <x v="126"/>
    <d v="2017-09-16T00:00:00"/>
    <s v="Standard Class"/>
    <s v="SF-20200"/>
    <s v="Sarah Foster"/>
    <s v="Consumer"/>
    <s v="United States"/>
    <s v="Seattle"/>
    <x v="4"/>
    <n v="98103"/>
    <s v="West"/>
    <s v="OFF-BI-10000301"/>
    <x v="1"/>
    <s v="Binders"/>
    <s v="GBC Instant Report Kit"/>
    <n v="20.704000000000001"/>
  </r>
  <r>
    <n v="6728"/>
    <s v="CA-2018-145443"/>
    <x v="36"/>
    <x v="682"/>
    <d v="2018-08-15T00:00:00"/>
    <s v="Second Class"/>
    <s v="SC-20695"/>
    <s v="Steve Chapman"/>
    <s v="Corporate"/>
    <s v="United States"/>
    <s v="Richmond"/>
    <x v="14"/>
    <n v="47374"/>
    <s v="Central"/>
    <s v="OFF-PA-10003302"/>
    <x v="1"/>
    <s v="Paper"/>
    <s v="Xerox 1906"/>
    <n v="177.2"/>
  </r>
  <r>
    <n v="6729"/>
    <s v="CA-2017-165827"/>
    <x v="28"/>
    <x v="254"/>
    <d v="2017-11-09T00:00:00"/>
    <s v="Standard Class"/>
    <s v="MF-17665"/>
    <s v="Maureen Fritzler"/>
    <s v="Corporate"/>
    <s v="United States"/>
    <s v="Miami"/>
    <x v="2"/>
    <n v="33180"/>
    <s v="South"/>
    <s v="FUR-FU-10001889"/>
    <x v="0"/>
    <s v="Furnishings"/>
    <s v="Ultra Door Pull Handle"/>
    <n v="50.496000000000002"/>
  </r>
  <r>
    <n v="6730"/>
    <s v="CA-2016-156734"/>
    <x v="17"/>
    <x v="652"/>
    <d v="2016-06-20T00:00:00"/>
    <s v="First Class"/>
    <s v="BV-11245"/>
    <s v="Benjamin Venier"/>
    <s v="Corporate"/>
    <s v="United States"/>
    <s v="Smyrna"/>
    <x v="18"/>
    <n v="37167"/>
    <s v="South"/>
    <s v="OFF-BI-10002982"/>
    <x v="1"/>
    <s v="Binders"/>
    <s v="Avery Self-Adhesive Photo Pockets for Polaroid Photos"/>
    <n v="6.1289999999999996"/>
  </r>
  <r>
    <n v="6731"/>
    <s v="CA-2016-156734"/>
    <x v="17"/>
    <x v="652"/>
    <d v="2016-06-20T00:00:00"/>
    <s v="First Class"/>
    <s v="BV-11245"/>
    <s v="Benjamin Venier"/>
    <s v="Corporate"/>
    <s v="United States"/>
    <s v="Smyrna"/>
    <x v="18"/>
    <n v="37167"/>
    <s v="South"/>
    <s v="FUR-CH-10002965"/>
    <x v="0"/>
    <s v="Chairs"/>
    <s v="Global Leather Highback Executive Chair with Pneumatic Height Adjustment, Black"/>
    <n v="643.13599999999997"/>
  </r>
  <r>
    <n v="6732"/>
    <s v="CA-2016-156734"/>
    <x v="17"/>
    <x v="652"/>
    <d v="2016-06-20T00:00:00"/>
    <s v="First Class"/>
    <s v="BV-11245"/>
    <s v="Benjamin Venier"/>
    <s v="Corporate"/>
    <s v="United States"/>
    <s v="Smyrna"/>
    <x v="18"/>
    <n v="37167"/>
    <s v="South"/>
    <s v="OFF-PA-10001937"/>
    <x v="1"/>
    <s v="Paper"/>
    <s v="Xerox 21"/>
    <n v="20.736000000000001"/>
  </r>
  <r>
    <n v="6733"/>
    <s v="CA-2015-120096"/>
    <x v="38"/>
    <x v="1129"/>
    <d v="2015-07-07T00:00:00"/>
    <s v="First Class"/>
    <s v="KE-16420"/>
    <s v="Katrina Edelman"/>
    <s v="Corporate"/>
    <s v="United States"/>
    <s v="Aurora"/>
    <x v="22"/>
    <n v="80013"/>
    <s v="West"/>
    <s v="OFF-PA-10001977"/>
    <x v="1"/>
    <s v="Paper"/>
    <s v="Xerox 194"/>
    <n v="177.536"/>
  </r>
  <r>
    <n v="6734"/>
    <s v="CA-2015-120096"/>
    <x v="38"/>
    <x v="1129"/>
    <d v="2015-07-07T00:00:00"/>
    <s v="First Class"/>
    <s v="KE-16420"/>
    <s v="Katrina Edelman"/>
    <s v="Corporate"/>
    <s v="United States"/>
    <s v="Aurora"/>
    <x v="22"/>
    <n v="80013"/>
    <s v="West"/>
    <s v="OFF-AP-10000692"/>
    <x v="1"/>
    <s v="Appliances"/>
    <s v="Fellowes Mighty 8 Compact Surge Protector"/>
    <n v="32.432000000000002"/>
  </r>
  <r>
    <n v="6735"/>
    <s v="CA-2016-141754"/>
    <x v="27"/>
    <x v="139"/>
    <d v="2016-12-25T00:00:00"/>
    <s v="Standard Class"/>
    <s v="EM-14200"/>
    <s v="Evan Minnotte"/>
    <s v="Home Office"/>
    <s v="United States"/>
    <s v="Miami"/>
    <x v="2"/>
    <n v="33142"/>
    <s v="South"/>
    <s v="OFF-LA-10004093"/>
    <x v="1"/>
    <s v="Labels"/>
    <s v="Avery 486"/>
    <n v="11.696"/>
  </r>
  <r>
    <n v="6736"/>
    <s v="CA-2017-123358"/>
    <x v="29"/>
    <x v="342"/>
    <d v="2017-04-17T00:00:00"/>
    <s v="Standard Class"/>
    <s v="BT-11680"/>
    <s v="Brian Thompson"/>
    <s v="Consumer"/>
    <s v="United States"/>
    <s v="San Francisco"/>
    <x v="1"/>
    <n v="94122"/>
    <s v="West"/>
    <s v="OFF-AP-10004980"/>
    <x v="1"/>
    <s v="Appliances"/>
    <s v="3M Replacement Filter for Office Air Cleaner for 20' x 33' Room"/>
    <n v="113.76"/>
  </r>
  <r>
    <n v="6737"/>
    <s v="CA-2017-123358"/>
    <x v="29"/>
    <x v="342"/>
    <d v="2017-04-17T00:00:00"/>
    <s v="Standard Class"/>
    <s v="BT-11680"/>
    <s v="Brian Thompson"/>
    <s v="Consumer"/>
    <s v="United States"/>
    <s v="San Francisco"/>
    <x v="1"/>
    <n v="94122"/>
    <s v="West"/>
    <s v="OFF-ST-10001932"/>
    <x v="1"/>
    <s v="Storage"/>
    <s v="Fellowes Staxonsteel Drawer Files"/>
    <n v="579.51"/>
  </r>
  <r>
    <n v="6738"/>
    <s v="CA-2017-123358"/>
    <x v="29"/>
    <x v="342"/>
    <d v="2017-04-17T00:00:00"/>
    <s v="Standard Class"/>
    <s v="BT-11680"/>
    <s v="Brian Thompson"/>
    <s v="Consumer"/>
    <s v="United States"/>
    <s v="San Francisco"/>
    <x v="1"/>
    <n v="94122"/>
    <s v="West"/>
    <s v="OFF-ST-10000636"/>
    <x v="1"/>
    <s v="Storage"/>
    <s v="Rogers Profile Extra Capacity Storage Tub"/>
    <n v="150.66"/>
  </r>
  <r>
    <n v="6739"/>
    <s v="CA-2017-123358"/>
    <x v="29"/>
    <x v="342"/>
    <d v="2017-04-17T00:00:00"/>
    <s v="Standard Class"/>
    <s v="BT-11680"/>
    <s v="Brian Thompson"/>
    <s v="Consumer"/>
    <s v="United States"/>
    <s v="San Francisco"/>
    <x v="1"/>
    <n v="94122"/>
    <s v="West"/>
    <s v="OFF-BI-10000069"/>
    <x v="1"/>
    <s v="Binders"/>
    <s v="GBC Prepunched Paper, 19-Hole, for Binding Systems, 24-lb"/>
    <n v="48.031999999999996"/>
  </r>
  <r>
    <n v="6740"/>
    <s v="CA-2015-144029"/>
    <x v="23"/>
    <x v="542"/>
    <d v="2015-05-31T00:00:00"/>
    <s v="Standard Class"/>
    <s v="MM-18055"/>
    <s v="Michelle Moray"/>
    <s v="Consumer"/>
    <s v="United States"/>
    <s v="Chicago"/>
    <x v="10"/>
    <n v="60623"/>
    <s v="Central"/>
    <s v="OFF-ST-10001837"/>
    <x v="1"/>
    <s v="Storage"/>
    <s v="SAFCO Mobile Desk Side File, Wire Frame"/>
    <n v="102.624"/>
  </r>
  <r>
    <n v="6741"/>
    <s v="CA-2015-144029"/>
    <x v="23"/>
    <x v="542"/>
    <d v="2015-05-31T00:00:00"/>
    <s v="Standard Class"/>
    <s v="MM-18055"/>
    <s v="Michelle Moray"/>
    <s v="Consumer"/>
    <s v="United States"/>
    <s v="Chicago"/>
    <x v="10"/>
    <n v="60623"/>
    <s v="Central"/>
    <s v="FUR-CH-10003981"/>
    <x v="0"/>
    <s v="Chairs"/>
    <s v="Global Commerce Series Low-Back Swivel/Tilt Chairs"/>
    <n v="359.77199999999999"/>
  </r>
  <r>
    <n v="6742"/>
    <s v="CA-2015-144029"/>
    <x v="23"/>
    <x v="542"/>
    <d v="2015-05-31T00:00:00"/>
    <s v="Standard Class"/>
    <s v="MM-18055"/>
    <s v="Michelle Moray"/>
    <s v="Consumer"/>
    <s v="United States"/>
    <s v="Chicago"/>
    <x v="10"/>
    <n v="60623"/>
    <s v="Central"/>
    <s v="OFF-AR-10000716"/>
    <x v="1"/>
    <s v="Art"/>
    <s v="DIXON Ticonderoga Erasable Checking Pencils"/>
    <n v="13.391999999999999"/>
  </r>
  <r>
    <n v="6743"/>
    <s v="US-2018-101784"/>
    <x v="38"/>
    <x v="91"/>
    <d v="2018-07-11T00:00:00"/>
    <s v="Standard Class"/>
    <s v="PO-18850"/>
    <s v="Patrick O'Brill"/>
    <s v="Consumer"/>
    <s v="United States"/>
    <s v="Los Angeles"/>
    <x v="1"/>
    <n v="90008"/>
    <s v="West"/>
    <s v="FUR-CH-10001146"/>
    <x v="0"/>
    <s v="Chairs"/>
    <s v="Global Task Chair, Black"/>
    <n v="122.136"/>
  </r>
  <r>
    <n v="6744"/>
    <s v="CA-2016-156923"/>
    <x v="51"/>
    <x v="1130"/>
    <d v="2016-02-20T00:00:00"/>
    <s v="Standard Class"/>
    <s v="SP-20860"/>
    <s v="Sung Pak"/>
    <s v="Corporate"/>
    <s v="United States"/>
    <s v="Dover"/>
    <x v="38"/>
    <n v="3820"/>
    <s v="East"/>
    <s v="OFF-PA-10002751"/>
    <x v="1"/>
    <s v="Paper"/>
    <s v="Xerox 1920"/>
    <n v="35.880000000000003"/>
  </r>
  <r>
    <n v="6745"/>
    <s v="CA-2018-111269"/>
    <x v="1"/>
    <x v="114"/>
    <d v="2018-06-18T00:00:00"/>
    <s v="Second Class"/>
    <s v="CS-12355"/>
    <s v="Christine Sundaresam"/>
    <s v="Consumer"/>
    <s v="United States"/>
    <s v="Dublin"/>
    <x v="24"/>
    <n v="43017"/>
    <s v="East"/>
    <s v="TEC-AC-10001606"/>
    <x v="2"/>
    <s v="Accessories"/>
    <s v="Logitech Wireless Performance Mouse MX for PC and Mac"/>
    <n v="479.952"/>
  </r>
  <r>
    <n v="6746"/>
    <s v="CA-2018-111269"/>
    <x v="1"/>
    <x v="114"/>
    <d v="2018-06-18T00:00:00"/>
    <s v="Second Class"/>
    <s v="CS-12355"/>
    <s v="Christine Sundaresam"/>
    <s v="Consumer"/>
    <s v="United States"/>
    <s v="Dublin"/>
    <x v="24"/>
    <n v="43017"/>
    <s v="East"/>
    <s v="OFF-AR-10001427"/>
    <x v="1"/>
    <s v="Art"/>
    <s v="Newell 330"/>
    <n v="23.92"/>
  </r>
  <r>
    <n v="6747"/>
    <s v="CA-2018-159156"/>
    <x v="6"/>
    <x v="38"/>
    <d v="2018-11-16T00:00:00"/>
    <s v="First Class"/>
    <s v="KB-16600"/>
    <s v="Ken Brennan"/>
    <s v="Corporate"/>
    <s v="United States"/>
    <s v="New York City"/>
    <x v="15"/>
    <n v="10009"/>
    <s v="East"/>
    <s v="TEC-PH-10004389"/>
    <x v="2"/>
    <s v="Phones"/>
    <s v="Nokia Lumia 925"/>
    <n v="629.95000000000005"/>
  </r>
  <r>
    <n v="6748"/>
    <s v="CA-2018-100230"/>
    <x v="19"/>
    <x v="157"/>
    <d v="2018-12-15T00:00:00"/>
    <s v="Standard Class"/>
    <s v="AA-10375"/>
    <s v="Allen Armold"/>
    <s v="Consumer"/>
    <s v="United States"/>
    <s v="New York City"/>
    <x v="15"/>
    <n v="10035"/>
    <s v="East"/>
    <s v="OFF-BI-10002498"/>
    <x v="1"/>
    <s v="Binders"/>
    <s v="Clear Mylar Reinforcing Strips"/>
    <n v="14.952"/>
  </r>
  <r>
    <n v="6749"/>
    <s v="CA-2018-100230"/>
    <x v="19"/>
    <x v="157"/>
    <d v="2018-12-15T00:00:00"/>
    <s v="Standard Class"/>
    <s v="AA-10375"/>
    <s v="Allen Armold"/>
    <s v="Consumer"/>
    <s v="United States"/>
    <s v="New York City"/>
    <x v="15"/>
    <n v="10035"/>
    <s v="East"/>
    <s v="OFF-PA-10002245"/>
    <x v="1"/>
    <s v="Paper"/>
    <s v="Xerox 1895"/>
    <n v="17.940000000000001"/>
  </r>
  <r>
    <n v="6750"/>
    <s v="CA-2018-100230"/>
    <x v="19"/>
    <x v="157"/>
    <d v="2018-12-15T00:00:00"/>
    <s v="Standard Class"/>
    <s v="AA-10375"/>
    <s v="Allen Armold"/>
    <s v="Consumer"/>
    <s v="United States"/>
    <s v="New York City"/>
    <x v="15"/>
    <n v="10035"/>
    <s v="East"/>
    <s v="TEC-PH-10004522"/>
    <x v="2"/>
    <s v="Phones"/>
    <s v="Dexim XPower Skin Super-Thin Power Case for iPhone 5 - Black"/>
    <n v="116.98"/>
  </r>
  <r>
    <n v="6751"/>
    <s v="CA-2017-154767"/>
    <x v="39"/>
    <x v="931"/>
    <d v="2017-06-30T00:00:00"/>
    <s v="Second Class"/>
    <s v="BP-11155"/>
    <s v="Becky Pak"/>
    <s v="Consumer"/>
    <s v="United States"/>
    <s v="Paterson"/>
    <x v="30"/>
    <n v="7501"/>
    <s v="East"/>
    <s v="FUR-CH-10003535"/>
    <x v="0"/>
    <s v="Chairs"/>
    <s v="Global Armless Task Chair, Royal Blue"/>
    <n v="121.96"/>
  </r>
  <r>
    <n v="6752"/>
    <s v="CA-2017-154767"/>
    <x v="39"/>
    <x v="931"/>
    <d v="2017-06-30T00:00:00"/>
    <s v="Second Class"/>
    <s v="BP-11155"/>
    <s v="Becky Pak"/>
    <s v="Consumer"/>
    <s v="United States"/>
    <s v="Paterson"/>
    <x v="30"/>
    <n v="7501"/>
    <s v="East"/>
    <s v="OFF-AP-10000595"/>
    <x v="1"/>
    <s v="Appliances"/>
    <s v="Disposable Triple-Filter Dust Bags"/>
    <n v="8.74"/>
  </r>
  <r>
    <n v="6753"/>
    <s v="CA-2017-154767"/>
    <x v="39"/>
    <x v="931"/>
    <d v="2017-06-30T00:00:00"/>
    <s v="Second Class"/>
    <s v="BP-11155"/>
    <s v="Becky Pak"/>
    <s v="Consumer"/>
    <s v="United States"/>
    <s v="Paterson"/>
    <x v="30"/>
    <n v="7501"/>
    <s v="East"/>
    <s v="OFF-PA-10003039"/>
    <x v="1"/>
    <s v="Paper"/>
    <s v="Xerox 1960"/>
    <n v="61.96"/>
  </r>
  <r>
    <n v="6754"/>
    <s v="CA-2017-154767"/>
    <x v="39"/>
    <x v="931"/>
    <d v="2017-06-30T00:00:00"/>
    <s v="Second Class"/>
    <s v="BP-11155"/>
    <s v="Becky Pak"/>
    <s v="Consumer"/>
    <s v="United States"/>
    <s v="Paterson"/>
    <x v="30"/>
    <n v="7501"/>
    <s v="East"/>
    <s v="OFF-BI-10002003"/>
    <x v="1"/>
    <s v="Binders"/>
    <s v="Ibico Presentation Index for Binding Systems"/>
    <n v="7.96"/>
  </r>
  <r>
    <n v="6755"/>
    <s v="CA-2017-154767"/>
    <x v="39"/>
    <x v="931"/>
    <d v="2017-06-30T00:00:00"/>
    <s v="Second Class"/>
    <s v="BP-11155"/>
    <s v="Becky Pak"/>
    <s v="Consumer"/>
    <s v="United States"/>
    <s v="Paterson"/>
    <x v="30"/>
    <n v="7501"/>
    <s v="East"/>
    <s v="OFF-AP-10002311"/>
    <x v="1"/>
    <s v="Appliances"/>
    <s v="Holmes Replacement Filter for HEPA Air Cleaner, Very Large Room, HEPA Filter"/>
    <n v="275.24"/>
  </r>
  <r>
    <n v="6756"/>
    <s v="CA-2018-124205"/>
    <x v="14"/>
    <x v="175"/>
    <d v="2018-09-19T00:00:00"/>
    <s v="Standard Class"/>
    <s v="TC-21145"/>
    <s v="Theresa Coyne"/>
    <s v="Corporate"/>
    <s v="United States"/>
    <s v="Lakewood"/>
    <x v="30"/>
    <n v="8701"/>
    <s v="East"/>
    <s v="FUR-FU-10002445"/>
    <x v="0"/>
    <s v="Furnishings"/>
    <s v="DAX Two-Tone Rosewood/Black Document Frame, Desktop, 5 x 7"/>
    <n v="47.4"/>
  </r>
  <r>
    <n v="6757"/>
    <s v="CA-2018-124205"/>
    <x v="14"/>
    <x v="175"/>
    <d v="2018-09-19T00:00:00"/>
    <s v="Standard Class"/>
    <s v="TC-21145"/>
    <s v="Theresa Coyne"/>
    <s v="Corporate"/>
    <s v="United States"/>
    <s v="Lakewood"/>
    <x v="30"/>
    <n v="8701"/>
    <s v="East"/>
    <s v="FUR-CH-10003606"/>
    <x v="0"/>
    <s v="Chairs"/>
    <s v="SAFCO Folding Chair Trolley"/>
    <n v="512.96"/>
  </r>
  <r>
    <n v="6758"/>
    <s v="CA-2018-124205"/>
    <x v="14"/>
    <x v="175"/>
    <d v="2018-09-19T00:00:00"/>
    <s v="Standard Class"/>
    <s v="TC-21145"/>
    <s v="Theresa Coyne"/>
    <s v="Corporate"/>
    <s v="United States"/>
    <s v="Lakewood"/>
    <x v="30"/>
    <n v="8701"/>
    <s v="East"/>
    <s v="TEC-PH-10002115"/>
    <x v="2"/>
    <s v="Phones"/>
    <s v="Plantronics 81402"/>
    <n v="395.94"/>
  </r>
  <r>
    <n v="6759"/>
    <s v="CA-2018-124205"/>
    <x v="14"/>
    <x v="175"/>
    <d v="2018-09-19T00:00:00"/>
    <s v="Standard Class"/>
    <s v="TC-21145"/>
    <s v="Theresa Coyne"/>
    <s v="Corporate"/>
    <s v="United States"/>
    <s v="Lakewood"/>
    <x v="30"/>
    <n v="8701"/>
    <s v="East"/>
    <s v="OFF-ST-10000934"/>
    <x v="1"/>
    <s v="Storage"/>
    <s v="Contico 72&quot;H Heavy-Duty Storage System"/>
    <n v="81.96"/>
  </r>
  <r>
    <n v="6760"/>
    <s v="CA-2018-165715"/>
    <x v="4"/>
    <x v="574"/>
    <d v="2018-12-08T00:00:00"/>
    <s v="Standard Class"/>
    <s v="BG-11035"/>
    <s v="Barry Gonzalez"/>
    <s v="Consumer"/>
    <s v="United States"/>
    <s v="Greensboro"/>
    <x v="3"/>
    <n v="27405"/>
    <s v="South"/>
    <s v="OFF-AR-10003903"/>
    <x v="1"/>
    <s v="Art"/>
    <s v="Sanford 52201 APSCO Electric Pencil Sharpener"/>
    <n v="32.776000000000003"/>
  </r>
  <r>
    <n v="6761"/>
    <s v="CA-2018-100636"/>
    <x v="39"/>
    <x v="335"/>
    <d v="2018-06-30T00:00:00"/>
    <s v="Standard Class"/>
    <s v="DO-13435"/>
    <s v="Denny Ordway"/>
    <s v="Consumer"/>
    <s v="United States"/>
    <s v="New York City"/>
    <x v="15"/>
    <n v="10035"/>
    <s v="East"/>
    <s v="OFF-ST-10004123"/>
    <x v="1"/>
    <s v="Storage"/>
    <s v="Safco Industrial Wire Shelving System"/>
    <n v="272.94"/>
  </r>
  <r>
    <n v="6762"/>
    <s v="CA-2017-162943"/>
    <x v="46"/>
    <x v="1131"/>
    <d v="2017-07-26T00:00:00"/>
    <s v="Second Class"/>
    <s v="DB-12970"/>
    <s v="Darren Budd"/>
    <s v="Corporate"/>
    <s v="United States"/>
    <s v="New York City"/>
    <x v="15"/>
    <n v="10035"/>
    <s v="East"/>
    <s v="FUR-CH-10001708"/>
    <x v="0"/>
    <s v="Chairs"/>
    <s v="Office Star - Contemporary Swivel Chair with Padded Adjustable Arms and Flex Back"/>
    <n v="253.76400000000001"/>
  </r>
  <r>
    <n v="6763"/>
    <s v="CA-2017-144764"/>
    <x v="8"/>
    <x v="476"/>
    <d v="2017-09-08T00:00:00"/>
    <s v="Standard Class"/>
    <s v="RL-19615"/>
    <s v="Rob Lucas"/>
    <s v="Consumer"/>
    <s v="United States"/>
    <s v="Chicago"/>
    <x v="10"/>
    <n v="60623"/>
    <s v="Central"/>
    <s v="OFF-LA-10000240"/>
    <x v="1"/>
    <s v="Labels"/>
    <s v="Self-Adhesive Address Labels for Typewriters by Universal"/>
    <n v="29.24"/>
  </r>
  <r>
    <n v="6764"/>
    <s v="CA-2017-144764"/>
    <x v="8"/>
    <x v="476"/>
    <d v="2017-09-08T00:00:00"/>
    <s v="Standard Class"/>
    <s v="RL-19615"/>
    <s v="Rob Lucas"/>
    <s v="Consumer"/>
    <s v="United States"/>
    <s v="Chicago"/>
    <x v="10"/>
    <n v="60623"/>
    <s v="Central"/>
    <s v="OFF-ST-10002485"/>
    <x v="1"/>
    <s v="Storage"/>
    <s v="Rogers Deluxe File Chest"/>
    <n v="35.167999999999999"/>
  </r>
  <r>
    <n v="6765"/>
    <s v="CA-2017-144764"/>
    <x v="8"/>
    <x v="476"/>
    <d v="2017-09-08T00:00:00"/>
    <s v="Standard Class"/>
    <s v="RL-19615"/>
    <s v="Rob Lucas"/>
    <s v="Consumer"/>
    <s v="United States"/>
    <s v="Chicago"/>
    <x v="10"/>
    <n v="60623"/>
    <s v="Central"/>
    <s v="TEC-MA-10003230"/>
    <x v="2"/>
    <s v="Machines"/>
    <s v="Okidata C610n Printer"/>
    <n v="1362.9"/>
  </r>
  <r>
    <n v="6766"/>
    <s v="CA-2018-100615"/>
    <x v="3"/>
    <x v="693"/>
    <d v="2018-04-24T00:00:00"/>
    <s v="Standard Class"/>
    <s v="SJ-20215"/>
    <s v="Sarah Jordon"/>
    <s v="Consumer"/>
    <s v="United States"/>
    <s v="Chicago"/>
    <x v="10"/>
    <n v="60653"/>
    <s v="Central"/>
    <s v="FUR-CH-10002602"/>
    <x v="0"/>
    <s v="Chairs"/>
    <s v="DMI Arturo Collection Mission-style Design Wood Chair"/>
    <n v="317.05799999999999"/>
  </r>
  <r>
    <n v="6767"/>
    <s v="CA-2018-100615"/>
    <x v="3"/>
    <x v="693"/>
    <d v="2018-04-24T00:00:00"/>
    <s v="Standard Class"/>
    <s v="SJ-20215"/>
    <s v="Sarah Jordon"/>
    <s v="Consumer"/>
    <s v="United States"/>
    <s v="Chicago"/>
    <x v="10"/>
    <n v="60653"/>
    <s v="Central"/>
    <s v="OFF-AR-10001683"/>
    <x v="1"/>
    <s v="Art"/>
    <s v="Lumber Crayons"/>
    <n v="15.76"/>
  </r>
  <r>
    <n v="6768"/>
    <s v="CA-2018-100615"/>
    <x v="3"/>
    <x v="693"/>
    <d v="2018-04-24T00:00:00"/>
    <s v="Standard Class"/>
    <s v="SJ-20215"/>
    <s v="Sarah Jordon"/>
    <s v="Consumer"/>
    <s v="United States"/>
    <s v="Chicago"/>
    <x v="10"/>
    <n v="60653"/>
    <s v="Central"/>
    <s v="FUR-FU-10002456"/>
    <x v="0"/>
    <s v="Furnishings"/>
    <s v="Master Caster Door Stop, Large Neon Orange"/>
    <n v="14.56"/>
  </r>
  <r>
    <n v="6769"/>
    <s v="CA-2015-109302"/>
    <x v="42"/>
    <x v="1132"/>
    <d v="2015-08-16T00:00:00"/>
    <s v="Standard Class"/>
    <s v="CS-12175"/>
    <s v="Charles Sheldon"/>
    <s v="Corporate"/>
    <s v="United States"/>
    <s v="Lakewood"/>
    <x v="30"/>
    <n v="8701"/>
    <s v="East"/>
    <s v="OFF-BI-10002854"/>
    <x v="1"/>
    <s v="Binders"/>
    <s v="Performers Binder/Pad Holder, Black"/>
    <n v="196.21"/>
  </r>
  <r>
    <n v="6770"/>
    <s v="CA-2018-139787"/>
    <x v="12"/>
    <x v="20"/>
    <d v="2018-09-23T00:00:00"/>
    <s v="Standard Class"/>
    <s v="JP-16135"/>
    <s v="Julie Prescott"/>
    <s v="Home Office"/>
    <s v="United States"/>
    <s v="Columbus"/>
    <x v="32"/>
    <n v="31907"/>
    <s v="South"/>
    <s v="OFF-AR-10002445"/>
    <x v="1"/>
    <s v="Art"/>
    <s v="SANFORD Major Accent Highlighters"/>
    <n v="35.4"/>
  </r>
  <r>
    <n v="6771"/>
    <s v="CA-2018-139402"/>
    <x v="19"/>
    <x v="34"/>
    <d v="2018-12-13T00:00:00"/>
    <s v="Standard Class"/>
    <s v="NC-18535"/>
    <s v="Nick Crebassa"/>
    <s v="Corporate"/>
    <s v="United States"/>
    <s v="Phoenix"/>
    <x v="16"/>
    <n v="85023"/>
    <s v="West"/>
    <s v="OFF-PA-10004359"/>
    <x v="1"/>
    <s v="Paper"/>
    <s v="Multicolor Computer Printout Paper"/>
    <n v="419.4"/>
  </r>
  <r>
    <n v="6772"/>
    <s v="CA-2018-139402"/>
    <x v="19"/>
    <x v="34"/>
    <d v="2018-12-13T00:00:00"/>
    <s v="Standard Class"/>
    <s v="NC-18535"/>
    <s v="Nick Crebassa"/>
    <s v="Corporate"/>
    <s v="United States"/>
    <s v="Phoenix"/>
    <x v="16"/>
    <n v="85023"/>
    <s v="West"/>
    <s v="OFF-BI-10000279"/>
    <x v="1"/>
    <s v="Binders"/>
    <s v="Acco Recycled 2&quot; Capacity Laser Printer Hanging Data Binders"/>
    <n v="13.005000000000001"/>
  </r>
  <r>
    <n v="6773"/>
    <s v="CA-2017-119018"/>
    <x v="28"/>
    <x v="254"/>
    <d v="2017-11-08T00:00:00"/>
    <s v="Standard Class"/>
    <s v="CW-11905"/>
    <s v="Carl Weiss"/>
    <s v="Home Office"/>
    <s v="United States"/>
    <s v="Los Angeles"/>
    <x v="1"/>
    <n v="90004"/>
    <s v="West"/>
    <s v="OFF-BI-10003314"/>
    <x v="1"/>
    <s v="Binders"/>
    <s v="Tuff Stuff Recycled Round Ring Binders"/>
    <n v="7.7119999999999997"/>
  </r>
  <r>
    <n v="6774"/>
    <s v="CA-2017-119018"/>
    <x v="28"/>
    <x v="254"/>
    <d v="2017-11-08T00:00:00"/>
    <s v="Standard Class"/>
    <s v="CW-11905"/>
    <s v="Carl Weiss"/>
    <s v="Home Office"/>
    <s v="United States"/>
    <s v="Los Angeles"/>
    <x v="1"/>
    <n v="90004"/>
    <s v="West"/>
    <s v="OFF-BI-10000494"/>
    <x v="1"/>
    <s v="Binders"/>
    <s v="Acco Economy Flexible Poly Round Ring Binder"/>
    <n v="4.1760000000000002"/>
  </r>
  <r>
    <n v="6775"/>
    <s v="CA-2017-119018"/>
    <x v="28"/>
    <x v="254"/>
    <d v="2017-11-08T00:00:00"/>
    <s v="Standard Class"/>
    <s v="CW-11905"/>
    <s v="Carl Weiss"/>
    <s v="Home Office"/>
    <s v="United States"/>
    <s v="Los Angeles"/>
    <x v="1"/>
    <n v="90004"/>
    <s v="West"/>
    <s v="OFF-PA-10000295"/>
    <x v="1"/>
    <s v="Paper"/>
    <s v="Xerox 229"/>
    <n v="38.880000000000003"/>
  </r>
  <r>
    <n v="6776"/>
    <s v="CA-2016-105361"/>
    <x v="24"/>
    <x v="368"/>
    <d v="2016-04-04T00:00:00"/>
    <s v="Standard Class"/>
    <s v="CM-12115"/>
    <s v="Chad McGuire"/>
    <s v="Consumer"/>
    <s v="United States"/>
    <s v="New York City"/>
    <x v="15"/>
    <n v="10024"/>
    <s v="East"/>
    <s v="OFF-PA-10002615"/>
    <x v="1"/>
    <s v="Paper"/>
    <s v="Ampad Gold Fibre Wirebound Steno Books, 6&quot; x 9&quot;, Gregg Ruled"/>
    <n v="17.64"/>
  </r>
  <r>
    <n v="6777"/>
    <s v="US-2017-152373"/>
    <x v="22"/>
    <x v="64"/>
    <d v="2017-09-11T00:00:00"/>
    <s v="Standard Class"/>
    <s v="PT-19090"/>
    <s v="Pete Takahito"/>
    <s v="Consumer"/>
    <s v="United States"/>
    <s v="San Antonio"/>
    <x v="5"/>
    <n v="78207"/>
    <s v="Central"/>
    <s v="OFF-ST-10003479"/>
    <x v="1"/>
    <s v="Storage"/>
    <s v="Eldon Base for stackable storage shelf, platinum"/>
    <n v="93.456000000000003"/>
  </r>
  <r>
    <n v="6778"/>
    <s v="US-2018-166037"/>
    <x v="31"/>
    <x v="480"/>
    <d v="2018-02-01T00:00:00"/>
    <s v="Standard Class"/>
    <s v="CL-12700"/>
    <s v="Craig Leslie"/>
    <s v="Home Office"/>
    <s v="United States"/>
    <s v="New York City"/>
    <x v="15"/>
    <n v="10009"/>
    <s v="East"/>
    <s v="TEC-AC-10002800"/>
    <x v="2"/>
    <s v="Accessories"/>
    <s v="Plantronics Audio 478 Stereo USB Headset"/>
    <n v="449.91"/>
  </r>
  <r>
    <n v="6779"/>
    <s v="US-2017-147711"/>
    <x v="22"/>
    <x v="323"/>
    <d v="2017-09-08T00:00:00"/>
    <s v="Second Class"/>
    <s v="HF-14995"/>
    <s v="Herbert Flentye"/>
    <s v="Consumer"/>
    <s v="United States"/>
    <s v="Baltimore"/>
    <x v="39"/>
    <n v="21215"/>
    <s v="East"/>
    <s v="FUR-BO-10003159"/>
    <x v="0"/>
    <s v="Bookcases"/>
    <s v="Sauder Camden County Collection Libraries, Planked Cherry Finish"/>
    <n v="344.94"/>
  </r>
  <r>
    <n v="6780"/>
    <s v="US-2017-147711"/>
    <x v="22"/>
    <x v="323"/>
    <d v="2017-09-08T00:00:00"/>
    <s v="Second Class"/>
    <s v="HF-14995"/>
    <s v="Herbert Flentye"/>
    <s v="Consumer"/>
    <s v="United States"/>
    <s v="Baltimore"/>
    <x v="39"/>
    <n v="21215"/>
    <s v="East"/>
    <s v="FUR-FU-10002364"/>
    <x v="0"/>
    <s v="Furnishings"/>
    <s v="Eldon Expressions Wood Desk Accessories, Oak"/>
    <n v="14.76"/>
  </r>
  <r>
    <n v="6781"/>
    <s v="US-2017-147711"/>
    <x v="22"/>
    <x v="323"/>
    <d v="2017-09-08T00:00:00"/>
    <s v="Second Class"/>
    <s v="HF-14995"/>
    <s v="Herbert Flentye"/>
    <s v="Consumer"/>
    <s v="United States"/>
    <s v="Baltimore"/>
    <x v="39"/>
    <n v="21215"/>
    <s v="East"/>
    <s v="OFF-BI-10003350"/>
    <x v="1"/>
    <s v="Binders"/>
    <s v="Acco Expandable Hanging Binders"/>
    <n v="12.76"/>
  </r>
  <r>
    <n v="6782"/>
    <s v="US-2017-147711"/>
    <x v="22"/>
    <x v="323"/>
    <d v="2017-09-08T00:00:00"/>
    <s v="Second Class"/>
    <s v="HF-14995"/>
    <s v="Herbert Flentye"/>
    <s v="Consumer"/>
    <s v="United States"/>
    <s v="Baltimore"/>
    <x v="39"/>
    <n v="21215"/>
    <s v="East"/>
    <s v="OFF-LA-10004093"/>
    <x v="1"/>
    <s v="Labels"/>
    <s v="Avery 486"/>
    <n v="58.48"/>
  </r>
  <r>
    <n v="6783"/>
    <s v="CA-2018-121293"/>
    <x v="46"/>
    <x v="800"/>
    <d v="2018-07-28T00:00:00"/>
    <s v="Second Class"/>
    <s v="JC-15775"/>
    <s v="John Castell"/>
    <s v="Consumer"/>
    <s v="United States"/>
    <s v="Philadelphia"/>
    <x v="9"/>
    <n v="19143"/>
    <s v="East"/>
    <s v="FUR-FU-10000732"/>
    <x v="0"/>
    <s v="Furnishings"/>
    <s v="Eldon 200 Class Desk Accessories"/>
    <n v="20.096"/>
  </r>
  <r>
    <n v="6784"/>
    <s v="CA-2018-121293"/>
    <x v="46"/>
    <x v="800"/>
    <d v="2018-07-28T00:00:00"/>
    <s v="Second Class"/>
    <s v="JC-15775"/>
    <s v="John Castell"/>
    <s v="Consumer"/>
    <s v="United States"/>
    <s v="Philadelphia"/>
    <x v="9"/>
    <n v="19143"/>
    <s v="East"/>
    <s v="OFF-SU-10004884"/>
    <x v="1"/>
    <s v="Supplies"/>
    <s v="Acme Galleria Hot Forged Steel Scissors with Colored Handles"/>
    <n v="37.752000000000002"/>
  </r>
  <r>
    <n v="6785"/>
    <s v="CA-2018-121293"/>
    <x v="46"/>
    <x v="800"/>
    <d v="2018-07-28T00:00:00"/>
    <s v="Second Class"/>
    <s v="JC-15775"/>
    <s v="John Castell"/>
    <s v="Consumer"/>
    <s v="United States"/>
    <s v="Philadelphia"/>
    <x v="9"/>
    <n v="19143"/>
    <s v="East"/>
    <s v="FUR-TA-10001771"/>
    <x v="0"/>
    <s v="Tables"/>
    <s v="Bush Cubix Conference Tables, Fully Assembled"/>
    <n v="138.58799999999999"/>
  </r>
  <r>
    <n v="6786"/>
    <s v="CA-2018-121293"/>
    <x v="46"/>
    <x v="800"/>
    <d v="2018-07-28T00:00:00"/>
    <s v="Second Class"/>
    <s v="JC-15775"/>
    <s v="John Castell"/>
    <s v="Consumer"/>
    <s v="United States"/>
    <s v="Philadelphia"/>
    <x v="9"/>
    <n v="19143"/>
    <s v="East"/>
    <s v="OFF-ST-10000060"/>
    <x v="1"/>
    <s v="Storage"/>
    <s v="Fellowes Bankers Box Staxonsteel Drawer File/Stacking System"/>
    <n v="259.92"/>
  </r>
  <r>
    <n v="6787"/>
    <s v="CA-2018-121293"/>
    <x v="46"/>
    <x v="800"/>
    <d v="2018-07-28T00:00:00"/>
    <s v="Second Class"/>
    <s v="JC-15775"/>
    <s v="John Castell"/>
    <s v="Consumer"/>
    <s v="United States"/>
    <s v="Philadelphia"/>
    <x v="9"/>
    <n v="19143"/>
    <s v="East"/>
    <s v="OFF-PA-10004100"/>
    <x v="1"/>
    <s v="Paper"/>
    <s v="Xerox 216"/>
    <n v="20.736000000000001"/>
  </r>
  <r>
    <n v="6788"/>
    <s v="CA-2016-118843"/>
    <x v="12"/>
    <x v="1023"/>
    <d v="2016-09-20T00:00:00"/>
    <s v="Standard Class"/>
    <s v="JH-15910"/>
    <s v="Jonathan Howell"/>
    <s v="Consumer"/>
    <s v="United States"/>
    <s v="Atlanta"/>
    <x v="32"/>
    <n v="30318"/>
    <s v="South"/>
    <s v="FUR-FU-10003975"/>
    <x v="0"/>
    <s v="Furnishings"/>
    <s v="Eldon Advantage Chair Mats for Low to Medium Pile Carpets"/>
    <n v="129.93"/>
  </r>
  <r>
    <n v="6789"/>
    <s v="CA-2016-118843"/>
    <x v="12"/>
    <x v="1023"/>
    <d v="2016-09-20T00:00:00"/>
    <s v="Standard Class"/>
    <s v="JH-15910"/>
    <s v="Jonathan Howell"/>
    <s v="Consumer"/>
    <s v="United States"/>
    <s v="Atlanta"/>
    <x v="32"/>
    <n v="30318"/>
    <s v="South"/>
    <s v="OFF-PA-10001712"/>
    <x v="1"/>
    <s v="Paper"/>
    <s v="Xerox 1948"/>
    <n v="69.930000000000007"/>
  </r>
  <r>
    <n v="6790"/>
    <s v="CA-2016-161445"/>
    <x v="14"/>
    <x v="67"/>
    <d v="2016-09-09T00:00:00"/>
    <s v="Second Class"/>
    <s v="CC-12610"/>
    <s v="Corey Catlett"/>
    <s v="Corporate"/>
    <s v="United States"/>
    <s v="Durham"/>
    <x v="3"/>
    <n v="27707"/>
    <s v="South"/>
    <s v="OFF-AR-10001953"/>
    <x v="1"/>
    <s v="Art"/>
    <s v="Boston 1645 Deluxe Heavier-Duty Electric Pencil Sharpener"/>
    <n v="140.73599999999999"/>
  </r>
  <r>
    <n v="6791"/>
    <s v="CA-2017-124527"/>
    <x v="6"/>
    <x v="76"/>
    <d v="2017-11-17T00:00:00"/>
    <s v="First Class"/>
    <s v="IM-15055"/>
    <s v="Ionia McGrath"/>
    <s v="Consumer"/>
    <s v="United States"/>
    <s v="Roseville"/>
    <x v="1"/>
    <n v="95661"/>
    <s v="West"/>
    <s v="OFF-BI-10004967"/>
    <x v="1"/>
    <s v="Binders"/>
    <s v="Round Ring Binders"/>
    <n v="8.32"/>
  </r>
  <r>
    <n v="6792"/>
    <s v="CA-2017-162348"/>
    <x v="0"/>
    <x v="338"/>
    <d v="2017-11-15T00:00:00"/>
    <s v="Standard Class"/>
    <s v="BF-11170"/>
    <s v="Ben Ferrer"/>
    <s v="Home Office"/>
    <s v="United States"/>
    <s v="Sacramento"/>
    <x v="1"/>
    <n v="95823"/>
    <s v="West"/>
    <s v="FUR-FU-10003731"/>
    <x v="0"/>
    <s v="Furnishings"/>
    <s v="Eldon Expressions Wood and Plastic Desk Accessories, Oak"/>
    <n v="9.98"/>
  </r>
  <r>
    <n v="6793"/>
    <s v="CA-2015-141005"/>
    <x v="42"/>
    <x v="860"/>
    <d v="2015-08-18T00:00:00"/>
    <s v="First Class"/>
    <s v="CS-12355"/>
    <s v="Christine Sundaresam"/>
    <s v="Consumer"/>
    <s v="United States"/>
    <s v="Fairfield"/>
    <x v="29"/>
    <n v="6824"/>
    <s v="East"/>
    <s v="OFF-BI-10001989"/>
    <x v="1"/>
    <s v="Binders"/>
    <s v="Premium Transparent Presentation Covers by GBC"/>
    <n v="62.94"/>
  </r>
  <r>
    <n v="6794"/>
    <s v="CA-2016-145394"/>
    <x v="26"/>
    <x v="547"/>
    <d v="2016-11-20T00:00:00"/>
    <s v="Standard Class"/>
    <s v="MC-17605"/>
    <s v="Matt Connell"/>
    <s v="Corporate"/>
    <s v="United States"/>
    <s v="Chicago"/>
    <x v="10"/>
    <n v="60610"/>
    <s v="Central"/>
    <s v="OFF-ST-10000344"/>
    <x v="1"/>
    <s v="Storage"/>
    <s v="Neat Ideas Personal Hanging Folder Files, Black"/>
    <n v="21.488"/>
  </r>
  <r>
    <n v="6795"/>
    <s v="CA-2016-145394"/>
    <x v="26"/>
    <x v="547"/>
    <d v="2016-11-20T00:00:00"/>
    <s v="Standard Class"/>
    <s v="MC-17605"/>
    <s v="Matt Connell"/>
    <s v="Corporate"/>
    <s v="United States"/>
    <s v="Chicago"/>
    <x v="10"/>
    <n v="60610"/>
    <s v="Central"/>
    <s v="TEC-PH-10001051"/>
    <x v="2"/>
    <s v="Phones"/>
    <s v="HTC One"/>
    <n v="239.976"/>
  </r>
  <r>
    <n v="6796"/>
    <s v="CA-2016-145394"/>
    <x v="26"/>
    <x v="547"/>
    <d v="2016-11-20T00:00:00"/>
    <s v="Standard Class"/>
    <s v="MC-17605"/>
    <s v="Matt Connell"/>
    <s v="Corporate"/>
    <s v="United States"/>
    <s v="Chicago"/>
    <x v="10"/>
    <n v="60610"/>
    <s v="Central"/>
    <s v="FUR-FU-10001215"/>
    <x v="0"/>
    <s v="Furnishings"/>
    <s v="Howard Miller 11-1/2&quot; Diameter Brentwood Wall Clock"/>
    <n v="34.503999999999998"/>
  </r>
  <r>
    <n v="6797"/>
    <s v="CA-2016-168809"/>
    <x v="8"/>
    <x v="767"/>
    <d v="2016-08-25T00:00:00"/>
    <s v="Same Day"/>
    <s v="MC-18100"/>
    <s v="Mick Crebagga"/>
    <s v="Consumer"/>
    <s v="United States"/>
    <s v="Houston"/>
    <x v="5"/>
    <n v="77041"/>
    <s v="Central"/>
    <s v="FUR-FU-10001473"/>
    <x v="0"/>
    <s v="Furnishings"/>
    <s v="Eldon Executive Woodline II Desk Accessories, Mahogany"/>
    <n v="20.103999999999999"/>
  </r>
  <r>
    <n v="6798"/>
    <s v="CA-2016-168809"/>
    <x v="8"/>
    <x v="767"/>
    <d v="2016-08-25T00:00:00"/>
    <s v="Same Day"/>
    <s v="MC-18100"/>
    <s v="Mick Crebagga"/>
    <s v="Consumer"/>
    <s v="United States"/>
    <s v="Houston"/>
    <x v="5"/>
    <n v="77041"/>
    <s v="Central"/>
    <s v="OFF-BI-10000315"/>
    <x v="1"/>
    <s v="Binders"/>
    <s v="Poly Designer Cover &amp; Back"/>
    <n v="3.798"/>
  </r>
  <r>
    <n v="6799"/>
    <s v="CA-2016-168809"/>
    <x v="8"/>
    <x v="767"/>
    <d v="2016-08-25T00:00:00"/>
    <s v="Same Day"/>
    <s v="MC-18100"/>
    <s v="Mick Crebagga"/>
    <s v="Consumer"/>
    <s v="United States"/>
    <s v="Houston"/>
    <x v="5"/>
    <n v="77041"/>
    <s v="Central"/>
    <s v="FUR-FU-10002240"/>
    <x v="0"/>
    <s v="Furnishings"/>
    <s v="Nu-Dell EZ-Mount Plastic Wall Frames"/>
    <n v="7.88"/>
  </r>
  <r>
    <n v="6800"/>
    <s v="CA-2017-109827"/>
    <x v="27"/>
    <x v="591"/>
    <d v="2018-01-01T00:00:00"/>
    <s v="Standard Class"/>
    <s v="LW-16825"/>
    <s v="Laurel Workman"/>
    <s v="Corporate"/>
    <s v="United States"/>
    <s v="Phoenix"/>
    <x v="16"/>
    <n v="85023"/>
    <s v="West"/>
    <s v="FUR-TA-10002607"/>
    <x v="0"/>
    <s v="Tables"/>
    <s v="KI Conference Tables"/>
    <n v="35.445"/>
  </r>
  <r>
    <n v="6801"/>
    <s v="CA-2017-109827"/>
    <x v="27"/>
    <x v="591"/>
    <d v="2018-01-01T00:00:00"/>
    <s v="Standard Class"/>
    <s v="LW-16825"/>
    <s v="Laurel Workman"/>
    <s v="Corporate"/>
    <s v="United States"/>
    <s v="Phoenix"/>
    <x v="16"/>
    <n v="85023"/>
    <s v="West"/>
    <s v="TEC-MA-10003356"/>
    <x v="2"/>
    <s v="Machines"/>
    <s v="Panasonic KX MC6040 Color Laser Multifunction Printer"/>
    <n v="269.97000000000003"/>
  </r>
  <r>
    <n v="6802"/>
    <s v="CA-2017-109827"/>
    <x v="27"/>
    <x v="591"/>
    <d v="2018-01-01T00:00:00"/>
    <s v="Standard Class"/>
    <s v="LW-16825"/>
    <s v="Laurel Workman"/>
    <s v="Corporate"/>
    <s v="United States"/>
    <s v="Phoenix"/>
    <x v="16"/>
    <n v="85023"/>
    <s v="West"/>
    <s v="TEC-AC-10002217"/>
    <x v="2"/>
    <s v="Accessories"/>
    <s v="ImationÂ Clip USBÂ flash driveÂ - 8 GB"/>
    <n v="45.12"/>
  </r>
  <r>
    <n v="6803"/>
    <s v="CA-2017-109827"/>
    <x v="27"/>
    <x v="591"/>
    <d v="2018-01-01T00:00:00"/>
    <s v="Standard Class"/>
    <s v="LW-16825"/>
    <s v="Laurel Workman"/>
    <s v="Corporate"/>
    <s v="United States"/>
    <s v="Phoenix"/>
    <x v="16"/>
    <n v="85023"/>
    <s v="West"/>
    <s v="TEC-AC-10004353"/>
    <x v="2"/>
    <s v="Accessories"/>
    <s v="Hypercom P1300 Pinpad"/>
    <n v="100.8"/>
  </r>
  <r>
    <n v="6804"/>
    <s v="CA-2017-109827"/>
    <x v="27"/>
    <x v="591"/>
    <d v="2018-01-01T00:00:00"/>
    <s v="Standard Class"/>
    <s v="LW-16825"/>
    <s v="Laurel Workman"/>
    <s v="Corporate"/>
    <s v="United States"/>
    <s v="Phoenix"/>
    <x v="16"/>
    <n v="85023"/>
    <s v="West"/>
    <s v="FUR-CH-10004754"/>
    <x v="0"/>
    <s v="Chairs"/>
    <s v="Global Stack Chair with Arms, Black"/>
    <n v="47.968000000000004"/>
  </r>
  <r>
    <n v="6805"/>
    <s v="CA-2015-152233"/>
    <x v="32"/>
    <x v="1082"/>
    <d v="2015-10-06T00:00:00"/>
    <s v="First Class"/>
    <s v="KH-16510"/>
    <s v="Keith Herrera"/>
    <s v="Consumer"/>
    <s v="United States"/>
    <s v="Pomona"/>
    <x v="1"/>
    <n v="91767"/>
    <s v="West"/>
    <s v="TEC-AC-10002800"/>
    <x v="2"/>
    <s v="Accessories"/>
    <s v="Plantronics Audio 478 Stereo USB Headset"/>
    <n v="99.98"/>
  </r>
  <r>
    <n v="6806"/>
    <s v="CA-2015-125682"/>
    <x v="5"/>
    <x v="754"/>
    <d v="2015-11-25T00:00:00"/>
    <s v="First Class"/>
    <s v="RB-19645"/>
    <s v="Robert Barroso"/>
    <s v="Corporate"/>
    <s v="United States"/>
    <s v="Atlanta"/>
    <x v="32"/>
    <n v="30318"/>
    <s v="South"/>
    <s v="OFF-PA-10001752"/>
    <x v="1"/>
    <s v="Paper"/>
    <s v="Hammermill CopyPlus Copy Paper (20Lb. and 84 Bright)"/>
    <n v="9.9600000000000009"/>
  </r>
  <r>
    <n v="6807"/>
    <s v="CA-2018-162880"/>
    <x v="27"/>
    <x v="53"/>
    <d v="2018-12-29T00:00:00"/>
    <s v="Standard Class"/>
    <s v="GD-14590"/>
    <s v="Giulietta Dortch"/>
    <s v="Corporate"/>
    <s v="United States"/>
    <s v="Everett"/>
    <x v="4"/>
    <n v="98208"/>
    <s v="West"/>
    <s v="OFF-BI-10003314"/>
    <x v="1"/>
    <s v="Binders"/>
    <s v="Tuff Stuff Recycled Round Ring Binders"/>
    <n v="3.8559999999999999"/>
  </r>
  <r>
    <n v="6808"/>
    <s v="CA-2016-128125"/>
    <x v="24"/>
    <x v="1052"/>
    <d v="2016-04-05T00:00:00"/>
    <s v="Standard Class"/>
    <s v="EB-13705"/>
    <s v="Ed Braxton"/>
    <s v="Corporate"/>
    <s v="United States"/>
    <s v="Houston"/>
    <x v="5"/>
    <n v="77095"/>
    <s v="Central"/>
    <s v="OFF-PA-10000357"/>
    <x v="1"/>
    <s v="Paper"/>
    <s v="White Dual Perf Computer Printout Paper, 2700 Sheets, 1 Part, Heavyweight, 20 lbs., 14 7/8 x 11"/>
    <n v="98.376000000000005"/>
  </r>
  <r>
    <n v="6809"/>
    <s v="CA-2016-128125"/>
    <x v="24"/>
    <x v="1052"/>
    <d v="2016-04-05T00:00:00"/>
    <s v="Standard Class"/>
    <s v="EB-13705"/>
    <s v="Ed Braxton"/>
    <s v="Corporate"/>
    <s v="United States"/>
    <s v="Houston"/>
    <x v="5"/>
    <n v="77095"/>
    <s v="Central"/>
    <s v="FUR-FU-10001085"/>
    <x v="0"/>
    <s v="Furnishings"/>
    <s v="3M Polarizing Light Filter Sleeves"/>
    <n v="22.38"/>
  </r>
  <r>
    <n v="6810"/>
    <s v="CA-2018-156237"/>
    <x v="14"/>
    <x v="32"/>
    <d v="2018-09-15T00:00:00"/>
    <s v="First Class"/>
    <s v="PS-18760"/>
    <s v="Pamela Stobb"/>
    <s v="Consumer"/>
    <s v="United States"/>
    <s v="Philadelphia"/>
    <x v="9"/>
    <n v="19140"/>
    <s v="East"/>
    <s v="OFF-BI-10000301"/>
    <x v="1"/>
    <s v="Binders"/>
    <s v="GBC Instant Report Kit"/>
    <n v="3.8820000000000001"/>
  </r>
  <r>
    <n v="6811"/>
    <s v="CA-2018-156237"/>
    <x v="14"/>
    <x v="32"/>
    <d v="2018-09-15T00:00:00"/>
    <s v="First Class"/>
    <s v="PS-18760"/>
    <s v="Pamela Stobb"/>
    <s v="Consumer"/>
    <s v="United States"/>
    <s v="Philadelphia"/>
    <x v="9"/>
    <n v="19140"/>
    <s v="East"/>
    <s v="TEC-MA-10002930"/>
    <x v="2"/>
    <s v="Machines"/>
    <s v="Ricoh - Ink Collector Unit for GX3000 Series Printers"/>
    <n v="12.585000000000001"/>
  </r>
  <r>
    <n v="6812"/>
    <s v="CA-2018-156237"/>
    <x v="14"/>
    <x v="32"/>
    <d v="2018-09-15T00:00:00"/>
    <s v="First Class"/>
    <s v="PS-18760"/>
    <s v="Pamela Stobb"/>
    <s v="Consumer"/>
    <s v="United States"/>
    <s v="Philadelphia"/>
    <x v="9"/>
    <n v="19140"/>
    <s v="East"/>
    <s v="FUR-CH-10002372"/>
    <x v="0"/>
    <s v="Chairs"/>
    <s v="Office Star - Ergonomically Designed Knee Chair"/>
    <n v="113.372"/>
  </r>
  <r>
    <n v="6813"/>
    <s v="CA-2018-156237"/>
    <x v="14"/>
    <x v="32"/>
    <d v="2018-09-15T00:00:00"/>
    <s v="First Class"/>
    <s v="PS-18760"/>
    <s v="Pamela Stobb"/>
    <s v="Consumer"/>
    <s v="United States"/>
    <s v="Philadelphia"/>
    <x v="9"/>
    <n v="19140"/>
    <s v="East"/>
    <s v="OFF-BI-10003707"/>
    <x v="1"/>
    <s v="Binders"/>
    <s v="Aluminum Screw Posts"/>
    <n v="18.312000000000001"/>
  </r>
  <r>
    <n v="6814"/>
    <s v="CA-2018-156237"/>
    <x v="14"/>
    <x v="32"/>
    <d v="2018-09-15T00:00:00"/>
    <s v="First Class"/>
    <s v="PS-18760"/>
    <s v="Pamela Stobb"/>
    <s v="Consumer"/>
    <s v="United States"/>
    <s v="Philadelphia"/>
    <x v="9"/>
    <n v="19140"/>
    <s v="East"/>
    <s v="FUR-FU-10001057"/>
    <x v="0"/>
    <s v="Furnishings"/>
    <s v="Tensor Track Tree Floor Lamp"/>
    <n v="127.93600000000001"/>
  </r>
  <r>
    <n v="6815"/>
    <s v="CA-2018-156237"/>
    <x v="14"/>
    <x v="32"/>
    <d v="2018-09-15T00:00:00"/>
    <s v="First Class"/>
    <s v="PS-18760"/>
    <s v="Pamela Stobb"/>
    <s v="Consumer"/>
    <s v="United States"/>
    <s v="Philadelphia"/>
    <x v="9"/>
    <n v="19140"/>
    <s v="East"/>
    <s v="TEC-MA-10001681"/>
    <x v="2"/>
    <s v="Machines"/>
    <s v="Lexmark MarkNet N8150 Wireless Print Server"/>
    <n v="241.17"/>
  </r>
  <r>
    <n v="6816"/>
    <s v="CA-2015-144414"/>
    <x v="17"/>
    <x v="1103"/>
    <d v="2015-06-21T00:00:00"/>
    <s v="Standard Class"/>
    <s v="GH-14425"/>
    <s v="Gary Hwang"/>
    <s v="Consumer"/>
    <s v="United States"/>
    <s v="Seattle"/>
    <x v="4"/>
    <n v="98105"/>
    <s v="West"/>
    <s v="FUR-FU-10003981"/>
    <x v="0"/>
    <s v="Furnishings"/>
    <s v="Eldon Wave Desk Accessories"/>
    <n v="6.24"/>
  </r>
  <r>
    <n v="6817"/>
    <s v="CA-2015-144414"/>
    <x v="17"/>
    <x v="1103"/>
    <d v="2015-06-21T00:00:00"/>
    <s v="Standard Class"/>
    <s v="GH-14425"/>
    <s v="Gary Hwang"/>
    <s v="Consumer"/>
    <s v="United States"/>
    <s v="Seattle"/>
    <x v="4"/>
    <n v="98105"/>
    <s v="West"/>
    <s v="OFF-FA-10000624"/>
    <x v="1"/>
    <s v="Fasteners"/>
    <s v="OIC Binder Clips"/>
    <n v="17.899999999999999"/>
  </r>
  <r>
    <n v="6818"/>
    <s v="CA-2015-144414"/>
    <x v="17"/>
    <x v="1103"/>
    <d v="2015-06-21T00:00:00"/>
    <s v="Standard Class"/>
    <s v="GH-14425"/>
    <s v="Gary Hwang"/>
    <s v="Consumer"/>
    <s v="United States"/>
    <s v="Seattle"/>
    <x v="4"/>
    <n v="98105"/>
    <s v="West"/>
    <s v="OFF-BI-10004995"/>
    <x v="1"/>
    <s v="Binders"/>
    <s v="GBC DocuBind P400 Electric Binding System"/>
    <n v="3266.3760000000002"/>
  </r>
  <r>
    <n v="6819"/>
    <s v="CA-2018-163860"/>
    <x v="27"/>
    <x v="116"/>
    <d v="2019-01-01T00:00:00"/>
    <s v="Standard Class"/>
    <s v="LO-17170"/>
    <s v="Lori Olson"/>
    <s v="Corporate"/>
    <s v="United States"/>
    <s v="Peoria"/>
    <x v="10"/>
    <n v="61604"/>
    <s v="Central"/>
    <s v="OFF-BI-10003784"/>
    <x v="1"/>
    <s v="Binders"/>
    <s v="Computer Printout Index Tabs"/>
    <n v="1.68"/>
  </r>
  <r>
    <n v="6820"/>
    <s v="CA-2018-163860"/>
    <x v="27"/>
    <x v="116"/>
    <d v="2019-01-01T00:00:00"/>
    <s v="Standard Class"/>
    <s v="LO-17170"/>
    <s v="Lori Olson"/>
    <s v="Corporate"/>
    <s v="United States"/>
    <s v="Peoria"/>
    <x v="10"/>
    <n v="61604"/>
    <s v="Central"/>
    <s v="FUR-FU-10004586"/>
    <x v="0"/>
    <s v="Furnishings"/>
    <s v="G.E. Longer-Life Indoor Recessed Floodlight Bulbs"/>
    <n v="7.968"/>
  </r>
  <r>
    <n v="6821"/>
    <s v="CA-2018-163860"/>
    <x v="27"/>
    <x v="116"/>
    <d v="2019-01-01T00:00:00"/>
    <s v="Standard Class"/>
    <s v="LO-17170"/>
    <s v="Lori Olson"/>
    <s v="Corporate"/>
    <s v="United States"/>
    <s v="Peoria"/>
    <x v="10"/>
    <n v="61604"/>
    <s v="Central"/>
    <s v="FUR-CH-10004698"/>
    <x v="0"/>
    <s v="Chairs"/>
    <s v="Padded Folding Chairs, Black, 4/Carton"/>
    <n v="113.372"/>
  </r>
  <r>
    <n v="6822"/>
    <s v="CA-2018-163860"/>
    <x v="27"/>
    <x v="116"/>
    <d v="2019-01-01T00:00:00"/>
    <s v="Standard Class"/>
    <s v="LO-17170"/>
    <s v="Lori Olson"/>
    <s v="Corporate"/>
    <s v="United States"/>
    <s v="Peoria"/>
    <x v="10"/>
    <n v="61604"/>
    <s v="Central"/>
    <s v="FUR-FU-10001935"/>
    <x v="0"/>
    <s v="Furnishings"/>
    <s v="3M Hangers With Command Adhesive"/>
    <n v="2.96"/>
  </r>
  <r>
    <n v="6823"/>
    <s v="US-2018-115609"/>
    <x v="28"/>
    <x v="808"/>
    <d v="2018-11-07T00:00:00"/>
    <s v="Standard Class"/>
    <s v="CS-12505"/>
    <s v="Cindy Stewart"/>
    <s v="Consumer"/>
    <s v="United States"/>
    <s v="Los Angeles"/>
    <x v="1"/>
    <n v="90036"/>
    <s v="West"/>
    <s v="OFF-AP-10003040"/>
    <x v="1"/>
    <s v="Appliances"/>
    <s v="Fellowes 8 Outlet Superior Workstation Surge Protector w/o Phone/Fax/Modem Protection"/>
    <n v="168.1"/>
  </r>
  <r>
    <n v="6824"/>
    <s v="CA-2016-154291"/>
    <x v="44"/>
    <x v="395"/>
    <d v="2016-07-29T00:00:00"/>
    <s v="Standard Class"/>
    <s v="YS-21880"/>
    <s v="Yana Sorensen"/>
    <s v="Corporate"/>
    <s v="United States"/>
    <s v="Montgomery"/>
    <x v="19"/>
    <n v="36116"/>
    <s v="South"/>
    <s v="OFF-EN-10001335"/>
    <x v="1"/>
    <s v="Envelopes"/>
    <s v="White Business Envelopes with Contemporary Seam, Recycled White Business Envelopes"/>
    <n v="98.46"/>
  </r>
  <r>
    <n v="6825"/>
    <s v="CA-2016-154291"/>
    <x v="44"/>
    <x v="395"/>
    <d v="2016-07-29T00:00:00"/>
    <s v="Standard Class"/>
    <s v="YS-21880"/>
    <s v="Yana Sorensen"/>
    <s v="Corporate"/>
    <s v="United States"/>
    <s v="Montgomery"/>
    <x v="19"/>
    <n v="36116"/>
    <s v="South"/>
    <s v="FUR-TA-10002041"/>
    <x v="0"/>
    <s v="Tables"/>
    <s v="Bevis Round Conference Table Top, X-Base"/>
    <n v="358.58"/>
  </r>
  <r>
    <n v="6826"/>
    <s v="CA-2017-118689"/>
    <x v="10"/>
    <x v="824"/>
    <d v="2017-10-09T00:00:00"/>
    <s v="Standard Class"/>
    <s v="TC-20980"/>
    <s v="Tamara Chand"/>
    <s v="Corporate"/>
    <s v="United States"/>
    <s v="Lafayette"/>
    <x v="14"/>
    <n v="47905"/>
    <s v="Central"/>
    <s v="OFF-ST-10001558"/>
    <x v="1"/>
    <s v="Storage"/>
    <s v="Acco Perma 4000 Stacking Storage Drawers"/>
    <n v="32.479999999999997"/>
  </r>
  <r>
    <n v="6827"/>
    <s v="CA-2017-118689"/>
    <x v="10"/>
    <x v="824"/>
    <d v="2017-10-09T00:00:00"/>
    <s v="Standard Class"/>
    <s v="TC-20980"/>
    <s v="Tamara Chand"/>
    <s v="Corporate"/>
    <s v="United States"/>
    <s v="Lafayette"/>
    <x v="14"/>
    <n v="47905"/>
    <s v="Central"/>
    <s v="TEC-CO-10004722"/>
    <x v="2"/>
    <s v="Copiers"/>
    <s v="Canon imageCLASS 2200 Advanced Copier"/>
    <n v="17499.95"/>
  </r>
  <r>
    <n v="6828"/>
    <s v="CA-2017-118689"/>
    <x v="10"/>
    <x v="824"/>
    <d v="2017-10-09T00:00:00"/>
    <s v="Standard Class"/>
    <s v="TC-20980"/>
    <s v="Tamara Chand"/>
    <s v="Corporate"/>
    <s v="United States"/>
    <s v="Lafayette"/>
    <x v="14"/>
    <n v="47905"/>
    <s v="Central"/>
    <s v="OFF-BI-10004600"/>
    <x v="1"/>
    <s v="Binders"/>
    <s v="Ibico Ibimaster 300 Manual Binding System"/>
    <n v="735.98"/>
  </r>
  <r>
    <n v="6829"/>
    <s v="CA-2017-118689"/>
    <x v="10"/>
    <x v="824"/>
    <d v="2017-10-09T00:00:00"/>
    <s v="Standard Class"/>
    <s v="TC-20980"/>
    <s v="Tamara Chand"/>
    <s v="Corporate"/>
    <s v="United States"/>
    <s v="Lafayette"/>
    <x v="14"/>
    <n v="47905"/>
    <s v="Central"/>
    <s v="OFF-BI-10003712"/>
    <x v="1"/>
    <s v="Binders"/>
    <s v="Acco Pressboard Covers with Storage Hooks, 14 7/8&quot; x 11&quot;, Light Blue"/>
    <n v="34.369999999999997"/>
  </r>
  <r>
    <n v="6830"/>
    <s v="CA-2017-118689"/>
    <x v="10"/>
    <x v="824"/>
    <d v="2017-10-09T00:00:00"/>
    <s v="Standard Class"/>
    <s v="TC-20980"/>
    <s v="Tamara Chand"/>
    <s v="Corporate"/>
    <s v="United States"/>
    <s v="Lafayette"/>
    <x v="14"/>
    <n v="47905"/>
    <s v="Central"/>
    <s v="OFF-AR-10001958"/>
    <x v="1"/>
    <s v="Art"/>
    <s v="Stanley Bostitch Contemporary Electric Pencil Sharpeners"/>
    <n v="33.96"/>
  </r>
  <r>
    <n v="6831"/>
    <s v="CA-2017-140438"/>
    <x v="27"/>
    <x v="435"/>
    <d v="2017-12-27T00:00:00"/>
    <s v="Second Class"/>
    <s v="PW-19030"/>
    <s v="Pauline Webber"/>
    <s v="Corporate"/>
    <s v="United States"/>
    <s v="New York City"/>
    <x v="15"/>
    <n v="10009"/>
    <s v="East"/>
    <s v="TEC-PH-10001750"/>
    <x v="2"/>
    <s v="Phones"/>
    <s v="Samsung Rugby III"/>
    <n v="197.97"/>
  </r>
  <r>
    <n v="6832"/>
    <s v="US-2018-123204"/>
    <x v="9"/>
    <x v="246"/>
    <d v="2018-07-27T00:00:00"/>
    <s v="Standard Class"/>
    <s v="CS-11860"/>
    <s v="Cari Schnelling"/>
    <s v="Consumer"/>
    <s v="United States"/>
    <s v="New York City"/>
    <x v="15"/>
    <n v="10024"/>
    <s v="East"/>
    <s v="OFF-AP-10002287"/>
    <x v="1"/>
    <s v="Appliances"/>
    <s v="Eureka Sanitaire  Multi-Pro Heavy-Duty Upright, Disposable Bags"/>
    <n v="17.48"/>
  </r>
  <r>
    <n v="6833"/>
    <s v="CA-2016-112522"/>
    <x v="2"/>
    <x v="998"/>
    <d v="2016-10-17T00:00:00"/>
    <s v="Standard Class"/>
    <s v="DP-13165"/>
    <s v="David Philippe"/>
    <s v="Consumer"/>
    <s v="United States"/>
    <s v="Chicago"/>
    <x v="10"/>
    <n v="60610"/>
    <s v="Central"/>
    <s v="OFF-AR-10003183"/>
    <x v="1"/>
    <s v="Art"/>
    <s v="Avery Fluorescent Highlighter Four-Color Set"/>
    <n v="8.016"/>
  </r>
  <r>
    <n v="6834"/>
    <s v="CA-2017-153101"/>
    <x v="22"/>
    <x v="162"/>
    <d v="2017-09-08T00:00:00"/>
    <s v="Same Day"/>
    <s v="PJ-19015"/>
    <s v="Pauline Johnson"/>
    <s v="Consumer"/>
    <s v="United States"/>
    <s v="Santa Ana"/>
    <x v="1"/>
    <n v="92704"/>
    <s v="West"/>
    <s v="FUR-TA-10003008"/>
    <x v="0"/>
    <s v="Tables"/>
    <s v="Lesro Round Back Collection Coffee Table, End Table"/>
    <n v="146.04"/>
  </r>
  <r>
    <n v="6835"/>
    <s v="CA-2017-142615"/>
    <x v="26"/>
    <x v="73"/>
    <d v="2017-11-24T00:00:00"/>
    <s v="Standard Class"/>
    <s v="BM-11575"/>
    <s v="Brendan Murry"/>
    <s v="Corporate"/>
    <s v="United States"/>
    <s v="Montebello"/>
    <x v="1"/>
    <n v="90640"/>
    <s v="West"/>
    <s v="TEC-AC-10004803"/>
    <x v="2"/>
    <s v="Accessories"/>
    <s v="Sony Micro Vault Click 4 GB USB 2.0 Flash Drive"/>
    <n v="27.88"/>
  </r>
  <r>
    <n v="6836"/>
    <s v="CA-2018-142643"/>
    <x v="2"/>
    <x v="453"/>
    <d v="2018-10-20T00:00:00"/>
    <s v="Standard Class"/>
    <s v="DL-13495"/>
    <s v="Dionis Lloyd"/>
    <s v="Corporate"/>
    <s v="United States"/>
    <s v="Thousand Oaks"/>
    <x v="1"/>
    <n v="91360"/>
    <s v="West"/>
    <s v="OFF-LA-10003510"/>
    <x v="1"/>
    <s v="Labels"/>
    <s v="Avery 4027 File Folder Labels for Dot Matrix Printers, 5000 Labels per Box, White"/>
    <n v="152.65"/>
  </r>
  <r>
    <n v="6837"/>
    <s v="CA-2018-142643"/>
    <x v="2"/>
    <x v="453"/>
    <d v="2018-10-20T00:00:00"/>
    <s v="Standard Class"/>
    <s v="DL-13495"/>
    <s v="Dionis Lloyd"/>
    <s v="Corporate"/>
    <s v="United States"/>
    <s v="Thousand Oaks"/>
    <x v="1"/>
    <n v="91360"/>
    <s v="West"/>
    <s v="FUR-FU-10000087"/>
    <x v="0"/>
    <s v="Furnishings"/>
    <s v="Executive Impressions 14&quot; Two-Color Numerals Wall Clock"/>
    <n v="22.72"/>
  </r>
  <r>
    <n v="6838"/>
    <s v="CA-2016-116260"/>
    <x v="45"/>
    <x v="380"/>
    <d v="2016-07-12T00:00:00"/>
    <s v="Standard Class"/>
    <s v="BF-10975"/>
    <s v="Barbara Fisher"/>
    <s v="Corporate"/>
    <s v="United States"/>
    <s v="Vineland"/>
    <x v="30"/>
    <n v="8360"/>
    <s v="East"/>
    <s v="OFF-AR-10003732"/>
    <x v="1"/>
    <s v="Art"/>
    <s v="Newell 333"/>
    <n v="11.12"/>
  </r>
  <r>
    <n v="6839"/>
    <s v="CA-2018-107517"/>
    <x v="25"/>
    <x v="1119"/>
    <d v="2018-02-09T00:00:00"/>
    <s v="Standard Class"/>
    <s v="FC-14335"/>
    <s v="Fred Chung"/>
    <s v="Corporate"/>
    <s v="United States"/>
    <s v="Torrance"/>
    <x v="1"/>
    <n v="90503"/>
    <s v="West"/>
    <s v="OFF-AP-10000275"/>
    <x v="1"/>
    <s v="Appliances"/>
    <s v="Sanyo Counter Height Refrigerator with Crisper, 3.6 Cubic Foot, Stainless Steel/Black"/>
    <n v="1640.7"/>
  </r>
  <r>
    <n v="6840"/>
    <s v="CA-2018-107517"/>
    <x v="25"/>
    <x v="1119"/>
    <d v="2018-02-09T00:00:00"/>
    <s v="Standard Class"/>
    <s v="FC-14335"/>
    <s v="Fred Chung"/>
    <s v="Corporate"/>
    <s v="United States"/>
    <s v="Torrance"/>
    <x v="1"/>
    <n v="90503"/>
    <s v="West"/>
    <s v="TEC-PH-10003505"/>
    <x v="2"/>
    <s v="Phones"/>
    <s v="Geemarc AmpliPOWER60"/>
    <n v="371.2"/>
  </r>
  <r>
    <n v="6841"/>
    <s v="CA-2016-166338"/>
    <x v="19"/>
    <x v="401"/>
    <d v="2016-12-07T00:00:00"/>
    <s v="First Class"/>
    <s v="MP-18175"/>
    <s v="Mike Pelletier"/>
    <s v="Home Office"/>
    <s v="United States"/>
    <s v="Troy"/>
    <x v="24"/>
    <n v="45373"/>
    <s v="East"/>
    <s v="OFF-BI-10002852"/>
    <x v="1"/>
    <s v="Binders"/>
    <s v="Ibico Standard Transparent Covers"/>
    <n v="14.832000000000001"/>
  </r>
  <r>
    <n v="6842"/>
    <s v="CA-2017-123946"/>
    <x v="14"/>
    <x v="126"/>
    <d v="2017-09-17T00:00:00"/>
    <s v="Standard Class"/>
    <s v="AJ-10795"/>
    <s v="Anthony Johnson"/>
    <s v="Corporate"/>
    <s v="United States"/>
    <s v="Springfield"/>
    <x v="17"/>
    <n v="22153"/>
    <s v="South"/>
    <s v="TEC-AC-10004877"/>
    <x v="2"/>
    <s v="Accessories"/>
    <s v="ImationÂ 30456 USBÂ Flash DriveÂ 8GB"/>
    <n v="20.7"/>
  </r>
  <r>
    <n v="6843"/>
    <s v="CA-2017-123946"/>
    <x v="14"/>
    <x v="126"/>
    <d v="2017-09-17T00:00:00"/>
    <s v="Standard Class"/>
    <s v="AJ-10795"/>
    <s v="Anthony Johnson"/>
    <s v="Corporate"/>
    <s v="United States"/>
    <s v="Springfield"/>
    <x v="17"/>
    <n v="22153"/>
    <s v="South"/>
    <s v="OFF-FA-10002975"/>
    <x v="1"/>
    <s v="Fasteners"/>
    <s v="Staples"/>
    <n v="11.34"/>
  </r>
  <r>
    <n v="6844"/>
    <s v="CA-2017-123946"/>
    <x v="14"/>
    <x v="126"/>
    <d v="2017-09-17T00:00:00"/>
    <s v="Standard Class"/>
    <s v="AJ-10795"/>
    <s v="Anthony Johnson"/>
    <s v="Corporate"/>
    <s v="United States"/>
    <s v="Springfield"/>
    <x v="17"/>
    <n v="22153"/>
    <s v="South"/>
    <s v="OFF-ST-10000419"/>
    <x v="1"/>
    <s v="Storage"/>
    <s v="Rogers Jumbo File, Granite"/>
    <n v="67.900000000000006"/>
  </r>
  <r>
    <n v="6845"/>
    <s v="CA-2017-123946"/>
    <x v="14"/>
    <x v="126"/>
    <d v="2017-09-17T00:00:00"/>
    <s v="Standard Class"/>
    <s v="AJ-10795"/>
    <s v="Anthony Johnson"/>
    <s v="Corporate"/>
    <s v="United States"/>
    <s v="Springfield"/>
    <x v="17"/>
    <n v="22153"/>
    <s v="South"/>
    <s v="FUR-CH-10002073"/>
    <x v="0"/>
    <s v="Chairs"/>
    <s v="Hon Olson Stacker Chairs"/>
    <n v="1059.1199999999999"/>
  </r>
  <r>
    <n v="6846"/>
    <s v="CA-2015-147543"/>
    <x v="45"/>
    <x v="522"/>
    <d v="2015-07-12T00:00:00"/>
    <s v="Standard Class"/>
    <s v="BC-11125"/>
    <s v="Becky Castell"/>
    <s v="Home Office"/>
    <s v="United States"/>
    <s v="El Cajon"/>
    <x v="1"/>
    <n v="92020"/>
    <s v="West"/>
    <s v="FUR-CH-10000155"/>
    <x v="0"/>
    <s v="Chairs"/>
    <s v="Global Comet Stacking Armless Chair"/>
    <n v="478.48"/>
  </r>
  <r>
    <n v="6847"/>
    <s v="US-2017-159093"/>
    <x v="35"/>
    <x v="195"/>
    <d v="2017-05-14T00:00:00"/>
    <s v="Standard Class"/>
    <s v="RS-19420"/>
    <s v="Ricardo Sperren"/>
    <s v="Corporate"/>
    <s v="United States"/>
    <s v="Los Angeles"/>
    <x v="1"/>
    <n v="90036"/>
    <s v="West"/>
    <s v="OFF-PA-10001260"/>
    <x v="1"/>
    <s v="Paper"/>
    <s v="TOPS Money Receipt Book, Consecutively Numbered in Red,"/>
    <n v="32.04"/>
  </r>
  <r>
    <n v="6848"/>
    <s v="CA-2017-162110"/>
    <x v="9"/>
    <x v="427"/>
    <d v="2017-07-22T00:00:00"/>
    <s v="Standard Class"/>
    <s v="NP-18670"/>
    <s v="Nora Paige"/>
    <s v="Consumer"/>
    <s v="United States"/>
    <s v="Phoenix"/>
    <x v="16"/>
    <n v="85023"/>
    <s v="West"/>
    <s v="TEC-PH-10001924"/>
    <x v="2"/>
    <s v="Phones"/>
    <s v="iHome FM Clock Radio with Lightning Dock"/>
    <n v="55.991999999999997"/>
  </r>
  <r>
    <n v="6849"/>
    <s v="US-2017-163461"/>
    <x v="17"/>
    <x v="1133"/>
    <d v="2017-06-21T00:00:00"/>
    <s v="First Class"/>
    <s v="BT-11440"/>
    <s v="Bobby Trafton"/>
    <s v="Consumer"/>
    <s v="United States"/>
    <s v="Frankfort"/>
    <x v="10"/>
    <n v="60423"/>
    <s v="Central"/>
    <s v="OFF-PA-10003134"/>
    <x v="1"/>
    <s v="Paper"/>
    <s v="Xerox 1937"/>
    <n v="76.864000000000004"/>
  </r>
  <r>
    <n v="6850"/>
    <s v="CA-2015-101462"/>
    <x v="18"/>
    <x v="1017"/>
    <d v="2015-04-25T00:00:00"/>
    <s v="Standard Class"/>
    <s v="BP-11230"/>
    <s v="Benjamin Patterson"/>
    <s v="Consumer"/>
    <s v="United States"/>
    <s v="Los Angeles"/>
    <x v="1"/>
    <n v="90045"/>
    <s v="West"/>
    <s v="FUR-FU-10000409"/>
    <x v="0"/>
    <s v="Furnishings"/>
    <s v="GE 4 Foot Flourescent Tube, 40 Watt"/>
    <n v="59.92"/>
  </r>
  <r>
    <n v="6851"/>
    <s v="US-2017-100461"/>
    <x v="50"/>
    <x v="1134"/>
    <d v="2017-01-12T00:00:00"/>
    <s v="Standard Class"/>
    <s v="JO-15145"/>
    <s v="Jack O'Briant"/>
    <s v="Corporate"/>
    <s v="United States"/>
    <s v="Franklin"/>
    <x v="6"/>
    <n v="53132"/>
    <s v="Central"/>
    <s v="FUR-BO-10002545"/>
    <x v="0"/>
    <s v="Bookcases"/>
    <s v="Atlantic Metals Mobile 3-Shelf Bookcases, Custom Colors"/>
    <n v="1565.88"/>
  </r>
  <r>
    <n v="6852"/>
    <s v="US-2017-100461"/>
    <x v="50"/>
    <x v="1134"/>
    <d v="2017-01-12T00:00:00"/>
    <s v="Standard Class"/>
    <s v="JO-15145"/>
    <s v="Jack O'Briant"/>
    <s v="Corporate"/>
    <s v="United States"/>
    <s v="Franklin"/>
    <x v="6"/>
    <n v="53132"/>
    <s v="Central"/>
    <s v="OFF-BI-10001460"/>
    <x v="1"/>
    <s v="Binders"/>
    <s v="Plastic Binding Combs"/>
    <n v="106.05"/>
  </r>
  <r>
    <n v="6853"/>
    <s v="US-2018-162670"/>
    <x v="27"/>
    <x v="331"/>
    <d v="2018-12-28T00:00:00"/>
    <s v="Second Class"/>
    <s v="MF-18250"/>
    <s v="Monica Federle"/>
    <s v="Corporate"/>
    <s v="United States"/>
    <s v="Little Rock"/>
    <x v="36"/>
    <n v="72209"/>
    <s v="South"/>
    <s v="OFF-ST-10001328"/>
    <x v="1"/>
    <s v="Storage"/>
    <s v="Personal Filing Tote with Lid, Black/Gray"/>
    <n v="62.04"/>
  </r>
  <r>
    <n v="6854"/>
    <s v="US-2018-162670"/>
    <x v="27"/>
    <x v="331"/>
    <d v="2018-12-28T00:00:00"/>
    <s v="Second Class"/>
    <s v="MF-18250"/>
    <s v="Monica Federle"/>
    <s v="Corporate"/>
    <s v="United States"/>
    <s v="Little Rock"/>
    <x v="36"/>
    <n v="72209"/>
    <s v="South"/>
    <s v="TEC-PH-10003601"/>
    <x v="2"/>
    <s v="Phones"/>
    <s v="Ativa D5772 2-Line 5.8GHz Digital Expandable Corded/Cordless Phone System with Answering &amp; Caller ID/Call Waiting, Black/Silver"/>
    <n v="494.97"/>
  </r>
  <r>
    <n v="6855"/>
    <s v="US-2018-162670"/>
    <x v="27"/>
    <x v="331"/>
    <d v="2018-12-28T00:00:00"/>
    <s v="Second Class"/>
    <s v="MF-18250"/>
    <s v="Monica Federle"/>
    <s v="Corporate"/>
    <s v="United States"/>
    <s v="Little Rock"/>
    <x v="36"/>
    <n v="72209"/>
    <s v="South"/>
    <s v="OFF-ST-10001522"/>
    <x v="1"/>
    <s v="Storage"/>
    <s v="Gould Plastics 18-Pocket Panel Bin, 34w x 5-1/4d x 20-1/2h"/>
    <n v="367.96"/>
  </r>
  <r>
    <n v="6856"/>
    <s v="US-2018-162670"/>
    <x v="27"/>
    <x v="331"/>
    <d v="2018-12-28T00:00:00"/>
    <s v="Second Class"/>
    <s v="MF-18250"/>
    <s v="Monica Federle"/>
    <s v="Corporate"/>
    <s v="United States"/>
    <s v="Little Rock"/>
    <x v="36"/>
    <n v="72209"/>
    <s v="South"/>
    <s v="OFF-PA-10001994"/>
    <x v="1"/>
    <s v="Paper"/>
    <s v="Ink Jet Note and Greeting Cards, 8-1/2&quot; x 5-1/2&quot; Card Size"/>
    <n v="44.96"/>
  </r>
  <r>
    <n v="6857"/>
    <s v="US-2018-162670"/>
    <x v="27"/>
    <x v="331"/>
    <d v="2018-12-28T00:00:00"/>
    <s v="Second Class"/>
    <s v="MF-18250"/>
    <s v="Monica Federle"/>
    <s v="Corporate"/>
    <s v="United States"/>
    <s v="Little Rock"/>
    <x v="36"/>
    <n v="72209"/>
    <s v="South"/>
    <s v="OFF-EN-10001453"/>
    <x v="1"/>
    <s v="Envelopes"/>
    <s v="Tyvek Interoffice Envelopes, 9 1/2&quot; x 12 1/2&quot;, 100/Box"/>
    <n v="182.94"/>
  </r>
  <r>
    <n v="6858"/>
    <s v="CA-2018-128965"/>
    <x v="3"/>
    <x v="827"/>
    <d v="2018-04-22T00:00:00"/>
    <s v="Standard Class"/>
    <s v="PS-18760"/>
    <s v="Pamela Stobb"/>
    <s v="Consumer"/>
    <s v="United States"/>
    <s v="Los Angeles"/>
    <x v="1"/>
    <n v="90008"/>
    <s v="West"/>
    <s v="OFF-PA-10004911"/>
    <x v="1"/>
    <s v="Paper"/>
    <s v="Rediform S.O.S. 1-Up Phone Message Bk, 4-1/4x3-1/16 Bk, 1 Form/Pg, 40 Messages/Bk, 3/Pk"/>
    <n v="28.14"/>
  </r>
  <r>
    <n v="6859"/>
    <s v="CA-2018-128965"/>
    <x v="3"/>
    <x v="827"/>
    <d v="2018-04-22T00:00:00"/>
    <s v="Standard Class"/>
    <s v="PS-18760"/>
    <s v="Pamela Stobb"/>
    <s v="Consumer"/>
    <s v="United States"/>
    <s v="Los Angeles"/>
    <x v="1"/>
    <n v="90008"/>
    <s v="West"/>
    <s v="OFF-LA-10001404"/>
    <x v="1"/>
    <s v="Labels"/>
    <s v="Avery 517"/>
    <n v="7.38"/>
  </r>
  <r>
    <n v="6860"/>
    <s v="CA-2018-128965"/>
    <x v="3"/>
    <x v="827"/>
    <d v="2018-04-22T00:00:00"/>
    <s v="Standard Class"/>
    <s v="PS-18760"/>
    <s v="Pamela Stobb"/>
    <s v="Consumer"/>
    <s v="United States"/>
    <s v="Los Angeles"/>
    <x v="1"/>
    <n v="90008"/>
    <s v="West"/>
    <s v="OFF-FA-10001561"/>
    <x v="1"/>
    <s v="Fasteners"/>
    <s v="Stockwell Push Pins"/>
    <n v="10.9"/>
  </r>
  <r>
    <n v="6861"/>
    <s v="CA-2018-128965"/>
    <x v="3"/>
    <x v="827"/>
    <d v="2018-04-22T00:00:00"/>
    <s v="Standard Class"/>
    <s v="PS-18760"/>
    <s v="Pamela Stobb"/>
    <s v="Consumer"/>
    <s v="United States"/>
    <s v="Los Angeles"/>
    <x v="1"/>
    <n v="90008"/>
    <s v="West"/>
    <s v="TEC-AC-10001383"/>
    <x v="2"/>
    <s v="Accessories"/>
    <s v="Logitech Wireless Touch Keyboard K400"/>
    <n v="274.89"/>
  </r>
  <r>
    <n v="6862"/>
    <s v="CA-2018-128965"/>
    <x v="3"/>
    <x v="827"/>
    <d v="2018-04-22T00:00:00"/>
    <s v="Standard Class"/>
    <s v="PS-18760"/>
    <s v="Pamela Stobb"/>
    <s v="Consumer"/>
    <s v="United States"/>
    <s v="Los Angeles"/>
    <x v="1"/>
    <n v="90008"/>
    <s v="West"/>
    <s v="OFF-LA-10003190"/>
    <x v="1"/>
    <s v="Labels"/>
    <s v="Avery 474"/>
    <n v="23.04"/>
  </r>
  <r>
    <n v="6863"/>
    <s v="CA-2018-128965"/>
    <x v="3"/>
    <x v="827"/>
    <d v="2018-04-22T00:00:00"/>
    <s v="Standard Class"/>
    <s v="PS-18760"/>
    <s v="Pamela Stobb"/>
    <s v="Consumer"/>
    <s v="United States"/>
    <s v="Los Angeles"/>
    <x v="1"/>
    <n v="90008"/>
    <s v="West"/>
    <s v="FUR-CH-10003774"/>
    <x v="0"/>
    <s v="Chairs"/>
    <s v="Global Wood Trimmed Manager's Task Chair, Khaki"/>
    <n v="218.352"/>
  </r>
  <r>
    <n v="6864"/>
    <s v="CA-2018-138618"/>
    <x v="5"/>
    <x v="96"/>
    <d v="2018-12-08T00:00:00"/>
    <s v="Standard Class"/>
    <s v="MY-17380"/>
    <s v="Maribeth Yedwab"/>
    <s v="Corporate"/>
    <s v="United States"/>
    <s v="San Antonio"/>
    <x v="5"/>
    <n v="78207"/>
    <s v="Central"/>
    <s v="OFF-PA-10000520"/>
    <x v="1"/>
    <s v="Paper"/>
    <s v="Xerox 201"/>
    <n v="10.368"/>
  </r>
  <r>
    <n v="6865"/>
    <s v="US-2017-126452"/>
    <x v="47"/>
    <x v="1036"/>
    <d v="2017-08-28T00:00:00"/>
    <s v="Standard Class"/>
    <s v="SC-20230"/>
    <s v="Scot Coram"/>
    <s v="Corporate"/>
    <s v="United States"/>
    <s v="Los Angeles"/>
    <x v="1"/>
    <n v="90004"/>
    <s v="West"/>
    <s v="OFF-BI-10004465"/>
    <x v="1"/>
    <s v="Binders"/>
    <s v="Avery Durable Slant Ring Binders"/>
    <n v="12.672000000000001"/>
  </r>
  <r>
    <n v="6866"/>
    <s v="US-2017-126452"/>
    <x v="47"/>
    <x v="1036"/>
    <d v="2017-08-28T00:00:00"/>
    <s v="Standard Class"/>
    <s v="SC-20230"/>
    <s v="Scot Coram"/>
    <s v="Corporate"/>
    <s v="United States"/>
    <s v="Los Angeles"/>
    <x v="1"/>
    <n v="90004"/>
    <s v="West"/>
    <s v="TEC-PH-10003555"/>
    <x v="2"/>
    <s v="Phones"/>
    <s v="Motorola HK250 Universal Bluetooth Headset"/>
    <n v="91.96"/>
  </r>
  <r>
    <n v="6867"/>
    <s v="US-2017-126452"/>
    <x v="47"/>
    <x v="1036"/>
    <d v="2017-08-28T00:00:00"/>
    <s v="Standard Class"/>
    <s v="SC-20230"/>
    <s v="Scot Coram"/>
    <s v="Corporate"/>
    <s v="United States"/>
    <s v="Los Angeles"/>
    <x v="1"/>
    <n v="90004"/>
    <s v="West"/>
    <s v="TEC-AC-10000844"/>
    <x v="2"/>
    <s v="Accessories"/>
    <s v="LogitechÂ Gaming G510s - Keyboard"/>
    <n v="254.97"/>
  </r>
  <r>
    <n v="6868"/>
    <s v="US-2017-126452"/>
    <x v="47"/>
    <x v="1036"/>
    <d v="2017-08-28T00:00:00"/>
    <s v="Standard Class"/>
    <s v="SC-20230"/>
    <s v="Scot Coram"/>
    <s v="Corporate"/>
    <s v="United States"/>
    <s v="Los Angeles"/>
    <x v="1"/>
    <n v="90004"/>
    <s v="West"/>
    <s v="TEC-PH-10003187"/>
    <x v="2"/>
    <s v="Phones"/>
    <s v="Anker Astro Mini 3000mAh Ultra-Compact Portable Charger"/>
    <n v="31.984000000000002"/>
  </r>
  <r>
    <n v="6869"/>
    <s v="US-2017-126452"/>
    <x v="47"/>
    <x v="1036"/>
    <d v="2017-08-28T00:00:00"/>
    <s v="Standard Class"/>
    <s v="SC-20230"/>
    <s v="Scot Coram"/>
    <s v="Corporate"/>
    <s v="United States"/>
    <s v="Los Angeles"/>
    <x v="1"/>
    <n v="90004"/>
    <s v="West"/>
    <s v="FUR-TA-10003569"/>
    <x v="0"/>
    <s v="Tables"/>
    <s v="Bretford CR8500 Series Meeting Room Furniture"/>
    <n v="2887.056"/>
  </r>
  <r>
    <n v="6870"/>
    <s v="US-2017-126452"/>
    <x v="47"/>
    <x v="1036"/>
    <d v="2017-08-28T00:00:00"/>
    <s v="Standard Class"/>
    <s v="SC-20230"/>
    <s v="Scot Coram"/>
    <s v="Corporate"/>
    <s v="United States"/>
    <s v="Los Angeles"/>
    <x v="1"/>
    <n v="90004"/>
    <s v="West"/>
    <s v="OFF-PA-10003848"/>
    <x v="1"/>
    <s v="Paper"/>
    <s v="Xerox 1997"/>
    <n v="12.96"/>
  </r>
  <r>
    <n v="6871"/>
    <s v="US-2017-126452"/>
    <x v="47"/>
    <x v="1036"/>
    <d v="2017-08-28T00:00:00"/>
    <s v="Standard Class"/>
    <s v="SC-20230"/>
    <s v="Scot Coram"/>
    <s v="Corporate"/>
    <s v="United States"/>
    <s v="Los Angeles"/>
    <x v="1"/>
    <n v="90004"/>
    <s v="West"/>
    <s v="OFF-PA-10002606"/>
    <x v="1"/>
    <s v="Paper"/>
    <s v="Xerox 1928"/>
    <n v="47.52"/>
  </r>
  <r>
    <n v="6872"/>
    <s v="CA-2017-145009"/>
    <x v="4"/>
    <x v="5"/>
    <d v="2017-12-08T00:00:00"/>
    <s v="Second Class"/>
    <s v="RF-19345"/>
    <s v="Randy Ferguson"/>
    <s v="Corporate"/>
    <s v="United States"/>
    <s v="Chicago"/>
    <x v="10"/>
    <n v="60610"/>
    <s v="Central"/>
    <s v="OFF-LA-10004853"/>
    <x v="1"/>
    <s v="Labels"/>
    <s v="Avery 483"/>
    <n v="11.952"/>
  </r>
  <r>
    <n v="6873"/>
    <s v="CA-2016-162544"/>
    <x v="33"/>
    <x v="1135"/>
    <d v="2016-12-19T00:00:00"/>
    <s v="First Class"/>
    <s v="SG-20080"/>
    <s v="Sandra Glassco"/>
    <s v="Consumer"/>
    <s v="United States"/>
    <s v="Seattle"/>
    <x v="4"/>
    <n v="98105"/>
    <s v="West"/>
    <s v="OFF-PA-10004948"/>
    <x v="1"/>
    <s v="Paper"/>
    <s v="Xerox 190"/>
    <n v="4.9800000000000004"/>
  </r>
  <r>
    <n v="6874"/>
    <s v="CA-2015-124394"/>
    <x v="2"/>
    <x v="1136"/>
    <d v="2015-10-22T00:00:00"/>
    <s v="Second Class"/>
    <s v="TB-21520"/>
    <s v="Tracy Blumstein"/>
    <s v="Consumer"/>
    <s v="United States"/>
    <s v="Beaumont"/>
    <x v="5"/>
    <n v="77705"/>
    <s v="Central"/>
    <s v="OFF-BI-10003676"/>
    <x v="1"/>
    <s v="Binders"/>
    <s v="GBC Standard Recycled Report Covers, Clear Plastic Sheets"/>
    <n v="10.78"/>
  </r>
  <r>
    <n v="6875"/>
    <s v="CA-2015-124394"/>
    <x v="2"/>
    <x v="1136"/>
    <d v="2015-10-22T00:00:00"/>
    <s v="Second Class"/>
    <s v="TB-21520"/>
    <s v="Tracy Blumstein"/>
    <s v="Consumer"/>
    <s v="United States"/>
    <s v="Beaumont"/>
    <x v="5"/>
    <n v="77705"/>
    <s v="Central"/>
    <s v="TEC-AC-10001314"/>
    <x v="2"/>
    <s v="Accessories"/>
    <s v="Case Logic 2.4GHz Wireless Keyboard"/>
    <n v="119.976"/>
  </r>
  <r>
    <n v="6876"/>
    <s v="US-2017-121013"/>
    <x v="22"/>
    <x v="64"/>
    <d v="2017-09-10T00:00:00"/>
    <s v="Standard Class"/>
    <s v="MM-17920"/>
    <s v="Michael Moore"/>
    <s v="Consumer"/>
    <s v="United States"/>
    <s v="Chesapeake"/>
    <x v="17"/>
    <n v="23320"/>
    <s v="South"/>
    <s v="OFF-LA-10004545"/>
    <x v="1"/>
    <s v="Labels"/>
    <s v="Avery 50"/>
    <n v="25.06"/>
  </r>
  <r>
    <n v="6877"/>
    <s v="US-2017-121013"/>
    <x v="22"/>
    <x v="64"/>
    <d v="2017-09-10T00:00:00"/>
    <s v="Standard Class"/>
    <s v="MM-17920"/>
    <s v="Michael Moore"/>
    <s v="Consumer"/>
    <s v="United States"/>
    <s v="Chesapeake"/>
    <x v="17"/>
    <n v="23320"/>
    <s v="South"/>
    <s v="FUR-TA-10003238"/>
    <x v="0"/>
    <s v="Tables"/>
    <s v="Chromcraft Bull-Nose Wood 48&quot; x 96&quot; Rectangular Conference Tables"/>
    <n v="1652.94"/>
  </r>
  <r>
    <n v="6878"/>
    <s v="US-2016-123918"/>
    <x v="2"/>
    <x v="52"/>
    <d v="2016-10-15T00:00:00"/>
    <s v="Same Day"/>
    <s v="CG-12520"/>
    <s v="Claire Gute"/>
    <s v="Consumer"/>
    <s v="United States"/>
    <s v="Dallas"/>
    <x v="5"/>
    <n v="75217"/>
    <s v="Central"/>
    <s v="FUR-FU-10004952"/>
    <x v="0"/>
    <s v="Furnishings"/>
    <s v="C-Line Cubicle Keepers Polyproplyene Holder w/Velcro Back, 8-1/2x11, 25/Bx"/>
    <n v="131.376"/>
  </r>
  <r>
    <n v="6879"/>
    <s v="US-2016-123918"/>
    <x v="2"/>
    <x v="52"/>
    <d v="2016-10-15T00:00:00"/>
    <s v="Same Day"/>
    <s v="CG-12520"/>
    <s v="Claire Gute"/>
    <s v="Consumer"/>
    <s v="United States"/>
    <s v="Dallas"/>
    <x v="5"/>
    <n v="75217"/>
    <s v="Central"/>
    <s v="OFF-PA-10003001"/>
    <x v="1"/>
    <s v="Paper"/>
    <s v="Xerox 1986"/>
    <n v="5.3440000000000003"/>
  </r>
  <r>
    <n v="6880"/>
    <s v="CA-2016-137113"/>
    <x v="4"/>
    <x v="494"/>
    <d v="2016-12-05T00:00:00"/>
    <s v="Second Class"/>
    <s v="TW-21025"/>
    <s v="Tamara Willingham"/>
    <s v="Home Office"/>
    <s v="United States"/>
    <s v="Seattle"/>
    <x v="4"/>
    <n v="98105"/>
    <s v="West"/>
    <s v="FUR-CH-10001215"/>
    <x v="0"/>
    <s v="Chairs"/>
    <s v="Global Troy Executive Leather Low-Back Tilter"/>
    <n v="2003.92"/>
  </r>
  <r>
    <n v="6881"/>
    <s v="CA-2016-137113"/>
    <x v="4"/>
    <x v="494"/>
    <d v="2016-12-05T00:00:00"/>
    <s v="Second Class"/>
    <s v="TW-21025"/>
    <s v="Tamara Willingham"/>
    <s v="Home Office"/>
    <s v="United States"/>
    <s v="Seattle"/>
    <x v="4"/>
    <n v="98105"/>
    <s v="West"/>
    <s v="OFF-PA-10004255"/>
    <x v="1"/>
    <s v="Paper"/>
    <s v="Xerox 219"/>
    <n v="32.4"/>
  </r>
  <r>
    <n v="6882"/>
    <s v="CA-2016-137113"/>
    <x v="4"/>
    <x v="494"/>
    <d v="2016-12-05T00:00:00"/>
    <s v="Second Class"/>
    <s v="TW-21025"/>
    <s v="Tamara Willingham"/>
    <s v="Home Office"/>
    <s v="United States"/>
    <s v="Seattle"/>
    <x v="4"/>
    <n v="98105"/>
    <s v="West"/>
    <s v="FUR-TA-10001705"/>
    <x v="0"/>
    <s v="Tables"/>
    <s v="Bush Advantage Collection Round Conference Table"/>
    <n v="1913.4"/>
  </r>
  <r>
    <n v="6883"/>
    <s v="CA-2016-137113"/>
    <x v="4"/>
    <x v="494"/>
    <d v="2016-12-05T00:00:00"/>
    <s v="Second Class"/>
    <s v="TW-21025"/>
    <s v="Tamara Willingham"/>
    <s v="Home Office"/>
    <s v="United States"/>
    <s v="Seattle"/>
    <x v="4"/>
    <n v="98105"/>
    <s v="West"/>
    <s v="OFF-ST-10002554"/>
    <x v="1"/>
    <s v="Storage"/>
    <s v="Tennsco Industrial Shelving"/>
    <n v="146.72999999999999"/>
  </r>
  <r>
    <n v="6884"/>
    <s v="CA-2016-137113"/>
    <x v="4"/>
    <x v="494"/>
    <d v="2016-12-05T00:00:00"/>
    <s v="Second Class"/>
    <s v="TW-21025"/>
    <s v="Tamara Willingham"/>
    <s v="Home Office"/>
    <s v="United States"/>
    <s v="Seattle"/>
    <x v="4"/>
    <n v="98105"/>
    <s v="West"/>
    <s v="OFF-PA-10002222"/>
    <x v="1"/>
    <s v="Paper"/>
    <s v="Xerox Color Copier Paper, 11&quot; x 17&quot;, Ream"/>
    <n v="114.2"/>
  </r>
  <r>
    <n v="6885"/>
    <s v="CA-2016-120677"/>
    <x v="21"/>
    <x v="70"/>
    <d v="2016-06-04T00:00:00"/>
    <s v="Standard Class"/>
    <s v="BD-11320"/>
    <s v="Bill Donatelli"/>
    <s v="Consumer"/>
    <s v="United States"/>
    <s v="Minneapolis"/>
    <x v="11"/>
    <n v="55407"/>
    <s v="Central"/>
    <s v="FUR-CH-10002320"/>
    <x v="0"/>
    <s v="Chairs"/>
    <s v="Hon Pagoda Stacking Chairs"/>
    <n v="2567.84"/>
  </r>
  <r>
    <n v="6886"/>
    <s v="CA-2018-123036"/>
    <x v="14"/>
    <x v="18"/>
    <d v="2018-09-17T00:00:00"/>
    <s v="Standard Class"/>
    <s v="HA-14905"/>
    <s v="Helen Abelman"/>
    <s v="Consumer"/>
    <s v="United States"/>
    <s v="Springfield"/>
    <x v="24"/>
    <n v="45503"/>
    <s v="East"/>
    <s v="TEC-AC-10003499"/>
    <x v="2"/>
    <s v="Accessories"/>
    <s v="Memorex Mini Travel Drive 8 GB USB 2.0 Flash Drive"/>
    <n v="37.055999999999997"/>
  </r>
  <r>
    <n v="6887"/>
    <s v="CA-2018-123036"/>
    <x v="14"/>
    <x v="18"/>
    <d v="2018-09-17T00:00:00"/>
    <s v="Standard Class"/>
    <s v="HA-14905"/>
    <s v="Helen Abelman"/>
    <s v="Consumer"/>
    <s v="United States"/>
    <s v="Springfield"/>
    <x v="24"/>
    <n v="45503"/>
    <s v="East"/>
    <s v="TEC-PH-10003580"/>
    <x v="2"/>
    <s v="Phones"/>
    <s v="Cisco IP Phone 7961G-GE VoIP phone"/>
    <n v="259.89600000000002"/>
  </r>
  <r>
    <n v="6888"/>
    <s v="CA-2018-120222"/>
    <x v="18"/>
    <x v="1016"/>
    <d v="2018-05-02T00:00:00"/>
    <s v="Standard Class"/>
    <s v="LL-16840"/>
    <s v="Lauren Leatherbury"/>
    <s v="Consumer"/>
    <s v="United States"/>
    <s v="Los Angeles"/>
    <x v="1"/>
    <n v="90032"/>
    <s v="West"/>
    <s v="OFF-PA-10004675"/>
    <x v="1"/>
    <s v="Paper"/>
    <s v="Telephone Message Books with Fax/Mobile Section, 5 1/2&quot; x 3 3/16&quot;"/>
    <n v="19.05"/>
  </r>
  <r>
    <n v="6889"/>
    <s v="CA-2018-120222"/>
    <x v="18"/>
    <x v="1016"/>
    <d v="2018-05-02T00:00:00"/>
    <s v="Standard Class"/>
    <s v="LL-16840"/>
    <s v="Lauren Leatherbury"/>
    <s v="Consumer"/>
    <s v="United States"/>
    <s v="Los Angeles"/>
    <x v="1"/>
    <n v="90032"/>
    <s v="West"/>
    <s v="OFF-BI-10000666"/>
    <x v="1"/>
    <s v="Binders"/>
    <s v="Surelock Post Binders"/>
    <n v="73.343999999999994"/>
  </r>
  <r>
    <n v="6890"/>
    <s v="CA-2018-164756"/>
    <x v="12"/>
    <x v="65"/>
    <d v="2018-09-22T00:00:00"/>
    <s v="Standard Class"/>
    <s v="SS-20140"/>
    <s v="Saphhira Shifley"/>
    <s v="Corporate"/>
    <s v="United States"/>
    <s v="Columbus"/>
    <x v="32"/>
    <n v="31907"/>
    <s v="South"/>
    <s v="TEC-PH-10001552"/>
    <x v="2"/>
    <s v="Phones"/>
    <s v="I Need's 3d Hello Kitty Hybrid Silicone Case Cover for HTC One X 4g with 3d Hello Kitty Stylus Pen Green/pink"/>
    <n v="95.68"/>
  </r>
  <r>
    <n v="6891"/>
    <s v="CA-2018-164756"/>
    <x v="12"/>
    <x v="65"/>
    <d v="2018-09-22T00:00:00"/>
    <s v="Standard Class"/>
    <s v="SS-20140"/>
    <s v="Saphhira Shifley"/>
    <s v="Corporate"/>
    <s v="United States"/>
    <s v="Columbus"/>
    <x v="32"/>
    <n v="31907"/>
    <s v="South"/>
    <s v="OFF-PA-10000673"/>
    <x v="1"/>
    <s v="Paper"/>
    <s v="Post-it â€œImportant Messageâ€ Note Pad, Neon Colors, 50 Sheets/Pad"/>
    <n v="50.96"/>
  </r>
  <r>
    <n v="6892"/>
    <s v="CA-2018-164756"/>
    <x v="12"/>
    <x v="65"/>
    <d v="2018-09-22T00:00:00"/>
    <s v="Standard Class"/>
    <s v="SS-20140"/>
    <s v="Saphhira Shifley"/>
    <s v="Corporate"/>
    <s v="United States"/>
    <s v="Columbus"/>
    <x v="32"/>
    <n v="31907"/>
    <s v="South"/>
    <s v="OFF-AR-10000380"/>
    <x v="1"/>
    <s v="Art"/>
    <s v="Hunt PowerHouse Electric Pencil Sharpener, Blue"/>
    <n v="113.94"/>
  </r>
  <r>
    <n v="6893"/>
    <s v="CA-2018-164756"/>
    <x v="12"/>
    <x v="65"/>
    <d v="2018-09-22T00:00:00"/>
    <s v="Standard Class"/>
    <s v="SS-20140"/>
    <s v="Saphhira Shifley"/>
    <s v="Corporate"/>
    <s v="United States"/>
    <s v="Columbus"/>
    <x v="32"/>
    <n v="31907"/>
    <s v="South"/>
    <s v="OFF-PA-10003848"/>
    <x v="1"/>
    <s v="Paper"/>
    <s v="Xerox 1997"/>
    <n v="25.92"/>
  </r>
  <r>
    <n v="6894"/>
    <s v="CA-2018-164756"/>
    <x v="12"/>
    <x v="65"/>
    <d v="2018-09-22T00:00:00"/>
    <s v="Standard Class"/>
    <s v="SS-20140"/>
    <s v="Saphhira Shifley"/>
    <s v="Corporate"/>
    <s v="United States"/>
    <s v="Columbus"/>
    <x v="32"/>
    <n v="31907"/>
    <s v="South"/>
    <s v="FUR-FU-10002963"/>
    <x v="0"/>
    <s v="Furnishings"/>
    <s v="Master Caster Door Stop, Gray"/>
    <n v="20.32"/>
  </r>
  <r>
    <n v="6895"/>
    <s v="CA-2018-164756"/>
    <x v="12"/>
    <x v="65"/>
    <d v="2018-09-22T00:00:00"/>
    <s v="Standard Class"/>
    <s v="SS-20140"/>
    <s v="Saphhira Shifley"/>
    <s v="Corporate"/>
    <s v="United States"/>
    <s v="Columbus"/>
    <x v="32"/>
    <n v="31907"/>
    <s v="South"/>
    <s v="TEC-PH-10002447"/>
    <x v="2"/>
    <s v="Phones"/>
    <s v="AT&amp;T CL83451 4-Handset Telephone"/>
    <n v="411.98"/>
  </r>
  <r>
    <n v="6896"/>
    <s v="CA-2018-164756"/>
    <x v="12"/>
    <x v="65"/>
    <d v="2018-09-22T00:00:00"/>
    <s v="Standard Class"/>
    <s v="SS-20140"/>
    <s v="Saphhira Shifley"/>
    <s v="Corporate"/>
    <s v="United States"/>
    <s v="Columbus"/>
    <x v="32"/>
    <n v="31907"/>
    <s v="South"/>
    <s v="OFF-SU-10004261"/>
    <x v="1"/>
    <s v="Supplies"/>
    <s v="Fiskars 8&quot; Scissors, 2/Pack"/>
    <n v="34.479999999999997"/>
  </r>
  <r>
    <n v="6897"/>
    <s v="CA-2018-164756"/>
    <x v="12"/>
    <x v="65"/>
    <d v="2018-09-22T00:00:00"/>
    <s v="Standard Class"/>
    <s v="SS-20140"/>
    <s v="Saphhira Shifley"/>
    <s v="Corporate"/>
    <s v="United States"/>
    <s v="Columbus"/>
    <x v="32"/>
    <n v="31907"/>
    <s v="South"/>
    <s v="OFF-PA-10003228"/>
    <x v="1"/>
    <s v="Paper"/>
    <s v="Xerox 1917"/>
    <n v="244.55"/>
  </r>
  <r>
    <n v="6898"/>
    <s v="CA-2018-122028"/>
    <x v="42"/>
    <x v="238"/>
    <d v="2018-08-25T00:00:00"/>
    <s v="Standard Class"/>
    <s v="CK-12205"/>
    <s v="Chloris Kastensmidt"/>
    <s v="Consumer"/>
    <s v="United States"/>
    <s v="Lakewood"/>
    <x v="24"/>
    <n v="44107"/>
    <s v="East"/>
    <s v="OFF-BI-10004817"/>
    <x v="1"/>
    <s v="Binders"/>
    <s v="GBC Personal VeloBind Strips"/>
    <n v="10.782"/>
  </r>
  <r>
    <n v="6899"/>
    <s v="US-2016-165512"/>
    <x v="23"/>
    <x v="1137"/>
    <d v="2016-05-26T00:00:00"/>
    <s v="Second Class"/>
    <s v="VS-21820"/>
    <s v="Vivek Sundaresam"/>
    <s v="Consumer"/>
    <s v="United States"/>
    <s v="Naperville"/>
    <x v="10"/>
    <n v="60540"/>
    <s v="Central"/>
    <s v="FUR-CH-10002880"/>
    <x v="0"/>
    <s v="Chairs"/>
    <s v="Global High-Back Leather Tilter, Burgundy"/>
    <n v="602.65099999999995"/>
  </r>
  <r>
    <n v="6900"/>
    <s v="US-2016-165512"/>
    <x v="23"/>
    <x v="1137"/>
    <d v="2016-05-26T00:00:00"/>
    <s v="Second Class"/>
    <s v="VS-21820"/>
    <s v="Vivek Sundaresam"/>
    <s v="Consumer"/>
    <s v="United States"/>
    <s v="Naperville"/>
    <x v="10"/>
    <n v="60540"/>
    <s v="Central"/>
    <s v="OFF-BI-10001249"/>
    <x v="1"/>
    <s v="Binders"/>
    <s v="Avery Heavy-Duty EZD View Binder with Locking Rings"/>
    <n v="7.6559999999999997"/>
  </r>
  <r>
    <n v="6901"/>
    <s v="CA-2016-140557"/>
    <x v="14"/>
    <x v="67"/>
    <d v="2016-09-11T00:00:00"/>
    <s v="Standard Class"/>
    <s v="TN-21040"/>
    <s v="Tanja Norvell"/>
    <s v="Home Office"/>
    <s v="United States"/>
    <s v="New York City"/>
    <x v="15"/>
    <n v="10009"/>
    <s v="East"/>
    <s v="TEC-AC-10002402"/>
    <x v="2"/>
    <s v="Accessories"/>
    <s v="Razer Kraken PRO Over Ear PC and Music Headset"/>
    <n v="559.92999999999995"/>
  </r>
  <r>
    <n v="6902"/>
    <s v="US-2018-135013"/>
    <x v="46"/>
    <x v="1138"/>
    <d v="2018-07-24T00:00:00"/>
    <s v="Same Day"/>
    <s v="HR-14830"/>
    <s v="Harold Ryan"/>
    <s v="Corporate"/>
    <s v="United States"/>
    <s v="Huntington Beach"/>
    <x v="1"/>
    <n v="92646"/>
    <s v="West"/>
    <s v="TEC-CO-10001449"/>
    <x v="2"/>
    <s v="Copiers"/>
    <s v="Hewlett Packard LaserJet 3310 Copier"/>
    <n v="2399.96"/>
  </r>
  <r>
    <n v="6903"/>
    <s v="CA-2018-111220"/>
    <x v="22"/>
    <x v="264"/>
    <d v="2018-09-08T00:00:00"/>
    <s v="Standard Class"/>
    <s v="JS-15595"/>
    <s v="Jill Stevenson"/>
    <s v="Corporate"/>
    <s v="United States"/>
    <s v="Chicago"/>
    <x v="10"/>
    <n v="60653"/>
    <s v="Central"/>
    <s v="OFF-FA-10002280"/>
    <x v="1"/>
    <s v="Fasteners"/>
    <s v="Advantus Plastic Paper Clips"/>
    <n v="16"/>
  </r>
  <r>
    <n v="6904"/>
    <s v="CA-2018-111220"/>
    <x v="22"/>
    <x v="264"/>
    <d v="2018-09-08T00:00:00"/>
    <s v="Standard Class"/>
    <s v="JS-15595"/>
    <s v="Jill Stevenson"/>
    <s v="Corporate"/>
    <s v="United States"/>
    <s v="Chicago"/>
    <x v="10"/>
    <n v="60653"/>
    <s v="Central"/>
    <s v="OFF-AP-10003278"/>
    <x v="1"/>
    <s v="Appliances"/>
    <s v="Belkin 7-Outlet SurgeMaster Home Series"/>
    <n v="5.5880000000000001"/>
  </r>
  <r>
    <n v="6905"/>
    <s v="CA-2018-111220"/>
    <x v="22"/>
    <x v="264"/>
    <d v="2018-09-08T00:00:00"/>
    <s v="Standard Class"/>
    <s v="JS-15595"/>
    <s v="Jill Stevenson"/>
    <s v="Corporate"/>
    <s v="United States"/>
    <s v="Chicago"/>
    <x v="10"/>
    <n v="60653"/>
    <s v="Central"/>
    <s v="OFF-ST-10003994"/>
    <x v="1"/>
    <s v="Storage"/>
    <s v="Belkin 19&quot; Center-Weighted Shelf, Gray"/>
    <n v="235.92"/>
  </r>
  <r>
    <n v="6906"/>
    <s v="US-2018-149006"/>
    <x v="4"/>
    <x v="1139"/>
    <d v="2018-12-08T00:00:00"/>
    <s v="Second Class"/>
    <s v="BN-11470"/>
    <s v="Brad Norvell"/>
    <s v="Corporate"/>
    <s v="United States"/>
    <s v="Brentwood"/>
    <x v="1"/>
    <n v="94513"/>
    <s v="West"/>
    <s v="OFF-ST-10003221"/>
    <x v="1"/>
    <s v="Storage"/>
    <s v="Staple magnet"/>
    <n v="10.68"/>
  </r>
  <r>
    <n v="6907"/>
    <s v="CA-2018-149468"/>
    <x v="49"/>
    <x v="968"/>
    <d v="2018-05-20T00:00:00"/>
    <s v="Same Day"/>
    <s v="AR-10405"/>
    <s v="Allen Rosenblatt"/>
    <s v="Corporate"/>
    <s v="United States"/>
    <s v="Trenton"/>
    <x v="12"/>
    <n v="48183"/>
    <s v="Central"/>
    <s v="OFF-BI-10002225"/>
    <x v="1"/>
    <s v="Binders"/>
    <s v="Square Ring Data Binders, Rigid 75 Pt. Covers, 11&quot; x 14-7/8&quot;"/>
    <n v="41.28"/>
  </r>
  <r>
    <n v="6908"/>
    <s v="CA-2017-140249"/>
    <x v="30"/>
    <x v="720"/>
    <d v="2017-10-03T00:00:00"/>
    <s v="Standard Class"/>
    <s v="SW-20455"/>
    <s v="Shaun Weien"/>
    <s v="Consumer"/>
    <s v="United States"/>
    <s v="Seattle"/>
    <x v="4"/>
    <n v="98103"/>
    <s v="West"/>
    <s v="TEC-PH-10002584"/>
    <x v="2"/>
    <s v="Phones"/>
    <s v="Samsung Galaxy S4"/>
    <n v="1001.5839999999999"/>
  </r>
  <r>
    <n v="6909"/>
    <s v="US-2018-135503"/>
    <x v="19"/>
    <x v="389"/>
    <d v="2018-12-15T00:00:00"/>
    <s v="Standard Class"/>
    <s v="JE-16165"/>
    <s v="Justin Ellison"/>
    <s v="Corporate"/>
    <s v="United States"/>
    <s v="North Charleston"/>
    <x v="20"/>
    <n v="29406"/>
    <s v="South"/>
    <s v="FUR-FU-10002364"/>
    <x v="0"/>
    <s v="Furnishings"/>
    <s v="Eldon Expressions Wood Desk Accessories, Oak"/>
    <n v="14.76"/>
  </r>
  <r>
    <n v="6910"/>
    <s v="CA-2015-126277"/>
    <x v="12"/>
    <x v="103"/>
    <d v="2015-09-18T00:00:00"/>
    <s v="Second Class"/>
    <s v="LH-16900"/>
    <s v="Lena Hernandez"/>
    <s v="Consumer"/>
    <s v="United States"/>
    <s v="Columbus"/>
    <x v="24"/>
    <n v="43229"/>
    <s v="East"/>
    <s v="OFF-BI-10004022"/>
    <x v="1"/>
    <s v="Binders"/>
    <s v="Acco Suede Grain Vinyl Round Ring Binder"/>
    <n v="2.5019999999999998"/>
  </r>
  <r>
    <n v="6911"/>
    <s v="US-2018-115301"/>
    <x v="44"/>
    <x v="570"/>
    <d v="2018-08-02T00:00:00"/>
    <s v="Standard Class"/>
    <s v="VG-21790"/>
    <s v="Vivek Gonzalez"/>
    <s v="Consumer"/>
    <s v="United States"/>
    <s v="Seattle"/>
    <x v="4"/>
    <n v="98103"/>
    <s v="West"/>
    <s v="FUR-BO-10004709"/>
    <x v="0"/>
    <s v="Bookcases"/>
    <s v="Bush Westfield Collection Bookcases, Medium Cherry Finish"/>
    <n v="115.96"/>
  </r>
  <r>
    <n v="6912"/>
    <s v="CA-2018-168942"/>
    <x v="44"/>
    <x v="378"/>
    <d v="2018-08-05T00:00:00"/>
    <s v="Second Class"/>
    <s v="EM-13960"/>
    <s v="Eric Murdock"/>
    <s v="Consumer"/>
    <s v="United States"/>
    <s v="San Francisco"/>
    <x v="1"/>
    <n v="94109"/>
    <s v="West"/>
    <s v="OFF-ST-10004340"/>
    <x v="1"/>
    <s v="Storage"/>
    <s v="Fellowes Mobile File Cart, Black"/>
    <n v="186.54"/>
  </r>
  <r>
    <n v="6913"/>
    <s v="US-2018-128398"/>
    <x v="20"/>
    <x v="743"/>
    <d v="2018-05-05T00:00:00"/>
    <s v="Second Class"/>
    <s v="EM-13825"/>
    <s v="Elizabeth Moffitt"/>
    <s v="Corporate"/>
    <s v="United States"/>
    <s v="Los Angeles"/>
    <x v="1"/>
    <n v="90049"/>
    <s v="West"/>
    <s v="TEC-AC-10001714"/>
    <x v="2"/>
    <s v="Accessories"/>
    <s v="LogitechÂ MX Performance Wireless Mouse"/>
    <n v="159.56"/>
  </r>
  <r>
    <n v="6914"/>
    <s v="CA-2016-104115"/>
    <x v="17"/>
    <x v="821"/>
    <d v="2016-06-16T00:00:00"/>
    <s v="Standard Class"/>
    <s v="JH-15910"/>
    <s v="Jonathan Howell"/>
    <s v="Consumer"/>
    <s v="United States"/>
    <s v="West Palm Beach"/>
    <x v="2"/>
    <n v="33407"/>
    <s v="South"/>
    <s v="TEC-PH-10002844"/>
    <x v="2"/>
    <s v="Phones"/>
    <s v="Speck Products Candyshell Flip Case"/>
    <n v="55.984000000000002"/>
  </r>
  <r>
    <n v="6915"/>
    <s v="CA-2015-142510"/>
    <x v="27"/>
    <x v="1091"/>
    <d v="2015-12-29T00:00:00"/>
    <s v="Standard Class"/>
    <s v="NP-18700"/>
    <s v="Nora Preis"/>
    <s v="Consumer"/>
    <s v="United States"/>
    <s v="Chicago"/>
    <x v="10"/>
    <n v="60623"/>
    <s v="Central"/>
    <s v="OFF-ST-10000585"/>
    <x v="1"/>
    <s v="Storage"/>
    <s v="Economy Rollaway Files"/>
    <n v="132.16"/>
  </r>
  <r>
    <n v="6916"/>
    <s v="CA-2015-142510"/>
    <x v="27"/>
    <x v="1091"/>
    <d v="2015-12-29T00:00:00"/>
    <s v="Standard Class"/>
    <s v="NP-18700"/>
    <s v="Nora Preis"/>
    <s v="Consumer"/>
    <s v="United States"/>
    <s v="Chicago"/>
    <x v="10"/>
    <n v="60623"/>
    <s v="Central"/>
    <s v="OFF-BI-10002824"/>
    <x v="1"/>
    <s v="Binders"/>
    <s v="Recycled Easel Ring Binders"/>
    <n v="17.904"/>
  </r>
  <r>
    <n v="6917"/>
    <s v="CA-2015-142510"/>
    <x v="27"/>
    <x v="1091"/>
    <d v="2015-12-29T00:00:00"/>
    <s v="Standard Class"/>
    <s v="NP-18700"/>
    <s v="Nora Preis"/>
    <s v="Consumer"/>
    <s v="United States"/>
    <s v="Chicago"/>
    <x v="10"/>
    <n v="60623"/>
    <s v="Central"/>
    <s v="OFF-PA-10001289"/>
    <x v="1"/>
    <s v="Paper"/>
    <s v="White Computer Printout Paper by Universal"/>
    <n v="124.032"/>
  </r>
  <r>
    <n v="6918"/>
    <s v="CA-2015-124247"/>
    <x v="33"/>
    <x v="757"/>
    <d v="2015-12-21T00:00:00"/>
    <s v="Standard Class"/>
    <s v="SH-20635"/>
    <s v="Stefanie Holloman"/>
    <s v="Corporate"/>
    <s v="United States"/>
    <s v="Sacramento"/>
    <x v="1"/>
    <n v="95823"/>
    <s v="West"/>
    <s v="FUR-CH-10001854"/>
    <x v="0"/>
    <s v="Chairs"/>
    <s v="Office Star - Professional Matrix Back Chair with 2-to-1 Synchro Tilt and Mesh Fabric Seat"/>
    <n v="1403.92"/>
  </r>
  <r>
    <n v="6919"/>
    <s v="CA-2017-105473"/>
    <x v="3"/>
    <x v="947"/>
    <d v="2017-04-18T00:00:00"/>
    <s v="Second Class"/>
    <s v="BM-11785"/>
    <s v="Bryan Mills"/>
    <s v="Consumer"/>
    <s v="United States"/>
    <s v="Seattle"/>
    <x v="4"/>
    <n v="98115"/>
    <s v="West"/>
    <s v="OFF-SU-10003567"/>
    <x v="1"/>
    <s v="Supplies"/>
    <s v="Stiletto Hand Letter Openers"/>
    <n v="28.8"/>
  </r>
  <r>
    <n v="6920"/>
    <s v="CA-2016-102806"/>
    <x v="49"/>
    <x v="1031"/>
    <d v="2016-05-28T00:00:00"/>
    <s v="Standard Class"/>
    <s v="HG-14965"/>
    <s v="Henry Goldwyn"/>
    <s v="Corporate"/>
    <s v="United States"/>
    <s v="Philadelphia"/>
    <x v="9"/>
    <n v="19143"/>
    <s v="East"/>
    <s v="OFF-BI-10001597"/>
    <x v="1"/>
    <s v="Binders"/>
    <s v="Wilson Jones Ledger-Size, Piano-Hinge Binder, 2&quot;, Blue"/>
    <n v="24.588000000000001"/>
  </r>
  <r>
    <n v="6921"/>
    <s v="CA-2018-121706"/>
    <x v="52"/>
    <x v="425"/>
    <d v="2018-03-02T00:00:00"/>
    <s v="Standard Class"/>
    <s v="BM-11140"/>
    <s v="Becky Martin"/>
    <s v="Consumer"/>
    <s v="United States"/>
    <s v="Santa Barbara"/>
    <x v="1"/>
    <n v="93101"/>
    <s v="West"/>
    <s v="OFF-AP-10003287"/>
    <x v="1"/>
    <s v="Appliances"/>
    <s v="Tripp Lite TLP810NET Broadband Surge for Modem/Fax"/>
    <n v="356.79"/>
  </r>
  <r>
    <n v="6922"/>
    <s v="CA-2018-109211"/>
    <x v="24"/>
    <x v="1095"/>
    <d v="2018-04-10T00:00:00"/>
    <s v="Standard Class"/>
    <s v="PS-19045"/>
    <s v="Penelope Sewall"/>
    <s v="Home Office"/>
    <s v="United States"/>
    <s v="New York City"/>
    <x v="15"/>
    <n v="10011"/>
    <s v="East"/>
    <s v="OFF-EN-10001532"/>
    <x v="1"/>
    <s v="Envelopes"/>
    <s v="Brown Kraft Recycled Envelopes"/>
    <n v="16.98"/>
  </r>
  <r>
    <n v="6923"/>
    <s v="CA-2016-134257"/>
    <x v="37"/>
    <x v="199"/>
    <d v="2016-03-19T00:00:00"/>
    <s v="Second Class"/>
    <s v="MS-17710"/>
    <s v="Maurice Satty"/>
    <s v="Consumer"/>
    <s v="United States"/>
    <s v="Auburn"/>
    <x v="19"/>
    <n v="36830"/>
    <s v="South"/>
    <s v="OFF-LA-10003930"/>
    <x v="1"/>
    <s v="Labels"/>
    <s v="Dot Matrix Printer Tape Reel Labels, White, 5000/Box"/>
    <n v="491.55"/>
  </r>
  <r>
    <n v="6924"/>
    <s v="CA-2016-134257"/>
    <x v="37"/>
    <x v="199"/>
    <d v="2016-03-19T00:00:00"/>
    <s v="Second Class"/>
    <s v="MS-17710"/>
    <s v="Maurice Satty"/>
    <s v="Consumer"/>
    <s v="United States"/>
    <s v="Auburn"/>
    <x v="19"/>
    <n v="36830"/>
    <s v="South"/>
    <s v="OFF-EN-10003845"/>
    <x v="1"/>
    <s v="Envelopes"/>
    <s v="Colored Envelopes"/>
    <n v="7.38"/>
  </r>
  <r>
    <n v="6925"/>
    <s v="CA-2016-137925"/>
    <x v="4"/>
    <x v="672"/>
    <d v="2016-12-04T00:00:00"/>
    <s v="Standard Class"/>
    <s v="JL-15235"/>
    <s v="Janet Lee"/>
    <s v="Consumer"/>
    <s v="United States"/>
    <s v="New York City"/>
    <x v="15"/>
    <n v="10035"/>
    <s v="East"/>
    <s v="OFF-PA-10002659"/>
    <x v="1"/>
    <s v="Paper"/>
    <s v="Avoid Verbal Orders Carbonless Minifold Book"/>
    <n v="23.66"/>
  </r>
  <r>
    <n v="6926"/>
    <s v="CA-2016-137925"/>
    <x v="4"/>
    <x v="672"/>
    <d v="2016-12-04T00:00:00"/>
    <s v="Standard Class"/>
    <s v="JL-15235"/>
    <s v="Janet Lee"/>
    <s v="Consumer"/>
    <s v="United States"/>
    <s v="New York City"/>
    <x v="15"/>
    <n v="10035"/>
    <s v="East"/>
    <s v="FUR-BO-10001608"/>
    <x v="0"/>
    <s v="Bookcases"/>
    <s v="Hon Metal Bookcases, Black"/>
    <n v="681.40800000000002"/>
  </r>
  <r>
    <n v="6927"/>
    <s v="CA-2017-140046"/>
    <x v="46"/>
    <x v="1062"/>
    <d v="2017-08-03T00:00:00"/>
    <s v="Standard Class"/>
    <s v="KM-16660"/>
    <s v="Khloe Miller"/>
    <s v="Consumer"/>
    <s v="United States"/>
    <s v="Los Angeles"/>
    <x v="1"/>
    <n v="90032"/>
    <s v="West"/>
    <s v="OFF-LA-10000305"/>
    <x v="1"/>
    <s v="Labels"/>
    <s v="Avery 495"/>
    <n v="18.899999999999999"/>
  </r>
  <r>
    <n v="6928"/>
    <s v="CA-2017-140382"/>
    <x v="17"/>
    <x v="661"/>
    <d v="2017-06-25T00:00:00"/>
    <s v="Second Class"/>
    <s v="RD-19900"/>
    <s v="Ruben Dartt"/>
    <s v="Consumer"/>
    <s v="United States"/>
    <s v="San Francisco"/>
    <x v="1"/>
    <n v="94109"/>
    <s v="West"/>
    <s v="OFF-ST-10003638"/>
    <x v="1"/>
    <s v="Storage"/>
    <s v="Mobile Personal File Cube"/>
    <n v="93.68"/>
  </r>
  <r>
    <n v="6929"/>
    <s v="CA-2017-140382"/>
    <x v="17"/>
    <x v="661"/>
    <d v="2017-06-25T00:00:00"/>
    <s v="Second Class"/>
    <s v="RD-19900"/>
    <s v="Ruben Dartt"/>
    <s v="Consumer"/>
    <s v="United States"/>
    <s v="San Francisco"/>
    <x v="1"/>
    <n v="94109"/>
    <s v="West"/>
    <s v="OFF-LA-10001934"/>
    <x v="1"/>
    <s v="Labels"/>
    <s v="Avery 516"/>
    <n v="21.93"/>
  </r>
  <r>
    <n v="6930"/>
    <s v="CA-2017-140382"/>
    <x v="17"/>
    <x v="661"/>
    <d v="2017-06-25T00:00:00"/>
    <s v="Second Class"/>
    <s v="RD-19900"/>
    <s v="Ruben Dartt"/>
    <s v="Consumer"/>
    <s v="United States"/>
    <s v="San Francisco"/>
    <x v="1"/>
    <n v="94109"/>
    <s v="West"/>
    <s v="TEC-PH-10003012"/>
    <x v="2"/>
    <s v="Phones"/>
    <s v="Nortel Meridian M3904 Professional Digital phone"/>
    <n v="862.34400000000005"/>
  </r>
  <r>
    <n v="6931"/>
    <s v="CA-2017-140382"/>
    <x v="17"/>
    <x v="661"/>
    <d v="2017-06-25T00:00:00"/>
    <s v="Second Class"/>
    <s v="RD-19900"/>
    <s v="Ruben Dartt"/>
    <s v="Consumer"/>
    <s v="United States"/>
    <s v="San Francisco"/>
    <x v="1"/>
    <n v="94109"/>
    <s v="West"/>
    <s v="OFF-PA-10001019"/>
    <x v="1"/>
    <s v="Paper"/>
    <s v="Xerox 1884"/>
    <n v="19.98"/>
  </r>
  <r>
    <n v="6932"/>
    <s v="CA-2015-164182"/>
    <x v="9"/>
    <x v="686"/>
    <d v="2015-07-18T00:00:00"/>
    <s v="Standard Class"/>
    <s v="ST-20530"/>
    <s v="Shui Tom"/>
    <s v="Consumer"/>
    <s v="United States"/>
    <s v="Philadelphia"/>
    <x v="9"/>
    <n v="19140"/>
    <s v="East"/>
    <s v="TEC-PH-10002070"/>
    <x v="2"/>
    <s v="Phones"/>
    <s v="Griffin GC36547 PowerJolt SE Lightning Charger"/>
    <n v="13.494"/>
  </r>
  <r>
    <n v="6933"/>
    <s v="CA-2015-164182"/>
    <x v="9"/>
    <x v="686"/>
    <d v="2015-07-18T00:00:00"/>
    <s v="Standard Class"/>
    <s v="ST-20530"/>
    <s v="Shui Tom"/>
    <s v="Consumer"/>
    <s v="United States"/>
    <s v="Philadelphia"/>
    <x v="9"/>
    <n v="19140"/>
    <s v="East"/>
    <s v="TEC-PH-10002583"/>
    <x v="2"/>
    <s v="Phones"/>
    <s v="iOttie HLCRIO102 Car Mount"/>
    <n v="23.988"/>
  </r>
  <r>
    <n v="6934"/>
    <s v="CA-2015-164182"/>
    <x v="9"/>
    <x v="686"/>
    <d v="2015-07-18T00:00:00"/>
    <s v="Standard Class"/>
    <s v="ST-20530"/>
    <s v="Shui Tom"/>
    <s v="Consumer"/>
    <s v="United States"/>
    <s v="Philadelphia"/>
    <x v="9"/>
    <n v="19140"/>
    <s v="East"/>
    <s v="FUR-FU-10001057"/>
    <x v="0"/>
    <s v="Furnishings"/>
    <s v="Tensor Track Tree Floor Lamp"/>
    <n v="31.984000000000002"/>
  </r>
  <r>
    <n v="6935"/>
    <s v="CA-2015-164182"/>
    <x v="9"/>
    <x v="686"/>
    <d v="2015-07-18T00:00:00"/>
    <s v="Standard Class"/>
    <s v="ST-20530"/>
    <s v="Shui Tom"/>
    <s v="Consumer"/>
    <s v="United States"/>
    <s v="Philadelphia"/>
    <x v="9"/>
    <n v="19140"/>
    <s v="East"/>
    <s v="OFF-AR-10001044"/>
    <x v="1"/>
    <s v="Art"/>
    <s v="BOSTON Ranger #55 Pencil Sharpener, Black"/>
    <n v="41.584000000000003"/>
  </r>
  <r>
    <n v="6936"/>
    <s v="CA-2018-137365"/>
    <x v="5"/>
    <x v="329"/>
    <d v="2018-12-03T00:00:00"/>
    <s v="Second Class"/>
    <s v="BP-11095"/>
    <s v="Bart Pistole"/>
    <s v="Corporate"/>
    <s v="United States"/>
    <s v="El Paso"/>
    <x v="5"/>
    <n v="79907"/>
    <s v="Central"/>
    <s v="TEC-AC-10001767"/>
    <x v="2"/>
    <s v="Accessories"/>
    <s v="SanDisk Ultra 64 GB MicroSDHC Class 10 Memory Card"/>
    <n v="95.975999999999999"/>
  </r>
  <r>
    <n v="6937"/>
    <s v="CA-2017-129847"/>
    <x v="8"/>
    <x v="476"/>
    <d v="2017-09-04T00:00:00"/>
    <s v="First Class"/>
    <s v="TA-21385"/>
    <s v="Tom Ashbrook"/>
    <s v="Home Office"/>
    <s v="United States"/>
    <s v="Chicago"/>
    <x v="10"/>
    <n v="60653"/>
    <s v="Central"/>
    <s v="FUR-FU-10000277"/>
    <x v="0"/>
    <s v="Furnishings"/>
    <s v="Deflect-o DuraMat Antistatic Studded Beveled Mat for Medium Pile Carpeting"/>
    <n v="84.272000000000006"/>
  </r>
  <r>
    <n v="6938"/>
    <s v="CA-2015-126963"/>
    <x v="17"/>
    <x v="345"/>
    <d v="2015-06-15T00:00:00"/>
    <s v="Same Day"/>
    <s v="PS-18760"/>
    <s v="Pamela Stobb"/>
    <s v="Consumer"/>
    <s v="United States"/>
    <s v="El Paso"/>
    <x v="5"/>
    <n v="79907"/>
    <s v="Central"/>
    <s v="OFF-PA-10001952"/>
    <x v="1"/>
    <s v="Paper"/>
    <s v="Xerox 1902"/>
    <n v="36.543999999999997"/>
  </r>
  <r>
    <n v="6939"/>
    <s v="CA-2017-125094"/>
    <x v="0"/>
    <x v="732"/>
    <d v="2017-11-09T00:00:00"/>
    <s v="Standard Class"/>
    <s v="NP-18700"/>
    <s v="Nora Preis"/>
    <s v="Consumer"/>
    <s v="United States"/>
    <s v="Seattle"/>
    <x v="4"/>
    <n v="98105"/>
    <s v="West"/>
    <s v="TEC-AC-10004420"/>
    <x v="2"/>
    <s v="Accessories"/>
    <s v="Cherry 142-key Programmable Keyboard"/>
    <n v="479.72"/>
  </r>
  <r>
    <n v="6940"/>
    <s v="CA-2018-107132"/>
    <x v="39"/>
    <x v="335"/>
    <d v="2018-06-30T00:00:00"/>
    <s v="Standard Class"/>
    <s v="SC-20260"/>
    <s v="Scott Cohen"/>
    <s v="Corporate"/>
    <s v="United States"/>
    <s v="New York City"/>
    <x v="15"/>
    <n v="10009"/>
    <s v="East"/>
    <s v="OFF-BI-10001071"/>
    <x v="1"/>
    <s v="Binders"/>
    <s v="GBC ProClick Punch Binding System"/>
    <n v="102.36799999999999"/>
  </r>
  <r>
    <n v="6941"/>
    <s v="CA-2018-107132"/>
    <x v="39"/>
    <x v="335"/>
    <d v="2018-06-30T00:00:00"/>
    <s v="Standard Class"/>
    <s v="SC-20260"/>
    <s v="Scott Cohen"/>
    <s v="Corporate"/>
    <s v="United States"/>
    <s v="New York City"/>
    <x v="15"/>
    <n v="10009"/>
    <s v="East"/>
    <s v="OFF-SU-10002503"/>
    <x v="1"/>
    <s v="Supplies"/>
    <s v="Acme Preferred Stainless Steel Scissors"/>
    <n v="28.4"/>
  </r>
  <r>
    <n v="6942"/>
    <s v="CA-2018-107132"/>
    <x v="39"/>
    <x v="335"/>
    <d v="2018-06-30T00:00:00"/>
    <s v="Standard Class"/>
    <s v="SC-20260"/>
    <s v="Scott Cohen"/>
    <s v="Corporate"/>
    <s v="United States"/>
    <s v="New York City"/>
    <x v="15"/>
    <n v="10009"/>
    <s v="East"/>
    <s v="OFF-ST-10001490"/>
    <x v="1"/>
    <s v="Storage"/>
    <s v="Hot File 7-Pocket, Floor Stand"/>
    <n v="713.88"/>
  </r>
  <r>
    <n v="6943"/>
    <s v="CA-2018-107132"/>
    <x v="39"/>
    <x v="335"/>
    <d v="2018-06-30T00:00:00"/>
    <s v="Standard Class"/>
    <s v="SC-20260"/>
    <s v="Scott Cohen"/>
    <s v="Corporate"/>
    <s v="United States"/>
    <s v="New York City"/>
    <x v="15"/>
    <n v="10009"/>
    <s v="East"/>
    <s v="OFF-PA-10003790"/>
    <x v="1"/>
    <s v="Paper"/>
    <s v="Xerox 1991"/>
    <n v="68.52"/>
  </r>
  <r>
    <n v="6944"/>
    <s v="CA-2016-139248"/>
    <x v="44"/>
    <x v="395"/>
    <d v="2016-07-30T00:00:00"/>
    <s v="Standard Class"/>
    <s v="RD-19930"/>
    <s v="Russell D'Ascenzo"/>
    <s v="Consumer"/>
    <s v="United States"/>
    <s v="Los Angeles"/>
    <x v="1"/>
    <n v="90032"/>
    <s v="West"/>
    <s v="TEC-PH-10004094"/>
    <x v="2"/>
    <s v="Phones"/>
    <s v="Motorola L703CM"/>
    <n v="623.96"/>
  </r>
  <r>
    <n v="6945"/>
    <s v="CA-2015-148369"/>
    <x v="30"/>
    <x v="865"/>
    <d v="2015-09-27T00:00:00"/>
    <s v="Standard Class"/>
    <s v="TH-21115"/>
    <s v="Thea Hudgings"/>
    <s v="Corporate"/>
    <s v="United States"/>
    <s v="Newark"/>
    <x v="13"/>
    <n v="19711"/>
    <s v="East"/>
    <s v="OFF-BI-10004876"/>
    <x v="1"/>
    <s v="Binders"/>
    <s v="Wilson Jones Suede Grain Vinyl Binders"/>
    <n v="11.12"/>
  </r>
  <r>
    <n v="6946"/>
    <s v="CA-2017-106243"/>
    <x v="30"/>
    <x v="955"/>
    <d v="2017-10-04T00:00:00"/>
    <s v="Standard Class"/>
    <s v="GM-14680"/>
    <s v="Greg Matthias"/>
    <s v="Consumer"/>
    <s v="United States"/>
    <s v="New York City"/>
    <x v="15"/>
    <n v="10011"/>
    <s v="East"/>
    <s v="FUR-BO-10003034"/>
    <x v="0"/>
    <s v="Bookcases"/>
    <s v="O'Sullivan Elevations Bookcase, Cherry Finish"/>
    <n v="523.91999999999996"/>
  </r>
  <r>
    <n v="6947"/>
    <s v="CA-2016-126466"/>
    <x v="6"/>
    <x v="529"/>
    <d v="2016-11-13T00:00:00"/>
    <s v="Standard Class"/>
    <s v="JO-15550"/>
    <s v="Jesus Ocampo"/>
    <s v="Home Office"/>
    <s v="United States"/>
    <s v="Roseville"/>
    <x v="1"/>
    <n v="95661"/>
    <s v="West"/>
    <s v="OFF-FA-10000490"/>
    <x v="1"/>
    <s v="Fasteners"/>
    <s v="OIC Binder Clips, Mini, 1/4&quot; Capacity, Black"/>
    <n v="2.48"/>
  </r>
  <r>
    <n v="6948"/>
    <s v="CA-2016-130365"/>
    <x v="20"/>
    <x v="334"/>
    <d v="2016-04-29T00:00:00"/>
    <s v="Standard Class"/>
    <s v="ZC-21910"/>
    <s v="Zuschuss Carroll"/>
    <s v="Consumer"/>
    <s v="United States"/>
    <s v="Aurora"/>
    <x v="10"/>
    <n v="60505"/>
    <s v="Central"/>
    <s v="OFF-ST-10002574"/>
    <x v="1"/>
    <s v="Storage"/>
    <s v="SAFCO Commercial Wire Shelving, Black"/>
    <n v="221.024"/>
  </r>
  <r>
    <n v="6949"/>
    <s v="CA-2016-130365"/>
    <x v="20"/>
    <x v="334"/>
    <d v="2016-04-29T00:00:00"/>
    <s v="Standard Class"/>
    <s v="ZC-21910"/>
    <s v="Zuschuss Carroll"/>
    <s v="Consumer"/>
    <s v="United States"/>
    <s v="Aurora"/>
    <x v="10"/>
    <n v="60505"/>
    <s v="Central"/>
    <s v="FUR-CH-10003535"/>
    <x v="0"/>
    <s v="Chairs"/>
    <s v="Global Armless Task Chair, Royal Blue"/>
    <n v="128.05799999999999"/>
  </r>
  <r>
    <n v="6950"/>
    <s v="CA-2018-143021"/>
    <x v="26"/>
    <x v="123"/>
    <d v="2018-11-19T00:00:00"/>
    <s v="Same Day"/>
    <s v="AP-10720"/>
    <s v="Anne Pryor"/>
    <s v="Home Office"/>
    <s v="United States"/>
    <s v="New York City"/>
    <x v="15"/>
    <n v="10011"/>
    <s v="East"/>
    <s v="OFF-BI-10001628"/>
    <x v="1"/>
    <s v="Binders"/>
    <s v="Acco Data Flex Cable Posts For Top &amp; Bottom Load Binders, 6&quot; Capacity"/>
    <n v="58.408000000000001"/>
  </r>
  <r>
    <n v="6951"/>
    <s v="CA-2018-143021"/>
    <x v="26"/>
    <x v="123"/>
    <d v="2018-11-19T00:00:00"/>
    <s v="Same Day"/>
    <s v="AP-10720"/>
    <s v="Anne Pryor"/>
    <s v="Home Office"/>
    <s v="United States"/>
    <s v="New York City"/>
    <x v="15"/>
    <n v="10011"/>
    <s v="East"/>
    <s v="FUR-TA-10001676"/>
    <x v="0"/>
    <s v="Tables"/>
    <s v="Hon 61000 Series Interactive Training Tables"/>
    <n v="79.974000000000004"/>
  </r>
  <r>
    <n v="6952"/>
    <s v="CA-2016-161767"/>
    <x v="5"/>
    <x v="312"/>
    <d v="2016-11-24T00:00:00"/>
    <s v="Standard Class"/>
    <s v="GK-14620"/>
    <s v="Grace Kelly"/>
    <s v="Corporate"/>
    <s v="United States"/>
    <s v="Dallas"/>
    <x v="5"/>
    <n v="75217"/>
    <s v="Central"/>
    <s v="TEC-MA-10002790"/>
    <x v="2"/>
    <s v="Machines"/>
    <s v="NeatDesk Desktop Scanner &amp; Digital Filing System"/>
    <n v="479.988"/>
  </r>
  <r>
    <n v="6953"/>
    <s v="CA-2016-129917"/>
    <x v="32"/>
    <x v="653"/>
    <d v="2016-10-03T00:00:00"/>
    <s v="First Class"/>
    <s v="HM-14980"/>
    <s v="Henry MacAllister"/>
    <s v="Consumer"/>
    <s v="United States"/>
    <s v="Los Angeles"/>
    <x v="1"/>
    <n v="90008"/>
    <s v="West"/>
    <s v="OFF-BI-10001757"/>
    <x v="1"/>
    <s v="Binders"/>
    <s v="Pressboard Hanging Data Binders for Unburst Sheets"/>
    <n v="11.808"/>
  </r>
  <r>
    <n v="6954"/>
    <s v="CA-2016-129917"/>
    <x v="32"/>
    <x v="653"/>
    <d v="2016-10-03T00:00:00"/>
    <s v="First Class"/>
    <s v="HM-14980"/>
    <s v="Henry MacAllister"/>
    <s v="Consumer"/>
    <s v="United States"/>
    <s v="Los Angeles"/>
    <x v="1"/>
    <n v="90008"/>
    <s v="West"/>
    <s v="OFF-BI-10004828"/>
    <x v="1"/>
    <s v="Binders"/>
    <s v="GBC Poly Designer Binding Covers"/>
    <n v="53.567999999999998"/>
  </r>
  <r>
    <n v="6955"/>
    <s v="CA-2016-129917"/>
    <x v="32"/>
    <x v="653"/>
    <d v="2016-10-03T00:00:00"/>
    <s v="First Class"/>
    <s v="HM-14980"/>
    <s v="Henry MacAllister"/>
    <s v="Consumer"/>
    <s v="United States"/>
    <s v="Los Angeles"/>
    <x v="1"/>
    <n v="90008"/>
    <s v="West"/>
    <s v="TEC-PH-10000369"/>
    <x v="2"/>
    <s v="Phones"/>
    <s v="HTC One Mini"/>
    <n v="503.96"/>
  </r>
  <r>
    <n v="6956"/>
    <s v="CA-2016-115420"/>
    <x v="20"/>
    <x v="334"/>
    <d v="2016-05-02T00:00:00"/>
    <s v="Standard Class"/>
    <s v="LS-16945"/>
    <s v="Linda Southworth"/>
    <s v="Corporate"/>
    <s v="United States"/>
    <s v="Los Angeles"/>
    <x v="1"/>
    <n v="90004"/>
    <s v="West"/>
    <s v="OFF-EN-10003862"/>
    <x v="1"/>
    <s v="Envelopes"/>
    <s v="Laser &amp; Ink Jet Business Envelopes"/>
    <n v="21.34"/>
  </r>
  <r>
    <n v="6957"/>
    <s v="CA-2017-157588"/>
    <x v="45"/>
    <x v="216"/>
    <d v="2017-07-19T00:00:00"/>
    <s v="Standard Class"/>
    <s v="AR-10570"/>
    <s v="Anemone Ratner"/>
    <s v="Consumer"/>
    <s v="United States"/>
    <s v="Columbus"/>
    <x v="32"/>
    <n v="31907"/>
    <s v="South"/>
    <s v="OFF-BI-10003963"/>
    <x v="1"/>
    <s v="Binders"/>
    <s v="Cardinal Holdit Data Disk Pockets"/>
    <n v="36.4"/>
  </r>
  <r>
    <n v="6958"/>
    <s v="CA-2017-157588"/>
    <x v="45"/>
    <x v="216"/>
    <d v="2017-07-19T00:00:00"/>
    <s v="Standard Class"/>
    <s v="AR-10570"/>
    <s v="Anemone Ratner"/>
    <s v="Consumer"/>
    <s v="United States"/>
    <s v="Columbus"/>
    <x v="32"/>
    <n v="31907"/>
    <s v="South"/>
    <s v="FUR-FU-10004848"/>
    <x v="0"/>
    <s v="Furnishings"/>
    <s v="Howard Miller 13-3/4&quot; Diameter Brushed Chrome Round Wall Clock"/>
    <n v="51.75"/>
  </r>
  <r>
    <n v="6959"/>
    <s v="CA-2016-167255"/>
    <x v="10"/>
    <x v="874"/>
    <d v="2016-09-29T00:00:00"/>
    <s v="Second Class"/>
    <s v="RH-19510"/>
    <s v="Rick Huthwaite"/>
    <s v="Home Office"/>
    <s v="United States"/>
    <s v="San Francisco"/>
    <x v="1"/>
    <n v="94110"/>
    <s v="West"/>
    <s v="OFF-ST-10001328"/>
    <x v="1"/>
    <s v="Storage"/>
    <s v="Personal Filing Tote with Lid, Black/Gray"/>
    <n v="15.51"/>
  </r>
  <r>
    <n v="6960"/>
    <s v="CA-2016-167255"/>
    <x v="10"/>
    <x v="874"/>
    <d v="2016-09-29T00:00:00"/>
    <s v="Second Class"/>
    <s v="RH-19510"/>
    <s v="Rick Huthwaite"/>
    <s v="Home Office"/>
    <s v="United States"/>
    <s v="San Francisco"/>
    <x v="1"/>
    <n v="94110"/>
    <s v="West"/>
    <s v="OFF-PA-10002377"/>
    <x v="1"/>
    <s v="Paper"/>
    <s v="Xerox 1916"/>
    <n v="146.82"/>
  </r>
  <r>
    <n v="6961"/>
    <s v="CA-2016-167255"/>
    <x v="10"/>
    <x v="874"/>
    <d v="2016-09-29T00:00:00"/>
    <s v="Second Class"/>
    <s v="RH-19510"/>
    <s v="Rick Huthwaite"/>
    <s v="Home Office"/>
    <s v="United States"/>
    <s v="San Francisco"/>
    <x v="1"/>
    <n v="94110"/>
    <s v="West"/>
    <s v="OFF-PA-10003441"/>
    <x v="1"/>
    <s v="Paper"/>
    <s v="Xerox 226"/>
    <n v="12.96"/>
  </r>
  <r>
    <n v="6962"/>
    <s v="CA-2018-162096"/>
    <x v="0"/>
    <x v="468"/>
    <d v="2018-11-10T00:00:00"/>
    <s v="Same Day"/>
    <s v="TB-21190"/>
    <s v="Thomas Brumley"/>
    <s v="Home Office"/>
    <s v="United States"/>
    <s v="Riverside"/>
    <x v="1"/>
    <n v="92503"/>
    <s v="West"/>
    <s v="OFF-AR-10002221"/>
    <x v="1"/>
    <s v="Art"/>
    <s v="12 Colored Short Pencils"/>
    <n v="7.8"/>
  </r>
  <r>
    <n v="6963"/>
    <s v="CA-2017-157161"/>
    <x v="9"/>
    <x v="87"/>
    <d v="2017-07-20T00:00:00"/>
    <s v="Second Class"/>
    <s v="JD-15895"/>
    <s v="Jonathan Doherty"/>
    <s v="Corporate"/>
    <s v="United States"/>
    <s v="Columbia"/>
    <x v="20"/>
    <n v="29203"/>
    <s v="South"/>
    <s v="OFF-EN-10001509"/>
    <x v="1"/>
    <s v="Envelopes"/>
    <s v="Poly String Tie Envelopes"/>
    <n v="10.199999999999999"/>
  </r>
  <r>
    <n v="6964"/>
    <s v="CA-2017-157161"/>
    <x v="9"/>
    <x v="87"/>
    <d v="2017-07-20T00:00:00"/>
    <s v="Second Class"/>
    <s v="JD-15895"/>
    <s v="Jonathan Doherty"/>
    <s v="Corporate"/>
    <s v="United States"/>
    <s v="Columbia"/>
    <x v="20"/>
    <n v="29203"/>
    <s v="South"/>
    <s v="OFF-AR-10003338"/>
    <x v="1"/>
    <s v="Art"/>
    <s v="Eberhard Faber 3 1/2&quot; Golf Pencils"/>
    <n v="22.32"/>
  </r>
  <r>
    <n v="6965"/>
    <s v="CA-2017-157161"/>
    <x v="9"/>
    <x v="87"/>
    <d v="2017-07-20T00:00:00"/>
    <s v="Second Class"/>
    <s v="JD-15895"/>
    <s v="Jonathan Doherty"/>
    <s v="Corporate"/>
    <s v="United States"/>
    <s v="Columbia"/>
    <x v="20"/>
    <n v="29203"/>
    <s v="South"/>
    <s v="OFF-BI-10004728"/>
    <x v="1"/>
    <s v="Binders"/>
    <s v="Wilson Jones Turn Tabs Binder Tool for Ring Binders"/>
    <n v="24.1"/>
  </r>
  <r>
    <n v="6966"/>
    <s v="CA-2017-157161"/>
    <x v="9"/>
    <x v="87"/>
    <d v="2017-07-20T00:00:00"/>
    <s v="Second Class"/>
    <s v="JD-15895"/>
    <s v="Jonathan Doherty"/>
    <s v="Corporate"/>
    <s v="United States"/>
    <s v="Columbia"/>
    <x v="20"/>
    <n v="29203"/>
    <s v="South"/>
    <s v="TEC-AC-10000358"/>
    <x v="2"/>
    <s v="Accessories"/>
    <s v="ImationÂ SecureÂ DriveÂ + Hardware Encrypted USBÂ flash driveÂ - 16 GB"/>
    <n v="75.98"/>
  </r>
  <r>
    <n v="6967"/>
    <s v="CA-2017-157161"/>
    <x v="9"/>
    <x v="87"/>
    <d v="2017-07-20T00:00:00"/>
    <s v="Second Class"/>
    <s v="JD-15895"/>
    <s v="Jonathan Doherty"/>
    <s v="Corporate"/>
    <s v="United States"/>
    <s v="Columbia"/>
    <x v="20"/>
    <n v="29203"/>
    <s v="South"/>
    <s v="OFF-BI-10002764"/>
    <x v="1"/>
    <s v="Binders"/>
    <s v="Recycled Pressboard Report Cover with Reinforced Top Hinge"/>
    <n v="6.46"/>
  </r>
  <r>
    <n v="6968"/>
    <s v="CA-2017-157161"/>
    <x v="9"/>
    <x v="87"/>
    <d v="2017-07-20T00:00:00"/>
    <s v="Second Class"/>
    <s v="JD-15895"/>
    <s v="Jonathan Doherty"/>
    <s v="Corporate"/>
    <s v="United States"/>
    <s v="Columbia"/>
    <x v="20"/>
    <n v="29203"/>
    <s v="South"/>
    <s v="OFF-PA-10001461"/>
    <x v="1"/>
    <s v="Paper"/>
    <s v="HP Office Paper (20Lb. and 87 Bright)"/>
    <n v="60.12"/>
  </r>
  <r>
    <n v="6969"/>
    <s v="CA-2016-110765"/>
    <x v="16"/>
    <x v="1140"/>
    <d v="2016-10-20T00:00:00"/>
    <s v="Second Class"/>
    <s v="MP-17965"/>
    <s v="Michael Paige"/>
    <s v="Corporate"/>
    <s v="United States"/>
    <s v="New York City"/>
    <x v="15"/>
    <n v="10011"/>
    <s v="East"/>
    <s v="TEC-PH-10004165"/>
    <x v="2"/>
    <s v="Phones"/>
    <s v="Mitel MiVoice 5330e IP Phone"/>
    <n v="824.97"/>
  </r>
  <r>
    <n v="6970"/>
    <s v="CA-2017-163937"/>
    <x v="50"/>
    <x v="994"/>
    <d v="2017-01-13T00:00:00"/>
    <s v="Second Class"/>
    <s v="JB-16000"/>
    <s v="Joy Bell-"/>
    <s v="Consumer"/>
    <s v="United States"/>
    <s v="Longview"/>
    <x v="4"/>
    <n v="98632"/>
    <s v="West"/>
    <s v="FUR-FU-10000010"/>
    <x v="0"/>
    <s v="Furnishings"/>
    <s v="DAX Value U-Channel Document Frames, Easel Back"/>
    <n v="24.85"/>
  </r>
  <r>
    <n v="6971"/>
    <s v="CA-2018-153822"/>
    <x v="12"/>
    <x v="20"/>
    <d v="2018-09-25T00:00:00"/>
    <s v="Standard Class"/>
    <s v="AB-10105"/>
    <s v="Adrian Barton"/>
    <s v="Consumer"/>
    <s v="United States"/>
    <s v="Phoenix"/>
    <x v="16"/>
    <n v="85023"/>
    <s v="West"/>
    <s v="OFF-ST-10000321"/>
    <x v="1"/>
    <s v="Storage"/>
    <s v="Akro Stacking Bins"/>
    <n v="12.624000000000001"/>
  </r>
  <r>
    <n v="6972"/>
    <s v="CA-2018-153822"/>
    <x v="12"/>
    <x v="20"/>
    <d v="2018-09-25T00:00:00"/>
    <s v="Standard Class"/>
    <s v="AB-10105"/>
    <s v="Adrian Barton"/>
    <s v="Consumer"/>
    <s v="United States"/>
    <s v="Phoenix"/>
    <x v="16"/>
    <n v="85023"/>
    <s v="West"/>
    <s v="TEC-AC-10000109"/>
    <x v="2"/>
    <s v="Accessories"/>
    <s v="Sony Micro Vault Click 16 GB USB 2.0 Flash Drive"/>
    <n v="89.584000000000003"/>
  </r>
  <r>
    <n v="6973"/>
    <s v="CA-2018-153822"/>
    <x v="12"/>
    <x v="20"/>
    <d v="2018-09-25T00:00:00"/>
    <s v="Standard Class"/>
    <s v="AB-10105"/>
    <s v="Adrian Barton"/>
    <s v="Consumer"/>
    <s v="United States"/>
    <s v="Phoenix"/>
    <x v="16"/>
    <n v="85023"/>
    <s v="West"/>
    <s v="TEC-PH-10002415"/>
    <x v="2"/>
    <s v="Phones"/>
    <s v="Polycom VoiceStation 500 ConferenceÂ phone"/>
    <n v="471.92"/>
  </r>
  <r>
    <n v="6974"/>
    <s v="CA-2018-153822"/>
    <x v="12"/>
    <x v="20"/>
    <d v="2018-09-25T00:00:00"/>
    <s v="Standard Class"/>
    <s v="AB-10105"/>
    <s v="Adrian Barton"/>
    <s v="Consumer"/>
    <s v="United States"/>
    <s v="Phoenix"/>
    <x v="16"/>
    <n v="85023"/>
    <s v="West"/>
    <s v="OFF-BI-10001460"/>
    <x v="1"/>
    <s v="Binders"/>
    <s v="Plastic Binding Combs"/>
    <n v="18.18"/>
  </r>
  <r>
    <n v="6975"/>
    <s v="CA-2018-146185"/>
    <x v="14"/>
    <x v="175"/>
    <d v="2018-09-19T00:00:00"/>
    <s v="Standard Class"/>
    <s v="CC-12145"/>
    <s v="Charles Crestani"/>
    <s v="Consumer"/>
    <s v="United States"/>
    <s v="Houston"/>
    <x v="5"/>
    <n v="77095"/>
    <s v="Central"/>
    <s v="OFF-AR-10002987"/>
    <x v="1"/>
    <s v="Art"/>
    <s v="Prismacolor Color Pencil Set"/>
    <n v="31.744"/>
  </r>
  <r>
    <n v="6976"/>
    <s v="CA-2016-112144"/>
    <x v="38"/>
    <x v="1141"/>
    <d v="2016-07-02T00:00:00"/>
    <s v="Standard Class"/>
    <s v="CY-12745"/>
    <s v="Craig Yedwab"/>
    <s v="Corporate"/>
    <s v="United States"/>
    <s v="Gilbert"/>
    <x v="16"/>
    <n v="85234"/>
    <s v="West"/>
    <s v="OFF-LA-10000443"/>
    <x v="1"/>
    <s v="Labels"/>
    <s v="Avery 501"/>
    <n v="5.9039999999999999"/>
  </r>
  <r>
    <n v="6977"/>
    <s v="CA-2016-112144"/>
    <x v="38"/>
    <x v="1141"/>
    <d v="2016-07-02T00:00:00"/>
    <s v="Standard Class"/>
    <s v="CY-12745"/>
    <s v="Craig Yedwab"/>
    <s v="Corporate"/>
    <s v="United States"/>
    <s v="Gilbert"/>
    <x v="16"/>
    <n v="85234"/>
    <s v="West"/>
    <s v="FUR-FU-10004306"/>
    <x v="0"/>
    <s v="Furnishings"/>
    <s v="Electrix Halogen Magnifier Lamp"/>
    <n v="621.76"/>
  </r>
  <r>
    <n v="6978"/>
    <s v="US-2017-119298"/>
    <x v="26"/>
    <x v="881"/>
    <d v="2017-11-28T00:00:00"/>
    <s v="First Class"/>
    <s v="EP-13915"/>
    <s v="Emily Phan"/>
    <s v="Consumer"/>
    <s v="United States"/>
    <s v="Jonesboro"/>
    <x v="36"/>
    <n v="72401"/>
    <s v="South"/>
    <s v="TEC-PH-10002564"/>
    <x v="2"/>
    <s v="Phones"/>
    <s v="OtterBox Defender Series Case - Samsung Galaxy S4"/>
    <n v="59.98"/>
  </r>
  <r>
    <n v="6979"/>
    <s v="CA-2018-155159"/>
    <x v="5"/>
    <x v="920"/>
    <d v="2018-11-29T00:00:00"/>
    <s v="Second Class"/>
    <s v="DL-13315"/>
    <s v="Delfina Latchford"/>
    <s v="Consumer"/>
    <s v="United States"/>
    <s v="Atlanta"/>
    <x v="32"/>
    <n v="30318"/>
    <s v="South"/>
    <s v="OFF-PA-10003724"/>
    <x v="1"/>
    <s v="Paper"/>
    <s v="Wirebound Message Book, 4 per Page"/>
    <n v="48.87"/>
  </r>
  <r>
    <n v="6980"/>
    <s v="CA-2018-149076"/>
    <x v="11"/>
    <x v="424"/>
    <d v="2018-01-19T00:00:00"/>
    <s v="Standard Class"/>
    <s v="SO-20335"/>
    <s v="Sean O'Donnell"/>
    <s v="Consumer"/>
    <s v="United States"/>
    <s v="Los Angeles"/>
    <x v="1"/>
    <n v="90036"/>
    <s v="West"/>
    <s v="OFF-PA-10000483"/>
    <x v="1"/>
    <s v="Paper"/>
    <s v="Xerox 19"/>
    <n v="154.9"/>
  </r>
  <r>
    <n v="6981"/>
    <s v="CA-2015-146990"/>
    <x v="0"/>
    <x v="845"/>
    <d v="2015-11-08T00:00:00"/>
    <s v="First Class"/>
    <s v="BP-11095"/>
    <s v="Bart Pistole"/>
    <s v="Corporate"/>
    <s v="United States"/>
    <s v="New York City"/>
    <x v="15"/>
    <n v="10024"/>
    <s v="East"/>
    <s v="OFF-FA-10000611"/>
    <x v="1"/>
    <s v="Fasteners"/>
    <s v="Binder Clips by OIC"/>
    <n v="5.92"/>
  </r>
  <r>
    <n v="6982"/>
    <s v="CA-2015-146990"/>
    <x v="0"/>
    <x v="845"/>
    <d v="2015-11-08T00:00:00"/>
    <s v="First Class"/>
    <s v="BP-11095"/>
    <s v="Bart Pistole"/>
    <s v="Corporate"/>
    <s v="United States"/>
    <s v="New York City"/>
    <x v="15"/>
    <n v="10024"/>
    <s v="East"/>
    <s v="OFF-PA-10000246"/>
    <x v="1"/>
    <s v="Paper"/>
    <s v="Riverleaf Stik-Withit Designer Note Cubes"/>
    <n v="30.18"/>
  </r>
  <r>
    <n v="6983"/>
    <s v="CA-2017-116526"/>
    <x v="8"/>
    <x v="142"/>
    <d v="2017-09-05T00:00:00"/>
    <s v="Standard Class"/>
    <s v="JA-15970"/>
    <s v="Joseph Airdo"/>
    <s v="Consumer"/>
    <s v="United States"/>
    <s v="Detroit"/>
    <x v="12"/>
    <n v="48227"/>
    <s v="Central"/>
    <s v="OFF-BI-10004728"/>
    <x v="1"/>
    <s v="Binders"/>
    <s v="Wilson Jones Turn Tabs Binder Tool for Ring Binders"/>
    <n v="24.1"/>
  </r>
  <r>
    <n v="6984"/>
    <s v="CA-2017-116526"/>
    <x v="8"/>
    <x v="142"/>
    <d v="2017-09-05T00:00:00"/>
    <s v="Standard Class"/>
    <s v="JA-15970"/>
    <s v="Joseph Airdo"/>
    <s v="Consumer"/>
    <s v="United States"/>
    <s v="Detroit"/>
    <x v="12"/>
    <n v="48227"/>
    <s v="Central"/>
    <s v="TEC-PH-10002365"/>
    <x v="2"/>
    <s v="Phones"/>
    <s v="Belkin Grip Candy Sheer Case / Cover for iPhone 5 and 5S"/>
    <n v="8.7799999999999994"/>
  </r>
  <r>
    <n v="6985"/>
    <s v="CA-2017-116526"/>
    <x v="8"/>
    <x v="142"/>
    <d v="2017-09-05T00:00:00"/>
    <s v="Standard Class"/>
    <s v="JA-15970"/>
    <s v="Joseph Airdo"/>
    <s v="Consumer"/>
    <s v="United States"/>
    <s v="Detroit"/>
    <x v="12"/>
    <n v="48227"/>
    <s v="Central"/>
    <s v="OFF-AP-10002457"/>
    <x v="1"/>
    <s v="Appliances"/>
    <s v="Eureka The Boss Plus 12-Amp Hard Box Upright Vacuum, Red"/>
    <n v="376.74"/>
  </r>
  <r>
    <n v="6986"/>
    <s v="CA-2017-116526"/>
    <x v="8"/>
    <x v="142"/>
    <d v="2017-09-05T00:00:00"/>
    <s v="Standard Class"/>
    <s v="JA-15970"/>
    <s v="Joseph Airdo"/>
    <s v="Consumer"/>
    <s v="United States"/>
    <s v="Detroit"/>
    <x v="12"/>
    <n v="48227"/>
    <s v="Central"/>
    <s v="OFF-BI-10000320"/>
    <x v="1"/>
    <s v="Binders"/>
    <s v="GBC Plastic Binding Combs"/>
    <n v="29.52"/>
  </r>
  <r>
    <n v="6987"/>
    <s v="CA-2017-116526"/>
    <x v="8"/>
    <x v="142"/>
    <d v="2017-09-05T00:00:00"/>
    <s v="Standard Class"/>
    <s v="JA-15970"/>
    <s v="Joseph Airdo"/>
    <s v="Consumer"/>
    <s v="United States"/>
    <s v="Detroit"/>
    <x v="12"/>
    <n v="48227"/>
    <s v="Central"/>
    <s v="OFF-AR-10004999"/>
    <x v="1"/>
    <s v="Art"/>
    <s v="Newell 315"/>
    <n v="11.96"/>
  </r>
  <r>
    <n v="6988"/>
    <s v="CA-2017-116526"/>
    <x v="8"/>
    <x v="142"/>
    <d v="2017-09-05T00:00:00"/>
    <s v="Standard Class"/>
    <s v="JA-15970"/>
    <s v="Joseph Airdo"/>
    <s v="Consumer"/>
    <s v="United States"/>
    <s v="Detroit"/>
    <x v="12"/>
    <n v="48227"/>
    <s v="Central"/>
    <s v="OFF-BI-10001116"/>
    <x v="1"/>
    <s v="Binders"/>
    <s v="Wilson Jones 1&quot; Hanging DublLock Ring Binders"/>
    <n v="26.4"/>
  </r>
  <r>
    <n v="6989"/>
    <s v="CA-2018-158561"/>
    <x v="6"/>
    <x v="343"/>
    <d v="2018-11-16T00:00:00"/>
    <s v="Second Class"/>
    <s v="BB-11545"/>
    <s v="Brenda Bowman"/>
    <s v="Corporate"/>
    <s v="United States"/>
    <s v="Fort Lauderdale"/>
    <x v="2"/>
    <n v="33311"/>
    <s v="South"/>
    <s v="OFF-AP-10002651"/>
    <x v="1"/>
    <s v="Appliances"/>
    <s v="Hoover Upright Vacuum With Dirt Cup"/>
    <n v="1158.1199999999999"/>
  </r>
  <r>
    <n v="6990"/>
    <s v="CA-2018-165099"/>
    <x v="19"/>
    <x v="157"/>
    <d v="2018-12-13T00:00:00"/>
    <s v="First Class"/>
    <s v="DK-13375"/>
    <s v="Dennis Kane"/>
    <s v="Consumer"/>
    <s v="United States"/>
    <s v="Abilene"/>
    <x v="5"/>
    <n v="79605"/>
    <s v="Central"/>
    <s v="OFF-AP-10001634"/>
    <x v="1"/>
    <s v="Appliances"/>
    <s v="Hoover Commercial Lightweight Upright Vacuum"/>
    <n v="1.3919999999999999"/>
  </r>
  <r>
    <n v="6991"/>
    <s v="CA-2016-109386"/>
    <x v="6"/>
    <x v="627"/>
    <d v="2016-11-13T00:00:00"/>
    <s v="Second Class"/>
    <s v="RH-19600"/>
    <s v="Rob Haberlin"/>
    <s v="Consumer"/>
    <s v="United States"/>
    <s v="Hampton"/>
    <x v="17"/>
    <n v="23666"/>
    <s v="South"/>
    <s v="OFF-AP-10003266"/>
    <x v="1"/>
    <s v="Appliances"/>
    <s v="Holmes Replacement Filter for HEPA Air Cleaner, Large Room"/>
    <n v="44.43"/>
  </r>
  <r>
    <n v="6992"/>
    <s v="CA-2016-109386"/>
    <x v="6"/>
    <x v="627"/>
    <d v="2016-11-13T00:00:00"/>
    <s v="Second Class"/>
    <s v="RH-19600"/>
    <s v="Rob Haberlin"/>
    <s v="Consumer"/>
    <s v="United States"/>
    <s v="Hampton"/>
    <x v="17"/>
    <n v="23666"/>
    <s v="South"/>
    <s v="TEC-PH-10002890"/>
    <x v="2"/>
    <s v="Phones"/>
    <s v="AT&amp;T 17929 Lendline Telephone"/>
    <n v="226.2"/>
  </r>
  <r>
    <n v="6993"/>
    <s v="CA-2016-109386"/>
    <x v="6"/>
    <x v="627"/>
    <d v="2016-11-13T00:00:00"/>
    <s v="Second Class"/>
    <s v="RH-19600"/>
    <s v="Rob Haberlin"/>
    <s v="Consumer"/>
    <s v="United States"/>
    <s v="Hampton"/>
    <x v="17"/>
    <n v="23666"/>
    <s v="South"/>
    <s v="FUR-FU-10000308"/>
    <x v="0"/>
    <s v="Furnishings"/>
    <s v="Deflect-o Glass Clear Studded Chair Mats"/>
    <n v="186.54"/>
  </r>
  <r>
    <n v="6994"/>
    <s v="CA-2016-109386"/>
    <x v="6"/>
    <x v="627"/>
    <d v="2016-11-13T00:00:00"/>
    <s v="Second Class"/>
    <s v="RH-19600"/>
    <s v="Rob Haberlin"/>
    <s v="Consumer"/>
    <s v="United States"/>
    <s v="Hampton"/>
    <x v="17"/>
    <n v="23666"/>
    <s v="South"/>
    <s v="OFF-AR-10000380"/>
    <x v="1"/>
    <s v="Art"/>
    <s v="Hunt PowerHouse Electric Pencil Sharpener, Blue"/>
    <n v="265.86"/>
  </r>
  <r>
    <n v="6995"/>
    <s v="CA-2016-109386"/>
    <x v="6"/>
    <x v="627"/>
    <d v="2016-11-13T00:00:00"/>
    <s v="Second Class"/>
    <s v="RH-19600"/>
    <s v="Rob Haberlin"/>
    <s v="Consumer"/>
    <s v="United States"/>
    <s v="Hampton"/>
    <x v="17"/>
    <n v="23666"/>
    <s v="South"/>
    <s v="OFF-AR-10000122"/>
    <x v="1"/>
    <s v="Art"/>
    <s v="Newell 314"/>
    <n v="27.9"/>
  </r>
  <r>
    <n v="6996"/>
    <s v="CA-2016-166800"/>
    <x v="26"/>
    <x v="902"/>
    <d v="2016-11-26T00:00:00"/>
    <s v="Standard Class"/>
    <s v="AG-10300"/>
    <s v="Aleksandra Gannaway"/>
    <s v="Corporate"/>
    <s v="United States"/>
    <s v="Las Vegas"/>
    <x v="33"/>
    <n v="89115"/>
    <s v="West"/>
    <s v="OFF-AP-10004868"/>
    <x v="1"/>
    <s v="Appliances"/>
    <s v="Hoover Commercial Soft Guard Upright Vacuum And Disposable Filtration Bags"/>
    <n v="31.08"/>
  </r>
  <r>
    <n v="6997"/>
    <s v="CA-2018-117443"/>
    <x v="27"/>
    <x v="331"/>
    <d v="2018-12-25T00:00:00"/>
    <s v="Second Class"/>
    <s v="JB-15400"/>
    <s v="Jennifer Braxton"/>
    <s v="Corporate"/>
    <s v="United States"/>
    <s v="Rockford"/>
    <x v="10"/>
    <n v="61107"/>
    <s v="Central"/>
    <s v="OFF-BI-10004002"/>
    <x v="1"/>
    <s v="Binders"/>
    <s v="Wilson Jones International Size A4 Ring Binders"/>
    <n v="13.84"/>
  </r>
  <r>
    <n v="6998"/>
    <s v="CA-2018-117443"/>
    <x v="27"/>
    <x v="331"/>
    <d v="2018-12-25T00:00:00"/>
    <s v="Second Class"/>
    <s v="JB-15400"/>
    <s v="Jennifer Braxton"/>
    <s v="Corporate"/>
    <s v="United States"/>
    <s v="Rockford"/>
    <x v="10"/>
    <n v="61107"/>
    <s v="Central"/>
    <s v="OFF-PA-10004475"/>
    <x v="1"/>
    <s v="Paper"/>
    <s v="Xerox 1940"/>
    <n v="175.87200000000001"/>
  </r>
  <r>
    <n v="6999"/>
    <s v="US-2017-134369"/>
    <x v="14"/>
    <x v="1142"/>
    <d v="2017-09-22T00:00:00"/>
    <s v="Standard Class"/>
    <s v="BC-11125"/>
    <s v="Becky Castell"/>
    <s v="Home Office"/>
    <s v="United States"/>
    <s v="Laguna Niguel"/>
    <x v="1"/>
    <n v="92677"/>
    <s v="West"/>
    <s v="OFF-PA-10002195"/>
    <x v="1"/>
    <s v="Paper"/>
    <s v="Xerox 1966"/>
    <n v="12.96"/>
  </r>
  <r>
    <n v="7000"/>
    <s v="CA-2018-123687"/>
    <x v="49"/>
    <x v="1143"/>
    <d v="2018-05-29T00:00:00"/>
    <s v="First Class"/>
    <s v="KC-16675"/>
    <s v="Kimberly Carter"/>
    <s v="Corporate"/>
    <s v="United States"/>
    <s v="Louisville"/>
    <x v="0"/>
    <n v="40214"/>
    <s v="South"/>
    <s v="OFF-AP-10002670"/>
    <x v="1"/>
    <s v="Appliances"/>
    <s v="Belkin 8-Outlet Premiere SurgeMaster II Surge Protectors"/>
    <n v="208.44"/>
  </r>
  <r>
    <n v="7001"/>
    <s v="CA-2018-123687"/>
    <x v="49"/>
    <x v="1143"/>
    <d v="2018-05-29T00:00:00"/>
    <s v="First Class"/>
    <s v="KC-16675"/>
    <s v="Kimberly Carter"/>
    <s v="Corporate"/>
    <s v="United States"/>
    <s v="Louisville"/>
    <x v="0"/>
    <n v="40214"/>
    <s v="South"/>
    <s v="OFF-SU-10004498"/>
    <x v="1"/>
    <s v="Supplies"/>
    <s v="Martin-Yale Premier Letter Opener"/>
    <n v="25.76"/>
  </r>
  <r>
    <n v="7002"/>
    <s v="CA-2016-104871"/>
    <x v="24"/>
    <x v="1110"/>
    <d v="2016-04-03T00:00:00"/>
    <s v="Standard Class"/>
    <s v="DR-12940"/>
    <s v="Daniel Raglin"/>
    <s v="Home Office"/>
    <s v="United States"/>
    <s v="Normal"/>
    <x v="10"/>
    <n v="61761"/>
    <s v="Central"/>
    <s v="FUR-CH-10003298"/>
    <x v="0"/>
    <s v="Chairs"/>
    <s v="Office Star - Contemporary Task Swivel chair with Loop Arms, Charcoal"/>
    <n v="366.74400000000003"/>
  </r>
  <r>
    <n v="7003"/>
    <s v="CA-2015-133158"/>
    <x v="47"/>
    <x v="710"/>
    <d v="2015-08-21T00:00:00"/>
    <s v="Second Class"/>
    <s v="DW-13195"/>
    <s v="David Wiener"/>
    <s v="Corporate"/>
    <s v="United States"/>
    <s v="Los Angeles"/>
    <x v="1"/>
    <n v="90045"/>
    <s v="West"/>
    <s v="FUR-FU-10000723"/>
    <x v="0"/>
    <s v="Furnishings"/>
    <s v="Deflect-o EconoMat Studded, No Bevel Mat for Low Pile Carpeting"/>
    <n v="289.24"/>
  </r>
  <r>
    <n v="7004"/>
    <s v="CA-2015-133158"/>
    <x v="47"/>
    <x v="710"/>
    <d v="2015-08-21T00:00:00"/>
    <s v="Second Class"/>
    <s v="DW-13195"/>
    <s v="David Wiener"/>
    <s v="Corporate"/>
    <s v="United States"/>
    <s v="Los Angeles"/>
    <x v="1"/>
    <n v="90045"/>
    <s v="West"/>
    <s v="OFF-BI-10000632"/>
    <x v="1"/>
    <s v="Binders"/>
    <s v="Satellite Sectional Post Binders"/>
    <n v="69.456000000000003"/>
  </r>
  <r>
    <n v="7005"/>
    <s v="CA-2015-126333"/>
    <x v="27"/>
    <x v="851"/>
    <d v="2015-12-28T00:00:00"/>
    <s v="Standard Class"/>
    <s v="ME-18010"/>
    <s v="Michelle Ellison"/>
    <s v="Corporate"/>
    <s v="United States"/>
    <s v="Port Arthur"/>
    <x v="5"/>
    <n v="77642"/>
    <s v="Central"/>
    <s v="OFF-PA-10000223"/>
    <x v="1"/>
    <s v="Paper"/>
    <s v="Xerox 2000"/>
    <n v="5.1840000000000002"/>
  </r>
  <r>
    <n v="7006"/>
    <s v="CA-2016-141740"/>
    <x v="0"/>
    <x v="549"/>
    <d v="2016-11-05T00:00:00"/>
    <s v="Standard Class"/>
    <s v="JF-15490"/>
    <s v="Jeremy Farry"/>
    <s v="Consumer"/>
    <s v="United States"/>
    <s v="New York City"/>
    <x v="15"/>
    <n v="10009"/>
    <s v="East"/>
    <s v="FUR-CH-10001545"/>
    <x v="0"/>
    <s v="Chairs"/>
    <s v="Hon Comfortask Task/Swivel Chairs"/>
    <n v="205.16399999999999"/>
  </r>
  <r>
    <n v="7007"/>
    <s v="CA-2015-119466"/>
    <x v="33"/>
    <x v="534"/>
    <d v="2015-12-21T00:00:00"/>
    <s v="Standard Class"/>
    <s v="SP-20860"/>
    <s v="Sung Pak"/>
    <s v="Corporate"/>
    <s v="United States"/>
    <s v="Chicago"/>
    <x v="10"/>
    <n v="60623"/>
    <s v="Central"/>
    <s v="FUR-FU-10001546"/>
    <x v="0"/>
    <s v="Furnishings"/>
    <s v="Dana Swing-Arm Lamps"/>
    <n v="8.5440000000000005"/>
  </r>
  <r>
    <n v="7008"/>
    <s v="CA-2016-154823"/>
    <x v="8"/>
    <x v="291"/>
    <d v="2016-08-25T00:00:00"/>
    <s v="Standard Class"/>
    <s v="KN-16390"/>
    <s v="Katherine Nockton"/>
    <s v="Corporate"/>
    <s v="United States"/>
    <s v="Springfield"/>
    <x v="24"/>
    <n v="45503"/>
    <s v="East"/>
    <s v="OFF-BI-10001098"/>
    <x v="1"/>
    <s v="Binders"/>
    <s v="Acco D-Ring Binder w/DublLock"/>
    <n v="12.827999999999999"/>
  </r>
  <r>
    <n v="7009"/>
    <s v="CA-2016-154823"/>
    <x v="8"/>
    <x v="291"/>
    <d v="2016-08-25T00:00:00"/>
    <s v="Standard Class"/>
    <s v="KN-16390"/>
    <s v="Katherine Nockton"/>
    <s v="Corporate"/>
    <s v="United States"/>
    <s v="Springfield"/>
    <x v="24"/>
    <n v="45503"/>
    <s v="East"/>
    <s v="FUR-CH-10003379"/>
    <x v="0"/>
    <s v="Chairs"/>
    <s v="Global Commerce Series High-Back Swivel/Tilt Chairs"/>
    <n v="598.45799999999997"/>
  </r>
  <r>
    <n v="7010"/>
    <s v="CA-2016-154823"/>
    <x v="8"/>
    <x v="291"/>
    <d v="2016-08-25T00:00:00"/>
    <s v="Standard Class"/>
    <s v="KN-16390"/>
    <s v="Katherine Nockton"/>
    <s v="Corporate"/>
    <s v="United States"/>
    <s v="Springfield"/>
    <x v="24"/>
    <n v="45503"/>
    <s v="East"/>
    <s v="FUR-FU-10000193"/>
    <x v="0"/>
    <s v="Furnishings"/>
    <s v="Tenex Chairmats For Use with Hard Floors"/>
    <n v="25.984000000000002"/>
  </r>
  <r>
    <n v="7011"/>
    <s v="US-2015-135881"/>
    <x v="49"/>
    <x v="235"/>
    <d v="2015-05-27T00:00:00"/>
    <s v="Standard Class"/>
    <s v="GT-14710"/>
    <s v="Greg Tran"/>
    <s v="Consumer"/>
    <s v="United States"/>
    <s v="New York City"/>
    <x v="15"/>
    <n v="10035"/>
    <s v="East"/>
    <s v="OFF-BI-10000829"/>
    <x v="1"/>
    <s v="Binders"/>
    <s v="Avery Non-Stick Binders"/>
    <n v="17.96"/>
  </r>
  <r>
    <n v="7012"/>
    <s v="US-2015-135881"/>
    <x v="49"/>
    <x v="235"/>
    <d v="2015-05-27T00:00:00"/>
    <s v="Standard Class"/>
    <s v="GT-14710"/>
    <s v="Greg Tran"/>
    <s v="Consumer"/>
    <s v="United States"/>
    <s v="New York City"/>
    <x v="15"/>
    <n v="10035"/>
    <s v="East"/>
    <s v="OFF-SU-10003002"/>
    <x v="1"/>
    <s v="Supplies"/>
    <s v="Letter Slitter"/>
    <n v="5.04"/>
  </r>
  <r>
    <n v="7013"/>
    <s v="US-2015-135881"/>
    <x v="49"/>
    <x v="235"/>
    <d v="2015-05-27T00:00:00"/>
    <s v="Standard Class"/>
    <s v="GT-14710"/>
    <s v="Greg Tran"/>
    <s v="Consumer"/>
    <s v="United States"/>
    <s v="New York City"/>
    <x v="15"/>
    <n v="10035"/>
    <s v="East"/>
    <s v="OFF-AP-10002118"/>
    <x v="1"/>
    <s v="Appliances"/>
    <s v="1.7 Cubic Foot Compact &quot;Cube&quot; Office Refrigerators"/>
    <n v="208.16"/>
  </r>
  <r>
    <n v="7014"/>
    <s v="CA-2018-141201"/>
    <x v="19"/>
    <x v="34"/>
    <d v="2018-12-11T00:00:00"/>
    <s v="Second Class"/>
    <s v="DB-12910"/>
    <s v="Daniel Byrd"/>
    <s v="Home Office"/>
    <s v="United States"/>
    <s v="Salinas"/>
    <x v="1"/>
    <n v="93905"/>
    <s v="West"/>
    <s v="FUR-BO-10001519"/>
    <x v="0"/>
    <s v="Bookcases"/>
    <s v="O'Sullivan 3-Shelf Heavy-Duty Bookcases"/>
    <n v="148.25700000000001"/>
  </r>
  <r>
    <n v="7015"/>
    <s v="CA-2015-114790"/>
    <x v="34"/>
    <x v="518"/>
    <d v="2015-03-13T00:00:00"/>
    <s v="Second Class"/>
    <s v="FM-14215"/>
    <s v="Filia McAdams"/>
    <s v="Corporate"/>
    <s v="United States"/>
    <s v="Richmond"/>
    <x v="0"/>
    <n v="40475"/>
    <s v="South"/>
    <s v="OFF-AP-10002578"/>
    <x v="1"/>
    <s v="Appliances"/>
    <s v="Fellowes Premier Superior Surge Suppressor, 10-Outlet, With Phone and Remote"/>
    <n v="146.76"/>
  </r>
  <r>
    <n v="7016"/>
    <s v="CA-2015-114790"/>
    <x v="34"/>
    <x v="518"/>
    <d v="2015-03-13T00:00:00"/>
    <s v="Second Class"/>
    <s v="FM-14215"/>
    <s v="Filia McAdams"/>
    <s v="Corporate"/>
    <s v="United States"/>
    <s v="Richmond"/>
    <x v="0"/>
    <n v="40475"/>
    <s v="South"/>
    <s v="TEC-AC-10000710"/>
    <x v="2"/>
    <s v="Accessories"/>
    <s v="Maxell DVD-RAM Discs"/>
    <n v="32.96"/>
  </r>
  <r>
    <n v="7017"/>
    <s v="CA-2015-114790"/>
    <x v="34"/>
    <x v="518"/>
    <d v="2015-03-13T00:00:00"/>
    <s v="Second Class"/>
    <s v="FM-14215"/>
    <s v="Filia McAdams"/>
    <s v="Corporate"/>
    <s v="United States"/>
    <s v="Richmond"/>
    <x v="0"/>
    <n v="40475"/>
    <s v="South"/>
    <s v="TEC-PH-10000984"/>
    <x v="2"/>
    <s v="Phones"/>
    <s v="Panasonic KX-TG9471B"/>
    <n v="587.97"/>
  </r>
  <r>
    <n v="7018"/>
    <s v="CA-2015-114790"/>
    <x v="34"/>
    <x v="518"/>
    <d v="2015-03-13T00:00:00"/>
    <s v="Second Class"/>
    <s v="FM-14215"/>
    <s v="Filia McAdams"/>
    <s v="Corporate"/>
    <s v="United States"/>
    <s v="Richmond"/>
    <x v="0"/>
    <n v="40475"/>
    <s v="South"/>
    <s v="OFF-PA-10000213"/>
    <x v="1"/>
    <s v="Paper"/>
    <s v="Xerox 198"/>
    <n v="14.94"/>
  </r>
  <r>
    <n v="7019"/>
    <s v="US-2017-154256"/>
    <x v="17"/>
    <x v="661"/>
    <d v="2017-06-27T00:00:00"/>
    <s v="Second Class"/>
    <s v="SM-20005"/>
    <s v="Sally Matthias"/>
    <s v="Consumer"/>
    <s v="United States"/>
    <s v="New York City"/>
    <x v="15"/>
    <n v="10035"/>
    <s v="East"/>
    <s v="OFF-LA-10003720"/>
    <x v="1"/>
    <s v="Labels"/>
    <s v="Avery 487"/>
    <n v="25.83"/>
  </r>
  <r>
    <n v="7020"/>
    <s v="CA-2015-124737"/>
    <x v="8"/>
    <x v="709"/>
    <d v="2015-08-27T00:00:00"/>
    <s v="Standard Class"/>
    <s v="AP-10915"/>
    <s v="Arthur Prichep"/>
    <s v="Consumer"/>
    <s v="United States"/>
    <s v="Denver"/>
    <x v="22"/>
    <n v="80219"/>
    <s v="West"/>
    <s v="OFF-PA-10001837"/>
    <x v="1"/>
    <s v="Paper"/>
    <s v="Xerox 1976"/>
    <n v="15.552"/>
  </r>
  <r>
    <n v="7021"/>
    <s v="CA-2015-124737"/>
    <x v="8"/>
    <x v="709"/>
    <d v="2015-08-27T00:00:00"/>
    <s v="Standard Class"/>
    <s v="AP-10915"/>
    <s v="Arthur Prichep"/>
    <s v="Consumer"/>
    <s v="United States"/>
    <s v="Denver"/>
    <x v="22"/>
    <n v="80219"/>
    <s v="West"/>
    <s v="OFF-SU-10004661"/>
    <x v="1"/>
    <s v="Supplies"/>
    <s v="Acme Titanium Bonded Scissors"/>
    <n v="6.8"/>
  </r>
  <r>
    <n v="7022"/>
    <s v="CA-2015-124737"/>
    <x v="8"/>
    <x v="709"/>
    <d v="2015-08-27T00:00:00"/>
    <s v="Standard Class"/>
    <s v="AP-10915"/>
    <s v="Arthur Prichep"/>
    <s v="Consumer"/>
    <s v="United States"/>
    <s v="Denver"/>
    <x v="22"/>
    <n v="80219"/>
    <s v="West"/>
    <s v="FUR-FU-10003274"/>
    <x v="0"/>
    <s v="Furnishings"/>
    <s v="Regeneration Desk Collection"/>
    <n v="4.2240000000000002"/>
  </r>
  <r>
    <n v="7023"/>
    <s v="CA-2015-124737"/>
    <x v="8"/>
    <x v="709"/>
    <d v="2015-08-27T00:00:00"/>
    <s v="Standard Class"/>
    <s v="AP-10915"/>
    <s v="Arthur Prichep"/>
    <s v="Consumer"/>
    <s v="United States"/>
    <s v="Denver"/>
    <x v="22"/>
    <n v="80219"/>
    <s v="West"/>
    <s v="TEC-PH-10000149"/>
    <x v="2"/>
    <s v="Phones"/>
    <s v="Cisco SPA525G2 IP Phone - Wireless"/>
    <n v="143.63999999999999"/>
  </r>
  <r>
    <n v="7024"/>
    <s v="CA-2015-124737"/>
    <x v="8"/>
    <x v="709"/>
    <d v="2015-08-27T00:00:00"/>
    <s v="Standard Class"/>
    <s v="AP-10915"/>
    <s v="Arthur Prichep"/>
    <s v="Consumer"/>
    <s v="United States"/>
    <s v="Denver"/>
    <x v="22"/>
    <n v="80219"/>
    <s v="West"/>
    <s v="OFF-PA-10000019"/>
    <x v="1"/>
    <s v="Paper"/>
    <s v="Xerox 1931"/>
    <n v="31.103999999999999"/>
  </r>
  <r>
    <n v="7025"/>
    <s v="CA-2015-124737"/>
    <x v="8"/>
    <x v="709"/>
    <d v="2015-08-27T00:00:00"/>
    <s v="Standard Class"/>
    <s v="AP-10915"/>
    <s v="Arthur Prichep"/>
    <s v="Consumer"/>
    <s v="United States"/>
    <s v="Denver"/>
    <x v="22"/>
    <n v="80219"/>
    <s v="West"/>
    <s v="OFF-PA-10001125"/>
    <x v="1"/>
    <s v="Paper"/>
    <s v="Xerox 1988"/>
    <n v="223.05600000000001"/>
  </r>
  <r>
    <n v="7026"/>
    <s v="US-2018-101840"/>
    <x v="25"/>
    <x v="695"/>
    <d v="2018-02-12T00:00:00"/>
    <s v="Standard Class"/>
    <s v="SP-20545"/>
    <s v="Sibella Parks"/>
    <s v="Corporate"/>
    <s v="United States"/>
    <s v="New York City"/>
    <x v="15"/>
    <n v="10024"/>
    <s v="East"/>
    <s v="TEC-PH-10002538"/>
    <x v="2"/>
    <s v="Phones"/>
    <s v="Grandstream GXP1160 VoIP phone"/>
    <n v="227.46"/>
  </r>
  <r>
    <n v="7027"/>
    <s v="US-2018-101840"/>
    <x v="25"/>
    <x v="695"/>
    <d v="2018-02-12T00:00:00"/>
    <s v="Standard Class"/>
    <s v="SP-20545"/>
    <s v="Sibella Parks"/>
    <s v="Corporate"/>
    <s v="United States"/>
    <s v="New York City"/>
    <x v="15"/>
    <n v="10024"/>
    <s v="East"/>
    <s v="OFF-BI-10000279"/>
    <x v="1"/>
    <s v="Binders"/>
    <s v="Acco Recycled 2&quot; Capacity Laser Printer Hanging Data Binders"/>
    <n v="46.24"/>
  </r>
  <r>
    <n v="7028"/>
    <s v="CA-2018-131653"/>
    <x v="31"/>
    <x v="926"/>
    <d v="2018-02-05T00:00:00"/>
    <s v="Standard Class"/>
    <s v="RD-19585"/>
    <s v="Rob Dowd"/>
    <s v="Consumer"/>
    <s v="United States"/>
    <s v="New York City"/>
    <x v="15"/>
    <n v="10011"/>
    <s v="East"/>
    <s v="OFF-LA-10001045"/>
    <x v="1"/>
    <s v="Labels"/>
    <s v="Permanent Self-Adhesive File Folder Labels for Typewriters by Universal"/>
    <n v="5.22"/>
  </r>
  <r>
    <n v="7029"/>
    <s v="US-2017-157840"/>
    <x v="33"/>
    <x v="887"/>
    <d v="2017-12-23T00:00:00"/>
    <s v="Second Class"/>
    <s v="MC-17575"/>
    <s v="Matt Collins"/>
    <s v="Consumer"/>
    <s v="United States"/>
    <s v="Fremont"/>
    <x v="8"/>
    <n v="68025"/>
    <s v="Central"/>
    <s v="OFF-PA-10003673"/>
    <x v="1"/>
    <s v="Paper"/>
    <s v="Strathmore Photo Mount Cards"/>
    <n v="33.9"/>
  </r>
  <r>
    <n v="7030"/>
    <s v="CA-2017-145548"/>
    <x v="0"/>
    <x v="583"/>
    <d v="2017-11-16T00:00:00"/>
    <s v="Standard Class"/>
    <s v="EB-13750"/>
    <s v="Edward Becker"/>
    <s v="Corporate"/>
    <s v="United States"/>
    <s v="New York City"/>
    <x v="15"/>
    <n v="10011"/>
    <s v="East"/>
    <s v="OFF-ST-10002562"/>
    <x v="1"/>
    <s v="Storage"/>
    <s v="Staple magnet"/>
    <n v="28.14"/>
  </r>
  <r>
    <n v="7031"/>
    <s v="CA-2017-145548"/>
    <x v="0"/>
    <x v="583"/>
    <d v="2017-11-16T00:00:00"/>
    <s v="Standard Class"/>
    <s v="EB-13750"/>
    <s v="Edward Becker"/>
    <s v="Corporate"/>
    <s v="United States"/>
    <s v="New York City"/>
    <x v="15"/>
    <n v="10011"/>
    <s v="East"/>
    <s v="TEC-AC-10002305"/>
    <x v="2"/>
    <s v="Accessories"/>
    <s v="KeyTronicÂ E03601U1 -Â KeyboardÂ - Beige"/>
    <n v="36"/>
  </r>
  <r>
    <n v="7032"/>
    <s v="CA-2017-145548"/>
    <x v="0"/>
    <x v="583"/>
    <d v="2017-11-16T00:00:00"/>
    <s v="Standard Class"/>
    <s v="EB-13750"/>
    <s v="Edward Becker"/>
    <s v="Corporate"/>
    <s v="United States"/>
    <s v="New York City"/>
    <x v="15"/>
    <n v="10011"/>
    <s v="East"/>
    <s v="OFF-AR-10003373"/>
    <x v="1"/>
    <s v="Art"/>
    <s v="Boston School Pro Electric Pencil Sharpener, 1670"/>
    <n v="92.94"/>
  </r>
  <r>
    <n v="7033"/>
    <s v="CA-2017-145548"/>
    <x v="0"/>
    <x v="583"/>
    <d v="2017-11-16T00:00:00"/>
    <s v="Standard Class"/>
    <s v="EB-13750"/>
    <s v="Edward Becker"/>
    <s v="Corporate"/>
    <s v="United States"/>
    <s v="New York City"/>
    <x v="15"/>
    <n v="10011"/>
    <s v="East"/>
    <s v="FUR-CH-10003774"/>
    <x v="0"/>
    <s v="Chairs"/>
    <s v="Global Wood Trimmed Manager's Task Chair, Khaki"/>
    <n v="245.64599999999999"/>
  </r>
  <r>
    <n v="7034"/>
    <s v="CA-2017-145548"/>
    <x v="0"/>
    <x v="583"/>
    <d v="2017-11-16T00:00:00"/>
    <s v="Standard Class"/>
    <s v="EB-13750"/>
    <s v="Edward Becker"/>
    <s v="Corporate"/>
    <s v="United States"/>
    <s v="New York City"/>
    <x v="15"/>
    <n v="10011"/>
    <s v="East"/>
    <s v="OFF-BI-10001510"/>
    <x v="1"/>
    <s v="Binders"/>
    <s v="Deluxe Heavy-Duty Vinyl Round Ring Binder"/>
    <n v="55.008000000000003"/>
  </r>
  <r>
    <n v="7035"/>
    <s v="CA-2017-145548"/>
    <x v="0"/>
    <x v="583"/>
    <d v="2017-11-16T00:00:00"/>
    <s v="Standard Class"/>
    <s v="EB-13750"/>
    <s v="Edward Becker"/>
    <s v="Corporate"/>
    <s v="United States"/>
    <s v="New York City"/>
    <x v="15"/>
    <n v="10011"/>
    <s v="East"/>
    <s v="OFF-BI-10004236"/>
    <x v="1"/>
    <s v="Binders"/>
    <s v="XtraLife ClearVue Slant-D Ring Binder, White, 3&quot;"/>
    <n v="35.231999999999999"/>
  </r>
  <r>
    <n v="7036"/>
    <s v="CA-2018-119494"/>
    <x v="0"/>
    <x v="45"/>
    <d v="2018-11-13T00:00:00"/>
    <s v="Standard Class"/>
    <s v="JE-15610"/>
    <s v="Jim Epp"/>
    <s v="Corporate"/>
    <s v="United States"/>
    <s v="San Diego"/>
    <x v="1"/>
    <n v="92105"/>
    <s v="West"/>
    <s v="FUR-CH-10004675"/>
    <x v="0"/>
    <s v="Chairs"/>
    <s v="Lifetime Advantage Folding Chairs, 4/Carton"/>
    <n v="523.39200000000005"/>
  </r>
  <r>
    <n v="7037"/>
    <s v="CA-2015-124618"/>
    <x v="20"/>
    <x v="1073"/>
    <d v="2015-05-04T00:00:00"/>
    <s v="Second Class"/>
    <s v="CS-11860"/>
    <s v="Cari Schnelling"/>
    <s v="Consumer"/>
    <s v="United States"/>
    <s v="Lakeland"/>
    <x v="2"/>
    <n v="33801"/>
    <s v="South"/>
    <s v="TEC-CO-10004202"/>
    <x v="2"/>
    <s v="Copiers"/>
    <s v="Brother DCP1000 Digital 3 in 1 Multifunction Machine"/>
    <n v="479.98399999999998"/>
  </r>
  <r>
    <n v="7038"/>
    <s v="CA-2018-161970"/>
    <x v="12"/>
    <x v="585"/>
    <d v="2018-09-27T00:00:00"/>
    <s v="Standard Class"/>
    <s v="PB-19105"/>
    <s v="Peter BÃ¼hler"/>
    <s v="Consumer"/>
    <s v="United States"/>
    <s v="Smyrna"/>
    <x v="32"/>
    <n v="30080"/>
    <s v="South"/>
    <s v="OFF-PA-10004255"/>
    <x v="1"/>
    <s v="Paper"/>
    <s v="Xerox 219"/>
    <n v="12.96"/>
  </r>
  <r>
    <n v="7039"/>
    <s v="CA-2018-161970"/>
    <x v="12"/>
    <x v="585"/>
    <d v="2018-09-27T00:00:00"/>
    <s v="Standard Class"/>
    <s v="PB-19105"/>
    <s v="Peter BÃ¼hler"/>
    <s v="Consumer"/>
    <s v="United States"/>
    <s v="Smyrna"/>
    <x v="32"/>
    <n v="30080"/>
    <s v="South"/>
    <s v="OFF-AR-10003896"/>
    <x v="1"/>
    <s v="Art"/>
    <s v="Stride Job 150 Highlighters, Chisel Tip, Assorted Colors"/>
    <n v="17.940000000000001"/>
  </r>
  <r>
    <n v="7040"/>
    <s v="CA-2018-103443"/>
    <x v="33"/>
    <x v="94"/>
    <d v="2018-12-23T00:00:00"/>
    <s v="Standard Class"/>
    <s v="AT-10735"/>
    <s v="Annie Thurman"/>
    <s v="Consumer"/>
    <s v="United States"/>
    <s v="New York City"/>
    <x v="15"/>
    <n v="10009"/>
    <s v="East"/>
    <s v="OFF-ST-10002276"/>
    <x v="1"/>
    <s v="Storage"/>
    <s v="Safco Steel Mobile File Cart"/>
    <n v="166.72"/>
  </r>
  <r>
    <n v="7041"/>
    <s v="CA-2018-103443"/>
    <x v="33"/>
    <x v="94"/>
    <d v="2018-12-23T00:00:00"/>
    <s v="Standard Class"/>
    <s v="AT-10735"/>
    <s v="Annie Thurman"/>
    <s v="Consumer"/>
    <s v="United States"/>
    <s v="New York City"/>
    <x v="15"/>
    <n v="10009"/>
    <s v="East"/>
    <s v="OFF-BI-10001617"/>
    <x v="1"/>
    <s v="Binders"/>
    <s v="GBC Wire Binding Combs"/>
    <n v="24.815999999999999"/>
  </r>
  <r>
    <n v="7042"/>
    <s v="CA-2018-103443"/>
    <x v="33"/>
    <x v="94"/>
    <d v="2018-12-23T00:00:00"/>
    <s v="Standard Class"/>
    <s v="AT-10735"/>
    <s v="Annie Thurman"/>
    <s v="Consumer"/>
    <s v="United States"/>
    <s v="New York City"/>
    <x v="15"/>
    <n v="10009"/>
    <s v="East"/>
    <s v="FUR-FU-10000308"/>
    <x v="0"/>
    <s v="Furnishings"/>
    <s v="Deflect-o Glass Clear Studded Chair Mats"/>
    <n v="124.36"/>
  </r>
  <r>
    <n v="7043"/>
    <s v="US-2018-165358"/>
    <x v="9"/>
    <x v="930"/>
    <d v="2018-07-23T00:00:00"/>
    <s v="Standard Class"/>
    <s v="SV-20365"/>
    <s v="Seth Vernon"/>
    <s v="Consumer"/>
    <s v="United States"/>
    <s v="Philadelphia"/>
    <x v="9"/>
    <n v="19134"/>
    <s v="East"/>
    <s v="TEC-CO-10001943"/>
    <x v="2"/>
    <s v="Copiers"/>
    <s v="Canon PC-428 Personal Copier"/>
    <n v="599.97"/>
  </r>
  <r>
    <n v="7044"/>
    <s v="US-2018-165358"/>
    <x v="9"/>
    <x v="930"/>
    <d v="2018-07-23T00:00:00"/>
    <s v="Standard Class"/>
    <s v="SV-20365"/>
    <s v="Seth Vernon"/>
    <s v="Consumer"/>
    <s v="United States"/>
    <s v="Philadelphia"/>
    <x v="9"/>
    <n v="19134"/>
    <s v="East"/>
    <s v="FUR-CH-10002647"/>
    <x v="0"/>
    <s v="Chairs"/>
    <s v="Situations Contoured Folding Chairs, 4/Set"/>
    <n v="198.744"/>
  </r>
  <r>
    <n v="7045"/>
    <s v="US-2018-165358"/>
    <x v="9"/>
    <x v="930"/>
    <d v="2018-07-23T00:00:00"/>
    <s v="Standard Class"/>
    <s v="SV-20365"/>
    <s v="Seth Vernon"/>
    <s v="Consumer"/>
    <s v="United States"/>
    <s v="Philadelphia"/>
    <x v="9"/>
    <n v="19134"/>
    <s v="East"/>
    <s v="OFF-SU-10004768"/>
    <x v="1"/>
    <s v="Supplies"/>
    <s v="Acme Kleencut Forged Steel Scissors"/>
    <n v="9.1839999999999993"/>
  </r>
  <r>
    <n v="7046"/>
    <s v="CA-2017-160136"/>
    <x v="28"/>
    <x v="54"/>
    <d v="2017-11-09T00:00:00"/>
    <s v="Standard Class"/>
    <s v="PJ-18835"/>
    <s v="Patrick Jones"/>
    <s v="Corporate"/>
    <s v="United States"/>
    <s v="Dallas"/>
    <x v="5"/>
    <n v="75217"/>
    <s v="Central"/>
    <s v="OFF-PA-10002160"/>
    <x v="1"/>
    <s v="Paper"/>
    <s v="Xerox 1978"/>
    <n v="9.2479999999999993"/>
  </r>
  <r>
    <n v="7047"/>
    <s v="CA-2015-150581"/>
    <x v="29"/>
    <x v="918"/>
    <d v="2015-04-12T00:00:00"/>
    <s v="Standard Class"/>
    <s v="NM-18445"/>
    <s v="Nathan Mautz"/>
    <s v="Home Office"/>
    <s v="United States"/>
    <s v="Concord"/>
    <x v="1"/>
    <n v="94521"/>
    <s v="West"/>
    <s v="FUR-TA-10003748"/>
    <x v="0"/>
    <s v="Tables"/>
    <s v="Bevis 36 x 72 Conference Tables"/>
    <n v="99.591999999999999"/>
  </r>
  <r>
    <n v="7048"/>
    <s v="CA-2015-150581"/>
    <x v="29"/>
    <x v="918"/>
    <d v="2015-04-12T00:00:00"/>
    <s v="Standard Class"/>
    <s v="NM-18445"/>
    <s v="Nathan Mautz"/>
    <s v="Home Office"/>
    <s v="United States"/>
    <s v="Concord"/>
    <x v="1"/>
    <n v="94521"/>
    <s v="West"/>
    <s v="TEC-AC-10001908"/>
    <x v="2"/>
    <s v="Accessories"/>
    <s v="Logitech Wireless Headset h800"/>
    <n v="399.96"/>
  </r>
  <r>
    <n v="7049"/>
    <s v="CA-2017-119515"/>
    <x v="42"/>
    <x v="1041"/>
    <d v="2017-08-16T00:00:00"/>
    <s v="First Class"/>
    <s v="TR-21325"/>
    <s v="Toby Ritter"/>
    <s v="Consumer"/>
    <s v="United States"/>
    <s v="Nashville"/>
    <x v="18"/>
    <n v="37211"/>
    <s v="South"/>
    <s v="OFF-PA-10000552"/>
    <x v="1"/>
    <s v="Paper"/>
    <s v="Xerox 200"/>
    <n v="15.552"/>
  </r>
  <r>
    <n v="7050"/>
    <s v="CA-2015-141355"/>
    <x v="30"/>
    <x v="794"/>
    <d v="2015-09-30T00:00:00"/>
    <s v="Standard Class"/>
    <s v="BF-11005"/>
    <s v="Barry Franz"/>
    <s v="Home Office"/>
    <s v="United States"/>
    <s v="Aurora"/>
    <x v="22"/>
    <n v="80013"/>
    <s v="West"/>
    <s v="OFF-AR-10003179"/>
    <x v="1"/>
    <s v="Art"/>
    <s v="Dixon Ticonderoga Core-Lock Colored Pencils"/>
    <n v="14.576000000000001"/>
  </r>
  <r>
    <n v="7051"/>
    <s v="CA-2017-165330"/>
    <x v="19"/>
    <x v="25"/>
    <d v="2017-12-11T00:00:00"/>
    <s v="Same Day"/>
    <s v="WB-21850"/>
    <s v="William Brown"/>
    <s v="Consumer"/>
    <s v="United States"/>
    <s v="Anaheim"/>
    <x v="1"/>
    <n v="92804"/>
    <s v="West"/>
    <s v="OFF-BI-10004593"/>
    <x v="1"/>
    <s v="Binders"/>
    <s v="Ibico Laser Imprintable Binding System Covers"/>
    <n v="209.6"/>
  </r>
  <r>
    <n v="7052"/>
    <s v="CA-2017-165330"/>
    <x v="19"/>
    <x v="25"/>
    <d v="2017-12-11T00:00:00"/>
    <s v="Same Day"/>
    <s v="WB-21850"/>
    <s v="William Brown"/>
    <s v="Consumer"/>
    <s v="United States"/>
    <s v="Anaheim"/>
    <x v="1"/>
    <n v="92804"/>
    <s v="West"/>
    <s v="OFF-AR-10000914"/>
    <x v="1"/>
    <s v="Art"/>
    <s v="Boston 16765 Mini Stand Up Battery Pencil Sharpener"/>
    <n v="23.32"/>
  </r>
  <r>
    <n v="7053"/>
    <s v="CA-2017-165330"/>
    <x v="19"/>
    <x v="25"/>
    <d v="2017-12-11T00:00:00"/>
    <s v="Same Day"/>
    <s v="WB-21850"/>
    <s v="William Brown"/>
    <s v="Consumer"/>
    <s v="United States"/>
    <s v="Anaheim"/>
    <x v="1"/>
    <n v="92804"/>
    <s v="West"/>
    <s v="OFF-PA-10000241"/>
    <x v="1"/>
    <s v="Paper"/>
    <s v="IBM Multi-Purpose Copy Paper, 8 1/2 x 11&quot;, Case"/>
    <n v="30.98"/>
  </r>
  <r>
    <n v="7054"/>
    <s v="CA-2017-165330"/>
    <x v="19"/>
    <x v="25"/>
    <d v="2017-12-11T00:00:00"/>
    <s v="Same Day"/>
    <s v="WB-21850"/>
    <s v="William Brown"/>
    <s v="Consumer"/>
    <s v="United States"/>
    <s v="Anaheim"/>
    <x v="1"/>
    <n v="92804"/>
    <s v="West"/>
    <s v="TEC-AC-10000057"/>
    <x v="2"/>
    <s v="Accessories"/>
    <s v="Microsoft Natural Ergonomic Keyboard 4000"/>
    <n v="119.96"/>
  </r>
  <r>
    <n v="7055"/>
    <s v="CA-2017-165330"/>
    <x v="19"/>
    <x v="25"/>
    <d v="2017-12-11T00:00:00"/>
    <s v="Same Day"/>
    <s v="WB-21850"/>
    <s v="William Brown"/>
    <s v="Consumer"/>
    <s v="United States"/>
    <s v="Anaheim"/>
    <x v="1"/>
    <n v="92804"/>
    <s v="West"/>
    <s v="FUR-CH-10003774"/>
    <x v="0"/>
    <s v="Chairs"/>
    <s v="Global Wood Trimmed Manager's Task Chair, Khaki"/>
    <n v="363.92"/>
  </r>
  <r>
    <n v="7056"/>
    <s v="CA-2017-165330"/>
    <x v="19"/>
    <x v="25"/>
    <d v="2017-12-11T00:00:00"/>
    <s v="Same Day"/>
    <s v="WB-21850"/>
    <s v="William Brown"/>
    <s v="Consumer"/>
    <s v="United States"/>
    <s v="Anaheim"/>
    <x v="1"/>
    <n v="92804"/>
    <s v="West"/>
    <s v="OFF-BI-10002824"/>
    <x v="1"/>
    <s v="Binders"/>
    <s v="Recycled Easel Ring Binders"/>
    <n v="35.808"/>
  </r>
  <r>
    <n v="7057"/>
    <s v="CA-2017-165330"/>
    <x v="19"/>
    <x v="25"/>
    <d v="2017-12-11T00:00:00"/>
    <s v="Same Day"/>
    <s v="WB-21850"/>
    <s v="William Brown"/>
    <s v="Consumer"/>
    <s v="United States"/>
    <s v="Anaheim"/>
    <x v="1"/>
    <n v="92804"/>
    <s v="West"/>
    <s v="OFF-BI-10004001"/>
    <x v="1"/>
    <s v="Binders"/>
    <s v="GBC Recycled VeloBinder Covers"/>
    <n v="122.688"/>
  </r>
  <r>
    <n v="7058"/>
    <s v="CA-2017-165330"/>
    <x v="19"/>
    <x v="25"/>
    <d v="2017-12-11T00:00:00"/>
    <s v="Same Day"/>
    <s v="WB-21850"/>
    <s v="William Brown"/>
    <s v="Consumer"/>
    <s v="United States"/>
    <s v="Anaheim"/>
    <x v="1"/>
    <n v="92804"/>
    <s v="West"/>
    <s v="FUR-TA-10004619"/>
    <x v="0"/>
    <s v="Tables"/>
    <s v="Hon Non-Folding Utility Tables"/>
    <n v="892.13599999999997"/>
  </r>
  <r>
    <n v="7059"/>
    <s v="CA-2017-165330"/>
    <x v="19"/>
    <x v="25"/>
    <d v="2017-12-11T00:00:00"/>
    <s v="Same Day"/>
    <s v="WB-21850"/>
    <s v="William Brown"/>
    <s v="Consumer"/>
    <s v="United States"/>
    <s v="Anaheim"/>
    <x v="1"/>
    <n v="92804"/>
    <s v="West"/>
    <s v="OFF-ST-10000636"/>
    <x v="1"/>
    <s v="Storage"/>
    <s v="Rogers Profile Extra Capacity Storage Tub"/>
    <n v="50.22"/>
  </r>
  <r>
    <n v="7060"/>
    <s v="CA-2017-165330"/>
    <x v="19"/>
    <x v="25"/>
    <d v="2017-12-11T00:00:00"/>
    <s v="Same Day"/>
    <s v="WB-21850"/>
    <s v="William Brown"/>
    <s v="Consumer"/>
    <s v="United States"/>
    <s v="Anaheim"/>
    <x v="1"/>
    <n v="92804"/>
    <s v="West"/>
    <s v="OFF-AP-10001469"/>
    <x v="1"/>
    <s v="Appliances"/>
    <s v="Fellowes 8 Outlet Superior Workstation Surge Protector"/>
    <n v="83.42"/>
  </r>
  <r>
    <n v="7061"/>
    <s v="CA-2017-165330"/>
    <x v="19"/>
    <x v="25"/>
    <d v="2017-12-11T00:00:00"/>
    <s v="Same Day"/>
    <s v="WB-21850"/>
    <s v="William Brown"/>
    <s v="Consumer"/>
    <s v="United States"/>
    <s v="Anaheim"/>
    <x v="1"/>
    <n v="92804"/>
    <s v="West"/>
    <s v="OFF-BI-10002897"/>
    <x v="1"/>
    <s v="Binders"/>
    <s v="Black Avery Memo-Size 3-Ring Binder, 5 1/2&quot; x 8 1/2&quot;"/>
    <n v="5.8719999999999999"/>
  </r>
  <r>
    <n v="7062"/>
    <s v="CA-2016-132633"/>
    <x v="25"/>
    <x v="302"/>
    <d v="2016-02-05T00:00:00"/>
    <s v="Second Class"/>
    <s v="KH-16630"/>
    <s v="Ken Heidel"/>
    <s v="Corporate"/>
    <s v="United States"/>
    <s v="Pleasant Grove"/>
    <x v="7"/>
    <n v="84062"/>
    <s v="West"/>
    <s v="OFF-BI-10002432"/>
    <x v="1"/>
    <s v="Binders"/>
    <s v="Wilson Jones Standard D-Ring Binders"/>
    <n v="12.144"/>
  </r>
  <r>
    <n v="7063"/>
    <s v="CA-2017-157742"/>
    <x v="27"/>
    <x v="723"/>
    <d v="2017-12-31T00:00:00"/>
    <s v="Second Class"/>
    <s v="KL-16645"/>
    <s v="Ken Lonsdale"/>
    <s v="Consumer"/>
    <s v="United States"/>
    <s v="Springfield"/>
    <x v="21"/>
    <n v="97477"/>
    <s v="West"/>
    <s v="OFF-EN-10002592"/>
    <x v="1"/>
    <s v="Envelopes"/>
    <s v="Peel &amp; Seel Recycled Catalog Envelopes, Brown"/>
    <n v="27.792000000000002"/>
  </r>
  <r>
    <n v="7064"/>
    <s v="CA-2018-127712"/>
    <x v="8"/>
    <x v="515"/>
    <d v="2018-09-05T00:00:00"/>
    <s v="Standard Class"/>
    <s v="MG-17890"/>
    <s v="Michael Granlund"/>
    <s v="Home Office"/>
    <s v="United States"/>
    <s v="Salem"/>
    <x v="21"/>
    <n v="97301"/>
    <s v="West"/>
    <s v="OFF-SU-10002522"/>
    <x v="1"/>
    <s v="Supplies"/>
    <s v="Acme Kleen Earth Office Shears"/>
    <n v="6.2080000000000002"/>
  </r>
  <r>
    <n v="7065"/>
    <s v="CA-2018-169474"/>
    <x v="25"/>
    <x v="1144"/>
    <d v="2018-02-09T00:00:00"/>
    <s v="Standard Class"/>
    <s v="JF-15355"/>
    <s v="Jay Fein"/>
    <s v="Consumer"/>
    <s v="United States"/>
    <s v="Rochester"/>
    <x v="15"/>
    <n v="14609"/>
    <s v="East"/>
    <s v="OFF-AP-10003971"/>
    <x v="1"/>
    <s v="Appliances"/>
    <s v="Belkin 6 Outlet Metallic Surge Strip"/>
    <n v="32.67"/>
  </r>
  <r>
    <n v="7066"/>
    <s v="CA-2015-106726"/>
    <x v="19"/>
    <x v="776"/>
    <d v="2015-12-08T00:00:00"/>
    <s v="First Class"/>
    <s v="RS-19765"/>
    <s v="Roland Schwarz"/>
    <s v="Corporate"/>
    <s v="United States"/>
    <s v="Los Angeles"/>
    <x v="1"/>
    <n v="90008"/>
    <s v="West"/>
    <s v="OFF-ST-10001496"/>
    <x v="1"/>
    <s v="Storage"/>
    <s v="Standard Rollaway File with Lock"/>
    <n v="1261.33"/>
  </r>
  <r>
    <n v="7067"/>
    <s v="CA-2017-147473"/>
    <x v="23"/>
    <x v="198"/>
    <d v="2017-06-03T00:00:00"/>
    <s v="Standard Class"/>
    <s v="NL-18310"/>
    <s v="Nancy Lomonaco"/>
    <s v="Home Office"/>
    <s v="United States"/>
    <s v="Los Angeles"/>
    <x v="1"/>
    <n v="90049"/>
    <s v="West"/>
    <s v="OFF-PA-10004782"/>
    <x v="1"/>
    <s v="Paper"/>
    <s v="Xerox 228"/>
    <n v="38.880000000000003"/>
  </r>
  <r>
    <n v="7068"/>
    <s v="CA-2017-114209"/>
    <x v="49"/>
    <x v="206"/>
    <d v="2017-05-26T00:00:00"/>
    <s v="Standard Class"/>
    <s v="AS-10285"/>
    <s v="Alejandro Savely"/>
    <s v="Corporate"/>
    <s v="United States"/>
    <s v="Dallas"/>
    <x v="5"/>
    <n v="75081"/>
    <s v="Central"/>
    <s v="OFF-BI-10000343"/>
    <x v="1"/>
    <s v="Binders"/>
    <s v="Pressboard Covers with Storage Hooks, 9 1/2&quot; x 11&quot;, Light Blue"/>
    <n v="1.964"/>
  </r>
  <r>
    <n v="7069"/>
    <s v="CA-2017-114209"/>
    <x v="49"/>
    <x v="206"/>
    <d v="2017-05-26T00:00:00"/>
    <s v="Standard Class"/>
    <s v="AS-10285"/>
    <s v="Alejandro Savely"/>
    <s v="Corporate"/>
    <s v="United States"/>
    <s v="Dallas"/>
    <x v="5"/>
    <n v="75081"/>
    <s v="Central"/>
    <s v="OFF-PA-10003591"/>
    <x v="1"/>
    <s v="Paper"/>
    <s v="Southworth 100% Cotton The Best Paper"/>
    <n v="82.656000000000006"/>
  </r>
  <r>
    <n v="7070"/>
    <s v="CA-2015-141901"/>
    <x v="42"/>
    <x v="128"/>
    <d v="2015-08-14T00:00:00"/>
    <s v="Standard Class"/>
    <s v="GM-14500"/>
    <s v="Gene McClure"/>
    <s v="Consumer"/>
    <s v="United States"/>
    <s v="Fresno"/>
    <x v="1"/>
    <n v="93727"/>
    <s v="West"/>
    <s v="OFF-PA-10001667"/>
    <x v="1"/>
    <s v="Paper"/>
    <s v="Great White Multi-Use Recycled Paper (20Lb. and 84 Bright)"/>
    <n v="5.98"/>
  </r>
  <r>
    <n v="7071"/>
    <s v="CA-2017-164490"/>
    <x v="22"/>
    <x v="64"/>
    <d v="2017-09-10T00:00:00"/>
    <s v="Second Class"/>
    <s v="SU-20665"/>
    <s v="Stephanie Ulpright"/>
    <s v="Home Office"/>
    <s v="United States"/>
    <s v="Chicago"/>
    <x v="10"/>
    <n v="60653"/>
    <s v="Central"/>
    <s v="OFF-PA-10004971"/>
    <x v="1"/>
    <s v="Paper"/>
    <s v="Xerox 196"/>
    <n v="9.2479999999999993"/>
  </r>
  <r>
    <n v="7072"/>
    <s v="CA-2017-112256"/>
    <x v="46"/>
    <x v="310"/>
    <d v="2017-07-28T00:00:00"/>
    <s v="Standard Class"/>
    <s v="CK-12205"/>
    <s v="Chloris Kastensmidt"/>
    <s v="Consumer"/>
    <s v="United States"/>
    <s v="Mcallen"/>
    <x v="5"/>
    <n v="78501"/>
    <s v="Central"/>
    <s v="OFF-AR-10001216"/>
    <x v="1"/>
    <s v="Art"/>
    <s v="Newell 339"/>
    <n v="4.4480000000000004"/>
  </r>
  <r>
    <n v="7073"/>
    <s v="CA-2017-112256"/>
    <x v="46"/>
    <x v="310"/>
    <d v="2017-07-28T00:00:00"/>
    <s v="Standard Class"/>
    <s v="CK-12205"/>
    <s v="Chloris Kastensmidt"/>
    <s v="Consumer"/>
    <s v="United States"/>
    <s v="Mcallen"/>
    <x v="5"/>
    <n v="78501"/>
    <s v="Central"/>
    <s v="OFF-PA-10004355"/>
    <x v="1"/>
    <s v="Paper"/>
    <s v="Xerox 231"/>
    <n v="5.1840000000000002"/>
  </r>
  <r>
    <n v="7074"/>
    <s v="CA-2017-112256"/>
    <x v="46"/>
    <x v="310"/>
    <d v="2017-07-28T00:00:00"/>
    <s v="Standard Class"/>
    <s v="CK-12205"/>
    <s v="Chloris Kastensmidt"/>
    <s v="Consumer"/>
    <s v="United States"/>
    <s v="Mcallen"/>
    <x v="5"/>
    <n v="78501"/>
    <s v="Central"/>
    <s v="OFF-AR-10001953"/>
    <x v="1"/>
    <s v="Art"/>
    <s v="Boston 1645 Deluxe Heavier-Duty Electric Pencil Sharpener"/>
    <n v="175.92"/>
  </r>
  <r>
    <n v="7075"/>
    <s v="CA-2017-112256"/>
    <x v="46"/>
    <x v="310"/>
    <d v="2017-07-28T00:00:00"/>
    <s v="Standard Class"/>
    <s v="CK-12205"/>
    <s v="Chloris Kastensmidt"/>
    <s v="Consumer"/>
    <s v="United States"/>
    <s v="Mcallen"/>
    <x v="5"/>
    <n v="78501"/>
    <s v="Central"/>
    <s v="OFF-BI-10004364"/>
    <x v="1"/>
    <s v="Binders"/>
    <s v="Storex Dura Pro Binders"/>
    <n v="4.7519999999999998"/>
  </r>
  <r>
    <n v="7076"/>
    <s v="CA-2017-112256"/>
    <x v="46"/>
    <x v="310"/>
    <d v="2017-07-28T00:00:00"/>
    <s v="Standard Class"/>
    <s v="CK-12205"/>
    <s v="Chloris Kastensmidt"/>
    <s v="Consumer"/>
    <s v="United States"/>
    <s v="Mcallen"/>
    <x v="5"/>
    <n v="78501"/>
    <s v="Central"/>
    <s v="OFF-SU-10001165"/>
    <x v="1"/>
    <s v="Supplies"/>
    <s v="Acme Elite Stainless Steel Scissors"/>
    <n v="13.343999999999999"/>
  </r>
  <r>
    <n v="7077"/>
    <s v="CA-2017-167416"/>
    <x v="35"/>
    <x v="536"/>
    <d v="2017-05-17T00:00:00"/>
    <s v="Standard Class"/>
    <s v="JM-15580"/>
    <s v="Jill Matthias"/>
    <s v="Consumer"/>
    <s v="United States"/>
    <s v="Seattle"/>
    <x v="4"/>
    <n v="98105"/>
    <s v="West"/>
    <s v="OFF-EN-10001141"/>
    <x v="1"/>
    <s v="Envelopes"/>
    <s v="Manila Recycled Extra-Heavyweight Clasp Envelopes, 6&quot; x 9&quot;"/>
    <n v="54.9"/>
  </r>
  <r>
    <n v="7078"/>
    <s v="CA-2017-106950"/>
    <x v="8"/>
    <x v="476"/>
    <d v="2017-09-06T00:00:00"/>
    <s v="Standard Class"/>
    <s v="JE-15715"/>
    <s v="Joe Elijah"/>
    <s v="Consumer"/>
    <s v="United States"/>
    <s v="Charlotte"/>
    <x v="3"/>
    <n v="28205"/>
    <s v="South"/>
    <s v="OFF-BI-10000014"/>
    <x v="1"/>
    <s v="Binders"/>
    <s v="Heavy-Duty E-Z-D Binders"/>
    <n v="22.911000000000001"/>
  </r>
  <r>
    <n v="7079"/>
    <s v="CA-2017-106950"/>
    <x v="8"/>
    <x v="476"/>
    <d v="2017-09-06T00:00:00"/>
    <s v="Standard Class"/>
    <s v="JE-15715"/>
    <s v="Joe Elijah"/>
    <s v="Consumer"/>
    <s v="United States"/>
    <s v="Charlotte"/>
    <x v="3"/>
    <n v="28205"/>
    <s v="South"/>
    <s v="OFF-AP-10000159"/>
    <x v="1"/>
    <s v="Appliances"/>
    <s v="Belkin F9M820V08 8 Outlet Surge"/>
    <n v="309.45600000000002"/>
  </r>
  <r>
    <n v="7080"/>
    <s v="CA-2017-106950"/>
    <x v="8"/>
    <x v="476"/>
    <d v="2017-09-06T00:00:00"/>
    <s v="Standard Class"/>
    <s v="JE-15715"/>
    <s v="Joe Elijah"/>
    <s v="Consumer"/>
    <s v="United States"/>
    <s v="Charlotte"/>
    <x v="3"/>
    <n v="28205"/>
    <s v="South"/>
    <s v="OFF-AR-10003560"/>
    <x v="1"/>
    <s v="Art"/>
    <s v="Zebra Zazzle Fluorescent Highlighters"/>
    <n v="19.456"/>
  </r>
  <r>
    <n v="7081"/>
    <s v="CA-2017-106950"/>
    <x v="8"/>
    <x v="476"/>
    <d v="2017-09-06T00:00:00"/>
    <s v="Standard Class"/>
    <s v="JE-15715"/>
    <s v="Joe Elijah"/>
    <s v="Consumer"/>
    <s v="United States"/>
    <s v="Charlotte"/>
    <x v="3"/>
    <n v="28205"/>
    <s v="South"/>
    <s v="FUR-TA-10001768"/>
    <x v="0"/>
    <s v="Tables"/>
    <s v="Hon Racetrack Conference Tables"/>
    <n v="472.51799999999997"/>
  </r>
  <r>
    <n v="7082"/>
    <s v="CA-2017-106950"/>
    <x v="8"/>
    <x v="476"/>
    <d v="2017-09-06T00:00:00"/>
    <s v="Standard Class"/>
    <s v="JE-15715"/>
    <s v="Joe Elijah"/>
    <s v="Consumer"/>
    <s v="United States"/>
    <s v="Charlotte"/>
    <x v="3"/>
    <n v="28205"/>
    <s v="South"/>
    <s v="TEC-AC-10002049"/>
    <x v="2"/>
    <s v="Accessories"/>
    <s v="Plantronics Savi W720 Multi-Device Wireless Headset System"/>
    <n v="1012.68"/>
  </r>
  <r>
    <n v="7083"/>
    <s v="CA-2017-106950"/>
    <x v="8"/>
    <x v="476"/>
    <d v="2017-09-06T00:00:00"/>
    <s v="Standard Class"/>
    <s v="JE-15715"/>
    <s v="Joe Elijah"/>
    <s v="Consumer"/>
    <s v="United States"/>
    <s v="Charlotte"/>
    <x v="3"/>
    <n v="28205"/>
    <s v="South"/>
    <s v="OFF-BI-10003166"/>
    <x v="1"/>
    <s v="Binders"/>
    <s v="GBC Plasticlear Binding Covers"/>
    <n v="17.22"/>
  </r>
  <r>
    <n v="7084"/>
    <s v="CA-2018-118724"/>
    <x v="9"/>
    <x v="246"/>
    <d v="2018-07-25T00:00:00"/>
    <s v="Second Class"/>
    <s v="AR-10825"/>
    <s v="Anthony Rawles"/>
    <s v="Corporate"/>
    <s v="United States"/>
    <s v="Concord"/>
    <x v="1"/>
    <n v="94521"/>
    <s v="West"/>
    <s v="OFF-AR-10003469"/>
    <x v="1"/>
    <s v="Art"/>
    <s v="Nontoxic Chalk"/>
    <n v="3.52"/>
  </r>
  <r>
    <n v="7085"/>
    <s v="CA-2018-118724"/>
    <x v="9"/>
    <x v="246"/>
    <d v="2018-07-25T00:00:00"/>
    <s v="Second Class"/>
    <s v="AR-10825"/>
    <s v="Anthony Rawles"/>
    <s v="Corporate"/>
    <s v="United States"/>
    <s v="Concord"/>
    <x v="1"/>
    <n v="94521"/>
    <s v="West"/>
    <s v="TEC-PH-10002549"/>
    <x v="2"/>
    <s v="Phones"/>
    <s v="Polycom SoundPoint IP 450 VoIP phone"/>
    <n v="1626.192"/>
  </r>
  <r>
    <n v="7086"/>
    <s v="CA-2018-112004"/>
    <x v="30"/>
    <x v="145"/>
    <d v="2018-09-28T00:00:00"/>
    <s v="First Class"/>
    <s v="AH-10075"/>
    <s v="Adam Hart"/>
    <s v="Corporate"/>
    <s v="United States"/>
    <s v="Chester"/>
    <x v="9"/>
    <n v="19013"/>
    <s v="East"/>
    <s v="OFF-BI-10003476"/>
    <x v="1"/>
    <s v="Binders"/>
    <s v="Avery Metallic Poly Binders"/>
    <n v="8.5950000000000006"/>
  </r>
  <r>
    <n v="7087"/>
    <s v="CA-2018-112004"/>
    <x v="30"/>
    <x v="145"/>
    <d v="2018-09-28T00:00:00"/>
    <s v="First Class"/>
    <s v="AH-10075"/>
    <s v="Adam Hart"/>
    <s v="Corporate"/>
    <s v="United States"/>
    <s v="Chester"/>
    <x v="9"/>
    <n v="19013"/>
    <s v="East"/>
    <s v="OFF-SU-10000157"/>
    <x v="1"/>
    <s v="Supplies"/>
    <s v="Compact Automatic Electric Letter Opener"/>
    <n v="190.89599999999999"/>
  </r>
  <r>
    <n v="7088"/>
    <s v="US-2018-143175"/>
    <x v="44"/>
    <x v="646"/>
    <d v="2018-08-06T00:00:00"/>
    <s v="Second Class"/>
    <s v="GA-14515"/>
    <s v="George Ashbrook"/>
    <s v="Consumer"/>
    <s v="United States"/>
    <s v="Los Angeles"/>
    <x v="1"/>
    <n v="90004"/>
    <s v="West"/>
    <s v="OFF-ST-10003123"/>
    <x v="1"/>
    <s v="Storage"/>
    <s v="Fellowes Bases and Tops For Staxonsteel/High-Stak Systems"/>
    <n v="99.87"/>
  </r>
  <r>
    <n v="7089"/>
    <s v="CA-2016-105844"/>
    <x v="28"/>
    <x v="969"/>
    <d v="2016-10-27T00:00:00"/>
    <s v="Second Class"/>
    <s v="JF-15415"/>
    <s v="Jennifer Ferguson"/>
    <s v="Consumer"/>
    <s v="United States"/>
    <s v="Sparks"/>
    <x v="33"/>
    <n v="89431"/>
    <s v="West"/>
    <s v="OFF-AR-10001955"/>
    <x v="1"/>
    <s v="Art"/>
    <s v="Newell 319"/>
    <n v="79.36"/>
  </r>
  <r>
    <n v="7090"/>
    <s v="CA-2018-118864"/>
    <x v="1"/>
    <x v="140"/>
    <d v="2018-06-19T00:00:00"/>
    <s v="Second Class"/>
    <s v="KH-16690"/>
    <s v="Kristen Hastings"/>
    <s v="Corporate"/>
    <s v="United States"/>
    <s v="Los Angeles"/>
    <x v="1"/>
    <n v="90032"/>
    <s v="West"/>
    <s v="TEC-PH-10001809"/>
    <x v="2"/>
    <s v="Phones"/>
    <s v="Panasonic KX T7736-B Digital phone"/>
    <n v="119.96"/>
  </r>
  <r>
    <n v="7091"/>
    <s v="CA-2016-119480"/>
    <x v="50"/>
    <x v="1145"/>
    <d v="2016-01-13T00:00:00"/>
    <s v="Standard Class"/>
    <s v="CC-12685"/>
    <s v="Craig Carroll"/>
    <s v="Consumer"/>
    <s v="United States"/>
    <s v="Henderson"/>
    <x v="0"/>
    <n v="42420"/>
    <s v="South"/>
    <s v="OFF-PA-10000474"/>
    <x v="1"/>
    <s v="Paper"/>
    <s v="Easy-staple paper"/>
    <n v="106.32"/>
  </r>
  <r>
    <n v="7092"/>
    <s v="CA-2016-119480"/>
    <x v="50"/>
    <x v="1145"/>
    <d v="2016-01-13T00:00:00"/>
    <s v="Standard Class"/>
    <s v="CC-12685"/>
    <s v="Craig Carroll"/>
    <s v="Consumer"/>
    <s v="United States"/>
    <s v="Henderson"/>
    <x v="0"/>
    <n v="42420"/>
    <s v="South"/>
    <s v="OFF-AP-10001205"/>
    <x v="1"/>
    <s v="Appliances"/>
    <s v="Belkin 5 Outlet SurgeMaster Power Centers"/>
    <n v="163.44"/>
  </r>
  <r>
    <n v="7093"/>
    <s v="CA-2016-119480"/>
    <x v="50"/>
    <x v="1145"/>
    <d v="2016-01-13T00:00:00"/>
    <s v="Standard Class"/>
    <s v="CC-12685"/>
    <s v="Craig Carroll"/>
    <s v="Consumer"/>
    <s v="United States"/>
    <s v="Henderson"/>
    <x v="0"/>
    <n v="42420"/>
    <s v="South"/>
    <s v="OFF-AR-10004691"/>
    <x v="1"/>
    <s v="Art"/>
    <s v="Boston 1730 StandUp Electric Pencil Sharpener"/>
    <n v="42.76"/>
  </r>
  <r>
    <n v="7094"/>
    <s v="CA-2016-119480"/>
    <x v="50"/>
    <x v="1145"/>
    <d v="2016-01-13T00:00:00"/>
    <s v="Standard Class"/>
    <s v="CC-12685"/>
    <s v="Craig Carroll"/>
    <s v="Consumer"/>
    <s v="United States"/>
    <s v="Henderson"/>
    <x v="0"/>
    <n v="42420"/>
    <s v="South"/>
    <s v="OFF-PA-10004996"/>
    <x v="1"/>
    <s v="Paper"/>
    <s v="Speediset Carbonless Redi-Letter 7&quot; x 8 1/2&quot;"/>
    <n v="51.55"/>
  </r>
  <r>
    <n v="7095"/>
    <s v="US-2016-153374"/>
    <x v="40"/>
    <x v="97"/>
    <d v="2016-02-13T00:00:00"/>
    <s v="Second Class"/>
    <s v="JF-15565"/>
    <s v="Jill Fjeld"/>
    <s v="Consumer"/>
    <s v="United States"/>
    <s v="Decatur"/>
    <x v="10"/>
    <n v="62521"/>
    <s v="Central"/>
    <s v="TEC-AC-10001908"/>
    <x v="2"/>
    <s v="Accessories"/>
    <s v="Logitech Wireless Headset h800"/>
    <n v="479.952"/>
  </r>
  <r>
    <n v="7096"/>
    <s v="CA-2017-101980"/>
    <x v="42"/>
    <x v="1146"/>
    <d v="2017-08-20T00:00:00"/>
    <s v="First Class"/>
    <s v="RP-19390"/>
    <s v="Resi PÃ¶lking"/>
    <s v="Consumer"/>
    <s v="United States"/>
    <s v="New York City"/>
    <x v="15"/>
    <n v="10009"/>
    <s v="East"/>
    <s v="OFF-BI-10000666"/>
    <x v="1"/>
    <s v="Binders"/>
    <s v="Surelock Post Binders"/>
    <n v="146.68799999999999"/>
  </r>
  <r>
    <n v="7097"/>
    <s v="CA-2017-101980"/>
    <x v="42"/>
    <x v="1146"/>
    <d v="2017-08-20T00:00:00"/>
    <s v="First Class"/>
    <s v="RP-19390"/>
    <s v="Resi PÃ¶lking"/>
    <s v="Consumer"/>
    <s v="United States"/>
    <s v="New York City"/>
    <x v="15"/>
    <n v="10009"/>
    <s v="East"/>
    <s v="OFF-BI-10004318"/>
    <x v="1"/>
    <s v="Binders"/>
    <s v="Ibico EB-19 Dual Function Manual Binding System"/>
    <n v="276.78399999999999"/>
  </r>
  <r>
    <n v="7098"/>
    <s v="CA-2017-101980"/>
    <x v="42"/>
    <x v="1146"/>
    <d v="2017-08-20T00:00:00"/>
    <s v="First Class"/>
    <s v="RP-19390"/>
    <s v="Resi PÃ¶lking"/>
    <s v="Consumer"/>
    <s v="United States"/>
    <s v="New York City"/>
    <x v="15"/>
    <n v="10009"/>
    <s v="East"/>
    <s v="OFF-BI-10003429"/>
    <x v="1"/>
    <s v="Binders"/>
    <s v="Cardinal HOLDit! Binder Insert Strips,Extra Strips"/>
    <n v="25.32"/>
  </r>
  <r>
    <n v="7099"/>
    <s v="CA-2018-144596"/>
    <x v="0"/>
    <x v="44"/>
    <d v="2018-11-10T00:00:00"/>
    <s v="Standard Class"/>
    <s v="CD-11980"/>
    <s v="Carol Darley"/>
    <s v="Consumer"/>
    <s v="United States"/>
    <s v="New York City"/>
    <x v="15"/>
    <n v="10011"/>
    <s v="East"/>
    <s v="OFF-PA-10003302"/>
    <x v="1"/>
    <s v="Paper"/>
    <s v="Xerox 1906"/>
    <n v="318.95999999999998"/>
  </r>
  <r>
    <n v="7100"/>
    <s v="CA-2016-124933"/>
    <x v="13"/>
    <x v="207"/>
    <d v="2016-12-30T00:00:00"/>
    <s v="Second Class"/>
    <s v="DF-13135"/>
    <s v="David Flashing"/>
    <s v="Consumer"/>
    <s v="United States"/>
    <s v="New York City"/>
    <x v="15"/>
    <n v="10009"/>
    <s v="East"/>
    <s v="OFF-PA-10003302"/>
    <x v="1"/>
    <s v="Paper"/>
    <s v="Xerox 1906"/>
    <n v="212.64"/>
  </r>
  <r>
    <n v="7101"/>
    <s v="CA-2015-159625"/>
    <x v="5"/>
    <x v="533"/>
    <d v="2015-11-28T00:00:00"/>
    <s v="Standard Class"/>
    <s v="SM-20005"/>
    <s v="Sally Matthias"/>
    <s v="Consumer"/>
    <s v="United States"/>
    <s v="Scottsdale"/>
    <x v="16"/>
    <n v="85254"/>
    <s v="West"/>
    <s v="OFF-EN-10002621"/>
    <x v="1"/>
    <s v="Envelopes"/>
    <s v="Staple envelope"/>
    <n v="23.472000000000001"/>
  </r>
  <r>
    <n v="7102"/>
    <s v="CA-2017-144337"/>
    <x v="44"/>
    <x v="1147"/>
    <d v="2017-08-05T00:00:00"/>
    <s v="Second Class"/>
    <s v="SG-20890"/>
    <s v="Susan Gilcrest"/>
    <s v="Corporate"/>
    <s v="United States"/>
    <s v="Amarillo"/>
    <x v="5"/>
    <n v="79109"/>
    <s v="Central"/>
    <s v="OFF-PA-10000249"/>
    <x v="1"/>
    <s v="Paper"/>
    <s v="Easy-staple paper"/>
    <n v="19.648"/>
  </r>
  <r>
    <n v="7103"/>
    <s v="CA-2015-117478"/>
    <x v="30"/>
    <x v="158"/>
    <d v="2015-09-24T00:00:00"/>
    <s v="First Class"/>
    <s v="LH-16750"/>
    <s v="Larry Hughes"/>
    <s v="Consumer"/>
    <s v="United States"/>
    <s v="Philadelphia"/>
    <x v="9"/>
    <n v="19140"/>
    <s v="East"/>
    <s v="OFF-BI-10000050"/>
    <x v="1"/>
    <s v="Binders"/>
    <s v="Angle-D Binders with Locking Rings, Label Holders"/>
    <n v="6.57"/>
  </r>
  <r>
    <n v="7104"/>
    <s v="CA-2018-147410"/>
    <x v="22"/>
    <x v="507"/>
    <d v="2018-09-08T00:00:00"/>
    <s v="Standard Class"/>
    <s v="EJ-14155"/>
    <s v="Eva Jacobs"/>
    <s v="Consumer"/>
    <s v="United States"/>
    <s v="Santa Ana"/>
    <x v="1"/>
    <n v="92704"/>
    <s v="West"/>
    <s v="OFF-ST-10003805"/>
    <x v="1"/>
    <s v="Storage"/>
    <s v="24 Capacity Maxi Data Binder Racks, Pearl"/>
    <n v="421.1"/>
  </r>
  <r>
    <n v="7105"/>
    <s v="CA-2018-128944"/>
    <x v="17"/>
    <x v="249"/>
    <d v="2018-06-21T00:00:00"/>
    <s v="Second Class"/>
    <s v="KH-16330"/>
    <s v="Katharine Harms"/>
    <s v="Corporate"/>
    <s v="United States"/>
    <s v="Newark"/>
    <x v="24"/>
    <n v="43055"/>
    <s v="East"/>
    <s v="FUR-CH-10000785"/>
    <x v="0"/>
    <s v="Chairs"/>
    <s v="Global Ergonomic Managers Chair"/>
    <n v="760.11599999999999"/>
  </r>
  <r>
    <n v="7106"/>
    <s v="CA-2018-128944"/>
    <x v="17"/>
    <x v="249"/>
    <d v="2018-06-21T00:00:00"/>
    <s v="Second Class"/>
    <s v="KH-16330"/>
    <s v="Katharine Harms"/>
    <s v="Corporate"/>
    <s v="United States"/>
    <s v="Newark"/>
    <x v="24"/>
    <n v="43055"/>
    <s v="East"/>
    <s v="FUR-FU-10004909"/>
    <x v="0"/>
    <s v="Furnishings"/>
    <s v="Contemporary Wood/Metal Frame"/>
    <n v="38.783999999999999"/>
  </r>
  <r>
    <n v="7107"/>
    <s v="CA-2018-128944"/>
    <x v="17"/>
    <x v="249"/>
    <d v="2018-06-21T00:00:00"/>
    <s v="Second Class"/>
    <s v="KH-16330"/>
    <s v="Katharine Harms"/>
    <s v="Corporate"/>
    <s v="United States"/>
    <s v="Newark"/>
    <x v="24"/>
    <n v="43055"/>
    <s v="East"/>
    <s v="TEC-AC-10001553"/>
    <x v="2"/>
    <s v="Accessories"/>
    <s v="Memorex 25GB 6X Branded Blu-Ray Recordable Disc, 15/Pack"/>
    <n v="122.328"/>
  </r>
  <r>
    <n v="7108"/>
    <s v="CA-2017-109666"/>
    <x v="3"/>
    <x v="475"/>
    <d v="2017-04-26T00:00:00"/>
    <s v="Standard Class"/>
    <s v="KM-16720"/>
    <s v="Kunst Miller"/>
    <s v="Consumer"/>
    <s v="United States"/>
    <s v="New York City"/>
    <x v="15"/>
    <n v="10035"/>
    <s v="East"/>
    <s v="TEC-PH-10004774"/>
    <x v="2"/>
    <s v="Phones"/>
    <s v="Gear Head AU3700S Headset"/>
    <n v="25.98"/>
  </r>
  <r>
    <n v="7109"/>
    <s v="CA-2017-109666"/>
    <x v="3"/>
    <x v="475"/>
    <d v="2017-04-26T00:00:00"/>
    <s v="Standard Class"/>
    <s v="KM-16720"/>
    <s v="Kunst Miller"/>
    <s v="Consumer"/>
    <s v="United States"/>
    <s v="New York City"/>
    <x v="15"/>
    <n v="10035"/>
    <s v="East"/>
    <s v="OFF-AR-10004582"/>
    <x v="1"/>
    <s v="Art"/>
    <s v="BIC Brite Liner Grip Highlighters"/>
    <n v="3.28"/>
  </r>
  <r>
    <n v="7110"/>
    <s v="CA-2017-109666"/>
    <x v="3"/>
    <x v="475"/>
    <d v="2017-04-26T00:00:00"/>
    <s v="Standard Class"/>
    <s v="KM-16720"/>
    <s v="Kunst Miller"/>
    <s v="Consumer"/>
    <s v="United States"/>
    <s v="New York City"/>
    <x v="15"/>
    <n v="10035"/>
    <s v="East"/>
    <s v="OFF-ST-10000991"/>
    <x v="1"/>
    <s v="Storage"/>
    <s v="Space Solutions HD Industrial Steel Shelving."/>
    <n v="459.88"/>
  </r>
  <r>
    <n v="7111"/>
    <s v="CA-2017-109666"/>
    <x v="3"/>
    <x v="475"/>
    <d v="2017-04-26T00:00:00"/>
    <s v="Standard Class"/>
    <s v="KM-16720"/>
    <s v="Kunst Miller"/>
    <s v="Consumer"/>
    <s v="United States"/>
    <s v="New York City"/>
    <x v="15"/>
    <n v="10035"/>
    <s v="East"/>
    <s v="OFF-SU-10002522"/>
    <x v="1"/>
    <s v="Supplies"/>
    <s v="Acme Kleen Earth Office Shears"/>
    <n v="7.76"/>
  </r>
  <r>
    <n v="7112"/>
    <s v="CA-2017-109666"/>
    <x v="3"/>
    <x v="475"/>
    <d v="2017-04-26T00:00:00"/>
    <s v="Standard Class"/>
    <s v="KM-16720"/>
    <s v="Kunst Miller"/>
    <s v="Consumer"/>
    <s v="United States"/>
    <s v="New York City"/>
    <x v="15"/>
    <n v="10035"/>
    <s v="East"/>
    <s v="OFF-AR-10004022"/>
    <x v="1"/>
    <s v="Art"/>
    <s v="Panasonic KP-380BK Classic Electric Pencil Sharpener"/>
    <n v="71.959999999999994"/>
  </r>
  <r>
    <n v="7113"/>
    <s v="CA-2017-109666"/>
    <x v="3"/>
    <x v="475"/>
    <d v="2017-04-26T00:00:00"/>
    <s v="Standard Class"/>
    <s v="KM-16720"/>
    <s v="Kunst Miller"/>
    <s v="Consumer"/>
    <s v="United States"/>
    <s v="New York City"/>
    <x v="15"/>
    <n v="10035"/>
    <s v="East"/>
    <s v="OFF-SU-10001218"/>
    <x v="1"/>
    <s v="Supplies"/>
    <s v="Fiskars Softgrip Scissors"/>
    <n v="54.9"/>
  </r>
  <r>
    <n v="7114"/>
    <s v="CA-2017-109666"/>
    <x v="3"/>
    <x v="475"/>
    <d v="2017-04-26T00:00:00"/>
    <s v="Standard Class"/>
    <s v="KM-16720"/>
    <s v="Kunst Miller"/>
    <s v="Consumer"/>
    <s v="United States"/>
    <s v="New York City"/>
    <x v="15"/>
    <n v="10035"/>
    <s v="East"/>
    <s v="OFF-BI-10000174"/>
    <x v="1"/>
    <s v="Binders"/>
    <s v="Wilson Jones Clip &amp; Carry Folder Binder Tool for Ring Binders, Clear"/>
    <n v="9.2799999999999994"/>
  </r>
  <r>
    <n v="7115"/>
    <s v="US-2017-102239"/>
    <x v="20"/>
    <x v="465"/>
    <d v="2017-05-06T00:00:00"/>
    <s v="First Class"/>
    <s v="LW-16990"/>
    <s v="Lindsay Williams"/>
    <s v="Corporate"/>
    <s v="United States"/>
    <s v="Henderson"/>
    <x v="33"/>
    <n v="89015"/>
    <s v="West"/>
    <s v="FUR-TA-10003392"/>
    <x v="0"/>
    <s v="Tables"/>
    <s v="Global Adaptabilities Conference Tables"/>
    <n v="1685.88"/>
  </r>
  <r>
    <n v="7116"/>
    <s v="US-2017-102239"/>
    <x v="20"/>
    <x v="465"/>
    <d v="2017-05-06T00:00:00"/>
    <s v="First Class"/>
    <s v="LW-16990"/>
    <s v="Lindsay Williams"/>
    <s v="Corporate"/>
    <s v="United States"/>
    <s v="Henderson"/>
    <x v="33"/>
    <n v="89015"/>
    <s v="West"/>
    <s v="OFF-BI-10001890"/>
    <x v="1"/>
    <s v="Binders"/>
    <s v="Avery Poly Binder Pockets"/>
    <n v="5.7279999999999998"/>
  </r>
  <r>
    <n v="7117"/>
    <s v="CA-2015-143168"/>
    <x v="16"/>
    <x v="638"/>
    <d v="2015-10-23T00:00:00"/>
    <s v="Second Class"/>
    <s v="IG-15085"/>
    <s v="Ivan Gibson"/>
    <s v="Consumer"/>
    <s v="United States"/>
    <s v="Seattle"/>
    <x v="4"/>
    <n v="98103"/>
    <s v="West"/>
    <s v="OFF-PA-10000167"/>
    <x v="1"/>
    <s v="Paper"/>
    <s v="Xerox 1925"/>
    <n v="61.96"/>
  </r>
  <r>
    <n v="7118"/>
    <s v="CA-2015-143168"/>
    <x v="16"/>
    <x v="638"/>
    <d v="2015-10-23T00:00:00"/>
    <s v="Second Class"/>
    <s v="IG-15085"/>
    <s v="Ivan Gibson"/>
    <s v="Consumer"/>
    <s v="United States"/>
    <s v="Seattle"/>
    <x v="4"/>
    <n v="98103"/>
    <s v="West"/>
    <s v="OFF-BI-10003784"/>
    <x v="1"/>
    <s v="Binders"/>
    <s v="Computer Printout Index Tabs"/>
    <n v="1.3440000000000001"/>
  </r>
  <r>
    <n v="7119"/>
    <s v="CA-2018-104906"/>
    <x v="40"/>
    <x v="778"/>
    <d v="2018-02-17T00:00:00"/>
    <s v="Standard Class"/>
    <s v="JP-15460"/>
    <s v="Jennifer Patt"/>
    <s v="Corporate"/>
    <s v="United States"/>
    <s v="New York City"/>
    <x v="15"/>
    <n v="10009"/>
    <s v="East"/>
    <s v="OFF-PA-10001184"/>
    <x v="1"/>
    <s v="Paper"/>
    <s v="Xerox 1903"/>
    <n v="17.940000000000001"/>
  </r>
  <r>
    <n v="7120"/>
    <s v="CA-2018-118122"/>
    <x v="6"/>
    <x v="701"/>
    <d v="2018-11-24T00:00:00"/>
    <s v="Standard Class"/>
    <s v="GG-14650"/>
    <s v="Greg Guthrie"/>
    <s v="Corporate"/>
    <s v="United States"/>
    <s v="Seattle"/>
    <x v="4"/>
    <n v="98103"/>
    <s v="West"/>
    <s v="OFF-BI-10002103"/>
    <x v="1"/>
    <s v="Binders"/>
    <s v="Cardinal Slant-D Ring Binder, Heavy Gauge Vinyl"/>
    <n v="13.904"/>
  </r>
  <r>
    <n v="7121"/>
    <s v="US-2015-147774"/>
    <x v="43"/>
    <x v="407"/>
    <d v="2015-01-26T00:00:00"/>
    <s v="Standard Class"/>
    <s v="MM-18280"/>
    <s v="Muhammed MacIntyre"/>
    <s v="Corporate"/>
    <s v="United States"/>
    <s v="Smyrna"/>
    <x v="18"/>
    <n v="37167"/>
    <s v="South"/>
    <s v="OFF-BI-10003091"/>
    <x v="1"/>
    <s v="Binders"/>
    <s v="GBC DocuBind TL200 Manual Binding Machine"/>
    <n v="67.194000000000003"/>
  </r>
  <r>
    <n v="7122"/>
    <s v="CA-2018-166926"/>
    <x v="5"/>
    <x v="96"/>
    <d v="2018-12-08T00:00:00"/>
    <s v="Standard Class"/>
    <s v="SO-20335"/>
    <s v="Sean O'Donnell"/>
    <s v="Consumer"/>
    <s v="United States"/>
    <s v="Seattle"/>
    <x v="4"/>
    <n v="98105"/>
    <s v="West"/>
    <s v="OFF-PA-10001593"/>
    <x v="1"/>
    <s v="Paper"/>
    <s v="Xerox 1947"/>
    <n v="41.86"/>
  </r>
  <r>
    <n v="7123"/>
    <s v="CA-2018-166926"/>
    <x v="5"/>
    <x v="96"/>
    <d v="2018-12-08T00:00:00"/>
    <s v="Standard Class"/>
    <s v="SO-20335"/>
    <s v="Sean O'Donnell"/>
    <s v="Consumer"/>
    <s v="United States"/>
    <s v="Seattle"/>
    <x v="4"/>
    <n v="98105"/>
    <s v="West"/>
    <s v="FUR-BO-10002598"/>
    <x v="0"/>
    <s v="Bookcases"/>
    <s v="Hon Metal Bookcases, Putty"/>
    <n v="141.96"/>
  </r>
  <r>
    <n v="7124"/>
    <s v="CA-2016-128013"/>
    <x v="42"/>
    <x v="101"/>
    <d v="2016-08-16T00:00:00"/>
    <s v="Standard Class"/>
    <s v="MF-18250"/>
    <s v="Monica Federle"/>
    <s v="Corporate"/>
    <s v="United States"/>
    <s v="New York City"/>
    <x v="15"/>
    <n v="10035"/>
    <s v="East"/>
    <s v="FUR-FU-10000320"/>
    <x v="0"/>
    <s v="Furnishings"/>
    <s v="OIC Stacking Trays"/>
    <n v="10.02"/>
  </r>
  <r>
    <n v="7125"/>
    <s v="CA-2016-128013"/>
    <x v="42"/>
    <x v="101"/>
    <d v="2016-08-16T00:00:00"/>
    <s v="Standard Class"/>
    <s v="MF-18250"/>
    <s v="Monica Federle"/>
    <s v="Corporate"/>
    <s v="United States"/>
    <s v="New York City"/>
    <x v="15"/>
    <n v="10035"/>
    <s v="East"/>
    <s v="OFF-PA-10001815"/>
    <x v="1"/>
    <s v="Paper"/>
    <s v="Xerox 1885"/>
    <n v="144.12"/>
  </r>
  <r>
    <n v="7126"/>
    <s v="CA-2017-123176"/>
    <x v="30"/>
    <x v="720"/>
    <d v="2017-09-29T00:00:00"/>
    <s v="Second Class"/>
    <s v="JG-15160"/>
    <s v="James Galang"/>
    <s v="Consumer"/>
    <s v="United States"/>
    <s v="Atlanta"/>
    <x v="32"/>
    <n v="30318"/>
    <s v="South"/>
    <s v="OFF-PA-10003971"/>
    <x v="1"/>
    <s v="Paper"/>
    <s v="Xerox 1965"/>
    <n v="17.940000000000001"/>
  </r>
  <r>
    <n v="7127"/>
    <s v="CA-2017-123176"/>
    <x v="30"/>
    <x v="720"/>
    <d v="2017-09-29T00:00:00"/>
    <s v="Second Class"/>
    <s v="JG-15160"/>
    <s v="James Galang"/>
    <s v="Consumer"/>
    <s v="United States"/>
    <s v="Atlanta"/>
    <x v="32"/>
    <n v="30318"/>
    <s v="South"/>
    <s v="OFF-AR-10004685"/>
    <x v="1"/>
    <s v="Art"/>
    <s v="Binney &amp; Smith Crayola Metallic Colored Pencils, 8-Color Set"/>
    <n v="13.89"/>
  </r>
  <r>
    <n v="7128"/>
    <s v="US-2017-117541"/>
    <x v="6"/>
    <x v="696"/>
    <d v="2017-11-20T00:00:00"/>
    <s v="Standard Class"/>
    <s v="JM-16195"/>
    <s v="Justin MacKendrick"/>
    <s v="Consumer"/>
    <s v="United States"/>
    <s v="Newark"/>
    <x v="13"/>
    <n v="19711"/>
    <s v="East"/>
    <s v="OFF-PA-10001609"/>
    <x v="1"/>
    <s v="Paper"/>
    <s v="Tops Wirebound Message Log Books"/>
    <n v="16.45"/>
  </r>
  <r>
    <n v="7129"/>
    <s v="US-2017-117541"/>
    <x v="6"/>
    <x v="696"/>
    <d v="2017-11-20T00:00:00"/>
    <s v="Standard Class"/>
    <s v="JM-16195"/>
    <s v="Justin MacKendrick"/>
    <s v="Consumer"/>
    <s v="United States"/>
    <s v="Newark"/>
    <x v="13"/>
    <n v="19711"/>
    <s v="East"/>
    <s v="FUR-FU-10000550"/>
    <x v="0"/>
    <s v="Furnishings"/>
    <s v="Stacking Trays by OIC"/>
    <n v="19.920000000000002"/>
  </r>
  <r>
    <n v="7130"/>
    <s v="CA-2017-166282"/>
    <x v="3"/>
    <x v="947"/>
    <d v="2017-04-22T00:00:00"/>
    <s v="Standard Class"/>
    <s v="PK-19075"/>
    <s v="Pete Kriz"/>
    <s v="Consumer"/>
    <s v="United States"/>
    <s v="Nashville"/>
    <x v="18"/>
    <n v="37211"/>
    <s v="South"/>
    <s v="TEC-AC-10004209"/>
    <x v="2"/>
    <s v="Accessories"/>
    <s v="Memorex Froggy Flash Drive 4 GB"/>
    <n v="35.167999999999999"/>
  </r>
  <r>
    <n v="7131"/>
    <s v="CA-2017-166282"/>
    <x v="3"/>
    <x v="947"/>
    <d v="2017-04-22T00:00:00"/>
    <s v="Standard Class"/>
    <s v="PK-19075"/>
    <s v="Pete Kriz"/>
    <s v="Consumer"/>
    <s v="United States"/>
    <s v="Nashville"/>
    <x v="18"/>
    <n v="37211"/>
    <s v="South"/>
    <s v="OFF-PA-10003022"/>
    <x v="1"/>
    <s v="Paper"/>
    <s v="Standard Line â€œWhile You Were Outâ€ Hardbound Telephone Message Book"/>
    <n v="123.08799999999999"/>
  </r>
  <r>
    <n v="7132"/>
    <s v="CA-2018-141439"/>
    <x v="5"/>
    <x v="200"/>
    <d v="2018-12-01T00:00:00"/>
    <s v="Standard Class"/>
    <s v="TT-21460"/>
    <s v="Tonja Turnell"/>
    <s v="Home Office"/>
    <s v="United States"/>
    <s v="Richmond"/>
    <x v="14"/>
    <n v="47374"/>
    <s v="Central"/>
    <s v="FUR-TA-10001039"/>
    <x v="0"/>
    <s v="Tables"/>
    <s v="KI Adjustable-Height Table"/>
    <n v="257.94"/>
  </r>
  <r>
    <n v="7133"/>
    <s v="CA-2018-141439"/>
    <x v="5"/>
    <x v="200"/>
    <d v="2018-12-01T00:00:00"/>
    <s v="Standard Class"/>
    <s v="TT-21460"/>
    <s v="Tonja Turnell"/>
    <s v="Home Office"/>
    <s v="United States"/>
    <s v="Richmond"/>
    <x v="14"/>
    <n v="47374"/>
    <s v="Central"/>
    <s v="TEC-PH-10002624"/>
    <x v="2"/>
    <s v="Phones"/>
    <s v="Samsung Galaxy S4 Mini"/>
    <n v="1879.96"/>
  </r>
  <r>
    <n v="7134"/>
    <s v="CA-2018-141439"/>
    <x v="5"/>
    <x v="200"/>
    <d v="2018-12-01T00:00:00"/>
    <s v="Standard Class"/>
    <s v="TT-21460"/>
    <s v="Tonja Turnell"/>
    <s v="Home Office"/>
    <s v="United States"/>
    <s v="Richmond"/>
    <x v="14"/>
    <n v="47374"/>
    <s v="Central"/>
    <s v="FUR-FU-10001473"/>
    <x v="0"/>
    <s v="Furnishings"/>
    <s v="DAX Wood Document Frame"/>
    <n v="27.46"/>
  </r>
  <r>
    <n v="7135"/>
    <s v="CA-2018-141439"/>
    <x v="5"/>
    <x v="200"/>
    <d v="2018-12-01T00:00:00"/>
    <s v="Standard Class"/>
    <s v="TT-21460"/>
    <s v="Tonja Turnell"/>
    <s v="Home Office"/>
    <s v="United States"/>
    <s v="Richmond"/>
    <x v="14"/>
    <n v="47374"/>
    <s v="Central"/>
    <s v="TEC-PH-10001819"/>
    <x v="2"/>
    <s v="Phones"/>
    <s v="Innergie mMini Combo Duo USB Travel Charging Kit"/>
    <n v="89.98"/>
  </r>
  <r>
    <n v="7136"/>
    <s v="CA-2018-141439"/>
    <x v="5"/>
    <x v="200"/>
    <d v="2018-12-01T00:00:00"/>
    <s v="Standard Class"/>
    <s v="TT-21460"/>
    <s v="Tonja Turnell"/>
    <s v="Home Office"/>
    <s v="United States"/>
    <s v="Richmond"/>
    <x v="14"/>
    <n v="47374"/>
    <s v="Central"/>
    <s v="FUR-CH-10004287"/>
    <x v="0"/>
    <s v="Chairs"/>
    <s v="SAFCO Arco Folding Chair"/>
    <n v="828.6"/>
  </r>
  <r>
    <n v="7137"/>
    <s v="CA-2016-163965"/>
    <x v="5"/>
    <x v="312"/>
    <d v="2016-11-27T00:00:00"/>
    <s v="Standard Class"/>
    <s v="SS-20875"/>
    <s v="Sung Shariari"/>
    <s v="Consumer"/>
    <s v="United States"/>
    <s v="Miami"/>
    <x v="2"/>
    <n v="33180"/>
    <s v="South"/>
    <s v="OFF-BI-10004728"/>
    <x v="1"/>
    <s v="Binders"/>
    <s v="Wilson Jones Turn Tabs Binder Tool for Ring Binders"/>
    <n v="7.23"/>
  </r>
  <r>
    <n v="7138"/>
    <s v="CA-2016-163965"/>
    <x v="5"/>
    <x v="312"/>
    <d v="2016-11-27T00:00:00"/>
    <s v="Standard Class"/>
    <s v="SS-20875"/>
    <s v="Sung Shariari"/>
    <s v="Consumer"/>
    <s v="United States"/>
    <s v="Miami"/>
    <x v="2"/>
    <n v="33180"/>
    <s v="South"/>
    <s v="OFF-ST-10000918"/>
    <x v="1"/>
    <s v="Storage"/>
    <s v="Crate-A-Files"/>
    <n v="17.440000000000001"/>
  </r>
  <r>
    <n v="7139"/>
    <s v="CA-2016-163965"/>
    <x v="5"/>
    <x v="312"/>
    <d v="2016-11-27T00:00:00"/>
    <s v="Standard Class"/>
    <s v="SS-20875"/>
    <s v="Sung Shariari"/>
    <s v="Consumer"/>
    <s v="United States"/>
    <s v="Miami"/>
    <x v="2"/>
    <n v="33180"/>
    <s v="South"/>
    <s v="OFF-BI-10004593"/>
    <x v="1"/>
    <s v="Binders"/>
    <s v="Ibico Laser Imprintable Binding System Covers"/>
    <n v="62.88"/>
  </r>
  <r>
    <n v="7140"/>
    <s v="CA-2016-163965"/>
    <x v="5"/>
    <x v="312"/>
    <d v="2016-11-27T00:00:00"/>
    <s v="Standard Class"/>
    <s v="SS-20875"/>
    <s v="Sung Shariari"/>
    <s v="Consumer"/>
    <s v="United States"/>
    <s v="Miami"/>
    <x v="2"/>
    <n v="33180"/>
    <s v="South"/>
    <s v="FUR-BO-10001337"/>
    <x v="0"/>
    <s v="Bookcases"/>
    <s v="O'Sullivan Living Dimensions 2-Shelf Bookcases"/>
    <n v="290.35199999999998"/>
  </r>
  <r>
    <n v="7141"/>
    <s v="CA-2018-128783"/>
    <x v="22"/>
    <x v="210"/>
    <d v="2018-09-07T00:00:00"/>
    <s v="Same Day"/>
    <s v="TG-21640"/>
    <s v="Trudy Glocke"/>
    <s v="Consumer"/>
    <s v="United States"/>
    <s v="Saint Charles"/>
    <x v="25"/>
    <n v="63301"/>
    <s v="Central"/>
    <s v="TEC-AC-10002473"/>
    <x v="2"/>
    <s v="Accessories"/>
    <s v="Maxell 4.7GB DVD-R"/>
    <n v="113.52"/>
  </r>
  <r>
    <n v="7142"/>
    <s v="CA-2018-128783"/>
    <x v="22"/>
    <x v="210"/>
    <d v="2018-09-07T00:00:00"/>
    <s v="Same Day"/>
    <s v="TG-21640"/>
    <s v="Trudy Glocke"/>
    <s v="Consumer"/>
    <s v="United States"/>
    <s v="Saint Charles"/>
    <x v="25"/>
    <n v="63301"/>
    <s v="Central"/>
    <s v="FUR-FU-10003623"/>
    <x v="0"/>
    <s v="Furnishings"/>
    <s v="DataProducts Ampli Magnifier Task Lamp, Black,"/>
    <n v="135.30000000000001"/>
  </r>
  <r>
    <n v="7143"/>
    <s v="CA-2015-122217"/>
    <x v="5"/>
    <x v="156"/>
    <d v="2015-11-29T00:00:00"/>
    <s v="Standard Class"/>
    <s v="HP-14815"/>
    <s v="Harold Pawlan"/>
    <s v="Home Office"/>
    <s v="United States"/>
    <s v="Virginia Beach"/>
    <x v="17"/>
    <n v="23464"/>
    <s v="South"/>
    <s v="FUR-FU-10002045"/>
    <x v="0"/>
    <s v="Furnishings"/>
    <s v="Executive Impressions 14&quot;"/>
    <n v="111.15"/>
  </r>
  <r>
    <n v="7144"/>
    <s v="US-2018-141558"/>
    <x v="34"/>
    <x v="825"/>
    <d v="2018-03-16T00:00:00"/>
    <s v="Standard Class"/>
    <s v="MH-17290"/>
    <s v="Marc Harrigan"/>
    <s v="Home Office"/>
    <s v="United States"/>
    <s v="Philadelphia"/>
    <x v="9"/>
    <n v="19140"/>
    <s v="East"/>
    <s v="TEC-PH-10002555"/>
    <x v="2"/>
    <s v="Phones"/>
    <s v="Nortel Meridian M5316 Digital phone"/>
    <n v="776.85"/>
  </r>
  <r>
    <n v="7145"/>
    <s v="US-2018-141558"/>
    <x v="34"/>
    <x v="825"/>
    <d v="2018-03-16T00:00:00"/>
    <s v="Standard Class"/>
    <s v="MH-17290"/>
    <s v="Marc Harrigan"/>
    <s v="Home Office"/>
    <s v="United States"/>
    <s v="Philadelphia"/>
    <x v="9"/>
    <n v="19140"/>
    <s v="East"/>
    <s v="OFF-BI-10002794"/>
    <x v="1"/>
    <s v="Binders"/>
    <s v="Avery Trapezoid Ring Binder, 3&quot; Capacity, Black, 1040 sheets"/>
    <n v="12.294"/>
  </r>
  <r>
    <n v="7146"/>
    <s v="US-2018-141558"/>
    <x v="34"/>
    <x v="825"/>
    <d v="2018-03-16T00:00:00"/>
    <s v="Standard Class"/>
    <s v="MH-17290"/>
    <s v="Marc Harrigan"/>
    <s v="Home Office"/>
    <s v="United States"/>
    <s v="Philadelphia"/>
    <x v="9"/>
    <n v="19140"/>
    <s v="East"/>
    <s v="FUR-TA-10004086"/>
    <x v="0"/>
    <s v="Tables"/>
    <s v="KI Adjustable-Height Table"/>
    <n v="154.76400000000001"/>
  </r>
  <r>
    <n v="7147"/>
    <s v="US-2018-141558"/>
    <x v="34"/>
    <x v="825"/>
    <d v="2018-03-16T00:00:00"/>
    <s v="Standard Class"/>
    <s v="MH-17290"/>
    <s v="Marc Harrigan"/>
    <s v="Home Office"/>
    <s v="United States"/>
    <s v="Philadelphia"/>
    <x v="9"/>
    <n v="19140"/>
    <s v="East"/>
    <s v="OFF-ST-10004946"/>
    <x v="1"/>
    <s v="Storage"/>
    <s v="Desktop 3-Pocket Hot File"/>
    <n v="43.28"/>
  </r>
  <r>
    <n v="7148"/>
    <s v="CA-2017-139941"/>
    <x v="1"/>
    <x v="1"/>
    <d v="2017-06-17T00:00:00"/>
    <s v="Standard Class"/>
    <s v="CB-12415"/>
    <s v="Christy Brittain"/>
    <s v="Consumer"/>
    <s v="United States"/>
    <s v="Long Beach"/>
    <x v="15"/>
    <n v="11561"/>
    <s v="East"/>
    <s v="OFF-PA-10000241"/>
    <x v="1"/>
    <s v="Paper"/>
    <s v="IBM Multi-Purpose Copy Paper, 8 1/2 x 11&quot;, Case"/>
    <n v="92.94"/>
  </r>
  <r>
    <n v="7149"/>
    <s v="CA-2017-139941"/>
    <x v="1"/>
    <x v="1"/>
    <d v="2017-06-17T00:00:00"/>
    <s v="Standard Class"/>
    <s v="CB-12415"/>
    <s v="Christy Brittain"/>
    <s v="Consumer"/>
    <s v="United States"/>
    <s v="Long Beach"/>
    <x v="15"/>
    <n v="11561"/>
    <s v="East"/>
    <s v="OFF-AP-10004036"/>
    <x v="1"/>
    <s v="Appliances"/>
    <s v="Bionaire 99.97% HEPA Air Cleaner"/>
    <n v="52.56"/>
  </r>
  <r>
    <n v="7150"/>
    <s v="CA-2016-166583"/>
    <x v="38"/>
    <x v="153"/>
    <d v="2016-06-30T00:00:00"/>
    <s v="Standard Class"/>
    <s v="VD-21670"/>
    <s v="Valerie Dominguez"/>
    <s v="Consumer"/>
    <s v="United States"/>
    <s v="Houston"/>
    <x v="5"/>
    <n v="77070"/>
    <s v="Central"/>
    <s v="TEC-PH-10001578"/>
    <x v="2"/>
    <s v="Phones"/>
    <s v="Polycom SoundStation2 EX ConferenceÂ phone"/>
    <n v="971.88"/>
  </r>
  <r>
    <n v="7151"/>
    <s v="CA-2018-100412"/>
    <x v="33"/>
    <x v="66"/>
    <d v="2018-12-26T00:00:00"/>
    <s v="Standard Class"/>
    <s v="SR-20425"/>
    <s v="Sharelle Roach"/>
    <s v="Home Office"/>
    <s v="United States"/>
    <s v="Tuscaloosa"/>
    <x v="19"/>
    <n v="35401"/>
    <s v="South"/>
    <s v="FUR-CH-10002647"/>
    <x v="0"/>
    <s v="Chairs"/>
    <s v="Situations Contoured Folding Chairs, 4/Set"/>
    <n v="141.96"/>
  </r>
  <r>
    <n v="7152"/>
    <s v="CA-2018-142909"/>
    <x v="33"/>
    <x v="66"/>
    <d v="2018-12-25T00:00:00"/>
    <s v="Second Class"/>
    <s v="AG-10330"/>
    <s v="Alex Grayson"/>
    <s v="Consumer"/>
    <s v="United States"/>
    <s v="Mesa"/>
    <x v="16"/>
    <n v="85204"/>
    <s v="West"/>
    <s v="FUR-TA-10003008"/>
    <x v="0"/>
    <s v="Tables"/>
    <s v="Lesro Round Back Collection Coffee Table, End Table"/>
    <n v="182.55"/>
  </r>
  <r>
    <n v="7153"/>
    <s v="CA-2015-137911"/>
    <x v="32"/>
    <x v="1148"/>
    <d v="2015-10-15T00:00:00"/>
    <s v="Standard Class"/>
    <s v="BP-11095"/>
    <s v="Bart Pistole"/>
    <s v="Corporate"/>
    <s v="United States"/>
    <s v="Jacksonville"/>
    <x v="3"/>
    <n v="28540"/>
    <s v="South"/>
    <s v="OFF-PA-10004071"/>
    <x v="1"/>
    <s v="Paper"/>
    <s v="Eaton Premium Continuous-Feed Paper, 25% Cotton, Letter Size, White, 1000 Shts/Box"/>
    <n v="88.768000000000001"/>
  </r>
  <r>
    <n v="7154"/>
    <s v="CA-2016-106208"/>
    <x v="19"/>
    <x v="895"/>
    <d v="2016-12-15T00:00:00"/>
    <s v="Standard Class"/>
    <s v="JW-16075"/>
    <s v="Julia West"/>
    <s v="Consumer"/>
    <s v="United States"/>
    <s v="Chicago"/>
    <x v="10"/>
    <n v="60610"/>
    <s v="Central"/>
    <s v="OFF-AP-10004980"/>
    <x v="1"/>
    <s v="Appliances"/>
    <s v="3M Replacement Filter for Office Air Cleaner for 20' x 33' Room"/>
    <n v="53.088000000000001"/>
  </r>
  <r>
    <n v="7155"/>
    <s v="US-2016-136749"/>
    <x v="13"/>
    <x v="707"/>
    <d v="2016-12-27T00:00:00"/>
    <s v="Second Class"/>
    <s v="LH-16900"/>
    <s v="Lena Hernandez"/>
    <s v="Consumer"/>
    <s v="United States"/>
    <s v="Columbus"/>
    <x v="32"/>
    <n v="31907"/>
    <s v="South"/>
    <s v="FUR-FU-10000747"/>
    <x v="0"/>
    <s v="Furnishings"/>
    <s v="Tenex B1-RE Series Chair Mats for Low Pile Carpets"/>
    <n v="275.88"/>
  </r>
  <r>
    <n v="7156"/>
    <s v="US-2016-136749"/>
    <x v="13"/>
    <x v="707"/>
    <d v="2016-12-27T00:00:00"/>
    <s v="Second Class"/>
    <s v="LH-16900"/>
    <s v="Lena Hernandez"/>
    <s v="Consumer"/>
    <s v="United States"/>
    <s v="Columbus"/>
    <x v="32"/>
    <n v="31907"/>
    <s v="South"/>
    <s v="OFF-BI-10004492"/>
    <x v="1"/>
    <s v="Binders"/>
    <s v="Tuf-Vin Binders"/>
    <n v="157.9"/>
  </r>
  <r>
    <n v="7157"/>
    <s v="CA-2018-126718"/>
    <x v="20"/>
    <x v="568"/>
    <d v="2018-05-04T00:00:00"/>
    <s v="Standard Class"/>
    <s v="KT-16480"/>
    <s v="Kean Thornton"/>
    <s v="Consumer"/>
    <s v="United States"/>
    <s v="Orange"/>
    <x v="30"/>
    <n v="7050"/>
    <s v="East"/>
    <s v="OFF-LA-10004055"/>
    <x v="1"/>
    <s v="Labels"/>
    <s v="Color-Coded Legal Exhibit Labels"/>
    <n v="4.91"/>
  </r>
  <r>
    <n v="7158"/>
    <s v="CA-2017-131380"/>
    <x v="48"/>
    <x v="463"/>
    <d v="2017-03-31T00:00:00"/>
    <s v="Second Class"/>
    <s v="CC-12220"/>
    <s v="Chris Cortes"/>
    <s v="Consumer"/>
    <s v="United States"/>
    <s v="Los Angeles"/>
    <x v="1"/>
    <n v="90032"/>
    <s v="West"/>
    <s v="OFF-ST-10002485"/>
    <x v="1"/>
    <s v="Storage"/>
    <s v="Rogers Deluxe File Chest"/>
    <n v="87.92"/>
  </r>
  <r>
    <n v="7159"/>
    <s v="CA-2017-131380"/>
    <x v="48"/>
    <x v="463"/>
    <d v="2017-03-31T00:00:00"/>
    <s v="Second Class"/>
    <s v="CC-12220"/>
    <s v="Chris Cortes"/>
    <s v="Consumer"/>
    <s v="United States"/>
    <s v="Los Angeles"/>
    <x v="1"/>
    <n v="90032"/>
    <s v="West"/>
    <s v="OFF-PA-10001243"/>
    <x v="1"/>
    <s v="Paper"/>
    <s v="Xerox 1983"/>
    <n v="5.98"/>
  </r>
  <r>
    <n v="7160"/>
    <s v="CA-2016-145835"/>
    <x v="7"/>
    <x v="1149"/>
    <d v="2016-05-18T00:00:00"/>
    <s v="Second Class"/>
    <s v="BF-11170"/>
    <s v="Ben Ferrer"/>
    <s v="Home Office"/>
    <s v="United States"/>
    <s v="Chicago"/>
    <x v="10"/>
    <n v="60623"/>
    <s v="Central"/>
    <s v="TEC-PH-10004447"/>
    <x v="2"/>
    <s v="Phones"/>
    <s v="Toshiba IPT2010-SD IPÂ Telephone"/>
    <n v="222.38399999999999"/>
  </r>
  <r>
    <n v="7161"/>
    <s v="CA-2016-145835"/>
    <x v="7"/>
    <x v="1149"/>
    <d v="2016-05-18T00:00:00"/>
    <s v="Second Class"/>
    <s v="BF-11170"/>
    <s v="Ben Ferrer"/>
    <s v="Home Office"/>
    <s v="United States"/>
    <s v="Chicago"/>
    <x v="10"/>
    <n v="60623"/>
    <s v="Central"/>
    <s v="OFF-FA-10002280"/>
    <x v="1"/>
    <s v="Fasteners"/>
    <s v="Advantus Plastic Paper Clips"/>
    <n v="16"/>
  </r>
  <r>
    <n v="7162"/>
    <s v="CA-2015-138709"/>
    <x v="38"/>
    <x v="1129"/>
    <d v="2015-07-09T00:00:00"/>
    <s v="Standard Class"/>
    <s v="MS-17770"/>
    <s v="Maxwell Schwartz"/>
    <s v="Consumer"/>
    <s v="United States"/>
    <s v="Richmond"/>
    <x v="17"/>
    <n v="23223"/>
    <s v="South"/>
    <s v="OFF-PA-10004734"/>
    <x v="1"/>
    <s v="Paper"/>
    <s v="Southworth Structures Collection"/>
    <n v="21.84"/>
  </r>
  <r>
    <n v="7163"/>
    <s v="CA-2015-138709"/>
    <x v="38"/>
    <x v="1129"/>
    <d v="2015-07-09T00:00:00"/>
    <s v="Standard Class"/>
    <s v="MS-17770"/>
    <s v="Maxwell Schwartz"/>
    <s v="Consumer"/>
    <s v="United States"/>
    <s v="Richmond"/>
    <x v="17"/>
    <n v="23223"/>
    <s v="South"/>
    <s v="OFF-BI-10000145"/>
    <x v="1"/>
    <s v="Binders"/>
    <s v="Zipper Ring Binder Pockets"/>
    <n v="15.6"/>
  </r>
  <r>
    <n v="7164"/>
    <s v="CA-2015-122070"/>
    <x v="18"/>
    <x v="1150"/>
    <d v="2015-04-24T00:00:00"/>
    <s v="Second Class"/>
    <s v="AH-10030"/>
    <s v="Aaron Hawkins"/>
    <s v="Corporate"/>
    <s v="United States"/>
    <s v="Troy"/>
    <x v="15"/>
    <n v="12180"/>
    <s v="East"/>
    <s v="OFF-EN-10004773"/>
    <x v="1"/>
    <s v="Envelopes"/>
    <s v="Staple envelope"/>
    <n v="247.84"/>
  </r>
  <r>
    <n v="7165"/>
    <s v="CA-2015-122070"/>
    <x v="18"/>
    <x v="1150"/>
    <d v="2015-04-24T00:00:00"/>
    <s v="Second Class"/>
    <s v="AH-10030"/>
    <s v="Aaron Hawkins"/>
    <s v="Corporate"/>
    <s v="United States"/>
    <s v="Troy"/>
    <x v="15"/>
    <n v="12180"/>
    <s v="East"/>
    <s v="OFF-BI-10004970"/>
    <x v="1"/>
    <s v="Binders"/>
    <s v="ACCOHIDE 3-Ring Binder, Blue, 1&quot;"/>
    <n v="9.9120000000000008"/>
  </r>
  <r>
    <n v="7166"/>
    <s v="CA-2017-158610"/>
    <x v="12"/>
    <x v="251"/>
    <d v="2017-09-22T00:00:00"/>
    <s v="First Class"/>
    <s v="CK-12595"/>
    <s v="Clytie Kelty"/>
    <s v="Consumer"/>
    <s v="United States"/>
    <s v="Providence"/>
    <x v="34"/>
    <n v="2908"/>
    <s v="East"/>
    <s v="OFF-ST-10000604"/>
    <x v="1"/>
    <s v="Storage"/>
    <s v="Home/Office Personal File Carts"/>
    <n v="69.52"/>
  </r>
  <r>
    <n v="7167"/>
    <s v="CA-2015-117464"/>
    <x v="46"/>
    <x v="192"/>
    <d v="2015-07-24T00:00:00"/>
    <s v="Second Class"/>
    <s v="NP-18325"/>
    <s v="Naresj Patel"/>
    <s v="Consumer"/>
    <s v="United States"/>
    <s v="San Francisco"/>
    <x v="1"/>
    <n v="94122"/>
    <s v="West"/>
    <s v="OFF-AR-10003190"/>
    <x v="1"/>
    <s v="Art"/>
    <s v="Newell 32"/>
    <n v="11.52"/>
  </r>
  <r>
    <n v="7168"/>
    <s v="CA-2015-117464"/>
    <x v="46"/>
    <x v="192"/>
    <d v="2015-07-24T00:00:00"/>
    <s v="Second Class"/>
    <s v="NP-18325"/>
    <s v="Naresj Patel"/>
    <s v="Consumer"/>
    <s v="United States"/>
    <s v="San Francisco"/>
    <x v="1"/>
    <n v="94122"/>
    <s v="West"/>
    <s v="FUR-CH-10000155"/>
    <x v="0"/>
    <s v="Chairs"/>
    <s v="Global Comet Stacking Armless Chair"/>
    <n v="717.72"/>
  </r>
  <r>
    <n v="7169"/>
    <s v="CA-2015-117464"/>
    <x v="46"/>
    <x v="192"/>
    <d v="2015-07-24T00:00:00"/>
    <s v="Second Class"/>
    <s v="NP-18325"/>
    <s v="Naresj Patel"/>
    <s v="Consumer"/>
    <s v="United States"/>
    <s v="San Francisco"/>
    <x v="1"/>
    <n v="94122"/>
    <s v="West"/>
    <s v="OFF-ST-10003058"/>
    <x v="1"/>
    <s v="Storage"/>
    <s v="Eldon Mobile Mega Data Cart  Mega Stackable  Add-On Trays"/>
    <n v="236.5"/>
  </r>
  <r>
    <n v="7170"/>
    <s v="CA-2015-117464"/>
    <x v="46"/>
    <x v="192"/>
    <d v="2015-07-24T00:00:00"/>
    <s v="Second Class"/>
    <s v="NP-18325"/>
    <s v="Naresj Patel"/>
    <s v="Consumer"/>
    <s v="United States"/>
    <s v="San Francisco"/>
    <x v="1"/>
    <n v="94122"/>
    <s v="West"/>
    <s v="FUR-TA-10004767"/>
    <x v="0"/>
    <s v="Tables"/>
    <s v="Safco Drafting Table"/>
    <n v="170.352"/>
  </r>
  <r>
    <n v="7171"/>
    <s v="US-2018-168613"/>
    <x v="32"/>
    <x v="1048"/>
    <d v="2018-10-14T00:00:00"/>
    <s v="Standard Class"/>
    <s v="GM-14440"/>
    <s v="Gary McGarr"/>
    <s v="Consumer"/>
    <s v="United States"/>
    <s v="New York City"/>
    <x v="15"/>
    <n v="10009"/>
    <s v="East"/>
    <s v="FUR-CH-10002372"/>
    <x v="0"/>
    <s v="Chairs"/>
    <s v="Office Star - Ergonomically Designed Knee Chair"/>
    <n v="145.76400000000001"/>
  </r>
  <r>
    <n v="7172"/>
    <s v="CA-2018-125381"/>
    <x v="18"/>
    <x v="1016"/>
    <d v="2018-04-27T00:00:00"/>
    <s v="Second Class"/>
    <s v="SG-20605"/>
    <s v="Speros Goranitis"/>
    <s v="Consumer"/>
    <s v="United States"/>
    <s v="San Francisco"/>
    <x v="1"/>
    <n v="94109"/>
    <s v="West"/>
    <s v="TEC-AC-10000158"/>
    <x v="2"/>
    <s v="Accessories"/>
    <s v="Sony 64GB Class 10 Micro SDHC R40 Memory Card"/>
    <n v="107.97"/>
  </r>
  <r>
    <n v="7173"/>
    <s v="US-2018-141677"/>
    <x v="48"/>
    <x v="606"/>
    <d v="2018-03-30T00:00:00"/>
    <s v="Standard Class"/>
    <s v="HK-14890"/>
    <s v="Heather Kirkland"/>
    <s v="Corporate"/>
    <s v="United States"/>
    <s v="Houston"/>
    <x v="5"/>
    <n v="77070"/>
    <s v="Central"/>
    <s v="TEC-AC-10000158"/>
    <x v="2"/>
    <s v="Accessories"/>
    <s v="Sony 64GB Class 10 Micro SDHC R40 Memory Card"/>
    <n v="143.96"/>
  </r>
  <r>
    <n v="7174"/>
    <s v="US-2018-141677"/>
    <x v="48"/>
    <x v="606"/>
    <d v="2018-03-30T00:00:00"/>
    <s v="Standard Class"/>
    <s v="HK-14890"/>
    <s v="Heather Kirkland"/>
    <s v="Corporate"/>
    <s v="United States"/>
    <s v="Houston"/>
    <x v="5"/>
    <n v="77070"/>
    <s v="Central"/>
    <s v="TEC-CO-10002313"/>
    <x v="2"/>
    <s v="Copiers"/>
    <s v="Canon PC1080F Personal Copier"/>
    <n v="2399.96"/>
  </r>
  <r>
    <n v="7175"/>
    <s v="US-2018-141677"/>
    <x v="48"/>
    <x v="606"/>
    <d v="2018-03-30T00:00:00"/>
    <s v="Standard Class"/>
    <s v="HK-14890"/>
    <s v="Heather Kirkland"/>
    <s v="Corporate"/>
    <s v="United States"/>
    <s v="Houston"/>
    <x v="5"/>
    <n v="77070"/>
    <s v="Central"/>
    <s v="OFF-PA-10002581"/>
    <x v="1"/>
    <s v="Paper"/>
    <s v="Xerox 1951"/>
    <n v="74.352000000000004"/>
  </r>
  <r>
    <n v="7176"/>
    <s v="US-2018-141677"/>
    <x v="48"/>
    <x v="606"/>
    <d v="2018-03-30T00:00:00"/>
    <s v="Standard Class"/>
    <s v="HK-14890"/>
    <s v="Heather Kirkland"/>
    <s v="Corporate"/>
    <s v="United States"/>
    <s v="Houston"/>
    <x v="5"/>
    <n v="77070"/>
    <s v="Central"/>
    <s v="OFF-AP-10001205"/>
    <x v="1"/>
    <s v="Appliances"/>
    <s v="Belkin 5 Outlet SurgeMaster Power Centers"/>
    <n v="87.168000000000006"/>
  </r>
  <r>
    <n v="7177"/>
    <s v="US-2018-141677"/>
    <x v="48"/>
    <x v="606"/>
    <d v="2018-03-30T00:00:00"/>
    <s v="Standard Class"/>
    <s v="HK-14890"/>
    <s v="Heather Kirkland"/>
    <s v="Corporate"/>
    <s v="United States"/>
    <s v="Houston"/>
    <x v="5"/>
    <n v="77070"/>
    <s v="Central"/>
    <s v="OFF-ST-10000344"/>
    <x v="1"/>
    <s v="Storage"/>
    <s v="Neat Ideas Personal Hanging Folder Files, Black"/>
    <n v="32.231999999999999"/>
  </r>
  <r>
    <n v="7178"/>
    <s v="CA-2018-133067"/>
    <x v="20"/>
    <x v="464"/>
    <d v="2018-05-10T00:00:00"/>
    <s v="Standard Class"/>
    <s v="MY-18295"/>
    <s v="Muhammed Yedwab"/>
    <s v="Corporate"/>
    <s v="United States"/>
    <s v="Philadelphia"/>
    <x v="9"/>
    <n v="19140"/>
    <s v="East"/>
    <s v="OFF-BI-10002897"/>
    <x v="1"/>
    <s v="Binders"/>
    <s v="Black Avery Memo-Size 3-Ring Binder, 5 1/2&quot; x 8 1/2&quot;"/>
    <n v="2.202"/>
  </r>
  <r>
    <n v="7179"/>
    <s v="CA-2018-133067"/>
    <x v="20"/>
    <x v="464"/>
    <d v="2018-05-10T00:00:00"/>
    <s v="Standard Class"/>
    <s v="MY-18295"/>
    <s v="Muhammed Yedwab"/>
    <s v="Corporate"/>
    <s v="United States"/>
    <s v="Philadelphia"/>
    <x v="9"/>
    <n v="19140"/>
    <s v="East"/>
    <s v="OFF-BI-10003694"/>
    <x v="1"/>
    <s v="Binders"/>
    <s v="Avery 3 1/2&quot; Diskette Storage Pages, 10/Pack"/>
    <n v="9.3960000000000008"/>
  </r>
  <r>
    <n v="7180"/>
    <s v="US-2017-144351"/>
    <x v="6"/>
    <x v="696"/>
    <d v="2017-11-18T00:00:00"/>
    <s v="Standard Class"/>
    <s v="RC-19960"/>
    <s v="Ryan Crowe"/>
    <s v="Consumer"/>
    <s v="United States"/>
    <s v="Baltimore"/>
    <x v="39"/>
    <n v="21215"/>
    <s v="East"/>
    <s v="TEC-PH-10001644"/>
    <x v="2"/>
    <s v="Phones"/>
    <s v="BlueLounge Milo Smartphone Stand, White/Metallic"/>
    <n v="89.97"/>
  </r>
  <r>
    <n v="7181"/>
    <s v="CA-2015-106054"/>
    <x v="50"/>
    <x v="1037"/>
    <d v="2015-01-07T00:00:00"/>
    <s v="First Class"/>
    <s v="JO-15145"/>
    <s v="Jack O'Briant"/>
    <s v="Corporate"/>
    <s v="United States"/>
    <s v="Athens"/>
    <x v="32"/>
    <n v="30605"/>
    <s v="South"/>
    <s v="OFF-AR-10002399"/>
    <x v="1"/>
    <s v="Art"/>
    <s v="Dixon Prang Watercolor Pencils, 10-Color Set with Brush"/>
    <n v="12.78"/>
  </r>
  <r>
    <n v="7182"/>
    <s v="CA-2017-138667"/>
    <x v="27"/>
    <x v="797"/>
    <d v="2017-12-30T00:00:00"/>
    <s v="Second Class"/>
    <s v="MW-18220"/>
    <s v="Mitch Webber"/>
    <s v="Consumer"/>
    <s v="United States"/>
    <s v="Lancaster"/>
    <x v="24"/>
    <n v="43130"/>
    <s v="East"/>
    <s v="TEC-AC-10003063"/>
    <x v="2"/>
    <s v="Accessories"/>
    <s v="Micro Innovations USB RF Wireless Keyboard with Mouse"/>
    <n v="40"/>
  </r>
  <r>
    <n v="7183"/>
    <s v="CA-2018-150609"/>
    <x v="20"/>
    <x v="504"/>
    <d v="2018-05-04T00:00:00"/>
    <s v="Standard Class"/>
    <s v="NZ-18565"/>
    <s v="Nick Zandusky"/>
    <s v="Home Office"/>
    <s v="United States"/>
    <s v="Los Angeles"/>
    <x v="1"/>
    <n v="90032"/>
    <s v="West"/>
    <s v="OFF-BI-10002071"/>
    <x v="1"/>
    <s v="Binders"/>
    <s v="Fellowes Black Plastic Comb Bindings"/>
    <n v="23.24"/>
  </r>
  <r>
    <n v="7184"/>
    <s v="CA-2018-128853"/>
    <x v="3"/>
    <x v="81"/>
    <d v="2018-04-23T00:00:00"/>
    <s v="First Class"/>
    <s v="JM-15250"/>
    <s v="Janet Martin"/>
    <s v="Consumer"/>
    <s v="United States"/>
    <s v="Baltimore"/>
    <x v="39"/>
    <n v="21215"/>
    <s v="East"/>
    <s v="FUR-CH-10004218"/>
    <x v="0"/>
    <s v="Chairs"/>
    <s v="Global Fabric Manager's Chair, Dark Gray"/>
    <n v="908.82"/>
  </r>
  <r>
    <n v="7185"/>
    <s v="CA-2018-133102"/>
    <x v="42"/>
    <x v="629"/>
    <d v="2018-08-24T00:00:00"/>
    <s v="Standard Class"/>
    <s v="ED-13885"/>
    <s v="Emily Ducich"/>
    <s v="Home Office"/>
    <s v="United States"/>
    <s v="Houston"/>
    <x v="5"/>
    <n v="77095"/>
    <s v="Central"/>
    <s v="OFF-SU-10000432"/>
    <x v="1"/>
    <s v="Supplies"/>
    <s v="Acco Side-Punched Conventional Columnar Pads"/>
    <n v="5.5519999999999996"/>
  </r>
  <r>
    <n v="7186"/>
    <s v="CA-2018-133102"/>
    <x v="42"/>
    <x v="629"/>
    <d v="2018-08-24T00:00:00"/>
    <s v="Standard Class"/>
    <s v="ED-13885"/>
    <s v="Emily Ducich"/>
    <s v="Home Office"/>
    <s v="United States"/>
    <s v="Houston"/>
    <x v="5"/>
    <n v="77095"/>
    <s v="Central"/>
    <s v="OFF-AR-10003183"/>
    <x v="1"/>
    <s v="Art"/>
    <s v="Avery Fluorescent Highlighter Four-Color Set"/>
    <n v="8.016"/>
  </r>
  <r>
    <n v="7187"/>
    <s v="CA-2018-133102"/>
    <x v="42"/>
    <x v="629"/>
    <d v="2018-08-24T00:00:00"/>
    <s v="Standard Class"/>
    <s v="ED-13885"/>
    <s v="Emily Ducich"/>
    <s v="Home Office"/>
    <s v="United States"/>
    <s v="Houston"/>
    <x v="5"/>
    <n v="77095"/>
    <s v="Central"/>
    <s v="FUR-CH-10002017"/>
    <x v="0"/>
    <s v="Chairs"/>
    <s v="SAFCO Optional Arm Kit for Workspace Cribbage Stacking Chair"/>
    <n v="74.591999999999999"/>
  </r>
  <r>
    <n v="7188"/>
    <s v="CA-2018-133102"/>
    <x v="42"/>
    <x v="629"/>
    <d v="2018-08-24T00:00:00"/>
    <s v="Standard Class"/>
    <s v="ED-13885"/>
    <s v="Emily Ducich"/>
    <s v="Home Office"/>
    <s v="United States"/>
    <s v="Houston"/>
    <x v="5"/>
    <n v="77095"/>
    <s v="Central"/>
    <s v="FUR-FU-10003247"/>
    <x v="0"/>
    <s v="Furnishings"/>
    <s v="36X48 HARDFLOOR CHAIRMAT"/>
    <n v="16.783999999999999"/>
  </r>
  <r>
    <n v="7189"/>
    <s v="CA-2018-133102"/>
    <x v="42"/>
    <x v="629"/>
    <d v="2018-08-24T00:00:00"/>
    <s v="Standard Class"/>
    <s v="ED-13885"/>
    <s v="Emily Ducich"/>
    <s v="Home Office"/>
    <s v="United States"/>
    <s v="Houston"/>
    <x v="5"/>
    <n v="77095"/>
    <s v="Central"/>
    <s v="OFF-AP-10001563"/>
    <x v="1"/>
    <s v="Appliances"/>
    <s v="Belkin Premiere Surge Master II 8-outlet surge protector"/>
    <n v="38.863999999999997"/>
  </r>
  <r>
    <n v="7190"/>
    <s v="CA-2017-164399"/>
    <x v="6"/>
    <x v="396"/>
    <d v="2017-11-15T00:00:00"/>
    <s v="First Class"/>
    <s v="DW-13480"/>
    <s v="Dianna Wilson"/>
    <s v="Home Office"/>
    <s v="United States"/>
    <s v="San Diego"/>
    <x v="1"/>
    <n v="92024"/>
    <s v="West"/>
    <s v="TEC-PH-10004908"/>
    <x v="2"/>
    <s v="Phones"/>
    <s v="Panasonic KX TS3282W Corded phone"/>
    <n v="203.976"/>
  </r>
  <r>
    <n v="7191"/>
    <s v="CA-2017-164399"/>
    <x v="6"/>
    <x v="396"/>
    <d v="2017-11-15T00:00:00"/>
    <s v="First Class"/>
    <s v="DW-13480"/>
    <s v="Dianna Wilson"/>
    <s v="Home Office"/>
    <s v="United States"/>
    <s v="San Diego"/>
    <x v="1"/>
    <n v="92024"/>
    <s v="West"/>
    <s v="FUR-TA-10003392"/>
    <x v="0"/>
    <s v="Tables"/>
    <s v="Global Adaptabilities Conference Tables"/>
    <n v="674.35199999999998"/>
  </r>
  <r>
    <n v="7192"/>
    <s v="CA-2017-116918"/>
    <x v="10"/>
    <x v="393"/>
    <d v="2017-10-06T00:00:00"/>
    <s v="Second Class"/>
    <s v="JK-15205"/>
    <s v="Jamie Kunitz"/>
    <s v="Consumer"/>
    <s v="United States"/>
    <s v="Hialeah"/>
    <x v="2"/>
    <n v="33012"/>
    <s v="South"/>
    <s v="OFF-BI-10004140"/>
    <x v="1"/>
    <s v="Binders"/>
    <s v="Avery Non-Stick Binders"/>
    <n v="5.3879999999999999"/>
  </r>
  <r>
    <n v="7193"/>
    <s v="CA-2017-116918"/>
    <x v="10"/>
    <x v="393"/>
    <d v="2017-10-06T00:00:00"/>
    <s v="Second Class"/>
    <s v="JK-15205"/>
    <s v="Jamie Kunitz"/>
    <s v="Consumer"/>
    <s v="United States"/>
    <s v="Hialeah"/>
    <x v="2"/>
    <n v="33012"/>
    <s v="South"/>
    <s v="OFF-AR-10003631"/>
    <x v="1"/>
    <s v="Art"/>
    <s v="Staples in misc. colors"/>
    <n v="30.975999999999999"/>
  </r>
  <r>
    <n v="7194"/>
    <s v="CA-2017-110492"/>
    <x v="40"/>
    <x v="1151"/>
    <d v="2017-02-14T00:00:00"/>
    <s v="First Class"/>
    <s v="JS-15880"/>
    <s v="John Stevenson"/>
    <s v="Consumer"/>
    <s v="United States"/>
    <s v="Atlanta"/>
    <x v="32"/>
    <n v="30318"/>
    <s v="South"/>
    <s v="OFF-ST-10003716"/>
    <x v="1"/>
    <s v="Storage"/>
    <s v="Tennsco Double-Tier Lockers"/>
    <n v="1350.12"/>
  </r>
  <r>
    <n v="7195"/>
    <s v="CA-2017-110492"/>
    <x v="40"/>
    <x v="1151"/>
    <d v="2017-02-14T00:00:00"/>
    <s v="First Class"/>
    <s v="JS-15880"/>
    <s v="John Stevenson"/>
    <s v="Consumer"/>
    <s v="United States"/>
    <s v="Atlanta"/>
    <x v="32"/>
    <n v="30318"/>
    <s v="South"/>
    <s v="OFF-BI-10003274"/>
    <x v="1"/>
    <s v="Binders"/>
    <s v="Avery Durable Slant Ring Binders, No Labels"/>
    <n v="15.92"/>
  </r>
  <r>
    <n v="7196"/>
    <s v="CA-2017-147683"/>
    <x v="6"/>
    <x v="373"/>
    <d v="2017-11-17T00:00:00"/>
    <s v="Standard Class"/>
    <s v="PO-19180"/>
    <s v="Philisse Overcash"/>
    <s v="Home Office"/>
    <s v="United States"/>
    <s v="Seattle"/>
    <x v="4"/>
    <n v="98103"/>
    <s v="West"/>
    <s v="FUR-FU-10004848"/>
    <x v="0"/>
    <s v="Furnishings"/>
    <s v="DAX Solid Wood Frames"/>
    <n v="19.54"/>
  </r>
  <r>
    <n v="7197"/>
    <s v="CA-2015-116785"/>
    <x v="20"/>
    <x v="759"/>
    <d v="2015-04-30T00:00:00"/>
    <s v="Standard Class"/>
    <s v="MH-17290"/>
    <s v="Marc Harrigan"/>
    <s v="Home Office"/>
    <s v="United States"/>
    <s v="Los Angeles"/>
    <x v="1"/>
    <n v="90036"/>
    <s v="West"/>
    <s v="OFF-AR-10003504"/>
    <x v="1"/>
    <s v="Art"/>
    <s v="Newell 347"/>
    <n v="21.4"/>
  </r>
  <r>
    <n v="7198"/>
    <s v="CA-2015-116785"/>
    <x v="20"/>
    <x v="759"/>
    <d v="2015-04-30T00:00:00"/>
    <s v="Standard Class"/>
    <s v="MH-17290"/>
    <s v="Marc Harrigan"/>
    <s v="Home Office"/>
    <s v="United States"/>
    <s v="Los Angeles"/>
    <x v="1"/>
    <n v="90036"/>
    <s v="West"/>
    <s v="OFF-LA-10000305"/>
    <x v="1"/>
    <s v="Labels"/>
    <s v="Avery 495"/>
    <n v="12.6"/>
  </r>
  <r>
    <n v="7199"/>
    <s v="US-2016-156797"/>
    <x v="42"/>
    <x v="1067"/>
    <d v="2016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s v="Art"/>
    <s v="Newell 330"/>
    <n v="11.96"/>
  </r>
  <r>
    <n v="7200"/>
    <s v="US-2016-156797"/>
    <x v="42"/>
    <x v="1067"/>
    <d v="2016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s v="Phones"/>
    <s v="AT&amp;T 841000 Phone"/>
    <n v="138"/>
  </r>
  <r>
    <n v="7201"/>
    <s v="CA-2017-104276"/>
    <x v="5"/>
    <x v="581"/>
    <d v="2017-12-03T00:00:00"/>
    <s v="Standard Class"/>
    <s v="HF-14995"/>
    <s v="Herbert Flentye"/>
    <s v="Consumer"/>
    <s v="United States"/>
    <s v="Fort Lauderdale"/>
    <x v="2"/>
    <n v="33311"/>
    <s v="South"/>
    <s v="TEC-PH-10001944"/>
    <x v="2"/>
    <s v="Phones"/>
    <s v="Wi-Ex zBoost YX540 Cellular Phone Signal Booster"/>
    <n v="116.76"/>
  </r>
  <r>
    <n v="7202"/>
    <s v="CA-2017-104276"/>
    <x v="5"/>
    <x v="581"/>
    <d v="2017-12-03T00:00:00"/>
    <s v="Standard Class"/>
    <s v="HF-14995"/>
    <s v="Herbert Flentye"/>
    <s v="Consumer"/>
    <s v="United States"/>
    <s v="Fort Lauderdale"/>
    <x v="2"/>
    <n v="33311"/>
    <s v="South"/>
    <s v="FUR-TA-10001039"/>
    <x v="0"/>
    <s v="Tables"/>
    <s v="KI Adjustable-Height Table"/>
    <n v="331.02300000000002"/>
  </r>
  <r>
    <n v="7203"/>
    <s v="CA-2017-120369"/>
    <x v="16"/>
    <x v="99"/>
    <d v="2017-10-28T00:00:00"/>
    <s v="Same Day"/>
    <s v="VB-21745"/>
    <s v="Victoria Brennan"/>
    <s v="Corporate"/>
    <s v="United States"/>
    <s v="Rochester"/>
    <x v="15"/>
    <n v="14609"/>
    <s v="East"/>
    <s v="FUR-FU-10003806"/>
    <x v="0"/>
    <s v="Furnishings"/>
    <s v="Tenex Chairmat w/ Average Lip, 45&quot; x 53&quot;"/>
    <n v="756.8"/>
  </r>
  <r>
    <n v="7204"/>
    <s v="CA-2015-118276"/>
    <x v="13"/>
    <x v="282"/>
    <d v="2016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s v="Furnishings"/>
    <s v="Master Caster Door Stop, Large Brown"/>
    <n v="8.7360000000000007"/>
  </r>
  <r>
    <n v="7205"/>
    <s v="CA-2016-136658"/>
    <x v="14"/>
    <x v="229"/>
    <d v="2016-09-17T00:00:00"/>
    <s v="Standard Class"/>
    <s v="BO-11425"/>
    <s v="Bobby Odegard"/>
    <s v="Consumer"/>
    <s v="United States"/>
    <s v="New York City"/>
    <x v="15"/>
    <n v="10024"/>
    <s v="East"/>
    <s v="OFF-AR-10000817"/>
    <x v="1"/>
    <s v="Art"/>
    <s v="Manco Dry-Lighter Erasable Highlighter"/>
    <n v="6.08"/>
  </r>
  <r>
    <n v="7206"/>
    <s v="CA-2018-137414"/>
    <x v="10"/>
    <x v="280"/>
    <d v="2018-10-06T00:00:00"/>
    <s v="Standard Class"/>
    <s v="CM-12115"/>
    <s v="Chad McGuire"/>
    <s v="Consumer"/>
    <s v="United States"/>
    <s v="San Francisco"/>
    <x v="1"/>
    <n v="94109"/>
    <s v="West"/>
    <s v="FUR-FU-10001424"/>
    <x v="0"/>
    <s v="Furnishings"/>
    <s v="Dax Clear Box Frame"/>
    <n v="17.46"/>
  </r>
  <r>
    <n v="7207"/>
    <s v="CA-2018-137414"/>
    <x v="10"/>
    <x v="280"/>
    <d v="2018-10-06T00:00:00"/>
    <s v="Standard Class"/>
    <s v="CM-12115"/>
    <s v="Chad McGuire"/>
    <s v="Consumer"/>
    <s v="United States"/>
    <s v="San Francisco"/>
    <x v="1"/>
    <n v="94109"/>
    <s v="West"/>
    <s v="TEC-MA-10002930"/>
    <x v="2"/>
    <s v="Machines"/>
    <s v="Ricoh - Ink Collector Unit for GX3000 Series Printers"/>
    <n v="369.16"/>
  </r>
  <r>
    <n v="7208"/>
    <s v="CA-2017-143476"/>
    <x v="14"/>
    <x v="108"/>
    <d v="2017-09-13T00:00:00"/>
    <s v="First Class"/>
    <s v="LC-16930"/>
    <s v="Linda Cazamias"/>
    <s v="Corporate"/>
    <s v="United States"/>
    <s v="Phoenix"/>
    <x v="16"/>
    <n v="85023"/>
    <s v="West"/>
    <s v="OFF-AR-10003759"/>
    <x v="1"/>
    <s v="Art"/>
    <s v="Crayola Anti Dust Chalk, 12/Pack"/>
    <n v="2.9119999999999999"/>
  </r>
  <r>
    <n v="7209"/>
    <s v="CA-2017-143476"/>
    <x v="14"/>
    <x v="108"/>
    <d v="2017-09-13T00:00:00"/>
    <s v="First Class"/>
    <s v="LC-16930"/>
    <s v="Linda Cazamias"/>
    <s v="Corporate"/>
    <s v="United States"/>
    <s v="Phoenix"/>
    <x v="16"/>
    <n v="85023"/>
    <s v="West"/>
    <s v="OFF-PA-10001837"/>
    <x v="1"/>
    <s v="Paper"/>
    <s v="Xerox 1976"/>
    <n v="20.736000000000001"/>
  </r>
  <r>
    <n v="7210"/>
    <s v="CA-2017-143476"/>
    <x v="14"/>
    <x v="108"/>
    <d v="2017-09-13T00:00:00"/>
    <s v="First Class"/>
    <s v="LC-16930"/>
    <s v="Linda Cazamias"/>
    <s v="Corporate"/>
    <s v="United States"/>
    <s v="Phoenix"/>
    <x v="16"/>
    <n v="85023"/>
    <s v="West"/>
    <s v="OFF-PA-10001667"/>
    <x v="1"/>
    <s v="Paper"/>
    <s v="Great White Multi-Use Recycled Paper (20Lb. and 84 Bright)"/>
    <n v="9.5679999999999996"/>
  </r>
  <r>
    <n v="7211"/>
    <s v="US-2017-119046"/>
    <x v="23"/>
    <x v="799"/>
    <d v="2017-06-06T00:00:00"/>
    <s v="Standard Class"/>
    <s v="EH-13765"/>
    <s v="Edward Hooks"/>
    <s v="Corporate"/>
    <s v="United States"/>
    <s v="Seattle"/>
    <x v="4"/>
    <n v="98115"/>
    <s v="West"/>
    <s v="OFF-PA-10000246"/>
    <x v="1"/>
    <s v="Paper"/>
    <s v="Riverleaf Stik-Withit Designer Note Cubes"/>
    <n v="30.18"/>
  </r>
  <r>
    <n v="7212"/>
    <s v="US-2017-119046"/>
    <x v="23"/>
    <x v="799"/>
    <d v="2017-06-06T00:00:00"/>
    <s v="Standard Class"/>
    <s v="EH-13765"/>
    <s v="Edward Hooks"/>
    <s v="Corporate"/>
    <s v="United States"/>
    <s v="Seattle"/>
    <x v="4"/>
    <n v="98115"/>
    <s v="West"/>
    <s v="OFF-BI-10001078"/>
    <x v="1"/>
    <s v="Binders"/>
    <s v="Acco PRESSTEX Data Binder with Storage Hooks, Dark Blue, 14 7/8&quot; X 11&quot;"/>
    <n v="51.648000000000003"/>
  </r>
  <r>
    <n v="7213"/>
    <s v="US-2017-119046"/>
    <x v="23"/>
    <x v="799"/>
    <d v="2017-06-06T00:00:00"/>
    <s v="Standard Class"/>
    <s v="EH-13765"/>
    <s v="Edward Hooks"/>
    <s v="Corporate"/>
    <s v="United States"/>
    <s v="Seattle"/>
    <x v="4"/>
    <n v="98115"/>
    <s v="West"/>
    <s v="OFF-BI-10000138"/>
    <x v="1"/>
    <s v="Binders"/>
    <s v="Acco Translucent Poly Ring Binders"/>
    <n v="11.231999999999999"/>
  </r>
  <r>
    <n v="7214"/>
    <s v="CA-2018-154949"/>
    <x v="2"/>
    <x v="453"/>
    <d v="2018-10-19T00:00:00"/>
    <s v="Standard Class"/>
    <s v="MC-17275"/>
    <s v="Marc Crier"/>
    <s v="Consumer"/>
    <s v="United States"/>
    <s v="Camarillo"/>
    <x v="1"/>
    <n v="93010"/>
    <s v="West"/>
    <s v="OFF-LA-10002034"/>
    <x v="1"/>
    <s v="Labels"/>
    <s v="Avery 478"/>
    <n v="14.73"/>
  </r>
  <r>
    <n v="7215"/>
    <s v="CA-2016-103072"/>
    <x v="10"/>
    <x v="874"/>
    <d v="2016-09-30T00:00:00"/>
    <s v="Second Class"/>
    <s v="HW-14935"/>
    <s v="Helen Wasserman"/>
    <s v="Corporate"/>
    <s v="United States"/>
    <s v="Detroit"/>
    <x v="12"/>
    <n v="48205"/>
    <s v="Central"/>
    <s v="OFF-AR-10000127"/>
    <x v="1"/>
    <s v="Art"/>
    <s v="Newell 321"/>
    <n v="16.399999999999999"/>
  </r>
  <r>
    <n v="7216"/>
    <s v="CA-2016-103072"/>
    <x v="10"/>
    <x v="874"/>
    <d v="2016-09-30T00:00:00"/>
    <s v="Second Class"/>
    <s v="HW-14935"/>
    <s v="Helen Wasserman"/>
    <s v="Corporate"/>
    <s v="United States"/>
    <s v="Detroit"/>
    <x v="12"/>
    <n v="48205"/>
    <s v="Central"/>
    <s v="OFF-PA-10003172"/>
    <x v="1"/>
    <s v="Paper"/>
    <s v="Xerox 1996"/>
    <n v="25.92"/>
  </r>
  <r>
    <n v="7217"/>
    <s v="CA-2016-150770"/>
    <x v="35"/>
    <x v="910"/>
    <d v="2016-05-06T00:00:00"/>
    <s v="First Class"/>
    <s v="LC-16870"/>
    <s v="Lena Cacioppo"/>
    <s v="Consumer"/>
    <s v="United States"/>
    <s v="San Francisco"/>
    <x v="1"/>
    <n v="94109"/>
    <s v="West"/>
    <s v="OFF-AR-10001246"/>
    <x v="1"/>
    <s v="Art"/>
    <s v="Newell 317"/>
    <n v="8.82"/>
  </r>
  <r>
    <n v="7218"/>
    <s v="CA-2016-150770"/>
    <x v="35"/>
    <x v="910"/>
    <d v="2016-05-06T00:00:00"/>
    <s v="First Class"/>
    <s v="LC-16870"/>
    <s v="Lena Cacioppo"/>
    <s v="Consumer"/>
    <s v="United States"/>
    <s v="San Francisco"/>
    <x v="1"/>
    <n v="94109"/>
    <s v="West"/>
    <s v="OFF-BI-10002026"/>
    <x v="1"/>
    <s v="Binders"/>
    <s v="Ibico Recycled Linen-Style Covers"/>
    <n v="62.496000000000002"/>
  </r>
  <r>
    <n v="7219"/>
    <s v="CA-2016-150770"/>
    <x v="35"/>
    <x v="910"/>
    <d v="2016-05-06T00:00:00"/>
    <s v="First Class"/>
    <s v="LC-16870"/>
    <s v="Lena Cacioppo"/>
    <s v="Consumer"/>
    <s v="United States"/>
    <s v="San Francisco"/>
    <x v="1"/>
    <n v="94109"/>
    <s v="West"/>
    <s v="TEC-AC-10000844"/>
    <x v="2"/>
    <s v="Accessories"/>
    <s v="LogitechÂ Gaming G510s - Keyboard"/>
    <n v="339.96"/>
  </r>
  <r>
    <n v="7220"/>
    <s v="CA-2016-150770"/>
    <x v="35"/>
    <x v="910"/>
    <d v="2016-05-06T00:00:00"/>
    <s v="First Class"/>
    <s v="LC-16870"/>
    <s v="Lena Cacioppo"/>
    <s v="Consumer"/>
    <s v="United States"/>
    <s v="San Francisco"/>
    <x v="1"/>
    <n v="94109"/>
    <s v="West"/>
    <s v="OFF-BI-10001575"/>
    <x v="1"/>
    <s v="Binders"/>
    <s v="GBC Linen Binding Covers"/>
    <n v="49.567999999999998"/>
  </r>
  <r>
    <n v="7221"/>
    <s v="CA-2018-154760"/>
    <x v="50"/>
    <x v="1152"/>
    <d v="2018-01-13T00:00:00"/>
    <s v="Standard Class"/>
    <s v="BP-11290"/>
    <s v="Beth Paige"/>
    <s v="Consumer"/>
    <s v="United States"/>
    <s v="Philadelphia"/>
    <x v="9"/>
    <n v="19140"/>
    <s v="East"/>
    <s v="OFF-BI-10004632"/>
    <x v="1"/>
    <s v="Binders"/>
    <s v="Ibico Hi-Tech Manual Binding System"/>
    <n v="274.49099999999999"/>
  </r>
  <r>
    <n v="7222"/>
    <s v="US-2018-104437"/>
    <x v="43"/>
    <x v="678"/>
    <d v="2018-01-31T00:00:00"/>
    <s v="Standard Class"/>
    <s v="TG-21310"/>
    <s v="Toby Gnade"/>
    <s v="Consumer"/>
    <s v="United States"/>
    <s v="New York City"/>
    <x v="15"/>
    <n v="10035"/>
    <s v="East"/>
    <s v="TEC-PH-10000193"/>
    <x v="2"/>
    <s v="Phones"/>
    <s v="Jensen SMPS-640 -Â speaker phone"/>
    <n v="137.94"/>
  </r>
  <r>
    <n v="7223"/>
    <s v="CA-2018-113075"/>
    <x v="22"/>
    <x v="264"/>
    <d v="2018-09-06T00:00:00"/>
    <s v="Standard Class"/>
    <s v="MC-18100"/>
    <s v="Mick Crebagga"/>
    <s v="Consumer"/>
    <s v="United States"/>
    <s v="Chicago"/>
    <x v="10"/>
    <n v="60623"/>
    <s v="Central"/>
    <s v="TEC-AC-10003441"/>
    <x v="2"/>
    <s v="Accessories"/>
    <s v="Kingston Digital DataTraveler 32GB USB 2.0"/>
    <n v="40.68"/>
  </r>
  <r>
    <n v="7224"/>
    <s v="CA-2017-109953"/>
    <x v="45"/>
    <x v="216"/>
    <d v="2017-07-18T00:00:00"/>
    <s v="Standard Class"/>
    <s v="RB-19360"/>
    <s v="Raymond Buch"/>
    <s v="Consumer"/>
    <s v="United States"/>
    <s v="San Francisco"/>
    <x v="1"/>
    <n v="94122"/>
    <s v="West"/>
    <s v="TEC-PH-10004093"/>
    <x v="2"/>
    <s v="Phones"/>
    <s v="Panasonic Kx-TS550"/>
    <n v="110.376"/>
  </r>
  <r>
    <n v="7225"/>
    <s v="CA-2017-109953"/>
    <x v="45"/>
    <x v="216"/>
    <d v="2017-07-18T00:00:00"/>
    <s v="Standard Class"/>
    <s v="RB-19360"/>
    <s v="Raymond Buch"/>
    <s v="Consumer"/>
    <s v="United States"/>
    <s v="San Francisco"/>
    <x v="1"/>
    <n v="94122"/>
    <s v="West"/>
    <s v="OFF-AP-10002998"/>
    <x v="1"/>
    <s v="Appliances"/>
    <s v="Holmes 99% HEPA Air Purifier"/>
    <n v="151.62"/>
  </r>
  <r>
    <n v="7226"/>
    <s v="CA-2017-109953"/>
    <x v="45"/>
    <x v="216"/>
    <d v="2017-07-18T00:00:00"/>
    <s v="Standard Class"/>
    <s v="RB-19360"/>
    <s v="Raymond Buch"/>
    <s v="Consumer"/>
    <s v="United States"/>
    <s v="San Francisco"/>
    <x v="1"/>
    <n v="94122"/>
    <s v="West"/>
    <s v="FUR-FU-10000073"/>
    <x v="0"/>
    <s v="Furnishings"/>
    <s v="Deflect-O Glasstique Clear Desk Accessories"/>
    <n v="30.8"/>
  </r>
  <r>
    <n v="7227"/>
    <s v="CA-2018-127397"/>
    <x v="51"/>
    <x v="642"/>
    <d v="2018-02-28T00:00:00"/>
    <s v="Standard Class"/>
    <s v="ES-14080"/>
    <s v="Erin Smith"/>
    <s v="Corporate"/>
    <s v="United States"/>
    <s v="Philadelphia"/>
    <x v="9"/>
    <n v="19134"/>
    <s v="East"/>
    <s v="OFF-PA-10001125"/>
    <x v="1"/>
    <s v="Paper"/>
    <s v="Xerox 1988"/>
    <n v="123.92"/>
  </r>
  <r>
    <n v="7228"/>
    <s v="CA-2018-127397"/>
    <x v="51"/>
    <x v="642"/>
    <d v="2018-02-28T00:00:00"/>
    <s v="Standard Class"/>
    <s v="ES-14080"/>
    <s v="Erin Smith"/>
    <s v="Corporate"/>
    <s v="United States"/>
    <s v="Philadelphia"/>
    <x v="9"/>
    <n v="19134"/>
    <s v="East"/>
    <s v="TEC-AC-10003033"/>
    <x v="2"/>
    <s v="Accessories"/>
    <s v="Plantronics CS510 - Over-the-Head monaural Wireless Headset System"/>
    <n v="1319.8"/>
  </r>
  <r>
    <n v="7229"/>
    <s v="CA-2015-157546"/>
    <x v="46"/>
    <x v="836"/>
    <d v="2015-07-22T00:00:00"/>
    <s v="First Class"/>
    <s v="RD-19720"/>
    <s v="Roger Demir"/>
    <s v="Consumer"/>
    <s v="United States"/>
    <s v="San Francisco"/>
    <x v="1"/>
    <n v="94122"/>
    <s v="West"/>
    <s v="OFF-BI-10002498"/>
    <x v="1"/>
    <s v="Binders"/>
    <s v="Clear Mylar Reinforcing Strips"/>
    <n v="89.712000000000003"/>
  </r>
  <r>
    <n v="7230"/>
    <s v="CA-2015-157546"/>
    <x v="46"/>
    <x v="836"/>
    <d v="2015-07-22T00:00:00"/>
    <s v="First Class"/>
    <s v="RD-19720"/>
    <s v="Roger Demir"/>
    <s v="Consumer"/>
    <s v="United States"/>
    <s v="San Francisco"/>
    <x v="1"/>
    <n v="94122"/>
    <s v="West"/>
    <s v="OFF-PA-10004569"/>
    <x v="1"/>
    <s v="Paper"/>
    <s v="Wirebound Message Books, Two 4 1/4&quot; x 5&quot; Forms per Page"/>
    <n v="22.83"/>
  </r>
  <r>
    <n v="7231"/>
    <s v="CA-2018-153843"/>
    <x v="34"/>
    <x v="677"/>
    <d v="2018-03-15T00:00:00"/>
    <s v="First Class"/>
    <s v="SC-20380"/>
    <s v="Shahid Collister"/>
    <s v="Consumer"/>
    <s v="United States"/>
    <s v="Fairfield"/>
    <x v="29"/>
    <n v="6824"/>
    <s v="East"/>
    <s v="OFF-BI-10002353"/>
    <x v="1"/>
    <s v="Binders"/>
    <s v="GBC VeloBind Cover Sets"/>
    <n v="30.88"/>
  </r>
  <r>
    <n v="7232"/>
    <s v="CA-2018-153843"/>
    <x v="34"/>
    <x v="677"/>
    <d v="2018-03-15T00:00:00"/>
    <s v="First Class"/>
    <s v="SC-20380"/>
    <s v="Shahid Collister"/>
    <s v="Consumer"/>
    <s v="United States"/>
    <s v="Fairfield"/>
    <x v="29"/>
    <n v="6824"/>
    <s v="East"/>
    <s v="OFF-AP-10001564"/>
    <x v="1"/>
    <s v="Appliances"/>
    <s v="Hoover Commercial Lightweight Upright Vacuum with E-Z Empty Dirt Cup"/>
    <n v="465.16"/>
  </r>
  <r>
    <n v="7233"/>
    <s v="CA-2018-153843"/>
    <x v="34"/>
    <x v="677"/>
    <d v="2018-03-15T00:00:00"/>
    <s v="First Class"/>
    <s v="SC-20380"/>
    <s v="Shahid Collister"/>
    <s v="Consumer"/>
    <s v="United States"/>
    <s v="Fairfield"/>
    <x v="29"/>
    <n v="6824"/>
    <s v="East"/>
    <s v="OFF-PA-10003673"/>
    <x v="1"/>
    <s v="Paper"/>
    <s v="Strathmore Photo Mount Cards"/>
    <n v="27.12"/>
  </r>
  <r>
    <n v="7234"/>
    <s v="CA-2017-137337"/>
    <x v="15"/>
    <x v="387"/>
    <d v="2017-03-12T00:00:00"/>
    <s v="Standard Class"/>
    <s v="GB-14575"/>
    <s v="Giulietta Baptist"/>
    <s v="Consumer"/>
    <s v="United States"/>
    <s v="New York City"/>
    <x v="15"/>
    <n v="10011"/>
    <s v="East"/>
    <s v="FUR-FU-10003347"/>
    <x v="0"/>
    <s v="Furnishings"/>
    <s v="Coloredge Poster Frame"/>
    <n v="113.6"/>
  </r>
  <r>
    <n v="7235"/>
    <s v="CA-2017-137337"/>
    <x v="15"/>
    <x v="387"/>
    <d v="2017-03-12T00:00:00"/>
    <s v="Standard Class"/>
    <s v="GB-14575"/>
    <s v="Giulietta Baptist"/>
    <s v="Consumer"/>
    <s v="United States"/>
    <s v="New York City"/>
    <x v="15"/>
    <n v="10011"/>
    <s v="East"/>
    <s v="OFF-PA-10001934"/>
    <x v="1"/>
    <s v="Paper"/>
    <s v="Xerox 1993"/>
    <n v="12.96"/>
  </r>
  <r>
    <n v="7236"/>
    <s v="CA-2017-137337"/>
    <x v="15"/>
    <x v="387"/>
    <d v="2017-03-12T00:00:00"/>
    <s v="Standard Class"/>
    <s v="GB-14575"/>
    <s v="Giulietta Baptist"/>
    <s v="Consumer"/>
    <s v="United States"/>
    <s v="New York City"/>
    <x v="15"/>
    <n v="10011"/>
    <s v="East"/>
    <s v="OFF-BI-10000632"/>
    <x v="1"/>
    <s v="Binders"/>
    <s v="Satellite Sectional Post Binders"/>
    <n v="69.456000000000003"/>
  </r>
  <r>
    <n v="7237"/>
    <s v="CA-2015-138737"/>
    <x v="19"/>
    <x v="1035"/>
    <d v="2015-12-10T00:00:00"/>
    <s v="First Class"/>
    <s v="FP-14320"/>
    <s v="Frank Preis"/>
    <s v="Consumer"/>
    <s v="United States"/>
    <s v="Los Angeles"/>
    <x v="1"/>
    <n v="90049"/>
    <s v="West"/>
    <s v="OFF-AR-10003190"/>
    <x v="1"/>
    <s v="Art"/>
    <s v="Newell 32"/>
    <n v="8.64"/>
  </r>
  <r>
    <n v="7238"/>
    <s v="CA-2017-164924"/>
    <x v="45"/>
    <x v="212"/>
    <d v="2017-07-10T00:00:00"/>
    <s v="Same Day"/>
    <s v="EA-14035"/>
    <s v="Erin Ashbrook"/>
    <s v="Corporate"/>
    <s v="United States"/>
    <s v="Philadelphia"/>
    <x v="9"/>
    <n v="19143"/>
    <s v="East"/>
    <s v="TEC-MA-10000904"/>
    <x v="2"/>
    <s v="Machines"/>
    <s v="Brother MFC-9340CDW LED All-In-One Printer, Copier Scanner"/>
    <n v="341.99099999999999"/>
  </r>
  <r>
    <n v="7239"/>
    <s v="CA-2017-101651"/>
    <x v="27"/>
    <x v="435"/>
    <d v="2017-12-30T00:00:00"/>
    <s v="Standard Class"/>
    <s v="SC-20305"/>
    <s v="Sean Christensen"/>
    <s v="Consumer"/>
    <s v="United States"/>
    <s v="San Jose"/>
    <x v="1"/>
    <n v="95123"/>
    <s v="West"/>
    <s v="FUR-FU-10000771"/>
    <x v="0"/>
    <s v="Furnishings"/>
    <s v="Eldon 200 Class Desk Accessories, Smoke"/>
    <n v="43.96"/>
  </r>
  <r>
    <n v="7240"/>
    <s v="CA-2017-101651"/>
    <x v="27"/>
    <x v="435"/>
    <d v="2017-12-30T00:00:00"/>
    <s v="Standard Class"/>
    <s v="SC-20305"/>
    <s v="Sean Christensen"/>
    <s v="Consumer"/>
    <s v="United States"/>
    <s v="San Jose"/>
    <x v="1"/>
    <n v="95123"/>
    <s v="West"/>
    <s v="OFF-EN-10001990"/>
    <x v="1"/>
    <s v="Envelopes"/>
    <s v="Staple envelope"/>
    <n v="39.76"/>
  </r>
  <r>
    <n v="7241"/>
    <s v="CA-2018-136651"/>
    <x v="18"/>
    <x v="756"/>
    <d v="2018-04-25T00:00:00"/>
    <s v="Second Class"/>
    <s v="JF-15355"/>
    <s v="Jay Fein"/>
    <s v="Consumer"/>
    <s v="United States"/>
    <s v="Pasadena"/>
    <x v="1"/>
    <n v="91104"/>
    <s v="West"/>
    <s v="FUR-FU-10002445"/>
    <x v="0"/>
    <s v="Furnishings"/>
    <s v="DAX Two-Tone Rosewood/Black Document Frame, Desktop, 5 x 7"/>
    <n v="66.36"/>
  </r>
  <r>
    <n v="7242"/>
    <s v="CA-2018-136651"/>
    <x v="18"/>
    <x v="756"/>
    <d v="2018-04-25T00:00:00"/>
    <s v="Second Class"/>
    <s v="JF-15355"/>
    <s v="Jay Fein"/>
    <s v="Consumer"/>
    <s v="United States"/>
    <s v="Pasadena"/>
    <x v="1"/>
    <n v="91104"/>
    <s v="West"/>
    <s v="OFF-BI-10003638"/>
    <x v="1"/>
    <s v="Binders"/>
    <s v="GBC Durable Plastic Covers"/>
    <n v="92.88"/>
  </r>
  <r>
    <n v="7243"/>
    <s v="CA-2018-136651"/>
    <x v="18"/>
    <x v="756"/>
    <d v="2018-04-25T00:00:00"/>
    <s v="Second Class"/>
    <s v="JF-15355"/>
    <s v="Jay Fein"/>
    <s v="Consumer"/>
    <s v="United States"/>
    <s v="Pasadena"/>
    <x v="1"/>
    <n v="91104"/>
    <s v="West"/>
    <s v="FUR-FU-10004864"/>
    <x v="0"/>
    <s v="Furnishings"/>
    <s v="Eldon 500 Class Desk Accessories"/>
    <n v="24.14"/>
  </r>
  <r>
    <n v="7244"/>
    <s v="CA-2018-118892"/>
    <x v="42"/>
    <x v="629"/>
    <d v="2018-08-22T00:00:00"/>
    <s v="Second Class"/>
    <s v="TP-21415"/>
    <s v="Tom Prescott"/>
    <s v="Consumer"/>
    <s v="United States"/>
    <s v="Philadelphia"/>
    <x v="9"/>
    <n v="19134"/>
    <s v="East"/>
    <s v="FUR-CH-10002024"/>
    <x v="0"/>
    <s v="Chairs"/>
    <s v="HON 5400 Series Task Chairs for Big and Tall"/>
    <n v="4416.174"/>
  </r>
  <r>
    <n v="7245"/>
    <s v="US-2018-151127"/>
    <x v="49"/>
    <x v="1053"/>
    <d v="2018-05-25T00:00:00"/>
    <s v="First Class"/>
    <s v="RL-19615"/>
    <s v="Rob Lucas"/>
    <s v="Consumer"/>
    <s v="United States"/>
    <s v="Los Angeles"/>
    <x v="1"/>
    <n v="90049"/>
    <s v="West"/>
    <s v="OFF-AR-10002445"/>
    <x v="1"/>
    <s v="Art"/>
    <s v="SANFORD Major Accent Highlighters"/>
    <n v="49.56"/>
  </r>
  <r>
    <n v="7246"/>
    <s v="CA-2018-145807"/>
    <x v="25"/>
    <x v="839"/>
    <d v="2018-02-13T00:00:00"/>
    <s v="Standard Class"/>
    <s v="SB-20170"/>
    <s v="Sarah Bern"/>
    <s v="Consumer"/>
    <s v="United States"/>
    <s v="Los Angeles"/>
    <x v="1"/>
    <n v="90032"/>
    <s v="West"/>
    <s v="OFF-ST-10001370"/>
    <x v="1"/>
    <s v="Storage"/>
    <s v="Sensible Storage WireTech Storage Systems"/>
    <n v="354.9"/>
  </r>
  <r>
    <n v="7247"/>
    <s v="US-2015-127978"/>
    <x v="15"/>
    <x v="223"/>
    <d v="2015-03-08T00:00:00"/>
    <s v="Standard Class"/>
    <s v="JS-15595"/>
    <s v="Jill Stevenson"/>
    <s v="Corporate"/>
    <s v="United States"/>
    <s v="Columbus"/>
    <x v="24"/>
    <n v="43229"/>
    <s v="East"/>
    <s v="OFF-LA-10000305"/>
    <x v="1"/>
    <s v="Labels"/>
    <s v="Avery 495"/>
    <n v="15.12"/>
  </r>
  <r>
    <n v="7248"/>
    <s v="US-2015-127978"/>
    <x v="15"/>
    <x v="223"/>
    <d v="2015-03-08T00:00:00"/>
    <s v="Standard Class"/>
    <s v="JS-15595"/>
    <s v="Jill Stevenson"/>
    <s v="Corporate"/>
    <s v="United States"/>
    <s v="Columbus"/>
    <x v="24"/>
    <n v="43229"/>
    <s v="East"/>
    <s v="FUR-BO-10001972"/>
    <x v="0"/>
    <s v="Bookcases"/>
    <s v="O'Sullivan 4-Shelf Bookcase in Odessa Pine"/>
    <n v="302.45"/>
  </r>
  <r>
    <n v="7249"/>
    <s v="US-2015-127978"/>
    <x v="15"/>
    <x v="223"/>
    <d v="2015-03-08T00:00:00"/>
    <s v="Standard Class"/>
    <s v="JS-15595"/>
    <s v="Jill Stevenson"/>
    <s v="Corporate"/>
    <s v="United States"/>
    <s v="Columbus"/>
    <x v="24"/>
    <n v="43229"/>
    <s v="East"/>
    <s v="OFF-ST-10002486"/>
    <x v="1"/>
    <s v="Storage"/>
    <s v="Eldon Shelf Savers Cubes and Bins"/>
    <n v="44.671999999999997"/>
  </r>
  <r>
    <n v="7250"/>
    <s v="CA-2016-158491"/>
    <x v="21"/>
    <x v="593"/>
    <d v="2016-06-09T00:00:00"/>
    <s v="Second Class"/>
    <s v="BP-11155"/>
    <s v="Becky Pak"/>
    <s v="Consumer"/>
    <s v="United States"/>
    <s v="Los Angeles"/>
    <x v="1"/>
    <n v="90008"/>
    <s v="West"/>
    <s v="TEC-AC-10001874"/>
    <x v="2"/>
    <s v="Accessories"/>
    <s v="Logitech Wireless Anywhere Mouse MX for PC and Mac"/>
    <n v="119.98"/>
  </r>
  <r>
    <n v="7251"/>
    <s v="CA-2016-158491"/>
    <x v="21"/>
    <x v="593"/>
    <d v="2016-06-09T00:00:00"/>
    <s v="Second Class"/>
    <s v="BP-11155"/>
    <s v="Becky Pak"/>
    <s v="Consumer"/>
    <s v="United States"/>
    <s v="Los Angeles"/>
    <x v="1"/>
    <n v="90008"/>
    <s v="West"/>
    <s v="TEC-AC-10003870"/>
    <x v="2"/>
    <s v="Accessories"/>
    <s v="LogitechÂ Z-906 Speaker sys - home theater - 5.1-CH"/>
    <n v="989.97"/>
  </r>
  <r>
    <n v="7252"/>
    <s v="CA-2017-116764"/>
    <x v="8"/>
    <x v="278"/>
    <d v="2017-09-02T00:00:00"/>
    <s v="Standard Class"/>
    <s v="EM-13825"/>
    <s v="Elizabeth Moffitt"/>
    <s v="Corporate"/>
    <s v="United States"/>
    <s v="Hollywood"/>
    <x v="2"/>
    <n v="33021"/>
    <s v="South"/>
    <s v="OFF-LA-10002473"/>
    <x v="1"/>
    <s v="Labels"/>
    <s v="Avery 484"/>
    <n v="9.2159999999999993"/>
  </r>
  <r>
    <n v="7253"/>
    <s v="CA-2017-152457"/>
    <x v="14"/>
    <x v="126"/>
    <d v="2017-09-18T00:00:00"/>
    <s v="Standard Class"/>
    <s v="SC-20695"/>
    <s v="Steve Chapman"/>
    <s v="Corporate"/>
    <s v="United States"/>
    <s v="Roseville"/>
    <x v="12"/>
    <n v="48066"/>
    <s v="Central"/>
    <s v="OFF-PA-10003790"/>
    <x v="1"/>
    <s v="Paper"/>
    <s v="Xerox 1991"/>
    <n v="68.52"/>
  </r>
  <r>
    <n v="7254"/>
    <s v="CA-2017-152730"/>
    <x v="23"/>
    <x v="198"/>
    <d v="2017-06-04T00:00:00"/>
    <s v="Standard Class"/>
    <s v="EM-14140"/>
    <s v="Eugene Moren"/>
    <s v="Home Office"/>
    <s v="United States"/>
    <s v="Superior"/>
    <x v="6"/>
    <n v="54880"/>
    <s v="Central"/>
    <s v="OFF-AP-10002684"/>
    <x v="1"/>
    <s v="Appliances"/>
    <s v="Acco 7-Outlet Masterpiece Power Center, Wihtout Fax/Phone Line Protection"/>
    <n v="364.74"/>
  </r>
  <r>
    <n v="7255"/>
    <s v="CA-2017-152730"/>
    <x v="23"/>
    <x v="198"/>
    <d v="2017-06-04T00:00:00"/>
    <s v="Standard Class"/>
    <s v="EM-14140"/>
    <s v="Eugene Moren"/>
    <s v="Home Office"/>
    <s v="United States"/>
    <s v="Superior"/>
    <x v="6"/>
    <n v="54880"/>
    <s v="Central"/>
    <s v="FUR-FU-10001037"/>
    <x v="0"/>
    <s v="Furnishings"/>
    <s v="DAX Charcoal/Nickel-Tone Document Frame, 5 x 7"/>
    <n v="47.4"/>
  </r>
  <r>
    <n v="7256"/>
    <s v="CA-2017-152730"/>
    <x v="23"/>
    <x v="198"/>
    <d v="2017-06-04T00:00:00"/>
    <s v="Standard Class"/>
    <s v="EM-14140"/>
    <s v="Eugene Moren"/>
    <s v="Home Office"/>
    <s v="United States"/>
    <s v="Superior"/>
    <x v="6"/>
    <n v="54880"/>
    <s v="Central"/>
    <s v="OFF-ST-10000876"/>
    <x v="1"/>
    <s v="Storage"/>
    <s v="Eldon Simplefile Box Office"/>
    <n v="49.76"/>
  </r>
  <r>
    <n v="7257"/>
    <s v="CA-2017-152730"/>
    <x v="23"/>
    <x v="198"/>
    <d v="2017-06-04T00:00:00"/>
    <s v="Standard Class"/>
    <s v="EM-14140"/>
    <s v="Eugene Moren"/>
    <s v="Home Office"/>
    <s v="United States"/>
    <s v="Superior"/>
    <x v="6"/>
    <n v="54880"/>
    <s v="Central"/>
    <s v="OFF-AR-10003732"/>
    <x v="1"/>
    <s v="Art"/>
    <s v="Newell 333"/>
    <n v="5.56"/>
  </r>
  <r>
    <n v="7258"/>
    <s v="CA-2017-152730"/>
    <x v="23"/>
    <x v="198"/>
    <d v="2017-06-04T00:00:00"/>
    <s v="Standard Class"/>
    <s v="EM-14140"/>
    <s v="Eugene Moren"/>
    <s v="Home Office"/>
    <s v="United States"/>
    <s v="Superior"/>
    <x v="6"/>
    <n v="54880"/>
    <s v="Central"/>
    <s v="OFF-PA-10000994"/>
    <x v="1"/>
    <s v="Paper"/>
    <s v="Xerox 1915"/>
    <n v="629.1"/>
  </r>
  <r>
    <n v="7259"/>
    <s v="CA-2017-152730"/>
    <x v="23"/>
    <x v="198"/>
    <d v="2017-06-04T00:00:00"/>
    <s v="Standard Class"/>
    <s v="EM-14140"/>
    <s v="Eugene Moren"/>
    <s v="Home Office"/>
    <s v="United States"/>
    <s v="Superior"/>
    <x v="6"/>
    <n v="54880"/>
    <s v="Central"/>
    <s v="OFF-AR-10000940"/>
    <x v="1"/>
    <s v="Art"/>
    <s v="Newell 343"/>
    <n v="14.7"/>
  </r>
  <r>
    <n v="7260"/>
    <s v="CA-2017-152730"/>
    <x v="23"/>
    <x v="198"/>
    <d v="2017-06-04T00:00:00"/>
    <s v="Standard Class"/>
    <s v="EM-14140"/>
    <s v="Eugene Moren"/>
    <s v="Home Office"/>
    <s v="United States"/>
    <s v="Superior"/>
    <x v="6"/>
    <n v="54880"/>
    <s v="Central"/>
    <s v="OFF-PA-10004888"/>
    <x v="1"/>
    <s v="Paper"/>
    <s v="Xerox 217"/>
    <n v="45.36"/>
  </r>
  <r>
    <n v="7261"/>
    <s v="CA-2017-152730"/>
    <x v="23"/>
    <x v="198"/>
    <d v="2017-06-04T00:00:00"/>
    <s v="Standard Class"/>
    <s v="EM-14140"/>
    <s v="Eugene Moren"/>
    <s v="Home Office"/>
    <s v="United States"/>
    <s v="Superior"/>
    <x v="6"/>
    <n v="54880"/>
    <s v="Central"/>
    <s v="TEC-PH-10000441"/>
    <x v="2"/>
    <s v="Phones"/>
    <s v="VTech DS6151"/>
    <n v="125.99"/>
  </r>
  <r>
    <n v="7262"/>
    <s v="CA-2018-137001"/>
    <x v="1"/>
    <x v="193"/>
    <d v="2018-06-13T00:00:00"/>
    <s v="Second Class"/>
    <s v="GZ-14545"/>
    <s v="George Zrebassa"/>
    <s v="Corporate"/>
    <s v="United States"/>
    <s v="Thousand Oaks"/>
    <x v="1"/>
    <n v="91360"/>
    <s v="West"/>
    <s v="OFF-AR-10001231"/>
    <x v="1"/>
    <s v="Art"/>
    <s v="Sanford EarthWrite Recycled Pencils, Medium Soft, #2"/>
    <n v="14.7"/>
  </r>
  <r>
    <n v="7263"/>
    <s v="CA-2018-156363"/>
    <x v="16"/>
    <x v="760"/>
    <d v="2018-10-28T00:00:00"/>
    <s v="Standard Class"/>
    <s v="ML-17395"/>
    <s v="Marina Lichtenstein"/>
    <s v="Corporate"/>
    <s v="United States"/>
    <s v="Philadelphia"/>
    <x v="9"/>
    <n v="19134"/>
    <s v="East"/>
    <s v="TEC-PH-10003988"/>
    <x v="2"/>
    <s v="Phones"/>
    <s v="LF Elite 3D Dazzle Designer Hard Case Cover, Lf Stylus Pen and Wiper For Apple Iphone 5c Mini Lite"/>
    <n v="32.700000000000003"/>
  </r>
  <r>
    <n v="7264"/>
    <s v="CA-2018-156363"/>
    <x v="16"/>
    <x v="760"/>
    <d v="2018-10-28T00:00:00"/>
    <s v="Standard Class"/>
    <s v="ML-17395"/>
    <s v="Marina Lichtenstein"/>
    <s v="Corporate"/>
    <s v="United States"/>
    <s v="Philadelphia"/>
    <x v="9"/>
    <n v="19134"/>
    <s v="East"/>
    <s v="OFF-EN-10003068"/>
    <x v="1"/>
    <s v="Envelopes"/>
    <s v="#6 3/4 Gummed Flap White Envelopes"/>
    <n v="31.68"/>
  </r>
  <r>
    <n v="7265"/>
    <s v="CA-2018-122056"/>
    <x v="1"/>
    <x v="487"/>
    <d v="2018-06-17T00:00:00"/>
    <s v="Standard Class"/>
    <s v="PG-18895"/>
    <s v="Paul Gonzalez"/>
    <s v="Consumer"/>
    <s v="United States"/>
    <s v="Springfield"/>
    <x v="17"/>
    <n v="22153"/>
    <s v="South"/>
    <s v="OFF-AR-10004260"/>
    <x v="1"/>
    <s v="Art"/>
    <s v="Boston 1799 Powerhouse Electric Pencil Sharpener"/>
    <n v="181.86"/>
  </r>
  <r>
    <n v="7266"/>
    <s v="US-2015-143721"/>
    <x v="5"/>
    <x v="533"/>
    <d v="2015-11-26T00:00:00"/>
    <s v="Second Class"/>
    <s v="DK-12835"/>
    <s v="Damala Kotsonis"/>
    <s v="Corporate"/>
    <s v="United States"/>
    <s v="Houston"/>
    <x v="5"/>
    <n v="77095"/>
    <s v="Central"/>
    <s v="FUR-CH-10001973"/>
    <x v="0"/>
    <s v="Chairs"/>
    <s v="Office Star Flex Back Scooter Chair with White Frame"/>
    <n v="155.37200000000001"/>
  </r>
  <r>
    <n v="7267"/>
    <s v="CA-2018-122987"/>
    <x v="42"/>
    <x v="1153"/>
    <d v="2018-08-16T00:00:00"/>
    <s v="Same Day"/>
    <s v="SJ-20215"/>
    <s v="Sarah Jordon"/>
    <s v="Consumer"/>
    <s v="United States"/>
    <s v="Columbia"/>
    <x v="18"/>
    <n v="38401"/>
    <s v="South"/>
    <s v="OFF-BI-10002824"/>
    <x v="1"/>
    <s v="Binders"/>
    <s v="Recycled Easel Ring Binders"/>
    <n v="13.428000000000001"/>
  </r>
  <r>
    <n v="7268"/>
    <s v="CA-2018-122987"/>
    <x v="42"/>
    <x v="1153"/>
    <d v="2018-08-16T00:00:00"/>
    <s v="Same Day"/>
    <s v="SJ-20215"/>
    <s v="Sarah Jordon"/>
    <s v="Consumer"/>
    <s v="United States"/>
    <s v="Columbia"/>
    <x v="18"/>
    <n v="38401"/>
    <s v="South"/>
    <s v="OFF-ST-10004950"/>
    <x v="1"/>
    <s v="Storage"/>
    <s v="Acco Perma 3000 Stacking Storage Drawers"/>
    <n v="67.135999999999996"/>
  </r>
  <r>
    <n v="7269"/>
    <s v="CA-2017-133368"/>
    <x v="50"/>
    <x v="1154"/>
    <d v="2017-01-20T00:00:00"/>
    <s v="Standard Class"/>
    <s v="AG-10675"/>
    <s v="Anna Gayman"/>
    <s v="Consumer"/>
    <s v="United States"/>
    <s v="Concord"/>
    <x v="3"/>
    <n v="28027"/>
    <s v="South"/>
    <s v="OFF-PA-10004039"/>
    <x v="1"/>
    <s v="Paper"/>
    <s v="Xerox 1882"/>
    <n v="89.567999999999998"/>
  </r>
  <r>
    <n v="7270"/>
    <s v="CA-2017-133368"/>
    <x v="50"/>
    <x v="1154"/>
    <d v="2017-01-20T00:00:00"/>
    <s v="Standard Class"/>
    <s v="AG-10675"/>
    <s v="Anna Gayman"/>
    <s v="Consumer"/>
    <s v="United States"/>
    <s v="Concord"/>
    <x v="3"/>
    <n v="28027"/>
    <s v="South"/>
    <s v="FUR-FU-10003374"/>
    <x v="0"/>
    <s v="Furnishings"/>
    <s v="Electrix Fluorescent Magnifier Lamps &amp; Weighted Base"/>
    <n v="315.77600000000001"/>
  </r>
  <r>
    <n v="7271"/>
    <s v="CA-2017-123337"/>
    <x v="14"/>
    <x v="1142"/>
    <d v="2017-09-22T00:00:00"/>
    <s v="Standard Class"/>
    <s v="KD-16495"/>
    <s v="Keith Dawkins"/>
    <s v="Corporate"/>
    <s v="United States"/>
    <s v="San Jose"/>
    <x v="1"/>
    <n v="95123"/>
    <s v="West"/>
    <s v="FUR-BO-10001918"/>
    <x v="0"/>
    <s v="Bookcases"/>
    <s v="Sauder Forest Hills Library with Doors, Woodland Oak Finish"/>
    <n v="273.666"/>
  </r>
  <r>
    <n v="7272"/>
    <s v="CA-2017-123337"/>
    <x v="14"/>
    <x v="1142"/>
    <d v="2017-09-22T00:00:00"/>
    <s v="Standard Class"/>
    <s v="KD-16495"/>
    <s v="Keith Dawkins"/>
    <s v="Corporate"/>
    <s v="United States"/>
    <s v="San Jose"/>
    <x v="1"/>
    <n v="95123"/>
    <s v="West"/>
    <s v="OFF-AP-10002287"/>
    <x v="1"/>
    <s v="Appliances"/>
    <s v="Eureka Sanitaire  Multi-Pro Heavy-Duty Upright, Disposable Bags"/>
    <n v="17.48"/>
  </r>
  <r>
    <n v="7273"/>
    <s v="US-2017-150357"/>
    <x v="32"/>
    <x v="1155"/>
    <d v="2017-10-14T00:00:00"/>
    <s v="Standard Class"/>
    <s v="EB-13975"/>
    <s v="Erica Bern"/>
    <s v="Corporate"/>
    <s v="United States"/>
    <s v="Greensboro"/>
    <x v="3"/>
    <n v="27405"/>
    <s v="South"/>
    <s v="OFF-SU-10004498"/>
    <x v="1"/>
    <s v="Supplies"/>
    <s v="Martin-Yale Premier Letter Opener"/>
    <n v="20.608000000000001"/>
  </r>
  <r>
    <n v="7274"/>
    <s v="US-2017-150357"/>
    <x v="32"/>
    <x v="1155"/>
    <d v="2017-10-14T00:00:00"/>
    <s v="Standard Class"/>
    <s v="EB-13975"/>
    <s v="Erica Bern"/>
    <s v="Corporate"/>
    <s v="United States"/>
    <s v="Greensboro"/>
    <x v="3"/>
    <n v="27405"/>
    <s v="South"/>
    <s v="OFF-BI-10002557"/>
    <x v="1"/>
    <s v="Binders"/>
    <s v="Presstex Flexible Ring Binders"/>
    <n v="4.0949999999999998"/>
  </r>
  <r>
    <n v="7275"/>
    <s v="CA-2016-144519"/>
    <x v="26"/>
    <x v="50"/>
    <d v="2016-11-17T00:00:00"/>
    <s v="Standard Class"/>
    <s v="AW-10930"/>
    <s v="Arthur Wiediger"/>
    <s v="Home Office"/>
    <s v="United States"/>
    <s v="Helena"/>
    <x v="37"/>
    <n v="59601"/>
    <s v="West"/>
    <s v="TEC-PH-10004908"/>
    <x v="2"/>
    <s v="Phones"/>
    <s v="Panasonic KX TS3282W Corded phone"/>
    <n v="339.96"/>
  </r>
  <r>
    <n v="7276"/>
    <s v="CA-2016-144519"/>
    <x v="26"/>
    <x v="50"/>
    <d v="2016-11-17T00:00:00"/>
    <s v="Standard Class"/>
    <s v="AW-10930"/>
    <s v="Arthur Wiediger"/>
    <s v="Home Office"/>
    <s v="United States"/>
    <s v="Helena"/>
    <x v="37"/>
    <n v="59601"/>
    <s v="West"/>
    <s v="FUR-FU-10000794"/>
    <x v="0"/>
    <s v="Furnishings"/>
    <s v="Eldon Stackable Tray, Side-Load, Legal, Smoke"/>
    <n v="63.98"/>
  </r>
  <r>
    <n v="7277"/>
    <s v="CA-2015-120670"/>
    <x v="0"/>
    <x v="981"/>
    <d v="2015-11-06T00:00:00"/>
    <s v="Standard Class"/>
    <s v="JK-16120"/>
    <s v="Julie Kriz"/>
    <s v="Home Office"/>
    <s v="United States"/>
    <s v="Fort Lauderdale"/>
    <x v="2"/>
    <n v="33311"/>
    <s v="South"/>
    <s v="TEC-AC-10004171"/>
    <x v="2"/>
    <s v="Accessories"/>
    <s v="Razer Kraken 7.1 Surround Sound Over Ear USB Gaming Headset"/>
    <n v="799.92"/>
  </r>
  <r>
    <n v="7278"/>
    <s v="CA-2017-157217"/>
    <x v="9"/>
    <x v="1080"/>
    <d v="2017-07-21T00:00:00"/>
    <s v="First Class"/>
    <s v="TC-21535"/>
    <s v="Tracy Collins"/>
    <s v="Home Office"/>
    <s v="United States"/>
    <s v="San Francisco"/>
    <x v="1"/>
    <n v="94110"/>
    <s v="West"/>
    <s v="TEC-PH-10002070"/>
    <x v="2"/>
    <s v="Phones"/>
    <s v="Griffin GC36547 PowerJolt SE Lightning Charger"/>
    <n v="35.984000000000002"/>
  </r>
  <r>
    <n v="7279"/>
    <s v="CA-2017-157217"/>
    <x v="9"/>
    <x v="1080"/>
    <d v="2017-07-21T00:00:00"/>
    <s v="First Class"/>
    <s v="TC-21535"/>
    <s v="Tracy Collins"/>
    <s v="Home Office"/>
    <s v="United States"/>
    <s v="San Francisco"/>
    <x v="1"/>
    <n v="94110"/>
    <s v="West"/>
    <s v="TEC-AC-10003095"/>
    <x v="2"/>
    <s v="Accessories"/>
    <s v="Logitech G35 7.1-Channel Surround Sound Headset"/>
    <n v="389.97"/>
  </r>
  <r>
    <n v="7280"/>
    <s v="CA-2017-108224"/>
    <x v="7"/>
    <x v="675"/>
    <d v="2017-05-14T00:00:00"/>
    <s v="Same Day"/>
    <s v="TH-21235"/>
    <s v="Tiffany House"/>
    <s v="Corporate"/>
    <s v="United States"/>
    <s v="Yuma"/>
    <x v="16"/>
    <n v="85364"/>
    <s v="West"/>
    <s v="TEC-AC-10003832"/>
    <x v="2"/>
    <s v="Accessories"/>
    <s v="ImationÂ 16GB Mini TravelDrive USB 2.0Â Flash Drive"/>
    <n v="185.52799999999999"/>
  </r>
  <r>
    <n v="7281"/>
    <s v="CA-2016-162782"/>
    <x v="52"/>
    <x v="780"/>
    <d v="2016-02-27T00:00:00"/>
    <s v="Standard Class"/>
    <s v="PW-19240"/>
    <s v="Pierre Wener"/>
    <s v="Consumer"/>
    <s v="United States"/>
    <s v="Columbia"/>
    <x v="39"/>
    <n v="21044"/>
    <s v="East"/>
    <s v="OFF-BI-10003527"/>
    <x v="1"/>
    <s v="Binders"/>
    <s v="Fellowes PB500 Electric Punch Plastic Comb Binding Machine with Manual Bind"/>
    <n v="2541.98"/>
  </r>
  <r>
    <n v="7282"/>
    <s v="CA-2018-159282"/>
    <x v="2"/>
    <x v="524"/>
    <d v="2018-10-21T00:00:00"/>
    <s v="Standard Class"/>
    <s v="GH-14410"/>
    <s v="Gary Hansen"/>
    <s v="Home Office"/>
    <s v="United States"/>
    <s v="Yuma"/>
    <x v="16"/>
    <n v="85364"/>
    <s v="West"/>
    <s v="TEC-MA-10001148"/>
    <x v="2"/>
    <s v="Machines"/>
    <s v="Swingline SM12-08 MicroCut Jam Free Shredder"/>
    <n v="599.98500000000001"/>
  </r>
  <r>
    <n v="7283"/>
    <s v="CA-2018-155936"/>
    <x v="17"/>
    <x v="738"/>
    <d v="2018-06-29T00:00:00"/>
    <s v="Standard Class"/>
    <s v="JK-15730"/>
    <s v="Joe Kamberova"/>
    <s v="Consumer"/>
    <s v="United States"/>
    <s v="Chicago"/>
    <x v="10"/>
    <n v="60653"/>
    <s v="Central"/>
    <s v="OFF-BI-10002432"/>
    <x v="1"/>
    <s v="Binders"/>
    <s v="Wilson Jones Standard D-Ring Binders"/>
    <n v="3.036"/>
  </r>
  <r>
    <n v="7284"/>
    <s v="CA-2018-169439"/>
    <x v="14"/>
    <x v="428"/>
    <d v="2018-09-13T00:00:00"/>
    <s v="Standard Class"/>
    <s v="LC-17140"/>
    <s v="Logan Currie"/>
    <s v="Consumer"/>
    <s v="United States"/>
    <s v="Cleveland"/>
    <x v="24"/>
    <n v="44105"/>
    <s v="East"/>
    <s v="OFF-AR-10001374"/>
    <x v="1"/>
    <s v="Art"/>
    <s v="BIC Brite Liner Highlighters, Chisel Tip"/>
    <n v="25.92"/>
  </r>
  <r>
    <n v="7285"/>
    <s v="CA-2018-169439"/>
    <x v="14"/>
    <x v="428"/>
    <d v="2018-09-13T00:00:00"/>
    <s v="Standard Class"/>
    <s v="LC-17140"/>
    <s v="Logan Currie"/>
    <s v="Consumer"/>
    <s v="United States"/>
    <s v="Cleveland"/>
    <x v="24"/>
    <n v="44105"/>
    <s v="East"/>
    <s v="FUR-FU-10000723"/>
    <x v="0"/>
    <s v="Furnishings"/>
    <s v="Deflect-o EconoMat Studded, No Bevel Mat for Low Pile Carpeting"/>
    <n v="66.111999999999995"/>
  </r>
  <r>
    <n v="7286"/>
    <s v="CA-2018-151183"/>
    <x v="2"/>
    <x v="336"/>
    <d v="2018-10-19T00:00:00"/>
    <s v="Standard Class"/>
    <s v="BK-11260"/>
    <s v="Berenike Kampe"/>
    <s v="Consumer"/>
    <s v="United States"/>
    <s v="San Francisco"/>
    <x v="1"/>
    <n v="94110"/>
    <s v="West"/>
    <s v="TEC-AC-10003614"/>
    <x v="2"/>
    <s v="Accessories"/>
    <s v="Verbatim 25 GB 6x Blu-ray Single Layer Recordable Disc, 10/Pack"/>
    <n v="46.36"/>
  </r>
  <r>
    <n v="7287"/>
    <s v="CA-2017-149965"/>
    <x v="17"/>
    <x v="23"/>
    <d v="2017-06-25T00:00:00"/>
    <s v="Standard Class"/>
    <s v="BS-11365"/>
    <s v="Bill Shonely"/>
    <s v="Corporate"/>
    <s v="United States"/>
    <s v="Oklahoma City"/>
    <x v="26"/>
    <n v="73120"/>
    <s v="Central"/>
    <s v="TEC-AC-10004877"/>
    <x v="2"/>
    <s v="Accessories"/>
    <s v="ImationÂ 30456 USBÂ Flash DriveÂ 8GB"/>
    <n v="6.9"/>
  </r>
  <r>
    <n v="7288"/>
    <s v="CA-2017-149965"/>
    <x v="17"/>
    <x v="23"/>
    <d v="2017-06-25T00:00:00"/>
    <s v="Standard Class"/>
    <s v="BS-11365"/>
    <s v="Bill Shonely"/>
    <s v="Corporate"/>
    <s v="United States"/>
    <s v="Oklahoma City"/>
    <x v="26"/>
    <n v="73120"/>
    <s v="Central"/>
    <s v="FUR-FU-10004270"/>
    <x v="0"/>
    <s v="Furnishings"/>
    <s v="Executive Impressions 13&quot; Clairmont Wall Clock"/>
    <n v="57.69"/>
  </r>
  <r>
    <n v="7289"/>
    <s v="CA-2015-158281"/>
    <x v="22"/>
    <x v="814"/>
    <d v="2015-09-07T00:00:00"/>
    <s v="Standard Class"/>
    <s v="AG-10525"/>
    <s v="Andy Gerbode"/>
    <s v="Corporate"/>
    <s v="United States"/>
    <s v="Houston"/>
    <x v="5"/>
    <n v="77095"/>
    <s v="Central"/>
    <s v="TEC-MA-10002210"/>
    <x v="2"/>
    <s v="Machines"/>
    <s v="Epson TM-T88V Direct Thermal Printer - Monochrome - Desktop"/>
    <n v="559.71"/>
  </r>
  <r>
    <n v="7290"/>
    <s v="CA-2017-153661"/>
    <x v="31"/>
    <x v="806"/>
    <d v="2017-01-31T00:00:00"/>
    <s v="First Class"/>
    <s v="SC-20725"/>
    <s v="Steven Cartwright"/>
    <s v="Consumer"/>
    <s v="United States"/>
    <s v="San Francisco"/>
    <x v="1"/>
    <n v="94122"/>
    <s v="West"/>
    <s v="OFF-ST-10000675"/>
    <x v="1"/>
    <s v="Storage"/>
    <s v="File Shuttle II and Handi-File, Black"/>
    <n v="305.01"/>
  </r>
  <r>
    <n v="7291"/>
    <s v="CA-2017-153661"/>
    <x v="31"/>
    <x v="806"/>
    <d v="2017-01-31T00:00:00"/>
    <s v="First Class"/>
    <s v="SC-20725"/>
    <s v="Steven Cartwright"/>
    <s v="Consumer"/>
    <s v="United States"/>
    <s v="San Francisco"/>
    <x v="1"/>
    <n v="94122"/>
    <s v="West"/>
    <s v="OFF-BI-10004781"/>
    <x v="1"/>
    <s v="Binders"/>
    <s v="GBC Wire Binding Strips"/>
    <n v="50.783999999999999"/>
  </r>
  <r>
    <n v="7292"/>
    <s v="CA-2017-153661"/>
    <x v="31"/>
    <x v="806"/>
    <d v="2017-01-31T00:00:00"/>
    <s v="First Class"/>
    <s v="SC-20725"/>
    <s v="Steven Cartwright"/>
    <s v="Consumer"/>
    <s v="United States"/>
    <s v="San Francisco"/>
    <x v="1"/>
    <n v="94122"/>
    <s v="West"/>
    <s v="OFF-LA-10004689"/>
    <x v="1"/>
    <s v="Labels"/>
    <s v="Avery 512"/>
    <n v="26.01"/>
  </r>
  <r>
    <n v="7293"/>
    <s v="CA-2018-109183"/>
    <x v="4"/>
    <x v="769"/>
    <d v="2018-12-09T00:00:00"/>
    <s v="Standard Class"/>
    <s v="LR-16915"/>
    <s v="Lena Radford"/>
    <s v="Consumer"/>
    <s v="United States"/>
    <s v="Nashville"/>
    <x v="18"/>
    <n v="37211"/>
    <s v="South"/>
    <s v="TEC-MA-10001856"/>
    <x v="2"/>
    <s v="Machines"/>
    <s v="Okidata C610n Printer"/>
    <n v="649"/>
  </r>
  <r>
    <n v="7294"/>
    <s v="CA-2017-113656"/>
    <x v="43"/>
    <x v="1156"/>
    <d v="2017-01-29T00:00:00"/>
    <s v="Standard Class"/>
    <s v="CB-12415"/>
    <s v="Christy Brittain"/>
    <s v="Consumer"/>
    <s v="United States"/>
    <s v="Los Angeles"/>
    <x v="1"/>
    <n v="90036"/>
    <s v="West"/>
    <s v="FUR-FU-10000719"/>
    <x v="0"/>
    <s v="Furnishings"/>
    <s v="DAX Cubicle Frames, 8-1/2 x 11"/>
    <n v="59.99"/>
  </r>
  <r>
    <n v="7295"/>
    <s v="CA-2016-148964"/>
    <x v="23"/>
    <x v="989"/>
    <d v="2016-05-31T00:00:00"/>
    <s v="Standard Class"/>
    <s v="RD-19900"/>
    <s v="Ruben Dartt"/>
    <s v="Consumer"/>
    <s v="United States"/>
    <s v="Bellevue"/>
    <x v="4"/>
    <n v="98006"/>
    <s v="West"/>
    <s v="FUR-FU-10003849"/>
    <x v="0"/>
    <s v="Furnishings"/>
    <s v="DAX Metal Frame, Desktop, Stepped-Edge"/>
    <n v="20.239999999999998"/>
  </r>
  <r>
    <n v="7296"/>
    <s v="CA-2015-111899"/>
    <x v="35"/>
    <x v="417"/>
    <d v="2015-05-05T00:00:00"/>
    <s v="First Class"/>
    <s v="NC-18340"/>
    <s v="Nat Carroll"/>
    <s v="Consumer"/>
    <s v="United States"/>
    <s v="Houston"/>
    <x v="5"/>
    <n v="77036"/>
    <s v="Central"/>
    <s v="OFF-AR-10001725"/>
    <x v="1"/>
    <s v="Art"/>
    <s v="Boston Home &amp; Office Model 2000 Electric Pencil Sharpeners"/>
    <n v="37.840000000000003"/>
  </r>
  <r>
    <n v="7297"/>
    <s v="CA-2015-111899"/>
    <x v="35"/>
    <x v="417"/>
    <d v="2015-05-05T00:00:00"/>
    <s v="First Class"/>
    <s v="NC-18340"/>
    <s v="Nat Carroll"/>
    <s v="Consumer"/>
    <s v="United States"/>
    <s v="Houston"/>
    <x v="5"/>
    <n v="77036"/>
    <s v="Central"/>
    <s v="OFF-FA-10000840"/>
    <x v="1"/>
    <s v="Fasteners"/>
    <s v="OIC Thumb-Tacks"/>
    <n v="5.4720000000000004"/>
  </r>
  <r>
    <n v="7298"/>
    <s v="CA-2016-101126"/>
    <x v="40"/>
    <x v="1157"/>
    <d v="2016-02-14T00:00:00"/>
    <s v="Second Class"/>
    <s v="NB-18655"/>
    <s v="Nona Balk"/>
    <s v="Corporate"/>
    <s v="United States"/>
    <s v="Philadelphia"/>
    <x v="9"/>
    <n v="19143"/>
    <s v="East"/>
    <s v="OFF-ST-10000943"/>
    <x v="1"/>
    <s v="Storage"/>
    <s v="Eldon ProFile File 'N Store Portable File Tub Letter/Legal Size Black"/>
    <n v="77.239999999999995"/>
  </r>
  <r>
    <n v="7299"/>
    <s v="CA-2015-163468"/>
    <x v="26"/>
    <x v="728"/>
    <d v="2015-11-21T00:00:00"/>
    <s v="First Class"/>
    <s v="JK-15730"/>
    <s v="Joe Kamberova"/>
    <s v="Consumer"/>
    <s v="United States"/>
    <s v="Des Plaines"/>
    <x v="10"/>
    <n v="60016"/>
    <s v="Central"/>
    <s v="FUR-TA-10002533"/>
    <x v="0"/>
    <s v="Tables"/>
    <s v="BPI Conference Tables"/>
    <n v="292.10000000000002"/>
  </r>
  <r>
    <n v="7300"/>
    <s v="CA-2015-163468"/>
    <x v="26"/>
    <x v="728"/>
    <d v="2015-11-21T00:00:00"/>
    <s v="First Class"/>
    <s v="JK-15730"/>
    <s v="Joe Kamberova"/>
    <s v="Consumer"/>
    <s v="United States"/>
    <s v="Des Plaines"/>
    <x v="10"/>
    <n v="60016"/>
    <s v="Central"/>
    <s v="FUR-FU-10001546"/>
    <x v="0"/>
    <s v="Furnishings"/>
    <s v="Dana Swing-Arm Lamps"/>
    <n v="8.5440000000000005"/>
  </r>
  <r>
    <n v="7301"/>
    <s v="CA-2015-163468"/>
    <x v="26"/>
    <x v="728"/>
    <d v="2015-11-21T00:00:00"/>
    <s v="First Class"/>
    <s v="JK-15730"/>
    <s v="Joe Kamberova"/>
    <s v="Consumer"/>
    <s v="United States"/>
    <s v="Des Plaines"/>
    <x v="10"/>
    <n v="60016"/>
    <s v="Central"/>
    <s v="FUR-BO-10003546"/>
    <x v="0"/>
    <s v="Bookcases"/>
    <s v="Hon 4-Shelf Metal Bookcases"/>
    <n v="424.11599999999999"/>
  </r>
  <r>
    <n v="7302"/>
    <s v="CA-2015-163468"/>
    <x v="26"/>
    <x v="728"/>
    <d v="2015-11-21T00:00:00"/>
    <s v="First Class"/>
    <s v="JK-15730"/>
    <s v="Joe Kamberova"/>
    <s v="Consumer"/>
    <s v="United States"/>
    <s v="Des Plaines"/>
    <x v="10"/>
    <n v="60016"/>
    <s v="Central"/>
    <s v="OFF-BI-10004728"/>
    <x v="1"/>
    <s v="Binders"/>
    <s v="Wilson Jones Turn Tabs Binder Tool for Ring Binders"/>
    <n v="2.8919999999999999"/>
  </r>
  <r>
    <n v="7303"/>
    <s v="CA-2015-163468"/>
    <x v="26"/>
    <x v="728"/>
    <d v="2015-11-21T00:00:00"/>
    <s v="First Class"/>
    <s v="JK-15730"/>
    <s v="Joe Kamberova"/>
    <s v="Consumer"/>
    <s v="United States"/>
    <s v="Des Plaines"/>
    <x v="10"/>
    <n v="60016"/>
    <s v="Central"/>
    <s v="OFF-ST-10000025"/>
    <x v="1"/>
    <s v="Storage"/>
    <s v="Fellowes Stor/Drawer Steel Plus Storage Drawers"/>
    <n v="381.72"/>
  </r>
  <r>
    <n v="7304"/>
    <s v="US-2018-117450"/>
    <x v="22"/>
    <x v="507"/>
    <d v="2018-09-08T00:00:00"/>
    <s v="Standard Class"/>
    <s v="DO-13645"/>
    <s v="Doug O'Connell"/>
    <s v="Consumer"/>
    <s v="United States"/>
    <s v="Boynton Beach"/>
    <x v="2"/>
    <n v="33437"/>
    <s v="South"/>
    <s v="FUR-CH-10003817"/>
    <x v="0"/>
    <s v="Chairs"/>
    <s v="Global Value Steno Chair, Gray"/>
    <n v="97.183999999999997"/>
  </r>
  <r>
    <n v="7305"/>
    <s v="US-2018-117450"/>
    <x v="22"/>
    <x v="507"/>
    <d v="2018-09-08T00:00:00"/>
    <s v="Standard Class"/>
    <s v="DO-13645"/>
    <s v="Doug O'Connell"/>
    <s v="Consumer"/>
    <s v="United States"/>
    <s v="Boynton Beach"/>
    <x v="2"/>
    <n v="33437"/>
    <s v="South"/>
    <s v="OFF-PA-10000289"/>
    <x v="1"/>
    <s v="Paper"/>
    <s v="Xerox 213"/>
    <n v="10.368"/>
  </r>
  <r>
    <n v="7306"/>
    <s v="CA-2015-137274"/>
    <x v="24"/>
    <x v="1158"/>
    <d v="2015-04-02T00:00:00"/>
    <s v="Standard Class"/>
    <s v="MG-18145"/>
    <s v="Mike Gockenbach"/>
    <s v="Consumer"/>
    <s v="United States"/>
    <s v="Plano"/>
    <x v="5"/>
    <n v="75023"/>
    <s v="Central"/>
    <s v="FUR-TA-10001889"/>
    <x v="0"/>
    <s v="Tables"/>
    <s v="Bush Advantage Collection Racetrack Conference Table"/>
    <n v="890.84100000000001"/>
  </r>
  <r>
    <n v="7307"/>
    <s v="CA-2017-144092"/>
    <x v="0"/>
    <x v="732"/>
    <d v="2017-11-07T00:00:00"/>
    <s v="Second Class"/>
    <s v="LH-17155"/>
    <s v="Logan Haushalter"/>
    <s v="Consumer"/>
    <s v="United States"/>
    <s v="San Jose"/>
    <x v="1"/>
    <n v="95123"/>
    <s v="West"/>
    <s v="TEC-AC-10002305"/>
    <x v="2"/>
    <s v="Accessories"/>
    <s v="KeyTronicÂ E03601U1 -Â KeyboardÂ - Beige"/>
    <n v="72"/>
  </r>
  <r>
    <n v="7308"/>
    <s v="CA-2017-144092"/>
    <x v="0"/>
    <x v="732"/>
    <d v="2017-11-07T00:00:00"/>
    <s v="Second Class"/>
    <s v="LH-17155"/>
    <s v="Logan Haushalter"/>
    <s v="Consumer"/>
    <s v="United States"/>
    <s v="San Jose"/>
    <x v="1"/>
    <n v="95123"/>
    <s v="West"/>
    <s v="FUR-CH-10004875"/>
    <x v="0"/>
    <s v="Chairs"/>
    <s v="Harbour Creations 67200 Series Stacking Chairs"/>
    <n v="113.88800000000001"/>
  </r>
  <r>
    <n v="7309"/>
    <s v="CA-2017-144092"/>
    <x v="0"/>
    <x v="732"/>
    <d v="2017-11-07T00:00:00"/>
    <s v="Second Class"/>
    <s v="LH-17155"/>
    <s v="Logan Haushalter"/>
    <s v="Consumer"/>
    <s v="United States"/>
    <s v="San Jose"/>
    <x v="1"/>
    <n v="95123"/>
    <s v="West"/>
    <s v="OFF-EN-10001434"/>
    <x v="1"/>
    <s v="Envelopes"/>
    <s v="Strathmore #10 Envelopes, Ultimate White"/>
    <n v="158.13"/>
  </r>
  <r>
    <n v="7310"/>
    <s v="CA-2018-112172"/>
    <x v="1"/>
    <x v="193"/>
    <d v="2018-06-14T00:00:00"/>
    <s v="Second Class"/>
    <s v="MM-18280"/>
    <s v="Muhammed MacIntyre"/>
    <s v="Corporate"/>
    <s v="United States"/>
    <s v="New York City"/>
    <x v="15"/>
    <n v="10024"/>
    <s v="East"/>
    <s v="OFF-FA-10004395"/>
    <x v="1"/>
    <s v="Fasteners"/>
    <s v="Plymouth Boxed Rubber Bands by Plymouth"/>
    <n v="14.13"/>
  </r>
  <r>
    <n v="7311"/>
    <s v="CA-2016-121699"/>
    <x v="42"/>
    <x v="544"/>
    <d v="2016-08-14T00:00:00"/>
    <s v="Standard Class"/>
    <s v="BD-11320"/>
    <s v="Bill Donatelli"/>
    <s v="Consumer"/>
    <s v="United States"/>
    <s v="Detroit"/>
    <x v="12"/>
    <n v="48227"/>
    <s v="Central"/>
    <s v="OFF-BI-10004632"/>
    <x v="1"/>
    <s v="Binders"/>
    <s v="GBC Binding covers"/>
    <n v="64.75"/>
  </r>
  <r>
    <n v="7312"/>
    <s v="CA-2016-162761"/>
    <x v="2"/>
    <x v="330"/>
    <d v="2016-10-13T00:00:00"/>
    <s v="Standard Class"/>
    <s v="SC-20575"/>
    <s v="Sonia Cooley"/>
    <s v="Consumer"/>
    <s v="United States"/>
    <s v="Miami"/>
    <x v="2"/>
    <n v="33178"/>
    <s v="South"/>
    <s v="OFF-BI-10000145"/>
    <x v="1"/>
    <s v="Binders"/>
    <s v="Zipper Ring Binder Pockets"/>
    <n v="1.8720000000000001"/>
  </r>
  <r>
    <n v="7313"/>
    <s v="CA-2016-162761"/>
    <x v="2"/>
    <x v="330"/>
    <d v="2016-10-13T00:00:00"/>
    <s v="Standard Class"/>
    <s v="SC-20575"/>
    <s v="Sonia Cooley"/>
    <s v="Consumer"/>
    <s v="United States"/>
    <s v="Miami"/>
    <x v="2"/>
    <n v="33178"/>
    <s v="South"/>
    <s v="OFF-BI-10002498"/>
    <x v="1"/>
    <s v="Binders"/>
    <s v="Clear Mylar Reinforcing Strips"/>
    <n v="11.214"/>
  </r>
  <r>
    <n v="7314"/>
    <s v="CA-2016-162761"/>
    <x v="2"/>
    <x v="330"/>
    <d v="2016-10-13T00:00:00"/>
    <s v="Standard Class"/>
    <s v="SC-20575"/>
    <s v="Sonia Cooley"/>
    <s v="Consumer"/>
    <s v="United States"/>
    <s v="Miami"/>
    <x v="2"/>
    <n v="33178"/>
    <s v="South"/>
    <s v="OFF-AR-10001761"/>
    <x v="1"/>
    <s v="Art"/>
    <s v="Avery Hi-Liter Smear-Safe Highlighters"/>
    <n v="37.375999999999998"/>
  </r>
  <r>
    <n v="7315"/>
    <s v="CA-2017-121377"/>
    <x v="23"/>
    <x v="316"/>
    <d v="2017-06-02T00:00:00"/>
    <s v="Standard Class"/>
    <s v="TN-21040"/>
    <s v="Tanja Norvell"/>
    <s v="Home Office"/>
    <s v="United States"/>
    <s v="Park Ridge"/>
    <x v="10"/>
    <n v="60068"/>
    <s v="Central"/>
    <s v="TEC-PH-10001817"/>
    <x v="2"/>
    <s v="Phones"/>
    <s v="Wilson Electronics DB Pro Signal Booster"/>
    <n v="286.39999999999998"/>
  </r>
  <r>
    <n v="7316"/>
    <s v="CA-2018-115322"/>
    <x v="35"/>
    <x v="943"/>
    <d v="2018-05-16T00:00:00"/>
    <s v="Second Class"/>
    <s v="ZC-21910"/>
    <s v="Zuschuss Carroll"/>
    <s v="Consumer"/>
    <s v="United States"/>
    <s v="New York City"/>
    <x v="15"/>
    <n v="10024"/>
    <s v="East"/>
    <s v="OFF-AR-10004456"/>
    <x v="1"/>
    <s v="Art"/>
    <s v="Panasonic KP-4ABK Battery-Operated Pencil Sharpener"/>
    <n v="43.92"/>
  </r>
  <r>
    <n v="7317"/>
    <s v="CA-2017-132066"/>
    <x v="2"/>
    <x v="1159"/>
    <d v="2017-10-20T00:00:00"/>
    <s v="Standard Class"/>
    <s v="NB-18655"/>
    <s v="Nona Balk"/>
    <s v="Corporate"/>
    <s v="United States"/>
    <s v="New York City"/>
    <x v="15"/>
    <n v="10011"/>
    <s v="East"/>
    <s v="FUR-TA-10001539"/>
    <x v="0"/>
    <s v="Tables"/>
    <s v="Chromcraft Rectangular Conference Tables"/>
    <n v="142.18199999999999"/>
  </r>
  <r>
    <n v="7318"/>
    <s v="CA-2018-158120"/>
    <x v="6"/>
    <x v="701"/>
    <d v="2018-11-21T00:00:00"/>
    <s v="Standard Class"/>
    <s v="KH-16330"/>
    <s v="Katharine Harms"/>
    <s v="Corporate"/>
    <s v="United States"/>
    <s v="Hillsboro"/>
    <x v="21"/>
    <n v="97123"/>
    <s v="West"/>
    <s v="OFF-PA-10003205"/>
    <x v="1"/>
    <s v="Paper"/>
    <s v="Wirebound Message Forms, Four 2 3/4 x 5 Forms per Page, Pink Paper"/>
    <n v="19.608000000000001"/>
  </r>
  <r>
    <n v="7319"/>
    <s v="CA-2018-158120"/>
    <x v="6"/>
    <x v="701"/>
    <d v="2018-11-21T00:00:00"/>
    <s v="Standard Class"/>
    <s v="KH-16330"/>
    <s v="Katharine Harms"/>
    <s v="Corporate"/>
    <s v="United States"/>
    <s v="Hillsboro"/>
    <x v="21"/>
    <n v="97123"/>
    <s v="West"/>
    <s v="OFF-BI-10002813"/>
    <x v="1"/>
    <s v="Binders"/>
    <s v="Avery Reinforcements for Hole-Punch Pages"/>
    <n v="4.1580000000000004"/>
  </r>
  <r>
    <n v="7320"/>
    <s v="CA-2018-100097"/>
    <x v="5"/>
    <x v="200"/>
    <d v="2018-11-29T00:00:00"/>
    <s v="Second Class"/>
    <s v="MN-17935"/>
    <s v="Michael Nguyen"/>
    <s v="Consumer"/>
    <s v="United States"/>
    <s v="New York City"/>
    <x v="15"/>
    <n v="10009"/>
    <s v="East"/>
    <s v="TEC-PH-10002310"/>
    <x v="2"/>
    <s v="Phones"/>
    <s v="Plantronics Calisto P620-M USB Wireless Speakerphone System"/>
    <n v="979.95"/>
  </r>
  <r>
    <n v="7321"/>
    <s v="CA-2018-100097"/>
    <x v="5"/>
    <x v="200"/>
    <d v="2018-11-29T00:00:00"/>
    <s v="Second Class"/>
    <s v="MN-17935"/>
    <s v="Michael Nguyen"/>
    <s v="Consumer"/>
    <s v="United States"/>
    <s v="New York City"/>
    <x v="15"/>
    <n v="10009"/>
    <s v="East"/>
    <s v="FUR-FU-10003623"/>
    <x v="0"/>
    <s v="Furnishings"/>
    <s v="DataProducts Ampli Magnifier Task Lamp, Black,"/>
    <n v="135.30000000000001"/>
  </r>
  <r>
    <n v="7322"/>
    <s v="CA-2018-167626"/>
    <x v="22"/>
    <x v="213"/>
    <d v="2018-09-07T00:00:00"/>
    <s v="Standard Class"/>
    <s v="MY-18295"/>
    <s v="Muhammed Yedwab"/>
    <s v="Corporate"/>
    <s v="United States"/>
    <s v="Chicago"/>
    <x v="10"/>
    <n v="60623"/>
    <s v="Central"/>
    <s v="OFF-PA-10003424"/>
    <x v="1"/>
    <s v="Paper"/>
    <s v="&quot;While you Were Out&quot; Message Book, One Form per Page"/>
    <n v="8.9039999999999999"/>
  </r>
  <r>
    <n v="7323"/>
    <s v="CA-2018-167626"/>
    <x v="22"/>
    <x v="213"/>
    <d v="2018-09-07T00:00:00"/>
    <s v="Standard Class"/>
    <s v="MY-18295"/>
    <s v="Muhammed Yedwab"/>
    <s v="Corporate"/>
    <s v="United States"/>
    <s v="Chicago"/>
    <x v="10"/>
    <n v="60623"/>
    <s v="Central"/>
    <s v="TEC-AC-10004353"/>
    <x v="2"/>
    <s v="Accessories"/>
    <s v="Hypercom P1300 Pinpad"/>
    <n v="100.8"/>
  </r>
  <r>
    <n v="7324"/>
    <s v="US-2018-126053"/>
    <x v="4"/>
    <x v="256"/>
    <d v="2018-12-08T00:00:00"/>
    <s v="First Class"/>
    <s v="CS-11950"/>
    <s v="Carlos Soltero"/>
    <s v="Consumer"/>
    <s v="United States"/>
    <s v="New York City"/>
    <x v="15"/>
    <n v="10024"/>
    <s v="East"/>
    <s v="FUR-FU-10001934"/>
    <x v="0"/>
    <s v="Furnishings"/>
    <s v="Magnifier Swing Arm Lamp"/>
    <n v="41.96"/>
  </r>
  <r>
    <n v="7325"/>
    <s v="US-2018-126053"/>
    <x v="4"/>
    <x v="256"/>
    <d v="2018-12-08T00:00:00"/>
    <s v="First Class"/>
    <s v="CS-11950"/>
    <s v="Carlos Soltero"/>
    <s v="Consumer"/>
    <s v="United States"/>
    <s v="New York City"/>
    <x v="15"/>
    <n v="10024"/>
    <s v="East"/>
    <s v="OFF-LA-10003766"/>
    <x v="1"/>
    <s v="Labels"/>
    <s v="Self-Adhesive Removable Labels"/>
    <n v="9.4499999999999993"/>
  </r>
  <r>
    <n v="7326"/>
    <s v="US-2018-128447"/>
    <x v="0"/>
    <x v="468"/>
    <d v="2018-11-17T00:00:00"/>
    <s v="Standard Class"/>
    <s v="MC-17845"/>
    <s v="Michael Chen"/>
    <s v="Consumer"/>
    <s v="United States"/>
    <s v="Pasco"/>
    <x v="4"/>
    <n v="99301"/>
    <s v="West"/>
    <s v="OFF-AP-10004540"/>
    <x v="1"/>
    <s v="Appliances"/>
    <s v="Eureka The Boss Lite 10-Amp Upright Vacuum, Blue"/>
    <n v="400.8"/>
  </r>
  <r>
    <n v="7327"/>
    <s v="US-2018-128447"/>
    <x v="0"/>
    <x v="468"/>
    <d v="2018-11-17T00:00:00"/>
    <s v="Standard Class"/>
    <s v="MC-17845"/>
    <s v="Michael Chen"/>
    <s v="Consumer"/>
    <s v="United States"/>
    <s v="Pasco"/>
    <x v="4"/>
    <n v="99301"/>
    <s v="West"/>
    <s v="OFF-BI-10001543"/>
    <x v="1"/>
    <s v="Binders"/>
    <s v="GBC VeloBinder Manual Binding System"/>
    <n v="28.792000000000002"/>
  </r>
  <r>
    <n v="7328"/>
    <s v="US-2015-131275"/>
    <x v="37"/>
    <x v="772"/>
    <d v="2015-03-24T00:00:00"/>
    <s v="Standard Class"/>
    <s v="SC-20050"/>
    <s v="Sample Company A"/>
    <s v="Home Office"/>
    <s v="United States"/>
    <s v="Burbank"/>
    <x v="1"/>
    <n v="91505"/>
    <s v="West"/>
    <s v="FUR-FU-10004597"/>
    <x v="0"/>
    <s v="Furnishings"/>
    <s v="Eldon Cleatmat Chair Mats for Medium Pile Carpets"/>
    <n v="111"/>
  </r>
  <r>
    <n v="7329"/>
    <s v="US-2015-131275"/>
    <x v="37"/>
    <x v="772"/>
    <d v="2015-03-24T00:00:00"/>
    <s v="Standard Class"/>
    <s v="SC-20050"/>
    <s v="Sample Company A"/>
    <s v="Home Office"/>
    <s v="United States"/>
    <s v="Burbank"/>
    <x v="1"/>
    <n v="91505"/>
    <s v="West"/>
    <s v="TEC-MA-10001148"/>
    <x v="2"/>
    <s v="Machines"/>
    <s v="Swingline SM12-08 MicroCut Jam Free Shredder"/>
    <n v="1279.9680000000001"/>
  </r>
  <r>
    <n v="7330"/>
    <s v="US-2015-131275"/>
    <x v="37"/>
    <x v="772"/>
    <d v="2015-03-24T00:00:00"/>
    <s v="Standard Class"/>
    <s v="SC-20050"/>
    <s v="Sample Company A"/>
    <s v="Home Office"/>
    <s v="United States"/>
    <s v="Burbank"/>
    <x v="1"/>
    <n v="91505"/>
    <s v="West"/>
    <s v="OFF-ST-10000078"/>
    <x v="1"/>
    <s v="Storage"/>
    <s v="Tennsco 6- and 18-Compartment Lockers"/>
    <n v="1856.19"/>
  </r>
  <r>
    <n v="7331"/>
    <s v="CA-2017-149349"/>
    <x v="6"/>
    <x v="396"/>
    <d v="2017-11-13T00:00:00"/>
    <s v="First Class"/>
    <s v="SP-20650"/>
    <s v="Stephanie Phelps"/>
    <s v="Corporate"/>
    <s v="United States"/>
    <s v="Chicago"/>
    <x v="10"/>
    <n v="60623"/>
    <s v="Central"/>
    <s v="FUR-FU-10001037"/>
    <x v="0"/>
    <s v="Furnishings"/>
    <s v="DAX Charcoal/Nickel-Tone Document Frame, 5 x 7"/>
    <n v="22.751999999999999"/>
  </r>
  <r>
    <n v="7332"/>
    <s v="CA-2018-115119"/>
    <x v="16"/>
    <x v="40"/>
    <d v="2018-10-30T00:00:00"/>
    <s v="Standard Class"/>
    <s v="SC-20440"/>
    <s v="Shaun Chance"/>
    <s v="Corporate"/>
    <s v="United States"/>
    <s v="Lancaster"/>
    <x v="9"/>
    <n v="17602"/>
    <s v="East"/>
    <s v="TEC-PH-10001433"/>
    <x v="2"/>
    <s v="Phones"/>
    <s v="Cisco Small Business SPA 502G VoIP phone"/>
    <n v="61.542000000000002"/>
  </r>
  <r>
    <n v="7333"/>
    <s v="CA-2018-115119"/>
    <x v="16"/>
    <x v="40"/>
    <d v="2018-10-30T00:00:00"/>
    <s v="Standard Class"/>
    <s v="SC-20440"/>
    <s v="Shaun Chance"/>
    <s v="Corporate"/>
    <s v="United States"/>
    <s v="Lancaster"/>
    <x v="9"/>
    <n v="17602"/>
    <s v="East"/>
    <s v="OFF-BI-10003007"/>
    <x v="1"/>
    <s v="Binders"/>
    <s v="Premium Transparent Presentation Covers, No Pattern/Clear, 8 1/2&quot; x 11&quot;"/>
    <n v="81.438000000000002"/>
  </r>
  <r>
    <n v="7334"/>
    <s v="CA-2016-125563"/>
    <x v="3"/>
    <x v="347"/>
    <d v="2016-04-17T00:00:00"/>
    <s v="Standard Class"/>
    <s v="PR-18880"/>
    <s v="Patrick Ryan"/>
    <s v="Consumer"/>
    <s v="United States"/>
    <s v="Tampa"/>
    <x v="2"/>
    <n v="33614"/>
    <s v="South"/>
    <s v="FUR-FU-10001290"/>
    <x v="0"/>
    <s v="Furnishings"/>
    <s v="Executive Impressions Supervisor Wall Clock"/>
    <n v="67.36"/>
  </r>
  <r>
    <n v="7335"/>
    <s v="CA-2016-125563"/>
    <x v="3"/>
    <x v="347"/>
    <d v="2016-04-17T00:00:00"/>
    <s v="Standard Class"/>
    <s v="PR-18880"/>
    <s v="Patrick Ryan"/>
    <s v="Consumer"/>
    <s v="United States"/>
    <s v="Tampa"/>
    <x v="2"/>
    <n v="33614"/>
    <s v="South"/>
    <s v="FUR-FU-10000087"/>
    <x v="0"/>
    <s v="Furnishings"/>
    <s v="Executive Impressions 14&quot; Two-Color Numerals Wall Clock"/>
    <n v="54.527999999999999"/>
  </r>
  <r>
    <n v="7336"/>
    <s v="CA-2016-113152"/>
    <x v="13"/>
    <x v="707"/>
    <d v="2016-12-30T00:00:00"/>
    <s v="Standard Class"/>
    <s v="JK-15625"/>
    <s v="Jim Karlsson"/>
    <s v="Consumer"/>
    <s v="United States"/>
    <s v="New York City"/>
    <x v="15"/>
    <n v="10024"/>
    <s v="East"/>
    <s v="TEC-AC-10002049"/>
    <x v="2"/>
    <s v="Accessories"/>
    <s v="Plantronics Savi W720 Multi-Device Wireless Headset System"/>
    <n v="843.9"/>
  </r>
  <r>
    <n v="7337"/>
    <s v="CA-2016-113152"/>
    <x v="13"/>
    <x v="707"/>
    <d v="2016-12-30T00:00:00"/>
    <s v="Standard Class"/>
    <s v="JK-15625"/>
    <s v="Jim Karlsson"/>
    <s v="Consumer"/>
    <s v="United States"/>
    <s v="New York City"/>
    <x v="15"/>
    <n v="10024"/>
    <s v="East"/>
    <s v="FUR-BO-10002613"/>
    <x v="0"/>
    <s v="Bookcases"/>
    <s v="Atlantic Metals Mobile 4-Shelf Bookcases, Custom Colors"/>
    <n v="449.56799999999998"/>
  </r>
  <r>
    <n v="7338"/>
    <s v="CA-2018-165155"/>
    <x v="12"/>
    <x v="296"/>
    <d v="2018-09-23T00:00:00"/>
    <s v="First Class"/>
    <s v="BM-11575"/>
    <s v="Brendan Murry"/>
    <s v="Corporate"/>
    <s v="United States"/>
    <s v="Los Angeles"/>
    <x v="1"/>
    <n v="90045"/>
    <s v="West"/>
    <s v="OFF-ST-10004950"/>
    <x v="1"/>
    <s v="Storage"/>
    <s v="Tenex Personal Filing Tote With Secure Closure Lid, Black/Frost"/>
    <n v="15.51"/>
  </r>
  <r>
    <n v="7339"/>
    <s v="CA-2015-163412"/>
    <x v="27"/>
    <x v="414"/>
    <d v="2015-12-23T00:00:00"/>
    <s v="Second Class"/>
    <s v="SM-20950"/>
    <s v="Suzanne McNair"/>
    <s v="Corporate"/>
    <s v="United States"/>
    <s v="New York City"/>
    <x v="15"/>
    <n v="10035"/>
    <s v="East"/>
    <s v="FUR-CH-10004875"/>
    <x v="0"/>
    <s v="Chairs"/>
    <s v="Harbour Creations 67200 Series Stacking Chairs"/>
    <n v="192.18600000000001"/>
  </r>
  <r>
    <n v="7340"/>
    <s v="CA-2016-159590"/>
    <x v="46"/>
    <x v="1074"/>
    <d v="2016-07-21T00:00:00"/>
    <s v="First Class"/>
    <s v="KC-16255"/>
    <s v="Karen Carlisle"/>
    <s v="Corporate"/>
    <s v="United States"/>
    <s v="New York City"/>
    <x v="15"/>
    <n v="10009"/>
    <s v="East"/>
    <s v="OFF-AR-10003190"/>
    <x v="1"/>
    <s v="Art"/>
    <s v="Newell 32"/>
    <n v="5.76"/>
  </r>
  <r>
    <n v="7341"/>
    <s v="CA-2015-116190"/>
    <x v="44"/>
    <x v="711"/>
    <d v="2015-08-01T00:00:00"/>
    <s v="Standard Class"/>
    <s v="SG-20470"/>
    <s v="Sheri Gordon"/>
    <s v="Consumer"/>
    <s v="United States"/>
    <s v="Atlanta"/>
    <x v="32"/>
    <n v="30318"/>
    <s v="South"/>
    <s v="FUR-CH-10000553"/>
    <x v="0"/>
    <s v="Chairs"/>
    <s v="Metal Folding Chairs, Beige, 4/Carton"/>
    <n v="67.88"/>
  </r>
  <r>
    <n v="7342"/>
    <s v="CA-2015-116190"/>
    <x v="44"/>
    <x v="711"/>
    <d v="2015-08-01T00:00:00"/>
    <s v="Standard Class"/>
    <s v="SG-20470"/>
    <s v="Sheri Gordon"/>
    <s v="Consumer"/>
    <s v="United States"/>
    <s v="Atlanta"/>
    <x v="32"/>
    <n v="30318"/>
    <s v="South"/>
    <s v="OFF-LA-10002762"/>
    <x v="1"/>
    <s v="Labels"/>
    <s v="Avery 485"/>
    <n v="162.88999999999999"/>
  </r>
  <r>
    <n v="7343"/>
    <s v="CA-2015-116190"/>
    <x v="44"/>
    <x v="711"/>
    <d v="2015-08-01T00:00:00"/>
    <s v="Standard Class"/>
    <s v="SG-20470"/>
    <s v="Sheri Gordon"/>
    <s v="Consumer"/>
    <s v="United States"/>
    <s v="Atlanta"/>
    <x v="32"/>
    <n v="30318"/>
    <s v="South"/>
    <s v="FUR-FU-10000719"/>
    <x v="0"/>
    <s v="Furnishings"/>
    <s v="DAX Cubicle Frames, 8-1/2 x 11"/>
    <n v="25.71"/>
  </r>
  <r>
    <n v="7344"/>
    <s v="CA-2015-168473"/>
    <x v="27"/>
    <x v="58"/>
    <d v="2016-01-01T00:00:00"/>
    <s v="Standard Class"/>
    <s v="TB-21520"/>
    <s v="Tracy Blumstein"/>
    <s v="Consumer"/>
    <s v="United States"/>
    <s v="New York City"/>
    <x v="15"/>
    <n v="10009"/>
    <s v="East"/>
    <s v="OFF-ST-10000563"/>
    <x v="1"/>
    <s v="Storage"/>
    <s v="Fellowes Bankers Box Stor/Drawer Steel Plus"/>
    <n v="191.88"/>
  </r>
  <r>
    <n v="7345"/>
    <s v="CA-2018-168389"/>
    <x v="19"/>
    <x v="157"/>
    <d v="2018-12-17T00:00:00"/>
    <s v="Standard Class"/>
    <s v="DV-13045"/>
    <s v="Darrin Van Huff"/>
    <s v="Corporate"/>
    <s v="United States"/>
    <s v="Jacksonville"/>
    <x v="2"/>
    <n v="32216"/>
    <s v="South"/>
    <s v="FUR-TA-10004289"/>
    <x v="0"/>
    <s v="Tables"/>
    <s v="BoxOffice By Design Rectangular and Half-Moon Meeting Room Tables"/>
    <n v="721.875"/>
  </r>
  <r>
    <n v="7346"/>
    <s v="CA-2018-168389"/>
    <x v="19"/>
    <x v="157"/>
    <d v="2018-12-17T00:00:00"/>
    <s v="Standard Class"/>
    <s v="DV-13045"/>
    <s v="Darrin Van Huff"/>
    <s v="Corporate"/>
    <s v="United States"/>
    <s v="Jacksonville"/>
    <x v="2"/>
    <n v="32216"/>
    <s v="South"/>
    <s v="TEC-PH-10003555"/>
    <x v="2"/>
    <s v="Phones"/>
    <s v="Motorola HK250 Universal Bluetooth Headset"/>
    <n v="73.567999999999998"/>
  </r>
  <r>
    <n v="7347"/>
    <s v="CA-2018-168389"/>
    <x v="19"/>
    <x v="157"/>
    <d v="2018-12-17T00:00:00"/>
    <s v="Standard Class"/>
    <s v="DV-13045"/>
    <s v="Darrin Van Huff"/>
    <s v="Corporate"/>
    <s v="United States"/>
    <s v="Jacksonville"/>
    <x v="2"/>
    <n v="32216"/>
    <s v="South"/>
    <s v="OFF-AR-10001958"/>
    <x v="1"/>
    <s v="Art"/>
    <s v="Stanley Bostitch Contemporary Electric Pencil Sharpeners"/>
    <n v="13.584"/>
  </r>
  <r>
    <n v="7348"/>
    <s v="CA-2018-168389"/>
    <x v="19"/>
    <x v="157"/>
    <d v="2018-12-17T00:00:00"/>
    <s v="Standard Class"/>
    <s v="DV-13045"/>
    <s v="Darrin Van Huff"/>
    <s v="Corporate"/>
    <s v="United States"/>
    <s v="Jacksonville"/>
    <x v="2"/>
    <n v="32216"/>
    <s v="South"/>
    <s v="FUR-CH-10000225"/>
    <x v="0"/>
    <s v="Chairs"/>
    <s v="Global Geo Office Task Chair, Gray"/>
    <n v="64.784000000000006"/>
  </r>
  <r>
    <n v="7349"/>
    <s v="CA-2015-130421"/>
    <x v="15"/>
    <x v="223"/>
    <d v="2015-03-07T00:00:00"/>
    <s v="Standard Class"/>
    <s v="SC-20020"/>
    <s v="Sam Craven"/>
    <s v="Consumer"/>
    <s v="United States"/>
    <s v="Houston"/>
    <x v="5"/>
    <n v="77095"/>
    <s v="Central"/>
    <s v="OFF-AP-10002534"/>
    <x v="1"/>
    <s v="Appliances"/>
    <s v="3.6 Cubic Foot Counter Height Office Refrigerator"/>
    <n v="176.77199999999999"/>
  </r>
  <r>
    <n v="7350"/>
    <s v="CA-2018-142125"/>
    <x v="16"/>
    <x v="208"/>
    <d v="2018-10-27T00:00:00"/>
    <s v="Standard Class"/>
    <s v="JB-15400"/>
    <s v="Jennifer Braxton"/>
    <s v="Corporate"/>
    <s v="United States"/>
    <s v="Milwaukee"/>
    <x v="6"/>
    <n v="53209"/>
    <s v="Central"/>
    <s v="OFF-BI-10000301"/>
    <x v="1"/>
    <s v="Binders"/>
    <s v="GBC Instant Report Kit"/>
    <n v="38.82"/>
  </r>
  <r>
    <n v="7351"/>
    <s v="CA-2018-142125"/>
    <x v="16"/>
    <x v="208"/>
    <d v="2018-10-27T00:00:00"/>
    <s v="Standard Class"/>
    <s v="JB-15400"/>
    <s v="Jennifer Braxton"/>
    <s v="Corporate"/>
    <s v="United States"/>
    <s v="Milwaukee"/>
    <x v="6"/>
    <n v="53209"/>
    <s v="Central"/>
    <s v="OFF-BI-10003460"/>
    <x v="1"/>
    <s v="Binders"/>
    <s v="Acco 3-Hole Punch"/>
    <n v="21.9"/>
  </r>
  <r>
    <n v="7352"/>
    <s v="CA-2018-141138"/>
    <x v="0"/>
    <x v="468"/>
    <d v="2018-11-16T00:00:00"/>
    <s v="Standard Class"/>
    <s v="GH-14425"/>
    <s v="Gary Hwang"/>
    <s v="Consumer"/>
    <s v="United States"/>
    <s v="Modesto"/>
    <x v="1"/>
    <n v="95351"/>
    <s v="West"/>
    <s v="TEC-AC-10001772"/>
    <x v="2"/>
    <s v="Accessories"/>
    <s v="Memorex Mini Travel Drive 16 GB USB 2.0 Flash Drive"/>
    <n v="111.79"/>
  </r>
  <r>
    <n v="7353"/>
    <s v="CA-2018-152135"/>
    <x v="34"/>
    <x v="633"/>
    <d v="2018-03-18T00:00:00"/>
    <s v="Second Class"/>
    <s v="MG-17650"/>
    <s v="Matthew Grinstein"/>
    <s v="Home Office"/>
    <s v="United States"/>
    <s v="Lakewood"/>
    <x v="24"/>
    <n v="44107"/>
    <s v="East"/>
    <s v="TEC-PH-10003505"/>
    <x v="2"/>
    <s v="Phones"/>
    <s v="Geemarc AmpliPOWER60"/>
    <n v="445.44"/>
  </r>
  <r>
    <n v="7354"/>
    <s v="CA-2017-151974"/>
    <x v="12"/>
    <x v="897"/>
    <d v="2017-09-29T00:00:00"/>
    <s v="Standard Class"/>
    <s v="RD-19660"/>
    <s v="Robert Dilbeck"/>
    <s v="Home Office"/>
    <s v="United States"/>
    <s v="Philadelphia"/>
    <x v="9"/>
    <n v="19134"/>
    <s v="East"/>
    <s v="OFF-LA-10004484"/>
    <x v="1"/>
    <s v="Labels"/>
    <s v="Avery 476"/>
    <n v="16.52"/>
  </r>
  <r>
    <n v="7355"/>
    <s v="CA-2018-154102"/>
    <x v="25"/>
    <x v="695"/>
    <d v="2018-02-13T00:00:00"/>
    <s v="Standard Class"/>
    <s v="SN-20560"/>
    <s v="Skye Norling"/>
    <s v="Home Office"/>
    <s v="United States"/>
    <s v="San Francisco"/>
    <x v="1"/>
    <n v="94109"/>
    <s v="West"/>
    <s v="OFF-PA-10001593"/>
    <x v="1"/>
    <s v="Paper"/>
    <s v="Xerox 1947"/>
    <n v="29.9"/>
  </r>
  <r>
    <n v="7356"/>
    <s v="CA-2016-139780"/>
    <x v="13"/>
    <x v="620"/>
    <d v="2017-01-02T00:00:00"/>
    <s v="Second Class"/>
    <s v="AH-10690"/>
    <s v="Anna HÃ¤berlin"/>
    <s v="Corporate"/>
    <s v="United States"/>
    <s v="Detroit"/>
    <x v="12"/>
    <n v="48205"/>
    <s v="Central"/>
    <s v="OFF-BI-10004139"/>
    <x v="1"/>
    <s v="Binders"/>
    <s v="Fellowes Presentation Covers for Comb Binding Machines"/>
    <n v="116.4"/>
  </r>
  <r>
    <n v="7357"/>
    <s v="CA-2017-114748"/>
    <x v="32"/>
    <x v="790"/>
    <d v="2017-10-14T00:00:00"/>
    <s v="Standard Class"/>
    <s v="MZ-17335"/>
    <s v="Maria Zettner"/>
    <s v="Home Office"/>
    <s v="United States"/>
    <s v="Phoenix"/>
    <x v="16"/>
    <n v="85023"/>
    <s v="West"/>
    <s v="OFF-AR-10001315"/>
    <x v="1"/>
    <s v="Art"/>
    <s v="Newell 310"/>
    <n v="1.4079999999999999"/>
  </r>
  <r>
    <n v="7358"/>
    <s v="CA-2017-114748"/>
    <x v="32"/>
    <x v="790"/>
    <d v="2017-10-14T00:00:00"/>
    <s v="Standard Class"/>
    <s v="MZ-17335"/>
    <s v="Maria Zettner"/>
    <s v="Home Office"/>
    <s v="United States"/>
    <s v="Phoenix"/>
    <x v="16"/>
    <n v="85023"/>
    <s v="West"/>
    <s v="FUR-FU-10001488"/>
    <x v="0"/>
    <s v="Furnishings"/>
    <s v="Tenex 46&quot; x 60&quot; Computer Anti-Static Chairmat, Rectangular Shaped"/>
    <n v="169.56800000000001"/>
  </r>
  <r>
    <n v="7359"/>
    <s v="US-2015-115189"/>
    <x v="13"/>
    <x v="125"/>
    <d v="2016-01-03T00:00:00"/>
    <s v="Second Class"/>
    <s v="AR-10345"/>
    <s v="Alex Russell"/>
    <s v="Corporate"/>
    <s v="United States"/>
    <s v="Philadelphia"/>
    <x v="9"/>
    <n v="19143"/>
    <s v="East"/>
    <s v="TEC-PH-10002170"/>
    <x v="2"/>
    <s v="Phones"/>
    <s v="ClearSounds CSC500 Amplified Spirit Phone Corded phone"/>
    <n v="251.964"/>
  </r>
  <r>
    <n v="7360"/>
    <s v="US-2015-115189"/>
    <x v="13"/>
    <x v="125"/>
    <d v="2016-01-03T00:00:00"/>
    <s v="Second Class"/>
    <s v="AR-10345"/>
    <s v="Alex Russell"/>
    <s v="Corporate"/>
    <s v="United States"/>
    <s v="Philadelphia"/>
    <x v="9"/>
    <n v="19143"/>
    <s v="East"/>
    <s v="FUR-TA-10004575"/>
    <x v="0"/>
    <s v="Tables"/>
    <s v="Hon 5100 Series Wood Tables"/>
    <n v="523.76400000000001"/>
  </r>
  <r>
    <n v="7361"/>
    <s v="CA-2017-163594"/>
    <x v="29"/>
    <x v="408"/>
    <d v="2017-04-14T00:00:00"/>
    <s v="First Class"/>
    <s v="JF-15295"/>
    <s v="Jason Fortune-"/>
    <s v="Consumer"/>
    <s v="United States"/>
    <s v="Los Angeles"/>
    <x v="1"/>
    <n v="90036"/>
    <s v="West"/>
    <s v="OFF-PA-10000809"/>
    <x v="1"/>
    <s v="Paper"/>
    <s v="Xerox 206"/>
    <n v="19.440000000000001"/>
  </r>
  <r>
    <n v="7362"/>
    <s v="CA-2017-163594"/>
    <x v="29"/>
    <x v="408"/>
    <d v="2017-04-14T00:00:00"/>
    <s v="First Class"/>
    <s v="JF-15295"/>
    <s v="Jason Fortune-"/>
    <s v="Consumer"/>
    <s v="United States"/>
    <s v="Los Angeles"/>
    <x v="1"/>
    <n v="90036"/>
    <s v="West"/>
    <s v="FUR-CH-10000225"/>
    <x v="0"/>
    <s v="Chairs"/>
    <s v="Global Geo Office Task Chair, Gray"/>
    <n v="194.352"/>
  </r>
  <r>
    <n v="7363"/>
    <s v="CA-2017-163594"/>
    <x v="29"/>
    <x v="408"/>
    <d v="2017-04-14T00:00:00"/>
    <s v="First Class"/>
    <s v="JF-15295"/>
    <s v="Jason Fortune-"/>
    <s v="Consumer"/>
    <s v="United States"/>
    <s v="Los Angeles"/>
    <x v="1"/>
    <n v="90036"/>
    <s v="West"/>
    <s v="OFF-BI-10003707"/>
    <x v="1"/>
    <s v="Binders"/>
    <s v="Aluminum Screw Posts"/>
    <n v="36.624000000000002"/>
  </r>
  <r>
    <n v="7364"/>
    <s v="CA-2017-127243"/>
    <x v="5"/>
    <x v="85"/>
    <d v="2017-12-04T00:00:00"/>
    <s v="Standard Class"/>
    <s v="DS-13180"/>
    <s v="David Smith"/>
    <s v="Corporate"/>
    <s v="United States"/>
    <s v="Philadelphia"/>
    <x v="9"/>
    <n v="19140"/>
    <s v="East"/>
    <s v="TEC-PH-10004539"/>
    <x v="2"/>
    <s v="Phones"/>
    <s v="Wireless Extenders zBoost YX545 SOHO Signal Booster"/>
    <n v="340.18200000000002"/>
  </r>
  <r>
    <n v="7365"/>
    <s v="CA-2017-127243"/>
    <x v="5"/>
    <x v="85"/>
    <d v="2017-12-04T00:00:00"/>
    <s v="Standard Class"/>
    <s v="DS-13180"/>
    <s v="David Smith"/>
    <s v="Corporate"/>
    <s v="United States"/>
    <s v="Philadelphia"/>
    <x v="9"/>
    <n v="19140"/>
    <s v="East"/>
    <s v="OFF-FA-10004076"/>
    <x v="1"/>
    <s v="Fasteners"/>
    <s v="Translucent Push Pins by OIC"/>
    <n v="12.672000000000001"/>
  </r>
  <r>
    <n v="7366"/>
    <s v="CA-2017-127243"/>
    <x v="5"/>
    <x v="85"/>
    <d v="2017-12-04T00:00:00"/>
    <s v="Standard Class"/>
    <s v="DS-13180"/>
    <s v="David Smith"/>
    <s v="Corporate"/>
    <s v="United States"/>
    <s v="Philadelphia"/>
    <x v="9"/>
    <n v="19140"/>
    <s v="East"/>
    <s v="OFF-BI-10003166"/>
    <x v="1"/>
    <s v="Binders"/>
    <s v="GBC Plasticlear Binding Covers"/>
    <n v="6.8879999999999999"/>
  </r>
  <r>
    <n v="7367"/>
    <s v="CA-2017-127243"/>
    <x v="5"/>
    <x v="85"/>
    <d v="2017-12-04T00:00:00"/>
    <s v="Standard Class"/>
    <s v="DS-13180"/>
    <s v="David Smith"/>
    <s v="Corporate"/>
    <s v="United States"/>
    <s v="Philadelphia"/>
    <x v="9"/>
    <n v="19140"/>
    <s v="East"/>
    <s v="OFF-ST-10002301"/>
    <x v="1"/>
    <s v="Storage"/>
    <s v="Tennsco Commercial Shelving"/>
    <n v="32.543999999999997"/>
  </r>
  <r>
    <n v="7368"/>
    <s v="CA-2017-127243"/>
    <x v="5"/>
    <x v="85"/>
    <d v="2017-12-04T00:00:00"/>
    <s v="Standard Class"/>
    <s v="DS-13180"/>
    <s v="David Smith"/>
    <s v="Corporate"/>
    <s v="United States"/>
    <s v="Philadelphia"/>
    <x v="9"/>
    <n v="19140"/>
    <s v="East"/>
    <s v="FUR-CH-10002647"/>
    <x v="0"/>
    <s v="Chairs"/>
    <s v="Situations Contoured Folding Chairs, 4/Set"/>
    <n v="347.80200000000002"/>
  </r>
  <r>
    <n v="7369"/>
    <s v="CA-2018-161851"/>
    <x v="3"/>
    <x v="4"/>
    <d v="2018-04-17T00:00:00"/>
    <s v="First Class"/>
    <s v="BP-11095"/>
    <s v="Bart Pistole"/>
    <s v="Corporate"/>
    <s v="United States"/>
    <s v="Miami"/>
    <x v="2"/>
    <n v="33180"/>
    <s v="South"/>
    <s v="OFF-BI-10004654"/>
    <x v="1"/>
    <s v="Binders"/>
    <s v="VariCap6 Expandable Binder"/>
    <n v="15.57"/>
  </r>
  <r>
    <n v="7370"/>
    <s v="CA-2016-110345"/>
    <x v="34"/>
    <x v="1000"/>
    <d v="2016-03-11T00:00:00"/>
    <s v="Second Class"/>
    <s v="TG-21310"/>
    <s v="Toby Gnade"/>
    <s v="Consumer"/>
    <s v="United States"/>
    <s v="Raleigh"/>
    <x v="3"/>
    <n v="27604"/>
    <s v="South"/>
    <s v="OFF-LA-10001175"/>
    <x v="1"/>
    <s v="Labels"/>
    <s v="Avery 514"/>
    <n v="4.6079999999999997"/>
  </r>
  <r>
    <n v="7371"/>
    <s v="CA-2015-107769"/>
    <x v="28"/>
    <x v="919"/>
    <d v="2015-11-01T00:00:00"/>
    <s v="Standard Class"/>
    <s v="BT-11395"/>
    <s v="Bill Tyler"/>
    <s v="Corporate"/>
    <s v="United States"/>
    <s v="Garden City"/>
    <x v="41"/>
    <n v="67846"/>
    <s v="Central"/>
    <s v="TEC-PH-10001336"/>
    <x v="2"/>
    <s v="Phones"/>
    <s v="Digium D40 VoIP phone"/>
    <n v="257.98"/>
  </r>
  <r>
    <n v="7372"/>
    <s v="US-2018-123862"/>
    <x v="50"/>
    <x v="363"/>
    <d v="2018-01-09T00:00:00"/>
    <s v="Second Class"/>
    <s v="JF-15190"/>
    <s v="Jamie Frazer"/>
    <s v="Consumer"/>
    <s v="United States"/>
    <s v="Long Beach"/>
    <x v="1"/>
    <n v="90805"/>
    <s v="West"/>
    <s v="OFF-ST-10000760"/>
    <x v="1"/>
    <s v="Storage"/>
    <s v="Eldon Fold 'N Roll Cart System"/>
    <n v="153.78"/>
  </r>
  <r>
    <n v="7373"/>
    <s v="US-2018-123862"/>
    <x v="50"/>
    <x v="363"/>
    <d v="2018-01-09T00:00:00"/>
    <s v="Second Class"/>
    <s v="JF-15190"/>
    <s v="Jamie Frazer"/>
    <s v="Consumer"/>
    <s v="United States"/>
    <s v="Long Beach"/>
    <x v="1"/>
    <n v="90805"/>
    <s v="West"/>
    <s v="OFF-ST-10002301"/>
    <x v="1"/>
    <s v="Storage"/>
    <s v="Tennsco Commercial Shelving"/>
    <n v="61.02"/>
  </r>
  <r>
    <n v="7374"/>
    <s v="US-2018-123862"/>
    <x v="50"/>
    <x v="363"/>
    <d v="2018-01-09T00:00:00"/>
    <s v="Second Class"/>
    <s v="JF-15190"/>
    <s v="Jamie Frazer"/>
    <s v="Consumer"/>
    <s v="United States"/>
    <s v="Long Beach"/>
    <x v="1"/>
    <n v="90805"/>
    <s v="West"/>
    <s v="OFF-SU-10004884"/>
    <x v="1"/>
    <s v="Supplies"/>
    <s v="Acme Galleria Hot Forged Steel Scissors with Colored Handles"/>
    <n v="110.11"/>
  </r>
  <r>
    <n v="7375"/>
    <s v="US-2018-123862"/>
    <x v="50"/>
    <x v="363"/>
    <d v="2018-01-09T00:00:00"/>
    <s v="Second Class"/>
    <s v="JF-15190"/>
    <s v="Jamie Frazer"/>
    <s v="Consumer"/>
    <s v="United States"/>
    <s v="Long Beach"/>
    <x v="1"/>
    <n v="90805"/>
    <s v="West"/>
    <s v="OFF-FA-10003112"/>
    <x v="1"/>
    <s v="Fasteners"/>
    <s v="Staples"/>
    <n v="7.89"/>
  </r>
  <r>
    <n v="7376"/>
    <s v="CA-2018-100580"/>
    <x v="42"/>
    <x v="802"/>
    <d v="2018-08-20T00:00:00"/>
    <s v="Standard Class"/>
    <s v="MK-17905"/>
    <s v="Michael Kennedy"/>
    <s v="Corporate"/>
    <s v="United States"/>
    <s v="San Diego"/>
    <x v="1"/>
    <n v="92037"/>
    <s v="West"/>
    <s v="OFF-BI-10000069"/>
    <x v="1"/>
    <s v="Binders"/>
    <s v="GBC Prepunched Paper, 19-Hole, for Binding Systems, 24-lb"/>
    <n v="36.024000000000001"/>
  </r>
  <r>
    <n v="7377"/>
    <s v="US-2018-145597"/>
    <x v="28"/>
    <x v="808"/>
    <d v="2018-11-05T00:00:00"/>
    <s v="First Class"/>
    <s v="GG-14650"/>
    <s v="Greg Guthrie"/>
    <s v="Corporate"/>
    <s v="United States"/>
    <s v="Bloomington"/>
    <x v="10"/>
    <n v="61701"/>
    <s v="Central"/>
    <s v="OFF-AR-10001958"/>
    <x v="1"/>
    <s v="Art"/>
    <s v="Stanley Bostitch Contemporary Electric Pencil Sharpeners"/>
    <n v="54.335999999999999"/>
  </r>
  <r>
    <n v="7378"/>
    <s v="CA-2015-132787"/>
    <x v="12"/>
    <x v="111"/>
    <d v="2015-09-23T00:00:00"/>
    <s v="Standard Class"/>
    <s v="MC-18130"/>
    <s v="Mike Caudle"/>
    <s v="Corporate"/>
    <s v="United States"/>
    <s v="Seattle"/>
    <x v="4"/>
    <n v="98115"/>
    <s v="West"/>
    <s v="OFF-ST-10001321"/>
    <x v="1"/>
    <s v="Storage"/>
    <s v="Decoflex Hanging Personal Folder File, Blue"/>
    <n v="92.52"/>
  </r>
  <r>
    <n v="7379"/>
    <s v="CA-2016-136224"/>
    <x v="21"/>
    <x v="70"/>
    <d v="2016-05-31T00:00:00"/>
    <s v="Same Day"/>
    <s v="ML-18265"/>
    <s v="Muhammed Lee"/>
    <s v="Consumer"/>
    <s v="United States"/>
    <s v="Fayetteville"/>
    <x v="3"/>
    <n v="28314"/>
    <s v="South"/>
    <s v="OFF-AR-10003504"/>
    <x v="1"/>
    <s v="Art"/>
    <s v="Newell 347"/>
    <n v="10.272"/>
  </r>
  <r>
    <n v="7380"/>
    <s v="CA-2017-105732"/>
    <x v="14"/>
    <x v="1160"/>
    <d v="2017-09-18T00:00:00"/>
    <s v="Standard Class"/>
    <s v="AG-10270"/>
    <s v="Alejandro Grove"/>
    <s v="Consumer"/>
    <s v="United States"/>
    <s v="Omaha"/>
    <x v="8"/>
    <n v="68104"/>
    <s v="Central"/>
    <s v="OFF-ST-10000419"/>
    <x v="1"/>
    <s v="Storage"/>
    <s v="Rogers Jumbo File, Granite"/>
    <n v="40.74"/>
  </r>
  <r>
    <n v="7381"/>
    <s v="CA-2017-105732"/>
    <x v="14"/>
    <x v="1160"/>
    <d v="2017-09-18T00:00:00"/>
    <s v="Standard Class"/>
    <s v="AG-10270"/>
    <s v="Alejandro Grove"/>
    <s v="Consumer"/>
    <s v="United States"/>
    <s v="Omaha"/>
    <x v="8"/>
    <n v="68104"/>
    <s v="Central"/>
    <s v="OFF-LA-10004559"/>
    <x v="1"/>
    <s v="Labels"/>
    <s v="Avery 49"/>
    <n v="14.4"/>
  </r>
  <r>
    <n v="7382"/>
    <s v="CA-2017-105732"/>
    <x v="14"/>
    <x v="1160"/>
    <d v="2017-09-18T00:00:00"/>
    <s v="Standard Class"/>
    <s v="AG-10270"/>
    <s v="Alejandro Grove"/>
    <s v="Consumer"/>
    <s v="United States"/>
    <s v="Omaha"/>
    <x v="8"/>
    <n v="68104"/>
    <s v="Central"/>
    <s v="TEC-PH-10001644"/>
    <x v="2"/>
    <s v="Phones"/>
    <s v="BlueLounge Milo Smartphone Stand, White/Metallic"/>
    <n v="149.94999999999999"/>
  </r>
  <r>
    <n v="7383"/>
    <s v="CA-2017-105732"/>
    <x v="14"/>
    <x v="1160"/>
    <d v="2017-09-18T00:00:00"/>
    <s v="Standard Class"/>
    <s v="AG-10270"/>
    <s v="Alejandro Grove"/>
    <s v="Consumer"/>
    <s v="United States"/>
    <s v="Omaha"/>
    <x v="8"/>
    <n v="68104"/>
    <s v="Central"/>
    <s v="OFF-SU-10004782"/>
    <x v="1"/>
    <s v="Supplies"/>
    <s v="Elite 5&quot; Scissors"/>
    <n v="16.899999999999999"/>
  </r>
  <r>
    <n v="7384"/>
    <s v="CA-2017-105732"/>
    <x v="14"/>
    <x v="1160"/>
    <d v="2017-09-18T00:00:00"/>
    <s v="Standard Class"/>
    <s v="AG-10270"/>
    <s v="Alejandro Grove"/>
    <s v="Consumer"/>
    <s v="United States"/>
    <s v="Omaha"/>
    <x v="8"/>
    <n v="68104"/>
    <s v="Central"/>
    <s v="OFF-PA-10002250"/>
    <x v="1"/>
    <s v="Paper"/>
    <s v="Things To Do Today Pad"/>
    <n v="17.61"/>
  </r>
  <r>
    <n v="7385"/>
    <s v="CA-2017-105732"/>
    <x v="14"/>
    <x v="1160"/>
    <d v="2017-09-18T00:00:00"/>
    <s v="Standard Class"/>
    <s v="AG-10270"/>
    <s v="Alejandro Grove"/>
    <s v="Consumer"/>
    <s v="United States"/>
    <s v="Omaha"/>
    <x v="8"/>
    <n v="68104"/>
    <s v="Central"/>
    <s v="OFF-AP-10001394"/>
    <x v="1"/>
    <s v="Appliances"/>
    <s v="Harmony Air Purifier"/>
    <n v="378"/>
  </r>
  <r>
    <n v="7386"/>
    <s v="CA-2017-105732"/>
    <x v="14"/>
    <x v="1160"/>
    <d v="2017-09-18T00:00:00"/>
    <s v="Standard Class"/>
    <s v="AG-10270"/>
    <s v="Alejandro Grove"/>
    <s v="Consumer"/>
    <s v="United States"/>
    <s v="Omaha"/>
    <x v="8"/>
    <n v="68104"/>
    <s v="Central"/>
    <s v="OFF-PA-10001838"/>
    <x v="1"/>
    <s v="Paper"/>
    <s v="Adams Telephone Message Book W/Dividers/Space For Phone Numbers, 5 1/4&quot;X8 1/2&quot;, 300/Messages"/>
    <n v="17.64"/>
  </r>
  <r>
    <n v="7387"/>
    <s v="CA-2017-105732"/>
    <x v="14"/>
    <x v="1160"/>
    <d v="2017-09-18T00:00:00"/>
    <s v="Standard Class"/>
    <s v="AG-10270"/>
    <s v="Alejandro Grove"/>
    <s v="Consumer"/>
    <s v="United States"/>
    <s v="Omaha"/>
    <x v="8"/>
    <n v="68104"/>
    <s v="Central"/>
    <s v="OFF-ST-10004340"/>
    <x v="1"/>
    <s v="Storage"/>
    <s v="Fellowes Mobile File Cart, Black"/>
    <n v="373.08"/>
  </r>
  <r>
    <n v="7388"/>
    <s v="CA-2017-105732"/>
    <x v="14"/>
    <x v="1160"/>
    <d v="2017-09-18T00:00:00"/>
    <s v="Standard Class"/>
    <s v="AG-10270"/>
    <s v="Alejandro Grove"/>
    <s v="Consumer"/>
    <s v="United States"/>
    <s v="Omaha"/>
    <x v="8"/>
    <n v="68104"/>
    <s v="Central"/>
    <s v="FUR-FU-10003664"/>
    <x v="0"/>
    <s v="Furnishings"/>
    <s v="Electrix Architect's Clamp-On Swing Arm Lamp, Black"/>
    <n v="1336.44"/>
  </r>
  <r>
    <n v="7389"/>
    <s v="CA-2017-105732"/>
    <x v="14"/>
    <x v="1160"/>
    <d v="2017-09-18T00:00:00"/>
    <s v="Standard Class"/>
    <s v="AG-10270"/>
    <s v="Alejandro Grove"/>
    <s v="Consumer"/>
    <s v="United States"/>
    <s v="Omaha"/>
    <x v="8"/>
    <n v="68104"/>
    <s v="Central"/>
    <s v="TEC-PH-10004897"/>
    <x v="2"/>
    <s v="Phones"/>
    <s v="Mediabridge Sport Armband iPhone 5s"/>
    <n v="29.97"/>
  </r>
  <r>
    <n v="7390"/>
    <s v="CA-2018-108035"/>
    <x v="5"/>
    <x v="1161"/>
    <d v="2018-12-03T00:00:00"/>
    <s v="Standard Class"/>
    <s v="TT-21070"/>
    <s v="Ted Trevino"/>
    <s v="Consumer"/>
    <s v="United States"/>
    <s v="Chattanooga"/>
    <x v="18"/>
    <n v="37421"/>
    <s v="South"/>
    <s v="FUR-CH-10000454"/>
    <x v="0"/>
    <s v="Chairs"/>
    <s v="Hon Deluxe Fabric Upholstered Stacking Chairs, Rounded Back"/>
    <n v="390.36799999999999"/>
  </r>
  <r>
    <n v="7391"/>
    <s v="CA-2018-108035"/>
    <x v="5"/>
    <x v="1161"/>
    <d v="2018-12-03T00:00:00"/>
    <s v="Standard Class"/>
    <s v="TT-21070"/>
    <s v="Ted Trevino"/>
    <s v="Consumer"/>
    <s v="United States"/>
    <s v="Chattanooga"/>
    <x v="18"/>
    <n v="37421"/>
    <s v="South"/>
    <s v="FUR-FU-10004017"/>
    <x v="0"/>
    <s v="Furnishings"/>
    <s v="Executive Impressions 13&quot; Chairman Wall Clock"/>
    <n v="101.52"/>
  </r>
  <r>
    <n v="7392"/>
    <s v="CA-2018-160031"/>
    <x v="4"/>
    <x v="769"/>
    <d v="2018-12-07T00:00:00"/>
    <s v="Second Class"/>
    <s v="LT-16765"/>
    <s v="Larry Tron"/>
    <s v="Consumer"/>
    <s v="United States"/>
    <s v="Fairfield"/>
    <x v="24"/>
    <n v="45014"/>
    <s v="East"/>
    <s v="OFF-PA-10000241"/>
    <x v="1"/>
    <s v="Paper"/>
    <s v="IBM Multi-Purpose Copy Paper, 8 1/2 x 11&quot;, Case"/>
    <n v="74.352000000000004"/>
  </r>
  <r>
    <n v="7393"/>
    <s v="CA-2018-147844"/>
    <x v="20"/>
    <x v="743"/>
    <d v="2018-05-06T00:00:00"/>
    <s v="Standard Class"/>
    <s v="DD-13570"/>
    <s v="Dorothy Dickinson"/>
    <s v="Consumer"/>
    <s v="United States"/>
    <s v="Los Angeles"/>
    <x v="1"/>
    <n v="90049"/>
    <s v="West"/>
    <s v="OFF-PA-10003016"/>
    <x v="1"/>
    <s v="Paper"/>
    <s v="Adams &quot;While You Were Out&quot; Message Pads"/>
    <n v="15.7"/>
  </r>
  <r>
    <n v="7394"/>
    <s v="CA-2018-147844"/>
    <x v="20"/>
    <x v="743"/>
    <d v="2018-05-06T00:00:00"/>
    <s v="Standard Class"/>
    <s v="DD-13570"/>
    <s v="Dorothy Dickinson"/>
    <s v="Consumer"/>
    <s v="United States"/>
    <s v="Los Angeles"/>
    <x v="1"/>
    <n v="90049"/>
    <s v="West"/>
    <s v="OFF-AR-10001615"/>
    <x v="1"/>
    <s v="Art"/>
    <s v="Newell 34"/>
    <n v="59.52"/>
  </r>
  <r>
    <n v="7395"/>
    <s v="CA-2018-147844"/>
    <x v="20"/>
    <x v="743"/>
    <d v="2018-05-06T00:00:00"/>
    <s v="Standard Class"/>
    <s v="DD-13570"/>
    <s v="Dorothy Dickinson"/>
    <s v="Consumer"/>
    <s v="United States"/>
    <s v="Los Angeles"/>
    <x v="1"/>
    <n v="90049"/>
    <s v="West"/>
    <s v="OFF-PA-10002713"/>
    <x v="1"/>
    <s v="Paper"/>
    <s v="Adams Phone Message Book, 200 Message Capacity, 8 1/16â€ x 11â€"/>
    <n v="34.4"/>
  </r>
  <r>
    <n v="7396"/>
    <s v="CA-2017-110975"/>
    <x v="27"/>
    <x v="591"/>
    <d v="2017-12-30T00:00:00"/>
    <s v="Standard Class"/>
    <s v="DB-12970"/>
    <s v="Darren Budd"/>
    <s v="Corporate"/>
    <s v="United States"/>
    <s v="New York City"/>
    <x v="15"/>
    <n v="10024"/>
    <s v="East"/>
    <s v="FUR-TA-10002958"/>
    <x v="0"/>
    <s v="Tables"/>
    <s v="Bevis Oval Conference Table, Walnut"/>
    <n v="313.17599999999999"/>
  </r>
  <r>
    <n v="7397"/>
    <s v="CA-2017-110975"/>
    <x v="27"/>
    <x v="591"/>
    <d v="2017-12-30T00:00:00"/>
    <s v="Standard Class"/>
    <s v="DB-12970"/>
    <s v="Darren Budd"/>
    <s v="Corporate"/>
    <s v="United States"/>
    <s v="New York City"/>
    <x v="15"/>
    <n v="10024"/>
    <s v="East"/>
    <s v="FUR-CH-10003746"/>
    <x v="0"/>
    <s v="Chairs"/>
    <s v="Hon 4070 Series Pagoda Round Back Stacking Chairs"/>
    <n v="866.64599999999996"/>
  </r>
  <r>
    <n v="7398"/>
    <s v="CA-2015-141649"/>
    <x v="10"/>
    <x v="587"/>
    <d v="2015-09-30T00:00:00"/>
    <s v="Same Day"/>
    <s v="DM-12955"/>
    <s v="Dario Medina"/>
    <s v="Corporate"/>
    <s v="United States"/>
    <s v="Fairfield"/>
    <x v="24"/>
    <n v="45014"/>
    <s v="East"/>
    <s v="OFF-AP-10003217"/>
    <x v="1"/>
    <s v="Appliances"/>
    <s v="Eureka Sanitaire  Commercial Upright"/>
    <n v="795.40800000000002"/>
  </r>
  <r>
    <n v="7399"/>
    <s v="CA-2015-124807"/>
    <x v="9"/>
    <x v="136"/>
    <d v="2015-07-15T00:00:00"/>
    <s v="Second Class"/>
    <s v="ME-17725"/>
    <s v="Max Engle"/>
    <s v="Consumer"/>
    <s v="United States"/>
    <s v="Chicago"/>
    <x v="10"/>
    <n v="60610"/>
    <s v="Central"/>
    <s v="OFF-PA-10001526"/>
    <x v="1"/>
    <s v="Paper"/>
    <s v="Xerox 1949"/>
    <n v="35.856000000000002"/>
  </r>
  <r>
    <n v="7400"/>
    <s v="CA-2015-124807"/>
    <x v="9"/>
    <x v="136"/>
    <d v="2015-07-15T00:00:00"/>
    <s v="Second Class"/>
    <s v="ME-17725"/>
    <s v="Max Engle"/>
    <s v="Consumer"/>
    <s v="United States"/>
    <s v="Chicago"/>
    <x v="10"/>
    <n v="60610"/>
    <s v="Central"/>
    <s v="TEC-AC-10002857"/>
    <x v="2"/>
    <s v="Accessories"/>
    <s v="Verbatim 25 GB 6x Blu-ray Single Layer Recordable Disc, 1/Pack"/>
    <n v="23.84"/>
  </r>
  <r>
    <n v="7401"/>
    <s v="CA-2017-110009"/>
    <x v="22"/>
    <x v="162"/>
    <d v="2017-09-13T00:00:00"/>
    <s v="Standard Class"/>
    <s v="TR-21325"/>
    <s v="Toby Ritter"/>
    <s v="Consumer"/>
    <s v="United States"/>
    <s v="Seattle"/>
    <x v="4"/>
    <n v="98103"/>
    <s v="West"/>
    <s v="FUR-FU-10003039"/>
    <x v="0"/>
    <s v="Furnishings"/>
    <s v="Howard Miller 11-1/2&quot; Diameter Grantwood Wall Clock"/>
    <n v="43.13"/>
  </r>
  <r>
    <n v="7402"/>
    <s v="CA-2017-110009"/>
    <x v="22"/>
    <x v="162"/>
    <d v="2017-09-13T00:00:00"/>
    <s v="Standard Class"/>
    <s v="TR-21325"/>
    <s v="Toby Ritter"/>
    <s v="Consumer"/>
    <s v="United States"/>
    <s v="Seattle"/>
    <x v="4"/>
    <n v="98103"/>
    <s v="West"/>
    <s v="OFF-PA-10002615"/>
    <x v="1"/>
    <s v="Paper"/>
    <s v="Ampad Gold Fibre Wirebound Steno Books, 6&quot; x 9&quot;, Gregg Ruled"/>
    <n v="30.87"/>
  </r>
  <r>
    <n v="7403"/>
    <s v="CA-2018-168172"/>
    <x v="36"/>
    <x v="634"/>
    <d v="2018-08-10T00:00:00"/>
    <s v="Standard Class"/>
    <s v="SH-20395"/>
    <s v="Shahid Hopkins"/>
    <s v="Consumer"/>
    <s v="United States"/>
    <s v="New York City"/>
    <x v="15"/>
    <n v="10011"/>
    <s v="East"/>
    <s v="OFF-SU-10002573"/>
    <x v="1"/>
    <s v="Supplies"/>
    <s v="Acme 10&quot; Easy Grip Assistive Scissors"/>
    <n v="70.12"/>
  </r>
  <r>
    <n v="7404"/>
    <s v="CA-2016-100146"/>
    <x v="7"/>
    <x v="263"/>
    <d v="2016-05-19T00:00:00"/>
    <s v="Standard Class"/>
    <s v="CB-12535"/>
    <s v="Claudia Bergmann"/>
    <s v="Corporate"/>
    <s v="United States"/>
    <s v="Camarillo"/>
    <x v="1"/>
    <n v="93010"/>
    <s v="West"/>
    <s v="FUR-BO-10004015"/>
    <x v="0"/>
    <s v="Bookcases"/>
    <s v="Bush Andora Bookcase, Maple/Graphite Gray Finish"/>
    <n v="509.95749999999998"/>
  </r>
  <r>
    <n v="7405"/>
    <s v="CA-2016-100146"/>
    <x v="7"/>
    <x v="263"/>
    <d v="2016-05-19T00:00:00"/>
    <s v="Standard Class"/>
    <s v="CB-12535"/>
    <s v="Claudia Bergmann"/>
    <s v="Corporate"/>
    <s v="United States"/>
    <s v="Camarillo"/>
    <x v="1"/>
    <n v="93010"/>
    <s v="West"/>
    <s v="FUR-FU-10001979"/>
    <x v="0"/>
    <s v="Furnishings"/>
    <s v="Dana Halogen Swing-Arm Architect Lamp"/>
    <n v="122.91"/>
  </r>
  <r>
    <n v="7406"/>
    <s v="CA-2016-100146"/>
    <x v="7"/>
    <x v="263"/>
    <d v="2016-05-19T00:00:00"/>
    <s v="Standard Class"/>
    <s v="CB-12535"/>
    <s v="Claudia Bergmann"/>
    <s v="Corporate"/>
    <s v="United States"/>
    <s v="Camarillo"/>
    <x v="1"/>
    <n v="93010"/>
    <s v="West"/>
    <s v="FUR-CH-10003833"/>
    <x v="0"/>
    <s v="Chairs"/>
    <s v="Novimex Fabric Task Chair"/>
    <n v="97.567999999999998"/>
  </r>
  <r>
    <n v="7407"/>
    <s v="CA-2016-100146"/>
    <x v="7"/>
    <x v="263"/>
    <d v="2016-05-19T00:00:00"/>
    <s v="Standard Class"/>
    <s v="CB-12535"/>
    <s v="Claudia Bergmann"/>
    <s v="Corporate"/>
    <s v="United States"/>
    <s v="Camarillo"/>
    <x v="1"/>
    <n v="93010"/>
    <s v="West"/>
    <s v="FUR-CH-10004495"/>
    <x v="0"/>
    <s v="Chairs"/>
    <s v="Global Leather and Oak Executive Chair, Black"/>
    <n v="722.35199999999998"/>
  </r>
  <r>
    <n v="7408"/>
    <s v="CA-2018-152079"/>
    <x v="11"/>
    <x v="176"/>
    <d v="2018-01-21T00:00:00"/>
    <s v="First Class"/>
    <s v="ML-17410"/>
    <s v="Maris LaWare"/>
    <s v="Consumer"/>
    <s v="United States"/>
    <s v="Chicago"/>
    <x v="10"/>
    <n v="60653"/>
    <s v="Central"/>
    <s v="OFF-LA-10001613"/>
    <x v="1"/>
    <s v="Labels"/>
    <s v="Avery File Folder Labels"/>
    <n v="11.52"/>
  </r>
  <r>
    <n v="7409"/>
    <s v="CA-2017-129728"/>
    <x v="23"/>
    <x v="198"/>
    <d v="2017-06-06T00:00:00"/>
    <s v="Standard Class"/>
    <s v="JG-15310"/>
    <s v="Jason Gross"/>
    <s v="Corporate"/>
    <s v="United States"/>
    <s v="Los Angeles"/>
    <x v="1"/>
    <n v="90032"/>
    <s v="West"/>
    <s v="FUR-FU-10003247"/>
    <x v="0"/>
    <s v="Furnishings"/>
    <s v="36X48 HARDFLOOR CHAIRMAT"/>
    <n v="167.84"/>
  </r>
  <r>
    <n v="7410"/>
    <s v="CA-2015-121769"/>
    <x v="29"/>
    <x v="918"/>
    <d v="2015-04-12T00:00:00"/>
    <s v="Standard Class"/>
    <s v="JS-15880"/>
    <s v="John Stevenson"/>
    <s v="Consumer"/>
    <s v="United States"/>
    <s v="Toledo"/>
    <x v="24"/>
    <n v="43615"/>
    <s v="East"/>
    <s v="FUR-TA-10004442"/>
    <x v="0"/>
    <s v="Tables"/>
    <s v="Riverside Furniture Stanwyck Manor Table Series"/>
    <n v="172.11"/>
  </r>
  <r>
    <n v="7411"/>
    <s v="CA-2015-103058"/>
    <x v="46"/>
    <x v="149"/>
    <d v="2015-07-24T00:00:00"/>
    <s v="First Class"/>
    <s v="AG-10270"/>
    <s v="Alejandro Grove"/>
    <s v="Consumer"/>
    <s v="United States"/>
    <s v="New York City"/>
    <x v="15"/>
    <n v="10011"/>
    <s v="East"/>
    <s v="TEC-AC-10001314"/>
    <x v="2"/>
    <s v="Accessories"/>
    <s v="Case Logic 2.4GHz Wireless Keyboard"/>
    <n v="99.98"/>
  </r>
  <r>
    <n v="7412"/>
    <s v="CA-2018-121125"/>
    <x v="23"/>
    <x v="1109"/>
    <d v="2018-06-03T00:00:00"/>
    <s v="Standard Class"/>
    <s v="MG-17890"/>
    <s v="Michael Granlund"/>
    <s v="Home Office"/>
    <s v="United States"/>
    <s v="Tigard"/>
    <x v="21"/>
    <n v="97224"/>
    <s v="West"/>
    <s v="TEC-PH-10001619"/>
    <x v="2"/>
    <s v="Phones"/>
    <s v="LG G3"/>
    <n v="156.792"/>
  </r>
  <r>
    <n v="7413"/>
    <s v="CA-2018-121125"/>
    <x v="23"/>
    <x v="1109"/>
    <d v="2018-06-03T00:00:00"/>
    <s v="Standard Class"/>
    <s v="MG-17890"/>
    <s v="Michael Granlund"/>
    <s v="Home Office"/>
    <s v="United States"/>
    <s v="Tigard"/>
    <x v="21"/>
    <n v="97224"/>
    <s v="West"/>
    <s v="TEC-AC-10002323"/>
    <x v="2"/>
    <s v="Accessories"/>
    <s v="SanDisk Ultra 32 GB MicroSDHC Class 10 Memory Card"/>
    <n v="35.36"/>
  </r>
  <r>
    <n v="7414"/>
    <s v="CA-2018-121125"/>
    <x v="23"/>
    <x v="1109"/>
    <d v="2018-06-03T00:00:00"/>
    <s v="Standard Class"/>
    <s v="MG-17890"/>
    <s v="Michael Granlund"/>
    <s v="Home Office"/>
    <s v="United States"/>
    <s v="Tigard"/>
    <x v="21"/>
    <n v="97224"/>
    <s v="West"/>
    <s v="FUR-FU-10000820"/>
    <x v="0"/>
    <s v="Furnishings"/>
    <s v="Tensor Brushed Steel Torchiere Floor Lamp"/>
    <n v="13.592000000000001"/>
  </r>
  <r>
    <n v="7415"/>
    <s v="US-2017-114013"/>
    <x v="34"/>
    <x v="69"/>
    <d v="2017-03-15T00:00:00"/>
    <s v="Second Class"/>
    <s v="SC-20770"/>
    <s v="Stewart Carmichael"/>
    <s v="Corporate"/>
    <s v="United States"/>
    <s v="Philadelphia"/>
    <x v="9"/>
    <n v="19134"/>
    <s v="East"/>
    <s v="FUR-CH-10004287"/>
    <x v="0"/>
    <s v="Chairs"/>
    <s v="SAFCO Arco Folding Chair"/>
    <n v="386.68"/>
  </r>
  <r>
    <n v="7416"/>
    <s v="US-2017-114013"/>
    <x v="34"/>
    <x v="69"/>
    <d v="2017-03-15T00:00:00"/>
    <s v="Second Class"/>
    <s v="SC-20770"/>
    <s v="Stewart Carmichael"/>
    <s v="Corporate"/>
    <s v="United States"/>
    <s v="Philadelphia"/>
    <x v="9"/>
    <n v="19134"/>
    <s v="East"/>
    <s v="TEC-AC-10000474"/>
    <x v="2"/>
    <s v="Accessories"/>
    <s v="Kensington Expert Mouse Optical USB Trackball for PC or Mac"/>
    <n v="379.96"/>
  </r>
  <r>
    <n v="7417"/>
    <s v="US-2017-114013"/>
    <x v="34"/>
    <x v="69"/>
    <d v="2017-03-15T00:00:00"/>
    <s v="Second Class"/>
    <s v="SC-20770"/>
    <s v="Stewart Carmichael"/>
    <s v="Corporate"/>
    <s v="United States"/>
    <s v="Philadelphia"/>
    <x v="9"/>
    <n v="19134"/>
    <s v="East"/>
    <s v="TEC-PH-10001494"/>
    <x v="2"/>
    <s v="Phones"/>
    <s v="Polycom CX600 IP Phone VoIP phone"/>
    <n v="539.91"/>
  </r>
  <r>
    <n v="7418"/>
    <s v="US-2017-114013"/>
    <x v="34"/>
    <x v="69"/>
    <d v="2017-03-15T00:00:00"/>
    <s v="Second Class"/>
    <s v="SC-20770"/>
    <s v="Stewart Carmichael"/>
    <s v="Corporate"/>
    <s v="United States"/>
    <s v="Philadelphia"/>
    <x v="9"/>
    <n v="19134"/>
    <s v="East"/>
    <s v="OFF-PA-10004996"/>
    <x v="1"/>
    <s v="Paper"/>
    <s v="Speediset Carbonless Redi-Letter 7&quot; x 8 1/2&quot;"/>
    <n v="41.24"/>
  </r>
  <r>
    <n v="7419"/>
    <s v="US-2017-114013"/>
    <x v="34"/>
    <x v="69"/>
    <d v="2017-03-15T00:00:00"/>
    <s v="Second Class"/>
    <s v="SC-20770"/>
    <s v="Stewart Carmichael"/>
    <s v="Corporate"/>
    <s v="United States"/>
    <s v="Philadelphia"/>
    <x v="9"/>
    <n v="19134"/>
    <s v="East"/>
    <s v="OFF-BI-10004318"/>
    <x v="1"/>
    <s v="Binders"/>
    <s v="Ibico EB-19 Dual Function Manual Binding System"/>
    <n v="51.896999999999998"/>
  </r>
  <r>
    <n v="7420"/>
    <s v="US-2017-114013"/>
    <x v="34"/>
    <x v="69"/>
    <d v="2017-03-15T00:00:00"/>
    <s v="Second Class"/>
    <s v="SC-20770"/>
    <s v="Stewart Carmichael"/>
    <s v="Corporate"/>
    <s v="United States"/>
    <s v="Philadelphia"/>
    <x v="9"/>
    <n v="19134"/>
    <s v="East"/>
    <s v="OFF-ST-10002574"/>
    <x v="1"/>
    <s v="Storage"/>
    <s v="SAFCO Commercial Wire Shelving, Black"/>
    <n v="552.55999999999995"/>
  </r>
  <r>
    <n v="7421"/>
    <s v="US-2017-114013"/>
    <x v="34"/>
    <x v="69"/>
    <d v="2017-03-15T00:00:00"/>
    <s v="Second Class"/>
    <s v="SC-20770"/>
    <s v="Stewart Carmichael"/>
    <s v="Corporate"/>
    <s v="United States"/>
    <s v="Philadelphia"/>
    <x v="9"/>
    <n v="19134"/>
    <s v="East"/>
    <s v="OFF-BI-10002353"/>
    <x v="1"/>
    <s v="Binders"/>
    <s v="GBC VeloBind Cover Sets"/>
    <n v="23.16"/>
  </r>
  <r>
    <n v="7422"/>
    <s v="US-2017-114013"/>
    <x v="34"/>
    <x v="69"/>
    <d v="2017-03-15T00:00:00"/>
    <s v="Second Class"/>
    <s v="SC-20770"/>
    <s v="Stewart Carmichael"/>
    <s v="Corporate"/>
    <s v="United States"/>
    <s v="Philadelphia"/>
    <x v="9"/>
    <n v="19134"/>
    <s v="East"/>
    <s v="OFF-ST-10003641"/>
    <x v="1"/>
    <s v="Storage"/>
    <s v="Space Solutions Industrial Galvanized Steel Shelving."/>
    <n v="126.08"/>
  </r>
  <r>
    <n v="7423"/>
    <s v="US-2017-114013"/>
    <x v="34"/>
    <x v="69"/>
    <d v="2017-03-15T00:00:00"/>
    <s v="Second Class"/>
    <s v="SC-20770"/>
    <s v="Stewart Carmichael"/>
    <s v="Corporate"/>
    <s v="United States"/>
    <s v="Philadelphia"/>
    <x v="9"/>
    <n v="19134"/>
    <s v="East"/>
    <s v="TEC-MA-10001148"/>
    <x v="2"/>
    <s v="Machines"/>
    <s v="Okidata MB491 Multifunction Printer"/>
    <n v="449.1"/>
  </r>
  <r>
    <n v="7424"/>
    <s v="CA-2018-135069"/>
    <x v="29"/>
    <x v="318"/>
    <d v="2018-04-14T00:00:00"/>
    <s v="Standard Class"/>
    <s v="BS-11755"/>
    <s v="Bruce Stewart"/>
    <s v="Consumer"/>
    <s v="United States"/>
    <s v="Philadelphia"/>
    <x v="9"/>
    <n v="19143"/>
    <s v="East"/>
    <s v="OFF-AP-10000026"/>
    <x v="1"/>
    <s v="Appliances"/>
    <s v="Tripp Lite Isotel 6 Outlet Surge Protector with Fax/Modem Protection"/>
    <n v="195.10400000000001"/>
  </r>
  <r>
    <n v="7425"/>
    <s v="CA-2018-135069"/>
    <x v="29"/>
    <x v="318"/>
    <d v="2018-04-14T00:00:00"/>
    <s v="Standard Class"/>
    <s v="BS-11755"/>
    <s v="Bruce Stewart"/>
    <s v="Consumer"/>
    <s v="United States"/>
    <s v="Philadelphia"/>
    <x v="9"/>
    <n v="19143"/>
    <s v="East"/>
    <s v="FUR-FU-10003878"/>
    <x v="0"/>
    <s v="Furnishings"/>
    <s v="Linden 10&quot; Round Wall Clock, Black"/>
    <n v="36.671999999999997"/>
  </r>
  <r>
    <n v="7426"/>
    <s v="CA-2017-101693"/>
    <x v="39"/>
    <x v="674"/>
    <d v="2017-06-27T00:00:00"/>
    <s v="Second Class"/>
    <s v="LC-17140"/>
    <s v="Logan Currie"/>
    <s v="Consumer"/>
    <s v="United States"/>
    <s v="Houston"/>
    <x v="5"/>
    <n v="77070"/>
    <s v="Central"/>
    <s v="FUR-CH-10001146"/>
    <x v="0"/>
    <s v="Chairs"/>
    <s v="Global Value Mid-Back Manager's Chair, Gray"/>
    <n v="85.245999999999995"/>
  </r>
  <r>
    <n v="7427"/>
    <s v="CA-2017-101693"/>
    <x v="39"/>
    <x v="674"/>
    <d v="2017-06-27T00:00:00"/>
    <s v="Second Class"/>
    <s v="LC-17140"/>
    <s v="Logan Currie"/>
    <s v="Consumer"/>
    <s v="United States"/>
    <s v="Houston"/>
    <x v="5"/>
    <n v="77070"/>
    <s v="Central"/>
    <s v="FUR-FU-10003919"/>
    <x v="0"/>
    <s v="Furnishings"/>
    <s v="Eldon Executive Woodline II Cherry Finish Desk Accessories"/>
    <n v="32.712000000000003"/>
  </r>
  <r>
    <n v="7428"/>
    <s v="US-2015-164763"/>
    <x v="37"/>
    <x v="461"/>
    <d v="2015-03-21T00:00:00"/>
    <s v="Standard Class"/>
    <s v="MH-17440"/>
    <s v="Mark Haberlin"/>
    <s v="Corporate"/>
    <s v="United States"/>
    <s v="Jackson"/>
    <x v="35"/>
    <n v="39212"/>
    <s v="South"/>
    <s v="OFF-BI-10000605"/>
    <x v="1"/>
    <s v="Binders"/>
    <s v="Acco Pressboard Covers with Storage Hooks, 9 1/2&quot; x 11&quot;, Executive Red"/>
    <n v="11.43"/>
  </r>
  <r>
    <n v="7429"/>
    <s v="US-2015-164763"/>
    <x v="37"/>
    <x v="461"/>
    <d v="2015-03-21T00:00:00"/>
    <s v="Standard Class"/>
    <s v="MH-17440"/>
    <s v="Mark Haberlin"/>
    <s v="Corporate"/>
    <s v="United States"/>
    <s v="Jackson"/>
    <x v="35"/>
    <n v="39212"/>
    <s v="South"/>
    <s v="OFF-BI-10000309"/>
    <x v="1"/>
    <s v="Binders"/>
    <s v="GBC Twin Loop Wire Binding Elements, 9/16&quot; Spine, Black"/>
    <n v="30.44"/>
  </r>
  <r>
    <n v="7430"/>
    <s v="US-2015-164763"/>
    <x v="37"/>
    <x v="461"/>
    <d v="2015-03-21T00:00:00"/>
    <s v="Standard Class"/>
    <s v="MH-17440"/>
    <s v="Mark Haberlin"/>
    <s v="Corporate"/>
    <s v="United States"/>
    <s v="Jackson"/>
    <x v="35"/>
    <n v="39212"/>
    <s v="South"/>
    <s v="OFF-PA-10003349"/>
    <x v="1"/>
    <s v="Paper"/>
    <s v="Xerox 1957"/>
    <n v="12.96"/>
  </r>
  <r>
    <n v="7431"/>
    <s v="US-2015-164763"/>
    <x v="37"/>
    <x v="461"/>
    <d v="2015-03-21T00:00:00"/>
    <s v="Standard Class"/>
    <s v="MH-17440"/>
    <s v="Mark Haberlin"/>
    <s v="Corporate"/>
    <s v="United States"/>
    <s v="Jackson"/>
    <x v="35"/>
    <n v="39212"/>
    <s v="South"/>
    <s v="OFF-PA-10003063"/>
    <x v="1"/>
    <s v="Paper"/>
    <s v="EcoTones Memo Sheets"/>
    <n v="16"/>
  </r>
  <r>
    <n v="7432"/>
    <s v="US-2015-164763"/>
    <x v="37"/>
    <x v="461"/>
    <d v="2015-03-21T00:00:00"/>
    <s v="Standard Class"/>
    <s v="MH-17440"/>
    <s v="Mark Haberlin"/>
    <s v="Corporate"/>
    <s v="United States"/>
    <s v="Jackson"/>
    <x v="35"/>
    <n v="39212"/>
    <s v="South"/>
    <s v="OFF-AP-10003971"/>
    <x v="1"/>
    <s v="Appliances"/>
    <s v="Belkin 6 Outlet Metallic Surge Strip"/>
    <n v="32.67"/>
  </r>
  <r>
    <n v="7433"/>
    <s v="CA-2015-161249"/>
    <x v="42"/>
    <x v="128"/>
    <d v="2015-08-13T00:00:00"/>
    <s v="Standard Class"/>
    <s v="RD-19720"/>
    <s v="Roger Demir"/>
    <s v="Consumer"/>
    <s v="United States"/>
    <s v="Phoenix"/>
    <x v="16"/>
    <n v="85023"/>
    <s v="West"/>
    <s v="OFF-FA-10004838"/>
    <x v="1"/>
    <s v="Fasteners"/>
    <s v="Super Bands, 12/Pack"/>
    <n v="4.4640000000000004"/>
  </r>
  <r>
    <n v="7434"/>
    <s v="CA-2015-161249"/>
    <x v="42"/>
    <x v="128"/>
    <d v="2015-08-13T00:00:00"/>
    <s v="Standard Class"/>
    <s v="RD-19720"/>
    <s v="Roger Demir"/>
    <s v="Consumer"/>
    <s v="United States"/>
    <s v="Phoenix"/>
    <x v="16"/>
    <n v="85023"/>
    <s v="West"/>
    <s v="OFF-BI-10001097"/>
    <x v="1"/>
    <s v="Binders"/>
    <s v="Avery Hole Reinforcements"/>
    <n v="9.3450000000000006"/>
  </r>
  <r>
    <n v="7435"/>
    <s v="CA-2016-148180"/>
    <x v="44"/>
    <x v="353"/>
    <d v="2016-07-31T00:00:00"/>
    <s v="Standard Class"/>
    <s v="BP-11095"/>
    <s v="Bart Pistole"/>
    <s v="Corporate"/>
    <s v="United States"/>
    <s v="Oxnard"/>
    <x v="1"/>
    <n v="93030"/>
    <s v="West"/>
    <s v="OFF-BI-10000605"/>
    <x v="1"/>
    <s v="Binders"/>
    <s v="Acco Pressboard Covers with Storage Hooks, 9 1/2&quot; x 11&quot;, Executive Red"/>
    <n v="9.1440000000000001"/>
  </r>
  <r>
    <n v="7436"/>
    <s v="CA-2016-148180"/>
    <x v="44"/>
    <x v="353"/>
    <d v="2016-07-31T00:00:00"/>
    <s v="Standard Class"/>
    <s v="BP-11095"/>
    <s v="Bart Pistole"/>
    <s v="Corporate"/>
    <s v="United States"/>
    <s v="Oxnard"/>
    <x v="1"/>
    <n v="93030"/>
    <s v="West"/>
    <s v="OFF-BI-10003314"/>
    <x v="1"/>
    <s v="Binders"/>
    <s v="Tuff Stuff Recycled Round Ring Binders"/>
    <n v="23.135999999999999"/>
  </r>
  <r>
    <n v="7437"/>
    <s v="CA-2016-148180"/>
    <x v="44"/>
    <x v="353"/>
    <d v="2016-07-31T00:00:00"/>
    <s v="Standard Class"/>
    <s v="BP-11095"/>
    <s v="Bart Pistole"/>
    <s v="Corporate"/>
    <s v="United States"/>
    <s v="Oxnard"/>
    <x v="1"/>
    <n v="93030"/>
    <s v="West"/>
    <s v="OFF-AR-10002067"/>
    <x v="1"/>
    <s v="Art"/>
    <s v="Newell 334"/>
    <n v="99.2"/>
  </r>
  <r>
    <n v="7438"/>
    <s v="CA-2015-165568"/>
    <x v="51"/>
    <x v="1162"/>
    <d v="2015-02-19T00:00:00"/>
    <s v="Standard Class"/>
    <s v="BF-11020"/>
    <s v="Barry FranzÃ¶sisch"/>
    <s v="Corporate"/>
    <s v="United States"/>
    <s v="Seattle"/>
    <x v="4"/>
    <n v="98105"/>
    <s v="West"/>
    <s v="OFF-BI-10001031"/>
    <x v="1"/>
    <s v="Binders"/>
    <s v="Pressboard Data Binders by Wilson Jones"/>
    <n v="21.36"/>
  </r>
  <r>
    <n v="7439"/>
    <s v="CA-2016-145457"/>
    <x v="48"/>
    <x v="539"/>
    <d v="2016-03-27T00:00:00"/>
    <s v="Second Class"/>
    <s v="CP-12085"/>
    <s v="Cathy Prescott"/>
    <s v="Corporate"/>
    <s v="United States"/>
    <s v="Covington"/>
    <x v="4"/>
    <n v="98042"/>
    <s v="West"/>
    <s v="FUR-FU-10003832"/>
    <x v="0"/>
    <s v="Furnishings"/>
    <s v="Eldon Expressions Punched Metal &amp; Wood Desk Accessories, Black &amp; Cherry"/>
    <n v="46.9"/>
  </r>
  <r>
    <n v="7440"/>
    <s v="US-2018-163657"/>
    <x v="22"/>
    <x v="264"/>
    <d v="2018-09-06T00:00:00"/>
    <s v="Standard Class"/>
    <s v="JL-15235"/>
    <s v="Janet Lee"/>
    <s v="Consumer"/>
    <s v="United States"/>
    <s v="Los Angeles"/>
    <x v="1"/>
    <n v="90049"/>
    <s v="West"/>
    <s v="OFF-BI-10000138"/>
    <x v="1"/>
    <s v="Binders"/>
    <s v="Acco Translucent Poly Ring Binders"/>
    <n v="18.72"/>
  </r>
  <r>
    <n v="7441"/>
    <s v="US-2018-163657"/>
    <x v="22"/>
    <x v="264"/>
    <d v="2018-09-06T00:00:00"/>
    <s v="Standard Class"/>
    <s v="JL-15235"/>
    <s v="Janet Lee"/>
    <s v="Consumer"/>
    <s v="United States"/>
    <s v="Los Angeles"/>
    <x v="1"/>
    <n v="90049"/>
    <s v="West"/>
    <s v="FUR-TA-10004607"/>
    <x v="0"/>
    <s v="Tables"/>
    <s v="Hon 2111 Invitation Series Straight Table"/>
    <n v="236.52799999999999"/>
  </r>
  <r>
    <n v="7442"/>
    <s v="CA-2016-120446"/>
    <x v="26"/>
    <x v="547"/>
    <d v="2016-11-18T00:00:00"/>
    <s v="First Class"/>
    <s v="JG-15805"/>
    <s v="John Grady"/>
    <s v="Corporate"/>
    <s v="United States"/>
    <s v="San Diego"/>
    <x v="1"/>
    <n v="92105"/>
    <s v="West"/>
    <s v="OFF-LA-10003148"/>
    <x v="1"/>
    <s v="Labels"/>
    <s v="Avery 51"/>
    <n v="18.899999999999999"/>
  </r>
  <r>
    <n v="7443"/>
    <s v="CA-2015-109932"/>
    <x v="19"/>
    <x v="337"/>
    <d v="2015-12-11T00:00:00"/>
    <s v="First Class"/>
    <s v="VP-21760"/>
    <s v="Victoria Pisteka"/>
    <s v="Corporate"/>
    <s v="United States"/>
    <s v="Brownsville"/>
    <x v="5"/>
    <n v="78521"/>
    <s v="Central"/>
    <s v="OFF-PA-10001804"/>
    <x v="1"/>
    <s v="Paper"/>
    <s v="Xerox 195"/>
    <n v="10.688000000000001"/>
  </r>
  <r>
    <n v="7444"/>
    <s v="CA-2015-109932"/>
    <x v="19"/>
    <x v="337"/>
    <d v="2015-12-11T00:00:00"/>
    <s v="First Class"/>
    <s v="VP-21760"/>
    <s v="Victoria Pisteka"/>
    <s v="Corporate"/>
    <s v="United States"/>
    <s v="Brownsville"/>
    <x v="5"/>
    <n v="78521"/>
    <s v="Central"/>
    <s v="OFF-ST-10000036"/>
    <x v="1"/>
    <s v="Storage"/>
    <s v="Recycled Data-Pak for Archival Bound Computer Printouts, 12-1/2 x 12-1/2 x 16"/>
    <n v="237.096"/>
  </r>
  <r>
    <n v="7445"/>
    <s v="CA-2018-127474"/>
    <x v="31"/>
    <x v="447"/>
    <d v="2018-02-07T00:00:00"/>
    <s v="Second Class"/>
    <s v="RD-19810"/>
    <s v="Ross DeVincentis"/>
    <s v="Home Office"/>
    <s v="United States"/>
    <s v="Chicago"/>
    <x v="10"/>
    <n v="60610"/>
    <s v="Central"/>
    <s v="OFF-PA-10001166"/>
    <x v="1"/>
    <s v="Paper"/>
    <s v="Xerox 2"/>
    <n v="5.1840000000000002"/>
  </r>
  <r>
    <n v="7446"/>
    <s v="CA-2018-127474"/>
    <x v="31"/>
    <x v="447"/>
    <d v="2018-02-07T00:00:00"/>
    <s v="Second Class"/>
    <s v="RD-19810"/>
    <s v="Ross DeVincentis"/>
    <s v="Home Office"/>
    <s v="United States"/>
    <s v="Chicago"/>
    <x v="10"/>
    <n v="60610"/>
    <s v="Central"/>
    <s v="OFF-PA-10001033"/>
    <x v="1"/>
    <s v="Paper"/>
    <s v="Xerox 1893"/>
    <n v="65.584000000000003"/>
  </r>
  <r>
    <n v="7447"/>
    <s v="CA-2018-127474"/>
    <x v="31"/>
    <x v="447"/>
    <d v="2018-02-07T00:00:00"/>
    <s v="Second Class"/>
    <s v="RD-19810"/>
    <s v="Ross DeVincentis"/>
    <s v="Home Office"/>
    <s v="United States"/>
    <s v="Chicago"/>
    <x v="10"/>
    <n v="60610"/>
    <s v="Central"/>
    <s v="FUR-FU-10004597"/>
    <x v="0"/>
    <s v="Furnishings"/>
    <s v="Eldon Cleatmat Chair Mats for Medium Pile Carpets"/>
    <n v="22.2"/>
  </r>
  <r>
    <n v="7448"/>
    <s v="CA-2018-127474"/>
    <x v="31"/>
    <x v="447"/>
    <d v="2018-02-07T00:00:00"/>
    <s v="Second Class"/>
    <s v="RD-19810"/>
    <s v="Ross DeVincentis"/>
    <s v="Home Office"/>
    <s v="United States"/>
    <s v="Chicago"/>
    <x v="10"/>
    <n v="60610"/>
    <s v="Central"/>
    <s v="OFF-PA-10000418"/>
    <x v="1"/>
    <s v="Paper"/>
    <s v="Xerox 189"/>
    <n v="419.4"/>
  </r>
  <r>
    <n v="7449"/>
    <s v="CA-2018-115448"/>
    <x v="6"/>
    <x v="343"/>
    <d v="2018-11-14T00:00:00"/>
    <s v="First Class"/>
    <s v="MH-18025"/>
    <s v="Michelle Huthwaite"/>
    <s v="Consumer"/>
    <s v="United States"/>
    <s v="Knoxville"/>
    <x v="18"/>
    <n v="37918"/>
    <s v="South"/>
    <s v="FUR-FU-10004090"/>
    <x v="0"/>
    <s v="Furnishings"/>
    <s v="Executive Impressions 14&quot; Contract Wall Clock"/>
    <n v="88.92"/>
  </r>
  <r>
    <n v="7450"/>
    <s v="CA-2018-105669"/>
    <x v="12"/>
    <x v="697"/>
    <d v="2018-09-22T00:00:00"/>
    <s v="Second Class"/>
    <s v="SJ-20125"/>
    <s v="Sanjit Jacobs"/>
    <s v="Home Office"/>
    <s v="United States"/>
    <s v="Houston"/>
    <x v="5"/>
    <n v="77036"/>
    <s v="Central"/>
    <s v="OFF-AR-10000390"/>
    <x v="1"/>
    <s v="Art"/>
    <s v="Newell Chalk Holder"/>
    <n v="9.9120000000000008"/>
  </r>
  <r>
    <n v="7451"/>
    <s v="CA-2018-105669"/>
    <x v="12"/>
    <x v="697"/>
    <d v="2018-09-22T00:00:00"/>
    <s v="Second Class"/>
    <s v="SJ-20125"/>
    <s v="Sanjit Jacobs"/>
    <s v="Home Office"/>
    <s v="United States"/>
    <s v="Houston"/>
    <x v="5"/>
    <n v="77036"/>
    <s v="Central"/>
    <s v="FUR-CH-10003774"/>
    <x v="0"/>
    <s v="Chairs"/>
    <s v="Global Wood Trimmed Manager's Task Chair, Khaki"/>
    <n v="318.43"/>
  </r>
  <r>
    <n v="7452"/>
    <s v="CA-2018-105669"/>
    <x v="12"/>
    <x v="697"/>
    <d v="2018-09-22T00:00:00"/>
    <s v="Second Class"/>
    <s v="SJ-20125"/>
    <s v="Sanjit Jacobs"/>
    <s v="Home Office"/>
    <s v="United States"/>
    <s v="Houston"/>
    <x v="5"/>
    <n v="77036"/>
    <s v="Central"/>
    <s v="OFF-BI-10002412"/>
    <x v="1"/>
    <s v="Binders"/>
    <s v="Wilson Jones â€œSnapâ€ Scratch Pad Binder Tool for Ring Binders"/>
    <n v="5.8"/>
  </r>
  <r>
    <n v="7453"/>
    <s v="CA-2018-105669"/>
    <x v="12"/>
    <x v="697"/>
    <d v="2018-09-22T00:00:00"/>
    <s v="Second Class"/>
    <s v="SJ-20125"/>
    <s v="Sanjit Jacobs"/>
    <s v="Home Office"/>
    <s v="United States"/>
    <s v="Houston"/>
    <x v="5"/>
    <n v="77036"/>
    <s v="Central"/>
    <s v="TEC-PH-10002415"/>
    <x v="2"/>
    <s v="Phones"/>
    <s v="Polycom VoiceStation 500 ConferenceÂ phone"/>
    <n v="1415.76"/>
  </r>
  <r>
    <n v="7454"/>
    <s v="CA-2018-134796"/>
    <x v="39"/>
    <x v="643"/>
    <d v="2018-07-01T00:00:00"/>
    <s v="Standard Class"/>
    <s v="FM-14380"/>
    <s v="Fred McMath"/>
    <s v="Consumer"/>
    <s v="United States"/>
    <s v="Bolingbrook"/>
    <x v="10"/>
    <n v="60440"/>
    <s v="Central"/>
    <s v="TEC-PH-10003505"/>
    <x v="2"/>
    <s v="Phones"/>
    <s v="Geemarc AmpliPOWER60"/>
    <n v="148.47999999999999"/>
  </r>
  <r>
    <n v="7455"/>
    <s v="CA-2017-137743"/>
    <x v="44"/>
    <x v="679"/>
    <d v="2017-08-04T00:00:00"/>
    <s v="Standard Class"/>
    <s v="KH-16360"/>
    <s v="Katherine Hughes"/>
    <s v="Consumer"/>
    <s v="United States"/>
    <s v="Chicago"/>
    <x v="10"/>
    <n v="60623"/>
    <s v="Central"/>
    <s v="OFF-LA-10003663"/>
    <x v="1"/>
    <s v="Labels"/>
    <s v="Avery 498"/>
    <n v="9.2479999999999993"/>
  </r>
  <r>
    <n v="7456"/>
    <s v="CA-2017-137743"/>
    <x v="44"/>
    <x v="679"/>
    <d v="2017-08-04T00:00:00"/>
    <s v="Standard Class"/>
    <s v="KH-16360"/>
    <s v="Katherine Hughes"/>
    <s v="Consumer"/>
    <s v="United States"/>
    <s v="Chicago"/>
    <x v="10"/>
    <n v="60623"/>
    <s v="Central"/>
    <s v="OFF-ST-10001780"/>
    <x v="1"/>
    <s v="Storage"/>
    <s v="Tennsco 16-Compartment Lockers with Coat Rack"/>
    <n v="1036.624"/>
  </r>
  <r>
    <n v="7457"/>
    <s v="CA-2016-137974"/>
    <x v="3"/>
    <x v="392"/>
    <d v="2016-04-18T00:00:00"/>
    <s v="First Class"/>
    <s v="LL-16840"/>
    <s v="Lauren Leatherbury"/>
    <s v="Consumer"/>
    <s v="United States"/>
    <s v="Waynesboro"/>
    <x v="17"/>
    <n v="22980"/>
    <s v="South"/>
    <s v="TEC-PH-10002033"/>
    <x v="2"/>
    <s v="Phones"/>
    <s v="Konftel 250 ConferenceÂ phoneÂ - Charcoal black"/>
    <n v="569.64"/>
  </r>
  <r>
    <n v="7458"/>
    <s v="CA-2016-137974"/>
    <x v="3"/>
    <x v="392"/>
    <d v="2016-04-18T00:00:00"/>
    <s v="First Class"/>
    <s v="LL-16840"/>
    <s v="Lauren Leatherbury"/>
    <s v="Consumer"/>
    <s v="United States"/>
    <s v="Waynesboro"/>
    <x v="17"/>
    <n v="22980"/>
    <s v="South"/>
    <s v="OFF-BI-10001036"/>
    <x v="1"/>
    <s v="Binders"/>
    <s v="Cardinal EasyOpen D-Ring Binders"/>
    <n v="9.14"/>
  </r>
  <r>
    <n v="7459"/>
    <s v="CA-2016-137974"/>
    <x v="3"/>
    <x v="392"/>
    <d v="2016-04-18T00:00:00"/>
    <s v="First Class"/>
    <s v="LL-16840"/>
    <s v="Lauren Leatherbury"/>
    <s v="Consumer"/>
    <s v="United States"/>
    <s v="Waynesboro"/>
    <x v="17"/>
    <n v="22980"/>
    <s v="South"/>
    <s v="FUR-FU-10001468"/>
    <x v="0"/>
    <s v="Furnishings"/>
    <s v="Tenex Antistatic Computer Chair Mats"/>
    <n v="1196.8599999999999"/>
  </r>
  <r>
    <n v="7460"/>
    <s v="CA-2016-137974"/>
    <x v="3"/>
    <x v="392"/>
    <d v="2016-04-18T00:00:00"/>
    <s v="First Class"/>
    <s v="LL-16840"/>
    <s v="Lauren Leatherbury"/>
    <s v="Consumer"/>
    <s v="United States"/>
    <s v="Waynesboro"/>
    <x v="17"/>
    <n v="22980"/>
    <s v="South"/>
    <s v="FUR-BO-10001519"/>
    <x v="0"/>
    <s v="Bookcases"/>
    <s v="O'Sullivan 3-Shelf Heavy-Duty Bookcases"/>
    <n v="523.26"/>
  </r>
  <r>
    <n v="7461"/>
    <s v="US-2016-136987"/>
    <x v="3"/>
    <x v="347"/>
    <d v="2016-04-14T00:00:00"/>
    <s v="Second Class"/>
    <s v="AR-10540"/>
    <s v="Andy Reiter"/>
    <s v="Consumer"/>
    <s v="United States"/>
    <s v="Los Angeles"/>
    <x v="1"/>
    <n v="90004"/>
    <s v="West"/>
    <s v="TEC-CO-10001943"/>
    <x v="2"/>
    <s v="Copiers"/>
    <s v="Canon PC-428 Personal Copier"/>
    <n v="639.96799999999996"/>
  </r>
  <r>
    <n v="7462"/>
    <s v="US-2016-136987"/>
    <x v="3"/>
    <x v="347"/>
    <d v="2016-04-14T00:00:00"/>
    <s v="Second Class"/>
    <s v="AR-10540"/>
    <s v="Andy Reiter"/>
    <s v="Consumer"/>
    <s v="United States"/>
    <s v="Los Angeles"/>
    <x v="1"/>
    <n v="90004"/>
    <s v="West"/>
    <s v="OFF-PA-10003127"/>
    <x v="1"/>
    <s v="Paper"/>
    <s v="Easy-staple paper"/>
    <n v="52.76"/>
  </r>
  <r>
    <n v="7463"/>
    <s v="CA-2016-138485"/>
    <x v="52"/>
    <x v="914"/>
    <d v="2016-03-01T00:00:00"/>
    <s v="Second Class"/>
    <s v="NP-18670"/>
    <s v="Nora Paige"/>
    <s v="Consumer"/>
    <s v="United States"/>
    <s v="Seattle"/>
    <x v="4"/>
    <n v="98105"/>
    <s v="West"/>
    <s v="TEC-AC-10002076"/>
    <x v="2"/>
    <s v="Accessories"/>
    <s v="Microsoft Natural Keyboard Elite"/>
    <n v="538.91999999999996"/>
  </r>
  <r>
    <n v="7464"/>
    <s v="CA-2017-103709"/>
    <x v="22"/>
    <x v="162"/>
    <d v="2017-09-15T00:00:00"/>
    <s v="Standard Class"/>
    <s v="LP-17095"/>
    <s v="Liz Preis"/>
    <s v="Consumer"/>
    <s v="United States"/>
    <s v="Visalia"/>
    <x v="1"/>
    <n v="93277"/>
    <s v="West"/>
    <s v="OFF-AR-10003338"/>
    <x v="1"/>
    <s v="Art"/>
    <s v="Eberhard Faber 3 1/2&quot; Golf Pencils"/>
    <n v="14.88"/>
  </r>
  <r>
    <n v="7465"/>
    <s v="CA-2017-103709"/>
    <x v="22"/>
    <x v="162"/>
    <d v="2017-09-15T00:00:00"/>
    <s v="Standard Class"/>
    <s v="LP-17095"/>
    <s v="Liz Preis"/>
    <s v="Consumer"/>
    <s v="United States"/>
    <s v="Visalia"/>
    <x v="1"/>
    <n v="93277"/>
    <s v="West"/>
    <s v="OFF-PA-10004610"/>
    <x v="1"/>
    <s v="Paper"/>
    <s v="Xerox 1900"/>
    <n v="34.24"/>
  </r>
  <r>
    <n v="7466"/>
    <s v="CA-2017-103709"/>
    <x v="22"/>
    <x v="162"/>
    <d v="2017-09-15T00:00:00"/>
    <s v="Standard Class"/>
    <s v="LP-17095"/>
    <s v="Liz Preis"/>
    <s v="Consumer"/>
    <s v="United States"/>
    <s v="Visalia"/>
    <x v="1"/>
    <n v="93277"/>
    <s v="West"/>
    <s v="OFF-ST-10001272"/>
    <x v="1"/>
    <s v="Storage"/>
    <s v="Mini 13-1/2 Capacity Data Binder Rack, Pearl"/>
    <n v="261.74"/>
  </r>
  <r>
    <n v="7467"/>
    <s v="CA-2017-138282"/>
    <x v="7"/>
    <x v="288"/>
    <d v="2017-05-23T00:00:00"/>
    <s v="Standard Class"/>
    <s v="AH-10690"/>
    <s v="Anna HÃ¤berlin"/>
    <s v="Corporate"/>
    <s v="United States"/>
    <s v="Los Angeles"/>
    <x v="1"/>
    <n v="90008"/>
    <s v="West"/>
    <s v="OFF-AP-10001366"/>
    <x v="1"/>
    <s v="Appliances"/>
    <s v="Staple holder"/>
    <n v="87.84"/>
  </r>
  <r>
    <n v="7468"/>
    <s v="CA-2018-148985"/>
    <x v="6"/>
    <x v="343"/>
    <d v="2018-11-15T00:00:00"/>
    <s v="Second Class"/>
    <s v="TB-21190"/>
    <s v="Thomas Brumley"/>
    <s v="Home Office"/>
    <s v="United States"/>
    <s v="Los Angeles"/>
    <x v="1"/>
    <n v="90045"/>
    <s v="West"/>
    <s v="FUR-FU-10001424"/>
    <x v="0"/>
    <s v="Furnishings"/>
    <s v="Dax Clear Box Frame"/>
    <n v="34.92"/>
  </r>
  <r>
    <n v="7469"/>
    <s v="CA-2015-138100"/>
    <x v="12"/>
    <x v="1114"/>
    <d v="2015-09-20T00:00:00"/>
    <s v="Standard Class"/>
    <s v="AA-10315"/>
    <s v="Alex Avila"/>
    <s v="Consumer"/>
    <s v="United States"/>
    <s v="New York City"/>
    <x v="15"/>
    <n v="10011"/>
    <s v="East"/>
    <s v="OFF-PA-10000349"/>
    <x v="1"/>
    <s v="Paper"/>
    <s v="Easy-staple paper"/>
    <n v="14.94"/>
  </r>
  <r>
    <n v="7470"/>
    <s v="CA-2015-138100"/>
    <x v="12"/>
    <x v="1114"/>
    <d v="2015-09-20T00:00:00"/>
    <s v="Standard Class"/>
    <s v="AA-10315"/>
    <s v="Alex Avila"/>
    <s v="Consumer"/>
    <s v="United States"/>
    <s v="New York City"/>
    <x v="15"/>
    <n v="10011"/>
    <s v="East"/>
    <s v="FUR-FU-10002456"/>
    <x v="0"/>
    <s v="Furnishings"/>
    <s v="Master Caster Door Stop, Large Neon Orange"/>
    <n v="14.56"/>
  </r>
  <r>
    <n v="7471"/>
    <s v="CA-2016-100734"/>
    <x v="12"/>
    <x v="426"/>
    <d v="2016-09-20T00:00:00"/>
    <s v="Standard Class"/>
    <s v="AC-10615"/>
    <s v="Ann Chong"/>
    <s v="Corporate"/>
    <s v="United States"/>
    <s v="Philadelphia"/>
    <x v="9"/>
    <n v="19143"/>
    <s v="East"/>
    <s v="OFF-BI-10002609"/>
    <x v="1"/>
    <s v="Binders"/>
    <s v="Avery Hidden Tab Dividers for Binding Systems"/>
    <n v="3.5760000000000001"/>
  </r>
  <r>
    <n v="7472"/>
    <s v="CA-2016-100734"/>
    <x v="12"/>
    <x v="426"/>
    <d v="2016-09-20T00:00:00"/>
    <s v="Standard Class"/>
    <s v="AC-10615"/>
    <s v="Ann Chong"/>
    <s v="Corporate"/>
    <s v="United States"/>
    <s v="Philadelphia"/>
    <x v="9"/>
    <n v="19143"/>
    <s v="East"/>
    <s v="OFF-ST-10001522"/>
    <x v="1"/>
    <s v="Storage"/>
    <s v="Gould Plastics 18-Pocket Panel Bin, 34w x 5-1/4d x 20-1/2h"/>
    <n v="147.184"/>
  </r>
  <r>
    <n v="7473"/>
    <s v="CA-2017-139997"/>
    <x v="39"/>
    <x v="949"/>
    <d v="2017-07-03T00:00:00"/>
    <s v="First Class"/>
    <s v="EM-14140"/>
    <s v="Eugene Moren"/>
    <s v="Home Office"/>
    <s v="United States"/>
    <s v="Lehi"/>
    <x v="7"/>
    <n v="84043"/>
    <s v="West"/>
    <s v="TEC-CO-10000971"/>
    <x v="2"/>
    <s v="Copiers"/>
    <s v="Hewlett Packard 310 Color Digital Copier"/>
    <n v="1499.95"/>
  </r>
  <r>
    <n v="7474"/>
    <s v="CA-2017-109652"/>
    <x v="29"/>
    <x v="342"/>
    <d v="2017-04-15T00:00:00"/>
    <s v="Standard Class"/>
    <s v="QJ-19255"/>
    <s v="Quincy Jones"/>
    <s v="Corporate"/>
    <s v="United States"/>
    <s v="Chicago"/>
    <x v="10"/>
    <n v="60653"/>
    <s v="Central"/>
    <s v="OFF-AR-10000034"/>
    <x v="1"/>
    <s v="Art"/>
    <s v="BIC Brite Liner Grip Highlighters, Assorted, 5/Pack"/>
    <n v="13.568"/>
  </r>
  <r>
    <n v="7475"/>
    <s v="CA-2015-167199"/>
    <x v="50"/>
    <x v="1037"/>
    <d v="2015-01-10T00:00:00"/>
    <s v="Standard Class"/>
    <s v="ME-17320"/>
    <s v="Maria Etezadi"/>
    <s v="Home Office"/>
    <s v="United States"/>
    <s v="Henderson"/>
    <x v="0"/>
    <n v="42420"/>
    <s v="South"/>
    <s v="FUR-CH-10004063"/>
    <x v="0"/>
    <s v="Chairs"/>
    <s v="Global Deluxe High-Back Manager's Chair"/>
    <n v="2573.8200000000002"/>
  </r>
  <r>
    <n v="7476"/>
    <s v="CA-2015-167199"/>
    <x v="50"/>
    <x v="1037"/>
    <d v="2015-01-10T00:00:00"/>
    <s v="Standard Class"/>
    <s v="ME-17320"/>
    <s v="Maria Etezadi"/>
    <s v="Home Office"/>
    <s v="United States"/>
    <s v="Henderson"/>
    <x v="0"/>
    <n v="42420"/>
    <s v="South"/>
    <s v="OFF-BI-10004632"/>
    <x v="1"/>
    <s v="Binders"/>
    <s v="Ibico Hi-Tech Manual Binding System"/>
    <n v="609.98"/>
  </r>
  <r>
    <n v="7477"/>
    <s v="CA-2015-167199"/>
    <x v="50"/>
    <x v="1037"/>
    <d v="2015-01-10T00:00:00"/>
    <s v="Standard Class"/>
    <s v="ME-17320"/>
    <s v="Maria Etezadi"/>
    <s v="Home Office"/>
    <s v="United States"/>
    <s v="Henderson"/>
    <x v="0"/>
    <n v="42420"/>
    <s v="South"/>
    <s v="OFF-AR-10001662"/>
    <x v="1"/>
    <s v="Art"/>
    <s v="Rogers Handheld Barrel Pencil Sharpener"/>
    <n v="5.48"/>
  </r>
  <r>
    <n v="7478"/>
    <s v="CA-2015-167199"/>
    <x v="50"/>
    <x v="1037"/>
    <d v="2015-01-10T00:00:00"/>
    <s v="Standard Class"/>
    <s v="ME-17320"/>
    <s v="Maria Etezadi"/>
    <s v="Home Office"/>
    <s v="United States"/>
    <s v="Henderson"/>
    <x v="0"/>
    <n v="42420"/>
    <s v="South"/>
    <s v="TEC-PH-10004977"/>
    <x v="2"/>
    <s v="Phones"/>
    <s v="GE 30524EE4"/>
    <n v="391.98"/>
  </r>
  <r>
    <n v="7479"/>
    <s v="CA-2015-167199"/>
    <x v="50"/>
    <x v="1037"/>
    <d v="2015-01-10T00:00:00"/>
    <s v="Standard Class"/>
    <s v="ME-17320"/>
    <s v="Maria Etezadi"/>
    <s v="Home Office"/>
    <s v="United States"/>
    <s v="Henderson"/>
    <x v="0"/>
    <n v="42420"/>
    <s v="South"/>
    <s v="TEC-PH-10004539"/>
    <x v="2"/>
    <s v="Phones"/>
    <s v="Wireless Extenders zBoost YX545 SOHO Signal Booster"/>
    <n v="755.96"/>
  </r>
  <r>
    <n v="7480"/>
    <s v="CA-2015-167199"/>
    <x v="50"/>
    <x v="1037"/>
    <d v="2015-01-10T00:00:00"/>
    <s v="Standard Class"/>
    <s v="ME-17320"/>
    <s v="Maria Etezadi"/>
    <s v="Home Office"/>
    <s v="United States"/>
    <s v="Henderson"/>
    <x v="0"/>
    <n v="42420"/>
    <s v="South"/>
    <s v="OFF-FA-10001883"/>
    <x v="1"/>
    <s v="Fasteners"/>
    <s v="Alliance Super-Size Bands, Assorted Sizes"/>
    <n v="31.12"/>
  </r>
  <r>
    <n v="7481"/>
    <s v="CA-2015-167199"/>
    <x v="50"/>
    <x v="1037"/>
    <d v="2015-01-10T00:00:00"/>
    <s v="Standard Class"/>
    <s v="ME-17320"/>
    <s v="Maria Etezadi"/>
    <s v="Home Office"/>
    <s v="United States"/>
    <s v="Henderson"/>
    <x v="0"/>
    <n v="42420"/>
    <s v="South"/>
    <s v="OFF-PA-10000955"/>
    <x v="1"/>
    <s v="Paper"/>
    <s v="Southworth 25% Cotton Granite Paper &amp; Envelopes"/>
    <n v="6.54"/>
  </r>
  <r>
    <n v="7482"/>
    <s v="CA-2017-124583"/>
    <x v="8"/>
    <x v="142"/>
    <d v="2017-09-03T00:00:00"/>
    <s v="Second Class"/>
    <s v="LB-16795"/>
    <s v="Laurel Beltran"/>
    <s v="Home Office"/>
    <s v="United States"/>
    <s v="Huntington Beach"/>
    <x v="1"/>
    <n v="92646"/>
    <s v="West"/>
    <s v="OFF-EN-10002500"/>
    <x v="1"/>
    <s v="Envelopes"/>
    <s v="Globe Weis Peel &amp; Seel First Class Envelopes"/>
    <n v="12.78"/>
  </r>
  <r>
    <n v="7483"/>
    <s v="CA-2015-113964"/>
    <x v="30"/>
    <x v="865"/>
    <d v="2015-09-30T00:00:00"/>
    <s v="Standard Class"/>
    <s v="JP-16135"/>
    <s v="Julie Prescott"/>
    <s v="Home Office"/>
    <s v="United States"/>
    <s v="New York City"/>
    <x v="15"/>
    <n v="10011"/>
    <s v="East"/>
    <s v="OFF-BI-10004654"/>
    <x v="1"/>
    <s v="Binders"/>
    <s v="Avery Binding System Hidden Tab Executive Style Index Sets"/>
    <n v="18.463999999999999"/>
  </r>
  <r>
    <n v="7484"/>
    <s v="CA-2015-129938"/>
    <x v="33"/>
    <x v="534"/>
    <d v="2015-12-17T00:00:00"/>
    <s v="Second Class"/>
    <s v="EB-13705"/>
    <s v="Ed Braxton"/>
    <s v="Corporate"/>
    <s v="United States"/>
    <s v="Philadelphia"/>
    <x v="9"/>
    <n v="19140"/>
    <s v="East"/>
    <s v="FUR-CH-10003774"/>
    <x v="0"/>
    <s v="Chairs"/>
    <s v="Global Wood Trimmed Manager's Task Chair, Khaki"/>
    <n v="445.80200000000002"/>
  </r>
  <r>
    <n v="7485"/>
    <s v="CA-2018-135111"/>
    <x v="27"/>
    <x v="116"/>
    <d v="2019-01-02T00:00:00"/>
    <s v="Standard Class"/>
    <s v="CS-12400"/>
    <s v="Christopher Schild"/>
    <s v="Home Office"/>
    <s v="United States"/>
    <s v="Fargo"/>
    <x v="46"/>
    <n v="58103"/>
    <s v="Central"/>
    <s v="OFF-AR-10004707"/>
    <x v="1"/>
    <s v="Art"/>
    <s v="Staples in misc. colors"/>
    <n v="2.48"/>
  </r>
  <r>
    <n v="7486"/>
    <s v="CA-2018-135111"/>
    <x v="27"/>
    <x v="116"/>
    <d v="2019-01-02T00:00:00"/>
    <s v="Standard Class"/>
    <s v="CS-12400"/>
    <s v="Christopher Schild"/>
    <s v="Home Office"/>
    <s v="United States"/>
    <s v="Fargo"/>
    <x v="46"/>
    <n v="58103"/>
    <s v="Central"/>
    <s v="OFF-BI-10004040"/>
    <x v="1"/>
    <s v="Binders"/>
    <s v="Wilson Jones Impact Binders"/>
    <n v="25.9"/>
  </r>
  <r>
    <n v="7487"/>
    <s v="US-2016-134558"/>
    <x v="27"/>
    <x v="546"/>
    <d v="2016-12-24T00:00:00"/>
    <s v="Second Class"/>
    <s v="PM-19135"/>
    <s v="Peter McVee"/>
    <s v="Home Office"/>
    <s v="United States"/>
    <s v="Dover"/>
    <x v="38"/>
    <n v="3820"/>
    <s v="East"/>
    <s v="OFF-PA-10001184"/>
    <x v="1"/>
    <s v="Paper"/>
    <s v="Xerox 1903"/>
    <n v="29.9"/>
  </r>
  <r>
    <n v="7488"/>
    <s v="US-2016-134558"/>
    <x v="27"/>
    <x v="546"/>
    <d v="2016-12-24T00:00:00"/>
    <s v="Second Class"/>
    <s v="PM-19135"/>
    <s v="Peter McVee"/>
    <s v="Home Office"/>
    <s v="United States"/>
    <s v="Dover"/>
    <x v="38"/>
    <n v="3820"/>
    <s v="East"/>
    <s v="TEC-AC-10004145"/>
    <x v="2"/>
    <s v="Accessories"/>
    <s v="Logitech diNovo Edge Keyboard"/>
    <n v="2249.91"/>
  </r>
  <r>
    <n v="7489"/>
    <s v="US-2016-134558"/>
    <x v="27"/>
    <x v="546"/>
    <d v="2016-12-24T00:00:00"/>
    <s v="Second Class"/>
    <s v="PM-19135"/>
    <s v="Peter McVee"/>
    <s v="Home Office"/>
    <s v="United States"/>
    <s v="Dover"/>
    <x v="38"/>
    <n v="3820"/>
    <s v="East"/>
    <s v="FUR-TA-10003473"/>
    <x v="0"/>
    <s v="Tables"/>
    <s v="Bretford Rectangular Conference Table Tops"/>
    <n v="1053.164"/>
  </r>
  <r>
    <n v="7490"/>
    <s v="CA-2018-157196"/>
    <x v="0"/>
    <x v="60"/>
    <d v="2018-11-09T00:00:00"/>
    <s v="Standard Class"/>
    <s v="AA-10645"/>
    <s v="Anna Andreadi"/>
    <s v="Consumer"/>
    <s v="United States"/>
    <s v="San Diego"/>
    <x v="1"/>
    <n v="92105"/>
    <s v="West"/>
    <s v="OFF-PA-10003172"/>
    <x v="1"/>
    <s v="Paper"/>
    <s v="Xerox 1996"/>
    <n v="12.96"/>
  </r>
  <r>
    <n v="7491"/>
    <s v="CA-2016-108672"/>
    <x v="14"/>
    <x v="229"/>
    <d v="2016-09-16T00:00:00"/>
    <s v="Standard Class"/>
    <s v="FA-14230"/>
    <s v="Frank Atkinson"/>
    <s v="Corporate"/>
    <s v="United States"/>
    <s v="Los Angeles"/>
    <x v="1"/>
    <n v="90032"/>
    <s v="West"/>
    <s v="FUR-FU-10003799"/>
    <x v="0"/>
    <s v="Furnishings"/>
    <s v="Seth Thomas 13 1/2&quot; Wall Clock"/>
    <n v="106.68"/>
  </r>
  <r>
    <n v="7492"/>
    <s v="US-2018-118598"/>
    <x v="6"/>
    <x v="673"/>
    <d v="2018-11-16T00:00:00"/>
    <s v="Same Day"/>
    <s v="CM-12190"/>
    <s v="Charlotte Melton"/>
    <s v="Consumer"/>
    <s v="United States"/>
    <s v="Utica"/>
    <x v="15"/>
    <n v="13501"/>
    <s v="East"/>
    <s v="TEC-PH-10002583"/>
    <x v="2"/>
    <s v="Phones"/>
    <s v="iOttie HLCRIO102 Car Mount"/>
    <n v="119.94"/>
  </r>
  <r>
    <n v="7493"/>
    <s v="US-2018-160836"/>
    <x v="14"/>
    <x v="220"/>
    <d v="2018-09-16T00:00:00"/>
    <s v="Standard Class"/>
    <s v="CC-12475"/>
    <s v="Cindy Chapman"/>
    <s v="Consumer"/>
    <s v="United States"/>
    <s v="Houston"/>
    <x v="5"/>
    <n v="77070"/>
    <s v="Central"/>
    <s v="OFF-PA-10004239"/>
    <x v="1"/>
    <s v="Paper"/>
    <s v="Xerox 1953"/>
    <n v="10.272"/>
  </r>
  <r>
    <n v="7494"/>
    <s v="US-2018-160836"/>
    <x v="14"/>
    <x v="220"/>
    <d v="2018-09-16T00:00:00"/>
    <s v="Standard Class"/>
    <s v="CC-12475"/>
    <s v="Cindy Chapman"/>
    <s v="Consumer"/>
    <s v="United States"/>
    <s v="Houston"/>
    <x v="5"/>
    <n v="77070"/>
    <s v="Central"/>
    <s v="FUR-TA-10002855"/>
    <x v="0"/>
    <s v="Tables"/>
    <s v="Bevis Round Conference Table Top &amp; Single Column Base"/>
    <n v="512.19000000000005"/>
  </r>
  <r>
    <n v="7495"/>
    <s v="US-2018-160836"/>
    <x v="14"/>
    <x v="220"/>
    <d v="2018-09-16T00:00:00"/>
    <s v="Standard Class"/>
    <s v="CC-12475"/>
    <s v="Cindy Chapman"/>
    <s v="Consumer"/>
    <s v="United States"/>
    <s v="Houston"/>
    <x v="5"/>
    <n v="77070"/>
    <s v="Central"/>
    <s v="OFF-AP-10001626"/>
    <x v="1"/>
    <s v="Appliances"/>
    <s v="Commercial WindTunnel Clean Air Upright Vacuum, Replacement Belts, Filtration Bags"/>
    <n v="1.556"/>
  </r>
  <r>
    <n v="7496"/>
    <s v="CA-2018-121048"/>
    <x v="45"/>
    <x v="1163"/>
    <d v="2018-07-18T00:00:00"/>
    <s v="Standard Class"/>
    <s v="TC-21295"/>
    <s v="Toby Carlisle"/>
    <s v="Consumer"/>
    <s v="United States"/>
    <s v="Westminster"/>
    <x v="1"/>
    <n v="92683"/>
    <s v="West"/>
    <s v="OFF-BI-10004022"/>
    <x v="1"/>
    <s v="Binders"/>
    <s v="Acco Suede Grain Vinyl Round Ring Binder"/>
    <n v="4.4480000000000004"/>
  </r>
  <r>
    <n v="7497"/>
    <s v="CA-2018-121048"/>
    <x v="45"/>
    <x v="1163"/>
    <d v="2018-07-18T00:00:00"/>
    <s v="Standard Class"/>
    <s v="TC-21295"/>
    <s v="Toby Carlisle"/>
    <s v="Consumer"/>
    <s v="United States"/>
    <s v="Westminster"/>
    <x v="1"/>
    <n v="92683"/>
    <s v="West"/>
    <s v="FUR-FU-10003601"/>
    <x v="0"/>
    <s v="Furnishings"/>
    <s v="Deflect-o RollaMat Studded, Beveled Mat for Medium Pile Carpeting"/>
    <n v="276.69"/>
  </r>
  <r>
    <n v="7498"/>
    <s v="CA-2018-121048"/>
    <x v="45"/>
    <x v="1163"/>
    <d v="2018-07-18T00:00:00"/>
    <s v="Standard Class"/>
    <s v="TC-21295"/>
    <s v="Toby Carlisle"/>
    <s v="Consumer"/>
    <s v="United States"/>
    <s v="Westminster"/>
    <x v="1"/>
    <n v="92683"/>
    <s v="West"/>
    <s v="OFF-FA-10000490"/>
    <x v="1"/>
    <s v="Fasteners"/>
    <s v="OIC Binder Clips, Mini, 1/4&quot; Capacity, Black"/>
    <n v="4.96"/>
  </r>
  <r>
    <n v="7499"/>
    <s v="CA-2018-121048"/>
    <x v="45"/>
    <x v="1163"/>
    <d v="2018-07-18T00:00:00"/>
    <s v="Standard Class"/>
    <s v="TC-21295"/>
    <s v="Toby Carlisle"/>
    <s v="Consumer"/>
    <s v="United States"/>
    <s v="Westminster"/>
    <x v="1"/>
    <n v="92683"/>
    <s v="West"/>
    <s v="OFF-AR-10004042"/>
    <x v="1"/>
    <s v="Art"/>
    <s v="BOSTON Model 1800 Electric Pencil Sharpeners, Putty/Woodgrain"/>
    <n v="71.92"/>
  </r>
  <r>
    <n v="7500"/>
    <s v="CA-2018-121048"/>
    <x v="45"/>
    <x v="1163"/>
    <d v="2018-07-18T00:00:00"/>
    <s v="Standard Class"/>
    <s v="TC-21295"/>
    <s v="Toby Carlisle"/>
    <s v="Consumer"/>
    <s v="United States"/>
    <s v="Westminster"/>
    <x v="1"/>
    <n v="92683"/>
    <s v="West"/>
    <s v="FUR-FU-10002960"/>
    <x v="0"/>
    <s v="Furnishings"/>
    <s v="Eldon 200 Class Desk Accessories, Burgundy"/>
    <n v="18.84"/>
  </r>
  <r>
    <n v="7501"/>
    <s v="CA-2018-121048"/>
    <x v="45"/>
    <x v="1163"/>
    <d v="2018-07-18T00:00:00"/>
    <s v="Standard Class"/>
    <s v="TC-21295"/>
    <s v="Toby Carlisle"/>
    <s v="Consumer"/>
    <s v="United States"/>
    <s v="Westminster"/>
    <x v="1"/>
    <n v="92683"/>
    <s v="West"/>
    <s v="TEC-AC-10000991"/>
    <x v="2"/>
    <s v="Accessories"/>
    <s v="Sony Micro Vault Click 8 GB USB 2.0 Flash Drive"/>
    <n v="140.97"/>
  </r>
  <r>
    <n v="7502"/>
    <s v="CA-2018-121048"/>
    <x v="45"/>
    <x v="1163"/>
    <d v="2018-07-18T00:00:00"/>
    <s v="Standard Class"/>
    <s v="TC-21295"/>
    <s v="Toby Carlisle"/>
    <s v="Consumer"/>
    <s v="United States"/>
    <s v="Westminster"/>
    <x v="1"/>
    <n v="92683"/>
    <s v="West"/>
    <s v="TEC-PH-10004977"/>
    <x v="2"/>
    <s v="Phones"/>
    <s v="GE 30524EE4"/>
    <n v="470.37599999999998"/>
  </r>
  <r>
    <n v="7503"/>
    <s v="US-2018-120147"/>
    <x v="48"/>
    <x v="983"/>
    <d v="2018-03-30T00:00:00"/>
    <s v="Same Day"/>
    <s v="TB-21400"/>
    <s v="Tom Boeckenhauer"/>
    <s v="Consumer"/>
    <s v="United States"/>
    <s v="Los Angeles"/>
    <x v="1"/>
    <n v="90036"/>
    <s v="West"/>
    <s v="OFF-AR-10000817"/>
    <x v="1"/>
    <s v="Art"/>
    <s v="Manco Dry-Lighter Erasable Highlighter"/>
    <n v="6.08"/>
  </r>
  <r>
    <n v="7504"/>
    <s v="US-2018-120147"/>
    <x v="48"/>
    <x v="983"/>
    <d v="2018-03-30T00:00:00"/>
    <s v="Same Day"/>
    <s v="TB-21400"/>
    <s v="Tom Boeckenhauer"/>
    <s v="Consumer"/>
    <s v="United States"/>
    <s v="Los Angeles"/>
    <x v="1"/>
    <n v="90036"/>
    <s v="West"/>
    <s v="TEC-PH-10002447"/>
    <x v="2"/>
    <s v="Phones"/>
    <s v="AT&amp;T CL83451 4-Handset Telephone"/>
    <n v="164.792"/>
  </r>
  <r>
    <n v="7505"/>
    <s v="CA-2017-158043"/>
    <x v="31"/>
    <x v="1011"/>
    <d v="2017-02-04T00:00:00"/>
    <s v="Second Class"/>
    <s v="JK-15325"/>
    <s v="Jason Klamczynski"/>
    <s v="Corporate"/>
    <s v="United States"/>
    <s v="Atlantic City"/>
    <x v="30"/>
    <n v="8401"/>
    <s v="East"/>
    <s v="OFF-EN-10003134"/>
    <x v="1"/>
    <s v="Envelopes"/>
    <s v="Staple envelope"/>
    <n v="23.36"/>
  </r>
  <r>
    <n v="7506"/>
    <s v="US-2018-106579"/>
    <x v="21"/>
    <x v="110"/>
    <d v="2018-06-13T00:00:00"/>
    <s v="Standard Class"/>
    <s v="BW-11200"/>
    <s v="Ben Wallace"/>
    <s v="Consumer"/>
    <s v="United States"/>
    <s v="Skokie"/>
    <x v="10"/>
    <n v="60076"/>
    <s v="Central"/>
    <s v="OFF-BI-10000309"/>
    <x v="1"/>
    <s v="Binders"/>
    <s v="GBC Twin Loop Wire Binding Elements, 9/16&quot; Spine, Black"/>
    <n v="12.176"/>
  </r>
  <r>
    <n v="7507"/>
    <s v="CA-2015-115889"/>
    <x v="0"/>
    <x v="981"/>
    <d v="2015-11-06T00:00:00"/>
    <s v="Standard Class"/>
    <s v="SH-20395"/>
    <s v="Shahid Hopkins"/>
    <s v="Consumer"/>
    <s v="United States"/>
    <s v="San Francisco"/>
    <x v="1"/>
    <n v="94122"/>
    <s v="West"/>
    <s v="TEC-PH-10001615"/>
    <x v="2"/>
    <s v="Phones"/>
    <s v="AT&amp;T CL82213"/>
    <n v="46.384"/>
  </r>
  <r>
    <n v="7508"/>
    <s v="CA-2015-115889"/>
    <x v="0"/>
    <x v="981"/>
    <d v="2015-11-06T00:00:00"/>
    <s v="Standard Class"/>
    <s v="SH-20395"/>
    <s v="Shahid Hopkins"/>
    <s v="Consumer"/>
    <s v="United States"/>
    <s v="San Francisco"/>
    <x v="1"/>
    <n v="94122"/>
    <s v="West"/>
    <s v="OFF-ST-10003208"/>
    <x v="1"/>
    <s v="Storage"/>
    <s v="Adjustable Depth Letter/Legal Cart"/>
    <n v="362.92"/>
  </r>
  <r>
    <n v="7509"/>
    <s v="US-2018-161935"/>
    <x v="45"/>
    <x v="1163"/>
    <d v="2018-07-18T00:00:00"/>
    <s v="Standard Class"/>
    <s v="JL-15835"/>
    <s v="John Lee"/>
    <s v="Consumer"/>
    <s v="United States"/>
    <s v="Columbus"/>
    <x v="24"/>
    <n v="43229"/>
    <s v="East"/>
    <s v="OFF-PA-10000605"/>
    <x v="1"/>
    <s v="Paper"/>
    <s v="Xerox 1950"/>
    <n v="9.2479999999999993"/>
  </r>
  <r>
    <n v="7510"/>
    <s v="US-2018-161935"/>
    <x v="45"/>
    <x v="1163"/>
    <d v="2018-07-18T00:00:00"/>
    <s v="Standard Class"/>
    <s v="JL-15835"/>
    <s v="John Lee"/>
    <s v="Consumer"/>
    <s v="United States"/>
    <s v="Columbus"/>
    <x v="24"/>
    <n v="43229"/>
    <s v="East"/>
    <s v="TEC-PH-10000560"/>
    <x v="2"/>
    <s v="Phones"/>
    <s v="Samsung Galaxy S III - 16GB - pebble blue (T-Mobile)"/>
    <n v="1889.9459999999999"/>
  </r>
  <r>
    <n v="7511"/>
    <s v="US-2018-161935"/>
    <x v="45"/>
    <x v="1163"/>
    <d v="2018-07-18T00:00:00"/>
    <s v="Standard Class"/>
    <s v="JL-15835"/>
    <s v="John Lee"/>
    <s v="Consumer"/>
    <s v="United States"/>
    <s v="Columbus"/>
    <x v="24"/>
    <n v="43229"/>
    <s v="East"/>
    <s v="OFF-ST-10003455"/>
    <x v="1"/>
    <s v="Storage"/>
    <s v="Tenex File Box, Personal Filing Tote with Lid, Black"/>
    <n v="62.04"/>
  </r>
  <r>
    <n v="7512"/>
    <s v="US-2018-161935"/>
    <x v="45"/>
    <x v="1163"/>
    <d v="2018-07-18T00:00:00"/>
    <s v="Standard Class"/>
    <s v="JL-15835"/>
    <s v="John Lee"/>
    <s v="Consumer"/>
    <s v="United States"/>
    <s v="Columbus"/>
    <x v="24"/>
    <n v="43229"/>
    <s v="East"/>
    <s v="FUR-FU-10002937"/>
    <x v="0"/>
    <s v="Furnishings"/>
    <s v="GE 48&quot; Fluorescent Tube, Cool White Energy Saver, 34 Watts, 30/Box"/>
    <n v="396.92"/>
  </r>
  <r>
    <n v="7513"/>
    <s v="US-2018-161935"/>
    <x v="45"/>
    <x v="1163"/>
    <d v="2018-07-18T00:00:00"/>
    <s v="Standard Class"/>
    <s v="JL-15835"/>
    <s v="John Lee"/>
    <s v="Consumer"/>
    <s v="United States"/>
    <s v="Columbus"/>
    <x v="24"/>
    <n v="43229"/>
    <s v="East"/>
    <s v="OFF-ST-10001837"/>
    <x v="1"/>
    <s v="Storage"/>
    <s v="SAFCO Mobile Desk Side File, Wire Frame"/>
    <n v="239.45599999999999"/>
  </r>
  <r>
    <n v="7514"/>
    <s v="US-2018-161935"/>
    <x v="45"/>
    <x v="1163"/>
    <d v="2018-07-18T00:00:00"/>
    <s v="Standard Class"/>
    <s v="JL-15835"/>
    <s v="John Lee"/>
    <s v="Consumer"/>
    <s v="United States"/>
    <s v="Columbus"/>
    <x v="24"/>
    <n v="43229"/>
    <s v="East"/>
    <s v="OFF-AR-10004757"/>
    <x v="1"/>
    <s v="Art"/>
    <s v="Crayola Colored Pencils"/>
    <n v="13.12"/>
  </r>
  <r>
    <n v="7515"/>
    <s v="US-2018-167920"/>
    <x v="19"/>
    <x v="34"/>
    <d v="2018-12-12T00:00:00"/>
    <s v="Second Class"/>
    <s v="JL-15835"/>
    <s v="John Lee"/>
    <s v="Consumer"/>
    <s v="United States"/>
    <s v="Richmond"/>
    <x v="0"/>
    <n v="40475"/>
    <s v="South"/>
    <s v="OFF-BI-10004236"/>
    <x v="1"/>
    <s v="Binders"/>
    <s v="XtraLife ClearVue Slant-D Ring Binder, White, 3&quot;"/>
    <n v="29.36"/>
  </r>
  <r>
    <n v="7516"/>
    <s v="US-2018-167920"/>
    <x v="19"/>
    <x v="34"/>
    <d v="2018-12-12T00:00:00"/>
    <s v="Second Class"/>
    <s v="JL-15835"/>
    <s v="John Lee"/>
    <s v="Consumer"/>
    <s v="United States"/>
    <s v="Richmond"/>
    <x v="0"/>
    <n v="40475"/>
    <s v="South"/>
    <s v="OFF-AP-10000159"/>
    <x v="1"/>
    <s v="Appliances"/>
    <s v="Belkin F9M820V08 8 Outlet Surge"/>
    <n v="214.9"/>
  </r>
  <r>
    <n v="7517"/>
    <s v="US-2018-167920"/>
    <x v="19"/>
    <x v="34"/>
    <d v="2018-12-12T00:00:00"/>
    <s v="Second Class"/>
    <s v="JL-15835"/>
    <s v="John Lee"/>
    <s v="Consumer"/>
    <s v="United States"/>
    <s v="Richmond"/>
    <x v="0"/>
    <n v="40475"/>
    <s v="South"/>
    <s v="OFF-BI-10003274"/>
    <x v="1"/>
    <s v="Binders"/>
    <s v="Avery Durable Slant Ring Binders, No Labels"/>
    <n v="15.92"/>
  </r>
  <r>
    <n v="7518"/>
    <s v="US-2018-167920"/>
    <x v="19"/>
    <x v="34"/>
    <d v="2018-12-12T00:00:00"/>
    <s v="Second Class"/>
    <s v="JL-15835"/>
    <s v="John Lee"/>
    <s v="Consumer"/>
    <s v="United States"/>
    <s v="Richmond"/>
    <x v="0"/>
    <n v="40475"/>
    <s v="South"/>
    <s v="TEC-AC-10001013"/>
    <x v="2"/>
    <s v="Accessories"/>
    <s v="Logitech ClearChat Comfort/USB Headset H390"/>
    <n v="146.44999999999999"/>
  </r>
  <r>
    <n v="7519"/>
    <s v="US-2018-167920"/>
    <x v="19"/>
    <x v="34"/>
    <d v="2018-12-12T00:00:00"/>
    <s v="Second Class"/>
    <s v="JL-15835"/>
    <s v="John Lee"/>
    <s v="Consumer"/>
    <s v="United States"/>
    <s v="Richmond"/>
    <x v="0"/>
    <n v="40475"/>
    <s v="South"/>
    <s v="OFF-ST-10004963"/>
    <x v="1"/>
    <s v="Storage"/>
    <s v="Eldon Gobal File Keepers"/>
    <n v="15.14"/>
  </r>
  <r>
    <n v="7520"/>
    <s v="US-2018-167920"/>
    <x v="19"/>
    <x v="34"/>
    <d v="2018-12-12T00:00:00"/>
    <s v="Second Class"/>
    <s v="JL-15835"/>
    <s v="John Lee"/>
    <s v="Consumer"/>
    <s v="United States"/>
    <s v="Richmond"/>
    <x v="0"/>
    <n v="40475"/>
    <s v="South"/>
    <s v="OFF-LA-10004409"/>
    <x v="1"/>
    <s v="Labels"/>
    <s v="Avery 492"/>
    <n v="5.76"/>
  </r>
  <r>
    <n v="7521"/>
    <s v="US-2018-167920"/>
    <x v="19"/>
    <x v="34"/>
    <d v="2018-12-12T00:00:00"/>
    <s v="Second Class"/>
    <s v="JL-15835"/>
    <s v="John Lee"/>
    <s v="Consumer"/>
    <s v="United States"/>
    <s v="Richmond"/>
    <x v="0"/>
    <n v="40475"/>
    <s v="South"/>
    <s v="TEC-CO-10001046"/>
    <x v="2"/>
    <s v="Copiers"/>
    <s v="Canon Imageclass D680 Copier / Fax"/>
    <n v="1399.98"/>
  </r>
  <r>
    <n v="7522"/>
    <s v="CA-2017-162383"/>
    <x v="22"/>
    <x v="64"/>
    <d v="2017-09-11T00:00:00"/>
    <s v="Standard Class"/>
    <s v="MD-17350"/>
    <s v="Maribeth Dona"/>
    <s v="Consumer"/>
    <s v="United States"/>
    <s v="Lancaster"/>
    <x v="24"/>
    <n v="43130"/>
    <s v="East"/>
    <s v="OFF-BI-10002824"/>
    <x v="1"/>
    <s v="Binders"/>
    <s v="Recycled Easel Ring Binders"/>
    <n v="8.952"/>
  </r>
  <r>
    <n v="7523"/>
    <s v="CA-2017-162383"/>
    <x v="22"/>
    <x v="64"/>
    <d v="2017-09-11T00:00:00"/>
    <s v="Standard Class"/>
    <s v="MD-17350"/>
    <s v="Maribeth Dona"/>
    <s v="Consumer"/>
    <s v="United States"/>
    <s v="Lancaster"/>
    <x v="24"/>
    <n v="43130"/>
    <s v="East"/>
    <s v="OFF-BI-10001757"/>
    <x v="1"/>
    <s v="Binders"/>
    <s v="Pressboard Hanging Data Binders for Unburst Sheets"/>
    <n v="8.8559999999999999"/>
  </r>
  <r>
    <n v="7524"/>
    <s v="CA-2017-162383"/>
    <x v="22"/>
    <x v="64"/>
    <d v="2017-09-11T00:00:00"/>
    <s v="Standard Class"/>
    <s v="MD-17350"/>
    <s v="Maribeth Dona"/>
    <s v="Consumer"/>
    <s v="United States"/>
    <s v="Lancaster"/>
    <x v="24"/>
    <n v="43130"/>
    <s v="East"/>
    <s v="FUR-CH-10004477"/>
    <x v="0"/>
    <s v="Chairs"/>
    <s v="Global Push Button Manager's Chair, Indigo"/>
    <n v="85.245999999999995"/>
  </r>
  <r>
    <n v="7525"/>
    <s v="CA-2015-125731"/>
    <x v="14"/>
    <x v="1076"/>
    <d v="2015-09-16T00:00:00"/>
    <s v="Standard Class"/>
    <s v="CL-12565"/>
    <s v="Clay Ludtke"/>
    <s v="Consumer"/>
    <s v="United States"/>
    <s v="Gresham"/>
    <x v="21"/>
    <n v="97030"/>
    <s v="West"/>
    <s v="OFF-EN-10003072"/>
    <x v="1"/>
    <s v="Envelopes"/>
    <s v="Peel &amp; Seel Envelopes"/>
    <n v="21.728000000000002"/>
  </r>
  <r>
    <n v="7526"/>
    <s v="CA-2015-125731"/>
    <x v="14"/>
    <x v="1076"/>
    <d v="2015-09-16T00:00:00"/>
    <s v="Standard Class"/>
    <s v="CL-12565"/>
    <s v="Clay Ludtke"/>
    <s v="Consumer"/>
    <s v="United States"/>
    <s v="Gresham"/>
    <x v="21"/>
    <n v="97030"/>
    <s v="West"/>
    <s v="FUR-CH-10003973"/>
    <x v="0"/>
    <s v="Chairs"/>
    <s v="GuestStacker Chair with Chrome Finish Legs"/>
    <n v="1487.04"/>
  </r>
  <r>
    <n v="7527"/>
    <s v="US-2018-106145"/>
    <x v="30"/>
    <x v="986"/>
    <d v="2018-09-26T00:00:00"/>
    <s v="Same Day"/>
    <s v="RA-19885"/>
    <s v="Ruben Ausman"/>
    <s v="Corporate"/>
    <s v="United States"/>
    <s v="San Francisco"/>
    <x v="1"/>
    <n v="94109"/>
    <s v="West"/>
    <s v="OFF-EN-10001028"/>
    <x v="1"/>
    <s v="Envelopes"/>
    <s v="Staple envelope"/>
    <n v="71.88"/>
  </r>
  <r>
    <n v="7528"/>
    <s v="US-2018-106145"/>
    <x v="30"/>
    <x v="986"/>
    <d v="2018-09-26T00:00:00"/>
    <s v="Same Day"/>
    <s v="RA-19885"/>
    <s v="Ruben Ausman"/>
    <s v="Corporate"/>
    <s v="United States"/>
    <s v="San Francisco"/>
    <x v="1"/>
    <n v="94109"/>
    <s v="West"/>
    <s v="FUR-FU-10003829"/>
    <x v="0"/>
    <s v="Furnishings"/>
    <s v="Stackable Trays"/>
    <n v="9.24"/>
  </r>
  <r>
    <n v="7529"/>
    <s v="US-2018-106145"/>
    <x v="30"/>
    <x v="986"/>
    <d v="2018-09-26T00:00:00"/>
    <s v="Same Day"/>
    <s v="RA-19885"/>
    <s v="Ruben Ausman"/>
    <s v="Corporate"/>
    <s v="United States"/>
    <s v="San Francisco"/>
    <x v="1"/>
    <n v="94109"/>
    <s v="West"/>
    <s v="OFF-PA-10002245"/>
    <x v="1"/>
    <s v="Paper"/>
    <s v="Xerox 1895"/>
    <n v="35.880000000000003"/>
  </r>
  <r>
    <n v="7530"/>
    <s v="US-2018-106145"/>
    <x v="30"/>
    <x v="986"/>
    <d v="2018-09-26T00:00:00"/>
    <s v="Same Day"/>
    <s v="RA-19885"/>
    <s v="Ruben Ausman"/>
    <s v="Corporate"/>
    <s v="United States"/>
    <s v="San Francisco"/>
    <x v="1"/>
    <n v="94109"/>
    <s v="West"/>
    <s v="OFF-BI-10002215"/>
    <x v="1"/>
    <s v="Binders"/>
    <s v="Wilson Jones Hanging View Binder, White, 1&quot;"/>
    <n v="17.04"/>
  </r>
  <r>
    <n v="7531"/>
    <s v="US-2018-106145"/>
    <x v="30"/>
    <x v="986"/>
    <d v="2018-09-26T00:00:00"/>
    <s v="Same Day"/>
    <s v="RA-19885"/>
    <s v="Ruben Ausman"/>
    <s v="Corporate"/>
    <s v="United States"/>
    <s v="San Francisco"/>
    <x v="1"/>
    <n v="94109"/>
    <s v="West"/>
    <s v="OFF-BI-10003925"/>
    <x v="1"/>
    <s v="Binders"/>
    <s v="Fellowes PB300 Plastic Comb Binding Machine"/>
    <n v="931.17600000000004"/>
  </r>
  <r>
    <n v="7532"/>
    <s v="CA-2017-107146"/>
    <x v="1"/>
    <x v="26"/>
    <d v="2017-06-19T00:00:00"/>
    <s v="First Class"/>
    <s v="LC-16885"/>
    <s v="Lena Creighton"/>
    <s v="Consumer"/>
    <s v="United States"/>
    <s v="Longmont"/>
    <x v="22"/>
    <n v="80501"/>
    <s v="West"/>
    <s v="FUR-FU-10002298"/>
    <x v="0"/>
    <s v="Furnishings"/>
    <s v="Rubbermaid ClusterMat Chairmats, Mat Size- 66&quot; x 60&quot;, Lip 20&quot; x 11&quot; -90 Degree Angle"/>
    <n v="266.35199999999998"/>
  </r>
  <r>
    <n v="7533"/>
    <s v="CA-2017-107146"/>
    <x v="1"/>
    <x v="26"/>
    <d v="2017-06-19T00:00:00"/>
    <s v="First Class"/>
    <s v="LC-16885"/>
    <s v="Lena Creighton"/>
    <s v="Consumer"/>
    <s v="United States"/>
    <s v="Longmont"/>
    <x v="22"/>
    <n v="80501"/>
    <s v="West"/>
    <s v="FUR-CH-10004853"/>
    <x v="0"/>
    <s v="Chairs"/>
    <s v="Global Manager's Adjustable Task Chair, Storm"/>
    <n v="483.13600000000002"/>
  </r>
  <r>
    <n v="7534"/>
    <s v="US-2018-134642"/>
    <x v="52"/>
    <x v="906"/>
    <d v="2018-03-01T00:00:00"/>
    <s v="Standard Class"/>
    <s v="SW-20245"/>
    <s v="Scot Wooten"/>
    <s v="Consumer"/>
    <s v="United States"/>
    <s v="Greenville"/>
    <x v="3"/>
    <n v="27834"/>
    <s v="South"/>
    <s v="FUR-CH-10002880"/>
    <x v="0"/>
    <s v="Chairs"/>
    <s v="Global High-Back Leather Tilter, Burgundy"/>
    <n v="196.78399999999999"/>
  </r>
  <r>
    <n v="7535"/>
    <s v="US-2018-134642"/>
    <x v="52"/>
    <x v="906"/>
    <d v="2018-03-01T00:00:00"/>
    <s v="Standard Class"/>
    <s v="SW-20245"/>
    <s v="Scot Wooten"/>
    <s v="Consumer"/>
    <s v="United States"/>
    <s v="Greenville"/>
    <x v="3"/>
    <n v="27834"/>
    <s v="South"/>
    <s v="FUR-BO-10004709"/>
    <x v="0"/>
    <s v="Bookcases"/>
    <s v="Bush Westfield Collection Bookcases, Medium Cherry Finish"/>
    <n v="231.92"/>
  </r>
  <r>
    <n v="7536"/>
    <s v="US-2018-160143"/>
    <x v="48"/>
    <x v="185"/>
    <d v="2018-04-07T00:00:00"/>
    <s v="Standard Class"/>
    <s v="HG-14965"/>
    <s v="Henry Goldwyn"/>
    <s v="Corporate"/>
    <s v="United States"/>
    <s v="Los Angeles"/>
    <x v="1"/>
    <n v="90004"/>
    <s v="West"/>
    <s v="OFF-SU-10004231"/>
    <x v="1"/>
    <s v="Supplies"/>
    <s v="Acme Tagit Stainless Steel Antibacterial Scissors"/>
    <n v="29.7"/>
  </r>
  <r>
    <n v="7537"/>
    <s v="CA-2018-103415"/>
    <x v="4"/>
    <x v="734"/>
    <d v="2018-12-08T00:00:00"/>
    <s v="Standard Class"/>
    <s v="MV-17485"/>
    <s v="Mark Van Huff"/>
    <s v="Consumer"/>
    <s v="United States"/>
    <s v="Houston"/>
    <x v="5"/>
    <n v="77041"/>
    <s v="Central"/>
    <s v="FUR-FU-10000820"/>
    <x v="0"/>
    <s v="Furnishings"/>
    <s v="Tensor Brushed Steel Torchiere Floor Lamp"/>
    <n v="13.592000000000001"/>
  </r>
  <r>
    <n v="7538"/>
    <s v="CA-2017-106460"/>
    <x v="51"/>
    <x v="317"/>
    <d v="2017-02-22T00:00:00"/>
    <s v="Second Class"/>
    <s v="GT-14710"/>
    <s v="Greg Tran"/>
    <s v="Consumer"/>
    <s v="United States"/>
    <s v="San Francisco"/>
    <x v="1"/>
    <n v="94109"/>
    <s v="West"/>
    <s v="OFF-PA-10001736"/>
    <x v="1"/>
    <s v="Paper"/>
    <s v="Xerox 1880"/>
    <n v="70.88"/>
  </r>
  <r>
    <n v="7539"/>
    <s v="US-2018-112347"/>
    <x v="4"/>
    <x v="574"/>
    <d v="2018-12-06T00:00:00"/>
    <s v="Standard Class"/>
    <s v="BS-11380"/>
    <s v="Bill Stewart"/>
    <s v="Corporate"/>
    <s v="United States"/>
    <s v="Denver"/>
    <x v="22"/>
    <n v="80219"/>
    <s v="West"/>
    <s v="OFF-ST-10003306"/>
    <x v="1"/>
    <s v="Storage"/>
    <s v="Letter Size Cart"/>
    <n v="114.288"/>
  </r>
  <r>
    <n v="7540"/>
    <s v="US-2018-112347"/>
    <x v="4"/>
    <x v="574"/>
    <d v="2018-12-06T00:00:00"/>
    <s v="Standard Class"/>
    <s v="BS-11380"/>
    <s v="Bill Stewart"/>
    <s v="Corporate"/>
    <s v="United States"/>
    <s v="Denver"/>
    <x v="22"/>
    <n v="80219"/>
    <s v="West"/>
    <s v="OFF-BI-10003707"/>
    <x v="1"/>
    <s v="Binders"/>
    <s v="Aluminum Screw Posts"/>
    <n v="36.624000000000002"/>
  </r>
  <r>
    <n v="7541"/>
    <s v="US-2018-112347"/>
    <x v="4"/>
    <x v="574"/>
    <d v="2018-12-06T00:00:00"/>
    <s v="Standard Class"/>
    <s v="BS-11380"/>
    <s v="Bill Stewart"/>
    <s v="Corporate"/>
    <s v="United States"/>
    <s v="Denver"/>
    <x v="22"/>
    <n v="80219"/>
    <s v="West"/>
    <s v="FUR-BO-10003546"/>
    <x v="0"/>
    <s v="Bookcases"/>
    <s v="Hon 4-Shelf Metal Bookcases"/>
    <n v="242.352"/>
  </r>
  <r>
    <n v="7542"/>
    <s v="US-2018-112347"/>
    <x v="4"/>
    <x v="574"/>
    <d v="2018-12-06T00:00:00"/>
    <s v="Standard Class"/>
    <s v="BS-11380"/>
    <s v="Bill Stewart"/>
    <s v="Corporate"/>
    <s v="United States"/>
    <s v="Denver"/>
    <x v="22"/>
    <n v="80219"/>
    <s v="West"/>
    <s v="TEC-PH-10000213"/>
    <x v="2"/>
    <s v="Phones"/>
    <s v="Seidio BD2-HK3IPH5-BK DILEX Case and Holster Combo for Apple iPhone 5/5s - Black"/>
    <n v="49.616"/>
  </r>
  <r>
    <n v="7543"/>
    <s v="US-2018-112347"/>
    <x v="4"/>
    <x v="574"/>
    <d v="2018-12-06T00:00:00"/>
    <s v="Standard Class"/>
    <s v="BS-11380"/>
    <s v="Bill Stewart"/>
    <s v="Corporate"/>
    <s v="United States"/>
    <s v="Denver"/>
    <x v="22"/>
    <n v="80219"/>
    <s v="West"/>
    <s v="FUR-FU-10001488"/>
    <x v="0"/>
    <s v="Furnishings"/>
    <s v="Tenex 46&quot; x 60&quot; Computer Anti-Static Chairmat, Rectangular Shaped"/>
    <n v="508.70400000000001"/>
  </r>
  <r>
    <n v="7544"/>
    <s v="US-2018-112347"/>
    <x v="4"/>
    <x v="574"/>
    <d v="2018-12-06T00:00:00"/>
    <s v="Standard Class"/>
    <s v="BS-11380"/>
    <s v="Bill Stewart"/>
    <s v="Corporate"/>
    <s v="United States"/>
    <s v="Denver"/>
    <x v="22"/>
    <n v="80219"/>
    <s v="West"/>
    <s v="TEC-PH-10004833"/>
    <x v="2"/>
    <s v="Phones"/>
    <s v="Macally Suction Cup Mount"/>
    <n v="57.36"/>
  </r>
  <r>
    <n v="7545"/>
    <s v="US-2018-112347"/>
    <x v="4"/>
    <x v="574"/>
    <d v="2018-12-06T00:00:00"/>
    <s v="Standard Class"/>
    <s v="BS-11380"/>
    <s v="Bill Stewart"/>
    <s v="Corporate"/>
    <s v="United States"/>
    <s v="Denver"/>
    <x v="22"/>
    <n v="80219"/>
    <s v="West"/>
    <s v="FUR-CH-10002335"/>
    <x v="0"/>
    <s v="Chairs"/>
    <s v="Hon GuestStacker Chair"/>
    <n v="906.68"/>
  </r>
  <r>
    <n v="7546"/>
    <s v="CA-2015-103492"/>
    <x v="32"/>
    <x v="982"/>
    <d v="2015-10-15T00:00:00"/>
    <s v="Standard Class"/>
    <s v="CM-12715"/>
    <s v="Craig Molinari"/>
    <s v="Corporate"/>
    <s v="United States"/>
    <s v="Huntsville"/>
    <x v="5"/>
    <n v="77340"/>
    <s v="Central"/>
    <s v="TEC-PH-10001128"/>
    <x v="2"/>
    <s v="Phones"/>
    <s v="Motorola Droid Maxx"/>
    <n v="719.952"/>
  </r>
  <r>
    <n v="7547"/>
    <s v="CA-2015-103492"/>
    <x v="32"/>
    <x v="982"/>
    <d v="2015-10-15T00:00:00"/>
    <s v="Standard Class"/>
    <s v="CM-12715"/>
    <s v="Craig Molinari"/>
    <s v="Corporate"/>
    <s v="United States"/>
    <s v="Huntsville"/>
    <x v="5"/>
    <n v="77340"/>
    <s v="Central"/>
    <s v="TEC-PH-10004667"/>
    <x v="2"/>
    <s v="Phones"/>
    <s v="Cisco 8x8 Inc. 6753i IP Business Phone System"/>
    <n v="755.94399999999996"/>
  </r>
  <r>
    <n v="7548"/>
    <s v="CA-2015-103492"/>
    <x v="32"/>
    <x v="982"/>
    <d v="2015-10-15T00:00:00"/>
    <s v="Standard Class"/>
    <s v="CM-12715"/>
    <s v="Craig Molinari"/>
    <s v="Corporate"/>
    <s v="United States"/>
    <s v="Huntsville"/>
    <x v="5"/>
    <n v="77340"/>
    <s v="Central"/>
    <s v="OFF-BI-10004817"/>
    <x v="1"/>
    <s v="Binders"/>
    <s v="GBC Personal VeloBind Strips"/>
    <n v="11.98"/>
  </r>
  <r>
    <n v="7549"/>
    <s v="CA-2015-103492"/>
    <x v="32"/>
    <x v="982"/>
    <d v="2015-10-15T00:00:00"/>
    <s v="Standard Class"/>
    <s v="CM-12715"/>
    <s v="Craig Molinari"/>
    <s v="Corporate"/>
    <s v="United States"/>
    <s v="Huntsville"/>
    <x v="5"/>
    <n v="77340"/>
    <s v="Central"/>
    <s v="OFF-BI-10004140"/>
    <x v="1"/>
    <s v="Binders"/>
    <s v="Avery Non-Stick Binders"/>
    <n v="0.89800000000000002"/>
  </r>
  <r>
    <n v="7550"/>
    <s v="CA-2017-136595"/>
    <x v="22"/>
    <x v="64"/>
    <d v="2017-09-07T00:00:00"/>
    <s v="First Class"/>
    <s v="EM-13825"/>
    <s v="Elizabeth Moffitt"/>
    <s v="Corporate"/>
    <s v="United States"/>
    <s v="Houston"/>
    <x v="5"/>
    <n v="77036"/>
    <s v="Central"/>
    <s v="FUR-FU-10004671"/>
    <x v="0"/>
    <s v="Furnishings"/>
    <s v="Executive Impressions 12&quot; Wall Clock"/>
    <n v="21.204000000000001"/>
  </r>
  <r>
    <n v="7551"/>
    <s v="CA-2015-140396"/>
    <x v="26"/>
    <x v="1164"/>
    <d v="2015-11-25T00:00:00"/>
    <s v="Standard Class"/>
    <s v="KH-16330"/>
    <s v="Katharine Harms"/>
    <s v="Corporate"/>
    <s v="United States"/>
    <s v="New York City"/>
    <x v="15"/>
    <n v="10024"/>
    <s v="East"/>
    <s v="OFF-EN-10002592"/>
    <x v="1"/>
    <s v="Envelopes"/>
    <s v="Peel &amp; Seel Recycled Catalog Envelopes, Brown"/>
    <n v="34.74"/>
  </r>
  <r>
    <n v="7552"/>
    <s v="CA-2015-140396"/>
    <x v="26"/>
    <x v="1164"/>
    <d v="2015-11-25T00:00:00"/>
    <s v="Standard Class"/>
    <s v="KH-16330"/>
    <s v="Katharine Harms"/>
    <s v="Corporate"/>
    <s v="United States"/>
    <s v="New York City"/>
    <x v="15"/>
    <n v="10024"/>
    <s v="East"/>
    <s v="TEC-PH-10004447"/>
    <x v="2"/>
    <s v="Phones"/>
    <s v="Toshiba IPT2010-SD IPÂ Telephone"/>
    <n v="833.94"/>
  </r>
  <r>
    <n v="7553"/>
    <s v="CA-2015-140396"/>
    <x v="26"/>
    <x v="1164"/>
    <d v="2015-11-25T00:00:00"/>
    <s v="Standard Class"/>
    <s v="KH-16330"/>
    <s v="Katharine Harms"/>
    <s v="Corporate"/>
    <s v="United States"/>
    <s v="New York City"/>
    <x v="15"/>
    <n v="10024"/>
    <s v="East"/>
    <s v="OFF-BI-10003669"/>
    <x v="1"/>
    <s v="Binders"/>
    <s v="3M Organizer Strips"/>
    <n v="12.96"/>
  </r>
  <r>
    <n v="7554"/>
    <s v="CA-2015-140396"/>
    <x v="26"/>
    <x v="1164"/>
    <d v="2015-11-25T00:00:00"/>
    <s v="Standard Class"/>
    <s v="KH-16330"/>
    <s v="Katharine Harms"/>
    <s v="Corporate"/>
    <s v="United States"/>
    <s v="New York City"/>
    <x v="15"/>
    <n v="10024"/>
    <s v="East"/>
    <s v="OFF-PA-10000223"/>
    <x v="1"/>
    <s v="Paper"/>
    <s v="Xerox 2000"/>
    <n v="25.92"/>
  </r>
  <r>
    <n v="7555"/>
    <s v="CA-2015-114181"/>
    <x v="7"/>
    <x v="1025"/>
    <d v="2015-05-14T00:00:00"/>
    <s v="Second Class"/>
    <s v="AF-10885"/>
    <s v="Art Foster"/>
    <s v="Consumer"/>
    <s v="United States"/>
    <s v="Philadelphia"/>
    <x v="9"/>
    <n v="19134"/>
    <s v="East"/>
    <s v="FUR-BO-10004467"/>
    <x v="0"/>
    <s v="Bookcases"/>
    <s v="Bestar Classic Bookcase"/>
    <n v="349.96499999999997"/>
  </r>
  <r>
    <n v="7556"/>
    <s v="CA-2015-114181"/>
    <x v="7"/>
    <x v="1025"/>
    <d v="2015-05-14T00:00:00"/>
    <s v="Second Class"/>
    <s v="AF-10885"/>
    <s v="Art Foster"/>
    <s v="Consumer"/>
    <s v="United States"/>
    <s v="Philadelphia"/>
    <x v="9"/>
    <n v="19134"/>
    <s v="East"/>
    <s v="OFF-AR-10000716"/>
    <x v="1"/>
    <s v="Art"/>
    <s v="DIXON Ticonderoga Erasable Checking Pencils"/>
    <n v="22.32"/>
  </r>
  <r>
    <n v="7557"/>
    <s v="CA-2018-159506"/>
    <x v="5"/>
    <x v="344"/>
    <d v="2018-12-02T00:00:00"/>
    <s v="Standard Class"/>
    <s v="JR-16210"/>
    <s v="Justin Ritter"/>
    <s v="Corporate"/>
    <s v="United States"/>
    <s v="Columbus"/>
    <x v="14"/>
    <n v="47201"/>
    <s v="Central"/>
    <s v="OFF-PA-10003641"/>
    <x v="1"/>
    <s v="Paper"/>
    <s v="Xerox 1909"/>
    <n v="158.28"/>
  </r>
  <r>
    <n v="7558"/>
    <s v="CA-2018-159506"/>
    <x v="5"/>
    <x v="344"/>
    <d v="2018-12-02T00:00:00"/>
    <s v="Standard Class"/>
    <s v="JR-16210"/>
    <s v="Justin Ritter"/>
    <s v="Corporate"/>
    <s v="United States"/>
    <s v="Columbus"/>
    <x v="14"/>
    <n v="47201"/>
    <s v="Central"/>
    <s v="OFF-BI-10004519"/>
    <x v="1"/>
    <s v="Binders"/>
    <s v="GBC DocuBind P100 Manual Binding Machine"/>
    <n v="497.94"/>
  </r>
  <r>
    <n v="7559"/>
    <s v="US-2015-137155"/>
    <x v="0"/>
    <x v="301"/>
    <d v="2015-11-05T00:00:00"/>
    <s v="Standard Class"/>
    <s v="DL-12925"/>
    <s v="Daniel Lacy"/>
    <s v="Consumer"/>
    <s v="United States"/>
    <s v="Long Beach"/>
    <x v="15"/>
    <n v="11561"/>
    <s v="East"/>
    <s v="OFF-AP-10002518"/>
    <x v="1"/>
    <s v="Appliances"/>
    <s v="Kensington 7 Outlet MasterPiece Power Center"/>
    <n v="533.94000000000005"/>
  </r>
  <r>
    <n v="7560"/>
    <s v="US-2015-137155"/>
    <x v="0"/>
    <x v="301"/>
    <d v="2015-11-05T00:00:00"/>
    <s v="Standard Class"/>
    <s v="DL-12925"/>
    <s v="Daniel Lacy"/>
    <s v="Consumer"/>
    <s v="United States"/>
    <s v="Long Beach"/>
    <x v="15"/>
    <n v="11561"/>
    <s v="East"/>
    <s v="OFF-PA-10000806"/>
    <x v="1"/>
    <s v="Paper"/>
    <s v="Xerox 1934"/>
    <n v="167.94"/>
  </r>
  <r>
    <n v="7561"/>
    <s v="US-2015-137155"/>
    <x v="0"/>
    <x v="301"/>
    <d v="2015-11-05T00:00:00"/>
    <s v="Standard Class"/>
    <s v="DL-12925"/>
    <s v="Daniel Lacy"/>
    <s v="Consumer"/>
    <s v="United States"/>
    <s v="Long Beach"/>
    <x v="15"/>
    <n v="11561"/>
    <s v="East"/>
    <s v="FUR-FU-10003142"/>
    <x v="0"/>
    <s v="Furnishings"/>
    <s v="Master Big Foot Doorstop, Beige"/>
    <n v="31.68"/>
  </r>
  <r>
    <n v="7562"/>
    <s v="CA-2017-105746"/>
    <x v="27"/>
    <x v="945"/>
    <d v="2018-01-01T00:00:00"/>
    <s v="First Class"/>
    <s v="BD-11605"/>
    <s v="Brian Dahlen"/>
    <s v="Consumer"/>
    <s v="United States"/>
    <s v="Lancaster"/>
    <x v="9"/>
    <n v="17602"/>
    <s v="East"/>
    <s v="FUR-CH-10000454"/>
    <x v="0"/>
    <s v="Chairs"/>
    <s v="Hon Deluxe Fabric Upholstered Stacking Chairs, Rounded Back"/>
    <n v="170.786"/>
  </r>
  <r>
    <n v="7563"/>
    <s v="US-2017-104815"/>
    <x v="22"/>
    <x v="323"/>
    <d v="2017-09-07T00:00:00"/>
    <s v="Standard Class"/>
    <s v="RB-19570"/>
    <s v="Rob Beeghly"/>
    <s v="Consumer"/>
    <s v="United States"/>
    <s v="Chicago"/>
    <x v="10"/>
    <n v="60610"/>
    <s v="Central"/>
    <s v="FUR-BO-10003894"/>
    <x v="0"/>
    <s v="Bookcases"/>
    <s v="Safco Value Mate Steel Bookcase, Baked Enamel Finish on Steel, Black"/>
    <n v="198.744"/>
  </r>
  <r>
    <n v="7564"/>
    <s v="CA-2018-157672"/>
    <x v="10"/>
    <x v="361"/>
    <d v="2018-10-07T00:00:00"/>
    <s v="First Class"/>
    <s v="RB-19795"/>
    <s v="Ross Baird"/>
    <s v="Home Office"/>
    <s v="United States"/>
    <s v="Denver"/>
    <x v="22"/>
    <n v="80219"/>
    <s v="West"/>
    <s v="TEC-AC-10001714"/>
    <x v="2"/>
    <s v="Accessories"/>
    <s v="LogitechÂ MX Performance Wireless Mouse"/>
    <n v="63.823999999999998"/>
  </r>
  <r>
    <n v="7565"/>
    <s v="US-2017-166660"/>
    <x v="31"/>
    <x v="806"/>
    <d v="2017-02-01T00:00:00"/>
    <s v="Second Class"/>
    <s v="TB-21250"/>
    <s v="Tim Brockman"/>
    <s v="Consumer"/>
    <s v="United States"/>
    <s v="Seattle"/>
    <x v="4"/>
    <n v="98103"/>
    <s v="West"/>
    <s v="FUR-CH-10001190"/>
    <x v="0"/>
    <s v="Chairs"/>
    <s v="Global Deluxe High-Back Office Chair in Storm"/>
    <n v="435.16800000000001"/>
  </r>
  <r>
    <n v="7566"/>
    <s v="US-2017-166660"/>
    <x v="31"/>
    <x v="806"/>
    <d v="2017-02-01T00:00:00"/>
    <s v="Second Class"/>
    <s v="TB-21250"/>
    <s v="Tim Brockman"/>
    <s v="Consumer"/>
    <s v="United States"/>
    <s v="Seattle"/>
    <x v="4"/>
    <n v="98103"/>
    <s v="West"/>
    <s v="FUR-BO-10000468"/>
    <x v="0"/>
    <s v="Bookcases"/>
    <s v="O'Sullivan 2-Shelf Heavy-Duty Bookcases"/>
    <n v="48.58"/>
  </r>
  <r>
    <n v="7567"/>
    <s v="CA-2018-140802"/>
    <x v="3"/>
    <x v="81"/>
    <d v="2018-04-23T00:00:00"/>
    <s v="First Class"/>
    <s v="KN-16390"/>
    <s v="Katherine Nockton"/>
    <s v="Corporate"/>
    <s v="United States"/>
    <s v="Houston"/>
    <x v="5"/>
    <n v="77070"/>
    <s v="Central"/>
    <s v="TEC-AC-10001998"/>
    <x v="2"/>
    <s v="Accessories"/>
    <s v="LogitechÂ LS21 Speaker System - PC Multimedia - 2.1-CH - Wired"/>
    <n v="47.975999999999999"/>
  </r>
  <r>
    <n v="7568"/>
    <s v="CA-2018-140802"/>
    <x v="3"/>
    <x v="81"/>
    <d v="2018-04-23T00:00:00"/>
    <s v="First Class"/>
    <s v="KN-16390"/>
    <s v="Katherine Nockton"/>
    <s v="Corporate"/>
    <s v="United States"/>
    <s v="Houston"/>
    <x v="5"/>
    <n v="77070"/>
    <s v="Central"/>
    <s v="OFF-PA-10001534"/>
    <x v="1"/>
    <s v="Paper"/>
    <s v="Xerox 230"/>
    <n v="20.736000000000001"/>
  </r>
  <r>
    <n v="7569"/>
    <s v="CA-2015-133830"/>
    <x v="4"/>
    <x v="29"/>
    <d v="2015-12-10T00:00:00"/>
    <s v="Standard Class"/>
    <s v="RL-19615"/>
    <s v="Rob Lucas"/>
    <s v="Consumer"/>
    <s v="United States"/>
    <s v="Los Angeles"/>
    <x v="1"/>
    <n v="90045"/>
    <s v="West"/>
    <s v="OFF-AR-10003045"/>
    <x v="1"/>
    <s v="Art"/>
    <s v="Prang Colored Pencils"/>
    <n v="26.46"/>
  </r>
  <r>
    <n v="7570"/>
    <s v="CA-2015-133830"/>
    <x v="4"/>
    <x v="29"/>
    <d v="2015-12-10T00:00:00"/>
    <s v="Standard Class"/>
    <s v="RL-19615"/>
    <s v="Rob Lucas"/>
    <s v="Consumer"/>
    <s v="United States"/>
    <s v="Los Angeles"/>
    <x v="1"/>
    <n v="90045"/>
    <s v="West"/>
    <s v="OFF-PA-10001363"/>
    <x v="1"/>
    <s v="Paper"/>
    <s v="Xerox 1933"/>
    <n v="49.12"/>
  </r>
  <r>
    <n v="7571"/>
    <s v="CA-2015-133830"/>
    <x v="4"/>
    <x v="29"/>
    <d v="2015-12-10T00:00:00"/>
    <s v="Standard Class"/>
    <s v="RL-19615"/>
    <s v="Rob Lucas"/>
    <s v="Consumer"/>
    <s v="United States"/>
    <s v="Los Angeles"/>
    <x v="1"/>
    <n v="90045"/>
    <s v="West"/>
    <s v="OFF-FA-10002280"/>
    <x v="1"/>
    <s v="Fasteners"/>
    <s v="Advantus Plastic Paper Clips"/>
    <n v="15"/>
  </r>
  <r>
    <n v="7572"/>
    <s v="CA-2015-100916"/>
    <x v="16"/>
    <x v="618"/>
    <d v="2015-10-26T00:00:00"/>
    <s v="Standard Class"/>
    <s v="FH-14275"/>
    <s v="Frank Hawley"/>
    <s v="Corporate"/>
    <s v="United States"/>
    <s v="Newport News"/>
    <x v="17"/>
    <n v="23602"/>
    <s v="South"/>
    <s v="OFF-ST-10003479"/>
    <x v="1"/>
    <s v="Storage"/>
    <s v="Eldon Base for stackable storage shelf, platinum"/>
    <n v="194.7"/>
  </r>
  <r>
    <n v="7573"/>
    <s v="CA-2015-100916"/>
    <x v="16"/>
    <x v="618"/>
    <d v="2015-10-26T00:00:00"/>
    <s v="Standard Class"/>
    <s v="FH-14275"/>
    <s v="Frank Hawley"/>
    <s v="Corporate"/>
    <s v="United States"/>
    <s v="Newport News"/>
    <x v="17"/>
    <n v="23602"/>
    <s v="South"/>
    <s v="FUR-TA-10004607"/>
    <x v="0"/>
    <s v="Tables"/>
    <s v="Hon 2111 Invitation Series Straight Table"/>
    <n v="591.32000000000005"/>
  </r>
  <r>
    <n v="7574"/>
    <s v="CA-2015-100916"/>
    <x v="16"/>
    <x v="618"/>
    <d v="2015-10-26T00:00:00"/>
    <s v="Standard Class"/>
    <s v="FH-14275"/>
    <s v="Frank Hawley"/>
    <s v="Corporate"/>
    <s v="United States"/>
    <s v="Newport News"/>
    <x v="17"/>
    <n v="23602"/>
    <s v="South"/>
    <s v="OFF-AR-10001022"/>
    <x v="1"/>
    <s v="Art"/>
    <s v="SANFORD Liquid Accent Tank-Style Highlighters"/>
    <n v="2.84"/>
  </r>
  <r>
    <n v="7575"/>
    <s v="CA-2016-129532"/>
    <x v="19"/>
    <x v="575"/>
    <d v="2016-12-12T00:00:00"/>
    <s v="Standard Class"/>
    <s v="YS-21880"/>
    <s v="Yana Sorensen"/>
    <s v="Corporate"/>
    <s v="United States"/>
    <s v="Los Angeles"/>
    <x v="1"/>
    <n v="90036"/>
    <s v="West"/>
    <s v="OFF-ST-10004186"/>
    <x v="1"/>
    <s v="Storage"/>
    <s v="Stur-D-Stor Shelving, Vertical 5-Shelf: 72&quot;H x 36&quot;W x 18 1/2&quot;D"/>
    <n v="221.96"/>
  </r>
  <r>
    <n v="7576"/>
    <s v="CA-2016-129532"/>
    <x v="19"/>
    <x v="575"/>
    <d v="2016-12-12T00:00:00"/>
    <s v="Standard Class"/>
    <s v="YS-21880"/>
    <s v="Yana Sorensen"/>
    <s v="Corporate"/>
    <s v="United States"/>
    <s v="Los Angeles"/>
    <x v="1"/>
    <n v="90036"/>
    <s v="West"/>
    <s v="TEC-AC-10000865"/>
    <x v="2"/>
    <s v="Accessories"/>
    <s v="WD My Passport Ultra 500GB Portable External Hard Drive"/>
    <n v="236"/>
  </r>
  <r>
    <n v="7577"/>
    <s v="CA-2015-134726"/>
    <x v="0"/>
    <x v="981"/>
    <d v="2015-11-07T00:00:00"/>
    <s v="Second Class"/>
    <s v="SW-20755"/>
    <s v="Steven Ward"/>
    <s v="Corporate"/>
    <s v="United States"/>
    <s v="Seattle"/>
    <x v="4"/>
    <n v="98115"/>
    <s v="West"/>
    <s v="TEC-AC-10000023"/>
    <x v="2"/>
    <s v="Accessories"/>
    <s v="Maxell 74 Minute CD-R Spindle, 50/Pack"/>
    <n v="41.94"/>
  </r>
  <r>
    <n v="7578"/>
    <s v="CA-2015-134726"/>
    <x v="0"/>
    <x v="981"/>
    <d v="2015-11-07T00:00:00"/>
    <s v="Second Class"/>
    <s v="SW-20755"/>
    <s v="Steven Ward"/>
    <s v="Corporate"/>
    <s v="United States"/>
    <s v="Seattle"/>
    <x v="4"/>
    <n v="98115"/>
    <s v="West"/>
    <s v="TEC-PH-10001750"/>
    <x v="2"/>
    <s v="Phones"/>
    <s v="Samsung Rugby III"/>
    <n v="52.792000000000002"/>
  </r>
  <r>
    <n v="7579"/>
    <s v="CA-2017-138597"/>
    <x v="33"/>
    <x v="122"/>
    <d v="2017-12-21T00:00:00"/>
    <s v="First Class"/>
    <s v="PN-18775"/>
    <s v="Parhena Norris"/>
    <s v="Home Office"/>
    <s v="United States"/>
    <s v="Omaha"/>
    <x v="8"/>
    <n v="68104"/>
    <s v="Central"/>
    <s v="FUR-CH-10004997"/>
    <x v="0"/>
    <s v="Chairs"/>
    <s v="Hon Every-Day Series Multi-Task Chairs"/>
    <n v="563.94000000000005"/>
  </r>
  <r>
    <n v="7580"/>
    <s v="CA-2016-123113"/>
    <x v="5"/>
    <x v="521"/>
    <d v="2016-11-27T00:00:00"/>
    <s v="Second Class"/>
    <s v="AT-10735"/>
    <s v="Annie Thurman"/>
    <s v="Consumer"/>
    <s v="United States"/>
    <s v="Morristown"/>
    <x v="30"/>
    <n v="7960"/>
    <s v="East"/>
    <s v="OFF-AP-10000275"/>
    <x v="1"/>
    <s v="Appliances"/>
    <s v="Sanyo Counter Height Refrigerator with Crisper, 3.6 Cubic Foot, Stainless Steel/Black"/>
    <n v="2625.12"/>
  </r>
  <r>
    <n v="7581"/>
    <s v="CA-2016-123113"/>
    <x v="5"/>
    <x v="521"/>
    <d v="2016-11-27T00:00:00"/>
    <s v="Second Class"/>
    <s v="AT-10735"/>
    <s v="Annie Thurman"/>
    <s v="Consumer"/>
    <s v="United States"/>
    <s v="Morristown"/>
    <x v="30"/>
    <n v="7960"/>
    <s v="East"/>
    <s v="OFF-AR-10004999"/>
    <x v="1"/>
    <s v="Art"/>
    <s v="Newell 315"/>
    <n v="17.940000000000001"/>
  </r>
  <r>
    <n v="7582"/>
    <s v="CA-2016-169656"/>
    <x v="42"/>
    <x v="863"/>
    <d v="2016-08-16T00:00:00"/>
    <s v="First Class"/>
    <s v="EJ-13720"/>
    <s v="Ed Jacobs"/>
    <s v="Consumer"/>
    <s v="United States"/>
    <s v="Philadelphia"/>
    <x v="9"/>
    <n v="19143"/>
    <s v="East"/>
    <s v="OFF-ST-10003816"/>
    <x v="1"/>
    <s v="Storage"/>
    <s v="Fellowes High-Stak Drawer Files"/>
    <n v="422.85599999999999"/>
  </r>
  <r>
    <n v="7583"/>
    <s v="CA-2016-142734"/>
    <x v="3"/>
    <x v="392"/>
    <d v="2016-04-21T00:00:00"/>
    <s v="Standard Class"/>
    <s v="DM-13345"/>
    <s v="Denise Monton"/>
    <s v="Corporate"/>
    <s v="United States"/>
    <s v="New York City"/>
    <x v="15"/>
    <n v="10024"/>
    <s v="East"/>
    <s v="FUR-CH-10003968"/>
    <x v="0"/>
    <s v="Chairs"/>
    <s v="Novimex Turbo Task Chair"/>
    <n v="127.764"/>
  </r>
  <r>
    <n v="7584"/>
    <s v="CA-2015-163223"/>
    <x v="37"/>
    <x v="90"/>
    <d v="2015-03-25T00:00:00"/>
    <s v="Standard Class"/>
    <s v="KH-16690"/>
    <s v="Kristen Hastings"/>
    <s v="Corporate"/>
    <s v="United States"/>
    <s v="Springfield"/>
    <x v="17"/>
    <n v="22153"/>
    <s v="South"/>
    <s v="TEC-PH-10000730"/>
    <x v="2"/>
    <s v="Phones"/>
    <s v="Samsung Galaxy S4 Active"/>
    <n v="3499.93"/>
  </r>
  <r>
    <n v="7585"/>
    <s v="CA-2015-163223"/>
    <x v="37"/>
    <x v="90"/>
    <d v="2015-03-25T00:00:00"/>
    <s v="Standard Class"/>
    <s v="KH-16690"/>
    <s v="Kristen Hastings"/>
    <s v="Corporate"/>
    <s v="United States"/>
    <s v="Springfield"/>
    <x v="17"/>
    <n v="22153"/>
    <s v="South"/>
    <s v="OFF-LA-10004409"/>
    <x v="1"/>
    <s v="Labels"/>
    <s v="Avery 492"/>
    <n v="14.4"/>
  </r>
  <r>
    <n v="7586"/>
    <s v="CA-2015-163223"/>
    <x v="37"/>
    <x v="90"/>
    <d v="2015-03-25T00:00:00"/>
    <s v="Standard Class"/>
    <s v="KH-16690"/>
    <s v="Kristen Hastings"/>
    <s v="Corporate"/>
    <s v="United States"/>
    <s v="Springfield"/>
    <x v="17"/>
    <n v="22153"/>
    <s v="South"/>
    <s v="OFF-PA-10000675"/>
    <x v="1"/>
    <s v="Paper"/>
    <s v="Xerox 1919"/>
    <n v="122.97"/>
  </r>
  <r>
    <n v="7587"/>
    <s v="CA-2015-163223"/>
    <x v="37"/>
    <x v="90"/>
    <d v="2015-03-25T00:00:00"/>
    <s v="Standard Class"/>
    <s v="KH-16690"/>
    <s v="Kristen Hastings"/>
    <s v="Corporate"/>
    <s v="United States"/>
    <s v="Springfield"/>
    <x v="17"/>
    <n v="22153"/>
    <s v="South"/>
    <s v="OFF-AR-10001573"/>
    <x v="1"/>
    <s v="Art"/>
    <s v="American Pencil"/>
    <n v="9.32"/>
  </r>
  <r>
    <n v="7588"/>
    <s v="CA-2015-163223"/>
    <x v="37"/>
    <x v="90"/>
    <d v="2015-03-25T00:00:00"/>
    <s v="Standard Class"/>
    <s v="KH-16690"/>
    <s v="Kristen Hastings"/>
    <s v="Corporate"/>
    <s v="United States"/>
    <s v="Springfield"/>
    <x v="17"/>
    <n v="22153"/>
    <s v="South"/>
    <s v="OFF-BI-10001597"/>
    <x v="1"/>
    <s v="Binders"/>
    <s v="Wilson Jones Ledger-Size, Piano-Hinge Binder, 2&quot;, Blue"/>
    <n v="122.94"/>
  </r>
  <r>
    <n v="7589"/>
    <s v="CA-2018-122945"/>
    <x v="6"/>
    <x v="673"/>
    <d v="2018-11-22T00:00:00"/>
    <s v="Standard Class"/>
    <s v="MB-18085"/>
    <s v="Mick Brown"/>
    <s v="Consumer"/>
    <s v="United States"/>
    <s v="Roseville"/>
    <x v="1"/>
    <n v="95661"/>
    <s v="West"/>
    <s v="FUR-FU-10001196"/>
    <x v="0"/>
    <s v="Furnishings"/>
    <s v="DAX Cubicle Frames - 8x10"/>
    <n v="17.309999999999999"/>
  </r>
  <r>
    <n v="7590"/>
    <s v="CA-2016-139738"/>
    <x v="10"/>
    <x v="12"/>
    <d v="2016-09-29T00:00:00"/>
    <s v="Standard Class"/>
    <s v="DK-12895"/>
    <s v="Dana Kaydos"/>
    <s v="Consumer"/>
    <s v="United States"/>
    <s v="Rockford"/>
    <x v="10"/>
    <n v="61107"/>
    <s v="Central"/>
    <s v="OFF-AR-10004602"/>
    <x v="1"/>
    <s v="Art"/>
    <s v="Boston KS Multi-Size Manual Pencil Sharpener"/>
    <n v="128.744"/>
  </r>
  <r>
    <n v="7591"/>
    <s v="CA-2017-158778"/>
    <x v="22"/>
    <x v="64"/>
    <d v="2017-09-09T00:00:00"/>
    <s v="Standard Class"/>
    <s v="DB-13210"/>
    <s v="Dean Braden"/>
    <s v="Consumer"/>
    <s v="United States"/>
    <s v="Philadelphia"/>
    <x v="9"/>
    <n v="19134"/>
    <s v="East"/>
    <s v="FUR-FU-10000260"/>
    <x v="0"/>
    <s v="Furnishings"/>
    <s v="6&quot; Cubicle Wall Clock, Black"/>
    <n v="58.247999999999998"/>
  </r>
  <r>
    <n v="7592"/>
    <s v="CA-2017-158778"/>
    <x v="22"/>
    <x v="64"/>
    <d v="2017-09-09T00:00:00"/>
    <s v="Standard Class"/>
    <s v="DB-13210"/>
    <s v="Dean Braden"/>
    <s v="Consumer"/>
    <s v="United States"/>
    <s v="Philadelphia"/>
    <x v="9"/>
    <n v="19134"/>
    <s v="East"/>
    <s v="FUR-CH-10001146"/>
    <x v="0"/>
    <s v="Chairs"/>
    <s v="Global Task Chair, Black"/>
    <n v="71.245999999999995"/>
  </r>
  <r>
    <n v="7593"/>
    <s v="CA-2017-158778"/>
    <x v="22"/>
    <x v="64"/>
    <d v="2017-09-09T00:00:00"/>
    <s v="Standard Class"/>
    <s v="DB-13210"/>
    <s v="Dean Braden"/>
    <s v="Consumer"/>
    <s v="United States"/>
    <s v="Philadelphia"/>
    <x v="9"/>
    <n v="19134"/>
    <s v="East"/>
    <s v="OFF-AR-10000896"/>
    <x v="1"/>
    <s v="Art"/>
    <s v="Newell 329"/>
    <n v="7.8719999999999999"/>
  </r>
  <r>
    <n v="7594"/>
    <s v="CA-2017-158778"/>
    <x v="22"/>
    <x v="64"/>
    <d v="2017-09-09T00:00:00"/>
    <s v="Standard Class"/>
    <s v="DB-13210"/>
    <s v="Dean Braden"/>
    <s v="Consumer"/>
    <s v="United States"/>
    <s v="Philadelphia"/>
    <x v="9"/>
    <n v="19134"/>
    <s v="East"/>
    <s v="FUR-CH-10000309"/>
    <x v="0"/>
    <s v="Chairs"/>
    <s v="Global Comet Stacking Arm Chair"/>
    <n v="887.27099999999996"/>
  </r>
  <r>
    <n v="7595"/>
    <s v="CA-2018-119655"/>
    <x v="3"/>
    <x v="693"/>
    <d v="2018-04-24T00:00:00"/>
    <s v="Standard Class"/>
    <s v="CV-12295"/>
    <s v="Christina VanderZanden"/>
    <s v="Consumer"/>
    <s v="United States"/>
    <s v="Detroit"/>
    <x v="12"/>
    <n v="48234"/>
    <s v="Central"/>
    <s v="OFF-BI-10001989"/>
    <x v="1"/>
    <s v="Binders"/>
    <s v="Premium Transparent Presentation Covers by GBC"/>
    <n v="146.86000000000001"/>
  </r>
  <r>
    <n v="7596"/>
    <s v="CA-2018-119655"/>
    <x v="3"/>
    <x v="693"/>
    <d v="2018-04-24T00:00:00"/>
    <s v="Standard Class"/>
    <s v="CV-12295"/>
    <s v="Christina VanderZanden"/>
    <s v="Consumer"/>
    <s v="United States"/>
    <s v="Detroit"/>
    <x v="12"/>
    <n v="48234"/>
    <s v="Central"/>
    <s v="OFF-BI-10001036"/>
    <x v="1"/>
    <s v="Binders"/>
    <s v="Cardinal EasyOpen D-Ring Binders"/>
    <n v="36.56"/>
  </r>
  <r>
    <n v="7597"/>
    <s v="CA-2016-164567"/>
    <x v="17"/>
    <x v="925"/>
    <d v="2016-06-19T00:00:00"/>
    <s v="Standard Class"/>
    <s v="GK-14620"/>
    <s v="Grace Kelly"/>
    <s v="Corporate"/>
    <s v="United States"/>
    <s v="Los Angeles"/>
    <x v="1"/>
    <n v="90004"/>
    <s v="West"/>
    <s v="TEC-PH-10002103"/>
    <x v="2"/>
    <s v="Phones"/>
    <s v="Jabra SPEAK 410"/>
    <n v="225.57599999999999"/>
  </r>
  <r>
    <n v="7598"/>
    <s v="CA-2015-131947"/>
    <x v="12"/>
    <x v="328"/>
    <d v="2015-09-22T00:00:00"/>
    <s v="Standard Class"/>
    <s v="JA-15970"/>
    <s v="Joseph Airdo"/>
    <s v="Consumer"/>
    <s v="United States"/>
    <s v="Springfield"/>
    <x v="21"/>
    <n v="97477"/>
    <s v="West"/>
    <s v="OFF-AR-10001473"/>
    <x v="1"/>
    <s v="Art"/>
    <s v="Newell 313"/>
    <n v="5.2480000000000002"/>
  </r>
  <r>
    <n v="7599"/>
    <s v="CA-2015-131947"/>
    <x v="12"/>
    <x v="328"/>
    <d v="2015-09-22T00:00:00"/>
    <s v="Standard Class"/>
    <s v="JA-15970"/>
    <s v="Joseph Airdo"/>
    <s v="Consumer"/>
    <s v="United States"/>
    <s v="Springfield"/>
    <x v="21"/>
    <n v="97477"/>
    <s v="West"/>
    <s v="OFF-AR-10000411"/>
    <x v="1"/>
    <s v="Art"/>
    <s v="Boston 16701 Slimline Battery Pencil Sharpener"/>
    <n v="38.256"/>
  </r>
  <r>
    <n v="7600"/>
    <s v="CA-2015-131947"/>
    <x v="12"/>
    <x v="328"/>
    <d v="2015-09-22T00:00:00"/>
    <s v="Standard Class"/>
    <s v="JA-15970"/>
    <s v="Joseph Airdo"/>
    <s v="Consumer"/>
    <s v="United States"/>
    <s v="Springfield"/>
    <x v="21"/>
    <n v="97477"/>
    <s v="West"/>
    <s v="OFF-PA-10000246"/>
    <x v="1"/>
    <s v="Paper"/>
    <s v="Riverleaf Stik-Withit Designer Note Cubes"/>
    <n v="40.24"/>
  </r>
  <r>
    <n v="7601"/>
    <s v="CA-2015-131947"/>
    <x v="12"/>
    <x v="328"/>
    <d v="2015-09-22T00:00:00"/>
    <s v="Standard Class"/>
    <s v="JA-15970"/>
    <s v="Joseph Airdo"/>
    <s v="Consumer"/>
    <s v="United States"/>
    <s v="Springfield"/>
    <x v="21"/>
    <n v="97477"/>
    <s v="West"/>
    <s v="TEC-MA-10004086"/>
    <x v="2"/>
    <s v="Machines"/>
    <s v="Plantronics Single Ear Headset"/>
    <n v="29.925000000000001"/>
  </r>
  <r>
    <n v="7602"/>
    <s v="CA-2015-131947"/>
    <x v="12"/>
    <x v="328"/>
    <d v="2015-09-22T00:00:00"/>
    <s v="Standard Class"/>
    <s v="JA-15970"/>
    <s v="Joseph Airdo"/>
    <s v="Consumer"/>
    <s v="United States"/>
    <s v="Springfield"/>
    <x v="21"/>
    <n v="97477"/>
    <s v="West"/>
    <s v="OFF-PA-10003039"/>
    <x v="1"/>
    <s v="Paper"/>
    <s v="Xerox 1960"/>
    <n v="148.70400000000001"/>
  </r>
  <r>
    <n v="7603"/>
    <s v="CA-2015-131947"/>
    <x v="12"/>
    <x v="328"/>
    <d v="2015-09-22T00:00:00"/>
    <s v="Standard Class"/>
    <s v="JA-15970"/>
    <s v="Joseph Airdo"/>
    <s v="Consumer"/>
    <s v="United States"/>
    <s v="Springfield"/>
    <x v="21"/>
    <n v="97477"/>
    <s v="West"/>
    <s v="TEC-AC-10004633"/>
    <x v="2"/>
    <s v="Accessories"/>
    <s v="Verbatim 25 GB 6x Blu-ray Single Layer Recordable Disc, 3/Pack"/>
    <n v="55.92"/>
  </r>
  <r>
    <n v="7604"/>
    <s v="CA-2017-152520"/>
    <x v="38"/>
    <x v="630"/>
    <d v="2017-07-12T00:00:00"/>
    <s v="Standard Class"/>
    <s v="TH-21115"/>
    <s v="Thea Hudgings"/>
    <s v="Corporate"/>
    <s v="United States"/>
    <s v="Providence"/>
    <x v="34"/>
    <n v="2908"/>
    <s v="East"/>
    <s v="OFF-PA-10000289"/>
    <x v="1"/>
    <s v="Paper"/>
    <s v="Xerox 213"/>
    <n v="12.96"/>
  </r>
  <r>
    <n v="7605"/>
    <s v="CA-2017-101791"/>
    <x v="49"/>
    <x v="1022"/>
    <d v="2017-05-31T00:00:00"/>
    <s v="Standard Class"/>
    <s v="BS-11665"/>
    <s v="Brian Stugart"/>
    <s v="Consumer"/>
    <s v="United States"/>
    <s v="Chicago"/>
    <x v="10"/>
    <n v="60623"/>
    <s v="Central"/>
    <s v="FUR-FU-10003247"/>
    <x v="0"/>
    <s v="Furnishings"/>
    <s v="36X48 HARDFLOOR CHAIRMAT"/>
    <n v="25.175999999999998"/>
  </r>
  <r>
    <n v="7606"/>
    <s v="CA-2017-101791"/>
    <x v="49"/>
    <x v="1022"/>
    <d v="2017-05-31T00:00:00"/>
    <s v="Standard Class"/>
    <s v="BS-11665"/>
    <s v="Brian Stugart"/>
    <s v="Consumer"/>
    <s v="United States"/>
    <s v="Chicago"/>
    <x v="10"/>
    <n v="60623"/>
    <s v="Central"/>
    <s v="FUR-FU-10002191"/>
    <x v="0"/>
    <s v="Furnishings"/>
    <s v="G.E. Halogen Desk Lamp Bulbs"/>
    <n v="5.5839999999999996"/>
  </r>
  <r>
    <n v="7607"/>
    <s v="CA-2017-101791"/>
    <x v="49"/>
    <x v="1022"/>
    <d v="2017-05-31T00:00:00"/>
    <s v="Standard Class"/>
    <s v="BS-11665"/>
    <s v="Brian Stugart"/>
    <s v="Consumer"/>
    <s v="United States"/>
    <s v="Chicago"/>
    <x v="10"/>
    <n v="60623"/>
    <s v="Central"/>
    <s v="OFF-ST-10001496"/>
    <x v="1"/>
    <s v="Storage"/>
    <s v="Standard Rollaway File with Lock"/>
    <n v="1297.3679999999999"/>
  </r>
  <r>
    <n v="7608"/>
    <s v="CA-2018-121195"/>
    <x v="27"/>
    <x v="165"/>
    <d v="2018-12-27T00:00:00"/>
    <s v="First Class"/>
    <s v="NS-18505"/>
    <s v="Neola Schneider"/>
    <s v="Consumer"/>
    <s v="United States"/>
    <s v="Dallas"/>
    <x v="5"/>
    <n v="75220"/>
    <s v="Central"/>
    <s v="OFF-ST-10000585"/>
    <x v="1"/>
    <s v="Storage"/>
    <s v="Economy Rollaway Files"/>
    <n v="264.32"/>
  </r>
  <r>
    <n v="7609"/>
    <s v="CA-2018-163209"/>
    <x v="20"/>
    <x v="898"/>
    <d v="2018-05-07T00:00:00"/>
    <s v="Standard Class"/>
    <s v="MK-18160"/>
    <s v="Mike Kennedy"/>
    <s v="Consumer"/>
    <s v="United States"/>
    <s v="San Francisco"/>
    <x v="1"/>
    <n v="94122"/>
    <s v="West"/>
    <s v="OFF-PA-10001166"/>
    <x v="1"/>
    <s v="Paper"/>
    <s v="Xerox 2"/>
    <n v="25.92"/>
  </r>
  <r>
    <n v="7610"/>
    <s v="CA-2018-163209"/>
    <x v="20"/>
    <x v="898"/>
    <d v="2018-05-07T00:00:00"/>
    <s v="Standard Class"/>
    <s v="MK-18160"/>
    <s v="Mike Kennedy"/>
    <s v="Consumer"/>
    <s v="United States"/>
    <s v="San Francisco"/>
    <x v="1"/>
    <n v="94122"/>
    <s v="West"/>
    <s v="OFF-AR-10003651"/>
    <x v="1"/>
    <s v="Art"/>
    <s v="Newell 350"/>
    <n v="22.96"/>
  </r>
  <r>
    <n v="7611"/>
    <s v="CA-2015-133354"/>
    <x v="52"/>
    <x v="1165"/>
    <d v="2015-02-24T00:00:00"/>
    <s v="First Class"/>
    <s v="SA-20830"/>
    <s v="Sue Ann Reed"/>
    <s v="Consumer"/>
    <s v="United States"/>
    <s v="Moreno Valley"/>
    <x v="1"/>
    <n v="92553"/>
    <s v="West"/>
    <s v="OFF-PA-10001800"/>
    <x v="1"/>
    <s v="Paper"/>
    <s v="Xerox 220"/>
    <n v="19.440000000000001"/>
  </r>
  <r>
    <n v="7612"/>
    <s v="US-2016-130491"/>
    <x v="40"/>
    <x v="285"/>
    <d v="2016-02-11T00:00:00"/>
    <s v="First Class"/>
    <s v="BH-11710"/>
    <s v="Brosina Hoffman"/>
    <s v="Consumer"/>
    <s v="United States"/>
    <s v="Garden City"/>
    <x v="41"/>
    <n v="67846"/>
    <s v="Central"/>
    <s v="OFF-PA-10000791"/>
    <x v="1"/>
    <s v="Paper"/>
    <s v="Wirebound Message Books, Four 2 3/4 x 5 Forms per Page, 200 Sets per Book"/>
    <n v="9.5399999999999991"/>
  </r>
  <r>
    <n v="7613"/>
    <s v="US-2016-130491"/>
    <x v="40"/>
    <x v="285"/>
    <d v="2016-02-11T00:00:00"/>
    <s v="First Class"/>
    <s v="BH-11710"/>
    <s v="Brosina Hoffman"/>
    <s v="Consumer"/>
    <s v="United States"/>
    <s v="Garden City"/>
    <x v="41"/>
    <n v="67846"/>
    <s v="Central"/>
    <s v="OFF-FA-10000134"/>
    <x v="1"/>
    <s v="Fasteners"/>
    <s v="Advantus Push Pins, Aluminum Head"/>
    <n v="5.81"/>
  </r>
  <r>
    <n v="7614"/>
    <s v="US-2016-130491"/>
    <x v="40"/>
    <x v="285"/>
    <d v="2016-02-11T00:00:00"/>
    <s v="First Class"/>
    <s v="BH-11710"/>
    <s v="Brosina Hoffman"/>
    <s v="Consumer"/>
    <s v="United States"/>
    <s v="Garden City"/>
    <x v="41"/>
    <n v="67846"/>
    <s v="Central"/>
    <s v="OFF-AR-10001149"/>
    <x v="1"/>
    <s v="Art"/>
    <s v="Sanford Colorific Colored Pencils, 12/Box"/>
    <n v="5.76"/>
  </r>
  <r>
    <n v="7615"/>
    <s v="CA-2016-113740"/>
    <x v="8"/>
    <x v="252"/>
    <d v="2016-08-28T00:00:00"/>
    <s v="Second Class"/>
    <s v="SC-20380"/>
    <s v="Shahid Collister"/>
    <s v="Consumer"/>
    <s v="United States"/>
    <s v="New York City"/>
    <x v="15"/>
    <n v="10035"/>
    <s v="East"/>
    <s v="FUR-FU-10000010"/>
    <x v="0"/>
    <s v="Furnishings"/>
    <s v="DAX Value U-Channel Document Frames, Easel Back"/>
    <n v="14.91"/>
  </r>
  <r>
    <n v="7616"/>
    <s v="CA-2015-148425"/>
    <x v="4"/>
    <x v="953"/>
    <d v="2015-12-04T00:00:00"/>
    <s v="Standard Class"/>
    <s v="RF-19345"/>
    <s v="Randy Ferguson"/>
    <s v="Corporate"/>
    <s v="United States"/>
    <s v="Orlando"/>
    <x v="2"/>
    <n v="32839"/>
    <s v="South"/>
    <s v="OFF-BI-10000201"/>
    <x v="1"/>
    <s v="Binders"/>
    <s v="Avery Triangle Shaped Sheet Lifters, Black, 2/Pack"/>
    <n v="6.6420000000000003"/>
  </r>
  <r>
    <n v="7617"/>
    <s v="CA-2017-144309"/>
    <x v="19"/>
    <x v="107"/>
    <d v="2017-12-16T00:00:00"/>
    <s v="Standard Class"/>
    <s v="CM-12235"/>
    <s v="Chris McAfee"/>
    <s v="Consumer"/>
    <s v="United States"/>
    <s v="Watertown"/>
    <x v="15"/>
    <n v="13601"/>
    <s v="East"/>
    <s v="OFF-PA-10001776"/>
    <x v="1"/>
    <s v="Paper"/>
    <s v="Wirebound Message Books, Four 2 3/4&quot; x 5&quot; Forms per Page, 600 Sets per Book"/>
    <n v="18.54"/>
  </r>
  <r>
    <n v="7618"/>
    <s v="CA-2017-144309"/>
    <x v="19"/>
    <x v="107"/>
    <d v="2017-12-16T00:00:00"/>
    <s v="Standard Class"/>
    <s v="CM-12235"/>
    <s v="Chris McAfee"/>
    <s v="Consumer"/>
    <s v="United States"/>
    <s v="Watertown"/>
    <x v="15"/>
    <n v="13601"/>
    <s v="East"/>
    <s v="OFF-BI-10003656"/>
    <x v="1"/>
    <s v="Binders"/>
    <s v="Fellowes PB200 Plastic Comb Binding Machine"/>
    <n v="679.96"/>
  </r>
  <r>
    <n v="7619"/>
    <s v="CA-2018-151225"/>
    <x v="16"/>
    <x v="855"/>
    <d v="2018-10-29T00:00:00"/>
    <s v="First Class"/>
    <s v="JM-15655"/>
    <s v="Jim Mitchum"/>
    <s v="Corporate"/>
    <s v="United States"/>
    <s v="Los Angeles"/>
    <x v="1"/>
    <n v="90032"/>
    <s v="West"/>
    <s v="FUR-TA-10001539"/>
    <x v="0"/>
    <s v="Tables"/>
    <s v="Chromcraft Rectangular Conference Tables"/>
    <n v="189.57599999999999"/>
  </r>
  <r>
    <n v="7620"/>
    <s v="CA-2018-151225"/>
    <x v="16"/>
    <x v="855"/>
    <d v="2018-10-29T00:00:00"/>
    <s v="First Class"/>
    <s v="JM-15655"/>
    <s v="Jim Mitchum"/>
    <s v="Corporate"/>
    <s v="United States"/>
    <s v="Los Angeles"/>
    <x v="1"/>
    <n v="90032"/>
    <s v="West"/>
    <s v="TEC-PH-10004100"/>
    <x v="2"/>
    <s v="Phones"/>
    <s v="Griffin GC17055 Auxiliary Audio Cable"/>
    <n v="71.959999999999994"/>
  </r>
  <r>
    <n v="7621"/>
    <s v="US-2015-144078"/>
    <x v="5"/>
    <x v="641"/>
    <d v="2015-11-29T00:00:00"/>
    <s v="Standard Class"/>
    <s v="RB-19435"/>
    <s v="Richard Bierner"/>
    <s v="Consumer"/>
    <s v="United States"/>
    <s v="Los Angeles"/>
    <x v="1"/>
    <n v="90004"/>
    <s v="West"/>
    <s v="TEC-PH-10001580"/>
    <x v="2"/>
    <s v="Phones"/>
    <s v="Logitech Mobile Speakerphone P710e -Â speaker phone"/>
    <n v="539.91999999999996"/>
  </r>
  <r>
    <n v="7622"/>
    <s v="US-2015-144078"/>
    <x v="5"/>
    <x v="641"/>
    <d v="2015-11-29T00:00:00"/>
    <s v="Standard Class"/>
    <s v="RB-19435"/>
    <s v="Richard Bierner"/>
    <s v="Consumer"/>
    <s v="United States"/>
    <s v="Los Angeles"/>
    <x v="1"/>
    <n v="90004"/>
    <s v="West"/>
    <s v="FUR-CH-10002335"/>
    <x v="0"/>
    <s v="Chairs"/>
    <s v="Hon GuestStacker Chair"/>
    <n v="725.34400000000005"/>
  </r>
  <r>
    <n v="7623"/>
    <s v="US-2015-144078"/>
    <x v="5"/>
    <x v="641"/>
    <d v="2015-11-29T00:00:00"/>
    <s v="Standard Class"/>
    <s v="RB-19435"/>
    <s v="Richard Bierner"/>
    <s v="Consumer"/>
    <s v="United States"/>
    <s v="Los Angeles"/>
    <x v="1"/>
    <n v="90004"/>
    <s v="West"/>
    <s v="OFF-AR-10004707"/>
    <x v="1"/>
    <s v="Art"/>
    <s v="Staples in misc. colors"/>
    <n v="7.44"/>
  </r>
  <r>
    <n v="7624"/>
    <s v="CA-2015-124464"/>
    <x v="9"/>
    <x v="686"/>
    <d v="2015-07-20T00:00:00"/>
    <s v="Standard Class"/>
    <s v="SS-20515"/>
    <s v="Shirley Schmidt"/>
    <s v="Home Office"/>
    <s v="United States"/>
    <s v="Newark"/>
    <x v="13"/>
    <n v="19711"/>
    <s v="East"/>
    <s v="OFF-AP-10000576"/>
    <x v="1"/>
    <s v="Appliances"/>
    <s v="Belkin 7 Outlet SurgeMaster II"/>
    <n v="39.479999999999997"/>
  </r>
  <r>
    <n v="7625"/>
    <s v="CA-2016-136805"/>
    <x v="23"/>
    <x v="293"/>
    <d v="2016-05-27T00:00:00"/>
    <s v="Second Class"/>
    <s v="NM-18445"/>
    <s v="Nathan Mautz"/>
    <s v="Home Office"/>
    <s v="United States"/>
    <s v="Detroit"/>
    <x v="12"/>
    <n v="48234"/>
    <s v="Central"/>
    <s v="OFF-AP-10001394"/>
    <x v="1"/>
    <s v="Appliances"/>
    <s v="Harmony Air Purifier"/>
    <n v="850.5"/>
  </r>
  <r>
    <n v="7626"/>
    <s v="CA-2016-136805"/>
    <x v="23"/>
    <x v="293"/>
    <d v="2016-05-27T00:00:00"/>
    <s v="Second Class"/>
    <s v="NM-18445"/>
    <s v="Nathan Mautz"/>
    <s v="Home Office"/>
    <s v="United States"/>
    <s v="Detroit"/>
    <x v="12"/>
    <n v="48234"/>
    <s v="Central"/>
    <s v="FUR-FU-10003724"/>
    <x v="0"/>
    <s v="Furnishings"/>
    <s v="Westinghouse Clip-On Gooseneck Lamps"/>
    <n v="75.33"/>
  </r>
  <r>
    <n v="7627"/>
    <s v="US-2016-159499"/>
    <x v="5"/>
    <x v="82"/>
    <d v="2016-11-23T00:00:00"/>
    <s v="Second Class"/>
    <s v="EM-14095"/>
    <s v="Eudokia Martin"/>
    <s v="Corporate"/>
    <s v="United States"/>
    <s v="Phoenix"/>
    <x v="16"/>
    <n v="85023"/>
    <s v="West"/>
    <s v="OFF-AP-10002867"/>
    <x v="1"/>
    <s v="Appliances"/>
    <s v="Fellowes Command Center 5-outlet power strip"/>
    <n v="325.63200000000001"/>
  </r>
  <r>
    <n v="7628"/>
    <s v="US-2016-159499"/>
    <x v="5"/>
    <x v="82"/>
    <d v="2016-11-23T00:00:00"/>
    <s v="Second Class"/>
    <s v="EM-14095"/>
    <s v="Eudokia Martin"/>
    <s v="Corporate"/>
    <s v="United States"/>
    <s v="Phoenix"/>
    <x v="16"/>
    <n v="85023"/>
    <s v="West"/>
    <s v="TEC-AC-10002718"/>
    <x v="2"/>
    <s v="Accessories"/>
    <s v="Belkin Standard 104 key USB Keyboard"/>
    <n v="23.344000000000001"/>
  </r>
  <r>
    <n v="7629"/>
    <s v="US-2016-159499"/>
    <x v="5"/>
    <x v="82"/>
    <d v="2016-11-23T00:00:00"/>
    <s v="Second Class"/>
    <s v="EM-14095"/>
    <s v="Eudokia Martin"/>
    <s v="Corporate"/>
    <s v="United States"/>
    <s v="Phoenix"/>
    <x v="16"/>
    <n v="85023"/>
    <s v="West"/>
    <s v="OFF-LA-10003121"/>
    <x v="1"/>
    <s v="Labels"/>
    <s v="Avery 506"/>
    <n v="16.52"/>
  </r>
  <r>
    <n v="7630"/>
    <s v="CA-2015-162089"/>
    <x v="24"/>
    <x v="809"/>
    <d v="2015-04-01T00:00:00"/>
    <s v="First Class"/>
    <s v="MP-17470"/>
    <s v="Mark Packer"/>
    <s v="Home Office"/>
    <s v="United States"/>
    <s v="Brownsville"/>
    <x v="5"/>
    <n v="78521"/>
    <s v="Central"/>
    <s v="OFF-EN-10002230"/>
    <x v="1"/>
    <s v="Envelopes"/>
    <s v="Airmail Envelopes"/>
    <n v="335.72"/>
  </r>
  <r>
    <n v="7631"/>
    <s v="CA-2015-162089"/>
    <x v="24"/>
    <x v="809"/>
    <d v="2015-04-01T00:00:00"/>
    <s v="First Class"/>
    <s v="MP-17470"/>
    <s v="Mark Packer"/>
    <s v="Home Office"/>
    <s v="United States"/>
    <s v="Brownsville"/>
    <x v="5"/>
    <n v="78521"/>
    <s v="Central"/>
    <s v="TEC-PH-10001819"/>
    <x v="2"/>
    <s v="Phones"/>
    <s v="Innergie mMini Combo Duo USB Travel Charging Kit"/>
    <n v="251.94399999999999"/>
  </r>
  <r>
    <n v="7632"/>
    <s v="CA-2015-162089"/>
    <x v="24"/>
    <x v="809"/>
    <d v="2015-04-01T00:00:00"/>
    <s v="First Class"/>
    <s v="MP-17470"/>
    <s v="Mark Packer"/>
    <s v="Home Office"/>
    <s v="United States"/>
    <s v="Brownsville"/>
    <x v="5"/>
    <n v="78521"/>
    <s v="Central"/>
    <s v="FUR-CH-10002304"/>
    <x v="0"/>
    <s v="Chairs"/>
    <s v="Global Stack Chair without Arms, Black"/>
    <n v="127.30200000000001"/>
  </r>
  <r>
    <n v="7633"/>
    <s v="US-2018-158526"/>
    <x v="27"/>
    <x v="614"/>
    <d v="2019-01-01T00:00:00"/>
    <s v="Second Class"/>
    <s v="KH-16360"/>
    <s v="Katherine Hughes"/>
    <s v="Consumer"/>
    <s v="United States"/>
    <s v="Louisville"/>
    <x v="0"/>
    <n v="40214"/>
    <s v="South"/>
    <s v="FUR-CH-10002602"/>
    <x v="0"/>
    <s v="Chairs"/>
    <s v="DMI Arturo Collection Mission-style Design Wood Chair"/>
    <n v="1207.8399999999999"/>
  </r>
  <r>
    <n v="7634"/>
    <s v="US-2018-158526"/>
    <x v="27"/>
    <x v="614"/>
    <d v="2019-01-01T00:00:00"/>
    <s v="Second Class"/>
    <s v="KH-16360"/>
    <s v="Katherine Hughes"/>
    <s v="Consumer"/>
    <s v="United States"/>
    <s v="Louisville"/>
    <x v="0"/>
    <n v="40214"/>
    <s v="South"/>
    <s v="OFF-BI-10002414"/>
    <x v="1"/>
    <s v="Binders"/>
    <s v="GBC ProClick Spines for 32-Hole Punch"/>
    <n v="12.53"/>
  </r>
  <r>
    <n v="7635"/>
    <s v="US-2018-158526"/>
    <x v="27"/>
    <x v="614"/>
    <d v="2019-01-01T00:00:00"/>
    <s v="Second Class"/>
    <s v="KH-16360"/>
    <s v="Katherine Hughes"/>
    <s v="Consumer"/>
    <s v="United States"/>
    <s v="Louisville"/>
    <x v="0"/>
    <n v="40214"/>
    <s v="South"/>
    <s v="OFF-AR-10003696"/>
    <x v="1"/>
    <s v="Art"/>
    <s v="Panasonic KP-350BK Electric Pencil Sharpener with Auto Stop"/>
    <n v="34.58"/>
  </r>
  <r>
    <n v="7636"/>
    <s v="US-2018-158526"/>
    <x v="27"/>
    <x v="614"/>
    <d v="2019-01-01T00:00:00"/>
    <s v="Second Class"/>
    <s v="KH-16360"/>
    <s v="Katherine Hughes"/>
    <s v="Consumer"/>
    <s v="United States"/>
    <s v="Louisville"/>
    <x v="0"/>
    <n v="40214"/>
    <s v="South"/>
    <s v="FUR-CH-10004495"/>
    <x v="0"/>
    <s v="Chairs"/>
    <s v="Global Leather and Oak Executive Chair, Black"/>
    <n v="300.98"/>
  </r>
  <r>
    <n v="7637"/>
    <s v="US-2018-158526"/>
    <x v="27"/>
    <x v="614"/>
    <d v="2019-01-01T00:00:00"/>
    <s v="Second Class"/>
    <s v="KH-16360"/>
    <s v="Katherine Hughes"/>
    <s v="Consumer"/>
    <s v="United States"/>
    <s v="Louisville"/>
    <x v="0"/>
    <n v="40214"/>
    <s v="South"/>
    <s v="FUR-CH-10001270"/>
    <x v="0"/>
    <s v="Chairs"/>
    <s v="Harbour Creations Steel Folding Chair"/>
    <n v="258.75"/>
  </r>
  <r>
    <n v="7638"/>
    <s v="CA-2018-104885"/>
    <x v="52"/>
    <x v="580"/>
    <d v="2018-03-08T00:00:00"/>
    <s v="Standard Class"/>
    <s v="DB-13555"/>
    <s v="Dorothy Badders"/>
    <s v="Corporate"/>
    <s v="United States"/>
    <s v="Newark"/>
    <x v="13"/>
    <n v="19711"/>
    <s v="East"/>
    <s v="OFF-AR-10001615"/>
    <x v="1"/>
    <s v="Art"/>
    <s v="Newell 34"/>
    <n v="59.52"/>
  </r>
  <r>
    <n v="7639"/>
    <s v="CA-2018-104885"/>
    <x v="52"/>
    <x v="580"/>
    <d v="2018-03-08T00:00:00"/>
    <s v="Standard Class"/>
    <s v="DB-13555"/>
    <s v="Dorothy Badders"/>
    <s v="Corporate"/>
    <s v="United States"/>
    <s v="Newark"/>
    <x v="13"/>
    <n v="19711"/>
    <s v="East"/>
    <s v="OFF-EN-10003286"/>
    <x v="1"/>
    <s v="Envelopes"/>
    <s v="Staple envelope"/>
    <n v="57.96"/>
  </r>
  <r>
    <n v="7640"/>
    <s v="CA-2018-104885"/>
    <x v="52"/>
    <x v="580"/>
    <d v="2018-03-08T00:00:00"/>
    <s v="Standard Class"/>
    <s v="DB-13555"/>
    <s v="Dorothy Badders"/>
    <s v="Corporate"/>
    <s v="United States"/>
    <s v="Newark"/>
    <x v="13"/>
    <n v="19711"/>
    <s v="East"/>
    <s v="FUR-BO-10003660"/>
    <x v="0"/>
    <s v="Bookcases"/>
    <s v="Bush Cubix Collection Bookcases, Fully Assembled"/>
    <n v="441.96"/>
  </r>
  <r>
    <n v="7641"/>
    <s v="CA-2018-104885"/>
    <x v="52"/>
    <x v="580"/>
    <d v="2018-03-08T00:00:00"/>
    <s v="Standard Class"/>
    <s v="DB-13555"/>
    <s v="Dorothy Badders"/>
    <s v="Corporate"/>
    <s v="United States"/>
    <s v="Newark"/>
    <x v="13"/>
    <n v="19711"/>
    <s v="East"/>
    <s v="OFF-PA-10002764"/>
    <x v="1"/>
    <s v="Paper"/>
    <s v="Easy-staple paper"/>
    <n v="68.040000000000006"/>
  </r>
  <r>
    <n v="7642"/>
    <s v="US-2017-157490"/>
    <x v="10"/>
    <x v="1099"/>
    <d v="2017-10-07T00:00:00"/>
    <s v="First Class"/>
    <s v="LB-16795"/>
    <s v="Laurel Beltran"/>
    <s v="Home Office"/>
    <s v="United States"/>
    <s v="Pueblo"/>
    <x v="22"/>
    <n v="81001"/>
    <s v="West"/>
    <s v="TEC-MA-10001695"/>
    <x v="2"/>
    <s v="Machines"/>
    <s v="Zebra GK420t Direct Thermal/Thermal Transfer Printer"/>
    <n v="703.71"/>
  </r>
  <r>
    <n v="7643"/>
    <s v="US-2017-157490"/>
    <x v="10"/>
    <x v="1099"/>
    <d v="2017-10-07T00:00:00"/>
    <s v="First Class"/>
    <s v="LB-16795"/>
    <s v="Laurel Beltran"/>
    <s v="Home Office"/>
    <s v="United States"/>
    <s v="Pueblo"/>
    <x v="22"/>
    <n v="81001"/>
    <s v="West"/>
    <s v="OFF-BI-10002824"/>
    <x v="1"/>
    <s v="Binders"/>
    <s v="Recycled Easel Ring Binders"/>
    <n v="17.904"/>
  </r>
  <r>
    <n v="7644"/>
    <s v="US-2017-157490"/>
    <x v="10"/>
    <x v="1099"/>
    <d v="2017-10-07T00:00:00"/>
    <s v="First Class"/>
    <s v="LB-16795"/>
    <s v="Laurel Beltran"/>
    <s v="Home Office"/>
    <s v="United States"/>
    <s v="Pueblo"/>
    <x v="22"/>
    <n v="81001"/>
    <s v="West"/>
    <s v="OFF-BI-10002571"/>
    <x v="1"/>
    <s v="Binders"/>
    <s v="Avery Framed View Binder, EZD Ring (Locking), Navy, 1 1/2&quot;"/>
    <n v="11.976000000000001"/>
  </r>
  <r>
    <n v="7645"/>
    <s v="US-2017-157490"/>
    <x v="10"/>
    <x v="1099"/>
    <d v="2017-10-07T00:00:00"/>
    <s v="First Class"/>
    <s v="LB-16795"/>
    <s v="Laurel Beltran"/>
    <s v="Home Office"/>
    <s v="United States"/>
    <s v="Pueblo"/>
    <x v="22"/>
    <n v="81001"/>
    <s v="West"/>
    <s v="TEC-AC-10001553"/>
    <x v="2"/>
    <s v="Accessories"/>
    <s v="Memorex 25GB 6X Branded Blu-Ray Recordable Disc, 15/Pack"/>
    <n v="67.959999999999994"/>
  </r>
  <r>
    <n v="7646"/>
    <s v="CA-2016-161452"/>
    <x v="29"/>
    <x v="57"/>
    <d v="2016-04-11T00:00:00"/>
    <s v="Standard Class"/>
    <s v="CA-11965"/>
    <s v="Carol Adams"/>
    <s v="Corporate"/>
    <s v="United States"/>
    <s v="Los Angeles"/>
    <x v="1"/>
    <n v="90036"/>
    <s v="West"/>
    <s v="FUR-CH-10003973"/>
    <x v="0"/>
    <s v="Chairs"/>
    <s v="GuestStacker Chair with Chrome Finish Legs"/>
    <n v="892.22400000000005"/>
  </r>
  <r>
    <n v="7647"/>
    <s v="US-2015-115196"/>
    <x v="14"/>
    <x v="340"/>
    <d v="2015-09-13T00:00:00"/>
    <s v="Standard Class"/>
    <s v="DL-12925"/>
    <s v="Daniel Lacy"/>
    <s v="Consumer"/>
    <s v="United States"/>
    <s v="Greenville"/>
    <x v="3"/>
    <n v="27834"/>
    <s v="South"/>
    <s v="TEC-MA-10002073"/>
    <x v="2"/>
    <s v="Machines"/>
    <s v="3D Systems Cube Printer, 2nd Generation, White"/>
    <n v="1299.99"/>
  </r>
  <r>
    <n v="7648"/>
    <s v="CA-2017-138968"/>
    <x v="34"/>
    <x v="543"/>
    <d v="2017-03-16T00:00:00"/>
    <s v="First Class"/>
    <s v="FC-14335"/>
    <s v="Fred Chung"/>
    <s v="Corporate"/>
    <s v="United States"/>
    <s v="San Francisco"/>
    <x v="1"/>
    <n v="94110"/>
    <s v="West"/>
    <s v="OFF-BI-10003529"/>
    <x v="1"/>
    <s v="Binders"/>
    <s v="Avery Round Ring Poly Binders"/>
    <n v="4.5439999999999996"/>
  </r>
  <r>
    <n v="7649"/>
    <s v="CA-2017-138968"/>
    <x v="34"/>
    <x v="543"/>
    <d v="2017-03-16T00:00:00"/>
    <s v="First Class"/>
    <s v="FC-14335"/>
    <s v="Fred Chung"/>
    <s v="Corporate"/>
    <s v="United States"/>
    <s v="San Francisco"/>
    <x v="1"/>
    <n v="94110"/>
    <s v="West"/>
    <s v="FUR-CH-10000309"/>
    <x v="0"/>
    <s v="Chairs"/>
    <s v="Global Comet Stacking Arm Chair"/>
    <n v="1352.0319999999999"/>
  </r>
  <r>
    <n v="7650"/>
    <s v="CA-2016-101889"/>
    <x v="13"/>
    <x v="17"/>
    <d v="2016-12-31T00:00:00"/>
    <s v="Standard Class"/>
    <s v="DB-13120"/>
    <s v="David Bremer"/>
    <s v="Corporate"/>
    <s v="United States"/>
    <s v="Marion"/>
    <x v="24"/>
    <n v="43302"/>
    <s v="East"/>
    <s v="FUR-TA-10004154"/>
    <x v="0"/>
    <s v="Tables"/>
    <s v="Riverside Furniture Oval Coffee Table, Oval End Table, End Table with Drawer"/>
    <n v="1548.99"/>
  </r>
  <r>
    <n v="7651"/>
    <s v="CA-2016-101889"/>
    <x v="13"/>
    <x v="17"/>
    <d v="2016-12-31T00:00:00"/>
    <s v="Standard Class"/>
    <s v="DB-13120"/>
    <s v="David Bremer"/>
    <s v="Corporate"/>
    <s v="United States"/>
    <s v="Marion"/>
    <x v="24"/>
    <n v="43302"/>
    <s v="East"/>
    <s v="OFF-EN-10003286"/>
    <x v="1"/>
    <s v="Envelopes"/>
    <s v="Staple envelope"/>
    <n v="19.872"/>
  </r>
  <r>
    <n v="7652"/>
    <s v="CA-2018-110821"/>
    <x v="36"/>
    <x v="783"/>
    <d v="2018-08-08T00:00:00"/>
    <s v="First Class"/>
    <s v="CK-12205"/>
    <s v="Chloris Kastensmidt"/>
    <s v="Consumer"/>
    <s v="United States"/>
    <s v="Dallas"/>
    <x v="5"/>
    <n v="75081"/>
    <s v="Central"/>
    <s v="TEC-AC-10001552"/>
    <x v="2"/>
    <s v="Accessories"/>
    <s v="Logitech K350 2.4Ghz Wireless Keyboard"/>
    <n v="119.44799999999999"/>
  </r>
  <r>
    <n v="7653"/>
    <s v="CA-2018-110821"/>
    <x v="36"/>
    <x v="783"/>
    <d v="2018-08-08T00:00:00"/>
    <s v="First Class"/>
    <s v="CK-12205"/>
    <s v="Chloris Kastensmidt"/>
    <s v="Consumer"/>
    <s v="United States"/>
    <s v="Dallas"/>
    <x v="5"/>
    <n v="75081"/>
    <s v="Central"/>
    <s v="OFF-ST-10002790"/>
    <x v="1"/>
    <s v="Storage"/>
    <s v="Safco Industrial Shelving"/>
    <n v="118.16"/>
  </r>
  <r>
    <n v="7654"/>
    <s v="CA-2016-121552"/>
    <x v="48"/>
    <x v="204"/>
    <d v="2016-03-27T00:00:00"/>
    <s v="Standard Class"/>
    <s v="FW-14395"/>
    <s v="Fred Wasserman"/>
    <s v="Corporate"/>
    <s v="United States"/>
    <s v="Huntsville"/>
    <x v="19"/>
    <n v="35810"/>
    <s v="South"/>
    <s v="OFF-AR-10003217"/>
    <x v="1"/>
    <s v="Art"/>
    <s v="Newell 316"/>
    <n v="19.559999999999999"/>
  </r>
  <r>
    <n v="7655"/>
    <s v="CA-2016-107685"/>
    <x v="4"/>
    <x v="672"/>
    <d v="2016-12-02T00:00:00"/>
    <s v="Second Class"/>
    <s v="JM-15865"/>
    <s v="John Murray"/>
    <s v="Consumer"/>
    <s v="United States"/>
    <s v="Las Vegas"/>
    <x v="33"/>
    <n v="89115"/>
    <s v="West"/>
    <s v="FUR-FU-10002813"/>
    <x v="0"/>
    <s v="Furnishings"/>
    <s v="DAX Contemporary Wood Frame with Silver Metal Mat, Desktop, 11 x 14 Size"/>
    <n v="80.959999999999994"/>
  </r>
  <r>
    <n v="7656"/>
    <s v="CA-2016-107685"/>
    <x v="4"/>
    <x v="672"/>
    <d v="2016-12-02T00:00:00"/>
    <s v="Second Class"/>
    <s v="JM-15865"/>
    <s v="John Murray"/>
    <s v="Consumer"/>
    <s v="United States"/>
    <s v="Las Vegas"/>
    <x v="33"/>
    <n v="89115"/>
    <s v="West"/>
    <s v="OFF-PA-10003848"/>
    <x v="1"/>
    <s v="Paper"/>
    <s v="Xerox 1997"/>
    <n v="25.92"/>
  </r>
  <r>
    <n v="7657"/>
    <s v="US-2015-120740"/>
    <x v="3"/>
    <x v="1166"/>
    <d v="2015-04-15T00:00:00"/>
    <s v="Same Day"/>
    <s v="PS-18970"/>
    <s v="Paul Stevenson"/>
    <s v="Home Office"/>
    <s v="United States"/>
    <s v="Los Angeles"/>
    <x v="1"/>
    <n v="90049"/>
    <s v="West"/>
    <s v="OFF-AP-10000240"/>
    <x v="1"/>
    <s v="Appliances"/>
    <s v="Belkin F9G930V10-GRY 9 Outlet Surge"/>
    <n v="106.96"/>
  </r>
  <r>
    <n v="7658"/>
    <s v="US-2015-120740"/>
    <x v="3"/>
    <x v="1166"/>
    <d v="2015-04-15T00:00:00"/>
    <s v="Same Day"/>
    <s v="PS-18970"/>
    <s v="Paul Stevenson"/>
    <s v="Home Office"/>
    <s v="United States"/>
    <s v="Los Angeles"/>
    <x v="1"/>
    <n v="90049"/>
    <s v="West"/>
    <s v="FUR-FU-10004091"/>
    <x v="0"/>
    <s v="Furnishings"/>
    <s v="Howard Miller 13&quot; Diameter Goldtone Round Wall Clock"/>
    <n v="187.76"/>
  </r>
  <r>
    <n v="7659"/>
    <s v="CA-2018-155740"/>
    <x v="44"/>
    <x v="245"/>
    <d v="2018-08-02T00:00:00"/>
    <s v="First Class"/>
    <s v="TC-21475"/>
    <s v="Tony Chapman"/>
    <s v="Home Office"/>
    <s v="United States"/>
    <s v="Lakewood"/>
    <x v="24"/>
    <n v="44107"/>
    <s v="East"/>
    <s v="OFF-BI-10001071"/>
    <x v="1"/>
    <s v="Binders"/>
    <s v="GBC ProClick Punch Binding System"/>
    <n v="76.775999999999996"/>
  </r>
  <r>
    <n v="7660"/>
    <s v="CA-2018-146493"/>
    <x v="23"/>
    <x v="702"/>
    <d v="2018-06-05T00:00:00"/>
    <s v="Standard Class"/>
    <s v="CV-12805"/>
    <s v="Cynthia Voltz"/>
    <s v="Corporate"/>
    <s v="United States"/>
    <s v="Fremont"/>
    <x v="8"/>
    <n v="68025"/>
    <s v="Central"/>
    <s v="OFF-BI-10003676"/>
    <x v="1"/>
    <s v="Binders"/>
    <s v="GBC Standard Recycled Report Covers, Clear Plastic Sheets"/>
    <n v="53.9"/>
  </r>
  <r>
    <n v="7661"/>
    <s v="CA-2015-105417"/>
    <x v="50"/>
    <x v="1167"/>
    <d v="2015-01-12T00:00:00"/>
    <s v="Standard Class"/>
    <s v="VS-21820"/>
    <s v="Vivek Sundaresam"/>
    <s v="Consumer"/>
    <s v="United States"/>
    <s v="Huntsville"/>
    <x v="5"/>
    <n v="77340"/>
    <s v="Central"/>
    <s v="FUR-FU-10004864"/>
    <x v="0"/>
    <s v="Furnishings"/>
    <s v="Howard Miller 14-1/2&quot; Diameter Chrome Round Wall Clock"/>
    <n v="76.727999999999994"/>
  </r>
  <r>
    <n v="7662"/>
    <s v="CA-2015-105417"/>
    <x v="50"/>
    <x v="1167"/>
    <d v="2015-01-12T00:00:00"/>
    <s v="Standard Class"/>
    <s v="VS-21820"/>
    <s v="Vivek Sundaresam"/>
    <s v="Consumer"/>
    <s v="United States"/>
    <s v="Huntsville"/>
    <x v="5"/>
    <n v="77340"/>
    <s v="Central"/>
    <s v="OFF-BI-10003708"/>
    <x v="1"/>
    <s v="Binders"/>
    <s v="Acco Four Pocket Poly Ring Binder with Label Holder, Smoke, 1&quot;"/>
    <n v="10.43"/>
  </r>
  <r>
    <n v="7663"/>
    <s v="US-2018-141509"/>
    <x v="30"/>
    <x v="365"/>
    <d v="2018-10-01T00:00:00"/>
    <s v="First Class"/>
    <s v="SC-20575"/>
    <s v="Sonia Cooley"/>
    <s v="Consumer"/>
    <s v="United States"/>
    <s v="Los Angeles"/>
    <x v="1"/>
    <n v="90036"/>
    <s v="West"/>
    <s v="OFF-AR-10002067"/>
    <x v="1"/>
    <s v="Art"/>
    <s v="Newell 334"/>
    <n v="99.2"/>
  </r>
  <r>
    <n v="7664"/>
    <s v="CA-2018-139493"/>
    <x v="14"/>
    <x v="1168"/>
    <d v="2018-09-19T00:00:00"/>
    <s v="Standard Class"/>
    <s v="SG-20605"/>
    <s v="Speros Goranitis"/>
    <s v="Consumer"/>
    <s v="United States"/>
    <s v="Asheville"/>
    <x v="3"/>
    <n v="28806"/>
    <s v="South"/>
    <s v="OFF-AR-10003158"/>
    <x v="1"/>
    <s v="Art"/>
    <s v="Fluorescent Highlighters by Dixon"/>
    <n v="15.92"/>
  </r>
  <r>
    <n v="7665"/>
    <s v="CA-2015-151967"/>
    <x v="16"/>
    <x v="68"/>
    <d v="2015-10-26T00:00:00"/>
    <s v="Standard Class"/>
    <s v="NB-18580"/>
    <s v="Nicole Brennan"/>
    <s v="Corporate"/>
    <s v="United States"/>
    <s v="Bossier City"/>
    <x v="28"/>
    <n v="71111"/>
    <s v="South"/>
    <s v="FUR-FU-10000193"/>
    <x v="0"/>
    <s v="Furnishings"/>
    <s v="Tenex Chairmats For Use with Hard Floors"/>
    <n v="129.91999999999999"/>
  </r>
  <r>
    <n v="7666"/>
    <s v="US-2017-140158"/>
    <x v="10"/>
    <x v="964"/>
    <d v="2017-10-08T00:00:00"/>
    <s v="Standard Class"/>
    <s v="DR-12940"/>
    <s v="Daniel Raglin"/>
    <s v="Home Office"/>
    <s v="United States"/>
    <s v="Providence"/>
    <x v="34"/>
    <n v="2908"/>
    <s v="East"/>
    <s v="OFF-BI-10000977"/>
    <x v="1"/>
    <s v="Binders"/>
    <s v="Ibico Plastic Spiral Binding Combs"/>
    <n v="30.4"/>
  </r>
  <r>
    <n v="7667"/>
    <s v="US-2017-140158"/>
    <x v="10"/>
    <x v="964"/>
    <d v="2017-10-08T00:00:00"/>
    <s v="Standard Class"/>
    <s v="DR-12940"/>
    <s v="Daniel Raglin"/>
    <s v="Home Office"/>
    <s v="United States"/>
    <s v="Providence"/>
    <x v="34"/>
    <n v="2908"/>
    <s v="East"/>
    <s v="TEC-CO-10001449"/>
    <x v="2"/>
    <s v="Copiers"/>
    <s v="Hewlett Packard LaserJet 3310 Copier"/>
    <n v="5399.91"/>
  </r>
  <r>
    <n v="7668"/>
    <s v="US-2017-140158"/>
    <x v="10"/>
    <x v="964"/>
    <d v="2017-10-08T00:00:00"/>
    <s v="Standard Class"/>
    <s v="DR-12940"/>
    <s v="Daniel Raglin"/>
    <s v="Home Office"/>
    <s v="United States"/>
    <s v="Providence"/>
    <x v="34"/>
    <n v="2908"/>
    <s v="East"/>
    <s v="OFF-ST-10000136"/>
    <x v="1"/>
    <s v="Storage"/>
    <s v="Letter Size File"/>
    <n v="119.1"/>
  </r>
  <r>
    <n v="7669"/>
    <s v="CA-2016-130974"/>
    <x v="4"/>
    <x v="154"/>
    <d v="2016-11-29T00:00:00"/>
    <s v="Second Class"/>
    <s v="MA-17560"/>
    <s v="Matt Abelman"/>
    <s v="Home Office"/>
    <s v="United States"/>
    <s v="Everett"/>
    <x v="31"/>
    <n v="2149"/>
    <s v="East"/>
    <s v="OFF-PA-10000743"/>
    <x v="1"/>
    <s v="Paper"/>
    <s v="Xerox 1977"/>
    <n v="40.08"/>
  </r>
  <r>
    <n v="7670"/>
    <s v="CA-2016-130974"/>
    <x v="4"/>
    <x v="154"/>
    <d v="2016-11-29T00:00:00"/>
    <s v="Second Class"/>
    <s v="MA-17560"/>
    <s v="Matt Abelman"/>
    <s v="Home Office"/>
    <s v="United States"/>
    <s v="Everett"/>
    <x v="31"/>
    <n v="2149"/>
    <s v="East"/>
    <s v="OFF-PA-10001019"/>
    <x v="1"/>
    <s v="Paper"/>
    <s v="Xerox 1884"/>
    <n v="59.94"/>
  </r>
  <r>
    <n v="7671"/>
    <s v="CA-2016-130974"/>
    <x v="4"/>
    <x v="154"/>
    <d v="2016-11-29T00:00:00"/>
    <s v="Second Class"/>
    <s v="MA-17560"/>
    <s v="Matt Abelman"/>
    <s v="Home Office"/>
    <s v="United States"/>
    <s v="Everett"/>
    <x v="31"/>
    <n v="2149"/>
    <s v="East"/>
    <s v="TEC-AC-10003095"/>
    <x v="2"/>
    <s v="Accessories"/>
    <s v="Logitech G35 7.1-Channel Surround Sound Headset"/>
    <n v="259.98"/>
  </r>
  <r>
    <n v="7672"/>
    <s v="CA-2016-130974"/>
    <x v="4"/>
    <x v="154"/>
    <d v="2016-11-29T00:00:00"/>
    <s v="Second Class"/>
    <s v="MA-17560"/>
    <s v="Matt Abelman"/>
    <s v="Home Office"/>
    <s v="United States"/>
    <s v="Everett"/>
    <x v="31"/>
    <n v="2149"/>
    <s v="East"/>
    <s v="FUR-BO-10002916"/>
    <x v="0"/>
    <s v="Bookcases"/>
    <s v="Rush Hierlooms Collection 1&quot; Thick Stackable Bookcases"/>
    <n v="170.98"/>
  </r>
  <r>
    <n v="7673"/>
    <s v="CA-2016-130974"/>
    <x v="4"/>
    <x v="154"/>
    <d v="2016-11-29T00:00:00"/>
    <s v="Second Class"/>
    <s v="MA-17560"/>
    <s v="Matt Abelman"/>
    <s v="Home Office"/>
    <s v="United States"/>
    <s v="Everett"/>
    <x v="31"/>
    <n v="2149"/>
    <s v="East"/>
    <s v="FUR-FU-10002506"/>
    <x v="0"/>
    <s v="Furnishings"/>
    <s v="Tensor &quot;Hersey Kiss&quot; Styled Floor Lamp"/>
    <n v="38.97"/>
  </r>
  <r>
    <n v="7674"/>
    <s v="CA-2016-130974"/>
    <x v="4"/>
    <x v="154"/>
    <d v="2016-11-29T00:00:00"/>
    <s v="Second Class"/>
    <s v="MA-17560"/>
    <s v="Matt Abelman"/>
    <s v="Home Office"/>
    <s v="United States"/>
    <s v="Everett"/>
    <x v="31"/>
    <n v="2149"/>
    <s v="East"/>
    <s v="OFF-PA-10003823"/>
    <x v="1"/>
    <s v="Paper"/>
    <s v="Xerox 197"/>
    <n v="154.9"/>
  </r>
  <r>
    <n v="7675"/>
    <s v="CA-2016-130974"/>
    <x v="4"/>
    <x v="154"/>
    <d v="2016-11-29T00:00:00"/>
    <s v="Second Class"/>
    <s v="MA-17560"/>
    <s v="Matt Abelman"/>
    <s v="Home Office"/>
    <s v="United States"/>
    <s v="Everett"/>
    <x v="31"/>
    <n v="2149"/>
    <s v="East"/>
    <s v="FUR-TA-10004619"/>
    <x v="0"/>
    <s v="Tables"/>
    <s v="Hon Non-Folding Utility Tables"/>
    <n v="446.06799999999998"/>
  </r>
  <r>
    <n v="7676"/>
    <s v="CA-2018-133487"/>
    <x v="35"/>
    <x v="636"/>
    <d v="2018-05-09T00:00:00"/>
    <s v="Second Class"/>
    <s v="TS-21655"/>
    <s v="Trudy Schmidt"/>
    <s v="Consumer"/>
    <s v="United States"/>
    <s v="Rancho Cucamonga"/>
    <x v="1"/>
    <n v="91730"/>
    <s v="West"/>
    <s v="OFF-AP-10001271"/>
    <x v="1"/>
    <s v="Appliances"/>
    <s v="Eureka The Boss Cordless Rechargeable Stick Vac"/>
    <n v="152.94"/>
  </r>
  <r>
    <n v="7677"/>
    <s v="CA-2015-142951"/>
    <x v="32"/>
    <x v="1169"/>
    <d v="2015-10-08T00:00:00"/>
    <s v="Same Day"/>
    <s v="JG-15115"/>
    <s v="Jack Garza"/>
    <s v="Consumer"/>
    <s v="United States"/>
    <s v="Charlotte"/>
    <x v="3"/>
    <n v="28205"/>
    <s v="South"/>
    <s v="TEC-AC-10002331"/>
    <x v="2"/>
    <s v="Accessories"/>
    <s v="Maxell 74 Minute CDR, 10/Pack"/>
    <n v="23.472000000000001"/>
  </r>
  <r>
    <n v="7678"/>
    <s v="CA-2015-133592"/>
    <x v="13"/>
    <x v="520"/>
    <d v="2016-01-07T00:00:00"/>
    <s v="Standard Class"/>
    <s v="KM-16375"/>
    <s v="Katherine Murray"/>
    <s v="Home Office"/>
    <s v="United States"/>
    <s v="Providence"/>
    <x v="34"/>
    <n v="2908"/>
    <s v="East"/>
    <s v="OFF-PA-10003228"/>
    <x v="1"/>
    <s v="Paper"/>
    <s v="Xerox 1917"/>
    <n v="195.64"/>
  </r>
  <r>
    <n v="7679"/>
    <s v="CA-2015-133592"/>
    <x v="13"/>
    <x v="520"/>
    <d v="2016-01-07T00:00:00"/>
    <s v="Standard Class"/>
    <s v="KM-16375"/>
    <s v="Katherine Murray"/>
    <s v="Home Office"/>
    <s v="United States"/>
    <s v="Providence"/>
    <x v="34"/>
    <n v="2908"/>
    <s v="East"/>
    <s v="OFF-PA-10002586"/>
    <x v="1"/>
    <s v="Paper"/>
    <s v="Xerox 1970"/>
    <n v="14.94"/>
  </r>
  <r>
    <n v="7680"/>
    <s v="CA-2015-133592"/>
    <x v="13"/>
    <x v="520"/>
    <d v="2016-01-07T00:00:00"/>
    <s v="Standard Class"/>
    <s v="KM-16375"/>
    <s v="Katherine Murray"/>
    <s v="Home Office"/>
    <s v="United States"/>
    <s v="Providence"/>
    <x v="34"/>
    <n v="2908"/>
    <s v="East"/>
    <s v="TEC-AC-10002049"/>
    <x v="2"/>
    <s v="Accessories"/>
    <s v="Plantronics Savi W720 Multi-Device Wireless Headset System"/>
    <n v="1687.8"/>
  </r>
  <r>
    <n v="7681"/>
    <s v="CA-2015-133592"/>
    <x v="13"/>
    <x v="520"/>
    <d v="2016-01-07T00:00:00"/>
    <s v="Standard Class"/>
    <s v="KM-16375"/>
    <s v="Katherine Murray"/>
    <s v="Home Office"/>
    <s v="United States"/>
    <s v="Providence"/>
    <x v="34"/>
    <n v="2908"/>
    <s v="East"/>
    <s v="FUR-BO-10000362"/>
    <x v="0"/>
    <s v="Bookcases"/>
    <s v="Sauder Inglewood Library Bookcases"/>
    <n v="341.96"/>
  </r>
  <r>
    <n v="7682"/>
    <s v="CA-2015-133592"/>
    <x v="13"/>
    <x v="520"/>
    <d v="2016-01-07T00:00:00"/>
    <s v="Standard Class"/>
    <s v="KM-16375"/>
    <s v="Katherine Murray"/>
    <s v="Home Office"/>
    <s v="United States"/>
    <s v="Providence"/>
    <x v="34"/>
    <n v="2908"/>
    <s v="East"/>
    <s v="FUR-CH-10004218"/>
    <x v="0"/>
    <s v="Chairs"/>
    <s v="Global Fabric Manager's Chair, Dark Gray"/>
    <n v="605.88"/>
  </r>
  <r>
    <n v="7683"/>
    <s v="CA-2016-120782"/>
    <x v="20"/>
    <x v="152"/>
    <d v="2016-05-01T00:00:00"/>
    <s v="First Class"/>
    <s v="SD-20485"/>
    <s v="Shirley Daniels"/>
    <s v="Home Office"/>
    <s v="United States"/>
    <s v="Midland"/>
    <x v="12"/>
    <n v="48640"/>
    <s v="Central"/>
    <s v="OFF-AP-10003779"/>
    <x v="1"/>
    <s v="Appliances"/>
    <s v="Kensington 7 Outlet MasterPiece Power Center with Fax/Phone Line Protection"/>
    <n v="186.732"/>
  </r>
  <r>
    <n v="7684"/>
    <s v="CA-2016-120782"/>
    <x v="20"/>
    <x v="152"/>
    <d v="2016-05-01T00:00:00"/>
    <s v="First Class"/>
    <s v="SD-20485"/>
    <s v="Shirley Daniels"/>
    <s v="Home Office"/>
    <s v="United States"/>
    <s v="Midland"/>
    <x v="12"/>
    <n v="48640"/>
    <s v="Central"/>
    <s v="OFF-BI-10003527"/>
    <x v="1"/>
    <s v="Binders"/>
    <s v="Fellowes PB500 Electric Punch Plastic Comb Binding Machine with Manual Bind"/>
    <n v="3812.97"/>
  </r>
  <r>
    <n v="7685"/>
    <s v="CA-2016-116876"/>
    <x v="51"/>
    <x v="966"/>
    <d v="2016-02-21T00:00:00"/>
    <s v="Standard Class"/>
    <s v="TT-21070"/>
    <s v="Ted Trevino"/>
    <s v="Consumer"/>
    <s v="United States"/>
    <s v="Rochester"/>
    <x v="15"/>
    <n v="14609"/>
    <s v="East"/>
    <s v="OFF-BI-10002897"/>
    <x v="1"/>
    <s v="Binders"/>
    <s v="Black Avery Memo-Size 3-Ring Binder, 5 1/2&quot; x 8 1/2&quot;"/>
    <n v="26.423999999999999"/>
  </r>
  <r>
    <n v="7686"/>
    <s v="CA-2016-116876"/>
    <x v="51"/>
    <x v="966"/>
    <d v="2016-02-21T00:00:00"/>
    <s v="Standard Class"/>
    <s v="TT-21070"/>
    <s v="Ted Trevino"/>
    <s v="Consumer"/>
    <s v="United States"/>
    <s v="Rochester"/>
    <x v="15"/>
    <n v="14609"/>
    <s v="East"/>
    <s v="TEC-PH-10002584"/>
    <x v="2"/>
    <s v="Phones"/>
    <s v="Samsung Galaxy S4"/>
    <n v="625.99"/>
  </r>
  <r>
    <n v="7687"/>
    <s v="CA-2017-169838"/>
    <x v="26"/>
    <x v="881"/>
    <d v="2017-11-29T00:00:00"/>
    <s v="Standard Class"/>
    <s v="BB-11545"/>
    <s v="Brenda Bowman"/>
    <s v="Corporate"/>
    <s v="United States"/>
    <s v="Jackson"/>
    <x v="12"/>
    <n v="49201"/>
    <s v="Central"/>
    <s v="FUR-TA-10001095"/>
    <x v="0"/>
    <s v="Tables"/>
    <s v="Chromcraft Round Conference Tables"/>
    <n v="1568.61"/>
  </r>
  <r>
    <n v="7688"/>
    <s v="CA-2017-169838"/>
    <x v="26"/>
    <x v="881"/>
    <d v="2017-11-29T00:00:00"/>
    <s v="Standard Class"/>
    <s v="BB-11545"/>
    <s v="Brenda Bowman"/>
    <s v="Corporate"/>
    <s v="United States"/>
    <s v="Jackson"/>
    <x v="12"/>
    <n v="49201"/>
    <s v="Central"/>
    <s v="OFF-BI-10004002"/>
    <x v="1"/>
    <s v="Binders"/>
    <s v="Wilson Jones International Size A4 Ring Binders"/>
    <n v="17.3"/>
  </r>
  <r>
    <n v="7689"/>
    <s v="CA-2017-169838"/>
    <x v="26"/>
    <x v="881"/>
    <d v="2017-11-29T00:00:00"/>
    <s v="Standard Class"/>
    <s v="BB-11545"/>
    <s v="Brenda Bowman"/>
    <s v="Corporate"/>
    <s v="United States"/>
    <s v="Jackson"/>
    <x v="12"/>
    <n v="49201"/>
    <s v="Central"/>
    <s v="TEC-AC-10004518"/>
    <x v="2"/>
    <s v="Accessories"/>
    <s v="Memorex Mini Travel Drive 32 GB USB 2.0 Flash Drive"/>
    <n v="160"/>
  </r>
  <r>
    <n v="7690"/>
    <s v="US-2018-128951"/>
    <x v="9"/>
    <x v="663"/>
    <d v="2018-07-17T00:00:00"/>
    <s v="First Class"/>
    <s v="RS-19420"/>
    <s v="Ricardo Sperren"/>
    <s v="Corporate"/>
    <s v="United States"/>
    <s v="Suffolk"/>
    <x v="17"/>
    <n v="23434"/>
    <s v="South"/>
    <s v="OFF-AP-10002191"/>
    <x v="1"/>
    <s v="Appliances"/>
    <s v="Belkin 8 Outlet SurgeMaster II Gold Surge Protector"/>
    <n v="179.94"/>
  </r>
  <r>
    <n v="7691"/>
    <s v="US-2018-128951"/>
    <x v="9"/>
    <x v="663"/>
    <d v="2018-07-17T00:00:00"/>
    <s v="First Class"/>
    <s v="RS-19420"/>
    <s v="Ricardo Sperren"/>
    <s v="Corporate"/>
    <s v="United States"/>
    <s v="Suffolk"/>
    <x v="17"/>
    <n v="23434"/>
    <s v="South"/>
    <s v="FUR-TA-10004575"/>
    <x v="0"/>
    <s v="Tables"/>
    <s v="Hon 5100 Series Wood Tables"/>
    <n v="872.94"/>
  </r>
  <r>
    <n v="7692"/>
    <s v="US-2018-128951"/>
    <x v="9"/>
    <x v="663"/>
    <d v="2018-07-17T00:00:00"/>
    <s v="First Class"/>
    <s v="RS-19420"/>
    <s v="Ricardo Sperren"/>
    <s v="Corporate"/>
    <s v="United States"/>
    <s v="Suffolk"/>
    <x v="17"/>
    <n v="23434"/>
    <s v="South"/>
    <s v="OFF-PA-10003177"/>
    <x v="1"/>
    <s v="Paper"/>
    <s v="Xerox 1999"/>
    <n v="12.96"/>
  </r>
  <r>
    <n v="7693"/>
    <s v="CA-2015-102330"/>
    <x v="13"/>
    <x v="282"/>
    <d v="2016-01-03T00:00:00"/>
    <s v="Standard Class"/>
    <s v="AI-10855"/>
    <s v="Arianne Irving"/>
    <s v="Consumer"/>
    <s v="United States"/>
    <s v="Brentwood"/>
    <x v="1"/>
    <n v="94513"/>
    <s v="West"/>
    <s v="OFF-LA-10003923"/>
    <x v="1"/>
    <s v="Labels"/>
    <s v="Alphabetical Labels for Top Tab Filing"/>
    <n v="88.8"/>
  </r>
  <r>
    <n v="7694"/>
    <s v="CA-2015-102330"/>
    <x v="13"/>
    <x v="282"/>
    <d v="2016-01-03T00:00:00"/>
    <s v="Standard Class"/>
    <s v="AI-10855"/>
    <s v="Arianne Irving"/>
    <s v="Consumer"/>
    <s v="United States"/>
    <s v="Brentwood"/>
    <x v="1"/>
    <n v="94513"/>
    <s v="West"/>
    <s v="TEC-PH-10001051"/>
    <x v="2"/>
    <s v="Phones"/>
    <s v="HTC One"/>
    <n v="319.96800000000002"/>
  </r>
  <r>
    <n v="7695"/>
    <s v="CA-2017-118899"/>
    <x v="37"/>
    <x v="554"/>
    <d v="2017-03-22T00:00:00"/>
    <s v="Same Day"/>
    <s v="MC-17275"/>
    <s v="Marc Crier"/>
    <s v="Consumer"/>
    <s v="United States"/>
    <s v="Seattle"/>
    <x v="4"/>
    <n v="98103"/>
    <s v="West"/>
    <s v="FUR-CH-10004754"/>
    <x v="0"/>
    <s v="Chairs"/>
    <s v="Global Stack Chair with Arms, Black"/>
    <n v="167.88800000000001"/>
  </r>
  <r>
    <n v="7696"/>
    <s v="CA-2018-107958"/>
    <x v="38"/>
    <x v="1170"/>
    <d v="2018-07-05T00:00:00"/>
    <s v="First Class"/>
    <s v="AH-10120"/>
    <s v="Adrian Hane"/>
    <s v="Home Office"/>
    <s v="United States"/>
    <s v="Houston"/>
    <x v="5"/>
    <n v="77036"/>
    <s v="Central"/>
    <s v="OFF-PA-10000357"/>
    <x v="1"/>
    <s v="Paper"/>
    <s v="White Dual Perf Computer Printout Paper, 2700 Sheets, 1 Part, Heavyweight, 20 lbs., 14 7/8 x 11"/>
    <n v="163.96"/>
  </r>
  <r>
    <n v="7697"/>
    <s v="CA-2018-107958"/>
    <x v="38"/>
    <x v="1170"/>
    <d v="2018-07-05T00:00:00"/>
    <s v="First Class"/>
    <s v="AH-10120"/>
    <s v="Adrian Hane"/>
    <s v="Home Office"/>
    <s v="United States"/>
    <s v="Houston"/>
    <x v="5"/>
    <n v="77036"/>
    <s v="Central"/>
    <s v="OFF-BI-10001787"/>
    <x v="1"/>
    <s v="Binders"/>
    <s v="Wilson Jones Four-Pocket Poly Binders"/>
    <n v="5.2320000000000002"/>
  </r>
  <r>
    <n v="7698"/>
    <s v="CA-2018-151799"/>
    <x v="19"/>
    <x v="817"/>
    <d v="2018-12-18T00:00:00"/>
    <s v="Standard Class"/>
    <s v="BF-11170"/>
    <s v="Ben Ferrer"/>
    <s v="Home Office"/>
    <s v="United States"/>
    <s v="Lawrence"/>
    <x v="31"/>
    <n v="1841"/>
    <s v="East"/>
    <s v="TEC-CO-10002313"/>
    <x v="2"/>
    <s v="Copiers"/>
    <s v="Canon PC1080F Personal Copier"/>
    <n v="1199.98"/>
  </r>
  <r>
    <n v="7699"/>
    <s v="CA-2018-151799"/>
    <x v="19"/>
    <x v="817"/>
    <d v="2018-12-18T00:00:00"/>
    <s v="Standard Class"/>
    <s v="BF-11170"/>
    <s v="Ben Ferrer"/>
    <s v="Home Office"/>
    <s v="United States"/>
    <s v="Lawrence"/>
    <x v="31"/>
    <n v="1841"/>
    <s v="East"/>
    <s v="OFF-ST-10002790"/>
    <x v="1"/>
    <s v="Storage"/>
    <s v="Safco Industrial Shelving"/>
    <n v="73.849999999999994"/>
  </r>
  <r>
    <n v="7700"/>
    <s v="CA-2018-151799"/>
    <x v="19"/>
    <x v="817"/>
    <d v="2018-12-18T00:00:00"/>
    <s v="Standard Class"/>
    <s v="BF-11170"/>
    <s v="Ben Ferrer"/>
    <s v="Home Office"/>
    <s v="United States"/>
    <s v="Lawrence"/>
    <x v="31"/>
    <n v="1841"/>
    <s v="East"/>
    <s v="OFF-SU-10001664"/>
    <x v="1"/>
    <s v="Supplies"/>
    <s v="Acme Office Executive Series Stainless Steel Trimmers"/>
    <n v="25.71"/>
  </r>
  <r>
    <n v="7701"/>
    <s v="CA-2018-151799"/>
    <x v="19"/>
    <x v="817"/>
    <d v="2018-12-18T00:00:00"/>
    <s v="Standard Class"/>
    <s v="BF-11170"/>
    <s v="Ben Ferrer"/>
    <s v="Home Office"/>
    <s v="United States"/>
    <s v="Lawrence"/>
    <x v="31"/>
    <n v="1841"/>
    <s v="East"/>
    <s v="OFF-FA-10001332"/>
    <x v="1"/>
    <s v="Fasteners"/>
    <s v="Acco Banker's Clasps, 5 3/4&quot;-Long"/>
    <n v="17.28"/>
  </r>
  <r>
    <n v="7702"/>
    <s v="CA-2018-151799"/>
    <x v="19"/>
    <x v="817"/>
    <d v="2018-12-18T00:00:00"/>
    <s v="Standard Class"/>
    <s v="BF-11170"/>
    <s v="Ben Ferrer"/>
    <s v="Home Office"/>
    <s v="United States"/>
    <s v="Lawrence"/>
    <x v="31"/>
    <n v="1841"/>
    <s v="East"/>
    <s v="FUR-TA-10003473"/>
    <x v="0"/>
    <s v="Tables"/>
    <s v="Bretford Rectangular Conference Table Tops"/>
    <n v="526.58199999999999"/>
  </r>
  <r>
    <n v="7703"/>
    <s v="CA-2017-114601"/>
    <x v="47"/>
    <x v="370"/>
    <d v="2017-09-02T00:00:00"/>
    <s v="Standard Class"/>
    <s v="AA-10480"/>
    <s v="Andrew Allen"/>
    <s v="Consumer"/>
    <s v="United States"/>
    <s v="Detroit"/>
    <x v="12"/>
    <n v="48234"/>
    <s v="Central"/>
    <s v="OFF-PA-10000605"/>
    <x v="1"/>
    <s v="Paper"/>
    <s v="Xerox 1950"/>
    <n v="11.56"/>
  </r>
  <r>
    <n v="7704"/>
    <s v="CA-2017-114601"/>
    <x v="47"/>
    <x v="370"/>
    <d v="2017-09-02T00:00:00"/>
    <s v="Standard Class"/>
    <s v="AA-10480"/>
    <s v="Andrew Allen"/>
    <s v="Consumer"/>
    <s v="United States"/>
    <s v="Detroit"/>
    <x v="12"/>
    <n v="48234"/>
    <s v="Central"/>
    <s v="TEC-PH-10002170"/>
    <x v="2"/>
    <s v="Phones"/>
    <s v="ClearSounds CSC500 Amplified Spirit Phone Corded phone"/>
    <n v="209.97"/>
  </r>
  <r>
    <n v="7705"/>
    <s v="CA-2017-114601"/>
    <x v="47"/>
    <x v="370"/>
    <d v="2017-09-02T00:00:00"/>
    <s v="Standard Class"/>
    <s v="AA-10480"/>
    <s v="Andrew Allen"/>
    <s v="Consumer"/>
    <s v="United States"/>
    <s v="Detroit"/>
    <x v="12"/>
    <n v="48234"/>
    <s v="Central"/>
    <s v="FUR-TA-10004147"/>
    <x v="0"/>
    <s v="Tables"/>
    <s v="Hon 4060 Series Tables"/>
    <n v="447.84"/>
  </r>
  <r>
    <n v="7706"/>
    <s v="CA-2017-114601"/>
    <x v="47"/>
    <x v="370"/>
    <d v="2017-09-02T00:00:00"/>
    <s v="Standard Class"/>
    <s v="AA-10480"/>
    <s v="Andrew Allen"/>
    <s v="Consumer"/>
    <s v="United States"/>
    <s v="Detroit"/>
    <x v="12"/>
    <n v="48234"/>
    <s v="Central"/>
    <s v="TEC-AC-10003911"/>
    <x v="2"/>
    <s v="Accessories"/>
    <s v="NETGEAR AC1750 Dual Band GigabitÂ Smart WiFi Router"/>
    <n v="479.97"/>
  </r>
  <r>
    <n v="7707"/>
    <s v="CA-2017-114601"/>
    <x v="47"/>
    <x v="370"/>
    <d v="2017-09-02T00:00:00"/>
    <s v="Standard Class"/>
    <s v="AA-10480"/>
    <s v="Andrew Allen"/>
    <s v="Consumer"/>
    <s v="United States"/>
    <s v="Detroit"/>
    <x v="12"/>
    <n v="48234"/>
    <s v="Central"/>
    <s v="OFF-AR-10002578"/>
    <x v="1"/>
    <s v="Art"/>
    <s v="Newell 335"/>
    <n v="8.64"/>
  </r>
  <r>
    <n v="7708"/>
    <s v="CA-2018-100237"/>
    <x v="2"/>
    <x v="453"/>
    <d v="2018-10-19T00:00:00"/>
    <s v="Standard Class"/>
    <s v="SV-20815"/>
    <s v="Stuart Van"/>
    <s v="Corporate"/>
    <s v="United States"/>
    <s v="Orem"/>
    <x v="7"/>
    <n v="84057"/>
    <s v="West"/>
    <s v="OFF-AR-10001761"/>
    <x v="1"/>
    <s v="Art"/>
    <s v="Avery Hi-Liter Smear-Safe Highlighters"/>
    <n v="11.68"/>
  </r>
  <r>
    <n v="7709"/>
    <s v="CA-2015-139542"/>
    <x v="28"/>
    <x v="1089"/>
    <d v="2015-10-29T00:00:00"/>
    <s v="Standard Class"/>
    <s v="EH-14185"/>
    <s v="Evan Henry"/>
    <s v="Consumer"/>
    <s v="United States"/>
    <s v="Philadelphia"/>
    <x v="9"/>
    <n v="19120"/>
    <s v="East"/>
    <s v="TEC-AC-10001553"/>
    <x v="2"/>
    <s v="Accessories"/>
    <s v="Memorex 25GB 6X Branded Blu-Ray Recordable Disc, 15/Pack"/>
    <n v="40.776000000000003"/>
  </r>
  <r>
    <n v="7710"/>
    <s v="CA-2015-139542"/>
    <x v="28"/>
    <x v="1089"/>
    <d v="2015-10-29T00:00:00"/>
    <s v="Standard Class"/>
    <s v="EH-14185"/>
    <s v="Evan Henry"/>
    <s v="Consumer"/>
    <s v="United States"/>
    <s v="Philadelphia"/>
    <x v="9"/>
    <n v="19120"/>
    <s v="East"/>
    <s v="OFF-BI-10000309"/>
    <x v="1"/>
    <s v="Binders"/>
    <s v="GBC Twin Loop Wire Binding Elements, 9/16&quot; Spine, Black"/>
    <n v="13.698"/>
  </r>
  <r>
    <n v="7711"/>
    <s v="US-2016-142811"/>
    <x v="24"/>
    <x v="788"/>
    <d v="2016-04-07T00:00:00"/>
    <s v="Standard Class"/>
    <s v="JL-15850"/>
    <s v="John Lucas"/>
    <s v="Consumer"/>
    <s v="United States"/>
    <s v="Mesa"/>
    <x v="16"/>
    <n v="85204"/>
    <s v="West"/>
    <s v="TEC-PH-10003095"/>
    <x v="2"/>
    <s v="Phones"/>
    <s v="Samsung HM1900 Bluetooth Headset"/>
    <n v="87.8"/>
  </r>
  <r>
    <n v="7712"/>
    <s v="CA-2018-139353"/>
    <x v="28"/>
    <x v="960"/>
    <d v="2018-10-30T00:00:00"/>
    <s v="Second Class"/>
    <s v="JM-15250"/>
    <s v="Janet Martin"/>
    <s v="Consumer"/>
    <s v="United States"/>
    <s v="Fayetteville"/>
    <x v="3"/>
    <n v="28314"/>
    <s v="South"/>
    <s v="FUR-FU-10001876"/>
    <x v="0"/>
    <s v="Furnishings"/>
    <s v="Computer Room Manger, 14&quot;"/>
    <n v="77.951999999999998"/>
  </r>
  <r>
    <n v="7713"/>
    <s v="CA-2018-139353"/>
    <x v="28"/>
    <x v="960"/>
    <d v="2018-10-30T00:00:00"/>
    <s v="Second Class"/>
    <s v="JM-15250"/>
    <s v="Janet Martin"/>
    <s v="Consumer"/>
    <s v="United States"/>
    <s v="Fayetteville"/>
    <x v="3"/>
    <n v="28314"/>
    <s v="South"/>
    <s v="OFF-ST-10001522"/>
    <x v="1"/>
    <s v="Storage"/>
    <s v="Gould Plastics 18-Pocket Panel Bin, 34w x 5-1/4d x 20-1/2h"/>
    <n v="147.184"/>
  </r>
  <r>
    <n v="7714"/>
    <s v="CA-2018-139353"/>
    <x v="28"/>
    <x v="960"/>
    <d v="2018-10-30T00:00:00"/>
    <s v="Second Class"/>
    <s v="JM-15250"/>
    <s v="Janet Martin"/>
    <s v="Consumer"/>
    <s v="United States"/>
    <s v="Fayetteville"/>
    <x v="3"/>
    <n v="28314"/>
    <s v="South"/>
    <s v="OFF-PA-10000300"/>
    <x v="1"/>
    <s v="Paper"/>
    <s v="Xerox 1936"/>
    <n v="47.951999999999998"/>
  </r>
  <r>
    <n v="7715"/>
    <s v="CA-2015-150203"/>
    <x v="4"/>
    <x v="29"/>
    <d v="2015-12-07T00:00:00"/>
    <s v="First Class"/>
    <s v="JB-15925"/>
    <s v="Joni Blumstein"/>
    <s v="Consumer"/>
    <s v="United States"/>
    <s v="Los Angeles"/>
    <x v="1"/>
    <n v="90032"/>
    <s v="West"/>
    <s v="OFF-AP-10001469"/>
    <x v="1"/>
    <s v="Appliances"/>
    <s v="Fellowes 8 Outlet Superior Workstation Surge Protector"/>
    <n v="250.26"/>
  </r>
  <r>
    <n v="7716"/>
    <s v="US-2018-101518"/>
    <x v="28"/>
    <x v="132"/>
    <d v="2018-11-08T00:00:00"/>
    <s v="Standard Class"/>
    <s v="PB-19105"/>
    <s v="Peter BÃ¼hler"/>
    <s v="Consumer"/>
    <s v="United States"/>
    <s v="Philadelphia"/>
    <x v="9"/>
    <n v="19140"/>
    <s v="East"/>
    <s v="TEC-AC-10001553"/>
    <x v="2"/>
    <s v="Accessories"/>
    <s v="Memorex 25GB 6X Branded Blu-Ray Recordable Disc, 15/Pack"/>
    <n v="40.776000000000003"/>
  </r>
  <r>
    <n v="7717"/>
    <s v="CA-2016-149636"/>
    <x v="50"/>
    <x v="1171"/>
    <d v="2016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s v="Paper"/>
    <s v="It's Hot Message Books with Stickers, 2 3/4&quot; x 5&quot;"/>
    <n v="29.6"/>
  </r>
  <r>
    <n v="7718"/>
    <s v="CA-2016-149636"/>
    <x v="50"/>
    <x v="1171"/>
    <d v="2016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s v="Binders"/>
    <s v="Recycled Pressboard Report Cover with Reinforced Top Hinge"/>
    <n v="1.9379999999999999"/>
  </r>
  <r>
    <n v="7719"/>
    <s v="US-2018-146213"/>
    <x v="14"/>
    <x v="428"/>
    <d v="2018-09-14T00:00:00"/>
    <s v="Standard Class"/>
    <s v="MC-17605"/>
    <s v="Matt Connell"/>
    <s v="Corporate"/>
    <s v="United States"/>
    <s v="Los Angeles"/>
    <x v="1"/>
    <n v="90032"/>
    <s v="West"/>
    <s v="TEC-AC-10001114"/>
    <x v="2"/>
    <s v="Accessories"/>
    <s v="Microsoft Wireless Mobile Mouse 4000"/>
    <n v="159.96"/>
  </r>
  <r>
    <n v="7720"/>
    <s v="CA-2016-108588"/>
    <x v="50"/>
    <x v="956"/>
    <d v="2016-01-10T00:00:00"/>
    <s v="Standard Class"/>
    <s v="BG-11695"/>
    <s v="Brooke Gillingham"/>
    <s v="Corporate"/>
    <s v="United States"/>
    <s v="New York City"/>
    <x v="15"/>
    <n v="10009"/>
    <s v="East"/>
    <s v="OFF-AR-10001615"/>
    <x v="1"/>
    <s v="Art"/>
    <s v="Newell 34"/>
    <n v="59.52"/>
  </r>
  <r>
    <n v="7721"/>
    <s v="CA-2016-108588"/>
    <x v="50"/>
    <x v="956"/>
    <d v="2016-01-10T00:00:00"/>
    <s v="Standard Class"/>
    <s v="BG-11695"/>
    <s v="Brooke Gillingham"/>
    <s v="Corporate"/>
    <s v="United States"/>
    <s v="New York City"/>
    <x v="15"/>
    <n v="10009"/>
    <s v="East"/>
    <s v="OFF-EN-10000461"/>
    <x v="1"/>
    <s v="Envelopes"/>
    <s v="#10- 4 1/8&quot; x 9 1/2&quot; Recycled Envelopes"/>
    <n v="17.48"/>
  </r>
  <r>
    <n v="7722"/>
    <s v="CA-2016-108588"/>
    <x v="50"/>
    <x v="956"/>
    <d v="2016-01-10T00:00:00"/>
    <s v="Standard Class"/>
    <s v="BG-11695"/>
    <s v="Brooke Gillingham"/>
    <s v="Corporate"/>
    <s v="United States"/>
    <s v="New York City"/>
    <x v="15"/>
    <n v="10009"/>
    <s v="East"/>
    <s v="OFF-BI-10004506"/>
    <x v="1"/>
    <s v="Binders"/>
    <s v="Wilson Jones data.warehouse D-Ring Binders with DublLock"/>
    <n v="13.167999999999999"/>
  </r>
  <r>
    <n v="7723"/>
    <s v="US-2018-138086"/>
    <x v="3"/>
    <x v="513"/>
    <d v="2018-04-20T00:00:00"/>
    <s v="Standard Class"/>
    <s v="JO-15550"/>
    <s v="Jesus Ocampo"/>
    <s v="Home Office"/>
    <s v="United States"/>
    <s v="San Francisco"/>
    <x v="1"/>
    <n v="94109"/>
    <s v="West"/>
    <s v="OFF-AP-10000027"/>
    <x v="1"/>
    <s v="Appliances"/>
    <s v="Hoover Commercial SteamVac"/>
    <n v="40.74"/>
  </r>
  <r>
    <n v="7724"/>
    <s v="CA-2016-139374"/>
    <x v="14"/>
    <x v="229"/>
    <d v="2016-09-14T00:00:00"/>
    <s v="Standard Class"/>
    <s v="AR-10345"/>
    <s v="Alex Russell"/>
    <s v="Corporate"/>
    <s v="United States"/>
    <s v="Austin"/>
    <x v="5"/>
    <n v="78745"/>
    <s v="Central"/>
    <s v="FUR-CH-10003981"/>
    <x v="0"/>
    <s v="Chairs"/>
    <s v="Global Commerce Series Low-Back Swivel/Tilt Chairs"/>
    <n v="179.886"/>
  </r>
  <r>
    <n v="7725"/>
    <s v="CA-2017-113978"/>
    <x v="30"/>
    <x v="477"/>
    <d v="2017-09-29T00:00:00"/>
    <s v="Standard Class"/>
    <s v="TS-21505"/>
    <s v="Tony Sayre"/>
    <s v="Consumer"/>
    <s v="United States"/>
    <s v="Cleveland"/>
    <x v="24"/>
    <n v="44105"/>
    <s v="East"/>
    <s v="OFF-AP-10003849"/>
    <x v="1"/>
    <s v="Appliances"/>
    <s v="Hoover Shoulder Vac Commercial Portable Vacuum"/>
    <n v="286.25599999999997"/>
  </r>
  <r>
    <n v="7726"/>
    <s v="CA-2017-113978"/>
    <x v="30"/>
    <x v="477"/>
    <d v="2017-09-29T00:00:00"/>
    <s v="Standard Class"/>
    <s v="TS-21505"/>
    <s v="Tony Sayre"/>
    <s v="Consumer"/>
    <s v="United States"/>
    <s v="Cleveland"/>
    <x v="24"/>
    <n v="44105"/>
    <s v="East"/>
    <s v="OFF-ST-10004963"/>
    <x v="1"/>
    <s v="Storage"/>
    <s v="Eldon Gobal File Keepers"/>
    <n v="24.224"/>
  </r>
  <r>
    <n v="7727"/>
    <s v="CA-2017-113978"/>
    <x v="30"/>
    <x v="477"/>
    <d v="2017-09-29T00:00:00"/>
    <s v="Standard Class"/>
    <s v="TS-21505"/>
    <s v="Tony Sayre"/>
    <s v="Consumer"/>
    <s v="United States"/>
    <s v="Cleveland"/>
    <x v="24"/>
    <n v="44105"/>
    <s v="East"/>
    <s v="OFF-ST-10002574"/>
    <x v="1"/>
    <s v="Storage"/>
    <s v="SAFCO Commercial Wire Shelving, Black"/>
    <n v="331.536"/>
  </r>
  <r>
    <n v="7728"/>
    <s v="US-2016-150231"/>
    <x v="37"/>
    <x v="199"/>
    <d v="2016-03-20T00:00:00"/>
    <s v="Second Class"/>
    <s v="JK-15640"/>
    <s v="Jim Kriz"/>
    <s v="Home Office"/>
    <s v="United States"/>
    <s v="New York City"/>
    <x v="15"/>
    <n v="10009"/>
    <s v="East"/>
    <s v="OFF-AR-10001761"/>
    <x v="1"/>
    <s v="Art"/>
    <s v="Avery Hi-Liter Smear-Safe Highlighters"/>
    <n v="17.52"/>
  </r>
  <r>
    <n v="7729"/>
    <s v="CA-2017-106915"/>
    <x v="5"/>
    <x v="491"/>
    <d v="2017-12-02T00:00:00"/>
    <s v="Standard Class"/>
    <s v="GA-14515"/>
    <s v="George Ashbrook"/>
    <s v="Consumer"/>
    <s v="United States"/>
    <s v="El Paso"/>
    <x v="5"/>
    <n v="79907"/>
    <s v="Central"/>
    <s v="OFF-AR-10000716"/>
    <x v="1"/>
    <s v="Art"/>
    <s v="DIXON Ticonderoga Erasable Checking Pencils"/>
    <n v="17.856000000000002"/>
  </r>
  <r>
    <n v="7730"/>
    <s v="US-2017-109260"/>
    <x v="30"/>
    <x v="182"/>
    <d v="2017-10-01T00:00:00"/>
    <s v="Standard Class"/>
    <s v="TN-21040"/>
    <s v="Tanja Norvell"/>
    <s v="Home Office"/>
    <s v="United States"/>
    <s v="Tallahassee"/>
    <x v="2"/>
    <n v="32303"/>
    <s v="South"/>
    <s v="TEC-AC-10002637"/>
    <x v="2"/>
    <s v="Accessories"/>
    <s v="LogitechÂ VX Revolution Cordless Laser Mouse for Notebooks (Black)"/>
    <n v="431.976"/>
  </r>
  <r>
    <n v="7731"/>
    <s v="CA-2018-104850"/>
    <x v="1"/>
    <x v="487"/>
    <d v="2018-06-19T00:00:00"/>
    <s v="Standard Class"/>
    <s v="TW-21025"/>
    <s v="Tamara Willingham"/>
    <s v="Home Office"/>
    <s v="United States"/>
    <s v="Seattle"/>
    <x v="4"/>
    <n v="98103"/>
    <s v="West"/>
    <s v="FUR-CH-10003774"/>
    <x v="0"/>
    <s v="Chairs"/>
    <s v="Global Wood Trimmed Manager's Task Chair, Khaki"/>
    <n v="291.13600000000002"/>
  </r>
  <r>
    <n v="7732"/>
    <s v="CA-2018-140508"/>
    <x v="12"/>
    <x v="65"/>
    <d v="2018-09-21T00:00:00"/>
    <s v="First Class"/>
    <s v="PA-19060"/>
    <s v="Pete Armstrong"/>
    <s v="Home Office"/>
    <s v="United States"/>
    <s v="Dallas"/>
    <x v="5"/>
    <n v="75220"/>
    <s v="Central"/>
    <s v="OFF-EN-10000927"/>
    <x v="1"/>
    <s v="Envelopes"/>
    <s v="Jet-Pak Recycled Peel 'N' Seal Padded Mailers"/>
    <n v="114.848"/>
  </r>
  <r>
    <n v="7733"/>
    <s v="CA-2018-143294"/>
    <x v="23"/>
    <x v="455"/>
    <d v="2018-06-08T00:00:00"/>
    <s v="Standard Class"/>
    <s v="JD-15790"/>
    <s v="John Dryer"/>
    <s v="Consumer"/>
    <s v="United States"/>
    <s v="Houston"/>
    <x v="5"/>
    <n v="77070"/>
    <s v="Central"/>
    <s v="OFF-PA-10000743"/>
    <x v="1"/>
    <s v="Paper"/>
    <s v="Xerox 1977"/>
    <n v="10.688000000000001"/>
  </r>
  <r>
    <n v="7734"/>
    <s v="CA-2017-165673"/>
    <x v="7"/>
    <x v="666"/>
    <d v="2017-05-19T00:00:00"/>
    <s v="Second Class"/>
    <s v="MN-17935"/>
    <s v="Michael Nguyen"/>
    <s v="Consumer"/>
    <s v="United States"/>
    <s v="Springfield"/>
    <x v="24"/>
    <n v="45503"/>
    <s v="East"/>
    <s v="OFF-PA-10000697"/>
    <x v="1"/>
    <s v="Paper"/>
    <s v="TOPS Voice Message Log Book, Flash Format"/>
    <n v="15.231999999999999"/>
  </r>
  <r>
    <n v="7735"/>
    <s v="CA-2018-134418"/>
    <x v="14"/>
    <x v="175"/>
    <d v="2018-09-20T00:00:00"/>
    <s v="Standard Class"/>
    <s v="GM-14500"/>
    <s v="Gene McClure"/>
    <s v="Consumer"/>
    <s v="United States"/>
    <s v="Seattle"/>
    <x v="4"/>
    <n v="98103"/>
    <s v="West"/>
    <s v="OFF-AR-10004441"/>
    <x v="1"/>
    <s v="Art"/>
    <s v="BIC Brite Liner Highlighters"/>
    <n v="12.42"/>
  </r>
  <r>
    <n v="7736"/>
    <s v="US-2017-106313"/>
    <x v="47"/>
    <x v="250"/>
    <d v="2017-08-26T00:00:00"/>
    <s v="Standard Class"/>
    <s v="DG-13300"/>
    <s v="Deirdre Greer"/>
    <s v="Corporate"/>
    <s v="United States"/>
    <s v="Seattle"/>
    <x v="4"/>
    <n v="98105"/>
    <s v="West"/>
    <s v="OFF-PA-10001870"/>
    <x v="1"/>
    <s v="Paper"/>
    <s v="Xerox 202"/>
    <n v="19.440000000000001"/>
  </r>
  <r>
    <n v="7737"/>
    <s v="CA-2015-105872"/>
    <x v="23"/>
    <x v="992"/>
    <d v="2015-06-06T00:00:00"/>
    <s v="Standard Class"/>
    <s v="JG-15160"/>
    <s v="James Galang"/>
    <s v="Consumer"/>
    <s v="United States"/>
    <s v="New York City"/>
    <x v="15"/>
    <n v="10024"/>
    <s v="East"/>
    <s v="OFF-BI-10003684"/>
    <x v="1"/>
    <s v="Binders"/>
    <s v="Wilson Jones Legal Size Ring Binders"/>
    <n v="70.367999999999995"/>
  </r>
  <r>
    <n v="7738"/>
    <s v="CA-2018-108287"/>
    <x v="33"/>
    <x v="404"/>
    <d v="2018-12-20T00:00:00"/>
    <s v="First Class"/>
    <s v="AG-10330"/>
    <s v="Alex Grayson"/>
    <s v="Consumer"/>
    <s v="United States"/>
    <s v="Charlotte"/>
    <x v="3"/>
    <n v="28205"/>
    <s v="South"/>
    <s v="OFF-AR-10001315"/>
    <x v="1"/>
    <s v="Art"/>
    <s v="Newell 310"/>
    <n v="12.672000000000001"/>
  </r>
  <r>
    <n v="7739"/>
    <s v="CA-2018-141103"/>
    <x v="44"/>
    <x v="245"/>
    <d v="2018-08-06T00:00:00"/>
    <s v="Standard Class"/>
    <s v="JF-15355"/>
    <s v="Jay Fein"/>
    <s v="Consumer"/>
    <s v="United States"/>
    <s v="Baltimore"/>
    <x v="39"/>
    <n v="21215"/>
    <s v="East"/>
    <s v="TEC-PH-10003589"/>
    <x v="2"/>
    <s v="Phones"/>
    <s v="invisibleSHIELD by ZAGG Smudge-Free Screen Protector"/>
    <n v="89.95"/>
  </r>
  <r>
    <n v="7740"/>
    <s v="CA-2015-154781"/>
    <x v="26"/>
    <x v="871"/>
    <d v="2015-11-26T00:00:00"/>
    <s v="Standard Class"/>
    <s v="SC-20680"/>
    <s v="Steve Carroll"/>
    <s v="Home Office"/>
    <s v="United States"/>
    <s v="San Francisco"/>
    <x v="1"/>
    <n v="94110"/>
    <s v="West"/>
    <s v="OFF-PA-10001609"/>
    <x v="1"/>
    <s v="Paper"/>
    <s v="Tops Wirebound Message Log Books"/>
    <n v="6.58"/>
  </r>
  <r>
    <n v="7741"/>
    <s v="CA-2015-154781"/>
    <x v="26"/>
    <x v="871"/>
    <d v="2015-11-26T00:00:00"/>
    <s v="Standard Class"/>
    <s v="SC-20680"/>
    <s v="Steve Carroll"/>
    <s v="Home Office"/>
    <s v="United States"/>
    <s v="San Francisco"/>
    <x v="1"/>
    <n v="94110"/>
    <s v="West"/>
    <s v="TEC-AC-10000474"/>
    <x v="2"/>
    <s v="Accessories"/>
    <s v="Kensington Expert Mouse Optical USB Trackball for PC or Mac"/>
    <n v="94.99"/>
  </r>
  <r>
    <n v="7742"/>
    <s v="CA-2016-147816"/>
    <x v="30"/>
    <x v="496"/>
    <d v="2016-09-26T00:00:00"/>
    <s v="Second Class"/>
    <s v="CM-11935"/>
    <s v="Carlos Meador"/>
    <s v="Consumer"/>
    <s v="United States"/>
    <s v="Tucson"/>
    <x v="16"/>
    <n v="85705"/>
    <s v="West"/>
    <s v="TEC-PH-10003095"/>
    <x v="2"/>
    <s v="Phones"/>
    <s v="Samsung HM1900 Bluetooth Headset"/>
    <n v="35.119999999999997"/>
  </r>
  <r>
    <n v="7743"/>
    <s v="CA-2018-105326"/>
    <x v="47"/>
    <x v="648"/>
    <d v="2018-08-27T00:00:00"/>
    <s v="Standard Class"/>
    <s v="KT-16480"/>
    <s v="Kean Thornton"/>
    <s v="Consumer"/>
    <s v="United States"/>
    <s v="Los Angeles"/>
    <x v="1"/>
    <n v="90036"/>
    <s v="West"/>
    <s v="OFF-PA-10001639"/>
    <x v="1"/>
    <s v="Paper"/>
    <s v="Xerox 203"/>
    <n v="25.92"/>
  </r>
  <r>
    <n v="7744"/>
    <s v="CA-2017-133613"/>
    <x v="1"/>
    <x v="26"/>
    <d v="2017-06-22T00:00:00"/>
    <s v="Standard Class"/>
    <s v="CP-12340"/>
    <s v="Christine Phan"/>
    <s v="Corporate"/>
    <s v="United States"/>
    <s v="Waterbury"/>
    <x v="29"/>
    <n v="6708"/>
    <s v="East"/>
    <s v="OFF-BI-10002003"/>
    <x v="1"/>
    <s v="Binders"/>
    <s v="Ibico Presentation Index for Binding Systems"/>
    <n v="7.96"/>
  </r>
  <r>
    <n v="7745"/>
    <s v="CA-2017-133613"/>
    <x v="1"/>
    <x v="26"/>
    <d v="2017-06-22T00:00:00"/>
    <s v="Standard Class"/>
    <s v="CP-12340"/>
    <s v="Christine Phan"/>
    <s v="Corporate"/>
    <s v="United States"/>
    <s v="Waterbury"/>
    <x v="29"/>
    <n v="6708"/>
    <s v="East"/>
    <s v="TEC-PH-10004539"/>
    <x v="2"/>
    <s v="Phones"/>
    <s v="Wireless Extenders zBoost YX545 SOHO Signal Booster"/>
    <n v="566.97"/>
  </r>
  <r>
    <n v="7746"/>
    <s v="CA-2017-133613"/>
    <x v="1"/>
    <x v="26"/>
    <d v="2017-06-22T00:00:00"/>
    <s v="Standard Class"/>
    <s v="CP-12340"/>
    <s v="Christine Phan"/>
    <s v="Corporate"/>
    <s v="United States"/>
    <s v="Waterbury"/>
    <x v="29"/>
    <n v="6708"/>
    <s v="East"/>
    <s v="OFF-AR-10003829"/>
    <x v="1"/>
    <s v="Art"/>
    <s v="Newell 35"/>
    <n v="9.84"/>
  </r>
  <r>
    <n v="7747"/>
    <s v="CA-2016-109113"/>
    <x v="27"/>
    <x v="546"/>
    <d v="2016-12-23T00:00:00"/>
    <s v="Standard Class"/>
    <s v="EK-13795"/>
    <s v="Eileen Kiefer"/>
    <s v="Home Office"/>
    <s v="United States"/>
    <s v="Chicago"/>
    <x v="10"/>
    <n v="60610"/>
    <s v="Central"/>
    <s v="TEC-AC-10004761"/>
    <x v="2"/>
    <s v="Accessories"/>
    <s v="Maxell 4.7GB DVD+RW 3/Pack"/>
    <n v="25.488"/>
  </r>
  <r>
    <n v="7748"/>
    <s v="CA-2016-156153"/>
    <x v="21"/>
    <x v="70"/>
    <d v="2016-06-02T00:00:00"/>
    <s v="Second Class"/>
    <s v="CW-11905"/>
    <s v="Carl Weiss"/>
    <s v="Home Office"/>
    <s v="United States"/>
    <s v="Long Beach"/>
    <x v="15"/>
    <n v="11561"/>
    <s v="East"/>
    <s v="OFF-FA-10003472"/>
    <x v="1"/>
    <s v="Fasteners"/>
    <s v="Bagged Rubber Bands"/>
    <n v="7.56"/>
  </r>
  <r>
    <n v="7749"/>
    <s v="CA-2016-133242"/>
    <x v="17"/>
    <x v="652"/>
    <d v="2016-06-24T00:00:00"/>
    <s v="Standard Class"/>
    <s v="KH-16510"/>
    <s v="Keith Herrera"/>
    <s v="Consumer"/>
    <s v="United States"/>
    <s v="Arlington"/>
    <x v="17"/>
    <n v="22204"/>
    <s v="South"/>
    <s v="FUR-FU-10003464"/>
    <x v="0"/>
    <s v="Furnishings"/>
    <s v="Seth Thomas 8 1/2&quot; Cubicle Clock"/>
    <n v="60.84"/>
  </r>
  <r>
    <n v="7750"/>
    <s v="CA-2016-133242"/>
    <x v="17"/>
    <x v="652"/>
    <d v="2016-06-24T00:00:00"/>
    <s v="Standard Class"/>
    <s v="KH-16510"/>
    <s v="Keith Herrera"/>
    <s v="Consumer"/>
    <s v="United States"/>
    <s v="Arlington"/>
    <x v="17"/>
    <n v="22204"/>
    <s v="South"/>
    <s v="OFF-ST-10003716"/>
    <x v="1"/>
    <s v="Storage"/>
    <s v="Tennsco Double-Tier Lockers"/>
    <n v="450.04"/>
  </r>
  <r>
    <n v="7751"/>
    <s v="CA-2016-133242"/>
    <x v="17"/>
    <x v="652"/>
    <d v="2016-06-24T00:00:00"/>
    <s v="Standard Class"/>
    <s v="KH-16510"/>
    <s v="Keith Herrera"/>
    <s v="Consumer"/>
    <s v="United States"/>
    <s v="Arlington"/>
    <x v="17"/>
    <n v="22204"/>
    <s v="South"/>
    <s v="OFF-BI-10004002"/>
    <x v="1"/>
    <s v="Binders"/>
    <s v="Wilson Jones International Size A4 Ring Binders"/>
    <n v="34.6"/>
  </r>
  <r>
    <n v="7752"/>
    <s v="CA-2016-133242"/>
    <x v="17"/>
    <x v="652"/>
    <d v="2016-06-24T00:00:00"/>
    <s v="Standard Class"/>
    <s v="KH-16510"/>
    <s v="Keith Herrera"/>
    <s v="Consumer"/>
    <s v="United States"/>
    <s v="Arlington"/>
    <x v="17"/>
    <n v="22204"/>
    <s v="South"/>
    <s v="TEC-PH-10002496"/>
    <x v="2"/>
    <s v="Phones"/>
    <s v="Cisco SPA301"/>
    <n v="467.97"/>
  </r>
  <r>
    <n v="7753"/>
    <s v="CA-2016-133242"/>
    <x v="17"/>
    <x v="652"/>
    <d v="2016-06-24T00:00:00"/>
    <s v="Standard Class"/>
    <s v="KH-16510"/>
    <s v="Keith Herrera"/>
    <s v="Consumer"/>
    <s v="United States"/>
    <s v="Arlington"/>
    <x v="17"/>
    <n v="22204"/>
    <s v="South"/>
    <s v="OFF-BI-10004826"/>
    <x v="1"/>
    <s v="Binders"/>
    <s v="JM Magazine Binder"/>
    <n v="33.020000000000003"/>
  </r>
  <r>
    <n v="7754"/>
    <s v="CA-2016-158323"/>
    <x v="4"/>
    <x v="672"/>
    <d v="2016-12-03T00:00:00"/>
    <s v="First Class"/>
    <s v="AB-10600"/>
    <s v="Ann Blume"/>
    <s v="Corporate"/>
    <s v="United States"/>
    <s v="Jacksonville"/>
    <x v="3"/>
    <n v="28540"/>
    <s v="South"/>
    <s v="FUR-FU-10001546"/>
    <x v="0"/>
    <s v="Furnishings"/>
    <s v="Dana Swing-Arm Lamps"/>
    <n v="17.088000000000001"/>
  </r>
  <r>
    <n v="7755"/>
    <s v="CA-2016-161795"/>
    <x v="27"/>
    <x v="379"/>
    <d v="2016-12-23T00:00:00"/>
    <s v="Second Class"/>
    <s v="AH-10075"/>
    <s v="Adam Hart"/>
    <s v="Corporate"/>
    <s v="United States"/>
    <s v="Columbus"/>
    <x v="24"/>
    <n v="43229"/>
    <s v="East"/>
    <s v="OFF-AR-10001919"/>
    <x v="1"/>
    <s v="Art"/>
    <s v="OIC #2 Pencils, Medium Soft"/>
    <n v="3.008"/>
  </r>
  <r>
    <n v="7756"/>
    <s v="CA-2018-100902"/>
    <x v="6"/>
    <x v="701"/>
    <d v="2018-11-21T00:00:00"/>
    <s v="Standard Class"/>
    <s v="CK-12595"/>
    <s v="Clytie Kelty"/>
    <s v="Consumer"/>
    <s v="United States"/>
    <s v="Charlotte"/>
    <x v="3"/>
    <n v="28205"/>
    <s v="South"/>
    <s v="OFF-PA-10002558"/>
    <x v="1"/>
    <s v="Paper"/>
    <s v="Xerox 1938"/>
    <n v="268.24"/>
  </r>
  <r>
    <n v="7757"/>
    <s v="CA-2018-100902"/>
    <x v="6"/>
    <x v="701"/>
    <d v="2018-11-21T00:00:00"/>
    <s v="Standard Class"/>
    <s v="CK-12595"/>
    <s v="Clytie Kelty"/>
    <s v="Consumer"/>
    <s v="United States"/>
    <s v="Charlotte"/>
    <x v="3"/>
    <n v="28205"/>
    <s v="South"/>
    <s v="TEC-AC-10003174"/>
    <x v="2"/>
    <s v="Accessories"/>
    <s v="Plantronics S12 Corded Telephone Headset System"/>
    <n v="431.16"/>
  </r>
  <r>
    <n v="7758"/>
    <s v="CA-2018-112844"/>
    <x v="6"/>
    <x v="38"/>
    <d v="2018-11-16T00:00:00"/>
    <s v="Second Class"/>
    <s v="SP-20620"/>
    <s v="Stefania Perrino"/>
    <s v="Corporate"/>
    <s v="United States"/>
    <s v="Buffalo"/>
    <x v="15"/>
    <n v="14215"/>
    <s v="East"/>
    <s v="TEC-PH-10003988"/>
    <x v="2"/>
    <s v="Phones"/>
    <s v="LF Elite 3D Dazzle Designer Hard Case Cover, Lf Stylus Pen and Wiper For Apple Iphone 5c Mini Lite"/>
    <n v="43.6"/>
  </r>
  <r>
    <n v="7759"/>
    <s v="CA-2018-112844"/>
    <x v="6"/>
    <x v="38"/>
    <d v="2018-11-16T00:00:00"/>
    <s v="Second Class"/>
    <s v="SP-20620"/>
    <s v="Stefania Perrino"/>
    <s v="Corporate"/>
    <s v="United States"/>
    <s v="Buffalo"/>
    <x v="15"/>
    <n v="14215"/>
    <s v="East"/>
    <s v="FUR-FU-10004845"/>
    <x v="0"/>
    <s v="Furnishings"/>
    <s v="Deflect-o EconoMat Nonstudded, No Bevel Mat"/>
    <n v="154.94999999999999"/>
  </r>
  <r>
    <n v="7760"/>
    <s v="CA-2017-158925"/>
    <x v="16"/>
    <x v="1057"/>
    <d v="2017-10-28T00:00:00"/>
    <s v="Standard Class"/>
    <s v="JP-15460"/>
    <s v="Jennifer Patt"/>
    <s v="Corporate"/>
    <s v="United States"/>
    <s v="Houston"/>
    <x v="5"/>
    <n v="77041"/>
    <s v="Central"/>
    <s v="OFF-PA-10003072"/>
    <x v="1"/>
    <s v="Paper"/>
    <s v="Eureka Recycled Copy Paper 8 1/2&quot; x 11&quot;, Ream"/>
    <n v="15.552"/>
  </r>
  <r>
    <n v="7761"/>
    <s v="CA-2015-155390"/>
    <x v="19"/>
    <x v="776"/>
    <d v="2015-12-11T00:00:00"/>
    <s v="Standard Class"/>
    <s v="BG-11035"/>
    <s v="Barry Gonzalez"/>
    <s v="Consumer"/>
    <s v="United States"/>
    <s v="Memphis"/>
    <x v="18"/>
    <n v="38109"/>
    <s v="South"/>
    <s v="OFF-PA-10003641"/>
    <x v="1"/>
    <s v="Paper"/>
    <s v="Xerox 1909"/>
    <n v="42.207999999999998"/>
  </r>
  <r>
    <n v="7762"/>
    <s v="CA-2018-123071"/>
    <x v="4"/>
    <x v="734"/>
    <d v="2018-12-06T00:00:00"/>
    <s v="First Class"/>
    <s v="CC-12550"/>
    <s v="Clay Cheatham"/>
    <s v="Consumer"/>
    <s v="United States"/>
    <s v="Plano"/>
    <x v="5"/>
    <n v="75023"/>
    <s v="Central"/>
    <s v="OFF-PA-10003729"/>
    <x v="1"/>
    <s v="Paper"/>
    <s v="Xerox 1998"/>
    <n v="10.368"/>
  </r>
  <r>
    <n v="7763"/>
    <s v="CA-2018-156391"/>
    <x v="30"/>
    <x v="986"/>
    <d v="2018-09-28T00:00:00"/>
    <s v="First Class"/>
    <s v="SL-20155"/>
    <s v="Sara Luxemburg"/>
    <s v="Home Office"/>
    <s v="United States"/>
    <s v="Salem"/>
    <x v="21"/>
    <n v="97301"/>
    <s v="West"/>
    <s v="OFF-AR-10003251"/>
    <x v="1"/>
    <s v="Art"/>
    <s v="Prang Drawing Pencil Set"/>
    <n v="2.2240000000000002"/>
  </r>
  <r>
    <n v="7764"/>
    <s v="CA-2016-103093"/>
    <x v="25"/>
    <x v="302"/>
    <d v="2016-02-07T00:00:00"/>
    <s v="Standard Class"/>
    <s v="FO-14305"/>
    <s v="Frank Olsen"/>
    <s v="Consumer"/>
    <s v="United States"/>
    <s v="Columbus"/>
    <x v="32"/>
    <n v="31907"/>
    <s v="South"/>
    <s v="OFF-EN-10003286"/>
    <x v="1"/>
    <s v="Envelopes"/>
    <s v="Staple envelope"/>
    <n v="74.52"/>
  </r>
  <r>
    <n v="7765"/>
    <s v="US-2018-118941"/>
    <x v="42"/>
    <x v="801"/>
    <d v="2018-08-12T00:00:00"/>
    <s v="Same Day"/>
    <s v="BB-11545"/>
    <s v="Brenda Bowman"/>
    <s v="Corporate"/>
    <s v="United States"/>
    <s v="Columbia"/>
    <x v="39"/>
    <n v="21044"/>
    <s v="East"/>
    <s v="OFF-AR-10004078"/>
    <x v="1"/>
    <s v="Art"/>
    <s v="Newell 312"/>
    <n v="17.52"/>
  </r>
  <r>
    <n v="7766"/>
    <s v="US-2018-118941"/>
    <x v="42"/>
    <x v="801"/>
    <d v="2018-08-12T00:00:00"/>
    <s v="Same Day"/>
    <s v="BB-11545"/>
    <s v="Brenda Bowman"/>
    <s v="Corporate"/>
    <s v="United States"/>
    <s v="Columbia"/>
    <x v="39"/>
    <n v="21044"/>
    <s v="East"/>
    <s v="FUR-CH-10002331"/>
    <x v="0"/>
    <s v="Chairs"/>
    <s v="Hon 4700 Series Mobuis Mid-Back Task Chairs with Adjustable Arms"/>
    <n v="1779.9"/>
  </r>
  <r>
    <n v="7767"/>
    <s v="US-2018-118941"/>
    <x v="42"/>
    <x v="801"/>
    <d v="2018-08-12T00:00:00"/>
    <s v="Same Day"/>
    <s v="BB-11545"/>
    <s v="Brenda Bowman"/>
    <s v="Corporate"/>
    <s v="United States"/>
    <s v="Columbia"/>
    <x v="39"/>
    <n v="21044"/>
    <s v="East"/>
    <s v="OFF-AR-10001953"/>
    <x v="1"/>
    <s v="Art"/>
    <s v="Boston 1645 Deluxe Heavier-Duty Electric Pencil Sharpener"/>
    <n v="219.9"/>
  </r>
  <r>
    <n v="7768"/>
    <s v="CA-2016-169299"/>
    <x v="8"/>
    <x v="252"/>
    <d v="2016-08-26T00:00:00"/>
    <s v="First Class"/>
    <s v="DO-13435"/>
    <s v="Denny Ordway"/>
    <s v="Consumer"/>
    <s v="United States"/>
    <s v="Portland"/>
    <x v="21"/>
    <n v="97206"/>
    <s v="West"/>
    <s v="OFF-AR-10002053"/>
    <x v="1"/>
    <s v="Art"/>
    <s v="Premium Writing Pencils, Soft, #2 by Central Association for the Blind"/>
    <n v="7.1520000000000001"/>
  </r>
  <r>
    <n v="7769"/>
    <s v="CA-2018-154088"/>
    <x v="6"/>
    <x v="105"/>
    <d v="2018-11-17T00:00:00"/>
    <s v="Standard Class"/>
    <s v="LB-16735"/>
    <s v="Larry Blacks"/>
    <s v="Consumer"/>
    <s v="United States"/>
    <s v="Tallahassee"/>
    <x v="2"/>
    <n v="32303"/>
    <s v="South"/>
    <s v="OFF-PA-10003651"/>
    <x v="1"/>
    <s v="Paper"/>
    <s v="Xerox 1968"/>
    <n v="26.72"/>
  </r>
  <r>
    <n v="7770"/>
    <s v="CA-2017-155978"/>
    <x v="44"/>
    <x v="1147"/>
    <d v="2017-08-01T00:00:00"/>
    <s v="Same Day"/>
    <s v="TS-21205"/>
    <s v="Thomas Seio"/>
    <s v="Corporate"/>
    <s v="United States"/>
    <s v="Riverside"/>
    <x v="1"/>
    <n v="92503"/>
    <s v="West"/>
    <s v="TEC-PH-10002885"/>
    <x v="2"/>
    <s v="Phones"/>
    <s v="Apple iPhone 5"/>
    <n v="1039.7280000000001"/>
  </r>
  <r>
    <n v="7771"/>
    <s v="CA-2017-155978"/>
    <x v="44"/>
    <x v="1147"/>
    <d v="2017-08-01T00:00:00"/>
    <s v="Same Day"/>
    <s v="TS-21205"/>
    <s v="Thomas Seio"/>
    <s v="Corporate"/>
    <s v="United States"/>
    <s v="Riverside"/>
    <x v="1"/>
    <n v="92503"/>
    <s v="West"/>
    <s v="OFF-AP-10002892"/>
    <x v="1"/>
    <s v="Appliances"/>
    <s v="Belkin F5C206VTEL 6 Outlet Surge"/>
    <n v="45.96"/>
  </r>
  <r>
    <n v="7772"/>
    <s v="CA-2017-108196"/>
    <x v="26"/>
    <x v="881"/>
    <d v="2017-12-02T00:00:00"/>
    <s v="Standard Class"/>
    <s v="CS-12505"/>
    <s v="Cindy Stewart"/>
    <s v="Consumer"/>
    <s v="United States"/>
    <s v="Lancaster"/>
    <x v="24"/>
    <n v="43130"/>
    <s v="East"/>
    <s v="OFF-BI-10000545"/>
    <x v="1"/>
    <s v="Binders"/>
    <s v="GBC Ibimaster 500 Manual ProClick Binding System"/>
    <n v="456.58800000000002"/>
  </r>
  <r>
    <n v="7773"/>
    <s v="CA-2017-108196"/>
    <x v="26"/>
    <x v="881"/>
    <d v="2017-12-02T00:00:00"/>
    <s v="Standard Class"/>
    <s v="CS-12505"/>
    <s v="Cindy Stewart"/>
    <s v="Consumer"/>
    <s v="United States"/>
    <s v="Lancaster"/>
    <x v="24"/>
    <n v="43130"/>
    <s v="East"/>
    <s v="TEC-MA-10000418"/>
    <x v="2"/>
    <s v="Machines"/>
    <s v="Cubify CubeX 3D Printer Double Head Print"/>
    <n v="4499.9849999999997"/>
  </r>
  <r>
    <n v="7774"/>
    <s v="CA-2017-108196"/>
    <x v="26"/>
    <x v="881"/>
    <d v="2017-12-02T00:00:00"/>
    <s v="Standard Class"/>
    <s v="CS-12505"/>
    <s v="Cindy Stewart"/>
    <s v="Consumer"/>
    <s v="United States"/>
    <s v="Lancaster"/>
    <x v="24"/>
    <n v="43130"/>
    <s v="East"/>
    <s v="TEC-AC-10000926"/>
    <x v="2"/>
    <s v="Accessories"/>
    <s v="NETGEAR RangeMax WNR1000 Wireless Router"/>
    <n v="59.975999999999999"/>
  </r>
  <r>
    <n v="7775"/>
    <s v="CA-2017-152800"/>
    <x v="29"/>
    <x v="1172"/>
    <d v="2017-04-15T00:00:00"/>
    <s v="First Class"/>
    <s v="SP-20920"/>
    <s v="Susan Pistek"/>
    <s v="Consumer"/>
    <s v="United States"/>
    <s v="San Francisco"/>
    <x v="1"/>
    <n v="94109"/>
    <s v="West"/>
    <s v="OFF-EN-10001509"/>
    <x v="1"/>
    <s v="Envelopes"/>
    <s v="Poly String Tie Envelopes"/>
    <n v="6.12"/>
  </r>
  <r>
    <n v="7776"/>
    <s v="CA-2015-166961"/>
    <x v="13"/>
    <x v="422"/>
    <d v="2015-12-31T00:00:00"/>
    <s v="Standard Class"/>
    <s v="CD-12790"/>
    <s v="Cynthia Delaney"/>
    <s v="Home Office"/>
    <s v="United States"/>
    <s v="Moreno Valley"/>
    <x v="1"/>
    <n v="92553"/>
    <s v="West"/>
    <s v="OFF-AP-10001366"/>
    <x v="1"/>
    <s v="Appliances"/>
    <s v="Staple holder"/>
    <n v="10.98"/>
  </r>
  <r>
    <n v="7777"/>
    <s v="CA-2015-166961"/>
    <x v="13"/>
    <x v="422"/>
    <d v="2015-12-31T00:00:00"/>
    <s v="Standard Class"/>
    <s v="CD-12790"/>
    <s v="Cynthia Delaney"/>
    <s v="Home Office"/>
    <s v="United States"/>
    <s v="Moreno Valley"/>
    <x v="1"/>
    <n v="92553"/>
    <s v="West"/>
    <s v="OFF-FA-10003485"/>
    <x v="1"/>
    <s v="Fasteners"/>
    <s v="Staples"/>
    <n v="7.86"/>
  </r>
  <r>
    <n v="7778"/>
    <s v="CA-2015-166961"/>
    <x v="13"/>
    <x v="422"/>
    <d v="2015-12-31T00:00:00"/>
    <s v="Standard Class"/>
    <s v="CD-12790"/>
    <s v="Cynthia Delaney"/>
    <s v="Home Office"/>
    <s v="United States"/>
    <s v="Moreno Valley"/>
    <x v="1"/>
    <n v="92553"/>
    <s v="West"/>
    <s v="OFF-ST-10004507"/>
    <x v="1"/>
    <s v="Storage"/>
    <s v="Advantus Rolling Storage Box"/>
    <n v="51.45"/>
  </r>
  <r>
    <n v="7779"/>
    <s v="CA-2015-166961"/>
    <x v="13"/>
    <x v="422"/>
    <d v="2015-12-31T00:00:00"/>
    <s v="Standard Class"/>
    <s v="CD-12790"/>
    <s v="Cynthia Delaney"/>
    <s v="Home Office"/>
    <s v="United States"/>
    <s v="Moreno Valley"/>
    <x v="1"/>
    <n v="92553"/>
    <s v="West"/>
    <s v="OFF-BI-10002353"/>
    <x v="1"/>
    <s v="Binders"/>
    <s v="GBC VeloBind Cover Sets"/>
    <n v="37.055999999999997"/>
  </r>
  <r>
    <n v="7780"/>
    <s v="CA-2017-139381"/>
    <x v="3"/>
    <x v="724"/>
    <d v="2017-04-22T00:00:00"/>
    <s v="Standard Class"/>
    <s v="RF-19840"/>
    <s v="Roy FranzÃ¶sisch"/>
    <s v="Consumer"/>
    <s v="United States"/>
    <s v="Chesapeake"/>
    <x v="17"/>
    <n v="23320"/>
    <s v="South"/>
    <s v="OFF-AP-10001271"/>
    <x v="1"/>
    <s v="Appliances"/>
    <s v="Eureka The Boss Cordless Rechargeable Stick Vac"/>
    <n v="203.92"/>
  </r>
  <r>
    <n v="7781"/>
    <s v="CA-2017-139381"/>
    <x v="3"/>
    <x v="724"/>
    <d v="2017-04-22T00:00:00"/>
    <s v="Standard Class"/>
    <s v="RF-19840"/>
    <s v="Roy FranzÃ¶sisch"/>
    <s v="Consumer"/>
    <s v="United States"/>
    <s v="Chesapeake"/>
    <x v="17"/>
    <n v="23320"/>
    <s v="South"/>
    <s v="TEC-PH-10004924"/>
    <x v="2"/>
    <s v="Phones"/>
    <s v="SKILCRAFT Telephone Shoulder Rest, 2&quot; x 6.5&quot; x 2.5&quot;, Black"/>
    <n v="29.56"/>
  </r>
  <r>
    <n v="7782"/>
    <s v="CA-2016-132136"/>
    <x v="34"/>
    <x v="936"/>
    <d v="2016-03-12T00:00:00"/>
    <s v="Standard Class"/>
    <s v="FO-14305"/>
    <s v="Frank Olsen"/>
    <s v="Consumer"/>
    <s v="United States"/>
    <s v="Chicago"/>
    <x v="10"/>
    <n v="60623"/>
    <s v="Central"/>
    <s v="OFF-BI-10002706"/>
    <x v="1"/>
    <s v="Binders"/>
    <s v="Avery Premier Heavy-Duty Binder with Round Locking Rings"/>
    <n v="8.5679999999999996"/>
  </r>
  <r>
    <n v="7783"/>
    <s v="CA-2017-162236"/>
    <x v="28"/>
    <x v="254"/>
    <d v="2017-11-06T00:00:00"/>
    <s v="Second Class"/>
    <s v="ER-13855"/>
    <s v="Elpida Rittenbach"/>
    <s v="Corporate"/>
    <s v="United States"/>
    <s v="Charlotte"/>
    <x v="3"/>
    <n v="28205"/>
    <s v="South"/>
    <s v="OFF-ST-10003442"/>
    <x v="1"/>
    <s v="Storage"/>
    <s v="Eldon Portable Mobile Manager"/>
    <n v="45.247999999999998"/>
  </r>
  <r>
    <n v="7784"/>
    <s v="CA-2017-162236"/>
    <x v="28"/>
    <x v="254"/>
    <d v="2017-11-06T00:00:00"/>
    <s v="Second Class"/>
    <s v="ER-13855"/>
    <s v="Elpida Rittenbach"/>
    <s v="Corporate"/>
    <s v="United States"/>
    <s v="Charlotte"/>
    <x v="3"/>
    <n v="28205"/>
    <s v="South"/>
    <s v="FUR-TA-10002533"/>
    <x v="0"/>
    <s v="Tables"/>
    <s v="BPI Conference Tables"/>
    <n v="876.3"/>
  </r>
  <r>
    <n v="7785"/>
    <s v="CA-2017-162236"/>
    <x v="28"/>
    <x v="254"/>
    <d v="2017-11-06T00:00:00"/>
    <s v="Second Class"/>
    <s v="ER-13855"/>
    <s v="Elpida Rittenbach"/>
    <s v="Corporate"/>
    <s v="United States"/>
    <s v="Charlotte"/>
    <x v="3"/>
    <n v="28205"/>
    <s v="South"/>
    <s v="OFF-SU-10003505"/>
    <x v="1"/>
    <s v="Supplies"/>
    <s v="Premier Electric Letter Opener"/>
    <n v="185.376"/>
  </r>
  <r>
    <n v="7786"/>
    <s v="US-2015-111353"/>
    <x v="4"/>
    <x v="503"/>
    <d v="2015-12-06T00:00:00"/>
    <s v="Standard Class"/>
    <s v="PB-19150"/>
    <s v="Philip Brown"/>
    <s v="Consumer"/>
    <s v="United States"/>
    <s v="New York City"/>
    <x v="15"/>
    <n v="10009"/>
    <s v="East"/>
    <s v="OFF-LA-10002762"/>
    <x v="1"/>
    <s v="Labels"/>
    <s v="Avery 485"/>
    <n v="25.06"/>
  </r>
  <r>
    <n v="7787"/>
    <s v="US-2017-117037"/>
    <x v="7"/>
    <x v="624"/>
    <d v="2017-05-20T00:00:00"/>
    <s v="First Class"/>
    <s v="LW-17215"/>
    <s v="Luke Weiss"/>
    <s v="Consumer"/>
    <s v="United States"/>
    <s v="Chicago"/>
    <x v="10"/>
    <n v="60653"/>
    <s v="Central"/>
    <s v="OFF-BI-10000279"/>
    <x v="1"/>
    <s v="Binders"/>
    <s v="Acco Recycled 2&quot; Capacity Laser Printer Hanging Data Binders"/>
    <n v="2.89"/>
  </r>
  <r>
    <n v="7788"/>
    <s v="US-2017-117037"/>
    <x v="7"/>
    <x v="624"/>
    <d v="2017-05-20T00:00:00"/>
    <s v="First Class"/>
    <s v="LW-17215"/>
    <s v="Luke Weiss"/>
    <s v="Consumer"/>
    <s v="United States"/>
    <s v="Chicago"/>
    <x v="10"/>
    <n v="60653"/>
    <s v="Central"/>
    <s v="OFF-FA-10000936"/>
    <x v="1"/>
    <s v="Fasteners"/>
    <s v="Acco Hot Clips Clips to Go"/>
    <n v="7.8959999999999999"/>
  </r>
  <r>
    <n v="7789"/>
    <s v="US-2017-117037"/>
    <x v="7"/>
    <x v="624"/>
    <d v="2017-05-20T00:00:00"/>
    <s v="First Class"/>
    <s v="LW-17215"/>
    <s v="Luke Weiss"/>
    <s v="Consumer"/>
    <s v="United States"/>
    <s v="Chicago"/>
    <x v="10"/>
    <n v="60653"/>
    <s v="Central"/>
    <s v="FUR-FU-10004973"/>
    <x v="0"/>
    <s v="Furnishings"/>
    <s v="Flat Face Poster Frame"/>
    <n v="22.608000000000001"/>
  </r>
  <r>
    <n v="7790"/>
    <s v="US-2017-117037"/>
    <x v="7"/>
    <x v="624"/>
    <d v="2017-05-20T00:00:00"/>
    <s v="First Class"/>
    <s v="LW-17215"/>
    <s v="Luke Weiss"/>
    <s v="Consumer"/>
    <s v="United States"/>
    <s v="Chicago"/>
    <x v="10"/>
    <n v="60653"/>
    <s v="Central"/>
    <s v="OFF-PA-10000791"/>
    <x v="1"/>
    <s v="Paper"/>
    <s v="Wirebound Message Books, Four 2 3/4 x 5 Forms per Page, 200 Sets per Book"/>
    <n v="30.527999999999999"/>
  </r>
  <r>
    <n v="7791"/>
    <s v="CA-2018-160801"/>
    <x v="12"/>
    <x v="20"/>
    <d v="2018-09-19T00:00:00"/>
    <s v="Same Day"/>
    <s v="FG-14260"/>
    <s v="Frank Gastineau"/>
    <s v="Home Office"/>
    <s v="United States"/>
    <s v="Philadelphia"/>
    <x v="9"/>
    <n v="19120"/>
    <s v="East"/>
    <s v="OFF-BI-10001132"/>
    <x v="1"/>
    <s v="Binders"/>
    <s v="Acco PRESSTEX Data Binder with Storage Hooks, Dark Blue, 9 1/2&quot; X 11&quot;"/>
    <n v="4.8419999999999996"/>
  </r>
  <r>
    <n v="7792"/>
    <s v="CA-2017-108364"/>
    <x v="33"/>
    <x v="1054"/>
    <d v="2017-12-24T00:00:00"/>
    <s v="Standard Class"/>
    <s v="BP-11050"/>
    <s v="Barry Pond"/>
    <s v="Corporate"/>
    <s v="United States"/>
    <s v="Chicago"/>
    <x v="10"/>
    <n v="60623"/>
    <s v="Central"/>
    <s v="OFF-BI-10002012"/>
    <x v="1"/>
    <s v="Binders"/>
    <s v="Wilson Jones Easy Flow II Sheet Lifters"/>
    <n v="1.8"/>
  </r>
  <r>
    <n v="7793"/>
    <s v="CA-2018-169362"/>
    <x v="32"/>
    <x v="386"/>
    <d v="2018-10-15T00:00:00"/>
    <s v="First Class"/>
    <s v="SP-20860"/>
    <s v="Sung Pak"/>
    <s v="Corporate"/>
    <s v="United States"/>
    <s v="Dallas"/>
    <x v="5"/>
    <n v="75217"/>
    <s v="Central"/>
    <s v="TEC-AC-10001383"/>
    <x v="2"/>
    <s v="Accessories"/>
    <s v="Logitech Wireless Touch Keyboard K400"/>
    <n v="39.984000000000002"/>
  </r>
  <r>
    <n v="7794"/>
    <s v="CA-2016-127481"/>
    <x v="33"/>
    <x v="295"/>
    <d v="2016-12-15T00:00:00"/>
    <s v="Second Class"/>
    <s v="JD-15895"/>
    <s v="Jonathan Doherty"/>
    <s v="Corporate"/>
    <s v="United States"/>
    <s v="Las Vegas"/>
    <x v="33"/>
    <n v="89115"/>
    <s v="West"/>
    <s v="OFF-PA-10002036"/>
    <x v="1"/>
    <s v="Paper"/>
    <s v="Xerox 1930"/>
    <n v="32.4"/>
  </r>
  <r>
    <n v="7795"/>
    <s v="CA-2016-127481"/>
    <x v="33"/>
    <x v="295"/>
    <d v="2016-12-15T00:00:00"/>
    <s v="Second Class"/>
    <s v="JD-15895"/>
    <s v="Jonathan Doherty"/>
    <s v="Corporate"/>
    <s v="United States"/>
    <s v="Las Vegas"/>
    <x v="33"/>
    <n v="89115"/>
    <s v="West"/>
    <s v="OFF-PA-10002377"/>
    <x v="1"/>
    <s v="Paper"/>
    <s v="Xerox 1916"/>
    <n v="97.88"/>
  </r>
  <r>
    <n v="7796"/>
    <s v="CA-2016-112711"/>
    <x v="9"/>
    <x v="984"/>
    <d v="2016-07-18T00:00:00"/>
    <s v="Standard Class"/>
    <s v="FM-14380"/>
    <s v="Fred McMath"/>
    <s v="Consumer"/>
    <s v="United States"/>
    <s v="Amarillo"/>
    <x v="5"/>
    <n v="79109"/>
    <s v="Central"/>
    <s v="TEC-PH-10000526"/>
    <x v="2"/>
    <s v="Phones"/>
    <s v="Vtech CS6719"/>
    <n v="307.16800000000001"/>
  </r>
  <r>
    <n v="7797"/>
    <s v="US-2016-145121"/>
    <x v="32"/>
    <x v="653"/>
    <d v="2016-10-06T00:00:00"/>
    <s v="Standard Class"/>
    <s v="MP-17965"/>
    <s v="Michael Paige"/>
    <s v="Corporate"/>
    <s v="United States"/>
    <s v="Middletown"/>
    <x v="29"/>
    <n v="6457"/>
    <s v="East"/>
    <s v="OFF-BI-10001078"/>
    <x v="1"/>
    <s v="Binders"/>
    <s v="Acco PRESSTEX Data Binder with Storage Hooks, Dark Blue, 14 7/8&quot; X 11&quot;"/>
    <n v="26.9"/>
  </r>
  <r>
    <n v="7798"/>
    <s v="CA-2018-166184"/>
    <x v="37"/>
    <x v="668"/>
    <d v="2018-03-27T00:00:00"/>
    <s v="First Class"/>
    <s v="HR-14830"/>
    <s v="Harold Ryan"/>
    <s v="Corporate"/>
    <s v="United States"/>
    <s v="New York City"/>
    <x v="15"/>
    <n v="10035"/>
    <s v="East"/>
    <s v="OFF-EN-10004483"/>
    <x v="1"/>
    <s v="Envelopes"/>
    <s v="#10 White Business Envelopes,4 1/8 x 9 1/2"/>
    <n v="47.01"/>
  </r>
  <r>
    <n v="7799"/>
    <s v="CA-2018-166184"/>
    <x v="37"/>
    <x v="668"/>
    <d v="2018-03-27T00:00:00"/>
    <s v="First Class"/>
    <s v="HR-14830"/>
    <s v="Harold Ryan"/>
    <s v="Corporate"/>
    <s v="United States"/>
    <s v="New York City"/>
    <x v="15"/>
    <n v="10035"/>
    <s v="East"/>
    <s v="TEC-PH-10002624"/>
    <x v="2"/>
    <s v="Phones"/>
    <s v="Samsung Galaxy S4 Mini"/>
    <n v="469.99"/>
  </r>
  <r>
    <n v="7800"/>
    <s v="CA-2018-166184"/>
    <x v="37"/>
    <x v="668"/>
    <d v="2018-03-27T00:00:00"/>
    <s v="First Class"/>
    <s v="HR-14830"/>
    <s v="Harold Ryan"/>
    <s v="Corporate"/>
    <s v="United States"/>
    <s v="New York City"/>
    <x v="15"/>
    <n v="10035"/>
    <s v="East"/>
    <s v="FUR-CH-10003396"/>
    <x v="0"/>
    <s v="Chairs"/>
    <s v="Global Deluxe Steno Chair"/>
    <n v="207.846"/>
  </r>
  <r>
    <n v="7801"/>
    <s v="CA-2018-157413"/>
    <x v="23"/>
    <x v="702"/>
    <d v="2018-06-06T00:00:00"/>
    <s v="Standard Class"/>
    <s v="BW-11065"/>
    <s v="Barry Weirich"/>
    <s v="Consumer"/>
    <s v="United States"/>
    <s v="Philadelphia"/>
    <x v="9"/>
    <n v="19120"/>
    <s v="East"/>
    <s v="OFF-ST-10002756"/>
    <x v="1"/>
    <s v="Storage"/>
    <s v="Tennsco Stur-D-Stor Boltless Shelving, 5 Shelves, 24&quot; Deep, Sand"/>
    <n v="324.74400000000003"/>
  </r>
  <r>
    <n v="7802"/>
    <s v="CA-2015-143637"/>
    <x v="48"/>
    <x v="977"/>
    <d v="2015-03-29T00:00:00"/>
    <s v="Second Class"/>
    <s v="MS-17710"/>
    <s v="Maurice Satty"/>
    <s v="Consumer"/>
    <s v="United States"/>
    <s v="Fresno"/>
    <x v="1"/>
    <n v="93727"/>
    <s v="West"/>
    <s v="FUR-FU-10002813"/>
    <x v="0"/>
    <s v="Furnishings"/>
    <s v="DAX Contemporary Wood Frame with Silver Metal Mat, Desktop, 11 x 14 Size"/>
    <n v="40.479999999999997"/>
  </r>
  <r>
    <n v="7803"/>
    <s v="CA-2016-102260"/>
    <x v="30"/>
    <x v="357"/>
    <d v="2016-09-26T00:00:00"/>
    <s v="Standard Class"/>
    <s v="SJ-20125"/>
    <s v="Sanjit Jacobs"/>
    <s v="Home Office"/>
    <s v="United States"/>
    <s v="Franklin"/>
    <x v="18"/>
    <n v="37064"/>
    <s v="South"/>
    <s v="OFF-LA-10003714"/>
    <x v="1"/>
    <s v="Labels"/>
    <s v="Avery 510"/>
    <n v="12"/>
  </r>
  <r>
    <n v="7804"/>
    <s v="CA-2016-102260"/>
    <x v="30"/>
    <x v="357"/>
    <d v="2016-09-26T00:00:00"/>
    <s v="Standard Class"/>
    <s v="SJ-20125"/>
    <s v="Sanjit Jacobs"/>
    <s v="Home Office"/>
    <s v="United States"/>
    <s v="Franklin"/>
    <x v="18"/>
    <n v="37064"/>
    <s v="South"/>
    <s v="OFF-ST-10003716"/>
    <x v="1"/>
    <s v="Storage"/>
    <s v="Tennsco Double-Tier Lockers"/>
    <n v="720.06399999999996"/>
  </r>
  <r>
    <n v="7805"/>
    <s v="CA-2016-102260"/>
    <x v="30"/>
    <x v="357"/>
    <d v="2016-09-26T00:00:00"/>
    <s v="Standard Class"/>
    <s v="SJ-20125"/>
    <s v="Sanjit Jacobs"/>
    <s v="Home Office"/>
    <s v="United States"/>
    <s v="Franklin"/>
    <x v="18"/>
    <n v="37064"/>
    <s v="South"/>
    <s v="OFF-ST-10002289"/>
    <x v="1"/>
    <s v="Storage"/>
    <s v="Safco Wire Cube Shelving System, For Use as 4 or 5 14&quot; Cubes, Black"/>
    <n v="25.423999999999999"/>
  </r>
  <r>
    <n v="7806"/>
    <s v="CA-2016-102260"/>
    <x v="30"/>
    <x v="357"/>
    <d v="2016-09-26T00:00:00"/>
    <s v="Standard Class"/>
    <s v="SJ-20125"/>
    <s v="Sanjit Jacobs"/>
    <s v="Home Office"/>
    <s v="United States"/>
    <s v="Franklin"/>
    <x v="18"/>
    <n v="37064"/>
    <s v="South"/>
    <s v="OFF-AR-10001315"/>
    <x v="1"/>
    <s v="Art"/>
    <s v="Newell 310"/>
    <n v="2.8159999999999998"/>
  </r>
  <r>
    <n v="7807"/>
    <s v="CA-2016-102260"/>
    <x v="30"/>
    <x v="357"/>
    <d v="2016-09-26T00:00:00"/>
    <s v="Standard Class"/>
    <s v="SJ-20125"/>
    <s v="Sanjit Jacobs"/>
    <s v="Home Office"/>
    <s v="United States"/>
    <s v="Franklin"/>
    <x v="18"/>
    <n v="37064"/>
    <s v="South"/>
    <s v="OFF-BI-10000042"/>
    <x v="1"/>
    <s v="Binders"/>
    <s v="Pressboard Data Binder, Crimson, 12&quot; X 8 1/2&quot;"/>
    <n v="3.2040000000000002"/>
  </r>
  <r>
    <n v="7808"/>
    <s v="US-2017-137295"/>
    <x v="50"/>
    <x v="1134"/>
    <d v="2017-01-13T00:00:00"/>
    <s v="Standard Class"/>
    <s v="VS-21820"/>
    <s v="Vivek Sundaresam"/>
    <s v="Consumer"/>
    <s v="United States"/>
    <s v="Raleigh"/>
    <x v="3"/>
    <n v="27604"/>
    <s v="South"/>
    <s v="OFF-BI-10004236"/>
    <x v="1"/>
    <s v="Binders"/>
    <s v="XtraLife ClearVue Slant-D Ring Binder, White, 3&quot;"/>
    <n v="30.827999999999999"/>
  </r>
  <r>
    <n v="7809"/>
    <s v="US-2017-137295"/>
    <x v="50"/>
    <x v="1134"/>
    <d v="2017-01-13T00:00:00"/>
    <s v="Standard Class"/>
    <s v="VS-21820"/>
    <s v="Vivek Sundaresam"/>
    <s v="Consumer"/>
    <s v="United States"/>
    <s v="Raleigh"/>
    <x v="3"/>
    <n v="27604"/>
    <s v="South"/>
    <s v="OFF-AR-10001955"/>
    <x v="1"/>
    <s v="Art"/>
    <s v="Newell 319"/>
    <n v="47.616"/>
  </r>
  <r>
    <n v="7810"/>
    <s v="US-2017-137295"/>
    <x v="50"/>
    <x v="1134"/>
    <d v="2017-01-13T00:00:00"/>
    <s v="Standard Class"/>
    <s v="VS-21820"/>
    <s v="Vivek Sundaresam"/>
    <s v="Consumer"/>
    <s v="United States"/>
    <s v="Raleigh"/>
    <x v="3"/>
    <n v="27604"/>
    <s v="South"/>
    <s v="TEC-PH-10004080"/>
    <x v="2"/>
    <s v="Phones"/>
    <s v="Avaya 5410 Digital phone"/>
    <n v="108.78400000000001"/>
  </r>
  <r>
    <n v="7811"/>
    <s v="CA-2017-134334"/>
    <x v="40"/>
    <x v="1173"/>
    <d v="2017-02-15T00:00:00"/>
    <s v="First Class"/>
    <s v="DK-13090"/>
    <s v="Dave Kipp"/>
    <s v="Consumer"/>
    <s v="United States"/>
    <s v="Clinton"/>
    <x v="39"/>
    <n v="20735"/>
    <s v="East"/>
    <s v="OFF-PA-10000791"/>
    <x v="1"/>
    <s v="Paper"/>
    <s v="Wirebound Message Books, Four 2 3/4 x 5 Forms per Page, 200 Sets per Book"/>
    <n v="4.7699999999999996"/>
  </r>
  <r>
    <n v="7812"/>
    <s v="CA-2017-134334"/>
    <x v="40"/>
    <x v="1173"/>
    <d v="2017-02-15T00:00:00"/>
    <s v="First Class"/>
    <s v="DK-13090"/>
    <s v="Dave Kipp"/>
    <s v="Consumer"/>
    <s v="United States"/>
    <s v="Clinton"/>
    <x v="39"/>
    <n v="20735"/>
    <s v="East"/>
    <s v="OFF-AR-10001770"/>
    <x v="1"/>
    <s v="Art"/>
    <s v="Economy #2 Pencils"/>
    <n v="7.98"/>
  </r>
  <r>
    <n v="7813"/>
    <s v="CA-2017-134334"/>
    <x v="40"/>
    <x v="1173"/>
    <d v="2017-02-15T00:00:00"/>
    <s v="First Class"/>
    <s v="DK-13090"/>
    <s v="Dave Kipp"/>
    <s v="Consumer"/>
    <s v="United States"/>
    <s v="Clinton"/>
    <x v="39"/>
    <n v="20735"/>
    <s v="East"/>
    <s v="FUR-TA-10002356"/>
    <x v="0"/>
    <s v="Tables"/>
    <s v="Bevis Boat-Shaped Conference Table"/>
    <n v="550.43100000000004"/>
  </r>
  <r>
    <n v="7814"/>
    <s v="CA-2017-134334"/>
    <x v="40"/>
    <x v="1173"/>
    <d v="2017-02-15T00:00:00"/>
    <s v="First Class"/>
    <s v="DK-13090"/>
    <s v="Dave Kipp"/>
    <s v="Consumer"/>
    <s v="United States"/>
    <s v="Clinton"/>
    <x v="39"/>
    <n v="20735"/>
    <s v="East"/>
    <s v="FUR-FU-10003274"/>
    <x v="0"/>
    <s v="Furnishings"/>
    <s v="Regeneration Desk Collection"/>
    <n v="10.56"/>
  </r>
  <r>
    <n v="7815"/>
    <s v="US-2018-109316"/>
    <x v="21"/>
    <x v="110"/>
    <d v="2018-06-10T00:00:00"/>
    <s v="First Class"/>
    <s v="MG-17680"/>
    <s v="Maureen Gastineau"/>
    <s v="Home Office"/>
    <s v="United States"/>
    <s v="Los Angeles"/>
    <x v="1"/>
    <n v="90049"/>
    <s v="West"/>
    <s v="FUR-BO-10004834"/>
    <x v="0"/>
    <s v="Bookcases"/>
    <s v="Riverside Palais Royal Lawyers Bookcase, Royale Cherry Finish"/>
    <n v="1497.6659999999999"/>
  </r>
  <r>
    <n v="7816"/>
    <s v="US-2018-109316"/>
    <x v="21"/>
    <x v="110"/>
    <d v="2018-06-10T00:00:00"/>
    <s v="First Class"/>
    <s v="MG-17680"/>
    <s v="Maureen Gastineau"/>
    <s v="Home Office"/>
    <s v="United States"/>
    <s v="Los Angeles"/>
    <x v="1"/>
    <n v="90049"/>
    <s v="West"/>
    <s v="TEC-PH-10000307"/>
    <x v="2"/>
    <s v="Phones"/>
    <s v="Shocksock Galaxy S4 Armband"/>
    <n v="17.52"/>
  </r>
  <r>
    <n v="7817"/>
    <s v="CA-2017-138478"/>
    <x v="2"/>
    <x v="147"/>
    <d v="2017-10-26T00:00:00"/>
    <s v="Second Class"/>
    <s v="DP-13390"/>
    <s v="Dennis Pardue"/>
    <s v="Home Office"/>
    <s v="United States"/>
    <s v="North Las Vegas"/>
    <x v="33"/>
    <n v="89031"/>
    <s v="West"/>
    <s v="OFF-AR-10002240"/>
    <x v="1"/>
    <s v="Art"/>
    <s v="Panasonic KP-150 Electric Pencil Sharpener"/>
    <n v="113.22"/>
  </r>
  <r>
    <n v="7818"/>
    <s v="CA-2017-138478"/>
    <x v="2"/>
    <x v="147"/>
    <d v="2017-10-26T00:00:00"/>
    <s v="Second Class"/>
    <s v="DP-13390"/>
    <s v="Dennis Pardue"/>
    <s v="Home Office"/>
    <s v="United States"/>
    <s v="North Las Vegas"/>
    <x v="33"/>
    <n v="89031"/>
    <s v="West"/>
    <s v="OFF-PA-10001801"/>
    <x v="1"/>
    <s v="Paper"/>
    <s v="Xerox 193"/>
    <n v="35.880000000000003"/>
  </r>
  <r>
    <n v="7819"/>
    <s v="CA-2017-138478"/>
    <x v="2"/>
    <x v="147"/>
    <d v="2017-10-26T00:00:00"/>
    <s v="Second Class"/>
    <s v="DP-13390"/>
    <s v="Dennis Pardue"/>
    <s v="Home Office"/>
    <s v="United States"/>
    <s v="North Las Vegas"/>
    <x v="33"/>
    <n v="89031"/>
    <s v="West"/>
    <s v="OFF-BI-10001120"/>
    <x v="1"/>
    <s v="Binders"/>
    <s v="Ibico EPK-21 Electric Binding System"/>
    <n v="4535.9759999999997"/>
  </r>
  <r>
    <n v="7820"/>
    <s v="CA-2018-150469"/>
    <x v="43"/>
    <x v="795"/>
    <d v="2018-01-30T00:00:00"/>
    <s v="Standard Class"/>
    <s v="CJ-12010"/>
    <s v="Caroline Jumper"/>
    <s v="Consumer"/>
    <s v="United States"/>
    <s v="San Francisco"/>
    <x v="1"/>
    <n v="94109"/>
    <s v="West"/>
    <s v="OFF-FA-10000611"/>
    <x v="1"/>
    <s v="Fasteners"/>
    <s v="Binder Clips by OIC"/>
    <n v="11.84"/>
  </r>
  <r>
    <n v="7821"/>
    <s v="CA-2018-152436"/>
    <x v="4"/>
    <x v="166"/>
    <d v="2018-12-10T00:00:00"/>
    <s v="Second Class"/>
    <s v="CW-11905"/>
    <s v="Carl Weiss"/>
    <s v="Home Office"/>
    <s v="United States"/>
    <s v="Cranston"/>
    <x v="34"/>
    <n v="2920"/>
    <s v="East"/>
    <s v="OFF-ST-10000036"/>
    <x v="1"/>
    <s v="Storage"/>
    <s v="Recycled Data-Pak for Archival Bound Computer Printouts, 12-1/2 x 12-1/2 x 16"/>
    <n v="592.74"/>
  </r>
  <r>
    <n v="7822"/>
    <s v="CA-2017-169334"/>
    <x v="2"/>
    <x v="147"/>
    <d v="2017-10-24T00:00:00"/>
    <s v="Second Class"/>
    <s v="GW-14605"/>
    <s v="Giulietta Weimer"/>
    <s v="Consumer"/>
    <s v="United States"/>
    <s v="Jackson"/>
    <x v="18"/>
    <n v="38301"/>
    <s v="South"/>
    <s v="OFF-ST-10004950"/>
    <x v="1"/>
    <s v="Storage"/>
    <s v="Tenex Personal Filing Tote With Secure Closure Lid, Black/Frost"/>
    <n v="111.672"/>
  </r>
  <r>
    <n v="7823"/>
    <s v="US-2015-115413"/>
    <x v="8"/>
    <x v="86"/>
    <d v="2015-09-01T00:00:00"/>
    <s v="Standard Class"/>
    <s v="PP-18955"/>
    <s v="Paul Prost"/>
    <s v="Home Office"/>
    <s v="United States"/>
    <s v="Newark"/>
    <x v="13"/>
    <n v="19711"/>
    <s v="East"/>
    <s v="OFF-AR-10003770"/>
    <x v="1"/>
    <s v="Art"/>
    <s v="Newell 340"/>
    <n v="8.64"/>
  </r>
  <r>
    <n v="7824"/>
    <s v="US-2015-115413"/>
    <x v="8"/>
    <x v="86"/>
    <d v="2015-09-01T00:00:00"/>
    <s v="Standard Class"/>
    <s v="PP-18955"/>
    <s v="Paul Prost"/>
    <s v="Home Office"/>
    <s v="United States"/>
    <s v="Newark"/>
    <x v="13"/>
    <n v="19711"/>
    <s v="East"/>
    <s v="TEC-AC-10002800"/>
    <x v="2"/>
    <s v="Accessories"/>
    <s v="Plantronics Audio 478 Stereo USB Headset"/>
    <n v="149.97"/>
  </r>
  <r>
    <n v="7825"/>
    <s v="CA-2015-125150"/>
    <x v="7"/>
    <x v="1174"/>
    <d v="2015-05-23T00:00:00"/>
    <s v="Standard Class"/>
    <s v="PW-19030"/>
    <s v="Pauline Webber"/>
    <s v="Corporate"/>
    <s v="United States"/>
    <s v="Los Angeles"/>
    <x v="1"/>
    <n v="90036"/>
    <s v="West"/>
    <s v="FUR-CH-10002439"/>
    <x v="0"/>
    <s v="Chairs"/>
    <s v="Iceberg Nesting Folding Chair, 19w x 6d x 43h"/>
    <n v="232.88"/>
  </r>
  <r>
    <n v="7826"/>
    <s v="CA-2016-127327"/>
    <x v="25"/>
    <x v="302"/>
    <d v="2016-02-07T00:00:00"/>
    <s v="Standard Class"/>
    <s v="PW-19030"/>
    <s v="Pauline Webber"/>
    <s v="Corporate"/>
    <s v="United States"/>
    <s v="Rome"/>
    <x v="15"/>
    <n v="13440"/>
    <s v="East"/>
    <s v="FUR-CH-10004218"/>
    <x v="0"/>
    <s v="Chairs"/>
    <s v="Global Fabric Manager's Chair, Dark Gray"/>
    <n v="90.882000000000005"/>
  </r>
  <r>
    <n v="7827"/>
    <s v="CA-2018-117114"/>
    <x v="28"/>
    <x v="1108"/>
    <d v="2018-11-05T00:00:00"/>
    <s v="Standard Class"/>
    <s v="CY-12745"/>
    <s v="Craig Yedwab"/>
    <s v="Corporate"/>
    <s v="United States"/>
    <s v="Chicago"/>
    <x v="10"/>
    <n v="60610"/>
    <s v="Central"/>
    <s v="TEC-PH-10004042"/>
    <x v="2"/>
    <s v="Phones"/>
    <s v="ClearOne Communications CHAT 70 OCÂ Speaker Phone"/>
    <n v="508.76799999999997"/>
  </r>
  <r>
    <n v="7828"/>
    <s v="CA-2018-117114"/>
    <x v="28"/>
    <x v="1108"/>
    <d v="2018-11-05T00:00:00"/>
    <s v="Standard Class"/>
    <s v="CY-12745"/>
    <s v="Craig Yedwab"/>
    <s v="Corporate"/>
    <s v="United States"/>
    <s v="Chicago"/>
    <x v="10"/>
    <n v="60610"/>
    <s v="Central"/>
    <s v="OFF-EN-10001137"/>
    <x v="1"/>
    <s v="Envelopes"/>
    <s v="#10 Gummed Flap White Envelopes, 100/Box"/>
    <n v="9.9120000000000008"/>
  </r>
  <r>
    <n v="7829"/>
    <s v="CA-2016-137302"/>
    <x v="20"/>
    <x v="33"/>
    <d v="2016-05-01T00:00:00"/>
    <s v="Standard Class"/>
    <s v="BW-11110"/>
    <s v="Bart Watters"/>
    <s v="Corporate"/>
    <s v="United States"/>
    <s v="San Diego"/>
    <x v="1"/>
    <n v="92105"/>
    <s v="West"/>
    <s v="FUR-CH-10002017"/>
    <x v="0"/>
    <s v="Chairs"/>
    <s v="SAFCO Optional Arm Kit for Workspace Cribbage Stacking Chair"/>
    <n v="63.936"/>
  </r>
  <r>
    <n v="7830"/>
    <s v="CA-2016-137302"/>
    <x v="20"/>
    <x v="33"/>
    <d v="2016-05-01T00:00:00"/>
    <s v="Standard Class"/>
    <s v="BW-11110"/>
    <s v="Bart Watters"/>
    <s v="Corporate"/>
    <s v="United States"/>
    <s v="San Diego"/>
    <x v="1"/>
    <n v="92105"/>
    <s v="West"/>
    <s v="OFF-AR-10000588"/>
    <x v="1"/>
    <s v="Art"/>
    <s v="Newell 345"/>
    <n v="59.52"/>
  </r>
  <r>
    <n v="7831"/>
    <s v="CA-2016-137302"/>
    <x v="20"/>
    <x v="33"/>
    <d v="2016-05-01T00:00:00"/>
    <s v="Standard Class"/>
    <s v="BW-11110"/>
    <s v="Bart Watters"/>
    <s v="Corporate"/>
    <s v="United States"/>
    <s v="San Diego"/>
    <x v="1"/>
    <n v="92105"/>
    <s v="West"/>
    <s v="TEC-PH-10003174"/>
    <x v="2"/>
    <s v="Phones"/>
    <s v="RCA ViSYS 25825 Wireless digital phone"/>
    <n v="311.976"/>
  </r>
  <r>
    <n v="7832"/>
    <s v="CA-2016-137302"/>
    <x v="20"/>
    <x v="33"/>
    <d v="2016-05-01T00:00:00"/>
    <s v="Standard Class"/>
    <s v="BW-11110"/>
    <s v="Bart Watters"/>
    <s v="Corporate"/>
    <s v="United States"/>
    <s v="San Diego"/>
    <x v="1"/>
    <n v="92105"/>
    <s v="West"/>
    <s v="OFF-BI-10001524"/>
    <x v="1"/>
    <s v="Binders"/>
    <s v="GBC Premium Transparent Covers with Diagonal Lined Pattern"/>
    <n v="50.351999999999997"/>
  </r>
  <r>
    <n v="7833"/>
    <s v="CA-2017-112382"/>
    <x v="35"/>
    <x v="195"/>
    <d v="2017-05-13T00:00:00"/>
    <s v="Standard Class"/>
    <s v="MB-18085"/>
    <s v="Mick Brown"/>
    <s v="Consumer"/>
    <s v="United States"/>
    <s v="Houston"/>
    <x v="5"/>
    <n v="77036"/>
    <s v="Central"/>
    <s v="TEC-PH-10001552"/>
    <x v="2"/>
    <s v="Phones"/>
    <s v="I Need's 3d Hello Kitty Hybrid Silicone Case Cover for HTC One X 4g with 3d Hello Kitty Stylus Pen Green/pink"/>
    <n v="19.135999999999999"/>
  </r>
  <r>
    <n v="7834"/>
    <s v="CA-2016-128958"/>
    <x v="31"/>
    <x v="1175"/>
    <d v="2016-01-28T00:00:00"/>
    <s v="Standard Class"/>
    <s v="CR-12820"/>
    <s v="Cyra Reiten"/>
    <s v="Home Office"/>
    <s v="United States"/>
    <s v="West Palm Beach"/>
    <x v="2"/>
    <n v="33407"/>
    <s v="South"/>
    <s v="OFF-AR-10004757"/>
    <x v="1"/>
    <s v="Art"/>
    <s v="Crayola Colored Pencils"/>
    <n v="13.12"/>
  </r>
  <r>
    <n v="7835"/>
    <s v="CA-2016-106257"/>
    <x v="3"/>
    <x v="657"/>
    <d v="2016-04-17T00:00:00"/>
    <s v="Second Class"/>
    <s v="EB-14110"/>
    <s v="Eugene Barchas"/>
    <s v="Consumer"/>
    <s v="United States"/>
    <s v="Los Angeles"/>
    <x v="1"/>
    <n v="90045"/>
    <s v="West"/>
    <s v="FUR-TA-10002530"/>
    <x v="0"/>
    <s v="Tables"/>
    <s v="Iceberg OfficeWorks 42&quot; Round Tables"/>
    <n v="241.56800000000001"/>
  </r>
  <r>
    <n v="7836"/>
    <s v="CA-2016-106257"/>
    <x v="3"/>
    <x v="657"/>
    <d v="2016-04-17T00:00:00"/>
    <s v="Second Class"/>
    <s v="EB-14110"/>
    <s v="Eugene Barchas"/>
    <s v="Consumer"/>
    <s v="United States"/>
    <s v="Los Angeles"/>
    <x v="1"/>
    <n v="90045"/>
    <s v="West"/>
    <s v="TEC-PH-10001494"/>
    <x v="2"/>
    <s v="Phones"/>
    <s v="Polycom CX600 IP Phone VoIP phone"/>
    <n v="479.92"/>
  </r>
  <r>
    <n v="7837"/>
    <s v="CA-2016-149083"/>
    <x v="10"/>
    <x v="12"/>
    <d v="2016-09-30T00:00:00"/>
    <s v="Standard Class"/>
    <s v="SH-19975"/>
    <s v="Sally Hughsby"/>
    <s v="Corporate"/>
    <s v="United States"/>
    <s v="Seattle"/>
    <x v="4"/>
    <n v="98103"/>
    <s v="West"/>
    <s v="FUR-CH-10004289"/>
    <x v="0"/>
    <s v="Chairs"/>
    <s v="Global Super Steno Chair"/>
    <n v="307.13600000000002"/>
  </r>
  <r>
    <n v="7838"/>
    <s v="CA-2016-149083"/>
    <x v="10"/>
    <x v="12"/>
    <d v="2016-09-30T00:00:00"/>
    <s v="Standard Class"/>
    <s v="SH-19975"/>
    <s v="Sally Hughsby"/>
    <s v="Corporate"/>
    <s v="United States"/>
    <s v="Seattle"/>
    <x v="4"/>
    <n v="98103"/>
    <s v="West"/>
    <s v="OFF-LA-10002945"/>
    <x v="1"/>
    <s v="Labels"/>
    <s v="Permanent Self-Adhesive File Folder Labels for Typewriters, 1 1/8 x 3 1/2, White"/>
    <n v="12.6"/>
  </r>
  <r>
    <n v="7839"/>
    <s v="CA-2016-149083"/>
    <x v="10"/>
    <x v="12"/>
    <d v="2016-09-30T00:00:00"/>
    <s v="Standard Class"/>
    <s v="SH-19975"/>
    <s v="Sally Hughsby"/>
    <s v="Corporate"/>
    <s v="United States"/>
    <s v="Seattle"/>
    <x v="4"/>
    <n v="98103"/>
    <s v="West"/>
    <s v="TEC-AC-10002567"/>
    <x v="2"/>
    <s v="Accessories"/>
    <s v="Logitech G602 Wireless Gaming Mouse"/>
    <n v="159.97999999999999"/>
  </r>
  <r>
    <n v="7840"/>
    <s v="US-2015-137869"/>
    <x v="48"/>
    <x v="1176"/>
    <d v="2015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s v="Envelopes"/>
    <s v="Poly String Tie Envelopes"/>
    <n v="6.12"/>
  </r>
  <r>
    <n v="7841"/>
    <s v="US-2015-137869"/>
    <x v="48"/>
    <x v="1176"/>
    <d v="2015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s v="Tables"/>
    <s v="Hon 94000 Series Round Tables"/>
    <n v="1184.72"/>
  </r>
  <r>
    <n v="7842"/>
    <s v="CA-2017-116603"/>
    <x v="9"/>
    <x v="19"/>
    <d v="2017-07-22T00:00:00"/>
    <s v="Standard Class"/>
    <s v="AT-10735"/>
    <s v="Annie Thurman"/>
    <s v="Consumer"/>
    <s v="United States"/>
    <s v="New York City"/>
    <x v="15"/>
    <n v="10024"/>
    <s v="East"/>
    <s v="OFF-AP-10002892"/>
    <x v="1"/>
    <s v="Appliances"/>
    <s v="Belkin F5C206VTEL 6 Outlet Surge"/>
    <n v="45.96"/>
  </r>
  <r>
    <n v="7843"/>
    <s v="CA-2015-158470"/>
    <x v="18"/>
    <x v="987"/>
    <d v="2015-04-23T00:00:00"/>
    <s v="Second Class"/>
    <s v="AG-10390"/>
    <s v="Allen Goldenen"/>
    <s v="Consumer"/>
    <s v="United States"/>
    <s v="Arlington"/>
    <x v="17"/>
    <n v="22204"/>
    <s v="South"/>
    <s v="OFF-BI-10003638"/>
    <x v="1"/>
    <s v="Binders"/>
    <s v="GBC Durable Plastic Covers"/>
    <n v="58.05"/>
  </r>
  <r>
    <n v="7844"/>
    <s v="CA-2015-158470"/>
    <x v="18"/>
    <x v="987"/>
    <d v="2015-04-23T00:00:00"/>
    <s v="Second Class"/>
    <s v="AG-10390"/>
    <s v="Allen Goldenen"/>
    <s v="Consumer"/>
    <s v="United States"/>
    <s v="Arlington"/>
    <x v="17"/>
    <n v="22204"/>
    <s v="South"/>
    <s v="OFF-PA-10001569"/>
    <x v="1"/>
    <s v="Paper"/>
    <s v="Xerox 232"/>
    <n v="71.28"/>
  </r>
  <r>
    <n v="7845"/>
    <s v="US-2018-123834"/>
    <x v="9"/>
    <x v="246"/>
    <d v="2018-07-25T00:00:00"/>
    <s v="Standard Class"/>
    <s v="GM-14500"/>
    <s v="Gene McClure"/>
    <s v="Consumer"/>
    <s v="United States"/>
    <s v="Pharr"/>
    <x v="5"/>
    <n v="78577"/>
    <s v="Central"/>
    <s v="FUR-TA-10001676"/>
    <x v="0"/>
    <s v="Tables"/>
    <s v="Hon 61000 Series Interactive Training Tables"/>
    <n v="124.404"/>
  </r>
  <r>
    <n v="7846"/>
    <s v="CA-2016-125976"/>
    <x v="10"/>
    <x v="874"/>
    <d v="2016-10-02T00:00:00"/>
    <s v="Standard Class"/>
    <s v="JK-15205"/>
    <s v="Jamie Kunitz"/>
    <s v="Consumer"/>
    <s v="United States"/>
    <s v="Arlington"/>
    <x v="17"/>
    <n v="22204"/>
    <s v="South"/>
    <s v="OFF-PA-10001125"/>
    <x v="1"/>
    <s v="Paper"/>
    <s v="Xerox 1988"/>
    <n v="154.9"/>
  </r>
  <r>
    <n v="7847"/>
    <s v="CA-2016-125976"/>
    <x v="10"/>
    <x v="874"/>
    <d v="2016-10-02T00:00:00"/>
    <s v="Standard Class"/>
    <s v="JK-15205"/>
    <s v="Jamie Kunitz"/>
    <s v="Consumer"/>
    <s v="United States"/>
    <s v="Arlington"/>
    <x v="17"/>
    <n v="22204"/>
    <s v="South"/>
    <s v="TEC-PH-10002496"/>
    <x v="2"/>
    <s v="Phones"/>
    <s v="Cisco SPA301"/>
    <n v="1871.88"/>
  </r>
  <r>
    <n v="7848"/>
    <s v="CA-2017-128706"/>
    <x v="52"/>
    <x v="535"/>
    <d v="2017-03-02T00:00:00"/>
    <s v="Standard Class"/>
    <s v="DW-13540"/>
    <s v="Don Weiss"/>
    <s v="Consumer"/>
    <s v="United States"/>
    <s v="Houston"/>
    <x v="5"/>
    <n v="77070"/>
    <s v="Central"/>
    <s v="FUR-FU-10004053"/>
    <x v="0"/>
    <s v="Furnishings"/>
    <s v="DAX Two-Tone Silver Metal Document Frame"/>
    <n v="16.192"/>
  </r>
  <r>
    <n v="7849"/>
    <s v="CA-2017-104311"/>
    <x v="20"/>
    <x v="440"/>
    <d v="2017-05-06T00:00:00"/>
    <s v="Standard Class"/>
    <s v="AS-10090"/>
    <s v="Adam Shillingsburg"/>
    <s v="Consumer"/>
    <s v="United States"/>
    <s v="Irving"/>
    <x v="5"/>
    <n v="75061"/>
    <s v="Central"/>
    <s v="OFF-ST-10000321"/>
    <x v="1"/>
    <s v="Storage"/>
    <s v="Akro Stacking Bins"/>
    <n v="18.936"/>
  </r>
  <r>
    <n v="7850"/>
    <s v="CA-2017-104311"/>
    <x v="20"/>
    <x v="440"/>
    <d v="2017-05-06T00:00:00"/>
    <s v="Standard Class"/>
    <s v="AS-10090"/>
    <s v="Adam Shillingsburg"/>
    <s v="Consumer"/>
    <s v="United States"/>
    <s v="Irving"/>
    <x v="5"/>
    <n v="75061"/>
    <s v="Central"/>
    <s v="OFF-ST-10002957"/>
    <x v="1"/>
    <s v="Storage"/>
    <s v="Sterilite Show Offs Storage Containers"/>
    <n v="12.672000000000001"/>
  </r>
  <r>
    <n v="7851"/>
    <s v="CA-2017-104311"/>
    <x v="20"/>
    <x v="440"/>
    <d v="2017-05-06T00:00:00"/>
    <s v="Standard Class"/>
    <s v="AS-10090"/>
    <s v="Adam Shillingsburg"/>
    <s v="Consumer"/>
    <s v="United States"/>
    <s v="Irving"/>
    <x v="5"/>
    <n v="75061"/>
    <s v="Central"/>
    <s v="OFF-LA-10000973"/>
    <x v="1"/>
    <s v="Labels"/>
    <s v="Avery 502"/>
    <n v="5.04"/>
  </r>
  <r>
    <n v="7852"/>
    <s v="CA-2015-169649"/>
    <x v="19"/>
    <x v="337"/>
    <d v="2015-12-15T00:00:00"/>
    <s v="Standard Class"/>
    <s v="TS-21205"/>
    <s v="Thomas Seio"/>
    <s v="Corporate"/>
    <s v="United States"/>
    <s v="Chicago"/>
    <x v="10"/>
    <n v="60653"/>
    <s v="Central"/>
    <s v="OFF-PA-10000143"/>
    <x v="1"/>
    <s v="Paper"/>
    <s v="Astroparche Fine Business Paper"/>
    <n v="8.4480000000000004"/>
  </r>
  <r>
    <n v="7853"/>
    <s v="CA-2015-169649"/>
    <x v="19"/>
    <x v="337"/>
    <d v="2015-12-15T00:00:00"/>
    <s v="Standard Class"/>
    <s v="TS-21205"/>
    <s v="Thomas Seio"/>
    <s v="Corporate"/>
    <s v="United States"/>
    <s v="Chicago"/>
    <x v="10"/>
    <n v="60653"/>
    <s v="Central"/>
    <s v="OFF-AP-10003287"/>
    <x v="1"/>
    <s v="Appliances"/>
    <s v="Tripp Lite TLP810NET Broadband Surge for Modem/Fax"/>
    <n v="20.388000000000002"/>
  </r>
  <r>
    <n v="7854"/>
    <s v="CA-2016-144890"/>
    <x v="13"/>
    <x v="707"/>
    <d v="2016-12-29T00:00:00"/>
    <s v="Standard Class"/>
    <s v="SM-20320"/>
    <s v="Sean Miller"/>
    <s v="Home Office"/>
    <s v="United States"/>
    <s v="Los Angeles"/>
    <x v="1"/>
    <n v="90049"/>
    <s v="West"/>
    <s v="OFF-PA-10001526"/>
    <x v="1"/>
    <s v="Paper"/>
    <s v="Xerox 1949"/>
    <n v="9.9600000000000009"/>
  </r>
  <r>
    <n v="7855"/>
    <s v="CA-2018-135587"/>
    <x v="4"/>
    <x v="226"/>
    <d v="2018-12-12T00:00:00"/>
    <s v="Standard Class"/>
    <s v="BH-11710"/>
    <s v="Brosina Hoffman"/>
    <s v="Consumer"/>
    <s v="United States"/>
    <s v="Hattiesburg"/>
    <x v="35"/>
    <n v="39401"/>
    <s v="South"/>
    <s v="OFF-AP-10004540"/>
    <x v="1"/>
    <s v="Appliances"/>
    <s v="Eureka The Boss Lite 10-Amp Upright Vacuum, Blue"/>
    <n v="320.64"/>
  </r>
  <r>
    <n v="7856"/>
    <s v="CA-2018-135587"/>
    <x v="4"/>
    <x v="226"/>
    <d v="2018-12-12T00:00:00"/>
    <s v="Standard Class"/>
    <s v="BH-11710"/>
    <s v="Brosina Hoffman"/>
    <s v="Consumer"/>
    <s v="United States"/>
    <s v="Hattiesburg"/>
    <x v="35"/>
    <n v="39401"/>
    <s v="South"/>
    <s v="TEC-AC-10001266"/>
    <x v="2"/>
    <s v="Accessories"/>
    <s v="Memorex Micro Travel Drive 8 GB"/>
    <n v="52"/>
  </r>
  <r>
    <n v="7857"/>
    <s v="CA-2015-103429"/>
    <x v="23"/>
    <x v="992"/>
    <d v="2015-06-01T00:00:00"/>
    <s v="First Class"/>
    <s v="LW-16825"/>
    <s v="Laurel Workman"/>
    <s v="Corporate"/>
    <s v="United States"/>
    <s v="New York City"/>
    <x v="15"/>
    <n v="10024"/>
    <s v="East"/>
    <s v="OFF-BI-10004233"/>
    <x v="1"/>
    <s v="Binders"/>
    <s v="GBC Pre-Punched Binding Paper, Plastic, White, 8-1/2&quot; x 11&quot;"/>
    <n v="25.584"/>
  </r>
  <r>
    <n v="7858"/>
    <s v="CA-2015-103429"/>
    <x v="23"/>
    <x v="992"/>
    <d v="2015-06-01T00:00:00"/>
    <s v="First Class"/>
    <s v="LW-16825"/>
    <s v="Laurel Workman"/>
    <s v="Corporate"/>
    <s v="United States"/>
    <s v="New York City"/>
    <x v="15"/>
    <n v="10024"/>
    <s v="East"/>
    <s v="TEC-PH-10003505"/>
    <x v="2"/>
    <s v="Phones"/>
    <s v="Geemarc AmpliPOWER60"/>
    <n v="464"/>
  </r>
  <r>
    <n v="7859"/>
    <s v="CA-2015-103429"/>
    <x v="23"/>
    <x v="992"/>
    <d v="2015-06-01T00:00:00"/>
    <s v="First Class"/>
    <s v="LW-16825"/>
    <s v="Laurel Workman"/>
    <s v="Corporate"/>
    <s v="United States"/>
    <s v="New York City"/>
    <x v="15"/>
    <n v="10024"/>
    <s v="East"/>
    <s v="OFF-AP-10001005"/>
    <x v="1"/>
    <s v="Appliances"/>
    <s v="Honeywell Quietcare HEPA Air Cleaner"/>
    <n v="235.95"/>
  </r>
  <r>
    <n v="7860"/>
    <s v="CA-2015-103429"/>
    <x v="23"/>
    <x v="992"/>
    <d v="2015-06-01T00:00:00"/>
    <s v="First Class"/>
    <s v="LW-16825"/>
    <s v="Laurel Workman"/>
    <s v="Corporate"/>
    <s v="United States"/>
    <s v="New York City"/>
    <x v="15"/>
    <n v="10024"/>
    <s v="East"/>
    <s v="OFF-PA-10001712"/>
    <x v="1"/>
    <s v="Paper"/>
    <s v="Xerox 1948"/>
    <n v="39.96"/>
  </r>
  <r>
    <n v="7861"/>
    <s v="CA-2018-152261"/>
    <x v="52"/>
    <x v="580"/>
    <d v="2018-03-06T00:00:00"/>
    <s v="Standard Class"/>
    <s v="JA-15970"/>
    <s v="Joseph Airdo"/>
    <s v="Consumer"/>
    <s v="United States"/>
    <s v="Cuyahoga Falls"/>
    <x v="24"/>
    <n v="44221"/>
    <s v="East"/>
    <s v="OFF-BI-10002353"/>
    <x v="1"/>
    <s v="Binders"/>
    <s v="GBC VeloBind Cover Sets"/>
    <n v="18.527999999999999"/>
  </r>
  <r>
    <n v="7862"/>
    <s v="CA-2016-142993"/>
    <x v="2"/>
    <x v="88"/>
    <d v="2016-10-17T00:00:00"/>
    <s v="Standard Class"/>
    <s v="KA-16525"/>
    <s v="Kelly Andreada"/>
    <s v="Consumer"/>
    <s v="United States"/>
    <s v="Seattle"/>
    <x v="4"/>
    <n v="98103"/>
    <s v="West"/>
    <s v="TEC-AC-10003038"/>
    <x v="2"/>
    <s v="Accessories"/>
    <s v="Kingston Digital DataTraveler 16GB USB 2.0"/>
    <n v="17.899999999999999"/>
  </r>
  <r>
    <n v="7863"/>
    <s v="CA-2016-142993"/>
    <x v="2"/>
    <x v="88"/>
    <d v="2016-10-17T00:00:00"/>
    <s v="Standard Class"/>
    <s v="KA-16525"/>
    <s v="Kelly Andreada"/>
    <s v="Consumer"/>
    <s v="United States"/>
    <s v="Seattle"/>
    <x v="4"/>
    <n v="98103"/>
    <s v="West"/>
    <s v="OFF-ST-10000934"/>
    <x v="1"/>
    <s v="Storage"/>
    <s v="Contico 72&quot;H Heavy-Duty Storage System"/>
    <n v="81.96"/>
  </r>
  <r>
    <n v="7864"/>
    <s v="CA-2016-143364"/>
    <x v="9"/>
    <x v="1177"/>
    <d v="2016-07-19T00:00:00"/>
    <s v="Second Class"/>
    <s v="TG-21310"/>
    <s v="Toby Gnade"/>
    <s v="Consumer"/>
    <s v="United States"/>
    <s v="Mesa"/>
    <x v="16"/>
    <n v="85204"/>
    <s v="West"/>
    <s v="OFF-ST-10002743"/>
    <x v="1"/>
    <s v="Storage"/>
    <s v="SAFCO Boltless Steel Shelving"/>
    <n v="272.73599999999999"/>
  </r>
  <r>
    <n v="7865"/>
    <s v="CA-2016-143364"/>
    <x v="9"/>
    <x v="1177"/>
    <d v="2016-07-19T00:00:00"/>
    <s v="Second Class"/>
    <s v="TG-21310"/>
    <s v="Toby Gnade"/>
    <s v="Consumer"/>
    <s v="United States"/>
    <s v="Mesa"/>
    <x v="16"/>
    <n v="85204"/>
    <s v="West"/>
    <s v="OFF-PA-10001846"/>
    <x v="1"/>
    <s v="Paper"/>
    <s v="Xerox 1899"/>
    <n v="18.495999999999999"/>
  </r>
  <r>
    <n v="7866"/>
    <s v="CA-2016-143364"/>
    <x v="9"/>
    <x v="1177"/>
    <d v="2016-07-19T00:00:00"/>
    <s v="Second Class"/>
    <s v="TG-21310"/>
    <s v="Toby Gnade"/>
    <s v="Consumer"/>
    <s v="United States"/>
    <s v="Mesa"/>
    <x v="16"/>
    <n v="85204"/>
    <s v="West"/>
    <s v="FUR-CH-10004287"/>
    <x v="0"/>
    <s v="Chairs"/>
    <s v="SAFCO Arco Folding Chair"/>
    <n v="441.92"/>
  </r>
  <r>
    <n v="7867"/>
    <s v="CA-2016-143364"/>
    <x v="9"/>
    <x v="1177"/>
    <d v="2016-07-19T00:00:00"/>
    <s v="Second Class"/>
    <s v="TG-21310"/>
    <s v="Toby Gnade"/>
    <s v="Consumer"/>
    <s v="United States"/>
    <s v="Mesa"/>
    <x v="16"/>
    <n v="85204"/>
    <s v="West"/>
    <s v="FUR-BO-10001608"/>
    <x v="0"/>
    <s v="Bookcases"/>
    <s v="Hon Metal Bookcases, Black"/>
    <n v="127.764"/>
  </r>
  <r>
    <n v="7868"/>
    <s v="CA-2015-100972"/>
    <x v="26"/>
    <x v="84"/>
    <d v="2015-11-24T00:00:00"/>
    <s v="Second Class"/>
    <s v="DB-13360"/>
    <s v="Dennis Bolton"/>
    <s v="Home Office"/>
    <s v="United States"/>
    <s v="Salt Lake City"/>
    <x v="7"/>
    <n v="84106"/>
    <s v="West"/>
    <s v="OFF-PA-10000357"/>
    <x v="1"/>
    <s v="Paper"/>
    <s v="Xerox 1888"/>
    <n v="166.44"/>
  </r>
  <r>
    <n v="7869"/>
    <s v="CA-2017-136994"/>
    <x v="49"/>
    <x v="1022"/>
    <d v="2017-06-02T00:00:00"/>
    <s v="Standard Class"/>
    <s v="LS-17245"/>
    <s v="Lynn Smith"/>
    <s v="Consumer"/>
    <s v="United States"/>
    <s v="Los Angeles"/>
    <x v="1"/>
    <n v="90045"/>
    <s v="West"/>
    <s v="OFF-PA-10000575"/>
    <x v="1"/>
    <s v="Paper"/>
    <s v="Wirebound Message Books, Four 2 3/4 x 5 White Forms per Page"/>
    <n v="13.38"/>
  </r>
  <r>
    <n v="7870"/>
    <s v="US-2018-166233"/>
    <x v="38"/>
    <x v="445"/>
    <d v="2018-07-09T00:00:00"/>
    <s v="Standard Class"/>
    <s v="MO-17950"/>
    <s v="Michael Oakman"/>
    <s v="Consumer"/>
    <s v="United States"/>
    <s v="Jacksonville"/>
    <x v="3"/>
    <n v="28540"/>
    <s v="South"/>
    <s v="TEC-AC-10002167"/>
    <x v="2"/>
    <s v="Accessories"/>
    <s v="ImationÂ 8gb Micro Traveldrive Usb 2.0Â Flash Drive"/>
    <n v="24"/>
  </r>
  <r>
    <n v="7871"/>
    <s v="CA-2018-122112"/>
    <x v="30"/>
    <x v="145"/>
    <d v="2018-09-29T00:00:00"/>
    <s v="Standard Class"/>
    <s v="CA-11965"/>
    <s v="Carol Adams"/>
    <s v="Corporate"/>
    <s v="United States"/>
    <s v="Lakewood"/>
    <x v="24"/>
    <n v="44107"/>
    <s v="East"/>
    <s v="OFF-EN-10004459"/>
    <x v="1"/>
    <s v="Envelopes"/>
    <s v="Security-Tint Envelopes"/>
    <n v="24.448"/>
  </r>
  <r>
    <n v="7872"/>
    <s v="CA-2017-101672"/>
    <x v="10"/>
    <x v="339"/>
    <d v="2017-10-07T00:00:00"/>
    <s v="Standard Class"/>
    <s v="DB-12910"/>
    <s v="Daniel Byrd"/>
    <s v="Home Office"/>
    <s v="United States"/>
    <s v="Lake Forest"/>
    <x v="1"/>
    <n v="92630"/>
    <s v="West"/>
    <s v="OFF-LA-10002271"/>
    <x v="1"/>
    <s v="Labels"/>
    <s v="Smead Alpha-Z Color-Coded Second Alphabetical Labels and Starter Set"/>
    <n v="6.16"/>
  </r>
  <r>
    <n v="7873"/>
    <s v="CA-2017-101672"/>
    <x v="10"/>
    <x v="339"/>
    <d v="2017-10-07T00:00:00"/>
    <s v="Standard Class"/>
    <s v="DB-12910"/>
    <s v="Daniel Byrd"/>
    <s v="Home Office"/>
    <s v="United States"/>
    <s v="Lake Forest"/>
    <x v="1"/>
    <n v="92630"/>
    <s v="West"/>
    <s v="FUR-CH-10004063"/>
    <x v="0"/>
    <s v="Chairs"/>
    <s v="Global Deluxe High-Back Manager's Chair"/>
    <n v="915.13599999999997"/>
  </r>
  <r>
    <n v="7874"/>
    <s v="CA-2017-101672"/>
    <x v="10"/>
    <x v="339"/>
    <d v="2017-10-07T00:00:00"/>
    <s v="Standard Class"/>
    <s v="DB-12910"/>
    <s v="Daniel Byrd"/>
    <s v="Home Office"/>
    <s v="United States"/>
    <s v="Lake Forest"/>
    <x v="1"/>
    <n v="92630"/>
    <s v="West"/>
    <s v="OFF-PA-10004610"/>
    <x v="1"/>
    <s v="Paper"/>
    <s v="Xerox 1900"/>
    <n v="8.56"/>
  </r>
  <r>
    <n v="7875"/>
    <s v="CA-2017-101672"/>
    <x v="10"/>
    <x v="339"/>
    <d v="2017-10-07T00:00:00"/>
    <s v="Standard Class"/>
    <s v="DB-12910"/>
    <s v="Daniel Byrd"/>
    <s v="Home Office"/>
    <s v="United States"/>
    <s v="Lake Forest"/>
    <x v="1"/>
    <n v="92630"/>
    <s v="West"/>
    <s v="OFF-PA-10001878"/>
    <x v="1"/>
    <s v="Paper"/>
    <s v="Xerox 1891"/>
    <n v="97.82"/>
  </r>
  <r>
    <n v="7876"/>
    <s v="CA-2018-168403"/>
    <x v="14"/>
    <x v="428"/>
    <d v="2018-09-15T00:00:00"/>
    <s v="Standard Class"/>
    <s v="DK-12835"/>
    <s v="Damala Kotsonis"/>
    <s v="Corporate"/>
    <s v="United States"/>
    <s v="Portland"/>
    <x v="21"/>
    <n v="97206"/>
    <s v="West"/>
    <s v="OFF-PA-10002036"/>
    <x v="1"/>
    <s v="Paper"/>
    <s v="Xerox 1930"/>
    <n v="31.103999999999999"/>
  </r>
  <r>
    <n v="7877"/>
    <s v="CA-2018-168403"/>
    <x v="14"/>
    <x v="428"/>
    <d v="2018-09-15T00:00:00"/>
    <s v="Standard Class"/>
    <s v="DK-12835"/>
    <s v="Damala Kotsonis"/>
    <s v="Corporate"/>
    <s v="United States"/>
    <s v="Portland"/>
    <x v="21"/>
    <n v="97206"/>
    <s v="West"/>
    <s v="OFF-AP-10003278"/>
    <x v="1"/>
    <s v="Appliances"/>
    <s v="Belkin 7-Outlet SurgeMaster Home Series"/>
    <n v="11.176"/>
  </r>
  <r>
    <n v="7878"/>
    <s v="CA-2016-148705"/>
    <x v="34"/>
    <x v="899"/>
    <d v="2016-03-18T00:00:00"/>
    <s v="Standard Class"/>
    <s v="EB-14170"/>
    <s v="Evan Bailliet"/>
    <s v="Consumer"/>
    <s v="United States"/>
    <s v="Charlotte"/>
    <x v="3"/>
    <n v="28205"/>
    <s v="South"/>
    <s v="OFF-LA-10001641"/>
    <x v="1"/>
    <s v="Labels"/>
    <s v="Avery 518"/>
    <n v="5.04"/>
  </r>
  <r>
    <n v="7879"/>
    <s v="CA-2017-160241"/>
    <x v="5"/>
    <x v="896"/>
    <d v="2017-12-04T00:00:00"/>
    <s v="Second Class"/>
    <s v="DR-12940"/>
    <s v="Daniel Raglin"/>
    <s v="Home Office"/>
    <s v="United States"/>
    <s v="Aurora"/>
    <x v="10"/>
    <n v="60505"/>
    <s v="Central"/>
    <s v="FUR-FU-10003806"/>
    <x v="0"/>
    <s v="Furnishings"/>
    <s v="Tenex Chairmat w/ Average Lip, 45&quot; x 53&quot;"/>
    <n v="242.17599999999999"/>
  </r>
  <r>
    <n v="7880"/>
    <s v="CA-2017-155747"/>
    <x v="1"/>
    <x v="403"/>
    <d v="2017-06-21T00:00:00"/>
    <s v="Standard Class"/>
    <s v="JS-15685"/>
    <s v="Jim Sink"/>
    <s v="Corporate"/>
    <s v="United States"/>
    <s v="Philadelphia"/>
    <x v="9"/>
    <n v="19140"/>
    <s v="East"/>
    <s v="FUR-TA-10003392"/>
    <x v="0"/>
    <s v="Tables"/>
    <s v="Global Adaptabilities Conference Tables"/>
    <n v="337.17599999999999"/>
  </r>
  <r>
    <n v="7881"/>
    <s v="CA-2018-118017"/>
    <x v="4"/>
    <x v="734"/>
    <d v="2018-12-06T00:00:00"/>
    <s v="Second Class"/>
    <s v="LC-16870"/>
    <s v="Lena Cacioppo"/>
    <s v="Consumer"/>
    <s v="United States"/>
    <s v="Thornton"/>
    <x v="22"/>
    <n v="80229"/>
    <s v="West"/>
    <s v="OFF-AR-10003856"/>
    <x v="1"/>
    <s v="Art"/>
    <s v="Newell 344"/>
    <n v="13.343999999999999"/>
  </r>
  <r>
    <n v="7882"/>
    <s v="CA-2018-118017"/>
    <x v="4"/>
    <x v="734"/>
    <d v="2018-12-06T00:00:00"/>
    <s v="Second Class"/>
    <s v="LC-16870"/>
    <s v="Lena Cacioppo"/>
    <s v="Consumer"/>
    <s v="United States"/>
    <s v="Thornton"/>
    <x v="22"/>
    <n v="80229"/>
    <s v="West"/>
    <s v="TEC-AC-10002006"/>
    <x v="2"/>
    <s v="Accessories"/>
    <s v="Memorex Micro Travel Drive 16 GB"/>
    <n v="76.751999999999995"/>
  </r>
  <r>
    <n v="7883"/>
    <s v="CA-2018-118017"/>
    <x v="4"/>
    <x v="734"/>
    <d v="2018-12-06T00:00:00"/>
    <s v="Second Class"/>
    <s v="LC-16870"/>
    <s v="Lena Cacioppo"/>
    <s v="Consumer"/>
    <s v="United States"/>
    <s v="Thornton"/>
    <x v="22"/>
    <n v="80229"/>
    <s v="West"/>
    <s v="TEC-AC-10002006"/>
    <x v="2"/>
    <s v="Accessories"/>
    <s v="Memorex Micro Travel Drive 16 GB"/>
    <n v="102.336"/>
  </r>
  <r>
    <n v="7884"/>
    <s v="CA-2018-118017"/>
    <x v="4"/>
    <x v="734"/>
    <d v="2018-12-06T00:00:00"/>
    <s v="Second Class"/>
    <s v="LC-16870"/>
    <s v="Lena Cacioppo"/>
    <s v="Consumer"/>
    <s v="United States"/>
    <s v="Thornton"/>
    <x v="22"/>
    <n v="80229"/>
    <s v="West"/>
    <s v="OFF-PA-10002246"/>
    <x v="1"/>
    <s v="Paper"/>
    <s v="Wirebound Four 2-3/4 x 5 Forms per Page, 400 Sets per Book"/>
    <n v="10.32"/>
  </r>
  <r>
    <n v="7885"/>
    <s v="CA-2018-118017"/>
    <x v="4"/>
    <x v="734"/>
    <d v="2018-12-06T00:00:00"/>
    <s v="Second Class"/>
    <s v="LC-16870"/>
    <s v="Lena Cacioppo"/>
    <s v="Consumer"/>
    <s v="United States"/>
    <s v="Thornton"/>
    <x v="22"/>
    <n v="80229"/>
    <s v="West"/>
    <s v="OFF-SU-10004782"/>
    <x v="1"/>
    <s v="Supplies"/>
    <s v="Elite 5&quot; Scissors"/>
    <n v="47.32"/>
  </r>
  <r>
    <n v="7886"/>
    <s v="CA-2018-118017"/>
    <x v="4"/>
    <x v="734"/>
    <d v="2018-12-06T00:00:00"/>
    <s v="Second Class"/>
    <s v="LC-16870"/>
    <s v="Lena Cacioppo"/>
    <s v="Consumer"/>
    <s v="United States"/>
    <s v="Thornton"/>
    <x v="22"/>
    <n v="80229"/>
    <s v="West"/>
    <s v="FUR-FU-10004351"/>
    <x v="0"/>
    <s v="Furnishings"/>
    <s v="Staple-based wall hangings"/>
    <n v="23.376000000000001"/>
  </r>
  <r>
    <n v="7887"/>
    <s v="CA-2018-118017"/>
    <x v="4"/>
    <x v="734"/>
    <d v="2018-12-06T00:00:00"/>
    <s v="Second Class"/>
    <s v="LC-16870"/>
    <s v="Lena Cacioppo"/>
    <s v="Consumer"/>
    <s v="United States"/>
    <s v="Thornton"/>
    <x v="22"/>
    <n v="80229"/>
    <s v="West"/>
    <s v="FUR-FU-10004270"/>
    <x v="0"/>
    <s v="Furnishings"/>
    <s v="Eldon Image Series Desk Accessories, Burgundy"/>
    <n v="16.72"/>
  </r>
  <r>
    <n v="7888"/>
    <s v="CA-2018-118017"/>
    <x v="4"/>
    <x v="734"/>
    <d v="2018-12-06T00:00:00"/>
    <s v="Second Class"/>
    <s v="LC-16870"/>
    <s v="Lena Cacioppo"/>
    <s v="Consumer"/>
    <s v="United States"/>
    <s v="Thornton"/>
    <x v="22"/>
    <n v="80229"/>
    <s v="West"/>
    <s v="FUR-FU-10004053"/>
    <x v="0"/>
    <s v="Furnishings"/>
    <s v="DAX Two-Tone Silver Metal Document Frame"/>
    <n v="16.192"/>
  </r>
  <r>
    <n v="7889"/>
    <s v="CA-2017-113117"/>
    <x v="42"/>
    <x v="765"/>
    <d v="2017-08-22T00:00:00"/>
    <s v="Standard Class"/>
    <s v="JP-15520"/>
    <s v="Jeremy Pistek"/>
    <s v="Consumer"/>
    <s v="United States"/>
    <s v="Davis"/>
    <x v="1"/>
    <n v="95616"/>
    <s v="West"/>
    <s v="OFF-PA-10000019"/>
    <x v="1"/>
    <s v="Paper"/>
    <s v="Xerox 1931"/>
    <n v="32.4"/>
  </r>
  <r>
    <n v="7890"/>
    <s v="CA-2017-148684"/>
    <x v="27"/>
    <x v="591"/>
    <d v="2017-12-29T00:00:00"/>
    <s v="Standard Class"/>
    <s v="TS-21655"/>
    <s v="Trudy Schmidt"/>
    <s v="Consumer"/>
    <s v="United States"/>
    <s v="Fayetteville"/>
    <x v="36"/>
    <n v="72701"/>
    <s v="South"/>
    <s v="OFF-AR-10003811"/>
    <x v="1"/>
    <s v="Art"/>
    <s v="Newell 327"/>
    <n v="19.89"/>
  </r>
  <r>
    <n v="7891"/>
    <s v="CA-2017-148684"/>
    <x v="27"/>
    <x v="591"/>
    <d v="2017-12-29T00:00:00"/>
    <s v="Standard Class"/>
    <s v="TS-21655"/>
    <s v="Trudy Schmidt"/>
    <s v="Consumer"/>
    <s v="United States"/>
    <s v="Fayetteville"/>
    <x v="36"/>
    <n v="72701"/>
    <s v="South"/>
    <s v="TEC-AC-10001838"/>
    <x v="2"/>
    <s v="Accessories"/>
    <s v="Razer Tiamat Over Ear 7.1 Surround Sound PC Gaming Headset"/>
    <n v="399.98"/>
  </r>
  <r>
    <n v="7892"/>
    <s v="CA-2017-148684"/>
    <x v="27"/>
    <x v="591"/>
    <d v="2017-12-29T00:00:00"/>
    <s v="Standard Class"/>
    <s v="TS-21655"/>
    <s v="Trudy Schmidt"/>
    <s v="Consumer"/>
    <s v="United States"/>
    <s v="Fayetteville"/>
    <x v="36"/>
    <n v="72701"/>
    <s v="South"/>
    <s v="FUR-FU-10003553"/>
    <x v="0"/>
    <s v="Furnishings"/>
    <s v="Howard Miller 13-1/2&quot; Diameter Rosebrook Wall Clock"/>
    <n v="343.85"/>
  </r>
  <r>
    <n v="7893"/>
    <s v="CA-2017-148684"/>
    <x v="27"/>
    <x v="591"/>
    <d v="2017-12-29T00:00:00"/>
    <s v="Standard Class"/>
    <s v="TS-21655"/>
    <s v="Trudy Schmidt"/>
    <s v="Consumer"/>
    <s v="United States"/>
    <s v="Fayetteville"/>
    <x v="36"/>
    <n v="72701"/>
    <s v="South"/>
    <s v="OFF-PA-10003302"/>
    <x v="1"/>
    <s v="Paper"/>
    <s v="Xerox 1906"/>
    <n v="106.32"/>
  </r>
  <r>
    <n v="7894"/>
    <s v="CA-2018-125367"/>
    <x v="46"/>
    <x v="283"/>
    <d v="2018-07-30T00:00:00"/>
    <s v="Standard Class"/>
    <s v="NM-18445"/>
    <s v="Nathan Mautz"/>
    <s v="Home Office"/>
    <s v="United States"/>
    <s v="New York City"/>
    <x v="15"/>
    <n v="10011"/>
    <s v="East"/>
    <s v="OFF-BI-10002412"/>
    <x v="1"/>
    <s v="Binders"/>
    <s v="Wilson Jones â€œSnapâ€ Scratch Pad Binder Tool for Ring Binders"/>
    <n v="13.92"/>
  </r>
  <r>
    <n v="7895"/>
    <s v="CA-2018-124744"/>
    <x v="17"/>
    <x v="548"/>
    <d v="2018-06-25T00:00:00"/>
    <s v="Standard Class"/>
    <s v="EH-14125"/>
    <s v="Eugene Hildebrand"/>
    <s v="Home Office"/>
    <s v="United States"/>
    <s v="Wheeling"/>
    <x v="48"/>
    <n v="26003"/>
    <s v="East"/>
    <s v="OFF-BI-10002852"/>
    <x v="1"/>
    <s v="Binders"/>
    <s v="Ibico Standard Transparent Covers"/>
    <n v="82.4"/>
  </r>
  <r>
    <n v="7896"/>
    <s v="CA-2018-124744"/>
    <x v="17"/>
    <x v="548"/>
    <d v="2018-06-25T00:00:00"/>
    <s v="Standard Class"/>
    <s v="EH-14125"/>
    <s v="Eugene Hildebrand"/>
    <s v="Home Office"/>
    <s v="United States"/>
    <s v="Wheeling"/>
    <x v="48"/>
    <n v="26003"/>
    <s v="East"/>
    <s v="OFF-BI-10000145"/>
    <x v="1"/>
    <s v="Binders"/>
    <s v="Zipper Ring Binder Pockets"/>
    <n v="6.24"/>
  </r>
  <r>
    <n v="7897"/>
    <s v="CA-2018-124744"/>
    <x v="17"/>
    <x v="548"/>
    <d v="2018-06-25T00:00:00"/>
    <s v="Standard Class"/>
    <s v="EH-14125"/>
    <s v="Eugene Hildebrand"/>
    <s v="Home Office"/>
    <s v="United States"/>
    <s v="Wheeling"/>
    <x v="48"/>
    <n v="26003"/>
    <s v="East"/>
    <s v="OFF-PA-10001970"/>
    <x v="1"/>
    <s v="Paper"/>
    <s v="Xerox 1908"/>
    <n v="447.84"/>
  </r>
  <r>
    <n v="7898"/>
    <s v="CA-2018-128363"/>
    <x v="42"/>
    <x v="802"/>
    <d v="2018-08-18T00:00:00"/>
    <s v="Standard Class"/>
    <s v="DC-12850"/>
    <s v="Dan Campbell"/>
    <s v="Consumer"/>
    <s v="United States"/>
    <s v="Memphis"/>
    <x v="18"/>
    <n v="38109"/>
    <s v="South"/>
    <s v="OFF-AP-10001563"/>
    <x v="1"/>
    <s v="Appliances"/>
    <s v="Belkin Premiere Surge Master II 8-outlet surge protector"/>
    <n v="272.048"/>
  </r>
  <r>
    <n v="7899"/>
    <s v="CA-2018-128363"/>
    <x v="42"/>
    <x v="802"/>
    <d v="2018-08-18T00:00:00"/>
    <s v="Standard Class"/>
    <s v="DC-12850"/>
    <s v="Dan Campbell"/>
    <s v="Consumer"/>
    <s v="United States"/>
    <s v="Memphis"/>
    <x v="18"/>
    <n v="38109"/>
    <s v="South"/>
    <s v="OFF-BI-10001359"/>
    <x v="1"/>
    <s v="Binders"/>
    <s v="GBC DocuBind TL300 Electric Binding System"/>
    <n v="1614.5820000000001"/>
  </r>
  <r>
    <n v="7900"/>
    <s v="CA-2018-128363"/>
    <x v="42"/>
    <x v="802"/>
    <d v="2018-08-18T00:00:00"/>
    <s v="Standard Class"/>
    <s v="DC-12850"/>
    <s v="Dan Campbell"/>
    <s v="Consumer"/>
    <s v="United States"/>
    <s v="Memphis"/>
    <x v="18"/>
    <n v="38109"/>
    <s v="South"/>
    <s v="OFF-FA-10003495"/>
    <x v="1"/>
    <s v="Fasteners"/>
    <s v="Staples"/>
    <n v="24.32"/>
  </r>
  <r>
    <n v="7901"/>
    <s v="CA-2018-128363"/>
    <x v="42"/>
    <x v="802"/>
    <d v="2018-08-18T00:00:00"/>
    <s v="Standard Class"/>
    <s v="DC-12850"/>
    <s v="Dan Campbell"/>
    <s v="Consumer"/>
    <s v="United States"/>
    <s v="Memphis"/>
    <x v="18"/>
    <n v="38109"/>
    <s v="South"/>
    <s v="TEC-AC-10003709"/>
    <x v="2"/>
    <s v="Accessories"/>
    <s v="Maxell 4.7GB DVD-R 5/Pack"/>
    <n v="1.5840000000000001"/>
  </r>
  <r>
    <n v="7902"/>
    <s v="CA-2018-128363"/>
    <x v="42"/>
    <x v="802"/>
    <d v="2018-08-18T00:00:00"/>
    <s v="Standard Class"/>
    <s v="DC-12850"/>
    <s v="Dan Campbell"/>
    <s v="Consumer"/>
    <s v="United States"/>
    <s v="Memphis"/>
    <x v="18"/>
    <n v="38109"/>
    <s v="South"/>
    <s v="FUR-FU-10003268"/>
    <x v="0"/>
    <s v="Furnishings"/>
    <s v="Eldon Radial Chair Mat for Low to Medium Pile Carpets"/>
    <n v="31.984000000000002"/>
  </r>
  <r>
    <n v="7903"/>
    <s v="CA-2018-128363"/>
    <x v="42"/>
    <x v="802"/>
    <d v="2018-08-18T00:00:00"/>
    <s v="Standard Class"/>
    <s v="DC-12850"/>
    <s v="Dan Campbell"/>
    <s v="Consumer"/>
    <s v="United States"/>
    <s v="Memphis"/>
    <x v="18"/>
    <n v="38109"/>
    <s v="South"/>
    <s v="OFF-EN-10003845"/>
    <x v="1"/>
    <s v="Envelopes"/>
    <s v="Colored Envelopes"/>
    <n v="14.76"/>
  </r>
  <r>
    <n v="7904"/>
    <s v="CA-2018-128363"/>
    <x v="42"/>
    <x v="802"/>
    <d v="2018-08-18T00:00:00"/>
    <s v="Standard Class"/>
    <s v="DC-12850"/>
    <s v="Dan Campbell"/>
    <s v="Consumer"/>
    <s v="United States"/>
    <s v="Memphis"/>
    <x v="18"/>
    <n v="38109"/>
    <s v="South"/>
    <s v="FUR-CH-10002073"/>
    <x v="0"/>
    <s v="Chairs"/>
    <s v="Hon Olson Stacker Chairs"/>
    <n v="423.64800000000002"/>
  </r>
  <r>
    <n v="7905"/>
    <s v="CA-2016-126669"/>
    <x v="6"/>
    <x v="209"/>
    <d v="2016-11-13T00:00:00"/>
    <s v="Standard Class"/>
    <s v="DO-13645"/>
    <s v="Doug O'Connell"/>
    <s v="Consumer"/>
    <s v="United States"/>
    <s v="Houston"/>
    <x v="5"/>
    <n v="77036"/>
    <s v="Central"/>
    <s v="OFF-PA-10001357"/>
    <x v="1"/>
    <s v="Paper"/>
    <s v="Xerox 1886"/>
    <n v="76.64"/>
  </r>
  <r>
    <n v="7906"/>
    <s v="US-2016-118766"/>
    <x v="2"/>
    <x v="52"/>
    <d v="2016-10-22T00:00:00"/>
    <s v="Standard Class"/>
    <s v="LS-16975"/>
    <s v="Lindsay Shagiari"/>
    <s v="Home Office"/>
    <s v="United States"/>
    <s v="Dallas"/>
    <x v="5"/>
    <n v="75217"/>
    <s v="Central"/>
    <s v="OFF-EN-10001415"/>
    <x v="1"/>
    <s v="Envelopes"/>
    <s v="Staple envelope"/>
    <n v="4.4640000000000004"/>
  </r>
  <r>
    <n v="7907"/>
    <s v="US-2016-118766"/>
    <x v="2"/>
    <x v="52"/>
    <d v="2016-10-22T00:00:00"/>
    <s v="Standard Class"/>
    <s v="LS-16975"/>
    <s v="Lindsay Shagiari"/>
    <s v="Home Office"/>
    <s v="United States"/>
    <s v="Dallas"/>
    <x v="5"/>
    <n v="75217"/>
    <s v="Central"/>
    <s v="OFF-BI-10002813"/>
    <x v="1"/>
    <s v="Binders"/>
    <s v="Avery Reinforcements for Hole-Punch Pages"/>
    <n v="3.96"/>
  </r>
  <r>
    <n v="7908"/>
    <s v="CA-2017-112585"/>
    <x v="44"/>
    <x v="679"/>
    <d v="2017-08-02T00:00:00"/>
    <s v="First Class"/>
    <s v="RW-19630"/>
    <s v="Rob Williams"/>
    <s v="Corporate"/>
    <s v="United States"/>
    <s v="San Francisco"/>
    <x v="1"/>
    <n v="94122"/>
    <s v="West"/>
    <s v="OFF-AP-10003849"/>
    <x v="1"/>
    <s v="Appliances"/>
    <s v="Hoover Shoulder Vac Commercial Portable Vacuum"/>
    <n v="715.64"/>
  </r>
  <r>
    <n v="7909"/>
    <s v="CA-2017-149762"/>
    <x v="4"/>
    <x v="275"/>
    <d v="2017-12-07T00:00:00"/>
    <s v="Standard Class"/>
    <s v="RD-19720"/>
    <s v="Roger Demir"/>
    <s v="Consumer"/>
    <s v="United States"/>
    <s v="Morgan Hill"/>
    <x v="1"/>
    <n v="95037"/>
    <s v="West"/>
    <s v="FUR-TA-10004147"/>
    <x v="0"/>
    <s v="Tables"/>
    <s v="Hon 4060 Series Tables"/>
    <n v="268.70400000000001"/>
  </r>
  <r>
    <n v="7910"/>
    <s v="CA-2017-149762"/>
    <x v="4"/>
    <x v="275"/>
    <d v="2017-12-07T00:00:00"/>
    <s v="Standard Class"/>
    <s v="RD-19720"/>
    <s v="Roger Demir"/>
    <s v="Consumer"/>
    <s v="United States"/>
    <s v="Morgan Hill"/>
    <x v="1"/>
    <n v="95037"/>
    <s v="West"/>
    <s v="OFF-AR-10001662"/>
    <x v="1"/>
    <s v="Art"/>
    <s v="Rogers Handheld Barrel Pencil Sharpener"/>
    <n v="21.92"/>
  </r>
  <r>
    <n v="7911"/>
    <s v="CA-2017-149762"/>
    <x v="4"/>
    <x v="275"/>
    <d v="2017-12-07T00:00:00"/>
    <s v="Standard Class"/>
    <s v="RD-19720"/>
    <s v="Roger Demir"/>
    <s v="Consumer"/>
    <s v="United States"/>
    <s v="Morgan Hill"/>
    <x v="1"/>
    <n v="95037"/>
    <s v="West"/>
    <s v="OFF-ST-10001558"/>
    <x v="1"/>
    <s v="Storage"/>
    <s v="Acco Perma 4000 Stacking Storage Drawers"/>
    <n v="48.72"/>
  </r>
  <r>
    <n v="7912"/>
    <s v="CA-2017-149762"/>
    <x v="4"/>
    <x v="275"/>
    <d v="2017-12-07T00:00:00"/>
    <s v="Standard Class"/>
    <s v="RD-19720"/>
    <s v="Roger Demir"/>
    <s v="Consumer"/>
    <s v="United States"/>
    <s v="Morgan Hill"/>
    <x v="1"/>
    <n v="95037"/>
    <s v="West"/>
    <s v="FUR-BO-10001337"/>
    <x v="0"/>
    <s v="Bookcases"/>
    <s v="O'Sullivan Living Dimensions 2-Shelf Bookcases"/>
    <n v="205.666"/>
  </r>
  <r>
    <n v="7913"/>
    <s v="CA-2017-167605"/>
    <x v="18"/>
    <x v="236"/>
    <d v="2017-04-30T00:00:00"/>
    <s v="Second Class"/>
    <s v="RB-19570"/>
    <s v="Rob Beeghly"/>
    <s v="Consumer"/>
    <s v="United States"/>
    <s v="Saint Charles"/>
    <x v="10"/>
    <n v="60174"/>
    <s v="Central"/>
    <s v="FUR-FU-10001602"/>
    <x v="0"/>
    <s v="Furnishings"/>
    <s v="Eldon Delta Triangular Chair Mat, 52&quot; x 58&quot;, Clear"/>
    <n v="30.344000000000001"/>
  </r>
  <r>
    <n v="7914"/>
    <s v="US-2018-105697"/>
    <x v="47"/>
    <x v="326"/>
    <d v="2018-08-27T00:00:00"/>
    <s v="First Class"/>
    <s v="JE-15715"/>
    <s v="Joe Elijah"/>
    <s v="Consumer"/>
    <s v="United States"/>
    <s v="Cleveland"/>
    <x v="24"/>
    <n v="44105"/>
    <s v="East"/>
    <s v="OFF-ST-10003996"/>
    <x v="1"/>
    <s v="Storage"/>
    <s v="Letter/Legal File Tote with Clear Snap-On Lid, Black Granite"/>
    <n v="25.696000000000002"/>
  </r>
  <r>
    <n v="7915"/>
    <s v="CA-2018-165323"/>
    <x v="17"/>
    <x v="46"/>
    <d v="2018-06-21T00:00:00"/>
    <s v="Standard Class"/>
    <s v="SR-20740"/>
    <s v="Steven Roelle"/>
    <s v="Home Office"/>
    <s v="United States"/>
    <s v="New York City"/>
    <x v="15"/>
    <n v="10024"/>
    <s v="East"/>
    <s v="TEC-MA-10003673"/>
    <x v="2"/>
    <s v="Machines"/>
    <s v="Hewlett-Packard Desktjet 6988DT Refurbished Printer"/>
    <n v="3404.5"/>
  </r>
  <r>
    <n v="7916"/>
    <s v="CA-2018-165323"/>
    <x v="17"/>
    <x v="46"/>
    <d v="2018-06-21T00:00:00"/>
    <s v="Standard Class"/>
    <s v="SR-20740"/>
    <s v="Steven Roelle"/>
    <s v="Home Office"/>
    <s v="United States"/>
    <s v="New York City"/>
    <x v="15"/>
    <n v="10024"/>
    <s v="East"/>
    <s v="TEC-AC-10004992"/>
    <x v="2"/>
    <s v="Accessories"/>
    <s v="Kingston Digital DataTraveler 64GB USB 2.0"/>
    <n v="101.34"/>
  </r>
  <r>
    <n v="7917"/>
    <s v="CA-2016-110891"/>
    <x v="5"/>
    <x v="312"/>
    <d v="2016-11-24T00:00:00"/>
    <s v="Standard Class"/>
    <s v="PO-19195"/>
    <s v="Phillina Ober"/>
    <s v="Home Office"/>
    <s v="United States"/>
    <s v="Philadelphia"/>
    <x v="9"/>
    <n v="19140"/>
    <s v="East"/>
    <s v="FUR-CH-10002880"/>
    <x v="0"/>
    <s v="Chairs"/>
    <s v="Global High-Back Leather Tilter, Burgundy"/>
    <n v="344.37200000000001"/>
  </r>
  <r>
    <n v="7918"/>
    <s v="CA-2018-100783"/>
    <x v="22"/>
    <x v="507"/>
    <d v="2018-09-08T00:00:00"/>
    <s v="Second Class"/>
    <s v="JK-16120"/>
    <s v="Julie Kriz"/>
    <s v="Home Office"/>
    <s v="United States"/>
    <s v="Garland"/>
    <x v="5"/>
    <n v="75043"/>
    <s v="Central"/>
    <s v="OFF-AR-10000380"/>
    <x v="1"/>
    <s v="Art"/>
    <s v="Hunt PowerHouse Electric Pencil Sharpener, Blue"/>
    <n v="30.384"/>
  </r>
  <r>
    <n v="7919"/>
    <s v="CA-2016-152513"/>
    <x v="45"/>
    <x v="433"/>
    <d v="2016-07-08T00:00:00"/>
    <s v="Second Class"/>
    <s v="JP-16135"/>
    <s v="Julie Prescott"/>
    <s v="Home Office"/>
    <s v="United States"/>
    <s v="San Diego"/>
    <x v="1"/>
    <n v="92024"/>
    <s v="West"/>
    <s v="OFF-BI-10002706"/>
    <x v="1"/>
    <s v="Binders"/>
    <s v="Avery Premier Heavy-Duty Binder with Round Locking Rings"/>
    <n v="22.847999999999999"/>
  </r>
  <r>
    <n v="7920"/>
    <s v="CA-2018-139822"/>
    <x v="14"/>
    <x v="175"/>
    <d v="2018-09-21T00:00:00"/>
    <s v="Standard Class"/>
    <s v="Dp-13240"/>
    <s v="Dean percer"/>
    <s v="Home Office"/>
    <s v="United States"/>
    <s v="Waterbury"/>
    <x v="29"/>
    <n v="6708"/>
    <s v="East"/>
    <s v="OFF-ST-10000943"/>
    <x v="1"/>
    <s v="Storage"/>
    <s v="Eldon ProFile File 'N Store Portable File Tub Letter/Legal Size Black"/>
    <n v="38.619999999999997"/>
  </r>
  <r>
    <n v="7921"/>
    <s v="CA-2018-139822"/>
    <x v="14"/>
    <x v="175"/>
    <d v="2018-09-21T00:00:00"/>
    <s v="Standard Class"/>
    <s v="Dp-13240"/>
    <s v="Dean percer"/>
    <s v="Home Office"/>
    <s v="United States"/>
    <s v="Waterbury"/>
    <x v="29"/>
    <n v="6708"/>
    <s v="East"/>
    <s v="TEC-AC-10001090"/>
    <x v="2"/>
    <s v="Accessories"/>
    <s v="Micro Innovations Wireless Classic Keyboard with Mouse"/>
    <n v="59.98"/>
  </r>
  <r>
    <n v="7922"/>
    <s v="CA-2018-107713"/>
    <x v="34"/>
    <x v="677"/>
    <d v="2018-03-17T00:00:00"/>
    <s v="Standard Class"/>
    <s v="JB-16000"/>
    <s v="Joy Bell-"/>
    <s v="Consumer"/>
    <s v="United States"/>
    <s v="Columbia"/>
    <x v="39"/>
    <n v="21044"/>
    <s v="East"/>
    <s v="OFF-BI-10002026"/>
    <x v="1"/>
    <s v="Binders"/>
    <s v="Avery Arch Ring Binders"/>
    <n v="174.3"/>
  </r>
  <r>
    <n v="7923"/>
    <s v="CA-2018-134096"/>
    <x v="30"/>
    <x v="241"/>
    <d v="2018-09-29T00:00:00"/>
    <s v="Standard Class"/>
    <s v="PP-18955"/>
    <s v="Paul Prost"/>
    <s v="Home Office"/>
    <s v="United States"/>
    <s v="Hollywood"/>
    <x v="2"/>
    <n v="33021"/>
    <s v="South"/>
    <s v="TEC-PH-10000526"/>
    <x v="2"/>
    <s v="Phones"/>
    <s v="Vtech CS6719"/>
    <n v="383.96"/>
  </r>
  <r>
    <n v="7924"/>
    <s v="CA-2018-134096"/>
    <x v="30"/>
    <x v="241"/>
    <d v="2018-09-29T00:00:00"/>
    <s v="Standard Class"/>
    <s v="PP-18955"/>
    <s v="Paul Prost"/>
    <s v="Home Office"/>
    <s v="United States"/>
    <s v="Hollywood"/>
    <x v="2"/>
    <n v="33021"/>
    <s v="South"/>
    <s v="OFF-BI-10004002"/>
    <x v="1"/>
    <s v="Binders"/>
    <s v="Wilson Jones International Size A4 Ring Binders"/>
    <n v="15.57"/>
  </r>
  <r>
    <n v="7925"/>
    <s v="CA-2017-125843"/>
    <x v="42"/>
    <x v="572"/>
    <d v="2017-08-16T00:00:00"/>
    <s v="First Class"/>
    <s v="RF-19840"/>
    <s v="Roy FranzÃ¶sisch"/>
    <s v="Consumer"/>
    <s v="United States"/>
    <s v="Springfield"/>
    <x v="17"/>
    <n v="22153"/>
    <s v="South"/>
    <s v="OFF-BI-10002309"/>
    <x v="1"/>
    <s v="Binders"/>
    <s v="Avery Heavy-Duty EZD  Binder With Locking Rings"/>
    <n v="22.32"/>
  </r>
  <r>
    <n v="7926"/>
    <s v="CA-2017-125843"/>
    <x v="42"/>
    <x v="572"/>
    <d v="2017-08-16T00:00:00"/>
    <s v="First Class"/>
    <s v="RF-19840"/>
    <s v="Roy FranzÃ¶sisch"/>
    <s v="Consumer"/>
    <s v="United States"/>
    <s v="Springfield"/>
    <x v="17"/>
    <n v="22153"/>
    <s v="South"/>
    <s v="OFF-LA-10003923"/>
    <x v="1"/>
    <s v="Labels"/>
    <s v="Alphabetical Labels for Top Tab Filing"/>
    <n v="103.6"/>
  </r>
  <r>
    <n v="7927"/>
    <s v="CA-2018-120404"/>
    <x v="26"/>
    <x v="225"/>
    <d v="2018-11-24T00:00:00"/>
    <s v="Second Class"/>
    <s v="KH-16330"/>
    <s v="Katharine Harms"/>
    <s v="Corporate"/>
    <s v="United States"/>
    <s v="New York City"/>
    <x v="15"/>
    <n v="10035"/>
    <s v="East"/>
    <s v="TEC-AC-10003433"/>
    <x v="2"/>
    <s v="Accessories"/>
    <s v="Maxell 4.7GB DVD+R 5/Pack"/>
    <n v="2.97"/>
  </r>
  <r>
    <n v="7928"/>
    <s v="CA-2018-120404"/>
    <x v="26"/>
    <x v="225"/>
    <d v="2018-11-24T00:00:00"/>
    <s v="Second Class"/>
    <s v="KH-16330"/>
    <s v="Katharine Harms"/>
    <s v="Corporate"/>
    <s v="United States"/>
    <s v="New York City"/>
    <x v="15"/>
    <n v="10035"/>
    <s v="East"/>
    <s v="TEC-PH-10001363"/>
    <x v="2"/>
    <s v="Phones"/>
    <s v="Apple iPhone 5S"/>
    <n v="569.99"/>
  </r>
  <r>
    <n v="7929"/>
    <s v="CA-2018-120404"/>
    <x v="26"/>
    <x v="225"/>
    <d v="2018-11-24T00:00:00"/>
    <s v="Second Class"/>
    <s v="KH-16330"/>
    <s v="Katharine Harms"/>
    <s v="Corporate"/>
    <s v="United States"/>
    <s v="New York City"/>
    <x v="15"/>
    <n v="10035"/>
    <s v="East"/>
    <s v="FUR-FU-10000820"/>
    <x v="0"/>
    <s v="Furnishings"/>
    <s v="Tensor Brushed Steel Torchiere Floor Lamp"/>
    <n v="50.97"/>
  </r>
  <r>
    <n v="7930"/>
    <s v="CA-2018-167549"/>
    <x v="46"/>
    <x v="800"/>
    <d v="2018-07-27T00:00:00"/>
    <s v="First Class"/>
    <s v="EM-14200"/>
    <s v="Evan Minnotte"/>
    <s v="Home Office"/>
    <s v="United States"/>
    <s v="Dallas"/>
    <x v="5"/>
    <n v="75217"/>
    <s v="Central"/>
    <s v="FUR-TA-10004767"/>
    <x v="0"/>
    <s v="Tables"/>
    <s v="Safco Drafting Table"/>
    <n v="298.11599999999999"/>
  </r>
  <r>
    <n v="7931"/>
    <s v="CA-2017-120082"/>
    <x v="37"/>
    <x v="869"/>
    <d v="2017-03-27T00:00:00"/>
    <s v="Second Class"/>
    <s v="DK-12835"/>
    <s v="Damala Kotsonis"/>
    <s v="Corporate"/>
    <s v="United States"/>
    <s v="New York City"/>
    <x v="15"/>
    <n v="10024"/>
    <s v="East"/>
    <s v="OFF-AR-10001955"/>
    <x v="1"/>
    <s v="Art"/>
    <s v="Newell 319"/>
    <n v="59.52"/>
  </r>
  <r>
    <n v="7932"/>
    <s v="US-2017-168095"/>
    <x v="45"/>
    <x v="692"/>
    <d v="2017-07-20T00:00:00"/>
    <s v="Standard Class"/>
    <s v="MC-17425"/>
    <s v="Mark Cousins"/>
    <s v="Corporate"/>
    <s v="United States"/>
    <s v="Portland"/>
    <x v="21"/>
    <n v="97206"/>
    <s v="West"/>
    <s v="FUR-CH-10004886"/>
    <x v="0"/>
    <s v="Chairs"/>
    <s v="Bevis Steel Folding Chairs"/>
    <n v="230.28"/>
  </r>
  <r>
    <n v="7933"/>
    <s v="US-2017-168095"/>
    <x v="45"/>
    <x v="692"/>
    <d v="2017-07-20T00:00:00"/>
    <s v="Standard Class"/>
    <s v="MC-17425"/>
    <s v="Mark Cousins"/>
    <s v="Corporate"/>
    <s v="United States"/>
    <s v="Portland"/>
    <x v="21"/>
    <n v="97206"/>
    <s v="West"/>
    <s v="OFF-PA-10003641"/>
    <x v="1"/>
    <s v="Paper"/>
    <s v="Xerox 1909"/>
    <n v="105.52"/>
  </r>
  <r>
    <n v="7934"/>
    <s v="CA-2018-166093"/>
    <x v="42"/>
    <x v="629"/>
    <d v="2018-08-24T00:00:00"/>
    <s v="Standard Class"/>
    <s v="RW-19540"/>
    <s v="Rick Wilson"/>
    <s v="Corporate"/>
    <s v="United States"/>
    <s v="Brentwood"/>
    <x v="1"/>
    <n v="94513"/>
    <s v="West"/>
    <s v="OFF-EN-10003134"/>
    <x v="1"/>
    <s v="Envelopes"/>
    <s v="Staple envelope"/>
    <n v="23.36"/>
  </r>
  <r>
    <n v="7935"/>
    <s v="CA-2018-166093"/>
    <x v="42"/>
    <x v="629"/>
    <d v="2018-08-24T00:00:00"/>
    <s v="Standard Class"/>
    <s v="RW-19540"/>
    <s v="Rick Wilson"/>
    <s v="Corporate"/>
    <s v="United States"/>
    <s v="Brentwood"/>
    <x v="1"/>
    <n v="94513"/>
    <s v="West"/>
    <s v="TEC-PH-10002564"/>
    <x v="2"/>
    <s v="Phones"/>
    <s v="OtterBox Defender Series Case - Samsung Galaxy S4"/>
    <n v="71.975999999999999"/>
  </r>
  <r>
    <n v="7936"/>
    <s v="CA-2018-166093"/>
    <x v="42"/>
    <x v="629"/>
    <d v="2018-08-24T00:00:00"/>
    <s v="Standard Class"/>
    <s v="RW-19540"/>
    <s v="Rick Wilson"/>
    <s v="Corporate"/>
    <s v="United States"/>
    <s v="Brentwood"/>
    <x v="1"/>
    <n v="94513"/>
    <s v="West"/>
    <s v="OFF-PA-10003893"/>
    <x v="1"/>
    <s v="Paper"/>
    <s v="Xerox 1962"/>
    <n v="8.56"/>
  </r>
  <r>
    <n v="7937"/>
    <s v="CA-2018-166093"/>
    <x v="42"/>
    <x v="629"/>
    <d v="2018-08-24T00:00:00"/>
    <s v="Standard Class"/>
    <s v="RW-19540"/>
    <s v="Rick Wilson"/>
    <s v="Corporate"/>
    <s v="United States"/>
    <s v="Brentwood"/>
    <x v="1"/>
    <n v="94513"/>
    <s v="West"/>
    <s v="OFF-BI-10000174"/>
    <x v="1"/>
    <s v="Binders"/>
    <s v="Wilson Jones Clip &amp; Carry Folder Binder Tool for Ring Binders, Clear"/>
    <n v="13.92"/>
  </r>
  <r>
    <n v="7938"/>
    <s v="CA-2018-166093"/>
    <x v="42"/>
    <x v="629"/>
    <d v="2018-08-24T00:00:00"/>
    <s v="Standard Class"/>
    <s v="RW-19540"/>
    <s v="Rick Wilson"/>
    <s v="Corporate"/>
    <s v="United States"/>
    <s v="Brentwood"/>
    <x v="1"/>
    <n v="94513"/>
    <s v="West"/>
    <s v="OFF-AP-10001058"/>
    <x v="1"/>
    <s v="Appliances"/>
    <s v="Sanyo 2.5 Cubic Foot Mid-Size Office Refrigerators"/>
    <n v="2518.29"/>
  </r>
  <r>
    <n v="7939"/>
    <s v="CA-2018-166093"/>
    <x v="42"/>
    <x v="629"/>
    <d v="2018-08-24T00:00:00"/>
    <s v="Standard Class"/>
    <s v="RW-19540"/>
    <s v="Rick Wilson"/>
    <s v="Corporate"/>
    <s v="United States"/>
    <s v="Brentwood"/>
    <x v="1"/>
    <n v="94513"/>
    <s v="West"/>
    <s v="OFF-ST-10001496"/>
    <x v="1"/>
    <s v="Storage"/>
    <s v="Standard Rollaway File with Lock"/>
    <n v="540.57000000000005"/>
  </r>
  <r>
    <n v="7940"/>
    <s v="CA-2018-166093"/>
    <x v="42"/>
    <x v="629"/>
    <d v="2018-08-24T00:00:00"/>
    <s v="Standard Class"/>
    <s v="RW-19540"/>
    <s v="Rick Wilson"/>
    <s v="Corporate"/>
    <s v="United States"/>
    <s v="Brentwood"/>
    <x v="1"/>
    <n v="94513"/>
    <s v="West"/>
    <s v="OFF-BI-10004230"/>
    <x v="1"/>
    <s v="Binders"/>
    <s v="GBC Recycled Grain Textured Covers"/>
    <n v="221.05600000000001"/>
  </r>
  <r>
    <n v="7941"/>
    <s v="CA-2017-146325"/>
    <x v="19"/>
    <x v="882"/>
    <d v="2017-12-17T00:00:00"/>
    <s v="First Class"/>
    <s v="DS-13180"/>
    <s v="David Smith"/>
    <s v="Corporate"/>
    <s v="United States"/>
    <s v="San Diego"/>
    <x v="1"/>
    <n v="92037"/>
    <s v="West"/>
    <s v="FUR-CH-10001146"/>
    <x v="0"/>
    <s v="Chairs"/>
    <s v="Global Task Chair, Black"/>
    <n v="81.424000000000007"/>
  </r>
  <r>
    <n v="7942"/>
    <s v="CA-2017-146325"/>
    <x v="19"/>
    <x v="882"/>
    <d v="2017-12-17T00:00:00"/>
    <s v="First Class"/>
    <s v="DS-13180"/>
    <s v="David Smith"/>
    <s v="Corporate"/>
    <s v="United States"/>
    <s v="San Diego"/>
    <x v="1"/>
    <n v="92037"/>
    <s v="West"/>
    <s v="OFF-ST-10001590"/>
    <x v="1"/>
    <s v="Storage"/>
    <s v="Tenex Personal Project File with Scoop Front Design, Black"/>
    <n v="134.80000000000001"/>
  </r>
  <r>
    <n v="7943"/>
    <s v="CA-2018-134194"/>
    <x v="27"/>
    <x v="53"/>
    <d v="2019-01-01T00:00:00"/>
    <s v="Standard Class"/>
    <s v="GA-14725"/>
    <s v="Guy Armstrong"/>
    <s v="Consumer"/>
    <s v="United States"/>
    <s v="Dallas"/>
    <x v="5"/>
    <n v="75081"/>
    <s v="Central"/>
    <s v="OFF-BI-10003684"/>
    <x v="1"/>
    <s v="Binders"/>
    <s v="Wilson Jones Legal Size Ring Binders"/>
    <n v="39.582000000000001"/>
  </r>
  <r>
    <n v="7944"/>
    <s v="CA-2018-134194"/>
    <x v="27"/>
    <x v="53"/>
    <d v="2019-01-01T00:00:00"/>
    <s v="Standard Class"/>
    <s v="GA-14725"/>
    <s v="Guy Armstrong"/>
    <s v="Consumer"/>
    <s v="United States"/>
    <s v="Dallas"/>
    <x v="5"/>
    <n v="75081"/>
    <s v="Central"/>
    <s v="OFF-SU-10000946"/>
    <x v="1"/>
    <s v="Supplies"/>
    <s v="Staple remover"/>
    <n v="44.688000000000002"/>
  </r>
  <r>
    <n v="7945"/>
    <s v="CA-2018-134194"/>
    <x v="27"/>
    <x v="53"/>
    <d v="2019-01-01T00:00:00"/>
    <s v="Standard Class"/>
    <s v="GA-14725"/>
    <s v="Guy Armstrong"/>
    <s v="Consumer"/>
    <s v="United States"/>
    <s v="Dallas"/>
    <x v="5"/>
    <n v="75081"/>
    <s v="Central"/>
    <s v="OFF-AR-10001615"/>
    <x v="1"/>
    <s v="Art"/>
    <s v="Newell 34"/>
    <n v="31.744"/>
  </r>
  <r>
    <n v="7946"/>
    <s v="CA-2018-134194"/>
    <x v="27"/>
    <x v="53"/>
    <d v="2019-01-01T00:00:00"/>
    <s v="Standard Class"/>
    <s v="GA-14725"/>
    <s v="Guy Armstrong"/>
    <s v="Consumer"/>
    <s v="United States"/>
    <s v="Dallas"/>
    <x v="5"/>
    <n v="75081"/>
    <s v="Central"/>
    <s v="OFF-BI-10001597"/>
    <x v="1"/>
    <s v="Binders"/>
    <s v="Wilson Jones Ledger-Size, Piano-Hinge Binder, 2&quot;, Blue"/>
    <n v="40.98"/>
  </r>
  <r>
    <n v="7947"/>
    <s v="CA-2018-134194"/>
    <x v="27"/>
    <x v="53"/>
    <d v="2019-01-01T00:00:00"/>
    <s v="Standard Class"/>
    <s v="GA-14725"/>
    <s v="Guy Armstrong"/>
    <s v="Consumer"/>
    <s v="United States"/>
    <s v="Dallas"/>
    <x v="5"/>
    <n v="75081"/>
    <s v="Central"/>
    <s v="OFF-BI-10001116"/>
    <x v="1"/>
    <s v="Binders"/>
    <s v="Wilson Jones 1&quot; Hanging DublLock Ring Binders"/>
    <n v="3.1680000000000001"/>
  </r>
  <r>
    <n v="7948"/>
    <s v="CA-2015-131009"/>
    <x v="15"/>
    <x v="72"/>
    <d v="2015-03-05T00:00:00"/>
    <s v="Standard Class"/>
    <s v="SC-20380"/>
    <s v="Shahid Collister"/>
    <s v="Consumer"/>
    <s v="United States"/>
    <s v="El Paso"/>
    <x v="5"/>
    <n v="79907"/>
    <s v="Central"/>
    <s v="OFF-FA-10004395"/>
    <x v="1"/>
    <s v="Fasteners"/>
    <s v="Plymouth Boxed Rubber Bands by Plymouth"/>
    <n v="18.84"/>
  </r>
  <r>
    <n v="7949"/>
    <s v="CA-2015-131009"/>
    <x v="15"/>
    <x v="72"/>
    <d v="2015-03-05T00:00:00"/>
    <s v="Standard Class"/>
    <s v="SC-20380"/>
    <s v="Shahid Collister"/>
    <s v="Consumer"/>
    <s v="United States"/>
    <s v="El Paso"/>
    <x v="5"/>
    <n v="79907"/>
    <s v="Central"/>
    <s v="FUR-CH-10001270"/>
    <x v="0"/>
    <s v="Chairs"/>
    <s v="Harbour Creations Steel Folding Chair"/>
    <n v="362.25"/>
  </r>
  <r>
    <n v="7950"/>
    <s v="CA-2015-131009"/>
    <x v="15"/>
    <x v="72"/>
    <d v="2015-03-05T00:00:00"/>
    <s v="Standard Class"/>
    <s v="SC-20380"/>
    <s v="Shahid Collister"/>
    <s v="Consumer"/>
    <s v="United States"/>
    <s v="El Paso"/>
    <x v="5"/>
    <n v="79907"/>
    <s v="Central"/>
    <s v="FUR-FU-10001095"/>
    <x v="0"/>
    <s v="Furnishings"/>
    <s v="DAX Black Cherry Wood-Tone Poster Frame"/>
    <n v="63.552"/>
  </r>
  <r>
    <n v="7951"/>
    <s v="CA-2015-131009"/>
    <x v="15"/>
    <x v="72"/>
    <d v="2015-03-05T00:00:00"/>
    <s v="Standard Class"/>
    <s v="SC-20380"/>
    <s v="Shahid Collister"/>
    <s v="Consumer"/>
    <s v="United States"/>
    <s v="El Paso"/>
    <x v="5"/>
    <n v="79907"/>
    <s v="Central"/>
    <s v="OFF-ST-10001469"/>
    <x v="1"/>
    <s v="Storage"/>
    <s v="Fellowes Bankers Box Recycled Super Stor/Drawer"/>
    <n v="129.55199999999999"/>
  </r>
  <r>
    <n v="7952"/>
    <s v="CA-2016-145814"/>
    <x v="26"/>
    <x v="902"/>
    <d v="2016-11-24T00:00:00"/>
    <s v="Standard Class"/>
    <s v="KD-16345"/>
    <s v="Katherine Ducich"/>
    <s v="Consumer"/>
    <s v="United States"/>
    <s v="New York City"/>
    <x v="15"/>
    <n v="10035"/>
    <s v="East"/>
    <s v="OFF-BI-10003196"/>
    <x v="1"/>
    <s v="Binders"/>
    <s v="Accohide Poly Flexible Ring Binders"/>
    <n v="5.984"/>
  </r>
  <r>
    <n v="7953"/>
    <s v="CA-2016-145814"/>
    <x v="26"/>
    <x v="902"/>
    <d v="2016-11-24T00:00:00"/>
    <s v="Standard Class"/>
    <s v="KD-16345"/>
    <s v="Katherine Ducich"/>
    <s v="Consumer"/>
    <s v="United States"/>
    <s v="New York City"/>
    <x v="15"/>
    <n v="10035"/>
    <s v="East"/>
    <s v="TEC-PH-10002200"/>
    <x v="2"/>
    <s v="Phones"/>
    <s v="Aastra 6757i CT Wireless VoIP phone"/>
    <n v="861.76"/>
  </r>
  <r>
    <n v="7954"/>
    <s v="CA-2015-138359"/>
    <x v="24"/>
    <x v="470"/>
    <d v="2015-04-06T00:00:00"/>
    <s v="Standard Class"/>
    <s v="KH-16330"/>
    <s v="Katharine Harms"/>
    <s v="Corporate"/>
    <s v="United States"/>
    <s v="Revere"/>
    <x v="31"/>
    <n v="2151"/>
    <s v="East"/>
    <s v="OFF-ST-10000636"/>
    <x v="1"/>
    <s v="Storage"/>
    <s v="Rogers Profile Extra Capacity Storage Tub"/>
    <n v="66.959999999999994"/>
  </r>
  <r>
    <n v="7955"/>
    <s v="CA-2015-138359"/>
    <x v="24"/>
    <x v="470"/>
    <d v="2015-04-06T00:00:00"/>
    <s v="Standard Class"/>
    <s v="KH-16330"/>
    <s v="Katharine Harms"/>
    <s v="Corporate"/>
    <s v="United States"/>
    <s v="Revere"/>
    <x v="31"/>
    <n v="2151"/>
    <s v="East"/>
    <s v="OFF-BI-10000145"/>
    <x v="1"/>
    <s v="Binders"/>
    <s v="Zipper Ring Binder Pockets"/>
    <n v="6.24"/>
  </r>
  <r>
    <n v="7956"/>
    <s v="CA-2018-131807"/>
    <x v="10"/>
    <x v="361"/>
    <d v="2018-10-10T00:00:00"/>
    <s v="Standard Class"/>
    <s v="GG-14650"/>
    <s v="Greg Guthrie"/>
    <s v="Corporate"/>
    <s v="United States"/>
    <s v="Chico"/>
    <x v="1"/>
    <n v="95928"/>
    <s v="West"/>
    <s v="FUR-CH-10001190"/>
    <x v="0"/>
    <s v="Chairs"/>
    <s v="Global Deluxe High-Back Office Chair in Storm"/>
    <n v="435.16800000000001"/>
  </r>
  <r>
    <n v="7957"/>
    <s v="CA-2018-131807"/>
    <x v="10"/>
    <x v="361"/>
    <d v="2018-10-10T00:00:00"/>
    <s v="Standard Class"/>
    <s v="GG-14650"/>
    <s v="Greg Guthrie"/>
    <s v="Corporate"/>
    <s v="United States"/>
    <s v="Chico"/>
    <x v="1"/>
    <n v="95928"/>
    <s v="West"/>
    <s v="OFF-FA-10002780"/>
    <x v="1"/>
    <s v="Fasteners"/>
    <s v="Staples"/>
    <n v="14.9"/>
  </r>
  <r>
    <n v="7958"/>
    <s v="CA-2018-131807"/>
    <x v="10"/>
    <x v="361"/>
    <d v="2018-10-10T00:00:00"/>
    <s v="Standard Class"/>
    <s v="GG-14650"/>
    <s v="Greg Guthrie"/>
    <s v="Corporate"/>
    <s v="United States"/>
    <s v="Chico"/>
    <x v="1"/>
    <n v="95928"/>
    <s v="West"/>
    <s v="OFF-AP-10004052"/>
    <x v="1"/>
    <s v="Appliances"/>
    <s v="Hoover Replacement Belts For Soft Guard &amp; Commercial Ltweight Upright Vacs, 2/Pk"/>
    <n v="15.8"/>
  </r>
  <r>
    <n v="7959"/>
    <s v="CA-2018-131807"/>
    <x v="10"/>
    <x v="361"/>
    <d v="2018-10-10T00:00:00"/>
    <s v="Standard Class"/>
    <s v="GG-14650"/>
    <s v="Greg Guthrie"/>
    <s v="Corporate"/>
    <s v="United States"/>
    <s v="Chico"/>
    <x v="1"/>
    <n v="95928"/>
    <s v="West"/>
    <s v="FUR-FU-10004666"/>
    <x v="0"/>
    <s v="Furnishings"/>
    <s v="DAX Clear Channel Poster Frame"/>
    <n v="72.900000000000006"/>
  </r>
  <r>
    <n v="7960"/>
    <s v="CA-2018-131807"/>
    <x v="10"/>
    <x v="361"/>
    <d v="2018-10-10T00:00:00"/>
    <s v="Standard Class"/>
    <s v="GG-14650"/>
    <s v="Greg Guthrie"/>
    <s v="Corporate"/>
    <s v="United States"/>
    <s v="Chico"/>
    <x v="1"/>
    <n v="95928"/>
    <s v="West"/>
    <s v="FUR-TA-10004086"/>
    <x v="0"/>
    <s v="Tables"/>
    <s v="KI Adjustable-Height Table"/>
    <n v="206.352"/>
  </r>
  <r>
    <n v="7961"/>
    <s v="CA-2018-131807"/>
    <x v="10"/>
    <x v="361"/>
    <d v="2018-10-10T00:00:00"/>
    <s v="Standard Class"/>
    <s v="GG-14650"/>
    <s v="Greg Guthrie"/>
    <s v="Corporate"/>
    <s v="United States"/>
    <s v="Chico"/>
    <x v="1"/>
    <n v="95928"/>
    <s v="West"/>
    <s v="TEC-PH-10000702"/>
    <x v="2"/>
    <s v="Phones"/>
    <s v="Square Credit Card Reader, 4 1/2&quot; x 4 1/2&quot; x 1&quot;, White"/>
    <n v="7.992"/>
  </r>
  <r>
    <n v="7962"/>
    <s v="CA-2018-104864"/>
    <x v="26"/>
    <x v="551"/>
    <d v="2018-11-23T00:00:00"/>
    <s v="Second Class"/>
    <s v="JS-15685"/>
    <s v="Jim Sink"/>
    <s v="Corporate"/>
    <s v="United States"/>
    <s v="Miramar"/>
    <x v="2"/>
    <n v="33023"/>
    <s v="South"/>
    <s v="OFF-ST-10002301"/>
    <x v="1"/>
    <s v="Storage"/>
    <s v="Tennsco Commercial Shelving"/>
    <n v="81.36"/>
  </r>
  <r>
    <n v="7963"/>
    <s v="CA-2018-104864"/>
    <x v="26"/>
    <x v="551"/>
    <d v="2018-11-23T00:00:00"/>
    <s v="Second Class"/>
    <s v="JS-15685"/>
    <s v="Jim Sink"/>
    <s v="Corporate"/>
    <s v="United States"/>
    <s v="Miramar"/>
    <x v="2"/>
    <n v="33023"/>
    <s v="South"/>
    <s v="OFF-BI-10001636"/>
    <x v="1"/>
    <s v="Binders"/>
    <s v="Ibico Plastic and Wire Spiral Binding Combs"/>
    <n v="20.231999999999999"/>
  </r>
  <r>
    <n v="7964"/>
    <s v="CA-2018-104864"/>
    <x v="26"/>
    <x v="551"/>
    <d v="2018-11-23T00:00:00"/>
    <s v="Second Class"/>
    <s v="JS-15685"/>
    <s v="Jim Sink"/>
    <s v="Corporate"/>
    <s v="United States"/>
    <s v="Miramar"/>
    <x v="2"/>
    <n v="33023"/>
    <s v="South"/>
    <s v="OFF-AP-10002684"/>
    <x v="1"/>
    <s v="Appliances"/>
    <s v="Acco 7-Outlet Masterpiece Power Center, Wihtout Fax/Phone Line Protection"/>
    <n v="389.05599999999998"/>
  </r>
  <r>
    <n v="7965"/>
    <s v="CA-2018-104864"/>
    <x v="26"/>
    <x v="551"/>
    <d v="2018-11-23T00:00:00"/>
    <s v="Second Class"/>
    <s v="JS-15685"/>
    <s v="Jim Sink"/>
    <s v="Corporate"/>
    <s v="United States"/>
    <s v="Miramar"/>
    <x v="2"/>
    <n v="33023"/>
    <s v="South"/>
    <s v="OFF-PA-10004609"/>
    <x v="1"/>
    <s v="Paper"/>
    <s v="Xerox 221"/>
    <n v="20.736000000000001"/>
  </r>
  <r>
    <n v="7966"/>
    <s v="CA-2018-104864"/>
    <x v="26"/>
    <x v="551"/>
    <d v="2018-11-23T00:00:00"/>
    <s v="Second Class"/>
    <s v="JS-15685"/>
    <s v="Jim Sink"/>
    <s v="Corporate"/>
    <s v="United States"/>
    <s v="Miramar"/>
    <x v="2"/>
    <n v="33023"/>
    <s v="South"/>
    <s v="OFF-PA-10003309"/>
    <x v="1"/>
    <s v="Paper"/>
    <s v="Xerox 211"/>
    <n v="41.472000000000001"/>
  </r>
  <r>
    <n v="7967"/>
    <s v="CA-2016-138219"/>
    <x v="48"/>
    <x v="391"/>
    <d v="2016-03-30T00:00:00"/>
    <s v="Standard Class"/>
    <s v="BP-11095"/>
    <s v="Bart Pistole"/>
    <s v="Corporate"/>
    <s v="United States"/>
    <s v="Los Angeles"/>
    <x v="1"/>
    <n v="90049"/>
    <s v="West"/>
    <s v="OFF-PA-10000380"/>
    <x v="1"/>
    <s v="Paper"/>
    <s v="REDIFORM Incoming/Outgoing Call Register, 11&quot; X 8 1/2&quot;, 100 Messages"/>
    <n v="33.36"/>
  </r>
  <r>
    <n v="7968"/>
    <s v="CA-2017-157707"/>
    <x v="32"/>
    <x v="1155"/>
    <d v="2017-10-12T00:00:00"/>
    <s v="First Class"/>
    <s v="CC-12610"/>
    <s v="Corey Catlett"/>
    <s v="Corporate"/>
    <s v="United States"/>
    <s v="Denver"/>
    <x v="22"/>
    <n v="80219"/>
    <s v="West"/>
    <s v="FUR-BO-10001567"/>
    <x v="0"/>
    <s v="Bookcases"/>
    <s v="Bush Westfield Collection Bookcases, Dark Cherry Finish, Fully Assembled"/>
    <n v="90.882000000000005"/>
  </r>
  <r>
    <n v="7969"/>
    <s v="CA-2017-157707"/>
    <x v="32"/>
    <x v="1155"/>
    <d v="2017-10-12T00:00:00"/>
    <s v="First Class"/>
    <s v="CC-12610"/>
    <s v="Corey Catlett"/>
    <s v="Corporate"/>
    <s v="United States"/>
    <s v="Denver"/>
    <x v="22"/>
    <n v="80219"/>
    <s v="West"/>
    <s v="TEC-PH-10002583"/>
    <x v="2"/>
    <s v="Phones"/>
    <s v="iOttie HLCRIO102 Car Mount"/>
    <n v="15.992000000000001"/>
  </r>
  <r>
    <n v="7970"/>
    <s v="CA-2017-157707"/>
    <x v="32"/>
    <x v="1155"/>
    <d v="2017-10-12T00:00:00"/>
    <s v="First Class"/>
    <s v="CC-12610"/>
    <s v="Corey Catlett"/>
    <s v="Corporate"/>
    <s v="United States"/>
    <s v="Denver"/>
    <x v="22"/>
    <n v="80219"/>
    <s v="West"/>
    <s v="FUR-CH-10004853"/>
    <x v="0"/>
    <s v="Chairs"/>
    <s v="Global Manager's Adjustable Task Chair, Storm"/>
    <n v="120.78400000000001"/>
  </r>
  <r>
    <n v="7971"/>
    <s v="US-2016-126753"/>
    <x v="47"/>
    <x v="748"/>
    <d v="2016-08-20T00:00:00"/>
    <s v="Standard Class"/>
    <s v="SP-20860"/>
    <s v="Sung Pak"/>
    <s v="Corporate"/>
    <s v="United States"/>
    <s v="Philadelphia"/>
    <x v="9"/>
    <n v="19134"/>
    <s v="East"/>
    <s v="TEC-PH-10003580"/>
    <x v="2"/>
    <s v="Phones"/>
    <s v="Cisco IP Phone 7961G-GE VoIP phone"/>
    <n v="519.79200000000003"/>
  </r>
  <r>
    <n v="7972"/>
    <s v="US-2016-126753"/>
    <x v="47"/>
    <x v="748"/>
    <d v="2016-08-20T00:00:00"/>
    <s v="Standard Class"/>
    <s v="SP-20860"/>
    <s v="Sung Pak"/>
    <s v="Corporate"/>
    <s v="United States"/>
    <s v="Philadelphia"/>
    <x v="9"/>
    <n v="19134"/>
    <s v="East"/>
    <s v="TEC-AC-10004227"/>
    <x v="2"/>
    <s v="Accessories"/>
    <s v="SanDisk Ultra 16 GB MicroSDHC Class 10 Memory Card"/>
    <n v="31.175999999999998"/>
  </r>
  <r>
    <n v="7973"/>
    <s v="US-2016-126753"/>
    <x v="47"/>
    <x v="748"/>
    <d v="2016-08-20T00:00:00"/>
    <s v="Standard Class"/>
    <s v="SP-20860"/>
    <s v="Sung Pak"/>
    <s v="Corporate"/>
    <s v="United States"/>
    <s v="Philadelphia"/>
    <x v="9"/>
    <n v="19134"/>
    <s v="East"/>
    <s v="OFF-PA-10002787"/>
    <x v="1"/>
    <s v="Paper"/>
    <s v="Xerox 227"/>
    <n v="10.368"/>
  </r>
  <r>
    <n v="7974"/>
    <s v="US-2016-126753"/>
    <x v="47"/>
    <x v="748"/>
    <d v="2016-08-20T00:00:00"/>
    <s v="Standard Class"/>
    <s v="SP-20860"/>
    <s v="Sung Pak"/>
    <s v="Corporate"/>
    <s v="United States"/>
    <s v="Philadelphia"/>
    <x v="9"/>
    <n v="19134"/>
    <s v="East"/>
    <s v="OFF-BI-10003981"/>
    <x v="1"/>
    <s v="Binders"/>
    <s v="Avery Durable Plastic 1&quot; Binders"/>
    <n v="2.7240000000000002"/>
  </r>
  <r>
    <n v="7975"/>
    <s v="US-2016-126753"/>
    <x v="47"/>
    <x v="748"/>
    <d v="2016-08-20T00:00:00"/>
    <s v="Standard Class"/>
    <s v="SP-20860"/>
    <s v="Sung Pak"/>
    <s v="Corporate"/>
    <s v="United States"/>
    <s v="Philadelphia"/>
    <x v="9"/>
    <n v="19134"/>
    <s v="East"/>
    <s v="FUR-FU-10001488"/>
    <x v="0"/>
    <s v="Furnishings"/>
    <s v="Tenex 46&quot; x 60&quot; Computer Anti-Static Chairmat, Rectangular Shaped"/>
    <n v="254.352"/>
  </r>
  <r>
    <n v="7976"/>
    <s v="US-2016-126753"/>
    <x v="47"/>
    <x v="748"/>
    <d v="2016-08-20T00:00:00"/>
    <s v="Standard Class"/>
    <s v="SP-20860"/>
    <s v="Sung Pak"/>
    <s v="Corporate"/>
    <s v="United States"/>
    <s v="Philadelphia"/>
    <x v="9"/>
    <n v="19134"/>
    <s v="East"/>
    <s v="OFF-BI-10003727"/>
    <x v="1"/>
    <s v="Binders"/>
    <s v="Avery Durable Slant Ring Binders With Label Holder"/>
    <n v="3.762"/>
  </r>
  <r>
    <n v="7977"/>
    <s v="US-2016-126753"/>
    <x v="47"/>
    <x v="748"/>
    <d v="2016-08-20T00:00:00"/>
    <s v="Standard Class"/>
    <s v="SP-20860"/>
    <s v="Sung Pak"/>
    <s v="Corporate"/>
    <s v="United States"/>
    <s v="Philadelphia"/>
    <x v="9"/>
    <n v="19134"/>
    <s v="East"/>
    <s v="OFF-PA-10000130"/>
    <x v="1"/>
    <s v="Paper"/>
    <s v="Xerox 199"/>
    <n v="10.272"/>
  </r>
  <r>
    <n v="7978"/>
    <s v="CA-2015-166051"/>
    <x v="21"/>
    <x v="1178"/>
    <d v="2015-06-05T00:00:00"/>
    <s v="Standard Class"/>
    <s v="JK-15625"/>
    <s v="Jim Karlsson"/>
    <s v="Consumer"/>
    <s v="United States"/>
    <s v="Jackson"/>
    <x v="35"/>
    <n v="39212"/>
    <s v="South"/>
    <s v="TEC-PH-10002680"/>
    <x v="2"/>
    <s v="Phones"/>
    <s v="Samsung Galaxy Note 3"/>
    <n v="659.97"/>
  </r>
  <r>
    <n v="7979"/>
    <s v="CA-2015-166051"/>
    <x v="21"/>
    <x v="1178"/>
    <d v="2015-06-05T00:00:00"/>
    <s v="Standard Class"/>
    <s v="JK-15625"/>
    <s v="Jim Karlsson"/>
    <s v="Consumer"/>
    <s v="United States"/>
    <s v="Jackson"/>
    <x v="35"/>
    <n v="39212"/>
    <s v="South"/>
    <s v="TEC-PH-10002538"/>
    <x v="2"/>
    <s v="Phones"/>
    <s v="Grandstream GXP1160 VoIP phone"/>
    <n v="113.73"/>
  </r>
  <r>
    <n v="7980"/>
    <s v="CA-2016-113040"/>
    <x v="8"/>
    <x v="375"/>
    <d v="2016-08-31T00:00:00"/>
    <s v="Standard Class"/>
    <s v="CC-12100"/>
    <s v="Chad Cunningham"/>
    <s v="Home Office"/>
    <s v="United States"/>
    <s v="Los Angeles"/>
    <x v="1"/>
    <n v="90045"/>
    <s v="West"/>
    <s v="OFF-BI-10001249"/>
    <x v="1"/>
    <s v="Binders"/>
    <s v="Avery Heavy-Duty EZD View Binder with Locking Rings"/>
    <n v="5.1040000000000001"/>
  </r>
  <r>
    <n v="7981"/>
    <s v="CA-2015-103800"/>
    <x v="41"/>
    <x v="1179"/>
    <d v="2015-01-07T00:00:00"/>
    <s v="Standard Class"/>
    <s v="DP-13000"/>
    <s v="Darren Powers"/>
    <s v="Consumer"/>
    <s v="United States"/>
    <s v="Houston"/>
    <x v="5"/>
    <n v="77095"/>
    <s v="Central"/>
    <s v="OFF-PA-10000174"/>
    <x v="1"/>
    <s v="Paper"/>
    <s v="Message Book, Wirebound, Four 5 1/2&quot; X 4&quot; Forms/Pg., 200 Dupl. Sets/Book"/>
    <n v="16.448"/>
  </r>
  <r>
    <n v="7982"/>
    <s v="CA-2015-113383"/>
    <x v="14"/>
    <x v="1076"/>
    <d v="2015-09-13T00:00:00"/>
    <s v="First Class"/>
    <s v="SF-20065"/>
    <s v="Sandra Flanagan"/>
    <s v="Consumer"/>
    <s v="United States"/>
    <s v="Clifton"/>
    <x v="30"/>
    <n v="7011"/>
    <s v="East"/>
    <s v="OFF-AP-10004532"/>
    <x v="1"/>
    <s v="Appliances"/>
    <s v="Kensington 6 Outlet Guardian Standard Surge Protector"/>
    <n v="81.92"/>
  </r>
  <r>
    <n v="7983"/>
    <s v="CA-2015-113383"/>
    <x v="14"/>
    <x v="1076"/>
    <d v="2015-09-13T00:00:00"/>
    <s v="First Class"/>
    <s v="SF-20065"/>
    <s v="Sandra Flanagan"/>
    <s v="Consumer"/>
    <s v="United States"/>
    <s v="Clifton"/>
    <x v="30"/>
    <n v="7011"/>
    <s v="East"/>
    <s v="FUR-FU-10001986"/>
    <x v="0"/>
    <s v="Furnishings"/>
    <s v="Dana Fluorescent Magnifying Lamp, White, 36&quot;"/>
    <n v="254.9"/>
  </r>
  <r>
    <n v="7984"/>
    <s v="CA-2018-152499"/>
    <x v="43"/>
    <x v="203"/>
    <d v="2018-01-25T00:00:00"/>
    <s v="Second Class"/>
    <s v="EH-13765"/>
    <s v="Edward Hooks"/>
    <s v="Corporate"/>
    <s v="United States"/>
    <s v="Chicago"/>
    <x v="10"/>
    <n v="60623"/>
    <s v="Central"/>
    <s v="OFF-FA-10002975"/>
    <x v="1"/>
    <s v="Fasteners"/>
    <s v="Staples"/>
    <n v="15.12"/>
  </r>
  <r>
    <n v="7985"/>
    <s v="CA-2018-152499"/>
    <x v="43"/>
    <x v="203"/>
    <d v="2018-01-25T00:00:00"/>
    <s v="Second Class"/>
    <s v="EH-13765"/>
    <s v="Edward Hooks"/>
    <s v="Corporate"/>
    <s v="United States"/>
    <s v="Chicago"/>
    <x v="10"/>
    <n v="60623"/>
    <s v="Central"/>
    <s v="OFF-AR-10003481"/>
    <x v="1"/>
    <s v="Art"/>
    <s v="Newell 348"/>
    <n v="7.8719999999999999"/>
  </r>
  <r>
    <n v="7986"/>
    <s v="CA-2017-151498"/>
    <x v="3"/>
    <x v="438"/>
    <d v="2017-04-24T00:00:00"/>
    <s v="First Class"/>
    <s v="DN-13690"/>
    <s v="Duane Noonan"/>
    <s v="Consumer"/>
    <s v="United States"/>
    <s v="Seattle"/>
    <x v="4"/>
    <n v="98115"/>
    <s v="West"/>
    <s v="OFF-BI-10004967"/>
    <x v="1"/>
    <s v="Binders"/>
    <s v="Round Ring Binders"/>
    <n v="8.32"/>
  </r>
  <r>
    <n v="7987"/>
    <s v="CA-2017-137939"/>
    <x v="9"/>
    <x v="1180"/>
    <d v="2017-07-23T00:00:00"/>
    <s v="Second Class"/>
    <s v="PJ-19015"/>
    <s v="Pauline Johnson"/>
    <s v="Consumer"/>
    <s v="United States"/>
    <s v="Long Beach"/>
    <x v="15"/>
    <n v="11561"/>
    <s v="East"/>
    <s v="TEC-PH-10003589"/>
    <x v="2"/>
    <s v="Phones"/>
    <s v="invisibleSHIELD by ZAGG Smudge-Free Screen Protector"/>
    <n v="89.95"/>
  </r>
  <r>
    <n v="7988"/>
    <s v="US-2017-117793"/>
    <x v="47"/>
    <x v="828"/>
    <d v="2017-08-29T00:00:00"/>
    <s v="Standard Class"/>
    <s v="MA-17560"/>
    <s v="Matt Abelman"/>
    <s v="Home Office"/>
    <s v="United States"/>
    <s v="Sheboygan"/>
    <x v="6"/>
    <n v="53081"/>
    <s v="Central"/>
    <s v="OFF-LA-10002945"/>
    <x v="1"/>
    <s v="Labels"/>
    <s v="Permanent Self-Adhesive File Folder Labels for Typewriters, 1 1/8 x 3 1/2, White"/>
    <n v="25.2"/>
  </r>
  <r>
    <n v="7989"/>
    <s v="US-2017-117793"/>
    <x v="47"/>
    <x v="828"/>
    <d v="2017-08-29T00:00:00"/>
    <s v="Standard Class"/>
    <s v="MA-17560"/>
    <s v="Matt Abelman"/>
    <s v="Home Office"/>
    <s v="United States"/>
    <s v="Sheboygan"/>
    <x v="6"/>
    <n v="53081"/>
    <s v="Central"/>
    <s v="OFF-LA-10003537"/>
    <x v="1"/>
    <s v="Labels"/>
    <s v="Avery 515"/>
    <n v="37.590000000000003"/>
  </r>
  <r>
    <n v="7990"/>
    <s v="US-2017-117793"/>
    <x v="47"/>
    <x v="828"/>
    <d v="2017-08-29T00:00:00"/>
    <s v="Standard Class"/>
    <s v="MA-17560"/>
    <s v="Matt Abelman"/>
    <s v="Home Office"/>
    <s v="United States"/>
    <s v="Sheboygan"/>
    <x v="6"/>
    <n v="53081"/>
    <s v="Central"/>
    <s v="OFF-ST-10002406"/>
    <x v="1"/>
    <s v="Storage"/>
    <s v="Pizazz Global Quick File"/>
    <n v="14.97"/>
  </r>
  <r>
    <n v="7991"/>
    <s v="US-2017-117793"/>
    <x v="47"/>
    <x v="828"/>
    <d v="2017-08-29T00:00:00"/>
    <s v="Standard Class"/>
    <s v="MA-17560"/>
    <s v="Matt Abelman"/>
    <s v="Home Office"/>
    <s v="United States"/>
    <s v="Sheboygan"/>
    <x v="6"/>
    <n v="53081"/>
    <s v="Central"/>
    <s v="TEC-AC-10003433"/>
    <x v="2"/>
    <s v="Accessories"/>
    <s v="Maxell 4.7GB DVD+R 5/Pack"/>
    <n v="1.98"/>
  </r>
  <r>
    <n v="7992"/>
    <s v="CA-2017-133872"/>
    <x v="1"/>
    <x v="403"/>
    <d v="2017-06-17T00:00:00"/>
    <s v="First Class"/>
    <s v="VM-21835"/>
    <s v="Vivian Mathis"/>
    <s v="Consumer"/>
    <s v="United States"/>
    <s v="Boca Raton"/>
    <x v="2"/>
    <n v="33433"/>
    <s v="South"/>
    <s v="OFF-BI-10002082"/>
    <x v="1"/>
    <s v="Binders"/>
    <s v="GBC Twin Loop Wire Binding Elements"/>
    <n v="39.936"/>
  </r>
  <r>
    <n v="7993"/>
    <s v="CA-2017-133872"/>
    <x v="1"/>
    <x v="403"/>
    <d v="2017-06-17T00:00:00"/>
    <s v="First Class"/>
    <s v="VM-21835"/>
    <s v="Vivian Mathis"/>
    <s v="Consumer"/>
    <s v="United States"/>
    <s v="Boca Raton"/>
    <x v="2"/>
    <n v="33433"/>
    <s v="South"/>
    <s v="TEC-AC-10000521"/>
    <x v="2"/>
    <s v="Accessories"/>
    <s v="Verbatim Slim CD and DVD Storage Cases, 50/Pack"/>
    <n v="18.463999999999999"/>
  </r>
  <r>
    <n v="7994"/>
    <s v="US-2016-165743"/>
    <x v="5"/>
    <x v="312"/>
    <d v="2016-11-23T00:00:00"/>
    <s v="Second Class"/>
    <s v="MM-18055"/>
    <s v="Michelle Moray"/>
    <s v="Consumer"/>
    <s v="United States"/>
    <s v="Aurora"/>
    <x v="22"/>
    <n v="80013"/>
    <s v="West"/>
    <s v="OFF-BI-10001982"/>
    <x v="1"/>
    <s v="Binders"/>
    <s v="Wilson Jones Custom Binder Spines &amp; Labels"/>
    <n v="4.8959999999999999"/>
  </r>
  <r>
    <n v="7995"/>
    <s v="US-2016-165743"/>
    <x v="5"/>
    <x v="312"/>
    <d v="2016-11-23T00:00:00"/>
    <s v="Second Class"/>
    <s v="MM-18055"/>
    <s v="Michelle Moray"/>
    <s v="Consumer"/>
    <s v="United States"/>
    <s v="Aurora"/>
    <x v="22"/>
    <n v="80013"/>
    <s v="West"/>
    <s v="FUR-BO-10002268"/>
    <x v="0"/>
    <s v="Bookcases"/>
    <s v="Sauder Barrister Bookcases"/>
    <n v="145.76400000000001"/>
  </r>
  <r>
    <n v="7996"/>
    <s v="US-2016-165743"/>
    <x v="5"/>
    <x v="312"/>
    <d v="2016-11-23T00:00:00"/>
    <s v="Second Class"/>
    <s v="MM-18055"/>
    <s v="Michelle Moray"/>
    <s v="Consumer"/>
    <s v="United States"/>
    <s v="Aurora"/>
    <x v="22"/>
    <n v="80013"/>
    <s v="West"/>
    <s v="OFF-BI-10001758"/>
    <x v="1"/>
    <s v="Binders"/>
    <s v="Wilson Jones 14 Line Acrylic Coated Pressboard Data Binders"/>
    <n v="9.6120000000000001"/>
  </r>
  <r>
    <n v="7997"/>
    <s v="US-2018-105998"/>
    <x v="28"/>
    <x v="132"/>
    <d v="2018-11-05T00:00:00"/>
    <s v="First Class"/>
    <s v="CR-12580"/>
    <s v="Clay Rozendal"/>
    <s v="Home Office"/>
    <s v="United States"/>
    <s v="San Diego"/>
    <x v="1"/>
    <n v="92037"/>
    <s v="West"/>
    <s v="TEC-AC-10004469"/>
    <x v="2"/>
    <s v="Accessories"/>
    <s v="Microsoft Sculpt Comfort Mouse"/>
    <n v="199.75"/>
  </r>
  <r>
    <n v="7998"/>
    <s v="US-2018-105998"/>
    <x v="28"/>
    <x v="132"/>
    <d v="2018-11-05T00:00:00"/>
    <s v="First Class"/>
    <s v="CR-12580"/>
    <s v="Clay Rozendal"/>
    <s v="Home Office"/>
    <s v="United States"/>
    <s v="San Diego"/>
    <x v="1"/>
    <n v="92037"/>
    <s v="West"/>
    <s v="FUR-TA-10001095"/>
    <x v="0"/>
    <s v="Tables"/>
    <s v="Chromcraft Round Conference Tables"/>
    <n v="1673.184"/>
  </r>
  <r>
    <n v="7999"/>
    <s v="US-2015-148194"/>
    <x v="35"/>
    <x v="417"/>
    <d v="2015-05-07T00:00:00"/>
    <s v="First Class"/>
    <s v="BS-11365"/>
    <s v="Bill Shonely"/>
    <s v="Corporate"/>
    <s v="United States"/>
    <s v="Seattle"/>
    <x v="4"/>
    <n v="98105"/>
    <s v="West"/>
    <s v="FUR-FU-10001852"/>
    <x v="0"/>
    <s v="Furnishings"/>
    <s v="Eldon Regeneration Recycled Desk Accessories, Smoke"/>
    <n v="12.18"/>
  </r>
  <r>
    <n v="8000"/>
    <s v="US-2015-148194"/>
    <x v="35"/>
    <x v="417"/>
    <d v="2015-05-07T00:00:00"/>
    <s v="First Class"/>
    <s v="BS-11365"/>
    <s v="Bill Shonely"/>
    <s v="Corporate"/>
    <s v="United States"/>
    <s v="Seattle"/>
    <x v="4"/>
    <n v="98105"/>
    <s v="West"/>
    <s v="OFF-AP-10000696"/>
    <x v="1"/>
    <s v="Appliances"/>
    <s v="Holmes Odor Grabber"/>
    <n v="57.68"/>
  </r>
  <r>
    <n v="8001"/>
    <s v="US-2016-151407"/>
    <x v="6"/>
    <x v="627"/>
    <d v="2016-11-12T00:00:00"/>
    <s v="Standard Class"/>
    <s v="RD-19585"/>
    <s v="Rob Dowd"/>
    <s v="Consumer"/>
    <s v="United States"/>
    <s v="Dubuque"/>
    <x v="23"/>
    <n v="52001"/>
    <s v="Central"/>
    <s v="TEC-PH-10003885"/>
    <x v="2"/>
    <s v="Phones"/>
    <s v="Cisco SPA508G"/>
    <n v="263.95999999999998"/>
  </r>
  <r>
    <n v="8002"/>
    <s v="CA-2016-110870"/>
    <x v="33"/>
    <x v="295"/>
    <d v="2016-12-15T00:00:00"/>
    <s v="First Class"/>
    <s v="KD-16270"/>
    <s v="Karen Daniels"/>
    <s v="Consumer"/>
    <s v="United States"/>
    <s v="Los Angeles"/>
    <x v="1"/>
    <n v="90032"/>
    <s v="West"/>
    <s v="TEC-AC-10002926"/>
    <x v="2"/>
    <s v="Accessories"/>
    <s v="Logitech Wireless Marathon Mouse M705"/>
    <n v="299.94"/>
  </r>
  <r>
    <n v="8003"/>
    <s v="CA-2016-110870"/>
    <x v="33"/>
    <x v="295"/>
    <d v="2016-12-15T00:00:00"/>
    <s v="First Class"/>
    <s v="KD-16270"/>
    <s v="Karen Daniels"/>
    <s v="Consumer"/>
    <s v="United States"/>
    <s v="Los Angeles"/>
    <x v="1"/>
    <n v="90032"/>
    <s v="West"/>
    <s v="OFF-SU-10001225"/>
    <x v="1"/>
    <s v="Supplies"/>
    <s v="Staple remover"/>
    <n v="25.76"/>
  </r>
  <r>
    <n v="8004"/>
    <s v="CA-2015-143210"/>
    <x v="4"/>
    <x v="588"/>
    <d v="2015-12-03T00:00:00"/>
    <s v="First Class"/>
    <s v="AA-10645"/>
    <s v="Anna Andreadi"/>
    <s v="Consumer"/>
    <s v="United States"/>
    <s v="Lowell"/>
    <x v="31"/>
    <n v="1852"/>
    <s v="East"/>
    <s v="TEC-PH-10004434"/>
    <x v="2"/>
    <s v="Phones"/>
    <s v="Cisco IPÂ PhoneÂ 7961G VoIPÂ phoneÂ - Dark gray"/>
    <n v="271.89999999999998"/>
  </r>
  <r>
    <n v="8005"/>
    <s v="CA-2015-143210"/>
    <x v="4"/>
    <x v="588"/>
    <d v="2015-12-03T00:00:00"/>
    <s v="First Class"/>
    <s v="AA-10645"/>
    <s v="Anna Andreadi"/>
    <s v="Consumer"/>
    <s v="United States"/>
    <s v="Lowell"/>
    <x v="31"/>
    <n v="1852"/>
    <s v="East"/>
    <s v="FUR-FU-10003878"/>
    <x v="0"/>
    <s v="Furnishings"/>
    <s v="Linden 10&quot; Round Wall Clock, Black"/>
    <n v="45.84"/>
  </r>
  <r>
    <n v="8006"/>
    <s v="CA-2015-143210"/>
    <x v="4"/>
    <x v="588"/>
    <d v="2015-12-03T00:00:00"/>
    <s v="First Class"/>
    <s v="AA-10645"/>
    <s v="Anna Andreadi"/>
    <s v="Consumer"/>
    <s v="United States"/>
    <s v="Lowell"/>
    <x v="31"/>
    <n v="1852"/>
    <s v="East"/>
    <s v="FUR-FU-10002268"/>
    <x v="0"/>
    <s v="Furnishings"/>
    <s v="Ultra Door Push Plate"/>
    <n v="9.82"/>
  </r>
  <r>
    <n v="8007"/>
    <s v="CA-2017-139808"/>
    <x v="10"/>
    <x v="877"/>
    <d v="2017-10-11T00:00:00"/>
    <s v="Standard Class"/>
    <s v="MC-18100"/>
    <s v="Mick Crebagga"/>
    <s v="Consumer"/>
    <s v="United States"/>
    <s v="Marysville"/>
    <x v="4"/>
    <n v="98270"/>
    <s v="West"/>
    <s v="OFF-FA-10001883"/>
    <x v="1"/>
    <s v="Fasteners"/>
    <s v="Alliance Super-Size Bands, Assorted Sizes"/>
    <n v="93.36"/>
  </r>
  <r>
    <n v="8008"/>
    <s v="CA-2016-110863"/>
    <x v="26"/>
    <x v="972"/>
    <d v="2016-11-24T00:00:00"/>
    <s v="Standard Class"/>
    <s v="AA-10645"/>
    <s v="Anna Andreadi"/>
    <s v="Consumer"/>
    <s v="United States"/>
    <s v="Oklahoma City"/>
    <x v="26"/>
    <n v="73120"/>
    <s v="Central"/>
    <s v="OFF-ST-10002756"/>
    <x v="1"/>
    <s v="Storage"/>
    <s v="Tennsco Stur-D-Stor Boltless Shelving, 5 Shelves, 24&quot; Deep, Sand"/>
    <n v="541.24"/>
  </r>
  <r>
    <n v="8009"/>
    <s v="CA-2016-110863"/>
    <x v="26"/>
    <x v="972"/>
    <d v="2016-11-24T00:00:00"/>
    <s v="Standard Class"/>
    <s v="AA-10645"/>
    <s v="Anna Andreadi"/>
    <s v="Consumer"/>
    <s v="United States"/>
    <s v="Oklahoma City"/>
    <x v="26"/>
    <n v="73120"/>
    <s v="Central"/>
    <s v="OFF-PA-10000474"/>
    <x v="1"/>
    <s v="Paper"/>
    <s v="Easy-staple paper"/>
    <n v="106.32"/>
  </r>
  <r>
    <n v="8010"/>
    <s v="CA-2016-110863"/>
    <x v="26"/>
    <x v="972"/>
    <d v="2016-11-24T00:00:00"/>
    <s v="Standard Class"/>
    <s v="AA-10645"/>
    <s v="Anna Andreadi"/>
    <s v="Consumer"/>
    <s v="United States"/>
    <s v="Oklahoma City"/>
    <x v="26"/>
    <n v="73120"/>
    <s v="Central"/>
    <s v="FUR-CH-10002073"/>
    <x v="0"/>
    <s v="Chairs"/>
    <s v="Hon Olson Stacker Chairs"/>
    <n v="1323.9"/>
  </r>
  <r>
    <n v="8011"/>
    <s v="CA-2015-127859"/>
    <x v="37"/>
    <x v="461"/>
    <d v="2015-03-20T00:00:00"/>
    <s v="Second Class"/>
    <s v="QJ-19255"/>
    <s v="Quincy Jones"/>
    <s v="Corporate"/>
    <s v="United States"/>
    <s v="Philadelphia"/>
    <x v="9"/>
    <n v="19134"/>
    <s v="East"/>
    <s v="OFF-PA-10003641"/>
    <x v="1"/>
    <s v="Paper"/>
    <s v="Xerox 1909"/>
    <n v="126.624"/>
  </r>
  <r>
    <n v="8012"/>
    <s v="US-2016-136427"/>
    <x v="39"/>
    <x v="782"/>
    <d v="2016-06-23T00:00:00"/>
    <s v="First Class"/>
    <s v="JM-16195"/>
    <s v="Justin MacKendrick"/>
    <s v="Consumer"/>
    <s v="United States"/>
    <s v="Aurora"/>
    <x v="22"/>
    <n v="80013"/>
    <s v="West"/>
    <s v="TEC-PH-10002070"/>
    <x v="2"/>
    <s v="Phones"/>
    <s v="Griffin GC36547 PowerJolt SE Lightning Charger"/>
    <n v="125.944"/>
  </r>
  <r>
    <n v="8013"/>
    <s v="CA-2018-120168"/>
    <x v="49"/>
    <x v="1126"/>
    <d v="2018-05-25T00:00:00"/>
    <s v="Same Day"/>
    <s v="TB-21625"/>
    <s v="Trudy Brown"/>
    <s v="Consumer"/>
    <s v="United States"/>
    <s v="New York City"/>
    <x v="15"/>
    <n v="10009"/>
    <s v="East"/>
    <s v="OFF-BI-10004519"/>
    <x v="1"/>
    <s v="Binders"/>
    <s v="GBC DocuBind P100 Manual Binding Machine"/>
    <n v="663.92"/>
  </r>
  <r>
    <n v="8014"/>
    <s v="CA-2018-120168"/>
    <x v="49"/>
    <x v="1126"/>
    <d v="2018-05-25T00:00:00"/>
    <s v="Same Day"/>
    <s v="TB-21625"/>
    <s v="Trudy Brown"/>
    <s v="Consumer"/>
    <s v="United States"/>
    <s v="New York City"/>
    <x v="15"/>
    <n v="10009"/>
    <s v="East"/>
    <s v="TEC-AC-10002167"/>
    <x v="2"/>
    <s v="Accessories"/>
    <s v="ImationÂ 8gb Micro Traveldrive Usb 2.0Â Flash Drive"/>
    <n v="120"/>
  </r>
  <r>
    <n v="8015"/>
    <s v="CA-2018-120168"/>
    <x v="49"/>
    <x v="1126"/>
    <d v="2018-05-25T00:00:00"/>
    <s v="Same Day"/>
    <s v="TB-21625"/>
    <s v="Trudy Brown"/>
    <s v="Consumer"/>
    <s v="United States"/>
    <s v="New York City"/>
    <x v="15"/>
    <n v="10009"/>
    <s v="East"/>
    <s v="OFF-FA-10000936"/>
    <x v="1"/>
    <s v="Fasteners"/>
    <s v="Acco Hot Clips Clips to Go"/>
    <n v="3.29"/>
  </r>
  <r>
    <n v="8016"/>
    <s v="CA-2018-120168"/>
    <x v="49"/>
    <x v="1126"/>
    <d v="2018-05-25T00:00:00"/>
    <s v="Same Day"/>
    <s v="TB-21625"/>
    <s v="Trudy Brown"/>
    <s v="Consumer"/>
    <s v="United States"/>
    <s v="New York City"/>
    <x v="15"/>
    <n v="10009"/>
    <s v="East"/>
    <s v="FUR-FU-10000732"/>
    <x v="0"/>
    <s v="Furnishings"/>
    <s v="Eldon 200 Class Desk Accessories"/>
    <n v="18.84"/>
  </r>
  <r>
    <n v="8017"/>
    <s v="US-2015-131870"/>
    <x v="14"/>
    <x v="340"/>
    <d v="2015-09-11T00:00:00"/>
    <s v="First Class"/>
    <s v="NF-18595"/>
    <s v="Nicole Fjeld"/>
    <s v="Home Office"/>
    <s v="United States"/>
    <s v="Lancaster"/>
    <x v="24"/>
    <n v="43130"/>
    <s v="East"/>
    <s v="FUR-FU-10002501"/>
    <x v="0"/>
    <s v="Furnishings"/>
    <s v="Nu-Dell Executive Frame"/>
    <n v="60.671999999999997"/>
  </r>
  <r>
    <n v="8018"/>
    <s v="US-2015-131870"/>
    <x v="14"/>
    <x v="340"/>
    <d v="2015-09-11T00:00:00"/>
    <s v="First Class"/>
    <s v="NF-18595"/>
    <s v="Nicole Fjeld"/>
    <s v="Home Office"/>
    <s v="United States"/>
    <s v="Lancaster"/>
    <x v="24"/>
    <n v="43130"/>
    <s v="East"/>
    <s v="OFF-AR-10000634"/>
    <x v="1"/>
    <s v="Art"/>
    <s v="Newell 320"/>
    <n v="30.815999999999999"/>
  </r>
  <r>
    <n v="8019"/>
    <s v="CA-2018-114804"/>
    <x v="2"/>
    <x v="161"/>
    <d v="2018-10-19T00:00:00"/>
    <s v="Second Class"/>
    <s v="BF-11020"/>
    <s v="Barry FranzÃ¶sisch"/>
    <s v="Corporate"/>
    <s v="United States"/>
    <s v="Modesto"/>
    <x v="1"/>
    <n v="95351"/>
    <s v="West"/>
    <s v="TEC-PH-10001700"/>
    <x v="2"/>
    <s v="Phones"/>
    <s v="Panasonic KX-TG6844B Expandable Digital Cordless Telephone"/>
    <n v="52.792000000000002"/>
  </r>
  <r>
    <n v="8020"/>
    <s v="CA-2018-167227"/>
    <x v="28"/>
    <x v="808"/>
    <d v="2018-11-05T00:00:00"/>
    <s v="First Class"/>
    <s v="NP-18670"/>
    <s v="Nora Paige"/>
    <s v="Consumer"/>
    <s v="United States"/>
    <s v="Saint Louis"/>
    <x v="25"/>
    <n v="63116"/>
    <s v="Central"/>
    <s v="OFF-AP-10001962"/>
    <x v="1"/>
    <s v="Appliances"/>
    <s v="Black &amp; Decker Filter for Double Action Dustbuster Cordless Vac BLDV7210"/>
    <n v="83.9"/>
  </r>
  <r>
    <n v="8021"/>
    <s v="CA-2018-167227"/>
    <x v="28"/>
    <x v="808"/>
    <d v="2018-11-05T00:00:00"/>
    <s v="First Class"/>
    <s v="NP-18670"/>
    <s v="Nora Paige"/>
    <s v="Consumer"/>
    <s v="United States"/>
    <s v="Saint Louis"/>
    <x v="25"/>
    <n v="63116"/>
    <s v="Central"/>
    <s v="OFF-PA-10001838"/>
    <x v="1"/>
    <s v="Paper"/>
    <s v="Adams Telephone Message Book W/Dividers/Space For Phone Numbers, 5 1/4&quot;X8 1/2&quot;, 300/Messages"/>
    <n v="11.76"/>
  </r>
  <r>
    <n v="8022"/>
    <s v="CA-2015-129189"/>
    <x v="46"/>
    <x v="609"/>
    <d v="2015-07-25T00:00:00"/>
    <s v="Standard Class"/>
    <s v="HM-14860"/>
    <s v="Harry Marie"/>
    <s v="Corporate"/>
    <s v="United States"/>
    <s v="Dallas"/>
    <x v="5"/>
    <n v="75217"/>
    <s v="Central"/>
    <s v="OFF-AP-10000124"/>
    <x v="1"/>
    <s v="Appliances"/>
    <s v="Acco 6 Outlet Guardian Basic Surge Suppressor"/>
    <n v="4.992"/>
  </r>
  <r>
    <n v="8023"/>
    <s v="CA-2015-129189"/>
    <x v="46"/>
    <x v="609"/>
    <d v="2015-07-25T00:00:00"/>
    <s v="Standard Class"/>
    <s v="HM-14860"/>
    <s v="Harry Marie"/>
    <s v="Corporate"/>
    <s v="United States"/>
    <s v="Dallas"/>
    <x v="5"/>
    <n v="75217"/>
    <s v="Central"/>
    <s v="OFF-EN-10003567"/>
    <x v="1"/>
    <s v="Envelopes"/>
    <s v="Inter-Office Recycled Envelopes, Brown Kraft, Button-String,10&quot; x 13&quot; , 100/Box"/>
    <n v="87.92"/>
  </r>
  <r>
    <n v="8024"/>
    <s v="CA-2015-129189"/>
    <x v="46"/>
    <x v="609"/>
    <d v="2015-07-25T00:00:00"/>
    <s v="Standard Class"/>
    <s v="HM-14860"/>
    <s v="Harry Marie"/>
    <s v="Corporate"/>
    <s v="United States"/>
    <s v="Dallas"/>
    <x v="5"/>
    <n v="75217"/>
    <s v="Central"/>
    <s v="FUR-CH-10004997"/>
    <x v="0"/>
    <s v="Chairs"/>
    <s v="Hon Every-Day Series Multi-Task Chairs"/>
    <n v="657.93"/>
  </r>
  <r>
    <n v="8025"/>
    <s v="CA-2015-129189"/>
    <x v="46"/>
    <x v="609"/>
    <d v="2015-07-25T00:00:00"/>
    <s v="Standard Class"/>
    <s v="HM-14860"/>
    <s v="Harry Marie"/>
    <s v="Corporate"/>
    <s v="United States"/>
    <s v="Dallas"/>
    <x v="5"/>
    <n v="75217"/>
    <s v="Central"/>
    <s v="OFF-BI-10000494"/>
    <x v="1"/>
    <s v="Binders"/>
    <s v="Acco Economy Flexible Poly Round Ring Binder"/>
    <n v="1.044"/>
  </r>
  <r>
    <n v="8026"/>
    <s v="CA-2016-132465"/>
    <x v="12"/>
    <x v="861"/>
    <d v="2016-09-15T00:00:00"/>
    <s v="Second Class"/>
    <s v="DM-13525"/>
    <s v="Don Miller"/>
    <s v="Corporate"/>
    <s v="United States"/>
    <s v="New York City"/>
    <x v="15"/>
    <n v="10035"/>
    <s v="East"/>
    <s v="FUR-FU-10000277"/>
    <x v="0"/>
    <s v="Furnishings"/>
    <s v="Deflect-o DuraMat Antistatic Studded Beveled Mat for Medium Pile Carpeting"/>
    <n v="210.68"/>
  </r>
  <r>
    <n v="8027"/>
    <s v="CA-2016-132465"/>
    <x v="12"/>
    <x v="861"/>
    <d v="2016-09-15T00:00:00"/>
    <s v="Second Class"/>
    <s v="DM-13525"/>
    <s v="Don Miller"/>
    <s v="Corporate"/>
    <s v="United States"/>
    <s v="New York City"/>
    <x v="15"/>
    <n v="10035"/>
    <s v="East"/>
    <s v="OFF-ST-10003641"/>
    <x v="1"/>
    <s v="Storage"/>
    <s v="Space Solutions Industrial Galvanized Steel Shelving."/>
    <n v="78.8"/>
  </r>
  <r>
    <n v="8028"/>
    <s v="CA-2016-132465"/>
    <x v="12"/>
    <x v="861"/>
    <d v="2016-09-15T00:00:00"/>
    <s v="Second Class"/>
    <s v="DM-13525"/>
    <s v="Don Miller"/>
    <s v="Corporate"/>
    <s v="United States"/>
    <s v="New York City"/>
    <x v="15"/>
    <n v="10035"/>
    <s v="East"/>
    <s v="TEC-AC-10001998"/>
    <x v="2"/>
    <s v="Accessories"/>
    <s v="LogitechÂ LS21 Speaker System - PC Multimedia - 2.1-CH - Wired"/>
    <n v="19.989999999999998"/>
  </r>
  <r>
    <n v="8029"/>
    <s v="CA-2016-132465"/>
    <x v="12"/>
    <x v="861"/>
    <d v="2016-09-15T00:00:00"/>
    <s v="Second Class"/>
    <s v="DM-13525"/>
    <s v="Don Miller"/>
    <s v="Corporate"/>
    <s v="United States"/>
    <s v="New York City"/>
    <x v="15"/>
    <n v="10035"/>
    <s v="East"/>
    <s v="OFF-ST-10001932"/>
    <x v="1"/>
    <s v="Storage"/>
    <s v="Fellowes Staxonsteel Drawer Files"/>
    <n v="772.68"/>
  </r>
  <r>
    <n v="8030"/>
    <s v="CA-2017-166373"/>
    <x v="2"/>
    <x v="147"/>
    <d v="2017-10-25T00:00:00"/>
    <s v="Standard Class"/>
    <s v="JF-15565"/>
    <s v="Jill Fjeld"/>
    <s v="Consumer"/>
    <s v="United States"/>
    <s v="San Antonio"/>
    <x v="5"/>
    <n v="78207"/>
    <s v="Central"/>
    <s v="TEC-AC-10002323"/>
    <x v="2"/>
    <s v="Accessories"/>
    <s v="SanDisk Ultra 32 GB MicroSDHC Class 10 Memory Card"/>
    <n v="106.08"/>
  </r>
  <r>
    <n v="8031"/>
    <s v="CA-2017-158806"/>
    <x v="41"/>
    <x v="676"/>
    <d v="2017-01-11T00:00:00"/>
    <s v="Standard Class"/>
    <s v="NM-18520"/>
    <s v="Neoma Murray"/>
    <s v="Consumer"/>
    <s v="United States"/>
    <s v="Amarillo"/>
    <x v="5"/>
    <n v="79109"/>
    <s v="Central"/>
    <s v="FUR-FU-10004270"/>
    <x v="0"/>
    <s v="Furnishings"/>
    <s v="Executive Impressions 13&quot; Clairmont Wall Clock"/>
    <n v="23.076000000000001"/>
  </r>
  <r>
    <n v="8032"/>
    <s v="CA-2017-158806"/>
    <x v="41"/>
    <x v="676"/>
    <d v="2017-01-11T00:00:00"/>
    <s v="Standard Class"/>
    <s v="NM-18520"/>
    <s v="Neoma Murray"/>
    <s v="Consumer"/>
    <s v="United States"/>
    <s v="Amarillo"/>
    <x v="5"/>
    <n v="79109"/>
    <s v="Central"/>
    <s v="OFF-PA-10004621"/>
    <x v="1"/>
    <s v="Paper"/>
    <s v="Xerox 212"/>
    <n v="25.92"/>
  </r>
  <r>
    <n v="8033"/>
    <s v="CA-2016-119690"/>
    <x v="39"/>
    <x v="608"/>
    <d v="2016-06-28T00:00:00"/>
    <s v="First Class"/>
    <s v="MV-17485"/>
    <s v="Mark Van Huff"/>
    <s v="Consumer"/>
    <s v="United States"/>
    <s v="Houston"/>
    <x v="5"/>
    <n v="77041"/>
    <s v="Central"/>
    <s v="OFF-PA-10001019"/>
    <x v="1"/>
    <s v="Paper"/>
    <s v="Xerox 1884"/>
    <n v="47.951999999999998"/>
  </r>
  <r>
    <n v="8034"/>
    <s v="CA-2016-119690"/>
    <x v="39"/>
    <x v="608"/>
    <d v="2016-06-28T00:00:00"/>
    <s v="First Class"/>
    <s v="MV-17485"/>
    <s v="Mark Van Huff"/>
    <s v="Consumer"/>
    <s v="United States"/>
    <s v="Houston"/>
    <x v="5"/>
    <n v="77041"/>
    <s v="Central"/>
    <s v="OFF-BI-10000201"/>
    <x v="1"/>
    <s v="Binders"/>
    <s v="Avery Triangle Shaped Sheet Lifters, Black, 2/Pack"/>
    <n v="0.98399999999999999"/>
  </r>
  <r>
    <n v="8035"/>
    <s v="CA-2016-119690"/>
    <x v="39"/>
    <x v="608"/>
    <d v="2016-06-28T00:00:00"/>
    <s v="First Class"/>
    <s v="MV-17485"/>
    <s v="Mark Van Huff"/>
    <s v="Consumer"/>
    <s v="United States"/>
    <s v="Houston"/>
    <x v="5"/>
    <n v="77041"/>
    <s v="Central"/>
    <s v="FUR-FU-10004587"/>
    <x v="0"/>
    <s v="Furnishings"/>
    <s v="GE General Use Halogen Bulbs, 100 Watts, 1 Bulb per Pack"/>
    <n v="75.384"/>
  </r>
  <r>
    <n v="8036"/>
    <s v="CA-2016-119690"/>
    <x v="39"/>
    <x v="608"/>
    <d v="2016-06-28T00:00:00"/>
    <s v="First Class"/>
    <s v="MV-17485"/>
    <s v="Mark Van Huff"/>
    <s v="Consumer"/>
    <s v="United States"/>
    <s v="Houston"/>
    <x v="5"/>
    <n v="77041"/>
    <s v="Central"/>
    <s v="OFF-LA-10001613"/>
    <x v="1"/>
    <s v="Labels"/>
    <s v="Avery File Folder Labels"/>
    <n v="4.6079999999999997"/>
  </r>
  <r>
    <n v="8037"/>
    <s v="CA-2016-153738"/>
    <x v="30"/>
    <x v="1181"/>
    <d v="2016-09-22T00:00:00"/>
    <s v="First Class"/>
    <s v="AG-10270"/>
    <s v="Alejandro Grove"/>
    <s v="Consumer"/>
    <s v="United States"/>
    <s v="Lawrence"/>
    <x v="31"/>
    <n v="1841"/>
    <s v="East"/>
    <s v="OFF-BI-10001308"/>
    <x v="1"/>
    <s v="Binders"/>
    <s v="GBC Standard Plastic Binding Systems' Combs"/>
    <n v="37.68"/>
  </r>
  <r>
    <n v="8038"/>
    <s v="CA-2018-169012"/>
    <x v="45"/>
    <x v="815"/>
    <d v="2018-07-14T00:00:00"/>
    <s v="Standard Class"/>
    <s v="BF-11275"/>
    <s v="Beth Fritzler"/>
    <s v="Corporate"/>
    <s v="United States"/>
    <s v="Columbus"/>
    <x v="32"/>
    <n v="31907"/>
    <s v="South"/>
    <s v="OFF-AP-10003278"/>
    <x v="1"/>
    <s v="Appliances"/>
    <s v="Belkin 7-Outlet SurgeMaster Home Series"/>
    <n v="41.91"/>
  </r>
  <r>
    <n v="8039"/>
    <s v="CA-2018-109393"/>
    <x v="39"/>
    <x v="160"/>
    <d v="2018-07-02T00:00:00"/>
    <s v="Second Class"/>
    <s v="JC-15775"/>
    <s v="John Castell"/>
    <s v="Consumer"/>
    <s v="United States"/>
    <s v="Los Angeles"/>
    <x v="1"/>
    <n v="90032"/>
    <s v="West"/>
    <s v="FUR-BO-10003966"/>
    <x v="0"/>
    <s v="Bookcases"/>
    <s v="Sauder Facets Collection Library, Sky Alder Finish"/>
    <n v="435.99900000000002"/>
  </r>
  <r>
    <n v="8040"/>
    <s v="CA-2018-121489"/>
    <x v="47"/>
    <x v="170"/>
    <d v="2018-08-25T00:00:00"/>
    <s v="Second Class"/>
    <s v="CM-11815"/>
    <s v="Candace McMahon"/>
    <s v="Corporate"/>
    <s v="United States"/>
    <s v="Seattle"/>
    <x v="4"/>
    <n v="98115"/>
    <s v="West"/>
    <s v="FUR-CH-10004698"/>
    <x v="0"/>
    <s v="Chairs"/>
    <s v="Padded Folding Chairs, Black, 4/Carton"/>
    <n v="388.70400000000001"/>
  </r>
  <r>
    <n v="8041"/>
    <s v="CA-2018-121489"/>
    <x v="47"/>
    <x v="170"/>
    <d v="2018-08-25T00:00:00"/>
    <s v="Second Class"/>
    <s v="CM-11815"/>
    <s v="Candace McMahon"/>
    <s v="Corporate"/>
    <s v="United States"/>
    <s v="Seattle"/>
    <x v="4"/>
    <n v="98115"/>
    <s v="West"/>
    <s v="OFF-ST-10000025"/>
    <x v="1"/>
    <s v="Storage"/>
    <s v="Fellowes Stor/Drawer Steel Plus Storage Drawers"/>
    <n v="572.58000000000004"/>
  </r>
  <r>
    <n v="8042"/>
    <s v="CA-2018-121489"/>
    <x v="47"/>
    <x v="170"/>
    <d v="2018-08-25T00:00:00"/>
    <s v="Second Class"/>
    <s v="CM-11815"/>
    <s v="Candace McMahon"/>
    <s v="Corporate"/>
    <s v="United States"/>
    <s v="Seattle"/>
    <x v="4"/>
    <n v="98115"/>
    <s v="West"/>
    <s v="TEC-AC-10000682"/>
    <x v="2"/>
    <s v="Accessories"/>
    <s v="Kensington K72356US Mouse-in-a-Box USB Desktop Mouse"/>
    <n v="33.18"/>
  </r>
  <r>
    <n v="8043"/>
    <s v="US-2018-133081"/>
    <x v="34"/>
    <x v="825"/>
    <d v="2018-03-15T00:00:00"/>
    <s v="Standard Class"/>
    <s v="PV-18985"/>
    <s v="Paul Van Hugh"/>
    <s v="Home Office"/>
    <s v="United States"/>
    <s v="Cambridge"/>
    <x v="31"/>
    <n v="2138"/>
    <s v="East"/>
    <s v="TEC-AC-10001772"/>
    <x v="2"/>
    <s v="Accessories"/>
    <s v="Memorex Mini Travel Drive 16 GB USB 2.0 Flash Drive"/>
    <n v="63.88"/>
  </r>
  <r>
    <n v="8044"/>
    <s v="US-2018-133081"/>
    <x v="34"/>
    <x v="825"/>
    <d v="2018-03-15T00:00:00"/>
    <s v="Standard Class"/>
    <s v="PV-18985"/>
    <s v="Paul Van Hugh"/>
    <s v="Home Office"/>
    <s v="United States"/>
    <s v="Cambridge"/>
    <x v="31"/>
    <n v="2138"/>
    <s v="East"/>
    <s v="FUR-FU-10001379"/>
    <x v="0"/>
    <s v="Furnishings"/>
    <s v="Executive Impressions 16-1/2&quot; Circular Wall Clock"/>
    <n v="26.72"/>
  </r>
  <r>
    <n v="8045"/>
    <s v="CA-2018-165008"/>
    <x v="14"/>
    <x v="175"/>
    <d v="2018-09-17T00:00:00"/>
    <s v="Second Class"/>
    <s v="DO-13645"/>
    <s v="Doug O'Connell"/>
    <s v="Consumer"/>
    <s v="United States"/>
    <s v="Salt Lake City"/>
    <x v="7"/>
    <n v="84106"/>
    <s v="West"/>
    <s v="OFF-BI-10002794"/>
    <x v="1"/>
    <s v="Binders"/>
    <s v="Avery Trapezoid Ring Binder, 3&quot; Capacity, Black, 1040 sheets"/>
    <n v="295.05599999999998"/>
  </r>
  <r>
    <n v="8046"/>
    <s v="CA-2017-145611"/>
    <x v="12"/>
    <x v="873"/>
    <d v="2017-09-24T00:00:00"/>
    <s v="Standard Class"/>
    <s v="HA-14905"/>
    <s v="Helen Abelman"/>
    <s v="Consumer"/>
    <s v="United States"/>
    <s v="New York City"/>
    <x v="15"/>
    <n v="10035"/>
    <s v="East"/>
    <s v="OFF-AP-10001005"/>
    <x v="1"/>
    <s v="Appliances"/>
    <s v="Honeywell Quietcare HEPA Air Cleaner"/>
    <n v="393.25"/>
  </r>
  <r>
    <n v="8047"/>
    <s v="CA-2017-113600"/>
    <x v="19"/>
    <x v="272"/>
    <d v="2017-12-17T00:00:00"/>
    <s v="Second Class"/>
    <s v="SH-20395"/>
    <s v="Shahid Hopkins"/>
    <s v="Consumer"/>
    <s v="United States"/>
    <s v="Cuyahoga Falls"/>
    <x v="24"/>
    <n v="44221"/>
    <s v="East"/>
    <s v="OFF-BI-10000201"/>
    <x v="1"/>
    <s v="Binders"/>
    <s v="Avery Triangle Shaped Sheet Lifters, Black, 2/Pack"/>
    <n v="2.214"/>
  </r>
  <r>
    <n v="8048"/>
    <s v="CA-2018-130834"/>
    <x v="28"/>
    <x v="132"/>
    <d v="2018-11-06T00:00:00"/>
    <s v="Second Class"/>
    <s v="JM-16195"/>
    <s v="Justin MacKendrick"/>
    <s v="Consumer"/>
    <s v="United States"/>
    <s v="Wilmington"/>
    <x v="3"/>
    <n v="28403"/>
    <s v="South"/>
    <s v="OFF-PA-10003673"/>
    <x v="1"/>
    <s v="Paper"/>
    <s v="Strathmore Photo Mount Cards"/>
    <n v="16.271999999999998"/>
  </r>
  <r>
    <n v="8049"/>
    <s v="CA-2017-168543"/>
    <x v="38"/>
    <x v="894"/>
    <d v="2017-07-07T00:00:00"/>
    <s v="Standard Class"/>
    <s v="DK-13225"/>
    <s v="Dean Katz"/>
    <s v="Corporate"/>
    <s v="United States"/>
    <s v="New York City"/>
    <x v="15"/>
    <n v="10035"/>
    <s v="East"/>
    <s v="OFF-AP-10000938"/>
    <x v="1"/>
    <s v="Appliances"/>
    <s v="Avanti 1.7 Cu. Ft. Refrigerator"/>
    <n v="706.86"/>
  </r>
  <r>
    <n v="8050"/>
    <s v="CA-2015-144974"/>
    <x v="30"/>
    <x v="467"/>
    <d v="2015-09-30T00:00:00"/>
    <s v="Standard Class"/>
    <s v="CM-12715"/>
    <s v="Craig Molinari"/>
    <s v="Corporate"/>
    <s v="United States"/>
    <s v="Philadelphia"/>
    <x v="9"/>
    <n v="19140"/>
    <s v="East"/>
    <s v="OFF-BI-10003274"/>
    <x v="1"/>
    <s v="Binders"/>
    <s v="Avery Durable Slant Ring Binders, No Labels"/>
    <n v="5.97"/>
  </r>
  <r>
    <n v="8051"/>
    <s v="CA-2015-144974"/>
    <x v="30"/>
    <x v="467"/>
    <d v="2015-09-30T00:00:00"/>
    <s v="Standard Class"/>
    <s v="CM-12715"/>
    <s v="Craig Molinari"/>
    <s v="Corporate"/>
    <s v="United States"/>
    <s v="Philadelphia"/>
    <x v="9"/>
    <n v="19140"/>
    <s v="East"/>
    <s v="FUR-FU-10001095"/>
    <x v="0"/>
    <s v="Furnishings"/>
    <s v="DAX Black Cherry Wood-Tone Poster Frame"/>
    <n v="21.184000000000001"/>
  </r>
  <r>
    <n v="8052"/>
    <s v="CA-2015-144974"/>
    <x v="30"/>
    <x v="467"/>
    <d v="2015-09-30T00:00:00"/>
    <s v="Standard Class"/>
    <s v="CM-12715"/>
    <s v="Craig Molinari"/>
    <s v="Corporate"/>
    <s v="United States"/>
    <s v="Philadelphia"/>
    <x v="9"/>
    <n v="19140"/>
    <s v="East"/>
    <s v="OFF-AP-10001492"/>
    <x v="1"/>
    <s v="Appliances"/>
    <s v="Acco Six-Outlet Power Strip, 4' Cord Length"/>
    <n v="41.375999999999998"/>
  </r>
  <r>
    <n v="8053"/>
    <s v="CA-2015-109904"/>
    <x v="9"/>
    <x v="686"/>
    <d v="2015-07-17T00:00:00"/>
    <s v="Second Class"/>
    <s v="BF-10975"/>
    <s v="Barbara Fisher"/>
    <s v="Corporate"/>
    <s v="United States"/>
    <s v="New York City"/>
    <x v="15"/>
    <n v="10009"/>
    <s v="East"/>
    <s v="OFF-AR-10004999"/>
    <x v="1"/>
    <s v="Art"/>
    <s v="Newell 315"/>
    <n v="17.940000000000001"/>
  </r>
  <r>
    <n v="8054"/>
    <s v="CA-2018-152205"/>
    <x v="30"/>
    <x v="394"/>
    <d v="2018-10-05T00:00:00"/>
    <s v="Standard Class"/>
    <s v="SF-20965"/>
    <s v="Sylvia Foulston"/>
    <s v="Corporate"/>
    <s v="United States"/>
    <s v="Philadelphia"/>
    <x v="9"/>
    <n v="19134"/>
    <s v="East"/>
    <s v="OFF-BI-10004094"/>
    <x v="1"/>
    <s v="Binders"/>
    <s v="GBC Standard Plastic Binding Systems Combs"/>
    <n v="2.6549999999999998"/>
  </r>
  <r>
    <n v="8055"/>
    <s v="CA-2016-121188"/>
    <x v="22"/>
    <x v="834"/>
    <d v="2016-09-04T00:00:00"/>
    <s v="Standard Class"/>
    <s v="CB-12025"/>
    <s v="Cassandra Brandow"/>
    <s v="Consumer"/>
    <s v="United States"/>
    <s v="Los Angeles"/>
    <x v="1"/>
    <n v="90049"/>
    <s v="West"/>
    <s v="OFF-ST-10001490"/>
    <x v="1"/>
    <s v="Storage"/>
    <s v="Hot File 7-Pocket, Floor Stand"/>
    <n v="892.35"/>
  </r>
  <r>
    <n v="8056"/>
    <s v="CA-2016-121188"/>
    <x v="22"/>
    <x v="834"/>
    <d v="2016-09-04T00:00:00"/>
    <s v="Standard Class"/>
    <s v="CB-12025"/>
    <s v="Cassandra Brandow"/>
    <s v="Consumer"/>
    <s v="United States"/>
    <s v="Los Angeles"/>
    <x v="1"/>
    <n v="90049"/>
    <s v="West"/>
    <s v="FUR-BO-10004695"/>
    <x v="0"/>
    <s v="Bookcases"/>
    <s v="O'Sullivan 2-Door Barrister Bookcase in Odessa Pine"/>
    <n v="307.666"/>
  </r>
  <r>
    <n v="8057"/>
    <s v="CA-2016-121188"/>
    <x v="22"/>
    <x v="834"/>
    <d v="2016-09-04T00:00:00"/>
    <s v="Standard Class"/>
    <s v="CB-12025"/>
    <s v="Cassandra Brandow"/>
    <s v="Consumer"/>
    <s v="United States"/>
    <s v="Los Angeles"/>
    <x v="1"/>
    <n v="90049"/>
    <s v="West"/>
    <s v="OFF-ST-10000736"/>
    <x v="1"/>
    <s v="Storage"/>
    <s v="Carina Double Wide Media Storage Towers in Natural &amp; Black"/>
    <n v="728.82"/>
  </r>
  <r>
    <n v="8058"/>
    <s v="CA-2016-121188"/>
    <x v="22"/>
    <x v="834"/>
    <d v="2016-09-04T00:00:00"/>
    <s v="Standard Class"/>
    <s v="CB-12025"/>
    <s v="Cassandra Brandow"/>
    <s v="Consumer"/>
    <s v="United States"/>
    <s v="Los Angeles"/>
    <x v="1"/>
    <n v="90049"/>
    <s v="West"/>
    <s v="OFF-BI-10001617"/>
    <x v="1"/>
    <s v="Binders"/>
    <s v="GBC Wire Binding Combs"/>
    <n v="41.36"/>
  </r>
  <r>
    <n v="8059"/>
    <s v="CA-2016-121188"/>
    <x v="22"/>
    <x v="834"/>
    <d v="2016-09-04T00:00:00"/>
    <s v="Standard Class"/>
    <s v="CB-12025"/>
    <s v="Cassandra Brandow"/>
    <s v="Consumer"/>
    <s v="United States"/>
    <s v="Los Angeles"/>
    <x v="1"/>
    <n v="90049"/>
    <s v="West"/>
    <s v="TEC-PH-10003589"/>
    <x v="2"/>
    <s v="Phones"/>
    <s v="invisibleSHIELD by ZAGG Smudge-Free Screen Protector"/>
    <n v="43.176000000000002"/>
  </r>
  <r>
    <n v="8060"/>
    <s v="CA-2016-121188"/>
    <x v="22"/>
    <x v="834"/>
    <d v="2016-09-04T00:00:00"/>
    <s v="Standard Class"/>
    <s v="CB-12025"/>
    <s v="Cassandra Brandow"/>
    <s v="Consumer"/>
    <s v="United States"/>
    <s v="Los Angeles"/>
    <x v="1"/>
    <n v="90049"/>
    <s v="West"/>
    <s v="FUR-FU-10003981"/>
    <x v="0"/>
    <s v="Furnishings"/>
    <s v="Eldon Wave Desk Accessories"/>
    <n v="4.16"/>
  </r>
  <r>
    <n v="8061"/>
    <s v="CA-2016-156013"/>
    <x v="30"/>
    <x v="1181"/>
    <d v="2016-09-26T00:00:00"/>
    <s v="Standard Class"/>
    <s v="TC-20980"/>
    <s v="Tamara Chand"/>
    <s v="Corporate"/>
    <s v="United States"/>
    <s v="Long Beach"/>
    <x v="15"/>
    <n v="11561"/>
    <s v="East"/>
    <s v="OFF-PA-10001970"/>
    <x v="1"/>
    <s v="Paper"/>
    <s v="Xerox 1881"/>
    <n v="61.4"/>
  </r>
  <r>
    <n v="8062"/>
    <s v="CA-2016-156013"/>
    <x v="30"/>
    <x v="1181"/>
    <d v="2016-09-26T00:00:00"/>
    <s v="Standard Class"/>
    <s v="TC-20980"/>
    <s v="Tamara Chand"/>
    <s v="Corporate"/>
    <s v="United States"/>
    <s v="Long Beach"/>
    <x v="15"/>
    <n v="11561"/>
    <s v="East"/>
    <s v="OFF-BI-10002437"/>
    <x v="1"/>
    <s v="Binders"/>
    <s v="Recycled Premium Regency Composition Covers"/>
    <n v="24.448"/>
  </r>
  <r>
    <n v="8063"/>
    <s v="CA-2017-132997"/>
    <x v="0"/>
    <x v="77"/>
    <d v="2017-11-09T00:00:00"/>
    <s v="First Class"/>
    <s v="LW-17215"/>
    <s v="Luke Weiss"/>
    <s v="Consumer"/>
    <s v="United States"/>
    <s v="Rochester"/>
    <x v="15"/>
    <n v="14609"/>
    <s v="East"/>
    <s v="TEC-PH-10000586"/>
    <x v="2"/>
    <s v="Phones"/>
    <s v="AT&amp;T SB67148 SynJ"/>
    <n v="263.95999999999998"/>
  </r>
  <r>
    <n v="8064"/>
    <s v="CA-2017-132997"/>
    <x v="0"/>
    <x v="77"/>
    <d v="2017-11-09T00:00:00"/>
    <s v="First Class"/>
    <s v="LW-17215"/>
    <s v="Luke Weiss"/>
    <s v="Consumer"/>
    <s v="United States"/>
    <s v="Rochester"/>
    <x v="15"/>
    <n v="14609"/>
    <s v="East"/>
    <s v="TEC-PH-10003811"/>
    <x v="2"/>
    <s v="Phones"/>
    <s v="Jabra Supreme Plus Driver EditionÂ Headset"/>
    <n v="359.97"/>
  </r>
  <r>
    <n v="8065"/>
    <s v="CA-2017-132997"/>
    <x v="0"/>
    <x v="77"/>
    <d v="2017-11-09T00:00:00"/>
    <s v="First Class"/>
    <s v="LW-17215"/>
    <s v="Luke Weiss"/>
    <s v="Consumer"/>
    <s v="United States"/>
    <s v="Rochester"/>
    <x v="15"/>
    <n v="14609"/>
    <s v="East"/>
    <s v="OFF-PA-10004983"/>
    <x v="1"/>
    <s v="Paper"/>
    <s v="Xerox 23"/>
    <n v="12.96"/>
  </r>
  <r>
    <n v="8066"/>
    <s v="CA-2017-132997"/>
    <x v="0"/>
    <x v="77"/>
    <d v="2017-11-09T00:00:00"/>
    <s v="First Class"/>
    <s v="LW-17215"/>
    <s v="Luke Weiss"/>
    <s v="Consumer"/>
    <s v="United States"/>
    <s v="Rochester"/>
    <x v="15"/>
    <n v="14609"/>
    <s v="East"/>
    <s v="OFF-ST-10003479"/>
    <x v="1"/>
    <s v="Storage"/>
    <s v="Eldon Base for stackable storage shelf, platinum"/>
    <n v="116.82"/>
  </r>
  <r>
    <n v="8067"/>
    <s v="CA-2017-132997"/>
    <x v="0"/>
    <x v="77"/>
    <d v="2017-11-09T00:00:00"/>
    <s v="First Class"/>
    <s v="LW-17215"/>
    <s v="Luke Weiss"/>
    <s v="Consumer"/>
    <s v="United States"/>
    <s v="Rochester"/>
    <x v="15"/>
    <n v="14609"/>
    <s v="East"/>
    <s v="OFF-BI-10004318"/>
    <x v="1"/>
    <s v="Binders"/>
    <s v="Ibico EB-19 Dual Function Manual Binding System"/>
    <n v="276.78399999999999"/>
  </r>
  <r>
    <n v="8068"/>
    <s v="US-2016-160563"/>
    <x v="16"/>
    <x v="1182"/>
    <d v="2016-10-24T00:00:00"/>
    <s v="Standard Class"/>
    <s v="NS-18640"/>
    <s v="Noel Staavos"/>
    <s v="Corporate"/>
    <s v="United States"/>
    <s v="San Francisco"/>
    <x v="1"/>
    <n v="94109"/>
    <s v="West"/>
    <s v="TEC-AC-10002567"/>
    <x v="2"/>
    <s v="Accessories"/>
    <s v="Logitech G602 Wireless Gaming Mouse"/>
    <n v="239.97"/>
  </r>
  <r>
    <n v="8069"/>
    <s v="US-2016-160563"/>
    <x v="16"/>
    <x v="1182"/>
    <d v="2016-10-24T00:00:00"/>
    <s v="Standard Class"/>
    <s v="NS-18640"/>
    <s v="Noel Staavos"/>
    <s v="Corporate"/>
    <s v="United States"/>
    <s v="San Francisco"/>
    <x v="1"/>
    <n v="94109"/>
    <s v="West"/>
    <s v="FUR-FU-10001731"/>
    <x v="0"/>
    <s v="Furnishings"/>
    <s v="Acrylic Self-Standing Desk Frames"/>
    <n v="16.02"/>
  </r>
  <r>
    <n v="8070"/>
    <s v="CA-2018-151750"/>
    <x v="41"/>
    <x v="314"/>
    <d v="2018-01-05T00:00:00"/>
    <s v="Standard Class"/>
    <s v="JM-15250"/>
    <s v="Janet Martin"/>
    <s v="Consumer"/>
    <s v="United States"/>
    <s v="Huntsville"/>
    <x v="5"/>
    <n v="77340"/>
    <s v="Central"/>
    <s v="OFF-ST-10002743"/>
    <x v="1"/>
    <s v="Storage"/>
    <s v="SAFCO Boltless Steel Shelving"/>
    <n v="454.56"/>
  </r>
  <r>
    <n v="8071"/>
    <s v="CA-2018-151750"/>
    <x v="41"/>
    <x v="314"/>
    <d v="2018-01-05T00:00:00"/>
    <s v="Standard Class"/>
    <s v="JM-15250"/>
    <s v="Janet Martin"/>
    <s v="Consumer"/>
    <s v="United States"/>
    <s v="Huntsville"/>
    <x v="5"/>
    <n v="77340"/>
    <s v="Central"/>
    <s v="FUR-FU-10002116"/>
    <x v="0"/>
    <s v="Furnishings"/>
    <s v="Tenex Carpeted, Granite-Look or Clear Contemporary Contour Shape Chair Mats"/>
    <n v="141.41999999999999"/>
  </r>
  <r>
    <n v="8072"/>
    <s v="CA-2018-151750"/>
    <x v="41"/>
    <x v="314"/>
    <d v="2018-01-05T00:00:00"/>
    <s v="Standard Class"/>
    <s v="JM-15250"/>
    <s v="Janet Martin"/>
    <s v="Consumer"/>
    <s v="United States"/>
    <s v="Huntsville"/>
    <x v="5"/>
    <n v="77340"/>
    <s v="Central"/>
    <s v="FUR-CH-10003199"/>
    <x v="0"/>
    <s v="Chairs"/>
    <s v="Office Star - Contemporary Task Swivel Chair"/>
    <n v="310.74400000000003"/>
  </r>
  <r>
    <n v="8073"/>
    <s v="CA-2018-151750"/>
    <x v="41"/>
    <x v="314"/>
    <d v="2018-01-05T00:00:00"/>
    <s v="Standard Class"/>
    <s v="JM-15250"/>
    <s v="Janet Martin"/>
    <s v="Consumer"/>
    <s v="United States"/>
    <s v="Huntsville"/>
    <x v="5"/>
    <n v="77340"/>
    <s v="Central"/>
    <s v="OFF-AR-10003158"/>
    <x v="1"/>
    <s v="Art"/>
    <s v="Fluorescent Highlighters by Dixon"/>
    <n v="12.736000000000001"/>
  </r>
  <r>
    <n v="8074"/>
    <s v="CA-2018-151750"/>
    <x v="41"/>
    <x v="314"/>
    <d v="2018-01-05T00:00:00"/>
    <s v="Standard Class"/>
    <s v="JM-15250"/>
    <s v="Janet Martin"/>
    <s v="Consumer"/>
    <s v="United States"/>
    <s v="Huntsville"/>
    <x v="5"/>
    <n v="77340"/>
    <s v="Central"/>
    <s v="OFF-BI-10000301"/>
    <x v="1"/>
    <s v="Binders"/>
    <s v="GBC Instant Report Kit"/>
    <n v="6.47"/>
  </r>
  <r>
    <n v="8075"/>
    <s v="CA-2018-151750"/>
    <x v="41"/>
    <x v="314"/>
    <d v="2018-01-05T00:00:00"/>
    <s v="Standard Class"/>
    <s v="JM-15250"/>
    <s v="Janet Martin"/>
    <s v="Consumer"/>
    <s v="United States"/>
    <s v="Huntsville"/>
    <x v="5"/>
    <n v="77340"/>
    <s v="Central"/>
    <s v="OFF-BI-10000343"/>
    <x v="1"/>
    <s v="Binders"/>
    <s v="Pressboard Covers with Storage Hooks, 9 1/2&quot; x 11&quot;, Light Blue"/>
    <n v="13.747999999999999"/>
  </r>
  <r>
    <n v="8076"/>
    <s v="CA-2018-151750"/>
    <x v="41"/>
    <x v="314"/>
    <d v="2018-01-05T00:00:00"/>
    <s v="Standard Class"/>
    <s v="JM-15250"/>
    <s v="Janet Martin"/>
    <s v="Consumer"/>
    <s v="United States"/>
    <s v="Huntsville"/>
    <x v="5"/>
    <n v="77340"/>
    <s v="Central"/>
    <s v="OFF-AP-10004708"/>
    <x v="1"/>
    <s v="Appliances"/>
    <s v="Fellowes Superior 10 Outlet Split Surge Protector"/>
    <n v="15.224"/>
  </r>
  <r>
    <n v="8077"/>
    <s v="CA-2016-106187"/>
    <x v="39"/>
    <x v="537"/>
    <d v="2016-06-29T00:00:00"/>
    <s v="Standard Class"/>
    <s v="RF-19345"/>
    <s v="Randy Ferguson"/>
    <s v="Corporate"/>
    <s v="United States"/>
    <s v="East Point"/>
    <x v="32"/>
    <n v="30344"/>
    <s v="South"/>
    <s v="FUR-FU-10000794"/>
    <x v="0"/>
    <s v="Furnishings"/>
    <s v="Eldon Stackable Tray, Side-Load, Legal, Smoke"/>
    <n v="27.42"/>
  </r>
  <r>
    <n v="8078"/>
    <s v="CA-2016-106187"/>
    <x v="39"/>
    <x v="537"/>
    <d v="2016-06-29T00:00:00"/>
    <s v="Standard Class"/>
    <s v="RF-19345"/>
    <s v="Randy Ferguson"/>
    <s v="Corporate"/>
    <s v="United States"/>
    <s v="East Point"/>
    <x v="32"/>
    <n v="30344"/>
    <s v="South"/>
    <s v="OFF-BI-10004519"/>
    <x v="1"/>
    <s v="Binders"/>
    <s v="GBC DocuBind P100 Manual Binding Machine"/>
    <n v="165.98"/>
  </r>
  <r>
    <n v="8079"/>
    <s v="CA-2016-106187"/>
    <x v="39"/>
    <x v="537"/>
    <d v="2016-06-29T00:00:00"/>
    <s v="Standard Class"/>
    <s v="RF-19345"/>
    <s v="Randy Ferguson"/>
    <s v="Corporate"/>
    <s v="United States"/>
    <s v="East Point"/>
    <x v="32"/>
    <n v="30344"/>
    <s v="South"/>
    <s v="TEC-AC-10001590"/>
    <x v="2"/>
    <s v="Accessories"/>
    <s v="Dell Slim USB Multimedia Keyboard"/>
    <n v="75"/>
  </r>
  <r>
    <n v="8080"/>
    <s v="US-2017-164945"/>
    <x v="26"/>
    <x v="441"/>
    <d v="2017-11-27T00:00:00"/>
    <s v="Standard Class"/>
    <s v="CA-12055"/>
    <s v="Cathy Armstrong"/>
    <s v="Home Office"/>
    <s v="United States"/>
    <s v="New York City"/>
    <x v="15"/>
    <n v="10009"/>
    <s v="East"/>
    <s v="OFF-BI-10001524"/>
    <x v="1"/>
    <s v="Binders"/>
    <s v="GBC Premium Transparent Covers with Diagonal Lined Pattern"/>
    <n v="134.27199999999999"/>
  </r>
  <r>
    <n v="8081"/>
    <s v="CA-2016-150714"/>
    <x v="28"/>
    <x v="662"/>
    <d v="2016-11-01T00:00:00"/>
    <s v="Standard Class"/>
    <s v="KH-16690"/>
    <s v="Kristen Hastings"/>
    <s v="Corporate"/>
    <s v="United States"/>
    <s v="Springfield"/>
    <x v="21"/>
    <n v="97477"/>
    <s v="West"/>
    <s v="OFF-LA-10001474"/>
    <x v="1"/>
    <s v="Labels"/>
    <s v="Avery 477"/>
    <n v="146.54400000000001"/>
  </r>
  <r>
    <n v="8082"/>
    <s v="CA-2016-150714"/>
    <x v="28"/>
    <x v="662"/>
    <d v="2016-11-01T00:00:00"/>
    <s v="Standard Class"/>
    <s v="KH-16690"/>
    <s v="Kristen Hastings"/>
    <s v="Corporate"/>
    <s v="United States"/>
    <s v="Springfield"/>
    <x v="21"/>
    <n v="97477"/>
    <s v="West"/>
    <s v="OFF-PA-10001497"/>
    <x v="1"/>
    <s v="Paper"/>
    <s v="Xerox 1914"/>
    <n v="131.904"/>
  </r>
  <r>
    <n v="8083"/>
    <s v="CA-2016-150714"/>
    <x v="28"/>
    <x v="662"/>
    <d v="2016-11-01T00:00:00"/>
    <s v="Standard Class"/>
    <s v="KH-16690"/>
    <s v="Kristen Hastings"/>
    <s v="Corporate"/>
    <s v="United States"/>
    <s v="Springfield"/>
    <x v="21"/>
    <n v="97477"/>
    <s v="West"/>
    <s v="OFF-AP-10003287"/>
    <x v="1"/>
    <s v="Appliances"/>
    <s v="Tripp Lite TLP810NET Broadband Surge for Modem/Fax"/>
    <n v="203.88"/>
  </r>
  <r>
    <n v="8084"/>
    <s v="CA-2016-150714"/>
    <x v="28"/>
    <x v="662"/>
    <d v="2016-11-01T00:00:00"/>
    <s v="Standard Class"/>
    <s v="KH-16690"/>
    <s v="Kristen Hastings"/>
    <s v="Corporate"/>
    <s v="United States"/>
    <s v="Springfield"/>
    <x v="21"/>
    <n v="97477"/>
    <s v="West"/>
    <s v="OFF-BI-10002982"/>
    <x v="1"/>
    <s v="Binders"/>
    <s v="Avery Self-Adhesive Photo Pockets for Polaroid Photos"/>
    <n v="14.301"/>
  </r>
  <r>
    <n v="8085"/>
    <s v="CA-2016-150714"/>
    <x v="28"/>
    <x v="662"/>
    <d v="2016-11-01T00:00:00"/>
    <s v="Standard Class"/>
    <s v="KH-16690"/>
    <s v="Kristen Hastings"/>
    <s v="Corporate"/>
    <s v="United States"/>
    <s v="Springfield"/>
    <x v="21"/>
    <n v="97477"/>
    <s v="West"/>
    <s v="OFF-ST-10001809"/>
    <x v="1"/>
    <s v="Storage"/>
    <s v="Fellowes Officeware Wire Shelving"/>
    <n v="718.64"/>
  </r>
  <r>
    <n v="8086"/>
    <s v="CA-2017-105753"/>
    <x v="2"/>
    <x v="201"/>
    <d v="2017-10-26T00:00:00"/>
    <s v="Standard Class"/>
    <s v="LC-16960"/>
    <s v="Lindsay Castell"/>
    <s v="Home Office"/>
    <s v="United States"/>
    <s v="Arlington"/>
    <x v="17"/>
    <n v="22204"/>
    <s v="South"/>
    <s v="FUR-FU-10000246"/>
    <x v="0"/>
    <s v="Furnishings"/>
    <s v="Aluminum Document Frame"/>
    <n v="61.1"/>
  </r>
  <r>
    <n v="8087"/>
    <s v="CA-2018-120894"/>
    <x v="18"/>
    <x v="1045"/>
    <d v="2018-05-02T00:00:00"/>
    <s v="Standard Class"/>
    <s v="JL-15130"/>
    <s v="Jack Lebron"/>
    <s v="Consumer"/>
    <s v="United States"/>
    <s v="Wilmington"/>
    <x v="3"/>
    <n v="28403"/>
    <s v="South"/>
    <s v="OFF-AP-10000252"/>
    <x v="1"/>
    <s v="Appliances"/>
    <s v="Harmony HEPA Quiet Air Purifiers"/>
    <n v="28.08"/>
  </r>
  <r>
    <n v="8088"/>
    <s v="CA-2017-106621"/>
    <x v="30"/>
    <x v="321"/>
    <d v="2017-10-01T00:00:00"/>
    <s v="Second Class"/>
    <s v="DM-12955"/>
    <s v="Dario Medina"/>
    <s v="Corporate"/>
    <s v="United States"/>
    <s v="Yuma"/>
    <x v="16"/>
    <n v="85364"/>
    <s v="West"/>
    <s v="OFF-AR-10002375"/>
    <x v="1"/>
    <s v="Art"/>
    <s v="Newell 351"/>
    <n v="10.496"/>
  </r>
  <r>
    <n v="8089"/>
    <s v="CA-2016-107020"/>
    <x v="9"/>
    <x v="848"/>
    <d v="2016-07-14T00:00:00"/>
    <s v="Standard Class"/>
    <s v="MV-18190"/>
    <s v="Mike Vittorini"/>
    <s v="Consumer"/>
    <s v="United States"/>
    <s v="San Bernardino"/>
    <x v="1"/>
    <n v="92404"/>
    <s v="West"/>
    <s v="OFF-BI-10003719"/>
    <x v="1"/>
    <s v="Binders"/>
    <s v="Large Capacity Hanging Post Binders"/>
    <n v="39.92"/>
  </r>
  <r>
    <n v="8090"/>
    <s v="US-2016-117492"/>
    <x v="42"/>
    <x v="976"/>
    <d v="2016-08-09T00:00:00"/>
    <s v="First Class"/>
    <s v="NS-18640"/>
    <s v="Noel Staavos"/>
    <s v="Corporate"/>
    <s v="United States"/>
    <s v="Baltimore"/>
    <x v="39"/>
    <n v="21215"/>
    <s v="East"/>
    <s v="OFF-AP-10001492"/>
    <x v="1"/>
    <s v="Appliances"/>
    <s v="Acco Six-Outlet Power Strip, 4' Cord Length"/>
    <n v="77.58"/>
  </r>
  <r>
    <n v="8091"/>
    <s v="CA-2015-101392"/>
    <x v="19"/>
    <x v="1035"/>
    <d v="2015-12-13T00:00:00"/>
    <s v="Standard Class"/>
    <s v="AS-10630"/>
    <s v="Ann Steele"/>
    <s v="Home Office"/>
    <s v="United States"/>
    <s v="Seattle"/>
    <x v="4"/>
    <n v="98103"/>
    <s v="West"/>
    <s v="OFF-ST-10000532"/>
    <x v="1"/>
    <s v="Storage"/>
    <s v="Advantus Rolling Drawer Organizers"/>
    <n v="269.36"/>
  </r>
  <r>
    <n v="8092"/>
    <s v="CA-2016-127502"/>
    <x v="19"/>
    <x v="895"/>
    <d v="2016-12-14T00:00:00"/>
    <s v="Standard Class"/>
    <s v="MT-17815"/>
    <s v="Meg Tillman"/>
    <s v="Consumer"/>
    <s v="United States"/>
    <s v="San Francisco"/>
    <x v="1"/>
    <n v="94110"/>
    <s v="West"/>
    <s v="OFF-LA-10001613"/>
    <x v="1"/>
    <s v="Labels"/>
    <s v="Avery File Folder Labels"/>
    <n v="5.76"/>
  </r>
  <r>
    <n v="8093"/>
    <s v="CA-2018-143658"/>
    <x v="0"/>
    <x v="1183"/>
    <d v="2018-11-13T00:00:00"/>
    <s v="Second Class"/>
    <s v="SR-20425"/>
    <s v="Sharelle Roach"/>
    <s v="Home Office"/>
    <s v="United States"/>
    <s v="New York City"/>
    <x v="15"/>
    <n v="10035"/>
    <s v="East"/>
    <s v="OFF-AR-10002818"/>
    <x v="1"/>
    <s v="Art"/>
    <s v="Panasonic KP-310 Heavy-Duty Electric Pencil Sharpener"/>
    <n v="109.9"/>
  </r>
  <r>
    <n v="8094"/>
    <s v="CA-2018-133046"/>
    <x v="46"/>
    <x v="944"/>
    <d v="2018-08-01T00:00:00"/>
    <s v="Second Class"/>
    <s v="DK-13375"/>
    <s v="Dennis Kane"/>
    <s v="Consumer"/>
    <s v="United States"/>
    <s v="Seattle"/>
    <x v="4"/>
    <n v="98115"/>
    <s v="West"/>
    <s v="FUR-FU-10001940"/>
    <x v="0"/>
    <s v="Furnishings"/>
    <s v="Staple-based wall hangings"/>
    <n v="23.88"/>
  </r>
  <r>
    <n v="8095"/>
    <s v="CA-2018-133046"/>
    <x v="46"/>
    <x v="944"/>
    <d v="2018-08-01T00:00:00"/>
    <s v="Second Class"/>
    <s v="DK-13375"/>
    <s v="Dennis Kane"/>
    <s v="Consumer"/>
    <s v="United States"/>
    <s v="Seattle"/>
    <x v="4"/>
    <n v="98115"/>
    <s v="West"/>
    <s v="OFF-PA-10003883"/>
    <x v="1"/>
    <s v="Paper"/>
    <s v="Message Book, Phone, Wirebound Standard Line Memo, 2 3/4&quot; X 5&quot;"/>
    <n v="26.2"/>
  </r>
  <r>
    <n v="8096"/>
    <s v="CA-2018-133046"/>
    <x v="46"/>
    <x v="944"/>
    <d v="2018-08-01T00:00:00"/>
    <s v="Second Class"/>
    <s v="DK-13375"/>
    <s v="Dennis Kane"/>
    <s v="Consumer"/>
    <s v="United States"/>
    <s v="Seattle"/>
    <x v="4"/>
    <n v="98115"/>
    <s v="West"/>
    <s v="OFF-PA-10002787"/>
    <x v="1"/>
    <s v="Paper"/>
    <s v="Xerox 227"/>
    <n v="12.96"/>
  </r>
  <r>
    <n v="8097"/>
    <s v="CA-2018-133046"/>
    <x v="46"/>
    <x v="944"/>
    <d v="2018-08-01T00:00:00"/>
    <s v="Second Class"/>
    <s v="DK-13375"/>
    <s v="Dennis Kane"/>
    <s v="Consumer"/>
    <s v="United States"/>
    <s v="Seattle"/>
    <x v="4"/>
    <n v="98115"/>
    <s v="West"/>
    <s v="TEC-AC-10000991"/>
    <x v="2"/>
    <s v="Accessories"/>
    <s v="Sony Micro Vault Click 8 GB USB 2.0 Flash Drive"/>
    <n v="234.95"/>
  </r>
  <r>
    <n v="8098"/>
    <s v="CA-2018-122798"/>
    <x v="27"/>
    <x v="116"/>
    <d v="2019-01-01T00:00:00"/>
    <s v="Standard Class"/>
    <s v="SV-20935"/>
    <s v="Susan Vittorini"/>
    <s v="Consumer"/>
    <s v="United States"/>
    <s v="Albuquerque"/>
    <x v="27"/>
    <n v="87105"/>
    <s v="West"/>
    <s v="OFF-ST-10003058"/>
    <x v="1"/>
    <s v="Storage"/>
    <s v="Eldon Mobile Mega Data Cart  Mega Stackable  Add-On Trays"/>
    <n v="118.25"/>
  </r>
  <r>
    <n v="8099"/>
    <s v="CA-2018-122798"/>
    <x v="27"/>
    <x v="116"/>
    <d v="2019-01-01T00:00:00"/>
    <s v="Standard Class"/>
    <s v="SV-20935"/>
    <s v="Susan Vittorini"/>
    <s v="Consumer"/>
    <s v="United States"/>
    <s v="Albuquerque"/>
    <x v="27"/>
    <n v="87105"/>
    <s v="West"/>
    <s v="OFF-PA-10004239"/>
    <x v="1"/>
    <s v="Paper"/>
    <s v="Xerox 1953"/>
    <n v="4.28"/>
  </r>
  <r>
    <n v="8100"/>
    <s v="CA-2017-169663"/>
    <x v="15"/>
    <x v="612"/>
    <d v="2017-03-13T00:00:00"/>
    <s v="First Class"/>
    <s v="RH-19510"/>
    <s v="Rick Huthwaite"/>
    <s v="Home Office"/>
    <s v="United States"/>
    <s v="Los Angeles"/>
    <x v="1"/>
    <n v="90045"/>
    <s v="West"/>
    <s v="TEC-AC-10003038"/>
    <x v="2"/>
    <s v="Accessories"/>
    <s v="Kingston Digital DataTraveler 16GB USB 2.0"/>
    <n v="26.85"/>
  </r>
  <r>
    <n v="8101"/>
    <s v="CA-2017-169663"/>
    <x v="15"/>
    <x v="612"/>
    <d v="2017-03-13T00:00:00"/>
    <s v="First Class"/>
    <s v="RH-19510"/>
    <s v="Rick Huthwaite"/>
    <s v="Home Office"/>
    <s v="United States"/>
    <s v="Los Angeles"/>
    <x v="1"/>
    <n v="90045"/>
    <s v="West"/>
    <s v="TEC-MA-10000984"/>
    <x v="2"/>
    <s v="Machines"/>
    <s v="Okidata MB760 Printer"/>
    <n v="3357.6"/>
  </r>
  <r>
    <n v="8102"/>
    <s v="CA-2016-149846"/>
    <x v="23"/>
    <x v="1184"/>
    <d v="2016-05-26T00:00:00"/>
    <s v="Standard Class"/>
    <s v="SB-20185"/>
    <s v="Sarah Brown"/>
    <s v="Consumer"/>
    <s v="United States"/>
    <s v="Los Angeles"/>
    <x v="1"/>
    <n v="90045"/>
    <s v="West"/>
    <s v="OFF-LA-10004484"/>
    <x v="1"/>
    <s v="Labels"/>
    <s v="Avery 476"/>
    <n v="8.26"/>
  </r>
  <r>
    <n v="8103"/>
    <s v="CA-2016-149846"/>
    <x v="23"/>
    <x v="1184"/>
    <d v="2016-05-26T00:00:00"/>
    <s v="Standard Class"/>
    <s v="SB-20185"/>
    <s v="Sarah Brown"/>
    <s v="Consumer"/>
    <s v="United States"/>
    <s v="Los Angeles"/>
    <x v="1"/>
    <n v="90045"/>
    <s v="West"/>
    <s v="TEC-MA-10004002"/>
    <x v="2"/>
    <s v="Machines"/>
    <s v="Zebra GX420t Direct Thermal/Thermal Transfer Printer"/>
    <n v="2973.32"/>
  </r>
  <r>
    <n v="8104"/>
    <s v="CA-2016-149846"/>
    <x v="23"/>
    <x v="1184"/>
    <d v="2016-05-26T00:00:00"/>
    <s v="Standard Class"/>
    <s v="SB-20185"/>
    <s v="Sarah Brown"/>
    <s v="Consumer"/>
    <s v="United States"/>
    <s v="Los Angeles"/>
    <x v="1"/>
    <n v="90045"/>
    <s v="West"/>
    <s v="OFF-ST-10002406"/>
    <x v="1"/>
    <s v="Storage"/>
    <s v="Pizazz Global Quick File"/>
    <n v="104.79"/>
  </r>
  <r>
    <n v="8105"/>
    <s v="CA-2016-149846"/>
    <x v="23"/>
    <x v="1184"/>
    <d v="2016-05-26T00:00:00"/>
    <s v="Standard Class"/>
    <s v="SB-20185"/>
    <s v="Sarah Brown"/>
    <s v="Consumer"/>
    <s v="United States"/>
    <s v="Los Angeles"/>
    <x v="1"/>
    <n v="90045"/>
    <s v="West"/>
    <s v="TEC-PH-10003645"/>
    <x v="2"/>
    <s v="Phones"/>
    <s v="Aastra 57i VoIP phone"/>
    <n v="775.72799999999995"/>
  </r>
  <r>
    <n v="8106"/>
    <s v="CA-2018-159149"/>
    <x v="40"/>
    <x v="922"/>
    <d v="2018-02-19T00:00:00"/>
    <s v="First Class"/>
    <s v="CR-12820"/>
    <s v="Cyra Reiten"/>
    <s v="Home Office"/>
    <s v="United States"/>
    <s v="Houston"/>
    <x v="5"/>
    <n v="77041"/>
    <s v="Central"/>
    <s v="FUR-BO-10001601"/>
    <x v="0"/>
    <s v="Bookcases"/>
    <s v="Sauder Mission Library with Doors, Fruitwood Finish"/>
    <n v="89.066400000000002"/>
  </r>
  <r>
    <n v="8107"/>
    <s v="CA-2018-159149"/>
    <x v="40"/>
    <x v="922"/>
    <d v="2018-02-19T00:00:00"/>
    <s v="First Class"/>
    <s v="CR-12820"/>
    <s v="Cyra Reiten"/>
    <s v="Home Office"/>
    <s v="United States"/>
    <s v="Houston"/>
    <x v="5"/>
    <n v="77041"/>
    <s v="Central"/>
    <s v="OFF-AR-10000937"/>
    <x v="1"/>
    <s v="Art"/>
    <s v="Dixon Ticonderoga Core-Lock Colored Pencils, 48-Color Set"/>
    <n v="175.44"/>
  </r>
  <r>
    <n v="8108"/>
    <s v="CA-2018-159149"/>
    <x v="40"/>
    <x v="922"/>
    <d v="2018-02-19T00:00:00"/>
    <s v="First Class"/>
    <s v="CR-12820"/>
    <s v="Cyra Reiten"/>
    <s v="Home Office"/>
    <s v="United States"/>
    <s v="Houston"/>
    <x v="5"/>
    <n v="77041"/>
    <s v="Central"/>
    <s v="TEC-PH-10000038"/>
    <x v="2"/>
    <s v="Phones"/>
    <s v="Jawbone MINI JAMBOX Wireless Bluetooth Speaker"/>
    <n v="438.33600000000001"/>
  </r>
  <r>
    <n v="8109"/>
    <s v="US-2018-167570"/>
    <x v="4"/>
    <x v="166"/>
    <d v="2018-12-15T00:00:00"/>
    <s v="Standard Class"/>
    <s v="EG-13900"/>
    <s v="Emily Grady"/>
    <s v="Consumer"/>
    <s v="United States"/>
    <s v="Philadelphia"/>
    <x v="9"/>
    <n v="19140"/>
    <s v="East"/>
    <s v="FUR-CH-10003396"/>
    <x v="0"/>
    <s v="Chairs"/>
    <s v="Global Deluxe Steno Chair"/>
    <n v="215.54400000000001"/>
  </r>
  <r>
    <n v="8110"/>
    <s v="CA-2018-160122"/>
    <x v="26"/>
    <x v="551"/>
    <d v="2018-11-23T00:00:00"/>
    <s v="Standard Class"/>
    <s v="RD-19930"/>
    <s v="Russell D'Ascenzo"/>
    <s v="Consumer"/>
    <s v="United States"/>
    <s v="Chicago"/>
    <x v="10"/>
    <n v="60623"/>
    <s v="Central"/>
    <s v="OFF-EN-10002592"/>
    <x v="1"/>
    <s v="Envelopes"/>
    <s v="Peel &amp; Seel Recycled Catalog Envelopes, Brown"/>
    <n v="55.584000000000003"/>
  </r>
  <r>
    <n v="8111"/>
    <s v="CA-2018-160122"/>
    <x v="26"/>
    <x v="551"/>
    <d v="2018-11-23T00:00:00"/>
    <s v="Standard Class"/>
    <s v="RD-19930"/>
    <s v="Russell D'Ascenzo"/>
    <s v="Consumer"/>
    <s v="United States"/>
    <s v="Chicago"/>
    <x v="10"/>
    <n v="60623"/>
    <s v="Central"/>
    <s v="FUR-CH-10000422"/>
    <x v="0"/>
    <s v="Chairs"/>
    <s v="Global Highback Leather Tilter in Burgundy"/>
    <n v="127.386"/>
  </r>
  <r>
    <n v="8112"/>
    <s v="CA-2017-130393"/>
    <x v="5"/>
    <x v="49"/>
    <d v="2017-12-03T00:00:00"/>
    <s v="Second Class"/>
    <s v="JM-15865"/>
    <s v="John Murray"/>
    <s v="Consumer"/>
    <s v="United States"/>
    <s v="San Angelo"/>
    <x v="5"/>
    <n v="76903"/>
    <s v="Central"/>
    <s v="FUR-CH-10002647"/>
    <x v="0"/>
    <s v="Chairs"/>
    <s v="Situations Contoured Folding Chairs, 4/Set"/>
    <n v="248.43"/>
  </r>
  <r>
    <n v="8113"/>
    <s v="CA-2017-130393"/>
    <x v="5"/>
    <x v="49"/>
    <d v="2017-12-03T00:00:00"/>
    <s v="Second Class"/>
    <s v="JM-15865"/>
    <s v="John Murray"/>
    <s v="Consumer"/>
    <s v="United States"/>
    <s v="San Angelo"/>
    <x v="5"/>
    <n v="76903"/>
    <s v="Central"/>
    <s v="OFF-AP-10004859"/>
    <x v="1"/>
    <s v="Appliances"/>
    <s v="Acco 6 Outlet Guardian Premium Surge Suppressor"/>
    <n v="11.648"/>
  </r>
  <r>
    <n v="8114"/>
    <s v="CA-2017-130393"/>
    <x v="5"/>
    <x v="49"/>
    <d v="2017-12-03T00:00:00"/>
    <s v="Second Class"/>
    <s v="JM-15865"/>
    <s v="John Murray"/>
    <s v="Consumer"/>
    <s v="United States"/>
    <s v="San Angelo"/>
    <x v="5"/>
    <n v="76903"/>
    <s v="Central"/>
    <s v="FUR-CH-10004477"/>
    <x v="0"/>
    <s v="Chairs"/>
    <s v="Global Push Button Manager's Chair, Indigo"/>
    <n v="85.245999999999995"/>
  </r>
  <r>
    <n v="8115"/>
    <s v="CA-2018-144820"/>
    <x v="10"/>
    <x v="621"/>
    <d v="2018-10-07T00:00:00"/>
    <s v="Second Class"/>
    <s v="LW-16825"/>
    <s v="Laurel Workman"/>
    <s v="Corporate"/>
    <s v="United States"/>
    <s v="Pasadena"/>
    <x v="5"/>
    <n v="77506"/>
    <s v="Central"/>
    <s v="OFF-AR-10004817"/>
    <x v="1"/>
    <s v="Art"/>
    <s v="Colorific Watercolor Pencils"/>
    <n v="20.64"/>
  </r>
  <r>
    <n v="8116"/>
    <s v="CA-2018-101014"/>
    <x v="8"/>
    <x v="635"/>
    <d v="2018-09-04T00:00:00"/>
    <s v="Standard Class"/>
    <s v="RW-19540"/>
    <s v="Rick Wilson"/>
    <s v="Corporate"/>
    <s v="United States"/>
    <s v="Los Angeles"/>
    <x v="1"/>
    <n v="90049"/>
    <s v="West"/>
    <s v="FUR-FU-10003374"/>
    <x v="0"/>
    <s v="Furnishings"/>
    <s v="Electrix Fluorescent Magnifier Lamps &amp; Weighted Base"/>
    <n v="148.02000000000001"/>
  </r>
  <r>
    <n v="8117"/>
    <s v="CA-2018-105543"/>
    <x v="26"/>
    <x v="221"/>
    <d v="2018-11-24T00:00:00"/>
    <s v="Same Day"/>
    <s v="BG-11695"/>
    <s v="Brooke Gillingham"/>
    <s v="Corporate"/>
    <s v="United States"/>
    <s v="Garden City"/>
    <x v="41"/>
    <n v="67846"/>
    <s v="Central"/>
    <s v="OFF-ST-10003123"/>
    <x v="1"/>
    <s v="Storage"/>
    <s v="Fellowes Bases and Tops For Staxonsteel/High-Stak Systems"/>
    <n v="33.29"/>
  </r>
  <r>
    <n v="8118"/>
    <s v="US-2018-113201"/>
    <x v="39"/>
    <x v="160"/>
    <d v="2018-07-05T00:00:00"/>
    <s v="Standard Class"/>
    <s v="TT-21220"/>
    <s v="Thomas Thornton"/>
    <s v="Consumer"/>
    <s v="United States"/>
    <s v="Los Angeles"/>
    <x v="1"/>
    <n v="90045"/>
    <s v="West"/>
    <s v="OFF-PA-10000675"/>
    <x v="1"/>
    <s v="Paper"/>
    <s v="Xerox 1919"/>
    <n v="204.95"/>
  </r>
  <r>
    <n v="8119"/>
    <s v="US-2018-106551"/>
    <x v="46"/>
    <x v="847"/>
    <d v="2018-07-27T00:00:00"/>
    <s v="Standard Class"/>
    <s v="EB-13930"/>
    <s v="Eric Barreto"/>
    <s v="Consumer"/>
    <s v="United States"/>
    <s v="Chicago"/>
    <x v="10"/>
    <n v="60653"/>
    <s v="Central"/>
    <s v="FUR-CH-10004997"/>
    <x v="0"/>
    <s v="Chairs"/>
    <s v="Hon Every-Day Series Multi-Task Chairs"/>
    <n v="526.34400000000005"/>
  </r>
  <r>
    <n v="8120"/>
    <s v="CA-2017-116722"/>
    <x v="0"/>
    <x v="583"/>
    <d v="2017-11-16T00:00:00"/>
    <s v="Standard Class"/>
    <s v="LP-17080"/>
    <s v="Liz Pelletier"/>
    <s v="Consumer"/>
    <s v="United States"/>
    <s v="San Francisco"/>
    <x v="1"/>
    <n v="94110"/>
    <s v="West"/>
    <s v="FUR-FU-10001934"/>
    <x v="0"/>
    <s v="Furnishings"/>
    <s v="Magnifier Swing Arm Lamp"/>
    <n v="41.96"/>
  </r>
  <r>
    <n v="8121"/>
    <s v="CA-2017-116722"/>
    <x v="0"/>
    <x v="583"/>
    <d v="2017-11-16T00:00:00"/>
    <s v="Standard Class"/>
    <s v="LP-17080"/>
    <s v="Liz Pelletier"/>
    <s v="Consumer"/>
    <s v="United States"/>
    <s v="San Francisco"/>
    <x v="1"/>
    <n v="94110"/>
    <s v="West"/>
    <s v="FUR-CH-10004997"/>
    <x v="0"/>
    <s v="Chairs"/>
    <s v="Hon Every-Day Series Multi-Task Chairs"/>
    <n v="451.15199999999999"/>
  </r>
  <r>
    <n v="8122"/>
    <s v="CA-2017-116722"/>
    <x v="0"/>
    <x v="583"/>
    <d v="2017-11-16T00:00:00"/>
    <s v="Standard Class"/>
    <s v="LP-17080"/>
    <s v="Liz Pelletier"/>
    <s v="Consumer"/>
    <s v="United States"/>
    <s v="San Francisco"/>
    <x v="1"/>
    <n v="94110"/>
    <s v="West"/>
    <s v="OFF-BI-10001890"/>
    <x v="1"/>
    <s v="Binders"/>
    <s v="Avery Poly Binder Pockets"/>
    <n v="31.504000000000001"/>
  </r>
  <r>
    <n v="8123"/>
    <s v="CA-2015-138128"/>
    <x v="19"/>
    <x v="337"/>
    <d v="2015-12-15T00:00:00"/>
    <s v="Standard Class"/>
    <s v="FP-14320"/>
    <s v="Frank Preis"/>
    <s v="Consumer"/>
    <s v="United States"/>
    <s v="Philadelphia"/>
    <x v="9"/>
    <n v="19134"/>
    <s v="East"/>
    <s v="OFF-EN-10002500"/>
    <x v="1"/>
    <s v="Envelopes"/>
    <s v="Globe Weis Peel &amp; Seel First Class Envelopes"/>
    <n v="30.672000000000001"/>
  </r>
  <r>
    <n v="8124"/>
    <s v="CA-2015-138128"/>
    <x v="19"/>
    <x v="337"/>
    <d v="2015-12-15T00:00:00"/>
    <s v="Standard Class"/>
    <s v="FP-14320"/>
    <s v="Frank Preis"/>
    <s v="Consumer"/>
    <s v="United States"/>
    <s v="Philadelphia"/>
    <x v="9"/>
    <n v="19134"/>
    <s v="East"/>
    <s v="TEC-CO-10001766"/>
    <x v="2"/>
    <s v="Copiers"/>
    <s v="Canon PC940 Copier"/>
    <n v="1079.9760000000001"/>
  </r>
  <r>
    <n v="8125"/>
    <s v="US-2018-150070"/>
    <x v="22"/>
    <x v="210"/>
    <d v="2018-09-12T00:00:00"/>
    <s v="Standard Class"/>
    <s v="JA-15970"/>
    <s v="Joseph Airdo"/>
    <s v="Consumer"/>
    <s v="United States"/>
    <s v="Modesto"/>
    <x v="1"/>
    <n v="95351"/>
    <s v="West"/>
    <s v="FUR-CH-10004860"/>
    <x v="0"/>
    <s v="Chairs"/>
    <s v="Global Low Back Tilter Chair"/>
    <n v="161.56800000000001"/>
  </r>
  <r>
    <n v="8126"/>
    <s v="CA-2016-137064"/>
    <x v="25"/>
    <x v="525"/>
    <d v="2016-02-13T00:00:00"/>
    <s v="Standard Class"/>
    <s v="TS-21655"/>
    <s v="Trudy Schmidt"/>
    <s v="Consumer"/>
    <s v="United States"/>
    <s v="Houston"/>
    <x v="5"/>
    <n v="77070"/>
    <s v="Central"/>
    <s v="OFF-BI-10002049"/>
    <x v="1"/>
    <s v="Binders"/>
    <s v="UniKeep View Case Binders"/>
    <n v="2.9340000000000002"/>
  </r>
  <r>
    <n v="8127"/>
    <s v="CA-2016-137064"/>
    <x v="25"/>
    <x v="525"/>
    <d v="2016-02-13T00:00:00"/>
    <s v="Standard Class"/>
    <s v="TS-21655"/>
    <s v="Trudy Schmidt"/>
    <s v="Consumer"/>
    <s v="United States"/>
    <s v="Houston"/>
    <x v="5"/>
    <n v="77070"/>
    <s v="Central"/>
    <s v="TEC-AC-10003499"/>
    <x v="2"/>
    <s v="Accessories"/>
    <s v="Memorex Mini Travel Drive 8 GB USB 2.0 Flash Drive"/>
    <n v="18.527999999999999"/>
  </r>
  <r>
    <n v="8128"/>
    <s v="CA-2016-137064"/>
    <x v="25"/>
    <x v="525"/>
    <d v="2016-02-13T00:00:00"/>
    <s v="Standard Class"/>
    <s v="TS-21655"/>
    <s v="Trudy Schmidt"/>
    <s v="Consumer"/>
    <s v="United States"/>
    <s v="Houston"/>
    <x v="5"/>
    <n v="77070"/>
    <s v="Central"/>
    <s v="OFF-ST-10003470"/>
    <x v="1"/>
    <s v="Storage"/>
    <s v="Tennsco Snap-Together Open Shelving Units, Starter Sets and Add-On Units"/>
    <n v="670.75199999999995"/>
  </r>
  <r>
    <n v="8129"/>
    <s v="CA-2018-157350"/>
    <x v="8"/>
    <x v="775"/>
    <d v="2018-09-01T00:00:00"/>
    <s v="Standard Class"/>
    <s v="DP-13000"/>
    <s v="Darren Powers"/>
    <s v="Consumer"/>
    <s v="United States"/>
    <s v="Chicago"/>
    <x v="10"/>
    <n v="60610"/>
    <s v="Central"/>
    <s v="FUR-FU-10000222"/>
    <x v="0"/>
    <s v="Furnishings"/>
    <s v="Seth Thomas 16&quot; Steel Case Clock"/>
    <n v="64.959999999999994"/>
  </r>
  <r>
    <n v="8130"/>
    <s v="CA-2015-127866"/>
    <x v="46"/>
    <x v="836"/>
    <d v="2015-07-23T00:00:00"/>
    <s v="First Class"/>
    <s v="JD-15895"/>
    <s v="Jonathan Doherty"/>
    <s v="Corporate"/>
    <s v="United States"/>
    <s v="Riverside"/>
    <x v="1"/>
    <n v="92503"/>
    <s v="West"/>
    <s v="TEC-AC-10000023"/>
    <x v="2"/>
    <s v="Accessories"/>
    <s v="Maxell 74 Minute CD-R Spindle, 50/Pack"/>
    <n v="41.94"/>
  </r>
  <r>
    <n v="8131"/>
    <s v="CA-2015-127866"/>
    <x v="46"/>
    <x v="836"/>
    <d v="2015-07-23T00:00:00"/>
    <s v="First Class"/>
    <s v="JD-15895"/>
    <s v="Jonathan Doherty"/>
    <s v="Corporate"/>
    <s v="United States"/>
    <s v="Riverside"/>
    <x v="1"/>
    <n v="92503"/>
    <s v="West"/>
    <s v="OFF-PA-10003971"/>
    <x v="1"/>
    <s v="Paper"/>
    <s v="Xerox 1965"/>
    <n v="11.96"/>
  </r>
  <r>
    <n v="8132"/>
    <s v="CA-2015-127866"/>
    <x v="46"/>
    <x v="836"/>
    <d v="2015-07-23T00:00:00"/>
    <s v="First Class"/>
    <s v="JD-15895"/>
    <s v="Jonathan Doherty"/>
    <s v="Corporate"/>
    <s v="United States"/>
    <s v="Riverside"/>
    <x v="1"/>
    <n v="92503"/>
    <s v="West"/>
    <s v="OFF-AR-10003481"/>
    <x v="1"/>
    <s v="Art"/>
    <s v="Newell 348"/>
    <n v="13.12"/>
  </r>
  <r>
    <n v="8133"/>
    <s v="CA-2015-127866"/>
    <x v="46"/>
    <x v="836"/>
    <d v="2015-07-23T00:00:00"/>
    <s v="First Class"/>
    <s v="JD-15895"/>
    <s v="Jonathan Doherty"/>
    <s v="Corporate"/>
    <s v="United States"/>
    <s v="Riverside"/>
    <x v="1"/>
    <n v="92503"/>
    <s v="West"/>
    <s v="OFF-ST-10001490"/>
    <x v="1"/>
    <s v="Storage"/>
    <s v="Hot File 7-Pocket, Floor Stand"/>
    <n v="535.41"/>
  </r>
  <r>
    <n v="8134"/>
    <s v="CA-2016-131352"/>
    <x v="32"/>
    <x v="1049"/>
    <d v="2016-10-13T00:00:00"/>
    <s v="Standard Class"/>
    <s v="GH-14485"/>
    <s v="Gene Hale"/>
    <s v="Corporate"/>
    <s v="United States"/>
    <s v="Dallas"/>
    <x v="5"/>
    <n v="75081"/>
    <s v="Central"/>
    <s v="FUR-FU-10003708"/>
    <x v="0"/>
    <s v="Furnishings"/>
    <s v="Tenex Traditional Chairmats for Medium Pile Carpet, Standard Lip, 36&quot; x 48&quot;"/>
    <n v="72.78"/>
  </r>
  <r>
    <n v="8135"/>
    <s v="CA-2016-121776"/>
    <x v="51"/>
    <x v="1130"/>
    <d v="2016-02-21T00:00:00"/>
    <s v="Standard Class"/>
    <s v="RD-19585"/>
    <s v="Rob Dowd"/>
    <s v="Consumer"/>
    <s v="United States"/>
    <s v="Los Angeles"/>
    <x v="1"/>
    <n v="90008"/>
    <s v="West"/>
    <s v="OFF-PA-10001970"/>
    <x v="1"/>
    <s v="Paper"/>
    <s v="Xerox 1881"/>
    <n v="36.840000000000003"/>
  </r>
  <r>
    <n v="8136"/>
    <s v="CA-2016-121776"/>
    <x v="51"/>
    <x v="1130"/>
    <d v="2016-02-21T00:00:00"/>
    <s v="Standard Class"/>
    <s v="RD-19585"/>
    <s v="Rob Dowd"/>
    <s v="Consumer"/>
    <s v="United States"/>
    <s v="Los Angeles"/>
    <x v="1"/>
    <n v="90008"/>
    <s v="West"/>
    <s v="OFF-LA-10002762"/>
    <x v="1"/>
    <s v="Labels"/>
    <s v="Avery 485"/>
    <n v="87.71"/>
  </r>
  <r>
    <n v="8137"/>
    <s v="CA-2017-118073"/>
    <x v="36"/>
    <x v="399"/>
    <d v="2017-08-16T00:00:00"/>
    <s v="Standard Class"/>
    <s v="CS-12490"/>
    <s v="Cindy Schnelling"/>
    <s v="Corporate"/>
    <s v="United States"/>
    <s v="Lakeland"/>
    <x v="2"/>
    <n v="33801"/>
    <s v="South"/>
    <s v="FUR-TA-10002533"/>
    <x v="0"/>
    <s v="Tables"/>
    <s v="BPI Conference Tables"/>
    <n v="562.29250000000002"/>
  </r>
  <r>
    <n v="8138"/>
    <s v="CA-2015-103219"/>
    <x v="6"/>
    <x v="187"/>
    <d v="2015-11-13T00:00:00"/>
    <s v="Standard Class"/>
    <s v="BF-11215"/>
    <s v="Benjamin Farhat"/>
    <s v="Home Office"/>
    <s v="United States"/>
    <s v="New York City"/>
    <x v="15"/>
    <n v="10035"/>
    <s v="East"/>
    <s v="FUR-FU-10004091"/>
    <x v="0"/>
    <s v="Furnishings"/>
    <s v="Eldon 200 Class Desk Accessories, Black"/>
    <n v="56.52"/>
  </r>
  <r>
    <n v="8139"/>
    <s v="CA-2017-102561"/>
    <x v="9"/>
    <x v="427"/>
    <d v="2017-07-22T00:00:00"/>
    <s v="Standard Class"/>
    <s v="NK-18490"/>
    <s v="Neil Knudson"/>
    <s v="Home Office"/>
    <s v="United States"/>
    <s v="Philadelphia"/>
    <x v="9"/>
    <n v="19140"/>
    <s v="East"/>
    <s v="OFF-AR-10001545"/>
    <x v="1"/>
    <s v="Art"/>
    <s v="Newell 326"/>
    <n v="11.263999999999999"/>
  </r>
  <r>
    <n v="8140"/>
    <s v="CA-2017-102561"/>
    <x v="9"/>
    <x v="427"/>
    <d v="2017-07-22T00:00:00"/>
    <s v="Standard Class"/>
    <s v="NK-18490"/>
    <s v="Neil Knudson"/>
    <s v="Home Office"/>
    <s v="United States"/>
    <s v="Philadelphia"/>
    <x v="9"/>
    <n v="19140"/>
    <s v="East"/>
    <s v="OFF-ST-10001476"/>
    <x v="1"/>
    <s v="Storage"/>
    <s v="Steel Personal Filing/Posting Tote"/>
    <n v="284.08"/>
  </r>
  <r>
    <n v="8141"/>
    <s v="CA-2017-102561"/>
    <x v="9"/>
    <x v="427"/>
    <d v="2017-07-22T00:00:00"/>
    <s v="Standard Class"/>
    <s v="NK-18490"/>
    <s v="Neil Knudson"/>
    <s v="Home Office"/>
    <s v="United States"/>
    <s v="Philadelphia"/>
    <x v="9"/>
    <n v="19140"/>
    <s v="East"/>
    <s v="OFF-PA-10004971"/>
    <x v="1"/>
    <s v="Paper"/>
    <s v="Xerox 196"/>
    <n v="18.495999999999999"/>
  </r>
  <r>
    <n v="8142"/>
    <s v="CA-2017-100993"/>
    <x v="25"/>
    <x v="473"/>
    <d v="2017-02-10T00:00:00"/>
    <s v="Standard Class"/>
    <s v="AZ-10750"/>
    <s v="Annie Zypern"/>
    <s v="Consumer"/>
    <s v="United States"/>
    <s v="San Diego"/>
    <x v="1"/>
    <n v="92037"/>
    <s v="West"/>
    <s v="OFF-LA-10003223"/>
    <x v="1"/>
    <s v="Labels"/>
    <s v="Avery 508"/>
    <n v="14.73"/>
  </r>
  <r>
    <n v="8143"/>
    <s v="CA-2017-100993"/>
    <x v="25"/>
    <x v="473"/>
    <d v="2017-02-10T00:00:00"/>
    <s v="Standard Class"/>
    <s v="AZ-10750"/>
    <s v="Annie Zypern"/>
    <s v="Consumer"/>
    <s v="United States"/>
    <s v="San Diego"/>
    <x v="1"/>
    <n v="92037"/>
    <s v="West"/>
    <s v="OFF-ST-10004340"/>
    <x v="1"/>
    <s v="Storage"/>
    <s v="Fellowes Mobile File Cart, Black"/>
    <n v="186.54"/>
  </r>
  <r>
    <n v="8144"/>
    <s v="CA-2017-100993"/>
    <x v="25"/>
    <x v="473"/>
    <d v="2017-02-10T00:00:00"/>
    <s v="Standard Class"/>
    <s v="AZ-10750"/>
    <s v="Annie Zypern"/>
    <s v="Consumer"/>
    <s v="United States"/>
    <s v="San Diego"/>
    <x v="1"/>
    <n v="92037"/>
    <s v="West"/>
    <s v="FUR-TA-10001095"/>
    <x v="0"/>
    <s v="Tables"/>
    <s v="Chromcraft Round Conference Tables"/>
    <n v="557.72799999999995"/>
  </r>
  <r>
    <n v="8145"/>
    <s v="CA-2017-100993"/>
    <x v="25"/>
    <x v="473"/>
    <d v="2017-02-10T00:00:00"/>
    <s v="Standard Class"/>
    <s v="AZ-10750"/>
    <s v="Annie Zypern"/>
    <s v="Consumer"/>
    <s v="United States"/>
    <s v="San Diego"/>
    <x v="1"/>
    <n v="92037"/>
    <s v="West"/>
    <s v="TEC-PH-10001448"/>
    <x v="2"/>
    <s v="Phones"/>
    <s v="Anker Astro 15000mAh USB Portable Charger"/>
    <n v="159.96799999999999"/>
  </r>
  <r>
    <n v="8146"/>
    <s v="US-2015-112949"/>
    <x v="17"/>
    <x v="886"/>
    <d v="2015-06-27T00:00:00"/>
    <s v="Standard Class"/>
    <s v="Co-12640"/>
    <s v="Corey-Lock"/>
    <s v="Consumer"/>
    <s v="United States"/>
    <s v="Lawton"/>
    <x v="26"/>
    <n v="73505"/>
    <s v="Central"/>
    <s v="OFF-AP-10001005"/>
    <x v="1"/>
    <s v="Appliances"/>
    <s v="Honeywell Quietcare HEPA Air Cleaner"/>
    <n v="471.9"/>
  </r>
  <r>
    <n v="8147"/>
    <s v="US-2015-112949"/>
    <x v="17"/>
    <x v="886"/>
    <d v="2015-06-27T00:00:00"/>
    <s v="Standard Class"/>
    <s v="Co-12640"/>
    <s v="Corey-Lock"/>
    <s v="Consumer"/>
    <s v="United States"/>
    <s v="Lawton"/>
    <x v="26"/>
    <n v="73505"/>
    <s v="Central"/>
    <s v="OFF-AR-10003469"/>
    <x v="1"/>
    <s v="Art"/>
    <s v="Nontoxic Chalk"/>
    <n v="3.52"/>
  </r>
  <r>
    <n v="8148"/>
    <s v="US-2018-146822"/>
    <x v="21"/>
    <x v="255"/>
    <d v="2018-06-14T00:00:00"/>
    <s v="Standard Class"/>
    <s v="AG-10675"/>
    <s v="Anna Gayman"/>
    <s v="Consumer"/>
    <s v="United States"/>
    <s v="Salem"/>
    <x v="17"/>
    <n v="24153"/>
    <s v="South"/>
    <s v="OFF-PA-10000249"/>
    <x v="1"/>
    <s v="Paper"/>
    <s v="Easy-staple paper"/>
    <n v="49.12"/>
  </r>
  <r>
    <n v="8149"/>
    <s v="US-2017-131058"/>
    <x v="27"/>
    <x v="797"/>
    <d v="2017-12-31T00:00:00"/>
    <s v="Standard Class"/>
    <s v="EM-14140"/>
    <s v="Eugene Moren"/>
    <s v="Home Office"/>
    <s v="United States"/>
    <s v="Santa Ana"/>
    <x v="1"/>
    <n v="92704"/>
    <s v="West"/>
    <s v="OFF-LA-10001613"/>
    <x v="1"/>
    <s v="Labels"/>
    <s v="Avery File Folder Labels"/>
    <n v="20.16"/>
  </r>
  <r>
    <n v="8150"/>
    <s v="CA-2015-167997"/>
    <x v="31"/>
    <x v="755"/>
    <d v="2015-01-29T00:00:00"/>
    <s v="First Class"/>
    <s v="CA-11965"/>
    <s v="Carol Adams"/>
    <s v="Corporate"/>
    <s v="United States"/>
    <s v="Rapid City"/>
    <x v="44"/>
    <n v="57701"/>
    <s v="Central"/>
    <s v="OFF-BI-10001758"/>
    <x v="1"/>
    <s v="Binders"/>
    <s v="Wilson Jones 14 Line Acrylic Coated Pressboard Data Binders"/>
    <n v="10.68"/>
  </r>
  <r>
    <n v="8151"/>
    <s v="CA-2015-167997"/>
    <x v="31"/>
    <x v="755"/>
    <d v="2015-01-29T00:00:00"/>
    <s v="First Class"/>
    <s v="CA-11965"/>
    <s v="Carol Adams"/>
    <s v="Corporate"/>
    <s v="United States"/>
    <s v="Rapid City"/>
    <x v="44"/>
    <n v="57701"/>
    <s v="Central"/>
    <s v="FUR-BO-10004409"/>
    <x v="0"/>
    <s v="Bookcases"/>
    <s v="Safco Value Mate Series Steel Bookcases, Baked Enamel Finish on Steel, Gray"/>
    <n v="141.96"/>
  </r>
  <r>
    <n v="8152"/>
    <s v="CA-2018-140151"/>
    <x v="37"/>
    <x v="721"/>
    <d v="2018-03-25T00:00:00"/>
    <s v="First Class"/>
    <s v="RB-19360"/>
    <s v="Raymond Buch"/>
    <s v="Consumer"/>
    <s v="United States"/>
    <s v="Seattle"/>
    <x v="4"/>
    <n v="98115"/>
    <s v="West"/>
    <s v="OFF-ST-10001558"/>
    <x v="1"/>
    <s v="Storage"/>
    <s v="Acco Perma 4000 Stacking Storage Drawers"/>
    <n v="32.479999999999997"/>
  </r>
  <r>
    <n v="8153"/>
    <s v="CA-2018-140151"/>
    <x v="37"/>
    <x v="721"/>
    <d v="2018-03-25T00:00:00"/>
    <s v="First Class"/>
    <s v="RB-19360"/>
    <s v="Raymond Buch"/>
    <s v="Consumer"/>
    <s v="United States"/>
    <s v="Seattle"/>
    <x v="4"/>
    <n v="98115"/>
    <s v="West"/>
    <s v="OFF-PA-10002986"/>
    <x v="1"/>
    <s v="Paper"/>
    <s v="Xerox 1898"/>
    <n v="20.04"/>
  </r>
  <r>
    <n v="8154"/>
    <s v="CA-2018-140151"/>
    <x v="37"/>
    <x v="721"/>
    <d v="2018-03-25T00:00:00"/>
    <s v="First Class"/>
    <s v="RB-19360"/>
    <s v="Raymond Buch"/>
    <s v="Consumer"/>
    <s v="United States"/>
    <s v="Seattle"/>
    <x v="4"/>
    <n v="98115"/>
    <s v="West"/>
    <s v="TEC-CO-10004722"/>
    <x v="2"/>
    <s v="Copiers"/>
    <s v="Canon imageCLASS 2200 Advanced Copier"/>
    <n v="13999.96"/>
  </r>
  <r>
    <n v="8155"/>
    <s v="US-2018-143770"/>
    <x v="37"/>
    <x v="177"/>
    <d v="2018-03-24T00:00:00"/>
    <s v="Standard Class"/>
    <s v="RD-19720"/>
    <s v="Roger Demir"/>
    <s v="Consumer"/>
    <s v="United States"/>
    <s v="Middletown"/>
    <x v="29"/>
    <n v="6457"/>
    <s v="East"/>
    <s v="TEC-AC-10002842"/>
    <x v="2"/>
    <s v="Accessories"/>
    <s v="WD My Passport Ultra 2TB Portable External Hard Drive"/>
    <n v="238"/>
  </r>
  <r>
    <n v="8156"/>
    <s v="US-2018-143770"/>
    <x v="37"/>
    <x v="177"/>
    <d v="2018-03-24T00:00:00"/>
    <s v="Standard Class"/>
    <s v="RD-19720"/>
    <s v="Roger Demir"/>
    <s v="Consumer"/>
    <s v="United States"/>
    <s v="Middletown"/>
    <x v="29"/>
    <n v="6457"/>
    <s v="East"/>
    <s v="OFF-PA-10001125"/>
    <x v="1"/>
    <s v="Paper"/>
    <s v="Xerox 1988"/>
    <n v="61.96"/>
  </r>
  <r>
    <n v="8157"/>
    <s v="CA-2017-131296"/>
    <x v="10"/>
    <x v="964"/>
    <d v="2017-10-09T00:00:00"/>
    <s v="Standard Class"/>
    <s v="MS-17830"/>
    <s v="Melanie Seite"/>
    <s v="Consumer"/>
    <s v="United States"/>
    <s v="Baltimore"/>
    <x v="39"/>
    <n v="21215"/>
    <s v="East"/>
    <s v="FUR-TA-10002622"/>
    <x v="0"/>
    <s v="Tables"/>
    <s v="Bush Andora Conference Table, Maple/Graphite Gray Finish"/>
    <n v="239.37200000000001"/>
  </r>
  <r>
    <n v="8158"/>
    <s v="CA-2017-103464"/>
    <x v="6"/>
    <x v="741"/>
    <d v="2017-11-22T00:00:00"/>
    <s v="Standard Class"/>
    <s v="PG-18820"/>
    <s v="Patrick Gardner"/>
    <s v="Consumer"/>
    <s v="United States"/>
    <s v="San Diego"/>
    <x v="1"/>
    <n v="92105"/>
    <s v="West"/>
    <s v="TEC-AC-10002842"/>
    <x v="2"/>
    <s v="Accessories"/>
    <s v="WD My Passport Ultra 2TB Portable External Hard Drive"/>
    <n v="595"/>
  </r>
  <r>
    <n v="8159"/>
    <s v="CA-2018-136238"/>
    <x v="27"/>
    <x v="377"/>
    <d v="2019-01-01T00:00:00"/>
    <s v="Standard Class"/>
    <s v="KB-16240"/>
    <s v="Karen Bern"/>
    <s v="Corporate"/>
    <s v="United States"/>
    <s v="Odessa"/>
    <x v="5"/>
    <n v="79762"/>
    <s v="Central"/>
    <s v="OFF-PA-10004285"/>
    <x v="1"/>
    <s v="Paper"/>
    <s v="Xerox 1959"/>
    <n v="16.032"/>
  </r>
  <r>
    <n v="8160"/>
    <s v="CA-2017-120803"/>
    <x v="15"/>
    <x v="1185"/>
    <d v="2017-03-13T00:00:00"/>
    <s v="Standard Class"/>
    <s v="RB-19465"/>
    <s v="Rick Bensley"/>
    <s v="Home Office"/>
    <s v="United States"/>
    <s v="Milford"/>
    <x v="29"/>
    <n v="6460"/>
    <s v="East"/>
    <s v="TEC-AC-10004469"/>
    <x v="2"/>
    <s v="Accessories"/>
    <s v="Microsoft Sculpt Comfort Mouse"/>
    <n v="199.75"/>
  </r>
  <r>
    <n v="8161"/>
    <s v="CA-2017-134138"/>
    <x v="40"/>
    <x v="595"/>
    <d v="2017-02-20T00:00:00"/>
    <s v="Standard Class"/>
    <s v="JD-15790"/>
    <s v="John Dryer"/>
    <s v="Consumer"/>
    <s v="United States"/>
    <s v="Belleville"/>
    <x v="30"/>
    <n v="7109"/>
    <s v="East"/>
    <s v="FUR-CH-10001545"/>
    <x v="0"/>
    <s v="Chairs"/>
    <s v="Hon Comfortask Task/Swivel Chairs"/>
    <n v="227.96"/>
  </r>
  <r>
    <n v="8162"/>
    <s v="CA-2016-120915"/>
    <x v="10"/>
    <x v="694"/>
    <d v="2016-10-03T00:00:00"/>
    <s v="Second Class"/>
    <s v="JJ-15445"/>
    <s v="Jennifer Jackson"/>
    <s v="Consumer"/>
    <s v="United States"/>
    <s v="New York City"/>
    <x v="15"/>
    <n v="10035"/>
    <s v="East"/>
    <s v="OFF-AP-10002578"/>
    <x v="1"/>
    <s v="Appliances"/>
    <s v="Fellowes Premier Superior Surge Suppressor, 10-Outlet, With Phone and Remote"/>
    <n v="293.52"/>
  </r>
  <r>
    <n v="8163"/>
    <s v="CA-2016-120915"/>
    <x v="10"/>
    <x v="694"/>
    <d v="2016-10-03T00:00:00"/>
    <s v="Second Class"/>
    <s v="JJ-15445"/>
    <s v="Jennifer Jackson"/>
    <s v="Consumer"/>
    <s v="United States"/>
    <s v="New York City"/>
    <x v="15"/>
    <n v="10035"/>
    <s v="East"/>
    <s v="TEC-PH-10003012"/>
    <x v="2"/>
    <s v="Phones"/>
    <s v="Nortel Meridian M3904 Professional Digital phone"/>
    <n v="307.98"/>
  </r>
  <r>
    <n v="8164"/>
    <s v="CA-2016-168207"/>
    <x v="0"/>
    <x v="121"/>
    <d v="2016-11-06T00:00:00"/>
    <s v="Standard Class"/>
    <s v="LT-17110"/>
    <s v="Liz Thompson"/>
    <s v="Consumer"/>
    <s v="United States"/>
    <s v="San Diego"/>
    <x v="1"/>
    <n v="92105"/>
    <s v="West"/>
    <s v="FUR-FU-10004909"/>
    <x v="0"/>
    <s v="Furnishings"/>
    <s v="Contemporary Wood/Metal Frame"/>
    <n v="96.96"/>
  </r>
  <r>
    <n v="8165"/>
    <s v="CA-2016-168207"/>
    <x v="0"/>
    <x v="121"/>
    <d v="2016-11-06T00:00:00"/>
    <s v="Standard Class"/>
    <s v="LT-17110"/>
    <s v="Liz Thompson"/>
    <s v="Consumer"/>
    <s v="United States"/>
    <s v="San Diego"/>
    <x v="1"/>
    <n v="92105"/>
    <s v="West"/>
    <s v="OFF-BI-10001524"/>
    <x v="1"/>
    <s v="Binders"/>
    <s v="GBC Premium Transparent Covers with Diagonal Lined Pattern"/>
    <n v="117.488"/>
  </r>
  <r>
    <n v="8166"/>
    <s v="CA-2016-168207"/>
    <x v="0"/>
    <x v="121"/>
    <d v="2016-11-06T00:00:00"/>
    <s v="Standard Class"/>
    <s v="LT-17110"/>
    <s v="Liz Thompson"/>
    <s v="Consumer"/>
    <s v="United States"/>
    <s v="San Diego"/>
    <x v="1"/>
    <n v="92105"/>
    <s v="West"/>
    <s v="OFF-BI-10003355"/>
    <x v="1"/>
    <s v="Binders"/>
    <s v="Cardinal Holdit Business Card Pockets"/>
    <n v="11.952"/>
  </r>
  <r>
    <n v="8167"/>
    <s v="CA-2016-168207"/>
    <x v="0"/>
    <x v="121"/>
    <d v="2016-11-06T00:00:00"/>
    <s v="Standard Class"/>
    <s v="LT-17110"/>
    <s v="Liz Thompson"/>
    <s v="Consumer"/>
    <s v="United States"/>
    <s v="San Diego"/>
    <x v="1"/>
    <n v="92105"/>
    <s v="West"/>
    <s v="FUR-BO-10004357"/>
    <x v="0"/>
    <s v="Bookcases"/>
    <s v="O'Sullivan Living Dimensions 3-Shelf Bookcases"/>
    <n v="512.49900000000002"/>
  </r>
  <r>
    <n v="8168"/>
    <s v="CA-2017-144148"/>
    <x v="44"/>
    <x v="995"/>
    <d v="2017-08-05T00:00:00"/>
    <s v="Standard Class"/>
    <s v="AH-10690"/>
    <s v="Anna HÃ¤berlin"/>
    <s v="Corporate"/>
    <s v="United States"/>
    <s v="San Francisco"/>
    <x v="1"/>
    <n v="94122"/>
    <s v="West"/>
    <s v="FUR-TA-10002774"/>
    <x v="0"/>
    <s v="Tables"/>
    <s v="Laminate Occasional Tables"/>
    <n v="863.12800000000004"/>
  </r>
  <r>
    <n v="8169"/>
    <s v="CA-2018-107174"/>
    <x v="0"/>
    <x v="44"/>
    <d v="2018-11-13T00:00:00"/>
    <s v="Standard Class"/>
    <s v="AB-10060"/>
    <s v="Adam Bellavance"/>
    <s v="Home Office"/>
    <s v="United States"/>
    <s v="Seattle"/>
    <x v="4"/>
    <n v="98105"/>
    <s v="West"/>
    <s v="FUR-TA-10004575"/>
    <x v="0"/>
    <s v="Tables"/>
    <s v="Hon 5100 Series Wood Tables"/>
    <n v="2036.86"/>
  </r>
  <r>
    <n v="8170"/>
    <s v="CA-2018-107174"/>
    <x v="0"/>
    <x v="44"/>
    <d v="2018-11-13T00:00:00"/>
    <s v="Standard Class"/>
    <s v="AB-10060"/>
    <s v="Adam Bellavance"/>
    <s v="Home Office"/>
    <s v="United States"/>
    <s v="Seattle"/>
    <x v="4"/>
    <n v="98105"/>
    <s v="West"/>
    <s v="FUR-CH-10003312"/>
    <x v="0"/>
    <s v="Chairs"/>
    <s v="Hon 2090 â€œPillow Softâ€ Series Mid Back Swivel/Tilt Chairs"/>
    <n v="449.56799999999998"/>
  </r>
  <r>
    <n v="8171"/>
    <s v="CA-2018-107174"/>
    <x v="0"/>
    <x v="44"/>
    <d v="2018-11-13T00:00:00"/>
    <s v="Standard Class"/>
    <s v="AB-10060"/>
    <s v="Adam Bellavance"/>
    <s v="Home Office"/>
    <s v="United States"/>
    <s v="Seattle"/>
    <x v="4"/>
    <n v="98105"/>
    <s v="West"/>
    <s v="TEC-AC-10001465"/>
    <x v="2"/>
    <s v="Accessories"/>
    <s v="SanDisk Cruzer 64 GB USB Flash Drive"/>
    <n v="108.96"/>
  </r>
  <r>
    <n v="8172"/>
    <s v="CA-2017-146150"/>
    <x v="40"/>
    <x v="1173"/>
    <d v="2017-02-19T00:00:00"/>
    <s v="Standard Class"/>
    <s v="FM-14380"/>
    <s v="Fred McMath"/>
    <s v="Consumer"/>
    <s v="United States"/>
    <s v="Jackson"/>
    <x v="35"/>
    <n v="39212"/>
    <s v="South"/>
    <s v="OFF-AR-10002240"/>
    <x v="1"/>
    <s v="Art"/>
    <s v="Panasonic KP-150 Electric Pencil Sharpener"/>
    <n v="264.18"/>
  </r>
  <r>
    <n v="8173"/>
    <s v="CA-2015-114125"/>
    <x v="45"/>
    <x v="868"/>
    <d v="2015-07-13T00:00:00"/>
    <s v="Standard Class"/>
    <s v="GH-14410"/>
    <s v="Gary Hansen"/>
    <s v="Home Office"/>
    <s v="United States"/>
    <s v="Los Angeles"/>
    <x v="1"/>
    <n v="90049"/>
    <s v="West"/>
    <s v="OFF-LA-10004559"/>
    <x v="1"/>
    <s v="Labels"/>
    <s v="Avery 49"/>
    <n v="2.88"/>
  </r>
  <r>
    <n v="8174"/>
    <s v="CA-2015-114125"/>
    <x v="45"/>
    <x v="868"/>
    <d v="2015-07-13T00:00:00"/>
    <s v="Standard Class"/>
    <s v="GH-14410"/>
    <s v="Gary Hansen"/>
    <s v="Home Office"/>
    <s v="United States"/>
    <s v="Los Angeles"/>
    <x v="1"/>
    <n v="90049"/>
    <s v="West"/>
    <s v="OFF-BI-10003291"/>
    <x v="1"/>
    <s v="Binders"/>
    <s v="Wilson Jones Leather-Like Binders with DublLock Round Rings"/>
    <n v="41.904000000000003"/>
  </r>
  <r>
    <n v="8175"/>
    <s v="CA-2015-114125"/>
    <x v="45"/>
    <x v="868"/>
    <d v="2015-07-13T00:00:00"/>
    <s v="Standard Class"/>
    <s v="GH-14410"/>
    <s v="Gary Hansen"/>
    <s v="Home Office"/>
    <s v="United States"/>
    <s v="Los Angeles"/>
    <x v="1"/>
    <n v="90049"/>
    <s v="West"/>
    <s v="OFF-ST-10001505"/>
    <x v="1"/>
    <s v="Storage"/>
    <s v="Perma STOR-ALL Hanging File Box, 13 1/8&quot;W x 12 1/4&quot;D x 10 1/2&quot;H"/>
    <n v="23.92"/>
  </r>
  <r>
    <n v="8176"/>
    <s v="CA-2017-114944"/>
    <x v="31"/>
    <x v="806"/>
    <d v="2017-02-04T00:00:00"/>
    <s v="Standard Class"/>
    <s v="HE-14800"/>
    <s v="Harold Engle"/>
    <s v="Corporate"/>
    <s v="United States"/>
    <s v="Chicago"/>
    <x v="10"/>
    <n v="60623"/>
    <s v="Central"/>
    <s v="OFF-PA-10003892"/>
    <x v="1"/>
    <s v="Paper"/>
    <s v="Xerox 1943"/>
    <n v="156.512"/>
  </r>
  <r>
    <n v="8177"/>
    <s v="CA-2017-135965"/>
    <x v="12"/>
    <x v="897"/>
    <d v="2017-09-25T00:00:00"/>
    <s v="First Class"/>
    <s v="SZ-20035"/>
    <s v="Sam Zeldin"/>
    <s v="Home Office"/>
    <s v="United States"/>
    <s v="New York City"/>
    <x v="15"/>
    <n v="10035"/>
    <s v="East"/>
    <s v="OFF-ST-10002370"/>
    <x v="1"/>
    <s v="Storage"/>
    <s v="Sortfiler Multipurpose Personal File Organizer, Black"/>
    <n v="128.34"/>
  </r>
  <r>
    <n v="8178"/>
    <s v="CA-2018-149699"/>
    <x v="33"/>
    <x v="66"/>
    <d v="2018-12-24T00:00:00"/>
    <s v="First Class"/>
    <s v="CM-12115"/>
    <s v="Chad McGuire"/>
    <s v="Consumer"/>
    <s v="United States"/>
    <s v="Los Angeles"/>
    <x v="1"/>
    <n v="90008"/>
    <s v="West"/>
    <s v="TEC-AC-10000474"/>
    <x v="2"/>
    <s v="Accessories"/>
    <s v="Kensington Expert Mouse Optical USB Trackball for PC or Mac"/>
    <n v="474.95"/>
  </r>
  <r>
    <n v="8179"/>
    <s v="CA-2017-166429"/>
    <x v="8"/>
    <x v="476"/>
    <d v="2017-09-08T00:00:00"/>
    <s v="Standard Class"/>
    <s v="TG-21310"/>
    <s v="Toby Gnade"/>
    <s v="Consumer"/>
    <s v="United States"/>
    <s v="Des Moines"/>
    <x v="4"/>
    <n v="98198"/>
    <s v="West"/>
    <s v="TEC-CO-10002095"/>
    <x v="2"/>
    <s v="Copiers"/>
    <s v="Hewlett Packard 610 Color Digital Copier / Printer"/>
    <n v="999.98"/>
  </r>
  <r>
    <n v="8180"/>
    <s v="CA-2016-112767"/>
    <x v="36"/>
    <x v="991"/>
    <d v="2016-08-06T00:00:00"/>
    <s v="Standard Class"/>
    <s v="DK-12985"/>
    <s v="Darren Koutras"/>
    <s v="Consumer"/>
    <s v="United States"/>
    <s v="Springfield"/>
    <x v="21"/>
    <n v="97477"/>
    <s v="West"/>
    <s v="FUR-TA-10003469"/>
    <x v="0"/>
    <s v="Tables"/>
    <s v="Balt Split Level Computer Training Table"/>
    <n v="277.5"/>
  </r>
  <r>
    <n v="8181"/>
    <s v="CA-2016-119879"/>
    <x v="5"/>
    <x v="82"/>
    <d v="2016-11-25T00:00:00"/>
    <s v="Standard Class"/>
    <s v="SS-20410"/>
    <s v="Shahid Shariari"/>
    <s v="Consumer"/>
    <s v="United States"/>
    <s v="Philadelphia"/>
    <x v="9"/>
    <n v="19120"/>
    <s v="East"/>
    <s v="FUR-TA-10002958"/>
    <x v="0"/>
    <s v="Tables"/>
    <s v="Bevis Oval Conference Table, Walnut"/>
    <n v="1252.704"/>
  </r>
  <r>
    <n v="8182"/>
    <s v="CA-2016-119879"/>
    <x v="5"/>
    <x v="82"/>
    <d v="2016-11-25T00:00:00"/>
    <s v="Standard Class"/>
    <s v="SS-20410"/>
    <s v="Shahid Shariari"/>
    <s v="Consumer"/>
    <s v="United States"/>
    <s v="Philadelphia"/>
    <x v="9"/>
    <n v="19120"/>
    <s v="East"/>
    <s v="TEC-PH-10002923"/>
    <x v="2"/>
    <s v="Phones"/>
    <s v="Logitech B530 USBÂ HeadsetÂ -Â headsetÂ - Full size, Binaural"/>
    <n v="110.97"/>
  </r>
  <r>
    <n v="8183"/>
    <s v="CA-2018-155642"/>
    <x v="7"/>
    <x v="796"/>
    <d v="2018-05-22T00:00:00"/>
    <s v="Standard Class"/>
    <s v="BM-11575"/>
    <s v="Brendan Murry"/>
    <s v="Corporate"/>
    <s v="United States"/>
    <s v="Chicago"/>
    <x v="10"/>
    <n v="60653"/>
    <s v="Central"/>
    <s v="FUR-FU-10004973"/>
    <x v="0"/>
    <s v="Furnishings"/>
    <s v="Flat Face Poster Frame"/>
    <n v="22.608000000000001"/>
  </r>
  <r>
    <n v="8184"/>
    <s v="CA-2018-155642"/>
    <x v="7"/>
    <x v="796"/>
    <d v="2018-05-22T00:00:00"/>
    <s v="Standard Class"/>
    <s v="BM-11575"/>
    <s v="Brendan Murry"/>
    <s v="Corporate"/>
    <s v="United States"/>
    <s v="Chicago"/>
    <x v="10"/>
    <n v="60653"/>
    <s v="Central"/>
    <s v="FUR-FU-10001918"/>
    <x v="0"/>
    <s v="Furnishings"/>
    <s v="C-Line Cubicle Keepers Polyproplyene Holder With Velcro Backings"/>
    <n v="1.8919999999999999"/>
  </r>
  <r>
    <n v="8185"/>
    <s v="US-2018-101721"/>
    <x v="46"/>
    <x v="283"/>
    <d v="2018-07-27T00:00:00"/>
    <s v="Standard Class"/>
    <s v="MY-17380"/>
    <s v="Maribeth Yedwab"/>
    <s v="Corporate"/>
    <s v="United States"/>
    <s v="Chicago"/>
    <x v="10"/>
    <n v="60623"/>
    <s v="Central"/>
    <s v="OFF-PA-10003641"/>
    <x v="1"/>
    <s v="Paper"/>
    <s v="Xerox 1909"/>
    <n v="63.311999999999998"/>
  </r>
  <r>
    <n v="8186"/>
    <s v="CA-2016-136728"/>
    <x v="12"/>
    <x v="1023"/>
    <d v="2016-09-17T00:00:00"/>
    <s v="Second Class"/>
    <s v="AG-10900"/>
    <s v="Arthur Gainer"/>
    <s v="Consumer"/>
    <s v="United States"/>
    <s v="Chicago"/>
    <x v="10"/>
    <n v="60623"/>
    <s v="Central"/>
    <s v="OFF-EN-10002621"/>
    <x v="1"/>
    <s v="Envelopes"/>
    <s v="Staple envelope"/>
    <n v="7.8239999999999998"/>
  </r>
  <r>
    <n v="8187"/>
    <s v="CA-2016-136728"/>
    <x v="12"/>
    <x v="1023"/>
    <d v="2016-09-17T00:00:00"/>
    <s v="Second Class"/>
    <s v="AG-10900"/>
    <s v="Arthur Gainer"/>
    <s v="Consumer"/>
    <s v="United States"/>
    <s v="Chicago"/>
    <x v="10"/>
    <n v="60623"/>
    <s v="Central"/>
    <s v="FUR-CH-10003817"/>
    <x v="0"/>
    <s v="Chairs"/>
    <s v="Global Value Steno Chair, Gray"/>
    <n v="170.072"/>
  </r>
  <r>
    <n v="8188"/>
    <s v="CA-2017-127194"/>
    <x v="19"/>
    <x v="107"/>
    <d v="2017-12-16T00:00:00"/>
    <s v="Standard Class"/>
    <s v="BW-11110"/>
    <s v="Bart Watters"/>
    <s v="Corporate"/>
    <s v="United States"/>
    <s v="New York City"/>
    <x v="15"/>
    <n v="10024"/>
    <s v="East"/>
    <s v="OFF-PA-10000659"/>
    <x v="1"/>
    <s v="Paper"/>
    <s v="Adams Phone Message Book, Professional, 400 Message Capacity, 5 3/6â€ x 11â€"/>
    <n v="62.82"/>
  </r>
  <r>
    <n v="8189"/>
    <s v="CA-2016-140375"/>
    <x v="32"/>
    <x v="653"/>
    <d v="2016-10-05T00:00:00"/>
    <s v="Second Class"/>
    <s v="SG-20470"/>
    <s v="Sheri Gordon"/>
    <s v="Consumer"/>
    <s v="United States"/>
    <s v="Rockville"/>
    <x v="39"/>
    <n v="20852"/>
    <s v="East"/>
    <s v="OFF-PA-10001870"/>
    <x v="1"/>
    <s v="Paper"/>
    <s v="Xerox 202"/>
    <n v="19.440000000000001"/>
  </r>
  <r>
    <n v="8190"/>
    <s v="CA-2016-140375"/>
    <x v="32"/>
    <x v="653"/>
    <d v="2016-10-05T00:00:00"/>
    <s v="Second Class"/>
    <s v="SG-20470"/>
    <s v="Sheri Gordon"/>
    <s v="Consumer"/>
    <s v="United States"/>
    <s v="Rockville"/>
    <x v="39"/>
    <n v="20852"/>
    <s v="East"/>
    <s v="OFF-BI-10000320"/>
    <x v="1"/>
    <s v="Binders"/>
    <s v="GBC Plastic Binding Combs"/>
    <n v="7.38"/>
  </r>
  <r>
    <n v="8191"/>
    <s v="US-2018-155866"/>
    <x v="6"/>
    <x v="701"/>
    <d v="2018-11-21T00:00:00"/>
    <s v="Standard Class"/>
    <s v="CC-12370"/>
    <s v="Christopher Conant"/>
    <s v="Consumer"/>
    <s v="United States"/>
    <s v="New York City"/>
    <x v="15"/>
    <n v="10011"/>
    <s v="East"/>
    <s v="OFF-PA-10004735"/>
    <x v="1"/>
    <s v="Paper"/>
    <s v="Xerox 1905"/>
    <n v="38.880000000000003"/>
  </r>
  <r>
    <n v="8192"/>
    <s v="US-2018-155866"/>
    <x v="6"/>
    <x v="701"/>
    <d v="2018-11-21T00:00:00"/>
    <s v="Standard Class"/>
    <s v="CC-12370"/>
    <s v="Christopher Conant"/>
    <s v="Consumer"/>
    <s v="United States"/>
    <s v="New York City"/>
    <x v="15"/>
    <n v="10011"/>
    <s v="East"/>
    <s v="FUR-FU-10004091"/>
    <x v="0"/>
    <s v="Furnishings"/>
    <s v="Howard Miller 13&quot; Diameter Goldtone Round Wall Clock"/>
    <n v="187.76"/>
  </r>
  <r>
    <n v="8193"/>
    <s v="CA-2016-141327"/>
    <x v="4"/>
    <x v="672"/>
    <d v="2016-12-03T00:00:00"/>
    <s v="First Class"/>
    <s v="LR-16915"/>
    <s v="Lena Radford"/>
    <s v="Consumer"/>
    <s v="United States"/>
    <s v="Durham"/>
    <x v="3"/>
    <n v="27707"/>
    <s v="South"/>
    <s v="OFF-BI-10000546"/>
    <x v="1"/>
    <s v="Binders"/>
    <s v="Avery Durable Binders"/>
    <n v="6.048"/>
  </r>
  <r>
    <n v="8194"/>
    <s v="CA-2016-141327"/>
    <x v="4"/>
    <x v="672"/>
    <d v="2016-12-03T00:00:00"/>
    <s v="First Class"/>
    <s v="LR-16915"/>
    <s v="Lena Radford"/>
    <s v="Consumer"/>
    <s v="United States"/>
    <s v="Durham"/>
    <x v="3"/>
    <n v="27707"/>
    <s v="South"/>
    <s v="OFF-AP-10001293"/>
    <x v="1"/>
    <s v="Appliances"/>
    <s v="Belkin 8 Outlet Surge Protector"/>
    <n v="98.352000000000004"/>
  </r>
  <r>
    <n v="8195"/>
    <s v="CA-2016-141327"/>
    <x v="4"/>
    <x v="672"/>
    <d v="2016-12-03T00:00:00"/>
    <s v="First Class"/>
    <s v="LR-16915"/>
    <s v="Lena Radford"/>
    <s v="Consumer"/>
    <s v="United States"/>
    <s v="Durham"/>
    <x v="3"/>
    <n v="27707"/>
    <s v="South"/>
    <s v="FUR-FU-10000576"/>
    <x v="0"/>
    <s v="Furnishings"/>
    <s v="Luxo Professional Fluorescent Magnifier Lamp with Clamp-Mount Base"/>
    <n v="335.74400000000003"/>
  </r>
  <r>
    <n v="8196"/>
    <s v="CA-2016-136700"/>
    <x v="19"/>
    <x v="401"/>
    <d v="2016-12-11T00:00:00"/>
    <s v="Second Class"/>
    <s v="DB-13120"/>
    <s v="David Bremer"/>
    <s v="Corporate"/>
    <s v="United States"/>
    <s v="Santa Barbara"/>
    <x v="1"/>
    <n v="93101"/>
    <s v="West"/>
    <s v="OFF-PA-10004519"/>
    <x v="1"/>
    <s v="Paper"/>
    <s v="Spiral Phone Message Books with Labels by Adams"/>
    <n v="8.9600000000000009"/>
  </r>
  <r>
    <n v="8197"/>
    <s v="CA-2018-102736"/>
    <x v="22"/>
    <x v="528"/>
    <d v="2018-09-09T00:00:00"/>
    <s v="Standard Class"/>
    <s v="LP-17095"/>
    <s v="Liz Preis"/>
    <s v="Consumer"/>
    <s v="United States"/>
    <s v="Knoxville"/>
    <x v="18"/>
    <n v="37918"/>
    <s v="South"/>
    <s v="TEC-AC-10004568"/>
    <x v="2"/>
    <s v="Accessories"/>
    <s v="MaxellÂ LTO Ultrium - 800 GB"/>
    <n v="89.567999999999998"/>
  </r>
  <r>
    <n v="8198"/>
    <s v="CA-2018-102736"/>
    <x v="22"/>
    <x v="528"/>
    <d v="2018-09-09T00:00:00"/>
    <s v="Standard Class"/>
    <s v="LP-17095"/>
    <s v="Liz Preis"/>
    <s v="Consumer"/>
    <s v="United States"/>
    <s v="Knoxville"/>
    <x v="18"/>
    <n v="37918"/>
    <s v="South"/>
    <s v="OFF-AR-10001897"/>
    <x v="1"/>
    <s v="Art"/>
    <s v="Model L Table or Wall-Mount Pencil Sharpener"/>
    <n v="71.959999999999994"/>
  </r>
  <r>
    <n v="8199"/>
    <s v="CA-2018-102736"/>
    <x v="22"/>
    <x v="528"/>
    <d v="2018-09-09T00:00:00"/>
    <s v="Standard Class"/>
    <s v="LP-17095"/>
    <s v="Liz Preis"/>
    <s v="Consumer"/>
    <s v="United States"/>
    <s v="Knoxville"/>
    <x v="18"/>
    <n v="37918"/>
    <s v="South"/>
    <s v="OFF-PA-10001800"/>
    <x v="1"/>
    <s v="Paper"/>
    <s v="Xerox 220"/>
    <n v="15.552"/>
  </r>
  <r>
    <n v="8200"/>
    <s v="CA-2018-125269"/>
    <x v="18"/>
    <x v="558"/>
    <d v="2018-04-30T00:00:00"/>
    <s v="Standard Class"/>
    <s v="AF-10870"/>
    <s v="Art Ferguson"/>
    <s v="Consumer"/>
    <s v="United States"/>
    <s v="Chicago"/>
    <x v="10"/>
    <n v="60610"/>
    <s v="Central"/>
    <s v="OFF-BI-10001628"/>
    <x v="1"/>
    <s v="Binders"/>
    <s v="Acco Data Flex Cable Posts For Top &amp; Bottom Load Binders, 6&quot; Capacity"/>
    <n v="10.43"/>
  </r>
  <r>
    <n v="8201"/>
    <s v="CA-2018-125269"/>
    <x v="18"/>
    <x v="558"/>
    <d v="2018-04-30T00:00:00"/>
    <s v="Standard Class"/>
    <s v="AF-10870"/>
    <s v="Art Ferguson"/>
    <s v="Consumer"/>
    <s v="United States"/>
    <s v="Chicago"/>
    <x v="10"/>
    <n v="60610"/>
    <s v="Central"/>
    <s v="OFF-ST-10004123"/>
    <x v="1"/>
    <s v="Storage"/>
    <s v="Safco Industrial Wire Shelving System"/>
    <n v="72.784000000000006"/>
  </r>
  <r>
    <n v="8202"/>
    <s v="CA-2016-114811"/>
    <x v="6"/>
    <x v="627"/>
    <d v="2016-11-08T00:00:00"/>
    <s v="Same Day"/>
    <s v="KD-16495"/>
    <s v="Keith Dawkins"/>
    <s v="Corporate"/>
    <s v="United States"/>
    <s v="New York City"/>
    <x v="15"/>
    <n v="10024"/>
    <s v="East"/>
    <s v="OFF-ST-10000885"/>
    <x v="1"/>
    <s v="Storage"/>
    <s v="Fellowes Desktop Hanging File Manager"/>
    <n v="67.150000000000006"/>
  </r>
  <r>
    <n v="8203"/>
    <s v="CA-2016-114811"/>
    <x v="6"/>
    <x v="627"/>
    <d v="2016-11-08T00:00:00"/>
    <s v="Same Day"/>
    <s v="KD-16495"/>
    <s v="Keith Dawkins"/>
    <s v="Corporate"/>
    <s v="United States"/>
    <s v="New York City"/>
    <x v="15"/>
    <n v="10024"/>
    <s v="East"/>
    <s v="TEC-PH-10004165"/>
    <x v="2"/>
    <s v="Phones"/>
    <s v="Mitel MiVoice 5330e IP Phone"/>
    <n v="549.98"/>
  </r>
  <r>
    <n v="8204"/>
    <s v="CA-2016-114811"/>
    <x v="6"/>
    <x v="627"/>
    <d v="2016-11-08T00:00:00"/>
    <s v="Same Day"/>
    <s v="KD-16495"/>
    <s v="Keith Dawkins"/>
    <s v="Corporate"/>
    <s v="United States"/>
    <s v="New York City"/>
    <x v="15"/>
    <n v="10024"/>
    <s v="East"/>
    <s v="FUR-FU-10002240"/>
    <x v="0"/>
    <s v="Furnishings"/>
    <s v="Nu-Dell EZ-Mount Plastic Wall Frames"/>
    <n v="11.82"/>
  </r>
  <r>
    <n v="8205"/>
    <s v="CA-2016-114811"/>
    <x v="6"/>
    <x v="627"/>
    <d v="2016-11-08T00:00:00"/>
    <s v="Same Day"/>
    <s v="KD-16495"/>
    <s v="Keith Dawkins"/>
    <s v="Corporate"/>
    <s v="United States"/>
    <s v="New York City"/>
    <x v="15"/>
    <n v="10024"/>
    <s v="East"/>
    <s v="TEC-MA-10000045"/>
    <x v="2"/>
    <s v="Machines"/>
    <s v="Zebra ZM400 Thermal Label Printer"/>
    <n v="4643.8"/>
  </r>
  <r>
    <n v="8206"/>
    <s v="CA-2016-114811"/>
    <x v="6"/>
    <x v="627"/>
    <d v="2016-11-08T00:00:00"/>
    <s v="Same Day"/>
    <s v="KD-16495"/>
    <s v="Keith Dawkins"/>
    <s v="Corporate"/>
    <s v="United States"/>
    <s v="New York City"/>
    <x v="15"/>
    <n v="10024"/>
    <s v="East"/>
    <s v="FUR-CH-10003746"/>
    <x v="0"/>
    <s v="Chairs"/>
    <s v="Hon 4070 Series Pagoda Round Back Stacking Chairs"/>
    <n v="577.76400000000001"/>
  </r>
  <r>
    <n v="8207"/>
    <s v="CA-2016-122266"/>
    <x v="20"/>
    <x v="33"/>
    <d v="2016-04-30T00:00:00"/>
    <s v="Standard Class"/>
    <s v="SA-20830"/>
    <s v="Sue Ann Reed"/>
    <s v="Consumer"/>
    <s v="United States"/>
    <s v="Daytona Beach"/>
    <x v="2"/>
    <n v="32114"/>
    <s v="South"/>
    <s v="FUR-TA-10000577"/>
    <x v="0"/>
    <s v="Tables"/>
    <s v="Bretford CR4500 Series Slim Rectangular Table"/>
    <n v="191.5155"/>
  </r>
  <r>
    <n v="8208"/>
    <s v="CA-2016-122266"/>
    <x v="20"/>
    <x v="33"/>
    <d v="2016-04-30T00:00:00"/>
    <s v="Standard Class"/>
    <s v="SA-20830"/>
    <s v="Sue Ann Reed"/>
    <s v="Consumer"/>
    <s v="United States"/>
    <s v="Daytona Beach"/>
    <x v="2"/>
    <n v="32114"/>
    <s v="South"/>
    <s v="OFF-AR-10004757"/>
    <x v="1"/>
    <s v="Art"/>
    <s v="Crayola Colored Pencils"/>
    <n v="2.6240000000000001"/>
  </r>
  <r>
    <n v="8209"/>
    <s v="CA-2016-141565"/>
    <x v="30"/>
    <x v="1181"/>
    <d v="2016-09-24T00:00:00"/>
    <s v="Standard Class"/>
    <s v="BG-11035"/>
    <s v="Barry Gonzalez"/>
    <s v="Consumer"/>
    <s v="United States"/>
    <s v="Nashville"/>
    <x v="18"/>
    <n v="37211"/>
    <s v="South"/>
    <s v="OFF-BI-10000545"/>
    <x v="1"/>
    <s v="Binders"/>
    <s v="GBC Ibimaster 500 Manual ProClick Binding System"/>
    <n v="1369.7639999999999"/>
  </r>
  <r>
    <n v="8210"/>
    <s v="CA-2016-141565"/>
    <x v="30"/>
    <x v="1181"/>
    <d v="2016-09-24T00:00:00"/>
    <s v="Standard Class"/>
    <s v="BG-11035"/>
    <s v="Barry Gonzalez"/>
    <s v="Consumer"/>
    <s v="United States"/>
    <s v="Nashville"/>
    <x v="18"/>
    <n v="37211"/>
    <s v="South"/>
    <s v="OFF-ST-10001522"/>
    <x v="1"/>
    <s v="Storage"/>
    <s v="Gould Plastics 18-Pocket Panel Bin, 34w x 5-1/4d x 20-1/2h"/>
    <n v="294.36799999999999"/>
  </r>
  <r>
    <n v="8211"/>
    <s v="CA-2018-128769"/>
    <x v="22"/>
    <x v="210"/>
    <d v="2018-09-12T00:00:00"/>
    <s v="Standard Class"/>
    <s v="DM-12955"/>
    <s v="Dario Medina"/>
    <s v="Corporate"/>
    <s v="United States"/>
    <s v="Nashville"/>
    <x v="18"/>
    <n v="37211"/>
    <s v="South"/>
    <s v="OFF-AP-10001271"/>
    <x v="1"/>
    <s v="Appliances"/>
    <s v="Eureka The Boss Cordless Rechargeable Stick Vac"/>
    <n v="81.567999999999998"/>
  </r>
  <r>
    <n v="8212"/>
    <s v="CA-2017-116337"/>
    <x v="0"/>
    <x v="77"/>
    <d v="2017-11-12T00:00:00"/>
    <s v="Standard Class"/>
    <s v="MC-17845"/>
    <s v="Michael Chen"/>
    <s v="Consumer"/>
    <s v="United States"/>
    <s v="Dallas"/>
    <x v="5"/>
    <n v="75220"/>
    <s v="Central"/>
    <s v="FUR-FU-10002030"/>
    <x v="0"/>
    <s v="Furnishings"/>
    <s v="Executive Impressions 14&quot; Contract Wall Clock with Quartz Movement"/>
    <n v="44.46"/>
  </r>
  <r>
    <n v="8213"/>
    <s v="CA-2017-116337"/>
    <x v="0"/>
    <x v="77"/>
    <d v="2017-11-12T00:00:00"/>
    <s v="Standard Class"/>
    <s v="MC-17845"/>
    <s v="Michael Chen"/>
    <s v="Consumer"/>
    <s v="United States"/>
    <s v="Dallas"/>
    <x v="5"/>
    <n v="75220"/>
    <s v="Central"/>
    <s v="OFF-ST-10001272"/>
    <x v="1"/>
    <s v="Storage"/>
    <s v="Mini 13-1/2 Capacity Data Binder Rack, Pearl"/>
    <n v="314.08800000000002"/>
  </r>
  <r>
    <n v="8214"/>
    <s v="CA-2016-120845"/>
    <x v="10"/>
    <x v="12"/>
    <d v="2016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s v="Binders"/>
    <s v="Wilson Jones 1&quot; Hanging DublLock Ring Binders"/>
    <n v="6.3360000000000003"/>
  </r>
  <r>
    <n v="8215"/>
    <s v="CA-2016-120845"/>
    <x v="10"/>
    <x v="12"/>
    <d v="2016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s v="Paper"/>
    <s v="Advantus Motivational Note Cards"/>
    <n v="10.48"/>
  </r>
  <r>
    <n v="8216"/>
    <s v="CA-2016-120845"/>
    <x v="10"/>
    <x v="12"/>
    <d v="2016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s v="Binders"/>
    <s v="Wilson Jones data.warehouse D-Ring Binders with DublLock"/>
    <n v="2.4689999999999999"/>
  </r>
  <r>
    <n v="8217"/>
    <s v="CA-2016-120845"/>
    <x v="10"/>
    <x v="12"/>
    <d v="2016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s v="Binders"/>
    <s v="Wilson Jones Custom Binder Spines &amp; Labels"/>
    <n v="3.2639999999999998"/>
  </r>
  <r>
    <n v="8218"/>
    <s v="CA-2015-120775"/>
    <x v="10"/>
    <x v="462"/>
    <d v="2015-10-07T00:00:00"/>
    <s v="Standard Class"/>
    <s v="RD-19930"/>
    <s v="Russell D'Ascenzo"/>
    <s v="Consumer"/>
    <s v="United States"/>
    <s v="Dallas"/>
    <x v="5"/>
    <n v="75217"/>
    <s v="Central"/>
    <s v="OFF-FA-10002676"/>
    <x v="1"/>
    <s v="Fasteners"/>
    <s v="Colored Push Pins"/>
    <n v="4.3440000000000003"/>
  </r>
  <r>
    <n v="8219"/>
    <s v="CA-2015-120775"/>
    <x v="10"/>
    <x v="462"/>
    <d v="2015-10-07T00:00:00"/>
    <s v="Standard Class"/>
    <s v="RD-19930"/>
    <s v="Russell D'Ascenzo"/>
    <s v="Consumer"/>
    <s v="United States"/>
    <s v="Dallas"/>
    <x v="5"/>
    <n v="75217"/>
    <s v="Central"/>
    <s v="FUR-FU-10000758"/>
    <x v="0"/>
    <s v="Furnishings"/>
    <s v="DAX Natural Wood-Tone Poster Frame"/>
    <n v="31.776"/>
  </r>
  <r>
    <n v="8220"/>
    <s v="CA-2015-120775"/>
    <x v="10"/>
    <x v="462"/>
    <d v="2015-10-07T00:00:00"/>
    <s v="Standard Class"/>
    <s v="RD-19930"/>
    <s v="Russell D'Ascenzo"/>
    <s v="Consumer"/>
    <s v="United States"/>
    <s v="Dallas"/>
    <x v="5"/>
    <n v="75217"/>
    <s v="Central"/>
    <s v="OFF-LA-10002271"/>
    <x v="1"/>
    <s v="Labels"/>
    <s v="Smead Alpha-Z Color-Coded Second Alphabetical Labels and Starter Set"/>
    <n v="4.9279999999999999"/>
  </r>
  <r>
    <n v="8221"/>
    <s v="CA-2015-120775"/>
    <x v="10"/>
    <x v="462"/>
    <d v="2015-10-07T00:00:00"/>
    <s v="Standard Class"/>
    <s v="RD-19930"/>
    <s v="Russell D'Ascenzo"/>
    <s v="Consumer"/>
    <s v="United States"/>
    <s v="Dallas"/>
    <x v="5"/>
    <n v="75217"/>
    <s v="Central"/>
    <s v="OFF-BI-10002609"/>
    <x v="1"/>
    <s v="Binders"/>
    <s v="Avery Hidden Tab Dividers for Binding Systems"/>
    <n v="1.788"/>
  </r>
  <r>
    <n v="8222"/>
    <s v="CA-2015-120775"/>
    <x v="10"/>
    <x v="462"/>
    <d v="2015-10-07T00:00:00"/>
    <s v="Standard Class"/>
    <s v="RD-19930"/>
    <s v="Russell D'Ascenzo"/>
    <s v="Consumer"/>
    <s v="United States"/>
    <s v="Dallas"/>
    <x v="5"/>
    <n v="75217"/>
    <s v="Central"/>
    <s v="OFF-FA-10000254"/>
    <x v="1"/>
    <s v="Fasteners"/>
    <s v="Sterling Rubber Bands by Alliance"/>
    <n v="15.071999999999999"/>
  </r>
  <r>
    <n v="8223"/>
    <s v="CA-2015-152905"/>
    <x v="51"/>
    <x v="1087"/>
    <d v="2015-02-24T00:00:00"/>
    <s v="Standard Class"/>
    <s v="AB-10015"/>
    <s v="Aaron Bergman"/>
    <s v="Consumer"/>
    <s v="United States"/>
    <s v="Arlington"/>
    <x v="5"/>
    <n v="76017"/>
    <s v="Central"/>
    <s v="OFF-ST-10000321"/>
    <x v="1"/>
    <s v="Storage"/>
    <s v="Akro Stacking Bins"/>
    <n v="12.624000000000001"/>
  </r>
  <r>
    <n v="8224"/>
    <s v="CA-2017-104633"/>
    <x v="1"/>
    <x v="1"/>
    <d v="2017-06-16T00:00:00"/>
    <s v="Standard Class"/>
    <s v="EA-14035"/>
    <s v="Erin Ashbrook"/>
    <s v="Corporate"/>
    <s v="United States"/>
    <s v="Pasadena"/>
    <x v="1"/>
    <n v="91104"/>
    <s v="West"/>
    <s v="OFF-PA-10000241"/>
    <x v="1"/>
    <s v="Paper"/>
    <s v="IBM Multi-Purpose Copy Paper, 8 1/2 x 11&quot;, Case"/>
    <n v="185.88"/>
  </r>
  <r>
    <n v="8225"/>
    <s v="CA-2017-104633"/>
    <x v="1"/>
    <x v="1"/>
    <d v="2017-06-16T00:00:00"/>
    <s v="Standard Class"/>
    <s v="EA-14035"/>
    <s v="Erin Ashbrook"/>
    <s v="Corporate"/>
    <s v="United States"/>
    <s v="Pasadena"/>
    <x v="1"/>
    <n v="91104"/>
    <s v="West"/>
    <s v="OFF-PA-10004782"/>
    <x v="1"/>
    <s v="Paper"/>
    <s v="Xerox 228"/>
    <n v="12.96"/>
  </r>
  <r>
    <n v="8226"/>
    <s v="CA-2018-104136"/>
    <x v="28"/>
    <x v="752"/>
    <d v="2018-11-04T00:00:00"/>
    <s v="Second Class"/>
    <s v="SF-20065"/>
    <s v="Sandra Flanagan"/>
    <s v="Consumer"/>
    <s v="United States"/>
    <s v="Everett"/>
    <x v="31"/>
    <n v="2149"/>
    <s v="East"/>
    <s v="OFF-PA-10004243"/>
    <x v="1"/>
    <s v="Paper"/>
    <s v="Xerox 1939"/>
    <n v="189.7"/>
  </r>
  <r>
    <n v="8227"/>
    <s v="CA-2018-104136"/>
    <x v="28"/>
    <x v="752"/>
    <d v="2018-11-04T00:00:00"/>
    <s v="Second Class"/>
    <s v="SF-20065"/>
    <s v="Sandra Flanagan"/>
    <s v="Consumer"/>
    <s v="United States"/>
    <s v="Everett"/>
    <x v="31"/>
    <n v="2149"/>
    <s v="East"/>
    <s v="OFF-PA-10001033"/>
    <x v="1"/>
    <s v="Paper"/>
    <s v="Xerox 1893"/>
    <n v="40.99"/>
  </r>
  <r>
    <n v="8228"/>
    <s v="CA-2017-123050"/>
    <x v="24"/>
    <x v="958"/>
    <d v="2017-04-08T00:00:00"/>
    <s v="Second Class"/>
    <s v="BC-11125"/>
    <s v="Becky Castell"/>
    <s v="Home Office"/>
    <s v="United States"/>
    <s v="Troy"/>
    <x v="15"/>
    <n v="12180"/>
    <s v="East"/>
    <s v="FUR-FU-10000723"/>
    <x v="0"/>
    <s v="Furnishings"/>
    <s v="Deflect-o EconoMat Studded, No Bevel Mat for Low Pile Carpeting"/>
    <n v="82.64"/>
  </r>
  <r>
    <n v="8229"/>
    <s v="CA-2017-123050"/>
    <x v="24"/>
    <x v="958"/>
    <d v="2017-04-08T00:00:00"/>
    <s v="Second Class"/>
    <s v="BC-11125"/>
    <s v="Becky Castell"/>
    <s v="Home Office"/>
    <s v="United States"/>
    <s v="Troy"/>
    <x v="15"/>
    <n v="12180"/>
    <s v="East"/>
    <s v="OFF-ST-10003455"/>
    <x v="1"/>
    <s v="Storage"/>
    <s v="Tenex File Box, Personal Filing Tote with Lid, Black"/>
    <n v="31.02"/>
  </r>
  <r>
    <n v="8230"/>
    <s v="CA-2017-123050"/>
    <x v="24"/>
    <x v="958"/>
    <d v="2017-04-08T00:00:00"/>
    <s v="Second Class"/>
    <s v="BC-11125"/>
    <s v="Becky Castell"/>
    <s v="Home Office"/>
    <s v="United States"/>
    <s v="Troy"/>
    <x v="15"/>
    <n v="12180"/>
    <s v="East"/>
    <s v="TEC-AC-10001109"/>
    <x v="2"/>
    <s v="Accessories"/>
    <s v="Logitech Trackman Marble Mouse"/>
    <n v="89.97"/>
  </r>
  <r>
    <n v="8231"/>
    <s v="CA-2017-162355"/>
    <x v="39"/>
    <x v="1186"/>
    <d v="2017-07-02T00:00:00"/>
    <s v="Second Class"/>
    <s v="PF-19165"/>
    <s v="Philip Fox"/>
    <s v="Consumer"/>
    <s v="United States"/>
    <s v="Sandy Springs"/>
    <x v="32"/>
    <n v="30328"/>
    <s v="South"/>
    <s v="OFF-AR-10004344"/>
    <x v="1"/>
    <s v="Art"/>
    <s v="Bulldog Vacuum Base Pencil Sharpener"/>
    <n v="35.97"/>
  </r>
  <r>
    <n v="8232"/>
    <s v="CA-2017-162355"/>
    <x v="39"/>
    <x v="1186"/>
    <d v="2017-07-02T00:00:00"/>
    <s v="Second Class"/>
    <s v="PF-19165"/>
    <s v="Philip Fox"/>
    <s v="Consumer"/>
    <s v="United States"/>
    <s v="Sandy Springs"/>
    <x v="32"/>
    <n v="30328"/>
    <s v="South"/>
    <s v="FUR-BO-10004695"/>
    <x v="0"/>
    <s v="Bookcases"/>
    <s v="O'Sullivan 2-Door Barrister Bookcase in Odessa Pine"/>
    <n v="1266.8599999999999"/>
  </r>
  <r>
    <n v="8233"/>
    <s v="CA-2015-158225"/>
    <x v="30"/>
    <x v="358"/>
    <d v="2015-09-28T00:00:00"/>
    <s v="Standard Class"/>
    <s v="SE-20110"/>
    <s v="Sanjit Engle"/>
    <s v="Consumer"/>
    <s v="United States"/>
    <s v="San Jose"/>
    <x v="1"/>
    <n v="95123"/>
    <s v="West"/>
    <s v="OFF-ST-10000675"/>
    <x v="1"/>
    <s v="Storage"/>
    <s v="File Shuttle II and Handi-File, Black"/>
    <n v="169.45"/>
  </r>
  <r>
    <n v="8234"/>
    <s v="CA-2015-158225"/>
    <x v="30"/>
    <x v="358"/>
    <d v="2015-09-28T00:00:00"/>
    <s v="Standard Class"/>
    <s v="SE-20110"/>
    <s v="Sanjit Engle"/>
    <s v="Consumer"/>
    <s v="United States"/>
    <s v="San Jose"/>
    <x v="1"/>
    <n v="95123"/>
    <s v="West"/>
    <s v="OFF-ST-10002301"/>
    <x v="1"/>
    <s v="Storage"/>
    <s v="Tennsco Commercial Shelving"/>
    <n v="40.68"/>
  </r>
  <r>
    <n v="8235"/>
    <s v="CA-2018-102204"/>
    <x v="20"/>
    <x v="927"/>
    <d v="2018-05-06T00:00:00"/>
    <s v="Standard Class"/>
    <s v="CJ-12010"/>
    <s v="Caroline Jumper"/>
    <s v="Consumer"/>
    <s v="United States"/>
    <s v="Jacksonville"/>
    <x v="2"/>
    <n v="32216"/>
    <s v="South"/>
    <s v="OFF-SU-10001212"/>
    <x v="1"/>
    <s v="Supplies"/>
    <s v="Kleencut Forged Office Shears by Acme United Corporation"/>
    <n v="3.3279999999999998"/>
  </r>
  <r>
    <n v="8236"/>
    <s v="CA-2018-102204"/>
    <x v="20"/>
    <x v="927"/>
    <d v="2018-05-06T00:00:00"/>
    <s v="Standard Class"/>
    <s v="CJ-12010"/>
    <s v="Caroline Jumper"/>
    <s v="Consumer"/>
    <s v="United States"/>
    <s v="Jacksonville"/>
    <x v="2"/>
    <n v="32216"/>
    <s v="South"/>
    <s v="FUR-TA-10001889"/>
    <x v="0"/>
    <s v="Tables"/>
    <s v="Bush Advantage Collection Racetrack Conference Table"/>
    <n v="933.26199999999994"/>
  </r>
  <r>
    <n v="8237"/>
    <s v="CA-2018-102204"/>
    <x v="20"/>
    <x v="927"/>
    <d v="2018-05-06T00:00:00"/>
    <s v="Standard Class"/>
    <s v="CJ-12010"/>
    <s v="Caroline Jumper"/>
    <s v="Consumer"/>
    <s v="United States"/>
    <s v="Jacksonville"/>
    <x v="2"/>
    <n v="32216"/>
    <s v="South"/>
    <s v="FUR-CH-10002024"/>
    <x v="0"/>
    <s v="Chairs"/>
    <s v="HON 5400 Series Task Chairs for Big and Tall"/>
    <n v="2803.92"/>
  </r>
  <r>
    <n v="8238"/>
    <s v="CA-2018-103065"/>
    <x v="2"/>
    <x v="179"/>
    <d v="2018-10-20T00:00:00"/>
    <s v="Same Day"/>
    <s v="PT-19090"/>
    <s v="Pete Takahito"/>
    <s v="Consumer"/>
    <s v="United States"/>
    <s v="Jacksonville"/>
    <x v="2"/>
    <n v="32216"/>
    <s v="South"/>
    <s v="OFF-ST-10000617"/>
    <x v="1"/>
    <s v="Storage"/>
    <s v="Woodgrain Magazine Files by Perma"/>
    <n v="4.7679999999999998"/>
  </r>
  <r>
    <n v="8239"/>
    <s v="CA-2018-103065"/>
    <x v="2"/>
    <x v="179"/>
    <d v="2018-10-20T00:00:00"/>
    <s v="Same Day"/>
    <s v="PT-19090"/>
    <s v="Pete Takahito"/>
    <s v="Consumer"/>
    <s v="United States"/>
    <s v="Jacksonville"/>
    <x v="2"/>
    <n v="32216"/>
    <s v="South"/>
    <s v="OFF-PA-10000380"/>
    <x v="1"/>
    <s v="Paper"/>
    <s v="REDIFORM Incoming/Outgoing Call Register, 11&quot; X 8 1/2&quot;, 100 Messages"/>
    <n v="6.6719999999999997"/>
  </r>
  <r>
    <n v="8240"/>
    <s v="CA-2018-103065"/>
    <x v="2"/>
    <x v="179"/>
    <d v="2018-10-20T00:00:00"/>
    <s v="Same Day"/>
    <s v="PT-19090"/>
    <s v="Pete Takahito"/>
    <s v="Consumer"/>
    <s v="United States"/>
    <s v="Jacksonville"/>
    <x v="2"/>
    <n v="32216"/>
    <s v="South"/>
    <s v="OFF-AR-10003251"/>
    <x v="1"/>
    <s v="Art"/>
    <s v="Prang Drawing Pencil Set"/>
    <n v="4.4480000000000004"/>
  </r>
  <r>
    <n v="8241"/>
    <s v="CA-2018-103065"/>
    <x v="2"/>
    <x v="179"/>
    <d v="2018-10-20T00:00:00"/>
    <s v="Same Day"/>
    <s v="PT-19090"/>
    <s v="Pete Takahito"/>
    <s v="Consumer"/>
    <s v="United States"/>
    <s v="Jacksonville"/>
    <x v="2"/>
    <n v="32216"/>
    <s v="South"/>
    <s v="FUR-FU-10000175"/>
    <x v="0"/>
    <s v="Furnishings"/>
    <s v="DAX Wood Document Frame."/>
    <n v="43.936"/>
  </r>
  <r>
    <n v="8242"/>
    <s v="CA-2015-109855"/>
    <x v="22"/>
    <x v="416"/>
    <d v="2015-09-05T00:00:00"/>
    <s v="Standard Class"/>
    <s v="LH-16900"/>
    <s v="Lena Hernandez"/>
    <s v="Consumer"/>
    <s v="United States"/>
    <s v="New York City"/>
    <x v="15"/>
    <n v="10009"/>
    <s v="East"/>
    <s v="OFF-BI-10004716"/>
    <x v="1"/>
    <s v="Binders"/>
    <s v="Wilson Jones Hanging Recycled Pressboard Data Binders"/>
    <n v="23.744"/>
  </r>
  <r>
    <n v="8243"/>
    <s v="CA-2015-109855"/>
    <x v="22"/>
    <x v="416"/>
    <d v="2015-09-05T00:00:00"/>
    <s v="Standard Class"/>
    <s v="LH-16900"/>
    <s v="Lena Hernandez"/>
    <s v="Consumer"/>
    <s v="United States"/>
    <s v="New York City"/>
    <x v="15"/>
    <n v="10009"/>
    <s v="East"/>
    <s v="TEC-AC-10002842"/>
    <x v="2"/>
    <s v="Accessories"/>
    <s v="WD My Passport Ultra 2TB Portable External Hard Drive"/>
    <n v="357"/>
  </r>
  <r>
    <n v="8244"/>
    <s v="CA-2015-109897"/>
    <x v="42"/>
    <x v="1132"/>
    <d v="2015-08-16T00:00:00"/>
    <s v="Standard Class"/>
    <s v="BW-11200"/>
    <s v="Ben Wallace"/>
    <s v="Consumer"/>
    <s v="United States"/>
    <s v="San Francisco"/>
    <x v="1"/>
    <n v="94122"/>
    <s v="West"/>
    <s v="TEC-PH-10003691"/>
    <x v="2"/>
    <s v="Phones"/>
    <s v="BlackBerry Q10"/>
    <n v="806.33600000000001"/>
  </r>
  <r>
    <n v="8245"/>
    <s v="CA-2015-109897"/>
    <x v="42"/>
    <x v="1132"/>
    <d v="2015-08-16T00:00:00"/>
    <s v="Standard Class"/>
    <s v="BW-11200"/>
    <s v="Ben Wallace"/>
    <s v="Consumer"/>
    <s v="United States"/>
    <s v="San Francisco"/>
    <x v="1"/>
    <n v="94122"/>
    <s v="West"/>
    <s v="FUR-FU-10002878"/>
    <x v="0"/>
    <s v="Furnishings"/>
    <s v="Seth Thomas 14&quot; Day/Date Wall Clock"/>
    <n v="85.44"/>
  </r>
  <r>
    <n v="8246"/>
    <s v="US-2015-143581"/>
    <x v="47"/>
    <x v="710"/>
    <d v="2015-08-23T00:00:00"/>
    <s v="Standard Class"/>
    <s v="BS-11365"/>
    <s v="Bill Shonely"/>
    <s v="Corporate"/>
    <s v="United States"/>
    <s v="Columbus"/>
    <x v="32"/>
    <n v="31907"/>
    <s v="South"/>
    <s v="OFF-ST-10000991"/>
    <x v="1"/>
    <s v="Storage"/>
    <s v="Space Solutions HD Industrial Steel Shelving."/>
    <n v="344.91"/>
  </r>
  <r>
    <n v="8247"/>
    <s v="CA-2016-129217"/>
    <x v="7"/>
    <x v="1187"/>
    <d v="2016-05-10T00:00:00"/>
    <s v="Same Day"/>
    <s v="DP-13390"/>
    <s v="Dennis Pardue"/>
    <s v="Home Office"/>
    <s v="United States"/>
    <s v="Aurora"/>
    <x v="10"/>
    <n v="60505"/>
    <s v="Central"/>
    <s v="OFF-AP-10002439"/>
    <x v="1"/>
    <s v="Appliances"/>
    <s v="Tripp Lite Isotel 8 Ultra 8 Outlet Metal Surge"/>
    <n v="70.97"/>
  </r>
  <r>
    <n v="8248"/>
    <s v="CA-2016-129217"/>
    <x v="7"/>
    <x v="1187"/>
    <d v="2016-05-10T00:00:00"/>
    <s v="Same Day"/>
    <s v="DP-13390"/>
    <s v="Dennis Pardue"/>
    <s v="Home Office"/>
    <s v="United States"/>
    <s v="Aurora"/>
    <x v="10"/>
    <n v="60505"/>
    <s v="Central"/>
    <s v="OFF-AR-10004602"/>
    <x v="1"/>
    <s v="Art"/>
    <s v="Boston KS Multi-Size Manual Pencil Sharpener"/>
    <n v="36.783999999999999"/>
  </r>
  <r>
    <n v="8249"/>
    <s v="CA-2017-133816"/>
    <x v="35"/>
    <x v="1120"/>
    <d v="2017-05-13T00:00:00"/>
    <s v="Second Class"/>
    <s v="CS-12400"/>
    <s v="Christopher Schild"/>
    <s v="Home Office"/>
    <s v="United States"/>
    <s v="Philadelphia"/>
    <x v="9"/>
    <n v="19134"/>
    <s v="East"/>
    <s v="TEC-PH-10001795"/>
    <x v="2"/>
    <s v="Phones"/>
    <s v="ClearOne CHATAttach 160 -Â speaker phone"/>
    <n v="743.98800000000006"/>
  </r>
  <r>
    <n v="8250"/>
    <s v="CA-2016-140221"/>
    <x v="15"/>
    <x v="616"/>
    <d v="2016-03-09T00:00:00"/>
    <s v="Second Class"/>
    <s v="MS-17365"/>
    <s v="Maribeth Schnelling"/>
    <s v="Consumer"/>
    <s v="United States"/>
    <s v="Chicago"/>
    <x v="10"/>
    <n v="60653"/>
    <s v="Central"/>
    <s v="OFF-BI-10002854"/>
    <x v="1"/>
    <s v="Binders"/>
    <s v="Performers Binder/Pad Holder, Black"/>
    <n v="11.212"/>
  </r>
  <r>
    <n v="8251"/>
    <s v="CA-2016-140221"/>
    <x v="15"/>
    <x v="616"/>
    <d v="2016-03-09T00:00:00"/>
    <s v="Second Class"/>
    <s v="MS-17365"/>
    <s v="Maribeth Schnelling"/>
    <s v="Consumer"/>
    <s v="United States"/>
    <s v="Chicago"/>
    <x v="10"/>
    <n v="60653"/>
    <s v="Central"/>
    <s v="FUR-FU-10000023"/>
    <x v="0"/>
    <s v="Furnishings"/>
    <s v="Eldon Wave Desk Accessories"/>
    <n v="4.7119999999999997"/>
  </r>
  <r>
    <n v="8252"/>
    <s v="CA-2016-140221"/>
    <x v="15"/>
    <x v="616"/>
    <d v="2016-03-09T00:00:00"/>
    <s v="Second Class"/>
    <s v="MS-17365"/>
    <s v="Maribeth Schnelling"/>
    <s v="Consumer"/>
    <s v="United States"/>
    <s v="Chicago"/>
    <x v="10"/>
    <n v="60653"/>
    <s v="Central"/>
    <s v="OFF-AP-10000828"/>
    <x v="1"/>
    <s v="Appliances"/>
    <s v="Avanti 4.4 Cu. Ft. Refrigerator"/>
    <n v="180.98"/>
  </r>
  <r>
    <n v="8253"/>
    <s v="CA-2016-140221"/>
    <x v="15"/>
    <x v="616"/>
    <d v="2016-03-09T00:00:00"/>
    <s v="Second Class"/>
    <s v="MS-17365"/>
    <s v="Maribeth Schnelling"/>
    <s v="Consumer"/>
    <s v="United States"/>
    <s v="Chicago"/>
    <x v="10"/>
    <n v="60653"/>
    <s v="Central"/>
    <s v="OFF-ST-10000777"/>
    <x v="1"/>
    <s v="Storage"/>
    <s v="Companion Letter/Legal File, Black"/>
    <n v="60.415999999999997"/>
  </r>
  <r>
    <n v="8254"/>
    <s v="CA-2018-152310"/>
    <x v="42"/>
    <x v="801"/>
    <d v="2018-08-19T00:00:00"/>
    <s v="Standard Class"/>
    <s v="DK-12895"/>
    <s v="Dana Kaydos"/>
    <s v="Consumer"/>
    <s v="United States"/>
    <s v="Seattle"/>
    <x v="4"/>
    <n v="98103"/>
    <s v="West"/>
    <s v="TEC-CO-10000971"/>
    <x v="2"/>
    <s v="Copiers"/>
    <s v="Hewlett Packard 310 Color Digital Copier"/>
    <n v="299.99"/>
  </r>
  <r>
    <n v="8255"/>
    <s v="CA-2018-152310"/>
    <x v="42"/>
    <x v="801"/>
    <d v="2018-08-19T00:00:00"/>
    <s v="Standard Class"/>
    <s v="DK-12895"/>
    <s v="Dana Kaydos"/>
    <s v="Consumer"/>
    <s v="United States"/>
    <s v="Seattle"/>
    <x v="4"/>
    <n v="98103"/>
    <s v="West"/>
    <s v="OFF-PA-10003134"/>
    <x v="1"/>
    <s v="Paper"/>
    <s v="Xerox 1937"/>
    <n v="192.16"/>
  </r>
  <r>
    <n v="8256"/>
    <s v="CA-2018-152310"/>
    <x v="42"/>
    <x v="801"/>
    <d v="2018-08-19T00:00:00"/>
    <s v="Standard Class"/>
    <s v="DK-12895"/>
    <s v="Dana Kaydos"/>
    <s v="Consumer"/>
    <s v="United States"/>
    <s v="Seattle"/>
    <x v="4"/>
    <n v="98103"/>
    <s v="West"/>
    <s v="TEC-PH-10002538"/>
    <x v="2"/>
    <s v="Phones"/>
    <s v="Grandstream GXP1160 VoIP phone"/>
    <n v="242.624"/>
  </r>
  <r>
    <n v="8257"/>
    <s v="CA-2018-152310"/>
    <x v="42"/>
    <x v="801"/>
    <d v="2018-08-19T00:00:00"/>
    <s v="Standard Class"/>
    <s v="DK-12895"/>
    <s v="Dana Kaydos"/>
    <s v="Consumer"/>
    <s v="United States"/>
    <s v="Seattle"/>
    <x v="4"/>
    <n v="98103"/>
    <s v="West"/>
    <s v="OFF-ST-10001228"/>
    <x v="1"/>
    <s v="Storage"/>
    <s v="Personal File Boxes with Fold-Down Carry Handle"/>
    <n v="46.74"/>
  </r>
  <r>
    <n v="8258"/>
    <s v="CA-2018-152310"/>
    <x v="42"/>
    <x v="801"/>
    <d v="2018-08-19T00:00:00"/>
    <s v="Standard Class"/>
    <s v="DK-12895"/>
    <s v="Dana Kaydos"/>
    <s v="Consumer"/>
    <s v="United States"/>
    <s v="Seattle"/>
    <x v="4"/>
    <n v="98103"/>
    <s v="West"/>
    <s v="TEC-AC-10000397"/>
    <x v="2"/>
    <s v="Accessories"/>
    <s v="Perixx PERIBOARD-512B, Ergonomic Split Keyboard"/>
    <n v="174.95"/>
  </r>
  <r>
    <n v="8259"/>
    <s v="CA-2018-152310"/>
    <x v="42"/>
    <x v="801"/>
    <d v="2018-08-19T00:00:00"/>
    <s v="Standard Class"/>
    <s v="DK-12895"/>
    <s v="Dana Kaydos"/>
    <s v="Consumer"/>
    <s v="United States"/>
    <s v="Seattle"/>
    <x v="4"/>
    <n v="98103"/>
    <s v="West"/>
    <s v="OFF-BI-10004308"/>
    <x v="1"/>
    <s v="Binders"/>
    <s v="Avery Legal 4-Ring Binder"/>
    <n v="100.70399999999999"/>
  </r>
  <r>
    <n v="8260"/>
    <s v="CA-2017-118101"/>
    <x v="39"/>
    <x v="190"/>
    <d v="2017-06-26T00:00:00"/>
    <s v="Same Day"/>
    <s v="SN-20560"/>
    <s v="Skye Norling"/>
    <s v="Home Office"/>
    <s v="United States"/>
    <s v="Roseville"/>
    <x v="12"/>
    <n v="48066"/>
    <s v="Central"/>
    <s v="OFF-PA-10000357"/>
    <x v="1"/>
    <s v="Paper"/>
    <s v="White Dual Perf Computer Printout Paper, 2700 Sheets, 1 Part, Heavyweight, 20 lbs., 14 7/8 x 11"/>
    <n v="368.91"/>
  </r>
  <r>
    <n v="8261"/>
    <s v="CA-2017-118101"/>
    <x v="39"/>
    <x v="190"/>
    <d v="2017-06-26T00:00:00"/>
    <s v="Same Day"/>
    <s v="SN-20560"/>
    <s v="Skye Norling"/>
    <s v="Home Office"/>
    <s v="United States"/>
    <s v="Roseville"/>
    <x v="12"/>
    <n v="48066"/>
    <s v="Central"/>
    <s v="OFF-BI-10000773"/>
    <x v="1"/>
    <s v="Binders"/>
    <s v="Insertable Tab Post Binder Dividers"/>
    <n v="8.02"/>
  </r>
  <r>
    <n v="8262"/>
    <s v="CA-2017-118101"/>
    <x v="39"/>
    <x v="190"/>
    <d v="2017-06-26T00:00:00"/>
    <s v="Same Day"/>
    <s v="SN-20560"/>
    <s v="Skye Norling"/>
    <s v="Home Office"/>
    <s v="United States"/>
    <s v="Roseville"/>
    <x v="12"/>
    <n v="48066"/>
    <s v="Central"/>
    <s v="OFF-ST-10001837"/>
    <x v="1"/>
    <s v="Storage"/>
    <s v="SAFCO Mobile Desk Side File, Wire Frame"/>
    <n v="171.04"/>
  </r>
  <r>
    <n v="8263"/>
    <s v="CA-2017-100307"/>
    <x v="19"/>
    <x v="272"/>
    <d v="2017-12-19T00:00:00"/>
    <s v="Standard Class"/>
    <s v="TC-21475"/>
    <s v="Tony Chapman"/>
    <s v="Home Office"/>
    <s v="United States"/>
    <s v="Fayetteville"/>
    <x v="36"/>
    <n v="72701"/>
    <s v="South"/>
    <s v="OFF-PA-10002552"/>
    <x v="1"/>
    <s v="Paper"/>
    <s v="Xerox 1958"/>
    <n v="19.440000000000001"/>
  </r>
  <r>
    <n v="8264"/>
    <s v="CA-2016-138457"/>
    <x v="12"/>
    <x v="1023"/>
    <d v="2016-09-17T00:00:00"/>
    <s v="Standard Class"/>
    <s v="AM-10705"/>
    <s v="Anne McFarland"/>
    <s v="Consumer"/>
    <s v="United States"/>
    <s v="Jacksonville"/>
    <x v="3"/>
    <n v="28540"/>
    <s v="South"/>
    <s v="OFF-BI-10000014"/>
    <x v="1"/>
    <s v="Binders"/>
    <s v="Heavy-Duty E-Z-D Binders"/>
    <n v="13.092000000000001"/>
  </r>
  <r>
    <n v="8265"/>
    <s v="CA-2015-131800"/>
    <x v="13"/>
    <x v="125"/>
    <d v="2016-01-04T00:00:00"/>
    <s v="Standard Class"/>
    <s v="AJ-10960"/>
    <s v="Astrea Jones"/>
    <s v="Consumer"/>
    <s v="United States"/>
    <s v="New York City"/>
    <x v="15"/>
    <n v="10035"/>
    <s v="East"/>
    <s v="OFF-AP-10004136"/>
    <x v="1"/>
    <s v="Appliances"/>
    <s v="Kensington 6 Outlet SmartSocket Surge Protector"/>
    <n v="122.94"/>
  </r>
  <r>
    <n v="8266"/>
    <s v="CA-2015-131800"/>
    <x v="13"/>
    <x v="125"/>
    <d v="2016-01-04T00:00:00"/>
    <s v="Standard Class"/>
    <s v="AJ-10960"/>
    <s v="Astrea Jones"/>
    <s v="Consumer"/>
    <s v="United States"/>
    <s v="New York City"/>
    <x v="15"/>
    <n v="10035"/>
    <s v="East"/>
    <s v="OFF-BI-10003429"/>
    <x v="1"/>
    <s v="Binders"/>
    <s v="Cardinal HOLDit! Binder Insert Strips,Extra Strips"/>
    <n v="35.448"/>
  </r>
  <r>
    <n v="8267"/>
    <s v="CA-2015-118304"/>
    <x v="20"/>
    <x v="333"/>
    <d v="2015-05-04T00:00:00"/>
    <s v="Standard Class"/>
    <s v="KH-16360"/>
    <s v="Katherine Hughes"/>
    <s v="Consumer"/>
    <s v="United States"/>
    <s v="Dover"/>
    <x v="13"/>
    <n v="19901"/>
    <s v="East"/>
    <s v="TEC-PH-10000376"/>
    <x v="2"/>
    <s v="Phones"/>
    <s v="Square Credit Card Reader"/>
    <n v="19.98"/>
  </r>
  <r>
    <n v="8268"/>
    <s v="CA-2018-121790"/>
    <x v="31"/>
    <x v="289"/>
    <d v="2018-02-06T00:00:00"/>
    <s v="Standard Class"/>
    <s v="LP-17095"/>
    <s v="Liz Preis"/>
    <s v="Consumer"/>
    <s v="United States"/>
    <s v="Aurora"/>
    <x v="10"/>
    <n v="60505"/>
    <s v="Central"/>
    <s v="FUR-TA-10003469"/>
    <x v="0"/>
    <s v="Tables"/>
    <s v="Balt Split Level Computer Training Table"/>
    <n v="69.375"/>
  </r>
  <r>
    <n v="8269"/>
    <s v="CA-2018-121790"/>
    <x v="31"/>
    <x v="289"/>
    <d v="2018-02-06T00:00:00"/>
    <s v="Standard Class"/>
    <s v="LP-17095"/>
    <s v="Liz Preis"/>
    <s v="Consumer"/>
    <s v="United States"/>
    <s v="Aurora"/>
    <x v="10"/>
    <n v="60505"/>
    <s v="Central"/>
    <s v="OFF-SU-10004231"/>
    <x v="1"/>
    <s v="Supplies"/>
    <s v="Acme Tagit Stainless Steel Antibacterial Scissors"/>
    <n v="31.68"/>
  </r>
  <r>
    <n v="8270"/>
    <s v="CA-2018-121790"/>
    <x v="31"/>
    <x v="289"/>
    <d v="2018-02-06T00:00:00"/>
    <s v="Standard Class"/>
    <s v="LP-17095"/>
    <s v="Liz Preis"/>
    <s v="Consumer"/>
    <s v="United States"/>
    <s v="Aurora"/>
    <x v="10"/>
    <n v="60505"/>
    <s v="Central"/>
    <s v="TEC-PH-10002584"/>
    <x v="2"/>
    <s v="Phones"/>
    <s v="Samsung Galaxy S4"/>
    <n v="2003.1679999999999"/>
  </r>
  <r>
    <n v="8271"/>
    <s v="CA-2018-121790"/>
    <x v="31"/>
    <x v="289"/>
    <d v="2018-02-06T00:00:00"/>
    <s v="Standard Class"/>
    <s v="LP-17095"/>
    <s v="Liz Preis"/>
    <s v="Consumer"/>
    <s v="United States"/>
    <s v="Aurora"/>
    <x v="10"/>
    <n v="60505"/>
    <s v="Central"/>
    <s v="OFF-AR-10003602"/>
    <x v="1"/>
    <s v="Art"/>
    <s v="Quartet Omega Colored Chalk, 12/Pack"/>
    <n v="9.3439999999999994"/>
  </r>
  <r>
    <n v="8272"/>
    <s v="CA-2017-169670"/>
    <x v="27"/>
    <x v="591"/>
    <d v="2017-12-31T00:00:00"/>
    <s v="Standard Class"/>
    <s v="JE-15715"/>
    <s v="Joe Elijah"/>
    <s v="Consumer"/>
    <s v="United States"/>
    <s v="New York City"/>
    <x v="15"/>
    <n v="10009"/>
    <s v="East"/>
    <s v="FUR-CH-10002331"/>
    <x v="0"/>
    <s v="Chairs"/>
    <s v="Hon 4700 Series Mobuis Mid-Back Task Chairs with Adjustable Arms"/>
    <n v="2563.056"/>
  </r>
  <r>
    <n v="8273"/>
    <s v="CA-2017-139549"/>
    <x v="2"/>
    <x v="201"/>
    <d v="2017-10-25T00:00:00"/>
    <s v="Standard Class"/>
    <s v="MY-18295"/>
    <s v="Muhammed Yedwab"/>
    <s v="Corporate"/>
    <s v="United States"/>
    <s v="El Cajon"/>
    <x v="1"/>
    <n v="92020"/>
    <s v="West"/>
    <s v="FUR-CH-10001802"/>
    <x v="0"/>
    <s v="Chairs"/>
    <s v="Hon Every-Day Chair Series Swivel Task Chairs"/>
    <n v="387.13600000000002"/>
  </r>
  <r>
    <n v="8274"/>
    <s v="CA-2016-104059"/>
    <x v="17"/>
    <x v="385"/>
    <d v="2016-06-15T00:00:00"/>
    <s v="Second Class"/>
    <s v="FC-14245"/>
    <s v="Frank Carlisle"/>
    <s v="Home Office"/>
    <s v="United States"/>
    <s v="Springfield"/>
    <x v="24"/>
    <n v="45503"/>
    <s v="East"/>
    <s v="OFF-AR-10000634"/>
    <x v="1"/>
    <s v="Art"/>
    <s v="Newell 320"/>
    <n v="3.4239999999999999"/>
  </r>
  <r>
    <n v="8275"/>
    <s v="CA-2018-164112"/>
    <x v="39"/>
    <x v="160"/>
    <d v="2018-07-04T00:00:00"/>
    <s v="Standard Class"/>
    <s v="ND-18460"/>
    <s v="Neil Ducich"/>
    <s v="Corporate"/>
    <s v="United States"/>
    <s v="Mount Vernon"/>
    <x v="15"/>
    <n v="10550"/>
    <s v="East"/>
    <s v="OFF-ST-10002615"/>
    <x v="1"/>
    <s v="Storage"/>
    <s v="Dual Level, Single-Width Filing Carts"/>
    <n v="1085.42"/>
  </r>
  <r>
    <n v="8276"/>
    <s v="CA-2016-143882"/>
    <x v="38"/>
    <x v="153"/>
    <d v="2016-06-30T00:00:00"/>
    <s v="Standard Class"/>
    <s v="DB-13360"/>
    <s v="Dennis Bolton"/>
    <s v="Home Office"/>
    <s v="United States"/>
    <s v="Lakewood"/>
    <x v="24"/>
    <n v="44107"/>
    <s v="East"/>
    <s v="OFF-PA-10004040"/>
    <x v="1"/>
    <s v="Paper"/>
    <s v="Universal Premium White Copier/Laser Paper (20Lb. and 87 Bright)"/>
    <n v="43.055999999999997"/>
  </r>
  <r>
    <n v="8277"/>
    <s v="US-2017-139262"/>
    <x v="51"/>
    <x v="823"/>
    <d v="2017-02-25T00:00:00"/>
    <s v="Standard Class"/>
    <s v="LC-16960"/>
    <s v="Lindsay Castell"/>
    <s v="Home Office"/>
    <s v="United States"/>
    <s v="Tampa"/>
    <x v="2"/>
    <n v="33614"/>
    <s v="South"/>
    <s v="OFF-BI-10003727"/>
    <x v="1"/>
    <s v="Binders"/>
    <s v="Avery Durable Slant Ring Binders With Label Holder"/>
    <n v="3.762"/>
  </r>
  <r>
    <n v="8278"/>
    <s v="US-2017-139262"/>
    <x v="51"/>
    <x v="823"/>
    <d v="2017-02-25T00:00:00"/>
    <s v="Standard Class"/>
    <s v="LC-16960"/>
    <s v="Lindsay Castell"/>
    <s v="Home Office"/>
    <s v="United States"/>
    <s v="Tampa"/>
    <x v="2"/>
    <n v="33614"/>
    <s v="South"/>
    <s v="OFF-BI-10002026"/>
    <x v="1"/>
    <s v="Binders"/>
    <s v="Avery Arch Ring Binders"/>
    <n v="34.86"/>
  </r>
  <r>
    <n v="8279"/>
    <s v="US-2017-139262"/>
    <x v="51"/>
    <x v="823"/>
    <d v="2017-02-25T00:00:00"/>
    <s v="Standard Class"/>
    <s v="LC-16960"/>
    <s v="Lindsay Castell"/>
    <s v="Home Office"/>
    <s v="United States"/>
    <s v="Tampa"/>
    <x v="2"/>
    <n v="33614"/>
    <s v="South"/>
    <s v="OFF-ST-10001496"/>
    <x v="1"/>
    <s v="Storage"/>
    <s v="Standard Rollaway File with Lock"/>
    <n v="432.45600000000002"/>
  </r>
  <r>
    <n v="8280"/>
    <s v="CA-2018-146192"/>
    <x v="18"/>
    <x v="300"/>
    <d v="2018-04-26T00:00:00"/>
    <s v="Standard Class"/>
    <s v="BD-11725"/>
    <s v="Bruce Degenhardt"/>
    <s v="Consumer"/>
    <s v="United States"/>
    <s v="Columbus"/>
    <x v="32"/>
    <n v="31907"/>
    <s v="South"/>
    <s v="OFF-ST-10003716"/>
    <x v="1"/>
    <s v="Storage"/>
    <s v="Tennsco Double-Tier Lockers"/>
    <n v="675.06"/>
  </r>
  <r>
    <n v="8281"/>
    <s v="CA-2018-134810"/>
    <x v="35"/>
    <x v="1188"/>
    <d v="2018-05-10T00:00:00"/>
    <s v="First Class"/>
    <s v="MC-17605"/>
    <s v="Matt Connell"/>
    <s v="Corporate"/>
    <s v="United States"/>
    <s v="Jacksonville"/>
    <x v="3"/>
    <n v="28540"/>
    <s v="South"/>
    <s v="OFF-EN-10002504"/>
    <x v="1"/>
    <s v="Envelopes"/>
    <s v="Tyvek  Top-Opening Peel &amp; Seel Envelopes, Plain White"/>
    <n v="65.231999999999999"/>
  </r>
  <r>
    <n v="8282"/>
    <s v="CA-2018-134810"/>
    <x v="35"/>
    <x v="1188"/>
    <d v="2018-05-10T00:00:00"/>
    <s v="First Class"/>
    <s v="MC-17605"/>
    <s v="Matt Connell"/>
    <s v="Corporate"/>
    <s v="United States"/>
    <s v="Jacksonville"/>
    <x v="3"/>
    <n v="28540"/>
    <s v="South"/>
    <s v="FUR-CH-10001270"/>
    <x v="0"/>
    <s v="Chairs"/>
    <s v="Harbour Creations Steel Folding Chair"/>
    <n v="207"/>
  </r>
  <r>
    <n v="8283"/>
    <s v="CA-2016-154284"/>
    <x v="27"/>
    <x v="379"/>
    <d v="2016-12-26T00:00:00"/>
    <s v="Second Class"/>
    <s v="SZ-20035"/>
    <s v="Sam Zeldin"/>
    <s v="Home Office"/>
    <s v="United States"/>
    <s v="Saint Charles"/>
    <x v="10"/>
    <n v="60174"/>
    <s v="Central"/>
    <s v="TEC-MA-10004241"/>
    <x v="2"/>
    <s v="Machines"/>
    <s v="Star Micronics TSP800 TSP847IIU Receipt Printer"/>
    <n v="600.53"/>
  </r>
  <r>
    <n v="8284"/>
    <s v="CA-2016-154284"/>
    <x v="27"/>
    <x v="379"/>
    <d v="2016-12-26T00:00:00"/>
    <s v="Second Class"/>
    <s v="SZ-20035"/>
    <s v="Sam Zeldin"/>
    <s v="Home Office"/>
    <s v="United States"/>
    <s v="Saint Charles"/>
    <x v="10"/>
    <n v="60174"/>
    <s v="Central"/>
    <s v="OFF-AR-10001468"/>
    <x v="1"/>
    <s v="Art"/>
    <s v="Sanford Prismacolor Professional Thick Lead Art Pencils, 36-Color Set"/>
    <n v="59.904000000000003"/>
  </r>
  <r>
    <n v="8285"/>
    <s v="CA-2016-154284"/>
    <x v="27"/>
    <x v="379"/>
    <d v="2016-12-26T00:00:00"/>
    <s v="Second Class"/>
    <s v="SZ-20035"/>
    <s v="Sam Zeldin"/>
    <s v="Home Office"/>
    <s v="United States"/>
    <s v="Saint Charles"/>
    <x v="10"/>
    <n v="60174"/>
    <s v="Central"/>
    <s v="TEC-AC-10003198"/>
    <x v="2"/>
    <s v="Accessories"/>
    <s v="Enermax Acrylux Wireless Keyboard"/>
    <n v="637.44000000000005"/>
  </r>
  <r>
    <n v="8286"/>
    <s v="CA-2016-154284"/>
    <x v="27"/>
    <x v="379"/>
    <d v="2016-12-26T00:00:00"/>
    <s v="Second Class"/>
    <s v="SZ-20035"/>
    <s v="Sam Zeldin"/>
    <s v="Home Office"/>
    <s v="United States"/>
    <s v="Saint Charles"/>
    <x v="10"/>
    <n v="60174"/>
    <s v="Central"/>
    <s v="FUR-FU-10003039"/>
    <x v="0"/>
    <s v="Furnishings"/>
    <s v="Howard Miller 11-1/2&quot; Diameter Grantwood Wall Clock"/>
    <n v="51.756"/>
  </r>
  <r>
    <n v="8287"/>
    <s v="CA-2015-156244"/>
    <x v="42"/>
    <x v="1132"/>
    <d v="2015-08-16T00:00:00"/>
    <s v="Standard Class"/>
    <s v="DH-13675"/>
    <s v="Duane Huffman"/>
    <s v="Home Office"/>
    <s v="United States"/>
    <s v="Miami"/>
    <x v="2"/>
    <n v="33180"/>
    <s v="South"/>
    <s v="OFF-PA-10000295"/>
    <x v="1"/>
    <s v="Paper"/>
    <s v="Xerox 229"/>
    <n v="31.103999999999999"/>
  </r>
  <r>
    <n v="8288"/>
    <s v="CA-2015-156244"/>
    <x v="42"/>
    <x v="1132"/>
    <d v="2015-08-16T00:00:00"/>
    <s v="Standard Class"/>
    <s v="DH-13675"/>
    <s v="Duane Huffman"/>
    <s v="Home Office"/>
    <s v="United States"/>
    <s v="Miami"/>
    <x v="2"/>
    <n v="33180"/>
    <s v="South"/>
    <s v="OFF-AR-10004344"/>
    <x v="1"/>
    <s v="Art"/>
    <s v="Bulldog Vacuum Base Pencil Sharpener"/>
    <n v="47.96"/>
  </r>
  <r>
    <n v="8289"/>
    <s v="CA-2015-156244"/>
    <x v="42"/>
    <x v="1132"/>
    <d v="2015-08-16T00:00:00"/>
    <s v="Standard Class"/>
    <s v="DH-13675"/>
    <s v="Duane Huffman"/>
    <s v="Home Office"/>
    <s v="United States"/>
    <s v="Miami"/>
    <x v="2"/>
    <n v="33180"/>
    <s v="South"/>
    <s v="TEC-AC-10002473"/>
    <x v="2"/>
    <s v="Accessories"/>
    <s v="Maxell 4.7GB DVD-R"/>
    <n v="158.928"/>
  </r>
  <r>
    <n v="8290"/>
    <s v="CA-2015-156244"/>
    <x v="42"/>
    <x v="1132"/>
    <d v="2015-08-16T00:00:00"/>
    <s v="Standard Class"/>
    <s v="DH-13675"/>
    <s v="Duane Huffman"/>
    <s v="Home Office"/>
    <s v="United States"/>
    <s v="Miami"/>
    <x v="2"/>
    <n v="33180"/>
    <s v="South"/>
    <s v="OFF-AP-10002403"/>
    <x v="1"/>
    <s v="Appliances"/>
    <s v="Acco Smartsocket Color-Coded Six-Outlet AC Adapter Model Surge Protectors"/>
    <n v="211.24799999999999"/>
  </r>
  <r>
    <n v="8291"/>
    <s v="CA-2015-156244"/>
    <x v="42"/>
    <x v="1132"/>
    <d v="2015-08-16T00:00:00"/>
    <s v="Standard Class"/>
    <s v="DH-13675"/>
    <s v="Duane Huffman"/>
    <s v="Home Office"/>
    <s v="United States"/>
    <s v="Miami"/>
    <x v="2"/>
    <n v="33180"/>
    <s v="South"/>
    <s v="OFF-SU-10000432"/>
    <x v="1"/>
    <s v="Supplies"/>
    <s v="Acco Side-Punched Conventional Columnar Pads"/>
    <n v="5.5519999999999996"/>
  </r>
  <r>
    <n v="8292"/>
    <s v="CA-2015-156244"/>
    <x v="42"/>
    <x v="1132"/>
    <d v="2015-08-16T00:00:00"/>
    <s v="Standard Class"/>
    <s v="DH-13675"/>
    <s v="Duane Huffman"/>
    <s v="Home Office"/>
    <s v="United States"/>
    <s v="Miami"/>
    <x v="2"/>
    <n v="33180"/>
    <s v="South"/>
    <s v="OFF-LA-10000443"/>
    <x v="1"/>
    <s v="Labels"/>
    <s v="Avery 501"/>
    <n v="2.952"/>
  </r>
  <r>
    <n v="8293"/>
    <s v="CA-2016-106362"/>
    <x v="33"/>
    <x v="555"/>
    <d v="2016-12-15T00:00:00"/>
    <s v="Standard Class"/>
    <s v="LC-16885"/>
    <s v="Lena Creighton"/>
    <s v="Consumer"/>
    <s v="United States"/>
    <s v="Troy"/>
    <x v="24"/>
    <n v="45373"/>
    <s v="East"/>
    <s v="OFF-BI-10003166"/>
    <x v="1"/>
    <s v="Binders"/>
    <s v="GBC Plasticlear Binding Covers"/>
    <n v="10.332000000000001"/>
  </r>
  <r>
    <n v="8294"/>
    <s v="US-2018-168802"/>
    <x v="28"/>
    <x v="132"/>
    <d v="2018-11-07T00:00:00"/>
    <s v="Standard Class"/>
    <s v="JO-15145"/>
    <s v="Jack O'Briant"/>
    <s v="Corporate"/>
    <s v="United States"/>
    <s v="Seattle"/>
    <x v="4"/>
    <n v="98103"/>
    <s v="West"/>
    <s v="OFF-BI-10002393"/>
    <x v="1"/>
    <s v="Binders"/>
    <s v="Binder Posts"/>
    <n v="18.367999999999999"/>
  </r>
  <r>
    <n v="8295"/>
    <s v="US-2018-146906"/>
    <x v="34"/>
    <x v="677"/>
    <d v="2018-03-17T00:00:00"/>
    <s v="Standard Class"/>
    <s v="MT-17815"/>
    <s v="Meg Tillman"/>
    <s v="Consumer"/>
    <s v="United States"/>
    <s v="New York City"/>
    <x v="15"/>
    <n v="10011"/>
    <s v="East"/>
    <s v="TEC-PH-10001809"/>
    <x v="2"/>
    <s v="Phones"/>
    <s v="Panasonic KX T7736-B Digital phone"/>
    <n v="299.89999999999998"/>
  </r>
  <r>
    <n v="8296"/>
    <s v="CA-2017-166380"/>
    <x v="23"/>
    <x v="198"/>
    <d v="2017-06-03T00:00:00"/>
    <s v="Standard Class"/>
    <s v="EB-13750"/>
    <s v="Edward Becker"/>
    <s v="Corporate"/>
    <s v="United States"/>
    <s v="Arlington"/>
    <x v="17"/>
    <n v="22204"/>
    <s v="South"/>
    <s v="OFF-EN-10002600"/>
    <x v="1"/>
    <s v="Envelopes"/>
    <s v="Redi-Strip #10 Envelopes, 4 1/8 x 9 1/2"/>
    <n v="26.55"/>
  </r>
  <r>
    <n v="8297"/>
    <s v="CA-2017-166380"/>
    <x v="23"/>
    <x v="198"/>
    <d v="2017-06-03T00:00:00"/>
    <s v="Standard Class"/>
    <s v="EB-13750"/>
    <s v="Edward Becker"/>
    <s v="Corporate"/>
    <s v="United States"/>
    <s v="Arlington"/>
    <x v="17"/>
    <n v="22204"/>
    <s v="South"/>
    <s v="TEC-AC-10000109"/>
    <x v="2"/>
    <s v="Accessories"/>
    <s v="Sony Micro Vault Click 16 GB USB 2.0 Flash Drive"/>
    <n v="111.98"/>
  </r>
  <r>
    <n v="8298"/>
    <s v="US-2016-158911"/>
    <x v="45"/>
    <x v="761"/>
    <d v="2016-07-11T00:00:00"/>
    <s v="Standard Class"/>
    <s v="RS-19765"/>
    <s v="Roland Schwarz"/>
    <s v="Corporate"/>
    <s v="United States"/>
    <s v="Charlotte"/>
    <x v="3"/>
    <n v="28205"/>
    <s v="South"/>
    <s v="FUR-FU-10003829"/>
    <x v="0"/>
    <s v="Furnishings"/>
    <s v="Stackable Trays"/>
    <n v="4.9279999999999999"/>
  </r>
  <r>
    <n v="8299"/>
    <s v="US-2016-158911"/>
    <x v="45"/>
    <x v="761"/>
    <d v="2016-07-11T00:00:00"/>
    <s v="Standard Class"/>
    <s v="RS-19765"/>
    <s v="Roland Schwarz"/>
    <s v="Corporate"/>
    <s v="United States"/>
    <s v="Charlotte"/>
    <x v="3"/>
    <n v="28205"/>
    <s v="South"/>
    <s v="OFF-LA-10003223"/>
    <x v="1"/>
    <s v="Labels"/>
    <s v="Avery 508"/>
    <n v="11.784000000000001"/>
  </r>
  <r>
    <n v="8300"/>
    <s v="US-2015-103338"/>
    <x v="34"/>
    <x v="518"/>
    <d v="2015-03-15T00:00:00"/>
    <s v="Standard Class"/>
    <s v="RB-19435"/>
    <s v="Richard Bierner"/>
    <s v="Consumer"/>
    <s v="United States"/>
    <s v="Roseville"/>
    <x v="1"/>
    <n v="95661"/>
    <s v="West"/>
    <s v="OFF-AR-10001770"/>
    <x v="1"/>
    <s v="Art"/>
    <s v="Economy #2 Pencils"/>
    <n v="7.98"/>
  </r>
  <r>
    <n v="8301"/>
    <s v="CA-2016-109169"/>
    <x v="18"/>
    <x v="704"/>
    <d v="2016-04-24T00:00:00"/>
    <s v="Standard Class"/>
    <s v="OT-18730"/>
    <s v="Olvera Toch"/>
    <s v="Consumer"/>
    <s v="United States"/>
    <s v="Detroit"/>
    <x v="12"/>
    <n v="48234"/>
    <s v="Central"/>
    <s v="OFF-EN-10003296"/>
    <x v="1"/>
    <s v="Envelopes"/>
    <s v="Tyvek Side-Opening Peel &amp; Seel Expanding Envelopes"/>
    <n v="180.96"/>
  </r>
  <r>
    <n v="8302"/>
    <s v="US-2018-167318"/>
    <x v="46"/>
    <x v="1189"/>
    <d v="2018-08-01T00:00:00"/>
    <s v="Standard Class"/>
    <s v="GZ-14545"/>
    <s v="George Zrebassa"/>
    <s v="Corporate"/>
    <s v="United States"/>
    <s v="Los Angeles"/>
    <x v="1"/>
    <n v="90036"/>
    <s v="West"/>
    <s v="TEC-AC-10003870"/>
    <x v="2"/>
    <s v="Accessories"/>
    <s v="LogitechÂ Z-906 Speaker sys - home theater - 5.1-CH"/>
    <n v="1649.95"/>
  </r>
  <r>
    <n v="8303"/>
    <s v="US-2018-167318"/>
    <x v="46"/>
    <x v="1189"/>
    <d v="2018-08-01T00:00:00"/>
    <s v="Standard Class"/>
    <s v="GZ-14545"/>
    <s v="George Zrebassa"/>
    <s v="Corporate"/>
    <s v="United States"/>
    <s v="Los Angeles"/>
    <x v="1"/>
    <n v="90036"/>
    <s v="West"/>
    <s v="FUR-CH-10000665"/>
    <x v="0"/>
    <s v="Chairs"/>
    <s v="Global Airflow Leather Mesh Back Chair, Black"/>
    <n v="362.35199999999998"/>
  </r>
  <r>
    <n v="8304"/>
    <s v="US-2015-120313"/>
    <x v="28"/>
    <x v="656"/>
    <d v="2015-11-02T00:00:00"/>
    <s v="Second Class"/>
    <s v="NL-18310"/>
    <s v="Nancy Lomonaco"/>
    <s v="Home Office"/>
    <s v="United States"/>
    <s v="San Francisco"/>
    <x v="1"/>
    <n v="94110"/>
    <s v="West"/>
    <s v="TEC-PH-10003092"/>
    <x v="2"/>
    <s v="Phones"/>
    <s v="Motorola L804"/>
    <n v="73.584000000000003"/>
  </r>
  <r>
    <n v="8305"/>
    <s v="CA-2018-135419"/>
    <x v="28"/>
    <x v="132"/>
    <d v="2018-11-09T00:00:00"/>
    <s v="Standard Class"/>
    <s v="BG-11740"/>
    <s v="Bruce Geld"/>
    <s v="Consumer"/>
    <s v="United States"/>
    <s v="Bakersfield"/>
    <x v="1"/>
    <n v="93309"/>
    <s v="West"/>
    <s v="FUR-TA-10001086"/>
    <x v="0"/>
    <s v="Tables"/>
    <s v="SAFCO PlanMaster Boards, 60w x 37-1/2d, White Melamine"/>
    <n v="486.36799999999999"/>
  </r>
  <r>
    <n v="8306"/>
    <s v="CA-2017-128671"/>
    <x v="36"/>
    <x v="1190"/>
    <d v="2017-08-16T00:00:00"/>
    <s v="Standard Class"/>
    <s v="MT-18070"/>
    <s v="Michelle Tran"/>
    <s v="Home Office"/>
    <s v="United States"/>
    <s v="Tulsa"/>
    <x v="26"/>
    <n v="74133"/>
    <s v="Central"/>
    <s v="OFF-PA-10001870"/>
    <x v="1"/>
    <s v="Paper"/>
    <s v="Xerox 202"/>
    <n v="32.4"/>
  </r>
  <r>
    <n v="8307"/>
    <s v="CA-2017-128671"/>
    <x v="36"/>
    <x v="1190"/>
    <d v="2017-08-16T00:00:00"/>
    <s v="Standard Class"/>
    <s v="MT-18070"/>
    <s v="Michelle Tran"/>
    <s v="Home Office"/>
    <s v="United States"/>
    <s v="Tulsa"/>
    <x v="26"/>
    <n v="74133"/>
    <s v="Central"/>
    <s v="OFF-BI-10003305"/>
    <x v="1"/>
    <s v="Binders"/>
    <s v="Avery Hanging File Binders"/>
    <n v="41.86"/>
  </r>
  <r>
    <n v="8308"/>
    <s v="CA-2017-128671"/>
    <x v="36"/>
    <x v="1190"/>
    <d v="2017-08-16T00:00:00"/>
    <s v="Standard Class"/>
    <s v="MT-18070"/>
    <s v="Michelle Tran"/>
    <s v="Home Office"/>
    <s v="United States"/>
    <s v="Tulsa"/>
    <x v="26"/>
    <n v="74133"/>
    <s v="Central"/>
    <s v="OFF-BI-10003007"/>
    <x v="1"/>
    <s v="Binders"/>
    <s v="Premium Transparent Presentation Covers, No Pattern/Clear, 8 1/2&quot; x 11&quot;"/>
    <n v="77.56"/>
  </r>
  <r>
    <n v="8309"/>
    <s v="CA-2017-149335"/>
    <x v="46"/>
    <x v="197"/>
    <d v="2017-07-25T00:00:00"/>
    <s v="Same Day"/>
    <s v="BC-11125"/>
    <s v="Becky Castell"/>
    <s v="Home Office"/>
    <s v="United States"/>
    <s v="San Francisco"/>
    <x v="1"/>
    <n v="94122"/>
    <s v="West"/>
    <s v="OFF-AR-10001419"/>
    <x v="1"/>
    <s v="Art"/>
    <s v="Newell 325"/>
    <n v="37.17"/>
  </r>
  <r>
    <n v="8310"/>
    <s v="CA-2015-168312"/>
    <x v="15"/>
    <x v="72"/>
    <d v="2015-03-07T00:00:00"/>
    <s v="Standard Class"/>
    <s v="GW-14605"/>
    <s v="Giulietta Weimer"/>
    <s v="Consumer"/>
    <s v="United States"/>
    <s v="Houston"/>
    <x v="5"/>
    <n v="77036"/>
    <s v="Central"/>
    <s v="OFF-ST-10003692"/>
    <x v="1"/>
    <s v="Storage"/>
    <s v="Recycled Steel Personal File for Hanging File Folders"/>
    <n v="137.352"/>
  </r>
  <r>
    <n v="8311"/>
    <s v="CA-2015-168312"/>
    <x v="15"/>
    <x v="72"/>
    <d v="2015-03-07T00:00:00"/>
    <s v="Standard Class"/>
    <s v="GW-14605"/>
    <s v="Giulietta Weimer"/>
    <s v="Consumer"/>
    <s v="United States"/>
    <s v="Houston"/>
    <x v="5"/>
    <n v="77036"/>
    <s v="Central"/>
    <s v="FUR-TA-10001866"/>
    <x v="0"/>
    <s v="Tables"/>
    <s v="Bevis Round Conference Room Tables and Bases"/>
    <n v="376.50900000000001"/>
  </r>
  <r>
    <n v="8312"/>
    <s v="US-2018-105935"/>
    <x v="43"/>
    <x v="795"/>
    <d v="2018-01-31T00:00:00"/>
    <s v="Standard Class"/>
    <s v="BD-11500"/>
    <s v="Bradley Drucker"/>
    <s v="Consumer"/>
    <s v="United States"/>
    <s v="Columbus"/>
    <x v="32"/>
    <n v="31907"/>
    <s v="South"/>
    <s v="FUR-FU-10002157"/>
    <x v="0"/>
    <s v="Furnishings"/>
    <s v="Artistic Insta-Plaque"/>
    <n v="62.72"/>
  </r>
  <r>
    <n v="8313"/>
    <s v="US-2018-105935"/>
    <x v="43"/>
    <x v="795"/>
    <d v="2018-01-31T00:00:00"/>
    <s v="Standard Class"/>
    <s v="BD-11500"/>
    <s v="Bradley Drucker"/>
    <s v="Consumer"/>
    <s v="United States"/>
    <s v="Columbus"/>
    <x v="32"/>
    <n v="31907"/>
    <s v="South"/>
    <s v="TEC-PH-10001459"/>
    <x v="2"/>
    <s v="Phones"/>
    <s v="Samsung Galaxy Mega 6.3"/>
    <n v="2939.93"/>
  </r>
  <r>
    <n v="8314"/>
    <s v="CA-2015-161508"/>
    <x v="9"/>
    <x v="136"/>
    <d v="2015-07-16T00:00:00"/>
    <s v="Standard Class"/>
    <s v="PV-18985"/>
    <s v="Paul Van Hugh"/>
    <s v="Home Office"/>
    <s v="United States"/>
    <s v="League City"/>
    <x v="5"/>
    <n v="77573"/>
    <s v="Central"/>
    <s v="FUR-CH-10002126"/>
    <x v="0"/>
    <s v="Chairs"/>
    <s v="Hon Deluxe Fabric Upholstered Stacking Chairs"/>
    <n v="512.35799999999995"/>
  </r>
  <r>
    <n v="8315"/>
    <s v="CA-2015-161508"/>
    <x v="9"/>
    <x v="136"/>
    <d v="2015-07-16T00:00:00"/>
    <s v="Standard Class"/>
    <s v="PV-18985"/>
    <s v="Paul Van Hugh"/>
    <s v="Home Office"/>
    <s v="United States"/>
    <s v="League City"/>
    <x v="5"/>
    <n v="77573"/>
    <s v="Central"/>
    <s v="OFF-FA-10001561"/>
    <x v="1"/>
    <s v="Fasteners"/>
    <s v="Stockwell Push Pins"/>
    <n v="3.488"/>
  </r>
  <r>
    <n v="8316"/>
    <s v="CA-2015-161508"/>
    <x v="9"/>
    <x v="136"/>
    <d v="2015-07-16T00:00:00"/>
    <s v="Standard Class"/>
    <s v="PV-18985"/>
    <s v="Paul Van Hugh"/>
    <s v="Home Office"/>
    <s v="United States"/>
    <s v="League City"/>
    <x v="5"/>
    <n v="77573"/>
    <s v="Central"/>
    <s v="OFF-AR-10003158"/>
    <x v="1"/>
    <s v="Art"/>
    <s v="Fluorescent Highlighters by Dixon"/>
    <n v="22.288"/>
  </r>
  <r>
    <n v="8317"/>
    <s v="CA-2015-161508"/>
    <x v="9"/>
    <x v="136"/>
    <d v="2015-07-16T00:00:00"/>
    <s v="Standard Class"/>
    <s v="PV-18985"/>
    <s v="Paul Van Hugh"/>
    <s v="Home Office"/>
    <s v="United States"/>
    <s v="League City"/>
    <x v="5"/>
    <n v="77573"/>
    <s v="Central"/>
    <s v="OFF-PA-10001804"/>
    <x v="1"/>
    <s v="Paper"/>
    <s v="Xerox 195"/>
    <n v="16.032"/>
  </r>
  <r>
    <n v="8318"/>
    <s v="CA-2018-130904"/>
    <x v="29"/>
    <x v="645"/>
    <d v="2018-04-16T00:00:00"/>
    <s v="Standard Class"/>
    <s v="HM-14980"/>
    <s v="Henry MacAllister"/>
    <s v="Consumer"/>
    <s v="United States"/>
    <s v="Burlington"/>
    <x v="3"/>
    <n v="27217"/>
    <s v="South"/>
    <s v="OFF-AR-10000422"/>
    <x v="1"/>
    <s v="Art"/>
    <s v="Pencil and Crayon Sharpener"/>
    <n v="1.752"/>
  </r>
  <r>
    <n v="8319"/>
    <s v="CA-2018-130904"/>
    <x v="29"/>
    <x v="645"/>
    <d v="2018-04-16T00:00:00"/>
    <s v="Standard Class"/>
    <s v="HM-14980"/>
    <s v="Henry MacAllister"/>
    <s v="Consumer"/>
    <s v="United States"/>
    <s v="Burlington"/>
    <x v="3"/>
    <n v="27217"/>
    <s v="South"/>
    <s v="OFF-AR-10000127"/>
    <x v="1"/>
    <s v="Art"/>
    <s v="Newell 321"/>
    <n v="20.992000000000001"/>
  </r>
  <r>
    <n v="8320"/>
    <s v="CA-2018-133620"/>
    <x v="6"/>
    <x v="38"/>
    <d v="2018-11-18T00:00:00"/>
    <s v="Standard Class"/>
    <s v="EM-14065"/>
    <s v="Erin Mull"/>
    <s v="Consumer"/>
    <s v="United States"/>
    <s v="New York City"/>
    <x v="15"/>
    <n v="10009"/>
    <s v="East"/>
    <s v="OFF-ST-10004634"/>
    <x v="1"/>
    <s v="Storage"/>
    <s v="Personal Folder Holder, Ebony"/>
    <n v="11.21"/>
  </r>
  <r>
    <n v="8321"/>
    <s v="CA-2016-142937"/>
    <x v="19"/>
    <x v="901"/>
    <d v="2016-12-06T00:00:00"/>
    <s v="First Class"/>
    <s v="SF-20065"/>
    <s v="Sandra Flanagan"/>
    <s v="Consumer"/>
    <s v="United States"/>
    <s v="Dallas"/>
    <x v="5"/>
    <n v="75220"/>
    <s v="Central"/>
    <s v="OFF-AR-10003582"/>
    <x v="1"/>
    <s v="Art"/>
    <s v="Boston Electric Pencil Sharpener, Model 1818, Charcoal Black"/>
    <n v="45.04"/>
  </r>
  <r>
    <n v="8322"/>
    <s v="US-2017-149790"/>
    <x v="30"/>
    <x v="182"/>
    <d v="2017-10-01T00:00:00"/>
    <s v="Standard Class"/>
    <s v="SC-20380"/>
    <s v="Shahid Collister"/>
    <s v="Consumer"/>
    <s v="United States"/>
    <s v="Houston"/>
    <x v="5"/>
    <n v="77095"/>
    <s v="Central"/>
    <s v="OFF-BI-10002026"/>
    <x v="1"/>
    <s v="Binders"/>
    <s v="Ibico Recycled Linen-Style Covers"/>
    <n v="15.624000000000001"/>
  </r>
  <r>
    <n v="8323"/>
    <s v="CA-2017-130778"/>
    <x v="26"/>
    <x v="258"/>
    <d v="2017-11-25T00:00:00"/>
    <s v="Standard Class"/>
    <s v="ND-18370"/>
    <s v="Natalie DeCherney"/>
    <s v="Consumer"/>
    <s v="United States"/>
    <s v="Long Beach"/>
    <x v="15"/>
    <n v="11561"/>
    <s v="East"/>
    <s v="OFF-AP-10000595"/>
    <x v="1"/>
    <s v="Appliances"/>
    <s v="Disposable Triple-Filter Dust Bags"/>
    <n v="8.74"/>
  </r>
  <r>
    <n v="8324"/>
    <s v="CA-2017-130778"/>
    <x v="26"/>
    <x v="258"/>
    <d v="2017-11-25T00:00:00"/>
    <s v="Standard Class"/>
    <s v="ND-18370"/>
    <s v="Natalie DeCherney"/>
    <s v="Consumer"/>
    <s v="United States"/>
    <s v="Long Beach"/>
    <x v="15"/>
    <n v="11561"/>
    <s v="East"/>
    <s v="OFF-PA-10001509"/>
    <x v="1"/>
    <s v="Paper"/>
    <s v="Recycled Desk Saver Line &quot;While You Were Out&quot; Book, 5 1/2&quot; X 4&quot;"/>
    <n v="44.75"/>
  </r>
  <r>
    <n v="8325"/>
    <s v="CA-2018-144456"/>
    <x v="22"/>
    <x v="565"/>
    <d v="2018-09-09T00:00:00"/>
    <s v="First Class"/>
    <s v="FC-14245"/>
    <s v="Frank Carlisle"/>
    <s v="Home Office"/>
    <s v="United States"/>
    <s v="Hialeah"/>
    <x v="2"/>
    <n v="33012"/>
    <s v="South"/>
    <s v="OFF-ST-10001321"/>
    <x v="1"/>
    <s v="Storage"/>
    <s v="Decoflex Hanging Personal Folder File, Blue"/>
    <n v="61.68"/>
  </r>
  <r>
    <n v="8326"/>
    <s v="CA-2018-144456"/>
    <x v="22"/>
    <x v="565"/>
    <d v="2018-09-09T00:00:00"/>
    <s v="First Class"/>
    <s v="FC-14245"/>
    <s v="Frank Carlisle"/>
    <s v="Home Office"/>
    <s v="United States"/>
    <s v="Hialeah"/>
    <x v="2"/>
    <n v="33012"/>
    <s v="South"/>
    <s v="TEC-PH-10001750"/>
    <x v="2"/>
    <s v="Phones"/>
    <s v="Samsung Rugby III"/>
    <n v="158.376"/>
  </r>
  <r>
    <n v="8327"/>
    <s v="CA-2018-103478"/>
    <x v="9"/>
    <x v="246"/>
    <d v="2018-07-24T00:00:00"/>
    <s v="Second Class"/>
    <s v="KL-16555"/>
    <s v="Kelly Lampkin"/>
    <s v="Corporate"/>
    <s v="United States"/>
    <s v="Aurora"/>
    <x v="10"/>
    <n v="60505"/>
    <s v="Central"/>
    <s v="OFF-BI-10001890"/>
    <x v="1"/>
    <s v="Binders"/>
    <s v="Avery Poly Binder Pockets"/>
    <n v="2.8639999999999999"/>
  </r>
  <r>
    <n v="8328"/>
    <s v="CA-2018-103478"/>
    <x v="9"/>
    <x v="246"/>
    <d v="2018-07-24T00:00:00"/>
    <s v="Second Class"/>
    <s v="KL-16555"/>
    <s v="Kelly Lampkin"/>
    <s v="Corporate"/>
    <s v="United States"/>
    <s v="Aurora"/>
    <x v="10"/>
    <n v="60505"/>
    <s v="Central"/>
    <s v="OFF-BI-10004224"/>
    <x v="1"/>
    <s v="Binders"/>
    <s v="Catalog Binders with Expanding Posts"/>
    <n v="94.191999999999993"/>
  </r>
  <r>
    <n v="8329"/>
    <s v="CA-2018-118577"/>
    <x v="10"/>
    <x v="833"/>
    <d v="2018-10-11T00:00:00"/>
    <s v="Standard Class"/>
    <s v="XP-21865"/>
    <s v="Xylona Preis"/>
    <s v="Consumer"/>
    <s v="United States"/>
    <s v="Belleville"/>
    <x v="30"/>
    <n v="7109"/>
    <s v="East"/>
    <s v="OFF-PA-10001357"/>
    <x v="1"/>
    <s v="Paper"/>
    <s v="Xerox 1886"/>
    <n v="143.69999999999999"/>
  </r>
  <r>
    <n v="8330"/>
    <s v="CA-2018-118577"/>
    <x v="10"/>
    <x v="833"/>
    <d v="2018-10-11T00:00:00"/>
    <s v="Standard Class"/>
    <s v="XP-21865"/>
    <s v="Xylona Preis"/>
    <s v="Consumer"/>
    <s v="United States"/>
    <s v="Belleville"/>
    <x v="30"/>
    <n v="7109"/>
    <s v="East"/>
    <s v="OFF-PA-10004888"/>
    <x v="1"/>
    <s v="Paper"/>
    <s v="Xerox 217"/>
    <n v="6.48"/>
  </r>
  <r>
    <n v="8331"/>
    <s v="CA-2018-113572"/>
    <x v="0"/>
    <x v="659"/>
    <d v="2018-11-11T00:00:00"/>
    <s v="Standard Class"/>
    <s v="FP-14320"/>
    <s v="Frank Preis"/>
    <s v="Consumer"/>
    <s v="United States"/>
    <s v="New York City"/>
    <x v="15"/>
    <n v="10024"/>
    <s v="East"/>
    <s v="TEC-AC-10002370"/>
    <x v="2"/>
    <s v="Accessories"/>
    <s v="Maxell CD-R Discs"/>
    <n v="7.88"/>
  </r>
  <r>
    <n v="8332"/>
    <s v="CA-2017-153269"/>
    <x v="15"/>
    <x v="1185"/>
    <d v="2017-03-12T00:00:00"/>
    <s v="First Class"/>
    <s v="PS-18760"/>
    <s v="Pamela Stobb"/>
    <s v="Consumer"/>
    <s v="United States"/>
    <s v="Andover"/>
    <x v="31"/>
    <n v="1810"/>
    <s v="East"/>
    <s v="OFF-ST-10004634"/>
    <x v="1"/>
    <s v="Storage"/>
    <s v="Personal Folder Holder, Ebony"/>
    <n v="11.21"/>
  </r>
  <r>
    <n v="8333"/>
    <s v="CA-2017-153269"/>
    <x v="15"/>
    <x v="1185"/>
    <d v="2017-03-12T00:00:00"/>
    <s v="First Class"/>
    <s v="PS-18760"/>
    <s v="Pamela Stobb"/>
    <s v="Consumer"/>
    <s v="United States"/>
    <s v="Andover"/>
    <x v="31"/>
    <n v="1810"/>
    <s v="East"/>
    <s v="FUR-CH-10002647"/>
    <x v="0"/>
    <s v="Chairs"/>
    <s v="Situations Contoured Folding Chairs, 4/Set"/>
    <n v="354.9"/>
  </r>
  <r>
    <n v="8334"/>
    <s v="CA-2017-153269"/>
    <x v="15"/>
    <x v="1185"/>
    <d v="2017-03-12T00:00:00"/>
    <s v="First Class"/>
    <s v="PS-18760"/>
    <s v="Pamela Stobb"/>
    <s v="Consumer"/>
    <s v="United States"/>
    <s v="Andover"/>
    <x v="31"/>
    <n v="1810"/>
    <s v="East"/>
    <s v="OFF-PA-10001801"/>
    <x v="1"/>
    <s v="Paper"/>
    <s v="Xerox 193"/>
    <n v="17.940000000000001"/>
  </r>
  <r>
    <n v="8335"/>
    <s v="CA-2017-153269"/>
    <x v="15"/>
    <x v="1185"/>
    <d v="2017-03-12T00:00:00"/>
    <s v="First Class"/>
    <s v="PS-18760"/>
    <s v="Pamela Stobb"/>
    <s v="Consumer"/>
    <s v="United States"/>
    <s v="Andover"/>
    <x v="31"/>
    <n v="1810"/>
    <s v="East"/>
    <s v="OFF-BI-10004632"/>
    <x v="1"/>
    <s v="Binders"/>
    <s v="GBC Binding covers"/>
    <n v="51.8"/>
  </r>
  <r>
    <n v="8336"/>
    <s v="CA-2018-161655"/>
    <x v="7"/>
    <x v="726"/>
    <d v="2018-05-18T00:00:00"/>
    <s v="Second Class"/>
    <s v="CW-11905"/>
    <s v="Carl Weiss"/>
    <s v="Home Office"/>
    <s v="United States"/>
    <s v="Newark"/>
    <x v="13"/>
    <n v="19711"/>
    <s v="East"/>
    <s v="OFF-BI-10002082"/>
    <x v="1"/>
    <s v="Binders"/>
    <s v="GBC Twin Loop Wire Binding Elements"/>
    <n v="299.52"/>
  </r>
  <r>
    <n v="8337"/>
    <s v="CA-2017-101469"/>
    <x v="38"/>
    <x v="415"/>
    <d v="2017-07-08T00:00:00"/>
    <s v="Standard Class"/>
    <s v="KH-16360"/>
    <s v="Katherine Hughes"/>
    <s v="Consumer"/>
    <s v="United States"/>
    <s v="Arlington"/>
    <x v="17"/>
    <n v="22204"/>
    <s v="South"/>
    <s v="OFF-AR-10003986"/>
    <x v="1"/>
    <s v="Art"/>
    <s v="Avery Hi-Liter Pen Style Six-Color Fluorescent Set"/>
    <n v="7.7"/>
  </r>
  <r>
    <n v="8338"/>
    <s v="CA-2015-153087"/>
    <x v="13"/>
    <x v="422"/>
    <d v="2016-01-03T00:00:00"/>
    <s v="Standard Class"/>
    <s v="TC-20980"/>
    <s v="Tamara Chand"/>
    <s v="Corporate"/>
    <s v="United States"/>
    <s v="Decatur"/>
    <x v="19"/>
    <n v="35601"/>
    <s v="South"/>
    <s v="OFF-PA-10001243"/>
    <x v="1"/>
    <s v="Paper"/>
    <s v="Xerox 1983"/>
    <n v="23.92"/>
  </r>
  <r>
    <n v="8339"/>
    <s v="CA-2015-153087"/>
    <x v="13"/>
    <x v="422"/>
    <d v="2016-01-03T00:00:00"/>
    <s v="Standard Class"/>
    <s v="TC-20980"/>
    <s v="Tamara Chand"/>
    <s v="Corporate"/>
    <s v="United States"/>
    <s v="Decatur"/>
    <x v="19"/>
    <n v="35601"/>
    <s v="South"/>
    <s v="TEC-AC-10003198"/>
    <x v="2"/>
    <s v="Accessories"/>
    <s v="Enermax Acrylux Wireless Keyboard"/>
    <n v="498"/>
  </r>
  <r>
    <n v="8340"/>
    <s v="CA-2018-135076"/>
    <x v="29"/>
    <x v="669"/>
    <d v="2018-04-17T00:00:00"/>
    <s v="Standard Class"/>
    <s v="YS-21880"/>
    <s v="Yana Sorensen"/>
    <s v="Corporate"/>
    <s v="United States"/>
    <s v="Hesperia"/>
    <x v="1"/>
    <n v="92345"/>
    <s v="West"/>
    <s v="FUR-CH-10003774"/>
    <x v="0"/>
    <s v="Chairs"/>
    <s v="Global Wood Trimmed Manager's Task Chair, Khaki"/>
    <n v="436.70400000000001"/>
  </r>
  <r>
    <n v="8341"/>
    <s v="CA-2015-161634"/>
    <x v="6"/>
    <x v="687"/>
    <d v="2015-11-20T00:00:00"/>
    <s v="Standard Class"/>
    <s v="CC-12220"/>
    <s v="Chris Cortes"/>
    <s v="Consumer"/>
    <s v="United States"/>
    <s v="Chesapeake"/>
    <x v="17"/>
    <n v="23320"/>
    <s v="South"/>
    <s v="OFF-PA-10002262"/>
    <x v="1"/>
    <s v="Paper"/>
    <s v="Xerox 192"/>
    <n v="32.4"/>
  </r>
  <r>
    <n v="8342"/>
    <s v="CA-2018-141481"/>
    <x v="1"/>
    <x v="532"/>
    <d v="2018-06-14T00:00:00"/>
    <s v="First Class"/>
    <s v="ZD-21925"/>
    <s v="Zuschuss Donatelli"/>
    <s v="Consumer"/>
    <s v="United States"/>
    <s v="Los Angeles"/>
    <x v="1"/>
    <n v="90036"/>
    <s v="West"/>
    <s v="OFF-AP-10004532"/>
    <x v="1"/>
    <s v="Appliances"/>
    <s v="Kensington 6 Outlet Guardian Standard Surge Protector"/>
    <n v="61.44"/>
  </r>
  <r>
    <n v="8343"/>
    <s v="CA-2017-132549"/>
    <x v="26"/>
    <x v="881"/>
    <d v="2017-11-30T00:00:00"/>
    <s v="Standard Class"/>
    <s v="JK-15370"/>
    <s v="Jay Kimmel"/>
    <s v="Consumer"/>
    <s v="United States"/>
    <s v="Huntsville"/>
    <x v="19"/>
    <n v="35810"/>
    <s v="South"/>
    <s v="OFF-ST-10001325"/>
    <x v="1"/>
    <s v="Storage"/>
    <s v="Sterilite Officeware Hinged File Box"/>
    <n v="73.36"/>
  </r>
  <r>
    <n v="8344"/>
    <s v="US-2015-155544"/>
    <x v="37"/>
    <x v="90"/>
    <d v="2015-03-25T00:00:00"/>
    <s v="Standard Class"/>
    <s v="GM-14440"/>
    <s v="Gary McGarr"/>
    <s v="Consumer"/>
    <s v="United States"/>
    <s v="Knoxville"/>
    <x v="18"/>
    <n v="37918"/>
    <s v="South"/>
    <s v="OFF-LA-10004544"/>
    <x v="1"/>
    <s v="Labels"/>
    <s v="Avery 505"/>
    <n v="59.2"/>
  </r>
  <r>
    <n v="8345"/>
    <s v="US-2015-155544"/>
    <x v="37"/>
    <x v="90"/>
    <d v="2015-03-25T00:00:00"/>
    <s v="Standard Class"/>
    <s v="GM-14440"/>
    <s v="Gary McGarr"/>
    <s v="Consumer"/>
    <s v="United States"/>
    <s v="Knoxville"/>
    <x v="18"/>
    <n v="37918"/>
    <s v="South"/>
    <s v="FUR-FU-10001473"/>
    <x v="0"/>
    <s v="Furnishings"/>
    <s v="DAX Wood Document Frame"/>
    <n v="32.951999999999998"/>
  </r>
  <r>
    <n v="8346"/>
    <s v="US-2015-155544"/>
    <x v="37"/>
    <x v="90"/>
    <d v="2015-03-25T00:00:00"/>
    <s v="Standard Class"/>
    <s v="GM-14440"/>
    <s v="Gary McGarr"/>
    <s v="Consumer"/>
    <s v="United States"/>
    <s v="Knoxville"/>
    <x v="18"/>
    <n v="37918"/>
    <s v="South"/>
    <s v="FUR-CH-10000422"/>
    <x v="0"/>
    <s v="Chairs"/>
    <s v="Global Highback Leather Tilter in Burgundy"/>
    <n v="218.376"/>
  </r>
  <r>
    <n v="8347"/>
    <s v="US-2016-115238"/>
    <x v="20"/>
    <x v="28"/>
    <d v="2016-05-04T00:00:00"/>
    <s v="Standard Class"/>
    <s v="JW-15220"/>
    <s v="Jane Waco"/>
    <s v="Corporate"/>
    <s v="United States"/>
    <s v="Lawrence"/>
    <x v="31"/>
    <n v="1841"/>
    <s v="East"/>
    <s v="FUR-FU-10002960"/>
    <x v="0"/>
    <s v="Furnishings"/>
    <s v="Eldon 200 Class Desk Accessories, Burgundy"/>
    <n v="31.4"/>
  </r>
  <r>
    <n v="8348"/>
    <s v="US-2016-115238"/>
    <x v="20"/>
    <x v="28"/>
    <d v="2016-05-04T00:00:00"/>
    <s v="Standard Class"/>
    <s v="JW-15220"/>
    <s v="Jane Waco"/>
    <s v="Corporate"/>
    <s v="United States"/>
    <s v="Lawrence"/>
    <x v="31"/>
    <n v="1841"/>
    <s v="East"/>
    <s v="FUR-FU-10002445"/>
    <x v="0"/>
    <s v="Furnishings"/>
    <s v="DAX Two-Tone Rosewood/Black Document Frame, Desktop, 5 x 7"/>
    <n v="9.48"/>
  </r>
  <r>
    <n v="8349"/>
    <s v="US-2016-115238"/>
    <x v="20"/>
    <x v="28"/>
    <d v="2016-05-04T00:00:00"/>
    <s v="Standard Class"/>
    <s v="JW-15220"/>
    <s v="Jane Waco"/>
    <s v="Corporate"/>
    <s v="United States"/>
    <s v="Lawrence"/>
    <x v="31"/>
    <n v="1841"/>
    <s v="East"/>
    <s v="TEC-PH-10001300"/>
    <x v="2"/>
    <s v="Phones"/>
    <s v="iKross Bluetooth Portable Keyboard + Cell Phone Stand Holder + Brush for Apple iPhone 5S 5C 5, 4S 4"/>
    <n v="209.5"/>
  </r>
  <r>
    <n v="8350"/>
    <s v="US-2016-115238"/>
    <x v="20"/>
    <x v="28"/>
    <d v="2016-05-04T00:00:00"/>
    <s v="Standard Class"/>
    <s v="JW-15220"/>
    <s v="Jane Waco"/>
    <s v="Corporate"/>
    <s v="United States"/>
    <s v="Lawrence"/>
    <x v="31"/>
    <n v="1841"/>
    <s v="East"/>
    <s v="FUR-FU-10001025"/>
    <x v="0"/>
    <s v="Furnishings"/>
    <s v="Eldon ImÃ ge Series Desk Accessories, Clear"/>
    <n v="24.3"/>
  </r>
  <r>
    <n v="8351"/>
    <s v="US-2016-115238"/>
    <x v="20"/>
    <x v="28"/>
    <d v="2016-05-04T00:00:00"/>
    <s v="Standard Class"/>
    <s v="JW-15220"/>
    <s v="Jane Waco"/>
    <s v="Corporate"/>
    <s v="United States"/>
    <s v="Lawrence"/>
    <x v="31"/>
    <n v="1841"/>
    <s v="East"/>
    <s v="OFF-PA-10002689"/>
    <x v="1"/>
    <s v="Paper"/>
    <s v="Weyerhaeuser First Choice Laser/Copy Paper (20Lb. and 88 Bright)"/>
    <n v="6.48"/>
  </r>
  <r>
    <n v="8352"/>
    <s v="CA-2018-132199"/>
    <x v="20"/>
    <x v="898"/>
    <d v="2018-05-08T00:00:00"/>
    <s v="Standard Class"/>
    <s v="BO-11350"/>
    <s v="Bill Overfelt"/>
    <s v="Corporate"/>
    <s v="United States"/>
    <s v="Philadelphia"/>
    <x v="9"/>
    <n v="19134"/>
    <s v="East"/>
    <s v="FUR-FU-10004245"/>
    <x v="0"/>
    <s v="Furnishings"/>
    <s v="Career Cubicle Clock, 8 1/4&quot;, Black"/>
    <n v="32.448"/>
  </r>
  <r>
    <n v="8353"/>
    <s v="CA-2018-132199"/>
    <x v="20"/>
    <x v="898"/>
    <d v="2018-05-08T00:00:00"/>
    <s v="Standard Class"/>
    <s v="BO-11350"/>
    <s v="Bill Overfelt"/>
    <s v="Corporate"/>
    <s v="United States"/>
    <s v="Philadelphia"/>
    <x v="9"/>
    <n v="19134"/>
    <s v="East"/>
    <s v="OFF-BI-10003684"/>
    <x v="1"/>
    <s v="Binders"/>
    <s v="Wilson Jones Legal Size Ring Binders"/>
    <n v="26.388000000000002"/>
  </r>
  <r>
    <n v="8354"/>
    <s v="CA-2018-132199"/>
    <x v="20"/>
    <x v="898"/>
    <d v="2018-05-08T00:00:00"/>
    <s v="Standard Class"/>
    <s v="BO-11350"/>
    <s v="Bill Overfelt"/>
    <s v="Corporate"/>
    <s v="United States"/>
    <s v="Philadelphia"/>
    <x v="9"/>
    <n v="19134"/>
    <s v="East"/>
    <s v="FUR-TA-10003748"/>
    <x v="0"/>
    <s v="Tables"/>
    <s v="Bevis 36 x 72 Conference Tables"/>
    <n v="373.47"/>
  </r>
  <r>
    <n v="8355"/>
    <s v="CA-2018-132199"/>
    <x v="20"/>
    <x v="898"/>
    <d v="2018-05-08T00:00:00"/>
    <s v="Standard Class"/>
    <s v="BO-11350"/>
    <s v="Bill Overfelt"/>
    <s v="Corporate"/>
    <s v="United States"/>
    <s v="Philadelphia"/>
    <x v="9"/>
    <n v="19134"/>
    <s v="East"/>
    <s v="OFF-BI-10002133"/>
    <x v="1"/>
    <s v="Binders"/>
    <s v="Wilson Jones Elliptical Ring 3 1/2&quot; Capacity Binders, 800 sheets"/>
    <n v="64.2"/>
  </r>
  <r>
    <n v="8356"/>
    <s v="CA-2018-132199"/>
    <x v="20"/>
    <x v="898"/>
    <d v="2018-05-08T00:00:00"/>
    <s v="Standard Class"/>
    <s v="BO-11350"/>
    <s v="Bill Overfelt"/>
    <s v="Corporate"/>
    <s v="United States"/>
    <s v="Philadelphia"/>
    <x v="9"/>
    <n v="19134"/>
    <s v="East"/>
    <s v="OFF-FA-10002280"/>
    <x v="1"/>
    <s v="Fasteners"/>
    <s v="Advantus Plastic Paper Clips"/>
    <n v="8"/>
  </r>
  <r>
    <n v="8357"/>
    <s v="CA-2017-163174"/>
    <x v="47"/>
    <x v="370"/>
    <d v="2017-08-30T00:00:00"/>
    <s v="Standard Class"/>
    <s v="XP-21865"/>
    <s v="Xylona Preis"/>
    <s v="Consumer"/>
    <s v="United States"/>
    <s v="Athens"/>
    <x v="32"/>
    <n v="30605"/>
    <s v="South"/>
    <s v="FUR-FU-10000308"/>
    <x v="0"/>
    <s v="Furnishings"/>
    <s v="Deflect-o Glass Clear Studded Chair Mats"/>
    <n v="186.54"/>
  </r>
  <r>
    <n v="8358"/>
    <s v="CA-2015-110555"/>
    <x v="29"/>
    <x v="909"/>
    <d v="2015-04-18T00:00:00"/>
    <s v="Standard Class"/>
    <s v="MM-18055"/>
    <s v="Michelle Moray"/>
    <s v="Consumer"/>
    <s v="United States"/>
    <s v="Great Falls"/>
    <x v="37"/>
    <n v="59405"/>
    <s v="West"/>
    <s v="OFF-ST-10000876"/>
    <x v="1"/>
    <s v="Storage"/>
    <s v="Eldon Simplefile Box Office"/>
    <n v="87.08"/>
  </r>
  <r>
    <n v="8359"/>
    <s v="CA-2015-110555"/>
    <x v="29"/>
    <x v="909"/>
    <d v="2015-04-18T00:00:00"/>
    <s v="Standard Class"/>
    <s v="MM-18055"/>
    <s v="Michelle Moray"/>
    <s v="Consumer"/>
    <s v="United States"/>
    <s v="Great Falls"/>
    <x v="37"/>
    <n v="59405"/>
    <s v="West"/>
    <s v="TEC-PH-10000586"/>
    <x v="2"/>
    <s v="Phones"/>
    <s v="AT&amp;T SB67148 SynJ"/>
    <n v="105.584"/>
  </r>
  <r>
    <n v="8360"/>
    <s v="CA-2015-110555"/>
    <x v="29"/>
    <x v="909"/>
    <d v="2015-04-18T00:00:00"/>
    <s v="Standard Class"/>
    <s v="MM-18055"/>
    <s v="Michelle Moray"/>
    <s v="Consumer"/>
    <s v="United States"/>
    <s v="Great Falls"/>
    <x v="37"/>
    <n v="59405"/>
    <s v="West"/>
    <s v="TEC-AC-10003399"/>
    <x v="2"/>
    <s v="Accessories"/>
    <s v="Memorex Mini Travel Drive 64 GB USB 2.0 Flash Drive"/>
    <n v="217.44"/>
  </r>
  <r>
    <n v="8361"/>
    <s v="CA-2018-147207"/>
    <x v="41"/>
    <x v="460"/>
    <d v="2018-01-04T00:00:00"/>
    <s v="Second Class"/>
    <s v="TS-21655"/>
    <s v="Trudy Schmidt"/>
    <s v="Consumer"/>
    <s v="United States"/>
    <s v="El Paso"/>
    <x v="5"/>
    <n v="79907"/>
    <s v="Central"/>
    <s v="OFF-AR-10001955"/>
    <x v="1"/>
    <s v="Art"/>
    <s v="Newell 319"/>
    <n v="31.744"/>
  </r>
  <r>
    <n v="8362"/>
    <s v="CA-2018-147207"/>
    <x v="41"/>
    <x v="460"/>
    <d v="2018-01-04T00:00:00"/>
    <s v="Second Class"/>
    <s v="TS-21655"/>
    <s v="Trudy Schmidt"/>
    <s v="Consumer"/>
    <s v="United States"/>
    <s v="El Paso"/>
    <x v="5"/>
    <n v="79907"/>
    <s v="Central"/>
    <s v="OFF-AP-10000027"/>
    <x v="1"/>
    <s v="Appliances"/>
    <s v="Hoover Commercial SteamVac"/>
    <n v="5.4320000000000004"/>
  </r>
  <r>
    <n v="8363"/>
    <s v="CA-2018-147207"/>
    <x v="41"/>
    <x v="460"/>
    <d v="2018-01-04T00:00:00"/>
    <s v="Second Class"/>
    <s v="TS-21655"/>
    <s v="Trudy Schmidt"/>
    <s v="Consumer"/>
    <s v="United States"/>
    <s v="El Paso"/>
    <x v="5"/>
    <n v="79907"/>
    <s v="Central"/>
    <s v="FUR-TA-10002958"/>
    <x v="0"/>
    <s v="Tables"/>
    <s v="Bevis Oval Conference Table, Walnut"/>
    <n v="913.43"/>
  </r>
  <r>
    <n v="8364"/>
    <s v="CA-2018-147207"/>
    <x v="41"/>
    <x v="460"/>
    <d v="2018-01-04T00:00:00"/>
    <s v="Second Class"/>
    <s v="TS-21655"/>
    <s v="Trudy Schmidt"/>
    <s v="Consumer"/>
    <s v="United States"/>
    <s v="El Paso"/>
    <x v="5"/>
    <n v="79907"/>
    <s v="Central"/>
    <s v="OFF-ST-10002615"/>
    <x v="1"/>
    <s v="Storage"/>
    <s v="Dual Level, Single-Width Filing Carts"/>
    <n v="372.14400000000001"/>
  </r>
  <r>
    <n v="8365"/>
    <s v="CA-2018-137631"/>
    <x v="18"/>
    <x v="1045"/>
    <d v="2018-05-02T00:00:00"/>
    <s v="Standard Class"/>
    <s v="JL-15235"/>
    <s v="Janet Lee"/>
    <s v="Consumer"/>
    <s v="United States"/>
    <s v="Kissimmee"/>
    <x v="2"/>
    <n v="34741"/>
    <s v="South"/>
    <s v="TEC-PH-10002624"/>
    <x v="2"/>
    <s v="Phones"/>
    <s v="Samsung Galaxy S4 Mini"/>
    <n v="751.98400000000004"/>
  </r>
  <r>
    <n v="8366"/>
    <s v="CA-2018-157273"/>
    <x v="31"/>
    <x v="289"/>
    <d v="2018-02-02T00:00:00"/>
    <s v="First Class"/>
    <s v="SZ-20035"/>
    <s v="Sam Zeldin"/>
    <s v="Home Office"/>
    <s v="United States"/>
    <s v="Seattle"/>
    <x v="4"/>
    <n v="98105"/>
    <s v="West"/>
    <s v="TEC-PH-10002275"/>
    <x v="2"/>
    <s v="Phones"/>
    <s v="Mitel 5320 IP Phone VoIP phone"/>
    <n v="604.76800000000003"/>
  </r>
  <r>
    <n v="8367"/>
    <s v="CA-2015-109918"/>
    <x v="14"/>
    <x v="557"/>
    <d v="2015-09-12T00:00:00"/>
    <s v="Second Class"/>
    <s v="LR-17035"/>
    <s v="Lisa Ryan"/>
    <s v="Corporate"/>
    <s v="United States"/>
    <s v="Santa Clara"/>
    <x v="1"/>
    <n v="95051"/>
    <s v="West"/>
    <s v="OFF-SU-10004290"/>
    <x v="1"/>
    <s v="Supplies"/>
    <s v="Acme Design Line 8&quot; Stainless Steel Bent Scissors w/Champagne Handles, 3-1/8&quot; Cut"/>
    <n v="27.36"/>
  </r>
  <r>
    <n v="8368"/>
    <s v="CA-2015-109918"/>
    <x v="14"/>
    <x v="557"/>
    <d v="2015-09-12T00:00:00"/>
    <s v="Second Class"/>
    <s v="LR-17035"/>
    <s v="Lisa Ryan"/>
    <s v="Corporate"/>
    <s v="United States"/>
    <s v="Santa Clara"/>
    <x v="1"/>
    <n v="95051"/>
    <s v="West"/>
    <s v="OFF-PA-10000174"/>
    <x v="1"/>
    <s v="Paper"/>
    <s v="Message Book, Wirebound, Four 5 1/2&quot; X 4&quot; Forms/Pg., 200 Dupl. Sets/Book"/>
    <n v="20.56"/>
  </r>
  <r>
    <n v="8369"/>
    <s v="CA-2015-109918"/>
    <x v="14"/>
    <x v="557"/>
    <d v="2015-09-12T00:00:00"/>
    <s v="Second Class"/>
    <s v="LR-17035"/>
    <s v="Lisa Ryan"/>
    <s v="Corporate"/>
    <s v="United States"/>
    <s v="Santa Clara"/>
    <x v="1"/>
    <n v="95051"/>
    <s v="West"/>
    <s v="OFF-BI-10004308"/>
    <x v="1"/>
    <s v="Binders"/>
    <s v="Avery Legal 4-Ring Binder"/>
    <n v="83.92"/>
  </r>
  <r>
    <n v="8370"/>
    <s v="CA-2017-118745"/>
    <x v="1"/>
    <x v="725"/>
    <d v="2017-06-16T00:00:00"/>
    <s v="Standard Class"/>
    <s v="SV-20365"/>
    <s v="Seth Vernon"/>
    <s v="Consumer"/>
    <s v="United States"/>
    <s v="Los Angeles"/>
    <x v="1"/>
    <n v="90049"/>
    <s v="West"/>
    <s v="FUR-TA-10003473"/>
    <x v="0"/>
    <s v="Tables"/>
    <s v="Bretford Rectangular Conference Table Tops"/>
    <n v="902.71199999999999"/>
  </r>
  <r>
    <n v="8371"/>
    <s v="CA-2017-163972"/>
    <x v="2"/>
    <x v="508"/>
    <d v="2017-10-21T00:00:00"/>
    <s v="Standard Class"/>
    <s v="MG-17890"/>
    <s v="Michael Granlund"/>
    <s v="Home Office"/>
    <s v="United States"/>
    <s v="Fresno"/>
    <x v="1"/>
    <n v="93727"/>
    <s v="West"/>
    <s v="FUR-BO-10003894"/>
    <x v="0"/>
    <s v="Bookcases"/>
    <s v="Safco Value Mate Steel Bookcase, Baked Enamel Finish on Steel, Black"/>
    <n v="120.666"/>
  </r>
  <r>
    <n v="8372"/>
    <s v="CA-2015-165393"/>
    <x v="13"/>
    <x v="422"/>
    <d v="2015-12-30T00:00:00"/>
    <s v="First Class"/>
    <s v="NC-18415"/>
    <s v="Nathan Cano"/>
    <s v="Consumer"/>
    <s v="United States"/>
    <s v="Fort Worth"/>
    <x v="5"/>
    <n v="76106"/>
    <s v="Central"/>
    <s v="OFF-BI-10001658"/>
    <x v="1"/>
    <s v="Binders"/>
    <s v="GBC Standard Therm-A-Bind Covers"/>
    <n v="4.984"/>
  </r>
  <r>
    <n v="8373"/>
    <s v="CA-2017-113726"/>
    <x v="26"/>
    <x v="390"/>
    <d v="2017-12-01T00:00:00"/>
    <s v="Standard Class"/>
    <s v="SC-20680"/>
    <s v="Steve Carroll"/>
    <s v="Home Office"/>
    <s v="United States"/>
    <s v="Seattle"/>
    <x v="4"/>
    <n v="98105"/>
    <s v="West"/>
    <s v="FUR-FU-10003535"/>
    <x v="0"/>
    <s v="Furnishings"/>
    <s v="Howard Miller Distant Time Traveler Alarm Clock"/>
    <n v="82.26"/>
  </r>
  <r>
    <n v="8374"/>
    <s v="CA-2017-152940"/>
    <x v="0"/>
    <x v="338"/>
    <d v="2017-11-13T00:00:00"/>
    <s v="First Class"/>
    <s v="RO-19780"/>
    <s v="Rose O'Brian"/>
    <s v="Consumer"/>
    <s v="United States"/>
    <s v="San Francisco"/>
    <x v="1"/>
    <n v="94110"/>
    <s v="West"/>
    <s v="OFF-ST-10000352"/>
    <x v="1"/>
    <s v="Storage"/>
    <s v="Acco Perma 2700 Stacking Storage Drawers"/>
    <n v="29.74"/>
  </r>
  <r>
    <n v="8375"/>
    <s v="CA-2016-158701"/>
    <x v="50"/>
    <x v="956"/>
    <d v="2016-01-10T00:00:00"/>
    <s v="Standard Class"/>
    <s v="JL-15175"/>
    <s v="James Lanier"/>
    <s v="Home Office"/>
    <s v="United States"/>
    <s v="San Francisco"/>
    <x v="1"/>
    <n v="94110"/>
    <s v="West"/>
    <s v="OFF-AP-10004859"/>
    <x v="1"/>
    <s v="Appliances"/>
    <s v="Acco 6 Outlet Guardian Premium Surge Suppressor"/>
    <n v="87.36"/>
  </r>
  <r>
    <n v="8376"/>
    <s v="CA-2016-158701"/>
    <x v="50"/>
    <x v="956"/>
    <d v="2016-01-10T00:00:00"/>
    <s v="Standard Class"/>
    <s v="JL-15175"/>
    <s v="James Lanier"/>
    <s v="Home Office"/>
    <s v="United States"/>
    <s v="San Francisco"/>
    <x v="1"/>
    <n v="94110"/>
    <s v="West"/>
    <s v="OFF-BI-10001294"/>
    <x v="1"/>
    <s v="Binders"/>
    <s v="Fellowes Binding Cases"/>
    <n v="56.16"/>
  </r>
  <r>
    <n v="8377"/>
    <s v="CA-2018-156272"/>
    <x v="37"/>
    <x v="708"/>
    <d v="2018-03-27T00:00:00"/>
    <s v="Standard Class"/>
    <s v="PW-19030"/>
    <s v="Pauline Webber"/>
    <s v="Corporate"/>
    <s v="United States"/>
    <s v="Pompano Beach"/>
    <x v="2"/>
    <n v="33068"/>
    <s v="South"/>
    <s v="OFF-AP-10001242"/>
    <x v="1"/>
    <s v="Appliances"/>
    <s v="APC 7 Outlet Network SurgeArrest Surge Protector"/>
    <n v="64.384"/>
  </r>
  <r>
    <n v="8378"/>
    <s v="CA-2016-162964"/>
    <x v="6"/>
    <x v="768"/>
    <d v="2016-11-18T00:00:00"/>
    <s v="Standard Class"/>
    <s v="MF-18250"/>
    <s v="Monica Federle"/>
    <s v="Corporate"/>
    <s v="United States"/>
    <s v="Houston"/>
    <x v="5"/>
    <n v="77095"/>
    <s v="Central"/>
    <s v="OFF-ST-10002344"/>
    <x v="1"/>
    <s v="Storage"/>
    <s v="Carina 42&quot;Hx23 3/4&quot;W Media Storage Unit"/>
    <n v="64.784000000000006"/>
  </r>
  <r>
    <n v="8379"/>
    <s v="CA-2016-162964"/>
    <x v="6"/>
    <x v="768"/>
    <d v="2016-11-18T00:00:00"/>
    <s v="Standard Class"/>
    <s v="MF-18250"/>
    <s v="Monica Federle"/>
    <s v="Corporate"/>
    <s v="United States"/>
    <s v="Houston"/>
    <x v="5"/>
    <n v="77095"/>
    <s v="Central"/>
    <s v="OFF-PA-10003349"/>
    <x v="1"/>
    <s v="Paper"/>
    <s v="Xerox 1957"/>
    <n v="15.552"/>
  </r>
  <r>
    <n v="8380"/>
    <s v="CA-2016-162964"/>
    <x v="6"/>
    <x v="768"/>
    <d v="2016-11-18T00:00:00"/>
    <s v="Standard Class"/>
    <s v="MF-18250"/>
    <s v="Monica Federle"/>
    <s v="Corporate"/>
    <s v="United States"/>
    <s v="Houston"/>
    <x v="5"/>
    <n v="77095"/>
    <s v="Central"/>
    <s v="OFF-EN-10003055"/>
    <x v="1"/>
    <s v="Envelopes"/>
    <s v="Blue String-Tie &amp; Button Interoffice Envelopes, 10 x 13"/>
    <n v="223.88800000000001"/>
  </r>
  <r>
    <n v="8381"/>
    <s v="CA-2015-103527"/>
    <x v="14"/>
    <x v="340"/>
    <d v="2015-09-14T00:00:00"/>
    <s v="Second Class"/>
    <s v="CC-12220"/>
    <s v="Chris Cortes"/>
    <s v="Consumer"/>
    <s v="United States"/>
    <s v="Chicago"/>
    <x v="10"/>
    <n v="60653"/>
    <s v="Central"/>
    <s v="OFF-PA-10001622"/>
    <x v="1"/>
    <s v="Paper"/>
    <s v="Ampad Poly Cover Wirebound Steno Book, 6&quot; x 9&quot; Assorted Colors, Gregg Ruled"/>
    <n v="10.896000000000001"/>
  </r>
  <r>
    <n v="8382"/>
    <s v="CA-2017-134544"/>
    <x v="34"/>
    <x v="716"/>
    <d v="2017-03-19T00:00:00"/>
    <s v="Second Class"/>
    <s v="AC-10660"/>
    <s v="Anna Chung"/>
    <s v="Consumer"/>
    <s v="United States"/>
    <s v="San Francisco"/>
    <x v="1"/>
    <n v="94109"/>
    <s v="West"/>
    <s v="TEC-PH-10003800"/>
    <x v="2"/>
    <s v="Phones"/>
    <s v="i.Sound Portable Power - 8000 mAh"/>
    <n v="84.784000000000006"/>
  </r>
  <r>
    <n v="8383"/>
    <s v="CA-2017-163048"/>
    <x v="25"/>
    <x v="597"/>
    <d v="2017-02-15T00:00:00"/>
    <s v="Standard Class"/>
    <s v="MH-17440"/>
    <s v="Mark Haberlin"/>
    <s v="Corporate"/>
    <s v="United States"/>
    <s v="Houston"/>
    <x v="5"/>
    <n v="77036"/>
    <s v="Central"/>
    <s v="FUR-CH-10001270"/>
    <x v="0"/>
    <s v="Chairs"/>
    <s v="Harbour Creations Steel Folding Chair"/>
    <n v="241.5"/>
  </r>
  <r>
    <n v="8384"/>
    <s v="CA-2017-145135"/>
    <x v="5"/>
    <x v="491"/>
    <d v="2017-11-28T00:00:00"/>
    <s v="First Class"/>
    <s v="CD-12790"/>
    <s v="Cynthia Delaney"/>
    <s v="Home Office"/>
    <s v="United States"/>
    <s v="Shelton"/>
    <x v="29"/>
    <n v="6484"/>
    <s v="East"/>
    <s v="TEC-AC-10003447"/>
    <x v="2"/>
    <s v="Accessories"/>
    <s v="Micropad Numeric Keypads"/>
    <n v="59.97"/>
  </r>
  <r>
    <n v="8385"/>
    <s v="CA-2017-145135"/>
    <x v="5"/>
    <x v="491"/>
    <d v="2017-11-28T00:00:00"/>
    <s v="First Class"/>
    <s v="CD-12790"/>
    <s v="Cynthia Delaney"/>
    <s v="Home Office"/>
    <s v="United States"/>
    <s v="Shelton"/>
    <x v="29"/>
    <n v="6484"/>
    <s v="East"/>
    <s v="OFF-PA-10004285"/>
    <x v="1"/>
    <s v="Paper"/>
    <s v="Xerox 1959"/>
    <n v="13.36"/>
  </r>
  <r>
    <n v="8386"/>
    <s v="CA-2018-137582"/>
    <x v="22"/>
    <x v="507"/>
    <d v="2018-09-08T00:00:00"/>
    <s v="Standard Class"/>
    <s v="CV-12805"/>
    <s v="Cynthia Voltz"/>
    <s v="Corporate"/>
    <s v="United States"/>
    <s v="Oakland"/>
    <x v="1"/>
    <n v="94601"/>
    <s v="West"/>
    <s v="OFF-BI-10001757"/>
    <x v="1"/>
    <s v="Binders"/>
    <s v="Pressboard Hanging Data Binders for Unburst Sheets"/>
    <n v="11.808"/>
  </r>
  <r>
    <n v="8387"/>
    <s v="CA-2016-149601"/>
    <x v="23"/>
    <x v="71"/>
    <d v="2016-06-03T00:00:00"/>
    <s v="Standard Class"/>
    <s v="TB-21625"/>
    <s v="Trudy Brown"/>
    <s v="Consumer"/>
    <s v="United States"/>
    <s v="Manchester"/>
    <x v="29"/>
    <n v="6040"/>
    <s v="East"/>
    <s v="OFF-ST-10001558"/>
    <x v="1"/>
    <s v="Storage"/>
    <s v="Acco Perma 4000 Stacking Storage Drawers"/>
    <n v="16.239999999999998"/>
  </r>
  <r>
    <n v="8388"/>
    <s v="CA-2016-149601"/>
    <x v="23"/>
    <x v="71"/>
    <d v="2016-06-03T00:00:00"/>
    <s v="Standard Class"/>
    <s v="TB-21625"/>
    <s v="Trudy Brown"/>
    <s v="Consumer"/>
    <s v="United States"/>
    <s v="Manchester"/>
    <x v="29"/>
    <n v="6040"/>
    <s v="East"/>
    <s v="OFF-ST-10001328"/>
    <x v="1"/>
    <s v="Storage"/>
    <s v="Personal Filing Tote with Lid, Black/Gray"/>
    <n v="77.55"/>
  </r>
  <r>
    <n v="8389"/>
    <s v="CA-2015-139423"/>
    <x v="0"/>
    <x v="301"/>
    <d v="2015-11-05T00:00:00"/>
    <s v="Standard Class"/>
    <s v="DG-13300"/>
    <s v="Deirdre Greer"/>
    <s v="Corporate"/>
    <s v="United States"/>
    <s v="Orange"/>
    <x v="30"/>
    <n v="7050"/>
    <s v="East"/>
    <s v="OFF-AP-10004708"/>
    <x v="1"/>
    <s v="Appliances"/>
    <s v="Fellowes Superior 10 Outlet Split Surge Protector"/>
    <n v="76.12"/>
  </r>
  <r>
    <n v="8390"/>
    <s v="CA-2017-102596"/>
    <x v="27"/>
    <x v="797"/>
    <d v="2017-12-30T00:00:00"/>
    <s v="First Class"/>
    <s v="RD-19810"/>
    <s v="Ross DeVincentis"/>
    <s v="Home Office"/>
    <s v="United States"/>
    <s v="Akron"/>
    <x v="24"/>
    <n v="44312"/>
    <s v="East"/>
    <s v="OFF-FA-10000621"/>
    <x v="1"/>
    <s v="Fasteners"/>
    <s v="OIC Colored Binder Clips, Assorted Sizes"/>
    <n v="17.184000000000001"/>
  </r>
  <r>
    <n v="8391"/>
    <s v="CA-2018-153227"/>
    <x v="4"/>
    <x v="769"/>
    <d v="2018-12-06T00:00:00"/>
    <s v="First Class"/>
    <s v="CS-12250"/>
    <s v="Chris Selesnick"/>
    <s v="Corporate"/>
    <s v="United States"/>
    <s v="Los Angeles"/>
    <x v="1"/>
    <n v="90032"/>
    <s v="West"/>
    <s v="OFF-PA-10001838"/>
    <x v="1"/>
    <s v="Paper"/>
    <s v="Adams Telephone Message Book W/Dividers/Space For Phone Numbers, 5 1/4&quot;X8 1/2&quot;, 300/Messages"/>
    <n v="11.76"/>
  </r>
  <r>
    <n v="8392"/>
    <s v="CA-2018-110625"/>
    <x v="27"/>
    <x v="331"/>
    <d v="2018-12-30T00:00:00"/>
    <s v="Standard Class"/>
    <s v="JB-16045"/>
    <s v="Julia Barnett"/>
    <s v="Home Office"/>
    <s v="United States"/>
    <s v="Danbury"/>
    <x v="29"/>
    <n v="6810"/>
    <s v="East"/>
    <s v="FUR-FU-10001473"/>
    <x v="0"/>
    <s v="Furnishings"/>
    <s v="DAX Wood Document Frame"/>
    <n v="27.46"/>
  </r>
  <r>
    <n v="8393"/>
    <s v="CA-2017-142594"/>
    <x v="5"/>
    <x v="49"/>
    <d v="2017-12-06T00:00:00"/>
    <s v="Second Class"/>
    <s v="EJ-14155"/>
    <s v="Eva Jacobs"/>
    <s v="Consumer"/>
    <s v="United States"/>
    <s v="Franklin"/>
    <x v="31"/>
    <n v="2038"/>
    <s v="East"/>
    <s v="TEC-PH-10000193"/>
    <x v="2"/>
    <s v="Phones"/>
    <s v="Jensen SMPS-640 -Â speaker phone"/>
    <n v="137.94"/>
  </r>
  <r>
    <n v="8394"/>
    <s v="CA-2017-142594"/>
    <x v="5"/>
    <x v="49"/>
    <d v="2017-12-06T00:00:00"/>
    <s v="Second Class"/>
    <s v="EJ-14155"/>
    <s v="Eva Jacobs"/>
    <s v="Consumer"/>
    <s v="United States"/>
    <s v="Franklin"/>
    <x v="31"/>
    <n v="2038"/>
    <s v="East"/>
    <s v="FUR-FU-10002045"/>
    <x v="0"/>
    <s v="Furnishings"/>
    <s v="Executive Impressions 14&quot;"/>
    <n v="111.15"/>
  </r>
  <r>
    <n v="8395"/>
    <s v="CA-2017-142594"/>
    <x v="5"/>
    <x v="49"/>
    <d v="2017-12-06T00:00:00"/>
    <s v="Second Class"/>
    <s v="EJ-14155"/>
    <s v="Eva Jacobs"/>
    <s v="Consumer"/>
    <s v="United States"/>
    <s v="Franklin"/>
    <x v="31"/>
    <n v="2038"/>
    <s v="East"/>
    <s v="OFF-AP-10002945"/>
    <x v="1"/>
    <s v="Appliances"/>
    <s v="Honeywell Enviracaire Portable HEPA Air Cleaner for 17' x 22' Room"/>
    <n v="901.95"/>
  </r>
  <r>
    <n v="8396"/>
    <s v="CA-2017-142594"/>
    <x v="5"/>
    <x v="49"/>
    <d v="2017-12-06T00:00:00"/>
    <s v="Second Class"/>
    <s v="EJ-14155"/>
    <s v="Eva Jacobs"/>
    <s v="Consumer"/>
    <s v="United States"/>
    <s v="Franklin"/>
    <x v="31"/>
    <n v="2038"/>
    <s v="East"/>
    <s v="FUR-TA-10001095"/>
    <x v="0"/>
    <s v="Tables"/>
    <s v="Chromcraft Round Conference Tables"/>
    <n v="366.00900000000001"/>
  </r>
  <r>
    <n v="8397"/>
    <s v="CA-2015-152254"/>
    <x v="38"/>
    <x v="479"/>
    <d v="2015-06-30T00:00:00"/>
    <s v="Same Day"/>
    <s v="BD-11620"/>
    <s v="Brian DeCherney"/>
    <s v="Consumer"/>
    <s v="United States"/>
    <s v="Wilmington"/>
    <x v="3"/>
    <n v="28403"/>
    <s v="South"/>
    <s v="OFF-PA-10001144"/>
    <x v="1"/>
    <s v="Paper"/>
    <s v="Xerox 1913"/>
    <n v="310.68799999999999"/>
  </r>
  <r>
    <n v="8398"/>
    <s v="US-2015-120236"/>
    <x v="22"/>
    <x v="1010"/>
    <d v="2015-09-04T00:00:00"/>
    <s v="First Class"/>
    <s v="MR-17545"/>
    <s v="Mathew Reese"/>
    <s v="Home Office"/>
    <s v="United States"/>
    <s v="Houston"/>
    <x v="5"/>
    <n v="77095"/>
    <s v="Central"/>
    <s v="OFF-BI-10004099"/>
    <x v="1"/>
    <s v="Binders"/>
    <s v="GBC VeloBinder Strips"/>
    <n v="7.68"/>
  </r>
  <r>
    <n v="8399"/>
    <s v="CA-2018-120061"/>
    <x v="28"/>
    <x v="808"/>
    <d v="2018-11-07T00:00:00"/>
    <s v="Second Class"/>
    <s v="SR-20425"/>
    <s v="Sharelle Roach"/>
    <s v="Home Office"/>
    <s v="United States"/>
    <s v="Springfield"/>
    <x v="24"/>
    <n v="45503"/>
    <s v="East"/>
    <s v="FUR-CH-10001973"/>
    <x v="0"/>
    <s v="Chairs"/>
    <s v="Office Star Flex Back Scooter Chair with White Frame"/>
    <n v="155.37200000000001"/>
  </r>
  <r>
    <n v="8400"/>
    <s v="CA-2016-133837"/>
    <x v="3"/>
    <x v="657"/>
    <d v="2016-04-18T00:00:00"/>
    <s v="Standard Class"/>
    <s v="TH-21100"/>
    <s v="Thea Hendricks"/>
    <s v="Consumer"/>
    <s v="United States"/>
    <s v="Glendale"/>
    <x v="16"/>
    <n v="85301"/>
    <s v="West"/>
    <s v="OFF-ST-10000344"/>
    <x v="1"/>
    <s v="Storage"/>
    <s v="Neat Ideas Personal Hanging Folder Files, Black"/>
    <n v="10.744"/>
  </r>
  <r>
    <n v="8401"/>
    <s v="CA-2016-110814"/>
    <x v="19"/>
    <x v="901"/>
    <d v="2016-12-09T00:00:00"/>
    <s v="Second Class"/>
    <s v="BD-11635"/>
    <s v="Brian Derr"/>
    <s v="Consumer"/>
    <s v="United States"/>
    <s v="New York City"/>
    <x v="15"/>
    <n v="10009"/>
    <s v="East"/>
    <s v="OFF-BI-10002026"/>
    <x v="1"/>
    <s v="Binders"/>
    <s v="Avery Arch Ring Binders"/>
    <n v="232.4"/>
  </r>
  <r>
    <n v="8402"/>
    <s v="CA-2016-110814"/>
    <x v="19"/>
    <x v="901"/>
    <d v="2016-12-09T00:00:00"/>
    <s v="Second Class"/>
    <s v="BD-11635"/>
    <s v="Brian Derr"/>
    <s v="Consumer"/>
    <s v="United States"/>
    <s v="New York City"/>
    <x v="15"/>
    <n v="10009"/>
    <s v="East"/>
    <s v="FUR-CH-10003535"/>
    <x v="0"/>
    <s v="Chairs"/>
    <s v="Global Armless Task Chair, Royal Blue"/>
    <n v="164.64599999999999"/>
  </r>
  <r>
    <n v="8403"/>
    <s v="CA-2016-110814"/>
    <x v="19"/>
    <x v="901"/>
    <d v="2016-12-09T00:00:00"/>
    <s v="Second Class"/>
    <s v="BD-11635"/>
    <s v="Brian Derr"/>
    <s v="Consumer"/>
    <s v="United States"/>
    <s v="New York City"/>
    <x v="15"/>
    <n v="10009"/>
    <s v="East"/>
    <s v="OFF-PA-10004156"/>
    <x v="1"/>
    <s v="Paper"/>
    <s v="Xerox 188"/>
    <n v="22.68"/>
  </r>
  <r>
    <n v="8404"/>
    <s v="CA-2017-154067"/>
    <x v="31"/>
    <x v="854"/>
    <d v="2017-02-07T00:00:00"/>
    <s v="Standard Class"/>
    <s v="SM-20950"/>
    <s v="Suzanne McNair"/>
    <s v="Corporate"/>
    <s v="United States"/>
    <s v="Los Angeles"/>
    <x v="1"/>
    <n v="90036"/>
    <s v="West"/>
    <s v="OFF-PA-10002254"/>
    <x v="1"/>
    <s v="Paper"/>
    <s v="Xerox 1883"/>
    <n v="105.52"/>
  </r>
  <r>
    <n v="8405"/>
    <s v="CA-2018-140480"/>
    <x v="45"/>
    <x v="141"/>
    <d v="2018-07-12T00:00:00"/>
    <s v="Standard Class"/>
    <s v="HE-14800"/>
    <s v="Harold Engle"/>
    <s v="Corporate"/>
    <s v="United States"/>
    <s v="Newark"/>
    <x v="13"/>
    <n v="19711"/>
    <s v="East"/>
    <s v="FUR-FU-10003247"/>
    <x v="0"/>
    <s v="Furnishings"/>
    <s v="36X48 HARDFLOOR CHAIRMAT"/>
    <n v="83.92"/>
  </r>
  <r>
    <n v="8406"/>
    <s v="CA-2018-140480"/>
    <x v="45"/>
    <x v="141"/>
    <d v="2018-07-12T00:00:00"/>
    <s v="Standard Class"/>
    <s v="HE-14800"/>
    <s v="Harold Engle"/>
    <s v="Corporate"/>
    <s v="United States"/>
    <s v="Newark"/>
    <x v="13"/>
    <n v="19711"/>
    <s v="East"/>
    <s v="TEC-AC-10002473"/>
    <x v="2"/>
    <s v="Accessories"/>
    <s v="Maxell 4.7GB DVD-R"/>
    <n v="141.9"/>
  </r>
  <r>
    <n v="8407"/>
    <s v="CA-2018-140480"/>
    <x v="45"/>
    <x v="141"/>
    <d v="2018-07-12T00:00:00"/>
    <s v="Standard Class"/>
    <s v="HE-14800"/>
    <s v="Harold Engle"/>
    <s v="Corporate"/>
    <s v="United States"/>
    <s v="Newark"/>
    <x v="13"/>
    <n v="19711"/>
    <s v="East"/>
    <s v="FUR-FU-10001057"/>
    <x v="0"/>
    <s v="Furnishings"/>
    <s v="Tensor Track Tree Floor Lamp"/>
    <n v="39.979999999999997"/>
  </r>
  <r>
    <n v="8408"/>
    <s v="CA-2018-140480"/>
    <x v="45"/>
    <x v="141"/>
    <d v="2018-07-12T00:00:00"/>
    <s v="Standard Class"/>
    <s v="HE-14800"/>
    <s v="Harold Engle"/>
    <s v="Corporate"/>
    <s v="United States"/>
    <s v="Newark"/>
    <x v="13"/>
    <n v="19711"/>
    <s v="East"/>
    <s v="OFF-AR-10001419"/>
    <x v="1"/>
    <s v="Art"/>
    <s v="Newell 325"/>
    <n v="28.91"/>
  </r>
  <r>
    <n v="8409"/>
    <s v="CA-2018-140480"/>
    <x v="45"/>
    <x v="141"/>
    <d v="2018-07-12T00:00:00"/>
    <s v="Standard Class"/>
    <s v="HE-14800"/>
    <s v="Harold Engle"/>
    <s v="Corporate"/>
    <s v="United States"/>
    <s v="Newark"/>
    <x v="13"/>
    <n v="19711"/>
    <s v="East"/>
    <s v="OFF-AR-10004010"/>
    <x v="1"/>
    <s v="Art"/>
    <s v="Hunt Boston Vacuum Mount KS Pencil Sharpener"/>
    <n v="174.95"/>
  </r>
  <r>
    <n v="8410"/>
    <s v="CA-2016-134082"/>
    <x v="33"/>
    <x v="555"/>
    <d v="2016-12-17T00:00:00"/>
    <s v="Standard Class"/>
    <s v="JK-15640"/>
    <s v="Jim Kriz"/>
    <s v="Home Office"/>
    <s v="United States"/>
    <s v="San Bernardino"/>
    <x v="1"/>
    <n v="92404"/>
    <s v="West"/>
    <s v="OFF-BI-10004230"/>
    <x v="1"/>
    <s v="Binders"/>
    <s v="GBC Recycled Grain Textured Covers"/>
    <n v="110.52800000000001"/>
  </r>
  <r>
    <n v="8411"/>
    <s v="CA-2017-130820"/>
    <x v="6"/>
    <x v="625"/>
    <d v="2017-11-15T00:00:00"/>
    <s v="Same Day"/>
    <s v="ON-18715"/>
    <s v="Odella Nelson"/>
    <s v="Corporate"/>
    <s v="United States"/>
    <s v="Burlington"/>
    <x v="3"/>
    <n v="27217"/>
    <s v="South"/>
    <s v="FUR-TA-10001768"/>
    <x v="0"/>
    <s v="Tables"/>
    <s v="Hon Racetrack Conference Tables"/>
    <n v="630.024"/>
  </r>
  <r>
    <n v="8412"/>
    <s v="CA-2017-159765"/>
    <x v="35"/>
    <x v="195"/>
    <d v="2017-05-12T00:00:00"/>
    <s v="Second Class"/>
    <s v="TH-21100"/>
    <s v="Thea Hendricks"/>
    <s v="Consumer"/>
    <s v="United States"/>
    <s v="Salem"/>
    <x v="17"/>
    <n v="24153"/>
    <s v="South"/>
    <s v="OFF-AR-10003514"/>
    <x v="1"/>
    <s v="Art"/>
    <s v="4009 Highlighters by Sanford"/>
    <n v="27.86"/>
  </r>
  <r>
    <n v="8413"/>
    <s v="CA-2018-132290"/>
    <x v="15"/>
    <x v="434"/>
    <d v="2018-03-14T00:00:00"/>
    <s v="Standard Class"/>
    <s v="MD-17350"/>
    <s v="Maribeth Dona"/>
    <s v="Consumer"/>
    <s v="United States"/>
    <s v="Dallas"/>
    <x v="5"/>
    <n v="75217"/>
    <s v="Central"/>
    <s v="FUR-TA-10002228"/>
    <x v="0"/>
    <s v="Tables"/>
    <s v="Bevis Traditional Conference Table Top, Plinth Base"/>
    <n v="933.40800000000002"/>
  </r>
  <r>
    <n v="8414"/>
    <s v="CA-2017-147109"/>
    <x v="33"/>
    <x v="907"/>
    <d v="2017-12-21T00:00:00"/>
    <s v="Standard Class"/>
    <s v="AH-10075"/>
    <s v="Adam Hart"/>
    <s v="Corporate"/>
    <s v="United States"/>
    <s v="Arlington"/>
    <x v="5"/>
    <n v="76017"/>
    <s v="Central"/>
    <s v="OFF-PA-10001972"/>
    <x v="1"/>
    <s v="Paper"/>
    <s v="Xerox 214"/>
    <n v="51.84"/>
  </r>
  <r>
    <n v="8415"/>
    <s v="CA-2017-147109"/>
    <x v="33"/>
    <x v="907"/>
    <d v="2017-12-21T00:00:00"/>
    <s v="Standard Class"/>
    <s v="AH-10075"/>
    <s v="Adam Hart"/>
    <s v="Corporate"/>
    <s v="United States"/>
    <s v="Arlington"/>
    <x v="5"/>
    <n v="76017"/>
    <s v="Central"/>
    <s v="TEC-AC-10002942"/>
    <x v="2"/>
    <s v="Accessories"/>
    <s v="WD My Passport Ultra 1TB Portable External Hard Drive"/>
    <n v="165.6"/>
  </r>
  <r>
    <n v="8416"/>
    <s v="CA-2018-107265"/>
    <x v="24"/>
    <x v="1191"/>
    <d v="2018-04-12T00:00:00"/>
    <s v="Standard Class"/>
    <s v="ML-17755"/>
    <s v="Max Ludwig"/>
    <s v="Home Office"/>
    <s v="United States"/>
    <s v="Marion"/>
    <x v="23"/>
    <n v="52302"/>
    <s v="Central"/>
    <s v="OFF-PA-10000474"/>
    <x v="1"/>
    <s v="Paper"/>
    <s v="Easy-staple paper"/>
    <n v="106.32"/>
  </r>
  <r>
    <n v="8417"/>
    <s v="CA-2018-118199"/>
    <x v="35"/>
    <x v="1188"/>
    <d v="2018-05-11T00:00:00"/>
    <s v="First Class"/>
    <s v="LB-16795"/>
    <s v="Laurel Beltran"/>
    <s v="Home Office"/>
    <s v="United States"/>
    <s v="Seattle"/>
    <x v="4"/>
    <n v="98105"/>
    <s v="West"/>
    <s v="OFF-BI-10004330"/>
    <x v="1"/>
    <s v="Binders"/>
    <s v="GBC Velobind Prepunched Cover Sets, Regency Series"/>
    <n v="147.91999999999999"/>
  </r>
  <r>
    <n v="8418"/>
    <s v="CA-2018-118199"/>
    <x v="35"/>
    <x v="1188"/>
    <d v="2018-05-11T00:00:00"/>
    <s v="First Class"/>
    <s v="LB-16795"/>
    <s v="Laurel Beltran"/>
    <s v="Home Office"/>
    <s v="United States"/>
    <s v="Seattle"/>
    <x v="4"/>
    <n v="98105"/>
    <s v="West"/>
    <s v="OFF-ST-10000604"/>
    <x v="1"/>
    <s v="Storage"/>
    <s v="Home/Office Personal File Carts"/>
    <n v="104.28"/>
  </r>
  <r>
    <n v="8419"/>
    <s v="CA-2018-118199"/>
    <x v="35"/>
    <x v="1188"/>
    <d v="2018-05-11T00:00:00"/>
    <s v="First Class"/>
    <s v="LB-16795"/>
    <s v="Laurel Beltran"/>
    <s v="Home Office"/>
    <s v="United States"/>
    <s v="Seattle"/>
    <x v="4"/>
    <n v="98105"/>
    <s v="West"/>
    <s v="FUR-TA-10004154"/>
    <x v="0"/>
    <s v="Tables"/>
    <s v="Riverside Furniture Oval Coffee Table, Oval End Table, End Table with Drawer"/>
    <n v="286.85000000000002"/>
  </r>
  <r>
    <n v="8420"/>
    <s v="CA-2018-118199"/>
    <x v="35"/>
    <x v="1188"/>
    <d v="2018-05-11T00:00:00"/>
    <s v="First Class"/>
    <s v="LB-16795"/>
    <s v="Laurel Beltran"/>
    <s v="Home Office"/>
    <s v="United States"/>
    <s v="Seattle"/>
    <x v="4"/>
    <n v="98105"/>
    <s v="West"/>
    <s v="OFF-ST-10000636"/>
    <x v="1"/>
    <s v="Storage"/>
    <s v="Rogers Profile Extra Capacity Storage Tub"/>
    <n v="66.959999999999994"/>
  </r>
  <r>
    <n v="8421"/>
    <s v="CA-2018-118199"/>
    <x v="35"/>
    <x v="1188"/>
    <d v="2018-05-11T00:00:00"/>
    <s v="First Class"/>
    <s v="LB-16795"/>
    <s v="Laurel Beltran"/>
    <s v="Home Office"/>
    <s v="United States"/>
    <s v="Seattle"/>
    <x v="4"/>
    <n v="98105"/>
    <s v="West"/>
    <s v="TEC-AC-10004171"/>
    <x v="2"/>
    <s v="Accessories"/>
    <s v="Razer Kraken 7.1 Surround Sound Over Ear USB Gaming Headset"/>
    <n v="199.98"/>
  </r>
  <r>
    <n v="8422"/>
    <s v="CA-2018-150091"/>
    <x v="32"/>
    <x v="386"/>
    <d v="2018-10-16T00:00:00"/>
    <s v="Standard Class"/>
    <s v="NP-18670"/>
    <s v="Nora Paige"/>
    <s v="Consumer"/>
    <s v="United States"/>
    <s v="Lakewood"/>
    <x v="30"/>
    <n v="8701"/>
    <s v="East"/>
    <s v="TEC-AC-10002167"/>
    <x v="2"/>
    <s v="Accessories"/>
    <s v="ImationÂ 8gb Micro Traveldrive Usb 2.0Â Flash Drive"/>
    <n v="45"/>
  </r>
  <r>
    <n v="8423"/>
    <s v="CA-2018-150091"/>
    <x v="32"/>
    <x v="386"/>
    <d v="2018-10-16T00:00:00"/>
    <s v="Standard Class"/>
    <s v="NP-18670"/>
    <s v="Nora Paige"/>
    <s v="Consumer"/>
    <s v="United States"/>
    <s v="Lakewood"/>
    <x v="30"/>
    <n v="8701"/>
    <s v="East"/>
    <s v="OFF-FA-10000621"/>
    <x v="1"/>
    <s v="Fasteners"/>
    <s v="OIC Colored Binder Clips, Assorted Sizes"/>
    <n v="17.899999999999999"/>
  </r>
  <r>
    <n v="8424"/>
    <s v="CA-2018-150091"/>
    <x v="32"/>
    <x v="386"/>
    <d v="2018-10-16T00:00:00"/>
    <s v="Standard Class"/>
    <s v="NP-18670"/>
    <s v="Nora Paige"/>
    <s v="Consumer"/>
    <s v="United States"/>
    <s v="Lakewood"/>
    <x v="30"/>
    <n v="8701"/>
    <s v="East"/>
    <s v="FUR-FU-10004053"/>
    <x v="0"/>
    <s v="Furnishings"/>
    <s v="DAX Two-Tone Silver Metal Document Frame"/>
    <n v="40.479999999999997"/>
  </r>
  <r>
    <n v="8425"/>
    <s v="CA-2018-150091"/>
    <x v="32"/>
    <x v="386"/>
    <d v="2018-10-16T00:00:00"/>
    <s v="Standard Class"/>
    <s v="NP-18670"/>
    <s v="Nora Paige"/>
    <s v="Consumer"/>
    <s v="United States"/>
    <s v="Lakewood"/>
    <x v="30"/>
    <n v="8701"/>
    <s v="East"/>
    <s v="FUR-BO-10003404"/>
    <x v="0"/>
    <s v="Bookcases"/>
    <s v="Global Adaptabilites Bookcase, Cherry/Storm Gray Finish"/>
    <n v="2154.9"/>
  </r>
  <r>
    <n v="8426"/>
    <s v="CA-2017-137652"/>
    <x v="8"/>
    <x v="770"/>
    <d v="2017-08-30T00:00:00"/>
    <s v="First Class"/>
    <s v="EB-13750"/>
    <s v="Edward Becker"/>
    <s v="Corporate"/>
    <s v="United States"/>
    <s v="Cincinnati"/>
    <x v="24"/>
    <n v="45231"/>
    <s v="East"/>
    <s v="OFF-BI-10004099"/>
    <x v="1"/>
    <s v="Binders"/>
    <s v="GBC VeloBinder Strips"/>
    <n v="18.431999999999999"/>
  </r>
  <r>
    <n v="8427"/>
    <s v="CA-2016-128356"/>
    <x v="32"/>
    <x v="653"/>
    <d v="2016-10-07T00:00:00"/>
    <s v="Standard Class"/>
    <s v="RP-19390"/>
    <s v="Resi PÃ¶lking"/>
    <s v="Consumer"/>
    <s v="United States"/>
    <s v="Thornton"/>
    <x v="22"/>
    <n v="80229"/>
    <s v="West"/>
    <s v="OFF-SU-10004290"/>
    <x v="1"/>
    <s v="Supplies"/>
    <s v="Acme Design Line 8&quot; Stainless Steel Bent Scissors w/Champagne Handles, 3-1/8&quot; Cut"/>
    <n v="10.944000000000001"/>
  </r>
  <r>
    <n v="8428"/>
    <s v="CA-2018-167017"/>
    <x v="26"/>
    <x v="51"/>
    <d v="2018-11-25T00:00:00"/>
    <s v="First Class"/>
    <s v="DC-12850"/>
    <s v="Dan Campbell"/>
    <s v="Consumer"/>
    <s v="United States"/>
    <s v="Roseville"/>
    <x v="12"/>
    <n v="48066"/>
    <s v="Central"/>
    <s v="OFF-SU-10001935"/>
    <x v="1"/>
    <s v="Supplies"/>
    <s v="Staple remover"/>
    <n v="4.3600000000000003"/>
  </r>
  <r>
    <n v="8429"/>
    <s v="US-2018-132220"/>
    <x v="6"/>
    <x v="105"/>
    <d v="2018-11-16T00:00:00"/>
    <s v="Standard Class"/>
    <s v="DJ-13510"/>
    <s v="Don Jones"/>
    <s v="Corporate"/>
    <s v="United States"/>
    <s v="Tempe"/>
    <x v="16"/>
    <n v="85281"/>
    <s v="West"/>
    <s v="TEC-AC-10004227"/>
    <x v="2"/>
    <s v="Accessories"/>
    <s v="SanDisk Ultra 16 GB MicroSDHC Class 10 Memory Card"/>
    <n v="62.351999999999997"/>
  </r>
  <r>
    <n v="8430"/>
    <s v="CA-2017-118129"/>
    <x v="33"/>
    <x v="1054"/>
    <d v="2017-12-21T00:00:00"/>
    <s v="Second Class"/>
    <s v="CL-12565"/>
    <s v="Clay Ludtke"/>
    <s v="Consumer"/>
    <s v="United States"/>
    <s v="Reading"/>
    <x v="9"/>
    <n v="19601"/>
    <s v="East"/>
    <s v="FUR-FU-10004904"/>
    <x v="0"/>
    <s v="Furnishings"/>
    <s v="Eldon &quot;L&quot; Workstation Diamond Chairmat"/>
    <n v="303.92"/>
  </r>
  <r>
    <n v="8431"/>
    <s v="US-2015-113124"/>
    <x v="24"/>
    <x v="809"/>
    <d v="2015-04-05T00:00:00"/>
    <s v="Standard Class"/>
    <s v="NC-18340"/>
    <s v="Nat Carroll"/>
    <s v="Consumer"/>
    <s v="United States"/>
    <s v="Apple Valley"/>
    <x v="11"/>
    <n v="55124"/>
    <s v="Central"/>
    <s v="OFF-ST-10001511"/>
    <x v="1"/>
    <s v="Storage"/>
    <s v="Space Solutions Commercial Steel Shelving"/>
    <n v="129.30000000000001"/>
  </r>
  <r>
    <n v="8432"/>
    <s v="CA-2018-155621"/>
    <x v="0"/>
    <x v="1183"/>
    <d v="2018-11-13T00:00:00"/>
    <s v="Standard Class"/>
    <s v="KN-16450"/>
    <s v="Kean Nguyen"/>
    <s v="Corporate"/>
    <s v="United States"/>
    <s v="Baltimore"/>
    <x v="39"/>
    <n v="21215"/>
    <s v="East"/>
    <s v="FUR-FU-10003535"/>
    <x v="0"/>
    <s v="Furnishings"/>
    <s v="Howard Miller Distant Time Traveler Alarm Clock"/>
    <n v="274.2"/>
  </r>
  <r>
    <n v="8433"/>
    <s v="US-2015-127635"/>
    <x v="12"/>
    <x v="80"/>
    <d v="2015-09-18T00:00:00"/>
    <s v="Second Class"/>
    <s v="SC-20260"/>
    <s v="Scott Cohen"/>
    <s v="Corporate"/>
    <s v="United States"/>
    <s v="Corpus Christi"/>
    <x v="5"/>
    <n v="78415"/>
    <s v="Central"/>
    <s v="OFF-FA-10000053"/>
    <x v="1"/>
    <s v="Fasteners"/>
    <s v="Revere Boxed Rubber Bands by Revere"/>
    <n v="6.048"/>
  </r>
  <r>
    <n v="8434"/>
    <s v="US-2015-127635"/>
    <x v="12"/>
    <x v="80"/>
    <d v="2015-09-18T00:00:00"/>
    <s v="Second Class"/>
    <s v="SC-20260"/>
    <s v="Scott Cohen"/>
    <s v="Corporate"/>
    <s v="United States"/>
    <s v="Corpus Christi"/>
    <x v="5"/>
    <n v="78415"/>
    <s v="Central"/>
    <s v="OFF-PA-10004610"/>
    <x v="1"/>
    <s v="Paper"/>
    <s v="Xerox 1900"/>
    <n v="6.8479999999999999"/>
  </r>
  <r>
    <n v="8435"/>
    <s v="US-2015-127635"/>
    <x v="12"/>
    <x v="80"/>
    <d v="2015-09-18T00:00:00"/>
    <s v="Second Class"/>
    <s v="SC-20260"/>
    <s v="Scott Cohen"/>
    <s v="Corporate"/>
    <s v="United States"/>
    <s v="Corpus Christi"/>
    <x v="5"/>
    <n v="78415"/>
    <s v="Central"/>
    <s v="FUR-FU-10000550"/>
    <x v="0"/>
    <s v="Furnishings"/>
    <s v="Stacking Trays by OIC"/>
    <n v="9.9600000000000009"/>
  </r>
  <r>
    <n v="8436"/>
    <s v="US-2015-127635"/>
    <x v="12"/>
    <x v="80"/>
    <d v="2015-09-18T00:00:00"/>
    <s v="Second Class"/>
    <s v="SC-20260"/>
    <s v="Scott Cohen"/>
    <s v="Corporate"/>
    <s v="United States"/>
    <s v="Corpus Christi"/>
    <x v="5"/>
    <n v="78415"/>
    <s v="Central"/>
    <s v="OFF-BI-10001721"/>
    <x v="1"/>
    <s v="Binders"/>
    <s v="Trimflex Flexible Post Binders"/>
    <n v="8.5519999999999996"/>
  </r>
  <r>
    <n v="8437"/>
    <s v="CA-2016-151470"/>
    <x v="30"/>
    <x v="1181"/>
    <d v="2016-09-26T00:00:00"/>
    <s v="Standard Class"/>
    <s v="AM-10705"/>
    <s v="Anne McFarland"/>
    <s v="Consumer"/>
    <s v="United States"/>
    <s v="Las Vegas"/>
    <x v="33"/>
    <n v="89115"/>
    <s v="West"/>
    <s v="OFF-BI-10004040"/>
    <x v="1"/>
    <s v="Binders"/>
    <s v="Wilson Jones Impact Binders"/>
    <n v="45.584000000000003"/>
  </r>
  <r>
    <n v="8438"/>
    <s v="CA-2016-112823"/>
    <x v="19"/>
    <x v="895"/>
    <d v="2016-12-16T00:00:00"/>
    <s v="Standard Class"/>
    <s v="RA-19945"/>
    <s v="Ryan Akin"/>
    <s v="Consumer"/>
    <s v="United States"/>
    <s v="Cleveland"/>
    <x v="24"/>
    <n v="44105"/>
    <s v="East"/>
    <s v="TEC-AC-10002550"/>
    <x v="2"/>
    <s v="Accessories"/>
    <s v="Maxell 4.7GB DVD-RW 3/Pack"/>
    <n v="25.488"/>
  </r>
  <r>
    <n v="8439"/>
    <s v="CA-2015-108861"/>
    <x v="23"/>
    <x v="1061"/>
    <d v="2015-06-01T00:00:00"/>
    <s v="Standard Class"/>
    <s v="MM-17260"/>
    <s v="Magdelene Morse"/>
    <s v="Consumer"/>
    <s v="United States"/>
    <s v="Seattle"/>
    <x v="4"/>
    <n v="98105"/>
    <s v="West"/>
    <s v="OFF-BI-10003876"/>
    <x v="1"/>
    <s v="Binders"/>
    <s v="Green Canvas Binder for 8-1/2&quot; x 14&quot; Sheets"/>
    <n v="136.96"/>
  </r>
  <r>
    <n v="8440"/>
    <s v="CA-2018-114370"/>
    <x v="34"/>
    <x v="1192"/>
    <d v="2018-03-17T00:00:00"/>
    <s v="Second Class"/>
    <s v="BN-11470"/>
    <s v="Brad Norvell"/>
    <s v="Corporate"/>
    <s v="United States"/>
    <s v="Chicago"/>
    <x v="10"/>
    <n v="60623"/>
    <s v="Central"/>
    <s v="TEC-PH-10000213"/>
    <x v="2"/>
    <s v="Phones"/>
    <s v="Seidio BD2-HK3IPH5-BK DILEX Case and Holster Combo for Apple iPhone 5/5s - Black"/>
    <n v="49.616"/>
  </r>
  <r>
    <n v="8441"/>
    <s v="CA-2017-158302"/>
    <x v="4"/>
    <x v="16"/>
    <d v="2017-12-12T00:00:00"/>
    <s v="Second Class"/>
    <s v="JB-16045"/>
    <s v="Julia Barnett"/>
    <s v="Home Office"/>
    <s v="United States"/>
    <s v="Columbus"/>
    <x v="24"/>
    <n v="43229"/>
    <s v="East"/>
    <s v="OFF-PA-10002615"/>
    <x v="1"/>
    <s v="Paper"/>
    <s v="Ampad Gold Fibre Wirebound Steno Books, 6&quot; x 9&quot;, Gregg Ruled"/>
    <n v="10.584"/>
  </r>
  <r>
    <n v="8442"/>
    <s v="CA-2018-145779"/>
    <x v="35"/>
    <x v="636"/>
    <d v="2018-05-10T00:00:00"/>
    <s v="Standard Class"/>
    <s v="DB-13615"/>
    <s v="Doug Bickford"/>
    <s v="Consumer"/>
    <s v="United States"/>
    <s v="Tucson"/>
    <x v="16"/>
    <n v="85705"/>
    <s v="West"/>
    <s v="OFF-PA-10002254"/>
    <x v="1"/>
    <s v="Paper"/>
    <s v="Xerox 1883"/>
    <n v="84.415999999999997"/>
  </r>
  <r>
    <n v="8443"/>
    <s v="US-2017-155173"/>
    <x v="15"/>
    <x v="1193"/>
    <d v="2017-03-10T00:00:00"/>
    <s v="Standard Class"/>
    <s v="JB-16045"/>
    <s v="Julia Barnett"/>
    <s v="Home Office"/>
    <s v="United States"/>
    <s v="Philadelphia"/>
    <x v="9"/>
    <n v="19120"/>
    <s v="East"/>
    <s v="TEC-PH-10004586"/>
    <x v="2"/>
    <s v="Phones"/>
    <s v="Wilson SignalBoost 841262 DB PRO Amplifier Kit"/>
    <n v="431.94"/>
  </r>
  <r>
    <n v="8444"/>
    <s v="US-2017-155173"/>
    <x v="15"/>
    <x v="1193"/>
    <d v="2017-03-10T00:00:00"/>
    <s v="Standard Class"/>
    <s v="JB-16045"/>
    <s v="Julia Barnett"/>
    <s v="Home Office"/>
    <s v="United States"/>
    <s v="Philadelphia"/>
    <x v="9"/>
    <n v="19120"/>
    <s v="East"/>
    <s v="OFF-BI-10002982"/>
    <x v="1"/>
    <s v="Binders"/>
    <s v="Avery Self-Adhesive Photo Pockets for Polaroid Photos"/>
    <n v="2.0430000000000001"/>
  </r>
  <r>
    <n v="8445"/>
    <s v="US-2017-155173"/>
    <x v="15"/>
    <x v="1193"/>
    <d v="2017-03-10T00:00:00"/>
    <s v="Standard Class"/>
    <s v="JB-16045"/>
    <s v="Julia Barnett"/>
    <s v="Home Office"/>
    <s v="United States"/>
    <s v="Philadelphia"/>
    <x v="9"/>
    <n v="19120"/>
    <s v="East"/>
    <s v="TEC-PH-10002538"/>
    <x v="2"/>
    <s v="Phones"/>
    <s v="Grandstream GXP1160 VoIP phone"/>
    <n v="68.238"/>
  </r>
  <r>
    <n v="8446"/>
    <s v="CA-2018-125451"/>
    <x v="16"/>
    <x v="436"/>
    <d v="2018-10-24T00:00:00"/>
    <s v="First Class"/>
    <s v="AH-10075"/>
    <s v="Adam Hart"/>
    <s v="Corporate"/>
    <s v="United States"/>
    <s v="Cranston"/>
    <x v="34"/>
    <n v="2920"/>
    <s v="East"/>
    <s v="FUR-TA-10001039"/>
    <x v="0"/>
    <s v="Tables"/>
    <s v="KI Adjustable-Height Table"/>
    <n v="240.744"/>
  </r>
  <r>
    <n v="8447"/>
    <s v="CA-2018-125451"/>
    <x v="16"/>
    <x v="436"/>
    <d v="2018-10-24T00:00:00"/>
    <s v="First Class"/>
    <s v="AH-10075"/>
    <s v="Adam Hart"/>
    <s v="Corporate"/>
    <s v="United States"/>
    <s v="Cranston"/>
    <x v="34"/>
    <n v="2920"/>
    <s v="East"/>
    <s v="FUR-FU-10004963"/>
    <x v="0"/>
    <s v="Furnishings"/>
    <s v="Eldon 400 Class Desk Accessories, Black Carbon"/>
    <n v="35"/>
  </r>
  <r>
    <n v="8448"/>
    <s v="CA-2018-125451"/>
    <x v="16"/>
    <x v="436"/>
    <d v="2018-10-24T00:00:00"/>
    <s v="First Class"/>
    <s v="AH-10075"/>
    <s v="Adam Hart"/>
    <s v="Corporate"/>
    <s v="United States"/>
    <s v="Cranston"/>
    <x v="34"/>
    <n v="2920"/>
    <s v="East"/>
    <s v="FUR-FU-10000277"/>
    <x v="0"/>
    <s v="Furnishings"/>
    <s v="Deflect-o DuraMat Antistatic Studded Beveled Mat for Medium Pile Carpeting"/>
    <n v="210.68"/>
  </r>
  <r>
    <n v="8449"/>
    <s v="CA-2018-125451"/>
    <x v="16"/>
    <x v="436"/>
    <d v="2018-10-24T00:00:00"/>
    <s v="First Class"/>
    <s v="AH-10075"/>
    <s v="Adam Hart"/>
    <s v="Corporate"/>
    <s v="United States"/>
    <s v="Cranston"/>
    <x v="34"/>
    <n v="2920"/>
    <s v="East"/>
    <s v="FUR-TA-10004915"/>
    <x v="0"/>
    <s v="Tables"/>
    <s v="Office Impressions End Table, 20-1/2&quot;H x 24&quot;W x 20&quot;D"/>
    <n v="637.89599999999996"/>
  </r>
  <r>
    <n v="8450"/>
    <s v="CA-2018-125451"/>
    <x v="16"/>
    <x v="436"/>
    <d v="2018-10-24T00:00:00"/>
    <s v="First Class"/>
    <s v="AH-10075"/>
    <s v="Adam Hart"/>
    <s v="Corporate"/>
    <s v="United States"/>
    <s v="Cranston"/>
    <x v="34"/>
    <n v="2920"/>
    <s v="East"/>
    <s v="OFF-PA-10003724"/>
    <x v="1"/>
    <s v="Paper"/>
    <s v="Wirebound Message Book, 4 per Page"/>
    <n v="43.44"/>
  </r>
  <r>
    <n v="8451"/>
    <s v="CA-2018-125451"/>
    <x v="16"/>
    <x v="436"/>
    <d v="2018-10-24T00:00:00"/>
    <s v="First Class"/>
    <s v="AH-10075"/>
    <s v="Adam Hart"/>
    <s v="Corporate"/>
    <s v="United States"/>
    <s v="Cranston"/>
    <x v="34"/>
    <n v="2920"/>
    <s v="East"/>
    <s v="OFF-AP-10002906"/>
    <x v="1"/>
    <s v="Appliances"/>
    <s v="Hoover Replacement Belt for Commercial Guardsman Heavy-Duty Upright Vacuum"/>
    <n v="2.2200000000000002"/>
  </r>
  <r>
    <n v="8452"/>
    <s v="CA-2015-131387"/>
    <x v="20"/>
    <x v="582"/>
    <d v="2015-04-30T00:00:00"/>
    <s v="First Class"/>
    <s v="AI-10855"/>
    <s v="Arianne Irving"/>
    <s v="Consumer"/>
    <s v="United States"/>
    <s v="San Francisco"/>
    <x v="1"/>
    <n v="94122"/>
    <s v="West"/>
    <s v="TEC-PH-10001459"/>
    <x v="2"/>
    <s v="Phones"/>
    <s v="Samsung Galaxy Mega 6.3"/>
    <n v="1679.96"/>
  </r>
  <r>
    <n v="8453"/>
    <s v="CA-2017-125087"/>
    <x v="3"/>
    <x v="724"/>
    <d v="2017-04-23T00:00:00"/>
    <s v="Standard Class"/>
    <s v="TH-21115"/>
    <s v="Thea Hudgings"/>
    <s v="Corporate"/>
    <s v="United States"/>
    <s v="Houston"/>
    <x v="5"/>
    <n v="77070"/>
    <s v="Central"/>
    <s v="FUR-CH-10002880"/>
    <x v="0"/>
    <s v="Chairs"/>
    <s v="Global High-Back Leather Tilter, Burgundy"/>
    <n v="344.37200000000001"/>
  </r>
  <r>
    <n v="8454"/>
    <s v="CA-2017-125087"/>
    <x v="3"/>
    <x v="724"/>
    <d v="2017-04-23T00:00:00"/>
    <s v="Standard Class"/>
    <s v="TH-21115"/>
    <s v="Thea Hudgings"/>
    <s v="Corporate"/>
    <s v="United States"/>
    <s v="Houston"/>
    <x v="5"/>
    <n v="77070"/>
    <s v="Central"/>
    <s v="OFF-ST-10001780"/>
    <x v="1"/>
    <s v="Storage"/>
    <s v="Tennsco 16-Compartment Lockers with Coat Rack"/>
    <n v="1554.9359999999999"/>
  </r>
  <r>
    <n v="8455"/>
    <s v="CA-2017-125087"/>
    <x v="3"/>
    <x v="724"/>
    <d v="2017-04-23T00:00:00"/>
    <s v="Standard Class"/>
    <s v="TH-21115"/>
    <s v="Thea Hudgings"/>
    <s v="Corporate"/>
    <s v="United States"/>
    <s v="Houston"/>
    <x v="5"/>
    <n v="77070"/>
    <s v="Central"/>
    <s v="FUR-FU-10004748"/>
    <x v="0"/>
    <s v="Furnishings"/>
    <s v="Howard Miller 16&quot; Diameter Gallery Wall Clock"/>
    <n v="127.88"/>
  </r>
  <r>
    <n v="8456"/>
    <s v="CA-2017-154081"/>
    <x v="49"/>
    <x v="730"/>
    <d v="2017-05-29T00:00:00"/>
    <s v="Standard Class"/>
    <s v="JE-15610"/>
    <s v="Jim Epp"/>
    <s v="Corporate"/>
    <s v="United States"/>
    <s v="Los Angeles"/>
    <x v="1"/>
    <n v="90049"/>
    <s v="West"/>
    <s v="TEC-PH-10001918"/>
    <x v="2"/>
    <s v="Phones"/>
    <s v="Nortel Business Series Terminal T7208 Digital phone"/>
    <n v="222.38399999999999"/>
  </r>
  <r>
    <n v="8457"/>
    <s v="US-2018-118556"/>
    <x v="23"/>
    <x v="39"/>
    <d v="2018-06-02T00:00:00"/>
    <s v="Second Class"/>
    <s v="TH-21235"/>
    <s v="Tiffany House"/>
    <s v="Corporate"/>
    <s v="United States"/>
    <s v="Chicago"/>
    <x v="10"/>
    <n v="60653"/>
    <s v="Central"/>
    <s v="FUR-CH-10001146"/>
    <x v="0"/>
    <s v="Chairs"/>
    <s v="Global Task Chair, Black"/>
    <n v="106.869"/>
  </r>
  <r>
    <n v="8458"/>
    <s v="US-2018-118556"/>
    <x v="23"/>
    <x v="39"/>
    <d v="2018-06-02T00:00:00"/>
    <s v="Second Class"/>
    <s v="TH-21235"/>
    <s v="Tiffany House"/>
    <s v="Corporate"/>
    <s v="United States"/>
    <s v="Chicago"/>
    <x v="10"/>
    <n v="60653"/>
    <s v="Central"/>
    <s v="OFF-BI-10004364"/>
    <x v="1"/>
    <s v="Binders"/>
    <s v="Storex Dura Pro Binders"/>
    <n v="3.5640000000000001"/>
  </r>
  <r>
    <n v="8459"/>
    <s v="CA-2015-126200"/>
    <x v="8"/>
    <x v="55"/>
    <d v="2015-08-29T00:00:00"/>
    <s v="Standard Class"/>
    <s v="JE-15715"/>
    <s v="Joe Elijah"/>
    <s v="Consumer"/>
    <s v="United States"/>
    <s v="Houston"/>
    <x v="5"/>
    <n v="77070"/>
    <s v="Central"/>
    <s v="OFF-BI-10002133"/>
    <x v="1"/>
    <s v="Binders"/>
    <s v="Wilson Jones Elliptical Ring 3 1/2&quot; Capacity Binders, 800 sheets"/>
    <n v="25.68"/>
  </r>
  <r>
    <n v="8460"/>
    <s v="CA-2015-126200"/>
    <x v="8"/>
    <x v="55"/>
    <d v="2015-08-29T00:00:00"/>
    <s v="Standard Class"/>
    <s v="JE-15715"/>
    <s v="Joe Elijah"/>
    <s v="Consumer"/>
    <s v="United States"/>
    <s v="Houston"/>
    <x v="5"/>
    <n v="77070"/>
    <s v="Central"/>
    <s v="OFF-BI-10002225"/>
    <x v="1"/>
    <s v="Binders"/>
    <s v="Square Ring Data Binders, Rigid 75 Pt. Covers, 11&quot; x 14-7/8&quot;"/>
    <n v="12.384"/>
  </r>
  <r>
    <n v="8461"/>
    <s v="CA-2015-146500"/>
    <x v="22"/>
    <x v="1194"/>
    <d v="2015-09-04T00:00:00"/>
    <s v="Standard Class"/>
    <s v="AT-10735"/>
    <s v="Annie Thurman"/>
    <s v="Consumer"/>
    <s v="United States"/>
    <s v="Bristol"/>
    <x v="29"/>
    <n v="6010"/>
    <s v="East"/>
    <s v="OFF-BI-10002432"/>
    <x v="1"/>
    <s v="Binders"/>
    <s v="Wilson Jones Standard D-Ring Binders"/>
    <n v="25.3"/>
  </r>
  <r>
    <n v="8462"/>
    <s v="CA-2015-146500"/>
    <x v="22"/>
    <x v="1194"/>
    <d v="2015-09-04T00:00:00"/>
    <s v="Standard Class"/>
    <s v="AT-10735"/>
    <s v="Annie Thurman"/>
    <s v="Consumer"/>
    <s v="United States"/>
    <s v="Bristol"/>
    <x v="29"/>
    <n v="6010"/>
    <s v="East"/>
    <s v="OFF-ST-10000563"/>
    <x v="1"/>
    <s v="Storage"/>
    <s v="Fellowes Bankers Box Stor/Drawer Steel Plus"/>
    <n v="95.94"/>
  </r>
  <r>
    <n v="8463"/>
    <s v="CA-2016-169537"/>
    <x v="22"/>
    <x v="37"/>
    <d v="2016-09-07T00:00:00"/>
    <s v="Second Class"/>
    <s v="JH-15820"/>
    <s v="John Huston"/>
    <s v="Consumer"/>
    <s v="United States"/>
    <s v="Holland"/>
    <x v="12"/>
    <n v="49423"/>
    <s v="Central"/>
    <s v="OFF-LA-10001982"/>
    <x v="1"/>
    <s v="Labels"/>
    <s v="Smead Alpha-Z Color-Coded Name Labels First Letter Starter Set"/>
    <n v="7.5"/>
  </r>
  <r>
    <n v="8464"/>
    <s v="CA-2015-100881"/>
    <x v="48"/>
    <x v="1176"/>
    <d v="2015-04-01T00:00:00"/>
    <s v="Standard Class"/>
    <s v="DR-12940"/>
    <s v="Daniel Raglin"/>
    <s v="Home Office"/>
    <s v="United States"/>
    <s v="Albuquerque"/>
    <x v="27"/>
    <n v="87105"/>
    <s v="West"/>
    <s v="TEC-PH-10003273"/>
    <x v="2"/>
    <s v="Phones"/>
    <s v="AT&amp;T TR1909W"/>
    <n v="302.37599999999998"/>
  </r>
  <r>
    <n v="8465"/>
    <s v="CA-2016-144043"/>
    <x v="7"/>
    <x v="1187"/>
    <d v="2016-05-15T00:00:00"/>
    <s v="Standard Class"/>
    <s v="AB-10165"/>
    <s v="Alan Barnes"/>
    <s v="Consumer"/>
    <s v="United States"/>
    <s v="Louisville"/>
    <x v="22"/>
    <n v="80027"/>
    <s v="West"/>
    <s v="TEC-AC-10002718"/>
    <x v="2"/>
    <s v="Accessories"/>
    <s v="Belkin Standard 104 key USB Keyboard"/>
    <n v="46.688000000000002"/>
  </r>
  <r>
    <n v="8466"/>
    <s v="CA-2016-116512"/>
    <x v="29"/>
    <x v="265"/>
    <d v="2016-04-14T00:00:00"/>
    <s v="Standard Class"/>
    <s v="MC-18100"/>
    <s v="Mick Crebagga"/>
    <s v="Consumer"/>
    <s v="United States"/>
    <s v="New York City"/>
    <x v="15"/>
    <n v="10024"/>
    <s v="East"/>
    <s v="OFF-ST-10001505"/>
    <x v="1"/>
    <s v="Storage"/>
    <s v="Perma STOR-ALL Hanging File Box, 13 1/8&quot;W x 12 1/4&quot;D x 10 1/2&quot;H"/>
    <n v="17.940000000000001"/>
  </r>
  <r>
    <n v="8467"/>
    <s v="CA-2016-101000"/>
    <x v="29"/>
    <x v="265"/>
    <d v="2016-04-14T00:00:00"/>
    <s v="Standard Class"/>
    <s v="IG-15085"/>
    <s v="Ivan Gibson"/>
    <s v="Consumer"/>
    <s v="United States"/>
    <s v="Norwich"/>
    <x v="29"/>
    <n v="6360"/>
    <s v="East"/>
    <s v="OFF-AP-10000179"/>
    <x v="1"/>
    <s v="Appliances"/>
    <s v="Honeywell Enviracaire Portable HEPA Air Cleaner for up to 10 x 16 Room"/>
    <n v="370.14"/>
  </r>
  <r>
    <n v="8468"/>
    <s v="CA-2017-168557"/>
    <x v="12"/>
    <x v="251"/>
    <d v="2017-09-23T00:00:00"/>
    <s v="Standard Class"/>
    <s v="FH-14275"/>
    <s v="Frank Hawley"/>
    <s v="Corporate"/>
    <s v="United States"/>
    <s v="San Francisco"/>
    <x v="1"/>
    <n v="94122"/>
    <s v="West"/>
    <s v="OFF-BI-10002309"/>
    <x v="1"/>
    <s v="Binders"/>
    <s v="Avery Heavy-Duty EZD  Binder With Locking Rings"/>
    <n v="8.9280000000000008"/>
  </r>
  <r>
    <n v="8469"/>
    <s v="US-2017-164196"/>
    <x v="0"/>
    <x v="583"/>
    <d v="2017-11-17T00:00:00"/>
    <s v="Standard Class"/>
    <s v="AS-10285"/>
    <s v="Alejandro Savely"/>
    <s v="Corporate"/>
    <s v="United States"/>
    <s v="Noblesville"/>
    <x v="14"/>
    <n v="46060"/>
    <s v="Central"/>
    <s v="FUR-TA-10001950"/>
    <x v="0"/>
    <s v="Tables"/>
    <s v="Balt Solid Wood Round Tables"/>
    <n v="2678.94"/>
  </r>
  <r>
    <n v="8470"/>
    <s v="US-2018-132031"/>
    <x v="18"/>
    <x v="756"/>
    <d v="2018-04-27T00:00:00"/>
    <s v="Standard Class"/>
    <s v="PN-18775"/>
    <s v="Parhena Norris"/>
    <s v="Home Office"/>
    <s v="United States"/>
    <s v="Clarksville"/>
    <x v="18"/>
    <n v="37042"/>
    <s v="South"/>
    <s v="FUR-BO-10001972"/>
    <x v="0"/>
    <s v="Bookcases"/>
    <s v="O'Sullivan 4-Shelf Bookcase in Odessa Pine"/>
    <n v="387.13600000000002"/>
  </r>
  <r>
    <n v="8471"/>
    <s v="US-2018-132031"/>
    <x v="18"/>
    <x v="756"/>
    <d v="2018-04-27T00:00:00"/>
    <s v="Standard Class"/>
    <s v="PN-18775"/>
    <s v="Parhena Norris"/>
    <s v="Home Office"/>
    <s v="United States"/>
    <s v="Clarksville"/>
    <x v="18"/>
    <n v="37042"/>
    <s v="South"/>
    <s v="TEC-AC-10002473"/>
    <x v="2"/>
    <s v="Accessories"/>
    <s v="Maxell 4.7GB DVD-R"/>
    <n v="45.408000000000001"/>
  </r>
  <r>
    <n v="8472"/>
    <s v="US-2018-132031"/>
    <x v="18"/>
    <x v="756"/>
    <d v="2018-04-27T00:00:00"/>
    <s v="Standard Class"/>
    <s v="PN-18775"/>
    <s v="Parhena Norris"/>
    <s v="Home Office"/>
    <s v="United States"/>
    <s v="Clarksville"/>
    <x v="18"/>
    <n v="37042"/>
    <s v="South"/>
    <s v="FUR-FU-10000193"/>
    <x v="0"/>
    <s v="Furnishings"/>
    <s v="Tenex Chairmats For Use with Hard Floors"/>
    <n v="77.951999999999998"/>
  </r>
  <r>
    <n v="8473"/>
    <s v="US-2018-132031"/>
    <x v="18"/>
    <x v="756"/>
    <d v="2018-04-27T00:00:00"/>
    <s v="Standard Class"/>
    <s v="PN-18775"/>
    <s v="Parhena Norris"/>
    <s v="Home Office"/>
    <s v="United States"/>
    <s v="Clarksville"/>
    <x v="18"/>
    <n v="37042"/>
    <s v="South"/>
    <s v="OFF-LA-10000081"/>
    <x v="1"/>
    <s v="Labels"/>
    <s v="Avery 496"/>
    <n v="3"/>
  </r>
  <r>
    <n v="8474"/>
    <s v="CA-2016-169733"/>
    <x v="16"/>
    <x v="420"/>
    <d v="2016-10-26T00:00:00"/>
    <s v="Second Class"/>
    <s v="GM-14500"/>
    <s v="Gene McClure"/>
    <s v="Consumer"/>
    <s v="United States"/>
    <s v="Hollywood"/>
    <x v="2"/>
    <n v="33021"/>
    <s v="South"/>
    <s v="OFF-ST-10000876"/>
    <x v="1"/>
    <s v="Storage"/>
    <s v="Eldon Simplefile Box Office"/>
    <n v="9.952"/>
  </r>
  <r>
    <n v="8475"/>
    <s v="CA-2018-169404"/>
    <x v="29"/>
    <x v="359"/>
    <d v="2018-04-14T00:00:00"/>
    <s v="Standard Class"/>
    <s v="NC-18625"/>
    <s v="Noah Childs"/>
    <s v="Corporate"/>
    <s v="United States"/>
    <s v="York"/>
    <x v="9"/>
    <n v="17403"/>
    <s v="East"/>
    <s v="OFF-BI-10004492"/>
    <x v="1"/>
    <s v="Binders"/>
    <s v="Tuf-Vin Binders"/>
    <n v="37.896000000000001"/>
  </r>
  <r>
    <n v="8476"/>
    <s v="CA-2018-169404"/>
    <x v="29"/>
    <x v="359"/>
    <d v="2018-04-14T00:00:00"/>
    <s v="Standard Class"/>
    <s v="NC-18625"/>
    <s v="Noah Childs"/>
    <s v="Corporate"/>
    <s v="United States"/>
    <s v="York"/>
    <x v="9"/>
    <n v="17403"/>
    <s v="East"/>
    <s v="OFF-PA-10001033"/>
    <x v="1"/>
    <s v="Paper"/>
    <s v="Xerox 1893"/>
    <n v="65.584000000000003"/>
  </r>
  <r>
    <n v="8477"/>
    <s v="CA-2018-134880"/>
    <x v="16"/>
    <x v="855"/>
    <d v="2018-11-01T00:00:00"/>
    <s v="Standard Class"/>
    <s v="TW-21025"/>
    <s v="Tamara Willingham"/>
    <s v="Home Office"/>
    <s v="United States"/>
    <s v="Mesa"/>
    <x v="16"/>
    <n v="85204"/>
    <s v="West"/>
    <s v="OFF-PA-10004039"/>
    <x v="1"/>
    <s v="Paper"/>
    <s v="Xerox 1882"/>
    <n v="44.783999999999999"/>
  </r>
  <r>
    <n v="8478"/>
    <s v="CA-2016-145758"/>
    <x v="0"/>
    <x v="628"/>
    <d v="2016-10-30T00:00:00"/>
    <s v="Same Day"/>
    <s v="BF-11020"/>
    <s v="Barry FranzÃ¶sisch"/>
    <s v="Corporate"/>
    <s v="United States"/>
    <s v="New York City"/>
    <x v="15"/>
    <n v="10024"/>
    <s v="East"/>
    <s v="TEC-MA-10004552"/>
    <x v="2"/>
    <s v="Machines"/>
    <s v="Star Micronics TSP100 TSP143LAN Receipt Printer"/>
    <n v="1035.8"/>
  </r>
  <r>
    <n v="8479"/>
    <s v="CA-2018-158736"/>
    <x v="33"/>
    <x v="404"/>
    <d v="2018-12-24T00:00:00"/>
    <s v="Standard Class"/>
    <s v="TT-21460"/>
    <s v="Tonja Turnell"/>
    <s v="Home Office"/>
    <s v="United States"/>
    <s v="San Francisco"/>
    <x v="1"/>
    <n v="94110"/>
    <s v="West"/>
    <s v="OFF-AR-10002578"/>
    <x v="1"/>
    <s v="Art"/>
    <s v="Newell 335"/>
    <n v="5.76"/>
  </r>
  <r>
    <n v="8480"/>
    <s v="US-2017-119270"/>
    <x v="34"/>
    <x v="299"/>
    <d v="2017-03-16T00:00:00"/>
    <s v="Standard Class"/>
    <s v="SW-20245"/>
    <s v="Scot Wooten"/>
    <s v="Consumer"/>
    <s v="United States"/>
    <s v="Los Angeles"/>
    <x v="1"/>
    <n v="90036"/>
    <s v="West"/>
    <s v="OFF-PA-10004022"/>
    <x v="1"/>
    <s v="Paper"/>
    <s v="Hammermill Color Copier Paper (28Lb. and 96 Bright)"/>
    <n v="19.98"/>
  </r>
  <r>
    <n v="8481"/>
    <s v="CA-2015-109890"/>
    <x v="46"/>
    <x v="609"/>
    <d v="2015-07-27T00:00:00"/>
    <s v="Standard Class"/>
    <s v="PG-18820"/>
    <s v="Patrick Gardner"/>
    <s v="Consumer"/>
    <s v="United States"/>
    <s v="Omaha"/>
    <x v="8"/>
    <n v="68104"/>
    <s v="Central"/>
    <s v="TEC-PH-10004100"/>
    <x v="2"/>
    <s v="Phones"/>
    <s v="Griffin GC17055 Auxiliary Audio Cable"/>
    <n v="35.979999999999997"/>
  </r>
  <r>
    <n v="8482"/>
    <s v="CA-2017-138583"/>
    <x v="49"/>
    <x v="1012"/>
    <d v="2017-05-28T00:00:00"/>
    <s v="Standard Class"/>
    <s v="DP-13390"/>
    <s v="Dennis Pardue"/>
    <s v="Home Office"/>
    <s v="United States"/>
    <s v="Philadelphia"/>
    <x v="9"/>
    <n v="19120"/>
    <s v="East"/>
    <s v="OFF-AR-10001860"/>
    <x v="1"/>
    <s v="Art"/>
    <s v="BIC Liqua Brite Liner"/>
    <n v="16.655999999999999"/>
  </r>
  <r>
    <n v="8483"/>
    <s v="US-2018-118535"/>
    <x v="40"/>
    <x v="512"/>
    <d v="2018-02-15T00:00:00"/>
    <s v="Standard Class"/>
    <s v="DJ-13510"/>
    <s v="Don Jones"/>
    <s v="Corporate"/>
    <s v="United States"/>
    <s v="New York City"/>
    <x v="15"/>
    <n v="10024"/>
    <s v="East"/>
    <s v="OFF-LA-10001297"/>
    <x v="1"/>
    <s v="Labels"/>
    <s v="Avery 473"/>
    <n v="20.7"/>
  </r>
  <r>
    <n v="8484"/>
    <s v="CA-2017-126284"/>
    <x v="12"/>
    <x v="873"/>
    <d v="2017-09-24T00:00:00"/>
    <s v="Standard Class"/>
    <s v="EN-13780"/>
    <s v="Edward Nazzal"/>
    <s v="Consumer"/>
    <s v="United States"/>
    <s v="Grand Rapids"/>
    <x v="12"/>
    <n v="49505"/>
    <s v="Central"/>
    <s v="OFF-BI-10004828"/>
    <x v="1"/>
    <s v="Binders"/>
    <s v="GBC Poly Designer Binding Covers"/>
    <n v="83.7"/>
  </r>
  <r>
    <n v="8485"/>
    <s v="CA-2018-142391"/>
    <x v="30"/>
    <x v="241"/>
    <d v="2018-09-24T00:00:00"/>
    <s v="Same Day"/>
    <s v="PB-19150"/>
    <s v="Philip Brown"/>
    <s v="Consumer"/>
    <s v="United States"/>
    <s v="Seattle"/>
    <x v="4"/>
    <n v="98115"/>
    <s v="West"/>
    <s v="FUR-FU-10002759"/>
    <x v="0"/>
    <s v="Furnishings"/>
    <s v="12-1/2 Diameter Round Wall Clock"/>
    <n v="199.8"/>
  </r>
  <r>
    <n v="8486"/>
    <s v="CA-2018-124716"/>
    <x v="48"/>
    <x v="996"/>
    <d v="2018-03-31T00:00:00"/>
    <s v="Standard Class"/>
    <s v="BD-11560"/>
    <s v="Brendan Dodson"/>
    <s v="Home Office"/>
    <s v="United States"/>
    <s v="Fresno"/>
    <x v="1"/>
    <n v="93727"/>
    <s v="West"/>
    <s v="OFF-PA-10000740"/>
    <x v="1"/>
    <s v="Paper"/>
    <s v="Xerox 1982"/>
    <n v="45.68"/>
  </r>
  <r>
    <n v="8487"/>
    <s v="CA-2018-124716"/>
    <x v="48"/>
    <x v="996"/>
    <d v="2018-03-31T00:00:00"/>
    <s v="Standard Class"/>
    <s v="BD-11560"/>
    <s v="Brendan Dodson"/>
    <s v="Home Office"/>
    <s v="United States"/>
    <s v="Fresno"/>
    <x v="1"/>
    <n v="93727"/>
    <s v="West"/>
    <s v="OFF-PA-10001144"/>
    <x v="1"/>
    <s v="Paper"/>
    <s v="Xerox 1913"/>
    <n v="110.96"/>
  </r>
  <r>
    <n v="8488"/>
    <s v="CA-2018-124716"/>
    <x v="48"/>
    <x v="996"/>
    <d v="2018-03-31T00:00:00"/>
    <s v="Standard Class"/>
    <s v="BD-11560"/>
    <s v="Brendan Dodson"/>
    <s v="Home Office"/>
    <s v="United States"/>
    <s v="Fresno"/>
    <x v="1"/>
    <n v="93727"/>
    <s v="West"/>
    <s v="OFF-PA-10000859"/>
    <x v="1"/>
    <s v="Paper"/>
    <s v="Unpadded Memo Slips"/>
    <n v="11.94"/>
  </r>
  <r>
    <n v="8489"/>
    <s v="CA-2017-158841"/>
    <x v="31"/>
    <x v="1056"/>
    <d v="2017-02-04T00:00:00"/>
    <s v="Second Class"/>
    <s v="SE-20110"/>
    <s v="Sanjit Engle"/>
    <s v="Consumer"/>
    <s v="United States"/>
    <s v="Arlington"/>
    <x v="17"/>
    <n v="22204"/>
    <s v="South"/>
    <s v="TEC-MA-10001127"/>
    <x v="2"/>
    <s v="Machines"/>
    <s v="HP Designjet T520 Inkjet Large Format Printer - 24&quot; Color"/>
    <n v="8749.9500000000007"/>
  </r>
  <r>
    <n v="8490"/>
    <s v="CA-2017-158841"/>
    <x v="31"/>
    <x v="1056"/>
    <d v="2017-02-04T00:00:00"/>
    <s v="Second Class"/>
    <s v="SE-20110"/>
    <s v="Sanjit Engle"/>
    <s v="Consumer"/>
    <s v="United States"/>
    <s v="Arlington"/>
    <x v="17"/>
    <n v="22204"/>
    <s v="South"/>
    <s v="OFF-BI-10002557"/>
    <x v="1"/>
    <s v="Binders"/>
    <s v="Presstex Flexible Ring Binders"/>
    <n v="36.4"/>
  </r>
  <r>
    <n v="8491"/>
    <s v="CA-2017-158841"/>
    <x v="31"/>
    <x v="1056"/>
    <d v="2017-02-04T00:00:00"/>
    <s v="Second Class"/>
    <s v="SE-20110"/>
    <s v="Sanjit Engle"/>
    <s v="Consumer"/>
    <s v="United States"/>
    <s v="Arlington"/>
    <x v="17"/>
    <n v="22204"/>
    <s v="South"/>
    <s v="FUR-FU-10001731"/>
    <x v="0"/>
    <s v="Furnishings"/>
    <s v="Acrylic Self-Standing Desk Frames"/>
    <n v="18.690000000000001"/>
  </r>
  <r>
    <n v="8492"/>
    <s v="CA-2018-106824"/>
    <x v="38"/>
    <x v="437"/>
    <d v="2018-07-11T00:00:00"/>
    <s v="Standard Class"/>
    <s v="AT-10735"/>
    <s v="Annie Thurman"/>
    <s v="Consumer"/>
    <s v="United States"/>
    <s v="Los Angeles"/>
    <x v="1"/>
    <n v="90049"/>
    <s v="West"/>
    <s v="OFF-FA-10001135"/>
    <x v="1"/>
    <s v="Fasteners"/>
    <s v="Brites Rubber Bands, 1 1/2 oz. Box"/>
    <n v="5.94"/>
  </r>
  <r>
    <n v="8493"/>
    <s v="CA-2016-109190"/>
    <x v="28"/>
    <x v="924"/>
    <d v="2016-10-28T00:00:00"/>
    <s v="Standard Class"/>
    <s v="CC-12685"/>
    <s v="Craig Carroll"/>
    <s v="Consumer"/>
    <s v="United States"/>
    <s v="Lubbock"/>
    <x v="5"/>
    <n v="79424"/>
    <s v="Central"/>
    <s v="OFF-PA-10000069"/>
    <x v="1"/>
    <s v="Paper"/>
    <s v="TOPS 4 x 6 Fluorescent Color Memo Sheets, 500 Sheets per Pack"/>
    <n v="60.735999999999997"/>
  </r>
  <r>
    <n v="8494"/>
    <s v="CA-2016-109190"/>
    <x v="28"/>
    <x v="924"/>
    <d v="2016-10-28T00:00:00"/>
    <s v="Standard Class"/>
    <s v="CC-12685"/>
    <s v="Craig Carroll"/>
    <s v="Consumer"/>
    <s v="United States"/>
    <s v="Lubbock"/>
    <x v="5"/>
    <n v="79424"/>
    <s v="Central"/>
    <s v="TEC-CO-10001943"/>
    <x v="2"/>
    <s v="Copiers"/>
    <s v="Canon PC-428 Personal Copier"/>
    <n v="479.976"/>
  </r>
  <r>
    <n v="8495"/>
    <s v="CA-2016-109190"/>
    <x v="28"/>
    <x v="924"/>
    <d v="2016-10-28T00:00:00"/>
    <s v="Standard Class"/>
    <s v="CC-12685"/>
    <s v="Craig Carroll"/>
    <s v="Consumer"/>
    <s v="United States"/>
    <s v="Lubbock"/>
    <x v="5"/>
    <n v="79424"/>
    <s v="Central"/>
    <s v="OFF-BI-10000977"/>
    <x v="1"/>
    <s v="Binders"/>
    <s v="Ibico Plastic Spiral Binding Combs"/>
    <n v="6.08"/>
  </r>
  <r>
    <n v="8496"/>
    <s v="CA-2017-143154"/>
    <x v="5"/>
    <x v="499"/>
    <d v="2017-12-08T00:00:00"/>
    <s v="Standard Class"/>
    <s v="AS-10225"/>
    <s v="Alan Schoenberger"/>
    <s v="Corporate"/>
    <s v="United States"/>
    <s v="Longmont"/>
    <x v="22"/>
    <n v="80501"/>
    <s v="West"/>
    <s v="TEC-AC-10002942"/>
    <x v="2"/>
    <s v="Accessories"/>
    <s v="WD My Passport Ultra 1TB Portable External Hard Drive"/>
    <n v="165.6"/>
  </r>
  <r>
    <n v="8497"/>
    <s v="CA-2015-169061"/>
    <x v="15"/>
    <x v="1195"/>
    <d v="2015-03-08T00:00:00"/>
    <s v="Second Class"/>
    <s v="AB-10150"/>
    <s v="Aimee Bixby"/>
    <s v="Consumer"/>
    <s v="United States"/>
    <s v="Yonkers"/>
    <x v="15"/>
    <n v="10701"/>
    <s v="East"/>
    <s v="OFF-AR-10000588"/>
    <x v="1"/>
    <s v="Art"/>
    <s v="Newell 345"/>
    <n v="59.52"/>
  </r>
  <r>
    <n v="8498"/>
    <s v="CA-2015-169061"/>
    <x v="15"/>
    <x v="1195"/>
    <d v="2015-03-08T00:00:00"/>
    <s v="Second Class"/>
    <s v="AB-10150"/>
    <s v="Aimee Bixby"/>
    <s v="Consumer"/>
    <s v="United States"/>
    <s v="Yonkers"/>
    <x v="15"/>
    <n v="10701"/>
    <s v="East"/>
    <s v="TEC-AC-10002001"/>
    <x v="2"/>
    <s v="Accessories"/>
    <s v="Logitech Wireless Gaming Headset G930"/>
    <n v="479.97"/>
  </r>
  <r>
    <n v="8499"/>
    <s v="CA-2015-169061"/>
    <x v="15"/>
    <x v="1195"/>
    <d v="2015-03-08T00:00:00"/>
    <s v="Second Class"/>
    <s v="AB-10150"/>
    <s v="Aimee Bixby"/>
    <s v="Consumer"/>
    <s v="United States"/>
    <s v="Yonkers"/>
    <x v="15"/>
    <n v="10701"/>
    <s v="East"/>
    <s v="OFF-SU-10000381"/>
    <x v="1"/>
    <s v="Supplies"/>
    <s v="Acme Forged Steel Scissors with Black Enamel Handles"/>
    <n v="18.62"/>
  </r>
  <r>
    <n v="8500"/>
    <s v="CA-2015-169061"/>
    <x v="15"/>
    <x v="1195"/>
    <d v="2015-03-08T00:00:00"/>
    <s v="Second Class"/>
    <s v="AB-10150"/>
    <s v="Aimee Bixby"/>
    <s v="Consumer"/>
    <s v="United States"/>
    <s v="Yonkers"/>
    <x v="15"/>
    <n v="10701"/>
    <s v="East"/>
    <s v="OFF-BI-10001617"/>
    <x v="1"/>
    <s v="Binders"/>
    <s v="GBC Wire Binding Combs"/>
    <n v="49.631999999999998"/>
  </r>
  <r>
    <n v="8501"/>
    <s v="CA-2015-169061"/>
    <x v="15"/>
    <x v="1195"/>
    <d v="2015-03-08T00:00:00"/>
    <s v="Second Class"/>
    <s v="AB-10150"/>
    <s v="Aimee Bixby"/>
    <s v="Consumer"/>
    <s v="United States"/>
    <s v="Yonkers"/>
    <x v="15"/>
    <n v="10701"/>
    <s v="East"/>
    <s v="OFF-PA-10001878"/>
    <x v="1"/>
    <s v="Paper"/>
    <s v="Xerox 1891"/>
    <n v="97.82"/>
  </r>
  <r>
    <n v="8502"/>
    <s v="CA-2016-102316"/>
    <x v="15"/>
    <x v="879"/>
    <d v="2016-03-03T00:00:00"/>
    <s v="Second Class"/>
    <s v="DH-13075"/>
    <s v="Dave Hallsten"/>
    <s v="Corporate"/>
    <s v="United States"/>
    <s v="Los Angeles"/>
    <x v="1"/>
    <n v="90045"/>
    <s v="West"/>
    <s v="TEC-PH-10000376"/>
    <x v="2"/>
    <s v="Phones"/>
    <s v="Square Credit Card Reader"/>
    <n v="15.984"/>
  </r>
  <r>
    <n v="8503"/>
    <s v="CA-2016-102316"/>
    <x v="15"/>
    <x v="879"/>
    <d v="2016-03-03T00:00:00"/>
    <s v="Second Class"/>
    <s v="DH-13075"/>
    <s v="Dave Hallsten"/>
    <s v="Corporate"/>
    <s v="United States"/>
    <s v="Los Angeles"/>
    <x v="1"/>
    <n v="90045"/>
    <s v="West"/>
    <s v="FUR-CH-10003396"/>
    <x v="0"/>
    <s v="Chairs"/>
    <s v="Global Deluxe Steno Chair"/>
    <n v="184.75200000000001"/>
  </r>
  <r>
    <n v="8504"/>
    <s v="CA-2015-164903"/>
    <x v="51"/>
    <x v="980"/>
    <d v="2015-02-24T00:00:00"/>
    <s v="Standard Class"/>
    <s v="SR-20740"/>
    <s v="Steven Roelle"/>
    <s v="Home Office"/>
    <s v="United States"/>
    <s v="Los Angeles"/>
    <x v="1"/>
    <n v="90049"/>
    <s v="West"/>
    <s v="OFF-PA-10003363"/>
    <x v="1"/>
    <s v="Paper"/>
    <s v="Xerox 204"/>
    <n v="12.96"/>
  </r>
  <r>
    <n v="8505"/>
    <s v="CA-2017-109400"/>
    <x v="20"/>
    <x v="440"/>
    <d v="2017-05-06T00:00:00"/>
    <s v="Standard Class"/>
    <s v="NR-18550"/>
    <s v="Nick Radford"/>
    <s v="Consumer"/>
    <s v="United States"/>
    <s v="Amarillo"/>
    <x v="5"/>
    <n v="79109"/>
    <s v="Central"/>
    <s v="FUR-CH-10003298"/>
    <x v="0"/>
    <s v="Chairs"/>
    <s v="Office Star - Contemporary Task Swivel chair with Loop Arms, Charcoal"/>
    <n v="366.74400000000003"/>
  </r>
  <r>
    <n v="8506"/>
    <s v="CA-2017-130400"/>
    <x v="15"/>
    <x v="387"/>
    <d v="2017-03-12T00:00:00"/>
    <s v="Standard Class"/>
    <s v="SJ-20125"/>
    <s v="Sanjit Jacobs"/>
    <s v="Home Office"/>
    <s v="United States"/>
    <s v="Dallas"/>
    <x v="5"/>
    <n v="75217"/>
    <s v="Central"/>
    <s v="OFF-BI-10001757"/>
    <x v="1"/>
    <s v="Binders"/>
    <s v="Pressboard Hanging Data Binders for Unburst Sheets"/>
    <n v="8.8559999999999999"/>
  </r>
  <r>
    <n v="8507"/>
    <s v="CA-2017-130400"/>
    <x v="15"/>
    <x v="387"/>
    <d v="2017-03-12T00:00:00"/>
    <s v="Standard Class"/>
    <s v="SJ-20125"/>
    <s v="Sanjit Jacobs"/>
    <s v="Home Office"/>
    <s v="United States"/>
    <s v="Dallas"/>
    <x v="5"/>
    <n v="75217"/>
    <s v="Central"/>
    <s v="TEC-AC-10004633"/>
    <x v="2"/>
    <s v="Accessories"/>
    <s v="Verbatim 25 GB 6x Blu-ray Single Layer Recordable Disc, 3/Pack"/>
    <n v="27.96"/>
  </r>
  <r>
    <n v="8508"/>
    <s v="CA-2017-130400"/>
    <x v="15"/>
    <x v="387"/>
    <d v="2017-03-12T00:00:00"/>
    <s v="Standard Class"/>
    <s v="SJ-20125"/>
    <s v="Sanjit Jacobs"/>
    <s v="Home Office"/>
    <s v="United States"/>
    <s v="Dallas"/>
    <x v="5"/>
    <n v="75217"/>
    <s v="Central"/>
    <s v="OFF-EN-10001453"/>
    <x v="1"/>
    <s v="Envelopes"/>
    <s v="Tyvek Interoffice Envelopes, 9 1/2&quot; x 12 1/2&quot;, 100/Box"/>
    <n v="146.352"/>
  </r>
  <r>
    <n v="8509"/>
    <s v="CA-2016-135853"/>
    <x v="33"/>
    <x v="555"/>
    <d v="2016-12-14T00:00:00"/>
    <s v="First Class"/>
    <s v="CA-12775"/>
    <s v="Cynthia Arntzen"/>
    <s v="Consumer"/>
    <s v="United States"/>
    <s v="Detroit"/>
    <x v="12"/>
    <n v="48205"/>
    <s v="Central"/>
    <s v="TEC-AC-10004761"/>
    <x v="2"/>
    <s v="Accessories"/>
    <s v="Maxell 4.7GB DVD+RW 3/Pack"/>
    <n v="175.23"/>
  </r>
  <r>
    <n v="8510"/>
    <s v="CA-2016-135853"/>
    <x v="33"/>
    <x v="555"/>
    <d v="2016-12-14T00:00:00"/>
    <s v="First Class"/>
    <s v="CA-12775"/>
    <s v="Cynthia Arntzen"/>
    <s v="Consumer"/>
    <s v="United States"/>
    <s v="Detroit"/>
    <x v="12"/>
    <n v="48205"/>
    <s v="Central"/>
    <s v="TEC-PH-10003691"/>
    <x v="2"/>
    <s v="Phones"/>
    <s v="BlackBerry Q10"/>
    <n v="125.99"/>
  </r>
  <r>
    <n v="8511"/>
    <s v="CA-2016-135853"/>
    <x v="33"/>
    <x v="555"/>
    <d v="2016-12-14T00:00:00"/>
    <s v="First Class"/>
    <s v="CA-12775"/>
    <s v="Cynthia Arntzen"/>
    <s v="Consumer"/>
    <s v="United States"/>
    <s v="Detroit"/>
    <x v="12"/>
    <n v="48205"/>
    <s v="Central"/>
    <s v="OFF-BI-10004965"/>
    <x v="1"/>
    <s v="Binders"/>
    <s v="Ibico Covers for Plastic or Wire Binding Elements"/>
    <n v="23"/>
  </r>
  <r>
    <n v="8512"/>
    <s v="CA-2017-103359"/>
    <x v="33"/>
    <x v="596"/>
    <d v="2017-12-26T00:00:00"/>
    <s v="Standard Class"/>
    <s v="LC-16885"/>
    <s v="Lena Creighton"/>
    <s v="Consumer"/>
    <s v="United States"/>
    <s v="New York City"/>
    <x v="15"/>
    <n v="10035"/>
    <s v="East"/>
    <s v="OFF-BI-10004233"/>
    <x v="1"/>
    <s v="Binders"/>
    <s v="GBC Pre-Punched Binding Paper, Plastic, White, 8-1/2&quot; x 11&quot;"/>
    <n v="25.584"/>
  </r>
  <r>
    <n v="8513"/>
    <s v="CA-2017-144645"/>
    <x v="31"/>
    <x v="1056"/>
    <d v="2017-02-08T00:00:00"/>
    <s v="Standard Class"/>
    <s v="NS-18640"/>
    <s v="Noel Staavos"/>
    <s v="Corporate"/>
    <s v="United States"/>
    <s v="Houston"/>
    <x v="5"/>
    <n v="77041"/>
    <s v="Central"/>
    <s v="FUR-FU-10003601"/>
    <x v="0"/>
    <s v="Furnishings"/>
    <s v="Deflect-o RollaMat Studded, Beveled Mat for Medium Pile Carpeting"/>
    <n v="73.784000000000006"/>
  </r>
  <r>
    <n v="8514"/>
    <s v="CA-2018-141614"/>
    <x v="21"/>
    <x v="929"/>
    <d v="2018-06-09T00:00:00"/>
    <s v="Standard Class"/>
    <s v="NS-18640"/>
    <s v="Noel Staavos"/>
    <s v="Corporate"/>
    <s v="United States"/>
    <s v="Orlando"/>
    <x v="2"/>
    <n v="32839"/>
    <s v="South"/>
    <s v="OFF-PA-10002787"/>
    <x v="1"/>
    <s v="Paper"/>
    <s v="Xerox 227"/>
    <n v="20.736000000000001"/>
  </r>
  <r>
    <n v="8515"/>
    <s v="CA-2016-122168"/>
    <x v="8"/>
    <x v="291"/>
    <d v="2016-08-26T00:00:00"/>
    <s v="Standard Class"/>
    <s v="HG-14965"/>
    <s v="Henry Goldwyn"/>
    <s v="Corporate"/>
    <s v="United States"/>
    <s v="Florence"/>
    <x v="0"/>
    <n v="41042"/>
    <s v="South"/>
    <s v="OFF-AR-10003602"/>
    <x v="1"/>
    <s v="Art"/>
    <s v="Quartet Omega Colored Chalk, 12/Pack"/>
    <n v="17.52"/>
  </r>
  <r>
    <n v="8516"/>
    <s v="CA-2016-122168"/>
    <x v="8"/>
    <x v="291"/>
    <d v="2016-08-26T00:00:00"/>
    <s v="Standard Class"/>
    <s v="HG-14965"/>
    <s v="Henry Goldwyn"/>
    <s v="Corporate"/>
    <s v="United States"/>
    <s v="Florence"/>
    <x v="0"/>
    <n v="41042"/>
    <s v="South"/>
    <s v="OFF-AR-10002053"/>
    <x v="1"/>
    <s v="Art"/>
    <s v="Premium Writing Pencils, Soft, #2 by Central Association for the Blind"/>
    <n v="35.76"/>
  </r>
  <r>
    <n v="8517"/>
    <s v="CA-2017-132899"/>
    <x v="24"/>
    <x v="281"/>
    <d v="2017-04-11T00:00:00"/>
    <s v="Standard Class"/>
    <s v="SF-20200"/>
    <s v="Sarah Foster"/>
    <s v="Consumer"/>
    <s v="United States"/>
    <s v="New York City"/>
    <x v="15"/>
    <n v="10009"/>
    <s v="East"/>
    <s v="OFF-AR-10002833"/>
    <x v="1"/>
    <s v="Art"/>
    <s v="Newell 322"/>
    <n v="3.64"/>
  </r>
  <r>
    <n v="8518"/>
    <s v="CA-2018-149720"/>
    <x v="21"/>
    <x v="400"/>
    <d v="2018-06-07T00:00:00"/>
    <s v="Second Class"/>
    <s v="EM-14065"/>
    <s v="Erin Mull"/>
    <s v="Consumer"/>
    <s v="United States"/>
    <s v="Frisco"/>
    <x v="5"/>
    <n v="75034"/>
    <s v="Central"/>
    <s v="FUR-FU-10002501"/>
    <x v="0"/>
    <s v="Furnishings"/>
    <s v="Nu-Dell Executive Frame"/>
    <n v="30.335999999999999"/>
  </r>
  <r>
    <n v="8519"/>
    <s v="CA-2018-118003"/>
    <x v="4"/>
    <x v="769"/>
    <d v="2018-12-10T00:00:00"/>
    <s v="Standard Class"/>
    <s v="DO-13645"/>
    <s v="Doug O'Connell"/>
    <s v="Consumer"/>
    <s v="United States"/>
    <s v="Paterson"/>
    <x v="30"/>
    <n v="7501"/>
    <s v="East"/>
    <s v="FUR-FU-10002506"/>
    <x v="0"/>
    <s v="Furnishings"/>
    <s v="Tensor &quot;Hersey Kiss&quot; Styled Floor Lamp"/>
    <n v="12.99"/>
  </r>
  <r>
    <n v="8520"/>
    <s v="CA-2018-118003"/>
    <x v="4"/>
    <x v="769"/>
    <d v="2018-12-10T00:00:00"/>
    <s v="Standard Class"/>
    <s v="DO-13645"/>
    <s v="Doug O'Connell"/>
    <s v="Consumer"/>
    <s v="United States"/>
    <s v="Paterson"/>
    <x v="30"/>
    <n v="7501"/>
    <s v="East"/>
    <s v="FUR-CH-10003817"/>
    <x v="0"/>
    <s v="Chairs"/>
    <s v="Global Value Steno Chair, Gray"/>
    <n v="182.22"/>
  </r>
  <r>
    <n v="8521"/>
    <s v="CA-2018-118003"/>
    <x v="4"/>
    <x v="769"/>
    <d v="2018-12-10T00:00:00"/>
    <s v="Standard Class"/>
    <s v="DO-13645"/>
    <s v="Doug O'Connell"/>
    <s v="Consumer"/>
    <s v="United States"/>
    <s v="Paterson"/>
    <x v="30"/>
    <n v="7501"/>
    <s v="East"/>
    <s v="FUR-CH-10004860"/>
    <x v="0"/>
    <s v="Chairs"/>
    <s v="Global Low Back Tilter Chair"/>
    <n v="302.94"/>
  </r>
  <r>
    <n v="8522"/>
    <s v="CA-2017-141887"/>
    <x v="50"/>
    <x v="383"/>
    <d v="2017-01-15T00:00:00"/>
    <s v="Standard Class"/>
    <s v="MP-17470"/>
    <s v="Mark Packer"/>
    <s v="Home Office"/>
    <s v="United States"/>
    <s v="Columbus"/>
    <x v="24"/>
    <n v="43229"/>
    <s v="East"/>
    <s v="FUR-FU-10002268"/>
    <x v="0"/>
    <s v="Furnishings"/>
    <s v="Ultra Door Push Plate"/>
    <n v="54.991999999999997"/>
  </r>
  <r>
    <n v="8523"/>
    <s v="US-2017-160206"/>
    <x v="48"/>
    <x v="178"/>
    <d v="2017-04-07T00:00:00"/>
    <s v="Standard Class"/>
    <s v="MY-18295"/>
    <s v="Muhammed Yedwab"/>
    <s v="Corporate"/>
    <s v="United States"/>
    <s v="Milwaukee"/>
    <x v="6"/>
    <n v="53209"/>
    <s v="Central"/>
    <s v="TEC-PH-10000148"/>
    <x v="2"/>
    <s v="Phones"/>
    <s v="Cyber Acoustics AC-202b Speech Recognition Stereo Headset"/>
    <n v="12.99"/>
  </r>
  <r>
    <n v="8524"/>
    <s v="CA-2018-133074"/>
    <x v="12"/>
    <x v="296"/>
    <d v="2018-09-25T00:00:00"/>
    <s v="Standard Class"/>
    <s v="DB-13615"/>
    <s v="Doug Bickford"/>
    <s v="Consumer"/>
    <s v="United States"/>
    <s v="San Francisco"/>
    <x v="1"/>
    <n v="94109"/>
    <s v="West"/>
    <s v="OFF-PA-10004082"/>
    <x v="1"/>
    <s v="Paper"/>
    <s v="Adams Telephone Message Book w/Frequently-Called Numbers Space, 400 Messages per Book"/>
    <n v="55.86"/>
  </r>
  <r>
    <n v="8525"/>
    <s v="CA-2018-161172"/>
    <x v="34"/>
    <x v="633"/>
    <d v="2018-03-16T00:00:00"/>
    <s v="Same Day"/>
    <s v="SP-20920"/>
    <s v="Susan Pistek"/>
    <s v="Consumer"/>
    <s v="United States"/>
    <s v="Columbus"/>
    <x v="24"/>
    <n v="43229"/>
    <s v="East"/>
    <s v="TEC-PH-10004348"/>
    <x v="2"/>
    <s v="Phones"/>
    <s v="OtterBox Defender Series Case - iPhone 5c"/>
    <n v="44.375999999999998"/>
  </r>
  <r>
    <n v="8526"/>
    <s v="CA-2018-161172"/>
    <x v="34"/>
    <x v="633"/>
    <d v="2018-03-16T00:00:00"/>
    <s v="Same Day"/>
    <s v="SP-20920"/>
    <s v="Susan Pistek"/>
    <s v="Consumer"/>
    <s v="United States"/>
    <s v="Columbus"/>
    <x v="24"/>
    <n v="43229"/>
    <s v="East"/>
    <s v="FUR-FU-10003424"/>
    <x v="0"/>
    <s v="Furnishings"/>
    <s v="Nu-Dell Oak Frame"/>
    <n v="51.264000000000003"/>
  </r>
  <r>
    <n v="8527"/>
    <s v="CA-2018-161172"/>
    <x v="34"/>
    <x v="633"/>
    <d v="2018-03-16T00:00:00"/>
    <s v="Same Day"/>
    <s v="SP-20920"/>
    <s v="Susan Pistek"/>
    <s v="Consumer"/>
    <s v="United States"/>
    <s v="Columbus"/>
    <x v="24"/>
    <n v="43229"/>
    <s v="East"/>
    <s v="OFF-BI-10004654"/>
    <x v="1"/>
    <s v="Binders"/>
    <s v="Avery Binding System Hidden Tab Executive Style Index Sets"/>
    <n v="5.1929999999999996"/>
  </r>
  <r>
    <n v="8528"/>
    <s v="CA-2018-161172"/>
    <x v="34"/>
    <x v="633"/>
    <d v="2018-03-16T00:00:00"/>
    <s v="Same Day"/>
    <s v="SP-20920"/>
    <s v="Susan Pistek"/>
    <s v="Consumer"/>
    <s v="United States"/>
    <s v="Columbus"/>
    <x v="24"/>
    <n v="43229"/>
    <s v="East"/>
    <s v="TEC-AC-10004571"/>
    <x v="2"/>
    <s v="Accessories"/>
    <s v="Logitech G700s Rechargeable Gaming Mouse"/>
    <n v="159.98400000000001"/>
  </r>
  <r>
    <n v="8529"/>
    <s v="CA-2018-161172"/>
    <x v="34"/>
    <x v="633"/>
    <d v="2018-03-16T00:00:00"/>
    <s v="Same Day"/>
    <s v="SP-20920"/>
    <s v="Susan Pistek"/>
    <s v="Consumer"/>
    <s v="United States"/>
    <s v="Columbus"/>
    <x v="24"/>
    <n v="43229"/>
    <s v="East"/>
    <s v="OFF-ST-10000675"/>
    <x v="1"/>
    <s v="Storage"/>
    <s v="File Shuttle II and Handi-File, Black"/>
    <n v="54.223999999999997"/>
  </r>
  <r>
    <n v="8530"/>
    <s v="CA-2018-137624"/>
    <x v="0"/>
    <x v="468"/>
    <d v="2018-11-17T00:00:00"/>
    <s v="Standard Class"/>
    <s v="ME-17320"/>
    <s v="Maria Etezadi"/>
    <s v="Home Office"/>
    <s v="United States"/>
    <s v="Los Angeles"/>
    <x v="1"/>
    <n v="90008"/>
    <s v="West"/>
    <s v="FUR-CH-10001714"/>
    <x v="0"/>
    <s v="Chairs"/>
    <s v="Global Leather &amp; Oak Executive Chair, Burgundy"/>
    <n v="241.42400000000001"/>
  </r>
  <r>
    <n v="8531"/>
    <s v="CA-2017-156748"/>
    <x v="5"/>
    <x v="885"/>
    <d v="2017-12-06T00:00:00"/>
    <s v="Standard Class"/>
    <s v="BS-11755"/>
    <s v="Bruce Stewart"/>
    <s v="Consumer"/>
    <s v="United States"/>
    <s v="Detroit"/>
    <x v="12"/>
    <n v="48227"/>
    <s v="Central"/>
    <s v="OFF-PA-10000380"/>
    <x v="1"/>
    <s v="Paper"/>
    <s v="REDIFORM Incoming/Outgoing Call Register, 11&quot; X 8 1/2&quot;, 100 Messages"/>
    <n v="33.36"/>
  </r>
  <r>
    <n v="8532"/>
    <s v="CA-2017-156748"/>
    <x v="5"/>
    <x v="885"/>
    <d v="2017-12-06T00:00:00"/>
    <s v="Standard Class"/>
    <s v="BS-11755"/>
    <s v="Bruce Stewart"/>
    <s v="Consumer"/>
    <s v="United States"/>
    <s v="Detroit"/>
    <x v="12"/>
    <n v="48227"/>
    <s v="Central"/>
    <s v="OFF-PA-10002713"/>
    <x v="1"/>
    <s v="Paper"/>
    <s v="Adams Phone Message Book, 200 Message Capacity, 8 1/16â€ x 11â€"/>
    <n v="13.76"/>
  </r>
  <r>
    <n v="8533"/>
    <s v="CA-2017-156748"/>
    <x v="5"/>
    <x v="885"/>
    <d v="2017-12-06T00:00:00"/>
    <s v="Standard Class"/>
    <s v="BS-11755"/>
    <s v="Bruce Stewart"/>
    <s v="Consumer"/>
    <s v="United States"/>
    <s v="Detroit"/>
    <x v="12"/>
    <n v="48227"/>
    <s v="Central"/>
    <s v="OFF-ST-10001370"/>
    <x v="1"/>
    <s v="Storage"/>
    <s v="Sensible Storage WireTech Storage Systems"/>
    <n v="496.86"/>
  </r>
  <r>
    <n v="8534"/>
    <s v="CA-2017-156748"/>
    <x v="5"/>
    <x v="885"/>
    <d v="2017-12-06T00:00:00"/>
    <s v="Standard Class"/>
    <s v="BS-11755"/>
    <s v="Bruce Stewart"/>
    <s v="Consumer"/>
    <s v="United States"/>
    <s v="Detroit"/>
    <x v="12"/>
    <n v="48227"/>
    <s v="Central"/>
    <s v="FUR-CH-10000513"/>
    <x v="0"/>
    <s v="Chairs"/>
    <s v="High-Back Leather Manager's Chair"/>
    <n v="389.97"/>
  </r>
  <r>
    <n v="8535"/>
    <s v="CA-2016-169677"/>
    <x v="11"/>
    <x v="1004"/>
    <d v="2016-01-15T00:00:00"/>
    <s v="Second Class"/>
    <s v="KS-16300"/>
    <s v="Karen Seio"/>
    <s v="Corporate"/>
    <s v="United States"/>
    <s v="Columbus"/>
    <x v="32"/>
    <n v="31907"/>
    <s v="South"/>
    <s v="OFF-LA-10003223"/>
    <x v="1"/>
    <s v="Labels"/>
    <s v="Avery 508"/>
    <n v="9.82"/>
  </r>
  <r>
    <n v="8536"/>
    <s v="US-2015-163146"/>
    <x v="7"/>
    <x v="1174"/>
    <d v="2015-05-20T00:00:00"/>
    <s v="Standard Class"/>
    <s v="CC-12475"/>
    <s v="Cindy Chapman"/>
    <s v="Consumer"/>
    <s v="United States"/>
    <s v="San Francisco"/>
    <x v="1"/>
    <n v="94122"/>
    <s v="West"/>
    <s v="TEC-AC-10002217"/>
    <x v="2"/>
    <s v="Accessories"/>
    <s v="ImationÂ Clip USBÂ flash driveÂ - 8 GB"/>
    <n v="56.4"/>
  </r>
  <r>
    <n v="8537"/>
    <s v="CA-2016-157343"/>
    <x v="1"/>
    <x v="722"/>
    <d v="2016-06-11T00:00:00"/>
    <s v="Standard Class"/>
    <s v="HD-14785"/>
    <s v="Harold Dahlen"/>
    <s v="Home Office"/>
    <s v="United States"/>
    <s v="Philadelphia"/>
    <x v="9"/>
    <n v="19143"/>
    <s v="East"/>
    <s v="OFF-BI-10003707"/>
    <x v="1"/>
    <s v="Binders"/>
    <s v="Aluminum Screw Posts"/>
    <n v="18.312000000000001"/>
  </r>
  <r>
    <n v="8538"/>
    <s v="CA-2016-157343"/>
    <x v="1"/>
    <x v="722"/>
    <d v="2016-06-11T00:00:00"/>
    <s v="Standard Class"/>
    <s v="HD-14785"/>
    <s v="Harold Dahlen"/>
    <s v="Home Office"/>
    <s v="United States"/>
    <s v="Philadelphia"/>
    <x v="9"/>
    <n v="19143"/>
    <s v="East"/>
    <s v="OFF-PA-10000552"/>
    <x v="1"/>
    <s v="Paper"/>
    <s v="Xerox 200"/>
    <n v="25.92"/>
  </r>
  <r>
    <n v="8539"/>
    <s v="CA-2016-157343"/>
    <x v="1"/>
    <x v="722"/>
    <d v="2016-06-11T00:00:00"/>
    <s v="Standard Class"/>
    <s v="HD-14785"/>
    <s v="Harold Dahlen"/>
    <s v="Home Office"/>
    <s v="United States"/>
    <s v="Philadelphia"/>
    <x v="9"/>
    <n v="19143"/>
    <s v="East"/>
    <s v="OFF-AR-10003183"/>
    <x v="1"/>
    <s v="Art"/>
    <s v="Avery Fluorescent Highlighter Four-Color Set"/>
    <n v="8.016"/>
  </r>
  <r>
    <n v="8540"/>
    <s v="CA-2018-147354"/>
    <x v="15"/>
    <x v="631"/>
    <d v="2018-03-13T00:00:00"/>
    <s v="Standard Class"/>
    <s v="KB-16315"/>
    <s v="Karl Braun"/>
    <s v="Consumer"/>
    <s v="United States"/>
    <s v="Los Angeles"/>
    <x v="1"/>
    <n v="90008"/>
    <s v="West"/>
    <s v="TEC-CO-10000971"/>
    <x v="2"/>
    <s v="Copiers"/>
    <s v="Hewlett Packard 310 Color Digital Copier"/>
    <n v="479.98399999999998"/>
  </r>
  <r>
    <n v="8541"/>
    <s v="CA-2018-147354"/>
    <x v="15"/>
    <x v="631"/>
    <d v="2018-03-13T00:00:00"/>
    <s v="Standard Class"/>
    <s v="KB-16315"/>
    <s v="Karl Braun"/>
    <s v="Consumer"/>
    <s v="United States"/>
    <s v="Los Angeles"/>
    <x v="1"/>
    <n v="90008"/>
    <s v="West"/>
    <s v="OFF-BI-10003910"/>
    <x v="1"/>
    <s v="Binders"/>
    <s v="DXL Angle-View Binders with Locking Rings by Samsill"/>
    <n v="30.84"/>
  </r>
  <r>
    <n v="8542"/>
    <s v="CA-2016-157287"/>
    <x v="27"/>
    <x v="937"/>
    <d v="2016-12-23T00:00:00"/>
    <s v="First Class"/>
    <s v="HR-14830"/>
    <s v="Harold Ryan"/>
    <s v="Corporate"/>
    <s v="United States"/>
    <s v="Philadelphia"/>
    <x v="9"/>
    <n v="19140"/>
    <s v="East"/>
    <s v="OFF-ST-10001172"/>
    <x v="1"/>
    <s v="Storage"/>
    <s v="Tennsco Lockers, Sand"/>
    <n v="33.567999999999998"/>
  </r>
  <r>
    <n v="8543"/>
    <s v="CA-2016-157287"/>
    <x v="27"/>
    <x v="937"/>
    <d v="2016-12-23T00:00:00"/>
    <s v="First Class"/>
    <s v="HR-14830"/>
    <s v="Harold Ryan"/>
    <s v="Corporate"/>
    <s v="United States"/>
    <s v="Philadelphia"/>
    <x v="9"/>
    <n v="19140"/>
    <s v="East"/>
    <s v="FUR-CH-10001270"/>
    <x v="0"/>
    <s v="Chairs"/>
    <s v="Harbour Creations Steel Folding Chair"/>
    <n v="422.625"/>
  </r>
  <r>
    <n v="8544"/>
    <s v="CA-2015-137575"/>
    <x v="36"/>
    <x v="908"/>
    <d v="2015-08-11T00:00:00"/>
    <s v="Standard Class"/>
    <s v="TB-21625"/>
    <s v="Trudy Brown"/>
    <s v="Consumer"/>
    <s v="United States"/>
    <s v="New York City"/>
    <x v="15"/>
    <n v="10035"/>
    <s v="East"/>
    <s v="TEC-AC-10004571"/>
    <x v="2"/>
    <s v="Accessories"/>
    <s v="Logitech G700s Rechargeable Gaming Mouse"/>
    <n v="199.98"/>
  </r>
  <r>
    <n v="8545"/>
    <s v="CA-2017-119074"/>
    <x v="48"/>
    <x v="1196"/>
    <d v="2017-03-31T00:00:00"/>
    <s v="Standard Class"/>
    <s v="DS-13180"/>
    <s v="David Smith"/>
    <s v="Corporate"/>
    <s v="United States"/>
    <s v="Columbus"/>
    <x v="32"/>
    <n v="31907"/>
    <s v="South"/>
    <s v="FUR-FU-10004053"/>
    <x v="0"/>
    <s v="Furnishings"/>
    <s v="DAX Two-Tone Silver Metal Document Frame"/>
    <n v="20.239999999999998"/>
  </r>
  <r>
    <n v="8546"/>
    <s v="CA-2017-119074"/>
    <x v="48"/>
    <x v="1196"/>
    <d v="2017-03-31T00:00:00"/>
    <s v="Standard Class"/>
    <s v="DS-13180"/>
    <s v="David Smith"/>
    <s v="Corporate"/>
    <s v="United States"/>
    <s v="Columbus"/>
    <x v="32"/>
    <n v="31907"/>
    <s v="South"/>
    <s v="FUR-FU-10003731"/>
    <x v="0"/>
    <s v="Furnishings"/>
    <s v="Eldon Expressions Wood and Plastic Desk Accessories, Oak"/>
    <n v="39.92"/>
  </r>
  <r>
    <n v="8547"/>
    <s v="CA-2017-119074"/>
    <x v="48"/>
    <x v="1196"/>
    <d v="2017-03-31T00:00:00"/>
    <s v="Standard Class"/>
    <s v="DS-13180"/>
    <s v="David Smith"/>
    <s v="Corporate"/>
    <s v="United States"/>
    <s v="Columbus"/>
    <x v="32"/>
    <n v="31907"/>
    <s v="South"/>
    <s v="OFF-BI-10000962"/>
    <x v="1"/>
    <s v="Binders"/>
    <s v="Acco Flexible ACCOHIDE Square Ring Data Binder, Dark Blue, 11 1/2&quot; X 14&quot; 7/8&quot;"/>
    <n v="32.54"/>
  </r>
  <r>
    <n v="8548"/>
    <s v="CA-2016-149566"/>
    <x v="19"/>
    <x v="901"/>
    <d v="2016-12-10T00:00:00"/>
    <s v="Standard Class"/>
    <s v="GB-14530"/>
    <s v="George Bell"/>
    <s v="Corporate"/>
    <s v="United States"/>
    <s v="Los Angeles"/>
    <x v="1"/>
    <n v="90049"/>
    <s v="West"/>
    <s v="TEC-AC-10001266"/>
    <x v="2"/>
    <s v="Accessories"/>
    <s v="Memorex Micro Travel Drive 8 GB"/>
    <n v="39"/>
  </r>
  <r>
    <n v="8549"/>
    <s v="CA-2016-149566"/>
    <x v="19"/>
    <x v="901"/>
    <d v="2016-12-10T00:00:00"/>
    <s v="Standard Class"/>
    <s v="GB-14530"/>
    <s v="George Bell"/>
    <s v="Corporate"/>
    <s v="United States"/>
    <s v="Los Angeles"/>
    <x v="1"/>
    <n v="90049"/>
    <s v="West"/>
    <s v="OFF-LA-10000452"/>
    <x v="1"/>
    <s v="Labels"/>
    <s v="Avery 488"/>
    <n v="12.6"/>
  </r>
  <r>
    <n v="8550"/>
    <s v="CA-2016-126186"/>
    <x v="12"/>
    <x v="861"/>
    <d v="2016-09-12T00:00:00"/>
    <s v="First Class"/>
    <s v="GB-14530"/>
    <s v="George Bell"/>
    <s v="Corporate"/>
    <s v="United States"/>
    <s v="Aurora"/>
    <x v="22"/>
    <n v="80013"/>
    <s v="West"/>
    <s v="FUR-FU-10000073"/>
    <x v="0"/>
    <s v="Furnishings"/>
    <s v="Deflect-O Glasstique Clear Desk Accessories"/>
    <n v="24.64"/>
  </r>
  <r>
    <n v="8551"/>
    <s v="CA-2016-121132"/>
    <x v="46"/>
    <x v="789"/>
    <d v="2016-07-24T00:00:00"/>
    <s v="Standard Class"/>
    <s v="VB-21745"/>
    <s v="Victoria Brennan"/>
    <s v="Corporate"/>
    <s v="United States"/>
    <s v="Houston"/>
    <x v="5"/>
    <n v="77041"/>
    <s v="Central"/>
    <s v="OFF-LA-10002368"/>
    <x v="1"/>
    <s v="Labels"/>
    <s v="Avery 479"/>
    <n v="6.2640000000000002"/>
  </r>
  <r>
    <n v="8552"/>
    <s v="CA-2016-121132"/>
    <x v="46"/>
    <x v="789"/>
    <d v="2016-07-24T00:00:00"/>
    <s v="Standard Class"/>
    <s v="VB-21745"/>
    <s v="Victoria Brennan"/>
    <s v="Corporate"/>
    <s v="United States"/>
    <s v="Houston"/>
    <x v="5"/>
    <n v="77041"/>
    <s v="Central"/>
    <s v="OFF-FA-10004248"/>
    <x v="1"/>
    <s v="Fasteners"/>
    <s v="Advantus T-Pin Paper Clips"/>
    <n v="14.432"/>
  </r>
  <r>
    <n v="8553"/>
    <s v="CA-2015-140473"/>
    <x v="23"/>
    <x v="992"/>
    <d v="2015-06-03T00:00:00"/>
    <s v="Standard Class"/>
    <s v="MC-17425"/>
    <s v="Mark Cousins"/>
    <s v="Corporate"/>
    <s v="United States"/>
    <s v="Chicago"/>
    <x v="10"/>
    <n v="60623"/>
    <s v="Central"/>
    <s v="TEC-CO-10004202"/>
    <x v="2"/>
    <s v="Copiers"/>
    <s v="Brother DCP1000 Digital 3 in 1 Multifunction Machine"/>
    <n v="719.976"/>
  </r>
  <r>
    <n v="8554"/>
    <s v="US-2018-102904"/>
    <x v="6"/>
    <x v="38"/>
    <d v="2018-11-20T00:00:00"/>
    <s v="Standard Class"/>
    <s v="CB-12025"/>
    <s v="Cassandra Brandow"/>
    <s v="Consumer"/>
    <s v="United States"/>
    <s v="Decatur"/>
    <x v="19"/>
    <n v="35601"/>
    <s v="South"/>
    <s v="TEC-AC-10000927"/>
    <x v="2"/>
    <s v="Accessories"/>
    <s v="Anker Ultrathin Bluetooth Wireless Keyboard Aluminum Cover with Stand"/>
    <n v="239.92"/>
  </r>
  <r>
    <n v="8555"/>
    <s v="CA-2017-102092"/>
    <x v="4"/>
    <x v="10"/>
    <d v="2017-12-11T00:00:00"/>
    <s v="First Class"/>
    <s v="PM-18940"/>
    <s v="Paul MacIntyre"/>
    <s v="Consumer"/>
    <s v="United States"/>
    <s v="Springfield"/>
    <x v="17"/>
    <n v="22153"/>
    <s v="South"/>
    <s v="FUR-TA-10002530"/>
    <x v="0"/>
    <s v="Tables"/>
    <s v="Iceberg OfficeWorks 42&quot; Round Tables"/>
    <n v="1056.8599999999999"/>
  </r>
  <r>
    <n v="8556"/>
    <s v="CA-2016-117884"/>
    <x v="48"/>
    <x v="204"/>
    <d v="2016-03-22T00:00:00"/>
    <s v="Same Day"/>
    <s v="DC-13285"/>
    <s v="Debra Catini"/>
    <s v="Consumer"/>
    <s v="United States"/>
    <s v="Plantation"/>
    <x v="2"/>
    <n v="33317"/>
    <s v="South"/>
    <s v="TEC-AC-10002567"/>
    <x v="2"/>
    <s v="Accessories"/>
    <s v="Logitech G602 Wireless Gaming Mouse"/>
    <n v="447.94400000000002"/>
  </r>
  <r>
    <n v="8557"/>
    <s v="CA-2016-117884"/>
    <x v="48"/>
    <x v="204"/>
    <d v="2016-03-22T00:00:00"/>
    <s v="Same Day"/>
    <s v="DC-13285"/>
    <s v="Debra Catini"/>
    <s v="Consumer"/>
    <s v="United States"/>
    <s v="Plantation"/>
    <x v="2"/>
    <n v="33317"/>
    <s v="South"/>
    <s v="OFF-ST-10002182"/>
    <x v="1"/>
    <s v="Storage"/>
    <s v="Iris 3-Drawer Stacking Bin, Black"/>
    <n v="150.40799999999999"/>
  </r>
  <r>
    <n v="8558"/>
    <s v="CA-2017-132829"/>
    <x v="33"/>
    <x v="443"/>
    <d v="2017-12-26T00:00:00"/>
    <s v="Second Class"/>
    <s v="LA-16780"/>
    <s v="Laura Armstrong"/>
    <s v="Corporate"/>
    <s v="United States"/>
    <s v="Houston"/>
    <x v="5"/>
    <n v="77041"/>
    <s v="Central"/>
    <s v="TEC-PH-10004539"/>
    <x v="2"/>
    <s v="Phones"/>
    <s v="Wireless Extenders zBoost YX545 SOHO Signal Booster"/>
    <n v="453.57600000000002"/>
  </r>
  <r>
    <n v="8559"/>
    <s v="CA-2017-132829"/>
    <x v="33"/>
    <x v="443"/>
    <d v="2017-12-26T00:00:00"/>
    <s v="Second Class"/>
    <s v="LA-16780"/>
    <s v="Laura Armstrong"/>
    <s v="Corporate"/>
    <s v="United States"/>
    <s v="Houston"/>
    <x v="5"/>
    <n v="77041"/>
    <s v="Central"/>
    <s v="OFF-LA-10002945"/>
    <x v="1"/>
    <s v="Labels"/>
    <s v="Permanent Self-Adhesive File Folder Labels for Typewriters, 1 1/8 x 3 1/2, White"/>
    <n v="45.36"/>
  </r>
  <r>
    <n v="8560"/>
    <s v="CA-2017-132829"/>
    <x v="33"/>
    <x v="443"/>
    <d v="2017-12-26T00:00:00"/>
    <s v="Second Class"/>
    <s v="LA-16780"/>
    <s v="Laura Armstrong"/>
    <s v="Corporate"/>
    <s v="United States"/>
    <s v="Houston"/>
    <x v="5"/>
    <n v="77041"/>
    <s v="Central"/>
    <s v="TEC-PH-10004345"/>
    <x v="2"/>
    <s v="Phones"/>
    <s v="Cisco SPA 502G IP Phone"/>
    <n v="287.88"/>
  </r>
  <r>
    <n v="8561"/>
    <s v="CA-2017-132829"/>
    <x v="33"/>
    <x v="443"/>
    <d v="2017-12-26T00:00:00"/>
    <s v="Second Class"/>
    <s v="LA-16780"/>
    <s v="Laura Armstrong"/>
    <s v="Corporate"/>
    <s v="United States"/>
    <s v="Houston"/>
    <x v="5"/>
    <n v="77041"/>
    <s v="Central"/>
    <s v="TEC-PH-10004912"/>
    <x v="2"/>
    <s v="Phones"/>
    <s v="Cisco SPA112 2 Port Phone Adapter"/>
    <n v="131.88"/>
  </r>
  <r>
    <n v="8562"/>
    <s v="CA-2017-132829"/>
    <x v="33"/>
    <x v="443"/>
    <d v="2017-12-26T00:00:00"/>
    <s v="Second Class"/>
    <s v="LA-16780"/>
    <s v="Laura Armstrong"/>
    <s v="Corporate"/>
    <s v="United States"/>
    <s v="Houston"/>
    <x v="5"/>
    <n v="77041"/>
    <s v="Central"/>
    <s v="FUR-FU-10000206"/>
    <x v="0"/>
    <s v="Furnishings"/>
    <s v="GE General Purpose, Extra Long Life, Showcase &amp; Floodlight Incandescent Bulbs"/>
    <n v="2.3279999999999998"/>
  </r>
  <r>
    <n v="8563"/>
    <s v="CA-2017-123540"/>
    <x v="24"/>
    <x v="1197"/>
    <d v="2017-04-06T00:00:00"/>
    <s v="Second Class"/>
    <s v="DJ-13420"/>
    <s v="Denny Joy"/>
    <s v="Corporate"/>
    <s v="United States"/>
    <s v="Milwaukee"/>
    <x v="6"/>
    <n v="53209"/>
    <s v="Central"/>
    <s v="FUR-CH-10000847"/>
    <x v="0"/>
    <s v="Chairs"/>
    <s v="Global Executive Mid-Back Manager's Chair"/>
    <n v="1454.9"/>
  </r>
  <r>
    <n v="8564"/>
    <s v="US-2018-108315"/>
    <x v="20"/>
    <x v="504"/>
    <d v="2018-05-04T00:00:00"/>
    <s v="Standard Class"/>
    <s v="MH-18115"/>
    <s v="Mick Hernandez"/>
    <s v="Home Office"/>
    <s v="United States"/>
    <s v="Sanford"/>
    <x v="2"/>
    <n v="32771"/>
    <s v="South"/>
    <s v="OFF-BI-10000822"/>
    <x v="1"/>
    <s v="Binders"/>
    <s v="Acco PRESSTEX Data Binder with Storage Hooks, Light Blue, 9 1/2&quot; X 11&quot;"/>
    <n v="4.8419999999999996"/>
  </r>
  <r>
    <n v="8565"/>
    <s v="US-2018-108315"/>
    <x v="20"/>
    <x v="504"/>
    <d v="2018-05-04T00:00:00"/>
    <s v="Standard Class"/>
    <s v="MH-18115"/>
    <s v="Mick Hernandez"/>
    <s v="Home Office"/>
    <s v="United States"/>
    <s v="Sanford"/>
    <x v="2"/>
    <n v="32771"/>
    <s v="South"/>
    <s v="FUR-FU-10000747"/>
    <x v="0"/>
    <s v="Furnishings"/>
    <s v="Tenex B1-RE Series Chair Mats for Low Pile Carpets"/>
    <n v="220.70400000000001"/>
  </r>
  <r>
    <n v="8566"/>
    <s v="CA-2017-134110"/>
    <x v="6"/>
    <x v="1019"/>
    <d v="2017-11-18T00:00:00"/>
    <s v="First Class"/>
    <s v="BG-11035"/>
    <s v="Barry Gonzalez"/>
    <s v="Consumer"/>
    <s v="United States"/>
    <s v="The Colony"/>
    <x v="5"/>
    <n v="75056"/>
    <s v="Central"/>
    <s v="TEC-PH-10002350"/>
    <x v="2"/>
    <s v="Phones"/>
    <s v="Apple EarPods with Remote and Mic"/>
    <n v="67.176000000000002"/>
  </r>
  <r>
    <n v="8567"/>
    <s v="CA-2017-134110"/>
    <x v="6"/>
    <x v="1019"/>
    <d v="2017-11-18T00:00:00"/>
    <s v="First Class"/>
    <s v="BG-11035"/>
    <s v="Barry Gonzalez"/>
    <s v="Consumer"/>
    <s v="United States"/>
    <s v="The Colony"/>
    <x v="5"/>
    <n v="75056"/>
    <s v="Central"/>
    <s v="OFF-PA-10000697"/>
    <x v="1"/>
    <s v="Paper"/>
    <s v="TOPS Voice Message Log Book, Flash Format"/>
    <n v="15.231999999999999"/>
  </r>
  <r>
    <n v="8568"/>
    <s v="US-2017-136581"/>
    <x v="0"/>
    <x v="338"/>
    <d v="2017-11-12T00:00:00"/>
    <s v="First Class"/>
    <s v="SV-20365"/>
    <s v="Seth Vernon"/>
    <s v="Consumer"/>
    <s v="United States"/>
    <s v="Troy"/>
    <x v="24"/>
    <n v="45373"/>
    <s v="East"/>
    <s v="OFF-PA-10002787"/>
    <x v="1"/>
    <s v="Paper"/>
    <s v="Xerox 227"/>
    <n v="31.103999999999999"/>
  </r>
  <r>
    <n v="8569"/>
    <s v="CA-2017-162390"/>
    <x v="4"/>
    <x v="409"/>
    <d v="2017-12-12T00:00:00"/>
    <s v="Standard Class"/>
    <s v="DP-13105"/>
    <s v="Dave Poirier"/>
    <s v="Corporate"/>
    <s v="United States"/>
    <s v="Hempstead"/>
    <x v="15"/>
    <n v="11550"/>
    <s v="East"/>
    <s v="OFF-BI-10004318"/>
    <x v="1"/>
    <s v="Binders"/>
    <s v="Ibico EB-19 Dual Function Manual Binding System"/>
    <n v="968.74400000000003"/>
  </r>
  <r>
    <n v="8570"/>
    <s v="CA-2017-162390"/>
    <x v="4"/>
    <x v="409"/>
    <d v="2017-12-12T00:00:00"/>
    <s v="Standard Class"/>
    <s v="DP-13105"/>
    <s v="Dave Poirier"/>
    <s v="Corporate"/>
    <s v="United States"/>
    <s v="Hempstead"/>
    <x v="15"/>
    <n v="11550"/>
    <s v="East"/>
    <s v="OFF-BI-10001721"/>
    <x v="1"/>
    <s v="Binders"/>
    <s v="Trimflex Flexible Post Binders"/>
    <n v="222.352"/>
  </r>
  <r>
    <n v="8571"/>
    <s v="CA-2017-162390"/>
    <x v="4"/>
    <x v="409"/>
    <d v="2017-12-12T00:00:00"/>
    <s v="Standard Class"/>
    <s v="DP-13105"/>
    <s v="Dave Poirier"/>
    <s v="Corporate"/>
    <s v="United States"/>
    <s v="Hempstead"/>
    <x v="15"/>
    <n v="11550"/>
    <s v="East"/>
    <s v="TEC-CO-10004202"/>
    <x v="2"/>
    <s v="Copiers"/>
    <s v="Brother DCP1000 Digital 3 in 1 Multifunction Machine"/>
    <n v="479.98399999999998"/>
  </r>
  <r>
    <n v="8572"/>
    <s v="CA-2017-162222"/>
    <x v="24"/>
    <x v="1015"/>
    <d v="2017-04-03T00:00:00"/>
    <s v="Same Day"/>
    <s v="SR-20740"/>
    <s v="Steven Roelle"/>
    <s v="Home Office"/>
    <s v="United States"/>
    <s v="Dallas"/>
    <x v="5"/>
    <n v="75081"/>
    <s v="Central"/>
    <s v="OFF-PA-10003893"/>
    <x v="1"/>
    <s v="Paper"/>
    <s v="Xerox 1962"/>
    <n v="10.272"/>
  </r>
  <r>
    <n v="8573"/>
    <s v="CA-2015-121629"/>
    <x v="5"/>
    <x v="683"/>
    <d v="2015-12-02T00:00:00"/>
    <s v="Standard Class"/>
    <s v="BT-11680"/>
    <s v="Brian Thompson"/>
    <s v="Consumer"/>
    <s v="United States"/>
    <s v="Houston"/>
    <x v="5"/>
    <n v="77041"/>
    <s v="Central"/>
    <s v="TEC-MA-10004679"/>
    <x v="2"/>
    <s v="Machines"/>
    <s v="StarTech.com 10/100 VDSL2 Ethernet Extender Kit"/>
    <n v="998.85"/>
  </r>
  <r>
    <n v="8574"/>
    <s v="CA-2016-164623"/>
    <x v="16"/>
    <x v="1182"/>
    <d v="2016-10-22T00:00:00"/>
    <s v="First Class"/>
    <s v="MS-17770"/>
    <s v="Maxwell Schwartz"/>
    <s v="Consumer"/>
    <s v="United States"/>
    <s v="New York City"/>
    <x v="15"/>
    <n v="10035"/>
    <s v="East"/>
    <s v="OFF-PA-10000249"/>
    <x v="1"/>
    <s v="Paper"/>
    <s v="Easy-staple paper"/>
    <n v="24.56"/>
  </r>
  <r>
    <n v="8575"/>
    <s v="CA-2015-159849"/>
    <x v="12"/>
    <x v="111"/>
    <d v="2015-09-19T00:00:00"/>
    <s v="Same Day"/>
    <s v="JK-15640"/>
    <s v="Jim Kriz"/>
    <s v="Home Office"/>
    <s v="United States"/>
    <s v="San Francisco"/>
    <x v="1"/>
    <n v="94110"/>
    <s v="West"/>
    <s v="OFF-FA-10000053"/>
    <x v="1"/>
    <s v="Fasteners"/>
    <s v="Revere Boxed Rubber Bands by Revere"/>
    <n v="5.67"/>
  </r>
  <r>
    <n v="8576"/>
    <s v="CA-2018-101273"/>
    <x v="8"/>
    <x v="151"/>
    <d v="2018-08-30T00:00:00"/>
    <s v="Second Class"/>
    <s v="ST-20530"/>
    <s v="Shui Tom"/>
    <s v="Consumer"/>
    <s v="United States"/>
    <s v="Port Saint Lucie"/>
    <x v="2"/>
    <n v="34952"/>
    <s v="South"/>
    <s v="OFF-AP-10000804"/>
    <x v="1"/>
    <s v="Appliances"/>
    <s v="Hoover Portapower Portable Vacuum"/>
    <n v="14.336"/>
  </r>
  <r>
    <n v="8577"/>
    <s v="CA-2018-106747"/>
    <x v="38"/>
    <x v="445"/>
    <d v="2018-07-04T00:00:00"/>
    <s v="First Class"/>
    <s v="TS-21505"/>
    <s v="Tony Sayre"/>
    <s v="Consumer"/>
    <s v="United States"/>
    <s v="Concord"/>
    <x v="38"/>
    <n v="3301"/>
    <s v="East"/>
    <s v="FUR-FU-10004188"/>
    <x v="0"/>
    <s v="Furnishings"/>
    <s v="Luxo Professional Combination Clamp-On Lamps"/>
    <n v="102.3"/>
  </r>
  <r>
    <n v="8578"/>
    <s v="CA-2018-146164"/>
    <x v="33"/>
    <x v="66"/>
    <d v="2018-12-26T00:00:00"/>
    <s v="Standard Class"/>
    <s v="CM-12190"/>
    <s v="Charlotte Melton"/>
    <s v="Consumer"/>
    <s v="United States"/>
    <s v="Rochester"/>
    <x v="11"/>
    <n v="55901"/>
    <s v="Central"/>
    <s v="FUR-TA-10004915"/>
    <x v="0"/>
    <s v="Tables"/>
    <s v="Office Impressions End Table, 20-1/2&quot;H x 24&quot;W x 20&quot;D"/>
    <n v="607.52"/>
  </r>
  <r>
    <n v="8579"/>
    <s v="CA-2018-146164"/>
    <x v="33"/>
    <x v="66"/>
    <d v="2018-12-26T00:00:00"/>
    <s v="Standard Class"/>
    <s v="CM-12190"/>
    <s v="Charlotte Melton"/>
    <s v="Consumer"/>
    <s v="United States"/>
    <s v="Rochester"/>
    <x v="11"/>
    <n v="55901"/>
    <s v="Central"/>
    <s v="OFF-ST-10001228"/>
    <x v="1"/>
    <s v="Storage"/>
    <s v="Personal File Boxes with Fold-Down Carry Handle"/>
    <n v="31.16"/>
  </r>
  <r>
    <n v="8580"/>
    <s v="CA-2017-111605"/>
    <x v="27"/>
    <x v="797"/>
    <d v="2018-01-02T00:00:00"/>
    <s v="Standard Class"/>
    <s v="JW-15955"/>
    <s v="Joni Wasserman"/>
    <s v="Consumer"/>
    <s v="United States"/>
    <s v="Louisville"/>
    <x v="0"/>
    <n v="40214"/>
    <s v="South"/>
    <s v="OFF-LA-10002368"/>
    <x v="1"/>
    <s v="Labels"/>
    <s v="Avery 479"/>
    <n v="2.61"/>
  </r>
  <r>
    <n v="8581"/>
    <s v="CA-2015-130673"/>
    <x v="49"/>
    <x v="671"/>
    <d v="2015-05-22T00:00:00"/>
    <s v="Second Class"/>
    <s v="MC-17590"/>
    <s v="Matt Collister"/>
    <s v="Corporate"/>
    <s v="United States"/>
    <s v="San Marcos"/>
    <x v="5"/>
    <n v="78666"/>
    <s v="Central"/>
    <s v="FUR-FU-10003489"/>
    <x v="0"/>
    <s v="Furnishings"/>
    <s v="Contemporary Borderless Frame"/>
    <n v="10.332000000000001"/>
  </r>
  <r>
    <n v="8582"/>
    <s v="CA-2015-130673"/>
    <x v="49"/>
    <x v="671"/>
    <d v="2015-05-22T00:00:00"/>
    <s v="Second Class"/>
    <s v="MC-17590"/>
    <s v="Matt Collister"/>
    <s v="Corporate"/>
    <s v="United States"/>
    <s v="San Marcos"/>
    <x v="5"/>
    <n v="78666"/>
    <s v="Central"/>
    <s v="OFF-PA-10000289"/>
    <x v="1"/>
    <s v="Paper"/>
    <s v="Xerox 213"/>
    <n v="10.368"/>
  </r>
  <r>
    <n v="8583"/>
    <s v="CA-2015-130673"/>
    <x v="49"/>
    <x v="671"/>
    <d v="2015-05-22T00:00:00"/>
    <s v="Second Class"/>
    <s v="MC-17590"/>
    <s v="Matt Collister"/>
    <s v="Corporate"/>
    <s v="United States"/>
    <s v="San Marcos"/>
    <x v="5"/>
    <n v="78666"/>
    <s v="Central"/>
    <s v="TEC-AC-10004227"/>
    <x v="2"/>
    <s v="Accessories"/>
    <s v="SanDisk Ultra 16 GB MicroSDHC Class 10 Memory Card"/>
    <n v="20.783999999999999"/>
  </r>
  <r>
    <n v="8584"/>
    <s v="CA-2015-130673"/>
    <x v="49"/>
    <x v="671"/>
    <d v="2015-05-22T00:00:00"/>
    <s v="Second Class"/>
    <s v="MC-17590"/>
    <s v="Matt Collister"/>
    <s v="Corporate"/>
    <s v="United States"/>
    <s v="San Marcos"/>
    <x v="5"/>
    <n v="78666"/>
    <s v="Central"/>
    <s v="OFF-ST-10000636"/>
    <x v="1"/>
    <s v="Storage"/>
    <s v="Rogers Profile Extra Capacity Storage Tub"/>
    <n v="66.959999999999994"/>
  </r>
  <r>
    <n v="8585"/>
    <s v="CA-2015-104808"/>
    <x v="25"/>
    <x v="519"/>
    <d v="2015-02-08T00:00:00"/>
    <s v="Second Class"/>
    <s v="MH-17440"/>
    <s v="Mark Haberlin"/>
    <s v="Corporate"/>
    <s v="United States"/>
    <s v="Escondido"/>
    <x v="1"/>
    <n v="92025"/>
    <s v="West"/>
    <s v="OFF-BI-10003676"/>
    <x v="1"/>
    <s v="Binders"/>
    <s v="GBC Standard Recycled Report Covers, Clear Plastic Sheets"/>
    <n v="17.248000000000001"/>
  </r>
  <r>
    <n v="8586"/>
    <s v="US-2018-132927"/>
    <x v="19"/>
    <x v="34"/>
    <d v="2018-12-15T00:00:00"/>
    <s v="Standard Class"/>
    <s v="RD-19720"/>
    <s v="Roger Demir"/>
    <s v="Consumer"/>
    <s v="United States"/>
    <s v="Philadelphia"/>
    <x v="9"/>
    <n v="19134"/>
    <s v="East"/>
    <s v="OFF-BI-10001116"/>
    <x v="1"/>
    <s v="Binders"/>
    <s v="Wilson Jones 1&quot; Hanging DublLock Ring Binders"/>
    <n v="11.087999999999999"/>
  </r>
  <r>
    <n v="8587"/>
    <s v="CA-2018-162015"/>
    <x v="45"/>
    <x v="497"/>
    <d v="2018-07-18T00:00:00"/>
    <s v="Standard Class"/>
    <s v="KB-16240"/>
    <s v="Karen Bern"/>
    <s v="Corporate"/>
    <s v="United States"/>
    <s v="Los Angeles"/>
    <x v="1"/>
    <n v="90049"/>
    <s v="West"/>
    <s v="TEC-AC-10003832"/>
    <x v="2"/>
    <s v="Accessories"/>
    <s v="LogitechÂ P710e Mobile Speakerphone"/>
    <n v="1287.45"/>
  </r>
  <r>
    <n v="8588"/>
    <s v="CA-2018-162015"/>
    <x v="45"/>
    <x v="497"/>
    <d v="2018-07-18T00:00:00"/>
    <s v="Standard Class"/>
    <s v="KB-16240"/>
    <s v="Karen Bern"/>
    <s v="Corporate"/>
    <s v="United States"/>
    <s v="Los Angeles"/>
    <x v="1"/>
    <n v="90049"/>
    <s v="West"/>
    <s v="OFF-AP-10003040"/>
    <x v="1"/>
    <s v="Appliances"/>
    <s v="Fellowes 8 Outlet Superior Workstation Surge Protector w/o Phone/Fax/Modem Protection"/>
    <n v="168.1"/>
  </r>
  <r>
    <n v="8589"/>
    <s v="CA-2016-138492"/>
    <x v="49"/>
    <x v="1060"/>
    <d v="2016-05-22T00:00:00"/>
    <s v="Standard Class"/>
    <s v="FC-14335"/>
    <s v="Fred Chung"/>
    <s v="Corporate"/>
    <s v="United States"/>
    <s v="Philadelphia"/>
    <x v="9"/>
    <n v="19140"/>
    <s v="East"/>
    <s v="OFF-ST-10002583"/>
    <x v="1"/>
    <s v="Storage"/>
    <s v="Fellowes Neat Ideas Storage Cubes"/>
    <n v="51.968000000000004"/>
  </r>
  <r>
    <n v="8590"/>
    <s v="CA-2018-145338"/>
    <x v="31"/>
    <x v="926"/>
    <d v="2018-02-01T00:00:00"/>
    <s v="First Class"/>
    <s v="BD-11770"/>
    <s v="Bryan Davis"/>
    <s v="Consumer"/>
    <s v="United States"/>
    <s v="Philadelphia"/>
    <x v="9"/>
    <n v="19120"/>
    <s v="East"/>
    <s v="OFF-AR-10002053"/>
    <x v="1"/>
    <s v="Art"/>
    <s v="Premium Writing Pencils, Soft, #2 by Central Association for the Blind"/>
    <n v="4.7679999999999998"/>
  </r>
  <r>
    <n v="8591"/>
    <s v="CA-2018-126676"/>
    <x v="30"/>
    <x v="365"/>
    <d v="2018-10-01T00:00:00"/>
    <s v="First Class"/>
    <s v="FH-14365"/>
    <s v="Fred Hopkins"/>
    <s v="Corporate"/>
    <s v="United States"/>
    <s v="Hempstead"/>
    <x v="15"/>
    <n v="11550"/>
    <s v="East"/>
    <s v="OFF-EN-10004846"/>
    <x v="1"/>
    <s v="Envelopes"/>
    <s v="Letter or Legal Size Expandable Poly String Tie Envelopes"/>
    <n v="7.98"/>
  </r>
  <r>
    <n v="8592"/>
    <s v="CA-2018-101700"/>
    <x v="18"/>
    <x v="756"/>
    <d v="2018-04-26T00:00:00"/>
    <s v="First Class"/>
    <s v="SO-20335"/>
    <s v="Sean O'Donnell"/>
    <s v="Consumer"/>
    <s v="United States"/>
    <s v="Greeley"/>
    <x v="22"/>
    <n v="80634"/>
    <s v="West"/>
    <s v="OFF-EN-10003134"/>
    <x v="1"/>
    <s v="Envelopes"/>
    <s v="Staple envelope"/>
    <n v="18.687999999999999"/>
  </r>
  <r>
    <n v="8593"/>
    <s v="CA-2018-101700"/>
    <x v="18"/>
    <x v="756"/>
    <d v="2018-04-26T00:00:00"/>
    <s v="First Class"/>
    <s v="SO-20335"/>
    <s v="Sean O'Donnell"/>
    <s v="Consumer"/>
    <s v="United States"/>
    <s v="Greeley"/>
    <x v="22"/>
    <n v="80634"/>
    <s v="West"/>
    <s v="FUR-FU-10001025"/>
    <x v="0"/>
    <s v="Furnishings"/>
    <s v="Eldon ImÃ ge Series Desk Accessories, Clear"/>
    <n v="11.664"/>
  </r>
  <r>
    <n v="8594"/>
    <s v="CA-2018-159667"/>
    <x v="0"/>
    <x v="45"/>
    <d v="2018-11-13T00:00:00"/>
    <s v="Standard Class"/>
    <s v="PM-19135"/>
    <s v="Peter McVee"/>
    <s v="Home Office"/>
    <s v="United States"/>
    <s v="Jacksonville"/>
    <x v="2"/>
    <n v="32216"/>
    <s v="South"/>
    <s v="TEC-AC-10002567"/>
    <x v="2"/>
    <s v="Accessories"/>
    <s v="Logitech G602 Wireless Gaming Mouse"/>
    <n v="191.976"/>
  </r>
  <r>
    <n v="8595"/>
    <s v="CA-2018-159667"/>
    <x v="0"/>
    <x v="45"/>
    <d v="2018-11-13T00:00:00"/>
    <s v="Standard Class"/>
    <s v="PM-19135"/>
    <s v="Peter McVee"/>
    <s v="Home Office"/>
    <s v="United States"/>
    <s v="Jacksonville"/>
    <x v="2"/>
    <n v="32216"/>
    <s v="South"/>
    <s v="TEC-PH-10004094"/>
    <x v="2"/>
    <s v="Phones"/>
    <s v="Motorola L703CM"/>
    <n v="499.16800000000001"/>
  </r>
  <r>
    <n v="8596"/>
    <s v="CA-2015-111934"/>
    <x v="35"/>
    <x v="952"/>
    <d v="2015-05-07T00:00:00"/>
    <s v="First Class"/>
    <s v="GD-14590"/>
    <s v="Giulietta Dortch"/>
    <s v="Corporate"/>
    <s v="United States"/>
    <s v="Arlington"/>
    <x v="17"/>
    <n v="22204"/>
    <s v="South"/>
    <s v="OFF-BI-10004364"/>
    <x v="1"/>
    <s v="Binders"/>
    <s v="Storex Dura Pro Binders"/>
    <n v="11.88"/>
  </r>
  <r>
    <n v="8597"/>
    <s v="CA-2015-111934"/>
    <x v="35"/>
    <x v="952"/>
    <d v="2015-05-07T00:00:00"/>
    <s v="First Class"/>
    <s v="GD-14590"/>
    <s v="Giulietta Dortch"/>
    <s v="Corporate"/>
    <s v="United States"/>
    <s v="Arlington"/>
    <x v="17"/>
    <n v="22204"/>
    <s v="South"/>
    <s v="OFF-PA-10000474"/>
    <x v="1"/>
    <s v="Paper"/>
    <s v="Easy-staple paper"/>
    <n v="35.44"/>
  </r>
  <r>
    <n v="8598"/>
    <s v="US-2017-117387"/>
    <x v="16"/>
    <x v="189"/>
    <d v="2017-10-31T00:00:00"/>
    <s v="Standard Class"/>
    <s v="PA-19060"/>
    <s v="Pete Armstrong"/>
    <s v="Home Office"/>
    <s v="United States"/>
    <s v="San Francisco"/>
    <x v="1"/>
    <n v="94122"/>
    <s v="West"/>
    <s v="OFF-BI-10004308"/>
    <x v="1"/>
    <s v="Binders"/>
    <s v="Avery Legal 4-Ring Binder"/>
    <n v="67.135999999999996"/>
  </r>
  <r>
    <n v="8599"/>
    <s v="CA-2015-141110"/>
    <x v="5"/>
    <x v="35"/>
    <d v="2015-12-01T00:00:00"/>
    <s v="Standard Class"/>
    <s v="LS-17200"/>
    <s v="Luke Schmidt"/>
    <s v="Corporate"/>
    <s v="United States"/>
    <s v="Fresno"/>
    <x v="1"/>
    <n v="93727"/>
    <s v="West"/>
    <s v="OFF-BI-10002012"/>
    <x v="1"/>
    <s v="Binders"/>
    <s v="Wilson Jones Easy Flow II Sheet Lifters"/>
    <n v="4.32"/>
  </r>
  <r>
    <n v="8600"/>
    <s v="CA-2015-141110"/>
    <x v="5"/>
    <x v="35"/>
    <d v="2015-12-01T00:00:00"/>
    <s v="Standard Class"/>
    <s v="LS-17200"/>
    <s v="Luke Schmidt"/>
    <s v="Corporate"/>
    <s v="United States"/>
    <s v="Fresno"/>
    <x v="1"/>
    <n v="93727"/>
    <s v="West"/>
    <s v="OFF-PA-10002586"/>
    <x v="1"/>
    <s v="Paper"/>
    <s v="Xerox 1970"/>
    <n v="14.94"/>
  </r>
  <r>
    <n v="8601"/>
    <s v="CA-2015-141110"/>
    <x v="5"/>
    <x v="35"/>
    <d v="2015-12-01T00:00:00"/>
    <s v="Standard Class"/>
    <s v="LS-17200"/>
    <s v="Luke Schmidt"/>
    <s v="Corporate"/>
    <s v="United States"/>
    <s v="Fresno"/>
    <x v="1"/>
    <n v="93727"/>
    <s v="West"/>
    <s v="OFF-AP-10000692"/>
    <x v="1"/>
    <s v="Appliances"/>
    <s v="Fellowes Mighty 8 Compact Surge Protector"/>
    <n v="40.54"/>
  </r>
  <r>
    <n v="8602"/>
    <s v="CA-2015-141110"/>
    <x v="5"/>
    <x v="35"/>
    <d v="2015-12-01T00:00:00"/>
    <s v="Standard Class"/>
    <s v="LS-17200"/>
    <s v="Luke Schmidt"/>
    <s v="Corporate"/>
    <s v="United States"/>
    <s v="Fresno"/>
    <x v="1"/>
    <n v="93727"/>
    <s v="West"/>
    <s v="OFF-BI-10001553"/>
    <x v="1"/>
    <s v="Binders"/>
    <s v="SpineVue Locking Slant-D Ring Binders by Cardinal"/>
    <n v="7.3120000000000003"/>
  </r>
  <r>
    <n v="8603"/>
    <s v="US-2015-133949"/>
    <x v="13"/>
    <x v="520"/>
    <d v="2015-12-31T00:00:00"/>
    <s v="Same Day"/>
    <s v="JL-15175"/>
    <s v="James Lanier"/>
    <s v="Home Office"/>
    <s v="United States"/>
    <s v="Reno"/>
    <x v="33"/>
    <n v="89502"/>
    <s v="West"/>
    <s v="TEC-PH-10004908"/>
    <x v="2"/>
    <s v="Phones"/>
    <s v="Panasonic KX TS3282W Corded phone"/>
    <n v="475.94400000000002"/>
  </r>
  <r>
    <n v="8604"/>
    <s v="US-2017-116365"/>
    <x v="41"/>
    <x v="835"/>
    <d v="2017-01-08T00:00:00"/>
    <s v="Standard Class"/>
    <s v="CA-12310"/>
    <s v="Christine Abelman"/>
    <s v="Corporate"/>
    <s v="United States"/>
    <s v="San Antonio"/>
    <x v="5"/>
    <n v="78207"/>
    <s v="Central"/>
    <s v="TEC-AC-10002217"/>
    <x v="2"/>
    <s v="Accessories"/>
    <s v="ImationÂ Clip USBÂ flash driveÂ - 8 GB"/>
    <n v="30.08"/>
  </r>
  <r>
    <n v="8605"/>
    <s v="US-2017-116365"/>
    <x v="41"/>
    <x v="835"/>
    <d v="2017-01-08T00:00:00"/>
    <s v="Standard Class"/>
    <s v="CA-12310"/>
    <s v="Christine Abelman"/>
    <s v="Corporate"/>
    <s v="United States"/>
    <s v="San Antonio"/>
    <x v="5"/>
    <n v="78207"/>
    <s v="Central"/>
    <s v="TEC-AC-10002942"/>
    <x v="2"/>
    <s v="Accessories"/>
    <s v="WD My Passport Ultra 1TB Portable External Hard Drive"/>
    <n v="165.6"/>
  </r>
  <r>
    <n v="8606"/>
    <s v="US-2017-116365"/>
    <x v="41"/>
    <x v="835"/>
    <d v="2017-01-08T00:00:00"/>
    <s v="Standard Class"/>
    <s v="CA-12310"/>
    <s v="Christine Abelman"/>
    <s v="Corporate"/>
    <s v="United States"/>
    <s v="San Antonio"/>
    <x v="5"/>
    <n v="78207"/>
    <s v="Central"/>
    <s v="TEC-PH-10002890"/>
    <x v="2"/>
    <s v="Phones"/>
    <s v="AT&amp;T 17929 Lendline Telephone"/>
    <n v="180.96"/>
  </r>
  <r>
    <n v="8607"/>
    <s v="CA-2018-162936"/>
    <x v="42"/>
    <x v="238"/>
    <d v="2018-08-22T00:00:00"/>
    <s v="Standard Class"/>
    <s v="CM-12160"/>
    <s v="Charles McCrossin"/>
    <s v="Consumer"/>
    <s v="United States"/>
    <s v="New Bedford"/>
    <x v="31"/>
    <n v="2740"/>
    <s v="East"/>
    <s v="TEC-AC-10003614"/>
    <x v="2"/>
    <s v="Accessories"/>
    <s v="Verbatim 25 GB 6x Blu-ray Single Layer Recordable Disc, 10/Pack"/>
    <n v="23.18"/>
  </r>
  <r>
    <n v="8608"/>
    <s v="CA-2015-151946"/>
    <x v="21"/>
    <x v="611"/>
    <d v="2015-06-09T00:00:00"/>
    <s v="Standard Class"/>
    <s v="BT-11440"/>
    <s v="Bobby Trafton"/>
    <s v="Consumer"/>
    <s v="United States"/>
    <s v="New York City"/>
    <x v="15"/>
    <n v="10035"/>
    <s v="East"/>
    <s v="FUR-FU-10002878"/>
    <x v="0"/>
    <s v="Furnishings"/>
    <s v="Seth Thomas 14&quot; Day/Date Wall Clock"/>
    <n v="56.96"/>
  </r>
  <r>
    <n v="8609"/>
    <s v="CA-2015-151946"/>
    <x v="21"/>
    <x v="611"/>
    <d v="2015-06-09T00:00:00"/>
    <s v="Standard Class"/>
    <s v="BT-11440"/>
    <s v="Bobby Trafton"/>
    <s v="Consumer"/>
    <s v="United States"/>
    <s v="New York City"/>
    <x v="15"/>
    <n v="10035"/>
    <s v="East"/>
    <s v="OFF-AP-10001626"/>
    <x v="1"/>
    <s v="Appliances"/>
    <s v="Commercial WindTunnel Clean Air Upright Vacuum, Replacement Belts, Filtration Bags"/>
    <n v="15.56"/>
  </r>
  <r>
    <n v="8610"/>
    <s v="CA-2015-151946"/>
    <x v="21"/>
    <x v="611"/>
    <d v="2015-06-09T00:00:00"/>
    <s v="Standard Class"/>
    <s v="BT-11440"/>
    <s v="Bobby Trafton"/>
    <s v="Consumer"/>
    <s v="United States"/>
    <s v="New York City"/>
    <x v="15"/>
    <n v="10035"/>
    <s v="East"/>
    <s v="FUR-BO-10003272"/>
    <x v="0"/>
    <s v="Bookcases"/>
    <s v="O'Sullivan Living Dimensions 5-Shelf Bookcases"/>
    <n v="353.56799999999998"/>
  </r>
  <r>
    <n v="8611"/>
    <s v="CA-2015-151946"/>
    <x v="21"/>
    <x v="611"/>
    <d v="2015-06-09T00:00:00"/>
    <s v="Standard Class"/>
    <s v="BT-11440"/>
    <s v="Bobby Trafton"/>
    <s v="Consumer"/>
    <s v="United States"/>
    <s v="New York City"/>
    <x v="15"/>
    <n v="10035"/>
    <s v="East"/>
    <s v="FUR-FU-10002191"/>
    <x v="0"/>
    <s v="Furnishings"/>
    <s v="G.E. Halogen Desk Lamp Bulbs"/>
    <n v="13.96"/>
  </r>
  <r>
    <n v="8612"/>
    <s v="CA-2018-123624"/>
    <x v="6"/>
    <x v="38"/>
    <d v="2018-11-17T00:00:00"/>
    <s v="Second Class"/>
    <s v="SE-20110"/>
    <s v="Sanjit Engle"/>
    <s v="Consumer"/>
    <s v="United States"/>
    <s v="Oxnard"/>
    <x v="1"/>
    <n v="93030"/>
    <s v="West"/>
    <s v="TEC-AC-10000682"/>
    <x v="2"/>
    <s v="Accessories"/>
    <s v="Kensington K72356US Mouse-in-a-Box USB Desktop Mouse"/>
    <n v="82.95"/>
  </r>
  <r>
    <n v="8613"/>
    <s v="CA-2017-146437"/>
    <x v="43"/>
    <x v="1198"/>
    <d v="2017-02-01T00:00:00"/>
    <s v="Second Class"/>
    <s v="HG-14965"/>
    <s v="Henry Goldwyn"/>
    <s v="Corporate"/>
    <s v="United States"/>
    <s v="Los Angeles"/>
    <x v="1"/>
    <n v="90036"/>
    <s v="West"/>
    <s v="OFF-AR-10000588"/>
    <x v="1"/>
    <s v="Art"/>
    <s v="Newell 345"/>
    <n v="39.68"/>
  </r>
  <r>
    <n v="8614"/>
    <s v="CA-2017-138233"/>
    <x v="0"/>
    <x v="1199"/>
    <d v="2017-11-14T00:00:00"/>
    <s v="Standard Class"/>
    <s v="PF-19165"/>
    <s v="Philip Fox"/>
    <s v="Consumer"/>
    <s v="United States"/>
    <s v="Oakland"/>
    <x v="1"/>
    <n v="94601"/>
    <s v="West"/>
    <s v="TEC-AC-10002001"/>
    <x v="2"/>
    <s v="Accessories"/>
    <s v="Logitech Wireless Gaming Headset G930"/>
    <n v="479.97"/>
  </r>
  <r>
    <n v="8615"/>
    <s v="CA-2017-165918"/>
    <x v="14"/>
    <x v="545"/>
    <d v="2017-09-14T00:00:00"/>
    <s v="Standard Class"/>
    <s v="BD-11770"/>
    <s v="Bryan Davis"/>
    <s v="Consumer"/>
    <s v="United States"/>
    <s v="Edmonds"/>
    <x v="4"/>
    <n v="98026"/>
    <s v="West"/>
    <s v="OFF-LA-10003720"/>
    <x v="1"/>
    <s v="Labels"/>
    <s v="Avery 487"/>
    <n v="7.38"/>
  </r>
  <r>
    <n v="8616"/>
    <s v="CA-2017-165918"/>
    <x v="14"/>
    <x v="545"/>
    <d v="2017-09-14T00:00:00"/>
    <s v="Standard Class"/>
    <s v="BD-11770"/>
    <s v="Bryan Davis"/>
    <s v="Consumer"/>
    <s v="United States"/>
    <s v="Edmonds"/>
    <x v="4"/>
    <n v="98026"/>
    <s v="West"/>
    <s v="OFF-BI-10004364"/>
    <x v="1"/>
    <s v="Binders"/>
    <s v="Storex Dura Pro Binders"/>
    <n v="14.256"/>
  </r>
  <r>
    <n v="8617"/>
    <s v="CA-2017-165918"/>
    <x v="14"/>
    <x v="545"/>
    <d v="2017-09-14T00:00:00"/>
    <s v="Standard Class"/>
    <s v="BD-11770"/>
    <s v="Bryan Davis"/>
    <s v="Consumer"/>
    <s v="United States"/>
    <s v="Edmonds"/>
    <x v="4"/>
    <n v="98026"/>
    <s v="West"/>
    <s v="OFF-PA-10000100"/>
    <x v="1"/>
    <s v="Paper"/>
    <s v="Xerox 1945"/>
    <n v="81.98"/>
  </r>
  <r>
    <n v="8618"/>
    <s v="CA-2017-165918"/>
    <x v="14"/>
    <x v="545"/>
    <d v="2017-09-14T00:00:00"/>
    <s v="Standard Class"/>
    <s v="BD-11770"/>
    <s v="Bryan Davis"/>
    <s v="Consumer"/>
    <s v="United States"/>
    <s v="Edmonds"/>
    <x v="4"/>
    <n v="98026"/>
    <s v="West"/>
    <s v="OFF-BI-10004826"/>
    <x v="1"/>
    <s v="Binders"/>
    <s v="JM Magazine Binder"/>
    <n v="39.624000000000002"/>
  </r>
  <r>
    <n v="8619"/>
    <s v="CA-2018-117513"/>
    <x v="52"/>
    <x v="448"/>
    <d v="2018-03-08T00:00:00"/>
    <s v="Standard Class"/>
    <s v="BT-11395"/>
    <s v="Bill Tyler"/>
    <s v="Corporate"/>
    <s v="United States"/>
    <s v="Los Angeles"/>
    <x v="1"/>
    <n v="90004"/>
    <s v="West"/>
    <s v="FUR-TA-10001520"/>
    <x v="0"/>
    <s v="Tables"/>
    <s v="Lesro Sheffield Collection Coffee Table, End Table, Center Table, Corner Table"/>
    <n v="399.67200000000003"/>
  </r>
  <r>
    <n v="8620"/>
    <s v="CA-2018-132437"/>
    <x v="22"/>
    <x v="565"/>
    <d v="2018-09-13T00:00:00"/>
    <s v="Second Class"/>
    <s v="EM-14095"/>
    <s v="Eudokia Martin"/>
    <s v="Corporate"/>
    <s v="United States"/>
    <s v="New York City"/>
    <x v="15"/>
    <n v="10024"/>
    <s v="East"/>
    <s v="OFF-ST-10001031"/>
    <x v="1"/>
    <s v="Storage"/>
    <s v="Adjustable Personal File Tote"/>
    <n v="65.12"/>
  </r>
  <r>
    <n v="8621"/>
    <s v="US-2018-119319"/>
    <x v="0"/>
    <x v="44"/>
    <d v="2018-11-09T00:00:00"/>
    <s v="Second Class"/>
    <s v="LC-17050"/>
    <s v="Liz Carlisle"/>
    <s v="Consumer"/>
    <s v="United States"/>
    <s v="Dallas"/>
    <x v="5"/>
    <n v="75217"/>
    <s v="Central"/>
    <s v="FUR-FU-10003878"/>
    <x v="0"/>
    <s v="Furnishings"/>
    <s v="Linden 10&quot; Round Wall Clock, Black"/>
    <n v="30.56"/>
  </r>
  <r>
    <n v="8622"/>
    <s v="CA-2018-104318"/>
    <x v="7"/>
    <x v="726"/>
    <d v="2018-05-18T00:00:00"/>
    <s v="Standard Class"/>
    <s v="FH-14275"/>
    <s v="Frank Hawley"/>
    <s v="Corporate"/>
    <s v="United States"/>
    <s v="Franklin"/>
    <x v="18"/>
    <n v="37064"/>
    <s v="South"/>
    <s v="OFF-AP-10000358"/>
    <x v="1"/>
    <s v="Appliances"/>
    <s v="Fellowes Basic Home/Office Series Surge Protectors"/>
    <n v="20.768000000000001"/>
  </r>
  <r>
    <n v="8623"/>
    <s v="US-2017-114230"/>
    <x v="5"/>
    <x v="581"/>
    <d v="2017-12-01T00:00:00"/>
    <s v="Standard Class"/>
    <s v="CM-12235"/>
    <s v="Chris McAfee"/>
    <s v="Consumer"/>
    <s v="United States"/>
    <s v="Phoenix"/>
    <x v="16"/>
    <n v="85023"/>
    <s v="West"/>
    <s v="OFF-ST-10000876"/>
    <x v="1"/>
    <s v="Storage"/>
    <s v="Eldon Simplefile Box Office"/>
    <n v="39.808"/>
  </r>
  <r>
    <n v="8624"/>
    <s v="CA-2016-136147"/>
    <x v="26"/>
    <x v="50"/>
    <d v="2016-11-18T00:00:00"/>
    <s v="Standard Class"/>
    <s v="FM-14380"/>
    <s v="Fred McMath"/>
    <s v="Consumer"/>
    <s v="United States"/>
    <s v="Miami"/>
    <x v="2"/>
    <n v="33178"/>
    <s v="South"/>
    <s v="OFF-BI-10004224"/>
    <x v="1"/>
    <s v="Binders"/>
    <s v="Catalog Binders with Expanding Posts"/>
    <n v="121.104"/>
  </r>
  <r>
    <n v="8625"/>
    <s v="CA-2016-136147"/>
    <x v="26"/>
    <x v="50"/>
    <d v="2016-11-18T00:00:00"/>
    <s v="Standard Class"/>
    <s v="FM-14380"/>
    <s v="Fred McMath"/>
    <s v="Consumer"/>
    <s v="United States"/>
    <s v="Miami"/>
    <x v="2"/>
    <n v="33178"/>
    <s v="South"/>
    <s v="TEC-AC-10004568"/>
    <x v="2"/>
    <s v="Accessories"/>
    <s v="MaxellÂ LTO Ultrium - 800 GB"/>
    <n v="111.96"/>
  </r>
  <r>
    <n v="8626"/>
    <s v="CA-2016-156118"/>
    <x v="19"/>
    <x v="575"/>
    <d v="2016-12-12T00:00:00"/>
    <s v="Standard Class"/>
    <s v="HG-14965"/>
    <s v="Henry Goldwyn"/>
    <s v="Corporate"/>
    <s v="United States"/>
    <s v="Colorado Springs"/>
    <x v="22"/>
    <n v="80906"/>
    <s v="West"/>
    <s v="OFF-PA-10000533"/>
    <x v="1"/>
    <s v="Paper"/>
    <s v="Southworth Parchment Paper &amp; Envelopes"/>
    <n v="15.696"/>
  </r>
  <r>
    <n v="8627"/>
    <s v="CA-2016-164084"/>
    <x v="14"/>
    <x v="67"/>
    <d v="2016-09-12T00:00:00"/>
    <s v="Standard Class"/>
    <s v="AG-10525"/>
    <s v="Andy Gerbode"/>
    <s v="Corporate"/>
    <s v="United States"/>
    <s v="New York City"/>
    <x v="15"/>
    <n v="10011"/>
    <s v="East"/>
    <s v="OFF-ST-10003638"/>
    <x v="1"/>
    <s v="Storage"/>
    <s v="Mobile Personal File Cube"/>
    <n v="70.260000000000005"/>
  </r>
  <r>
    <n v="8628"/>
    <s v="CA-2016-164084"/>
    <x v="14"/>
    <x v="67"/>
    <d v="2016-09-12T00:00:00"/>
    <s v="Standard Class"/>
    <s v="AG-10525"/>
    <s v="Andy Gerbode"/>
    <s v="Corporate"/>
    <s v="United States"/>
    <s v="New York City"/>
    <x v="15"/>
    <n v="10011"/>
    <s v="East"/>
    <s v="TEC-AC-10002305"/>
    <x v="2"/>
    <s v="Accessories"/>
    <s v="KeyTronicÂ E03601U1 -Â KeyboardÂ - Beige"/>
    <n v="90"/>
  </r>
  <r>
    <n v="8629"/>
    <s v="CA-2016-164084"/>
    <x v="14"/>
    <x v="67"/>
    <d v="2016-09-12T00:00:00"/>
    <s v="Standard Class"/>
    <s v="AG-10525"/>
    <s v="Andy Gerbode"/>
    <s v="Corporate"/>
    <s v="United States"/>
    <s v="New York City"/>
    <x v="15"/>
    <n v="10011"/>
    <s v="East"/>
    <s v="OFF-BI-10000605"/>
    <x v="1"/>
    <s v="Binders"/>
    <s v="Acco Pressboard Covers with Storage Hooks, 9 1/2&quot; x 11&quot;, Executive Red"/>
    <n v="6.0960000000000001"/>
  </r>
  <r>
    <n v="8630"/>
    <s v="CA-2016-164084"/>
    <x v="14"/>
    <x v="67"/>
    <d v="2016-09-12T00:00:00"/>
    <s v="Standard Class"/>
    <s v="AG-10525"/>
    <s v="Andy Gerbode"/>
    <s v="Corporate"/>
    <s v="United States"/>
    <s v="New York City"/>
    <x v="15"/>
    <n v="10011"/>
    <s v="East"/>
    <s v="FUR-TA-10003569"/>
    <x v="0"/>
    <s v="Tables"/>
    <s v="Bretford CR8500 Series Meeting Room Furniture"/>
    <n v="481.17599999999999"/>
  </r>
  <r>
    <n v="8631"/>
    <s v="CA-2016-164084"/>
    <x v="14"/>
    <x v="67"/>
    <d v="2016-09-12T00:00:00"/>
    <s v="Standard Class"/>
    <s v="AG-10525"/>
    <s v="Andy Gerbode"/>
    <s v="Corporate"/>
    <s v="United States"/>
    <s v="New York City"/>
    <x v="15"/>
    <n v="10011"/>
    <s v="East"/>
    <s v="OFF-FA-10003059"/>
    <x v="1"/>
    <s v="Fasteners"/>
    <s v="Assorted Color Push Pins"/>
    <n v="7.24"/>
  </r>
  <r>
    <n v="8632"/>
    <s v="CA-2017-107783"/>
    <x v="46"/>
    <x v="1062"/>
    <d v="2017-07-29T00:00:00"/>
    <s v="First Class"/>
    <s v="OT-18730"/>
    <s v="Olvera Toch"/>
    <s v="Consumer"/>
    <s v="United States"/>
    <s v="Bethlehem"/>
    <x v="9"/>
    <n v="18018"/>
    <s v="East"/>
    <s v="FUR-BO-10004409"/>
    <x v="0"/>
    <s v="Bookcases"/>
    <s v="Safco Value Mate Series Steel Bookcases, Baked Enamel Finish on Steel, Gray"/>
    <n v="177.45"/>
  </r>
  <r>
    <n v="8633"/>
    <s v="CA-2017-107783"/>
    <x v="46"/>
    <x v="1062"/>
    <d v="2017-07-29T00:00:00"/>
    <s v="First Class"/>
    <s v="OT-18730"/>
    <s v="Olvera Toch"/>
    <s v="Consumer"/>
    <s v="United States"/>
    <s v="Bethlehem"/>
    <x v="9"/>
    <n v="18018"/>
    <s v="East"/>
    <s v="OFF-BI-10000545"/>
    <x v="1"/>
    <s v="Binders"/>
    <s v="GBC Ibimaster 500 Manual ProClick Binding System"/>
    <n v="1369.7639999999999"/>
  </r>
  <r>
    <n v="8634"/>
    <s v="CA-2017-107783"/>
    <x v="46"/>
    <x v="1062"/>
    <d v="2017-07-29T00:00:00"/>
    <s v="First Class"/>
    <s v="OT-18730"/>
    <s v="Olvera Toch"/>
    <s v="Consumer"/>
    <s v="United States"/>
    <s v="Bethlehem"/>
    <x v="9"/>
    <n v="18018"/>
    <s v="East"/>
    <s v="OFF-AP-10004052"/>
    <x v="1"/>
    <s v="Appliances"/>
    <s v="Hoover Replacement Belts For Soft Guard &amp; Commercial Ltweight Upright Vacs, 2/Pk"/>
    <n v="9.48"/>
  </r>
  <r>
    <n v="8635"/>
    <s v="CA-2018-159793"/>
    <x v="47"/>
    <x v="326"/>
    <d v="2018-08-29T00:00:00"/>
    <s v="Standard Class"/>
    <s v="SV-20365"/>
    <s v="Seth Vernon"/>
    <s v="Consumer"/>
    <s v="United States"/>
    <s v="Philadelphia"/>
    <x v="9"/>
    <n v="19140"/>
    <s v="East"/>
    <s v="FUR-BO-10001798"/>
    <x v="0"/>
    <s v="Bookcases"/>
    <s v="Bush Somerset Collection Bookcase"/>
    <n v="130.97999999999999"/>
  </r>
  <r>
    <n v="8636"/>
    <s v="CA-2015-160094"/>
    <x v="20"/>
    <x v="1013"/>
    <d v="2015-05-02T00:00:00"/>
    <s v="First Class"/>
    <s v="JM-16195"/>
    <s v="Justin MacKendrick"/>
    <s v="Consumer"/>
    <s v="United States"/>
    <s v="Louisville"/>
    <x v="0"/>
    <n v="40214"/>
    <s v="South"/>
    <s v="OFF-AR-10004010"/>
    <x v="1"/>
    <s v="Art"/>
    <s v="Hunt Boston Vacuum Mount KS Pencil Sharpener"/>
    <n v="174.95"/>
  </r>
  <r>
    <n v="8637"/>
    <s v="CA-2015-160094"/>
    <x v="20"/>
    <x v="1013"/>
    <d v="2015-05-02T00:00:00"/>
    <s v="First Class"/>
    <s v="JM-16195"/>
    <s v="Justin MacKendrick"/>
    <s v="Consumer"/>
    <s v="United States"/>
    <s v="Louisville"/>
    <x v="0"/>
    <n v="40214"/>
    <s v="South"/>
    <s v="OFF-ST-10000585"/>
    <x v="1"/>
    <s v="Storage"/>
    <s v="Economy Rollaway Files"/>
    <n v="826"/>
  </r>
  <r>
    <n v="8638"/>
    <s v="CA-2018-151281"/>
    <x v="18"/>
    <x v="842"/>
    <d v="2018-05-02T00:00:00"/>
    <s v="Standard Class"/>
    <s v="HM-14980"/>
    <s v="Henry MacAllister"/>
    <s v="Consumer"/>
    <s v="United States"/>
    <s v="Seattle"/>
    <x v="4"/>
    <n v="98105"/>
    <s v="West"/>
    <s v="FUR-FU-10000397"/>
    <x v="0"/>
    <s v="Furnishings"/>
    <s v="Luxo Economy Swing Arm Lamp"/>
    <n v="139.58000000000001"/>
  </r>
  <r>
    <n v="8639"/>
    <s v="CA-2018-118346"/>
    <x v="46"/>
    <x v="283"/>
    <d v="2018-07-24T00:00:00"/>
    <s v="First Class"/>
    <s v="PO-19180"/>
    <s v="Philisse Overcash"/>
    <s v="Home Office"/>
    <s v="United States"/>
    <s v="Kenosha"/>
    <x v="6"/>
    <n v="53142"/>
    <s v="Central"/>
    <s v="TEC-AC-10000736"/>
    <x v="2"/>
    <s v="Accessories"/>
    <s v="Logitech G600 MMO Gaming Mouse"/>
    <n v="399.95"/>
  </r>
  <r>
    <n v="8640"/>
    <s v="CA-2015-129819"/>
    <x v="33"/>
    <x v="736"/>
    <d v="2015-12-15T00:00:00"/>
    <s v="Second Class"/>
    <s v="KC-16675"/>
    <s v="Kimberly Carter"/>
    <s v="Corporate"/>
    <s v="United States"/>
    <s v="Henderson"/>
    <x v="0"/>
    <n v="42420"/>
    <s v="South"/>
    <s v="OFF-BI-10004970"/>
    <x v="1"/>
    <s v="Binders"/>
    <s v="ACCOHIDE 3-Ring Binder, Blue, 1&quot;"/>
    <n v="12.39"/>
  </r>
  <r>
    <n v="8641"/>
    <s v="US-2018-148551"/>
    <x v="50"/>
    <x v="602"/>
    <d v="2018-01-16T00:00:00"/>
    <s v="Standard Class"/>
    <s v="DB-13120"/>
    <s v="David Bremer"/>
    <s v="Corporate"/>
    <s v="United States"/>
    <s v="Dallas"/>
    <x v="5"/>
    <n v="75217"/>
    <s v="Central"/>
    <s v="OFF-BI-10000545"/>
    <x v="1"/>
    <s v="Binders"/>
    <s v="GBC Ibimaster 500 Manual ProClick Binding System"/>
    <n v="760.98"/>
  </r>
  <r>
    <n v="8642"/>
    <s v="CA-2018-147767"/>
    <x v="4"/>
    <x v="574"/>
    <d v="2018-12-02T00:00:00"/>
    <s v="Same Day"/>
    <s v="SV-20935"/>
    <s v="Susan Vittorini"/>
    <s v="Consumer"/>
    <s v="United States"/>
    <s v="Peoria"/>
    <x v="16"/>
    <n v="85345"/>
    <s v="West"/>
    <s v="OFF-BI-10001670"/>
    <x v="1"/>
    <s v="Binders"/>
    <s v="Vinyl Sectional Post Binders"/>
    <n v="67.86"/>
  </r>
  <r>
    <n v="8643"/>
    <s v="CA-2016-108259"/>
    <x v="6"/>
    <x v="627"/>
    <d v="2016-11-15T00:00:00"/>
    <s v="Standard Class"/>
    <s v="NS-18640"/>
    <s v="Noel Staavos"/>
    <s v="Corporate"/>
    <s v="United States"/>
    <s v="Jacksonville"/>
    <x v="3"/>
    <n v="28540"/>
    <s v="South"/>
    <s v="OFF-FA-10000624"/>
    <x v="1"/>
    <s v="Fasteners"/>
    <s v="OIC Binder Clips"/>
    <n v="31.504000000000001"/>
  </r>
  <r>
    <n v="8644"/>
    <s v="CA-2016-108259"/>
    <x v="6"/>
    <x v="627"/>
    <d v="2016-11-15T00:00:00"/>
    <s v="Standard Class"/>
    <s v="NS-18640"/>
    <s v="Noel Staavos"/>
    <s v="Corporate"/>
    <s v="United States"/>
    <s v="Jacksonville"/>
    <x v="3"/>
    <n v="28540"/>
    <s v="South"/>
    <s v="OFF-LA-10002945"/>
    <x v="1"/>
    <s v="Labels"/>
    <s v="Permanent Self-Adhesive File Folder Labels for Typewriters, 1 1/8 x 3 1/2, White"/>
    <n v="5.04"/>
  </r>
  <r>
    <n v="8645"/>
    <s v="CA-2016-108259"/>
    <x v="6"/>
    <x v="627"/>
    <d v="2016-11-15T00:00:00"/>
    <s v="Standard Class"/>
    <s v="NS-18640"/>
    <s v="Noel Staavos"/>
    <s v="Corporate"/>
    <s v="United States"/>
    <s v="Jacksonville"/>
    <x v="3"/>
    <n v="28540"/>
    <s v="South"/>
    <s v="OFF-BI-10000315"/>
    <x v="1"/>
    <s v="Binders"/>
    <s v="Poly Designer Cover &amp; Back"/>
    <n v="39.878999999999998"/>
  </r>
  <r>
    <n v="8646"/>
    <s v="CA-2016-108259"/>
    <x v="6"/>
    <x v="627"/>
    <d v="2016-11-15T00:00:00"/>
    <s v="Standard Class"/>
    <s v="NS-18640"/>
    <s v="Noel Staavos"/>
    <s v="Corporate"/>
    <s v="United States"/>
    <s v="Jacksonville"/>
    <x v="3"/>
    <n v="28540"/>
    <s v="South"/>
    <s v="FUR-FU-10000023"/>
    <x v="0"/>
    <s v="Furnishings"/>
    <s v="Eldon Wave Desk Accessories"/>
    <n v="4.7119999999999997"/>
  </r>
  <r>
    <n v="8647"/>
    <s v="CA-2017-113341"/>
    <x v="26"/>
    <x v="881"/>
    <d v="2017-11-29T00:00:00"/>
    <s v="Standard Class"/>
    <s v="MH-17455"/>
    <s v="Mark Hamilton"/>
    <s v="Consumer"/>
    <s v="United States"/>
    <s v="Los Angeles"/>
    <x v="1"/>
    <n v="90032"/>
    <s v="West"/>
    <s v="FUR-CH-10004698"/>
    <x v="0"/>
    <s v="Chairs"/>
    <s v="Padded Folding Chairs, Black, 4/Carton"/>
    <n v="194.352"/>
  </r>
  <r>
    <n v="8648"/>
    <s v="US-2016-131842"/>
    <x v="19"/>
    <x v="901"/>
    <d v="2016-12-08T00:00:00"/>
    <s v="First Class"/>
    <s v="RR-19525"/>
    <s v="Rick Reed"/>
    <s v="Corporate"/>
    <s v="United States"/>
    <s v="Nashville"/>
    <x v="18"/>
    <n v="37211"/>
    <s v="South"/>
    <s v="FUR-CH-10004477"/>
    <x v="0"/>
    <s v="Chairs"/>
    <s v="Global Push Button Manager's Chair, Indigo"/>
    <n v="97.424000000000007"/>
  </r>
  <r>
    <n v="8649"/>
    <s v="CA-2017-164574"/>
    <x v="46"/>
    <x v="875"/>
    <d v="2017-08-03T00:00:00"/>
    <s v="Standard Class"/>
    <s v="RH-19555"/>
    <s v="Ritsa Hightower"/>
    <s v="Consumer"/>
    <s v="United States"/>
    <s v="Charlotte"/>
    <x v="3"/>
    <n v="28205"/>
    <s v="South"/>
    <s v="OFF-ST-10003816"/>
    <x v="1"/>
    <s v="Storage"/>
    <s v="Fellowes High-Stak Drawer Files"/>
    <n v="704.76"/>
  </r>
  <r>
    <n v="8650"/>
    <s v="CA-2017-164574"/>
    <x v="46"/>
    <x v="875"/>
    <d v="2017-08-03T00:00:00"/>
    <s v="Standard Class"/>
    <s v="RH-19555"/>
    <s v="Ritsa Hightower"/>
    <s v="Consumer"/>
    <s v="United States"/>
    <s v="Charlotte"/>
    <x v="3"/>
    <n v="28205"/>
    <s v="South"/>
    <s v="OFF-BI-10002429"/>
    <x v="1"/>
    <s v="Binders"/>
    <s v="Premier Elliptical Ring Binder, Black"/>
    <n v="27.396000000000001"/>
  </r>
  <r>
    <n v="8651"/>
    <s v="CA-2015-142769"/>
    <x v="12"/>
    <x v="103"/>
    <d v="2015-09-13T00:00:00"/>
    <s v="Same Day"/>
    <s v="RP-19390"/>
    <s v="Resi PÃ¶lking"/>
    <s v="Consumer"/>
    <s v="United States"/>
    <s v="Seattle"/>
    <x v="4"/>
    <n v="98103"/>
    <s v="West"/>
    <s v="OFF-FA-10000840"/>
    <x v="1"/>
    <s v="Fasteners"/>
    <s v="OIC Thumb-Tacks"/>
    <n v="5.7"/>
  </r>
  <r>
    <n v="8652"/>
    <s v="CA-2015-142769"/>
    <x v="12"/>
    <x v="103"/>
    <d v="2015-09-13T00:00:00"/>
    <s v="Same Day"/>
    <s v="RP-19390"/>
    <s v="Resi PÃ¶lking"/>
    <s v="Consumer"/>
    <s v="United States"/>
    <s v="Seattle"/>
    <x v="4"/>
    <n v="98103"/>
    <s v="West"/>
    <s v="FUR-FU-10001918"/>
    <x v="0"/>
    <s v="Furnishings"/>
    <s v="C-Line Cubicle Keepers Polyproplyene Holder With Velcro Backings"/>
    <n v="14.19"/>
  </r>
  <r>
    <n v="8653"/>
    <s v="CA-2015-142769"/>
    <x v="12"/>
    <x v="103"/>
    <d v="2015-09-13T00:00:00"/>
    <s v="Same Day"/>
    <s v="RP-19390"/>
    <s v="Resi PÃ¶lking"/>
    <s v="Consumer"/>
    <s v="United States"/>
    <s v="Seattle"/>
    <x v="4"/>
    <n v="98103"/>
    <s v="West"/>
    <s v="OFF-SU-10001574"/>
    <x v="1"/>
    <s v="Supplies"/>
    <s v="Acme Value Line Scissors"/>
    <n v="7.3"/>
  </r>
  <r>
    <n v="8654"/>
    <s v="CA-2015-142769"/>
    <x v="12"/>
    <x v="103"/>
    <d v="2015-09-13T00:00:00"/>
    <s v="Same Day"/>
    <s v="RP-19390"/>
    <s v="Resi PÃ¶lking"/>
    <s v="Consumer"/>
    <s v="United States"/>
    <s v="Seattle"/>
    <x v="4"/>
    <n v="98103"/>
    <s v="West"/>
    <s v="TEC-AC-10001606"/>
    <x v="2"/>
    <s v="Accessories"/>
    <s v="Logitech Wireless Performance Mouse MX for PC and Mac"/>
    <n v="199.98"/>
  </r>
  <r>
    <n v="8655"/>
    <s v="CA-2015-142769"/>
    <x v="12"/>
    <x v="103"/>
    <d v="2015-09-13T00:00:00"/>
    <s v="Same Day"/>
    <s v="RP-19390"/>
    <s v="Resi PÃ¶lking"/>
    <s v="Consumer"/>
    <s v="United States"/>
    <s v="Seattle"/>
    <x v="4"/>
    <n v="98103"/>
    <s v="West"/>
    <s v="TEC-AC-10003399"/>
    <x v="2"/>
    <s v="Accessories"/>
    <s v="Memorex Mini Travel Drive 64 GB USB 2.0 Flash Drive"/>
    <n v="144.96"/>
  </r>
  <r>
    <n v="8656"/>
    <s v="CA-2015-142769"/>
    <x v="12"/>
    <x v="103"/>
    <d v="2015-09-13T00:00:00"/>
    <s v="Same Day"/>
    <s v="RP-19390"/>
    <s v="Resi PÃ¶lking"/>
    <s v="Consumer"/>
    <s v="United States"/>
    <s v="Seattle"/>
    <x v="4"/>
    <n v="98103"/>
    <s v="West"/>
    <s v="TEC-AC-10000865"/>
    <x v="2"/>
    <s v="Accessories"/>
    <s v="WD My Passport Ultra 500GB Portable External Hard Drive"/>
    <n v="118"/>
  </r>
  <r>
    <n v="8657"/>
    <s v="CA-2015-142769"/>
    <x v="12"/>
    <x v="103"/>
    <d v="2015-09-13T00:00:00"/>
    <s v="Same Day"/>
    <s v="RP-19390"/>
    <s v="Resi PÃ¶lking"/>
    <s v="Consumer"/>
    <s v="United States"/>
    <s v="Seattle"/>
    <x v="4"/>
    <n v="98103"/>
    <s v="West"/>
    <s v="OFF-PA-10002923"/>
    <x v="1"/>
    <s v="Paper"/>
    <s v="Xerox 1942"/>
    <n v="48.94"/>
  </r>
  <r>
    <n v="8658"/>
    <s v="CA-2015-142769"/>
    <x v="12"/>
    <x v="103"/>
    <d v="2015-09-13T00:00:00"/>
    <s v="Same Day"/>
    <s v="RP-19390"/>
    <s v="Resi PÃ¶lking"/>
    <s v="Consumer"/>
    <s v="United States"/>
    <s v="Seattle"/>
    <x v="4"/>
    <n v="98103"/>
    <s v="West"/>
    <s v="OFF-AP-10004785"/>
    <x v="1"/>
    <s v="Appliances"/>
    <s v="Holmes Replacement Filter for HEPA Air Cleaner, Medium Room"/>
    <n v="22.66"/>
  </r>
  <r>
    <n v="8659"/>
    <s v="CA-2017-168361"/>
    <x v="17"/>
    <x v="1028"/>
    <d v="2017-06-25T00:00:00"/>
    <s v="Standard Class"/>
    <s v="KB-16600"/>
    <s v="Ken Brennan"/>
    <s v="Corporate"/>
    <s v="United States"/>
    <s v="Chicago"/>
    <x v="10"/>
    <n v="60623"/>
    <s v="Central"/>
    <s v="OFF-BI-10003727"/>
    <x v="1"/>
    <s v="Binders"/>
    <s v="Avery Durable Slant Ring Binders With Label Holder"/>
    <n v="0.83599999999999997"/>
  </r>
  <r>
    <n v="8660"/>
    <s v="CA-2017-153185"/>
    <x v="22"/>
    <x v="323"/>
    <d v="2017-09-08T00:00:00"/>
    <s v="Standard Class"/>
    <s v="MH-17620"/>
    <s v="Matt Hagelstein"/>
    <s v="Corporate"/>
    <s v="United States"/>
    <s v="Cincinnati"/>
    <x v="24"/>
    <n v="45231"/>
    <s v="East"/>
    <s v="OFF-PA-10002246"/>
    <x v="1"/>
    <s v="Paper"/>
    <s v="Wirebound Four 2-3/4 x 5 Forms per Page, 400 Sets per Book"/>
    <n v="30.96"/>
  </r>
  <r>
    <n v="8661"/>
    <s v="CA-2018-124765"/>
    <x v="5"/>
    <x v="920"/>
    <d v="2018-11-30T00:00:00"/>
    <s v="Standard Class"/>
    <s v="HZ-14950"/>
    <s v="Henia Zydlo"/>
    <s v="Consumer"/>
    <s v="United States"/>
    <s v="Fort Lauderdale"/>
    <x v="2"/>
    <n v="33311"/>
    <s v="South"/>
    <s v="FUR-BO-10003965"/>
    <x v="0"/>
    <s v="Bookcases"/>
    <s v="O'Sullivan Manor Hill 2-Door Library in Brianna Oak"/>
    <n v="723.92"/>
  </r>
  <r>
    <n v="8662"/>
    <s v="CA-2016-131856"/>
    <x v="7"/>
    <x v="793"/>
    <d v="2016-05-17T00:00:00"/>
    <s v="Standard Class"/>
    <s v="JG-15160"/>
    <s v="James Galang"/>
    <s v="Consumer"/>
    <s v="United States"/>
    <s v="Houston"/>
    <x v="5"/>
    <n v="77041"/>
    <s v="Central"/>
    <s v="FUR-FU-10000175"/>
    <x v="0"/>
    <s v="Furnishings"/>
    <s v="DAX Wood Document Frame."/>
    <n v="21.968"/>
  </r>
  <r>
    <n v="8663"/>
    <s v="CA-2016-131856"/>
    <x v="7"/>
    <x v="793"/>
    <d v="2016-05-17T00:00:00"/>
    <s v="Standard Class"/>
    <s v="JG-15160"/>
    <s v="James Galang"/>
    <s v="Consumer"/>
    <s v="United States"/>
    <s v="Houston"/>
    <x v="5"/>
    <n v="77041"/>
    <s v="Central"/>
    <s v="TEC-PH-10001336"/>
    <x v="2"/>
    <s v="Phones"/>
    <s v="Digium D40 VoIP phone"/>
    <n v="619.15200000000004"/>
  </r>
  <r>
    <n v="8664"/>
    <s v="CA-2016-131856"/>
    <x v="7"/>
    <x v="793"/>
    <d v="2016-05-17T00:00:00"/>
    <s v="Standard Class"/>
    <s v="JG-15160"/>
    <s v="James Galang"/>
    <s v="Consumer"/>
    <s v="United States"/>
    <s v="Houston"/>
    <x v="5"/>
    <n v="77041"/>
    <s v="Central"/>
    <s v="OFF-PA-10001954"/>
    <x v="1"/>
    <s v="Paper"/>
    <s v="Xerox 1964"/>
    <n v="127.904"/>
  </r>
  <r>
    <n v="8665"/>
    <s v="CA-2018-126634"/>
    <x v="48"/>
    <x v="983"/>
    <d v="2018-04-01T00:00:00"/>
    <s v="Second Class"/>
    <s v="AB-10165"/>
    <s v="Alan Barnes"/>
    <s v="Consumer"/>
    <s v="United States"/>
    <s v="Lakewood"/>
    <x v="1"/>
    <n v="90712"/>
    <s v="West"/>
    <s v="FUR-FU-10004973"/>
    <x v="0"/>
    <s v="Furnishings"/>
    <s v="Flat Face Poster Frame"/>
    <n v="94.2"/>
  </r>
  <r>
    <n v="8666"/>
    <s v="CA-2017-118500"/>
    <x v="6"/>
    <x v="1019"/>
    <d v="2017-11-18T00:00:00"/>
    <s v="First Class"/>
    <s v="HJ-14875"/>
    <s v="Heather Jas"/>
    <s v="Home Office"/>
    <s v="United States"/>
    <s v="San Francisco"/>
    <x v="1"/>
    <n v="94122"/>
    <s v="West"/>
    <s v="OFF-SU-10004231"/>
    <x v="1"/>
    <s v="Supplies"/>
    <s v="Acme Tagit Stainless Steel Antibacterial Scissors"/>
    <n v="49.5"/>
  </r>
  <r>
    <n v="8667"/>
    <s v="CA-2017-163951"/>
    <x v="27"/>
    <x v="945"/>
    <d v="2018-01-02T00:00:00"/>
    <s v="First Class"/>
    <s v="CJ-11875"/>
    <s v="Carl Jackson"/>
    <s v="Corporate"/>
    <s v="United States"/>
    <s v="Philadelphia"/>
    <x v="9"/>
    <n v="19140"/>
    <s v="East"/>
    <s v="OFF-AR-10004269"/>
    <x v="1"/>
    <s v="Art"/>
    <s v="Newell 31"/>
    <n v="16.52"/>
  </r>
  <r>
    <n v="8668"/>
    <s v="CA-2017-149916"/>
    <x v="33"/>
    <x v="596"/>
    <d v="2017-12-24T00:00:00"/>
    <s v="Second Class"/>
    <s v="ED-13885"/>
    <s v="Emily Ducich"/>
    <s v="Home Office"/>
    <s v="United States"/>
    <s v="Seattle"/>
    <x v="4"/>
    <n v="98115"/>
    <s v="West"/>
    <s v="OFF-BI-10004002"/>
    <x v="1"/>
    <s v="Binders"/>
    <s v="Wilson Jones International Size A4 Ring Binders"/>
    <n v="55.36"/>
  </r>
  <r>
    <n v="8669"/>
    <s v="CA-2017-149916"/>
    <x v="33"/>
    <x v="596"/>
    <d v="2017-12-24T00:00:00"/>
    <s v="Second Class"/>
    <s v="ED-13885"/>
    <s v="Emily Ducich"/>
    <s v="Home Office"/>
    <s v="United States"/>
    <s v="Seattle"/>
    <x v="4"/>
    <n v="98115"/>
    <s v="West"/>
    <s v="TEC-MA-10000752"/>
    <x v="2"/>
    <s v="Machines"/>
    <s v="Texas Instrument TI-15 Fraction Calculator"/>
    <n v="11.56"/>
  </r>
  <r>
    <n v="8670"/>
    <s v="CA-2016-158918"/>
    <x v="27"/>
    <x v="139"/>
    <d v="2016-12-25T00:00:00"/>
    <s v="Second Class"/>
    <s v="AI-10855"/>
    <s v="Arianne Irving"/>
    <s v="Consumer"/>
    <s v="United States"/>
    <s v="Los Angeles"/>
    <x v="1"/>
    <n v="90036"/>
    <s v="West"/>
    <s v="OFF-PA-10004947"/>
    <x v="1"/>
    <s v="Paper"/>
    <s v="Easy-staple paper"/>
    <n v="17.12"/>
  </r>
  <r>
    <n v="8671"/>
    <s v="US-2015-159611"/>
    <x v="13"/>
    <x v="422"/>
    <d v="2016-01-01T00:00:00"/>
    <s v="Second Class"/>
    <s v="KB-16315"/>
    <s v="Karl Braun"/>
    <s v="Consumer"/>
    <s v="United States"/>
    <s v="Cleveland"/>
    <x v="24"/>
    <n v="44105"/>
    <s v="East"/>
    <s v="FUR-FU-10004904"/>
    <x v="0"/>
    <s v="Furnishings"/>
    <s v="Eldon &quot;L&quot; Workstation Diamond Chairmat"/>
    <n v="182.352"/>
  </r>
  <r>
    <n v="8672"/>
    <s v="US-2015-159611"/>
    <x v="13"/>
    <x v="422"/>
    <d v="2016-01-01T00:00:00"/>
    <s v="Second Class"/>
    <s v="KB-16315"/>
    <s v="Karl Braun"/>
    <s v="Consumer"/>
    <s v="United States"/>
    <s v="Cleveland"/>
    <x v="24"/>
    <n v="44105"/>
    <s v="East"/>
    <s v="OFF-ST-10002790"/>
    <x v="1"/>
    <s v="Storage"/>
    <s v="Safco Industrial Shelving"/>
    <n v="118.16"/>
  </r>
  <r>
    <n v="8673"/>
    <s v="CA-2018-163265"/>
    <x v="40"/>
    <x v="911"/>
    <d v="2018-02-21T00:00:00"/>
    <s v="Standard Class"/>
    <s v="JS-16030"/>
    <s v="Joy Smith"/>
    <s v="Consumer"/>
    <s v="United States"/>
    <s v="Decatur"/>
    <x v="10"/>
    <n v="62521"/>
    <s v="Central"/>
    <s v="OFF-FA-10004854"/>
    <x v="1"/>
    <s v="Fasteners"/>
    <s v="Vinyl Coated Wire Paper Clips in Organizer Box, 800/Box"/>
    <n v="18.367999999999999"/>
  </r>
  <r>
    <n v="8674"/>
    <s v="CA-2018-163265"/>
    <x v="40"/>
    <x v="911"/>
    <d v="2018-02-21T00:00:00"/>
    <s v="Standard Class"/>
    <s v="JS-16030"/>
    <s v="Joy Smith"/>
    <s v="Consumer"/>
    <s v="United States"/>
    <s v="Decatur"/>
    <x v="10"/>
    <n v="62521"/>
    <s v="Central"/>
    <s v="FUR-CH-10004063"/>
    <x v="0"/>
    <s v="Chairs"/>
    <s v="Global Deluxe High-Back Manager's Chair"/>
    <n v="600.55799999999999"/>
  </r>
  <r>
    <n v="8675"/>
    <s v="CA-2018-163265"/>
    <x v="40"/>
    <x v="911"/>
    <d v="2018-02-21T00:00:00"/>
    <s v="Standard Class"/>
    <s v="JS-16030"/>
    <s v="Joy Smith"/>
    <s v="Consumer"/>
    <s v="United States"/>
    <s v="Decatur"/>
    <x v="10"/>
    <n v="62521"/>
    <s v="Central"/>
    <s v="OFF-ST-10000642"/>
    <x v="1"/>
    <s v="Storage"/>
    <s v="Tennsco Lockers, Gray"/>
    <n v="50.351999999999997"/>
  </r>
  <r>
    <n v="8676"/>
    <s v="CA-2018-163265"/>
    <x v="40"/>
    <x v="911"/>
    <d v="2018-02-21T00:00:00"/>
    <s v="Standard Class"/>
    <s v="JS-16030"/>
    <s v="Joy Smith"/>
    <s v="Consumer"/>
    <s v="United States"/>
    <s v="Decatur"/>
    <x v="10"/>
    <n v="62521"/>
    <s v="Central"/>
    <s v="OFF-AR-10004078"/>
    <x v="1"/>
    <s v="Art"/>
    <s v="Newell 312"/>
    <n v="28.032"/>
  </r>
  <r>
    <n v="8677"/>
    <s v="CA-2018-163265"/>
    <x v="40"/>
    <x v="911"/>
    <d v="2018-02-21T00:00:00"/>
    <s v="Standard Class"/>
    <s v="JS-16030"/>
    <s v="Joy Smith"/>
    <s v="Consumer"/>
    <s v="United States"/>
    <s v="Decatur"/>
    <x v="10"/>
    <n v="62521"/>
    <s v="Central"/>
    <s v="FUR-FU-10004270"/>
    <x v="0"/>
    <s v="Furnishings"/>
    <s v="Executive Impressions 13&quot; Clairmont Wall Clock"/>
    <n v="7.6920000000000002"/>
  </r>
  <r>
    <n v="8678"/>
    <s v="CA-2018-141705"/>
    <x v="16"/>
    <x v="1200"/>
    <d v="2018-10-26T00:00:00"/>
    <s v="First Class"/>
    <s v="PO-18850"/>
    <s v="Patrick O'Brill"/>
    <s v="Consumer"/>
    <s v="United States"/>
    <s v="Mansfield"/>
    <x v="5"/>
    <n v="76063"/>
    <s v="Central"/>
    <s v="FUR-TA-10004607"/>
    <x v="0"/>
    <s v="Tables"/>
    <s v="Hon 2111 Invitation Series Straight Table"/>
    <n v="517.40499999999997"/>
  </r>
  <r>
    <n v="8679"/>
    <s v="CA-2017-112739"/>
    <x v="8"/>
    <x v="476"/>
    <d v="2017-09-07T00:00:00"/>
    <s v="Second Class"/>
    <s v="RD-19810"/>
    <s v="Ross DeVincentis"/>
    <s v="Home Office"/>
    <s v="United States"/>
    <s v="Houston"/>
    <x v="5"/>
    <n v="77070"/>
    <s v="Central"/>
    <s v="OFF-BI-10001132"/>
    <x v="1"/>
    <s v="Binders"/>
    <s v="Acco PRESSTEX Data Binder with Storage Hooks, Dark Blue, 9 1/2&quot; X 11&quot;"/>
    <n v="8.6080000000000005"/>
  </r>
  <r>
    <n v="8680"/>
    <s v="CA-2017-112739"/>
    <x v="8"/>
    <x v="476"/>
    <d v="2017-09-07T00:00:00"/>
    <s v="Second Class"/>
    <s v="RD-19810"/>
    <s v="Ross DeVincentis"/>
    <s v="Home Office"/>
    <s v="United States"/>
    <s v="Houston"/>
    <x v="5"/>
    <n v="77070"/>
    <s v="Central"/>
    <s v="TEC-AC-10001714"/>
    <x v="2"/>
    <s v="Accessories"/>
    <s v="LogitechÂ MX Performance Wireless Mouse"/>
    <n v="159.56"/>
  </r>
  <r>
    <n v="8681"/>
    <s v="CA-2017-143805"/>
    <x v="5"/>
    <x v="49"/>
    <d v="2017-12-03T00:00:00"/>
    <s v="Second Class"/>
    <s v="JD-15895"/>
    <s v="Jonathan Doherty"/>
    <s v="Corporate"/>
    <s v="United States"/>
    <s v="Richmond"/>
    <x v="17"/>
    <n v="23223"/>
    <s v="South"/>
    <s v="OFF-AP-10002945"/>
    <x v="1"/>
    <s v="Appliances"/>
    <s v="Honeywell Enviracaire Portable HEPA Air Cleaner for 17' x 22' Room"/>
    <n v="2104.5500000000002"/>
  </r>
  <r>
    <n v="8682"/>
    <s v="CA-2017-143805"/>
    <x v="5"/>
    <x v="49"/>
    <d v="2017-12-03T00:00:00"/>
    <s v="Second Class"/>
    <s v="JD-15895"/>
    <s v="Jonathan Doherty"/>
    <s v="Corporate"/>
    <s v="United States"/>
    <s v="Richmond"/>
    <x v="17"/>
    <n v="23223"/>
    <s v="South"/>
    <s v="OFF-SU-10004664"/>
    <x v="1"/>
    <s v="Supplies"/>
    <s v="Acme Softgrip Scissors"/>
    <n v="40.700000000000003"/>
  </r>
  <r>
    <n v="8683"/>
    <s v="CA-2015-133634"/>
    <x v="0"/>
    <x v="1127"/>
    <d v="2015-11-10T00:00:00"/>
    <s v="Standard Class"/>
    <s v="SR-20740"/>
    <s v="Steven Roelle"/>
    <s v="Home Office"/>
    <s v="United States"/>
    <s v="Arlington"/>
    <x v="17"/>
    <n v="22204"/>
    <s v="South"/>
    <s v="TEC-AC-10002550"/>
    <x v="2"/>
    <s v="Accessories"/>
    <s v="Maxell 4.7GB DVD-RW 3/Pack"/>
    <n v="47.79"/>
  </r>
  <r>
    <n v="8684"/>
    <s v="CA-2018-101665"/>
    <x v="5"/>
    <x v="920"/>
    <d v="2018-12-01T00:00:00"/>
    <s v="Standard Class"/>
    <s v="TZ-21580"/>
    <s v="Tracy Zic"/>
    <s v="Consumer"/>
    <s v="United States"/>
    <s v="San Francisco"/>
    <x v="1"/>
    <n v="94122"/>
    <s v="West"/>
    <s v="OFF-AR-10002335"/>
    <x v="1"/>
    <s v="Art"/>
    <s v="DIXON Oriole Pencils"/>
    <n v="5.16"/>
  </r>
  <r>
    <n v="8685"/>
    <s v="CA-2017-155446"/>
    <x v="19"/>
    <x v="186"/>
    <d v="2017-12-23T00:00:00"/>
    <s v="Standard Class"/>
    <s v="TN-21040"/>
    <s v="Tanja Norvell"/>
    <s v="Home Office"/>
    <s v="United States"/>
    <s v="San Diego"/>
    <x v="1"/>
    <n v="92024"/>
    <s v="West"/>
    <s v="TEC-AC-10001445"/>
    <x v="2"/>
    <s v="Accessories"/>
    <s v="ImationÂ USB 2.0 SwivelÂ Flash DriveÂ USBÂ flash driveÂ - 4 GB - Pink"/>
    <n v="21.21"/>
  </r>
  <r>
    <n v="8686"/>
    <s v="CA-2018-137323"/>
    <x v="6"/>
    <x v="237"/>
    <d v="2018-11-18T00:00:00"/>
    <s v="Second Class"/>
    <s v="PW-19030"/>
    <s v="Pauline Webber"/>
    <s v="Corporate"/>
    <s v="United States"/>
    <s v="Watertown"/>
    <x v="15"/>
    <n v="13601"/>
    <s v="East"/>
    <s v="OFF-ST-10003996"/>
    <x v="1"/>
    <s v="Storage"/>
    <s v="Letter/Legal File Tote with Clear Snap-On Lid, Black Granite"/>
    <n v="96.36"/>
  </r>
  <r>
    <n v="8687"/>
    <s v="CA-2017-144015"/>
    <x v="39"/>
    <x v="190"/>
    <d v="2017-06-26T00:00:00"/>
    <s v="Same Day"/>
    <s v="AH-10075"/>
    <s v="Adam Hart"/>
    <s v="Corporate"/>
    <s v="United States"/>
    <s v="Los Angeles"/>
    <x v="1"/>
    <n v="90036"/>
    <s v="West"/>
    <s v="OFF-SU-10003505"/>
    <x v="1"/>
    <s v="Supplies"/>
    <s v="Premier Electric Letter Opener"/>
    <n v="231.72"/>
  </r>
  <r>
    <n v="8688"/>
    <s v="CA-2017-144015"/>
    <x v="39"/>
    <x v="190"/>
    <d v="2017-06-26T00:00:00"/>
    <s v="Same Day"/>
    <s v="AH-10075"/>
    <s v="Adam Hart"/>
    <s v="Corporate"/>
    <s v="United States"/>
    <s v="Los Angeles"/>
    <x v="1"/>
    <n v="90036"/>
    <s v="West"/>
    <s v="OFF-FA-10000624"/>
    <x v="1"/>
    <s v="Fasteners"/>
    <s v="OIC Binder Clips"/>
    <n v="17.899999999999999"/>
  </r>
  <r>
    <n v="8689"/>
    <s v="CA-2017-144015"/>
    <x v="39"/>
    <x v="190"/>
    <d v="2017-06-26T00:00:00"/>
    <s v="Same Day"/>
    <s v="AH-10075"/>
    <s v="Adam Hart"/>
    <s v="Corporate"/>
    <s v="United States"/>
    <s v="Los Angeles"/>
    <x v="1"/>
    <n v="90036"/>
    <s v="West"/>
    <s v="OFF-PA-10002870"/>
    <x v="1"/>
    <s v="Paper"/>
    <s v="Ampad Phone Message Book, Recycled, 400 Message Capacity, 5 Â¾â€ x 11â€"/>
    <n v="12.48"/>
  </r>
  <r>
    <n v="8690"/>
    <s v="CA-2015-101427"/>
    <x v="27"/>
    <x v="58"/>
    <d v="2015-12-30T00:00:00"/>
    <s v="Standard Class"/>
    <s v="AY-10555"/>
    <s v="Andy Yotov"/>
    <s v="Corporate"/>
    <s v="United States"/>
    <s v="Philadelphia"/>
    <x v="9"/>
    <n v="19140"/>
    <s v="East"/>
    <s v="OFF-AR-10002257"/>
    <x v="1"/>
    <s v="Art"/>
    <s v="Eldon Spacemaker Box, Quick-Snap Lid, Clear"/>
    <n v="8.016"/>
  </r>
  <r>
    <n v="8691"/>
    <s v="CA-2017-136770"/>
    <x v="42"/>
    <x v="1041"/>
    <d v="2017-08-18T00:00:00"/>
    <s v="Standard Class"/>
    <s v="SP-20650"/>
    <s v="Stephanie Phelps"/>
    <s v="Corporate"/>
    <s v="United States"/>
    <s v="Akron"/>
    <x v="24"/>
    <n v="44312"/>
    <s v="East"/>
    <s v="TEC-PH-10003580"/>
    <x v="2"/>
    <s v="Phones"/>
    <s v="Cisco IP Phone 7961G-GE VoIP phone"/>
    <n v="259.89600000000002"/>
  </r>
  <r>
    <n v="8692"/>
    <s v="CA-2017-136770"/>
    <x v="42"/>
    <x v="1041"/>
    <d v="2017-08-18T00:00:00"/>
    <s v="Standard Class"/>
    <s v="SP-20650"/>
    <s v="Stephanie Phelps"/>
    <s v="Corporate"/>
    <s v="United States"/>
    <s v="Akron"/>
    <x v="24"/>
    <n v="44312"/>
    <s v="East"/>
    <s v="TEC-PH-10001530"/>
    <x v="2"/>
    <s v="Phones"/>
    <s v="Plantronics Voyager Pro Legend"/>
    <n v="247.18799999999999"/>
  </r>
  <r>
    <n v="8693"/>
    <s v="CA-2017-136770"/>
    <x v="42"/>
    <x v="1041"/>
    <d v="2017-08-18T00:00:00"/>
    <s v="Standard Class"/>
    <s v="SP-20650"/>
    <s v="Stephanie Phelps"/>
    <s v="Corporate"/>
    <s v="United States"/>
    <s v="Akron"/>
    <x v="24"/>
    <n v="44312"/>
    <s v="East"/>
    <s v="TEC-AC-10000420"/>
    <x v="2"/>
    <s v="Accessories"/>
    <s v="Logitech G500s Laser Gaming Mouse with Adjustable Weight Tuning"/>
    <n v="279.95999999999998"/>
  </r>
  <r>
    <n v="8694"/>
    <s v="CA-2017-118311"/>
    <x v="16"/>
    <x v="1057"/>
    <d v="2017-10-28T00:00:00"/>
    <s v="Standard Class"/>
    <s v="ED-13885"/>
    <s v="Emily Ducich"/>
    <s v="Home Office"/>
    <s v="United States"/>
    <s v="San Francisco"/>
    <x v="1"/>
    <n v="94110"/>
    <s v="West"/>
    <s v="TEC-AC-10000892"/>
    <x v="2"/>
    <s v="Accessories"/>
    <s v="NETGEAR N750 Dual Band Wi-Fi Gigabit Router"/>
    <n v="450"/>
  </r>
  <r>
    <n v="8695"/>
    <s v="US-2015-112795"/>
    <x v="8"/>
    <x v="709"/>
    <d v="2015-08-28T00:00:00"/>
    <s v="Second Class"/>
    <s v="CR-12625"/>
    <s v="Corey Roper"/>
    <s v="Home Office"/>
    <s v="United States"/>
    <s v="Grand Rapids"/>
    <x v="12"/>
    <n v="49505"/>
    <s v="Central"/>
    <s v="OFF-PA-10001934"/>
    <x v="1"/>
    <s v="Paper"/>
    <s v="Xerox 1993"/>
    <n v="19.440000000000001"/>
  </r>
  <r>
    <n v="8696"/>
    <s v="CA-2018-127096"/>
    <x v="14"/>
    <x v="175"/>
    <d v="2018-09-17T00:00:00"/>
    <s v="Second Class"/>
    <s v="CS-12400"/>
    <s v="Christopher Schild"/>
    <s v="Home Office"/>
    <s v="United States"/>
    <s v="San Francisco"/>
    <x v="1"/>
    <n v="94109"/>
    <s v="West"/>
    <s v="FUR-TA-10003473"/>
    <x v="0"/>
    <s v="Tables"/>
    <s v="Bretford Rectangular Conference Table Tops"/>
    <n v="300.904"/>
  </r>
  <r>
    <n v="8697"/>
    <s v="CA-2018-119284"/>
    <x v="1"/>
    <x v="140"/>
    <d v="2018-06-20T00:00:00"/>
    <s v="Standard Class"/>
    <s v="TS-21205"/>
    <s v="Thomas Seio"/>
    <s v="Corporate"/>
    <s v="United States"/>
    <s v="Nashville"/>
    <x v="18"/>
    <n v="37211"/>
    <s v="South"/>
    <s v="TEC-PH-10001051"/>
    <x v="2"/>
    <s v="Phones"/>
    <s v="HTC One"/>
    <n v="239.976"/>
  </r>
  <r>
    <n v="8698"/>
    <s v="CA-2018-119284"/>
    <x v="1"/>
    <x v="140"/>
    <d v="2018-06-20T00:00:00"/>
    <s v="Standard Class"/>
    <s v="TS-21205"/>
    <s v="Thomas Seio"/>
    <s v="Corporate"/>
    <s v="United States"/>
    <s v="Nashville"/>
    <x v="18"/>
    <n v="37211"/>
    <s v="South"/>
    <s v="FUR-FU-10004351"/>
    <x v="0"/>
    <s v="Furnishings"/>
    <s v="Staple-based wall hangings"/>
    <n v="31.167999999999999"/>
  </r>
  <r>
    <n v="8699"/>
    <s v="CA-2018-119284"/>
    <x v="1"/>
    <x v="140"/>
    <d v="2018-06-20T00:00:00"/>
    <s v="Standard Class"/>
    <s v="TS-21205"/>
    <s v="Thomas Seio"/>
    <s v="Corporate"/>
    <s v="United States"/>
    <s v="Nashville"/>
    <x v="18"/>
    <n v="37211"/>
    <s v="South"/>
    <s v="FUR-TA-10004152"/>
    <x v="0"/>
    <s v="Tables"/>
    <s v="Barricks 18&quot; x 48&quot; Non-Folding Utility Table with Bottom Storage Shelf"/>
    <n v="120.96"/>
  </r>
  <r>
    <n v="8700"/>
    <s v="CA-2018-119284"/>
    <x v="1"/>
    <x v="140"/>
    <d v="2018-06-20T00:00:00"/>
    <s v="Standard Class"/>
    <s v="TS-21205"/>
    <s v="Thomas Seio"/>
    <s v="Corporate"/>
    <s v="United States"/>
    <s v="Nashville"/>
    <x v="18"/>
    <n v="37211"/>
    <s v="South"/>
    <s v="TEC-PH-10000560"/>
    <x v="2"/>
    <s v="Phones"/>
    <s v="Samsung Galaxy S III - 16GB - pebble blue (T-Mobile)"/>
    <n v="2239.9360000000001"/>
  </r>
  <r>
    <n v="8701"/>
    <s v="CA-2018-119284"/>
    <x v="1"/>
    <x v="140"/>
    <d v="2018-06-20T00:00:00"/>
    <s v="Standard Class"/>
    <s v="TS-21205"/>
    <s v="Thomas Seio"/>
    <s v="Corporate"/>
    <s v="United States"/>
    <s v="Nashville"/>
    <x v="18"/>
    <n v="37211"/>
    <s v="South"/>
    <s v="OFF-AP-10004249"/>
    <x v="1"/>
    <s v="Appliances"/>
    <s v="Staple holder"/>
    <n v="76.608000000000004"/>
  </r>
  <r>
    <n v="8702"/>
    <s v="CA-2018-119284"/>
    <x v="1"/>
    <x v="140"/>
    <d v="2018-06-20T00:00:00"/>
    <s v="Standard Class"/>
    <s v="TS-21205"/>
    <s v="Thomas Seio"/>
    <s v="Corporate"/>
    <s v="United States"/>
    <s v="Nashville"/>
    <x v="18"/>
    <n v="37211"/>
    <s v="South"/>
    <s v="OFF-ST-10001490"/>
    <x v="1"/>
    <s v="Storage"/>
    <s v="Hot File 7-Pocket, Floor Stand"/>
    <n v="142.77600000000001"/>
  </r>
  <r>
    <n v="8703"/>
    <s v="CA-2018-119284"/>
    <x v="1"/>
    <x v="140"/>
    <d v="2018-06-20T00:00:00"/>
    <s v="Standard Class"/>
    <s v="TS-21205"/>
    <s v="Thomas Seio"/>
    <s v="Corporate"/>
    <s v="United States"/>
    <s v="Nashville"/>
    <x v="18"/>
    <n v="37211"/>
    <s v="South"/>
    <s v="OFF-PA-10000312"/>
    <x v="1"/>
    <s v="Paper"/>
    <s v="Xerox 1955"/>
    <n v="91.36"/>
  </r>
  <r>
    <n v="8704"/>
    <s v="CA-2016-133494"/>
    <x v="15"/>
    <x v="879"/>
    <d v="2016-03-05T00:00:00"/>
    <s v="Standard Class"/>
    <s v="RP-19390"/>
    <s v="Resi PÃ¶lking"/>
    <s v="Consumer"/>
    <s v="United States"/>
    <s v="Philadelphia"/>
    <x v="9"/>
    <n v="19120"/>
    <s v="East"/>
    <s v="OFF-AP-10002906"/>
    <x v="1"/>
    <s v="Appliances"/>
    <s v="Hoover Replacement Belt for Commercial Guardsman Heavy-Duty Upright Vacuum"/>
    <n v="3.552"/>
  </r>
  <r>
    <n v="8705"/>
    <s v="CA-2017-111318"/>
    <x v="46"/>
    <x v="310"/>
    <d v="2017-07-26T00:00:00"/>
    <s v="First Class"/>
    <s v="IL-15100"/>
    <s v="Ivan Liston"/>
    <s v="Consumer"/>
    <s v="United States"/>
    <s v="Houston"/>
    <x v="5"/>
    <n v="77041"/>
    <s v="Central"/>
    <s v="TEC-PH-10004100"/>
    <x v="2"/>
    <s v="Phones"/>
    <s v="Griffin GC17055 Auxiliary Audio Cable"/>
    <n v="115.136"/>
  </r>
  <r>
    <n v="8706"/>
    <s v="US-2015-132745"/>
    <x v="10"/>
    <x v="1201"/>
    <d v="2015-10-05T00:00:00"/>
    <s v="Standard Class"/>
    <s v="NF-18475"/>
    <s v="Neil FranzÃ¶sisch"/>
    <s v="Home Office"/>
    <s v="United States"/>
    <s v="Reno"/>
    <x v="33"/>
    <n v="89502"/>
    <s v="West"/>
    <s v="OFF-FA-10000254"/>
    <x v="1"/>
    <s v="Fasteners"/>
    <s v="Sterling Rubber Bands by Alliance"/>
    <n v="4.71"/>
  </r>
  <r>
    <n v="8707"/>
    <s v="CA-2015-146815"/>
    <x v="14"/>
    <x v="78"/>
    <d v="2015-09-13T00:00:00"/>
    <s v="Standard Class"/>
    <s v="PP-18955"/>
    <s v="Paul Prost"/>
    <s v="Home Office"/>
    <s v="United States"/>
    <s v="New York City"/>
    <x v="15"/>
    <n v="10009"/>
    <s v="East"/>
    <s v="FUR-CH-10004289"/>
    <x v="0"/>
    <s v="Chairs"/>
    <s v="Global Super Steno Chair"/>
    <n v="172.76400000000001"/>
  </r>
  <r>
    <n v="8708"/>
    <s v="CA-2015-146815"/>
    <x v="14"/>
    <x v="78"/>
    <d v="2015-09-13T00:00:00"/>
    <s v="Standard Class"/>
    <s v="PP-18955"/>
    <s v="Paul Prost"/>
    <s v="Home Office"/>
    <s v="United States"/>
    <s v="New York City"/>
    <x v="15"/>
    <n v="10009"/>
    <s v="East"/>
    <s v="OFF-AR-10003469"/>
    <x v="1"/>
    <s v="Art"/>
    <s v="Nontoxic Chalk"/>
    <n v="3.52"/>
  </r>
  <r>
    <n v="8709"/>
    <s v="CA-2015-119144"/>
    <x v="26"/>
    <x v="912"/>
    <d v="2015-11-18T00:00:00"/>
    <s v="First Class"/>
    <s v="JD-16150"/>
    <s v="Justin Deggeller"/>
    <s v="Corporate"/>
    <s v="United States"/>
    <s v="Los Angeles"/>
    <x v="1"/>
    <n v="90008"/>
    <s v="West"/>
    <s v="TEC-PH-10004188"/>
    <x v="2"/>
    <s v="Phones"/>
    <s v="OtterBox Commuter Series Case - Samsung Galaxy S4"/>
    <n v="79.968000000000004"/>
  </r>
  <r>
    <n v="8710"/>
    <s v="CA-2015-119144"/>
    <x v="26"/>
    <x v="912"/>
    <d v="2015-11-18T00:00:00"/>
    <s v="First Class"/>
    <s v="JD-16150"/>
    <s v="Justin Deggeller"/>
    <s v="Corporate"/>
    <s v="United States"/>
    <s v="Los Angeles"/>
    <x v="1"/>
    <n v="90008"/>
    <s v="West"/>
    <s v="FUR-BO-10004015"/>
    <x v="0"/>
    <s v="Bookcases"/>
    <s v="Bush Andora Bookcase, Maple/Graphite Gray Finish"/>
    <n v="305.97449999999998"/>
  </r>
  <r>
    <n v="8711"/>
    <s v="CA-2015-119144"/>
    <x v="26"/>
    <x v="912"/>
    <d v="2015-11-18T00:00:00"/>
    <s v="First Class"/>
    <s v="JD-16150"/>
    <s v="Justin Deggeller"/>
    <s v="Corporate"/>
    <s v="United States"/>
    <s v="Los Angeles"/>
    <x v="1"/>
    <n v="90008"/>
    <s v="West"/>
    <s v="OFF-ST-10000991"/>
    <x v="1"/>
    <s v="Storage"/>
    <s v="Space Solutions HD Industrial Steel Shelving."/>
    <n v="344.91"/>
  </r>
  <r>
    <n v="8712"/>
    <s v="CA-2015-105648"/>
    <x v="15"/>
    <x v="223"/>
    <d v="2015-03-07T00:00:00"/>
    <s v="Standard Class"/>
    <s v="EJ-14155"/>
    <s v="Eva Jacobs"/>
    <s v="Consumer"/>
    <s v="United States"/>
    <s v="San Diego"/>
    <x v="1"/>
    <n v="92037"/>
    <s v="West"/>
    <s v="FUR-TA-10002958"/>
    <x v="0"/>
    <s v="Tables"/>
    <s v="Bevis Oval Conference Table, Walnut"/>
    <n v="626.35199999999998"/>
  </r>
  <r>
    <n v="8713"/>
    <s v="US-2016-145422"/>
    <x v="4"/>
    <x v="155"/>
    <d v="2016-12-07T00:00:00"/>
    <s v="Standard Class"/>
    <s v="PW-19240"/>
    <s v="Pierre Wener"/>
    <s v="Consumer"/>
    <s v="United States"/>
    <s v="San Francisco"/>
    <x v="1"/>
    <n v="94110"/>
    <s v="West"/>
    <s v="FUR-BO-10002213"/>
    <x v="0"/>
    <s v="Bookcases"/>
    <s v="Sauder Forest Hills Library, Woodland Oak Finish"/>
    <n v="359.49900000000002"/>
  </r>
  <r>
    <n v="8714"/>
    <s v="CA-2018-136623"/>
    <x v="45"/>
    <x v="497"/>
    <d v="2018-07-16T00:00:00"/>
    <s v="Standard Class"/>
    <s v="TS-21430"/>
    <s v="Tom Stivers"/>
    <s v="Corporate"/>
    <s v="United States"/>
    <s v="San Diego"/>
    <x v="1"/>
    <n v="92105"/>
    <s v="West"/>
    <s v="TEC-PH-10000004"/>
    <x v="2"/>
    <s v="Phones"/>
    <s v="Belkin iPhone and iPad Lightning Cable"/>
    <n v="71.951999999999998"/>
  </r>
  <r>
    <n v="8715"/>
    <s v="CA-2018-136623"/>
    <x v="45"/>
    <x v="497"/>
    <d v="2018-07-16T00:00:00"/>
    <s v="Standard Class"/>
    <s v="TS-21430"/>
    <s v="Tom Stivers"/>
    <s v="Corporate"/>
    <s v="United States"/>
    <s v="San Diego"/>
    <x v="1"/>
    <n v="92105"/>
    <s v="West"/>
    <s v="OFF-BI-10003708"/>
    <x v="1"/>
    <s v="Binders"/>
    <s v="Acco Four Pocket Poly Ring Binder with Label Holder, Smoke, 1&quot;"/>
    <n v="29.8"/>
  </r>
  <r>
    <n v="8716"/>
    <s v="CA-2018-121678"/>
    <x v="6"/>
    <x v="673"/>
    <d v="2018-11-20T00:00:00"/>
    <s v="Second Class"/>
    <s v="BM-11650"/>
    <s v="Brian Moss"/>
    <s v="Corporate"/>
    <s v="United States"/>
    <s v="Elyria"/>
    <x v="24"/>
    <n v="44035"/>
    <s v="East"/>
    <s v="OFF-BI-10002949"/>
    <x v="1"/>
    <s v="Binders"/>
    <s v="Prestige Round Ring Binders"/>
    <n v="1.8240000000000001"/>
  </r>
  <r>
    <n v="8717"/>
    <s v="CA-2017-120824"/>
    <x v="1"/>
    <x v="1"/>
    <d v="2017-06-16T00:00:00"/>
    <s v="Second Class"/>
    <s v="AW-10930"/>
    <s v="Arthur Wiediger"/>
    <s v="Home Office"/>
    <s v="United States"/>
    <s v="Houston"/>
    <x v="5"/>
    <n v="77070"/>
    <s v="Central"/>
    <s v="OFF-AP-10001242"/>
    <x v="1"/>
    <s v="Appliances"/>
    <s v="APC 7 Outlet Network SurgeArrest Surge Protector"/>
    <n v="64.384"/>
  </r>
  <r>
    <n v="8718"/>
    <s v="CA-2017-120824"/>
    <x v="1"/>
    <x v="1"/>
    <d v="2017-06-16T00:00:00"/>
    <s v="Second Class"/>
    <s v="AW-10930"/>
    <s v="Arthur Wiediger"/>
    <s v="Home Office"/>
    <s v="United States"/>
    <s v="Houston"/>
    <x v="5"/>
    <n v="77070"/>
    <s v="Central"/>
    <s v="FUR-FU-10001424"/>
    <x v="0"/>
    <s v="Furnishings"/>
    <s v="Dax Clear Box Frame"/>
    <n v="6.984"/>
  </r>
  <r>
    <n v="8719"/>
    <s v="CA-2017-120824"/>
    <x v="1"/>
    <x v="1"/>
    <d v="2017-06-16T00:00:00"/>
    <s v="Second Class"/>
    <s v="AW-10930"/>
    <s v="Arthur Wiediger"/>
    <s v="Home Office"/>
    <s v="United States"/>
    <s v="Houston"/>
    <x v="5"/>
    <n v="77070"/>
    <s v="Central"/>
    <s v="OFF-AR-10003469"/>
    <x v="1"/>
    <s v="Art"/>
    <s v="Nontoxic Chalk"/>
    <n v="11.263999999999999"/>
  </r>
  <r>
    <n v="8720"/>
    <s v="CA-2017-120824"/>
    <x v="1"/>
    <x v="1"/>
    <d v="2017-06-16T00:00:00"/>
    <s v="Second Class"/>
    <s v="AW-10930"/>
    <s v="Arthur Wiediger"/>
    <s v="Home Office"/>
    <s v="United States"/>
    <s v="Houston"/>
    <x v="5"/>
    <n v="77070"/>
    <s v="Central"/>
    <s v="OFF-PA-10000232"/>
    <x v="1"/>
    <s v="Paper"/>
    <s v="Xerox 1975"/>
    <n v="15.552"/>
  </r>
  <r>
    <n v="8721"/>
    <s v="CA-2017-120824"/>
    <x v="1"/>
    <x v="1"/>
    <d v="2017-06-16T00:00:00"/>
    <s v="Second Class"/>
    <s v="AW-10930"/>
    <s v="Arthur Wiediger"/>
    <s v="Home Office"/>
    <s v="United States"/>
    <s v="Houston"/>
    <x v="5"/>
    <n v="77070"/>
    <s v="Central"/>
    <s v="FUR-CH-10000229"/>
    <x v="0"/>
    <s v="Chairs"/>
    <s v="Global Enterprise Series Seating High-Back Swivel/Tilt Chairs"/>
    <n v="379.37200000000001"/>
  </r>
  <r>
    <n v="8722"/>
    <s v="CA-2017-120824"/>
    <x v="1"/>
    <x v="1"/>
    <d v="2017-06-16T00:00:00"/>
    <s v="Second Class"/>
    <s v="AW-10930"/>
    <s v="Arthur Wiediger"/>
    <s v="Home Office"/>
    <s v="United States"/>
    <s v="Houston"/>
    <x v="5"/>
    <n v="77070"/>
    <s v="Central"/>
    <s v="OFF-ST-10002562"/>
    <x v="1"/>
    <s v="Storage"/>
    <s v="Staple magnet"/>
    <n v="67.536000000000001"/>
  </r>
  <r>
    <n v="8723"/>
    <s v="CA-2017-120824"/>
    <x v="1"/>
    <x v="1"/>
    <d v="2017-06-16T00:00:00"/>
    <s v="Second Class"/>
    <s v="AW-10930"/>
    <s v="Arthur Wiediger"/>
    <s v="Home Office"/>
    <s v="United States"/>
    <s v="Houston"/>
    <x v="5"/>
    <n v="77070"/>
    <s v="Central"/>
    <s v="OFF-BI-10001525"/>
    <x v="1"/>
    <s v="Binders"/>
    <s v="Acco Pressboard Covers with Storage Hooks, 14 7/8&quot; x 11&quot;, Executive Red"/>
    <n v="1.524"/>
  </r>
  <r>
    <n v="8724"/>
    <s v="US-2017-135209"/>
    <x v="27"/>
    <x v="723"/>
    <d v="2017-12-31T00:00:00"/>
    <s v="Second Class"/>
    <s v="MH-17290"/>
    <s v="Marc Harrigan"/>
    <s v="Home Office"/>
    <s v="United States"/>
    <s v="Miami"/>
    <x v="2"/>
    <n v="33178"/>
    <s v="South"/>
    <s v="OFF-PA-10002986"/>
    <x v="1"/>
    <s v="Paper"/>
    <s v="Xerox 1898"/>
    <n v="37.408000000000001"/>
  </r>
  <r>
    <n v="8725"/>
    <s v="US-2017-135209"/>
    <x v="27"/>
    <x v="723"/>
    <d v="2017-12-31T00:00:00"/>
    <s v="Second Class"/>
    <s v="MH-17290"/>
    <s v="Marc Harrigan"/>
    <s v="Home Office"/>
    <s v="United States"/>
    <s v="Miami"/>
    <x v="2"/>
    <n v="33178"/>
    <s v="South"/>
    <s v="OFF-PA-10000143"/>
    <x v="1"/>
    <s v="Paper"/>
    <s v="Astroparche Fine Business Paper"/>
    <n v="25.344000000000001"/>
  </r>
  <r>
    <n v="8726"/>
    <s v="CA-2018-148145"/>
    <x v="37"/>
    <x v="257"/>
    <d v="2018-03-23T00:00:00"/>
    <s v="Standard Class"/>
    <s v="SW-20275"/>
    <s v="Scott Williamson"/>
    <s v="Consumer"/>
    <s v="United States"/>
    <s v="Seattle"/>
    <x v="4"/>
    <n v="98115"/>
    <s v="West"/>
    <s v="OFF-AR-10003752"/>
    <x v="1"/>
    <s v="Art"/>
    <s v="Deluxe Chalkboard Eraser Cleaner"/>
    <n v="46.2"/>
  </r>
  <r>
    <n v="8727"/>
    <s v="CA-2016-103870"/>
    <x v="13"/>
    <x v="17"/>
    <d v="2016-12-31T00:00:00"/>
    <s v="Standard Class"/>
    <s v="SP-20860"/>
    <s v="Sung Pak"/>
    <s v="Corporate"/>
    <s v="United States"/>
    <s v="Murfreesboro"/>
    <x v="18"/>
    <n v="37130"/>
    <s v="South"/>
    <s v="TEC-AC-10002370"/>
    <x v="2"/>
    <s v="Accessories"/>
    <s v="Maxell CD-R Discs"/>
    <n v="4.7279999999999998"/>
  </r>
  <r>
    <n v="8728"/>
    <s v="CA-2016-103870"/>
    <x v="13"/>
    <x v="17"/>
    <d v="2016-12-31T00:00:00"/>
    <s v="Standard Class"/>
    <s v="SP-20860"/>
    <s v="Sung Pak"/>
    <s v="Corporate"/>
    <s v="United States"/>
    <s v="Murfreesboro"/>
    <x v="18"/>
    <n v="37130"/>
    <s v="South"/>
    <s v="FUR-FU-10002030"/>
    <x v="0"/>
    <s v="Furnishings"/>
    <s v="Executive Impressions 14&quot; Contract Wall Clock with Quartz Movement"/>
    <n v="53.351999999999997"/>
  </r>
  <r>
    <n v="8729"/>
    <s v="CA-2016-103870"/>
    <x v="13"/>
    <x v="17"/>
    <d v="2016-12-31T00:00:00"/>
    <s v="Standard Class"/>
    <s v="SP-20860"/>
    <s v="Sung Pak"/>
    <s v="Corporate"/>
    <s v="United States"/>
    <s v="Murfreesboro"/>
    <x v="18"/>
    <n v="37130"/>
    <s v="South"/>
    <s v="FUR-BO-10002853"/>
    <x v="0"/>
    <s v="Bookcases"/>
    <s v="O'Sullivan 5-Shelf Heavy-Duty Bookcases"/>
    <n v="131.10400000000001"/>
  </r>
  <r>
    <n v="8730"/>
    <s v="CA-2016-103870"/>
    <x v="13"/>
    <x v="17"/>
    <d v="2016-12-31T00:00:00"/>
    <s v="Standard Class"/>
    <s v="SP-20860"/>
    <s v="Sung Pak"/>
    <s v="Corporate"/>
    <s v="United States"/>
    <s v="Murfreesboro"/>
    <x v="18"/>
    <n v="37130"/>
    <s v="South"/>
    <s v="OFF-ST-10002562"/>
    <x v="1"/>
    <s v="Storage"/>
    <s v="Staple magnet"/>
    <n v="22.512"/>
  </r>
  <r>
    <n v="8731"/>
    <s v="CA-2016-103870"/>
    <x v="13"/>
    <x v="17"/>
    <d v="2016-12-31T00:00:00"/>
    <s v="Standard Class"/>
    <s v="SP-20860"/>
    <s v="Sung Pak"/>
    <s v="Corporate"/>
    <s v="United States"/>
    <s v="Murfreesboro"/>
    <x v="18"/>
    <n v="37130"/>
    <s v="South"/>
    <s v="TEC-AC-10004227"/>
    <x v="2"/>
    <s v="Accessories"/>
    <s v="SanDisk Ultra 16 GB MicroSDHC Class 10 Memory Card"/>
    <n v="72.744"/>
  </r>
  <r>
    <n v="8732"/>
    <s v="CA-2016-111017"/>
    <x v="36"/>
    <x v="374"/>
    <d v="2016-08-06T00:00:00"/>
    <s v="Standard Class"/>
    <s v="SC-20695"/>
    <s v="Steve Chapman"/>
    <s v="Corporate"/>
    <s v="United States"/>
    <s v="Saint Louis"/>
    <x v="25"/>
    <n v="63116"/>
    <s v="Central"/>
    <s v="OFF-SU-10002573"/>
    <x v="1"/>
    <s v="Supplies"/>
    <s v="Acme 10&quot; Easy Grip Assistive Scissors"/>
    <n v="52.59"/>
  </r>
  <r>
    <n v="8733"/>
    <s v="CA-2018-116988"/>
    <x v="39"/>
    <x v="818"/>
    <d v="2018-06-29T00:00:00"/>
    <s v="Second Class"/>
    <s v="PW-19030"/>
    <s v="Pauline Webber"/>
    <s v="Corporate"/>
    <s v="United States"/>
    <s v="Seattle"/>
    <x v="4"/>
    <n v="98105"/>
    <s v="West"/>
    <s v="OFF-PA-10003848"/>
    <x v="1"/>
    <s v="Paper"/>
    <s v="Xerox 1997"/>
    <n v="19.440000000000001"/>
  </r>
  <r>
    <n v="8734"/>
    <s v="CA-2018-116988"/>
    <x v="39"/>
    <x v="818"/>
    <d v="2018-06-29T00:00:00"/>
    <s v="Second Class"/>
    <s v="PW-19030"/>
    <s v="Pauline Webber"/>
    <s v="Corporate"/>
    <s v="United States"/>
    <s v="Seattle"/>
    <x v="4"/>
    <n v="98105"/>
    <s v="West"/>
    <s v="FUR-FU-10001290"/>
    <x v="0"/>
    <s v="Furnishings"/>
    <s v="Executive Impressions Supervisor Wall Clock"/>
    <n v="126.3"/>
  </r>
  <r>
    <n v="8735"/>
    <s v="CA-2018-116988"/>
    <x v="39"/>
    <x v="818"/>
    <d v="2018-06-29T00:00:00"/>
    <s v="Second Class"/>
    <s v="PW-19030"/>
    <s v="Pauline Webber"/>
    <s v="Corporate"/>
    <s v="United States"/>
    <s v="Seattle"/>
    <x v="4"/>
    <n v="98105"/>
    <s v="West"/>
    <s v="TEC-AC-10003832"/>
    <x v="2"/>
    <s v="Accessories"/>
    <s v="LogitechÂ P710e Mobile Speakerphone"/>
    <n v="1287.45"/>
  </r>
  <r>
    <n v="8736"/>
    <s v="US-2015-169390"/>
    <x v="25"/>
    <x v="315"/>
    <d v="2015-02-10T00:00:00"/>
    <s v="Second Class"/>
    <s v="CS-12250"/>
    <s v="Chris Selesnick"/>
    <s v="Corporate"/>
    <s v="United States"/>
    <s v="New York City"/>
    <x v="15"/>
    <n v="10024"/>
    <s v="East"/>
    <s v="OFF-ST-10001558"/>
    <x v="1"/>
    <s v="Storage"/>
    <s v="Acco Perma 4000 Stacking Storage Drawers"/>
    <n v="64.959999999999994"/>
  </r>
  <r>
    <n v="8737"/>
    <s v="CA-2017-168774"/>
    <x v="22"/>
    <x v="913"/>
    <d v="2017-09-09T00:00:00"/>
    <s v="Standard Class"/>
    <s v="RP-19855"/>
    <s v="Roy Phan"/>
    <s v="Corporate"/>
    <s v="United States"/>
    <s v="Woodbury"/>
    <x v="11"/>
    <n v="55125"/>
    <s v="Central"/>
    <s v="OFF-ST-10001490"/>
    <x v="1"/>
    <s v="Storage"/>
    <s v="Hot File 7-Pocket, Floor Stand"/>
    <n v="535.41"/>
  </r>
  <r>
    <n v="8738"/>
    <s v="CA-2018-161592"/>
    <x v="24"/>
    <x v="1191"/>
    <d v="2018-04-10T00:00:00"/>
    <s v="Standard Class"/>
    <s v="CS-12175"/>
    <s v="Charles Sheldon"/>
    <s v="Corporate"/>
    <s v="United States"/>
    <s v="Chattanooga"/>
    <x v="18"/>
    <n v="37421"/>
    <s v="South"/>
    <s v="OFF-BI-10003669"/>
    <x v="1"/>
    <s v="Binders"/>
    <s v="3M Organizer Strips"/>
    <n v="8.1"/>
  </r>
  <r>
    <n v="8739"/>
    <s v="US-2018-131961"/>
    <x v="4"/>
    <x v="166"/>
    <d v="2018-12-11T00:00:00"/>
    <s v="First Class"/>
    <s v="MJ-17740"/>
    <s v="Max Jones"/>
    <s v="Consumer"/>
    <s v="United States"/>
    <s v="Philadelphia"/>
    <x v="9"/>
    <n v="19140"/>
    <s v="East"/>
    <s v="OFF-AR-10004441"/>
    <x v="1"/>
    <s v="Art"/>
    <s v="BIC Brite Liner Highlighters"/>
    <n v="13.247999999999999"/>
  </r>
  <r>
    <n v="8740"/>
    <s v="US-2018-131961"/>
    <x v="4"/>
    <x v="166"/>
    <d v="2018-12-11T00:00:00"/>
    <s v="First Class"/>
    <s v="MJ-17740"/>
    <s v="Max Jones"/>
    <s v="Consumer"/>
    <s v="United States"/>
    <s v="Philadelphia"/>
    <x v="9"/>
    <n v="19140"/>
    <s v="East"/>
    <s v="TEC-PH-10001924"/>
    <x v="2"/>
    <s v="Phones"/>
    <s v="iHome FM Clock Radio with Lightning Dock"/>
    <n v="83.988"/>
  </r>
  <r>
    <n v="8741"/>
    <s v="CA-2017-102498"/>
    <x v="46"/>
    <x v="1131"/>
    <d v="2017-07-25T00:00:00"/>
    <s v="First Class"/>
    <s v="JG-15160"/>
    <s v="James Galang"/>
    <s v="Consumer"/>
    <s v="United States"/>
    <s v="Lafayette"/>
    <x v="28"/>
    <n v="70506"/>
    <s v="South"/>
    <s v="OFF-AR-10004456"/>
    <x v="1"/>
    <s v="Art"/>
    <s v="Panasonic KP-4ABK Battery-Operated Pencil Sharpener"/>
    <n v="73.2"/>
  </r>
  <r>
    <n v="8742"/>
    <s v="CA-2016-113222"/>
    <x v="6"/>
    <x v="529"/>
    <d v="2016-11-09T00:00:00"/>
    <s v="Same Day"/>
    <s v="AG-10765"/>
    <s v="Anthony Garverick"/>
    <s v="Home Office"/>
    <s v="United States"/>
    <s v="Lawrence"/>
    <x v="14"/>
    <n v="46226"/>
    <s v="Central"/>
    <s v="OFF-BI-10001890"/>
    <x v="1"/>
    <s v="Binders"/>
    <s v="Avery Poly Binder Pockets"/>
    <n v="10.74"/>
  </r>
  <r>
    <n v="8743"/>
    <s v="US-2016-144771"/>
    <x v="32"/>
    <x v="653"/>
    <d v="2016-10-04T00:00:00"/>
    <s v="First Class"/>
    <s v="CK-12205"/>
    <s v="Chloris Kastensmidt"/>
    <s v="Consumer"/>
    <s v="United States"/>
    <s v="Hillsboro"/>
    <x v="21"/>
    <n v="97123"/>
    <s v="West"/>
    <s v="FUR-FU-10000629"/>
    <x v="0"/>
    <s v="Furnishings"/>
    <s v="9-3/4 Diameter Round Wall Clock"/>
    <n v="11.032"/>
  </r>
  <r>
    <n v="8744"/>
    <s v="US-2016-144771"/>
    <x v="32"/>
    <x v="653"/>
    <d v="2016-10-04T00:00:00"/>
    <s v="First Class"/>
    <s v="CK-12205"/>
    <s v="Chloris Kastensmidt"/>
    <s v="Consumer"/>
    <s v="United States"/>
    <s v="Hillsboro"/>
    <x v="21"/>
    <n v="97123"/>
    <s v="West"/>
    <s v="TEC-AC-10002323"/>
    <x v="2"/>
    <s v="Accessories"/>
    <s v="SanDisk Ultra 32 GB MicroSDHC Class 10 Memory Card"/>
    <n v="53.04"/>
  </r>
  <r>
    <n v="8745"/>
    <s v="CA-2016-162376"/>
    <x v="5"/>
    <x v="6"/>
    <d v="2016-11-25T00:00:00"/>
    <s v="Second Class"/>
    <s v="HD-14785"/>
    <s v="Harold Dahlen"/>
    <s v="Home Office"/>
    <s v="United States"/>
    <s v="Cambridge"/>
    <x v="31"/>
    <n v="2138"/>
    <s v="East"/>
    <s v="OFF-AR-10003056"/>
    <x v="1"/>
    <s v="Art"/>
    <s v="Newell 341"/>
    <n v="17.12"/>
  </r>
  <r>
    <n v="8746"/>
    <s v="CA-2016-162376"/>
    <x v="5"/>
    <x v="6"/>
    <d v="2016-11-25T00:00:00"/>
    <s v="Second Class"/>
    <s v="HD-14785"/>
    <s v="Harold Dahlen"/>
    <s v="Home Office"/>
    <s v="United States"/>
    <s v="Cambridge"/>
    <x v="31"/>
    <n v="2138"/>
    <s v="East"/>
    <s v="OFF-PA-10000300"/>
    <x v="1"/>
    <s v="Paper"/>
    <s v="Xerox 1936"/>
    <n v="59.94"/>
  </r>
  <r>
    <n v="8747"/>
    <s v="CA-2018-128076"/>
    <x v="31"/>
    <x v="62"/>
    <d v="2018-02-07T00:00:00"/>
    <s v="Standard Class"/>
    <s v="BO-11350"/>
    <s v="Bill Overfelt"/>
    <s v="Corporate"/>
    <s v="United States"/>
    <s v="San Diego"/>
    <x v="1"/>
    <n v="92105"/>
    <s v="West"/>
    <s v="FUR-FU-10000293"/>
    <x v="0"/>
    <s v="Furnishings"/>
    <s v="Eldon Antistatic Chair Mats for Low to Medium Pile Carpets"/>
    <n v="210.58"/>
  </r>
  <r>
    <n v="8748"/>
    <s v="CA-2018-128076"/>
    <x v="31"/>
    <x v="62"/>
    <d v="2018-02-07T00:00:00"/>
    <s v="Standard Class"/>
    <s v="BO-11350"/>
    <s v="Bill Overfelt"/>
    <s v="Corporate"/>
    <s v="United States"/>
    <s v="San Diego"/>
    <x v="1"/>
    <n v="92105"/>
    <s v="West"/>
    <s v="OFF-BI-10003638"/>
    <x v="1"/>
    <s v="Binders"/>
    <s v="GBC Durable Plastic Covers"/>
    <n v="30.96"/>
  </r>
  <r>
    <n v="8749"/>
    <s v="CA-2018-128076"/>
    <x v="31"/>
    <x v="62"/>
    <d v="2018-02-07T00:00:00"/>
    <s v="Standard Class"/>
    <s v="BO-11350"/>
    <s v="Bill Overfelt"/>
    <s v="Corporate"/>
    <s v="United States"/>
    <s v="San Diego"/>
    <x v="1"/>
    <n v="92105"/>
    <s v="West"/>
    <s v="TEC-MA-10002109"/>
    <x v="2"/>
    <s v="Machines"/>
    <s v="HP Officejet Pro 8600 e-All-In-One Printer, Copier, Scanner, Fax"/>
    <n v="239.98400000000001"/>
  </r>
  <r>
    <n v="8750"/>
    <s v="US-2016-163825"/>
    <x v="17"/>
    <x v="382"/>
    <d v="2016-06-19T00:00:00"/>
    <s v="First Class"/>
    <s v="LC-16885"/>
    <s v="Lena Creighton"/>
    <s v="Consumer"/>
    <s v="United States"/>
    <s v="New York City"/>
    <x v="15"/>
    <n v="10009"/>
    <s v="East"/>
    <s v="OFF-BI-10003527"/>
    <x v="1"/>
    <s v="Binders"/>
    <s v="Fellowes PB500 Electric Punch Plastic Comb Binding Machine with Manual Bind"/>
    <n v="3050.3760000000002"/>
  </r>
  <r>
    <n v="8751"/>
    <s v="US-2016-163825"/>
    <x v="17"/>
    <x v="382"/>
    <d v="2016-06-19T00:00:00"/>
    <s v="First Class"/>
    <s v="LC-16885"/>
    <s v="Lena Creighton"/>
    <s v="Consumer"/>
    <s v="United States"/>
    <s v="New York City"/>
    <x v="15"/>
    <n v="10009"/>
    <s v="East"/>
    <s v="TEC-PH-10004922"/>
    <x v="2"/>
    <s v="Phones"/>
    <s v="RCA Visys Integrated PBX 8-Line Router"/>
    <n v="133.97999999999999"/>
  </r>
  <r>
    <n v="8752"/>
    <s v="CA-2017-105662"/>
    <x v="20"/>
    <x v="465"/>
    <d v="2017-05-09T00:00:00"/>
    <s v="Standard Class"/>
    <s v="RB-19465"/>
    <s v="Rick Bensley"/>
    <s v="Home Office"/>
    <s v="United States"/>
    <s v="Tallahassee"/>
    <x v="2"/>
    <n v="32303"/>
    <s v="South"/>
    <s v="OFF-PA-10001001"/>
    <x v="1"/>
    <s v="Paper"/>
    <s v="Snap-A-Way Black Print Carbonless Speed Message, No Reply Area, Duplicate"/>
    <n v="93.248000000000005"/>
  </r>
  <r>
    <n v="8753"/>
    <s v="CA-2017-105662"/>
    <x v="20"/>
    <x v="465"/>
    <d v="2017-05-09T00:00:00"/>
    <s v="Standard Class"/>
    <s v="RB-19465"/>
    <s v="Rick Bensley"/>
    <s v="Home Office"/>
    <s v="United States"/>
    <s v="Tallahassee"/>
    <x v="2"/>
    <n v="32303"/>
    <s v="South"/>
    <s v="TEC-PH-10001198"/>
    <x v="2"/>
    <s v="Phones"/>
    <s v="Avaya 4621SW VoIP phone"/>
    <n v="177.48"/>
  </r>
  <r>
    <n v="8754"/>
    <s v="CA-2018-152198"/>
    <x v="14"/>
    <x v="428"/>
    <d v="2018-09-10T00:00:00"/>
    <s v="First Class"/>
    <s v="JD-16015"/>
    <s v="Joy Daniels"/>
    <s v="Consumer"/>
    <s v="United States"/>
    <s v="Toledo"/>
    <x v="24"/>
    <n v="43615"/>
    <s v="East"/>
    <s v="OFF-LA-10000443"/>
    <x v="1"/>
    <s v="Labels"/>
    <s v="Avery 501"/>
    <n v="17.712"/>
  </r>
  <r>
    <n v="8755"/>
    <s v="CA-2018-152198"/>
    <x v="14"/>
    <x v="428"/>
    <d v="2018-09-10T00:00:00"/>
    <s v="First Class"/>
    <s v="JD-16015"/>
    <s v="Joy Daniels"/>
    <s v="Consumer"/>
    <s v="United States"/>
    <s v="Toledo"/>
    <x v="24"/>
    <n v="43615"/>
    <s v="East"/>
    <s v="OFF-BI-10003669"/>
    <x v="1"/>
    <s v="Binders"/>
    <s v="3M Organizer Strips"/>
    <n v="4.8600000000000003"/>
  </r>
  <r>
    <n v="8756"/>
    <s v="CA-2018-152198"/>
    <x v="14"/>
    <x v="428"/>
    <d v="2018-09-10T00:00:00"/>
    <s v="First Class"/>
    <s v="JD-16015"/>
    <s v="Joy Daniels"/>
    <s v="Consumer"/>
    <s v="United States"/>
    <s v="Toledo"/>
    <x v="24"/>
    <n v="43615"/>
    <s v="East"/>
    <s v="OFF-BI-10001628"/>
    <x v="1"/>
    <s v="Binders"/>
    <s v="Acco Data Flex Cable Posts For Top &amp; Bottom Load Binders, 6&quot; Capacity"/>
    <n v="6.258"/>
  </r>
  <r>
    <n v="8757"/>
    <s v="CA-2017-114307"/>
    <x v="9"/>
    <x v="405"/>
    <d v="2017-07-26T00:00:00"/>
    <s v="Standard Class"/>
    <s v="MF-17665"/>
    <s v="Maureen Fritzler"/>
    <s v="Corporate"/>
    <s v="United States"/>
    <s v="Columbia"/>
    <x v="39"/>
    <n v="21044"/>
    <s v="East"/>
    <s v="OFF-AP-10002350"/>
    <x v="1"/>
    <s v="Appliances"/>
    <s v="Belkin F9H710-06 7 Outlet SurgeMaster Surge Protector"/>
    <n v="37.68"/>
  </r>
  <r>
    <n v="8758"/>
    <s v="CA-2017-114307"/>
    <x v="9"/>
    <x v="405"/>
    <d v="2017-07-26T00:00:00"/>
    <s v="Standard Class"/>
    <s v="MF-17665"/>
    <s v="Maureen Fritzler"/>
    <s v="Corporate"/>
    <s v="United States"/>
    <s v="Columbia"/>
    <x v="39"/>
    <n v="21044"/>
    <s v="East"/>
    <s v="OFF-PA-10004100"/>
    <x v="1"/>
    <s v="Paper"/>
    <s v="Xerox 216"/>
    <n v="51.84"/>
  </r>
  <r>
    <n v="8759"/>
    <s v="CA-2017-114307"/>
    <x v="9"/>
    <x v="405"/>
    <d v="2017-07-26T00:00:00"/>
    <s v="Standard Class"/>
    <s v="MF-17665"/>
    <s v="Maureen Fritzler"/>
    <s v="Corporate"/>
    <s v="United States"/>
    <s v="Columbia"/>
    <x v="39"/>
    <n v="21044"/>
    <s v="East"/>
    <s v="FUR-FU-10000794"/>
    <x v="0"/>
    <s v="Furnishings"/>
    <s v="Eldon Stackable Tray, Side-Load, Legal, Smoke"/>
    <n v="27.42"/>
  </r>
  <r>
    <n v="8760"/>
    <s v="CA-2017-114307"/>
    <x v="9"/>
    <x v="405"/>
    <d v="2017-07-26T00:00:00"/>
    <s v="Standard Class"/>
    <s v="MF-17665"/>
    <s v="Maureen Fritzler"/>
    <s v="Corporate"/>
    <s v="United States"/>
    <s v="Columbia"/>
    <x v="39"/>
    <n v="21044"/>
    <s v="East"/>
    <s v="OFF-BI-10002012"/>
    <x v="1"/>
    <s v="Binders"/>
    <s v="Wilson Jones Easy Flow II Sheet Lifters"/>
    <n v="5.4"/>
  </r>
  <r>
    <n v="8761"/>
    <s v="CA-2017-159891"/>
    <x v="31"/>
    <x v="1011"/>
    <d v="2017-02-06T00:00:00"/>
    <s v="Standard Class"/>
    <s v="BF-11170"/>
    <s v="Ben Ferrer"/>
    <s v="Home Office"/>
    <s v="United States"/>
    <s v="Atlanta"/>
    <x v="32"/>
    <n v="30318"/>
    <s v="South"/>
    <s v="OFF-BI-10003527"/>
    <x v="1"/>
    <s v="Binders"/>
    <s v="Fellowes PB500 Electric Punch Plastic Comb Binding Machine with Manual Bind"/>
    <n v="1270.99"/>
  </r>
  <r>
    <n v="8762"/>
    <s v="CA-2017-159891"/>
    <x v="31"/>
    <x v="1011"/>
    <d v="2017-02-06T00:00:00"/>
    <s v="Standard Class"/>
    <s v="BF-11170"/>
    <s v="Ben Ferrer"/>
    <s v="Home Office"/>
    <s v="United States"/>
    <s v="Atlanta"/>
    <x v="32"/>
    <n v="30318"/>
    <s v="South"/>
    <s v="OFF-EN-10004483"/>
    <x v="1"/>
    <s v="Envelopes"/>
    <s v="#10 White Business Envelopes,4 1/8 x 9 1/2"/>
    <n v="125.36"/>
  </r>
  <r>
    <n v="8763"/>
    <s v="CA-2017-112578"/>
    <x v="27"/>
    <x v="723"/>
    <d v="2018-01-02T00:00:00"/>
    <s v="Standard Class"/>
    <s v="FO-14305"/>
    <s v="Frank Olsen"/>
    <s v="Consumer"/>
    <s v="United States"/>
    <s v="Sacramento"/>
    <x v="1"/>
    <n v="95823"/>
    <s v="West"/>
    <s v="OFF-ST-10003722"/>
    <x v="1"/>
    <s v="Storage"/>
    <s v="Project Tote Personal File"/>
    <n v="14.03"/>
  </r>
  <r>
    <n v="8764"/>
    <s v="CA-2017-112578"/>
    <x v="27"/>
    <x v="723"/>
    <d v="2018-01-02T00:00:00"/>
    <s v="Standard Class"/>
    <s v="FO-14305"/>
    <s v="Frank Olsen"/>
    <s v="Consumer"/>
    <s v="United States"/>
    <s v="Sacramento"/>
    <x v="1"/>
    <n v="95823"/>
    <s v="West"/>
    <s v="OFF-SU-10002557"/>
    <x v="1"/>
    <s v="Supplies"/>
    <s v="Fiskars Spring-Action Scissors"/>
    <n v="27.96"/>
  </r>
  <r>
    <n v="8765"/>
    <s v="CA-2016-107083"/>
    <x v="5"/>
    <x v="82"/>
    <d v="2016-11-27T00:00:00"/>
    <s v="Standard Class"/>
    <s v="BB-11545"/>
    <s v="Brenda Bowman"/>
    <s v="Corporate"/>
    <s v="United States"/>
    <s v="Fort Worth"/>
    <x v="5"/>
    <n v="76106"/>
    <s v="Central"/>
    <s v="OFF-AR-10002257"/>
    <x v="1"/>
    <s v="Art"/>
    <s v="Eldon Spacemaker Box, Quick-Snap Lid, Clear"/>
    <n v="5.3440000000000003"/>
  </r>
  <r>
    <n v="8766"/>
    <s v="CA-2016-107083"/>
    <x v="5"/>
    <x v="82"/>
    <d v="2016-11-27T00:00:00"/>
    <s v="Standard Class"/>
    <s v="BB-11545"/>
    <s v="Brenda Bowman"/>
    <s v="Corporate"/>
    <s v="United States"/>
    <s v="Fort Worth"/>
    <x v="5"/>
    <n v="76106"/>
    <s v="Central"/>
    <s v="OFF-BI-10000756"/>
    <x v="1"/>
    <s v="Binders"/>
    <s v="Storex DuraTech Recycled Plastic Frosted Binders"/>
    <n v="1.696"/>
  </r>
  <r>
    <n v="8767"/>
    <s v="CA-2016-107083"/>
    <x v="5"/>
    <x v="82"/>
    <d v="2016-11-27T00:00:00"/>
    <s v="Standard Class"/>
    <s v="BB-11545"/>
    <s v="Brenda Bowman"/>
    <s v="Corporate"/>
    <s v="United States"/>
    <s v="Fort Worth"/>
    <x v="5"/>
    <n v="76106"/>
    <s v="Central"/>
    <s v="OFF-AP-10004136"/>
    <x v="1"/>
    <s v="Appliances"/>
    <s v="Kensington 6 Outlet SmartSocket Surge Protector"/>
    <n v="24.588000000000001"/>
  </r>
  <r>
    <n v="8768"/>
    <s v="CA-2016-107083"/>
    <x v="5"/>
    <x v="82"/>
    <d v="2016-11-27T00:00:00"/>
    <s v="Standard Class"/>
    <s v="BB-11545"/>
    <s v="Brenda Bowman"/>
    <s v="Corporate"/>
    <s v="United States"/>
    <s v="Fort Worth"/>
    <x v="5"/>
    <n v="76106"/>
    <s v="Central"/>
    <s v="OFF-BI-10002194"/>
    <x v="1"/>
    <s v="Binders"/>
    <s v="Cardinal Hold-It CD Pocket"/>
    <n v="7.98"/>
  </r>
  <r>
    <n v="8769"/>
    <s v="CA-2016-151722"/>
    <x v="32"/>
    <x v="348"/>
    <d v="2016-10-09T00:00:00"/>
    <s v="Standard Class"/>
    <s v="IL-15100"/>
    <s v="Ivan Liston"/>
    <s v="Consumer"/>
    <s v="United States"/>
    <s v="Columbus"/>
    <x v="24"/>
    <n v="43229"/>
    <s v="East"/>
    <s v="TEC-AC-10000892"/>
    <x v="2"/>
    <s v="Accessories"/>
    <s v="NETGEAR N750 Dual Band Wi-Fi Gigabit Router"/>
    <n v="288"/>
  </r>
  <r>
    <n v="8770"/>
    <s v="CA-2017-151148"/>
    <x v="14"/>
    <x v="126"/>
    <d v="2017-09-13T00:00:00"/>
    <s v="Same Day"/>
    <s v="PO-19180"/>
    <s v="Philisse Overcash"/>
    <s v="Home Office"/>
    <s v="United States"/>
    <s v="Louisville"/>
    <x v="22"/>
    <n v="80027"/>
    <s v="West"/>
    <s v="TEC-PH-10001870"/>
    <x v="2"/>
    <s v="Phones"/>
    <s v="Lunatik TT5L-002 Taktik Strike Impact Protection System for iPhone 5"/>
    <n v="146.952"/>
  </r>
  <r>
    <n v="8771"/>
    <s v="CA-2017-151148"/>
    <x v="14"/>
    <x v="126"/>
    <d v="2017-09-13T00:00:00"/>
    <s v="Same Day"/>
    <s v="PO-19180"/>
    <s v="Philisse Overcash"/>
    <s v="Home Office"/>
    <s v="United States"/>
    <s v="Louisville"/>
    <x v="22"/>
    <n v="80027"/>
    <s v="West"/>
    <s v="FUR-CH-10002304"/>
    <x v="0"/>
    <s v="Chairs"/>
    <s v="Global Stack Chair without Arms, Black"/>
    <n v="83.135999999999996"/>
  </r>
  <r>
    <n v="8772"/>
    <s v="CA-2018-115882"/>
    <x v="14"/>
    <x v="32"/>
    <d v="2018-09-17T00:00:00"/>
    <s v="First Class"/>
    <s v="DB-13555"/>
    <s v="Dorothy Badders"/>
    <s v="Corporate"/>
    <s v="United States"/>
    <s v="Raleigh"/>
    <x v="3"/>
    <n v="27604"/>
    <s v="South"/>
    <s v="OFF-AP-10002534"/>
    <x v="1"/>
    <s v="Appliances"/>
    <s v="3.6 Cubic Foot Counter Height Office Refrigerator"/>
    <n v="942.78399999999999"/>
  </r>
  <r>
    <n v="8773"/>
    <s v="CA-2018-115882"/>
    <x v="14"/>
    <x v="32"/>
    <d v="2018-09-17T00:00:00"/>
    <s v="First Class"/>
    <s v="DB-13555"/>
    <s v="Dorothy Badders"/>
    <s v="Corporate"/>
    <s v="United States"/>
    <s v="Raleigh"/>
    <x v="3"/>
    <n v="27604"/>
    <s v="South"/>
    <s v="OFF-PA-10001125"/>
    <x v="1"/>
    <s v="Paper"/>
    <s v="Xerox 1988"/>
    <n v="74.352000000000004"/>
  </r>
  <r>
    <n v="8774"/>
    <s v="CA-2016-132276"/>
    <x v="52"/>
    <x v="1202"/>
    <d v="2016-02-28T00:00:00"/>
    <s v="Standard Class"/>
    <s v="LC-16960"/>
    <s v="Lindsay Castell"/>
    <s v="Home Office"/>
    <s v="United States"/>
    <s v="New York City"/>
    <x v="15"/>
    <n v="10024"/>
    <s v="East"/>
    <s v="OFF-AP-10000804"/>
    <x v="1"/>
    <s v="Appliances"/>
    <s v="Hoover Portapower Portable Vacuum"/>
    <n v="26.88"/>
  </r>
  <r>
    <n v="8775"/>
    <s v="CA-2016-132276"/>
    <x v="52"/>
    <x v="1202"/>
    <d v="2016-02-28T00:00:00"/>
    <s v="Standard Class"/>
    <s v="LC-16960"/>
    <s v="Lindsay Castell"/>
    <s v="Home Office"/>
    <s v="United States"/>
    <s v="New York City"/>
    <x v="15"/>
    <n v="10024"/>
    <s v="East"/>
    <s v="OFF-BI-10002982"/>
    <x v="1"/>
    <s v="Binders"/>
    <s v="Avery Self-Adhesive Photo Pockets for Polaroid Photos"/>
    <n v="10.896000000000001"/>
  </r>
  <r>
    <n v="8776"/>
    <s v="CA-2017-163636"/>
    <x v="4"/>
    <x v="5"/>
    <d v="2017-12-09T00:00:00"/>
    <s v="Second Class"/>
    <s v="MP-18175"/>
    <s v="Mike Pelletier"/>
    <s v="Home Office"/>
    <s v="United States"/>
    <s v="Chicago"/>
    <x v="10"/>
    <n v="60623"/>
    <s v="Central"/>
    <s v="OFF-AR-10001547"/>
    <x v="1"/>
    <s v="Art"/>
    <s v="Newell 311"/>
    <n v="3.536"/>
  </r>
  <r>
    <n v="8777"/>
    <s v="CA-2017-102813"/>
    <x v="38"/>
    <x v="415"/>
    <d v="2017-07-03T00:00:00"/>
    <s v="First Class"/>
    <s v="EA-14035"/>
    <s v="Erin Ashbrook"/>
    <s v="Corporate"/>
    <s v="United States"/>
    <s v="Huntsville"/>
    <x v="5"/>
    <n v="77340"/>
    <s v="Central"/>
    <s v="FUR-CH-10000665"/>
    <x v="0"/>
    <s v="Chairs"/>
    <s v="Global Airflow Leather Mesh Back Chair, Black"/>
    <n v="528.42999999999995"/>
  </r>
  <r>
    <n v="8778"/>
    <s v="CA-2017-102813"/>
    <x v="38"/>
    <x v="415"/>
    <d v="2017-07-03T00:00:00"/>
    <s v="First Class"/>
    <s v="EA-14035"/>
    <s v="Erin Ashbrook"/>
    <s v="Corporate"/>
    <s v="United States"/>
    <s v="Huntsville"/>
    <x v="5"/>
    <n v="77340"/>
    <s v="Central"/>
    <s v="OFF-PA-10000520"/>
    <x v="1"/>
    <s v="Paper"/>
    <s v="Xerox 201"/>
    <n v="41.472000000000001"/>
  </r>
  <r>
    <n v="8779"/>
    <s v="CA-2018-135377"/>
    <x v="19"/>
    <x v="1096"/>
    <d v="2018-12-18T00:00:00"/>
    <s v="Standard Class"/>
    <s v="BP-11095"/>
    <s v="Bart Pistole"/>
    <s v="Corporate"/>
    <s v="United States"/>
    <s v="New York City"/>
    <x v="15"/>
    <n v="10024"/>
    <s v="East"/>
    <s v="FUR-BO-10004015"/>
    <x v="0"/>
    <s v="Bookcases"/>
    <s v="Bush Andora Bookcase, Maple/Graphite Gray Finish"/>
    <n v="287.976"/>
  </r>
  <r>
    <n v="8780"/>
    <s v="CA-2016-165813"/>
    <x v="48"/>
    <x v="305"/>
    <d v="2016-03-22T00:00:00"/>
    <s v="Second Class"/>
    <s v="BM-11785"/>
    <s v="Bryan Mills"/>
    <s v="Consumer"/>
    <s v="United States"/>
    <s v="Salem"/>
    <x v="21"/>
    <n v="97301"/>
    <s v="West"/>
    <s v="OFF-ST-10004258"/>
    <x v="1"/>
    <s v="Storage"/>
    <s v="Portable Personal File Box"/>
    <n v="29.303999999999998"/>
  </r>
  <r>
    <n v="8781"/>
    <s v="CA-2016-133585"/>
    <x v="15"/>
    <x v="879"/>
    <d v="2016-03-04T00:00:00"/>
    <s v="First Class"/>
    <s v="CM-12715"/>
    <s v="Craig Molinari"/>
    <s v="Corporate"/>
    <s v="United States"/>
    <s v="Houston"/>
    <x v="5"/>
    <n v="77070"/>
    <s v="Central"/>
    <s v="OFF-AR-10003696"/>
    <x v="1"/>
    <s v="Art"/>
    <s v="Panasonic KP-350BK Electric Pencil Sharpener with Auto Stop"/>
    <n v="55.328000000000003"/>
  </r>
  <r>
    <n v="8782"/>
    <s v="CA-2016-133585"/>
    <x v="15"/>
    <x v="879"/>
    <d v="2016-03-04T00:00:00"/>
    <s v="First Class"/>
    <s v="CM-12715"/>
    <s v="Craig Molinari"/>
    <s v="Corporate"/>
    <s v="United States"/>
    <s v="Houston"/>
    <x v="5"/>
    <n v="77070"/>
    <s v="Central"/>
    <s v="FUR-BO-10001811"/>
    <x v="0"/>
    <s v="Bookcases"/>
    <s v="Atlantic Metals Mobile 5-Shelf Bookcases, Custom Colors"/>
    <n v="1227.9983999999999"/>
  </r>
  <r>
    <n v="8783"/>
    <s v="CA-2017-116911"/>
    <x v="14"/>
    <x v="306"/>
    <d v="2017-09-20T00:00:00"/>
    <s v="Standard Class"/>
    <s v="JD-16150"/>
    <s v="Justin Deggeller"/>
    <s v="Corporate"/>
    <s v="United States"/>
    <s v="Twin Falls"/>
    <x v="45"/>
    <n v="83301"/>
    <s v="West"/>
    <s v="OFF-BI-10001249"/>
    <x v="1"/>
    <s v="Binders"/>
    <s v="Avery Heavy-Duty EZD View Binder with Locking Rings"/>
    <n v="20.416"/>
  </r>
  <r>
    <n v="8784"/>
    <s v="CA-2017-116911"/>
    <x v="14"/>
    <x v="306"/>
    <d v="2017-09-20T00:00:00"/>
    <s v="Standard Class"/>
    <s v="JD-16150"/>
    <s v="Justin Deggeller"/>
    <s v="Corporate"/>
    <s v="United States"/>
    <s v="Twin Falls"/>
    <x v="45"/>
    <n v="83301"/>
    <s v="West"/>
    <s v="FUR-TA-10003473"/>
    <x v="0"/>
    <s v="Tables"/>
    <s v="Bretford Rectangular Conference Table Tops"/>
    <n v="1128.3900000000001"/>
  </r>
  <r>
    <n v="8785"/>
    <s v="US-2018-129224"/>
    <x v="34"/>
    <x v="294"/>
    <d v="2018-03-23T00:00:00"/>
    <s v="Standard Class"/>
    <s v="AS-10630"/>
    <s v="Ann Steele"/>
    <s v="Home Office"/>
    <s v="United States"/>
    <s v="Knoxville"/>
    <x v="18"/>
    <n v="37918"/>
    <s v="South"/>
    <s v="OFF-LA-10003190"/>
    <x v="1"/>
    <s v="Labels"/>
    <s v="Avery 474"/>
    <n v="4.6079999999999997"/>
  </r>
  <r>
    <n v="8786"/>
    <s v="CA-2018-145765"/>
    <x v="23"/>
    <x v="39"/>
    <d v="2018-06-02T00:00:00"/>
    <s v="Standard Class"/>
    <s v="CM-11815"/>
    <s v="Candace McMahon"/>
    <s v="Corporate"/>
    <s v="United States"/>
    <s v="Phoenix"/>
    <x v="16"/>
    <n v="85023"/>
    <s v="West"/>
    <s v="TEC-PH-10001305"/>
    <x v="2"/>
    <s v="Phones"/>
    <s v="Panasonic KX TS208W Corded phone"/>
    <n v="195.96"/>
  </r>
  <r>
    <n v="8787"/>
    <s v="CA-2018-145765"/>
    <x v="23"/>
    <x v="39"/>
    <d v="2018-06-02T00:00:00"/>
    <s v="Standard Class"/>
    <s v="CM-11815"/>
    <s v="Candace McMahon"/>
    <s v="Corporate"/>
    <s v="United States"/>
    <s v="Phoenix"/>
    <x v="16"/>
    <n v="85023"/>
    <s v="West"/>
    <s v="OFF-PA-10001534"/>
    <x v="1"/>
    <s v="Paper"/>
    <s v="Xerox 230"/>
    <n v="15.552"/>
  </r>
  <r>
    <n v="8788"/>
    <s v="CA-2018-145765"/>
    <x v="23"/>
    <x v="39"/>
    <d v="2018-06-02T00:00:00"/>
    <s v="Standard Class"/>
    <s v="CM-11815"/>
    <s v="Candace McMahon"/>
    <s v="Corporate"/>
    <s v="United States"/>
    <s v="Phoenix"/>
    <x v="16"/>
    <n v="85023"/>
    <s v="West"/>
    <s v="TEC-AC-10000844"/>
    <x v="2"/>
    <s v="Accessories"/>
    <s v="LogitechÂ Gaming G510s - Keyboard"/>
    <n v="271.96800000000002"/>
  </r>
  <r>
    <n v="8789"/>
    <s v="CA-2018-126914"/>
    <x v="1"/>
    <x v="140"/>
    <d v="2018-06-19T00:00:00"/>
    <s v="Standard Class"/>
    <s v="JE-15715"/>
    <s v="Joe Elijah"/>
    <s v="Consumer"/>
    <s v="United States"/>
    <s v="Monroe"/>
    <x v="3"/>
    <n v="28110"/>
    <s v="South"/>
    <s v="FUR-CH-10000847"/>
    <x v="0"/>
    <s v="Chairs"/>
    <s v="Global Executive Mid-Back Manager's Chair"/>
    <n v="698.35199999999998"/>
  </r>
  <r>
    <n v="8790"/>
    <s v="CA-2018-126914"/>
    <x v="1"/>
    <x v="140"/>
    <d v="2018-06-19T00:00:00"/>
    <s v="Standard Class"/>
    <s v="JE-15715"/>
    <s v="Joe Elijah"/>
    <s v="Consumer"/>
    <s v="United States"/>
    <s v="Monroe"/>
    <x v="3"/>
    <n v="28110"/>
    <s v="South"/>
    <s v="FUR-BO-10000468"/>
    <x v="0"/>
    <s v="Bookcases"/>
    <s v="O'Sullivan 2-Shelf Heavy-Duty Bookcases"/>
    <n v="77.727999999999994"/>
  </r>
  <r>
    <n v="8791"/>
    <s v="CA-2016-169572"/>
    <x v="14"/>
    <x v="684"/>
    <d v="2016-09-12T00:00:00"/>
    <s v="Standard Class"/>
    <s v="AG-10525"/>
    <s v="Andy Gerbode"/>
    <s v="Corporate"/>
    <s v="United States"/>
    <s v="Richmond"/>
    <x v="17"/>
    <n v="23223"/>
    <s v="South"/>
    <s v="OFF-BI-10002799"/>
    <x v="1"/>
    <s v="Binders"/>
    <s v="SlimView Poly Binder, 3/8&quot;"/>
    <n v="46.62"/>
  </r>
  <r>
    <n v="8792"/>
    <s v="CA-2018-162075"/>
    <x v="37"/>
    <x v="257"/>
    <d v="2018-03-24T00:00:00"/>
    <s v="Standard Class"/>
    <s v="TT-21220"/>
    <s v="Thomas Thornton"/>
    <s v="Consumer"/>
    <s v="United States"/>
    <s v="Houston"/>
    <x v="5"/>
    <n v="77041"/>
    <s v="Central"/>
    <s v="TEC-PH-10001557"/>
    <x v="2"/>
    <s v="Phones"/>
    <s v="Pyle PMP37LED"/>
    <n v="537.54399999999998"/>
  </r>
  <r>
    <n v="8793"/>
    <s v="CA-2015-162992"/>
    <x v="33"/>
    <x v="174"/>
    <d v="2015-12-21T00:00:00"/>
    <s v="First Class"/>
    <s v="BP-11095"/>
    <s v="Bart Pistole"/>
    <s v="Corporate"/>
    <s v="United States"/>
    <s v="Los Angeles"/>
    <x v="1"/>
    <n v="90008"/>
    <s v="West"/>
    <s v="OFF-LA-10001934"/>
    <x v="1"/>
    <s v="Labels"/>
    <s v="Avery 516"/>
    <n v="14.62"/>
  </r>
  <r>
    <n v="8794"/>
    <s v="CA-2015-162992"/>
    <x v="33"/>
    <x v="174"/>
    <d v="2015-12-21T00:00:00"/>
    <s v="First Class"/>
    <s v="BP-11095"/>
    <s v="Bart Pistole"/>
    <s v="Corporate"/>
    <s v="United States"/>
    <s v="Los Angeles"/>
    <x v="1"/>
    <n v="90008"/>
    <s v="West"/>
    <s v="OFF-FA-10004248"/>
    <x v="1"/>
    <s v="Fasteners"/>
    <s v="Advantus T-Pin Paper Clips"/>
    <n v="22.55"/>
  </r>
  <r>
    <n v="8795"/>
    <s v="CA-2015-162992"/>
    <x v="33"/>
    <x v="174"/>
    <d v="2015-12-21T00:00:00"/>
    <s v="First Class"/>
    <s v="BP-11095"/>
    <s v="Bart Pistole"/>
    <s v="Corporate"/>
    <s v="United States"/>
    <s v="Los Angeles"/>
    <x v="1"/>
    <n v="90008"/>
    <s v="West"/>
    <s v="TEC-PH-10001944"/>
    <x v="2"/>
    <s v="Phones"/>
    <s v="Wi-Ex zBoost YX540 Cellular Phone Signal Booster"/>
    <n v="583.79999999999995"/>
  </r>
  <r>
    <n v="8796"/>
    <s v="CA-2015-162992"/>
    <x v="33"/>
    <x v="174"/>
    <d v="2015-12-21T00:00:00"/>
    <s v="First Class"/>
    <s v="BP-11095"/>
    <s v="Bart Pistole"/>
    <s v="Corporate"/>
    <s v="United States"/>
    <s v="Los Angeles"/>
    <x v="1"/>
    <n v="90008"/>
    <s v="West"/>
    <s v="TEC-PH-10002085"/>
    <x v="2"/>
    <s v="Phones"/>
    <s v="Clarity 53712"/>
    <n v="211.16800000000001"/>
  </r>
  <r>
    <n v="8797"/>
    <s v="CA-2017-106397"/>
    <x v="38"/>
    <x v="274"/>
    <d v="2017-07-13T00:00:00"/>
    <s v="Standard Class"/>
    <s v="MJ-17740"/>
    <s v="Max Jones"/>
    <s v="Consumer"/>
    <s v="United States"/>
    <s v="Orem"/>
    <x v="7"/>
    <n v="84057"/>
    <s v="West"/>
    <s v="OFF-PA-10003441"/>
    <x v="1"/>
    <s v="Paper"/>
    <s v="Xerox 226"/>
    <n v="12.96"/>
  </r>
  <r>
    <n v="8798"/>
    <s v="CA-2017-106397"/>
    <x v="38"/>
    <x v="274"/>
    <d v="2017-07-13T00:00:00"/>
    <s v="Standard Class"/>
    <s v="MJ-17740"/>
    <s v="Max Jones"/>
    <s v="Consumer"/>
    <s v="United States"/>
    <s v="Orem"/>
    <x v="7"/>
    <n v="84057"/>
    <s v="West"/>
    <s v="OFF-AR-10004602"/>
    <x v="1"/>
    <s v="Art"/>
    <s v="Boston KS Multi-Size Manual Pencil Sharpener"/>
    <n v="45.98"/>
  </r>
  <r>
    <n v="8799"/>
    <s v="US-2017-150140"/>
    <x v="24"/>
    <x v="1203"/>
    <d v="2017-04-10T00:00:00"/>
    <s v="Standard Class"/>
    <s v="VM-21685"/>
    <s v="Valerie Mitchum"/>
    <s v="Home Office"/>
    <s v="United States"/>
    <s v="Burlington"/>
    <x v="42"/>
    <m/>
    <s v="East"/>
    <s v="TEC-PH-10002555"/>
    <x v="2"/>
    <s v="Phones"/>
    <s v="Nortel Meridian M5316 Digital phone"/>
    <n v="1294.75"/>
  </r>
  <r>
    <n v="8800"/>
    <s v="CA-2015-116666"/>
    <x v="35"/>
    <x v="1204"/>
    <d v="2015-05-10T00:00:00"/>
    <s v="First Class"/>
    <s v="KT-16480"/>
    <s v="Kean Thornton"/>
    <s v="Consumer"/>
    <s v="United States"/>
    <s v="Philadelphia"/>
    <x v="9"/>
    <n v="19134"/>
    <s v="East"/>
    <s v="TEC-CO-10001449"/>
    <x v="2"/>
    <s v="Copiers"/>
    <s v="Hewlett Packard LaserJet 3310 Copier"/>
    <n v="1799.97"/>
  </r>
  <r>
    <n v="8801"/>
    <s v="CA-2018-148992"/>
    <x v="26"/>
    <x v="51"/>
    <d v="2018-11-27T00:00:00"/>
    <s v="Standard Class"/>
    <s v="CS-12250"/>
    <s v="Chris Selesnick"/>
    <s v="Corporate"/>
    <s v="United States"/>
    <s v="Chicago"/>
    <x v="10"/>
    <n v="60623"/>
    <s v="Central"/>
    <s v="OFF-PA-10004285"/>
    <x v="1"/>
    <s v="Paper"/>
    <s v="Xerox 1959"/>
    <n v="10.688000000000001"/>
  </r>
  <r>
    <n v="8802"/>
    <s v="CA-2017-140935"/>
    <x v="0"/>
    <x v="338"/>
    <d v="2017-11-12T00:00:00"/>
    <s v="First Class"/>
    <s v="AB-10015"/>
    <s v="Aaron Bergman"/>
    <s v="Consumer"/>
    <s v="United States"/>
    <s v="Oklahoma City"/>
    <x v="26"/>
    <n v="73120"/>
    <s v="Central"/>
    <s v="TEC-PH-10000562"/>
    <x v="2"/>
    <s v="Phones"/>
    <s v="Samsung Convoy 3"/>
    <n v="221.98"/>
  </r>
  <r>
    <n v="8803"/>
    <s v="CA-2017-140935"/>
    <x v="0"/>
    <x v="338"/>
    <d v="2017-11-12T00:00:00"/>
    <s v="First Class"/>
    <s v="AB-10015"/>
    <s v="Aaron Bergman"/>
    <s v="Consumer"/>
    <s v="United States"/>
    <s v="Oklahoma City"/>
    <x v="26"/>
    <n v="73120"/>
    <s v="Central"/>
    <s v="FUR-BO-10003966"/>
    <x v="0"/>
    <s v="Bookcases"/>
    <s v="Sauder Facets Collection Library, Sky Alder Finish"/>
    <n v="341.96"/>
  </r>
  <r>
    <n v="8804"/>
    <s v="CA-2015-157644"/>
    <x v="13"/>
    <x v="520"/>
    <d v="2016-01-01T00:00:00"/>
    <s v="First Class"/>
    <s v="AH-10030"/>
    <s v="Aaron Hawkins"/>
    <s v="Corporate"/>
    <s v="United States"/>
    <s v="New York City"/>
    <x v="15"/>
    <n v="10035"/>
    <s v="East"/>
    <s v="TEC-AC-10003614"/>
    <x v="2"/>
    <s v="Accessories"/>
    <s v="Verbatim 25 GB 6x Blu-ray Single Layer Recordable Disc, 10/Pack"/>
    <n v="34.770000000000003"/>
  </r>
  <r>
    <n v="8805"/>
    <s v="CA-2015-157644"/>
    <x v="13"/>
    <x v="520"/>
    <d v="2016-01-01T00:00:00"/>
    <s v="First Class"/>
    <s v="AH-10030"/>
    <s v="Aaron Hawkins"/>
    <s v="Corporate"/>
    <s v="United States"/>
    <s v="New York City"/>
    <x v="15"/>
    <n v="10035"/>
    <s v="East"/>
    <s v="OFF-LA-10003148"/>
    <x v="1"/>
    <s v="Labels"/>
    <s v="Avery 51"/>
    <n v="18.899999999999999"/>
  </r>
  <r>
    <n v="8806"/>
    <s v="US-2018-100398"/>
    <x v="47"/>
    <x v="971"/>
    <d v="2018-08-23T00:00:00"/>
    <s v="Standard Class"/>
    <s v="DO-13435"/>
    <s v="Denny Ordway"/>
    <s v="Consumer"/>
    <s v="United States"/>
    <s v="Salt Lake City"/>
    <x v="7"/>
    <n v="84106"/>
    <s v="West"/>
    <s v="OFF-BI-10002133"/>
    <x v="1"/>
    <s v="Binders"/>
    <s v="Wilson Jones Elliptical Ring 3 1/2&quot; Capacity Binders, 800 sheets"/>
    <n v="102.72"/>
  </r>
  <r>
    <n v="8807"/>
    <s v="CA-2017-113082"/>
    <x v="14"/>
    <x v="126"/>
    <d v="2017-09-16T00:00:00"/>
    <s v="Standard Class"/>
    <s v="MC-17590"/>
    <s v="Matt Collister"/>
    <s v="Corporate"/>
    <s v="United States"/>
    <s v="Utica"/>
    <x v="15"/>
    <n v="13501"/>
    <s v="East"/>
    <s v="FUR-FU-10002813"/>
    <x v="0"/>
    <s v="Furnishings"/>
    <s v="DAX Contemporary Wood Frame with Silver Metal Mat, Desktop, 11 x 14 Size"/>
    <n v="40.479999999999997"/>
  </r>
  <r>
    <n v="8808"/>
    <s v="US-2018-110646"/>
    <x v="16"/>
    <x v="40"/>
    <d v="2018-10-31T00:00:00"/>
    <s v="Standard Class"/>
    <s v="JF-15190"/>
    <s v="Jamie Frazer"/>
    <s v="Consumer"/>
    <s v="United States"/>
    <s v="Philadelphia"/>
    <x v="9"/>
    <n v="19134"/>
    <s v="East"/>
    <s v="OFF-BI-10004330"/>
    <x v="1"/>
    <s v="Binders"/>
    <s v="GBC Velobind Prepunched Cover Sets, Regency Series"/>
    <n v="33.281999999999996"/>
  </r>
  <r>
    <n v="8809"/>
    <s v="US-2018-110646"/>
    <x v="16"/>
    <x v="40"/>
    <d v="2018-10-31T00:00:00"/>
    <s v="Standard Class"/>
    <s v="JF-15190"/>
    <s v="Jamie Frazer"/>
    <s v="Consumer"/>
    <s v="United States"/>
    <s v="Philadelphia"/>
    <x v="9"/>
    <n v="19134"/>
    <s v="East"/>
    <s v="TEC-PH-10002807"/>
    <x v="2"/>
    <s v="Phones"/>
    <s v="Motorla HX550 Universal Bluetooth Headset"/>
    <n v="118.65"/>
  </r>
  <r>
    <n v="8810"/>
    <s v="US-2018-110646"/>
    <x v="16"/>
    <x v="40"/>
    <d v="2018-10-31T00:00:00"/>
    <s v="Standard Class"/>
    <s v="JF-15190"/>
    <s v="Jamie Frazer"/>
    <s v="Consumer"/>
    <s v="United States"/>
    <s v="Philadelphia"/>
    <x v="9"/>
    <n v="19134"/>
    <s v="East"/>
    <s v="OFF-LA-10001404"/>
    <x v="1"/>
    <s v="Labels"/>
    <s v="Avery 517"/>
    <n v="14.76"/>
  </r>
  <r>
    <n v="8811"/>
    <s v="CA-2018-120614"/>
    <x v="23"/>
    <x v="1109"/>
    <d v="2018-06-04T00:00:00"/>
    <s v="Standard Class"/>
    <s v="SM-20950"/>
    <s v="Suzanne McNair"/>
    <s v="Corporate"/>
    <s v="United States"/>
    <s v="Los Angeles"/>
    <x v="1"/>
    <n v="90004"/>
    <s v="West"/>
    <s v="OFF-PA-10004911"/>
    <x v="1"/>
    <s v="Paper"/>
    <s v="Rediform S.O.S. 1-Up Phone Message Bk, 4-1/4x3-1/16 Bk, 1 Form/Pg, 40 Messages/Bk, 3/Pk"/>
    <n v="37.520000000000003"/>
  </r>
  <r>
    <n v="8812"/>
    <s v="US-2017-140172"/>
    <x v="15"/>
    <x v="387"/>
    <d v="2017-03-13T00:00:00"/>
    <s v="Standard Class"/>
    <s v="SP-20650"/>
    <s v="Stephanie Phelps"/>
    <s v="Corporate"/>
    <s v="United States"/>
    <s v="Jackson"/>
    <x v="12"/>
    <n v="49201"/>
    <s v="Central"/>
    <s v="OFF-AP-10004233"/>
    <x v="1"/>
    <s v="Appliances"/>
    <s v="Honeywell Enviracaire Portable Air Cleaner for up to 8 x 10 Room"/>
    <n v="207.14400000000001"/>
  </r>
  <r>
    <n v="8813"/>
    <s v="US-2017-140172"/>
    <x v="15"/>
    <x v="387"/>
    <d v="2017-03-13T00:00:00"/>
    <s v="Standard Class"/>
    <s v="SP-20650"/>
    <s v="Stephanie Phelps"/>
    <s v="Corporate"/>
    <s v="United States"/>
    <s v="Jackson"/>
    <x v="12"/>
    <n v="49201"/>
    <s v="Central"/>
    <s v="OFF-AR-10002766"/>
    <x v="1"/>
    <s v="Art"/>
    <s v="Prang Drawing Pencil Set"/>
    <n v="13.9"/>
  </r>
  <r>
    <n v="8814"/>
    <s v="CA-2016-127754"/>
    <x v="44"/>
    <x v="353"/>
    <d v="2016-07-31T00:00:00"/>
    <s v="Standard Class"/>
    <s v="CK-12760"/>
    <s v="Cyma Kinney"/>
    <s v="Corporate"/>
    <s v="United States"/>
    <s v="Glendale"/>
    <x v="16"/>
    <n v="85301"/>
    <s v="West"/>
    <s v="FUR-CH-10003199"/>
    <x v="0"/>
    <s v="Chairs"/>
    <s v="Office Star - Contemporary Task Swivel Chair"/>
    <n v="266.35199999999998"/>
  </r>
  <r>
    <n v="8815"/>
    <s v="CA-2016-144274"/>
    <x v="5"/>
    <x v="521"/>
    <d v="2016-11-25T00:00:00"/>
    <s v="Second Class"/>
    <s v="PW-19240"/>
    <s v="Pierre Wener"/>
    <s v="Consumer"/>
    <s v="United States"/>
    <s v="Wilmington"/>
    <x v="13"/>
    <n v="19805"/>
    <s v="East"/>
    <s v="TEC-PH-10003012"/>
    <x v="2"/>
    <s v="Phones"/>
    <s v="Nortel Meridian M3904 Professional Digital phone"/>
    <n v="307.98"/>
  </r>
  <r>
    <n v="8816"/>
    <s v="CA-2016-144274"/>
    <x v="5"/>
    <x v="521"/>
    <d v="2016-11-25T00:00:00"/>
    <s v="Second Class"/>
    <s v="PW-19240"/>
    <s v="Pierre Wener"/>
    <s v="Consumer"/>
    <s v="United States"/>
    <s v="Wilmington"/>
    <x v="13"/>
    <n v="19805"/>
    <s v="East"/>
    <s v="OFF-PA-10001583"/>
    <x v="1"/>
    <s v="Paper"/>
    <s v="1/4 Fold Party Design Invitations &amp; White Envelopes, 24 8-1/2&quot; X 11&quot; Cards, 25 Env./Pack"/>
    <n v="44.1"/>
  </r>
  <r>
    <n v="8817"/>
    <s v="CA-2016-144274"/>
    <x v="5"/>
    <x v="521"/>
    <d v="2016-11-25T00:00:00"/>
    <s v="Second Class"/>
    <s v="PW-19240"/>
    <s v="Pierre Wener"/>
    <s v="Consumer"/>
    <s v="United States"/>
    <s v="Wilmington"/>
    <x v="13"/>
    <n v="19805"/>
    <s v="East"/>
    <s v="OFF-AR-10001940"/>
    <x v="1"/>
    <s v="Art"/>
    <s v="Sanford Colorific Eraseable Coloring Pencils, 12 Count"/>
    <n v="13.12"/>
  </r>
  <r>
    <n v="8818"/>
    <s v="CA-2016-144274"/>
    <x v="5"/>
    <x v="521"/>
    <d v="2016-11-25T00:00:00"/>
    <s v="Second Class"/>
    <s v="PW-19240"/>
    <s v="Pierre Wener"/>
    <s v="Consumer"/>
    <s v="United States"/>
    <s v="Wilmington"/>
    <x v="13"/>
    <n v="19805"/>
    <s v="East"/>
    <s v="OFF-EN-10003286"/>
    <x v="1"/>
    <s v="Envelopes"/>
    <s v="Staple envelope"/>
    <n v="16.559999999999999"/>
  </r>
  <r>
    <n v="8819"/>
    <s v="CA-2016-144274"/>
    <x v="5"/>
    <x v="521"/>
    <d v="2016-11-25T00:00:00"/>
    <s v="Second Class"/>
    <s v="PW-19240"/>
    <s v="Pierre Wener"/>
    <s v="Consumer"/>
    <s v="United States"/>
    <s v="Wilmington"/>
    <x v="13"/>
    <n v="19805"/>
    <s v="East"/>
    <s v="OFF-PA-10003441"/>
    <x v="1"/>
    <s v="Paper"/>
    <s v="Xerox 226"/>
    <n v="38.880000000000003"/>
  </r>
  <r>
    <n v="8820"/>
    <s v="CA-2016-142930"/>
    <x v="4"/>
    <x v="109"/>
    <d v="2016-12-02T00:00:00"/>
    <s v="Standard Class"/>
    <s v="EB-14170"/>
    <s v="Evan Bailliet"/>
    <s v="Consumer"/>
    <s v="United States"/>
    <s v="Austin"/>
    <x v="5"/>
    <n v="78745"/>
    <s v="Central"/>
    <s v="OFF-PA-10003395"/>
    <x v="1"/>
    <s v="Paper"/>
    <s v="Xerox 1941"/>
    <n v="335.52"/>
  </r>
  <r>
    <n v="8821"/>
    <s v="CA-2018-100622"/>
    <x v="28"/>
    <x v="132"/>
    <d v="2018-11-07T00:00:00"/>
    <s v="Standard Class"/>
    <s v="DK-13090"/>
    <s v="Dave Kipp"/>
    <s v="Consumer"/>
    <s v="United States"/>
    <s v="Orlando"/>
    <x v="2"/>
    <n v="32839"/>
    <s v="South"/>
    <s v="TEC-CO-10003236"/>
    <x v="2"/>
    <s v="Copiers"/>
    <s v="Canon Image Class D660 Copier"/>
    <n v="959.98400000000004"/>
  </r>
  <r>
    <n v="8822"/>
    <s v="CA-2018-100622"/>
    <x v="28"/>
    <x v="132"/>
    <d v="2018-11-07T00:00:00"/>
    <s v="Standard Class"/>
    <s v="DK-13090"/>
    <s v="Dave Kipp"/>
    <s v="Consumer"/>
    <s v="United States"/>
    <s v="Orlando"/>
    <x v="2"/>
    <n v="32839"/>
    <s v="South"/>
    <s v="OFF-BI-10002982"/>
    <x v="1"/>
    <s v="Binders"/>
    <s v="Avery Self-Adhesive Photo Pockets for Polaroid Photos"/>
    <n v="4.0860000000000003"/>
  </r>
  <r>
    <n v="8823"/>
    <s v="CA-2018-100622"/>
    <x v="28"/>
    <x v="132"/>
    <d v="2018-11-07T00:00:00"/>
    <s v="Standard Class"/>
    <s v="DK-13090"/>
    <s v="Dave Kipp"/>
    <s v="Consumer"/>
    <s v="United States"/>
    <s v="Orlando"/>
    <x v="2"/>
    <n v="32839"/>
    <s v="South"/>
    <s v="OFF-AR-10004010"/>
    <x v="1"/>
    <s v="Art"/>
    <s v="Hunt Boston Vacuum Mount KS Pencil Sharpener"/>
    <n v="55.984000000000002"/>
  </r>
  <r>
    <n v="8824"/>
    <s v="CA-2018-100622"/>
    <x v="28"/>
    <x v="132"/>
    <d v="2018-11-07T00:00:00"/>
    <s v="Standard Class"/>
    <s v="DK-13090"/>
    <s v="Dave Kipp"/>
    <s v="Consumer"/>
    <s v="United States"/>
    <s v="Orlando"/>
    <x v="2"/>
    <n v="32839"/>
    <s v="South"/>
    <s v="OFF-PA-10002947"/>
    <x v="1"/>
    <s v="Paper"/>
    <s v="Xerox 1923"/>
    <n v="10.688000000000001"/>
  </r>
  <r>
    <n v="8825"/>
    <s v="CA-2018-117156"/>
    <x v="37"/>
    <x v="708"/>
    <d v="2018-03-23T00:00:00"/>
    <s v="Second Class"/>
    <s v="TB-21055"/>
    <s v="Ted Butterfield"/>
    <s v="Consumer"/>
    <s v="United States"/>
    <s v="Reading"/>
    <x v="9"/>
    <n v="19601"/>
    <s v="East"/>
    <s v="OFF-EN-10003845"/>
    <x v="1"/>
    <s v="Envelopes"/>
    <s v="Colored Envelopes"/>
    <n v="8.8559999999999999"/>
  </r>
  <r>
    <n v="8826"/>
    <s v="CA-2016-115399"/>
    <x v="27"/>
    <x v="546"/>
    <d v="2016-12-22T00:00:00"/>
    <s v="First Class"/>
    <s v="AG-10900"/>
    <s v="Arthur Gainer"/>
    <s v="Consumer"/>
    <s v="United States"/>
    <s v="Philadelphia"/>
    <x v="9"/>
    <n v="19134"/>
    <s v="East"/>
    <s v="OFF-LA-10003190"/>
    <x v="1"/>
    <s v="Labels"/>
    <s v="Avery 474"/>
    <n v="6.9119999999999999"/>
  </r>
  <r>
    <n v="8827"/>
    <s v="US-2015-157847"/>
    <x v="24"/>
    <x v="1063"/>
    <d v="2015-04-06T00:00:00"/>
    <s v="Second Class"/>
    <s v="SC-20020"/>
    <s v="Sam Craven"/>
    <s v="Consumer"/>
    <s v="United States"/>
    <s v="Houston"/>
    <x v="5"/>
    <n v="77095"/>
    <s v="Central"/>
    <s v="OFF-PA-10002986"/>
    <x v="1"/>
    <s v="Paper"/>
    <s v="Xerox 1898"/>
    <n v="26.72"/>
  </r>
  <r>
    <n v="8828"/>
    <s v="US-2015-157847"/>
    <x v="24"/>
    <x v="1063"/>
    <d v="2015-04-06T00:00:00"/>
    <s v="Second Class"/>
    <s v="SC-20020"/>
    <s v="Sam Craven"/>
    <s v="Consumer"/>
    <s v="United States"/>
    <s v="Houston"/>
    <x v="5"/>
    <n v="77095"/>
    <s v="Central"/>
    <s v="OFF-PA-10001593"/>
    <x v="1"/>
    <s v="Paper"/>
    <s v="Xerox 1947"/>
    <n v="33.488"/>
  </r>
  <r>
    <n v="8829"/>
    <s v="CA-2016-115168"/>
    <x v="1"/>
    <x v="1117"/>
    <d v="2016-06-09T00:00:00"/>
    <s v="Standard Class"/>
    <s v="BB-11545"/>
    <s v="Brenda Bowman"/>
    <s v="Corporate"/>
    <s v="United States"/>
    <s v="Saint Charles"/>
    <x v="25"/>
    <n v="63301"/>
    <s v="Central"/>
    <s v="OFF-PA-10000528"/>
    <x v="1"/>
    <s v="Paper"/>
    <s v="Xerox 1981"/>
    <n v="10.56"/>
  </r>
  <r>
    <n v="8830"/>
    <s v="CA-2015-109680"/>
    <x v="32"/>
    <x v="191"/>
    <d v="2015-10-09T00:00:00"/>
    <s v="First Class"/>
    <s v="VP-21760"/>
    <s v="Victoria Pisteka"/>
    <s v="Corporate"/>
    <s v="United States"/>
    <s v="Indianapolis"/>
    <x v="14"/>
    <n v="46203"/>
    <s v="Central"/>
    <s v="OFF-ST-10001932"/>
    <x v="1"/>
    <s v="Storage"/>
    <s v="Fellowes Staxonsteel Drawer Files"/>
    <n v="386.34"/>
  </r>
  <r>
    <n v="8831"/>
    <s v="CA-2017-167983"/>
    <x v="47"/>
    <x v="1036"/>
    <d v="2017-08-24T00:00:00"/>
    <s v="Second Class"/>
    <s v="RP-19270"/>
    <s v="Rachel Payne"/>
    <s v="Corporate"/>
    <s v="United States"/>
    <s v="Seattle"/>
    <x v="4"/>
    <n v="98115"/>
    <s v="West"/>
    <s v="OFF-BI-10003727"/>
    <x v="1"/>
    <s v="Binders"/>
    <s v="Avery Durable Slant Ring Binders With Label Holder"/>
    <n v="33.44"/>
  </r>
  <r>
    <n v="8832"/>
    <s v="CA-2016-145324"/>
    <x v="26"/>
    <x v="219"/>
    <d v="2016-11-19T00:00:00"/>
    <s v="Standard Class"/>
    <s v="DH-13675"/>
    <s v="Duane Huffman"/>
    <s v="Home Office"/>
    <s v="United States"/>
    <s v="Harrisonburg"/>
    <x v="17"/>
    <n v="22801"/>
    <s v="South"/>
    <s v="FUR-FU-10002759"/>
    <x v="0"/>
    <s v="Furnishings"/>
    <s v="12-1/2 Diameter Round Wall Clock"/>
    <n v="39.96"/>
  </r>
  <r>
    <n v="8833"/>
    <s v="CA-2016-153423"/>
    <x v="39"/>
    <x v="137"/>
    <d v="2016-06-27T00:00:00"/>
    <s v="Standard Class"/>
    <s v="SW-20455"/>
    <s v="Shaun Weien"/>
    <s v="Consumer"/>
    <s v="United States"/>
    <s v="Rochester"/>
    <x v="15"/>
    <n v="14609"/>
    <s v="East"/>
    <s v="OFF-BI-10000545"/>
    <x v="1"/>
    <s v="Binders"/>
    <s v="GBC Ibimaster 500 Manual ProClick Binding System"/>
    <n v="1217.568"/>
  </r>
  <r>
    <n v="8834"/>
    <s v="US-2018-132675"/>
    <x v="30"/>
    <x v="241"/>
    <d v="2018-09-28T00:00:00"/>
    <s v="Standard Class"/>
    <s v="KF-16285"/>
    <s v="Karen Ferguson"/>
    <s v="Home Office"/>
    <s v="United States"/>
    <s v="Sandy Springs"/>
    <x v="32"/>
    <n v="30328"/>
    <s v="South"/>
    <s v="OFF-ST-10004950"/>
    <x v="1"/>
    <s v="Storage"/>
    <s v="Tenex Personal Filing Tote With Secure Closure Lid, Black/Frost"/>
    <n v="15.51"/>
  </r>
  <r>
    <n v="8835"/>
    <s v="US-2018-132675"/>
    <x v="30"/>
    <x v="241"/>
    <d v="2018-09-28T00:00:00"/>
    <s v="Standard Class"/>
    <s v="KF-16285"/>
    <s v="Karen Ferguson"/>
    <s v="Home Office"/>
    <s v="United States"/>
    <s v="Sandy Springs"/>
    <x v="32"/>
    <n v="30328"/>
    <s v="South"/>
    <s v="TEC-PH-10003171"/>
    <x v="2"/>
    <s v="Phones"/>
    <s v="Plantronics Encore H101 Dual EarpiecesÂ Headset"/>
    <n v="89.9"/>
  </r>
  <r>
    <n v="8836"/>
    <s v="US-2018-132675"/>
    <x v="30"/>
    <x v="241"/>
    <d v="2018-09-28T00:00:00"/>
    <s v="Standard Class"/>
    <s v="KF-16285"/>
    <s v="Karen Ferguson"/>
    <s v="Home Office"/>
    <s v="United States"/>
    <s v="Sandy Springs"/>
    <x v="32"/>
    <n v="30328"/>
    <s v="South"/>
    <s v="OFF-AR-10000614"/>
    <x v="1"/>
    <s v="Art"/>
    <s v="Barrel Sharpener"/>
    <n v="14.28"/>
  </r>
  <r>
    <n v="8837"/>
    <s v="US-2018-132675"/>
    <x v="30"/>
    <x v="241"/>
    <d v="2018-09-28T00:00:00"/>
    <s v="Standard Class"/>
    <s v="KF-16285"/>
    <s v="Karen Ferguson"/>
    <s v="Home Office"/>
    <s v="United States"/>
    <s v="Sandy Springs"/>
    <x v="32"/>
    <n v="30328"/>
    <s v="South"/>
    <s v="OFF-AR-10000034"/>
    <x v="1"/>
    <s v="Art"/>
    <s v="BIC Brite Liner Grip Highlighters, Assorted, 5/Pack"/>
    <n v="12.72"/>
  </r>
  <r>
    <n v="8838"/>
    <s v="US-2018-132675"/>
    <x v="30"/>
    <x v="241"/>
    <d v="2018-09-28T00:00:00"/>
    <s v="Standard Class"/>
    <s v="KF-16285"/>
    <s v="Karen Ferguson"/>
    <s v="Home Office"/>
    <s v="United States"/>
    <s v="Sandy Springs"/>
    <x v="32"/>
    <n v="30328"/>
    <s v="South"/>
    <s v="OFF-LA-10003766"/>
    <x v="1"/>
    <s v="Labels"/>
    <s v="Self-Adhesive Removable Labels"/>
    <n v="15.75"/>
  </r>
  <r>
    <n v="8839"/>
    <s v="CA-2015-153808"/>
    <x v="29"/>
    <x v="322"/>
    <d v="2015-04-10T00:00:00"/>
    <s v="Second Class"/>
    <s v="FH-14275"/>
    <s v="Frank Hawley"/>
    <s v="Corporate"/>
    <s v="United States"/>
    <s v="Los Angeles"/>
    <x v="1"/>
    <n v="90004"/>
    <s v="West"/>
    <s v="OFF-AR-10001725"/>
    <x v="1"/>
    <s v="Art"/>
    <s v="Boston Home &amp; Office Model 2000 Electric Pencil Sharpeners"/>
    <n v="70.95"/>
  </r>
  <r>
    <n v="8840"/>
    <s v="CA-2015-153808"/>
    <x v="29"/>
    <x v="322"/>
    <d v="2015-04-10T00:00:00"/>
    <s v="Second Class"/>
    <s v="FH-14275"/>
    <s v="Frank Hawley"/>
    <s v="Corporate"/>
    <s v="United States"/>
    <s v="Los Angeles"/>
    <x v="1"/>
    <n v="90004"/>
    <s v="West"/>
    <s v="OFF-BI-10002794"/>
    <x v="1"/>
    <s v="Binders"/>
    <s v="Avery Trapezoid Ring Binder, 3&quot; Capacity, Black, 1040 sheets"/>
    <n v="65.567999999999998"/>
  </r>
  <r>
    <n v="8841"/>
    <s v="CA-2015-153808"/>
    <x v="29"/>
    <x v="322"/>
    <d v="2015-04-10T00:00:00"/>
    <s v="Second Class"/>
    <s v="FH-14275"/>
    <s v="Frank Hawley"/>
    <s v="Corporate"/>
    <s v="United States"/>
    <s v="Los Angeles"/>
    <x v="1"/>
    <n v="90004"/>
    <s v="West"/>
    <s v="TEC-AC-10004171"/>
    <x v="2"/>
    <s v="Accessories"/>
    <s v="Razer Kraken 7.1 Surround Sound Over Ear USB Gaming Headset"/>
    <n v="299.97000000000003"/>
  </r>
  <r>
    <n v="8842"/>
    <s v="US-2017-112396"/>
    <x v="25"/>
    <x v="1205"/>
    <d v="2017-02-13T00:00:00"/>
    <s v="Standard Class"/>
    <s v="JR-16210"/>
    <s v="Justin Ritter"/>
    <s v="Corporate"/>
    <s v="United States"/>
    <s v="San Francisco"/>
    <x v="1"/>
    <n v="94110"/>
    <s v="West"/>
    <s v="TEC-AC-10003628"/>
    <x v="2"/>
    <s v="Accessories"/>
    <s v="Logitech 910-002974 M325 Wireless Mouse for Web Scrolling"/>
    <n v="89.97"/>
  </r>
  <r>
    <n v="8843"/>
    <s v="US-2017-112396"/>
    <x v="25"/>
    <x v="1205"/>
    <d v="2017-02-13T00:00:00"/>
    <s v="Standard Class"/>
    <s v="JR-16210"/>
    <s v="Justin Ritter"/>
    <s v="Corporate"/>
    <s v="United States"/>
    <s v="San Francisco"/>
    <x v="1"/>
    <n v="94110"/>
    <s v="West"/>
    <s v="TEC-AC-10004761"/>
    <x v="2"/>
    <s v="Accessories"/>
    <s v="Maxell 4.7GB DVD+RW 3/Pack"/>
    <n v="31.86"/>
  </r>
  <r>
    <n v="8844"/>
    <s v="CA-2015-141173"/>
    <x v="26"/>
    <x v="728"/>
    <d v="2015-11-20T00:00:00"/>
    <s v="Second Class"/>
    <s v="JC-16105"/>
    <s v="Julie Creighton"/>
    <s v="Corporate"/>
    <s v="United States"/>
    <s v="Minneapolis"/>
    <x v="11"/>
    <n v="55407"/>
    <s v="Central"/>
    <s v="OFF-ST-10000885"/>
    <x v="1"/>
    <s v="Storage"/>
    <s v="Fellowes Desktop Hanging File Manager"/>
    <n v="67.150000000000006"/>
  </r>
  <r>
    <n v="8845"/>
    <s v="CA-2018-156664"/>
    <x v="33"/>
    <x v="404"/>
    <d v="2018-12-23T00:00:00"/>
    <s v="Standard Class"/>
    <s v="BP-11290"/>
    <s v="Beth Paige"/>
    <s v="Consumer"/>
    <s v="United States"/>
    <s v="Columbus"/>
    <x v="24"/>
    <n v="43229"/>
    <s v="East"/>
    <s v="OFF-BI-10004209"/>
    <x v="1"/>
    <s v="Binders"/>
    <s v="Fellowes Twister Kit, Gray/Clear, 3/pkg"/>
    <n v="7.2359999999999998"/>
  </r>
  <r>
    <n v="8846"/>
    <s v="CA-2018-156664"/>
    <x v="33"/>
    <x v="404"/>
    <d v="2018-12-23T00:00:00"/>
    <s v="Standard Class"/>
    <s v="BP-11290"/>
    <s v="Beth Paige"/>
    <s v="Consumer"/>
    <s v="United States"/>
    <s v="Columbus"/>
    <x v="24"/>
    <n v="43229"/>
    <s v="East"/>
    <s v="OFF-FA-10002988"/>
    <x v="1"/>
    <s v="Fasteners"/>
    <s v="Ideal Clamps"/>
    <n v="4.8239999999999998"/>
  </r>
  <r>
    <n v="8847"/>
    <s v="CA-2018-156664"/>
    <x v="33"/>
    <x v="404"/>
    <d v="2018-12-23T00:00:00"/>
    <s v="Standard Class"/>
    <s v="BP-11290"/>
    <s v="Beth Paige"/>
    <s v="Consumer"/>
    <s v="United States"/>
    <s v="Columbus"/>
    <x v="24"/>
    <n v="43229"/>
    <s v="East"/>
    <s v="OFF-PA-10002222"/>
    <x v="1"/>
    <s v="Paper"/>
    <s v="Xerox Color Copier Paper, 11&quot; x 17&quot;, Ream"/>
    <n v="91.36"/>
  </r>
  <r>
    <n v="8848"/>
    <s v="CA-2018-156664"/>
    <x v="33"/>
    <x v="404"/>
    <d v="2018-12-23T00:00:00"/>
    <s v="Standard Class"/>
    <s v="BP-11290"/>
    <s v="Beth Paige"/>
    <s v="Consumer"/>
    <s v="United States"/>
    <s v="Columbus"/>
    <x v="24"/>
    <n v="43229"/>
    <s v="East"/>
    <s v="OFF-AP-10004487"/>
    <x v="1"/>
    <s v="Appliances"/>
    <s v="Kensington 4 Outlet MasterPiece Compact Power Control Center"/>
    <n v="130.11199999999999"/>
  </r>
  <r>
    <n v="8849"/>
    <s v="CA-2016-140718"/>
    <x v="38"/>
    <x v="740"/>
    <d v="2016-07-04T00:00:00"/>
    <s v="First Class"/>
    <s v="FA-14230"/>
    <s v="Frank Atkinson"/>
    <s v="Corporate"/>
    <s v="United States"/>
    <s v="Raleigh"/>
    <x v="3"/>
    <n v="27604"/>
    <s v="South"/>
    <s v="TEC-PH-10003505"/>
    <x v="2"/>
    <s v="Phones"/>
    <s v="Geemarc AmpliPOWER60"/>
    <n v="74.239999999999995"/>
  </r>
  <r>
    <n v="8850"/>
    <s v="CA-2016-140718"/>
    <x v="38"/>
    <x v="740"/>
    <d v="2016-07-04T00:00:00"/>
    <s v="First Class"/>
    <s v="FA-14230"/>
    <s v="Frank Atkinson"/>
    <s v="Corporate"/>
    <s v="United States"/>
    <s v="Raleigh"/>
    <x v="3"/>
    <n v="27604"/>
    <s v="South"/>
    <s v="FUR-FU-10000076"/>
    <x v="0"/>
    <s v="Furnishings"/>
    <s v="24-Hour Round Wall Clock"/>
    <n v="159.84"/>
  </r>
  <r>
    <n v="8851"/>
    <s v="CA-2016-140718"/>
    <x v="38"/>
    <x v="740"/>
    <d v="2016-07-04T00:00:00"/>
    <s v="First Class"/>
    <s v="FA-14230"/>
    <s v="Frank Atkinson"/>
    <s v="Corporate"/>
    <s v="United States"/>
    <s v="Raleigh"/>
    <x v="3"/>
    <n v="27604"/>
    <s v="South"/>
    <s v="OFF-BI-10004728"/>
    <x v="1"/>
    <s v="Binders"/>
    <s v="Wilson Jones Turn Tabs Binder Tool for Ring Binders"/>
    <n v="2.8919999999999999"/>
  </r>
  <r>
    <n v="8852"/>
    <s v="CA-2016-140718"/>
    <x v="38"/>
    <x v="740"/>
    <d v="2016-07-04T00:00:00"/>
    <s v="First Class"/>
    <s v="FA-14230"/>
    <s v="Frank Atkinson"/>
    <s v="Corporate"/>
    <s v="United States"/>
    <s v="Raleigh"/>
    <x v="3"/>
    <n v="27604"/>
    <s v="South"/>
    <s v="OFF-PA-10002250"/>
    <x v="1"/>
    <s v="Paper"/>
    <s v="Things To Do Today Pad"/>
    <n v="9.3919999999999995"/>
  </r>
  <r>
    <n v="8853"/>
    <s v="CA-2015-119977"/>
    <x v="32"/>
    <x v="1169"/>
    <d v="2015-10-13T00:00:00"/>
    <s v="Second Class"/>
    <s v="DN-13690"/>
    <s v="Duane Noonan"/>
    <s v="Consumer"/>
    <s v="United States"/>
    <s v="New York City"/>
    <x v="15"/>
    <n v="10011"/>
    <s v="East"/>
    <s v="OFF-PA-10003823"/>
    <x v="1"/>
    <s v="Paper"/>
    <s v="Xerox 197"/>
    <n v="123.92"/>
  </r>
  <r>
    <n v="8854"/>
    <s v="US-2016-115343"/>
    <x v="30"/>
    <x v="357"/>
    <d v="2016-09-25T00:00:00"/>
    <s v="First Class"/>
    <s v="FO-14305"/>
    <s v="Frank Olsen"/>
    <s v="Consumer"/>
    <s v="United States"/>
    <s v="Philadelphia"/>
    <x v="9"/>
    <n v="19143"/>
    <s v="East"/>
    <s v="OFF-SU-10000898"/>
    <x v="1"/>
    <s v="Supplies"/>
    <s v="Acme Hot Forged Carbon Steel Scissors with Nickel-Plated Handles, 3 7/8&quot; Cut, 8&quot;L"/>
    <n v="55.6"/>
  </r>
  <r>
    <n v="8855"/>
    <s v="US-2016-115343"/>
    <x v="30"/>
    <x v="357"/>
    <d v="2016-09-25T00:00:00"/>
    <s v="First Class"/>
    <s v="FO-14305"/>
    <s v="Frank Olsen"/>
    <s v="Consumer"/>
    <s v="United States"/>
    <s v="Philadelphia"/>
    <x v="9"/>
    <n v="19143"/>
    <s v="East"/>
    <s v="TEC-AC-10003832"/>
    <x v="2"/>
    <s v="Accessories"/>
    <s v="LogitechÂ P710e Mobile Speakerphone"/>
    <n v="617.976"/>
  </r>
  <r>
    <n v="8856"/>
    <s v="CA-2018-163671"/>
    <x v="27"/>
    <x v="165"/>
    <d v="2018-12-30T00:00:00"/>
    <s v="Standard Class"/>
    <s v="DP-13105"/>
    <s v="Dave Poirier"/>
    <s v="Corporate"/>
    <s v="United States"/>
    <s v="Meridian"/>
    <x v="45"/>
    <n v="83642"/>
    <s v="West"/>
    <s v="OFF-BI-10001679"/>
    <x v="1"/>
    <s v="Binders"/>
    <s v="GBC Instant Index System for Binding Systems"/>
    <n v="21.312000000000001"/>
  </r>
  <r>
    <n v="8857"/>
    <s v="CA-2018-135909"/>
    <x v="32"/>
    <x v="119"/>
    <d v="2018-10-20T00:00:00"/>
    <s v="Standard Class"/>
    <s v="JW-15220"/>
    <s v="Jane Waco"/>
    <s v="Corporate"/>
    <s v="United States"/>
    <s v="Sacramento"/>
    <x v="1"/>
    <n v="95823"/>
    <s v="West"/>
    <s v="TEC-AC-10002335"/>
    <x v="2"/>
    <s v="Accessories"/>
    <s v="Logitech Media Keyboard K200"/>
    <n v="209.94"/>
  </r>
  <r>
    <n v="8858"/>
    <s v="CA-2018-135909"/>
    <x v="32"/>
    <x v="119"/>
    <d v="2018-10-20T00:00:00"/>
    <s v="Standard Class"/>
    <s v="JW-15220"/>
    <s v="Jane Waco"/>
    <s v="Corporate"/>
    <s v="United States"/>
    <s v="Sacramento"/>
    <x v="1"/>
    <n v="95823"/>
    <s v="West"/>
    <s v="TEC-PH-10003187"/>
    <x v="2"/>
    <s v="Phones"/>
    <s v="Anker Astro Mini 3000mAh Ultra-Compact Portable Charger"/>
    <n v="31.984000000000002"/>
  </r>
  <r>
    <n v="8859"/>
    <s v="CA-2018-135909"/>
    <x v="32"/>
    <x v="119"/>
    <d v="2018-10-20T00:00:00"/>
    <s v="Standard Class"/>
    <s v="JW-15220"/>
    <s v="Jane Waco"/>
    <s v="Corporate"/>
    <s v="United States"/>
    <s v="Sacramento"/>
    <x v="1"/>
    <n v="95823"/>
    <s v="West"/>
    <s v="OFF-BI-10003527"/>
    <x v="1"/>
    <s v="Binders"/>
    <s v="Fellowes PB500 Electric Punch Plastic Comb Binding Machine with Manual Bind"/>
    <n v="5083.96"/>
  </r>
  <r>
    <n v="8860"/>
    <s v="US-2018-114356"/>
    <x v="47"/>
    <x v="648"/>
    <d v="2018-08-26T00:00:00"/>
    <s v="Standard Class"/>
    <s v="TT-21460"/>
    <s v="Tonja Turnell"/>
    <s v="Home Office"/>
    <s v="United States"/>
    <s v="Charlotte"/>
    <x v="3"/>
    <n v="28205"/>
    <s v="South"/>
    <s v="TEC-PH-10003171"/>
    <x v="2"/>
    <s v="Phones"/>
    <s v="Plantronics Encore H101 Dual EarpiecesÂ Headset"/>
    <n v="35.96"/>
  </r>
  <r>
    <n v="8861"/>
    <s v="CA-2016-125934"/>
    <x v="12"/>
    <x v="861"/>
    <d v="2016-09-18T00:00:00"/>
    <s v="Standard Class"/>
    <s v="SN-20560"/>
    <s v="Skye Norling"/>
    <s v="Home Office"/>
    <s v="United States"/>
    <s v="Paterson"/>
    <x v="30"/>
    <n v="7501"/>
    <s v="East"/>
    <s v="OFF-LA-10000414"/>
    <x v="1"/>
    <s v="Labels"/>
    <s v="Avery 503"/>
    <n v="31.05"/>
  </r>
  <r>
    <n v="8862"/>
    <s v="CA-2016-125934"/>
    <x v="12"/>
    <x v="861"/>
    <d v="2016-09-18T00:00:00"/>
    <s v="Standard Class"/>
    <s v="SN-20560"/>
    <s v="Skye Norling"/>
    <s v="Home Office"/>
    <s v="United States"/>
    <s v="Paterson"/>
    <x v="30"/>
    <n v="7501"/>
    <s v="East"/>
    <s v="FUR-FU-10002107"/>
    <x v="0"/>
    <s v="Furnishings"/>
    <s v="Eldon Pizzaz Desk Accessories"/>
    <n v="8.92"/>
  </r>
  <r>
    <n v="8863"/>
    <s v="CA-2016-125934"/>
    <x v="12"/>
    <x v="861"/>
    <d v="2016-09-18T00:00:00"/>
    <s v="Standard Class"/>
    <s v="SN-20560"/>
    <s v="Skye Norling"/>
    <s v="Home Office"/>
    <s v="United States"/>
    <s v="Paterson"/>
    <x v="30"/>
    <n v="7501"/>
    <s v="East"/>
    <s v="OFF-BI-10004593"/>
    <x v="1"/>
    <s v="Binders"/>
    <s v="Ibico Laser Imprintable Binding System Covers"/>
    <n v="209.6"/>
  </r>
  <r>
    <n v="8864"/>
    <s v="CA-2016-125934"/>
    <x v="12"/>
    <x v="861"/>
    <d v="2016-09-18T00:00:00"/>
    <s v="Standard Class"/>
    <s v="SN-20560"/>
    <s v="Skye Norling"/>
    <s v="Home Office"/>
    <s v="United States"/>
    <s v="Paterson"/>
    <x v="30"/>
    <n v="7501"/>
    <s v="East"/>
    <s v="OFF-AP-10003860"/>
    <x v="1"/>
    <s v="Appliances"/>
    <s v="Fellowes Advanced 8 Outlet Surge Suppressor with Phone/Fax Protection"/>
    <n v="111.04"/>
  </r>
  <r>
    <n v="8865"/>
    <s v="CA-2016-125934"/>
    <x v="12"/>
    <x v="861"/>
    <d v="2016-09-18T00:00:00"/>
    <s v="Standard Class"/>
    <s v="SN-20560"/>
    <s v="Skye Norling"/>
    <s v="Home Office"/>
    <s v="United States"/>
    <s v="Paterson"/>
    <x v="30"/>
    <n v="7501"/>
    <s v="East"/>
    <s v="OFF-PA-10000556"/>
    <x v="1"/>
    <s v="Paper"/>
    <s v="Xerox 208"/>
    <n v="38.880000000000003"/>
  </r>
  <r>
    <n v="8866"/>
    <s v="CA-2016-158148"/>
    <x v="27"/>
    <x v="139"/>
    <d v="2016-12-26T00:00:00"/>
    <s v="Standard Class"/>
    <s v="JM-15865"/>
    <s v="John Murray"/>
    <s v="Consumer"/>
    <s v="United States"/>
    <s v="Arlington"/>
    <x v="17"/>
    <n v="22204"/>
    <s v="South"/>
    <s v="OFF-AP-10003281"/>
    <x v="1"/>
    <s v="Appliances"/>
    <s v="Acco 6 Outlet Guardian Standard Surge Suppressor"/>
    <n v="36.270000000000003"/>
  </r>
  <r>
    <n v="8867"/>
    <s v="CA-2015-120411"/>
    <x v="30"/>
    <x v="59"/>
    <d v="2015-09-23T00:00:00"/>
    <s v="First Class"/>
    <s v="SB-20185"/>
    <s v="Sarah Brown"/>
    <s v="Consumer"/>
    <s v="United States"/>
    <s v="Chicago"/>
    <x v="10"/>
    <n v="60653"/>
    <s v="Central"/>
    <s v="FUR-BO-10004218"/>
    <x v="0"/>
    <s v="Bookcases"/>
    <s v="Bush Heritage Pine Collection 5-Shelf Bookcase, Albany Pine Finish, *Special Order"/>
    <n v="493.43"/>
  </r>
  <r>
    <n v="8868"/>
    <s v="CA-2015-120411"/>
    <x v="30"/>
    <x v="59"/>
    <d v="2015-09-23T00:00:00"/>
    <s v="First Class"/>
    <s v="SB-20185"/>
    <s v="Sarah Brown"/>
    <s v="Consumer"/>
    <s v="United States"/>
    <s v="Chicago"/>
    <x v="10"/>
    <n v="60653"/>
    <s v="Central"/>
    <s v="TEC-PH-10002185"/>
    <x v="2"/>
    <s v="Phones"/>
    <s v="QVS USB Car Charger 2-Port 2.1Amp for iPod/iPhone/iPad/iPad 2/iPad 3"/>
    <n v="11.12"/>
  </r>
  <r>
    <n v="8869"/>
    <s v="CA-2017-158260"/>
    <x v="28"/>
    <x v="254"/>
    <d v="2017-11-08T00:00:00"/>
    <s v="Standard Class"/>
    <s v="CC-12475"/>
    <s v="Cindy Chapman"/>
    <s v="Consumer"/>
    <s v="United States"/>
    <s v="San Diego"/>
    <x v="1"/>
    <n v="92037"/>
    <s v="West"/>
    <s v="TEC-MA-10003176"/>
    <x v="2"/>
    <s v="Machines"/>
    <s v="Okidata B400 Printer"/>
    <n v="686.4"/>
  </r>
  <r>
    <n v="8870"/>
    <s v="CA-2018-101805"/>
    <x v="5"/>
    <x v="96"/>
    <d v="2018-12-06T00:00:00"/>
    <s v="Standard Class"/>
    <s v="SH-19975"/>
    <s v="Sally Hughsby"/>
    <s v="Corporate"/>
    <s v="United States"/>
    <s v="Seattle"/>
    <x v="4"/>
    <n v="98105"/>
    <s v="West"/>
    <s v="OFF-BI-10002003"/>
    <x v="1"/>
    <s v="Binders"/>
    <s v="Ibico Presentation Index for Binding Systems"/>
    <n v="15.92"/>
  </r>
  <r>
    <n v="8871"/>
    <s v="CA-2018-101805"/>
    <x v="5"/>
    <x v="96"/>
    <d v="2018-12-06T00:00:00"/>
    <s v="Standard Class"/>
    <s v="SH-19975"/>
    <s v="Sally Hughsby"/>
    <s v="Corporate"/>
    <s v="United States"/>
    <s v="Seattle"/>
    <x v="4"/>
    <n v="98105"/>
    <s v="West"/>
    <s v="FUR-FU-10000023"/>
    <x v="0"/>
    <s v="Furnishings"/>
    <s v="Eldon Wave Desk Accessories"/>
    <n v="70.680000000000007"/>
  </r>
  <r>
    <n v="8872"/>
    <s v="CA-2018-101805"/>
    <x v="5"/>
    <x v="96"/>
    <d v="2018-12-06T00:00:00"/>
    <s v="Standard Class"/>
    <s v="SH-19975"/>
    <s v="Sally Hughsby"/>
    <s v="Corporate"/>
    <s v="United States"/>
    <s v="Seattle"/>
    <x v="4"/>
    <n v="98105"/>
    <s v="West"/>
    <s v="OFF-ST-10002756"/>
    <x v="1"/>
    <s v="Storage"/>
    <s v="Tennsco Stur-D-Stor Boltless Shelving, 5 Shelves, 24&quot; Deep, Sand"/>
    <n v="541.24"/>
  </r>
  <r>
    <n v="8873"/>
    <s v="US-2015-105137"/>
    <x v="32"/>
    <x v="982"/>
    <d v="2015-10-10T00:00:00"/>
    <s v="Same Day"/>
    <s v="RB-19435"/>
    <s v="Richard Bierner"/>
    <s v="Consumer"/>
    <s v="United States"/>
    <s v="Columbus"/>
    <x v="24"/>
    <n v="43229"/>
    <s v="East"/>
    <s v="TEC-MA-10002694"/>
    <x v="2"/>
    <s v="Machines"/>
    <s v="Hewlett-Packard Deskjet F4180 All-in-One Color Ink-jet - Printer / copier / scanner"/>
    <n v="101.994"/>
  </r>
  <r>
    <n v="8874"/>
    <s v="US-2015-105137"/>
    <x v="32"/>
    <x v="982"/>
    <d v="2015-10-10T00:00:00"/>
    <s v="Same Day"/>
    <s v="RB-19435"/>
    <s v="Richard Bierner"/>
    <s v="Consumer"/>
    <s v="United States"/>
    <s v="Columbus"/>
    <x v="24"/>
    <n v="43229"/>
    <s v="East"/>
    <s v="OFF-BI-10002429"/>
    <x v="1"/>
    <s v="Binders"/>
    <s v="Premier Elliptical Ring Binder, Black"/>
    <n v="18.263999999999999"/>
  </r>
  <r>
    <n v="8875"/>
    <s v="CA-2018-142489"/>
    <x v="6"/>
    <x v="237"/>
    <d v="2018-11-16T00:00:00"/>
    <s v="Second Class"/>
    <s v="TC-21295"/>
    <s v="Toby Carlisle"/>
    <s v="Consumer"/>
    <s v="United States"/>
    <s v="Houston"/>
    <x v="5"/>
    <n v="77095"/>
    <s v="Central"/>
    <s v="OFF-BI-10003684"/>
    <x v="1"/>
    <s v="Binders"/>
    <s v="Wilson Jones Legal Size Ring Binders"/>
    <n v="21.99"/>
  </r>
  <r>
    <n v="8876"/>
    <s v="US-2017-141264"/>
    <x v="42"/>
    <x v="572"/>
    <d v="2017-08-19T00:00:00"/>
    <s v="Standard Class"/>
    <s v="CT-11995"/>
    <s v="Carol Triggs"/>
    <s v="Consumer"/>
    <s v="United States"/>
    <s v="Irving"/>
    <x v="5"/>
    <n v="75061"/>
    <s v="Central"/>
    <s v="OFF-SU-10003505"/>
    <x v="1"/>
    <s v="Supplies"/>
    <s v="Premier Electric Letter Opener"/>
    <n v="185.376"/>
  </r>
  <r>
    <n v="8877"/>
    <s v="US-2017-141264"/>
    <x v="42"/>
    <x v="572"/>
    <d v="2017-08-19T00:00:00"/>
    <s v="Standard Class"/>
    <s v="CT-11995"/>
    <s v="Carol Triggs"/>
    <s v="Consumer"/>
    <s v="United States"/>
    <s v="Irving"/>
    <x v="5"/>
    <n v="75061"/>
    <s v="Central"/>
    <s v="OFF-AP-10002534"/>
    <x v="1"/>
    <s v="Appliances"/>
    <s v="3.6 Cubic Foot Counter Height Office Refrigerator"/>
    <n v="58.923999999999999"/>
  </r>
  <r>
    <n v="8878"/>
    <s v="CA-2018-126928"/>
    <x v="12"/>
    <x v="697"/>
    <d v="2018-09-23T00:00:00"/>
    <s v="Standard Class"/>
    <s v="GZ-14470"/>
    <s v="Gary Zandusky"/>
    <s v="Consumer"/>
    <s v="United States"/>
    <s v="Morristown"/>
    <x v="30"/>
    <n v="7960"/>
    <s v="East"/>
    <s v="TEC-MA-10004626"/>
    <x v="2"/>
    <s v="Machines"/>
    <s v="Lexmark 20R1285 X6650 Wireless All-in-One Printer"/>
    <n v="480"/>
  </r>
  <r>
    <n v="8879"/>
    <s v="CA-2018-126928"/>
    <x v="12"/>
    <x v="697"/>
    <d v="2018-09-23T00:00:00"/>
    <s v="Standard Class"/>
    <s v="GZ-14470"/>
    <s v="Gary Zandusky"/>
    <s v="Consumer"/>
    <s v="United States"/>
    <s v="Morristown"/>
    <x v="30"/>
    <n v="7960"/>
    <s v="East"/>
    <s v="OFF-ST-10000615"/>
    <x v="1"/>
    <s v="Storage"/>
    <s v="SimpliFile Personal File, Black Granite, 15w x 6-15/16d x 11-1/4h"/>
    <n v="34.049999999999997"/>
  </r>
  <r>
    <n v="8880"/>
    <s v="US-2016-107944"/>
    <x v="48"/>
    <x v="391"/>
    <d v="2016-03-25T00:00:00"/>
    <s v="First Class"/>
    <s v="AM-10360"/>
    <s v="Alice McCarthy"/>
    <s v="Corporate"/>
    <s v="United States"/>
    <s v="Los Angeles"/>
    <x v="1"/>
    <n v="90008"/>
    <s v="West"/>
    <s v="OFF-PA-10000659"/>
    <x v="1"/>
    <s v="Paper"/>
    <s v="TOPS Carbonless Receipt Book, Four 2-3/4 x 7-1/4 Money Receipts per Page"/>
    <n v="192.72"/>
  </r>
  <r>
    <n v="8881"/>
    <s v="US-2016-107944"/>
    <x v="48"/>
    <x v="391"/>
    <d v="2016-03-25T00:00:00"/>
    <s v="First Class"/>
    <s v="AM-10360"/>
    <s v="Alice McCarthy"/>
    <s v="Corporate"/>
    <s v="United States"/>
    <s v="Los Angeles"/>
    <x v="1"/>
    <n v="90008"/>
    <s v="West"/>
    <s v="TEC-AC-10000736"/>
    <x v="2"/>
    <s v="Accessories"/>
    <s v="Logitech G600 MMO Gaming Mouse"/>
    <n v="239.97"/>
  </r>
  <r>
    <n v="8882"/>
    <s v="CA-2017-135594"/>
    <x v="39"/>
    <x v="1186"/>
    <d v="2017-07-03T00:00:00"/>
    <s v="Second Class"/>
    <s v="AH-10120"/>
    <s v="Adrian Hane"/>
    <s v="Home Office"/>
    <s v="United States"/>
    <s v="Aurora"/>
    <x v="10"/>
    <n v="60505"/>
    <s v="Central"/>
    <s v="TEC-AC-10003038"/>
    <x v="2"/>
    <s v="Accessories"/>
    <s v="Kingston Digital DataTraveler 16GB USB 2.0"/>
    <n v="50.12"/>
  </r>
  <r>
    <n v="8883"/>
    <s v="US-2018-115252"/>
    <x v="2"/>
    <x v="179"/>
    <d v="2018-10-25T00:00:00"/>
    <s v="Standard Class"/>
    <s v="MY-18295"/>
    <s v="Muhammed Yedwab"/>
    <s v="Corporate"/>
    <s v="United States"/>
    <s v="Durham"/>
    <x v="3"/>
    <n v="27707"/>
    <s v="South"/>
    <s v="TEC-PH-10004071"/>
    <x v="2"/>
    <s v="Phones"/>
    <s v="PayAnywhere Card Reader"/>
    <n v="15.984"/>
  </r>
  <r>
    <n v="8884"/>
    <s v="US-2018-115252"/>
    <x v="2"/>
    <x v="179"/>
    <d v="2018-10-25T00:00:00"/>
    <s v="Standard Class"/>
    <s v="MY-18295"/>
    <s v="Muhammed Yedwab"/>
    <s v="Corporate"/>
    <s v="United States"/>
    <s v="Durham"/>
    <x v="3"/>
    <n v="27707"/>
    <s v="South"/>
    <s v="OFF-PA-10001667"/>
    <x v="1"/>
    <s v="Paper"/>
    <s v="Great White Multi-Use Recycled Paper (20Lb. and 84 Bright)"/>
    <n v="14.352"/>
  </r>
  <r>
    <n v="8885"/>
    <s v="CA-2015-107398"/>
    <x v="8"/>
    <x v="55"/>
    <d v="2015-08-30T00:00:00"/>
    <s v="Standard Class"/>
    <s v="BS-11590"/>
    <s v="Brendan Sweed"/>
    <s v="Corporate"/>
    <s v="United States"/>
    <s v="Columbus"/>
    <x v="24"/>
    <n v="43229"/>
    <s v="East"/>
    <s v="OFF-BI-10001982"/>
    <x v="1"/>
    <s v="Binders"/>
    <s v="Wilson Jones Custom Binder Spines &amp; Labels"/>
    <n v="6.5279999999999996"/>
  </r>
  <r>
    <n v="8886"/>
    <s v="CA-2015-107398"/>
    <x v="8"/>
    <x v="55"/>
    <d v="2015-08-30T00:00:00"/>
    <s v="Standard Class"/>
    <s v="BS-11590"/>
    <s v="Brendan Sweed"/>
    <s v="Corporate"/>
    <s v="United States"/>
    <s v="Columbus"/>
    <x v="24"/>
    <n v="43229"/>
    <s v="East"/>
    <s v="OFF-BI-10004141"/>
    <x v="1"/>
    <s v="Binders"/>
    <s v="Insertable Tab Indexes For Data Binders"/>
    <n v="2.8620000000000001"/>
  </r>
  <r>
    <n v="8887"/>
    <s v="CA-2015-107398"/>
    <x v="8"/>
    <x v="55"/>
    <d v="2015-08-30T00:00:00"/>
    <s v="Standard Class"/>
    <s v="BS-11590"/>
    <s v="Brendan Sweed"/>
    <s v="Corporate"/>
    <s v="United States"/>
    <s v="Columbus"/>
    <x v="24"/>
    <n v="43229"/>
    <s v="East"/>
    <s v="OFF-BI-10002103"/>
    <x v="1"/>
    <s v="Binders"/>
    <s v="Cardinal Slant-D Ring Binder, Heavy Gauge Vinyl"/>
    <n v="20.856000000000002"/>
  </r>
  <r>
    <n v="8888"/>
    <s v="CA-2015-169642"/>
    <x v="44"/>
    <x v="923"/>
    <d v="2015-07-30T00:00:00"/>
    <s v="Second Class"/>
    <s v="BB-10990"/>
    <s v="Barry Blumstein"/>
    <s v="Corporate"/>
    <s v="United States"/>
    <s v="Los Angeles"/>
    <x v="1"/>
    <n v="90036"/>
    <s v="West"/>
    <s v="OFF-ST-10002574"/>
    <x v="1"/>
    <s v="Storage"/>
    <s v="SAFCO Commercial Wire Shelving, Black"/>
    <n v="276.27999999999997"/>
  </r>
  <r>
    <n v="8889"/>
    <s v="CA-2018-103968"/>
    <x v="5"/>
    <x v="96"/>
    <d v="2018-12-07T00:00:00"/>
    <s v="Standard Class"/>
    <s v="ML-17755"/>
    <s v="Max Ludwig"/>
    <s v="Home Office"/>
    <s v="United States"/>
    <s v="Stockton"/>
    <x v="1"/>
    <n v="95207"/>
    <s v="West"/>
    <s v="FUR-FU-10003394"/>
    <x v="0"/>
    <s v="Furnishings"/>
    <s v="Tenex &quot;The Solids&quot; Textured Chair Mats"/>
    <n v="629.64"/>
  </r>
  <r>
    <n v="8890"/>
    <s v="CA-2017-147256"/>
    <x v="2"/>
    <x v="508"/>
    <d v="2017-10-21T00:00:00"/>
    <s v="Second Class"/>
    <s v="FC-14245"/>
    <s v="Frank Carlisle"/>
    <s v="Home Office"/>
    <s v="United States"/>
    <s v="Columbia"/>
    <x v="25"/>
    <n v="65203"/>
    <s v="Central"/>
    <s v="TEC-PH-10003072"/>
    <x v="2"/>
    <s v="Phones"/>
    <s v="Panasonic KX-TG9541B DECT 6.0 Digital 2-Line Expandable Cordless Phone With Digital Answering System"/>
    <n v="449.97"/>
  </r>
  <r>
    <n v="8891"/>
    <s v="CA-2017-147256"/>
    <x v="2"/>
    <x v="508"/>
    <d v="2017-10-21T00:00:00"/>
    <s v="Second Class"/>
    <s v="FC-14245"/>
    <s v="Frank Carlisle"/>
    <s v="Home Office"/>
    <s v="United States"/>
    <s v="Columbia"/>
    <x v="25"/>
    <n v="65203"/>
    <s v="Central"/>
    <s v="OFF-AP-10003057"/>
    <x v="1"/>
    <s v="Appliances"/>
    <s v="Honeywell Enviracaire Portable HEPA Air Cleaner for 16' x 20' Room"/>
    <n v="1927.59"/>
  </r>
  <r>
    <n v="8892"/>
    <s v="CA-2017-162159"/>
    <x v="14"/>
    <x v="1142"/>
    <d v="2017-09-18T00:00:00"/>
    <s v="First Class"/>
    <s v="CR-12625"/>
    <s v="Corey Roper"/>
    <s v="Home Office"/>
    <s v="United States"/>
    <s v="Columbus"/>
    <x v="32"/>
    <n v="31907"/>
    <s v="South"/>
    <s v="FUR-CH-10001146"/>
    <x v="0"/>
    <s v="Chairs"/>
    <s v="Global Value Mid-Back Manager's Chair, Gray"/>
    <n v="121.78"/>
  </r>
  <r>
    <n v="8893"/>
    <s v="CA-2016-111038"/>
    <x v="4"/>
    <x v="494"/>
    <d v="2016-12-06T00:00:00"/>
    <s v="Standard Class"/>
    <s v="LC-16960"/>
    <s v="Lindsay Castell"/>
    <s v="Home Office"/>
    <s v="United States"/>
    <s v="San Diego"/>
    <x v="1"/>
    <n v="92037"/>
    <s v="West"/>
    <s v="FUR-CH-10003973"/>
    <x v="0"/>
    <s v="Chairs"/>
    <s v="GuestStacker Chair with Chrome Finish Legs"/>
    <n v="2676.672"/>
  </r>
  <r>
    <n v="8894"/>
    <s v="CA-2015-124723"/>
    <x v="36"/>
    <x v="79"/>
    <d v="2015-08-12T00:00:00"/>
    <s v="Standard Class"/>
    <s v="GZ-14470"/>
    <s v="Gary Zandusky"/>
    <s v="Consumer"/>
    <s v="United States"/>
    <s v="Texas City"/>
    <x v="5"/>
    <n v="77590"/>
    <s v="Central"/>
    <s v="FUR-TA-10001307"/>
    <x v="0"/>
    <s v="Tables"/>
    <s v="SAFCO PlanMaster Heigh-Adjustable Drafting Table Base, 43w x 30d x 30-37h, Black"/>
    <n v="489.23"/>
  </r>
  <r>
    <n v="8895"/>
    <s v="CA-2017-167241"/>
    <x v="42"/>
    <x v="243"/>
    <d v="2017-08-22T00:00:00"/>
    <s v="Standard Class"/>
    <s v="BD-11320"/>
    <s v="Bill Donatelli"/>
    <s v="Consumer"/>
    <s v="United States"/>
    <s v="Los Angeles"/>
    <x v="1"/>
    <n v="90004"/>
    <s v="West"/>
    <s v="FUR-FU-10004071"/>
    <x v="0"/>
    <s v="Furnishings"/>
    <s v="Luxo Professional Magnifying Clamp-On Fluorescent Lamps"/>
    <n v="312.02999999999997"/>
  </r>
  <r>
    <n v="8896"/>
    <s v="CA-2017-167241"/>
    <x v="42"/>
    <x v="243"/>
    <d v="2017-08-22T00:00:00"/>
    <s v="Standard Class"/>
    <s v="BD-11320"/>
    <s v="Bill Donatelli"/>
    <s v="Consumer"/>
    <s v="United States"/>
    <s v="Los Angeles"/>
    <x v="1"/>
    <n v="90004"/>
    <s v="West"/>
    <s v="OFF-ST-10001505"/>
    <x v="1"/>
    <s v="Storage"/>
    <s v="Perma STOR-ALL Hanging File Box, 13 1/8&quot;W x 12 1/4&quot;D x 10 1/2&quot;H"/>
    <n v="17.940000000000001"/>
  </r>
  <r>
    <n v="8897"/>
    <s v="CA-2017-167241"/>
    <x v="42"/>
    <x v="243"/>
    <d v="2017-08-22T00:00:00"/>
    <s v="Standard Class"/>
    <s v="BD-11320"/>
    <s v="Bill Donatelli"/>
    <s v="Consumer"/>
    <s v="United States"/>
    <s v="Los Angeles"/>
    <x v="1"/>
    <n v="90004"/>
    <s v="West"/>
    <s v="TEC-PH-10004614"/>
    <x v="2"/>
    <s v="Phones"/>
    <s v="AT&amp;T 841000 Phone"/>
    <n v="165.6"/>
  </r>
  <r>
    <n v="8898"/>
    <s v="CA-2017-167241"/>
    <x v="42"/>
    <x v="243"/>
    <d v="2017-08-22T00:00:00"/>
    <s v="Standard Class"/>
    <s v="BD-11320"/>
    <s v="Bill Donatelli"/>
    <s v="Consumer"/>
    <s v="United States"/>
    <s v="Los Angeles"/>
    <x v="1"/>
    <n v="90004"/>
    <s v="West"/>
    <s v="OFF-PA-10004911"/>
    <x v="1"/>
    <s v="Paper"/>
    <s v="Rediform S.O.S. 1-Up Phone Message Bk, 4-1/4x3-1/16 Bk, 1 Form/Pg, 40 Messages/Bk, 3/Pk"/>
    <n v="37.520000000000003"/>
  </r>
  <r>
    <n v="8899"/>
    <s v="CA-2016-163237"/>
    <x v="42"/>
    <x v="976"/>
    <d v="2016-08-09T00:00:00"/>
    <s v="Second Class"/>
    <s v="EM-14095"/>
    <s v="Eudokia Martin"/>
    <s v="Corporate"/>
    <s v="United States"/>
    <s v="Springfield"/>
    <x v="17"/>
    <n v="22153"/>
    <s v="South"/>
    <s v="TEC-PH-10003601"/>
    <x v="2"/>
    <s v="Phones"/>
    <s v="Ativa D5772 2-Line 5.8GHz Digital Expandable Corded/Cordless Phone System with Answering &amp; Caller ID/Call Waiting, Black/Silver"/>
    <n v="494.97"/>
  </r>
  <r>
    <n v="8900"/>
    <s v="CA-2016-163237"/>
    <x v="42"/>
    <x v="976"/>
    <d v="2016-08-09T00:00:00"/>
    <s v="Second Class"/>
    <s v="EM-14095"/>
    <s v="Eudokia Martin"/>
    <s v="Corporate"/>
    <s v="United States"/>
    <s v="Springfield"/>
    <x v="17"/>
    <n v="22153"/>
    <s v="South"/>
    <s v="OFF-LA-10004545"/>
    <x v="1"/>
    <s v="Labels"/>
    <s v="Avery 50"/>
    <n v="25.06"/>
  </r>
  <r>
    <n v="8901"/>
    <s v="CA-2017-150483"/>
    <x v="23"/>
    <x v="1206"/>
    <d v="2017-06-04T00:00:00"/>
    <s v="Standard Class"/>
    <s v="BP-11290"/>
    <s v="Beth Paige"/>
    <s v="Consumer"/>
    <s v="United States"/>
    <s v="Decatur"/>
    <x v="10"/>
    <n v="62521"/>
    <s v="Central"/>
    <s v="FUR-FU-10001379"/>
    <x v="0"/>
    <s v="Furnishings"/>
    <s v="Executive Impressions 16-1/2&quot; Circular Wall Clock"/>
    <n v="32.064"/>
  </r>
  <r>
    <n v="8902"/>
    <s v="CA-2017-150483"/>
    <x v="23"/>
    <x v="1206"/>
    <d v="2017-06-04T00:00:00"/>
    <s v="Standard Class"/>
    <s v="BP-11290"/>
    <s v="Beth Paige"/>
    <s v="Consumer"/>
    <s v="United States"/>
    <s v="Decatur"/>
    <x v="10"/>
    <n v="62521"/>
    <s v="Central"/>
    <s v="OFF-PA-10001846"/>
    <x v="1"/>
    <s v="Paper"/>
    <s v="Xerox 1899"/>
    <n v="18.495999999999999"/>
  </r>
  <r>
    <n v="8903"/>
    <s v="CA-2017-150483"/>
    <x v="23"/>
    <x v="1206"/>
    <d v="2017-06-04T00:00:00"/>
    <s v="Standard Class"/>
    <s v="BP-11290"/>
    <s v="Beth Paige"/>
    <s v="Consumer"/>
    <s v="United States"/>
    <s v="Decatur"/>
    <x v="10"/>
    <n v="62521"/>
    <s v="Central"/>
    <s v="FUR-CH-10000422"/>
    <x v="0"/>
    <s v="Chairs"/>
    <s v="Global Highback Leather Tilter in Burgundy"/>
    <n v="191.07900000000001"/>
  </r>
  <r>
    <n v="8904"/>
    <s v="CA-2017-150483"/>
    <x v="23"/>
    <x v="1206"/>
    <d v="2017-06-04T00:00:00"/>
    <s v="Standard Class"/>
    <s v="BP-11290"/>
    <s v="Beth Paige"/>
    <s v="Consumer"/>
    <s v="United States"/>
    <s v="Decatur"/>
    <x v="10"/>
    <n v="62521"/>
    <s v="Central"/>
    <s v="OFF-PA-10004621"/>
    <x v="1"/>
    <s v="Paper"/>
    <s v="Xerox 212"/>
    <n v="10.368"/>
  </r>
  <r>
    <n v="8905"/>
    <s v="US-2017-126431"/>
    <x v="39"/>
    <x v="949"/>
    <d v="2017-07-01T00:00:00"/>
    <s v="Same Day"/>
    <s v="SU-20665"/>
    <s v="Stephanie Ulpright"/>
    <s v="Home Office"/>
    <s v="United States"/>
    <s v="New York City"/>
    <x v="15"/>
    <n v="10009"/>
    <s v="East"/>
    <s v="OFF-LA-10001474"/>
    <x v="1"/>
    <s v="Labels"/>
    <s v="Avery 477"/>
    <n v="30.53"/>
  </r>
  <r>
    <n v="8906"/>
    <s v="US-2017-126431"/>
    <x v="39"/>
    <x v="949"/>
    <d v="2017-07-01T00:00:00"/>
    <s v="Same Day"/>
    <s v="SU-20665"/>
    <s v="Stephanie Ulpright"/>
    <s v="Home Office"/>
    <s v="United States"/>
    <s v="New York City"/>
    <x v="15"/>
    <n v="10009"/>
    <s v="East"/>
    <s v="TEC-AC-10001635"/>
    <x v="2"/>
    <s v="Accessories"/>
    <s v="KeyTronicÂ KT400U2 -Â KeyboardÂ - Black"/>
    <n v="30.84"/>
  </r>
  <r>
    <n v="8907"/>
    <s v="US-2017-126431"/>
    <x v="39"/>
    <x v="949"/>
    <d v="2017-07-01T00:00:00"/>
    <s v="Same Day"/>
    <s v="SU-20665"/>
    <s v="Stephanie Ulpright"/>
    <s v="Home Office"/>
    <s v="United States"/>
    <s v="New York City"/>
    <x v="15"/>
    <n v="10009"/>
    <s v="East"/>
    <s v="OFF-PA-10001950"/>
    <x v="1"/>
    <s v="Paper"/>
    <s v="Southworth 25% Cotton Antique Laid Paper &amp; Envelopes"/>
    <n v="75.06"/>
  </r>
  <r>
    <n v="8908"/>
    <s v="CA-2017-139934"/>
    <x v="33"/>
    <x v="122"/>
    <d v="2017-12-20T00:00:00"/>
    <s v="First Class"/>
    <s v="AY-10555"/>
    <s v="Andy Yotov"/>
    <s v="Corporate"/>
    <s v="United States"/>
    <s v="San Francisco"/>
    <x v="1"/>
    <n v="94110"/>
    <s v="West"/>
    <s v="TEC-PH-10001552"/>
    <x v="2"/>
    <s v="Phones"/>
    <s v="I Need's 3d Hello Kitty Hybrid Silicone Case Cover for HTC One X 4g with 3d Hello Kitty Stylus Pen Green/pink"/>
    <n v="66.975999999999999"/>
  </r>
  <r>
    <n v="8909"/>
    <s v="CA-2016-109603"/>
    <x v="31"/>
    <x v="1207"/>
    <d v="2016-02-01T00:00:00"/>
    <s v="Standard Class"/>
    <s v="EM-13825"/>
    <s v="Elizabeth Moffitt"/>
    <s v="Corporate"/>
    <s v="United States"/>
    <s v="Moreno Valley"/>
    <x v="1"/>
    <n v="92553"/>
    <s v="West"/>
    <s v="OFF-PA-10003790"/>
    <x v="1"/>
    <s v="Paper"/>
    <s v="Xerox 1991"/>
    <n v="182.72"/>
  </r>
  <r>
    <n v="8910"/>
    <s v="CA-2018-160661"/>
    <x v="28"/>
    <x v="960"/>
    <d v="2018-11-01T00:00:00"/>
    <s v="Standard Class"/>
    <s v="SA-20830"/>
    <s v="Sue Ann Reed"/>
    <s v="Consumer"/>
    <s v="United States"/>
    <s v="Everett"/>
    <x v="31"/>
    <n v="2149"/>
    <s v="East"/>
    <s v="OFF-LA-10002475"/>
    <x v="1"/>
    <s v="Labels"/>
    <s v="Avery 519"/>
    <n v="21.93"/>
  </r>
  <r>
    <n v="8911"/>
    <s v="CA-2018-102610"/>
    <x v="0"/>
    <x v="259"/>
    <d v="2018-11-08T00:00:00"/>
    <s v="Standard Class"/>
    <s v="CA-12265"/>
    <s v="Christina Anderson"/>
    <s v="Consumer"/>
    <s v="United States"/>
    <s v="Chattanooga"/>
    <x v="18"/>
    <n v="37421"/>
    <s v="South"/>
    <s v="TEC-AC-10000303"/>
    <x v="2"/>
    <s v="Accessories"/>
    <s v="Logitech M510 Wireless Mouse"/>
    <n v="95.975999999999999"/>
  </r>
  <r>
    <n v="8912"/>
    <s v="CA-2018-102610"/>
    <x v="0"/>
    <x v="259"/>
    <d v="2018-11-08T00:00:00"/>
    <s v="Standard Class"/>
    <s v="CA-12265"/>
    <s v="Christina Anderson"/>
    <s v="Consumer"/>
    <s v="United States"/>
    <s v="Chattanooga"/>
    <x v="18"/>
    <n v="37421"/>
    <s v="South"/>
    <s v="TEC-PH-10000127"/>
    <x v="2"/>
    <s v="Phones"/>
    <s v="iOttie XL Car Mount"/>
    <n v="143.928"/>
  </r>
  <r>
    <n v="8913"/>
    <s v="CA-2018-102610"/>
    <x v="0"/>
    <x v="259"/>
    <d v="2018-11-08T00:00:00"/>
    <s v="Standard Class"/>
    <s v="CA-12265"/>
    <s v="Christina Anderson"/>
    <s v="Consumer"/>
    <s v="United States"/>
    <s v="Chattanooga"/>
    <x v="18"/>
    <n v="37421"/>
    <s v="South"/>
    <s v="OFF-BI-10004364"/>
    <x v="1"/>
    <s v="Binders"/>
    <s v="Storex Dura Pro Binders"/>
    <n v="3.5640000000000001"/>
  </r>
  <r>
    <n v="8914"/>
    <s v="CA-2018-102610"/>
    <x v="0"/>
    <x v="259"/>
    <d v="2018-11-08T00:00:00"/>
    <s v="Standard Class"/>
    <s v="CA-12265"/>
    <s v="Christina Anderson"/>
    <s v="Consumer"/>
    <s v="United States"/>
    <s v="Chattanooga"/>
    <x v="18"/>
    <n v="37421"/>
    <s v="South"/>
    <s v="OFF-LA-10002195"/>
    <x v="1"/>
    <s v="Labels"/>
    <s v="Avery 481"/>
    <n v="4.9279999999999999"/>
  </r>
  <r>
    <n v="8915"/>
    <s v="US-2017-144057"/>
    <x v="35"/>
    <x v="195"/>
    <d v="2017-05-13T00:00:00"/>
    <s v="Standard Class"/>
    <s v="CV-12805"/>
    <s v="Cynthia Voltz"/>
    <s v="Corporate"/>
    <s v="United States"/>
    <s v="Austin"/>
    <x v="5"/>
    <n v="78745"/>
    <s v="Central"/>
    <s v="OFF-ST-10001490"/>
    <x v="1"/>
    <s v="Storage"/>
    <s v="Hot File 7-Pocket, Floor Stand"/>
    <n v="856.65599999999995"/>
  </r>
  <r>
    <n v="8916"/>
    <s v="US-2017-144057"/>
    <x v="35"/>
    <x v="195"/>
    <d v="2017-05-13T00:00:00"/>
    <s v="Standard Class"/>
    <s v="CV-12805"/>
    <s v="Cynthia Voltz"/>
    <s v="Corporate"/>
    <s v="United States"/>
    <s v="Austin"/>
    <x v="5"/>
    <n v="78745"/>
    <s v="Central"/>
    <s v="OFF-BI-10002852"/>
    <x v="1"/>
    <s v="Binders"/>
    <s v="Ibico Standard Transparent Covers"/>
    <n v="13.183999999999999"/>
  </r>
  <r>
    <n v="8917"/>
    <s v="US-2017-144057"/>
    <x v="35"/>
    <x v="195"/>
    <d v="2017-05-13T00:00:00"/>
    <s v="Standard Class"/>
    <s v="CV-12805"/>
    <s v="Cynthia Voltz"/>
    <s v="Corporate"/>
    <s v="United States"/>
    <s v="Austin"/>
    <x v="5"/>
    <n v="78745"/>
    <s v="Central"/>
    <s v="OFF-AP-10000390"/>
    <x v="1"/>
    <s v="Appliances"/>
    <s v="Euro Pro Shark Stick Mini Vacuum"/>
    <n v="48.783999999999999"/>
  </r>
  <r>
    <n v="8918"/>
    <s v="US-2017-144057"/>
    <x v="35"/>
    <x v="195"/>
    <d v="2017-05-13T00:00:00"/>
    <s v="Standard Class"/>
    <s v="CV-12805"/>
    <s v="Cynthia Voltz"/>
    <s v="Corporate"/>
    <s v="United States"/>
    <s v="Austin"/>
    <x v="5"/>
    <n v="78745"/>
    <s v="Central"/>
    <s v="OFF-PA-10004327"/>
    <x v="1"/>
    <s v="Paper"/>
    <s v="Xerox 1911"/>
    <n v="76.64"/>
  </r>
  <r>
    <n v="8919"/>
    <s v="US-2017-144057"/>
    <x v="35"/>
    <x v="195"/>
    <d v="2017-05-13T00:00:00"/>
    <s v="Standard Class"/>
    <s v="CV-12805"/>
    <s v="Cynthia Voltz"/>
    <s v="Corporate"/>
    <s v="United States"/>
    <s v="Austin"/>
    <x v="5"/>
    <n v="78745"/>
    <s v="Central"/>
    <s v="OFF-BI-10002353"/>
    <x v="1"/>
    <s v="Binders"/>
    <s v="GBC VeloBind Cover Sets"/>
    <n v="18.527999999999999"/>
  </r>
  <r>
    <n v="8920"/>
    <s v="CA-2015-160276"/>
    <x v="24"/>
    <x v="1063"/>
    <d v="2015-04-08T00:00:00"/>
    <s v="Standard Class"/>
    <s v="AH-10690"/>
    <s v="Anna HÃ¤berlin"/>
    <s v="Corporate"/>
    <s v="United States"/>
    <s v="Virginia Beach"/>
    <x v="17"/>
    <n v="23464"/>
    <s v="South"/>
    <s v="FUR-FU-10003192"/>
    <x v="0"/>
    <s v="Furnishings"/>
    <s v="Luxo Adjustable Task Clamp Lamp"/>
    <n v="177.68"/>
  </r>
  <r>
    <n v="8921"/>
    <s v="CA-2015-132983"/>
    <x v="20"/>
    <x v="582"/>
    <d v="2015-05-03T00:00:00"/>
    <s v="Standard Class"/>
    <s v="DS-13180"/>
    <s v="David Smith"/>
    <s v="Corporate"/>
    <s v="United States"/>
    <s v="Jamestown"/>
    <x v="15"/>
    <n v="14701"/>
    <s v="East"/>
    <s v="TEC-AC-10000736"/>
    <x v="2"/>
    <s v="Accessories"/>
    <s v="Logitech G600 MMO Gaming Mouse"/>
    <n v="159.97999999999999"/>
  </r>
  <r>
    <n v="8922"/>
    <s v="CA-2017-145709"/>
    <x v="10"/>
    <x v="964"/>
    <d v="2017-10-08T00:00:00"/>
    <s v="Standard Class"/>
    <s v="AH-10690"/>
    <s v="Anna HÃ¤berlin"/>
    <s v="Corporate"/>
    <s v="United States"/>
    <s v="Coral Gables"/>
    <x v="2"/>
    <n v="33134"/>
    <s v="South"/>
    <s v="TEC-PH-10003095"/>
    <x v="2"/>
    <s v="Phones"/>
    <s v="Samsung HM1900 Bluetooth Headset"/>
    <n v="52.68"/>
  </r>
  <r>
    <n v="8923"/>
    <s v="CA-2017-145709"/>
    <x v="10"/>
    <x v="964"/>
    <d v="2017-10-08T00:00:00"/>
    <s v="Standard Class"/>
    <s v="AH-10690"/>
    <s v="Anna HÃ¤berlin"/>
    <s v="Corporate"/>
    <s v="United States"/>
    <s v="Coral Gables"/>
    <x v="2"/>
    <n v="33134"/>
    <s v="South"/>
    <s v="FUR-FU-10002885"/>
    <x v="0"/>
    <s v="Furnishings"/>
    <s v="Magna Visual Magnetic Picture Hangers"/>
    <n v="11.568"/>
  </r>
  <r>
    <n v="8924"/>
    <s v="CA-2018-133928"/>
    <x v="1"/>
    <x v="532"/>
    <d v="2018-06-17T00:00:00"/>
    <s v="Standard Class"/>
    <s v="ZC-21910"/>
    <s v="Zuschuss Carroll"/>
    <s v="Consumer"/>
    <s v="United States"/>
    <s v="Hickory"/>
    <x v="3"/>
    <n v="28601"/>
    <s v="South"/>
    <s v="OFF-BI-10001525"/>
    <x v="1"/>
    <s v="Binders"/>
    <s v="Acco Pressboard Covers with Storage Hooks, 14 7/8&quot; x 11&quot;, Executive Red"/>
    <n v="4.5720000000000001"/>
  </r>
  <r>
    <n v="8925"/>
    <s v="CA-2017-168032"/>
    <x v="31"/>
    <x v="806"/>
    <d v="2017-02-03T00:00:00"/>
    <s v="Standard Class"/>
    <s v="DF-13135"/>
    <s v="David Flashing"/>
    <s v="Consumer"/>
    <s v="United States"/>
    <s v="Rockford"/>
    <x v="10"/>
    <n v="61107"/>
    <s v="Central"/>
    <s v="TEC-PH-10004241"/>
    <x v="2"/>
    <s v="Phones"/>
    <s v="Nokia Lumia 1020"/>
    <n v="1439.9680000000001"/>
  </r>
  <r>
    <n v="8926"/>
    <s v="CA-2017-168032"/>
    <x v="31"/>
    <x v="806"/>
    <d v="2017-02-03T00:00:00"/>
    <s v="Standard Class"/>
    <s v="DF-13135"/>
    <s v="David Flashing"/>
    <s v="Consumer"/>
    <s v="United States"/>
    <s v="Rockford"/>
    <x v="10"/>
    <n v="61107"/>
    <s v="Central"/>
    <s v="OFF-BI-10000546"/>
    <x v="1"/>
    <s v="Binders"/>
    <s v="Avery Durable Binders"/>
    <n v="1.728"/>
  </r>
  <r>
    <n v="8927"/>
    <s v="CA-2017-168032"/>
    <x v="31"/>
    <x v="806"/>
    <d v="2017-02-03T00:00:00"/>
    <s v="Standard Class"/>
    <s v="DF-13135"/>
    <s v="David Flashing"/>
    <s v="Consumer"/>
    <s v="United States"/>
    <s v="Rockford"/>
    <x v="10"/>
    <n v="61107"/>
    <s v="Central"/>
    <s v="FUR-TA-10004256"/>
    <x v="0"/>
    <s v="Tables"/>
    <s v="Bretford â€œJust In Timeâ€ Height-Adjustable Multi-Task Work Tables"/>
    <n v="626.1"/>
  </r>
  <r>
    <n v="8928"/>
    <s v="CA-2016-143616"/>
    <x v="10"/>
    <x v="874"/>
    <d v="2016-09-29T00:00:00"/>
    <s v="Second Class"/>
    <s v="SS-20140"/>
    <s v="Saphhira Shifley"/>
    <s v="Corporate"/>
    <s v="United States"/>
    <s v="Seattle"/>
    <x v="4"/>
    <n v="98103"/>
    <s v="West"/>
    <s v="OFF-AR-10002067"/>
    <x v="1"/>
    <s v="Art"/>
    <s v="Newell 334"/>
    <n v="99.2"/>
  </r>
  <r>
    <n v="8929"/>
    <s v="US-2016-168704"/>
    <x v="3"/>
    <x v="657"/>
    <d v="2016-04-17T00:00:00"/>
    <s v="Standard Class"/>
    <s v="FP-14320"/>
    <s v="Frank Preis"/>
    <s v="Consumer"/>
    <s v="United States"/>
    <s v="Huntsville"/>
    <x v="5"/>
    <n v="77340"/>
    <s v="Central"/>
    <s v="FUR-TA-10000688"/>
    <x v="0"/>
    <s v="Tables"/>
    <s v="Chromcraft Bull-Nose Wood Round Conference Table Top, Wood Base"/>
    <n v="609.98"/>
  </r>
  <r>
    <n v="8930"/>
    <s v="US-2016-168704"/>
    <x v="3"/>
    <x v="657"/>
    <d v="2016-04-17T00:00:00"/>
    <s v="Standard Class"/>
    <s v="FP-14320"/>
    <s v="Frank Preis"/>
    <s v="Consumer"/>
    <s v="United States"/>
    <s v="Huntsville"/>
    <x v="5"/>
    <n v="77340"/>
    <s v="Central"/>
    <s v="FUR-TA-10002530"/>
    <x v="0"/>
    <s v="Tables"/>
    <s v="Iceberg OfficeWorks 42&quot; Round Tables"/>
    <n v="211.37200000000001"/>
  </r>
  <r>
    <n v="8931"/>
    <s v="US-2016-168704"/>
    <x v="3"/>
    <x v="657"/>
    <d v="2016-04-17T00:00:00"/>
    <s v="Standard Class"/>
    <s v="FP-14320"/>
    <s v="Frank Preis"/>
    <s v="Consumer"/>
    <s v="United States"/>
    <s v="Huntsville"/>
    <x v="5"/>
    <n v="77340"/>
    <s v="Central"/>
    <s v="TEC-PH-10001061"/>
    <x v="2"/>
    <s v="Phones"/>
    <s v="Apple iPhone 5C"/>
    <n v="239.976"/>
  </r>
  <r>
    <n v="8932"/>
    <s v="CA-2018-143252"/>
    <x v="33"/>
    <x v="404"/>
    <d v="2018-12-24T00:00:00"/>
    <s v="Standard Class"/>
    <s v="HE-14800"/>
    <s v="Harold Engle"/>
    <s v="Corporate"/>
    <s v="United States"/>
    <s v="Milwaukee"/>
    <x v="6"/>
    <n v="53209"/>
    <s v="Central"/>
    <s v="FUR-FU-10001057"/>
    <x v="0"/>
    <s v="Furnishings"/>
    <s v="Tensor Track Tree Floor Lamp"/>
    <n v="99.95"/>
  </r>
  <r>
    <n v="8933"/>
    <s v="CA-2018-143252"/>
    <x v="33"/>
    <x v="404"/>
    <d v="2018-12-24T00:00:00"/>
    <s v="Standard Class"/>
    <s v="HE-14800"/>
    <s v="Harold Engle"/>
    <s v="Corporate"/>
    <s v="United States"/>
    <s v="Milwaukee"/>
    <x v="6"/>
    <n v="53209"/>
    <s v="Central"/>
    <s v="TEC-AC-10002331"/>
    <x v="2"/>
    <s v="Accessories"/>
    <s v="Maxell 74 Minute CDR, 10/Pack"/>
    <n v="29.34"/>
  </r>
  <r>
    <n v="8934"/>
    <s v="CA-2017-102134"/>
    <x v="34"/>
    <x v="560"/>
    <d v="2017-03-19T00:00:00"/>
    <s v="Standard Class"/>
    <s v="SP-20545"/>
    <s v="Sibella Parks"/>
    <s v="Corporate"/>
    <s v="United States"/>
    <s v="Green Bay"/>
    <x v="6"/>
    <n v="54302"/>
    <s v="Central"/>
    <s v="FUR-FU-10003724"/>
    <x v="0"/>
    <s v="Furnishings"/>
    <s v="Westinghouse Clip-On Gooseneck Lamps"/>
    <n v="16.739999999999998"/>
  </r>
  <r>
    <n v="8935"/>
    <s v="CA-2018-130036"/>
    <x v="8"/>
    <x v="151"/>
    <d v="2018-08-27T00:00:00"/>
    <s v="Same Day"/>
    <s v="BP-11185"/>
    <s v="Ben Peterman"/>
    <s v="Corporate"/>
    <s v="United States"/>
    <s v="Philadelphia"/>
    <x v="9"/>
    <n v="19120"/>
    <s v="East"/>
    <s v="OFF-PA-10000528"/>
    <x v="1"/>
    <s v="Paper"/>
    <s v="Xerox 1981"/>
    <n v="12.672000000000001"/>
  </r>
  <r>
    <n v="8936"/>
    <s v="CA-2018-130036"/>
    <x v="8"/>
    <x v="151"/>
    <d v="2018-08-27T00:00:00"/>
    <s v="Same Day"/>
    <s v="BP-11185"/>
    <s v="Ben Peterman"/>
    <s v="Corporate"/>
    <s v="United States"/>
    <s v="Philadelphia"/>
    <x v="9"/>
    <n v="19120"/>
    <s v="East"/>
    <s v="TEC-AC-10001908"/>
    <x v="2"/>
    <s v="Accessories"/>
    <s v="Logitech Wireless Headset h800"/>
    <n v="1119.8879999999999"/>
  </r>
  <r>
    <n v="8937"/>
    <s v="CA-2016-134117"/>
    <x v="33"/>
    <x v="997"/>
    <d v="2016-12-19T00:00:00"/>
    <s v="Second Class"/>
    <s v="PG-18895"/>
    <s v="Paul Gonzalez"/>
    <s v="Consumer"/>
    <s v="United States"/>
    <s v="Los Angeles"/>
    <x v="1"/>
    <n v="90008"/>
    <s v="West"/>
    <s v="OFF-AR-10003903"/>
    <x v="1"/>
    <s v="Art"/>
    <s v="Sanford 52201 APSCO Electric Pencil Sharpener"/>
    <n v="204.85"/>
  </r>
  <r>
    <n v="8938"/>
    <s v="CA-2016-134117"/>
    <x v="33"/>
    <x v="997"/>
    <d v="2016-12-19T00:00:00"/>
    <s v="Second Class"/>
    <s v="PG-18895"/>
    <s v="Paul Gonzalez"/>
    <s v="Consumer"/>
    <s v="United States"/>
    <s v="Los Angeles"/>
    <x v="1"/>
    <n v="90008"/>
    <s v="West"/>
    <s v="TEC-PH-10004908"/>
    <x v="2"/>
    <s v="Phones"/>
    <s v="Panasonic KX TS3282W Corded phone"/>
    <n v="135.98400000000001"/>
  </r>
  <r>
    <n v="8939"/>
    <s v="CA-2016-134117"/>
    <x v="33"/>
    <x v="997"/>
    <d v="2016-12-19T00:00:00"/>
    <s v="Second Class"/>
    <s v="PG-18895"/>
    <s v="Paul Gonzalez"/>
    <s v="Consumer"/>
    <s v="United States"/>
    <s v="Los Angeles"/>
    <x v="1"/>
    <n v="90008"/>
    <s v="West"/>
    <s v="OFF-AR-10001940"/>
    <x v="1"/>
    <s v="Art"/>
    <s v="Sanford Colorific Eraseable Coloring Pencils, 12 Count"/>
    <n v="16.399999999999999"/>
  </r>
  <r>
    <n v="8940"/>
    <s v="CA-2016-134117"/>
    <x v="33"/>
    <x v="997"/>
    <d v="2016-12-19T00:00:00"/>
    <s v="Second Class"/>
    <s v="PG-18895"/>
    <s v="Paul Gonzalez"/>
    <s v="Consumer"/>
    <s v="United States"/>
    <s v="Los Angeles"/>
    <x v="1"/>
    <n v="90008"/>
    <s v="West"/>
    <s v="OFF-BI-10002026"/>
    <x v="1"/>
    <s v="Binders"/>
    <s v="Avery Arch Ring Binders"/>
    <n v="92.96"/>
  </r>
  <r>
    <n v="8941"/>
    <s v="CA-2015-130918"/>
    <x v="47"/>
    <x v="963"/>
    <d v="2015-08-24T00:00:00"/>
    <s v="Second Class"/>
    <s v="JP-15520"/>
    <s v="Jeremy Pistek"/>
    <s v="Consumer"/>
    <s v="United States"/>
    <s v="North Miami"/>
    <x v="2"/>
    <n v="33161"/>
    <s v="South"/>
    <s v="OFF-SU-10003936"/>
    <x v="1"/>
    <s v="Supplies"/>
    <s v="Acme Serrated Blade Letter Opener"/>
    <n v="7.6319999999999997"/>
  </r>
  <r>
    <n v="8942"/>
    <s v="CA-2017-159023"/>
    <x v="28"/>
    <x v="54"/>
    <d v="2017-11-05T00:00:00"/>
    <s v="First Class"/>
    <s v="NW-18400"/>
    <s v="Natalie Webber"/>
    <s v="Consumer"/>
    <s v="United States"/>
    <s v="Portland"/>
    <x v="21"/>
    <n v="97206"/>
    <s v="West"/>
    <s v="OFF-BI-10002813"/>
    <x v="1"/>
    <s v="Binders"/>
    <s v="Avery Reinforcements for Hole-Punch Pages"/>
    <n v="4.1580000000000004"/>
  </r>
  <r>
    <n v="8943"/>
    <s v="CA-2017-159023"/>
    <x v="28"/>
    <x v="54"/>
    <d v="2017-11-05T00:00:00"/>
    <s v="First Class"/>
    <s v="NW-18400"/>
    <s v="Natalie Webber"/>
    <s v="Consumer"/>
    <s v="United States"/>
    <s v="Portland"/>
    <x v="21"/>
    <n v="97206"/>
    <s v="West"/>
    <s v="TEC-MA-10003337"/>
    <x v="2"/>
    <s v="Machines"/>
    <s v="Okidata B401 Printer"/>
    <n v="179.99100000000001"/>
  </r>
  <r>
    <n v="8944"/>
    <s v="CA-2018-111717"/>
    <x v="32"/>
    <x v="1208"/>
    <d v="2018-10-16T00:00:00"/>
    <s v="Standard Class"/>
    <s v="SW-20245"/>
    <s v="Scot Wooten"/>
    <s v="Consumer"/>
    <s v="United States"/>
    <s v="Aurora"/>
    <x v="10"/>
    <n v="60505"/>
    <s v="Central"/>
    <s v="FUR-CH-10001545"/>
    <x v="0"/>
    <s v="Chairs"/>
    <s v="Hon Comfortask Task/Swivel Chairs"/>
    <n v="239.358"/>
  </r>
  <r>
    <n v="8945"/>
    <s v="CA-2015-154592"/>
    <x v="19"/>
    <x v="1035"/>
    <d v="2015-12-08T00:00:00"/>
    <s v="First Class"/>
    <s v="EH-14005"/>
    <s v="Erica Hernandez"/>
    <s v="Home Office"/>
    <s v="United States"/>
    <s v="San Francisco"/>
    <x v="1"/>
    <n v="94109"/>
    <s v="West"/>
    <s v="OFF-PA-10000062"/>
    <x v="1"/>
    <s v="Paper"/>
    <s v="Green Bar Computer Printout Paper"/>
    <n v="164.88"/>
  </r>
  <r>
    <n v="8946"/>
    <s v="CA-2015-128622"/>
    <x v="26"/>
    <x v="647"/>
    <d v="2015-11-17T00:00:00"/>
    <s v="Second Class"/>
    <s v="SC-20260"/>
    <s v="Scott Cohen"/>
    <s v="Corporate"/>
    <s v="United States"/>
    <s v="San Francisco"/>
    <x v="1"/>
    <n v="94110"/>
    <s v="West"/>
    <s v="OFF-SU-10001574"/>
    <x v="1"/>
    <s v="Supplies"/>
    <s v="Acme Value Line Scissors"/>
    <n v="10.95"/>
  </r>
  <r>
    <n v="8947"/>
    <s v="CA-2018-148355"/>
    <x v="27"/>
    <x v="165"/>
    <d v="2018-12-28T00:00:00"/>
    <s v="Standard Class"/>
    <s v="NC-18535"/>
    <s v="Nick Crebassa"/>
    <s v="Corporate"/>
    <s v="United States"/>
    <s v="New Bedford"/>
    <x v="31"/>
    <n v="2740"/>
    <s v="East"/>
    <s v="OFF-PA-10001972"/>
    <x v="1"/>
    <s v="Paper"/>
    <s v="Xerox 214"/>
    <n v="19.440000000000001"/>
  </r>
  <r>
    <n v="8948"/>
    <s v="CA-2018-148355"/>
    <x v="27"/>
    <x v="165"/>
    <d v="2018-12-28T00:00:00"/>
    <s v="Standard Class"/>
    <s v="NC-18535"/>
    <s v="Nick Crebassa"/>
    <s v="Corporate"/>
    <s v="United States"/>
    <s v="New Bedford"/>
    <x v="31"/>
    <n v="2740"/>
    <s v="East"/>
    <s v="OFF-BI-10000201"/>
    <x v="1"/>
    <s v="Binders"/>
    <s v="Avery Triangle Shaped Sheet Lifters, Black, 2/Pack"/>
    <n v="12.3"/>
  </r>
  <r>
    <n v="8949"/>
    <s v="CA-2015-132913"/>
    <x v="27"/>
    <x v="163"/>
    <d v="2015-12-26T00:00:00"/>
    <s v="First Class"/>
    <s v="AS-10090"/>
    <s v="Adam Shillingsburg"/>
    <s v="Consumer"/>
    <s v="United States"/>
    <s v="San Diego"/>
    <x v="1"/>
    <n v="92037"/>
    <s v="West"/>
    <s v="OFF-AP-10003278"/>
    <x v="1"/>
    <s v="Appliances"/>
    <s v="Belkin 7-Outlet SurgeMaster Home Series"/>
    <n v="13.97"/>
  </r>
  <r>
    <n v="8950"/>
    <s v="CA-2018-150910"/>
    <x v="33"/>
    <x v="66"/>
    <d v="2018-12-28T00:00:00"/>
    <s v="Standard Class"/>
    <s v="JL-15130"/>
    <s v="Jack Lebron"/>
    <s v="Consumer"/>
    <s v="United States"/>
    <s v="Jackson"/>
    <x v="18"/>
    <n v="38301"/>
    <s v="South"/>
    <s v="FUR-TA-10002903"/>
    <x v="0"/>
    <s v="Tables"/>
    <s v="Bevis Round Bullnose 29&quot; High Table Top"/>
    <n v="934.95600000000002"/>
  </r>
  <r>
    <n v="8951"/>
    <s v="CA-2018-150910"/>
    <x v="33"/>
    <x v="66"/>
    <d v="2018-12-28T00:00:00"/>
    <s v="Standard Class"/>
    <s v="JL-15130"/>
    <s v="Jack Lebron"/>
    <s v="Consumer"/>
    <s v="United States"/>
    <s v="Jackson"/>
    <x v="18"/>
    <n v="38301"/>
    <s v="South"/>
    <s v="TEC-AC-10001013"/>
    <x v="2"/>
    <s v="Accessories"/>
    <s v="Logitech ClearChat Comfort/USB Headset H390"/>
    <n v="46.863999999999997"/>
  </r>
  <r>
    <n v="8952"/>
    <s v="CA-2018-150910"/>
    <x v="33"/>
    <x v="66"/>
    <d v="2018-12-28T00:00:00"/>
    <s v="Standard Class"/>
    <s v="JL-15130"/>
    <s v="Jack Lebron"/>
    <s v="Consumer"/>
    <s v="United States"/>
    <s v="Jackson"/>
    <x v="18"/>
    <n v="38301"/>
    <s v="South"/>
    <s v="OFF-ST-10000918"/>
    <x v="1"/>
    <s v="Storage"/>
    <s v="Crate-A-Files"/>
    <n v="26.16"/>
  </r>
  <r>
    <n v="8953"/>
    <s v="CA-2018-150910"/>
    <x v="33"/>
    <x v="66"/>
    <d v="2018-12-28T00:00:00"/>
    <s v="Standard Class"/>
    <s v="JL-15130"/>
    <s v="Jack Lebron"/>
    <s v="Consumer"/>
    <s v="United States"/>
    <s v="Jackson"/>
    <x v="18"/>
    <n v="38301"/>
    <s v="South"/>
    <s v="OFF-AR-10001419"/>
    <x v="1"/>
    <s v="Art"/>
    <s v="Newell 325"/>
    <n v="23.128"/>
  </r>
  <r>
    <n v="8954"/>
    <s v="CA-2018-150910"/>
    <x v="33"/>
    <x v="66"/>
    <d v="2018-12-28T00:00:00"/>
    <s v="Standard Class"/>
    <s v="JL-15130"/>
    <s v="Jack Lebron"/>
    <s v="Consumer"/>
    <s v="United States"/>
    <s v="Jackson"/>
    <x v="18"/>
    <n v="38301"/>
    <s v="South"/>
    <s v="OFF-AP-10003266"/>
    <x v="1"/>
    <s v="Appliances"/>
    <s v="Holmes Replacement Filter for HEPA Air Cleaner, Large Room"/>
    <n v="59.24"/>
  </r>
  <r>
    <n v="8955"/>
    <s v="CA-2015-156790"/>
    <x v="36"/>
    <x v="233"/>
    <d v="2015-08-10T00:00:00"/>
    <s v="Second Class"/>
    <s v="VG-21790"/>
    <s v="Vivek Gonzalez"/>
    <s v="Consumer"/>
    <s v="United States"/>
    <s v="Jacksonville"/>
    <x v="2"/>
    <n v="32216"/>
    <s v="South"/>
    <s v="FUR-BO-10000468"/>
    <x v="0"/>
    <s v="Bookcases"/>
    <s v="O'Sullivan 2-Shelf Heavy-Duty Bookcases"/>
    <n v="155.45599999999999"/>
  </r>
  <r>
    <n v="8956"/>
    <s v="CA-2015-126480"/>
    <x v="30"/>
    <x v="59"/>
    <d v="2015-09-24T00:00:00"/>
    <s v="Standard Class"/>
    <s v="HG-14965"/>
    <s v="Henry Goldwyn"/>
    <s v="Corporate"/>
    <s v="United States"/>
    <s v="San Diego"/>
    <x v="1"/>
    <n v="92024"/>
    <s v="West"/>
    <s v="OFF-PA-10004610"/>
    <x v="1"/>
    <s v="Paper"/>
    <s v="Xerox 1900"/>
    <n v="8.56"/>
  </r>
  <r>
    <n v="8957"/>
    <s v="CA-2018-105620"/>
    <x v="27"/>
    <x v="53"/>
    <d v="2018-12-28T00:00:00"/>
    <s v="First Class"/>
    <s v="JH-15430"/>
    <s v="Jennifer Halladay"/>
    <s v="Consumer"/>
    <s v="United States"/>
    <s v="Hialeah"/>
    <x v="2"/>
    <n v="33012"/>
    <s v="South"/>
    <s v="FUR-FU-10004963"/>
    <x v="0"/>
    <s v="Furnishings"/>
    <s v="Eldon 400 Class Desk Accessories, Black Carbon"/>
    <n v="21"/>
  </r>
  <r>
    <n v="8958"/>
    <s v="CA-2018-105620"/>
    <x v="27"/>
    <x v="53"/>
    <d v="2018-12-28T00:00:00"/>
    <s v="First Class"/>
    <s v="JH-15430"/>
    <s v="Jennifer Halladay"/>
    <s v="Consumer"/>
    <s v="United States"/>
    <s v="Hialeah"/>
    <x v="2"/>
    <n v="33012"/>
    <s v="South"/>
    <s v="TEC-MA-10004626"/>
    <x v="2"/>
    <s v="Machines"/>
    <s v="Lexmark 20R1285 X6650 Wireless All-in-One Printer"/>
    <n v="120"/>
  </r>
  <r>
    <n v="8959"/>
    <s v="CA-2018-150266"/>
    <x v="5"/>
    <x v="920"/>
    <d v="2018-11-30T00:00:00"/>
    <s v="Standard Class"/>
    <s v="RO-19780"/>
    <s v="Rose O'Brian"/>
    <s v="Consumer"/>
    <s v="United States"/>
    <s v="Houston"/>
    <x v="5"/>
    <n v="77070"/>
    <s v="Central"/>
    <s v="TEC-PH-10003437"/>
    <x v="2"/>
    <s v="Phones"/>
    <s v="Blue Parrot B250XT Professional Grade Wireless BluetoothÂ HeadsetÂ with"/>
    <n v="299.95999999999998"/>
  </r>
  <r>
    <n v="8960"/>
    <s v="CA-2018-150266"/>
    <x v="5"/>
    <x v="920"/>
    <d v="2018-11-30T00:00:00"/>
    <s v="Standard Class"/>
    <s v="RO-19780"/>
    <s v="Rose O'Brian"/>
    <s v="Consumer"/>
    <s v="United States"/>
    <s v="Houston"/>
    <x v="5"/>
    <n v="77070"/>
    <s v="Central"/>
    <s v="OFF-AP-10002867"/>
    <x v="1"/>
    <s v="Appliances"/>
    <s v="Fellowes Command Center 5-outlet power strip"/>
    <n v="67.84"/>
  </r>
  <r>
    <n v="8961"/>
    <s v="CA-2018-150266"/>
    <x v="5"/>
    <x v="920"/>
    <d v="2018-11-30T00:00:00"/>
    <s v="Standard Class"/>
    <s v="RO-19780"/>
    <s v="Rose O'Brian"/>
    <s v="Consumer"/>
    <s v="United States"/>
    <s v="Houston"/>
    <x v="5"/>
    <n v="77070"/>
    <s v="Central"/>
    <s v="FUR-CH-10002126"/>
    <x v="0"/>
    <s v="Chairs"/>
    <s v="Hon Deluxe Fabric Upholstered Stacking Chairs"/>
    <n v="853.93"/>
  </r>
  <r>
    <n v="8962"/>
    <s v="CA-2018-150266"/>
    <x v="5"/>
    <x v="920"/>
    <d v="2018-11-30T00:00:00"/>
    <s v="Standard Class"/>
    <s v="RO-19780"/>
    <s v="Rose O'Brian"/>
    <s v="Consumer"/>
    <s v="United States"/>
    <s v="Houston"/>
    <x v="5"/>
    <n v="77070"/>
    <s v="Central"/>
    <s v="OFF-AR-10001761"/>
    <x v="1"/>
    <s v="Art"/>
    <s v="Avery Hi-Liter Smear-Safe Highlighters"/>
    <n v="18.687999999999999"/>
  </r>
  <r>
    <n v="8963"/>
    <s v="CA-2017-157280"/>
    <x v="0"/>
    <x v="732"/>
    <d v="2017-11-07T00:00:00"/>
    <s v="First Class"/>
    <s v="LW-17125"/>
    <s v="Liz Willingham"/>
    <s v="Consumer"/>
    <s v="United States"/>
    <s v="Virginia Beach"/>
    <x v="17"/>
    <n v="23464"/>
    <s v="South"/>
    <s v="FUR-FU-10004665"/>
    <x v="0"/>
    <s v="Furnishings"/>
    <s v="3M Polarizing Task Lamp with Clamp Arm, Light Gray"/>
    <n v="273.95999999999998"/>
  </r>
  <r>
    <n v="8964"/>
    <s v="CA-2017-157280"/>
    <x v="0"/>
    <x v="732"/>
    <d v="2017-11-07T00:00:00"/>
    <s v="First Class"/>
    <s v="LW-17125"/>
    <s v="Liz Willingham"/>
    <s v="Consumer"/>
    <s v="United States"/>
    <s v="Virginia Beach"/>
    <x v="17"/>
    <n v="23464"/>
    <s v="South"/>
    <s v="TEC-AC-10000057"/>
    <x v="2"/>
    <s v="Accessories"/>
    <s v="Microsoft Natural Ergonomic Keyboard 4000"/>
    <n v="89.97"/>
  </r>
  <r>
    <n v="8965"/>
    <s v="CA-2017-157280"/>
    <x v="0"/>
    <x v="732"/>
    <d v="2017-11-07T00:00:00"/>
    <s v="First Class"/>
    <s v="LW-17125"/>
    <s v="Liz Willingham"/>
    <s v="Consumer"/>
    <s v="United States"/>
    <s v="Virginia Beach"/>
    <x v="17"/>
    <n v="23464"/>
    <s v="South"/>
    <s v="FUR-FU-10003806"/>
    <x v="0"/>
    <s v="Furnishings"/>
    <s v="Tenex Chairmat w/ Average Lip, 45&quot; x 53&quot;"/>
    <n v="756.8"/>
  </r>
  <r>
    <n v="8966"/>
    <s v="CA-2018-106691"/>
    <x v="0"/>
    <x v="44"/>
    <d v="2018-11-12T00:00:00"/>
    <s v="Standard Class"/>
    <s v="CC-12370"/>
    <s v="Christopher Conant"/>
    <s v="Consumer"/>
    <s v="United States"/>
    <s v="Houston"/>
    <x v="5"/>
    <n v="77070"/>
    <s v="Central"/>
    <s v="OFF-BI-10000145"/>
    <x v="1"/>
    <s v="Binders"/>
    <s v="Zipper Ring Binder Pockets"/>
    <n v="1.248"/>
  </r>
  <r>
    <n v="8967"/>
    <s v="CA-2017-134180"/>
    <x v="28"/>
    <x v="54"/>
    <d v="2017-11-07T00:00:00"/>
    <s v="Standard Class"/>
    <s v="JP-16135"/>
    <s v="Julie Prescott"/>
    <s v="Home Office"/>
    <s v="United States"/>
    <s v="Philadelphia"/>
    <x v="9"/>
    <n v="19120"/>
    <s v="East"/>
    <s v="TEC-AC-10000892"/>
    <x v="2"/>
    <s v="Accessories"/>
    <s v="NETGEAR N750 Dual Band Wi-Fi Gigabit Router"/>
    <n v="72"/>
  </r>
  <r>
    <n v="8968"/>
    <s v="CA-2017-134180"/>
    <x v="28"/>
    <x v="54"/>
    <d v="2017-11-07T00:00:00"/>
    <s v="Standard Class"/>
    <s v="JP-16135"/>
    <s v="Julie Prescott"/>
    <s v="Home Office"/>
    <s v="United States"/>
    <s v="Philadelphia"/>
    <x v="9"/>
    <n v="19120"/>
    <s v="East"/>
    <s v="FUR-CH-10004886"/>
    <x v="0"/>
    <s v="Chairs"/>
    <s v="Bevis Steel Folding Chairs"/>
    <n v="470.15499999999997"/>
  </r>
  <r>
    <n v="8969"/>
    <s v="CA-2015-166730"/>
    <x v="13"/>
    <x v="125"/>
    <d v="2016-01-01T00:00:00"/>
    <s v="First Class"/>
    <s v="DD-13570"/>
    <s v="Dorothy Dickinson"/>
    <s v="Consumer"/>
    <s v="United States"/>
    <s v="Memphis"/>
    <x v="18"/>
    <n v="38109"/>
    <s v="South"/>
    <s v="OFF-ST-10002554"/>
    <x v="1"/>
    <s v="Storage"/>
    <s v="Tennsco Industrial Shelving"/>
    <n v="39.128"/>
  </r>
  <r>
    <n v="8970"/>
    <s v="CA-2018-157469"/>
    <x v="4"/>
    <x v="574"/>
    <d v="2018-12-07T00:00:00"/>
    <s v="Standard Class"/>
    <s v="ES-14080"/>
    <s v="Erin Smith"/>
    <s v="Corporate"/>
    <s v="United States"/>
    <s v="Lakewood"/>
    <x v="24"/>
    <n v="44107"/>
    <s v="East"/>
    <s v="OFF-AR-10001662"/>
    <x v="1"/>
    <s v="Art"/>
    <s v="Rogers Handheld Barrel Pencil Sharpener"/>
    <n v="19.728000000000002"/>
  </r>
  <r>
    <n v="8971"/>
    <s v="CA-2018-157469"/>
    <x v="4"/>
    <x v="574"/>
    <d v="2018-12-07T00:00:00"/>
    <s v="Standard Class"/>
    <s v="ES-14080"/>
    <s v="Erin Smith"/>
    <s v="Corporate"/>
    <s v="United States"/>
    <s v="Lakewood"/>
    <x v="24"/>
    <n v="44107"/>
    <s v="East"/>
    <s v="TEC-PH-10004531"/>
    <x v="2"/>
    <s v="Phones"/>
    <s v="AT&amp;T CL2909"/>
    <n v="151.18799999999999"/>
  </r>
  <r>
    <n v="8972"/>
    <s v="CA-2018-122308"/>
    <x v="37"/>
    <x v="668"/>
    <d v="2018-03-28T00:00:00"/>
    <s v="Standard Class"/>
    <s v="MV-17485"/>
    <s v="Mark Van Huff"/>
    <s v="Consumer"/>
    <s v="United States"/>
    <s v="New York City"/>
    <x v="15"/>
    <n v="10011"/>
    <s v="East"/>
    <s v="FUR-CH-10000665"/>
    <x v="0"/>
    <s v="Chairs"/>
    <s v="Global Airflow Leather Mesh Back Chair, Black"/>
    <n v="271.76400000000001"/>
  </r>
  <r>
    <n v="8973"/>
    <s v="US-2015-149034"/>
    <x v="26"/>
    <x v="84"/>
    <d v="2015-11-21T00:00:00"/>
    <s v="First Class"/>
    <s v="RD-19900"/>
    <s v="Ruben Dartt"/>
    <s v="Consumer"/>
    <s v="United States"/>
    <s v="Philadelphia"/>
    <x v="9"/>
    <n v="19120"/>
    <s v="East"/>
    <s v="TEC-AC-10003023"/>
    <x v="2"/>
    <s v="Accessories"/>
    <s v="Logitech G105 Gaming Keyboard"/>
    <n v="47.496000000000002"/>
  </r>
  <r>
    <n v="8974"/>
    <s v="CA-2018-159226"/>
    <x v="18"/>
    <x v="1016"/>
    <d v="2018-04-27T00:00:00"/>
    <s v="Second Class"/>
    <s v="RL-19615"/>
    <s v="Rob Lucas"/>
    <s v="Consumer"/>
    <s v="United States"/>
    <s v="Los Angeles"/>
    <x v="1"/>
    <n v="90008"/>
    <s v="West"/>
    <s v="FUR-BO-10004709"/>
    <x v="0"/>
    <s v="Bookcases"/>
    <s v="Bush Westfield Collection Bookcases, Medium Cherry Finish"/>
    <n v="344.98099999999999"/>
  </r>
  <r>
    <n v="8975"/>
    <s v="CA-2018-156622"/>
    <x v="26"/>
    <x v="51"/>
    <d v="2018-11-26T00:00:00"/>
    <s v="First Class"/>
    <s v="JP-15460"/>
    <s v="Jennifer Patt"/>
    <s v="Corporate"/>
    <s v="United States"/>
    <s v="Dallas"/>
    <x v="5"/>
    <n v="75220"/>
    <s v="Central"/>
    <s v="OFF-PA-10000477"/>
    <x v="1"/>
    <s v="Paper"/>
    <s v="Xerox 22"/>
    <n v="36.287999999999997"/>
  </r>
  <r>
    <n v="8976"/>
    <s v="CA-2018-156622"/>
    <x v="26"/>
    <x v="51"/>
    <d v="2018-11-26T00:00:00"/>
    <s v="First Class"/>
    <s v="JP-15460"/>
    <s v="Jennifer Patt"/>
    <s v="Corporate"/>
    <s v="United States"/>
    <s v="Dallas"/>
    <x v="5"/>
    <n v="75220"/>
    <s v="Central"/>
    <s v="OFF-PA-10002923"/>
    <x v="1"/>
    <s v="Paper"/>
    <s v="Xerox 1942"/>
    <n v="78.304000000000002"/>
  </r>
  <r>
    <n v="8977"/>
    <s v="CA-2018-156622"/>
    <x v="26"/>
    <x v="51"/>
    <d v="2018-11-26T00:00:00"/>
    <s v="First Class"/>
    <s v="JP-15460"/>
    <s v="Jennifer Patt"/>
    <s v="Corporate"/>
    <s v="United States"/>
    <s v="Dallas"/>
    <x v="5"/>
    <n v="75220"/>
    <s v="Central"/>
    <s v="FUR-TA-10003008"/>
    <x v="0"/>
    <s v="Tables"/>
    <s v="Lesro Round Back Collection Coffee Table, End Table"/>
    <n v="127.785"/>
  </r>
  <r>
    <n v="8978"/>
    <s v="CA-2018-156622"/>
    <x v="26"/>
    <x v="51"/>
    <d v="2018-11-26T00:00:00"/>
    <s v="First Class"/>
    <s v="JP-15460"/>
    <s v="Jennifer Patt"/>
    <s v="Corporate"/>
    <s v="United States"/>
    <s v="Dallas"/>
    <x v="5"/>
    <n v="75220"/>
    <s v="Central"/>
    <s v="OFF-BI-10003707"/>
    <x v="1"/>
    <s v="Binders"/>
    <s v="Aluminum Screw Posts"/>
    <n v="6.1040000000000001"/>
  </r>
  <r>
    <n v="8979"/>
    <s v="CA-2015-119529"/>
    <x v="0"/>
    <x v="935"/>
    <d v="2015-11-05T00:00:00"/>
    <s v="Second Class"/>
    <s v="DM-13345"/>
    <s v="Denise Monton"/>
    <s v="Corporate"/>
    <s v="United States"/>
    <s v="Orange"/>
    <x v="30"/>
    <n v="7050"/>
    <s v="East"/>
    <s v="OFF-BI-10000546"/>
    <x v="1"/>
    <s v="Binders"/>
    <s v="Avery Durable Binders"/>
    <n v="5.76"/>
  </r>
  <r>
    <n v="8980"/>
    <s v="CA-2016-150413"/>
    <x v="16"/>
    <x v="324"/>
    <d v="2016-10-24T00:00:00"/>
    <s v="Second Class"/>
    <s v="CS-11860"/>
    <s v="Cari Schnelling"/>
    <s v="Consumer"/>
    <s v="United States"/>
    <s v="Dallas"/>
    <x v="5"/>
    <n v="75220"/>
    <s v="Central"/>
    <s v="OFF-BI-10000404"/>
    <x v="1"/>
    <s v="Binders"/>
    <s v="Avery Printable Repositionable Plastic Tabs"/>
    <n v="1.72"/>
  </r>
  <r>
    <n v="8981"/>
    <s v="CA-2015-108182"/>
    <x v="25"/>
    <x v="644"/>
    <d v="2015-02-10T00:00:00"/>
    <s v="Second Class"/>
    <s v="DL-13315"/>
    <s v="Delfina Latchford"/>
    <s v="Consumer"/>
    <s v="United States"/>
    <s v="Romeoville"/>
    <x v="10"/>
    <n v="60441"/>
    <s v="Central"/>
    <s v="OFF-BI-10001196"/>
    <x v="1"/>
    <s v="Binders"/>
    <s v="Avery Flip-Chart Easel Binder, Black"/>
    <n v="8.952"/>
  </r>
  <r>
    <n v="8982"/>
    <s v="CA-2017-110898"/>
    <x v="15"/>
    <x v="1193"/>
    <d v="2017-03-12T00:00:00"/>
    <s v="Standard Class"/>
    <s v="LC-16870"/>
    <s v="Lena Cacioppo"/>
    <s v="Consumer"/>
    <s v="United States"/>
    <s v="Chicago"/>
    <x v="10"/>
    <n v="60623"/>
    <s v="Central"/>
    <s v="OFF-AP-10001626"/>
    <x v="1"/>
    <s v="Appliances"/>
    <s v="Commercial WindTunnel Clean Air Upright Vacuum, Replacement Belts, Filtration Bags"/>
    <n v="2.3340000000000001"/>
  </r>
  <r>
    <n v="8983"/>
    <s v="CA-2017-110898"/>
    <x v="15"/>
    <x v="1193"/>
    <d v="2017-03-12T00:00:00"/>
    <s v="Standard Class"/>
    <s v="LC-16870"/>
    <s v="Lena Cacioppo"/>
    <s v="Consumer"/>
    <s v="United States"/>
    <s v="Chicago"/>
    <x v="10"/>
    <n v="60623"/>
    <s v="Central"/>
    <s v="OFF-BI-10004656"/>
    <x v="1"/>
    <s v="Binders"/>
    <s v="Peel &amp; Stick Add-On Corner Pockets"/>
    <n v="1.728"/>
  </r>
  <r>
    <n v="8984"/>
    <s v="CA-2017-110898"/>
    <x v="15"/>
    <x v="1193"/>
    <d v="2017-03-12T00:00:00"/>
    <s v="Standard Class"/>
    <s v="LC-16870"/>
    <s v="Lena Cacioppo"/>
    <s v="Consumer"/>
    <s v="United States"/>
    <s v="Chicago"/>
    <x v="10"/>
    <n v="60623"/>
    <s v="Central"/>
    <s v="FUR-FU-10003773"/>
    <x v="0"/>
    <s v="Furnishings"/>
    <s v="Eldon Cleatmat Plus Chair Mats for High Pile Carpets"/>
    <n v="159.04"/>
  </r>
  <r>
    <n v="8985"/>
    <s v="CA-2017-110898"/>
    <x v="15"/>
    <x v="1193"/>
    <d v="2017-03-12T00:00:00"/>
    <s v="Standard Class"/>
    <s v="LC-16870"/>
    <s v="Lena Cacioppo"/>
    <s v="Consumer"/>
    <s v="United States"/>
    <s v="Chicago"/>
    <x v="10"/>
    <n v="60623"/>
    <s v="Central"/>
    <s v="FUR-TA-10000849"/>
    <x v="0"/>
    <s v="Tables"/>
    <s v="Bevis Rectangular Conference Tables"/>
    <n v="145.97999999999999"/>
  </r>
  <r>
    <n v="8986"/>
    <s v="CA-2016-123092"/>
    <x v="4"/>
    <x v="155"/>
    <d v="2016-12-07T00:00:00"/>
    <s v="Standard Class"/>
    <s v="JG-15115"/>
    <s v="Jack Garza"/>
    <s v="Consumer"/>
    <s v="United States"/>
    <s v="Jacksonville"/>
    <x v="3"/>
    <n v="28540"/>
    <s v="South"/>
    <s v="FUR-FU-10000222"/>
    <x v="0"/>
    <s v="Furnishings"/>
    <s v="Seth Thomas 16&quot; Steel Case Clock"/>
    <n v="77.951999999999998"/>
  </r>
  <r>
    <n v="8987"/>
    <s v="CA-2016-123092"/>
    <x v="4"/>
    <x v="155"/>
    <d v="2016-12-07T00:00:00"/>
    <s v="Standard Class"/>
    <s v="JG-15115"/>
    <s v="Jack Garza"/>
    <s v="Consumer"/>
    <s v="United States"/>
    <s v="Jacksonville"/>
    <x v="3"/>
    <n v="28540"/>
    <s v="South"/>
    <s v="OFF-BI-10001718"/>
    <x v="1"/>
    <s v="Binders"/>
    <s v="GBC DocuBind P50 Personal Binding Machine"/>
    <n v="95.97"/>
  </r>
  <r>
    <n v="8988"/>
    <s v="CA-2016-123092"/>
    <x v="4"/>
    <x v="155"/>
    <d v="2016-12-07T00:00:00"/>
    <s v="Standard Class"/>
    <s v="JG-15115"/>
    <s v="Jack Garza"/>
    <s v="Consumer"/>
    <s v="United States"/>
    <s v="Jacksonville"/>
    <x v="3"/>
    <n v="28540"/>
    <s v="South"/>
    <s v="TEC-PH-10001700"/>
    <x v="2"/>
    <s v="Phones"/>
    <s v="Panasonic KX-TG6844B Expandable Digital Cordless Telephone"/>
    <n v="105.584"/>
  </r>
  <r>
    <n v="8989"/>
    <s v="CA-2016-123092"/>
    <x v="4"/>
    <x v="155"/>
    <d v="2016-12-07T00:00:00"/>
    <s v="Standard Class"/>
    <s v="JG-15115"/>
    <s v="Jack Garza"/>
    <s v="Consumer"/>
    <s v="United States"/>
    <s v="Jacksonville"/>
    <x v="3"/>
    <n v="28540"/>
    <s v="South"/>
    <s v="OFF-AR-10004078"/>
    <x v="1"/>
    <s v="Art"/>
    <s v="Newell 312"/>
    <n v="9.3439999999999994"/>
  </r>
  <r>
    <n v="8990"/>
    <s v="US-2016-128587"/>
    <x v="27"/>
    <x v="100"/>
    <d v="2016-12-30T00:00:00"/>
    <s v="Standard Class"/>
    <s v="HM-14860"/>
    <s v="Harry Marie"/>
    <s v="Corporate"/>
    <s v="United States"/>
    <s v="Springfield"/>
    <x v="25"/>
    <n v="65807"/>
    <s v="Central"/>
    <s v="FUR-FU-10003026"/>
    <x v="0"/>
    <s v="Furnishings"/>
    <s v="Eldon Regeneration Recycled Desk Accessories, Black"/>
    <n v="9.68"/>
  </r>
  <r>
    <n v="8991"/>
    <s v="US-2016-128587"/>
    <x v="27"/>
    <x v="100"/>
    <d v="2016-12-30T00:00:00"/>
    <s v="Standard Class"/>
    <s v="HM-14860"/>
    <s v="Harry Marie"/>
    <s v="Corporate"/>
    <s v="United States"/>
    <s v="Springfield"/>
    <x v="25"/>
    <n v="65807"/>
    <s v="Central"/>
    <s v="TEC-CO-10003763"/>
    <x v="2"/>
    <s v="Copiers"/>
    <s v="Canon PC1060 Personal Laser Copier"/>
    <n v="4899.93"/>
  </r>
  <r>
    <n v="8992"/>
    <s v="US-2018-139577"/>
    <x v="10"/>
    <x v="172"/>
    <d v="2018-10-06T00:00:00"/>
    <s v="Standard Class"/>
    <s v="TN-21040"/>
    <s v="Tanja Norvell"/>
    <s v="Home Office"/>
    <s v="United States"/>
    <s v="San Francisco"/>
    <x v="1"/>
    <n v="94110"/>
    <s v="West"/>
    <s v="TEC-AC-10004708"/>
    <x v="2"/>
    <s v="Accessories"/>
    <s v="Sony 32GB Class 10 Micro SDHC R40 Memory Card"/>
    <n v="104.75"/>
  </r>
  <r>
    <n v="8993"/>
    <s v="CA-2018-159100"/>
    <x v="2"/>
    <x v="524"/>
    <d v="2018-10-21T00:00:00"/>
    <s v="Standard Class"/>
    <s v="VP-21760"/>
    <s v="Victoria Pisteka"/>
    <s v="Corporate"/>
    <s v="United States"/>
    <s v="Columbia"/>
    <x v="18"/>
    <n v="38401"/>
    <s v="South"/>
    <s v="TEC-AC-10003499"/>
    <x v="2"/>
    <s v="Accessories"/>
    <s v="Memorex Mini Travel Drive 8 GB USB 2.0 Flash Drive"/>
    <n v="18.527999999999999"/>
  </r>
  <r>
    <n v="8994"/>
    <s v="CA-2018-159100"/>
    <x v="2"/>
    <x v="524"/>
    <d v="2018-10-21T00:00:00"/>
    <s v="Standard Class"/>
    <s v="VP-21760"/>
    <s v="Victoria Pisteka"/>
    <s v="Corporate"/>
    <s v="United States"/>
    <s v="Columbia"/>
    <x v="18"/>
    <n v="38401"/>
    <s v="South"/>
    <s v="FUR-TA-10001950"/>
    <x v="0"/>
    <s v="Tables"/>
    <s v="Balt Solid Wood Round Tables"/>
    <n v="1875.258"/>
  </r>
  <r>
    <n v="8995"/>
    <s v="CA-2015-109043"/>
    <x v="42"/>
    <x v="860"/>
    <d v="2015-08-17T00:00:00"/>
    <s v="First Class"/>
    <s v="CS-12355"/>
    <s v="Christine Sundaresam"/>
    <s v="Consumer"/>
    <s v="United States"/>
    <s v="Hollywood"/>
    <x v="2"/>
    <n v="33021"/>
    <s v="South"/>
    <s v="OFF-PA-10000312"/>
    <x v="1"/>
    <s v="Paper"/>
    <s v="Xerox 1955"/>
    <n v="91.36"/>
  </r>
  <r>
    <n v="8996"/>
    <s v="CA-2015-109043"/>
    <x v="42"/>
    <x v="860"/>
    <d v="2015-08-17T00:00:00"/>
    <s v="First Class"/>
    <s v="CS-12355"/>
    <s v="Christine Sundaresam"/>
    <s v="Consumer"/>
    <s v="United States"/>
    <s v="Hollywood"/>
    <x v="2"/>
    <n v="33021"/>
    <s v="South"/>
    <s v="OFF-AP-10004708"/>
    <x v="1"/>
    <s v="Appliances"/>
    <s v="Fellowes Superior 10 Outlet Split Surge Protector"/>
    <n v="152.24"/>
  </r>
  <r>
    <n v="8997"/>
    <s v="US-2018-116491"/>
    <x v="6"/>
    <x v="343"/>
    <d v="2018-11-13T00:00:00"/>
    <s v="First Class"/>
    <s v="PG-18820"/>
    <s v="Patrick Gardner"/>
    <s v="Consumer"/>
    <s v="United States"/>
    <s v="Dallas"/>
    <x v="5"/>
    <n v="75081"/>
    <s v="Central"/>
    <s v="TEC-PH-10004531"/>
    <x v="2"/>
    <s v="Phones"/>
    <s v="OtterBox Commuter Series Case - iPhone 5 &amp; 5s"/>
    <n v="35.183999999999997"/>
  </r>
  <r>
    <n v="8998"/>
    <s v="CA-2018-122763"/>
    <x v="37"/>
    <x v="177"/>
    <d v="2018-03-20T00:00:00"/>
    <s v="Same Day"/>
    <s v="HG-14845"/>
    <s v="Harry Greene"/>
    <s v="Consumer"/>
    <s v="United States"/>
    <s v="Houston"/>
    <x v="5"/>
    <n v="77041"/>
    <s v="Central"/>
    <s v="OFF-PA-10000474"/>
    <x v="1"/>
    <s v="Paper"/>
    <s v="Easy-staple paper"/>
    <n v="56.704000000000001"/>
  </r>
  <r>
    <n v="8999"/>
    <s v="CA-2018-122763"/>
    <x v="37"/>
    <x v="177"/>
    <d v="2018-03-20T00:00:00"/>
    <s v="Same Day"/>
    <s v="HG-14845"/>
    <s v="Harry Greene"/>
    <s v="Consumer"/>
    <s v="United States"/>
    <s v="Houston"/>
    <x v="5"/>
    <n v="77041"/>
    <s v="Central"/>
    <s v="OFF-PA-10002377"/>
    <x v="1"/>
    <s v="Paper"/>
    <s v="Xerox 1916"/>
    <n v="274.06400000000002"/>
  </r>
  <r>
    <n v="9000"/>
    <s v="CA-2018-137785"/>
    <x v="7"/>
    <x v="726"/>
    <d v="2018-05-17T00:00:00"/>
    <s v="Standard Class"/>
    <s v="MH-18115"/>
    <s v="Mick Hernandez"/>
    <s v="Home Office"/>
    <s v="United States"/>
    <s v="Philadelphia"/>
    <x v="9"/>
    <n v="19140"/>
    <s v="East"/>
    <s v="FUR-CH-10001482"/>
    <x v="0"/>
    <s v="Chairs"/>
    <s v="Office Star - Mesh Screen back chair with Vinyl seat"/>
    <n v="458.43"/>
  </r>
  <r>
    <n v="9001"/>
    <s v="CA-2015-133389"/>
    <x v="39"/>
    <x v="169"/>
    <d v="2015-06-22T00:00:00"/>
    <s v="Same Day"/>
    <s v="TB-21280"/>
    <s v="Toby Braunhardt"/>
    <s v="Consumer"/>
    <s v="United States"/>
    <s v="Phoenix"/>
    <x v="16"/>
    <n v="85023"/>
    <s v="West"/>
    <s v="OFF-BI-10001553"/>
    <x v="1"/>
    <s v="Binders"/>
    <s v="SpineVue Locking Slant-D Ring Binders by Cardinal"/>
    <n v="8.2260000000000009"/>
  </r>
  <r>
    <n v="9002"/>
    <s v="CA-2015-103807"/>
    <x v="4"/>
    <x v="266"/>
    <d v="2015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s v="Accessories"/>
    <s v="Kingston Digital DataTraveler 8GB USB 2.0"/>
    <n v="5.95"/>
  </r>
  <r>
    <n v="9003"/>
    <s v="CA-2015-103807"/>
    <x v="4"/>
    <x v="266"/>
    <d v="2015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s v="Paper"/>
    <s v="RSVP Cards &amp; Envelopes, Blank White, 8-1/2&quot; X 11&quot;, 24 Cards/25 Envelopes/Set"/>
    <n v="15.24"/>
  </r>
  <r>
    <n v="9004"/>
    <s v="CA-2016-102855"/>
    <x v="29"/>
    <x v="57"/>
    <d v="2016-04-06T00:00:00"/>
    <s v="Same Day"/>
    <s v="JF-15415"/>
    <s v="Jennifer Ferguson"/>
    <s v="Consumer"/>
    <s v="United States"/>
    <s v="Spokane"/>
    <x v="4"/>
    <n v="99207"/>
    <s v="West"/>
    <s v="TEC-AC-10001767"/>
    <x v="2"/>
    <s v="Accessories"/>
    <s v="SanDisk Ultra 64 GB MicroSDHC Class 10 Memory Card"/>
    <n v="239.94"/>
  </r>
  <r>
    <n v="9005"/>
    <s v="CA-2016-102855"/>
    <x v="29"/>
    <x v="57"/>
    <d v="2016-04-06T00:00:00"/>
    <s v="Same Day"/>
    <s v="JF-15415"/>
    <s v="Jennifer Ferguson"/>
    <s v="Consumer"/>
    <s v="United States"/>
    <s v="Spokane"/>
    <x v="4"/>
    <n v="99207"/>
    <s v="West"/>
    <s v="OFF-AR-10002467"/>
    <x v="1"/>
    <s v="Art"/>
    <s v="Dixon Ticonderoga Pencils"/>
    <n v="23.84"/>
  </r>
  <r>
    <n v="9006"/>
    <s v="CA-2018-107825"/>
    <x v="26"/>
    <x v="551"/>
    <d v="2018-11-18T00:00:00"/>
    <s v="Same Day"/>
    <s v="NB-18655"/>
    <s v="Nona Balk"/>
    <s v="Corporate"/>
    <s v="United States"/>
    <s v="Milwaukee"/>
    <x v="6"/>
    <n v="53209"/>
    <s v="Central"/>
    <s v="OFF-ST-10001321"/>
    <x v="1"/>
    <s v="Storage"/>
    <s v="Decoflex Hanging Personal Folder File, Blue"/>
    <n v="92.52"/>
  </r>
  <r>
    <n v="9007"/>
    <s v="CA-2018-107825"/>
    <x v="26"/>
    <x v="551"/>
    <d v="2018-11-18T00:00:00"/>
    <s v="Same Day"/>
    <s v="NB-18655"/>
    <s v="Nona Balk"/>
    <s v="Corporate"/>
    <s v="United States"/>
    <s v="Milwaukee"/>
    <x v="6"/>
    <n v="53209"/>
    <s v="Central"/>
    <s v="OFF-ST-10000777"/>
    <x v="1"/>
    <s v="Storage"/>
    <s v="Companion Letter/Legal File, Black"/>
    <n v="37.76"/>
  </r>
  <r>
    <n v="9008"/>
    <s v="CA-2018-107825"/>
    <x v="26"/>
    <x v="551"/>
    <d v="2018-11-18T00:00:00"/>
    <s v="Same Day"/>
    <s v="NB-18655"/>
    <s v="Nona Balk"/>
    <s v="Corporate"/>
    <s v="United States"/>
    <s v="Milwaukee"/>
    <x v="6"/>
    <n v="53209"/>
    <s v="Central"/>
    <s v="OFF-LA-10003720"/>
    <x v="1"/>
    <s v="Labels"/>
    <s v="Avery 487"/>
    <n v="7.38"/>
  </r>
  <r>
    <n v="9009"/>
    <s v="CA-2018-107825"/>
    <x v="26"/>
    <x v="551"/>
    <d v="2018-11-18T00:00:00"/>
    <s v="Same Day"/>
    <s v="NB-18655"/>
    <s v="Nona Balk"/>
    <s v="Corporate"/>
    <s v="United States"/>
    <s v="Milwaukee"/>
    <x v="6"/>
    <n v="53209"/>
    <s v="Central"/>
    <s v="FUR-FU-10000206"/>
    <x v="0"/>
    <s v="Furnishings"/>
    <s v="GE General Purpose, Extra Long Life, Showcase &amp; Floodlight Incandescent Bulbs"/>
    <n v="5.82"/>
  </r>
  <r>
    <n v="9010"/>
    <s v="CA-2018-106047"/>
    <x v="45"/>
    <x v="1209"/>
    <d v="2018-07-18T00:00:00"/>
    <s v="Standard Class"/>
    <s v="CS-11860"/>
    <s v="Cari Schnelling"/>
    <s v="Consumer"/>
    <s v="United States"/>
    <s v="Fairfield"/>
    <x v="24"/>
    <n v="45014"/>
    <s v="East"/>
    <s v="OFF-PA-10000791"/>
    <x v="1"/>
    <s v="Paper"/>
    <s v="Wirebound Message Books, Four 2 3/4 x 5 Forms per Page, 200 Sets per Book"/>
    <n v="3.8159999999999998"/>
  </r>
  <r>
    <n v="9011"/>
    <s v="CA-2018-127803"/>
    <x v="7"/>
    <x v="240"/>
    <d v="2018-05-23T00:00:00"/>
    <s v="Standard Class"/>
    <s v="ND-18460"/>
    <s v="Neil Ducich"/>
    <s v="Corporate"/>
    <s v="United States"/>
    <s v="Huntsville"/>
    <x v="19"/>
    <n v="35810"/>
    <s v="South"/>
    <s v="OFF-BI-10001787"/>
    <x v="1"/>
    <s v="Binders"/>
    <s v="Wilson Jones Four-Pocket Poly Binders"/>
    <n v="26.16"/>
  </r>
  <r>
    <n v="9012"/>
    <s v="CA-2016-137071"/>
    <x v="27"/>
    <x v="139"/>
    <d v="2016-12-21T00:00:00"/>
    <s v="First Class"/>
    <s v="ED-13885"/>
    <s v="Emily Ducich"/>
    <s v="Home Office"/>
    <s v="United States"/>
    <s v="Houston"/>
    <x v="5"/>
    <n v="77036"/>
    <s v="Central"/>
    <s v="TEC-AC-10004353"/>
    <x v="2"/>
    <s v="Accessories"/>
    <s v="Hypercom P1300 Pinpad"/>
    <n v="100.8"/>
  </r>
  <r>
    <n v="9013"/>
    <s v="CA-2017-121447"/>
    <x v="51"/>
    <x v="823"/>
    <d v="2017-02-22T00:00:00"/>
    <s v="First Class"/>
    <s v="EA-14035"/>
    <s v="Erin Ashbrook"/>
    <s v="Corporate"/>
    <s v="United States"/>
    <s v="New York City"/>
    <x v="15"/>
    <n v="10011"/>
    <s v="East"/>
    <s v="FUR-FU-10001861"/>
    <x v="0"/>
    <s v="Furnishings"/>
    <s v="Floodlight Indoor Halogen Bulbs, 1 Bulb per Pack, 60 Watts"/>
    <n v="135.80000000000001"/>
  </r>
  <r>
    <n v="9014"/>
    <s v="CA-2018-143084"/>
    <x v="37"/>
    <x v="257"/>
    <d v="2018-03-22T00:00:00"/>
    <s v="Standard Class"/>
    <s v="BP-11050"/>
    <s v="Barry Pond"/>
    <s v="Corporate"/>
    <s v="United States"/>
    <s v="Los Angeles"/>
    <x v="1"/>
    <n v="90008"/>
    <s v="West"/>
    <s v="OFF-AR-10002766"/>
    <x v="1"/>
    <s v="Art"/>
    <s v="Prang Drawing Pencil Set"/>
    <n v="13.9"/>
  </r>
  <r>
    <n v="9015"/>
    <s v="CA-2018-143084"/>
    <x v="37"/>
    <x v="257"/>
    <d v="2018-03-22T00:00:00"/>
    <s v="Standard Class"/>
    <s v="BP-11050"/>
    <s v="Barry Pond"/>
    <s v="Corporate"/>
    <s v="United States"/>
    <s v="Los Angeles"/>
    <x v="1"/>
    <n v="90008"/>
    <s v="West"/>
    <s v="OFF-EN-10003072"/>
    <x v="1"/>
    <s v="Envelopes"/>
    <s v="Peel &amp; Seel Envelopes"/>
    <n v="19.399999999999999"/>
  </r>
  <r>
    <n v="9016"/>
    <s v="CA-2017-131639"/>
    <x v="33"/>
    <x v="907"/>
    <d v="2017-12-23T00:00:00"/>
    <s v="Standard Class"/>
    <s v="NS-18640"/>
    <s v="Noel Staavos"/>
    <s v="Corporate"/>
    <s v="United States"/>
    <s v="Carlsbad"/>
    <x v="27"/>
    <n v="88220"/>
    <s v="West"/>
    <s v="OFF-BI-10001636"/>
    <x v="1"/>
    <s v="Binders"/>
    <s v="Ibico Plastic and Wire Spiral Binding Combs"/>
    <n v="13.488"/>
  </r>
  <r>
    <n v="9017"/>
    <s v="CA-2017-131639"/>
    <x v="33"/>
    <x v="907"/>
    <d v="2017-12-23T00:00:00"/>
    <s v="Standard Class"/>
    <s v="NS-18640"/>
    <s v="Noel Staavos"/>
    <s v="Corporate"/>
    <s v="United States"/>
    <s v="Carlsbad"/>
    <x v="27"/>
    <n v="88220"/>
    <s v="West"/>
    <s v="OFF-BI-10000948"/>
    <x v="1"/>
    <s v="Binders"/>
    <s v="GBC Laser Imprintable Binding System Covers, Desert Sand"/>
    <n v="11.416"/>
  </r>
  <r>
    <n v="9018"/>
    <s v="CA-2017-161361"/>
    <x v="48"/>
    <x v="253"/>
    <d v="2017-03-28T00:00:00"/>
    <s v="Second Class"/>
    <s v="MV-17485"/>
    <s v="Mark Van Huff"/>
    <s v="Consumer"/>
    <s v="United States"/>
    <s v="Pocatello"/>
    <x v="45"/>
    <n v="83201"/>
    <s v="West"/>
    <s v="OFF-PA-10001838"/>
    <x v="1"/>
    <s v="Paper"/>
    <s v="Adams Telephone Message Book W/Dividers/Space For Phone Numbers, 5 1/4&quot;X8 1/2&quot;, 300/Messages"/>
    <n v="17.64"/>
  </r>
  <r>
    <n v="9019"/>
    <s v="CA-2017-161361"/>
    <x v="48"/>
    <x v="253"/>
    <d v="2017-03-28T00:00:00"/>
    <s v="Second Class"/>
    <s v="MV-17485"/>
    <s v="Mark Van Huff"/>
    <s v="Consumer"/>
    <s v="United States"/>
    <s v="Pocatello"/>
    <x v="45"/>
    <n v="83201"/>
    <s v="West"/>
    <s v="OFF-BI-10002215"/>
    <x v="1"/>
    <s v="Binders"/>
    <s v="Wilson Jones Hanging View Binder, White, 1&quot;"/>
    <n v="17.04"/>
  </r>
  <r>
    <n v="9020"/>
    <s v="CA-2015-100706"/>
    <x v="33"/>
    <x v="757"/>
    <d v="2015-12-18T00:00:00"/>
    <s v="Second Class"/>
    <s v="LE-16810"/>
    <s v="Laurel Elliston"/>
    <s v="Consumer"/>
    <s v="United States"/>
    <s v="Springfield"/>
    <x v="17"/>
    <n v="22153"/>
    <s v="South"/>
    <s v="TEC-AC-10001314"/>
    <x v="2"/>
    <s v="Accessories"/>
    <s v="Case Logic 2.4GHz Wireless Keyboard"/>
    <n v="99.98"/>
  </r>
  <r>
    <n v="9021"/>
    <s v="CA-2015-100706"/>
    <x v="33"/>
    <x v="757"/>
    <d v="2015-12-18T00:00:00"/>
    <s v="Second Class"/>
    <s v="LE-16810"/>
    <s v="Laurel Elliston"/>
    <s v="Consumer"/>
    <s v="United States"/>
    <s v="Springfield"/>
    <x v="17"/>
    <n v="22153"/>
    <s v="South"/>
    <s v="FUR-FU-10002268"/>
    <x v="0"/>
    <s v="Furnishings"/>
    <s v="Ultra Door Push Plate"/>
    <n v="29.46"/>
  </r>
  <r>
    <n v="9022"/>
    <s v="CA-2016-129525"/>
    <x v="26"/>
    <x v="219"/>
    <d v="2016-11-20T00:00:00"/>
    <s v="Standard Class"/>
    <s v="VP-21760"/>
    <s v="Victoria Pisteka"/>
    <s v="Corporate"/>
    <s v="United States"/>
    <s v="Toledo"/>
    <x v="24"/>
    <n v="43615"/>
    <s v="East"/>
    <s v="OFF-BI-10002133"/>
    <x v="1"/>
    <s v="Binders"/>
    <s v="Wilson Jones Elliptical Ring 3 1/2&quot; Capacity Binders, 800 sheets"/>
    <n v="166.92"/>
  </r>
  <r>
    <n v="9023"/>
    <s v="US-2017-141880"/>
    <x v="47"/>
    <x v="250"/>
    <d v="2017-08-23T00:00:00"/>
    <s v="First Class"/>
    <s v="TC-21475"/>
    <s v="Tony Chapman"/>
    <s v="Home Office"/>
    <s v="United States"/>
    <s v="Fort Collins"/>
    <x v="22"/>
    <n v="80525"/>
    <s v="West"/>
    <s v="FUR-FU-10001979"/>
    <x v="0"/>
    <s v="Furnishings"/>
    <s v="Dana Halogen Swing-Arm Architect Lamp"/>
    <n v="98.328000000000003"/>
  </r>
  <r>
    <n v="9024"/>
    <s v="CA-2016-165799"/>
    <x v="38"/>
    <x v="685"/>
    <d v="2016-07-02T00:00:00"/>
    <s v="First Class"/>
    <s v="SG-20470"/>
    <s v="Sheri Gordon"/>
    <s v="Consumer"/>
    <s v="United States"/>
    <s v="New York City"/>
    <x v="15"/>
    <n v="10024"/>
    <s v="East"/>
    <s v="FUR-CH-10001482"/>
    <x v="0"/>
    <s v="Chairs"/>
    <s v="Office Star - Mesh Screen back chair with Vinyl seat"/>
    <n v="117.88200000000001"/>
  </r>
  <r>
    <n v="9025"/>
    <s v="CA-2017-102127"/>
    <x v="39"/>
    <x v="190"/>
    <d v="2017-07-02T00:00:00"/>
    <s v="Standard Class"/>
    <s v="VP-21760"/>
    <s v="Victoria Pisteka"/>
    <s v="Corporate"/>
    <s v="United States"/>
    <s v="New York City"/>
    <x v="15"/>
    <n v="10035"/>
    <s v="East"/>
    <s v="TEC-AC-10002018"/>
    <x v="2"/>
    <s v="Accessories"/>
    <s v="AmazonBasics 3-Button USB Wired Mouse"/>
    <n v="20.97"/>
  </r>
  <r>
    <n v="9026"/>
    <s v="CA-2017-102127"/>
    <x v="39"/>
    <x v="190"/>
    <d v="2017-07-02T00:00:00"/>
    <s v="Standard Class"/>
    <s v="VP-21760"/>
    <s v="Victoria Pisteka"/>
    <s v="Corporate"/>
    <s v="United States"/>
    <s v="New York City"/>
    <x v="15"/>
    <n v="10035"/>
    <s v="East"/>
    <s v="TEC-AC-10000397"/>
    <x v="2"/>
    <s v="Accessories"/>
    <s v="Perixx PERIBOARD-512B, Ergonomic Split Keyboard"/>
    <n v="139.96"/>
  </r>
  <r>
    <n v="9027"/>
    <s v="CA-2017-102127"/>
    <x v="39"/>
    <x v="190"/>
    <d v="2017-07-02T00:00:00"/>
    <s v="Standard Class"/>
    <s v="VP-21760"/>
    <s v="Victoria Pisteka"/>
    <s v="Corporate"/>
    <s v="United States"/>
    <s v="New York City"/>
    <x v="15"/>
    <n v="10035"/>
    <s v="East"/>
    <s v="FUR-FU-10003976"/>
    <x v="0"/>
    <s v="Furnishings"/>
    <s v="DAX Executive Solid Wood Document Frame, Desktop or Hang, Mahogany, 5 x 7"/>
    <n v="37.74"/>
  </r>
  <r>
    <n v="9028"/>
    <s v="US-2017-152415"/>
    <x v="12"/>
    <x v="42"/>
    <d v="2017-09-22T00:00:00"/>
    <s v="Standard Class"/>
    <s v="PO-18865"/>
    <s v="Patrick O'Donnell"/>
    <s v="Consumer"/>
    <s v="United States"/>
    <s v="Marlborough"/>
    <x v="31"/>
    <n v="1752"/>
    <s v="East"/>
    <s v="FUR-FU-10002597"/>
    <x v="0"/>
    <s v="Furnishings"/>
    <s v="C-Line Magnetic Cubicle Keepers, Clear Polypropylene"/>
    <n v="14.82"/>
  </r>
  <r>
    <n v="9029"/>
    <s v="US-2017-152415"/>
    <x v="12"/>
    <x v="42"/>
    <d v="2017-09-22T00:00:00"/>
    <s v="Standard Class"/>
    <s v="PO-18865"/>
    <s v="Patrick O'Donnell"/>
    <s v="Consumer"/>
    <s v="United States"/>
    <s v="Marlborough"/>
    <x v="31"/>
    <n v="1752"/>
    <s v="East"/>
    <s v="FUR-FU-10004864"/>
    <x v="0"/>
    <s v="Furnishings"/>
    <s v="Howard Miller 14-1/2&quot; Diameter Chrome Round Wall Clock"/>
    <n v="191.82"/>
  </r>
  <r>
    <n v="9030"/>
    <s v="CA-2015-138198"/>
    <x v="9"/>
    <x v="667"/>
    <d v="2015-07-23T00:00:00"/>
    <s v="Standard Class"/>
    <s v="JL-15130"/>
    <s v="Jack Lebron"/>
    <s v="Consumer"/>
    <s v="United States"/>
    <s v="New Rochelle"/>
    <x v="15"/>
    <n v="10801"/>
    <s v="East"/>
    <s v="OFF-BI-10002103"/>
    <x v="1"/>
    <s v="Binders"/>
    <s v="Cardinal Slant-D Ring Binder, Heavy Gauge Vinyl"/>
    <n v="13.904"/>
  </r>
  <r>
    <n v="9031"/>
    <s v="CA-2018-128041"/>
    <x v="8"/>
    <x v="853"/>
    <d v="2018-09-01T00:00:00"/>
    <s v="Same Day"/>
    <s v="RW-19540"/>
    <s v="Rick Wilson"/>
    <s v="Corporate"/>
    <s v="United States"/>
    <s v="Seattle"/>
    <x v="4"/>
    <n v="98103"/>
    <s v="West"/>
    <s v="OFF-AP-10001005"/>
    <x v="1"/>
    <s v="Appliances"/>
    <s v="Honeywell Quietcare HEPA Air Cleaner"/>
    <n v="314.60000000000002"/>
  </r>
  <r>
    <n v="9032"/>
    <s v="CA-2018-128041"/>
    <x v="8"/>
    <x v="853"/>
    <d v="2018-09-01T00:00:00"/>
    <s v="Same Day"/>
    <s v="RW-19540"/>
    <s v="Rick Wilson"/>
    <s v="Corporate"/>
    <s v="United States"/>
    <s v="Seattle"/>
    <x v="4"/>
    <n v="98103"/>
    <s v="West"/>
    <s v="FUR-TA-10002607"/>
    <x v="0"/>
    <s v="Tables"/>
    <s v="KI Conference Tables"/>
    <n v="283.56"/>
  </r>
  <r>
    <n v="9033"/>
    <s v="CA-2018-105823"/>
    <x v="17"/>
    <x v="738"/>
    <d v="2018-06-26T00:00:00"/>
    <s v="Standard Class"/>
    <s v="RB-19465"/>
    <s v="Rick Bensley"/>
    <s v="Home Office"/>
    <s v="United States"/>
    <s v="Detroit"/>
    <x v="12"/>
    <n v="48227"/>
    <s v="Central"/>
    <s v="FUR-CH-10000454"/>
    <x v="0"/>
    <s v="Chairs"/>
    <s v="Hon Deluxe Fabric Upholstered Stacking Chairs, Rounded Back"/>
    <n v="487.96"/>
  </r>
  <r>
    <n v="9034"/>
    <s v="CA-2015-152268"/>
    <x v="22"/>
    <x v="814"/>
    <d v="2015-09-07T00:00:00"/>
    <s v="Standard Class"/>
    <s v="SC-20095"/>
    <s v="Sanjit Chand"/>
    <s v="Consumer"/>
    <s v="United States"/>
    <s v="Fayetteville"/>
    <x v="36"/>
    <n v="72701"/>
    <s v="South"/>
    <s v="OFF-BI-10001359"/>
    <x v="1"/>
    <s v="Binders"/>
    <s v="GBC DocuBind TL300 Electric Binding System"/>
    <n v="1793.98"/>
  </r>
  <r>
    <n v="9035"/>
    <s v="CA-2016-148873"/>
    <x v="10"/>
    <x v="486"/>
    <d v="2016-10-05T00:00:00"/>
    <s v="Standard Class"/>
    <s v="EM-13960"/>
    <s v="Eric Murdock"/>
    <s v="Consumer"/>
    <s v="United States"/>
    <s v="Quincy"/>
    <x v="10"/>
    <n v="62301"/>
    <s v="Central"/>
    <s v="OFF-BI-10003196"/>
    <x v="1"/>
    <s v="Binders"/>
    <s v="Accohide Poly Flexible Ring Binders"/>
    <n v="2.992"/>
  </r>
  <r>
    <n v="9036"/>
    <s v="CA-2016-148873"/>
    <x v="10"/>
    <x v="486"/>
    <d v="2016-10-05T00:00:00"/>
    <s v="Standard Class"/>
    <s v="EM-13960"/>
    <s v="Eric Murdock"/>
    <s v="Consumer"/>
    <s v="United States"/>
    <s v="Quincy"/>
    <x v="10"/>
    <n v="62301"/>
    <s v="Central"/>
    <s v="TEC-AC-10003657"/>
    <x v="2"/>
    <s v="Accessories"/>
    <s v="Lenovo 17-Key USB Numeric Keypad"/>
    <n v="108.768"/>
  </r>
  <r>
    <n v="9037"/>
    <s v="CA-2016-166492"/>
    <x v="29"/>
    <x v="1003"/>
    <d v="2016-04-10T00:00:00"/>
    <s v="First Class"/>
    <s v="RP-19390"/>
    <s v="Resi PÃ¶lking"/>
    <s v="Consumer"/>
    <s v="United States"/>
    <s v="New York City"/>
    <x v="15"/>
    <n v="10035"/>
    <s v="East"/>
    <s v="OFF-PA-10002262"/>
    <x v="1"/>
    <s v="Paper"/>
    <s v="Xerox 192"/>
    <n v="25.92"/>
  </r>
  <r>
    <n v="9038"/>
    <s v="CA-2016-166492"/>
    <x v="29"/>
    <x v="1003"/>
    <d v="2016-04-10T00:00:00"/>
    <s v="First Class"/>
    <s v="RP-19390"/>
    <s v="Resi PÃ¶lking"/>
    <s v="Consumer"/>
    <s v="United States"/>
    <s v="New York City"/>
    <x v="15"/>
    <n v="10035"/>
    <s v="East"/>
    <s v="OFF-ST-10002214"/>
    <x v="1"/>
    <s v="Storage"/>
    <s v="X-Rack File for Hanging Folders"/>
    <n v="22.58"/>
  </r>
  <r>
    <n v="9039"/>
    <s v="CA-2018-157420"/>
    <x v="26"/>
    <x v="610"/>
    <d v="2018-11-21T00:00:00"/>
    <s v="Same Day"/>
    <s v="HZ-14950"/>
    <s v="Henia Zydlo"/>
    <s v="Consumer"/>
    <s v="United States"/>
    <s v="Houston"/>
    <x v="5"/>
    <n v="77095"/>
    <s v="Central"/>
    <s v="TEC-PH-10003555"/>
    <x v="2"/>
    <s v="Phones"/>
    <s v="Motorola HK250 Universal Bluetooth Headset"/>
    <n v="55.176000000000002"/>
  </r>
  <r>
    <n v="9040"/>
    <s v="CA-2017-117121"/>
    <x v="33"/>
    <x v="907"/>
    <d v="2017-12-21T00:00:00"/>
    <s v="Standard Class"/>
    <s v="AB-10105"/>
    <s v="Adrian Barton"/>
    <s v="Consumer"/>
    <s v="United States"/>
    <s v="Detroit"/>
    <x v="12"/>
    <n v="48205"/>
    <s v="Central"/>
    <s v="OFF-BI-10000545"/>
    <x v="1"/>
    <s v="Binders"/>
    <s v="GBC Ibimaster 500 Manual ProClick Binding System"/>
    <n v="9892.74"/>
  </r>
  <r>
    <n v="9041"/>
    <s v="CA-2015-138177"/>
    <x v="12"/>
    <x v="111"/>
    <d v="2015-09-24T00:00:00"/>
    <s v="Standard Class"/>
    <s v="ND-18460"/>
    <s v="Neil Ducich"/>
    <s v="Corporate"/>
    <s v="United States"/>
    <s v="Chandler"/>
    <x v="16"/>
    <n v="85224"/>
    <s v="West"/>
    <s v="FUR-TA-10004607"/>
    <x v="0"/>
    <s v="Tables"/>
    <s v="Hon 2111 Invitation Series Straight Table"/>
    <n v="73.915000000000006"/>
  </r>
  <r>
    <n v="9042"/>
    <s v="CA-2015-114335"/>
    <x v="10"/>
    <x v="450"/>
    <d v="2015-10-03T00:00:00"/>
    <s v="Standard Class"/>
    <s v="XP-21865"/>
    <s v="Xylona Preis"/>
    <s v="Consumer"/>
    <s v="United States"/>
    <s v="Hollywood"/>
    <x v="2"/>
    <n v="33021"/>
    <s v="South"/>
    <s v="FUR-FU-10000277"/>
    <x v="0"/>
    <s v="Furnishings"/>
    <s v="Deflect-o DuraMat Antistatic Studded Beveled Mat for Medium Pile Carpeting"/>
    <n v="337.08800000000002"/>
  </r>
  <r>
    <n v="9043"/>
    <s v="CA-2016-168760"/>
    <x v="30"/>
    <x v="357"/>
    <d v="2016-09-26T00:00:00"/>
    <s v="Second Class"/>
    <s v="MM-18280"/>
    <s v="Muhammed MacIntyre"/>
    <s v="Corporate"/>
    <s v="United States"/>
    <s v="Los Angeles"/>
    <x v="1"/>
    <n v="90049"/>
    <s v="West"/>
    <s v="OFF-AP-10004532"/>
    <x v="1"/>
    <s v="Appliances"/>
    <s v="Kensington 6 Outlet Guardian Standard Surge Protector"/>
    <n v="61.44"/>
  </r>
  <r>
    <n v="9044"/>
    <s v="CA-2017-168830"/>
    <x v="0"/>
    <x v="77"/>
    <d v="2017-11-13T00:00:00"/>
    <s v="Standard Class"/>
    <s v="ML-17395"/>
    <s v="Marina Lichtenstein"/>
    <s v="Corporate"/>
    <s v="United States"/>
    <s v="San Francisco"/>
    <x v="1"/>
    <n v="94122"/>
    <s v="West"/>
    <s v="TEC-AC-10003911"/>
    <x v="2"/>
    <s v="Accessories"/>
    <s v="NETGEAR AC1750 Dual Band GigabitÂ Smart WiFi Router"/>
    <n v="479.97"/>
  </r>
  <r>
    <n v="9045"/>
    <s v="CA-2018-137463"/>
    <x v="33"/>
    <x v="819"/>
    <d v="2018-12-20T00:00:00"/>
    <s v="Second Class"/>
    <s v="KM-16225"/>
    <s v="Kalyca Meade"/>
    <s v="Corporate"/>
    <s v="United States"/>
    <s v="Sunnyvale"/>
    <x v="1"/>
    <n v="94086"/>
    <s v="West"/>
    <s v="OFF-BI-10003196"/>
    <x v="1"/>
    <s v="Binders"/>
    <s v="Accohide Poly Flexible Ring Binders"/>
    <n v="5.984"/>
  </r>
  <r>
    <n v="9046"/>
    <s v="CA-2018-137463"/>
    <x v="33"/>
    <x v="819"/>
    <d v="2018-12-20T00:00:00"/>
    <s v="Second Class"/>
    <s v="KM-16225"/>
    <s v="Kalyca Meade"/>
    <s v="Corporate"/>
    <s v="United States"/>
    <s v="Sunnyvale"/>
    <x v="1"/>
    <n v="94086"/>
    <s v="West"/>
    <s v="TEC-AC-10000358"/>
    <x v="2"/>
    <s v="Accessories"/>
    <s v="ImationÂ SecureÂ DriveÂ + Hardware Encrypted USBÂ flash driveÂ - 16 GB"/>
    <n v="189.95"/>
  </r>
  <r>
    <n v="9047"/>
    <s v="CA-2018-137463"/>
    <x v="33"/>
    <x v="819"/>
    <d v="2018-12-20T00:00:00"/>
    <s v="Second Class"/>
    <s v="KM-16225"/>
    <s v="Kalyca Meade"/>
    <s v="Corporate"/>
    <s v="United States"/>
    <s v="Sunnyvale"/>
    <x v="1"/>
    <n v="94086"/>
    <s v="West"/>
    <s v="TEC-AC-10000057"/>
    <x v="2"/>
    <s v="Accessories"/>
    <s v="Microsoft Natural Ergonomic Keyboard 4000"/>
    <n v="149.94999999999999"/>
  </r>
  <r>
    <n v="9048"/>
    <s v="CA-2018-137463"/>
    <x v="33"/>
    <x v="819"/>
    <d v="2018-12-20T00:00:00"/>
    <s v="Second Class"/>
    <s v="KM-16225"/>
    <s v="Kalyca Meade"/>
    <s v="Corporate"/>
    <s v="United States"/>
    <s v="Sunnyvale"/>
    <x v="1"/>
    <n v="94086"/>
    <s v="West"/>
    <s v="OFF-AR-10001988"/>
    <x v="1"/>
    <s v="Art"/>
    <s v="Bulldog Table or Wall-Mount Pencil Sharpener"/>
    <n v="29.95"/>
  </r>
  <r>
    <n v="9049"/>
    <s v="CA-2018-137463"/>
    <x v="33"/>
    <x v="819"/>
    <d v="2018-12-20T00:00:00"/>
    <s v="Second Class"/>
    <s v="KM-16225"/>
    <s v="Kalyca Meade"/>
    <s v="Corporate"/>
    <s v="United States"/>
    <s v="Sunnyvale"/>
    <x v="1"/>
    <n v="94086"/>
    <s v="West"/>
    <s v="OFF-LA-10003498"/>
    <x v="1"/>
    <s v="Labels"/>
    <s v="Avery 475"/>
    <n v="44.4"/>
  </r>
  <r>
    <n v="9050"/>
    <s v="CA-2015-124513"/>
    <x v="30"/>
    <x v="158"/>
    <d v="2015-09-25T00:00:00"/>
    <s v="Standard Class"/>
    <s v="SL-20155"/>
    <s v="Sara Luxemburg"/>
    <s v="Home Office"/>
    <s v="United States"/>
    <s v="New York City"/>
    <x v="15"/>
    <n v="10011"/>
    <s v="East"/>
    <s v="OFF-AR-10002956"/>
    <x v="1"/>
    <s v="Art"/>
    <s v="Boston 16801 Nautilus Battery Pencil Sharpener"/>
    <n v="66.03"/>
  </r>
  <r>
    <n v="9051"/>
    <s v="CA-2016-165554"/>
    <x v="49"/>
    <x v="1210"/>
    <d v="2016-05-22T00:00:00"/>
    <s v="Standard Class"/>
    <s v="AJ-10780"/>
    <s v="Anthony Jacobs"/>
    <s v="Corporate"/>
    <s v="United States"/>
    <s v="Los Angeles"/>
    <x v="1"/>
    <n v="90004"/>
    <s v="West"/>
    <s v="OFF-PA-10003724"/>
    <x v="1"/>
    <s v="Paper"/>
    <s v="Wirebound Message Book, 4 per Page"/>
    <n v="10.86"/>
  </r>
  <r>
    <n v="9052"/>
    <s v="CA-2015-141838"/>
    <x v="48"/>
    <x v="959"/>
    <d v="2015-03-31T00:00:00"/>
    <s v="Second Class"/>
    <s v="DK-12835"/>
    <s v="Damala Kotsonis"/>
    <s v="Corporate"/>
    <s v="United States"/>
    <s v="San Francisco"/>
    <x v="1"/>
    <n v="94122"/>
    <s v="West"/>
    <s v="OFF-AR-10004272"/>
    <x v="1"/>
    <s v="Art"/>
    <s v="Newell 308"/>
    <n v="3.36"/>
  </r>
  <r>
    <n v="9053"/>
    <s v="CA-2015-141838"/>
    <x v="48"/>
    <x v="959"/>
    <d v="2015-03-31T00:00:00"/>
    <s v="Second Class"/>
    <s v="DK-12835"/>
    <s v="Damala Kotsonis"/>
    <s v="Corporate"/>
    <s v="United States"/>
    <s v="San Francisco"/>
    <x v="1"/>
    <n v="94122"/>
    <s v="West"/>
    <s v="OFF-BI-10003291"/>
    <x v="1"/>
    <s v="Binders"/>
    <s v="Wilson Jones Leather-Like Binders with DublLock Round Rings"/>
    <n v="27.936"/>
  </r>
  <r>
    <n v="9054"/>
    <s v="CA-2015-141838"/>
    <x v="48"/>
    <x v="959"/>
    <d v="2015-03-31T00:00:00"/>
    <s v="Second Class"/>
    <s v="DK-12835"/>
    <s v="Damala Kotsonis"/>
    <s v="Corporate"/>
    <s v="United States"/>
    <s v="San Francisco"/>
    <x v="1"/>
    <n v="94122"/>
    <s v="West"/>
    <s v="TEC-PH-10004100"/>
    <x v="2"/>
    <s v="Phones"/>
    <s v="Griffin GC17055 Auxiliary Audio Cable"/>
    <n v="28.783999999999999"/>
  </r>
  <r>
    <n v="9055"/>
    <s v="CA-2018-117009"/>
    <x v="12"/>
    <x v="585"/>
    <d v="2018-09-28T00:00:00"/>
    <s v="Standard Class"/>
    <s v="BK-11260"/>
    <s v="Berenike Kampe"/>
    <s v="Consumer"/>
    <s v="United States"/>
    <s v="Santa Ana"/>
    <x v="1"/>
    <n v="92704"/>
    <s v="West"/>
    <s v="OFF-SU-10001218"/>
    <x v="1"/>
    <s v="Supplies"/>
    <s v="Fiskars Softgrip Scissors"/>
    <n v="21.96"/>
  </r>
  <r>
    <n v="9056"/>
    <s v="CA-2016-128993"/>
    <x v="12"/>
    <x v="811"/>
    <d v="2016-09-17T00:00:00"/>
    <s v="Second Class"/>
    <s v="CC-12670"/>
    <s v="Craig Carreira"/>
    <s v="Consumer"/>
    <s v="United States"/>
    <s v="Seattle"/>
    <x v="4"/>
    <n v="98103"/>
    <s v="West"/>
    <s v="TEC-AC-10004209"/>
    <x v="2"/>
    <s v="Accessories"/>
    <s v="Memorex Froggy Flash Drive 4 GB"/>
    <n v="21.98"/>
  </r>
  <r>
    <n v="9057"/>
    <s v="CA-2016-160227"/>
    <x v="0"/>
    <x v="121"/>
    <d v="2016-11-04T00:00:00"/>
    <s v="First Class"/>
    <s v="ED-13885"/>
    <s v="Emily Ducich"/>
    <s v="Home Office"/>
    <s v="United States"/>
    <s v="New York City"/>
    <x v="15"/>
    <n v="10011"/>
    <s v="East"/>
    <s v="FUR-CH-10002073"/>
    <x v="0"/>
    <s v="Chairs"/>
    <s v="Hon Olson Stacker Chairs"/>
    <n v="2621.3220000000001"/>
  </r>
  <r>
    <n v="9058"/>
    <s v="CA-2016-149097"/>
    <x v="16"/>
    <x v="1182"/>
    <d v="2016-10-24T00:00:00"/>
    <s v="Standard Class"/>
    <s v="SV-20785"/>
    <s v="Stewart Visinsky"/>
    <s v="Consumer"/>
    <s v="United States"/>
    <s v="Los Angeles"/>
    <x v="1"/>
    <n v="90045"/>
    <s v="West"/>
    <s v="FUR-FU-10003424"/>
    <x v="0"/>
    <s v="Furnishings"/>
    <s v="Nu-Dell Oak Frame"/>
    <n v="74.760000000000005"/>
  </r>
  <r>
    <n v="9059"/>
    <s v="CA-2016-149097"/>
    <x v="16"/>
    <x v="1182"/>
    <d v="2016-10-24T00:00:00"/>
    <s v="Standard Class"/>
    <s v="SV-20785"/>
    <s v="Stewart Visinsky"/>
    <s v="Consumer"/>
    <s v="United States"/>
    <s v="Los Angeles"/>
    <x v="1"/>
    <n v="90045"/>
    <s v="West"/>
    <s v="FUR-TA-10001086"/>
    <x v="0"/>
    <s v="Tables"/>
    <s v="SAFCO PlanMaster Boards, 60w x 37-1/2d, White Melamine"/>
    <n v="364.77600000000001"/>
  </r>
  <r>
    <n v="9060"/>
    <s v="CA-2017-132304"/>
    <x v="1"/>
    <x v="403"/>
    <d v="2017-06-18T00:00:00"/>
    <s v="Standard Class"/>
    <s v="AR-10825"/>
    <s v="Anthony Rawles"/>
    <s v="Corporate"/>
    <s v="United States"/>
    <s v="Seattle"/>
    <x v="4"/>
    <n v="98103"/>
    <s v="West"/>
    <s v="FUR-TA-10004619"/>
    <x v="0"/>
    <s v="Tables"/>
    <s v="Hon Non-Folding Utility Tables"/>
    <n v="1115.17"/>
  </r>
  <r>
    <n v="9061"/>
    <s v="CA-2016-136420"/>
    <x v="5"/>
    <x v="312"/>
    <d v="2016-11-21T00:00:00"/>
    <s v="First Class"/>
    <s v="CS-12250"/>
    <s v="Chris Selesnick"/>
    <s v="Corporate"/>
    <s v="United States"/>
    <s v="San Diego"/>
    <x v="1"/>
    <n v="92024"/>
    <s v="West"/>
    <s v="OFF-BI-10002854"/>
    <x v="1"/>
    <s v="Binders"/>
    <s v="Performers Binder/Pad Holder, Black"/>
    <n v="89.695999999999998"/>
  </r>
  <r>
    <n v="9062"/>
    <s v="CA-2016-136420"/>
    <x v="5"/>
    <x v="312"/>
    <d v="2016-11-21T00:00:00"/>
    <s v="First Class"/>
    <s v="CS-12250"/>
    <s v="Chris Selesnick"/>
    <s v="Corporate"/>
    <s v="United States"/>
    <s v="San Diego"/>
    <x v="1"/>
    <n v="92024"/>
    <s v="West"/>
    <s v="OFF-LA-10002762"/>
    <x v="1"/>
    <s v="Labels"/>
    <s v="Avery 485"/>
    <n v="50.12"/>
  </r>
  <r>
    <n v="9063"/>
    <s v="CA-2017-101623"/>
    <x v="52"/>
    <x v="905"/>
    <d v="2017-03-06T00:00:00"/>
    <s v="Standard Class"/>
    <s v="RR-19525"/>
    <s v="Rick Reed"/>
    <s v="Corporate"/>
    <s v="United States"/>
    <s v="New York City"/>
    <x v="15"/>
    <n v="10035"/>
    <s v="East"/>
    <s v="OFF-FA-10003495"/>
    <x v="1"/>
    <s v="Fasteners"/>
    <s v="Staples"/>
    <n v="36.479999999999997"/>
  </r>
  <r>
    <n v="9064"/>
    <s v="US-2015-151015"/>
    <x v="2"/>
    <x v="1005"/>
    <d v="2015-10-20T00:00:00"/>
    <s v="Standard Class"/>
    <s v="BD-11500"/>
    <s v="Bradley Drucker"/>
    <s v="Consumer"/>
    <s v="United States"/>
    <s v="Chicago"/>
    <x v="10"/>
    <n v="60653"/>
    <s v="Central"/>
    <s v="OFF-PA-10002581"/>
    <x v="1"/>
    <s v="Paper"/>
    <s v="Xerox 1951"/>
    <n v="322.19200000000001"/>
  </r>
  <r>
    <n v="9065"/>
    <s v="US-2015-151015"/>
    <x v="2"/>
    <x v="1005"/>
    <d v="2015-10-20T00:00:00"/>
    <s v="Standard Class"/>
    <s v="BD-11500"/>
    <s v="Bradley Drucker"/>
    <s v="Consumer"/>
    <s v="United States"/>
    <s v="Chicago"/>
    <x v="10"/>
    <n v="60653"/>
    <s v="Central"/>
    <s v="OFF-BI-10000343"/>
    <x v="1"/>
    <s v="Binders"/>
    <s v="Pressboard Covers with Storage Hooks, 9 1/2&quot; x 11&quot;, Light Blue"/>
    <n v="2.9460000000000002"/>
  </r>
  <r>
    <n v="9066"/>
    <s v="US-2015-151015"/>
    <x v="2"/>
    <x v="1005"/>
    <d v="2015-10-20T00:00:00"/>
    <s v="Standard Class"/>
    <s v="BD-11500"/>
    <s v="Bradley Drucker"/>
    <s v="Consumer"/>
    <s v="United States"/>
    <s v="Chicago"/>
    <x v="10"/>
    <n v="60653"/>
    <s v="Central"/>
    <s v="OFF-PA-10001184"/>
    <x v="1"/>
    <s v="Paper"/>
    <s v="Xerox 1903"/>
    <n v="19.135999999999999"/>
  </r>
  <r>
    <n v="9067"/>
    <s v="CA-2018-152968"/>
    <x v="49"/>
    <x v="1143"/>
    <d v="2018-05-30T00:00:00"/>
    <s v="Standard Class"/>
    <s v="BM-11785"/>
    <s v="Bryan Mills"/>
    <s v="Consumer"/>
    <s v="United States"/>
    <s v="Harrisonburg"/>
    <x v="17"/>
    <n v="22801"/>
    <s v="South"/>
    <s v="TEC-AC-10000521"/>
    <x v="2"/>
    <s v="Accessories"/>
    <s v="Verbatim Slim CD and DVD Storage Cases, 50/Pack"/>
    <n v="23.08"/>
  </r>
  <r>
    <n v="9068"/>
    <s v="CA-2017-150077"/>
    <x v="31"/>
    <x v="1084"/>
    <d v="2017-02-10T00:00:00"/>
    <s v="Standard Class"/>
    <s v="MS-17365"/>
    <s v="Maribeth Schnelling"/>
    <s v="Consumer"/>
    <s v="United States"/>
    <s v="Rockville"/>
    <x v="39"/>
    <n v="20852"/>
    <s v="East"/>
    <s v="TEC-PH-10002890"/>
    <x v="2"/>
    <s v="Phones"/>
    <s v="AT&amp;T 17929 Lendline Telephone"/>
    <n v="90.48"/>
  </r>
  <r>
    <n v="9069"/>
    <s v="CA-2017-106278"/>
    <x v="8"/>
    <x v="476"/>
    <d v="2017-09-05T00:00:00"/>
    <s v="Second Class"/>
    <s v="BM-11140"/>
    <s v="Becky Martin"/>
    <s v="Consumer"/>
    <s v="United States"/>
    <s v="Des Moines"/>
    <x v="4"/>
    <n v="98198"/>
    <s v="West"/>
    <s v="FUR-CH-10003061"/>
    <x v="0"/>
    <s v="Chairs"/>
    <s v="Global Leather Task Chair, Black"/>
    <n v="215.976"/>
  </r>
  <r>
    <n v="9070"/>
    <s v="CA-2017-106278"/>
    <x v="8"/>
    <x v="476"/>
    <d v="2017-09-05T00:00:00"/>
    <s v="Second Class"/>
    <s v="BM-11140"/>
    <s v="Becky Martin"/>
    <s v="Consumer"/>
    <s v="United States"/>
    <s v="Des Moines"/>
    <x v="4"/>
    <n v="98198"/>
    <s v="West"/>
    <s v="OFF-EN-10003567"/>
    <x v="1"/>
    <s v="Envelopes"/>
    <s v="Inter-Office Recycled Envelopes, Brown Kraft, Button-String,10&quot; x 13&quot; , 100/Box"/>
    <n v="65.94"/>
  </r>
  <r>
    <n v="9071"/>
    <s v="CA-2018-147550"/>
    <x v="4"/>
    <x v="769"/>
    <d v="2018-12-05T00:00:00"/>
    <s v="First Class"/>
    <s v="KE-16420"/>
    <s v="Katrina Edelman"/>
    <s v="Corporate"/>
    <s v="United States"/>
    <s v="Philadelphia"/>
    <x v="9"/>
    <n v="19134"/>
    <s v="East"/>
    <s v="FUR-FU-10001918"/>
    <x v="0"/>
    <s v="Furnishings"/>
    <s v="C-Line Cubicle Keepers Polyproplyene Holder With Velcro Backings"/>
    <n v="11.352"/>
  </r>
  <r>
    <n v="9072"/>
    <s v="CA-2016-136105"/>
    <x v="17"/>
    <x v="821"/>
    <d v="2016-06-16T00:00:00"/>
    <s v="Standard Class"/>
    <s v="SZ-20035"/>
    <s v="Sam Zeldin"/>
    <s v="Home Office"/>
    <s v="United States"/>
    <s v="Columbus"/>
    <x v="14"/>
    <n v="47201"/>
    <s v="Central"/>
    <s v="OFF-ST-10002444"/>
    <x v="1"/>
    <s v="Storage"/>
    <s v="Recycled Eldon Regeneration Jumbo File"/>
    <n v="24.56"/>
  </r>
  <r>
    <n v="9073"/>
    <s v="CA-2017-142524"/>
    <x v="22"/>
    <x v="913"/>
    <d v="2017-09-08T00:00:00"/>
    <s v="Standard Class"/>
    <s v="MB-18085"/>
    <s v="Mick Brown"/>
    <s v="Consumer"/>
    <s v="United States"/>
    <s v="Springfield"/>
    <x v="25"/>
    <n v="65807"/>
    <s v="Central"/>
    <s v="OFF-EN-10003286"/>
    <x v="1"/>
    <s v="Envelopes"/>
    <s v="Staple envelope"/>
    <n v="16.559999999999999"/>
  </r>
  <r>
    <n v="9074"/>
    <s v="CA-2017-142524"/>
    <x v="22"/>
    <x v="913"/>
    <d v="2017-09-08T00:00:00"/>
    <s v="Standard Class"/>
    <s v="MB-18085"/>
    <s v="Mick Brown"/>
    <s v="Consumer"/>
    <s v="United States"/>
    <s v="Springfield"/>
    <x v="25"/>
    <n v="65807"/>
    <s v="Central"/>
    <s v="TEC-AC-10000109"/>
    <x v="2"/>
    <s v="Accessories"/>
    <s v="Sony Micro Vault Click 16 GB USB 2.0 Flash Drive"/>
    <n v="279.95"/>
  </r>
  <r>
    <n v="9075"/>
    <s v="CA-2015-136336"/>
    <x v="18"/>
    <x v="419"/>
    <d v="2015-04-26T00:00:00"/>
    <s v="Standard Class"/>
    <s v="DB-13555"/>
    <s v="Dorothy Badders"/>
    <s v="Corporate"/>
    <s v="United States"/>
    <s v="Henderson"/>
    <x v="0"/>
    <n v="42420"/>
    <s v="South"/>
    <s v="OFF-ST-10002574"/>
    <x v="1"/>
    <s v="Storage"/>
    <s v="SAFCO Commercial Wire Shelving, Black"/>
    <n v="828.84"/>
  </r>
  <r>
    <n v="9076"/>
    <s v="US-2016-136259"/>
    <x v="0"/>
    <x v="599"/>
    <d v="2016-11-08T00:00:00"/>
    <s v="First Class"/>
    <s v="CB-12415"/>
    <s v="Christy Brittain"/>
    <s v="Consumer"/>
    <s v="United States"/>
    <s v="Lakewood"/>
    <x v="24"/>
    <n v="44107"/>
    <s v="East"/>
    <s v="OFF-BI-10000773"/>
    <x v="1"/>
    <s v="Binders"/>
    <s v="Insertable Tab Post Binder Dividers"/>
    <n v="7.218"/>
  </r>
  <r>
    <n v="9077"/>
    <s v="US-2016-136259"/>
    <x v="0"/>
    <x v="599"/>
    <d v="2016-11-08T00:00:00"/>
    <s v="First Class"/>
    <s v="CB-12415"/>
    <s v="Christy Brittain"/>
    <s v="Consumer"/>
    <s v="United States"/>
    <s v="Lakewood"/>
    <x v="24"/>
    <n v="44107"/>
    <s v="East"/>
    <s v="OFF-SU-10004661"/>
    <x v="1"/>
    <s v="Supplies"/>
    <s v="Acme Titanium Bonded Scissors"/>
    <n v="27.2"/>
  </r>
  <r>
    <n v="9078"/>
    <s v="US-2015-124625"/>
    <x v="0"/>
    <x v="935"/>
    <d v="2015-11-07T00:00:00"/>
    <s v="Standard Class"/>
    <s v="SP-20650"/>
    <s v="Stephanie Phelps"/>
    <s v="Corporate"/>
    <s v="United States"/>
    <s v="Omaha"/>
    <x v="8"/>
    <n v="68104"/>
    <s v="Central"/>
    <s v="TEC-AC-10003280"/>
    <x v="2"/>
    <s v="Accessories"/>
    <s v="Belkin F8E887 USB Wired Ergonomic Keyboard"/>
    <n v="89.97"/>
  </r>
  <r>
    <n v="9079"/>
    <s v="CA-2017-108105"/>
    <x v="40"/>
    <x v="595"/>
    <d v="2017-02-23T00:00:00"/>
    <s v="Standard Class"/>
    <s v="GW-14605"/>
    <s v="Giulietta Weimer"/>
    <s v="Consumer"/>
    <s v="United States"/>
    <s v="Henderson"/>
    <x v="0"/>
    <n v="42420"/>
    <s v="South"/>
    <s v="FUR-FU-10003773"/>
    <x v="0"/>
    <s v="Furnishings"/>
    <s v="Eldon Cleatmat Plus Chair Mats for High Pile Carpets"/>
    <n v="318.08"/>
  </r>
  <r>
    <n v="9080"/>
    <s v="CA-2017-108105"/>
    <x v="40"/>
    <x v="595"/>
    <d v="2017-02-23T00:00:00"/>
    <s v="Standard Class"/>
    <s v="GW-14605"/>
    <s v="Giulietta Weimer"/>
    <s v="Consumer"/>
    <s v="United States"/>
    <s v="Henderson"/>
    <x v="0"/>
    <n v="42420"/>
    <s v="South"/>
    <s v="OFF-BI-10002412"/>
    <x v="1"/>
    <s v="Binders"/>
    <s v="Wilson Jones â€œSnapâ€ Scratch Pad Binder Tool for Ring Binders"/>
    <n v="5.8"/>
  </r>
  <r>
    <n v="9081"/>
    <s v="CA-2018-166898"/>
    <x v="14"/>
    <x v="220"/>
    <d v="2018-09-13T00:00:00"/>
    <s v="Second Class"/>
    <s v="KH-16630"/>
    <s v="Ken Heidel"/>
    <s v="Corporate"/>
    <s v="United States"/>
    <s v="Santa Ana"/>
    <x v="1"/>
    <n v="92704"/>
    <s v="West"/>
    <s v="TEC-PH-10002564"/>
    <x v="2"/>
    <s v="Phones"/>
    <s v="OtterBox Defender Series Case - Samsung Galaxy S4"/>
    <n v="143.952"/>
  </r>
  <r>
    <n v="9082"/>
    <s v="CA-2018-166898"/>
    <x v="14"/>
    <x v="220"/>
    <d v="2018-09-13T00:00:00"/>
    <s v="Second Class"/>
    <s v="KH-16630"/>
    <s v="Ken Heidel"/>
    <s v="Corporate"/>
    <s v="United States"/>
    <s v="Santa Ana"/>
    <x v="1"/>
    <n v="92704"/>
    <s v="West"/>
    <s v="OFF-PA-10002262"/>
    <x v="1"/>
    <s v="Paper"/>
    <s v="Xerox 192"/>
    <n v="19.440000000000001"/>
  </r>
  <r>
    <n v="9083"/>
    <s v="CA-2018-169005"/>
    <x v="28"/>
    <x v="808"/>
    <d v="2018-11-06T00:00:00"/>
    <s v="Standard Class"/>
    <s v="BG-11035"/>
    <s v="Barry Gonzalez"/>
    <s v="Consumer"/>
    <s v="United States"/>
    <s v="Springfield"/>
    <x v="17"/>
    <n v="22153"/>
    <s v="South"/>
    <s v="OFF-AR-10000246"/>
    <x v="1"/>
    <s v="Art"/>
    <s v="Newell 318"/>
    <n v="5.56"/>
  </r>
  <r>
    <n v="9084"/>
    <s v="CA-2016-104038"/>
    <x v="25"/>
    <x v="525"/>
    <d v="2016-02-08T00:00:00"/>
    <s v="First Class"/>
    <s v="LO-17170"/>
    <s v="Lori Olson"/>
    <s v="Corporate"/>
    <s v="United States"/>
    <s v="Suffolk"/>
    <x v="17"/>
    <n v="23434"/>
    <s v="South"/>
    <s v="OFF-ST-10002554"/>
    <x v="1"/>
    <s v="Storage"/>
    <s v="Tennsco Industrial Shelving"/>
    <n v="146.72999999999999"/>
  </r>
  <r>
    <n v="9085"/>
    <s v="CA-2016-104038"/>
    <x v="25"/>
    <x v="525"/>
    <d v="2016-02-08T00:00:00"/>
    <s v="First Class"/>
    <s v="LO-17170"/>
    <s v="Lori Olson"/>
    <s v="Corporate"/>
    <s v="United States"/>
    <s v="Suffolk"/>
    <x v="17"/>
    <n v="23434"/>
    <s v="South"/>
    <s v="OFF-PA-10002751"/>
    <x v="1"/>
    <s v="Paper"/>
    <s v="Xerox 1920"/>
    <n v="29.9"/>
  </r>
  <r>
    <n v="9086"/>
    <s v="CA-2017-126102"/>
    <x v="14"/>
    <x v="545"/>
    <d v="2017-09-12T00:00:00"/>
    <s v="Second Class"/>
    <s v="DV-13465"/>
    <s v="Dianna Vittorini"/>
    <s v="Consumer"/>
    <s v="United States"/>
    <s v="Los Angeles"/>
    <x v="1"/>
    <n v="90049"/>
    <s v="West"/>
    <s v="OFF-BI-10004318"/>
    <x v="1"/>
    <s v="Binders"/>
    <s v="Ibico EB-19 Dual Function Manual Binding System"/>
    <n v="276.78399999999999"/>
  </r>
  <r>
    <n v="9087"/>
    <s v="CA-2017-143406"/>
    <x v="30"/>
    <x v="182"/>
    <d v="2017-09-30T00:00:00"/>
    <s v="Standard Class"/>
    <s v="LR-17035"/>
    <s v="Lisa Ryan"/>
    <s v="Corporate"/>
    <s v="United States"/>
    <s v="Houston"/>
    <x v="5"/>
    <n v="77041"/>
    <s v="Central"/>
    <s v="OFF-AP-10001564"/>
    <x v="1"/>
    <s v="Appliances"/>
    <s v="Hoover Commercial Lightweight Upright Vacuum with E-Z Empty Dirt Cup"/>
    <n v="93.031999999999996"/>
  </r>
  <r>
    <n v="9088"/>
    <s v="CA-2017-143406"/>
    <x v="30"/>
    <x v="182"/>
    <d v="2017-09-30T00:00:00"/>
    <s v="Standard Class"/>
    <s v="LR-17035"/>
    <s v="Lisa Ryan"/>
    <s v="Corporate"/>
    <s v="United States"/>
    <s v="Houston"/>
    <x v="5"/>
    <n v="77041"/>
    <s v="Central"/>
    <s v="FUR-CH-10000513"/>
    <x v="0"/>
    <s v="Chairs"/>
    <s v="High-Back Leather Manager's Chair"/>
    <n v="454.96499999999997"/>
  </r>
  <r>
    <n v="9089"/>
    <s v="CA-2016-150308"/>
    <x v="33"/>
    <x v="83"/>
    <d v="2016-12-20T00:00:00"/>
    <s v="Standard Class"/>
    <s v="RR-19525"/>
    <s v="Rick Reed"/>
    <s v="Corporate"/>
    <s v="United States"/>
    <s v="Cary"/>
    <x v="3"/>
    <n v="27511"/>
    <s v="South"/>
    <s v="TEC-PH-10001433"/>
    <x v="2"/>
    <s v="Phones"/>
    <s v="Cisco Small Business SPA 502G VoIP phone"/>
    <n v="246.16800000000001"/>
  </r>
  <r>
    <n v="9090"/>
    <s v="CA-2017-131093"/>
    <x v="12"/>
    <x v="42"/>
    <d v="2017-09-20T00:00:00"/>
    <s v="Second Class"/>
    <s v="TS-21610"/>
    <s v="Troy Staebel"/>
    <s v="Consumer"/>
    <s v="United States"/>
    <s v="Springfield"/>
    <x v="24"/>
    <n v="45503"/>
    <s v="East"/>
    <s v="OFF-ST-10002790"/>
    <x v="1"/>
    <s v="Storage"/>
    <s v="Safco Industrial Shelving"/>
    <n v="295.39999999999998"/>
  </r>
  <r>
    <n v="9091"/>
    <s v="US-2018-148831"/>
    <x v="32"/>
    <x v="119"/>
    <d v="2018-10-15T00:00:00"/>
    <s v="First Class"/>
    <s v="AH-10210"/>
    <s v="Alan Hwang"/>
    <s v="Consumer"/>
    <s v="United States"/>
    <s v="Louisville"/>
    <x v="0"/>
    <n v="40214"/>
    <s v="South"/>
    <s v="OFF-ST-10002974"/>
    <x v="1"/>
    <s v="Storage"/>
    <s v="Trav-L-File Heavy-Duty Shuttle II, Black"/>
    <n v="348.56"/>
  </r>
  <r>
    <n v="9092"/>
    <s v="CA-2016-162950"/>
    <x v="38"/>
    <x v="1141"/>
    <d v="2016-07-03T00:00:00"/>
    <s v="Second Class"/>
    <s v="DW-13585"/>
    <s v="Dorothy Wardle"/>
    <s v="Corporate"/>
    <s v="United States"/>
    <s v="Troy"/>
    <x v="24"/>
    <n v="45373"/>
    <s v="East"/>
    <s v="OFF-PA-10003177"/>
    <x v="1"/>
    <s v="Paper"/>
    <s v="Xerox 1999"/>
    <n v="15.552"/>
  </r>
  <r>
    <n v="9093"/>
    <s v="CA-2016-162950"/>
    <x v="38"/>
    <x v="1141"/>
    <d v="2016-07-03T00:00:00"/>
    <s v="Second Class"/>
    <s v="DW-13585"/>
    <s v="Dorothy Wardle"/>
    <s v="Corporate"/>
    <s v="United States"/>
    <s v="Troy"/>
    <x v="24"/>
    <n v="45373"/>
    <s v="East"/>
    <s v="FUR-BO-10001918"/>
    <x v="0"/>
    <s v="Bookcases"/>
    <s v="Sauder Forest Hills Library with Doors, Woodland Oak Finish"/>
    <n v="482.94"/>
  </r>
  <r>
    <n v="9094"/>
    <s v="US-2016-132836"/>
    <x v="21"/>
    <x v="932"/>
    <d v="2016-06-05T00:00:00"/>
    <s v="Standard Class"/>
    <s v="AJ-10945"/>
    <s v="Ashley Jarboe"/>
    <s v="Consumer"/>
    <s v="United States"/>
    <s v="Detroit"/>
    <x v="12"/>
    <n v="48227"/>
    <s v="Central"/>
    <s v="TEC-PH-10001299"/>
    <x v="2"/>
    <s v="Phones"/>
    <s v="Polycom CX300 Desktop Phone USB VoIP phone"/>
    <n v="299.98"/>
  </r>
  <r>
    <n v="9095"/>
    <s v="US-2016-132836"/>
    <x v="21"/>
    <x v="932"/>
    <d v="2016-06-05T00:00:00"/>
    <s v="Standard Class"/>
    <s v="AJ-10945"/>
    <s v="Ashley Jarboe"/>
    <s v="Consumer"/>
    <s v="United States"/>
    <s v="Detroit"/>
    <x v="12"/>
    <n v="48227"/>
    <s v="Central"/>
    <s v="OFF-BI-10004224"/>
    <x v="1"/>
    <s v="Binders"/>
    <s v="Catalog Binders with Expanding Posts"/>
    <n v="403.68"/>
  </r>
  <r>
    <n v="9096"/>
    <s v="US-2016-132836"/>
    <x v="21"/>
    <x v="932"/>
    <d v="2016-06-05T00:00:00"/>
    <s v="Standard Class"/>
    <s v="AJ-10945"/>
    <s v="Ashley Jarboe"/>
    <s v="Consumer"/>
    <s v="United States"/>
    <s v="Detroit"/>
    <x v="12"/>
    <n v="48227"/>
    <s v="Central"/>
    <s v="TEC-PH-10001300"/>
    <x v="2"/>
    <s v="Phones"/>
    <s v="iKross Bluetooth Portable Keyboard + Cell Phone Stand Holder + Brush for Apple iPhone 5S 5C 5, 4S 4"/>
    <n v="41.9"/>
  </r>
  <r>
    <n v="9097"/>
    <s v="US-2016-132836"/>
    <x v="21"/>
    <x v="932"/>
    <d v="2016-06-05T00:00:00"/>
    <s v="Standard Class"/>
    <s v="AJ-10945"/>
    <s v="Ashley Jarboe"/>
    <s v="Consumer"/>
    <s v="United States"/>
    <s v="Detroit"/>
    <x v="12"/>
    <n v="48227"/>
    <s v="Central"/>
    <s v="OFF-LA-10004178"/>
    <x v="1"/>
    <s v="Labels"/>
    <s v="Avery 491"/>
    <n v="28.91"/>
  </r>
  <r>
    <n v="9098"/>
    <s v="US-2015-158365"/>
    <x v="3"/>
    <x v="791"/>
    <d v="2015-04-17T00:00:00"/>
    <s v="Standard Class"/>
    <s v="SV-20785"/>
    <s v="Stewart Visinsky"/>
    <s v="Consumer"/>
    <s v="United States"/>
    <s v="Bloomington"/>
    <x v="14"/>
    <n v="47401"/>
    <s v="Central"/>
    <s v="OFF-PA-10000289"/>
    <x v="1"/>
    <s v="Paper"/>
    <s v="Xerox 213"/>
    <n v="32.4"/>
  </r>
  <r>
    <n v="9099"/>
    <s v="CA-2018-152933"/>
    <x v="32"/>
    <x v="386"/>
    <d v="2018-10-16T00:00:00"/>
    <s v="Standard Class"/>
    <s v="MG-17650"/>
    <s v="Matthew Grinstein"/>
    <s v="Home Office"/>
    <s v="United States"/>
    <s v="Dallas"/>
    <x v="5"/>
    <n v="75081"/>
    <s v="Central"/>
    <s v="TEC-PH-10002085"/>
    <x v="2"/>
    <s v="Phones"/>
    <s v="Clarity 53712"/>
    <n v="369.54399999999998"/>
  </r>
  <r>
    <n v="9100"/>
    <s v="CA-2018-152933"/>
    <x v="32"/>
    <x v="386"/>
    <d v="2018-10-16T00:00:00"/>
    <s v="Standard Class"/>
    <s v="MG-17650"/>
    <s v="Matthew Grinstein"/>
    <s v="Home Office"/>
    <s v="United States"/>
    <s v="Dallas"/>
    <x v="5"/>
    <n v="75081"/>
    <s v="Central"/>
    <s v="OFF-PA-10001934"/>
    <x v="1"/>
    <s v="Paper"/>
    <s v="Xerox 1993"/>
    <n v="10.368"/>
  </r>
  <r>
    <n v="9101"/>
    <s v="CA-2018-152933"/>
    <x v="32"/>
    <x v="386"/>
    <d v="2018-10-16T00:00:00"/>
    <s v="Standard Class"/>
    <s v="MG-17650"/>
    <s v="Matthew Grinstein"/>
    <s v="Home Office"/>
    <s v="United States"/>
    <s v="Dallas"/>
    <x v="5"/>
    <n v="75081"/>
    <s v="Central"/>
    <s v="TEC-AC-10003033"/>
    <x v="2"/>
    <s v="Accessories"/>
    <s v="Plantronics CS510 - Over-the-Head monaural Wireless Headset System"/>
    <n v="791.88"/>
  </r>
  <r>
    <n v="9102"/>
    <s v="CA-2016-163181"/>
    <x v="6"/>
    <x v="209"/>
    <d v="2016-11-12T00:00:00"/>
    <s v="Standard Class"/>
    <s v="AB-10105"/>
    <s v="Adrian Barton"/>
    <s v="Consumer"/>
    <s v="United States"/>
    <s v="Houston"/>
    <x v="5"/>
    <n v="77041"/>
    <s v="Central"/>
    <s v="OFF-AR-10001683"/>
    <x v="1"/>
    <s v="Art"/>
    <s v="Lumber Crayons"/>
    <n v="23.64"/>
  </r>
  <r>
    <n v="9103"/>
    <s v="CA-2016-163181"/>
    <x v="6"/>
    <x v="209"/>
    <d v="2016-11-12T00:00:00"/>
    <s v="Standard Class"/>
    <s v="AB-10105"/>
    <s v="Adrian Barton"/>
    <s v="Consumer"/>
    <s v="United States"/>
    <s v="Houston"/>
    <x v="5"/>
    <n v="77041"/>
    <s v="Central"/>
    <s v="OFF-ST-10001713"/>
    <x v="1"/>
    <s v="Storage"/>
    <s v="Gould Plastics 9-Pocket Panel Bin, 18-3/8w x 5-1/4d x 20-1/2h, Black"/>
    <n v="84.784000000000006"/>
  </r>
  <r>
    <n v="9104"/>
    <s v="CA-2016-163181"/>
    <x v="6"/>
    <x v="209"/>
    <d v="2016-11-12T00:00:00"/>
    <s v="Standard Class"/>
    <s v="AB-10105"/>
    <s v="Adrian Barton"/>
    <s v="Consumer"/>
    <s v="United States"/>
    <s v="Houston"/>
    <x v="5"/>
    <n v="77041"/>
    <s v="Central"/>
    <s v="FUR-FU-10000193"/>
    <x v="0"/>
    <s v="Furnishings"/>
    <s v="Tenex Chairmats For Use with Hard Floors"/>
    <n v="64.959999999999994"/>
  </r>
  <r>
    <n v="9105"/>
    <s v="CA-2016-163181"/>
    <x v="6"/>
    <x v="209"/>
    <d v="2016-11-12T00:00:00"/>
    <s v="Standard Class"/>
    <s v="AB-10105"/>
    <s v="Adrian Barton"/>
    <s v="Consumer"/>
    <s v="United States"/>
    <s v="Houston"/>
    <x v="5"/>
    <n v="77041"/>
    <s v="Central"/>
    <s v="OFF-BI-10000474"/>
    <x v="1"/>
    <s v="Binders"/>
    <s v="Avery Recycled Flexi-View Covers for Binding Systems"/>
    <n v="32.06"/>
  </r>
  <r>
    <n v="9106"/>
    <s v="CA-2016-163181"/>
    <x v="6"/>
    <x v="209"/>
    <d v="2016-11-12T00:00:00"/>
    <s v="Standard Class"/>
    <s v="AB-10105"/>
    <s v="Adrian Barton"/>
    <s v="Consumer"/>
    <s v="United States"/>
    <s v="Houston"/>
    <x v="5"/>
    <n v="77041"/>
    <s v="Central"/>
    <s v="OFF-ST-10000129"/>
    <x v="1"/>
    <s v="Storage"/>
    <s v="Fellowes Recycled Storage Drawers"/>
    <n v="177.648"/>
  </r>
  <r>
    <n v="9107"/>
    <s v="CA-2016-163181"/>
    <x v="6"/>
    <x v="209"/>
    <d v="2016-11-12T00:00:00"/>
    <s v="Standard Class"/>
    <s v="AB-10105"/>
    <s v="Adrian Barton"/>
    <s v="Consumer"/>
    <s v="United States"/>
    <s v="Houston"/>
    <x v="5"/>
    <n v="77041"/>
    <s v="Central"/>
    <s v="TEC-MA-10001016"/>
    <x v="2"/>
    <s v="Machines"/>
    <s v="Canon PC170 Desktop Personal Copier"/>
    <n v="287.91000000000003"/>
  </r>
  <r>
    <n v="9108"/>
    <s v="CA-2016-132941"/>
    <x v="23"/>
    <x v="442"/>
    <d v="2016-05-28T00:00:00"/>
    <s v="First Class"/>
    <s v="MM-18280"/>
    <s v="Muhammed MacIntyre"/>
    <s v="Corporate"/>
    <s v="United States"/>
    <s v="Haltom City"/>
    <x v="5"/>
    <n v="76117"/>
    <s v="Central"/>
    <s v="OFF-SU-10002557"/>
    <x v="1"/>
    <s v="Supplies"/>
    <s v="Fiskars Spring-Action Scissors"/>
    <n v="22.367999999999999"/>
  </r>
  <r>
    <n v="9109"/>
    <s v="CA-2016-132941"/>
    <x v="23"/>
    <x v="442"/>
    <d v="2016-05-28T00:00:00"/>
    <s v="First Class"/>
    <s v="MM-18280"/>
    <s v="Muhammed MacIntyre"/>
    <s v="Corporate"/>
    <s v="United States"/>
    <s v="Haltom City"/>
    <x v="5"/>
    <n v="76117"/>
    <s v="Central"/>
    <s v="OFF-PA-10002160"/>
    <x v="1"/>
    <s v="Paper"/>
    <s v="Xerox 1978"/>
    <n v="32.368000000000002"/>
  </r>
  <r>
    <n v="9110"/>
    <s v="CA-2016-132941"/>
    <x v="23"/>
    <x v="442"/>
    <d v="2016-05-28T00:00:00"/>
    <s v="First Class"/>
    <s v="MM-18280"/>
    <s v="Muhammed MacIntyre"/>
    <s v="Corporate"/>
    <s v="United States"/>
    <s v="Haltom City"/>
    <x v="5"/>
    <n v="76117"/>
    <s v="Central"/>
    <s v="TEC-AC-10003095"/>
    <x v="2"/>
    <s v="Accessories"/>
    <s v="Logitech G35 7.1-Channel Surround Sound Headset"/>
    <n v="207.98400000000001"/>
  </r>
  <r>
    <n v="9111"/>
    <s v="CA-2015-132010"/>
    <x v="2"/>
    <x v="303"/>
    <d v="2015-10-15T00:00:00"/>
    <s v="First Class"/>
    <s v="MA-17995"/>
    <s v="Michelle Arnett"/>
    <s v="Home Office"/>
    <s v="United States"/>
    <s v="Richmond"/>
    <x v="17"/>
    <n v="23223"/>
    <s v="South"/>
    <s v="OFF-EN-10003160"/>
    <x v="1"/>
    <s v="Envelopes"/>
    <s v="Pastel Pink Envelopes"/>
    <n v="36.4"/>
  </r>
  <r>
    <n v="9112"/>
    <s v="CA-2015-132010"/>
    <x v="2"/>
    <x v="303"/>
    <d v="2015-10-15T00:00:00"/>
    <s v="First Class"/>
    <s v="MA-17995"/>
    <s v="Michelle Arnett"/>
    <s v="Home Office"/>
    <s v="United States"/>
    <s v="Richmond"/>
    <x v="17"/>
    <n v="23223"/>
    <s v="South"/>
    <s v="TEC-AC-10001542"/>
    <x v="2"/>
    <s v="Accessories"/>
    <s v="SanDisk Cruzer 16 GB USB Flash Drive"/>
    <n v="22.96"/>
  </r>
  <r>
    <n v="9113"/>
    <s v="CA-2015-132010"/>
    <x v="2"/>
    <x v="303"/>
    <d v="2015-10-15T00:00:00"/>
    <s v="First Class"/>
    <s v="MA-17995"/>
    <s v="Michelle Arnett"/>
    <s v="Home Office"/>
    <s v="United States"/>
    <s v="Richmond"/>
    <x v="17"/>
    <n v="23223"/>
    <s v="South"/>
    <s v="OFF-ST-10003641"/>
    <x v="1"/>
    <s v="Storage"/>
    <s v="Space Solutions Industrial Galvanized Steel Shelving."/>
    <n v="315.2"/>
  </r>
  <r>
    <n v="9114"/>
    <s v="CA-2015-132010"/>
    <x v="2"/>
    <x v="303"/>
    <d v="2015-10-15T00:00:00"/>
    <s v="First Class"/>
    <s v="MA-17995"/>
    <s v="Michelle Arnett"/>
    <s v="Home Office"/>
    <s v="United States"/>
    <s v="Richmond"/>
    <x v="17"/>
    <n v="23223"/>
    <s v="South"/>
    <s v="OFF-BI-10002432"/>
    <x v="1"/>
    <s v="Binders"/>
    <s v="Wilson Jones Standard D-Ring Binders"/>
    <n v="15.18"/>
  </r>
  <r>
    <n v="9115"/>
    <s v="CA-2017-135461"/>
    <x v="25"/>
    <x v="569"/>
    <d v="2017-02-10T00:00:00"/>
    <s v="Second Class"/>
    <s v="EB-13975"/>
    <s v="Erica Bern"/>
    <s v="Corporate"/>
    <s v="United States"/>
    <s v="Los Angeles"/>
    <x v="1"/>
    <n v="90049"/>
    <s v="West"/>
    <s v="TEC-PH-10004094"/>
    <x v="2"/>
    <s v="Phones"/>
    <s v="Motorola L703CM"/>
    <n v="623.96"/>
  </r>
  <r>
    <n v="9116"/>
    <s v="CA-2018-153045"/>
    <x v="11"/>
    <x v="617"/>
    <d v="2018-01-24T00:00:00"/>
    <s v="Second Class"/>
    <s v="NS-18505"/>
    <s v="Neola Schneider"/>
    <s v="Consumer"/>
    <s v="United States"/>
    <s v="Philadelphia"/>
    <x v="9"/>
    <n v="19140"/>
    <s v="East"/>
    <s v="TEC-PH-10001817"/>
    <x v="2"/>
    <s v="Phones"/>
    <s v="Wilson Electronics DB Pro Signal Booster"/>
    <n v="429.6"/>
  </r>
  <r>
    <n v="9117"/>
    <s v="CA-2018-153045"/>
    <x v="11"/>
    <x v="617"/>
    <d v="2018-01-24T00:00:00"/>
    <s v="Second Class"/>
    <s v="NS-18505"/>
    <s v="Neola Schneider"/>
    <s v="Consumer"/>
    <s v="United States"/>
    <s v="Philadelphia"/>
    <x v="9"/>
    <n v="19140"/>
    <s v="East"/>
    <s v="FUR-FU-10002759"/>
    <x v="0"/>
    <s v="Furnishings"/>
    <s v="12-1/2 Diameter Round Wall Clock"/>
    <n v="31.968"/>
  </r>
  <r>
    <n v="9118"/>
    <s v="CA-2018-153045"/>
    <x v="11"/>
    <x v="617"/>
    <d v="2018-01-24T00:00:00"/>
    <s v="Second Class"/>
    <s v="NS-18505"/>
    <s v="Neola Schneider"/>
    <s v="Consumer"/>
    <s v="United States"/>
    <s v="Philadelphia"/>
    <x v="9"/>
    <n v="19140"/>
    <s v="East"/>
    <s v="FUR-CH-10000309"/>
    <x v="0"/>
    <s v="Chairs"/>
    <s v="Global Comet Stacking Arm Chair"/>
    <n v="887.27099999999996"/>
  </r>
  <r>
    <n v="9119"/>
    <s v="CA-2018-153045"/>
    <x v="11"/>
    <x v="617"/>
    <d v="2018-01-24T00:00:00"/>
    <s v="Second Class"/>
    <s v="NS-18505"/>
    <s v="Neola Schneider"/>
    <s v="Consumer"/>
    <s v="United States"/>
    <s v="Philadelphia"/>
    <x v="9"/>
    <n v="19140"/>
    <s v="East"/>
    <s v="OFF-PA-10003673"/>
    <x v="1"/>
    <s v="Paper"/>
    <s v="Strathmore Photo Mount Cards"/>
    <n v="21.696000000000002"/>
  </r>
  <r>
    <n v="9120"/>
    <s v="US-2017-155971"/>
    <x v="21"/>
    <x v="112"/>
    <d v="2017-06-12T00:00:00"/>
    <s v="Standard Class"/>
    <s v="RB-19795"/>
    <s v="Ross Baird"/>
    <s v="Home Office"/>
    <s v="United States"/>
    <s v="Los Angeles"/>
    <x v="1"/>
    <n v="90036"/>
    <s v="West"/>
    <s v="OFF-LA-10000452"/>
    <x v="1"/>
    <s v="Labels"/>
    <s v="Avery 488"/>
    <n v="22.05"/>
  </r>
  <r>
    <n v="9121"/>
    <s v="US-2017-155971"/>
    <x v="21"/>
    <x v="112"/>
    <d v="2017-06-12T00:00:00"/>
    <s v="Standard Class"/>
    <s v="RB-19795"/>
    <s v="Ross Baird"/>
    <s v="Home Office"/>
    <s v="United States"/>
    <s v="Los Angeles"/>
    <x v="1"/>
    <n v="90036"/>
    <s v="West"/>
    <s v="OFF-PA-10000210"/>
    <x v="1"/>
    <s v="Paper"/>
    <s v="Xerox Blank Computer Paper"/>
    <n v="99.9"/>
  </r>
  <r>
    <n v="9122"/>
    <s v="CA-2018-122007"/>
    <x v="37"/>
    <x v="257"/>
    <d v="2018-03-20T00:00:00"/>
    <s v="Second Class"/>
    <s v="JK-15325"/>
    <s v="Jason Klamczynski"/>
    <s v="Corporate"/>
    <s v="United States"/>
    <s v="Los Angeles"/>
    <x v="1"/>
    <n v="90032"/>
    <s v="West"/>
    <s v="OFF-AP-10000358"/>
    <x v="1"/>
    <s v="Appliances"/>
    <s v="Fellowes Basic Home/Office Series Surge Protectors"/>
    <n v="90.86"/>
  </r>
  <r>
    <n v="9123"/>
    <s v="CA-2018-162250"/>
    <x v="26"/>
    <x v="221"/>
    <d v="2018-11-24T00:00:00"/>
    <s v="Same Day"/>
    <s v="PR-18880"/>
    <s v="Patrick Ryan"/>
    <s v="Consumer"/>
    <s v="United States"/>
    <s v="San Francisco"/>
    <x v="1"/>
    <n v="94109"/>
    <s v="West"/>
    <s v="OFF-PA-10002137"/>
    <x v="1"/>
    <s v="Paper"/>
    <s v="Southworth 100% RÃ©sumÃ© Paper, 24lb."/>
    <n v="7.78"/>
  </r>
  <r>
    <n v="9124"/>
    <s v="US-2017-158288"/>
    <x v="5"/>
    <x v="491"/>
    <d v="2017-11-28T00:00:00"/>
    <s v="Second Class"/>
    <s v="EH-13945"/>
    <s v="Eric Hoffmann"/>
    <s v="Consumer"/>
    <s v="United States"/>
    <s v="Philadelphia"/>
    <x v="9"/>
    <n v="19120"/>
    <s v="East"/>
    <s v="OFF-BI-10003364"/>
    <x v="1"/>
    <s v="Binders"/>
    <s v="Binding Machine Supplies"/>
    <n v="78.759"/>
  </r>
  <r>
    <n v="9125"/>
    <s v="CA-2017-128916"/>
    <x v="42"/>
    <x v="298"/>
    <d v="2017-08-20T00:00:00"/>
    <s v="Second Class"/>
    <s v="MA-17560"/>
    <s v="Matt Abelman"/>
    <s v="Home Office"/>
    <s v="United States"/>
    <s v="Houston"/>
    <x v="5"/>
    <n v="77070"/>
    <s v="Central"/>
    <s v="FUR-FU-10001940"/>
    <x v="0"/>
    <s v="Furnishings"/>
    <s v="Staple-based wall hangings"/>
    <n v="9.5519999999999996"/>
  </r>
  <r>
    <n v="9126"/>
    <s v="CA-2017-128916"/>
    <x v="42"/>
    <x v="298"/>
    <d v="2017-08-20T00:00:00"/>
    <s v="Second Class"/>
    <s v="MA-17560"/>
    <s v="Matt Abelman"/>
    <s v="Home Office"/>
    <s v="United States"/>
    <s v="Houston"/>
    <x v="5"/>
    <n v="77070"/>
    <s v="Central"/>
    <s v="FUR-FU-10000320"/>
    <x v="0"/>
    <s v="Furnishings"/>
    <s v="OIC Stacking Trays"/>
    <n v="5.3440000000000003"/>
  </r>
  <r>
    <n v="9127"/>
    <s v="CA-2016-157028"/>
    <x v="4"/>
    <x v="109"/>
    <d v="2016-12-03T00:00:00"/>
    <s v="Standard Class"/>
    <s v="MA-17995"/>
    <s v="Michelle Arnett"/>
    <s v="Home Office"/>
    <s v="United States"/>
    <s v="Las Cruces"/>
    <x v="27"/>
    <n v="88001"/>
    <s v="West"/>
    <s v="OFF-AR-10004441"/>
    <x v="1"/>
    <s v="Art"/>
    <s v="BIC Brite Liner Highlighters"/>
    <n v="8.2799999999999994"/>
  </r>
  <r>
    <n v="9128"/>
    <s v="CA-2018-112473"/>
    <x v="49"/>
    <x v="1126"/>
    <d v="2018-06-01T00:00:00"/>
    <s v="Standard Class"/>
    <s v="JL-15505"/>
    <s v="Jeremy Lonsdale"/>
    <s v="Consumer"/>
    <s v="United States"/>
    <s v="Houston"/>
    <x v="5"/>
    <n v="77070"/>
    <s v="Central"/>
    <s v="OFF-ST-10002182"/>
    <x v="1"/>
    <s v="Storage"/>
    <s v="Iris 3-Drawer Stacking Bin, Black"/>
    <n v="50.136000000000003"/>
  </r>
  <r>
    <n v="9129"/>
    <s v="US-2018-147655"/>
    <x v="22"/>
    <x v="507"/>
    <d v="2018-09-05T00:00:00"/>
    <s v="First Class"/>
    <s v="AS-10045"/>
    <s v="Aaron Smayling"/>
    <s v="Corporate"/>
    <s v="United States"/>
    <s v="Redmond"/>
    <x v="21"/>
    <n v="97756"/>
    <s v="West"/>
    <s v="OFF-BI-10002931"/>
    <x v="1"/>
    <s v="Binders"/>
    <s v="Avery Trapezoid Extra Heavy Duty 4&quot; Binders"/>
    <n v="88.073999999999998"/>
  </r>
  <r>
    <n v="9130"/>
    <s v="CA-2017-130911"/>
    <x v="37"/>
    <x v="830"/>
    <d v="2017-03-26T00:00:00"/>
    <s v="Second Class"/>
    <s v="DC-12850"/>
    <s v="Dan Campbell"/>
    <s v="Consumer"/>
    <s v="United States"/>
    <s v="Cleveland"/>
    <x v="24"/>
    <n v="44105"/>
    <s v="East"/>
    <s v="FUR-BO-10004357"/>
    <x v="0"/>
    <s v="Bookcases"/>
    <s v="O'Sullivan Living Dimensions 3-Shelf Bookcases"/>
    <n v="301.47000000000003"/>
  </r>
  <r>
    <n v="9131"/>
    <s v="CA-2017-130911"/>
    <x v="37"/>
    <x v="830"/>
    <d v="2017-03-26T00:00:00"/>
    <s v="Second Class"/>
    <s v="DC-12850"/>
    <s v="Dan Campbell"/>
    <s v="Consumer"/>
    <s v="United States"/>
    <s v="Cleveland"/>
    <x v="24"/>
    <n v="44105"/>
    <s v="East"/>
    <s v="OFF-AR-10000475"/>
    <x v="1"/>
    <s v="Art"/>
    <s v="Hunt BOSTON Vista Battery-Operated Pencil Sharpener, Black"/>
    <n v="18.655999999999999"/>
  </r>
  <r>
    <n v="9132"/>
    <s v="CA-2018-100055"/>
    <x v="23"/>
    <x v="39"/>
    <d v="2018-06-01T00:00:00"/>
    <s v="Standard Class"/>
    <s v="MD-17860"/>
    <s v="Michael Dominguez"/>
    <s v="Corporate"/>
    <s v="United States"/>
    <s v="Laurel"/>
    <x v="39"/>
    <n v="20707"/>
    <s v="East"/>
    <s v="FUR-FU-10001473"/>
    <x v="0"/>
    <s v="Furnishings"/>
    <s v="DAX Wood Document Frame"/>
    <n v="27.46"/>
  </r>
  <r>
    <n v="9133"/>
    <s v="CA-2018-100055"/>
    <x v="23"/>
    <x v="39"/>
    <d v="2018-06-01T00:00:00"/>
    <s v="Standard Class"/>
    <s v="MD-17860"/>
    <s v="Michael Dominguez"/>
    <s v="Corporate"/>
    <s v="United States"/>
    <s v="Laurel"/>
    <x v="39"/>
    <n v="20707"/>
    <s v="East"/>
    <s v="OFF-AP-10001469"/>
    <x v="1"/>
    <s v="Appliances"/>
    <s v="Fellowes 8 Outlet Superior Workstation Surge Protector"/>
    <n v="125.13"/>
  </r>
  <r>
    <n v="9134"/>
    <s v="CA-2016-157805"/>
    <x v="22"/>
    <x v="284"/>
    <d v="2016-09-04T00:00:00"/>
    <s v="Standard Class"/>
    <s v="RH-19510"/>
    <s v="Rick Huthwaite"/>
    <s v="Home Office"/>
    <s v="United States"/>
    <s v="San Diego"/>
    <x v="1"/>
    <n v="92037"/>
    <s v="West"/>
    <s v="TEC-PH-10004447"/>
    <x v="2"/>
    <s v="Phones"/>
    <s v="Toshiba IPT2010-SD IPÂ Telephone"/>
    <n v="555.96"/>
  </r>
  <r>
    <n v="9135"/>
    <s v="CA-2017-124254"/>
    <x v="29"/>
    <x v="408"/>
    <d v="2017-04-17T00:00:00"/>
    <s v="Standard Class"/>
    <s v="TB-21175"/>
    <s v="Thomas Boland"/>
    <s v="Corporate"/>
    <s v="United States"/>
    <s v="Wilson"/>
    <x v="3"/>
    <n v="27893"/>
    <s v="South"/>
    <s v="OFF-ST-10001469"/>
    <x v="1"/>
    <s v="Storage"/>
    <s v="Fellowes Bankers Box Recycled Super Stor/Drawer"/>
    <n v="129.55199999999999"/>
  </r>
  <r>
    <n v="9136"/>
    <s v="CA-2017-124254"/>
    <x v="29"/>
    <x v="408"/>
    <d v="2017-04-17T00:00:00"/>
    <s v="Standard Class"/>
    <s v="TB-21175"/>
    <s v="Thomas Boland"/>
    <s v="Corporate"/>
    <s v="United States"/>
    <s v="Wilson"/>
    <x v="3"/>
    <n v="27893"/>
    <s v="South"/>
    <s v="OFF-ST-10000060"/>
    <x v="1"/>
    <s v="Storage"/>
    <s v="Fellowes Bankers Box Staxonsteel Drawer File/Stacking System"/>
    <n v="51.984000000000002"/>
  </r>
  <r>
    <n v="9137"/>
    <s v="CA-2017-124254"/>
    <x v="29"/>
    <x v="408"/>
    <d v="2017-04-17T00:00:00"/>
    <s v="Standard Class"/>
    <s v="TB-21175"/>
    <s v="Thomas Boland"/>
    <s v="Corporate"/>
    <s v="United States"/>
    <s v="Wilson"/>
    <x v="3"/>
    <n v="27893"/>
    <s v="South"/>
    <s v="OFF-PA-10000807"/>
    <x v="1"/>
    <s v="Paper"/>
    <s v="TOPS &quot;Important Message&quot; Pads, Canary, 4-1/4 x 5-1/2, 50 Sheets per Pad"/>
    <n v="10.272"/>
  </r>
  <r>
    <n v="9138"/>
    <s v="CA-2015-123400"/>
    <x v="25"/>
    <x v="563"/>
    <d v="2015-02-09T00:00:00"/>
    <s v="Standard Class"/>
    <s v="EB-13930"/>
    <s v="Eric Barreto"/>
    <s v="Consumer"/>
    <s v="United States"/>
    <s v="Saint Petersburg"/>
    <x v="2"/>
    <n v="33710"/>
    <s v="South"/>
    <s v="OFF-BI-10000666"/>
    <x v="1"/>
    <s v="Binders"/>
    <s v="Surelock Post Binders"/>
    <n v="18.335999999999999"/>
  </r>
  <r>
    <n v="9139"/>
    <s v="CA-2015-123400"/>
    <x v="25"/>
    <x v="563"/>
    <d v="2015-02-09T00:00:00"/>
    <s v="Standard Class"/>
    <s v="EB-13930"/>
    <s v="Eric Barreto"/>
    <s v="Consumer"/>
    <s v="United States"/>
    <s v="Saint Petersburg"/>
    <x v="2"/>
    <n v="33710"/>
    <s v="South"/>
    <s v="TEC-PH-10002890"/>
    <x v="2"/>
    <s v="Phones"/>
    <s v="AT&amp;T 17929 Lendline Telephone"/>
    <n v="180.96"/>
  </r>
  <r>
    <n v="9140"/>
    <s v="CA-2015-106971"/>
    <x v="22"/>
    <x v="814"/>
    <d v="2015-09-08T00:00:00"/>
    <s v="Standard Class"/>
    <s v="BM-11785"/>
    <s v="Bryan Mills"/>
    <s v="Consumer"/>
    <s v="United States"/>
    <s v="Buffalo Grove"/>
    <x v="10"/>
    <n v="60089"/>
    <s v="Central"/>
    <s v="TEC-AC-10000844"/>
    <x v="2"/>
    <s v="Accessories"/>
    <s v="LogitechÂ Gaming G510s - Keyboard"/>
    <n v="475.94400000000002"/>
  </r>
  <r>
    <n v="9141"/>
    <s v="CA-2018-123029"/>
    <x v="10"/>
    <x v="1033"/>
    <d v="2018-10-02T00:00:00"/>
    <s v="Second Class"/>
    <s v="BT-11530"/>
    <s v="Bradley Talbott"/>
    <s v="Home Office"/>
    <s v="United States"/>
    <s v="Los Angeles"/>
    <x v="1"/>
    <n v="90049"/>
    <s v="West"/>
    <s v="TEC-AC-10002402"/>
    <x v="2"/>
    <s v="Accessories"/>
    <s v="Razer Kraken PRO Over Ear PC and Music Headset"/>
    <n v="159.97999999999999"/>
  </r>
  <r>
    <n v="9142"/>
    <s v="CA-2017-139409"/>
    <x v="22"/>
    <x v="64"/>
    <d v="2017-09-07T00:00:00"/>
    <s v="First Class"/>
    <s v="FW-14395"/>
    <s v="Fred Wasserman"/>
    <s v="Corporate"/>
    <s v="United States"/>
    <s v="New York City"/>
    <x v="15"/>
    <n v="10011"/>
    <s v="East"/>
    <s v="TEC-PH-10003988"/>
    <x v="2"/>
    <s v="Phones"/>
    <s v="LF Elite 3D Dazzle Designer Hard Case Cover, Lf Stylus Pen and Wiper For Apple Iphone 5c Mini Lite"/>
    <n v="43.6"/>
  </r>
  <r>
    <n v="9143"/>
    <s v="US-2018-166688"/>
    <x v="49"/>
    <x v="968"/>
    <d v="2018-05-26T00:00:00"/>
    <s v="Standard Class"/>
    <s v="RD-19480"/>
    <s v="Rick Duston"/>
    <s v="Consumer"/>
    <s v="United States"/>
    <s v="Las Vegas"/>
    <x v="33"/>
    <n v="89115"/>
    <s v="West"/>
    <s v="OFF-BI-10004040"/>
    <x v="1"/>
    <s v="Binders"/>
    <s v="Wilson Jones Impact Binders"/>
    <n v="8.2880000000000003"/>
  </r>
  <r>
    <n v="9144"/>
    <s v="US-2018-166688"/>
    <x v="49"/>
    <x v="968"/>
    <d v="2018-05-26T00:00:00"/>
    <s v="Standard Class"/>
    <s v="RD-19480"/>
    <s v="Rick Duston"/>
    <s v="Consumer"/>
    <s v="United States"/>
    <s v="Las Vegas"/>
    <x v="33"/>
    <n v="89115"/>
    <s v="West"/>
    <s v="TEC-PH-10004094"/>
    <x v="2"/>
    <s v="Phones"/>
    <s v="Motorola L703CM"/>
    <n v="1123.1279999999999"/>
  </r>
  <r>
    <n v="9145"/>
    <s v="US-2018-166688"/>
    <x v="49"/>
    <x v="968"/>
    <d v="2018-05-26T00:00:00"/>
    <s v="Standard Class"/>
    <s v="RD-19480"/>
    <s v="Rick Duston"/>
    <s v="Consumer"/>
    <s v="United States"/>
    <s v="Las Vegas"/>
    <x v="33"/>
    <n v="89115"/>
    <s v="West"/>
    <s v="OFF-AP-10000358"/>
    <x v="1"/>
    <s v="Appliances"/>
    <s v="Fellowes Basic Home/Office Series Surge Protectors"/>
    <n v="64.900000000000006"/>
  </r>
  <r>
    <n v="9146"/>
    <s v="CA-2016-126970"/>
    <x v="30"/>
    <x v="1181"/>
    <d v="2016-09-24T00:00:00"/>
    <s v="Standard Class"/>
    <s v="TP-21130"/>
    <s v="Theone Pippenger"/>
    <s v="Consumer"/>
    <s v="United States"/>
    <s v="Naperville"/>
    <x v="10"/>
    <n v="60540"/>
    <s v="Central"/>
    <s v="OFF-BI-10000138"/>
    <x v="1"/>
    <s v="Binders"/>
    <s v="Acco Translucent Poly Ring Binders"/>
    <n v="2.8079999999999998"/>
  </r>
  <r>
    <n v="9147"/>
    <s v="US-2017-165505"/>
    <x v="43"/>
    <x v="1156"/>
    <d v="2017-01-27T00:00:00"/>
    <s v="Standard Class"/>
    <s v="CB-12535"/>
    <s v="Claudia Bergmann"/>
    <s v="Corporate"/>
    <s v="United States"/>
    <s v="Burlington"/>
    <x v="42"/>
    <m/>
    <s v="East"/>
    <s v="TEC-AC-10002926"/>
    <x v="2"/>
    <s v="Accessories"/>
    <s v="Logitech Wireless Marathon Mouse M705"/>
    <n v="99.98"/>
  </r>
  <r>
    <n v="9148"/>
    <s v="US-2017-165505"/>
    <x v="43"/>
    <x v="1156"/>
    <d v="2017-01-27T00:00:00"/>
    <s v="Standard Class"/>
    <s v="CB-12535"/>
    <s v="Claudia Bergmann"/>
    <s v="Corporate"/>
    <s v="United States"/>
    <s v="Burlington"/>
    <x v="42"/>
    <m/>
    <s v="East"/>
    <s v="OFF-AR-10003477"/>
    <x v="1"/>
    <s v="Art"/>
    <s v="4009 Highlighters"/>
    <n v="8.0399999999999991"/>
  </r>
  <r>
    <n v="9149"/>
    <s v="US-2017-165505"/>
    <x v="43"/>
    <x v="1156"/>
    <d v="2017-01-27T00:00:00"/>
    <s v="Standard Class"/>
    <s v="CB-12535"/>
    <s v="Claudia Bergmann"/>
    <s v="Corporate"/>
    <s v="United States"/>
    <s v="Burlington"/>
    <x v="42"/>
    <m/>
    <s v="East"/>
    <s v="OFF-ST-10001526"/>
    <x v="1"/>
    <s v="Storage"/>
    <s v="Iceberg Mobile Mega Data/Printer Cart"/>
    <n v="1564.29"/>
  </r>
  <r>
    <n v="9150"/>
    <s v="US-2015-157070"/>
    <x v="21"/>
    <x v="106"/>
    <d v="2015-06-06T00:00:00"/>
    <s v="Standard Class"/>
    <s v="QJ-19255"/>
    <s v="Quincy Jones"/>
    <s v="Corporate"/>
    <s v="United States"/>
    <s v="Detroit"/>
    <x v="12"/>
    <n v="48234"/>
    <s v="Central"/>
    <s v="OFF-BI-10001765"/>
    <x v="1"/>
    <s v="Binders"/>
    <s v="Wilson Jones Heavy-Duty Casebound Ring Binders with Metal Hinges"/>
    <n v="138.56"/>
  </r>
  <r>
    <n v="9151"/>
    <s v="US-2015-157070"/>
    <x v="21"/>
    <x v="106"/>
    <d v="2015-06-06T00:00:00"/>
    <s v="Standard Class"/>
    <s v="QJ-19255"/>
    <s v="Quincy Jones"/>
    <s v="Corporate"/>
    <s v="United States"/>
    <s v="Detroit"/>
    <x v="12"/>
    <n v="48234"/>
    <s v="Central"/>
    <s v="OFF-AP-10004859"/>
    <x v="1"/>
    <s v="Appliances"/>
    <s v="Acco 6 Outlet Guardian Premium Surge Suppressor"/>
    <n v="65.52"/>
  </r>
  <r>
    <n v="9152"/>
    <s v="US-2016-106873"/>
    <x v="30"/>
    <x v="496"/>
    <d v="2016-09-29T00:00:00"/>
    <s v="Second Class"/>
    <s v="KM-16720"/>
    <s v="Kunst Miller"/>
    <s v="Consumer"/>
    <s v="United States"/>
    <s v="Avondale"/>
    <x v="16"/>
    <n v="85323"/>
    <s v="West"/>
    <s v="OFF-AR-10003179"/>
    <x v="1"/>
    <s v="Art"/>
    <s v="Dixon Ticonderoga Core-Lock Colored Pencils"/>
    <n v="14.576000000000001"/>
  </r>
  <r>
    <n v="9153"/>
    <s v="US-2016-106873"/>
    <x v="30"/>
    <x v="496"/>
    <d v="2016-09-29T00:00:00"/>
    <s v="Second Class"/>
    <s v="KM-16720"/>
    <s v="Kunst Miller"/>
    <s v="Consumer"/>
    <s v="United States"/>
    <s v="Avondale"/>
    <x v="16"/>
    <n v="85323"/>
    <s v="West"/>
    <s v="TEC-AC-10002345"/>
    <x v="2"/>
    <s v="Accessories"/>
    <s v="HP Standard 104 key PS/2 Keyboard"/>
    <n v="23.2"/>
  </r>
  <r>
    <n v="9154"/>
    <s v="US-2016-106873"/>
    <x v="30"/>
    <x v="496"/>
    <d v="2016-09-29T00:00:00"/>
    <s v="Second Class"/>
    <s v="KM-16720"/>
    <s v="Kunst Miller"/>
    <s v="Consumer"/>
    <s v="United States"/>
    <s v="Avondale"/>
    <x v="16"/>
    <n v="85323"/>
    <s v="West"/>
    <s v="OFF-AR-10001246"/>
    <x v="1"/>
    <s v="Art"/>
    <s v="Newell 317"/>
    <n v="16.463999999999999"/>
  </r>
  <r>
    <n v="9155"/>
    <s v="CA-2017-132990"/>
    <x v="44"/>
    <x v="1147"/>
    <d v="2017-08-03T00:00:00"/>
    <s v="Second Class"/>
    <s v="KM-16660"/>
    <s v="Khloe Miller"/>
    <s v="Consumer"/>
    <s v="United States"/>
    <s v="Philadelphia"/>
    <x v="9"/>
    <n v="19140"/>
    <s v="East"/>
    <s v="FUR-FU-10004864"/>
    <x v="0"/>
    <s v="Furnishings"/>
    <s v="Eldon 500 Class Desk Accessories"/>
    <n v="19.312000000000001"/>
  </r>
  <r>
    <n v="9156"/>
    <s v="CA-2015-102645"/>
    <x v="43"/>
    <x v="1211"/>
    <d v="2015-01-28T00:00:00"/>
    <s v="Standard Class"/>
    <s v="IM-15055"/>
    <s v="Ionia McGrath"/>
    <s v="Consumer"/>
    <s v="United States"/>
    <s v="Las Vegas"/>
    <x v="33"/>
    <n v="89115"/>
    <s v="West"/>
    <s v="OFF-PA-10001804"/>
    <x v="1"/>
    <s v="Paper"/>
    <s v="Xerox 195"/>
    <n v="40.08"/>
  </r>
  <r>
    <n v="9157"/>
    <s v="CA-2015-134215"/>
    <x v="36"/>
    <x v="472"/>
    <d v="2015-08-08T00:00:00"/>
    <s v="Standard Class"/>
    <s v="ML-17395"/>
    <s v="Marina Lichtenstein"/>
    <s v="Corporate"/>
    <s v="United States"/>
    <s v="Bangor"/>
    <x v="43"/>
    <n v="4401"/>
    <s v="East"/>
    <s v="OFF-AP-10001271"/>
    <x v="1"/>
    <s v="Appliances"/>
    <s v="Eureka The Boss Cordless Rechargeable Stick Vac"/>
    <n v="101.96"/>
  </r>
  <r>
    <n v="9158"/>
    <s v="CA-2015-134215"/>
    <x v="36"/>
    <x v="472"/>
    <d v="2015-08-08T00:00:00"/>
    <s v="Standard Class"/>
    <s v="ML-17395"/>
    <s v="Marina Lichtenstein"/>
    <s v="Corporate"/>
    <s v="United States"/>
    <s v="Bangor"/>
    <x v="43"/>
    <n v="4401"/>
    <s v="East"/>
    <s v="OFF-PA-10004353"/>
    <x v="1"/>
    <s v="Paper"/>
    <s v="Southworth 25% Cotton Premium Laser Paper and Envelopes"/>
    <n v="259.74"/>
  </r>
  <r>
    <n v="9159"/>
    <s v="CA-2015-134215"/>
    <x v="36"/>
    <x v="472"/>
    <d v="2015-08-08T00:00:00"/>
    <s v="Standard Class"/>
    <s v="ML-17395"/>
    <s v="Marina Lichtenstein"/>
    <s v="Corporate"/>
    <s v="United States"/>
    <s v="Bangor"/>
    <x v="43"/>
    <n v="4401"/>
    <s v="East"/>
    <s v="TEC-AC-10002473"/>
    <x v="2"/>
    <s v="Accessories"/>
    <s v="Maxell 4.7GB DVD-R"/>
    <n v="255.42"/>
  </r>
  <r>
    <n v="9160"/>
    <s v="CA-2017-118934"/>
    <x v="36"/>
    <x v="888"/>
    <d v="2017-08-14T00:00:00"/>
    <s v="Standard Class"/>
    <s v="GH-14410"/>
    <s v="Gary Hansen"/>
    <s v="Home Office"/>
    <s v="United States"/>
    <s v="Hendersonville"/>
    <x v="18"/>
    <n v="37075"/>
    <s v="South"/>
    <s v="OFF-BI-10003314"/>
    <x v="1"/>
    <s v="Binders"/>
    <s v="Tuff Stuff Recycled Round Ring Binders"/>
    <n v="4.3380000000000001"/>
  </r>
  <r>
    <n v="9161"/>
    <s v="CA-2017-118934"/>
    <x v="36"/>
    <x v="888"/>
    <d v="2017-08-14T00:00:00"/>
    <s v="Standard Class"/>
    <s v="GH-14410"/>
    <s v="Gary Hansen"/>
    <s v="Home Office"/>
    <s v="United States"/>
    <s v="Hendersonville"/>
    <x v="18"/>
    <n v="37075"/>
    <s v="South"/>
    <s v="OFF-BI-10004465"/>
    <x v="1"/>
    <s v="Binders"/>
    <s v="Avery Durable Slant Ring Binders"/>
    <n v="11.88"/>
  </r>
  <r>
    <n v="9162"/>
    <s v="CA-2017-160108"/>
    <x v="4"/>
    <x v="16"/>
    <d v="2017-12-12T00:00:00"/>
    <s v="Standard Class"/>
    <s v="AG-10900"/>
    <s v="Arthur Gainer"/>
    <s v="Consumer"/>
    <s v="United States"/>
    <s v="Eau Claire"/>
    <x v="6"/>
    <n v="54703"/>
    <s v="Central"/>
    <s v="FUR-BO-10003450"/>
    <x v="0"/>
    <s v="Bookcases"/>
    <s v="Bush Westfield Collection Bookcases, Dark Cherry Finish"/>
    <n v="405.86"/>
  </r>
  <r>
    <n v="9163"/>
    <s v="CA-2017-160108"/>
    <x v="4"/>
    <x v="16"/>
    <d v="2017-12-12T00:00:00"/>
    <s v="Standard Class"/>
    <s v="AG-10900"/>
    <s v="Arthur Gainer"/>
    <s v="Consumer"/>
    <s v="United States"/>
    <s v="Eau Claire"/>
    <x v="6"/>
    <n v="54703"/>
    <s v="Central"/>
    <s v="FUR-CH-10002335"/>
    <x v="0"/>
    <s v="Chairs"/>
    <s v="Hon GuestStacker Chair"/>
    <n v="680.01"/>
  </r>
  <r>
    <n v="9164"/>
    <s v="CA-2016-164007"/>
    <x v="1"/>
    <x v="1212"/>
    <d v="2016-06-12T00:00:00"/>
    <s v="Standard Class"/>
    <s v="MG-17695"/>
    <s v="Maureen Gnade"/>
    <s v="Consumer"/>
    <s v="United States"/>
    <s v="Chicago"/>
    <x v="10"/>
    <n v="60610"/>
    <s v="Central"/>
    <s v="TEC-AC-10003433"/>
    <x v="2"/>
    <s v="Accessories"/>
    <s v="Maxell 4.7GB DVD+R 5/Pack"/>
    <n v="2.3759999999999999"/>
  </r>
  <r>
    <n v="9165"/>
    <s v="CA-2016-164007"/>
    <x v="1"/>
    <x v="1212"/>
    <d v="2016-06-12T00:00:00"/>
    <s v="Standard Class"/>
    <s v="MG-17695"/>
    <s v="Maureen Gnade"/>
    <s v="Consumer"/>
    <s v="United States"/>
    <s v="Chicago"/>
    <x v="10"/>
    <n v="60610"/>
    <s v="Central"/>
    <s v="OFF-AP-10003849"/>
    <x v="1"/>
    <s v="Appliances"/>
    <s v="Hoover Shoulder Vac Commercial Portable Vacuum"/>
    <n v="143.12799999999999"/>
  </r>
  <r>
    <n v="9166"/>
    <s v="CA-2017-100300"/>
    <x v="17"/>
    <x v="890"/>
    <d v="2017-06-26T00:00:00"/>
    <s v="Second Class"/>
    <s v="MJ-17740"/>
    <s v="Max Jones"/>
    <s v="Consumer"/>
    <s v="United States"/>
    <s v="San Diego"/>
    <x v="1"/>
    <n v="92037"/>
    <s v="West"/>
    <s v="TEC-MA-10000984"/>
    <x v="2"/>
    <s v="Machines"/>
    <s v="Okidata MB760 Printer"/>
    <n v="4476.8"/>
  </r>
  <r>
    <n v="9167"/>
    <s v="CA-2017-100300"/>
    <x v="17"/>
    <x v="890"/>
    <d v="2017-06-26T00:00:00"/>
    <s v="Second Class"/>
    <s v="MJ-17740"/>
    <s v="Max Jones"/>
    <s v="Consumer"/>
    <s v="United States"/>
    <s v="San Diego"/>
    <x v="1"/>
    <n v="92037"/>
    <s v="West"/>
    <s v="OFF-PA-10000418"/>
    <x v="1"/>
    <s v="Paper"/>
    <s v="Xerox 189"/>
    <n v="104.85"/>
  </r>
  <r>
    <n v="9168"/>
    <s v="CA-2017-100300"/>
    <x v="17"/>
    <x v="890"/>
    <d v="2017-06-26T00:00:00"/>
    <s v="Second Class"/>
    <s v="MJ-17740"/>
    <s v="Max Jones"/>
    <s v="Consumer"/>
    <s v="United States"/>
    <s v="San Diego"/>
    <x v="1"/>
    <n v="92037"/>
    <s v="West"/>
    <s v="OFF-AP-10001242"/>
    <x v="1"/>
    <s v="Appliances"/>
    <s v="APC 7 Outlet Network SurgeArrest Surge Protector"/>
    <n v="241.44"/>
  </r>
  <r>
    <n v="9169"/>
    <s v="CA-2017-140571"/>
    <x v="34"/>
    <x v="543"/>
    <d v="2017-03-19T00:00:00"/>
    <s v="Standard Class"/>
    <s v="SJ-20125"/>
    <s v="Sanjit Jacobs"/>
    <s v="Home Office"/>
    <s v="United States"/>
    <s v="Jackson"/>
    <x v="35"/>
    <n v="39212"/>
    <s v="South"/>
    <s v="OFF-PA-10001954"/>
    <x v="1"/>
    <s v="Paper"/>
    <s v="Xerox 1964"/>
    <n v="319.76"/>
  </r>
  <r>
    <n v="9170"/>
    <s v="CA-2017-140571"/>
    <x v="34"/>
    <x v="543"/>
    <d v="2017-03-19T00:00:00"/>
    <s v="Standard Class"/>
    <s v="SJ-20125"/>
    <s v="Sanjit Jacobs"/>
    <s v="Home Office"/>
    <s v="United States"/>
    <s v="Jackson"/>
    <x v="35"/>
    <n v="39212"/>
    <s v="South"/>
    <s v="OFF-PA-10001954"/>
    <x v="1"/>
    <s v="Paper"/>
    <s v="Xerox 1964"/>
    <n v="45.68"/>
  </r>
  <r>
    <n v="9171"/>
    <s v="US-2017-155768"/>
    <x v="5"/>
    <x v="49"/>
    <d v="2017-12-01T00:00:00"/>
    <s v="Same Day"/>
    <s v="LB-16795"/>
    <s v="Laurel Beltran"/>
    <s v="Home Office"/>
    <s v="United States"/>
    <s v="Oxnard"/>
    <x v="1"/>
    <n v="93030"/>
    <s v="West"/>
    <s v="FUR-FU-10000448"/>
    <x v="0"/>
    <s v="Furnishings"/>
    <s v="Tenex Chairmats For Use With Carpeted Floors"/>
    <n v="31.96"/>
  </r>
  <r>
    <n v="9172"/>
    <s v="US-2017-155768"/>
    <x v="5"/>
    <x v="49"/>
    <d v="2017-12-01T00:00:00"/>
    <s v="Same Day"/>
    <s v="LB-16795"/>
    <s v="Laurel Beltran"/>
    <s v="Home Office"/>
    <s v="United States"/>
    <s v="Oxnard"/>
    <x v="1"/>
    <n v="93030"/>
    <s v="West"/>
    <s v="OFF-PA-10001357"/>
    <x v="1"/>
    <s v="Paper"/>
    <s v="Xerox 1886"/>
    <n v="47.9"/>
  </r>
  <r>
    <n v="9173"/>
    <s v="US-2017-155768"/>
    <x v="5"/>
    <x v="49"/>
    <d v="2017-12-01T00:00:00"/>
    <s v="Same Day"/>
    <s v="LB-16795"/>
    <s v="Laurel Beltran"/>
    <s v="Home Office"/>
    <s v="United States"/>
    <s v="Oxnard"/>
    <x v="1"/>
    <n v="93030"/>
    <s v="West"/>
    <s v="OFF-ST-10002292"/>
    <x v="1"/>
    <s v="Storage"/>
    <s v="Sauder Facets Collection Locker/File Cabinet, Sky Alder Finish"/>
    <n v="1112.94"/>
  </r>
  <r>
    <n v="9174"/>
    <s v="US-2017-155768"/>
    <x v="5"/>
    <x v="49"/>
    <d v="2017-12-01T00:00:00"/>
    <s v="Same Day"/>
    <s v="LB-16795"/>
    <s v="Laurel Beltran"/>
    <s v="Home Office"/>
    <s v="United States"/>
    <s v="Oxnard"/>
    <x v="1"/>
    <n v="93030"/>
    <s v="West"/>
    <s v="OFF-EN-10001219"/>
    <x v="1"/>
    <s v="Envelopes"/>
    <s v="#10- 4 1/8&quot; x 9 1/2&quot; Security-Tint Envelopes"/>
    <n v="22.92"/>
  </r>
  <r>
    <n v="9175"/>
    <s v="CA-2018-119424"/>
    <x v="1"/>
    <x v="492"/>
    <d v="2018-06-14T00:00:00"/>
    <s v="Second Class"/>
    <s v="SB-20185"/>
    <s v="Sarah Brown"/>
    <s v="Consumer"/>
    <s v="United States"/>
    <s v="Kent"/>
    <x v="4"/>
    <n v="98031"/>
    <s v="West"/>
    <s v="TEC-PH-10002564"/>
    <x v="2"/>
    <s v="Phones"/>
    <s v="OtterBox Defender Series Case - Samsung Galaxy S4"/>
    <n v="71.975999999999999"/>
  </r>
  <r>
    <n v="9176"/>
    <s v="CA-2018-119424"/>
    <x v="1"/>
    <x v="492"/>
    <d v="2018-06-14T00:00:00"/>
    <s v="Second Class"/>
    <s v="SB-20185"/>
    <s v="Sarah Brown"/>
    <s v="Consumer"/>
    <s v="United States"/>
    <s v="Kent"/>
    <x v="4"/>
    <n v="98031"/>
    <s v="West"/>
    <s v="OFF-PA-10001639"/>
    <x v="1"/>
    <s v="Paper"/>
    <s v="Xerox 203"/>
    <n v="19.440000000000001"/>
  </r>
  <r>
    <n v="9177"/>
    <s v="CA-2017-118178"/>
    <x v="37"/>
    <x v="690"/>
    <d v="2017-03-24T00:00:00"/>
    <s v="Standard Class"/>
    <s v="CC-12610"/>
    <s v="Corey Catlett"/>
    <s v="Corporate"/>
    <s v="United States"/>
    <s v="Nashville"/>
    <x v="18"/>
    <n v="37211"/>
    <s v="South"/>
    <s v="OFF-BI-10001153"/>
    <x v="1"/>
    <s v="Binders"/>
    <s v="Ibico Recycled Grain-Textured Covers"/>
    <n v="31.085999999999999"/>
  </r>
  <r>
    <n v="9178"/>
    <s v="CA-2017-166618"/>
    <x v="6"/>
    <x v="696"/>
    <d v="2017-11-18T00:00:00"/>
    <s v="Standard Class"/>
    <s v="DP-13000"/>
    <s v="Darren Powers"/>
    <s v="Consumer"/>
    <s v="United States"/>
    <s v="New York City"/>
    <x v="15"/>
    <n v="10035"/>
    <s v="East"/>
    <s v="TEC-PH-10003356"/>
    <x v="2"/>
    <s v="Phones"/>
    <s v="SmartStand Mobile Device Holder, Assorted Colors"/>
    <n v="13.98"/>
  </r>
  <r>
    <n v="9179"/>
    <s v="CA-2017-166618"/>
    <x v="6"/>
    <x v="696"/>
    <d v="2017-11-18T00:00:00"/>
    <s v="Standard Class"/>
    <s v="DP-13000"/>
    <s v="Darren Powers"/>
    <s v="Consumer"/>
    <s v="United States"/>
    <s v="New York City"/>
    <x v="15"/>
    <n v="10035"/>
    <s v="East"/>
    <s v="OFF-AR-10001725"/>
    <x v="1"/>
    <s v="Art"/>
    <s v="Boston Home &amp; Office Model 2000 Electric Pencil Sharpeners"/>
    <n v="23.65"/>
  </r>
  <r>
    <n v="9180"/>
    <s v="CA-2018-156776"/>
    <x v="36"/>
    <x v="783"/>
    <d v="2018-08-11T00:00:00"/>
    <s v="Standard Class"/>
    <s v="JL-15505"/>
    <s v="Jeremy Lonsdale"/>
    <s v="Consumer"/>
    <s v="United States"/>
    <s v="Westminster"/>
    <x v="1"/>
    <n v="92683"/>
    <s v="West"/>
    <s v="TEC-PH-10002415"/>
    <x v="2"/>
    <s v="Phones"/>
    <s v="Polycom VoiceStation 500 ConferenceÂ phone"/>
    <n v="707.88"/>
  </r>
  <r>
    <n v="9181"/>
    <s v="CA-2018-156776"/>
    <x v="36"/>
    <x v="783"/>
    <d v="2018-08-11T00:00:00"/>
    <s v="Standard Class"/>
    <s v="JL-15505"/>
    <s v="Jeremy Lonsdale"/>
    <s v="Consumer"/>
    <s v="United States"/>
    <s v="Westminster"/>
    <x v="1"/>
    <n v="92683"/>
    <s v="West"/>
    <s v="OFF-BI-10003355"/>
    <x v="1"/>
    <s v="Binders"/>
    <s v="Cardinal Holdit Business Card Pockets"/>
    <n v="11.952"/>
  </r>
  <r>
    <n v="9182"/>
    <s v="CA-2018-156776"/>
    <x v="36"/>
    <x v="783"/>
    <d v="2018-08-11T00:00:00"/>
    <s v="Standard Class"/>
    <s v="JL-15505"/>
    <s v="Jeremy Lonsdale"/>
    <s v="Consumer"/>
    <s v="United States"/>
    <s v="Westminster"/>
    <x v="1"/>
    <n v="92683"/>
    <s v="West"/>
    <s v="OFF-BI-10000216"/>
    <x v="1"/>
    <s v="Binders"/>
    <s v="Mead 1st Gear 2&quot; Zipper Binder, Asst. Colors"/>
    <n v="31.128"/>
  </r>
  <r>
    <n v="9183"/>
    <s v="CA-2018-156776"/>
    <x v="36"/>
    <x v="783"/>
    <d v="2018-08-11T00:00:00"/>
    <s v="Standard Class"/>
    <s v="JL-15505"/>
    <s v="Jeremy Lonsdale"/>
    <s v="Consumer"/>
    <s v="United States"/>
    <s v="Westminster"/>
    <x v="1"/>
    <n v="92683"/>
    <s v="West"/>
    <s v="TEC-AC-10004803"/>
    <x v="2"/>
    <s v="Accessories"/>
    <s v="Sony Micro Vault Click 4 GB USB 2.0 Flash Drive"/>
    <n v="55.76"/>
  </r>
  <r>
    <n v="9184"/>
    <s v="CA-2018-156776"/>
    <x v="36"/>
    <x v="783"/>
    <d v="2018-08-11T00:00:00"/>
    <s v="Standard Class"/>
    <s v="JL-15505"/>
    <s v="Jeremy Lonsdale"/>
    <s v="Consumer"/>
    <s v="United States"/>
    <s v="Westminster"/>
    <x v="1"/>
    <n v="92683"/>
    <s v="West"/>
    <s v="OFF-PA-10001970"/>
    <x v="1"/>
    <s v="Paper"/>
    <s v="Xerox 1881"/>
    <n v="24.56"/>
  </r>
  <r>
    <n v="9185"/>
    <s v="CA-2018-156776"/>
    <x v="36"/>
    <x v="783"/>
    <d v="2018-08-11T00:00:00"/>
    <s v="Standard Class"/>
    <s v="JL-15505"/>
    <s v="Jeremy Lonsdale"/>
    <s v="Consumer"/>
    <s v="United States"/>
    <s v="Westminster"/>
    <x v="1"/>
    <n v="92683"/>
    <s v="West"/>
    <s v="FUR-FU-10004848"/>
    <x v="0"/>
    <s v="Furnishings"/>
    <s v="Howard Miller 13-3/4&quot; Diameter Brushed Chrome Round Wall Clock"/>
    <n v="51.75"/>
  </r>
  <r>
    <n v="9186"/>
    <s v="CA-2018-156776"/>
    <x v="36"/>
    <x v="783"/>
    <d v="2018-08-11T00:00:00"/>
    <s v="Standard Class"/>
    <s v="JL-15505"/>
    <s v="Jeremy Lonsdale"/>
    <s v="Consumer"/>
    <s v="United States"/>
    <s v="Westminster"/>
    <x v="1"/>
    <n v="92683"/>
    <s v="West"/>
    <s v="FUR-CH-10002317"/>
    <x v="0"/>
    <s v="Chairs"/>
    <s v="Global Enterprise Series Seating Low-Back Swivel/Tilt Chairs"/>
    <n v="207.184"/>
  </r>
  <r>
    <n v="9187"/>
    <s v="CA-2018-156776"/>
    <x v="36"/>
    <x v="783"/>
    <d v="2018-08-11T00:00:00"/>
    <s v="Standard Class"/>
    <s v="JL-15505"/>
    <s v="Jeremy Lonsdale"/>
    <s v="Consumer"/>
    <s v="United States"/>
    <s v="Westminster"/>
    <x v="1"/>
    <n v="92683"/>
    <s v="West"/>
    <s v="OFF-AP-10002534"/>
    <x v="1"/>
    <s v="Appliances"/>
    <s v="3.6 Cubic Foot Counter Height Office Refrigerator"/>
    <n v="1473.1"/>
  </r>
  <r>
    <n v="9188"/>
    <s v="US-2016-130512"/>
    <x v="8"/>
    <x v="291"/>
    <d v="2016-08-25T00:00:00"/>
    <s v="Standard Class"/>
    <s v="SM-20320"/>
    <s v="Sean Miller"/>
    <s v="Home Office"/>
    <s v="United States"/>
    <s v="Allentown"/>
    <x v="9"/>
    <n v="18103"/>
    <s v="East"/>
    <s v="OFF-SU-10001935"/>
    <x v="1"/>
    <s v="Supplies"/>
    <s v="Staple remover"/>
    <n v="3.488"/>
  </r>
  <r>
    <n v="9189"/>
    <s v="US-2016-130512"/>
    <x v="8"/>
    <x v="291"/>
    <d v="2016-08-25T00:00:00"/>
    <s v="Standard Class"/>
    <s v="SM-20320"/>
    <s v="Sean Miller"/>
    <s v="Home Office"/>
    <s v="United States"/>
    <s v="Allentown"/>
    <x v="9"/>
    <n v="18103"/>
    <s v="East"/>
    <s v="TEC-AC-10000290"/>
    <x v="2"/>
    <s v="Accessories"/>
    <s v="Sabrent 4-Port USB 2.0 Hub"/>
    <n v="21.728000000000002"/>
  </r>
  <r>
    <n v="9190"/>
    <s v="US-2016-130512"/>
    <x v="8"/>
    <x v="291"/>
    <d v="2016-08-25T00:00:00"/>
    <s v="Standard Class"/>
    <s v="SM-20320"/>
    <s v="Sean Miller"/>
    <s v="Home Office"/>
    <s v="United States"/>
    <s v="Allentown"/>
    <x v="9"/>
    <n v="18103"/>
    <s v="East"/>
    <s v="OFF-ST-10002574"/>
    <x v="1"/>
    <s v="Storage"/>
    <s v="SAFCO Commercial Wire Shelving, Black"/>
    <n v="663.072"/>
  </r>
  <r>
    <n v="9191"/>
    <s v="US-2016-130512"/>
    <x v="8"/>
    <x v="291"/>
    <d v="2016-08-25T00:00:00"/>
    <s v="Standard Class"/>
    <s v="SM-20320"/>
    <s v="Sean Miller"/>
    <s v="Home Office"/>
    <s v="United States"/>
    <s v="Allentown"/>
    <x v="9"/>
    <n v="18103"/>
    <s v="East"/>
    <s v="OFF-BI-10004519"/>
    <x v="1"/>
    <s v="Binders"/>
    <s v="GBC DocuBind P100 Manual Binding Machine"/>
    <n v="99.587999999999994"/>
  </r>
  <r>
    <n v="9192"/>
    <s v="US-2016-130512"/>
    <x v="8"/>
    <x v="291"/>
    <d v="2016-08-25T00:00:00"/>
    <s v="Standard Class"/>
    <s v="SM-20320"/>
    <s v="Sean Miller"/>
    <s v="Home Office"/>
    <s v="United States"/>
    <s v="Allentown"/>
    <x v="9"/>
    <n v="18103"/>
    <s v="East"/>
    <s v="OFF-PA-10003625"/>
    <x v="1"/>
    <s v="Paper"/>
    <s v="Xerox 1979"/>
    <n v="49.567999999999998"/>
  </r>
  <r>
    <n v="9193"/>
    <s v="CA-2016-141810"/>
    <x v="0"/>
    <x v="121"/>
    <d v="2016-11-07T00:00:00"/>
    <s v="Standard Class"/>
    <s v="BB-10990"/>
    <s v="Barry Blumstein"/>
    <s v="Corporate"/>
    <s v="United States"/>
    <s v="San Antonio"/>
    <x v="5"/>
    <n v="78207"/>
    <s v="Central"/>
    <s v="OFF-BI-10001524"/>
    <x v="1"/>
    <s v="Binders"/>
    <s v="GBC Premium Transparent Covers with Diagonal Lined Pattern"/>
    <n v="29.372"/>
  </r>
  <r>
    <n v="9194"/>
    <s v="CA-2016-141810"/>
    <x v="0"/>
    <x v="121"/>
    <d v="2016-11-07T00:00:00"/>
    <s v="Standard Class"/>
    <s v="BB-10990"/>
    <s v="Barry Blumstein"/>
    <s v="Corporate"/>
    <s v="United States"/>
    <s v="San Antonio"/>
    <x v="5"/>
    <n v="78207"/>
    <s v="Central"/>
    <s v="TEC-PH-10002200"/>
    <x v="2"/>
    <s v="Phones"/>
    <s v="Aastra 6757i CT Wireless VoIP phone"/>
    <n v="344.70400000000001"/>
  </r>
  <r>
    <n v="9195"/>
    <s v="CA-2015-146843"/>
    <x v="4"/>
    <x v="953"/>
    <d v="2015-12-06T00:00:00"/>
    <s v="Standard Class"/>
    <s v="PB-19150"/>
    <s v="Philip Brown"/>
    <s v="Consumer"/>
    <s v="United States"/>
    <s v="Avondale"/>
    <x v="16"/>
    <n v="85323"/>
    <s v="West"/>
    <s v="OFF-SU-10001664"/>
    <x v="1"/>
    <s v="Supplies"/>
    <s v="Acme Office Executive Series Stainless Steel Trimmers"/>
    <n v="47.991999999999997"/>
  </r>
  <r>
    <n v="9196"/>
    <s v="CA-2015-146843"/>
    <x v="4"/>
    <x v="953"/>
    <d v="2015-12-06T00:00:00"/>
    <s v="Standard Class"/>
    <s v="PB-19150"/>
    <s v="Philip Brown"/>
    <s v="Consumer"/>
    <s v="United States"/>
    <s v="Avondale"/>
    <x v="16"/>
    <n v="85323"/>
    <s v="West"/>
    <s v="TEC-AC-10002550"/>
    <x v="2"/>
    <s v="Accessories"/>
    <s v="Memorex 25GB 6X Branded Blu-Ray Recordable Disc, 30/Pack"/>
    <n v="102.24"/>
  </r>
  <r>
    <n v="9197"/>
    <s v="CA-2015-103310"/>
    <x v="7"/>
    <x v="1025"/>
    <d v="2015-05-15T00:00:00"/>
    <s v="Standard Class"/>
    <s v="GM-14680"/>
    <s v="Greg Matthias"/>
    <s v="Consumer"/>
    <s v="United States"/>
    <s v="San Jose"/>
    <x v="1"/>
    <n v="95123"/>
    <s v="West"/>
    <s v="OFF-PA-10004353"/>
    <x v="1"/>
    <s v="Paper"/>
    <s v="Southworth 25% Cotton Premium Laser Paper and Envelopes"/>
    <n v="39.96"/>
  </r>
  <r>
    <n v="9198"/>
    <s v="CA-2015-103310"/>
    <x v="7"/>
    <x v="1025"/>
    <d v="2015-05-15T00:00:00"/>
    <s v="Standard Class"/>
    <s v="GM-14680"/>
    <s v="Greg Matthias"/>
    <s v="Consumer"/>
    <s v="United States"/>
    <s v="San Jose"/>
    <x v="1"/>
    <n v="95123"/>
    <s v="West"/>
    <s v="TEC-PH-10001817"/>
    <x v="2"/>
    <s v="Phones"/>
    <s v="Wilson Electronics DB Pro Signal Booster"/>
    <n v="1432"/>
  </r>
  <r>
    <n v="9199"/>
    <s v="CA-2015-103310"/>
    <x v="7"/>
    <x v="1025"/>
    <d v="2015-05-15T00:00:00"/>
    <s v="Standard Class"/>
    <s v="GM-14680"/>
    <s v="Greg Matthias"/>
    <s v="Consumer"/>
    <s v="United States"/>
    <s v="San Jose"/>
    <x v="1"/>
    <n v="95123"/>
    <s v="West"/>
    <s v="OFF-SU-10004737"/>
    <x v="1"/>
    <s v="Supplies"/>
    <s v="Acme Design Stainless Steel Bent Scissors"/>
    <n v="41.04"/>
  </r>
  <r>
    <n v="9200"/>
    <s v="CA-2015-103310"/>
    <x v="7"/>
    <x v="1025"/>
    <d v="2015-05-15T00:00:00"/>
    <s v="Standard Class"/>
    <s v="GM-14680"/>
    <s v="Greg Matthias"/>
    <s v="Consumer"/>
    <s v="United States"/>
    <s v="San Jose"/>
    <x v="1"/>
    <n v="95123"/>
    <s v="West"/>
    <s v="FUR-CH-10002320"/>
    <x v="0"/>
    <s v="Chairs"/>
    <s v="Hon Pagoda Stacking Chairs"/>
    <n v="256.78399999999999"/>
  </r>
  <r>
    <n v="9201"/>
    <s v="CA-2017-152688"/>
    <x v="2"/>
    <x v="508"/>
    <d v="2017-10-20T00:00:00"/>
    <s v="First Class"/>
    <s v="NR-18550"/>
    <s v="Nick Radford"/>
    <s v="Consumer"/>
    <s v="United States"/>
    <s v="Perth Amboy"/>
    <x v="30"/>
    <n v="8861"/>
    <s v="East"/>
    <s v="FUR-BO-10001337"/>
    <x v="0"/>
    <s v="Bookcases"/>
    <s v="O'Sullivan Living Dimensions 2-Shelf Bookcases"/>
    <n v="120.98"/>
  </r>
  <r>
    <n v="9202"/>
    <s v="CA-2017-152688"/>
    <x v="2"/>
    <x v="508"/>
    <d v="2017-10-20T00:00:00"/>
    <s v="First Class"/>
    <s v="NR-18550"/>
    <s v="Nick Radford"/>
    <s v="Consumer"/>
    <s v="United States"/>
    <s v="Perth Amboy"/>
    <x v="30"/>
    <n v="8861"/>
    <s v="East"/>
    <s v="OFF-BI-10004584"/>
    <x v="1"/>
    <s v="Binders"/>
    <s v="GBC ProClick 150 Presentation Binding System"/>
    <n v="315.98"/>
  </r>
  <r>
    <n v="9203"/>
    <s v="CA-2017-153836"/>
    <x v="28"/>
    <x v="859"/>
    <d v="2017-11-03T00:00:00"/>
    <s v="Standard Class"/>
    <s v="EH-13765"/>
    <s v="Edward Hooks"/>
    <s v="Corporate"/>
    <s v="United States"/>
    <s v="New York City"/>
    <x v="15"/>
    <n v="10011"/>
    <s v="East"/>
    <s v="OFF-BI-10004817"/>
    <x v="1"/>
    <s v="Binders"/>
    <s v="GBC Personal VeloBind Strips"/>
    <n v="28.751999999999999"/>
  </r>
  <r>
    <n v="9204"/>
    <s v="CA-2017-153836"/>
    <x v="28"/>
    <x v="859"/>
    <d v="2017-11-03T00:00:00"/>
    <s v="Standard Class"/>
    <s v="EH-13765"/>
    <s v="Edward Hooks"/>
    <s v="Corporate"/>
    <s v="United States"/>
    <s v="New York City"/>
    <x v="15"/>
    <n v="10011"/>
    <s v="East"/>
    <s v="OFF-AR-10004602"/>
    <x v="1"/>
    <s v="Art"/>
    <s v="Boston KS Multi-Size Manual Pencil Sharpener"/>
    <n v="114.95"/>
  </r>
  <r>
    <n v="9205"/>
    <s v="CA-2017-104689"/>
    <x v="5"/>
    <x v="49"/>
    <d v="2017-12-05T00:00:00"/>
    <s v="Standard Class"/>
    <s v="FH-14365"/>
    <s v="Fred Hopkins"/>
    <s v="Corporate"/>
    <s v="United States"/>
    <s v="Los Angeles"/>
    <x v="1"/>
    <n v="90004"/>
    <s v="West"/>
    <s v="OFF-AR-10001149"/>
    <x v="1"/>
    <s v="Art"/>
    <s v="Sanford Colorific Colored Pencils, 12/Box"/>
    <n v="23.04"/>
  </r>
  <r>
    <n v="9206"/>
    <s v="CA-2017-146423"/>
    <x v="3"/>
    <x v="438"/>
    <d v="2017-04-21T00:00:00"/>
    <s v="Same Day"/>
    <s v="BT-11680"/>
    <s v="Brian Thompson"/>
    <s v="Consumer"/>
    <s v="United States"/>
    <s v="Milford"/>
    <x v="29"/>
    <n v="6460"/>
    <s v="East"/>
    <s v="OFF-AR-10004817"/>
    <x v="1"/>
    <s v="Art"/>
    <s v="Colorific Watercolor Pencils"/>
    <n v="15.48"/>
  </r>
  <r>
    <n v="9207"/>
    <s v="CA-2017-146423"/>
    <x v="3"/>
    <x v="438"/>
    <d v="2017-04-21T00:00:00"/>
    <s v="Same Day"/>
    <s v="BT-11680"/>
    <s v="Brian Thompson"/>
    <s v="Consumer"/>
    <s v="United States"/>
    <s v="Milford"/>
    <x v="29"/>
    <n v="6460"/>
    <s v="East"/>
    <s v="OFF-PA-10003797"/>
    <x v="1"/>
    <s v="Paper"/>
    <s v="Xerox 209"/>
    <n v="51.84"/>
  </r>
  <r>
    <n v="9208"/>
    <s v="CA-2018-140781"/>
    <x v="44"/>
    <x v="646"/>
    <d v="2018-08-07T00:00:00"/>
    <s v="Standard Class"/>
    <s v="AB-10105"/>
    <s v="Adrian Barton"/>
    <s v="Consumer"/>
    <s v="United States"/>
    <s v="Bloomington"/>
    <x v="10"/>
    <n v="61701"/>
    <s v="Central"/>
    <s v="TEC-AC-10000682"/>
    <x v="2"/>
    <s v="Accessories"/>
    <s v="Kensington K72356US Mouse-in-a-Box USB Desktop Mouse"/>
    <n v="39.816000000000003"/>
  </r>
  <r>
    <n v="9209"/>
    <s v="CA-2018-141747"/>
    <x v="44"/>
    <x v="646"/>
    <d v="2018-08-08T00:00:00"/>
    <s v="Second Class"/>
    <s v="SC-20230"/>
    <s v="Scot Coram"/>
    <s v="Corporate"/>
    <s v="United States"/>
    <s v="Seattle"/>
    <x v="4"/>
    <n v="98105"/>
    <s v="West"/>
    <s v="OFF-ST-10003996"/>
    <x v="1"/>
    <s v="Storage"/>
    <s v="Letter/Legal File Tote with Clear Snap-On Lid, Black Granite"/>
    <n v="16.059999999999999"/>
  </r>
  <r>
    <n v="9210"/>
    <s v="CA-2018-142776"/>
    <x v="19"/>
    <x v="157"/>
    <d v="2018-12-14T00:00:00"/>
    <s v="Second Class"/>
    <s v="RS-19870"/>
    <s v="Roy Skaria"/>
    <s v="Home Office"/>
    <s v="United States"/>
    <s v="Burlington"/>
    <x v="23"/>
    <n v="52601"/>
    <s v="Central"/>
    <s v="OFF-EN-10003160"/>
    <x v="1"/>
    <s v="Envelopes"/>
    <s v="Pastel Pink Envelopes"/>
    <n v="7.28"/>
  </r>
  <r>
    <n v="9211"/>
    <s v="CA-2018-142776"/>
    <x v="19"/>
    <x v="157"/>
    <d v="2018-12-14T00:00:00"/>
    <s v="Second Class"/>
    <s v="RS-19870"/>
    <s v="Roy Skaria"/>
    <s v="Home Office"/>
    <s v="United States"/>
    <s v="Burlington"/>
    <x v="23"/>
    <n v="52601"/>
    <s v="Central"/>
    <s v="OFF-BI-10002012"/>
    <x v="1"/>
    <s v="Binders"/>
    <s v="Wilson Jones Easy Flow II Sheet Lifters"/>
    <n v="5.4"/>
  </r>
  <r>
    <n v="9212"/>
    <s v="CA-2016-167479"/>
    <x v="37"/>
    <x v="948"/>
    <d v="2016-03-19T00:00:00"/>
    <s v="Standard Class"/>
    <s v="AI-10855"/>
    <s v="Arianne Irving"/>
    <s v="Consumer"/>
    <s v="United States"/>
    <s v="Roseville"/>
    <x v="1"/>
    <n v="95661"/>
    <s v="West"/>
    <s v="OFF-PA-10002105"/>
    <x v="1"/>
    <s v="Paper"/>
    <s v="Xerox 223"/>
    <n v="19.440000000000001"/>
  </r>
  <r>
    <n v="9213"/>
    <s v="CA-2015-144071"/>
    <x v="19"/>
    <x v="589"/>
    <d v="2015-12-15T00:00:00"/>
    <s v="Standard Class"/>
    <s v="DJ-13420"/>
    <s v="Denny Joy"/>
    <s v="Corporate"/>
    <s v="United States"/>
    <s v="San Francisco"/>
    <x v="1"/>
    <n v="94110"/>
    <s v="West"/>
    <s v="FUR-FU-10000397"/>
    <x v="0"/>
    <s v="Furnishings"/>
    <s v="Luxo Economy Swing Arm Lamp"/>
    <n v="39.880000000000003"/>
  </r>
  <r>
    <n v="9214"/>
    <s v="CA-2015-144071"/>
    <x v="19"/>
    <x v="589"/>
    <d v="2015-12-15T00:00:00"/>
    <s v="Standard Class"/>
    <s v="DJ-13420"/>
    <s v="Denny Joy"/>
    <s v="Corporate"/>
    <s v="United States"/>
    <s v="San Francisco"/>
    <x v="1"/>
    <n v="94110"/>
    <s v="West"/>
    <s v="FUR-FU-10000758"/>
    <x v="0"/>
    <s v="Furnishings"/>
    <s v="DAX Natural Wood-Tone Poster Frame"/>
    <n v="79.44"/>
  </r>
  <r>
    <n v="9215"/>
    <s v="US-2018-120908"/>
    <x v="10"/>
    <x v="1033"/>
    <d v="2018-10-02T00:00:00"/>
    <s v="First Class"/>
    <s v="BF-10975"/>
    <s v="Barbara Fisher"/>
    <s v="Corporate"/>
    <s v="United States"/>
    <s v="Philadelphia"/>
    <x v="9"/>
    <n v="19120"/>
    <s v="East"/>
    <s v="OFF-LA-10004677"/>
    <x v="1"/>
    <s v="Labels"/>
    <s v="Self-Adhesive Address Labels for Typewriters with Dispenser Box"/>
    <n v="20.664000000000001"/>
  </r>
  <r>
    <n v="9216"/>
    <s v="CA-2017-152646"/>
    <x v="26"/>
    <x v="831"/>
    <d v="2017-11-26T00:00:00"/>
    <s v="Standard Class"/>
    <s v="TH-21235"/>
    <s v="Tiffany House"/>
    <s v="Corporate"/>
    <s v="United States"/>
    <s v="Los Angeles"/>
    <x v="1"/>
    <n v="90049"/>
    <s v="West"/>
    <s v="OFF-PA-10004451"/>
    <x v="1"/>
    <s v="Paper"/>
    <s v="Xerox 222"/>
    <n v="32.4"/>
  </r>
  <r>
    <n v="9217"/>
    <s v="CA-2018-103765"/>
    <x v="26"/>
    <x v="221"/>
    <d v="2018-11-30T00:00:00"/>
    <s v="Standard Class"/>
    <s v="JG-15310"/>
    <s v="Jason Gross"/>
    <s v="Corporate"/>
    <s v="United States"/>
    <s v="Odessa"/>
    <x v="5"/>
    <n v="79762"/>
    <s v="Central"/>
    <s v="OFF-AP-10002311"/>
    <x v="1"/>
    <s v="Appliances"/>
    <s v="Holmes Replacement Filter for HEPA Air Cleaner, Very Large Room, HEPA Filter"/>
    <n v="13.762"/>
  </r>
  <r>
    <n v="9218"/>
    <s v="US-2018-118157"/>
    <x v="6"/>
    <x v="237"/>
    <d v="2018-11-17T00:00:00"/>
    <s v="First Class"/>
    <s v="AW-10930"/>
    <s v="Arthur Wiediger"/>
    <s v="Home Office"/>
    <s v="United States"/>
    <s v="Minneapolis"/>
    <x v="11"/>
    <n v="55407"/>
    <s v="Central"/>
    <s v="OFF-EN-10004459"/>
    <x v="1"/>
    <s v="Envelopes"/>
    <s v="Security-Tint Envelopes"/>
    <n v="15.28"/>
  </r>
  <r>
    <n v="9219"/>
    <s v="US-2016-164238"/>
    <x v="47"/>
    <x v="748"/>
    <d v="2016-08-20T00:00:00"/>
    <s v="Standard Class"/>
    <s v="JW-15955"/>
    <s v="Joni Wasserman"/>
    <s v="Consumer"/>
    <s v="United States"/>
    <s v="Philadelphia"/>
    <x v="9"/>
    <n v="19120"/>
    <s v="East"/>
    <s v="OFF-ST-10002352"/>
    <x v="1"/>
    <s v="Storage"/>
    <s v="Iris Project Case"/>
    <n v="44.688000000000002"/>
  </r>
  <r>
    <n v="9220"/>
    <s v="US-2016-164238"/>
    <x v="47"/>
    <x v="748"/>
    <d v="2016-08-20T00:00:00"/>
    <s v="Standard Class"/>
    <s v="JW-15955"/>
    <s v="Joni Wasserman"/>
    <s v="Consumer"/>
    <s v="United States"/>
    <s v="Philadelphia"/>
    <x v="9"/>
    <n v="19120"/>
    <s v="East"/>
    <s v="FUR-BO-10000780"/>
    <x v="0"/>
    <s v="Bookcases"/>
    <s v="O'Sullivan Plantations 2-Door Library in Landvery Oak"/>
    <n v="301.47000000000003"/>
  </r>
  <r>
    <n v="9221"/>
    <s v="CA-2018-103212"/>
    <x v="32"/>
    <x v="119"/>
    <d v="2018-10-14T00:00:00"/>
    <s v="First Class"/>
    <s v="MH-18025"/>
    <s v="Michelle Huthwaite"/>
    <s v="Consumer"/>
    <s v="United States"/>
    <s v="Lafayette"/>
    <x v="28"/>
    <n v="70506"/>
    <s v="South"/>
    <s v="OFF-LA-10000248"/>
    <x v="1"/>
    <s v="Labels"/>
    <s v="Avery 52"/>
    <n v="11.07"/>
  </r>
  <r>
    <n v="9222"/>
    <s v="CA-2018-103212"/>
    <x v="32"/>
    <x v="119"/>
    <d v="2018-10-14T00:00:00"/>
    <s v="First Class"/>
    <s v="MH-18025"/>
    <s v="Michelle Huthwaite"/>
    <s v="Consumer"/>
    <s v="United States"/>
    <s v="Lafayette"/>
    <x v="28"/>
    <n v="70506"/>
    <s v="South"/>
    <s v="FUR-TA-10003473"/>
    <x v="0"/>
    <s v="Tables"/>
    <s v="Bretford Rectangular Conference Table Tops"/>
    <n v="1504.52"/>
  </r>
  <r>
    <n v="9223"/>
    <s v="CA-2018-103212"/>
    <x v="32"/>
    <x v="119"/>
    <d v="2018-10-14T00:00:00"/>
    <s v="First Class"/>
    <s v="MH-18025"/>
    <s v="Michelle Huthwaite"/>
    <s v="Consumer"/>
    <s v="United States"/>
    <s v="Lafayette"/>
    <x v="28"/>
    <n v="70506"/>
    <s v="South"/>
    <s v="OFF-PA-10004355"/>
    <x v="1"/>
    <s v="Paper"/>
    <s v="Xerox 231"/>
    <n v="25.92"/>
  </r>
  <r>
    <n v="9224"/>
    <s v="CA-2018-121160"/>
    <x v="0"/>
    <x v="259"/>
    <d v="2018-11-04T00:00:00"/>
    <s v="Same Day"/>
    <s v="FM-14290"/>
    <s v="Frank Merwin"/>
    <s v="Home Office"/>
    <s v="United States"/>
    <s v="Bryan"/>
    <x v="5"/>
    <n v="77803"/>
    <s v="Central"/>
    <s v="OFF-BI-10001308"/>
    <x v="1"/>
    <s v="Binders"/>
    <s v="GBC Standard Plastic Binding Systems' Combs"/>
    <n v="7.5359999999999996"/>
  </r>
  <r>
    <n v="9225"/>
    <s v="CA-2018-121160"/>
    <x v="0"/>
    <x v="259"/>
    <d v="2018-11-04T00:00:00"/>
    <s v="Same Day"/>
    <s v="FM-14290"/>
    <s v="Frank Merwin"/>
    <s v="Home Office"/>
    <s v="United States"/>
    <s v="Bryan"/>
    <x v="5"/>
    <n v="77803"/>
    <s v="Central"/>
    <s v="OFF-BI-10003094"/>
    <x v="1"/>
    <s v="Binders"/>
    <s v="Self-Adhesive Ring Binder Labels"/>
    <n v="1.4079999999999999"/>
  </r>
  <r>
    <n v="9226"/>
    <s v="CA-2018-121160"/>
    <x v="0"/>
    <x v="259"/>
    <d v="2018-11-04T00:00:00"/>
    <s v="Same Day"/>
    <s v="FM-14290"/>
    <s v="Frank Merwin"/>
    <s v="Home Office"/>
    <s v="United States"/>
    <s v="Bryan"/>
    <x v="5"/>
    <n v="77803"/>
    <s v="Central"/>
    <s v="OFF-BI-10004040"/>
    <x v="1"/>
    <s v="Binders"/>
    <s v="Wilson Jones Impact Binders"/>
    <n v="4.1440000000000001"/>
  </r>
  <r>
    <n v="9227"/>
    <s v="CA-2018-121160"/>
    <x v="0"/>
    <x v="259"/>
    <d v="2018-11-04T00:00:00"/>
    <s v="Same Day"/>
    <s v="FM-14290"/>
    <s v="Frank Merwin"/>
    <s v="Home Office"/>
    <s v="United States"/>
    <s v="Bryan"/>
    <x v="5"/>
    <n v="77803"/>
    <s v="Central"/>
    <s v="OFF-ST-10002485"/>
    <x v="1"/>
    <s v="Storage"/>
    <s v="Rogers Deluxe File Chest"/>
    <n v="52.752000000000002"/>
  </r>
  <r>
    <n v="9228"/>
    <s v="CA-2018-140515"/>
    <x v="37"/>
    <x v="498"/>
    <d v="2018-03-24T00:00:00"/>
    <s v="Standard Class"/>
    <s v="GZ-14545"/>
    <s v="George Zrebassa"/>
    <s v="Corporate"/>
    <s v="United States"/>
    <s v="Los Angeles"/>
    <x v="1"/>
    <n v="90008"/>
    <s v="West"/>
    <s v="OFF-AP-10001205"/>
    <x v="1"/>
    <s v="Appliances"/>
    <s v="Belkin 5 Outlet SurgeMaster Power Centers"/>
    <n v="381.36"/>
  </r>
  <r>
    <n v="9229"/>
    <s v="CA-2015-153619"/>
    <x v="0"/>
    <x v="935"/>
    <d v="2015-11-03T00:00:00"/>
    <s v="Same Day"/>
    <s v="TC-21535"/>
    <s v="Tracy Collins"/>
    <s v="Home Office"/>
    <s v="United States"/>
    <s v="Los Angeles"/>
    <x v="1"/>
    <n v="90049"/>
    <s v="West"/>
    <s v="OFF-AR-10001868"/>
    <x v="1"/>
    <s v="Art"/>
    <s v="Prang Dustless Chalk Sticks"/>
    <n v="6.72"/>
  </r>
  <r>
    <n v="9230"/>
    <s v="CA-2018-133718"/>
    <x v="46"/>
    <x v="283"/>
    <d v="2018-07-26T00:00:00"/>
    <s v="First Class"/>
    <s v="TB-21520"/>
    <s v="Tracy Blumstein"/>
    <s v="Consumer"/>
    <s v="United States"/>
    <s v="Los Angeles"/>
    <x v="1"/>
    <n v="90045"/>
    <s v="West"/>
    <s v="OFF-BI-10003429"/>
    <x v="1"/>
    <s v="Binders"/>
    <s v="Cardinal HOLDit! Binder Insert Strips,Extra Strips"/>
    <n v="15.192"/>
  </r>
  <r>
    <n v="9231"/>
    <s v="CA-2018-133718"/>
    <x v="46"/>
    <x v="283"/>
    <d v="2018-07-26T00:00:00"/>
    <s v="First Class"/>
    <s v="TB-21520"/>
    <s v="Tracy Blumstein"/>
    <s v="Consumer"/>
    <s v="United States"/>
    <s v="Los Angeles"/>
    <x v="1"/>
    <n v="90045"/>
    <s v="West"/>
    <s v="OFF-PA-10002689"/>
    <x v="1"/>
    <s v="Paper"/>
    <s v="Weyerhaeuser First Choice Laser/Copy Paper (20Lb. and 88 Bright)"/>
    <n v="58.32"/>
  </r>
  <r>
    <n v="9232"/>
    <s v="CA-2015-148383"/>
    <x v="13"/>
    <x v="422"/>
    <d v="2015-12-31T00:00:00"/>
    <s v="Standard Class"/>
    <s v="RP-19390"/>
    <s v="Resi PÃ¶lking"/>
    <s v="Consumer"/>
    <s v="United States"/>
    <s v="Phoenix"/>
    <x v="16"/>
    <n v="85023"/>
    <s v="West"/>
    <s v="OFF-BI-10003650"/>
    <x v="1"/>
    <s v="Binders"/>
    <s v="GBC DocuBind 300 Electric Binding Machine"/>
    <n v="946.76400000000001"/>
  </r>
  <r>
    <n v="9233"/>
    <s v="CA-2017-126732"/>
    <x v="8"/>
    <x v="476"/>
    <d v="2017-09-06T00:00:00"/>
    <s v="Standard Class"/>
    <s v="LR-16915"/>
    <s v="Lena Radford"/>
    <s v="Consumer"/>
    <s v="United States"/>
    <s v="Los Angeles"/>
    <x v="1"/>
    <n v="90036"/>
    <s v="West"/>
    <s v="FUR-FU-10001889"/>
    <x v="0"/>
    <s v="Furnishings"/>
    <s v="Ultra Door Pull Handle"/>
    <n v="94.68"/>
  </r>
  <r>
    <n v="9234"/>
    <s v="CA-2017-126732"/>
    <x v="8"/>
    <x v="476"/>
    <d v="2017-09-06T00:00:00"/>
    <s v="Standard Class"/>
    <s v="LR-16915"/>
    <s v="Lena Radford"/>
    <s v="Consumer"/>
    <s v="United States"/>
    <s v="Los Angeles"/>
    <x v="1"/>
    <n v="90036"/>
    <s v="West"/>
    <s v="OFF-ST-10000321"/>
    <x v="1"/>
    <s v="Storage"/>
    <s v="Akro Stacking Bins"/>
    <n v="23.67"/>
  </r>
  <r>
    <n v="9235"/>
    <s v="CA-2017-126732"/>
    <x v="8"/>
    <x v="476"/>
    <d v="2017-09-06T00:00:00"/>
    <s v="Standard Class"/>
    <s v="LR-16915"/>
    <s v="Lena Radford"/>
    <s v="Consumer"/>
    <s v="United States"/>
    <s v="Los Angeles"/>
    <x v="1"/>
    <n v="90036"/>
    <s v="West"/>
    <s v="TEC-PH-10001530"/>
    <x v="2"/>
    <s v="Phones"/>
    <s v="Cisco Unified IP Phone 7945G VoIP phone"/>
    <n v="1091.1679999999999"/>
  </r>
  <r>
    <n v="9236"/>
    <s v="CA-2017-126732"/>
    <x v="8"/>
    <x v="476"/>
    <d v="2017-09-06T00:00:00"/>
    <s v="Standard Class"/>
    <s v="LR-16915"/>
    <s v="Lena Radford"/>
    <s v="Consumer"/>
    <s v="United States"/>
    <s v="Los Angeles"/>
    <x v="1"/>
    <n v="90036"/>
    <s v="West"/>
    <s v="OFF-AR-10004752"/>
    <x v="1"/>
    <s v="Art"/>
    <s v="Blackstonian Pencils"/>
    <n v="18.690000000000001"/>
  </r>
  <r>
    <n v="9237"/>
    <s v="CA-2017-126732"/>
    <x v="8"/>
    <x v="476"/>
    <d v="2017-09-06T00:00:00"/>
    <s v="Standard Class"/>
    <s v="LR-16915"/>
    <s v="Lena Radford"/>
    <s v="Consumer"/>
    <s v="United States"/>
    <s v="Los Angeles"/>
    <x v="1"/>
    <n v="90036"/>
    <s v="West"/>
    <s v="FUR-TA-10001539"/>
    <x v="0"/>
    <s v="Tables"/>
    <s v="Chromcraft Rectangular Conference Tables"/>
    <n v="568.72799999999995"/>
  </r>
  <r>
    <n v="9238"/>
    <s v="CA-2017-126732"/>
    <x v="8"/>
    <x v="476"/>
    <d v="2017-09-06T00:00:00"/>
    <s v="Standard Class"/>
    <s v="LR-16915"/>
    <s v="Lena Radford"/>
    <s v="Consumer"/>
    <s v="United States"/>
    <s v="Los Angeles"/>
    <x v="1"/>
    <n v="90036"/>
    <s v="West"/>
    <s v="OFF-BI-10001553"/>
    <x v="1"/>
    <s v="Binders"/>
    <s v="SpineVue Locking Slant-D Ring Binders by Cardinal"/>
    <n v="7.3120000000000003"/>
  </r>
  <r>
    <n v="9239"/>
    <s v="CA-2018-138156"/>
    <x v="40"/>
    <x v="512"/>
    <d v="2018-02-14T00:00:00"/>
    <s v="First Class"/>
    <s v="MM-17260"/>
    <s v="Magdelene Morse"/>
    <s v="Consumer"/>
    <s v="United States"/>
    <s v="Columbus"/>
    <x v="24"/>
    <n v="43229"/>
    <s v="East"/>
    <s v="FUR-FU-10003601"/>
    <x v="0"/>
    <s v="Furnishings"/>
    <s v="Deflect-o RollaMat Studded, Beveled Mat for Medium Pile Carpeting"/>
    <n v="147.56800000000001"/>
  </r>
  <r>
    <n v="9240"/>
    <s v="CA-2018-110310"/>
    <x v="16"/>
    <x v="855"/>
    <d v="2018-11-02T00:00:00"/>
    <s v="Standard Class"/>
    <s v="NB-18655"/>
    <s v="Nona Balk"/>
    <s v="Corporate"/>
    <s v="United States"/>
    <s v="Tallahassee"/>
    <x v="2"/>
    <n v="32303"/>
    <s v="South"/>
    <s v="OFF-PA-10001685"/>
    <x v="1"/>
    <s v="Paper"/>
    <s v="Easy-staple paper"/>
    <n v="56.783999999999999"/>
  </r>
  <r>
    <n v="9241"/>
    <s v="CA-2018-110310"/>
    <x v="16"/>
    <x v="855"/>
    <d v="2018-11-02T00:00:00"/>
    <s v="Standard Class"/>
    <s v="NB-18655"/>
    <s v="Nona Balk"/>
    <s v="Corporate"/>
    <s v="United States"/>
    <s v="Tallahassee"/>
    <x v="2"/>
    <n v="32303"/>
    <s v="South"/>
    <s v="OFF-BI-10001097"/>
    <x v="1"/>
    <s v="Binders"/>
    <s v="Avery Hole Reinforcements"/>
    <n v="5.6070000000000002"/>
  </r>
  <r>
    <n v="9242"/>
    <s v="CA-2018-110310"/>
    <x v="16"/>
    <x v="855"/>
    <d v="2018-11-02T00:00:00"/>
    <s v="Standard Class"/>
    <s v="NB-18655"/>
    <s v="Nona Balk"/>
    <s v="Corporate"/>
    <s v="United States"/>
    <s v="Tallahassee"/>
    <x v="2"/>
    <n v="32303"/>
    <s v="South"/>
    <s v="OFF-AR-10001662"/>
    <x v="1"/>
    <s v="Art"/>
    <s v="Rogers Handheld Barrel Pencil Sharpener"/>
    <n v="6.5759999999999996"/>
  </r>
  <r>
    <n v="9243"/>
    <s v="CA-2015-113271"/>
    <x v="45"/>
    <x v="868"/>
    <d v="2015-07-14T00:00:00"/>
    <s v="Standard Class"/>
    <s v="DS-13030"/>
    <s v="Darrin Sayre"/>
    <s v="Home Office"/>
    <s v="United States"/>
    <s v="San Francisco"/>
    <x v="1"/>
    <n v="94122"/>
    <s v="West"/>
    <s v="OFF-BI-10002609"/>
    <x v="1"/>
    <s v="Binders"/>
    <s v="Avery Hidden Tab Dividers for Binding Systems"/>
    <n v="14.304"/>
  </r>
  <r>
    <n v="9244"/>
    <s v="CA-2015-113271"/>
    <x v="45"/>
    <x v="868"/>
    <d v="2015-07-14T00:00:00"/>
    <s v="Standard Class"/>
    <s v="DS-13030"/>
    <s v="Darrin Sayre"/>
    <s v="Home Office"/>
    <s v="United States"/>
    <s v="San Francisco"/>
    <x v="1"/>
    <n v="94122"/>
    <s v="West"/>
    <s v="FUR-BO-10004218"/>
    <x v="0"/>
    <s v="Bookcases"/>
    <s v="Bush Heritage Pine Collection 5-Shelf Bookcase, Albany Pine Finish, *Special Order"/>
    <n v="119.833"/>
  </r>
  <r>
    <n v="9245"/>
    <s v="CA-2015-113271"/>
    <x v="45"/>
    <x v="868"/>
    <d v="2015-07-14T00:00:00"/>
    <s v="Standard Class"/>
    <s v="DS-13030"/>
    <s v="Darrin Sayre"/>
    <s v="Home Office"/>
    <s v="United States"/>
    <s v="San Francisco"/>
    <x v="1"/>
    <n v="94122"/>
    <s v="West"/>
    <s v="OFF-AR-10003251"/>
    <x v="1"/>
    <s v="Art"/>
    <s v="Prang Drawing Pencil Set"/>
    <n v="5.56"/>
  </r>
  <r>
    <n v="9246"/>
    <s v="CA-2015-113271"/>
    <x v="45"/>
    <x v="868"/>
    <d v="2015-07-14T00:00:00"/>
    <s v="Standard Class"/>
    <s v="DS-13030"/>
    <s v="Darrin Sayre"/>
    <s v="Home Office"/>
    <s v="United States"/>
    <s v="San Francisco"/>
    <x v="1"/>
    <n v="94122"/>
    <s v="West"/>
    <s v="OFF-PA-10002365"/>
    <x v="1"/>
    <s v="Paper"/>
    <s v="Xerox 1967"/>
    <n v="32.4"/>
  </r>
  <r>
    <n v="9247"/>
    <s v="CA-2018-130106"/>
    <x v="49"/>
    <x v="1053"/>
    <d v="2018-05-26T00:00:00"/>
    <s v="Standard Class"/>
    <s v="VF-21715"/>
    <s v="Vicky Freymann"/>
    <s v="Home Office"/>
    <s v="United States"/>
    <s v="San Francisco"/>
    <x v="1"/>
    <n v="94109"/>
    <s v="West"/>
    <s v="OFF-AR-10003651"/>
    <x v="1"/>
    <s v="Art"/>
    <s v="Newell 350"/>
    <n v="9.84"/>
  </r>
  <r>
    <n v="9248"/>
    <s v="CA-2018-130106"/>
    <x v="49"/>
    <x v="1053"/>
    <d v="2018-05-26T00:00:00"/>
    <s v="Standard Class"/>
    <s v="VF-21715"/>
    <s v="Vicky Freymann"/>
    <s v="Home Office"/>
    <s v="United States"/>
    <s v="San Francisco"/>
    <x v="1"/>
    <n v="94109"/>
    <s v="West"/>
    <s v="OFF-AR-10003732"/>
    <x v="1"/>
    <s v="Art"/>
    <s v="Newell 333"/>
    <n v="2.78"/>
  </r>
  <r>
    <n v="9249"/>
    <s v="CA-2017-127761"/>
    <x v="0"/>
    <x v="338"/>
    <d v="2017-11-14T00:00:00"/>
    <s v="Standard Class"/>
    <s v="SW-20275"/>
    <s v="Scott Williamson"/>
    <s v="Consumer"/>
    <s v="United States"/>
    <s v="New York City"/>
    <x v="15"/>
    <n v="10009"/>
    <s v="East"/>
    <s v="OFF-BI-10002557"/>
    <x v="1"/>
    <s v="Binders"/>
    <s v="Presstex Flexible Ring Binders"/>
    <n v="3.64"/>
  </r>
  <r>
    <n v="9250"/>
    <s v="CA-2017-127761"/>
    <x v="0"/>
    <x v="338"/>
    <d v="2017-11-14T00:00:00"/>
    <s v="Standard Class"/>
    <s v="SW-20275"/>
    <s v="Scott Williamson"/>
    <s v="Consumer"/>
    <s v="United States"/>
    <s v="New York City"/>
    <x v="15"/>
    <n v="10009"/>
    <s v="East"/>
    <s v="TEC-PH-10003691"/>
    <x v="2"/>
    <s v="Phones"/>
    <s v="BlackBerry Q10"/>
    <n v="881.93"/>
  </r>
  <r>
    <n v="9251"/>
    <s v="CA-2017-105354"/>
    <x v="5"/>
    <x v="499"/>
    <d v="2017-12-06T00:00:00"/>
    <s v="Standard Class"/>
    <s v="PW-19030"/>
    <s v="Pauline Webber"/>
    <s v="Corporate"/>
    <s v="United States"/>
    <s v="Marion"/>
    <x v="23"/>
    <n v="52302"/>
    <s v="Central"/>
    <s v="OFF-BI-10001107"/>
    <x v="1"/>
    <s v="Binders"/>
    <s v="GBC White Gloss Covers, Plain Front"/>
    <n v="115.84"/>
  </r>
  <r>
    <n v="9252"/>
    <s v="CA-2018-155712"/>
    <x v="52"/>
    <x v="580"/>
    <d v="2018-03-08T00:00:00"/>
    <s v="Standard Class"/>
    <s v="KD-16615"/>
    <s v="Ken Dana"/>
    <s v="Corporate"/>
    <s v="United States"/>
    <s v="Los Angeles"/>
    <x v="1"/>
    <n v="90008"/>
    <s v="West"/>
    <s v="OFF-BI-10004224"/>
    <x v="1"/>
    <s v="Binders"/>
    <s v="Catalog Binders with Expanding Posts"/>
    <n v="107.648"/>
  </r>
  <r>
    <n v="9253"/>
    <s v="CA-2018-102309"/>
    <x v="30"/>
    <x v="397"/>
    <d v="2018-09-25T00:00:00"/>
    <s v="Second Class"/>
    <s v="DO-13645"/>
    <s v="Doug O'Connell"/>
    <s v="Consumer"/>
    <s v="United States"/>
    <s v="Pine Bluff"/>
    <x v="36"/>
    <n v="71603"/>
    <s v="South"/>
    <s v="TEC-AC-10001114"/>
    <x v="2"/>
    <s v="Accessories"/>
    <s v="Microsoft Wireless Mobile Mouse 4000"/>
    <n v="199.95"/>
  </r>
  <r>
    <n v="9254"/>
    <s v="CA-2018-102309"/>
    <x v="30"/>
    <x v="397"/>
    <d v="2018-09-25T00:00:00"/>
    <s v="Second Class"/>
    <s v="DO-13645"/>
    <s v="Doug O'Connell"/>
    <s v="Consumer"/>
    <s v="United States"/>
    <s v="Pine Bluff"/>
    <x v="36"/>
    <n v="71603"/>
    <s v="South"/>
    <s v="OFF-PA-10002005"/>
    <x v="1"/>
    <s v="Paper"/>
    <s v="Xerox 225"/>
    <n v="12.96"/>
  </r>
  <r>
    <n v="9255"/>
    <s v="CA-2015-168368"/>
    <x v="40"/>
    <x v="1058"/>
    <d v="2015-02-15T00:00:00"/>
    <s v="Second Class"/>
    <s v="GA-14725"/>
    <s v="Guy Armstrong"/>
    <s v="Consumer"/>
    <s v="United States"/>
    <s v="Columbia"/>
    <x v="25"/>
    <n v="65203"/>
    <s v="Central"/>
    <s v="FUR-CH-10001146"/>
    <x v="0"/>
    <s v="Chairs"/>
    <s v="Global Value Mid-Back Manager's Chair, Gray"/>
    <n v="60.89"/>
  </r>
  <r>
    <n v="9256"/>
    <s v="CA-2015-168368"/>
    <x v="40"/>
    <x v="1058"/>
    <d v="2015-02-15T00:00:00"/>
    <s v="Second Class"/>
    <s v="GA-14725"/>
    <s v="Guy Armstrong"/>
    <s v="Consumer"/>
    <s v="United States"/>
    <s v="Columbia"/>
    <x v="25"/>
    <n v="65203"/>
    <s v="Central"/>
    <s v="OFF-LA-10004853"/>
    <x v="1"/>
    <s v="Labels"/>
    <s v="Avery 483"/>
    <n v="14.94"/>
  </r>
  <r>
    <n v="9257"/>
    <s v="CA-2015-168368"/>
    <x v="40"/>
    <x v="1058"/>
    <d v="2015-02-15T00:00:00"/>
    <s v="Second Class"/>
    <s v="GA-14725"/>
    <s v="Guy Armstrong"/>
    <s v="Consumer"/>
    <s v="United States"/>
    <s v="Columbia"/>
    <x v="25"/>
    <n v="65203"/>
    <s v="Central"/>
    <s v="OFF-BI-10004728"/>
    <x v="1"/>
    <s v="Binders"/>
    <s v="Wilson Jones Turn Tabs Binder Tool for Ring Binders"/>
    <n v="9.64"/>
  </r>
  <r>
    <n v="9258"/>
    <s v="CA-2015-168368"/>
    <x v="40"/>
    <x v="1058"/>
    <d v="2015-02-15T00:00:00"/>
    <s v="Second Class"/>
    <s v="GA-14725"/>
    <s v="Guy Armstrong"/>
    <s v="Consumer"/>
    <s v="United States"/>
    <s v="Columbia"/>
    <x v="25"/>
    <n v="65203"/>
    <s v="Central"/>
    <s v="FUR-FU-10002298"/>
    <x v="0"/>
    <s v="Furnishings"/>
    <s v="Rubbermaid ClusterMat Chairmats, Mat Size- 66&quot; x 60&quot;, Lip 20&quot; x 11&quot; -90 Degree Angle"/>
    <n v="332.94"/>
  </r>
  <r>
    <n v="9259"/>
    <s v="CA-2015-168368"/>
    <x v="40"/>
    <x v="1058"/>
    <d v="2015-02-15T00:00:00"/>
    <s v="Second Class"/>
    <s v="GA-14725"/>
    <s v="Guy Armstrong"/>
    <s v="Consumer"/>
    <s v="United States"/>
    <s v="Columbia"/>
    <x v="25"/>
    <n v="65203"/>
    <s v="Central"/>
    <s v="OFF-BI-10004654"/>
    <x v="1"/>
    <s v="Binders"/>
    <s v="VariCap6 Expandable Binder"/>
    <n v="51.9"/>
  </r>
  <r>
    <n v="9260"/>
    <s v="CA-2015-168368"/>
    <x v="40"/>
    <x v="1058"/>
    <d v="2015-02-15T00:00:00"/>
    <s v="Second Class"/>
    <s v="GA-14725"/>
    <s v="Guy Armstrong"/>
    <s v="Consumer"/>
    <s v="United States"/>
    <s v="Columbia"/>
    <x v="25"/>
    <n v="65203"/>
    <s v="Central"/>
    <s v="OFF-ST-10002583"/>
    <x v="1"/>
    <s v="Storage"/>
    <s v="Fellowes Neat Ideas Storage Cubes"/>
    <n v="64.959999999999994"/>
  </r>
  <r>
    <n v="9261"/>
    <s v="CA-2018-167976"/>
    <x v="6"/>
    <x v="343"/>
    <d v="2018-11-14T00:00:00"/>
    <s v="Second Class"/>
    <s v="JL-15505"/>
    <s v="Jeremy Lonsdale"/>
    <s v="Consumer"/>
    <s v="United States"/>
    <s v="Aberdeen"/>
    <x v="44"/>
    <n v="57401"/>
    <s v="Central"/>
    <s v="OFF-SU-10004661"/>
    <x v="1"/>
    <s v="Supplies"/>
    <s v="Acme Titanium Bonded Scissors"/>
    <n v="25.5"/>
  </r>
  <r>
    <n v="9262"/>
    <s v="CA-2018-111388"/>
    <x v="22"/>
    <x v="264"/>
    <d v="2018-09-02T00:00:00"/>
    <s v="Same Day"/>
    <s v="SU-20665"/>
    <s v="Stephanie Ulpright"/>
    <s v="Home Office"/>
    <s v="United States"/>
    <s v="Seattle"/>
    <x v="4"/>
    <n v="98103"/>
    <s v="West"/>
    <s v="FUR-CH-10003061"/>
    <x v="0"/>
    <s v="Chairs"/>
    <s v="Global Leather Task Chair, Black"/>
    <n v="215.976"/>
  </r>
  <r>
    <n v="9263"/>
    <s v="CA-2016-124499"/>
    <x v="2"/>
    <x v="330"/>
    <d v="2016-10-13T00:00:00"/>
    <s v="Standard Class"/>
    <s v="FM-14380"/>
    <s v="Fred McMath"/>
    <s v="Consumer"/>
    <s v="United States"/>
    <s v="Detroit"/>
    <x v="12"/>
    <n v="48227"/>
    <s v="Central"/>
    <s v="FUR-CH-10000513"/>
    <x v="0"/>
    <s v="Chairs"/>
    <s v="High-Back Leather Manager's Chair"/>
    <n v="389.97"/>
  </r>
  <r>
    <n v="9264"/>
    <s v="CA-2016-124499"/>
    <x v="2"/>
    <x v="330"/>
    <d v="2016-10-13T00:00:00"/>
    <s v="Standard Class"/>
    <s v="FM-14380"/>
    <s v="Fred McMath"/>
    <s v="Consumer"/>
    <s v="United States"/>
    <s v="Detroit"/>
    <x v="12"/>
    <n v="48227"/>
    <s v="Central"/>
    <s v="OFF-AP-10002191"/>
    <x v="1"/>
    <s v="Appliances"/>
    <s v="Belkin 8 Outlet SurgeMaster II Gold Surge Protector"/>
    <n v="269.91000000000003"/>
  </r>
  <r>
    <n v="9265"/>
    <s v="US-2018-128118"/>
    <x v="26"/>
    <x v="221"/>
    <d v="2018-12-01T00:00:00"/>
    <s v="Standard Class"/>
    <s v="MY-17380"/>
    <s v="Maribeth Yedwab"/>
    <s v="Corporate"/>
    <s v="United States"/>
    <s v="Memphis"/>
    <x v="18"/>
    <n v="38109"/>
    <s v="South"/>
    <s v="OFF-BI-10000216"/>
    <x v="1"/>
    <s v="Binders"/>
    <s v="Mead 1st Gear 2&quot; Zipper Binder, Asst. Colors"/>
    <n v="11.673"/>
  </r>
  <r>
    <n v="9266"/>
    <s v="US-2018-128118"/>
    <x v="26"/>
    <x v="221"/>
    <d v="2018-12-01T00:00:00"/>
    <s v="Standard Class"/>
    <s v="MY-17380"/>
    <s v="Maribeth Yedwab"/>
    <s v="Corporate"/>
    <s v="United States"/>
    <s v="Memphis"/>
    <x v="18"/>
    <n v="38109"/>
    <s v="South"/>
    <s v="OFF-EN-10003448"/>
    <x v="1"/>
    <s v="Envelopes"/>
    <s v="Peel &amp; Seel Recycled Catalog Envelopes, Brown"/>
    <n v="64.847999999999999"/>
  </r>
  <r>
    <n v="9267"/>
    <s v="CA-2015-125759"/>
    <x v="40"/>
    <x v="1213"/>
    <d v="2015-02-09T00:00:00"/>
    <s v="First Class"/>
    <s v="NM-18445"/>
    <s v="Nathan Mautz"/>
    <s v="Home Office"/>
    <s v="United States"/>
    <s v="North Las Vegas"/>
    <x v="33"/>
    <n v="89031"/>
    <s v="West"/>
    <s v="FUR-FU-10002111"/>
    <x v="0"/>
    <s v="Furnishings"/>
    <s v="Master Caster Door Stop, Large Brown"/>
    <n v="14.56"/>
  </r>
  <r>
    <n v="9268"/>
    <s v="CA-2016-151869"/>
    <x v="10"/>
    <x v="12"/>
    <d v="2016-09-25T00:00:00"/>
    <s v="Same Day"/>
    <s v="CS-11950"/>
    <s v="Carlos Soltero"/>
    <s v="Consumer"/>
    <s v="United States"/>
    <s v="Freeport"/>
    <x v="15"/>
    <n v="11520"/>
    <s v="East"/>
    <s v="FUR-CH-10001545"/>
    <x v="0"/>
    <s v="Chairs"/>
    <s v="Hon Comfortask Task/Swivel Chairs"/>
    <n v="102.58199999999999"/>
  </r>
  <r>
    <n v="9269"/>
    <s v="CA-2016-151869"/>
    <x v="10"/>
    <x v="12"/>
    <d v="2016-09-25T00:00:00"/>
    <s v="Same Day"/>
    <s v="CS-11950"/>
    <s v="Carlos Soltero"/>
    <s v="Consumer"/>
    <s v="United States"/>
    <s v="Freeport"/>
    <x v="15"/>
    <n v="11520"/>
    <s v="East"/>
    <s v="OFF-PA-10002947"/>
    <x v="1"/>
    <s v="Paper"/>
    <s v="Xerox 1923"/>
    <n v="20.04"/>
  </r>
  <r>
    <n v="9270"/>
    <s v="US-2018-102183"/>
    <x v="47"/>
    <x v="170"/>
    <d v="2018-08-28T00:00:00"/>
    <s v="Standard Class"/>
    <s v="PK-19075"/>
    <s v="Pete Kriz"/>
    <s v="Consumer"/>
    <s v="United States"/>
    <s v="New York City"/>
    <x v="15"/>
    <n v="10035"/>
    <s v="East"/>
    <s v="OFF-BI-10003476"/>
    <x v="1"/>
    <s v="Binders"/>
    <s v="Avery Metallic Poly Binders"/>
    <n v="32.088000000000001"/>
  </r>
  <r>
    <n v="9271"/>
    <s v="US-2018-102183"/>
    <x v="47"/>
    <x v="170"/>
    <d v="2018-08-28T00:00:00"/>
    <s v="Standard Class"/>
    <s v="PK-19075"/>
    <s v="Pete Kriz"/>
    <s v="Consumer"/>
    <s v="United States"/>
    <s v="New York City"/>
    <x v="15"/>
    <n v="10035"/>
    <s v="East"/>
    <s v="OFF-BI-10001359"/>
    <x v="1"/>
    <s v="Binders"/>
    <s v="GBC DocuBind TL300 Electric Binding System"/>
    <n v="4305.5519999999997"/>
  </r>
  <r>
    <n v="9272"/>
    <s v="CA-2017-100510"/>
    <x v="35"/>
    <x v="536"/>
    <d v="2017-05-17T00:00:00"/>
    <s v="Standard Class"/>
    <s v="HM-14860"/>
    <s v="Harry Marie"/>
    <s v="Corporate"/>
    <s v="United States"/>
    <s v="New York City"/>
    <x v="15"/>
    <n v="10024"/>
    <s v="East"/>
    <s v="FUR-FU-10000320"/>
    <x v="0"/>
    <s v="Furnishings"/>
    <s v="OIC Stacking Trays"/>
    <n v="10.02"/>
  </r>
  <r>
    <n v="9273"/>
    <s v="CA-2017-100510"/>
    <x v="35"/>
    <x v="536"/>
    <d v="2017-05-17T00:00:00"/>
    <s v="Standard Class"/>
    <s v="HM-14860"/>
    <s v="Harry Marie"/>
    <s v="Corporate"/>
    <s v="United States"/>
    <s v="New York City"/>
    <x v="15"/>
    <n v="10024"/>
    <s v="East"/>
    <s v="TEC-PH-10001835"/>
    <x v="2"/>
    <s v="Phones"/>
    <s v="Jawbone JAMBOX Wireless Bluetooth Speaker"/>
    <n v="631.96"/>
  </r>
  <r>
    <n v="9274"/>
    <s v="CA-2018-146983"/>
    <x v="22"/>
    <x v="264"/>
    <d v="2018-09-06T00:00:00"/>
    <s v="Standard Class"/>
    <s v="AH-10210"/>
    <s v="Alan Hwang"/>
    <s v="Consumer"/>
    <s v="United States"/>
    <s v="Henderson"/>
    <x v="0"/>
    <n v="42420"/>
    <s v="South"/>
    <s v="OFF-BI-10003650"/>
    <x v="1"/>
    <s v="Binders"/>
    <s v="GBC DocuBind 300 Electric Binding Machine"/>
    <n v="1577.94"/>
  </r>
  <r>
    <n v="9275"/>
    <s v="US-2015-134054"/>
    <x v="32"/>
    <x v="982"/>
    <d v="2015-10-10T00:00:00"/>
    <s v="Same Day"/>
    <s v="FC-14335"/>
    <s v="Fred Chung"/>
    <s v="Corporate"/>
    <s v="United States"/>
    <s v="Albuquerque"/>
    <x v="27"/>
    <n v="87105"/>
    <s v="West"/>
    <s v="OFF-AR-10000937"/>
    <x v="1"/>
    <s v="Art"/>
    <s v="Dixon Ticonderoga Core-Lock Colored Pencils, 48-Color Set"/>
    <n v="255.85"/>
  </r>
  <r>
    <n v="9276"/>
    <s v="CA-2017-113236"/>
    <x v="49"/>
    <x v="439"/>
    <d v="2017-05-29T00:00:00"/>
    <s v="Second Class"/>
    <s v="CP-12085"/>
    <s v="Cathy Prescott"/>
    <s v="Corporate"/>
    <s v="United States"/>
    <s v="Delray Beach"/>
    <x v="2"/>
    <n v="33445"/>
    <s v="South"/>
    <s v="OFF-ST-10000532"/>
    <x v="1"/>
    <s v="Storage"/>
    <s v="Advantus Rolling Drawer Organizers"/>
    <n v="184.70400000000001"/>
  </r>
  <r>
    <n v="9277"/>
    <s v="CA-2017-113236"/>
    <x v="49"/>
    <x v="439"/>
    <d v="2017-05-29T00:00:00"/>
    <s v="Second Class"/>
    <s v="CP-12085"/>
    <s v="Cathy Prescott"/>
    <s v="Corporate"/>
    <s v="United States"/>
    <s v="Delray Beach"/>
    <x v="2"/>
    <n v="33445"/>
    <s v="South"/>
    <s v="TEC-AC-10001267"/>
    <x v="2"/>
    <s v="Accessories"/>
    <s v="ImationÂ 32GB Pocket Pro USB 3.0Â Flash DriveÂ - 32 GB - Black - 1 P ..."/>
    <n v="47.92"/>
  </r>
  <r>
    <n v="9278"/>
    <s v="CA-2018-122539"/>
    <x v="5"/>
    <x v="96"/>
    <d v="2018-12-05T00:00:00"/>
    <s v="Standard Class"/>
    <s v="SC-20305"/>
    <s v="Sean Christensen"/>
    <s v="Consumer"/>
    <s v="United States"/>
    <s v="Philadelphia"/>
    <x v="9"/>
    <n v="19140"/>
    <s v="East"/>
    <s v="OFF-LA-10004853"/>
    <x v="1"/>
    <s v="Labels"/>
    <s v="Avery 483"/>
    <n v="15.936"/>
  </r>
  <r>
    <n v="9279"/>
    <s v="CA-2018-122539"/>
    <x v="5"/>
    <x v="96"/>
    <d v="2018-12-05T00:00:00"/>
    <s v="Standard Class"/>
    <s v="SC-20305"/>
    <s v="Sean Christensen"/>
    <s v="Consumer"/>
    <s v="United States"/>
    <s v="Philadelphia"/>
    <x v="9"/>
    <n v="19140"/>
    <s v="East"/>
    <s v="OFF-BI-10001759"/>
    <x v="1"/>
    <s v="Binders"/>
    <s v="Acco Pressboard Covers with Storage Hooks, 14 7/8&quot; x 11&quot;, Dark Blue"/>
    <n v="8.0009999999999994"/>
  </r>
  <r>
    <n v="9280"/>
    <s v="CA-2018-122539"/>
    <x v="5"/>
    <x v="96"/>
    <d v="2018-12-05T00:00:00"/>
    <s v="Standard Class"/>
    <s v="SC-20305"/>
    <s v="Sean Christensen"/>
    <s v="Consumer"/>
    <s v="United States"/>
    <s v="Philadelphia"/>
    <x v="9"/>
    <n v="19140"/>
    <s v="East"/>
    <s v="FUR-CH-10003379"/>
    <x v="0"/>
    <s v="Chairs"/>
    <s v="Global Commerce Series High-Back Swivel/Tilt Chairs"/>
    <n v="398.97199999999998"/>
  </r>
  <r>
    <n v="9281"/>
    <s v="CA-2017-166772"/>
    <x v="12"/>
    <x v="873"/>
    <d v="2017-09-24T00:00:00"/>
    <s v="Standard Class"/>
    <s v="HJ-14875"/>
    <s v="Heather Jas"/>
    <s v="Home Office"/>
    <s v="United States"/>
    <s v="Seattle"/>
    <x v="4"/>
    <n v="98105"/>
    <s v="West"/>
    <s v="FUR-BO-10002853"/>
    <x v="0"/>
    <s v="Bookcases"/>
    <s v="O'Sullivan 5-Shelf Heavy-Duty Bookcases"/>
    <n v="163.88"/>
  </r>
  <r>
    <n v="9282"/>
    <s v="US-2018-152898"/>
    <x v="14"/>
    <x v="220"/>
    <d v="2018-09-15T00:00:00"/>
    <s v="Standard Class"/>
    <s v="CB-12025"/>
    <s v="Cassandra Brandow"/>
    <s v="Consumer"/>
    <s v="United States"/>
    <s v="Richmond"/>
    <x v="17"/>
    <n v="23223"/>
    <s v="South"/>
    <s v="OFF-AP-10000027"/>
    <x v="1"/>
    <s v="Appliances"/>
    <s v="Hoover Commercial SteamVac"/>
    <n v="67.900000000000006"/>
  </r>
  <r>
    <n v="9283"/>
    <s v="CA-2017-160486"/>
    <x v="27"/>
    <x v="945"/>
    <d v="2018-01-04T00:00:00"/>
    <s v="Standard Class"/>
    <s v="EH-14185"/>
    <s v="Evan Henry"/>
    <s v="Consumer"/>
    <s v="United States"/>
    <s v="West Palm Beach"/>
    <x v="2"/>
    <n v="33407"/>
    <s v="South"/>
    <s v="OFF-PA-10002421"/>
    <x v="1"/>
    <s v="Paper"/>
    <s v="Embossed Ink Jet Note Cards"/>
    <n v="72.224000000000004"/>
  </r>
  <r>
    <n v="9284"/>
    <s v="CA-2018-102218"/>
    <x v="22"/>
    <x v="264"/>
    <d v="2018-09-04T00:00:00"/>
    <s v="Second Class"/>
    <s v="LW-17215"/>
    <s v="Luke Weiss"/>
    <s v="Consumer"/>
    <s v="United States"/>
    <s v="Fort Collins"/>
    <x v="22"/>
    <n v="80525"/>
    <s v="West"/>
    <s v="OFF-LA-10002475"/>
    <x v="1"/>
    <s v="Labels"/>
    <s v="Avery 519"/>
    <n v="11.696"/>
  </r>
  <r>
    <n v="9285"/>
    <s v="CA-2015-161032"/>
    <x v="26"/>
    <x v="728"/>
    <d v="2015-11-23T00:00:00"/>
    <s v="Standard Class"/>
    <s v="MK-17905"/>
    <s v="Michael Kennedy"/>
    <s v="Corporate"/>
    <s v="United States"/>
    <s v="Franklin"/>
    <x v="6"/>
    <n v="53132"/>
    <s v="Central"/>
    <s v="FUR-CH-10001482"/>
    <x v="0"/>
    <s v="Chairs"/>
    <s v="Office Star - Mesh Screen back chair with Vinyl seat"/>
    <n v="392.94"/>
  </r>
  <r>
    <n v="9286"/>
    <s v="CA-2016-102778"/>
    <x v="5"/>
    <x v="82"/>
    <d v="2016-11-24T00:00:00"/>
    <s v="First Class"/>
    <s v="JH-15820"/>
    <s v="John Huston"/>
    <s v="Consumer"/>
    <s v="United States"/>
    <s v="Monroe"/>
    <x v="3"/>
    <n v="28110"/>
    <s v="South"/>
    <s v="FUR-FU-10000087"/>
    <x v="0"/>
    <s v="Furnishings"/>
    <s v="Executive Impressions 14&quot; Two-Color Numerals Wall Clock"/>
    <n v="18.175999999999998"/>
  </r>
  <r>
    <n v="9287"/>
    <s v="CA-2018-154011"/>
    <x v="17"/>
    <x v="249"/>
    <d v="2018-06-26T00:00:00"/>
    <s v="Standard Class"/>
    <s v="DB-13270"/>
    <s v="Deborah Brumfield"/>
    <s v="Home Office"/>
    <s v="United States"/>
    <s v="Dallas"/>
    <x v="5"/>
    <n v="75081"/>
    <s v="Central"/>
    <s v="OFF-BI-10003166"/>
    <x v="1"/>
    <s v="Binders"/>
    <s v="GBC Plasticlear Binding Covers"/>
    <n v="6.8879999999999999"/>
  </r>
  <r>
    <n v="9288"/>
    <s v="CA-2018-154011"/>
    <x v="17"/>
    <x v="249"/>
    <d v="2018-06-26T00:00:00"/>
    <s v="Standard Class"/>
    <s v="DB-13270"/>
    <s v="Deborah Brumfield"/>
    <s v="Home Office"/>
    <s v="United States"/>
    <s v="Dallas"/>
    <x v="5"/>
    <n v="75081"/>
    <s v="Central"/>
    <s v="FUR-TA-10000688"/>
    <x v="0"/>
    <s v="Tables"/>
    <s v="Chromcraft Bull-Nose Wood Round Conference Table Top, Wood Base"/>
    <n v="457.48500000000001"/>
  </r>
  <r>
    <n v="9289"/>
    <s v="US-2018-165456"/>
    <x v="5"/>
    <x v="329"/>
    <d v="2018-12-03T00:00:00"/>
    <s v="First Class"/>
    <s v="TB-21625"/>
    <s v="Trudy Brown"/>
    <s v="Consumer"/>
    <s v="United States"/>
    <s v="Philadelphia"/>
    <x v="9"/>
    <n v="19134"/>
    <s v="East"/>
    <s v="FUR-CH-10003981"/>
    <x v="0"/>
    <s v="Chairs"/>
    <s v="Global Commerce Series Low-Back Swivel/Tilt Chairs"/>
    <n v="1079.316"/>
  </r>
  <r>
    <n v="9290"/>
    <s v="CA-2015-111857"/>
    <x v="18"/>
    <x v="488"/>
    <d v="2015-04-26T00:00:00"/>
    <s v="Second Class"/>
    <s v="NM-18445"/>
    <s v="Nathan Mautz"/>
    <s v="Home Office"/>
    <s v="United States"/>
    <s v="San Francisco"/>
    <x v="1"/>
    <n v="94109"/>
    <s v="West"/>
    <s v="OFF-PA-10001878"/>
    <x v="1"/>
    <s v="Paper"/>
    <s v="Xerox 1891"/>
    <n v="48.91"/>
  </r>
  <r>
    <n v="9291"/>
    <s v="CA-2015-163650"/>
    <x v="30"/>
    <x v="865"/>
    <d v="2015-09-25T00:00:00"/>
    <s v="First Class"/>
    <s v="TT-21220"/>
    <s v="Thomas Thornton"/>
    <s v="Consumer"/>
    <s v="United States"/>
    <s v="Dover"/>
    <x v="13"/>
    <n v="19901"/>
    <s v="East"/>
    <s v="OFF-AR-10002375"/>
    <x v="1"/>
    <s v="Art"/>
    <s v="Newell 351"/>
    <n v="9.84"/>
  </r>
  <r>
    <n v="9292"/>
    <s v="CA-2015-163650"/>
    <x v="30"/>
    <x v="865"/>
    <d v="2015-09-25T00:00:00"/>
    <s v="First Class"/>
    <s v="TT-21220"/>
    <s v="Thomas Thornton"/>
    <s v="Consumer"/>
    <s v="United States"/>
    <s v="Dover"/>
    <x v="13"/>
    <n v="19901"/>
    <s v="East"/>
    <s v="OFF-BI-10004965"/>
    <x v="1"/>
    <s v="Binders"/>
    <s v="Ibico Covers for Plastic or Wire Binding Elements"/>
    <n v="34.5"/>
  </r>
  <r>
    <n v="9293"/>
    <s v="CA-2018-124114"/>
    <x v="52"/>
    <x v="580"/>
    <d v="2018-03-02T00:00:00"/>
    <s v="Same Day"/>
    <s v="RS-19765"/>
    <s v="Roland Schwarz"/>
    <s v="Corporate"/>
    <s v="United States"/>
    <s v="Waco"/>
    <x v="5"/>
    <n v="76706"/>
    <s v="Central"/>
    <s v="OFF-BI-10004022"/>
    <x v="1"/>
    <s v="Binders"/>
    <s v="Acco Suede Grain Vinyl Round Ring Binder"/>
    <n v="0.55600000000000005"/>
  </r>
  <r>
    <n v="9294"/>
    <s v="US-2018-116505"/>
    <x v="6"/>
    <x v="701"/>
    <d v="2018-11-21T00:00:00"/>
    <s v="Second Class"/>
    <s v="TB-21625"/>
    <s v="Trudy Brown"/>
    <s v="Consumer"/>
    <s v="United States"/>
    <s v="Hagerstown"/>
    <x v="39"/>
    <n v="21740"/>
    <s v="East"/>
    <s v="OFF-BI-10000050"/>
    <x v="1"/>
    <s v="Binders"/>
    <s v="Angle-D Binders with Locking Rings, Label Holders"/>
    <n v="43.8"/>
  </r>
  <r>
    <n v="9295"/>
    <s v="CA-2018-161340"/>
    <x v="23"/>
    <x v="39"/>
    <d v="2018-06-01T00:00:00"/>
    <s v="Standard Class"/>
    <s v="AM-10360"/>
    <s v="Alice McCarthy"/>
    <s v="Corporate"/>
    <s v="United States"/>
    <s v="Cleveland"/>
    <x v="24"/>
    <n v="44105"/>
    <s v="East"/>
    <s v="OFF-PA-10002464"/>
    <x v="1"/>
    <s v="Paper"/>
    <s v="HP Office Recycled Paper (20Lb. and 87 Bright)"/>
    <n v="13.872"/>
  </r>
  <r>
    <n v="9296"/>
    <s v="CA-2018-161340"/>
    <x v="23"/>
    <x v="39"/>
    <d v="2018-06-01T00:00:00"/>
    <s v="Standard Class"/>
    <s v="AM-10360"/>
    <s v="Alice McCarthy"/>
    <s v="Corporate"/>
    <s v="United States"/>
    <s v="Cleveland"/>
    <x v="24"/>
    <n v="44105"/>
    <s v="East"/>
    <s v="FUR-BO-10004709"/>
    <x v="0"/>
    <s v="Bookcases"/>
    <s v="Bush Westfield Collection Bookcases, Medium Cherry Finish"/>
    <n v="115.96"/>
  </r>
  <r>
    <n v="9297"/>
    <s v="US-2016-163433"/>
    <x v="18"/>
    <x v="24"/>
    <d v="2016-04-22T00:00:00"/>
    <s v="Second Class"/>
    <s v="MP-17965"/>
    <s v="Michael Paige"/>
    <s v="Corporate"/>
    <s v="United States"/>
    <s v="Mcallen"/>
    <x v="5"/>
    <n v="78501"/>
    <s v="Central"/>
    <s v="TEC-AC-10003590"/>
    <x v="2"/>
    <s v="Accessories"/>
    <s v="TRENDnet 56K USB 2.0 Phone, Internet and Fax Modem"/>
    <n v="41.423999999999999"/>
  </r>
  <r>
    <n v="9298"/>
    <s v="US-2016-163433"/>
    <x v="18"/>
    <x v="24"/>
    <d v="2016-04-22T00:00:00"/>
    <s v="Second Class"/>
    <s v="MP-17965"/>
    <s v="Michael Paige"/>
    <s v="Corporate"/>
    <s v="United States"/>
    <s v="Mcallen"/>
    <x v="5"/>
    <n v="78501"/>
    <s v="Central"/>
    <s v="TEC-PH-10003357"/>
    <x v="2"/>
    <s v="Phones"/>
    <s v="Grandstream GXP2100 Mainstream Business Phone"/>
    <n v="244.768"/>
  </r>
  <r>
    <n v="9299"/>
    <s v="US-2016-163433"/>
    <x v="18"/>
    <x v="24"/>
    <d v="2016-04-22T00:00:00"/>
    <s v="Second Class"/>
    <s v="MP-17965"/>
    <s v="Michael Paige"/>
    <s v="Corporate"/>
    <s v="United States"/>
    <s v="Mcallen"/>
    <x v="5"/>
    <n v="78501"/>
    <s v="Central"/>
    <s v="OFF-AR-10003373"/>
    <x v="1"/>
    <s v="Art"/>
    <s v="Boston School Pro Electric Pencil Sharpener, 1670"/>
    <n v="74.352000000000004"/>
  </r>
  <r>
    <n v="9300"/>
    <s v="US-2016-163433"/>
    <x v="18"/>
    <x v="24"/>
    <d v="2016-04-22T00:00:00"/>
    <s v="Second Class"/>
    <s v="MP-17965"/>
    <s v="Michael Paige"/>
    <s v="Corporate"/>
    <s v="United States"/>
    <s v="Mcallen"/>
    <x v="5"/>
    <n v="78501"/>
    <s v="Central"/>
    <s v="OFF-BI-10003676"/>
    <x v="1"/>
    <s v="Binders"/>
    <s v="GBC Standard Recycled Report Covers, Clear Plastic Sheets"/>
    <n v="4.3120000000000003"/>
  </r>
  <r>
    <n v="9301"/>
    <s v="US-2016-163433"/>
    <x v="18"/>
    <x v="24"/>
    <d v="2016-04-22T00:00:00"/>
    <s v="Second Class"/>
    <s v="MP-17965"/>
    <s v="Michael Paige"/>
    <s v="Corporate"/>
    <s v="United States"/>
    <s v="Mcallen"/>
    <x v="5"/>
    <n v="78501"/>
    <s v="Central"/>
    <s v="FUR-CH-10000225"/>
    <x v="0"/>
    <s v="Chairs"/>
    <s v="Global Geo Office Task Chair, Gray"/>
    <n v="56.686"/>
  </r>
  <r>
    <n v="9302"/>
    <s v="US-2016-163433"/>
    <x v="18"/>
    <x v="24"/>
    <d v="2016-04-22T00:00:00"/>
    <s v="Second Class"/>
    <s v="MP-17965"/>
    <s v="Michael Paige"/>
    <s v="Corporate"/>
    <s v="United States"/>
    <s v="Mcallen"/>
    <x v="5"/>
    <n v="78501"/>
    <s v="Central"/>
    <s v="TEC-PH-10001870"/>
    <x v="2"/>
    <s v="Phones"/>
    <s v="Lunatik TT5L-002 Taktik Strike Impact Protection System for iPhone 5"/>
    <n v="97.968000000000004"/>
  </r>
  <r>
    <n v="9303"/>
    <s v="US-2016-163433"/>
    <x v="18"/>
    <x v="24"/>
    <d v="2016-04-22T00:00:00"/>
    <s v="Second Class"/>
    <s v="MP-17965"/>
    <s v="Michael Paige"/>
    <s v="Corporate"/>
    <s v="United States"/>
    <s v="Mcallen"/>
    <x v="5"/>
    <n v="78501"/>
    <s v="Central"/>
    <s v="OFF-AR-10003481"/>
    <x v="1"/>
    <s v="Art"/>
    <s v="Newell 348"/>
    <n v="7.8719999999999999"/>
  </r>
  <r>
    <n v="9304"/>
    <s v="US-2016-163433"/>
    <x v="18"/>
    <x v="24"/>
    <d v="2016-04-22T00:00:00"/>
    <s v="Second Class"/>
    <s v="MP-17965"/>
    <s v="Michael Paige"/>
    <s v="Corporate"/>
    <s v="United States"/>
    <s v="Mcallen"/>
    <x v="5"/>
    <n v="78501"/>
    <s v="Central"/>
    <s v="OFF-PA-10003936"/>
    <x v="1"/>
    <s v="Paper"/>
    <s v="Xerox 1994"/>
    <n v="15.552"/>
  </r>
  <r>
    <n v="9305"/>
    <s v="US-2016-163433"/>
    <x v="18"/>
    <x v="24"/>
    <d v="2016-04-22T00:00:00"/>
    <s v="Second Class"/>
    <s v="MP-17965"/>
    <s v="Michael Paige"/>
    <s v="Corporate"/>
    <s v="United States"/>
    <s v="Mcallen"/>
    <x v="5"/>
    <n v="78501"/>
    <s v="Central"/>
    <s v="OFF-BI-10000320"/>
    <x v="1"/>
    <s v="Binders"/>
    <s v="GBC Plastic Binding Combs"/>
    <n v="1.476"/>
  </r>
  <r>
    <n v="9306"/>
    <s v="CA-2016-137603"/>
    <x v="30"/>
    <x v="444"/>
    <d v="2016-09-24T00:00:00"/>
    <s v="Standard Class"/>
    <s v="MH-17290"/>
    <s v="Marc Harrigan"/>
    <s v="Home Office"/>
    <s v="United States"/>
    <s v="Santa Fe"/>
    <x v="27"/>
    <n v="87505"/>
    <s v="West"/>
    <s v="OFF-AR-10001972"/>
    <x v="1"/>
    <s v="Art"/>
    <s v="Newell 323"/>
    <n v="8.4"/>
  </r>
  <r>
    <n v="9307"/>
    <s v="CA-2015-128237"/>
    <x v="48"/>
    <x v="727"/>
    <d v="2015-03-30T00:00:00"/>
    <s v="Standard Class"/>
    <s v="CA-12265"/>
    <s v="Christina Anderson"/>
    <s v="Consumer"/>
    <s v="United States"/>
    <s v="San Francisco"/>
    <x v="1"/>
    <n v="94110"/>
    <s v="West"/>
    <s v="OFF-AR-10003829"/>
    <x v="1"/>
    <s v="Art"/>
    <s v="Newell 35"/>
    <n v="6.56"/>
  </r>
  <r>
    <n v="9308"/>
    <s v="CA-2015-128237"/>
    <x v="48"/>
    <x v="727"/>
    <d v="2015-03-30T00:00:00"/>
    <s v="Standard Class"/>
    <s v="CA-12265"/>
    <s v="Christina Anderson"/>
    <s v="Consumer"/>
    <s v="United States"/>
    <s v="San Francisco"/>
    <x v="1"/>
    <n v="94110"/>
    <s v="West"/>
    <s v="OFF-AR-10003338"/>
    <x v="1"/>
    <s v="Art"/>
    <s v="Eberhard Faber 3 1/2&quot; Golf Pencils"/>
    <n v="14.88"/>
  </r>
  <r>
    <n v="9309"/>
    <s v="CA-2015-128237"/>
    <x v="48"/>
    <x v="727"/>
    <d v="2015-03-30T00:00:00"/>
    <s v="Standard Class"/>
    <s v="CA-12265"/>
    <s v="Christina Anderson"/>
    <s v="Consumer"/>
    <s v="United States"/>
    <s v="San Francisco"/>
    <x v="1"/>
    <n v="94110"/>
    <s v="West"/>
    <s v="TEC-AC-10002558"/>
    <x v="2"/>
    <s v="Accessories"/>
    <s v="ImationÂ SwivelÂ Flash DriveÂ USBÂ flash driveÂ - 8 GB"/>
    <n v="45.48"/>
  </r>
  <r>
    <n v="9310"/>
    <s v="CA-2015-128237"/>
    <x v="48"/>
    <x v="727"/>
    <d v="2015-03-30T00:00:00"/>
    <s v="Standard Class"/>
    <s v="CA-12265"/>
    <s v="Christina Anderson"/>
    <s v="Consumer"/>
    <s v="United States"/>
    <s v="San Francisco"/>
    <x v="1"/>
    <n v="94110"/>
    <s v="West"/>
    <s v="OFF-AR-10000034"/>
    <x v="1"/>
    <s v="Art"/>
    <s v="BIC Brite Liner Grip Highlighters, Assorted, 5/Pack"/>
    <n v="25.44"/>
  </r>
  <r>
    <n v="9311"/>
    <s v="US-2017-102141"/>
    <x v="47"/>
    <x v="370"/>
    <d v="2017-08-31T00:00:00"/>
    <s v="Standard Class"/>
    <s v="KD-16615"/>
    <s v="Ken Dana"/>
    <s v="Corporate"/>
    <s v="United States"/>
    <s v="New York City"/>
    <x v="15"/>
    <n v="10024"/>
    <s v="East"/>
    <s v="OFF-BI-10001510"/>
    <x v="1"/>
    <s v="Binders"/>
    <s v="Deluxe Heavy-Duty Vinyl Round Ring Binder"/>
    <n v="146.68799999999999"/>
  </r>
  <r>
    <n v="9312"/>
    <s v="CA-2018-148642"/>
    <x v="15"/>
    <x v="904"/>
    <d v="2018-03-12T00:00:00"/>
    <s v="Standard Class"/>
    <s v="DW-13540"/>
    <s v="Don Weiss"/>
    <s v="Consumer"/>
    <s v="United States"/>
    <s v="Dallas"/>
    <x v="5"/>
    <n v="75220"/>
    <s v="Central"/>
    <s v="OFF-LA-10000134"/>
    <x v="1"/>
    <s v="Labels"/>
    <s v="Avery 511"/>
    <n v="4.9279999999999999"/>
  </r>
  <r>
    <n v="9313"/>
    <s v="CA-2018-148642"/>
    <x v="15"/>
    <x v="904"/>
    <d v="2018-03-12T00:00:00"/>
    <s v="Standard Class"/>
    <s v="DW-13540"/>
    <s v="Don Weiss"/>
    <s v="Consumer"/>
    <s v="United States"/>
    <s v="Dallas"/>
    <x v="5"/>
    <n v="75220"/>
    <s v="Central"/>
    <s v="OFF-AR-10000588"/>
    <x v="1"/>
    <s v="Art"/>
    <s v="Newell 345"/>
    <n v="63.488"/>
  </r>
  <r>
    <n v="9314"/>
    <s v="CA-2016-111948"/>
    <x v="6"/>
    <x v="1214"/>
    <d v="2016-11-11T00:00:00"/>
    <s v="Same Day"/>
    <s v="AG-10495"/>
    <s v="Andrew Gjertsen"/>
    <s v="Corporate"/>
    <s v="United States"/>
    <s v="Detroit"/>
    <x v="12"/>
    <n v="48234"/>
    <s v="Central"/>
    <s v="OFF-ST-10003282"/>
    <x v="1"/>
    <s v="Storage"/>
    <s v="Advantus 10-Drawer Portable Organizer, Chrome Metal Frame, Smoke Drawers"/>
    <n v="418.32"/>
  </r>
  <r>
    <n v="9315"/>
    <s v="CA-2016-111948"/>
    <x v="6"/>
    <x v="1214"/>
    <d v="2016-11-11T00:00:00"/>
    <s v="Same Day"/>
    <s v="AG-10495"/>
    <s v="Andrew Gjertsen"/>
    <s v="Corporate"/>
    <s v="United States"/>
    <s v="Detroit"/>
    <x v="12"/>
    <n v="48234"/>
    <s v="Central"/>
    <s v="OFF-AP-10002311"/>
    <x v="1"/>
    <s v="Appliances"/>
    <s v="Holmes Replacement Filter for HEPA Air Cleaner, Very Large Room, HEPA Filter"/>
    <n v="123.858"/>
  </r>
  <r>
    <n v="9316"/>
    <s v="CA-2017-161907"/>
    <x v="24"/>
    <x v="41"/>
    <d v="2017-04-09T00:00:00"/>
    <s v="Standard Class"/>
    <s v="JH-16180"/>
    <s v="Justin Hirsh"/>
    <s v="Consumer"/>
    <s v="United States"/>
    <s v="Philadelphia"/>
    <x v="9"/>
    <n v="19140"/>
    <s v="East"/>
    <s v="TEC-PH-10000141"/>
    <x v="2"/>
    <s v="Phones"/>
    <s v="Clearsounds A400"/>
    <n v="118.782"/>
  </r>
  <r>
    <n v="9317"/>
    <s v="CA-2017-161907"/>
    <x v="24"/>
    <x v="41"/>
    <d v="2017-04-09T00:00:00"/>
    <s v="Standard Class"/>
    <s v="JH-16180"/>
    <s v="Justin Hirsh"/>
    <s v="Consumer"/>
    <s v="United States"/>
    <s v="Philadelphia"/>
    <x v="9"/>
    <n v="19140"/>
    <s v="East"/>
    <s v="OFF-SU-10000646"/>
    <x v="1"/>
    <s v="Supplies"/>
    <s v="Premier Automatic Letter Opener"/>
    <n v="769.18399999999997"/>
  </r>
  <r>
    <n v="9318"/>
    <s v="CA-2018-124940"/>
    <x v="51"/>
    <x v="1215"/>
    <d v="2018-02-26T00:00:00"/>
    <s v="Standard Class"/>
    <s v="DK-13090"/>
    <s v="Dave Kipp"/>
    <s v="Consumer"/>
    <s v="United States"/>
    <s v="Carrollton"/>
    <x v="5"/>
    <n v="75007"/>
    <s v="Central"/>
    <s v="TEC-AC-10002076"/>
    <x v="2"/>
    <s v="Accessories"/>
    <s v="Microsoft Natural Keyboard Elite"/>
    <n v="47.904000000000003"/>
  </r>
  <r>
    <n v="9319"/>
    <s v="US-2018-108343"/>
    <x v="9"/>
    <x v="228"/>
    <d v="2018-07-25T00:00:00"/>
    <s v="Standard Class"/>
    <s v="AR-10825"/>
    <s v="Anthony Rawles"/>
    <s v="Corporate"/>
    <s v="United States"/>
    <s v="New York City"/>
    <x v="15"/>
    <n v="10009"/>
    <s v="East"/>
    <s v="OFF-PA-10000743"/>
    <x v="1"/>
    <s v="Paper"/>
    <s v="Xerox 1977"/>
    <n v="13.36"/>
  </r>
  <r>
    <n v="9320"/>
    <s v="US-2018-108343"/>
    <x v="9"/>
    <x v="228"/>
    <d v="2018-07-25T00:00:00"/>
    <s v="Standard Class"/>
    <s v="AR-10825"/>
    <s v="Anthony Rawles"/>
    <s v="Corporate"/>
    <s v="United States"/>
    <s v="New York City"/>
    <x v="15"/>
    <n v="10009"/>
    <s v="East"/>
    <s v="FUR-CH-10002780"/>
    <x v="0"/>
    <s v="Chairs"/>
    <s v="Office Star - Task Chair with Contemporary Loop Arms"/>
    <n v="163.76400000000001"/>
  </r>
  <r>
    <n v="9321"/>
    <s v="US-2018-108343"/>
    <x v="9"/>
    <x v="228"/>
    <d v="2018-07-25T00:00:00"/>
    <s v="Standard Class"/>
    <s v="AR-10825"/>
    <s v="Anthony Rawles"/>
    <s v="Corporate"/>
    <s v="United States"/>
    <s v="New York City"/>
    <x v="15"/>
    <n v="10009"/>
    <s v="East"/>
    <s v="FUR-FU-10000747"/>
    <x v="0"/>
    <s v="Furnishings"/>
    <s v="Tenex B1-RE Series Chair Mats for Low Pile Carpets"/>
    <n v="183.92"/>
  </r>
  <r>
    <n v="9322"/>
    <s v="US-2017-111563"/>
    <x v="28"/>
    <x v="254"/>
    <d v="2017-11-08T00:00:00"/>
    <s v="Standard Class"/>
    <s v="SM-20005"/>
    <s v="Sally Matthias"/>
    <s v="Consumer"/>
    <s v="United States"/>
    <s v="Houston"/>
    <x v="5"/>
    <n v="77041"/>
    <s v="Central"/>
    <s v="FUR-FU-10002445"/>
    <x v="0"/>
    <s v="Furnishings"/>
    <s v="DAX Two-Tone Rosewood/Black Document Frame, Desktop, 5 x 7"/>
    <n v="11.375999999999999"/>
  </r>
  <r>
    <n v="9323"/>
    <s v="US-2017-111563"/>
    <x v="28"/>
    <x v="254"/>
    <d v="2017-11-08T00:00:00"/>
    <s v="Standard Class"/>
    <s v="SM-20005"/>
    <s v="Sally Matthias"/>
    <s v="Consumer"/>
    <s v="United States"/>
    <s v="Houston"/>
    <x v="5"/>
    <n v="77041"/>
    <s v="Central"/>
    <s v="FUR-FU-10000723"/>
    <x v="0"/>
    <s v="Furnishings"/>
    <s v="Deflect-o EconoMat Studded, No Bevel Mat for Low Pile Carpeting"/>
    <n v="66.111999999999995"/>
  </r>
  <r>
    <n v="9324"/>
    <s v="CA-2018-121853"/>
    <x v="30"/>
    <x v="397"/>
    <d v="2018-09-29T00:00:00"/>
    <s v="Standard Class"/>
    <s v="DB-13660"/>
    <s v="Duane Benoit"/>
    <s v="Consumer"/>
    <s v="United States"/>
    <s v="Los Angeles"/>
    <x v="1"/>
    <n v="90036"/>
    <s v="West"/>
    <s v="OFF-PA-10003641"/>
    <x v="1"/>
    <s v="Paper"/>
    <s v="Xerox 1909"/>
    <n v="211.04"/>
  </r>
  <r>
    <n v="9325"/>
    <s v="CA-2018-121853"/>
    <x v="30"/>
    <x v="397"/>
    <d v="2018-09-29T00:00:00"/>
    <s v="Standard Class"/>
    <s v="DB-13660"/>
    <s v="Duane Benoit"/>
    <s v="Consumer"/>
    <s v="United States"/>
    <s v="Los Angeles"/>
    <x v="1"/>
    <n v="90036"/>
    <s v="West"/>
    <s v="FUR-CH-10003973"/>
    <x v="0"/>
    <s v="Chairs"/>
    <s v="GuestStacker Chair with Chrome Finish Legs"/>
    <n v="594.81600000000003"/>
  </r>
  <r>
    <n v="9326"/>
    <s v="CA-2018-121853"/>
    <x v="30"/>
    <x v="397"/>
    <d v="2018-09-29T00:00:00"/>
    <s v="Standard Class"/>
    <s v="DB-13660"/>
    <s v="Duane Benoit"/>
    <s v="Consumer"/>
    <s v="United States"/>
    <s v="Los Angeles"/>
    <x v="1"/>
    <n v="90036"/>
    <s v="West"/>
    <s v="OFF-BI-10000977"/>
    <x v="1"/>
    <s v="Binders"/>
    <s v="Ibico Plastic Spiral Binding Combs"/>
    <n v="72.959999999999994"/>
  </r>
  <r>
    <n v="9327"/>
    <s v="US-2018-130687"/>
    <x v="22"/>
    <x v="210"/>
    <d v="2018-09-10T00:00:00"/>
    <s v="First Class"/>
    <s v="PF-19225"/>
    <s v="Phillip Flathmann"/>
    <s v="Consumer"/>
    <s v="United States"/>
    <s v="Edmonds"/>
    <x v="4"/>
    <n v="98026"/>
    <s v="West"/>
    <s v="FUR-FU-10004053"/>
    <x v="0"/>
    <s v="Furnishings"/>
    <s v="DAX Two-Tone Silver Metal Document Frame"/>
    <n v="80.959999999999994"/>
  </r>
  <r>
    <n v="9328"/>
    <s v="US-2018-130687"/>
    <x v="22"/>
    <x v="210"/>
    <d v="2018-09-10T00:00:00"/>
    <s v="First Class"/>
    <s v="PF-19225"/>
    <s v="Phillip Flathmann"/>
    <s v="Consumer"/>
    <s v="United States"/>
    <s v="Edmonds"/>
    <x v="4"/>
    <n v="98026"/>
    <s v="West"/>
    <s v="TEC-PH-10002033"/>
    <x v="2"/>
    <s v="Phones"/>
    <s v="Konftel 250 ConferenceÂ phoneÂ - Charcoal black"/>
    <n v="455.71199999999999"/>
  </r>
  <r>
    <n v="9329"/>
    <s v="US-2018-130687"/>
    <x v="22"/>
    <x v="210"/>
    <d v="2018-09-10T00:00:00"/>
    <s v="First Class"/>
    <s v="PF-19225"/>
    <s v="Phillip Flathmann"/>
    <s v="Consumer"/>
    <s v="United States"/>
    <s v="Edmonds"/>
    <x v="4"/>
    <n v="98026"/>
    <s v="West"/>
    <s v="OFF-AR-10004260"/>
    <x v="1"/>
    <s v="Art"/>
    <s v="Boston 1799 Powerhouse Electric Pencil Sharpener"/>
    <n v="25.98"/>
  </r>
  <r>
    <n v="9330"/>
    <s v="CA-2016-164497"/>
    <x v="4"/>
    <x v="109"/>
    <d v="2016-11-30T00:00:00"/>
    <s v="First Class"/>
    <s v="AJ-10945"/>
    <s v="Ashley Jarboe"/>
    <s v="Consumer"/>
    <s v="United States"/>
    <s v="San Francisco"/>
    <x v="1"/>
    <n v="94110"/>
    <s v="West"/>
    <s v="OFF-AP-10004655"/>
    <x v="1"/>
    <s v="Appliances"/>
    <s v="Holmes Visible Mist Ultrasonic Humidifier with 2.3-Gallon Output per Day, Replacement Filter"/>
    <n v="45.28"/>
  </r>
  <r>
    <n v="9331"/>
    <s v="US-2016-153283"/>
    <x v="6"/>
    <x v="768"/>
    <d v="2016-11-18T00:00:00"/>
    <s v="Standard Class"/>
    <s v="EB-14110"/>
    <s v="Eugene Barchas"/>
    <s v="Consumer"/>
    <s v="United States"/>
    <s v="New York City"/>
    <x v="15"/>
    <n v="10035"/>
    <s v="East"/>
    <s v="OFF-EN-10001539"/>
    <x v="1"/>
    <s v="Envelopes"/>
    <s v="Staple envelope"/>
    <n v="15.56"/>
  </r>
  <r>
    <n v="9332"/>
    <s v="CA-2017-108056"/>
    <x v="30"/>
    <x v="321"/>
    <d v="2017-10-03T00:00:00"/>
    <s v="Standard Class"/>
    <s v="ES-14080"/>
    <s v="Erin Smith"/>
    <s v="Corporate"/>
    <s v="United States"/>
    <s v="Springfield"/>
    <x v="21"/>
    <n v="97477"/>
    <s v="West"/>
    <s v="TEC-PH-10001817"/>
    <x v="2"/>
    <s v="Phones"/>
    <s v="Wilson Electronics DB Pro Signal Booster"/>
    <n v="859.2"/>
  </r>
  <r>
    <n v="9333"/>
    <s v="CA-2018-127726"/>
    <x v="14"/>
    <x v="220"/>
    <d v="2018-09-13T00:00:00"/>
    <s v="Second Class"/>
    <s v="SS-20410"/>
    <s v="Shahid Shariari"/>
    <s v="Consumer"/>
    <s v="United States"/>
    <s v="Georgetown"/>
    <x v="0"/>
    <n v="40324"/>
    <s v="South"/>
    <s v="OFF-AP-10002578"/>
    <x v="1"/>
    <s v="Appliances"/>
    <s v="Fellowes Premier Superior Surge Suppressor, 10-Outlet, With Phone and Remote"/>
    <n v="195.68"/>
  </r>
  <r>
    <n v="9334"/>
    <s v="CA-2018-127726"/>
    <x v="14"/>
    <x v="220"/>
    <d v="2018-09-13T00:00:00"/>
    <s v="Second Class"/>
    <s v="SS-20410"/>
    <s v="Shahid Shariari"/>
    <s v="Consumer"/>
    <s v="United States"/>
    <s v="Georgetown"/>
    <x v="0"/>
    <n v="40324"/>
    <s v="South"/>
    <s v="OFF-FA-10000992"/>
    <x v="1"/>
    <s v="Fasteners"/>
    <s v="Acco Clips to Go Binder Clips, 24 Clips in Two Sizes"/>
    <n v="14.2"/>
  </r>
  <r>
    <n v="9335"/>
    <s v="CA-2018-110198"/>
    <x v="20"/>
    <x v="927"/>
    <d v="2018-05-02T00:00:00"/>
    <s v="First Class"/>
    <s v="AG-10900"/>
    <s v="Arthur Gainer"/>
    <s v="Consumer"/>
    <s v="United States"/>
    <s v="Coral Springs"/>
    <x v="2"/>
    <n v="33065"/>
    <s v="South"/>
    <s v="FUR-BO-10001798"/>
    <x v="0"/>
    <s v="Bookcases"/>
    <s v="Bush Somerset Collection Bookcase"/>
    <n v="314.35199999999998"/>
  </r>
  <r>
    <n v="9336"/>
    <s v="CA-2018-110198"/>
    <x v="20"/>
    <x v="927"/>
    <d v="2018-05-02T00:00:00"/>
    <s v="First Class"/>
    <s v="AG-10900"/>
    <s v="Arthur Gainer"/>
    <s v="Consumer"/>
    <s v="United States"/>
    <s v="Coral Springs"/>
    <x v="2"/>
    <n v="33065"/>
    <s v="South"/>
    <s v="OFF-LA-10004409"/>
    <x v="1"/>
    <s v="Labels"/>
    <s v="Avery 492"/>
    <n v="4.6079999999999997"/>
  </r>
  <r>
    <n v="9337"/>
    <s v="CA-2018-130715"/>
    <x v="12"/>
    <x v="118"/>
    <d v="2018-09-20T00:00:00"/>
    <s v="Standard Class"/>
    <s v="CY-12745"/>
    <s v="Craig Yedwab"/>
    <s v="Corporate"/>
    <s v="United States"/>
    <s v="San Francisco"/>
    <x v="1"/>
    <n v="94110"/>
    <s v="West"/>
    <s v="OFF-FA-10000621"/>
    <x v="1"/>
    <s v="Fasteners"/>
    <s v="OIC Colored Binder Clips, Assorted Sizes"/>
    <n v="17.899999999999999"/>
  </r>
  <r>
    <n v="9338"/>
    <s v="CA-2015-155264"/>
    <x v="16"/>
    <x v="538"/>
    <d v="2015-10-22T00:00:00"/>
    <s v="Second Class"/>
    <s v="RP-19270"/>
    <s v="Rachel Payne"/>
    <s v="Corporate"/>
    <s v="United States"/>
    <s v="San Francisco"/>
    <x v="1"/>
    <n v="94110"/>
    <s v="West"/>
    <s v="OFF-BI-10003196"/>
    <x v="1"/>
    <s v="Binders"/>
    <s v="Accohide Poly Flexible Ring Binders"/>
    <n v="2.992"/>
  </r>
  <r>
    <n v="9339"/>
    <s v="CA-2015-155264"/>
    <x v="16"/>
    <x v="538"/>
    <d v="2015-10-22T00:00:00"/>
    <s v="Second Class"/>
    <s v="RP-19270"/>
    <s v="Rachel Payne"/>
    <s v="Corporate"/>
    <s v="United States"/>
    <s v="San Francisco"/>
    <x v="1"/>
    <n v="94110"/>
    <s v="West"/>
    <s v="OFF-BI-10003727"/>
    <x v="1"/>
    <s v="Binders"/>
    <s v="Avery Durable Slant Ring Binders With Label Holder"/>
    <n v="20.064"/>
  </r>
  <r>
    <n v="9340"/>
    <s v="CA-2015-155264"/>
    <x v="16"/>
    <x v="538"/>
    <d v="2015-10-22T00:00:00"/>
    <s v="Second Class"/>
    <s v="RP-19270"/>
    <s v="Rachel Payne"/>
    <s v="Corporate"/>
    <s v="United States"/>
    <s v="San Francisco"/>
    <x v="1"/>
    <n v="94110"/>
    <s v="West"/>
    <s v="OFF-PA-10003228"/>
    <x v="1"/>
    <s v="Paper"/>
    <s v="Xerox 1917"/>
    <n v="146.72999999999999"/>
  </r>
  <r>
    <n v="9341"/>
    <s v="CA-2015-155264"/>
    <x v="16"/>
    <x v="538"/>
    <d v="2015-10-22T00:00:00"/>
    <s v="Second Class"/>
    <s v="RP-19270"/>
    <s v="Rachel Payne"/>
    <s v="Corporate"/>
    <s v="United States"/>
    <s v="San Francisco"/>
    <x v="1"/>
    <n v="94110"/>
    <s v="West"/>
    <s v="OFF-LA-10002787"/>
    <x v="1"/>
    <s v="Labels"/>
    <s v="Avery 480"/>
    <n v="18.75"/>
  </r>
  <r>
    <n v="9342"/>
    <s v="CA-2015-155264"/>
    <x v="16"/>
    <x v="538"/>
    <d v="2015-10-22T00:00:00"/>
    <s v="Second Class"/>
    <s v="RP-19270"/>
    <s v="Rachel Payne"/>
    <s v="Corporate"/>
    <s v="United States"/>
    <s v="San Francisco"/>
    <x v="1"/>
    <n v="94110"/>
    <s v="West"/>
    <s v="TEC-PH-10001305"/>
    <x v="2"/>
    <s v="Phones"/>
    <s v="Panasonic KX TS208W Corded phone"/>
    <n v="117.57599999999999"/>
  </r>
  <r>
    <n v="9343"/>
    <s v="CA-2017-119123"/>
    <x v="34"/>
    <x v="69"/>
    <d v="2017-03-18T00:00:00"/>
    <s v="Standard Class"/>
    <s v="DB-13360"/>
    <s v="Dennis Bolton"/>
    <s v="Home Office"/>
    <s v="United States"/>
    <s v="Riverside"/>
    <x v="1"/>
    <n v="92503"/>
    <s v="West"/>
    <s v="OFF-BI-10001036"/>
    <x v="1"/>
    <s v="Binders"/>
    <s v="Cardinal EasyOpen D-Ring Binders"/>
    <n v="51.183999999999997"/>
  </r>
  <r>
    <n v="9344"/>
    <s v="CA-2018-109085"/>
    <x v="40"/>
    <x v="922"/>
    <d v="2018-02-20T00:00:00"/>
    <s v="First Class"/>
    <s v="CK-12325"/>
    <s v="Christine Kargatis"/>
    <s v="Home Office"/>
    <s v="United States"/>
    <s v="Troy"/>
    <x v="24"/>
    <n v="45373"/>
    <s v="East"/>
    <s v="FUR-TA-10001086"/>
    <x v="0"/>
    <s v="Tables"/>
    <s v="SAFCO PlanMaster Boards, 60w x 37-1/2d, White Melamine"/>
    <n v="455.97"/>
  </r>
  <r>
    <n v="9345"/>
    <s v="CA-2018-109085"/>
    <x v="40"/>
    <x v="922"/>
    <d v="2018-02-20T00:00:00"/>
    <s v="First Class"/>
    <s v="CK-12325"/>
    <s v="Christine Kargatis"/>
    <s v="Home Office"/>
    <s v="United States"/>
    <s v="Troy"/>
    <x v="24"/>
    <n v="45373"/>
    <s v="East"/>
    <s v="OFF-BI-10001525"/>
    <x v="1"/>
    <s v="Binders"/>
    <s v="Acco Pressboard Covers with Storage Hooks, 14 7/8&quot; x 11&quot;, Executive Red"/>
    <n v="5.7149999999999999"/>
  </r>
  <r>
    <n v="9346"/>
    <s v="CA-2018-109085"/>
    <x v="40"/>
    <x v="922"/>
    <d v="2018-02-20T00:00:00"/>
    <s v="First Class"/>
    <s v="CK-12325"/>
    <s v="Christine Kargatis"/>
    <s v="Home Office"/>
    <s v="United States"/>
    <s v="Troy"/>
    <x v="24"/>
    <n v="45373"/>
    <s v="East"/>
    <s v="TEC-PH-10000526"/>
    <x v="2"/>
    <s v="Phones"/>
    <s v="Vtech CS6719"/>
    <n v="57.594000000000001"/>
  </r>
  <r>
    <n v="9347"/>
    <s v="CA-2018-109085"/>
    <x v="40"/>
    <x v="922"/>
    <d v="2018-02-20T00:00:00"/>
    <s v="First Class"/>
    <s v="CK-12325"/>
    <s v="Christine Kargatis"/>
    <s v="Home Office"/>
    <s v="United States"/>
    <s v="Troy"/>
    <x v="24"/>
    <n v="45373"/>
    <s v="East"/>
    <s v="FUR-FU-10004973"/>
    <x v="0"/>
    <s v="Furnishings"/>
    <s v="Flat Face Poster Frame"/>
    <n v="30.143999999999998"/>
  </r>
  <r>
    <n v="9348"/>
    <s v="CA-2018-109085"/>
    <x v="40"/>
    <x v="922"/>
    <d v="2018-02-20T00:00:00"/>
    <s v="First Class"/>
    <s v="CK-12325"/>
    <s v="Christine Kargatis"/>
    <s v="Home Office"/>
    <s v="United States"/>
    <s v="Troy"/>
    <x v="24"/>
    <n v="45373"/>
    <s v="East"/>
    <s v="FUR-CH-10003981"/>
    <x v="0"/>
    <s v="Chairs"/>
    <s v="Global Commerce Series Low-Back Swivel/Tilt Chairs"/>
    <n v="899.43"/>
  </r>
  <r>
    <n v="9349"/>
    <s v="CA-2017-114860"/>
    <x v="33"/>
    <x v="596"/>
    <d v="2017-12-28T00:00:00"/>
    <s v="Standard Class"/>
    <s v="DN-13690"/>
    <s v="Duane Noonan"/>
    <s v="Consumer"/>
    <s v="United States"/>
    <s v="Moreno Valley"/>
    <x v="1"/>
    <n v="92553"/>
    <s v="West"/>
    <s v="FUR-FU-10000277"/>
    <x v="0"/>
    <s v="Furnishings"/>
    <s v="Deflect-o DuraMat Antistatic Studded Beveled Mat for Medium Pile Carpeting"/>
    <n v="842.72"/>
  </r>
  <r>
    <n v="9350"/>
    <s v="CA-2017-114860"/>
    <x v="33"/>
    <x v="596"/>
    <d v="2017-12-28T00:00:00"/>
    <s v="Standard Class"/>
    <s v="DN-13690"/>
    <s v="Duane Noonan"/>
    <s v="Consumer"/>
    <s v="United States"/>
    <s v="Moreno Valley"/>
    <x v="1"/>
    <n v="92553"/>
    <s v="West"/>
    <s v="FUR-FU-10001934"/>
    <x v="0"/>
    <s v="Furnishings"/>
    <s v="Magnifier Swing Arm Lamp"/>
    <n v="41.96"/>
  </r>
  <r>
    <n v="9351"/>
    <s v="CA-2017-159009"/>
    <x v="12"/>
    <x v="713"/>
    <d v="2017-09-27T00:00:00"/>
    <s v="Standard Class"/>
    <s v="DP-13105"/>
    <s v="Dave Poirier"/>
    <s v="Corporate"/>
    <s v="United States"/>
    <s v="Seattle"/>
    <x v="4"/>
    <n v="98115"/>
    <s v="West"/>
    <s v="OFF-BI-10004970"/>
    <x v="1"/>
    <s v="Binders"/>
    <s v="ACCOHIDE 3-Ring Binder, Blue, 1&quot;"/>
    <n v="13.215999999999999"/>
  </r>
  <r>
    <n v="9352"/>
    <s v="CA-2017-159009"/>
    <x v="12"/>
    <x v="713"/>
    <d v="2017-09-27T00:00:00"/>
    <s v="Standard Class"/>
    <s v="DP-13105"/>
    <s v="Dave Poirier"/>
    <s v="Corporate"/>
    <s v="United States"/>
    <s v="Seattle"/>
    <x v="4"/>
    <n v="98115"/>
    <s v="West"/>
    <s v="FUR-CH-10003396"/>
    <x v="0"/>
    <s v="Chairs"/>
    <s v="Global Deluxe Steno Chair"/>
    <n v="184.75200000000001"/>
  </r>
  <r>
    <n v="9353"/>
    <s v="CA-2018-148411"/>
    <x v="30"/>
    <x v="241"/>
    <d v="2018-09-26T00:00:00"/>
    <s v="First Class"/>
    <s v="RO-19780"/>
    <s v="Rose O'Brian"/>
    <s v="Consumer"/>
    <s v="United States"/>
    <s v="Chicago"/>
    <x v="10"/>
    <n v="60623"/>
    <s v="Central"/>
    <s v="FUR-CH-10003973"/>
    <x v="0"/>
    <s v="Chairs"/>
    <s v="GuestStacker Chair with Chrome Finish Legs"/>
    <n v="520.46400000000006"/>
  </r>
  <r>
    <n v="9354"/>
    <s v="CA-2018-148411"/>
    <x v="30"/>
    <x v="241"/>
    <d v="2018-09-26T00:00:00"/>
    <s v="First Class"/>
    <s v="RO-19780"/>
    <s v="Rose O'Brian"/>
    <s v="Consumer"/>
    <s v="United States"/>
    <s v="Chicago"/>
    <x v="10"/>
    <n v="60623"/>
    <s v="Central"/>
    <s v="OFF-PA-10002109"/>
    <x v="1"/>
    <s v="Paper"/>
    <s v="Wirebound Voice Message Log Book"/>
    <n v="11.423999999999999"/>
  </r>
  <r>
    <n v="9355"/>
    <s v="CA-2016-110324"/>
    <x v="4"/>
    <x v="494"/>
    <d v="2016-12-05T00:00:00"/>
    <s v="Standard Class"/>
    <s v="MA-17560"/>
    <s v="Matt Abelman"/>
    <s v="Home Office"/>
    <s v="United States"/>
    <s v="Jackson"/>
    <x v="12"/>
    <n v="49201"/>
    <s v="Central"/>
    <s v="OFF-PA-10001826"/>
    <x v="1"/>
    <s v="Paper"/>
    <s v="Xerox 207"/>
    <n v="19.440000000000001"/>
  </r>
  <r>
    <n v="9356"/>
    <s v="CA-2016-110324"/>
    <x v="4"/>
    <x v="494"/>
    <d v="2016-12-05T00:00:00"/>
    <s v="Standard Class"/>
    <s v="MA-17560"/>
    <s v="Matt Abelman"/>
    <s v="Home Office"/>
    <s v="United States"/>
    <s v="Jackson"/>
    <x v="12"/>
    <n v="49201"/>
    <s v="Central"/>
    <s v="OFF-AR-10000823"/>
    <x v="1"/>
    <s v="Art"/>
    <s v="Newell 307"/>
    <n v="3.64"/>
  </r>
  <r>
    <n v="9357"/>
    <s v="CA-2016-110324"/>
    <x v="4"/>
    <x v="494"/>
    <d v="2016-12-05T00:00:00"/>
    <s v="Standard Class"/>
    <s v="MA-17560"/>
    <s v="Matt Abelman"/>
    <s v="Home Office"/>
    <s v="United States"/>
    <s v="Jackson"/>
    <x v="12"/>
    <n v="49201"/>
    <s v="Central"/>
    <s v="OFF-PA-10001776"/>
    <x v="1"/>
    <s v="Paper"/>
    <s v="Wirebound Message Books, Four 2 3/4&quot; x 5&quot; Forms per Page, 600 Sets per Book"/>
    <n v="18.54"/>
  </r>
  <r>
    <n v="9358"/>
    <s v="CA-2017-168046"/>
    <x v="43"/>
    <x v="967"/>
    <d v="2017-01-28T00:00:00"/>
    <s v="Second Class"/>
    <s v="JD-15895"/>
    <s v="Jonathan Doherty"/>
    <s v="Corporate"/>
    <s v="United States"/>
    <s v="New York City"/>
    <x v="15"/>
    <n v="10024"/>
    <s v="East"/>
    <s v="OFF-BI-10003676"/>
    <x v="1"/>
    <s v="Binders"/>
    <s v="GBC Standard Recycled Report Covers, Clear Plastic Sheets"/>
    <n v="43.12"/>
  </r>
  <r>
    <n v="9359"/>
    <s v="CA-2017-168046"/>
    <x v="43"/>
    <x v="967"/>
    <d v="2017-01-28T00:00:00"/>
    <s v="Second Class"/>
    <s v="JD-15895"/>
    <s v="Jonathan Doherty"/>
    <s v="Corporate"/>
    <s v="United States"/>
    <s v="New York City"/>
    <x v="15"/>
    <n v="10024"/>
    <s v="East"/>
    <s v="FUR-TA-10001095"/>
    <x v="0"/>
    <s v="Tables"/>
    <s v="Chromcraft Round Conference Tables"/>
    <n v="313.72199999999998"/>
  </r>
  <r>
    <n v="9360"/>
    <s v="CA-2017-168046"/>
    <x v="43"/>
    <x v="967"/>
    <d v="2017-01-28T00:00:00"/>
    <s v="Second Class"/>
    <s v="JD-15895"/>
    <s v="Jonathan Doherty"/>
    <s v="Corporate"/>
    <s v="United States"/>
    <s v="New York City"/>
    <x v="15"/>
    <n v="10024"/>
    <s v="East"/>
    <s v="FUR-FU-10000747"/>
    <x v="0"/>
    <s v="Furnishings"/>
    <s v="Tenex B1-RE Series Chair Mats for Low Pile Carpets"/>
    <n v="45.98"/>
  </r>
  <r>
    <n v="9361"/>
    <s v="CA-2017-168046"/>
    <x v="43"/>
    <x v="967"/>
    <d v="2017-01-28T00:00:00"/>
    <s v="Second Class"/>
    <s v="JD-15895"/>
    <s v="Jonathan Doherty"/>
    <s v="Corporate"/>
    <s v="United States"/>
    <s v="New York City"/>
    <x v="15"/>
    <n v="10024"/>
    <s v="East"/>
    <s v="OFF-ST-10004337"/>
    <x v="1"/>
    <s v="Storage"/>
    <s v="SAFCO Commercial Wire Shelving, 72h"/>
    <n v="428.68"/>
  </r>
  <r>
    <n v="9362"/>
    <s v="CA-2018-111591"/>
    <x v="37"/>
    <x v="708"/>
    <d v="2018-03-25T00:00:00"/>
    <s v="Standard Class"/>
    <s v="PS-18970"/>
    <s v="Paul Stevenson"/>
    <s v="Home Office"/>
    <s v="United States"/>
    <s v="Seattle"/>
    <x v="4"/>
    <n v="98105"/>
    <s v="West"/>
    <s v="OFF-BI-10004410"/>
    <x v="1"/>
    <s v="Binders"/>
    <s v="C-Line Peel &amp; Stick Add-On Filing Pockets, 8-3/4 x 5-1/8, 10/Pack"/>
    <n v="30.576000000000001"/>
  </r>
  <r>
    <n v="9363"/>
    <s v="CA-2018-111591"/>
    <x v="37"/>
    <x v="708"/>
    <d v="2018-03-25T00:00:00"/>
    <s v="Standard Class"/>
    <s v="PS-18970"/>
    <s v="Paul Stevenson"/>
    <s v="Home Office"/>
    <s v="United States"/>
    <s v="Seattle"/>
    <x v="4"/>
    <n v="98105"/>
    <s v="West"/>
    <s v="OFF-FA-10004838"/>
    <x v="1"/>
    <s v="Fasteners"/>
    <s v="Super Bands, 12/Pack"/>
    <n v="13.02"/>
  </r>
  <r>
    <n v="9364"/>
    <s v="CA-2018-111591"/>
    <x v="37"/>
    <x v="708"/>
    <d v="2018-03-25T00:00:00"/>
    <s v="Standard Class"/>
    <s v="PS-18970"/>
    <s v="Paul Stevenson"/>
    <s v="Home Office"/>
    <s v="United States"/>
    <s v="Seattle"/>
    <x v="4"/>
    <n v="98105"/>
    <s v="West"/>
    <s v="FUR-FU-10002364"/>
    <x v="0"/>
    <s v="Furnishings"/>
    <s v="Eldon Expressions Wood Desk Accessories, Oak"/>
    <n v="22.14"/>
  </r>
  <r>
    <n v="9365"/>
    <s v="CA-2018-111591"/>
    <x v="37"/>
    <x v="708"/>
    <d v="2018-03-25T00:00:00"/>
    <s v="Standard Class"/>
    <s v="PS-18970"/>
    <s v="Paul Stevenson"/>
    <s v="Home Office"/>
    <s v="United States"/>
    <s v="Seattle"/>
    <x v="4"/>
    <n v="98105"/>
    <s v="West"/>
    <s v="OFF-ST-10001809"/>
    <x v="1"/>
    <s v="Storage"/>
    <s v="Fellowes Officeware Wire Shelving"/>
    <n v="359.32"/>
  </r>
  <r>
    <n v="9366"/>
    <s v="US-2015-166828"/>
    <x v="47"/>
    <x v="963"/>
    <d v="2015-08-25T00:00:00"/>
    <s v="First Class"/>
    <s v="JF-15415"/>
    <s v="Jennifer Ferguson"/>
    <s v="Consumer"/>
    <s v="United States"/>
    <s v="Saint Charles"/>
    <x v="25"/>
    <n v="63301"/>
    <s v="Central"/>
    <s v="OFF-PA-10001846"/>
    <x v="1"/>
    <s v="Paper"/>
    <s v="Xerox 1899"/>
    <n v="11.56"/>
  </r>
  <r>
    <n v="9367"/>
    <s v="CA-2015-108147"/>
    <x v="1"/>
    <x v="785"/>
    <d v="2015-06-13T00:00:00"/>
    <s v="Standard Class"/>
    <s v="RD-19480"/>
    <s v="Rick Duston"/>
    <s v="Consumer"/>
    <s v="United States"/>
    <s v="Long Beach"/>
    <x v="15"/>
    <n v="11561"/>
    <s v="East"/>
    <s v="OFF-BI-10003876"/>
    <x v="1"/>
    <s v="Binders"/>
    <s v="Green Canvas Binder for 8-1/2&quot; x 14&quot; Sheets"/>
    <n v="68.48"/>
  </r>
  <r>
    <n v="9368"/>
    <s v="CA-2015-108147"/>
    <x v="1"/>
    <x v="785"/>
    <d v="2015-06-13T00:00:00"/>
    <s v="Standard Class"/>
    <s v="RD-19480"/>
    <s v="Rick Duston"/>
    <s v="Consumer"/>
    <s v="United States"/>
    <s v="Long Beach"/>
    <x v="15"/>
    <n v="11561"/>
    <s v="East"/>
    <s v="OFF-ST-10003470"/>
    <x v="1"/>
    <s v="Storage"/>
    <s v="Tennsco Snap-Together Open Shelving Units, Starter Sets and Add-On Units"/>
    <n v="1676.88"/>
  </r>
  <r>
    <n v="9369"/>
    <s v="CA-2017-154998"/>
    <x v="24"/>
    <x v="281"/>
    <d v="2017-04-09T00:00:00"/>
    <s v="First Class"/>
    <s v="ES-14080"/>
    <s v="Erin Smith"/>
    <s v="Corporate"/>
    <s v="United States"/>
    <s v="Lakewood"/>
    <x v="30"/>
    <n v="8701"/>
    <s v="East"/>
    <s v="OFF-PA-10004243"/>
    <x v="1"/>
    <s v="Paper"/>
    <s v="Xerox 1939"/>
    <n v="37.94"/>
  </r>
  <r>
    <n v="9370"/>
    <s v="CA-2018-113460"/>
    <x v="0"/>
    <x v="659"/>
    <d v="2018-11-09T00:00:00"/>
    <s v="Second Class"/>
    <s v="KN-16390"/>
    <s v="Katherine Nockton"/>
    <s v="Corporate"/>
    <s v="United States"/>
    <s v="Clinton"/>
    <x v="39"/>
    <n v="20735"/>
    <s v="East"/>
    <s v="FUR-CH-10000422"/>
    <x v="0"/>
    <s v="Chairs"/>
    <s v="Global Highback Leather Tilter in Burgundy"/>
    <n v="272.97000000000003"/>
  </r>
  <r>
    <n v="9371"/>
    <s v="CA-2016-111339"/>
    <x v="21"/>
    <x v="352"/>
    <d v="2016-05-31T00:00:00"/>
    <s v="First Class"/>
    <s v="VP-21760"/>
    <s v="Victoria Pisteka"/>
    <s v="Corporate"/>
    <s v="United States"/>
    <s v="Columbus"/>
    <x v="24"/>
    <n v="43229"/>
    <s v="East"/>
    <s v="FUR-FU-10002506"/>
    <x v="0"/>
    <s v="Furnishings"/>
    <s v="Tensor &quot;Hersey Kiss&quot; Styled Floor Lamp"/>
    <n v="41.567999999999998"/>
  </r>
  <r>
    <n v="9372"/>
    <s v="CA-2016-111339"/>
    <x v="21"/>
    <x v="352"/>
    <d v="2016-05-31T00:00:00"/>
    <s v="First Class"/>
    <s v="VP-21760"/>
    <s v="Victoria Pisteka"/>
    <s v="Corporate"/>
    <s v="United States"/>
    <s v="Columbus"/>
    <x v="24"/>
    <n v="43229"/>
    <s v="East"/>
    <s v="FUR-CH-10000863"/>
    <x v="0"/>
    <s v="Chairs"/>
    <s v="Novimex Swivel Fabric Task Chair"/>
    <n v="317.05799999999999"/>
  </r>
  <r>
    <n v="9373"/>
    <s v="CA-2016-111339"/>
    <x v="21"/>
    <x v="352"/>
    <d v="2016-05-31T00:00:00"/>
    <s v="First Class"/>
    <s v="VP-21760"/>
    <s v="Victoria Pisteka"/>
    <s v="Corporate"/>
    <s v="United States"/>
    <s v="Columbus"/>
    <x v="24"/>
    <n v="43229"/>
    <s v="East"/>
    <s v="OFF-FA-10002988"/>
    <x v="1"/>
    <s v="Fasteners"/>
    <s v="Ideal Clamps"/>
    <n v="8.0399999999999991"/>
  </r>
  <r>
    <n v="9374"/>
    <s v="CA-2018-102820"/>
    <x v="35"/>
    <x v="917"/>
    <d v="2018-05-11T00:00:00"/>
    <s v="Standard Class"/>
    <s v="CS-11950"/>
    <s v="Carlos Soltero"/>
    <s v="Consumer"/>
    <s v="United States"/>
    <s v="Pasadena"/>
    <x v="1"/>
    <n v="91104"/>
    <s v="West"/>
    <s v="TEC-PH-10003437"/>
    <x v="2"/>
    <s v="Phones"/>
    <s v="Blue Parrot B250XT Professional Grade Wireless BluetoothÂ HeadsetÂ with"/>
    <n v="419.94400000000002"/>
  </r>
  <r>
    <n v="9375"/>
    <s v="CA-2017-149671"/>
    <x v="21"/>
    <x v="410"/>
    <d v="2017-06-09T00:00:00"/>
    <s v="Standard Class"/>
    <s v="KB-16600"/>
    <s v="Ken Brennan"/>
    <s v="Corporate"/>
    <s v="United States"/>
    <s v="Seattle"/>
    <x v="4"/>
    <n v="98105"/>
    <s v="West"/>
    <s v="OFF-SU-10002537"/>
    <x v="1"/>
    <s v="Supplies"/>
    <s v="Acme Box Cutter Scissors"/>
    <n v="61.38"/>
  </r>
  <r>
    <n v="9376"/>
    <s v="CA-2016-126347"/>
    <x v="33"/>
    <x v="639"/>
    <d v="2016-12-19T00:00:00"/>
    <s v="Second Class"/>
    <s v="AJ-10945"/>
    <s v="Ashley Jarboe"/>
    <s v="Consumer"/>
    <s v="United States"/>
    <s v="Los Angeles"/>
    <x v="1"/>
    <n v="90045"/>
    <s v="West"/>
    <s v="TEC-AC-10003063"/>
    <x v="2"/>
    <s v="Accessories"/>
    <s v="Micro Innovations USB RF Wireless Keyboard with Mouse"/>
    <n v="50"/>
  </r>
  <r>
    <n v="9377"/>
    <s v="CA-2018-108756"/>
    <x v="27"/>
    <x v="53"/>
    <d v="2018-12-29T00:00:00"/>
    <s v="Standard Class"/>
    <s v="PO-18865"/>
    <s v="Patrick O'Donnell"/>
    <s v="Consumer"/>
    <s v="United States"/>
    <s v="East Orange"/>
    <x v="30"/>
    <n v="7017"/>
    <s v="East"/>
    <s v="TEC-AC-10003237"/>
    <x v="2"/>
    <s v="Accessories"/>
    <s v="Memorex Micro Travel Drive 4 GB"/>
    <n v="31.8"/>
  </r>
  <r>
    <n v="9378"/>
    <s v="CA-2018-155362"/>
    <x v="33"/>
    <x v="94"/>
    <d v="2018-12-21T00:00:00"/>
    <s v="Standard Class"/>
    <s v="DP-13105"/>
    <s v="Dave Poirier"/>
    <s v="Corporate"/>
    <s v="United States"/>
    <s v="Eau Claire"/>
    <x v="6"/>
    <n v="54703"/>
    <s v="Central"/>
    <s v="OFF-ST-10001031"/>
    <x v="1"/>
    <s v="Storage"/>
    <s v="Adjustable Personal File Tote"/>
    <n v="32.56"/>
  </r>
  <r>
    <n v="9379"/>
    <s v="CA-2017-117625"/>
    <x v="35"/>
    <x v="1120"/>
    <d v="2017-05-15T00:00:00"/>
    <s v="Standard Class"/>
    <s v="GM-14500"/>
    <s v="Gene McClure"/>
    <s v="Consumer"/>
    <s v="United States"/>
    <s v="Chicago"/>
    <x v="10"/>
    <n v="60610"/>
    <s v="Central"/>
    <s v="OFF-EN-10001535"/>
    <x v="1"/>
    <s v="Envelopes"/>
    <s v="Grip Seal Envelopes"/>
    <n v="7.0720000000000001"/>
  </r>
  <r>
    <n v="9380"/>
    <s v="CA-2015-154158"/>
    <x v="27"/>
    <x v="851"/>
    <d v="2015-12-27T00:00:00"/>
    <s v="Second Class"/>
    <s v="CC-12670"/>
    <s v="Craig Carreira"/>
    <s v="Consumer"/>
    <s v="United States"/>
    <s v="Tampa"/>
    <x v="2"/>
    <n v="33614"/>
    <s v="South"/>
    <s v="OFF-PA-10001295"/>
    <x v="1"/>
    <s v="Paper"/>
    <s v="Computer Printout Paper with Letter-Trim Perforations"/>
    <n v="45.527999999999999"/>
  </r>
  <r>
    <n v="9381"/>
    <s v="CA-2015-154158"/>
    <x v="27"/>
    <x v="851"/>
    <d v="2015-12-27T00:00:00"/>
    <s v="Second Class"/>
    <s v="CC-12670"/>
    <s v="Craig Carreira"/>
    <s v="Consumer"/>
    <s v="United States"/>
    <s v="Tampa"/>
    <x v="2"/>
    <n v="33614"/>
    <s v="South"/>
    <s v="FUR-CH-10004698"/>
    <x v="0"/>
    <s v="Chairs"/>
    <s v="Padded Folding Chairs, Black, 4/Carton"/>
    <n v="64.784000000000006"/>
  </r>
  <r>
    <n v="9382"/>
    <s v="CA-2015-154158"/>
    <x v="27"/>
    <x v="851"/>
    <d v="2015-12-27T00:00:00"/>
    <s v="Second Class"/>
    <s v="CC-12670"/>
    <s v="Craig Carreira"/>
    <s v="Consumer"/>
    <s v="United States"/>
    <s v="Tampa"/>
    <x v="2"/>
    <n v="33614"/>
    <s v="South"/>
    <s v="OFF-ST-10000078"/>
    <x v="1"/>
    <s v="Storage"/>
    <s v="Tennsco 6- and 18-Compartment Lockers"/>
    <n v="424.27199999999999"/>
  </r>
  <r>
    <n v="9383"/>
    <s v="CA-2015-154158"/>
    <x v="27"/>
    <x v="851"/>
    <d v="2015-12-27T00:00:00"/>
    <s v="Second Class"/>
    <s v="CC-12670"/>
    <s v="Craig Carreira"/>
    <s v="Consumer"/>
    <s v="United States"/>
    <s v="Tampa"/>
    <x v="2"/>
    <n v="33614"/>
    <s v="South"/>
    <s v="OFF-AR-10001868"/>
    <x v="1"/>
    <s v="Art"/>
    <s v="Prang Dustless Chalk Sticks"/>
    <n v="1.3440000000000001"/>
  </r>
  <r>
    <n v="9384"/>
    <s v="CA-2015-154158"/>
    <x v="27"/>
    <x v="851"/>
    <d v="2015-12-27T00:00:00"/>
    <s v="Second Class"/>
    <s v="CC-12670"/>
    <s v="Craig Carreira"/>
    <s v="Consumer"/>
    <s v="United States"/>
    <s v="Tampa"/>
    <x v="2"/>
    <n v="33614"/>
    <s v="South"/>
    <s v="OFF-ST-10004950"/>
    <x v="1"/>
    <s v="Storage"/>
    <s v="Acco Perma 3000 Stacking Storage Drawers"/>
    <n v="83.92"/>
  </r>
  <r>
    <n v="9385"/>
    <s v="CA-2018-100433"/>
    <x v="36"/>
    <x v="938"/>
    <d v="2018-08-16T00:00:00"/>
    <s v="Standard Class"/>
    <s v="SJ-20125"/>
    <s v="Sanjit Jacobs"/>
    <s v="Home Office"/>
    <s v="United States"/>
    <s v="New York City"/>
    <x v="15"/>
    <n v="10009"/>
    <s v="East"/>
    <s v="OFF-PA-10003441"/>
    <x v="1"/>
    <s v="Paper"/>
    <s v="Xerox 226"/>
    <n v="25.92"/>
  </r>
  <r>
    <n v="9386"/>
    <s v="CA-2018-163097"/>
    <x v="8"/>
    <x v="151"/>
    <d v="2018-08-31T00:00:00"/>
    <s v="Standard Class"/>
    <s v="SF-20200"/>
    <s v="Sarah Foster"/>
    <s v="Consumer"/>
    <s v="United States"/>
    <s v="Mesa"/>
    <x v="16"/>
    <n v="85204"/>
    <s v="West"/>
    <s v="FUR-FU-10004973"/>
    <x v="0"/>
    <s v="Furnishings"/>
    <s v="Flat Face Poster Frame"/>
    <n v="120.57599999999999"/>
  </r>
  <r>
    <n v="9387"/>
    <s v="US-2018-127292"/>
    <x v="11"/>
    <x v="617"/>
    <d v="2018-01-23T00:00:00"/>
    <s v="Standard Class"/>
    <s v="RM-19375"/>
    <s v="Raymond Messe"/>
    <s v="Consumer"/>
    <s v="United States"/>
    <s v="Burlington"/>
    <x v="42"/>
    <m/>
    <s v="East"/>
    <s v="OFF-PA-10000157"/>
    <x v="1"/>
    <s v="Paper"/>
    <s v="Xerox 191"/>
    <n v="79.92"/>
  </r>
  <r>
    <n v="9388"/>
    <s v="US-2018-127292"/>
    <x v="11"/>
    <x v="617"/>
    <d v="2018-01-23T00:00:00"/>
    <s v="Standard Class"/>
    <s v="RM-19375"/>
    <s v="Raymond Messe"/>
    <s v="Consumer"/>
    <s v="United States"/>
    <s v="Burlington"/>
    <x v="42"/>
    <m/>
    <s v="East"/>
    <s v="OFF-PA-10001970"/>
    <x v="1"/>
    <s v="Paper"/>
    <s v="Xerox 1881"/>
    <n v="12.28"/>
  </r>
  <r>
    <n v="9389"/>
    <s v="US-2018-127292"/>
    <x v="11"/>
    <x v="617"/>
    <d v="2018-01-23T00:00:00"/>
    <s v="Standard Class"/>
    <s v="RM-19375"/>
    <s v="Raymond Messe"/>
    <s v="Consumer"/>
    <s v="United States"/>
    <s v="Burlington"/>
    <x v="42"/>
    <m/>
    <s v="East"/>
    <s v="OFF-AP-10000828"/>
    <x v="1"/>
    <s v="Appliances"/>
    <s v="Avanti 4.4 Cu. Ft. Refrigerator"/>
    <n v="542.94000000000005"/>
  </r>
  <r>
    <n v="9390"/>
    <s v="US-2018-127292"/>
    <x v="11"/>
    <x v="617"/>
    <d v="2018-01-23T00:00:00"/>
    <s v="Standard Class"/>
    <s v="RM-19375"/>
    <s v="Raymond Messe"/>
    <s v="Consumer"/>
    <s v="United States"/>
    <s v="Burlington"/>
    <x v="42"/>
    <m/>
    <s v="East"/>
    <s v="OFF-EN-10001509"/>
    <x v="1"/>
    <s v="Envelopes"/>
    <s v="Poly String Tie Envelopes"/>
    <n v="2.04"/>
  </r>
  <r>
    <n v="9391"/>
    <s v="CA-2016-163734"/>
    <x v="39"/>
    <x v="974"/>
    <d v="2016-06-24T00:00:00"/>
    <s v="Standard Class"/>
    <s v="KM-16375"/>
    <s v="Katherine Murray"/>
    <s v="Home Office"/>
    <s v="United States"/>
    <s v="Houston"/>
    <x v="5"/>
    <n v="77070"/>
    <s v="Central"/>
    <s v="OFF-ST-10003692"/>
    <x v="1"/>
    <s v="Storage"/>
    <s v="Recycled Steel Personal File for Hanging File Folders"/>
    <n v="228.92"/>
  </r>
  <r>
    <n v="9392"/>
    <s v="CA-2018-162474"/>
    <x v="34"/>
    <x v="677"/>
    <d v="2018-03-16T00:00:00"/>
    <s v="First Class"/>
    <s v="FH-14275"/>
    <s v="Frank Hawley"/>
    <s v="Corporate"/>
    <s v="United States"/>
    <s v="Aurora"/>
    <x v="10"/>
    <n v="60505"/>
    <s v="Central"/>
    <s v="TEC-PH-10004700"/>
    <x v="2"/>
    <s v="Phones"/>
    <s v="PowerGen Dual USB Car Charger"/>
    <n v="7.992"/>
  </r>
  <r>
    <n v="9393"/>
    <s v="CA-2016-130848"/>
    <x v="28"/>
    <x v="969"/>
    <d v="2016-10-25T00:00:00"/>
    <s v="Same Day"/>
    <s v="DG-13300"/>
    <s v="Deirdre Greer"/>
    <s v="Corporate"/>
    <s v="United States"/>
    <s v="Denver"/>
    <x v="22"/>
    <n v="80219"/>
    <s v="West"/>
    <s v="FUR-CH-10000422"/>
    <x v="0"/>
    <s v="Chairs"/>
    <s v="Global Highback Leather Tilter in Burgundy"/>
    <n v="582.33600000000001"/>
  </r>
  <r>
    <n v="9394"/>
    <s v="CA-2015-125997"/>
    <x v="30"/>
    <x v="59"/>
    <d v="2015-09-23T00:00:00"/>
    <s v="First Class"/>
    <s v="MW-18220"/>
    <s v="Mitch Webber"/>
    <s v="Consumer"/>
    <s v="United States"/>
    <s v="New York City"/>
    <x v="15"/>
    <n v="10011"/>
    <s v="East"/>
    <s v="TEC-PH-10003484"/>
    <x v="2"/>
    <s v="Phones"/>
    <s v="Ooma Telo VoIP Home Phone System"/>
    <n v="629.95000000000005"/>
  </r>
  <r>
    <n v="9395"/>
    <s v="CA-2015-125997"/>
    <x v="30"/>
    <x v="59"/>
    <d v="2015-09-23T00:00:00"/>
    <s v="First Class"/>
    <s v="MW-18220"/>
    <s v="Mitch Webber"/>
    <s v="Consumer"/>
    <s v="United States"/>
    <s v="New York City"/>
    <x v="15"/>
    <n v="10011"/>
    <s v="East"/>
    <s v="FUR-CH-10001394"/>
    <x v="0"/>
    <s v="Chairs"/>
    <s v="Global Leather Executive Chair"/>
    <n v="631.78200000000004"/>
  </r>
  <r>
    <n v="9396"/>
    <s v="CA-2015-125997"/>
    <x v="30"/>
    <x v="59"/>
    <d v="2015-09-23T00:00:00"/>
    <s v="First Class"/>
    <s v="MW-18220"/>
    <s v="Mitch Webber"/>
    <s v="Consumer"/>
    <s v="United States"/>
    <s v="New York City"/>
    <x v="15"/>
    <n v="10011"/>
    <s v="East"/>
    <s v="FUR-BO-10002213"/>
    <x v="0"/>
    <s v="Bookcases"/>
    <s v="DMI Eclipse Executive Suite Bookcases"/>
    <n v="801.56799999999998"/>
  </r>
  <r>
    <n v="9397"/>
    <s v="CA-2015-125997"/>
    <x v="30"/>
    <x v="59"/>
    <d v="2015-09-23T00:00:00"/>
    <s v="First Class"/>
    <s v="MW-18220"/>
    <s v="Mitch Webber"/>
    <s v="Consumer"/>
    <s v="United States"/>
    <s v="New York City"/>
    <x v="15"/>
    <n v="10011"/>
    <s v="East"/>
    <s v="OFF-LA-10002762"/>
    <x v="1"/>
    <s v="Labels"/>
    <s v="Avery 485"/>
    <n v="75.180000000000007"/>
  </r>
  <r>
    <n v="9398"/>
    <s v="CA-2015-125997"/>
    <x v="30"/>
    <x v="59"/>
    <d v="2015-09-23T00:00:00"/>
    <s v="First Class"/>
    <s v="MW-18220"/>
    <s v="Mitch Webber"/>
    <s v="Consumer"/>
    <s v="United States"/>
    <s v="New York City"/>
    <x v="15"/>
    <n v="10011"/>
    <s v="East"/>
    <s v="OFF-AP-10003842"/>
    <x v="1"/>
    <s v="Appliances"/>
    <s v="Euro-Pro Shark Turbo Vacuum"/>
    <n v="30.98"/>
  </r>
  <r>
    <n v="9399"/>
    <s v="CA-2015-125997"/>
    <x v="30"/>
    <x v="59"/>
    <d v="2015-09-23T00:00:00"/>
    <s v="First Class"/>
    <s v="MW-18220"/>
    <s v="Mitch Webber"/>
    <s v="Consumer"/>
    <s v="United States"/>
    <s v="New York City"/>
    <x v="15"/>
    <n v="10011"/>
    <s v="East"/>
    <s v="TEC-PH-10003072"/>
    <x v="2"/>
    <s v="Phones"/>
    <s v="Panasonic KX-TG9541B DECT 6.0 Digital 2-Line Expandable Cordless Phone With Digital Answering System"/>
    <n v="1349.91"/>
  </r>
  <r>
    <n v="9400"/>
    <s v="CA-2017-103128"/>
    <x v="0"/>
    <x v="583"/>
    <d v="2017-11-15T00:00:00"/>
    <s v="Standard Class"/>
    <s v="SC-20845"/>
    <s v="Sung Chung"/>
    <s v="Consumer"/>
    <s v="United States"/>
    <s v="Arlington Heights"/>
    <x v="10"/>
    <n v="60004"/>
    <s v="Central"/>
    <s v="OFF-AR-10003394"/>
    <x v="1"/>
    <s v="Art"/>
    <s v="Newell 332"/>
    <n v="14.112"/>
  </r>
  <r>
    <n v="9401"/>
    <s v="CA-2016-167696"/>
    <x v="12"/>
    <x v="1216"/>
    <d v="2016-09-21T00:00:00"/>
    <s v="Standard Class"/>
    <s v="BD-11500"/>
    <s v="Bradley Drucker"/>
    <s v="Consumer"/>
    <s v="United States"/>
    <s v="Newport News"/>
    <x v="17"/>
    <n v="23602"/>
    <s v="South"/>
    <s v="OFF-EN-10001539"/>
    <x v="1"/>
    <s v="Envelopes"/>
    <s v="Staple envelope"/>
    <n v="31.12"/>
  </r>
  <r>
    <n v="9402"/>
    <s v="CA-2015-159814"/>
    <x v="39"/>
    <x v="1217"/>
    <d v="2015-06-28T00:00:00"/>
    <s v="Standard Class"/>
    <s v="LP-17080"/>
    <s v="Liz Pelletier"/>
    <s v="Consumer"/>
    <s v="United States"/>
    <s v="Tucson"/>
    <x v="16"/>
    <n v="85705"/>
    <s v="West"/>
    <s v="FUR-FU-10001731"/>
    <x v="0"/>
    <s v="Furnishings"/>
    <s v="Acrylic Self-Standing Desk Frames"/>
    <n v="4.2720000000000002"/>
  </r>
  <r>
    <n v="9403"/>
    <s v="CA-2017-105459"/>
    <x v="36"/>
    <x v="399"/>
    <d v="2017-08-17T00:00:00"/>
    <s v="Second Class"/>
    <s v="NP-18700"/>
    <s v="Nora Preis"/>
    <s v="Consumer"/>
    <s v="United States"/>
    <s v="New York City"/>
    <x v="15"/>
    <n v="10024"/>
    <s v="East"/>
    <s v="FUR-TA-10001095"/>
    <x v="0"/>
    <s v="Tables"/>
    <s v="Chromcraft Round Conference Tables"/>
    <n v="209.148"/>
  </r>
  <r>
    <n v="9404"/>
    <s v="CA-2017-105459"/>
    <x v="36"/>
    <x v="399"/>
    <d v="2017-08-17T00:00:00"/>
    <s v="Second Class"/>
    <s v="NP-18700"/>
    <s v="Nora Preis"/>
    <s v="Consumer"/>
    <s v="United States"/>
    <s v="New York City"/>
    <x v="15"/>
    <n v="10024"/>
    <s v="East"/>
    <s v="OFF-ST-10000078"/>
    <x v="1"/>
    <s v="Storage"/>
    <s v="Tennsco 6- and 18-Compartment Lockers"/>
    <n v="1591.02"/>
  </r>
  <r>
    <n v="9405"/>
    <s v="CA-2018-141663"/>
    <x v="29"/>
    <x v="669"/>
    <d v="2018-04-17T00:00:00"/>
    <s v="Standard Class"/>
    <s v="DP-13105"/>
    <s v="Dave Poirier"/>
    <s v="Corporate"/>
    <s v="United States"/>
    <s v="Philadelphia"/>
    <x v="9"/>
    <n v="19134"/>
    <s v="East"/>
    <s v="OFF-FA-10004076"/>
    <x v="1"/>
    <s v="Fasteners"/>
    <s v="Translucent Push Pins by OIC"/>
    <n v="7.92"/>
  </r>
  <r>
    <n v="9406"/>
    <s v="CA-2015-152618"/>
    <x v="34"/>
    <x v="619"/>
    <d v="2015-03-17T00:00:00"/>
    <s v="First Class"/>
    <s v="RB-19465"/>
    <s v="Rick Bensley"/>
    <s v="Home Office"/>
    <s v="United States"/>
    <s v="Chicago"/>
    <x v="10"/>
    <n v="60653"/>
    <s v="Central"/>
    <s v="TEC-MA-10003626"/>
    <x v="2"/>
    <s v="Machines"/>
    <s v="Hewlett-Packard Deskjet 6540 Color Inkjet Printer"/>
    <n v="574.91"/>
  </r>
  <r>
    <n v="9407"/>
    <s v="CA-2015-152618"/>
    <x v="34"/>
    <x v="619"/>
    <d v="2015-03-17T00:00:00"/>
    <s v="First Class"/>
    <s v="RB-19465"/>
    <s v="Rick Bensley"/>
    <s v="Home Office"/>
    <s v="United States"/>
    <s v="Chicago"/>
    <x v="10"/>
    <n v="60653"/>
    <s v="Central"/>
    <s v="OFF-PA-10001215"/>
    <x v="1"/>
    <s v="Paper"/>
    <s v="Xerox 1963"/>
    <n v="8.4480000000000004"/>
  </r>
  <r>
    <n v="9408"/>
    <s v="CA-2018-162789"/>
    <x v="12"/>
    <x v="585"/>
    <d v="2018-09-24T00:00:00"/>
    <s v="Second Class"/>
    <s v="LC-17140"/>
    <s v="Logan Currie"/>
    <s v="Consumer"/>
    <s v="United States"/>
    <s v="New York City"/>
    <x v="15"/>
    <n v="10035"/>
    <s v="East"/>
    <s v="TEC-AC-10002842"/>
    <x v="2"/>
    <s v="Accessories"/>
    <s v="WD My Passport Ultra 2TB Portable External Hard Drive"/>
    <n v="1071"/>
  </r>
  <r>
    <n v="9409"/>
    <s v="CA-2018-162789"/>
    <x v="12"/>
    <x v="585"/>
    <d v="2018-09-24T00:00:00"/>
    <s v="Second Class"/>
    <s v="LC-17140"/>
    <s v="Logan Currie"/>
    <s v="Consumer"/>
    <s v="United States"/>
    <s v="New York City"/>
    <x v="15"/>
    <n v="10035"/>
    <s v="East"/>
    <s v="FUR-FU-10004864"/>
    <x v="0"/>
    <s v="Furnishings"/>
    <s v="Eldon 500 Class Desk Accessories"/>
    <n v="12.07"/>
  </r>
  <r>
    <n v="9410"/>
    <s v="US-2018-110149"/>
    <x v="19"/>
    <x v="389"/>
    <d v="2018-12-13T00:00:00"/>
    <s v="First Class"/>
    <s v="WB-21850"/>
    <s v="William Brown"/>
    <s v="Consumer"/>
    <s v="United States"/>
    <s v="Philadelphia"/>
    <x v="9"/>
    <n v="19143"/>
    <s v="East"/>
    <s v="OFF-BI-10000014"/>
    <x v="1"/>
    <s v="Binders"/>
    <s v="Heavy-Duty E-Z-D Binders"/>
    <n v="3.2730000000000001"/>
  </r>
  <r>
    <n v="9411"/>
    <s v="US-2018-110149"/>
    <x v="19"/>
    <x v="389"/>
    <d v="2018-12-13T00:00:00"/>
    <s v="First Class"/>
    <s v="WB-21850"/>
    <s v="William Brown"/>
    <s v="Consumer"/>
    <s v="United States"/>
    <s v="Philadelphia"/>
    <x v="9"/>
    <n v="19143"/>
    <s v="East"/>
    <s v="FUR-FU-10001475"/>
    <x v="0"/>
    <s v="Furnishings"/>
    <s v="Contract Clock, 14&quot;, Brown"/>
    <n v="87.92"/>
  </r>
  <r>
    <n v="9412"/>
    <s v="CA-2017-108959"/>
    <x v="15"/>
    <x v="612"/>
    <d v="2017-03-14T00:00:00"/>
    <s v="Second Class"/>
    <s v="MH-17785"/>
    <s v="Maya Herman"/>
    <s v="Corporate"/>
    <s v="United States"/>
    <s v="Glendale"/>
    <x v="16"/>
    <n v="85301"/>
    <s v="West"/>
    <s v="OFF-ST-10001272"/>
    <x v="1"/>
    <s v="Storage"/>
    <s v="Mini 13-1/2 Capacity Data Binder Rack, Pearl"/>
    <n v="104.696"/>
  </r>
  <r>
    <n v="9413"/>
    <s v="CA-2016-164777"/>
    <x v="31"/>
    <x v="746"/>
    <d v="2016-01-29T00:00:00"/>
    <s v="First Class"/>
    <s v="SC-20305"/>
    <s v="Sean Christensen"/>
    <s v="Consumer"/>
    <s v="United States"/>
    <s v="Los Angeles"/>
    <x v="1"/>
    <n v="90036"/>
    <s v="West"/>
    <s v="FUR-CH-10002024"/>
    <x v="0"/>
    <s v="Chairs"/>
    <s v="HON 5400 Series Task Chairs for Big and Tall"/>
    <n v="2803.92"/>
  </r>
  <r>
    <n v="9414"/>
    <s v="CA-2017-132017"/>
    <x v="30"/>
    <x v="182"/>
    <d v="2017-09-27T00:00:00"/>
    <s v="First Class"/>
    <s v="MH-17620"/>
    <s v="Matt Hagelstein"/>
    <s v="Corporate"/>
    <s v="United States"/>
    <s v="Houston"/>
    <x v="5"/>
    <n v="77041"/>
    <s v="Central"/>
    <s v="OFF-BI-10004001"/>
    <x v="1"/>
    <s v="Binders"/>
    <s v="GBC Recycled VeloBinder Covers"/>
    <n v="6.8159999999999998"/>
  </r>
  <r>
    <n v="9415"/>
    <s v="CA-2016-127824"/>
    <x v="16"/>
    <x v="1090"/>
    <d v="2016-10-22T00:00:00"/>
    <s v="Standard Class"/>
    <s v="JC-15775"/>
    <s v="John Castell"/>
    <s v="Consumer"/>
    <s v="United States"/>
    <s v="Seattle"/>
    <x v="4"/>
    <n v="98115"/>
    <s v="West"/>
    <s v="TEC-PH-10004094"/>
    <x v="2"/>
    <s v="Phones"/>
    <s v="Motorola L703CM"/>
    <n v="249.584"/>
  </r>
  <r>
    <n v="9416"/>
    <s v="CA-2016-127824"/>
    <x v="16"/>
    <x v="1090"/>
    <d v="2016-10-22T00:00:00"/>
    <s v="Standard Class"/>
    <s v="JC-15775"/>
    <s v="John Castell"/>
    <s v="Consumer"/>
    <s v="United States"/>
    <s v="Seattle"/>
    <x v="4"/>
    <n v="98115"/>
    <s v="West"/>
    <s v="OFF-PA-10001184"/>
    <x v="1"/>
    <s v="Paper"/>
    <s v="Xerox 1903"/>
    <n v="17.940000000000001"/>
  </r>
  <r>
    <n v="9417"/>
    <s v="CA-2016-127824"/>
    <x v="16"/>
    <x v="1090"/>
    <d v="2016-10-22T00:00:00"/>
    <s v="Standard Class"/>
    <s v="JC-15775"/>
    <s v="John Castell"/>
    <s v="Consumer"/>
    <s v="United States"/>
    <s v="Seattle"/>
    <x v="4"/>
    <n v="98115"/>
    <s v="West"/>
    <s v="FUR-FU-10002505"/>
    <x v="0"/>
    <s v="Furnishings"/>
    <s v="Eldon 100 Class Desk Accessories"/>
    <n v="10.11"/>
  </r>
  <r>
    <n v="9418"/>
    <s v="CA-2015-148285"/>
    <x v="28"/>
    <x v="1218"/>
    <d v="2015-11-01T00:00:00"/>
    <s v="Standard Class"/>
    <s v="RD-19810"/>
    <s v="Ross DeVincentis"/>
    <s v="Home Office"/>
    <s v="United States"/>
    <s v="Fayetteville"/>
    <x v="3"/>
    <n v="28314"/>
    <s v="South"/>
    <s v="OFF-PA-10001166"/>
    <x v="1"/>
    <s v="Paper"/>
    <s v="Xerox 2"/>
    <n v="10.368"/>
  </r>
  <r>
    <n v="9419"/>
    <s v="CA-2015-148285"/>
    <x v="28"/>
    <x v="1218"/>
    <d v="2015-11-01T00:00:00"/>
    <s v="Standard Class"/>
    <s v="RD-19810"/>
    <s v="Ross DeVincentis"/>
    <s v="Home Office"/>
    <s v="United States"/>
    <s v="Fayetteville"/>
    <x v="3"/>
    <n v="28314"/>
    <s v="South"/>
    <s v="OFF-PA-10000349"/>
    <x v="1"/>
    <s v="Paper"/>
    <s v="Easy-staple paper"/>
    <n v="11.952"/>
  </r>
  <r>
    <n v="9420"/>
    <s v="CA-2018-152926"/>
    <x v="10"/>
    <x v="280"/>
    <d v="2018-10-04T00:00:00"/>
    <s v="Second Class"/>
    <s v="SC-20695"/>
    <s v="Steve Chapman"/>
    <s v="Corporate"/>
    <s v="United States"/>
    <s v="Houston"/>
    <x v="5"/>
    <n v="77041"/>
    <s v="Central"/>
    <s v="OFF-AP-10004708"/>
    <x v="1"/>
    <s v="Appliances"/>
    <s v="Fellowes Superior 10 Outlet Split Surge Protector"/>
    <n v="15.224"/>
  </r>
  <r>
    <n v="9421"/>
    <s v="CA-2018-152926"/>
    <x v="10"/>
    <x v="280"/>
    <d v="2018-10-04T00:00:00"/>
    <s v="Second Class"/>
    <s v="SC-20695"/>
    <s v="Steve Chapman"/>
    <s v="Corporate"/>
    <s v="United States"/>
    <s v="Houston"/>
    <x v="5"/>
    <n v="77041"/>
    <s v="Central"/>
    <s v="OFF-AP-10001947"/>
    <x v="1"/>
    <s v="Appliances"/>
    <s v="Acco 6 Outlet Guardian Premium Plus Surge Suppressor"/>
    <n v="21.984000000000002"/>
  </r>
  <r>
    <n v="9422"/>
    <s v="CA-2015-145254"/>
    <x v="46"/>
    <x v="149"/>
    <d v="2015-07-27T00:00:00"/>
    <s v="Standard Class"/>
    <s v="NC-18535"/>
    <s v="Nick Crebassa"/>
    <s v="Corporate"/>
    <s v="United States"/>
    <s v="San Francisco"/>
    <x v="1"/>
    <n v="94122"/>
    <s v="West"/>
    <s v="TEC-PH-10000441"/>
    <x v="2"/>
    <s v="Phones"/>
    <s v="VTech DS6151"/>
    <n v="604.75199999999995"/>
  </r>
  <r>
    <n v="9423"/>
    <s v="CA-2015-145254"/>
    <x v="46"/>
    <x v="149"/>
    <d v="2015-07-27T00:00:00"/>
    <s v="Standard Class"/>
    <s v="NC-18535"/>
    <s v="Nick Crebassa"/>
    <s v="Corporate"/>
    <s v="United States"/>
    <s v="San Francisco"/>
    <x v="1"/>
    <n v="94122"/>
    <s v="West"/>
    <s v="OFF-SU-10004664"/>
    <x v="1"/>
    <s v="Supplies"/>
    <s v="Acme Softgrip Scissors"/>
    <n v="40.700000000000003"/>
  </r>
  <r>
    <n v="9424"/>
    <s v="CA-2015-145254"/>
    <x v="46"/>
    <x v="149"/>
    <d v="2015-07-27T00:00:00"/>
    <s v="Standard Class"/>
    <s v="NC-18535"/>
    <s v="Nick Crebassa"/>
    <s v="Corporate"/>
    <s v="United States"/>
    <s v="San Francisco"/>
    <x v="1"/>
    <n v="94122"/>
    <s v="West"/>
    <s v="TEC-PH-10004531"/>
    <x v="2"/>
    <s v="Phones"/>
    <s v="AT&amp;T CL2909"/>
    <n v="302.37599999999998"/>
  </r>
  <r>
    <n v="9425"/>
    <s v="CA-2015-145254"/>
    <x v="46"/>
    <x v="149"/>
    <d v="2015-07-27T00:00:00"/>
    <s v="Standard Class"/>
    <s v="NC-18535"/>
    <s v="Nick Crebassa"/>
    <s v="Corporate"/>
    <s v="United States"/>
    <s v="San Francisco"/>
    <x v="1"/>
    <n v="94122"/>
    <s v="West"/>
    <s v="TEC-AC-10002167"/>
    <x v="2"/>
    <s v="Accessories"/>
    <s v="ImationÂ 8gb Micro Traveldrive Usb 2.0Â Flash Drive"/>
    <n v="45"/>
  </r>
  <r>
    <n v="9426"/>
    <s v="CA-2015-116246"/>
    <x v="14"/>
    <x v="171"/>
    <d v="2015-09-17T00:00:00"/>
    <s v="Second Class"/>
    <s v="LW-17215"/>
    <s v="Luke Weiss"/>
    <s v="Consumer"/>
    <s v="United States"/>
    <s v="New York City"/>
    <x v="15"/>
    <n v="10035"/>
    <s v="East"/>
    <s v="FUR-CH-10002024"/>
    <x v="0"/>
    <s v="Chairs"/>
    <s v="HON 5400 Series Task Chairs for Big and Tall"/>
    <n v="3785.2919999999999"/>
  </r>
  <r>
    <n v="9427"/>
    <s v="CA-2017-160479"/>
    <x v="14"/>
    <x v="306"/>
    <d v="2017-09-20T00:00:00"/>
    <s v="Standard Class"/>
    <s v="AH-10585"/>
    <s v="Angele Hood"/>
    <s v="Consumer"/>
    <s v="United States"/>
    <s v="Seattle"/>
    <x v="4"/>
    <n v="98105"/>
    <s v="West"/>
    <s v="OFF-AR-10002445"/>
    <x v="1"/>
    <s v="Art"/>
    <s v="SANFORD Major Accent Highlighters"/>
    <n v="35.4"/>
  </r>
  <r>
    <n v="9428"/>
    <s v="CA-2015-167486"/>
    <x v="5"/>
    <x v="501"/>
    <d v="2015-12-01T00:00:00"/>
    <s v="Standard Class"/>
    <s v="JO-15145"/>
    <s v="Jack O'Briant"/>
    <s v="Corporate"/>
    <s v="United States"/>
    <s v="Buffalo"/>
    <x v="15"/>
    <n v="14215"/>
    <s v="East"/>
    <s v="FUR-FU-10003268"/>
    <x v="0"/>
    <s v="Furnishings"/>
    <s v="Eldon Radial Chair Mat for Low to Medium Pile Carpets"/>
    <n v="199.9"/>
  </r>
  <r>
    <n v="9429"/>
    <s v="CA-2015-152100"/>
    <x v="7"/>
    <x v="218"/>
    <d v="2015-05-16T00:00:00"/>
    <s v="Standard Class"/>
    <s v="VW-21775"/>
    <s v="Victoria Wilson"/>
    <s v="Corporate"/>
    <s v="United States"/>
    <s v="Huntsville"/>
    <x v="5"/>
    <n v="77340"/>
    <s v="Central"/>
    <s v="FUR-CH-10000015"/>
    <x v="0"/>
    <s v="Chairs"/>
    <s v="Hon Multipurpose Stacking Arm Chairs"/>
    <n v="1212.96"/>
  </r>
  <r>
    <n v="9430"/>
    <s v="CA-2016-166219"/>
    <x v="22"/>
    <x v="834"/>
    <d v="2016-09-01T00:00:00"/>
    <s v="Standard Class"/>
    <s v="BP-11185"/>
    <s v="Ben Peterman"/>
    <s v="Corporate"/>
    <s v="United States"/>
    <s v="Dallas"/>
    <x v="5"/>
    <n v="75081"/>
    <s v="Central"/>
    <s v="TEC-PH-10004165"/>
    <x v="2"/>
    <s v="Phones"/>
    <s v="Mitel MiVoice 5330e IP Phone"/>
    <n v="1099.96"/>
  </r>
  <r>
    <n v="9431"/>
    <s v="CA-2016-166219"/>
    <x v="22"/>
    <x v="834"/>
    <d v="2016-09-01T00:00:00"/>
    <s v="Standard Class"/>
    <s v="BP-11185"/>
    <s v="Ben Peterman"/>
    <s v="Corporate"/>
    <s v="United States"/>
    <s v="Dallas"/>
    <x v="5"/>
    <n v="75081"/>
    <s v="Central"/>
    <s v="FUR-TA-10004607"/>
    <x v="0"/>
    <s v="Tables"/>
    <s v="Hon 2111 Invitation Series Straight Table"/>
    <n v="103.48099999999999"/>
  </r>
  <r>
    <n v="9432"/>
    <s v="CA-2016-111864"/>
    <x v="39"/>
    <x v="974"/>
    <d v="2016-06-19T00:00:00"/>
    <s v="Same Day"/>
    <s v="PP-18955"/>
    <s v="Paul Prost"/>
    <s v="Home Office"/>
    <s v="United States"/>
    <s v="Philadelphia"/>
    <x v="9"/>
    <n v="19134"/>
    <s v="East"/>
    <s v="OFF-LA-10004677"/>
    <x v="1"/>
    <s v="Labels"/>
    <s v="Self-Adhesive Address Labels for Typewriters with Dispenser Box"/>
    <n v="5.9039999999999999"/>
  </r>
  <r>
    <n v="9433"/>
    <s v="CA-2016-119627"/>
    <x v="47"/>
    <x v="493"/>
    <d v="2016-08-23T00:00:00"/>
    <s v="Standard Class"/>
    <s v="SC-20725"/>
    <s v="Steven Cartwright"/>
    <s v="Consumer"/>
    <s v="United States"/>
    <s v="Peoria"/>
    <x v="16"/>
    <n v="85345"/>
    <s v="West"/>
    <s v="TEC-AC-10002217"/>
    <x v="2"/>
    <s v="Accessories"/>
    <s v="ImationÂ Clip USBÂ flash driveÂ - 8 GB"/>
    <n v="30.08"/>
  </r>
  <r>
    <n v="9434"/>
    <s v="CA-2016-119627"/>
    <x v="47"/>
    <x v="493"/>
    <d v="2016-08-23T00:00:00"/>
    <s v="Standard Class"/>
    <s v="SC-20725"/>
    <s v="Steven Cartwright"/>
    <s v="Consumer"/>
    <s v="United States"/>
    <s v="Peoria"/>
    <x v="16"/>
    <n v="85345"/>
    <s v="West"/>
    <s v="OFF-PA-10001937"/>
    <x v="1"/>
    <s v="Paper"/>
    <s v="Xerox 21"/>
    <n v="36.287999999999997"/>
  </r>
  <r>
    <n v="9435"/>
    <s v="CA-2016-119627"/>
    <x v="47"/>
    <x v="493"/>
    <d v="2016-08-23T00:00:00"/>
    <s v="Standard Class"/>
    <s v="SC-20725"/>
    <s v="Steven Cartwright"/>
    <s v="Consumer"/>
    <s v="United States"/>
    <s v="Peoria"/>
    <x v="16"/>
    <n v="85345"/>
    <s v="West"/>
    <s v="OFF-AR-10000203"/>
    <x v="1"/>
    <s v="Art"/>
    <s v="Newell 336"/>
    <n v="10.272"/>
  </r>
  <r>
    <n v="9436"/>
    <s v="CA-2016-119627"/>
    <x v="47"/>
    <x v="493"/>
    <d v="2016-08-23T00:00:00"/>
    <s v="Standard Class"/>
    <s v="SC-20725"/>
    <s v="Steven Cartwright"/>
    <s v="Consumer"/>
    <s v="United States"/>
    <s v="Peoria"/>
    <x v="16"/>
    <n v="85345"/>
    <s v="West"/>
    <s v="TEC-AC-10001142"/>
    <x v="2"/>
    <s v="Accessories"/>
    <s v="First Data FD10 PIN Pad"/>
    <n v="252.8"/>
  </r>
  <r>
    <n v="9437"/>
    <s v="CA-2016-160787"/>
    <x v="10"/>
    <x v="12"/>
    <d v="2016-09-25T00:00:00"/>
    <s v="Same Day"/>
    <s v="BM-11785"/>
    <s v="Bryan Mills"/>
    <s v="Consumer"/>
    <s v="United States"/>
    <s v="Philadelphia"/>
    <x v="9"/>
    <n v="19143"/>
    <s v="East"/>
    <s v="OFF-BI-10003712"/>
    <x v="1"/>
    <s v="Binders"/>
    <s v="Acco Pressboard Covers with Storage Hooks, 14 7/8&quot; x 11&quot;, Light Blue"/>
    <n v="2.9460000000000002"/>
  </r>
  <r>
    <n v="9438"/>
    <s v="CA-2018-107853"/>
    <x v="49"/>
    <x v="1143"/>
    <d v="2018-05-31T00:00:00"/>
    <s v="Standard Class"/>
    <s v="CD-11920"/>
    <s v="Carlos Daly"/>
    <s v="Consumer"/>
    <s v="United States"/>
    <s v="Oceanside"/>
    <x v="1"/>
    <n v="92054"/>
    <s v="West"/>
    <s v="OFF-PA-10000520"/>
    <x v="1"/>
    <s v="Paper"/>
    <s v="Xerox 201"/>
    <n v="12.96"/>
  </r>
  <r>
    <n v="9439"/>
    <s v="CA-2018-126144"/>
    <x v="44"/>
    <x v="689"/>
    <d v="2018-08-05T00:00:00"/>
    <s v="Standard Class"/>
    <s v="GM-14680"/>
    <s v="Greg Matthias"/>
    <s v="Consumer"/>
    <s v="United States"/>
    <s v="Philadelphia"/>
    <x v="9"/>
    <n v="19134"/>
    <s v="East"/>
    <s v="TEC-PH-10001079"/>
    <x v="2"/>
    <s v="Phones"/>
    <s v="Polycom SoundPoint Pro SE-225 Corded phone"/>
    <n v="285.57600000000002"/>
  </r>
  <r>
    <n v="9440"/>
    <s v="US-2015-154655"/>
    <x v="2"/>
    <x v="36"/>
    <d v="2015-10-17T00:00:00"/>
    <s v="Standard Class"/>
    <s v="BP-11050"/>
    <s v="Barry Pond"/>
    <s v="Corporate"/>
    <s v="United States"/>
    <s v="Chicago"/>
    <x v="10"/>
    <n v="60623"/>
    <s v="Central"/>
    <s v="OFF-SU-10000898"/>
    <x v="1"/>
    <s v="Supplies"/>
    <s v="Acme Hot Forged Carbon Steel Scissors with Nickel-Plated Handles, 3 7/8&quot; Cut, 8&quot;L"/>
    <n v="22.24"/>
  </r>
  <r>
    <n v="9441"/>
    <s v="CA-2015-100391"/>
    <x v="23"/>
    <x v="594"/>
    <d v="2015-05-29T00:00:00"/>
    <s v="Standard Class"/>
    <s v="BW-11065"/>
    <s v="Barry Weirich"/>
    <s v="Consumer"/>
    <s v="United States"/>
    <s v="New York City"/>
    <x v="15"/>
    <n v="10035"/>
    <s v="East"/>
    <s v="OFF-PA-10001471"/>
    <x v="1"/>
    <s v="Paper"/>
    <s v="Strathmore Photo Frame Cards"/>
    <n v="14.62"/>
  </r>
  <r>
    <n v="9442"/>
    <s v="CA-2015-165477"/>
    <x v="13"/>
    <x v="282"/>
    <d v="2015-12-31T00:00:00"/>
    <s v="Second Class"/>
    <s v="RE-19405"/>
    <s v="Ricardo Emerson"/>
    <s v="Consumer"/>
    <s v="United States"/>
    <s v="Kent"/>
    <x v="24"/>
    <n v="44240"/>
    <s v="East"/>
    <s v="OFF-AP-10003281"/>
    <x v="1"/>
    <s v="Appliances"/>
    <s v="Acco 6 Outlet Guardian Standard Surge Suppressor"/>
    <n v="48.36"/>
  </r>
  <r>
    <n v="9443"/>
    <s v="CA-2018-165904"/>
    <x v="24"/>
    <x v="104"/>
    <d v="2018-04-11T00:00:00"/>
    <s v="Standard Class"/>
    <s v="HR-14770"/>
    <s v="Hallie Redmond"/>
    <s v="Home Office"/>
    <s v="United States"/>
    <s v="Jacksonville"/>
    <x v="2"/>
    <n v="32216"/>
    <s v="South"/>
    <s v="OFF-AR-10003156"/>
    <x v="1"/>
    <s v="Art"/>
    <s v="50 Colored Long Pencils"/>
    <n v="16.256"/>
  </r>
  <r>
    <n v="9444"/>
    <s v="CA-2018-165904"/>
    <x v="24"/>
    <x v="104"/>
    <d v="2018-04-11T00:00:00"/>
    <s v="Standard Class"/>
    <s v="HR-14770"/>
    <s v="Hallie Redmond"/>
    <s v="Home Office"/>
    <s v="United States"/>
    <s v="Jacksonville"/>
    <x v="2"/>
    <n v="32216"/>
    <s v="South"/>
    <s v="TEC-PH-10000576"/>
    <x v="2"/>
    <s v="Phones"/>
    <s v="AT&amp;T 1080 Corded phone"/>
    <n v="219.184"/>
  </r>
  <r>
    <n v="9445"/>
    <s v="CA-2016-104052"/>
    <x v="15"/>
    <x v="879"/>
    <d v="2016-03-02T00:00:00"/>
    <s v="First Class"/>
    <s v="TP-21565"/>
    <s v="Tracy Poddar"/>
    <s v="Corporate"/>
    <s v="United States"/>
    <s v="Coppell"/>
    <x v="5"/>
    <n v="75019"/>
    <s v="Central"/>
    <s v="TEC-PH-10003215"/>
    <x v="2"/>
    <s v="Phones"/>
    <s v="Jackery Bar Premium Fast-charging Portable Charger"/>
    <n v="95.84"/>
  </r>
  <r>
    <n v="9446"/>
    <s v="CA-2016-168277"/>
    <x v="21"/>
    <x v="352"/>
    <d v="2016-06-03T00:00:00"/>
    <s v="Standard Class"/>
    <s v="KB-16315"/>
    <s v="Karl Braun"/>
    <s v="Consumer"/>
    <s v="United States"/>
    <s v="Indianapolis"/>
    <x v="14"/>
    <n v="46203"/>
    <s v="Central"/>
    <s v="OFF-LA-10004484"/>
    <x v="1"/>
    <s v="Labels"/>
    <s v="Avery 476"/>
    <n v="12.39"/>
  </r>
  <r>
    <n v="9447"/>
    <s v="CA-2017-158617"/>
    <x v="12"/>
    <x v="897"/>
    <d v="2017-09-28T00:00:00"/>
    <s v="Standard Class"/>
    <s v="AC-10660"/>
    <s v="Anna Chung"/>
    <s v="Consumer"/>
    <s v="United States"/>
    <s v="Lawrence"/>
    <x v="14"/>
    <n v="46226"/>
    <s v="Central"/>
    <s v="OFF-PA-10002245"/>
    <x v="1"/>
    <s v="Paper"/>
    <s v="Xerox 1895"/>
    <n v="35.880000000000003"/>
  </r>
  <r>
    <n v="9448"/>
    <s v="CA-2018-136882"/>
    <x v="23"/>
    <x v="837"/>
    <d v="2018-06-03T00:00:00"/>
    <s v="Standard Class"/>
    <s v="DN-13690"/>
    <s v="Duane Noonan"/>
    <s v="Consumer"/>
    <s v="United States"/>
    <s v="Tulsa"/>
    <x v="26"/>
    <n v="74133"/>
    <s v="Central"/>
    <s v="FUR-FU-10003664"/>
    <x v="0"/>
    <s v="Furnishings"/>
    <s v="Electrix Architect's Clamp-On Swing Arm Lamp, Black"/>
    <n v="477.3"/>
  </r>
  <r>
    <n v="9449"/>
    <s v="US-2017-148957"/>
    <x v="12"/>
    <x v="42"/>
    <d v="2017-09-23T00:00:00"/>
    <s v="Standard Class"/>
    <s v="CC-12430"/>
    <s v="Chuck Clark"/>
    <s v="Home Office"/>
    <s v="United States"/>
    <s v="Redmond"/>
    <x v="4"/>
    <n v="98052"/>
    <s v="West"/>
    <s v="OFF-LA-10002195"/>
    <x v="1"/>
    <s v="Labels"/>
    <s v="Avery 481"/>
    <n v="12.32"/>
  </r>
  <r>
    <n v="9450"/>
    <s v="CA-2015-140032"/>
    <x v="14"/>
    <x v="78"/>
    <d v="2015-09-13T00:00:00"/>
    <s v="Standard Class"/>
    <s v="TS-21340"/>
    <s v="Toby Swindell"/>
    <s v="Consumer"/>
    <s v="United States"/>
    <s v="San Francisco"/>
    <x v="1"/>
    <n v="94109"/>
    <s v="West"/>
    <s v="OFF-BI-10000822"/>
    <x v="1"/>
    <s v="Binders"/>
    <s v="Acco PRESSTEX Data Binder with Storage Hooks, Light Blue, 9 1/2&quot; X 11&quot;"/>
    <n v="8.6080000000000005"/>
  </r>
  <r>
    <n v="9451"/>
    <s v="CA-2018-145506"/>
    <x v="21"/>
    <x v="95"/>
    <d v="2018-06-07T00:00:00"/>
    <s v="Standard Class"/>
    <s v="MO-17800"/>
    <s v="Meg O'Connel"/>
    <s v="Home Office"/>
    <s v="United States"/>
    <s v="Spokane"/>
    <x v="4"/>
    <n v="99207"/>
    <s v="West"/>
    <s v="OFF-ST-10004963"/>
    <x v="1"/>
    <s v="Storage"/>
    <s v="Eldon Gobal File Keepers"/>
    <n v="136.26"/>
  </r>
  <r>
    <n v="9452"/>
    <s v="CA-2016-129546"/>
    <x v="10"/>
    <x v="694"/>
    <d v="2016-10-05T00:00:00"/>
    <s v="Standard Class"/>
    <s v="RP-19855"/>
    <s v="Roy Phan"/>
    <s v="Corporate"/>
    <s v="United States"/>
    <s v="Los Angeles"/>
    <x v="1"/>
    <n v="90032"/>
    <s v="West"/>
    <s v="OFF-AP-10002495"/>
    <x v="1"/>
    <s v="Appliances"/>
    <s v="Acco Smartsocket Table Surge Protector, 6 Color-Coded Adapter Outlets"/>
    <n v="186.15"/>
  </r>
  <r>
    <n v="9453"/>
    <s v="CA-2016-129546"/>
    <x v="10"/>
    <x v="694"/>
    <d v="2016-10-05T00:00:00"/>
    <s v="Standard Class"/>
    <s v="RP-19855"/>
    <s v="Roy Phan"/>
    <s v="Corporate"/>
    <s v="United States"/>
    <s v="Los Angeles"/>
    <x v="1"/>
    <n v="90032"/>
    <s v="West"/>
    <s v="OFF-BI-10004001"/>
    <x v="1"/>
    <s v="Binders"/>
    <s v="GBC Recycled VeloBinder Covers"/>
    <n v="81.792000000000002"/>
  </r>
  <r>
    <n v="9454"/>
    <s v="CA-2016-129546"/>
    <x v="10"/>
    <x v="694"/>
    <d v="2016-10-05T00:00:00"/>
    <s v="Standard Class"/>
    <s v="RP-19855"/>
    <s v="Roy Phan"/>
    <s v="Corporate"/>
    <s v="United States"/>
    <s v="Los Angeles"/>
    <x v="1"/>
    <n v="90032"/>
    <s v="West"/>
    <s v="OFF-SU-10004884"/>
    <x v="1"/>
    <s v="Supplies"/>
    <s v="Acme Galleria Hot Forged Steel Scissors with Colored Handles"/>
    <n v="47.19"/>
  </r>
  <r>
    <n v="9455"/>
    <s v="CA-2016-129546"/>
    <x v="10"/>
    <x v="694"/>
    <d v="2016-10-05T00:00:00"/>
    <s v="Standard Class"/>
    <s v="RP-19855"/>
    <s v="Roy Phan"/>
    <s v="Corporate"/>
    <s v="United States"/>
    <s v="Los Angeles"/>
    <x v="1"/>
    <n v="90032"/>
    <s v="West"/>
    <s v="TEC-PH-10003555"/>
    <x v="2"/>
    <s v="Phones"/>
    <s v="Motorola HK250 Universal Bluetooth Headset"/>
    <n v="36.783999999999999"/>
  </r>
  <r>
    <n v="9456"/>
    <s v="CA-2017-140977"/>
    <x v="1"/>
    <x v="950"/>
    <d v="2017-06-19T00:00:00"/>
    <s v="Second Class"/>
    <s v="JL-15175"/>
    <s v="James Lanier"/>
    <s v="Home Office"/>
    <s v="United States"/>
    <s v="Chattanooga"/>
    <x v="18"/>
    <n v="37421"/>
    <s v="South"/>
    <s v="TEC-MA-10003493"/>
    <x v="2"/>
    <s v="Machines"/>
    <s v="Penpower WorldCard Pro Card Scanner"/>
    <n v="91.474999999999994"/>
  </r>
  <r>
    <n v="9457"/>
    <s v="CA-2018-151855"/>
    <x v="23"/>
    <x v="837"/>
    <d v="2018-06-03T00:00:00"/>
    <s v="Standard Class"/>
    <s v="BW-11110"/>
    <s v="Bart Watters"/>
    <s v="Corporate"/>
    <s v="United States"/>
    <s v="Greensboro"/>
    <x v="3"/>
    <n v="27405"/>
    <s v="South"/>
    <s v="TEC-AC-10002380"/>
    <x v="2"/>
    <s v="Accessories"/>
    <s v="Sony 8GB Class 10 Micro SDHC R40 Memory Card"/>
    <n v="27.192"/>
  </r>
  <r>
    <n v="9458"/>
    <s v="CA-2018-151855"/>
    <x v="23"/>
    <x v="837"/>
    <d v="2018-06-03T00:00:00"/>
    <s v="Standard Class"/>
    <s v="BW-11110"/>
    <s v="Bart Watters"/>
    <s v="Corporate"/>
    <s v="United States"/>
    <s v="Greensboro"/>
    <x v="3"/>
    <n v="27405"/>
    <s v="South"/>
    <s v="OFF-BI-10004209"/>
    <x v="1"/>
    <s v="Binders"/>
    <s v="Fellowes Twister Kit, Gray/Clear, 3/pkg"/>
    <n v="12.06"/>
  </r>
  <r>
    <n v="9459"/>
    <s v="CA-2015-138240"/>
    <x v="32"/>
    <x v="1148"/>
    <d v="2015-10-14T00:00:00"/>
    <s v="Standard Class"/>
    <s v="SJ-20500"/>
    <s v="Shirley Jackson"/>
    <s v="Consumer"/>
    <s v="United States"/>
    <s v="San Francisco"/>
    <x v="1"/>
    <n v="94122"/>
    <s v="West"/>
    <s v="OFF-AR-10002135"/>
    <x v="1"/>
    <s v="Art"/>
    <s v="Boston Heavy-Duty Trimline Electric Pencil Sharpeners"/>
    <n v="144.6"/>
  </r>
  <r>
    <n v="9460"/>
    <s v="CA-2015-138240"/>
    <x v="32"/>
    <x v="1148"/>
    <d v="2015-10-14T00:00:00"/>
    <s v="Standard Class"/>
    <s v="SJ-20500"/>
    <s v="Shirley Jackson"/>
    <s v="Consumer"/>
    <s v="United States"/>
    <s v="San Francisco"/>
    <x v="1"/>
    <n v="94122"/>
    <s v="West"/>
    <s v="TEC-PH-10002583"/>
    <x v="2"/>
    <s v="Phones"/>
    <s v="iOttie HLCRIO102 Car Mount"/>
    <n v="15.992000000000001"/>
  </r>
  <r>
    <n v="9461"/>
    <s v="CA-2015-101833"/>
    <x v="26"/>
    <x v="664"/>
    <d v="2015-11-22T00:00:00"/>
    <s v="Second Class"/>
    <s v="FG-14260"/>
    <s v="Frank Gastineau"/>
    <s v="Home Office"/>
    <s v="United States"/>
    <s v="New York City"/>
    <x v="15"/>
    <n v="10024"/>
    <s v="East"/>
    <s v="OFF-PA-10003591"/>
    <x v="1"/>
    <s v="Paper"/>
    <s v="Southworth 100% Cotton The Best Paper"/>
    <n v="34.44"/>
  </r>
  <r>
    <n v="9462"/>
    <s v="CA-2015-100867"/>
    <x v="16"/>
    <x v="538"/>
    <d v="2015-10-24T00:00:00"/>
    <s v="Standard Class"/>
    <s v="EH-14125"/>
    <s v="Eugene Hildebrand"/>
    <s v="Home Office"/>
    <s v="United States"/>
    <s v="Lakewood"/>
    <x v="1"/>
    <n v="90712"/>
    <s v="West"/>
    <s v="TEC-PH-10004922"/>
    <x v="2"/>
    <s v="Phones"/>
    <s v="RCA Visys Integrated PBX 8-Line Router"/>
    <n v="321.55200000000002"/>
  </r>
  <r>
    <n v="9463"/>
    <s v="US-2018-109610"/>
    <x v="5"/>
    <x v="920"/>
    <d v="2018-11-30T00:00:00"/>
    <s v="Second Class"/>
    <s v="BS-11590"/>
    <s v="Brendan Sweed"/>
    <s v="Corporate"/>
    <s v="United States"/>
    <s v="Louisville"/>
    <x v="0"/>
    <n v="40214"/>
    <s v="South"/>
    <s v="FUR-CH-10001854"/>
    <x v="0"/>
    <s v="Chairs"/>
    <s v="Office Star - Professional Matrix Back Chair with 2-to-1 Synchro Tilt and Mesh Fabric Seat"/>
    <n v="701.96"/>
  </r>
  <r>
    <n v="9464"/>
    <s v="CA-2015-156545"/>
    <x v="52"/>
    <x v="1219"/>
    <d v="2015-03-03T00:00:00"/>
    <s v="First Class"/>
    <s v="JS-16030"/>
    <s v="Joy Smith"/>
    <s v="Consumer"/>
    <s v="United States"/>
    <s v="Columbus"/>
    <x v="24"/>
    <n v="43229"/>
    <s v="East"/>
    <s v="OFF-AR-10003560"/>
    <x v="1"/>
    <s v="Art"/>
    <s v="Zebra Zazzle Fluorescent Highlighters"/>
    <n v="19.456"/>
  </r>
  <r>
    <n v="9465"/>
    <s v="CA-2015-109127"/>
    <x v="27"/>
    <x v="1059"/>
    <d v="2015-12-25T00:00:00"/>
    <s v="Standard Class"/>
    <s v="JC-15775"/>
    <s v="John Castell"/>
    <s v="Consumer"/>
    <s v="United States"/>
    <s v="Newark"/>
    <x v="13"/>
    <n v="19711"/>
    <s v="East"/>
    <s v="OFF-LA-10004409"/>
    <x v="1"/>
    <s v="Labels"/>
    <s v="Avery 492"/>
    <n v="17.28"/>
  </r>
  <r>
    <n v="9466"/>
    <s v="CA-2017-126858"/>
    <x v="26"/>
    <x v="258"/>
    <d v="2017-11-23T00:00:00"/>
    <s v="Standard Class"/>
    <s v="JM-15265"/>
    <s v="Janet Molinari"/>
    <s v="Corporate"/>
    <s v="United States"/>
    <s v="Seattle"/>
    <x v="4"/>
    <n v="98115"/>
    <s v="West"/>
    <s v="FUR-FU-10000448"/>
    <x v="0"/>
    <s v="Furnishings"/>
    <s v="Tenex Chairmats For Use With Carpeted Floors"/>
    <n v="31.96"/>
  </r>
  <r>
    <n v="9467"/>
    <s v="CA-2018-102925"/>
    <x v="0"/>
    <x v="60"/>
    <d v="2018-11-10T00:00:00"/>
    <s v="Second Class"/>
    <s v="CD-12280"/>
    <s v="Christina DeMoss"/>
    <s v="Consumer"/>
    <s v="United States"/>
    <s v="New York City"/>
    <x v="15"/>
    <n v="10024"/>
    <s v="East"/>
    <s v="OFF-BI-10002735"/>
    <x v="1"/>
    <s v="Binders"/>
    <s v="GBC Prestige Therm-A-Bind Covers"/>
    <n v="164.68799999999999"/>
  </r>
  <r>
    <n v="9468"/>
    <s v="CA-2018-102925"/>
    <x v="0"/>
    <x v="60"/>
    <d v="2018-11-10T00:00:00"/>
    <s v="Second Class"/>
    <s v="CD-12280"/>
    <s v="Christina DeMoss"/>
    <s v="Consumer"/>
    <s v="United States"/>
    <s v="New York City"/>
    <x v="15"/>
    <n v="10024"/>
    <s v="East"/>
    <s v="FUR-TA-10003469"/>
    <x v="0"/>
    <s v="Tables"/>
    <s v="Balt Split Level Computer Training Table"/>
    <n v="166.5"/>
  </r>
  <r>
    <n v="9469"/>
    <s v="CA-2018-102925"/>
    <x v="0"/>
    <x v="60"/>
    <d v="2018-11-10T00:00:00"/>
    <s v="Second Class"/>
    <s v="CD-12280"/>
    <s v="Christina DeMoss"/>
    <s v="Consumer"/>
    <s v="United States"/>
    <s v="New York City"/>
    <x v="15"/>
    <n v="10024"/>
    <s v="East"/>
    <s v="OFF-PA-10001870"/>
    <x v="1"/>
    <s v="Paper"/>
    <s v="Xerox 202"/>
    <n v="12.96"/>
  </r>
  <r>
    <n v="9470"/>
    <s v="CA-2018-102925"/>
    <x v="0"/>
    <x v="60"/>
    <d v="2018-11-10T00:00:00"/>
    <s v="Second Class"/>
    <s v="CD-12280"/>
    <s v="Christina DeMoss"/>
    <s v="Consumer"/>
    <s v="United States"/>
    <s v="New York City"/>
    <x v="15"/>
    <n v="10024"/>
    <s v="East"/>
    <s v="OFF-PA-10004071"/>
    <x v="1"/>
    <s v="Paper"/>
    <s v="Eaton Premium Continuous-Feed Paper, 25% Cotton, Letter Size, White, 1000 Shts/Box"/>
    <n v="110.96"/>
  </r>
  <r>
    <n v="9471"/>
    <s v="CA-2018-102925"/>
    <x v="0"/>
    <x v="60"/>
    <d v="2018-11-10T00:00:00"/>
    <s v="Second Class"/>
    <s v="CD-12280"/>
    <s v="Christina DeMoss"/>
    <s v="Consumer"/>
    <s v="United States"/>
    <s v="New York City"/>
    <x v="15"/>
    <n v="10024"/>
    <s v="East"/>
    <s v="TEC-PH-10001448"/>
    <x v="2"/>
    <s v="Phones"/>
    <s v="Anker Astro 15000mAh USB Portable Charger"/>
    <n v="99.98"/>
  </r>
  <r>
    <n v="9472"/>
    <s v="CA-2018-102925"/>
    <x v="0"/>
    <x v="60"/>
    <d v="2018-11-10T00:00:00"/>
    <s v="Second Class"/>
    <s v="CD-12280"/>
    <s v="Christina DeMoss"/>
    <s v="Consumer"/>
    <s v="United States"/>
    <s v="New York City"/>
    <x v="15"/>
    <n v="10024"/>
    <s v="East"/>
    <s v="OFF-BI-10002706"/>
    <x v="1"/>
    <s v="Binders"/>
    <s v="Avery Premier Heavy-Duty Binder with Round Locking Rings"/>
    <n v="11.423999999999999"/>
  </r>
  <r>
    <n v="9473"/>
    <s v="CA-2018-102925"/>
    <x v="0"/>
    <x v="60"/>
    <d v="2018-11-10T00:00:00"/>
    <s v="Second Class"/>
    <s v="CD-12280"/>
    <s v="Christina DeMoss"/>
    <s v="Consumer"/>
    <s v="United States"/>
    <s v="New York City"/>
    <x v="15"/>
    <n v="10024"/>
    <s v="East"/>
    <s v="FUR-CH-10004875"/>
    <x v="0"/>
    <s v="Chairs"/>
    <s v="Harbour Creations 67200 Series Stacking Chairs"/>
    <n v="128.124"/>
  </r>
  <r>
    <n v="9474"/>
    <s v="CA-2018-102925"/>
    <x v="0"/>
    <x v="60"/>
    <d v="2018-11-10T00:00:00"/>
    <s v="Second Class"/>
    <s v="CD-12280"/>
    <s v="Christina DeMoss"/>
    <s v="Consumer"/>
    <s v="United States"/>
    <s v="New York City"/>
    <x v="15"/>
    <n v="10024"/>
    <s v="East"/>
    <s v="FUR-FU-10004245"/>
    <x v="0"/>
    <s v="Furnishings"/>
    <s v="Career Cubicle Clock, 8 1/4&quot;, Black"/>
    <n v="101.4"/>
  </r>
  <r>
    <n v="9475"/>
    <s v="CA-2016-100818"/>
    <x v="21"/>
    <x v="70"/>
    <d v="2016-06-05T00:00:00"/>
    <s v="Second Class"/>
    <s v="JM-15265"/>
    <s v="Janet Molinari"/>
    <s v="Corporate"/>
    <s v="United States"/>
    <s v="Chicago"/>
    <x v="10"/>
    <n v="60653"/>
    <s v="Central"/>
    <s v="OFF-LA-10000443"/>
    <x v="1"/>
    <s v="Labels"/>
    <s v="Avery 501"/>
    <n v="5.9039999999999999"/>
  </r>
  <r>
    <n v="9476"/>
    <s v="CA-2016-100818"/>
    <x v="21"/>
    <x v="70"/>
    <d v="2016-06-05T00:00:00"/>
    <s v="Second Class"/>
    <s v="JM-15265"/>
    <s v="Janet Molinari"/>
    <s v="Corporate"/>
    <s v="United States"/>
    <s v="Chicago"/>
    <x v="10"/>
    <n v="60653"/>
    <s v="Central"/>
    <s v="OFF-PA-10001125"/>
    <x v="1"/>
    <s v="Paper"/>
    <s v="Xerox 1988"/>
    <n v="173.488"/>
  </r>
  <r>
    <n v="9477"/>
    <s v="CA-2016-100818"/>
    <x v="21"/>
    <x v="70"/>
    <d v="2016-06-05T00:00:00"/>
    <s v="Second Class"/>
    <s v="JM-15265"/>
    <s v="Janet Molinari"/>
    <s v="Corporate"/>
    <s v="United States"/>
    <s v="Chicago"/>
    <x v="10"/>
    <n v="60653"/>
    <s v="Central"/>
    <s v="FUR-FU-10002703"/>
    <x v="0"/>
    <s v="Furnishings"/>
    <s v="Tenex Traditional Chairmats for Hard Floors, Average Lip, 36&quot; x 48&quot;"/>
    <n v="51.56"/>
  </r>
  <r>
    <n v="9478"/>
    <s v="CA-2016-100818"/>
    <x v="21"/>
    <x v="70"/>
    <d v="2016-06-05T00:00:00"/>
    <s v="Second Class"/>
    <s v="JM-15265"/>
    <s v="Janet Molinari"/>
    <s v="Corporate"/>
    <s v="United States"/>
    <s v="Chicago"/>
    <x v="10"/>
    <n v="60653"/>
    <s v="Central"/>
    <s v="OFF-BI-10004364"/>
    <x v="1"/>
    <s v="Binders"/>
    <s v="Storex Dura Pro Binders"/>
    <n v="3.5640000000000001"/>
  </r>
  <r>
    <n v="9479"/>
    <s v="CA-2015-126193"/>
    <x v="14"/>
    <x v="557"/>
    <d v="2015-09-14T00:00:00"/>
    <s v="Standard Class"/>
    <s v="SS-20410"/>
    <s v="Shahid Shariari"/>
    <s v="Consumer"/>
    <s v="United States"/>
    <s v="Oswego"/>
    <x v="10"/>
    <n v="60543"/>
    <s v="Central"/>
    <s v="OFF-FA-10000936"/>
    <x v="1"/>
    <s v="Fasteners"/>
    <s v="Acco Hot Clips Clips to Go"/>
    <n v="13.16"/>
  </r>
  <r>
    <n v="9480"/>
    <s v="CA-2015-126193"/>
    <x v="14"/>
    <x v="557"/>
    <d v="2015-09-14T00:00:00"/>
    <s v="Standard Class"/>
    <s v="SS-20410"/>
    <s v="Shahid Shariari"/>
    <s v="Consumer"/>
    <s v="United States"/>
    <s v="Oswego"/>
    <x v="10"/>
    <n v="60543"/>
    <s v="Central"/>
    <s v="OFF-BI-10001249"/>
    <x v="1"/>
    <s v="Binders"/>
    <s v="Avery Heavy-Duty EZD View Binder with Locking Rings"/>
    <n v="3.8279999999999998"/>
  </r>
  <r>
    <n v="9481"/>
    <s v="CA-2015-126193"/>
    <x v="14"/>
    <x v="557"/>
    <d v="2015-09-14T00:00:00"/>
    <s v="Standard Class"/>
    <s v="SS-20410"/>
    <s v="Shahid Shariari"/>
    <s v="Consumer"/>
    <s v="United States"/>
    <s v="Oswego"/>
    <x v="10"/>
    <n v="60543"/>
    <s v="Central"/>
    <s v="OFF-BI-10004632"/>
    <x v="1"/>
    <s v="Binders"/>
    <s v="Ibico Hi-Tech Manual Binding System"/>
    <n v="304.99"/>
  </r>
  <r>
    <n v="9482"/>
    <s v="CA-2018-150504"/>
    <x v="0"/>
    <x v="44"/>
    <d v="2018-11-12T00:00:00"/>
    <s v="Standard Class"/>
    <s v="HG-14845"/>
    <s v="Harry Greene"/>
    <s v="Consumer"/>
    <s v="United States"/>
    <s v="Dallas"/>
    <x v="5"/>
    <n v="75220"/>
    <s v="Central"/>
    <s v="OFF-ST-10000615"/>
    <x v="1"/>
    <s v="Storage"/>
    <s v="SimpliFile Personal File, Black Granite, 15w x 6-15/16d x 11-1/4h"/>
    <n v="18.16"/>
  </r>
  <r>
    <n v="9483"/>
    <s v="CA-2016-158351"/>
    <x v="39"/>
    <x v="782"/>
    <d v="2016-06-24T00:00:00"/>
    <s v="Second Class"/>
    <s v="BC-11125"/>
    <s v="Becky Castell"/>
    <s v="Home Office"/>
    <s v="United States"/>
    <s v="Philadelphia"/>
    <x v="9"/>
    <n v="19134"/>
    <s v="East"/>
    <s v="TEC-AC-10001838"/>
    <x v="2"/>
    <s v="Accessories"/>
    <s v="Razer Tiamat Over Ear 7.1 Surround Sound PC Gaming Headset"/>
    <n v="319.98399999999998"/>
  </r>
  <r>
    <n v="9484"/>
    <s v="CA-2015-122679"/>
    <x v="46"/>
    <x v="192"/>
    <d v="2015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s v="Art"/>
    <s v="Crayola Colored Pencils"/>
    <n v="19.68"/>
  </r>
  <r>
    <n v="9485"/>
    <s v="CA-2017-164770"/>
    <x v="5"/>
    <x v="499"/>
    <d v="2017-12-04T00:00:00"/>
    <s v="Second Class"/>
    <s v="MY-18295"/>
    <s v="Muhammed Yedwab"/>
    <s v="Corporate"/>
    <s v="United States"/>
    <s v="Houston"/>
    <x v="5"/>
    <n v="77036"/>
    <s v="Central"/>
    <s v="FUR-BO-10003893"/>
    <x v="0"/>
    <s v="Bookcases"/>
    <s v="Sauder Camden County Collection Library"/>
    <n v="781.86400000000003"/>
  </r>
  <r>
    <n v="9486"/>
    <s v="CA-2017-164770"/>
    <x v="5"/>
    <x v="499"/>
    <d v="2017-12-04T00:00:00"/>
    <s v="Second Class"/>
    <s v="MY-18295"/>
    <s v="Muhammed Yedwab"/>
    <s v="Corporate"/>
    <s v="United States"/>
    <s v="Houston"/>
    <x v="5"/>
    <n v="77036"/>
    <s v="Central"/>
    <s v="OFF-PA-10003893"/>
    <x v="1"/>
    <s v="Paper"/>
    <s v="Xerox 1962"/>
    <n v="30.815999999999999"/>
  </r>
  <r>
    <n v="9487"/>
    <s v="CA-2018-130505"/>
    <x v="32"/>
    <x v="386"/>
    <d v="2018-10-12T00:00:00"/>
    <s v="Same Day"/>
    <s v="NF-18385"/>
    <s v="Natalie Fritzler"/>
    <s v="Consumer"/>
    <s v="United States"/>
    <s v="Wheeling"/>
    <x v="48"/>
    <n v="26003"/>
    <s v="East"/>
    <s v="FUR-TA-10001932"/>
    <x v="0"/>
    <s v="Tables"/>
    <s v="Chromcraft 48&quot; x 96&quot; Racetrack Double Pedestal Table"/>
    <n v="673.34400000000005"/>
  </r>
  <r>
    <n v="9488"/>
    <s v="US-2018-125213"/>
    <x v="19"/>
    <x v="157"/>
    <d v="2018-12-13T00:00:00"/>
    <s v="First Class"/>
    <s v="NB-18655"/>
    <s v="Nona Balk"/>
    <s v="Corporate"/>
    <s v="United States"/>
    <s v="Paterson"/>
    <x v="30"/>
    <n v="7501"/>
    <s v="East"/>
    <s v="OFF-FA-10001561"/>
    <x v="1"/>
    <s v="Fasteners"/>
    <s v="Stockwell Push Pins"/>
    <n v="6.54"/>
  </r>
  <r>
    <n v="9489"/>
    <s v="CA-2016-156566"/>
    <x v="10"/>
    <x v="486"/>
    <d v="2016-10-04T00:00:00"/>
    <s v="First Class"/>
    <s v="EM-13960"/>
    <s v="Eric Murdock"/>
    <s v="Consumer"/>
    <s v="United States"/>
    <s v="Portland"/>
    <x v="21"/>
    <n v="97206"/>
    <s v="West"/>
    <s v="TEC-PH-10001817"/>
    <x v="2"/>
    <s v="Phones"/>
    <s v="Wilson Electronics DB Pro Signal Booster"/>
    <n v="572.79999999999995"/>
  </r>
  <r>
    <n v="9490"/>
    <s v="US-2017-102232"/>
    <x v="44"/>
    <x v="1220"/>
    <d v="2017-08-11T00:00:00"/>
    <s v="Standard Class"/>
    <s v="MF-17665"/>
    <s v="Maureen Fritzler"/>
    <s v="Corporate"/>
    <s v="United States"/>
    <s v="Huntsville"/>
    <x v="19"/>
    <n v="35810"/>
    <s v="South"/>
    <s v="OFF-AR-10000538"/>
    <x v="1"/>
    <s v="Art"/>
    <s v="Boston Model 1800 Electric Pencil Sharpener, Gray"/>
    <n v="197.05"/>
  </r>
  <r>
    <n v="9491"/>
    <s v="CA-2018-111738"/>
    <x v="41"/>
    <x v="1032"/>
    <d v="2018-01-07T00:00:00"/>
    <s v="Standard Class"/>
    <s v="CM-12385"/>
    <s v="Christopher Martinez"/>
    <s v="Consumer"/>
    <s v="United States"/>
    <s v="San Francisco"/>
    <x v="1"/>
    <n v="94110"/>
    <s v="West"/>
    <s v="OFF-BI-10004584"/>
    <x v="1"/>
    <s v="Binders"/>
    <s v="GBC ProClick 150 Presentation Binding System"/>
    <n v="2022.2719999999999"/>
  </r>
  <r>
    <n v="9492"/>
    <s v="CA-2018-111738"/>
    <x v="41"/>
    <x v="1032"/>
    <d v="2018-01-07T00:00:00"/>
    <s v="Standard Class"/>
    <s v="CM-12385"/>
    <s v="Christopher Martinez"/>
    <s v="Consumer"/>
    <s v="United States"/>
    <s v="San Francisco"/>
    <x v="1"/>
    <n v="94110"/>
    <s v="West"/>
    <s v="OFF-AR-10000817"/>
    <x v="1"/>
    <s v="Art"/>
    <s v="Manco Dry-Lighter Erasable Highlighter"/>
    <n v="9.1199999999999992"/>
  </r>
  <r>
    <n v="9493"/>
    <s v="CA-2018-163188"/>
    <x v="0"/>
    <x v="659"/>
    <d v="2018-11-07T00:00:00"/>
    <s v="Same Day"/>
    <s v="EC-14050"/>
    <s v="Erin Creighton"/>
    <s v="Consumer"/>
    <s v="United States"/>
    <s v="Oklahoma City"/>
    <x v="26"/>
    <n v="73120"/>
    <s v="Central"/>
    <s v="OFF-BI-10000756"/>
    <x v="1"/>
    <s v="Binders"/>
    <s v="Storex DuraTech Recycled Plastic Frosted Binders"/>
    <n v="38.159999999999997"/>
  </r>
  <r>
    <n v="9494"/>
    <s v="CA-2017-105207"/>
    <x v="41"/>
    <x v="835"/>
    <d v="2017-01-08T00:00:00"/>
    <s v="Standard Class"/>
    <s v="BO-11350"/>
    <s v="Bill Overfelt"/>
    <s v="Corporate"/>
    <s v="United States"/>
    <s v="Broken Arrow"/>
    <x v="26"/>
    <n v="74012"/>
    <s v="Central"/>
    <s v="FUR-TA-10000617"/>
    <x v="0"/>
    <s v="Tables"/>
    <s v="Hon Practical Foundations 30 x 60 Training Table, Light Gray/Charcoal"/>
    <n v="1592.85"/>
  </r>
  <r>
    <n v="9495"/>
    <s v="CA-2017-105207"/>
    <x v="41"/>
    <x v="835"/>
    <d v="2017-01-08T00:00:00"/>
    <s v="Standard Class"/>
    <s v="BO-11350"/>
    <s v="Bill Overfelt"/>
    <s v="Corporate"/>
    <s v="United States"/>
    <s v="Broken Arrow"/>
    <x v="26"/>
    <n v="74012"/>
    <s v="Central"/>
    <s v="OFF-BI-10004364"/>
    <x v="1"/>
    <s v="Binders"/>
    <s v="Storex Dura Pro Binders"/>
    <n v="11.88"/>
  </r>
  <r>
    <n v="9496"/>
    <s v="US-2017-123610"/>
    <x v="35"/>
    <x v="536"/>
    <d v="2017-05-16T00:00:00"/>
    <s v="Standard Class"/>
    <s v="VM-21835"/>
    <s v="Vivian Mathis"/>
    <s v="Consumer"/>
    <s v="United States"/>
    <s v="Mission Viejo"/>
    <x v="1"/>
    <n v="92691"/>
    <s v="West"/>
    <s v="TEC-AC-10004518"/>
    <x v="2"/>
    <s v="Accessories"/>
    <s v="Memorex Mini Travel Drive 32 GB USB 2.0 Flash Drive"/>
    <n v="120"/>
  </r>
  <r>
    <n v="9497"/>
    <s v="US-2017-123610"/>
    <x v="35"/>
    <x v="536"/>
    <d v="2017-05-16T00:00:00"/>
    <s v="Standard Class"/>
    <s v="VM-21835"/>
    <s v="Vivian Mathis"/>
    <s v="Consumer"/>
    <s v="United States"/>
    <s v="Mission Viejo"/>
    <x v="1"/>
    <n v="92691"/>
    <s v="West"/>
    <s v="OFF-AP-10002222"/>
    <x v="1"/>
    <s v="Appliances"/>
    <s v="Staple holder"/>
    <n v="8.67"/>
  </r>
  <r>
    <n v="9498"/>
    <s v="CA-2018-118213"/>
    <x v="0"/>
    <x v="60"/>
    <d v="2018-11-07T00:00:00"/>
    <s v="First Class"/>
    <s v="AB-10060"/>
    <s v="Adam Bellavance"/>
    <s v="Home Office"/>
    <s v="United States"/>
    <s v="Greenwood"/>
    <x v="14"/>
    <n v="46142"/>
    <s v="Central"/>
    <s v="OFF-PA-10002615"/>
    <x v="1"/>
    <s v="Paper"/>
    <s v="Ampad Gold Fibre Wirebound Steno Books, 6&quot; x 9&quot;, Gregg Ruled"/>
    <n v="4.41"/>
  </r>
  <r>
    <n v="9499"/>
    <s v="CA-2018-118213"/>
    <x v="0"/>
    <x v="60"/>
    <d v="2018-11-07T00:00:00"/>
    <s v="First Class"/>
    <s v="AB-10060"/>
    <s v="Adam Bellavance"/>
    <s v="Home Office"/>
    <s v="United States"/>
    <s v="Greenwood"/>
    <x v="14"/>
    <n v="46142"/>
    <s v="Central"/>
    <s v="OFF-PA-10000565"/>
    <x v="1"/>
    <s v="Paper"/>
    <s v="Easy-staple paper"/>
    <n v="167.94"/>
  </r>
  <r>
    <n v="9500"/>
    <s v="CA-2018-118213"/>
    <x v="0"/>
    <x v="60"/>
    <d v="2018-11-07T00:00:00"/>
    <s v="First Class"/>
    <s v="AB-10060"/>
    <s v="Adam Bellavance"/>
    <s v="Home Office"/>
    <s v="United States"/>
    <s v="Greenwood"/>
    <x v="14"/>
    <n v="46142"/>
    <s v="Central"/>
    <s v="OFF-PA-10003673"/>
    <x v="1"/>
    <s v="Paper"/>
    <s v="Strathmore Photo Mount Cards"/>
    <n v="67.8"/>
  </r>
  <r>
    <n v="9501"/>
    <s v="CA-2017-149237"/>
    <x v="49"/>
    <x v="439"/>
    <d v="2017-05-30T00:00:00"/>
    <s v="Standard Class"/>
    <s v="CM-12235"/>
    <s v="Chris McAfee"/>
    <s v="Consumer"/>
    <s v="United States"/>
    <s v="Milwaukee"/>
    <x v="6"/>
    <n v="53209"/>
    <s v="Central"/>
    <s v="FUR-FU-10002088"/>
    <x v="0"/>
    <s v="Furnishings"/>
    <s v="Nu-Dell Float Frame 11 x 14 1/2"/>
    <n v="26.94"/>
  </r>
  <r>
    <n v="9502"/>
    <s v="US-2016-158589"/>
    <x v="5"/>
    <x v="312"/>
    <d v="2016-11-24T00:00:00"/>
    <s v="Standard Class"/>
    <s v="KW-16570"/>
    <s v="Kelly Williams"/>
    <s v="Consumer"/>
    <s v="United States"/>
    <s v="San Francisco"/>
    <x v="1"/>
    <n v="94109"/>
    <s v="West"/>
    <s v="FUR-FU-10001546"/>
    <x v="0"/>
    <s v="Furnishings"/>
    <s v="Dana Swing-Arm Lamps"/>
    <n v="32.04"/>
  </r>
  <r>
    <n v="9503"/>
    <s v="CA-2017-101329"/>
    <x v="3"/>
    <x v="183"/>
    <d v="2017-04-29T00:00:00"/>
    <s v="Standard Class"/>
    <s v="MM-17920"/>
    <s v="Michael Moore"/>
    <s v="Consumer"/>
    <s v="United States"/>
    <s v="Rome"/>
    <x v="15"/>
    <n v="13440"/>
    <s v="East"/>
    <s v="OFF-AR-10000614"/>
    <x v="1"/>
    <s v="Art"/>
    <s v="Barrel Sharpener"/>
    <n v="32.130000000000003"/>
  </r>
  <r>
    <n v="9504"/>
    <s v="CA-2017-101329"/>
    <x v="3"/>
    <x v="183"/>
    <d v="2017-04-29T00:00:00"/>
    <s v="Standard Class"/>
    <s v="MM-17920"/>
    <s v="Michael Moore"/>
    <s v="Consumer"/>
    <s v="United States"/>
    <s v="Rome"/>
    <x v="15"/>
    <n v="13440"/>
    <s v="East"/>
    <s v="OFF-AR-10003190"/>
    <x v="1"/>
    <s v="Art"/>
    <s v="Newell 32"/>
    <n v="2.88"/>
  </r>
  <r>
    <n v="9505"/>
    <s v="CA-2017-113607"/>
    <x v="32"/>
    <x v="500"/>
    <d v="2017-10-18T00:00:00"/>
    <s v="Standard Class"/>
    <s v="PW-19030"/>
    <s v="Pauline Webber"/>
    <s v="Corporate"/>
    <s v="United States"/>
    <s v="New York City"/>
    <x v="15"/>
    <n v="10009"/>
    <s v="East"/>
    <s v="TEC-PH-10004094"/>
    <x v="2"/>
    <s v="Phones"/>
    <s v="Motorola L703CM"/>
    <n v="1091.93"/>
  </r>
  <r>
    <n v="9506"/>
    <s v="CA-2017-113607"/>
    <x v="32"/>
    <x v="500"/>
    <d v="2017-10-18T00:00:00"/>
    <s v="Standard Class"/>
    <s v="PW-19030"/>
    <s v="Pauline Webber"/>
    <s v="Corporate"/>
    <s v="United States"/>
    <s v="New York City"/>
    <x v="15"/>
    <n v="10009"/>
    <s v="East"/>
    <s v="OFF-PA-10001970"/>
    <x v="1"/>
    <s v="Paper"/>
    <s v="Xerox 1908"/>
    <n v="111.96"/>
  </r>
  <r>
    <n v="9507"/>
    <s v="CA-2015-149104"/>
    <x v="29"/>
    <x v="267"/>
    <d v="2015-04-07T00:00:00"/>
    <s v="Second Class"/>
    <s v="RD-19900"/>
    <s v="Ruben Dartt"/>
    <s v="Consumer"/>
    <s v="United States"/>
    <s v="Dearborn Heights"/>
    <x v="12"/>
    <n v="48127"/>
    <s v="Central"/>
    <s v="OFF-AR-10002952"/>
    <x v="1"/>
    <s v="Art"/>
    <s v="Stanley Contemporary Battery Pencil Sharpeners"/>
    <n v="26.7"/>
  </r>
  <r>
    <n v="9508"/>
    <s v="CA-2015-149104"/>
    <x v="29"/>
    <x v="267"/>
    <d v="2015-04-07T00:00:00"/>
    <s v="Second Class"/>
    <s v="RD-19900"/>
    <s v="Ruben Dartt"/>
    <s v="Consumer"/>
    <s v="United States"/>
    <s v="Dearborn Heights"/>
    <x v="12"/>
    <n v="48127"/>
    <s v="Central"/>
    <s v="OFF-BI-10004209"/>
    <x v="1"/>
    <s v="Binders"/>
    <s v="Fellowes Twister Kit, Gray/Clear, 3/pkg"/>
    <n v="40.200000000000003"/>
  </r>
  <r>
    <n v="9509"/>
    <s v="CA-2015-149104"/>
    <x v="29"/>
    <x v="267"/>
    <d v="2015-04-07T00:00:00"/>
    <s v="Second Class"/>
    <s v="RD-19900"/>
    <s v="Ruben Dartt"/>
    <s v="Consumer"/>
    <s v="United States"/>
    <s v="Dearborn Heights"/>
    <x v="12"/>
    <n v="48127"/>
    <s v="Central"/>
    <s v="OFF-AR-10004685"/>
    <x v="1"/>
    <s v="Art"/>
    <s v="Binney &amp; Smith Crayola Metallic Colored Pencils, 8-Color Set"/>
    <n v="13.89"/>
  </r>
  <r>
    <n v="9510"/>
    <s v="CA-2015-149104"/>
    <x v="29"/>
    <x v="267"/>
    <d v="2015-04-07T00:00:00"/>
    <s v="Second Class"/>
    <s v="RD-19900"/>
    <s v="Ruben Dartt"/>
    <s v="Consumer"/>
    <s v="United States"/>
    <s v="Dearborn Heights"/>
    <x v="12"/>
    <n v="48127"/>
    <s v="Central"/>
    <s v="OFF-ST-10000991"/>
    <x v="1"/>
    <s v="Storage"/>
    <s v="Space Solutions HD Industrial Steel Shelving."/>
    <n v="689.82"/>
  </r>
  <r>
    <n v="9511"/>
    <s v="CA-2017-105263"/>
    <x v="36"/>
    <x v="876"/>
    <d v="2017-08-11T00:00:00"/>
    <s v="Standard Class"/>
    <s v="LM-17065"/>
    <s v="Liz MacKendrick"/>
    <s v="Consumer"/>
    <s v="United States"/>
    <s v="New York City"/>
    <x v="15"/>
    <n v="10024"/>
    <s v="East"/>
    <s v="OFF-AR-10002399"/>
    <x v="1"/>
    <s v="Art"/>
    <s v="Dixon Prang Watercolor Pencils, 10-Color Set with Brush"/>
    <n v="38.340000000000003"/>
  </r>
  <r>
    <n v="9512"/>
    <s v="CA-2015-130575"/>
    <x v="33"/>
    <x v="637"/>
    <d v="2015-12-16T00:00:00"/>
    <s v="First Class"/>
    <s v="CS-11845"/>
    <s v="Cari Sayre"/>
    <s v="Corporate"/>
    <s v="United States"/>
    <s v="Chicago"/>
    <x v="10"/>
    <n v="60623"/>
    <s v="Central"/>
    <s v="OFF-BI-10002353"/>
    <x v="1"/>
    <s v="Binders"/>
    <s v="GBC VeloBind Cover Sets"/>
    <n v="9.2639999999999993"/>
  </r>
  <r>
    <n v="9513"/>
    <s v="CA-2018-142461"/>
    <x v="23"/>
    <x v="1109"/>
    <d v="2018-06-03T00:00:00"/>
    <s v="Second Class"/>
    <s v="KT-16480"/>
    <s v="Kean Thornton"/>
    <s v="Consumer"/>
    <s v="United States"/>
    <s v="Dallas"/>
    <x v="5"/>
    <n v="75217"/>
    <s v="Central"/>
    <s v="FUR-BO-10001811"/>
    <x v="0"/>
    <s v="Bookcases"/>
    <s v="Atlantic Metals Mobile 5-Shelf Bookcases, Custom Colors"/>
    <n v="204.66640000000001"/>
  </r>
  <r>
    <n v="9514"/>
    <s v="CA-2017-125220"/>
    <x v="32"/>
    <x v="500"/>
    <d v="2017-10-19T00:00:00"/>
    <s v="Standard Class"/>
    <s v="BE-11410"/>
    <s v="Bobby Elias"/>
    <s v="Consumer"/>
    <s v="United States"/>
    <s v="Appleton"/>
    <x v="6"/>
    <n v="54915"/>
    <s v="Central"/>
    <s v="TEC-AC-10003033"/>
    <x v="2"/>
    <s v="Accessories"/>
    <s v="Plantronics CS510 - Over-the-Head monaural Wireless Headset System"/>
    <n v="1649.75"/>
  </r>
  <r>
    <n v="9515"/>
    <s v="CA-2015-100293"/>
    <x v="34"/>
    <x v="619"/>
    <d v="2015-03-18T00:00:00"/>
    <s v="Standard Class"/>
    <s v="NF-18475"/>
    <s v="Neil FranzÃ¶sisch"/>
    <s v="Home Office"/>
    <s v="United States"/>
    <s v="Jacksonville"/>
    <x v="2"/>
    <n v="32216"/>
    <s v="South"/>
    <s v="OFF-PA-10000176"/>
    <x v="1"/>
    <s v="Paper"/>
    <s v="Xerox 1887"/>
    <n v="91.055999999999997"/>
  </r>
  <r>
    <n v="9516"/>
    <s v="CA-2015-154165"/>
    <x v="51"/>
    <x v="1221"/>
    <d v="2015-02-24T00:00:00"/>
    <s v="Standard Class"/>
    <s v="DL-13315"/>
    <s v="Delfina Latchford"/>
    <s v="Consumer"/>
    <s v="United States"/>
    <s v="Chicago"/>
    <x v="10"/>
    <n v="60653"/>
    <s v="Central"/>
    <s v="OFF-AR-10003631"/>
    <x v="1"/>
    <s v="Art"/>
    <s v="Staples in misc. colors"/>
    <n v="54.207999999999998"/>
  </r>
  <r>
    <n v="9517"/>
    <s v="CA-2016-123939"/>
    <x v="8"/>
    <x v="252"/>
    <d v="2016-08-26T00:00:00"/>
    <s v="Second Class"/>
    <s v="MS-17710"/>
    <s v="Maurice Satty"/>
    <s v="Consumer"/>
    <s v="United States"/>
    <s v="Bowling Green"/>
    <x v="24"/>
    <n v="43402"/>
    <s v="East"/>
    <s v="TEC-PH-10000923"/>
    <x v="2"/>
    <s v="Phones"/>
    <s v="Belkin SportFit Armband For iPhone 5s/5c, Fuchsia"/>
    <n v="26.981999999999999"/>
  </r>
  <r>
    <n v="9518"/>
    <s v="CA-2016-123939"/>
    <x v="8"/>
    <x v="252"/>
    <d v="2016-08-26T00:00:00"/>
    <s v="Second Class"/>
    <s v="MS-17710"/>
    <s v="Maurice Satty"/>
    <s v="Consumer"/>
    <s v="United States"/>
    <s v="Bowling Green"/>
    <x v="24"/>
    <n v="43402"/>
    <s v="East"/>
    <s v="OFF-LA-10003190"/>
    <x v="1"/>
    <s v="Labels"/>
    <s v="Avery 474"/>
    <n v="6.9119999999999999"/>
  </r>
  <r>
    <n v="9519"/>
    <s v="CA-2016-123939"/>
    <x v="8"/>
    <x v="252"/>
    <d v="2016-08-26T00:00:00"/>
    <s v="Second Class"/>
    <s v="MS-17710"/>
    <s v="Maurice Satty"/>
    <s v="Consumer"/>
    <s v="United States"/>
    <s v="Bowling Green"/>
    <x v="24"/>
    <n v="43402"/>
    <s v="East"/>
    <s v="OFF-ST-10003208"/>
    <x v="1"/>
    <s v="Storage"/>
    <s v="Adjustable Depth Letter/Legal Cart"/>
    <n v="435.50400000000002"/>
  </r>
  <r>
    <n v="9520"/>
    <s v="US-2018-104451"/>
    <x v="35"/>
    <x v="540"/>
    <d v="2018-05-12T00:00:00"/>
    <s v="Second Class"/>
    <s v="MM-18055"/>
    <s v="Michelle Moray"/>
    <s v="Consumer"/>
    <s v="United States"/>
    <s v="San Francisco"/>
    <x v="1"/>
    <n v="94110"/>
    <s v="West"/>
    <s v="OFF-AP-10000692"/>
    <x v="1"/>
    <s v="Appliances"/>
    <s v="Fellowes Mighty 8 Compact Surge Protector"/>
    <n v="81.08"/>
  </r>
  <r>
    <n v="9521"/>
    <s v="CA-2017-101189"/>
    <x v="31"/>
    <x v="1084"/>
    <d v="2017-02-09T00:00:00"/>
    <s v="Standard Class"/>
    <s v="JB-15400"/>
    <s v="Jennifer Braxton"/>
    <s v="Corporate"/>
    <s v="United States"/>
    <s v="Los Angeles"/>
    <x v="1"/>
    <n v="90049"/>
    <s v="West"/>
    <s v="OFF-ST-10004180"/>
    <x v="1"/>
    <s v="Storage"/>
    <s v="Safco Commercial Shelving"/>
    <n v="93.02"/>
  </r>
  <r>
    <n v="9522"/>
    <s v="CA-2015-169446"/>
    <x v="33"/>
    <x v="174"/>
    <d v="2015-12-25T00:00:00"/>
    <s v="Standard Class"/>
    <s v="SG-20605"/>
    <s v="Speros Goranitis"/>
    <s v="Consumer"/>
    <s v="United States"/>
    <s v="Chicago"/>
    <x v="10"/>
    <n v="60623"/>
    <s v="Central"/>
    <s v="TEC-PH-10002817"/>
    <x v="2"/>
    <s v="Phones"/>
    <s v="RCA ViSYS 25425RE1 Corded phone"/>
    <n v="323.976"/>
  </r>
  <r>
    <n v="9523"/>
    <s v="CA-2015-169446"/>
    <x v="33"/>
    <x v="174"/>
    <d v="2015-12-25T00:00:00"/>
    <s v="Standard Class"/>
    <s v="SG-20605"/>
    <s v="Speros Goranitis"/>
    <s v="Consumer"/>
    <s v="United States"/>
    <s v="Chicago"/>
    <x v="10"/>
    <n v="60623"/>
    <s v="Central"/>
    <s v="OFF-PA-10000295"/>
    <x v="1"/>
    <s v="Paper"/>
    <s v="Xerox 229"/>
    <n v="15.552"/>
  </r>
  <r>
    <n v="9524"/>
    <s v="CA-2015-169446"/>
    <x v="33"/>
    <x v="174"/>
    <d v="2015-12-25T00:00:00"/>
    <s v="Standard Class"/>
    <s v="SG-20605"/>
    <s v="Speros Goranitis"/>
    <s v="Consumer"/>
    <s v="United States"/>
    <s v="Chicago"/>
    <x v="10"/>
    <n v="60623"/>
    <s v="Central"/>
    <s v="OFF-ST-10000419"/>
    <x v="1"/>
    <s v="Storage"/>
    <s v="Rogers Jumbo File, Granite"/>
    <n v="32.591999999999999"/>
  </r>
  <r>
    <n v="9525"/>
    <s v="CA-2018-156958"/>
    <x v="4"/>
    <x v="256"/>
    <d v="2018-12-06T00:00:00"/>
    <s v="First Class"/>
    <s v="PB-18805"/>
    <s v="Patrick Bzostek"/>
    <s v="Home Office"/>
    <s v="United States"/>
    <s v="Seattle"/>
    <x v="4"/>
    <n v="98115"/>
    <s v="West"/>
    <s v="OFF-BI-10001524"/>
    <x v="1"/>
    <s v="Binders"/>
    <s v="GBC Premium Transparent Covers with Diagonal Lined Pattern"/>
    <n v="83.92"/>
  </r>
  <r>
    <n v="9526"/>
    <s v="CA-2018-156958"/>
    <x v="4"/>
    <x v="256"/>
    <d v="2018-12-06T00:00:00"/>
    <s v="First Class"/>
    <s v="PB-18805"/>
    <s v="Patrick Bzostek"/>
    <s v="Home Office"/>
    <s v="United States"/>
    <s v="Seattle"/>
    <x v="4"/>
    <n v="98115"/>
    <s v="West"/>
    <s v="FUR-FU-10003268"/>
    <x v="0"/>
    <s v="Furnishings"/>
    <s v="Eldon Radial Chair Mat for Low to Medium Pile Carpets"/>
    <n v="199.9"/>
  </r>
  <r>
    <n v="9527"/>
    <s v="CA-2018-156958"/>
    <x v="4"/>
    <x v="256"/>
    <d v="2018-12-06T00:00:00"/>
    <s v="First Class"/>
    <s v="PB-18805"/>
    <s v="Patrick Bzostek"/>
    <s v="Home Office"/>
    <s v="United States"/>
    <s v="Seattle"/>
    <x v="4"/>
    <n v="98115"/>
    <s v="West"/>
    <s v="TEC-PH-10000148"/>
    <x v="2"/>
    <s v="Phones"/>
    <s v="Cyber Acoustics AC-202b Speech Recognition Stereo Headset"/>
    <n v="31.175999999999998"/>
  </r>
  <r>
    <n v="9528"/>
    <s v="CA-2018-156958"/>
    <x v="4"/>
    <x v="256"/>
    <d v="2018-12-06T00:00:00"/>
    <s v="First Class"/>
    <s v="PB-18805"/>
    <s v="Patrick Bzostek"/>
    <s v="Home Office"/>
    <s v="United States"/>
    <s v="Seattle"/>
    <x v="4"/>
    <n v="98115"/>
    <s v="West"/>
    <s v="OFF-BI-10001543"/>
    <x v="1"/>
    <s v="Binders"/>
    <s v="GBC VeloBinder Manual Binding System"/>
    <n v="172.75200000000001"/>
  </r>
  <r>
    <n v="9529"/>
    <s v="CA-2018-156958"/>
    <x v="4"/>
    <x v="256"/>
    <d v="2018-12-06T00:00:00"/>
    <s v="First Class"/>
    <s v="PB-18805"/>
    <s v="Patrick Bzostek"/>
    <s v="Home Office"/>
    <s v="United States"/>
    <s v="Seattle"/>
    <x v="4"/>
    <n v="98115"/>
    <s v="West"/>
    <s v="OFF-BI-10002071"/>
    <x v="1"/>
    <s v="Binders"/>
    <s v="Fellowes Black Plastic Comb Bindings"/>
    <n v="9.2959999999999994"/>
  </r>
  <r>
    <n v="9530"/>
    <s v="CA-2018-101637"/>
    <x v="37"/>
    <x v="668"/>
    <d v="2018-03-25T00:00:00"/>
    <s v="Same Day"/>
    <s v="AC-10615"/>
    <s v="Ann Chong"/>
    <s v="Corporate"/>
    <s v="United States"/>
    <s v="Beaumont"/>
    <x v="5"/>
    <n v="77705"/>
    <s v="Central"/>
    <s v="OFF-ST-10002352"/>
    <x v="1"/>
    <s v="Storage"/>
    <s v="Iris Project Case"/>
    <n v="12.768000000000001"/>
  </r>
  <r>
    <n v="9531"/>
    <s v="CA-2018-111759"/>
    <x v="45"/>
    <x v="141"/>
    <d v="2018-07-12T00:00:00"/>
    <s v="Standard Class"/>
    <s v="MR-17545"/>
    <s v="Mathew Reese"/>
    <s v="Home Office"/>
    <s v="United States"/>
    <s v="Seattle"/>
    <x v="4"/>
    <n v="98103"/>
    <s v="West"/>
    <s v="OFF-PA-10003127"/>
    <x v="1"/>
    <s v="Paper"/>
    <s v="Easy-staple paper"/>
    <n v="52.76"/>
  </r>
  <r>
    <n v="9532"/>
    <s v="CA-2018-102729"/>
    <x v="16"/>
    <x v="40"/>
    <d v="2018-10-31T00:00:00"/>
    <s v="Standard Class"/>
    <s v="BF-11215"/>
    <s v="Benjamin Farhat"/>
    <s v="Home Office"/>
    <s v="United States"/>
    <s v="Dallas"/>
    <x v="5"/>
    <n v="75217"/>
    <s v="Central"/>
    <s v="OFF-ST-10000464"/>
    <x v="1"/>
    <s v="Storage"/>
    <s v="Multi-Use Personal File Cart and Caster Set, Three Stacking Bins"/>
    <n v="55.616"/>
  </r>
  <r>
    <n v="9533"/>
    <s v="CA-2017-116596"/>
    <x v="16"/>
    <x v="189"/>
    <d v="2017-10-31T00:00:00"/>
    <s v="Standard Class"/>
    <s v="BW-11200"/>
    <s v="Ben Wallace"/>
    <s v="Consumer"/>
    <s v="United States"/>
    <s v="New York City"/>
    <x v="15"/>
    <n v="10011"/>
    <s v="East"/>
    <s v="FUR-CH-10000553"/>
    <x v="0"/>
    <s v="Chairs"/>
    <s v="Metal Folding Chairs, Beige, 4/Carton"/>
    <n v="427.64400000000001"/>
  </r>
  <r>
    <n v="9534"/>
    <s v="CA-2017-116596"/>
    <x v="16"/>
    <x v="189"/>
    <d v="2017-10-31T00:00:00"/>
    <s v="Standard Class"/>
    <s v="BW-11200"/>
    <s v="Ben Wallace"/>
    <s v="Consumer"/>
    <s v="United States"/>
    <s v="New York City"/>
    <x v="15"/>
    <n v="10011"/>
    <s v="East"/>
    <s v="OFF-FA-10000134"/>
    <x v="1"/>
    <s v="Fasteners"/>
    <s v="Advantus Push Pins, Aluminum Head"/>
    <n v="40.67"/>
  </r>
  <r>
    <n v="9535"/>
    <s v="CA-2017-116596"/>
    <x v="16"/>
    <x v="189"/>
    <d v="2017-10-31T00:00:00"/>
    <s v="Standard Class"/>
    <s v="BW-11200"/>
    <s v="Ben Wallace"/>
    <s v="Consumer"/>
    <s v="United States"/>
    <s v="New York City"/>
    <x v="15"/>
    <n v="10011"/>
    <s v="East"/>
    <s v="OFF-ST-10000636"/>
    <x v="1"/>
    <s v="Storage"/>
    <s v="Rogers Profile Extra Capacity Storage Tub"/>
    <n v="33.479999999999997"/>
  </r>
  <r>
    <n v="9536"/>
    <s v="CA-2017-116596"/>
    <x v="16"/>
    <x v="189"/>
    <d v="2017-10-31T00:00:00"/>
    <s v="Standard Class"/>
    <s v="BW-11200"/>
    <s v="Ben Wallace"/>
    <s v="Consumer"/>
    <s v="United States"/>
    <s v="New York City"/>
    <x v="15"/>
    <n v="10011"/>
    <s v="East"/>
    <s v="OFF-BI-10002949"/>
    <x v="1"/>
    <s v="Binders"/>
    <s v="Prestige Round Ring Binders"/>
    <n v="9.7279999999999998"/>
  </r>
  <r>
    <n v="9537"/>
    <s v="CA-2018-124191"/>
    <x v="1"/>
    <x v="492"/>
    <d v="2018-06-14T00:00:00"/>
    <s v="Second Class"/>
    <s v="TS-21610"/>
    <s v="Troy Staebel"/>
    <s v="Consumer"/>
    <s v="United States"/>
    <s v="Chicago"/>
    <x v="10"/>
    <n v="60610"/>
    <s v="Central"/>
    <s v="FUR-FU-10002364"/>
    <x v="0"/>
    <s v="Furnishings"/>
    <s v="Eldon Expressions Wood Desk Accessories, Oak"/>
    <n v="8.8559999999999999"/>
  </r>
  <r>
    <n v="9538"/>
    <s v="CA-2017-148747"/>
    <x v="30"/>
    <x v="477"/>
    <d v="2017-09-27T00:00:00"/>
    <s v="First Class"/>
    <s v="AS-10045"/>
    <s v="Aaron Smayling"/>
    <s v="Corporate"/>
    <s v="United States"/>
    <s v="San Francisco"/>
    <x v="1"/>
    <n v="94110"/>
    <s v="West"/>
    <s v="FUR-BO-10002613"/>
    <x v="0"/>
    <s v="Bookcases"/>
    <s v="Atlantic Metals Mobile 4-Shelf Bookcases, Custom Colors"/>
    <n v="477.666"/>
  </r>
  <r>
    <n v="9539"/>
    <s v="US-2018-169488"/>
    <x v="22"/>
    <x v="210"/>
    <d v="2018-09-09T00:00:00"/>
    <s v="First Class"/>
    <s v="AA-10375"/>
    <s v="Allen Armold"/>
    <s v="Consumer"/>
    <s v="United States"/>
    <s v="Providence"/>
    <x v="34"/>
    <n v="2908"/>
    <s v="East"/>
    <s v="OFF-PA-10002659"/>
    <x v="1"/>
    <s v="Paper"/>
    <s v="Avoid Verbal Orders Carbonless Minifold Book"/>
    <n v="16.899999999999999"/>
  </r>
  <r>
    <n v="9540"/>
    <s v="US-2018-169488"/>
    <x v="22"/>
    <x v="210"/>
    <d v="2018-09-09T00:00:00"/>
    <s v="First Class"/>
    <s v="AA-10375"/>
    <s v="Allen Armold"/>
    <s v="Consumer"/>
    <s v="United States"/>
    <s v="Providence"/>
    <x v="34"/>
    <n v="2908"/>
    <s v="East"/>
    <s v="OFF-PA-10000157"/>
    <x v="1"/>
    <s v="Paper"/>
    <s v="Xerox 191"/>
    <n v="39.96"/>
  </r>
  <r>
    <n v="9541"/>
    <s v="CA-2016-135727"/>
    <x v="7"/>
    <x v="1222"/>
    <d v="2016-05-16T00:00:00"/>
    <s v="Second Class"/>
    <s v="PS-18970"/>
    <s v="Paul Stevenson"/>
    <s v="Home Office"/>
    <s v="United States"/>
    <s v="Phoenix"/>
    <x v="16"/>
    <n v="85023"/>
    <s v="West"/>
    <s v="FUR-CH-10004540"/>
    <x v="0"/>
    <s v="Chairs"/>
    <s v="Global Chrome Stack Chair"/>
    <n v="191.96799999999999"/>
  </r>
  <r>
    <n v="9542"/>
    <s v="CA-2016-135251"/>
    <x v="36"/>
    <x v="705"/>
    <d v="2016-08-10T00:00:00"/>
    <s v="Standard Class"/>
    <s v="RP-19270"/>
    <s v="Rachel Payne"/>
    <s v="Corporate"/>
    <s v="United States"/>
    <s v="Houston"/>
    <x v="5"/>
    <n v="77095"/>
    <s v="Central"/>
    <s v="OFF-LA-10004544"/>
    <x v="1"/>
    <s v="Labels"/>
    <s v="Avery 505"/>
    <n v="35.520000000000003"/>
  </r>
  <r>
    <n v="9543"/>
    <s v="CA-2016-135251"/>
    <x v="36"/>
    <x v="705"/>
    <d v="2016-08-10T00:00:00"/>
    <s v="Standard Class"/>
    <s v="RP-19270"/>
    <s v="Rachel Payne"/>
    <s v="Corporate"/>
    <s v="United States"/>
    <s v="Houston"/>
    <x v="5"/>
    <n v="77095"/>
    <s v="Central"/>
    <s v="OFF-BI-10001097"/>
    <x v="1"/>
    <s v="Binders"/>
    <s v="Avery Hole Reinforcements"/>
    <n v="6.23"/>
  </r>
  <r>
    <n v="9544"/>
    <s v="CA-2016-135251"/>
    <x v="36"/>
    <x v="705"/>
    <d v="2016-08-10T00:00:00"/>
    <s v="Standard Class"/>
    <s v="RP-19270"/>
    <s v="Rachel Payne"/>
    <s v="Corporate"/>
    <s v="United States"/>
    <s v="Houston"/>
    <x v="5"/>
    <n v="77095"/>
    <s v="Central"/>
    <s v="OFF-PA-10003302"/>
    <x v="1"/>
    <s v="Paper"/>
    <s v="Xerox 1906"/>
    <n v="56.704000000000001"/>
  </r>
  <r>
    <n v="9545"/>
    <s v="CA-2016-135251"/>
    <x v="36"/>
    <x v="705"/>
    <d v="2016-08-10T00:00:00"/>
    <s v="Standard Class"/>
    <s v="RP-19270"/>
    <s v="Rachel Payne"/>
    <s v="Corporate"/>
    <s v="United States"/>
    <s v="Houston"/>
    <x v="5"/>
    <n v="77095"/>
    <s v="Central"/>
    <s v="FUR-BO-10003965"/>
    <x v="0"/>
    <s v="Bookcases"/>
    <s v="O'Sullivan Manor Hill 2-Door Library in Brianna Oak"/>
    <n v="369.19920000000002"/>
  </r>
  <r>
    <n v="9546"/>
    <s v="CA-2015-166590"/>
    <x v="28"/>
    <x v="194"/>
    <d v="2015-11-02T00:00:00"/>
    <s v="Standard Class"/>
    <s v="NC-18625"/>
    <s v="Noah Childs"/>
    <s v="Corporate"/>
    <s v="United States"/>
    <s v="Columbus"/>
    <x v="14"/>
    <n v="47201"/>
    <s v="Central"/>
    <s v="TEC-AC-10003433"/>
    <x v="2"/>
    <s v="Accessories"/>
    <s v="Maxell 4.7GB DVD+R 5/Pack"/>
    <n v="1.98"/>
  </r>
  <r>
    <n v="9547"/>
    <s v="CA-2015-166590"/>
    <x v="28"/>
    <x v="194"/>
    <d v="2015-11-02T00:00:00"/>
    <s v="Standard Class"/>
    <s v="NC-18625"/>
    <s v="Noah Childs"/>
    <s v="Corporate"/>
    <s v="United States"/>
    <s v="Columbus"/>
    <x v="14"/>
    <n v="47201"/>
    <s v="Central"/>
    <s v="OFF-PA-10000482"/>
    <x v="1"/>
    <s v="Paper"/>
    <s v="Snap-A-Way Black Print Carbonless Ruled Speed Letter, Triplicate"/>
    <n v="75.88"/>
  </r>
  <r>
    <n v="9548"/>
    <s v="CA-2017-131744"/>
    <x v="17"/>
    <x v="1133"/>
    <d v="2017-06-20T00:00:00"/>
    <s v="Second Class"/>
    <s v="SC-20770"/>
    <s v="Stewart Carmichael"/>
    <s v="Corporate"/>
    <s v="United States"/>
    <s v="Philadelphia"/>
    <x v="9"/>
    <n v="19134"/>
    <s v="East"/>
    <s v="OFF-PA-10004610"/>
    <x v="1"/>
    <s v="Paper"/>
    <s v="Xerox 1900"/>
    <n v="6.8479999999999999"/>
  </r>
  <r>
    <n v="9549"/>
    <s v="CA-2017-131744"/>
    <x v="17"/>
    <x v="1133"/>
    <d v="2017-06-20T00:00:00"/>
    <s v="Second Class"/>
    <s v="SC-20770"/>
    <s v="Stewart Carmichael"/>
    <s v="Corporate"/>
    <s v="United States"/>
    <s v="Philadelphia"/>
    <x v="9"/>
    <n v="19134"/>
    <s v="East"/>
    <s v="OFF-BI-10003910"/>
    <x v="1"/>
    <s v="Binders"/>
    <s v="DXL Angle-View Binders with Locking Rings by Samsill"/>
    <n v="4.6260000000000003"/>
  </r>
  <r>
    <n v="9550"/>
    <s v="CA-2017-131744"/>
    <x v="17"/>
    <x v="1133"/>
    <d v="2017-06-20T00:00:00"/>
    <s v="Second Class"/>
    <s v="SC-20770"/>
    <s v="Stewart Carmichael"/>
    <s v="Corporate"/>
    <s v="United States"/>
    <s v="Philadelphia"/>
    <x v="9"/>
    <n v="19134"/>
    <s v="East"/>
    <s v="OFF-AP-10001394"/>
    <x v="1"/>
    <s v="Appliances"/>
    <s v="Harmony Air Purifier"/>
    <n v="453.6"/>
  </r>
  <r>
    <n v="9551"/>
    <s v="CA-2016-160864"/>
    <x v="35"/>
    <x v="910"/>
    <d v="2016-05-06T00:00:00"/>
    <s v="First Class"/>
    <s v="NF-18595"/>
    <s v="Nicole Fjeld"/>
    <s v="Home Office"/>
    <s v="United States"/>
    <s v="San Jose"/>
    <x v="1"/>
    <n v="95123"/>
    <s v="West"/>
    <s v="OFF-BI-10004654"/>
    <x v="1"/>
    <s v="Binders"/>
    <s v="Avery Binding System Hidden Tab Executive Style Index Sets"/>
    <n v="13.848000000000001"/>
  </r>
  <r>
    <n v="9552"/>
    <s v="CA-2016-147690"/>
    <x v="6"/>
    <x v="113"/>
    <d v="2016-11-14T00:00:00"/>
    <s v="Standard Class"/>
    <s v="SC-20020"/>
    <s v="Sam Craven"/>
    <s v="Consumer"/>
    <s v="United States"/>
    <s v="Philadelphia"/>
    <x v="9"/>
    <n v="19140"/>
    <s v="East"/>
    <s v="OFF-ST-10001526"/>
    <x v="1"/>
    <s v="Storage"/>
    <s v="Iceberg Mobile Mega Data/Printer Cart"/>
    <n v="577.58399999999995"/>
  </r>
  <r>
    <n v="9553"/>
    <s v="CA-2016-163923"/>
    <x v="21"/>
    <x v="1051"/>
    <d v="2016-06-03T00:00:00"/>
    <s v="Standard Class"/>
    <s v="BD-11560"/>
    <s v="Brendan Dodson"/>
    <s v="Home Office"/>
    <s v="United States"/>
    <s v="Springfield"/>
    <x v="17"/>
    <n v="22153"/>
    <s v="South"/>
    <s v="TEC-AC-10000358"/>
    <x v="2"/>
    <s v="Accessories"/>
    <s v="ImationÂ SecureÂ DriveÂ + Hardware Encrypted USBÂ flash driveÂ - 16 GB"/>
    <n v="151.96"/>
  </r>
  <r>
    <n v="9554"/>
    <s v="CA-2017-125724"/>
    <x v="12"/>
    <x v="897"/>
    <d v="2017-09-27T00:00:00"/>
    <s v="Standard Class"/>
    <s v="SM-20950"/>
    <s v="Suzanne McNair"/>
    <s v="Corporate"/>
    <s v="United States"/>
    <s v="Broomfield"/>
    <x v="22"/>
    <n v="80020"/>
    <s v="West"/>
    <s v="FUR-FU-10000246"/>
    <x v="0"/>
    <s v="Furnishings"/>
    <s v="Aluminum Document Frame"/>
    <n v="68.432000000000002"/>
  </r>
  <r>
    <n v="9555"/>
    <s v="CA-2016-111612"/>
    <x v="4"/>
    <x v="109"/>
    <d v="2016-12-02T00:00:00"/>
    <s v="Standard Class"/>
    <s v="EB-14110"/>
    <s v="Eugene Barchas"/>
    <s v="Consumer"/>
    <s v="United States"/>
    <s v="Columbus"/>
    <x v="24"/>
    <n v="43229"/>
    <s v="East"/>
    <s v="FUR-FU-10003799"/>
    <x v="0"/>
    <s v="Furnishings"/>
    <s v="Seth Thomas 13 1/2&quot; Wall Clock"/>
    <n v="71.12"/>
  </r>
  <r>
    <n v="9556"/>
    <s v="CA-2016-111612"/>
    <x v="4"/>
    <x v="109"/>
    <d v="2016-12-02T00:00:00"/>
    <s v="Standard Class"/>
    <s v="EB-14110"/>
    <s v="Eugene Barchas"/>
    <s v="Consumer"/>
    <s v="United States"/>
    <s v="Columbus"/>
    <x v="24"/>
    <n v="43229"/>
    <s v="East"/>
    <s v="OFF-FA-10003021"/>
    <x v="1"/>
    <s v="Fasteners"/>
    <s v="Staples"/>
    <n v="3.008"/>
  </r>
  <r>
    <n v="9557"/>
    <s v="CA-2016-156853"/>
    <x v="4"/>
    <x v="155"/>
    <d v="2016-12-05T00:00:00"/>
    <s v="Second Class"/>
    <s v="HP-14815"/>
    <s v="Harold Pawlan"/>
    <s v="Home Office"/>
    <s v="United States"/>
    <s v="Concord"/>
    <x v="38"/>
    <n v="3301"/>
    <s v="East"/>
    <s v="OFF-PA-10003656"/>
    <x v="1"/>
    <s v="Paper"/>
    <s v="Xerox 1935"/>
    <n v="184.66"/>
  </r>
  <r>
    <n v="9558"/>
    <s v="CA-2015-103086"/>
    <x v="2"/>
    <x v="1136"/>
    <d v="2015-10-19T00:00:00"/>
    <s v="Second Class"/>
    <s v="EB-14170"/>
    <s v="Evan Bailliet"/>
    <s v="Consumer"/>
    <s v="United States"/>
    <s v="Houston"/>
    <x v="5"/>
    <n v="77095"/>
    <s v="Central"/>
    <s v="FUR-FU-10004586"/>
    <x v="0"/>
    <s v="Furnishings"/>
    <s v="G.E. Longer-Life Indoor Recessed Floodlight Bulbs"/>
    <n v="5.3120000000000003"/>
  </r>
  <r>
    <n v="9559"/>
    <s v="CA-2017-129280"/>
    <x v="20"/>
    <x v="973"/>
    <d v="2017-05-05T00:00:00"/>
    <s v="First Class"/>
    <s v="SM-20905"/>
    <s v="Susan MacKendrick"/>
    <s v="Consumer"/>
    <s v="United States"/>
    <s v="Newark"/>
    <x v="24"/>
    <n v="43055"/>
    <s v="East"/>
    <s v="TEC-AC-10003832"/>
    <x v="2"/>
    <s v="Accessories"/>
    <s v="ImationÂ 16GB Mini TravelDrive USB 2.0Â Flash Drive"/>
    <n v="132.52000000000001"/>
  </r>
  <r>
    <n v="9560"/>
    <s v="CA-2017-129280"/>
    <x v="20"/>
    <x v="973"/>
    <d v="2017-05-05T00:00:00"/>
    <s v="First Class"/>
    <s v="SM-20905"/>
    <s v="Susan MacKendrick"/>
    <s v="Consumer"/>
    <s v="United States"/>
    <s v="Newark"/>
    <x v="24"/>
    <n v="43055"/>
    <s v="East"/>
    <s v="OFF-ST-10002554"/>
    <x v="1"/>
    <s v="Storage"/>
    <s v="Tennsco Industrial Shelving"/>
    <n v="195.64"/>
  </r>
  <r>
    <n v="9561"/>
    <s v="CA-2017-129280"/>
    <x v="20"/>
    <x v="973"/>
    <d v="2017-05-05T00:00:00"/>
    <s v="First Class"/>
    <s v="SM-20905"/>
    <s v="Susan MacKendrick"/>
    <s v="Consumer"/>
    <s v="United States"/>
    <s v="Newark"/>
    <x v="24"/>
    <n v="43055"/>
    <s v="East"/>
    <s v="FUR-FU-10001876"/>
    <x v="0"/>
    <s v="Furnishings"/>
    <s v="Computer Room Manger, 14&quot;"/>
    <n v="51.968000000000004"/>
  </r>
  <r>
    <n v="9562"/>
    <s v="CA-2017-129280"/>
    <x v="20"/>
    <x v="973"/>
    <d v="2017-05-05T00:00:00"/>
    <s v="First Class"/>
    <s v="SM-20905"/>
    <s v="Susan MacKendrick"/>
    <s v="Consumer"/>
    <s v="United States"/>
    <s v="Newark"/>
    <x v="24"/>
    <n v="43055"/>
    <s v="East"/>
    <s v="TEC-AC-10002637"/>
    <x v="2"/>
    <s v="Accessories"/>
    <s v="LogitechÂ VX Revolution Cordless Laser Mouse for Notebooks (Black)"/>
    <n v="431.976"/>
  </r>
  <r>
    <n v="9563"/>
    <s v="CA-2017-129280"/>
    <x v="20"/>
    <x v="973"/>
    <d v="2017-05-05T00:00:00"/>
    <s v="First Class"/>
    <s v="SM-20905"/>
    <s v="Susan MacKendrick"/>
    <s v="Consumer"/>
    <s v="United States"/>
    <s v="Newark"/>
    <x v="24"/>
    <n v="43055"/>
    <s v="East"/>
    <s v="TEC-MA-10003589"/>
    <x v="2"/>
    <s v="Machines"/>
    <s v="Cisco 8961 IP Phone Charcoal"/>
    <n v="224.93700000000001"/>
  </r>
  <r>
    <n v="9564"/>
    <s v="CA-2017-129280"/>
    <x v="20"/>
    <x v="973"/>
    <d v="2017-05-05T00:00:00"/>
    <s v="First Class"/>
    <s v="SM-20905"/>
    <s v="Susan MacKendrick"/>
    <s v="Consumer"/>
    <s v="United States"/>
    <s v="Newark"/>
    <x v="24"/>
    <n v="43055"/>
    <s v="East"/>
    <s v="OFF-LA-10000081"/>
    <x v="1"/>
    <s v="Labels"/>
    <s v="Avery 496"/>
    <n v="6"/>
  </r>
  <r>
    <n v="9565"/>
    <s v="CA-2016-161242"/>
    <x v="21"/>
    <x v="932"/>
    <d v="2016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s v="Paper"/>
    <s v="Adams Telephone Message Book W/Dividers/Space For Phone Numbers, 5 1/4&quot;X8 1/2&quot;, 300/Messages"/>
    <n v="11.76"/>
  </r>
  <r>
    <n v="9566"/>
    <s v="CA-2015-130428"/>
    <x v="24"/>
    <x v="691"/>
    <d v="2015-03-31T00:00:00"/>
    <s v="Same Day"/>
    <s v="TG-21640"/>
    <s v="Trudy Glocke"/>
    <s v="Consumer"/>
    <s v="United States"/>
    <s v="Tampa"/>
    <x v="2"/>
    <n v="33614"/>
    <s v="South"/>
    <s v="FUR-CH-10002965"/>
    <x v="0"/>
    <s v="Chairs"/>
    <s v="Global Leather Highback Executive Chair with Pneumatic Height Adjustment, Black"/>
    <n v="1125.4880000000001"/>
  </r>
  <r>
    <n v="9567"/>
    <s v="CA-2015-130428"/>
    <x v="24"/>
    <x v="691"/>
    <d v="2015-03-31T00:00:00"/>
    <s v="Same Day"/>
    <s v="TG-21640"/>
    <s v="Trudy Glocke"/>
    <s v="Consumer"/>
    <s v="United States"/>
    <s v="Tampa"/>
    <x v="2"/>
    <n v="33614"/>
    <s v="South"/>
    <s v="OFF-BI-10001636"/>
    <x v="1"/>
    <s v="Binders"/>
    <s v="Ibico Plastic and Wire Spiral Binding Combs"/>
    <n v="12.645"/>
  </r>
  <r>
    <n v="9568"/>
    <s v="CA-2015-130428"/>
    <x v="24"/>
    <x v="691"/>
    <d v="2015-03-31T00:00:00"/>
    <s v="Same Day"/>
    <s v="TG-21640"/>
    <s v="Trudy Glocke"/>
    <s v="Consumer"/>
    <s v="United States"/>
    <s v="Tampa"/>
    <x v="2"/>
    <n v="33614"/>
    <s v="South"/>
    <s v="OFF-AR-10004027"/>
    <x v="1"/>
    <s v="Art"/>
    <s v="Binney &amp; Smith inkTank Erasable Desk Highlighter, Chisel Tip, Yellow, 12/Box"/>
    <n v="4.032"/>
  </r>
  <r>
    <n v="9569"/>
    <s v="CA-2018-104388"/>
    <x v="38"/>
    <x v="957"/>
    <d v="2018-07-07T00:00:00"/>
    <s v="First Class"/>
    <s v="DK-12835"/>
    <s v="Damala Kotsonis"/>
    <s v="Corporate"/>
    <s v="United States"/>
    <s v="Fremont"/>
    <x v="8"/>
    <n v="68025"/>
    <s v="Central"/>
    <s v="TEC-PH-10002293"/>
    <x v="2"/>
    <s v="Phones"/>
    <s v="Anker 36W 4-Port USB Wall Charger Travel Power Adapter for iPhone 5s 5c 5"/>
    <n v="79.959999999999994"/>
  </r>
  <r>
    <n v="9570"/>
    <s v="CA-2016-113131"/>
    <x v="30"/>
    <x v="496"/>
    <d v="2016-09-24T00:00:00"/>
    <s v="Same Day"/>
    <s v="MB-17305"/>
    <s v="Maria Bertelson"/>
    <s v="Consumer"/>
    <s v="United States"/>
    <s v="Columbus"/>
    <x v="24"/>
    <n v="43229"/>
    <s v="East"/>
    <s v="OFF-BI-10003196"/>
    <x v="1"/>
    <s v="Binders"/>
    <s v="Accohide Poly Flexible Ring Binders"/>
    <n v="6.7320000000000002"/>
  </r>
  <r>
    <n v="9571"/>
    <s v="CA-2016-113131"/>
    <x v="30"/>
    <x v="496"/>
    <d v="2016-09-24T00:00:00"/>
    <s v="Same Day"/>
    <s v="MB-17305"/>
    <s v="Maria Bertelson"/>
    <s v="Consumer"/>
    <s v="United States"/>
    <s v="Columbus"/>
    <x v="24"/>
    <n v="43229"/>
    <s v="East"/>
    <s v="OFF-ST-10001172"/>
    <x v="1"/>
    <s v="Storage"/>
    <s v="Tennsco Lockers, Sand"/>
    <n v="33.567999999999998"/>
  </r>
  <r>
    <n v="9572"/>
    <s v="CA-2016-113131"/>
    <x v="30"/>
    <x v="496"/>
    <d v="2016-09-24T00:00:00"/>
    <s v="Same Day"/>
    <s v="MB-17305"/>
    <s v="Maria Bertelson"/>
    <s v="Consumer"/>
    <s v="United States"/>
    <s v="Columbus"/>
    <x v="24"/>
    <n v="43229"/>
    <s v="East"/>
    <s v="OFF-EN-10003068"/>
    <x v="1"/>
    <s v="Envelopes"/>
    <s v="#6 3/4 Gummed Flap White Envelopes"/>
    <n v="15.84"/>
  </r>
  <r>
    <n v="9573"/>
    <s v="CA-2016-113131"/>
    <x v="30"/>
    <x v="496"/>
    <d v="2016-09-24T00:00:00"/>
    <s v="Same Day"/>
    <s v="MB-17305"/>
    <s v="Maria Bertelson"/>
    <s v="Consumer"/>
    <s v="United States"/>
    <s v="Columbus"/>
    <x v="24"/>
    <n v="43229"/>
    <s v="East"/>
    <s v="OFF-LA-10003510"/>
    <x v="1"/>
    <s v="Labels"/>
    <s v="Avery 4027 File Folder Labels for Dot Matrix Printers, 5000 Labels per Box, White"/>
    <n v="24.423999999999999"/>
  </r>
  <r>
    <n v="9574"/>
    <s v="CA-2016-113131"/>
    <x v="30"/>
    <x v="496"/>
    <d v="2016-09-24T00:00:00"/>
    <s v="Same Day"/>
    <s v="MB-17305"/>
    <s v="Maria Bertelson"/>
    <s v="Consumer"/>
    <s v="United States"/>
    <s v="Columbus"/>
    <x v="24"/>
    <n v="43229"/>
    <s v="East"/>
    <s v="OFF-AR-10003504"/>
    <x v="1"/>
    <s v="Art"/>
    <s v="Newell 347"/>
    <n v="17.12"/>
  </r>
  <r>
    <n v="9575"/>
    <s v="CA-2016-148495"/>
    <x v="42"/>
    <x v="863"/>
    <d v="2016-08-13T00:00:00"/>
    <s v="Same Day"/>
    <s v="SF-20065"/>
    <s v="Sandra Flanagan"/>
    <s v="Consumer"/>
    <s v="United States"/>
    <s v="Pomona"/>
    <x v="1"/>
    <n v="91767"/>
    <s v="West"/>
    <s v="FUR-FU-10001889"/>
    <x v="0"/>
    <s v="Furnishings"/>
    <s v="Ultra Door Pull Handle"/>
    <n v="31.56"/>
  </r>
  <r>
    <n v="9576"/>
    <s v="CA-2016-143147"/>
    <x v="23"/>
    <x v="989"/>
    <d v="2016-05-28T00:00:00"/>
    <s v="Second Class"/>
    <s v="PS-18760"/>
    <s v="Pamela Stobb"/>
    <s v="Consumer"/>
    <s v="United States"/>
    <s v="San Antonio"/>
    <x v="5"/>
    <n v="78207"/>
    <s v="Central"/>
    <s v="FUR-CH-10000863"/>
    <x v="0"/>
    <s v="Chairs"/>
    <s v="Novimex Swivel Fabric Task Chair"/>
    <n v="105.68600000000001"/>
  </r>
  <r>
    <n v="9577"/>
    <s v="CA-2016-143147"/>
    <x v="23"/>
    <x v="989"/>
    <d v="2016-05-28T00:00:00"/>
    <s v="Second Class"/>
    <s v="PS-18760"/>
    <s v="Pamela Stobb"/>
    <s v="Consumer"/>
    <s v="United States"/>
    <s v="San Antonio"/>
    <x v="5"/>
    <n v="78207"/>
    <s v="Central"/>
    <s v="TEC-MA-10004679"/>
    <x v="2"/>
    <s v="Machines"/>
    <s v="StarTech.com 10/100 VDSL2 Ethernet Extender Kit"/>
    <n v="399.54"/>
  </r>
  <r>
    <n v="9578"/>
    <s v="CA-2016-143147"/>
    <x v="23"/>
    <x v="989"/>
    <d v="2016-05-28T00:00:00"/>
    <s v="Second Class"/>
    <s v="PS-18760"/>
    <s v="Pamela Stobb"/>
    <s v="Consumer"/>
    <s v="United States"/>
    <s v="San Antonio"/>
    <x v="5"/>
    <n v="78207"/>
    <s v="Central"/>
    <s v="FUR-CH-10004754"/>
    <x v="0"/>
    <s v="Chairs"/>
    <s v="Global Stack Chair with Arms, Black"/>
    <n v="104.93"/>
  </r>
  <r>
    <n v="9579"/>
    <s v="CA-2018-152975"/>
    <x v="14"/>
    <x v="32"/>
    <d v="2018-09-16T00:00:00"/>
    <s v="First Class"/>
    <s v="RB-19705"/>
    <s v="Roger Barcio"/>
    <s v="Home Office"/>
    <s v="United States"/>
    <s v="New York City"/>
    <x v="15"/>
    <n v="10035"/>
    <s v="East"/>
    <s v="TEC-PH-10004586"/>
    <x v="2"/>
    <s v="Phones"/>
    <s v="Wilson SignalBoost 841262 DB PRO Amplifier Kit"/>
    <n v="1079.8499999999999"/>
  </r>
  <r>
    <n v="9580"/>
    <s v="CA-2018-152975"/>
    <x v="14"/>
    <x v="32"/>
    <d v="2018-09-16T00:00:00"/>
    <s v="First Class"/>
    <s v="RB-19705"/>
    <s v="Roger Barcio"/>
    <s v="Home Office"/>
    <s v="United States"/>
    <s v="New York City"/>
    <x v="15"/>
    <n v="10035"/>
    <s v="East"/>
    <s v="OFF-ST-10001370"/>
    <x v="1"/>
    <s v="Storage"/>
    <s v="Sensible Storage WireTech Storage Systems"/>
    <n v="70.98"/>
  </r>
  <r>
    <n v="9581"/>
    <s v="CA-2018-152975"/>
    <x v="14"/>
    <x v="32"/>
    <d v="2018-09-16T00:00:00"/>
    <s v="First Class"/>
    <s v="RB-19705"/>
    <s v="Roger Barcio"/>
    <s v="Home Office"/>
    <s v="United States"/>
    <s v="New York City"/>
    <x v="15"/>
    <n v="10035"/>
    <s v="East"/>
    <s v="OFF-AR-10001988"/>
    <x v="1"/>
    <s v="Art"/>
    <s v="Bulldog Table or Wall-Mount Pencil Sharpener"/>
    <n v="29.95"/>
  </r>
  <r>
    <n v="9582"/>
    <s v="CA-2018-152975"/>
    <x v="14"/>
    <x v="32"/>
    <d v="2018-09-16T00:00:00"/>
    <s v="First Class"/>
    <s v="RB-19705"/>
    <s v="Roger Barcio"/>
    <s v="Home Office"/>
    <s v="United States"/>
    <s v="New York City"/>
    <x v="15"/>
    <n v="10035"/>
    <s v="East"/>
    <s v="FUR-CH-10003298"/>
    <x v="0"/>
    <s v="Chairs"/>
    <s v="Office Star - Contemporary Task Swivel chair with Loop Arms, Charcoal"/>
    <n v="589.41"/>
  </r>
  <r>
    <n v="9583"/>
    <s v="CA-2017-107475"/>
    <x v="21"/>
    <x v="843"/>
    <d v="2017-06-11T00:00:00"/>
    <s v="Standard Class"/>
    <s v="RS-19870"/>
    <s v="Roy Skaria"/>
    <s v="Home Office"/>
    <s v="United States"/>
    <s v="Philadelphia"/>
    <x v="9"/>
    <n v="19120"/>
    <s v="East"/>
    <s v="OFF-FA-10002988"/>
    <x v="1"/>
    <s v="Fasteners"/>
    <s v="Ideal Clamps"/>
    <n v="9.6479999999999997"/>
  </r>
  <r>
    <n v="9584"/>
    <s v="CA-2018-116127"/>
    <x v="39"/>
    <x v="643"/>
    <d v="2018-06-27T00:00:00"/>
    <s v="Second Class"/>
    <s v="SB-20185"/>
    <s v="Sarah Brown"/>
    <s v="Consumer"/>
    <s v="United States"/>
    <s v="New York City"/>
    <x v="15"/>
    <n v="10024"/>
    <s v="East"/>
    <s v="FUR-BO-10002213"/>
    <x v="0"/>
    <s v="Bookcases"/>
    <s v="DMI Eclipse Executive Suite Bookcases"/>
    <n v="400.78399999999999"/>
  </r>
  <r>
    <n v="9585"/>
    <s v="CA-2018-132584"/>
    <x v="8"/>
    <x v="775"/>
    <d v="2018-08-27T00:00:00"/>
    <s v="First Class"/>
    <s v="HJ-14875"/>
    <s v="Heather Jas"/>
    <s v="Home Office"/>
    <s v="United States"/>
    <s v="Detroit"/>
    <x v="12"/>
    <n v="48234"/>
    <s v="Central"/>
    <s v="OFF-ST-10000344"/>
    <x v="1"/>
    <s v="Storage"/>
    <s v="Neat Ideas Personal Hanging Folder Files, Black"/>
    <n v="53.72"/>
  </r>
  <r>
    <n v="9586"/>
    <s v="CA-2017-160598"/>
    <x v="47"/>
    <x v="370"/>
    <d v="2017-08-28T00:00:00"/>
    <s v="First Class"/>
    <s v="SV-20815"/>
    <s v="Stuart Van"/>
    <s v="Corporate"/>
    <s v="United States"/>
    <s v="Miami"/>
    <x v="2"/>
    <n v="33142"/>
    <s v="South"/>
    <s v="OFF-PA-10002319"/>
    <x v="1"/>
    <s v="Paper"/>
    <s v="Xerox 1944"/>
    <n v="31.007999999999999"/>
  </r>
  <r>
    <n v="9587"/>
    <s v="CA-2017-108630"/>
    <x v="6"/>
    <x v="741"/>
    <d v="2017-11-18T00:00:00"/>
    <s v="Same Day"/>
    <s v="BE-11410"/>
    <s v="Bobby Elias"/>
    <s v="Consumer"/>
    <s v="United States"/>
    <s v="Concord"/>
    <x v="1"/>
    <n v="94521"/>
    <s v="West"/>
    <s v="OFF-BI-10002437"/>
    <x v="1"/>
    <s v="Binders"/>
    <s v="Recycled Premium Regency Composition Covers"/>
    <n v="61.12"/>
  </r>
  <r>
    <n v="9588"/>
    <s v="US-2018-129203"/>
    <x v="3"/>
    <x v="827"/>
    <d v="2018-04-22T00:00:00"/>
    <s v="Standard Class"/>
    <s v="BM-11575"/>
    <s v="Brendan Murry"/>
    <s v="Corporate"/>
    <s v="United States"/>
    <s v="Chicago"/>
    <x v="10"/>
    <n v="60653"/>
    <s v="Central"/>
    <s v="OFF-ST-10001418"/>
    <x v="1"/>
    <s v="Storage"/>
    <s v="Carina Media Storage Towers in Natural &amp; Black"/>
    <n v="195.136"/>
  </r>
  <r>
    <n v="9589"/>
    <s v="CA-2018-110940"/>
    <x v="46"/>
    <x v="283"/>
    <d v="2018-07-28T00:00:00"/>
    <s v="Standard Class"/>
    <s v="AZ-10750"/>
    <s v="Annie Zypern"/>
    <s v="Consumer"/>
    <s v="United States"/>
    <s v="Wheeling"/>
    <x v="10"/>
    <n v="60090"/>
    <s v="Central"/>
    <s v="OFF-AR-10000380"/>
    <x v="1"/>
    <s v="Art"/>
    <s v="Hunt PowerHouse Electric Pencil Sharpener, Blue"/>
    <n v="121.536"/>
  </r>
  <r>
    <n v="9590"/>
    <s v="CA-2015-119172"/>
    <x v="7"/>
    <x v="218"/>
    <d v="2015-05-15T00:00:00"/>
    <s v="Standard Class"/>
    <s v="HD-14785"/>
    <s v="Harold Dahlen"/>
    <s v="Home Office"/>
    <s v="United States"/>
    <s v="Chicago"/>
    <x v="10"/>
    <n v="60610"/>
    <s v="Central"/>
    <s v="OFF-PA-10003036"/>
    <x v="1"/>
    <s v="Paper"/>
    <s v="Black Print Carbonless 8 1/2&quot; x 8 1/4&quot; Rapid Memo Book"/>
    <n v="17.472000000000001"/>
  </r>
  <r>
    <n v="9591"/>
    <s v="CA-2015-119172"/>
    <x v="7"/>
    <x v="218"/>
    <d v="2015-05-15T00:00:00"/>
    <s v="Standard Class"/>
    <s v="HD-14785"/>
    <s v="Harold Dahlen"/>
    <s v="Home Office"/>
    <s v="United States"/>
    <s v="Chicago"/>
    <x v="10"/>
    <n v="60610"/>
    <s v="Central"/>
    <s v="OFF-BI-10002026"/>
    <x v="1"/>
    <s v="Binders"/>
    <s v="Avery Arch Ring Binders"/>
    <n v="104.58"/>
  </r>
  <r>
    <n v="9592"/>
    <s v="US-2017-105452"/>
    <x v="46"/>
    <x v="1062"/>
    <d v="2017-08-01T00:00:00"/>
    <s v="Standard Class"/>
    <s v="BF-11005"/>
    <s v="Barry Franz"/>
    <s v="Home Office"/>
    <s v="United States"/>
    <s v="Pasadena"/>
    <x v="5"/>
    <n v="77506"/>
    <s v="Central"/>
    <s v="FUR-FU-10003691"/>
    <x v="0"/>
    <s v="Furnishings"/>
    <s v="Eldon Image Series Desk Accessories, Ebony"/>
    <n v="24.7"/>
  </r>
  <r>
    <n v="9593"/>
    <s v="US-2017-105452"/>
    <x v="46"/>
    <x v="1062"/>
    <d v="2017-08-01T00:00:00"/>
    <s v="Standard Class"/>
    <s v="BF-11005"/>
    <s v="Barry Franz"/>
    <s v="Home Office"/>
    <s v="United States"/>
    <s v="Pasadena"/>
    <x v="5"/>
    <n v="77506"/>
    <s v="Central"/>
    <s v="FUR-FU-10003806"/>
    <x v="0"/>
    <s v="Furnishings"/>
    <s v="Tenex Chairmat w/ Average Lip, 45&quot; x 53&quot;"/>
    <n v="302.72000000000003"/>
  </r>
  <r>
    <n v="9594"/>
    <s v="CA-2018-108931"/>
    <x v="14"/>
    <x v="32"/>
    <d v="2018-09-19T00:00:00"/>
    <s v="Standard Class"/>
    <s v="HZ-14950"/>
    <s v="Henia Zydlo"/>
    <s v="Consumer"/>
    <s v="United States"/>
    <s v="New York City"/>
    <x v="15"/>
    <n v="10024"/>
    <s v="East"/>
    <s v="OFF-PA-10002741"/>
    <x v="1"/>
    <s v="Paper"/>
    <s v="Xerox 1980"/>
    <n v="8.56"/>
  </r>
  <r>
    <n v="9595"/>
    <s v="CA-2018-108931"/>
    <x v="14"/>
    <x v="32"/>
    <d v="2018-09-19T00:00:00"/>
    <s v="Standard Class"/>
    <s v="HZ-14950"/>
    <s v="Henia Zydlo"/>
    <s v="Consumer"/>
    <s v="United States"/>
    <s v="New York City"/>
    <x v="15"/>
    <n v="10024"/>
    <s v="East"/>
    <s v="OFF-PA-10003845"/>
    <x v="1"/>
    <s v="Paper"/>
    <s v="Xerox 1987"/>
    <n v="11.56"/>
  </r>
  <r>
    <n v="9596"/>
    <s v="CA-2018-104619"/>
    <x v="43"/>
    <x v="714"/>
    <d v="2018-01-29T00:00:00"/>
    <s v="Standard Class"/>
    <s v="KD-16495"/>
    <s v="Keith Dawkins"/>
    <s v="Corporate"/>
    <s v="United States"/>
    <s v="San Jose"/>
    <x v="1"/>
    <n v="95123"/>
    <s v="West"/>
    <s v="OFF-AP-10001492"/>
    <x v="1"/>
    <s v="Appliances"/>
    <s v="Acco Six-Outlet Power Strip, 4' Cord Length"/>
    <n v="25.86"/>
  </r>
  <r>
    <n v="9597"/>
    <s v="CA-2018-104619"/>
    <x v="43"/>
    <x v="714"/>
    <d v="2018-01-29T00:00:00"/>
    <s v="Standard Class"/>
    <s v="KD-16495"/>
    <s v="Keith Dawkins"/>
    <s v="Corporate"/>
    <s v="United States"/>
    <s v="San Jose"/>
    <x v="1"/>
    <n v="95123"/>
    <s v="West"/>
    <s v="OFF-BI-10004318"/>
    <x v="1"/>
    <s v="Binders"/>
    <s v="Ibico EB-19 Dual Function Manual Binding System"/>
    <n v="276.78399999999999"/>
  </r>
  <r>
    <n v="9598"/>
    <s v="CA-2018-104619"/>
    <x v="43"/>
    <x v="714"/>
    <d v="2018-01-29T00:00:00"/>
    <s v="Standard Class"/>
    <s v="KD-16495"/>
    <s v="Keith Dawkins"/>
    <s v="Corporate"/>
    <s v="United States"/>
    <s v="San Jose"/>
    <x v="1"/>
    <n v="95123"/>
    <s v="West"/>
    <s v="TEC-PH-10000193"/>
    <x v="2"/>
    <s v="Phones"/>
    <s v="Jensen SMPS-640 -Â speaker phone"/>
    <n v="110.352"/>
  </r>
  <r>
    <n v="9599"/>
    <s v="CA-2016-149517"/>
    <x v="30"/>
    <x v="444"/>
    <d v="2016-09-23T00:00:00"/>
    <s v="Standard Class"/>
    <s v="FC-14245"/>
    <s v="Frank Carlisle"/>
    <s v="Home Office"/>
    <s v="United States"/>
    <s v="Sacramento"/>
    <x v="1"/>
    <n v="95823"/>
    <s v="West"/>
    <s v="FUR-FU-10003464"/>
    <x v="0"/>
    <s v="Furnishings"/>
    <s v="Seth Thomas 8 1/2&quot; Cubicle Clock"/>
    <n v="60.84"/>
  </r>
  <r>
    <n v="9600"/>
    <s v="CA-2016-116841"/>
    <x v="3"/>
    <x v="1223"/>
    <d v="2016-04-18T00:00:00"/>
    <s v="Standard Class"/>
    <s v="TP-21130"/>
    <s v="Theone Pippenger"/>
    <s v="Consumer"/>
    <s v="United States"/>
    <s v="Springfield"/>
    <x v="21"/>
    <n v="97477"/>
    <s v="West"/>
    <s v="OFF-AP-10002403"/>
    <x v="1"/>
    <s v="Appliances"/>
    <s v="Acco Smartsocket Color-Coded Six-Outlet AC Adapter Model Surge Protectors"/>
    <n v="35.207999999999998"/>
  </r>
  <r>
    <n v="9601"/>
    <s v="CA-2018-107797"/>
    <x v="35"/>
    <x v="540"/>
    <d v="2018-05-11T00:00:00"/>
    <s v="Second Class"/>
    <s v="EB-13705"/>
    <s v="Ed Braxton"/>
    <s v="Corporate"/>
    <s v="United States"/>
    <s v="Mansfield"/>
    <x v="5"/>
    <n v="76063"/>
    <s v="Central"/>
    <s v="OFF-PA-10003848"/>
    <x v="1"/>
    <s v="Paper"/>
    <s v="Xerox 1997"/>
    <n v="41.472000000000001"/>
  </r>
  <r>
    <n v="9602"/>
    <s v="CA-2017-117604"/>
    <x v="22"/>
    <x v="913"/>
    <d v="2017-09-09T00:00:00"/>
    <s v="Standard Class"/>
    <s v="JP-15520"/>
    <s v="Jeremy Pistek"/>
    <s v="Consumer"/>
    <s v="United States"/>
    <s v="Jonesboro"/>
    <x v="36"/>
    <n v="72401"/>
    <s v="South"/>
    <s v="OFF-PA-10001357"/>
    <x v="1"/>
    <s v="Paper"/>
    <s v="Xerox 1886"/>
    <n v="239.5"/>
  </r>
  <r>
    <n v="9603"/>
    <s v="CA-2015-130155"/>
    <x v="49"/>
    <x v="946"/>
    <d v="2015-05-22T00:00:00"/>
    <s v="First Class"/>
    <s v="TD-20995"/>
    <s v="Tamara Dahlen"/>
    <s v="Consumer"/>
    <s v="United States"/>
    <s v="Virginia Beach"/>
    <x v="17"/>
    <n v="23464"/>
    <s v="South"/>
    <s v="OFF-SU-10004737"/>
    <x v="1"/>
    <s v="Supplies"/>
    <s v="Acme Design Stainless Steel Bent Scissors"/>
    <n v="34.200000000000003"/>
  </r>
  <r>
    <n v="9604"/>
    <s v="CA-2017-129861"/>
    <x v="1"/>
    <x v="26"/>
    <d v="2017-06-23T00:00:00"/>
    <s v="Standard Class"/>
    <s v="DM-13345"/>
    <s v="Denise Monton"/>
    <s v="Corporate"/>
    <s v="United States"/>
    <s v="Rochester"/>
    <x v="15"/>
    <n v="14609"/>
    <s v="East"/>
    <s v="FUR-TA-10003715"/>
    <x v="0"/>
    <s v="Tables"/>
    <s v="Hon 2111 Invitation Series Corner Table"/>
    <n v="376.86599999999999"/>
  </r>
  <r>
    <n v="9605"/>
    <s v="CA-2016-138625"/>
    <x v="0"/>
    <x v="121"/>
    <d v="2016-11-05T00:00:00"/>
    <s v="First Class"/>
    <s v="EG-13900"/>
    <s v="Emily Grady"/>
    <s v="Consumer"/>
    <s v="United States"/>
    <s v="Chesapeake"/>
    <x v="17"/>
    <n v="23320"/>
    <s v="South"/>
    <s v="OFF-AP-10003099"/>
    <x v="1"/>
    <s v="Appliances"/>
    <s v="Eureka Hand Vacuum, Bagless"/>
    <n v="197.72"/>
  </r>
  <r>
    <n v="9606"/>
    <s v="US-2018-122672"/>
    <x v="0"/>
    <x v="259"/>
    <d v="2018-11-09T00:00:00"/>
    <s v="Standard Class"/>
    <s v="HG-14965"/>
    <s v="Henry Goldwyn"/>
    <s v="Corporate"/>
    <s v="United States"/>
    <s v="Lancaster"/>
    <x v="24"/>
    <n v="43130"/>
    <s v="East"/>
    <s v="TEC-AC-10002323"/>
    <x v="2"/>
    <s v="Accessories"/>
    <s v="SanDisk Ultra 32 GB MicroSDHC Class 10 Memory Card"/>
    <n v="70.72"/>
  </r>
  <r>
    <n v="9607"/>
    <s v="US-2018-122672"/>
    <x v="0"/>
    <x v="259"/>
    <d v="2018-11-09T00:00:00"/>
    <s v="Standard Class"/>
    <s v="HG-14965"/>
    <s v="Henry Goldwyn"/>
    <s v="Corporate"/>
    <s v="United States"/>
    <s v="Lancaster"/>
    <x v="24"/>
    <n v="43130"/>
    <s v="East"/>
    <s v="OFF-ST-10002344"/>
    <x v="1"/>
    <s v="Storage"/>
    <s v="Carina 42&quot;Hx23 3/4&quot;W Media Storage Unit"/>
    <n v="194.352"/>
  </r>
  <r>
    <n v="9608"/>
    <s v="CA-2018-117128"/>
    <x v="4"/>
    <x v="256"/>
    <d v="2018-12-08T00:00:00"/>
    <s v="Second Class"/>
    <s v="BF-11080"/>
    <s v="Bart Folk"/>
    <s v="Consumer"/>
    <s v="United States"/>
    <s v="New York City"/>
    <x v="15"/>
    <n v="10024"/>
    <s v="East"/>
    <s v="OFF-PA-10000007"/>
    <x v="1"/>
    <s v="Paper"/>
    <s v="Telephone Message Books with Fax/Mobile Section, 4 1/4&quot; x 6&quot;"/>
    <n v="21.6"/>
  </r>
  <r>
    <n v="9609"/>
    <s v="CA-2018-117128"/>
    <x v="4"/>
    <x v="256"/>
    <d v="2018-12-08T00:00:00"/>
    <s v="Second Class"/>
    <s v="BF-11080"/>
    <s v="Bart Folk"/>
    <s v="Consumer"/>
    <s v="United States"/>
    <s v="New York City"/>
    <x v="15"/>
    <n v="10024"/>
    <s v="East"/>
    <s v="OFF-LA-10000248"/>
    <x v="1"/>
    <s v="Labels"/>
    <s v="Avery 52"/>
    <n v="11.07"/>
  </r>
  <r>
    <n v="9610"/>
    <s v="CA-2017-130638"/>
    <x v="7"/>
    <x v="458"/>
    <d v="2017-05-19T00:00:00"/>
    <s v="Second Class"/>
    <s v="SC-20095"/>
    <s v="Sanjit Chand"/>
    <s v="Consumer"/>
    <s v="United States"/>
    <s v="Los Angeles"/>
    <x v="1"/>
    <n v="90045"/>
    <s v="West"/>
    <s v="FUR-FU-10002116"/>
    <x v="0"/>
    <s v="Furnishings"/>
    <s v="Tenex Carpeted, Granite-Look or Clear Contemporary Contour Shape Chair Mats"/>
    <n v="282.83999999999997"/>
  </r>
  <r>
    <n v="9611"/>
    <s v="CA-2017-130638"/>
    <x v="7"/>
    <x v="458"/>
    <d v="2017-05-19T00:00:00"/>
    <s v="Second Class"/>
    <s v="SC-20095"/>
    <s v="Sanjit Chand"/>
    <s v="Consumer"/>
    <s v="United States"/>
    <s v="Los Angeles"/>
    <x v="1"/>
    <n v="90045"/>
    <s v="West"/>
    <s v="OFF-LA-10002195"/>
    <x v="1"/>
    <s v="Labels"/>
    <s v="Avery 481"/>
    <n v="27.72"/>
  </r>
  <r>
    <n v="9612"/>
    <s v="CA-2018-144365"/>
    <x v="16"/>
    <x v="1200"/>
    <d v="2018-10-30T00:00:00"/>
    <s v="Standard Class"/>
    <s v="CS-11950"/>
    <s v="Carlos Soltero"/>
    <s v="Consumer"/>
    <s v="United States"/>
    <s v="Jackson"/>
    <x v="35"/>
    <n v="39212"/>
    <s v="South"/>
    <s v="OFF-FA-10000735"/>
    <x v="1"/>
    <s v="Fasteners"/>
    <s v="Staples"/>
    <n v="11.68"/>
  </r>
  <r>
    <n v="9613"/>
    <s v="CA-2017-110086"/>
    <x v="12"/>
    <x v="31"/>
    <d v="2017-09-22T00:00:00"/>
    <s v="Standard Class"/>
    <s v="BD-11320"/>
    <s v="Bill Donatelli"/>
    <s v="Consumer"/>
    <s v="United States"/>
    <s v="Woodland"/>
    <x v="1"/>
    <n v="95695"/>
    <s v="West"/>
    <s v="TEC-PH-10001299"/>
    <x v="2"/>
    <s v="Phones"/>
    <s v="Polycom CX300 Desktop Phone USB VoIP phone"/>
    <n v="239.98400000000001"/>
  </r>
  <r>
    <n v="9614"/>
    <s v="CA-2015-128524"/>
    <x v="6"/>
    <x v="7"/>
    <d v="2015-11-13T00:00:00"/>
    <s v="First Class"/>
    <s v="MZ-17515"/>
    <s v="Mary Zewe"/>
    <s v="Corporate"/>
    <s v="United States"/>
    <s v="Seattle"/>
    <x v="4"/>
    <n v="98115"/>
    <s v="West"/>
    <s v="OFF-AP-10002892"/>
    <x v="1"/>
    <s v="Appliances"/>
    <s v="Belkin F5C206VTEL 6 Outlet Surge"/>
    <n v="22.98"/>
  </r>
  <r>
    <n v="9615"/>
    <s v="CA-2015-128524"/>
    <x v="6"/>
    <x v="7"/>
    <d v="2015-11-13T00:00:00"/>
    <s v="First Class"/>
    <s v="MZ-17515"/>
    <s v="Mary Zewe"/>
    <s v="Corporate"/>
    <s v="United States"/>
    <s v="Seattle"/>
    <x v="4"/>
    <n v="98115"/>
    <s v="West"/>
    <s v="TEC-AC-10002718"/>
    <x v="2"/>
    <s v="Accessories"/>
    <s v="Belkin Standard 104 key USB Keyboard"/>
    <n v="102.13"/>
  </r>
  <r>
    <n v="9616"/>
    <s v="CA-2015-128524"/>
    <x v="6"/>
    <x v="7"/>
    <d v="2015-11-13T00:00:00"/>
    <s v="First Class"/>
    <s v="MZ-17515"/>
    <s v="Mary Zewe"/>
    <s v="Corporate"/>
    <s v="United States"/>
    <s v="Seattle"/>
    <x v="4"/>
    <n v="98115"/>
    <s v="West"/>
    <s v="OFF-BI-10003527"/>
    <x v="1"/>
    <s v="Binders"/>
    <s v="Fellowes PB500 Electric Punch Plastic Comb Binding Machine with Manual Bind"/>
    <n v="2033.5840000000001"/>
  </r>
  <r>
    <n v="9617"/>
    <s v="CA-2017-140256"/>
    <x v="47"/>
    <x v="250"/>
    <d v="2017-08-29T00:00:00"/>
    <s v="Standard Class"/>
    <s v="PW-19030"/>
    <s v="Pauline Webber"/>
    <s v="Corporate"/>
    <s v="United States"/>
    <s v="Los Angeles"/>
    <x v="1"/>
    <n v="90049"/>
    <s v="West"/>
    <s v="OFF-AR-10002255"/>
    <x v="1"/>
    <s v="Art"/>
    <s v="Newell 346"/>
    <n v="5.76"/>
  </r>
  <r>
    <n v="9618"/>
    <s v="CA-2018-160633"/>
    <x v="6"/>
    <x v="673"/>
    <d v="2018-11-21T00:00:00"/>
    <s v="Standard Class"/>
    <s v="BS-11380"/>
    <s v="Bill Stewart"/>
    <s v="Corporate"/>
    <s v="United States"/>
    <s v="Bowling Green"/>
    <x v="24"/>
    <n v="43402"/>
    <s v="East"/>
    <s v="TEC-CO-10002095"/>
    <x v="2"/>
    <s v="Copiers"/>
    <s v="Hewlett Packard 610 Color Digital Copier / Printer"/>
    <n v="899.98199999999997"/>
  </r>
  <r>
    <n v="9619"/>
    <s v="CA-2018-160633"/>
    <x v="6"/>
    <x v="673"/>
    <d v="2018-11-21T00:00:00"/>
    <s v="Standard Class"/>
    <s v="BS-11380"/>
    <s v="Bill Stewart"/>
    <s v="Corporate"/>
    <s v="United States"/>
    <s v="Bowling Green"/>
    <x v="24"/>
    <n v="43402"/>
    <s v="East"/>
    <s v="OFF-AR-10004022"/>
    <x v="1"/>
    <s v="Art"/>
    <s v="Panasonic KP-380BK Classic Electric Pencil Sharpener"/>
    <n v="86.352000000000004"/>
  </r>
  <r>
    <n v="9620"/>
    <s v="CA-2018-160633"/>
    <x v="6"/>
    <x v="673"/>
    <d v="2018-11-21T00:00:00"/>
    <s v="Standard Class"/>
    <s v="BS-11380"/>
    <s v="Bill Stewart"/>
    <s v="Corporate"/>
    <s v="United States"/>
    <s v="Bowling Green"/>
    <x v="24"/>
    <n v="43402"/>
    <s v="East"/>
    <s v="TEC-AC-10002335"/>
    <x v="2"/>
    <s v="Accessories"/>
    <s v="Logitech Media Keyboard K200"/>
    <n v="139.96"/>
  </r>
  <r>
    <n v="9621"/>
    <s v="CA-2015-115133"/>
    <x v="30"/>
    <x v="467"/>
    <d v="2015-09-30T00:00:00"/>
    <s v="Standard Class"/>
    <s v="DA-13450"/>
    <s v="Dianna Arnett"/>
    <s v="Home Office"/>
    <s v="United States"/>
    <s v="Lancaster"/>
    <x v="24"/>
    <n v="43130"/>
    <s v="East"/>
    <s v="OFF-AP-10001634"/>
    <x v="1"/>
    <s v="Appliances"/>
    <s v="Hoover Commercial Lightweight Upright Vacuum"/>
    <n v="16.704000000000001"/>
  </r>
  <r>
    <n v="9622"/>
    <s v="CA-2015-115133"/>
    <x v="30"/>
    <x v="467"/>
    <d v="2015-09-30T00:00:00"/>
    <s v="Standard Class"/>
    <s v="DA-13450"/>
    <s v="Dianna Arnett"/>
    <s v="Home Office"/>
    <s v="United States"/>
    <s v="Lancaster"/>
    <x v="24"/>
    <n v="43130"/>
    <s v="East"/>
    <s v="TEC-AC-10002370"/>
    <x v="2"/>
    <s v="Accessories"/>
    <s v="Maxell CD-R Discs"/>
    <n v="3.1520000000000001"/>
  </r>
  <r>
    <n v="9623"/>
    <s v="CA-2015-115133"/>
    <x v="30"/>
    <x v="467"/>
    <d v="2015-09-30T00:00:00"/>
    <s v="Standard Class"/>
    <s v="DA-13450"/>
    <s v="Dianna Arnett"/>
    <s v="Home Office"/>
    <s v="United States"/>
    <s v="Lancaster"/>
    <x v="24"/>
    <n v="43130"/>
    <s v="East"/>
    <s v="OFF-PA-10000174"/>
    <x v="1"/>
    <s v="Paper"/>
    <s v="Message Book, Wirebound, Four 5 1/2&quot; X 4&quot; Forms/Pg., 200 Dupl. Sets/Book"/>
    <n v="32.896000000000001"/>
  </r>
  <r>
    <n v="9624"/>
    <s v="CA-2018-137449"/>
    <x v="39"/>
    <x v="222"/>
    <d v="2018-06-30T00:00:00"/>
    <s v="First Class"/>
    <s v="ME-17725"/>
    <s v="Max Engle"/>
    <s v="Consumer"/>
    <s v="United States"/>
    <s v="Dallas"/>
    <x v="5"/>
    <n v="75220"/>
    <s v="Central"/>
    <s v="OFF-AP-10000240"/>
    <x v="1"/>
    <s v="Appliances"/>
    <s v="Belkin F9G930V10-GRY 9 Outlet Surge"/>
    <n v="21.391999999999999"/>
  </r>
  <r>
    <n v="9625"/>
    <s v="CA-2018-137449"/>
    <x v="39"/>
    <x v="222"/>
    <d v="2018-06-30T00:00:00"/>
    <s v="First Class"/>
    <s v="ME-17725"/>
    <s v="Max Engle"/>
    <s v="Consumer"/>
    <s v="United States"/>
    <s v="Dallas"/>
    <x v="5"/>
    <n v="75220"/>
    <s v="Central"/>
    <s v="FUR-TA-10002855"/>
    <x v="0"/>
    <s v="Tables"/>
    <s v="Bevis Round Conference Table Top &amp; Single Column Base"/>
    <n v="307.31400000000002"/>
  </r>
  <r>
    <n v="9626"/>
    <s v="CA-2018-137449"/>
    <x v="39"/>
    <x v="222"/>
    <d v="2018-06-30T00:00:00"/>
    <s v="First Class"/>
    <s v="ME-17725"/>
    <s v="Max Engle"/>
    <s v="Consumer"/>
    <s v="United States"/>
    <s v="Dallas"/>
    <x v="5"/>
    <n v="75220"/>
    <s v="Central"/>
    <s v="FUR-BO-10000780"/>
    <x v="0"/>
    <s v="Bookcases"/>
    <s v="O'Sullivan Plantations 2-Door Library in Landvery Oak"/>
    <n v="409.99919999999997"/>
  </r>
  <r>
    <n v="9627"/>
    <s v="CA-2018-103520"/>
    <x v="30"/>
    <x v="397"/>
    <d v="2018-09-25T00:00:00"/>
    <s v="First Class"/>
    <s v="MH-17785"/>
    <s v="Maya Herman"/>
    <s v="Corporate"/>
    <s v="United States"/>
    <s v="Lubbock"/>
    <x v="5"/>
    <n v="79424"/>
    <s v="Central"/>
    <s v="OFF-PA-10001846"/>
    <x v="1"/>
    <s v="Paper"/>
    <s v="Xerox 1899"/>
    <n v="9.2479999999999993"/>
  </r>
  <r>
    <n v="9628"/>
    <s v="CA-2015-139283"/>
    <x v="5"/>
    <x v="533"/>
    <d v="2015-11-27T00:00:00"/>
    <s v="Standard Class"/>
    <s v="BT-11440"/>
    <s v="Bobby Trafton"/>
    <s v="Consumer"/>
    <s v="United States"/>
    <s v="Detroit"/>
    <x v="12"/>
    <n v="48227"/>
    <s v="Central"/>
    <s v="OFF-BI-10002049"/>
    <x v="1"/>
    <s v="Binders"/>
    <s v="UniKeep View Case Binders"/>
    <n v="14.67"/>
  </r>
  <r>
    <n v="9629"/>
    <s v="CA-2015-118192"/>
    <x v="11"/>
    <x v="286"/>
    <d v="2015-01-18T00:00:00"/>
    <s v="Standard Class"/>
    <s v="MM-17920"/>
    <s v="Michael Moore"/>
    <s v="Consumer"/>
    <s v="United States"/>
    <s v="Newark"/>
    <x v="24"/>
    <n v="43055"/>
    <s v="East"/>
    <s v="OFF-PA-10002947"/>
    <x v="1"/>
    <s v="Paper"/>
    <s v="Xerox 1923"/>
    <n v="37.408000000000001"/>
  </r>
  <r>
    <n v="9630"/>
    <s v="CA-2015-118192"/>
    <x v="11"/>
    <x v="286"/>
    <d v="2015-01-18T00:00:00"/>
    <s v="Standard Class"/>
    <s v="MM-17920"/>
    <s v="Michael Moore"/>
    <s v="Consumer"/>
    <s v="United States"/>
    <s v="Newark"/>
    <x v="24"/>
    <n v="43055"/>
    <s v="East"/>
    <s v="OFF-BI-10003476"/>
    <x v="1"/>
    <s v="Binders"/>
    <s v="Avery Metallic Poly Binders"/>
    <n v="3.4380000000000002"/>
  </r>
  <r>
    <n v="9631"/>
    <s v="CA-2017-168844"/>
    <x v="23"/>
    <x v="1206"/>
    <d v="2017-06-06T00:00:00"/>
    <s v="Standard Class"/>
    <s v="NM-18520"/>
    <s v="Neoma Murray"/>
    <s v="Consumer"/>
    <s v="United States"/>
    <s v="New York City"/>
    <x v="15"/>
    <n v="10011"/>
    <s v="East"/>
    <s v="OFF-BI-10002609"/>
    <x v="1"/>
    <s v="Binders"/>
    <s v="Avery Hidden Tab Dividers for Binding Systems"/>
    <n v="7.1520000000000001"/>
  </r>
  <r>
    <n v="9632"/>
    <s v="CA-2017-168844"/>
    <x v="23"/>
    <x v="1206"/>
    <d v="2017-06-06T00:00:00"/>
    <s v="Standard Class"/>
    <s v="NM-18520"/>
    <s v="Neoma Murray"/>
    <s v="Consumer"/>
    <s v="United States"/>
    <s v="New York City"/>
    <x v="15"/>
    <n v="10011"/>
    <s v="East"/>
    <s v="TEC-PH-10003215"/>
    <x v="2"/>
    <s v="Phones"/>
    <s v="Jackery Bar Premium Fast-charging Portable Charger"/>
    <n v="179.7"/>
  </r>
  <r>
    <n v="9633"/>
    <s v="CA-2018-154809"/>
    <x v="40"/>
    <x v="778"/>
    <d v="2018-02-17T00:00:00"/>
    <s v="Standard Class"/>
    <s v="MH-17455"/>
    <s v="Mark Hamilton"/>
    <s v="Consumer"/>
    <s v="United States"/>
    <s v="Minneapolis"/>
    <x v="11"/>
    <n v="55407"/>
    <s v="Central"/>
    <s v="OFF-AP-10004785"/>
    <x v="1"/>
    <s v="Appliances"/>
    <s v="Holmes Replacement Filter for HEPA Air Cleaner, Medium Room"/>
    <n v="90.64"/>
  </r>
  <r>
    <n v="9634"/>
    <s v="CA-2015-151330"/>
    <x v="2"/>
    <x v="1005"/>
    <d v="2015-10-17T00:00:00"/>
    <s v="First Class"/>
    <s v="TC-21295"/>
    <s v="Toby Carlisle"/>
    <s v="Consumer"/>
    <s v="United States"/>
    <s v="Everett"/>
    <x v="31"/>
    <n v="2149"/>
    <s v="East"/>
    <s v="TEC-AC-10000865"/>
    <x v="2"/>
    <s v="Accessories"/>
    <s v="WD My Passport Ultra 500GB Portable External Hard Drive"/>
    <n v="177"/>
  </r>
  <r>
    <n v="9635"/>
    <s v="CA-2015-151330"/>
    <x v="2"/>
    <x v="1005"/>
    <d v="2015-10-17T00:00:00"/>
    <s v="First Class"/>
    <s v="TC-21295"/>
    <s v="Toby Carlisle"/>
    <s v="Consumer"/>
    <s v="United States"/>
    <s v="Everett"/>
    <x v="31"/>
    <n v="2149"/>
    <s v="East"/>
    <s v="OFF-ST-10000615"/>
    <x v="1"/>
    <s v="Storage"/>
    <s v="SimpliFile Personal File, Black Granite, 15w x 6-15/16d x 11-1/4h"/>
    <n v="79.45"/>
  </r>
  <r>
    <n v="9636"/>
    <s v="CA-2015-151330"/>
    <x v="2"/>
    <x v="1005"/>
    <d v="2015-10-17T00:00:00"/>
    <s v="First Class"/>
    <s v="TC-21295"/>
    <s v="Toby Carlisle"/>
    <s v="Consumer"/>
    <s v="United States"/>
    <s v="Everett"/>
    <x v="31"/>
    <n v="2149"/>
    <s v="East"/>
    <s v="FUR-CH-10000749"/>
    <x v="0"/>
    <s v="Chairs"/>
    <s v="Office Star - Ergonomic Mid Back Chair with 2-Way Adjustable Arms"/>
    <n v="1628.82"/>
  </r>
  <r>
    <n v="9637"/>
    <s v="CA-2015-124702"/>
    <x v="26"/>
    <x v="728"/>
    <d v="2015-11-25T00:00:00"/>
    <s v="Standard Class"/>
    <s v="MH-17785"/>
    <s v="Maya Herman"/>
    <s v="Corporate"/>
    <s v="United States"/>
    <s v="Seattle"/>
    <x v="4"/>
    <n v="98105"/>
    <s v="West"/>
    <s v="FUR-FU-10003553"/>
    <x v="0"/>
    <s v="Furnishings"/>
    <s v="Howard Miller 13-1/2&quot; Diameter Rosebrook Wall Clock"/>
    <n v="137.54"/>
  </r>
  <r>
    <n v="9638"/>
    <s v="CA-2015-124702"/>
    <x v="26"/>
    <x v="728"/>
    <d v="2015-11-25T00:00:00"/>
    <s v="Standard Class"/>
    <s v="MH-17785"/>
    <s v="Maya Herman"/>
    <s v="Corporate"/>
    <s v="United States"/>
    <s v="Seattle"/>
    <x v="4"/>
    <n v="98105"/>
    <s v="West"/>
    <s v="FUR-TA-10003008"/>
    <x v="0"/>
    <s v="Tables"/>
    <s v="Lesro Round Back Collection Coffee Table, End Table"/>
    <n v="730.2"/>
  </r>
  <r>
    <n v="9639"/>
    <s v="US-2018-125808"/>
    <x v="6"/>
    <x v="105"/>
    <d v="2018-11-15T00:00:00"/>
    <s v="Second Class"/>
    <s v="EP-13915"/>
    <s v="Emily Phan"/>
    <s v="Consumer"/>
    <s v="United States"/>
    <s v="Los Angeles"/>
    <x v="1"/>
    <n v="90032"/>
    <s v="West"/>
    <s v="OFF-PA-10001846"/>
    <x v="1"/>
    <s v="Paper"/>
    <s v="Xerox 1899"/>
    <n v="11.56"/>
  </r>
  <r>
    <n v="9640"/>
    <s v="CA-2016-116638"/>
    <x v="31"/>
    <x v="1224"/>
    <d v="2016-01-31T00:00:00"/>
    <s v="Second Class"/>
    <s v="JH-15985"/>
    <s v="Joseph Holt"/>
    <s v="Consumer"/>
    <s v="United States"/>
    <s v="Concord"/>
    <x v="3"/>
    <n v="28027"/>
    <s v="South"/>
    <s v="FUR-TA-10000198"/>
    <x v="0"/>
    <s v="Tables"/>
    <s v="Chromcraft Bull-Nose Wood Oval Conference Tables &amp; Bases"/>
    <n v="4297.6440000000002"/>
  </r>
  <r>
    <n v="9641"/>
    <s v="CA-2015-104563"/>
    <x v="15"/>
    <x v="1009"/>
    <d v="2015-03-12T00:00:00"/>
    <s v="Standard Class"/>
    <s v="CM-12715"/>
    <s v="Craig Molinari"/>
    <s v="Corporate"/>
    <s v="United States"/>
    <s v="Seattle"/>
    <x v="4"/>
    <n v="98103"/>
    <s v="West"/>
    <s v="OFF-AR-10000390"/>
    <x v="1"/>
    <s v="Art"/>
    <s v="Newell Chalk Holder"/>
    <n v="20.65"/>
  </r>
  <r>
    <n v="9642"/>
    <s v="CA-2015-104563"/>
    <x v="15"/>
    <x v="1009"/>
    <d v="2015-03-12T00:00:00"/>
    <s v="Standard Class"/>
    <s v="CM-12715"/>
    <s v="Craig Molinari"/>
    <s v="Corporate"/>
    <s v="United States"/>
    <s v="Seattle"/>
    <x v="4"/>
    <n v="98103"/>
    <s v="West"/>
    <s v="OFF-ST-10000934"/>
    <x v="1"/>
    <s v="Storage"/>
    <s v="Contico 72&quot;H Heavy-Duty Storage System"/>
    <n v="204.9"/>
  </r>
  <r>
    <n v="9643"/>
    <s v="CA-2015-104563"/>
    <x v="15"/>
    <x v="1009"/>
    <d v="2015-03-12T00:00:00"/>
    <s v="Standard Class"/>
    <s v="CM-12715"/>
    <s v="Craig Molinari"/>
    <s v="Corporate"/>
    <s v="United States"/>
    <s v="Seattle"/>
    <x v="4"/>
    <n v="98103"/>
    <s v="West"/>
    <s v="FUR-CH-10002780"/>
    <x v="0"/>
    <s v="Chairs"/>
    <s v="Office Star - Task Chair with Contemporary Loop Arms"/>
    <n v="436.70400000000001"/>
  </r>
  <r>
    <n v="9644"/>
    <s v="CA-2015-104563"/>
    <x v="15"/>
    <x v="1009"/>
    <d v="2015-03-12T00:00:00"/>
    <s v="Standard Class"/>
    <s v="CM-12715"/>
    <s v="Craig Molinari"/>
    <s v="Corporate"/>
    <s v="United States"/>
    <s v="Seattle"/>
    <x v="4"/>
    <n v="98103"/>
    <s v="West"/>
    <s v="FUR-CH-10004495"/>
    <x v="0"/>
    <s v="Chairs"/>
    <s v="Global Leather and Oak Executive Chair, Black"/>
    <n v="481.56799999999998"/>
  </r>
  <r>
    <n v="9645"/>
    <s v="US-2018-107979"/>
    <x v="21"/>
    <x v="110"/>
    <d v="2018-06-13T00:00:00"/>
    <s v="Standard Class"/>
    <s v="FO-14305"/>
    <s v="Frank Olsen"/>
    <s v="Consumer"/>
    <s v="United States"/>
    <s v="Glendale"/>
    <x v="16"/>
    <n v="85301"/>
    <s v="West"/>
    <s v="TEC-AC-10002006"/>
    <x v="2"/>
    <s v="Accessories"/>
    <s v="Memorex Micro Travel Drive 16 GB"/>
    <n v="89.543999999999997"/>
  </r>
  <r>
    <n v="9646"/>
    <s v="US-2018-107979"/>
    <x v="21"/>
    <x v="110"/>
    <d v="2018-06-13T00:00:00"/>
    <s v="Standard Class"/>
    <s v="FO-14305"/>
    <s v="Frank Olsen"/>
    <s v="Consumer"/>
    <s v="United States"/>
    <s v="Glendale"/>
    <x v="16"/>
    <n v="85301"/>
    <s v="West"/>
    <s v="OFF-ST-10002485"/>
    <x v="1"/>
    <s v="Storage"/>
    <s v="Rogers Deluxe File Chest"/>
    <n v="35.167999999999999"/>
  </r>
  <r>
    <n v="9647"/>
    <s v="US-2018-107979"/>
    <x v="21"/>
    <x v="110"/>
    <d v="2018-06-13T00:00:00"/>
    <s v="Standard Class"/>
    <s v="FO-14305"/>
    <s v="Frank Olsen"/>
    <s v="Consumer"/>
    <s v="United States"/>
    <s v="Glendale"/>
    <x v="16"/>
    <n v="85301"/>
    <s v="West"/>
    <s v="OFF-BI-10000778"/>
    <x v="1"/>
    <s v="Binders"/>
    <s v="GBC VeloBinder Electric Binding Machine"/>
    <n v="72.587999999999994"/>
  </r>
  <r>
    <n v="9648"/>
    <s v="CA-2015-150518"/>
    <x v="26"/>
    <x v="84"/>
    <d v="2015-11-24T00:00:00"/>
    <s v="Standard Class"/>
    <s v="MW-18220"/>
    <s v="Mitch Webber"/>
    <s v="Consumer"/>
    <s v="United States"/>
    <s v="Coon Rapids"/>
    <x v="11"/>
    <n v="55433"/>
    <s v="Central"/>
    <s v="OFF-ST-10000877"/>
    <x v="1"/>
    <s v="Storage"/>
    <s v="Recycled Steel Personal File for Standard File Folders"/>
    <n v="221.16"/>
  </r>
  <r>
    <n v="9649"/>
    <s v="CA-2015-150518"/>
    <x v="26"/>
    <x v="84"/>
    <d v="2015-11-24T00:00:00"/>
    <s v="Standard Class"/>
    <s v="MW-18220"/>
    <s v="Mitch Webber"/>
    <s v="Consumer"/>
    <s v="United States"/>
    <s v="Coon Rapids"/>
    <x v="11"/>
    <n v="55433"/>
    <s v="Central"/>
    <s v="TEC-PH-10002103"/>
    <x v="2"/>
    <s v="Phones"/>
    <s v="Jabra SPEAK 410"/>
    <n v="281.97000000000003"/>
  </r>
  <r>
    <n v="9650"/>
    <s v="CA-2017-107104"/>
    <x v="5"/>
    <x v="491"/>
    <d v="2017-11-30T00:00:00"/>
    <s v="Standard Class"/>
    <s v="MS-17365"/>
    <s v="Maribeth Schnelling"/>
    <s v="Consumer"/>
    <s v="United States"/>
    <s v="Los Angeles"/>
    <x v="1"/>
    <n v="90045"/>
    <s v="West"/>
    <s v="FUR-BO-10002213"/>
    <x v="0"/>
    <s v="Bookcases"/>
    <s v="DMI Eclipse Executive Suite Bookcases"/>
    <n v="3406.6640000000002"/>
  </r>
  <r>
    <n v="9651"/>
    <s v="CA-2017-107104"/>
    <x v="5"/>
    <x v="491"/>
    <d v="2017-11-30T00:00:00"/>
    <s v="Standard Class"/>
    <s v="MS-17365"/>
    <s v="Maribeth Schnelling"/>
    <s v="Consumer"/>
    <s v="United States"/>
    <s v="Los Angeles"/>
    <x v="1"/>
    <n v="90045"/>
    <s v="West"/>
    <s v="OFF-AR-10004269"/>
    <x v="1"/>
    <s v="Art"/>
    <s v="Newell 31"/>
    <n v="37.17"/>
  </r>
  <r>
    <n v="9652"/>
    <s v="CA-2017-107104"/>
    <x v="5"/>
    <x v="491"/>
    <d v="2017-11-30T00:00:00"/>
    <s v="Standard Class"/>
    <s v="MS-17365"/>
    <s v="Maribeth Schnelling"/>
    <s v="Consumer"/>
    <s v="United States"/>
    <s v="Los Angeles"/>
    <x v="1"/>
    <n v="90045"/>
    <s v="West"/>
    <s v="OFF-AP-10000055"/>
    <x v="1"/>
    <s v="Appliances"/>
    <s v="Belkin F9S820V06 8 Outlet Surge"/>
    <n v="64.959999999999994"/>
  </r>
  <r>
    <n v="9653"/>
    <s v="CA-2017-107104"/>
    <x v="5"/>
    <x v="491"/>
    <d v="2017-11-30T00:00:00"/>
    <s v="Standard Class"/>
    <s v="MS-17365"/>
    <s v="Maribeth Schnelling"/>
    <s v="Consumer"/>
    <s v="United States"/>
    <s v="Los Angeles"/>
    <x v="1"/>
    <n v="90045"/>
    <s v="West"/>
    <s v="FUR-FU-10002937"/>
    <x v="0"/>
    <s v="Furnishings"/>
    <s v="GE 48&quot; Fluorescent Tube, Cool White Energy Saver, 34 Watts, 30/Box"/>
    <n v="595.38"/>
  </r>
  <r>
    <n v="9654"/>
    <s v="CA-2018-161893"/>
    <x v="43"/>
    <x v="205"/>
    <d v="2018-01-27T00:00:00"/>
    <s v="Standard Class"/>
    <s v="HP-14815"/>
    <s v="Harold Pawlan"/>
    <s v="Home Office"/>
    <s v="United States"/>
    <s v="Tucson"/>
    <x v="16"/>
    <n v="85705"/>
    <s v="West"/>
    <s v="TEC-AC-10001874"/>
    <x v="2"/>
    <s v="Accessories"/>
    <s v="Logitech Wireless Anywhere Mouse MX for PC and Mac"/>
    <n v="95.983999999999995"/>
  </r>
  <r>
    <n v="9655"/>
    <s v="CA-2018-161893"/>
    <x v="43"/>
    <x v="205"/>
    <d v="2018-01-27T00:00:00"/>
    <s v="Standard Class"/>
    <s v="HP-14815"/>
    <s v="Harold Pawlan"/>
    <s v="Home Office"/>
    <s v="United States"/>
    <s v="Tucson"/>
    <x v="16"/>
    <n v="85705"/>
    <s v="West"/>
    <s v="OFF-BI-10004506"/>
    <x v="1"/>
    <s v="Binders"/>
    <s v="Wilson Jones data.warehouse D-Ring Binders with DublLock"/>
    <n v="4.9379999999999997"/>
  </r>
  <r>
    <n v="9656"/>
    <s v="CA-2015-156160"/>
    <x v="30"/>
    <x v="358"/>
    <d v="2015-09-29T00:00:00"/>
    <s v="Standard Class"/>
    <s v="AS-10090"/>
    <s v="Adam Shillingsburg"/>
    <s v="Consumer"/>
    <s v="United States"/>
    <s v="New York City"/>
    <x v="15"/>
    <n v="10035"/>
    <s v="East"/>
    <s v="FUR-FU-10001876"/>
    <x v="0"/>
    <s v="Furnishings"/>
    <s v="Computer Room Manger, 14&quot;"/>
    <n v="97.44"/>
  </r>
  <r>
    <n v="9657"/>
    <s v="CA-2015-156160"/>
    <x v="30"/>
    <x v="358"/>
    <d v="2015-09-29T00:00:00"/>
    <s v="Standard Class"/>
    <s v="AS-10090"/>
    <s v="Adam Shillingsburg"/>
    <s v="Consumer"/>
    <s v="United States"/>
    <s v="New York City"/>
    <x v="15"/>
    <n v="10035"/>
    <s v="East"/>
    <s v="OFF-BI-10003355"/>
    <x v="1"/>
    <s v="Binders"/>
    <s v="Cardinal Holdit Business Card Pockets"/>
    <n v="3.984"/>
  </r>
  <r>
    <n v="9658"/>
    <s v="CA-2015-156160"/>
    <x v="30"/>
    <x v="358"/>
    <d v="2015-09-29T00:00:00"/>
    <s v="Standard Class"/>
    <s v="AS-10090"/>
    <s v="Adam Shillingsburg"/>
    <s v="Consumer"/>
    <s v="United States"/>
    <s v="New York City"/>
    <x v="15"/>
    <n v="10035"/>
    <s v="East"/>
    <s v="OFF-AR-10003876"/>
    <x v="1"/>
    <s v="Art"/>
    <s v="Avery Hi-Liter GlideStik Fluorescent Highlighter, Yellow Ink"/>
    <n v="13.04"/>
  </r>
  <r>
    <n v="9659"/>
    <s v="CA-2015-156160"/>
    <x v="30"/>
    <x v="358"/>
    <d v="2015-09-29T00:00:00"/>
    <s v="Standard Class"/>
    <s v="AS-10090"/>
    <s v="Adam Shillingsburg"/>
    <s v="Consumer"/>
    <s v="United States"/>
    <s v="New York City"/>
    <x v="15"/>
    <n v="10035"/>
    <s v="East"/>
    <s v="FUR-CH-10004983"/>
    <x v="0"/>
    <s v="Chairs"/>
    <s v="Office Star - Mid Back Dual function Ergonomic High Back Chair with 2-Way Adjustable Arms"/>
    <n v="579.52800000000002"/>
  </r>
  <r>
    <n v="9660"/>
    <s v="CA-2015-100860"/>
    <x v="48"/>
    <x v="959"/>
    <d v="2015-03-30T00:00:00"/>
    <s v="Second Class"/>
    <s v="CS-12505"/>
    <s v="Cindy Stewart"/>
    <s v="Consumer"/>
    <s v="United States"/>
    <s v="Pomona"/>
    <x v="1"/>
    <n v="91767"/>
    <s v="West"/>
    <s v="OFF-LA-10001982"/>
    <x v="1"/>
    <s v="Labels"/>
    <s v="Smead Alpha-Z Color-Coded Name Labels First Letter Starter Set"/>
    <n v="18.75"/>
  </r>
  <r>
    <n v="9661"/>
    <s v="CA-2017-160717"/>
    <x v="21"/>
    <x v="112"/>
    <d v="2017-06-11T00:00:00"/>
    <s v="Standard Class"/>
    <s v="ME-17320"/>
    <s v="Maria Etezadi"/>
    <s v="Home Office"/>
    <s v="United States"/>
    <s v="Santa Barbara"/>
    <x v="1"/>
    <n v="93101"/>
    <s v="West"/>
    <s v="TEC-PH-10001459"/>
    <x v="2"/>
    <s v="Phones"/>
    <s v="Samsung Galaxy Mega 6.3"/>
    <n v="3023.9279999999999"/>
  </r>
  <r>
    <n v="9662"/>
    <s v="CA-2017-160717"/>
    <x v="21"/>
    <x v="112"/>
    <d v="2017-06-11T00:00:00"/>
    <s v="Standard Class"/>
    <s v="ME-17320"/>
    <s v="Maria Etezadi"/>
    <s v="Home Office"/>
    <s v="United States"/>
    <s v="Santa Barbara"/>
    <x v="1"/>
    <n v="93101"/>
    <s v="West"/>
    <s v="TEC-AC-10002134"/>
    <x v="2"/>
    <s v="Accessories"/>
    <s v="Rosewill 107 Normal Keys USB Wired Standard Keyboard"/>
    <n v="26.96"/>
  </r>
  <r>
    <n v="9663"/>
    <s v="CA-2017-160717"/>
    <x v="21"/>
    <x v="112"/>
    <d v="2017-06-11T00:00:00"/>
    <s v="Standard Class"/>
    <s v="ME-17320"/>
    <s v="Maria Etezadi"/>
    <s v="Home Office"/>
    <s v="United States"/>
    <s v="Santa Barbara"/>
    <x v="1"/>
    <n v="93101"/>
    <s v="West"/>
    <s v="TEC-PH-10001760"/>
    <x v="2"/>
    <s v="Phones"/>
    <s v="Bose SoundLink Bluetooth Speaker"/>
    <n v="477.6"/>
  </r>
  <r>
    <n v="9664"/>
    <s v="CA-2018-132619"/>
    <x v="8"/>
    <x v="515"/>
    <d v="2018-09-05T00:00:00"/>
    <s v="Standard Class"/>
    <s v="MS-17770"/>
    <s v="Maxwell Schwartz"/>
    <s v="Consumer"/>
    <s v="United States"/>
    <s v="San Francisco"/>
    <x v="1"/>
    <n v="94109"/>
    <s v="West"/>
    <s v="OFF-ST-10001511"/>
    <x v="1"/>
    <s v="Storage"/>
    <s v="Space Solutions Commercial Steel Shelving"/>
    <n v="193.95"/>
  </r>
  <r>
    <n v="9665"/>
    <s v="US-2016-120957"/>
    <x v="19"/>
    <x v="214"/>
    <d v="2016-12-07T00:00:00"/>
    <s v="Same Day"/>
    <s v="KH-16690"/>
    <s v="Kristen Hastings"/>
    <s v="Corporate"/>
    <s v="United States"/>
    <s v="Riverside"/>
    <x v="1"/>
    <n v="92503"/>
    <s v="West"/>
    <s v="OFF-PA-10003953"/>
    <x v="1"/>
    <s v="Paper"/>
    <s v="Xerox 218"/>
    <n v="12.96"/>
  </r>
  <r>
    <n v="9666"/>
    <s v="CA-2018-157448"/>
    <x v="6"/>
    <x v="673"/>
    <d v="2018-11-20T00:00:00"/>
    <s v="Standard Class"/>
    <s v="LC-16885"/>
    <s v="Lena Creighton"/>
    <s v="Consumer"/>
    <s v="United States"/>
    <s v="Los Angeles"/>
    <x v="1"/>
    <n v="90049"/>
    <s v="West"/>
    <s v="FUR-FU-10003268"/>
    <x v="0"/>
    <s v="Furnishings"/>
    <s v="Eldon Radial Chair Mat for Low to Medium Pile Carpets"/>
    <n v="119.94"/>
  </r>
  <r>
    <n v="9667"/>
    <s v="CA-2018-157448"/>
    <x v="6"/>
    <x v="673"/>
    <d v="2018-11-20T00:00:00"/>
    <s v="Standard Class"/>
    <s v="LC-16885"/>
    <s v="Lena Creighton"/>
    <s v="Consumer"/>
    <s v="United States"/>
    <s v="Los Angeles"/>
    <x v="1"/>
    <n v="90049"/>
    <s v="West"/>
    <s v="FUR-FU-10001847"/>
    <x v="0"/>
    <s v="Furnishings"/>
    <s v="Eldon Image Series Black Desk Accessories"/>
    <n v="12.42"/>
  </r>
  <r>
    <n v="9668"/>
    <s v="CA-2017-126270"/>
    <x v="18"/>
    <x v="131"/>
    <d v="2017-04-27T00:00:00"/>
    <s v="Standard Class"/>
    <s v="AF-10870"/>
    <s v="Art Ferguson"/>
    <s v="Consumer"/>
    <s v="United States"/>
    <s v="San Clemente"/>
    <x v="1"/>
    <n v="92672"/>
    <s v="West"/>
    <s v="OFF-BI-10002764"/>
    <x v="1"/>
    <s v="Binders"/>
    <s v="Recycled Pressboard Report Cover with Reinforced Top Hinge"/>
    <n v="18.088000000000001"/>
  </r>
  <r>
    <n v="9669"/>
    <s v="CA-2017-126270"/>
    <x v="18"/>
    <x v="131"/>
    <d v="2017-04-27T00:00:00"/>
    <s v="Standard Class"/>
    <s v="AF-10870"/>
    <s v="Art Ferguson"/>
    <s v="Consumer"/>
    <s v="United States"/>
    <s v="San Clemente"/>
    <x v="1"/>
    <n v="92672"/>
    <s v="West"/>
    <s v="OFF-EN-10004386"/>
    <x v="1"/>
    <s v="Envelopes"/>
    <s v="Recycled Interoffice Envelopes with String and Button Closure, 10 x 13"/>
    <n v="71.97"/>
  </r>
  <r>
    <n v="9670"/>
    <s v="CA-2018-145275"/>
    <x v="24"/>
    <x v="459"/>
    <d v="2018-04-06T00:00:00"/>
    <s v="Standard Class"/>
    <s v="AH-10465"/>
    <s v="Amy Hunt"/>
    <s v="Consumer"/>
    <s v="United States"/>
    <s v="Decatur"/>
    <x v="19"/>
    <n v="35601"/>
    <s v="South"/>
    <s v="OFF-LA-10001569"/>
    <x v="1"/>
    <s v="Labels"/>
    <s v="Avery 499"/>
    <n v="14.94"/>
  </r>
  <r>
    <n v="9671"/>
    <s v="CA-2016-133396"/>
    <x v="42"/>
    <x v="863"/>
    <d v="2016-08-15T00:00:00"/>
    <s v="First Class"/>
    <s v="GK-14620"/>
    <s v="Grace Kelly"/>
    <s v="Corporate"/>
    <s v="United States"/>
    <s v="Greensboro"/>
    <x v="3"/>
    <n v="27405"/>
    <s v="South"/>
    <s v="OFF-AR-10001446"/>
    <x v="1"/>
    <s v="Art"/>
    <s v="Newell 309"/>
    <n v="64.680000000000007"/>
  </r>
  <r>
    <n v="9672"/>
    <s v="US-2018-140312"/>
    <x v="6"/>
    <x v="38"/>
    <d v="2018-11-19T00:00:00"/>
    <s v="Standard Class"/>
    <s v="KL-16645"/>
    <s v="Ken Lonsdale"/>
    <s v="Consumer"/>
    <s v="United States"/>
    <s v="Dublin"/>
    <x v="1"/>
    <n v="94568"/>
    <s v="West"/>
    <s v="TEC-PH-10003442"/>
    <x v="2"/>
    <s v="Phones"/>
    <s v="Samsung Replacement EH64AVFWE Premium Headset"/>
    <n v="22"/>
  </r>
  <r>
    <n v="9673"/>
    <s v="CA-2017-114867"/>
    <x v="33"/>
    <x v="443"/>
    <d v="2017-12-28T00:00:00"/>
    <s v="Standard Class"/>
    <s v="FM-14290"/>
    <s v="Frank Merwin"/>
    <s v="Home Office"/>
    <s v="United States"/>
    <s v="Philadelphia"/>
    <x v="9"/>
    <n v="19143"/>
    <s v="East"/>
    <s v="OFF-PA-10000477"/>
    <x v="1"/>
    <s v="Paper"/>
    <s v="Xerox 1952"/>
    <n v="7.968"/>
  </r>
  <r>
    <n v="9674"/>
    <s v="CA-2017-114867"/>
    <x v="33"/>
    <x v="443"/>
    <d v="2017-12-28T00:00:00"/>
    <s v="Standard Class"/>
    <s v="FM-14290"/>
    <s v="Frank Merwin"/>
    <s v="Home Office"/>
    <s v="United States"/>
    <s v="Philadelphia"/>
    <x v="9"/>
    <n v="19143"/>
    <s v="East"/>
    <s v="TEC-PH-10002645"/>
    <x v="2"/>
    <s v="Phones"/>
    <s v="LG G2"/>
    <n v="1499.97"/>
  </r>
  <r>
    <n v="9675"/>
    <s v="US-2015-164644"/>
    <x v="46"/>
    <x v="192"/>
    <d v="2015-07-24T00:00:00"/>
    <s v="Second Class"/>
    <s v="JL-15850"/>
    <s v="John Lucas"/>
    <s v="Consumer"/>
    <s v="United States"/>
    <s v="Houston"/>
    <x v="5"/>
    <n v="77095"/>
    <s v="Central"/>
    <s v="OFF-ST-10003123"/>
    <x v="1"/>
    <s v="Storage"/>
    <s v="Fellowes Bases and Tops For Staxonsteel/High-Stak Systems"/>
    <n v="26.632000000000001"/>
  </r>
  <r>
    <n v="9676"/>
    <s v="CA-2017-137393"/>
    <x v="20"/>
    <x v="715"/>
    <d v="2017-05-10T00:00:00"/>
    <s v="Standard Class"/>
    <s v="GM-14500"/>
    <s v="Gene McClure"/>
    <s v="Consumer"/>
    <s v="United States"/>
    <s v="Bakersfield"/>
    <x v="1"/>
    <n v="93309"/>
    <s v="West"/>
    <s v="FUR-FU-10001617"/>
    <x v="0"/>
    <s v="Furnishings"/>
    <s v="Executive Impressions 8-1/2&quot; Career Panel/Partition Cubicle Clock"/>
    <n v="41.6"/>
  </r>
  <r>
    <n v="9677"/>
    <s v="US-2015-120175"/>
    <x v="5"/>
    <x v="683"/>
    <d v="2015-12-03T00:00:00"/>
    <s v="Standard Class"/>
    <s v="MC-17635"/>
    <s v="Matthew Clasen"/>
    <s v="Corporate"/>
    <s v="United States"/>
    <s v="Richmond"/>
    <x v="14"/>
    <n v="47374"/>
    <s v="Central"/>
    <s v="OFF-EN-10003862"/>
    <x v="1"/>
    <s v="Envelopes"/>
    <s v="Laser &amp; Ink Jet Business Envelopes"/>
    <n v="64.02"/>
  </r>
  <r>
    <n v="9678"/>
    <s v="CA-2017-144785"/>
    <x v="3"/>
    <x v="724"/>
    <d v="2017-04-23T00:00:00"/>
    <s v="Standard Class"/>
    <s v="CS-12490"/>
    <s v="Cindy Schnelling"/>
    <s v="Corporate"/>
    <s v="United States"/>
    <s v="New York City"/>
    <x v="15"/>
    <n v="10009"/>
    <s v="East"/>
    <s v="OFF-AR-10001573"/>
    <x v="1"/>
    <s v="Art"/>
    <s v="American Pencil"/>
    <n v="6.99"/>
  </r>
  <r>
    <n v="9679"/>
    <s v="CA-2017-144785"/>
    <x v="3"/>
    <x v="724"/>
    <d v="2017-04-23T00:00:00"/>
    <s v="Standard Class"/>
    <s v="CS-12490"/>
    <s v="Cindy Schnelling"/>
    <s v="Corporate"/>
    <s v="United States"/>
    <s v="New York City"/>
    <x v="15"/>
    <n v="10009"/>
    <s v="East"/>
    <s v="OFF-SU-10004290"/>
    <x v="1"/>
    <s v="Supplies"/>
    <s v="Acme Design Line 8&quot; Stainless Steel Bent Scissors w/Champagne Handles, 3-1/8&quot; Cut"/>
    <n v="6.84"/>
  </r>
  <r>
    <n v="9680"/>
    <s v="CA-2016-130113"/>
    <x v="13"/>
    <x v="17"/>
    <d v="2016-12-31T00:00:00"/>
    <s v="Standard Class"/>
    <s v="AH-10030"/>
    <s v="Aaron Hawkins"/>
    <s v="Corporate"/>
    <s v="United States"/>
    <s v="San Francisco"/>
    <x v="1"/>
    <n v="94122"/>
    <s v="West"/>
    <s v="OFF-ST-10000046"/>
    <x v="1"/>
    <s v="Storage"/>
    <s v="Fellowes Super Stor/Drawer Files"/>
    <n v="323.10000000000002"/>
  </r>
  <r>
    <n v="9681"/>
    <s v="CA-2016-130113"/>
    <x v="13"/>
    <x v="17"/>
    <d v="2016-12-31T00:00:00"/>
    <s v="Standard Class"/>
    <s v="AH-10030"/>
    <s v="Aaron Hawkins"/>
    <s v="Corporate"/>
    <s v="United States"/>
    <s v="San Francisco"/>
    <x v="1"/>
    <n v="94122"/>
    <s v="West"/>
    <s v="TEC-PH-10003505"/>
    <x v="2"/>
    <s v="Phones"/>
    <s v="Geemarc AmpliPOWER60"/>
    <n v="668.16"/>
  </r>
  <r>
    <n v="9682"/>
    <s v="CA-2018-122770"/>
    <x v="19"/>
    <x v="1096"/>
    <d v="2018-12-18T00:00:00"/>
    <s v="Standard Class"/>
    <s v="EP-13915"/>
    <s v="Emily Phan"/>
    <s v="Consumer"/>
    <s v="United States"/>
    <s v="San Francisco"/>
    <x v="1"/>
    <n v="94122"/>
    <s v="West"/>
    <s v="OFF-LA-10004559"/>
    <x v="1"/>
    <s v="Labels"/>
    <s v="Avery 49"/>
    <n v="8.64"/>
  </r>
  <r>
    <n v="9683"/>
    <s v="CA-2018-122770"/>
    <x v="19"/>
    <x v="1096"/>
    <d v="2018-12-18T00:00:00"/>
    <s v="Standard Class"/>
    <s v="EP-13915"/>
    <s v="Emily Phan"/>
    <s v="Consumer"/>
    <s v="United States"/>
    <s v="San Francisco"/>
    <x v="1"/>
    <n v="94122"/>
    <s v="West"/>
    <s v="OFF-PA-10003172"/>
    <x v="1"/>
    <s v="Paper"/>
    <s v="Xerox 1996"/>
    <n v="38.880000000000003"/>
  </r>
  <r>
    <n v="9684"/>
    <s v="CA-2018-122770"/>
    <x v="19"/>
    <x v="1096"/>
    <d v="2018-12-18T00:00:00"/>
    <s v="Standard Class"/>
    <s v="EP-13915"/>
    <s v="Emily Phan"/>
    <s v="Consumer"/>
    <s v="United States"/>
    <s v="San Francisco"/>
    <x v="1"/>
    <n v="94122"/>
    <s v="West"/>
    <s v="FUR-FU-10001473"/>
    <x v="0"/>
    <s v="Furnishings"/>
    <s v="Eldon Executive Woodline II Desk Accessories, Mahogany"/>
    <n v="201.04"/>
  </r>
  <r>
    <n v="9685"/>
    <s v="CA-2018-122770"/>
    <x v="19"/>
    <x v="1096"/>
    <d v="2018-12-18T00:00:00"/>
    <s v="Standard Class"/>
    <s v="EP-13915"/>
    <s v="Emily Phan"/>
    <s v="Consumer"/>
    <s v="United States"/>
    <s v="San Francisco"/>
    <x v="1"/>
    <n v="94122"/>
    <s v="West"/>
    <s v="OFF-PA-10000232"/>
    <x v="1"/>
    <s v="Paper"/>
    <s v="Xerox 1975"/>
    <n v="12.96"/>
  </r>
  <r>
    <n v="9686"/>
    <s v="CA-2018-118668"/>
    <x v="41"/>
    <x v="460"/>
    <d v="2018-01-04T00:00:00"/>
    <s v="Second Class"/>
    <s v="FW-14395"/>
    <s v="Fred Wasserman"/>
    <s v="Corporate"/>
    <s v="United States"/>
    <s v="Los Angeles"/>
    <x v="1"/>
    <n v="90032"/>
    <s v="West"/>
    <s v="TEC-AC-10000682"/>
    <x v="2"/>
    <s v="Accessories"/>
    <s v="Kensington K72356US Mouse-in-a-Box USB Desktop Mouse"/>
    <n v="16.59"/>
  </r>
  <r>
    <n v="9687"/>
    <s v="CA-2018-116498"/>
    <x v="23"/>
    <x v="1109"/>
    <d v="2018-06-03T00:00:00"/>
    <s v="Standard Class"/>
    <s v="KA-16525"/>
    <s v="Kelly Andreada"/>
    <s v="Consumer"/>
    <s v="United States"/>
    <s v="San Diego"/>
    <x v="1"/>
    <n v="92037"/>
    <s v="West"/>
    <s v="OFF-AR-10003405"/>
    <x v="1"/>
    <s v="Art"/>
    <s v="Dixon My First Ticonderoga Pencil, #2"/>
    <n v="35.1"/>
  </r>
  <r>
    <n v="9688"/>
    <s v="US-2018-130603"/>
    <x v="10"/>
    <x v="1033"/>
    <d v="2018-10-06T00:00:00"/>
    <s v="Standard Class"/>
    <s v="SC-20050"/>
    <s v="Sample Company A"/>
    <s v="Home Office"/>
    <s v="United States"/>
    <s v="Arlington"/>
    <x v="5"/>
    <n v="76017"/>
    <s v="Central"/>
    <s v="OFF-BI-10000301"/>
    <x v="1"/>
    <s v="Binders"/>
    <s v="GBC Instant Report Kit"/>
    <n v="11.646000000000001"/>
  </r>
  <r>
    <n v="9689"/>
    <s v="US-2018-135986"/>
    <x v="17"/>
    <x v="308"/>
    <d v="2018-06-27T00:00:00"/>
    <s v="Standard Class"/>
    <s v="PG-18895"/>
    <s v="Paul Gonzalez"/>
    <s v="Consumer"/>
    <s v="United States"/>
    <s v="Richmond"/>
    <x v="17"/>
    <n v="23223"/>
    <s v="South"/>
    <s v="OFF-PA-10001534"/>
    <x v="1"/>
    <s v="Paper"/>
    <s v="Xerox 230"/>
    <n v="32.4"/>
  </r>
  <r>
    <n v="9690"/>
    <s v="US-2018-135986"/>
    <x v="17"/>
    <x v="308"/>
    <d v="2018-06-27T00:00:00"/>
    <s v="Standard Class"/>
    <s v="PG-18895"/>
    <s v="Paul Gonzalez"/>
    <s v="Consumer"/>
    <s v="United States"/>
    <s v="Richmond"/>
    <x v="17"/>
    <n v="23223"/>
    <s v="South"/>
    <s v="TEC-PH-10003691"/>
    <x v="2"/>
    <s v="Phones"/>
    <s v="BlackBerry Q10"/>
    <n v="503.96"/>
  </r>
  <r>
    <n v="9691"/>
    <s v="CA-2018-140536"/>
    <x v="24"/>
    <x v="1095"/>
    <d v="2018-04-05T00:00:00"/>
    <s v="First Class"/>
    <s v="TA-21385"/>
    <s v="Tom Ashbrook"/>
    <s v="Home Office"/>
    <s v="United States"/>
    <s v="New York City"/>
    <x v="15"/>
    <n v="10035"/>
    <s v="East"/>
    <s v="OFF-AR-10001545"/>
    <x v="1"/>
    <s v="Art"/>
    <s v="Newell 326"/>
    <n v="7.04"/>
  </r>
  <r>
    <n v="9692"/>
    <s v="CA-2016-130183"/>
    <x v="26"/>
    <x v="50"/>
    <d v="2016-11-17T00:00:00"/>
    <s v="Standard Class"/>
    <s v="PO-18850"/>
    <s v="Patrick O'Brill"/>
    <s v="Consumer"/>
    <s v="United States"/>
    <s v="Houston"/>
    <x v="5"/>
    <n v="77041"/>
    <s v="Central"/>
    <s v="FUR-BO-10001811"/>
    <x v="0"/>
    <s v="Bookcases"/>
    <s v="Atlantic Metals Mobile 5-Shelf Bookcases, Custom Colors"/>
    <n v="613.99919999999997"/>
  </r>
  <r>
    <n v="9693"/>
    <s v="CA-2016-107902"/>
    <x v="22"/>
    <x v="834"/>
    <d v="2016-09-02T00:00:00"/>
    <s v="Standard Class"/>
    <s v="SM-20950"/>
    <s v="Suzanne McNair"/>
    <s v="Corporate"/>
    <s v="United States"/>
    <s v="Fairfield"/>
    <x v="29"/>
    <n v="6824"/>
    <s v="East"/>
    <s v="OFF-ST-10001837"/>
    <x v="1"/>
    <s v="Storage"/>
    <s v="SAFCO Mobile Desk Side File, Wire Frame"/>
    <n v="470.36"/>
  </r>
  <r>
    <n v="9694"/>
    <s v="CA-2018-130148"/>
    <x v="30"/>
    <x v="241"/>
    <d v="2018-09-28T00:00:00"/>
    <s v="Second Class"/>
    <s v="NK-18490"/>
    <s v="Neil Knudson"/>
    <s v="Home Office"/>
    <s v="United States"/>
    <s v="San Francisco"/>
    <x v="1"/>
    <n v="94110"/>
    <s v="West"/>
    <s v="OFF-PA-10000551"/>
    <x v="1"/>
    <s v="Paper"/>
    <s v="Array Memo Cubes"/>
    <n v="31.08"/>
  </r>
  <r>
    <n v="9695"/>
    <s v="CA-2018-130148"/>
    <x v="30"/>
    <x v="241"/>
    <d v="2018-09-28T00:00:00"/>
    <s v="Second Class"/>
    <s v="NK-18490"/>
    <s v="Neil Knudson"/>
    <s v="Home Office"/>
    <s v="United States"/>
    <s v="San Francisco"/>
    <x v="1"/>
    <n v="94110"/>
    <s v="West"/>
    <s v="OFF-SU-10001574"/>
    <x v="1"/>
    <s v="Supplies"/>
    <s v="Acme Value Line Scissors"/>
    <n v="7.3"/>
  </r>
  <r>
    <n v="9696"/>
    <s v="US-2017-151260"/>
    <x v="19"/>
    <x v="25"/>
    <d v="2017-12-14T00:00:00"/>
    <s v="First Class"/>
    <s v="SC-20695"/>
    <s v="Steve Chapman"/>
    <s v="Corporate"/>
    <s v="United States"/>
    <s v="Springfield"/>
    <x v="24"/>
    <n v="45503"/>
    <s v="East"/>
    <s v="OFF-AP-10002892"/>
    <x v="1"/>
    <s v="Appliances"/>
    <s v="Belkin F5C206VTEL 6 Outlet Surge"/>
    <n v="73.536000000000001"/>
  </r>
  <r>
    <n v="9697"/>
    <s v="CA-2015-144281"/>
    <x v="1"/>
    <x v="1225"/>
    <d v="2015-06-15T00:00:00"/>
    <s v="Second Class"/>
    <s v="HK-14890"/>
    <s v="Heather Kirkland"/>
    <s v="Corporate"/>
    <s v="United States"/>
    <s v="Detroit"/>
    <x v="12"/>
    <n v="48234"/>
    <s v="Central"/>
    <s v="OFF-LA-10003930"/>
    <x v="1"/>
    <s v="Labels"/>
    <s v="Dot Matrix Printer Tape Reel Labels, White, 5000/Box"/>
    <n v="491.55"/>
  </r>
  <r>
    <n v="9698"/>
    <s v="CA-2017-122511"/>
    <x v="15"/>
    <x v="21"/>
    <d v="2017-03-11T00:00:00"/>
    <s v="Same Day"/>
    <s v="BT-11485"/>
    <s v="Brad Thomas"/>
    <s v="Home Office"/>
    <s v="United States"/>
    <s v="Philadelphia"/>
    <x v="9"/>
    <n v="19140"/>
    <s v="East"/>
    <s v="FUR-FU-10001037"/>
    <x v="0"/>
    <s v="Furnishings"/>
    <s v="DAX Charcoal/Nickel-Tone Document Frame, 5 x 7"/>
    <n v="30.335999999999999"/>
  </r>
  <r>
    <n v="9699"/>
    <s v="CA-2018-154116"/>
    <x v="19"/>
    <x v="934"/>
    <d v="2018-12-19T00:00:00"/>
    <s v="Standard Class"/>
    <s v="KM-16660"/>
    <s v="Khloe Miller"/>
    <s v="Consumer"/>
    <s v="United States"/>
    <s v="Inglewood"/>
    <x v="1"/>
    <n v="90301"/>
    <s v="West"/>
    <s v="OFF-PA-10004569"/>
    <x v="1"/>
    <s v="Paper"/>
    <s v="Wirebound Message Books, Two 4 1/4&quot; x 5&quot; Forms per Page"/>
    <n v="22.83"/>
  </r>
  <r>
    <n v="9700"/>
    <s v="CA-2018-154116"/>
    <x v="19"/>
    <x v="934"/>
    <d v="2018-12-19T00:00:00"/>
    <s v="Standard Class"/>
    <s v="KM-16660"/>
    <s v="Khloe Miller"/>
    <s v="Consumer"/>
    <s v="United States"/>
    <s v="Inglewood"/>
    <x v="1"/>
    <n v="90301"/>
    <s v="West"/>
    <s v="OFF-AP-10000027"/>
    <x v="1"/>
    <s v="Appliances"/>
    <s v="Hoover Commercial SteamVac"/>
    <n v="54.32"/>
  </r>
  <r>
    <n v="9701"/>
    <s v="CA-2018-154116"/>
    <x v="19"/>
    <x v="934"/>
    <d v="2018-12-19T00:00:00"/>
    <s v="Standard Class"/>
    <s v="KM-16660"/>
    <s v="Khloe Miller"/>
    <s v="Consumer"/>
    <s v="United States"/>
    <s v="Inglewood"/>
    <x v="1"/>
    <n v="90301"/>
    <s v="West"/>
    <s v="TEC-PH-10000675"/>
    <x v="2"/>
    <s v="Phones"/>
    <s v="Panasonic KX TS3282B Corded phone"/>
    <n v="196.77600000000001"/>
  </r>
  <r>
    <n v="9702"/>
    <s v="CA-2017-105291"/>
    <x v="28"/>
    <x v="859"/>
    <d v="2017-11-04T00:00:00"/>
    <s v="Standard Class"/>
    <s v="SP-20920"/>
    <s v="Susan Pistek"/>
    <s v="Consumer"/>
    <s v="United States"/>
    <s v="San Luis Obispo"/>
    <x v="1"/>
    <n v="93405"/>
    <s v="West"/>
    <s v="OFF-FA-10003059"/>
    <x v="1"/>
    <s v="Fasteners"/>
    <s v="Assorted Color Push Pins"/>
    <n v="3.62"/>
  </r>
  <r>
    <n v="9703"/>
    <s v="CA-2018-147032"/>
    <x v="44"/>
    <x v="689"/>
    <d v="2018-08-04T00:00:00"/>
    <s v="Standard Class"/>
    <s v="LB-16795"/>
    <s v="Laurel Beltran"/>
    <s v="Home Office"/>
    <s v="United States"/>
    <s v="Wilmington"/>
    <x v="13"/>
    <n v="19805"/>
    <s v="East"/>
    <s v="OFF-PA-10003256"/>
    <x v="1"/>
    <s v="Paper"/>
    <s v="Avery Personal Creations Heavyweight Cards"/>
    <n v="11.54"/>
  </r>
  <r>
    <n v="9704"/>
    <s v="CA-2018-147032"/>
    <x v="44"/>
    <x v="689"/>
    <d v="2018-08-04T00:00:00"/>
    <s v="Standard Class"/>
    <s v="LB-16795"/>
    <s v="Laurel Beltran"/>
    <s v="Home Office"/>
    <s v="United States"/>
    <s v="Wilmington"/>
    <x v="13"/>
    <n v="19805"/>
    <s v="East"/>
    <s v="OFF-BI-10003656"/>
    <x v="1"/>
    <s v="Binders"/>
    <s v="Fellowes PB200 Plastic Comb Binding Machine"/>
    <n v="849.95"/>
  </r>
  <r>
    <n v="9705"/>
    <s v="CA-2018-147032"/>
    <x v="44"/>
    <x v="689"/>
    <d v="2018-08-04T00:00:00"/>
    <s v="Standard Class"/>
    <s v="LB-16795"/>
    <s v="Laurel Beltran"/>
    <s v="Home Office"/>
    <s v="United States"/>
    <s v="Wilmington"/>
    <x v="13"/>
    <n v="19805"/>
    <s v="East"/>
    <s v="OFF-BI-10002897"/>
    <x v="1"/>
    <s v="Binders"/>
    <s v="Black Avery Memo-Size 3-Ring Binder, 5 1/2&quot; x 8 1/2&quot;"/>
    <n v="11.01"/>
  </r>
  <r>
    <n v="9706"/>
    <s v="CA-2018-125990"/>
    <x v="2"/>
    <x v="15"/>
    <d v="2018-10-23T00:00:00"/>
    <s v="Standard Class"/>
    <s v="JS-16030"/>
    <s v="Joy Smith"/>
    <s v="Consumer"/>
    <s v="United States"/>
    <s v="San Francisco"/>
    <x v="1"/>
    <n v="94122"/>
    <s v="West"/>
    <s v="OFF-BI-10004826"/>
    <x v="1"/>
    <s v="Binders"/>
    <s v="JM Magazine Binder"/>
    <n v="39.624000000000002"/>
  </r>
  <r>
    <n v="9707"/>
    <s v="CA-2017-161746"/>
    <x v="2"/>
    <x v="147"/>
    <d v="2017-10-27T00:00:00"/>
    <s v="Standard Class"/>
    <s v="CS-11950"/>
    <s v="Carlos Soltero"/>
    <s v="Consumer"/>
    <s v="United States"/>
    <s v="Los Angeles"/>
    <x v="1"/>
    <n v="90045"/>
    <s v="West"/>
    <s v="FUR-CH-10004626"/>
    <x v="0"/>
    <s v="Chairs"/>
    <s v="Office Star Flex Back Scooter Chair with Aluminum Finish Frame"/>
    <n v="242.136"/>
  </r>
  <r>
    <n v="9708"/>
    <s v="CA-2017-161746"/>
    <x v="2"/>
    <x v="147"/>
    <d v="2017-10-27T00:00:00"/>
    <s v="Standard Class"/>
    <s v="CS-11950"/>
    <s v="Carlos Soltero"/>
    <s v="Consumer"/>
    <s v="United States"/>
    <s v="Los Angeles"/>
    <x v="1"/>
    <n v="90045"/>
    <s v="West"/>
    <s v="OFF-AR-10000390"/>
    <x v="1"/>
    <s v="Art"/>
    <s v="Newell Chalk Holder"/>
    <n v="12.39"/>
  </r>
  <r>
    <n v="9709"/>
    <s v="CA-2017-161746"/>
    <x v="2"/>
    <x v="147"/>
    <d v="2017-10-27T00:00:00"/>
    <s v="Standard Class"/>
    <s v="CS-11950"/>
    <s v="Carlos Soltero"/>
    <s v="Consumer"/>
    <s v="United States"/>
    <s v="Los Angeles"/>
    <x v="1"/>
    <n v="90045"/>
    <s v="West"/>
    <s v="FUR-FU-10003731"/>
    <x v="0"/>
    <s v="Furnishings"/>
    <s v="Eldon Expressions Wood and Plastic Desk Accessories, Oak"/>
    <n v="19.96"/>
  </r>
  <r>
    <n v="9710"/>
    <s v="CA-2017-161746"/>
    <x v="2"/>
    <x v="147"/>
    <d v="2017-10-27T00:00:00"/>
    <s v="Standard Class"/>
    <s v="CS-11950"/>
    <s v="Carlos Soltero"/>
    <s v="Consumer"/>
    <s v="United States"/>
    <s v="Los Angeles"/>
    <x v="1"/>
    <n v="90045"/>
    <s v="West"/>
    <s v="OFF-ST-10002743"/>
    <x v="1"/>
    <s v="Storage"/>
    <s v="SAFCO Boltless Steel Shelving"/>
    <n v="340.92"/>
  </r>
  <r>
    <n v="9711"/>
    <s v="CA-2015-114251"/>
    <x v="0"/>
    <x v="1127"/>
    <d v="2015-11-10T00:00:00"/>
    <s v="Standard Class"/>
    <s v="MD-17350"/>
    <s v="Maribeth Dona"/>
    <s v="Consumer"/>
    <s v="United States"/>
    <s v="Philadelphia"/>
    <x v="9"/>
    <n v="19143"/>
    <s v="East"/>
    <s v="FUR-FU-10001468"/>
    <x v="0"/>
    <s v="Furnishings"/>
    <s v="Tenex Antistatic Computer Chair Mats"/>
    <n v="273.56799999999998"/>
  </r>
  <r>
    <n v="9712"/>
    <s v="CA-2015-114251"/>
    <x v="0"/>
    <x v="1127"/>
    <d v="2015-11-10T00:00:00"/>
    <s v="Standard Class"/>
    <s v="MD-17350"/>
    <s v="Maribeth Dona"/>
    <s v="Consumer"/>
    <s v="United States"/>
    <s v="Philadelphia"/>
    <x v="9"/>
    <n v="19143"/>
    <s v="East"/>
    <s v="OFF-BI-10003684"/>
    <x v="1"/>
    <s v="Binders"/>
    <s v="Wilson Jones Legal Size Ring Binders"/>
    <n v="13.194000000000001"/>
  </r>
  <r>
    <n v="9713"/>
    <s v="CA-2015-114251"/>
    <x v="0"/>
    <x v="1127"/>
    <d v="2015-11-10T00:00:00"/>
    <s v="Standard Class"/>
    <s v="MD-17350"/>
    <s v="Maribeth Dona"/>
    <s v="Consumer"/>
    <s v="United States"/>
    <s v="Philadelphia"/>
    <x v="9"/>
    <n v="19143"/>
    <s v="East"/>
    <s v="OFF-ST-10003716"/>
    <x v="1"/>
    <s v="Storage"/>
    <s v="Tennsco Double-Tier Lockers"/>
    <n v="1080.096"/>
  </r>
  <r>
    <n v="9714"/>
    <s v="CA-2015-114251"/>
    <x v="0"/>
    <x v="1127"/>
    <d v="2015-11-10T00:00:00"/>
    <s v="Standard Class"/>
    <s v="MD-17350"/>
    <s v="Maribeth Dona"/>
    <s v="Consumer"/>
    <s v="United States"/>
    <s v="Philadelphia"/>
    <x v="9"/>
    <n v="19143"/>
    <s v="East"/>
    <s v="TEC-AC-10001101"/>
    <x v="2"/>
    <s v="Accessories"/>
    <s v="Sony 16GB Class 10 Micro SDHC R40 Memory Card"/>
    <n v="51.56"/>
  </r>
  <r>
    <n v="9715"/>
    <s v="CA-2015-114251"/>
    <x v="0"/>
    <x v="1127"/>
    <d v="2015-11-10T00:00:00"/>
    <s v="Standard Class"/>
    <s v="MD-17350"/>
    <s v="Maribeth Dona"/>
    <s v="Consumer"/>
    <s v="United States"/>
    <s v="Philadelphia"/>
    <x v="9"/>
    <n v="19143"/>
    <s v="East"/>
    <s v="TEC-AC-10004864"/>
    <x v="2"/>
    <s v="Accessories"/>
    <s v="Memorex Micro Travel Drive 32 GB"/>
    <n v="58.415999999999997"/>
  </r>
  <r>
    <n v="9716"/>
    <s v="CA-2017-116379"/>
    <x v="0"/>
    <x v="77"/>
    <d v="2017-11-12T00:00:00"/>
    <s v="Standard Class"/>
    <s v="LD-17005"/>
    <s v="Lisa DeCherney"/>
    <s v="Consumer"/>
    <s v="United States"/>
    <s v="San Francisco"/>
    <x v="1"/>
    <n v="94122"/>
    <s v="West"/>
    <s v="OFF-BI-10001543"/>
    <x v="1"/>
    <s v="Binders"/>
    <s v="GBC VeloBinder Manual Binding System"/>
    <n v="57.584000000000003"/>
  </r>
  <r>
    <n v="9717"/>
    <s v="US-2017-144477"/>
    <x v="36"/>
    <x v="399"/>
    <d v="2017-08-14T00:00:00"/>
    <s v="Second Class"/>
    <s v="DB-13270"/>
    <s v="Deborah Brumfield"/>
    <s v="Home Office"/>
    <s v="United States"/>
    <s v="Philadelphia"/>
    <x v="9"/>
    <n v="19134"/>
    <s v="East"/>
    <s v="OFF-AR-10000914"/>
    <x v="1"/>
    <s v="Art"/>
    <s v="Boston 16765 Mini Stand Up Battery Pencil Sharpener"/>
    <n v="37.311999999999998"/>
  </r>
  <r>
    <n v="9718"/>
    <s v="CA-2017-108210"/>
    <x v="23"/>
    <x v="198"/>
    <d v="2017-05-31T00:00:00"/>
    <s v="Same Day"/>
    <s v="AT-10735"/>
    <s v="Annie Thurman"/>
    <s v="Consumer"/>
    <s v="United States"/>
    <s v="Houston"/>
    <x v="5"/>
    <n v="77041"/>
    <s v="Central"/>
    <s v="TEC-PH-10002293"/>
    <x v="2"/>
    <s v="Phones"/>
    <s v="Anker 36W 4-Port USB Wall Charger Travel Power Adapter for iPhone 5s 5c 5"/>
    <n v="79.959999999999994"/>
  </r>
  <r>
    <n v="9719"/>
    <s v="CA-2017-108210"/>
    <x v="23"/>
    <x v="198"/>
    <d v="2017-05-31T00:00:00"/>
    <s v="Same Day"/>
    <s v="AT-10735"/>
    <s v="Annie Thurman"/>
    <s v="Consumer"/>
    <s v="United States"/>
    <s v="Houston"/>
    <x v="5"/>
    <n v="77041"/>
    <s v="Central"/>
    <s v="TEC-AC-10000109"/>
    <x v="2"/>
    <s v="Accessories"/>
    <s v="Sony Micro Vault Click 16 GB USB 2.0 Flash Drive"/>
    <n v="223.96"/>
  </r>
  <r>
    <n v="9720"/>
    <s v="CA-2018-166835"/>
    <x v="6"/>
    <x v="105"/>
    <d v="2018-11-14T00:00:00"/>
    <s v="Second Class"/>
    <s v="DK-13375"/>
    <s v="Dennis Kane"/>
    <s v="Consumer"/>
    <s v="United States"/>
    <s v="Lancaster"/>
    <x v="9"/>
    <n v="17602"/>
    <s v="East"/>
    <s v="OFF-ST-10002574"/>
    <x v="1"/>
    <s v="Storage"/>
    <s v="SAFCO Commercial Wire Shelving, Black"/>
    <n v="221.024"/>
  </r>
  <r>
    <n v="9721"/>
    <s v="CA-2017-119641"/>
    <x v="12"/>
    <x v="897"/>
    <d v="2017-09-26T00:00:00"/>
    <s v="Standard Class"/>
    <s v="CS-12250"/>
    <s v="Chris Selesnick"/>
    <s v="Corporate"/>
    <s v="United States"/>
    <s v="Green Bay"/>
    <x v="6"/>
    <n v="54302"/>
    <s v="Central"/>
    <s v="FUR-FU-10002445"/>
    <x v="0"/>
    <s v="Furnishings"/>
    <s v="DAX Two-Tone Rosewood/Black Document Frame, Desktop, 5 x 7"/>
    <n v="18.96"/>
  </r>
  <r>
    <n v="9722"/>
    <s v="CA-2017-105781"/>
    <x v="40"/>
    <x v="595"/>
    <d v="2017-02-20T00:00:00"/>
    <s v="Standard Class"/>
    <s v="JF-15565"/>
    <s v="Jill Fjeld"/>
    <s v="Consumer"/>
    <s v="United States"/>
    <s v="New York City"/>
    <x v="15"/>
    <n v="10024"/>
    <s v="East"/>
    <s v="FUR-CH-10001802"/>
    <x v="0"/>
    <s v="Chairs"/>
    <s v="Hon Every-Day Chair Series Swivel Task Chairs"/>
    <n v="326.64600000000002"/>
  </r>
  <r>
    <n v="9723"/>
    <s v="CA-2017-105781"/>
    <x v="40"/>
    <x v="595"/>
    <d v="2017-02-20T00:00:00"/>
    <s v="Standard Class"/>
    <s v="JF-15565"/>
    <s v="Jill Fjeld"/>
    <s v="Consumer"/>
    <s v="United States"/>
    <s v="New York City"/>
    <x v="15"/>
    <n v="10024"/>
    <s v="East"/>
    <s v="TEC-AC-10003628"/>
    <x v="2"/>
    <s v="Accessories"/>
    <s v="Logitech 910-002974 M325 Wireless Mouse for Web Scrolling"/>
    <n v="89.97"/>
  </r>
  <r>
    <n v="9724"/>
    <s v="CA-2015-101364"/>
    <x v="27"/>
    <x v="1091"/>
    <d v="2015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s v="Binders"/>
    <s v="Lock-Up Easel 'Spel-Binder'"/>
    <n v="296.71199999999999"/>
  </r>
  <r>
    <n v="9725"/>
    <s v="CA-2016-117898"/>
    <x v="19"/>
    <x v="901"/>
    <d v="2016-12-11T00:00:00"/>
    <s v="Standard Class"/>
    <s v="TB-21250"/>
    <s v="Tim Brockman"/>
    <s v="Consumer"/>
    <s v="United States"/>
    <s v="Bloomington"/>
    <x v="10"/>
    <n v="61701"/>
    <s v="Central"/>
    <s v="OFF-EN-10004459"/>
    <x v="1"/>
    <s v="Envelopes"/>
    <s v="Security-Tint Envelopes"/>
    <n v="12.224"/>
  </r>
  <r>
    <n v="9726"/>
    <s v="CA-2018-142293"/>
    <x v="12"/>
    <x v="697"/>
    <d v="2018-09-20T00:00:00"/>
    <s v="First Class"/>
    <s v="SC-20380"/>
    <s v="Shahid Collister"/>
    <s v="Consumer"/>
    <s v="United States"/>
    <s v="Boise"/>
    <x v="45"/>
    <n v="83704"/>
    <s v="West"/>
    <s v="TEC-AC-10001109"/>
    <x v="2"/>
    <s v="Accessories"/>
    <s v="Logitech Trackman Marble Mouse"/>
    <n v="89.97"/>
  </r>
  <r>
    <n v="9727"/>
    <s v="CA-2018-167395"/>
    <x v="4"/>
    <x v="574"/>
    <d v="2018-12-04T00:00:00"/>
    <s v="First Class"/>
    <s v="KM-16720"/>
    <s v="Kunst Miller"/>
    <s v="Consumer"/>
    <s v="United States"/>
    <s v="Lowell"/>
    <x v="31"/>
    <n v="1852"/>
    <s v="East"/>
    <s v="OFF-AP-10001293"/>
    <x v="1"/>
    <s v="Appliances"/>
    <s v="Belkin 8 Outlet Surge Protector"/>
    <n v="286.86"/>
  </r>
  <r>
    <n v="9728"/>
    <s v="CA-2018-167395"/>
    <x v="4"/>
    <x v="574"/>
    <d v="2018-12-04T00:00:00"/>
    <s v="First Class"/>
    <s v="KM-16720"/>
    <s v="Kunst Miller"/>
    <s v="Consumer"/>
    <s v="United States"/>
    <s v="Lowell"/>
    <x v="31"/>
    <n v="1852"/>
    <s v="East"/>
    <s v="TEC-PH-10004977"/>
    <x v="2"/>
    <s v="Phones"/>
    <s v="GE 30524EE4"/>
    <n v="979.95"/>
  </r>
  <r>
    <n v="9729"/>
    <s v="CA-2018-167395"/>
    <x v="4"/>
    <x v="574"/>
    <d v="2018-12-04T00:00:00"/>
    <s v="First Class"/>
    <s v="KM-16720"/>
    <s v="Kunst Miller"/>
    <s v="Consumer"/>
    <s v="United States"/>
    <s v="Lowell"/>
    <x v="31"/>
    <n v="1852"/>
    <s v="East"/>
    <s v="OFF-SU-10001935"/>
    <x v="1"/>
    <s v="Supplies"/>
    <s v="Staple remover"/>
    <n v="4.3600000000000003"/>
  </r>
  <r>
    <n v="9730"/>
    <s v="CA-2015-111962"/>
    <x v="10"/>
    <x v="411"/>
    <d v="2015-10-04T00:00:00"/>
    <s v="Standard Class"/>
    <s v="EB-14170"/>
    <s v="Evan Bailliet"/>
    <s v="Consumer"/>
    <s v="United States"/>
    <s v="Seattle"/>
    <x v="4"/>
    <n v="98115"/>
    <s v="West"/>
    <s v="OFF-BI-10001308"/>
    <x v="1"/>
    <s v="Binders"/>
    <s v="GBC Standard Plastic Binding Systems' Combs"/>
    <n v="10.048"/>
  </r>
  <r>
    <n v="9731"/>
    <s v="CA-2015-111962"/>
    <x v="10"/>
    <x v="411"/>
    <d v="2015-10-04T00:00:00"/>
    <s v="Standard Class"/>
    <s v="EB-14170"/>
    <s v="Evan Bailliet"/>
    <s v="Consumer"/>
    <s v="United States"/>
    <s v="Seattle"/>
    <x v="4"/>
    <n v="98115"/>
    <s v="West"/>
    <s v="OFF-ST-10000046"/>
    <x v="1"/>
    <s v="Storage"/>
    <s v="Fellowes Super Stor/Drawer Files"/>
    <n v="807.75"/>
  </r>
  <r>
    <n v="9732"/>
    <s v="CA-2018-124261"/>
    <x v="6"/>
    <x v="237"/>
    <d v="2018-11-19T00:00:00"/>
    <s v="Standard Class"/>
    <s v="JE-15715"/>
    <s v="Joe Elijah"/>
    <s v="Consumer"/>
    <s v="United States"/>
    <s v="Los Angeles"/>
    <x v="1"/>
    <n v="90049"/>
    <s v="West"/>
    <s v="OFF-AR-10003504"/>
    <x v="1"/>
    <s v="Art"/>
    <s v="Newell 347"/>
    <n v="34.24"/>
  </r>
  <r>
    <n v="9733"/>
    <s v="CA-2015-114321"/>
    <x v="47"/>
    <x v="1071"/>
    <d v="2015-08-25T00:00:00"/>
    <s v="Standard Class"/>
    <s v="NC-18535"/>
    <s v="Nick Crebassa"/>
    <s v="Corporate"/>
    <s v="United States"/>
    <s v="Hampton"/>
    <x v="17"/>
    <n v="23666"/>
    <s v="South"/>
    <s v="FUR-CH-10001797"/>
    <x v="0"/>
    <s v="Chairs"/>
    <s v="Safco Chair Connectors, 6/Carton"/>
    <n v="500.24"/>
  </r>
  <r>
    <n v="9734"/>
    <s v="CA-2015-114321"/>
    <x v="47"/>
    <x v="1071"/>
    <d v="2015-08-25T00:00:00"/>
    <s v="Standard Class"/>
    <s v="NC-18535"/>
    <s v="Nick Crebassa"/>
    <s v="Corporate"/>
    <s v="United States"/>
    <s v="Hampton"/>
    <x v="17"/>
    <n v="23666"/>
    <s v="South"/>
    <s v="OFF-PA-10000246"/>
    <x v="1"/>
    <s v="Paper"/>
    <s v="Riverleaf Stik-Withit Designer Note Cubes"/>
    <n v="20.12"/>
  </r>
  <r>
    <n v="9735"/>
    <s v="CA-2015-114321"/>
    <x v="47"/>
    <x v="1071"/>
    <d v="2015-08-25T00:00:00"/>
    <s v="Standard Class"/>
    <s v="NC-18535"/>
    <s v="Nick Crebassa"/>
    <s v="Corporate"/>
    <s v="United States"/>
    <s v="Hampton"/>
    <x v="17"/>
    <n v="23666"/>
    <s v="South"/>
    <s v="OFF-BI-10001359"/>
    <x v="1"/>
    <s v="Binders"/>
    <s v="GBC DocuBind TL300 Electric Binding System"/>
    <n v="896.99"/>
  </r>
  <r>
    <n v="9736"/>
    <s v="CA-2015-128062"/>
    <x v="26"/>
    <x v="84"/>
    <d v="2015-11-22T00:00:00"/>
    <s v="Second Class"/>
    <s v="AD-10180"/>
    <s v="Alan Dominguez"/>
    <s v="Home Office"/>
    <s v="United States"/>
    <s v="Philadelphia"/>
    <x v="9"/>
    <n v="19134"/>
    <s v="East"/>
    <s v="OFF-PA-10001583"/>
    <x v="1"/>
    <s v="Paper"/>
    <s v="1/4 Fold Party Design Invitations &amp; White Envelopes, 24 8-1/2&quot; X 11&quot; Cards, 25 Env./Pack"/>
    <n v="5.88"/>
  </r>
  <r>
    <n v="9737"/>
    <s v="US-2016-100069"/>
    <x v="38"/>
    <x v="685"/>
    <d v="2016-07-03T00:00:00"/>
    <s v="Standard Class"/>
    <s v="NF-18475"/>
    <s v="Neil FranzÃ¶sisch"/>
    <s v="Home Office"/>
    <s v="United States"/>
    <s v="Omaha"/>
    <x v="8"/>
    <n v="68104"/>
    <s v="Central"/>
    <s v="TEC-PH-10004667"/>
    <x v="2"/>
    <s v="Phones"/>
    <s v="Cisco 8x8 Inc. 6753i IP Business Phone System"/>
    <n v="269.98"/>
  </r>
  <r>
    <n v="9738"/>
    <s v="CA-2018-129294"/>
    <x v="34"/>
    <x v="633"/>
    <d v="2018-03-21T00:00:00"/>
    <s v="Standard Class"/>
    <s v="KD-16615"/>
    <s v="Ken Dana"/>
    <s v="Corporate"/>
    <s v="United States"/>
    <s v="Los Angeles"/>
    <x v="1"/>
    <n v="90032"/>
    <s v="West"/>
    <s v="OFF-ST-10002615"/>
    <x v="1"/>
    <s v="Storage"/>
    <s v="Dual Level, Single-Width Filing Carts"/>
    <n v="310.12"/>
  </r>
  <r>
    <n v="9739"/>
    <s v="CA-2018-129294"/>
    <x v="34"/>
    <x v="633"/>
    <d v="2018-03-21T00:00:00"/>
    <s v="Standard Class"/>
    <s v="KD-16615"/>
    <s v="Ken Dana"/>
    <s v="Corporate"/>
    <s v="United States"/>
    <s v="Los Angeles"/>
    <x v="1"/>
    <n v="90032"/>
    <s v="West"/>
    <s v="OFF-BI-10004236"/>
    <x v="1"/>
    <s v="Binders"/>
    <s v="XtraLife ClearVue Slant-D Ring Binder, White, 3&quot;"/>
    <n v="70.463999999999999"/>
  </r>
  <r>
    <n v="9740"/>
    <s v="CA-2018-129294"/>
    <x v="34"/>
    <x v="633"/>
    <d v="2018-03-21T00:00:00"/>
    <s v="Standard Class"/>
    <s v="KD-16615"/>
    <s v="Ken Dana"/>
    <s v="Corporate"/>
    <s v="United States"/>
    <s v="Los Angeles"/>
    <x v="1"/>
    <n v="90032"/>
    <s v="West"/>
    <s v="OFF-BI-10001757"/>
    <x v="1"/>
    <s v="Binders"/>
    <s v="Pressboard Hanging Data Binders for Unburst Sheets"/>
    <n v="19.68"/>
  </r>
  <r>
    <n v="9741"/>
    <s v="CA-2018-129294"/>
    <x v="34"/>
    <x v="633"/>
    <d v="2018-03-21T00:00:00"/>
    <s v="Standard Class"/>
    <s v="KD-16615"/>
    <s v="Ken Dana"/>
    <s v="Corporate"/>
    <s v="United States"/>
    <s v="Los Angeles"/>
    <x v="1"/>
    <n v="90032"/>
    <s v="West"/>
    <s v="OFF-AP-10001154"/>
    <x v="1"/>
    <s v="Appliances"/>
    <s v="Bionaire Personal Warm Mist Humidifier/Vaporizer"/>
    <n v="140.66999999999999"/>
  </r>
  <r>
    <n v="9742"/>
    <s v="CA-2016-117086"/>
    <x v="6"/>
    <x v="627"/>
    <d v="2016-11-12T00:00:00"/>
    <s v="Standard Class"/>
    <s v="QJ-19255"/>
    <s v="Quincy Jones"/>
    <s v="Corporate"/>
    <s v="United States"/>
    <s v="Burlington"/>
    <x v="42"/>
    <m/>
    <s v="East"/>
    <s v="FUR-BO-10004834"/>
    <x v="0"/>
    <s v="Bookcases"/>
    <s v="Riverside Palais Royal Lawyers Bookcase, Royale Cherry Finish"/>
    <n v="4404.8999999999996"/>
  </r>
  <r>
    <n v="9743"/>
    <s v="CA-2018-131303"/>
    <x v="5"/>
    <x v="354"/>
    <d v="2018-12-02T00:00:00"/>
    <s v="Standard Class"/>
    <s v="EP-13915"/>
    <s v="Emily Phan"/>
    <s v="Consumer"/>
    <s v="United States"/>
    <s v="San Diego"/>
    <x v="1"/>
    <n v="92037"/>
    <s v="West"/>
    <s v="OFF-LA-10001074"/>
    <x v="1"/>
    <s v="Labels"/>
    <s v="Round Specialty Laser Printer Labels"/>
    <n v="62.65"/>
  </r>
  <r>
    <n v="9744"/>
    <s v="CA-2017-137127"/>
    <x v="1"/>
    <x v="950"/>
    <d v="2017-06-22T00:00:00"/>
    <s v="Standard Class"/>
    <s v="JJ-15445"/>
    <s v="Jennifer Jackson"/>
    <s v="Consumer"/>
    <s v="United States"/>
    <s v="Newark"/>
    <x v="13"/>
    <n v="19711"/>
    <s v="East"/>
    <s v="OFF-LA-10001641"/>
    <x v="1"/>
    <s v="Labels"/>
    <s v="Avery 518"/>
    <n v="9.4499999999999993"/>
  </r>
  <r>
    <n v="9745"/>
    <s v="CA-2018-141782"/>
    <x v="43"/>
    <x v="276"/>
    <d v="2018-01-25T00:00:00"/>
    <s v="Standard Class"/>
    <s v="BE-11410"/>
    <s v="Bobby Elias"/>
    <s v="Consumer"/>
    <s v="United States"/>
    <s v="Aurora"/>
    <x v="10"/>
    <n v="60505"/>
    <s v="Central"/>
    <s v="OFF-EN-10002230"/>
    <x v="1"/>
    <s v="Envelopes"/>
    <s v="Airmail Envelopes"/>
    <n v="268.57600000000002"/>
  </r>
  <r>
    <n v="9746"/>
    <s v="CA-2018-137505"/>
    <x v="26"/>
    <x v="221"/>
    <d v="2018-11-24T00:00:00"/>
    <s v="Same Day"/>
    <s v="BP-11290"/>
    <s v="Beth Paige"/>
    <s v="Consumer"/>
    <s v="United States"/>
    <s v="Los Angeles"/>
    <x v="1"/>
    <n v="90008"/>
    <s v="West"/>
    <s v="FUR-TA-10000617"/>
    <x v="0"/>
    <s v="Tables"/>
    <s v="Hon Practical Foundations 30 x 60 Training Table, Light Gray/Charcoal"/>
    <n v="364.08"/>
  </r>
  <r>
    <n v="9747"/>
    <s v="CA-2018-137505"/>
    <x v="26"/>
    <x v="221"/>
    <d v="2018-11-24T00:00:00"/>
    <s v="Same Day"/>
    <s v="BP-11290"/>
    <s v="Beth Paige"/>
    <s v="Consumer"/>
    <s v="United States"/>
    <s v="Los Angeles"/>
    <x v="1"/>
    <n v="90008"/>
    <s v="West"/>
    <s v="FUR-TA-10001676"/>
    <x v="0"/>
    <s v="Tables"/>
    <s v="Hon 61000 Series Interactive Training Tables"/>
    <n v="71.087999999999994"/>
  </r>
  <r>
    <n v="9748"/>
    <s v="US-2015-140914"/>
    <x v="6"/>
    <x v="7"/>
    <d v="2015-11-15T00:00:00"/>
    <s v="Standard Class"/>
    <s v="BH-11710"/>
    <s v="Brosina Hoffman"/>
    <s v="Consumer"/>
    <s v="United States"/>
    <s v="Chicago"/>
    <x v="10"/>
    <n v="60653"/>
    <s v="Central"/>
    <s v="FUR-FU-10000175"/>
    <x v="0"/>
    <s v="Furnishings"/>
    <s v="DAX Wood Document Frame."/>
    <n v="10.984"/>
  </r>
  <r>
    <n v="9749"/>
    <s v="US-2015-140914"/>
    <x v="6"/>
    <x v="7"/>
    <d v="2015-11-15T00:00:00"/>
    <s v="Standard Class"/>
    <s v="BH-11710"/>
    <s v="Brosina Hoffman"/>
    <s v="Consumer"/>
    <s v="United States"/>
    <s v="Chicago"/>
    <x v="10"/>
    <n v="60653"/>
    <s v="Central"/>
    <s v="FUR-CH-10003379"/>
    <x v="0"/>
    <s v="Chairs"/>
    <s v="Global Commerce Series High-Back Swivel/Tilt Chairs"/>
    <n v="797.94399999999996"/>
  </r>
  <r>
    <n v="9750"/>
    <s v="CA-2017-158358"/>
    <x v="52"/>
    <x v="758"/>
    <d v="2017-03-08T00:00:00"/>
    <s v="Standard Class"/>
    <s v="EM-13810"/>
    <s v="Eleni McCrary"/>
    <s v="Corporate"/>
    <s v="United States"/>
    <s v="Dover"/>
    <x v="38"/>
    <n v="3820"/>
    <s v="East"/>
    <s v="TEC-AC-10002567"/>
    <x v="2"/>
    <s v="Accessories"/>
    <s v="Logitech G602 Wireless Gaming Mouse"/>
    <n v="159.97999999999999"/>
  </r>
  <r>
    <n v="9751"/>
    <s v="CA-2017-113390"/>
    <x v="32"/>
    <x v="1226"/>
    <d v="2017-10-15T00:00:00"/>
    <s v="Standard Class"/>
    <s v="EP-13915"/>
    <s v="Emily Phan"/>
    <s v="Consumer"/>
    <s v="United States"/>
    <s v="Chicago"/>
    <x v="10"/>
    <n v="60610"/>
    <s v="Central"/>
    <s v="OFF-AR-10003183"/>
    <x v="1"/>
    <s v="Art"/>
    <s v="Avery Fluorescent Highlighter Four-Color Set"/>
    <n v="5.3440000000000003"/>
  </r>
  <r>
    <n v="9752"/>
    <s v="CA-2017-113390"/>
    <x v="32"/>
    <x v="1226"/>
    <d v="2017-10-15T00:00:00"/>
    <s v="Standard Class"/>
    <s v="EP-13915"/>
    <s v="Emily Phan"/>
    <s v="Consumer"/>
    <s v="United States"/>
    <s v="Chicago"/>
    <x v="10"/>
    <n v="60610"/>
    <s v="Central"/>
    <s v="OFF-AR-10001446"/>
    <x v="1"/>
    <s v="Art"/>
    <s v="Newell 309"/>
    <n v="27.72"/>
  </r>
  <r>
    <n v="9753"/>
    <s v="US-2017-158680"/>
    <x v="39"/>
    <x v="949"/>
    <d v="2017-07-02T00:00:00"/>
    <s v="First Class"/>
    <s v="NZ-18565"/>
    <s v="Nick Zandusky"/>
    <s v="Home Office"/>
    <s v="United States"/>
    <s v="Seattle"/>
    <x v="4"/>
    <n v="98115"/>
    <s v="West"/>
    <s v="OFF-BI-10000145"/>
    <x v="1"/>
    <s v="Binders"/>
    <s v="Zipper Ring Binder Pockets"/>
    <n v="2.496"/>
  </r>
  <r>
    <n v="9754"/>
    <s v="CA-2018-113705"/>
    <x v="48"/>
    <x v="996"/>
    <d v="2018-03-29T00:00:00"/>
    <s v="Second Class"/>
    <s v="LC-16870"/>
    <s v="Lena Cacioppo"/>
    <s v="Consumer"/>
    <s v="United States"/>
    <s v="Richmond"/>
    <x v="17"/>
    <n v="23223"/>
    <s v="South"/>
    <s v="OFF-LA-10000476"/>
    <x v="1"/>
    <s v="Labels"/>
    <s v="Avery 05222 Permanent Self-Adhesive File Folder Labels for Typewriters, on Rolls, White, 250/Roll"/>
    <n v="8.26"/>
  </r>
  <r>
    <n v="9755"/>
    <s v="CA-2018-113705"/>
    <x v="48"/>
    <x v="996"/>
    <d v="2018-03-29T00:00:00"/>
    <s v="Second Class"/>
    <s v="LC-16870"/>
    <s v="Lena Cacioppo"/>
    <s v="Consumer"/>
    <s v="United States"/>
    <s v="Richmond"/>
    <x v="17"/>
    <n v="23223"/>
    <s v="South"/>
    <s v="OFF-BI-10001679"/>
    <x v="1"/>
    <s v="Binders"/>
    <s v="GBC Instant Index System for Binding Systems"/>
    <n v="17.760000000000002"/>
  </r>
  <r>
    <n v="9756"/>
    <s v="CA-2018-113705"/>
    <x v="48"/>
    <x v="996"/>
    <d v="2018-03-29T00:00:00"/>
    <s v="Second Class"/>
    <s v="LC-16870"/>
    <s v="Lena Cacioppo"/>
    <s v="Consumer"/>
    <s v="United States"/>
    <s v="Richmond"/>
    <x v="17"/>
    <n v="23223"/>
    <s v="South"/>
    <s v="OFF-ST-10001128"/>
    <x v="1"/>
    <s v="Storage"/>
    <s v="Carina Mini System Audio Rack, Model AR050B"/>
    <n v="332.94"/>
  </r>
  <r>
    <n v="9757"/>
    <s v="CA-2018-113705"/>
    <x v="48"/>
    <x v="996"/>
    <d v="2018-03-29T00:00:00"/>
    <s v="Second Class"/>
    <s v="LC-16870"/>
    <s v="Lena Cacioppo"/>
    <s v="Consumer"/>
    <s v="United States"/>
    <s v="Richmond"/>
    <x v="17"/>
    <n v="23223"/>
    <s v="South"/>
    <s v="FUR-TA-10002533"/>
    <x v="0"/>
    <s v="Tables"/>
    <s v="BPI Conference Tables"/>
    <n v="292.10000000000002"/>
  </r>
  <r>
    <n v="9758"/>
    <s v="CA-2018-113705"/>
    <x v="48"/>
    <x v="996"/>
    <d v="2018-03-29T00:00:00"/>
    <s v="Second Class"/>
    <s v="LC-16870"/>
    <s v="Lena Cacioppo"/>
    <s v="Consumer"/>
    <s v="United States"/>
    <s v="Richmond"/>
    <x v="17"/>
    <n v="23223"/>
    <s v="South"/>
    <s v="TEC-PH-10004006"/>
    <x v="2"/>
    <s v="Phones"/>
    <s v="Panasonic KX - TS880B Telephone"/>
    <n v="206.1"/>
  </r>
  <r>
    <n v="9759"/>
    <s v="CA-2018-113705"/>
    <x v="48"/>
    <x v="996"/>
    <d v="2018-03-29T00:00:00"/>
    <s v="Second Class"/>
    <s v="LC-16870"/>
    <s v="Lena Cacioppo"/>
    <s v="Consumer"/>
    <s v="United States"/>
    <s v="Richmond"/>
    <x v="17"/>
    <n v="23223"/>
    <s v="South"/>
    <s v="OFF-PA-10002615"/>
    <x v="1"/>
    <s v="Paper"/>
    <s v="Ampad Gold Fibre Wirebound Steno Books, 6&quot; x 9&quot;, Gregg Ruled"/>
    <n v="17.64"/>
  </r>
  <r>
    <n v="9760"/>
    <s v="CA-2017-146913"/>
    <x v="28"/>
    <x v="731"/>
    <d v="2017-11-05T00:00:00"/>
    <s v="Standard Class"/>
    <s v="SF-20965"/>
    <s v="Sylvia Foulston"/>
    <s v="Corporate"/>
    <s v="United States"/>
    <s v="San Francisco"/>
    <x v="1"/>
    <n v="94109"/>
    <s v="West"/>
    <s v="FUR-CH-10001854"/>
    <x v="0"/>
    <s v="Chairs"/>
    <s v="Office Star - Professional Matrix Back Chair with 2-to-1 Synchro Tilt and Mesh Fabric Seat"/>
    <n v="1403.92"/>
  </r>
  <r>
    <n v="9761"/>
    <s v="CA-2018-159135"/>
    <x v="0"/>
    <x v="259"/>
    <d v="2018-11-08T00:00:00"/>
    <s v="Standard Class"/>
    <s v="KM-16375"/>
    <s v="Katherine Murray"/>
    <s v="Home Office"/>
    <s v="United States"/>
    <s v="Springdale"/>
    <x v="36"/>
    <n v="72762"/>
    <s v="South"/>
    <s v="OFF-AR-10000657"/>
    <x v="1"/>
    <s v="Art"/>
    <s v="Binney &amp; Smith inkTank Desk Highlighter, Chisel Tip, Yellow, 12/Box"/>
    <n v="4.3"/>
  </r>
  <r>
    <n v="9762"/>
    <s v="CA-2015-121762"/>
    <x v="40"/>
    <x v="1047"/>
    <d v="2015-02-18T00:00:00"/>
    <s v="Standard Class"/>
    <s v="ML-17395"/>
    <s v="Marina Lichtenstein"/>
    <s v="Corporate"/>
    <s v="United States"/>
    <s v="Seattle"/>
    <x v="4"/>
    <n v="98103"/>
    <s v="West"/>
    <s v="TEC-AC-10000736"/>
    <x v="2"/>
    <s v="Accessories"/>
    <s v="Logitech G600 MMO Gaming Mouse"/>
    <n v="239.97"/>
  </r>
  <r>
    <n v="9763"/>
    <s v="CA-2015-121762"/>
    <x v="40"/>
    <x v="1047"/>
    <d v="2015-02-18T00:00:00"/>
    <s v="Standard Class"/>
    <s v="ML-17395"/>
    <s v="Marina Lichtenstein"/>
    <s v="Corporate"/>
    <s v="United States"/>
    <s v="Seattle"/>
    <x v="4"/>
    <n v="98103"/>
    <s v="West"/>
    <s v="OFF-AP-10001293"/>
    <x v="1"/>
    <s v="Appliances"/>
    <s v="Belkin 8 Outlet Surge Protector"/>
    <n v="81.96"/>
  </r>
  <r>
    <n v="9764"/>
    <s v="CA-2015-121762"/>
    <x v="40"/>
    <x v="1047"/>
    <d v="2015-02-18T00:00:00"/>
    <s v="Standard Class"/>
    <s v="ML-17395"/>
    <s v="Marina Lichtenstein"/>
    <s v="Corporate"/>
    <s v="United States"/>
    <s v="Seattle"/>
    <x v="4"/>
    <n v="98103"/>
    <s v="West"/>
    <s v="OFF-SU-10000157"/>
    <x v="1"/>
    <s v="Supplies"/>
    <s v="Compact Automatic Electric Letter Opener"/>
    <n v="238.62"/>
  </r>
  <r>
    <n v="9765"/>
    <s v="CA-2015-123855"/>
    <x v="17"/>
    <x v="1227"/>
    <d v="2015-06-23T00:00:00"/>
    <s v="Standard Class"/>
    <s v="MC-18100"/>
    <s v="Mick Crebagga"/>
    <s v="Consumer"/>
    <s v="United States"/>
    <s v="Los Angeles"/>
    <x v="1"/>
    <n v="90036"/>
    <s v="West"/>
    <s v="TEC-PH-10000215"/>
    <x v="2"/>
    <s v="Phones"/>
    <s v="Plantronics CordlessÂ Phone HeadsetÂ with In-line Volume - M214C"/>
    <n v="139.80000000000001"/>
  </r>
  <r>
    <n v="9766"/>
    <s v="CA-2018-101959"/>
    <x v="52"/>
    <x v="1228"/>
    <d v="2018-03-06T00:00:00"/>
    <s v="Standard Class"/>
    <s v="DB-13660"/>
    <s v="Duane Benoit"/>
    <s v="Consumer"/>
    <s v="United States"/>
    <s v="Middletown"/>
    <x v="29"/>
    <n v="6457"/>
    <s v="East"/>
    <s v="OFF-BI-10001757"/>
    <x v="1"/>
    <s v="Binders"/>
    <s v="Pressboard Hanging Data Binders for Unburst Sheets"/>
    <n v="9.84"/>
  </r>
  <r>
    <n v="9767"/>
    <s v="CA-2018-101959"/>
    <x v="52"/>
    <x v="1228"/>
    <d v="2018-03-06T00:00:00"/>
    <s v="Standard Class"/>
    <s v="DB-13660"/>
    <s v="Duane Benoit"/>
    <s v="Consumer"/>
    <s v="United States"/>
    <s v="Middletown"/>
    <x v="29"/>
    <n v="6457"/>
    <s v="East"/>
    <s v="OFF-PA-10002137"/>
    <x v="1"/>
    <s v="Paper"/>
    <s v="Southworth 100% RÃ©sumÃ© Paper, 24lb."/>
    <n v="7.78"/>
  </r>
  <r>
    <n v="9768"/>
    <s v="CA-2018-102659"/>
    <x v="19"/>
    <x v="34"/>
    <d v="2018-12-15T00:00:00"/>
    <s v="Standard Class"/>
    <s v="LW-17215"/>
    <s v="Luke Weiss"/>
    <s v="Consumer"/>
    <s v="United States"/>
    <s v="Grand Rapids"/>
    <x v="12"/>
    <n v="49505"/>
    <s v="Central"/>
    <s v="OFF-BI-10000088"/>
    <x v="1"/>
    <s v="Binders"/>
    <s v="GBC Imprintable Covers"/>
    <n v="54.9"/>
  </r>
  <r>
    <n v="9769"/>
    <s v="CA-2018-142328"/>
    <x v="4"/>
    <x v="226"/>
    <d v="2018-12-14T00:00:00"/>
    <s v="Standard Class"/>
    <s v="TC-21535"/>
    <s v="Tracy Collins"/>
    <s v="Home Office"/>
    <s v="United States"/>
    <s v="San Francisco"/>
    <x v="1"/>
    <n v="94122"/>
    <s v="West"/>
    <s v="OFF-PA-10000380"/>
    <x v="1"/>
    <s v="Paper"/>
    <s v="REDIFORM Incoming/Outgoing Call Register, 11&quot; X 8 1/2&quot;, 100 Messages"/>
    <n v="50.04"/>
  </r>
  <r>
    <n v="9770"/>
    <s v="CA-2017-123533"/>
    <x v="26"/>
    <x v="390"/>
    <d v="2017-11-30T00:00:00"/>
    <s v="Standard Class"/>
    <s v="SC-20050"/>
    <s v="Sample Company A"/>
    <s v="Home Office"/>
    <s v="United States"/>
    <s v="Hialeah"/>
    <x v="2"/>
    <n v="33012"/>
    <s v="South"/>
    <s v="FUR-BO-10001619"/>
    <x v="0"/>
    <s v="Bookcases"/>
    <s v="O'Sullivan Cherrywood Estates Traditional Bookcase"/>
    <n v="339.92"/>
  </r>
  <r>
    <n v="9771"/>
    <s v="CA-2017-123533"/>
    <x v="26"/>
    <x v="390"/>
    <d v="2017-11-30T00:00:00"/>
    <s v="Standard Class"/>
    <s v="SC-20050"/>
    <s v="Sample Company A"/>
    <s v="Home Office"/>
    <s v="United States"/>
    <s v="Hialeah"/>
    <x v="2"/>
    <n v="33012"/>
    <s v="South"/>
    <s v="OFF-PA-10001609"/>
    <x v="1"/>
    <s v="Paper"/>
    <s v="Tops Wirebound Message Log Books"/>
    <n v="10.528"/>
  </r>
  <r>
    <n v="9772"/>
    <s v="CA-2017-123533"/>
    <x v="26"/>
    <x v="390"/>
    <d v="2017-11-30T00:00:00"/>
    <s v="Standard Class"/>
    <s v="SC-20050"/>
    <s v="Sample Company A"/>
    <s v="Home Office"/>
    <s v="United States"/>
    <s v="Hialeah"/>
    <x v="2"/>
    <n v="33012"/>
    <s v="South"/>
    <s v="OFF-AP-10002765"/>
    <x v="1"/>
    <s v="Appliances"/>
    <s v="Fellowes Advanced Computer Series Surge Protectors"/>
    <n v="42.384"/>
  </r>
  <r>
    <n v="9773"/>
    <s v="CA-2017-104983"/>
    <x v="38"/>
    <x v="894"/>
    <d v="2017-07-03T00:00:00"/>
    <s v="Same Day"/>
    <s v="FM-14215"/>
    <s v="Filia McAdams"/>
    <s v="Corporate"/>
    <s v="United States"/>
    <s v="Philadelphia"/>
    <x v="9"/>
    <n v="19143"/>
    <s v="East"/>
    <s v="OFF-PA-10000167"/>
    <x v="1"/>
    <s v="Paper"/>
    <s v="Xerox 1925"/>
    <n v="123.92"/>
  </r>
  <r>
    <n v="9774"/>
    <s v="CA-2017-160234"/>
    <x v="39"/>
    <x v="190"/>
    <d v="2017-07-03T00:00:00"/>
    <s v="Standard Class"/>
    <s v="PF-19225"/>
    <s v="Phillip Flathmann"/>
    <s v="Consumer"/>
    <s v="United States"/>
    <s v="Atlanta"/>
    <x v="32"/>
    <n v="30318"/>
    <s v="South"/>
    <s v="TEC-PH-10004434"/>
    <x v="2"/>
    <s v="Phones"/>
    <s v="Cisco IPÂ PhoneÂ 7961G VoIPÂ phoneÂ - Dark gray"/>
    <n v="135.94999999999999"/>
  </r>
  <r>
    <n v="9775"/>
    <s v="CA-2015-169019"/>
    <x v="44"/>
    <x v="711"/>
    <d v="2015-07-30T00:00:00"/>
    <s v="Standard Class"/>
    <s v="LF-17185"/>
    <s v="Luke Foster"/>
    <s v="Consumer"/>
    <s v="United States"/>
    <s v="San Antonio"/>
    <x v="5"/>
    <n v="78207"/>
    <s v="Central"/>
    <s v="OFF-BI-10004995"/>
    <x v="1"/>
    <s v="Binders"/>
    <s v="GBC DocuBind P400 Electric Binding System"/>
    <n v="2177.5839999999998"/>
  </r>
  <r>
    <n v="9776"/>
    <s v="CA-2015-169019"/>
    <x v="44"/>
    <x v="711"/>
    <d v="2015-07-30T00:00:00"/>
    <s v="Standard Class"/>
    <s v="LF-17185"/>
    <s v="Luke Foster"/>
    <s v="Consumer"/>
    <s v="United States"/>
    <s v="San Antonio"/>
    <x v="5"/>
    <n v="78207"/>
    <s v="Central"/>
    <s v="FUR-FU-10004666"/>
    <x v="0"/>
    <s v="Furnishings"/>
    <s v="DAX Clear Channel Poster Frame"/>
    <n v="17.495999999999999"/>
  </r>
  <r>
    <n v="9777"/>
    <s v="CA-2015-169019"/>
    <x v="44"/>
    <x v="711"/>
    <d v="2015-07-30T00:00:00"/>
    <s v="Standard Class"/>
    <s v="LF-17185"/>
    <s v="Luke Foster"/>
    <s v="Consumer"/>
    <s v="United States"/>
    <s v="San Antonio"/>
    <x v="5"/>
    <n v="78207"/>
    <s v="Central"/>
    <s v="OFF-BI-10001524"/>
    <x v="1"/>
    <s v="Binders"/>
    <s v="GBC Premium Transparent Covers with Diagonal Lined Pattern"/>
    <n v="16.783999999999999"/>
  </r>
  <r>
    <n v="9778"/>
    <s v="CA-2015-169019"/>
    <x v="44"/>
    <x v="711"/>
    <d v="2015-07-30T00:00:00"/>
    <s v="Standard Class"/>
    <s v="LF-17185"/>
    <s v="Luke Foster"/>
    <s v="Consumer"/>
    <s v="United States"/>
    <s v="San Antonio"/>
    <x v="5"/>
    <n v="78207"/>
    <s v="Central"/>
    <s v="TEC-AC-10002076"/>
    <x v="2"/>
    <s v="Accessories"/>
    <s v="Microsoft Natural Keyboard Elite"/>
    <n v="431.13600000000002"/>
  </r>
  <r>
    <n v="9779"/>
    <s v="CA-2015-169019"/>
    <x v="44"/>
    <x v="711"/>
    <d v="2015-07-30T00:00:00"/>
    <s v="Standard Class"/>
    <s v="LF-17185"/>
    <s v="Luke Foster"/>
    <s v="Consumer"/>
    <s v="United States"/>
    <s v="San Antonio"/>
    <x v="5"/>
    <n v="78207"/>
    <s v="Central"/>
    <s v="OFF-BI-10001679"/>
    <x v="1"/>
    <s v="Binders"/>
    <s v="GBC Instant Index System for Binding Systems"/>
    <n v="8.8800000000000008"/>
  </r>
  <r>
    <n v="9780"/>
    <s v="CA-2015-169019"/>
    <x v="44"/>
    <x v="711"/>
    <d v="2015-07-30T00:00:00"/>
    <s v="Standard Class"/>
    <s v="LF-17185"/>
    <s v="Luke Foster"/>
    <s v="Consumer"/>
    <s v="United States"/>
    <s v="San Antonio"/>
    <x v="5"/>
    <n v="78207"/>
    <s v="Central"/>
    <s v="OFF-AP-10003281"/>
    <x v="1"/>
    <s v="Appliances"/>
    <s v="Acco 6 Outlet Guardian Standard Surge Suppressor"/>
    <n v="4.8360000000000003"/>
  </r>
  <r>
    <n v="9781"/>
    <s v="CA-2017-153178"/>
    <x v="14"/>
    <x v="749"/>
    <d v="2017-09-18T00:00:00"/>
    <s v="Standard Class"/>
    <s v="CL-12565"/>
    <s v="Clay Ludtke"/>
    <s v="Consumer"/>
    <s v="United States"/>
    <s v="Long Beach"/>
    <x v="15"/>
    <n v="11561"/>
    <s v="East"/>
    <s v="TEC-PH-10001944"/>
    <x v="2"/>
    <s v="Phones"/>
    <s v="Wi-Ex zBoost YX540 Cellular Phone Signal Booster"/>
    <n v="437.85"/>
  </r>
  <r>
    <n v="9782"/>
    <s v="CA-2017-153178"/>
    <x v="14"/>
    <x v="749"/>
    <d v="2017-09-18T00:00:00"/>
    <s v="Standard Class"/>
    <s v="CL-12565"/>
    <s v="Clay Ludtke"/>
    <s v="Consumer"/>
    <s v="United States"/>
    <s v="Long Beach"/>
    <x v="15"/>
    <n v="11561"/>
    <s v="East"/>
    <s v="OFF-BI-10004390"/>
    <x v="1"/>
    <s v="Binders"/>
    <s v="GBC DocuBind 200 Manual Binding Machine"/>
    <n v="673.56799999999998"/>
  </r>
  <r>
    <n v="9783"/>
    <s v="CA-2016-149748"/>
    <x v="21"/>
    <x v="70"/>
    <d v="2016-06-02T00:00:00"/>
    <s v="Second Class"/>
    <s v="EM-13825"/>
    <s v="Elizabeth Moffitt"/>
    <s v="Corporate"/>
    <s v="United States"/>
    <s v="Paterson"/>
    <x v="30"/>
    <n v="7501"/>
    <s v="East"/>
    <s v="OFF-PA-10002120"/>
    <x v="1"/>
    <s v="Paper"/>
    <s v="Xerox 1889"/>
    <n v="274.8"/>
  </r>
  <r>
    <n v="9784"/>
    <s v="CA-2016-149748"/>
    <x v="21"/>
    <x v="70"/>
    <d v="2016-06-02T00:00:00"/>
    <s v="Second Class"/>
    <s v="EM-13825"/>
    <s v="Elizabeth Moffitt"/>
    <s v="Corporate"/>
    <s v="United States"/>
    <s v="Paterson"/>
    <x v="30"/>
    <n v="7501"/>
    <s v="East"/>
    <s v="OFF-ST-10004340"/>
    <x v="1"/>
    <s v="Storage"/>
    <s v="Fellowes Mobile File Cart, Black"/>
    <n v="62.18"/>
  </r>
  <r>
    <n v="9785"/>
    <s v="CA-2016-149748"/>
    <x v="21"/>
    <x v="70"/>
    <d v="2016-06-02T00:00:00"/>
    <s v="Second Class"/>
    <s v="EM-13825"/>
    <s v="Elizabeth Moffitt"/>
    <s v="Corporate"/>
    <s v="United States"/>
    <s v="Paterson"/>
    <x v="30"/>
    <n v="7501"/>
    <s v="East"/>
    <s v="FUR-FU-10001847"/>
    <x v="0"/>
    <s v="Furnishings"/>
    <s v="Eldon Image Series Black Desk Accessories"/>
    <n v="8.2799999999999994"/>
  </r>
  <r>
    <n v="9786"/>
    <s v="CA-2016-155635"/>
    <x v="7"/>
    <x v="1229"/>
    <d v="2016-05-13T00:00:00"/>
    <s v="Standard Class"/>
    <s v="ME-17725"/>
    <s v="Max Engle"/>
    <s v="Consumer"/>
    <s v="United States"/>
    <s v="Louisville"/>
    <x v="0"/>
    <n v="40214"/>
    <s v="South"/>
    <s v="OFF-BI-10000962"/>
    <x v="1"/>
    <s v="Binders"/>
    <s v="Acco Flexible ACCOHIDE Square Ring Data Binder, Dark Blue, 11 1/2&quot; X 14&quot; 7/8&quot;"/>
    <n v="48.81"/>
  </r>
  <r>
    <n v="9787"/>
    <s v="US-2015-114377"/>
    <x v="0"/>
    <x v="1127"/>
    <d v="2015-11-05T00:00:00"/>
    <s v="Same Day"/>
    <s v="BG-11035"/>
    <s v="Barry Gonzalez"/>
    <s v="Consumer"/>
    <s v="United States"/>
    <s v="Hampton"/>
    <x v="17"/>
    <n v="23666"/>
    <s v="South"/>
    <s v="FUR-CH-10004754"/>
    <x v="0"/>
    <s v="Chairs"/>
    <s v="Global Stack Chair with Arms, Black"/>
    <n v="149.9"/>
  </r>
  <r>
    <n v="9788"/>
    <s v="CA-2018-144491"/>
    <x v="48"/>
    <x v="996"/>
    <d v="2018-04-01T00:00:00"/>
    <s v="Standard Class"/>
    <s v="CJ-12010"/>
    <s v="Caroline Jumper"/>
    <s v="Consumer"/>
    <s v="United States"/>
    <s v="Houston"/>
    <x v="5"/>
    <n v="77070"/>
    <s v="Central"/>
    <s v="FUR-BO-10001811"/>
    <x v="0"/>
    <s v="Bookcases"/>
    <s v="Atlantic Metals Mobile 5-Shelf Bookcases, Custom Colors"/>
    <n v="1023.332"/>
  </r>
  <r>
    <n v="9789"/>
    <s v="CA-2018-144491"/>
    <x v="48"/>
    <x v="996"/>
    <d v="2018-04-01T00:00:00"/>
    <s v="Standard Class"/>
    <s v="CJ-12010"/>
    <s v="Caroline Jumper"/>
    <s v="Consumer"/>
    <s v="United States"/>
    <s v="Houston"/>
    <x v="5"/>
    <n v="77070"/>
    <s v="Central"/>
    <s v="FUR-CH-10004063"/>
    <x v="0"/>
    <s v="Chairs"/>
    <s v="Global Deluxe High-Back Manager's Chair"/>
    <n v="600.55799999999999"/>
  </r>
  <r>
    <n v="9790"/>
    <s v="CA-2018-144491"/>
    <x v="48"/>
    <x v="996"/>
    <d v="2018-04-01T00:00:00"/>
    <s v="Standard Class"/>
    <s v="CJ-12010"/>
    <s v="Caroline Jumper"/>
    <s v="Consumer"/>
    <s v="United States"/>
    <s v="Houston"/>
    <x v="5"/>
    <n v="77070"/>
    <s v="Central"/>
    <s v="TEC-AC-10004901"/>
    <x v="2"/>
    <s v="Accessories"/>
    <s v="Kensington SlimBlade Notebook Wireless Mouse with Nano Receiver"/>
    <n v="39.991999999999997"/>
  </r>
  <r>
    <n v="9791"/>
    <s v="CA-2018-144491"/>
    <x v="48"/>
    <x v="996"/>
    <d v="2018-04-01T00:00:00"/>
    <s v="Standard Class"/>
    <s v="CJ-12010"/>
    <s v="Caroline Jumper"/>
    <s v="Consumer"/>
    <s v="United States"/>
    <s v="Houston"/>
    <x v="5"/>
    <n v="77070"/>
    <s v="Central"/>
    <s v="FUR-CH-10001714"/>
    <x v="0"/>
    <s v="Chairs"/>
    <s v="Global Leather &amp; Oak Executive Chair, Burgundy"/>
    <n v="211.24600000000001"/>
  </r>
  <r>
    <n v="9792"/>
    <s v="CA-2015-127166"/>
    <x v="49"/>
    <x v="371"/>
    <d v="2015-05-23T00:00:00"/>
    <s v="Second Class"/>
    <s v="KH-16360"/>
    <s v="Katherine Hughes"/>
    <s v="Consumer"/>
    <s v="United States"/>
    <s v="Houston"/>
    <x v="5"/>
    <n v="77070"/>
    <s v="Central"/>
    <s v="OFF-EN-10003134"/>
    <x v="1"/>
    <s v="Envelopes"/>
    <s v="Staple envelope"/>
    <n v="56.064"/>
  </r>
  <r>
    <n v="9793"/>
    <s v="CA-2015-127166"/>
    <x v="49"/>
    <x v="371"/>
    <d v="2015-05-23T00:00:00"/>
    <s v="Second Class"/>
    <s v="KH-16360"/>
    <s v="Katherine Hughes"/>
    <s v="Consumer"/>
    <s v="United States"/>
    <s v="Houston"/>
    <x v="5"/>
    <n v="77070"/>
    <s v="Central"/>
    <s v="FUR-CH-10003396"/>
    <x v="0"/>
    <s v="Chairs"/>
    <s v="Global Deluxe Steno Chair"/>
    <n v="107.77200000000001"/>
  </r>
  <r>
    <n v="9794"/>
    <s v="CA-2015-127166"/>
    <x v="49"/>
    <x v="371"/>
    <d v="2015-05-23T00:00:00"/>
    <s v="Second Class"/>
    <s v="KH-16360"/>
    <s v="Katherine Hughes"/>
    <s v="Consumer"/>
    <s v="United States"/>
    <s v="Houston"/>
    <x v="5"/>
    <n v="77070"/>
    <s v="Central"/>
    <s v="OFF-PA-10001560"/>
    <x v="1"/>
    <s v="Paper"/>
    <s v="Adams Telephone Message Books, 5 1/4â€ x 11â€"/>
    <n v="4.8319999999999999"/>
  </r>
  <r>
    <n v="9795"/>
    <s v="CA-2015-127166"/>
    <x v="49"/>
    <x v="371"/>
    <d v="2015-05-23T00:00:00"/>
    <s v="Second Class"/>
    <s v="KH-16360"/>
    <s v="Katherine Hughes"/>
    <s v="Consumer"/>
    <s v="United States"/>
    <s v="Houston"/>
    <x v="5"/>
    <n v="77070"/>
    <s v="Central"/>
    <s v="OFF-BI-10000977"/>
    <x v="1"/>
    <s v="Binders"/>
    <s v="Ibico Plastic Spiral Binding Combs"/>
    <n v="18.239999999999998"/>
  </r>
  <r>
    <n v="9796"/>
    <s v="CA-2017-125920"/>
    <x v="49"/>
    <x v="206"/>
    <d v="2017-05-28T00:00:00"/>
    <s v="Standard Class"/>
    <s v="SH-19975"/>
    <s v="Sally Hughsby"/>
    <s v="Corporate"/>
    <s v="United States"/>
    <s v="Chicago"/>
    <x v="10"/>
    <n v="60610"/>
    <s v="Central"/>
    <s v="OFF-BI-10003429"/>
    <x v="1"/>
    <s v="Binders"/>
    <s v="Cardinal HOLDit! Binder Insert Strips,Extra Strips"/>
    <n v="3.798"/>
  </r>
  <r>
    <n v="9797"/>
    <s v="CA-2016-128608"/>
    <x v="11"/>
    <x v="1026"/>
    <d v="2016-01-17T00:00:00"/>
    <s v="Standard Class"/>
    <s v="CS-12490"/>
    <s v="Cindy Schnelling"/>
    <s v="Corporate"/>
    <s v="United States"/>
    <s v="Toledo"/>
    <x v="24"/>
    <n v="43615"/>
    <s v="East"/>
    <s v="OFF-AR-10001374"/>
    <x v="1"/>
    <s v="Art"/>
    <s v="BIC Brite Liner Highlighters, Chisel Tip"/>
    <n v="10.368"/>
  </r>
  <r>
    <n v="9798"/>
    <s v="CA-2016-128608"/>
    <x v="11"/>
    <x v="1026"/>
    <d v="2016-01-17T00:00:00"/>
    <s v="Standard Class"/>
    <s v="CS-12490"/>
    <s v="Cindy Schnelling"/>
    <s v="Corporate"/>
    <s v="United States"/>
    <s v="Toledo"/>
    <x v="24"/>
    <n v="43615"/>
    <s v="East"/>
    <s v="TEC-PH-10004977"/>
    <x v="2"/>
    <s v="Phones"/>
    <s v="GE 30524EE4"/>
    <n v="235.18799999999999"/>
  </r>
  <r>
    <n v="9799"/>
    <s v="CA-2016-128608"/>
    <x v="11"/>
    <x v="1026"/>
    <d v="2016-01-17T00:00:00"/>
    <s v="Standard Class"/>
    <s v="CS-12490"/>
    <s v="Cindy Schnelling"/>
    <s v="Corporate"/>
    <s v="United States"/>
    <s v="Toledo"/>
    <x v="24"/>
    <n v="43615"/>
    <s v="East"/>
    <s v="TEC-PH-10000912"/>
    <x v="2"/>
    <s v="Phones"/>
    <s v="Anker 24W Portable Micro USB Car Charger"/>
    <n v="26.376000000000001"/>
  </r>
  <r>
    <n v="9800"/>
    <s v="CA-2016-128608"/>
    <x v="11"/>
    <x v="1026"/>
    <d v="2016-01-17T00:00:00"/>
    <s v="Standard Class"/>
    <s v="CS-12490"/>
    <s v="Cindy Schnelling"/>
    <s v="Corporate"/>
    <s v="United States"/>
    <s v="Toledo"/>
    <x v="24"/>
    <n v="43615"/>
    <s v="East"/>
    <s v="TEC-AC-10000487"/>
    <x v="2"/>
    <s v="Accessories"/>
    <s v="SanDisk Cruzer 4 GB USB Flash Drive"/>
    <n v="10.38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">
  <r>
    <x v="0"/>
    <x v="0"/>
    <n v="14205.706999999997"/>
    <n v="-25782.310341666671"/>
    <m/>
    <m/>
    <m/>
    <n v="1"/>
    <m/>
    <m/>
    <m/>
    <m/>
  </r>
  <r>
    <x v="0"/>
    <x v="1"/>
    <n v="4519.8919999999998"/>
    <n v="-35468.125341666666"/>
    <m/>
    <m/>
    <m/>
    <n v="2"/>
    <m/>
    <m/>
    <m/>
    <m/>
  </r>
  <r>
    <x v="0"/>
    <x v="2"/>
    <n v="55205.797000000028"/>
    <n v="15217.779658333362"/>
    <m/>
    <m/>
    <m/>
    <n v="3"/>
    <m/>
    <m/>
    <m/>
    <m/>
  </r>
  <r>
    <x v="0"/>
    <x v="3"/>
    <n v="27906.854999999992"/>
    <n v="-12081.162341666673"/>
    <m/>
    <m/>
    <m/>
    <n v="4"/>
    <m/>
    <m/>
    <m/>
    <m/>
  </r>
  <r>
    <x v="0"/>
    <x v="4"/>
    <n v="23644.303"/>
    <n v="-16343.714341666666"/>
    <m/>
    <m/>
    <m/>
    <n v="5"/>
    <m/>
    <m/>
    <m/>
    <m/>
  </r>
  <r>
    <x v="0"/>
    <x v="5"/>
    <n v="34322.935600000019"/>
    <n v="-5665.0817416666468"/>
    <m/>
    <m/>
    <m/>
    <n v="6"/>
    <m/>
    <m/>
    <m/>
    <m/>
  </r>
  <r>
    <x v="0"/>
    <x v="6"/>
    <n v="33781.542999999998"/>
    <n v="-6206.4743416666679"/>
    <m/>
    <m/>
    <m/>
    <n v="7"/>
    <m/>
    <m/>
    <m/>
    <m/>
  </r>
  <r>
    <x v="0"/>
    <x v="7"/>
    <n v="27117.536499999995"/>
    <n v="-12870.480841666671"/>
    <m/>
    <m/>
    <m/>
    <n v="8"/>
    <m/>
    <m/>
    <m/>
    <m/>
  </r>
  <r>
    <x v="0"/>
    <x v="8"/>
    <n v="81623.526799999978"/>
    <n v="41635.509458333312"/>
    <m/>
    <m/>
    <m/>
    <n v="9"/>
    <m/>
    <m/>
    <m/>
    <m/>
  </r>
  <r>
    <x v="0"/>
    <x v="9"/>
    <n v="31453.392999999989"/>
    <n v="-8534.6243416666766"/>
    <m/>
    <m/>
    <m/>
    <n v="10"/>
    <m/>
    <m/>
    <m/>
    <m/>
  </r>
  <r>
    <x v="0"/>
    <x v="10"/>
    <n v="77907.660700000008"/>
    <n v="37919.643358333342"/>
    <m/>
    <m/>
    <m/>
    <n v="11"/>
    <m/>
    <m/>
    <m/>
    <m/>
  </r>
  <r>
    <x v="0"/>
    <x v="11"/>
    <n v="68167.058499999999"/>
    <n v="28179.041158333333"/>
    <n v="39988.017341666666"/>
    <m/>
    <m/>
    <n v="12"/>
    <m/>
    <m/>
    <m/>
    <m/>
  </r>
  <r>
    <x v="1"/>
    <x v="0"/>
    <n v="18066.957599999994"/>
    <n v="-24701.160173666671"/>
    <n v="41146.392521666661"/>
    <n v="167.96440109999932"/>
    <m/>
    <n v="13"/>
    <m/>
    <m/>
    <m/>
    <m/>
  </r>
  <r>
    <x v="1"/>
    <x v="1"/>
    <n v="11951.411"/>
    <n v="-33758.675104374663"/>
    <n v="43145.910748436661"/>
    <n v="433.53970582214941"/>
    <m/>
    <n v="14"/>
    <m/>
    <m/>
    <m/>
    <m/>
  </r>
  <r>
    <x v="1"/>
    <x v="2"/>
    <n v="32339.318399999989"/>
    <n v="7809.5643788075504"/>
    <n v="35642.076940481158"/>
    <n v="-717.37945367561019"/>
    <m/>
    <n v="15"/>
    <m/>
    <m/>
    <m/>
    <m/>
  </r>
  <r>
    <x v="1"/>
    <x v="3"/>
    <n v="34154.468499999995"/>
    <n v="-8914.1010023055587"/>
    <n v="38317.977493263883"/>
    <n v="-225.35385273915165"/>
    <m/>
    <n v="16"/>
    <m/>
    <m/>
    <m/>
    <m/>
  </r>
  <r>
    <x v="1"/>
    <x v="4"/>
    <n v="29959.530499999997"/>
    <n v="-14044.740405346922"/>
    <n v="40555.810000867306"/>
    <n v="131.80816951052174"/>
    <m/>
    <n v="17"/>
    <m/>
    <m/>
    <m/>
    <m/>
  </r>
  <r>
    <x v="1"/>
    <x v="5"/>
    <n v="23599.374"/>
    <n v="-8863.56722170578"/>
    <n v="37260.669441764476"/>
    <n v="-365.09939613841431"/>
    <m/>
    <n v="18"/>
    <m/>
    <m/>
    <m/>
    <m/>
  </r>
  <r>
    <x v="1"/>
    <x v="6"/>
    <n v="28608.258999999991"/>
    <n v="-6789.1086187752999"/>
    <n v="36271.319034438238"/>
    <n v="-455.61579276064862"/>
    <m/>
    <n v="19"/>
    <m/>
    <m/>
    <m/>
    <m/>
  </r>
  <r>
    <x v="1"/>
    <x v="7"/>
    <n v="36818.342199999992"/>
    <n v="-8986.0072976697302"/>
    <n v="39977.639181674313"/>
    <n v="147.86491853887617"/>
    <m/>
    <n v="20"/>
    <m/>
    <m/>
    <m/>
    <m/>
  </r>
  <r>
    <x v="1"/>
    <x v="8"/>
    <n v="63133.606000000036"/>
    <n v="36419.835341940299"/>
    <n v="34537.281832649249"/>
    <n v="-662.4273102578951"/>
    <m/>
    <n v="21"/>
    <m/>
    <m/>
    <m/>
    <m/>
  </r>
  <r>
    <x v="1"/>
    <x v="9"/>
    <n v="31011.737500000014"/>
    <n v="-6946.602292269582"/>
    <n v="35576.306718173953"/>
    <n v="-415.71674186941823"/>
    <m/>
    <n v="22"/>
    <m/>
    <m/>
    <m/>
    <m/>
  </r>
  <r>
    <x v="1"/>
    <x v="10"/>
    <n v="75249.399500000043"/>
    <n v="38527.009884634746"/>
    <n v="35811.339825913186"/>
    <n v="-321.35801367616381"/>
    <m/>
    <n v="23"/>
    <m/>
    <m/>
    <m/>
    <m/>
  </r>
  <r>
    <x v="1"/>
    <x v="11"/>
    <n v="74543.601200000077"/>
    <n v="31223.923062573653"/>
    <n v="38752.355281065938"/>
    <n v="151.68613930402898"/>
    <m/>
    <n v="24"/>
    <m/>
    <m/>
    <m/>
    <m/>
  </r>
  <r>
    <x v="2"/>
    <x v="0"/>
    <n v="18542.490999999995"/>
    <n v="-23486.069442743596"/>
    <n v="40205.924346358974"/>
    <n v="340.45916357243487"/>
    <n v="14202.881246703299"/>
    <n v="25"/>
    <n v="53766.178710390792"/>
    <n v="3590.1788264458155"/>
    <n v="103942.17859433577"/>
    <n v="33984.529978547042"/>
  </r>
  <r>
    <x v="2"/>
    <x v="1"/>
    <n v="22978.815000000002"/>
    <n v="-29225.165257930552"/>
    <n v="45403.715488264381"/>
    <n v="1044.7723004307159"/>
    <n v="5297.0524552993302"/>
    <n v="26"/>
    <n v="54938.028095954767"/>
    <n v="4359.0024610366308"/>
    <n v="105517.0537308729"/>
    <n v="30117.540275627049"/>
  </r>
  <r>
    <x v="2"/>
    <x v="2"/>
    <n v="51165.059000000023"/>
    <n v="6943.5262919068164"/>
    <n v="45520.589838444306"/>
    <n v="910.22709764435126"/>
    <n v="47016.978077785578"/>
    <n v="27"/>
    <n v="56109.877481518794"/>
    <n v="5124.715915650675"/>
    <n v="107095.0390473869"/>
    <n v="51563.427779652186"/>
  </r>
  <r>
    <x v="2"/>
    <x v="3"/>
    <n v="38679.766999999978"/>
    <n v="-8588.4467037648319"/>
    <n v="46779.732255953721"/>
    <n v="960.81981902478537"/>
    <n v="30444.998835976498"/>
    <n v="28"/>
    <n v="57281.726867082762"/>
    <n v="5887.3439368880936"/>
    <n v="108676.10979727743"/>
    <n v="43863.36285152963"/>
  </r>
  <r>
    <x v="2"/>
    <x v="4"/>
    <n v="56656.907999999989"/>
    <n v="-7615.6334328437679"/>
    <n v="54628.880974089028"/>
    <n v="1959.6275093958111"/>
    <n v="25466.045572239163"/>
    <n v="29"/>
    <n v="58453.576252646788"/>
    <n v="6646.911043688764"/>
    <n v="110260.2414616048"/>
    <n v="41959.810912442976"/>
  </r>
  <r>
    <x v="2"/>
    <x v="5"/>
    <n v="39724.485999999983"/>
    <n v="-11103.69469500392"/>
    <n v="54188.371904951113"/>
    <n v="1611.6077055084206"/>
    <n v="30798.904895184336"/>
    <n v="30"/>
    <n v="59625.425638210763"/>
    <n v="7403.4415218222421"/>
    <n v="111847.40975459928"/>
    <n v="45212.16526669755"/>
  </r>
  <r>
    <x v="2"/>
    <x v="6"/>
    <n v="38320.782999999967"/>
    <n v="-9782.3332564468928"/>
    <n v="52592.953212954249"/>
    <n v="1146.5888778701544"/>
    <n v="33025.049637418837"/>
    <n v="31"/>
    <n v="60797.27502377479"/>
    <n v="8156.9594189531199"/>
    <n v="113437.59062859646"/>
    <n v="46911.16233059681"/>
  </r>
  <r>
    <x v="2"/>
    <x v="7"/>
    <n v="30542.2003"/>
    <n v="-12965.180955753036"/>
    <n v="49476.141742877997"/>
    <n v="528.39582741792537"/>
    <n v="30979.83709782844"/>
    <n v="32"/>
    <n v="61969.124409338758"/>
    <n v="8907.4885402507789"/>
    <n v="115030.76027842674"/>
    <n v="46474.480753583601"/>
  </r>
  <r>
    <x v="2"/>
    <x v="8"/>
    <n v="69193.390899999984"/>
    <n v="31595.160378514152"/>
    <n v="44835.242966625054"/>
    <n v="-221.15189011435058"/>
    <n v="76537.365876742493"/>
    <n v="33"/>
    <n v="63140.973794902791"/>
    <n v="9655.0524445173287"/>
    <n v="116626.89514528826"/>
    <n v="69839.169835822642"/>
  </r>
  <r>
    <x v="2"/>
    <x v="9"/>
    <n v="59583.03300000001"/>
    <n v="-810.24991185709132"/>
    <n v="51188.754341238367"/>
    <n v="732.17428327116068"/>
    <n v="33322.61438183664"/>
    <n v="34"/>
    <n v="64312.823180466759"/>
    <n v="10399.674440804338"/>
    <n v="118225.97192012917"/>
    <n v="48817.7187811517"/>
  </r>
  <r>
    <x v="2"/>
    <x v="10"/>
    <n v="79066.495800000004"/>
    <n v="35340.205926074355"/>
    <n v="48506.495811766246"/>
    <n v="237.08152542338485"/>
    <n v="78947.912698044995"/>
    <n v="35"/>
    <n v="65484.672566030786"/>
    <n v="11141.377585493865"/>
    <n v="119827.9675465677"/>
    <n v="72216.29263203789"/>
  </r>
  <r>
    <x v="2"/>
    <x v="11"/>
    <n v="95739.121000000014"/>
    <n v="35639.976830639935"/>
    <n v="53475.063517260642"/>
    <n v="923.14702153368137"/>
    <n v="71796.512015287939"/>
    <n v="36"/>
    <n v="66656.521951594754"/>
    <n v="11880.184679816506"/>
    <n v="121432.859223373"/>
    <n v="69226.516983441339"/>
  </r>
  <r>
    <x v="3"/>
    <x v="0"/>
    <n v="43476.473999999987"/>
    <n v="-19968.056229637801"/>
    <n v="58167.510409979099"/>
    <n v="1469.6955028554737"/>
    <n v="17238.205649274722"/>
    <n v="37"/>
    <n v="67828.37133715878"/>
    <n v="12616.118267783379"/>
    <n v="123040.62440653419"/>
    <n v="42533.288493216751"/>
  </r>
  <r>
    <x v="3"/>
    <x v="1"/>
    <n v="19920.997399999997"/>
    <n v="-32162.657369303673"/>
    <n v="56489.892936363358"/>
    <n v="1013.3351212671475"/>
    <n v="11650.795973391796"/>
    <n v="38"/>
    <n v="69000.220722722748"/>
    <n v="13349.200634506662"/>
    <n v="124651.24081093883"/>
    <n v="40325.508348057272"/>
  </r>
  <r>
    <x v="3"/>
    <x v="2"/>
    <n v="58863.412799999984"/>
    <n v="5380.1906580363648"/>
    <n v="55828.225592769297"/>
    <n v="770.45976386227233"/>
    <n v="47971.173662533191"/>
    <n v="39"/>
    <n v="70172.070108286789"/>
    <n v="14079.453804887627"/>
    <n v="126264.68641168595"/>
    <n v="59071.621885409986"/>
  </r>
  <r>
    <x v="3"/>
    <x v="3"/>
    <n v="35541.910100000008"/>
    <n v="-12079.578698567513"/>
    <n v="52858.186790771542"/>
    <n v="228.08747181256842"/>
    <n v="32590.88680616557"/>
    <n v="40"/>
    <n v="71343.919493850757"/>
    <n v="14806.899542648192"/>
    <n v="127880.93944505331"/>
    <n v="51967.403150008162"/>
  </r>
  <r>
    <x v="3"/>
    <x v="4"/>
    <n v="43825.982199999991"/>
    <n v="-8076.1378491710657"/>
    <n v="52592.876673662002"/>
    <n v="156.54482141886265"/>
    <n v="33715.386216390667"/>
    <n v="41"/>
    <n v="72515.768879414783"/>
    <n v="15531.55934968713"/>
    <n v="129499.97840914244"/>
    <n v="53115.577547902722"/>
  </r>
  <r>
    <x v="3"/>
    <x v="5"/>
    <n v="48190.727700000003"/>
    <n v="-9271.0944430254604"/>
    <n v="54712.921765057778"/>
    <n v="441.252360565515"/>
    <n v="30379.011093534536"/>
    <n v="42"/>
    <n v="73687.618264978752"/>
    <n v="16253.454465738396"/>
    <n v="131121.78206421912"/>
    <n v="52033.31467925664"/>
  </r>
  <r>
    <x v="3"/>
    <x v="6"/>
    <n v="44825.104000000007"/>
    <n v="-9935.4195798162837"/>
    <n v="54990.153064870377"/>
    <n v="417.46930675634235"/>
    <n v="31852.058671395593"/>
    <n v="43"/>
    <n v="74859.467650542778"/>
    <n v="16972.605868314437"/>
    <n v="132746.32943277113"/>
    <n v="53355.763160969189"/>
  </r>
  <r>
    <x v="3"/>
    <x v="7"/>
    <n v="62837.847999999984"/>
    <n v="-7254.4671121976708"/>
    <n v="61526.244346864609"/>
    <n v="1304.6694931658362"/>
    <n v="28820.897111393482"/>
    <n v="44"/>
    <n v="76031.317036106746"/>
    <n v="17689.034272913945"/>
    <n v="134373.59979929955"/>
    <n v="52426.107073750114"/>
  </r>
  <r>
    <x v="3"/>
    <x v="8"/>
    <n v="86152.888000000035"/>
    <n v="29278.668237321675"/>
    <n v="60348.95797446707"/>
    <n v="944.78589265914695"/>
    <n v="73532.924584964698"/>
    <n v="45"/>
    <n v="77203.166421670772"/>
    <n v="18402.760133478281"/>
    <n v="136003.57270986325"/>
    <n v="75368.045503317728"/>
  </r>
  <r>
    <x v="3"/>
    <x v="9"/>
    <n v="77448.131199999974"/>
    <n v="3939.8485166675523"/>
    <n v="66383.135040545458"/>
    <n v="1682.7476128049366"/>
    <n v="41279.200433897488"/>
    <n v="46"/>
    <n v="78375.015807234755"/>
    <n v="19113.803643077794"/>
    <n v="137636.22797139172"/>
    <n v="59827.108120566118"/>
  </r>
  <r>
    <x v="3"/>
    <x v="10"/>
    <n v="117938.15500000001"/>
    <n v="39409.184523835429"/>
    <n v="72425.502579522959"/>
    <n v="2314.8925020999586"/>
    <n v="77581.342411132966"/>
    <n v="47"/>
    <n v="79546.865192798781"/>
    <n v="19822.184734813687"/>
    <n v="139271.54565078387"/>
    <n v="78564.103801965874"/>
  </r>
  <r>
    <x v="3"/>
    <x v="11"/>
    <n v="83030.388800000001"/>
    <n v="27981.981559206335"/>
    <n v="66535.400147944063"/>
    <n v="1125.1682367165247"/>
    <n v="78032.799455002561"/>
    <n v="48"/>
    <n v="80718.714578362749"/>
    <n v="20527.923082918511"/>
    <n v="140909.50607380699"/>
    <n v="79375.7570166826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6A9A64-1E90-4D4A-AB0D-5419F1F99C9B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 rowHeaderCaption="Month" colHeaderCaption="">
  <location ref="C37:H43" firstHeaderRow="1" firstDataRow="2" firstDataCol="1"/>
  <pivotFields count="22">
    <pivotField showAll="0"/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Col" showAll="0">
      <items count="7">
        <item sd="0" x="0"/>
        <item x="1"/>
        <item sd="0" x="2"/>
        <item sd="0" x="3"/>
        <item sd="0" x="4"/>
        <item sd="0" x="5"/>
        <item t="default"/>
      </items>
    </pivotField>
  </pivotFields>
  <rowFields count="1">
    <field x="20"/>
  </rowFields>
  <rowItems count="5">
    <i>
      <x v="1"/>
    </i>
    <i>
      <x v="2"/>
    </i>
    <i>
      <x v="3"/>
    </i>
    <i>
      <x v="4"/>
    </i>
    <i t="grand">
      <x/>
    </i>
  </rowItems>
  <colFields count="1">
    <field x="21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ales" fld="18" baseField="18" baseItem="1" numFmtId="2"/>
  </dataFields>
  <formats count="9">
    <format dxfId="50">
      <pivotArea type="all" dataOnly="0" outline="0" fieldPosition="0"/>
    </format>
    <format dxfId="49">
      <pivotArea outline="0" collapsedLevelsAreSubtotals="1" fieldPosition="0"/>
    </format>
    <format dxfId="48">
      <pivotArea type="origin" dataOnly="0" labelOnly="1" outline="0" fieldPosition="0"/>
    </format>
    <format dxfId="47">
      <pivotArea field="21" type="button" dataOnly="0" labelOnly="1" outline="0" axis="axisCol" fieldPosition="0"/>
    </format>
    <format dxfId="46">
      <pivotArea type="topRight" dataOnly="0" labelOnly="1" outline="0" fieldPosition="0"/>
    </format>
    <format dxfId="45">
      <pivotArea field="19" type="button" dataOnly="0" labelOnly="1" outline="0"/>
    </format>
    <format dxfId="44">
      <pivotArea dataOnly="0" labelOnly="1" grandRow="1" outline="0" fieldPosition="0"/>
    </format>
    <format dxfId="43">
      <pivotArea dataOnly="0" labelOnly="1" fieldPosition="0">
        <references count="1">
          <reference field="21" count="4">
            <x v="1"/>
            <x v="2"/>
            <x v="3"/>
            <x v="4"/>
          </reference>
        </references>
      </pivotArea>
    </format>
    <format dxfId="42">
      <pivotArea dataOnly="0" labelOnly="1" grandCol="1" outline="0" fieldPosition="0"/>
    </format>
  </formats>
  <chartFormats count="2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14" format="4">
      <pivotArea type="data" outline="0" fieldPosition="0">
        <references count="3">
          <reference field="4294967294" count="1" selected="0">
            <x v="0"/>
          </reference>
          <reference field="20" count="1" selected="0">
            <x v="1"/>
          </reference>
          <reference field="21" count="1" selected="0">
            <x v="1"/>
          </reference>
        </references>
      </pivotArea>
    </chartFormat>
    <chartFormat chart="14" format="5">
      <pivotArea type="data" outline="0" fieldPosition="0">
        <references count="3">
          <reference field="4294967294" count="1" selected="0">
            <x v="0"/>
          </reference>
          <reference field="20" count="1" selected="0">
            <x v="4"/>
          </reference>
          <reference field="21" count="1" selected="0">
            <x v="1"/>
          </reference>
        </references>
      </pivotArea>
    </chartFormat>
    <chartFormat chart="14" format="6">
      <pivotArea type="data" outline="0" fieldPosition="0">
        <references count="3">
          <reference field="4294967294" count="1" selected="0">
            <x v="0"/>
          </reference>
          <reference field="20" count="1" selected="0">
            <x v="3"/>
          </reference>
          <reference field="21" count="1" selected="0">
            <x v="1"/>
          </reference>
        </references>
      </pivotArea>
    </chartFormat>
    <chartFormat chart="14" format="7">
      <pivotArea type="data" outline="0" fieldPosition="0">
        <references count="3">
          <reference field="4294967294" count="1" selected="0">
            <x v="0"/>
          </reference>
          <reference field="20" count="1" selected="0">
            <x v="2"/>
          </reference>
          <reference field="21" count="1" selected="0">
            <x v="1"/>
          </reference>
        </references>
      </pivotArea>
    </chartFormat>
    <chartFormat chart="14" format="8">
      <pivotArea type="data" outline="0" fieldPosition="0">
        <references count="3">
          <reference field="4294967294" count="1" selected="0">
            <x v="0"/>
          </reference>
          <reference field="20" count="1" selected="0">
            <x v="1"/>
          </reference>
          <reference field="21" count="1" selected="0">
            <x v="2"/>
          </reference>
        </references>
      </pivotArea>
    </chartFormat>
    <chartFormat chart="14" format="9">
      <pivotArea type="data" outline="0" fieldPosition="0">
        <references count="3">
          <reference field="4294967294" count="1" selected="0">
            <x v="0"/>
          </reference>
          <reference field="20" count="1" selected="0">
            <x v="2"/>
          </reference>
          <reference field="21" count="1" selected="0">
            <x v="2"/>
          </reference>
        </references>
      </pivotArea>
    </chartFormat>
    <chartFormat chart="14" format="10">
      <pivotArea type="data" outline="0" fieldPosition="0">
        <references count="3">
          <reference field="4294967294" count="1" selected="0">
            <x v="0"/>
          </reference>
          <reference field="20" count="1" selected="0">
            <x v="3"/>
          </reference>
          <reference field="21" count="1" selected="0">
            <x v="2"/>
          </reference>
        </references>
      </pivotArea>
    </chartFormat>
    <chartFormat chart="14" format="11">
      <pivotArea type="data" outline="0" fieldPosition="0">
        <references count="3">
          <reference field="4294967294" count="1" selected="0">
            <x v="0"/>
          </reference>
          <reference field="20" count="1" selected="0">
            <x v="4"/>
          </reference>
          <reference field="21" count="1" selected="0">
            <x v="2"/>
          </reference>
        </references>
      </pivotArea>
    </chartFormat>
    <chartFormat chart="14" format="12">
      <pivotArea type="data" outline="0" fieldPosition="0">
        <references count="3">
          <reference field="4294967294" count="1" selected="0">
            <x v="0"/>
          </reference>
          <reference field="20" count="1" selected="0">
            <x v="1"/>
          </reference>
          <reference field="21" count="1" selected="0">
            <x v="3"/>
          </reference>
        </references>
      </pivotArea>
    </chartFormat>
    <chartFormat chart="14" format="13">
      <pivotArea type="data" outline="0" fieldPosition="0">
        <references count="3">
          <reference field="4294967294" count="1" selected="0">
            <x v="0"/>
          </reference>
          <reference field="20" count="1" selected="0">
            <x v="2"/>
          </reference>
          <reference field="21" count="1" selected="0">
            <x v="3"/>
          </reference>
        </references>
      </pivotArea>
    </chartFormat>
    <chartFormat chart="14" format="14">
      <pivotArea type="data" outline="0" fieldPosition="0">
        <references count="3">
          <reference field="4294967294" count="1" selected="0">
            <x v="0"/>
          </reference>
          <reference field="20" count="1" selected="0">
            <x v="3"/>
          </reference>
          <reference field="21" count="1" selected="0">
            <x v="3"/>
          </reference>
        </references>
      </pivotArea>
    </chartFormat>
    <chartFormat chart="14" format="15">
      <pivotArea type="data" outline="0" fieldPosition="0">
        <references count="3">
          <reference field="4294967294" count="1" selected="0">
            <x v="0"/>
          </reference>
          <reference field="20" count="1" selected="0">
            <x v="4"/>
          </reference>
          <reference field="21" count="1" selected="0">
            <x v="3"/>
          </reference>
        </references>
      </pivotArea>
    </chartFormat>
    <chartFormat chart="14" format="16">
      <pivotArea type="data" outline="0" fieldPosition="0">
        <references count="3">
          <reference field="4294967294" count="1" selected="0">
            <x v="0"/>
          </reference>
          <reference field="20" count="1" selected="0">
            <x v="1"/>
          </reference>
          <reference field="21" count="1" selected="0">
            <x v="4"/>
          </reference>
        </references>
      </pivotArea>
    </chartFormat>
    <chartFormat chart="14" format="17">
      <pivotArea type="data" outline="0" fieldPosition="0">
        <references count="3">
          <reference field="4294967294" count="1" selected="0">
            <x v="0"/>
          </reference>
          <reference field="20" count="1" selected="0">
            <x v="2"/>
          </reference>
          <reference field="21" count="1" selected="0">
            <x v="4"/>
          </reference>
        </references>
      </pivotArea>
    </chartFormat>
    <chartFormat chart="14" format="18">
      <pivotArea type="data" outline="0" fieldPosition="0">
        <references count="3">
          <reference field="4294967294" count="1" selected="0">
            <x v="0"/>
          </reference>
          <reference field="20" count="1" selected="0">
            <x v="3"/>
          </reference>
          <reference field="21" count="1" selected="0">
            <x v="4"/>
          </reference>
        </references>
      </pivotArea>
    </chartFormat>
    <chartFormat chart="14" format="19">
      <pivotArea type="data" outline="0" fieldPosition="0">
        <references count="3">
          <reference field="4294967294" count="1" selected="0">
            <x v="0"/>
          </reference>
          <reference field="20" count="1" selected="0">
            <x v="4"/>
          </reference>
          <reference field="21" count="1" selected="0">
            <x v="4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2BD874-E65A-4CEC-9D8A-B6629DFE608B}" name="PivotTable8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1">
  <location ref="H3:L5" firstHeaderRow="1" firstDataRow="2" firstDataCol="1"/>
  <pivotFields count="22">
    <pivotField showAll="0"/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Items count="1">
    <i/>
  </rowItems>
  <colFields count="1">
    <field x="21"/>
  </colFields>
  <colItems count="4">
    <i>
      <x v="1"/>
    </i>
    <i>
      <x v="2"/>
    </i>
    <i>
      <x v="3"/>
    </i>
    <i>
      <x v="4"/>
    </i>
  </colItems>
  <dataFields count="1">
    <dataField name="Sales revenue" fld="18" baseField="21" baseItem="1048828" numFmtId="2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153F64-22D5-453E-9028-6F14BBCEE79F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1:N60" firstHeaderRow="1" firstDataRow="1" firstDataCol="2"/>
  <pivotFields count="22">
    <pivotField showAll="0"/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axis="axisRow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1"/>
    <field x="19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Sales" fld="18" baseField="19" baseItem="1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ED7811-8479-472F-988F-86BFC2C69662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9" rowHeaderCaption="Week">
  <location ref="H11:J223" firstHeaderRow="1" firstDataRow="1" firstDataCol="2"/>
  <pivotFields count="22">
    <pivotField showAll="0"/>
    <pivotField showAll="0"/>
    <pivotField axis="axisRow" showAll="0">
      <items count="54">
        <item x="41"/>
        <item x="50"/>
        <item x="11"/>
        <item x="43"/>
        <item x="31"/>
        <item x="25"/>
        <item x="40"/>
        <item x="51"/>
        <item x="52"/>
        <item x="15"/>
        <item x="34"/>
        <item x="37"/>
        <item x="48"/>
        <item x="24"/>
        <item x="29"/>
        <item x="3"/>
        <item x="18"/>
        <item x="20"/>
        <item x="35"/>
        <item x="7"/>
        <item x="49"/>
        <item x="23"/>
        <item x="21"/>
        <item x="1"/>
        <item x="17"/>
        <item x="39"/>
        <item x="38"/>
        <item x="45"/>
        <item x="9"/>
        <item x="46"/>
        <item x="44"/>
        <item x="36"/>
        <item x="42"/>
        <item x="47"/>
        <item x="8"/>
        <item x="22"/>
        <item x="14"/>
        <item x="12"/>
        <item x="30"/>
        <item x="10"/>
        <item x="32"/>
        <item x="2"/>
        <item x="16"/>
        <item x="28"/>
        <item x="0"/>
        <item x="6"/>
        <item x="26"/>
        <item x="5"/>
        <item x="4"/>
        <item x="19"/>
        <item x="33"/>
        <item x="27"/>
        <item x="13"/>
        <item t="default"/>
      </items>
    </pivotField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outline="0" showAll="0" defaultSubtotal="0">
      <items count="6">
        <item sd="0" x="0"/>
        <item x="1"/>
        <item x="2"/>
        <item x="3"/>
        <item x="4"/>
        <item sd="0" x="5"/>
      </items>
    </pivotField>
  </pivotFields>
  <rowFields count="2">
    <field x="21"/>
    <field x="2"/>
  </rowFields>
  <rowItems count="212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</rowItems>
  <colItems count="1">
    <i/>
  </colItems>
  <dataFields count="1">
    <dataField name="Sales revenue" fld="18" baseField="21" baseItem="1" numFmtId="2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638AD8-B8A2-47E4-967B-41B3F9F1976D}" name="PivotTable7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7">
  <location ref="A3:E5" firstHeaderRow="1" firstDataRow="2" firstDataCol="1"/>
  <pivotFields count="22">
    <pivotField showAll="0"/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Items count="1">
    <i/>
  </rowItems>
  <colFields count="1">
    <field x="21"/>
  </colFields>
  <colItems count="4">
    <i>
      <x v="1"/>
    </i>
    <i>
      <x v="2"/>
    </i>
    <i>
      <x v="3"/>
    </i>
    <i>
      <x v="4"/>
    </i>
  </colItems>
  <dataFields count="1">
    <dataField name="Sum of Sales" fld="18" showDataAs="percentDiff" baseField="21" baseItem="1048828" numFmtId="10"/>
  </dataFields>
  <chartFormats count="4"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4C949-739E-4902-AD53-7BF63C78979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1:C60" firstHeaderRow="1" firstDataRow="1" firstDataCol="2"/>
  <pivotFields count="22">
    <pivotField showAll="0"/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axis="axisRow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1"/>
    <field x="19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Sales" fld="18" baseField="19" baseItem="1" numFmtId="2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11AF2-9FCD-492E-8BF2-F1ED5DB8AD3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G3:AH16" firstHeaderRow="1" firstDataRow="1" firstDataCol="1"/>
  <pivotFields count="6">
    <pivotField showAll="0"/>
    <pivotField numFmtId="14" showAll="0">
      <items count="19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t="default"/>
      </items>
    </pivotField>
    <pivotField dataField="1" numFmtId="2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2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589447-9CE0-407B-8261-DC28E3485740}" name="PivotTable20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R2:U50" firstHeaderRow="0" firstDataRow="1" firstDataCol="2"/>
  <pivotFields count="12">
    <pivotField axis="axisRow" outline="0" showAll="0" defaultSubtotal="0">
      <items count="4">
        <item x="0"/>
        <item x="1"/>
        <item x="2"/>
        <item x="3"/>
      </items>
    </pivotField>
    <pivotField axis="axisRow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numFmtId="2" showAll="0" defaultSubtotal="0"/>
    <pivotField numFmtId="2" showAll="0" defaultSubtotal="0"/>
    <pivotField showAll="0" defaultSubtotal="0"/>
    <pivotField showAll="0" defaultSubtotal="0"/>
    <pivotField showAll="0" defaultSubtotal="0"/>
    <pivotField subtotalTop="0" showAll="0" defaultSubtotal="0"/>
    <pivotField showAll="0" defaultSubtotal="0"/>
    <pivotField subtotalTop="0" showAll="0" defaultSubtotal="0"/>
    <pivotField subtotalTop="0" showAll="0" defaultSubtotal="0"/>
    <pivotField dataField="1" showAll="0" defaultSubtotal="0"/>
  </pivotFields>
  <rowFields count="2">
    <field x="0"/>
    <field x="1"/>
  </rowFields>
  <rowItems count="4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-2"/>
  </colFields>
  <colItems count="2">
    <i>
      <x/>
    </i>
    <i i="1">
      <x v="1"/>
    </i>
  </colItems>
  <dataFields count="2">
    <dataField name="Total Sales" fld="2" baseField="1" baseItem="0" numFmtId="2"/>
    <dataField name="Forecasted Sales" fld="11" baseField="1" baseItem="4" numFmtId="2"/>
  </dataField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793DF7-CC06-4D73-9C49-AB150504CF07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Month" colHeaderCaption="">
  <location ref="B4:G55" firstHeaderRow="1" firstDataRow="2" firstDataCol="1"/>
  <pivotFields count="22">
    <pivotField showAll="0"/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x="1"/>
        <item sd="0" x="2"/>
        <item sd="0" x="3"/>
        <item sd="0" x="4"/>
        <item sd="0" x="5"/>
        <item t="default"/>
      </items>
    </pivotField>
  </pivotFields>
  <rowFields count="1">
    <field x="11"/>
  </rowFields>
  <rowItems count="50">
    <i>
      <x v="3"/>
    </i>
    <i>
      <x v="30"/>
    </i>
    <i>
      <x v="41"/>
    </i>
    <i>
      <x v="45"/>
    </i>
    <i>
      <x v="36"/>
    </i>
    <i>
      <x v="8"/>
    </i>
    <i>
      <x v="11"/>
    </i>
    <i>
      <x v="20"/>
    </i>
    <i>
      <x v="33"/>
    </i>
    <i>
      <x v="44"/>
    </i>
    <i>
      <x v="31"/>
    </i>
    <i>
      <x v="12"/>
    </i>
    <i>
      <x v="9"/>
    </i>
    <i>
      <x v="15"/>
    </i>
    <i>
      <x v="1"/>
    </i>
    <i>
      <x v="28"/>
    </i>
    <i>
      <x v="4"/>
    </i>
    <i>
      <x v="47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  <i t="grand">
      <x/>
    </i>
  </rowItems>
  <colFields count="1">
    <field x="21"/>
  </colFields>
  <colItems count="5">
    <i>
      <x v="1"/>
    </i>
    <i>
      <x v="2"/>
    </i>
    <i>
      <x v="3"/>
    </i>
    <i>
      <x v="4"/>
    </i>
    <i t="grand">
      <x/>
    </i>
  </colItems>
  <dataFields count="1">
    <dataField name="State sales" fld="18" baseField="10" baseItem="3" numFmtId="2"/>
  </dataFields>
  <formats count="11">
    <format dxfId="30">
      <pivotArea type="all" dataOnly="0" outline="0" fieldPosition="0"/>
    </format>
    <format dxfId="29">
      <pivotArea outline="0" collapsedLevelsAreSubtotals="1" fieldPosition="0"/>
    </format>
    <format dxfId="28">
      <pivotArea type="origin" dataOnly="0" labelOnly="1" outline="0" fieldPosition="0"/>
    </format>
    <format dxfId="27">
      <pivotArea field="21" type="button" dataOnly="0" labelOnly="1" outline="0" axis="axisCol" fieldPosition="0"/>
    </format>
    <format dxfId="26">
      <pivotArea type="topRight" dataOnly="0" labelOnly="1" outline="0" fieldPosition="0"/>
    </format>
    <format dxfId="25">
      <pivotArea field="19" type="button" dataOnly="0" labelOnly="1" outline="0"/>
    </format>
    <format dxfId="24">
      <pivotArea dataOnly="0" labelOnly="1" grandRow="1" outline="0" fieldPosition="0"/>
    </format>
    <format dxfId="23">
      <pivotArea dataOnly="0" labelOnly="1" grandCol="1" outline="0" fieldPosition="0"/>
    </format>
    <format dxfId="22">
      <pivotArea field="11" type="button" dataOnly="0" labelOnly="1" outline="0" axis="axisRow" fieldPosition="0"/>
    </format>
    <format dxfId="21">
      <pivotArea dataOnly="0" labelOnly="1" fieldPosition="0">
        <references count="1">
          <reference field="21" count="4">
            <x v="1"/>
            <x v="2"/>
            <x v="3"/>
            <x v="4"/>
          </reference>
        </references>
      </pivotArea>
    </format>
    <format dxfId="20">
      <pivotArea dataOnly="0" labelOnly="1" grandCol="1" outline="0" fieldPosition="0"/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143A1-3446-4800-82EC-A8D16B22952E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Month" colHeaderCaption="">
  <location ref="J4:N55" firstHeaderRow="1" firstDataRow="2" firstDataCol="1"/>
  <pivotFields count="22">
    <pivotField showAll="0"/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</pivotFields>
  <rowFields count="1">
    <field x="11"/>
  </rowFields>
  <rowItems count="50">
    <i>
      <x v="3"/>
    </i>
    <i>
      <x v="30"/>
    </i>
    <i>
      <x v="41"/>
    </i>
    <i>
      <x v="45"/>
    </i>
    <i>
      <x v="36"/>
    </i>
    <i>
      <x v="8"/>
    </i>
    <i>
      <x v="11"/>
    </i>
    <i>
      <x v="20"/>
    </i>
    <i>
      <x v="33"/>
    </i>
    <i>
      <x v="44"/>
    </i>
    <i>
      <x v="31"/>
    </i>
    <i>
      <x v="12"/>
    </i>
    <i>
      <x v="9"/>
    </i>
    <i>
      <x v="15"/>
    </i>
    <i>
      <x v="1"/>
    </i>
    <i>
      <x v="28"/>
    </i>
    <i>
      <x v="4"/>
    </i>
    <i>
      <x v="47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Categorical sales" fld="18" baseField="10" baseItem="3" numFmtId="2"/>
  </dataFields>
  <formats count="11">
    <format dxfId="41">
      <pivotArea type="all" dataOnly="0" outline="0" fieldPosition="0"/>
    </format>
    <format dxfId="40">
      <pivotArea outline="0" collapsedLevelsAreSubtotals="1" fieldPosition="0"/>
    </format>
    <format dxfId="39">
      <pivotArea type="origin" dataOnly="0" labelOnly="1" outline="0" fieldPosition="0"/>
    </format>
    <format dxfId="38">
      <pivotArea field="21" type="button" dataOnly="0" labelOnly="1" outline="0"/>
    </format>
    <format dxfId="37">
      <pivotArea type="topRight" dataOnly="0" labelOnly="1" outline="0" fieldPosition="0"/>
    </format>
    <format dxfId="36">
      <pivotArea field="19" type="button" dataOnly="0" labelOnly="1" outline="0"/>
    </format>
    <format dxfId="35">
      <pivotArea dataOnly="0" labelOnly="1" grandRow="1" outline="0" fieldPosition="0"/>
    </format>
    <format dxfId="34">
      <pivotArea dataOnly="0" labelOnly="1" grandCol="1" outline="0" fieldPosition="0"/>
    </format>
    <format dxfId="33">
      <pivotArea field="11" type="button" dataOnly="0" labelOnly="1" outline="0" axis="axisRow" fieldPosition="0"/>
    </format>
    <format dxfId="32">
      <pivotArea dataOnly="0" labelOnly="1" fieldPosition="0">
        <references count="1">
          <reference field="15" count="0"/>
        </references>
      </pivotArea>
    </format>
    <format dxfId="31">
      <pivotArea dataOnly="0" labelOnly="1" grandCol="1" outline="0" fieldPosition="0"/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FF1CE-8431-41A3-ABB0-4A372AD0A2BD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Order Date">
  <location ref="B8:C1238" firstHeaderRow="1" firstDataRow="1" firstDataCol="1"/>
  <pivotFields count="22">
    <pivotField showAll="0"/>
    <pivotField showAll="0"/>
    <pivotField showAll="0"/>
    <pivotField name="Day" axis="axisRow"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3"/>
  </rowFields>
  <rowItems count="12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</rowItems>
  <colItems count="1">
    <i/>
  </colItems>
  <dataFields count="1">
    <dataField name="Sum of Sales" fld="18" baseField="3" baseItem="2" numFmtId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C4E08-67F2-488C-A0C5-3F00AFC9CBBF}" name="PivotTable2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" firstHeaderRow="1" firstDataRow="1" firstDataCol="1" rowPageCount="1" colPageCount="1"/>
  <pivotFields count="22">
    <pivotField showAll="0"/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axis="axisPage" multipleItemSelectionAllowed="1" showAll="0" defaultSubtotal="0">
      <items count="6">
        <item x="0"/>
        <item x="1"/>
        <item x="2"/>
        <item x="3"/>
        <item h="1" x="4"/>
        <item x="5"/>
      </items>
    </pivotField>
  </pivotFields>
  <rowFields count="1">
    <field x="11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 t="grand">
      <x/>
    </i>
  </rowItems>
  <colItems count="1">
    <i/>
  </colItems>
  <pageFields count="1">
    <pageField fld="21" hier="-1"/>
  </pageFields>
  <dataFields count="1">
    <dataField name="Sum of Sales" fld="18" showDataAs="percentOfTotal" baseField="1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CBDD9-798D-4650-82E8-09E8BD9F9FD9}" name="Table1" displayName="Table1" ref="D8:D1238" totalsRowShown="0" headerRowDxfId="19" dataDxfId="17" headerRowBorderDxfId="18">
  <autoFilter ref="D8:D1238" xr:uid="{77FCBDD9-798D-4650-82E8-09E8BD9F9FD9}"/>
  <tableColumns count="1">
    <tableColumn id="1" xr3:uid="{7737650E-5FAE-4AA0-A174-E4FCDCB30F62}" name="Day" dataDxfId="16">
      <calculatedColumnFormula>TEXT(B9,"dddd")</calculatedColumnFormula>
    </tableColumn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D9F0372-20CE-4D8F-86DC-8885BD62238B}" name="Table4" displayName="Table4" ref="A1:E49" totalsRowShown="0">
  <autoFilter ref="A1:E49" xr:uid="{7D9F0372-20CE-4D8F-86DC-8885BD62238B}"/>
  <tableColumns count="5">
    <tableColumn id="1" xr3:uid="{36064A00-1AE0-456B-A4AA-34B016B1C21E}" name="Timeline"/>
    <tableColumn id="2" xr3:uid="{269D3128-5FC4-440E-9687-446BF507A0B5}" name="Values"/>
    <tableColumn id="3" xr3:uid="{DA8DBA8B-9A85-44C8-A0ED-1AB73A52437A}" name="Forecast" dataDxfId="15">
      <calculatedColumnFormula>_xlfn.FORECAST.ETS(A2,$B$2:$B$25,$A$2:$A$25,1,1)</calculatedColumnFormula>
    </tableColumn>
    <tableColumn id="4" xr3:uid="{B7AC3A83-0658-4DF9-B018-9C8D02A7D119}" name="Lower Confidence Bound" dataDxfId="14">
      <calculatedColumnFormula>C2-_xlfn.FORECAST.ETS.CONFINT(A2,$B$2:$B$25,$A$2:$A$25,0.975,1,1)</calculatedColumnFormula>
    </tableColumn>
    <tableColumn id="5" xr3:uid="{2220ABB8-8772-4932-AB0A-510E26149640}" name="Upper Confidence Bound" dataDxfId="13">
      <calculatedColumnFormula>C2+_xlfn.FORECAST.ETS.CONFINT(A2,$B$2:$B$25,$A$2:$A$25,0.975,1,1)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7926479-84DB-4170-A088-C26F453D75CE}" name="Table5" displayName="Table5" ref="A1:E61" totalsRowShown="0">
  <autoFilter ref="A1:E61" xr:uid="{C7926479-84DB-4170-A088-C26F453D75CE}"/>
  <tableColumns count="5">
    <tableColumn id="1" xr3:uid="{BC902D7A-EA6E-4766-AD48-51B3C4FDEDCF}" name="Timeline"/>
    <tableColumn id="2" xr3:uid="{9D9F4896-C327-4F36-83F0-AAE3D548134C}" name="Values"/>
    <tableColumn id="3" xr3:uid="{31A194F9-5F67-4E42-A351-27AFCB464EC4}" name="Forecast" dataDxfId="12">
      <calculatedColumnFormula>_xlfn.FORECAST.ETS(A2,$B$2:$B$49,$A$2:$A$49,1,1)</calculatedColumnFormula>
    </tableColumn>
    <tableColumn id="4" xr3:uid="{A2D94F9F-C02F-4FCC-BBA7-A368C0AC7A3B}" name="Lower Confidence Bound" dataDxfId="11">
      <calculatedColumnFormula>C2-_xlfn.FORECAST.ETS.CONFINT(A2,$B$2:$B$49,$A$2:$A$49,0.975,1,1)</calculatedColumnFormula>
    </tableColumn>
    <tableColumn id="5" xr3:uid="{C04EABA9-89CF-4120-BE48-7881BB0054C6}" name="Upper Confidence Bound" dataDxfId="10">
      <calculatedColumnFormula>C2+_xlfn.FORECAST.ETS.CONFINT(A2,$B$2:$B$49,$A$2:$A$49,0.975,1,1)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  <wetp:taskpane dockstate="right" visibility="0" width="438" row="6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CF95CE3A-063F-4828-B12E-E793A013CCF6}">
  <we:reference id="0986d9dd-94f1-4b67-978d-c4cf6e6142a8" version="23.3.0.0" store="EXCatalog" storeType="EXCatalog"/>
  <we:alternateReferences>
    <we:reference id="WA200000018" version="23.3.0.0" store="en-ZA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PsiNormal</we:customFunctionIds>
        <we:customFunctionIds>PsiBernoulli</we:customFunctionIds>
        <we:customFunctionIds>PsiBeta</we:customFunctionIds>
        <we:customFunctionIds>PsiBetaGen</we:customFunctionIds>
        <we:customFunctionIds>PsiBetaSubj</we:customFunctionIds>
        <we:customFunctionIds>PsiBinomial</we:customFunctionIds>
        <we:customFunctionIds>PsiCauchy</we:customFunctionIds>
        <we:customFunctionIds>PsiChiSquare</we:customFunctionIds>
        <we:customFunctionIds>PsiCumul</we:customFunctionIds>
        <we:customFunctionIds>PsiCumulD</we:customFunctionIds>
        <we:customFunctionIds>PsiDiscrete</we:customFunctionIds>
        <we:customFunctionIds>PsiDisUniform</we:customFunctionIds>
        <we:customFunctionIds>PsiErf</we:customFunctionIds>
        <we:customFunctionIds>PsiErlang</we:customFunctionIds>
        <we:customFunctionIds>PsiExponential</we:customFunctionIds>
        <we:customFunctionIds>PsiGamma</we:customFunctionIds>
        <we:customFunctionIds>PsiGeneral</we:customFunctionIds>
        <we:customFunctionIds>PsiGeometric</we:customFunctionIds>
        <we:customFunctionIds>PsiHistogram</we:customFunctionIds>
        <we:customFunctionIds>PsiHyperGeo</we:customFunctionIds>
        <we:customFunctionIds>PsiIntUniform</we:customFunctionIds>
        <we:customFunctionIds>PsiInvNormal</we:customFunctionIds>
        <we:customFunctionIds>PsiLaplace</we:customFunctionIds>
        <we:customFunctionIds>PsiLogarithmic</we:customFunctionIds>
        <we:customFunctionIds>PsiLogistic</we:customFunctionIds>
        <we:customFunctionIds>PsiLogLogistic</we:customFunctionIds>
        <we:customFunctionIds>PsiLogNormal</we:customFunctionIds>
        <we:customFunctionIds>PsiLogNorm2</we:customFunctionIds>
        <we:customFunctionIds>PsiMaxExtreme</we:customFunctionIds>
        <we:customFunctionIds>PsiMinExtreme</we:customFunctionIds>
        <we:customFunctionIds>PsiMyerson</we:customFunctionIds>
        <we:customFunctionIds>PsiNegBinomial</we:customFunctionIds>
        <we:customFunctionIds>PsiNormalSkew</we:customFunctionIds>
        <we:customFunctionIds>PsiPareto</we:customFunctionIds>
        <we:customFunctionIds>PsiPareto2</we:customFunctionIds>
        <we:customFunctionIds>PsiPearson5</we:customFunctionIds>
        <we:customFunctionIds>PsiPearson6</we:customFunctionIds>
        <we:customFunctionIds>PsiPert</we:customFunctionIds>
        <we:customFunctionIds>PsiPoisson</we:customFunctionIds>
        <we:customFunctionIds>PsiRayleigh</we:customFunctionIds>
        <we:customFunctionIds>PsiStudent</we:customFunctionIds>
        <we:customFunctionIds>PsiTriangular</we:customFunctionIds>
        <we:customFunctionIds>PsiTriangGen</we:customFunctionIds>
        <we:customFunctionIds>PsiUniform</we:customFunctionIds>
        <we:customFunctionIds>PsiWeibull</we:customFunctionIds>
        <we:customFunctionIds>PsiBurr12</we:customFunctionIds>
        <we:customFunctionIds>PsiDagum</we:customFunctionIds>
        <we:customFunctionIds>PsiDblTriang</we:customFunctionIds>
        <we:customFunctionIds>PsiFdist</we:customFunctionIds>
        <we:customFunctionIds>PsiFatigueLife</we:customFunctionIds>
        <we:customFunctionIds>PsiFrechet</we:customFunctionIds>
        <we:customFunctionIds>PsiHypSecant</we:customFunctionIds>
        <we:customFunctionIds>PsiJohnsonSB</we:customFunctionIds>
        <we:customFunctionIds>PsiJohnsonSU</we:customFunctionIds>
        <we:customFunctionIds>PsiKumaraswamy</we:customFunctionIds>
        <we:customFunctionIds>PsiLevy</we:customFunctionIds>
        <we:customFunctionIds>PsiReciprocal</we:customFunctionIds>
        <we:customFunctionIds>PsiVary</we:customFunctionIds>
        <we:customFunctionIds>PsiMVLogNormal</we:customFunctionIds>
        <we:customFunctionIds>PsiMVNormal</we:customFunctionIds>
        <we:customFunctionIds>PsiMVResample</we:customFunctionIds>
        <we:customFunctionIds>PsiMVShuffle</we:customFunctionIds>
        <we:customFunctionIds>PsiMean</we:customFunctionIds>
        <we:customFunctionIds>PsiTheoMean</we:customFunctionIds>
        <we:customFunctionIds>PsiLock</we:customFunctionIds>
        <we:customFunctionIds>PsiName</we:customFunctionIds>
        <we:customFunctionIds>PsiShift</we:customFunctionIds>
        <we:customFunctionIds>PsiSample</we:customFunctionIds>
        <we:customFunctionIds>PsiTruncate</we:customFunctionIds>
        <we:customFunctionIds>PsiSeed</we:customFunctionIds>
        <we:customFunctionIds>PsiSixSigma</we:customFunctionIds>
        <we:customFunctionIds>PsiTSSync</we:customFunctionIds>
        <we:customFunctionIds>PsiConvergence</we:customFunctionIds>
        <we:customFunctionIds>PsiIsDate</we:customFunctionIds>
        <we:customFunctionIds>PsiIsDiscrete</we:customFunctionIds>
        <we:customFunctionIds>PsiLibrary</we:customFunctionIds>
        <we:customFunctionIds>PsiFitInfo</we:customFunctionIds>
        <we:customFunctionIds>PsiOutput</we:customFunctionIds>
        <we:customFunctionIds>PsiInput</we:customFunctionIds>
        <we:customFunctionIds>PsiSimParam</we:customFunctionIds>
        <we:customFunctionIds>PsiSenParam</we:customFunctionIds>
        <we:customFunctionIds>PsiOptParam</we:customFunctionIds>
        <we:customFunctionIds>PsiCalcParam</we:customFunctionIds>
        <we:customFunctionIds>PsiSlurp</we:customFunctionIds>
        <we:customFunctionIds>PsiSip</we:customFunctionIds>
        <we:customFunctionIds>PsiTSSip</we:customFunctionIds>
        <we:customFunctionIds>PsiCorrMatrix</we:customFunctionIds>
        <we:customFunctionIds>PsiCorrDepen</we:customFunctionIds>
        <we:customFunctionIds>PsiCorrIndep</we:customFunctionIds>
        <we:customFunctionIds>PsiFit</we:customFunctionIds>
        <we:customFunctionIds>PsiData</we:customFunctionIds>
        <we:customFunctionIds>PsiKurtosis</we:customFunctionIds>
        <we:customFunctionIds>PsiTheoKurtosis</we:customFunctionIds>
        <we:customFunctionIds>PsiMax</we:customFunctionIds>
        <we:customFunctionIds>PsiTheoMax</we:customFunctionIds>
        <we:customFunctionIds>PsiMin</we:customFunctionIds>
        <we:customFunctionIds>PsiTheoMin</we:customFunctionIds>
        <we:customFunctionIds>PsiMode</we:customFunctionIds>
        <we:customFunctionIds>PsiTheoMode</we:customFunctionIds>
        <we:customFunctionIds>PsiPercentile</we:customFunctionIds>
        <we:customFunctionIds>PsiTheoPercentile</we:customFunctionIds>
        <we:customFunctionIds>PsiPtoX</we:customFunctionIds>
        <we:customFunctionIds>PsiTheoPtoX</we:customFunctionIds>
        <we:customFunctionIds>PsiPercentileD</we:customFunctionIds>
        <we:customFunctionIds>PsiTheoPercentileD</we:customFunctionIds>
        <we:customFunctionIds>PsiQtoX</we:customFunctionIds>
        <we:customFunctionIds>PsiTheoQtoX</we:customFunctionIds>
        <we:customFunctionIds>PsiRange</we:customFunctionIds>
        <we:customFunctionIds>PsiTheoRange</we:customFunctionIds>
        <we:customFunctionIds>PsiSkewness</we:customFunctionIds>
        <we:customFunctionIds>PsiTheoSkewness</we:customFunctionIds>
        <we:customFunctionIds>PsiStdDev</we:customFunctionIds>
        <we:customFunctionIds>PsiTheoStdDev</we:customFunctionIds>
        <we:customFunctionIds>PsiTarget</we:customFunctionIds>
        <we:customFunctionIds>PsiTheoTarget</we:customFunctionIds>
        <we:customFunctionIds>PsiXtoP</we:customFunctionIds>
        <we:customFunctionIds>PsiTheoXtoP</we:customFunctionIds>
        <we:customFunctionIds>PsiTargetD</we:customFunctionIds>
        <we:customFunctionIds>PsiTheoTargetD</we:customFunctionIds>
        <we:customFunctionIds>PsiXtoQ</we:customFunctionIds>
        <we:customFunctionIds>PsiTheoXtoQ</we:customFunctionIds>
        <we:customFunctionIds>PsiTheoXtoY</we:customFunctionIds>
        <we:customFunctionIds>PsiVariance</we:customFunctionIds>
        <we:customFunctionIds>PsiTheoVariance</we:customFunctionIds>
        <we:customFunctionIds>PsiAbsDev</we:customFunctionIds>
        <we:customFunctionIds>PsiCITrials</we:customFunctionIds>
        <we:customFunctionIds>PsiCorrelation</we:customFunctionIds>
        <we:customFunctionIds>PsiFrequency</we:customFunctionIds>
        <we:customFunctionIds>PsiMeanCI</we:customFunctionIds>
        <we:customFunctionIds>PsiMeanCIB</we:customFunctionIds>
        <we:customFunctionIds>PsiSemiDev</we:customFunctionIds>
        <we:customFunctionIds>PsiSemiDev2</we:customFunctionIds>
        <we:customFunctionIds>PsiSemiVar</we:customFunctionIds>
        <we:customFunctionIds>PsiSemiVar2</we:customFunctionIds>
        <we:customFunctionIds>PsiStdDevCI</we:customFunctionIds>
        <we:customFunctionIds>PsiBVaR</we:customFunctionIds>
        <we:customFunctionIds>PsiCVaR</we:customFunctionIds>
        <we:customFunctionIds>PsiCurrentTrial</we:customFunctionIds>
        <we:customFunctionIds>PsiCurrentSim</we:customFunctionIds>
        <we:customFunctionIds>PsiCount</we:customFunctionIds>
        <we:customFunctionIds>PsiSenValue</we:customFunctionIds>
        <we:customFunctionIds>PsiCurrentOpt</we:customFunctionIds>
        <we:customFunctionIds>PsiMedian</we:customFunctionIds>
        <we:customFunctionIds>PsiTheoMedian</we:customFunctionIds>
        <we:customFunctionIds>PsiDim</we:customFunctionIds>
        <we:customFunctionIds>PsiCube</we:customFunctionIds>
        <we:customFunctionIds>PsiReduce</we:customFunctionIds>
        <we:customFunctionIds>PsiJoin</we:customFunctionIds>
        <we:customFunctionIds>PsiOptStatus</we:customFunctionIds>
        <we:customFunctionIds>PsiPivotCube</we:customFunctionIds>
        <we:customFunctionIds>PsiCalcValue</we:customFunctionIds>
        <we:customFunctionIds>PsiOptData</we:customFunctionIds>
        <we:customFunctionIds>PsiParamDim</we:customFunctionIds>
        <we:customFunctionIds>PsiPivotDim</we:customFunctionIds>
        <we:customFunctionIds>PsiCubeOutput</we:customFunctionIds>
        <we:customFunctionIds>PsiDimLock</we:customFunctionIds>
        <we:customFunctionIds>PsiDimActive</we:customFunctionIds>
        <we:customFunctionIds>PsiCubeData</we:customFunctionIds>
        <we:customFunctionIds>PsiSimOutput</we:customFunctionIds>
        <we:customFunctionIds>PsiSimData</we:customFunctionIds>
        <we:customFunctionIds>PsiResample</we:customFunctionIds>
        <we:customFunctionIds>PsiTableCube</we:customFunctionIds>
        <we:customFunctionIds>PsiCompound</we:customFunctionIds>
        <we:customFunctionIds>PsiCopula</we:customFunctionIds>
        <we:customFunctionIds>PsiCopulaStudent</we:customFunctionIds>
        <we:customFunctionIds>PsiCopulaGauss</we:customFunctionIds>
        <we:customFunctionIds>PsiKendallTau</we:customFunctionIds>
        <we:customFunctionIds>PsiSpearmanRho</we:customFunctionIds>
        <we:customFunctionIds>PsiMetalog</we:customFunctionIds>
        <we:customFunctionIds>PsiMetalogSPT</we:customFunctionIds>
        <we:customFunctionIds>PsiMetalogFit</we:customFunctionIds>
        <we:customFunctionIds>PsiDataSrc</we:customFunctionIds>
        <we:customFunctionIds>PsiModelSrc</we:customFunctionIds>
        <we:customFunctionIds>PsiSigmaCP</we:customFunctionIds>
        <we:customFunctionIds>PsiSigmaCPK</we:customFunctionIds>
        <we:customFunctionIds>PsiSigmaCPKLower</we:customFunctionIds>
        <we:customFunctionIds>PsiSigmaCPKUpper</we:customFunctionIds>
        <we:customFunctionIds>PsiSigmaCPM</we:customFunctionIds>
        <we:customFunctionIds>PsiSigmaDefectPPM</we:customFunctionIds>
        <we:customFunctionIds>PsiSigmaDefectShiftPPM</we:customFunctionIds>
        <we:customFunctionIds>PsiSigmaDefectShiftPPMLower</we:customFunctionIds>
        <we:customFunctionIds>PsiSigmaDefectShiftPPMUpper</we:customFunctionIds>
        <we:customFunctionIds>PsiSigmaK</we:customFunctionIds>
        <we:customFunctionIds>PsiSigmaLowerBound</we:customFunctionIds>
        <we:customFunctionIds>PsiSigmaProbDefectShift</we:customFunctionIds>
        <we:customFunctionIds>PsiSigmaProbDefectShiftLower</we:customFunctionIds>
        <we:customFunctionIds>PsiSigmaProbDefectShiftUpper</we:customFunctionIds>
        <we:customFunctionIds>PsiSigmaSigmaLevel</we:customFunctionIds>
        <we:customFunctionIds>PsiSigmaUpperBound</we:customFunctionIds>
        <we:customFunctionIds>PsiSigmaYield</we:customFunctionIds>
        <we:customFunctionIds>PsiSigmaZLower</we:customFunctionIds>
        <we:customFunctionIds>PsiSigmaZMin</we:customFunctionIds>
        <we:customFunctionIds>PsiSigmaZUpper</we:customFunctionIds>
        <we:customFunctionIds>PsiBetaGenAlt</we:customFunctionIds>
        <we:customFunctionIds>PsiCauchyAlt</we:customFunctionIds>
        <we:customFunctionIds>PsiChiSquareAlt</we:customFunctionIds>
        <we:customFunctionIds>PsiErfAlt</we:customFunctionIds>
        <we:customFunctionIds>PsiExponentialAlt</we:customFunctionIds>
        <we:customFunctionIds>PsiGammaAlt</we:customFunctionIds>
        <we:customFunctionIds>PsiInvNormalAlt</we:customFunctionIds>
        <we:customFunctionIds>PsiLaplaceAlt</we:customFunctionIds>
        <we:customFunctionIds>PsiLogisticAlt</we:customFunctionIds>
        <we:customFunctionIds>PsiLogLogisticAlt</we:customFunctionIds>
        <we:customFunctionIds>PsiLogNormalAlt</we:customFunctionIds>
        <we:customFunctionIds>PsiMaxExtremeAlt</we:customFunctionIds>
        <we:customFunctionIds>PsiMinExtremeAlt</we:customFunctionIds>
        <we:customFunctionIds>PsiNormalAlt</we:customFunctionIds>
        <we:customFunctionIds>PsiUniformAlt</we:customFunctionIds>
        <we:customFunctionIds>PsiTriangularAlt</we:customFunctionIds>
        <we:customFunctionIds>PsiParetoAlt</we:customFunctionIds>
        <we:customFunctionIds>PsiPareto2Alt</we:customFunctionIds>
        <we:customFunctionIds>PsiPearson5Alt</we:customFunctionIds>
        <we:customFunctionIds>PsiPearson6Alt</we:customFunctionIds>
        <we:customFunctionIds>PsiPertAlt</we:customFunctionIds>
        <we:customFunctionIds>PsiRayleighAlt</we:customFunctionIds>
        <we:customFunctionIds>PsiStudentAlt</we:customFunctionIds>
        <we:customFunctionIds>PsiWeibullAlt</we:customFunctionIds>
        <we:customFunctionIds>PsiOptValue</we:customFunctionIds>
        <we:customFunctionIds>PsiCoeffVar</we:customFunctionIds>
        <we:customFunctionIds>PsiStdErr</we:customFunctionIds>
        <we:customFunctionIds>PsiExpGain</we:customFunctionIds>
        <we:customFunctionIds>PsiExpGainRatio</we:customFunctionIds>
        <we:customFunctionIds>PsiExpLoss</we:customFunctionIds>
        <we:customFunctionIds>PsiExpLossRatio</we:customFunctionIds>
        <we:customFunctionIds>PsiExpValMargin</we:customFunctionIds>
        <we:customFunctionIds>PsiCertified</we:customFunctionIds>
        <we:customFunctionIds>PsiCensor</we:customFunctionIds>
        <we:customFunctionIds>PsiBaseCase</we:customFunctionIds>
        <we:customFunctionIds>PsiForecastETS</we:customFunctionIds>
        <we:customFunctionIds>PsiForecastLinear</we:customFunctionIds>
        <we:customFunctionIds>DotProduct</we:customFunctionIds>
        <we:customFunctionIds>QuadProduct</we:customFunctionIds>
        <we:customFunctionIds>PsiDecTable</we:customFunctionIds>
        <we:customFunctionIds>PsiBoxFunction</we:customFunctionIds>
        <we:customFunctionIds>PsiInitialValue</we:customFunctionIds>
        <we:customFunctionIds>PsiFinalValue</we:customFunctionIds>
        <we:customFunctionIds>PsiDualValue</we:customFunctionIds>
        <we:customFunctionIds>PsiSlackValue</we:customFunctionIds>
        <we:customFunctionIds>PsiDualUpper</we:customFunctionIds>
        <we:customFunctionIds>PsiDualLower</we:customFunctionIds>
        <we:customFunctionIds>PsiTSIntegrate</we:customFunctionIds>
        <we:customFunctionIds>PsiTransform</we:customFunctionIds>
        <we:customFunctionIds>PsiTSSeasonality</we:customFunctionIds>
        <we:customFunctionIds>PsiTSLen</we:customFunctionIds>
        <we:customFunctionIds>PsiAR1</we:customFunctionIds>
        <we:customFunctionIds>PsiAR2</we:customFunctionIds>
        <we:customFunctionIds>PsiMA1</we:customFunctionIds>
        <we:customFunctionIds>PsiMA2</we:customFunctionIds>
        <we:customFunctionIds>PsiARMA11</we:customFunctionIds>
        <we:customFunctionIds>PsiARCH1</we:customFunctionIds>
        <we:customFunctionIds>PsiGARCH11</we:customFunctionIds>
        <we:customFunctionIds>PsiEGARCH11</we:customFunctionIds>
        <we:customFunctionIds>PsiAPARCH11</we:customFunctionIds>
        <we:customFunctionIds>PsiTargetCI</we:customFunctionIds>
        <we:customFunctionIds>PsiPercentileCI</we:customFunctionIds>
        <we:customFunctionIds>PsiPercentiles</we:customFunctionIds>
        <we:customFunctionIds>PsiModelDesc</we:customFunctionIds>
        <we:customFunctionIds>PsiCorrectCorrmat</we:customFunctionIds>
        <we:customFunctionIds>PsiStatic</we:customFunctionIds>
        <we:customFunctionIds>PsiMakeInput</we:customFunctionIds>
        <we:customFunctionIds>PsiSimulationInfo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53666D3D-F373-495E-B139-12BBAD33DE0F}">
  <we:reference id="fec8cd06-e196-406e-9d91-968ed4694b81" version="3.0.0.0" store="EXCatalog" storeType="EXCatalog"/>
  <we:alternateReferences>
    <we:reference id="WA104376997" version="3.0.0.0" store="en-GB" storeType="OMEX"/>
  </we:alternateReferences>
  <we:properties>
    <we:property name="UniqueID" value="&quot;2025531748911634834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_xldudf_PSINORMAL</we:customFunctionIds>
        <we:customFunctionIds>_xldudf_PSIBERNOULLI</we:customFunctionIds>
        <we:customFunctionIds>_xldudf_PSIBETA</we:customFunctionIds>
        <we:customFunctionIds>_xldudf_PSIBINOMIAL</we:customFunctionIds>
        <we:customFunctionIds>_xldudf_PSIEXPONENTIAL</we:customFunctionIds>
        <we:customFunctionIds>_xldudf_PSIGAMMA</we:customFunctionIds>
        <we:customFunctionIds>_xldudf_PSIGEOMETRIC</we:customFunctionIds>
        <we:customFunctionIds>_xldudf_PSIHYPERGEO</we:customFunctionIds>
        <we:customFunctionIds>_xldudf_PSIINTUNIFORM</we:customFunctionIds>
        <we:customFunctionIds>_xldudf_PSILOGARITHMIC</we:customFunctionIds>
        <we:customFunctionIds>_xldudf_PSILOGNORMAL</we:customFunctionIds>
        <we:customFunctionIds>_xldudf_PSILOGNORM2</we:customFunctionIds>
        <we:customFunctionIds>_xldudf_PSINEGBINOMIAL</we:customFunctionIds>
        <we:customFunctionIds>_xldudf_PSIPERT</we:customFunctionIds>
        <we:customFunctionIds>_xldudf_PSIPOISSON</we:customFunctionIds>
        <we:customFunctionIds>_xldudf_PSITRIANGULAR</we:customFunctionIds>
        <we:customFunctionIds>_xldudf_PSIUNIFORM</we:customFunctionIds>
        <we:customFunctionIds>_xldudf_PSIWEIBULL</we:customFunctionIds>
        <we:customFunctionIds>_xldudf_PSIOUTPUT</we:customFunctionIds>
        <we:customFunctionIds>_xldudf_PSICORRMATRIX</we:customFunctionIds>
        <we:customFunctionIds>_xldudf_PSIMEAN</we:customFunctionIds>
        <we:customFunctionIds>_xldudf_PSIMODE</we:customFunctionIds>
        <we:customFunctionIds>_xldudf_PSIVARIANCE</we:customFunctionIds>
        <we:customFunctionIds>_xldudf_PSISTDDEV</we:customFunctionIds>
        <we:customFunctionIds>_xldudf_PSIMIN</we:customFunctionIds>
        <we:customFunctionIds>_xldudf_PSIMAX</we:customFunctionIds>
        <we:customFunctionIds>_xldudf_PSIMEDIAN</we:customFunctionIds>
        <we:customFunctionIds>_xldudf_PSISKEWNESS</we:customFunctionIds>
        <we:customFunctionIds>_xldudf_PSIKURTOSIS</we:customFunctionIds>
        <we:customFunctionIds>_xldudf_PSICORRELATION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timeanddate.com/holidays/us/tu-bshevat" TargetMode="External"/><Relationship Id="rId170" Type="http://schemas.openxmlformats.org/officeDocument/2006/relationships/hyperlink" Target="https://www.timeanddate.com/holidays/us/fathers-day" TargetMode="External"/><Relationship Id="rId268" Type="http://schemas.openxmlformats.org/officeDocument/2006/relationships/hyperlink" Target="https://www.timeanddate.com/holidays/us/veterans-day" TargetMode="External"/><Relationship Id="rId475" Type="http://schemas.openxmlformats.org/officeDocument/2006/relationships/hyperlink" Target="https://www.timeanddate.com/holidays/us/bunker-hill-day" TargetMode="External"/><Relationship Id="rId682" Type="http://schemas.openxmlformats.org/officeDocument/2006/relationships/hyperlink" Target="https://www.timeanddate.com/holidays/us/casimir-pulaski-day" TargetMode="External"/><Relationship Id="rId128" Type="http://schemas.openxmlformats.org/officeDocument/2006/relationships/hyperlink" Target="https://www.timeanddate.com/holidays/us/confederate-memorial-day" TargetMode="External"/><Relationship Id="rId335" Type="http://schemas.openxmlformats.org/officeDocument/2006/relationships/hyperlink" Target="https://www.timeanddate.com/holidays/us/lunar-new-year" TargetMode="External"/><Relationship Id="rId542" Type="http://schemas.openxmlformats.org/officeDocument/2006/relationships/hyperlink" Target="https://www.timeanddate.com/holidays/us/st-francis-assisi-feast" TargetMode="External"/><Relationship Id="rId987" Type="http://schemas.openxmlformats.org/officeDocument/2006/relationships/hyperlink" Target="https://www.timeanddate.com/holidays/us/purim" TargetMode="External"/><Relationship Id="rId1172" Type="http://schemas.openxmlformats.org/officeDocument/2006/relationships/hyperlink" Target="https://www.timeanddate.com/holidays/us/native-americans-day" TargetMode="External"/><Relationship Id="rId402" Type="http://schemas.openxmlformats.org/officeDocument/2006/relationships/hyperlink" Target="https://www.timeanddate.com/holidays/us/confederate-memorial-day" TargetMode="External"/><Relationship Id="rId847" Type="http://schemas.openxmlformats.org/officeDocument/2006/relationships/hyperlink" Target="https://www.timeanddate.com/holidays/us/air-force-birthday" TargetMode="External"/><Relationship Id="rId1032" Type="http://schemas.openxmlformats.org/officeDocument/2006/relationships/hyperlink" Target="https://www.timeanddate.com/holidays/us/patriots-day" TargetMode="External"/><Relationship Id="rId707" Type="http://schemas.openxmlformats.org/officeDocument/2006/relationships/hyperlink" Target="https://www.timeanddate.com/holidays/us/thomas-jefferson-birthday" TargetMode="External"/><Relationship Id="rId914" Type="http://schemas.openxmlformats.org/officeDocument/2006/relationships/hyperlink" Target="https://www.timeanddate.com/holidays/us/prophet-birthday" TargetMode="External"/><Relationship Id="rId43" Type="http://schemas.openxmlformats.org/officeDocument/2006/relationships/hyperlink" Target="https://www.timeanddate.com/holidays/us/african-american-scientist-and-inventor-day" TargetMode="External"/><Relationship Id="rId192" Type="http://schemas.openxmlformats.org/officeDocument/2006/relationships/hyperlink" Target="https://www.timeanddate.com/holidays/us/victory-day" TargetMode="External"/><Relationship Id="rId497" Type="http://schemas.openxmlformats.org/officeDocument/2006/relationships/hyperlink" Target="https://www.timeanddate.com/holidays/us/national-korean-war-veterans-armistice-day" TargetMode="External"/><Relationship Id="rId357" Type="http://schemas.openxmlformats.org/officeDocument/2006/relationships/hyperlink" Target="https://www.timeanddate.com/holidays/us/texas-independence-day" TargetMode="External"/><Relationship Id="rId1194" Type="http://schemas.openxmlformats.org/officeDocument/2006/relationships/hyperlink" Target="https://www.timeanddate.com/holidays/us/robert-e-lee-birthday" TargetMode="External"/><Relationship Id="rId217" Type="http://schemas.openxmlformats.org/officeDocument/2006/relationships/hyperlink" Target="https://www.timeanddate.com/holidays/us/pow-mia-recognition-day" TargetMode="External"/><Relationship Id="rId564" Type="http://schemas.openxmlformats.org/officeDocument/2006/relationships/hyperlink" Target="https://www.timeanddate.com/holidays/us/shmini-atzeret" TargetMode="External"/><Relationship Id="rId771" Type="http://schemas.openxmlformats.org/officeDocument/2006/relationships/hyperlink" Target="https://www.timeanddate.com/holidays/us/ascension-day" TargetMode="External"/><Relationship Id="rId869" Type="http://schemas.openxmlformats.org/officeDocument/2006/relationships/hyperlink" Target="https://www.timeanddate.com/holidays/us/chicago-marathon" TargetMode="External"/><Relationship Id="rId424" Type="http://schemas.openxmlformats.org/officeDocument/2006/relationships/hyperlink" Target="https://www.timeanddate.com/holidays/us/ascension-day" TargetMode="External"/><Relationship Id="rId631" Type="http://schemas.openxmlformats.org/officeDocument/2006/relationships/hyperlink" Target="https://www.timeanddate.com/holidays/us/battle-of-new-orleans" TargetMode="External"/><Relationship Id="rId729" Type="http://schemas.openxmlformats.org/officeDocument/2006/relationships/hyperlink" Target="https://www.timeanddate.com/holidays/us/confederate-memorial-day" TargetMode="External"/><Relationship Id="rId1054" Type="http://schemas.openxmlformats.org/officeDocument/2006/relationships/hyperlink" Target="https://www.timeanddate.com/holidays/us/lag-b-omer" TargetMode="External"/><Relationship Id="rId1261" Type="http://schemas.openxmlformats.org/officeDocument/2006/relationships/hyperlink" Target="https://www.timeanddate.com/holidays/us/independence-day" TargetMode="External"/><Relationship Id="rId936" Type="http://schemas.openxmlformats.org/officeDocument/2006/relationships/hyperlink" Target="https://www.timeanddate.com/holidays/us/kwanzaa" TargetMode="External"/><Relationship Id="rId1121" Type="http://schemas.openxmlformats.org/officeDocument/2006/relationships/hyperlink" Target="https://www.timeanddate.com/holidays/us/nathan-bedford-forrest-day" TargetMode="External"/><Relationship Id="rId1219" Type="http://schemas.openxmlformats.org/officeDocument/2006/relationships/hyperlink" Target="https://www.timeanddate.com/holidays/us/georgia-state-holiday-1" TargetMode="External"/><Relationship Id="rId65" Type="http://schemas.openxmlformats.org/officeDocument/2006/relationships/hyperlink" Target="https://www.timeanddate.com/holidays/us/doctors-day" TargetMode="External"/><Relationship Id="rId281" Type="http://schemas.openxmlformats.org/officeDocument/2006/relationships/hyperlink" Target="https://www.timeanddate.com/holidays/us/cyber-monday" TargetMode="External"/><Relationship Id="rId141" Type="http://schemas.openxmlformats.org/officeDocument/2006/relationships/hyperlink" Target="https://www.timeanddate.com/holidays/us/shavuot" TargetMode="External"/><Relationship Id="rId379" Type="http://schemas.openxmlformats.org/officeDocument/2006/relationships/hyperlink" Target="https://www.timeanddate.com/holidays/us/wyoming-veterans-welcome-home-day" TargetMode="External"/><Relationship Id="rId586" Type="http://schemas.openxmlformats.org/officeDocument/2006/relationships/hyperlink" Target="https://www.timeanddate.com/holidays/us/day-after-thanksgiving" TargetMode="External"/><Relationship Id="rId793" Type="http://schemas.openxmlformats.org/officeDocument/2006/relationships/hyperlink" Target="https://www.timeanddate.com/holidays/us/corpus-christi" TargetMode="External"/><Relationship Id="rId7" Type="http://schemas.openxmlformats.org/officeDocument/2006/relationships/hyperlink" Target="https://www.timeanddate.com/holidays/us/stephen-foster-memorial-day" TargetMode="External"/><Relationship Id="rId239" Type="http://schemas.openxmlformats.org/officeDocument/2006/relationships/hyperlink" Target="https://www.timeanddate.com/holidays/us/columbus-day" TargetMode="External"/><Relationship Id="rId446" Type="http://schemas.openxmlformats.org/officeDocument/2006/relationships/hyperlink" Target="https://www.timeanddate.com/holidays/us/peace-officers-memorial-day" TargetMode="External"/><Relationship Id="rId653" Type="http://schemas.openxmlformats.org/officeDocument/2006/relationships/hyperlink" Target="https://www.timeanddate.com/holidays/us/super-bowl" TargetMode="External"/><Relationship Id="rId1076" Type="http://schemas.openxmlformats.org/officeDocument/2006/relationships/hyperlink" Target="https://www.timeanddate.com/holidays/us/peace-officers-memorial-day" TargetMode="External"/><Relationship Id="rId1283" Type="http://schemas.openxmlformats.org/officeDocument/2006/relationships/hyperlink" Target="https://www.timeanddate.com/holidays/us/washington-birthday" TargetMode="External"/><Relationship Id="rId306" Type="http://schemas.openxmlformats.org/officeDocument/2006/relationships/hyperlink" Target="https://www.timeanddate.com/holidays/us/day-after-christmas" TargetMode="External"/><Relationship Id="rId860" Type="http://schemas.openxmlformats.org/officeDocument/2006/relationships/hyperlink" Target="https://www.timeanddate.com/holidays/us/american-indian-heritage-day" TargetMode="External"/><Relationship Id="rId958" Type="http://schemas.openxmlformats.org/officeDocument/2006/relationships/hyperlink" Target="https://www.timeanddate.com/holidays/us/tu-bshevat" TargetMode="External"/><Relationship Id="rId1143" Type="http://schemas.openxmlformats.org/officeDocument/2006/relationships/hyperlink" Target="https://www.timeanddate.com/holidays/us/women-equality-day" TargetMode="External"/><Relationship Id="rId87" Type="http://schemas.openxmlformats.org/officeDocument/2006/relationships/hyperlink" Target="https://www.timeanddate.com/holidays/us/father-damien-day" TargetMode="External"/><Relationship Id="rId513" Type="http://schemas.openxmlformats.org/officeDocument/2006/relationships/hyperlink" Target="https://www.timeanddate.com/holidays/us/women-equality-day" TargetMode="External"/><Relationship Id="rId720" Type="http://schemas.openxmlformats.org/officeDocument/2006/relationships/hyperlink" Target="https://www.timeanddate.com/holidays/us/boston-marathon" TargetMode="External"/><Relationship Id="rId818" Type="http://schemas.openxmlformats.org/officeDocument/2006/relationships/hyperlink" Target="https://www.timeanddate.com/holidays/us/coast-guard-birthday" TargetMode="External"/><Relationship Id="rId1003" Type="http://schemas.openxmlformats.org/officeDocument/2006/relationships/hyperlink" Target="https://www.timeanddate.com/holidays/us/palm-sunday" TargetMode="External"/><Relationship Id="rId1210" Type="http://schemas.openxmlformats.org/officeDocument/2006/relationships/hyperlink" Target="https://www.timeanddate.com/holidays/us/diwali" TargetMode="External"/><Relationship Id="rId14" Type="http://schemas.openxmlformats.org/officeDocument/2006/relationships/hyperlink" Target="https://www.timeanddate.com/holidays/us/idaho-human-rights-day" TargetMode="External"/><Relationship Id="rId163" Type="http://schemas.openxmlformats.org/officeDocument/2006/relationships/hyperlink" Target="https://www.timeanddate.com/holidays/us/juneteenth" TargetMode="External"/><Relationship Id="rId370" Type="http://schemas.openxmlformats.org/officeDocument/2006/relationships/hyperlink" Target="https://www.timeanddate.com/holidays/us/purim" TargetMode="External"/><Relationship Id="rId230" Type="http://schemas.openxmlformats.org/officeDocument/2006/relationships/hyperlink" Target="https://www.timeanddate.com/holidays/us/st-francis-assisi-feast" TargetMode="External"/><Relationship Id="rId468" Type="http://schemas.openxmlformats.org/officeDocument/2006/relationships/hyperlink" Target="https://www.timeanddate.com/holidays/us/kamehameha-day" TargetMode="External"/><Relationship Id="rId675" Type="http://schemas.openxmlformats.org/officeDocument/2006/relationships/hyperlink" Target="https://www.timeanddate.com/holidays/us/st-david-day" TargetMode="External"/><Relationship Id="rId882" Type="http://schemas.openxmlformats.org/officeDocument/2006/relationships/hyperlink" Target="https://www.timeanddate.com/holidays/us/white-cane-safety-day" TargetMode="External"/><Relationship Id="rId1098" Type="http://schemas.openxmlformats.org/officeDocument/2006/relationships/hyperlink" Target="https://www.timeanddate.com/holidays/us/jefferson-davis-birthday" TargetMode="External"/><Relationship Id="rId328" Type="http://schemas.openxmlformats.org/officeDocument/2006/relationships/hyperlink" Target="https://www.timeanddate.com/holidays/us/groundhog-day" TargetMode="External"/><Relationship Id="rId535" Type="http://schemas.openxmlformats.org/officeDocument/2006/relationships/hyperlink" Target="https://www.timeanddate.com/holidays/us/american-indian-day" TargetMode="External"/><Relationship Id="rId742" Type="http://schemas.openxmlformats.org/officeDocument/2006/relationships/hyperlink" Target="https://www.timeanddate.com/holidays/us/first-day-of-jewish-american-heritage-month" TargetMode="External"/><Relationship Id="rId1165" Type="http://schemas.openxmlformats.org/officeDocument/2006/relationships/hyperlink" Target="https://www.timeanddate.com/holidays/us/ashura" TargetMode="External"/><Relationship Id="rId602" Type="http://schemas.openxmlformats.org/officeDocument/2006/relationships/hyperlink" Target="https://www.timeanddate.com/holidays/us/prophet-birthday" TargetMode="External"/><Relationship Id="rId1025" Type="http://schemas.openxmlformats.org/officeDocument/2006/relationships/hyperlink" Target="https://www.timeanddate.com/holidays/us/orthodox-easter-monday" TargetMode="External"/><Relationship Id="rId1232" Type="http://schemas.openxmlformats.org/officeDocument/2006/relationships/hyperlink" Target="https://www.timeanddate.com/holidays/us/first-sunday-advent" TargetMode="External"/><Relationship Id="rId907" Type="http://schemas.openxmlformats.org/officeDocument/2006/relationships/hyperlink" Target="https://www.timeanddate.com/holidays/us/black-friday" TargetMode="External"/><Relationship Id="rId36" Type="http://schemas.openxmlformats.org/officeDocument/2006/relationships/hyperlink" Target="https://www.timeanddate.com/holidays/us/washington-birthday" TargetMode="External"/><Relationship Id="rId185" Type="http://schemas.openxmlformats.org/officeDocument/2006/relationships/hyperlink" Target="https://www.timeanddate.com/holidays/us/korean-war-veteran-recognition-day" TargetMode="External"/><Relationship Id="rId392" Type="http://schemas.openxmlformats.org/officeDocument/2006/relationships/hyperlink" Target="https://www.timeanddate.com/holidays/us/patriots-day" TargetMode="External"/><Relationship Id="rId697" Type="http://schemas.openxmlformats.org/officeDocument/2006/relationships/hyperlink" Target="https://www.timeanddate.com/holidays/us/vietnam-war-veterans-day" TargetMode="External"/><Relationship Id="rId252" Type="http://schemas.openxmlformats.org/officeDocument/2006/relationships/hyperlink" Target="https://www.timeanddate.com/holidays/us/alaska-day" TargetMode="External"/><Relationship Id="rId1187" Type="http://schemas.openxmlformats.org/officeDocument/2006/relationships/hyperlink" Target="https://www.timeanddate.com/holidays/us/indigenous-peoples-day" TargetMode="External"/><Relationship Id="rId112" Type="http://schemas.openxmlformats.org/officeDocument/2006/relationships/hyperlink" Target="https://www.timeanddate.com/holidays/us/kent-state-shootings-remembrance" TargetMode="External"/><Relationship Id="rId557" Type="http://schemas.openxmlformats.org/officeDocument/2006/relationships/hyperlink" Target="https://www.timeanddate.com/holidays/us/navy-birthday" TargetMode="External"/><Relationship Id="rId764" Type="http://schemas.openxmlformats.org/officeDocument/2006/relationships/hyperlink" Target="https://www.timeanddate.com/holidays/us/peace-officers-memorial-day" TargetMode="External"/><Relationship Id="rId971" Type="http://schemas.openxmlformats.org/officeDocument/2006/relationships/hyperlink" Target="https://www.timeanddate.com/holidays/us/hindu-maha-shivaratri" TargetMode="External"/><Relationship Id="rId417" Type="http://schemas.openxmlformats.org/officeDocument/2006/relationships/hyperlink" Target="https://www.timeanddate.com/holidays/us/first-day-of-jewish-american-heritage-month" TargetMode="External"/><Relationship Id="rId624" Type="http://schemas.openxmlformats.org/officeDocument/2006/relationships/hyperlink" Target="https://www.timeanddate.com/holidays/us/new-year-eve" TargetMode="External"/><Relationship Id="rId831" Type="http://schemas.openxmlformats.org/officeDocument/2006/relationships/hyperlink" Target="https://www.timeanddate.com/holidays/us/hindu-ganesh-chaturthi" TargetMode="External"/><Relationship Id="rId1047" Type="http://schemas.openxmlformats.org/officeDocument/2006/relationships/hyperlink" Target="https://www.timeanddate.com/holidays/us/confederate-memorial-day" TargetMode="External"/><Relationship Id="rId1254" Type="http://schemas.openxmlformats.org/officeDocument/2006/relationships/hyperlink" Target="https://www.timeanddate.com/holidays/us/day-after-christmas" TargetMode="External"/><Relationship Id="rId929" Type="http://schemas.openxmlformats.org/officeDocument/2006/relationships/hyperlink" Target="https://www.timeanddate.com/holidays/us/last-day-chanukah" TargetMode="External"/><Relationship Id="rId1114" Type="http://schemas.openxmlformats.org/officeDocument/2006/relationships/hyperlink" Target="https://www.timeanddate.com/holidays/us/west-virginia-day" TargetMode="External"/><Relationship Id="rId58" Type="http://schemas.openxmlformats.org/officeDocument/2006/relationships/hyperlink" Target="https://www.timeanddate.com/holidays/us/st-patrick-day" TargetMode="External"/><Relationship Id="rId274" Type="http://schemas.openxmlformats.org/officeDocument/2006/relationships/hyperlink" Target="https://www.timeanddate.com/holidays/us/day-after-thanksgiving" TargetMode="External"/><Relationship Id="rId481" Type="http://schemas.openxmlformats.org/officeDocument/2006/relationships/hyperlink" Target="https://www.timeanddate.com/holidays/us/juneteenth" TargetMode="External"/><Relationship Id="rId134" Type="http://schemas.openxmlformats.org/officeDocument/2006/relationships/hyperlink" Target="https://www.timeanddate.com/holidays/us/isra-miraj" TargetMode="External"/><Relationship Id="rId579" Type="http://schemas.openxmlformats.org/officeDocument/2006/relationships/hyperlink" Target="https://www.timeanddate.com/holidays/us/veterans-day" TargetMode="External"/><Relationship Id="rId786" Type="http://schemas.openxmlformats.org/officeDocument/2006/relationships/hyperlink" Target="https://www.timeanddate.com/holidays/us/belmont-stakes" TargetMode="External"/><Relationship Id="rId993" Type="http://schemas.openxmlformats.org/officeDocument/2006/relationships/hyperlink" Target="https://www.timeanddate.com/holidays/us/read-across-america-day" TargetMode="External"/><Relationship Id="rId341" Type="http://schemas.openxmlformats.org/officeDocument/2006/relationships/hyperlink" Target="https://www.timeanddate.com/holidays/us/georgia-day" TargetMode="External"/><Relationship Id="rId439" Type="http://schemas.openxmlformats.org/officeDocument/2006/relationships/hyperlink" Target="https://www.timeanddate.com/holidays/us/truman-day" TargetMode="External"/><Relationship Id="rId646" Type="http://schemas.openxmlformats.org/officeDocument/2006/relationships/hyperlink" Target="https://www.timeanddate.com/holidays/us/national-freedom-day" TargetMode="External"/><Relationship Id="rId1069" Type="http://schemas.openxmlformats.org/officeDocument/2006/relationships/hyperlink" Target="https://www.timeanddate.com/holidays/us/confederate-memorial-day" TargetMode="External"/><Relationship Id="rId1276" Type="http://schemas.openxmlformats.org/officeDocument/2006/relationships/hyperlink" Target="https://www.timeanddate.com/holidays/us/thanksgiving-day" TargetMode="External"/><Relationship Id="rId201" Type="http://schemas.openxmlformats.org/officeDocument/2006/relationships/hyperlink" Target="https://www.timeanddate.com/holidays/us/lyndon-baines-johnson-day" TargetMode="External"/><Relationship Id="rId506" Type="http://schemas.openxmlformats.org/officeDocument/2006/relationships/hyperlink" Target="https://www.timeanddate.com/holidays/us/assumption-of-mary" TargetMode="External"/><Relationship Id="rId853" Type="http://schemas.openxmlformats.org/officeDocument/2006/relationships/hyperlink" Target="https://www.timeanddate.com/holidays/us/emancipation-day-oh" TargetMode="External"/><Relationship Id="rId1136" Type="http://schemas.openxmlformats.org/officeDocument/2006/relationships/hyperlink" Target="https://www.timeanddate.com/holidays/us/bennington-battle-day" TargetMode="External"/><Relationship Id="rId713" Type="http://schemas.openxmlformats.org/officeDocument/2006/relationships/hyperlink" Target="https://www.timeanddate.com/holidays/us/orthodox-easter-day" TargetMode="External"/><Relationship Id="rId920" Type="http://schemas.openxmlformats.org/officeDocument/2006/relationships/hyperlink" Target="https://www.timeanddate.com/holidays/us/delaware-day" TargetMode="External"/><Relationship Id="rId1203" Type="http://schemas.openxmlformats.org/officeDocument/2006/relationships/hyperlink" Target="https://www.timeanddate.com/holidays/us/first-day-of-native-american-heritage-month" TargetMode="External"/><Relationship Id="rId296" Type="http://schemas.openxmlformats.org/officeDocument/2006/relationships/hyperlink" Target="https://www.timeanddate.com/holidays/us/wright-brothers-day" TargetMode="External"/><Relationship Id="rId156" Type="http://schemas.openxmlformats.org/officeDocument/2006/relationships/hyperlink" Target="https://www.timeanddate.com/holidays/us/kamehameha-day" TargetMode="External"/><Relationship Id="rId363" Type="http://schemas.openxmlformats.org/officeDocument/2006/relationships/hyperlink" Target="https://www.timeanddate.com/time/change/usa/new-york?year=2016" TargetMode="External"/><Relationship Id="rId570" Type="http://schemas.openxmlformats.org/officeDocument/2006/relationships/hyperlink" Target="https://www.timeanddate.com/holidays/us/first-day-of-native-american-heritage-month" TargetMode="External"/><Relationship Id="rId223" Type="http://schemas.openxmlformats.org/officeDocument/2006/relationships/hyperlink" Target="https://www.timeanddate.com/holidays/us/native-americans-day" TargetMode="External"/><Relationship Id="rId430" Type="http://schemas.openxmlformats.org/officeDocument/2006/relationships/hyperlink" Target="https://www.timeanddate.com/holidays/us/national-nurses-day" TargetMode="External"/><Relationship Id="rId668" Type="http://schemas.openxmlformats.org/officeDocument/2006/relationships/hyperlink" Target="https://www.timeanddate.com/holidays/us/hindu-maha-shivaratri" TargetMode="External"/><Relationship Id="rId875" Type="http://schemas.openxmlformats.org/officeDocument/2006/relationships/hyperlink" Target="https://www.timeanddate.com/holidays/us/indigenous-peoples-day" TargetMode="External"/><Relationship Id="rId1060" Type="http://schemas.openxmlformats.org/officeDocument/2006/relationships/hyperlink" Target="https://www.timeanddate.com/holidays/us/cinco-de-mayo" TargetMode="External"/><Relationship Id="rId1298" Type="http://schemas.openxmlformats.org/officeDocument/2006/relationships/hyperlink" Target="https://www.timeanddate.com/holidays/us/columbus-day" TargetMode="External"/><Relationship Id="rId528" Type="http://schemas.openxmlformats.org/officeDocument/2006/relationships/hyperlink" Target="https://www.timeanddate.com/holidays/us/air-force-birthday" TargetMode="External"/><Relationship Id="rId735" Type="http://schemas.openxmlformats.org/officeDocument/2006/relationships/hyperlink" Target="https://www.timeanddate.com/holidays/us/arbor-day-nebraska" TargetMode="External"/><Relationship Id="rId942" Type="http://schemas.openxmlformats.org/officeDocument/2006/relationships/hyperlink" Target="https://www.timeanddate.com/holidays/us/new-year-day" TargetMode="External"/><Relationship Id="rId1158" Type="http://schemas.openxmlformats.org/officeDocument/2006/relationships/hyperlink" Target="https://www.timeanddate.com/holidays/us/first-day-of-national-hispanic-heritage-month" TargetMode="External"/><Relationship Id="rId1018" Type="http://schemas.openxmlformats.org/officeDocument/2006/relationships/hyperlink" Target="https://www.timeanddate.com/holidays/us/pascua-florida-day" TargetMode="External"/><Relationship Id="rId1225" Type="http://schemas.openxmlformats.org/officeDocument/2006/relationships/hyperlink" Target="https://www.timeanddate.com/holidays/us/native-american-heritage-day" TargetMode="External"/><Relationship Id="rId71" Type="http://schemas.openxmlformats.org/officeDocument/2006/relationships/hyperlink" Target="https://www.timeanddate.com/holidays/us/passover-eve" TargetMode="External"/><Relationship Id="rId802" Type="http://schemas.openxmlformats.org/officeDocument/2006/relationships/hyperlink" Target="https://www.timeanddate.com/holidays/us/west-virginia-day" TargetMode="External"/><Relationship Id="rId29" Type="http://schemas.openxmlformats.org/officeDocument/2006/relationships/hyperlink" Target="https://www.timeanddate.com/holidays/us/georgia-day" TargetMode="External"/><Relationship Id="rId178" Type="http://schemas.openxmlformats.org/officeDocument/2006/relationships/hyperlink" Target="https://www.timeanddate.com/holidays/us/independence-day" TargetMode="External"/><Relationship Id="rId385" Type="http://schemas.openxmlformats.org/officeDocument/2006/relationships/hyperlink" Target="https://www.timeanddate.com/holidays/us/national-tartan-day" TargetMode="External"/><Relationship Id="rId592" Type="http://schemas.openxmlformats.org/officeDocument/2006/relationships/hyperlink" Target="https://www.timeanddate.com/holidays/us/cyber-monday" TargetMode="External"/><Relationship Id="rId245" Type="http://schemas.openxmlformats.org/officeDocument/2006/relationships/hyperlink" Target="https://www.timeanddate.com/holidays/us/hindu-navaratri" TargetMode="External"/><Relationship Id="rId452" Type="http://schemas.openxmlformats.org/officeDocument/2006/relationships/hyperlink" Target="https://www.timeanddate.com/holidays/us/national-maritime-day" TargetMode="External"/><Relationship Id="rId897" Type="http://schemas.openxmlformats.org/officeDocument/2006/relationships/hyperlink" Target="https://www.timeanddate.com/holidays/us/marine-corps-birthday" TargetMode="External"/><Relationship Id="rId1082" Type="http://schemas.openxmlformats.org/officeDocument/2006/relationships/hyperlink" Target="https://www.timeanddate.com/holidays/us/pentecost" TargetMode="External"/><Relationship Id="rId105" Type="http://schemas.openxmlformats.org/officeDocument/2006/relationships/hyperlink" Target="https://www.timeanddate.com/holidays/us/loyalty-day" TargetMode="External"/><Relationship Id="rId312" Type="http://schemas.openxmlformats.org/officeDocument/2006/relationships/hyperlink" Target="https://www.timeanddate.com/holidays/us/orthodox-christmas-day" TargetMode="External"/><Relationship Id="rId757" Type="http://schemas.openxmlformats.org/officeDocument/2006/relationships/hyperlink" Target="https://www.timeanddate.com/holidays/us/confederate-memorial-day" TargetMode="External"/><Relationship Id="rId964" Type="http://schemas.openxmlformats.org/officeDocument/2006/relationships/hyperlink" Target="https://www.timeanddate.com/holidays/us/rosa-parks-day" TargetMode="External"/><Relationship Id="rId93" Type="http://schemas.openxmlformats.org/officeDocument/2006/relationships/hyperlink" Target="https://www.timeanddate.com/holidays/us/administrative-professionals-day" TargetMode="External"/><Relationship Id="rId617" Type="http://schemas.openxmlformats.org/officeDocument/2006/relationships/hyperlink" Target="https://www.timeanddate.com/holidays/us/kwanzaa" TargetMode="External"/><Relationship Id="rId824" Type="http://schemas.openxmlformats.org/officeDocument/2006/relationships/hyperlink" Target="https://www.timeanddate.com/holidays/us/victory-day" TargetMode="External"/><Relationship Id="rId1247" Type="http://schemas.openxmlformats.org/officeDocument/2006/relationships/hyperlink" Target="https://www.timeanddate.com/calendar/december-solstice.html" TargetMode="External"/><Relationship Id="rId1107" Type="http://schemas.openxmlformats.org/officeDocument/2006/relationships/hyperlink" Target="https://www.timeanddate.com/holidays/us/fathers-day" TargetMode="External"/><Relationship Id="rId20" Type="http://schemas.openxmlformats.org/officeDocument/2006/relationships/hyperlink" Target="https://www.timeanddate.com/holidays/us/groundhog-day" TargetMode="External"/><Relationship Id="rId267" Type="http://schemas.openxmlformats.org/officeDocument/2006/relationships/hyperlink" Target="https://www.timeanddate.com/holidays/us/marine-corps-birthday" TargetMode="External"/><Relationship Id="rId474" Type="http://schemas.openxmlformats.org/officeDocument/2006/relationships/hyperlink" Target="https://www.timeanddate.com/holidays/us/flag-day" TargetMode="External"/><Relationship Id="rId127" Type="http://schemas.openxmlformats.org/officeDocument/2006/relationships/hyperlink" Target="https://www.timeanddate.com/holidays/us/mothers-day" TargetMode="External"/><Relationship Id="rId681" Type="http://schemas.openxmlformats.org/officeDocument/2006/relationships/hyperlink" Target="https://www.timeanddate.com/holidays/us/casimir-pulaski-day" TargetMode="External"/><Relationship Id="rId779" Type="http://schemas.openxmlformats.org/officeDocument/2006/relationships/hyperlink" Target="https://www.timeanddate.com/holidays/us/first-day-of-caribbean-american-heritage-month" TargetMode="External"/><Relationship Id="rId986" Type="http://schemas.openxmlformats.org/officeDocument/2006/relationships/hyperlink" Target="https://www.timeanddate.com/holidays/us/linus-pauling-day" TargetMode="External"/><Relationship Id="rId334" Type="http://schemas.openxmlformats.org/officeDocument/2006/relationships/hyperlink" Target="https://www.timeanddate.com/holidays/us/super-bowl" TargetMode="External"/><Relationship Id="rId541" Type="http://schemas.openxmlformats.org/officeDocument/2006/relationships/hyperlink" Target="https://www.timeanddate.com/holidays/us/rosh-hashana-tx" TargetMode="External"/><Relationship Id="rId639" Type="http://schemas.openxmlformats.org/officeDocument/2006/relationships/hyperlink" Target="https://www.timeanddate.com/holidays/us/robert-e-lee-birthday" TargetMode="External"/><Relationship Id="rId1171" Type="http://schemas.openxmlformats.org/officeDocument/2006/relationships/hyperlink" Target="https://www.timeanddate.com/holidays/us/american-indian-day" TargetMode="External"/><Relationship Id="rId1269" Type="http://schemas.openxmlformats.org/officeDocument/2006/relationships/hyperlink" Target="https://www.timeanddate.com/holidays/us/martin-luther-king-day" TargetMode="External"/><Relationship Id="rId401" Type="http://schemas.openxmlformats.org/officeDocument/2006/relationships/hyperlink" Target="https://www.timeanddate.com/holidays/us/georgia-state-holiday" TargetMode="External"/><Relationship Id="rId846" Type="http://schemas.openxmlformats.org/officeDocument/2006/relationships/hyperlink" Target="https://www.timeanddate.com/holidays/us/constitution-citizenship-day" TargetMode="External"/><Relationship Id="rId1031" Type="http://schemas.openxmlformats.org/officeDocument/2006/relationships/hyperlink" Target="https://www.timeanddate.com/holidays/us/emancipation-day-dc" TargetMode="External"/><Relationship Id="rId1129" Type="http://schemas.openxmlformats.org/officeDocument/2006/relationships/hyperlink" Target="https://www.timeanddate.com/holidays/us/coast-guard-birthday" TargetMode="External"/><Relationship Id="rId706" Type="http://schemas.openxmlformats.org/officeDocument/2006/relationships/hyperlink" Target="https://www.timeanddate.com/holidays/us/maundy-thursday" TargetMode="External"/><Relationship Id="rId913" Type="http://schemas.openxmlformats.org/officeDocument/2006/relationships/hyperlink" Target="https://www.timeanddate.com/holidays/us/nellie-tayloe-ross-birthday" TargetMode="External"/><Relationship Id="rId42" Type="http://schemas.openxmlformats.org/officeDocument/2006/relationships/hyperlink" Target="https://www.timeanddate.com/holidays/us/lunar-new-year" TargetMode="External"/><Relationship Id="rId191" Type="http://schemas.openxmlformats.org/officeDocument/2006/relationships/hyperlink" Target="https://www.timeanddate.com/holidays/us/purple-heart-day" TargetMode="External"/><Relationship Id="rId289" Type="http://schemas.openxmlformats.org/officeDocument/2006/relationships/hyperlink" Target="https://www.timeanddate.com/holidays/us/immaculate-conception" TargetMode="External"/><Relationship Id="rId496" Type="http://schemas.openxmlformats.org/officeDocument/2006/relationships/hyperlink" Target="https://www.timeanddate.com/holidays/us/korean-war-veteran-recognition-day" TargetMode="External"/><Relationship Id="rId149" Type="http://schemas.openxmlformats.org/officeDocument/2006/relationships/hyperlink" Target="https://www.timeanddate.com/holidays/us/first-day-of-caribbean-american-heritage-month" TargetMode="External"/><Relationship Id="rId356" Type="http://schemas.openxmlformats.org/officeDocument/2006/relationships/hyperlink" Target="https://www.timeanddate.com/holidays/us/first-day-of-irish-american-heritage-month" TargetMode="External"/><Relationship Id="rId563" Type="http://schemas.openxmlformats.org/officeDocument/2006/relationships/hyperlink" Target="https://www.timeanddate.com/holidays/us/last-day-of-sukkot" TargetMode="External"/><Relationship Id="rId770" Type="http://schemas.openxmlformats.org/officeDocument/2006/relationships/hyperlink" Target="https://www.timeanddate.com/holidays/us/medical-service-children-day" TargetMode="External"/><Relationship Id="rId1193" Type="http://schemas.openxmlformats.org/officeDocument/2006/relationships/hyperlink" Target="https://www.timeanddate.com/holidays/us/navy-birthday" TargetMode="External"/><Relationship Id="rId216" Type="http://schemas.openxmlformats.org/officeDocument/2006/relationships/hyperlink" Target="https://www.timeanddate.com/holidays/us/air-force-birthday" TargetMode="External"/><Relationship Id="rId423" Type="http://schemas.openxmlformats.org/officeDocument/2006/relationships/hyperlink" Target="https://www.timeanddate.com/holidays/us/rhode-island-independence-day" TargetMode="External"/><Relationship Id="rId868" Type="http://schemas.openxmlformats.org/officeDocument/2006/relationships/hyperlink" Target="https://www.timeanddate.com/holidays/us/german-american-day" TargetMode="External"/><Relationship Id="rId1053" Type="http://schemas.openxmlformats.org/officeDocument/2006/relationships/hyperlink" Target="https://www.timeanddate.com/holidays/us/first-day-of-jewish-american-heritage-month" TargetMode="External"/><Relationship Id="rId1260" Type="http://schemas.openxmlformats.org/officeDocument/2006/relationships/hyperlink" Target="https://www.timeanddate.com/holidays/us/memorial-day" TargetMode="External"/><Relationship Id="rId630" Type="http://schemas.openxmlformats.org/officeDocument/2006/relationships/hyperlink" Target="https://www.timeanddate.com/holidays/us/asarah-b-tevet" TargetMode="External"/><Relationship Id="rId728" Type="http://schemas.openxmlformats.org/officeDocument/2006/relationships/hyperlink" Target="https://www.timeanddate.com/holidays/us/confederate-memorial-day" TargetMode="External"/><Relationship Id="rId935" Type="http://schemas.openxmlformats.org/officeDocument/2006/relationships/hyperlink" Target="https://www.timeanddate.com/holidays/us/christmas-eve" TargetMode="External"/><Relationship Id="rId64" Type="http://schemas.openxmlformats.org/officeDocument/2006/relationships/hyperlink" Target="https://www.timeanddate.com/holidays/us/wyoming-veterans-welcome-home-day" TargetMode="External"/><Relationship Id="rId367" Type="http://schemas.openxmlformats.org/officeDocument/2006/relationships/hyperlink" Target="https://www.timeanddate.com/calendar/march-equinox.html" TargetMode="External"/><Relationship Id="rId574" Type="http://schemas.openxmlformats.org/officeDocument/2006/relationships/hyperlink" Target="https://www.timeanddate.com/holidays/us/election-day" TargetMode="External"/><Relationship Id="rId1120" Type="http://schemas.openxmlformats.org/officeDocument/2006/relationships/hyperlink" Target="https://www.timeanddate.com/holidays/us/independence-day" TargetMode="External"/><Relationship Id="rId1218" Type="http://schemas.openxmlformats.org/officeDocument/2006/relationships/hyperlink" Target="https://www.timeanddate.com/holidays/us/thanksgiving-day" TargetMode="External"/><Relationship Id="rId227" Type="http://schemas.openxmlformats.org/officeDocument/2006/relationships/hyperlink" Target="https://www.timeanddate.com/holidays/us/gold-star-mothers-day" TargetMode="External"/><Relationship Id="rId781" Type="http://schemas.openxmlformats.org/officeDocument/2006/relationships/hyperlink" Target="https://www.timeanddate.com/holidays/us/jefferson-davis-birthday" TargetMode="External"/><Relationship Id="rId879" Type="http://schemas.openxmlformats.org/officeDocument/2006/relationships/hyperlink" Target="https://www.timeanddate.com/holidays/us/shmini-atzeret" TargetMode="External"/><Relationship Id="rId434" Type="http://schemas.openxmlformats.org/officeDocument/2006/relationships/hyperlink" Target="https://www.timeanddate.com/holidays/us/national-explosive-ordnance-disposal-day" TargetMode="External"/><Relationship Id="rId641" Type="http://schemas.openxmlformats.org/officeDocument/2006/relationships/hyperlink" Target="https://www.timeanddate.com/holidays/us/confederate-memorial-day" TargetMode="External"/><Relationship Id="rId739" Type="http://schemas.openxmlformats.org/officeDocument/2006/relationships/hyperlink" Target="https://www.timeanddate.com/holidays/us/lei-day" TargetMode="External"/><Relationship Id="rId1064" Type="http://schemas.openxmlformats.org/officeDocument/2006/relationships/hyperlink" Target="https://www.timeanddate.com/holidays/us/truman-day" TargetMode="External"/><Relationship Id="rId1271" Type="http://schemas.openxmlformats.org/officeDocument/2006/relationships/hyperlink" Target="https://www.timeanddate.com/holidays/us/memorial-day" TargetMode="External"/><Relationship Id="rId280" Type="http://schemas.openxmlformats.org/officeDocument/2006/relationships/hyperlink" Target="https://www.timeanddate.com/holidays/us/nellie-tayloe-ross-birthday" TargetMode="External"/><Relationship Id="rId501" Type="http://schemas.openxmlformats.org/officeDocument/2006/relationships/hyperlink" Target="https://www.timeanddate.com/holidays/us/purple-heart-day" TargetMode="External"/><Relationship Id="rId946" Type="http://schemas.openxmlformats.org/officeDocument/2006/relationships/hyperlink" Target="https://www.timeanddate.com/holidays/us/battle-of-new-orleans" TargetMode="External"/><Relationship Id="rId1131" Type="http://schemas.openxmlformats.org/officeDocument/2006/relationships/hyperlink" Target="https://www.timeanddate.com/holidays/us/american-family-day" TargetMode="External"/><Relationship Id="rId1229" Type="http://schemas.openxmlformats.org/officeDocument/2006/relationships/hyperlink" Target="https://www.timeanddate.com/holidays/us/nellie-tayloe-ross-birthday" TargetMode="External"/><Relationship Id="rId75" Type="http://schemas.openxmlformats.org/officeDocument/2006/relationships/hyperlink" Target="https://www.timeanddate.com/holidays/us/easter-sunday" TargetMode="External"/><Relationship Id="rId140" Type="http://schemas.openxmlformats.org/officeDocument/2006/relationships/hyperlink" Target="https://www.timeanddate.com/holidays/us/pentecost" TargetMode="External"/><Relationship Id="rId378" Type="http://schemas.openxmlformats.org/officeDocument/2006/relationships/hyperlink" Target="https://www.timeanddate.com/holidays/us/sewards-day" TargetMode="External"/><Relationship Id="rId585" Type="http://schemas.openxmlformats.org/officeDocument/2006/relationships/hyperlink" Target="https://www.timeanddate.com/holidays/us/lincolns-birthday" TargetMode="External"/><Relationship Id="rId792" Type="http://schemas.openxmlformats.org/officeDocument/2006/relationships/hyperlink" Target="https://www.timeanddate.com/holidays/us/flag-day" TargetMode="External"/><Relationship Id="rId806" Type="http://schemas.openxmlformats.org/officeDocument/2006/relationships/hyperlink" Target="https://www.timeanddate.com/holidays/us/juneteenth" TargetMode="External"/><Relationship Id="rId6" Type="http://schemas.openxmlformats.org/officeDocument/2006/relationships/hyperlink" Target="https://www.timeanddate.com/holidays/us/battle-of-new-orleans" TargetMode="External"/><Relationship Id="rId238" Type="http://schemas.openxmlformats.org/officeDocument/2006/relationships/hyperlink" Target="https://www.timeanddate.com/holidays/us/chicago-marathon" TargetMode="External"/><Relationship Id="rId445" Type="http://schemas.openxmlformats.org/officeDocument/2006/relationships/hyperlink" Target="https://www.timeanddate.com/holidays/us/pentecost" TargetMode="External"/><Relationship Id="rId652" Type="http://schemas.openxmlformats.org/officeDocument/2006/relationships/hyperlink" Target="https://www.timeanddate.com/holidays/us/rosa-parks-day" TargetMode="External"/><Relationship Id="rId1075" Type="http://schemas.openxmlformats.org/officeDocument/2006/relationships/hyperlink" Target="https://www.timeanddate.com/holidays/us/mothers-day" TargetMode="External"/><Relationship Id="rId1282" Type="http://schemas.openxmlformats.org/officeDocument/2006/relationships/hyperlink" Target="https://www.timeanddate.com/holidays/us/inauguration-day" TargetMode="External"/><Relationship Id="rId291" Type="http://schemas.openxmlformats.org/officeDocument/2006/relationships/hyperlink" Target="https://www.timeanddate.com/holidays/us/lady-guadalupe-day" TargetMode="External"/><Relationship Id="rId305" Type="http://schemas.openxmlformats.org/officeDocument/2006/relationships/hyperlink" Target="https://www.timeanddate.com/holidays/us/kwanzaa" TargetMode="External"/><Relationship Id="rId512" Type="http://schemas.openxmlformats.org/officeDocument/2006/relationships/hyperlink" Target="https://www.timeanddate.com/holidays/us/hindu-janmashtami" TargetMode="External"/><Relationship Id="rId957" Type="http://schemas.openxmlformats.org/officeDocument/2006/relationships/hyperlink" Target="https://www.timeanddate.com/holidays/us/kansas-day" TargetMode="External"/><Relationship Id="rId1142" Type="http://schemas.openxmlformats.org/officeDocument/2006/relationships/hyperlink" Target="https://www.timeanddate.com/holidays/us/hindu-raksha-bandhan" TargetMode="External"/><Relationship Id="rId86" Type="http://schemas.openxmlformats.org/officeDocument/2006/relationships/hyperlink" Target="https://www.timeanddate.com/holidays/us/tax-day" TargetMode="External"/><Relationship Id="rId151" Type="http://schemas.openxmlformats.org/officeDocument/2006/relationships/hyperlink" Target="https://www.timeanddate.com/holidays/us/jefferson-davis-birthday" TargetMode="External"/><Relationship Id="rId389" Type="http://schemas.openxmlformats.org/officeDocument/2006/relationships/hyperlink" Target="https://www.timeanddate.com/holidays/us/emancipation-day-dc" TargetMode="External"/><Relationship Id="rId596" Type="http://schemas.openxmlformats.org/officeDocument/2006/relationships/hyperlink" Target="https://www.timeanddate.com/holidays/us/st-nicholas-day" TargetMode="External"/><Relationship Id="rId817" Type="http://schemas.openxmlformats.org/officeDocument/2006/relationships/hyperlink" Target="https://www.timeanddate.com/holidays/us/colorado-day" TargetMode="External"/><Relationship Id="rId1002" Type="http://schemas.openxmlformats.org/officeDocument/2006/relationships/hyperlink" Target="https://www.timeanddate.com/calendar/march-equinox.html" TargetMode="External"/><Relationship Id="rId249" Type="http://schemas.openxmlformats.org/officeDocument/2006/relationships/hyperlink" Target="https://www.timeanddate.com/holidays/us/boss-day" TargetMode="External"/><Relationship Id="rId456" Type="http://schemas.openxmlformats.org/officeDocument/2006/relationships/hyperlink" Target="https://www.timeanddate.com/holidays/us/corpus-christi" TargetMode="External"/><Relationship Id="rId663" Type="http://schemas.openxmlformats.org/officeDocument/2006/relationships/hyperlink" Target="https://www.timeanddate.com/holidays/us/elizabeth-peratrovich-day" TargetMode="External"/><Relationship Id="rId870" Type="http://schemas.openxmlformats.org/officeDocument/2006/relationships/hyperlink" Target="https://www.timeanddate.com/holidays/us/leif-erikson-day" TargetMode="External"/><Relationship Id="rId1086" Type="http://schemas.openxmlformats.org/officeDocument/2006/relationships/hyperlink" Target="https://www.timeanddate.com/holidays/us/harvey-milk-day" TargetMode="External"/><Relationship Id="rId1293" Type="http://schemas.openxmlformats.org/officeDocument/2006/relationships/hyperlink" Target="https://www.timeanddate.com/holidays/us/martin-luther-king-day" TargetMode="External"/><Relationship Id="rId13" Type="http://schemas.openxmlformats.org/officeDocument/2006/relationships/hyperlink" Target="https://www.timeanddate.com/holidays/us/confederate-memorial-day" TargetMode="External"/><Relationship Id="rId109" Type="http://schemas.openxmlformats.org/officeDocument/2006/relationships/hyperlink" Target="https://www.timeanddate.com/holidays/us/first-day-of-jewish-american-heritage-month" TargetMode="External"/><Relationship Id="rId316" Type="http://schemas.openxmlformats.org/officeDocument/2006/relationships/hyperlink" Target="https://www.timeanddate.com/holidays/us/lee-jackson-day" TargetMode="External"/><Relationship Id="rId523" Type="http://schemas.openxmlformats.org/officeDocument/2006/relationships/hyperlink" Target="https://www.timeanddate.com/holidays/us/eid-al-adha" TargetMode="External"/><Relationship Id="rId968" Type="http://schemas.openxmlformats.org/officeDocument/2006/relationships/hyperlink" Target="https://www.timeanddate.com/holidays/us/lincolns-birthday" TargetMode="External"/><Relationship Id="rId1153" Type="http://schemas.openxmlformats.org/officeDocument/2006/relationships/hyperlink" Target="https://www.timeanddate.com/holidays/us/first-responders-day" TargetMode="External"/><Relationship Id="rId97" Type="http://schemas.openxmlformats.org/officeDocument/2006/relationships/hyperlink" Target="https://www.timeanddate.com/holidays/us/arbor-day" TargetMode="External"/><Relationship Id="rId730" Type="http://schemas.openxmlformats.org/officeDocument/2006/relationships/hyperlink" Target="https://www.timeanddate.com/holidays/us/georgia-state-holiday" TargetMode="External"/><Relationship Id="rId828" Type="http://schemas.openxmlformats.org/officeDocument/2006/relationships/hyperlink" Target="https://www.timeanddate.com/holidays/us/national-aviation-day" TargetMode="External"/><Relationship Id="rId1013" Type="http://schemas.openxmlformats.org/officeDocument/2006/relationships/hyperlink" Target="https://www.timeanddate.com/holidays/us/holy-saturday" TargetMode="External"/><Relationship Id="rId162" Type="http://schemas.openxmlformats.org/officeDocument/2006/relationships/hyperlink" Target="https://www.timeanddate.com/holidays/us/juneteenth" TargetMode="External"/><Relationship Id="rId467" Type="http://schemas.openxmlformats.org/officeDocument/2006/relationships/hyperlink" Target="https://www.timeanddate.com/holidays/us/ramadan-begins" TargetMode="External"/><Relationship Id="rId1097" Type="http://schemas.openxmlformats.org/officeDocument/2006/relationships/hyperlink" Target="https://www.timeanddate.com/holidays/us/jefferson-davis-birthday" TargetMode="External"/><Relationship Id="rId1220" Type="http://schemas.openxmlformats.org/officeDocument/2006/relationships/hyperlink" Target="https://www.timeanddate.com/holidays/us/washington-birthday" TargetMode="External"/><Relationship Id="rId674" Type="http://schemas.openxmlformats.org/officeDocument/2006/relationships/hyperlink" Target="https://www.timeanddate.com/holidays/us/ash-wednesday" TargetMode="External"/><Relationship Id="rId881" Type="http://schemas.openxmlformats.org/officeDocument/2006/relationships/hyperlink" Target="https://www.timeanddate.com/holidays/us/navy-birthday" TargetMode="External"/><Relationship Id="rId979" Type="http://schemas.openxmlformats.org/officeDocument/2006/relationships/hyperlink" Target="https://www.timeanddate.com/holidays/us/elizabeth-peratrovich-day" TargetMode="External"/><Relationship Id="rId24" Type="http://schemas.openxmlformats.org/officeDocument/2006/relationships/hyperlink" Target="https://www.timeanddate.com/holidays/us/national-girls-and-women-in-sports-day" TargetMode="External"/><Relationship Id="rId327" Type="http://schemas.openxmlformats.org/officeDocument/2006/relationships/hyperlink" Target="https://www.timeanddate.com/holidays/us/first-day-of-black-history-month" TargetMode="External"/><Relationship Id="rId534" Type="http://schemas.openxmlformats.org/officeDocument/2006/relationships/hyperlink" Target="https://www.timeanddate.com/holidays/us/gold-star-mothers-day" TargetMode="External"/><Relationship Id="rId741" Type="http://schemas.openxmlformats.org/officeDocument/2006/relationships/hyperlink" Target="https://www.timeanddate.com/holidays/us/first-day-of-asian-pacific-american-heritage-month" TargetMode="External"/><Relationship Id="rId839" Type="http://schemas.openxmlformats.org/officeDocument/2006/relationships/hyperlink" Target="https://www.timeanddate.com/holidays/us/national-grandparents-day" TargetMode="External"/><Relationship Id="rId1164" Type="http://schemas.openxmlformats.org/officeDocument/2006/relationships/hyperlink" Target="https://www.timeanddate.com/holidays/us/yom-kippur-tx" TargetMode="External"/><Relationship Id="rId173" Type="http://schemas.openxmlformats.org/officeDocument/2006/relationships/hyperlink" Target="https://www.timeanddate.com/holidays/us/carolina-day" TargetMode="External"/><Relationship Id="rId380" Type="http://schemas.openxmlformats.org/officeDocument/2006/relationships/hyperlink" Target="https://www.timeanddate.com/holidays/us/doctors-day" TargetMode="External"/><Relationship Id="rId601" Type="http://schemas.openxmlformats.org/officeDocument/2006/relationships/hyperlink" Target="https://www.timeanddate.com/holidays/us/wyoming-day" TargetMode="External"/><Relationship Id="rId1024" Type="http://schemas.openxmlformats.org/officeDocument/2006/relationships/hyperlink" Target="https://www.timeanddate.com/holidays/us/orthodox-easter-day" TargetMode="External"/><Relationship Id="rId1231" Type="http://schemas.openxmlformats.org/officeDocument/2006/relationships/hyperlink" Target="https://www.timeanddate.com/holidays/us/rosa-parks-day" TargetMode="External"/><Relationship Id="rId240" Type="http://schemas.openxmlformats.org/officeDocument/2006/relationships/hyperlink" Target="https://www.timeanddate.com/holidays/us/columbus-day" TargetMode="External"/><Relationship Id="rId478" Type="http://schemas.openxmlformats.org/officeDocument/2006/relationships/hyperlink" Target="https://www.timeanddate.com/holidays/us/fathers-day" TargetMode="External"/><Relationship Id="rId685" Type="http://schemas.openxmlformats.org/officeDocument/2006/relationships/hyperlink" Target="https://www.timeanddate.com/holidays/us/purim" TargetMode="External"/><Relationship Id="rId892" Type="http://schemas.openxmlformats.org/officeDocument/2006/relationships/hyperlink" Target="https://www.timeanddate.com/holidays/us/new-york-city-marathon" TargetMode="External"/><Relationship Id="rId906" Type="http://schemas.openxmlformats.org/officeDocument/2006/relationships/hyperlink" Target="https://www.timeanddate.com/holidays/us/day-after-thanksgiving" TargetMode="External"/><Relationship Id="rId35" Type="http://schemas.openxmlformats.org/officeDocument/2006/relationships/hyperlink" Target="https://www.timeanddate.com/holidays/us/washington-birthday" TargetMode="External"/><Relationship Id="rId100" Type="http://schemas.openxmlformats.org/officeDocument/2006/relationships/hyperlink" Target="https://www.timeanddate.com/holidays/us/confederate-memorial-day" TargetMode="External"/><Relationship Id="rId338" Type="http://schemas.openxmlformats.org/officeDocument/2006/relationships/hyperlink" Target="https://www.timeanddate.com/holidays/us/ash-wednesday" TargetMode="External"/><Relationship Id="rId545" Type="http://schemas.openxmlformats.org/officeDocument/2006/relationships/hyperlink" Target="https://www.timeanddate.com/holidays/us/chicago-marathon" TargetMode="External"/><Relationship Id="rId752" Type="http://schemas.openxmlformats.org/officeDocument/2006/relationships/hyperlink" Target="https://www.timeanddate.com/holidays/us/national-nurses-day" TargetMode="External"/><Relationship Id="rId1175" Type="http://schemas.openxmlformats.org/officeDocument/2006/relationships/hyperlink" Target="https://www.timeanddate.com/holidays/us/last-day-of-sukkot" TargetMode="External"/><Relationship Id="rId184" Type="http://schemas.openxmlformats.org/officeDocument/2006/relationships/hyperlink" Target="https://www.timeanddate.com/holidays/us/parents-day" TargetMode="External"/><Relationship Id="rId391" Type="http://schemas.openxmlformats.org/officeDocument/2006/relationships/hyperlink" Target="https://www.timeanddate.com/holidays/us/tax-day" TargetMode="External"/><Relationship Id="rId405" Type="http://schemas.openxmlformats.org/officeDocument/2006/relationships/hyperlink" Target="https://www.timeanddate.com/holidays/us/take-our-daughters-and-sons-to-work-day" TargetMode="External"/><Relationship Id="rId612" Type="http://schemas.openxmlformats.org/officeDocument/2006/relationships/hyperlink" Target="https://www.timeanddate.com/holidays/us/christmas-eve" TargetMode="External"/><Relationship Id="rId1035" Type="http://schemas.openxmlformats.org/officeDocument/2006/relationships/hyperlink" Target="https://www.timeanddate.com/holidays/us/yom-haatzmaut" TargetMode="External"/><Relationship Id="rId1242" Type="http://schemas.openxmlformats.org/officeDocument/2006/relationships/hyperlink" Target="https://www.timeanddate.com/holidays/us/national-guard-birthday" TargetMode="External"/><Relationship Id="rId251" Type="http://schemas.openxmlformats.org/officeDocument/2006/relationships/hyperlink" Target="https://www.timeanddate.com/holidays/us/alaska-day" TargetMode="External"/><Relationship Id="rId489" Type="http://schemas.openxmlformats.org/officeDocument/2006/relationships/hyperlink" Target="https://www.timeanddate.com/holidays/us/independence-day" TargetMode="External"/><Relationship Id="rId696" Type="http://schemas.openxmlformats.org/officeDocument/2006/relationships/hyperlink" Target="https://www.timeanddate.com/holidays/us/doctors-day" TargetMode="External"/><Relationship Id="rId917" Type="http://schemas.openxmlformats.org/officeDocument/2006/relationships/hyperlink" Target="https://www.timeanddate.com/holidays/us/st-nicholas-day" TargetMode="External"/><Relationship Id="rId1102" Type="http://schemas.openxmlformats.org/officeDocument/2006/relationships/hyperlink" Target="https://www.timeanddate.com/holidays/us/kamehameha-day" TargetMode="External"/><Relationship Id="rId46" Type="http://schemas.openxmlformats.org/officeDocument/2006/relationships/hyperlink" Target="https://www.timeanddate.com/holidays/us/st-david-day" TargetMode="External"/><Relationship Id="rId349" Type="http://schemas.openxmlformats.org/officeDocument/2006/relationships/hyperlink" Target="https://www.timeanddate.com/holidays/us/elizabeth-peratrovich-day" TargetMode="External"/><Relationship Id="rId556" Type="http://schemas.openxmlformats.org/officeDocument/2006/relationships/hyperlink" Target="https://www.timeanddate.com/holidays/us/yom-kippur-tx" TargetMode="External"/><Relationship Id="rId763" Type="http://schemas.openxmlformats.org/officeDocument/2006/relationships/hyperlink" Target="https://www.timeanddate.com/holidays/us/mothers-day" TargetMode="External"/><Relationship Id="rId1186" Type="http://schemas.openxmlformats.org/officeDocument/2006/relationships/hyperlink" Target="https://www.timeanddate.com/holidays/us/native-americans-day" TargetMode="External"/><Relationship Id="rId111" Type="http://schemas.openxmlformats.org/officeDocument/2006/relationships/hyperlink" Target="https://www.timeanddate.com/holidays/us/national-explosive-ordnance-disposal-day" TargetMode="External"/><Relationship Id="rId195" Type="http://schemas.openxmlformats.org/officeDocument/2006/relationships/hyperlink" Target="https://www.timeanddate.com/holidays/us/bennington-battle-day" TargetMode="External"/><Relationship Id="rId209" Type="http://schemas.openxmlformats.org/officeDocument/2006/relationships/hyperlink" Target="https://www.timeanddate.com/holidays/us/national-grandparents-day" TargetMode="External"/><Relationship Id="rId416" Type="http://schemas.openxmlformats.org/officeDocument/2006/relationships/hyperlink" Target="https://www.timeanddate.com/holidays/us/first-day-of-asian-pacific-american-heritage-month" TargetMode="External"/><Relationship Id="rId970" Type="http://schemas.openxmlformats.org/officeDocument/2006/relationships/hyperlink" Target="https://www.timeanddate.com/holidays/us/georgia-day" TargetMode="External"/><Relationship Id="rId1046" Type="http://schemas.openxmlformats.org/officeDocument/2006/relationships/hyperlink" Target="https://www.timeanddate.com/holidays/us/arbor-day" TargetMode="External"/><Relationship Id="rId1253" Type="http://schemas.openxmlformats.org/officeDocument/2006/relationships/hyperlink" Target="https://www.timeanddate.com/holidays/us/kwanzaa" TargetMode="External"/><Relationship Id="rId623" Type="http://schemas.openxmlformats.org/officeDocument/2006/relationships/hyperlink" Target="https://www.timeanddate.com/holidays/us/new-year-eve" TargetMode="External"/><Relationship Id="rId830" Type="http://schemas.openxmlformats.org/officeDocument/2006/relationships/hyperlink" Target="https://www.timeanddate.com/holidays/us/senior-citizens-day" TargetMode="External"/><Relationship Id="rId928" Type="http://schemas.openxmlformats.org/officeDocument/2006/relationships/hyperlink" Target="https://www.timeanddate.com/holidays/us/wright-brothers-day" TargetMode="External"/><Relationship Id="rId57" Type="http://schemas.openxmlformats.org/officeDocument/2006/relationships/hyperlink" Target="https://www.timeanddate.com/time/change/usa/new-york?year=2015" TargetMode="External"/><Relationship Id="rId262" Type="http://schemas.openxmlformats.org/officeDocument/2006/relationships/hyperlink" Target="https://www.timeanddate.com/holidays/us/election-day" TargetMode="External"/><Relationship Id="rId567" Type="http://schemas.openxmlformats.org/officeDocument/2006/relationships/hyperlink" Target="https://www.timeanddate.com/holidays/us/diwali" TargetMode="External"/><Relationship Id="rId1113" Type="http://schemas.openxmlformats.org/officeDocument/2006/relationships/hyperlink" Target="https://www.timeanddate.com/holidays/us/emancipation-day-tx" TargetMode="External"/><Relationship Id="rId1197" Type="http://schemas.openxmlformats.org/officeDocument/2006/relationships/hyperlink" Target="https://www.timeanddate.com/holidays/us/hindu-dussera" TargetMode="External"/><Relationship Id="rId122" Type="http://schemas.openxmlformats.org/officeDocument/2006/relationships/hyperlink" Target="https://www.timeanddate.com/holidays/us/victory-in-europe-day" TargetMode="External"/><Relationship Id="rId774" Type="http://schemas.openxmlformats.org/officeDocument/2006/relationships/hyperlink" Target="https://www.timeanddate.com/holidays/us/memorial-day" TargetMode="External"/><Relationship Id="rId981" Type="http://schemas.openxmlformats.org/officeDocument/2006/relationships/hyperlink" Target="https://www.timeanddate.com/holidays/us/washington-birthday" TargetMode="External"/><Relationship Id="rId1057" Type="http://schemas.openxmlformats.org/officeDocument/2006/relationships/hyperlink" Target="https://www.timeanddate.com/holidays/us/kent-state-shootings-remembrance" TargetMode="External"/><Relationship Id="rId427" Type="http://schemas.openxmlformats.org/officeDocument/2006/relationships/hyperlink" Target="https://www.timeanddate.com/holidays/us/national-day-prayer" TargetMode="External"/><Relationship Id="rId634" Type="http://schemas.openxmlformats.org/officeDocument/2006/relationships/hyperlink" Target="https://www.timeanddate.com/holidays/us/orthodox-new-year" TargetMode="External"/><Relationship Id="rId841" Type="http://schemas.openxmlformats.org/officeDocument/2006/relationships/hyperlink" Target="https://www.timeanddate.com/holidays/us/patriot-day" TargetMode="External"/><Relationship Id="rId1264" Type="http://schemas.openxmlformats.org/officeDocument/2006/relationships/hyperlink" Target="https://www.timeanddate.com/holidays/us/columbus-day" TargetMode="External"/><Relationship Id="rId273" Type="http://schemas.openxmlformats.org/officeDocument/2006/relationships/hyperlink" Target="https://www.timeanddate.com/holidays/us/lincolns-birthday" TargetMode="External"/><Relationship Id="rId480" Type="http://schemas.openxmlformats.org/officeDocument/2006/relationships/hyperlink" Target="https://www.timeanddate.com/holidays/us/juneteenth" TargetMode="External"/><Relationship Id="rId701" Type="http://schemas.openxmlformats.org/officeDocument/2006/relationships/hyperlink" Target="https://www.timeanddate.com/holidays/us/national-tartan-day" TargetMode="External"/><Relationship Id="rId939" Type="http://schemas.openxmlformats.org/officeDocument/2006/relationships/hyperlink" Target="https://www.timeanddate.com/holidays/us/asarah-b-tevet" TargetMode="External"/><Relationship Id="rId1124" Type="http://schemas.openxmlformats.org/officeDocument/2006/relationships/hyperlink" Target="https://www.timeanddate.com/holidays/us/parents-day" TargetMode="External"/><Relationship Id="rId68" Type="http://schemas.openxmlformats.org/officeDocument/2006/relationships/hyperlink" Target="https://www.timeanddate.com/holidays/us/cesar-chavez-day" TargetMode="External"/><Relationship Id="rId133" Type="http://schemas.openxmlformats.org/officeDocument/2006/relationships/hyperlink" Target="https://www.timeanddate.com/holidays/us/national-defense-transportation-day" TargetMode="External"/><Relationship Id="rId340" Type="http://schemas.openxmlformats.org/officeDocument/2006/relationships/hyperlink" Target="https://www.timeanddate.com/holidays/us/lincolns-birthday" TargetMode="External"/><Relationship Id="rId578" Type="http://schemas.openxmlformats.org/officeDocument/2006/relationships/hyperlink" Target="https://www.timeanddate.com/holidays/us/return-day-delaware" TargetMode="External"/><Relationship Id="rId785" Type="http://schemas.openxmlformats.org/officeDocument/2006/relationships/hyperlink" Target="https://www.timeanddate.com/holidays/us/d-day" TargetMode="External"/><Relationship Id="rId992" Type="http://schemas.openxmlformats.org/officeDocument/2006/relationships/hyperlink" Target="https://www.timeanddate.com/holidays/us/texas-independence-day" TargetMode="External"/><Relationship Id="rId200" Type="http://schemas.openxmlformats.org/officeDocument/2006/relationships/hyperlink" Target="https://www.timeanddate.com/holidays/us/women-equality-day" TargetMode="External"/><Relationship Id="rId438" Type="http://schemas.openxmlformats.org/officeDocument/2006/relationships/hyperlink" Target="https://www.timeanddate.com/holidays/us/victory-in-europe-day" TargetMode="External"/><Relationship Id="rId645" Type="http://schemas.openxmlformats.org/officeDocument/2006/relationships/hyperlink" Target="https://www.timeanddate.com/holidays/us/kansas-day" TargetMode="External"/><Relationship Id="rId852" Type="http://schemas.openxmlformats.org/officeDocument/2006/relationships/hyperlink" Target="https://www.timeanddate.com/holidays/us/muharram-new-year" TargetMode="External"/><Relationship Id="rId1068" Type="http://schemas.openxmlformats.org/officeDocument/2006/relationships/hyperlink" Target="https://www.timeanddate.com/holidays/us/ascension-day" TargetMode="External"/><Relationship Id="rId1275" Type="http://schemas.openxmlformats.org/officeDocument/2006/relationships/hyperlink" Target="https://www.timeanddate.com/holidays/us/veterans-day" TargetMode="External"/><Relationship Id="rId284" Type="http://schemas.openxmlformats.org/officeDocument/2006/relationships/hyperlink" Target="https://www.timeanddate.com/holidays/us/st-nicholas-day" TargetMode="External"/><Relationship Id="rId491" Type="http://schemas.openxmlformats.org/officeDocument/2006/relationships/hyperlink" Target="https://www.timeanddate.com/holidays/us/nathan-bedford-forrest-day" TargetMode="External"/><Relationship Id="rId505" Type="http://schemas.openxmlformats.org/officeDocument/2006/relationships/hyperlink" Target="https://www.timeanddate.com/holidays/us/national-navajo-code-talkers-day" TargetMode="External"/><Relationship Id="rId712" Type="http://schemas.openxmlformats.org/officeDocument/2006/relationships/hyperlink" Target="https://www.timeanddate.com/holidays/us/father-damien-day" TargetMode="External"/><Relationship Id="rId1135" Type="http://schemas.openxmlformats.org/officeDocument/2006/relationships/hyperlink" Target="https://www.timeanddate.com/holidays/us/assumption-of-mary" TargetMode="External"/><Relationship Id="rId79" Type="http://schemas.openxmlformats.org/officeDocument/2006/relationships/hyperlink" Target="https://www.timeanddate.com/holidays/us/last-day-of-passover" TargetMode="External"/><Relationship Id="rId144" Type="http://schemas.openxmlformats.org/officeDocument/2006/relationships/hyperlink" Target="https://www.timeanddate.com/holidays/us/memorial-day" TargetMode="External"/><Relationship Id="rId589" Type="http://schemas.openxmlformats.org/officeDocument/2006/relationships/hyperlink" Target="https://www.timeanddate.com/holidays/us/native-american-heritage-day" TargetMode="External"/><Relationship Id="rId796" Type="http://schemas.openxmlformats.org/officeDocument/2006/relationships/hyperlink" Target="https://www.timeanddate.com/holidays/us/fathers-day" TargetMode="External"/><Relationship Id="rId1202" Type="http://schemas.openxmlformats.org/officeDocument/2006/relationships/hyperlink" Target="https://www.timeanddate.com/holidays/us/all-saints-day" TargetMode="External"/><Relationship Id="rId351" Type="http://schemas.openxmlformats.org/officeDocument/2006/relationships/hyperlink" Target="https://www.timeanddate.com/holidays/us/george-rogers-clark-day" TargetMode="External"/><Relationship Id="rId449" Type="http://schemas.openxmlformats.org/officeDocument/2006/relationships/hyperlink" Target="https://www.timeanddate.com/holidays/us/armed-forces-day" TargetMode="External"/><Relationship Id="rId656" Type="http://schemas.openxmlformats.org/officeDocument/2006/relationships/hyperlink" Target="https://www.timeanddate.com/holidays/us/lincolns-birthday" TargetMode="External"/><Relationship Id="rId863" Type="http://schemas.openxmlformats.org/officeDocument/2006/relationships/hyperlink" Target="https://www.timeanddate.com/holidays/us/yom-kippur-tx" TargetMode="External"/><Relationship Id="rId1079" Type="http://schemas.openxmlformats.org/officeDocument/2006/relationships/hyperlink" Target="https://www.timeanddate.com/holidays/us/public-lands-day" TargetMode="External"/><Relationship Id="rId1286" Type="http://schemas.openxmlformats.org/officeDocument/2006/relationships/hyperlink" Target="https://www.timeanddate.com/holidays/us/labor-day" TargetMode="External"/><Relationship Id="rId211" Type="http://schemas.openxmlformats.org/officeDocument/2006/relationships/hyperlink" Target="https://www.timeanddate.com/holidays/us/rosh-hashana" TargetMode="External"/><Relationship Id="rId295" Type="http://schemas.openxmlformats.org/officeDocument/2006/relationships/hyperlink" Target="https://www.timeanddate.com/holidays/us/pan-american-aviation-day" TargetMode="External"/><Relationship Id="rId309" Type="http://schemas.openxmlformats.org/officeDocument/2006/relationships/hyperlink" Target="https://www.timeanddate.com/holidays/us/new-year-eve" TargetMode="External"/><Relationship Id="rId516" Type="http://schemas.openxmlformats.org/officeDocument/2006/relationships/hyperlink" Target="https://www.timeanddate.com/holidays/us/labor-day" TargetMode="External"/><Relationship Id="rId1146" Type="http://schemas.openxmlformats.org/officeDocument/2006/relationships/hyperlink" Target="https://www.timeanddate.com/holidays/us/labor-day" TargetMode="External"/><Relationship Id="rId723" Type="http://schemas.openxmlformats.org/officeDocument/2006/relationships/hyperlink" Target="https://www.timeanddate.com/holidays/us/san-jacinto-day" TargetMode="External"/><Relationship Id="rId930" Type="http://schemas.openxmlformats.org/officeDocument/2006/relationships/hyperlink" Target="https://www.timeanddate.com/calendar/december-solstice.html" TargetMode="External"/><Relationship Id="rId1006" Type="http://schemas.openxmlformats.org/officeDocument/2006/relationships/hyperlink" Target="https://www.timeanddate.com/holidays/us/maundy-thursday" TargetMode="External"/><Relationship Id="rId155" Type="http://schemas.openxmlformats.org/officeDocument/2006/relationships/hyperlink" Target="https://www.timeanddate.com/holidays/us/belmont-stakes" TargetMode="External"/><Relationship Id="rId362" Type="http://schemas.openxmlformats.org/officeDocument/2006/relationships/hyperlink" Target="https://www.timeanddate.com/holidays/us/casimir-pulaski-day" TargetMode="External"/><Relationship Id="rId1213" Type="http://schemas.openxmlformats.org/officeDocument/2006/relationships/hyperlink" Target="https://www.timeanddate.com/holidays/us/veterans-day" TargetMode="External"/><Relationship Id="rId1297" Type="http://schemas.openxmlformats.org/officeDocument/2006/relationships/hyperlink" Target="https://www.timeanddate.com/holidays/us/labor-day" TargetMode="External"/><Relationship Id="rId222" Type="http://schemas.openxmlformats.org/officeDocument/2006/relationships/hyperlink" Target="https://www.timeanddate.com/holidays/us/eid-al-adha" TargetMode="External"/><Relationship Id="rId667" Type="http://schemas.openxmlformats.org/officeDocument/2006/relationships/hyperlink" Target="https://www.timeanddate.com/holidays/us/daisy-gatson-bates-day" TargetMode="External"/><Relationship Id="rId874" Type="http://schemas.openxmlformats.org/officeDocument/2006/relationships/hyperlink" Target="https://www.timeanddate.com/holidays/us/native-americans-day" TargetMode="External"/><Relationship Id="rId17" Type="http://schemas.openxmlformats.org/officeDocument/2006/relationships/hyperlink" Target="https://www.timeanddate.com/holidays/us/national-freedom-day" TargetMode="External"/><Relationship Id="rId527" Type="http://schemas.openxmlformats.org/officeDocument/2006/relationships/hyperlink" Target="https://www.timeanddate.com/holidays/us/constitution-citizenship-day" TargetMode="External"/><Relationship Id="rId734" Type="http://schemas.openxmlformats.org/officeDocument/2006/relationships/hyperlink" Target="https://www.timeanddate.com/holidays/us/take-our-daughters-and-sons-to-work-day" TargetMode="External"/><Relationship Id="rId941" Type="http://schemas.openxmlformats.org/officeDocument/2006/relationships/hyperlink" Target="https://www.timeanddate.com/holidays/us/new-year-eve" TargetMode="External"/><Relationship Id="rId1157" Type="http://schemas.openxmlformats.org/officeDocument/2006/relationships/hyperlink" Target="https://www.timeanddate.com/holidays/us/muharram-new-year" TargetMode="External"/><Relationship Id="rId70" Type="http://schemas.openxmlformats.org/officeDocument/2006/relationships/hyperlink" Target="https://www.timeanddate.com/holidays/us/pascua-florida-day" TargetMode="External"/><Relationship Id="rId166" Type="http://schemas.openxmlformats.org/officeDocument/2006/relationships/hyperlink" Target="https://www.timeanddate.com/holidays/us/juneteenth" TargetMode="External"/><Relationship Id="rId373" Type="http://schemas.openxmlformats.org/officeDocument/2006/relationships/hyperlink" Target="https://www.timeanddate.com/holidays/us/prince-jonah-kuhio-kalanianaole-day" TargetMode="External"/><Relationship Id="rId580" Type="http://schemas.openxmlformats.org/officeDocument/2006/relationships/hyperlink" Target="https://www.timeanddate.com/holidays/us/barack-obama-day" TargetMode="External"/><Relationship Id="rId801" Type="http://schemas.openxmlformats.org/officeDocument/2006/relationships/hyperlink" Target="https://www.timeanddate.com/holidays/us/emancipation-day-tx" TargetMode="External"/><Relationship Id="rId1017" Type="http://schemas.openxmlformats.org/officeDocument/2006/relationships/hyperlink" Target="https://www.timeanddate.com/holidays/us/easter-monday" TargetMode="External"/><Relationship Id="rId1224" Type="http://schemas.openxmlformats.org/officeDocument/2006/relationships/hyperlink" Target="https://www.timeanddate.com/holidays/us/american-indian-heritage-day" TargetMode="External"/><Relationship Id="rId1" Type="http://schemas.openxmlformats.org/officeDocument/2006/relationships/hyperlink" Target="https://www.timeanddate.com/holidays/us/asarah-b-tevet" TargetMode="External"/><Relationship Id="rId233" Type="http://schemas.openxmlformats.org/officeDocument/2006/relationships/hyperlink" Target="https://www.timeanddate.com/holidays/us/child-health-day" TargetMode="External"/><Relationship Id="rId440" Type="http://schemas.openxmlformats.org/officeDocument/2006/relationships/hyperlink" Target="https://www.timeanddate.com/holidays/us/confederate-memorial-day" TargetMode="External"/><Relationship Id="rId678" Type="http://schemas.openxmlformats.org/officeDocument/2006/relationships/hyperlink" Target="https://www.timeanddate.com/holidays/us/texas-independence-day" TargetMode="External"/><Relationship Id="rId885" Type="http://schemas.openxmlformats.org/officeDocument/2006/relationships/hyperlink" Target="https://www.timeanddate.com/holidays/us/alaska-day" TargetMode="External"/><Relationship Id="rId1070" Type="http://schemas.openxmlformats.org/officeDocument/2006/relationships/hyperlink" Target="https://www.timeanddate.com/holidays/us/confederate-memorial-day" TargetMode="External"/><Relationship Id="rId28" Type="http://schemas.openxmlformats.org/officeDocument/2006/relationships/hyperlink" Target="https://www.timeanddate.com/holidays/us/lincolns-birthday" TargetMode="External"/><Relationship Id="rId300" Type="http://schemas.openxmlformats.org/officeDocument/2006/relationships/hyperlink" Target="https://www.timeanddate.com/holidays/us/christmas-eve" TargetMode="External"/><Relationship Id="rId538" Type="http://schemas.openxmlformats.org/officeDocument/2006/relationships/hyperlink" Target="https://www.timeanddate.com/holidays/us/rosh-hashana" TargetMode="External"/><Relationship Id="rId745" Type="http://schemas.openxmlformats.org/officeDocument/2006/relationships/hyperlink" Target="https://www.timeanddate.com/holidays/us/kent-state-shootings-remembrance" TargetMode="External"/><Relationship Id="rId952" Type="http://schemas.openxmlformats.org/officeDocument/2006/relationships/hyperlink" Target="https://www.timeanddate.com/holidays/us/idaho-human-rights-day" TargetMode="External"/><Relationship Id="rId1168" Type="http://schemas.openxmlformats.org/officeDocument/2006/relationships/hyperlink" Target="https://www.timeanddate.com/holidays/us/national-public-lands-day" TargetMode="External"/><Relationship Id="rId81" Type="http://schemas.openxmlformats.org/officeDocument/2006/relationships/hyperlink" Target="https://www.timeanddate.com/holidays/us/orthodox-easter-day" TargetMode="External"/><Relationship Id="rId177" Type="http://schemas.openxmlformats.org/officeDocument/2006/relationships/hyperlink" Target="https://www.timeanddate.com/holidays/us/independence-day" TargetMode="External"/><Relationship Id="rId384" Type="http://schemas.openxmlformats.org/officeDocument/2006/relationships/hyperlink" Target="https://www.timeanddate.com/holidays/us/pascua-florida-day" TargetMode="External"/><Relationship Id="rId591" Type="http://schemas.openxmlformats.org/officeDocument/2006/relationships/hyperlink" Target="https://www.timeanddate.com/holidays/us/first-sunday-advent" TargetMode="External"/><Relationship Id="rId605" Type="http://schemas.openxmlformats.org/officeDocument/2006/relationships/hyperlink" Target="https://www.timeanddate.com/holidays/us/bill-of-rights-day" TargetMode="External"/><Relationship Id="rId812" Type="http://schemas.openxmlformats.org/officeDocument/2006/relationships/hyperlink" Target="https://www.timeanddate.com/holidays/us/parents-day" TargetMode="External"/><Relationship Id="rId1028" Type="http://schemas.openxmlformats.org/officeDocument/2006/relationships/hyperlink" Target="https://www.timeanddate.com/holidays/us/isra-miraj" TargetMode="External"/><Relationship Id="rId1235" Type="http://schemas.openxmlformats.org/officeDocument/2006/relationships/hyperlink" Target="https://www.timeanddate.com/holidays/us/pearl-harbor-remembrance-day" TargetMode="External"/><Relationship Id="rId244" Type="http://schemas.openxmlformats.org/officeDocument/2006/relationships/hyperlink" Target="https://www.timeanddate.com/holidays/us/american-indian-heritage-day" TargetMode="External"/><Relationship Id="rId689" Type="http://schemas.openxmlformats.org/officeDocument/2006/relationships/hyperlink" Target="https://www.timeanddate.com/calendar/march-equinox.html" TargetMode="External"/><Relationship Id="rId896" Type="http://schemas.openxmlformats.org/officeDocument/2006/relationships/hyperlink" Target="https://www.timeanddate.com/holidays/us/election-day" TargetMode="External"/><Relationship Id="rId1081" Type="http://schemas.openxmlformats.org/officeDocument/2006/relationships/hyperlink" Target="https://www.timeanddate.com/holidays/us/preakness-stakes" TargetMode="External"/><Relationship Id="rId1302" Type="http://schemas.openxmlformats.org/officeDocument/2006/relationships/hyperlink" Target="https://www.timeanddate.com/holidays/us/christmas-eve" TargetMode="External"/><Relationship Id="rId39" Type="http://schemas.openxmlformats.org/officeDocument/2006/relationships/hyperlink" Target="https://www.timeanddate.com/holidays/us/shrove-tuesday" TargetMode="External"/><Relationship Id="rId451" Type="http://schemas.openxmlformats.org/officeDocument/2006/relationships/hyperlink" Target="https://www.timeanddate.com/holidays/us/trinity-sunday" TargetMode="External"/><Relationship Id="rId549" Type="http://schemas.openxmlformats.org/officeDocument/2006/relationships/hyperlink" Target="https://www.timeanddate.com/holidays/us/fraternal-day" TargetMode="External"/><Relationship Id="rId756" Type="http://schemas.openxmlformats.org/officeDocument/2006/relationships/hyperlink" Target="https://www.timeanddate.com/holidays/us/confederate-memorial-day" TargetMode="External"/><Relationship Id="rId1179" Type="http://schemas.openxmlformats.org/officeDocument/2006/relationships/hyperlink" Target="https://www.timeanddate.com/holidays/us/simchat-torah" TargetMode="External"/><Relationship Id="rId104" Type="http://schemas.openxmlformats.org/officeDocument/2006/relationships/hyperlink" Target="https://www.timeanddate.com/holidays/us/law-day" TargetMode="External"/><Relationship Id="rId188" Type="http://schemas.openxmlformats.org/officeDocument/2006/relationships/hyperlink" Target="https://www.timeanddate.com/holidays/us/american-family-day" TargetMode="External"/><Relationship Id="rId311" Type="http://schemas.openxmlformats.org/officeDocument/2006/relationships/hyperlink" Target="https://www.timeanddate.com/holidays/us/epiphany" TargetMode="External"/><Relationship Id="rId395" Type="http://schemas.openxmlformats.org/officeDocument/2006/relationships/hyperlink" Target="https://www.timeanddate.com/holidays/us/passover-eve" TargetMode="External"/><Relationship Id="rId409" Type="http://schemas.openxmlformats.org/officeDocument/2006/relationships/hyperlink" Target="https://www.timeanddate.com/holidays/us/last-day-of-passover" TargetMode="External"/><Relationship Id="rId963" Type="http://schemas.openxmlformats.org/officeDocument/2006/relationships/hyperlink" Target="https://www.timeanddate.com/holidays/us/rosa-parks-day" TargetMode="External"/><Relationship Id="rId1039" Type="http://schemas.openxmlformats.org/officeDocument/2006/relationships/hyperlink" Target="https://www.timeanddate.com/holidays/us/georgia-state-holiday" TargetMode="External"/><Relationship Id="rId1246" Type="http://schemas.openxmlformats.org/officeDocument/2006/relationships/hyperlink" Target="https://www.timeanddate.com/holidays/us/asarah-b-tevet" TargetMode="External"/><Relationship Id="rId92" Type="http://schemas.openxmlformats.org/officeDocument/2006/relationships/hyperlink" Target="https://www.timeanddate.com/holidays/us/oklahoma-day" TargetMode="External"/><Relationship Id="rId616" Type="http://schemas.openxmlformats.org/officeDocument/2006/relationships/hyperlink" Target="https://www.timeanddate.com/holidays/us/christmas-day" TargetMode="External"/><Relationship Id="rId823" Type="http://schemas.openxmlformats.org/officeDocument/2006/relationships/hyperlink" Target="https://www.timeanddate.com/holidays/us/hindu-janmashtami" TargetMode="External"/><Relationship Id="rId255" Type="http://schemas.openxmlformats.org/officeDocument/2006/relationships/hyperlink" Target="https://www.timeanddate.com/holidays/us/nevada-day" TargetMode="External"/><Relationship Id="rId462" Type="http://schemas.openxmlformats.org/officeDocument/2006/relationships/hyperlink" Target="https://www.timeanddate.com/holidays/us/first-day-of-caribbean-american-heritage-month" TargetMode="External"/><Relationship Id="rId1092" Type="http://schemas.openxmlformats.org/officeDocument/2006/relationships/hyperlink" Target="https://www.timeanddate.com/holidays/us/jefferson-davis-birthday" TargetMode="External"/><Relationship Id="rId1106" Type="http://schemas.openxmlformats.org/officeDocument/2006/relationships/hyperlink" Target="https://www.timeanddate.com/holidays/us/juneteenth" TargetMode="External"/><Relationship Id="rId115" Type="http://schemas.openxmlformats.org/officeDocument/2006/relationships/hyperlink" Target="https://www.timeanddate.com/holidays/us/primary-election-indiana" TargetMode="External"/><Relationship Id="rId322" Type="http://schemas.openxmlformats.org/officeDocument/2006/relationships/hyperlink" Target="https://www.timeanddate.com/holidays/us/georgia-state-holiday-1" TargetMode="External"/><Relationship Id="rId767" Type="http://schemas.openxmlformats.org/officeDocument/2006/relationships/hyperlink" Target="https://www.timeanddate.com/holidays/us/preakness-stakes" TargetMode="External"/><Relationship Id="rId974" Type="http://schemas.openxmlformats.org/officeDocument/2006/relationships/hyperlink" Target="https://www.timeanddate.com/holidays/us/ash-wednesday" TargetMode="External"/><Relationship Id="rId199" Type="http://schemas.openxmlformats.org/officeDocument/2006/relationships/hyperlink" Target="https://www.timeanddate.com/holidays/us/hawaii-statehood-day" TargetMode="External"/><Relationship Id="rId627" Type="http://schemas.openxmlformats.org/officeDocument/2006/relationships/hyperlink" Target="https://www.timeanddate.com/holidays/us/new-year-day" TargetMode="External"/><Relationship Id="rId834" Type="http://schemas.openxmlformats.org/officeDocument/2006/relationships/hyperlink" Target="https://www.timeanddate.com/holidays/us/eid-al-adha" TargetMode="External"/><Relationship Id="rId1257" Type="http://schemas.openxmlformats.org/officeDocument/2006/relationships/hyperlink" Target="https://www.timeanddate.com/holidays/us/new-year-day" TargetMode="External"/><Relationship Id="rId266" Type="http://schemas.openxmlformats.org/officeDocument/2006/relationships/hyperlink" Target="https://www.timeanddate.com/holidays/us/diwali" TargetMode="External"/><Relationship Id="rId473" Type="http://schemas.openxmlformats.org/officeDocument/2006/relationships/hyperlink" Target="https://www.timeanddate.com/holidays/us/army-birthday" TargetMode="External"/><Relationship Id="rId680" Type="http://schemas.openxmlformats.org/officeDocument/2006/relationships/hyperlink" Target="https://www.timeanddate.com/holidays/us/employee-appreciation-day" TargetMode="External"/><Relationship Id="rId901" Type="http://schemas.openxmlformats.org/officeDocument/2006/relationships/hyperlink" Target="https://www.timeanddate.com/holidays/us/george-rogers-clark-day" TargetMode="External"/><Relationship Id="rId1117" Type="http://schemas.openxmlformats.org/officeDocument/2006/relationships/hyperlink" Target="https://www.timeanddate.com/holidays/us/juneteenth" TargetMode="External"/><Relationship Id="rId30" Type="http://schemas.openxmlformats.org/officeDocument/2006/relationships/hyperlink" Target="https://www.timeanddate.com/holidays/us/valentine-day" TargetMode="External"/><Relationship Id="rId126" Type="http://schemas.openxmlformats.org/officeDocument/2006/relationships/hyperlink" Target="https://www.timeanddate.com/holidays/us/mothers-day" TargetMode="External"/><Relationship Id="rId333" Type="http://schemas.openxmlformats.org/officeDocument/2006/relationships/hyperlink" Target="https://www.timeanddate.com/holidays/us/ronald-reagan-day" TargetMode="External"/><Relationship Id="rId540" Type="http://schemas.openxmlformats.org/officeDocument/2006/relationships/hyperlink" Target="https://www.timeanddate.com/holidays/us/child-health-day" TargetMode="External"/><Relationship Id="rId778" Type="http://schemas.openxmlformats.org/officeDocument/2006/relationships/hyperlink" Target="https://www.timeanddate.com/holidays/us/first-day-of-pride-month" TargetMode="External"/><Relationship Id="rId985" Type="http://schemas.openxmlformats.org/officeDocument/2006/relationships/hyperlink" Target="https://www.timeanddate.com/holidays/us/george-rogers-clark-day" TargetMode="External"/><Relationship Id="rId1170" Type="http://schemas.openxmlformats.org/officeDocument/2006/relationships/hyperlink" Target="https://www.timeanddate.com/holidays/us/sukkot" TargetMode="External"/><Relationship Id="rId638" Type="http://schemas.openxmlformats.org/officeDocument/2006/relationships/hyperlink" Target="https://www.timeanddate.com/holidays/us/civil-rights-day" TargetMode="External"/><Relationship Id="rId845" Type="http://schemas.openxmlformats.org/officeDocument/2006/relationships/hyperlink" Target="https://www.timeanddate.com/holidays/us/constitution-citizenship-day" TargetMode="External"/><Relationship Id="rId1030" Type="http://schemas.openxmlformats.org/officeDocument/2006/relationships/hyperlink" Target="https://www.timeanddate.com/holidays/us/father-damien-day" TargetMode="External"/><Relationship Id="rId1268" Type="http://schemas.openxmlformats.org/officeDocument/2006/relationships/hyperlink" Target="https://www.timeanddate.com/holidays/us/new-year-day" TargetMode="External"/><Relationship Id="rId277" Type="http://schemas.openxmlformats.org/officeDocument/2006/relationships/hyperlink" Target="https://www.timeanddate.com/holidays/us/native-american-heritage-day" TargetMode="External"/><Relationship Id="rId400" Type="http://schemas.openxmlformats.org/officeDocument/2006/relationships/hyperlink" Target="https://www.timeanddate.com/holidays/us/confederate-memorial-day" TargetMode="External"/><Relationship Id="rId484" Type="http://schemas.openxmlformats.org/officeDocument/2006/relationships/hyperlink" Target="https://www.timeanddate.com/holidays/us/american-eagle-day" TargetMode="External"/><Relationship Id="rId705" Type="http://schemas.openxmlformats.org/officeDocument/2006/relationships/hyperlink" Target="https://www.timeanddate.com/holidays/us/national-library-workers-day" TargetMode="External"/><Relationship Id="rId1128" Type="http://schemas.openxmlformats.org/officeDocument/2006/relationships/hyperlink" Target="https://www.timeanddate.com/holidays/us/colorado-day" TargetMode="External"/><Relationship Id="rId137" Type="http://schemas.openxmlformats.org/officeDocument/2006/relationships/hyperlink" Target="https://www.timeanddate.com/holidays/us/medical-service-children-day" TargetMode="External"/><Relationship Id="rId344" Type="http://schemas.openxmlformats.org/officeDocument/2006/relationships/hyperlink" Target="https://www.timeanddate.com/holidays/us/washington-birthday" TargetMode="External"/><Relationship Id="rId691" Type="http://schemas.openxmlformats.org/officeDocument/2006/relationships/hyperlink" Target="https://www.timeanddate.com/holidays/us/prince-jonah-kuhio-kalanianaole-day" TargetMode="External"/><Relationship Id="rId789" Type="http://schemas.openxmlformats.org/officeDocument/2006/relationships/hyperlink" Target="https://www.timeanddate.com/holidays/us/kamehameha-day" TargetMode="External"/><Relationship Id="rId912" Type="http://schemas.openxmlformats.org/officeDocument/2006/relationships/hyperlink" Target="https://www.timeanddate.com/holidays/us/giving-tuesday" TargetMode="External"/><Relationship Id="rId996" Type="http://schemas.openxmlformats.org/officeDocument/2006/relationships/hyperlink" Target="https://www.timeanddate.com/holidays/us/casimir-pulaski-day" TargetMode="External"/><Relationship Id="rId41" Type="http://schemas.openxmlformats.org/officeDocument/2006/relationships/hyperlink" Target="https://www.timeanddate.com/holidays/us/ash-wednesday" TargetMode="External"/><Relationship Id="rId551" Type="http://schemas.openxmlformats.org/officeDocument/2006/relationships/hyperlink" Target="https://www.timeanddate.com/holidays/us/indigenous-peoples-day" TargetMode="External"/><Relationship Id="rId649" Type="http://schemas.openxmlformats.org/officeDocument/2006/relationships/hyperlink" Target="https://www.timeanddate.com/holidays/us/groundhog-day" TargetMode="External"/><Relationship Id="rId856" Type="http://schemas.openxmlformats.org/officeDocument/2006/relationships/hyperlink" Target="https://www.timeanddate.com/calendar/september-equinox.html" TargetMode="External"/><Relationship Id="rId1181" Type="http://schemas.openxmlformats.org/officeDocument/2006/relationships/hyperlink" Target="https://www.timeanddate.com/holidays/us/german-american-day" TargetMode="External"/><Relationship Id="rId1279" Type="http://schemas.openxmlformats.org/officeDocument/2006/relationships/hyperlink" Target="https://www.timeanddate.com/holidays/us/new-year-day" TargetMode="External"/><Relationship Id="rId190" Type="http://schemas.openxmlformats.org/officeDocument/2006/relationships/hyperlink" Target="https://www.timeanddate.com/holidays/us/purple-heart-day" TargetMode="External"/><Relationship Id="rId204" Type="http://schemas.openxmlformats.org/officeDocument/2006/relationships/hyperlink" Target="https://www.timeanddate.com/holidays/us/labor-day" TargetMode="External"/><Relationship Id="rId288" Type="http://schemas.openxmlformats.org/officeDocument/2006/relationships/hyperlink" Target="https://www.timeanddate.com/holidays/us/delaware-day" TargetMode="External"/><Relationship Id="rId411" Type="http://schemas.openxmlformats.org/officeDocument/2006/relationships/hyperlink" Target="https://www.timeanddate.com/holidays/us/orthodox-easter-day" TargetMode="External"/><Relationship Id="rId509" Type="http://schemas.openxmlformats.org/officeDocument/2006/relationships/hyperlink" Target="https://www.timeanddate.com/holidays/us/hawaii-statehood-day" TargetMode="External"/><Relationship Id="rId1041" Type="http://schemas.openxmlformats.org/officeDocument/2006/relationships/hyperlink" Target="https://www.timeanddate.com/holidays/us/confederate-memorial-day" TargetMode="External"/><Relationship Id="rId1139" Type="http://schemas.openxmlformats.org/officeDocument/2006/relationships/hyperlink" Target="https://www.timeanddate.com/holidays/us/national-aviation-day" TargetMode="External"/><Relationship Id="rId495" Type="http://schemas.openxmlformats.org/officeDocument/2006/relationships/hyperlink" Target="https://www.timeanddate.com/holidays/us/pioneer-day" TargetMode="External"/><Relationship Id="rId716" Type="http://schemas.openxmlformats.org/officeDocument/2006/relationships/hyperlink" Target="https://www.timeanddate.com/holidays/us/orthodox-easter-monday" TargetMode="External"/><Relationship Id="rId923" Type="http://schemas.openxmlformats.org/officeDocument/2006/relationships/hyperlink" Target="https://www.timeanddate.com/holidays/us/lady-guadalupe-day" TargetMode="External"/><Relationship Id="rId52" Type="http://schemas.openxmlformats.org/officeDocument/2006/relationships/hyperlink" Target="https://www.timeanddate.com/holidays/us/town-meeting-day-vermont" TargetMode="External"/><Relationship Id="rId148" Type="http://schemas.openxmlformats.org/officeDocument/2006/relationships/hyperlink" Target="https://www.timeanddate.com/holidays/us/first-day-of-pride-month" TargetMode="External"/><Relationship Id="rId355" Type="http://schemas.openxmlformats.org/officeDocument/2006/relationships/hyperlink" Target="https://www.timeanddate.com/holidays/us/first-day-of-womens-history-month" TargetMode="External"/><Relationship Id="rId562" Type="http://schemas.openxmlformats.org/officeDocument/2006/relationships/hyperlink" Target="https://www.timeanddate.com/holidays/us/alaska-day" TargetMode="External"/><Relationship Id="rId1192" Type="http://schemas.openxmlformats.org/officeDocument/2006/relationships/hyperlink" Target="https://www.timeanddate.com/holidays/us/casimir-pulaski-day" TargetMode="External"/><Relationship Id="rId1206" Type="http://schemas.openxmlformats.org/officeDocument/2006/relationships/hyperlink" Target="https://www.timeanddate.com/time/change/usa/new-york?year=2018" TargetMode="External"/><Relationship Id="rId215" Type="http://schemas.openxmlformats.org/officeDocument/2006/relationships/hyperlink" Target="https://www.timeanddate.com/holidays/us/constitution-citizenship-day" TargetMode="External"/><Relationship Id="rId422" Type="http://schemas.openxmlformats.org/officeDocument/2006/relationships/hyperlink" Target="https://www.timeanddate.com/holidays/us/kent-state-shootings-remembrance" TargetMode="External"/><Relationship Id="rId867" Type="http://schemas.openxmlformats.org/officeDocument/2006/relationships/hyperlink" Target="https://www.timeanddate.com/holidays/us/sukkot" TargetMode="External"/><Relationship Id="rId1052" Type="http://schemas.openxmlformats.org/officeDocument/2006/relationships/hyperlink" Target="https://www.timeanddate.com/holidays/us/first-day-of-asian-pacific-american-heritage-month" TargetMode="External"/><Relationship Id="rId299" Type="http://schemas.openxmlformats.org/officeDocument/2006/relationships/hyperlink" Target="https://www.timeanddate.com/holidays/us/prophet-birthday" TargetMode="External"/><Relationship Id="rId727" Type="http://schemas.openxmlformats.org/officeDocument/2006/relationships/hyperlink" Target="https://www.timeanddate.com/holidays/us/arbor-day" TargetMode="External"/><Relationship Id="rId934" Type="http://schemas.openxmlformats.org/officeDocument/2006/relationships/hyperlink" Target="https://www.timeanddate.com/holidays/us/christmas-day" TargetMode="External"/><Relationship Id="rId63" Type="http://schemas.openxmlformats.org/officeDocument/2006/relationships/hyperlink" Target="https://www.timeanddate.com/holidays/us/palm-sunday" TargetMode="External"/><Relationship Id="rId159" Type="http://schemas.openxmlformats.org/officeDocument/2006/relationships/hyperlink" Target="https://www.timeanddate.com/holidays/us/flag-day" TargetMode="External"/><Relationship Id="rId366" Type="http://schemas.openxmlformats.org/officeDocument/2006/relationships/hyperlink" Target="https://www.timeanddate.com/holidays/us/palm-sunday" TargetMode="External"/><Relationship Id="rId573" Type="http://schemas.openxmlformats.org/officeDocument/2006/relationships/hyperlink" Target="https://www.timeanddate.com/time/change/usa/new-york?year=2016" TargetMode="External"/><Relationship Id="rId780" Type="http://schemas.openxmlformats.org/officeDocument/2006/relationships/hyperlink" Target="https://www.timeanddate.com/holidays/us/statehood-day" TargetMode="External"/><Relationship Id="rId1217" Type="http://schemas.openxmlformats.org/officeDocument/2006/relationships/hyperlink" Target="https://www.timeanddate.com/holidays/us/prophet-birthday" TargetMode="External"/><Relationship Id="rId226" Type="http://schemas.openxmlformats.org/officeDocument/2006/relationships/hyperlink" Target="https://www.timeanddate.com/holidays/us/national-public-lands-day" TargetMode="External"/><Relationship Id="rId433" Type="http://schemas.openxmlformats.org/officeDocument/2006/relationships/hyperlink" Target="https://www.timeanddate.com/holidays/us/kentucky-derby" TargetMode="External"/><Relationship Id="rId878" Type="http://schemas.openxmlformats.org/officeDocument/2006/relationships/hyperlink" Target="https://www.timeanddate.com/holidays/us/casimir-pulaski-day" TargetMode="External"/><Relationship Id="rId1063" Type="http://schemas.openxmlformats.org/officeDocument/2006/relationships/hyperlink" Target="https://www.timeanddate.com/holidays/us/national-nurses-day" TargetMode="External"/><Relationship Id="rId1270" Type="http://schemas.openxmlformats.org/officeDocument/2006/relationships/hyperlink" Target="https://www.timeanddate.com/holidays/us/washington-birthday" TargetMode="External"/><Relationship Id="rId640" Type="http://schemas.openxmlformats.org/officeDocument/2006/relationships/hyperlink" Target="https://www.timeanddate.com/holidays/us/georgia-state-holiday-1" TargetMode="External"/><Relationship Id="rId738" Type="http://schemas.openxmlformats.org/officeDocument/2006/relationships/hyperlink" Target="https://www.timeanddate.com/holidays/us/loyalty-day" TargetMode="External"/><Relationship Id="rId945" Type="http://schemas.openxmlformats.org/officeDocument/2006/relationships/hyperlink" Target="https://www.timeanddate.com/holidays/us/orthodox-christmas-day" TargetMode="External"/><Relationship Id="rId74" Type="http://schemas.openxmlformats.org/officeDocument/2006/relationships/hyperlink" Target="https://www.timeanddate.com/holidays/us/first-day-of-passover" TargetMode="External"/><Relationship Id="rId377" Type="http://schemas.openxmlformats.org/officeDocument/2006/relationships/hyperlink" Target="https://www.timeanddate.com/holidays/us/easter-monday" TargetMode="External"/><Relationship Id="rId500" Type="http://schemas.openxmlformats.org/officeDocument/2006/relationships/hyperlink" Target="https://www.timeanddate.com/holidays/us/american-family-day" TargetMode="External"/><Relationship Id="rId584" Type="http://schemas.openxmlformats.org/officeDocument/2006/relationships/hyperlink" Target="https://www.timeanddate.com/holidays/us/washington-birthday" TargetMode="External"/><Relationship Id="rId805" Type="http://schemas.openxmlformats.org/officeDocument/2006/relationships/hyperlink" Target="https://www.timeanddate.com/calendar/june-solstice.html" TargetMode="External"/><Relationship Id="rId1130" Type="http://schemas.openxmlformats.org/officeDocument/2006/relationships/hyperlink" Target="https://www.timeanddate.com/holidays/us/barack-obama-day" TargetMode="External"/><Relationship Id="rId1228" Type="http://schemas.openxmlformats.org/officeDocument/2006/relationships/hyperlink" Target="https://www.timeanddate.com/holidays/us/giving-tuesday" TargetMode="External"/><Relationship Id="rId5" Type="http://schemas.openxmlformats.org/officeDocument/2006/relationships/hyperlink" Target="https://www.timeanddate.com/holidays/us/orthodox-christmas-day" TargetMode="External"/><Relationship Id="rId237" Type="http://schemas.openxmlformats.org/officeDocument/2006/relationships/hyperlink" Target="https://www.timeanddate.com/holidays/us/casimir-pulaski-day" TargetMode="External"/><Relationship Id="rId791" Type="http://schemas.openxmlformats.org/officeDocument/2006/relationships/hyperlink" Target="https://www.timeanddate.com/holidays/us/army-birthday" TargetMode="External"/><Relationship Id="rId889" Type="http://schemas.openxmlformats.org/officeDocument/2006/relationships/hyperlink" Target="https://www.timeanddate.com/holidays/us/all-saints-day" TargetMode="External"/><Relationship Id="rId1074" Type="http://schemas.openxmlformats.org/officeDocument/2006/relationships/hyperlink" Target="https://www.timeanddate.com/holidays/us/mothers-day" TargetMode="External"/><Relationship Id="rId444" Type="http://schemas.openxmlformats.org/officeDocument/2006/relationships/hyperlink" Target="https://www.timeanddate.com/holidays/us/native-americans-day" TargetMode="External"/><Relationship Id="rId651" Type="http://schemas.openxmlformats.org/officeDocument/2006/relationships/hyperlink" Target="https://www.timeanddate.com/holidays/us/rosa-parks-day" TargetMode="External"/><Relationship Id="rId749" Type="http://schemas.openxmlformats.org/officeDocument/2006/relationships/hyperlink" Target="https://www.timeanddate.com/holidays/us/cinco-de-mayo" TargetMode="External"/><Relationship Id="rId1281" Type="http://schemas.openxmlformats.org/officeDocument/2006/relationships/hyperlink" Target="https://www.timeanddate.com/holidays/us/martin-luther-king-day" TargetMode="External"/><Relationship Id="rId290" Type="http://schemas.openxmlformats.org/officeDocument/2006/relationships/hyperlink" Target="https://www.timeanddate.com/holidays/us/wyoming-day" TargetMode="External"/><Relationship Id="rId304" Type="http://schemas.openxmlformats.org/officeDocument/2006/relationships/hyperlink" Target="https://www.timeanddate.com/holidays/us/christmas-day" TargetMode="External"/><Relationship Id="rId388" Type="http://schemas.openxmlformats.org/officeDocument/2006/relationships/hyperlink" Target="https://www.timeanddate.com/holidays/us/father-damien-day" TargetMode="External"/><Relationship Id="rId511" Type="http://schemas.openxmlformats.org/officeDocument/2006/relationships/hyperlink" Target="https://www.timeanddate.com/holidays/us/senior-citizens-day" TargetMode="External"/><Relationship Id="rId609" Type="http://schemas.openxmlformats.org/officeDocument/2006/relationships/hyperlink" Target="https://www.timeanddate.com/holidays/us/christmas-eve" TargetMode="External"/><Relationship Id="rId956" Type="http://schemas.openxmlformats.org/officeDocument/2006/relationships/hyperlink" Target="https://www.timeanddate.com/holidays/us/confederate-memorial-day" TargetMode="External"/><Relationship Id="rId1141" Type="http://schemas.openxmlformats.org/officeDocument/2006/relationships/hyperlink" Target="https://www.timeanddate.com/holidays/us/eid-al-adha" TargetMode="External"/><Relationship Id="rId1239" Type="http://schemas.openxmlformats.org/officeDocument/2006/relationships/hyperlink" Target="https://www.timeanddate.com/holidays/us/last-day-chanukah" TargetMode="External"/><Relationship Id="rId85" Type="http://schemas.openxmlformats.org/officeDocument/2006/relationships/hyperlink" Target="https://www.timeanddate.com/holidays/us/yom-hashoah" TargetMode="External"/><Relationship Id="rId150" Type="http://schemas.openxmlformats.org/officeDocument/2006/relationships/hyperlink" Target="https://www.timeanddate.com/holidays/us/statehood-day" TargetMode="External"/><Relationship Id="rId595" Type="http://schemas.openxmlformats.org/officeDocument/2006/relationships/hyperlink" Target="https://www.timeanddate.com/holidays/us/rosa-parks-day" TargetMode="External"/><Relationship Id="rId816" Type="http://schemas.openxmlformats.org/officeDocument/2006/relationships/hyperlink" Target="https://www.timeanddate.com/holidays/us/tisha-b-av" TargetMode="External"/><Relationship Id="rId1001" Type="http://schemas.openxmlformats.org/officeDocument/2006/relationships/hyperlink" Target="https://www.timeanddate.com/holidays/us/evacuation-day" TargetMode="External"/><Relationship Id="rId248" Type="http://schemas.openxmlformats.org/officeDocument/2006/relationships/hyperlink" Target="https://www.timeanddate.com/holidays/us/white-cane-safety-day" TargetMode="External"/><Relationship Id="rId455" Type="http://schemas.openxmlformats.org/officeDocument/2006/relationships/hyperlink" Target="https://www.timeanddate.com/holidays/us/national-missing-children-day" TargetMode="External"/><Relationship Id="rId662" Type="http://schemas.openxmlformats.org/officeDocument/2006/relationships/hyperlink" Target="https://www.timeanddate.com/holidays/us/susan-b-anthony-day" TargetMode="External"/><Relationship Id="rId1085" Type="http://schemas.openxmlformats.org/officeDocument/2006/relationships/hyperlink" Target="https://www.timeanddate.com/holidays/us/national-maritime-day" TargetMode="External"/><Relationship Id="rId1292" Type="http://schemas.openxmlformats.org/officeDocument/2006/relationships/hyperlink" Target="https://www.timeanddate.com/holidays/us/new-year-day" TargetMode="External"/><Relationship Id="rId12" Type="http://schemas.openxmlformats.org/officeDocument/2006/relationships/hyperlink" Target="https://www.timeanddate.com/holidays/us/robert-e-lee-birthday" TargetMode="External"/><Relationship Id="rId108" Type="http://schemas.openxmlformats.org/officeDocument/2006/relationships/hyperlink" Target="https://www.timeanddate.com/holidays/us/first-day-of-asian-pacific-american-heritage-month" TargetMode="External"/><Relationship Id="rId315" Type="http://schemas.openxmlformats.org/officeDocument/2006/relationships/hyperlink" Target="https://www.timeanddate.com/holidays/us/orthodox-new-year" TargetMode="External"/><Relationship Id="rId522" Type="http://schemas.openxmlformats.org/officeDocument/2006/relationships/hyperlink" Target="https://www.timeanddate.com/holidays/us/constitution-citizenship-day" TargetMode="External"/><Relationship Id="rId967" Type="http://schemas.openxmlformats.org/officeDocument/2006/relationships/hyperlink" Target="https://www.timeanddate.com/holidays/us/national-girls-and-women-in-sports-day" TargetMode="External"/><Relationship Id="rId1152" Type="http://schemas.openxmlformats.org/officeDocument/2006/relationships/hyperlink" Target="https://www.timeanddate.com/holidays/us/rosh-hashana-tx" TargetMode="External"/><Relationship Id="rId96" Type="http://schemas.openxmlformats.org/officeDocument/2006/relationships/hyperlink" Target="https://www.timeanddate.com/holidays/us/arbor-day-nebraska" TargetMode="External"/><Relationship Id="rId161" Type="http://schemas.openxmlformats.org/officeDocument/2006/relationships/hyperlink" Target="https://www.timeanddate.com/holidays/us/ramadan-begins" TargetMode="External"/><Relationship Id="rId399" Type="http://schemas.openxmlformats.org/officeDocument/2006/relationships/hyperlink" Target="https://www.timeanddate.com/holidays/us/confederate-memorial-day" TargetMode="External"/><Relationship Id="rId827" Type="http://schemas.openxmlformats.org/officeDocument/2006/relationships/hyperlink" Target="https://www.timeanddate.com/holidays/us/hawaii-statehood-day" TargetMode="External"/><Relationship Id="rId1012" Type="http://schemas.openxmlformats.org/officeDocument/2006/relationships/hyperlink" Target="https://www.timeanddate.com/holidays/us/vietnam-war-veterans-day" TargetMode="External"/><Relationship Id="rId259" Type="http://schemas.openxmlformats.org/officeDocument/2006/relationships/hyperlink" Target="https://www.timeanddate.com/holidays/us/new-york-city-marathon" TargetMode="External"/><Relationship Id="rId466" Type="http://schemas.openxmlformats.org/officeDocument/2006/relationships/hyperlink" Target="https://www.timeanddate.com/holidays/us/d-day" TargetMode="External"/><Relationship Id="rId673" Type="http://schemas.openxmlformats.org/officeDocument/2006/relationships/hyperlink" Target="https://www.timeanddate.com/holidays/us/linus-pauling-day" TargetMode="External"/><Relationship Id="rId880" Type="http://schemas.openxmlformats.org/officeDocument/2006/relationships/hyperlink" Target="https://www.timeanddate.com/holidays/us/simchat-torah" TargetMode="External"/><Relationship Id="rId1096" Type="http://schemas.openxmlformats.org/officeDocument/2006/relationships/hyperlink" Target="https://www.timeanddate.com/holidays/us/statehood-day" TargetMode="External"/><Relationship Id="rId23" Type="http://schemas.openxmlformats.org/officeDocument/2006/relationships/hyperlink" Target="https://www.timeanddate.com/holidays/us/rosa-parks-day" TargetMode="External"/><Relationship Id="rId119" Type="http://schemas.openxmlformats.org/officeDocument/2006/relationships/hyperlink" Target="https://www.timeanddate.com/holidays/us/national-day-prayer" TargetMode="External"/><Relationship Id="rId326" Type="http://schemas.openxmlformats.org/officeDocument/2006/relationships/hyperlink" Target="https://www.timeanddate.com/holidays/us/national-freedom-day" TargetMode="External"/><Relationship Id="rId533" Type="http://schemas.openxmlformats.org/officeDocument/2006/relationships/hyperlink" Target="https://www.timeanddate.com/holidays/us/national-public-lands-day" TargetMode="External"/><Relationship Id="rId978" Type="http://schemas.openxmlformats.org/officeDocument/2006/relationships/hyperlink" Target="https://www.timeanddate.com/holidays/us/lunar-new-year" TargetMode="External"/><Relationship Id="rId1163" Type="http://schemas.openxmlformats.org/officeDocument/2006/relationships/hyperlink" Target="https://www.timeanddate.com/holidays/us/yom-kippur" TargetMode="External"/><Relationship Id="rId740" Type="http://schemas.openxmlformats.org/officeDocument/2006/relationships/hyperlink" Target="https://www.timeanddate.com/holidays/us/first-day-of-military-appreciation-month" TargetMode="External"/><Relationship Id="rId838" Type="http://schemas.openxmlformats.org/officeDocument/2006/relationships/hyperlink" Target="https://www.timeanddate.com/holidays/us/california-admission-day" TargetMode="External"/><Relationship Id="rId1023" Type="http://schemas.openxmlformats.org/officeDocument/2006/relationships/hyperlink" Target="https://www.timeanddate.com/holidays/us/orthodox-holy-saturday" TargetMode="External"/><Relationship Id="rId172" Type="http://schemas.openxmlformats.org/officeDocument/2006/relationships/hyperlink" Target="https://www.timeanddate.com/calendar/june-solstice.html" TargetMode="External"/><Relationship Id="rId477" Type="http://schemas.openxmlformats.org/officeDocument/2006/relationships/hyperlink" Target="https://www.timeanddate.com/holidays/us/juneteenth" TargetMode="External"/><Relationship Id="rId600" Type="http://schemas.openxmlformats.org/officeDocument/2006/relationships/hyperlink" Target="https://www.timeanddate.com/holidays/us/immaculate-conception" TargetMode="External"/><Relationship Id="rId684" Type="http://schemas.openxmlformats.org/officeDocument/2006/relationships/hyperlink" Target="https://www.timeanddate.com/holidays/us/hindu-holi" TargetMode="External"/><Relationship Id="rId1230" Type="http://schemas.openxmlformats.org/officeDocument/2006/relationships/hyperlink" Target="https://www.timeanddate.com/holidays/us/rosa-parks-day" TargetMode="External"/><Relationship Id="rId337" Type="http://schemas.openxmlformats.org/officeDocument/2006/relationships/hyperlink" Target="https://www.timeanddate.com/holidays/us/shrove-tuesday" TargetMode="External"/><Relationship Id="rId891" Type="http://schemas.openxmlformats.org/officeDocument/2006/relationships/hyperlink" Target="https://www.timeanddate.com/holidays/us/all-souls-day" TargetMode="External"/><Relationship Id="rId905" Type="http://schemas.openxmlformats.org/officeDocument/2006/relationships/hyperlink" Target="https://www.timeanddate.com/holidays/us/lincolns-birthday" TargetMode="External"/><Relationship Id="rId989" Type="http://schemas.openxmlformats.org/officeDocument/2006/relationships/hyperlink" Target="https://www.timeanddate.com/holidays/us/first-day-of-womens-history-month" TargetMode="External"/><Relationship Id="rId34" Type="http://schemas.openxmlformats.org/officeDocument/2006/relationships/hyperlink" Target="https://www.timeanddate.com/holidays/us/washington-birthday" TargetMode="External"/><Relationship Id="rId544" Type="http://schemas.openxmlformats.org/officeDocument/2006/relationships/hyperlink" Target="https://www.timeanddate.com/holidays/us/leif-erikson-day" TargetMode="External"/><Relationship Id="rId751" Type="http://schemas.openxmlformats.org/officeDocument/2006/relationships/hyperlink" Target="https://www.timeanddate.com/holidays/us/kentucky-derby" TargetMode="External"/><Relationship Id="rId849" Type="http://schemas.openxmlformats.org/officeDocument/2006/relationships/hyperlink" Target="https://www.timeanddate.com/holidays/us/hindu-navaratri" TargetMode="External"/><Relationship Id="rId1174" Type="http://schemas.openxmlformats.org/officeDocument/2006/relationships/hyperlink" Target="https://www.timeanddate.com/holidays/us/michigan-indian-day" TargetMode="External"/><Relationship Id="rId183" Type="http://schemas.openxmlformats.org/officeDocument/2006/relationships/hyperlink" Target="https://www.timeanddate.com/holidays/us/tisha-b-av" TargetMode="External"/><Relationship Id="rId390" Type="http://schemas.openxmlformats.org/officeDocument/2006/relationships/hyperlink" Target="https://www.timeanddate.com/holidays/us/emancipation-day-dc" TargetMode="External"/><Relationship Id="rId404" Type="http://schemas.openxmlformats.org/officeDocument/2006/relationships/hyperlink" Target="https://www.timeanddate.com/holidays/us/administrative-professionals-day" TargetMode="External"/><Relationship Id="rId611" Type="http://schemas.openxmlformats.org/officeDocument/2006/relationships/hyperlink" Target="https://www.timeanddate.com/holidays/us/christmas-eve" TargetMode="External"/><Relationship Id="rId1034" Type="http://schemas.openxmlformats.org/officeDocument/2006/relationships/hyperlink" Target="https://www.timeanddate.com/holidays/us/tax-day" TargetMode="External"/><Relationship Id="rId1241" Type="http://schemas.openxmlformats.org/officeDocument/2006/relationships/hyperlink" Target="https://www.timeanddate.com/holidays/us/lady-guadalupe-day" TargetMode="External"/><Relationship Id="rId250" Type="http://schemas.openxmlformats.org/officeDocument/2006/relationships/hyperlink" Target="https://www.timeanddate.com/holidays/us/sweetest-day" TargetMode="External"/><Relationship Id="rId488" Type="http://schemas.openxmlformats.org/officeDocument/2006/relationships/hyperlink" Target="https://www.timeanddate.com/holidays/us/independence-day" TargetMode="External"/><Relationship Id="rId695" Type="http://schemas.openxmlformats.org/officeDocument/2006/relationships/hyperlink" Target="https://www.timeanddate.com/holidays/us/wyoming-veterans-welcome-home-day" TargetMode="External"/><Relationship Id="rId709" Type="http://schemas.openxmlformats.org/officeDocument/2006/relationships/hyperlink" Target="https://www.timeanddate.com/holidays/us/good-friday" TargetMode="External"/><Relationship Id="rId916" Type="http://schemas.openxmlformats.org/officeDocument/2006/relationships/hyperlink" Target="https://www.timeanddate.com/holidays/us/first-sunday-advent" TargetMode="External"/><Relationship Id="rId1101" Type="http://schemas.openxmlformats.org/officeDocument/2006/relationships/hyperlink" Target="https://www.timeanddate.com/holidays/us/laylat-al-qadr" TargetMode="External"/><Relationship Id="rId45" Type="http://schemas.openxmlformats.org/officeDocument/2006/relationships/hyperlink" Target="https://www.timeanddate.com/holidays/us/linus-pauling-day" TargetMode="External"/><Relationship Id="rId110" Type="http://schemas.openxmlformats.org/officeDocument/2006/relationships/hyperlink" Target="https://www.timeanddate.com/holidays/us/kentucky-derby" TargetMode="External"/><Relationship Id="rId348" Type="http://schemas.openxmlformats.org/officeDocument/2006/relationships/hyperlink" Target="https://www.timeanddate.com/holidays/us/susan-b-anthony-day" TargetMode="External"/><Relationship Id="rId555" Type="http://schemas.openxmlformats.org/officeDocument/2006/relationships/hyperlink" Target="https://www.timeanddate.com/holidays/us/ashura" TargetMode="External"/><Relationship Id="rId762" Type="http://schemas.openxmlformats.org/officeDocument/2006/relationships/hyperlink" Target="https://www.timeanddate.com/holidays/us/mothers-day" TargetMode="External"/><Relationship Id="rId1185" Type="http://schemas.openxmlformats.org/officeDocument/2006/relationships/hyperlink" Target="https://www.timeanddate.com/holidays/us/fraternal-day" TargetMode="External"/><Relationship Id="rId194" Type="http://schemas.openxmlformats.org/officeDocument/2006/relationships/hyperlink" Target="https://www.timeanddate.com/holidays/us/national-navajo-code-talkers-day" TargetMode="External"/><Relationship Id="rId208" Type="http://schemas.openxmlformats.org/officeDocument/2006/relationships/hyperlink" Target="https://www.timeanddate.com/holidays/us/native-americans-day" TargetMode="External"/><Relationship Id="rId415" Type="http://schemas.openxmlformats.org/officeDocument/2006/relationships/hyperlink" Target="https://www.timeanddate.com/holidays/us/first-day-of-military-appreciation-month" TargetMode="External"/><Relationship Id="rId622" Type="http://schemas.openxmlformats.org/officeDocument/2006/relationships/hyperlink" Target="https://www.timeanddate.com/holidays/us/new-year-eve" TargetMode="External"/><Relationship Id="rId1045" Type="http://schemas.openxmlformats.org/officeDocument/2006/relationships/hyperlink" Target="https://www.timeanddate.com/holidays/us/arbor-day" TargetMode="External"/><Relationship Id="rId1252" Type="http://schemas.openxmlformats.org/officeDocument/2006/relationships/hyperlink" Target="https://www.timeanddate.com/holidays/us/christmas-day" TargetMode="External"/><Relationship Id="rId261" Type="http://schemas.openxmlformats.org/officeDocument/2006/relationships/hyperlink" Target="https://www.timeanddate.com/holidays/us/all-souls-day" TargetMode="External"/><Relationship Id="rId499" Type="http://schemas.openxmlformats.org/officeDocument/2006/relationships/hyperlink" Target="https://www.timeanddate.com/holidays/us/coast-guard-birthday" TargetMode="External"/><Relationship Id="rId927" Type="http://schemas.openxmlformats.org/officeDocument/2006/relationships/hyperlink" Target="https://www.timeanddate.com/holidays/us/pan-american-aviation-day" TargetMode="External"/><Relationship Id="rId1112" Type="http://schemas.openxmlformats.org/officeDocument/2006/relationships/hyperlink" Target="https://www.timeanddate.com/holidays/us/juneteenth" TargetMode="External"/><Relationship Id="rId56" Type="http://schemas.openxmlformats.org/officeDocument/2006/relationships/hyperlink" Target="https://www.timeanddate.com/holidays/us/employee-appreciation-day" TargetMode="External"/><Relationship Id="rId359" Type="http://schemas.openxmlformats.org/officeDocument/2006/relationships/hyperlink" Target="https://www.timeanddate.com/holidays/us/casimir-pulaski-day" TargetMode="External"/><Relationship Id="rId566" Type="http://schemas.openxmlformats.org/officeDocument/2006/relationships/hyperlink" Target="https://www.timeanddate.com/holidays/us/nevada-day" TargetMode="External"/><Relationship Id="rId773" Type="http://schemas.openxmlformats.org/officeDocument/2006/relationships/hyperlink" Target="https://www.timeanddate.com/holidays/us/ramadan-begins" TargetMode="External"/><Relationship Id="rId1196" Type="http://schemas.openxmlformats.org/officeDocument/2006/relationships/hyperlink" Target="https://www.timeanddate.com/holidays/us/boss-day" TargetMode="External"/><Relationship Id="rId121" Type="http://schemas.openxmlformats.org/officeDocument/2006/relationships/hyperlink" Target="https://www.timeanddate.com/holidays/us/truman-day" TargetMode="External"/><Relationship Id="rId219" Type="http://schemas.openxmlformats.org/officeDocument/2006/relationships/hyperlink" Target="https://www.timeanddate.com/holidays/us/yom-kippur" TargetMode="External"/><Relationship Id="rId426" Type="http://schemas.openxmlformats.org/officeDocument/2006/relationships/hyperlink" Target="https://www.timeanddate.com/holidays/us/cinco-de-mayo" TargetMode="External"/><Relationship Id="rId633" Type="http://schemas.openxmlformats.org/officeDocument/2006/relationships/hyperlink" Target="https://www.timeanddate.com/holidays/us/stephen-foster-memorial-day" TargetMode="External"/><Relationship Id="rId980" Type="http://schemas.openxmlformats.org/officeDocument/2006/relationships/hyperlink" Target="https://www.timeanddate.com/holidays/us/washington-birthday" TargetMode="External"/><Relationship Id="rId1056" Type="http://schemas.openxmlformats.org/officeDocument/2006/relationships/hyperlink" Target="https://www.timeanddate.com/holidays/us/west-virginia-day-of-prayer" TargetMode="External"/><Relationship Id="rId1263" Type="http://schemas.openxmlformats.org/officeDocument/2006/relationships/hyperlink" Target="https://www.timeanddate.com/holidays/us/labor-day" TargetMode="External"/><Relationship Id="rId840" Type="http://schemas.openxmlformats.org/officeDocument/2006/relationships/hyperlink" Target="https://www.timeanddate.com/holidays/us/first-responders-day" TargetMode="External"/><Relationship Id="rId938" Type="http://schemas.openxmlformats.org/officeDocument/2006/relationships/hyperlink" Target="https://www.timeanddate.com/holidays/us/washington-birthday" TargetMode="External"/><Relationship Id="rId67" Type="http://schemas.openxmlformats.org/officeDocument/2006/relationships/hyperlink" Target="https://www.timeanddate.com/holidays/us/vietnam-war-veterans-day" TargetMode="External"/><Relationship Id="rId272" Type="http://schemas.openxmlformats.org/officeDocument/2006/relationships/hyperlink" Target="https://www.timeanddate.com/holidays/us/washington-birthday" TargetMode="External"/><Relationship Id="rId577" Type="http://schemas.openxmlformats.org/officeDocument/2006/relationships/hyperlink" Target="https://www.timeanddate.com/holidays/us/marine-corps-birthday" TargetMode="External"/><Relationship Id="rId700" Type="http://schemas.openxmlformats.org/officeDocument/2006/relationships/hyperlink" Target="https://www.timeanddate.com/holidays/us/pascua-florida-day" TargetMode="External"/><Relationship Id="rId1123" Type="http://schemas.openxmlformats.org/officeDocument/2006/relationships/hyperlink" Target="https://www.timeanddate.com/holidays/us/tisha-b-av" TargetMode="External"/><Relationship Id="rId132" Type="http://schemas.openxmlformats.org/officeDocument/2006/relationships/hyperlink" Target="https://www.timeanddate.com/holidays/us/peace-officers-memorial-day" TargetMode="External"/><Relationship Id="rId784" Type="http://schemas.openxmlformats.org/officeDocument/2006/relationships/hyperlink" Target="https://www.timeanddate.com/holidays/us/jefferson-davis-birthday" TargetMode="External"/><Relationship Id="rId991" Type="http://schemas.openxmlformats.org/officeDocument/2006/relationships/hyperlink" Target="https://www.timeanddate.com/holidays/us/hindu-holi" TargetMode="External"/><Relationship Id="rId1067" Type="http://schemas.openxmlformats.org/officeDocument/2006/relationships/hyperlink" Target="https://www.timeanddate.com/holidays/us/national-teacher-appreciation-day" TargetMode="External"/><Relationship Id="rId437" Type="http://schemas.openxmlformats.org/officeDocument/2006/relationships/hyperlink" Target="https://www.timeanddate.com/holidays/us/truman-day" TargetMode="External"/><Relationship Id="rId644" Type="http://schemas.openxmlformats.org/officeDocument/2006/relationships/hyperlink" Target="https://www.timeanddate.com/holidays/us/lunar-new-year" TargetMode="External"/><Relationship Id="rId851" Type="http://schemas.openxmlformats.org/officeDocument/2006/relationships/hyperlink" Target="https://www.timeanddate.com/holidays/us/rosh-hashana-tx" TargetMode="External"/><Relationship Id="rId1274" Type="http://schemas.openxmlformats.org/officeDocument/2006/relationships/hyperlink" Target="https://www.timeanddate.com/holidays/us/columbus-day" TargetMode="External"/><Relationship Id="rId283" Type="http://schemas.openxmlformats.org/officeDocument/2006/relationships/hyperlink" Target="https://www.timeanddate.com/holidays/us/giving-tuesday" TargetMode="External"/><Relationship Id="rId490" Type="http://schemas.openxmlformats.org/officeDocument/2006/relationships/hyperlink" Target="https://www.timeanddate.com/holidays/us/eid-al-fitr" TargetMode="External"/><Relationship Id="rId504" Type="http://schemas.openxmlformats.org/officeDocument/2006/relationships/hyperlink" Target="https://www.timeanddate.com/holidays/us/tisha-b-av" TargetMode="External"/><Relationship Id="rId711" Type="http://schemas.openxmlformats.org/officeDocument/2006/relationships/hyperlink" Target="https://www.timeanddate.com/holidays/us/orthodox-holy-saturday" TargetMode="External"/><Relationship Id="rId949" Type="http://schemas.openxmlformats.org/officeDocument/2006/relationships/hyperlink" Target="https://www.timeanddate.com/holidays/us/orthodox-new-year" TargetMode="External"/><Relationship Id="rId1134" Type="http://schemas.openxmlformats.org/officeDocument/2006/relationships/hyperlink" Target="https://www.timeanddate.com/holidays/us/victory-day" TargetMode="External"/><Relationship Id="rId78" Type="http://schemas.openxmlformats.org/officeDocument/2006/relationships/hyperlink" Target="https://www.timeanddate.com/holidays/us/orthodox-good-friday" TargetMode="External"/><Relationship Id="rId143" Type="http://schemas.openxmlformats.org/officeDocument/2006/relationships/hyperlink" Target="https://www.timeanddate.com/holidays/us/memorial-day" TargetMode="External"/><Relationship Id="rId350" Type="http://schemas.openxmlformats.org/officeDocument/2006/relationships/hyperlink" Target="https://www.timeanddate.com/holidays/us/african-american-scientist-and-inventor-day" TargetMode="External"/><Relationship Id="rId588" Type="http://schemas.openxmlformats.org/officeDocument/2006/relationships/hyperlink" Target="https://www.timeanddate.com/holidays/us/american-indian-heritage-day" TargetMode="External"/><Relationship Id="rId795" Type="http://schemas.openxmlformats.org/officeDocument/2006/relationships/hyperlink" Target="https://www.timeanddate.com/holidays/us/juneteenth" TargetMode="External"/><Relationship Id="rId809" Type="http://schemas.openxmlformats.org/officeDocument/2006/relationships/hyperlink" Target="https://www.timeanddate.com/holidays/us/independence-day" TargetMode="External"/><Relationship Id="rId1201" Type="http://schemas.openxmlformats.org/officeDocument/2006/relationships/hyperlink" Target="https://www.timeanddate.com/holidays/us/halloween" TargetMode="External"/><Relationship Id="rId9" Type="http://schemas.openxmlformats.org/officeDocument/2006/relationships/hyperlink" Target="https://www.timeanddate.com/holidays/us/lee-jackson-day" TargetMode="External"/><Relationship Id="rId210" Type="http://schemas.openxmlformats.org/officeDocument/2006/relationships/hyperlink" Target="https://www.timeanddate.com/holidays/us/constitution-citizenship-day" TargetMode="External"/><Relationship Id="rId448" Type="http://schemas.openxmlformats.org/officeDocument/2006/relationships/hyperlink" Target="https://www.timeanddate.com/holidays/us/national-defense-transportation-day" TargetMode="External"/><Relationship Id="rId655" Type="http://schemas.openxmlformats.org/officeDocument/2006/relationships/hyperlink" Target="https://www.timeanddate.com/holidays/us/tu-bshevat" TargetMode="External"/><Relationship Id="rId862" Type="http://schemas.openxmlformats.org/officeDocument/2006/relationships/hyperlink" Target="https://www.timeanddate.com/holidays/us/yom-kippur" TargetMode="External"/><Relationship Id="rId1078" Type="http://schemas.openxmlformats.org/officeDocument/2006/relationships/hyperlink" Target="https://www.timeanddate.com/holidays/us/national-defense-transportation-day" TargetMode="External"/><Relationship Id="rId1285" Type="http://schemas.openxmlformats.org/officeDocument/2006/relationships/hyperlink" Target="https://www.timeanddate.com/holidays/us/independence-day" TargetMode="External"/><Relationship Id="rId294" Type="http://schemas.openxmlformats.org/officeDocument/2006/relationships/hyperlink" Target="https://www.timeanddate.com/holidays/us/bill-of-rights-day" TargetMode="External"/><Relationship Id="rId308" Type="http://schemas.openxmlformats.org/officeDocument/2006/relationships/hyperlink" Target="https://www.timeanddate.com/holidays/us/new-year-eve" TargetMode="External"/><Relationship Id="rId515" Type="http://schemas.openxmlformats.org/officeDocument/2006/relationships/hyperlink" Target="https://www.timeanddate.com/holidays/us/hindu-ganesh-chaturthi" TargetMode="External"/><Relationship Id="rId722" Type="http://schemas.openxmlformats.org/officeDocument/2006/relationships/hyperlink" Target="https://www.timeanddate.com/holidays/us/tax-day" TargetMode="External"/><Relationship Id="rId1145" Type="http://schemas.openxmlformats.org/officeDocument/2006/relationships/hyperlink" Target="https://www.timeanddate.com/holidays/us/hindu-janmashtami" TargetMode="External"/><Relationship Id="rId89" Type="http://schemas.openxmlformats.org/officeDocument/2006/relationships/hyperlink" Target="https://www.timeanddate.com/holidays/us/patriots-day" TargetMode="External"/><Relationship Id="rId154" Type="http://schemas.openxmlformats.org/officeDocument/2006/relationships/hyperlink" Target="https://www.timeanddate.com/holidays/us/d-day" TargetMode="External"/><Relationship Id="rId361" Type="http://schemas.openxmlformats.org/officeDocument/2006/relationships/hyperlink" Target="https://www.timeanddate.com/holidays/us/hindu-maha-shivaratri" TargetMode="External"/><Relationship Id="rId599" Type="http://schemas.openxmlformats.org/officeDocument/2006/relationships/hyperlink" Target="https://www.timeanddate.com/holidays/us/delaware-day" TargetMode="External"/><Relationship Id="rId1005" Type="http://schemas.openxmlformats.org/officeDocument/2006/relationships/hyperlink" Target="https://www.timeanddate.com/holidays/us/sewards-day" TargetMode="External"/><Relationship Id="rId1212" Type="http://schemas.openxmlformats.org/officeDocument/2006/relationships/hyperlink" Target="https://www.timeanddate.com/holidays/us/marine-corps-birthday" TargetMode="External"/><Relationship Id="rId459" Type="http://schemas.openxmlformats.org/officeDocument/2006/relationships/hyperlink" Target="https://www.timeanddate.com/holidays/us/memorial-day" TargetMode="External"/><Relationship Id="rId666" Type="http://schemas.openxmlformats.org/officeDocument/2006/relationships/hyperlink" Target="https://www.timeanddate.com/holidays/us/washington-birthday" TargetMode="External"/><Relationship Id="rId873" Type="http://schemas.openxmlformats.org/officeDocument/2006/relationships/hyperlink" Target="https://www.timeanddate.com/holidays/us/fraternal-day" TargetMode="External"/><Relationship Id="rId1089" Type="http://schemas.openxmlformats.org/officeDocument/2006/relationships/hyperlink" Target="https://www.timeanddate.com/holidays/us/trinity-sunday" TargetMode="External"/><Relationship Id="rId1296" Type="http://schemas.openxmlformats.org/officeDocument/2006/relationships/hyperlink" Target="https://www.timeanddate.com/holidays/us/independence-day" TargetMode="External"/><Relationship Id="rId16" Type="http://schemas.openxmlformats.org/officeDocument/2006/relationships/hyperlink" Target="https://www.timeanddate.com/holidays/us/kansas-day" TargetMode="External"/><Relationship Id="rId221" Type="http://schemas.openxmlformats.org/officeDocument/2006/relationships/hyperlink" Target="https://www.timeanddate.com/calendar/september-equinox.html" TargetMode="External"/><Relationship Id="rId319" Type="http://schemas.openxmlformats.org/officeDocument/2006/relationships/hyperlink" Target="https://www.timeanddate.com/holidays/us/idaho-human-rights-day" TargetMode="External"/><Relationship Id="rId526" Type="http://schemas.openxmlformats.org/officeDocument/2006/relationships/hyperlink" Target="https://www.timeanddate.com/holidays/us/pow-mia-recognition-day" TargetMode="External"/><Relationship Id="rId1156" Type="http://schemas.openxmlformats.org/officeDocument/2006/relationships/hyperlink" Target="https://www.timeanddate.com/holidays/us/hindu-ganesh-chaturthi" TargetMode="External"/><Relationship Id="rId733" Type="http://schemas.openxmlformats.org/officeDocument/2006/relationships/hyperlink" Target="https://www.timeanddate.com/holidays/us/administrative-professionals-day" TargetMode="External"/><Relationship Id="rId940" Type="http://schemas.openxmlformats.org/officeDocument/2006/relationships/hyperlink" Target="https://www.timeanddate.com/holidays/us/new-year-eve" TargetMode="External"/><Relationship Id="rId1016" Type="http://schemas.openxmlformats.org/officeDocument/2006/relationships/hyperlink" Target="https://www.timeanddate.com/holidays/us/easter-sunday" TargetMode="External"/><Relationship Id="rId165" Type="http://schemas.openxmlformats.org/officeDocument/2006/relationships/hyperlink" Target="https://www.timeanddate.com/holidays/us/emancipation-day-tx" TargetMode="External"/><Relationship Id="rId372" Type="http://schemas.openxmlformats.org/officeDocument/2006/relationships/hyperlink" Target="https://www.timeanddate.com/holidays/us/maryland-day" TargetMode="External"/><Relationship Id="rId677" Type="http://schemas.openxmlformats.org/officeDocument/2006/relationships/hyperlink" Target="https://www.timeanddate.com/holidays/us/first-day-of-irish-american-heritage-month" TargetMode="External"/><Relationship Id="rId800" Type="http://schemas.openxmlformats.org/officeDocument/2006/relationships/hyperlink" Target="https://www.timeanddate.com/holidays/us/juneteenth" TargetMode="External"/><Relationship Id="rId1223" Type="http://schemas.openxmlformats.org/officeDocument/2006/relationships/hyperlink" Target="https://www.timeanddate.com/holidays/us/black-friday" TargetMode="External"/><Relationship Id="rId232" Type="http://schemas.openxmlformats.org/officeDocument/2006/relationships/hyperlink" Target="https://www.timeanddate.com/holidays/us/shmini-atzeret" TargetMode="External"/><Relationship Id="rId884" Type="http://schemas.openxmlformats.org/officeDocument/2006/relationships/hyperlink" Target="https://www.timeanddate.com/holidays/us/diwali" TargetMode="External"/><Relationship Id="rId27" Type="http://schemas.openxmlformats.org/officeDocument/2006/relationships/hyperlink" Target="https://www.timeanddate.com/holidays/us/lincolns-birthday" TargetMode="External"/><Relationship Id="rId537" Type="http://schemas.openxmlformats.org/officeDocument/2006/relationships/hyperlink" Target="https://www.timeanddate.com/holidays/us/hindu-navaratri" TargetMode="External"/><Relationship Id="rId744" Type="http://schemas.openxmlformats.org/officeDocument/2006/relationships/hyperlink" Target="https://www.timeanddate.com/holidays/us/national-teacher-appreciation-day" TargetMode="External"/><Relationship Id="rId951" Type="http://schemas.openxmlformats.org/officeDocument/2006/relationships/hyperlink" Target="https://www.timeanddate.com/holidays/us/robert-e-lee-birthday" TargetMode="External"/><Relationship Id="rId1167" Type="http://schemas.openxmlformats.org/officeDocument/2006/relationships/hyperlink" Target="https://www.timeanddate.com/holidays/us/emancipation-day-oh" TargetMode="External"/><Relationship Id="rId80" Type="http://schemas.openxmlformats.org/officeDocument/2006/relationships/hyperlink" Target="https://www.timeanddate.com/holidays/us/orthodox-holy-saturday" TargetMode="External"/><Relationship Id="rId176" Type="http://schemas.openxmlformats.org/officeDocument/2006/relationships/hyperlink" Target="https://www.timeanddate.com/holidays/us/independence-day" TargetMode="External"/><Relationship Id="rId383" Type="http://schemas.openxmlformats.org/officeDocument/2006/relationships/hyperlink" Target="https://www.timeanddate.com/holidays/us/pascua-florida-day" TargetMode="External"/><Relationship Id="rId590" Type="http://schemas.openxmlformats.org/officeDocument/2006/relationships/hyperlink" Target="https://www.timeanddate.com/holidays/us/native-american-heritage-day" TargetMode="External"/><Relationship Id="rId604" Type="http://schemas.openxmlformats.org/officeDocument/2006/relationships/hyperlink" Target="https://www.timeanddate.com/holidays/us/national-guard-birthday" TargetMode="External"/><Relationship Id="rId811" Type="http://schemas.openxmlformats.org/officeDocument/2006/relationships/hyperlink" Target="https://www.timeanddate.com/holidays/us/bastille-day" TargetMode="External"/><Relationship Id="rId1027" Type="http://schemas.openxmlformats.org/officeDocument/2006/relationships/hyperlink" Target="https://www.timeanddate.com/holidays/us/yom-hashoah" TargetMode="External"/><Relationship Id="rId1234" Type="http://schemas.openxmlformats.org/officeDocument/2006/relationships/hyperlink" Target="https://www.timeanddate.com/holidays/us/st-nicholas-day" TargetMode="External"/><Relationship Id="rId243" Type="http://schemas.openxmlformats.org/officeDocument/2006/relationships/hyperlink" Target="https://www.timeanddate.com/holidays/us/indigenous-peoples-day" TargetMode="External"/><Relationship Id="rId450" Type="http://schemas.openxmlformats.org/officeDocument/2006/relationships/hyperlink" Target="https://www.timeanddate.com/holidays/us/preakness-stakes" TargetMode="External"/><Relationship Id="rId688" Type="http://schemas.openxmlformats.org/officeDocument/2006/relationships/hyperlink" Target="https://www.timeanddate.com/holidays/us/evacuation-day" TargetMode="External"/><Relationship Id="rId895" Type="http://schemas.openxmlformats.org/officeDocument/2006/relationships/hyperlink" Target="https://www.timeanddate.com/holidays/us/election-day" TargetMode="External"/><Relationship Id="rId909" Type="http://schemas.openxmlformats.org/officeDocument/2006/relationships/hyperlink" Target="https://www.timeanddate.com/holidays/us/native-american-heritage-day" TargetMode="External"/><Relationship Id="rId1080" Type="http://schemas.openxmlformats.org/officeDocument/2006/relationships/hyperlink" Target="https://www.timeanddate.com/holidays/us/armed-forces-day" TargetMode="External"/><Relationship Id="rId1301" Type="http://schemas.openxmlformats.org/officeDocument/2006/relationships/hyperlink" Target="https://www.timeanddate.com/holidays/us/thanksgiving-day" TargetMode="External"/><Relationship Id="rId38" Type="http://schemas.openxmlformats.org/officeDocument/2006/relationships/hyperlink" Target="https://www.timeanddate.com/holidays/us/elizabeth-peratrovich-day" TargetMode="External"/><Relationship Id="rId103" Type="http://schemas.openxmlformats.org/officeDocument/2006/relationships/hyperlink" Target="https://www.timeanddate.com/holidays/us/kentucky-oaks" TargetMode="External"/><Relationship Id="rId310" Type="http://schemas.openxmlformats.org/officeDocument/2006/relationships/hyperlink" Target="https://www.timeanddate.com/holidays/us/new-year-day" TargetMode="External"/><Relationship Id="rId548" Type="http://schemas.openxmlformats.org/officeDocument/2006/relationships/hyperlink" Target="https://www.timeanddate.com/holidays/us/columbus-day" TargetMode="External"/><Relationship Id="rId755" Type="http://schemas.openxmlformats.org/officeDocument/2006/relationships/hyperlink" Target="https://www.timeanddate.com/holidays/us/victory-in-europe-day" TargetMode="External"/><Relationship Id="rId962" Type="http://schemas.openxmlformats.org/officeDocument/2006/relationships/hyperlink" Target="https://www.timeanddate.com/holidays/us/national-wear-red-day" TargetMode="External"/><Relationship Id="rId1178" Type="http://schemas.openxmlformats.org/officeDocument/2006/relationships/hyperlink" Target="https://www.timeanddate.com/holidays/us/child-health-day" TargetMode="External"/><Relationship Id="rId91" Type="http://schemas.openxmlformats.org/officeDocument/2006/relationships/hyperlink" Target="https://www.timeanddate.com/holidays/us/san-jacinto-day" TargetMode="External"/><Relationship Id="rId187" Type="http://schemas.openxmlformats.org/officeDocument/2006/relationships/hyperlink" Target="https://www.timeanddate.com/holidays/us/colorado-day" TargetMode="External"/><Relationship Id="rId394" Type="http://schemas.openxmlformats.org/officeDocument/2006/relationships/hyperlink" Target="https://www.timeanddate.com/holidays/us/san-jacinto-day" TargetMode="External"/><Relationship Id="rId408" Type="http://schemas.openxmlformats.org/officeDocument/2006/relationships/hyperlink" Target="https://www.timeanddate.com/holidays/us/arbor-day" TargetMode="External"/><Relationship Id="rId615" Type="http://schemas.openxmlformats.org/officeDocument/2006/relationships/hyperlink" Target="https://www.timeanddate.com/holidays/us/christmas-day" TargetMode="External"/><Relationship Id="rId822" Type="http://schemas.openxmlformats.org/officeDocument/2006/relationships/hyperlink" Target="https://www.timeanddate.com/holidays/us/purple-heart-day" TargetMode="External"/><Relationship Id="rId1038" Type="http://schemas.openxmlformats.org/officeDocument/2006/relationships/hyperlink" Target="https://www.timeanddate.com/holidays/us/confederate-memorial-day" TargetMode="External"/><Relationship Id="rId1245" Type="http://schemas.openxmlformats.org/officeDocument/2006/relationships/hyperlink" Target="https://www.timeanddate.com/holidays/us/wright-brothers-day" TargetMode="External"/><Relationship Id="rId254" Type="http://schemas.openxmlformats.org/officeDocument/2006/relationships/hyperlink" Target="https://www.timeanddate.com/holidays/us/ashura" TargetMode="External"/><Relationship Id="rId699" Type="http://schemas.openxmlformats.org/officeDocument/2006/relationships/hyperlink" Target="https://www.timeanddate.com/holidays/us/pascua-florida-day" TargetMode="External"/><Relationship Id="rId1091" Type="http://schemas.openxmlformats.org/officeDocument/2006/relationships/hyperlink" Target="https://www.timeanddate.com/holidays/us/memorial-day" TargetMode="External"/><Relationship Id="rId1105" Type="http://schemas.openxmlformats.org/officeDocument/2006/relationships/hyperlink" Target="https://www.timeanddate.com/holidays/us/flag-day" TargetMode="External"/><Relationship Id="rId49" Type="http://schemas.openxmlformats.org/officeDocument/2006/relationships/hyperlink" Target="https://www.timeanddate.com/holidays/us/texas-independence-day" TargetMode="External"/><Relationship Id="rId114" Type="http://schemas.openxmlformats.org/officeDocument/2006/relationships/hyperlink" Target="https://www.timeanddate.com/holidays/us/cinco-de-mayo" TargetMode="External"/><Relationship Id="rId461" Type="http://schemas.openxmlformats.org/officeDocument/2006/relationships/hyperlink" Target="https://www.timeanddate.com/holidays/us/first-day-of-pride-month" TargetMode="External"/><Relationship Id="rId559" Type="http://schemas.openxmlformats.org/officeDocument/2006/relationships/hyperlink" Target="https://www.timeanddate.com/holidays/us/sweetest-day" TargetMode="External"/><Relationship Id="rId766" Type="http://schemas.openxmlformats.org/officeDocument/2006/relationships/hyperlink" Target="https://www.timeanddate.com/holidays/us/armed-forces-day" TargetMode="External"/><Relationship Id="rId1189" Type="http://schemas.openxmlformats.org/officeDocument/2006/relationships/hyperlink" Target="https://www.timeanddate.com/holidays/us/hindu-navaratri" TargetMode="External"/><Relationship Id="rId198" Type="http://schemas.openxmlformats.org/officeDocument/2006/relationships/hyperlink" Target="https://www.timeanddate.com/holidays/us/national-aviation-day" TargetMode="External"/><Relationship Id="rId321" Type="http://schemas.openxmlformats.org/officeDocument/2006/relationships/hyperlink" Target="https://www.timeanddate.com/holidays/us/robert-e-lee-birthday" TargetMode="External"/><Relationship Id="rId419" Type="http://schemas.openxmlformats.org/officeDocument/2006/relationships/hyperlink" Target="https://www.timeanddate.com/holidays/us/primary-election-indiana" TargetMode="External"/><Relationship Id="rId626" Type="http://schemas.openxmlformats.org/officeDocument/2006/relationships/hyperlink" Target="https://www.timeanddate.com/holidays/us/new-year-day" TargetMode="External"/><Relationship Id="rId973" Type="http://schemas.openxmlformats.org/officeDocument/2006/relationships/hyperlink" Target="https://www.timeanddate.com/holidays/us/shrove-tuesday" TargetMode="External"/><Relationship Id="rId1049" Type="http://schemas.openxmlformats.org/officeDocument/2006/relationships/hyperlink" Target="https://www.timeanddate.com/holidays/us/loyalty-day" TargetMode="External"/><Relationship Id="rId1256" Type="http://schemas.openxmlformats.org/officeDocument/2006/relationships/hyperlink" Target="https://www.timeanddate.com/holidays/us/new-year-eve" TargetMode="External"/><Relationship Id="rId833" Type="http://schemas.openxmlformats.org/officeDocument/2006/relationships/hyperlink" Target="https://www.timeanddate.com/holidays/us/lyndon-baines-johnson-day" TargetMode="External"/><Relationship Id="rId1116" Type="http://schemas.openxmlformats.org/officeDocument/2006/relationships/hyperlink" Target="https://www.timeanddate.com/calendar/june-solstice.html" TargetMode="External"/><Relationship Id="rId265" Type="http://schemas.openxmlformats.org/officeDocument/2006/relationships/hyperlink" Target="https://www.timeanddate.com/holidays/us/barack-obama-day" TargetMode="External"/><Relationship Id="rId472" Type="http://schemas.openxmlformats.org/officeDocument/2006/relationships/hyperlink" Target="https://www.timeanddate.com/holidays/us/loving-day" TargetMode="External"/><Relationship Id="rId900" Type="http://schemas.openxmlformats.org/officeDocument/2006/relationships/hyperlink" Target="https://www.timeanddate.com/holidays/us/barack-obama-day" TargetMode="External"/><Relationship Id="rId125" Type="http://schemas.openxmlformats.org/officeDocument/2006/relationships/hyperlink" Target="https://www.timeanddate.com/holidays/us/military-spouse-appreciation-day" TargetMode="External"/><Relationship Id="rId332" Type="http://schemas.openxmlformats.org/officeDocument/2006/relationships/hyperlink" Target="https://www.timeanddate.com/holidays/us/national-wear-red-day" TargetMode="External"/><Relationship Id="rId777" Type="http://schemas.openxmlformats.org/officeDocument/2006/relationships/hyperlink" Target="https://www.timeanddate.com/holidays/us/shavuot" TargetMode="External"/><Relationship Id="rId984" Type="http://schemas.openxmlformats.org/officeDocument/2006/relationships/hyperlink" Target="https://www.timeanddate.com/holidays/us/african-american-scientist-and-inventor-day" TargetMode="External"/><Relationship Id="rId637" Type="http://schemas.openxmlformats.org/officeDocument/2006/relationships/hyperlink" Target="https://www.timeanddate.com/holidays/us/idaho-human-rights-day" TargetMode="External"/><Relationship Id="rId844" Type="http://schemas.openxmlformats.org/officeDocument/2006/relationships/hyperlink" Target="https://www.timeanddate.com/holidays/us/national-cleanup-day" TargetMode="External"/><Relationship Id="rId1267" Type="http://schemas.openxmlformats.org/officeDocument/2006/relationships/hyperlink" Target="https://www.timeanddate.com/holidays/us/christmas-day" TargetMode="External"/><Relationship Id="rId276" Type="http://schemas.openxmlformats.org/officeDocument/2006/relationships/hyperlink" Target="https://www.timeanddate.com/holidays/us/american-indian-heritage-day" TargetMode="External"/><Relationship Id="rId483" Type="http://schemas.openxmlformats.org/officeDocument/2006/relationships/hyperlink" Target="https://www.timeanddate.com/holidays/us/west-virginia-day" TargetMode="External"/><Relationship Id="rId690" Type="http://schemas.openxmlformats.org/officeDocument/2006/relationships/hyperlink" Target="https://www.timeanddate.com/holidays/us/maryland-day" TargetMode="External"/><Relationship Id="rId704" Type="http://schemas.openxmlformats.org/officeDocument/2006/relationships/hyperlink" Target="https://www.timeanddate.com/holidays/us/first-day-of-passover" TargetMode="External"/><Relationship Id="rId911" Type="http://schemas.openxmlformats.org/officeDocument/2006/relationships/hyperlink" Target="https://www.timeanddate.com/holidays/us/cyber-monday" TargetMode="External"/><Relationship Id="rId1127" Type="http://schemas.openxmlformats.org/officeDocument/2006/relationships/hyperlink" Target="https://www.timeanddate.com/holidays/us/national-korean-war-veterans-armistice-day" TargetMode="External"/><Relationship Id="rId40" Type="http://schemas.openxmlformats.org/officeDocument/2006/relationships/hyperlink" Target="https://www.timeanddate.com/holidays/us/shrove-tuesday" TargetMode="External"/><Relationship Id="rId136" Type="http://schemas.openxmlformats.org/officeDocument/2006/relationships/hyperlink" Target="https://www.timeanddate.com/holidays/us/preakness-stakes" TargetMode="External"/><Relationship Id="rId343" Type="http://schemas.openxmlformats.org/officeDocument/2006/relationships/hyperlink" Target="https://www.timeanddate.com/holidays/us/arizona-statehood-day" TargetMode="External"/><Relationship Id="rId550" Type="http://schemas.openxmlformats.org/officeDocument/2006/relationships/hyperlink" Target="https://www.timeanddate.com/holidays/us/native-americans-day" TargetMode="External"/><Relationship Id="rId788" Type="http://schemas.openxmlformats.org/officeDocument/2006/relationships/hyperlink" Target="https://www.timeanddate.com/holidays/us/kamehameha-day" TargetMode="External"/><Relationship Id="rId995" Type="http://schemas.openxmlformats.org/officeDocument/2006/relationships/hyperlink" Target="https://www.timeanddate.com/holidays/us/casimir-pulaski-day" TargetMode="External"/><Relationship Id="rId1180" Type="http://schemas.openxmlformats.org/officeDocument/2006/relationships/hyperlink" Target="https://www.timeanddate.com/holidays/us/st-francis-assisi-feast" TargetMode="External"/><Relationship Id="rId203" Type="http://schemas.openxmlformats.org/officeDocument/2006/relationships/hyperlink" Target="https://www.timeanddate.com/holidays/us/hindu-janmashtami" TargetMode="External"/><Relationship Id="rId648" Type="http://schemas.openxmlformats.org/officeDocument/2006/relationships/hyperlink" Target="https://www.timeanddate.com/holidays/us/first-day-of-black-history-month" TargetMode="External"/><Relationship Id="rId855" Type="http://schemas.openxmlformats.org/officeDocument/2006/relationships/hyperlink" Target="https://www.timeanddate.com/holidays/us/michigan-indian-day" TargetMode="External"/><Relationship Id="rId1040" Type="http://schemas.openxmlformats.org/officeDocument/2006/relationships/hyperlink" Target="https://www.timeanddate.com/holidays/us/administrative-professionals-day" TargetMode="External"/><Relationship Id="rId1278" Type="http://schemas.openxmlformats.org/officeDocument/2006/relationships/hyperlink" Target="https://www.timeanddate.com/holidays/us/christmas-day" TargetMode="External"/><Relationship Id="rId287" Type="http://schemas.openxmlformats.org/officeDocument/2006/relationships/hyperlink" Target="https://www.timeanddate.com/holidays/us/pearl-harbor-remembrance-day" TargetMode="External"/><Relationship Id="rId410" Type="http://schemas.openxmlformats.org/officeDocument/2006/relationships/hyperlink" Target="https://www.timeanddate.com/holidays/us/orthodox-holy-saturday" TargetMode="External"/><Relationship Id="rId494" Type="http://schemas.openxmlformats.org/officeDocument/2006/relationships/hyperlink" Target="https://www.timeanddate.com/holidays/us/parents-day" TargetMode="External"/><Relationship Id="rId508" Type="http://schemas.openxmlformats.org/officeDocument/2006/relationships/hyperlink" Target="https://www.timeanddate.com/holidays/us/hindu-raksha-bandhan" TargetMode="External"/><Relationship Id="rId715" Type="http://schemas.openxmlformats.org/officeDocument/2006/relationships/hyperlink" Target="https://www.timeanddate.com/holidays/us/emancipation-day-dc" TargetMode="External"/><Relationship Id="rId922" Type="http://schemas.openxmlformats.org/officeDocument/2006/relationships/hyperlink" Target="https://www.timeanddate.com/holidays/us/wyoming-day" TargetMode="External"/><Relationship Id="rId1138" Type="http://schemas.openxmlformats.org/officeDocument/2006/relationships/hyperlink" Target="https://www.timeanddate.com/holidays/us/national-navajo-code-talkers-day" TargetMode="External"/><Relationship Id="rId147" Type="http://schemas.openxmlformats.org/officeDocument/2006/relationships/hyperlink" Target="https://www.timeanddate.com/holidays/us/trinity-sunday" TargetMode="External"/><Relationship Id="rId354" Type="http://schemas.openxmlformats.org/officeDocument/2006/relationships/hyperlink" Target="https://www.timeanddate.com/holidays/us/town-meeting-day-vermont" TargetMode="External"/><Relationship Id="rId799" Type="http://schemas.openxmlformats.org/officeDocument/2006/relationships/hyperlink" Target="https://www.timeanddate.com/holidays/us/juneteenth" TargetMode="External"/><Relationship Id="rId1191" Type="http://schemas.openxmlformats.org/officeDocument/2006/relationships/hyperlink" Target="https://www.timeanddate.com/holidays/us/leif-erikson-day" TargetMode="External"/><Relationship Id="rId1205" Type="http://schemas.openxmlformats.org/officeDocument/2006/relationships/hyperlink" Target="https://www.timeanddate.com/holidays/us/new-york-city-marathon" TargetMode="External"/><Relationship Id="rId51" Type="http://schemas.openxmlformats.org/officeDocument/2006/relationships/hyperlink" Target="https://www.timeanddate.com/holidays/us/read-across-america-day" TargetMode="External"/><Relationship Id="rId561" Type="http://schemas.openxmlformats.org/officeDocument/2006/relationships/hyperlink" Target="https://www.timeanddate.com/holidays/us/boss-day" TargetMode="External"/><Relationship Id="rId659" Type="http://schemas.openxmlformats.org/officeDocument/2006/relationships/hyperlink" Target="https://www.timeanddate.com/holidays/us/lincolns-birthday" TargetMode="External"/><Relationship Id="rId866" Type="http://schemas.openxmlformats.org/officeDocument/2006/relationships/hyperlink" Target="https://www.timeanddate.com/holidays/us/st-francis-assisi-feast" TargetMode="External"/><Relationship Id="rId1289" Type="http://schemas.openxmlformats.org/officeDocument/2006/relationships/hyperlink" Target="https://www.timeanddate.com/holidays/us/veterans-day" TargetMode="External"/><Relationship Id="rId214" Type="http://schemas.openxmlformats.org/officeDocument/2006/relationships/hyperlink" Target="https://www.timeanddate.com/holidays/us/hindu-ganesh-chaturthi" TargetMode="External"/><Relationship Id="rId298" Type="http://schemas.openxmlformats.org/officeDocument/2006/relationships/hyperlink" Target="https://www.timeanddate.com/holidays/us/asarah-b-tevet" TargetMode="External"/><Relationship Id="rId421" Type="http://schemas.openxmlformats.org/officeDocument/2006/relationships/hyperlink" Target="https://www.timeanddate.com/holidays/us/yom-hashoah" TargetMode="External"/><Relationship Id="rId519" Type="http://schemas.openxmlformats.org/officeDocument/2006/relationships/hyperlink" Target="https://www.timeanddate.com/holidays/us/native-americans-day" TargetMode="External"/><Relationship Id="rId1051" Type="http://schemas.openxmlformats.org/officeDocument/2006/relationships/hyperlink" Target="https://www.timeanddate.com/holidays/us/first-day-of-military-appreciation-month" TargetMode="External"/><Relationship Id="rId1149" Type="http://schemas.openxmlformats.org/officeDocument/2006/relationships/hyperlink" Target="https://www.timeanddate.com/holidays/us/national-grandparents-day" TargetMode="External"/><Relationship Id="rId158" Type="http://schemas.openxmlformats.org/officeDocument/2006/relationships/hyperlink" Target="https://www.timeanddate.com/holidays/us/army-birthday" TargetMode="External"/><Relationship Id="rId726" Type="http://schemas.openxmlformats.org/officeDocument/2006/relationships/hyperlink" Target="https://www.timeanddate.com/holidays/us/isra-miraj" TargetMode="External"/><Relationship Id="rId933" Type="http://schemas.openxmlformats.org/officeDocument/2006/relationships/hyperlink" Target="https://www.timeanddate.com/holidays/us/christmas-day" TargetMode="External"/><Relationship Id="rId1009" Type="http://schemas.openxmlformats.org/officeDocument/2006/relationships/hyperlink" Target="https://www.timeanddate.com/holidays/us/good-friday" TargetMode="External"/><Relationship Id="rId62" Type="http://schemas.openxmlformats.org/officeDocument/2006/relationships/hyperlink" Target="https://www.timeanddate.com/holidays/us/prince-jonah-kuhio-kalanianaole-day" TargetMode="External"/><Relationship Id="rId365" Type="http://schemas.openxmlformats.org/officeDocument/2006/relationships/hyperlink" Target="https://www.timeanddate.com/holidays/us/evacuation-day" TargetMode="External"/><Relationship Id="rId572" Type="http://schemas.openxmlformats.org/officeDocument/2006/relationships/hyperlink" Target="https://www.timeanddate.com/holidays/us/new-york-city-marathon" TargetMode="External"/><Relationship Id="rId1216" Type="http://schemas.openxmlformats.org/officeDocument/2006/relationships/hyperlink" Target="https://www.timeanddate.com/holidays/us/george-rogers-clark-day" TargetMode="External"/><Relationship Id="rId225" Type="http://schemas.openxmlformats.org/officeDocument/2006/relationships/hyperlink" Target="https://www.timeanddate.com/holidays/us/michigan-indian-day" TargetMode="External"/><Relationship Id="rId432" Type="http://schemas.openxmlformats.org/officeDocument/2006/relationships/hyperlink" Target="https://www.timeanddate.com/holidays/us/military-spouse-appreciation-day" TargetMode="External"/><Relationship Id="rId877" Type="http://schemas.openxmlformats.org/officeDocument/2006/relationships/hyperlink" Target="https://www.timeanddate.com/holidays/us/last-day-of-sukkot" TargetMode="External"/><Relationship Id="rId1062" Type="http://schemas.openxmlformats.org/officeDocument/2006/relationships/hyperlink" Target="https://www.timeanddate.com/holidays/us/national-explosive-ordnance-disposal-day" TargetMode="External"/><Relationship Id="rId737" Type="http://schemas.openxmlformats.org/officeDocument/2006/relationships/hyperlink" Target="https://www.timeanddate.com/holidays/us/law-day" TargetMode="External"/><Relationship Id="rId944" Type="http://schemas.openxmlformats.org/officeDocument/2006/relationships/hyperlink" Target="https://www.timeanddate.com/holidays/us/epiphany" TargetMode="External"/><Relationship Id="rId73" Type="http://schemas.openxmlformats.org/officeDocument/2006/relationships/hyperlink" Target="https://www.timeanddate.com/holidays/us/holy-saturday" TargetMode="External"/><Relationship Id="rId169" Type="http://schemas.openxmlformats.org/officeDocument/2006/relationships/hyperlink" Target="https://www.timeanddate.com/holidays/us/fathers-day" TargetMode="External"/><Relationship Id="rId376" Type="http://schemas.openxmlformats.org/officeDocument/2006/relationships/hyperlink" Target="https://www.timeanddate.com/holidays/us/easter-sunday" TargetMode="External"/><Relationship Id="rId583" Type="http://schemas.openxmlformats.org/officeDocument/2006/relationships/hyperlink" Target="https://www.timeanddate.com/holidays/us/georgia-state-holiday-1" TargetMode="External"/><Relationship Id="rId790" Type="http://schemas.openxmlformats.org/officeDocument/2006/relationships/hyperlink" Target="https://www.timeanddate.com/holidays/us/loving-day" TargetMode="External"/><Relationship Id="rId804" Type="http://schemas.openxmlformats.org/officeDocument/2006/relationships/hyperlink" Target="https://www.timeanddate.com/holidays/us/laylat-al-qadr" TargetMode="External"/><Relationship Id="rId1227" Type="http://schemas.openxmlformats.org/officeDocument/2006/relationships/hyperlink" Target="https://www.timeanddate.com/holidays/us/cyber-monday" TargetMode="External"/><Relationship Id="rId4" Type="http://schemas.openxmlformats.org/officeDocument/2006/relationships/hyperlink" Target="https://www.timeanddate.com/holidays/us/epiphany" TargetMode="External"/><Relationship Id="rId236" Type="http://schemas.openxmlformats.org/officeDocument/2006/relationships/hyperlink" Target="https://www.timeanddate.com/holidays/us/leif-erikson-day" TargetMode="External"/><Relationship Id="rId443" Type="http://schemas.openxmlformats.org/officeDocument/2006/relationships/hyperlink" Target="https://www.timeanddate.com/holidays/us/yom-haatzmaut" TargetMode="External"/><Relationship Id="rId650" Type="http://schemas.openxmlformats.org/officeDocument/2006/relationships/hyperlink" Target="https://www.timeanddate.com/holidays/us/national-wear-red-day" TargetMode="External"/><Relationship Id="rId888" Type="http://schemas.openxmlformats.org/officeDocument/2006/relationships/hyperlink" Target="https://www.timeanddate.com/holidays/us/halloween" TargetMode="External"/><Relationship Id="rId1073" Type="http://schemas.openxmlformats.org/officeDocument/2006/relationships/hyperlink" Target="https://www.timeanddate.com/holidays/us/military-spouse-appreciation-day" TargetMode="External"/><Relationship Id="rId1280" Type="http://schemas.openxmlformats.org/officeDocument/2006/relationships/hyperlink" Target="https://www.timeanddate.com/holidays/us/new-year-day" TargetMode="External"/><Relationship Id="rId303" Type="http://schemas.openxmlformats.org/officeDocument/2006/relationships/hyperlink" Target="https://www.timeanddate.com/holidays/us/christmas-day" TargetMode="External"/><Relationship Id="rId748" Type="http://schemas.openxmlformats.org/officeDocument/2006/relationships/hyperlink" Target="https://www.timeanddate.com/holidays/us/west-virginia-day-of-prayer" TargetMode="External"/><Relationship Id="rId955" Type="http://schemas.openxmlformats.org/officeDocument/2006/relationships/hyperlink" Target="https://www.timeanddate.com/holidays/us/georgia-state-holiday-1" TargetMode="External"/><Relationship Id="rId1140" Type="http://schemas.openxmlformats.org/officeDocument/2006/relationships/hyperlink" Target="https://www.timeanddate.com/holidays/us/senior-citizens-day" TargetMode="External"/><Relationship Id="rId84" Type="http://schemas.openxmlformats.org/officeDocument/2006/relationships/hyperlink" Target="https://www.timeanddate.com/holidays/us/national-library-workers-day" TargetMode="External"/><Relationship Id="rId387" Type="http://schemas.openxmlformats.org/officeDocument/2006/relationships/hyperlink" Target="https://www.timeanddate.com/holidays/us/thomas-jefferson-birthday" TargetMode="External"/><Relationship Id="rId510" Type="http://schemas.openxmlformats.org/officeDocument/2006/relationships/hyperlink" Target="https://www.timeanddate.com/holidays/us/national-aviation-day" TargetMode="External"/><Relationship Id="rId594" Type="http://schemas.openxmlformats.org/officeDocument/2006/relationships/hyperlink" Target="https://www.timeanddate.com/holidays/us/giving-tuesday" TargetMode="External"/><Relationship Id="rId608" Type="http://schemas.openxmlformats.org/officeDocument/2006/relationships/hyperlink" Target="https://www.timeanddate.com/calendar/december-solstice.html" TargetMode="External"/><Relationship Id="rId815" Type="http://schemas.openxmlformats.org/officeDocument/2006/relationships/hyperlink" Target="https://www.timeanddate.com/holidays/us/national-korean-war-veterans-armistice-day" TargetMode="External"/><Relationship Id="rId1238" Type="http://schemas.openxmlformats.org/officeDocument/2006/relationships/hyperlink" Target="https://www.timeanddate.com/holidays/us/immaculate-conception" TargetMode="External"/><Relationship Id="rId247" Type="http://schemas.openxmlformats.org/officeDocument/2006/relationships/hyperlink" Target="https://www.timeanddate.com/holidays/us/muharram-new-year" TargetMode="External"/><Relationship Id="rId899" Type="http://schemas.openxmlformats.org/officeDocument/2006/relationships/hyperlink" Target="https://www.timeanddate.com/holidays/us/veterans-day" TargetMode="External"/><Relationship Id="rId1000" Type="http://schemas.openxmlformats.org/officeDocument/2006/relationships/hyperlink" Target="https://www.timeanddate.com/holidays/us/st-patrick-day" TargetMode="External"/><Relationship Id="rId1084" Type="http://schemas.openxmlformats.org/officeDocument/2006/relationships/hyperlink" Target="https://www.timeanddate.com/holidays/us/whit-monday" TargetMode="External"/><Relationship Id="rId107" Type="http://schemas.openxmlformats.org/officeDocument/2006/relationships/hyperlink" Target="https://www.timeanddate.com/holidays/us/first-day-of-military-appreciation-month" TargetMode="External"/><Relationship Id="rId454" Type="http://schemas.openxmlformats.org/officeDocument/2006/relationships/hyperlink" Target="https://www.timeanddate.com/holidays/us/medical-service-children-day" TargetMode="External"/><Relationship Id="rId661" Type="http://schemas.openxmlformats.org/officeDocument/2006/relationships/hyperlink" Target="https://www.timeanddate.com/holidays/us/arizona-statehood-day" TargetMode="External"/><Relationship Id="rId759" Type="http://schemas.openxmlformats.org/officeDocument/2006/relationships/hyperlink" Target="https://www.timeanddate.com/holidays/us/military-spouse-appreciation-day" TargetMode="External"/><Relationship Id="rId966" Type="http://schemas.openxmlformats.org/officeDocument/2006/relationships/hyperlink" Target="https://www.timeanddate.com/holidays/us/ronald-reagan-day" TargetMode="External"/><Relationship Id="rId1291" Type="http://schemas.openxmlformats.org/officeDocument/2006/relationships/hyperlink" Target="https://www.timeanddate.com/holidays/us/christmas-day" TargetMode="External"/><Relationship Id="rId11" Type="http://schemas.openxmlformats.org/officeDocument/2006/relationships/hyperlink" Target="https://www.timeanddate.com/holidays/us/robert-e-lee-birthday" TargetMode="External"/><Relationship Id="rId314" Type="http://schemas.openxmlformats.org/officeDocument/2006/relationships/hyperlink" Target="https://www.timeanddate.com/holidays/us/stephen-foster-memorial-day" TargetMode="External"/><Relationship Id="rId398" Type="http://schemas.openxmlformats.org/officeDocument/2006/relationships/hyperlink" Target="https://www.timeanddate.com/holidays/us/arbor-day" TargetMode="External"/><Relationship Id="rId521" Type="http://schemas.openxmlformats.org/officeDocument/2006/relationships/hyperlink" Target="https://www.timeanddate.com/holidays/us/national-grandparents-day" TargetMode="External"/><Relationship Id="rId619" Type="http://schemas.openxmlformats.org/officeDocument/2006/relationships/hyperlink" Target="https://www.timeanddate.com/holidays/us/christmas-day" TargetMode="External"/><Relationship Id="rId1151" Type="http://schemas.openxmlformats.org/officeDocument/2006/relationships/hyperlink" Target="https://www.timeanddate.com/holidays/us/rosh-hashana" TargetMode="External"/><Relationship Id="rId1249" Type="http://schemas.openxmlformats.org/officeDocument/2006/relationships/hyperlink" Target="https://www.timeanddate.com/holidays/us/christmas-eve" TargetMode="External"/><Relationship Id="rId95" Type="http://schemas.openxmlformats.org/officeDocument/2006/relationships/hyperlink" Target="https://www.timeanddate.com/holidays/us/take-our-daughters-and-sons-to-work-day" TargetMode="External"/><Relationship Id="rId160" Type="http://schemas.openxmlformats.org/officeDocument/2006/relationships/hyperlink" Target="https://www.timeanddate.com/holidays/us/bunker-hill-day" TargetMode="External"/><Relationship Id="rId826" Type="http://schemas.openxmlformats.org/officeDocument/2006/relationships/hyperlink" Target="https://www.timeanddate.com/holidays/us/bennington-battle-day" TargetMode="External"/><Relationship Id="rId1011" Type="http://schemas.openxmlformats.org/officeDocument/2006/relationships/hyperlink" Target="https://www.timeanddate.com/holidays/us/doctors-day" TargetMode="External"/><Relationship Id="rId1109" Type="http://schemas.openxmlformats.org/officeDocument/2006/relationships/hyperlink" Target="https://www.timeanddate.com/holidays/us/bunker-hill-day" TargetMode="External"/><Relationship Id="rId258" Type="http://schemas.openxmlformats.org/officeDocument/2006/relationships/hyperlink" Target="https://www.timeanddate.com/holidays/us/first-day-of-native-american-heritage-month" TargetMode="External"/><Relationship Id="rId465" Type="http://schemas.openxmlformats.org/officeDocument/2006/relationships/hyperlink" Target="https://www.timeanddate.com/holidays/us/jefferson-davis-birthday" TargetMode="External"/><Relationship Id="rId672" Type="http://schemas.openxmlformats.org/officeDocument/2006/relationships/hyperlink" Target="https://www.timeanddate.com/holidays/us/shrove-tuesday" TargetMode="External"/><Relationship Id="rId1095" Type="http://schemas.openxmlformats.org/officeDocument/2006/relationships/hyperlink" Target="https://www.timeanddate.com/holidays/us/first-day-of-caribbean-american-heritage-month" TargetMode="External"/><Relationship Id="rId22" Type="http://schemas.openxmlformats.org/officeDocument/2006/relationships/hyperlink" Target="https://www.timeanddate.com/holidays/us/rosa-parks-day" TargetMode="External"/><Relationship Id="rId118" Type="http://schemas.openxmlformats.org/officeDocument/2006/relationships/hyperlink" Target="https://www.timeanddate.com/holidays/us/lag-b-omer" TargetMode="External"/><Relationship Id="rId325" Type="http://schemas.openxmlformats.org/officeDocument/2006/relationships/hyperlink" Target="https://www.timeanddate.com/holidays/us/kansas-day" TargetMode="External"/><Relationship Id="rId532" Type="http://schemas.openxmlformats.org/officeDocument/2006/relationships/hyperlink" Target="https://www.timeanddate.com/holidays/us/michigan-indian-day" TargetMode="External"/><Relationship Id="rId977" Type="http://schemas.openxmlformats.org/officeDocument/2006/relationships/hyperlink" Target="https://www.timeanddate.com/holidays/us/susan-b-anthony-day" TargetMode="External"/><Relationship Id="rId1162" Type="http://schemas.openxmlformats.org/officeDocument/2006/relationships/hyperlink" Target="https://www.timeanddate.com/holidays/us/air-force-birthday" TargetMode="External"/><Relationship Id="rId171" Type="http://schemas.openxmlformats.org/officeDocument/2006/relationships/hyperlink" Target="https://www.timeanddate.com/holidays/us/juneteenth" TargetMode="External"/><Relationship Id="rId837" Type="http://schemas.openxmlformats.org/officeDocument/2006/relationships/hyperlink" Target="https://www.timeanddate.com/holidays/us/native-americans-day" TargetMode="External"/><Relationship Id="rId1022" Type="http://schemas.openxmlformats.org/officeDocument/2006/relationships/hyperlink" Target="https://www.timeanddate.com/holidays/us/last-day-of-passover" TargetMode="External"/><Relationship Id="rId269" Type="http://schemas.openxmlformats.org/officeDocument/2006/relationships/hyperlink" Target="https://www.timeanddate.com/holidays/us/george-rogers-clark-day" TargetMode="External"/><Relationship Id="rId476" Type="http://schemas.openxmlformats.org/officeDocument/2006/relationships/hyperlink" Target="https://www.timeanddate.com/holidays/us/juneteenth" TargetMode="External"/><Relationship Id="rId683" Type="http://schemas.openxmlformats.org/officeDocument/2006/relationships/hyperlink" Target="https://www.timeanddate.com/holidays/us/town-meeting-day-vermont" TargetMode="External"/><Relationship Id="rId890" Type="http://schemas.openxmlformats.org/officeDocument/2006/relationships/hyperlink" Target="https://www.timeanddate.com/holidays/us/first-day-of-native-american-heritage-month" TargetMode="External"/><Relationship Id="rId904" Type="http://schemas.openxmlformats.org/officeDocument/2006/relationships/hyperlink" Target="https://www.timeanddate.com/holidays/us/washington-birthday" TargetMode="External"/><Relationship Id="rId33" Type="http://schemas.openxmlformats.org/officeDocument/2006/relationships/hyperlink" Target="https://www.timeanddate.com/holidays/us/hindu-maha-shivaratri" TargetMode="External"/><Relationship Id="rId129" Type="http://schemas.openxmlformats.org/officeDocument/2006/relationships/hyperlink" Target="https://www.timeanddate.com/holidays/us/confederate-memorial-day" TargetMode="External"/><Relationship Id="rId336" Type="http://schemas.openxmlformats.org/officeDocument/2006/relationships/hyperlink" Target="https://www.timeanddate.com/holidays/us/shrove-tuesday" TargetMode="External"/><Relationship Id="rId543" Type="http://schemas.openxmlformats.org/officeDocument/2006/relationships/hyperlink" Target="https://www.timeanddate.com/holidays/us/german-american-day" TargetMode="External"/><Relationship Id="rId988" Type="http://schemas.openxmlformats.org/officeDocument/2006/relationships/hyperlink" Target="https://www.timeanddate.com/holidays/us/st-david-day" TargetMode="External"/><Relationship Id="rId1173" Type="http://schemas.openxmlformats.org/officeDocument/2006/relationships/hyperlink" Target="https://www.timeanddate.com/holidays/us/american-indian-heritage-day" TargetMode="External"/><Relationship Id="rId182" Type="http://schemas.openxmlformats.org/officeDocument/2006/relationships/hyperlink" Target="https://www.timeanddate.com/holidays/us/pioneer-day" TargetMode="External"/><Relationship Id="rId403" Type="http://schemas.openxmlformats.org/officeDocument/2006/relationships/hyperlink" Target="https://www.timeanddate.com/holidays/us/georgia-state-holiday" TargetMode="External"/><Relationship Id="rId750" Type="http://schemas.openxmlformats.org/officeDocument/2006/relationships/hyperlink" Target="https://www.timeanddate.com/holidays/us/kentucky-oaks" TargetMode="External"/><Relationship Id="rId848" Type="http://schemas.openxmlformats.org/officeDocument/2006/relationships/hyperlink" Target="https://www.timeanddate.com/holidays/us/constitution-citizenship-day" TargetMode="External"/><Relationship Id="rId1033" Type="http://schemas.openxmlformats.org/officeDocument/2006/relationships/hyperlink" Target="https://www.timeanddate.com/holidays/us/boston-marathon" TargetMode="External"/><Relationship Id="rId487" Type="http://schemas.openxmlformats.org/officeDocument/2006/relationships/hyperlink" Target="https://www.timeanddate.com/holidays/us/laylat-al-qadr" TargetMode="External"/><Relationship Id="rId610" Type="http://schemas.openxmlformats.org/officeDocument/2006/relationships/hyperlink" Target="https://www.timeanddate.com/holidays/us/washington-birthday" TargetMode="External"/><Relationship Id="rId694" Type="http://schemas.openxmlformats.org/officeDocument/2006/relationships/hyperlink" Target="https://www.timeanddate.com/holidays/us/national-vietnam-war-veterans-day" TargetMode="External"/><Relationship Id="rId708" Type="http://schemas.openxmlformats.org/officeDocument/2006/relationships/hyperlink" Target="https://www.timeanddate.com/holidays/us/orthodox-good-friday" TargetMode="External"/><Relationship Id="rId915" Type="http://schemas.openxmlformats.org/officeDocument/2006/relationships/hyperlink" Target="https://www.timeanddate.com/holidays/us/rosa-parks-day" TargetMode="External"/><Relationship Id="rId1240" Type="http://schemas.openxmlformats.org/officeDocument/2006/relationships/hyperlink" Target="https://www.timeanddate.com/holidays/us/wyoming-day" TargetMode="External"/><Relationship Id="rId347" Type="http://schemas.openxmlformats.org/officeDocument/2006/relationships/hyperlink" Target="https://www.timeanddate.com/holidays/us/daisy-gatson-bates-day" TargetMode="External"/><Relationship Id="rId999" Type="http://schemas.openxmlformats.org/officeDocument/2006/relationships/hyperlink" Target="https://www.timeanddate.com/holidays/us/evacuation-day" TargetMode="External"/><Relationship Id="rId1100" Type="http://schemas.openxmlformats.org/officeDocument/2006/relationships/hyperlink" Target="https://www.timeanddate.com/holidays/us/belmont-stakes" TargetMode="External"/><Relationship Id="rId1184" Type="http://schemas.openxmlformats.org/officeDocument/2006/relationships/hyperlink" Target="https://www.timeanddate.com/holidays/us/columbus-day" TargetMode="External"/><Relationship Id="rId44" Type="http://schemas.openxmlformats.org/officeDocument/2006/relationships/hyperlink" Target="https://www.timeanddate.com/holidays/us/george-rogers-clark-day" TargetMode="External"/><Relationship Id="rId554" Type="http://schemas.openxmlformats.org/officeDocument/2006/relationships/hyperlink" Target="https://www.timeanddate.com/holidays/us/yom-kippur" TargetMode="External"/><Relationship Id="rId761" Type="http://schemas.openxmlformats.org/officeDocument/2006/relationships/hyperlink" Target="https://www.timeanddate.com/holidays/us/lag-b-omer" TargetMode="External"/><Relationship Id="rId859" Type="http://schemas.openxmlformats.org/officeDocument/2006/relationships/hyperlink" Target="https://www.timeanddate.com/holidays/us/american-indian-day" TargetMode="External"/><Relationship Id="rId193" Type="http://schemas.openxmlformats.org/officeDocument/2006/relationships/hyperlink" Target="https://www.timeanddate.com/holidays/us/assumption-of-mary" TargetMode="External"/><Relationship Id="rId207" Type="http://schemas.openxmlformats.org/officeDocument/2006/relationships/hyperlink" Target="https://www.timeanddate.com/holidays/us/carl-garner-cleanup-day" TargetMode="External"/><Relationship Id="rId414" Type="http://schemas.openxmlformats.org/officeDocument/2006/relationships/hyperlink" Target="https://www.timeanddate.com/holidays/us/lei-day" TargetMode="External"/><Relationship Id="rId498" Type="http://schemas.openxmlformats.org/officeDocument/2006/relationships/hyperlink" Target="https://www.timeanddate.com/holidays/us/colorado-day" TargetMode="External"/><Relationship Id="rId621" Type="http://schemas.openxmlformats.org/officeDocument/2006/relationships/hyperlink" Target="https://www.timeanddate.com/holidays/us/washington-birthday" TargetMode="External"/><Relationship Id="rId1044" Type="http://schemas.openxmlformats.org/officeDocument/2006/relationships/hyperlink" Target="https://www.timeanddate.com/holidays/us/arbor-day-nebraska" TargetMode="External"/><Relationship Id="rId1251" Type="http://schemas.openxmlformats.org/officeDocument/2006/relationships/hyperlink" Target="https://www.timeanddate.com/holidays/us/christmas-day" TargetMode="External"/><Relationship Id="rId260" Type="http://schemas.openxmlformats.org/officeDocument/2006/relationships/hyperlink" Target="https://www.timeanddate.com/time/change/usa/new-york?year=2015" TargetMode="External"/><Relationship Id="rId719" Type="http://schemas.openxmlformats.org/officeDocument/2006/relationships/hyperlink" Target="https://www.timeanddate.com/holidays/us/patriots-day" TargetMode="External"/><Relationship Id="rId926" Type="http://schemas.openxmlformats.org/officeDocument/2006/relationships/hyperlink" Target="https://www.timeanddate.com/holidays/us/bill-of-rights-day" TargetMode="External"/><Relationship Id="rId1111" Type="http://schemas.openxmlformats.org/officeDocument/2006/relationships/hyperlink" Target="https://www.timeanddate.com/holidays/us/juneteenth" TargetMode="External"/><Relationship Id="rId55" Type="http://schemas.openxmlformats.org/officeDocument/2006/relationships/hyperlink" Target="https://www.timeanddate.com/holidays/us/purim" TargetMode="External"/><Relationship Id="rId120" Type="http://schemas.openxmlformats.org/officeDocument/2006/relationships/hyperlink" Target="https://www.timeanddate.com/holidays/us/west-virginia-day-of-prayer" TargetMode="External"/><Relationship Id="rId358" Type="http://schemas.openxmlformats.org/officeDocument/2006/relationships/hyperlink" Target="https://www.timeanddate.com/holidays/us/read-across-america-day" TargetMode="External"/><Relationship Id="rId565" Type="http://schemas.openxmlformats.org/officeDocument/2006/relationships/hyperlink" Target="https://www.timeanddate.com/holidays/us/simchat-torah" TargetMode="External"/><Relationship Id="rId772" Type="http://schemas.openxmlformats.org/officeDocument/2006/relationships/hyperlink" Target="https://www.timeanddate.com/holidays/us/national-missing-children-day" TargetMode="External"/><Relationship Id="rId1195" Type="http://schemas.openxmlformats.org/officeDocument/2006/relationships/hyperlink" Target="https://www.timeanddate.com/holidays/us/white-cane-safety-day" TargetMode="External"/><Relationship Id="rId1209" Type="http://schemas.openxmlformats.org/officeDocument/2006/relationships/hyperlink" Target="https://www.timeanddate.com/holidays/us/susan-b-anthony-day" TargetMode="External"/><Relationship Id="rId218" Type="http://schemas.openxmlformats.org/officeDocument/2006/relationships/hyperlink" Target="https://www.timeanddate.com/holidays/us/emancipation-day-oh" TargetMode="External"/><Relationship Id="rId425" Type="http://schemas.openxmlformats.org/officeDocument/2006/relationships/hyperlink" Target="https://www.timeanddate.com/holidays/us/isra-miraj" TargetMode="External"/><Relationship Id="rId632" Type="http://schemas.openxmlformats.org/officeDocument/2006/relationships/hyperlink" Target="https://www.timeanddate.com/holidays/us/lee-jackson-day" TargetMode="External"/><Relationship Id="rId1055" Type="http://schemas.openxmlformats.org/officeDocument/2006/relationships/hyperlink" Target="https://www.timeanddate.com/holidays/us/national-day-prayer" TargetMode="External"/><Relationship Id="rId1262" Type="http://schemas.openxmlformats.org/officeDocument/2006/relationships/hyperlink" Target="https://www.timeanddate.com/holidays/us/independence-day" TargetMode="External"/><Relationship Id="rId271" Type="http://schemas.openxmlformats.org/officeDocument/2006/relationships/hyperlink" Target="https://www.timeanddate.com/holidays/us/robert-e-lee-birthday" TargetMode="External"/><Relationship Id="rId937" Type="http://schemas.openxmlformats.org/officeDocument/2006/relationships/hyperlink" Target="https://www.timeanddate.com/holidays/us/day-after-christmas" TargetMode="External"/><Relationship Id="rId1122" Type="http://schemas.openxmlformats.org/officeDocument/2006/relationships/hyperlink" Target="https://www.timeanddate.com/holidays/us/bastille-day" TargetMode="External"/><Relationship Id="rId66" Type="http://schemas.openxmlformats.org/officeDocument/2006/relationships/hyperlink" Target="https://www.timeanddate.com/holidays/us/sewards-day" TargetMode="External"/><Relationship Id="rId131" Type="http://schemas.openxmlformats.org/officeDocument/2006/relationships/hyperlink" Target="https://www.timeanddate.com/holidays/us/ascension-day" TargetMode="External"/><Relationship Id="rId369" Type="http://schemas.openxmlformats.org/officeDocument/2006/relationships/hyperlink" Target="https://www.timeanddate.com/holidays/us/maundy-thursday" TargetMode="External"/><Relationship Id="rId576" Type="http://schemas.openxmlformats.org/officeDocument/2006/relationships/hyperlink" Target="https://www.timeanddate.com/holidays/us/susan-b-anthony-day" TargetMode="External"/><Relationship Id="rId783" Type="http://schemas.openxmlformats.org/officeDocument/2006/relationships/hyperlink" Target="https://www.timeanddate.com/holidays/us/whit-monday" TargetMode="External"/><Relationship Id="rId990" Type="http://schemas.openxmlformats.org/officeDocument/2006/relationships/hyperlink" Target="https://www.timeanddate.com/holidays/us/first-day-of-irish-american-heritage-month" TargetMode="External"/><Relationship Id="rId229" Type="http://schemas.openxmlformats.org/officeDocument/2006/relationships/hyperlink" Target="https://www.timeanddate.com/holidays/us/american-indian-day" TargetMode="External"/><Relationship Id="rId436" Type="http://schemas.openxmlformats.org/officeDocument/2006/relationships/hyperlink" Target="https://www.timeanddate.com/holidays/us/mothers-day" TargetMode="External"/><Relationship Id="rId643" Type="http://schemas.openxmlformats.org/officeDocument/2006/relationships/hyperlink" Target="https://www.timeanddate.com/holidays/us/inauguration-day" TargetMode="External"/><Relationship Id="rId1066" Type="http://schemas.openxmlformats.org/officeDocument/2006/relationships/hyperlink" Target="https://www.timeanddate.com/holidays/us/primary-election-west-virginia" TargetMode="External"/><Relationship Id="rId1273" Type="http://schemas.openxmlformats.org/officeDocument/2006/relationships/hyperlink" Target="https://www.timeanddate.com/holidays/us/labor-day" TargetMode="External"/><Relationship Id="rId850" Type="http://schemas.openxmlformats.org/officeDocument/2006/relationships/hyperlink" Target="https://www.timeanddate.com/holidays/us/rosh-hashana" TargetMode="External"/><Relationship Id="rId948" Type="http://schemas.openxmlformats.org/officeDocument/2006/relationships/hyperlink" Target="https://www.timeanddate.com/holidays/us/stephen-foster-memorial-day" TargetMode="External"/><Relationship Id="rId1133" Type="http://schemas.openxmlformats.org/officeDocument/2006/relationships/hyperlink" Target="https://www.timeanddate.com/holidays/us/purple-heart-day" TargetMode="External"/><Relationship Id="rId77" Type="http://schemas.openxmlformats.org/officeDocument/2006/relationships/hyperlink" Target="https://www.timeanddate.com/holidays/us/national-tartan-day" TargetMode="External"/><Relationship Id="rId282" Type="http://schemas.openxmlformats.org/officeDocument/2006/relationships/hyperlink" Target="https://www.timeanddate.com/holidays/us/rosa-parks-day" TargetMode="External"/><Relationship Id="rId503" Type="http://schemas.openxmlformats.org/officeDocument/2006/relationships/hyperlink" Target="https://www.timeanddate.com/holidays/us/victory-day" TargetMode="External"/><Relationship Id="rId587" Type="http://schemas.openxmlformats.org/officeDocument/2006/relationships/hyperlink" Target="https://www.timeanddate.com/holidays/us/black-friday" TargetMode="External"/><Relationship Id="rId710" Type="http://schemas.openxmlformats.org/officeDocument/2006/relationships/hyperlink" Target="https://www.timeanddate.com/holidays/us/holy-saturday" TargetMode="External"/><Relationship Id="rId808" Type="http://schemas.openxmlformats.org/officeDocument/2006/relationships/hyperlink" Target="https://www.timeanddate.com/holidays/us/independence-day" TargetMode="External"/><Relationship Id="rId8" Type="http://schemas.openxmlformats.org/officeDocument/2006/relationships/hyperlink" Target="https://www.timeanddate.com/holidays/us/orthodox-new-year" TargetMode="External"/><Relationship Id="rId142" Type="http://schemas.openxmlformats.org/officeDocument/2006/relationships/hyperlink" Target="https://www.timeanddate.com/holidays/us/whit-monday" TargetMode="External"/><Relationship Id="rId447" Type="http://schemas.openxmlformats.org/officeDocument/2006/relationships/hyperlink" Target="https://www.timeanddate.com/holidays/us/whit-monday" TargetMode="External"/><Relationship Id="rId794" Type="http://schemas.openxmlformats.org/officeDocument/2006/relationships/hyperlink" Target="https://www.timeanddate.com/holidays/us/bunker-hill-day" TargetMode="External"/><Relationship Id="rId1077" Type="http://schemas.openxmlformats.org/officeDocument/2006/relationships/hyperlink" Target="https://www.timeanddate.com/holidays/us/ramadan-begins" TargetMode="External"/><Relationship Id="rId1200" Type="http://schemas.openxmlformats.org/officeDocument/2006/relationships/hyperlink" Target="https://www.timeanddate.com/holidays/us/nevada-day" TargetMode="External"/><Relationship Id="rId654" Type="http://schemas.openxmlformats.org/officeDocument/2006/relationships/hyperlink" Target="https://www.timeanddate.com/holidays/us/ronald-reagan-day" TargetMode="External"/><Relationship Id="rId861" Type="http://schemas.openxmlformats.org/officeDocument/2006/relationships/hyperlink" Target="https://www.timeanddate.com/holidays/us/hindu-dussera" TargetMode="External"/><Relationship Id="rId959" Type="http://schemas.openxmlformats.org/officeDocument/2006/relationships/hyperlink" Target="https://www.timeanddate.com/holidays/us/national-freedom-day" TargetMode="External"/><Relationship Id="rId1284" Type="http://schemas.openxmlformats.org/officeDocument/2006/relationships/hyperlink" Target="https://www.timeanddate.com/holidays/us/memorial-day" TargetMode="External"/><Relationship Id="rId293" Type="http://schemas.openxmlformats.org/officeDocument/2006/relationships/hyperlink" Target="https://www.timeanddate.com/holidays/us/last-day-chanukah" TargetMode="External"/><Relationship Id="rId307" Type="http://schemas.openxmlformats.org/officeDocument/2006/relationships/hyperlink" Target="https://www.timeanddate.com/holidays/us/day-after-christmas" TargetMode="External"/><Relationship Id="rId514" Type="http://schemas.openxmlformats.org/officeDocument/2006/relationships/hyperlink" Target="https://www.timeanddate.com/holidays/us/lyndon-baines-johnson-day" TargetMode="External"/><Relationship Id="rId721" Type="http://schemas.openxmlformats.org/officeDocument/2006/relationships/hyperlink" Target="https://www.timeanddate.com/holidays/us/last-day-of-passover" TargetMode="External"/><Relationship Id="rId1144" Type="http://schemas.openxmlformats.org/officeDocument/2006/relationships/hyperlink" Target="https://www.timeanddate.com/holidays/us/lyndon-baines-johnson-day" TargetMode="External"/><Relationship Id="rId88" Type="http://schemas.openxmlformats.org/officeDocument/2006/relationships/hyperlink" Target="https://www.timeanddate.com/holidays/us/emancipation-day-dc" TargetMode="External"/><Relationship Id="rId153" Type="http://schemas.openxmlformats.org/officeDocument/2006/relationships/hyperlink" Target="https://www.timeanddate.com/holidays/us/corpus-christi" TargetMode="External"/><Relationship Id="rId360" Type="http://schemas.openxmlformats.org/officeDocument/2006/relationships/hyperlink" Target="https://www.timeanddate.com/holidays/us/employee-appreciation-day" TargetMode="External"/><Relationship Id="rId598" Type="http://schemas.openxmlformats.org/officeDocument/2006/relationships/hyperlink" Target="https://www.timeanddate.com/holidays/us/pearl-harbor-remembrance-day" TargetMode="External"/><Relationship Id="rId819" Type="http://schemas.openxmlformats.org/officeDocument/2006/relationships/hyperlink" Target="https://www.timeanddate.com/holidays/us/american-family-day" TargetMode="External"/><Relationship Id="rId1004" Type="http://schemas.openxmlformats.org/officeDocument/2006/relationships/hyperlink" Target="https://www.timeanddate.com/holidays/us/prince-jonah-kuhio-kalanianaole-day" TargetMode="External"/><Relationship Id="rId1211" Type="http://schemas.openxmlformats.org/officeDocument/2006/relationships/hyperlink" Target="https://www.timeanddate.com/holidays/us/return-day-delaware" TargetMode="External"/><Relationship Id="rId220" Type="http://schemas.openxmlformats.org/officeDocument/2006/relationships/hyperlink" Target="https://www.timeanddate.com/holidays/us/yom-kippur-tx" TargetMode="External"/><Relationship Id="rId458" Type="http://schemas.openxmlformats.org/officeDocument/2006/relationships/hyperlink" Target="https://www.timeanddate.com/holidays/us/memorial-day" TargetMode="External"/><Relationship Id="rId665" Type="http://schemas.openxmlformats.org/officeDocument/2006/relationships/hyperlink" Target="https://www.timeanddate.com/holidays/us/washington-birthday" TargetMode="External"/><Relationship Id="rId872" Type="http://schemas.openxmlformats.org/officeDocument/2006/relationships/hyperlink" Target="https://www.timeanddate.com/holidays/us/columbus-day" TargetMode="External"/><Relationship Id="rId1088" Type="http://schemas.openxmlformats.org/officeDocument/2006/relationships/hyperlink" Target="https://www.timeanddate.com/holidays/us/national-missing-children-day" TargetMode="External"/><Relationship Id="rId1295" Type="http://schemas.openxmlformats.org/officeDocument/2006/relationships/hyperlink" Target="https://www.timeanddate.com/holidays/us/memorial-day" TargetMode="External"/><Relationship Id="rId15" Type="http://schemas.openxmlformats.org/officeDocument/2006/relationships/hyperlink" Target="https://www.timeanddate.com/holidays/us/civil-rights-day" TargetMode="External"/><Relationship Id="rId318" Type="http://schemas.openxmlformats.org/officeDocument/2006/relationships/hyperlink" Target="https://www.timeanddate.com/holidays/us/robert-e-lee-birthday" TargetMode="External"/><Relationship Id="rId525" Type="http://schemas.openxmlformats.org/officeDocument/2006/relationships/hyperlink" Target="https://www.timeanddate.com/holidays/us/constitution-citizenship-day" TargetMode="External"/><Relationship Id="rId732" Type="http://schemas.openxmlformats.org/officeDocument/2006/relationships/hyperlink" Target="https://www.timeanddate.com/holidays/us/georgia-state-holiday" TargetMode="External"/><Relationship Id="rId1155" Type="http://schemas.openxmlformats.org/officeDocument/2006/relationships/hyperlink" Target="https://www.timeanddate.com/holidays/us/patriot-day" TargetMode="External"/><Relationship Id="rId99" Type="http://schemas.openxmlformats.org/officeDocument/2006/relationships/hyperlink" Target="https://www.timeanddate.com/holidays/us/arbor-day" TargetMode="External"/><Relationship Id="rId164" Type="http://schemas.openxmlformats.org/officeDocument/2006/relationships/hyperlink" Target="https://www.timeanddate.com/holidays/us/juneteenth" TargetMode="External"/><Relationship Id="rId371" Type="http://schemas.openxmlformats.org/officeDocument/2006/relationships/hyperlink" Target="https://www.timeanddate.com/holidays/us/good-friday" TargetMode="External"/><Relationship Id="rId1015" Type="http://schemas.openxmlformats.org/officeDocument/2006/relationships/hyperlink" Target="https://www.timeanddate.com/holidays/us/cesar-chavez-day" TargetMode="External"/><Relationship Id="rId1222" Type="http://schemas.openxmlformats.org/officeDocument/2006/relationships/hyperlink" Target="https://www.timeanddate.com/holidays/us/day-after-thanksgiving" TargetMode="External"/><Relationship Id="rId469" Type="http://schemas.openxmlformats.org/officeDocument/2006/relationships/hyperlink" Target="https://www.timeanddate.com/holidays/us/kamehameha-day" TargetMode="External"/><Relationship Id="rId676" Type="http://schemas.openxmlformats.org/officeDocument/2006/relationships/hyperlink" Target="https://www.timeanddate.com/holidays/us/first-day-of-womens-history-month" TargetMode="External"/><Relationship Id="rId883" Type="http://schemas.openxmlformats.org/officeDocument/2006/relationships/hyperlink" Target="https://www.timeanddate.com/holidays/us/boss-day" TargetMode="External"/><Relationship Id="rId1099" Type="http://schemas.openxmlformats.org/officeDocument/2006/relationships/hyperlink" Target="https://www.timeanddate.com/holidays/us/d-day" TargetMode="External"/><Relationship Id="rId26" Type="http://schemas.openxmlformats.org/officeDocument/2006/relationships/hyperlink" Target="https://www.timeanddate.com/holidays/us/national-wear-red-day" TargetMode="External"/><Relationship Id="rId231" Type="http://schemas.openxmlformats.org/officeDocument/2006/relationships/hyperlink" Target="https://www.timeanddate.com/holidays/us/last-day-of-sukkot" TargetMode="External"/><Relationship Id="rId329" Type="http://schemas.openxmlformats.org/officeDocument/2006/relationships/hyperlink" Target="https://www.timeanddate.com/holidays/us/national-girls-and-women-in-sports-day" TargetMode="External"/><Relationship Id="rId536" Type="http://schemas.openxmlformats.org/officeDocument/2006/relationships/hyperlink" Target="https://www.timeanddate.com/holidays/us/american-indian-heritage-day" TargetMode="External"/><Relationship Id="rId1166" Type="http://schemas.openxmlformats.org/officeDocument/2006/relationships/hyperlink" Target="https://www.timeanddate.com/holidays/us/pow-mia-recognition-day" TargetMode="External"/><Relationship Id="rId175" Type="http://schemas.openxmlformats.org/officeDocument/2006/relationships/hyperlink" Target="https://www.timeanddate.com/holidays/us/independence-day" TargetMode="External"/><Relationship Id="rId743" Type="http://schemas.openxmlformats.org/officeDocument/2006/relationships/hyperlink" Target="https://www.timeanddate.com/holidays/us/yom-haatzmaut" TargetMode="External"/><Relationship Id="rId950" Type="http://schemas.openxmlformats.org/officeDocument/2006/relationships/hyperlink" Target="https://www.timeanddate.com/holidays/us/martin-luther-king-day" TargetMode="External"/><Relationship Id="rId1026" Type="http://schemas.openxmlformats.org/officeDocument/2006/relationships/hyperlink" Target="https://www.timeanddate.com/holidays/us/national-library-workers-day" TargetMode="External"/><Relationship Id="rId382" Type="http://schemas.openxmlformats.org/officeDocument/2006/relationships/hyperlink" Target="https://www.timeanddate.com/holidays/us/cesar-chavez-day" TargetMode="External"/><Relationship Id="rId603" Type="http://schemas.openxmlformats.org/officeDocument/2006/relationships/hyperlink" Target="https://www.timeanddate.com/holidays/us/lady-guadalupe-day" TargetMode="External"/><Relationship Id="rId687" Type="http://schemas.openxmlformats.org/officeDocument/2006/relationships/hyperlink" Target="https://www.timeanddate.com/holidays/us/st-patrick-day" TargetMode="External"/><Relationship Id="rId810" Type="http://schemas.openxmlformats.org/officeDocument/2006/relationships/hyperlink" Target="https://www.timeanddate.com/holidays/us/nathan-bedford-forrest-day" TargetMode="External"/><Relationship Id="rId908" Type="http://schemas.openxmlformats.org/officeDocument/2006/relationships/hyperlink" Target="https://www.timeanddate.com/holidays/us/american-indian-heritage-day" TargetMode="External"/><Relationship Id="rId1233" Type="http://schemas.openxmlformats.org/officeDocument/2006/relationships/hyperlink" Target="https://www.timeanddate.com/holidays/us/chanukah" TargetMode="External"/><Relationship Id="rId242" Type="http://schemas.openxmlformats.org/officeDocument/2006/relationships/hyperlink" Target="https://www.timeanddate.com/holidays/us/native-americans-day" TargetMode="External"/><Relationship Id="rId894" Type="http://schemas.openxmlformats.org/officeDocument/2006/relationships/hyperlink" Target="https://www.timeanddate.com/holidays/us/election-day" TargetMode="External"/><Relationship Id="rId1177" Type="http://schemas.openxmlformats.org/officeDocument/2006/relationships/hyperlink" Target="https://www.timeanddate.com/holidays/us/shmini-atzeret" TargetMode="External"/><Relationship Id="rId1300" Type="http://schemas.openxmlformats.org/officeDocument/2006/relationships/hyperlink" Target="https://www.timeanddate.com/holidays/us/veterans-day" TargetMode="External"/><Relationship Id="rId37" Type="http://schemas.openxmlformats.org/officeDocument/2006/relationships/hyperlink" Target="https://www.timeanddate.com/holidays/us/daisy-gatson-bates-day" TargetMode="External"/><Relationship Id="rId102" Type="http://schemas.openxmlformats.org/officeDocument/2006/relationships/hyperlink" Target="https://www.timeanddate.com/holidays/us/confederate-memorial-day" TargetMode="External"/><Relationship Id="rId547" Type="http://schemas.openxmlformats.org/officeDocument/2006/relationships/hyperlink" Target="https://www.timeanddate.com/holidays/us/columbus-day" TargetMode="External"/><Relationship Id="rId754" Type="http://schemas.openxmlformats.org/officeDocument/2006/relationships/hyperlink" Target="https://www.timeanddate.com/holidays/us/truman-day" TargetMode="External"/><Relationship Id="rId961" Type="http://schemas.openxmlformats.org/officeDocument/2006/relationships/hyperlink" Target="https://www.timeanddate.com/holidays/us/groundhog-day" TargetMode="External"/><Relationship Id="rId90" Type="http://schemas.openxmlformats.org/officeDocument/2006/relationships/hyperlink" Target="https://www.timeanddate.com/holidays/us/boston-marathon" TargetMode="External"/><Relationship Id="rId186" Type="http://schemas.openxmlformats.org/officeDocument/2006/relationships/hyperlink" Target="https://www.timeanddate.com/holidays/us/national-korean-war-veterans-armistice-day" TargetMode="External"/><Relationship Id="rId393" Type="http://schemas.openxmlformats.org/officeDocument/2006/relationships/hyperlink" Target="https://www.timeanddate.com/holidays/us/boston-marathon" TargetMode="External"/><Relationship Id="rId407" Type="http://schemas.openxmlformats.org/officeDocument/2006/relationships/hyperlink" Target="https://www.timeanddate.com/holidays/us/arbor-day-nebraska" TargetMode="External"/><Relationship Id="rId614" Type="http://schemas.openxmlformats.org/officeDocument/2006/relationships/hyperlink" Target="https://www.timeanddate.com/holidays/us/christmas-day" TargetMode="External"/><Relationship Id="rId821" Type="http://schemas.openxmlformats.org/officeDocument/2006/relationships/hyperlink" Target="https://www.timeanddate.com/holidays/us/purple-heart-day" TargetMode="External"/><Relationship Id="rId1037" Type="http://schemas.openxmlformats.org/officeDocument/2006/relationships/hyperlink" Target="https://www.timeanddate.com/holidays/us/oklahoma-day" TargetMode="External"/><Relationship Id="rId1244" Type="http://schemas.openxmlformats.org/officeDocument/2006/relationships/hyperlink" Target="https://www.timeanddate.com/holidays/us/pan-american-aviation-day" TargetMode="External"/><Relationship Id="rId253" Type="http://schemas.openxmlformats.org/officeDocument/2006/relationships/hyperlink" Target="https://www.timeanddate.com/holidays/us/hindu-dussera" TargetMode="External"/><Relationship Id="rId460" Type="http://schemas.openxmlformats.org/officeDocument/2006/relationships/hyperlink" Target="https://www.timeanddate.com/holidays/us/jefferson-davis-birthday" TargetMode="External"/><Relationship Id="rId698" Type="http://schemas.openxmlformats.org/officeDocument/2006/relationships/hyperlink" Target="https://www.timeanddate.com/holidays/us/cesar-chavez-day" TargetMode="External"/><Relationship Id="rId919" Type="http://schemas.openxmlformats.org/officeDocument/2006/relationships/hyperlink" Target="https://www.timeanddate.com/holidays/us/pearl-harbor-remembrance-day" TargetMode="External"/><Relationship Id="rId1090" Type="http://schemas.openxmlformats.org/officeDocument/2006/relationships/hyperlink" Target="https://www.timeanddate.com/holidays/us/memorial-day" TargetMode="External"/><Relationship Id="rId1104" Type="http://schemas.openxmlformats.org/officeDocument/2006/relationships/hyperlink" Target="https://www.timeanddate.com/holidays/us/army-birthday" TargetMode="External"/><Relationship Id="rId48" Type="http://schemas.openxmlformats.org/officeDocument/2006/relationships/hyperlink" Target="https://www.timeanddate.com/holidays/us/first-day-of-irish-american-heritage-month" TargetMode="External"/><Relationship Id="rId113" Type="http://schemas.openxmlformats.org/officeDocument/2006/relationships/hyperlink" Target="https://www.timeanddate.com/holidays/us/rhode-island-independence-day" TargetMode="External"/><Relationship Id="rId320" Type="http://schemas.openxmlformats.org/officeDocument/2006/relationships/hyperlink" Target="https://www.timeanddate.com/holidays/us/civil-rights-day" TargetMode="External"/><Relationship Id="rId558" Type="http://schemas.openxmlformats.org/officeDocument/2006/relationships/hyperlink" Target="https://www.timeanddate.com/holidays/us/white-cane-safety-day" TargetMode="External"/><Relationship Id="rId765" Type="http://schemas.openxmlformats.org/officeDocument/2006/relationships/hyperlink" Target="https://www.timeanddate.com/holidays/us/national-defense-transportation-day" TargetMode="External"/><Relationship Id="rId972" Type="http://schemas.openxmlformats.org/officeDocument/2006/relationships/hyperlink" Target="https://www.timeanddate.com/holidays/us/shrove-tuesday" TargetMode="External"/><Relationship Id="rId1188" Type="http://schemas.openxmlformats.org/officeDocument/2006/relationships/hyperlink" Target="https://www.timeanddate.com/holidays/us/american-indian-heritage-day" TargetMode="External"/><Relationship Id="rId197" Type="http://schemas.openxmlformats.org/officeDocument/2006/relationships/hyperlink" Target="https://www.timeanddate.com/holidays/us/bennington-battle-day" TargetMode="External"/><Relationship Id="rId418" Type="http://schemas.openxmlformats.org/officeDocument/2006/relationships/hyperlink" Target="https://www.timeanddate.com/holidays/us/orthodox-easter-monday" TargetMode="External"/><Relationship Id="rId625" Type="http://schemas.openxmlformats.org/officeDocument/2006/relationships/hyperlink" Target="https://www.timeanddate.com/holidays/us/last-day-chanukah" TargetMode="External"/><Relationship Id="rId832" Type="http://schemas.openxmlformats.org/officeDocument/2006/relationships/hyperlink" Target="https://www.timeanddate.com/holidays/us/women-equality-day" TargetMode="External"/><Relationship Id="rId1048" Type="http://schemas.openxmlformats.org/officeDocument/2006/relationships/hyperlink" Target="https://www.timeanddate.com/holidays/us/law-day" TargetMode="External"/><Relationship Id="rId1255" Type="http://schemas.openxmlformats.org/officeDocument/2006/relationships/hyperlink" Target="https://www.timeanddate.com/holidays/us/new-year-eve" TargetMode="External"/><Relationship Id="rId264" Type="http://schemas.openxmlformats.org/officeDocument/2006/relationships/hyperlink" Target="https://www.timeanddate.com/holidays/us/election-day" TargetMode="External"/><Relationship Id="rId471" Type="http://schemas.openxmlformats.org/officeDocument/2006/relationships/hyperlink" Target="https://www.timeanddate.com/holidays/us/shavuot" TargetMode="External"/><Relationship Id="rId1115" Type="http://schemas.openxmlformats.org/officeDocument/2006/relationships/hyperlink" Target="https://www.timeanddate.com/holidays/us/american-eagle-day" TargetMode="External"/><Relationship Id="rId59" Type="http://schemas.openxmlformats.org/officeDocument/2006/relationships/hyperlink" Target="https://www.timeanddate.com/holidays/us/evacuation-day" TargetMode="External"/><Relationship Id="rId124" Type="http://schemas.openxmlformats.org/officeDocument/2006/relationships/hyperlink" Target="https://www.timeanddate.com/holidays/us/military-spouse-appreciation-day" TargetMode="External"/><Relationship Id="rId569" Type="http://schemas.openxmlformats.org/officeDocument/2006/relationships/hyperlink" Target="https://www.timeanddate.com/holidays/us/all-saints-day" TargetMode="External"/><Relationship Id="rId776" Type="http://schemas.openxmlformats.org/officeDocument/2006/relationships/hyperlink" Target="https://www.timeanddate.com/holidays/us/jefferson-davis-birthday" TargetMode="External"/><Relationship Id="rId983" Type="http://schemas.openxmlformats.org/officeDocument/2006/relationships/hyperlink" Target="https://www.timeanddate.com/holidays/us/daisy-gatson-bates-day" TargetMode="External"/><Relationship Id="rId1199" Type="http://schemas.openxmlformats.org/officeDocument/2006/relationships/hyperlink" Target="https://www.timeanddate.com/holidays/us/sweetest-day" TargetMode="External"/><Relationship Id="rId331" Type="http://schemas.openxmlformats.org/officeDocument/2006/relationships/hyperlink" Target="https://www.timeanddate.com/holidays/us/rosa-parks-day" TargetMode="External"/><Relationship Id="rId429" Type="http://schemas.openxmlformats.org/officeDocument/2006/relationships/hyperlink" Target="https://www.timeanddate.com/holidays/us/kentucky-oaks" TargetMode="External"/><Relationship Id="rId636" Type="http://schemas.openxmlformats.org/officeDocument/2006/relationships/hyperlink" Target="https://www.timeanddate.com/holidays/us/robert-e-lee-birthday" TargetMode="External"/><Relationship Id="rId1059" Type="http://schemas.openxmlformats.org/officeDocument/2006/relationships/hyperlink" Target="https://www.timeanddate.com/holidays/us/rhode-island-independence-day" TargetMode="External"/><Relationship Id="rId1266" Type="http://schemas.openxmlformats.org/officeDocument/2006/relationships/hyperlink" Target="https://www.timeanddate.com/holidays/us/thanksgiving-day" TargetMode="External"/><Relationship Id="rId843" Type="http://schemas.openxmlformats.org/officeDocument/2006/relationships/hyperlink" Target="https://www.timeanddate.com/holidays/us/pow-mia-recognition-day" TargetMode="External"/><Relationship Id="rId1126" Type="http://schemas.openxmlformats.org/officeDocument/2006/relationships/hyperlink" Target="https://www.timeanddate.com/holidays/us/korean-war-veteran-recognition-day" TargetMode="External"/><Relationship Id="rId275" Type="http://schemas.openxmlformats.org/officeDocument/2006/relationships/hyperlink" Target="https://www.timeanddate.com/holidays/us/black-friday" TargetMode="External"/><Relationship Id="rId482" Type="http://schemas.openxmlformats.org/officeDocument/2006/relationships/hyperlink" Target="https://www.timeanddate.com/holidays/us/emancipation-day-tx" TargetMode="External"/><Relationship Id="rId703" Type="http://schemas.openxmlformats.org/officeDocument/2006/relationships/hyperlink" Target="https://www.timeanddate.com/holidays/us/passover-eve" TargetMode="External"/><Relationship Id="rId910" Type="http://schemas.openxmlformats.org/officeDocument/2006/relationships/hyperlink" Target="https://www.timeanddate.com/holidays/us/native-american-heritage-day" TargetMode="External"/><Relationship Id="rId135" Type="http://schemas.openxmlformats.org/officeDocument/2006/relationships/hyperlink" Target="https://www.timeanddate.com/holidays/us/armed-forces-day" TargetMode="External"/><Relationship Id="rId342" Type="http://schemas.openxmlformats.org/officeDocument/2006/relationships/hyperlink" Target="https://www.timeanddate.com/holidays/us/valentine-day" TargetMode="External"/><Relationship Id="rId787" Type="http://schemas.openxmlformats.org/officeDocument/2006/relationships/hyperlink" Target="https://www.timeanddate.com/holidays/us/trinity-sunday" TargetMode="External"/><Relationship Id="rId994" Type="http://schemas.openxmlformats.org/officeDocument/2006/relationships/hyperlink" Target="https://www.timeanddate.com/holidays/us/employee-appreciation-day" TargetMode="External"/><Relationship Id="rId202" Type="http://schemas.openxmlformats.org/officeDocument/2006/relationships/hyperlink" Target="https://www.timeanddate.com/holidays/us/hindu-raksha-bandhan" TargetMode="External"/><Relationship Id="rId647" Type="http://schemas.openxmlformats.org/officeDocument/2006/relationships/hyperlink" Target="https://www.timeanddate.com/holidays/us/national-girls-and-women-in-sports-day" TargetMode="External"/><Relationship Id="rId854" Type="http://schemas.openxmlformats.org/officeDocument/2006/relationships/hyperlink" Target="https://www.timeanddate.com/holidays/us/native-americans-day" TargetMode="External"/><Relationship Id="rId1277" Type="http://schemas.openxmlformats.org/officeDocument/2006/relationships/hyperlink" Target="https://www.timeanddate.com/holidays/us/christmas-day" TargetMode="External"/><Relationship Id="rId286" Type="http://schemas.openxmlformats.org/officeDocument/2006/relationships/hyperlink" Target="https://www.timeanddate.com/holidays/us/pearl-harbor-remembrance-day" TargetMode="External"/><Relationship Id="rId493" Type="http://schemas.openxmlformats.org/officeDocument/2006/relationships/hyperlink" Target="https://www.timeanddate.com/holidays/us/pioneer-day" TargetMode="External"/><Relationship Id="rId507" Type="http://schemas.openxmlformats.org/officeDocument/2006/relationships/hyperlink" Target="https://www.timeanddate.com/holidays/us/bennington-battle-day" TargetMode="External"/><Relationship Id="rId714" Type="http://schemas.openxmlformats.org/officeDocument/2006/relationships/hyperlink" Target="https://www.timeanddate.com/holidays/us/easter-sunday" TargetMode="External"/><Relationship Id="rId921" Type="http://schemas.openxmlformats.org/officeDocument/2006/relationships/hyperlink" Target="https://www.timeanddate.com/holidays/us/immaculate-conception" TargetMode="External"/><Relationship Id="rId1137" Type="http://schemas.openxmlformats.org/officeDocument/2006/relationships/hyperlink" Target="https://www.timeanddate.com/holidays/us/hawaii-statehood-day" TargetMode="External"/><Relationship Id="rId50" Type="http://schemas.openxmlformats.org/officeDocument/2006/relationships/hyperlink" Target="https://www.timeanddate.com/holidays/us/casimir-pulaski-day" TargetMode="External"/><Relationship Id="rId146" Type="http://schemas.openxmlformats.org/officeDocument/2006/relationships/hyperlink" Target="https://www.timeanddate.com/holidays/us/national-missing-children-day" TargetMode="External"/><Relationship Id="rId353" Type="http://schemas.openxmlformats.org/officeDocument/2006/relationships/hyperlink" Target="https://www.timeanddate.com/holidays/us/st-david-day" TargetMode="External"/><Relationship Id="rId560" Type="http://schemas.openxmlformats.org/officeDocument/2006/relationships/hyperlink" Target="https://www.timeanddate.com/holidays/us/sukkot" TargetMode="External"/><Relationship Id="rId798" Type="http://schemas.openxmlformats.org/officeDocument/2006/relationships/hyperlink" Target="https://www.timeanddate.com/holidays/us/juneteenth" TargetMode="External"/><Relationship Id="rId1190" Type="http://schemas.openxmlformats.org/officeDocument/2006/relationships/hyperlink" Target="https://www.timeanddate.com/holidays/us/leif-erikson-day" TargetMode="External"/><Relationship Id="rId1204" Type="http://schemas.openxmlformats.org/officeDocument/2006/relationships/hyperlink" Target="https://www.timeanddate.com/holidays/us/all-souls-day" TargetMode="External"/><Relationship Id="rId213" Type="http://schemas.openxmlformats.org/officeDocument/2006/relationships/hyperlink" Target="https://www.timeanddate.com/holidays/us/first-day-of-national-hispanic-heritage-month" TargetMode="External"/><Relationship Id="rId420" Type="http://schemas.openxmlformats.org/officeDocument/2006/relationships/hyperlink" Target="https://www.timeanddate.com/holidays/us/national-teacher-appreciation-day" TargetMode="External"/><Relationship Id="rId658" Type="http://schemas.openxmlformats.org/officeDocument/2006/relationships/hyperlink" Target="https://www.timeanddate.com/holidays/us/georgia-day" TargetMode="External"/><Relationship Id="rId865" Type="http://schemas.openxmlformats.org/officeDocument/2006/relationships/hyperlink" Target="https://www.timeanddate.com/holidays/us/child-health-day" TargetMode="External"/><Relationship Id="rId1050" Type="http://schemas.openxmlformats.org/officeDocument/2006/relationships/hyperlink" Target="https://www.timeanddate.com/holidays/us/lei-day" TargetMode="External"/><Relationship Id="rId1288" Type="http://schemas.openxmlformats.org/officeDocument/2006/relationships/hyperlink" Target="https://www.timeanddate.com/holidays/us/veterans-day" TargetMode="External"/><Relationship Id="rId297" Type="http://schemas.openxmlformats.org/officeDocument/2006/relationships/hyperlink" Target="https://www.timeanddate.com/calendar/december-solstice.html" TargetMode="External"/><Relationship Id="rId518" Type="http://schemas.openxmlformats.org/officeDocument/2006/relationships/hyperlink" Target="https://www.timeanddate.com/holidays/us/carl-garner-cleanup-day" TargetMode="External"/><Relationship Id="rId725" Type="http://schemas.openxmlformats.org/officeDocument/2006/relationships/hyperlink" Target="https://www.timeanddate.com/holidays/us/yom-hashoah" TargetMode="External"/><Relationship Id="rId932" Type="http://schemas.openxmlformats.org/officeDocument/2006/relationships/hyperlink" Target="https://www.timeanddate.com/holidays/us/christmas-eve" TargetMode="External"/><Relationship Id="rId1148" Type="http://schemas.openxmlformats.org/officeDocument/2006/relationships/hyperlink" Target="https://www.timeanddate.com/holidays/us/native-americans-day" TargetMode="External"/><Relationship Id="rId157" Type="http://schemas.openxmlformats.org/officeDocument/2006/relationships/hyperlink" Target="https://www.timeanddate.com/holidays/us/loving-day" TargetMode="External"/><Relationship Id="rId364" Type="http://schemas.openxmlformats.org/officeDocument/2006/relationships/hyperlink" Target="https://www.timeanddate.com/holidays/us/st-patrick-day" TargetMode="External"/><Relationship Id="rId1008" Type="http://schemas.openxmlformats.org/officeDocument/2006/relationships/hyperlink" Target="https://www.timeanddate.com/holidays/us/passover-eve" TargetMode="External"/><Relationship Id="rId1215" Type="http://schemas.openxmlformats.org/officeDocument/2006/relationships/hyperlink" Target="https://www.timeanddate.com/holidays/us/veterans-day" TargetMode="External"/><Relationship Id="rId61" Type="http://schemas.openxmlformats.org/officeDocument/2006/relationships/hyperlink" Target="https://www.timeanddate.com/holidays/us/maryland-day" TargetMode="External"/><Relationship Id="rId571" Type="http://schemas.openxmlformats.org/officeDocument/2006/relationships/hyperlink" Target="https://www.timeanddate.com/holidays/us/all-souls-day" TargetMode="External"/><Relationship Id="rId669" Type="http://schemas.openxmlformats.org/officeDocument/2006/relationships/hyperlink" Target="https://www.timeanddate.com/holidays/us/african-american-scientist-and-inventor-day" TargetMode="External"/><Relationship Id="rId876" Type="http://schemas.openxmlformats.org/officeDocument/2006/relationships/hyperlink" Target="https://www.timeanddate.com/holidays/us/american-indian-heritage-day" TargetMode="External"/><Relationship Id="rId1299" Type="http://schemas.openxmlformats.org/officeDocument/2006/relationships/hyperlink" Target="https://www.timeanddate.com/holidays/us/veterans-day" TargetMode="External"/><Relationship Id="rId19" Type="http://schemas.openxmlformats.org/officeDocument/2006/relationships/hyperlink" Target="https://www.timeanddate.com/holidays/us/first-day-of-black-history-month" TargetMode="External"/><Relationship Id="rId224" Type="http://schemas.openxmlformats.org/officeDocument/2006/relationships/hyperlink" Target="https://www.timeanddate.com/holidays/us/american-indian-heritage-day" TargetMode="External"/><Relationship Id="rId431" Type="http://schemas.openxmlformats.org/officeDocument/2006/relationships/hyperlink" Target="https://www.timeanddate.com/holidays/us/military-spouse-appreciation-day" TargetMode="External"/><Relationship Id="rId529" Type="http://schemas.openxmlformats.org/officeDocument/2006/relationships/hyperlink" Target="https://www.timeanddate.com/holidays/us/emancipation-day-oh" TargetMode="External"/><Relationship Id="rId736" Type="http://schemas.openxmlformats.org/officeDocument/2006/relationships/hyperlink" Target="https://www.timeanddate.com/holidays/us/arbor-day" TargetMode="External"/><Relationship Id="rId1061" Type="http://schemas.openxmlformats.org/officeDocument/2006/relationships/hyperlink" Target="https://www.timeanddate.com/holidays/us/kentucky-derby" TargetMode="External"/><Relationship Id="rId1159" Type="http://schemas.openxmlformats.org/officeDocument/2006/relationships/hyperlink" Target="https://www.timeanddate.com/holidays/us/national-cleanup-day" TargetMode="External"/><Relationship Id="rId168" Type="http://schemas.openxmlformats.org/officeDocument/2006/relationships/hyperlink" Target="https://www.timeanddate.com/holidays/us/american-eagle-day" TargetMode="External"/><Relationship Id="rId943" Type="http://schemas.openxmlformats.org/officeDocument/2006/relationships/hyperlink" Target="https://www.timeanddate.com/holidays/us/new-year-eve" TargetMode="External"/><Relationship Id="rId1019" Type="http://schemas.openxmlformats.org/officeDocument/2006/relationships/hyperlink" Target="https://www.timeanddate.com/holidays/us/orthodox-good-friday" TargetMode="External"/><Relationship Id="rId72" Type="http://schemas.openxmlformats.org/officeDocument/2006/relationships/hyperlink" Target="https://www.timeanddate.com/holidays/us/good-friday" TargetMode="External"/><Relationship Id="rId375" Type="http://schemas.openxmlformats.org/officeDocument/2006/relationships/hyperlink" Target="https://www.timeanddate.com/holidays/us/prince-jonah-kuhio-kalanianaole-day" TargetMode="External"/><Relationship Id="rId582" Type="http://schemas.openxmlformats.org/officeDocument/2006/relationships/hyperlink" Target="https://www.timeanddate.com/holidays/us/thanksgiving-day" TargetMode="External"/><Relationship Id="rId803" Type="http://schemas.openxmlformats.org/officeDocument/2006/relationships/hyperlink" Target="https://www.timeanddate.com/holidays/us/american-eagle-day" TargetMode="External"/><Relationship Id="rId1226" Type="http://schemas.openxmlformats.org/officeDocument/2006/relationships/hyperlink" Target="https://www.timeanddate.com/holidays/us/native-american-heritage-day" TargetMode="External"/><Relationship Id="rId3" Type="http://schemas.openxmlformats.org/officeDocument/2006/relationships/hyperlink" Target="https://www.timeanddate.com/holidays/us/prophet-birthday" TargetMode="External"/><Relationship Id="rId235" Type="http://schemas.openxmlformats.org/officeDocument/2006/relationships/hyperlink" Target="https://www.timeanddate.com/holidays/us/german-american-day" TargetMode="External"/><Relationship Id="rId442" Type="http://schemas.openxmlformats.org/officeDocument/2006/relationships/hyperlink" Target="https://www.timeanddate.com/holidays/us/primary-election-west-virginia" TargetMode="External"/><Relationship Id="rId887" Type="http://schemas.openxmlformats.org/officeDocument/2006/relationships/hyperlink" Target="https://www.timeanddate.com/holidays/us/nevada-day" TargetMode="External"/><Relationship Id="rId1072" Type="http://schemas.openxmlformats.org/officeDocument/2006/relationships/hyperlink" Target="https://www.timeanddate.com/holidays/us/military-spouse-appreciation-day" TargetMode="External"/><Relationship Id="rId302" Type="http://schemas.openxmlformats.org/officeDocument/2006/relationships/hyperlink" Target="https://www.timeanddate.com/holidays/us/washington-birthday" TargetMode="External"/><Relationship Id="rId747" Type="http://schemas.openxmlformats.org/officeDocument/2006/relationships/hyperlink" Target="https://www.timeanddate.com/holidays/us/rhode-island-independence-day" TargetMode="External"/><Relationship Id="rId954" Type="http://schemas.openxmlformats.org/officeDocument/2006/relationships/hyperlink" Target="https://www.timeanddate.com/holidays/us/robert-e-lee-birthday" TargetMode="External"/><Relationship Id="rId83" Type="http://schemas.openxmlformats.org/officeDocument/2006/relationships/hyperlink" Target="https://www.timeanddate.com/holidays/us/thomas-jefferson-birthday" TargetMode="External"/><Relationship Id="rId179" Type="http://schemas.openxmlformats.org/officeDocument/2006/relationships/hyperlink" Target="https://www.timeanddate.com/holidays/us/laylat-al-qadr" TargetMode="External"/><Relationship Id="rId386" Type="http://schemas.openxmlformats.org/officeDocument/2006/relationships/hyperlink" Target="https://www.timeanddate.com/holidays/us/national-library-workers-day" TargetMode="External"/><Relationship Id="rId593" Type="http://schemas.openxmlformats.org/officeDocument/2006/relationships/hyperlink" Target="https://www.timeanddate.com/holidays/us/nellie-tayloe-ross-birthday" TargetMode="External"/><Relationship Id="rId607" Type="http://schemas.openxmlformats.org/officeDocument/2006/relationships/hyperlink" Target="https://www.timeanddate.com/holidays/us/wright-brothers-day" TargetMode="External"/><Relationship Id="rId814" Type="http://schemas.openxmlformats.org/officeDocument/2006/relationships/hyperlink" Target="https://www.timeanddate.com/holidays/us/korean-war-veteran-recognition-day" TargetMode="External"/><Relationship Id="rId1237" Type="http://schemas.openxmlformats.org/officeDocument/2006/relationships/hyperlink" Target="https://www.timeanddate.com/holidays/us/delaware-day" TargetMode="External"/><Relationship Id="rId246" Type="http://schemas.openxmlformats.org/officeDocument/2006/relationships/hyperlink" Target="https://www.timeanddate.com/holidays/us/navy-birthday" TargetMode="External"/><Relationship Id="rId453" Type="http://schemas.openxmlformats.org/officeDocument/2006/relationships/hyperlink" Target="https://www.timeanddate.com/holidays/us/harvey-milk-day" TargetMode="External"/><Relationship Id="rId660" Type="http://schemas.openxmlformats.org/officeDocument/2006/relationships/hyperlink" Target="https://www.timeanddate.com/holidays/us/valentine-day" TargetMode="External"/><Relationship Id="rId898" Type="http://schemas.openxmlformats.org/officeDocument/2006/relationships/hyperlink" Target="https://www.timeanddate.com/holidays/us/veterans-day" TargetMode="External"/><Relationship Id="rId1083" Type="http://schemas.openxmlformats.org/officeDocument/2006/relationships/hyperlink" Target="https://www.timeanddate.com/holidays/us/shavuot" TargetMode="External"/><Relationship Id="rId1290" Type="http://schemas.openxmlformats.org/officeDocument/2006/relationships/hyperlink" Target="https://www.timeanddate.com/holidays/us/thanksgiving-day" TargetMode="External"/><Relationship Id="rId106" Type="http://schemas.openxmlformats.org/officeDocument/2006/relationships/hyperlink" Target="https://www.timeanddate.com/holidays/us/lei-day" TargetMode="External"/><Relationship Id="rId313" Type="http://schemas.openxmlformats.org/officeDocument/2006/relationships/hyperlink" Target="https://www.timeanddate.com/holidays/us/battle-of-new-orleans" TargetMode="External"/><Relationship Id="rId758" Type="http://schemas.openxmlformats.org/officeDocument/2006/relationships/hyperlink" Target="https://www.timeanddate.com/holidays/us/native-americans-day" TargetMode="External"/><Relationship Id="rId965" Type="http://schemas.openxmlformats.org/officeDocument/2006/relationships/hyperlink" Target="https://www.timeanddate.com/holidays/us/super-bowl" TargetMode="External"/><Relationship Id="rId1150" Type="http://schemas.openxmlformats.org/officeDocument/2006/relationships/hyperlink" Target="https://www.timeanddate.com/holidays/us/california-admission-day" TargetMode="External"/><Relationship Id="rId10" Type="http://schemas.openxmlformats.org/officeDocument/2006/relationships/hyperlink" Target="https://www.timeanddate.com/holidays/us/martin-luther-king-day" TargetMode="External"/><Relationship Id="rId94" Type="http://schemas.openxmlformats.org/officeDocument/2006/relationships/hyperlink" Target="https://www.timeanddate.com/holidays/us/yom-haatzmaut" TargetMode="External"/><Relationship Id="rId397" Type="http://schemas.openxmlformats.org/officeDocument/2006/relationships/hyperlink" Target="https://www.timeanddate.com/holidays/us/first-day-of-passover" TargetMode="External"/><Relationship Id="rId520" Type="http://schemas.openxmlformats.org/officeDocument/2006/relationships/hyperlink" Target="https://www.timeanddate.com/holidays/us/patriot-day" TargetMode="External"/><Relationship Id="rId618" Type="http://schemas.openxmlformats.org/officeDocument/2006/relationships/hyperlink" Target="https://www.timeanddate.com/holidays/us/christmas-day" TargetMode="External"/><Relationship Id="rId825" Type="http://schemas.openxmlformats.org/officeDocument/2006/relationships/hyperlink" Target="https://www.timeanddate.com/holidays/us/assumption-of-mary" TargetMode="External"/><Relationship Id="rId1248" Type="http://schemas.openxmlformats.org/officeDocument/2006/relationships/hyperlink" Target="https://www.timeanddate.com/holidays/us/christmas-eve" TargetMode="External"/><Relationship Id="rId257" Type="http://schemas.openxmlformats.org/officeDocument/2006/relationships/hyperlink" Target="https://www.timeanddate.com/holidays/us/all-saints-day" TargetMode="External"/><Relationship Id="rId464" Type="http://schemas.openxmlformats.org/officeDocument/2006/relationships/hyperlink" Target="https://www.timeanddate.com/holidays/us/jefferson-davis-birthday" TargetMode="External"/><Relationship Id="rId1010" Type="http://schemas.openxmlformats.org/officeDocument/2006/relationships/hyperlink" Target="https://www.timeanddate.com/holidays/us/wyoming-veterans-welcome-home-day" TargetMode="External"/><Relationship Id="rId1094" Type="http://schemas.openxmlformats.org/officeDocument/2006/relationships/hyperlink" Target="https://www.timeanddate.com/holidays/us/first-day-of-pride-month" TargetMode="External"/><Relationship Id="rId1108" Type="http://schemas.openxmlformats.org/officeDocument/2006/relationships/hyperlink" Target="https://www.timeanddate.com/holidays/us/fathers-day" TargetMode="External"/><Relationship Id="rId117" Type="http://schemas.openxmlformats.org/officeDocument/2006/relationships/hyperlink" Target="https://www.timeanddate.com/holidays/us/national-nurses-day" TargetMode="External"/><Relationship Id="rId671" Type="http://schemas.openxmlformats.org/officeDocument/2006/relationships/hyperlink" Target="https://www.timeanddate.com/holidays/us/shrove-tuesday" TargetMode="External"/><Relationship Id="rId769" Type="http://schemas.openxmlformats.org/officeDocument/2006/relationships/hyperlink" Target="https://www.timeanddate.com/holidays/us/harvey-milk-day" TargetMode="External"/><Relationship Id="rId976" Type="http://schemas.openxmlformats.org/officeDocument/2006/relationships/hyperlink" Target="https://www.timeanddate.com/holidays/us/arizona-statehood-day" TargetMode="External"/><Relationship Id="rId324" Type="http://schemas.openxmlformats.org/officeDocument/2006/relationships/hyperlink" Target="https://www.timeanddate.com/holidays/us/tu-bshevat" TargetMode="External"/><Relationship Id="rId531" Type="http://schemas.openxmlformats.org/officeDocument/2006/relationships/hyperlink" Target="https://www.timeanddate.com/holidays/us/native-americans-day" TargetMode="External"/><Relationship Id="rId629" Type="http://schemas.openxmlformats.org/officeDocument/2006/relationships/hyperlink" Target="https://www.timeanddate.com/holidays/us/orthodox-christmas-day" TargetMode="External"/><Relationship Id="rId1161" Type="http://schemas.openxmlformats.org/officeDocument/2006/relationships/hyperlink" Target="https://www.timeanddate.com/holidays/us/constitution-citizenship-day" TargetMode="External"/><Relationship Id="rId1259" Type="http://schemas.openxmlformats.org/officeDocument/2006/relationships/hyperlink" Target="https://www.timeanddate.com/holidays/us/washington-birthday" TargetMode="External"/><Relationship Id="rId836" Type="http://schemas.openxmlformats.org/officeDocument/2006/relationships/hyperlink" Target="https://www.timeanddate.com/holidays/us/carl-garner-cleanup-day" TargetMode="External"/><Relationship Id="rId1021" Type="http://schemas.openxmlformats.org/officeDocument/2006/relationships/hyperlink" Target="https://www.timeanddate.com/holidays/us/national-tartan-day" TargetMode="External"/><Relationship Id="rId1119" Type="http://schemas.openxmlformats.org/officeDocument/2006/relationships/hyperlink" Target="https://www.timeanddate.com/holidays/us/independence-day" TargetMode="External"/><Relationship Id="rId903" Type="http://schemas.openxmlformats.org/officeDocument/2006/relationships/hyperlink" Target="https://www.timeanddate.com/holidays/us/georgia-state-holiday-1" TargetMode="External"/><Relationship Id="rId32" Type="http://schemas.openxmlformats.org/officeDocument/2006/relationships/hyperlink" Target="https://www.timeanddate.com/holidays/us/susan-b-anthony-day" TargetMode="External"/><Relationship Id="rId181" Type="http://schemas.openxmlformats.org/officeDocument/2006/relationships/hyperlink" Target="https://www.timeanddate.com/holidays/us/bastille-day" TargetMode="External"/><Relationship Id="rId279" Type="http://schemas.openxmlformats.org/officeDocument/2006/relationships/hyperlink" Target="https://www.timeanddate.com/holidays/us/first-sunday-advent" TargetMode="External"/><Relationship Id="rId486" Type="http://schemas.openxmlformats.org/officeDocument/2006/relationships/hyperlink" Target="https://www.timeanddate.com/holidays/us/carolina-day" TargetMode="External"/><Relationship Id="rId693" Type="http://schemas.openxmlformats.org/officeDocument/2006/relationships/hyperlink" Target="https://www.timeanddate.com/holidays/us/sewards-day" TargetMode="External"/><Relationship Id="rId139" Type="http://schemas.openxmlformats.org/officeDocument/2006/relationships/hyperlink" Target="https://www.timeanddate.com/holidays/us/harvey-milk-day" TargetMode="External"/><Relationship Id="rId346" Type="http://schemas.openxmlformats.org/officeDocument/2006/relationships/hyperlink" Target="https://www.timeanddate.com/holidays/us/washington-birthday" TargetMode="External"/><Relationship Id="rId553" Type="http://schemas.openxmlformats.org/officeDocument/2006/relationships/hyperlink" Target="https://www.timeanddate.com/holidays/us/casimir-pulaski-day" TargetMode="External"/><Relationship Id="rId760" Type="http://schemas.openxmlformats.org/officeDocument/2006/relationships/hyperlink" Target="https://www.timeanddate.com/holidays/us/military-spouse-appreciation-day" TargetMode="External"/><Relationship Id="rId998" Type="http://schemas.openxmlformats.org/officeDocument/2006/relationships/hyperlink" Target="https://www.timeanddate.com/time/change/usa/new-york?year=2018" TargetMode="External"/><Relationship Id="rId1183" Type="http://schemas.openxmlformats.org/officeDocument/2006/relationships/hyperlink" Target="https://www.timeanddate.com/holidays/us/columbus-day" TargetMode="External"/><Relationship Id="rId206" Type="http://schemas.openxmlformats.org/officeDocument/2006/relationships/hyperlink" Target="https://www.timeanddate.com/holidays/us/patriot-day" TargetMode="External"/><Relationship Id="rId413" Type="http://schemas.openxmlformats.org/officeDocument/2006/relationships/hyperlink" Target="https://www.timeanddate.com/holidays/us/loyalty-day" TargetMode="External"/><Relationship Id="rId858" Type="http://schemas.openxmlformats.org/officeDocument/2006/relationships/hyperlink" Target="https://www.timeanddate.com/holidays/us/gold-star-mothers-day" TargetMode="External"/><Relationship Id="rId1043" Type="http://schemas.openxmlformats.org/officeDocument/2006/relationships/hyperlink" Target="https://www.timeanddate.com/holidays/us/take-our-daughters-and-sons-to-work-day" TargetMode="External"/><Relationship Id="rId620" Type="http://schemas.openxmlformats.org/officeDocument/2006/relationships/hyperlink" Target="https://www.timeanddate.com/holidays/us/day-after-christmas" TargetMode="External"/><Relationship Id="rId718" Type="http://schemas.openxmlformats.org/officeDocument/2006/relationships/hyperlink" Target="https://www.timeanddate.com/holidays/us/emancipation-day-dc" TargetMode="External"/><Relationship Id="rId925" Type="http://schemas.openxmlformats.org/officeDocument/2006/relationships/hyperlink" Target="https://www.timeanddate.com/holidays/us/national-guard-birthday" TargetMode="External"/><Relationship Id="rId1250" Type="http://schemas.openxmlformats.org/officeDocument/2006/relationships/hyperlink" Target="https://www.timeanddate.com/holidays/us/washington-birthday" TargetMode="External"/><Relationship Id="rId1110" Type="http://schemas.openxmlformats.org/officeDocument/2006/relationships/hyperlink" Target="https://www.timeanddate.com/holidays/us/juneteenth" TargetMode="External"/><Relationship Id="rId1208" Type="http://schemas.openxmlformats.org/officeDocument/2006/relationships/hyperlink" Target="https://www.timeanddate.com/holidays/us/election-day" TargetMode="External"/><Relationship Id="rId54" Type="http://schemas.openxmlformats.org/officeDocument/2006/relationships/hyperlink" Target="https://www.timeanddate.com/holidays/us/hindu-holi" TargetMode="External"/><Relationship Id="rId270" Type="http://schemas.openxmlformats.org/officeDocument/2006/relationships/hyperlink" Target="https://www.timeanddate.com/holidays/us/thanksgiving-day" TargetMode="External"/><Relationship Id="rId130" Type="http://schemas.openxmlformats.org/officeDocument/2006/relationships/hyperlink" Target="https://www.timeanddate.com/holidays/us/confederate-memorial-day" TargetMode="External"/><Relationship Id="rId368" Type="http://schemas.openxmlformats.org/officeDocument/2006/relationships/hyperlink" Target="https://www.timeanddate.com/holidays/us/hindu-holi" TargetMode="External"/><Relationship Id="rId575" Type="http://schemas.openxmlformats.org/officeDocument/2006/relationships/hyperlink" Target="https://www.timeanddate.com/holidays/us/election-day" TargetMode="External"/><Relationship Id="rId782" Type="http://schemas.openxmlformats.org/officeDocument/2006/relationships/hyperlink" Target="https://www.timeanddate.com/holidays/us/pentecost" TargetMode="External"/><Relationship Id="rId228" Type="http://schemas.openxmlformats.org/officeDocument/2006/relationships/hyperlink" Target="https://www.timeanddate.com/holidays/us/sukkot" TargetMode="External"/><Relationship Id="rId435" Type="http://schemas.openxmlformats.org/officeDocument/2006/relationships/hyperlink" Target="https://www.timeanddate.com/holidays/us/mothers-day" TargetMode="External"/><Relationship Id="rId642" Type="http://schemas.openxmlformats.org/officeDocument/2006/relationships/hyperlink" Target="https://www.timeanddate.com/holidays/us/inauguration-day" TargetMode="External"/><Relationship Id="rId1065" Type="http://schemas.openxmlformats.org/officeDocument/2006/relationships/hyperlink" Target="https://www.timeanddate.com/holidays/us/victory-in-europe-day" TargetMode="External"/><Relationship Id="rId1272" Type="http://schemas.openxmlformats.org/officeDocument/2006/relationships/hyperlink" Target="https://www.timeanddate.com/holidays/us/independence-day" TargetMode="External"/><Relationship Id="rId502" Type="http://schemas.openxmlformats.org/officeDocument/2006/relationships/hyperlink" Target="https://www.timeanddate.com/holidays/us/purple-heart-day" TargetMode="External"/><Relationship Id="rId947" Type="http://schemas.openxmlformats.org/officeDocument/2006/relationships/hyperlink" Target="https://www.timeanddate.com/holidays/us/lee-jackson-day" TargetMode="External"/><Relationship Id="rId1132" Type="http://schemas.openxmlformats.org/officeDocument/2006/relationships/hyperlink" Target="https://www.timeanddate.com/holidays/us/purple-heart-day" TargetMode="External"/><Relationship Id="rId76" Type="http://schemas.openxmlformats.org/officeDocument/2006/relationships/hyperlink" Target="https://www.timeanddate.com/holidays/us/easter-monday" TargetMode="External"/><Relationship Id="rId807" Type="http://schemas.openxmlformats.org/officeDocument/2006/relationships/hyperlink" Target="https://www.timeanddate.com/holidays/us/carolina-day" TargetMode="External"/><Relationship Id="rId292" Type="http://schemas.openxmlformats.org/officeDocument/2006/relationships/hyperlink" Target="https://www.timeanddate.com/holidays/us/national-guard-birthday" TargetMode="External"/><Relationship Id="rId597" Type="http://schemas.openxmlformats.org/officeDocument/2006/relationships/hyperlink" Target="https://www.timeanddate.com/holidays/us/pearl-harbor-remembrance-day" TargetMode="External"/><Relationship Id="rId152" Type="http://schemas.openxmlformats.org/officeDocument/2006/relationships/hyperlink" Target="https://www.timeanddate.com/holidays/us/jefferson-davis-birthday" TargetMode="External"/><Relationship Id="rId457" Type="http://schemas.openxmlformats.org/officeDocument/2006/relationships/hyperlink" Target="https://www.timeanddate.com/holidays/us/lag-b-omer" TargetMode="External"/><Relationship Id="rId1087" Type="http://schemas.openxmlformats.org/officeDocument/2006/relationships/hyperlink" Target="https://www.timeanddate.com/holidays/us/medical-service-children-day" TargetMode="External"/><Relationship Id="rId1294" Type="http://schemas.openxmlformats.org/officeDocument/2006/relationships/hyperlink" Target="https://www.timeanddate.com/holidays/us/washington-birthday" TargetMode="External"/><Relationship Id="rId664" Type="http://schemas.openxmlformats.org/officeDocument/2006/relationships/hyperlink" Target="https://www.timeanddate.com/holidays/us/washington-birthday" TargetMode="External"/><Relationship Id="rId871" Type="http://schemas.openxmlformats.org/officeDocument/2006/relationships/hyperlink" Target="https://www.timeanddate.com/holidays/us/columbus-day" TargetMode="External"/><Relationship Id="rId969" Type="http://schemas.openxmlformats.org/officeDocument/2006/relationships/hyperlink" Target="https://www.timeanddate.com/holidays/us/lincolns-birthday" TargetMode="External"/><Relationship Id="rId317" Type="http://schemas.openxmlformats.org/officeDocument/2006/relationships/hyperlink" Target="https://www.timeanddate.com/holidays/us/martin-luther-king-day" TargetMode="External"/><Relationship Id="rId524" Type="http://schemas.openxmlformats.org/officeDocument/2006/relationships/hyperlink" Target="https://www.timeanddate.com/holidays/us/first-day-of-national-hispanic-heritage-month" TargetMode="External"/><Relationship Id="rId731" Type="http://schemas.openxmlformats.org/officeDocument/2006/relationships/hyperlink" Target="https://www.timeanddate.com/holidays/us/confederate-memorial-day" TargetMode="External"/><Relationship Id="rId1154" Type="http://schemas.openxmlformats.org/officeDocument/2006/relationships/hyperlink" Target="https://www.timeanddate.com/holidays/us/patriot-day" TargetMode="External"/><Relationship Id="rId98" Type="http://schemas.openxmlformats.org/officeDocument/2006/relationships/hyperlink" Target="https://www.timeanddate.com/holidays/us/confederate-memorial-day" TargetMode="External"/><Relationship Id="rId829" Type="http://schemas.openxmlformats.org/officeDocument/2006/relationships/hyperlink" Target="https://www.timeanddate.com/holidays/us/national-navajo-code-talkers-day" TargetMode="External"/><Relationship Id="rId1014" Type="http://schemas.openxmlformats.org/officeDocument/2006/relationships/hyperlink" Target="https://www.timeanddate.com/holidays/us/first-day-of-passover" TargetMode="External"/><Relationship Id="rId1221" Type="http://schemas.openxmlformats.org/officeDocument/2006/relationships/hyperlink" Target="https://www.timeanddate.com/holidays/us/lincolns-birthday" TargetMode="External"/><Relationship Id="rId25" Type="http://schemas.openxmlformats.org/officeDocument/2006/relationships/hyperlink" Target="https://www.timeanddate.com/holidays/us/ronald-reagan-day" TargetMode="External"/><Relationship Id="rId174" Type="http://schemas.openxmlformats.org/officeDocument/2006/relationships/hyperlink" Target="https://www.timeanddate.com/holidays/us/independence-day" TargetMode="External"/><Relationship Id="rId381" Type="http://schemas.openxmlformats.org/officeDocument/2006/relationships/hyperlink" Target="https://www.timeanddate.com/holidays/us/vietnam-war-veterans-day" TargetMode="External"/><Relationship Id="rId241" Type="http://schemas.openxmlformats.org/officeDocument/2006/relationships/hyperlink" Target="https://www.timeanddate.com/holidays/us/fraternal-day" TargetMode="External"/><Relationship Id="rId479" Type="http://schemas.openxmlformats.org/officeDocument/2006/relationships/hyperlink" Target="https://www.timeanddate.com/holidays/us/fathers-day" TargetMode="External"/><Relationship Id="rId686" Type="http://schemas.openxmlformats.org/officeDocument/2006/relationships/hyperlink" Target="https://www.timeanddate.com/time/change/usa/new-york?year=2017" TargetMode="External"/><Relationship Id="rId893" Type="http://schemas.openxmlformats.org/officeDocument/2006/relationships/hyperlink" Target="https://www.timeanddate.com/time/change/usa/new-york?year=2017" TargetMode="External"/><Relationship Id="rId339" Type="http://schemas.openxmlformats.org/officeDocument/2006/relationships/hyperlink" Target="https://www.timeanddate.com/holidays/us/lincolns-birthday" TargetMode="External"/><Relationship Id="rId546" Type="http://schemas.openxmlformats.org/officeDocument/2006/relationships/hyperlink" Target="https://www.timeanddate.com/holidays/us/hindu-dussera" TargetMode="External"/><Relationship Id="rId753" Type="http://schemas.openxmlformats.org/officeDocument/2006/relationships/hyperlink" Target="https://www.timeanddate.com/holidays/us/national-explosive-ordnance-disposal-day" TargetMode="External"/><Relationship Id="rId1176" Type="http://schemas.openxmlformats.org/officeDocument/2006/relationships/hyperlink" Target="https://www.timeanddate.com/holidays/us/gold-star-mothers-day" TargetMode="External"/><Relationship Id="rId101" Type="http://schemas.openxmlformats.org/officeDocument/2006/relationships/hyperlink" Target="https://www.timeanddate.com/holidays/us/confederate-memorial-day" TargetMode="External"/><Relationship Id="rId406" Type="http://schemas.openxmlformats.org/officeDocument/2006/relationships/hyperlink" Target="https://www.timeanddate.com/holidays/us/orthodox-good-friday" TargetMode="External"/><Relationship Id="rId960" Type="http://schemas.openxmlformats.org/officeDocument/2006/relationships/hyperlink" Target="https://www.timeanddate.com/holidays/us/first-day-of-black-history-month" TargetMode="External"/><Relationship Id="rId1036" Type="http://schemas.openxmlformats.org/officeDocument/2006/relationships/hyperlink" Target="https://www.timeanddate.com/holidays/us/san-jacinto-day" TargetMode="External"/><Relationship Id="rId1243" Type="http://schemas.openxmlformats.org/officeDocument/2006/relationships/hyperlink" Target="https://www.timeanddate.com/holidays/us/bill-of-rights-day" TargetMode="External"/><Relationship Id="rId613" Type="http://schemas.openxmlformats.org/officeDocument/2006/relationships/hyperlink" Target="https://www.timeanddate.com/holidays/us/chanukah" TargetMode="External"/><Relationship Id="rId820" Type="http://schemas.openxmlformats.org/officeDocument/2006/relationships/hyperlink" Target="https://www.timeanddate.com/holidays/us/hindu-raksha-bandhan" TargetMode="External"/><Relationship Id="rId918" Type="http://schemas.openxmlformats.org/officeDocument/2006/relationships/hyperlink" Target="https://www.timeanddate.com/holidays/us/pearl-harbor-remembrance-day" TargetMode="External"/><Relationship Id="rId1103" Type="http://schemas.openxmlformats.org/officeDocument/2006/relationships/hyperlink" Target="https://www.timeanddate.com/holidays/us/loving-day" TargetMode="External"/><Relationship Id="rId47" Type="http://schemas.openxmlformats.org/officeDocument/2006/relationships/hyperlink" Target="https://www.timeanddate.com/holidays/us/first-day-of-womens-history-month" TargetMode="External"/><Relationship Id="rId196" Type="http://schemas.openxmlformats.org/officeDocument/2006/relationships/hyperlink" Target="https://www.timeanddate.com/holidays/us/senior-citizens-day" TargetMode="External"/><Relationship Id="rId263" Type="http://schemas.openxmlformats.org/officeDocument/2006/relationships/hyperlink" Target="https://www.timeanddate.com/holidays/us/election-day" TargetMode="External"/><Relationship Id="rId470" Type="http://schemas.openxmlformats.org/officeDocument/2006/relationships/hyperlink" Target="https://www.timeanddate.com/holidays/us/belmont-stakes" TargetMode="External"/><Relationship Id="rId123" Type="http://schemas.openxmlformats.org/officeDocument/2006/relationships/hyperlink" Target="https://www.timeanddate.com/holidays/us/native-americans-day" TargetMode="External"/><Relationship Id="rId330" Type="http://schemas.openxmlformats.org/officeDocument/2006/relationships/hyperlink" Target="https://www.timeanddate.com/holidays/us/rosa-parks-day" TargetMode="External"/><Relationship Id="rId568" Type="http://schemas.openxmlformats.org/officeDocument/2006/relationships/hyperlink" Target="https://www.timeanddate.com/holidays/us/halloween" TargetMode="External"/><Relationship Id="rId775" Type="http://schemas.openxmlformats.org/officeDocument/2006/relationships/hyperlink" Target="https://www.timeanddate.com/holidays/us/memorial-day" TargetMode="External"/><Relationship Id="rId982" Type="http://schemas.openxmlformats.org/officeDocument/2006/relationships/hyperlink" Target="https://www.timeanddate.com/holidays/us/washington-birthday" TargetMode="External"/><Relationship Id="rId1198" Type="http://schemas.openxmlformats.org/officeDocument/2006/relationships/hyperlink" Target="https://www.timeanddate.com/holidays/us/alaska-day" TargetMode="External"/><Relationship Id="rId428" Type="http://schemas.openxmlformats.org/officeDocument/2006/relationships/hyperlink" Target="https://www.timeanddate.com/holidays/us/west-virginia-day-of-prayer" TargetMode="External"/><Relationship Id="rId635" Type="http://schemas.openxmlformats.org/officeDocument/2006/relationships/hyperlink" Target="https://www.timeanddate.com/holidays/us/martin-luther-king-day" TargetMode="External"/><Relationship Id="rId842" Type="http://schemas.openxmlformats.org/officeDocument/2006/relationships/hyperlink" Target="https://www.timeanddate.com/holidays/us/first-day-of-national-hispanic-heritage-month" TargetMode="External"/><Relationship Id="rId1058" Type="http://schemas.openxmlformats.org/officeDocument/2006/relationships/hyperlink" Target="https://www.timeanddate.com/holidays/us/kentucky-oaks" TargetMode="External"/><Relationship Id="rId1265" Type="http://schemas.openxmlformats.org/officeDocument/2006/relationships/hyperlink" Target="https://www.timeanddate.com/holidays/us/veterans-day" TargetMode="External"/><Relationship Id="rId702" Type="http://schemas.openxmlformats.org/officeDocument/2006/relationships/hyperlink" Target="https://www.timeanddate.com/holidays/us/palm-sunday" TargetMode="External"/><Relationship Id="rId1125" Type="http://schemas.openxmlformats.org/officeDocument/2006/relationships/hyperlink" Target="https://www.timeanddate.com/holidays/us/pioneer-day" TargetMode="External"/><Relationship Id="rId69" Type="http://schemas.openxmlformats.org/officeDocument/2006/relationships/hyperlink" Target="https://www.timeanddate.com/holidays/us/maundy-thursday" TargetMode="External"/><Relationship Id="rId285" Type="http://schemas.openxmlformats.org/officeDocument/2006/relationships/hyperlink" Target="https://www.timeanddate.com/holidays/us/chanukah" TargetMode="External"/><Relationship Id="rId492" Type="http://schemas.openxmlformats.org/officeDocument/2006/relationships/hyperlink" Target="https://www.timeanddate.com/holidays/us/bastille-day" TargetMode="External"/><Relationship Id="rId797" Type="http://schemas.openxmlformats.org/officeDocument/2006/relationships/hyperlink" Target="https://www.timeanddate.com/holidays/us/fathers-day" TargetMode="External"/><Relationship Id="rId145" Type="http://schemas.openxmlformats.org/officeDocument/2006/relationships/hyperlink" Target="https://www.timeanddate.com/holidays/us/jefferson-davis-birthday" TargetMode="External"/><Relationship Id="rId352" Type="http://schemas.openxmlformats.org/officeDocument/2006/relationships/hyperlink" Target="https://www.timeanddate.com/holidays/us/linus-pauling-day" TargetMode="External"/><Relationship Id="rId1287" Type="http://schemas.openxmlformats.org/officeDocument/2006/relationships/hyperlink" Target="https://www.timeanddate.com/holidays/us/columbus-day" TargetMode="External"/><Relationship Id="rId212" Type="http://schemas.openxmlformats.org/officeDocument/2006/relationships/hyperlink" Target="https://www.timeanddate.com/holidays/us/rosh-hashana-tx" TargetMode="External"/><Relationship Id="rId657" Type="http://schemas.openxmlformats.org/officeDocument/2006/relationships/hyperlink" Target="https://www.timeanddate.com/holidays/us/lincolns-birthday" TargetMode="External"/><Relationship Id="rId864" Type="http://schemas.openxmlformats.org/officeDocument/2006/relationships/hyperlink" Target="https://www.timeanddate.com/holidays/us/ashura" TargetMode="External"/><Relationship Id="rId517" Type="http://schemas.openxmlformats.org/officeDocument/2006/relationships/hyperlink" Target="https://www.timeanddate.com/holidays/us/california-admission-day" TargetMode="External"/><Relationship Id="rId724" Type="http://schemas.openxmlformats.org/officeDocument/2006/relationships/hyperlink" Target="https://www.timeanddate.com/holidays/us/oklahoma-day" TargetMode="External"/><Relationship Id="rId931" Type="http://schemas.openxmlformats.org/officeDocument/2006/relationships/hyperlink" Target="https://www.timeanddate.com/holidays/us/christmas-eve" TargetMode="External"/><Relationship Id="rId1147" Type="http://schemas.openxmlformats.org/officeDocument/2006/relationships/hyperlink" Target="https://www.timeanddate.com/holidays/us/carl-garner-cleanup-day" TargetMode="External"/><Relationship Id="rId60" Type="http://schemas.openxmlformats.org/officeDocument/2006/relationships/hyperlink" Target="https://www.timeanddate.com/calendar/march-equinox.html" TargetMode="External"/><Relationship Id="rId1007" Type="http://schemas.openxmlformats.org/officeDocument/2006/relationships/hyperlink" Target="https://www.timeanddate.com/holidays/us/national-vietnam-war-veterans-day" TargetMode="External"/><Relationship Id="rId1214" Type="http://schemas.openxmlformats.org/officeDocument/2006/relationships/hyperlink" Target="https://www.timeanddate.com/holidays/us/barack-obama-day" TargetMode="External"/><Relationship Id="rId18" Type="http://schemas.openxmlformats.org/officeDocument/2006/relationships/hyperlink" Target="https://www.timeanddate.com/holidays/us/super-bowl" TargetMode="External"/><Relationship Id="rId167" Type="http://schemas.openxmlformats.org/officeDocument/2006/relationships/hyperlink" Target="https://www.timeanddate.com/holidays/us/west-virginia-day" TargetMode="External"/><Relationship Id="rId374" Type="http://schemas.openxmlformats.org/officeDocument/2006/relationships/hyperlink" Target="https://www.timeanddate.com/holidays/us/holy-saturday" TargetMode="External"/><Relationship Id="rId581" Type="http://schemas.openxmlformats.org/officeDocument/2006/relationships/hyperlink" Target="https://www.timeanddate.com/holidays/us/george-rogers-clark-day" TargetMode="External"/><Relationship Id="rId234" Type="http://schemas.openxmlformats.org/officeDocument/2006/relationships/hyperlink" Target="https://www.timeanddate.com/holidays/us/simchat-torah" TargetMode="External"/><Relationship Id="rId679" Type="http://schemas.openxmlformats.org/officeDocument/2006/relationships/hyperlink" Target="https://www.timeanddate.com/holidays/us/read-across-america-day" TargetMode="External"/><Relationship Id="rId886" Type="http://schemas.openxmlformats.org/officeDocument/2006/relationships/hyperlink" Target="https://www.timeanddate.com/holidays/us/sweetest-day" TargetMode="External"/><Relationship Id="rId2" Type="http://schemas.openxmlformats.org/officeDocument/2006/relationships/hyperlink" Target="https://www.timeanddate.com/holidays/us/new-year-day" TargetMode="External"/><Relationship Id="rId441" Type="http://schemas.openxmlformats.org/officeDocument/2006/relationships/hyperlink" Target="https://www.timeanddate.com/holidays/us/confederate-memorial-day" TargetMode="External"/><Relationship Id="rId539" Type="http://schemas.openxmlformats.org/officeDocument/2006/relationships/hyperlink" Target="https://www.timeanddate.com/holidays/us/muharram-new-year" TargetMode="External"/><Relationship Id="rId746" Type="http://schemas.openxmlformats.org/officeDocument/2006/relationships/hyperlink" Target="https://www.timeanddate.com/holidays/us/national-day-prayer" TargetMode="External"/><Relationship Id="rId1071" Type="http://schemas.openxmlformats.org/officeDocument/2006/relationships/hyperlink" Target="https://www.timeanddate.com/holidays/us/native-americans-day" TargetMode="External"/><Relationship Id="rId1169" Type="http://schemas.openxmlformats.org/officeDocument/2006/relationships/hyperlink" Target="https://www.timeanddate.com/calendar/september-equinox.html" TargetMode="External"/><Relationship Id="rId301" Type="http://schemas.openxmlformats.org/officeDocument/2006/relationships/hyperlink" Target="https://www.timeanddate.com/holidays/us/christmas-eve" TargetMode="External"/><Relationship Id="rId953" Type="http://schemas.openxmlformats.org/officeDocument/2006/relationships/hyperlink" Target="https://www.timeanddate.com/holidays/us/civil-rights-day" TargetMode="External"/><Relationship Id="rId1029" Type="http://schemas.openxmlformats.org/officeDocument/2006/relationships/hyperlink" Target="https://www.timeanddate.com/holidays/us/thomas-jefferson-birthday" TargetMode="External"/><Relationship Id="rId1236" Type="http://schemas.openxmlformats.org/officeDocument/2006/relationships/hyperlink" Target="https://www.timeanddate.com/holidays/us/pearl-harbor-remembrance-day" TargetMode="External"/><Relationship Id="rId82" Type="http://schemas.openxmlformats.org/officeDocument/2006/relationships/hyperlink" Target="https://www.timeanddate.com/holidays/us/orthodox-easter-monday" TargetMode="External"/><Relationship Id="rId606" Type="http://schemas.openxmlformats.org/officeDocument/2006/relationships/hyperlink" Target="https://www.timeanddate.com/holidays/us/pan-american-aviation-day" TargetMode="External"/><Relationship Id="rId813" Type="http://schemas.openxmlformats.org/officeDocument/2006/relationships/hyperlink" Target="https://www.timeanddate.com/holidays/us/pioneer-day" TargetMode="External"/><Relationship Id="rId1303" Type="http://schemas.openxmlformats.org/officeDocument/2006/relationships/hyperlink" Target="https://www.timeanddate.com/holidays/us/christmas-day" TargetMode="External"/><Relationship Id="rId189" Type="http://schemas.openxmlformats.org/officeDocument/2006/relationships/hyperlink" Target="https://www.timeanddate.com/holidays/us/coast-guard-birthday" TargetMode="External"/><Relationship Id="rId396" Type="http://schemas.openxmlformats.org/officeDocument/2006/relationships/hyperlink" Target="https://www.timeanddate.com/holidays/us/oklahoma-day" TargetMode="External"/><Relationship Id="rId256" Type="http://schemas.openxmlformats.org/officeDocument/2006/relationships/hyperlink" Target="https://www.timeanddate.com/holidays/us/halloween" TargetMode="External"/><Relationship Id="rId463" Type="http://schemas.openxmlformats.org/officeDocument/2006/relationships/hyperlink" Target="https://www.timeanddate.com/holidays/us/statehood-day" TargetMode="External"/><Relationship Id="rId670" Type="http://schemas.openxmlformats.org/officeDocument/2006/relationships/hyperlink" Target="https://www.timeanddate.com/holidays/us/george-rogers-clark-day" TargetMode="External"/><Relationship Id="rId1093" Type="http://schemas.openxmlformats.org/officeDocument/2006/relationships/hyperlink" Target="https://www.timeanddate.com/holidays/us/corpus-christi" TargetMode="External"/><Relationship Id="rId116" Type="http://schemas.openxmlformats.org/officeDocument/2006/relationships/hyperlink" Target="https://www.timeanddate.com/holidays/us/national-teacher-appreciation-day" TargetMode="External"/><Relationship Id="rId323" Type="http://schemas.openxmlformats.org/officeDocument/2006/relationships/hyperlink" Target="https://www.timeanddate.com/holidays/us/confederate-memorial-day" TargetMode="External"/><Relationship Id="rId530" Type="http://schemas.openxmlformats.org/officeDocument/2006/relationships/hyperlink" Target="https://www.timeanddate.com/calendar/september-equinox.html" TargetMode="External"/><Relationship Id="rId768" Type="http://schemas.openxmlformats.org/officeDocument/2006/relationships/hyperlink" Target="https://www.timeanddate.com/holidays/us/national-maritime-day" TargetMode="External"/><Relationship Id="rId975" Type="http://schemas.openxmlformats.org/officeDocument/2006/relationships/hyperlink" Target="https://www.timeanddate.com/holidays/us/valentine-day" TargetMode="External"/><Relationship Id="rId1160" Type="http://schemas.openxmlformats.org/officeDocument/2006/relationships/hyperlink" Target="https://www.timeanddate.com/holidays/us/constitution-citizenship-day" TargetMode="External"/><Relationship Id="rId628" Type="http://schemas.openxmlformats.org/officeDocument/2006/relationships/hyperlink" Target="https://www.timeanddate.com/holidays/us/epiphany" TargetMode="External"/><Relationship Id="rId835" Type="http://schemas.openxmlformats.org/officeDocument/2006/relationships/hyperlink" Target="https://www.timeanddate.com/holidays/us/labor-day" TargetMode="External"/><Relationship Id="rId1258" Type="http://schemas.openxmlformats.org/officeDocument/2006/relationships/hyperlink" Target="https://www.timeanddate.com/holidays/us/martin-luther-king-day" TargetMode="External"/><Relationship Id="rId1020" Type="http://schemas.openxmlformats.org/officeDocument/2006/relationships/hyperlink" Target="https://www.timeanddate.com/holidays/us/maryland-day" TargetMode="External"/><Relationship Id="rId1118" Type="http://schemas.openxmlformats.org/officeDocument/2006/relationships/hyperlink" Target="https://www.timeanddate.com/holidays/us/carolina-day" TargetMode="External"/><Relationship Id="rId902" Type="http://schemas.openxmlformats.org/officeDocument/2006/relationships/hyperlink" Target="https://www.timeanddate.com/holidays/us/thanksgiving-day" TargetMode="External"/><Relationship Id="rId31" Type="http://schemas.openxmlformats.org/officeDocument/2006/relationships/hyperlink" Target="https://www.timeanddate.com/holidays/us/arizona-statehood-day" TargetMode="External"/><Relationship Id="rId180" Type="http://schemas.openxmlformats.org/officeDocument/2006/relationships/hyperlink" Target="https://www.timeanddate.com/holidays/us/nathan-bedford-forrest-day" TargetMode="External"/><Relationship Id="rId278" Type="http://schemas.openxmlformats.org/officeDocument/2006/relationships/hyperlink" Target="https://www.timeanddate.com/holidays/us/native-american-heritage-day" TargetMode="External"/><Relationship Id="rId485" Type="http://schemas.openxmlformats.org/officeDocument/2006/relationships/hyperlink" Target="https://www.timeanddate.com/calendar/june-solstice.html" TargetMode="External"/><Relationship Id="rId692" Type="http://schemas.openxmlformats.org/officeDocument/2006/relationships/hyperlink" Target="https://www.timeanddate.com/holidays/us/prince-jonah-kuhio-kalanianaole-day" TargetMode="External"/><Relationship Id="rId138" Type="http://schemas.openxmlformats.org/officeDocument/2006/relationships/hyperlink" Target="https://www.timeanddate.com/holidays/us/national-maritime-day" TargetMode="External"/><Relationship Id="rId345" Type="http://schemas.openxmlformats.org/officeDocument/2006/relationships/hyperlink" Target="https://www.timeanddate.com/holidays/us/washington-birthday" TargetMode="External"/><Relationship Id="rId552" Type="http://schemas.openxmlformats.org/officeDocument/2006/relationships/hyperlink" Target="https://www.timeanddate.com/holidays/us/american-indian-heritage-day" TargetMode="External"/><Relationship Id="rId997" Type="http://schemas.openxmlformats.org/officeDocument/2006/relationships/hyperlink" Target="https://www.timeanddate.com/holidays/us/town-meeting-day-vermont" TargetMode="External"/><Relationship Id="rId1182" Type="http://schemas.openxmlformats.org/officeDocument/2006/relationships/hyperlink" Target="https://www.timeanddate.com/holidays/us/chicago-marathon" TargetMode="External"/><Relationship Id="rId205" Type="http://schemas.openxmlformats.org/officeDocument/2006/relationships/hyperlink" Target="https://www.timeanddate.com/holidays/us/california-admission-day" TargetMode="External"/><Relationship Id="rId412" Type="http://schemas.openxmlformats.org/officeDocument/2006/relationships/hyperlink" Target="https://www.timeanddate.com/holidays/us/law-day" TargetMode="External"/><Relationship Id="rId857" Type="http://schemas.openxmlformats.org/officeDocument/2006/relationships/hyperlink" Target="https://www.timeanddate.com/holidays/us/national-public-lands-day" TargetMode="External"/><Relationship Id="rId1042" Type="http://schemas.openxmlformats.org/officeDocument/2006/relationships/hyperlink" Target="https://www.timeanddate.com/holidays/us/georgia-state-holiday" TargetMode="External"/><Relationship Id="rId717" Type="http://schemas.openxmlformats.org/officeDocument/2006/relationships/hyperlink" Target="https://www.timeanddate.com/holidays/us/easter-monday" TargetMode="External"/><Relationship Id="rId924" Type="http://schemas.openxmlformats.org/officeDocument/2006/relationships/hyperlink" Target="https://www.timeanddate.com/holidays/us/chanukah" TargetMode="External"/><Relationship Id="rId53" Type="http://schemas.openxmlformats.org/officeDocument/2006/relationships/hyperlink" Target="https://www.timeanddate.com/holidays/us/casimir-pulaski-day" TargetMode="External"/><Relationship Id="rId1207" Type="http://schemas.openxmlformats.org/officeDocument/2006/relationships/hyperlink" Target="https://www.timeanddate.com/holidays/us/election-da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1FAD4-A94A-432F-856D-37440F1827F4}">
  <sheetPr codeName="Sheet1">
    <tabColor theme="5" tint="-0.499984740745262"/>
  </sheetPr>
  <dimension ref="M1:U37"/>
  <sheetViews>
    <sheetView showGridLines="0" tabSelected="1" workbookViewId="0"/>
  </sheetViews>
  <sheetFormatPr defaultRowHeight="14.4" x14ac:dyDescent="0.3"/>
  <cols>
    <col min="1" max="1" width="1" customWidth="1"/>
    <col min="12" max="12" width="3.5546875" customWidth="1"/>
    <col min="13" max="13" width="10.33203125" bestFit="1" customWidth="1"/>
    <col min="14" max="14" width="10.44140625" bestFit="1" customWidth="1"/>
    <col min="15" max="15" width="10.5546875" customWidth="1"/>
    <col min="16" max="16" width="11" customWidth="1"/>
    <col min="18" max="18" width="10.33203125" bestFit="1" customWidth="1"/>
    <col min="20" max="20" width="6.109375" customWidth="1"/>
    <col min="21" max="21" width="10.33203125" bestFit="1" customWidth="1"/>
  </cols>
  <sheetData>
    <row r="1" spans="13:18" ht="6.6" customHeight="1" x14ac:dyDescent="0.3"/>
    <row r="2" spans="13:18" x14ac:dyDescent="0.3">
      <c r="M2" s="128" t="s">
        <v>11292</v>
      </c>
      <c r="N2" s="129"/>
      <c r="O2" s="129"/>
      <c r="P2" s="130"/>
    </row>
    <row r="3" spans="13:18" ht="3.6" customHeight="1" x14ac:dyDescent="0.3"/>
    <row r="4" spans="13:18" ht="28.8" x14ac:dyDescent="0.3">
      <c r="M4" s="96" t="s">
        <v>10845</v>
      </c>
      <c r="N4" s="97" t="s">
        <v>11290</v>
      </c>
      <c r="O4" s="97" t="s">
        <v>11289</v>
      </c>
      <c r="P4" s="98" t="s">
        <v>11291</v>
      </c>
      <c r="Q4" s="53"/>
      <c r="R4" s="53"/>
    </row>
    <row r="5" spans="13:18" x14ac:dyDescent="0.3">
      <c r="M5" s="116" t="s">
        <v>11253</v>
      </c>
      <c r="N5" s="75">
        <f>_xlfn.XLOOKUP($M5,'Monthly forecast'!$C$44:$C$55,'Monthly forecast'!D$44:D$55)</f>
        <v>43476.473999999987</v>
      </c>
      <c r="O5" s="75">
        <f>VLOOKUP(M5,'Monthly forecast'!$P$44:$R$55,3,FALSE)</f>
        <v>29100.62115018049</v>
      </c>
      <c r="P5" s="100">
        <f>(O5-N5)/N5</f>
        <v>-0.33065820493675502</v>
      </c>
    </row>
    <row r="6" spans="13:18" x14ac:dyDescent="0.3">
      <c r="M6" s="116" t="s">
        <v>11254</v>
      </c>
      <c r="N6" s="75">
        <f>_xlfn.XLOOKUP($M6,'Monthly forecast'!$C$44:$C$55,'Monthly forecast'!D$44:D$55)</f>
        <v>19920.997399999997</v>
      </c>
      <c r="O6" s="75">
        <f>VLOOKUP(M6,'Monthly forecast'!$P$44:$R$55,3,FALSE)</f>
        <v>18323.326724210598</v>
      </c>
      <c r="P6" s="100">
        <f t="shared" ref="P6:P16" si="0">(O6-N6)/N6</f>
        <v>-8.0200335540900142E-2</v>
      </c>
    </row>
    <row r="7" spans="13:18" x14ac:dyDescent="0.3">
      <c r="M7" s="116" t="s">
        <v>11255</v>
      </c>
      <c r="N7" s="75">
        <f>_xlfn.XLOOKUP($M7,'Monthly forecast'!$C$44:$C$55,'Monthly forecast'!D$44:D$55)</f>
        <v>58863.412799999984</v>
      </c>
      <c r="O7" s="75">
        <f>VLOOKUP(M7,'Monthly forecast'!$P$44:$R$55,3,FALSE)</f>
        <v>60975.869594996919</v>
      </c>
      <c r="P7" s="100">
        <f t="shared" si="0"/>
        <v>3.5887433203617029E-2</v>
      </c>
    </row>
    <row r="8" spans="13:18" x14ac:dyDescent="0.3">
      <c r="M8" s="116" t="s">
        <v>11256</v>
      </c>
      <c r="N8" s="75">
        <f>_xlfn.XLOOKUP($M8,'Monthly forecast'!$C$44:$C$55,'Monthly forecast'!D$44:D$55)</f>
        <v>35541.910100000008</v>
      </c>
      <c r="O8" s="75">
        <f>VLOOKUP(M8,'Monthly forecast'!$P$44:$R$55,3,FALSE)</f>
        <v>42060.148779849078</v>
      </c>
      <c r="P8" s="100">
        <f t="shared" si="0"/>
        <v>0.18339584624206981</v>
      </c>
    </row>
    <row r="9" spans="13:18" x14ac:dyDescent="0.3">
      <c r="M9" s="116" t="s">
        <v>10851</v>
      </c>
      <c r="N9" s="75">
        <f>_xlfn.XLOOKUP($M9,'Monthly forecast'!$C$44:$C$55,'Monthly forecast'!D$44:D$55)</f>
        <v>43825.982199999991</v>
      </c>
      <c r="O9" s="75">
        <f>VLOOKUP(M9,'Monthly forecast'!$P$44:$R$55,3,FALSE)</f>
        <v>47554.797702491269</v>
      </c>
      <c r="P9" s="100">
        <f t="shared" si="0"/>
        <v>8.5082303129564052E-2</v>
      </c>
    </row>
    <row r="10" spans="13:18" x14ac:dyDescent="0.3">
      <c r="M10" s="116" t="s">
        <v>11257</v>
      </c>
      <c r="N10" s="75">
        <f>_xlfn.XLOOKUP($M10,'Monthly forecast'!$C$44:$C$55,'Monthly forecast'!D$44:D$55)</f>
        <v>48190.727700000003</v>
      </c>
      <c r="O10" s="75">
        <f>VLOOKUP(M10,'Monthly forecast'!$P$44:$R$55,3,FALSE)</f>
        <v>45008.899867755827</v>
      </c>
      <c r="P10" s="100">
        <f t="shared" si="0"/>
        <v>-6.6025727024748293E-2</v>
      </c>
    </row>
    <row r="11" spans="13:18" x14ac:dyDescent="0.3">
      <c r="M11" s="116" t="s">
        <v>11258</v>
      </c>
      <c r="N11" s="75">
        <f>_xlfn.XLOOKUP($M11,'Monthly forecast'!$C$44:$C$55,'Monthly forecast'!D$44:D$55)</f>
        <v>44825.104000000007</v>
      </c>
      <c r="O11" s="75">
        <f>VLOOKUP(M11,'Monthly forecast'!$P$44:$R$55,3,FALSE)</f>
        <v>44915.746682773315</v>
      </c>
      <c r="P11" s="100">
        <f t="shared" si="0"/>
        <v>2.0221410478670271E-3</v>
      </c>
    </row>
    <row r="12" spans="13:18" x14ac:dyDescent="0.3">
      <c r="M12" s="116" t="s">
        <v>11259</v>
      </c>
      <c r="N12" s="75">
        <f>_xlfn.XLOOKUP($M12,'Monthly forecast'!$C$44:$C$55,'Monthly forecast'!D$44:D$55)</f>
        <v>62837.847999999984</v>
      </c>
      <c r="O12" s="75">
        <f>VLOOKUP(M12,'Monthly forecast'!$P$44:$R$55,3,FALSE)</f>
        <v>48551.406014903056</v>
      </c>
      <c r="P12" s="100">
        <f t="shared" si="0"/>
        <v>-0.22735409374771923</v>
      </c>
    </row>
    <row r="13" spans="13:18" x14ac:dyDescent="0.3">
      <c r="M13" s="116" t="s">
        <v>11260</v>
      </c>
      <c r="N13" s="75">
        <f>_xlfn.XLOOKUP($M13,'Monthly forecast'!$C$44:$C$55,'Monthly forecast'!D$44:D$55)</f>
        <v>86152.888000000035</v>
      </c>
      <c r="O13" s="75">
        <f>VLOOKUP(M13,'Monthly forecast'!$P$44:$R$55,3,FALSE)</f>
        <v>92618.992023002938</v>
      </c>
      <c r="P13" s="100">
        <f t="shared" si="0"/>
        <v>7.5053827829926034E-2</v>
      </c>
    </row>
    <row r="14" spans="13:18" x14ac:dyDescent="0.3">
      <c r="M14" s="116" t="s">
        <v>11261</v>
      </c>
      <c r="N14" s="75">
        <f>_xlfn.XLOOKUP($M14,'Monthly forecast'!$C$44:$C$55,'Monthly forecast'!D$44:D$55)</f>
        <v>77448.131199999974</v>
      </c>
      <c r="O14" s="75">
        <f>VLOOKUP(M14,'Monthly forecast'!$P$44:$R$55,3,FALSE)</f>
        <v>61569.262484455576</v>
      </c>
      <c r="P14" s="100">
        <f t="shared" si="0"/>
        <v>-0.20502584722850489</v>
      </c>
    </row>
    <row r="15" spans="13:18" x14ac:dyDescent="0.3">
      <c r="M15" s="116" t="s">
        <v>11262</v>
      </c>
      <c r="N15" s="75">
        <f>_xlfn.XLOOKUP($M15,'Monthly forecast'!$C$44:$C$55,'Monthly forecast'!D$44:D$55)</f>
        <v>117938.15500000001</v>
      </c>
      <c r="O15" s="75">
        <f>VLOOKUP(M15,'Monthly forecast'!$P$44:$R$55,3,FALSE)</f>
        <v>108068.16401771035</v>
      </c>
      <c r="P15" s="100">
        <f t="shared" si="0"/>
        <v>-8.3687853030172107E-2</v>
      </c>
    </row>
    <row r="16" spans="13:18" x14ac:dyDescent="0.3">
      <c r="M16" s="116" t="s">
        <v>11263</v>
      </c>
      <c r="N16" s="75">
        <f>_xlfn.XLOOKUP($M16,'Monthly forecast'!$C$44:$C$55,'Monthly forecast'!D$44:D$55)</f>
        <v>83030.388800000001</v>
      </c>
      <c r="O16" s="75">
        <f>VLOOKUP(M16,'Monthly forecast'!$P$44:$R$55,3,FALSE)</f>
        <v>99216.363738773638</v>
      </c>
      <c r="P16" s="100">
        <f t="shared" si="0"/>
        <v>0.19494037270813835</v>
      </c>
    </row>
    <row r="17" spans="13:21" x14ac:dyDescent="0.3">
      <c r="N17" s="101">
        <f>SUM(N5:N16)</f>
        <v>722052.01919999998</v>
      </c>
      <c r="O17" s="101">
        <f>SUM(O5:O16)</f>
        <v>697963.59878110304</v>
      </c>
      <c r="P17" s="102">
        <f>(O17-N17)/N17</f>
        <v>-3.336105956131221E-2</v>
      </c>
    </row>
    <row r="19" spans="13:21" x14ac:dyDescent="0.3">
      <c r="U19" s="1"/>
    </row>
    <row r="21" spans="13:21" ht="18" x14ac:dyDescent="0.35">
      <c r="M21" s="149" t="s">
        <v>11679</v>
      </c>
      <c r="N21" s="149"/>
      <c r="O21" s="149"/>
      <c r="P21" s="149"/>
      <c r="Q21" s="149"/>
      <c r="R21" s="149"/>
      <c r="S21" s="149"/>
      <c r="T21" s="149"/>
    </row>
    <row r="22" spans="13:21" ht="3.6" customHeight="1" x14ac:dyDescent="0.3"/>
    <row r="23" spans="13:21" x14ac:dyDescent="0.3">
      <c r="M23" s="2" t="s">
        <v>11304</v>
      </c>
      <c r="N23" s="115">
        <v>2018</v>
      </c>
      <c r="O23" s="2" t="s">
        <v>11305</v>
      </c>
      <c r="P23" s="117" t="s">
        <v>10847</v>
      </c>
      <c r="R23" s="125">
        <f>DATE(N23,P24,1)</f>
        <v>43101</v>
      </c>
      <c r="S23" s="126">
        <f>WEEKDAY(R23,2)</f>
        <v>1</v>
      </c>
      <c r="T23" s="127">
        <f>MAX(M27:S27,M29:S29,M31:S31,M33:S33,M35:S35,M37:S37)</f>
        <v>2857.4813092391473</v>
      </c>
    </row>
    <row r="24" spans="13:21" ht="2.4" customHeight="1" x14ac:dyDescent="0.3">
      <c r="P24" s="118">
        <f>_xlfn.XLOOKUP(P23,Data!B2:B13,Data!A2:A13)</f>
        <v>1</v>
      </c>
    </row>
    <row r="25" spans="13:21" ht="35.4" x14ac:dyDescent="0.3">
      <c r="M25" s="120" t="s">
        <v>11306</v>
      </c>
      <c r="N25" s="120" t="s">
        <v>11307</v>
      </c>
      <c r="O25" s="120" t="s">
        <v>11308</v>
      </c>
      <c r="P25" s="120" t="s">
        <v>11309</v>
      </c>
      <c r="Q25" s="120" t="s">
        <v>11310</v>
      </c>
      <c r="R25" s="120" t="s">
        <v>11311</v>
      </c>
      <c r="S25" s="120" t="s">
        <v>11312</v>
      </c>
    </row>
    <row r="26" spans="13:21" x14ac:dyDescent="0.3">
      <c r="M26" s="124" t="str">
        <f>TEXT(IF(COLUMN()-12 + (INT((ROW()-25)/2)*7) - $S$23 + 1 &lt;= DAY(EOMONTH($R$23, 0)),DATE($N$23, $P$24, COLUMN()-12 + (INT((ROW()-25)/2)*7) - $S$23 + 1),""),"dd-mmm")</f>
        <v>01-Jan</v>
      </c>
      <c r="N26" s="124" t="str">
        <f t="shared" ref="N26:S36" si="1">TEXT(IF(COLUMN()-12 + (INT((ROW()-25)/2)*7) - $S$23 + 1 &lt;= DAY(EOMONTH($R$23, 0)),DATE($N$23, $P$24, COLUMN()-12 + (INT((ROW()-25)/2)*7) - $S$23 + 1),""),"dd-mmm")</f>
        <v>02-Jan</v>
      </c>
      <c r="O26" s="124" t="str">
        <f t="shared" si="1"/>
        <v>03-Jan</v>
      </c>
      <c r="P26" s="124" t="str">
        <f t="shared" si="1"/>
        <v>04-Jan</v>
      </c>
      <c r="Q26" s="124" t="str">
        <f t="shared" si="1"/>
        <v>05-Jan</v>
      </c>
      <c r="R26" s="124" t="str">
        <f t="shared" si="1"/>
        <v>06-Jan</v>
      </c>
      <c r="S26" s="124" t="str">
        <f t="shared" si="1"/>
        <v>07-Jan</v>
      </c>
    </row>
    <row r="27" spans="13:21" s="119" customFormat="1" ht="32.4" customHeight="1" x14ac:dyDescent="0.3">
      <c r="M27" s="123">
        <f>IF(M26&lt;&gt;"", _xlfn.XLOOKUP(M26, Pivots!$AB$3:$AB$368, Pivots!$AE$3:$AE$368, "-"), "")</f>
        <v>457.32707580365815</v>
      </c>
      <c r="N27" s="123">
        <f>IF(N26&lt;&gt;"", _xlfn.XLOOKUP(N26, Pivots!$AB$3:$AB$368, Pivots!$AE$3:$AE$368, "-"), "")</f>
        <v>1363.3663085445583</v>
      </c>
      <c r="O27" s="123">
        <f>IF(O26&lt;&gt;"", _xlfn.XLOOKUP(O26, Pivots!$AB$3:$AB$368, Pivots!$AE$3:$AE$368, "-"), "")</f>
        <v>1836.5484891657168</v>
      </c>
      <c r="P27" s="123">
        <f>IF(P26&lt;&gt;"", _xlfn.XLOOKUP(P26, Pivots!$AB$3:$AB$368, Pivots!$AE$3:$AE$368, "-"), "")</f>
        <v>500.50721940321313</v>
      </c>
      <c r="Q27" s="123">
        <f>IF(Q26&lt;&gt;"", _xlfn.XLOOKUP(Q26, Pivots!$AB$3:$AB$368, Pivots!$AE$3:$AE$368, "-"), "")</f>
        <v>176.13518578813284</v>
      </c>
      <c r="R27" s="123">
        <f>IF(R26&lt;&gt;"", _xlfn.XLOOKUP(R26, Pivots!$AB$3:$AB$368, Pivots!$AE$3:$AE$368, "-"), "")</f>
        <v>1380.2813502164979</v>
      </c>
      <c r="S27" s="123">
        <f>IF(S26&lt;&gt;"", _xlfn.XLOOKUP(S26, Pivots!$AB$3:$AB$368, Pivots!$AE$3:$AE$368, "-"), "")</f>
        <v>1100.6517128090475</v>
      </c>
    </row>
    <row r="28" spans="13:21" x14ac:dyDescent="0.3">
      <c r="M28" s="124" t="str">
        <f>TEXT(IF(COLUMN()-12 + (INT((ROW()-25)/2)*7) - $S$23 + 1 &lt;= DAY(EOMONTH($R$23, 0)),DATE($N$23, $P$24, COLUMN()-12 + (INT((ROW()-25)/2)*7) - $S$23 + 1),""),"dd-mmm")</f>
        <v>08-Jan</v>
      </c>
      <c r="N28" s="124" t="str">
        <f t="shared" si="1"/>
        <v>09-Jan</v>
      </c>
      <c r="O28" s="124" t="str">
        <f t="shared" si="1"/>
        <v>10-Jan</v>
      </c>
      <c r="P28" s="124" t="str">
        <f t="shared" si="1"/>
        <v>11-Jan</v>
      </c>
      <c r="Q28" s="124" t="str">
        <f t="shared" si="1"/>
        <v>12-Jan</v>
      </c>
      <c r="R28" s="124" t="str">
        <f t="shared" si="1"/>
        <v>13-Jan</v>
      </c>
      <c r="S28" s="124" t="str">
        <f t="shared" si="1"/>
        <v>14-Jan</v>
      </c>
    </row>
    <row r="29" spans="13:21" s="119" customFormat="1" ht="32.4" customHeight="1" x14ac:dyDescent="0.3">
      <c r="M29" s="123">
        <f>IF(M28&lt;&gt;"", _xlfn.XLOOKUP(M28, Pivots!$AB$3:$AB$368, Pivots!$AE$3:$AE$368, "-"), "")</f>
        <v>849.37470728595213</v>
      </c>
      <c r="N29" s="123">
        <f>IF(N28&lt;&gt;"", _xlfn.XLOOKUP(N28, Pivots!$AB$3:$AB$368, Pivots!$AE$3:$AE$368, "-"), "")</f>
        <v>438.90934587634194</v>
      </c>
      <c r="O29" s="123">
        <f>IF(O28&lt;&gt;"", _xlfn.XLOOKUP(O28, Pivots!$AB$3:$AB$368, Pivots!$AE$3:$AE$368, "-"), "")</f>
        <v>385.06471415509174</v>
      </c>
      <c r="P29" s="123">
        <f>IF(P28&lt;&gt;"", _xlfn.XLOOKUP(P28, Pivots!$AB$3:$AB$368, Pivots!$AE$3:$AE$368, "-"), "")</f>
        <v>49.189662126704469</v>
      </c>
      <c r="Q29" s="123">
        <f>IF(Q28&lt;&gt;"", _xlfn.XLOOKUP(Q28, Pivots!$AB$3:$AB$368, Pivots!$AE$3:$AE$368, "-"), "")</f>
        <v>492.56818619694809</v>
      </c>
      <c r="R29" s="123">
        <f>IF(R28&lt;&gt;"", _xlfn.XLOOKUP(R28, Pivots!$AB$3:$AB$368, Pivots!$AE$3:$AE$368, "-"), "")</f>
        <v>2714.4688415286537</v>
      </c>
      <c r="S29" s="123">
        <f>IF(S28&lt;&gt;"", _xlfn.XLOOKUP(S28, Pivots!$AB$3:$AB$368, Pivots!$AE$3:$AE$368, "-"), "")</f>
        <v>359.43599406822113</v>
      </c>
    </row>
    <row r="30" spans="13:21" x14ac:dyDescent="0.3">
      <c r="M30" s="124" t="str">
        <f>TEXT(IF(COLUMN()-12 + (INT((ROW()-25)/2)*7) - $S$23 + 1 &lt;= DAY(EOMONTH($R$23, 0)),DATE($N$23, $P$24, COLUMN()-12 + (INT((ROW()-25)/2)*7) - $S$23 + 1),""),"dd-mmm")</f>
        <v>15-Jan</v>
      </c>
      <c r="N30" s="124" t="str">
        <f t="shared" si="1"/>
        <v>16-Jan</v>
      </c>
      <c r="O30" s="124" t="str">
        <f t="shared" si="1"/>
        <v>17-Jan</v>
      </c>
      <c r="P30" s="124" t="str">
        <f t="shared" si="1"/>
        <v>18-Jan</v>
      </c>
      <c r="Q30" s="124" t="str">
        <f t="shared" si="1"/>
        <v>19-Jan</v>
      </c>
      <c r="R30" s="124" t="str">
        <f t="shared" si="1"/>
        <v>20-Jan</v>
      </c>
      <c r="S30" s="124" t="str">
        <f t="shared" si="1"/>
        <v>21-Jan</v>
      </c>
    </row>
    <row r="31" spans="13:21" s="119" customFormat="1" ht="32.4" customHeight="1" x14ac:dyDescent="0.3">
      <c r="M31" s="123">
        <f>IF(M30&lt;&gt;"", _xlfn.XLOOKUP(M30, Pivots!$AB$3:$AB$368, Pivots!$AE$3:$AE$368, "-"), "")</f>
        <v>923.44899802618306</v>
      </c>
      <c r="N31" s="123">
        <f>IF(N30&lt;&gt;"", _xlfn.XLOOKUP(N30, Pivots!$AB$3:$AB$368, Pivots!$AE$3:$AE$368, "-"), "")</f>
        <v>2046.9379305586012</v>
      </c>
      <c r="O31" s="123">
        <f>IF(O30&lt;&gt;"", _xlfn.XLOOKUP(O30, Pivots!$AB$3:$AB$368, Pivots!$AE$3:$AE$368, "-"), "")</f>
        <v>429.27504329509588</v>
      </c>
      <c r="P31" s="123">
        <f>IF(P30&lt;&gt;"", _xlfn.XLOOKUP(P30, Pivots!$AB$3:$AB$368, Pivots!$AE$3:$AE$368, "-"), "")</f>
        <v>20.018560484029511</v>
      </c>
      <c r="Q31" s="123">
        <f>IF(Q30&lt;&gt;"", _xlfn.XLOOKUP(Q30, Pivots!$AB$3:$AB$368, Pivots!$AE$3:$AE$368, "-"), "")</f>
        <v>831.44768886532097</v>
      </c>
      <c r="R31" s="123">
        <f>IF(R30&lt;&gt;"", _xlfn.XLOOKUP(R30, Pivots!$AB$3:$AB$368, Pivots!$AE$3:$AE$368, "-"), "")</f>
        <v>1062.1922756285185</v>
      </c>
      <c r="S31" s="123">
        <f>IF(S30&lt;&gt;"", _xlfn.XLOOKUP(S30, Pivots!$AB$3:$AB$368, Pivots!$AE$3:$AE$368, "-"), "")</f>
        <v>1146.1351142541303</v>
      </c>
    </row>
    <row r="32" spans="13:21" x14ac:dyDescent="0.3">
      <c r="M32" s="124" t="str">
        <f>TEXT(IF(COLUMN()-12 + (INT((ROW()-25)/2)*7) - $S$23 + 1 &lt;= DAY(EOMONTH($R$23, 0)),DATE($N$23, $P$24, COLUMN()-12 + (INT((ROW()-25)/2)*7) - $S$23 + 1),""),"dd-mmm")</f>
        <v>22-Jan</v>
      </c>
      <c r="N32" s="124" t="str">
        <f t="shared" si="1"/>
        <v>23-Jan</v>
      </c>
      <c r="O32" s="124" t="str">
        <f t="shared" si="1"/>
        <v>24-Jan</v>
      </c>
      <c r="P32" s="124" t="str">
        <f t="shared" si="1"/>
        <v>25-Jan</v>
      </c>
      <c r="Q32" s="124" t="str">
        <f t="shared" si="1"/>
        <v>26-Jan</v>
      </c>
      <c r="R32" s="124" t="str">
        <f t="shared" si="1"/>
        <v>27-Jan</v>
      </c>
      <c r="S32" s="124" t="str">
        <f t="shared" si="1"/>
        <v>28-Jan</v>
      </c>
    </row>
    <row r="33" spans="13:19" s="119" customFormat="1" ht="32.4" customHeight="1" x14ac:dyDescent="0.3">
      <c r="M33" s="123">
        <f>IF(M32&lt;&gt;"", _xlfn.XLOOKUP(M32, Pivots!$AB$3:$AB$368, Pivots!$AE$3:$AE$368, "-"), "")</f>
        <v>1583.239629381357</v>
      </c>
      <c r="N33" s="123">
        <f>IF(N32&lt;&gt;"", _xlfn.XLOOKUP(N32, Pivots!$AB$3:$AB$368, Pivots!$AE$3:$AE$368, "-"), "")</f>
        <v>699.45647814553354</v>
      </c>
      <c r="O33" s="123">
        <f>IF(O32&lt;&gt;"", _xlfn.XLOOKUP(O32, Pivots!$AB$3:$AB$368, Pivots!$AE$3:$AE$368, "-"), "")</f>
        <v>142.93778080192911</v>
      </c>
      <c r="P33" s="123">
        <f>IF(P32&lt;&gt;"", _xlfn.XLOOKUP(P32, Pivots!$AB$3:$AB$368, Pivots!$AE$3:$AE$368, "-"), "")</f>
        <v>265.01877945180604</v>
      </c>
      <c r="Q33" s="123">
        <f>IF(Q32&lt;&gt;"", _xlfn.XLOOKUP(Q32, Pivots!$AB$3:$AB$368, Pivots!$AE$3:$AE$368, "-"), "")</f>
        <v>1337.9604146890251</v>
      </c>
      <c r="R33" s="123">
        <f>IF(R32&lt;&gt;"", _xlfn.XLOOKUP(R32, Pivots!$AB$3:$AB$368, Pivots!$AE$3:$AE$368, "-"), "")</f>
        <v>1336.9067737558037</v>
      </c>
      <c r="S33" s="123">
        <f>IF(S32&lt;&gt;"", _xlfn.XLOOKUP(S32, Pivots!$AB$3:$AB$368, Pivots!$AE$3:$AE$368, "-"), "")</f>
        <v>1650.7572119709469</v>
      </c>
    </row>
    <row r="34" spans="13:19" x14ac:dyDescent="0.3">
      <c r="M34" s="124" t="str">
        <f>TEXT(IF(COLUMN()-12 + (INT((ROW()-25)/2)*7) - $S$23 + 1 &lt;= DAY(EOMONTH($R$23, 0)),DATE($N$23, $P$24, COLUMN()-12 + (INT((ROW()-25)/2)*7) - $S$23 + 1),""),"dd-mmm")</f>
        <v>29-Jan</v>
      </c>
      <c r="N34" s="124" t="str">
        <f t="shared" si="1"/>
        <v>30-Jan</v>
      </c>
      <c r="O34" s="124" t="str">
        <f t="shared" si="1"/>
        <v>31-Jan</v>
      </c>
      <c r="P34" s="124" t="str">
        <f t="shared" si="1"/>
        <v/>
      </c>
      <c r="Q34" s="124" t="str">
        <f t="shared" si="1"/>
        <v/>
      </c>
      <c r="R34" s="124" t="str">
        <f t="shared" si="1"/>
        <v/>
      </c>
      <c r="S34" s="124" t="str">
        <f t="shared" si="1"/>
        <v/>
      </c>
    </row>
    <row r="35" spans="13:19" s="119" customFormat="1" ht="32.4" customHeight="1" x14ac:dyDescent="0.3">
      <c r="M35" s="123">
        <f>IF(M34&lt;&gt;"", _xlfn.XLOOKUP(M34, Pivots!$AB$3:$AB$368, Pivots!$AE$3:$AE$368, "-"), "")</f>
        <v>48.960663423584869</v>
      </c>
      <c r="N35" s="123">
        <f>IF(N34&lt;&gt;"", _xlfn.XLOOKUP(N34, Pivots!$AB$3:$AB$368, Pivots!$AE$3:$AE$368, "-"), "")</f>
        <v>2857.4813092391473</v>
      </c>
      <c r="O35" s="123">
        <f>IF(O34&lt;&gt;"", _xlfn.XLOOKUP(O34, Pivots!$AB$3:$AB$368, Pivots!$AE$3:$AE$368, "-"), "")</f>
        <v>614.61770524073575</v>
      </c>
      <c r="P35" s="123" t="str">
        <f>IF(P34&lt;&gt;"", _xlfn.XLOOKUP(P34, Pivots!$AB$3:$AB$368, Pivots!$AE$3:$AE$368, "-"), "")</f>
        <v/>
      </c>
      <c r="Q35" s="123" t="str">
        <f>IF(Q34&lt;&gt;"", _xlfn.XLOOKUP(Q34, Pivots!$AB$3:$AB$368, Pivots!$AE$3:$AE$368, "-"), "")</f>
        <v/>
      </c>
      <c r="R35" s="123" t="str">
        <f>IF(R34&lt;&gt;"", _xlfn.XLOOKUP(R34, Pivots!$AB$3:$AB$368, Pivots!$AE$3:$AE$368, "-"), "")</f>
        <v/>
      </c>
      <c r="S35" s="123" t="str">
        <f>IF(S34&lt;&gt;"", _xlfn.XLOOKUP(S34, Pivots!$AB$3:$AB$368, Pivots!$AE$3:$AE$368, "-"), "")</f>
        <v/>
      </c>
    </row>
    <row r="36" spans="13:19" x14ac:dyDescent="0.3">
      <c r="M36" s="124" t="str">
        <f>TEXT(IF(COLUMN()-12 + (INT((ROW()-25)/2)*7) - $S$23 + 1 &lt;= DAY(EOMONTH($R$23, 0)),DATE($N$23, $P$24, COLUMN()-12 + (INT((ROW()-25)/2)*7) - $S$23 + 1),""),"dd-mmm")</f>
        <v/>
      </c>
      <c r="N36" s="124" t="str">
        <f t="shared" si="1"/>
        <v/>
      </c>
      <c r="O36" s="124" t="str">
        <f t="shared" si="1"/>
        <v/>
      </c>
      <c r="P36" s="124" t="str">
        <f t="shared" si="1"/>
        <v/>
      </c>
      <c r="Q36" s="124" t="str">
        <f t="shared" si="1"/>
        <v/>
      </c>
      <c r="R36" s="124" t="str">
        <f t="shared" si="1"/>
        <v/>
      </c>
      <c r="S36" s="124" t="str">
        <f t="shared" si="1"/>
        <v/>
      </c>
    </row>
    <row r="37" spans="13:19" s="119" customFormat="1" ht="32.4" customHeight="1" x14ac:dyDescent="0.3">
      <c r="M37" s="123" t="str">
        <f>IF(M36&lt;&gt;"", _xlfn.XLOOKUP(M36, Pivots!$AB$3:$AB$368, Pivots!$AE$3:$AE$368, "-"), "")</f>
        <v/>
      </c>
      <c r="N37" s="123" t="str">
        <f>IF(N36&lt;&gt;"", _xlfn.XLOOKUP(N36, Pivots!$AB$3:$AB$368, Pivots!$AE$3:$AE$368, "-"), "")</f>
        <v/>
      </c>
      <c r="O37" s="123" t="str">
        <f>IF(O36&lt;&gt;"", _xlfn.XLOOKUP(O36, Pivots!$AB$3:$AB$368, Pivots!$AE$3:$AE$368, "-"), "")</f>
        <v/>
      </c>
      <c r="P37" s="123" t="str">
        <f>IF(P36&lt;&gt;"", _xlfn.XLOOKUP(P36, Pivots!$AB$3:$AB$368, Pivots!$AE$3:$AE$368, "-"), "")</f>
        <v/>
      </c>
      <c r="Q37" s="123" t="str">
        <f>IF(Q36&lt;&gt;"", _xlfn.XLOOKUP(Q36, Pivots!$AB$3:$AB$368, Pivots!$AE$3:$AE$368, "-"), "")</f>
        <v/>
      </c>
      <c r="R37" s="123" t="str">
        <f>IF(R36&lt;&gt;"", _xlfn.XLOOKUP(R36, Pivots!$AB$3:$AB$368, Pivots!$AE$3:$AE$368, "-"), "")</f>
        <v/>
      </c>
      <c r="S37" s="123" t="str">
        <f>IF(S36&lt;&gt;"", _xlfn.XLOOKUP(S36, Pivots!$AB$3:$AB$368, Pivots!$AE$3:$AE$368, "-"), "")</f>
        <v/>
      </c>
    </row>
  </sheetData>
  <mergeCells count="2">
    <mergeCell ref="M2:P2"/>
    <mergeCell ref="M21:T21"/>
  </mergeCells>
  <phoneticPr fontId="18" type="noConversion"/>
  <conditionalFormatting sqref="M26:S26">
    <cfRule type="cellIs" dxfId="9" priority="8" operator="lessThan">
      <formula>$R$23</formula>
    </cfRule>
  </conditionalFormatting>
  <conditionalFormatting sqref="M27:S27 M29:S29 M31:S31 M33:S33 M35:S35">
    <cfRule type="cellIs" dxfId="8" priority="1" operator="equal">
      <formula>$T$23</formula>
    </cfRule>
    <cfRule type="cellIs" dxfId="7" priority="2" operator="equal">
      <formula>$T$23</formula>
    </cfRule>
  </conditionalFormatting>
  <conditionalFormatting sqref="M28:S28">
    <cfRule type="cellIs" dxfId="6" priority="7" operator="lessThan">
      <formula>$R$23</formula>
    </cfRule>
  </conditionalFormatting>
  <conditionalFormatting sqref="M30:S30">
    <cfRule type="cellIs" dxfId="5" priority="6" operator="lessThan">
      <formula>$R$23</formula>
    </cfRule>
  </conditionalFormatting>
  <conditionalFormatting sqref="M32:S32">
    <cfRule type="cellIs" dxfId="4" priority="5" operator="lessThan">
      <formula>$R$23</formula>
    </cfRule>
  </conditionalFormatting>
  <conditionalFormatting sqref="M34:S34">
    <cfRule type="cellIs" dxfId="3" priority="4" operator="lessThan">
      <formula>$R$23</formula>
    </cfRule>
  </conditionalFormatting>
  <conditionalFormatting sqref="M36:S36">
    <cfRule type="cellIs" dxfId="2" priority="3" operator="lessThan">
      <formula>$R$23</formula>
    </cfRule>
  </conditionalFormatting>
  <pageMargins left="0.7" right="0.7" top="0.75" bottom="0.75" header="0.3" footer="0.3"/>
  <ignoredErrors>
    <ignoredError sqref="M35:S35 M33:S33 M31:S31 M29:S29 M27:S27 M28:S28 M30:S30 M32:S32 M34:S34 M36:S36" formula="1"/>
  </ignoredErrors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C91D9D-F741-4B43-81BD-43DBA45FBEDF}">
          <x14:formula1>
            <xm:f>Data!$B$2:$B$13</xm:f>
          </x14:formula1>
          <xm:sqref>P23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AF226-1427-496B-9015-9820BD7651AE}">
  <sheetPr codeName="Sheet2">
    <tabColor theme="5" tint="-0.249977111117893"/>
  </sheetPr>
  <dimension ref="A1:M69"/>
  <sheetViews>
    <sheetView showGridLines="0" zoomScaleNormal="100" workbookViewId="0"/>
  </sheetViews>
  <sheetFormatPr defaultRowHeight="14.4" x14ac:dyDescent="0.3"/>
  <cols>
    <col min="1" max="1" width="1.33203125" customWidth="1"/>
    <col min="2" max="3" width="11.5546875" bestFit="1" customWidth="1"/>
    <col min="4" max="7" width="9.5546875" bestFit="1" customWidth="1"/>
    <col min="8" max="8" width="10.5546875" bestFit="1" customWidth="1"/>
    <col min="11" max="11" width="11.6640625" customWidth="1"/>
    <col min="12" max="12" width="11.109375" bestFit="1" customWidth="1"/>
    <col min="13" max="15" width="9.5546875" bestFit="1" customWidth="1"/>
    <col min="16" max="16" width="10.5546875" bestFit="1" customWidth="1"/>
  </cols>
  <sheetData>
    <row r="1" ht="6.6" customHeight="1" x14ac:dyDescent="0.3"/>
    <row r="20" spans="2:13" x14ac:dyDescent="0.3">
      <c r="B20" s="46" t="s">
        <v>10845</v>
      </c>
      <c r="C20" s="47" t="s">
        <v>10870</v>
      </c>
      <c r="L20" s="2" t="s">
        <v>10845</v>
      </c>
      <c r="M20" s="2" t="s">
        <v>17</v>
      </c>
    </row>
    <row r="21" spans="2:13" x14ac:dyDescent="0.3">
      <c r="B21" s="48" t="s">
        <v>5259</v>
      </c>
      <c r="C21" s="49">
        <v>25043.05</v>
      </c>
      <c r="L21" t="s">
        <v>39</v>
      </c>
      <c r="M21">
        <v>446306.4634999999</v>
      </c>
    </row>
    <row r="22" spans="2:13" x14ac:dyDescent="0.3">
      <c r="B22" s="48" t="s">
        <v>4965</v>
      </c>
      <c r="C22" s="50">
        <v>19052.217999999997</v>
      </c>
      <c r="L22" t="s">
        <v>263</v>
      </c>
      <c r="M22">
        <v>306361.147</v>
      </c>
    </row>
    <row r="23" spans="2:13" x14ac:dyDescent="0.3">
      <c r="B23" s="48" t="s">
        <v>1560</v>
      </c>
      <c r="C23" s="50">
        <v>15117.339</v>
      </c>
      <c r="L23" t="s">
        <v>100</v>
      </c>
      <c r="M23">
        <v>168572.53219999996</v>
      </c>
    </row>
    <row r="24" spans="2:13" x14ac:dyDescent="0.3">
      <c r="B24" s="48" t="s">
        <v>5742</v>
      </c>
      <c r="C24" s="50">
        <v>14595.62</v>
      </c>
      <c r="L24" t="s">
        <v>92</v>
      </c>
      <c r="M24">
        <v>135206.84999999998</v>
      </c>
    </row>
    <row r="25" spans="2:13" x14ac:dyDescent="0.3">
      <c r="B25" s="48" t="s">
        <v>3833</v>
      </c>
      <c r="C25" s="50">
        <v>14473.570999999998</v>
      </c>
      <c r="L25" t="s">
        <v>143</v>
      </c>
      <c r="M25">
        <v>116276.65000000001</v>
      </c>
    </row>
    <row r="26" spans="2:13" x14ac:dyDescent="0.3">
      <c r="B26" s="48" t="s">
        <v>915</v>
      </c>
      <c r="C26" s="50">
        <v>14175.228999999999</v>
      </c>
      <c r="L26" t="s">
        <v>50</v>
      </c>
      <c r="M26">
        <v>88436.531999999977</v>
      </c>
    </row>
    <row r="27" spans="2:13" x14ac:dyDescent="0.3">
      <c r="B27" s="48" t="s">
        <v>1585</v>
      </c>
      <c r="C27" s="50">
        <v>14142.333999999999</v>
      </c>
      <c r="L27" t="s">
        <v>207</v>
      </c>
      <c r="M27">
        <v>79236.516999999963</v>
      </c>
    </row>
    <row r="28" spans="2:13" x14ac:dyDescent="0.3">
      <c r="B28" s="48" t="s">
        <v>2757</v>
      </c>
      <c r="C28" s="50">
        <v>12873.297999999999</v>
      </c>
      <c r="L28" t="s">
        <v>234</v>
      </c>
      <c r="M28">
        <v>76136.073999999993</v>
      </c>
    </row>
    <row r="29" spans="2:13" x14ac:dyDescent="0.3">
      <c r="B29" s="48" t="s">
        <v>2817</v>
      </c>
      <c r="C29" s="50">
        <v>12209.438000000002</v>
      </c>
      <c r="L29" t="s">
        <v>494</v>
      </c>
      <c r="M29">
        <v>75130.350000000006</v>
      </c>
    </row>
    <row r="30" spans="2:13" x14ac:dyDescent="0.3">
      <c r="B30" s="48" t="s">
        <v>6050</v>
      </c>
      <c r="C30" s="50">
        <v>12129.072</v>
      </c>
      <c r="L30" t="s">
        <v>315</v>
      </c>
      <c r="M30">
        <v>70636.720000000016</v>
      </c>
    </row>
    <row r="35" spans="3:13" ht="8.4" customHeight="1" x14ac:dyDescent="0.3"/>
    <row r="37" spans="3:13" x14ac:dyDescent="0.3">
      <c r="C37" s="13" t="s">
        <v>10870</v>
      </c>
      <c r="D37" s="13" t="s">
        <v>10871</v>
      </c>
      <c r="E37" s="17"/>
      <c r="F37" s="18"/>
      <c r="G37" s="18"/>
      <c r="H37" s="19"/>
      <c r="L37" s="46" t="s">
        <v>10845</v>
      </c>
      <c r="M37" s="47" t="s">
        <v>10870</v>
      </c>
    </row>
    <row r="38" spans="3:13" x14ac:dyDescent="0.3">
      <c r="C38" s="7" t="s">
        <v>10845</v>
      </c>
      <c r="D38" s="17" t="s">
        <v>10862</v>
      </c>
      <c r="E38" s="18" t="s">
        <v>10863</v>
      </c>
      <c r="F38" s="18" t="s">
        <v>10864</v>
      </c>
      <c r="G38" s="19" t="s">
        <v>10865</v>
      </c>
      <c r="H38" s="14" t="s">
        <v>10861</v>
      </c>
      <c r="L38" s="48" t="s">
        <v>5744</v>
      </c>
      <c r="M38" s="49">
        <v>61599.824000000001</v>
      </c>
    </row>
    <row r="39" spans="3:13" x14ac:dyDescent="0.3">
      <c r="C39" s="9" t="s">
        <v>10866</v>
      </c>
      <c r="D39" s="20">
        <v>73931.396000000095</v>
      </c>
      <c r="E39" s="21">
        <v>62357.686999999947</v>
      </c>
      <c r="F39" s="21">
        <v>92686.364999999962</v>
      </c>
      <c r="G39" s="21">
        <v>122260.88419999991</v>
      </c>
      <c r="H39" s="22">
        <v>351236.33219999995</v>
      </c>
      <c r="L39" s="48" t="s">
        <v>1744</v>
      </c>
      <c r="M39" s="50">
        <v>27453.383999999998</v>
      </c>
    </row>
    <row r="40" spans="3:13" x14ac:dyDescent="0.3">
      <c r="C40" s="9" t="s">
        <v>10867</v>
      </c>
      <c r="D40" s="23">
        <v>85874.093600000022</v>
      </c>
      <c r="E40" s="5">
        <v>87713.372999999861</v>
      </c>
      <c r="F40" s="5">
        <v>135061.16099999999</v>
      </c>
      <c r="G40" s="5">
        <v>127558.61999999994</v>
      </c>
      <c r="H40" s="10">
        <v>436207.24759999983</v>
      </c>
      <c r="L40" s="48" t="s">
        <v>5848</v>
      </c>
      <c r="M40" s="50">
        <v>22638.48</v>
      </c>
    </row>
    <row r="41" spans="3:13" x14ac:dyDescent="0.3">
      <c r="C41" s="9" t="s">
        <v>10868</v>
      </c>
      <c r="D41" s="23">
        <v>142522.60629999998</v>
      </c>
      <c r="E41" s="5">
        <v>128560.20719999995</v>
      </c>
      <c r="F41" s="5">
        <v>138056.37419999993</v>
      </c>
      <c r="G41" s="5">
        <v>193815.8400000002</v>
      </c>
      <c r="H41" s="10">
        <v>602955.02770000009</v>
      </c>
      <c r="L41" s="48" t="s">
        <v>1874</v>
      </c>
      <c r="M41" s="50">
        <v>21870.576000000001</v>
      </c>
    </row>
    <row r="42" spans="3:13" x14ac:dyDescent="0.3">
      <c r="C42" s="9" t="s">
        <v>10869</v>
      </c>
      <c r="D42" s="23">
        <v>177528.11220000018</v>
      </c>
      <c r="E42" s="5">
        <v>180804.73820000002</v>
      </c>
      <c r="F42" s="5">
        <v>234388.64979999993</v>
      </c>
      <c r="G42" s="5">
        <v>278416.67499999999</v>
      </c>
      <c r="H42" s="10">
        <v>871138.17520000017</v>
      </c>
      <c r="L42" s="48" t="s">
        <v>4724</v>
      </c>
      <c r="M42" s="50">
        <v>19823.479000000003</v>
      </c>
    </row>
    <row r="43" spans="3:13" x14ac:dyDescent="0.3">
      <c r="C43" s="15" t="s">
        <v>10861</v>
      </c>
      <c r="D43" s="24">
        <v>479856.20810000028</v>
      </c>
      <c r="E43" s="11">
        <v>459436.00539999979</v>
      </c>
      <c r="F43" s="11">
        <v>600192.54999999981</v>
      </c>
      <c r="G43" s="11">
        <v>722052.01919999998</v>
      </c>
      <c r="H43" s="12">
        <v>2261536.7827000003</v>
      </c>
      <c r="L43" s="48" t="s">
        <v>2695</v>
      </c>
      <c r="M43" s="50">
        <v>19024.5</v>
      </c>
    </row>
    <row r="44" spans="3:13" x14ac:dyDescent="0.3">
      <c r="L44" s="48"/>
      <c r="M44" s="50"/>
    </row>
    <row r="45" spans="3:13" x14ac:dyDescent="0.3">
      <c r="L45" s="48"/>
      <c r="M45" s="50"/>
    </row>
    <row r="46" spans="3:13" x14ac:dyDescent="0.3">
      <c r="L46" s="48"/>
      <c r="M46" s="50"/>
    </row>
    <row r="47" spans="3:13" x14ac:dyDescent="0.3">
      <c r="L47" s="48"/>
      <c r="M47" s="50"/>
    </row>
    <row r="52" spans="1:1" x14ac:dyDescent="0.3">
      <c r="A52" s="16"/>
    </row>
    <row r="53" spans="1:1" x14ac:dyDescent="0.3">
      <c r="A53" s="16"/>
    </row>
    <row r="54" spans="1:1" x14ac:dyDescent="0.3">
      <c r="A54" s="16"/>
    </row>
    <row r="55" spans="1:1" x14ac:dyDescent="0.3">
      <c r="A55" s="16"/>
    </row>
    <row r="56" spans="1:1" x14ac:dyDescent="0.3">
      <c r="A56" s="16"/>
    </row>
    <row r="57" spans="1:1" x14ac:dyDescent="0.3">
      <c r="A57" s="16"/>
    </row>
    <row r="58" spans="1:1" x14ac:dyDescent="0.3">
      <c r="A58" s="16"/>
    </row>
    <row r="59" spans="1:1" x14ac:dyDescent="0.3">
      <c r="A59" s="16"/>
    </row>
    <row r="60" spans="1:1" x14ac:dyDescent="0.3">
      <c r="A60" s="16"/>
    </row>
    <row r="61" spans="1:1" x14ac:dyDescent="0.3">
      <c r="A61" s="16"/>
    </row>
    <row r="62" spans="1:1" x14ac:dyDescent="0.3">
      <c r="A62" s="16"/>
    </row>
    <row r="63" spans="1:1" x14ac:dyDescent="0.3">
      <c r="A63" s="16"/>
    </row>
    <row r="64" spans="1:1" x14ac:dyDescent="0.3">
      <c r="A64" s="16"/>
    </row>
    <row r="65" spans="1:1" x14ac:dyDescent="0.3">
      <c r="A65" s="16"/>
    </row>
    <row r="66" spans="1:1" x14ac:dyDescent="0.3">
      <c r="A66" s="16"/>
    </row>
    <row r="67" spans="1:1" x14ac:dyDescent="0.3">
      <c r="A67" s="16"/>
    </row>
    <row r="68" spans="1:1" ht="6" customHeight="1" x14ac:dyDescent="0.3">
      <c r="A68" s="16"/>
    </row>
    <row r="69" spans="1:1" ht="17.399999999999999" customHeight="1" x14ac:dyDescent="0.3">
      <c r="A69" s="16"/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0F47C-059F-4446-A744-29A1B342F7AD}">
  <sheetPr codeName="Sheet3"/>
  <dimension ref="A1:AP1997"/>
  <sheetViews>
    <sheetView topLeftCell="V1" workbookViewId="0">
      <selection activeCell="AB3" sqref="AB3"/>
    </sheetView>
  </sheetViews>
  <sheetFormatPr defaultRowHeight="14.4" x14ac:dyDescent="0.3"/>
  <cols>
    <col min="1" max="1" width="12.44140625" bestFit="1" customWidth="1"/>
    <col min="2" max="2" width="20.109375" bestFit="1" customWidth="1"/>
    <col min="3" max="3" width="11.5546875" bestFit="1" customWidth="1"/>
    <col min="4" max="5" width="7.109375" bestFit="1" customWidth="1"/>
    <col min="6" max="6" width="10.5546875" bestFit="1" customWidth="1"/>
    <col min="8" max="8" width="12.44140625" bestFit="1" customWidth="1"/>
    <col min="9" max="9" width="15.5546875" bestFit="1" customWidth="1"/>
    <col min="10" max="12" width="9.5546875" bestFit="1" customWidth="1"/>
    <col min="13" max="13" width="20.109375" bestFit="1" customWidth="1"/>
    <col min="14" max="14" width="11.5546875" bestFit="1" customWidth="1"/>
    <col min="18" max="18" width="12.44140625" bestFit="1" customWidth="1"/>
    <col min="19" max="19" width="8.33203125" bestFit="1" customWidth="1"/>
    <col min="20" max="20" width="10" bestFit="1" customWidth="1"/>
    <col min="21" max="21" width="15.33203125" bestFit="1" customWidth="1"/>
    <col min="23" max="24" width="10.33203125" bestFit="1" customWidth="1"/>
    <col min="31" max="31" width="9.5546875" bestFit="1" customWidth="1"/>
    <col min="33" max="33" width="12.44140625" bestFit="1" customWidth="1"/>
    <col min="34" max="34" width="11.5546875" bestFit="1" customWidth="1"/>
    <col min="35" max="2028" width="10.33203125" bestFit="1" customWidth="1"/>
    <col min="2029" max="2029" width="10.5546875" bestFit="1" customWidth="1"/>
  </cols>
  <sheetData>
    <row r="1" spans="1:42" x14ac:dyDescent="0.3">
      <c r="W1">
        <v>2015</v>
      </c>
    </row>
    <row r="2" spans="1:42" x14ac:dyDescent="0.3">
      <c r="R2" s="51" t="s">
        <v>11252</v>
      </c>
      <c r="S2" s="51" t="s">
        <v>10845</v>
      </c>
      <c r="T2" t="s">
        <v>11288</v>
      </c>
      <c r="U2" t="s">
        <v>11289</v>
      </c>
      <c r="W2" s="76" t="s">
        <v>10859</v>
      </c>
      <c r="X2" s="76" t="s">
        <v>11264</v>
      </c>
      <c r="Y2" s="76" t="s">
        <v>17</v>
      </c>
      <c r="AE2" s="121">
        <f>'Monthly forecast'!P5</f>
        <v>697963.59878110315</v>
      </c>
    </row>
    <row r="3" spans="1:42" x14ac:dyDescent="0.3">
      <c r="B3" s="51" t="s">
        <v>11250</v>
      </c>
      <c r="I3" s="51" t="s">
        <v>11250</v>
      </c>
      <c r="R3" s="4" t="s">
        <v>10862</v>
      </c>
      <c r="S3" s="4" t="s">
        <v>11253</v>
      </c>
      <c r="T3" s="5">
        <v>14205.706999999997</v>
      </c>
      <c r="U3" s="5"/>
      <c r="W3" t="str">
        <f>TEXT(X3,"dd-mmm")</f>
        <v>01-Jan</v>
      </c>
      <c r="X3" s="1">
        <f>DATE($W$1,1,1)</f>
        <v>42005</v>
      </c>
      <c r="Y3" s="5">
        <f>SUMIF('Raw Sales Data'!D:D,Pivots!X3,'Raw Sales Data'!S:S)</f>
        <v>0</v>
      </c>
      <c r="AA3" t="str">
        <f>TEXT(AB3,"mmm")</f>
        <v>Jan</v>
      </c>
      <c r="AB3" t="s">
        <v>11313</v>
      </c>
      <c r="AC3" s="5">
        <f>SUMIF(W:W,AB3,Y:Y)</f>
        <v>1481.8280000000002</v>
      </c>
      <c r="AD3">
        <f>AC3/VLOOKUP(AA3,AG:AH,2,FALSE)</f>
        <v>1.5715371621915421E-2</v>
      </c>
      <c r="AE3" s="5">
        <f>VLOOKUP(AA3,'2018 Forecast Summary'!$M$4:$O$16,3,FALSE)*AD3</f>
        <v>457.32707580365815</v>
      </c>
      <c r="AG3" s="51" t="s">
        <v>11252</v>
      </c>
      <c r="AH3" t="s">
        <v>10870</v>
      </c>
      <c r="AJ3" s="122" t="str">
        <f>'2018 Forecast Summary'!M26</f>
        <v>01-Jan</v>
      </c>
      <c r="AK3" s="122" t="str">
        <f>'2018 Forecast Summary'!N26</f>
        <v>02-Jan</v>
      </c>
      <c r="AL3" s="122" t="str">
        <f>'2018 Forecast Summary'!O26</f>
        <v>03-Jan</v>
      </c>
      <c r="AM3" s="122" t="str">
        <f>'2018 Forecast Summary'!P26</f>
        <v>04-Jan</v>
      </c>
      <c r="AN3" s="122" t="str">
        <f>'2018 Forecast Summary'!Q26</f>
        <v>05-Jan</v>
      </c>
      <c r="AO3" s="122" t="str">
        <f>'2018 Forecast Summary'!R26</f>
        <v>06-Jan</v>
      </c>
      <c r="AP3" s="122" t="str">
        <f>'2018 Forecast Summary'!S26</f>
        <v>07-Jan</v>
      </c>
    </row>
    <row r="4" spans="1:42" x14ac:dyDescent="0.3">
      <c r="B4" t="s">
        <v>10862</v>
      </c>
      <c r="C4" t="s">
        <v>10863</v>
      </c>
      <c r="D4" t="s">
        <v>10864</v>
      </c>
      <c r="E4" t="s">
        <v>10865</v>
      </c>
      <c r="I4" t="s">
        <v>10862</v>
      </c>
      <c r="J4" t="s">
        <v>10863</v>
      </c>
      <c r="K4" t="s">
        <v>10864</v>
      </c>
      <c r="L4" t="s">
        <v>10865</v>
      </c>
      <c r="S4" s="4" t="s">
        <v>11254</v>
      </c>
      <c r="T4" s="5">
        <v>4519.8919999999998</v>
      </c>
      <c r="U4" s="5"/>
      <c r="W4" t="str">
        <f t="shared" ref="W4:W67" si="0">TEXT(X4,"dd-mmm")</f>
        <v>02-Jan</v>
      </c>
      <c r="X4" s="1">
        <f>X3+1</f>
        <v>42006</v>
      </c>
      <c r="Y4" s="5">
        <f>SUMIF('Raw Sales Data'!D:D,Pivots!X4,'Raw Sales Data'!S:S)</f>
        <v>0</v>
      </c>
      <c r="AA4" t="str">
        <f t="shared" ref="AA4:AA67" si="1">TEXT(AB4,"mmm")</f>
        <v>Jan</v>
      </c>
      <c r="AB4" t="s">
        <v>11314</v>
      </c>
      <c r="AC4" s="5">
        <f t="shared" ref="AC4:AC67" si="2">SUMIF(W:W,AB4,Y:Y)</f>
        <v>4417.57</v>
      </c>
      <c r="AD4">
        <f t="shared" ref="AD4:AD67" si="3">AC4/VLOOKUP(AA4,AG:AH,2,FALSE)</f>
        <v>4.6850075862937456E-2</v>
      </c>
      <c r="AE4" s="5">
        <f>VLOOKUP(AA4,'2018 Forecast Summary'!$M$4:$O$16,3,FALSE)*AD4</f>
        <v>1363.3663085445583</v>
      </c>
      <c r="AG4" s="4" t="s">
        <v>11253</v>
      </c>
      <c r="AH4" s="5">
        <v>94291.629600000015</v>
      </c>
      <c r="AJ4" s="122"/>
      <c r="AK4" s="122"/>
      <c r="AL4" s="122"/>
      <c r="AM4" s="122"/>
      <c r="AN4" s="122"/>
      <c r="AO4" s="122"/>
      <c r="AP4" s="122"/>
    </row>
    <row r="5" spans="1:42" x14ac:dyDescent="0.3">
      <c r="A5" t="s">
        <v>10870</v>
      </c>
      <c r="B5" s="60"/>
      <c r="C5" s="60">
        <v>-4.2554836960128212E-2</v>
      </c>
      <c r="D5" s="60">
        <v>0.30636811861850843</v>
      </c>
      <c r="E5" s="60">
        <v>0.20303395835219701</v>
      </c>
      <c r="H5" t="s">
        <v>11251</v>
      </c>
      <c r="I5" s="5">
        <v>479856.20810000098</v>
      </c>
      <c r="J5" s="5">
        <v>459436.00540000008</v>
      </c>
      <c r="K5" s="5">
        <v>600192.55000000098</v>
      </c>
      <c r="L5" s="5">
        <v>722052.0192000001</v>
      </c>
      <c r="S5" s="4" t="s">
        <v>11255</v>
      </c>
      <c r="T5" s="5">
        <v>55205.797000000028</v>
      </c>
      <c r="U5" s="5"/>
      <c r="W5" t="str">
        <f t="shared" si="0"/>
        <v>03-Jan</v>
      </c>
      <c r="X5" s="1">
        <f t="shared" ref="X5:X68" si="4">X4+1</f>
        <v>42007</v>
      </c>
      <c r="Y5" s="5">
        <f>SUMIF('Raw Sales Data'!D:D,Pivots!X5,'Raw Sales Data'!S:S)</f>
        <v>16.448</v>
      </c>
      <c r="AA5" t="str">
        <f t="shared" si="1"/>
        <v>Jan</v>
      </c>
      <c r="AB5" t="s">
        <v>11315</v>
      </c>
      <c r="AC5" s="5">
        <f t="shared" si="2"/>
        <v>5950.7716</v>
      </c>
      <c r="AD5">
        <f t="shared" si="3"/>
        <v>6.3110284817900736E-2</v>
      </c>
      <c r="AE5" s="5">
        <f>VLOOKUP(AA5,'2018 Forecast Summary'!$M$4:$O$16,3,FALSE)*AD5</f>
        <v>1836.5484891657168</v>
      </c>
      <c r="AG5" s="4" t="s">
        <v>11254</v>
      </c>
      <c r="AH5" s="5">
        <v>59371.115400000017</v>
      </c>
      <c r="AJ5" s="122" t="str">
        <f>'2018 Forecast Summary'!M28</f>
        <v>08-Jan</v>
      </c>
      <c r="AK5" s="122" t="str">
        <f>'2018 Forecast Summary'!N28</f>
        <v>09-Jan</v>
      </c>
      <c r="AL5" s="122" t="str">
        <f>'2018 Forecast Summary'!O28</f>
        <v>10-Jan</v>
      </c>
      <c r="AM5" s="122" t="str">
        <f>'2018 Forecast Summary'!P28</f>
        <v>11-Jan</v>
      </c>
      <c r="AN5" s="122" t="str">
        <f>'2018 Forecast Summary'!Q28</f>
        <v>12-Jan</v>
      </c>
      <c r="AO5" s="122" t="str">
        <f>'2018 Forecast Summary'!R28</f>
        <v>13-Jan</v>
      </c>
      <c r="AP5" s="122" t="str">
        <f>'2018 Forecast Summary'!S28</f>
        <v>14-Jan</v>
      </c>
    </row>
    <row r="6" spans="1:42" x14ac:dyDescent="0.3">
      <c r="S6" s="4" t="s">
        <v>11256</v>
      </c>
      <c r="T6" s="5">
        <v>27906.854999999992</v>
      </c>
      <c r="U6" s="5"/>
      <c r="W6" t="str">
        <f t="shared" si="0"/>
        <v>04-Jan</v>
      </c>
      <c r="X6" s="1">
        <f t="shared" si="4"/>
        <v>42008</v>
      </c>
      <c r="Y6" s="5">
        <f>SUMIF('Raw Sales Data'!D:D,Pivots!X6,'Raw Sales Data'!S:S)</f>
        <v>288.06</v>
      </c>
      <c r="AA6" t="str">
        <f t="shared" si="1"/>
        <v>Jan</v>
      </c>
      <c r="AB6" t="s">
        <v>11316</v>
      </c>
      <c r="AC6" s="5">
        <f t="shared" si="2"/>
        <v>1621.74</v>
      </c>
      <c r="AD6">
        <f t="shared" si="3"/>
        <v>1.7199193681132433E-2</v>
      </c>
      <c r="AE6" s="5">
        <f>VLOOKUP(AA6,'2018 Forecast Summary'!$M$4:$O$16,3,FALSE)*AD6</f>
        <v>500.50721940321313</v>
      </c>
      <c r="AG6" s="4" t="s">
        <v>11255</v>
      </c>
      <c r="AH6" s="5">
        <v>197573.58719999998</v>
      </c>
      <c r="AJ6" s="122"/>
      <c r="AK6" s="122"/>
      <c r="AL6" s="122"/>
      <c r="AM6" s="122"/>
      <c r="AN6" s="122"/>
      <c r="AO6" s="122"/>
      <c r="AP6" s="122"/>
    </row>
    <row r="7" spans="1:42" x14ac:dyDescent="0.3">
      <c r="S7" s="4" t="s">
        <v>10851</v>
      </c>
      <c r="T7" s="5">
        <v>23644.303</v>
      </c>
      <c r="U7" s="5"/>
      <c r="W7" t="str">
        <f t="shared" si="0"/>
        <v>05-Jan</v>
      </c>
      <c r="X7" s="1">
        <f t="shared" si="4"/>
        <v>42009</v>
      </c>
      <c r="Y7" s="5">
        <f>SUMIF('Raw Sales Data'!D:D,Pivots!X7,'Raw Sales Data'!S:S)</f>
        <v>19.536000000000001</v>
      </c>
      <c r="AA7" t="str">
        <f t="shared" si="1"/>
        <v>Jan</v>
      </c>
      <c r="AB7" t="s">
        <v>11317</v>
      </c>
      <c r="AC7" s="5">
        <f t="shared" si="2"/>
        <v>570.71199999999999</v>
      </c>
      <c r="AD7">
        <f t="shared" si="3"/>
        <v>6.0526263298349009E-3</v>
      </c>
      <c r="AE7" s="5">
        <f>VLOOKUP(AA7,'2018 Forecast Summary'!$M$4:$O$16,3,FALSE)*AD7</f>
        <v>176.13518578813284</v>
      </c>
      <c r="AG7" s="4" t="s">
        <v>11256</v>
      </c>
      <c r="AH7" s="5">
        <v>136283.0006</v>
      </c>
      <c r="AJ7" s="122" t="str">
        <f>'2018 Forecast Summary'!M30</f>
        <v>15-Jan</v>
      </c>
      <c r="AK7" s="122" t="str">
        <f>'2018 Forecast Summary'!N30</f>
        <v>16-Jan</v>
      </c>
      <c r="AL7" s="122" t="str">
        <f>'2018 Forecast Summary'!O30</f>
        <v>17-Jan</v>
      </c>
      <c r="AM7" s="122" t="str">
        <f>'2018 Forecast Summary'!P30</f>
        <v>18-Jan</v>
      </c>
      <c r="AN7" s="122" t="str">
        <f>'2018 Forecast Summary'!Q30</f>
        <v>19-Jan</v>
      </c>
      <c r="AO7" s="122" t="str">
        <f>'2018 Forecast Summary'!R30</f>
        <v>20-Jan</v>
      </c>
      <c r="AP7" s="122" t="str">
        <f>'2018 Forecast Summary'!S30</f>
        <v>21-Jan</v>
      </c>
    </row>
    <row r="8" spans="1:42" x14ac:dyDescent="0.3">
      <c r="S8" s="4" t="s">
        <v>11257</v>
      </c>
      <c r="T8" s="5">
        <v>34322.935600000019</v>
      </c>
      <c r="U8" s="5"/>
      <c r="W8" t="str">
        <f t="shared" si="0"/>
        <v>06-Jan</v>
      </c>
      <c r="X8" s="1">
        <f t="shared" si="4"/>
        <v>42010</v>
      </c>
      <c r="Y8" s="5">
        <f>SUMIF('Raw Sales Data'!D:D,Pivots!X8,'Raw Sales Data'!S:S)</f>
        <v>4407.1000000000004</v>
      </c>
      <c r="AA8" t="str">
        <f t="shared" si="1"/>
        <v>Jan</v>
      </c>
      <c r="AB8" t="s">
        <v>11318</v>
      </c>
      <c r="AC8" s="5">
        <f t="shared" si="2"/>
        <v>4472.3779999999997</v>
      </c>
      <c r="AD8">
        <f t="shared" si="3"/>
        <v>4.7431336365407341E-2</v>
      </c>
      <c r="AE8" s="5">
        <f>VLOOKUP(AA8,'2018 Forecast Summary'!$M$4:$O$16,3,FALSE)*AD8</f>
        <v>1380.2813502164979</v>
      </c>
      <c r="AG8" s="4" t="s">
        <v>10851</v>
      </c>
      <c r="AH8" s="5">
        <v>154086.7237</v>
      </c>
      <c r="AJ8" s="122"/>
      <c r="AK8" s="122"/>
      <c r="AL8" s="122"/>
      <c r="AM8" s="122"/>
      <c r="AN8" s="122"/>
      <c r="AO8" s="122"/>
      <c r="AP8" s="122"/>
    </row>
    <row r="9" spans="1:42" x14ac:dyDescent="0.3">
      <c r="S9" s="4" t="s">
        <v>11258</v>
      </c>
      <c r="T9" s="5">
        <v>33781.542999999998</v>
      </c>
      <c r="U9" s="5"/>
      <c r="W9" t="str">
        <f t="shared" si="0"/>
        <v>07-Jan</v>
      </c>
      <c r="X9" s="1">
        <f t="shared" si="4"/>
        <v>42011</v>
      </c>
      <c r="Y9" s="5">
        <f>SUMIF('Raw Sales Data'!D:D,Pivots!X9,'Raw Sales Data'!S:S)</f>
        <v>87.157999999999987</v>
      </c>
      <c r="AA9" t="str">
        <f t="shared" si="1"/>
        <v>Jan</v>
      </c>
      <c r="AB9" t="s">
        <v>11319</v>
      </c>
      <c r="AC9" s="5">
        <f t="shared" si="2"/>
        <v>3566.3240000000001</v>
      </c>
      <c r="AD9">
        <f t="shared" si="3"/>
        <v>3.7822275584046113E-2</v>
      </c>
      <c r="AE9" s="5">
        <f>VLOOKUP(AA9,'2018 Forecast Summary'!$M$4:$O$16,3,FALSE)*AD9</f>
        <v>1100.6517128090475</v>
      </c>
      <c r="AG9" s="4" t="s">
        <v>11257</v>
      </c>
      <c r="AH9" s="5">
        <v>145837.52329999994</v>
      </c>
      <c r="AJ9" s="122" t="str">
        <f>'2018 Forecast Summary'!M32</f>
        <v>22-Jan</v>
      </c>
      <c r="AK9" s="122" t="str">
        <f>'2018 Forecast Summary'!N32</f>
        <v>23-Jan</v>
      </c>
      <c r="AL9" s="122" t="str">
        <f>'2018 Forecast Summary'!O32</f>
        <v>24-Jan</v>
      </c>
      <c r="AM9" s="122" t="str">
        <f>'2018 Forecast Summary'!P32</f>
        <v>25-Jan</v>
      </c>
      <c r="AN9" s="122" t="str">
        <f>'2018 Forecast Summary'!Q32</f>
        <v>26-Jan</v>
      </c>
      <c r="AO9" s="122" t="str">
        <f>'2018 Forecast Summary'!R32</f>
        <v>27-Jan</v>
      </c>
      <c r="AP9" s="122" t="str">
        <f>'2018 Forecast Summary'!S32</f>
        <v>28-Jan</v>
      </c>
    </row>
    <row r="10" spans="1:42" x14ac:dyDescent="0.3">
      <c r="S10" s="4" t="s">
        <v>11259</v>
      </c>
      <c r="T10" s="5">
        <v>27117.536499999995</v>
      </c>
      <c r="U10" s="5"/>
      <c r="W10" t="str">
        <f t="shared" si="0"/>
        <v>08-Jan</v>
      </c>
      <c r="X10" s="1">
        <f t="shared" si="4"/>
        <v>42012</v>
      </c>
      <c r="Y10" s="5">
        <f>SUMIF('Raw Sales Data'!D:D,Pivots!X10,'Raw Sales Data'!S:S)</f>
        <v>0</v>
      </c>
      <c r="AA10" t="str">
        <f t="shared" si="1"/>
        <v>Jan</v>
      </c>
      <c r="AB10" t="s">
        <v>11320</v>
      </c>
      <c r="AC10" s="5">
        <f t="shared" si="2"/>
        <v>2752.1379999999999</v>
      </c>
      <c r="AD10">
        <f t="shared" si="3"/>
        <v>2.9187511252854619E-2</v>
      </c>
      <c r="AE10" s="5">
        <f>VLOOKUP(AA10,'2018 Forecast Summary'!$M$4:$O$16,3,FALSE)*AD10</f>
        <v>849.37470728595213</v>
      </c>
      <c r="AG10" s="4" t="s">
        <v>11258</v>
      </c>
      <c r="AH10" s="5">
        <v>145535.68899999998</v>
      </c>
      <c r="AJ10" s="122"/>
      <c r="AK10" s="122"/>
      <c r="AL10" s="122"/>
      <c r="AM10" s="122"/>
      <c r="AN10" s="122"/>
      <c r="AO10" s="122"/>
      <c r="AP10" s="122"/>
    </row>
    <row r="11" spans="1:42" x14ac:dyDescent="0.3">
      <c r="A11" s="51" t="s">
        <v>11252</v>
      </c>
      <c r="B11" s="51" t="s">
        <v>11275</v>
      </c>
      <c r="C11" t="s">
        <v>10870</v>
      </c>
      <c r="H11" s="51" t="s">
        <v>11248</v>
      </c>
      <c r="I11" s="51" t="s">
        <v>11248</v>
      </c>
      <c r="J11" t="s">
        <v>11251</v>
      </c>
      <c r="L11" s="51" t="s">
        <v>11252</v>
      </c>
      <c r="M11" s="51" t="s">
        <v>11275</v>
      </c>
      <c r="N11" t="s">
        <v>10870</v>
      </c>
      <c r="S11" s="4" t="s">
        <v>11260</v>
      </c>
      <c r="T11" s="5">
        <v>81623.526799999978</v>
      </c>
      <c r="U11" s="5"/>
      <c r="W11" t="str">
        <f t="shared" si="0"/>
        <v>09-Jan</v>
      </c>
      <c r="X11" s="1">
        <f t="shared" si="4"/>
        <v>42013</v>
      </c>
      <c r="Y11" s="5">
        <f>SUMIF('Raw Sales Data'!D:D,Pivots!X11,'Raw Sales Data'!S:S)</f>
        <v>40.543999999999997</v>
      </c>
      <c r="AA11" t="str">
        <f t="shared" si="1"/>
        <v>Jan</v>
      </c>
      <c r="AB11" t="s">
        <v>11321</v>
      </c>
      <c r="AC11" s="5">
        <f t="shared" si="2"/>
        <v>1422.1509999999998</v>
      </c>
      <c r="AD11">
        <f t="shared" si="3"/>
        <v>1.5082473450008118E-2</v>
      </c>
      <c r="AE11" s="5">
        <f>VLOOKUP(AA11,'2018 Forecast Summary'!$M$4:$O$16,3,FALSE)*AD11</f>
        <v>438.90934587634194</v>
      </c>
      <c r="AG11" s="4" t="s">
        <v>11259</v>
      </c>
      <c r="AH11" s="5">
        <v>157315.92700000008</v>
      </c>
      <c r="AJ11" s="122" t="str">
        <f>'2018 Forecast Summary'!M34</f>
        <v>29-Jan</v>
      </c>
      <c r="AK11" s="122" t="str">
        <f>'2018 Forecast Summary'!N34</f>
        <v>30-Jan</v>
      </c>
      <c r="AL11" s="122" t="str">
        <f>'2018 Forecast Summary'!O34</f>
        <v>31-Jan</v>
      </c>
      <c r="AM11" s="122" t="str">
        <f>'2018 Forecast Summary'!P34</f>
        <v/>
      </c>
      <c r="AN11" s="122" t="str">
        <f>'2018 Forecast Summary'!Q34</f>
        <v/>
      </c>
      <c r="AO11" s="122" t="str">
        <f>'2018 Forecast Summary'!R34</f>
        <v/>
      </c>
      <c r="AP11" s="122" t="str">
        <f>'2018 Forecast Summary'!S34</f>
        <v/>
      </c>
    </row>
    <row r="12" spans="1:42" x14ac:dyDescent="0.3">
      <c r="A12" s="4" t="s">
        <v>10862</v>
      </c>
      <c r="B12" s="4" t="s">
        <v>11253</v>
      </c>
      <c r="C12" s="5">
        <v>14205.706999999997</v>
      </c>
      <c r="H12" s="4" t="s">
        <v>10862</v>
      </c>
      <c r="I12" s="4">
        <v>1</v>
      </c>
      <c r="J12" s="5">
        <v>16.448</v>
      </c>
      <c r="L12" s="4" t="s">
        <v>10862</v>
      </c>
      <c r="M12" s="4" t="s">
        <v>11253</v>
      </c>
      <c r="N12" s="5">
        <v>14205.706999999997</v>
      </c>
      <c r="S12" s="4" t="s">
        <v>11261</v>
      </c>
      <c r="T12" s="5">
        <v>31453.392999999989</v>
      </c>
      <c r="U12" s="5"/>
      <c r="W12" t="str">
        <f t="shared" si="0"/>
        <v>10-Jan</v>
      </c>
      <c r="X12" s="1">
        <f t="shared" si="4"/>
        <v>42014</v>
      </c>
      <c r="Y12" s="5">
        <f>SUMIF('Raw Sales Data'!D:D,Pivots!X12,'Raw Sales Data'!S:S)</f>
        <v>54.83</v>
      </c>
      <c r="AA12" t="str">
        <f t="shared" si="1"/>
        <v>Jan</v>
      </c>
      <c r="AB12" t="s">
        <v>11322</v>
      </c>
      <c r="AC12" s="5">
        <f t="shared" si="2"/>
        <v>1247.684</v>
      </c>
      <c r="AD12">
        <f t="shared" si="3"/>
        <v>1.3232181958174575E-2</v>
      </c>
      <c r="AE12" s="5">
        <f>VLOOKUP(AA12,'2018 Forecast Summary'!$M$4:$O$16,3,FALSE)*AD12</f>
        <v>385.06471415509174</v>
      </c>
      <c r="AG12" s="4" t="s">
        <v>11260</v>
      </c>
      <c r="AH12" s="5">
        <v>300103.41169999994</v>
      </c>
      <c r="AJ12" s="122"/>
      <c r="AK12" s="122"/>
      <c r="AL12" s="122"/>
      <c r="AM12" s="122"/>
      <c r="AN12" s="122"/>
      <c r="AO12" s="122"/>
      <c r="AP12" s="122"/>
    </row>
    <row r="13" spans="1:42" x14ac:dyDescent="0.3">
      <c r="B13" s="4" t="s">
        <v>11254</v>
      </c>
      <c r="C13" s="5">
        <v>4519.8919999999998</v>
      </c>
      <c r="I13" s="4">
        <v>2</v>
      </c>
      <c r="J13" s="5">
        <v>4897.2280000000001</v>
      </c>
      <c r="L13" s="4" t="s">
        <v>10862</v>
      </c>
      <c r="M13" s="4" t="s">
        <v>11254</v>
      </c>
      <c r="N13" s="5">
        <v>4519.8919999999998</v>
      </c>
      <c r="S13" s="4" t="s">
        <v>11262</v>
      </c>
      <c r="T13" s="5">
        <v>77907.660700000008</v>
      </c>
      <c r="U13" s="5"/>
      <c r="W13" t="str">
        <f t="shared" si="0"/>
        <v>11-Jan</v>
      </c>
      <c r="X13" s="1">
        <f t="shared" si="4"/>
        <v>42015</v>
      </c>
      <c r="Y13" s="5">
        <f>SUMIF('Raw Sales Data'!D:D,Pivots!X13,'Raw Sales Data'!S:S)</f>
        <v>9.94</v>
      </c>
      <c r="AA13" t="str">
        <f t="shared" si="1"/>
        <v>Jan</v>
      </c>
      <c r="AB13" t="s">
        <v>11323</v>
      </c>
      <c r="AC13" s="5">
        <f t="shared" si="2"/>
        <v>159.38399999999999</v>
      </c>
      <c r="AD13">
        <f t="shared" si="3"/>
        <v>1.6903303153857038E-3</v>
      </c>
      <c r="AE13" s="5">
        <f>VLOOKUP(AA13,'2018 Forecast Summary'!$M$4:$O$16,3,FALSE)*AD13</f>
        <v>49.189662126704469</v>
      </c>
      <c r="AG13" s="4" t="s">
        <v>11261</v>
      </c>
      <c r="AH13" s="5">
        <v>199496.29470000006</v>
      </c>
      <c r="AJ13" s="122" t="str">
        <f>'2018 Forecast Summary'!M36</f>
        <v/>
      </c>
      <c r="AK13" s="122" t="str">
        <f>'2018 Forecast Summary'!N36</f>
        <v/>
      </c>
      <c r="AL13" s="122" t="str">
        <f>'2018 Forecast Summary'!O36</f>
        <v/>
      </c>
      <c r="AM13" s="122" t="str">
        <f>'2018 Forecast Summary'!P36</f>
        <v/>
      </c>
      <c r="AN13" s="122" t="str">
        <f>'2018 Forecast Summary'!Q36</f>
        <v/>
      </c>
      <c r="AO13" s="122" t="str">
        <f>'2018 Forecast Summary'!R36</f>
        <v/>
      </c>
      <c r="AP13" s="122" t="str">
        <f>'2018 Forecast Summary'!S36</f>
        <v/>
      </c>
    </row>
    <row r="14" spans="1:42" x14ac:dyDescent="0.3">
      <c r="B14" s="4" t="s">
        <v>11255</v>
      </c>
      <c r="C14" s="5">
        <v>55205.797000000028</v>
      </c>
      <c r="I14" s="4">
        <v>3</v>
      </c>
      <c r="J14" s="5">
        <v>4075.6090000000004</v>
      </c>
      <c r="L14" s="4" t="s">
        <v>10862</v>
      </c>
      <c r="M14" s="4" t="s">
        <v>11255</v>
      </c>
      <c r="N14" s="5">
        <v>55205.797000000028</v>
      </c>
      <c r="S14" s="4" t="s">
        <v>11263</v>
      </c>
      <c r="T14" s="5">
        <v>68167.058499999999</v>
      </c>
      <c r="U14" s="5"/>
      <c r="W14" t="str">
        <f t="shared" si="0"/>
        <v>12-Jan</v>
      </c>
      <c r="X14" s="1">
        <f t="shared" si="4"/>
        <v>42016</v>
      </c>
      <c r="Y14" s="5">
        <f>SUMIF('Raw Sales Data'!D:D,Pivots!X14,'Raw Sales Data'!S:S)</f>
        <v>0</v>
      </c>
      <c r="AA14" t="str">
        <f t="shared" si="1"/>
        <v>Jan</v>
      </c>
      <c r="AB14" t="s">
        <v>11324</v>
      </c>
      <c r="AC14" s="5">
        <f t="shared" si="2"/>
        <v>1596.0160000000001</v>
      </c>
      <c r="AD14">
        <f t="shared" si="3"/>
        <v>1.6926380493905473E-2</v>
      </c>
      <c r="AE14" s="5">
        <f>VLOOKUP(AA14,'2018 Forecast Summary'!$M$4:$O$16,3,FALSE)*AD14</f>
        <v>492.56818619694809</v>
      </c>
      <c r="AG14" s="4" t="s">
        <v>11262</v>
      </c>
      <c r="AH14" s="5">
        <v>350161.71100000007</v>
      </c>
      <c r="AJ14" s="122"/>
      <c r="AK14" s="122"/>
      <c r="AL14" s="122"/>
      <c r="AM14" s="122"/>
      <c r="AN14" s="122"/>
      <c r="AO14" s="122"/>
      <c r="AP14" s="122"/>
    </row>
    <row r="15" spans="1:42" x14ac:dyDescent="0.3">
      <c r="B15" s="4" t="s">
        <v>11256</v>
      </c>
      <c r="C15" s="5">
        <v>27906.854999999992</v>
      </c>
      <c r="I15" s="4">
        <v>4</v>
      </c>
      <c r="J15" s="5">
        <v>3157.4079999999999</v>
      </c>
      <c r="L15" s="4" t="s">
        <v>10862</v>
      </c>
      <c r="M15" s="4" t="s">
        <v>11256</v>
      </c>
      <c r="N15" s="5">
        <v>27906.854999999992</v>
      </c>
      <c r="R15" s="4" t="s">
        <v>10863</v>
      </c>
      <c r="S15" s="4" t="s">
        <v>11253</v>
      </c>
      <c r="T15" s="5">
        <v>18066.957599999994</v>
      </c>
      <c r="U15" s="5"/>
      <c r="W15" t="str">
        <f t="shared" si="0"/>
        <v>13-Jan</v>
      </c>
      <c r="X15" s="1">
        <f t="shared" si="4"/>
        <v>42017</v>
      </c>
      <c r="Y15" s="5">
        <f>SUMIF('Raw Sales Data'!D:D,Pivots!X15,'Raw Sales Data'!S:S)</f>
        <v>3553.7950000000001</v>
      </c>
      <c r="AA15" t="str">
        <f t="shared" si="1"/>
        <v>Jan</v>
      </c>
      <c r="AB15" t="s">
        <v>11325</v>
      </c>
      <c r="AC15" s="5">
        <f t="shared" si="2"/>
        <v>8795.4030000000002</v>
      </c>
      <c r="AD15">
        <f t="shared" si="3"/>
        <v>9.3278725135109972E-2</v>
      </c>
      <c r="AE15" s="5">
        <f>VLOOKUP(AA15,'2018 Forecast Summary'!$M$4:$O$16,3,FALSE)*AD15</f>
        <v>2714.4688415286537</v>
      </c>
      <c r="AG15" s="4" t="s">
        <v>11263</v>
      </c>
      <c r="AH15" s="5">
        <v>321480.16949999996</v>
      </c>
    </row>
    <row r="16" spans="1:42" x14ac:dyDescent="0.3">
      <c r="B16" s="4" t="s">
        <v>10851</v>
      </c>
      <c r="C16" s="5">
        <v>23644.303</v>
      </c>
      <c r="I16" s="4">
        <v>5</v>
      </c>
      <c r="J16" s="5">
        <v>2059.0140000000001</v>
      </c>
      <c r="L16" s="4" t="s">
        <v>10862</v>
      </c>
      <c r="M16" s="4" t="s">
        <v>10851</v>
      </c>
      <c r="N16" s="5">
        <v>23644.303</v>
      </c>
      <c r="S16" s="4" t="s">
        <v>11254</v>
      </c>
      <c r="T16" s="5">
        <v>11951.411</v>
      </c>
      <c r="U16" s="5"/>
      <c r="W16" t="str">
        <f t="shared" si="0"/>
        <v>14-Jan</v>
      </c>
      <c r="X16" s="1">
        <f t="shared" si="4"/>
        <v>42018</v>
      </c>
      <c r="Y16" s="5">
        <f>SUMIF('Raw Sales Data'!D:D,Pivots!X16,'Raw Sales Data'!S:S)</f>
        <v>61.96</v>
      </c>
      <c r="AA16" t="str">
        <f t="shared" si="1"/>
        <v>Jan</v>
      </c>
      <c r="AB16" t="s">
        <v>11326</v>
      </c>
      <c r="AC16" s="5">
        <f t="shared" si="2"/>
        <v>1164.6420000000001</v>
      </c>
      <c r="AD16">
        <f t="shared" si="3"/>
        <v>1.2351488726418192E-2</v>
      </c>
      <c r="AE16" s="5">
        <f>VLOOKUP(AA16,'2018 Forecast Summary'!$M$4:$O$16,3,FALSE)*AD16</f>
        <v>359.43599406822113</v>
      </c>
      <c r="AG16" s="4" t="s">
        <v>10861</v>
      </c>
      <c r="AH16" s="5">
        <v>2261536.7826999999</v>
      </c>
    </row>
    <row r="17" spans="1:31" x14ac:dyDescent="0.3">
      <c r="B17" s="4" t="s">
        <v>11257</v>
      </c>
      <c r="C17" s="5">
        <v>34322.935600000019</v>
      </c>
      <c r="I17" s="4">
        <v>6</v>
      </c>
      <c r="J17" s="5">
        <v>1422.8740000000003</v>
      </c>
      <c r="L17" s="4" t="s">
        <v>10862</v>
      </c>
      <c r="M17" s="4" t="s">
        <v>11257</v>
      </c>
      <c r="N17" s="5">
        <v>34322.935600000019</v>
      </c>
      <c r="S17" s="4" t="s">
        <v>11255</v>
      </c>
      <c r="T17" s="5">
        <v>32339.318399999989</v>
      </c>
      <c r="U17" s="5"/>
      <c r="W17" t="str">
        <f t="shared" si="0"/>
        <v>15-Jan</v>
      </c>
      <c r="X17" s="1">
        <f t="shared" si="4"/>
        <v>42019</v>
      </c>
      <c r="Y17" s="5">
        <f>SUMIF('Raw Sales Data'!D:D,Pivots!X17,'Raw Sales Data'!S:S)</f>
        <v>149.94999999999999</v>
      </c>
      <c r="AA17" t="str">
        <f t="shared" si="1"/>
        <v>Jan</v>
      </c>
      <c r="AB17" t="s">
        <v>11327</v>
      </c>
      <c r="AC17" s="5">
        <f t="shared" si="2"/>
        <v>2992.1530000000002</v>
      </c>
      <c r="AD17">
        <f t="shared" si="3"/>
        <v>3.1732965192066205E-2</v>
      </c>
      <c r="AE17" s="5">
        <f>VLOOKUP(AA17,'2018 Forecast Summary'!$M$4:$O$16,3,FALSE)*AD17</f>
        <v>923.44899802618306</v>
      </c>
    </row>
    <row r="18" spans="1:31" x14ac:dyDescent="0.3">
      <c r="B18" s="4" t="s">
        <v>11258</v>
      </c>
      <c r="C18" s="5">
        <v>33781.542999999998</v>
      </c>
      <c r="I18" s="4">
        <v>7</v>
      </c>
      <c r="J18" s="5">
        <v>2764.2539999999999</v>
      </c>
      <c r="L18" s="4" t="s">
        <v>10862</v>
      </c>
      <c r="M18" s="4" t="s">
        <v>11258</v>
      </c>
      <c r="N18" s="5">
        <v>33781.542999999998</v>
      </c>
      <c r="S18" s="4" t="s">
        <v>11256</v>
      </c>
      <c r="T18" s="5">
        <v>34154.468499999995</v>
      </c>
      <c r="U18" s="5"/>
      <c r="W18" t="str">
        <f t="shared" si="0"/>
        <v>16-Jan</v>
      </c>
      <c r="X18" s="1">
        <f t="shared" si="4"/>
        <v>42020</v>
      </c>
      <c r="Y18" s="5">
        <f>SUMIF('Raw Sales Data'!D:D,Pivots!X18,'Raw Sales Data'!S:S)</f>
        <v>299.964</v>
      </c>
      <c r="AA18" t="str">
        <f t="shared" si="1"/>
        <v>Jan</v>
      </c>
      <c r="AB18" t="s">
        <v>11328</v>
      </c>
      <c r="AC18" s="5">
        <f t="shared" si="2"/>
        <v>6632.4739999999993</v>
      </c>
      <c r="AD18">
        <f t="shared" si="3"/>
        <v>7.0340008207897153E-2</v>
      </c>
      <c r="AE18" s="5">
        <f>VLOOKUP(AA18,'2018 Forecast Summary'!$M$4:$O$16,3,FALSE)*AD18</f>
        <v>2046.9379305586012</v>
      </c>
    </row>
    <row r="19" spans="1:31" x14ac:dyDescent="0.3">
      <c r="B19" s="4" t="s">
        <v>11259</v>
      </c>
      <c r="C19" s="5">
        <v>27117.536499999995</v>
      </c>
      <c r="I19" s="4">
        <v>8</v>
      </c>
      <c r="J19" s="5">
        <v>226.83200000000002</v>
      </c>
      <c r="L19" s="4" t="s">
        <v>10862</v>
      </c>
      <c r="M19" s="4" t="s">
        <v>11259</v>
      </c>
      <c r="N19" s="5">
        <v>27117.536499999995</v>
      </c>
      <c r="S19" s="4" t="s">
        <v>10851</v>
      </c>
      <c r="T19" s="5">
        <v>29959.530499999997</v>
      </c>
      <c r="U19" s="5"/>
      <c r="W19" t="str">
        <f t="shared" si="0"/>
        <v>17-Jan</v>
      </c>
      <c r="X19" s="1">
        <f t="shared" si="4"/>
        <v>42021</v>
      </c>
      <c r="Y19" s="5">
        <f>SUMIF('Raw Sales Data'!D:D,Pivots!X19,'Raw Sales Data'!S:S)</f>
        <v>0</v>
      </c>
      <c r="AA19" t="str">
        <f t="shared" si="1"/>
        <v>Jan</v>
      </c>
      <c r="AB19" t="s">
        <v>11329</v>
      </c>
      <c r="AC19" s="5">
        <f t="shared" si="2"/>
        <v>1390.934</v>
      </c>
      <c r="AD19">
        <f t="shared" si="3"/>
        <v>1.4751404826712208E-2</v>
      </c>
      <c r="AE19" s="5">
        <f>VLOOKUP(AA19,'2018 Forecast Summary'!$M$4:$O$16,3,FALSE)*AD19</f>
        <v>429.27504329509588</v>
      </c>
    </row>
    <row r="20" spans="1:31" x14ac:dyDescent="0.3">
      <c r="B20" s="4" t="s">
        <v>11260</v>
      </c>
      <c r="C20" s="5">
        <v>81623.526799999978</v>
      </c>
      <c r="I20" s="4">
        <v>9</v>
      </c>
      <c r="J20" s="5">
        <v>105.932</v>
      </c>
      <c r="L20" s="4" t="s">
        <v>10862</v>
      </c>
      <c r="M20" s="4" t="s">
        <v>11260</v>
      </c>
      <c r="N20" s="5">
        <v>81623.526799999978</v>
      </c>
      <c r="S20" s="4" t="s">
        <v>11257</v>
      </c>
      <c r="T20" s="5">
        <v>23599.374</v>
      </c>
      <c r="U20" s="5"/>
      <c r="W20" t="str">
        <f t="shared" si="0"/>
        <v>18-Jan</v>
      </c>
      <c r="X20" s="1">
        <f t="shared" si="4"/>
        <v>42022</v>
      </c>
      <c r="Y20" s="5">
        <f>SUMIF('Raw Sales Data'!D:D,Pivots!X20,'Raw Sales Data'!S:S)</f>
        <v>64.864000000000004</v>
      </c>
      <c r="AA20" t="str">
        <f t="shared" si="1"/>
        <v>Jan</v>
      </c>
      <c r="AB20" t="s">
        <v>11330</v>
      </c>
      <c r="AC20" s="5">
        <f t="shared" si="2"/>
        <v>64.864000000000004</v>
      </c>
      <c r="AD20">
        <f t="shared" si="3"/>
        <v>6.8790835703193742E-4</v>
      </c>
      <c r="AE20" s="5">
        <f>VLOOKUP(AA20,'2018 Forecast Summary'!$M$4:$O$16,3,FALSE)*AD20</f>
        <v>20.018560484029511</v>
      </c>
    </row>
    <row r="21" spans="1:31" x14ac:dyDescent="0.3">
      <c r="B21" s="4" t="s">
        <v>11261</v>
      </c>
      <c r="C21" s="5">
        <v>31453.392999999989</v>
      </c>
      <c r="I21" s="4">
        <v>10</v>
      </c>
      <c r="J21" s="5">
        <v>6233.8789999999981</v>
      </c>
      <c r="L21" s="4" t="s">
        <v>10862</v>
      </c>
      <c r="M21" s="4" t="s">
        <v>11261</v>
      </c>
      <c r="N21" s="5">
        <v>31453.392999999989</v>
      </c>
      <c r="S21" s="4" t="s">
        <v>11258</v>
      </c>
      <c r="T21" s="5">
        <v>28608.258999999991</v>
      </c>
      <c r="U21" s="5"/>
      <c r="W21" t="str">
        <f t="shared" si="0"/>
        <v>19-Jan</v>
      </c>
      <c r="X21" s="1">
        <f t="shared" si="4"/>
        <v>42023</v>
      </c>
      <c r="Y21" s="5">
        <f>SUMIF('Raw Sales Data'!D:D,Pivots!X21,'Raw Sales Data'!S:S)</f>
        <v>378.59399999999999</v>
      </c>
      <c r="AA21" t="str">
        <f t="shared" si="1"/>
        <v>Jan</v>
      </c>
      <c r="AB21" t="s">
        <v>11331</v>
      </c>
      <c r="AC21" s="5">
        <f t="shared" si="2"/>
        <v>2694.0509999999999</v>
      </c>
      <c r="AD21">
        <f t="shared" si="3"/>
        <v>2.8571475659383446E-2</v>
      </c>
      <c r="AE21" s="5">
        <f>VLOOKUP(AA21,'2018 Forecast Summary'!$M$4:$O$16,3,FALSE)*AD21</f>
        <v>831.44768886532097</v>
      </c>
    </row>
    <row r="22" spans="1:31" x14ac:dyDescent="0.3">
      <c r="B22" s="4" t="s">
        <v>11262</v>
      </c>
      <c r="C22" s="5">
        <v>77907.660700000008</v>
      </c>
      <c r="I22" s="4">
        <v>11</v>
      </c>
      <c r="J22" s="5">
        <v>3768.8200000000006</v>
      </c>
      <c r="L22" s="4" t="s">
        <v>10862</v>
      </c>
      <c r="M22" s="4" t="s">
        <v>11262</v>
      </c>
      <c r="N22" s="5">
        <v>77907.660700000008</v>
      </c>
      <c r="S22" s="4" t="s">
        <v>11259</v>
      </c>
      <c r="T22" s="5">
        <v>36818.342199999992</v>
      </c>
      <c r="U22" s="5"/>
      <c r="W22" t="str">
        <f t="shared" si="0"/>
        <v>20-Jan</v>
      </c>
      <c r="X22" s="1">
        <f t="shared" si="4"/>
        <v>42024</v>
      </c>
      <c r="Y22" s="5">
        <f>SUMIF('Raw Sales Data'!D:D,Pivots!X22,'Raw Sales Data'!S:S)</f>
        <v>2673.87</v>
      </c>
      <c r="AA22" t="str">
        <f t="shared" si="1"/>
        <v>Jan</v>
      </c>
      <c r="AB22" t="s">
        <v>11332</v>
      </c>
      <c r="AC22" s="5">
        <f t="shared" si="2"/>
        <v>3441.7079999999996</v>
      </c>
      <c r="AD22">
        <f t="shared" si="3"/>
        <v>3.6500673650463659E-2</v>
      </c>
      <c r="AE22" s="5">
        <f>VLOOKUP(AA22,'2018 Forecast Summary'!$M$4:$O$16,3,FALSE)*AD22</f>
        <v>1062.1922756285185</v>
      </c>
    </row>
    <row r="23" spans="1:31" x14ac:dyDescent="0.3">
      <c r="B23" s="4" t="s">
        <v>11263</v>
      </c>
      <c r="C23" s="5">
        <v>68167.058499999999</v>
      </c>
      <c r="I23" s="4">
        <v>12</v>
      </c>
      <c r="J23" s="5">
        <v>37610.353999999999</v>
      </c>
      <c r="L23" s="4" t="s">
        <v>10862</v>
      </c>
      <c r="M23" s="4" t="s">
        <v>11263</v>
      </c>
      <c r="N23" s="5">
        <v>68167.058499999999</v>
      </c>
      <c r="S23" s="4" t="s">
        <v>11260</v>
      </c>
      <c r="T23" s="5">
        <v>63133.606000000036</v>
      </c>
      <c r="U23" s="5"/>
      <c r="W23" t="str">
        <f t="shared" si="0"/>
        <v>21-Jan</v>
      </c>
      <c r="X23" s="1">
        <f t="shared" si="4"/>
        <v>42025</v>
      </c>
      <c r="Y23" s="5">
        <f>SUMIF('Raw Sales Data'!D:D,Pivots!X23,'Raw Sales Data'!S:S)</f>
        <v>0</v>
      </c>
      <c r="AA23" t="str">
        <f t="shared" si="1"/>
        <v>Jan</v>
      </c>
      <c r="AB23" t="s">
        <v>11333</v>
      </c>
      <c r="AC23" s="5">
        <f t="shared" si="2"/>
        <v>3713.6990000000001</v>
      </c>
      <c r="AD23">
        <f t="shared" si="3"/>
        <v>3.9385245707960481E-2</v>
      </c>
      <c r="AE23" s="5">
        <f>VLOOKUP(AA23,'2018 Forecast Summary'!$M$4:$O$16,3,FALSE)*AD23</f>
        <v>1146.1351142541303</v>
      </c>
    </row>
    <row r="24" spans="1:31" x14ac:dyDescent="0.3">
      <c r="A24" s="4" t="s">
        <v>10863</v>
      </c>
      <c r="B24" s="4" t="s">
        <v>11253</v>
      </c>
      <c r="C24" s="5">
        <v>18066.957599999994</v>
      </c>
      <c r="I24" s="4">
        <v>13</v>
      </c>
      <c r="J24" s="5">
        <v>3572.0290000000005</v>
      </c>
      <c r="L24" s="4" t="s">
        <v>10863</v>
      </c>
      <c r="M24" s="4" t="s">
        <v>11253</v>
      </c>
      <c r="N24" s="5">
        <v>18066.957599999994</v>
      </c>
      <c r="S24" s="4" t="s">
        <v>11261</v>
      </c>
      <c r="T24" s="5">
        <v>31011.737500000014</v>
      </c>
      <c r="U24" s="5"/>
      <c r="W24" t="str">
        <f t="shared" si="0"/>
        <v>22-Jan</v>
      </c>
      <c r="X24" s="1">
        <f t="shared" si="4"/>
        <v>42026</v>
      </c>
      <c r="Y24" s="5">
        <f>SUMIF('Raw Sales Data'!D:D,Pivots!X24,'Raw Sales Data'!S:S)</f>
        <v>0</v>
      </c>
      <c r="AA24" t="str">
        <f t="shared" si="1"/>
        <v>Jan</v>
      </c>
      <c r="AB24" t="s">
        <v>11334</v>
      </c>
      <c r="AC24" s="5">
        <f t="shared" si="2"/>
        <v>5130.0019999999995</v>
      </c>
      <c r="AD24">
        <f t="shared" si="3"/>
        <v>5.4405698806588437E-2</v>
      </c>
      <c r="AE24" s="5">
        <f>VLOOKUP(AA24,'2018 Forecast Summary'!$M$4:$O$16,3,FALSE)*AD24</f>
        <v>1583.239629381357</v>
      </c>
    </row>
    <row r="25" spans="1:31" x14ac:dyDescent="0.3">
      <c r="B25" s="4" t="s">
        <v>11254</v>
      </c>
      <c r="C25" s="5">
        <v>11951.411</v>
      </c>
      <c r="I25" s="4">
        <v>14</v>
      </c>
      <c r="J25" s="5">
        <v>6075.0050000000019</v>
      </c>
      <c r="L25" s="4" t="s">
        <v>10863</v>
      </c>
      <c r="M25" s="4" t="s">
        <v>11254</v>
      </c>
      <c r="N25" s="5">
        <v>11951.411</v>
      </c>
      <c r="S25" s="4" t="s">
        <v>11262</v>
      </c>
      <c r="T25" s="5">
        <v>75249.399500000043</v>
      </c>
      <c r="U25" s="5"/>
      <c r="W25" t="str">
        <f t="shared" si="0"/>
        <v>23-Jan</v>
      </c>
      <c r="X25" s="1">
        <f t="shared" si="4"/>
        <v>42027</v>
      </c>
      <c r="Y25" s="5">
        <f>SUMIF('Raw Sales Data'!D:D,Pivots!X25,'Raw Sales Data'!S:S)</f>
        <v>40.08</v>
      </c>
      <c r="AA25" t="str">
        <f t="shared" si="1"/>
        <v>Jan</v>
      </c>
      <c r="AB25" t="s">
        <v>11335</v>
      </c>
      <c r="AC25" s="5">
        <f t="shared" si="2"/>
        <v>2266.3739999999998</v>
      </c>
      <c r="AD25">
        <f t="shared" si="3"/>
        <v>2.4035792038108964E-2</v>
      </c>
      <c r="AE25" s="5">
        <f>VLOOKUP(AA25,'2018 Forecast Summary'!$M$4:$O$16,3,FALSE)*AD25</f>
        <v>699.45647814553354</v>
      </c>
    </row>
    <row r="26" spans="1:31" x14ac:dyDescent="0.3">
      <c r="B26" s="4" t="s">
        <v>11255</v>
      </c>
      <c r="C26" s="5">
        <v>32339.318399999989</v>
      </c>
      <c r="I26" s="4">
        <v>15</v>
      </c>
      <c r="J26" s="5">
        <v>11725.588</v>
      </c>
      <c r="L26" s="4" t="s">
        <v>10863</v>
      </c>
      <c r="M26" s="4" t="s">
        <v>11255</v>
      </c>
      <c r="N26" s="5">
        <v>32339.318399999989</v>
      </c>
      <c r="S26" s="4" t="s">
        <v>11263</v>
      </c>
      <c r="T26" s="5">
        <v>74543.601200000077</v>
      </c>
      <c r="U26" s="5"/>
      <c r="W26" t="str">
        <f t="shared" si="0"/>
        <v>24-Jan</v>
      </c>
      <c r="X26" s="1">
        <f t="shared" si="4"/>
        <v>42028</v>
      </c>
      <c r="Y26" s="5">
        <f>SUMIF('Raw Sales Data'!D:D,Pivots!X26,'Raw Sales Data'!S:S)</f>
        <v>0</v>
      </c>
      <c r="AA26" t="str">
        <f t="shared" si="1"/>
        <v>Jan</v>
      </c>
      <c r="AB26" t="s">
        <v>11336</v>
      </c>
      <c r="AC26" s="5">
        <f t="shared" si="2"/>
        <v>463.14599999999996</v>
      </c>
      <c r="AD26">
        <f t="shared" si="3"/>
        <v>4.9118463851429706E-3</v>
      </c>
      <c r="AE26" s="5">
        <f>VLOOKUP(AA26,'2018 Forecast Summary'!$M$4:$O$16,3,FALSE)*AD26</f>
        <v>142.93778080192911</v>
      </c>
    </row>
    <row r="27" spans="1:31" x14ac:dyDescent="0.3">
      <c r="B27" s="4" t="s">
        <v>11256</v>
      </c>
      <c r="C27" s="5">
        <v>34154.468499999995</v>
      </c>
      <c r="I27" s="4">
        <v>16</v>
      </c>
      <c r="J27" s="5">
        <v>3865.3429999999994</v>
      </c>
      <c r="L27" s="4" t="s">
        <v>10863</v>
      </c>
      <c r="M27" s="4" t="s">
        <v>11256</v>
      </c>
      <c r="N27" s="5">
        <v>34154.468499999995</v>
      </c>
      <c r="R27" s="4" t="s">
        <v>10864</v>
      </c>
      <c r="S27" s="4" t="s">
        <v>11253</v>
      </c>
      <c r="T27" s="5">
        <v>18542.490999999995</v>
      </c>
      <c r="U27" s="5">
        <v>33984.529978547042</v>
      </c>
      <c r="W27" t="str">
        <f t="shared" si="0"/>
        <v>25-Jan</v>
      </c>
      <c r="X27" s="1">
        <f t="shared" si="4"/>
        <v>42029</v>
      </c>
      <c r="Y27" s="5">
        <f>SUMIF('Raw Sales Data'!D:D,Pivots!X27,'Raw Sales Data'!S:S)</f>
        <v>0</v>
      </c>
      <c r="AA27" t="str">
        <f t="shared" si="1"/>
        <v>Jan</v>
      </c>
      <c r="AB27" t="s">
        <v>11337</v>
      </c>
      <c r="AC27" s="5">
        <f t="shared" si="2"/>
        <v>858.71199999999999</v>
      </c>
      <c r="AD27">
        <f t="shared" si="3"/>
        <v>9.1069801597744356E-3</v>
      </c>
      <c r="AE27" s="5">
        <f>VLOOKUP(AA27,'2018 Forecast Summary'!$M$4:$O$16,3,FALSE)*AD27</f>
        <v>265.01877945180604</v>
      </c>
    </row>
    <row r="28" spans="1:31" x14ac:dyDescent="0.3">
      <c r="B28" s="4" t="s">
        <v>10851</v>
      </c>
      <c r="C28" s="5">
        <v>29959.530499999997</v>
      </c>
      <c r="I28" s="4">
        <v>17</v>
      </c>
      <c r="J28" s="5">
        <v>5583.0060000000003</v>
      </c>
      <c r="L28" s="4" t="s">
        <v>10863</v>
      </c>
      <c r="M28" s="4" t="s">
        <v>10851</v>
      </c>
      <c r="N28" s="5">
        <v>29959.530499999997</v>
      </c>
      <c r="S28" s="4" t="s">
        <v>11254</v>
      </c>
      <c r="T28" s="5">
        <v>22978.815000000002</v>
      </c>
      <c r="U28" s="5">
        <v>30117.540275627049</v>
      </c>
      <c r="W28" t="str">
        <f t="shared" si="0"/>
        <v>26-Jan</v>
      </c>
      <c r="X28" s="1">
        <f t="shared" si="4"/>
        <v>42030</v>
      </c>
      <c r="Y28" s="5">
        <f>SUMIF('Raw Sales Data'!D:D,Pivots!X28,'Raw Sales Data'!S:S)</f>
        <v>1097.25</v>
      </c>
      <c r="AA28" t="str">
        <f t="shared" si="1"/>
        <v>Jan</v>
      </c>
      <c r="AB28" t="s">
        <v>11338</v>
      </c>
      <c r="AC28" s="5">
        <f t="shared" si="2"/>
        <v>4335.25</v>
      </c>
      <c r="AD28">
        <f t="shared" si="3"/>
        <v>4.5977039726546411E-2</v>
      </c>
      <c r="AE28" s="5">
        <f>VLOOKUP(AA28,'2018 Forecast Summary'!$M$4:$O$16,3,FALSE)*AD28</f>
        <v>1337.9604146890251</v>
      </c>
    </row>
    <row r="29" spans="1:31" x14ac:dyDescent="0.3">
      <c r="B29" s="4" t="s">
        <v>11257</v>
      </c>
      <c r="C29" s="5">
        <v>23599.374</v>
      </c>
      <c r="I29" s="4">
        <v>18</v>
      </c>
      <c r="J29" s="5">
        <v>5184.7479999999996</v>
      </c>
      <c r="L29" s="4" t="s">
        <v>10863</v>
      </c>
      <c r="M29" s="4" t="s">
        <v>11257</v>
      </c>
      <c r="N29" s="5">
        <v>23599.374</v>
      </c>
      <c r="S29" s="4" t="s">
        <v>11255</v>
      </c>
      <c r="T29" s="5">
        <v>51165.059000000023</v>
      </c>
      <c r="U29" s="5">
        <v>51563.427779652186</v>
      </c>
      <c r="W29" t="str">
        <f t="shared" si="0"/>
        <v>27-Jan</v>
      </c>
      <c r="X29" s="1">
        <f t="shared" si="4"/>
        <v>42031</v>
      </c>
      <c r="Y29" s="5">
        <f>SUMIF('Raw Sales Data'!D:D,Pivots!X29,'Raw Sales Data'!S:S)</f>
        <v>426.67</v>
      </c>
      <c r="AA29" t="str">
        <f t="shared" si="1"/>
        <v>Jan</v>
      </c>
      <c r="AB29" t="s">
        <v>11339</v>
      </c>
      <c r="AC29" s="5">
        <f t="shared" si="2"/>
        <v>4331.8360000000002</v>
      </c>
      <c r="AD29">
        <f t="shared" si="3"/>
        <v>4.594083290718734E-2</v>
      </c>
      <c r="AE29" s="5">
        <f>VLOOKUP(AA29,'2018 Forecast Summary'!$M$4:$O$16,3,FALSE)*AD29</f>
        <v>1336.9067737558037</v>
      </c>
    </row>
    <row r="30" spans="1:31" x14ac:dyDescent="0.3">
      <c r="B30" s="4" t="s">
        <v>11258</v>
      </c>
      <c r="C30" s="5">
        <v>28608.258999999991</v>
      </c>
      <c r="I30" s="4">
        <v>19</v>
      </c>
      <c r="J30" s="5">
        <v>4061.2970000000005</v>
      </c>
      <c r="L30" s="4" t="s">
        <v>10863</v>
      </c>
      <c r="M30" s="4" t="s">
        <v>11258</v>
      </c>
      <c r="N30" s="5">
        <v>28608.258999999991</v>
      </c>
      <c r="S30" s="4" t="s">
        <v>11256</v>
      </c>
      <c r="T30" s="5">
        <v>38679.766999999978</v>
      </c>
      <c r="U30" s="5">
        <v>43863.36285152963</v>
      </c>
      <c r="W30" t="str">
        <f t="shared" si="0"/>
        <v>28-Jan</v>
      </c>
      <c r="X30" s="1">
        <f t="shared" si="4"/>
        <v>42032</v>
      </c>
      <c r="Y30" s="5">
        <f>SUMIF('Raw Sales Data'!D:D,Pivots!X30,'Raw Sales Data'!S:S)</f>
        <v>3.9279999999999999</v>
      </c>
      <c r="AA30" t="str">
        <f t="shared" si="1"/>
        <v>Jan</v>
      </c>
      <c r="AB30" t="s">
        <v>11340</v>
      </c>
      <c r="AC30" s="5">
        <f t="shared" si="2"/>
        <v>5348.7720000000008</v>
      </c>
      <c r="AD30">
        <f t="shared" si="3"/>
        <v>5.6725841123865785E-2</v>
      </c>
      <c r="AE30" s="5">
        <f>VLOOKUP(AA30,'2018 Forecast Summary'!$M$4:$O$16,3,FALSE)*AD30</f>
        <v>1650.7572119709469</v>
      </c>
    </row>
    <row r="31" spans="1:31" x14ac:dyDescent="0.3">
      <c r="B31" s="4" t="s">
        <v>11259</v>
      </c>
      <c r="C31" s="5">
        <v>36818.342199999992</v>
      </c>
      <c r="I31" s="4">
        <v>20</v>
      </c>
      <c r="J31" s="5">
        <v>6219.9889999999996</v>
      </c>
      <c r="L31" s="4" t="s">
        <v>10863</v>
      </c>
      <c r="M31" s="4" t="s">
        <v>11259</v>
      </c>
      <c r="N31" s="5">
        <v>36818.342199999992</v>
      </c>
      <c r="S31" s="4" t="s">
        <v>10851</v>
      </c>
      <c r="T31" s="5">
        <v>56656.907999999989</v>
      </c>
      <c r="U31" s="5">
        <v>41959.810912442976</v>
      </c>
      <c r="W31" t="str">
        <f t="shared" si="0"/>
        <v>29-Jan</v>
      </c>
      <c r="X31" s="1">
        <f t="shared" si="4"/>
        <v>42033</v>
      </c>
      <c r="Y31" s="5">
        <f>SUMIF('Raw Sales Data'!D:D,Pivots!X31,'Raw Sales Data'!S:S)</f>
        <v>0</v>
      </c>
      <c r="AA31" t="str">
        <f t="shared" si="1"/>
        <v>Jan</v>
      </c>
      <c r="AB31" t="s">
        <v>11341</v>
      </c>
      <c r="AC31" s="5">
        <f t="shared" si="2"/>
        <v>158.642</v>
      </c>
      <c r="AD31">
        <f t="shared" si="3"/>
        <v>1.6824611121155125E-3</v>
      </c>
      <c r="AE31" s="5">
        <f>VLOOKUP(AA31,'2018 Forecast Summary'!$M$4:$O$16,3,FALSE)*AD31</f>
        <v>48.960663423584869</v>
      </c>
    </row>
    <row r="32" spans="1:31" x14ac:dyDescent="0.3">
      <c r="B32" s="4" t="s">
        <v>11260</v>
      </c>
      <c r="C32" s="5">
        <v>63133.606000000036</v>
      </c>
      <c r="I32" s="4">
        <v>21</v>
      </c>
      <c r="J32" s="5">
        <v>6217.3839999999991</v>
      </c>
      <c r="L32" s="4" t="s">
        <v>10863</v>
      </c>
      <c r="M32" s="4" t="s">
        <v>11260</v>
      </c>
      <c r="N32" s="5">
        <v>63133.606000000036</v>
      </c>
      <c r="S32" s="4" t="s">
        <v>11257</v>
      </c>
      <c r="T32" s="5">
        <v>39724.485999999983</v>
      </c>
      <c r="U32" s="5">
        <v>45212.16526669755</v>
      </c>
      <c r="W32" t="str">
        <f t="shared" si="0"/>
        <v>30-Jan</v>
      </c>
      <c r="X32" s="1">
        <f t="shared" si="4"/>
        <v>42034</v>
      </c>
      <c r="Y32" s="5">
        <f>SUMIF('Raw Sales Data'!D:D,Pivots!X32,'Raw Sales Data'!S:S)</f>
        <v>240.5</v>
      </c>
      <c r="AA32" t="str">
        <f t="shared" si="1"/>
        <v>Jan</v>
      </c>
      <c r="AB32" t="s">
        <v>11342</v>
      </c>
      <c r="AC32" s="5">
        <f t="shared" si="2"/>
        <v>9258.7910000000011</v>
      </c>
      <c r="AD32">
        <f t="shared" si="3"/>
        <v>9.8193138025901711E-2</v>
      </c>
      <c r="AE32" s="5">
        <f>VLOOKUP(AA32,'2018 Forecast Summary'!$M$4:$O$16,3,FALSE)*AD32</f>
        <v>2857.4813092391473</v>
      </c>
    </row>
    <row r="33" spans="1:31" x14ac:dyDescent="0.3">
      <c r="B33" s="4" t="s">
        <v>11261</v>
      </c>
      <c r="C33" s="5">
        <v>31011.737500000014</v>
      </c>
      <c r="I33" s="4">
        <v>22</v>
      </c>
      <c r="J33" s="5">
        <v>5865.8129999999992</v>
      </c>
      <c r="L33" s="4" t="s">
        <v>10863</v>
      </c>
      <c r="M33" s="4" t="s">
        <v>11261</v>
      </c>
      <c r="N33" s="5">
        <v>31011.737500000014</v>
      </c>
      <c r="S33" s="4" t="s">
        <v>11258</v>
      </c>
      <c r="T33" s="5">
        <v>38320.782999999967</v>
      </c>
      <c r="U33" s="5">
        <v>46911.16233059681</v>
      </c>
      <c r="W33" t="str">
        <f t="shared" si="0"/>
        <v>31-Jan</v>
      </c>
      <c r="X33" s="1">
        <f t="shared" si="4"/>
        <v>42035</v>
      </c>
      <c r="Y33" s="5">
        <f>SUMIF('Raw Sales Data'!D:D,Pivots!X33,'Raw Sales Data'!S:S)</f>
        <v>290.666</v>
      </c>
      <c r="AA33" t="str">
        <f t="shared" si="1"/>
        <v>Jan</v>
      </c>
      <c r="AB33" t="s">
        <v>11343</v>
      </c>
      <c r="AC33" s="5">
        <f t="shared" si="2"/>
        <v>1991.48</v>
      </c>
      <c r="AD33">
        <f t="shared" si="3"/>
        <v>2.1120432518222165E-2</v>
      </c>
      <c r="AE33" s="5">
        <f>VLOOKUP(AA33,'2018 Forecast Summary'!$M$4:$O$16,3,FALSE)*AD33</f>
        <v>614.61770524073575</v>
      </c>
    </row>
    <row r="34" spans="1:31" x14ac:dyDescent="0.3">
      <c r="B34" s="4" t="s">
        <v>11262</v>
      </c>
      <c r="C34" s="5">
        <v>75249.399500000043</v>
      </c>
      <c r="I34" s="4">
        <v>23</v>
      </c>
      <c r="J34" s="5">
        <v>9062.2509999999966</v>
      </c>
      <c r="L34" s="4" t="s">
        <v>10863</v>
      </c>
      <c r="M34" s="4" t="s">
        <v>11262</v>
      </c>
      <c r="N34" s="5">
        <v>75249.399500000043</v>
      </c>
      <c r="S34" s="4" t="s">
        <v>11259</v>
      </c>
      <c r="T34" s="5">
        <v>30542.2003</v>
      </c>
      <c r="U34" s="5">
        <v>46474.480753583601</v>
      </c>
      <c r="W34" t="str">
        <f t="shared" si="0"/>
        <v>01-Feb</v>
      </c>
      <c r="X34" s="1">
        <f t="shared" si="4"/>
        <v>42036</v>
      </c>
      <c r="Y34" s="5">
        <f>SUMIF('Raw Sales Data'!D:D,Pivots!X34,'Raw Sales Data'!S:S)</f>
        <v>468.9</v>
      </c>
      <c r="AA34" t="str">
        <f t="shared" si="1"/>
        <v>Feb</v>
      </c>
      <c r="AB34" t="s">
        <v>11344</v>
      </c>
      <c r="AC34" s="5">
        <f t="shared" si="2"/>
        <v>630.87</v>
      </c>
      <c r="AD34">
        <f t="shared" si="3"/>
        <v>1.0625874143506487E-2</v>
      </c>
      <c r="AE34" s="5">
        <f>VLOOKUP(AA34,'2018 Forecast Summary'!$M$4:$O$16,3,FALSE)*AD34</f>
        <v>194.7013636618108</v>
      </c>
    </row>
    <row r="35" spans="1:31" x14ac:dyDescent="0.3">
      <c r="B35" s="4" t="s">
        <v>11263</v>
      </c>
      <c r="C35" s="5">
        <v>74543.601200000077</v>
      </c>
      <c r="I35" s="4">
        <v>24</v>
      </c>
      <c r="J35" s="5">
        <v>8751.7389999999996</v>
      </c>
      <c r="L35" s="4" t="s">
        <v>10863</v>
      </c>
      <c r="M35" s="4" t="s">
        <v>11263</v>
      </c>
      <c r="N35" s="5">
        <v>74543.601200000077</v>
      </c>
      <c r="S35" s="4" t="s">
        <v>11260</v>
      </c>
      <c r="T35" s="5">
        <v>69193.390899999984</v>
      </c>
      <c r="U35" s="5">
        <v>69839.169835822642</v>
      </c>
      <c r="W35" t="str">
        <f t="shared" si="0"/>
        <v>02-Feb</v>
      </c>
      <c r="X35" s="1">
        <f t="shared" si="4"/>
        <v>42037</v>
      </c>
      <c r="Y35" s="5">
        <f>SUMIF('Raw Sales Data'!D:D,Pivots!X35,'Raw Sales Data'!S:S)</f>
        <v>211.64600000000002</v>
      </c>
      <c r="AA35" t="str">
        <f t="shared" si="1"/>
        <v>Feb</v>
      </c>
      <c r="AB35" t="s">
        <v>11345</v>
      </c>
      <c r="AC35" s="5">
        <f t="shared" si="2"/>
        <v>10121.784</v>
      </c>
      <c r="AD35">
        <f t="shared" si="3"/>
        <v>0.17048330542228615</v>
      </c>
      <c r="AE35" s="5">
        <f>VLOOKUP(AA35,'2018 Forecast Summary'!$M$4:$O$16,3,FALSE)*AD35</f>
        <v>3123.8213062759332</v>
      </c>
    </row>
    <row r="36" spans="1:31" x14ac:dyDescent="0.3">
      <c r="A36" s="4" t="s">
        <v>10864</v>
      </c>
      <c r="B36" s="4" t="s">
        <v>11253</v>
      </c>
      <c r="C36" s="5">
        <v>18542.490999999995</v>
      </c>
      <c r="I36" s="4">
        <v>25</v>
      </c>
      <c r="J36" s="5">
        <v>7244.941600000001</v>
      </c>
      <c r="L36" s="4" t="s">
        <v>10864</v>
      </c>
      <c r="M36" s="4" t="s">
        <v>11253</v>
      </c>
      <c r="N36" s="5">
        <v>18542.490999999995</v>
      </c>
      <c r="S36" s="4" t="s">
        <v>11261</v>
      </c>
      <c r="T36" s="5">
        <v>59583.03300000001</v>
      </c>
      <c r="U36" s="5">
        <v>48817.7187811517</v>
      </c>
      <c r="W36" t="str">
        <f t="shared" si="0"/>
        <v>03-Feb</v>
      </c>
      <c r="X36" s="1">
        <f t="shared" si="4"/>
        <v>42038</v>
      </c>
      <c r="Y36" s="5">
        <f>SUMIF('Raw Sales Data'!D:D,Pivots!X36,'Raw Sales Data'!S:S)</f>
        <v>97.112000000000009</v>
      </c>
      <c r="AA36" t="str">
        <f t="shared" si="1"/>
        <v>Feb</v>
      </c>
      <c r="AB36" t="s">
        <v>11346</v>
      </c>
      <c r="AC36" s="5">
        <f t="shared" si="2"/>
        <v>2378.6750000000002</v>
      </c>
      <c r="AD36">
        <f t="shared" si="3"/>
        <v>4.0064515951472243E-2</v>
      </c>
      <c r="AE36" s="5">
        <f>VLOOKUP(AA36,'2018 Forecast Summary'!$M$4:$O$16,3,FALSE)*AD36</f>
        <v>734.11521582617308</v>
      </c>
    </row>
    <row r="37" spans="1:31" x14ac:dyDescent="0.3">
      <c r="B37" s="4" t="s">
        <v>11254</v>
      </c>
      <c r="C37" s="5">
        <v>22978.815000000002</v>
      </c>
      <c r="I37" s="4">
        <v>26</v>
      </c>
      <c r="J37" s="5">
        <v>7605.6090000000004</v>
      </c>
      <c r="L37" s="4" t="s">
        <v>10864</v>
      </c>
      <c r="M37" s="4" t="s">
        <v>11254</v>
      </c>
      <c r="N37" s="5">
        <v>22978.815000000002</v>
      </c>
      <c r="S37" s="4" t="s">
        <v>11262</v>
      </c>
      <c r="T37" s="5">
        <v>79066.495800000004</v>
      </c>
      <c r="U37" s="5">
        <v>72216.29263203789</v>
      </c>
      <c r="W37" t="str">
        <f t="shared" si="0"/>
        <v>04-Feb</v>
      </c>
      <c r="X37" s="1">
        <f t="shared" si="4"/>
        <v>42039</v>
      </c>
      <c r="Y37" s="5">
        <f>SUMIF('Raw Sales Data'!D:D,Pivots!X37,'Raw Sales Data'!S:S)</f>
        <v>134.38399999999999</v>
      </c>
      <c r="AA37" t="str">
        <f t="shared" si="1"/>
        <v>Feb</v>
      </c>
      <c r="AB37" t="s">
        <v>11347</v>
      </c>
      <c r="AC37" s="5">
        <f t="shared" si="2"/>
        <v>364.92199999999997</v>
      </c>
      <c r="AD37">
        <f t="shared" si="3"/>
        <v>6.1464568678121865E-3</v>
      </c>
      <c r="AE37" s="5">
        <f>VLOOKUP(AA37,'2018 Forecast Summary'!$M$4:$O$16,3,FALSE)*AD37</f>
        <v>112.6235373851908</v>
      </c>
    </row>
    <row r="38" spans="1:31" x14ac:dyDescent="0.3">
      <c r="B38" s="4" t="s">
        <v>11255</v>
      </c>
      <c r="C38" s="5">
        <v>51165.059000000023</v>
      </c>
      <c r="I38" s="4">
        <v>27</v>
      </c>
      <c r="J38" s="5">
        <v>3360.087</v>
      </c>
      <c r="L38" s="4" t="s">
        <v>10864</v>
      </c>
      <c r="M38" s="4" t="s">
        <v>11255</v>
      </c>
      <c r="N38" s="5">
        <v>51165.059000000023</v>
      </c>
      <c r="S38" s="4" t="s">
        <v>11263</v>
      </c>
      <c r="T38" s="5">
        <v>95739.121000000014</v>
      </c>
      <c r="U38" s="5">
        <v>69226.516983441339</v>
      </c>
      <c r="W38" t="str">
        <f t="shared" si="0"/>
        <v>05-Feb</v>
      </c>
      <c r="X38" s="1">
        <f t="shared" si="4"/>
        <v>42040</v>
      </c>
      <c r="Y38" s="5">
        <f>SUMIF('Raw Sales Data'!D:D,Pivots!X38,'Raw Sales Data'!S:S)</f>
        <v>0</v>
      </c>
      <c r="AA38" t="str">
        <f t="shared" si="1"/>
        <v>Feb</v>
      </c>
      <c r="AB38" t="s">
        <v>11348</v>
      </c>
      <c r="AC38" s="5">
        <f t="shared" si="2"/>
        <v>5257.4880000000003</v>
      </c>
      <c r="AD38">
        <f t="shared" si="3"/>
        <v>8.8552959879207499E-2</v>
      </c>
      <c r="AE38" s="5">
        <f>VLOOKUP(AA38,'2018 Forecast Summary'!$M$4:$O$16,3,FALSE)*AD38</f>
        <v>1622.5848162626316</v>
      </c>
    </row>
    <row r="39" spans="1:31" x14ac:dyDescent="0.3">
      <c r="B39" s="4" t="s">
        <v>11256</v>
      </c>
      <c r="C39" s="5">
        <v>38679.766999999978</v>
      </c>
      <c r="I39" s="4">
        <v>28</v>
      </c>
      <c r="J39" s="5">
        <v>5774.7210000000005</v>
      </c>
      <c r="L39" s="4" t="s">
        <v>10864</v>
      </c>
      <c r="M39" s="4" t="s">
        <v>11256</v>
      </c>
      <c r="N39" s="5">
        <v>38679.766999999978</v>
      </c>
      <c r="R39" s="4" t="s">
        <v>10865</v>
      </c>
      <c r="S39" s="4" t="s">
        <v>11253</v>
      </c>
      <c r="T39" s="5">
        <v>43476.473999999987</v>
      </c>
      <c r="U39" s="5">
        <v>42533.288493216751</v>
      </c>
      <c r="W39" t="str">
        <f t="shared" si="0"/>
        <v>06-Feb</v>
      </c>
      <c r="X39" s="1">
        <f t="shared" si="4"/>
        <v>42041</v>
      </c>
      <c r="Y39" s="5">
        <f>SUMIF('Raw Sales Data'!D:D,Pivots!X39,'Raw Sales Data'!S:S)</f>
        <v>330.512</v>
      </c>
      <c r="AA39" t="str">
        <f t="shared" si="1"/>
        <v>Feb</v>
      </c>
      <c r="AB39" t="s">
        <v>11349</v>
      </c>
      <c r="AC39" s="5">
        <f t="shared" si="2"/>
        <v>3799.634</v>
      </c>
      <c r="AD39">
        <f t="shared" si="3"/>
        <v>6.3998022850013672E-2</v>
      </c>
      <c r="AE39" s="5">
        <f>VLOOKUP(AA39,'2018 Forecast Summary'!$M$4:$O$16,3,FALSE)*AD39</f>
        <v>1172.6566823842959</v>
      </c>
    </row>
    <row r="40" spans="1:31" x14ac:dyDescent="0.3">
      <c r="B40" s="4" t="s">
        <v>10851</v>
      </c>
      <c r="C40" s="5">
        <v>56656.907999999989</v>
      </c>
      <c r="I40" s="4">
        <v>29</v>
      </c>
      <c r="J40" s="5">
        <v>2886.3719999999998</v>
      </c>
      <c r="L40" s="4" t="s">
        <v>10864</v>
      </c>
      <c r="M40" s="4" t="s">
        <v>10851</v>
      </c>
      <c r="N40" s="5">
        <v>56656.907999999989</v>
      </c>
      <c r="S40" s="4" t="s">
        <v>11254</v>
      </c>
      <c r="T40" s="5">
        <v>19920.997399999997</v>
      </c>
      <c r="U40" s="5">
        <v>40325.508348057272</v>
      </c>
      <c r="W40" t="str">
        <f t="shared" si="0"/>
        <v>07-Feb</v>
      </c>
      <c r="X40" s="1">
        <f t="shared" si="4"/>
        <v>42042</v>
      </c>
      <c r="Y40" s="5">
        <f>SUMIF('Raw Sales Data'!D:D,Pivots!X40,'Raw Sales Data'!S:S)</f>
        <v>180.32</v>
      </c>
      <c r="AA40" t="str">
        <f t="shared" si="1"/>
        <v>Feb</v>
      </c>
      <c r="AB40" t="s">
        <v>11350</v>
      </c>
      <c r="AC40" s="5">
        <f t="shared" si="2"/>
        <v>1266.5720000000001</v>
      </c>
      <c r="AD40">
        <f t="shared" si="3"/>
        <v>2.1333134664335441E-2</v>
      </c>
      <c r="AE40" s="5">
        <f>VLOOKUP(AA40,'2018 Forecast Summary'!$M$4:$O$16,3,FALSE)*AD40</f>
        <v>390.89399650620106</v>
      </c>
    </row>
    <row r="41" spans="1:31" x14ac:dyDescent="0.3">
      <c r="B41" s="4" t="s">
        <v>11257</v>
      </c>
      <c r="C41" s="5">
        <v>39724.485999999983</v>
      </c>
      <c r="I41" s="4">
        <v>30</v>
      </c>
      <c r="J41" s="5">
        <v>17011.412</v>
      </c>
      <c r="L41" s="4" t="s">
        <v>10864</v>
      </c>
      <c r="M41" s="4" t="s">
        <v>11257</v>
      </c>
      <c r="N41" s="5">
        <v>39724.485999999983</v>
      </c>
      <c r="S41" s="4" t="s">
        <v>11255</v>
      </c>
      <c r="T41" s="5">
        <v>58863.412799999984</v>
      </c>
      <c r="U41" s="5">
        <v>59071.621885409986</v>
      </c>
      <c r="W41" t="str">
        <f t="shared" si="0"/>
        <v>08-Feb</v>
      </c>
      <c r="X41" s="1">
        <f t="shared" si="4"/>
        <v>42043</v>
      </c>
      <c r="Y41" s="5">
        <f>SUMIF('Raw Sales Data'!D:D,Pivots!X41,'Raw Sales Data'!S:S)</f>
        <v>14.56</v>
      </c>
      <c r="AA41" t="str">
        <f t="shared" si="1"/>
        <v>Feb</v>
      </c>
      <c r="AB41" t="s">
        <v>11351</v>
      </c>
      <c r="AC41" s="5">
        <f t="shared" si="2"/>
        <v>1513.1280000000002</v>
      </c>
      <c r="AD41">
        <f t="shared" si="3"/>
        <v>2.5485928465477335E-2</v>
      </c>
      <c r="AE41" s="5">
        <f>VLOOKUP(AA41,'2018 Forecast Summary'!$M$4:$O$16,3,FALSE)*AD41</f>
        <v>466.98699414280043</v>
      </c>
    </row>
    <row r="42" spans="1:31" x14ac:dyDescent="0.3">
      <c r="B42" s="4" t="s">
        <v>11258</v>
      </c>
      <c r="C42" s="5">
        <v>38320.782999999967</v>
      </c>
      <c r="I42" s="4">
        <v>31</v>
      </c>
      <c r="J42" s="5">
        <v>7409.3740000000007</v>
      </c>
      <c r="L42" s="4" t="s">
        <v>10864</v>
      </c>
      <c r="M42" s="4" t="s">
        <v>11258</v>
      </c>
      <c r="N42" s="5">
        <v>38320.782999999967</v>
      </c>
      <c r="S42" s="4" t="s">
        <v>11256</v>
      </c>
      <c r="T42" s="5">
        <v>35541.910100000008</v>
      </c>
      <c r="U42" s="5">
        <v>51967.403150008162</v>
      </c>
      <c r="W42" t="str">
        <f t="shared" si="0"/>
        <v>09-Feb</v>
      </c>
      <c r="X42" s="1">
        <f t="shared" si="4"/>
        <v>42044</v>
      </c>
      <c r="Y42" s="5">
        <f>SUMIF('Raw Sales Data'!D:D,Pivots!X42,'Raw Sales Data'!S:S)</f>
        <v>0</v>
      </c>
      <c r="AA42" t="str">
        <f t="shared" si="1"/>
        <v>Feb</v>
      </c>
      <c r="AB42" t="s">
        <v>11352</v>
      </c>
      <c r="AC42" s="5">
        <f t="shared" si="2"/>
        <v>1681.146</v>
      </c>
      <c r="AD42">
        <f t="shared" si="3"/>
        <v>2.831589045739908E-2</v>
      </c>
      <c r="AE42" s="5">
        <f>VLOOKUP(AA42,'2018 Forecast Summary'!$M$4:$O$16,3,FALSE)*AD42</f>
        <v>518.84131233788037</v>
      </c>
    </row>
    <row r="43" spans="1:31" x14ac:dyDescent="0.3">
      <c r="B43" s="4" t="s">
        <v>11259</v>
      </c>
      <c r="C43" s="5">
        <v>30542.2003</v>
      </c>
      <c r="I43" s="4">
        <v>32</v>
      </c>
      <c r="J43" s="5">
        <v>10734.670999999997</v>
      </c>
      <c r="L43" s="4" t="s">
        <v>10864</v>
      </c>
      <c r="M43" s="4" t="s">
        <v>11259</v>
      </c>
      <c r="N43" s="5">
        <v>30542.2003</v>
      </c>
      <c r="S43" s="4" t="s">
        <v>10851</v>
      </c>
      <c r="T43" s="5">
        <v>43825.982199999991</v>
      </c>
      <c r="U43" s="5">
        <v>53115.577547902722</v>
      </c>
      <c r="W43" t="str">
        <f t="shared" si="0"/>
        <v>10-Feb</v>
      </c>
      <c r="X43" s="1">
        <f t="shared" si="4"/>
        <v>42045</v>
      </c>
      <c r="Y43" s="5">
        <f>SUMIF('Raw Sales Data'!D:D,Pivots!X43,'Raw Sales Data'!S:S)</f>
        <v>0</v>
      </c>
      <c r="AA43" t="str">
        <f t="shared" si="1"/>
        <v>Feb</v>
      </c>
      <c r="AB43" t="s">
        <v>11353</v>
      </c>
      <c r="AC43" s="5">
        <f t="shared" si="2"/>
        <v>304.34300000000002</v>
      </c>
      <c r="AD43">
        <f t="shared" si="3"/>
        <v>5.1261122171876857E-3</v>
      </c>
      <c r="AE43" s="5">
        <f>VLOOKUP(AA43,'2018 Forecast Summary'!$M$4:$O$16,3,FALSE)*AD43</f>
        <v>93.927428980497567</v>
      </c>
    </row>
    <row r="44" spans="1:31" x14ac:dyDescent="0.3">
      <c r="B44" s="4" t="s">
        <v>11260</v>
      </c>
      <c r="C44" s="5">
        <v>69193.390899999984</v>
      </c>
      <c r="I44" s="4">
        <v>33</v>
      </c>
      <c r="J44" s="5">
        <v>5940.534999999998</v>
      </c>
      <c r="L44" s="4" t="s">
        <v>10864</v>
      </c>
      <c r="M44" s="4" t="s">
        <v>11260</v>
      </c>
      <c r="N44" s="5">
        <v>69193.390899999984</v>
      </c>
      <c r="S44" s="4" t="s">
        <v>11257</v>
      </c>
      <c r="T44" s="5">
        <v>48190.727700000003</v>
      </c>
      <c r="U44" s="5">
        <v>52033.31467925664</v>
      </c>
      <c r="W44" t="str">
        <f t="shared" si="0"/>
        <v>11-Feb</v>
      </c>
      <c r="X44" s="1">
        <f t="shared" si="4"/>
        <v>42046</v>
      </c>
      <c r="Y44" s="5">
        <f>SUMIF('Raw Sales Data'!D:D,Pivots!X44,'Raw Sales Data'!S:S)</f>
        <v>2043.4000000000005</v>
      </c>
      <c r="AA44" t="str">
        <f t="shared" si="1"/>
        <v>Feb</v>
      </c>
      <c r="AB44" t="s">
        <v>11354</v>
      </c>
      <c r="AC44" s="5">
        <f t="shared" si="2"/>
        <v>3354.8460000000005</v>
      </c>
      <c r="AD44">
        <f t="shared" si="3"/>
        <v>5.650636639378346E-2</v>
      </c>
      <c r="AE44" s="5">
        <f>VLOOKUP(AA44,'2018 Forecast Summary'!$M$4:$O$16,3,FALSE)*AD44</f>
        <v>1035.384613431248</v>
      </c>
    </row>
    <row r="45" spans="1:31" x14ac:dyDescent="0.3">
      <c r="B45" s="4" t="s">
        <v>11261</v>
      </c>
      <c r="C45" s="5">
        <v>59583.03300000001</v>
      </c>
      <c r="I45" s="4">
        <v>34</v>
      </c>
      <c r="J45" s="5">
        <v>4654.3659999999991</v>
      </c>
      <c r="L45" s="4" t="s">
        <v>10864</v>
      </c>
      <c r="M45" s="4" t="s">
        <v>11261</v>
      </c>
      <c r="N45" s="5">
        <v>59583.03300000001</v>
      </c>
      <c r="S45" s="4" t="s">
        <v>11258</v>
      </c>
      <c r="T45" s="5">
        <v>44825.104000000007</v>
      </c>
      <c r="U45" s="5">
        <v>53355.763160969189</v>
      </c>
      <c r="W45" t="str">
        <f t="shared" si="0"/>
        <v>12-Feb</v>
      </c>
      <c r="X45" s="1">
        <f t="shared" si="4"/>
        <v>42047</v>
      </c>
      <c r="Y45" s="5">
        <f>SUMIF('Raw Sales Data'!D:D,Pivots!X45,'Raw Sales Data'!S:S)</f>
        <v>129.56800000000001</v>
      </c>
      <c r="AA45" t="str">
        <f t="shared" si="1"/>
        <v>Feb</v>
      </c>
      <c r="AB45" t="s">
        <v>11355</v>
      </c>
      <c r="AC45" s="5">
        <f t="shared" si="2"/>
        <v>1495.6079999999999</v>
      </c>
      <c r="AD45">
        <f t="shared" si="3"/>
        <v>2.5190835474854487E-2</v>
      </c>
      <c r="AE45" s="5">
        <f>VLOOKUP(AA45,'2018 Forecast Summary'!$M$4:$O$16,3,FALSE)*AD45</f>
        <v>461.57990886159359</v>
      </c>
    </row>
    <row r="46" spans="1:31" x14ac:dyDescent="0.3">
      <c r="B46" s="4" t="s">
        <v>11262</v>
      </c>
      <c r="C46" s="5">
        <v>79066.495800000004</v>
      </c>
      <c r="I46" s="4">
        <v>35</v>
      </c>
      <c r="J46" s="5">
        <v>5345.8765000000012</v>
      </c>
      <c r="L46" s="4" t="s">
        <v>10864</v>
      </c>
      <c r="M46" s="4" t="s">
        <v>11262</v>
      </c>
      <c r="N46" s="5">
        <v>79066.495800000004</v>
      </c>
      <c r="S46" s="4" t="s">
        <v>11259</v>
      </c>
      <c r="T46" s="5">
        <v>62837.847999999984</v>
      </c>
      <c r="U46" s="5">
        <v>52426.107073750114</v>
      </c>
      <c r="W46" t="str">
        <f t="shared" si="0"/>
        <v>13-Feb</v>
      </c>
      <c r="X46" s="1">
        <f t="shared" si="4"/>
        <v>42048</v>
      </c>
      <c r="Y46" s="5">
        <f>SUMIF('Raw Sales Data'!D:D,Pivots!X46,'Raw Sales Data'!S:S)</f>
        <v>0</v>
      </c>
      <c r="AA46" t="str">
        <f t="shared" si="1"/>
        <v>Feb</v>
      </c>
      <c r="AB46" t="s">
        <v>11356</v>
      </c>
      <c r="AC46" s="5">
        <f t="shared" si="2"/>
        <v>1205.25</v>
      </c>
      <c r="AD46">
        <f t="shared" si="3"/>
        <v>2.0300275510741029E-2</v>
      </c>
      <c r="AE46" s="5">
        <f>VLOOKUP(AA46,'2018 Forecast Summary'!$M$4:$O$16,3,FALSE)*AD46</f>
        <v>371.96858077479902</v>
      </c>
    </row>
    <row r="47" spans="1:31" x14ac:dyDescent="0.3">
      <c r="B47" s="4" t="s">
        <v>11263</v>
      </c>
      <c r="C47" s="5">
        <v>95739.121000000014</v>
      </c>
      <c r="I47" s="4">
        <v>36</v>
      </c>
      <c r="J47" s="5">
        <v>4255.7300000000005</v>
      </c>
      <c r="L47" s="4" t="s">
        <v>10864</v>
      </c>
      <c r="M47" s="4" t="s">
        <v>11263</v>
      </c>
      <c r="N47" s="5">
        <v>95739.121000000014</v>
      </c>
      <c r="S47" s="4" t="s">
        <v>11260</v>
      </c>
      <c r="T47" s="5">
        <v>86152.888000000035</v>
      </c>
      <c r="U47" s="5">
        <v>75368.045503317728</v>
      </c>
      <c r="W47" t="str">
        <f t="shared" si="0"/>
        <v>14-Feb</v>
      </c>
      <c r="X47" s="1">
        <f t="shared" si="4"/>
        <v>42049</v>
      </c>
      <c r="Y47" s="5">
        <f>SUMIF('Raw Sales Data'!D:D,Pivots!X47,'Raw Sales Data'!S:S)</f>
        <v>576.726</v>
      </c>
      <c r="AA47" t="str">
        <f t="shared" si="1"/>
        <v>Feb</v>
      </c>
      <c r="AB47" t="s">
        <v>11357</v>
      </c>
      <c r="AC47" s="5">
        <f t="shared" si="2"/>
        <v>2494.6090000000004</v>
      </c>
      <c r="AD47">
        <f t="shared" si="3"/>
        <v>4.2017216338165672E-2</v>
      </c>
      <c r="AE47" s="5">
        <f>VLOOKUP(AA47,'2018 Forecast Summary'!$M$4:$O$16,3,FALSE)*AD47</f>
        <v>769.89518300604925</v>
      </c>
    </row>
    <row r="48" spans="1:31" x14ac:dyDescent="0.3">
      <c r="A48" s="4" t="s">
        <v>10865</v>
      </c>
      <c r="B48" s="4" t="s">
        <v>11253</v>
      </c>
      <c r="C48" s="5">
        <v>43476.473999999987</v>
      </c>
      <c r="I48" s="4">
        <v>37</v>
      </c>
      <c r="J48" s="5">
        <v>28784.089000000004</v>
      </c>
      <c r="L48" s="4" t="s">
        <v>10865</v>
      </c>
      <c r="M48" s="4" t="s">
        <v>11253</v>
      </c>
      <c r="N48" s="5">
        <v>43476.473999999987</v>
      </c>
      <c r="S48" s="4" t="s">
        <v>11261</v>
      </c>
      <c r="T48" s="5">
        <v>77448.131199999974</v>
      </c>
      <c r="U48" s="5">
        <v>59827.108120566118</v>
      </c>
      <c r="W48" t="str">
        <f t="shared" si="0"/>
        <v>15-Feb</v>
      </c>
      <c r="X48" s="1">
        <f t="shared" si="4"/>
        <v>42050</v>
      </c>
      <c r="Y48" s="5">
        <f>SUMIF('Raw Sales Data'!D:D,Pivots!X48,'Raw Sales Data'!S:S)</f>
        <v>21.36</v>
      </c>
      <c r="AA48" t="str">
        <f t="shared" si="1"/>
        <v>Feb</v>
      </c>
      <c r="AB48" t="s">
        <v>11358</v>
      </c>
      <c r="AC48" s="5">
        <f t="shared" si="2"/>
        <v>2030.8119999999999</v>
      </c>
      <c r="AD48">
        <f t="shared" si="3"/>
        <v>3.4205387355751099E-2</v>
      </c>
      <c r="AE48" s="5">
        <f>VLOOKUP(AA48,'2018 Forecast Summary'!$M$4:$O$16,3,FALSE)*AD48</f>
        <v>626.75648824760935</v>
      </c>
    </row>
    <row r="49" spans="1:31" x14ac:dyDescent="0.3">
      <c r="B49" s="4" t="s">
        <v>11254</v>
      </c>
      <c r="C49" s="5">
        <v>19920.997399999997</v>
      </c>
      <c r="I49" s="4">
        <v>38</v>
      </c>
      <c r="J49" s="5">
        <v>16625.27199999999</v>
      </c>
      <c r="L49" s="4" t="s">
        <v>10865</v>
      </c>
      <c r="M49" s="4" t="s">
        <v>11254</v>
      </c>
      <c r="N49" s="5">
        <v>19920.997399999997</v>
      </c>
      <c r="S49" s="4" t="s">
        <v>11262</v>
      </c>
      <c r="T49" s="5">
        <v>117938.15500000001</v>
      </c>
      <c r="U49" s="5">
        <v>78564.103801965874</v>
      </c>
      <c r="W49" t="str">
        <f t="shared" si="0"/>
        <v>16-Feb</v>
      </c>
      <c r="X49" s="1">
        <f t="shared" si="4"/>
        <v>42051</v>
      </c>
      <c r="Y49" s="5">
        <f>SUMIF('Raw Sales Data'!D:D,Pivots!X49,'Raw Sales Data'!S:S)</f>
        <v>9.0399999999999991</v>
      </c>
      <c r="AA49" t="str">
        <f t="shared" si="1"/>
        <v>Feb</v>
      </c>
      <c r="AB49" t="s">
        <v>11359</v>
      </c>
      <c r="AC49" s="5">
        <f t="shared" si="2"/>
        <v>2642.55</v>
      </c>
      <c r="AD49">
        <f t="shared" si="3"/>
        <v>4.4509017258584291E-2</v>
      </c>
      <c r="AE49" s="5">
        <f>VLOOKUP(AA49,'2018 Forecast Summary'!$M$4:$O$16,3,FALSE)*AD49</f>
        <v>815.55326540256829</v>
      </c>
    </row>
    <row r="50" spans="1:31" x14ac:dyDescent="0.3">
      <c r="B50" s="4" t="s">
        <v>11255</v>
      </c>
      <c r="C50" s="5">
        <v>58863.412799999984</v>
      </c>
      <c r="I50" s="4">
        <v>39</v>
      </c>
      <c r="J50" s="5">
        <v>21811.861800000002</v>
      </c>
      <c r="L50" s="4" t="s">
        <v>10865</v>
      </c>
      <c r="M50" s="4" t="s">
        <v>11255</v>
      </c>
      <c r="N50" s="5">
        <v>58863.412799999984</v>
      </c>
      <c r="S50" s="4" t="s">
        <v>11263</v>
      </c>
      <c r="T50" s="5">
        <v>83030.388800000001</v>
      </c>
      <c r="U50" s="5">
        <v>79375.757016682648</v>
      </c>
      <c r="W50" t="str">
        <f t="shared" si="0"/>
        <v>17-Feb</v>
      </c>
      <c r="X50" s="1">
        <f t="shared" si="4"/>
        <v>42052</v>
      </c>
      <c r="Y50" s="5">
        <f>SUMIF('Raw Sales Data'!D:D,Pivots!X50,'Raw Sales Data'!S:S)</f>
        <v>54.207999999999998</v>
      </c>
      <c r="AA50" t="str">
        <f t="shared" si="1"/>
        <v>Feb</v>
      </c>
      <c r="AB50" t="s">
        <v>11360</v>
      </c>
      <c r="AC50" s="5">
        <f t="shared" si="2"/>
        <v>3019.0253999999995</v>
      </c>
      <c r="AD50">
        <f t="shared" si="3"/>
        <v>5.0850070436776716E-2</v>
      </c>
      <c r="AE50" s="5">
        <f>VLOOKUP(AA50,'2018 Forecast Summary'!$M$4:$O$16,3,FALSE)*AD50</f>
        <v>931.74245456218205</v>
      </c>
    </row>
    <row r="51" spans="1:31" x14ac:dyDescent="0.3">
      <c r="B51" s="4" t="s">
        <v>11256</v>
      </c>
      <c r="C51" s="5">
        <v>35541.910100000008</v>
      </c>
      <c r="I51" s="4">
        <v>40</v>
      </c>
      <c r="J51" s="5">
        <v>11825.870999999999</v>
      </c>
      <c r="L51" s="4" t="s">
        <v>10865</v>
      </c>
      <c r="M51" s="4" t="s">
        <v>11256</v>
      </c>
      <c r="N51" s="5">
        <v>35541.910100000008</v>
      </c>
      <c r="W51" t="str">
        <f t="shared" si="0"/>
        <v>18-Feb</v>
      </c>
      <c r="X51" s="1">
        <f t="shared" si="4"/>
        <v>42053</v>
      </c>
      <c r="Y51" s="5">
        <f>SUMIF('Raw Sales Data'!D:D,Pivots!X51,'Raw Sales Data'!S:S)</f>
        <v>37.783999999999999</v>
      </c>
      <c r="AA51" t="str">
        <f t="shared" si="1"/>
        <v>Feb</v>
      </c>
      <c r="AB51" t="s">
        <v>11361</v>
      </c>
      <c r="AC51" s="5">
        <f t="shared" si="2"/>
        <v>430.95399999999995</v>
      </c>
      <c r="AD51">
        <f t="shared" si="3"/>
        <v>7.2586475274473254E-3</v>
      </c>
      <c r="AE51" s="5">
        <f>VLOOKUP(AA51,'2018 Forecast Summary'!$M$4:$O$16,3,FALSE)*AD51</f>
        <v>133.00257022130074</v>
      </c>
    </row>
    <row r="52" spans="1:31" x14ac:dyDescent="0.3">
      <c r="B52" s="4" t="s">
        <v>10851</v>
      </c>
      <c r="C52" s="5">
        <v>43825.982199999991</v>
      </c>
      <c r="I52" s="4">
        <v>41</v>
      </c>
      <c r="J52" s="5">
        <v>4098.8560000000007</v>
      </c>
      <c r="L52" s="4" t="s">
        <v>10865</v>
      </c>
      <c r="M52" s="4" t="s">
        <v>10851</v>
      </c>
      <c r="N52" s="5">
        <v>43825.982199999991</v>
      </c>
      <c r="W52" t="str">
        <f t="shared" si="0"/>
        <v>19-Feb</v>
      </c>
      <c r="X52" s="1">
        <f t="shared" si="4"/>
        <v>42054</v>
      </c>
      <c r="Y52" s="5">
        <f>SUMIF('Raw Sales Data'!D:D,Pivots!X52,'Raw Sales Data'!S:S)</f>
        <v>0</v>
      </c>
      <c r="AA52" t="str">
        <f t="shared" si="1"/>
        <v>Feb</v>
      </c>
      <c r="AB52" t="s">
        <v>11362</v>
      </c>
      <c r="AC52" s="5">
        <f t="shared" si="2"/>
        <v>1707.25</v>
      </c>
      <c r="AD52">
        <f t="shared" si="3"/>
        <v>2.8755565538861334E-2</v>
      </c>
      <c r="AE52" s="5">
        <f>VLOOKUP(AA52,'2018 Forecast Summary'!$M$4:$O$16,3,FALSE)*AD52</f>
        <v>526.8976225080072</v>
      </c>
    </row>
    <row r="53" spans="1:31" x14ac:dyDescent="0.3">
      <c r="B53" s="4" t="s">
        <v>11257</v>
      </c>
      <c r="C53" s="5">
        <v>48190.727700000003</v>
      </c>
      <c r="I53" s="4">
        <v>42</v>
      </c>
      <c r="J53" s="5">
        <v>8714.4740000000002</v>
      </c>
      <c r="L53" s="4" t="s">
        <v>10865</v>
      </c>
      <c r="M53" s="4" t="s">
        <v>11257</v>
      </c>
      <c r="N53" s="5">
        <v>48190.727700000003</v>
      </c>
      <c r="W53" t="str">
        <f t="shared" si="0"/>
        <v>20-Feb</v>
      </c>
      <c r="X53" s="1">
        <f t="shared" si="4"/>
        <v>42055</v>
      </c>
      <c r="Y53" s="5">
        <f>SUMIF('Raw Sales Data'!D:D,Pivots!X53,'Raw Sales Data'!S:S)</f>
        <v>95.59</v>
      </c>
      <c r="AA53" t="str">
        <f t="shared" si="1"/>
        <v>Feb</v>
      </c>
      <c r="AB53" t="s">
        <v>11363</v>
      </c>
      <c r="AC53" s="5">
        <f t="shared" si="2"/>
        <v>1579.1559999999999</v>
      </c>
      <c r="AD53">
        <f t="shared" si="3"/>
        <v>2.6598051752283559E-2</v>
      </c>
      <c r="AE53" s="5">
        <f>VLOOKUP(AA53,'2018 Forecast Summary'!$M$4:$O$16,3,FALSE)*AD53</f>
        <v>487.36479248455385</v>
      </c>
    </row>
    <row r="54" spans="1:31" x14ac:dyDescent="0.3">
      <c r="B54" s="4" t="s">
        <v>11258</v>
      </c>
      <c r="C54" s="5">
        <v>44825.104000000007</v>
      </c>
      <c r="I54" s="4">
        <v>43</v>
      </c>
      <c r="J54" s="5">
        <v>6914.0239999999985</v>
      </c>
      <c r="L54" s="4" t="s">
        <v>10865</v>
      </c>
      <c r="M54" s="4" t="s">
        <v>11258</v>
      </c>
      <c r="N54" s="5">
        <v>44825.104000000007</v>
      </c>
      <c r="W54" t="str">
        <f t="shared" si="0"/>
        <v>21-Feb</v>
      </c>
      <c r="X54" s="1">
        <f t="shared" si="4"/>
        <v>42056</v>
      </c>
      <c r="Y54" s="5">
        <f>SUMIF('Raw Sales Data'!D:D,Pivots!X54,'Raw Sales Data'!S:S)</f>
        <v>8.85</v>
      </c>
      <c r="AA54" t="str">
        <f t="shared" si="1"/>
        <v>Feb</v>
      </c>
      <c r="AB54" t="s">
        <v>11364</v>
      </c>
      <c r="AC54" s="5">
        <f t="shared" si="2"/>
        <v>4171.9800000000005</v>
      </c>
      <c r="AD54">
        <f t="shared" si="3"/>
        <v>7.0269523688281585E-2</v>
      </c>
      <c r="AE54" s="5">
        <f>VLOOKUP(AA54,'2018 Forecast Summary'!$M$4:$O$16,3,FALSE)*AD54</f>
        <v>1287.5714412950397</v>
      </c>
    </row>
    <row r="55" spans="1:31" x14ac:dyDescent="0.3">
      <c r="B55" s="4" t="s">
        <v>11259</v>
      </c>
      <c r="C55" s="5">
        <v>62837.847999999984</v>
      </c>
      <c r="I55" s="4">
        <v>44</v>
      </c>
      <c r="J55" s="5">
        <v>10260.501999999999</v>
      </c>
      <c r="L55" s="4" t="s">
        <v>10865</v>
      </c>
      <c r="M55" s="4" t="s">
        <v>11259</v>
      </c>
      <c r="N55" s="5">
        <v>62837.847999999984</v>
      </c>
      <c r="W55" t="str">
        <f t="shared" si="0"/>
        <v>22-Feb</v>
      </c>
      <c r="X55" s="1">
        <f t="shared" si="4"/>
        <v>42057</v>
      </c>
      <c r="Y55" s="5">
        <f>SUMIF('Raw Sales Data'!D:D,Pivots!X55,'Raw Sales Data'!S:S)</f>
        <v>19.440000000000001</v>
      </c>
      <c r="AA55" t="str">
        <f t="shared" si="1"/>
        <v>Feb</v>
      </c>
      <c r="AB55" t="s">
        <v>11365</v>
      </c>
      <c r="AC55" s="5">
        <f t="shared" si="2"/>
        <v>1081.97</v>
      </c>
      <c r="AD55">
        <f t="shared" si="3"/>
        <v>1.822384492375563E-2</v>
      </c>
      <c r="AE55" s="5">
        <f>VLOOKUP(AA55,'2018 Forecast Summary'!$M$4:$O$16,3,FALSE)*AD55</f>
        <v>333.92146470932119</v>
      </c>
    </row>
    <row r="56" spans="1:31" x14ac:dyDescent="0.3">
      <c r="B56" s="4" t="s">
        <v>11260</v>
      </c>
      <c r="C56" s="5">
        <v>86152.888000000035</v>
      </c>
      <c r="I56" s="4">
        <v>45</v>
      </c>
      <c r="J56" s="5">
        <v>19239.115000000002</v>
      </c>
      <c r="L56" s="4" t="s">
        <v>10865</v>
      </c>
      <c r="M56" s="4" t="s">
        <v>11260</v>
      </c>
      <c r="N56" s="5">
        <v>86152.888000000035</v>
      </c>
      <c r="W56" t="str">
        <f t="shared" si="0"/>
        <v>23-Feb</v>
      </c>
      <c r="X56" s="1">
        <f t="shared" si="4"/>
        <v>42058</v>
      </c>
      <c r="Y56" s="5">
        <f>SUMIF('Raw Sales Data'!D:D,Pivots!X56,'Raw Sales Data'!S:S)</f>
        <v>11.364000000000001</v>
      </c>
      <c r="AA56" t="str">
        <f t="shared" si="1"/>
        <v>Feb</v>
      </c>
      <c r="AB56" t="s">
        <v>11366</v>
      </c>
      <c r="AC56" s="5">
        <f t="shared" si="2"/>
        <v>224.51599999999999</v>
      </c>
      <c r="AD56">
        <f t="shared" si="3"/>
        <v>3.7815695138515106E-3</v>
      </c>
      <c r="AE56" s="5">
        <f>VLOOKUP(AA56,'2018 Forecast Summary'!$M$4:$O$16,3,FALSE)*AD56</f>
        <v>69.290933732615457</v>
      </c>
    </row>
    <row r="57" spans="1:31" x14ac:dyDescent="0.3">
      <c r="B57" s="4" t="s">
        <v>11261</v>
      </c>
      <c r="C57" s="5">
        <v>77448.131199999974</v>
      </c>
      <c r="I57" s="4">
        <v>46</v>
      </c>
      <c r="J57" s="5">
        <v>13683.583200000006</v>
      </c>
      <c r="L57" s="4" t="s">
        <v>10865</v>
      </c>
      <c r="M57" s="4" t="s">
        <v>11261</v>
      </c>
      <c r="N57" s="5">
        <v>77448.131199999974</v>
      </c>
      <c r="W57" t="str">
        <f t="shared" si="0"/>
        <v>24-Feb</v>
      </c>
      <c r="X57" s="1">
        <f t="shared" si="4"/>
        <v>42059</v>
      </c>
      <c r="Y57" s="5">
        <f>SUMIF('Raw Sales Data'!D:D,Pivots!X57,'Raw Sales Data'!S:S)</f>
        <v>55.671999999999997</v>
      </c>
      <c r="AA57" t="str">
        <f t="shared" si="1"/>
        <v>Feb</v>
      </c>
      <c r="AB57" t="s">
        <v>11367</v>
      </c>
      <c r="AC57" s="5">
        <f t="shared" si="2"/>
        <v>1504.348</v>
      </c>
      <c r="AD57">
        <f t="shared" si="3"/>
        <v>2.5338045106021362E-2</v>
      </c>
      <c r="AE57" s="5">
        <f>VLOOKUP(AA57,'2018 Forecast Summary'!$M$4:$O$16,3,FALSE)*AD57</f>
        <v>464.27727903041477</v>
      </c>
    </row>
    <row r="58" spans="1:31" x14ac:dyDescent="0.3">
      <c r="B58" s="4" t="s">
        <v>11262</v>
      </c>
      <c r="C58" s="5">
        <v>117938.15500000001</v>
      </c>
      <c r="I58" s="4">
        <v>47</v>
      </c>
      <c r="J58" s="5">
        <v>27471.147499999999</v>
      </c>
      <c r="L58" s="4" t="s">
        <v>10865</v>
      </c>
      <c r="M58" s="4" t="s">
        <v>11262</v>
      </c>
      <c r="N58" s="5">
        <v>117938.15500000001</v>
      </c>
      <c r="W58" t="str">
        <f t="shared" si="0"/>
        <v>25-Feb</v>
      </c>
      <c r="X58" s="1">
        <f t="shared" si="4"/>
        <v>42060</v>
      </c>
      <c r="Y58" s="5">
        <f>SUMIF('Raw Sales Data'!D:D,Pivots!X58,'Raw Sales Data'!S:S)</f>
        <v>0</v>
      </c>
      <c r="AA58" t="str">
        <f t="shared" si="1"/>
        <v>Feb</v>
      </c>
      <c r="AB58" t="s">
        <v>11368</v>
      </c>
      <c r="AC58" s="5">
        <f t="shared" si="2"/>
        <v>503.08199999999999</v>
      </c>
      <c r="AD58">
        <f t="shared" si="3"/>
        <v>8.4735143783402772E-3</v>
      </c>
      <c r="AE58" s="5">
        <f>VLOOKUP(AA58,'2018 Forecast Summary'!$M$4:$O$16,3,FALSE)*AD58</f>
        <v>155.26297245662516</v>
      </c>
    </row>
    <row r="59" spans="1:31" x14ac:dyDescent="0.3">
      <c r="B59" s="4" t="s">
        <v>11263</v>
      </c>
      <c r="C59" s="5">
        <v>83030.388800000001</v>
      </c>
      <c r="I59" s="4">
        <v>48</v>
      </c>
      <c r="J59" s="5">
        <v>16645.617000000002</v>
      </c>
      <c r="L59" s="4" t="s">
        <v>10865</v>
      </c>
      <c r="M59" s="4" t="s">
        <v>11263</v>
      </c>
      <c r="N59" s="5">
        <v>83030.388800000001</v>
      </c>
      <c r="W59" t="str">
        <f t="shared" si="0"/>
        <v>26-Feb</v>
      </c>
      <c r="X59" s="1">
        <f t="shared" si="4"/>
        <v>42061</v>
      </c>
      <c r="Y59" s="5">
        <f>SUMIF('Raw Sales Data'!D:D,Pivots!X59,'Raw Sales Data'!S:S)</f>
        <v>0</v>
      </c>
      <c r="AA59" t="str">
        <f t="shared" si="1"/>
        <v>Feb</v>
      </c>
      <c r="AB59" t="s">
        <v>11369</v>
      </c>
      <c r="AC59" s="5">
        <f t="shared" si="2"/>
        <v>2467.5099999999998</v>
      </c>
      <c r="AD59">
        <f t="shared" si="3"/>
        <v>4.1560782265512214E-2</v>
      </c>
      <c r="AE59" s="5">
        <f>VLOOKUP(AA59,'2018 Forecast Summary'!$M$4:$O$16,3,FALSE)*AD59</f>
        <v>761.53179236475785</v>
      </c>
    </row>
    <row r="60" spans="1:31" x14ac:dyDescent="0.3">
      <c r="A60" s="4" t="s">
        <v>10861</v>
      </c>
      <c r="C60" s="5">
        <v>2261536.7826999999</v>
      </c>
      <c r="I60" s="4">
        <v>49</v>
      </c>
      <c r="J60" s="5">
        <v>11863.897999999996</v>
      </c>
      <c r="L60" s="4" t="s">
        <v>10861</v>
      </c>
      <c r="N60" s="5">
        <v>2261536.7826999999</v>
      </c>
      <c r="W60" t="str">
        <f t="shared" si="0"/>
        <v>27-Feb</v>
      </c>
      <c r="X60" s="1">
        <f t="shared" si="4"/>
        <v>42062</v>
      </c>
      <c r="Y60" s="5">
        <f>SUMIF('Raw Sales Data'!D:D,Pivots!X60,'Raw Sales Data'!S:S)</f>
        <v>19.456</v>
      </c>
      <c r="AA60" t="str">
        <f t="shared" si="1"/>
        <v>Feb</v>
      </c>
      <c r="AB60" t="s">
        <v>11370</v>
      </c>
      <c r="AC60" s="5">
        <f t="shared" si="2"/>
        <v>1422.6189999999999</v>
      </c>
      <c r="AD60">
        <f t="shared" si="3"/>
        <v>2.3961466622538802E-2</v>
      </c>
      <c r="AE60" s="5">
        <f>VLOOKUP(AA60,'2018 Forecast Summary'!$M$4:$O$16,3,FALSE)*AD60</f>
        <v>439.05378171604548</v>
      </c>
    </row>
    <row r="61" spans="1:31" x14ac:dyDescent="0.3">
      <c r="I61" s="4">
        <v>50</v>
      </c>
      <c r="J61" s="5">
        <v>10648.890500000001</v>
      </c>
      <c r="W61" t="str">
        <f t="shared" si="0"/>
        <v>28-Feb</v>
      </c>
      <c r="X61" s="1">
        <f t="shared" si="4"/>
        <v>42063</v>
      </c>
      <c r="Y61" s="5">
        <f>SUMIF('Raw Sales Data'!D:D,Pivots!X61,'Raw Sales Data'!S:S)</f>
        <v>0</v>
      </c>
      <c r="AA61" t="str">
        <f t="shared" si="1"/>
        <v>Feb</v>
      </c>
      <c r="AB61" t="s">
        <v>11371</v>
      </c>
      <c r="AC61" s="5">
        <f t="shared" si="2"/>
        <v>716.46799999999996</v>
      </c>
      <c r="AD61">
        <f t="shared" si="3"/>
        <v>1.2067618995751589E-2</v>
      </c>
      <c r="AE61" s="5">
        <f>VLOOKUP(AA61,'2018 Forecast Summary'!$M$4:$O$16,3,FALSE)*AD61</f>
        <v>221.11892564244656</v>
      </c>
    </row>
    <row r="62" spans="1:31" x14ac:dyDescent="0.3">
      <c r="I62" s="4">
        <v>51</v>
      </c>
      <c r="J62" s="5">
        <v>16747.164999999994</v>
      </c>
      <c r="W62" t="str">
        <f t="shared" si="0"/>
        <v>01-Mar</v>
      </c>
      <c r="X62" s="1">
        <f t="shared" si="4"/>
        <v>42064</v>
      </c>
      <c r="Y62" s="5">
        <f>SUMIF('Raw Sales Data'!D:D,Pivots!X62,'Raw Sales Data'!S:S)</f>
        <v>2203.1509999999998</v>
      </c>
      <c r="AA62" t="str">
        <f t="shared" si="1"/>
        <v>Mar</v>
      </c>
      <c r="AB62" t="s">
        <v>11372</v>
      </c>
      <c r="AC62" s="5">
        <f t="shared" si="2"/>
        <v>10131.1314</v>
      </c>
      <c r="AD62">
        <f t="shared" si="3"/>
        <v>5.1277762091470502E-2</v>
      </c>
      <c r="AE62" s="5">
        <f>VLOOKUP(AA62,'2018 Forecast Summary'!$M$4:$O$16,3,FALSE)*AD62</f>
        <v>3126.7061344127819</v>
      </c>
    </row>
    <row r="63" spans="1:31" x14ac:dyDescent="0.3">
      <c r="I63" s="4">
        <v>52</v>
      </c>
      <c r="J63" s="5">
        <v>14628.572000000002</v>
      </c>
      <c r="W63" t="str">
        <f t="shared" si="0"/>
        <v>02-Mar</v>
      </c>
      <c r="X63" s="1">
        <f t="shared" si="4"/>
        <v>42065</v>
      </c>
      <c r="Y63" s="5">
        <f>SUMIF('Raw Sales Data'!D:D,Pivots!X63,'Raw Sales Data'!S:S)</f>
        <v>47.76</v>
      </c>
      <c r="AA63" t="str">
        <f t="shared" si="1"/>
        <v>Mar</v>
      </c>
      <c r="AB63" t="s">
        <v>11373</v>
      </c>
      <c r="AC63" s="5">
        <f t="shared" si="2"/>
        <v>2397.4560000000001</v>
      </c>
      <c r="AD63">
        <f t="shared" si="3"/>
        <v>1.2134496488000196E-2</v>
      </c>
      <c r="AE63" s="5">
        <f>VLOOKUP(AA63,'2018 Forecast Summary'!$M$4:$O$16,3,FALSE)*AD63</f>
        <v>739.91147545324804</v>
      </c>
    </row>
    <row r="64" spans="1:31" x14ac:dyDescent="0.3">
      <c r="I64" s="4">
        <v>53</v>
      </c>
      <c r="J64" s="5">
        <v>15146.731000000002</v>
      </c>
      <c r="W64" t="str">
        <f t="shared" si="0"/>
        <v>03-Mar</v>
      </c>
      <c r="X64" s="1">
        <f t="shared" si="4"/>
        <v>42066</v>
      </c>
      <c r="Y64" s="5">
        <f>SUMIF('Raw Sales Data'!D:D,Pivots!X64,'Raw Sales Data'!S:S)</f>
        <v>1345.8919999999998</v>
      </c>
      <c r="AA64" t="str">
        <f t="shared" si="1"/>
        <v>Mar</v>
      </c>
      <c r="AB64" t="s">
        <v>11374</v>
      </c>
      <c r="AC64" s="5">
        <f t="shared" si="2"/>
        <v>10610.418</v>
      </c>
      <c r="AD64">
        <f t="shared" si="3"/>
        <v>5.37036258255476E-2</v>
      </c>
      <c r="AE64" s="5">
        <f>VLOOKUP(AA64,'2018 Forecast Summary'!$M$4:$O$16,3,FALSE)*AD64</f>
        <v>3274.6252851170993</v>
      </c>
    </row>
    <row r="65" spans="8:31" x14ac:dyDescent="0.3">
      <c r="H65" s="4" t="s">
        <v>10863</v>
      </c>
      <c r="I65" s="4">
        <v>1</v>
      </c>
      <c r="J65" s="5">
        <v>1932.096</v>
      </c>
      <c r="W65" t="str">
        <f t="shared" si="0"/>
        <v>04-Mar</v>
      </c>
      <c r="X65" s="1">
        <f t="shared" si="4"/>
        <v>42067</v>
      </c>
      <c r="Y65" s="5">
        <f>SUMIF('Raw Sales Data'!D:D,Pivots!X65,'Raw Sales Data'!S:S)</f>
        <v>370.452</v>
      </c>
      <c r="AA65" t="str">
        <f t="shared" si="1"/>
        <v>Mar</v>
      </c>
      <c r="AB65" t="s">
        <v>11375</v>
      </c>
      <c r="AC65" s="5">
        <f t="shared" si="2"/>
        <v>914.72400000000005</v>
      </c>
      <c r="AD65">
        <f t="shared" si="3"/>
        <v>4.6297888951828481E-3</v>
      </c>
      <c r="AE65" s="5">
        <f>VLOOKUP(AA65,'2018 Forecast Summary'!$M$4:$O$16,3,FALSE)*AD65</f>
        <v>282.30540392503423</v>
      </c>
    </row>
    <row r="66" spans="8:31" x14ac:dyDescent="0.3">
      <c r="I66" s="4">
        <v>2</v>
      </c>
      <c r="J66" s="5">
        <v>2723.5616000000005</v>
      </c>
      <c r="W66" t="str">
        <f t="shared" si="0"/>
        <v>05-Mar</v>
      </c>
      <c r="X66" s="1">
        <f t="shared" si="4"/>
        <v>42068</v>
      </c>
      <c r="Y66" s="5">
        <f>SUMIF('Raw Sales Data'!D:D,Pivots!X66,'Raw Sales Data'!S:S)</f>
        <v>705.5619999999999</v>
      </c>
      <c r="AA66" t="str">
        <f t="shared" si="1"/>
        <v>Mar</v>
      </c>
      <c r="AB66" t="s">
        <v>11376</v>
      </c>
      <c r="AC66" s="5">
        <f t="shared" si="2"/>
        <v>4077.1929999999998</v>
      </c>
      <c r="AD66">
        <f t="shared" si="3"/>
        <v>2.0636326230553961E-2</v>
      </c>
      <c r="AE66" s="5">
        <f>VLOOKUP(AA66,'2018 Forecast Summary'!$M$4:$O$16,3,FALSE)*AD66</f>
        <v>1258.3179371540728</v>
      </c>
    </row>
    <row r="67" spans="8:31" x14ac:dyDescent="0.3">
      <c r="I67" s="4">
        <v>3</v>
      </c>
      <c r="J67" s="5">
        <v>2387.8780000000002</v>
      </c>
      <c r="W67" t="str">
        <f t="shared" si="0"/>
        <v>06-Mar</v>
      </c>
      <c r="X67" s="1">
        <f t="shared" si="4"/>
        <v>42069</v>
      </c>
      <c r="Y67" s="5">
        <f>SUMIF('Raw Sales Data'!D:D,Pivots!X67,'Raw Sales Data'!S:S)</f>
        <v>0</v>
      </c>
      <c r="AA67" t="str">
        <f t="shared" si="1"/>
        <v>Mar</v>
      </c>
      <c r="AB67" t="s">
        <v>11377</v>
      </c>
      <c r="AC67" s="5">
        <f t="shared" si="2"/>
        <v>3144.7830000000004</v>
      </c>
      <c r="AD67">
        <f t="shared" si="3"/>
        <v>1.5917021321360109E-2</v>
      </c>
      <c r="AE67" s="5">
        <f>VLOOKUP(AA67,'2018 Forecast Summary'!$M$4:$O$16,3,FALSE)*AD67</f>
        <v>970.55421643203954</v>
      </c>
    </row>
    <row r="68" spans="8:31" x14ac:dyDescent="0.3">
      <c r="I68" s="4">
        <v>4</v>
      </c>
      <c r="J68" s="5">
        <v>695.78599999999994</v>
      </c>
      <c r="W68" t="str">
        <f t="shared" ref="W68:W131" si="5">TEXT(X68,"dd-mmm")</f>
        <v>07-Mar</v>
      </c>
      <c r="X68" s="1">
        <f t="shared" si="4"/>
        <v>42070</v>
      </c>
      <c r="Y68" s="5">
        <f>SUMIF('Raw Sales Data'!D:D,Pivots!X68,'Raw Sales Data'!S:S)</f>
        <v>1561.0619999999999</v>
      </c>
      <c r="AA68" t="str">
        <f t="shared" ref="AA68:AA131" si="6">TEXT(AB68,"mmm")</f>
        <v>Mar</v>
      </c>
      <c r="AB68" t="s">
        <v>11378</v>
      </c>
      <c r="AC68" s="5">
        <f t="shared" ref="AC68:AC131" si="7">SUMIF(W:W,AB68,Y:Y)</f>
        <v>2556.2640000000001</v>
      </c>
      <c r="AD68">
        <f t="shared" ref="AD68:AD131" si="8">AC68/VLOOKUP(AA68,AG:AH,2,FALSE)</f>
        <v>1.2938288139762036E-2</v>
      </c>
      <c r="AE68" s="5">
        <f>VLOOKUP(AA68,'2018 Forecast Summary'!$M$4:$O$16,3,FALSE)*AD68</f>
        <v>788.9233703926252</v>
      </c>
    </row>
    <row r="69" spans="8:31" x14ac:dyDescent="0.3">
      <c r="I69" s="4">
        <v>5</v>
      </c>
      <c r="J69" s="5">
        <v>10228.376</v>
      </c>
      <c r="W69" t="str">
        <f t="shared" si="5"/>
        <v>08-Mar</v>
      </c>
      <c r="X69" s="1">
        <f t="shared" ref="X69:X132" si="9">X68+1</f>
        <v>42071</v>
      </c>
      <c r="Y69" s="5">
        <f>SUMIF('Raw Sales Data'!D:D,Pivots!X69,'Raw Sales Data'!S:S)</f>
        <v>0</v>
      </c>
      <c r="AA69" t="str">
        <f t="shared" si="6"/>
        <v>Mar</v>
      </c>
      <c r="AB69" t="s">
        <v>11379</v>
      </c>
      <c r="AC69" s="5">
        <f t="shared" si="7"/>
        <v>5597.2060000000001</v>
      </c>
      <c r="AD69">
        <f t="shared" si="8"/>
        <v>2.8329728074097553E-2</v>
      </c>
      <c r="AE69" s="5">
        <f>VLOOKUP(AA69,'2018 Forecast Summary'!$M$4:$O$16,3,FALSE)*AD69</f>
        <v>1727.4298047078955</v>
      </c>
    </row>
    <row r="70" spans="8:31" x14ac:dyDescent="0.3">
      <c r="I70" s="4">
        <v>6</v>
      </c>
      <c r="J70" s="5">
        <v>3024.6400000000003</v>
      </c>
      <c r="W70" t="str">
        <f t="shared" si="5"/>
        <v>09-Mar</v>
      </c>
      <c r="X70" s="1">
        <f t="shared" si="9"/>
        <v>42072</v>
      </c>
      <c r="Y70" s="5">
        <f>SUMIF('Raw Sales Data'!D:D,Pivots!X70,'Raw Sales Data'!S:S)</f>
        <v>0</v>
      </c>
      <c r="AA70" t="str">
        <f t="shared" si="6"/>
        <v>Mar</v>
      </c>
      <c r="AB70" t="s">
        <v>11380</v>
      </c>
      <c r="AC70" s="5">
        <f t="shared" si="7"/>
        <v>1824.4119999999998</v>
      </c>
      <c r="AD70">
        <f t="shared" si="8"/>
        <v>9.2340885533104301E-3</v>
      </c>
      <c r="AE70" s="5">
        <f>VLOOKUP(AA70,'2018 Forecast Summary'!$M$4:$O$16,3,FALSE)*AD70</f>
        <v>563.0565794553105</v>
      </c>
    </row>
    <row r="71" spans="8:31" x14ac:dyDescent="0.3">
      <c r="I71" s="4">
        <v>7</v>
      </c>
      <c r="J71" s="5">
        <v>1315.9939999999999</v>
      </c>
      <c r="W71" t="str">
        <f t="shared" si="5"/>
        <v>10-Mar</v>
      </c>
      <c r="X71" s="1">
        <f t="shared" si="9"/>
        <v>42073</v>
      </c>
      <c r="Y71" s="5">
        <f>SUMIF('Raw Sales Data'!D:D,Pivots!X71,'Raw Sales Data'!S:S)</f>
        <v>741.95600000000002</v>
      </c>
      <c r="AA71" t="str">
        <f t="shared" si="6"/>
        <v>Mar</v>
      </c>
      <c r="AB71" t="s">
        <v>11381</v>
      </c>
      <c r="AC71" s="5">
        <f t="shared" si="7"/>
        <v>9965.5740000000005</v>
      </c>
      <c r="AD71">
        <f t="shared" si="8"/>
        <v>5.0439808990824467E-2</v>
      </c>
      <c r="AE71" s="5">
        <f>VLOOKUP(AA71,'2018 Forecast Summary'!$M$4:$O$16,3,FALSE)*AD71</f>
        <v>3075.6112154210659</v>
      </c>
    </row>
    <row r="72" spans="8:31" x14ac:dyDescent="0.3">
      <c r="I72" s="4">
        <v>8</v>
      </c>
      <c r="J72" s="5">
        <v>3265.3960000000006</v>
      </c>
      <c r="W72" t="str">
        <f t="shared" si="5"/>
        <v>11-Mar</v>
      </c>
      <c r="X72" s="1">
        <f t="shared" si="9"/>
        <v>42074</v>
      </c>
      <c r="Y72" s="5">
        <f>SUMIF('Raw Sales Data'!D:D,Pivots!X72,'Raw Sales Data'!S:S)</f>
        <v>918.31400000000008</v>
      </c>
      <c r="AA72" t="str">
        <f t="shared" si="6"/>
        <v>Mar</v>
      </c>
      <c r="AB72" t="s">
        <v>11382</v>
      </c>
      <c r="AC72" s="5">
        <f t="shared" si="7"/>
        <v>3788.0440000000003</v>
      </c>
      <c r="AD72">
        <f t="shared" si="8"/>
        <v>1.9172825951504519E-2</v>
      </c>
      <c r="AE72" s="5">
        <f>VLOOKUP(AA72,'2018 Forecast Summary'!$M$4:$O$16,3,FALSE)*AD72</f>
        <v>1169.0797349865122</v>
      </c>
    </row>
    <row r="73" spans="8:31" x14ac:dyDescent="0.3">
      <c r="I73" s="4">
        <v>9</v>
      </c>
      <c r="J73" s="5">
        <v>3893.3770000000004</v>
      </c>
      <c r="W73" t="str">
        <f t="shared" si="5"/>
        <v>12-Mar</v>
      </c>
      <c r="X73" s="1">
        <f t="shared" si="9"/>
        <v>42075</v>
      </c>
      <c r="Y73" s="5">
        <f>SUMIF('Raw Sales Data'!D:D,Pivots!X73,'Raw Sales Data'!S:S)</f>
        <v>0</v>
      </c>
      <c r="AA73" t="str">
        <f t="shared" si="6"/>
        <v>Mar</v>
      </c>
      <c r="AB73" t="s">
        <v>11383</v>
      </c>
      <c r="AC73" s="5">
        <f t="shared" si="7"/>
        <v>2098.9380000000001</v>
      </c>
      <c r="AD73">
        <f t="shared" si="8"/>
        <v>1.0623575902761157E-2</v>
      </c>
      <c r="AE73" s="5">
        <f>VLOOKUP(AA73,'2018 Forecast Summary'!$M$4:$O$16,3,FALSE)*AD73</f>
        <v>647.78177887931599</v>
      </c>
    </row>
    <row r="74" spans="8:31" x14ac:dyDescent="0.3">
      <c r="I74" s="4">
        <v>10</v>
      </c>
      <c r="J74" s="5">
        <v>5062.2753999999995</v>
      </c>
      <c r="W74" t="str">
        <f t="shared" si="5"/>
        <v>13-Mar</v>
      </c>
      <c r="X74" s="1">
        <f t="shared" si="9"/>
        <v>42076</v>
      </c>
      <c r="Y74" s="5">
        <f>SUMIF('Raw Sales Data'!D:D,Pivots!X74,'Raw Sales Data'!S:S)</f>
        <v>0</v>
      </c>
      <c r="AA74" t="str">
        <f t="shared" si="6"/>
        <v>Mar</v>
      </c>
      <c r="AB74" t="s">
        <v>11384</v>
      </c>
      <c r="AC74" s="5">
        <f t="shared" si="7"/>
        <v>15043.088</v>
      </c>
      <c r="AD74">
        <f t="shared" si="8"/>
        <v>7.6139165225421399E-2</v>
      </c>
      <c r="AE74" s="5">
        <f>VLOOKUP(AA74,'2018 Forecast Summary'!$M$4:$O$16,3,FALSE)*AD74</f>
        <v>4642.6518098572196</v>
      </c>
    </row>
    <row r="75" spans="8:31" x14ac:dyDescent="0.3">
      <c r="I75" s="4">
        <v>11</v>
      </c>
      <c r="J75" s="5">
        <v>5546.036000000001</v>
      </c>
      <c r="W75" t="str">
        <f t="shared" si="5"/>
        <v>14-Mar</v>
      </c>
      <c r="X75" s="1">
        <f t="shared" si="9"/>
        <v>42077</v>
      </c>
      <c r="Y75" s="5">
        <f>SUMIF('Raw Sales Data'!D:D,Pivots!X75,'Raw Sales Data'!S:S)</f>
        <v>2108.5499999999997</v>
      </c>
      <c r="AA75" t="str">
        <f t="shared" si="6"/>
        <v>Mar</v>
      </c>
      <c r="AB75" t="s">
        <v>11385</v>
      </c>
      <c r="AC75" s="5">
        <f t="shared" si="7"/>
        <v>3535.4339999999997</v>
      </c>
      <c r="AD75">
        <f t="shared" si="8"/>
        <v>1.7894264360453948E-2</v>
      </c>
      <c r="AE75" s="5">
        <f>VLOOKUP(AA75,'2018 Forecast Summary'!$M$4:$O$16,3,FALSE)*AD75</f>
        <v>1091.1183301414408</v>
      </c>
    </row>
    <row r="76" spans="8:31" x14ac:dyDescent="0.3">
      <c r="I76" s="4">
        <v>12</v>
      </c>
      <c r="J76" s="5">
        <v>14592.471999999998</v>
      </c>
      <c r="W76" t="str">
        <f t="shared" si="5"/>
        <v>15-Mar</v>
      </c>
      <c r="X76" s="1">
        <f t="shared" si="9"/>
        <v>42078</v>
      </c>
      <c r="Y76" s="5">
        <f>SUMIF('Raw Sales Data'!D:D,Pivots!X76,'Raw Sales Data'!S:S)</f>
        <v>370.78199999999998</v>
      </c>
      <c r="AA76" t="str">
        <f t="shared" si="6"/>
        <v>Mar</v>
      </c>
      <c r="AB76" t="s">
        <v>11386</v>
      </c>
      <c r="AC76" s="5">
        <f t="shared" si="7"/>
        <v>2193.5500000000002</v>
      </c>
      <c r="AD76">
        <f t="shared" si="8"/>
        <v>1.110244558033717E-2</v>
      </c>
      <c r="AE76" s="5">
        <f>VLOOKUP(AA76,'2018 Forecast Summary'!$M$4:$O$16,3,FALSE)*AD76</f>
        <v>676.98127389218917</v>
      </c>
    </row>
    <row r="77" spans="8:31" x14ac:dyDescent="0.3">
      <c r="I77" s="4">
        <v>13</v>
      </c>
      <c r="J77" s="5">
        <v>5031.7350000000015</v>
      </c>
      <c r="W77" t="str">
        <f t="shared" si="5"/>
        <v>16-Mar</v>
      </c>
      <c r="X77" s="1">
        <f t="shared" si="9"/>
        <v>42079</v>
      </c>
      <c r="Y77" s="5">
        <f>SUMIF('Raw Sales Data'!D:D,Pivots!X77,'Raw Sales Data'!S:S)</f>
        <v>471.92</v>
      </c>
      <c r="AA77" t="str">
        <f t="shared" si="6"/>
        <v>Mar</v>
      </c>
      <c r="AB77" t="s">
        <v>11387</v>
      </c>
      <c r="AC77" s="5">
        <f t="shared" si="7"/>
        <v>9716.5110000000004</v>
      </c>
      <c r="AD77">
        <f t="shared" si="8"/>
        <v>4.9179200204347968E-2</v>
      </c>
      <c r="AE77" s="5">
        <f>VLOOKUP(AA77,'2018 Forecast Summary'!$M$4:$O$16,3,FALSE)*AD77</f>
        <v>2998.7444984465674</v>
      </c>
    </row>
    <row r="78" spans="8:31" x14ac:dyDescent="0.3">
      <c r="I78" s="4">
        <v>14</v>
      </c>
      <c r="J78" s="5">
        <v>2957.2840000000006</v>
      </c>
      <c r="W78" t="str">
        <f t="shared" si="5"/>
        <v>17-Mar</v>
      </c>
      <c r="X78" s="1">
        <f t="shared" si="9"/>
        <v>42080</v>
      </c>
      <c r="Y78" s="5">
        <f>SUMIF('Raw Sales Data'!D:D,Pivots!X78,'Raw Sales Data'!S:S)</f>
        <v>3960.3580000000002</v>
      </c>
      <c r="AA78" t="str">
        <f t="shared" si="6"/>
        <v>Mar</v>
      </c>
      <c r="AB78" t="s">
        <v>11388</v>
      </c>
      <c r="AC78" s="5">
        <f t="shared" si="7"/>
        <v>6912.2780000000012</v>
      </c>
      <c r="AD78">
        <f t="shared" si="8"/>
        <v>3.4985840455499927E-2</v>
      </c>
      <c r="AE78" s="5">
        <f>VLOOKUP(AA78,'2018 Forecast Summary'!$M$4:$O$16,3,FALSE)*AD78</f>
        <v>2133.2920452859312</v>
      </c>
    </row>
    <row r="79" spans="8:31" x14ac:dyDescent="0.3">
      <c r="I79" s="4">
        <v>15</v>
      </c>
      <c r="J79" s="5">
        <v>6264.0879999999997</v>
      </c>
      <c r="W79" t="str">
        <f t="shared" si="5"/>
        <v>18-Mar</v>
      </c>
      <c r="X79" s="1">
        <f t="shared" si="9"/>
        <v>42081</v>
      </c>
      <c r="Y79" s="5">
        <f>SUMIF('Raw Sales Data'!D:D,Pivots!X79,'Raw Sales Data'!S:S)</f>
        <v>28106.715999999997</v>
      </c>
      <c r="AA79" t="str">
        <f t="shared" si="6"/>
        <v>Mar</v>
      </c>
      <c r="AB79" t="s">
        <v>11389</v>
      </c>
      <c r="AC79" s="5">
        <f t="shared" si="7"/>
        <v>30196.155999999995</v>
      </c>
      <c r="AD79">
        <f t="shared" si="8"/>
        <v>0.15283498380496074</v>
      </c>
      <c r="AE79" s="5">
        <f>VLOOKUP(AA79,'2018 Forecast Summary'!$M$4:$O$16,3,FALSE)*AD79</f>
        <v>9319.2460420447514</v>
      </c>
    </row>
    <row r="80" spans="8:31" x14ac:dyDescent="0.3">
      <c r="I80" s="4">
        <v>16</v>
      </c>
      <c r="J80" s="5">
        <v>8887.746000000001</v>
      </c>
      <c r="W80" t="str">
        <f t="shared" si="5"/>
        <v>19-Mar</v>
      </c>
      <c r="X80" s="1">
        <f t="shared" si="9"/>
        <v>42082</v>
      </c>
      <c r="Y80" s="5">
        <f>SUMIF('Raw Sales Data'!D:D,Pivots!X80,'Raw Sales Data'!S:S)</f>
        <v>590.76200000000006</v>
      </c>
      <c r="AA80" t="str">
        <f t="shared" si="6"/>
        <v>Mar</v>
      </c>
      <c r="AB80" t="s">
        <v>11390</v>
      </c>
      <c r="AC80" s="5">
        <f t="shared" si="7"/>
        <v>8090.6399999999994</v>
      </c>
      <c r="AD80">
        <f t="shared" si="8"/>
        <v>4.0950008119303917E-2</v>
      </c>
      <c r="AE80" s="5">
        <f>VLOOKUP(AA80,'2018 Forecast Summary'!$M$4:$O$16,3,FALSE)*AD80</f>
        <v>2496.9623549967405</v>
      </c>
    </row>
    <row r="81" spans="9:31" x14ac:dyDescent="0.3">
      <c r="I81" s="4">
        <v>17</v>
      </c>
      <c r="J81" s="5">
        <v>7322.7579999999998</v>
      </c>
      <c r="W81" t="str">
        <f t="shared" si="5"/>
        <v>20-Mar</v>
      </c>
      <c r="X81" s="1">
        <f t="shared" si="9"/>
        <v>42083</v>
      </c>
      <c r="Y81" s="5">
        <f>SUMIF('Raw Sales Data'!D:D,Pivots!X81,'Raw Sales Data'!S:S)</f>
        <v>0</v>
      </c>
      <c r="AA81" t="str">
        <f t="shared" si="6"/>
        <v>Mar</v>
      </c>
      <c r="AB81" t="s">
        <v>11391</v>
      </c>
      <c r="AC81" s="5">
        <f t="shared" si="7"/>
        <v>1930.3990000000001</v>
      </c>
      <c r="AD81">
        <f t="shared" si="8"/>
        <v>9.7705317160936798E-3</v>
      </c>
      <c r="AE81" s="5">
        <f>VLOOKUP(AA81,'2018 Forecast Summary'!$M$4:$O$16,3,FALSE)*AD81</f>
        <v>595.76666779430968</v>
      </c>
    </row>
    <row r="82" spans="9:31" x14ac:dyDescent="0.3">
      <c r="I82" s="4">
        <v>18</v>
      </c>
      <c r="J82" s="5">
        <v>11380.656499999999</v>
      </c>
      <c r="W82" t="str">
        <f t="shared" si="5"/>
        <v>21-Mar</v>
      </c>
      <c r="X82" s="1">
        <f t="shared" si="9"/>
        <v>42084</v>
      </c>
      <c r="Y82" s="5">
        <f>SUMIF('Raw Sales Data'!D:D,Pivots!X82,'Raw Sales Data'!S:S)</f>
        <v>4109.8159999999998</v>
      </c>
      <c r="AA82" t="str">
        <f t="shared" si="6"/>
        <v>Mar</v>
      </c>
      <c r="AB82" t="s">
        <v>11392</v>
      </c>
      <c r="AC82" s="5">
        <f t="shared" si="7"/>
        <v>9358.5370000000003</v>
      </c>
      <c r="AD82">
        <f t="shared" si="8"/>
        <v>4.7367348706011655E-2</v>
      </c>
      <c r="AE82" s="5">
        <f>VLOOKUP(AA82,'2018 Forecast Summary'!$M$4:$O$16,3,FALSE)*AD82</f>
        <v>2888.2652777585126</v>
      </c>
    </row>
    <row r="83" spans="9:31" x14ac:dyDescent="0.3">
      <c r="I83" s="4">
        <v>19</v>
      </c>
      <c r="J83" s="5">
        <v>4243.9159999999993</v>
      </c>
      <c r="W83" t="str">
        <f t="shared" si="5"/>
        <v>22-Mar</v>
      </c>
      <c r="X83" s="1">
        <f t="shared" si="9"/>
        <v>42085</v>
      </c>
      <c r="Y83" s="5">
        <f>SUMIF('Raw Sales Data'!D:D,Pivots!X83,'Raw Sales Data'!S:S)</f>
        <v>464.09299999999996</v>
      </c>
      <c r="AA83" t="str">
        <f t="shared" si="6"/>
        <v>Mar</v>
      </c>
      <c r="AB83" t="s">
        <v>11393</v>
      </c>
      <c r="AC83" s="5">
        <f t="shared" si="7"/>
        <v>3171.9849999999997</v>
      </c>
      <c r="AD83">
        <f t="shared" si="8"/>
        <v>1.6054701668138768E-2</v>
      </c>
      <c r="AE83" s="5">
        <f>VLOOKUP(AA83,'2018 Forecast Summary'!$M$4:$O$16,3,FALSE)*AD83</f>
        <v>978.94939530300894</v>
      </c>
    </row>
    <row r="84" spans="9:31" x14ac:dyDescent="0.3">
      <c r="I84" s="4">
        <v>20</v>
      </c>
      <c r="J84" s="5">
        <v>8817.1214999999993</v>
      </c>
      <c r="W84" t="str">
        <f t="shared" si="5"/>
        <v>23-Mar</v>
      </c>
      <c r="X84" s="1">
        <f t="shared" si="9"/>
        <v>42086</v>
      </c>
      <c r="Y84" s="5">
        <f>SUMIF('Raw Sales Data'!D:D,Pivots!X84,'Raw Sales Data'!S:S)</f>
        <v>945.06399999999996</v>
      </c>
      <c r="AA84" t="str">
        <f t="shared" si="6"/>
        <v>Mar</v>
      </c>
      <c r="AB84" t="s">
        <v>11394</v>
      </c>
      <c r="AC84" s="5">
        <f t="shared" si="7"/>
        <v>16394.434000000001</v>
      </c>
      <c r="AD84">
        <f t="shared" si="8"/>
        <v>8.2978875022420018E-2</v>
      </c>
      <c r="AE84" s="5">
        <f>VLOOKUP(AA84,'2018 Forecast Summary'!$M$4:$O$16,3,FALSE)*AD84</f>
        <v>5059.7090625066303</v>
      </c>
    </row>
    <row r="85" spans="9:31" x14ac:dyDescent="0.3">
      <c r="I85" s="4">
        <v>21</v>
      </c>
      <c r="J85" s="5">
        <v>625.98</v>
      </c>
      <c r="W85" t="str">
        <f t="shared" si="5"/>
        <v>24-Mar</v>
      </c>
      <c r="X85" s="1">
        <f t="shared" si="9"/>
        <v>42087</v>
      </c>
      <c r="Y85" s="5">
        <f>SUMIF('Raw Sales Data'!D:D,Pivots!X85,'Raw Sales Data'!S:S)</f>
        <v>65.38</v>
      </c>
      <c r="AA85" t="str">
        <f t="shared" si="6"/>
        <v>Mar</v>
      </c>
      <c r="AB85" t="s">
        <v>11395</v>
      </c>
      <c r="AC85" s="5">
        <f t="shared" si="7"/>
        <v>2481.402</v>
      </c>
      <c r="AD85">
        <f t="shared" si="8"/>
        <v>1.2559381216721666E-2</v>
      </c>
      <c r="AE85" s="5">
        <f>VLOOKUP(AA85,'2018 Forecast Summary'!$M$4:$O$16,3,FALSE)*AD85</f>
        <v>765.81919126467403</v>
      </c>
    </row>
    <row r="86" spans="9:31" x14ac:dyDescent="0.3">
      <c r="I86" s="4">
        <v>22</v>
      </c>
      <c r="J86" s="5">
        <v>9293.4889999999996</v>
      </c>
      <c r="W86" t="str">
        <f t="shared" si="5"/>
        <v>25-Mar</v>
      </c>
      <c r="X86" s="1">
        <f t="shared" si="9"/>
        <v>42088</v>
      </c>
      <c r="Y86" s="5">
        <f>SUMIF('Raw Sales Data'!D:D,Pivots!X86,'Raw Sales Data'!S:S)</f>
        <v>459.14600000000002</v>
      </c>
      <c r="AA86" t="str">
        <f t="shared" si="6"/>
        <v>Mar</v>
      </c>
      <c r="AB86" t="s">
        <v>11396</v>
      </c>
      <c r="AC86" s="5">
        <f t="shared" si="7"/>
        <v>5373.1419999999998</v>
      </c>
      <c r="AD86">
        <f t="shared" si="8"/>
        <v>2.719564935853936E-2</v>
      </c>
      <c r="AE86" s="5">
        <f>VLOOKUP(AA86,'2018 Forecast Summary'!$M$4:$O$16,3,FALSE)*AD86</f>
        <v>1658.2783688375575</v>
      </c>
    </row>
    <row r="87" spans="9:31" x14ac:dyDescent="0.3">
      <c r="I87" s="4">
        <v>23</v>
      </c>
      <c r="J87" s="5">
        <v>9005.5319999999992</v>
      </c>
      <c r="W87" t="str">
        <f t="shared" si="5"/>
        <v>26-Mar</v>
      </c>
      <c r="X87" s="1">
        <f t="shared" si="9"/>
        <v>42089</v>
      </c>
      <c r="Y87" s="5">
        <f>SUMIF('Raw Sales Data'!D:D,Pivots!X87,'Raw Sales Data'!S:S)</f>
        <v>145.13</v>
      </c>
      <c r="AA87" t="str">
        <f t="shared" si="6"/>
        <v>Mar</v>
      </c>
      <c r="AB87" t="s">
        <v>11397</v>
      </c>
      <c r="AC87" s="5">
        <f t="shared" si="7"/>
        <v>4211.4160000000002</v>
      </c>
      <c r="AD87">
        <f t="shared" si="8"/>
        <v>2.1315683233188776E-2</v>
      </c>
      <c r="AE87" s="5">
        <f>VLOOKUP(AA87,'2018 Forecast Summary'!$M$4:$O$16,3,FALSE)*AD87</f>
        <v>1299.7423211551811</v>
      </c>
    </row>
    <row r="88" spans="9:31" x14ac:dyDescent="0.3">
      <c r="I88" s="4">
        <v>24</v>
      </c>
      <c r="J88" s="5">
        <v>5909.1500000000005</v>
      </c>
      <c r="W88" t="str">
        <f t="shared" si="5"/>
        <v>27-Mar</v>
      </c>
      <c r="X88" s="1">
        <f t="shared" si="9"/>
        <v>42090</v>
      </c>
      <c r="Y88" s="5">
        <f>SUMIF('Raw Sales Data'!D:D,Pivots!X88,'Raw Sales Data'!S:S)</f>
        <v>0</v>
      </c>
      <c r="AA88" t="str">
        <f t="shared" si="6"/>
        <v>Mar</v>
      </c>
      <c r="AB88" t="s">
        <v>11398</v>
      </c>
      <c r="AC88" s="5">
        <f t="shared" si="7"/>
        <v>3109.9160000000006</v>
      </c>
      <c r="AD88">
        <f t="shared" si="8"/>
        <v>1.5740545303011035E-2</v>
      </c>
      <c r="AE88" s="5">
        <f>VLOOKUP(AA88,'2018 Forecast Summary'!$M$4:$O$16,3,FALSE)*AD88</f>
        <v>959.79343775054213</v>
      </c>
    </row>
    <row r="89" spans="9:31" x14ac:dyDescent="0.3">
      <c r="I89" s="4">
        <v>25</v>
      </c>
      <c r="J89" s="5">
        <v>7415.581000000001</v>
      </c>
      <c r="W89" t="str">
        <f t="shared" si="5"/>
        <v>28-Mar</v>
      </c>
      <c r="X89" s="1">
        <f t="shared" si="9"/>
        <v>42091</v>
      </c>
      <c r="Y89" s="5">
        <f>SUMIF('Raw Sales Data'!D:D,Pivots!X89,'Raw Sales Data'!S:S)</f>
        <v>1493.2159999999999</v>
      </c>
      <c r="AA89" t="str">
        <f t="shared" si="6"/>
        <v>Mar</v>
      </c>
      <c r="AB89" t="s">
        <v>11399</v>
      </c>
      <c r="AC89" s="5">
        <f t="shared" si="7"/>
        <v>3366.5619999999999</v>
      </c>
      <c r="AD89">
        <f t="shared" si="8"/>
        <v>1.703953472582392E-2</v>
      </c>
      <c r="AE89" s="5">
        <f>VLOOKUP(AA89,'2018 Forecast Summary'!$M$4:$O$16,3,FALSE)*AD89</f>
        <v>1039.000447401261</v>
      </c>
    </row>
    <row r="90" spans="9:31" x14ac:dyDescent="0.3">
      <c r="I90" s="4">
        <v>26</v>
      </c>
      <c r="J90" s="5">
        <v>5096.8570000000009</v>
      </c>
      <c r="W90" t="str">
        <f t="shared" si="5"/>
        <v>29-Mar</v>
      </c>
      <c r="X90" s="1">
        <f t="shared" si="9"/>
        <v>42092</v>
      </c>
      <c r="Y90" s="5">
        <f>SUMIF('Raw Sales Data'!D:D,Pivots!X90,'Raw Sales Data'!S:S)</f>
        <v>890.84100000000001</v>
      </c>
      <c r="AA90" t="str">
        <f t="shared" si="6"/>
        <v>Mar</v>
      </c>
      <c r="AB90" t="s">
        <v>11400</v>
      </c>
      <c r="AC90" s="5">
        <f t="shared" si="7"/>
        <v>5190.66</v>
      </c>
      <c r="AD90">
        <f t="shared" si="8"/>
        <v>2.6272033997872365E-2</v>
      </c>
      <c r="AE90" s="5">
        <f>VLOOKUP(AA90,'2018 Forecast Summary'!$M$4:$O$16,3,FALSE)*AD90</f>
        <v>1601.960119049591</v>
      </c>
    </row>
    <row r="91" spans="9:31" x14ac:dyDescent="0.3">
      <c r="I91" s="4">
        <v>27</v>
      </c>
      <c r="J91" s="5">
        <v>4783.18</v>
      </c>
      <c r="W91" t="str">
        <f t="shared" si="5"/>
        <v>30-Mar</v>
      </c>
      <c r="X91" s="1">
        <f t="shared" si="9"/>
        <v>42093</v>
      </c>
      <c r="Y91" s="5">
        <f>SUMIF('Raw Sales Data'!D:D,Pivots!X91,'Raw Sales Data'!S:S)</f>
        <v>1170.3219999999999</v>
      </c>
      <c r="AA91" t="str">
        <f t="shared" si="6"/>
        <v>Mar</v>
      </c>
      <c r="AB91" t="s">
        <v>11401</v>
      </c>
      <c r="AC91" s="5">
        <f t="shared" si="7"/>
        <v>2409.2929999999997</v>
      </c>
      <c r="AD91">
        <f t="shared" si="8"/>
        <v>1.2194408342452771E-2</v>
      </c>
      <c r="AE91" s="5">
        <f>VLOOKUP(AA91,'2018 Forecast Summary'!$M$4:$O$16,3,FALSE)*AD91</f>
        <v>743.5646528775427</v>
      </c>
    </row>
    <row r="92" spans="9:31" x14ac:dyDescent="0.3">
      <c r="I92" s="4">
        <v>28</v>
      </c>
      <c r="J92" s="5">
        <v>5071.9619999999986</v>
      </c>
      <c r="W92" t="str">
        <f t="shared" si="5"/>
        <v>31-Mar</v>
      </c>
      <c r="X92" s="1">
        <f t="shared" si="9"/>
        <v>42094</v>
      </c>
      <c r="Y92" s="5">
        <f>SUMIF('Raw Sales Data'!D:D,Pivots!X92,'Raw Sales Data'!S:S)</f>
        <v>1959.5519999999999</v>
      </c>
      <c r="AA92" t="str">
        <f t="shared" si="6"/>
        <v>Mar</v>
      </c>
      <c r="AB92" t="s">
        <v>11402</v>
      </c>
      <c r="AC92" s="5">
        <f t="shared" si="7"/>
        <v>7782.0407999999989</v>
      </c>
      <c r="AD92">
        <f t="shared" si="8"/>
        <v>3.9388062495025647E-2</v>
      </c>
      <c r="AE92" s="5">
        <f>VLOOKUP(AA92,'2018 Forecast Summary'!$M$4:$O$16,3,FALSE)*AD92</f>
        <v>2401.7213622962727</v>
      </c>
    </row>
    <row r="93" spans="9:31" x14ac:dyDescent="0.3">
      <c r="I93" s="4">
        <v>29</v>
      </c>
      <c r="J93" s="5">
        <v>9961.3629999999976</v>
      </c>
      <c r="W93" t="str">
        <f t="shared" si="5"/>
        <v>01-Apr</v>
      </c>
      <c r="X93" s="1">
        <f t="shared" si="9"/>
        <v>42095</v>
      </c>
      <c r="Y93" s="5">
        <f>SUMIF('Raw Sales Data'!D:D,Pivots!X93,'Raw Sales Data'!S:S)</f>
        <v>119.88799999999999</v>
      </c>
      <c r="AA93" t="str">
        <f t="shared" si="6"/>
        <v>Apr</v>
      </c>
      <c r="AB93" t="s">
        <v>11403</v>
      </c>
      <c r="AC93" s="5">
        <f t="shared" si="7"/>
        <v>8254.3559999999998</v>
      </c>
      <c r="AD93">
        <f t="shared" si="8"/>
        <v>6.0567759468600955E-2</v>
      </c>
      <c r="AE93" s="5">
        <f>VLOOKUP(AA93,'2018 Forecast Summary'!$M$4:$O$16,3,FALSE)*AD93</f>
        <v>2547.4889745114688</v>
      </c>
    </row>
    <row r="94" spans="9:31" x14ac:dyDescent="0.3">
      <c r="I94" s="4">
        <v>30</v>
      </c>
      <c r="J94" s="5">
        <v>3877.2670000000003</v>
      </c>
      <c r="W94" t="str">
        <f t="shared" si="5"/>
        <v>02-Apr</v>
      </c>
      <c r="X94" s="1">
        <f t="shared" si="9"/>
        <v>42096</v>
      </c>
      <c r="Y94" s="5">
        <f>SUMIF('Raw Sales Data'!D:D,Pivots!X94,'Raw Sales Data'!S:S)</f>
        <v>1458.5580000000002</v>
      </c>
      <c r="AA94" t="str">
        <f t="shared" si="6"/>
        <v>Apr</v>
      </c>
      <c r="AB94" t="s">
        <v>11404</v>
      </c>
      <c r="AC94" s="5">
        <f t="shared" si="7"/>
        <v>4035.6480000000006</v>
      </c>
      <c r="AD94">
        <f t="shared" si="8"/>
        <v>2.9612262587649547E-2</v>
      </c>
      <c r="AE94" s="5">
        <f>VLOOKUP(AA94,'2018 Forecast Summary'!$M$4:$O$16,3,FALSE)*AD94</f>
        <v>1245.4961701444986</v>
      </c>
    </row>
    <row r="95" spans="9:31" x14ac:dyDescent="0.3">
      <c r="I95" s="4">
        <v>31</v>
      </c>
      <c r="J95" s="5">
        <v>4353.6030000000001</v>
      </c>
      <c r="W95" t="str">
        <f t="shared" si="5"/>
        <v>03-Apr</v>
      </c>
      <c r="X95" s="1">
        <f t="shared" si="9"/>
        <v>42097</v>
      </c>
      <c r="Y95" s="5">
        <f>SUMIF('Raw Sales Data'!D:D,Pivots!X95,'Raw Sales Data'!S:S)</f>
        <v>0</v>
      </c>
      <c r="AA95" t="str">
        <f t="shared" si="6"/>
        <v>Apr</v>
      </c>
      <c r="AB95" t="s">
        <v>11405</v>
      </c>
      <c r="AC95" s="5">
        <f t="shared" si="7"/>
        <v>473.726</v>
      </c>
      <c r="AD95">
        <f t="shared" si="8"/>
        <v>3.4760461533307331E-3</v>
      </c>
      <c r="AE95" s="5">
        <f>VLOOKUP(AA95,'2018 Forecast Summary'!$M$4:$O$16,3,FALSE)*AD95</f>
        <v>146.20301837471271</v>
      </c>
    </row>
    <row r="96" spans="9:31" x14ac:dyDescent="0.3">
      <c r="I96" s="4">
        <v>32</v>
      </c>
      <c r="J96" s="5">
        <v>6581.8551999999991</v>
      </c>
      <c r="W96" t="str">
        <f t="shared" si="5"/>
        <v>04-Apr</v>
      </c>
      <c r="X96" s="1">
        <f t="shared" si="9"/>
        <v>42098</v>
      </c>
      <c r="Y96" s="5">
        <f>SUMIF('Raw Sales Data'!D:D,Pivots!X96,'Raw Sales Data'!S:S)</f>
        <v>475.84399999999999</v>
      </c>
      <c r="AA96" t="str">
        <f t="shared" si="6"/>
        <v>Apr</v>
      </c>
      <c r="AB96" t="s">
        <v>11406</v>
      </c>
      <c r="AC96" s="5">
        <f t="shared" si="7"/>
        <v>3739.1059999999998</v>
      </c>
      <c r="AD96">
        <f t="shared" si="8"/>
        <v>2.7436334565119635E-2</v>
      </c>
      <c r="AE96" s="5">
        <f>VLOOKUP(AA96,'2018 Forecast Summary'!$M$4:$O$16,3,FALSE)*AD96</f>
        <v>1153.9763137826476</v>
      </c>
    </row>
    <row r="97" spans="9:31" x14ac:dyDescent="0.3">
      <c r="I97" s="4">
        <v>33</v>
      </c>
      <c r="J97" s="5">
        <v>8241.1920000000009</v>
      </c>
      <c r="W97" t="str">
        <f t="shared" si="5"/>
        <v>05-Apr</v>
      </c>
      <c r="X97" s="1">
        <f t="shared" si="9"/>
        <v>42099</v>
      </c>
      <c r="Y97" s="5">
        <f>SUMIF('Raw Sales Data'!D:D,Pivots!X97,'Raw Sales Data'!S:S)</f>
        <v>5179.7379999999994</v>
      </c>
      <c r="AA97" t="str">
        <f t="shared" si="6"/>
        <v>Apr</v>
      </c>
      <c r="AB97" t="s">
        <v>11407</v>
      </c>
      <c r="AC97" s="5">
        <f t="shared" si="7"/>
        <v>9200.1299999999992</v>
      </c>
      <c r="AD97">
        <f t="shared" si="8"/>
        <v>6.7507539161124105E-2</v>
      </c>
      <c r="AE97" s="5">
        <f>VLOOKUP(AA97,'2018 Forecast Summary'!$M$4:$O$16,3,FALSE)*AD97</f>
        <v>2839.3771408783678</v>
      </c>
    </row>
    <row r="98" spans="9:31" x14ac:dyDescent="0.3">
      <c r="I98" s="4">
        <v>34</v>
      </c>
      <c r="J98" s="5">
        <v>4258.1619999999994</v>
      </c>
      <c r="W98" t="str">
        <f t="shared" si="5"/>
        <v>06-Apr</v>
      </c>
      <c r="X98" s="1">
        <f t="shared" si="9"/>
        <v>42100</v>
      </c>
      <c r="Y98" s="5">
        <f>SUMIF('Raw Sales Data'!D:D,Pivots!X98,'Raw Sales Data'!S:S)</f>
        <v>1650.6899999999998</v>
      </c>
      <c r="AA98" t="str">
        <f t="shared" si="6"/>
        <v>Apr</v>
      </c>
      <c r="AB98" t="s">
        <v>11408</v>
      </c>
      <c r="AC98" s="5">
        <f t="shared" si="7"/>
        <v>3199.864</v>
      </c>
      <c r="AD98">
        <f t="shared" si="8"/>
        <v>2.3479553472643456E-2</v>
      </c>
      <c r="AE98" s="5">
        <f>VLOOKUP(AA98,'2018 Forecast Summary'!$M$4:$O$16,3,FALSE)*AD98</f>
        <v>987.55351234380578</v>
      </c>
    </row>
    <row r="99" spans="9:31" x14ac:dyDescent="0.3">
      <c r="I99" s="4">
        <v>35</v>
      </c>
      <c r="J99" s="5">
        <v>12109.704999999996</v>
      </c>
      <c r="W99" t="str">
        <f t="shared" si="5"/>
        <v>07-Apr</v>
      </c>
      <c r="X99" s="1">
        <f t="shared" si="9"/>
        <v>42101</v>
      </c>
      <c r="Y99" s="5">
        <f>SUMIF('Raw Sales Data'!D:D,Pivots!X99,'Raw Sales Data'!S:S)</f>
        <v>1021.1700000000002</v>
      </c>
      <c r="AA99" t="str">
        <f t="shared" si="6"/>
        <v>Apr</v>
      </c>
      <c r="AB99" t="s">
        <v>11409</v>
      </c>
      <c r="AC99" s="5">
        <f t="shared" si="7"/>
        <v>5800.1985000000004</v>
      </c>
      <c r="AD99">
        <f t="shared" si="8"/>
        <v>4.255995593334478E-2</v>
      </c>
      <c r="AE99" s="5">
        <f>VLOOKUP(AA99,'2018 Forecast Summary'!$M$4:$O$16,3,FALSE)*AD99</f>
        <v>1790.078078620302</v>
      </c>
    </row>
    <row r="100" spans="9:31" x14ac:dyDescent="0.3">
      <c r="I100" s="4">
        <v>36</v>
      </c>
      <c r="J100" s="5">
        <v>13582.051999999996</v>
      </c>
      <c r="W100" t="str">
        <f t="shared" si="5"/>
        <v>08-Apr</v>
      </c>
      <c r="X100" s="1">
        <f t="shared" si="9"/>
        <v>42102</v>
      </c>
      <c r="Y100" s="5">
        <f>SUMIF('Raw Sales Data'!D:D,Pivots!X100,'Raw Sales Data'!S:S)</f>
        <v>1958.75</v>
      </c>
      <c r="AA100" t="str">
        <f t="shared" si="6"/>
        <v>Apr</v>
      </c>
      <c r="AB100" t="s">
        <v>11410</v>
      </c>
      <c r="AC100" s="5">
        <f t="shared" si="7"/>
        <v>11267.083999999999</v>
      </c>
      <c r="AD100">
        <f t="shared" si="8"/>
        <v>8.267417029560177E-2</v>
      </c>
      <c r="AE100" s="5">
        <f>VLOOKUP(AA100,'2018 Forecast Summary'!$M$4:$O$16,3,FALSE)*AD100</f>
        <v>3477.2879028835896</v>
      </c>
    </row>
    <row r="101" spans="9:31" x14ac:dyDescent="0.3">
      <c r="I101" s="4">
        <v>37</v>
      </c>
      <c r="J101" s="5">
        <v>7353.094000000001</v>
      </c>
      <c r="W101" t="str">
        <f t="shared" si="5"/>
        <v>09-Apr</v>
      </c>
      <c r="X101" s="1">
        <f t="shared" si="9"/>
        <v>42103</v>
      </c>
      <c r="Y101" s="5">
        <f>SUMIF('Raw Sales Data'!D:D,Pivots!X101,'Raw Sales Data'!S:S)</f>
        <v>0</v>
      </c>
      <c r="AA101" t="str">
        <f t="shared" si="6"/>
        <v>Apr</v>
      </c>
      <c r="AB101" t="s">
        <v>11411</v>
      </c>
      <c r="AC101" s="5">
        <f t="shared" si="7"/>
        <v>3499.8989999999994</v>
      </c>
      <c r="AD101">
        <f t="shared" si="8"/>
        <v>2.5681111984556637E-2</v>
      </c>
      <c r="AE101" s="5">
        <f>VLOOKUP(AA101,'2018 Forecast Summary'!$M$4:$O$16,3,FALSE)*AD101</f>
        <v>1080.1513909024175</v>
      </c>
    </row>
    <row r="102" spans="9:31" x14ac:dyDescent="0.3">
      <c r="I102" s="4">
        <v>38</v>
      </c>
      <c r="J102" s="5">
        <v>22133.77</v>
      </c>
      <c r="W102" t="str">
        <f t="shared" si="5"/>
        <v>10-Apr</v>
      </c>
      <c r="X102" s="1">
        <f t="shared" si="9"/>
        <v>42104</v>
      </c>
      <c r="Y102" s="5">
        <f>SUMIF('Raw Sales Data'!D:D,Pivots!X102,'Raw Sales Data'!S:S)</f>
        <v>0</v>
      </c>
      <c r="AA102" t="str">
        <f t="shared" si="6"/>
        <v>Apr</v>
      </c>
      <c r="AB102" t="s">
        <v>11412</v>
      </c>
      <c r="AC102" s="5">
        <f t="shared" si="7"/>
        <v>1875.665</v>
      </c>
      <c r="AD102">
        <f t="shared" si="8"/>
        <v>1.3763015135726326E-2</v>
      </c>
      <c r="AE102" s="5">
        <f>VLOOKUP(AA102,'2018 Forecast Summary'!$M$4:$O$16,3,FALSE)*AD102</f>
        <v>578.87446426796407</v>
      </c>
    </row>
    <row r="103" spans="9:31" x14ac:dyDescent="0.3">
      <c r="I103" s="4">
        <v>39</v>
      </c>
      <c r="J103" s="5">
        <v>19206.927999999993</v>
      </c>
      <c r="W103" t="str">
        <f t="shared" si="5"/>
        <v>11-Apr</v>
      </c>
      <c r="X103" s="1">
        <f t="shared" si="9"/>
        <v>42105</v>
      </c>
      <c r="Y103" s="5">
        <f>SUMIF('Raw Sales Data'!D:D,Pivots!X103,'Raw Sales Data'!S:S)</f>
        <v>1915.24</v>
      </c>
      <c r="AA103" t="str">
        <f t="shared" si="6"/>
        <v>Apr</v>
      </c>
      <c r="AB103" t="s">
        <v>11413</v>
      </c>
      <c r="AC103" s="5">
        <f t="shared" si="7"/>
        <v>3563.3920000000003</v>
      </c>
      <c r="AD103">
        <f t="shared" si="8"/>
        <v>2.6147002812616383E-2</v>
      </c>
      <c r="AE103" s="5">
        <f>VLOOKUP(AA103,'2018 Forecast Summary'!$M$4:$O$16,3,FALSE)*AD103</f>
        <v>1099.7468284457773</v>
      </c>
    </row>
    <row r="104" spans="9:31" x14ac:dyDescent="0.3">
      <c r="I104" s="4">
        <v>40</v>
      </c>
      <c r="J104" s="5">
        <v>11355.765999999996</v>
      </c>
      <c r="W104" t="str">
        <f t="shared" si="5"/>
        <v>12-Apr</v>
      </c>
      <c r="X104" s="1">
        <f t="shared" si="9"/>
        <v>42106</v>
      </c>
      <c r="Y104" s="5">
        <f>SUMIF('Raw Sales Data'!D:D,Pivots!X104,'Raw Sales Data'!S:S)</f>
        <v>1872.443</v>
      </c>
      <c r="AA104" t="str">
        <f t="shared" si="6"/>
        <v>Apr</v>
      </c>
      <c r="AB104" t="s">
        <v>11414</v>
      </c>
      <c r="AC104" s="5">
        <f t="shared" si="7"/>
        <v>3484.6329999999998</v>
      </c>
      <c r="AD104">
        <f t="shared" si="8"/>
        <v>2.5569095079052726E-2</v>
      </c>
      <c r="AE104" s="5">
        <f>VLOOKUP(AA104,'2018 Forecast Summary'!$M$4:$O$16,3,FALSE)*AD104</f>
        <v>1075.4399431910647</v>
      </c>
    </row>
    <row r="105" spans="9:31" x14ac:dyDescent="0.3">
      <c r="I105" s="4">
        <v>41</v>
      </c>
      <c r="J105" s="5">
        <v>3123.2760000000012</v>
      </c>
      <c r="W105" t="str">
        <f t="shared" si="5"/>
        <v>13-Apr</v>
      </c>
      <c r="X105" s="1">
        <f t="shared" si="9"/>
        <v>42107</v>
      </c>
      <c r="Y105" s="5">
        <f>SUMIF('Raw Sales Data'!D:D,Pivots!X105,'Raw Sales Data'!S:S)</f>
        <v>638.57600000000002</v>
      </c>
      <c r="AA105" t="str">
        <f t="shared" si="6"/>
        <v>Apr</v>
      </c>
      <c r="AB105" t="s">
        <v>11415</v>
      </c>
      <c r="AC105" s="5">
        <f t="shared" si="7"/>
        <v>5183.1980000000003</v>
      </c>
      <c r="AD105">
        <f t="shared" si="8"/>
        <v>3.8032608448452375E-2</v>
      </c>
      <c r="AE105" s="5">
        <f>VLOOKUP(AA105,'2018 Forecast Summary'!$M$4:$O$16,3,FALSE)*AD105</f>
        <v>1599.6571698276518</v>
      </c>
    </row>
    <row r="106" spans="9:31" x14ac:dyDescent="0.3">
      <c r="I106" s="4">
        <v>42</v>
      </c>
      <c r="J106" s="5">
        <v>10982.410499999998</v>
      </c>
      <c r="W106" t="str">
        <f t="shared" si="5"/>
        <v>14-Apr</v>
      </c>
      <c r="X106" s="1">
        <f t="shared" si="9"/>
        <v>42108</v>
      </c>
      <c r="Y106" s="5">
        <f>SUMIF('Raw Sales Data'!D:D,Pivots!X106,'Raw Sales Data'!S:S)</f>
        <v>0</v>
      </c>
      <c r="AA106" t="str">
        <f t="shared" si="6"/>
        <v>Apr</v>
      </c>
      <c r="AB106" t="s">
        <v>11416</v>
      </c>
      <c r="AC106" s="5">
        <f t="shared" si="7"/>
        <v>2154.71</v>
      </c>
      <c r="AD106">
        <f t="shared" si="8"/>
        <v>1.5810555905825866E-2</v>
      </c>
      <c r="AE106" s="5">
        <f>VLOOKUP(AA106,'2018 Forecast Summary'!$M$4:$O$16,3,FALSE)*AD106</f>
        <v>664.99433369115741</v>
      </c>
    </row>
    <row r="107" spans="9:31" x14ac:dyDescent="0.3">
      <c r="I107" s="4">
        <v>43</v>
      </c>
      <c r="J107" s="5">
        <v>4151.6479999999992</v>
      </c>
      <c r="W107" t="str">
        <f t="shared" si="5"/>
        <v>15-Apr</v>
      </c>
      <c r="X107" s="1">
        <f t="shared" si="9"/>
        <v>42109</v>
      </c>
      <c r="Y107" s="5">
        <f>SUMIF('Raw Sales Data'!D:D,Pivots!X107,'Raw Sales Data'!S:S)</f>
        <v>294.71999999999997</v>
      </c>
      <c r="AA107" t="str">
        <f t="shared" si="6"/>
        <v>Apr</v>
      </c>
      <c r="AB107" t="s">
        <v>11417</v>
      </c>
      <c r="AC107" s="5">
        <f t="shared" si="7"/>
        <v>2828.9139999999998</v>
      </c>
      <c r="AD107">
        <f t="shared" si="8"/>
        <v>2.075764392877625E-2</v>
      </c>
      <c r="AE107" s="5">
        <f>VLOOKUP(AA107,'2018 Forecast Summary'!$M$4:$O$16,3,FALSE)*AD107</f>
        <v>873.06959196345997</v>
      </c>
    </row>
    <row r="108" spans="9:31" x14ac:dyDescent="0.3">
      <c r="I108" s="4">
        <v>44</v>
      </c>
      <c r="J108" s="5">
        <v>6262.9359999999997</v>
      </c>
      <c r="W108" t="str">
        <f t="shared" si="5"/>
        <v>16-Apr</v>
      </c>
      <c r="X108" s="1">
        <f t="shared" si="9"/>
        <v>42110</v>
      </c>
      <c r="Y108" s="5">
        <f>SUMIF('Raw Sales Data'!D:D,Pivots!X108,'Raw Sales Data'!S:S)</f>
        <v>39.072000000000003</v>
      </c>
      <c r="AA108" t="str">
        <f t="shared" si="6"/>
        <v>Apr</v>
      </c>
      <c r="AB108" t="s">
        <v>11418</v>
      </c>
      <c r="AC108" s="5">
        <f t="shared" si="7"/>
        <v>14480.558999999997</v>
      </c>
      <c r="AD108">
        <f t="shared" si="8"/>
        <v>0.10625359682607398</v>
      </c>
      <c r="AE108" s="5">
        <f>VLOOKUP(AA108,'2018 Forecast Summary'!$M$4:$O$16,3,FALSE)*AD108</f>
        <v>4469.0420908987717</v>
      </c>
    </row>
    <row r="109" spans="9:31" x14ac:dyDescent="0.3">
      <c r="I109" s="4">
        <v>45</v>
      </c>
      <c r="J109" s="5">
        <v>17603.429999999997</v>
      </c>
      <c r="W109" t="str">
        <f t="shared" si="5"/>
        <v>17-Apr</v>
      </c>
      <c r="X109" s="1">
        <f t="shared" si="9"/>
        <v>42111</v>
      </c>
      <c r="Y109" s="5">
        <f>SUMIF('Raw Sales Data'!D:D,Pivots!X109,'Raw Sales Data'!S:S)</f>
        <v>0</v>
      </c>
      <c r="AA109" t="str">
        <f t="shared" si="6"/>
        <v>Apr</v>
      </c>
      <c r="AB109" t="s">
        <v>11419</v>
      </c>
      <c r="AC109" s="5">
        <f t="shared" si="7"/>
        <v>6597.65</v>
      </c>
      <c r="AD109">
        <f t="shared" si="8"/>
        <v>4.8411393724478939E-2</v>
      </c>
      <c r="AE109" s="5">
        <f>VLOOKUP(AA109,'2018 Forecast Summary'!$M$4:$O$16,3,FALSE)*AD109</f>
        <v>2036.1904226914362</v>
      </c>
    </row>
    <row r="110" spans="9:31" x14ac:dyDescent="0.3">
      <c r="I110" s="4">
        <v>46</v>
      </c>
      <c r="J110" s="5">
        <v>25108.917000000001</v>
      </c>
      <c r="W110" t="str">
        <f t="shared" si="5"/>
        <v>18-Apr</v>
      </c>
      <c r="X110" s="1">
        <f t="shared" si="9"/>
        <v>42112</v>
      </c>
      <c r="Y110" s="5">
        <f>SUMIF('Raw Sales Data'!D:D,Pivots!X110,'Raw Sales Data'!S:S)</f>
        <v>1020.5319999999999</v>
      </c>
      <c r="AA110" t="str">
        <f t="shared" si="6"/>
        <v>Apr</v>
      </c>
      <c r="AB110" t="s">
        <v>11420</v>
      </c>
      <c r="AC110" s="5">
        <f t="shared" si="7"/>
        <v>5542.0300000000007</v>
      </c>
      <c r="AD110">
        <f t="shared" si="8"/>
        <v>4.066560007925156E-2</v>
      </c>
      <c r="AE110" s="5">
        <f>VLOOKUP(AA110,'2018 Forecast Summary'!$M$4:$O$16,3,FALSE)*AD110</f>
        <v>1710.401189555163</v>
      </c>
    </row>
    <row r="111" spans="9:31" x14ac:dyDescent="0.3">
      <c r="I111" s="4">
        <v>47</v>
      </c>
      <c r="J111" s="5">
        <v>15081.897199999999</v>
      </c>
      <c r="W111" t="str">
        <f t="shared" si="5"/>
        <v>19-Apr</v>
      </c>
      <c r="X111" s="1">
        <f t="shared" si="9"/>
        <v>42113</v>
      </c>
      <c r="Y111" s="5">
        <f>SUMIF('Raw Sales Data'!D:D,Pivots!X111,'Raw Sales Data'!S:S)</f>
        <v>205.47</v>
      </c>
      <c r="AA111" t="str">
        <f t="shared" si="6"/>
        <v>Apr</v>
      </c>
      <c r="AB111" t="s">
        <v>11421</v>
      </c>
      <c r="AC111" s="5">
        <f t="shared" si="7"/>
        <v>1949.5620000000004</v>
      </c>
      <c r="AD111">
        <f t="shared" si="8"/>
        <v>1.4305247106512566E-2</v>
      </c>
      <c r="AE111" s="5">
        <f>VLOOKUP(AA111,'2018 Forecast Summary'!$M$4:$O$16,3,FALSE)*AD111</f>
        <v>601.68082163242411</v>
      </c>
    </row>
    <row r="112" spans="9:31" x14ac:dyDescent="0.3">
      <c r="I112" s="4">
        <v>48</v>
      </c>
      <c r="J112" s="5">
        <v>13255.377799999995</v>
      </c>
      <c r="W112" t="str">
        <f t="shared" si="5"/>
        <v>20-Apr</v>
      </c>
      <c r="X112" s="1">
        <f t="shared" si="9"/>
        <v>42114</v>
      </c>
      <c r="Y112" s="5">
        <f>SUMIF('Raw Sales Data'!D:D,Pivots!X112,'Raw Sales Data'!S:S)</f>
        <v>1250.45</v>
      </c>
      <c r="AA112" t="str">
        <f t="shared" si="6"/>
        <v>Apr</v>
      </c>
      <c r="AB112" t="s">
        <v>11422</v>
      </c>
      <c r="AC112" s="5">
        <f t="shared" si="7"/>
        <v>3498.7900000000004</v>
      </c>
      <c r="AD112">
        <f t="shared" si="8"/>
        <v>2.5672974505963442E-2</v>
      </c>
      <c r="AE112" s="5">
        <f>VLOOKUP(AA112,'2018 Forecast Summary'!$M$4:$O$16,3,FALSE)*AD112</f>
        <v>1079.8091273420948</v>
      </c>
    </row>
    <row r="113" spans="8:31" x14ac:dyDescent="0.3">
      <c r="I113" s="4">
        <v>49</v>
      </c>
      <c r="J113" s="5">
        <v>18636.069499999994</v>
      </c>
      <c r="W113" t="str">
        <f t="shared" si="5"/>
        <v>21-Apr</v>
      </c>
      <c r="X113" s="1">
        <f t="shared" si="9"/>
        <v>42115</v>
      </c>
      <c r="Y113" s="5">
        <f>SUMIF('Raw Sales Data'!D:D,Pivots!X113,'Raw Sales Data'!S:S)</f>
        <v>845.36</v>
      </c>
      <c r="AA113" t="str">
        <f t="shared" si="6"/>
        <v>Apr</v>
      </c>
      <c r="AB113" t="s">
        <v>11423</v>
      </c>
      <c r="AC113" s="5">
        <f t="shared" si="7"/>
        <v>3264.63</v>
      </c>
      <c r="AD113">
        <f t="shared" si="8"/>
        <v>2.3954785157555447E-2</v>
      </c>
      <c r="AE113" s="5">
        <f>VLOOKUP(AA113,'2018 Forecast Summary'!$M$4:$O$16,3,FALSE)*AD113</f>
        <v>1007.5418277161025</v>
      </c>
    </row>
    <row r="114" spans="8:31" x14ac:dyDescent="0.3">
      <c r="I114" s="4">
        <v>50</v>
      </c>
      <c r="J114" s="5">
        <v>19270.063999999991</v>
      </c>
      <c r="W114" t="str">
        <f t="shared" si="5"/>
        <v>22-Apr</v>
      </c>
      <c r="X114" s="1">
        <f t="shared" si="9"/>
        <v>42116</v>
      </c>
      <c r="Y114" s="5">
        <f>SUMIF('Raw Sales Data'!D:D,Pivots!X114,'Raw Sales Data'!S:S)</f>
        <v>257.75200000000001</v>
      </c>
      <c r="AA114" t="str">
        <f t="shared" si="6"/>
        <v>Apr</v>
      </c>
      <c r="AB114" t="s">
        <v>11424</v>
      </c>
      <c r="AC114" s="5">
        <f t="shared" si="7"/>
        <v>3123.8249999999998</v>
      </c>
      <c r="AD114">
        <f t="shared" si="8"/>
        <v>2.2921604207766465E-2</v>
      </c>
      <c r="AE114" s="5">
        <f>VLOOKUP(AA114,'2018 Forecast Summary'!$M$4:$O$16,3,FALSE)*AD114</f>
        <v>964.08608325147225</v>
      </c>
    </row>
    <row r="115" spans="8:31" x14ac:dyDescent="0.3">
      <c r="I115" s="4">
        <v>51</v>
      </c>
      <c r="J115" s="5">
        <v>11970.145999999993</v>
      </c>
      <c r="W115" t="str">
        <f t="shared" si="5"/>
        <v>23-Apr</v>
      </c>
      <c r="X115" s="1">
        <f t="shared" si="9"/>
        <v>42117</v>
      </c>
      <c r="Y115" s="5">
        <f>SUMIF('Raw Sales Data'!D:D,Pivots!X115,'Raw Sales Data'!S:S)</f>
        <v>643.98000000000013</v>
      </c>
      <c r="AA115" t="str">
        <f t="shared" si="6"/>
        <v>Apr</v>
      </c>
      <c r="AB115" t="s">
        <v>11425</v>
      </c>
      <c r="AC115" s="5">
        <f t="shared" si="7"/>
        <v>2563.5699999999997</v>
      </c>
      <c r="AD115">
        <f t="shared" si="8"/>
        <v>1.8810636607013476E-2</v>
      </c>
      <c r="AE115" s="5">
        <f>VLOOKUP(AA115,'2018 Forecast Summary'!$M$4:$O$16,3,FALSE)*AD115</f>
        <v>791.17817433466223</v>
      </c>
    </row>
    <row r="116" spans="8:31" x14ac:dyDescent="0.3">
      <c r="I116" s="4">
        <v>52</v>
      </c>
      <c r="J116" s="5">
        <v>19573.367000000006</v>
      </c>
      <c r="W116" t="str">
        <f t="shared" si="5"/>
        <v>24-Apr</v>
      </c>
      <c r="X116" s="1">
        <f t="shared" si="9"/>
        <v>42118</v>
      </c>
      <c r="Y116" s="5">
        <f>SUMIF('Raw Sales Data'!D:D,Pivots!X116,'Raw Sales Data'!S:S)</f>
        <v>0</v>
      </c>
      <c r="AA116" t="str">
        <f t="shared" si="6"/>
        <v>Apr</v>
      </c>
      <c r="AB116" t="s">
        <v>11426</v>
      </c>
      <c r="AC116" s="5">
        <f t="shared" si="7"/>
        <v>2561.6480000000001</v>
      </c>
      <c r="AD116">
        <f t="shared" si="8"/>
        <v>1.8796533600831212E-2</v>
      </c>
      <c r="AE116" s="5">
        <f>VLOOKUP(AA116,'2018 Forecast Summary'!$M$4:$O$16,3,FALSE)*AD116</f>
        <v>790.58499979639305</v>
      </c>
    </row>
    <row r="117" spans="8:31" x14ac:dyDescent="0.3">
      <c r="I117" s="4">
        <v>53</v>
      </c>
      <c r="J117" s="5">
        <v>14626.785199999998</v>
      </c>
      <c r="W117" t="str">
        <f t="shared" si="5"/>
        <v>25-Apr</v>
      </c>
      <c r="X117" s="1">
        <f t="shared" si="9"/>
        <v>42119</v>
      </c>
      <c r="Y117" s="5">
        <f>SUMIF('Raw Sales Data'!D:D,Pivots!X117,'Raw Sales Data'!S:S)</f>
        <v>2379.9939999999997</v>
      </c>
      <c r="AA117" t="str">
        <f t="shared" si="6"/>
        <v>Apr</v>
      </c>
      <c r="AB117" t="s">
        <v>11427</v>
      </c>
      <c r="AC117" s="5">
        <f t="shared" si="7"/>
        <v>4087.473</v>
      </c>
      <c r="AD117">
        <f t="shared" si="8"/>
        <v>2.9992537455181333E-2</v>
      </c>
      <c r="AE117" s="5">
        <f>VLOOKUP(AA117,'2018 Forecast Summary'!$M$4:$O$16,3,FALSE)*AD117</f>
        <v>1261.490587650123</v>
      </c>
    </row>
    <row r="118" spans="8:31" x14ac:dyDescent="0.3">
      <c r="H118" s="4" t="s">
        <v>10864</v>
      </c>
      <c r="I118" s="4">
        <v>1</v>
      </c>
      <c r="J118" s="5">
        <v>3910.4500000000003</v>
      </c>
      <c r="W118" t="str">
        <f t="shared" si="5"/>
        <v>26-Apr</v>
      </c>
      <c r="X118" s="1">
        <f t="shared" si="9"/>
        <v>42120</v>
      </c>
      <c r="Y118" s="5">
        <f>SUMIF('Raw Sales Data'!D:D,Pivots!X118,'Raw Sales Data'!S:S)</f>
        <v>282.56800000000004</v>
      </c>
      <c r="AA118" t="str">
        <f t="shared" si="6"/>
        <v>Apr</v>
      </c>
      <c r="AB118" t="s">
        <v>11428</v>
      </c>
      <c r="AC118" s="5">
        <f t="shared" si="7"/>
        <v>2868.9275000000007</v>
      </c>
      <c r="AD118">
        <f t="shared" si="8"/>
        <v>2.1051249879803429E-2</v>
      </c>
      <c r="AE118" s="5">
        <f>VLOOKUP(AA118,'2018 Forecast Summary'!$M$4:$O$16,3,FALSE)*AD118</f>
        <v>885.41870194631224</v>
      </c>
    </row>
    <row r="119" spans="8:31" x14ac:dyDescent="0.3">
      <c r="I119" s="4">
        <v>2</v>
      </c>
      <c r="J119" s="5">
        <v>3331.7420000000006</v>
      </c>
      <c r="W119" t="str">
        <f t="shared" si="5"/>
        <v>27-Apr</v>
      </c>
      <c r="X119" s="1">
        <f t="shared" si="9"/>
        <v>42121</v>
      </c>
      <c r="Y119" s="5">
        <f>SUMIF('Raw Sales Data'!D:D,Pivots!X119,'Raw Sales Data'!S:S)</f>
        <v>0</v>
      </c>
      <c r="AA119" t="str">
        <f t="shared" si="6"/>
        <v>Apr</v>
      </c>
      <c r="AB119" t="s">
        <v>11429</v>
      </c>
      <c r="AC119" s="5">
        <f t="shared" si="7"/>
        <v>3296.1656000000003</v>
      </c>
      <c r="AD119">
        <f t="shared" si="8"/>
        <v>2.4186183056494871E-2</v>
      </c>
      <c r="AE119" s="5">
        <f>VLOOKUP(AA119,'2018 Forecast Summary'!$M$4:$O$16,3,FALSE)*AD119</f>
        <v>1017.2744577728392</v>
      </c>
    </row>
    <row r="120" spans="8:31" x14ac:dyDescent="0.3">
      <c r="I120" s="4">
        <v>3</v>
      </c>
      <c r="J120" s="5">
        <v>3011.7469999999998</v>
      </c>
      <c r="W120" t="str">
        <f t="shared" si="5"/>
        <v>28-Apr</v>
      </c>
      <c r="X120" s="1">
        <f t="shared" si="9"/>
        <v>42122</v>
      </c>
      <c r="Y120" s="5">
        <f>SUMIF('Raw Sales Data'!D:D,Pivots!X120,'Raw Sales Data'!S:S)</f>
        <v>2578.4760000000001</v>
      </c>
      <c r="AA120" t="str">
        <f t="shared" si="6"/>
        <v>Apr</v>
      </c>
      <c r="AB120" t="s">
        <v>11430</v>
      </c>
      <c r="AC120" s="5">
        <f t="shared" si="7"/>
        <v>7904.8059999999996</v>
      </c>
      <c r="AD120">
        <f t="shared" si="8"/>
        <v>5.8002876112195019E-2</v>
      </c>
      <c r="AE120" s="5">
        <f>VLOOKUP(AA120,'2018 Forecast Summary'!$M$4:$O$16,3,FALSE)*AD120</f>
        <v>2439.6095989380765</v>
      </c>
    </row>
    <row r="121" spans="8:31" x14ac:dyDescent="0.3">
      <c r="I121" s="4">
        <v>4</v>
      </c>
      <c r="J121" s="5">
        <v>3579.6819999999998</v>
      </c>
      <c r="W121" t="str">
        <f t="shared" si="5"/>
        <v>29-Apr</v>
      </c>
      <c r="X121" s="1">
        <f t="shared" si="9"/>
        <v>42123</v>
      </c>
      <c r="Y121" s="5">
        <f>SUMIF('Raw Sales Data'!D:D,Pivots!X121,'Raw Sales Data'!S:S)</f>
        <v>768.84399999999994</v>
      </c>
      <c r="AA121" t="str">
        <f t="shared" si="6"/>
        <v>Apr</v>
      </c>
      <c r="AB121" t="s">
        <v>11431</v>
      </c>
      <c r="AC121" s="5">
        <f t="shared" si="7"/>
        <v>1830.0719999999999</v>
      </c>
      <c r="AD121">
        <f t="shared" si="8"/>
        <v>1.3428468642038395E-2</v>
      </c>
      <c r="AE121" s="5">
        <f>VLOOKUP(AA121,'2018 Forecast Summary'!$M$4:$O$16,3,FALSE)*AD121</f>
        <v>564.80338896967282</v>
      </c>
    </row>
    <row r="122" spans="8:31" x14ac:dyDescent="0.3">
      <c r="I122" s="4">
        <v>5</v>
      </c>
      <c r="J122" s="5">
        <v>14931.892000000002</v>
      </c>
      <c r="W122" t="str">
        <f t="shared" si="5"/>
        <v>30-Apr</v>
      </c>
      <c r="X122" s="1">
        <f t="shared" si="9"/>
        <v>42124</v>
      </c>
      <c r="Y122" s="5">
        <f>SUMIF('Raw Sales Data'!D:D,Pivots!X122,'Raw Sales Data'!S:S)</f>
        <v>1048.74</v>
      </c>
      <c r="AA122" t="str">
        <f t="shared" si="6"/>
        <v>Apr</v>
      </c>
      <c r="AB122" t="s">
        <v>11432</v>
      </c>
      <c r="AC122" s="5">
        <f t="shared" si="7"/>
        <v>4152.7690000000002</v>
      </c>
      <c r="AD122">
        <f t="shared" si="8"/>
        <v>3.04716581064183E-2</v>
      </c>
      <c r="AE122" s="5">
        <f>VLOOKUP(AA122,'2018 Forecast Summary'!$M$4:$O$16,3,FALSE)*AD122</f>
        <v>1281.6424735246478</v>
      </c>
    </row>
    <row r="123" spans="8:31" x14ac:dyDescent="0.3">
      <c r="I123" s="4">
        <v>6</v>
      </c>
      <c r="J123" s="5">
        <v>5450.0779999999995</v>
      </c>
      <c r="W123" t="str">
        <f t="shared" si="5"/>
        <v>01-May</v>
      </c>
      <c r="X123" s="1">
        <f t="shared" si="9"/>
        <v>42125</v>
      </c>
      <c r="Y123" s="5">
        <f>SUMIF('Raw Sales Data'!D:D,Pivots!X123,'Raw Sales Data'!S:S)</f>
        <v>0</v>
      </c>
      <c r="AA123" t="str">
        <f t="shared" si="6"/>
        <v>May</v>
      </c>
      <c r="AB123" t="s">
        <v>11433</v>
      </c>
      <c r="AC123" s="5">
        <f t="shared" si="7"/>
        <v>5077.1759999999995</v>
      </c>
      <c r="AD123">
        <f t="shared" si="8"/>
        <v>3.2950119764276614E-2</v>
      </c>
      <c r="AE123" s="5">
        <f>VLOOKUP(AA123,'2018 Forecast Summary'!$M$4:$O$16,3,FALSE)*AD123</f>
        <v>1566.9362796630337</v>
      </c>
    </row>
    <row r="124" spans="8:31" x14ac:dyDescent="0.3">
      <c r="I124" s="4">
        <v>7</v>
      </c>
      <c r="J124" s="5">
        <v>3893.491</v>
      </c>
      <c r="W124" t="str">
        <f t="shared" si="5"/>
        <v>02-May</v>
      </c>
      <c r="X124" s="1">
        <f t="shared" si="9"/>
        <v>42126</v>
      </c>
      <c r="Y124" s="5">
        <f>SUMIF('Raw Sales Data'!D:D,Pivots!X124,'Raw Sales Data'!S:S)</f>
        <v>506.12</v>
      </c>
      <c r="AA124" t="str">
        <f t="shared" si="6"/>
        <v>May</v>
      </c>
      <c r="AB124" t="s">
        <v>11434</v>
      </c>
      <c r="AC124" s="5">
        <f t="shared" si="7"/>
        <v>1839.778</v>
      </c>
      <c r="AD124">
        <f t="shared" si="8"/>
        <v>1.1939886551043593E-2</v>
      </c>
      <c r="AE124" s="5">
        <f>VLOOKUP(AA124,'2018 Forecast Summary'!$M$4:$O$16,3,FALSE)*AD124</f>
        <v>567.79888952557428</v>
      </c>
    </row>
    <row r="125" spans="8:31" x14ac:dyDescent="0.3">
      <c r="I125" s="4">
        <v>8</v>
      </c>
      <c r="J125" s="5">
        <v>3020.748000000001</v>
      </c>
      <c r="W125" t="str">
        <f t="shared" si="5"/>
        <v>03-May</v>
      </c>
      <c r="X125" s="1">
        <f t="shared" si="9"/>
        <v>42127</v>
      </c>
      <c r="Y125" s="5">
        <f>SUMIF('Raw Sales Data'!D:D,Pivots!X125,'Raw Sales Data'!S:S)</f>
        <v>72.632000000000005</v>
      </c>
      <c r="AA125" t="str">
        <f t="shared" si="6"/>
        <v>May</v>
      </c>
      <c r="AB125" t="s">
        <v>11435</v>
      </c>
      <c r="AC125" s="5">
        <f t="shared" si="7"/>
        <v>4756.7510000000002</v>
      </c>
      <c r="AD125">
        <f t="shared" si="8"/>
        <v>3.0870609003674988E-2</v>
      </c>
      <c r="AE125" s="5">
        <f>VLOOKUP(AA125,'2018 Forecast Summary'!$M$4:$O$16,3,FALSE)*AD125</f>
        <v>1468.0455661224696</v>
      </c>
    </row>
    <row r="126" spans="8:31" x14ac:dyDescent="0.3">
      <c r="I126" s="4">
        <v>9</v>
      </c>
      <c r="J126" s="5">
        <v>14257.153999999999</v>
      </c>
      <c r="W126" t="str">
        <f t="shared" si="5"/>
        <v>04-May</v>
      </c>
      <c r="X126" s="1">
        <f t="shared" si="9"/>
        <v>42128</v>
      </c>
      <c r="Y126" s="5">
        <f>SUMIF('Raw Sales Data'!D:D,Pivots!X126,'Raw Sales Data'!S:S)</f>
        <v>187.43199999999999</v>
      </c>
      <c r="AA126" t="str">
        <f t="shared" si="6"/>
        <v>May</v>
      </c>
      <c r="AB126" t="s">
        <v>11436</v>
      </c>
      <c r="AC126" s="5">
        <f t="shared" si="7"/>
        <v>2455.0390000000007</v>
      </c>
      <c r="AD126">
        <f t="shared" si="8"/>
        <v>1.5932839254729384E-2</v>
      </c>
      <c r="AE126" s="5">
        <f>VLOOKUP(AA126,'2018 Forecast Summary'!$M$4:$O$16,3,FALSE)*AD126</f>
        <v>757.68294758496756</v>
      </c>
    </row>
    <row r="127" spans="8:31" x14ac:dyDescent="0.3">
      <c r="I127" s="4">
        <v>10</v>
      </c>
      <c r="J127" s="5">
        <v>12596.885</v>
      </c>
      <c r="W127" t="str">
        <f t="shared" si="5"/>
        <v>05-May</v>
      </c>
      <c r="X127" s="1">
        <f t="shared" si="9"/>
        <v>42129</v>
      </c>
      <c r="Y127" s="5">
        <f>SUMIF('Raw Sales Data'!D:D,Pivots!X127,'Raw Sales Data'!S:S)</f>
        <v>260.97699999999998</v>
      </c>
      <c r="AA127" t="str">
        <f t="shared" si="6"/>
        <v>May</v>
      </c>
      <c r="AB127" t="s">
        <v>11437</v>
      </c>
      <c r="AC127" s="5">
        <f t="shared" si="7"/>
        <v>3147.38</v>
      </c>
      <c r="AD127">
        <f t="shared" si="8"/>
        <v>2.0426029734578618E-2</v>
      </c>
      <c r="AE127" s="5">
        <f>VLOOKUP(AA127,'2018 Forecast Summary'!$M$4:$O$16,3,FALSE)*AD127</f>
        <v>971.35571189295763</v>
      </c>
    </row>
    <row r="128" spans="8:31" x14ac:dyDescent="0.3">
      <c r="I128" s="4">
        <v>11</v>
      </c>
      <c r="J128" s="5">
        <v>16458.899999999998</v>
      </c>
      <c r="W128" t="str">
        <f t="shared" si="5"/>
        <v>06-May</v>
      </c>
      <c r="X128" s="1">
        <f t="shared" si="9"/>
        <v>42130</v>
      </c>
      <c r="Y128" s="5">
        <f>SUMIF('Raw Sales Data'!D:D,Pivots!X128,'Raw Sales Data'!S:S)</f>
        <v>254.45599999999999</v>
      </c>
      <c r="AA128" t="str">
        <f t="shared" si="6"/>
        <v>May</v>
      </c>
      <c r="AB128" t="s">
        <v>11438</v>
      </c>
      <c r="AC128" s="5">
        <f t="shared" si="7"/>
        <v>3482.8177999999998</v>
      </c>
      <c r="AD128">
        <f t="shared" si="8"/>
        <v>2.2602971342170212E-2</v>
      </c>
      <c r="AE128" s="5">
        <f>VLOOKUP(AA128,'2018 Forecast Summary'!$M$4:$O$16,3,FALSE)*AD128</f>
        <v>1074.879729652112</v>
      </c>
    </row>
    <row r="129" spans="9:31" x14ac:dyDescent="0.3">
      <c r="I129" s="4">
        <v>12</v>
      </c>
      <c r="J129" s="5">
        <v>4031.9089999999992</v>
      </c>
      <c r="W129" t="str">
        <f t="shared" si="5"/>
        <v>07-May</v>
      </c>
      <c r="X129" s="1">
        <f t="shared" si="9"/>
        <v>42131</v>
      </c>
      <c r="Y129" s="5">
        <f>SUMIF('Raw Sales Data'!D:D,Pivots!X129,'Raw Sales Data'!S:S)</f>
        <v>1091.3499999999999</v>
      </c>
      <c r="AA129" t="str">
        <f t="shared" si="6"/>
        <v>May</v>
      </c>
      <c r="AB129" t="s">
        <v>11439</v>
      </c>
      <c r="AC129" s="5">
        <f t="shared" si="7"/>
        <v>8782.4159999999993</v>
      </c>
      <c r="AD129">
        <f t="shared" si="8"/>
        <v>5.6996578219801551E-2</v>
      </c>
      <c r="AE129" s="5">
        <f>VLOOKUP(AA129,'2018 Forecast Summary'!$M$4:$O$16,3,FALSE)*AD129</f>
        <v>2710.4607469768825</v>
      </c>
    </row>
    <row r="130" spans="9:31" x14ac:dyDescent="0.3">
      <c r="I130" s="4">
        <v>13</v>
      </c>
      <c r="J130" s="5">
        <v>6373.1670000000004</v>
      </c>
      <c r="W130" t="str">
        <f t="shared" si="5"/>
        <v>08-May</v>
      </c>
      <c r="X130" s="1">
        <f t="shared" si="9"/>
        <v>42132</v>
      </c>
      <c r="Y130" s="5">
        <f>SUMIF('Raw Sales Data'!D:D,Pivots!X130,'Raw Sales Data'!S:S)</f>
        <v>1799.97</v>
      </c>
      <c r="AA130" t="str">
        <f t="shared" si="6"/>
        <v>May</v>
      </c>
      <c r="AB130" t="s">
        <v>11440</v>
      </c>
      <c r="AC130" s="5">
        <f t="shared" si="7"/>
        <v>10780.736000000001</v>
      </c>
      <c r="AD130">
        <f t="shared" si="8"/>
        <v>6.9965378853726654E-2</v>
      </c>
      <c r="AE130" s="5">
        <f>VLOOKUP(AA130,'2018 Forecast Summary'!$M$4:$O$16,3,FALSE)*AD130</f>
        <v>3327.1894375671313</v>
      </c>
    </row>
    <row r="131" spans="9:31" x14ac:dyDescent="0.3">
      <c r="I131" s="4">
        <v>14</v>
      </c>
      <c r="J131" s="5">
        <v>10014.081999999999</v>
      </c>
      <c r="W131" t="str">
        <f t="shared" si="5"/>
        <v>09-May</v>
      </c>
      <c r="X131" s="1">
        <f t="shared" si="9"/>
        <v>42133</v>
      </c>
      <c r="Y131" s="5">
        <f>SUMIF('Raw Sales Data'!D:D,Pivots!X131,'Raw Sales Data'!S:S)</f>
        <v>394.47999999999996</v>
      </c>
      <c r="AA131" t="str">
        <f t="shared" si="6"/>
        <v>May</v>
      </c>
      <c r="AB131" t="s">
        <v>11441</v>
      </c>
      <c r="AC131" s="5">
        <f t="shared" si="7"/>
        <v>2805.0240000000003</v>
      </c>
      <c r="AD131">
        <f t="shared" si="8"/>
        <v>1.8204190034316371E-2</v>
      </c>
      <c r="AE131" s="5">
        <f>VLOOKUP(AA131,'2018 Forecast Summary'!$M$4:$O$16,3,FALSE)*AD131</f>
        <v>865.69657441962261</v>
      </c>
    </row>
    <row r="132" spans="9:31" x14ac:dyDescent="0.3">
      <c r="I132" s="4">
        <v>15</v>
      </c>
      <c r="J132" s="5">
        <v>7282.8689999999988</v>
      </c>
      <c r="W132" t="str">
        <f t="shared" ref="W132:W195" si="10">TEXT(X132,"dd-mmm")</f>
        <v>10-May</v>
      </c>
      <c r="X132" s="1">
        <f t="shared" si="9"/>
        <v>42134</v>
      </c>
      <c r="Y132" s="5">
        <f>SUMIF('Raw Sales Data'!D:D,Pivots!X132,'Raw Sales Data'!S:S)</f>
        <v>2343.799</v>
      </c>
      <c r="AA132" t="str">
        <f t="shared" ref="AA132:AA195" si="11">TEXT(AB132,"mmm")</f>
        <v>May</v>
      </c>
      <c r="AB132" t="s">
        <v>11442</v>
      </c>
      <c r="AC132" s="5">
        <f t="shared" ref="AC132:AC195" si="12">SUMIF(W:W,AB132,Y:Y)</f>
        <v>3261.261</v>
      </c>
      <c r="AD132">
        <f t="shared" ref="AD132:AD195" si="13">AC132/VLOOKUP(AA132,AG:AH,2,FALSE)</f>
        <v>2.1165100546556691E-2</v>
      </c>
      <c r="AE132" s="5">
        <f>VLOOKUP(AA132,'2018 Forecast Summary'!$M$4:$O$16,3,FALSE)*AD132</f>
        <v>1006.5020748443909</v>
      </c>
    </row>
    <row r="133" spans="9:31" x14ac:dyDescent="0.3">
      <c r="I133" s="4">
        <v>16</v>
      </c>
      <c r="J133" s="5">
        <v>15721.921999999993</v>
      </c>
      <c r="W133" t="str">
        <f t="shared" si="10"/>
        <v>11-May</v>
      </c>
      <c r="X133" s="1">
        <f t="shared" ref="X133:X196" si="14">X132+1</f>
        <v>42135</v>
      </c>
      <c r="Y133" s="5">
        <f>SUMIF('Raw Sales Data'!D:D,Pivots!X133,'Raw Sales Data'!S:S)</f>
        <v>1642.8019999999999</v>
      </c>
      <c r="AA133" t="str">
        <f t="shared" si="11"/>
        <v>May</v>
      </c>
      <c r="AB133" t="s">
        <v>11443</v>
      </c>
      <c r="AC133" s="5">
        <f t="shared" si="12"/>
        <v>2290.2190000000001</v>
      </c>
      <c r="AD133">
        <f t="shared" si="13"/>
        <v>1.486318188229477E-2</v>
      </c>
      <c r="AE133" s="5">
        <f>VLOOKUP(AA133,'2018 Forecast Summary'!$M$4:$O$16,3,FALSE)*AD133</f>
        <v>706.81560762786114</v>
      </c>
    </row>
    <row r="134" spans="9:31" x14ac:dyDescent="0.3">
      <c r="I134" s="4">
        <v>17</v>
      </c>
      <c r="J134" s="5">
        <v>3357.2060000000001</v>
      </c>
      <c r="W134" t="str">
        <f t="shared" si="10"/>
        <v>12-May</v>
      </c>
      <c r="X134" s="1">
        <f t="shared" si="14"/>
        <v>42136</v>
      </c>
      <c r="Y134" s="5">
        <f>SUMIF('Raw Sales Data'!D:D,Pivots!X134,'Raw Sales Data'!S:S)</f>
        <v>734.846</v>
      </c>
      <c r="AA134" t="str">
        <f t="shared" si="11"/>
        <v>May</v>
      </c>
      <c r="AB134" t="s">
        <v>11444</v>
      </c>
      <c r="AC134" s="5">
        <f t="shared" si="12"/>
        <v>3684.4580000000001</v>
      </c>
      <c r="AD134">
        <f t="shared" si="13"/>
        <v>2.3911586355573864E-2</v>
      </c>
      <c r="AE134" s="5">
        <f>VLOOKUP(AA134,'2018 Forecast Summary'!$M$4:$O$16,3,FALSE)*AD134</f>
        <v>1137.1106518849656</v>
      </c>
    </row>
    <row r="135" spans="9:31" x14ac:dyDescent="0.3">
      <c r="I135" s="4">
        <v>18</v>
      </c>
      <c r="J135" s="5">
        <v>5464.643</v>
      </c>
      <c r="W135" t="str">
        <f t="shared" si="10"/>
        <v>13-May</v>
      </c>
      <c r="X135" s="1">
        <f t="shared" si="14"/>
        <v>42137</v>
      </c>
      <c r="Y135" s="5">
        <f>SUMIF('Raw Sales Data'!D:D,Pivots!X135,'Raw Sales Data'!S:S)</f>
        <v>898.38199999999995</v>
      </c>
      <c r="AA135" t="str">
        <f t="shared" si="11"/>
        <v>May</v>
      </c>
      <c r="AB135" t="s">
        <v>11445</v>
      </c>
      <c r="AC135" s="5">
        <f t="shared" si="12"/>
        <v>4203.1440000000002</v>
      </c>
      <c r="AD135">
        <f t="shared" si="13"/>
        <v>2.7277781622402037E-2</v>
      </c>
      <c r="AE135" s="5">
        <f>VLOOKUP(AA135,'2018 Forecast Summary'!$M$4:$O$16,3,FALSE)*AD135</f>
        <v>1297.1893868260629</v>
      </c>
    </row>
    <row r="136" spans="9:31" x14ac:dyDescent="0.3">
      <c r="I136" s="4">
        <v>19</v>
      </c>
      <c r="J136" s="5">
        <v>9147.6099999999988</v>
      </c>
      <c r="W136" t="str">
        <f t="shared" si="10"/>
        <v>14-May</v>
      </c>
      <c r="X136" s="1">
        <f t="shared" si="14"/>
        <v>42138</v>
      </c>
      <c r="Y136" s="5">
        <f>SUMIF('Raw Sales Data'!D:D,Pivots!X136,'Raw Sales Data'!S:S)</f>
        <v>310.88</v>
      </c>
      <c r="AA136" t="str">
        <f t="shared" si="11"/>
        <v>May</v>
      </c>
      <c r="AB136" t="s">
        <v>11446</v>
      </c>
      <c r="AC136" s="5">
        <f t="shared" si="12"/>
        <v>8090.0714999999982</v>
      </c>
      <c r="AD136">
        <f t="shared" si="13"/>
        <v>5.2503365025471031E-2</v>
      </c>
      <c r="AE136" s="5">
        <f>VLOOKUP(AA136,'2018 Forecast Summary'!$M$4:$O$16,3,FALSE)*AD136</f>
        <v>2496.7869024863303</v>
      </c>
    </row>
    <row r="137" spans="9:31" x14ac:dyDescent="0.3">
      <c r="I137" s="4">
        <v>20</v>
      </c>
      <c r="J137" s="5">
        <v>6508.3650000000025</v>
      </c>
      <c r="W137" t="str">
        <f t="shared" si="10"/>
        <v>15-May</v>
      </c>
      <c r="X137" s="1">
        <f t="shared" si="14"/>
        <v>42139</v>
      </c>
      <c r="Y137" s="5">
        <f>SUMIF('Raw Sales Data'!D:D,Pivots!X137,'Raw Sales Data'!S:S)</f>
        <v>0</v>
      </c>
      <c r="AA137" t="str">
        <f t="shared" si="11"/>
        <v>May</v>
      </c>
      <c r="AB137" t="s">
        <v>11447</v>
      </c>
      <c r="AC137" s="5">
        <f t="shared" si="12"/>
        <v>1140.0839999999998</v>
      </c>
      <c r="AD137">
        <f t="shared" si="13"/>
        <v>7.3989761909643344E-3</v>
      </c>
      <c r="AE137" s="5">
        <f>VLOOKUP(AA137,'2018 Forecast Summary'!$M$4:$O$16,3,FALSE)*AD137</f>
        <v>351.85681596685833</v>
      </c>
    </row>
    <row r="138" spans="9:31" x14ac:dyDescent="0.3">
      <c r="I138" s="4">
        <v>21</v>
      </c>
      <c r="J138" s="5">
        <v>23948.551999999996</v>
      </c>
      <c r="W138" t="str">
        <f t="shared" si="10"/>
        <v>16-May</v>
      </c>
      <c r="X138" s="1">
        <f t="shared" si="14"/>
        <v>42140</v>
      </c>
      <c r="Y138" s="5">
        <f>SUMIF('Raw Sales Data'!D:D,Pivots!X138,'Raw Sales Data'!S:S)</f>
        <v>289.27999999999997</v>
      </c>
      <c r="AA138" t="str">
        <f t="shared" si="11"/>
        <v>May</v>
      </c>
      <c r="AB138" t="s">
        <v>11448</v>
      </c>
      <c r="AC138" s="5">
        <f t="shared" si="12"/>
        <v>1646.732</v>
      </c>
      <c r="AD138">
        <f t="shared" si="13"/>
        <v>1.0687046621914774E-2</v>
      </c>
      <c r="AE138" s="5">
        <f>VLOOKUP(AA138,'2018 Forecast Summary'!$M$4:$O$16,3,FALSE)*AD138</f>
        <v>508.22034014224977</v>
      </c>
    </row>
    <row r="139" spans="9:31" x14ac:dyDescent="0.3">
      <c r="I139" s="4">
        <v>22</v>
      </c>
      <c r="J139" s="5">
        <v>11887.789999999997</v>
      </c>
      <c r="W139" t="str">
        <f t="shared" si="10"/>
        <v>17-May</v>
      </c>
      <c r="X139" s="1">
        <f t="shared" si="14"/>
        <v>42141</v>
      </c>
      <c r="Y139" s="5">
        <f>SUMIF('Raw Sales Data'!D:D,Pivots!X139,'Raw Sales Data'!S:S)</f>
        <v>91.68</v>
      </c>
      <c r="AA139" t="str">
        <f t="shared" si="11"/>
        <v>May</v>
      </c>
      <c r="AB139" t="s">
        <v>11449</v>
      </c>
      <c r="AC139" s="5">
        <f t="shared" si="12"/>
        <v>485.97</v>
      </c>
      <c r="AD139">
        <f t="shared" si="13"/>
        <v>3.1538732755857801E-3</v>
      </c>
      <c r="AE139" s="5">
        <f>VLOOKUP(AA139,'2018 Forecast Summary'!$M$4:$O$16,3,FALSE)*AD139</f>
        <v>149.98180559977527</v>
      </c>
    </row>
    <row r="140" spans="9:31" x14ac:dyDescent="0.3">
      <c r="I140" s="4">
        <v>23</v>
      </c>
      <c r="J140" s="5">
        <v>11606.124999999998</v>
      </c>
      <c r="W140" t="str">
        <f t="shared" si="10"/>
        <v>18-May</v>
      </c>
      <c r="X140" s="1">
        <f t="shared" si="14"/>
        <v>42142</v>
      </c>
      <c r="Y140" s="5">
        <f>SUMIF('Raw Sales Data'!D:D,Pivots!X140,'Raw Sales Data'!S:S)</f>
        <v>944.96400000000006</v>
      </c>
      <c r="AA140" t="str">
        <f t="shared" si="11"/>
        <v>May</v>
      </c>
      <c r="AB140" t="s">
        <v>11450</v>
      </c>
      <c r="AC140" s="5">
        <f t="shared" si="12"/>
        <v>2908.5520000000001</v>
      </c>
      <c r="AD140">
        <f t="shared" si="13"/>
        <v>1.887607141068702E-2</v>
      </c>
      <c r="AE140" s="5">
        <f>VLOOKUP(AA140,'2018 Forecast Summary'!$M$4:$O$16,3,FALSE)*AD140</f>
        <v>897.6477573530002</v>
      </c>
    </row>
    <row r="141" spans="9:31" x14ac:dyDescent="0.3">
      <c r="I141" s="4">
        <v>24</v>
      </c>
      <c r="J141" s="5">
        <v>11795.198999999999</v>
      </c>
      <c r="W141" t="str">
        <f t="shared" si="10"/>
        <v>19-May</v>
      </c>
      <c r="X141" s="1">
        <f t="shared" si="14"/>
        <v>42143</v>
      </c>
      <c r="Y141" s="5">
        <f>SUMIF('Raw Sales Data'!D:D,Pivots!X141,'Raw Sales Data'!S:S)</f>
        <v>91.62</v>
      </c>
      <c r="AA141" t="str">
        <f t="shared" si="11"/>
        <v>May</v>
      </c>
      <c r="AB141" t="s">
        <v>11451</v>
      </c>
      <c r="AC141" s="5">
        <f t="shared" si="12"/>
        <v>6592.8099999999995</v>
      </c>
      <c r="AD141">
        <f t="shared" si="13"/>
        <v>4.2786359795902389E-2</v>
      </c>
      <c r="AE141" s="5">
        <f>VLOOKUP(AA141,'2018 Forecast Summary'!$M$4:$O$16,3,FALSE)*AD141</f>
        <v>2034.6966845201437</v>
      </c>
    </row>
    <row r="142" spans="9:31" x14ac:dyDescent="0.3">
      <c r="I142" s="4">
        <v>25</v>
      </c>
      <c r="J142" s="5">
        <v>10151.759999999998</v>
      </c>
      <c r="W142" t="str">
        <f t="shared" si="10"/>
        <v>20-May</v>
      </c>
      <c r="X142" s="1">
        <f t="shared" si="14"/>
        <v>42144</v>
      </c>
      <c r="Y142" s="5">
        <f>SUMIF('Raw Sales Data'!D:D,Pivots!X142,'Raw Sales Data'!S:S)</f>
        <v>320.10399999999998</v>
      </c>
      <c r="AA142" t="str">
        <f t="shared" si="11"/>
        <v>May</v>
      </c>
      <c r="AB142" t="s">
        <v>11452</v>
      </c>
      <c r="AC142" s="5">
        <f t="shared" si="12"/>
        <v>5959.1390000000001</v>
      </c>
      <c r="AD142">
        <f t="shared" si="13"/>
        <v>3.8673928920717263E-2</v>
      </c>
      <c r="AE142" s="5">
        <f>VLOOKUP(AA142,'2018 Forecast Summary'!$M$4:$O$16,3,FALSE)*AD142</f>
        <v>1839.1308661852358</v>
      </c>
    </row>
    <row r="143" spans="9:31" x14ac:dyDescent="0.3">
      <c r="I143" s="4">
        <v>26</v>
      </c>
      <c r="J143" s="5">
        <v>7737.9340000000002</v>
      </c>
      <c r="W143" t="str">
        <f t="shared" si="10"/>
        <v>21-May</v>
      </c>
      <c r="X143" s="1">
        <f t="shared" si="14"/>
        <v>42145</v>
      </c>
      <c r="Y143" s="5">
        <f>SUMIF('Raw Sales Data'!D:D,Pivots!X143,'Raw Sales Data'!S:S)</f>
        <v>4264.3280000000004</v>
      </c>
      <c r="AA143" t="str">
        <f t="shared" si="11"/>
        <v>May</v>
      </c>
      <c r="AB143" t="s">
        <v>11453</v>
      </c>
      <c r="AC143" s="5">
        <f t="shared" si="12"/>
        <v>7592.8940000000002</v>
      </c>
      <c r="AD143">
        <f t="shared" si="13"/>
        <v>4.9276756735921176E-2</v>
      </c>
      <c r="AE143" s="5">
        <f>VLOOKUP(AA143,'2018 Forecast Summary'!$M$4:$O$16,3,FALSE)*AD143</f>
        <v>2343.3461980116053</v>
      </c>
    </row>
    <row r="144" spans="9:31" x14ac:dyDescent="0.3">
      <c r="I144" s="4">
        <v>27</v>
      </c>
      <c r="J144" s="5">
        <v>9770.5299999999988</v>
      </c>
      <c r="W144" t="str">
        <f t="shared" si="10"/>
        <v>22-May</v>
      </c>
      <c r="X144" s="1">
        <f t="shared" si="14"/>
        <v>42146</v>
      </c>
      <c r="Y144" s="5">
        <f>SUMIF('Raw Sales Data'!D:D,Pivots!X144,'Raw Sales Data'!S:S)</f>
        <v>180.93</v>
      </c>
      <c r="AA144" t="str">
        <f t="shared" si="11"/>
        <v>May</v>
      </c>
      <c r="AB144" t="s">
        <v>11454</v>
      </c>
      <c r="AC144" s="5">
        <f t="shared" si="12"/>
        <v>6178.7900000000009</v>
      </c>
      <c r="AD144">
        <f t="shared" si="13"/>
        <v>4.0099431356784704E-2</v>
      </c>
      <c r="AE144" s="5">
        <f>VLOOKUP(AA144,'2018 Forecast Summary'!$M$4:$O$16,3,FALSE)*AD144</f>
        <v>1906.9203461568316</v>
      </c>
    </row>
    <row r="145" spans="9:31" x14ac:dyDescent="0.3">
      <c r="I145" s="4">
        <v>28</v>
      </c>
      <c r="J145" s="5">
        <v>4095.1010000000015</v>
      </c>
      <c r="W145" t="str">
        <f t="shared" si="10"/>
        <v>23-May</v>
      </c>
      <c r="X145" s="1">
        <f t="shared" si="14"/>
        <v>42147</v>
      </c>
      <c r="Y145" s="5">
        <f>SUMIF('Raw Sales Data'!D:D,Pivots!X145,'Raw Sales Data'!S:S)</f>
        <v>323.75800000000004</v>
      </c>
      <c r="AA145" t="str">
        <f t="shared" si="11"/>
        <v>May</v>
      </c>
      <c r="AB145" t="s">
        <v>11455</v>
      </c>
      <c r="AC145" s="5">
        <f t="shared" si="12"/>
        <v>12431.128000000001</v>
      </c>
      <c r="AD145">
        <f t="shared" si="13"/>
        <v>8.0676178333201856E-2</v>
      </c>
      <c r="AE145" s="5">
        <f>VLOOKUP(AA145,'2018 Forecast Summary'!$M$4:$O$16,3,FALSE)*AD145</f>
        <v>3836.5393400455237</v>
      </c>
    </row>
    <row r="146" spans="9:31" x14ac:dyDescent="0.3">
      <c r="I146" s="4">
        <v>29</v>
      </c>
      <c r="J146" s="5">
        <v>9972.4549999999963</v>
      </c>
      <c r="W146" t="str">
        <f t="shared" si="10"/>
        <v>24-May</v>
      </c>
      <c r="X146" s="1">
        <f t="shared" si="14"/>
        <v>42148</v>
      </c>
      <c r="Y146" s="5">
        <f>SUMIF('Raw Sales Data'!D:D,Pivots!X146,'Raw Sales Data'!S:S)</f>
        <v>116.28</v>
      </c>
      <c r="AA146" t="str">
        <f t="shared" si="11"/>
        <v>May</v>
      </c>
      <c r="AB146" t="s">
        <v>11456</v>
      </c>
      <c r="AC146" s="5">
        <f t="shared" si="12"/>
        <v>1004.3429999999998</v>
      </c>
      <c r="AD146">
        <f t="shared" si="13"/>
        <v>6.5180372188029063E-3</v>
      </c>
      <c r="AE146" s="5">
        <f>VLOOKUP(AA146,'2018 Forecast Summary'!$M$4:$O$16,3,FALSE)*AD146</f>
        <v>309.96394135748102</v>
      </c>
    </row>
    <row r="147" spans="9:31" x14ac:dyDescent="0.3">
      <c r="I147" s="4">
        <v>30</v>
      </c>
      <c r="J147" s="5">
        <v>8813.3870000000006</v>
      </c>
      <c r="W147" t="str">
        <f t="shared" si="10"/>
        <v>25-May</v>
      </c>
      <c r="X147" s="1">
        <f t="shared" si="14"/>
        <v>42149</v>
      </c>
      <c r="Y147" s="5">
        <f>SUMIF('Raw Sales Data'!D:D,Pivots!X147,'Raw Sales Data'!S:S)</f>
        <v>119.53999999999999</v>
      </c>
      <c r="AA147" t="str">
        <f t="shared" si="11"/>
        <v>May</v>
      </c>
      <c r="AB147" t="s">
        <v>11457</v>
      </c>
      <c r="AC147" s="5">
        <f t="shared" si="12"/>
        <v>4056.9539999999997</v>
      </c>
      <c r="AD147">
        <f t="shared" si="13"/>
        <v>2.6329030188861104E-2</v>
      </c>
      <c r="AE147" s="5">
        <f>VLOOKUP(AA147,'2018 Forecast Summary'!$M$4:$O$16,3,FALSE)*AD147</f>
        <v>1252.0717043340753</v>
      </c>
    </row>
    <row r="148" spans="9:31" x14ac:dyDescent="0.3">
      <c r="I148" s="4">
        <v>31</v>
      </c>
      <c r="J148" s="5">
        <v>6495.9459999999999</v>
      </c>
      <c r="W148" t="str">
        <f t="shared" si="10"/>
        <v>26-May</v>
      </c>
      <c r="X148" s="1">
        <f t="shared" si="14"/>
        <v>42150</v>
      </c>
      <c r="Y148" s="5">
        <f>SUMIF('Raw Sales Data'!D:D,Pivots!X148,'Raw Sales Data'!S:S)</f>
        <v>1325.7180000000001</v>
      </c>
      <c r="AA148" t="str">
        <f t="shared" si="11"/>
        <v>May</v>
      </c>
      <c r="AB148" t="s">
        <v>11458</v>
      </c>
      <c r="AC148" s="5">
        <f t="shared" si="12"/>
        <v>4553.8779999999997</v>
      </c>
      <c r="AD148">
        <f t="shared" si="13"/>
        <v>2.9553993300981581E-2</v>
      </c>
      <c r="AE148" s="5">
        <f>VLOOKUP(AA148,'2018 Forecast Summary'!$M$4:$O$16,3,FALSE)*AD148</f>
        <v>1405.4341727289611</v>
      </c>
    </row>
    <row r="149" spans="9:31" x14ac:dyDescent="0.3">
      <c r="I149" s="4">
        <v>32</v>
      </c>
      <c r="J149" s="5">
        <v>6380.6965</v>
      </c>
      <c r="W149" t="str">
        <f t="shared" si="10"/>
        <v>27-May</v>
      </c>
      <c r="X149" s="1">
        <f t="shared" si="14"/>
        <v>42151</v>
      </c>
      <c r="Y149" s="5">
        <f>SUMIF('Raw Sales Data'!D:D,Pivots!X149,'Raw Sales Data'!S:S)</f>
        <v>2157.3939999999998</v>
      </c>
      <c r="AA149" t="str">
        <f t="shared" si="11"/>
        <v>May</v>
      </c>
      <c r="AB149" t="s">
        <v>11459</v>
      </c>
      <c r="AC149" s="5">
        <f t="shared" si="12"/>
        <v>9547.3799999999992</v>
      </c>
      <c r="AD149">
        <f t="shared" si="13"/>
        <v>6.1961081206375203E-2</v>
      </c>
      <c r="AE149" s="5">
        <f>VLOOKUP(AA149,'2018 Forecast Summary'!$M$4:$O$16,3,FALSE)*AD149</f>
        <v>2946.5466821968066</v>
      </c>
    </row>
    <row r="150" spans="9:31" x14ac:dyDescent="0.3">
      <c r="I150" s="4">
        <v>33</v>
      </c>
      <c r="J150" s="5">
        <v>4500.6360000000013</v>
      </c>
      <c r="W150" t="str">
        <f t="shared" si="10"/>
        <v>28-May</v>
      </c>
      <c r="X150" s="1">
        <f t="shared" si="14"/>
        <v>42152</v>
      </c>
      <c r="Y150" s="5">
        <f>SUMIF('Raw Sales Data'!D:D,Pivots!X150,'Raw Sales Data'!S:S)</f>
        <v>221.96800000000002</v>
      </c>
      <c r="AA150" t="str">
        <f t="shared" si="11"/>
        <v>May</v>
      </c>
      <c r="AB150" t="s">
        <v>11460</v>
      </c>
      <c r="AC150" s="5">
        <f t="shared" si="12"/>
        <v>4633.5410000000002</v>
      </c>
      <c r="AD150">
        <f t="shared" si="13"/>
        <v>3.007099436432498E-2</v>
      </c>
      <c r="AE150" s="5">
        <f>VLOOKUP(AA150,'2018 Forecast Summary'!$M$4:$O$16,3,FALSE)*AD150</f>
        <v>1430.0200537082294</v>
      </c>
    </row>
    <row r="151" spans="9:31" x14ac:dyDescent="0.3">
      <c r="I151" s="4">
        <v>34</v>
      </c>
      <c r="J151" s="5">
        <v>13706.893999999998</v>
      </c>
      <c r="W151" t="str">
        <f t="shared" si="10"/>
        <v>29-May</v>
      </c>
      <c r="X151" s="1">
        <f t="shared" si="14"/>
        <v>42153</v>
      </c>
      <c r="Y151" s="5">
        <f>SUMIF('Raw Sales Data'!D:D,Pivots!X151,'Raw Sales Data'!S:S)</f>
        <v>0</v>
      </c>
      <c r="AA151" t="str">
        <f t="shared" si="11"/>
        <v>May</v>
      </c>
      <c r="AB151" t="s">
        <v>11461</v>
      </c>
      <c r="AC151" s="5">
        <f t="shared" si="12"/>
        <v>2874.0790000000006</v>
      </c>
      <c r="AD151">
        <f t="shared" si="13"/>
        <v>1.8652346749845266E-2</v>
      </c>
      <c r="AE151" s="5">
        <f>VLOOKUP(AA151,'2018 Forecast Summary'!$M$4:$O$16,3,FALSE)*AD151</f>
        <v>887.00857636561216</v>
      </c>
    </row>
    <row r="152" spans="9:31" x14ac:dyDescent="0.3">
      <c r="I152" s="4">
        <v>35</v>
      </c>
      <c r="J152" s="5">
        <v>15961.306800000002</v>
      </c>
      <c r="W152" t="str">
        <f t="shared" si="10"/>
        <v>30-May</v>
      </c>
      <c r="X152" s="1">
        <f t="shared" si="14"/>
        <v>42154</v>
      </c>
      <c r="Y152" s="5">
        <f>SUMIF('Raw Sales Data'!D:D,Pivots!X152,'Raw Sales Data'!S:S)</f>
        <v>1924.913</v>
      </c>
      <c r="AA152" t="str">
        <f t="shared" si="11"/>
        <v>May</v>
      </c>
      <c r="AB152" t="s">
        <v>11462</v>
      </c>
      <c r="AC152" s="5">
        <f t="shared" si="12"/>
        <v>11433.481400000001</v>
      </c>
      <c r="AD152">
        <f t="shared" si="13"/>
        <v>7.4201599757942036E-2</v>
      </c>
      <c r="AE152" s="5">
        <f>VLOOKUP(AA152,'2018 Forecast Summary'!$M$4:$O$16,3,FALSE)*AD152</f>
        <v>3528.6420656901587</v>
      </c>
    </row>
    <row r="153" spans="9:31" x14ac:dyDescent="0.3">
      <c r="I153" s="4">
        <v>36</v>
      </c>
      <c r="J153" s="5">
        <v>15192.267600000001</v>
      </c>
      <c r="W153" t="str">
        <f t="shared" si="10"/>
        <v>31-May</v>
      </c>
      <c r="X153" s="1">
        <f t="shared" si="14"/>
        <v>42155</v>
      </c>
      <c r="Y153" s="5">
        <f>SUMIF('Raw Sales Data'!D:D,Pivots!X153,'Raw Sales Data'!S:S)</f>
        <v>773.7</v>
      </c>
      <c r="AA153" t="str">
        <f t="shared" si="11"/>
        <v>May</v>
      </c>
      <c r="AB153" t="s">
        <v>11463</v>
      </c>
      <c r="AC153" s="5">
        <f t="shared" si="12"/>
        <v>6390.6970000000028</v>
      </c>
      <c r="AD153">
        <f t="shared" si="13"/>
        <v>4.1474676380571278E-2</v>
      </c>
      <c r="AE153" s="5">
        <f>VLOOKUP(AA153,'2018 Forecast Summary'!$M$4:$O$16,3,FALSE)*AD153</f>
        <v>1972.3198450543598</v>
      </c>
    </row>
    <row r="154" spans="9:31" x14ac:dyDescent="0.3">
      <c r="I154" s="4">
        <v>37</v>
      </c>
      <c r="J154" s="5">
        <v>16579.269999999993</v>
      </c>
      <c r="W154" t="str">
        <f t="shared" si="10"/>
        <v>01-Jun</v>
      </c>
      <c r="X154" s="1">
        <f t="shared" si="14"/>
        <v>42156</v>
      </c>
      <c r="Y154" s="5">
        <f>SUMIF('Raw Sales Data'!D:D,Pivots!X154,'Raw Sales Data'!S:S)</f>
        <v>5188.5200000000013</v>
      </c>
      <c r="AA154" t="str">
        <f t="shared" si="11"/>
        <v>Jun</v>
      </c>
      <c r="AB154" t="s">
        <v>11464</v>
      </c>
      <c r="AC154" s="5">
        <f t="shared" si="12"/>
        <v>6608.760000000002</v>
      </c>
      <c r="AD154">
        <f t="shared" si="13"/>
        <v>4.5315909448113922E-2</v>
      </c>
      <c r="AE154" s="5">
        <f>VLOOKUP(AA154,'2018 Forecast Summary'!$M$4:$O$16,3,FALSE)*AD154</f>
        <v>2039.6192307664498</v>
      </c>
    </row>
    <row r="155" spans="9:31" x14ac:dyDescent="0.3">
      <c r="I155" s="4">
        <v>38</v>
      </c>
      <c r="J155" s="5">
        <v>13605.730999999991</v>
      </c>
      <c r="W155" t="str">
        <f t="shared" si="10"/>
        <v>02-Jun</v>
      </c>
      <c r="X155" s="1">
        <f t="shared" si="14"/>
        <v>42157</v>
      </c>
      <c r="Y155" s="5">
        <f>SUMIF('Raw Sales Data'!D:D,Pivots!X155,'Raw Sales Data'!S:S)</f>
        <v>738.59799999999996</v>
      </c>
      <c r="AA155" t="str">
        <f t="shared" si="11"/>
        <v>Jun</v>
      </c>
      <c r="AB155" t="s">
        <v>11465</v>
      </c>
      <c r="AC155" s="5">
        <f t="shared" si="12"/>
        <v>1032.1479999999999</v>
      </c>
      <c r="AD155">
        <f t="shared" si="13"/>
        <v>7.0773829440094471E-3</v>
      </c>
      <c r="AE155" s="5">
        <f>VLOOKUP(AA155,'2018 Forecast Summary'!$M$4:$O$16,3,FALSE)*AD155</f>
        <v>318.54522025268415</v>
      </c>
    </row>
    <row r="156" spans="9:31" x14ac:dyDescent="0.3">
      <c r="I156" s="4">
        <v>39</v>
      </c>
      <c r="J156" s="5">
        <v>11257.777299999996</v>
      </c>
      <c r="W156" t="str">
        <f t="shared" si="10"/>
        <v>03-Jun</v>
      </c>
      <c r="X156" s="1">
        <f t="shared" si="14"/>
        <v>42158</v>
      </c>
      <c r="Y156" s="5">
        <f>SUMIF('Raw Sales Data'!D:D,Pivots!X156,'Raw Sales Data'!S:S)</f>
        <v>531.16</v>
      </c>
      <c r="AA156" t="str">
        <f t="shared" si="11"/>
        <v>Jun</v>
      </c>
      <c r="AB156" t="s">
        <v>11466</v>
      </c>
      <c r="AC156" s="5">
        <f t="shared" si="12"/>
        <v>3483.1959999999999</v>
      </c>
      <c r="AD156">
        <f t="shared" si="13"/>
        <v>2.3884086352966755E-2</v>
      </c>
      <c r="AE156" s="5">
        <f>VLOOKUP(AA156,'2018 Forecast Summary'!$M$4:$O$16,3,FALSE)*AD156</f>
        <v>1074.9964510935142</v>
      </c>
    </row>
    <row r="157" spans="9:31" x14ac:dyDescent="0.3">
      <c r="I157" s="4">
        <v>40</v>
      </c>
      <c r="J157" s="5">
        <v>28631.975999999991</v>
      </c>
      <c r="W157" t="str">
        <f t="shared" si="10"/>
        <v>04-Jun</v>
      </c>
      <c r="X157" s="1">
        <f t="shared" si="14"/>
        <v>42159</v>
      </c>
      <c r="Y157" s="5">
        <f>SUMIF('Raw Sales Data'!D:D,Pivots!X157,'Raw Sales Data'!S:S)</f>
        <v>456.27199999999999</v>
      </c>
      <c r="AA157" t="str">
        <f t="shared" si="11"/>
        <v>Jun</v>
      </c>
      <c r="AB157" t="s">
        <v>11467</v>
      </c>
      <c r="AC157" s="5">
        <f t="shared" si="12"/>
        <v>4244.5190000000002</v>
      </c>
      <c r="AD157">
        <f t="shared" si="13"/>
        <v>2.9104436937458619E-2</v>
      </c>
      <c r="AE157" s="5">
        <f>VLOOKUP(AA157,'2018 Forecast Summary'!$M$4:$O$16,3,FALSE)*AD157</f>
        <v>1309.9586878254891</v>
      </c>
    </row>
    <row r="158" spans="9:31" x14ac:dyDescent="0.3">
      <c r="I158" s="4">
        <v>41</v>
      </c>
      <c r="J158" s="5">
        <v>6380.3870000000015</v>
      </c>
      <c r="W158" t="str">
        <f t="shared" si="10"/>
        <v>05-Jun</v>
      </c>
      <c r="X158" s="1">
        <f t="shared" si="14"/>
        <v>42160</v>
      </c>
      <c r="Y158" s="5">
        <f>SUMIF('Raw Sales Data'!D:D,Pivots!X158,'Raw Sales Data'!S:S)</f>
        <v>0</v>
      </c>
      <c r="AA158" t="str">
        <f t="shared" si="11"/>
        <v>Jun</v>
      </c>
      <c r="AB158" t="s">
        <v>11468</v>
      </c>
      <c r="AC158" s="5">
        <f t="shared" si="12"/>
        <v>2684.13</v>
      </c>
      <c r="AD158">
        <f t="shared" si="13"/>
        <v>1.8404934061301365E-2</v>
      </c>
      <c r="AE158" s="5">
        <f>VLOOKUP(AA158,'2018 Forecast Summary'!$M$4:$O$16,3,FALSE)*AD158</f>
        <v>828.38583423776174</v>
      </c>
    </row>
    <row r="159" spans="9:31" x14ac:dyDescent="0.3">
      <c r="I159" s="4">
        <v>42</v>
      </c>
      <c r="J159" s="5">
        <v>13847.043999999998</v>
      </c>
      <c r="W159" t="str">
        <f t="shared" si="10"/>
        <v>06-Jun</v>
      </c>
      <c r="X159" s="1">
        <f t="shared" si="14"/>
        <v>42161</v>
      </c>
      <c r="Y159" s="5">
        <f>SUMIF('Raw Sales Data'!D:D,Pivots!X159,'Raw Sales Data'!S:S)</f>
        <v>1374.001</v>
      </c>
      <c r="AA159" t="str">
        <f t="shared" si="11"/>
        <v>Jun</v>
      </c>
      <c r="AB159" t="s">
        <v>11469</v>
      </c>
      <c r="AC159" s="5">
        <f t="shared" si="12"/>
        <v>6882.7030000000004</v>
      </c>
      <c r="AD159">
        <f t="shared" si="13"/>
        <v>4.7194321764788244E-2</v>
      </c>
      <c r="AE159" s="5">
        <f>VLOOKUP(AA159,'2018 Forecast Summary'!$M$4:$O$16,3,FALSE)*AD159</f>
        <v>2124.1645026380033</v>
      </c>
    </row>
    <row r="160" spans="9:31" x14ac:dyDescent="0.3">
      <c r="I160" s="4">
        <v>43</v>
      </c>
      <c r="J160" s="5">
        <v>6682.9709999999995</v>
      </c>
      <c r="W160" t="str">
        <f t="shared" si="10"/>
        <v>07-Jun</v>
      </c>
      <c r="X160" s="1">
        <f t="shared" si="14"/>
        <v>42162</v>
      </c>
      <c r="Y160" s="5">
        <f>SUMIF('Raw Sales Data'!D:D,Pivots!X160,'Raw Sales Data'!S:S)</f>
        <v>281.39699999999999</v>
      </c>
      <c r="AA160" t="str">
        <f t="shared" si="11"/>
        <v>Jun</v>
      </c>
      <c r="AB160" t="s">
        <v>11470</v>
      </c>
      <c r="AC160" s="5">
        <f t="shared" si="12"/>
        <v>392.72699999999998</v>
      </c>
      <c r="AD160">
        <f t="shared" si="13"/>
        <v>2.6929077723853536E-3</v>
      </c>
      <c r="AE160" s="5">
        <f>VLOOKUP(AA160,'2018 Forecast Summary'!$M$4:$O$16,3,FALSE)*AD160</f>
        <v>121.20481628039379</v>
      </c>
    </row>
    <row r="161" spans="8:31" x14ac:dyDescent="0.3">
      <c r="I161" s="4">
        <v>44</v>
      </c>
      <c r="J161" s="5">
        <v>12185.643000000002</v>
      </c>
      <c r="W161" t="str">
        <f t="shared" si="10"/>
        <v>08-Jun</v>
      </c>
      <c r="X161" s="1">
        <f t="shared" si="14"/>
        <v>42163</v>
      </c>
      <c r="Y161" s="5">
        <f>SUMIF('Raw Sales Data'!D:D,Pivots!X161,'Raw Sales Data'!S:S)</f>
        <v>2501.2640000000001</v>
      </c>
      <c r="AA161" t="str">
        <f t="shared" si="11"/>
        <v>Jun</v>
      </c>
      <c r="AB161" t="s">
        <v>11471</v>
      </c>
      <c r="AC161" s="5">
        <f t="shared" si="12"/>
        <v>4873.8060000000005</v>
      </c>
      <c r="AD161">
        <f t="shared" si="13"/>
        <v>3.3419423819850365E-2</v>
      </c>
      <c r="AE161" s="5">
        <f>VLOOKUP(AA161,'2018 Forecast Summary'!$M$4:$O$16,3,FALSE)*AD161</f>
        <v>1504.1715003457391</v>
      </c>
    </row>
    <row r="162" spans="8:31" x14ac:dyDescent="0.3">
      <c r="I162" s="4">
        <v>45</v>
      </c>
      <c r="J162" s="5">
        <v>19992.262799999997</v>
      </c>
      <c r="W162" t="str">
        <f t="shared" si="10"/>
        <v>09-Jun</v>
      </c>
      <c r="X162" s="1">
        <f t="shared" si="14"/>
        <v>42164</v>
      </c>
      <c r="Y162" s="5">
        <f>SUMIF('Raw Sales Data'!D:D,Pivots!X162,'Raw Sales Data'!S:S)</f>
        <v>5463.0080000000007</v>
      </c>
      <c r="AA162" t="str">
        <f t="shared" si="11"/>
        <v>Jun</v>
      </c>
      <c r="AB162" t="s">
        <v>11472</v>
      </c>
      <c r="AC162" s="5">
        <f t="shared" si="12"/>
        <v>8887.7290000000012</v>
      </c>
      <c r="AD162">
        <f t="shared" si="13"/>
        <v>6.0942676472345199E-2</v>
      </c>
      <c r="AE162" s="5">
        <f>VLOOKUP(AA162,'2018 Forecast Summary'!$M$4:$O$16,3,FALSE)*AD162</f>
        <v>2742.9628230168241</v>
      </c>
    </row>
    <row r="163" spans="8:31" x14ac:dyDescent="0.3">
      <c r="I163" s="4">
        <v>46</v>
      </c>
      <c r="J163" s="5">
        <v>16918.192000000003</v>
      </c>
      <c r="W163" t="str">
        <f t="shared" si="10"/>
        <v>10-Jun</v>
      </c>
      <c r="X163" s="1">
        <f t="shared" si="14"/>
        <v>42165</v>
      </c>
      <c r="Y163" s="5">
        <f>SUMIF('Raw Sales Data'!D:D,Pivots!X163,'Raw Sales Data'!S:S)</f>
        <v>491.55</v>
      </c>
      <c r="AA163" t="str">
        <f t="shared" si="11"/>
        <v>Jun</v>
      </c>
      <c r="AB163" t="s">
        <v>11473</v>
      </c>
      <c r="AC163" s="5">
        <f t="shared" si="12"/>
        <v>4417.2889999999998</v>
      </c>
      <c r="AD163">
        <f t="shared" si="13"/>
        <v>3.0289111471766206E-2</v>
      </c>
      <c r="AE163" s="5">
        <f>VLOOKUP(AA163,'2018 Forecast Summary'!$M$4:$O$16,3,FALSE)*AD163</f>
        <v>1363.2795853160194</v>
      </c>
    </row>
    <row r="164" spans="8:31" x14ac:dyDescent="0.3">
      <c r="I164" s="4">
        <v>47</v>
      </c>
      <c r="J164" s="5">
        <v>19676.434999999983</v>
      </c>
      <c r="W164" t="str">
        <f t="shared" si="10"/>
        <v>11-Jun</v>
      </c>
      <c r="X164" s="1">
        <f t="shared" si="14"/>
        <v>42166</v>
      </c>
      <c r="Y164" s="5">
        <f>SUMIF('Raw Sales Data'!D:D,Pivots!X164,'Raw Sales Data'!S:S)</f>
        <v>0</v>
      </c>
      <c r="AA164" t="str">
        <f t="shared" si="11"/>
        <v>Jun</v>
      </c>
      <c r="AB164" t="s">
        <v>11474</v>
      </c>
      <c r="AC164" s="5">
        <f t="shared" si="12"/>
        <v>6577.8739999999998</v>
      </c>
      <c r="AD164">
        <f t="shared" si="13"/>
        <v>4.5104125818626009E-2</v>
      </c>
      <c r="AE164" s="5">
        <f>VLOOKUP(AA164,'2018 Forecast Summary'!$M$4:$O$16,3,FALSE)*AD164</f>
        <v>2030.0870825931984</v>
      </c>
    </row>
    <row r="165" spans="8:31" x14ac:dyDescent="0.3">
      <c r="I165" s="4">
        <v>48</v>
      </c>
      <c r="J165" s="5">
        <v>26384.688999999995</v>
      </c>
      <c r="W165" t="str">
        <f t="shared" si="10"/>
        <v>12-Jun</v>
      </c>
      <c r="X165" s="1">
        <f t="shared" si="14"/>
        <v>42167</v>
      </c>
      <c r="Y165" s="5">
        <f>SUMIF('Raw Sales Data'!D:D,Pivots!X165,'Raw Sales Data'!S:S)</f>
        <v>0</v>
      </c>
      <c r="AA165" t="str">
        <f t="shared" si="11"/>
        <v>Jun</v>
      </c>
      <c r="AB165" t="s">
        <v>11475</v>
      </c>
      <c r="AC165" s="5">
        <f t="shared" si="12"/>
        <v>4817.0070000000005</v>
      </c>
      <c r="AD165">
        <f t="shared" si="13"/>
        <v>3.3029956152580947E-2</v>
      </c>
      <c r="AE165" s="5">
        <f>VLOOKUP(AA165,'2018 Forecast Summary'!$M$4:$O$16,3,FALSE)*AD165</f>
        <v>1486.6419891078813</v>
      </c>
    </row>
    <row r="166" spans="8:31" x14ac:dyDescent="0.3">
      <c r="I166" s="4">
        <v>49</v>
      </c>
      <c r="J166" s="5">
        <v>20777.587999999996</v>
      </c>
      <c r="W166" t="str">
        <f t="shared" si="10"/>
        <v>13-Jun</v>
      </c>
      <c r="X166" s="1">
        <f t="shared" si="14"/>
        <v>42168</v>
      </c>
      <c r="Y166" s="5">
        <f>SUMIF('Raw Sales Data'!D:D,Pivots!X166,'Raw Sales Data'!S:S)</f>
        <v>14.52</v>
      </c>
      <c r="AA166" t="str">
        <f t="shared" si="11"/>
        <v>Jun</v>
      </c>
      <c r="AB166" t="s">
        <v>11476</v>
      </c>
      <c r="AC166" s="5">
        <f t="shared" si="12"/>
        <v>2729.8739999999998</v>
      </c>
      <c r="AD166">
        <f t="shared" si="13"/>
        <v>1.8718598192211625E-2</v>
      </c>
      <c r="AE166" s="5">
        <f>VLOOKUP(AA166,'2018 Forecast Summary'!$M$4:$O$16,3,FALSE)*AD166</f>
        <v>842.5035116980082</v>
      </c>
    </row>
    <row r="167" spans="8:31" x14ac:dyDescent="0.3">
      <c r="I167" s="4">
        <v>50</v>
      </c>
      <c r="J167" s="5">
        <v>16717.895999999997</v>
      </c>
      <c r="W167" t="str">
        <f t="shared" si="10"/>
        <v>14-Jun</v>
      </c>
      <c r="X167" s="1">
        <f t="shared" si="14"/>
        <v>42169</v>
      </c>
      <c r="Y167" s="5">
        <f>SUMIF('Raw Sales Data'!D:D,Pivots!X167,'Raw Sales Data'!S:S)</f>
        <v>212.94</v>
      </c>
      <c r="AA167" t="str">
        <f t="shared" si="11"/>
        <v>Jun</v>
      </c>
      <c r="AB167" t="s">
        <v>11477</v>
      </c>
      <c r="AC167" s="5">
        <f t="shared" si="12"/>
        <v>3721.1110000000003</v>
      </c>
      <c r="AD167">
        <f t="shared" si="13"/>
        <v>2.5515456624598355E-2</v>
      </c>
      <c r="AE167" s="5">
        <f>VLOOKUP(AA167,'2018 Forecast Summary'!$M$4:$O$16,3,FALSE)*AD167</f>
        <v>1148.4226322966144</v>
      </c>
    </row>
    <row r="168" spans="8:31" x14ac:dyDescent="0.3">
      <c r="I168" s="4">
        <v>51</v>
      </c>
      <c r="J168" s="5">
        <v>28195.120999999996</v>
      </c>
      <c r="W168" t="str">
        <f t="shared" si="10"/>
        <v>15-Jun</v>
      </c>
      <c r="X168" s="1">
        <f t="shared" si="14"/>
        <v>42170</v>
      </c>
      <c r="Y168" s="5">
        <f>SUMIF('Raw Sales Data'!D:D,Pivots!X168,'Raw Sales Data'!S:S)</f>
        <v>942.97399999999993</v>
      </c>
      <c r="AA168" t="str">
        <f t="shared" si="11"/>
        <v>Jun</v>
      </c>
      <c r="AB168" t="s">
        <v>11478</v>
      </c>
      <c r="AC168" s="5">
        <f t="shared" si="12"/>
        <v>5908.116</v>
      </c>
      <c r="AD168">
        <f t="shared" si="13"/>
        <v>4.0511631480785043E-2</v>
      </c>
      <c r="AE168" s="5">
        <f>VLOOKUP(AA168,'2018 Forecast Summary'!$M$4:$O$16,3,FALSE)*AD168</f>
        <v>1823.3839647980788</v>
      </c>
    </row>
    <row r="169" spans="8:31" x14ac:dyDescent="0.3">
      <c r="I169" s="4">
        <v>52</v>
      </c>
      <c r="J169" s="5">
        <v>17266.677</v>
      </c>
      <c r="W169" t="str">
        <f t="shared" si="10"/>
        <v>16-Jun</v>
      </c>
      <c r="X169" s="1">
        <f t="shared" si="14"/>
        <v>42171</v>
      </c>
      <c r="Y169" s="5">
        <f>SUMIF('Raw Sales Data'!D:D,Pivots!X169,'Raw Sales Data'!S:S)</f>
        <v>763.79200000000003</v>
      </c>
      <c r="AA169" t="str">
        <f t="shared" si="11"/>
        <v>Jun</v>
      </c>
      <c r="AB169" t="s">
        <v>11479</v>
      </c>
      <c r="AC169" s="5">
        <f t="shared" si="12"/>
        <v>7079.165</v>
      </c>
      <c r="AD169">
        <f t="shared" si="13"/>
        <v>4.8541451060147033E-2</v>
      </c>
      <c r="AE169" s="5">
        <f>VLOOKUP(AA169,'2018 Forecast Summary'!$M$4:$O$16,3,FALSE)*AD169</f>
        <v>2184.7973102017277</v>
      </c>
    </row>
    <row r="170" spans="8:31" x14ac:dyDescent="0.3">
      <c r="I170" s="4">
        <v>53</v>
      </c>
      <c r="J170" s="5">
        <v>731.76800000000003</v>
      </c>
      <c r="W170" t="str">
        <f t="shared" si="10"/>
        <v>17-Jun</v>
      </c>
      <c r="X170" s="1">
        <f t="shared" si="14"/>
        <v>42172</v>
      </c>
      <c r="Y170" s="5">
        <f>SUMIF('Raw Sales Data'!D:D,Pivots!X170,'Raw Sales Data'!S:S)</f>
        <v>3356.4860000000003</v>
      </c>
      <c r="AA170" t="str">
        <f t="shared" si="11"/>
        <v>Jun</v>
      </c>
      <c r="AB170" t="s">
        <v>11480</v>
      </c>
      <c r="AC170" s="5">
        <f t="shared" si="12"/>
        <v>10254.078000000001</v>
      </c>
      <c r="AD170">
        <f t="shared" si="13"/>
        <v>7.0311657575989603E-2</v>
      </c>
      <c r="AE170" s="5">
        <f>VLOOKUP(AA170,'2018 Forecast Summary'!$M$4:$O$16,3,FALSE)*AD170</f>
        <v>3164.6503553736516</v>
      </c>
    </row>
    <row r="171" spans="8:31" x14ac:dyDescent="0.3">
      <c r="H171" s="4" t="s">
        <v>10865</v>
      </c>
      <c r="I171" s="4">
        <v>1</v>
      </c>
      <c r="J171" s="5">
        <v>5665.3939999999993</v>
      </c>
      <c r="W171" t="str">
        <f t="shared" si="10"/>
        <v>18-Jun</v>
      </c>
      <c r="X171" s="1">
        <f t="shared" si="14"/>
        <v>42173</v>
      </c>
      <c r="Y171" s="5">
        <f>SUMIF('Raw Sales Data'!D:D,Pivots!X171,'Raw Sales Data'!S:S)</f>
        <v>139.80000000000001</v>
      </c>
      <c r="AA171" t="str">
        <f t="shared" si="11"/>
        <v>Jun</v>
      </c>
      <c r="AB171" t="s">
        <v>11481</v>
      </c>
      <c r="AC171" s="5">
        <f t="shared" si="12"/>
        <v>3595.9804999999997</v>
      </c>
      <c r="AD171">
        <f t="shared" si="13"/>
        <v>2.4657443562057537E-2</v>
      </c>
      <c r="AE171" s="5">
        <f>VLOOKUP(AA171,'2018 Forecast Summary'!$M$4:$O$16,3,FALSE)*AD171</f>
        <v>1109.8044082794881</v>
      </c>
    </row>
    <row r="172" spans="8:31" x14ac:dyDescent="0.3">
      <c r="I172" s="4">
        <v>2</v>
      </c>
      <c r="J172" s="5">
        <v>10030.911000000002</v>
      </c>
      <c r="W172" t="str">
        <f t="shared" si="10"/>
        <v>19-Jun</v>
      </c>
      <c r="X172" s="1">
        <f t="shared" si="14"/>
        <v>42174</v>
      </c>
      <c r="Y172" s="5">
        <f>SUMIF('Raw Sales Data'!D:D,Pivots!X172,'Raw Sales Data'!S:S)</f>
        <v>0</v>
      </c>
      <c r="AA172" t="str">
        <f t="shared" si="11"/>
        <v>Jun</v>
      </c>
      <c r="AB172" t="s">
        <v>11482</v>
      </c>
      <c r="AC172" s="5">
        <f t="shared" si="12"/>
        <v>2363.6590000000001</v>
      </c>
      <c r="AD172">
        <f t="shared" si="13"/>
        <v>1.6207481768171259E-2</v>
      </c>
      <c r="AE172" s="5">
        <f>VLOOKUP(AA172,'2018 Forecast Summary'!$M$4:$O$16,3,FALSE)*AD172</f>
        <v>729.48092401209828</v>
      </c>
    </row>
    <row r="173" spans="8:31" x14ac:dyDescent="0.3">
      <c r="I173" s="4">
        <v>3</v>
      </c>
      <c r="J173" s="5">
        <v>11849.463000000003</v>
      </c>
      <c r="W173" t="str">
        <f t="shared" si="10"/>
        <v>20-Jun</v>
      </c>
      <c r="X173" s="1">
        <f t="shared" si="14"/>
        <v>42175</v>
      </c>
      <c r="Y173" s="5">
        <f>SUMIF('Raw Sales Data'!D:D,Pivots!X173,'Raw Sales Data'!S:S)</f>
        <v>1828.9495999999999</v>
      </c>
      <c r="AA173" t="str">
        <f t="shared" si="11"/>
        <v>Jun</v>
      </c>
      <c r="AB173" t="s">
        <v>11483</v>
      </c>
      <c r="AC173" s="5">
        <f t="shared" si="12"/>
        <v>4916.2695999999996</v>
      </c>
      <c r="AD173">
        <f t="shared" si="13"/>
        <v>3.3710594425598019E-2</v>
      </c>
      <c r="AE173" s="5">
        <f>VLOOKUP(AA173,'2018 Forecast Summary'!$M$4:$O$16,3,FALSE)*AD173</f>
        <v>1517.276768984269</v>
      </c>
    </row>
    <row r="174" spans="8:31" x14ac:dyDescent="0.3">
      <c r="I174" s="4">
        <v>4</v>
      </c>
      <c r="J174" s="5">
        <v>11015.208999999999</v>
      </c>
      <c r="W174" t="str">
        <f t="shared" si="10"/>
        <v>21-Jun</v>
      </c>
      <c r="X174" s="1">
        <f t="shared" si="14"/>
        <v>42176</v>
      </c>
      <c r="Y174" s="5">
        <f>SUMIF('Raw Sales Data'!D:D,Pivots!X174,'Raw Sales Data'!S:S)</f>
        <v>4107.4429999999993</v>
      </c>
      <c r="AA174" t="str">
        <f t="shared" si="11"/>
        <v>Jun</v>
      </c>
      <c r="AB174" t="s">
        <v>11484</v>
      </c>
      <c r="AC174" s="5">
        <f t="shared" si="12"/>
        <v>5388.1829999999991</v>
      </c>
      <c r="AD174">
        <f t="shared" si="13"/>
        <v>3.6946479054749563E-2</v>
      </c>
      <c r="AE174" s="5">
        <f>VLOOKUP(AA174,'2018 Forecast Summary'!$M$4:$O$16,3,FALSE)*AD174</f>
        <v>1662.9203762413611</v>
      </c>
    </row>
    <row r="175" spans="8:31" x14ac:dyDescent="0.3">
      <c r="I175" s="4">
        <v>5</v>
      </c>
      <c r="J175" s="5">
        <v>6751.1779999999999</v>
      </c>
      <c r="W175" t="str">
        <f t="shared" si="10"/>
        <v>22-Jun</v>
      </c>
      <c r="X175" s="1">
        <f t="shared" si="14"/>
        <v>42177</v>
      </c>
      <c r="Y175" s="5">
        <f>SUMIF('Raw Sales Data'!D:D,Pivots!X175,'Raw Sales Data'!S:S)</f>
        <v>1975.498</v>
      </c>
      <c r="AA175" t="str">
        <f t="shared" si="11"/>
        <v>Jun</v>
      </c>
      <c r="AB175" t="s">
        <v>11485</v>
      </c>
      <c r="AC175" s="5">
        <f t="shared" si="12"/>
        <v>4573.47</v>
      </c>
      <c r="AD175">
        <f t="shared" si="13"/>
        <v>3.1360036131387062E-2</v>
      </c>
      <c r="AE175" s="5">
        <f>VLOOKUP(AA175,'2018 Forecast Summary'!$M$4:$O$16,3,FALSE)*AD175</f>
        <v>1411.4807260868051</v>
      </c>
    </row>
    <row r="176" spans="8:31" x14ac:dyDescent="0.3">
      <c r="I176" s="4">
        <v>6</v>
      </c>
      <c r="J176" s="5">
        <v>4200.9029999999993</v>
      </c>
      <c r="W176" t="str">
        <f t="shared" si="10"/>
        <v>23-Jun</v>
      </c>
      <c r="X176" s="1">
        <f t="shared" si="14"/>
        <v>42178</v>
      </c>
      <c r="Y176" s="5">
        <f>SUMIF('Raw Sales Data'!D:D,Pivots!X176,'Raw Sales Data'!S:S)</f>
        <v>109.496</v>
      </c>
      <c r="AA176" t="str">
        <f t="shared" si="11"/>
        <v>Jun</v>
      </c>
      <c r="AB176" t="s">
        <v>11486</v>
      </c>
      <c r="AC176" s="5">
        <f t="shared" si="12"/>
        <v>3421.5479999999998</v>
      </c>
      <c r="AD176">
        <f t="shared" si="13"/>
        <v>2.3461369355276217E-2</v>
      </c>
      <c r="AE176" s="5">
        <f>VLOOKUP(AA176,'2018 Forecast Summary'!$M$4:$O$16,3,FALSE)*AD176</f>
        <v>1055.9704240720623</v>
      </c>
    </row>
    <row r="177" spans="9:31" x14ac:dyDescent="0.3">
      <c r="I177" s="4">
        <v>7</v>
      </c>
      <c r="J177" s="5">
        <v>6602.2054000000016</v>
      </c>
      <c r="W177" t="str">
        <f t="shared" si="10"/>
        <v>24-Jun</v>
      </c>
      <c r="X177" s="1">
        <f t="shared" si="14"/>
        <v>42179</v>
      </c>
      <c r="Y177" s="5">
        <f>SUMIF('Raw Sales Data'!D:D,Pivots!X177,'Raw Sales Data'!S:S)</f>
        <v>4.2720000000000002</v>
      </c>
      <c r="AA177" t="str">
        <f t="shared" si="11"/>
        <v>Jun</v>
      </c>
      <c r="AB177" t="s">
        <v>11487</v>
      </c>
      <c r="AC177" s="5">
        <f t="shared" si="12"/>
        <v>6499.9080000000004</v>
      </c>
      <c r="AD177">
        <f t="shared" si="13"/>
        <v>4.456951717857377E-2</v>
      </c>
      <c r="AE177" s="5">
        <f>VLOOKUP(AA177,'2018 Forecast Summary'!$M$4:$O$16,3,FALSE)*AD177</f>
        <v>2006.0249358446499</v>
      </c>
    </row>
    <row r="178" spans="9:31" x14ac:dyDescent="0.3">
      <c r="I178" s="4">
        <v>8</v>
      </c>
      <c r="J178" s="5">
        <v>4366.5860000000002</v>
      </c>
      <c r="W178" t="str">
        <f t="shared" si="10"/>
        <v>25-Jun</v>
      </c>
      <c r="X178" s="1">
        <f t="shared" si="14"/>
        <v>42180</v>
      </c>
      <c r="Y178" s="5">
        <f>SUMIF('Raw Sales Data'!D:D,Pivots!X178,'Raw Sales Data'!S:S)</f>
        <v>792.76</v>
      </c>
      <c r="AA178" t="str">
        <f t="shared" si="11"/>
        <v>Jun</v>
      </c>
      <c r="AB178" t="s">
        <v>11488</v>
      </c>
      <c r="AC178" s="5">
        <f t="shared" si="12"/>
        <v>4051.4580000000001</v>
      </c>
      <c r="AD178">
        <f t="shared" si="13"/>
        <v>2.7780628114931802E-2</v>
      </c>
      <c r="AE178" s="5">
        <f>VLOOKUP(AA178,'2018 Forecast Summary'!$M$4:$O$16,3,FALSE)*AD178</f>
        <v>1250.3755090883278</v>
      </c>
    </row>
    <row r="179" spans="9:31" x14ac:dyDescent="0.3">
      <c r="I179" s="4">
        <v>9</v>
      </c>
      <c r="J179" s="5">
        <v>6365.8519999999999</v>
      </c>
      <c r="W179" t="str">
        <f t="shared" si="10"/>
        <v>26-Jun</v>
      </c>
      <c r="X179" s="1">
        <f t="shared" si="14"/>
        <v>42181</v>
      </c>
      <c r="Y179" s="5">
        <f>SUMIF('Raw Sales Data'!D:D,Pivots!X179,'Raw Sales Data'!S:S)</f>
        <v>0</v>
      </c>
      <c r="AA179" t="str">
        <f t="shared" si="11"/>
        <v>Jun</v>
      </c>
      <c r="AB179" t="s">
        <v>11489</v>
      </c>
      <c r="AC179" s="5">
        <f t="shared" si="12"/>
        <v>7735.9320000000007</v>
      </c>
      <c r="AD179">
        <f t="shared" si="13"/>
        <v>5.3044866814465463E-2</v>
      </c>
      <c r="AE179" s="5">
        <f>VLOOKUP(AA179,'2018 Forecast Summary'!$M$4:$O$16,3,FALSE)*AD179</f>
        <v>2387.4910989507202</v>
      </c>
    </row>
    <row r="180" spans="9:31" x14ac:dyDescent="0.3">
      <c r="I180" s="4">
        <v>10</v>
      </c>
      <c r="J180" s="5">
        <v>5220.5240000000013</v>
      </c>
      <c r="W180" t="str">
        <f t="shared" si="10"/>
        <v>27-Jun</v>
      </c>
      <c r="X180" s="1">
        <f t="shared" si="14"/>
        <v>42182</v>
      </c>
      <c r="Y180" s="5">
        <f>SUMIF('Raw Sales Data'!D:D,Pivots!X180,'Raw Sales Data'!S:S)</f>
        <v>616.14</v>
      </c>
      <c r="AA180" t="str">
        <f t="shared" si="11"/>
        <v>Jun</v>
      </c>
      <c r="AB180" t="s">
        <v>11490</v>
      </c>
      <c r="AC180" s="5">
        <f t="shared" si="12"/>
        <v>3039.752</v>
      </c>
      <c r="AD180">
        <f t="shared" si="13"/>
        <v>2.0843414857964756E-2</v>
      </c>
      <c r="AE180" s="5">
        <f>VLOOKUP(AA180,'2018 Forecast Summary'!$M$4:$O$16,3,FALSE)*AD180</f>
        <v>938.13917224422971</v>
      </c>
    </row>
    <row r="181" spans="9:31" x14ac:dyDescent="0.3">
      <c r="I181" s="4">
        <v>11</v>
      </c>
      <c r="J181" s="5">
        <v>9725.0809999999965</v>
      </c>
      <c r="W181" t="str">
        <f t="shared" si="10"/>
        <v>28-Jun</v>
      </c>
      <c r="X181" s="1">
        <f t="shared" si="14"/>
        <v>42183</v>
      </c>
      <c r="Y181" s="5">
        <f>SUMIF('Raw Sales Data'!D:D,Pivots!X181,'Raw Sales Data'!S:S)</f>
        <v>1645.7909999999999</v>
      </c>
      <c r="AA181" t="str">
        <f t="shared" si="11"/>
        <v>Jun</v>
      </c>
      <c r="AB181" t="s">
        <v>11491</v>
      </c>
      <c r="AC181" s="5">
        <f t="shared" si="12"/>
        <v>3649.1030000000001</v>
      </c>
      <c r="AD181">
        <f t="shared" si="13"/>
        <v>2.5021701667913621E-2</v>
      </c>
      <c r="AE181" s="5">
        <f>VLOOKUP(AA181,'2018 Forecast Summary'!$M$4:$O$16,3,FALSE)*AD181</f>
        <v>1126.1992648919831</v>
      </c>
    </row>
    <row r="182" spans="9:31" x14ac:dyDescent="0.3">
      <c r="I182" s="4">
        <v>12</v>
      </c>
      <c r="J182" s="5">
        <v>23490.636000000002</v>
      </c>
      <c r="W182" t="str">
        <f t="shared" si="10"/>
        <v>29-Jun</v>
      </c>
      <c r="X182" s="1">
        <f t="shared" si="14"/>
        <v>42184</v>
      </c>
      <c r="Y182" s="5">
        <f>SUMIF('Raw Sales Data'!D:D,Pivots!X182,'Raw Sales Data'!S:S)</f>
        <v>46.68</v>
      </c>
      <c r="AA182" t="str">
        <f t="shared" si="11"/>
        <v>Jun</v>
      </c>
      <c r="AB182" t="s">
        <v>11492</v>
      </c>
      <c r="AC182" s="5">
        <f t="shared" si="12"/>
        <v>5193.4771999999994</v>
      </c>
      <c r="AD182">
        <f t="shared" si="13"/>
        <v>3.5611391927690542E-2</v>
      </c>
      <c r="AE182" s="5">
        <f>VLOOKUP(AA182,'2018 Forecast Summary'!$M$4:$O$16,3,FALSE)*AD182</f>
        <v>1602.8295734248318</v>
      </c>
    </row>
    <row r="183" spans="9:31" x14ac:dyDescent="0.3">
      <c r="I183" s="4">
        <v>13</v>
      </c>
      <c r="J183" s="5">
        <v>16976.941799999997</v>
      </c>
      <c r="W183" t="str">
        <f t="shared" si="10"/>
        <v>30-Jun</v>
      </c>
      <c r="X183" s="1">
        <f t="shared" si="14"/>
        <v>42185</v>
      </c>
      <c r="Y183" s="5">
        <f>SUMIF('Raw Sales Data'!D:D,Pivots!X183,'Raw Sales Data'!S:S)</f>
        <v>739.62400000000002</v>
      </c>
      <c r="AA183" t="str">
        <f t="shared" si="11"/>
        <v>Jun</v>
      </c>
      <c r="AB183" t="s">
        <v>11493</v>
      </c>
      <c r="AC183" s="5">
        <f t="shared" si="12"/>
        <v>6814.5509999999995</v>
      </c>
      <c r="AD183">
        <f t="shared" si="13"/>
        <v>4.6727007191296716E-2</v>
      </c>
      <c r="AE183" s="5">
        <f>VLOOKUP(AA183,'2018 Forecast Summary'!$M$4:$O$16,3,FALSE)*AD183</f>
        <v>2103.1311877929802</v>
      </c>
    </row>
    <row r="184" spans="9:31" x14ac:dyDescent="0.3">
      <c r="I184" s="4">
        <v>14</v>
      </c>
      <c r="J184" s="5">
        <v>9722.666500000003</v>
      </c>
      <c r="W184" t="str">
        <f t="shared" si="10"/>
        <v>01-Jul</v>
      </c>
      <c r="X184" s="1">
        <f t="shared" si="14"/>
        <v>42186</v>
      </c>
      <c r="Y184" s="5">
        <f>SUMIF('Raw Sales Data'!D:D,Pivots!X184,'Raw Sales Data'!S:S)</f>
        <v>601.02399999999989</v>
      </c>
      <c r="AA184" t="str">
        <f t="shared" si="11"/>
        <v>Jul</v>
      </c>
      <c r="AB184" t="s">
        <v>11494</v>
      </c>
      <c r="AC184" s="5">
        <f t="shared" si="12"/>
        <v>2965.2299999999996</v>
      </c>
      <c r="AD184">
        <f t="shared" si="13"/>
        <v>2.0374590042996257E-2</v>
      </c>
      <c r="AE184" s="5">
        <f>VLOOKUP(AA184,'2018 Forecast Summary'!$M$4:$O$16,3,FALSE)*AD184</f>
        <v>915.13992513657536</v>
      </c>
    </row>
    <row r="185" spans="9:31" x14ac:dyDescent="0.3">
      <c r="I185" s="4">
        <v>15</v>
      </c>
      <c r="J185" s="5">
        <v>11172.388999999999</v>
      </c>
      <c r="W185" t="str">
        <f t="shared" si="10"/>
        <v>02-Jul</v>
      </c>
      <c r="X185" s="1">
        <f t="shared" si="14"/>
        <v>42187</v>
      </c>
      <c r="Y185" s="5">
        <f>SUMIF('Raw Sales Data'!D:D,Pivots!X185,'Raw Sales Data'!S:S)</f>
        <v>79.56</v>
      </c>
      <c r="AA185" t="str">
        <f t="shared" si="11"/>
        <v>Jul</v>
      </c>
      <c r="AB185" t="s">
        <v>11495</v>
      </c>
      <c r="AC185" s="5">
        <f t="shared" si="12"/>
        <v>2653.4399999999996</v>
      </c>
      <c r="AD185">
        <f t="shared" si="13"/>
        <v>1.8232228934581124E-2</v>
      </c>
      <c r="AE185" s="5">
        <f>VLOOKUP(AA185,'2018 Forecast Summary'!$M$4:$O$16,3,FALSE)*AD185</f>
        <v>818.91417628797581</v>
      </c>
    </row>
    <row r="186" spans="9:31" x14ac:dyDescent="0.3">
      <c r="I186" s="4">
        <v>16</v>
      </c>
      <c r="J186" s="5">
        <v>7016.4040000000005</v>
      </c>
      <c r="W186" t="str">
        <f t="shared" si="10"/>
        <v>03-Jul</v>
      </c>
      <c r="X186" s="1">
        <f t="shared" si="14"/>
        <v>42188</v>
      </c>
      <c r="Y186" s="5">
        <f>SUMIF('Raw Sales Data'!D:D,Pivots!X186,'Raw Sales Data'!S:S)</f>
        <v>0</v>
      </c>
      <c r="AA186" t="str">
        <f t="shared" si="11"/>
        <v>Jul</v>
      </c>
      <c r="AB186" t="s">
        <v>11496</v>
      </c>
      <c r="AC186" s="5">
        <f t="shared" si="12"/>
        <v>8635.0859999999993</v>
      </c>
      <c r="AD186">
        <f t="shared" si="13"/>
        <v>5.9333116566342707E-2</v>
      </c>
      <c r="AE186" s="5">
        <f>VLOOKUP(AA186,'2018 Forecast Summary'!$M$4:$O$16,3,FALSE)*AD186</f>
        <v>2664.99123359331</v>
      </c>
    </row>
    <row r="187" spans="9:31" x14ac:dyDescent="0.3">
      <c r="I187" s="4">
        <v>17</v>
      </c>
      <c r="J187" s="5">
        <v>5187.0646000000015</v>
      </c>
      <c r="W187" t="str">
        <f t="shared" si="10"/>
        <v>04-Jul</v>
      </c>
      <c r="X187" s="1">
        <f t="shared" si="14"/>
        <v>42189</v>
      </c>
      <c r="Y187" s="5">
        <f>SUMIF('Raw Sales Data'!D:D,Pivots!X187,'Raw Sales Data'!S:S)</f>
        <v>247.40800000000002</v>
      </c>
      <c r="AA187" t="str">
        <f t="shared" si="11"/>
        <v>Jul</v>
      </c>
      <c r="AB187" t="s">
        <v>11497</v>
      </c>
      <c r="AC187" s="5">
        <f t="shared" si="12"/>
        <v>3036.9969999999998</v>
      </c>
      <c r="AD187">
        <f t="shared" si="13"/>
        <v>2.0867713073457882E-2</v>
      </c>
      <c r="AE187" s="5">
        <f>VLOOKUP(AA187,'2018 Forecast Summary'!$M$4:$O$16,3,FALSE)*AD187</f>
        <v>937.28891425623124</v>
      </c>
    </row>
    <row r="188" spans="9:31" x14ac:dyDescent="0.3">
      <c r="I188" s="4">
        <v>18</v>
      </c>
      <c r="J188" s="5">
        <v>9668.5800000000036</v>
      </c>
      <c r="W188" t="str">
        <f t="shared" si="10"/>
        <v>05-Jul</v>
      </c>
      <c r="X188" s="1">
        <f t="shared" si="14"/>
        <v>42190</v>
      </c>
      <c r="Y188" s="5">
        <f>SUMIF('Raw Sales Data'!D:D,Pivots!X188,'Raw Sales Data'!S:S)</f>
        <v>1444.1039999999998</v>
      </c>
      <c r="AA188" t="str">
        <f t="shared" si="11"/>
        <v>Jul</v>
      </c>
      <c r="AB188" t="s">
        <v>11498</v>
      </c>
      <c r="AC188" s="5">
        <f t="shared" si="12"/>
        <v>2042.1039999999998</v>
      </c>
      <c r="AD188">
        <f t="shared" si="13"/>
        <v>1.403163728451514E-2</v>
      </c>
      <c r="AE188" s="5">
        <f>VLOOKUP(AA188,'2018 Forecast Summary'!$M$4:$O$16,3,FALSE)*AD188</f>
        <v>630.24146581583932</v>
      </c>
    </row>
    <row r="189" spans="9:31" x14ac:dyDescent="0.3">
      <c r="I189" s="4">
        <v>19</v>
      </c>
      <c r="J189" s="5">
        <v>11697.498800000001</v>
      </c>
      <c r="W189" t="str">
        <f t="shared" si="10"/>
        <v>06-Jul</v>
      </c>
      <c r="X189" s="1">
        <f t="shared" si="14"/>
        <v>42191</v>
      </c>
      <c r="Y189" s="5">
        <f>SUMIF('Raw Sales Data'!D:D,Pivots!X189,'Raw Sales Data'!S:S)</f>
        <v>1038.472</v>
      </c>
      <c r="AA189" t="str">
        <f t="shared" si="11"/>
        <v>Jul</v>
      </c>
      <c r="AB189" t="s">
        <v>11499</v>
      </c>
      <c r="AC189" s="5">
        <f t="shared" si="12"/>
        <v>2798.6619999999998</v>
      </c>
      <c r="AD189">
        <f t="shared" si="13"/>
        <v>1.9230073525126887E-2</v>
      </c>
      <c r="AE189" s="5">
        <f>VLOOKUP(AA189,'2018 Forecast Summary'!$M$4:$O$16,3,FALSE)*AD189</f>
        <v>863.73311114570492</v>
      </c>
    </row>
    <row r="190" spans="9:31" x14ac:dyDescent="0.3">
      <c r="I190" s="4">
        <v>20</v>
      </c>
      <c r="J190" s="5">
        <v>14640.418000000005</v>
      </c>
      <c r="W190" t="str">
        <f t="shared" si="10"/>
        <v>07-Jul</v>
      </c>
      <c r="X190" s="1">
        <f t="shared" si="14"/>
        <v>42192</v>
      </c>
      <c r="Y190" s="5">
        <f>SUMIF('Raw Sales Data'!D:D,Pivots!X190,'Raw Sales Data'!S:S)</f>
        <v>241.19400000000002</v>
      </c>
      <c r="AA190" t="str">
        <f t="shared" si="11"/>
        <v>Jul</v>
      </c>
      <c r="AB190" t="s">
        <v>11500</v>
      </c>
      <c r="AC190" s="5">
        <f t="shared" si="12"/>
        <v>5743.6750000000002</v>
      </c>
      <c r="AD190">
        <f t="shared" si="13"/>
        <v>3.9465749188159621E-2</v>
      </c>
      <c r="AE190" s="5">
        <f>VLOOKUP(AA190,'2018 Forecast Summary'!$M$4:$O$16,3,FALSE)*AD190</f>
        <v>1772.6335931812441</v>
      </c>
    </row>
    <row r="191" spans="9:31" x14ac:dyDescent="0.3">
      <c r="I191" s="4">
        <v>21</v>
      </c>
      <c r="J191" s="5">
        <v>5269.8620000000001</v>
      </c>
      <c r="W191" t="str">
        <f t="shared" si="10"/>
        <v>08-Jul</v>
      </c>
      <c r="X191" s="1">
        <f t="shared" si="14"/>
        <v>42193</v>
      </c>
      <c r="Y191" s="5">
        <f>SUMIF('Raw Sales Data'!D:D,Pivots!X191,'Raw Sales Data'!S:S)</f>
        <v>763.07400000000007</v>
      </c>
      <c r="AA191" t="str">
        <f t="shared" si="11"/>
        <v>Jul</v>
      </c>
      <c r="AB191" t="s">
        <v>11501</v>
      </c>
      <c r="AC191" s="5">
        <f t="shared" si="12"/>
        <v>5380.97</v>
      </c>
      <c r="AD191">
        <f t="shared" si="13"/>
        <v>3.6973542620188517E-2</v>
      </c>
      <c r="AE191" s="5">
        <f>VLOOKUP(AA191,'2018 Forecast Summary'!$M$4:$O$16,3,FALSE)*AD191</f>
        <v>1660.6942742931101</v>
      </c>
    </row>
    <row r="192" spans="9:31" x14ac:dyDescent="0.3">
      <c r="I192" s="4">
        <v>22</v>
      </c>
      <c r="J192" s="5">
        <v>5714.7574000000031</v>
      </c>
      <c r="W192" t="str">
        <f t="shared" si="10"/>
        <v>09-Jul</v>
      </c>
      <c r="X192" s="1">
        <f t="shared" si="14"/>
        <v>42194</v>
      </c>
      <c r="Y192" s="5">
        <f>SUMIF('Raw Sales Data'!D:D,Pivots!X192,'Raw Sales Data'!S:S)</f>
        <v>265.52100000000002</v>
      </c>
      <c r="AA192" t="str">
        <f t="shared" si="11"/>
        <v>Jul</v>
      </c>
      <c r="AB192" t="s">
        <v>11502</v>
      </c>
      <c r="AC192" s="5">
        <f t="shared" si="12"/>
        <v>4097.1350000000002</v>
      </c>
      <c r="AD192">
        <f t="shared" si="13"/>
        <v>2.815209814274491E-2</v>
      </c>
      <c r="AE192" s="5">
        <f>VLOOKUP(AA192,'2018 Forecast Summary'!$M$4:$O$16,3,FALSE)*AD192</f>
        <v>1264.4725087681036</v>
      </c>
    </row>
    <row r="193" spans="9:31" x14ac:dyDescent="0.3">
      <c r="I193" s="4">
        <v>23</v>
      </c>
      <c r="J193" s="5">
        <v>6920.0829999999996</v>
      </c>
      <c r="W193" t="str">
        <f t="shared" si="10"/>
        <v>10-Jul</v>
      </c>
      <c r="X193" s="1">
        <f t="shared" si="14"/>
        <v>42195</v>
      </c>
      <c r="Y193" s="5">
        <f>SUMIF('Raw Sales Data'!D:D,Pivots!X193,'Raw Sales Data'!S:S)</f>
        <v>0</v>
      </c>
      <c r="AA193" t="str">
        <f t="shared" si="11"/>
        <v>Jul</v>
      </c>
      <c r="AB193" t="s">
        <v>11503</v>
      </c>
      <c r="AC193" s="5">
        <f t="shared" si="12"/>
        <v>1298.395</v>
      </c>
      <c r="AD193">
        <f t="shared" si="13"/>
        <v>8.9214886666046569E-3</v>
      </c>
      <c r="AE193" s="5">
        <f>VLOOKUP(AA193,'2018 Forecast Summary'!$M$4:$O$16,3,FALSE)*AD193</f>
        <v>400.71532498244784</v>
      </c>
    </row>
    <row r="194" spans="9:31" x14ac:dyDescent="0.3">
      <c r="I194" s="4">
        <v>24</v>
      </c>
      <c r="J194" s="5">
        <v>13711.926999999998</v>
      </c>
      <c r="W194" t="str">
        <f t="shared" si="10"/>
        <v>11-Jul</v>
      </c>
      <c r="X194" s="1">
        <f t="shared" si="14"/>
        <v>42196</v>
      </c>
      <c r="Y194" s="5">
        <f>SUMIF('Raw Sales Data'!D:D,Pivots!X194,'Raw Sales Data'!S:S)</f>
        <v>2022.356</v>
      </c>
      <c r="AA194" t="str">
        <f t="shared" si="11"/>
        <v>Jul</v>
      </c>
      <c r="AB194" t="s">
        <v>11504</v>
      </c>
      <c r="AC194" s="5">
        <f t="shared" si="12"/>
        <v>5693.2</v>
      </c>
      <c r="AD194">
        <f t="shared" si="13"/>
        <v>3.9118927042012357E-2</v>
      </c>
      <c r="AE194" s="5">
        <f>VLOOKUP(AA194,'2018 Forecast Summary'!$M$4:$O$16,3,FALSE)*AD194</f>
        <v>1757.0558175209178</v>
      </c>
    </row>
    <row r="195" spans="9:31" x14ac:dyDescent="0.3">
      <c r="I195" s="4">
        <v>25</v>
      </c>
      <c r="J195" s="5">
        <v>9030.923499999999</v>
      </c>
      <c r="W195" t="str">
        <f t="shared" si="10"/>
        <v>12-Jul</v>
      </c>
      <c r="X195" s="1">
        <f t="shared" si="14"/>
        <v>42197</v>
      </c>
      <c r="Y195" s="5">
        <f>SUMIF('Raw Sales Data'!D:D,Pivots!X195,'Raw Sales Data'!S:S)</f>
        <v>1960.0119999999997</v>
      </c>
      <c r="AA195" t="str">
        <f t="shared" si="11"/>
        <v>Jul</v>
      </c>
      <c r="AB195" t="s">
        <v>11505</v>
      </c>
      <c r="AC195" s="5">
        <f t="shared" si="12"/>
        <v>4112.1549999999997</v>
      </c>
      <c r="AD195">
        <f t="shared" si="13"/>
        <v>2.8255303068651431E-2</v>
      </c>
      <c r="AE195" s="5">
        <f>VLOOKUP(AA195,'2018 Forecast Summary'!$M$4:$O$16,3,FALSE)*AD195</f>
        <v>1269.1080350765351</v>
      </c>
    </row>
    <row r="196" spans="9:31" x14ac:dyDescent="0.3">
      <c r="I196" s="4">
        <v>26</v>
      </c>
      <c r="J196" s="5">
        <v>17806.04619999999</v>
      </c>
      <c r="W196" t="str">
        <f t="shared" ref="W196:W259" si="15">TEXT(X196,"dd-mmm")</f>
        <v>13-Jul</v>
      </c>
      <c r="X196" s="1">
        <f t="shared" si="14"/>
        <v>42198</v>
      </c>
      <c r="Y196" s="5">
        <f>SUMIF('Raw Sales Data'!D:D,Pivots!X196,'Raw Sales Data'!S:S)</f>
        <v>351.21600000000001</v>
      </c>
      <c r="AA196" t="str">
        <f t="shared" ref="AA196:AA259" si="16">TEXT(AB196,"mmm")</f>
        <v>Jul</v>
      </c>
      <c r="AB196" t="s">
        <v>11506</v>
      </c>
      <c r="AC196" s="5">
        <f t="shared" ref="AC196:AC259" si="17">SUMIF(W:W,AB196,Y:Y)</f>
        <v>2889.0140000000001</v>
      </c>
      <c r="AD196">
        <f t="shared" ref="AD196:AD259" si="18">AC196/VLOOKUP(AA196,AG:AH,2,FALSE)</f>
        <v>1.9850897191272449E-2</v>
      </c>
      <c r="AE196" s="5">
        <f>VLOOKUP(AA196,'2018 Forecast Summary'!$M$4:$O$16,3,FALSE)*AD196</f>
        <v>891.61786966896955</v>
      </c>
    </row>
    <row r="197" spans="9:31" x14ac:dyDescent="0.3">
      <c r="I197" s="4">
        <v>27</v>
      </c>
      <c r="J197" s="5">
        <v>10249.407999999999</v>
      </c>
      <c r="W197" t="str">
        <f t="shared" si="15"/>
        <v>14-Jul</v>
      </c>
      <c r="X197" s="1">
        <f t="shared" ref="X197:X260" si="19">X196+1</f>
        <v>42199</v>
      </c>
      <c r="Y197" s="5">
        <f>SUMIF('Raw Sales Data'!D:D,Pivots!X197,'Raw Sales Data'!S:S)</f>
        <v>292.59399999999999</v>
      </c>
      <c r="AA197" t="str">
        <f t="shared" si="16"/>
        <v>Jul</v>
      </c>
      <c r="AB197" t="s">
        <v>11507</v>
      </c>
      <c r="AC197" s="5">
        <f t="shared" si="17"/>
        <v>6902.4040000000005</v>
      </c>
      <c r="AD197">
        <f t="shared" si="18"/>
        <v>4.7427569467170361E-2</v>
      </c>
      <c r="AE197" s="5">
        <f>VLOOKUP(AA197,'2018 Forecast Summary'!$M$4:$O$16,3,FALSE)*AD197</f>
        <v>2130.2446959670583</v>
      </c>
    </row>
    <row r="198" spans="9:31" x14ac:dyDescent="0.3">
      <c r="I198" s="4">
        <v>28</v>
      </c>
      <c r="J198" s="5">
        <v>9846.8760000000002</v>
      </c>
      <c r="W198" t="str">
        <f t="shared" si="15"/>
        <v>15-Jul</v>
      </c>
      <c r="X198" s="1">
        <f t="shared" si="19"/>
        <v>42200</v>
      </c>
      <c r="Y198" s="5">
        <f>SUMIF('Raw Sales Data'!D:D,Pivots!X198,'Raw Sales Data'!S:S)</f>
        <v>9.51</v>
      </c>
      <c r="AA198" t="str">
        <f t="shared" si="16"/>
        <v>Jul</v>
      </c>
      <c r="AB198" t="s">
        <v>11508</v>
      </c>
      <c r="AC198" s="5">
        <f t="shared" si="17"/>
        <v>2521.9390000000003</v>
      </c>
      <c r="AD198">
        <f t="shared" si="18"/>
        <v>1.7328663624219354E-2</v>
      </c>
      <c r="AE198" s="5">
        <f>VLOOKUP(AA198,'2018 Forecast Summary'!$M$4:$O$16,3,FALSE)*AD198</f>
        <v>778.32986569642503</v>
      </c>
    </row>
    <row r="199" spans="9:31" x14ac:dyDescent="0.3">
      <c r="I199" s="4">
        <v>29</v>
      </c>
      <c r="J199" s="5">
        <v>12472.22</v>
      </c>
      <c r="W199" t="str">
        <f t="shared" si="15"/>
        <v>16-Jul</v>
      </c>
      <c r="X199" s="1">
        <f t="shared" si="19"/>
        <v>42201</v>
      </c>
      <c r="Y199" s="5">
        <f>SUMIF('Raw Sales Data'!D:D,Pivots!X199,'Raw Sales Data'!S:S)</f>
        <v>0</v>
      </c>
      <c r="AA199" t="str">
        <f t="shared" si="16"/>
        <v>Jul</v>
      </c>
      <c r="AB199" t="s">
        <v>11509</v>
      </c>
      <c r="AC199" s="5">
        <f t="shared" si="17"/>
        <v>4013.84</v>
      </c>
      <c r="AD199">
        <f t="shared" si="18"/>
        <v>2.7579764300975005E-2</v>
      </c>
      <c r="AE199" s="5">
        <f>VLOOKUP(AA199,'2018 Forecast Summary'!$M$4:$O$16,3,FALSE)*AD199</f>
        <v>1238.7657069131881</v>
      </c>
    </row>
    <row r="200" spans="9:31" x14ac:dyDescent="0.3">
      <c r="I200" s="4">
        <v>30</v>
      </c>
      <c r="J200" s="5">
        <v>8783.9019999999982</v>
      </c>
      <c r="W200" t="str">
        <f t="shared" si="15"/>
        <v>17-Jul</v>
      </c>
      <c r="X200" s="1">
        <f t="shared" si="19"/>
        <v>42202</v>
      </c>
      <c r="Y200" s="5">
        <f>SUMIF('Raw Sales Data'!D:D,Pivots!X200,'Raw Sales Data'!S:S)</f>
        <v>0</v>
      </c>
      <c r="AA200" t="str">
        <f t="shared" si="16"/>
        <v>Jul</v>
      </c>
      <c r="AB200" t="s">
        <v>11510</v>
      </c>
      <c r="AC200" s="5">
        <f t="shared" si="17"/>
        <v>4824.8349999999991</v>
      </c>
      <c r="AD200">
        <f t="shared" si="18"/>
        <v>3.3152246250746094E-2</v>
      </c>
      <c r="AE200" s="5">
        <f>VLOOKUP(AA200,'2018 Forecast Summary'!$M$4:$O$16,3,FALSE)*AD200</f>
        <v>1489.0578945634329</v>
      </c>
    </row>
    <row r="201" spans="9:31" x14ac:dyDescent="0.3">
      <c r="I201" s="4">
        <v>31</v>
      </c>
      <c r="J201" s="5">
        <v>6093.246000000001</v>
      </c>
      <c r="W201" t="str">
        <f t="shared" si="15"/>
        <v>18-Jul</v>
      </c>
      <c r="X201" s="1">
        <f t="shared" si="19"/>
        <v>42203</v>
      </c>
      <c r="Y201" s="5">
        <f>SUMIF('Raw Sales Data'!D:D,Pivots!X201,'Raw Sales Data'!S:S)</f>
        <v>273.04000000000002</v>
      </c>
      <c r="AA201" t="str">
        <f t="shared" si="16"/>
        <v>Jul</v>
      </c>
      <c r="AB201" t="s">
        <v>11511</v>
      </c>
      <c r="AC201" s="5">
        <f t="shared" si="17"/>
        <v>5797.4120000000003</v>
      </c>
      <c r="AD201">
        <f t="shared" si="18"/>
        <v>3.9834985080532383E-2</v>
      </c>
      <c r="AE201" s="5">
        <f>VLOOKUP(AA201,'2018 Forecast Summary'!$M$4:$O$16,3,FALSE)*AD201</f>
        <v>1789.2180989892468</v>
      </c>
    </row>
    <row r="202" spans="9:31" x14ac:dyDescent="0.3">
      <c r="I202" s="4">
        <v>32</v>
      </c>
      <c r="J202" s="5">
        <v>7939.1220000000012</v>
      </c>
      <c r="W202" t="str">
        <f t="shared" si="15"/>
        <v>19-Jul</v>
      </c>
      <c r="X202" s="1">
        <f t="shared" si="19"/>
        <v>42204</v>
      </c>
      <c r="Y202" s="5">
        <f>SUMIF('Raw Sales Data'!D:D,Pivots!X202,'Raw Sales Data'!S:S)</f>
        <v>461.32600000000002</v>
      </c>
      <c r="AA202" t="str">
        <f t="shared" si="16"/>
        <v>Jul</v>
      </c>
      <c r="AB202" t="s">
        <v>11512</v>
      </c>
      <c r="AC202" s="5">
        <f t="shared" si="17"/>
        <v>1999.8049999999998</v>
      </c>
      <c r="AD202">
        <f t="shared" si="18"/>
        <v>1.3740993798435241E-2</v>
      </c>
      <c r="AE202" s="5">
        <f>VLOOKUP(AA202,'2018 Forecast Summary'!$M$4:$O$16,3,FALSE)*AD202</f>
        <v>617.18699662007634</v>
      </c>
    </row>
    <row r="203" spans="9:31" x14ac:dyDescent="0.3">
      <c r="I203" s="4">
        <v>33</v>
      </c>
      <c r="J203" s="5">
        <v>25403.192000000003</v>
      </c>
      <c r="W203" t="str">
        <f t="shared" si="15"/>
        <v>20-Jul</v>
      </c>
      <c r="X203" s="1">
        <f t="shared" si="19"/>
        <v>42205</v>
      </c>
      <c r="Y203" s="5">
        <f>SUMIF('Raw Sales Data'!D:D,Pivots!X203,'Raw Sales Data'!S:S)</f>
        <v>2285.7859999999996</v>
      </c>
      <c r="AA203" t="str">
        <f t="shared" si="16"/>
        <v>Jul</v>
      </c>
      <c r="AB203" t="s">
        <v>11513</v>
      </c>
      <c r="AC203" s="5">
        <f t="shared" si="17"/>
        <v>7352.1119999999992</v>
      </c>
      <c r="AD203">
        <f t="shared" si="18"/>
        <v>5.0517588163546609E-2</v>
      </c>
      <c r="AE203" s="5">
        <f>VLOOKUP(AA203,'2018 Forecast Summary'!$M$4:$O$16,3,FALSE)*AD203</f>
        <v>2269.035192978527</v>
      </c>
    </row>
    <row r="204" spans="9:31" x14ac:dyDescent="0.3">
      <c r="I204" s="4">
        <v>34</v>
      </c>
      <c r="J204" s="5">
        <v>15651.857999999997</v>
      </c>
      <c r="W204" t="str">
        <f t="shared" si="15"/>
        <v>21-Jul</v>
      </c>
      <c r="X204" s="1">
        <f t="shared" si="19"/>
        <v>42206</v>
      </c>
      <c r="Y204" s="5">
        <f>SUMIF('Raw Sales Data'!D:D,Pivots!X204,'Raw Sales Data'!S:S)</f>
        <v>1961.4820000000002</v>
      </c>
      <c r="AA204" t="str">
        <f t="shared" si="16"/>
        <v>Jul</v>
      </c>
      <c r="AB204" t="s">
        <v>11514</v>
      </c>
      <c r="AC204" s="5">
        <f t="shared" si="17"/>
        <v>6636.4090000000006</v>
      </c>
      <c r="AD204">
        <f t="shared" si="18"/>
        <v>4.5599873444100721E-2</v>
      </c>
      <c r="AE204" s="5">
        <f>VLOOKUP(AA204,'2018 Forecast Summary'!$M$4:$O$16,3,FALSE)*AD204</f>
        <v>2048.15236438175</v>
      </c>
    </row>
    <row r="205" spans="9:31" x14ac:dyDescent="0.3">
      <c r="I205" s="4">
        <v>35</v>
      </c>
      <c r="J205" s="5">
        <v>12484.937999999998</v>
      </c>
      <c r="W205" t="str">
        <f t="shared" si="15"/>
        <v>22-Jul</v>
      </c>
      <c r="X205" s="1">
        <f t="shared" si="19"/>
        <v>42207</v>
      </c>
      <c r="Y205" s="5">
        <f>SUMIF('Raw Sales Data'!D:D,Pivots!X205,'Raw Sales Data'!S:S)</f>
        <v>1348.3440000000003</v>
      </c>
      <c r="AA205" t="str">
        <f t="shared" si="16"/>
        <v>Jul</v>
      </c>
      <c r="AB205" t="s">
        <v>11515</v>
      </c>
      <c r="AC205" s="5">
        <f t="shared" si="17"/>
        <v>3272.706000000001</v>
      </c>
      <c r="AD205">
        <f t="shared" si="18"/>
        <v>2.2487308937672337E-2</v>
      </c>
      <c r="AE205" s="5">
        <f>VLOOKUP(AA205,'2018 Forecast Summary'!$M$4:$O$16,3,FALSE)*AD205</f>
        <v>1010.0342718217549</v>
      </c>
    </row>
    <row r="206" spans="9:31" x14ac:dyDescent="0.3">
      <c r="I206" s="4">
        <v>36</v>
      </c>
      <c r="J206" s="5">
        <v>21968.320999999982</v>
      </c>
      <c r="W206" t="str">
        <f t="shared" si="15"/>
        <v>23-Jul</v>
      </c>
      <c r="X206" s="1">
        <f t="shared" si="19"/>
        <v>42208</v>
      </c>
      <c r="Y206" s="5">
        <f>SUMIF('Raw Sales Data'!D:D,Pivots!X206,'Raw Sales Data'!S:S)</f>
        <v>2613.1840000000002</v>
      </c>
      <c r="AA206" t="str">
        <f t="shared" si="16"/>
        <v>Jul</v>
      </c>
      <c r="AB206" t="s">
        <v>11516</v>
      </c>
      <c r="AC206" s="5">
        <f t="shared" si="17"/>
        <v>4374.2309999999998</v>
      </c>
      <c r="AD206">
        <f t="shared" si="18"/>
        <v>3.0056070988883011E-2</v>
      </c>
      <c r="AE206" s="5">
        <f>VLOOKUP(AA206,'2018 Forecast Summary'!$M$4:$O$16,3,FALSE)*AD206</f>
        <v>1349.9908708161213</v>
      </c>
    </row>
    <row r="207" spans="9:31" x14ac:dyDescent="0.3">
      <c r="I207" s="4">
        <v>37</v>
      </c>
      <c r="J207" s="5">
        <v>23690.611999999997</v>
      </c>
      <c r="W207" t="str">
        <f t="shared" si="15"/>
        <v>24-Jul</v>
      </c>
      <c r="X207" s="1">
        <f t="shared" si="19"/>
        <v>42209</v>
      </c>
      <c r="Y207" s="5">
        <f>SUMIF('Raw Sales Data'!D:D,Pivots!X207,'Raw Sales Data'!S:S)</f>
        <v>0</v>
      </c>
      <c r="AA207" t="str">
        <f t="shared" si="16"/>
        <v>Jul</v>
      </c>
      <c r="AB207" t="s">
        <v>11517</v>
      </c>
      <c r="AC207" s="5">
        <f t="shared" si="17"/>
        <v>3252.8739999999998</v>
      </c>
      <c r="AD207">
        <f t="shared" si="18"/>
        <v>2.2351039956941422E-2</v>
      </c>
      <c r="AE207" s="5">
        <f>VLOOKUP(AA207,'2018 Forecast Summary'!$M$4:$O$16,3,FALSE)*AD207</f>
        <v>1003.9136488025255</v>
      </c>
    </row>
    <row r="208" spans="9:31" x14ac:dyDescent="0.3">
      <c r="I208" s="4">
        <v>38</v>
      </c>
      <c r="J208" s="5">
        <v>24540.296999999991</v>
      </c>
      <c r="W208" t="str">
        <f t="shared" si="15"/>
        <v>25-Jul</v>
      </c>
      <c r="X208" s="1">
        <f t="shared" si="19"/>
        <v>42210</v>
      </c>
      <c r="Y208" s="5">
        <f>SUMIF('Raw Sales Data'!D:D,Pivots!X208,'Raw Sales Data'!S:S)</f>
        <v>8341.2899999999991</v>
      </c>
      <c r="AA208" t="str">
        <f t="shared" si="16"/>
        <v>Jul</v>
      </c>
      <c r="AB208" t="s">
        <v>11518</v>
      </c>
      <c r="AC208" s="5">
        <f t="shared" si="17"/>
        <v>16514.363999999998</v>
      </c>
      <c r="AD208">
        <f t="shared" si="18"/>
        <v>0.11347295026720215</v>
      </c>
      <c r="AE208" s="5">
        <f>VLOOKUP(AA208,'2018 Forecast Summary'!$M$4:$O$16,3,FALSE)*AD208</f>
        <v>5096.7222895485866</v>
      </c>
    </row>
    <row r="209" spans="9:31" x14ac:dyDescent="0.3">
      <c r="I209" s="4">
        <v>39</v>
      </c>
      <c r="J209" s="5">
        <v>14151.088000000002</v>
      </c>
      <c r="W209" t="str">
        <f t="shared" si="15"/>
        <v>26-Jul</v>
      </c>
      <c r="X209" s="1">
        <f t="shared" si="19"/>
        <v>42211</v>
      </c>
      <c r="Y209" s="5">
        <f>SUMIF('Raw Sales Data'!D:D,Pivots!X209,'Raw Sales Data'!S:S)</f>
        <v>5039.9939999999997</v>
      </c>
      <c r="AA209" t="str">
        <f t="shared" si="16"/>
        <v>Jul</v>
      </c>
      <c r="AB209" t="s">
        <v>11519</v>
      </c>
      <c r="AC209" s="5">
        <f t="shared" si="17"/>
        <v>8011.1530000000002</v>
      </c>
      <c r="AD209">
        <f t="shared" si="18"/>
        <v>5.5045968827618641E-2</v>
      </c>
      <c r="AE209" s="5">
        <f>VLOOKUP(AA209,'2018 Forecast Summary'!$M$4:$O$16,3,FALSE)*AD209</f>
        <v>2472.4307917691553</v>
      </c>
    </row>
    <row r="210" spans="9:31" x14ac:dyDescent="0.3">
      <c r="I210" s="4">
        <v>40</v>
      </c>
      <c r="J210" s="5">
        <v>19327.144000000004</v>
      </c>
      <c r="W210" t="str">
        <f t="shared" si="15"/>
        <v>27-Jul</v>
      </c>
      <c r="X210" s="1">
        <f t="shared" si="19"/>
        <v>42212</v>
      </c>
      <c r="Y210" s="5">
        <f>SUMIF('Raw Sales Data'!D:D,Pivots!X210,'Raw Sales Data'!S:S)</f>
        <v>580.05999999999995</v>
      </c>
      <c r="AA210" t="str">
        <f t="shared" si="16"/>
        <v>Jul</v>
      </c>
      <c r="AB210" t="s">
        <v>11520</v>
      </c>
      <c r="AC210" s="5">
        <f t="shared" si="17"/>
        <v>1557.8620000000001</v>
      </c>
      <c r="AD210">
        <f t="shared" si="18"/>
        <v>1.0704329712555936E-2</v>
      </c>
      <c r="AE210" s="5">
        <f>VLOOKUP(AA210,'2018 Forecast Summary'!$M$4:$O$16,3,FALSE)*AD210</f>
        <v>480.79296177804616</v>
      </c>
    </row>
    <row r="211" spans="9:31" x14ac:dyDescent="0.3">
      <c r="I211" s="4">
        <v>41</v>
      </c>
      <c r="J211" s="5">
        <v>19124.708999999999</v>
      </c>
      <c r="W211" t="str">
        <f t="shared" si="15"/>
        <v>28-Jul</v>
      </c>
      <c r="X211" s="1">
        <f t="shared" si="19"/>
        <v>42213</v>
      </c>
      <c r="Y211" s="5">
        <f>SUMIF('Raw Sales Data'!D:D,Pivots!X211,'Raw Sales Data'!S:S)</f>
        <v>193.15199999999999</v>
      </c>
      <c r="AA211" t="str">
        <f t="shared" si="16"/>
        <v>Jul</v>
      </c>
      <c r="AB211" t="s">
        <v>11521</v>
      </c>
      <c r="AC211" s="5">
        <f t="shared" si="17"/>
        <v>3397.0899999999997</v>
      </c>
      <c r="AD211">
        <f t="shared" si="18"/>
        <v>2.334197215364817E-2</v>
      </c>
      <c r="AE211" s="5">
        <f>VLOOKUP(AA211,'2018 Forecast Summary'!$M$4:$O$16,3,FALSE)*AD211</f>
        <v>1048.42210832961</v>
      </c>
    </row>
    <row r="212" spans="9:31" x14ac:dyDescent="0.3">
      <c r="I212" s="4">
        <v>42</v>
      </c>
      <c r="J212" s="5">
        <v>8867.9492000000009</v>
      </c>
      <c r="W212" t="str">
        <f t="shared" si="15"/>
        <v>29-Jul</v>
      </c>
      <c r="X212" s="1">
        <f t="shared" si="19"/>
        <v>42214</v>
      </c>
      <c r="Y212" s="5">
        <f>SUMIF('Raw Sales Data'!D:D,Pivots!X212,'Raw Sales Data'!S:S)</f>
        <v>0</v>
      </c>
      <c r="AA212" t="str">
        <f t="shared" si="16"/>
        <v>Jul</v>
      </c>
      <c r="AB212" t="s">
        <v>11522</v>
      </c>
      <c r="AC212" s="5">
        <f t="shared" si="17"/>
        <v>2210.4480000000003</v>
      </c>
      <c r="AD212">
        <f t="shared" si="18"/>
        <v>1.5188356994688778E-2</v>
      </c>
      <c r="AE212" s="5">
        <f>VLOOKUP(AA212,'2018 Forecast Summary'!$M$4:$O$16,3,FALSE)*AD212</f>
        <v>682.19639530096936</v>
      </c>
    </row>
    <row r="213" spans="9:31" x14ac:dyDescent="0.3">
      <c r="I213" s="4">
        <v>43</v>
      </c>
      <c r="J213" s="5">
        <v>25663.745000000006</v>
      </c>
      <c r="W213" t="str">
        <f t="shared" si="15"/>
        <v>30-Jul</v>
      </c>
      <c r="X213" s="1">
        <f t="shared" si="19"/>
        <v>42215</v>
      </c>
      <c r="Y213" s="5">
        <f>SUMIF('Raw Sales Data'!D:D,Pivots!X213,'Raw Sales Data'!S:S)</f>
        <v>1367.84</v>
      </c>
      <c r="AA213" t="str">
        <f t="shared" si="16"/>
        <v>Jul</v>
      </c>
      <c r="AB213" t="s">
        <v>11523</v>
      </c>
      <c r="AC213" s="5">
        <f t="shared" si="17"/>
        <v>4105.7939999999999</v>
      </c>
      <c r="AD213">
        <f t="shared" si="18"/>
        <v>2.8211595576395014E-2</v>
      </c>
      <c r="AE213" s="5">
        <f>VLOOKUP(AA213,'2018 Forecast Summary'!$M$4:$O$16,3,FALSE)*AD213</f>
        <v>1267.1448804262068</v>
      </c>
    </row>
    <row r="214" spans="9:31" x14ac:dyDescent="0.3">
      <c r="I214" s="4">
        <v>44</v>
      </c>
      <c r="J214" s="5">
        <v>18758.096999999994</v>
      </c>
      <c r="W214" t="str">
        <f t="shared" si="15"/>
        <v>31-Jul</v>
      </c>
      <c r="X214" s="1">
        <f t="shared" si="19"/>
        <v>42216</v>
      </c>
      <c r="Y214" s="5">
        <f>SUMIF('Raw Sales Data'!D:D,Pivots!X214,'Raw Sales Data'!S:S)</f>
        <v>0</v>
      </c>
      <c r="AA214" t="str">
        <f t="shared" si="16"/>
        <v>Jul</v>
      </c>
      <c r="AB214" t="s">
        <v>11524</v>
      </c>
      <c r="AC214" s="5">
        <f t="shared" si="17"/>
        <v>7444.348</v>
      </c>
      <c r="AD214">
        <f t="shared" si="18"/>
        <v>5.1151357108014932E-2</v>
      </c>
      <c r="AE214" s="5">
        <f>VLOOKUP(AA214,'2018 Forecast Summary'!$M$4:$O$16,3,FALSE)*AD214</f>
        <v>2297.5013983436747</v>
      </c>
    </row>
    <row r="215" spans="9:31" x14ac:dyDescent="0.3">
      <c r="I215" s="4">
        <v>45</v>
      </c>
      <c r="J215" s="5">
        <v>28868.427999999993</v>
      </c>
      <c r="W215" t="str">
        <f t="shared" si="15"/>
        <v>01-Aug</v>
      </c>
      <c r="X215" s="1">
        <f t="shared" si="19"/>
        <v>42217</v>
      </c>
      <c r="Y215" s="5">
        <f>SUMIF('Raw Sales Data'!D:D,Pivots!X215,'Raw Sales Data'!S:S)</f>
        <v>228.32800000000003</v>
      </c>
      <c r="AA215" t="str">
        <f t="shared" si="16"/>
        <v>Aug</v>
      </c>
      <c r="AB215" t="s">
        <v>11525</v>
      </c>
      <c r="AC215" s="5">
        <f t="shared" si="17"/>
        <v>4450.3220000000001</v>
      </c>
      <c r="AD215">
        <f t="shared" si="18"/>
        <v>2.8289074633873517E-2</v>
      </c>
      <c r="AE215" s="5">
        <f>VLOOKUP(AA215,'2018 Forecast Summary'!$M$4:$O$16,3,FALSE)*AD215</f>
        <v>1373.4743483350881</v>
      </c>
    </row>
    <row r="216" spans="9:31" x14ac:dyDescent="0.3">
      <c r="I216" s="4">
        <v>46</v>
      </c>
      <c r="J216" s="5">
        <v>30917.908999999992</v>
      </c>
      <c r="W216" t="str">
        <f t="shared" si="15"/>
        <v>02-Aug</v>
      </c>
      <c r="X216" s="1">
        <f t="shared" si="19"/>
        <v>42218</v>
      </c>
      <c r="Y216" s="5">
        <f>SUMIF('Raw Sales Data'!D:D,Pivots!X216,'Raw Sales Data'!S:S)</f>
        <v>886.28</v>
      </c>
      <c r="AA216" t="str">
        <f t="shared" si="16"/>
        <v>Aug</v>
      </c>
      <c r="AB216" t="s">
        <v>11526</v>
      </c>
      <c r="AC216" s="5">
        <f t="shared" si="17"/>
        <v>2659.3419999999996</v>
      </c>
      <c r="AD216">
        <f t="shared" si="18"/>
        <v>1.6904467657619934E-2</v>
      </c>
      <c r="AE216" s="5">
        <f>VLOOKUP(AA216,'2018 Forecast Summary'!$M$4:$O$16,3,FALSE)*AD216</f>
        <v>820.73567271090258</v>
      </c>
    </row>
    <row r="217" spans="9:31" x14ac:dyDescent="0.3">
      <c r="I217" s="4">
        <v>47</v>
      </c>
      <c r="J217" s="5">
        <v>20016.367999999995</v>
      </c>
      <c r="W217" t="str">
        <f t="shared" si="15"/>
        <v>03-Aug</v>
      </c>
      <c r="X217" s="1">
        <f t="shared" si="19"/>
        <v>42219</v>
      </c>
      <c r="Y217" s="5">
        <f>SUMIF('Raw Sales Data'!D:D,Pivots!X217,'Raw Sales Data'!S:S)</f>
        <v>477.99400000000003</v>
      </c>
      <c r="AA217" t="str">
        <f t="shared" si="16"/>
        <v>Aug</v>
      </c>
      <c r="AB217" t="s">
        <v>11527</v>
      </c>
      <c r="AC217" s="5">
        <f t="shared" si="17"/>
        <v>1241.6420000000001</v>
      </c>
      <c r="AD217">
        <f t="shared" si="18"/>
        <v>7.8926655658965762E-3</v>
      </c>
      <c r="AE217" s="5">
        <f>VLOOKUP(AA217,'2018 Forecast Summary'!$M$4:$O$16,3,FALSE)*AD217</f>
        <v>383.20001042968926</v>
      </c>
    </row>
    <row r="218" spans="9:31" x14ac:dyDescent="0.3">
      <c r="I218" s="4">
        <v>48</v>
      </c>
      <c r="J218" s="5">
        <v>29713.874999999996</v>
      </c>
      <c r="W218" t="str">
        <f t="shared" si="15"/>
        <v>04-Aug</v>
      </c>
      <c r="X218" s="1">
        <f t="shared" si="19"/>
        <v>42220</v>
      </c>
      <c r="Y218" s="5">
        <f>SUMIF('Raw Sales Data'!D:D,Pivots!X218,'Raw Sales Data'!S:S)</f>
        <v>2743.1540000000005</v>
      </c>
      <c r="AA218" t="str">
        <f t="shared" si="16"/>
        <v>Aug</v>
      </c>
      <c r="AB218" t="s">
        <v>11528</v>
      </c>
      <c r="AC218" s="5">
        <f t="shared" si="17"/>
        <v>3261.1340000000005</v>
      </c>
      <c r="AD218">
        <f t="shared" si="18"/>
        <v>2.0729840024398791E-2</v>
      </c>
      <c r="AE218" s="5">
        <f>VLOOKUP(AA218,'2018 Forecast Summary'!$M$4:$O$16,3,FALSE)*AD218</f>
        <v>1006.4628796485736</v>
      </c>
    </row>
    <row r="219" spans="9:31" x14ac:dyDescent="0.3">
      <c r="I219" s="4">
        <v>49</v>
      </c>
      <c r="J219" s="5">
        <v>26018.032999999999</v>
      </c>
      <c r="W219" t="str">
        <f t="shared" si="15"/>
        <v>05-Aug</v>
      </c>
      <c r="X219" s="1">
        <f t="shared" si="19"/>
        <v>42221</v>
      </c>
      <c r="Y219" s="5">
        <f>SUMIF('Raw Sales Data'!D:D,Pivots!X219,'Raw Sales Data'!S:S)</f>
        <v>2408.7240000000002</v>
      </c>
      <c r="AA219" t="str">
        <f t="shared" si="16"/>
        <v>Aug</v>
      </c>
      <c r="AB219" t="s">
        <v>11529</v>
      </c>
      <c r="AC219" s="5">
        <f t="shared" si="17"/>
        <v>3182.1000000000004</v>
      </c>
      <c r="AD219">
        <f t="shared" si="18"/>
        <v>2.0227449697448618E-2</v>
      </c>
      <c r="AE219" s="5">
        <f>VLOOKUP(AA219,'2018 Forecast Summary'!$M$4:$O$16,3,FALSE)*AD219</f>
        <v>982.07112290685586</v>
      </c>
    </row>
    <row r="220" spans="9:31" x14ac:dyDescent="0.3">
      <c r="I220" s="4">
        <v>50</v>
      </c>
      <c r="J220" s="5">
        <v>16154.521999999997</v>
      </c>
      <c r="W220" t="str">
        <f t="shared" si="15"/>
        <v>06-Aug</v>
      </c>
      <c r="X220" s="1">
        <f t="shared" si="19"/>
        <v>42222</v>
      </c>
      <c r="Y220" s="5">
        <f>SUMIF('Raw Sales Data'!D:D,Pivots!X220,'Raw Sales Data'!S:S)</f>
        <v>262.89</v>
      </c>
      <c r="AA220" t="str">
        <f t="shared" si="16"/>
        <v>Aug</v>
      </c>
      <c r="AB220" t="s">
        <v>11530</v>
      </c>
      <c r="AC220" s="5">
        <f t="shared" si="17"/>
        <v>2502.1731999999997</v>
      </c>
      <c r="AD220">
        <f t="shared" si="18"/>
        <v>1.5905402890325264E-2</v>
      </c>
      <c r="AE220" s="5">
        <f>VLOOKUP(AA220,'2018 Forecast Summary'!$M$4:$O$16,3,FALSE)*AD220</f>
        <v>772.2296735587945</v>
      </c>
    </row>
    <row r="221" spans="9:31" x14ac:dyDescent="0.3">
      <c r="I221" s="4">
        <v>51</v>
      </c>
      <c r="J221" s="5">
        <v>18388.994000000002</v>
      </c>
      <c r="W221" t="str">
        <f t="shared" si="15"/>
        <v>07-Aug</v>
      </c>
      <c r="X221" s="1">
        <f t="shared" si="19"/>
        <v>42223</v>
      </c>
      <c r="Y221" s="5">
        <f>SUMIF('Raw Sales Data'!D:D,Pivots!X221,'Raw Sales Data'!S:S)</f>
        <v>0</v>
      </c>
      <c r="AA221" t="str">
        <f t="shared" si="16"/>
        <v>Aug</v>
      </c>
      <c r="AB221" t="s">
        <v>11531</v>
      </c>
      <c r="AC221" s="5">
        <f t="shared" si="17"/>
        <v>4627.7999999999993</v>
      </c>
      <c r="AD221">
        <f t="shared" si="18"/>
        <v>2.9417237582053574E-2</v>
      </c>
      <c r="AE221" s="5">
        <f>VLOOKUP(AA221,'2018 Forecast Summary'!$M$4:$O$16,3,FALSE)*AD221</f>
        <v>1428.2482456831481</v>
      </c>
    </row>
    <row r="222" spans="9:31" x14ac:dyDescent="0.3">
      <c r="I222" s="4">
        <v>52</v>
      </c>
      <c r="J222" s="5">
        <v>16423.871799999997</v>
      </c>
      <c r="W222" t="str">
        <f t="shared" si="15"/>
        <v>08-Aug</v>
      </c>
      <c r="X222" s="1">
        <f t="shared" si="19"/>
        <v>42224</v>
      </c>
      <c r="Y222" s="5">
        <f>SUMIF('Raw Sales Data'!D:D,Pivots!X222,'Raw Sales Data'!S:S)</f>
        <v>3955.6290000000004</v>
      </c>
      <c r="AA222" t="str">
        <f t="shared" si="16"/>
        <v>Aug</v>
      </c>
      <c r="AB222" t="s">
        <v>11532</v>
      </c>
      <c r="AC222" s="5">
        <f t="shared" si="17"/>
        <v>5830.9449999999997</v>
      </c>
      <c r="AD222">
        <f t="shared" si="18"/>
        <v>3.7065191752644326E-2</v>
      </c>
      <c r="AE222" s="5">
        <f>VLOOKUP(AA222,'2018 Forecast Summary'!$M$4:$O$16,3,FALSE)*AD222</f>
        <v>1799.5671738028709</v>
      </c>
    </row>
    <row r="223" spans="9:31" x14ac:dyDescent="0.3">
      <c r="I223" s="4">
        <v>53</v>
      </c>
      <c r="J223" s="5">
        <v>713.79</v>
      </c>
      <c r="W223" t="str">
        <f t="shared" si="15"/>
        <v>09-Aug</v>
      </c>
      <c r="X223" s="1">
        <f t="shared" si="19"/>
        <v>42225</v>
      </c>
      <c r="Y223" s="5">
        <f>SUMIF('Raw Sales Data'!D:D,Pivots!X223,'Raw Sales Data'!S:S)</f>
        <v>3605.6849999999999</v>
      </c>
      <c r="AA223" t="str">
        <f t="shared" si="16"/>
        <v>Aug</v>
      </c>
      <c r="AB223" t="s">
        <v>11533</v>
      </c>
      <c r="AC223" s="5">
        <f t="shared" si="17"/>
        <v>9145.4310000000005</v>
      </c>
      <c r="AD223">
        <f t="shared" si="18"/>
        <v>5.8134170992108103E-2</v>
      </c>
      <c r="AE223" s="5">
        <f>VLOOKUP(AA223,'2018 Forecast Summary'!$M$4:$O$16,3,FALSE)*AD223</f>
        <v>2822.4957391776402</v>
      </c>
    </row>
    <row r="224" spans="9:31" x14ac:dyDescent="0.3">
      <c r="W224" t="str">
        <f t="shared" si="15"/>
        <v>10-Aug</v>
      </c>
      <c r="X224" s="1">
        <f t="shared" si="19"/>
        <v>42226</v>
      </c>
      <c r="Y224" s="5">
        <f>SUMIF('Raw Sales Data'!D:D,Pivots!X224,'Raw Sales Data'!S:S)</f>
        <v>0</v>
      </c>
      <c r="AA224" t="str">
        <f t="shared" si="16"/>
        <v>Aug</v>
      </c>
      <c r="AB224" t="s">
        <v>11534</v>
      </c>
      <c r="AC224" s="5">
        <f t="shared" si="17"/>
        <v>2674.5439999999999</v>
      </c>
      <c r="AD224">
        <f t="shared" si="18"/>
        <v>1.7001101229883724E-2</v>
      </c>
      <c r="AE224" s="5">
        <f>VLOOKUP(AA224,'2018 Forecast Summary'!$M$4:$O$16,3,FALSE)*AD224</f>
        <v>825.42736851255233</v>
      </c>
    </row>
    <row r="225" spans="23:31" x14ac:dyDescent="0.3">
      <c r="W225" t="str">
        <f t="shared" si="15"/>
        <v>11-Aug</v>
      </c>
      <c r="X225" s="1">
        <f t="shared" si="19"/>
        <v>42227</v>
      </c>
      <c r="Y225" s="5">
        <f>SUMIF('Raw Sales Data'!D:D,Pivots!X225,'Raw Sales Data'!S:S)</f>
        <v>451.62</v>
      </c>
      <c r="AA225" t="str">
        <f t="shared" si="16"/>
        <v>Aug</v>
      </c>
      <c r="AB225" t="s">
        <v>11535</v>
      </c>
      <c r="AC225" s="5">
        <f t="shared" si="17"/>
        <v>1508.2779999999998</v>
      </c>
      <c r="AD225">
        <f t="shared" si="18"/>
        <v>9.587573418424436E-3</v>
      </c>
      <c r="AE225" s="5">
        <f>VLOOKUP(AA225,'2018 Forecast Summary'!$M$4:$O$16,3,FALSE)*AD225</f>
        <v>465.4901697356168</v>
      </c>
    </row>
    <row r="226" spans="23:31" x14ac:dyDescent="0.3">
      <c r="W226" t="str">
        <f t="shared" si="15"/>
        <v>12-Aug</v>
      </c>
      <c r="X226" s="1">
        <f t="shared" si="19"/>
        <v>42228</v>
      </c>
      <c r="Y226" s="5">
        <f>SUMIF('Raw Sales Data'!D:D,Pivots!X226,'Raw Sales Data'!S:S)</f>
        <v>1545.73</v>
      </c>
      <c r="AA226" t="str">
        <f t="shared" si="16"/>
        <v>Aug</v>
      </c>
      <c r="AB226" t="s">
        <v>11536</v>
      </c>
      <c r="AC226" s="5">
        <f t="shared" si="17"/>
        <v>9190.7744999999995</v>
      </c>
      <c r="AD226">
        <f t="shared" si="18"/>
        <v>5.8422403092091207E-2</v>
      </c>
      <c r="AE226" s="5">
        <f>VLOOKUP(AA226,'2018 Forecast Summary'!$M$4:$O$16,3,FALSE)*AD226</f>
        <v>2836.4898128904479</v>
      </c>
    </row>
    <row r="227" spans="23:31" x14ac:dyDescent="0.3">
      <c r="W227" t="str">
        <f t="shared" si="15"/>
        <v>13-Aug</v>
      </c>
      <c r="X227" s="1">
        <f t="shared" si="19"/>
        <v>42229</v>
      </c>
      <c r="Y227" s="5">
        <f>SUMIF('Raw Sales Data'!D:D,Pivots!X227,'Raw Sales Data'!S:S)</f>
        <v>0</v>
      </c>
      <c r="AA227" t="str">
        <f t="shared" si="16"/>
        <v>Aug</v>
      </c>
      <c r="AB227" t="s">
        <v>11537</v>
      </c>
      <c r="AC227" s="5">
        <f t="shared" si="17"/>
        <v>3961.5840000000007</v>
      </c>
      <c r="AD227">
        <f t="shared" si="18"/>
        <v>2.5182345332395991E-2</v>
      </c>
      <c r="AE227" s="5">
        <f>VLOOKUP(AA227,'2018 Forecast Summary'!$M$4:$O$16,3,FALSE)*AD227</f>
        <v>1222.6382726406566</v>
      </c>
    </row>
    <row r="228" spans="23:31" x14ac:dyDescent="0.3">
      <c r="W228" t="str">
        <f t="shared" si="15"/>
        <v>14-Aug</v>
      </c>
      <c r="X228" s="1">
        <f t="shared" si="19"/>
        <v>42230</v>
      </c>
      <c r="Y228" s="5">
        <f>SUMIF('Raw Sales Data'!D:D,Pivots!X228,'Raw Sales Data'!S:S)</f>
        <v>0</v>
      </c>
      <c r="AA228" t="str">
        <f t="shared" si="16"/>
        <v>Aug</v>
      </c>
      <c r="AB228" t="s">
        <v>11538</v>
      </c>
      <c r="AC228" s="5">
        <f t="shared" si="17"/>
        <v>1364.424</v>
      </c>
      <c r="AD228">
        <f t="shared" si="18"/>
        <v>8.6731459809533413E-3</v>
      </c>
      <c r="AE228" s="5">
        <f>VLOOKUP(AA228,'2018 Forecast Summary'!$M$4:$O$16,3,FALSE)*AD228</f>
        <v>421.09343194779029</v>
      </c>
    </row>
    <row r="229" spans="23:31" x14ac:dyDescent="0.3">
      <c r="W229" t="str">
        <f t="shared" si="15"/>
        <v>15-Aug</v>
      </c>
      <c r="X229" s="1">
        <f t="shared" si="19"/>
        <v>42231</v>
      </c>
      <c r="Y229" s="5">
        <f>SUMIF('Raw Sales Data'!D:D,Pivots!X229,'Raw Sales Data'!S:S)</f>
        <v>337.5</v>
      </c>
      <c r="AA229" t="str">
        <f t="shared" si="16"/>
        <v>Aug</v>
      </c>
      <c r="AB229" t="s">
        <v>11539</v>
      </c>
      <c r="AC229" s="5">
        <f t="shared" si="17"/>
        <v>4465.2280000000001</v>
      </c>
      <c r="AD229">
        <f t="shared" si="18"/>
        <v>2.8383826642041129E-2</v>
      </c>
      <c r="AE229" s="5">
        <f>VLOOKUP(AA229,'2018 Forecast Summary'!$M$4:$O$16,3,FALSE)*AD229</f>
        <v>1378.0746915543614</v>
      </c>
    </row>
    <row r="230" spans="23:31" x14ac:dyDescent="0.3">
      <c r="W230" t="str">
        <f t="shared" si="15"/>
        <v>16-Aug</v>
      </c>
      <c r="X230" s="1">
        <f t="shared" si="19"/>
        <v>42232</v>
      </c>
      <c r="Y230" s="5">
        <f>SUMIF('Raw Sales Data'!D:D,Pivots!X230,'Raw Sales Data'!S:S)</f>
        <v>853.09199999999998</v>
      </c>
      <c r="AA230" t="str">
        <f t="shared" si="16"/>
        <v>Aug</v>
      </c>
      <c r="AB230" t="s">
        <v>11540</v>
      </c>
      <c r="AC230" s="5">
        <f t="shared" si="17"/>
        <v>4517.1279999999997</v>
      </c>
      <c r="AD230">
        <f t="shared" si="18"/>
        <v>2.8713736022418106E-2</v>
      </c>
      <c r="AE230" s="5">
        <f>VLOOKUP(AA230,'2018 Forecast Summary'!$M$4:$O$16,3,FALSE)*AD230</f>
        <v>1394.0922558291691</v>
      </c>
    </row>
    <row r="231" spans="23:31" x14ac:dyDescent="0.3">
      <c r="W231" t="str">
        <f t="shared" si="15"/>
        <v>17-Aug</v>
      </c>
      <c r="X231" s="1">
        <f t="shared" si="19"/>
        <v>42233</v>
      </c>
      <c r="Y231" s="5">
        <f>SUMIF('Raw Sales Data'!D:D,Pivots!X231,'Raw Sales Data'!S:S)</f>
        <v>500.34199999999998</v>
      </c>
      <c r="AA231" t="str">
        <f t="shared" si="16"/>
        <v>Aug</v>
      </c>
      <c r="AB231" t="s">
        <v>11541</v>
      </c>
      <c r="AC231" s="5">
        <f t="shared" si="17"/>
        <v>10414.982</v>
      </c>
      <c r="AD231">
        <f t="shared" si="18"/>
        <v>6.6204243897059409E-2</v>
      </c>
      <c r="AE231" s="5">
        <f>VLOOKUP(AA231,'2018 Forecast Summary'!$M$4:$O$16,3,FALSE)*AD231</f>
        <v>3214.3091253557991</v>
      </c>
    </row>
    <row r="232" spans="23:31" x14ac:dyDescent="0.3">
      <c r="W232" t="str">
        <f t="shared" si="15"/>
        <v>18-Aug</v>
      </c>
      <c r="X232" s="1">
        <f t="shared" si="19"/>
        <v>42234</v>
      </c>
      <c r="Y232" s="5">
        <f>SUMIF('Raw Sales Data'!D:D,Pivots!X232,'Raw Sales Data'!S:S)</f>
        <v>0</v>
      </c>
      <c r="AA232" t="str">
        <f t="shared" si="16"/>
        <v>Aug</v>
      </c>
      <c r="AB232" t="s">
        <v>11542</v>
      </c>
      <c r="AC232" s="5">
        <f t="shared" si="17"/>
        <v>7574.598</v>
      </c>
      <c r="AD232">
        <f t="shared" si="18"/>
        <v>4.8148958242479771E-2</v>
      </c>
      <c r="AE232" s="5">
        <f>VLOOKUP(AA232,'2018 Forecast Summary'!$M$4:$O$16,3,FALSE)*AD232</f>
        <v>2337.6996208252485</v>
      </c>
    </row>
    <row r="233" spans="23:31" x14ac:dyDescent="0.3">
      <c r="W233" t="str">
        <f t="shared" si="15"/>
        <v>19-Aug</v>
      </c>
      <c r="X233" s="1">
        <f t="shared" si="19"/>
        <v>42235</v>
      </c>
      <c r="Y233" s="5">
        <f>SUMIF('Raw Sales Data'!D:D,Pivots!X233,'Raw Sales Data'!S:S)</f>
        <v>1439.106</v>
      </c>
      <c r="AA233" t="str">
        <f t="shared" si="16"/>
        <v>Aug</v>
      </c>
      <c r="AB233" t="s">
        <v>11543</v>
      </c>
      <c r="AC233" s="5">
        <f t="shared" si="17"/>
        <v>2400.3440000000001</v>
      </c>
      <c r="AD233">
        <f t="shared" si="18"/>
        <v>1.5258111786735992E-2</v>
      </c>
      <c r="AE233" s="5">
        <f>VLOOKUP(AA233,'2018 Forecast Summary'!$M$4:$O$16,3,FALSE)*AD233</f>
        <v>740.80278037859705</v>
      </c>
    </row>
    <row r="234" spans="23:31" x14ac:dyDescent="0.3">
      <c r="W234" t="str">
        <f t="shared" si="15"/>
        <v>20-Aug</v>
      </c>
      <c r="X234" s="1">
        <f t="shared" si="19"/>
        <v>42236</v>
      </c>
      <c r="Y234" s="5">
        <f>SUMIF('Raw Sales Data'!D:D,Pivots!X234,'Raw Sales Data'!S:S)</f>
        <v>1838.7220000000002</v>
      </c>
      <c r="AA234" t="str">
        <f t="shared" si="16"/>
        <v>Aug</v>
      </c>
      <c r="AB234" t="s">
        <v>11544</v>
      </c>
      <c r="AC234" s="5">
        <f t="shared" si="17"/>
        <v>2546.4520000000002</v>
      </c>
      <c r="AD234">
        <f t="shared" si="18"/>
        <v>1.6186867080534056E-2</v>
      </c>
      <c r="AE234" s="5">
        <f>VLOOKUP(AA234,'2018 Forecast Summary'!$M$4:$O$16,3,FALSE)*AD234</f>
        <v>785.89515573627739</v>
      </c>
    </row>
    <row r="235" spans="23:31" x14ac:dyDescent="0.3">
      <c r="W235" t="str">
        <f t="shared" si="15"/>
        <v>21-Aug</v>
      </c>
      <c r="X235" s="1">
        <f t="shared" si="19"/>
        <v>42237</v>
      </c>
      <c r="Y235" s="5">
        <f>SUMIF('Raw Sales Data'!D:D,Pivots!X235,'Raw Sales Data'!S:S)</f>
        <v>0</v>
      </c>
      <c r="AA235" t="str">
        <f t="shared" si="16"/>
        <v>Aug</v>
      </c>
      <c r="AB235" t="s">
        <v>11545</v>
      </c>
      <c r="AC235" s="5">
        <f t="shared" si="17"/>
        <v>15337.172</v>
      </c>
      <c r="AD235">
        <f t="shared" si="18"/>
        <v>9.7492811392199299E-2</v>
      </c>
      <c r="AE235" s="5">
        <f>VLOOKUP(AA235,'2018 Forecast Summary'!$M$4:$O$16,3,FALSE)*AD235</f>
        <v>4733.4130694370342</v>
      </c>
    </row>
    <row r="236" spans="23:31" x14ac:dyDescent="0.3">
      <c r="W236" t="str">
        <f t="shared" si="15"/>
        <v>22-Aug</v>
      </c>
      <c r="X236" s="1">
        <f t="shared" si="19"/>
        <v>42238</v>
      </c>
      <c r="Y236" s="5">
        <f>SUMIF('Raw Sales Data'!D:D,Pivots!X236,'Raw Sales Data'!S:S)</f>
        <v>23.103999999999999</v>
      </c>
      <c r="AA236" t="str">
        <f t="shared" si="16"/>
        <v>Aug</v>
      </c>
      <c r="AB236" t="s">
        <v>11546</v>
      </c>
      <c r="AC236" s="5">
        <f t="shared" si="17"/>
        <v>1019.626</v>
      </c>
      <c r="AD236">
        <f t="shared" si="18"/>
        <v>6.4813907875964742E-3</v>
      </c>
      <c r="AE236" s="5">
        <f>VLOOKUP(AA236,'2018 Forecast Summary'!$M$4:$O$16,3,FALSE)*AD236</f>
        <v>314.6806356698487</v>
      </c>
    </row>
    <row r="237" spans="23:31" x14ac:dyDescent="0.3">
      <c r="W237" t="str">
        <f t="shared" si="15"/>
        <v>23-Aug</v>
      </c>
      <c r="X237" s="1">
        <f t="shared" si="19"/>
        <v>42239</v>
      </c>
      <c r="Y237" s="5">
        <f>SUMIF('Raw Sales Data'!D:D,Pivots!X237,'Raw Sales Data'!S:S)</f>
        <v>565.22400000000005</v>
      </c>
      <c r="AA237" t="str">
        <f t="shared" si="16"/>
        <v>Aug</v>
      </c>
      <c r="AB237" t="s">
        <v>11547</v>
      </c>
      <c r="AC237" s="5">
        <f t="shared" si="17"/>
        <v>10545.194</v>
      </c>
      <c r="AD237">
        <f t="shared" si="18"/>
        <v>6.703195411358441E-2</v>
      </c>
      <c r="AE237" s="5">
        <f>VLOOKUP(AA237,'2018 Forecast Summary'!$M$4:$O$16,3,FALSE)*AD237</f>
        <v>3254.4956201409877</v>
      </c>
    </row>
    <row r="238" spans="23:31" x14ac:dyDescent="0.3">
      <c r="W238" t="str">
        <f t="shared" si="15"/>
        <v>24-Aug</v>
      </c>
      <c r="X238" s="1">
        <f t="shared" si="19"/>
        <v>42240</v>
      </c>
      <c r="Y238" s="5">
        <f>SUMIF('Raw Sales Data'!D:D,Pivots!X238,'Raw Sales Data'!S:S)</f>
        <v>59.739999999999995</v>
      </c>
      <c r="AA238" t="str">
        <f t="shared" si="16"/>
        <v>Aug</v>
      </c>
      <c r="AB238" t="s">
        <v>11548</v>
      </c>
      <c r="AC238" s="5">
        <f t="shared" si="17"/>
        <v>7939.5710000000008</v>
      </c>
      <c r="AD238">
        <f t="shared" si="18"/>
        <v>5.0468958556243303E-2</v>
      </c>
      <c r="AE238" s="5">
        <f>VLOOKUP(AA238,'2018 Forecast Summary'!$M$4:$O$16,3,FALSE)*AD238</f>
        <v>2450.3388980134841</v>
      </c>
    </row>
    <row r="239" spans="23:31" x14ac:dyDescent="0.3">
      <c r="W239" t="str">
        <f t="shared" si="15"/>
        <v>25-Aug</v>
      </c>
      <c r="X239" s="1">
        <f t="shared" si="19"/>
        <v>42241</v>
      </c>
      <c r="Y239" s="5">
        <f>SUMIF('Raw Sales Data'!D:D,Pivots!X239,'Raw Sales Data'!S:S)</f>
        <v>1451.65</v>
      </c>
      <c r="AA239" t="str">
        <f t="shared" si="16"/>
        <v>Aug</v>
      </c>
      <c r="AB239" t="s">
        <v>11549</v>
      </c>
      <c r="AC239" s="5">
        <f t="shared" si="17"/>
        <v>1992.1640000000002</v>
      </c>
      <c r="AD239">
        <f t="shared" si="18"/>
        <v>1.2663460324649769E-2</v>
      </c>
      <c r="AE239" s="5">
        <f>VLOOKUP(AA239,'2018 Forecast Summary'!$M$4:$O$16,3,FALSE)*AD239</f>
        <v>614.82880377568699</v>
      </c>
    </row>
    <row r="240" spans="23:31" x14ac:dyDescent="0.3">
      <c r="W240" t="str">
        <f t="shared" si="15"/>
        <v>26-Aug</v>
      </c>
      <c r="X240" s="1">
        <f t="shared" si="19"/>
        <v>42242</v>
      </c>
      <c r="Y240" s="5">
        <f>SUMIF('Raw Sales Data'!D:D,Pivots!X240,'Raw Sales Data'!S:S)</f>
        <v>366.81000000000006</v>
      </c>
      <c r="AA240" t="str">
        <f t="shared" si="16"/>
        <v>Aug</v>
      </c>
      <c r="AB240" t="s">
        <v>11550</v>
      </c>
      <c r="AC240" s="5">
        <f t="shared" si="17"/>
        <v>5431.768</v>
      </c>
      <c r="AD240">
        <f t="shared" si="18"/>
        <v>3.4527769079604996E-2</v>
      </c>
      <c r="AE240" s="5">
        <f>VLOOKUP(AA240,'2018 Forecast Summary'!$M$4:$O$16,3,FALSE)*AD240</f>
        <v>1676.3717353727177</v>
      </c>
    </row>
    <row r="241" spans="23:31" x14ac:dyDescent="0.3">
      <c r="W241" t="str">
        <f t="shared" si="15"/>
        <v>27-Aug</v>
      </c>
      <c r="X241" s="1">
        <f t="shared" si="19"/>
        <v>42243</v>
      </c>
      <c r="Y241" s="5">
        <f>SUMIF('Raw Sales Data'!D:D,Pivots!X241,'Raw Sales Data'!S:S)</f>
        <v>2070.13</v>
      </c>
      <c r="AA241" t="str">
        <f t="shared" si="16"/>
        <v>Aug</v>
      </c>
      <c r="AB241" t="s">
        <v>11551</v>
      </c>
      <c r="AC241" s="5">
        <f t="shared" si="17"/>
        <v>9668.5529999999999</v>
      </c>
      <c r="AD241">
        <f t="shared" si="18"/>
        <v>6.1459466847244237E-2</v>
      </c>
      <c r="AE241" s="5">
        <f>VLOOKUP(AA241,'2018 Forecast Summary'!$M$4:$O$16,3,FALSE)*AD241</f>
        <v>2983.9435283600287</v>
      </c>
    </row>
    <row r="242" spans="23:31" x14ac:dyDescent="0.3">
      <c r="W242" t="str">
        <f t="shared" si="15"/>
        <v>28-Aug</v>
      </c>
      <c r="X242" s="1">
        <f t="shared" si="19"/>
        <v>42244</v>
      </c>
      <c r="Y242" s="5">
        <f>SUMIF('Raw Sales Data'!D:D,Pivots!X242,'Raw Sales Data'!S:S)</f>
        <v>0</v>
      </c>
      <c r="AA242" t="str">
        <f t="shared" si="16"/>
        <v>Aug</v>
      </c>
      <c r="AB242" t="s">
        <v>11552</v>
      </c>
      <c r="AC242" s="5">
        <f t="shared" si="17"/>
        <v>8256.9498000000003</v>
      </c>
      <c r="AD242">
        <f t="shared" si="18"/>
        <v>5.2486419890593758E-2</v>
      </c>
      <c r="AE242" s="5">
        <f>VLOOKUP(AA242,'2018 Forecast Summary'!$M$4:$O$16,3,FALSE)*AD242</f>
        <v>2548.2894823769011</v>
      </c>
    </row>
    <row r="243" spans="23:31" x14ac:dyDescent="0.3">
      <c r="W243" t="str">
        <f t="shared" si="15"/>
        <v>29-Aug</v>
      </c>
      <c r="X243" s="1">
        <f t="shared" si="19"/>
        <v>42245</v>
      </c>
      <c r="Y243" s="5">
        <f>SUMIF('Raw Sales Data'!D:D,Pivots!X243,'Raw Sales Data'!S:S)</f>
        <v>832.32249999999999</v>
      </c>
      <c r="AA243" t="str">
        <f t="shared" si="16"/>
        <v>Aug</v>
      </c>
      <c r="AB243" t="s">
        <v>11553</v>
      </c>
      <c r="AC243" s="5">
        <f t="shared" si="17"/>
        <v>1946.4784999999999</v>
      </c>
      <c r="AD243">
        <f t="shared" si="18"/>
        <v>1.2373054255339314E-2</v>
      </c>
      <c r="AE243" s="5">
        <f>VLOOKUP(AA243,'2018 Forecast Summary'!$M$4:$O$16,3,FALSE)*AD243</f>
        <v>600.72918079540295</v>
      </c>
    </row>
    <row r="244" spans="23:31" x14ac:dyDescent="0.3">
      <c r="W244" t="str">
        <f t="shared" si="15"/>
        <v>30-Aug</v>
      </c>
      <c r="X244" s="1">
        <f t="shared" si="19"/>
        <v>42246</v>
      </c>
      <c r="Y244" s="5">
        <f>SUMIF('Raw Sales Data'!D:D,Pivots!X244,'Raw Sales Data'!S:S)</f>
        <v>121.24</v>
      </c>
      <c r="AA244" t="str">
        <f t="shared" si="16"/>
        <v>Aug</v>
      </c>
      <c r="AB244" t="s">
        <v>11554</v>
      </c>
      <c r="AC244" s="5">
        <f t="shared" si="17"/>
        <v>1778.11</v>
      </c>
      <c r="AD244">
        <f t="shared" si="18"/>
        <v>1.1302797077882641E-2</v>
      </c>
      <c r="AE244" s="5">
        <f>VLOOKUP(AA244,'2018 Forecast Summary'!$M$4:$O$16,3,FALSE)*AD244</f>
        <v>548.76669003233997</v>
      </c>
    </row>
    <row r="245" spans="23:31" x14ac:dyDescent="0.3">
      <c r="W245" t="str">
        <f t="shared" si="15"/>
        <v>31-Aug</v>
      </c>
      <c r="X245" s="1">
        <f t="shared" si="19"/>
        <v>42247</v>
      </c>
      <c r="Y245" s="5">
        <f>SUMIF('Raw Sales Data'!D:D,Pivots!X245,'Raw Sales Data'!S:S)</f>
        <v>92.52</v>
      </c>
      <c r="AA245" t="str">
        <f t="shared" si="16"/>
        <v>Aug</v>
      </c>
      <c r="AB245" t="s">
        <v>11555</v>
      </c>
      <c r="AC245" s="5">
        <f t="shared" si="17"/>
        <v>5881.1149999999998</v>
      </c>
      <c r="AD245">
        <f t="shared" si="18"/>
        <v>3.7384104153675407E-2</v>
      </c>
      <c r="AE245" s="5">
        <f>VLOOKUP(AA245,'2018 Forecast Summary'!$M$4:$O$16,3,FALSE)*AD245</f>
        <v>1815.0508192685184</v>
      </c>
    </row>
    <row r="246" spans="23:31" x14ac:dyDescent="0.3">
      <c r="W246" t="str">
        <f t="shared" si="15"/>
        <v>01-Sep</v>
      </c>
      <c r="X246" s="1">
        <f t="shared" si="19"/>
        <v>42248</v>
      </c>
      <c r="Y246" s="5">
        <f>SUMIF('Raw Sales Data'!D:D,Pivots!X246,'Raw Sales Data'!S:S)</f>
        <v>469.43600000000004</v>
      </c>
      <c r="AA246" t="str">
        <f t="shared" si="16"/>
        <v>Sep</v>
      </c>
      <c r="AB246" t="s">
        <v>11556</v>
      </c>
      <c r="AC246" s="5">
        <f t="shared" si="17"/>
        <v>9864.9619999999977</v>
      </c>
      <c r="AD246">
        <f t="shared" si="18"/>
        <v>3.2871875544892383E-2</v>
      </c>
      <c r="AE246" s="5">
        <f>VLOOKUP(AA246,'2018 Forecast Summary'!$M$4:$O$16,3,FALSE)*AD246</f>
        <v>3044.5599788735331</v>
      </c>
    </row>
    <row r="247" spans="23:31" x14ac:dyDescent="0.3">
      <c r="W247" t="str">
        <f t="shared" si="15"/>
        <v>02-Sep</v>
      </c>
      <c r="X247" s="1">
        <f t="shared" si="19"/>
        <v>42249</v>
      </c>
      <c r="Y247" s="5">
        <f>SUMIF('Raw Sales Data'!D:D,Pivots!X247,'Raw Sales Data'!S:S)</f>
        <v>3254.15</v>
      </c>
      <c r="AA247" t="str">
        <f t="shared" si="16"/>
        <v>Sep</v>
      </c>
      <c r="AB247" t="s">
        <v>11557</v>
      </c>
      <c r="AC247" s="5">
        <f t="shared" si="17"/>
        <v>18698.676999999996</v>
      </c>
      <c r="AD247">
        <f t="shared" si="18"/>
        <v>6.2307445603758192E-2</v>
      </c>
      <c r="AE247" s="5">
        <f>VLOOKUP(AA247,'2018 Forecast Summary'!$M$4:$O$16,3,FALSE)*AD247</f>
        <v>5770.8528073481693</v>
      </c>
    </row>
    <row r="248" spans="23:31" x14ac:dyDescent="0.3">
      <c r="W248" t="str">
        <f t="shared" si="15"/>
        <v>03-Sep</v>
      </c>
      <c r="X248" s="1">
        <f t="shared" si="19"/>
        <v>42250</v>
      </c>
      <c r="Y248" s="5">
        <f>SUMIF('Raw Sales Data'!D:D,Pivots!X248,'Raw Sales Data'!S:S)</f>
        <v>22.08</v>
      </c>
      <c r="AA248" t="str">
        <f t="shared" si="16"/>
        <v>Sep</v>
      </c>
      <c r="AB248" t="s">
        <v>11558</v>
      </c>
      <c r="AC248" s="5">
        <f t="shared" si="17"/>
        <v>5858.4230000000007</v>
      </c>
      <c r="AD248">
        <f t="shared" si="18"/>
        <v>1.9521347547546065E-2</v>
      </c>
      <c r="AE248" s="5">
        <f>VLOOKUP(AA248,'2018 Forecast Summary'!$M$4:$O$16,3,FALSE)*AD248</f>
        <v>1808.047532784437</v>
      </c>
    </row>
    <row r="249" spans="23:31" x14ac:dyDescent="0.3">
      <c r="W249" t="str">
        <f t="shared" si="15"/>
        <v>04-Sep</v>
      </c>
      <c r="X249" s="1">
        <f t="shared" si="19"/>
        <v>42251</v>
      </c>
      <c r="Y249" s="5">
        <f>SUMIF('Raw Sales Data'!D:D,Pivots!X249,'Raw Sales Data'!S:S)</f>
        <v>0</v>
      </c>
      <c r="AA249" t="str">
        <f t="shared" si="16"/>
        <v>Sep</v>
      </c>
      <c r="AB249" t="s">
        <v>11559</v>
      </c>
      <c r="AC249" s="5">
        <f t="shared" si="17"/>
        <v>8139.2980000000007</v>
      </c>
      <c r="AD249">
        <f t="shared" si="18"/>
        <v>2.712164434883698E-2</v>
      </c>
      <c r="AE249" s="5">
        <f>VLOOKUP(AA249,'2018 Forecast Summary'!$M$4:$O$16,3,FALSE)*AD249</f>
        <v>2511.9793615956551</v>
      </c>
    </row>
    <row r="250" spans="23:31" x14ac:dyDescent="0.3">
      <c r="W250" t="str">
        <f t="shared" si="15"/>
        <v>05-Sep</v>
      </c>
      <c r="X250" s="1">
        <f t="shared" si="19"/>
        <v>42252</v>
      </c>
      <c r="Y250" s="5">
        <f>SUMIF('Raw Sales Data'!D:D,Pivots!X250,'Raw Sales Data'!S:S)</f>
        <v>296.30399999999997</v>
      </c>
      <c r="AA250" t="str">
        <f t="shared" si="16"/>
        <v>Sep</v>
      </c>
      <c r="AB250" t="s">
        <v>11560</v>
      </c>
      <c r="AC250" s="5">
        <f t="shared" si="17"/>
        <v>6783.799</v>
      </c>
      <c r="AD250">
        <f t="shared" si="18"/>
        <v>2.2604871306099856E-2</v>
      </c>
      <c r="AE250" s="5">
        <f>VLOOKUP(AA250,'2018 Forecast Summary'!$M$4:$O$16,3,FALSE)*AD250</f>
        <v>2093.6403951806706</v>
      </c>
    </row>
    <row r="251" spans="23:31" x14ac:dyDescent="0.3">
      <c r="W251" t="str">
        <f t="shared" si="15"/>
        <v>06-Sep</v>
      </c>
      <c r="X251" s="1">
        <f t="shared" si="19"/>
        <v>42253</v>
      </c>
      <c r="Y251" s="5">
        <f>SUMIF('Raw Sales Data'!D:D,Pivots!X251,'Raw Sales Data'!S:S)</f>
        <v>100.36</v>
      </c>
      <c r="AA251" t="str">
        <f t="shared" si="16"/>
        <v>Sep</v>
      </c>
      <c r="AB251" t="s">
        <v>11561</v>
      </c>
      <c r="AC251" s="5">
        <f t="shared" si="17"/>
        <v>2333.5699999999997</v>
      </c>
      <c r="AD251">
        <f t="shared" si="18"/>
        <v>7.7758862746044556E-3</v>
      </c>
      <c r="AE251" s="5">
        <f>VLOOKUP(AA251,'2018 Forecast Summary'!$M$4:$O$16,3,FALSE)*AD251</f>
        <v>720.19474883936812</v>
      </c>
    </row>
    <row r="252" spans="23:31" x14ac:dyDescent="0.3">
      <c r="W252" t="str">
        <f t="shared" si="15"/>
        <v>07-Sep</v>
      </c>
      <c r="X252" s="1">
        <f t="shared" si="19"/>
        <v>42254</v>
      </c>
      <c r="Y252" s="5">
        <f>SUMIF('Raw Sales Data'!D:D,Pivots!X252,'Raw Sales Data'!S:S)</f>
        <v>3523.8750000000009</v>
      </c>
      <c r="AA252" t="str">
        <f t="shared" si="16"/>
        <v>Sep</v>
      </c>
      <c r="AB252" t="s">
        <v>11562</v>
      </c>
      <c r="AC252" s="5">
        <f t="shared" si="17"/>
        <v>10295.107000000002</v>
      </c>
      <c r="AD252">
        <f t="shared" si="18"/>
        <v>3.4305198137139351E-2</v>
      </c>
      <c r="AE252" s="5">
        <f>VLOOKUP(AA252,'2018 Forecast Summary'!$M$4:$O$16,3,FALSE)*AD252</f>
        <v>3177.312872611245</v>
      </c>
    </row>
    <row r="253" spans="23:31" x14ac:dyDescent="0.3">
      <c r="W253" t="str">
        <f t="shared" si="15"/>
        <v>08-Sep</v>
      </c>
      <c r="X253" s="1">
        <f t="shared" si="19"/>
        <v>42255</v>
      </c>
      <c r="Y253" s="5">
        <f>SUMIF('Raw Sales Data'!D:D,Pivots!X253,'Raw Sales Data'!S:S)</f>
        <v>14228.427999999996</v>
      </c>
      <c r="AA253" t="str">
        <f t="shared" si="16"/>
        <v>Sep</v>
      </c>
      <c r="AB253" t="s">
        <v>11563</v>
      </c>
      <c r="AC253" s="5">
        <f t="shared" si="17"/>
        <v>20996.378599999996</v>
      </c>
      <c r="AD253">
        <f t="shared" si="18"/>
        <v>6.9963811744296805E-2</v>
      </c>
      <c r="AE253" s="5">
        <f>VLOOKUP(AA253,'2018 Forecast Summary'!$M$4:$O$16,3,FALSE)*AD253</f>
        <v>6479.9777218439049</v>
      </c>
    </row>
    <row r="254" spans="23:31" x14ac:dyDescent="0.3">
      <c r="W254" t="str">
        <f t="shared" si="15"/>
        <v>09-Sep</v>
      </c>
      <c r="X254" s="1">
        <f t="shared" si="19"/>
        <v>42256</v>
      </c>
      <c r="Y254" s="5">
        <f>SUMIF('Raw Sales Data'!D:D,Pivots!X254,'Raw Sales Data'!S:S)</f>
        <v>4043.5880000000006</v>
      </c>
      <c r="AA254" t="str">
        <f t="shared" si="16"/>
        <v>Sep</v>
      </c>
      <c r="AB254" t="s">
        <v>11564</v>
      </c>
      <c r="AC254" s="5">
        <f t="shared" si="17"/>
        <v>8484.6410000000014</v>
      </c>
      <c r="AD254">
        <f t="shared" si="18"/>
        <v>2.8272391013274185E-2</v>
      </c>
      <c r="AE254" s="5">
        <f>VLOOKUP(AA254,'2018 Forecast Summary'!$M$4:$O$16,3,FALSE)*AD254</f>
        <v>2618.5603577296615</v>
      </c>
    </row>
    <row r="255" spans="23:31" x14ac:dyDescent="0.3">
      <c r="W255" t="str">
        <f t="shared" si="15"/>
        <v>10-Sep</v>
      </c>
      <c r="X255" s="1">
        <f t="shared" si="19"/>
        <v>42257</v>
      </c>
      <c r="Y255" s="5">
        <f>SUMIF('Raw Sales Data'!D:D,Pivots!X255,'Raw Sales Data'!S:S)</f>
        <v>1855.2280000000001</v>
      </c>
      <c r="AA255" t="str">
        <f t="shared" si="16"/>
        <v>Sep</v>
      </c>
      <c r="AB255" t="s">
        <v>11565</v>
      </c>
      <c r="AC255" s="5">
        <f t="shared" si="17"/>
        <v>7871.9240000000009</v>
      </c>
      <c r="AD255">
        <f t="shared" si="18"/>
        <v>2.6230704794083494E-2</v>
      </c>
      <c r="AE255" s="5">
        <f>VLOOKUP(AA255,'2018 Forecast Summary'!$M$4:$O$16,3,FALSE)*AD255</f>
        <v>2429.4614380809639</v>
      </c>
    </row>
    <row r="256" spans="23:31" x14ac:dyDescent="0.3">
      <c r="W256" t="str">
        <f t="shared" si="15"/>
        <v>11-Sep</v>
      </c>
      <c r="X256" s="1">
        <f t="shared" si="19"/>
        <v>42258</v>
      </c>
      <c r="Y256" s="5">
        <f>SUMIF('Raw Sales Data'!D:D,Pivots!X256,'Raw Sales Data'!S:S)</f>
        <v>127.95</v>
      </c>
      <c r="AA256" t="str">
        <f t="shared" si="16"/>
        <v>Sep</v>
      </c>
      <c r="AB256" t="s">
        <v>11566</v>
      </c>
      <c r="AC256" s="5">
        <f t="shared" si="17"/>
        <v>14056.104000000001</v>
      </c>
      <c r="AD256">
        <f t="shared" si="18"/>
        <v>4.6837534836329235E-2</v>
      </c>
      <c r="AE256" s="5">
        <f>VLOOKUP(AA256,'2018 Forecast Summary'!$M$4:$O$16,3,FALSE)*AD256</f>
        <v>4338.0452653830998</v>
      </c>
    </row>
    <row r="257" spans="23:31" x14ac:dyDescent="0.3">
      <c r="W257" t="str">
        <f t="shared" si="15"/>
        <v>12-Sep</v>
      </c>
      <c r="X257" s="1">
        <f t="shared" si="19"/>
        <v>42259</v>
      </c>
      <c r="Y257" s="5">
        <f>SUMIF('Raw Sales Data'!D:D,Pivots!X257,'Raw Sales Data'!S:S)</f>
        <v>4904.66</v>
      </c>
      <c r="AA257" t="str">
        <f t="shared" si="16"/>
        <v>Sep</v>
      </c>
      <c r="AB257" t="s">
        <v>11567</v>
      </c>
      <c r="AC257" s="5">
        <f t="shared" si="17"/>
        <v>8147.826</v>
      </c>
      <c r="AD257">
        <f t="shared" si="18"/>
        <v>2.7150061220047109E-2</v>
      </c>
      <c r="AE257" s="5">
        <f>VLOOKUP(AA257,'2018 Forecast Summary'!$M$4:$O$16,3,FALSE)*AD257</f>
        <v>2514.6113035635844</v>
      </c>
    </row>
    <row r="258" spans="23:31" x14ac:dyDescent="0.3">
      <c r="W258" t="str">
        <f t="shared" si="15"/>
        <v>13-Sep</v>
      </c>
      <c r="X258" s="1">
        <f t="shared" si="19"/>
        <v>42260</v>
      </c>
      <c r="Y258" s="5">
        <f>SUMIF('Raw Sales Data'!D:D,Pivots!X258,'Raw Sales Data'!S:S)</f>
        <v>1275.4080000000001</v>
      </c>
      <c r="AA258" t="str">
        <f t="shared" si="16"/>
        <v>Sep</v>
      </c>
      <c r="AB258" t="s">
        <v>11568</v>
      </c>
      <c r="AC258" s="5">
        <f t="shared" si="17"/>
        <v>5775.478000000001</v>
      </c>
      <c r="AD258">
        <f t="shared" si="18"/>
        <v>1.9244959486743488E-2</v>
      </c>
      <c r="AE258" s="5">
        <f>VLOOKUP(AA258,'2018 Forecast Summary'!$M$4:$O$16,3,FALSE)*AD258</f>
        <v>1782.4487491857099</v>
      </c>
    </row>
    <row r="259" spans="23:31" x14ac:dyDescent="0.3">
      <c r="W259" t="str">
        <f t="shared" si="15"/>
        <v>14-Sep</v>
      </c>
      <c r="X259" s="1">
        <f t="shared" si="19"/>
        <v>42261</v>
      </c>
      <c r="Y259" s="5">
        <f>SUMIF('Raw Sales Data'!D:D,Pivots!X259,'Raw Sales Data'!S:S)</f>
        <v>5023.7159999999994</v>
      </c>
      <c r="AA259" t="str">
        <f t="shared" si="16"/>
        <v>Sep</v>
      </c>
      <c r="AB259" t="s">
        <v>11569</v>
      </c>
      <c r="AC259" s="5">
        <f t="shared" si="17"/>
        <v>12894.876999999999</v>
      </c>
      <c r="AD259">
        <f t="shared" si="18"/>
        <v>4.2968111981647295E-2</v>
      </c>
      <c r="AE259" s="5">
        <f>VLOOKUP(AA259,'2018 Forecast Summary'!$M$4:$O$16,3,FALSE)*AD259</f>
        <v>3979.6632208716878</v>
      </c>
    </row>
    <row r="260" spans="23:31" x14ac:dyDescent="0.3">
      <c r="W260" t="str">
        <f t="shared" ref="W260:W323" si="20">TEXT(X260,"dd-mmm")</f>
        <v>15-Sep</v>
      </c>
      <c r="X260" s="1">
        <f t="shared" si="19"/>
        <v>42262</v>
      </c>
      <c r="Y260" s="5">
        <f>SUMIF('Raw Sales Data'!D:D,Pivots!X260,'Raw Sales Data'!S:S)</f>
        <v>133.43600000000001</v>
      </c>
      <c r="AA260" t="str">
        <f t="shared" ref="AA260:AA323" si="21">TEXT(AB260,"mmm")</f>
        <v>Sep</v>
      </c>
      <c r="AB260" t="s">
        <v>11570</v>
      </c>
      <c r="AC260" s="5">
        <f t="shared" ref="AC260:AC323" si="22">SUMIF(W:W,AB260,Y:Y)</f>
        <v>12055.493999999999</v>
      </c>
      <c r="AD260">
        <f t="shared" ref="AD260:AD323" si="23">AC260/VLOOKUP(AA260,AG:AH,2,FALSE)</f>
        <v>4.0171132782893325E-2</v>
      </c>
      <c r="AE260" s="5">
        <f>VLOOKUP(AA260,'2018 Forecast Summary'!$M$4:$O$16,3,FALSE)*AD260</f>
        <v>3720.6098267737889</v>
      </c>
    </row>
    <row r="261" spans="23:31" x14ac:dyDescent="0.3">
      <c r="W261" t="str">
        <f t="shared" si="20"/>
        <v>16-Sep</v>
      </c>
      <c r="X261" s="1">
        <f t="shared" ref="X261:X324" si="24">X260+1</f>
        <v>42263</v>
      </c>
      <c r="Y261" s="5">
        <f>SUMIF('Raw Sales Data'!D:D,Pivots!X261,'Raw Sales Data'!S:S)</f>
        <v>33.552</v>
      </c>
      <c r="AA261" t="str">
        <f t="shared" si="21"/>
        <v>Sep</v>
      </c>
      <c r="AB261" t="s">
        <v>11571</v>
      </c>
      <c r="AC261" s="5">
        <f t="shared" si="22"/>
        <v>1322.2080000000001</v>
      </c>
      <c r="AD261">
        <f t="shared" si="23"/>
        <v>4.4058412815438193E-3</v>
      </c>
      <c r="AE261" s="5">
        <f>VLOOKUP(AA261,'2018 Forecast Summary'!$M$4:$O$16,3,FALSE)*AD261</f>
        <v>408.06457850992405</v>
      </c>
    </row>
    <row r="262" spans="23:31" x14ac:dyDescent="0.3">
      <c r="W262" t="str">
        <f t="shared" si="20"/>
        <v>17-Sep</v>
      </c>
      <c r="X262" s="1">
        <f t="shared" si="24"/>
        <v>42264</v>
      </c>
      <c r="Y262" s="5">
        <f>SUMIF('Raw Sales Data'!D:D,Pivots!X262,'Raw Sales Data'!S:S)</f>
        <v>820.52300000000002</v>
      </c>
      <c r="AA262" t="str">
        <f t="shared" si="21"/>
        <v>Sep</v>
      </c>
      <c r="AB262" t="s">
        <v>11572</v>
      </c>
      <c r="AC262" s="5">
        <f t="shared" si="22"/>
        <v>19367.880999999998</v>
      </c>
      <c r="AD262">
        <f t="shared" si="23"/>
        <v>6.4537356940684201E-2</v>
      </c>
      <c r="AE262" s="5">
        <f>VLOOKUP(AA262,'2018 Forecast Summary'!$M$4:$O$16,3,FALSE)*AD262</f>
        <v>5977.3849476749238</v>
      </c>
    </row>
    <row r="263" spans="23:31" x14ac:dyDescent="0.3">
      <c r="W263" t="str">
        <f t="shared" si="20"/>
        <v>18-Sep</v>
      </c>
      <c r="X263" s="1">
        <f t="shared" si="24"/>
        <v>42265</v>
      </c>
      <c r="Y263" s="5">
        <f>SUMIF('Raw Sales Data'!D:D,Pivots!X263,'Raw Sales Data'!S:S)</f>
        <v>0</v>
      </c>
      <c r="AA263" t="str">
        <f t="shared" si="21"/>
        <v>Sep</v>
      </c>
      <c r="AB263" t="s">
        <v>11573</v>
      </c>
      <c r="AC263" s="5">
        <f t="shared" si="22"/>
        <v>10187.332</v>
      </c>
      <c r="AD263">
        <f t="shared" si="23"/>
        <v>3.3946071929978006E-2</v>
      </c>
      <c r="AE263" s="5">
        <f>VLOOKUP(AA263,'2018 Forecast Summary'!$M$4:$O$16,3,FALSE)*AD263</f>
        <v>3144.0509652949168</v>
      </c>
    </row>
    <row r="264" spans="23:31" x14ac:dyDescent="0.3">
      <c r="W264" t="str">
        <f t="shared" si="20"/>
        <v>19-Sep</v>
      </c>
      <c r="X264" s="1">
        <f t="shared" si="24"/>
        <v>42266</v>
      </c>
      <c r="Y264" s="5">
        <f>SUMIF('Raw Sales Data'!D:D,Pivots!X264,'Raw Sales Data'!S:S)</f>
        <v>9338.6370000000006</v>
      </c>
      <c r="AA264" t="str">
        <f t="shared" si="21"/>
        <v>Sep</v>
      </c>
      <c r="AB264" t="s">
        <v>11574</v>
      </c>
      <c r="AC264" s="5">
        <f t="shared" si="22"/>
        <v>15326.517</v>
      </c>
      <c r="AD264">
        <f t="shared" si="23"/>
        <v>5.1070785610798849E-2</v>
      </c>
      <c r="AE264" s="5">
        <f>VLOOKUP(AA264,'2018 Forecast Summary'!$M$4:$O$16,3,FALSE)*AD264</f>
        <v>4730.124685095072</v>
      </c>
    </row>
    <row r="265" spans="23:31" x14ac:dyDescent="0.3">
      <c r="W265" t="str">
        <f t="shared" si="20"/>
        <v>20-Sep</v>
      </c>
      <c r="X265" s="1">
        <f t="shared" si="24"/>
        <v>42267</v>
      </c>
      <c r="Y265" s="5">
        <f>SUMIF('Raw Sales Data'!D:D,Pivots!X265,'Raw Sales Data'!S:S)</f>
        <v>5335.9679999999998</v>
      </c>
      <c r="AA265" t="str">
        <f t="shared" si="21"/>
        <v>Sep</v>
      </c>
      <c r="AB265" t="s">
        <v>11575</v>
      </c>
      <c r="AC265" s="5">
        <f t="shared" si="22"/>
        <v>15763.941999999999</v>
      </c>
      <c r="AD265">
        <f t="shared" si="23"/>
        <v>5.252836650773738E-2</v>
      </c>
      <c r="AE265" s="5">
        <f>VLOOKUP(AA265,'2018 Forecast Summary'!$M$4:$O$16,3,FALSE)*AD265</f>
        <v>4865.124358561503</v>
      </c>
    </row>
    <row r="266" spans="23:31" x14ac:dyDescent="0.3">
      <c r="W266" t="str">
        <f t="shared" si="20"/>
        <v>21-Sep</v>
      </c>
      <c r="X266" s="1">
        <f t="shared" si="24"/>
        <v>42268</v>
      </c>
      <c r="Y266" s="5">
        <f>SUMIF('Raw Sales Data'!D:D,Pivots!X266,'Raw Sales Data'!S:S)</f>
        <v>2679.6519999999996</v>
      </c>
      <c r="AA266" t="str">
        <f t="shared" si="21"/>
        <v>Sep</v>
      </c>
      <c r="AB266" t="s">
        <v>11576</v>
      </c>
      <c r="AC266" s="5">
        <f t="shared" si="22"/>
        <v>9999.8820000000014</v>
      </c>
      <c r="AD266">
        <f t="shared" si="23"/>
        <v>3.3321453906017033E-2</v>
      </c>
      <c r="AE266" s="5">
        <f>VLOOKUP(AA266,'2018 Forecast Summary'!$M$4:$O$16,3,FALSE)*AD266</f>
        <v>3086.1994735162516</v>
      </c>
    </row>
    <row r="267" spans="23:31" x14ac:dyDescent="0.3">
      <c r="W267" t="str">
        <f t="shared" si="20"/>
        <v>22-Sep</v>
      </c>
      <c r="X267" s="1">
        <f t="shared" si="24"/>
        <v>42269</v>
      </c>
      <c r="Y267" s="5">
        <f>SUMIF('Raw Sales Data'!D:D,Pivots!X267,'Raw Sales Data'!S:S)</f>
        <v>1240.2660000000001</v>
      </c>
      <c r="AA267" t="str">
        <f t="shared" si="21"/>
        <v>Sep</v>
      </c>
      <c r="AB267" t="s">
        <v>11577</v>
      </c>
      <c r="AC267" s="5">
        <f t="shared" si="22"/>
        <v>11313.045</v>
      </c>
      <c r="AD267">
        <f t="shared" si="23"/>
        <v>3.7697155576855448E-2</v>
      </c>
      <c r="AE267" s="5">
        <f>VLOOKUP(AA267,'2018 Forecast Summary'!$M$4:$O$16,3,FALSE)*AD267</f>
        <v>3491.4725516626754</v>
      </c>
    </row>
    <row r="268" spans="23:31" x14ac:dyDescent="0.3">
      <c r="W268" t="str">
        <f t="shared" si="20"/>
        <v>23-Sep</v>
      </c>
      <c r="X268" s="1">
        <f t="shared" si="24"/>
        <v>42270</v>
      </c>
      <c r="Y268" s="5">
        <f>SUMIF('Raw Sales Data'!D:D,Pivots!X268,'Raw Sales Data'!S:S)</f>
        <v>10662.337000000001</v>
      </c>
      <c r="AA268" t="str">
        <f t="shared" si="21"/>
        <v>Sep</v>
      </c>
      <c r="AB268" t="s">
        <v>11578</v>
      </c>
      <c r="AC268" s="5">
        <f t="shared" si="22"/>
        <v>14380.268000000002</v>
      </c>
      <c r="AD268">
        <f t="shared" si="23"/>
        <v>4.7917709160785277E-2</v>
      </c>
      <c r="AE268" s="5">
        <f>VLOOKUP(AA268,'2018 Forecast Summary'!$M$4:$O$16,3,FALSE)*AD268</f>
        <v>4438.0899225233461</v>
      </c>
    </row>
    <row r="269" spans="23:31" x14ac:dyDescent="0.3">
      <c r="W269" t="str">
        <f t="shared" si="20"/>
        <v>24-Sep</v>
      </c>
      <c r="X269" s="1">
        <f t="shared" si="24"/>
        <v>42271</v>
      </c>
      <c r="Y269" s="5">
        <f>SUMIF('Raw Sales Data'!D:D,Pivots!X269,'Raw Sales Data'!S:S)</f>
        <v>211.96</v>
      </c>
      <c r="AA269" t="str">
        <f t="shared" si="21"/>
        <v>Sep</v>
      </c>
      <c r="AB269" t="s">
        <v>11579</v>
      </c>
      <c r="AC269" s="5">
        <f t="shared" si="22"/>
        <v>13129.085999999999</v>
      </c>
      <c r="AD269">
        <f t="shared" si="23"/>
        <v>4.374853963048099E-2</v>
      </c>
      <c r="AE269" s="5">
        <f>VLOOKUP(AA269,'2018 Forecast Summary'!$M$4:$O$16,3,FALSE)*AD269</f>
        <v>4051.9456430535465</v>
      </c>
    </row>
    <row r="270" spans="23:31" x14ac:dyDescent="0.3">
      <c r="W270" t="str">
        <f t="shared" si="20"/>
        <v>25-Sep</v>
      </c>
      <c r="X270" s="1">
        <f t="shared" si="24"/>
        <v>42272</v>
      </c>
      <c r="Y270" s="5">
        <f>SUMIF('Raw Sales Data'!D:D,Pivots!X270,'Raw Sales Data'!S:S)</f>
        <v>354.8888</v>
      </c>
      <c r="AA270" t="str">
        <f t="shared" si="21"/>
        <v>Sep</v>
      </c>
      <c r="AB270" t="s">
        <v>11580</v>
      </c>
      <c r="AC270" s="5">
        <f t="shared" si="22"/>
        <v>7184.8617999999997</v>
      </c>
      <c r="AD270">
        <f t="shared" si="23"/>
        <v>2.3941286636162559E-2</v>
      </c>
      <c r="AE270" s="5">
        <f>VLOOKUP(AA270,'2018 Forecast Summary'!$M$4:$O$16,3,FALSE)*AD270</f>
        <v>2217.4178359751668</v>
      </c>
    </row>
    <row r="271" spans="23:31" x14ac:dyDescent="0.3">
      <c r="W271" t="str">
        <f t="shared" si="20"/>
        <v>26-Sep</v>
      </c>
      <c r="X271" s="1">
        <f t="shared" si="24"/>
        <v>42273</v>
      </c>
      <c r="Y271" s="5">
        <f>SUMIF('Raw Sales Data'!D:D,Pivots!X271,'Raw Sales Data'!S:S)</f>
        <v>1326.7900000000002</v>
      </c>
      <c r="AA271" t="str">
        <f t="shared" si="21"/>
        <v>Sep</v>
      </c>
      <c r="AB271" t="s">
        <v>11581</v>
      </c>
      <c r="AC271" s="5">
        <f t="shared" si="22"/>
        <v>9233.8055000000004</v>
      </c>
      <c r="AD271">
        <f t="shared" si="23"/>
        <v>3.0768745505734624E-2</v>
      </c>
      <c r="AE271" s="5">
        <f>VLOOKUP(AA271,'2018 Forecast Summary'!$M$4:$O$16,3,FALSE)*AD271</f>
        <v>2849.7701945534427</v>
      </c>
    </row>
    <row r="272" spans="23:31" x14ac:dyDescent="0.3">
      <c r="W272" t="str">
        <f t="shared" si="20"/>
        <v>27-Sep</v>
      </c>
      <c r="X272" s="1">
        <f t="shared" si="24"/>
        <v>42274</v>
      </c>
      <c r="Y272" s="5">
        <f>SUMIF('Raw Sales Data'!D:D,Pivots!X272,'Raw Sales Data'!S:S)</f>
        <v>773.43999999999994</v>
      </c>
      <c r="AA272" t="str">
        <f t="shared" si="21"/>
        <v>Sep</v>
      </c>
      <c r="AB272" t="s">
        <v>11582</v>
      </c>
      <c r="AC272" s="5">
        <f t="shared" si="22"/>
        <v>5149.3838000000005</v>
      </c>
      <c r="AD272">
        <f t="shared" si="23"/>
        <v>1.7158697966245084E-2</v>
      </c>
      <c r="AE272" s="5">
        <f>VLOOKUP(AA272,'2018 Forecast Summary'!$M$4:$O$16,3,FALSE)*AD272</f>
        <v>1589.2213100607703</v>
      </c>
    </row>
    <row r="273" spans="23:31" x14ac:dyDescent="0.3">
      <c r="W273" t="str">
        <f t="shared" si="20"/>
        <v>28-Sep</v>
      </c>
      <c r="X273" s="1">
        <f t="shared" si="24"/>
        <v>42275</v>
      </c>
      <c r="Y273" s="5">
        <f>SUMIF('Raw Sales Data'!D:D,Pivots!X273,'Raw Sales Data'!S:S)</f>
        <v>490.29200000000003</v>
      </c>
      <c r="AA273" t="str">
        <f t="shared" si="21"/>
        <v>Sep</v>
      </c>
      <c r="AB273" t="s">
        <v>11583</v>
      </c>
      <c r="AC273" s="5">
        <f t="shared" si="22"/>
        <v>2207.0630000000001</v>
      </c>
      <c r="AD273">
        <f t="shared" si="23"/>
        <v>7.3543415834482519E-3</v>
      </c>
      <c r="AE273" s="5">
        <f>VLOOKUP(AA273,'2018 Forecast Summary'!$M$4:$O$16,3,FALSE)*AD273</f>
        <v>681.15170445183242</v>
      </c>
    </row>
    <row r="274" spans="23:31" x14ac:dyDescent="0.3">
      <c r="W274" t="str">
        <f t="shared" si="20"/>
        <v>29-Sep</v>
      </c>
      <c r="X274" s="1">
        <f t="shared" si="24"/>
        <v>42276</v>
      </c>
      <c r="Y274" s="5">
        <f>SUMIF('Raw Sales Data'!D:D,Pivots!X274,'Raw Sales Data'!S:S)</f>
        <v>8109.07</v>
      </c>
      <c r="AA274" t="str">
        <f t="shared" si="21"/>
        <v>Sep</v>
      </c>
      <c r="AB274" t="s">
        <v>11584</v>
      </c>
      <c r="AC274" s="5">
        <f t="shared" si="22"/>
        <v>11227.402</v>
      </c>
      <c r="AD274">
        <f t="shared" si="23"/>
        <v>3.7411777281704264E-2</v>
      </c>
      <c r="AE274" s="5">
        <f>VLOOKUP(AA274,'2018 Forecast Summary'!$M$4:$O$16,3,FALSE)*AD274</f>
        <v>3465.0411016205298</v>
      </c>
    </row>
    <row r="275" spans="23:31" x14ac:dyDescent="0.3">
      <c r="W275" t="str">
        <f t="shared" si="20"/>
        <v>30-Sep</v>
      </c>
      <c r="X275" s="1">
        <f t="shared" si="24"/>
        <v>42277</v>
      </c>
      <c r="Y275" s="5">
        <f>SUMIF('Raw Sales Data'!D:D,Pivots!X275,'Raw Sales Data'!S:S)</f>
        <v>987.53199999999993</v>
      </c>
      <c r="AA275" t="str">
        <f t="shared" si="21"/>
        <v>Sep</v>
      </c>
      <c r="AB275" t="s">
        <v>11585</v>
      </c>
      <c r="AC275" s="5">
        <f t="shared" si="22"/>
        <v>2054.1759999999999</v>
      </c>
      <c r="AD275">
        <f t="shared" si="23"/>
        <v>6.8448938596321878E-3</v>
      </c>
      <c r="AE275" s="5">
        <f>VLOOKUP(AA275,'2018 Forecast Summary'!$M$4:$O$16,3,FALSE)*AD275</f>
        <v>633.9671697835754</v>
      </c>
    </row>
    <row r="276" spans="23:31" x14ac:dyDescent="0.3">
      <c r="W276" t="str">
        <f t="shared" si="20"/>
        <v>01-Oct</v>
      </c>
      <c r="X276" s="1">
        <f t="shared" si="24"/>
        <v>42278</v>
      </c>
      <c r="Y276" s="5">
        <f>SUMIF('Raw Sales Data'!D:D,Pivots!X276,'Raw Sales Data'!S:S)</f>
        <v>4.71</v>
      </c>
      <c r="AA276" t="str">
        <f t="shared" si="21"/>
        <v>Oct</v>
      </c>
      <c r="AB276" t="s">
        <v>11586</v>
      </c>
      <c r="AC276" s="5">
        <f t="shared" si="22"/>
        <v>4923.0039999999999</v>
      </c>
      <c r="AD276">
        <f t="shared" si="23"/>
        <v>2.4677170106859124E-2</v>
      </c>
      <c r="AE276" s="5">
        <f>VLOOKUP(AA276,'2018 Forecast Summary'!$M$4:$O$16,3,FALSE)*AD276</f>
        <v>1519.3551636827701</v>
      </c>
    </row>
    <row r="277" spans="23:31" x14ac:dyDescent="0.3">
      <c r="W277" t="str">
        <f t="shared" si="20"/>
        <v>02-Oct</v>
      </c>
      <c r="X277" s="1">
        <f t="shared" si="24"/>
        <v>42279</v>
      </c>
      <c r="Y277" s="5">
        <f>SUMIF('Raw Sales Data'!D:D,Pivots!X277,'Raw Sales Data'!S:S)</f>
        <v>598.14399999999989</v>
      </c>
      <c r="AA277" t="str">
        <f t="shared" si="21"/>
        <v>Oct</v>
      </c>
      <c r="AB277" t="s">
        <v>11587</v>
      </c>
      <c r="AC277" s="5">
        <f t="shared" si="22"/>
        <v>25738.403999999999</v>
      </c>
      <c r="AD277">
        <f t="shared" si="23"/>
        <v>0.12901695261410784</v>
      </c>
      <c r="AE277" s="5">
        <f>VLOOKUP(AA277,'2018 Forecast Summary'!$M$4:$O$16,3,FALSE)*AD277</f>
        <v>7943.4786204425727</v>
      </c>
    </row>
    <row r="278" spans="23:31" x14ac:dyDescent="0.3">
      <c r="W278" t="str">
        <f t="shared" si="20"/>
        <v>03-Oct</v>
      </c>
      <c r="X278" s="1">
        <f t="shared" si="24"/>
        <v>42280</v>
      </c>
      <c r="Y278" s="5">
        <f>SUMIF('Raw Sales Data'!D:D,Pivots!X278,'Raw Sales Data'!S:S)</f>
        <v>862.68300000000011</v>
      </c>
      <c r="AA278" t="str">
        <f t="shared" si="21"/>
        <v>Oct</v>
      </c>
      <c r="AB278" t="s">
        <v>11588</v>
      </c>
      <c r="AC278" s="5">
        <f t="shared" si="22"/>
        <v>5323.0769999999993</v>
      </c>
      <c r="AD278">
        <f t="shared" si="23"/>
        <v>2.6682585799424362E-2</v>
      </c>
      <c r="AE278" s="5">
        <f>VLOOKUP(AA278,'2018 Forecast Summary'!$M$4:$O$16,3,FALSE)*AD278</f>
        <v>1642.8271288487654</v>
      </c>
    </row>
    <row r="279" spans="23:31" x14ac:dyDescent="0.3">
      <c r="W279" t="str">
        <f t="shared" si="20"/>
        <v>04-Oct</v>
      </c>
      <c r="X279" s="1">
        <f t="shared" si="24"/>
        <v>42281</v>
      </c>
      <c r="Y279" s="5">
        <f>SUMIF('Raw Sales Data'!D:D,Pivots!X279,'Raw Sales Data'!S:S)</f>
        <v>728.74799999999993</v>
      </c>
      <c r="AA279" t="str">
        <f t="shared" si="21"/>
        <v>Oct</v>
      </c>
      <c r="AB279" t="s">
        <v>11589</v>
      </c>
      <c r="AC279" s="5">
        <f t="shared" si="22"/>
        <v>7167.09</v>
      </c>
      <c r="AD279">
        <f t="shared" si="23"/>
        <v>3.5925930407769112E-2</v>
      </c>
      <c r="AE279" s="5">
        <f>VLOOKUP(AA279,'2018 Forecast Summary'!$M$4:$O$16,3,FALSE)*AD279</f>
        <v>2211.9330392742204</v>
      </c>
    </row>
    <row r="280" spans="23:31" x14ac:dyDescent="0.3">
      <c r="W280" t="str">
        <f t="shared" si="20"/>
        <v>05-Oct</v>
      </c>
      <c r="X280" s="1">
        <f t="shared" si="24"/>
        <v>42282</v>
      </c>
      <c r="Y280" s="5">
        <f>SUMIF('Raw Sales Data'!D:D,Pivots!X280,'Raw Sales Data'!S:S)</f>
        <v>191.9</v>
      </c>
      <c r="AA280" t="str">
        <f t="shared" si="21"/>
        <v>Oct</v>
      </c>
      <c r="AB280" t="s">
        <v>11590</v>
      </c>
      <c r="AC280" s="5">
        <f t="shared" si="22"/>
        <v>7727.6079999999993</v>
      </c>
      <c r="AD280">
        <f t="shared" si="23"/>
        <v>3.8735596626597382E-2</v>
      </c>
      <c r="AE280" s="5">
        <f>VLOOKUP(AA280,'2018 Forecast Summary'!$M$4:$O$16,3,FALSE)*AD280</f>
        <v>2384.9221161949663</v>
      </c>
    </row>
    <row r="281" spans="23:31" x14ac:dyDescent="0.3">
      <c r="W281" t="str">
        <f t="shared" si="20"/>
        <v>06-Oct</v>
      </c>
      <c r="X281" s="1">
        <f t="shared" si="24"/>
        <v>42283</v>
      </c>
      <c r="Y281" s="5">
        <f>SUMIF('Raw Sales Data'!D:D,Pivots!X281,'Raw Sales Data'!S:S)</f>
        <v>494.71</v>
      </c>
      <c r="AA281" t="str">
        <f t="shared" si="21"/>
        <v>Oct</v>
      </c>
      <c r="AB281" t="s">
        <v>11591</v>
      </c>
      <c r="AC281" s="5">
        <f t="shared" si="22"/>
        <v>2505.9300000000003</v>
      </c>
      <c r="AD281">
        <f t="shared" si="23"/>
        <v>1.256128593149254E-2</v>
      </c>
      <c r="AE281" s="5">
        <f>VLOOKUP(AA281,'2018 Forecast Summary'!$M$4:$O$16,3,FALSE)*AD281</f>
        <v>773.38911065836328</v>
      </c>
    </row>
    <row r="282" spans="23:31" x14ac:dyDescent="0.3">
      <c r="W282" t="str">
        <f t="shared" si="20"/>
        <v>07-Oct</v>
      </c>
      <c r="X282" s="1">
        <f t="shared" si="24"/>
        <v>42284</v>
      </c>
      <c r="Y282" s="5">
        <f>SUMIF('Raw Sales Data'!D:D,Pivots!X282,'Raw Sales Data'!S:S)</f>
        <v>237.35999999999999</v>
      </c>
      <c r="AA282" t="str">
        <f t="shared" si="21"/>
        <v>Oct</v>
      </c>
      <c r="AB282" t="s">
        <v>11592</v>
      </c>
      <c r="AC282" s="5">
        <f t="shared" si="22"/>
        <v>3960.2820000000002</v>
      </c>
      <c r="AD282">
        <f t="shared" si="23"/>
        <v>1.9851406292810705E-2</v>
      </c>
      <c r="AE282" s="5">
        <f>VLOOKUP(AA282,'2018 Forecast Summary'!$M$4:$O$16,3,FALSE)*AD282</f>
        <v>1222.2364447276354</v>
      </c>
    </row>
    <row r="283" spans="23:31" x14ac:dyDescent="0.3">
      <c r="W283" t="str">
        <f t="shared" si="20"/>
        <v>08-Oct</v>
      </c>
      <c r="X283" s="1">
        <f t="shared" si="24"/>
        <v>42285</v>
      </c>
      <c r="Y283" s="5">
        <f>SUMIF('Raw Sales Data'!D:D,Pivots!X283,'Raw Sales Data'!S:S)</f>
        <v>147.392</v>
      </c>
      <c r="AA283" t="str">
        <f t="shared" si="21"/>
        <v>Oct</v>
      </c>
      <c r="AB283" t="s">
        <v>11593</v>
      </c>
      <c r="AC283" s="5">
        <f t="shared" si="22"/>
        <v>1539.404</v>
      </c>
      <c r="AD283">
        <f t="shared" si="23"/>
        <v>7.7164540941220775E-3</v>
      </c>
      <c r="AE283" s="5">
        <f>VLOOKUP(AA283,'2018 Forecast Summary'!$M$4:$O$16,3,FALSE)*AD283</f>
        <v>475.09638757025408</v>
      </c>
    </row>
    <row r="284" spans="23:31" x14ac:dyDescent="0.3">
      <c r="W284" t="str">
        <f t="shared" si="20"/>
        <v>09-Oct</v>
      </c>
      <c r="X284" s="1">
        <f t="shared" si="24"/>
        <v>42286</v>
      </c>
      <c r="Y284" s="5">
        <f>SUMIF('Raw Sales Data'!D:D,Pivots!X284,'Raw Sales Data'!S:S)</f>
        <v>249.35999999999999</v>
      </c>
      <c r="AA284" t="str">
        <f t="shared" si="21"/>
        <v>Oct</v>
      </c>
      <c r="AB284" t="s">
        <v>11594</v>
      </c>
      <c r="AC284" s="5">
        <f t="shared" si="22"/>
        <v>4426.4040000000005</v>
      </c>
      <c r="AD284">
        <f t="shared" si="23"/>
        <v>2.2187900816184929E-2</v>
      </c>
      <c r="AE284" s="5">
        <f>VLOOKUP(AA284,'2018 Forecast Summary'!$M$4:$O$16,3,FALSE)*AD284</f>
        <v>1366.092689330756</v>
      </c>
    </row>
    <row r="285" spans="23:31" x14ac:dyDescent="0.3">
      <c r="W285" t="str">
        <f t="shared" si="20"/>
        <v>10-Oct</v>
      </c>
      <c r="X285" s="1">
        <f t="shared" si="24"/>
        <v>42287</v>
      </c>
      <c r="Y285" s="5">
        <f>SUMIF('Raw Sales Data'!D:D,Pivots!X285,'Raw Sales Data'!S:S)</f>
        <v>2049.386</v>
      </c>
      <c r="AA285" t="str">
        <f t="shared" si="21"/>
        <v>Oct</v>
      </c>
      <c r="AB285" t="s">
        <v>11595</v>
      </c>
      <c r="AC285" s="5">
        <f t="shared" si="22"/>
        <v>4396.1130000000003</v>
      </c>
      <c r="AD285">
        <f t="shared" si="23"/>
        <v>2.2036063409652886E-2</v>
      </c>
      <c r="AE285" s="5">
        <f>VLOOKUP(AA285,'2018 Forecast Summary'!$M$4:$O$16,3,FALSE)*AD285</f>
        <v>1356.7441721930256</v>
      </c>
    </row>
    <row r="286" spans="23:31" x14ac:dyDescent="0.3">
      <c r="W286" t="str">
        <f t="shared" si="20"/>
        <v>11-Oct</v>
      </c>
      <c r="X286" s="1">
        <f t="shared" si="24"/>
        <v>42288</v>
      </c>
      <c r="Y286" s="5">
        <f>SUMIF('Raw Sales Data'!D:D,Pivots!X286,'Raw Sales Data'!S:S)</f>
        <v>1381.164</v>
      </c>
      <c r="AA286" t="str">
        <f t="shared" si="21"/>
        <v>Oct</v>
      </c>
      <c r="AB286" t="s">
        <v>11596</v>
      </c>
      <c r="AC286" s="5">
        <f t="shared" si="22"/>
        <v>2426.1235000000001</v>
      </c>
      <c r="AD286">
        <f t="shared" si="23"/>
        <v>1.2161245920122844E-2</v>
      </c>
      <c r="AE286" s="5">
        <f>VLOOKUP(AA286,'2018 Forecast Summary'!$M$4:$O$16,3,FALSE)*AD286</f>
        <v>748.75894219405779</v>
      </c>
    </row>
    <row r="287" spans="23:31" x14ac:dyDescent="0.3">
      <c r="W287" t="str">
        <f t="shared" si="20"/>
        <v>12-Oct</v>
      </c>
      <c r="X287" s="1">
        <f t="shared" si="24"/>
        <v>42289</v>
      </c>
      <c r="Y287" s="5">
        <f>SUMIF('Raw Sales Data'!D:D,Pivots!X287,'Raw Sales Data'!S:S)</f>
        <v>58.53</v>
      </c>
      <c r="AA287" t="str">
        <f t="shared" si="21"/>
        <v>Oct</v>
      </c>
      <c r="AB287" t="s">
        <v>11597</v>
      </c>
      <c r="AC287" s="5">
        <f t="shared" si="22"/>
        <v>8074.6820000000007</v>
      </c>
      <c r="AD287">
        <f t="shared" si="23"/>
        <v>4.047534823713194E-2</v>
      </c>
      <c r="AE287" s="5">
        <f>VLOOKUP(AA287,'2018 Forecast Summary'!$M$4:$O$16,3,FALSE)*AD287</f>
        <v>2492.0373397617227</v>
      </c>
    </row>
    <row r="288" spans="23:31" x14ac:dyDescent="0.3">
      <c r="W288" t="str">
        <f t="shared" si="20"/>
        <v>13-Oct</v>
      </c>
      <c r="X288" s="1">
        <f t="shared" si="24"/>
        <v>42290</v>
      </c>
      <c r="Y288" s="5">
        <f>SUMIF('Raw Sales Data'!D:D,Pivots!X288,'Raw Sales Data'!S:S)</f>
        <v>2212.1819999999998</v>
      </c>
      <c r="AA288" t="str">
        <f t="shared" si="21"/>
        <v>Oct</v>
      </c>
      <c r="AB288" t="s">
        <v>11598</v>
      </c>
      <c r="AC288" s="5">
        <f t="shared" si="22"/>
        <v>12640.261999999999</v>
      </c>
      <c r="AD288">
        <f t="shared" si="23"/>
        <v>6.3360886070632338E-2</v>
      </c>
      <c r="AE288" s="5">
        <f>VLOOKUP(AA288,'2018 Forecast Summary'!$M$4:$O$16,3,FALSE)*AD288</f>
        <v>3901.0830257304474</v>
      </c>
    </row>
    <row r="289" spans="23:31" x14ac:dyDescent="0.3">
      <c r="W289" t="str">
        <f t="shared" si="20"/>
        <v>14-Oct</v>
      </c>
      <c r="X289" s="1">
        <f t="shared" si="24"/>
        <v>42291</v>
      </c>
      <c r="Y289" s="5">
        <f>SUMIF('Raw Sales Data'!D:D,Pivots!X289,'Raw Sales Data'!S:S)</f>
        <v>4525.4839999999995</v>
      </c>
      <c r="AA289" t="str">
        <f t="shared" si="21"/>
        <v>Oct</v>
      </c>
      <c r="AB289" t="s">
        <v>11599</v>
      </c>
      <c r="AC289" s="5">
        <f t="shared" si="22"/>
        <v>7995.7039999999997</v>
      </c>
      <c r="AD289">
        <f t="shared" si="23"/>
        <v>4.0079461185100383E-2</v>
      </c>
      <c r="AE289" s="5">
        <f>VLOOKUP(AA289,'2018 Forecast Summary'!$M$4:$O$16,3,FALSE)*AD289</f>
        <v>2467.6628659409944</v>
      </c>
    </row>
    <row r="290" spans="23:31" x14ac:dyDescent="0.3">
      <c r="W290" t="str">
        <f t="shared" si="20"/>
        <v>15-Oct</v>
      </c>
      <c r="X290" s="1">
        <f t="shared" si="24"/>
        <v>42292</v>
      </c>
      <c r="Y290" s="5">
        <f>SUMIF('Raw Sales Data'!D:D,Pivots!X290,'Raw Sales Data'!S:S)</f>
        <v>206.72400000000002</v>
      </c>
      <c r="AA290" t="str">
        <f t="shared" si="21"/>
        <v>Oct</v>
      </c>
      <c r="AB290" t="s">
        <v>11600</v>
      </c>
      <c r="AC290" s="5">
        <f t="shared" si="22"/>
        <v>6064.3679999999995</v>
      </c>
      <c r="AD290">
        <f t="shared" si="23"/>
        <v>3.0398399173876975E-2</v>
      </c>
      <c r="AE290" s="5">
        <f>VLOOKUP(AA290,'2018 Forecast Summary'!$M$4:$O$16,3,FALSE)*AD290</f>
        <v>1871.6070178436889</v>
      </c>
    </row>
    <row r="291" spans="23:31" x14ac:dyDescent="0.3">
      <c r="W291" t="str">
        <f t="shared" si="20"/>
        <v>16-Oct</v>
      </c>
      <c r="X291" s="1">
        <f t="shared" si="24"/>
        <v>42293</v>
      </c>
      <c r="Y291" s="5">
        <f>SUMIF('Raw Sales Data'!D:D,Pivots!X291,'Raw Sales Data'!S:S)</f>
        <v>194.322</v>
      </c>
      <c r="AA291" t="str">
        <f t="shared" si="21"/>
        <v>Oct</v>
      </c>
      <c r="AB291" t="s">
        <v>11601</v>
      </c>
      <c r="AC291" s="5">
        <f t="shared" si="22"/>
        <v>4635.0709999999999</v>
      </c>
      <c r="AD291">
        <f t="shared" si="23"/>
        <v>2.3233870117588699E-2</v>
      </c>
      <c r="AE291" s="5">
        <f>VLOOKUP(AA291,'2018 Forecast Summary'!$M$4:$O$16,3,FALSE)*AD291</f>
        <v>1430.4922477995674</v>
      </c>
    </row>
    <row r="292" spans="23:31" x14ac:dyDescent="0.3">
      <c r="W292" t="str">
        <f t="shared" si="20"/>
        <v>17-Oct</v>
      </c>
      <c r="X292" s="1">
        <f t="shared" si="24"/>
        <v>42294</v>
      </c>
      <c r="Y292" s="5">
        <f>SUMIF('Raw Sales Data'!D:D,Pivots!X292,'Raw Sales Data'!S:S)</f>
        <v>136.06800000000001</v>
      </c>
      <c r="AA292" t="str">
        <f t="shared" si="21"/>
        <v>Oct</v>
      </c>
      <c r="AB292" t="s">
        <v>11602</v>
      </c>
      <c r="AC292" s="5">
        <f t="shared" si="22"/>
        <v>3293.6459999999997</v>
      </c>
      <c r="AD292">
        <f t="shared" si="23"/>
        <v>1.6509810394989752E-2</v>
      </c>
      <c r="AE292" s="5">
        <f>VLOOKUP(AA292,'2018 Forecast Summary'!$M$4:$O$16,3,FALSE)*AD292</f>
        <v>1016.4968497777172</v>
      </c>
    </row>
    <row r="293" spans="23:31" x14ac:dyDescent="0.3">
      <c r="W293" t="str">
        <f t="shared" si="20"/>
        <v>18-Oct</v>
      </c>
      <c r="X293" s="1">
        <f t="shared" si="24"/>
        <v>42295</v>
      </c>
      <c r="Y293" s="5">
        <f>SUMIF('Raw Sales Data'!D:D,Pivots!X293,'Raw Sales Data'!S:S)</f>
        <v>3134.9160000000002</v>
      </c>
      <c r="AA293" t="str">
        <f t="shared" si="21"/>
        <v>Oct</v>
      </c>
      <c r="AB293" t="s">
        <v>11603</v>
      </c>
      <c r="AC293" s="5">
        <f t="shared" si="22"/>
        <v>3821.3300000000004</v>
      </c>
      <c r="AD293">
        <f t="shared" si="23"/>
        <v>1.9154892103366968E-2</v>
      </c>
      <c r="AE293" s="5">
        <f>VLOOKUP(AA293,'2018 Forecast Summary'!$M$4:$O$16,3,FALSE)*AD293</f>
        <v>1179.3525797736261</v>
      </c>
    </row>
    <row r="294" spans="23:31" x14ac:dyDescent="0.3">
      <c r="W294" t="str">
        <f t="shared" si="20"/>
        <v>19-Oct</v>
      </c>
      <c r="X294" s="1">
        <f t="shared" si="24"/>
        <v>42296</v>
      </c>
      <c r="Y294" s="5">
        <f>SUMIF('Raw Sales Data'!D:D,Pivots!X294,'Raw Sales Data'!S:S)</f>
        <v>641.10400000000004</v>
      </c>
      <c r="AA294" t="str">
        <f t="shared" si="21"/>
        <v>Oct</v>
      </c>
      <c r="AB294" t="s">
        <v>11604</v>
      </c>
      <c r="AC294" s="5">
        <f t="shared" si="22"/>
        <v>5558.0641999999989</v>
      </c>
      <c r="AD294">
        <f t="shared" si="23"/>
        <v>2.7860488378283636E-2</v>
      </c>
      <c r="AE294" s="5">
        <f>VLOOKUP(AA294,'2018 Forecast Summary'!$M$4:$O$16,3,FALSE)*AD294</f>
        <v>1715.3497219076692</v>
      </c>
    </row>
    <row r="295" spans="23:31" x14ac:dyDescent="0.3">
      <c r="W295" t="str">
        <f t="shared" si="20"/>
        <v>20-Oct</v>
      </c>
      <c r="X295" s="1">
        <f t="shared" si="24"/>
        <v>42297</v>
      </c>
      <c r="Y295" s="5">
        <f>SUMIF('Raw Sales Data'!D:D,Pivots!X295,'Raw Sales Data'!S:S)</f>
        <v>1501.1039999999998</v>
      </c>
      <c r="AA295" t="str">
        <f t="shared" si="21"/>
        <v>Oct</v>
      </c>
      <c r="AB295" t="s">
        <v>11605</v>
      </c>
      <c r="AC295" s="5">
        <f t="shared" si="22"/>
        <v>4501.2219999999998</v>
      </c>
      <c r="AD295">
        <f t="shared" si="23"/>
        <v>2.2562935350598261E-2</v>
      </c>
      <c r="AE295" s="5">
        <f>VLOOKUP(AA295,'2018 Forecast Summary'!$M$4:$O$16,3,FALSE)*AD295</f>
        <v>1389.1832890207861</v>
      </c>
    </row>
    <row r="296" spans="23:31" x14ac:dyDescent="0.3">
      <c r="W296" t="str">
        <f t="shared" si="20"/>
        <v>21-Oct</v>
      </c>
      <c r="X296" s="1">
        <f t="shared" si="24"/>
        <v>42298</v>
      </c>
      <c r="Y296" s="5">
        <f>SUMIF('Raw Sales Data'!D:D,Pivots!X296,'Raw Sales Data'!S:S)</f>
        <v>1356.6020000000001</v>
      </c>
      <c r="AA296" t="str">
        <f t="shared" si="21"/>
        <v>Oct</v>
      </c>
      <c r="AB296" t="s">
        <v>11606</v>
      </c>
      <c r="AC296" s="5">
        <f t="shared" si="22"/>
        <v>13771.075000000001</v>
      </c>
      <c r="AD296">
        <f t="shared" si="23"/>
        <v>6.9029226937316127E-2</v>
      </c>
      <c r="AE296" s="5">
        <f>VLOOKUP(AA296,'2018 Forecast Summary'!$M$4:$O$16,3,FALSE)*AD296</f>
        <v>4250.0785924026677</v>
      </c>
    </row>
    <row r="297" spans="23:31" x14ac:dyDescent="0.3">
      <c r="W297" t="str">
        <f t="shared" si="20"/>
        <v>22-Oct</v>
      </c>
      <c r="X297" s="1">
        <f t="shared" si="24"/>
        <v>42299</v>
      </c>
      <c r="Y297" s="5">
        <f>SUMIF('Raw Sales Data'!D:D,Pivots!X297,'Raw Sales Data'!S:S)</f>
        <v>223.80799999999999</v>
      </c>
      <c r="AA297" t="str">
        <f t="shared" si="21"/>
        <v>Oct</v>
      </c>
      <c r="AB297" t="s">
        <v>11607</v>
      </c>
      <c r="AC297" s="5">
        <f t="shared" si="22"/>
        <v>15586.093000000003</v>
      </c>
      <c r="AD297">
        <f t="shared" si="23"/>
        <v>7.8127230500386821E-2</v>
      </c>
      <c r="AE297" s="5">
        <f>VLOOKUP(AA297,'2018 Forecast Summary'!$M$4:$O$16,3,FALSE)*AD297</f>
        <v>4810.2359618618793</v>
      </c>
    </row>
    <row r="298" spans="23:31" x14ac:dyDescent="0.3">
      <c r="W298" t="str">
        <f t="shared" si="20"/>
        <v>23-Oct</v>
      </c>
      <c r="X298" s="1">
        <f t="shared" si="24"/>
        <v>42300</v>
      </c>
      <c r="Y298" s="5">
        <f>SUMIF('Raw Sales Data'!D:D,Pivots!X298,'Raw Sales Data'!S:S)</f>
        <v>0</v>
      </c>
      <c r="AA298" t="str">
        <f t="shared" si="21"/>
        <v>Oct</v>
      </c>
      <c r="AB298" t="s">
        <v>11608</v>
      </c>
      <c r="AC298" s="5">
        <f t="shared" si="22"/>
        <v>6082.112000000001</v>
      </c>
      <c r="AD298">
        <f t="shared" si="23"/>
        <v>3.0487343181717745E-2</v>
      </c>
      <c r="AE298" s="5">
        <f>VLOOKUP(AA298,'2018 Forecast Summary'!$M$4:$O$16,3,FALSE)*AD298</f>
        <v>1877.0832348088568</v>
      </c>
    </row>
    <row r="299" spans="23:31" x14ac:dyDescent="0.3">
      <c r="W299" t="str">
        <f t="shared" si="20"/>
        <v>24-Oct</v>
      </c>
      <c r="X299" s="1">
        <f t="shared" si="24"/>
        <v>42301</v>
      </c>
      <c r="Y299" s="5">
        <f>SUMIF('Raw Sales Data'!D:D,Pivots!X299,'Raw Sales Data'!S:S)</f>
        <v>56.49</v>
      </c>
      <c r="AA299" t="str">
        <f t="shared" si="21"/>
        <v>Oct</v>
      </c>
      <c r="AB299" t="s">
        <v>11609</v>
      </c>
      <c r="AC299" s="5">
        <f t="shared" si="22"/>
        <v>2782.2179999999998</v>
      </c>
      <c r="AD299">
        <f t="shared" si="23"/>
        <v>1.394621390930525E-2</v>
      </c>
      <c r="AE299" s="5">
        <f>VLOOKUP(AA299,'2018 Forecast Summary'!$M$4:$O$16,3,FALSE)*AD299</f>
        <v>858.6581048463803</v>
      </c>
    </row>
    <row r="300" spans="23:31" x14ac:dyDescent="0.3">
      <c r="W300" t="str">
        <f t="shared" si="20"/>
        <v>25-Oct</v>
      </c>
      <c r="X300" s="1">
        <f t="shared" si="24"/>
        <v>42302</v>
      </c>
      <c r="Y300" s="5">
        <f>SUMIF('Raw Sales Data'!D:D,Pivots!X300,'Raw Sales Data'!S:S)</f>
        <v>103.88200000000001</v>
      </c>
      <c r="AA300" t="str">
        <f t="shared" si="21"/>
        <v>Oct</v>
      </c>
      <c r="AB300" t="s">
        <v>11610</v>
      </c>
      <c r="AC300" s="5">
        <f t="shared" si="22"/>
        <v>2313.2539999999999</v>
      </c>
      <c r="AD300">
        <f t="shared" si="23"/>
        <v>1.1595473507308199E-2</v>
      </c>
      <c r="AE300" s="5">
        <f>VLOOKUP(AA300,'2018 Forecast Summary'!$M$4:$O$16,3,FALSE)*AD300</f>
        <v>713.92475200300919</v>
      </c>
    </row>
    <row r="301" spans="23:31" x14ac:dyDescent="0.3">
      <c r="W301" t="str">
        <f t="shared" si="20"/>
        <v>26-Oct</v>
      </c>
      <c r="X301" s="1">
        <f t="shared" si="24"/>
        <v>42303</v>
      </c>
      <c r="Y301" s="5">
        <f>SUMIF('Raw Sales Data'!D:D,Pivots!X301,'Raw Sales Data'!S:S)</f>
        <v>447.88</v>
      </c>
      <c r="AA301" t="str">
        <f t="shared" si="21"/>
        <v>Oct</v>
      </c>
      <c r="AB301" t="s">
        <v>11611</v>
      </c>
      <c r="AC301" s="5">
        <f t="shared" si="22"/>
        <v>2843.0810000000001</v>
      </c>
      <c r="AD301">
        <f t="shared" si="23"/>
        <v>1.425129726983345E-2</v>
      </c>
      <c r="AE301" s="5">
        <f>VLOOKUP(AA301,'2018 Forecast Summary'!$M$4:$O$16,3,FALSE)*AD301</f>
        <v>877.4418623503808</v>
      </c>
    </row>
    <row r="302" spans="23:31" x14ac:dyDescent="0.3">
      <c r="W302" t="str">
        <f t="shared" si="20"/>
        <v>27-Oct</v>
      </c>
      <c r="X302" s="1">
        <f t="shared" si="24"/>
        <v>42304</v>
      </c>
      <c r="Y302" s="5">
        <f>SUMIF('Raw Sales Data'!D:D,Pivots!X302,'Raw Sales Data'!S:S)</f>
        <v>22.32</v>
      </c>
      <c r="AA302" t="str">
        <f t="shared" si="21"/>
        <v>Oct</v>
      </c>
      <c r="AB302" t="s">
        <v>11612</v>
      </c>
      <c r="AC302" s="5">
        <f t="shared" si="22"/>
        <v>2087.4300000000003</v>
      </c>
      <c r="AD302">
        <f t="shared" si="23"/>
        <v>1.0463502608602583E-2</v>
      </c>
      <c r="AE302" s="5">
        <f>VLOOKUP(AA302,'2018 Forecast Summary'!$M$4:$O$16,3,FALSE)*AD302</f>
        <v>644.23013861583809</v>
      </c>
    </row>
    <row r="303" spans="23:31" x14ac:dyDescent="0.3">
      <c r="W303" t="str">
        <f t="shared" si="20"/>
        <v>28-Oct</v>
      </c>
      <c r="X303" s="1">
        <f t="shared" si="24"/>
        <v>42305</v>
      </c>
      <c r="Y303" s="5">
        <f>SUMIF('Raw Sales Data'!D:D,Pivots!X303,'Raw Sales Data'!S:S)</f>
        <v>1510.5820000000001</v>
      </c>
      <c r="AA303" t="str">
        <f t="shared" si="21"/>
        <v>Oct</v>
      </c>
      <c r="AB303" t="s">
        <v>11613</v>
      </c>
      <c r="AC303" s="5">
        <f t="shared" si="22"/>
        <v>4922.838999999999</v>
      </c>
      <c r="AD303">
        <f t="shared" si="23"/>
        <v>2.4676343023828592E-2</v>
      </c>
      <c r="AE303" s="5">
        <f>VLOOKUP(AA303,'2018 Forecast Summary'!$M$4:$O$16,3,FALSE)*AD303</f>
        <v>1519.3042407905668</v>
      </c>
    </row>
    <row r="304" spans="23:31" x14ac:dyDescent="0.3">
      <c r="W304" t="str">
        <f t="shared" si="20"/>
        <v>29-Oct</v>
      </c>
      <c r="X304" s="1">
        <f t="shared" si="24"/>
        <v>42306</v>
      </c>
      <c r="Y304" s="5">
        <f>SUMIF('Raw Sales Data'!D:D,Pivots!X304,'Raw Sales Data'!S:S)</f>
        <v>2813.8120000000004</v>
      </c>
      <c r="AA304" t="str">
        <f t="shared" si="21"/>
        <v>Oct</v>
      </c>
      <c r="AB304" t="s">
        <v>11614</v>
      </c>
      <c r="AC304" s="5">
        <f t="shared" si="22"/>
        <v>3236.1660000000006</v>
      </c>
      <c r="AD304">
        <f t="shared" si="23"/>
        <v>1.6221684742899638E-2</v>
      </c>
      <c r="AE304" s="5">
        <f>VLOOKUP(AA304,'2018 Forecast Summary'!$M$4:$O$16,3,FALSE)*AD304</f>
        <v>998.75716587567604</v>
      </c>
    </row>
    <row r="305" spans="23:31" x14ac:dyDescent="0.3">
      <c r="W305" t="str">
        <f t="shared" si="20"/>
        <v>30-Oct</v>
      </c>
      <c r="X305" s="1">
        <f t="shared" si="24"/>
        <v>42307</v>
      </c>
      <c r="Y305" s="5">
        <f>SUMIF('Raw Sales Data'!D:D,Pivots!X305,'Raw Sales Data'!S:S)</f>
        <v>0</v>
      </c>
      <c r="AA305" t="str">
        <f t="shared" si="21"/>
        <v>Oct</v>
      </c>
      <c r="AB305" t="s">
        <v>11615</v>
      </c>
      <c r="AC305" s="5">
        <f t="shared" si="22"/>
        <v>6306.7759999999998</v>
      </c>
      <c r="AD305">
        <f t="shared" si="23"/>
        <v>3.161349943608751E-2</v>
      </c>
      <c r="AE305" s="5">
        <f>VLOOKUP(AA305,'2018 Forecast Summary'!$M$4:$O$16,3,FALSE)*AD305</f>
        <v>1946.4198448326601</v>
      </c>
    </row>
    <row r="306" spans="23:31" x14ac:dyDescent="0.3">
      <c r="W306" t="str">
        <f t="shared" si="20"/>
        <v>31-Oct</v>
      </c>
      <c r="X306" s="1">
        <f t="shared" si="24"/>
        <v>42308</v>
      </c>
      <c r="Y306" s="5">
        <f>SUMIF('Raw Sales Data'!D:D,Pivots!X306,'Raw Sales Data'!S:S)</f>
        <v>5362.0259999999998</v>
      </c>
      <c r="AA306" t="str">
        <f t="shared" si="21"/>
        <v>Oct</v>
      </c>
      <c r="AB306" t="s">
        <v>11616</v>
      </c>
      <c r="AC306" s="5">
        <f t="shared" si="22"/>
        <v>12847.462</v>
      </c>
      <c r="AD306">
        <f t="shared" si="23"/>
        <v>6.4399501852001037E-2</v>
      </c>
      <c r="AE306" s="5">
        <f>VLOOKUP(AA306,'2018 Forecast Summary'!$M$4:$O$16,3,FALSE)*AD306</f>
        <v>3965.029833394035</v>
      </c>
    </row>
    <row r="307" spans="23:31" x14ac:dyDescent="0.3">
      <c r="W307" t="str">
        <f t="shared" si="20"/>
        <v>01-Nov</v>
      </c>
      <c r="X307" s="1">
        <f t="shared" si="24"/>
        <v>42309</v>
      </c>
      <c r="Y307" s="5">
        <f>SUMIF('Raw Sales Data'!D:D,Pivots!X307,'Raw Sales Data'!S:S)</f>
        <v>4637.8159999999998</v>
      </c>
      <c r="AA307" t="str">
        <f t="shared" si="21"/>
        <v>Nov</v>
      </c>
      <c r="AB307" t="s">
        <v>11617</v>
      </c>
      <c r="AC307" s="5">
        <f t="shared" si="22"/>
        <v>11118.725999999999</v>
      </c>
      <c r="AD307">
        <f t="shared" si="23"/>
        <v>3.175311763312693E-2</v>
      </c>
      <c r="AE307" s="5">
        <f>VLOOKUP(AA307,'2018 Forecast Summary'!$M$4:$O$16,3,FALSE)*AD307</f>
        <v>3431.5011244504117</v>
      </c>
    </row>
    <row r="308" spans="23:31" x14ac:dyDescent="0.3">
      <c r="W308" t="str">
        <f t="shared" si="20"/>
        <v>02-Nov</v>
      </c>
      <c r="X308" s="1">
        <f t="shared" si="24"/>
        <v>42310</v>
      </c>
      <c r="Y308" s="5">
        <f>SUMIF('Raw Sales Data'!D:D,Pivots!X308,'Raw Sales Data'!S:S)</f>
        <v>2126.37</v>
      </c>
      <c r="AA308" t="str">
        <f t="shared" si="21"/>
        <v>Nov</v>
      </c>
      <c r="AB308" t="s">
        <v>11618</v>
      </c>
      <c r="AC308" s="5">
        <f t="shared" si="22"/>
        <v>13949.307000000001</v>
      </c>
      <c r="AD308">
        <f t="shared" si="23"/>
        <v>3.9836757023385683E-2</v>
      </c>
      <c r="AE308" s="5">
        <f>VLOOKUP(AA308,'2018 Forecast Summary'!$M$4:$O$16,3,FALSE)*AD308</f>
        <v>4305.0851919369188</v>
      </c>
    </row>
    <row r="309" spans="23:31" x14ac:dyDescent="0.3">
      <c r="W309" t="str">
        <f t="shared" si="20"/>
        <v>03-Nov</v>
      </c>
      <c r="X309" s="1">
        <f t="shared" si="24"/>
        <v>42311</v>
      </c>
      <c r="Y309" s="5">
        <f>SUMIF('Raw Sales Data'!D:D,Pivots!X309,'Raw Sales Data'!S:S)</f>
        <v>2784.1629999999996</v>
      </c>
      <c r="AA309" t="str">
        <f t="shared" si="21"/>
        <v>Nov</v>
      </c>
      <c r="AB309" t="s">
        <v>11619</v>
      </c>
      <c r="AC309" s="5">
        <f t="shared" si="22"/>
        <v>13924.742000000002</v>
      </c>
      <c r="AD309">
        <f t="shared" si="23"/>
        <v>3.9766603722129971E-2</v>
      </c>
      <c r="AE309" s="5">
        <f>VLOOKUP(AA309,'2018 Forecast Summary'!$M$4:$O$16,3,FALSE)*AD309</f>
        <v>4297.5038534704327</v>
      </c>
    </row>
    <row r="310" spans="23:31" x14ac:dyDescent="0.3">
      <c r="W310" t="str">
        <f t="shared" si="20"/>
        <v>04-Nov</v>
      </c>
      <c r="X310" s="1">
        <f t="shared" si="24"/>
        <v>42312</v>
      </c>
      <c r="Y310" s="5">
        <f>SUMIF('Raw Sales Data'!D:D,Pivots!X310,'Raw Sales Data'!S:S)</f>
        <v>6693.7479999999987</v>
      </c>
      <c r="AA310" t="str">
        <f t="shared" si="21"/>
        <v>Nov</v>
      </c>
      <c r="AB310" t="s">
        <v>11620</v>
      </c>
      <c r="AC310" s="5">
        <f t="shared" si="22"/>
        <v>21250.661999999997</v>
      </c>
      <c r="AD310">
        <f t="shared" si="23"/>
        <v>6.0688137316075634E-2</v>
      </c>
      <c r="AE310" s="5">
        <f>VLOOKUP(AA310,'2018 Forecast Summary'!$M$4:$O$16,3,FALSE)*AD310</f>
        <v>6558.4555774029895</v>
      </c>
    </row>
    <row r="311" spans="23:31" x14ac:dyDescent="0.3">
      <c r="W311" t="str">
        <f t="shared" si="20"/>
        <v>05-Nov</v>
      </c>
      <c r="X311" s="1">
        <f t="shared" si="24"/>
        <v>42313</v>
      </c>
      <c r="Y311" s="5">
        <f>SUMIF('Raw Sales Data'!D:D,Pivots!X311,'Raw Sales Data'!S:S)</f>
        <v>1694.5640000000001</v>
      </c>
      <c r="AA311" t="str">
        <f t="shared" si="21"/>
        <v>Nov</v>
      </c>
      <c r="AB311" t="s">
        <v>11621</v>
      </c>
      <c r="AC311" s="5">
        <f t="shared" si="22"/>
        <v>9151.4007999999994</v>
      </c>
      <c r="AD311">
        <f t="shared" si="23"/>
        <v>2.6134784336828872E-2</v>
      </c>
      <c r="AE311" s="5">
        <f>VLOOKUP(AA311,'2018 Forecast Summary'!$M$4:$O$16,3,FALSE)*AD311</f>
        <v>2824.33816027991</v>
      </c>
    </row>
    <row r="312" spans="23:31" x14ac:dyDescent="0.3">
      <c r="W312" t="str">
        <f t="shared" si="20"/>
        <v>06-Nov</v>
      </c>
      <c r="X312" s="1">
        <f t="shared" si="24"/>
        <v>42314</v>
      </c>
      <c r="Y312" s="5">
        <f>SUMIF('Raw Sales Data'!D:D,Pivots!X312,'Raw Sales Data'!S:S)</f>
        <v>0</v>
      </c>
      <c r="AA312" t="str">
        <f t="shared" si="21"/>
        <v>Nov</v>
      </c>
      <c r="AB312" t="s">
        <v>11622</v>
      </c>
      <c r="AC312" s="5">
        <f t="shared" si="22"/>
        <v>5073.4870000000001</v>
      </c>
      <c r="AD312">
        <f t="shared" si="23"/>
        <v>1.448898277744593E-2</v>
      </c>
      <c r="AE312" s="5">
        <f>VLOOKUP(AA312,'2018 Forecast Summary'!$M$4:$O$16,3,FALSE)*AD312</f>
        <v>1565.7977672428074</v>
      </c>
    </row>
    <row r="313" spans="23:31" x14ac:dyDescent="0.3">
      <c r="W313" t="str">
        <f t="shared" si="20"/>
        <v>07-Nov</v>
      </c>
      <c r="X313" s="1">
        <f t="shared" si="24"/>
        <v>42315</v>
      </c>
      <c r="Y313" s="5">
        <f>SUMIF('Raw Sales Data'!D:D,Pivots!X313,'Raw Sales Data'!S:S)</f>
        <v>1302.4540000000002</v>
      </c>
      <c r="AA313" t="str">
        <f t="shared" si="21"/>
        <v>Nov</v>
      </c>
      <c r="AB313" t="s">
        <v>11623</v>
      </c>
      <c r="AC313" s="5">
        <f t="shared" si="22"/>
        <v>10599.368999999999</v>
      </c>
      <c r="AD313">
        <f t="shared" si="23"/>
        <v>3.0269925771524452E-2</v>
      </c>
      <c r="AE313" s="5">
        <f>VLOOKUP(AA313,'2018 Forecast Summary'!$M$4:$O$16,3,FALSE)*AD313</f>
        <v>3271.2153030810223</v>
      </c>
    </row>
    <row r="314" spans="23:31" x14ac:dyDescent="0.3">
      <c r="W314" t="str">
        <f t="shared" si="20"/>
        <v>08-Nov</v>
      </c>
      <c r="X314" s="1">
        <f t="shared" si="24"/>
        <v>42316</v>
      </c>
      <c r="Y314" s="5">
        <f>SUMIF('Raw Sales Data'!D:D,Pivots!X314,'Raw Sales Data'!S:S)</f>
        <v>333.57600000000002</v>
      </c>
      <c r="AA314" t="str">
        <f t="shared" si="21"/>
        <v>Nov</v>
      </c>
      <c r="AB314" t="s">
        <v>11624</v>
      </c>
      <c r="AC314" s="5">
        <f t="shared" si="22"/>
        <v>13908.573</v>
      </c>
      <c r="AD314">
        <f t="shared" si="23"/>
        <v>3.9720427913947441E-2</v>
      </c>
      <c r="AE314" s="5">
        <f>VLOOKUP(AA314,'2018 Forecast Summary'!$M$4:$O$16,3,FALSE)*AD314</f>
        <v>4292.5137186581132</v>
      </c>
    </row>
    <row r="315" spans="23:31" x14ac:dyDescent="0.3">
      <c r="W315" t="str">
        <f t="shared" si="20"/>
        <v>09-Nov</v>
      </c>
      <c r="X315" s="1">
        <f t="shared" si="24"/>
        <v>42317</v>
      </c>
      <c r="Y315" s="5">
        <f>SUMIF('Raw Sales Data'!D:D,Pivots!X315,'Raw Sales Data'!S:S)</f>
        <v>1574.0940000000001</v>
      </c>
      <c r="AA315" t="str">
        <f t="shared" si="21"/>
        <v>Nov</v>
      </c>
      <c r="AB315" t="s">
        <v>11625</v>
      </c>
      <c r="AC315" s="5">
        <f t="shared" si="22"/>
        <v>11425.847999999998</v>
      </c>
      <c r="AD315">
        <f t="shared" si="23"/>
        <v>3.2630203820314313E-2</v>
      </c>
      <c r="AE315" s="5">
        <f>VLOOKUP(AA315,'2018 Forecast Summary'!$M$4:$O$16,3,FALSE)*AD315</f>
        <v>3526.2862183850461</v>
      </c>
    </row>
    <row r="316" spans="23:31" x14ac:dyDescent="0.3">
      <c r="W316" t="str">
        <f t="shared" si="20"/>
        <v>10-Nov</v>
      </c>
      <c r="X316" s="1">
        <f t="shared" si="24"/>
        <v>42318</v>
      </c>
      <c r="Y316" s="5">
        <f>SUMIF('Raw Sales Data'!D:D,Pivots!X316,'Raw Sales Data'!S:S)</f>
        <v>2002.556</v>
      </c>
      <c r="AA316" t="str">
        <f t="shared" si="21"/>
        <v>Nov</v>
      </c>
      <c r="AB316" t="s">
        <v>11626</v>
      </c>
      <c r="AC316" s="5">
        <f t="shared" si="22"/>
        <v>14270.486000000001</v>
      </c>
      <c r="AD316">
        <f t="shared" si="23"/>
        <v>4.0753987519783388E-2</v>
      </c>
      <c r="AE316" s="5">
        <f>VLOOKUP(AA316,'2018 Forecast Summary'!$M$4:$O$16,3,FALSE)*AD316</f>
        <v>4404.2086076636724</v>
      </c>
    </row>
    <row r="317" spans="23:31" x14ac:dyDescent="0.3">
      <c r="W317" t="str">
        <f t="shared" si="20"/>
        <v>11-Nov</v>
      </c>
      <c r="X317" s="1">
        <f t="shared" si="24"/>
        <v>42319</v>
      </c>
      <c r="Y317" s="5">
        <f>SUMIF('Raw Sales Data'!D:D,Pivots!X317,'Raw Sales Data'!S:S)</f>
        <v>7836.9779999999992</v>
      </c>
      <c r="AA317" t="str">
        <f t="shared" si="21"/>
        <v>Nov</v>
      </c>
      <c r="AB317" t="s">
        <v>11627</v>
      </c>
      <c r="AC317" s="5">
        <f t="shared" si="22"/>
        <v>15138.67</v>
      </c>
      <c r="AD317">
        <f t="shared" si="23"/>
        <v>4.3233367682510543E-2</v>
      </c>
      <c r="AE317" s="5">
        <f>VLOOKUP(AA317,'2018 Forecast Summary'!$M$4:$O$16,3,FALSE)*AD317</f>
        <v>4672.1506697515279</v>
      </c>
    </row>
    <row r="318" spans="23:31" x14ac:dyDescent="0.3">
      <c r="W318" t="str">
        <f t="shared" si="20"/>
        <v>12-Nov</v>
      </c>
      <c r="X318" s="1">
        <f t="shared" si="24"/>
        <v>42320</v>
      </c>
      <c r="Y318" s="5">
        <f>SUMIF('Raw Sales Data'!D:D,Pivots!X318,'Raw Sales Data'!S:S)</f>
        <v>901.64919999999995</v>
      </c>
      <c r="AA318" t="str">
        <f t="shared" si="21"/>
        <v>Nov</v>
      </c>
      <c r="AB318" t="s">
        <v>11628</v>
      </c>
      <c r="AC318" s="5">
        <f t="shared" si="22"/>
        <v>9855.9651999999987</v>
      </c>
      <c r="AD318">
        <f t="shared" si="23"/>
        <v>2.8146895820942562E-2</v>
      </c>
      <c r="AE318" s="5">
        <f>VLOOKUP(AA318,'2018 Forecast Summary'!$M$4:$O$16,3,FALSE)*AD318</f>
        <v>3041.783354167027</v>
      </c>
    </row>
    <row r="319" spans="23:31" x14ac:dyDescent="0.3">
      <c r="W319" t="str">
        <f t="shared" si="20"/>
        <v>13-Nov</v>
      </c>
      <c r="X319" s="1">
        <f t="shared" si="24"/>
        <v>42321</v>
      </c>
      <c r="Y319" s="5">
        <f>SUMIF('Raw Sales Data'!D:D,Pivots!X319,'Raw Sales Data'!S:S)</f>
        <v>0</v>
      </c>
      <c r="AA319" t="str">
        <f t="shared" si="21"/>
        <v>Nov</v>
      </c>
      <c r="AB319" t="s">
        <v>11629</v>
      </c>
      <c r="AC319" s="5">
        <f t="shared" si="22"/>
        <v>12446.471400000002</v>
      </c>
      <c r="AD319">
        <f t="shared" si="23"/>
        <v>3.5544923985135542E-2</v>
      </c>
      <c r="AE319" s="5">
        <f>VLOOKUP(AA319,'2018 Forecast Summary'!$M$4:$O$16,3,FALSE)*AD319</f>
        <v>3841.2746752226744</v>
      </c>
    </row>
    <row r="320" spans="23:31" x14ac:dyDescent="0.3">
      <c r="W320" t="str">
        <f t="shared" si="20"/>
        <v>14-Nov</v>
      </c>
      <c r="X320" s="1">
        <f t="shared" si="24"/>
        <v>42322</v>
      </c>
      <c r="Y320" s="5">
        <f>SUMIF('Raw Sales Data'!D:D,Pivots!X320,'Raw Sales Data'!S:S)</f>
        <v>1034.73</v>
      </c>
      <c r="AA320" t="str">
        <f t="shared" si="21"/>
        <v>Nov</v>
      </c>
      <c r="AB320" t="s">
        <v>11630</v>
      </c>
      <c r="AC320" s="5">
        <f t="shared" si="22"/>
        <v>7156.16</v>
      </c>
      <c r="AD320">
        <f t="shared" si="23"/>
        <v>2.0436729017468156E-2</v>
      </c>
      <c r="AE320" s="5">
        <f>VLOOKUP(AA320,'2018 Forecast Summary'!$M$4:$O$16,3,FALSE)*AD320</f>
        <v>2208.5597834452492</v>
      </c>
    </row>
    <row r="321" spans="23:31" x14ac:dyDescent="0.3">
      <c r="W321" t="str">
        <f t="shared" si="20"/>
        <v>15-Nov</v>
      </c>
      <c r="X321" s="1">
        <f t="shared" si="24"/>
        <v>42323</v>
      </c>
      <c r="Y321" s="5">
        <f>SUMIF('Raw Sales Data'!D:D,Pivots!X321,'Raw Sales Data'!S:S)</f>
        <v>1780.8219999999999</v>
      </c>
      <c r="AA321" t="str">
        <f t="shared" si="21"/>
        <v>Nov</v>
      </c>
      <c r="AB321" t="s">
        <v>11631</v>
      </c>
      <c r="AC321" s="5">
        <f t="shared" si="22"/>
        <v>5187.9099999999989</v>
      </c>
      <c r="AD321">
        <f t="shared" si="23"/>
        <v>1.4815754655711052E-2</v>
      </c>
      <c r="AE321" s="5">
        <f>VLOOKUP(AA321,'2018 Forecast Summary'!$M$4:$O$16,3,FALSE)*AD321</f>
        <v>1601.1114041795377</v>
      </c>
    </row>
    <row r="322" spans="23:31" x14ac:dyDescent="0.3">
      <c r="W322" t="str">
        <f t="shared" si="20"/>
        <v>16-Nov</v>
      </c>
      <c r="X322" s="1">
        <f t="shared" si="24"/>
        <v>42324</v>
      </c>
      <c r="Y322" s="5">
        <f>SUMIF('Raw Sales Data'!D:D,Pivots!X322,'Raw Sales Data'!S:S)</f>
        <v>1355.9285</v>
      </c>
      <c r="AA322" t="str">
        <f t="shared" si="21"/>
        <v>Nov</v>
      </c>
      <c r="AB322" t="s">
        <v>11632</v>
      </c>
      <c r="AC322" s="5">
        <f t="shared" si="22"/>
        <v>10220.2165</v>
      </c>
      <c r="AD322">
        <f t="shared" si="23"/>
        <v>2.9187133198580923E-2</v>
      </c>
      <c r="AE322" s="5">
        <f>VLOOKUP(AA322,'2018 Forecast Summary'!$M$4:$O$16,3,FALSE)*AD322</f>
        <v>3154.1998977110024</v>
      </c>
    </row>
    <row r="323" spans="23:31" x14ac:dyDescent="0.3">
      <c r="W323" t="str">
        <f t="shared" si="20"/>
        <v>17-Nov</v>
      </c>
      <c r="X323" s="1">
        <f t="shared" si="24"/>
        <v>42325</v>
      </c>
      <c r="Y323" s="5">
        <f>SUMIF('Raw Sales Data'!D:D,Pivots!X323,'Raw Sales Data'!S:S)</f>
        <v>11544.273999999999</v>
      </c>
      <c r="AA323" t="str">
        <f t="shared" si="21"/>
        <v>Nov</v>
      </c>
      <c r="AB323" t="s">
        <v>11633</v>
      </c>
      <c r="AC323" s="5">
        <f t="shared" si="22"/>
        <v>28981.736799999995</v>
      </c>
      <c r="AD323">
        <f t="shared" si="23"/>
        <v>8.2766721459160308E-2</v>
      </c>
      <c r="AE323" s="5">
        <f>VLOOKUP(AA323,'2018 Forecast Summary'!$M$4:$O$16,3,FALSE)*AD323</f>
        <v>8944.4476298566842</v>
      </c>
    </row>
    <row r="324" spans="23:31" x14ac:dyDescent="0.3">
      <c r="W324" t="str">
        <f t="shared" ref="W324:W387" si="25">TEXT(X324,"dd-mmm")</f>
        <v>18-Nov</v>
      </c>
      <c r="X324" s="1">
        <f t="shared" si="24"/>
        <v>42326</v>
      </c>
      <c r="Y324" s="5">
        <f>SUMIF('Raw Sales Data'!D:D,Pivots!X324,'Raw Sales Data'!S:S)</f>
        <v>3406.8550000000005</v>
      </c>
      <c r="AA324" t="str">
        <f t="shared" ref="AA324:AA368" si="26">TEXT(AB324,"mmm")</f>
        <v>Nov</v>
      </c>
      <c r="AB324" t="s">
        <v>11634</v>
      </c>
      <c r="AC324" s="5">
        <f t="shared" ref="AC324:AC368" si="27">SUMIF(W:W,AB324,Y:Y)</f>
        <v>8835.5429999999997</v>
      </c>
      <c r="AD324">
        <f t="shared" ref="AD324:AD368" si="28">AC324/VLOOKUP(AA324,AG:AH,2,FALSE)</f>
        <v>2.5232750247784794E-2</v>
      </c>
      <c r="AE324" s="5">
        <f>VLOOKUP(AA324,'2018 Forecast Summary'!$M$4:$O$16,3,FALSE)*AD324</f>
        <v>2726.8569923955288</v>
      </c>
    </row>
    <row r="325" spans="23:31" x14ac:dyDescent="0.3">
      <c r="W325" t="str">
        <f t="shared" si="25"/>
        <v>19-Nov</v>
      </c>
      <c r="X325" s="1">
        <f t="shared" ref="X325:X388" si="29">X324+1</f>
        <v>42327</v>
      </c>
      <c r="Y325" s="5">
        <f>SUMIF('Raw Sales Data'!D:D,Pivots!X325,'Raw Sales Data'!S:S)</f>
        <v>7226.0860000000002</v>
      </c>
      <c r="AA325" t="str">
        <f t="shared" si="26"/>
        <v>Nov</v>
      </c>
      <c r="AB325" t="s">
        <v>11635</v>
      </c>
      <c r="AC325" s="5">
        <f t="shared" si="27"/>
        <v>16302.603999999999</v>
      </c>
      <c r="AD325">
        <f t="shared" si="28"/>
        <v>4.655735760898197E-2</v>
      </c>
      <c r="AE325" s="5">
        <f>VLOOKUP(AA325,'2018 Forecast Summary'!$M$4:$O$16,3,FALSE)*AD325</f>
        <v>5031.368158318659</v>
      </c>
    </row>
    <row r="326" spans="23:31" x14ac:dyDescent="0.3">
      <c r="W326" t="str">
        <f t="shared" si="25"/>
        <v>20-Nov</v>
      </c>
      <c r="X326" s="1">
        <f t="shared" si="29"/>
        <v>42328</v>
      </c>
      <c r="Y326" s="5">
        <f>SUMIF('Raw Sales Data'!D:D,Pivots!X326,'Raw Sales Data'!S:S)</f>
        <v>907.56000000000006</v>
      </c>
      <c r="AA326" t="str">
        <f t="shared" si="26"/>
        <v>Nov</v>
      </c>
      <c r="AB326" t="s">
        <v>11636</v>
      </c>
      <c r="AC326" s="5">
        <f t="shared" si="27"/>
        <v>9827.3169999999991</v>
      </c>
      <c r="AD326">
        <f t="shared" si="28"/>
        <v>2.8065081621673926E-2</v>
      </c>
      <c r="AE326" s="5">
        <f>VLOOKUP(AA326,'2018 Forecast Summary'!$M$4:$O$16,3,FALSE)*AD326</f>
        <v>3032.9418438614862</v>
      </c>
    </row>
    <row r="327" spans="23:31" x14ac:dyDescent="0.3">
      <c r="W327" t="str">
        <f t="shared" si="25"/>
        <v>21-Nov</v>
      </c>
      <c r="X327" s="1">
        <f t="shared" si="29"/>
        <v>42329</v>
      </c>
      <c r="Y327" s="5">
        <f>SUMIF('Raw Sales Data'!D:D,Pivots!X327,'Raw Sales Data'!S:S)</f>
        <v>1249.6219999999998</v>
      </c>
      <c r="AA327" t="str">
        <f t="shared" si="26"/>
        <v>Nov</v>
      </c>
      <c r="AB327" t="s">
        <v>11637</v>
      </c>
      <c r="AC327" s="5">
        <f t="shared" si="27"/>
        <v>8276.2717999999986</v>
      </c>
      <c r="AD327">
        <f t="shared" si="28"/>
        <v>2.3635570480748529E-2</v>
      </c>
      <c r="AE327" s="5">
        <f>VLOOKUP(AA327,'2018 Forecast Summary'!$M$4:$O$16,3,FALSE)*AD327</f>
        <v>2554.2527073656852</v>
      </c>
    </row>
    <row r="328" spans="23:31" x14ac:dyDescent="0.3">
      <c r="W328" t="str">
        <f t="shared" si="25"/>
        <v>22-Nov</v>
      </c>
      <c r="X328" s="1">
        <f t="shared" si="29"/>
        <v>42330</v>
      </c>
      <c r="Y328" s="5">
        <f>SUMIF('Raw Sales Data'!D:D,Pivots!X328,'Raw Sales Data'!S:S)</f>
        <v>1103.298</v>
      </c>
      <c r="AA328" t="str">
        <f t="shared" si="26"/>
        <v>Nov</v>
      </c>
      <c r="AB328" t="s">
        <v>11638</v>
      </c>
      <c r="AC328" s="5">
        <f t="shared" si="27"/>
        <v>2070.5529999999999</v>
      </c>
      <c r="AD328">
        <f t="shared" si="28"/>
        <v>5.9131336606931288E-3</v>
      </c>
      <c r="AE328" s="5">
        <f>VLOOKUP(AA328,'2018 Forecast Summary'!$M$4:$O$16,3,FALSE)*AD328</f>
        <v>639.02149830242911</v>
      </c>
    </row>
    <row r="329" spans="23:31" x14ac:dyDescent="0.3">
      <c r="W329" t="str">
        <f t="shared" si="25"/>
        <v>23-Nov</v>
      </c>
      <c r="X329" s="1">
        <f t="shared" si="29"/>
        <v>42331</v>
      </c>
      <c r="Y329" s="5">
        <f>SUMIF('Raw Sales Data'!D:D,Pivots!X329,'Raw Sales Data'!S:S)</f>
        <v>1363.2800000000002</v>
      </c>
      <c r="AA329" t="str">
        <f t="shared" si="26"/>
        <v>Nov</v>
      </c>
      <c r="AB329" t="s">
        <v>11639</v>
      </c>
      <c r="AC329" s="5">
        <f t="shared" si="27"/>
        <v>6067.1930000000002</v>
      </c>
      <c r="AD329">
        <f t="shared" si="28"/>
        <v>1.7326831602099406E-2</v>
      </c>
      <c r="AE329" s="5">
        <f>VLOOKUP(AA329,'2018 Forecast Summary'!$M$4:$O$16,3,FALSE)*AD329</f>
        <v>1872.4788794829258</v>
      </c>
    </row>
    <row r="330" spans="23:31" x14ac:dyDescent="0.3">
      <c r="W330" t="str">
        <f t="shared" si="25"/>
        <v>24-Nov</v>
      </c>
      <c r="X330" s="1">
        <f t="shared" si="29"/>
        <v>42332</v>
      </c>
      <c r="Y330" s="5">
        <f>SUMIF('Raw Sales Data'!D:D,Pivots!X330,'Raw Sales Data'!S:S)</f>
        <v>5572.8639999999996</v>
      </c>
      <c r="AA330" t="str">
        <f t="shared" si="26"/>
        <v>Nov</v>
      </c>
      <c r="AB330" t="s">
        <v>11640</v>
      </c>
      <c r="AC330" s="5">
        <f t="shared" si="27"/>
        <v>17922.226999999999</v>
      </c>
      <c r="AD330">
        <f t="shared" si="28"/>
        <v>5.1182714834289794E-2</v>
      </c>
      <c r="AE330" s="5">
        <f>VLOOKUP(AA330,'2018 Forecast Summary'!$M$4:$O$16,3,FALSE)*AD330</f>
        <v>5531.222021583726</v>
      </c>
    </row>
    <row r="331" spans="23:31" x14ac:dyDescent="0.3">
      <c r="W331" t="str">
        <f t="shared" si="25"/>
        <v>25-Nov</v>
      </c>
      <c r="X331" s="1">
        <f t="shared" si="29"/>
        <v>42333</v>
      </c>
      <c r="Y331" s="5">
        <f>SUMIF('Raw Sales Data'!D:D,Pivots!X331,'Raw Sales Data'!S:S)</f>
        <v>4415.6950000000006</v>
      </c>
      <c r="AA331" t="str">
        <f t="shared" si="26"/>
        <v>Nov</v>
      </c>
      <c r="AB331" t="s">
        <v>11641</v>
      </c>
      <c r="AC331" s="5">
        <f t="shared" si="27"/>
        <v>16073.522999999997</v>
      </c>
      <c r="AD331">
        <f t="shared" si="28"/>
        <v>4.5903142733958124E-2</v>
      </c>
      <c r="AE331" s="5">
        <f>VLOOKUP(AA331,'2018 Forecast Summary'!$M$4:$O$16,3,FALSE)*AD331</f>
        <v>4960.6683579017563</v>
      </c>
    </row>
    <row r="332" spans="23:31" x14ac:dyDescent="0.3">
      <c r="W332" t="str">
        <f t="shared" si="25"/>
        <v>26-Nov</v>
      </c>
      <c r="X332" s="1">
        <f t="shared" si="29"/>
        <v>42334</v>
      </c>
      <c r="Y332" s="5">
        <f>SUMIF('Raw Sales Data'!D:D,Pivots!X332,'Raw Sales Data'!S:S)</f>
        <v>1705.99</v>
      </c>
      <c r="AA332" t="str">
        <f t="shared" si="26"/>
        <v>Nov</v>
      </c>
      <c r="AB332" t="s">
        <v>11642</v>
      </c>
      <c r="AC332" s="5">
        <f t="shared" si="27"/>
        <v>16567.987000000001</v>
      </c>
      <c r="AD332">
        <f t="shared" si="28"/>
        <v>4.7315244584237248E-2</v>
      </c>
      <c r="AE332" s="5">
        <f>VLOOKUP(AA332,'2018 Forecast Summary'!$M$4:$O$16,3,FALSE)*AD332</f>
        <v>5113.2716122674328</v>
      </c>
    </row>
    <row r="333" spans="23:31" x14ac:dyDescent="0.3">
      <c r="W333" t="str">
        <f t="shared" si="25"/>
        <v>27-Nov</v>
      </c>
      <c r="X333" s="1">
        <f t="shared" si="29"/>
        <v>42335</v>
      </c>
      <c r="Y333" s="5">
        <f>SUMIF('Raw Sales Data'!D:D,Pivots!X333,'Raw Sales Data'!S:S)</f>
        <v>203.66</v>
      </c>
      <c r="AA333" t="str">
        <f t="shared" si="26"/>
        <v>Nov</v>
      </c>
      <c r="AB333" t="s">
        <v>11643</v>
      </c>
      <c r="AC333" s="5">
        <f t="shared" si="27"/>
        <v>6237.4664999999995</v>
      </c>
      <c r="AD333">
        <f t="shared" si="28"/>
        <v>1.7813102643881012E-2</v>
      </c>
      <c r="AE333" s="5">
        <f>VLOOKUP(AA333,'2018 Forecast Summary'!$M$4:$O$16,3,FALSE)*AD333</f>
        <v>1925.0292981832431</v>
      </c>
    </row>
    <row r="334" spans="23:31" x14ac:dyDescent="0.3">
      <c r="W334" t="str">
        <f t="shared" si="25"/>
        <v>28-Nov</v>
      </c>
      <c r="X334" s="1">
        <f t="shared" si="29"/>
        <v>42336</v>
      </c>
      <c r="Y334" s="5">
        <f>SUMIF('Raw Sales Data'!D:D,Pivots!X334,'Raw Sales Data'!S:S)</f>
        <v>2280.83</v>
      </c>
      <c r="AA334" t="str">
        <f t="shared" si="26"/>
        <v>Nov</v>
      </c>
      <c r="AB334" t="s">
        <v>11644</v>
      </c>
      <c r="AC334" s="5">
        <f t="shared" si="27"/>
        <v>14486.627999999999</v>
      </c>
      <c r="AD334">
        <f t="shared" si="28"/>
        <v>4.1371250896132375E-2</v>
      </c>
      <c r="AE334" s="5">
        <f>VLOOKUP(AA334,'2018 Forecast Summary'!$M$4:$O$16,3,FALSE)*AD334</f>
        <v>4470.9151274610804</v>
      </c>
    </row>
    <row r="335" spans="23:31" x14ac:dyDescent="0.3">
      <c r="W335" t="str">
        <f t="shared" si="25"/>
        <v>29-Nov</v>
      </c>
      <c r="X335" s="1">
        <f t="shared" si="29"/>
        <v>42337</v>
      </c>
      <c r="Y335" s="5">
        <f>SUMIF('Raw Sales Data'!D:D,Pivots!X335,'Raw Sales Data'!S:S)</f>
        <v>649.04399999999987</v>
      </c>
      <c r="AA335" t="str">
        <f t="shared" si="26"/>
        <v>Nov</v>
      </c>
      <c r="AB335" t="s">
        <v>11645</v>
      </c>
      <c r="AC335" s="5">
        <f t="shared" si="27"/>
        <v>4201.6920000000009</v>
      </c>
      <c r="AD335">
        <f t="shared" si="28"/>
        <v>1.199929023650447E-2</v>
      </c>
      <c r="AE335" s="5">
        <f>VLOOKUP(AA335,'2018 Forecast Summary'!$M$4:$O$16,3,FALSE)*AD335</f>
        <v>1296.7412653746755</v>
      </c>
    </row>
    <row r="336" spans="23:31" x14ac:dyDescent="0.3">
      <c r="W336" t="str">
        <f t="shared" si="25"/>
        <v>30-Nov</v>
      </c>
      <c r="X336" s="1">
        <f t="shared" si="29"/>
        <v>42338</v>
      </c>
      <c r="Y336" s="5">
        <f>SUMIF('Raw Sales Data'!D:D,Pivots!X336,'Raw Sales Data'!S:S)</f>
        <v>219.154</v>
      </c>
      <c r="AA336" t="str">
        <f t="shared" si="26"/>
        <v>Nov</v>
      </c>
      <c r="AB336" t="s">
        <v>11646</v>
      </c>
      <c r="AC336" s="5">
        <f t="shared" si="27"/>
        <v>9632.9749999999985</v>
      </c>
      <c r="AD336">
        <f t="shared" si="28"/>
        <v>2.7510075194943279E-2</v>
      </c>
      <c r="AE336" s="5">
        <f>VLOOKUP(AA336,'2018 Forecast Summary'!$M$4:$O$16,3,FALSE)*AD336</f>
        <v>2972.9633183066753</v>
      </c>
    </row>
    <row r="337" spans="23:31" x14ac:dyDescent="0.3">
      <c r="W337" t="str">
        <f t="shared" si="25"/>
        <v>01-Dec</v>
      </c>
      <c r="X337" s="1">
        <f t="shared" si="29"/>
        <v>42339</v>
      </c>
      <c r="Y337" s="5">
        <f>SUMIF('Raw Sales Data'!D:D,Pivots!X337,'Raw Sales Data'!S:S)</f>
        <v>5624.3899999999994</v>
      </c>
      <c r="AA337" t="str">
        <f t="shared" si="26"/>
        <v>Dec</v>
      </c>
      <c r="AB337" t="s">
        <v>11647</v>
      </c>
      <c r="AC337" s="5">
        <f t="shared" si="27"/>
        <v>25451.617000000002</v>
      </c>
      <c r="AD337">
        <f t="shared" si="28"/>
        <v>7.9170099479495284E-2</v>
      </c>
      <c r="AE337" s="5">
        <f>VLOOKUP(AA337,'2018 Forecast Summary'!$M$4:$O$16,3,FALSE)*AD337</f>
        <v>7854.9693871924974</v>
      </c>
    </row>
    <row r="338" spans="23:31" x14ac:dyDescent="0.3">
      <c r="W338" t="str">
        <f t="shared" si="25"/>
        <v>02-Dec</v>
      </c>
      <c r="X338" s="1">
        <f t="shared" si="29"/>
        <v>42340</v>
      </c>
      <c r="Y338" s="5">
        <f>SUMIF('Raw Sales Data'!D:D,Pivots!X338,'Raw Sales Data'!S:S)</f>
        <v>1771.8079999999998</v>
      </c>
      <c r="AA338" t="str">
        <f t="shared" si="26"/>
        <v>Dec</v>
      </c>
      <c r="AB338" t="s">
        <v>11648</v>
      </c>
      <c r="AC338" s="5">
        <f t="shared" si="27"/>
        <v>16407.606</v>
      </c>
      <c r="AD338">
        <f t="shared" si="28"/>
        <v>5.1037692388674699E-2</v>
      </c>
      <c r="AE338" s="5">
        <f>VLOOKUP(AA338,'2018 Forecast Summary'!$M$4:$O$16,3,FALSE)*AD338</f>
        <v>5063.7742524223877</v>
      </c>
    </row>
    <row r="339" spans="23:31" x14ac:dyDescent="0.3">
      <c r="W339" t="str">
        <f t="shared" si="25"/>
        <v>03-Dec</v>
      </c>
      <c r="X339" s="1">
        <f t="shared" si="29"/>
        <v>42341</v>
      </c>
      <c r="Y339" s="5">
        <f>SUMIF('Raw Sales Data'!D:D,Pivots!X339,'Raw Sales Data'!S:S)</f>
        <v>505.88</v>
      </c>
      <c r="AA339" t="str">
        <f t="shared" si="26"/>
        <v>Dec</v>
      </c>
      <c r="AB339" t="s">
        <v>11649</v>
      </c>
      <c r="AC339" s="5">
        <f t="shared" si="27"/>
        <v>9152.1830000000009</v>
      </c>
      <c r="AD339">
        <f t="shared" si="28"/>
        <v>2.8468888187518523E-2</v>
      </c>
      <c r="AE339" s="5">
        <f>VLOOKUP(AA339,'2018 Forecast Summary'!$M$4:$O$16,3,FALSE)*AD339</f>
        <v>2824.5795656513137</v>
      </c>
    </row>
    <row r="340" spans="23:31" x14ac:dyDescent="0.3">
      <c r="W340" t="str">
        <f t="shared" si="25"/>
        <v>04-Dec</v>
      </c>
      <c r="X340" s="1">
        <f t="shared" si="29"/>
        <v>42342</v>
      </c>
      <c r="Y340" s="5">
        <f>SUMIF('Raw Sales Data'!D:D,Pivots!X340,'Raw Sales Data'!S:S)</f>
        <v>129.97999999999999</v>
      </c>
      <c r="AA340" t="str">
        <f t="shared" si="26"/>
        <v>Dec</v>
      </c>
      <c r="AB340" t="s">
        <v>11650</v>
      </c>
      <c r="AC340" s="5">
        <f t="shared" si="27"/>
        <v>8899.7179999999971</v>
      </c>
      <c r="AD340">
        <f t="shared" si="28"/>
        <v>2.7683567586273772E-2</v>
      </c>
      <c r="AE340" s="5">
        <f>VLOOKUP(AA340,'2018 Forecast Summary'!$M$4:$O$16,3,FALSE)*AD340</f>
        <v>2746.6629112266623</v>
      </c>
    </row>
    <row r="341" spans="23:31" x14ac:dyDescent="0.3">
      <c r="W341" t="str">
        <f t="shared" si="25"/>
        <v>05-Dec</v>
      </c>
      <c r="X341" s="1">
        <f t="shared" si="29"/>
        <v>42343</v>
      </c>
      <c r="Y341" s="5">
        <f>SUMIF('Raw Sales Data'!D:D,Pivots!X341,'Raw Sales Data'!S:S)</f>
        <v>2963.6419999999998</v>
      </c>
      <c r="AA341" t="str">
        <f t="shared" si="26"/>
        <v>Dec</v>
      </c>
      <c r="AB341" t="s">
        <v>11651</v>
      </c>
      <c r="AC341" s="5">
        <f t="shared" si="27"/>
        <v>10453.034000000001</v>
      </c>
      <c r="AD341">
        <f t="shared" si="28"/>
        <v>3.2515330622904882E-2</v>
      </c>
      <c r="AE341" s="5">
        <f>VLOOKUP(AA341,'2018 Forecast Summary'!$M$4:$O$16,3,FALSE)*AD341</f>
        <v>3226.0528701686162</v>
      </c>
    </row>
    <row r="342" spans="23:31" x14ac:dyDescent="0.3">
      <c r="W342" t="str">
        <f t="shared" si="25"/>
        <v>06-Dec</v>
      </c>
      <c r="X342" s="1">
        <f t="shared" si="29"/>
        <v>42344</v>
      </c>
      <c r="Y342" s="5">
        <f>SUMIF('Raw Sales Data'!D:D,Pivots!X342,'Raw Sales Data'!S:S)</f>
        <v>1970.9780000000001</v>
      </c>
      <c r="AA342" t="str">
        <f t="shared" si="26"/>
        <v>Dec</v>
      </c>
      <c r="AB342" t="s">
        <v>11652</v>
      </c>
      <c r="AC342" s="5">
        <f t="shared" si="27"/>
        <v>10903.133999999998</v>
      </c>
      <c r="AD342">
        <f t="shared" si="28"/>
        <v>3.391541698188634E-2</v>
      </c>
      <c r="AE342" s="5">
        <f>VLOOKUP(AA342,'2018 Forecast Summary'!$M$4:$O$16,3,FALSE)*AD342</f>
        <v>3364.9643476270157</v>
      </c>
    </row>
    <row r="343" spans="23:31" x14ac:dyDescent="0.3">
      <c r="W343" t="str">
        <f t="shared" si="25"/>
        <v>07-Dec</v>
      </c>
      <c r="X343" s="1">
        <f t="shared" si="29"/>
        <v>42345</v>
      </c>
      <c r="Y343" s="5">
        <f>SUMIF('Raw Sales Data'!D:D,Pivots!X343,'Raw Sales Data'!S:S)</f>
        <v>548.4</v>
      </c>
      <c r="AA343" t="str">
        <f t="shared" si="26"/>
        <v>Dec</v>
      </c>
      <c r="AB343" t="s">
        <v>11653</v>
      </c>
      <c r="AC343" s="5">
        <f t="shared" si="27"/>
        <v>4803.2119999999995</v>
      </c>
      <c r="AD343">
        <f t="shared" si="28"/>
        <v>1.4940927794925778E-2</v>
      </c>
      <c r="AE343" s="5">
        <f>VLOOKUP(AA343,'2018 Forecast Summary'!$M$4:$O$16,3,FALSE)*AD343</f>
        <v>1482.3845266961091</v>
      </c>
    </row>
    <row r="344" spans="23:31" x14ac:dyDescent="0.3">
      <c r="W344" t="str">
        <f t="shared" si="25"/>
        <v>08-Dec</v>
      </c>
      <c r="X344" s="1">
        <f t="shared" si="29"/>
        <v>42346</v>
      </c>
      <c r="Y344" s="5">
        <f>SUMIF('Raw Sales Data'!D:D,Pivots!X344,'Raw Sales Data'!S:S)</f>
        <v>1095.1199999999999</v>
      </c>
      <c r="AA344" t="str">
        <f t="shared" si="26"/>
        <v>Dec</v>
      </c>
      <c r="AB344" t="s">
        <v>11654</v>
      </c>
      <c r="AC344" s="5">
        <f t="shared" si="27"/>
        <v>16119.983999999999</v>
      </c>
      <c r="AD344">
        <f t="shared" si="28"/>
        <v>5.0143012009330176E-2</v>
      </c>
      <c r="AE344" s="5">
        <f>VLOOKUP(AA344,'2018 Forecast Summary'!$M$4:$O$16,3,FALSE)*AD344</f>
        <v>4975.0073184753974</v>
      </c>
    </row>
    <row r="345" spans="23:31" x14ac:dyDescent="0.3">
      <c r="W345" t="str">
        <f t="shared" si="25"/>
        <v>09-Dec</v>
      </c>
      <c r="X345" s="1">
        <f t="shared" si="29"/>
        <v>42347</v>
      </c>
      <c r="Y345" s="5">
        <f>SUMIF('Raw Sales Data'!D:D,Pivots!X345,'Raw Sales Data'!S:S)</f>
        <v>1522.652</v>
      </c>
      <c r="AA345" t="str">
        <f t="shared" si="26"/>
        <v>Dec</v>
      </c>
      <c r="AB345" t="s">
        <v>11655</v>
      </c>
      <c r="AC345" s="5">
        <f t="shared" si="27"/>
        <v>8882.5450000000001</v>
      </c>
      <c r="AD345">
        <f t="shared" si="28"/>
        <v>2.76301490502978E-2</v>
      </c>
      <c r="AE345" s="5">
        <f>VLOOKUP(AA345,'2018 Forecast Summary'!$M$4:$O$16,3,FALSE)*AD345</f>
        <v>2741.3629183308776</v>
      </c>
    </row>
    <row r="346" spans="23:31" x14ac:dyDescent="0.3">
      <c r="W346" t="str">
        <f t="shared" si="25"/>
        <v>10-Dec</v>
      </c>
      <c r="X346" s="1">
        <f t="shared" si="29"/>
        <v>42348</v>
      </c>
      <c r="Y346" s="5">
        <f>SUMIF('Raw Sales Data'!D:D,Pivots!X346,'Raw Sales Data'!S:S)</f>
        <v>573.33600000000001</v>
      </c>
      <c r="AA346" t="str">
        <f t="shared" si="26"/>
        <v>Dec</v>
      </c>
      <c r="AB346" t="s">
        <v>11656</v>
      </c>
      <c r="AC346" s="5">
        <f t="shared" si="27"/>
        <v>10980.505000000001</v>
      </c>
      <c r="AD346">
        <f t="shared" si="28"/>
        <v>3.4156088125367252E-2</v>
      </c>
      <c r="AE346" s="5">
        <f>VLOOKUP(AA346,'2018 Forecast Summary'!$M$4:$O$16,3,FALSE)*AD346</f>
        <v>3388.8428633400445</v>
      </c>
    </row>
    <row r="347" spans="23:31" x14ac:dyDescent="0.3">
      <c r="W347" t="str">
        <f t="shared" si="25"/>
        <v>11-Dec</v>
      </c>
      <c r="X347" s="1">
        <f t="shared" si="29"/>
        <v>42349</v>
      </c>
      <c r="Y347" s="5">
        <f>SUMIF('Raw Sales Data'!D:D,Pivots!X347,'Raw Sales Data'!S:S)</f>
        <v>0</v>
      </c>
      <c r="AA347" t="str">
        <f t="shared" si="26"/>
        <v>Dec</v>
      </c>
      <c r="AB347" t="s">
        <v>11657</v>
      </c>
      <c r="AC347" s="5">
        <f t="shared" si="27"/>
        <v>9718.1790000000001</v>
      </c>
      <c r="AD347">
        <f t="shared" si="28"/>
        <v>3.0229482008531792E-2</v>
      </c>
      <c r="AE347" s="5">
        <f>VLOOKUP(AA347,'2018 Forecast Summary'!$M$4:$O$16,3,FALSE)*AD347</f>
        <v>2999.2592825932038</v>
      </c>
    </row>
    <row r="348" spans="23:31" x14ac:dyDescent="0.3">
      <c r="W348" t="str">
        <f t="shared" si="25"/>
        <v>12-Dec</v>
      </c>
      <c r="X348" s="1">
        <f t="shared" si="29"/>
        <v>42350</v>
      </c>
      <c r="Y348" s="5">
        <f>SUMIF('Raw Sales Data'!D:D,Pivots!X348,'Raw Sales Data'!S:S)</f>
        <v>4938.4044999999996</v>
      </c>
      <c r="AA348" t="str">
        <f t="shared" si="26"/>
        <v>Dec</v>
      </c>
      <c r="AB348" t="s">
        <v>11658</v>
      </c>
      <c r="AC348" s="5">
        <f t="shared" si="27"/>
        <v>8261.3035</v>
      </c>
      <c r="AD348">
        <f t="shared" si="28"/>
        <v>2.5697707926584882E-2</v>
      </c>
      <c r="AE348" s="5">
        <f>VLOOKUP(AA348,'2018 Forecast Summary'!$M$4:$O$16,3,FALSE)*AD348</f>
        <v>2549.6331368968122</v>
      </c>
    </row>
    <row r="349" spans="23:31" x14ac:dyDescent="0.3">
      <c r="W349" t="str">
        <f t="shared" si="25"/>
        <v>13-Dec</v>
      </c>
      <c r="X349" s="1">
        <f t="shared" si="29"/>
        <v>42351</v>
      </c>
      <c r="Y349" s="5">
        <f>SUMIF('Raw Sales Data'!D:D,Pivots!X349,'Raw Sales Data'!S:S)</f>
        <v>293.15199999999999</v>
      </c>
      <c r="AA349" t="str">
        <f t="shared" si="26"/>
        <v>Dec</v>
      </c>
      <c r="AB349" t="s">
        <v>11659</v>
      </c>
      <c r="AC349" s="5">
        <f t="shared" si="27"/>
        <v>3091.5620000000004</v>
      </c>
      <c r="AD349">
        <f t="shared" si="28"/>
        <v>9.6166491538446225E-3</v>
      </c>
      <c r="AE349" s="5">
        <f>VLOOKUP(AA349,'2018 Forecast Summary'!$M$4:$O$16,3,FALSE)*AD349</f>
        <v>954.12896039601776</v>
      </c>
    </row>
    <row r="350" spans="23:31" x14ac:dyDescent="0.3">
      <c r="W350" t="str">
        <f t="shared" si="25"/>
        <v>14-Dec</v>
      </c>
      <c r="X350" s="1">
        <f t="shared" si="29"/>
        <v>42352</v>
      </c>
      <c r="Y350" s="5">
        <f>SUMIF('Raw Sales Data'!D:D,Pivots!X350,'Raw Sales Data'!S:S)</f>
        <v>7641.6580000000004</v>
      </c>
      <c r="AA350" t="str">
        <f t="shared" si="26"/>
        <v>Dec</v>
      </c>
      <c r="AB350" t="s">
        <v>11660</v>
      </c>
      <c r="AC350" s="5">
        <f t="shared" si="27"/>
        <v>12856.77</v>
      </c>
      <c r="AD350">
        <f t="shared" si="28"/>
        <v>3.999242012344404E-2</v>
      </c>
      <c r="AE350" s="5">
        <f>VLOOKUP(AA350,'2018 Forecast Summary'!$M$4:$O$16,3,FALSE)*AD350</f>
        <v>3967.9025017614745</v>
      </c>
    </row>
    <row r="351" spans="23:31" x14ac:dyDescent="0.3">
      <c r="W351" t="str">
        <f t="shared" si="25"/>
        <v>15-Dec</v>
      </c>
      <c r="X351" s="1">
        <f t="shared" si="29"/>
        <v>42353</v>
      </c>
      <c r="Y351" s="5">
        <f>SUMIF('Raw Sales Data'!D:D,Pivots!X351,'Raw Sales Data'!S:S)</f>
        <v>1264.4659999999999</v>
      </c>
      <c r="AA351" t="str">
        <f t="shared" si="26"/>
        <v>Dec</v>
      </c>
      <c r="AB351" t="s">
        <v>11661</v>
      </c>
      <c r="AC351" s="5">
        <f t="shared" si="27"/>
        <v>9703.2369999999992</v>
      </c>
      <c r="AD351">
        <f t="shared" si="28"/>
        <v>3.0183003247421146E-2</v>
      </c>
      <c r="AE351" s="5">
        <f>VLOOKUP(AA351,'2018 Forecast Summary'!$M$4:$O$16,3,FALSE)*AD351</f>
        <v>2994.6478289247225</v>
      </c>
    </row>
    <row r="352" spans="23:31" x14ac:dyDescent="0.3">
      <c r="W352" t="str">
        <f t="shared" si="25"/>
        <v>16-Dec</v>
      </c>
      <c r="X352" s="1">
        <f t="shared" si="29"/>
        <v>42354</v>
      </c>
      <c r="Y352" s="5">
        <f>SUMIF('Raw Sales Data'!D:D,Pivots!X352,'Raw Sales Data'!S:S)</f>
        <v>4065.5949999999998</v>
      </c>
      <c r="AA352" t="str">
        <f t="shared" si="26"/>
        <v>Dec</v>
      </c>
      <c r="AB352" t="s">
        <v>11662</v>
      </c>
      <c r="AC352" s="5">
        <f t="shared" si="27"/>
        <v>5557.8190000000004</v>
      </c>
      <c r="AD352">
        <f t="shared" si="28"/>
        <v>1.7288217213037152E-2</v>
      </c>
      <c r="AE352" s="5">
        <f>VLOOKUP(AA352,'2018 Forecast Summary'!$M$4:$O$16,3,FALSE)*AD352</f>
        <v>1715.2740474036216</v>
      </c>
    </row>
    <row r="353" spans="23:31" x14ac:dyDescent="0.3">
      <c r="W353" t="str">
        <f t="shared" si="25"/>
        <v>17-Dec</v>
      </c>
      <c r="X353" s="1">
        <f t="shared" si="29"/>
        <v>42355</v>
      </c>
      <c r="Y353" s="5">
        <f>SUMIF('Raw Sales Data'!D:D,Pivots!X353,'Raw Sales Data'!S:S)</f>
        <v>45.533999999999999</v>
      </c>
      <c r="AA353" t="str">
        <f t="shared" si="26"/>
        <v>Dec</v>
      </c>
      <c r="AB353" t="s">
        <v>11663</v>
      </c>
      <c r="AC353" s="5">
        <f t="shared" si="27"/>
        <v>16176.918</v>
      </c>
      <c r="AD353">
        <f t="shared" si="28"/>
        <v>5.0320111580008361E-2</v>
      </c>
      <c r="AE353" s="5">
        <f>VLOOKUP(AA353,'2018 Forecast Summary'!$M$4:$O$16,3,FALSE)*AD353</f>
        <v>4992.5784938977849</v>
      </c>
    </row>
    <row r="354" spans="23:31" x14ac:dyDescent="0.3">
      <c r="W354" t="str">
        <f t="shared" si="25"/>
        <v>18-Dec</v>
      </c>
      <c r="X354" s="1">
        <f t="shared" si="29"/>
        <v>42356</v>
      </c>
      <c r="Y354" s="5">
        <f>SUMIF('Raw Sales Data'!D:D,Pivots!X354,'Raw Sales Data'!S:S)</f>
        <v>0</v>
      </c>
      <c r="AA354" t="str">
        <f t="shared" si="26"/>
        <v>Dec</v>
      </c>
      <c r="AB354" t="s">
        <v>11664</v>
      </c>
      <c r="AC354" s="5">
        <f t="shared" si="27"/>
        <v>11632.548999999999</v>
      </c>
      <c r="AD354">
        <f t="shared" si="28"/>
        <v>3.6184343868214862E-2</v>
      </c>
      <c r="AE354" s="5">
        <f>VLOOKUP(AA354,'2018 Forecast Summary'!$M$4:$O$16,3,FALSE)*AD354</f>
        <v>3590.0790228776691</v>
      </c>
    </row>
    <row r="355" spans="23:31" x14ac:dyDescent="0.3">
      <c r="W355" t="str">
        <f t="shared" si="25"/>
        <v>19-Dec</v>
      </c>
      <c r="X355" s="1">
        <f t="shared" si="29"/>
        <v>42357</v>
      </c>
      <c r="Y355" s="5">
        <f>SUMIF('Raw Sales Data'!D:D,Pivots!X355,'Raw Sales Data'!S:S)</f>
        <v>3436.76</v>
      </c>
      <c r="AA355" t="str">
        <f t="shared" si="26"/>
        <v>Dec</v>
      </c>
      <c r="AB355" t="s">
        <v>11665</v>
      </c>
      <c r="AC355" s="5">
        <f t="shared" si="27"/>
        <v>12268.454000000002</v>
      </c>
      <c r="AD355">
        <f t="shared" si="28"/>
        <v>3.8162397447659688E-2</v>
      </c>
      <c r="AE355" s="5">
        <f>VLOOKUP(AA355,'2018 Forecast Summary'!$M$4:$O$16,3,FALSE)*AD355</f>
        <v>3786.3343063106504</v>
      </c>
    </row>
    <row r="356" spans="23:31" x14ac:dyDescent="0.3">
      <c r="W356" t="str">
        <f t="shared" si="25"/>
        <v>20-Dec</v>
      </c>
      <c r="X356" s="1">
        <f t="shared" si="29"/>
        <v>42358</v>
      </c>
      <c r="Y356" s="5">
        <f>SUMIF('Raw Sales Data'!D:D,Pivots!X356,'Raw Sales Data'!S:S)</f>
        <v>6962.44</v>
      </c>
      <c r="AA356" t="str">
        <f t="shared" si="26"/>
        <v>Dec</v>
      </c>
      <c r="AB356" t="s">
        <v>11666</v>
      </c>
      <c r="AC356" s="5">
        <f t="shared" si="27"/>
        <v>8582.18</v>
      </c>
      <c r="AD356">
        <f t="shared" si="28"/>
        <v>2.6695830145131241E-2</v>
      </c>
      <c r="AE356" s="5">
        <f>VLOOKUP(AA356,'2018 Forecast Summary'!$M$4:$O$16,3,FALSE)*AD356</f>
        <v>2648.6631939878594</v>
      </c>
    </row>
    <row r="357" spans="23:31" x14ac:dyDescent="0.3">
      <c r="W357" t="str">
        <f t="shared" si="25"/>
        <v>21-Dec</v>
      </c>
      <c r="X357" s="1">
        <f t="shared" si="29"/>
        <v>42359</v>
      </c>
      <c r="Y357" s="5">
        <f>SUMIF('Raw Sales Data'!D:D,Pivots!X357,'Raw Sales Data'!S:S)</f>
        <v>1933.44</v>
      </c>
      <c r="AA357" t="str">
        <f t="shared" si="26"/>
        <v>Dec</v>
      </c>
      <c r="AB357" t="s">
        <v>11667</v>
      </c>
      <c r="AC357" s="5">
        <f t="shared" si="27"/>
        <v>7332.1399999999994</v>
      </c>
      <c r="AD357">
        <f t="shared" si="28"/>
        <v>2.2807441004537608E-2</v>
      </c>
      <c r="AE357" s="5">
        <f>VLOOKUP(AA357,'2018 Forecast Summary'!$M$4:$O$16,3,FALSE)*AD357</f>
        <v>2262.8713626568242</v>
      </c>
    </row>
    <row r="358" spans="23:31" x14ac:dyDescent="0.3">
      <c r="W358" t="str">
        <f t="shared" si="25"/>
        <v>22-Dec</v>
      </c>
      <c r="X358" s="1">
        <f t="shared" si="29"/>
        <v>42360</v>
      </c>
      <c r="Y358" s="5">
        <f>SUMIF('Raw Sales Data'!D:D,Pivots!X358,'Raw Sales Data'!S:S)</f>
        <v>798.96799999999996</v>
      </c>
      <c r="AA358" t="str">
        <f t="shared" si="26"/>
        <v>Dec</v>
      </c>
      <c r="AB358" t="s">
        <v>11668</v>
      </c>
      <c r="AC358" s="5">
        <f t="shared" si="27"/>
        <v>9757.43</v>
      </c>
      <c r="AD358">
        <f t="shared" si="28"/>
        <v>3.035157663122982E-2</v>
      </c>
      <c r="AE358" s="5">
        <f>VLOOKUP(AA358,'2018 Forecast Summary'!$M$4:$O$16,3,FALSE)*AD358</f>
        <v>3011.3730670893597</v>
      </c>
    </row>
    <row r="359" spans="23:31" x14ac:dyDescent="0.3">
      <c r="W359" t="str">
        <f t="shared" si="25"/>
        <v>23-Dec</v>
      </c>
      <c r="X359" s="1">
        <f t="shared" si="29"/>
        <v>42361</v>
      </c>
      <c r="Y359" s="5">
        <f>SUMIF('Raw Sales Data'!D:D,Pivots!X359,'Raw Sales Data'!S:S)</f>
        <v>942.10800000000006</v>
      </c>
      <c r="AA359" t="str">
        <f t="shared" si="26"/>
        <v>Dec</v>
      </c>
      <c r="AB359" t="s">
        <v>11669</v>
      </c>
      <c r="AC359" s="5">
        <f t="shared" si="27"/>
        <v>10029.061000000002</v>
      </c>
      <c r="AD359">
        <f t="shared" si="28"/>
        <v>3.1196515217713928E-2</v>
      </c>
      <c r="AE359" s="5">
        <f>VLOOKUP(AA359,'2018 Forecast Summary'!$M$4:$O$16,3,FALSE)*AD359</f>
        <v>3095.204801222892</v>
      </c>
    </row>
    <row r="360" spans="23:31" x14ac:dyDescent="0.3">
      <c r="W360" t="str">
        <f t="shared" si="25"/>
        <v>24-Dec</v>
      </c>
      <c r="X360" s="1">
        <f t="shared" si="29"/>
        <v>42362</v>
      </c>
      <c r="Y360" s="5">
        <f>SUMIF('Raw Sales Data'!D:D,Pivots!X360,'Raw Sales Data'!S:S)</f>
        <v>1950.2019999999998</v>
      </c>
      <c r="AA360" t="str">
        <f t="shared" si="26"/>
        <v>Dec</v>
      </c>
      <c r="AB360" t="s">
        <v>11670</v>
      </c>
      <c r="AC360" s="5">
        <f t="shared" si="27"/>
        <v>17606.081999999999</v>
      </c>
      <c r="AD360">
        <f t="shared" si="28"/>
        <v>5.4765685943810608E-2</v>
      </c>
      <c r="AE360" s="5">
        <f>VLOOKUP(AA360,'2018 Forecast Summary'!$M$4:$O$16,3,FALSE)*AD360</f>
        <v>5433.6522170045555</v>
      </c>
    </row>
    <row r="361" spans="23:31" x14ac:dyDescent="0.3">
      <c r="W361" t="str">
        <f t="shared" si="25"/>
        <v>25-Dec</v>
      </c>
      <c r="X361" s="1">
        <f t="shared" si="29"/>
        <v>42363</v>
      </c>
      <c r="Y361" s="5">
        <f>SUMIF('Raw Sales Data'!D:D,Pivots!X361,'Raw Sales Data'!S:S)</f>
        <v>0</v>
      </c>
      <c r="AA361" t="str">
        <f t="shared" si="26"/>
        <v>Dec</v>
      </c>
      <c r="AB361" t="s">
        <v>11671</v>
      </c>
      <c r="AC361" s="5">
        <f t="shared" si="27"/>
        <v>17391.95</v>
      </c>
      <c r="AD361">
        <f t="shared" si="28"/>
        <v>5.4099604423656383E-2</v>
      </c>
      <c r="AE361" s="5">
        <f>VLOOKUP(AA361,'2018 Forecast Summary'!$M$4:$O$16,3,FALSE)*AD361</f>
        <v>5367.5660306212594</v>
      </c>
    </row>
    <row r="362" spans="23:31" x14ac:dyDescent="0.3">
      <c r="W362" t="str">
        <f t="shared" si="25"/>
        <v>26-Dec</v>
      </c>
      <c r="X362" s="1">
        <f t="shared" si="29"/>
        <v>42364</v>
      </c>
      <c r="Y362" s="5">
        <f>SUMIF('Raw Sales Data'!D:D,Pivots!X362,'Raw Sales Data'!S:S)</f>
        <v>2041.4139999999998</v>
      </c>
      <c r="AA362" t="str">
        <f t="shared" si="26"/>
        <v>Dec</v>
      </c>
      <c r="AB362" t="s">
        <v>11672</v>
      </c>
      <c r="AC362" s="5">
        <f t="shared" si="27"/>
        <v>5246.9119999999994</v>
      </c>
      <c r="AD362">
        <f t="shared" si="28"/>
        <v>1.6321106238560697E-2</v>
      </c>
      <c r="AE362" s="5">
        <f>VLOOKUP(AA362,'2018 Forecast Summary'!$M$4:$O$16,3,FALSE)*AD362</f>
        <v>1619.3208131842057</v>
      </c>
    </row>
    <row r="363" spans="23:31" x14ac:dyDescent="0.3">
      <c r="W363" t="str">
        <f t="shared" si="25"/>
        <v>27-Dec</v>
      </c>
      <c r="X363" s="1">
        <f t="shared" si="29"/>
        <v>42365</v>
      </c>
      <c r="Y363" s="5">
        <f>SUMIF('Raw Sales Data'!D:D,Pivots!X363,'Raw Sales Data'!S:S)</f>
        <v>2966.3880000000004</v>
      </c>
      <c r="AA363" t="str">
        <f t="shared" si="26"/>
        <v>Dec</v>
      </c>
      <c r="AB363" t="s">
        <v>11673</v>
      </c>
      <c r="AC363" s="5">
        <f t="shared" si="27"/>
        <v>9251.9612000000016</v>
      </c>
      <c r="AD363">
        <f t="shared" si="28"/>
        <v>2.8779259431117112E-2</v>
      </c>
      <c r="AE363" s="5">
        <f>VLOOKUP(AA363,'2018 Forecast Summary'!$M$4:$O$16,3,FALSE)*AD363</f>
        <v>2855.3734718502469</v>
      </c>
    </row>
    <row r="364" spans="23:31" x14ac:dyDescent="0.3">
      <c r="W364" t="str">
        <f t="shared" si="25"/>
        <v>28-Dec</v>
      </c>
      <c r="X364" s="1">
        <f t="shared" si="29"/>
        <v>42366</v>
      </c>
      <c r="Y364" s="5">
        <f>SUMIF('Raw Sales Data'!D:D,Pivots!X364,'Raw Sales Data'!S:S)</f>
        <v>2682.326</v>
      </c>
      <c r="AA364" t="str">
        <f t="shared" si="26"/>
        <v>Dec</v>
      </c>
      <c r="AB364" t="s">
        <v>11674</v>
      </c>
      <c r="AC364" s="5">
        <f t="shared" si="27"/>
        <v>4418.8768</v>
      </c>
      <c r="AD364">
        <f t="shared" si="28"/>
        <v>1.3745410197066606E-2</v>
      </c>
      <c r="AE364" s="5">
        <f>VLOOKUP(AA364,'2018 Forecast Summary'!$M$4:$O$16,3,FALSE)*AD364</f>
        <v>1363.7696178508086</v>
      </c>
    </row>
    <row r="365" spans="23:31" x14ac:dyDescent="0.3">
      <c r="W365" t="str">
        <f t="shared" si="25"/>
        <v>29-Dec</v>
      </c>
      <c r="X365" s="1">
        <f t="shared" si="29"/>
        <v>42367</v>
      </c>
      <c r="Y365" s="5">
        <f>SUMIF('Raw Sales Data'!D:D,Pivots!X365,'Raw Sales Data'!S:S)</f>
        <v>2072.096</v>
      </c>
      <c r="AA365" t="str">
        <f t="shared" si="26"/>
        <v>Dec</v>
      </c>
      <c r="AB365" t="s">
        <v>11675</v>
      </c>
      <c r="AC365" s="5">
        <f t="shared" si="27"/>
        <v>6265.3099999999995</v>
      </c>
      <c r="AD365">
        <f t="shared" si="28"/>
        <v>1.948894704685665E-2</v>
      </c>
      <c r="AE365" s="5">
        <f>VLOOKUP(AA365,'2018 Forecast Summary'!$M$4:$O$16,3,FALSE)*AD365</f>
        <v>1933.6224590866277</v>
      </c>
    </row>
    <row r="366" spans="23:31" x14ac:dyDescent="0.3">
      <c r="W366" t="str">
        <f t="shared" si="25"/>
        <v>30-Dec</v>
      </c>
      <c r="X366" s="1">
        <f t="shared" si="29"/>
        <v>42368</v>
      </c>
      <c r="Y366" s="5">
        <f>SUMIF('Raw Sales Data'!D:D,Pivots!X366,'Raw Sales Data'!S:S)</f>
        <v>2172.6509999999998</v>
      </c>
      <c r="AA366" t="str">
        <f t="shared" si="26"/>
        <v>Dec</v>
      </c>
      <c r="AB366" t="s">
        <v>11676</v>
      </c>
      <c r="AC366" s="5">
        <f t="shared" si="27"/>
        <v>6911.5550000000003</v>
      </c>
      <c r="AD366">
        <f t="shared" si="28"/>
        <v>2.1499164352033234E-2</v>
      </c>
      <c r="AE366" s="5">
        <f>VLOOKUP(AA366,'2018 Forecast Summary'!$M$4:$O$16,3,FALSE)*AD366</f>
        <v>2133.068910431005</v>
      </c>
    </row>
    <row r="367" spans="23:31" x14ac:dyDescent="0.3">
      <c r="W367" t="str">
        <f t="shared" si="25"/>
        <v>31-Dec</v>
      </c>
      <c r="X367" s="1">
        <f t="shared" si="29"/>
        <v>42369</v>
      </c>
      <c r="Y367" s="5">
        <f>SUMIF('Raw Sales Data'!D:D,Pivots!X367,'Raw Sales Data'!S:S)</f>
        <v>5253.27</v>
      </c>
      <c r="AA367" t="str">
        <f t="shared" si="26"/>
        <v>Dec</v>
      </c>
      <c r="AB367" t="s">
        <v>11677</v>
      </c>
      <c r="AC367" s="5">
        <f t="shared" si="27"/>
        <v>7366.3820000000005</v>
      </c>
      <c r="AD367">
        <f t="shared" si="28"/>
        <v>2.291395457286519E-2</v>
      </c>
      <c r="AE367" s="5">
        <f>VLOOKUP(AA367,'2018 Forecast Summary'!$M$4:$O$16,3,FALSE)*AD367</f>
        <v>2273.4392515951281</v>
      </c>
    </row>
    <row r="368" spans="23:31" x14ac:dyDescent="0.3">
      <c r="W368" t="str">
        <f t="shared" si="25"/>
        <v>01-Jan</v>
      </c>
      <c r="X368" s="1">
        <f t="shared" si="29"/>
        <v>42370</v>
      </c>
      <c r="Y368" s="5">
        <f>SUMIF('Raw Sales Data'!D:D,Pivots!X368,'Raw Sales Data'!S:S)</f>
        <v>0</v>
      </c>
      <c r="AA368" t="str">
        <f t="shared" si="26"/>
        <v>29-Feb</v>
      </c>
      <c r="AB368" t="s">
        <v>11678</v>
      </c>
      <c r="AC368" s="5">
        <f t="shared" si="27"/>
        <v>0</v>
      </c>
      <c r="AD368" t="e">
        <f t="shared" si="28"/>
        <v>#N/A</v>
      </c>
      <c r="AE368" s="5" t="e">
        <f>VLOOKUP(AA368,'2018 Forecast Summary'!$M$4:$O$16,3,FALSE)*AD368</f>
        <v>#N/A</v>
      </c>
    </row>
    <row r="369" spans="23:25" x14ac:dyDescent="0.3">
      <c r="W369" t="str">
        <f t="shared" si="25"/>
        <v>02-Jan</v>
      </c>
      <c r="X369" s="1">
        <f t="shared" si="29"/>
        <v>42371</v>
      </c>
      <c r="Y369" s="5">
        <f>SUMIF('Raw Sales Data'!D:D,Pivots!X369,'Raw Sales Data'!S:S)</f>
        <v>1932.096</v>
      </c>
    </row>
    <row r="370" spans="23:25" x14ac:dyDescent="0.3">
      <c r="W370" t="str">
        <f t="shared" si="25"/>
        <v>03-Jan</v>
      </c>
      <c r="X370" s="1">
        <f t="shared" si="29"/>
        <v>42372</v>
      </c>
      <c r="Y370" s="5">
        <f>SUMIF('Raw Sales Data'!D:D,Pivots!X370,'Raw Sales Data'!S:S)</f>
        <v>1768.2215999999999</v>
      </c>
    </row>
    <row r="371" spans="23:25" x14ac:dyDescent="0.3">
      <c r="W371" t="str">
        <f t="shared" si="25"/>
        <v>04-Jan</v>
      </c>
      <c r="X371" s="1">
        <f t="shared" si="29"/>
        <v>42373</v>
      </c>
      <c r="Y371" s="5">
        <f>SUMIF('Raw Sales Data'!D:D,Pivots!X371,'Raw Sales Data'!S:S)</f>
        <v>264.46000000000004</v>
      </c>
    </row>
    <row r="372" spans="23:25" x14ac:dyDescent="0.3">
      <c r="W372" t="str">
        <f t="shared" si="25"/>
        <v>05-Jan</v>
      </c>
      <c r="X372" s="1">
        <f t="shared" si="29"/>
        <v>42374</v>
      </c>
      <c r="Y372" s="5">
        <f>SUMIF('Raw Sales Data'!D:D,Pivots!X372,'Raw Sales Data'!S:S)</f>
        <v>295.27200000000005</v>
      </c>
    </row>
    <row r="373" spans="23:25" x14ac:dyDescent="0.3">
      <c r="W373" t="str">
        <f t="shared" si="25"/>
        <v>06-Jan</v>
      </c>
      <c r="X373" s="1">
        <f t="shared" si="29"/>
        <v>42375</v>
      </c>
      <c r="Y373" s="5">
        <f>SUMIF('Raw Sales Data'!D:D,Pivots!X373,'Raw Sales Data'!S:S)</f>
        <v>31.538</v>
      </c>
    </row>
    <row r="374" spans="23:25" x14ac:dyDescent="0.3">
      <c r="W374" t="str">
        <f t="shared" si="25"/>
        <v>07-Jan</v>
      </c>
      <c r="X374" s="1">
        <f t="shared" si="29"/>
        <v>42376</v>
      </c>
      <c r="Y374" s="5">
        <f>SUMIF('Raw Sales Data'!D:D,Pivots!X374,'Raw Sales Data'!S:S)</f>
        <v>0</v>
      </c>
    </row>
    <row r="375" spans="23:25" x14ac:dyDescent="0.3">
      <c r="W375" t="str">
        <f t="shared" si="25"/>
        <v>08-Jan</v>
      </c>
      <c r="X375" s="1">
        <f t="shared" si="29"/>
        <v>42377</v>
      </c>
      <c r="Y375" s="5">
        <f>SUMIF('Raw Sales Data'!D:D,Pivots!X375,'Raw Sales Data'!S:S)</f>
        <v>0</v>
      </c>
    </row>
    <row r="376" spans="23:25" x14ac:dyDescent="0.3">
      <c r="W376" t="str">
        <f t="shared" si="25"/>
        <v>09-Jan</v>
      </c>
      <c r="X376" s="1">
        <f t="shared" si="29"/>
        <v>42378</v>
      </c>
      <c r="Y376" s="5">
        <f>SUMIF('Raw Sales Data'!D:D,Pivots!X376,'Raw Sales Data'!S:S)</f>
        <v>364.07</v>
      </c>
    </row>
    <row r="377" spans="23:25" x14ac:dyDescent="0.3">
      <c r="W377" t="str">
        <f t="shared" si="25"/>
        <v>10-Jan</v>
      </c>
      <c r="X377" s="1">
        <f t="shared" si="29"/>
        <v>42379</v>
      </c>
      <c r="Y377" s="5">
        <f>SUMIF('Raw Sales Data'!D:D,Pivots!X377,'Raw Sales Data'!S:S)</f>
        <v>1018.104</v>
      </c>
    </row>
    <row r="378" spans="23:25" x14ac:dyDescent="0.3">
      <c r="W378" t="str">
        <f t="shared" si="25"/>
        <v>11-Jan</v>
      </c>
      <c r="X378" s="1">
        <f t="shared" si="29"/>
        <v>42380</v>
      </c>
      <c r="Y378" s="5">
        <f>SUMIF('Raw Sales Data'!D:D,Pivots!X378,'Raw Sales Data'!S:S)</f>
        <v>0</v>
      </c>
    </row>
    <row r="379" spans="23:25" x14ac:dyDescent="0.3">
      <c r="W379" t="str">
        <f t="shared" si="25"/>
        <v>12-Jan</v>
      </c>
      <c r="X379" s="1">
        <f t="shared" si="29"/>
        <v>42381</v>
      </c>
      <c r="Y379" s="5">
        <f>SUMIF('Raw Sales Data'!D:D,Pivots!X379,'Raw Sales Data'!S:S)</f>
        <v>747.49599999999998</v>
      </c>
    </row>
    <row r="380" spans="23:25" x14ac:dyDescent="0.3">
      <c r="W380" t="str">
        <f t="shared" si="25"/>
        <v>13-Jan</v>
      </c>
      <c r="X380" s="1">
        <f t="shared" si="29"/>
        <v>42382</v>
      </c>
      <c r="Y380" s="5">
        <f>SUMIF('Raw Sales Data'!D:D,Pivots!X380,'Raw Sales Data'!S:S)</f>
        <v>622.27800000000013</v>
      </c>
    </row>
    <row r="381" spans="23:25" x14ac:dyDescent="0.3">
      <c r="W381" t="str">
        <f t="shared" si="25"/>
        <v>14-Jan</v>
      </c>
      <c r="X381" s="1">
        <f t="shared" si="29"/>
        <v>42383</v>
      </c>
      <c r="Y381" s="5">
        <f>SUMIF('Raw Sales Data'!D:D,Pivots!X381,'Raw Sales Data'!S:S)</f>
        <v>0</v>
      </c>
    </row>
    <row r="382" spans="23:25" x14ac:dyDescent="0.3">
      <c r="W382" t="str">
        <f t="shared" si="25"/>
        <v>15-Jan</v>
      </c>
      <c r="X382" s="1">
        <f t="shared" si="29"/>
        <v>42384</v>
      </c>
      <c r="Y382" s="5">
        <f>SUMIF('Raw Sales Data'!D:D,Pivots!X382,'Raw Sales Data'!S:S)</f>
        <v>0</v>
      </c>
    </row>
    <row r="383" spans="23:25" x14ac:dyDescent="0.3">
      <c r="W383" t="str">
        <f t="shared" si="25"/>
        <v>16-Jan</v>
      </c>
      <c r="X383" s="1">
        <f t="shared" si="29"/>
        <v>42385</v>
      </c>
      <c r="Y383" s="5">
        <f>SUMIF('Raw Sales Data'!D:D,Pivots!X383,'Raw Sales Data'!S:S)</f>
        <v>0</v>
      </c>
    </row>
    <row r="384" spans="23:25" x14ac:dyDescent="0.3">
      <c r="W384" t="str">
        <f t="shared" si="25"/>
        <v>17-Jan</v>
      </c>
      <c r="X384" s="1">
        <f t="shared" si="29"/>
        <v>42386</v>
      </c>
      <c r="Y384" s="5">
        <f>SUMIF('Raw Sales Data'!D:D,Pivots!X384,'Raw Sales Data'!S:S)</f>
        <v>350.38399999999996</v>
      </c>
    </row>
    <row r="385" spans="23:25" x14ac:dyDescent="0.3">
      <c r="W385" t="str">
        <f t="shared" si="25"/>
        <v>18-Jan</v>
      </c>
      <c r="X385" s="1">
        <f t="shared" si="29"/>
        <v>42387</v>
      </c>
      <c r="Y385" s="5">
        <f>SUMIF('Raw Sales Data'!D:D,Pivots!X385,'Raw Sales Data'!S:S)</f>
        <v>0</v>
      </c>
    </row>
    <row r="386" spans="23:25" x14ac:dyDescent="0.3">
      <c r="W386" t="str">
        <f t="shared" si="25"/>
        <v>19-Jan</v>
      </c>
      <c r="X386" s="1">
        <f t="shared" si="29"/>
        <v>42388</v>
      </c>
      <c r="Y386" s="5">
        <f>SUMIF('Raw Sales Data'!D:D,Pivots!X386,'Raw Sales Data'!S:S)</f>
        <v>301.74200000000002</v>
      </c>
    </row>
    <row r="387" spans="23:25" x14ac:dyDescent="0.3">
      <c r="W387" t="str">
        <f t="shared" si="25"/>
        <v>20-Jan</v>
      </c>
      <c r="X387" s="1">
        <f t="shared" si="29"/>
        <v>42389</v>
      </c>
      <c r="Y387" s="5">
        <f>SUMIF('Raw Sales Data'!D:D,Pivots!X387,'Raw Sales Data'!S:S)</f>
        <v>0</v>
      </c>
    </row>
    <row r="388" spans="23:25" x14ac:dyDescent="0.3">
      <c r="W388" t="str">
        <f t="shared" ref="W388:W451" si="30">TEXT(X388,"dd-mmm")</f>
        <v>21-Jan</v>
      </c>
      <c r="X388" s="1">
        <f t="shared" si="29"/>
        <v>42390</v>
      </c>
      <c r="Y388" s="5">
        <f>SUMIF('Raw Sales Data'!D:D,Pivots!X388,'Raw Sales Data'!S:S)</f>
        <v>0</v>
      </c>
    </row>
    <row r="389" spans="23:25" x14ac:dyDescent="0.3">
      <c r="W389" t="str">
        <f t="shared" si="30"/>
        <v>22-Jan</v>
      </c>
      <c r="X389" s="1">
        <f t="shared" ref="X389:X452" si="31">X388+1</f>
        <v>42391</v>
      </c>
      <c r="Y389" s="5">
        <f>SUMIF('Raw Sales Data'!D:D,Pivots!X389,'Raw Sales Data'!S:S)</f>
        <v>0</v>
      </c>
    </row>
    <row r="390" spans="23:25" x14ac:dyDescent="0.3">
      <c r="W390" t="str">
        <f t="shared" si="30"/>
        <v>23-Jan</v>
      </c>
      <c r="X390" s="1">
        <f t="shared" si="31"/>
        <v>42392</v>
      </c>
      <c r="Y390" s="5">
        <f>SUMIF('Raw Sales Data'!D:D,Pivots!X390,'Raw Sales Data'!S:S)</f>
        <v>43.66</v>
      </c>
    </row>
    <row r="391" spans="23:25" x14ac:dyDescent="0.3">
      <c r="W391" t="str">
        <f t="shared" si="30"/>
        <v>24-Jan</v>
      </c>
      <c r="X391" s="1">
        <f t="shared" si="31"/>
        <v>42393</v>
      </c>
      <c r="Y391" s="5">
        <f>SUMIF('Raw Sales Data'!D:D,Pivots!X391,'Raw Sales Data'!S:S)</f>
        <v>13.12</v>
      </c>
    </row>
    <row r="392" spans="23:25" x14ac:dyDescent="0.3">
      <c r="W392" t="str">
        <f t="shared" si="30"/>
        <v>25-Jan</v>
      </c>
      <c r="X392" s="1">
        <f t="shared" si="31"/>
        <v>42394</v>
      </c>
      <c r="Y392" s="5">
        <f>SUMIF('Raw Sales Data'!D:D,Pivots!X392,'Raw Sales Data'!S:S)</f>
        <v>0</v>
      </c>
    </row>
    <row r="393" spans="23:25" x14ac:dyDescent="0.3">
      <c r="W393" t="str">
        <f t="shared" si="30"/>
        <v>26-Jan</v>
      </c>
      <c r="X393" s="1">
        <f t="shared" si="31"/>
        <v>42395</v>
      </c>
      <c r="Y393" s="5">
        <f>SUMIF('Raw Sales Data'!D:D,Pivots!X393,'Raw Sales Data'!S:S)</f>
        <v>182.72</v>
      </c>
    </row>
    <row r="394" spans="23:25" x14ac:dyDescent="0.3">
      <c r="W394" t="str">
        <f t="shared" si="30"/>
        <v>27-Jan</v>
      </c>
      <c r="X394" s="1">
        <f t="shared" si="31"/>
        <v>42396</v>
      </c>
      <c r="Y394" s="5">
        <f>SUMIF('Raw Sales Data'!D:D,Pivots!X394,'Raw Sales Data'!S:S)</f>
        <v>3573.252</v>
      </c>
    </row>
    <row r="395" spans="23:25" x14ac:dyDescent="0.3">
      <c r="W395" t="str">
        <f t="shared" si="30"/>
        <v>28-Jan</v>
      </c>
      <c r="X395" s="1">
        <f t="shared" si="31"/>
        <v>42397</v>
      </c>
      <c r="Y395" s="5">
        <f>SUMIF('Raw Sales Data'!D:D,Pivots!X395,'Raw Sales Data'!S:S)</f>
        <v>4297.6440000000002</v>
      </c>
    </row>
    <row r="396" spans="23:25" x14ac:dyDescent="0.3">
      <c r="W396" t="str">
        <f t="shared" si="30"/>
        <v>29-Jan</v>
      </c>
      <c r="X396" s="1">
        <f t="shared" si="31"/>
        <v>42398</v>
      </c>
      <c r="Y396" s="5">
        <f>SUMIF('Raw Sales Data'!D:D,Pivots!X396,'Raw Sales Data'!S:S)</f>
        <v>0</v>
      </c>
    </row>
    <row r="397" spans="23:25" x14ac:dyDescent="0.3">
      <c r="W397" t="str">
        <f t="shared" si="30"/>
        <v>30-Jan</v>
      </c>
      <c r="X397" s="1">
        <f t="shared" si="31"/>
        <v>42399</v>
      </c>
      <c r="Y397" s="5">
        <f>SUMIF('Raw Sales Data'!D:D,Pivots!X397,'Raw Sales Data'!S:S)</f>
        <v>2161.6400000000003</v>
      </c>
    </row>
    <row r="398" spans="23:25" x14ac:dyDescent="0.3">
      <c r="W398" t="str">
        <f t="shared" si="30"/>
        <v>31-Jan</v>
      </c>
      <c r="X398" s="1">
        <f t="shared" si="31"/>
        <v>42400</v>
      </c>
      <c r="Y398" s="5">
        <f>SUMIF('Raw Sales Data'!D:D,Pivots!X398,'Raw Sales Data'!S:S)</f>
        <v>99.260000000000019</v>
      </c>
    </row>
    <row r="399" spans="23:25" x14ac:dyDescent="0.3">
      <c r="W399" t="str">
        <f t="shared" si="30"/>
        <v>01-Feb</v>
      </c>
      <c r="X399" s="1">
        <f t="shared" si="31"/>
        <v>42401</v>
      </c>
      <c r="Y399" s="5">
        <f>SUMIF('Raw Sales Data'!D:D,Pivots!X399,'Raw Sales Data'!S:S)</f>
        <v>0</v>
      </c>
    </row>
    <row r="400" spans="23:25" x14ac:dyDescent="0.3">
      <c r="W400" t="str">
        <f t="shared" si="30"/>
        <v>02-Feb</v>
      </c>
      <c r="X400" s="1">
        <f t="shared" si="31"/>
        <v>42402</v>
      </c>
      <c r="Y400" s="5">
        <f>SUMIF('Raw Sales Data'!D:D,Pivots!X400,'Raw Sales Data'!S:S)</f>
        <v>0</v>
      </c>
    </row>
    <row r="401" spans="23:25" x14ac:dyDescent="0.3">
      <c r="W401" t="str">
        <f t="shared" si="30"/>
        <v>03-Feb</v>
      </c>
      <c r="X401" s="1">
        <f t="shared" si="31"/>
        <v>42403</v>
      </c>
      <c r="Y401" s="5">
        <f>SUMIF('Raw Sales Data'!D:D,Pivots!X401,'Raw Sales Data'!S:S)</f>
        <v>492.83599999999996</v>
      </c>
    </row>
    <row r="402" spans="23:25" x14ac:dyDescent="0.3">
      <c r="W402" t="str">
        <f t="shared" si="30"/>
        <v>04-Feb</v>
      </c>
      <c r="X402" s="1">
        <f t="shared" si="31"/>
        <v>42404</v>
      </c>
      <c r="Y402" s="5">
        <f>SUMIF('Raw Sales Data'!D:D,Pivots!X402,'Raw Sales Data'!S:S)</f>
        <v>0</v>
      </c>
    </row>
    <row r="403" spans="23:25" x14ac:dyDescent="0.3">
      <c r="W403" t="str">
        <f t="shared" si="30"/>
        <v>05-Feb</v>
      </c>
      <c r="X403" s="1">
        <f t="shared" si="31"/>
        <v>42405</v>
      </c>
      <c r="Y403" s="5">
        <f>SUMIF('Raw Sales Data'!D:D,Pivots!X403,'Raw Sales Data'!S:S)</f>
        <v>0</v>
      </c>
    </row>
    <row r="404" spans="23:25" x14ac:dyDescent="0.3">
      <c r="W404" t="str">
        <f t="shared" si="30"/>
        <v>06-Feb</v>
      </c>
      <c r="X404" s="1">
        <f t="shared" si="31"/>
        <v>42406</v>
      </c>
      <c r="Y404" s="5">
        <f>SUMIF('Raw Sales Data'!D:D,Pivots!X404,'Raw Sales Data'!S:S)</f>
        <v>2432.5439999999999</v>
      </c>
    </row>
    <row r="405" spans="23:25" x14ac:dyDescent="0.3">
      <c r="W405" t="str">
        <f t="shared" si="30"/>
        <v>07-Feb</v>
      </c>
      <c r="X405" s="1">
        <f t="shared" si="31"/>
        <v>42407</v>
      </c>
      <c r="Y405" s="5">
        <f>SUMIF('Raw Sales Data'!D:D,Pivots!X405,'Raw Sales Data'!S:S)</f>
        <v>324.10999999999996</v>
      </c>
    </row>
    <row r="406" spans="23:25" x14ac:dyDescent="0.3">
      <c r="W406" t="str">
        <f t="shared" si="30"/>
        <v>08-Feb</v>
      </c>
      <c r="X406" s="1">
        <f t="shared" si="31"/>
        <v>42408</v>
      </c>
      <c r="Y406" s="5">
        <f>SUMIF('Raw Sales Data'!D:D,Pivots!X406,'Raw Sales Data'!S:S)</f>
        <v>129.09199999999998</v>
      </c>
    </row>
    <row r="407" spans="23:25" x14ac:dyDescent="0.3">
      <c r="W407" t="str">
        <f t="shared" si="30"/>
        <v>09-Feb</v>
      </c>
      <c r="X407" s="1">
        <f t="shared" si="31"/>
        <v>42409</v>
      </c>
      <c r="Y407" s="5">
        <f>SUMIF('Raw Sales Data'!D:D,Pivots!X407,'Raw Sales Data'!S:S)</f>
        <v>785.55200000000002</v>
      </c>
    </row>
    <row r="408" spans="23:25" x14ac:dyDescent="0.3">
      <c r="W408" t="str">
        <f t="shared" si="30"/>
        <v>10-Feb</v>
      </c>
      <c r="X408" s="1">
        <f t="shared" si="31"/>
        <v>42410</v>
      </c>
      <c r="Y408" s="5">
        <f>SUMIF('Raw Sales Data'!D:D,Pivots!X408,'Raw Sales Data'!S:S)</f>
        <v>77.239999999999995</v>
      </c>
    </row>
    <row r="409" spans="23:25" x14ac:dyDescent="0.3">
      <c r="W409" t="str">
        <f t="shared" si="30"/>
        <v>11-Feb</v>
      </c>
      <c r="X409" s="1">
        <f t="shared" si="31"/>
        <v>42411</v>
      </c>
      <c r="Y409" s="5">
        <f>SUMIF('Raw Sales Data'!D:D,Pivots!X409,'Raw Sales Data'!S:S)</f>
        <v>0</v>
      </c>
    </row>
    <row r="410" spans="23:25" x14ac:dyDescent="0.3">
      <c r="W410" t="str">
        <f t="shared" si="30"/>
        <v>12-Feb</v>
      </c>
      <c r="X410" s="1">
        <f t="shared" si="31"/>
        <v>42412</v>
      </c>
      <c r="Y410" s="5">
        <f>SUMIF('Raw Sales Data'!D:D,Pivots!X410,'Raw Sales Data'!S:S)</f>
        <v>0</v>
      </c>
    </row>
    <row r="411" spans="23:25" x14ac:dyDescent="0.3">
      <c r="W411" t="str">
        <f t="shared" si="30"/>
        <v>13-Feb</v>
      </c>
      <c r="X411" s="1">
        <f t="shared" si="31"/>
        <v>42413</v>
      </c>
      <c r="Y411" s="5">
        <f>SUMIF('Raw Sales Data'!D:D,Pivots!X411,'Raw Sales Data'!S:S)</f>
        <v>0</v>
      </c>
    </row>
    <row r="412" spans="23:25" x14ac:dyDescent="0.3">
      <c r="W412" t="str">
        <f t="shared" si="30"/>
        <v>14-Feb</v>
      </c>
      <c r="X412" s="1">
        <f t="shared" si="31"/>
        <v>42414</v>
      </c>
      <c r="Y412" s="5">
        <f>SUMIF('Raw Sales Data'!D:D,Pivots!X412,'Raw Sales Data'!S:S)</f>
        <v>1079.962</v>
      </c>
    </row>
    <row r="413" spans="23:25" x14ac:dyDescent="0.3">
      <c r="W413" t="str">
        <f t="shared" si="30"/>
        <v>15-Feb</v>
      </c>
      <c r="X413" s="1">
        <f t="shared" si="31"/>
        <v>42415</v>
      </c>
      <c r="Y413" s="5">
        <f>SUMIF('Raw Sales Data'!D:D,Pivots!X413,'Raw Sales Data'!S:S)</f>
        <v>1602.38</v>
      </c>
    </row>
    <row r="414" spans="23:25" x14ac:dyDescent="0.3">
      <c r="W414" t="str">
        <f t="shared" si="30"/>
        <v>16-Feb</v>
      </c>
      <c r="X414" s="1">
        <f t="shared" si="31"/>
        <v>42416</v>
      </c>
      <c r="Y414" s="5">
        <f>SUMIF('Raw Sales Data'!D:D,Pivots!X414,'Raw Sales Data'!S:S)</f>
        <v>160.43</v>
      </c>
    </row>
    <row r="415" spans="23:25" x14ac:dyDescent="0.3">
      <c r="W415" t="str">
        <f t="shared" si="30"/>
        <v>17-Feb</v>
      </c>
      <c r="X415" s="1">
        <f t="shared" si="31"/>
        <v>42417</v>
      </c>
      <c r="Y415" s="5">
        <f>SUMIF('Raw Sales Data'!D:D,Pivots!X415,'Raw Sales Data'!S:S)</f>
        <v>0</v>
      </c>
    </row>
    <row r="416" spans="23:25" x14ac:dyDescent="0.3">
      <c r="W416" t="str">
        <f t="shared" si="30"/>
        <v>18-Feb</v>
      </c>
      <c r="X416" s="1">
        <f t="shared" si="31"/>
        <v>42418</v>
      </c>
      <c r="Y416" s="5">
        <f>SUMIF('Raw Sales Data'!D:D,Pivots!X416,'Raw Sales Data'!S:S)</f>
        <v>105.84399999999999</v>
      </c>
    </row>
    <row r="417" spans="23:25" x14ac:dyDescent="0.3">
      <c r="W417" t="str">
        <f t="shared" si="30"/>
        <v>19-Feb</v>
      </c>
      <c r="X417" s="1">
        <f t="shared" si="31"/>
        <v>42419</v>
      </c>
      <c r="Y417" s="5">
        <f>SUMIF('Raw Sales Data'!D:D,Pivots!X417,'Raw Sales Data'!S:S)</f>
        <v>0</v>
      </c>
    </row>
    <row r="418" spans="23:25" x14ac:dyDescent="0.3">
      <c r="W418" t="str">
        <f t="shared" si="30"/>
        <v>20-Feb</v>
      </c>
      <c r="X418" s="1">
        <f t="shared" si="31"/>
        <v>42420</v>
      </c>
      <c r="Y418" s="5">
        <f>SUMIF('Raw Sales Data'!D:D,Pivots!X418,'Raw Sales Data'!S:S)</f>
        <v>316.78000000000003</v>
      </c>
    </row>
    <row r="419" spans="23:25" x14ac:dyDescent="0.3">
      <c r="W419" t="str">
        <f t="shared" si="30"/>
        <v>21-Feb</v>
      </c>
      <c r="X419" s="1">
        <f t="shared" si="31"/>
        <v>42421</v>
      </c>
      <c r="Y419" s="5">
        <f>SUMIF('Raw Sales Data'!D:D,Pivots!X419,'Raw Sales Data'!S:S)</f>
        <v>2591.1</v>
      </c>
    </row>
    <row r="420" spans="23:25" x14ac:dyDescent="0.3">
      <c r="W420" t="str">
        <f t="shared" si="30"/>
        <v>22-Feb</v>
      </c>
      <c r="X420" s="1">
        <f t="shared" si="31"/>
        <v>42422</v>
      </c>
      <c r="Y420" s="5">
        <f>SUMIF('Raw Sales Data'!D:D,Pivots!X420,'Raw Sales Data'!S:S)</f>
        <v>79.36</v>
      </c>
    </row>
    <row r="421" spans="23:25" x14ac:dyDescent="0.3">
      <c r="W421" t="str">
        <f t="shared" si="30"/>
        <v>23-Feb</v>
      </c>
      <c r="X421" s="1">
        <f t="shared" si="31"/>
        <v>42423</v>
      </c>
      <c r="Y421" s="5">
        <f>SUMIF('Raw Sales Data'!D:D,Pivots!X421,'Raw Sales Data'!S:S)</f>
        <v>37.775999999999996</v>
      </c>
    </row>
    <row r="422" spans="23:25" x14ac:dyDescent="0.3">
      <c r="W422" t="str">
        <f t="shared" si="30"/>
        <v>24-Feb</v>
      </c>
      <c r="X422" s="1">
        <f t="shared" si="31"/>
        <v>42424</v>
      </c>
      <c r="Y422" s="5">
        <f>SUMIF('Raw Sales Data'!D:D,Pivots!X422,'Raw Sales Data'!S:S)</f>
        <v>0</v>
      </c>
    </row>
    <row r="423" spans="23:25" x14ac:dyDescent="0.3">
      <c r="W423" t="str">
        <f t="shared" si="30"/>
        <v>25-Feb</v>
      </c>
      <c r="X423" s="1">
        <f t="shared" si="31"/>
        <v>42425</v>
      </c>
      <c r="Y423" s="5">
        <f>SUMIF('Raw Sales Data'!D:D,Pivots!X423,'Raw Sales Data'!S:S)</f>
        <v>25.869999999999997</v>
      </c>
    </row>
    <row r="424" spans="23:25" x14ac:dyDescent="0.3">
      <c r="W424" t="str">
        <f t="shared" si="30"/>
        <v>26-Feb</v>
      </c>
      <c r="X424" s="1">
        <f t="shared" si="31"/>
        <v>42426</v>
      </c>
      <c r="Y424" s="5">
        <f>SUMIF('Raw Sales Data'!D:D,Pivots!X424,'Raw Sales Data'!S:S)</f>
        <v>0</v>
      </c>
    </row>
    <row r="425" spans="23:25" x14ac:dyDescent="0.3">
      <c r="W425" t="str">
        <f t="shared" si="30"/>
        <v>27-Feb</v>
      </c>
      <c r="X425" s="1">
        <f t="shared" si="31"/>
        <v>42427</v>
      </c>
      <c r="Y425" s="5">
        <f>SUMIF('Raw Sales Data'!D:D,Pivots!X425,'Raw Sales Data'!S:S)</f>
        <v>1159.271</v>
      </c>
    </row>
    <row r="426" spans="23:25" x14ac:dyDescent="0.3">
      <c r="W426" t="str">
        <f t="shared" si="30"/>
        <v>28-Feb</v>
      </c>
      <c r="X426" s="1">
        <f t="shared" si="31"/>
        <v>42428</v>
      </c>
      <c r="Y426" s="5">
        <f>SUMIF('Raw Sales Data'!D:D,Pivots!X426,'Raw Sales Data'!S:S)</f>
        <v>551.26400000000001</v>
      </c>
    </row>
    <row r="427" spans="23:25" x14ac:dyDescent="0.3">
      <c r="W427" t="str">
        <f t="shared" si="30"/>
        <v>29-Feb</v>
      </c>
      <c r="X427" s="1">
        <f t="shared" si="31"/>
        <v>42429</v>
      </c>
      <c r="Y427" s="5">
        <f>SUMIF('Raw Sales Data'!D:D,Pivots!X427,'Raw Sales Data'!S:S)</f>
        <v>0</v>
      </c>
    </row>
    <row r="428" spans="23:25" x14ac:dyDescent="0.3">
      <c r="W428" t="str">
        <f t="shared" si="30"/>
        <v>01-Mar</v>
      </c>
      <c r="X428" s="1">
        <f t="shared" si="31"/>
        <v>42430</v>
      </c>
      <c r="Y428" s="5">
        <f>SUMIF('Raw Sales Data'!D:D,Pivots!X428,'Raw Sales Data'!S:S)</f>
        <v>1642.1743999999999</v>
      </c>
    </row>
    <row r="429" spans="23:25" x14ac:dyDescent="0.3">
      <c r="W429" t="str">
        <f t="shared" si="30"/>
        <v>02-Mar</v>
      </c>
      <c r="X429" s="1">
        <f t="shared" si="31"/>
        <v>42431</v>
      </c>
      <c r="Y429" s="5">
        <f>SUMIF('Raw Sales Data'!D:D,Pivots!X429,'Raw Sales Data'!S:S)</f>
        <v>899.56999999999994</v>
      </c>
    </row>
    <row r="430" spans="23:25" x14ac:dyDescent="0.3">
      <c r="W430" t="str">
        <f t="shared" si="30"/>
        <v>03-Mar</v>
      </c>
      <c r="X430" s="1">
        <f t="shared" si="31"/>
        <v>42432</v>
      </c>
      <c r="Y430" s="5">
        <f>SUMIF('Raw Sales Data'!D:D,Pivots!X430,'Raw Sales Data'!S:S)</f>
        <v>0</v>
      </c>
    </row>
    <row r="431" spans="23:25" x14ac:dyDescent="0.3">
      <c r="W431" t="str">
        <f t="shared" si="30"/>
        <v>04-Mar</v>
      </c>
      <c r="X431" s="1">
        <f t="shared" si="31"/>
        <v>42433</v>
      </c>
      <c r="Y431" s="5">
        <f>SUMIF('Raw Sales Data'!D:D,Pivots!X431,'Raw Sales Data'!S:S)</f>
        <v>0</v>
      </c>
    </row>
    <row r="432" spans="23:25" x14ac:dyDescent="0.3">
      <c r="W432" t="str">
        <f t="shared" si="30"/>
        <v>05-Mar</v>
      </c>
      <c r="X432" s="1">
        <f t="shared" si="31"/>
        <v>42434</v>
      </c>
      <c r="Y432" s="5">
        <f>SUMIF('Raw Sales Data'!D:D,Pivots!X432,'Raw Sales Data'!S:S)</f>
        <v>1969.2669999999998</v>
      </c>
    </row>
    <row r="433" spans="23:25" x14ac:dyDescent="0.3">
      <c r="W433" t="str">
        <f t="shared" si="30"/>
        <v>06-Mar</v>
      </c>
      <c r="X433" s="1">
        <f t="shared" si="31"/>
        <v>42435</v>
      </c>
      <c r="Y433" s="5">
        <f>SUMIF('Raw Sales Data'!D:D,Pivots!X433,'Raw Sales Data'!S:S)</f>
        <v>1555.2439999999999</v>
      </c>
    </row>
    <row r="434" spans="23:25" x14ac:dyDescent="0.3">
      <c r="W434" t="str">
        <f t="shared" si="30"/>
        <v>07-Mar</v>
      </c>
      <c r="X434" s="1">
        <f t="shared" si="31"/>
        <v>42436</v>
      </c>
      <c r="Y434" s="5">
        <f>SUMIF('Raw Sales Data'!D:D,Pivots!X434,'Raw Sales Data'!S:S)</f>
        <v>807.54</v>
      </c>
    </row>
    <row r="435" spans="23:25" x14ac:dyDescent="0.3">
      <c r="W435" t="str">
        <f t="shared" si="30"/>
        <v>08-Mar</v>
      </c>
      <c r="X435" s="1">
        <f t="shared" si="31"/>
        <v>42437</v>
      </c>
      <c r="Y435" s="5">
        <f>SUMIF('Raw Sales Data'!D:D,Pivots!X435,'Raw Sales Data'!S:S)</f>
        <v>2563.2959999999998</v>
      </c>
    </row>
    <row r="436" spans="23:25" x14ac:dyDescent="0.3">
      <c r="W436" t="str">
        <f t="shared" si="30"/>
        <v>09-Mar</v>
      </c>
      <c r="X436" s="1">
        <f t="shared" si="31"/>
        <v>42438</v>
      </c>
      <c r="Y436" s="5">
        <f>SUMIF('Raw Sales Data'!D:D,Pivots!X436,'Raw Sales Data'!S:S)</f>
        <v>478.00799999999998</v>
      </c>
    </row>
    <row r="437" spans="23:25" x14ac:dyDescent="0.3">
      <c r="W437" t="str">
        <f t="shared" si="30"/>
        <v>10-Mar</v>
      </c>
      <c r="X437" s="1">
        <f t="shared" si="31"/>
        <v>42439</v>
      </c>
      <c r="Y437" s="5">
        <f>SUMIF('Raw Sales Data'!D:D,Pivots!X437,'Raw Sales Data'!S:S)</f>
        <v>90.931999999999988</v>
      </c>
    </row>
    <row r="438" spans="23:25" x14ac:dyDescent="0.3">
      <c r="W438" t="str">
        <f t="shared" si="30"/>
        <v>11-Mar</v>
      </c>
      <c r="X438" s="1">
        <f t="shared" si="31"/>
        <v>42440</v>
      </c>
      <c r="Y438" s="5">
        <f>SUMIF('Raw Sales Data'!D:D,Pivots!X438,'Raw Sales Data'!S:S)</f>
        <v>0</v>
      </c>
    </row>
    <row r="439" spans="23:25" x14ac:dyDescent="0.3">
      <c r="W439" t="str">
        <f t="shared" si="30"/>
        <v>12-Mar</v>
      </c>
      <c r="X439" s="1">
        <f t="shared" si="31"/>
        <v>42441</v>
      </c>
      <c r="Y439" s="5">
        <f>SUMIF('Raw Sales Data'!D:D,Pivots!X439,'Raw Sales Data'!S:S)</f>
        <v>51.015999999999998</v>
      </c>
    </row>
    <row r="440" spans="23:25" x14ac:dyDescent="0.3">
      <c r="W440" t="str">
        <f t="shared" si="30"/>
        <v>13-Mar</v>
      </c>
      <c r="X440" s="1">
        <f t="shared" si="31"/>
        <v>42442</v>
      </c>
      <c r="Y440" s="5">
        <f>SUMIF('Raw Sales Data'!D:D,Pivots!X440,'Raw Sales Data'!S:S)</f>
        <v>1384.856</v>
      </c>
    </row>
    <row r="441" spans="23:25" x14ac:dyDescent="0.3">
      <c r="W441" t="str">
        <f t="shared" si="30"/>
        <v>14-Mar</v>
      </c>
      <c r="X441" s="1">
        <f t="shared" si="31"/>
        <v>42443</v>
      </c>
      <c r="Y441" s="5">
        <f>SUMIF('Raw Sales Data'!D:D,Pivots!X441,'Raw Sales Data'!S:S)</f>
        <v>707.90000000000009</v>
      </c>
    </row>
    <row r="442" spans="23:25" x14ac:dyDescent="0.3">
      <c r="W442" t="str">
        <f t="shared" si="30"/>
        <v>15-Mar</v>
      </c>
      <c r="X442" s="1">
        <f t="shared" si="31"/>
        <v>42444</v>
      </c>
      <c r="Y442" s="5">
        <f>SUMIF('Raw Sales Data'!D:D,Pivots!X442,'Raw Sales Data'!S:S)</f>
        <v>16.776</v>
      </c>
    </row>
    <row r="443" spans="23:25" x14ac:dyDescent="0.3">
      <c r="W443" t="str">
        <f t="shared" si="30"/>
        <v>16-Mar</v>
      </c>
      <c r="X443" s="1">
        <f t="shared" si="31"/>
        <v>42445</v>
      </c>
      <c r="Y443" s="5">
        <f>SUMIF('Raw Sales Data'!D:D,Pivots!X443,'Raw Sales Data'!S:S)</f>
        <v>7230.21</v>
      </c>
    </row>
    <row r="444" spans="23:25" x14ac:dyDescent="0.3">
      <c r="W444" t="str">
        <f t="shared" si="30"/>
        <v>17-Mar</v>
      </c>
      <c r="X444" s="1">
        <f t="shared" si="31"/>
        <v>42446</v>
      </c>
      <c r="Y444" s="5">
        <f>SUMIF('Raw Sales Data'!D:D,Pivots!X444,'Raw Sales Data'!S:S)</f>
        <v>48.84</v>
      </c>
    </row>
    <row r="445" spans="23:25" x14ac:dyDescent="0.3">
      <c r="W445" t="str">
        <f t="shared" si="30"/>
        <v>18-Mar</v>
      </c>
      <c r="X445" s="1">
        <f t="shared" si="31"/>
        <v>42447</v>
      </c>
      <c r="Y445" s="5">
        <f>SUMIF('Raw Sales Data'!D:D,Pivots!X445,'Raw Sales Data'!S:S)</f>
        <v>0</v>
      </c>
    </row>
    <row r="446" spans="23:25" x14ac:dyDescent="0.3">
      <c r="W446" t="str">
        <f t="shared" si="30"/>
        <v>19-Mar</v>
      </c>
      <c r="X446" s="1">
        <f t="shared" si="31"/>
        <v>42448</v>
      </c>
      <c r="Y446" s="5">
        <f>SUMIF('Raw Sales Data'!D:D,Pivots!X446,'Raw Sales Data'!S:S)</f>
        <v>5203.8899999999994</v>
      </c>
    </row>
    <row r="447" spans="23:25" x14ac:dyDescent="0.3">
      <c r="W447" t="str">
        <f t="shared" si="30"/>
        <v>20-Mar</v>
      </c>
      <c r="X447" s="1">
        <f t="shared" si="31"/>
        <v>42449</v>
      </c>
      <c r="Y447" s="5">
        <f>SUMIF('Raw Sales Data'!D:D,Pivots!X447,'Raw Sales Data'!S:S)</f>
        <v>102.52000000000001</v>
      </c>
    </row>
    <row r="448" spans="23:25" x14ac:dyDescent="0.3">
      <c r="W448" t="str">
        <f t="shared" si="30"/>
        <v>21-Mar</v>
      </c>
      <c r="X448" s="1">
        <f t="shared" si="31"/>
        <v>42450</v>
      </c>
      <c r="Y448" s="5">
        <f>SUMIF('Raw Sales Data'!D:D,Pivots!X448,'Raw Sales Data'!S:S)</f>
        <v>1270.3789999999999</v>
      </c>
    </row>
    <row r="449" spans="23:25" x14ac:dyDescent="0.3">
      <c r="W449" t="str">
        <f t="shared" si="30"/>
        <v>22-Mar</v>
      </c>
      <c r="X449" s="1">
        <f t="shared" si="31"/>
        <v>42451</v>
      </c>
      <c r="Y449" s="5">
        <f>SUMIF('Raw Sales Data'!D:D,Pivots!X449,'Raw Sales Data'!S:S)</f>
        <v>2481.424</v>
      </c>
    </row>
    <row r="450" spans="23:25" x14ac:dyDescent="0.3">
      <c r="W450" t="str">
        <f t="shared" si="30"/>
        <v>23-Mar</v>
      </c>
      <c r="X450" s="1">
        <f t="shared" si="31"/>
        <v>42452</v>
      </c>
      <c r="Y450" s="5">
        <f>SUMIF('Raw Sales Data'!D:D,Pivots!X450,'Raw Sales Data'!S:S)</f>
        <v>633.30200000000002</v>
      </c>
    </row>
    <row r="451" spans="23:25" x14ac:dyDescent="0.3">
      <c r="W451" t="str">
        <f t="shared" si="30"/>
        <v>24-Mar</v>
      </c>
      <c r="X451" s="1">
        <f t="shared" si="31"/>
        <v>42453</v>
      </c>
      <c r="Y451" s="5">
        <f>SUMIF('Raw Sales Data'!D:D,Pivots!X451,'Raw Sales Data'!S:S)</f>
        <v>412.95</v>
      </c>
    </row>
    <row r="452" spans="23:25" x14ac:dyDescent="0.3">
      <c r="W452" t="str">
        <f t="shared" ref="W452:W515" si="32">TEXT(X452,"dd-mmm")</f>
        <v>25-Mar</v>
      </c>
      <c r="X452" s="1">
        <f t="shared" si="31"/>
        <v>42454</v>
      </c>
      <c r="Y452" s="5">
        <f>SUMIF('Raw Sales Data'!D:D,Pivots!X452,'Raw Sales Data'!S:S)</f>
        <v>0</v>
      </c>
    </row>
    <row r="453" spans="23:25" x14ac:dyDescent="0.3">
      <c r="W453" t="str">
        <f t="shared" si="32"/>
        <v>26-Mar</v>
      </c>
      <c r="X453" s="1">
        <f t="shared" ref="X453:X516" si="33">X452+1</f>
        <v>42455</v>
      </c>
      <c r="Y453" s="5">
        <f>SUMIF('Raw Sales Data'!D:D,Pivots!X453,'Raw Sales Data'!S:S)</f>
        <v>131.16</v>
      </c>
    </row>
    <row r="454" spans="23:25" x14ac:dyDescent="0.3">
      <c r="W454" t="str">
        <f t="shared" si="32"/>
        <v>27-Mar</v>
      </c>
      <c r="X454" s="1">
        <f t="shared" si="33"/>
        <v>42456</v>
      </c>
      <c r="Y454" s="5">
        <f>SUMIF('Raw Sales Data'!D:D,Pivots!X454,'Raw Sales Data'!S:S)</f>
        <v>83.7</v>
      </c>
    </row>
    <row r="455" spans="23:25" x14ac:dyDescent="0.3">
      <c r="W455" t="str">
        <f t="shared" si="32"/>
        <v>28-Mar</v>
      </c>
      <c r="X455" s="1">
        <f t="shared" si="33"/>
        <v>42457</v>
      </c>
      <c r="Y455" s="5">
        <f>SUMIF('Raw Sales Data'!D:D,Pivots!X455,'Raw Sales Data'!S:S)</f>
        <v>243.34399999999999</v>
      </c>
    </row>
    <row r="456" spans="23:25" x14ac:dyDescent="0.3">
      <c r="W456" t="str">
        <f t="shared" si="32"/>
        <v>29-Mar</v>
      </c>
      <c r="X456" s="1">
        <f t="shared" si="33"/>
        <v>42458</v>
      </c>
      <c r="Y456" s="5">
        <f>SUMIF('Raw Sales Data'!D:D,Pivots!X456,'Raw Sales Data'!S:S)</f>
        <v>1559.0800000000002</v>
      </c>
    </row>
    <row r="457" spans="23:25" x14ac:dyDescent="0.3">
      <c r="W457" t="str">
        <f t="shared" si="32"/>
        <v>30-Mar</v>
      </c>
      <c r="X457" s="1">
        <f t="shared" si="33"/>
        <v>42459</v>
      </c>
      <c r="Y457" s="5">
        <f>SUMIF('Raw Sales Data'!D:D,Pivots!X457,'Raw Sales Data'!S:S)</f>
        <v>571.22400000000005</v>
      </c>
    </row>
    <row r="458" spans="23:25" x14ac:dyDescent="0.3">
      <c r="W458" t="str">
        <f t="shared" si="32"/>
        <v>31-Mar</v>
      </c>
      <c r="X458" s="1">
        <f t="shared" si="33"/>
        <v>42460</v>
      </c>
      <c r="Y458" s="5">
        <f>SUMIF('Raw Sales Data'!D:D,Pivots!X458,'Raw Sales Data'!S:S)</f>
        <v>200.71600000000001</v>
      </c>
    </row>
    <row r="459" spans="23:25" x14ac:dyDescent="0.3">
      <c r="W459" t="str">
        <f t="shared" si="32"/>
        <v>01-Apr</v>
      </c>
      <c r="X459" s="1">
        <f t="shared" si="33"/>
        <v>42461</v>
      </c>
      <c r="Y459" s="5">
        <f>SUMIF('Raw Sales Data'!D:D,Pivots!X459,'Raw Sales Data'!S:S)</f>
        <v>0</v>
      </c>
    </row>
    <row r="460" spans="23:25" x14ac:dyDescent="0.3">
      <c r="W460" t="str">
        <f t="shared" si="32"/>
        <v>02-Apr</v>
      </c>
      <c r="X460" s="1">
        <f t="shared" si="33"/>
        <v>42462</v>
      </c>
      <c r="Y460" s="5">
        <f>SUMIF('Raw Sales Data'!D:D,Pivots!X460,'Raw Sales Data'!S:S)</f>
        <v>299.22000000000003</v>
      </c>
    </row>
    <row r="461" spans="23:25" x14ac:dyDescent="0.3">
      <c r="W461" t="str">
        <f t="shared" si="32"/>
        <v>03-Apr</v>
      </c>
      <c r="X461" s="1">
        <f t="shared" si="33"/>
        <v>42463</v>
      </c>
      <c r="Y461" s="5">
        <f>SUMIF('Raw Sales Data'!D:D,Pivots!X461,'Raw Sales Data'!S:S)</f>
        <v>0</v>
      </c>
    </row>
    <row r="462" spans="23:25" x14ac:dyDescent="0.3">
      <c r="W462" t="str">
        <f t="shared" si="32"/>
        <v>04-Apr</v>
      </c>
      <c r="X462" s="1">
        <f t="shared" si="33"/>
        <v>42464</v>
      </c>
      <c r="Y462" s="5">
        <f>SUMIF('Raw Sales Data'!D:D,Pivots!X462,'Raw Sales Data'!S:S)</f>
        <v>1484.598</v>
      </c>
    </row>
    <row r="463" spans="23:25" x14ac:dyDescent="0.3">
      <c r="W463" t="str">
        <f t="shared" si="32"/>
        <v>05-Apr</v>
      </c>
      <c r="X463" s="1">
        <f t="shared" si="33"/>
        <v>42465</v>
      </c>
      <c r="Y463" s="5">
        <f>SUMIF('Raw Sales Data'!D:D,Pivots!X463,'Raw Sales Data'!S:S)</f>
        <v>2974.058</v>
      </c>
    </row>
    <row r="464" spans="23:25" x14ac:dyDescent="0.3">
      <c r="W464" t="str">
        <f t="shared" si="32"/>
        <v>06-Apr</v>
      </c>
      <c r="X464" s="1">
        <f t="shared" si="33"/>
        <v>42466</v>
      </c>
      <c r="Y464" s="5">
        <f>SUMIF('Raw Sales Data'!D:D,Pivots!X464,'Raw Sales Data'!S:S)</f>
        <v>140.00400000000002</v>
      </c>
    </row>
    <row r="465" spans="23:25" x14ac:dyDescent="0.3">
      <c r="W465" t="str">
        <f t="shared" si="32"/>
        <v>07-Apr</v>
      </c>
      <c r="X465" s="1">
        <f t="shared" si="33"/>
        <v>42467</v>
      </c>
      <c r="Y465" s="5">
        <f>SUMIF('Raw Sales Data'!D:D,Pivots!X465,'Raw Sales Data'!S:S)</f>
        <v>907.43600000000004</v>
      </c>
    </row>
    <row r="466" spans="23:25" x14ac:dyDescent="0.3">
      <c r="W466" t="str">
        <f t="shared" si="32"/>
        <v>08-Apr</v>
      </c>
      <c r="X466" s="1">
        <f t="shared" si="33"/>
        <v>42468</v>
      </c>
      <c r="Y466" s="5">
        <f>SUMIF('Raw Sales Data'!D:D,Pivots!X466,'Raw Sales Data'!S:S)</f>
        <v>0</v>
      </c>
    </row>
    <row r="467" spans="23:25" x14ac:dyDescent="0.3">
      <c r="W467" t="str">
        <f t="shared" si="32"/>
        <v>09-Apr</v>
      </c>
      <c r="X467" s="1">
        <f t="shared" si="33"/>
        <v>42469</v>
      </c>
      <c r="Y467" s="5">
        <f>SUMIF('Raw Sales Data'!D:D,Pivots!X467,'Raw Sales Data'!S:S)</f>
        <v>757.99199999999996</v>
      </c>
    </row>
    <row r="468" spans="23:25" x14ac:dyDescent="0.3">
      <c r="W468" t="str">
        <f t="shared" si="32"/>
        <v>10-Apr</v>
      </c>
      <c r="X468" s="1">
        <f t="shared" si="33"/>
        <v>42470</v>
      </c>
      <c r="Y468" s="5">
        <f>SUMIF('Raw Sales Data'!D:D,Pivots!X468,'Raw Sales Data'!S:S)</f>
        <v>169.54199999999997</v>
      </c>
    </row>
    <row r="469" spans="23:25" x14ac:dyDescent="0.3">
      <c r="W469" t="str">
        <f t="shared" si="32"/>
        <v>11-Apr</v>
      </c>
      <c r="X469" s="1">
        <f t="shared" si="33"/>
        <v>42471</v>
      </c>
      <c r="Y469" s="5">
        <f>SUMIF('Raw Sales Data'!D:D,Pivots!X469,'Raw Sales Data'!S:S)</f>
        <v>1328.346</v>
      </c>
    </row>
    <row r="470" spans="23:25" x14ac:dyDescent="0.3">
      <c r="W470" t="str">
        <f t="shared" si="32"/>
        <v>12-Apr</v>
      </c>
      <c r="X470" s="1">
        <f t="shared" si="33"/>
        <v>42472</v>
      </c>
      <c r="Y470" s="5">
        <f>SUMIF('Raw Sales Data'!D:D,Pivots!X470,'Raw Sales Data'!S:S)</f>
        <v>0</v>
      </c>
    </row>
    <row r="471" spans="23:25" x14ac:dyDescent="0.3">
      <c r="W471" t="str">
        <f t="shared" si="32"/>
        <v>13-Apr</v>
      </c>
      <c r="X471" s="1">
        <f t="shared" si="33"/>
        <v>42473</v>
      </c>
      <c r="Y471" s="5">
        <f>SUMIF('Raw Sales Data'!D:D,Pivots!X471,'Raw Sales Data'!S:S)</f>
        <v>3192.6780000000003</v>
      </c>
    </row>
    <row r="472" spans="23:25" x14ac:dyDescent="0.3">
      <c r="W472" t="str">
        <f t="shared" si="32"/>
        <v>14-Apr</v>
      </c>
      <c r="X472" s="1">
        <f t="shared" si="33"/>
        <v>42474</v>
      </c>
      <c r="Y472" s="5">
        <f>SUMIF('Raw Sales Data'!D:D,Pivots!X472,'Raw Sales Data'!S:S)</f>
        <v>35.207999999999998</v>
      </c>
    </row>
    <row r="473" spans="23:25" x14ac:dyDescent="0.3">
      <c r="W473" t="str">
        <f t="shared" si="32"/>
        <v>15-Apr</v>
      </c>
      <c r="X473" s="1">
        <f t="shared" si="33"/>
        <v>42475</v>
      </c>
      <c r="Y473" s="5">
        <f>SUMIF('Raw Sales Data'!D:D,Pivots!X473,'Raw Sales Data'!S:S)</f>
        <v>0</v>
      </c>
    </row>
    <row r="474" spans="23:25" x14ac:dyDescent="0.3">
      <c r="W474" t="str">
        <f t="shared" si="32"/>
        <v>16-Apr</v>
      </c>
      <c r="X474" s="1">
        <f t="shared" si="33"/>
        <v>42476</v>
      </c>
      <c r="Y474" s="5">
        <f>SUMIF('Raw Sales Data'!D:D,Pivots!X474,'Raw Sales Data'!S:S)</f>
        <v>4161.9719999999998</v>
      </c>
    </row>
    <row r="475" spans="23:25" x14ac:dyDescent="0.3">
      <c r="W475" t="str">
        <f t="shared" si="32"/>
        <v>17-Apr</v>
      </c>
      <c r="X475" s="1">
        <f t="shared" si="33"/>
        <v>42477</v>
      </c>
      <c r="Y475" s="5">
        <f>SUMIF('Raw Sales Data'!D:D,Pivots!X475,'Raw Sales Data'!S:S)</f>
        <v>2745.1059999999998</v>
      </c>
    </row>
    <row r="476" spans="23:25" x14ac:dyDescent="0.3">
      <c r="W476" t="str">
        <f t="shared" si="32"/>
        <v>18-Apr</v>
      </c>
      <c r="X476" s="1">
        <f t="shared" si="33"/>
        <v>42478</v>
      </c>
      <c r="Y476" s="5">
        <f>SUMIF('Raw Sales Data'!D:D,Pivots!X476,'Raw Sales Data'!S:S)</f>
        <v>2006.9600000000003</v>
      </c>
    </row>
    <row r="477" spans="23:25" x14ac:dyDescent="0.3">
      <c r="W477" t="str">
        <f t="shared" si="32"/>
        <v>19-Apr</v>
      </c>
      <c r="X477" s="1">
        <f t="shared" si="33"/>
        <v>42479</v>
      </c>
      <c r="Y477" s="5">
        <f>SUMIF('Raw Sales Data'!D:D,Pivots!X477,'Raw Sales Data'!S:S)</f>
        <v>329.96</v>
      </c>
    </row>
    <row r="478" spans="23:25" x14ac:dyDescent="0.3">
      <c r="W478" t="str">
        <f t="shared" si="32"/>
        <v>20-Apr</v>
      </c>
      <c r="X478" s="1">
        <f t="shared" si="33"/>
        <v>42480</v>
      </c>
      <c r="Y478" s="5">
        <f>SUMIF('Raw Sales Data'!D:D,Pivots!X478,'Raw Sales Data'!S:S)</f>
        <v>1194.7260000000001</v>
      </c>
    </row>
    <row r="479" spans="23:25" x14ac:dyDescent="0.3">
      <c r="W479" t="str">
        <f t="shared" si="32"/>
        <v>21-Apr</v>
      </c>
      <c r="X479" s="1">
        <f t="shared" si="33"/>
        <v>42481</v>
      </c>
      <c r="Y479" s="5">
        <f>SUMIF('Raw Sales Data'!D:D,Pivots!X479,'Raw Sales Data'!S:S)</f>
        <v>893.09</v>
      </c>
    </row>
    <row r="480" spans="23:25" x14ac:dyDescent="0.3">
      <c r="W480" t="str">
        <f t="shared" si="32"/>
        <v>22-Apr</v>
      </c>
      <c r="X480" s="1">
        <f t="shared" si="33"/>
        <v>42482</v>
      </c>
      <c r="Y480" s="5">
        <f>SUMIF('Raw Sales Data'!D:D,Pivots!X480,'Raw Sales Data'!S:S)</f>
        <v>152.916</v>
      </c>
    </row>
    <row r="481" spans="23:25" x14ac:dyDescent="0.3">
      <c r="W481" t="str">
        <f t="shared" si="32"/>
        <v>23-Apr</v>
      </c>
      <c r="X481" s="1">
        <f t="shared" si="33"/>
        <v>42483</v>
      </c>
      <c r="Y481" s="5">
        <f>SUMIF('Raw Sales Data'!D:D,Pivots!X481,'Raw Sales Data'!S:S)</f>
        <v>0</v>
      </c>
    </row>
    <row r="482" spans="23:25" x14ac:dyDescent="0.3">
      <c r="W482" t="str">
        <f t="shared" si="32"/>
        <v>24-Apr</v>
      </c>
      <c r="X482" s="1">
        <f t="shared" si="33"/>
        <v>42484</v>
      </c>
      <c r="Y482" s="5">
        <f>SUMIF('Raw Sales Data'!D:D,Pivots!X482,'Raw Sales Data'!S:S)</f>
        <v>25.99</v>
      </c>
    </row>
    <row r="483" spans="23:25" x14ac:dyDescent="0.3">
      <c r="W483" t="str">
        <f t="shared" si="32"/>
        <v>25-Apr</v>
      </c>
      <c r="X483" s="1">
        <f t="shared" si="33"/>
        <v>42485</v>
      </c>
      <c r="Y483" s="5">
        <f>SUMIF('Raw Sales Data'!D:D,Pivots!X483,'Raw Sales Data'!S:S)</f>
        <v>920.94600000000003</v>
      </c>
    </row>
    <row r="484" spans="23:25" x14ac:dyDescent="0.3">
      <c r="W484" t="str">
        <f t="shared" si="32"/>
        <v>26-Apr</v>
      </c>
      <c r="X484" s="1">
        <f t="shared" si="33"/>
        <v>42486</v>
      </c>
      <c r="Y484" s="5">
        <f>SUMIF('Raw Sales Data'!D:D,Pivots!X484,'Raw Sales Data'!S:S)</f>
        <v>2090.1055000000001</v>
      </c>
    </row>
    <row r="485" spans="23:25" x14ac:dyDescent="0.3">
      <c r="W485" t="str">
        <f t="shared" si="32"/>
        <v>27-Apr</v>
      </c>
      <c r="X485" s="1">
        <f t="shared" si="33"/>
        <v>42487</v>
      </c>
      <c r="Y485" s="5">
        <f>SUMIF('Raw Sales Data'!D:D,Pivots!X485,'Raw Sales Data'!S:S)</f>
        <v>2719.59</v>
      </c>
    </row>
    <row r="486" spans="23:25" x14ac:dyDescent="0.3">
      <c r="W486" t="str">
        <f t="shared" si="32"/>
        <v>28-Apr</v>
      </c>
      <c r="X486" s="1">
        <f t="shared" si="33"/>
        <v>42488</v>
      </c>
      <c r="Y486" s="5">
        <f>SUMIF('Raw Sales Data'!D:D,Pivots!X486,'Raw Sales Data'!S:S)</f>
        <v>4044.3619999999996</v>
      </c>
    </row>
    <row r="487" spans="23:25" x14ac:dyDescent="0.3">
      <c r="W487" t="str">
        <f t="shared" si="32"/>
        <v>29-Apr</v>
      </c>
      <c r="X487" s="1">
        <f t="shared" si="33"/>
        <v>42489</v>
      </c>
      <c r="Y487" s="5">
        <f>SUMIF('Raw Sales Data'!D:D,Pivots!X487,'Raw Sales Data'!S:S)</f>
        <v>7.968</v>
      </c>
    </row>
    <row r="488" spans="23:25" x14ac:dyDescent="0.3">
      <c r="W488" t="str">
        <f t="shared" si="32"/>
        <v>30-Apr</v>
      </c>
      <c r="X488" s="1">
        <f t="shared" si="33"/>
        <v>42490</v>
      </c>
      <c r="Y488" s="5">
        <f>SUMIF('Raw Sales Data'!D:D,Pivots!X488,'Raw Sales Data'!S:S)</f>
        <v>1571.6950000000002</v>
      </c>
    </row>
    <row r="489" spans="23:25" x14ac:dyDescent="0.3">
      <c r="W489" t="str">
        <f t="shared" si="32"/>
        <v>01-May</v>
      </c>
      <c r="X489" s="1">
        <f t="shared" si="33"/>
        <v>42491</v>
      </c>
      <c r="Y489" s="5">
        <f>SUMIF('Raw Sales Data'!D:D,Pivots!X489,'Raw Sales Data'!S:S)</f>
        <v>450.94</v>
      </c>
    </row>
    <row r="490" spans="23:25" x14ac:dyDescent="0.3">
      <c r="W490" t="str">
        <f t="shared" si="32"/>
        <v>02-May</v>
      </c>
      <c r="X490" s="1">
        <f t="shared" si="33"/>
        <v>42492</v>
      </c>
      <c r="Y490" s="5">
        <f>SUMIF('Raw Sales Data'!D:D,Pivots!X490,'Raw Sales Data'!S:S)</f>
        <v>167.232</v>
      </c>
    </row>
    <row r="491" spans="23:25" x14ac:dyDescent="0.3">
      <c r="W491" t="str">
        <f t="shared" si="32"/>
        <v>03-May</v>
      </c>
      <c r="X491" s="1">
        <f t="shared" si="33"/>
        <v>42493</v>
      </c>
      <c r="Y491" s="5">
        <f>SUMIF('Raw Sales Data'!D:D,Pivots!X491,'Raw Sales Data'!S:S)</f>
        <v>2198.7600000000002</v>
      </c>
    </row>
    <row r="492" spans="23:25" x14ac:dyDescent="0.3">
      <c r="W492" t="str">
        <f t="shared" si="32"/>
        <v>04-May</v>
      </c>
      <c r="X492" s="1">
        <f t="shared" si="33"/>
        <v>42494</v>
      </c>
      <c r="Y492" s="5">
        <f>SUMIF('Raw Sales Data'!D:D,Pivots!X492,'Raw Sales Data'!S:S)</f>
        <v>1121.3620000000001</v>
      </c>
    </row>
    <row r="493" spans="23:25" x14ac:dyDescent="0.3">
      <c r="W493" t="str">
        <f t="shared" si="32"/>
        <v>05-May</v>
      </c>
      <c r="X493" s="1">
        <f t="shared" si="33"/>
        <v>42495</v>
      </c>
      <c r="Y493" s="5">
        <f>SUMIF('Raw Sales Data'!D:D,Pivots!X493,'Raw Sales Data'!S:S)</f>
        <v>0</v>
      </c>
    </row>
    <row r="494" spans="23:25" x14ac:dyDescent="0.3">
      <c r="W494" t="str">
        <f t="shared" si="32"/>
        <v>06-May</v>
      </c>
      <c r="X494" s="1">
        <f t="shared" si="33"/>
        <v>42496</v>
      </c>
      <c r="Y494" s="5">
        <f>SUMIF('Raw Sales Data'!D:D,Pivots!X494,'Raw Sales Data'!S:S)</f>
        <v>0</v>
      </c>
    </row>
    <row r="495" spans="23:25" x14ac:dyDescent="0.3">
      <c r="W495" t="str">
        <f t="shared" si="32"/>
        <v>07-May</v>
      </c>
      <c r="X495" s="1">
        <f t="shared" si="33"/>
        <v>42497</v>
      </c>
      <c r="Y495" s="5">
        <f>SUMIF('Raw Sales Data'!D:D,Pivots!X495,'Raw Sales Data'!S:S)</f>
        <v>305.62200000000001</v>
      </c>
    </row>
    <row r="496" spans="23:25" x14ac:dyDescent="0.3">
      <c r="W496" t="str">
        <f t="shared" si="32"/>
        <v>08-May</v>
      </c>
      <c r="X496" s="1">
        <f t="shared" si="33"/>
        <v>42498</v>
      </c>
      <c r="Y496" s="5">
        <f>SUMIF('Raw Sales Data'!D:D,Pivots!X496,'Raw Sales Data'!S:S)</f>
        <v>3981.9680000000003</v>
      </c>
    </row>
    <row r="497" spans="23:25" x14ac:dyDescent="0.3">
      <c r="W497" t="str">
        <f t="shared" si="32"/>
        <v>09-May</v>
      </c>
      <c r="X497" s="1">
        <f t="shared" si="33"/>
        <v>42499</v>
      </c>
      <c r="Y497" s="5">
        <f>SUMIF('Raw Sales Data'!D:D,Pivots!X497,'Raw Sales Data'!S:S)</f>
        <v>48.81</v>
      </c>
    </row>
    <row r="498" spans="23:25" x14ac:dyDescent="0.3">
      <c r="W498" t="str">
        <f t="shared" si="32"/>
        <v>10-May</v>
      </c>
      <c r="X498" s="1">
        <f t="shared" si="33"/>
        <v>42500</v>
      </c>
      <c r="Y498" s="5">
        <f>SUMIF('Raw Sales Data'!D:D,Pivots!X498,'Raw Sales Data'!S:S)</f>
        <v>154.44200000000001</v>
      </c>
    </row>
    <row r="499" spans="23:25" x14ac:dyDescent="0.3">
      <c r="W499" t="str">
        <f t="shared" si="32"/>
        <v>11-May</v>
      </c>
      <c r="X499" s="1">
        <f t="shared" si="33"/>
        <v>42501</v>
      </c>
      <c r="Y499" s="5">
        <f>SUMIF('Raw Sales Data'!D:D,Pivots!X499,'Raw Sales Data'!S:S)</f>
        <v>191.96799999999999</v>
      </c>
    </row>
    <row r="500" spans="23:25" x14ac:dyDescent="0.3">
      <c r="W500" t="str">
        <f t="shared" si="32"/>
        <v>12-May</v>
      </c>
      <c r="X500" s="1">
        <f t="shared" si="33"/>
        <v>42502</v>
      </c>
      <c r="Y500" s="5">
        <f>SUMIF('Raw Sales Data'!D:D,Pivots!X500,'Raw Sales Data'!S:S)</f>
        <v>1060.3499999999999</v>
      </c>
    </row>
    <row r="501" spans="23:25" x14ac:dyDescent="0.3">
      <c r="W501" t="str">
        <f t="shared" si="32"/>
        <v>13-May</v>
      </c>
      <c r="X501" s="1">
        <f t="shared" si="33"/>
        <v>42503</v>
      </c>
      <c r="Y501" s="5">
        <f>SUMIF('Raw Sales Data'!D:D,Pivots!X501,'Raw Sales Data'!S:S)</f>
        <v>238.38399999999999</v>
      </c>
    </row>
    <row r="502" spans="23:25" x14ac:dyDescent="0.3">
      <c r="W502" t="str">
        <f t="shared" si="32"/>
        <v>14-May</v>
      </c>
      <c r="X502" s="1">
        <f t="shared" si="33"/>
        <v>42504</v>
      </c>
      <c r="Y502" s="5">
        <f>SUMIF('Raw Sales Data'!D:D,Pivots!X502,'Raw Sales Data'!S:S)</f>
        <v>3141.1994999999997</v>
      </c>
    </row>
    <row r="503" spans="23:25" x14ac:dyDescent="0.3">
      <c r="W503" t="str">
        <f t="shared" si="32"/>
        <v>15-May</v>
      </c>
      <c r="X503" s="1">
        <f t="shared" si="33"/>
        <v>42505</v>
      </c>
      <c r="Y503" s="5">
        <f>SUMIF('Raw Sales Data'!D:D,Pivots!X503,'Raw Sales Data'!S:S)</f>
        <v>69.908000000000001</v>
      </c>
    </row>
    <row r="504" spans="23:25" x14ac:dyDescent="0.3">
      <c r="W504" t="str">
        <f t="shared" si="32"/>
        <v>16-May</v>
      </c>
      <c r="X504" s="1">
        <f t="shared" si="33"/>
        <v>42506</v>
      </c>
      <c r="Y504" s="5">
        <f>SUMIF('Raw Sales Data'!D:D,Pivots!X504,'Raw Sales Data'!S:S)</f>
        <v>255.96799999999999</v>
      </c>
    </row>
    <row r="505" spans="23:25" x14ac:dyDescent="0.3">
      <c r="W505" t="str">
        <f t="shared" si="32"/>
        <v>17-May</v>
      </c>
      <c r="X505" s="1">
        <f t="shared" si="33"/>
        <v>42507</v>
      </c>
      <c r="Y505" s="5">
        <f>SUMIF('Raw Sales Data'!D:D,Pivots!X505,'Raw Sales Data'!S:S)</f>
        <v>47.368000000000002</v>
      </c>
    </row>
    <row r="506" spans="23:25" x14ac:dyDescent="0.3">
      <c r="W506" t="str">
        <f t="shared" si="32"/>
        <v>18-May</v>
      </c>
      <c r="X506" s="1">
        <f t="shared" si="33"/>
        <v>42508</v>
      </c>
      <c r="Y506" s="5">
        <f>SUMIF('Raw Sales Data'!D:D,Pivots!X506,'Raw Sales Data'!S:S)</f>
        <v>10.86</v>
      </c>
    </row>
    <row r="507" spans="23:25" x14ac:dyDescent="0.3">
      <c r="W507" t="str">
        <f t="shared" si="32"/>
        <v>19-May</v>
      </c>
      <c r="X507" s="1">
        <f t="shared" si="33"/>
        <v>42509</v>
      </c>
      <c r="Y507" s="5">
        <f>SUMIF('Raw Sales Data'!D:D,Pivots!X507,'Raw Sales Data'!S:S)</f>
        <v>0</v>
      </c>
    </row>
    <row r="508" spans="23:25" x14ac:dyDescent="0.3">
      <c r="W508" t="str">
        <f t="shared" si="32"/>
        <v>20-May</v>
      </c>
      <c r="X508" s="1">
        <f t="shared" si="33"/>
        <v>42510</v>
      </c>
      <c r="Y508" s="5">
        <f>SUMIF('Raw Sales Data'!D:D,Pivots!X508,'Raw Sales Data'!S:S)</f>
        <v>169.54399999999998</v>
      </c>
    </row>
    <row r="509" spans="23:25" x14ac:dyDescent="0.3">
      <c r="W509" t="str">
        <f t="shared" si="32"/>
        <v>21-May</v>
      </c>
      <c r="X509" s="1">
        <f t="shared" si="33"/>
        <v>42511</v>
      </c>
      <c r="Y509" s="5">
        <f>SUMIF('Raw Sales Data'!D:D,Pivots!X509,'Raw Sales Data'!S:S)</f>
        <v>72.331999999999994</v>
      </c>
    </row>
    <row r="510" spans="23:25" x14ac:dyDescent="0.3">
      <c r="W510" t="str">
        <f t="shared" si="32"/>
        <v>22-May</v>
      </c>
      <c r="X510" s="1">
        <f t="shared" si="33"/>
        <v>42512</v>
      </c>
      <c r="Y510" s="5">
        <f>SUMIF('Raw Sales Data'!D:D,Pivots!X510,'Raw Sales Data'!S:S)</f>
        <v>3862.0980000000004</v>
      </c>
    </row>
    <row r="511" spans="23:25" x14ac:dyDescent="0.3">
      <c r="W511" t="str">
        <f t="shared" si="32"/>
        <v>23-May</v>
      </c>
      <c r="X511" s="1">
        <f t="shared" si="33"/>
        <v>42513</v>
      </c>
      <c r="Y511" s="5">
        <f>SUMIF('Raw Sales Data'!D:D,Pivots!X511,'Raw Sales Data'!S:S)</f>
        <v>1304.9559999999999</v>
      </c>
    </row>
    <row r="512" spans="23:25" x14ac:dyDescent="0.3">
      <c r="W512" t="str">
        <f t="shared" si="32"/>
        <v>24-May</v>
      </c>
      <c r="X512" s="1">
        <f t="shared" si="33"/>
        <v>42514</v>
      </c>
      <c r="Y512" s="5">
        <f>SUMIF('Raw Sales Data'!D:D,Pivots!X512,'Raw Sales Data'!S:S)</f>
        <v>610.3069999999999</v>
      </c>
    </row>
    <row r="513" spans="23:25" x14ac:dyDescent="0.3">
      <c r="W513" t="str">
        <f t="shared" si="32"/>
        <v>25-May</v>
      </c>
      <c r="X513" s="1">
        <f t="shared" si="33"/>
        <v>42515</v>
      </c>
      <c r="Y513" s="5">
        <f>SUMIF('Raw Sales Data'!D:D,Pivots!X513,'Raw Sales Data'!S:S)</f>
        <v>1739.4179999999999</v>
      </c>
    </row>
    <row r="514" spans="23:25" x14ac:dyDescent="0.3">
      <c r="W514" t="str">
        <f t="shared" si="32"/>
        <v>26-May</v>
      </c>
      <c r="X514" s="1">
        <f t="shared" si="33"/>
        <v>42516</v>
      </c>
      <c r="Y514" s="5">
        <f>SUMIF('Raw Sales Data'!D:D,Pivots!X514,'Raw Sales Data'!S:S)</f>
        <v>982.56400000000008</v>
      </c>
    </row>
    <row r="515" spans="23:25" x14ac:dyDescent="0.3">
      <c r="W515" t="str">
        <f t="shared" si="32"/>
        <v>27-May</v>
      </c>
      <c r="X515" s="1">
        <f t="shared" si="33"/>
        <v>42517</v>
      </c>
      <c r="Y515" s="5">
        <f>SUMIF('Raw Sales Data'!D:D,Pivots!X515,'Raw Sales Data'!S:S)</f>
        <v>0</v>
      </c>
    </row>
    <row r="516" spans="23:25" x14ac:dyDescent="0.3">
      <c r="W516" t="str">
        <f t="shared" ref="W516:W579" si="34">TEXT(X516,"dd-mmm")</f>
        <v>28-May</v>
      </c>
      <c r="X516" s="1">
        <f t="shared" si="33"/>
        <v>42518</v>
      </c>
      <c r="Y516" s="5">
        <f>SUMIF('Raw Sales Data'!D:D,Pivots!X516,'Raw Sales Data'!S:S)</f>
        <v>794.14599999999996</v>
      </c>
    </row>
    <row r="517" spans="23:25" x14ac:dyDescent="0.3">
      <c r="W517" t="str">
        <f t="shared" si="34"/>
        <v>29-May</v>
      </c>
      <c r="X517" s="1">
        <f t="shared" ref="X517:X580" si="35">X516+1</f>
        <v>42519</v>
      </c>
      <c r="Y517" s="5">
        <f>SUMIF('Raw Sales Data'!D:D,Pivots!X517,'Raw Sales Data'!S:S)</f>
        <v>1119.7860000000001</v>
      </c>
    </row>
    <row r="518" spans="23:25" x14ac:dyDescent="0.3">
      <c r="W518" t="str">
        <f t="shared" si="34"/>
        <v>30-May</v>
      </c>
      <c r="X518" s="1">
        <f t="shared" si="35"/>
        <v>42520</v>
      </c>
      <c r="Y518" s="5">
        <f>SUMIF('Raw Sales Data'!D:D,Pivots!X518,'Raw Sales Data'!S:S)</f>
        <v>681.1</v>
      </c>
    </row>
    <row r="519" spans="23:25" x14ac:dyDescent="0.3">
      <c r="W519" t="str">
        <f t="shared" si="34"/>
        <v>31-May</v>
      </c>
      <c r="X519" s="1">
        <f t="shared" si="35"/>
        <v>42521</v>
      </c>
      <c r="Y519" s="5">
        <f>SUMIF('Raw Sales Data'!D:D,Pivots!X519,'Raw Sales Data'!S:S)</f>
        <v>5178.1380000000026</v>
      </c>
    </row>
    <row r="520" spans="23:25" x14ac:dyDescent="0.3">
      <c r="W520" t="str">
        <f t="shared" si="34"/>
        <v>01-Jun</v>
      </c>
      <c r="X520" s="1">
        <f t="shared" si="35"/>
        <v>42522</v>
      </c>
      <c r="Y520" s="5">
        <f>SUMIF('Raw Sales Data'!D:D,Pivots!X520,'Raw Sales Data'!S:S)</f>
        <v>834.19799999999998</v>
      </c>
    </row>
    <row r="521" spans="23:25" x14ac:dyDescent="0.3">
      <c r="W521" t="str">
        <f t="shared" si="34"/>
        <v>02-Jun</v>
      </c>
      <c r="X521" s="1">
        <f t="shared" si="35"/>
        <v>42523</v>
      </c>
      <c r="Y521" s="5">
        <f>SUMIF('Raw Sales Data'!D:D,Pivots!X521,'Raw Sales Data'!S:S)</f>
        <v>0</v>
      </c>
    </row>
    <row r="522" spans="23:25" x14ac:dyDescent="0.3">
      <c r="W522" t="str">
        <f t="shared" si="34"/>
        <v>03-Jun</v>
      </c>
      <c r="X522" s="1">
        <f t="shared" si="35"/>
        <v>42524</v>
      </c>
      <c r="Y522" s="5">
        <f>SUMIF('Raw Sales Data'!D:D,Pivots!X522,'Raw Sales Data'!S:S)</f>
        <v>0</v>
      </c>
    </row>
    <row r="523" spans="23:25" x14ac:dyDescent="0.3">
      <c r="W523" t="str">
        <f t="shared" si="34"/>
        <v>04-Jun</v>
      </c>
      <c r="X523" s="1">
        <f t="shared" si="35"/>
        <v>42525</v>
      </c>
      <c r="Y523" s="5">
        <f>SUMIF('Raw Sales Data'!D:D,Pivots!X523,'Raw Sales Data'!S:S)</f>
        <v>1192.31</v>
      </c>
    </row>
    <row r="524" spans="23:25" x14ac:dyDescent="0.3">
      <c r="W524" t="str">
        <f t="shared" si="34"/>
        <v>05-Jun</v>
      </c>
      <c r="X524" s="1">
        <f t="shared" si="35"/>
        <v>42526</v>
      </c>
      <c r="Y524" s="5">
        <f>SUMIF('Raw Sales Data'!D:D,Pivots!X524,'Raw Sales Data'!S:S)</f>
        <v>1533.1979999999999</v>
      </c>
    </row>
    <row r="525" spans="23:25" x14ac:dyDescent="0.3">
      <c r="W525" t="str">
        <f t="shared" si="34"/>
        <v>06-Jun</v>
      </c>
      <c r="X525" s="1">
        <f t="shared" si="35"/>
        <v>42527</v>
      </c>
      <c r="Y525" s="5">
        <f>SUMIF('Raw Sales Data'!D:D,Pivots!X525,'Raw Sales Data'!S:S)</f>
        <v>0</v>
      </c>
    </row>
    <row r="526" spans="23:25" x14ac:dyDescent="0.3">
      <c r="W526" t="str">
        <f t="shared" si="34"/>
        <v>07-Jun</v>
      </c>
      <c r="X526" s="1">
        <f t="shared" si="35"/>
        <v>42528</v>
      </c>
      <c r="Y526" s="5">
        <f>SUMIF('Raw Sales Data'!D:D,Pivots!X526,'Raw Sales Data'!S:S)</f>
        <v>59.768000000000001</v>
      </c>
    </row>
    <row r="527" spans="23:25" x14ac:dyDescent="0.3">
      <c r="W527" t="str">
        <f t="shared" si="34"/>
        <v>08-Jun</v>
      </c>
      <c r="X527" s="1">
        <f t="shared" si="35"/>
        <v>42529</v>
      </c>
      <c r="Y527" s="5">
        <f>SUMIF('Raw Sales Data'!D:D,Pivots!X527,'Raw Sales Data'!S:S)</f>
        <v>145.50399999999999</v>
      </c>
    </row>
    <row r="528" spans="23:25" x14ac:dyDescent="0.3">
      <c r="W528" t="str">
        <f t="shared" si="34"/>
        <v>09-Jun</v>
      </c>
      <c r="X528" s="1">
        <f t="shared" si="35"/>
        <v>42530</v>
      </c>
      <c r="Y528" s="5">
        <f>SUMIF('Raw Sales Data'!D:D,Pivots!X528,'Raw Sales Data'!S:S)</f>
        <v>797.1160000000001</v>
      </c>
    </row>
    <row r="529" spans="23:25" x14ac:dyDescent="0.3">
      <c r="W529" t="str">
        <f t="shared" si="34"/>
        <v>10-Jun</v>
      </c>
      <c r="X529" s="1">
        <f t="shared" si="35"/>
        <v>42531</v>
      </c>
      <c r="Y529" s="5">
        <f>SUMIF('Raw Sales Data'!D:D,Pivots!X529,'Raw Sales Data'!S:S)</f>
        <v>0</v>
      </c>
    </row>
    <row r="530" spans="23:25" x14ac:dyDescent="0.3">
      <c r="W530" t="str">
        <f t="shared" si="34"/>
        <v>11-Jun</v>
      </c>
      <c r="X530" s="1">
        <f t="shared" si="35"/>
        <v>42532</v>
      </c>
      <c r="Y530" s="5">
        <f>SUMIF('Raw Sales Data'!D:D,Pivots!X530,'Raw Sales Data'!S:S)</f>
        <v>3373.5640000000003</v>
      </c>
    </row>
    <row r="531" spans="23:25" x14ac:dyDescent="0.3">
      <c r="W531" t="str">
        <f t="shared" si="34"/>
        <v>12-Jun</v>
      </c>
      <c r="X531" s="1">
        <f t="shared" si="35"/>
        <v>42533</v>
      </c>
      <c r="Y531" s="5">
        <f>SUMIF('Raw Sales Data'!D:D,Pivots!X531,'Raw Sales Data'!S:S)</f>
        <v>174.476</v>
      </c>
    </row>
    <row r="532" spans="23:25" x14ac:dyDescent="0.3">
      <c r="W532" t="str">
        <f t="shared" si="34"/>
        <v>13-Jun</v>
      </c>
      <c r="X532" s="1">
        <f t="shared" si="35"/>
        <v>42534</v>
      </c>
      <c r="Y532" s="5">
        <f>SUMIF('Raw Sales Data'!D:D,Pivots!X532,'Raw Sales Data'!S:S)</f>
        <v>1128.8979999999999</v>
      </c>
    </row>
    <row r="533" spans="23:25" x14ac:dyDescent="0.3">
      <c r="W533" t="str">
        <f t="shared" si="34"/>
        <v>14-Jun</v>
      </c>
      <c r="X533" s="1">
        <f t="shared" si="35"/>
        <v>42535</v>
      </c>
      <c r="Y533" s="5">
        <f>SUMIF('Raw Sales Data'!D:D,Pivots!X533,'Raw Sales Data'!S:S)</f>
        <v>51.072000000000003</v>
      </c>
    </row>
    <row r="534" spans="23:25" x14ac:dyDescent="0.3">
      <c r="W534" t="str">
        <f t="shared" si="34"/>
        <v>15-Jun</v>
      </c>
      <c r="X534" s="1">
        <f t="shared" si="35"/>
        <v>42536</v>
      </c>
      <c r="Y534" s="5">
        <f>SUMIF('Raw Sales Data'!D:D,Pivots!X534,'Raw Sales Data'!S:S)</f>
        <v>734.14400000000001</v>
      </c>
    </row>
    <row r="535" spans="23:25" x14ac:dyDescent="0.3">
      <c r="W535" t="str">
        <f t="shared" si="34"/>
        <v>16-Jun</v>
      </c>
      <c r="X535" s="1">
        <f t="shared" si="35"/>
        <v>42537</v>
      </c>
      <c r="Y535" s="5">
        <f>SUMIF('Raw Sales Data'!D:D,Pivots!X535,'Raw Sales Data'!S:S)</f>
        <v>3443.904</v>
      </c>
    </row>
    <row r="536" spans="23:25" x14ac:dyDescent="0.3">
      <c r="W536" t="str">
        <f t="shared" si="34"/>
        <v>17-Jun</v>
      </c>
      <c r="X536" s="1">
        <f t="shared" si="35"/>
        <v>42538</v>
      </c>
      <c r="Y536" s="5">
        <f>SUMIF('Raw Sales Data'!D:D,Pivots!X536,'Raw Sales Data'!S:S)</f>
        <v>0</v>
      </c>
    </row>
    <row r="537" spans="23:25" x14ac:dyDescent="0.3">
      <c r="W537" t="str">
        <f t="shared" si="34"/>
        <v>18-Jun</v>
      </c>
      <c r="X537" s="1">
        <f t="shared" si="35"/>
        <v>42539</v>
      </c>
      <c r="Y537" s="5">
        <f>SUMIF('Raw Sales Data'!D:D,Pivots!X537,'Raw Sales Data'!S:S)</f>
        <v>1883.087</v>
      </c>
    </row>
    <row r="538" spans="23:25" x14ac:dyDescent="0.3">
      <c r="W538" t="str">
        <f t="shared" si="34"/>
        <v>19-Jun</v>
      </c>
      <c r="X538" s="1">
        <f t="shared" si="35"/>
        <v>42540</v>
      </c>
      <c r="Y538" s="5">
        <f>SUMIF('Raw Sales Data'!D:D,Pivots!X538,'Raw Sales Data'!S:S)</f>
        <v>446.346</v>
      </c>
    </row>
    <row r="539" spans="23:25" x14ac:dyDescent="0.3">
      <c r="W539" t="str">
        <f t="shared" si="34"/>
        <v>20-Jun</v>
      </c>
      <c r="X539" s="1">
        <f t="shared" si="35"/>
        <v>42541</v>
      </c>
      <c r="Y539" s="5">
        <f>SUMIF('Raw Sales Data'!D:D,Pivots!X539,'Raw Sales Data'!S:S)</f>
        <v>829.54399999999998</v>
      </c>
    </row>
    <row r="540" spans="23:25" x14ac:dyDescent="0.3">
      <c r="W540" t="str">
        <f t="shared" si="34"/>
        <v>21-Jun</v>
      </c>
      <c r="X540" s="1">
        <f t="shared" si="35"/>
        <v>42542</v>
      </c>
      <c r="Y540" s="5">
        <f>SUMIF('Raw Sales Data'!D:D,Pivots!X540,'Raw Sales Data'!S:S)</f>
        <v>107.976</v>
      </c>
    </row>
    <row r="541" spans="23:25" x14ac:dyDescent="0.3">
      <c r="W541" t="str">
        <f t="shared" si="34"/>
        <v>22-Jun</v>
      </c>
      <c r="X541" s="1">
        <f t="shared" si="35"/>
        <v>42543</v>
      </c>
      <c r="Y541" s="5">
        <f>SUMIF('Raw Sales Data'!D:D,Pivots!X541,'Raw Sales Data'!S:S)</f>
        <v>2018.953</v>
      </c>
    </row>
    <row r="542" spans="23:25" x14ac:dyDescent="0.3">
      <c r="W542" t="str">
        <f t="shared" si="34"/>
        <v>23-Jun</v>
      </c>
      <c r="X542" s="1">
        <f t="shared" si="35"/>
        <v>42544</v>
      </c>
      <c r="Y542" s="5">
        <f>SUMIF('Raw Sales Data'!D:D,Pivots!X542,'Raw Sales Data'!S:S)</f>
        <v>836.95799999999997</v>
      </c>
    </row>
    <row r="543" spans="23:25" x14ac:dyDescent="0.3">
      <c r="W543" t="str">
        <f t="shared" si="34"/>
        <v>24-Jun</v>
      </c>
      <c r="X543" s="1">
        <f t="shared" si="35"/>
        <v>42545</v>
      </c>
      <c r="Y543" s="5">
        <f>SUMIF('Raw Sales Data'!D:D,Pivots!X543,'Raw Sales Data'!S:S)</f>
        <v>0</v>
      </c>
    </row>
    <row r="544" spans="23:25" x14ac:dyDescent="0.3">
      <c r="W544" t="str">
        <f t="shared" si="34"/>
        <v>25-Jun</v>
      </c>
      <c r="X544" s="1">
        <f t="shared" si="35"/>
        <v>42546</v>
      </c>
      <c r="Y544" s="5">
        <f>SUMIF('Raw Sales Data'!D:D,Pivots!X544,'Raw Sales Data'!S:S)</f>
        <v>857.08</v>
      </c>
    </row>
    <row r="545" spans="23:25" x14ac:dyDescent="0.3">
      <c r="W545" t="str">
        <f t="shared" si="34"/>
        <v>26-Jun</v>
      </c>
      <c r="X545" s="1">
        <f t="shared" si="35"/>
        <v>42547</v>
      </c>
      <c r="Y545" s="5">
        <f>SUMIF('Raw Sales Data'!D:D,Pivots!X545,'Raw Sales Data'!S:S)</f>
        <v>1592.1959999999999</v>
      </c>
    </row>
    <row r="546" spans="23:25" x14ac:dyDescent="0.3">
      <c r="W546" t="str">
        <f t="shared" si="34"/>
        <v>27-Jun</v>
      </c>
      <c r="X546" s="1">
        <f t="shared" si="35"/>
        <v>42548</v>
      </c>
      <c r="Y546" s="5">
        <f>SUMIF('Raw Sales Data'!D:D,Pivots!X546,'Raw Sales Data'!S:S)</f>
        <v>0</v>
      </c>
    </row>
    <row r="547" spans="23:25" x14ac:dyDescent="0.3">
      <c r="W547" t="str">
        <f t="shared" si="34"/>
        <v>28-Jun</v>
      </c>
      <c r="X547" s="1">
        <f t="shared" si="35"/>
        <v>42549</v>
      </c>
      <c r="Y547" s="5">
        <f>SUMIF('Raw Sales Data'!D:D,Pivots!X547,'Raw Sales Data'!S:S)</f>
        <v>1126.1559999999999</v>
      </c>
    </row>
    <row r="548" spans="23:25" x14ac:dyDescent="0.3">
      <c r="W548" t="str">
        <f t="shared" si="34"/>
        <v>29-Jun</v>
      </c>
      <c r="X548" s="1">
        <f t="shared" si="35"/>
        <v>42550</v>
      </c>
      <c r="Y548" s="5">
        <f>SUMIF('Raw Sales Data'!D:D,Pivots!X548,'Raw Sales Data'!S:S)</f>
        <v>432.92600000000004</v>
      </c>
    </row>
    <row r="549" spans="23:25" x14ac:dyDescent="0.3">
      <c r="W549" t="str">
        <f t="shared" si="34"/>
        <v>30-Jun</v>
      </c>
      <c r="X549" s="1">
        <f t="shared" si="35"/>
        <v>42551</v>
      </c>
      <c r="Y549" s="5">
        <f>SUMIF('Raw Sales Data'!D:D,Pivots!X549,'Raw Sales Data'!S:S)</f>
        <v>0</v>
      </c>
    </row>
    <row r="550" spans="23:25" x14ac:dyDescent="0.3">
      <c r="W550" t="str">
        <f t="shared" si="34"/>
        <v>01-Jul</v>
      </c>
      <c r="X550" s="1">
        <f t="shared" si="35"/>
        <v>42552</v>
      </c>
      <c r="Y550" s="5">
        <f>SUMIF('Raw Sales Data'!D:D,Pivots!X550,'Raw Sales Data'!S:S)</f>
        <v>0</v>
      </c>
    </row>
    <row r="551" spans="23:25" x14ac:dyDescent="0.3">
      <c r="W551" t="str">
        <f t="shared" si="34"/>
        <v>02-Jul</v>
      </c>
      <c r="X551" s="1">
        <f t="shared" si="35"/>
        <v>42553</v>
      </c>
      <c r="Y551" s="5">
        <f>SUMIF('Raw Sales Data'!D:D,Pivots!X551,'Raw Sales Data'!S:S)</f>
        <v>1631.9019999999998</v>
      </c>
    </row>
    <row r="552" spans="23:25" x14ac:dyDescent="0.3">
      <c r="W552" t="str">
        <f t="shared" si="34"/>
        <v>03-Jul</v>
      </c>
      <c r="X552" s="1">
        <f t="shared" si="35"/>
        <v>42554</v>
      </c>
      <c r="Y552" s="5">
        <f>SUMIF('Raw Sales Data'!D:D,Pivots!X552,'Raw Sales Data'!S:S)</f>
        <v>823.98199999999997</v>
      </c>
    </row>
    <row r="553" spans="23:25" x14ac:dyDescent="0.3">
      <c r="W553" t="str">
        <f t="shared" si="34"/>
        <v>04-Jul</v>
      </c>
      <c r="X553" s="1">
        <f t="shared" si="35"/>
        <v>42555</v>
      </c>
      <c r="Y553" s="5">
        <f>SUMIF('Raw Sales Data'!D:D,Pivots!X553,'Raw Sales Data'!S:S)</f>
        <v>1138.288</v>
      </c>
    </row>
    <row r="554" spans="23:25" x14ac:dyDescent="0.3">
      <c r="W554" t="str">
        <f t="shared" si="34"/>
        <v>05-Jul</v>
      </c>
      <c r="X554" s="1">
        <f t="shared" si="35"/>
        <v>42556</v>
      </c>
      <c r="Y554" s="5">
        <f>SUMIF('Raw Sales Data'!D:D,Pivots!X554,'Raw Sales Data'!S:S)</f>
        <v>121.646</v>
      </c>
    </row>
    <row r="555" spans="23:25" x14ac:dyDescent="0.3">
      <c r="W555" t="str">
        <f t="shared" si="34"/>
        <v>06-Jul</v>
      </c>
      <c r="X555" s="1">
        <f t="shared" si="35"/>
        <v>42557</v>
      </c>
      <c r="Y555" s="5">
        <f>SUMIF('Raw Sales Data'!D:D,Pivots!X555,'Raw Sales Data'!S:S)</f>
        <v>1379.8119999999999</v>
      </c>
    </row>
    <row r="556" spans="23:25" x14ac:dyDescent="0.3">
      <c r="W556" t="str">
        <f t="shared" si="34"/>
        <v>07-Jul</v>
      </c>
      <c r="X556" s="1">
        <f t="shared" si="35"/>
        <v>42558</v>
      </c>
      <c r="Y556" s="5">
        <f>SUMIF('Raw Sales Data'!D:D,Pivots!X556,'Raw Sales Data'!S:S)</f>
        <v>0</v>
      </c>
    </row>
    <row r="557" spans="23:25" x14ac:dyDescent="0.3">
      <c r="W557" t="str">
        <f t="shared" si="34"/>
        <v>08-Jul</v>
      </c>
      <c r="X557" s="1">
        <f t="shared" si="35"/>
        <v>42559</v>
      </c>
      <c r="Y557" s="5">
        <f>SUMIF('Raw Sales Data'!D:D,Pivots!X557,'Raw Sales Data'!S:S)</f>
        <v>21.12</v>
      </c>
    </row>
    <row r="558" spans="23:25" x14ac:dyDescent="0.3">
      <c r="W558" t="str">
        <f t="shared" si="34"/>
        <v>09-Jul</v>
      </c>
      <c r="X558" s="1">
        <f t="shared" si="35"/>
        <v>42560</v>
      </c>
      <c r="Y558" s="5">
        <f>SUMIF('Raw Sales Data'!D:D,Pivots!X558,'Raw Sales Data'!S:S)</f>
        <v>1587.1140000000003</v>
      </c>
    </row>
    <row r="559" spans="23:25" x14ac:dyDescent="0.3">
      <c r="W559" t="str">
        <f t="shared" si="34"/>
        <v>10-Jul</v>
      </c>
      <c r="X559" s="1">
        <f t="shared" si="35"/>
        <v>42561</v>
      </c>
      <c r="Y559" s="5">
        <f>SUMIF('Raw Sales Data'!D:D,Pivots!X559,'Raw Sales Data'!S:S)</f>
        <v>43.286000000000001</v>
      </c>
    </row>
    <row r="560" spans="23:25" x14ac:dyDescent="0.3">
      <c r="W560" t="str">
        <f t="shared" si="34"/>
        <v>11-Jul</v>
      </c>
      <c r="X560" s="1">
        <f t="shared" si="35"/>
        <v>42562</v>
      </c>
      <c r="Y560" s="5">
        <f>SUMIF('Raw Sales Data'!D:D,Pivots!X560,'Raw Sales Data'!S:S)</f>
        <v>1941.952</v>
      </c>
    </row>
    <row r="561" spans="23:25" x14ac:dyDescent="0.3">
      <c r="W561" t="str">
        <f t="shared" si="34"/>
        <v>12-Jul</v>
      </c>
      <c r="X561" s="1">
        <f t="shared" si="35"/>
        <v>42563</v>
      </c>
      <c r="Y561" s="5">
        <f>SUMIF('Raw Sales Data'!D:D,Pivots!X561,'Raw Sales Data'!S:S)</f>
        <v>2052.567</v>
      </c>
    </row>
    <row r="562" spans="23:25" x14ac:dyDescent="0.3">
      <c r="W562" t="str">
        <f t="shared" si="34"/>
        <v>13-Jul</v>
      </c>
      <c r="X562" s="1">
        <f t="shared" si="35"/>
        <v>42564</v>
      </c>
      <c r="Y562" s="5">
        <f>SUMIF('Raw Sales Data'!D:D,Pivots!X562,'Raw Sales Data'!S:S)</f>
        <v>2033.2560000000001</v>
      </c>
    </row>
    <row r="563" spans="23:25" x14ac:dyDescent="0.3">
      <c r="W563" t="str">
        <f t="shared" si="34"/>
        <v>14-Jul</v>
      </c>
      <c r="X563" s="1">
        <f t="shared" si="35"/>
        <v>42565</v>
      </c>
      <c r="Y563" s="5">
        <f>SUMIF('Raw Sales Data'!D:D,Pivots!X563,'Raw Sales Data'!S:S)</f>
        <v>860.91600000000005</v>
      </c>
    </row>
    <row r="564" spans="23:25" x14ac:dyDescent="0.3">
      <c r="W564" t="str">
        <f t="shared" si="34"/>
        <v>15-Jul</v>
      </c>
      <c r="X564" s="1">
        <f t="shared" si="35"/>
        <v>42566</v>
      </c>
      <c r="Y564" s="5">
        <f>SUMIF('Raw Sales Data'!D:D,Pivots!X564,'Raw Sales Data'!S:S)</f>
        <v>0</v>
      </c>
    </row>
    <row r="565" spans="23:25" x14ac:dyDescent="0.3">
      <c r="W565" t="str">
        <f t="shared" si="34"/>
        <v>16-Jul</v>
      </c>
      <c r="X565" s="1">
        <f t="shared" si="35"/>
        <v>42567</v>
      </c>
      <c r="Y565" s="5">
        <f>SUMIF('Raw Sales Data'!D:D,Pivots!X565,'Raw Sales Data'!S:S)</f>
        <v>3029.386</v>
      </c>
    </row>
    <row r="566" spans="23:25" x14ac:dyDescent="0.3">
      <c r="W566" t="str">
        <f t="shared" si="34"/>
        <v>17-Jul</v>
      </c>
      <c r="X566" s="1">
        <f t="shared" si="35"/>
        <v>42568</v>
      </c>
      <c r="Y566" s="5">
        <f>SUMIF('Raw Sales Data'!D:D,Pivots!X566,'Raw Sales Data'!S:S)</f>
        <v>448.08199999999999</v>
      </c>
    </row>
    <row r="567" spans="23:25" x14ac:dyDescent="0.3">
      <c r="W567" t="str">
        <f t="shared" si="34"/>
        <v>18-Jul</v>
      </c>
      <c r="X567" s="1">
        <f t="shared" si="35"/>
        <v>42569</v>
      </c>
      <c r="Y567" s="5">
        <f>SUMIF('Raw Sales Data'!D:D,Pivots!X567,'Raw Sales Data'!S:S)</f>
        <v>525.72</v>
      </c>
    </row>
    <row r="568" spans="23:25" x14ac:dyDescent="0.3">
      <c r="W568" t="str">
        <f t="shared" si="34"/>
        <v>19-Jul</v>
      </c>
      <c r="X568" s="1">
        <f t="shared" si="35"/>
        <v>42570</v>
      </c>
      <c r="Y568" s="5">
        <f>SUMIF('Raw Sales Data'!D:D,Pivots!X568,'Raw Sales Data'!S:S)</f>
        <v>2.0249999999999999</v>
      </c>
    </row>
    <row r="569" spans="23:25" x14ac:dyDescent="0.3">
      <c r="W569" t="str">
        <f t="shared" si="34"/>
        <v>20-Jul</v>
      </c>
      <c r="X569" s="1">
        <f t="shared" si="35"/>
        <v>42571</v>
      </c>
      <c r="Y569" s="5">
        <f>SUMIF('Raw Sales Data'!D:D,Pivots!X569,'Raw Sales Data'!S:S)</f>
        <v>2693.1680000000001</v>
      </c>
    </row>
    <row r="570" spans="23:25" x14ac:dyDescent="0.3">
      <c r="W570" t="str">
        <f t="shared" si="34"/>
        <v>21-Jul</v>
      </c>
      <c r="X570" s="1">
        <f t="shared" si="35"/>
        <v>42572</v>
      </c>
      <c r="Y570" s="5">
        <f>SUMIF('Raw Sales Data'!D:D,Pivots!X570,'Raw Sales Data'!S:S)</f>
        <v>0</v>
      </c>
    </row>
    <row r="571" spans="23:25" x14ac:dyDescent="0.3">
      <c r="W571" t="str">
        <f t="shared" si="34"/>
        <v>22-Jul</v>
      </c>
      <c r="X571" s="1">
        <f t="shared" si="35"/>
        <v>42573</v>
      </c>
      <c r="Y571" s="5">
        <f>SUMIF('Raw Sales Data'!D:D,Pivots!X571,'Raw Sales Data'!S:S)</f>
        <v>0</v>
      </c>
    </row>
    <row r="572" spans="23:25" x14ac:dyDescent="0.3">
      <c r="W572" t="str">
        <f t="shared" si="34"/>
        <v>23-Jul</v>
      </c>
      <c r="X572" s="1">
        <f t="shared" si="35"/>
        <v>42574</v>
      </c>
      <c r="Y572" s="5">
        <f>SUMIF('Raw Sales Data'!D:D,Pivots!X572,'Raw Sales Data'!S:S)</f>
        <v>208.27199999999999</v>
      </c>
    </row>
    <row r="573" spans="23:25" x14ac:dyDescent="0.3">
      <c r="W573" t="str">
        <f t="shared" si="34"/>
        <v>24-Jul</v>
      </c>
      <c r="X573" s="1">
        <f t="shared" si="35"/>
        <v>42575</v>
      </c>
      <c r="Y573" s="5">
        <f>SUMIF('Raw Sales Data'!D:D,Pivots!X573,'Raw Sales Data'!S:S)</f>
        <v>525.95000000000005</v>
      </c>
    </row>
    <row r="574" spans="23:25" x14ac:dyDescent="0.3">
      <c r="W574" t="str">
        <f t="shared" si="34"/>
        <v>25-Jul</v>
      </c>
      <c r="X574" s="1">
        <f t="shared" si="35"/>
        <v>42576</v>
      </c>
      <c r="Y574" s="5">
        <f>SUMIF('Raw Sales Data'!D:D,Pivots!X574,'Raw Sales Data'!S:S)</f>
        <v>2395.0239999999999</v>
      </c>
    </row>
    <row r="575" spans="23:25" x14ac:dyDescent="0.3">
      <c r="W575" t="str">
        <f t="shared" si="34"/>
        <v>26-Jul</v>
      </c>
      <c r="X575" s="1">
        <f t="shared" si="35"/>
        <v>42577</v>
      </c>
      <c r="Y575" s="5">
        <f>SUMIF('Raw Sales Data'!D:D,Pivots!X575,'Raw Sales Data'!S:S)</f>
        <v>958.85700000000008</v>
      </c>
    </row>
    <row r="576" spans="23:25" x14ac:dyDescent="0.3">
      <c r="W576" t="str">
        <f t="shared" si="34"/>
        <v>27-Jul</v>
      </c>
      <c r="X576" s="1">
        <f t="shared" si="35"/>
        <v>42578</v>
      </c>
      <c r="Y576" s="5">
        <f>SUMIF('Raw Sales Data'!D:D,Pivots!X576,'Raw Sales Data'!S:S)</f>
        <v>29.97</v>
      </c>
    </row>
    <row r="577" spans="23:25" x14ac:dyDescent="0.3">
      <c r="W577" t="str">
        <f t="shared" si="34"/>
        <v>28-Jul</v>
      </c>
      <c r="X577" s="1">
        <f t="shared" si="35"/>
        <v>42579</v>
      </c>
      <c r="Y577" s="5">
        <f>SUMIF('Raw Sales Data'!D:D,Pivots!X577,'Raw Sales Data'!S:S)</f>
        <v>0</v>
      </c>
    </row>
    <row r="578" spans="23:25" x14ac:dyDescent="0.3">
      <c r="W578" t="str">
        <f t="shared" si="34"/>
        <v>29-Jul</v>
      </c>
      <c r="X578" s="1">
        <f t="shared" si="35"/>
        <v>42580</v>
      </c>
      <c r="Y578" s="5">
        <f>SUMIF('Raw Sales Data'!D:D,Pivots!X578,'Raw Sales Data'!S:S)</f>
        <v>0</v>
      </c>
    </row>
    <row r="579" spans="23:25" x14ac:dyDescent="0.3">
      <c r="W579" t="str">
        <f t="shared" si="34"/>
        <v>30-Jul</v>
      </c>
      <c r="X579" s="1">
        <f t="shared" si="35"/>
        <v>42581</v>
      </c>
      <c r="Y579" s="5">
        <f>SUMIF('Raw Sales Data'!D:D,Pivots!X579,'Raw Sales Data'!S:S)</f>
        <v>443.80200000000002</v>
      </c>
    </row>
    <row r="580" spans="23:25" x14ac:dyDescent="0.3">
      <c r="W580" t="str">
        <f t="shared" ref="W580:W643" si="36">TEXT(X580,"dd-mmm")</f>
        <v>31-Jul</v>
      </c>
      <c r="X580" s="1">
        <f t="shared" si="35"/>
        <v>42582</v>
      </c>
      <c r="Y580" s="5">
        <f>SUMIF('Raw Sales Data'!D:D,Pivots!X580,'Raw Sales Data'!S:S)</f>
        <v>3712.1619999999998</v>
      </c>
    </row>
    <row r="581" spans="23:25" x14ac:dyDescent="0.3">
      <c r="W581" t="str">
        <f t="shared" si="36"/>
        <v>01-Aug</v>
      </c>
      <c r="X581" s="1">
        <f t="shared" ref="X581:X644" si="37">X580+1</f>
        <v>42583</v>
      </c>
      <c r="Y581" s="5">
        <f>SUMIF('Raw Sales Data'!D:D,Pivots!X581,'Raw Sales Data'!S:S)</f>
        <v>1011.696</v>
      </c>
    </row>
    <row r="582" spans="23:25" x14ac:dyDescent="0.3">
      <c r="W582" t="str">
        <f t="shared" si="36"/>
        <v>02-Aug</v>
      </c>
      <c r="X582" s="1">
        <f t="shared" si="37"/>
        <v>42584</v>
      </c>
      <c r="Y582" s="5">
        <f>SUMIF('Raw Sales Data'!D:D,Pivots!X582,'Raw Sales Data'!S:S)</f>
        <v>1290.4780000000001</v>
      </c>
    </row>
    <row r="583" spans="23:25" x14ac:dyDescent="0.3">
      <c r="W583" t="str">
        <f t="shared" si="36"/>
        <v>03-Aug</v>
      </c>
      <c r="X583" s="1">
        <f t="shared" si="37"/>
        <v>42585</v>
      </c>
      <c r="Y583" s="5">
        <f>SUMIF('Raw Sales Data'!D:D,Pivots!X583,'Raw Sales Data'!S:S)</f>
        <v>0</v>
      </c>
    </row>
    <row r="584" spans="23:25" x14ac:dyDescent="0.3">
      <c r="W584" t="str">
        <f t="shared" si="36"/>
        <v>04-Aug</v>
      </c>
      <c r="X584" s="1">
        <f t="shared" si="37"/>
        <v>42586</v>
      </c>
      <c r="Y584" s="5">
        <f>SUMIF('Raw Sales Data'!D:D,Pivots!X584,'Raw Sales Data'!S:S)</f>
        <v>0</v>
      </c>
    </row>
    <row r="585" spans="23:25" x14ac:dyDescent="0.3">
      <c r="W585" t="str">
        <f t="shared" si="36"/>
        <v>05-Aug</v>
      </c>
      <c r="X585" s="1">
        <f t="shared" si="37"/>
        <v>42587</v>
      </c>
      <c r="Y585" s="5">
        <f>SUMIF('Raw Sales Data'!D:D,Pivots!X585,'Raw Sales Data'!S:S)</f>
        <v>72.650000000000006</v>
      </c>
    </row>
    <row r="586" spans="23:25" x14ac:dyDescent="0.3">
      <c r="W586" t="str">
        <f t="shared" si="36"/>
        <v>06-Aug</v>
      </c>
      <c r="X586" s="1">
        <f t="shared" si="37"/>
        <v>42588</v>
      </c>
      <c r="Y586" s="5">
        <f>SUMIF('Raw Sales Data'!D:D,Pivots!X586,'Raw Sales Data'!S:S)</f>
        <v>494.86920000000003</v>
      </c>
    </row>
    <row r="587" spans="23:25" x14ac:dyDescent="0.3">
      <c r="W587" t="str">
        <f t="shared" si="36"/>
        <v>07-Aug</v>
      </c>
      <c r="X587" s="1">
        <f t="shared" si="37"/>
        <v>42589</v>
      </c>
      <c r="Y587" s="5">
        <f>SUMIF('Raw Sales Data'!D:D,Pivots!X587,'Raw Sales Data'!S:S)</f>
        <v>968.2059999999999</v>
      </c>
    </row>
    <row r="588" spans="23:25" x14ac:dyDescent="0.3">
      <c r="W588" t="str">
        <f t="shared" si="36"/>
        <v>08-Aug</v>
      </c>
      <c r="X588" s="1">
        <f t="shared" si="37"/>
        <v>42590</v>
      </c>
      <c r="Y588" s="5">
        <f>SUMIF('Raw Sales Data'!D:D,Pivots!X588,'Raw Sales Data'!S:S)</f>
        <v>760.11200000000008</v>
      </c>
    </row>
    <row r="589" spans="23:25" x14ac:dyDescent="0.3">
      <c r="W589" t="str">
        <f t="shared" si="36"/>
        <v>09-Aug</v>
      </c>
      <c r="X589" s="1">
        <f t="shared" si="37"/>
        <v>42591</v>
      </c>
      <c r="Y589" s="5">
        <f>SUMIF('Raw Sales Data'!D:D,Pivots!X589,'Raw Sales Data'!S:S)</f>
        <v>4878.3920000000007</v>
      </c>
    </row>
    <row r="590" spans="23:25" x14ac:dyDescent="0.3">
      <c r="W590" t="str">
        <f t="shared" si="36"/>
        <v>10-Aug</v>
      </c>
      <c r="X590" s="1">
        <f t="shared" si="37"/>
        <v>42592</v>
      </c>
      <c r="Y590" s="5">
        <f>SUMIF('Raw Sales Data'!D:D,Pivots!X590,'Raw Sales Data'!S:S)</f>
        <v>851.47399999999993</v>
      </c>
    </row>
    <row r="591" spans="23:25" x14ac:dyDescent="0.3">
      <c r="W591" t="str">
        <f t="shared" si="36"/>
        <v>11-Aug</v>
      </c>
      <c r="X591" s="1">
        <f t="shared" si="37"/>
        <v>42593</v>
      </c>
      <c r="Y591" s="5">
        <f>SUMIF('Raw Sales Data'!D:D,Pivots!X591,'Raw Sales Data'!S:S)</f>
        <v>196.11199999999999</v>
      </c>
    </row>
    <row r="592" spans="23:25" x14ac:dyDescent="0.3">
      <c r="W592" t="str">
        <f t="shared" si="36"/>
        <v>12-Aug</v>
      </c>
      <c r="X592" s="1">
        <f t="shared" si="37"/>
        <v>42594</v>
      </c>
      <c r="Y592" s="5">
        <f>SUMIF('Raw Sales Data'!D:D,Pivots!X592,'Raw Sales Data'!S:S)</f>
        <v>0</v>
      </c>
    </row>
    <row r="593" spans="23:25" x14ac:dyDescent="0.3">
      <c r="W593" t="str">
        <f t="shared" si="36"/>
        <v>13-Aug</v>
      </c>
      <c r="X593" s="1">
        <f t="shared" si="37"/>
        <v>42595</v>
      </c>
      <c r="Y593" s="5">
        <f>SUMIF('Raw Sales Data'!D:D,Pivots!X593,'Raw Sales Data'!S:S)</f>
        <v>586.89599999999996</v>
      </c>
    </row>
    <row r="594" spans="23:25" x14ac:dyDescent="0.3">
      <c r="W594" t="str">
        <f t="shared" si="36"/>
        <v>14-Aug</v>
      </c>
      <c r="X594" s="1">
        <f t="shared" si="37"/>
        <v>42596</v>
      </c>
      <c r="Y594" s="5">
        <f>SUMIF('Raw Sales Data'!D:D,Pivots!X594,'Raw Sales Data'!S:S)</f>
        <v>0</v>
      </c>
    </row>
    <row r="595" spans="23:25" x14ac:dyDescent="0.3">
      <c r="W595" t="str">
        <f t="shared" si="36"/>
        <v>15-Aug</v>
      </c>
      <c r="X595" s="1">
        <f t="shared" si="37"/>
        <v>42597</v>
      </c>
      <c r="Y595" s="5">
        <f>SUMIF('Raw Sales Data'!D:D,Pivots!X595,'Raw Sales Data'!S:S)</f>
        <v>497.59000000000003</v>
      </c>
    </row>
    <row r="596" spans="23:25" x14ac:dyDescent="0.3">
      <c r="W596" t="str">
        <f t="shared" si="36"/>
        <v>16-Aug</v>
      </c>
      <c r="X596" s="1">
        <f t="shared" si="37"/>
        <v>42598</v>
      </c>
      <c r="Y596" s="5">
        <f>SUMIF('Raw Sales Data'!D:D,Pivots!X596,'Raw Sales Data'!S:S)</f>
        <v>3378.9319999999998</v>
      </c>
    </row>
    <row r="597" spans="23:25" x14ac:dyDescent="0.3">
      <c r="W597" t="str">
        <f t="shared" si="36"/>
        <v>17-Aug</v>
      </c>
      <c r="X597" s="1">
        <f t="shared" si="37"/>
        <v>42599</v>
      </c>
      <c r="Y597" s="5">
        <f>SUMIF('Raw Sales Data'!D:D,Pivots!X597,'Raw Sales Data'!S:S)</f>
        <v>381.64</v>
      </c>
    </row>
    <row r="598" spans="23:25" x14ac:dyDescent="0.3">
      <c r="W598" t="str">
        <f t="shared" si="36"/>
        <v>18-Aug</v>
      </c>
      <c r="X598" s="1">
        <f t="shared" si="37"/>
        <v>42600</v>
      </c>
      <c r="Y598" s="5">
        <f>SUMIF('Raw Sales Data'!D:D,Pivots!X598,'Raw Sales Data'!S:S)</f>
        <v>0</v>
      </c>
    </row>
    <row r="599" spans="23:25" x14ac:dyDescent="0.3">
      <c r="W599" t="str">
        <f t="shared" si="36"/>
        <v>19-Aug</v>
      </c>
      <c r="X599" s="1">
        <f t="shared" si="37"/>
        <v>42601</v>
      </c>
      <c r="Y599" s="5">
        <f>SUMIF('Raw Sales Data'!D:D,Pivots!X599,'Raw Sales Data'!S:S)</f>
        <v>0</v>
      </c>
    </row>
    <row r="600" spans="23:25" x14ac:dyDescent="0.3">
      <c r="W600" t="str">
        <f t="shared" si="36"/>
        <v>20-Aug</v>
      </c>
      <c r="X600" s="1">
        <f t="shared" si="37"/>
        <v>42602</v>
      </c>
      <c r="Y600" s="5">
        <f>SUMIF('Raw Sales Data'!D:D,Pivots!X600,'Raw Sales Data'!S:S)</f>
        <v>0</v>
      </c>
    </row>
    <row r="601" spans="23:25" x14ac:dyDescent="0.3">
      <c r="W601" t="str">
        <f t="shared" si="36"/>
        <v>21-Aug</v>
      </c>
      <c r="X601" s="1">
        <f t="shared" si="37"/>
        <v>42603</v>
      </c>
      <c r="Y601" s="5">
        <f>SUMIF('Raw Sales Data'!D:D,Pivots!X601,'Raw Sales Data'!S:S)</f>
        <v>2827.5200000000004</v>
      </c>
    </row>
    <row r="602" spans="23:25" x14ac:dyDescent="0.3">
      <c r="W602" t="str">
        <f t="shared" si="36"/>
        <v>22-Aug</v>
      </c>
      <c r="X602" s="1">
        <f t="shared" si="37"/>
        <v>42604</v>
      </c>
      <c r="Y602" s="5">
        <f>SUMIF('Raw Sales Data'!D:D,Pivots!X602,'Raw Sales Data'!S:S)</f>
        <v>66.632000000000005</v>
      </c>
    </row>
    <row r="603" spans="23:25" x14ac:dyDescent="0.3">
      <c r="W603" t="str">
        <f t="shared" si="36"/>
        <v>23-Aug</v>
      </c>
      <c r="X603" s="1">
        <f t="shared" si="37"/>
        <v>42605</v>
      </c>
      <c r="Y603" s="5">
        <f>SUMIF('Raw Sales Data'!D:D,Pivots!X603,'Raw Sales Data'!S:S)</f>
        <v>1202.278</v>
      </c>
    </row>
    <row r="604" spans="23:25" x14ac:dyDescent="0.3">
      <c r="W604" t="str">
        <f t="shared" si="36"/>
        <v>24-Aug</v>
      </c>
      <c r="X604" s="1">
        <f t="shared" si="37"/>
        <v>42606</v>
      </c>
      <c r="Y604" s="5">
        <f>SUMIF('Raw Sales Data'!D:D,Pivots!X604,'Raw Sales Data'!S:S)</f>
        <v>7194.7750000000005</v>
      </c>
    </row>
    <row r="605" spans="23:25" x14ac:dyDescent="0.3">
      <c r="W605" t="str">
        <f t="shared" si="36"/>
        <v>25-Aug</v>
      </c>
      <c r="X605" s="1">
        <f t="shared" si="37"/>
        <v>42607</v>
      </c>
      <c r="Y605" s="5">
        <f>SUMIF('Raw Sales Data'!D:D,Pivots!X605,'Raw Sales Data'!S:S)</f>
        <v>178.52600000000001</v>
      </c>
    </row>
    <row r="606" spans="23:25" x14ac:dyDescent="0.3">
      <c r="W606" t="str">
        <f t="shared" si="36"/>
        <v>26-Aug</v>
      </c>
      <c r="X606" s="1">
        <f t="shared" si="37"/>
        <v>42608</v>
      </c>
      <c r="Y606" s="5">
        <f>SUMIF('Raw Sales Data'!D:D,Pivots!X606,'Raw Sales Data'!S:S)</f>
        <v>0</v>
      </c>
    </row>
    <row r="607" spans="23:25" x14ac:dyDescent="0.3">
      <c r="W607" t="str">
        <f t="shared" si="36"/>
        <v>27-Aug</v>
      </c>
      <c r="X607" s="1">
        <f t="shared" si="37"/>
        <v>42609</v>
      </c>
      <c r="Y607" s="5">
        <f>SUMIF('Raw Sales Data'!D:D,Pivots!X607,'Raw Sales Data'!S:S)</f>
        <v>639.97400000000005</v>
      </c>
    </row>
    <row r="608" spans="23:25" x14ac:dyDescent="0.3">
      <c r="W608" t="str">
        <f t="shared" si="36"/>
        <v>28-Aug</v>
      </c>
      <c r="X608" s="1">
        <f t="shared" si="37"/>
        <v>42610</v>
      </c>
      <c r="Y608" s="5">
        <f>SUMIF('Raw Sales Data'!D:D,Pivots!X608,'Raw Sales Data'!S:S)</f>
        <v>6491.2929999999997</v>
      </c>
    </row>
    <row r="609" spans="23:25" x14ac:dyDescent="0.3">
      <c r="W609" t="str">
        <f t="shared" si="36"/>
        <v>29-Aug</v>
      </c>
      <c r="X609" s="1">
        <f t="shared" si="37"/>
        <v>42611</v>
      </c>
      <c r="Y609" s="5">
        <f>SUMIF('Raw Sales Data'!D:D,Pivots!X609,'Raw Sales Data'!S:S)</f>
        <v>246.5</v>
      </c>
    </row>
    <row r="610" spans="23:25" x14ac:dyDescent="0.3">
      <c r="W610" t="str">
        <f t="shared" si="36"/>
        <v>30-Aug</v>
      </c>
      <c r="X610" s="1">
        <f t="shared" si="37"/>
        <v>42612</v>
      </c>
      <c r="Y610" s="5">
        <f>SUMIF('Raw Sales Data'!D:D,Pivots!X610,'Raw Sales Data'!S:S)</f>
        <v>0</v>
      </c>
    </row>
    <row r="611" spans="23:25" x14ac:dyDescent="0.3">
      <c r="W611" t="str">
        <f t="shared" si="36"/>
        <v>31-Aug</v>
      </c>
      <c r="X611" s="1">
        <f t="shared" si="37"/>
        <v>42613</v>
      </c>
      <c r="Y611" s="5">
        <f>SUMIF('Raw Sales Data'!D:D,Pivots!X611,'Raw Sales Data'!S:S)</f>
        <v>2601.797</v>
      </c>
    </row>
    <row r="612" spans="23:25" x14ac:dyDescent="0.3">
      <c r="W612" t="str">
        <f t="shared" si="36"/>
        <v>01-Sep</v>
      </c>
      <c r="X612" s="1">
        <f t="shared" si="37"/>
        <v>42614</v>
      </c>
      <c r="Y612" s="5">
        <f>SUMIF('Raw Sales Data'!D:D,Pivots!X612,'Raw Sales Data'!S:S)</f>
        <v>2367.5639999999999</v>
      </c>
    </row>
    <row r="613" spans="23:25" x14ac:dyDescent="0.3">
      <c r="W613" t="str">
        <f t="shared" si="36"/>
        <v>02-Sep</v>
      </c>
      <c r="X613" s="1">
        <f t="shared" si="37"/>
        <v>42615</v>
      </c>
      <c r="Y613" s="5">
        <f>SUMIF('Raw Sales Data'!D:D,Pivots!X613,'Raw Sales Data'!S:S)</f>
        <v>0</v>
      </c>
    </row>
    <row r="614" spans="23:25" x14ac:dyDescent="0.3">
      <c r="W614" t="str">
        <f t="shared" si="36"/>
        <v>03-Sep</v>
      </c>
      <c r="X614" s="1">
        <f t="shared" si="37"/>
        <v>42616</v>
      </c>
      <c r="Y614" s="5">
        <f>SUMIF('Raw Sales Data'!D:D,Pivots!X614,'Raw Sales Data'!S:S)</f>
        <v>1874.8979999999997</v>
      </c>
    </row>
    <row r="615" spans="23:25" x14ac:dyDescent="0.3">
      <c r="W615" t="str">
        <f t="shared" si="36"/>
        <v>04-Sep</v>
      </c>
      <c r="X615" s="1">
        <f t="shared" si="37"/>
        <v>42617</v>
      </c>
      <c r="Y615" s="5">
        <f>SUMIF('Raw Sales Data'!D:D,Pivots!X615,'Raw Sales Data'!S:S)</f>
        <v>1071.2839999999999</v>
      </c>
    </row>
    <row r="616" spans="23:25" x14ac:dyDescent="0.3">
      <c r="W616" t="str">
        <f t="shared" si="36"/>
        <v>05-Sep</v>
      </c>
      <c r="X616" s="1">
        <f t="shared" si="37"/>
        <v>42618</v>
      </c>
      <c r="Y616" s="5">
        <f>SUMIF('Raw Sales Data'!D:D,Pivots!X616,'Raw Sales Data'!S:S)</f>
        <v>934.10300000000007</v>
      </c>
    </row>
    <row r="617" spans="23:25" x14ac:dyDescent="0.3">
      <c r="W617" t="str">
        <f t="shared" si="36"/>
        <v>06-Sep</v>
      </c>
      <c r="X617" s="1">
        <f t="shared" si="37"/>
        <v>42619</v>
      </c>
      <c r="Y617" s="5">
        <f>SUMIF('Raw Sales Data'!D:D,Pivots!X617,'Raw Sales Data'!S:S)</f>
        <v>919.67399999999998</v>
      </c>
    </row>
    <row r="618" spans="23:25" x14ac:dyDescent="0.3">
      <c r="W618" t="str">
        <f t="shared" si="36"/>
        <v>07-Sep</v>
      </c>
      <c r="X618" s="1">
        <f t="shared" si="37"/>
        <v>42620</v>
      </c>
      <c r="Y618" s="5">
        <f>SUMIF('Raw Sales Data'!D:D,Pivots!X618,'Raw Sales Data'!S:S)</f>
        <v>2922.6669999999999</v>
      </c>
    </row>
    <row r="619" spans="23:25" x14ac:dyDescent="0.3">
      <c r="W619" t="str">
        <f t="shared" si="36"/>
        <v>08-Sep</v>
      </c>
      <c r="X619" s="1">
        <f t="shared" si="37"/>
        <v>42621</v>
      </c>
      <c r="Y619" s="5">
        <f>SUMIF('Raw Sales Data'!D:D,Pivots!X619,'Raw Sales Data'!S:S)</f>
        <v>89.64</v>
      </c>
    </row>
    <row r="620" spans="23:25" x14ac:dyDescent="0.3">
      <c r="W620" t="str">
        <f t="shared" si="36"/>
        <v>09-Sep</v>
      </c>
      <c r="X620" s="1">
        <f t="shared" si="37"/>
        <v>42622</v>
      </c>
      <c r="Y620" s="5">
        <f>SUMIF('Raw Sales Data'!D:D,Pivots!X620,'Raw Sales Data'!S:S)</f>
        <v>0</v>
      </c>
    </row>
    <row r="621" spans="23:25" x14ac:dyDescent="0.3">
      <c r="W621" t="str">
        <f t="shared" si="36"/>
        <v>10-Sep</v>
      </c>
      <c r="X621" s="1">
        <f t="shared" si="37"/>
        <v>42623</v>
      </c>
      <c r="Y621" s="5">
        <f>SUMIF('Raw Sales Data'!D:D,Pivots!X621,'Raw Sales Data'!S:S)</f>
        <v>1415.7259999999999</v>
      </c>
    </row>
    <row r="622" spans="23:25" x14ac:dyDescent="0.3">
      <c r="W622" t="str">
        <f t="shared" si="36"/>
        <v>11-Sep</v>
      </c>
      <c r="X622" s="1">
        <f t="shared" si="37"/>
        <v>42624</v>
      </c>
      <c r="Y622" s="5">
        <f>SUMIF('Raw Sales Data'!D:D,Pivots!X622,'Raw Sales Data'!S:S)</f>
        <v>1962.13</v>
      </c>
    </row>
    <row r="623" spans="23:25" x14ac:dyDescent="0.3">
      <c r="W623" t="str">
        <f t="shared" si="36"/>
        <v>12-Sep</v>
      </c>
      <c r="X623" s="1">
        <f t="shared" si="37"/>
        <v>42625</v>
      </c>
      <c r="Y623" s="5">
        <f>SUMIF('Raw Sales Data'!D:D,Pivots!X623,'Raw Sales Data'!S:S)</f>
        <v>707.82399999999996</v>
      </c>
    </row>
    <row r="624" spans="23:25" x14ac:dyDescent="0.3">
      <c r="W624" t="str">
        <f t="shared" si="36"/>
        <v>13-Sep</v>
      </c>
      <c r="X624" s="1">
        <f t="shared" si="37"/>
        <v>42626</v>
      </c>
      <c r="Y624" s="5">
        <f>SUMIF('Raw Sales Data'!D:D,Pivots!X624,'Raw Sales Data'!S:S)</f>
        <v>2109.4200000000005</v>
      </c>
    </row>
    <row r="625" spans="23:25" x14ac:dyDescent="0.3">
      <c r="W625" t="str">
        <f t="shared" si="36"/>
        <v>14-Sep</v>
      </c>
      <c r="X625" s="1">
        <f t="shared" si="37"/>
        <v>42627</v>
      </c>
      <c r="Y625" s="5">
        <f>SUMIF('Raw Sales Data'!D:D,Pivots!X625,'Raw Sales Data'!S:S)</f>
        <v>3262.42</v>
      </c>
    </row>
    <row r="626" spans="23:25" x14ac:dyDescent="0.3">
      <c r="W626" t="str">
        <f t="shared" si="36"/>
        <v>15-Sep</v>
      </c>
      <c r="X626" s="1">
        <f t="shared" si="37"/>
        <v>42628</v>
      </c>
      <c r="Y626" s="5">
        <f>SUMIF('Raw Sales Data'!D:D,Pivots!X626,'Raw Sales Data'!S:S)</f>
        <v>2535.8500000000004</v>
      </c>
    </row>
    <row r="627" spans="23:25" x14ac:dyDescent="0.3">
      <c r="W627" t="str">
        <f t="shared" si="36"/>
        <v>16-Sep</v>
      </c>
      <c r="X627" s="1">
        <f t="shared" si="37"/>
        <v>42629</v>
      </c>
      <c r="Y627" s="5">
        <f>SUMIF('Raw Sales Data'!D:D,Pivots!X627,'Raw Sales Data'!S:S)</f>
        <v>31.12</v>
      </c>
    </row>
    <row r="628" spans="23:25" x14ac:dyDescent="0.3">
      <c r="W628" t="str">
        <f t="shared" si="36"/>
        <v>17-Sep</v>
      </c>
      <c r="X628" s="1">
        <f t="shared" si="37"/>
        <v>42630</v>
      </c>
      <c r="Y628" s="5">
        <f>SUMIF('Raw Sales Data'!D:D,Pivots!X628,'Raw Sales Data'!S:S)</f>
        <v>11525.005999999999</v>
      </c>
    </row>
    <row r="629" spans="23:25" x14ac:dyDescent="0.3">
      <c r="W629" t="str">
        <f t="shared" si="36"/>
        <v>18-Sep</v>
      </c>
      <c r="X629" s="1">
        <f t="shared" si="37"/>
        <v>42631</v>
      </c>
      <c r="Y629" s="5">
        <f>SUMIF('Raw Sales Data'!D:D,Pivots!X629,'Raw Sales Data'!S:S)</f>
        <v>3924.32</v>
      </c>
    </row>
    <row r="630" spans="23:25" x14ac:dyDescent="0.3">
      <c r="W630" t="str">
        <f t="shared" si="36"/>
        <v>19-Sep</v>
      </c>
      <c r="X630" s="1">
        <f t="shared" si="37"/>
        <v>42632</v>
      </c>
      <c r="Y630" s="5">
        <f>SUMIF('Raw Sales Data'!D:D,Pivots!X630,'Raw Sales Data'!S:S)</f>
        <v>500.38</v>
      </c>
    </row>
    <row r="631" spans="23:25" x14ac:dyDescent="0.3">
      <c r="W631" t="str">
        <f t="shared" si="36"/>
        <v>20-Sep</v>
      </c>
      <c r="X631" s="1">
        <f t="shared" si="37"/>
        <v>42633</v>
      </c>
      <c r="Y631" s="5">
        <f>SUMIF('Raw Sales Data'!D:D,Pivots!X631,'Raw Sales Data'!S:S)</f>
        <v>1836.0519999999999</v>
      </c>
    </row>
    <row r="632" spans="23:25" x14ac:dyDescent="0.3">
      <c r="W632" t="str">
        <f t="shared" si="36"/>
        <v>21-Sep</v>
      </c>
      <c r="X632" s="1">
        <f t="shared" si="37"/>
        <v>42634</v>
      </c>
      <c r="Y632" s="5">
        <f>SUMIF('Raw Sales Data'!D:D,Pivots!X632,'Raw Sales Data'!S:S)</f>
        <v>6982.0580000000009</v>
      </c>
    </row>
    <row r="633" spans="23:25" x14ac:dyDescent="0.3">
      <c r="W633" t="str">
        <f t="shared" si="36"/>
        <v>22-Sep</v>
      </c>
      <c r="X633" s="1">
        <f t="shared" si="37"/>
        <v>42635</v>
      </c>
      <c r="Y633" s="5">
        <f>SUMIF('Raw Sales Data'!D:D,Pivots!X633,'Raw Sales Data'!S:S)</f>
        <v>1783.5039999999999</v>
      </c>
    </row>
    <row r="634" spans="23:25" x14ac:dyDescent="0.3">
      <c r="W634" t="str">
        <f t="shared" si="36"/>
        <v>23-Sep</v>
      </c>
      <c r="X634" s="1">
        <f t="shared" si="37"/>
        <v>42636</v>
      </c>
      <c r="Y634" s="5">
        <f>SUMIF('Raw Sales Data'!D:D,Pivots!X634,'Raw Sales Data'!S:S)</f>
        <v>0</v>
      </c>
    </row>
    <row r="635" spans="23:25" x14ac:dyDescent="0.3">
      <c r="W635" t="str">
        <f t="shared" si="36"/>
        <v>24-Sep</v>
      </c>
      <c r="X635" s="1">
        <f t="shared" si="37"/>
        <v>42637</v>
      </c>
      <c r="Y635" s="5">
        <f>SUMIF('Raw Sales Data'!D:D,Pivots!X635,'Raw Sales Data'!S:S)</f>
        <v>4180.6139999999996</v>
      </c>
    </row>
    <row r="636" spans="23:25" x14ac:dyDescent="0.3">
      <c r="W636" t="str">
        <f t="shared" si="36"/>
        <v>25-Sep</v>
      </c>
      <c r="X636" s="1">
        <f t="shared" si="37"/>
        <v>42638</v>
      </c>
      <c r="Y636" s="5">
        <f>SUMIF('Raw Sales Data'!D:D,Pivots!X636,'Raw Sales Data'!S:S)</f>
        <v>3033.7569999999996</v>
      </c>
    </row>
    <row r="637" spans="23:25" x14ac:dyDescent="0.3">
      <c r="W637" t="str">
        <f t="shared" si="36"/>
        <v>26-Sep</v>
      </c>
      <c r="X637" s="1">
        <f t="shared" si="37"/>
        <v>42639</v>
      </c>
      <c r="Y637" s="5">
        <f>SUMIF('Raw Sales Data'!D:D,Pivots!X637,'Raw Sales Data'!S:S)</f>
        <v>3722.2729999999997</v>
      </c>
    </row>
    <row r="638" spans="23:25" x14ac:dyDescent="0.3">
      <c r="W638" t="str">
        <f t="shared" si="36"/>
        <v>27-Sep</v>
      </c>
      <c r="X638" s="1">
        <f t="shared" si="37"/>
        <v>42640</v>
      </c>
      <c r="Y638" s="5">
        <f>SUMIF('Raw Sales Data'!D:D,Pivots!X638,'Raw Sales Data'!S:S)</f>
        <v>2382.9580000000001</v>
      </c>
    </row>
    <row r="639" spans="23:25" x14ac:dyDescent="0.3">
      <c r="W639" t="str">
        <f t="shared" si="36"/>
        <v>28-Sep</v>
      </c>
      <c r="X639" s="1">
        <f t="shared" si="37"/>
        <v>42641</v>
      </c>
      <c r="Y639" s="5">
        <f>SUMIF('Raw Sales Data'!D:D,Pivots!X639,'Raw Sales Data'!S:S)</f>
        <v>1058.364</v>
      </c>
    </row>
    <row r="640" spans="23:25" x14ac:dyDescent="0.3">
      <c r="W640" t="str">
        <f t="shared" si="36"/>
        <v>29-Sep</v>
      </c>
      <c r="X640" s="1">
        <f t="shared" si="37"/>
        <v>42642</v>
      </c>
      <c r="Y640" s="5">
        <f>SUMIF('Raw Sales Data'!D:D,Pivots!X640,'Raw Sales Data'!S:S)</f>
        <v>0</v>
      </c>
    </row>
    <row r="641" spans="23:25" x14ac:dyDescent="0.3">
      <c r="W641" t="str">
        <f t="shared" si="36"/>
        <v>30-Sep</v>
      </c>
      <c r="X641" s="1">
        <f t="shared" si="37"/>
        <v>42643</v>
      </c>
      <c r="Y641" s="5">
        <f>SUMIF('Raw Sales Data'!D:D,Pivots!X641,'Raw Sales Data'!S:S)</f>
        <v>0</v>
      </c>
    </row>
    <row r="642" spans="23:25" x14ac:dyDescent="0.3">
      <c r="W642" t="str">
        <f t="shared" si="36"/>
        <v>01-Oct</v>
      </c>
      <c r="X642" s="1">
        <f t="shared" si="37"/>
        <v>42644</v>
      </c>
      <c r="Y642" s="5">
        <f>SUMIF('Raw Sales Data'!D:D,Pivots!X642,'Raw Sales Data'!S:S)</f>
        <v>1158.414</v>
      </c>
    </row>
    <row r="643" spans="23:25" x14ac:dyDescent="0.3">
      <c r="W643" t="str">
        <f t="shared" si="36"/>
        <v>02-Oct</v>
      </c>
      <c r="X643" s="1">
        <f t="shared" si="37"/>
        <v>42645</v>
      </c>
      <c r="Y643" s="5">
        <f>SUMIF('Raw Sales Data'!D:D,Pivots!X643,'Raw Sales Data'!S:S)</f>
        <v>1269.2660000000001</v>
      </c>
    </row>
    <row r="644" spans="23:25" x14ac:dyDescent="0.3">
      <c r="W644" t="str">
        <f t="shared" ref="W644:W707" si="38">TEXT(X644,"dd-mmm")</f>
        <v>03-Oct</v>
      </c>
      <c r="X644" s="1">
        <f t="shared" si="37"/>
        <v>42646</v>
      </c>
      <c r="Y644" s="5">
        <f>SUMIF('Raw Sales Data'!D:D,Pivots!X644,'Raw Sales Data'!S:S)</f>
        <v>275.21800000000002</v>
      </c>
    </row>
    <row r="645" spans="23:25" x14ac:dyDescent="0.3">
      <c r="W645" t="str">
        <f t="shared" si="38"/>
        <v>04-Oct</v>
      </c>
      <c r="X645" s="1">
        <f t="shared" ref="X645:X708" si="39">X644+1</f>
        <v>42647</v>
      </c>
      <c r="Y645" s="5">
        <f>SUMIF('Raw Sales Data'!D:D,Pivots!X645,'Raw Sales Data'!S:S)</f>
        <v>505.58</v>
      </c>
    </row>
    <row r="646" spans="23:25" x14ac:dyDescent="0.3">
      <c r="W646" t="str">
        <f t="shared" si="38"/>
        <v>05-Oct</v>
      </c>
      <c r="X646" s="1">
        <f t="shared" si="39"/>
        <v>42648</v>
      </c>
      <c r="Y646" s="5">
        <f>SUMIF('Raw Sales Data'!D:D,Pivots!X646,'Raw Sales Data'!S:S)</f>
        <v>851.09199999999998</v>
      </c>
    </row>
    <row r="647" spans="23:25" x14ac:dyDescent="0.3">
      <c r="W647" t="str">
        <f t="shared" si="38"/>
        <v>06-Oct</v>
      </c>
      <c r="X647" s="1">
        <f t="shared" si="39"/>
        <v>42649</v>
      </c>
      <c r="Y647" s="5">
        <f>SUMIF('Raw Sales Data'!D:D,Pivots!X647,'Raw Sales Data'!S:S)</f>
        <v>0</v>
      </c>
    </row>
    <row r="648" spans="23:25" x14ac:dyDescent="0.3">
      <c r="W648" t="str">
        <f t="shared" si="38"/>
        <v>07-Oct</v>
      </c>
      <c r="X648" s="1">
        <f t="shared" si="39"/>
        <v>42650</v>
      </c>
      <c r="Y648" s="5">
        <f>SUMIF('Raw Sales Data'!D:D,Pivots!X648,'Raw Sales Data'!S:S)</f>
        <v>0</v>
      </c>
    </row>
    <row r="649" spans="23:25" x14ac:dyDescent="0.3">
      <c r="W649" t="str">
        <f t="shared" si="38"/>
        <v>08-Oct</v>
      </c>
      <c r="X649" s="1">
        <f t="shared" si="39"/>
        <v>42651</v>
      </c>
      <c r="Y649" s="5">
        <f>SUMIF('Raw Sales Data'!D:D,Pivots!X649,'Raw Sales Data'!S:S)</f>
        <v>222.12</v>
      </c>
    </row>
    <row r="650" spans="23:25" x14ac:dyDescent="0.3">
      <c r="W650" t="str">
        <f t="shared" si="38"/>
        <v>09-Oct</v>
      </c>
      <c r="X650" s="1">
        <f t="shared" si="39"/>
        <v>42652</v>
      </c>
      <c r="Y650" s="5">
        <f>SUMIF('Raw Sales Data'!D:D,Pivots!X650,'Raw Sales Data'!S:S)</f>
        <v>2133.5350000000003</v>
      </c>
    </row>
    <row r="651" spans="23:25" x14ac:dyDescent="0.3">
      <c r="W651" t="str">
        <f t="shared" si="38"/>
        <v>10-Oct</v>
      </c>
      <c r="X651" s="1">
        <f t="shared" si="39"/>
        <v>42653</v>
      </c>
      <c r="Y651" s="5">
        <f>SUMIF('Raw Sales Data'!D:D,Pivots!X651,'Raw Sales Data'!S:S)</f>
        <v>1855.008</v>
      </c>
    </row>
    <row r="652" spans="23:25" x14ac:dyDescent="0.3">
      <c r="W652" t="str">
        <f t="shared" si="38"/>
        <v>11-Oct</v>
      </c>
      <c r="X652" s="1">
        <f t="shared" si="39"/>
        <v>42654</v>
      </c>
      <c r="Y652" s="5">
        <f>SUMIF('Raw Sales Data'!D:D,Pivots!X652,'Raw Sales Data'!S:S)</f>
        <v>1011.8955000000001</v>
      </c>
    </row>
    <row r="653" spans="23:25" x14ac:dyDescent="0.3">
      <c r="W653" t="str">
        <f t="shared" si="38"/>
        <v>12-Oct</v>
      </c>
      <c r="X653" s="1">
        <f t="shared" si="39"/>
        <v>42655</v>
      </c>
      <c r="Y653" s="5">
        <f>SUMIF('Raw Sales Data'!D:D,Pivots!X653,'Raw Sales Data'!S:S)</f>
        <v>2390.7580000000003</v>
      </c>
    </row>
    <row r="654" spans="23:25" x14ac:dyDescent="0.3">
      <c r="W654" t="str">
        <f t="shared" si="38"/>
        <v>13-Oct</v>
      </c>
      <c r="X654" s="1">
        <f t="shared" si="39"/>
        <v>42656</v>
      </c>
      <c r="Y654" s="5">
        <f>SUMIF('Raw Sales Data'!D:D,Pivots!X654,'Raw Sales Data'!S:S)</f>
        <v>371.65999999999997</v>
      </c>
    </row>
    <row r="655" spans="23:25" x14ac:dyDescent="0.3">
      <c r="W655" t="str">
        <f t="shared" si="38"/>
        <v>14-Oct</v>
      </c>
      <c r="X655" s="1">
        <f t="shared" si="39"/>
        <v>42657</v>
      </c>
      <c r="Y655" s="5">
        <f>SUMIF('Raw Sales Data'!D:D,Pivots!X655,'Raw Sales Data'!S:S)</f>
        <v>0</v>
      </c>
    </row>
    <row r="656" spans="23:25" x14ac:dyDescent="0.3">
      <c r="W656" t="str">
        <f t="shared" si="38"/>
        <v>15-Oct</v>
      </c>
      <c r="X656" s="1">
        <f t="shared" si="39"/>
        <v>42658</v>
      </c>
      <c r="Y656" s="5">
        <f>SUMIF('Raw Sales Data'!D:D,Pivots!X656,'Raw Sales Data'!S:S)</f>
        <v>3219.5539999999996</v>
      </c>
    </row>
    <row r="657" spans="23:25" x14ac:dyDescent="0.3">
      <c r="W657" t="str">
        <f t="shared" si="38"/>
        <v>16-Oct</v>
      </c>
      <c r="X657" s="1">
        <f t="shared" si="39"/>
        <v>42659</v>
      </c>
      <c r="Y657" s="5">
        <f>SUMIF('Raw Sales Data'!D:D,Pivots!X657,'Raw Sales Data'!S:S)</f>
        <v>824.97</v>
      </c>
    </row>
    <row r="658" spans="23:25" x14ac:dyDescent="0.3">
      <c r="W658" t="str">
        <f t="shared" si="38"/>
        <v>17-Oct</v>
      </c>
      <c r="X658" s="1">
        <f t="shared" si="39"/>
        <v>42660</v>
      </c>
      <c r="Y658" s="5">
        <f>SUMIF('Raw Sales Data'!D:D,Pivots!X658,'Raw Sales Data'!S:S)</f>
        <v>77.88</v>
      </c>
    </row>
    <row r="659" spans="23:25" x14ac:dyDescent="0.3">
      <c r="W659" t="str">
        <f t="shared" si="38"/>
        <v>18-Oct</v>
      </c>
      <c r="X659" s="1">
        <f t="shared" si="39"/>
        <v>42661</v>
      </c>
      <c r="Y659" s="5">
        <f>SUMIF('Raw Sales Data'!D:D,Pivots!X659,'Raw Sales Data'!S:S)</f>
        <v>378.49400000000003</v>
      </c>
    </row>
    <row r="660" spans="23:25" x14ac:dyDescent="0.3">
      <c r="W660" t="str">
        <f t="shared" si="38"/>
        <v>19-Oct</v>
      </c>
      <c r="X660" s="1">
        <f t="shared" si="39"/>
        <v>42662</v>
      </c>
      <c r="Y660" s="5">
        <f>SUMIF('Raw Sales Data'!D:D,Pivots!X660,'Raw Sales Data'!S:S)</f>
        <v>2135.0899999999997</v>
      </c>
    </row>
    <row r="661" spans="23:25" x14ac:dyDescent="0.3">
      <c r="W661" t="str">
        <f t="shared" si="38"/>
        <v>20-Oct</v>
      </c>
      <c r="X661" s="1">
        <f t="shared" si="39"/>
        <v>42663</v>
      </c>
      <c r="Y661" s="5">
        <f>SUMIF('Raw Sales Data'!D:D,Pivots!X661,'Raw Sales Data'!S:S)</f>
        <v>720.08600000000001</v>
      </c>
    </row>
    <row r="662" spans="23:25" x14ac:dyDescent="0.3">
      <c r="W662" t="str">
        <f t="shared" si="38"/>
        <v>21-Oct</v>
      </c>
      <c r="X662" s="1">
        <f t="shared" si="39"/>
        <v>42664</v>
      </c>
      <c r="Y662" s="5">
        <f>SUMIF('Raw Sales Data'!D:D,Pivots!X662,'Raw Sales Data'!S:S)</f>
        <v>0</v>
      </c>
    </row>
    <row r="663" spans="23:25" x14ac:dyDescent="0.3">
      <c r="W663" t="str">
        <f t="shared" si="38"/>
        <v>22-Oct</v>
      </c>
      <c r="X663" s="1">
        <f t="shared" si="39"/>
        <v>42665</v>
      </c>
      <c r="Y663" s="5">
        <f>SUMIF('Raw Sales Data'!D:D,Pivots!X663,'Raw Sales Data'!S:S)</f>
        <v>15.128</v>
      </c>
    </row>
    <row r="664" spans="23:25" x14ac:dyDescent="0.3">
      <c r="W664" t="str">
        <f t="shared" si="38"/>
        <v>23-Oct</v>
      </c>
      <c r="X664" s="1">
        <f t="shared" si="39"/>
        <v>42666</v>
      </c>
      <c r="Y664" s="5">
        <f>SUMIF('Raw Sales Data'!D:D,Pivots!X664,'Raw Sales Data'!S:S)</f>
        <v>2262.2960000000003</v>
      </c>
    </row>
    <row r="665" spans="23:25" x14ac:dyDescent="0.3">
      <c r="W665" t="str">
        <f t="shared" si="38"/>
        <v>24-Oct</v>
      </c>
      <c r="X665" s="1">
        <f t="shared" si="39"/>
        <v>42667</v>
      </c>
      <c r="Y665" s="5">
        <f>SUMIF('Raw Sales Data'!D:D,Pivots!X665,'Raw Sales Data'!S:S)</f>
        <v>831.14499999999998</v>
      </c>
    </row>
    <row r="666" spans="23:25" x14ac:dyDescent="0.3">
      <c r="W666" t="str">
        <f t="shared" si="38"/>
        <v>25-Oct</v>
      </c>
      <c r="X666" s="1">
        <f t="shared" si="39"/>
        <v>42668</v>
      </c>
      <c r="Y666" s="5">
        <f>SUMIF('Raw Sales Data'!D:D,Pivots!X666,'Raw Sales Data'!S:S)</f>
        <v>1425.412</v>
      </c>
    </row>
    <row r="667" spans="23:25" x14ac:dyDescent="0.3">
      <c r="W667" t="str">
        <f t="shared" si="38"/>
        <v>26-Oct</v>
      </c>
      <c r="X667" s="1">
        <f t="shared" si="39"/>
        <v>42669</v>
      </c>
      <c r="Y667" s="5">
        <f>SUMIF('Raw Sales Data'!D:D,Pivots!X667,'Raw Sales Data'!S:S)</f>
        <v>1395.3330000000001</v>
      </c>
    </row>
    <row r="668" spans="23:25" x14ac:dyDescent="0.3">
      <c r="W668" t="str">
        <f t="shared" si="38"/>
        <v>27-Oct</v>
      </c>
      <c r="X668" s="1">
        <f t="shared" si="39"/>
        <v>42670</v>
      </c>
      <c r="Y668" s="5">
        <f>SUMIF('Raw Sales Data'!D:D,Pivots!X668,'Raw Sales Data'!S:S)</f>
        <v>0</v>
      </c>
    </row>
    <row r="669" spans="23:25" x14ac:dyDescent="0.3">
      <c r="W669" t="str">
        <f t="shared" si="38"/>
        <v>28-Oct</v>
      </c>
      <c r="X669" s="1">
        <f t="shared" si="39"/>
        <v>42671</v>
      </c>
      <c r="Y669" s="5">
        <f>SUMIF('Raw Sales Data'!D:D,Pivots!X669,'Raw Sales Data'!S:S)</f>
        <v>104.51</v>
      </c>
    </row>
    <row r="670" spans="23:25" x14ac:dyDescent="0.3">
      <c r="W670" t="str">
        <f t="shared" si="38"/>
        <v>29-Oct</v>
      </c>
      <c r="X670" s="1">
        <f t="shared" si="39"/>
        <v>42672</v>
      </c>
      <c r="Y670" s="5">
        <f>SUMIF('Raw Sales Data'!D:D,Pivots!X670,'Raw Sales Data'!S:S)</f>
        <v>244.24</v>
      </c>
    </row>
    <row r="671" spans="23:25" x14ac:dyDescent="0.3">
      <c r="W671" t="str">
        <f t="shared" si="38"/>
        <v>30-Oct</v>
      </c>
      <c r="X671" s="1">
        <f t="shared" si="39"/>
        <v>42673</v>
      </c>
      <c r="Y671" s="5">
        <f>SUMIF('Raw Sales Data'!D:D,Pivots!X671,'Raw Sales Data'!S:S)</f>
        <v>2122.0439999999999</v>
      </c>
    </row>
    <row r="672" spans="23:25" x14ac:dyDescent="0.3">
      <c r="W672" t="str">
        <f t="shared" si="38"/>
        <v>31-Oct</v>
      </c>
      <c r="X672" s="1">
        <f t="shared" si="39"/>
        <v>42674</v>
      </c>
      <c r="Y672" s="5">
        <f>SUMIF('Raw Sales Data'!D:D,Pivots!X672,'Raw Sales Data'!S:S)</f>
        <v>3211.0090000000005</v>
      </c>
    </row>
    <row r="673" spans="23:25" x14ac:dyDescent="0.3">
      <c r="W673" t="str">
        <f t="shared" si="38"/>
        <v>01-Nov</v>
      </c>
      <c r="X673" s="1">
        <f t="shared" si="39"/>
        <v>42675</v>
      </c>
      <c r="Y673" s="5">
        <f>SUMIF('Raw Sales Data'!D:D,Pivots!X673,'Raw Sales Data'!S:S)</f>
        <v>3106.1059999999998</v>
      </c>
    </row>
    <row r="674" spans="23:25" x14ac:dyDescent="0.3">
      <c r="W674" t="str">
        <f t="shared" si="38"/>
        <v>02-Nov</v>
      </c>
      <c r="X674" s="1">
        <f t="shared" si="39"/>
        <v>42676</v>
      </c>
      <c r="Y674" s="5">
        <f>SUMIF('Raw Sales Data'!D:D,Pivots!X674,'Raw Sales Data'!S:S)</f>
        <v>5528.5510000000004</v>
      </c>
    </row>
    <row r="675" spans="23:25" x14ac:dyDescent="0.3">
      <c r="W675" t="str">
        <f t="shared" si="38"/>
        <v>03-Nov</v>
      </c>
      <c r="X675" s="1">
        <f t="shared" si="39"/>
        <v>42677</v>
      </c>
      <c r="Y675" s="5">
        <f>SUMIF('Raw Sales Data'!D:D,Pivots!X675,'Raw Sales Data'!S:S)</f>
        <v>2800.8459999999995</v>
      </c>
    </row>
    <row r="676" spans="23:25" x14ac:dyDescent="0.3">
      <c r="W676" t="str">
        <f t="shared" si="38"/>
        <v>04-Nov</v>
      </c>
      <c r="X676" s="1">
        <f t="shared" si="39"/>
        <v>42678</v>
      </c>
      <c r="Y676" s="5">
        <f>SUMIF('Raw Sales Data'!D:D,Pivots!X676,'Raw Sales Data'!S:S)</f>
        <v>0</v>
      </c>
    </row>
    <row r="677" spans="23:25" x14ac:dyDescent="0.3">
      <c r="W677" t="str">
        <f t="shared" si="38"/>
        <v>05-Nov</v>
      </c>
      <c r="X677" s="1">
        <f t="shared" si="39"/>
        <v>42679</v>
      </c>
      <c r="Y677" s="5">
        <f>SUMIF('Raw Sales Data'!D:D,Pivots!X677,'Raw Sales Data'!S:S)</f>
        <v>834.87399999999991</v>
      </c>
    </row>
    <row r="678" spans="23:25" x14ac:dyDescent="0.3">
      <c r="W678" t="str">
        <f t="shared" si="38"/>
        <v>06-Nov</v>
      </c>
      <c r="X678" s="1">
        <f t="shared" si="39"/>
        <v>42680</v>
      </c>
      <c r="Y678" s="5">
        <f>SUMIF('Raw Sales Data'!D:D,Pivots!X678,'Raw Sales Data'!S:S)</f>
        <v>11.481</v>
      </c>
    </row>
    <row r="679" spans="23:25" x14ac:dyDescent="0.3">
      <c r="W679" t="str">
        <f t="shared" si="38"/>
        <v>07-Nov</v>
      </c>
      <c r="X679" s="1">
        <f t="shared" si="39"/>
        <v>42681</v>
      </c>
      <c r="Y679" s="5">
        <f>SUMIF('Raw Sales Data'!D:D,Pivots!X679,'Raw Sales Data'!S:S)</f>
        <v>3073.0729999999999</v>
      </c>
    </row>
    <row r="680" spans="23:25" x14ac:dyDescent="0.3">
      <c r="W680" t="str">
        <f t="shared" si="38"/>
        <v>08-Nov</v>
      </c>
      <c r="X680" s="1">
        <f t="shared" si="39"/>
        <v>42682</v>
      </c>
      <c r="Y680" s="5">
        <f>SUMIF('Raw Sales Data'!D:D,Pivots!X680,'Raw Sales Data'!S:S)</f>
        <v>12196.996999999999</v>
      </c>
    </row>
    <row r="681" spans="23:25" x14ac:dyDescent="0.3">
      <c r="W681" t="str">
        <f t="shared" si="38"/>
        <v>09-Nov</v>
      </c>
      <c r="X681" s="1">
        <f t="shared" si="39"/>
        <v>42683</v>
      </c>
      <c r="Y681" s="5">
        <f>SUMIF('Raw Sales Data'!D:D,Pivots!X681,'Raw Sales Data'!S:S)</f>
        <v>4620.2919999999995</v>
      </c>
    </row>
    <row r="682" spans="23:25" x14ac:dyDescent="0.3">
      <c r="W682" t="str">
        <f t="shared" si="38"/>
        <v>10-Nov</v>
      </c>
      <c r="X682" s="1">
        <f t="shared" si="39"/>
        <v>42684</v>
      </c>
      <c r="Y682" s="5">
        <f>SUMIF('Raw Sales Data'!D:D,Pivots!X682,'Raw Sales Data'!S:S)</f>
        <v>3536.904</v>
      </c>
    </row>
    <row r="683" spans="23:25" x14ac:dyDescent="0.3">
      <c r="W683" t="str">
        <f t="shared" si="38"/>
        <v>11-Nov</v>
      </c>
      <c r="X683" s="1">
        <f t="shared" si="39"/>
        <v>42685</v>
      </c>
      <c r="Y683" s="5">
        <f>SUMIF('Raw Sales Data'!D:D,Pivots!X683,'Raw Sales Data'!S:S)</f>
        <v>542.178</v>
      </c>
    </row>
    <row r="684" spans="23:25" x14ac:dyDescent="0.3">
      <c r="W684" t="str">
        <f t="shared" si="38"/>
        <v>12-Nov</v>
      </c>
      <c r="X684" s="1">
        <f t="shared" si="39"/>
        <v>42686</v>
      </c>
      <c r="Y684" s="5">
        <f>SUMIF('Raw Sales Data'!D:D,Pivots!X684,'Raw Sales Data'!S:S)</f>
        <v>1127.992</v>
      </c>
    </row>
    <row r="685" spans="23:25" x14ac:dyDescent="0.3">
      <c r="W685" t="str">
        <f t="shared" si="38"/>
        <v>13-Nov</v>
      </c>
      <c r="X685" s="1">
        <f t="shared" si="39"/>
        <v>42687</v>
      </c>
      <c r="Y685" s="5">
        <f>SUMIF('Raw Sales Data'!D:D,Pivots!X685,'Raw Sales Data'!S:S)</f>
        <v>2867.9132</v>
      </c>
    </row>
    <row r="686" spans="23:25" x14ac:dyDescent="0.3">
      <c r="W686" t="str">
        <f t="shared" si="38"/>
        <v>14-Nov</v>
      </c>
      <c r="X686" s="1">
        <f t="shared" si="39"/>
        <v>42688</v>
      </c>
      <c r="Y686" s="5">
        <f>SUMIF('Raw Sales Data'!D:D,Pivots!X686,'Raw Sales Data'!S:S)</f>
        <v>2512.71</v>
      </c>
    </row>
    <row r="687" spans="23:25" x14ac:dyDescent="0.3">
      <c r="W687" t="str">
        <f t="shared" si="38"/>
        <v>15-Nov</v>
      </c>
      <c r="X687" s="1">
        <f t="shared" si="39"/>
        <v>42689</v>
      </c>
      <c r="Y687" s="5">
        <f>SUMIF('Raw Sales Data'!D:D,Pivots!X687,'Raw Sales Data'!S:S)</f>
        <v>702.17</v>
      </c>
    </row>
    <row r="688" spans="23:25" x14ac:dyDescent="0.3">
      <c r="W688" t="str">
        <f t="shared" si="38"/>
        <v>16-Nov</v>
      </c>
      <c r="X688" s="1">
        <f t="shared" si="39"/>
        <v>42690</v>
      </c>
      <c r="Y688" s="5">
        <f>SUMIF('Raw Sales Data'!D:D,Pivots!X688,'Raw Sales Data'!S:S)</f>
        <v>4072.3340000000003</v>
      </c>
    </row>
    <row r="689" spans="23:25" x14ac:dyDescent="0.3">
      <c r="W689" t="str">
        <f t="shared" si="38"/>
        <v>17-Nov</v>
      </c>
      <c r="X689" s="1">
        <f t="shared" si="39"/>
        <v>42691</v>
      </c>
      <c r="Y689" s="5">
        <f>SUMIF('Raw Sales Data'!D:D,Pivots!X689,'Raw Sales Data'!S:S)</f>
        <v>3885.9860000000003</v>
      </c>
    </row>
    <row r="690" spans="23:25" x14ac:dyDescent="0.3">
      <c r="W690" t="str">
        <f t="shared" si="38"/>
        <v>18-Nov</v>
      </c>
      <c r="X690" s="1">
        <f t="shared" si="39"/>
        <v>42692</v>
      </c>
      <c r="Y690" s="5">
        <f>SUMIF('Raw Sales Data'!D:D,Pivots!X690,'Raw Sales Data'!S:S)</f>
        <v>0</v>
      </c>
    </row>
    <row r="691" spans="23:25" x14ac:dyDescent="0.3">
      <c r="W691" t="str">
        <f t="shared" si="38"/>
        <v>19-Nov</v>
      </c>
      <c r="X691" s="1">
        <f t="shared" si="39"/>
        <v>42693</v>
      </c>
      <c r="Y691" s="5">
        <f>SUMIF('Raw Sales Data'!D:D,Pivots!X691,'Raw Sales Data'!S:S)</f>
        <v>1040.7840000000001</v>
      </c>
    </row>
    <row r="692" spans="23:25" x14ac:dyDescent="0.3">
      <c r="W692" t="str">
        <f t="shared" si="38"/>
        <v>20-Nov</v>
      </c>
      <c r="X692" s="1">
        <f t="shared" si="39"/>
        <v>42694</v>
      </c>
      <c r="Y692" s="5">
        <f>SUMIF('Raw Sales Data'!D:D,Pivots!X692,'Raw Sales Data'!S:S)</f>
        <v>2861.15</v>
      </c>
    </row>
    <row r="693" spans="23:25" x14ac:dyDescent="0.3">
      <c r="W693" t="str">
        <f t="shared" si="38"/>
        <v>21-Nov</v>
      </c>
      <c r="X693" s="1">
        <f t="shared" si="39"/>
        <v>42695</v>
      </c>
      <c r="Y693" s="5">
        <f>SUMIF('Raw Sales Data'!D:D,Pivots!X693,'Raw Sales Data'!S:S)</f>
        <v>3613.5748000000003</v>
      </c>
    </row>
    <row r="694" spans="23:25" x14ac:dyDescent="0.3">
      <c r="W694" t="str">
        <f t="shared" si="38"/>
        <v>22-Nov</v>
      </c>
      <c r="X694" s="1">
        <f t="shared" si="39"/>
        <v>42696</v>
      </c>
      <c r="Y694" s="5">
        <f>SUMIF('Raw Sales Data'!D:D,Pivots!X694,'Raw Sales Data'!S:S)</f>
        <v>614.49900000000002</v>
      </c>
    </row>
    <row r="695" spans="23:25" x14ac:dyDescent="0.3">
      <c r="W695" t="str">
        <f t="shared" si="38"/>
        <v>23-Nov</v>
      </c>
      <c r="X695" s="1">
        <f t="shared" si="39"/>
        <v>42697</v>
      </c>
      <c r="Y695" s="5">
        <f>SUMIF('Raw Sales Data'!D:D,Pivots!X695,'Raw Sales Data'!S:S)</f>
        <v>3450.1879999999996</v>
      </c>
    </row>
    <row r="696" spans="23:25" x14ac:dyDescent="0.3">
      <c r="W696" t="str">
        <f t="shared" si="38"/>
        <v>24-Nov</v>
      </c>
      <c r="X696" s="1">
        <f t="shared" si="39"/>
        <v>42698</v>
      </c>
      <c r="Y696" s="5">
        <f>SUMIF('Raw Sales Data'!D:D,Pivots!X696,'Raw Sales Data'!S:S)</f>
        <v>1218.7640000000001</v>
      </c>
    </row>
    <row r="697" spans="23:25" x14ac:dyDescent="0.3">
      <c r="W697" t="str">
        <f t="shared" si="38"/>
        <v>25-Nov</v>
      </c>
      <c r="X697" s="1">
        <f t="shared" si="39"/>
        <v>42699</v>
      </c>
      <c r="Y697" s="5">
        <f>SUMIF('Raw Sales Data'!D:D,Pivots!X697,'Raw Sales Data'!S:S)</f>
        <v>13.12</v>
      </c>
    </row>
    <row r="698" spans="23:25" x14ac:dyDescent="0.3">
      <c r="W698" t="str">
        <f t="shared" si="38"/>
        <v>26-Nov</v>
      </c>
      <c r="X698" s="1">
        <f t="shared" si="39"/>
        <v>42700</v>
      </c>
      <c r="Y698" s="5">
        <f>SUMIF('Raw Sales Data'!D:D,Pivots!X698,'Raw Sales Data'!S:S)</f>
        <v>1484.0819999999999</v>
      </c>
    </row>
    <row r="699" spans="23:25" x14ac:dyDescent="0.3">
      <c r="W699" t="str">
        <f t="shared" si="38"/>
        <v>27-Nov</v>
      </c>
      <c r="X699" s="1">
        <f t="shared" si="39"/>
        <v>42701</v>
      </c>
      <c r="Y699" s="5">
        <f>SUMIF('Raw Sales Data'!D:D,Pivots!X699,'Raw Sales Data'!S:S)</f>
        <v>3109.7834999999995</v>
      </c>
    </row>
    <row r="700" spans="23:25" x14ac:dyDescent="0.3">
      <c r="W700" t="str">
        <f t="shared" si="38"/>
        <v>28-Nov</v>
      </c>
      <c r="X700" s="1">
        <f t="shared" si="39"/>
        <v>42702</v>
      </c>
      <c r="Y700" s="5">
        <f>SUMIF('Raw Sales Data'!D:D,Pivots!X700,'Raw Sales Data'!S:S)</f>
        <v>1864.4820000000002</v>
      </c>
    </row>
    <row r="701" spans="23:25" x14ac:dyDescent="0.3">
      <c r="W701" t="str">
        <f t="shared" si="38"/>
        <v>29-Nov</v>
      </c>
      <c r="X701" s="1">
        <f t="shared" si="39"/>
        <v>42703</v>
      </c>
      <c r="Y701" s="5">
        <f>SUMIF('Raw Sales Data'!D:D,Pivots!X701,'Raw Sales Data'!S:S)</f>
        <v>2760.1680000000006</v>
      </c>
    </row>
    <row r="702" spans="23:25" x14ac:dyDescent="0.3">
      <c r="W702" t="str">
        <f t="shared" si="38"/>
        <v>30-Nov</v>
      </c>
      <c r="X702" s="1">
        <f t="shared" si="39"/>
        <v>42704</v>
      </c>
      <c r="Y702" s="5">
        <f>SUMIF('Raw Sales Data'!D:D,Pivots!X702,'Raw Sales Data'!S:S)</f>
        <v>1798.3969999999999</v>
      </c>
    </row>
    <row r="703" spans="23:25" x14ac:dyDescent="0.3">
      <c r="W703" t="str">
        <f t="shared" si="38"/>
        <v>01-Dec</v>
      </c>
      <c r="X703" s="1">
        <f t="shared" si="39"/>
        <v>42705</v>
      </c>
      <c r="Y703" s="5">
        <f>SUMIF('Raw Sales Data'!D:D,Pivots!X703,'Raw Sales Data'!S:S)</f>
        <v>7130.5940000000001</v>
      </c>
    </row>
    <row r="704" spans="23:25" x14ac:dyDescent="0.3">
      <c r="W704" t="str">
        <f t="shared" si="38"/>
        <v>02-Dec</v>
      </c>
      <c r="X704" s="1">
        <f t="shared" si="39"/>
        <v>42706</v>
      </c>
      <c r="Y704" s="5">
        <f>SUMIF('Raw Sales Data'!D:D,Pivots!X704,'Raw Sales Data'!S:S)</f>
        <v>0</v>
      </c>
    </row>
    <row r="705" spans="23:25" x14ac:dyDescent="0.3">
      <c r="W705" t="str">
        <f t="shared" si="38"/>
        <v>03-Dec</v>
      </c>
      <c r="X705" s="1">
        <f t="shared" si="39"/>
        <v>42707</v>
      </c>
      <c r="Y705" s="5">
        <f>SUMIF('Raw Sales Data'!D:D,Pivots!X705,'Raw Sales Data'!S:S)</f>
        <v>1972.6450000000002</v>
      </c>
    </row>
    <row r="706" spans="23:25" x14ac:dyDescent="0.3">
      <c r="W706" t="str">
        <f t="shared" si="38"/>
        <v>04-Dec</v>
      </c>
      <c r="X706" s="1">
        <f t="shared" si="39"/>
        <v>42708</v>
      </c>
      <c r="Y706" s="5">
        <f>SUMIF('Raw Sales Data'!D:D,Pivots!X706,'Raw Sales Data'!S:S)</f>
        <v>5185.8139999999985</v>
      </c>
    </row>
    <row r="707" spans="23:25" x14ac:dyDescent="0.3">
      <c r="W707" t="str">
        <f t="shared" si="38"/>
        <v>05-Dec</v>
      </c>
      <c r="X707" s="1">
        <f t="shared" si="39"/>
        <v>42709</v>
      </c>
      <c r="Y707" s="5">
        <f>SUMIF('Raw Sales Data'!D:D,Pivots!X707,'Raw Sales Data'!S:S)</f>
        <v>897.322</v>
      </c>
    </row>
    <row r="708" spans="23:25" x14ac:dyDescent="0.3">
      <c r="W708" t="str">
        <f t="shared" ref="W708:W771" si="40">TEXT(X708,"dd-mmm")</f>
        <v>06-Dec</v>
      </c>
      <c r="X708" s="1">
        <f t="shared" si="39"/>
        <v>42710</v>
      </c>
      <c r="Y708" s="5">
        <f>SUMIF('Raw Sales Data'!D:D,Pivots!X708,'Raw Sales Data'!S:S)</f>
        <v>6061.5019999999986</v>
      </c>
    </row>
    <row r="709" spans="23:25" x14ac:dyDescent="0.3">
      <c r="W709" t="str">
        <f t="shared" si="40"/>
        <v>07-Dec</v>
      </c>
      <c r="X709" s="1">
        <f t="shared" ref="X709:X772" si="41">X708+1</f>
        <v>42711</v>
      </c>
      <c r="Y709" s="5">
        <f>SUMIF('Raw Sales Data'!D:D,Pivots!X709,'Raw Sales Data'!S:S)</f>
        <v>1338.2980000000002</v>
      </c>
    </row>
    <row r="710" spans="23:25" x14ac:dyDescent="0.3">
      <c r="W710" t="str">
        <f t="shared" si="40"/>
        <v>08-Dec</v>
      </c>
      <c r="X710" s="1">
        <f t="shared" si="41"/>
        <v>42712</v>
      </c>
      <c r="Y710" s="5">
        <f>SUMIF('Raw Sales Data'!D:D,Pivots!X710,'Raw Sales Data'!S:S)</f>
        <v>2672.7280000000001</v>
      </c>
    </row>
    <row r="711" spans="23:25" x14ac:dyDescent="0.3">
      <c r="W711" t="str">
        <f t="shared" si="40"/>
        <v>09-Dec</v>
      </c>
      <c r="X711" s="1">
        <f t="shared" si="41"/>
        <v>42713</v>
      </c>
      <c r="Y711" s="5">
        <f>SUMIF('Raw Sales Data'!D:D,Pivots!X711,'Raw Sales Data'!S:S)</f>
        <v>34.020000000000003</v>
      </c>
    </row>
    <row r="712" spans="23:25" x14ac:dyDescent="0.3">
      <c r="W712" t="str">
        <f t="shared" si="40"/>
        <v>10-Dec</v>
      </c>
      <c r="X712" s="1">
        <f t="shared" si="41"/>
        <v>42714</v>
      </c>
      <c r="Y712" s="5">
        <f>SUMIF('Raw Sales Data'!D:D,Pivots!X712,'Raw Sales Data'!S:S)</f>
        <v>3080.380000000001</v>
      </c>
    </row>
    <row r="713" spans="23:25" x14ac:dyDescent="0.3">
      <c r="W713" t="str">
        <f t="shared" si="40"/>
        <v>11-Dec</v>
      </c>
      <c r="X713" s="1">
        <f t="shared" si="41"/>
        <v>42715</v>
      </c>
      <c r="Y713" s="5">
        <f>SUMIF('Raw Sales Data'!D:D,Pivots!X713,'Raw Sales Data'!S:S)</f>
        <v>1590.894</v>
      </c>
    </row>
    <row r="714" spans="23:25" x14ac:dyDescent="0.3">
      <c r="W714" t="str">
        <f t="shared" si="40"/>
        <v>12-Dec</v>
      </c>
      <c r="X714" s="1">
        <f t="shared" si="41"/>
        <v>42716</v>
      </c>
      <c r="Y714" s="5">
        <f>SUMIF('Raw Sales Data'!D:D,Pivots!X714,'Raw Sales Data'!S:S)</f>
        <v>1448.854</v>
      </c>
    </row>
    <row r="715" spans="23:25" x14ac:dyDescent="0.3">
      <c r="W715" t="str">
        <f t="shared" si="40"/>
        <v>13-Dec</v>
      </c>
      <c r="X715" s="1">
        <f t="shared" si="41"/>
        <v>42717</v>
      </c>
      <c r="Y715" s="5">
        <f>SUMIF('Raw Sales Data'!D:D,Pivots!X715,'Raw Sales Data'!S:S)</f>
        <v>1023.3860000000001</v>
      </c>
    </row>
    <row r="716" spans="23:25" x14ac:dyDescent="0.3">
      <c r="W716" t="str">
        <f t="shared" si="40"/>
        <v>14-Dec</v>
      </c>
      <c r="X716" s="1">
        <f t="shared" si="41"/>
        <v>42718</v>
      </c>
      <c r="Y716" s="5">
        <f>SUMIF('Raw Sales Data'!D:D,Pivots!X716,'Raw Sales Data'!S:S)</f>
        <v>488.74400000000003</v>
      </c>
    </row>
    <row r="717" spans="23:25" x14ac:dyDescent="0.3">
      <c r="W717" t="str">
        <f t="shared" si="40"/>
        <v>15-Dec</v>
      </c>
      <c r="X717" s="1">
        <f t="shared" si="41"/>
        <v>42719</v>
      </c>
      <c r="Y717" s="5">
        <f>SUMIF('Raw Sales Data'!D:D,Pivots!X717,'Raw Sales Data'!S:S)</f>
        <v>5494.7959999999994</v>
      </c>
    </row>
    <row r="718" spans="23:25" x14ac:dyDescent="0.3">
      <c r="W718" t="str">
        <f t="shared" si="40"/>
        <v>16-Dec</v>
      </c>
      <c r="X718" s="1">
        <f t="shared" si="41"/>
        <v>42720</v>
      </c>
      <c r="Y718" s="5">
        <f>SUMIF('Raw Sales Data'!D:D,Pivots!X718,'Raw Sales Data'!S:S)</f>
        <v>4.9800000000000004</v>
      </c>
    </row>
    <row r="719" spans="23:25" x14ac:dyDescent="0.3">
      <c r="W719" t="str">
        <f t="shared" si="40"/>
        <v>17-Dec</v>
      </c>
      <c r="X719" s="1">
        <f t="shared" si="41"/>
        <v>42721</v>
      </c>
      <c r="Y719" s="5">
        <f>SUMIF('Raw Sales Data'!D:D,Pivots!X719,'Raw Sales Data'!S:S)</f>
        <v>1918.492</v>
      </c>
    </row>
    <row r="720" spans="23:25" x14ac:dyDescent="0.3">
      <c r="W720" t="str">
        <f t="shared" si="40"/>
        <v>18-Dec</v>
      </c>
      <c r="X720" s="1">
        <f t="shared" si="41"/>
        <v>42722</v>
      </c>
      <c r="Y720" s="5">
        <f>SUMIF('Raw Sales Data'!D:D,Pivots!X720,'Raw Sales Data'!S:S)</f>
        <v>935.28800000000001</v>
      </c>
    </row>
    <row r="721" spans="23:25" x14ac:dyDescent="0.3">
      <c r="W721" t="str">
        <f t="shared" si="40"/>
        <v>19-Dec</v>
      </c>
      <c r="X721" s="1">
        <f t="shared" si="41"/>
        <v>42723</v>
      </c>
      <c r="Y721" s="5">
        <f>SUMIF('Raw Sales Data'!D:D,Pivots!X721,'Raw Sales Data'!S:S)</f>
        <v>6120.6560000000009</v>
      </c>
    </row>
    <row r="722" spans="23:25" x14ac:dyDescent="0.3">
      <c r="W722" t="str">
        <f t="shared" si="40"/>
        <v>20-Dec</v>
      </c>
      <c r="X722" s="1">
        <f t="shared" si="41"/>
        <v>42724</v>
      </c>
      <c r="Y722" s="5">
        <f>SUMIF('Raw Sales Data'!D:D,Pivots!X722,'Raw Sales Data'!S:S)</f>
        <v>1107.4639999999999</v>
      </c>
    </row>
    <row r="723" spans="23:25" x14ac:dyDescent="0.3">
      <c r="W723" t="str">
        <f t="shared" si="40"/>
        <v>21-Dec</v>
      </c>
      <c r="X723" s="1">
        <f t="shared" si="41"/>
        <v>42725</v>
      </c>
      <c r="Y723" s="5">
        <f>SUMIF('Raw Sales Data'!D:D,Pivots!X723,'Raw Sales Data'!S:S)</f>
        <v>3257.7599999999998</v>
      </c>
    </row>
    <row r="724" spans="23:25" x14ac:dyDescent="0.3">
      <c r="W724" t="str">
        <f t="shared" si="40"/>
        <v>22-Dec</v>
      </c>
      <c r="X724" s="1">
        <f t="shared" si="41"/>
        <v>42726</v>
      </c>
      <c r="Y724" s="5">
        <f>SUMIF('Raw Sales Data'!D:D,Pivots!X724,'Raw Sales Data'!S:S)</f>
        <v>473.31299999999999</v>
      </c>
    </row>
    <row r="725" spans="23:25" x14ac:dyDescent="0.3">
      <c r="W725" t="str">
        <f t="shared" si="40"/>
        <v>23-Dec</v>
      </c>
      <c r="X725" s="1">
        <f t="shared" si="41"/>
        <v>42727</v>
      </c>
      <c r="Y725" s="5">
        <f>SUMIF('Raw Sales Data'!D:D,Pivots!X725,'Raw Sales Data'!S:S)</f>
        <v>194.32</v>
      </c>
    </row>
    <row r="726" spans="23:25" x14ac:dyDescent="0.3">
      <c r="W726" t="str">
        <f t="shared" si="40"/>
        <v>24-Dec</v>
      </c>
      <c r="X726" s="1">
        <f t="shared" si="41"/>
        <v>42728</v>
      </c>
      <c r="Y726" s="5">
        <f>SUMIF('Raw Sales Data'!D:D,Pivots!X726,'Raw Sales Data'!S:S)</f>
        <v>7484.5660000000007</v>
      </c>
    </row>
    <row r="727" spans="23:25" x14ac:dyDescent="0.3">
      <c r="W727" t="str">
        <f t="shared" si="40"/>
        <v>25-Dec</v>
      </c>
      <c r="X727" s="1">
        <f t="shared" si="41"/>
        <v>42729</v>
      </c>
      <c r="Y727" s="5">
        <f>SUMIF('Raw Sales Data'!D:D,Pivots!X727,'Raw Sales Data'!S:S)</f>
        <v>4204.9680000000008</v>
      </c>
    </row>
    <row r="728" spans="23:25" x14ac:dyDescent="0.3">
      <c r="W728" t="str">
        <f t="shared" si="40"/>
        <v>26-Dec</v>
      </c>
      <c r="X728" s="1">
        <f t="shared" si="41"/>
        <v>42730</v>
      </c>
      <c r="Y728" s="5">
        <f>SUMIF('Raw Sales Data'!D:D,Pivots!X728,'Raw Sales Data'!S:S)</f>
        <v>561.48599999999999</v>
      </c>
    </row>
    <row r="729" spans="23:25" x14ac:dyDescent="0.3">
      <c r="W729" t="str">
        <f t="shared" si="40"/>
        <v>27-Dec</v>
      </c>
      <c r="X729" s="1">
        <f t="shared" si="41"/>
        <v>42731</v>
      </c>
      <c r="Y729" s="5">
        <f>SUMIF('Raw Sales Data'!D:D,Pivots!X729,'Raw Sales Data'!S:S)</f>
        <v>5148.4472000000005</v>
      </c>
    </row>
    <row r="730" spans="23:25" x14ac:dyDescent="0.3">
      <c r="W730" t="str">
        <f t="shared" si="40"/>
        <v>28-Dec</v>
      </c>
      <c r="X730" s="1">
        <f t="shared" si="41"/>
        <v>42732</v>
      </c>
      <c r="Y730" s="5">
        <f>SUMIF('Raw Sales Data'!D:D,Pivots!X730,'Raw Sales Data'!S:S)</f>
        <v>79.2</v>
      </c>
    </row>
    <row r="731" spans="23:25" x14ac:dyDescent="0.3">
      <c r="W731" t="str">
        <f t="shared" si="40"/>
        <v>29-Dec</v>
      </c>
      <c r="X731" s="1">
        <f t="shared" si="41"/>
        <v>42733</v>
      </c>
      <c r="Y731" s="5">
        <f>SUMIF('Raw Sales Data'!D:D,Pivots!X731,'Raw Sales Data'!S:S)</f>
        <v>0</v>
      </c>
    </row>
    <row r="732" spans="23:25" x14ac:dyDescent="0.3">
      <c r="W732" t="str">
        <f t="shared" si="40"/>
        <v>30-Dec</v>
      </c>
      <c r="X732" s="1">
        <f t="shared" si="41"/>
        <v>42734</v>
      </c>
      <c r="Y732" s="5">
        <f>SUMIF('Raw Sales Data'!D:D,Pivots!X732,'Raw Sales Data'!S:S)</f>
        <v>3251.34</v>
      </c>
    </row>
    <row r="733" spans="23:25" x14ac:dyDescent="0.3">
      <c r="W733" t="str">
        <f t="shared" si="40"/>
        <v>31-Dec</v>
      </c>
      <c r="X733" s="1">
        <f t="shared" si="41"/>
        <v>42735</v>
      </c>
      <c r="Y733" s="5">
        <f>SUMIF('Raw Sales Data'!D:D,Pivots!X733,'Raw Sales Data'!S:S)</f>
        <v>1381.3439999999998</v>
      </c>
    </row>
    <row r="734" spans="23:25" x14ac:dyDescent="0.3">
      <c r="W734" t="str">
        <f t="shared" si="40"/>
        <v>01-Jan</v>
      </c>
      <c r="X734" s="1">
        <f t="shared" si="41"/>
        <v>42736</v>
      </c>
      <c r="Y734" s="5">
        <f>SUMIF('Raw Sales Data'!D:D,Pivots!X734,'Raw Sales Data'!S:S)</f>
        <v>0</v>
      </c>
    </row>
    <row r="735" spans="23:25" x14ac:dyDescent="0.3">
      <c r="W735" t="str">
        <f t="shared" si="40"/>
        <v>02-Jan</v>
      </c>
      <c r="X735" s="1">
        <f t="shared" si="41"/>
        <v>42737</v>
      </c>
      <c r="Y735" s="5">
        <f>SUMIF('Raw Sales Data'!D:D,Pivots!X735,'Raw Sales Data'!S:S)</f>
        <v>405.91999999999996</v>
      </c>
    </row>
    <row r="736" spans="23:25" x14ac:dyDescent="0.3">
      <c r="W736" t="str">
        <f t="shared" si="40"/>
        <v>03-Jan</v>
      </c>
      <c r="X736" s="1">
        <f t="shared" si="41"/>
        <v>42738</v>
      </c>
      <c r="Y736" s="5">
        <f>SUMIF('Raw Sales Data'!D:D,Pivots!X736,'Raw Sales Data'!S:S)</f>
        <v>2095.83</v>
      </c>
    </row>
    <row r="737" spans="23:25" x14ac:dyDescent="0.3">
      <c r="W737" t="str">
        <f t="shared" si="40"/>
        <v>04-Jan</v>
      </c>
      <c r="X737" s="1">
        <f t="shared" si="41"/>
        <v>42739</v>
      </c>
      <c r="Y737" s="5">
        <f>SUMIF('Raw Sales Data'!D:D,Pivots!X737,'Raw Sales Data'!S:S)</f>
        <v>1069.22</v>
      </c>
    </row>
    <row r="738" spans="23:25" x14ac:dyDescent="0.3">
      <c r="W738" t="str">
        <f t="shared" si="40"/>
        <v>05-Jan</v>
      </c>
      <c r="X738" s="1">
        <f t="shared" si="41"/>
        <v>42740</v>
      </c>
      <c r="Y738" s="5">
        <f>SUMIF('Raw Sales Data'!D:D,Pivots!X738,'Raw Sales Data'!S:S)</f>
        <v>255.904</v>
      </c>
    </row>
    <row r="739" spans="23:25" x14ac:dyDescent="0.3">
      <c r="W739" t="str">
        <f t="shared" si="40"/>
        <v>06-Jan</v>
      </c>
      <c r="X739" s="1">
        <f t="shared" si="41"/>
        <v>42741</v>
      </c>
      <c r="Y739" s="5">
        <f>SUMIF('Raw Sales Data'!D:D,Pivots!X739,'Raw Sales Data'!S:S)</f>
        <v>0</v>
      </c>
    </row>
    <row r="740" spans="23:25" x14ac:dyDescent="0.3">
      <c r="W740" t="str">
        <f t="shared" si="40"/>
        <v>07-Jan</v>
      </c>
      <c r="X740" s="1">
        <f t="shared" si="41"/>
        <v>42742</v>
      </c>
      <c r="Y740" s="5">
        <f>SUMIF('Raw Sales Data'!D:D,Pivots!X740,'Raw Sales Data'!S:S)</f>
        <v>83.575999999999993</v>
      </c>
    </row>
    <row r="741" spans="23:25" x14ac:dyDescent="0.3">
      <c r="W741" t="str">
        <f t="shared" si="40"/>
        <v>08-Jan</v>
      </c>
      <c r="X741" s="1">
        <f t="shared" si="41"/>
        <v>42743</v>
      </c>
      <c r="Y741" s="5">
        <f>SUMIF('Raw Sales Data'!D:D,Pivots!X741,'Raw Sales Data'!S:S)</f>
        <v>1859.1580000000001</v>
      </c>
    </row>
    <row r="742" spans="23:25" x14ac:dyDescent="0.3">
      <c r="W742" t="str">
        <f t="shared" si="40"/>
        <v>09-Jan</v>
      </c>
      <c r="X742" s="1">
        <f t="shared" si="41"/>
        <v>42744</v>
      </c>
      <c r="Y742" s="5">
        <f>SUMIF('Raw Sales Data'!D:D,Pivots!X742,'Raw Sales Data'!S:S)</f>
        <v>743.04599999999994</v>
      </c>
    </row>
    <row r="743" spans="23:25" x14ac:dyDescent="0.3">
      <c r="W743" t="str">
        <f t="shared" si="40"/>
        <v>10-Jan</v>
      </c>
      <c r="X743" s="1">
        <f t="shared" si="41"/>
        <v>42745</v>
      </c>
      <c r="Y743" s="5">
        <f>SUMIF('Raw Sales Data'!D:D,Pivots!X743,'Raw Sales Data'!S:S)</f>
        <v>174.75</v>
      </c>
    </row>
    <row r="744" spans="23:25" x14ac:dyDescent="0.3">
      <c r="W744" t="str">
        <f t="shared" si="40"/>
        <v>11-Jan</v>
      </c>
      <c r="X744" s="1">
        <f t="shared" si="41"/>
        <v>42746</v>
      </c>
      <c r="Y744" s="5">
        <f>SUMIF('Raw Sales Data'!D:D,Pivots!X744,'Raw Sales Data'!S:S)</f>
        <v>149.44399999999999</v>
      </c>
    </row>
    <row r="745" spans="23:25" x14ac:dyDescent="0.3">
      <c r="W745" t="str">
        <f t="shared" si="40"/>
        <v>12-Jan</v>
      </c>
      <c r="X745" s="1">
        <f t="shared" si="41"/>
        <v>42747</v>
      </c>
      <c r="Y745" s="5">
        <f>SUMIF('Raw Sales Data'!D:D,Pivots!X745,'Raw Sales Data'!S:S)</f>
        <v>0</v>
      </c>
    </row>
    <row r="746" spans="23:25" x14ac:dyDescent="0.3">
      <c r="W746" t="str">
        <f t="shared" si="40"/>
        <v>13-Jan</v>
      </c>
      <c r="X746" s="1">
        <f t="shared" si="41"/>
        <v>42748</v>
      </c>
      <c r="Y746" s="5">
        <f>SUMIF('Raw Sales Data'!D:D,Pivots!X746,'Raw Sales Data'!S:S)</f>
        <v>0</v>
      </c>
    </row>
    <row r="747" spans="23:25" x14ac:dyDescent="0.3">
      <c r="W747" t="str">
        <f t="shared" si="40"/>
        <v>14-Jan</v>
      </c>
      <c r="X747" s="1">
        <f t="shared" si="41"/>
        <v>42749</v>
      </c>
      <c r="Y747" s="5">
        <f>SUMIF('Raw Sales Data'!D:D,Pivots!X747,'Raw Sales Data'!S:S)</f>
        <v>405.34399999999999</v>
      </c>
    </row>
    <row r="748" spans="23:25" x14ac:dyDescent="0.3">
      <c r="W748" t="str">
        <f t="shared" si="40"/>
        <v>15-Jan</v>
      </c>
      <c r="X748" s="1">
        <f t="shared" si="41"/>
        <v>42750</v>
      </c>
      <c r="Y748" s="5">
        <f>SUMIF('Raw Sales Data'!D:D,Pivots!X748,'Raw Sales Data'!S:S)</f>
        <v>701.923</v>
      </c>
    </row>
    <row r="749" spans="23:25" x14ac:dyDescent="0.3">
      <c r="W749" t="str">
        <f t="shared" si="40"/>
        <v>16-Jan</v>
      </c>
      <c r="X749" s="1">
        <f t="shared" si="41"/>
        <v>42751</v>
      </c>
      <c r="Y749" s="5">
        <f>SUMIF('Raw Sales Data'!D:D,Pivots!X749,'Raw Sales Data'!S:S)</f>
        <v>102.21799999999999</v>
      </c>
    </row>
    <row r="750" spans="23:25" x14ac:dyDescent="0.3">
      <c r="W750" t="str">
        <f t="shared" si="40"/>
        <v>17-Jan</v>
      </c>
      <c r="X750" s="1">
        <f t="shared" si="41"/>
        <v>42752</v>
      </c>
      <c r="Y750" s="5">
        <f>SUMIF('Raw Sales Data'!D:D,Pivots!X750,'Raw Sales Data'!S:S)</f>
        <v>1040.55</v>
      </c>
    </row>
    <row r="751" spans="23:25" x14ac:dyDescent="0.3">
      <c r="W751" t="str">
        <f t="shared" si="40"/>
        <v>18-Jan</v>
      </c>
      <c r="X751" s="1">
        <f t="shared" si="41"/>
        <v>42753</v>
      </c>
      <c r="Y751" s="5">
        <f>SUMIF('Raw Sales Data'!D:D,Pivots!X751,'Raw Sales Data'!S:S)</f>
        <v>0</v>
      </c>
    </row>
    <row r="752" spans="23:25" x14ac:dyDescent="0.3">
      <c r="W752" t="str">
        <f t="shared" si="40"/>
        <v>19-Jan</v>
      </c>
      <c r="X752" s="1">
        <f t="shared" si="41"/>
        <v>42754</v>
      </c>
      <c r="Y752" s="5">
        <f>SUMIF('Raw Sales Data'!D:D,Pivots!X752,'Raw Sales Data'!S:S)</f>
        <v>0</v>
      </c>
    </row>
    <row r="753" spans="23:25" x14ac:dyDescent="0.3">
      <c r="W753" t="str">
        <f t="shared" si="40"/>
        <v>20-Jan</v>
      </c>
      <c r="X753" s="1">
        <f t="shared" si="41"/>
        <v>42755</v>
      </c>
      <c r="Y753" s="5">
        <f>SUMIF('Raw Sales Data'!D:D,Pivots!X753,'Raw Sales Data'!S:S)</f>
        <v>0</v>
      </c>
    </row>
    <row r="754" spans="23:25" x14ac:dyDescent="0.3">
      <c r="W754" t="str">
        <f t="shared" si="40"/>
        <v>21-Jan</v>
      </c>
      <c r="X754" s="1">
        <f t="shared" si="41"/>
        <v>42756</v>
      </c>
      <c r="Y754" s="5">
        <f>SUMIF('Raw Sales Data'!D:D,Pivots!X754,'Raw Sales Data'!S:S)</f>
        <v>1167.056</v>
      </c>
    </row>
    <row r="755" spans="23:25" x14ac:dyDescent="0.3">
      <c r="W755" t="str">
        <f t="shared" si="40"/>
        <v>22-Jan</v>
      </c>
      <c r="X755" s="1">
        <f t="shared" si="41"/>
        <v>42757</v>
      </c>
      <c r="Y755" s="5">
        <f>SUMIF('Raw Sales Data'!D:D,Pivots!X755,'Raw Sales Data'!S:S)</f>
        <v>917.63</v>
      </c>
    </row>
    <row r="756" spans="23:25" x14ac:dyDescent="0.3">
      <c r="W756" t="str">
        <f t="shared" si="40"/>
        <v>23-Jan</v>
      </c>
      <c r="X756" s="1">
        <f t="shared" si="41"/>
        <v>42758</v>
      </c>
      <c r="Y756" s="5">
        <f>SUMIF('Raw Sales Data'!D:D,Pivots!X756,'Raw Sales Data'!S:S)</f>
        <v>1732.3</v>
      </c>
    </row>
    <row r="757" spans="23:25" x14ac:dyDescent="0.3">
      <c r="W757" t="str">
        <f t="shared" si="40"/>
        <v>24-Jan</v>
      </c>
      <c r="X757" s="1">
        <f t="shared" si="41"/>
        <v>42759</v>
      </c>
      <c r="Y757" s="5">
        <f>SUMIF('Raw Sales Data'!D:D,Pivots!X757,'Raw Sales Data'!S:S)</f>
        <v>31.36</v>
      </c>
    </row>
    <row r="758" spans="23:25" x14ac:dyDescent="0.3">
      <c r="W758" t="str">
        <f t="shared" si="40"/>
        <v>25-Jan</v>
      </c>
      <c r="X758" s="1">
        <f t="shared" si="41"/>
        <v>42760</v>
      </c>
      <c r="Y758" s="5">
        <f>SUMIF('Raw Sales Data'!D:D,Pivots!X758,'Raw Sales Data'!S:S)</f>
        <v>858.71199999999999</v>
      </c>
    </row>
    <row r="759" spans="23:25" x14ac:dyDescent="0.3">
      <c r="W759" t="str">
        <f t="shared" si="40"/>
        <v>26-Jan</v>
      </c>
      <c r="X759" s="1">
        <f t="shared" si="41"/>
        <v>42761</v>
      </c>
      <c r="Y759" s="5">
        <f>SUMIF('Raw Sales Data'!D:D,Pivots!X759,'Raw Sales Data'!S:S)</f>
        <v>0</v>
      </c>
    </row>
    <row r="760" spans="23:25" x14ac:dyDescent="0.3">
      <c r="W760" t="str">
        <f t="shared" si="40"/>
        <v>27-Jan</v>
      </c>
      <c r="X760" s="1">
        <f t="shared" si="41"/>
        <v>42762</v>
      </c>
      <c r="Y760" s="5">
        <f>SUMIF('Raw Sales Data'!D:D,Pivots!X760,'Raw Sales Data'!S:S)</f>
        <v>0</v>
      </c>
    </row>
    <row r="761" spans="23:25" x14ac:dyDescent="0.3">
      <c r="W761" t="str">
        <f t="shared" si="40"/>
        <v>28-Jan</v>
      </c>
      <c r="X761" s="1">
        <f t="shared" si="41"/>
        <v>42763</v>
      </c>
      <c r="Y761" s="5">
        <f>SUMIF('Raw Sales Data'!D:D,Pivots!X761,'Raw Sales Data'!S:S)</f>
        <v>39.68</v>
      </c>
    </row>
    <row r="762" spans="23:25" x14ac:dyDescent="0.3">
      <c r="W762" t="str">
        <f t="shared" si="40"/>
        <v>29-Jan</v>
      </c>
      <c r="X762" s="1">
        <f t="shared" si="41"/>
        <v>42764</v>
      </c>
      <c r="Y762" s="5">
        <f>SUMIF('Raw Sales Data'!D:D,Pivots!X762,'Raw Sales Data'!S:S)</f>
        <v>0</v>
      </c>
    </row>
    <row r="763" spans="23:25" x14ac:dyDescent="0.3">
      <c r="W763" t="str">
        <f t="shared" si="40"/>
        <v>30-Jan</v>
      </c>
      <c r="X763" s="1">
        <f t="shared" si="41"/>
        <v>42765</v>
      </c>
      <c r="Y763" s="5">
        <f>SUMIF('Raw Sales Data'!D:D,Pivots!X763,'Raw Sales Data'!S:S)</f>
        <v>3107.3160000000003</v>
      </c>
    </row>
    <row r="764" spans="23:25" x14ac:dyDescent="0.3">
      <c r="W764" t="str">
        <f t="shared" si="40"/>
        <v>31-Jan</v>
      </c>
      <c r="X764" s="1">
        <f t="shared" si="41"/>
        <v>42766</v>
      </c>
      <c r="Y764" s="5">
        <f>SUMIF('Raw Sales Data'!D:D,Pivots!X764,'Raw Sales Data'!S:S)</f>
        <v>1601.5539999999999</v>
      </c>
    </row>
    <row r="765" spans="23:25" x14ac:dyDescent="0.3">
      <c r="W765" t="str">
        <f t="shared" si="40"/>
        <v>01-Feb</v>
      </c>
      <c r="X765" s="1">
        <f t="shared" si="41"/>
        <v>42767</v>
      </c>
      <c r="Y765" s="5">
        <f>SUMIF('Raw Sales Data'!D:D,Pivots!X765,'Raw Sales Data'!S:S)</f>
        <v>161.97</v>
      </c>
    </row>
    <row r="766" spans="23:25" x14ac:dyDescent="0.3">
      <c r="W766" t="str">
        <f t="shared" si="40"/>
        <v>02-Feb</v>
      </c>
      <c r="X766" s="1">
        <f t="shared" si="41"/>
        <v>42768</v>
      </c>
      <c r="Y766" s="5">
        <f>SUMIF('Raw Sales Data'!D:D,Pivots!X766,'Raw Sales Data'!S:S)</f>
        <v>8996.7839999999997</v>
      </c>
    </row>
    <row r="767" spans="23:25" x14ac:dyDescent="0.3">
      <c r="W767" t="str">
        <f t="shared" si="40"/>
        <v>03-Feb</v>
      </c>
      <c r="X767" s="1">
        <f t="shared" si="41"/>
        <v>42769</v>
      </c>
      <c r="Y767" s="5">
        <f>SUMIF('Raw Sales Data'!D:D,Pivots!X767,'Raw Sales Data'!S:S)</f>
        <v>866.4</v>
      </c>
    </row>
    <row r="768" spans="23:25" x14ac:dyDescent="0.3">
      <c r="W768" t="str">
        <f t="shared" si="40"/>
        <v>04-Feb</v>
      </c>
      <c r="X768" s="1">
        <f t="shared" si="41"/>
        <v>42770</v>
      </c>
      <c r="Y768" s="5">
        <f>SUMIF('Raw Sales Data'!D:D,Pivots!X768,'Raw Sales Data'!S:S)</f>
        <v>197.86799999999999</v>
      </c>
    </row>
    <row r="769" spans="23:25" x14ac:dyDescent="0.3">
      <c r="W769" t="str">
        <f t="shared" si="40"/>
        <v>05-Feb</v>
      </c>
      <c r="X769" s="1">
        <f t="shared" si="41"/>
        <v>42771</v>
      </c>
      <c r="Y769" s="5">
        <f>SUMIF('Raw Sales Data'!D:D,Pivots!X769,'Raw Sales Data'!S:S)</f>
        <v>2994.4760000000001</v>
      </c>
    </row>
    <row r="770" spans="23:25" x14ac:dyDescent="0.3">
      <c r="W770" t="str">
        <f t="shared" si="40"/>
        <v>06-Feb</v>
      </c>
      <c r="X770" s="1">
        <f t="shared" si="41"/>
        <v>42772</v>
      </c>
      <c r="Y770" s="5">
        <f>SUMIF('Raw Sales Data'!D:D,Pivots!X770,'Raw Sales Data'!S:S)</f>
        <v>132.22399999999999</v>
      </c>
    </row>
    <row r="771" spans="23:25" x14ac:dyDescent="0.3">
      <c r="W771" t="str">
        <f t="shared" si="40"/>
        <v>07-Feb</v>
      </c>
      <c r="X771" s="1">
        <f t="shared" si="41"/>
        <v>42773</v>
      </c>
      <c r="Y771" s="5">
        <f>SUMIF('Raw Sales Data'!D:D,Pivots!X771,'Raw Sales Data'!S:S)</f>
        <v>762.14200000000005</v>
      </c>
    </row>
    <row r="772" spans="23:25" x14ac:dyDescent="0.3">
      <c r="W772" t="str">
        <f t="shared" ref="W772:W835" si="42">TEXT(X772,"dd-mmm")</f>
        <v>08-Feb</v>
      </c>
      <c r="X772" s="1">
        <f t="shared" si="41"/>
        <v>42774</v>
      </c>
      <c r="Y772" s="5">
        <f>SUMIF('Raw Sales Data'!D:D,Pivots!X772,'Raw Sales Data'!S:S)</f>
        <v>1369.4760000000001</v>
      </c>
    </row>
    <row r="773" spans="23:25" x14ac:dyDescent="0.3">
      <c r="W773" t="str">
        <f t="shared" si="42"/>
        <v>09-Feb</v>
      </c>
      <c r="X773" s="1">
        <f t="shared" ref="X773:X836" si="43">X772+1</f>
        <v>42775</v>
      </c>
      <c r="Y773" s="5">
        <f>SUMIF('Raw Sales Data'!D:D,Pivots!X773,'Raw Sales Data'!S:S)</f>
        <v>121.83</v>
      </c>
    </row>
    <row r="774" spans="23:25" x14ac:dyDescent="0.3">
      <c r="W774" t="str">
        <f t="shared" si="42"/>
        <v>10-Feb</v>
      </c>
      <c r="X774" s="1">
        <f t="shared" si="43"/>
        <v>42776</v>
      </c>
      <c r="Y774" s="5">
        <f>SUMIF('Raw Sales Data'!D:D,Pivots!X774,'Raw Sales Data'!S:S)</f>
        <v>0</v>
      </c>
    </row>
    <row r="775" spans="23:25" x14ac:dyDescent="0.3">
      <c r="W775" t="str">
        <f t="shared" si="42"/>
        <v>11-Feb</v>
      </c>
      <c r="X775" s="1">
        <f t="shared" si="43"/>
        <v>42777</v>
      </c>
      <c r="Y775" s="5">
        <f>SUMIF('Raw Sales Data'!D:D,Pivots!X775,'Raw Sales Data'!S:S)</f>
        <v>69.930000000000007</v>
      </c>
    </row>
    <row r="776" spans="23:25" x14ac:dyDescent="0.3">
      <c r="W776" t="str">
        <f t="shared" si="42"/>
        <v>12-Feb</v>
      </c>
      <c r="X776" s="1">
        <f t="shared" si="43"/>
        <v>42778</v>
      </c>
      <c r="Y776" s="5">
        <f>SUMIF('Raw Sales Data'!D:D,Pivots!X776,'Raw Sales Data'!S:S)</f>
        <v>1366.04</v>
      </c>
    </row>
    <row r="777" spans="23:25" x14ac:dyDescent="0.3">
      <c r="W777" t="str">
        <f t="shared" si="42"/>
        <v>13-Feb</v>
      </c>
      <c r="X777" s="1">
        <f t="shared" si="43"/>
        <v>42779</v>
      </c>
      <c r="Y777" s="5">
        <f>SUMIF('Raw Sales Data'!D:D,Pivots!X777,'Raw Sales Data'!S:S)</f>
        <v>146.82</v>
      </c>
    </row>
    <row r="778" spans="23:25" x14ac:dyDescent="0.3">
      <c r="W778" t="str">
        <f t="shared" si="42"/>
        <v>14-Feb</v>
      </c>
      <c r="X778" s="1">
        <f t="shared" si="43"/>
        <v>42780</v>
      </c>
      <c r="Y778" s="5">
        <f>SUMIF('Raw Sales Data'!D:D,Pivots!X778,'Raw Sales Data'!S:S)</f>
        <v>837.92100000000005</v>
      </c>
    </row>
    <row r="779" spans="23:25" x14ac:dyDescent="0.3">
      <c r="W779" t="str">
        <f t="shared" si="42"/>
        <v>15-Feb</v>
      </c>
      <c r="X779" s="1">
        <f t="shared" si="43"/>
        <v>42781</v>
      </c>
      <c r="Y779" s="5">
        <f>SUMIF('Raw Sales Data'!D:D,Pivots!X779,'Raw Sales Data'!S:S)</f>
        <v>407.072</v>
      </c>
    </row>
    <row r="780" spans="23:25" x14ac:dyDescent="0.3">
      <c r="W780" t="str">
        <f t="shared" si="42"/>
        <v>16-Feb</v>
      </c>
      <c r="X780" s="1">
        <f t="shared" si="43"/>
        <v>42782</v>
      </c>
      <c r="Y780" s="5">
        <f>SUMIF('Raw Sales Data'!D:D,Pivots!X780,'Raw Sales Data'!S:S)</f>
        <v>1135.6379999999999</v>
      </c>
    </row>
    <row r="781" spans="23:25" x14ac:dyDescent="0.3">
      <c r="W781" t="str">
        <f t="shared" si="42"/>
        <v>17-Feb</v>
      </c>
      <c r="X781" s="1">
        <f t="shared" si="43"/>
        <v>42783</v>
      </c>
      <c r="Y781" s="5">
        <f>SUMIF('Raw Sales Data'!D:D,Pivots!X781,'Raw Sales Data'!S:S)</f>
        <v>0</v>
      </c>
    </row>
    <row r="782" spans="23:25" x14ac:dyDescent="0.3">
      <c r="W782" t="str">
        <f t="shared" si="42"/>
        <v>18-Feb</v>
      </c>
      <c r="X782" s="1">
        <f t="shared" si="43"/>
        <v>42784</v>
      </c>
      <c r="Y782" s="5">
        <f>SUMIF('Raw Sales Data'!D:D,Pivots!X782,'Raw Sales Data'!S:S)</f>
        <v>0</v>
      </c>
    </row>
    <row r="783" spans="23:25" x14ac:dyDescent="0.3">
      <c r="W783" t="str">
        <f t="shared" si="42"/>
        <v>19-Feb</v>
      </c>
      <c r="X783" s="1">
        <f t="shared" si="43"/>
        <v>42785</v>
      </c>
      <c r="Y783" s="5">
        <f>SUMIF('Raw Sales Data'!D:D,Pivots!X783,'Raw Sales Data'!S:S)</f>
        <v>392.65999999999997</v>
      </c>
    </row>
    <row r="784" spans="23:25" x14ac:dyDescent="0.3">
      <c r="W784" t="str">
        <f t="shared" si="42"/>
        <v>20-Feb</v>
      </c>
      <c r="X784" s="1">
        <f t="shared" si="43"/>
        <v>42786</v>
      </c>
      <c r="Y784" s="5">
        <f>SUMIF('Raw Sales Data'!D:D,Pivots!X784,'Raw Sales Data'!S:S)</f>
        <v>16.495999999999999</v>
      </c>
    </row>
    <row r="785" spans="23:25" x14ac:dyDescent="0.3">
      <c r="W785" t="str">
        <f t="shared" si="42"/>
        <v>21-Feb</v>
      </c>
      <c r="X785" s="1">
        <f t="shared" si="43"/>
        <v>42787</v>
      </c>
      <c r="Y785" s="5">
        <f>SUMIF('Raw Sales Data'!D:D,Pivots!X785,'Raw Sales Data'!S:S)</f>
        <v>1524.126</v>
      </c>
    </row>
    <row r="786" spans="23:25" x14ac:dyDescent="0.3">
      <c r="W786" t="str">
        <f t="shared" si="42"/>
        <v>22-Feb</v>
      </c>
      <c r="X786" s="1">
        <f t="shared" si="43"/>
        <v>42788</v>
      </c>
      <c r="Y786" s="5">
        <f>SUMIF('Raw Sales Data'!D:D,Pivots!X786,'Raw Sales Data'!S:S)</f>
        <v>983.17</v>
      </c>
    </row>
    <row r="787" spans="23:25" x14ac:dyDescent="0.3">
      <c r="W787" t="str">
        <f t="shared" si="42"/>
        <v>23-Feb</v>
      </c>
      <c r="X787" s="1">
        <f t="shared" si="43"/>
        <v>42789</v>
      </c>
      <c r="Y787" s="5">
        <f>SUMIF('Raw Sales Data'!D:D,Pivots!X787,'Raw Sales Data'!S:S)</f>
        <v>57.576000000000001</v>
      </c>
    </row>
    <row r="788" spans="23:25" x14ac:dyDescent="0.3">
      <c r="W788" t="str">
        <f t="shared" si="42"/>
        <v>24-Feb</v>
      </c>
      <c r="X788" s="1">
        <f t="shared" si="43"/>
        <v>42790</v>
      </c>
      <c r="Y788" s="5">
        <f>SUMIF('Raw Sales Data'!D:D,Pivots!X788,'Raw Sales Data'!S:S)</f>
        <v>0</v>
      </c>
    </row>
    <row r="789" spans="23:25" x14ac:dyDescent="0.3">
      <c r="W789" t="str">
        <f t="shared" si="42"/>
        <v>25-Feb</v>
      </c>
      <c r="X789" s="1">
        <f t="shared" si="43"/>
        <v>42791</v>
      </c>
      <c r="Y789" s="5">
        <f>SUMIF('Raw Sales Data'!D:D,Pivots!X789,'Raw Sales Data'!S:S)</f>
        <v>46.72</v>
      </c>
    </row>
    <row r="790" spans="23:25" x14ac:dyDescent="0.3">
      <c r="W790" t="str">
        <f t="shared" si="42"/>
        <v>26-Feb</v>
      </c>
      <c r="X790" s="1">
        <f t="shared" si="43"/>
        <v>42792</v>
      </c>
      <c r="Y790" s="5">
        <f>SUMIF('Raw Sales Data'!D:D,Pivots!X790,'Raw Sales Data'!S:S)</f>
        <v>0</v>
      </c>
    </row>
    <row r="791" spans="23:25" x14ac:dyDescent="0.3">
      <c r="W791" t="str">
        <f t="shared" si="42"/>
        <v>27-Feb</v>
      </c>
      <c r="X791" s="1">
        <f t="shared" si="43"/>
        <v>42793</v>
      </c>
      <c r="Y791" s="5">
        <f>SUMIF('Raw Sales Data'!D:D,Pivots!X791,'Raw Sales Data'!S:S)</f>
        <v>243.892</v>
      </c>
    </row>
    <row r="792" spans="23:25" x14ac:dyDescent="0.3">
      <c r="W792" t="str">
        <f t="shared" si="42"/>
        <v>28-Feb</v>
      </c>
      <c r="X792" s="1">
        <f t="shared" si="43"/>
        <v>42794</v>
      </c>
      <c r="Y792" s="5">
        <f>SUMIF('Raw Sales Data'!D:D,Pivots!X792,'Raw Sales Data'!S:S)</f>
        <v>147.584</v>
      </c>
    </row>
    <row r="793" spans="23:25" x14ac:dyDescent="0.3">
      <c r="W793" t="str">
        <f t="shared" si="42"/>
        <v>01-Mar</v>
      </c>
      <c r="X793" s="1">
        <f t="shared" si="43"/>
        <v>42795</v>
      </c>
      <c r="Y793" s="5">
        <f>SUMIF('Raw Sales Data'!D:D,Pivots!X793,'Raw Sales Data'!S:S)</f>
        <v>6285.8060000000005</v>
      </c>
    </row>
    <row r="794" spans="23:25" x14ac:dyDescent="0.3">
      <c r="W794" t="str">
        <f t="shared" si="42"/>
        <v>02-Mar</v>
      </c>
      <c r="X794" s="1">
        <f t="shared" si="43"/>
        <v>42796</v>
      </c>
      <c r="Y794" s="5">
        <f>SUMIF('Raw Sales Data'!D:D,Pivots!X794,'Raw Sales Data'!S:S)</f>
        <v>0</v>
      </c>
    </row>
    <row r="795" spans="23:25" x14ac:dyDescent="0.3">
      <c r="W795" t="str">
        <f t="shared" si="42"/>
        <v>03-Mar</v>
      </c>
      <c r="X795" s="1">
        <f t="shared" si="43"/>
        <v>42797</v>
      </c>
      <c r="Y795" s="5">
        <f>SUMIF('Raw Sales Data'!D:D,Pivots!X795,'Raw Sales Data'!S:S)</f>
        <v>7264.4220000000005</v>
      </c>
    </row>
    <row r="796" spans="23:25" x14ac:dyDescent="0.3">
      <c r="W796" t="str">
        <f t="shared" si="42"/>
        <v>04-Mar</v>
      </c>
      <c r="X796" s="1">
        <f t="shared" si="43"/>
        <v>42798</v>
      </c>
      <c r="Y796" s="5">
        <f>SUMIF('Raw Sales Data'!D:D,Pivots!X796,'Raw Sales Data'!S:S)</f>
        <v>315.45</v>
      </c>
    </row>
    <row r="797" spans="23:25" x14ac:dyDescent="0.3">
      <c r="W797" t="str">
        <f t="shared" si="42"/>
        <v>05-Mar</v>
      </c>
      <c r="X797" s="1">
        <f t="shared" si="43"/>
        <v>42799</v>
      </c>
      <c r="Y797" s="5">
        <f>SUMIF('Raw Sales Data'!D:D,Pivots!X797,'Raw Sales Data'!S:S)</f>
        <v>162.34399999999999</v>
      </c>
    </row>
    <row r="798" spans="23:25" x14ac:dyDescent="0.3">
      <c r="W798" t="str">
        <f t="shared" si="42"/>
        <v>06-Mar</v>
      </c>
      <c r="X798" s="1">
        <f t="shared" si="43"/>
        <v>42800</v>
      </c>
      <c r="Y798" s="5">
        <f>SUMIF('Raw Sales Data'!D:D,Pivots!X798,'Raw Sales Data'!S:S)</f>
        <v>811.303</v>
      </c>
    </row>
    <row r="799" spans="23:25" x14ac:dyDescent="0.3">
      <c r="W799" t="str">
        <f t="shared" si="42"/>
        <v>07-Mar</v>
      </c>
      <c r="X799" s="1">
        <f t="shared" si="43"/>
        <v>42801</v>
      </c>
      <c r="Y799" s="5">
        <f>SUMIF('Raw Sales Data'!D:D,Pivots!X799,'Raw Sales Data'!S:S)</f>
        <v>21.071999999999999</v>
      </c>
    </row>
    <row r="800" spans="23:25" x14ac:dyDescent="0.3">
      <c r="W800" t="str">
        <f t="shared" si="42"/>
        <v>08-Mar</v>
      </c>
      <c r="X800" s="1">
        <f t="shared" si="43"/>
        <v>42802</v>
      </c>
      <c r="Y800" s="5">
        <f>SUMIF('Raw Sales Data'!D:D,Pivots!X800,'Raw Sales Data'!S:S)</f>
        <v>2190.81</v>
      </c>
    </row>
    <row r="801" spans="23:25" x14ac:dyDescent="0.3">
      <c r="W801" t="str">
        <f t="shared" si="42"/>
        <v>09-Mar</v>
      </c>
      <c r="X801" s="1">
        <f t="shared" si="43"/>
        <v>42803</v>
      </c>
      <c r="Y801" s="5">
        <f>SUMIF('Raw Sales Data'!D:D,Pivots!X801,'Raw Sales Data'!S:S)</f>
        <v>635.6</v>
      </c>
    </row>
    <row r="802" spans="23:25" x14ac:dyDescent="0.3">
      <c r="W802" t="str">
        <f t="shared" si="42"/>
        <v>10-Mar</v>
      </c>
      <c r="X802" s="1">
        <f t="shared" si="43"/>
        <v>42804</v>
      </c>
      <c r="Y802" s="5">
        <f>SUMIF('Raw Sales Data'!D:D,Pivots!X802,'Raw Sales Data'!S:S)</f>
        <v>7879.7340000000004</v>
      </c>
    </row>
    <row r="803" spans="23:25" x14ac:dyDescent="0.3">
      <c r="W803" t="str">
        <f t="shared" si="42"/>
        <v>11-Mar</v>
      </c>
      <c r="X803" s="1">
        <f t="shared" si="43"/>
        <v>42805</v>
      </c>
      <c r="Y803" s="5">
        <f>SUMIF('Raw Sales Data'!D:D,Pivots!X803,'Raw Sales Data'!S:S)</f>
        <v>896.02200000000005</v>
      </c>
    </row>
    <row r="804" spans="23:25" x14ac:dyDescent="0.3">
      <c r="W804" t="str">
        <f t="shared" si="42"/>
        <v>12-Mar</v>
      </c>
      <c r="X804" s="1">
        <f t="shared" si="43"/>
        <v>42806</v>
      </c>
      <c r="Y804" s="5">
        <f>SUMIF('Raw Sales Data'!D:D,Pivots!X804,'Raw Sales Data'!S:S)</f>
        <v>1694.6419999999998</v>
      </c>
    </row>
    <row r="805" spans="23:25" x14ac:dyDescent="0.3">
      <c r="W805" t="str">
        <f t="shared" si="42"/>
        <v>13-Mar</v>
      </c>
      <c r="X805" s="1">
        <f t="shared" si="43"/>
        <v>42807</v>
      </c>
      <c r="Y805" s="5">
        <f>SUMIF('Raw Sales Data'!D:D,Pivots!X805,'Raw Sales Data'!S:S)</f>
        <v>8866.8819999999996</v>
      </c>
    </row>
    <row r="806" spans="23:25" x14ac:dyDescent="0.3">
      <c r="W806" t="str">
        <f t="shared" si="42"/>
        <v>14-Mar</v>
      </c>
      <c r="X806" s="1">
        <f t="shared" si="43"/>
        <v>42808</v>
      </c>
      <c r="Y806" s="5">
        <f>SUMIF('Raw Sales Data'!D:D,Pivots!X806,'Raw Sales Data'!S:S)</f>
        <v>669.36800000000005</v>
      </c>
    </row>
    <row r="807" spans="23:25" x14ac:dyDescent="0.3">
      <c r="W807" t="str">
        <f t="shared" si="42"/>
        <v>15-Mar</v>
      </c>
      <c r="X807" s="1">
        <f t="shared" si="43"/>
        <v>42809</v>
      </c>
      <c r="Y807" s="5">
        <f>SUMIF('Raw Sales Data'!D:D,Pivots!X807,'Raw Sales Data'!S:S)</f>
        <v>1805.992</v>
      </c>
    </row>
    <row r="808" spans="23:25" x14ac:dyDescent="0.3">
      <c r="W808" t="str">
        <f t="shared" si="42"/>
        <v>16-Mar</v>
      </c>
      <c r="X808" s="1">
        <f t="shared" si="43"/>
        <v>42810</v>
      </c>
      <c r="Y808" s="5">
        <f>SUMIF('Raw Sales Data'!D:D,Pivots!X808,'Raw Sales Data'!S:S)</f>
        <v>0</v>
      </c>
    </row>
    <row r="809" spans="23:25" x14ac:dyDescent="0.3">
      <c r="W809" t="str">
        <f t="shared" si="42"/>
        <v>17-Mar</v>
      </c>
      <c r="X809" s="1">
        <f t="shared" si="43"/>
        <v>42811</v>
      </c>
      <c r="Y809" s="5">
        <f>SUMIF('Raw Sales Data'!D:D,Pivots!X809,'Raw Sales Data'!S:S)</f>
        <v>2360.3340000000003</v>
      </c>
    </row>
    <row r="810" spans="23:25" x14ac:dyDescent="0.3">
      <c r="W810" t="str">
        <f t="shared" si="42"/>
        <v>18-Mar</v>
      </c>
      <c r="X810" s="1">
        <f t="shared" si="43"/>
        <v>42812</v>
      </c>
      <c r="Y810" s="5">
        <f>SUMIF('Raw Sales Data'!D:D,Pivots!X810,'Raw Sales Data'!S:S)</f>
        <v>1061.682</v>
      </c>
    </row>
    <row r="811" spans="23:25" x14ac:dyDescent="0.3">
      <c r="W811" t="str">
        <f t="shared" si="42"/>
        <v>19-Mar</v>
      </c>
      <c r="X811" s="1">
        <f t="shared" si="43"/>
        <v>42813</v>
      </c>
      <c r="Y811" s="5">
        <f>SUMIF('Raw Sales Data'!D:D,Pivots!X811,'Raw Sales Data'!S:S)</f>
        <v>138.68</v>
      </c>
    </row>
    <row r="812" spans="23:25" x14ac:dyDescent="0.3">
      <c r="W812" t="str">
        <f t="shared" si="42"/>
        <v>20-Mar</v>
      </c>
      <c r="X812" s="1">
        <f t="shared" si="43"/>
        <v>42814</v>
      </c>
      <c r="Y812" s="5">
        <f>SUMIF('Raw Sales Data'!D:D,Pivots!X812,'Raw Sales Data'!S:S)</f>
        <v>928.31100000000004</v>
      </c>
    </row>
    <row r="813" spans="23:25" x14ac:dyDescent="0.3">
      <c r="W813" t="str">
        <f t="shared" si="42"/>
        <v>21-Mar</v>
      </c>
      <c r="X813" s="1">
        <f t="shared" si="43"/>
        <v>42815</v>
      </c>
      <c r="Y813" s="5">
        <f>SUMIF('Raw Sales Data'!D:D,Pivots!X813,'Raw Sales Data'!S:S)</f>
        <v>645.70600000000002</v>
      </c>
    </row>
    <row r="814" spans="23:25" x14ac:dyDescent="0.3">
      <c r="W814" t="str">
        <f t="shared" si="42"/>
        <v>22-Mar</v>
      </c>
      <c r="X814" s="1">
        <f t="shared" si="43"/>
        <v>42816</v>
      </c>
      <c r="Y814" s="5">
        <f>SUMIF('Raw Sales Data'!D:D,Pivots!X814,'Raw Sales Data'!S:S)</f>
        <v>226.46800000000002</v>
      </c>
    </row>
    <row r="815" spans="23:25" x14ac:dyDescent="0.3">
      <c r="W815" t="str">
        <f t="shared" si="42"/>
        <v>23-Mar</v>
      </c>
      <c r="X815" s="1">
        <f t="shared" si="43"/>
        <v>42817</v>
      </c>
      <c r="Y815" s="5">
        <f>SUMIF('Raw Sales Data'!D:D,Pivots!X815,'Raw Sales Data'!S:S)</f>
        <v>0</v>
      </c>
    </row>
    <row r="816" spans="23:25" x14ac:dyDescent="0.3">
      <c r="W816" t="str">
        <f t="shared" si="42"/>
        <v>24-Mar</v>
      </c>
      <c r="X816" s="1">
        <f t="shared" si="43"/>
        <v>42818</v>
      </c>
      <c r="Y816" s="5">
        <f>SUMIF('Raw Sales Data'!D:D,Pivots!X816,'Raw Sales Data'!S:S)</f>
        <v>745.774</v>
      </c>
    </row>
    <row r="817" spans="23:25" x14ac:dyDescent="0.3">
      <c r="W817" t="str">
        <f t="shared" si="42"/>
        <v>25-Mar</v>
      </c>
      <c r="X817" s="1">
        <f t="shared" si="43"/>
        <v>42819</v>
      </c>
      <c r="Y817" s="5">
        <f>SUMIF('Raw Sales Data'!D:D,Pivots!X817,'Raw Sales Data'!S:S)</f>
        <v>1346.97</v>
      </c>
    </row>
    <row r="818" spans="23:25" x14ac:dyDescent="0.3">
      <c r="W818" t="str">
        <f t="shared" si="42"/>
        <v>26-Mar</v>
      </c>
      <c r="X818" s="1">
        <f t="shared" si="43"/>
        <v>42820</v>
      </c>
      <c r="Y818" s="5">
        <f>SUMIF('Raw Sales Data'!D:D,Pivots!X818,'Raw Sales Data'!S:S)</f>
        <v>682.24599999999998</v>
      </c>
    </row>
    <row r="819" spans="23:25" x14ac:dyDescent="0.3">
      <c r="W819" t="str">
        <f t="shared" si="42"/>
        <v>27-Mar</v>
      </c>
      <c r="X819" s="1">
        <f t="shared" si="43"/>
        <v>42821</v>
      </c>
      <c r="Y819" s="5">
        <f>SUMIF('Raw Sales Data'!D:D,Pivots!X819,'Raw Sales Data'!S:S)</f>
        <v>92.699999999999989</v>
      </c>
    </row>
    <row r="820" spans="23:25" x14ac:dyDescent="0.3">
      <c r="W820" t="str">
        <f t="shared" si="42"/>
        <v>28-Mar</v>
      </c>
      <c r="X820" s="1">
        <f t="shared" si="43"/>
        <v>42822</v>
      </c>
      <c r="Y820" s="5">
        <f>SUMIF('Raw Sales Data'!D:D,Pivots!X820,'Raw Sales Data'!S:S)</f>
        <v>125.3</v>
      </c>
    </row>
    <row r="821" spans="23:25" x14ac:dyDescent="0.3">
      <c r="W821" t="str">
        <f t="shared" si="42"/>
        <v>29-Mar</v>
      </c>
      <c r="X821" s="1">
        <f t="shared" si="43"/>
        <v>42823</v>
      </c>
      <c r="Y821" s="5">
        <f>SUMIF('Raw Sales Data'!D:D,Pivots!X821,'Raw Sales Data'!S:S)</f>
        <v>2659.3389999999999</v>
      </c>
    </row>
    <row r="822" spans="23:25" x14ac:dyDescent="0.3">
      <c r="W822" t="str">
        <f t="shared" si="42"/>
        <v>30-Mar</v>
      </c>
      <c r="X822" s="1">
        <f t="shared" si="43"/>
        <v>42824</v>
      </c>
      <c r="Y822" s="5">
        <f>SUMIF('Raw Sales Data'!D:D,Pivots!X822,'Raw Sales Data'!S:S)</f>
        <v>11.34</v>
      </c>
    </row>
    <row r="823" spans="23:25" x14ac:dyDescent="0.3">
      <c r="W823" t="str">
        <f t="shared" si="42"/>
        <v>31-Mar</v>
      </c>
      <c r="X823" s="1">
        <f t="shared" si="43"/>
        <v>42825</v>
      </c>
      <c r="Y823" s="5">
        <f>SUMIF('Raw Sales Data'!D:D,Pivots!X823,'Raw Sales Data'!S:S)</f>
        <v>640.76199999999994</v>
      </c>
    </row>
    <row r="824" spans="23:25" x14ac:dyDescent="0.3">
      <c r="W824" t="str">
        <f t="shared" si="42"/>
        <v>01-Apr</v>
      </c>
      <c r="X824" s="1">
        <f t="shared" si="43"/>
        <v>42826</v>
      </c>
      <c r="Y824" s="5">
        <f>SUMIF('Raw Sales Data'!D:D,Pivots!X824,'Raw Sales Data'!S:S)</f>
        <v>2161.48</v>
      </c>
    </row>
    <row r="825" spans="23:25" x14ac:dyDescent="0.3">
      <c r="W825" t="str">
        <f t="shared" si="42"/>
        <v>02-Apr</v>
      </c>
      <c r="X825" s="1">
        <f t="shared" si="43"/>
        <v>42827</v>
      </c>
      <c r="Y825" s="5">
        <f>SUMIF('Raw Sales Data'!D:D,Pivots!X825,'Raw Sales Data'!S:S)</f>
        <v>1454.9</v>
      </c>
    </row>
    <row r="826" spans="23:25" x14ac:dyDescent="0.3">
      <c r="W826" t="str">
        <f t="shared" si="42"/>
        <v>03-Apr</v>
      </c>
      <c r="X826" s="1">
        <f t="shared" si="43"/>
        <v>42828</v>
      </c>
      <c r="Y826" s="5">
        <f>SUMIF('Raw Sales Data'!D:D,Pivots!X826,'Raw Sales Data'!S:S)</f>
        <v>441.19799999999998</v>
      </c>
    </row>
    <row r="827" spans="23:25" x14ac:dyDescent="0.3">
      <c r="W827" t="str">
        <f t="shared" si="42"/>
        <v>04-Apr</v>
      </c>
      <c r="X827" s="1">
        <f t="shared" si="43"/>
        <v>42829</v>
      </c>
      <c r="Y827" s="5">
        <f>SUMIF('Raw Sales Data'!D:D,Pivots!X827,'Raw Sales Data'!S:S)</f>
        <v>970.19399999999996</v>
      </c>
    </row>
    <row r="828" spans="23:25" x14ac:dyDescent="0.3">
      <c r="W828" t="str">
        <f t="shared" si="42"/>
        <v>05-Apr</v>
      </c>
      <c r="X828" s="1">
        <f t="shared" si="43"/>
        <v>42830</v>
      </c>
      <c r="Y828" s="5">
        <f>SUMIF('Raw Sales Data'!D:D,Pivots!X828,'Raw Sales Data'!S:S)</f>
        <v>1046.3339999999998</v>
      </c>
    </row>
    <row r="829" spans="23:25" x14ac:dyDescent="0.3">
      <c r="W829" t="str">
        <f t="shared" si="42"/>
        <v>06-Apr</v>
      </c>
      <c r="X829" s="1">
        <f t="shared" si="43"/>
        <v>42831</v>
      </c>
      <c r="Y829" s="5">
        <f>SUMIF('Raw Sales Data'!D:D,Pivots!X829,'Raw Sales Data'!S:S)</f>
        <v>1294.75</v>
      </c>
    </row>
    <row r="830" spans="23:25" x14ac:dyDescent="0.3">
      <c r="W830" t="str">
        <f t="shared" si="42"/>
        <v>07-Apr</v>
      </c>
      <c r="X830" s="1">
        <f t="shared" si="43"/>
        <v>42832</v>
      </c>
      <c r="Y830" s="5">
        <f>SUMIF('Raw Sales Data'!D:D,Pivots!X830,'Raw Sales Data'!S:S)</f>
        <v>1900.3020000000004</v>
      </c>
    </row>
    <row r="831" spans="23:25" x14ac:dyDescent="0.3">
      <c r="W831" t="str">
        <f t="shared" si="42"/>
        <v>08-Apr</v>
      </c>
      <c r="X831" s="1">
        <f t="shared" si="43"/>
        <v>42833</v>
      </c>
      <c r="Y831" s="5">
        <f>SUMIF('Raw Sales Data'!D:D,Pivots!X831,'Raw Sales Data'!S:S)</f>
        <v>2906.404</v>
      </c>
    </row>
    <row r="832" spans="23:25" x14ac:dyDescent="0.3">
      <c r="W832" t="str">
        <f t="shared" si="42"/>
        <v>09-Apr</v>
      </c>
      <c r="X832" s="1">
        <f t="shared" si="43"/>
        <v>42834</v>
      </c>
      <c r="Y832" s="5">
        <f>SUMIF('Raw Sales Data'!D:D,Pivots!X832,'Raw Sales Data'!S:S)</f>
        <v>1115.1969999999999</v>
      </c>
    </row>
    <row r="833" spans="23:25" x14ac:dyDescent="0.3">
      <c r="W833" t="str">
        <f t="shared" si="42"/>
        <v>10-Apr</v>
      </c>
      <c r="X833" s="1">
        <f t="shared" si="43"/>
        <v>42835</v>
      </c>
      <c r="Y833" s="5">
        <f>SUMIF('Raw Sales Data'!D:D,Pivots!X833,'Raw Sales Data'!S:S)</f>
        <v>950.59400000000005</v>
      </c>
    </row>
    <row r="834" spans="23:25" x14ac:dyDescent="0.3">
      <c r="W834" t="str">
        <f t="shared" si="42"/>
        <v>11-Apr</v>
      </c>
      <c r="X834" s="1">
        <f t="shared" si="43"/>
        <v>42836</v>
      </c>
      <c r="Y834" s="5">
        <f>SUMIF('Raw Sales Data'!D:D,Pivots!X834,'Raw Sales Data'!S:S)</f>
        <v>0</v>
      </c>
    </row>
    <row r="835" spans="23:25" x14ac:dyDescent="0.3">
      <c r="W835" t="str">
        <f t="shared" si="42"/>
        <v>12-Apr</v>
      </c>
      <c r="X835" s="1">
        <f t="shared" si="43"/>
        <v>42837</v>
      </c>
      <c r="Y835" s="5">
        <f>SUMIF('Raw Sales Data'!D:D,Pivots!X835,'Raw Sales Data'!S:S)</f>
        <v>1542.53</v>
      </c>
    </row>
    <row r="836" spans="23:25" x14ac:dyDescent="0.3">
      <c r="W836" t="str">
        <f t="shared" ref="W836:W899" si="44">TEXT(X836,"dd-mmm")</f>
        <v>13-Apr</v>
      </c>
      <c r="X836" s="1">
        <f t="shared" si="43"/>
        <v>42838</v>
      </c>
      <c r="Y836" s="5">
        <f>SUMIF('Raw Sales Data'!D:D,Pivots!X836,'Raw Sales Data'!S:S)</f>
        <v>6.12</v>
      </c>
    </row>
    <row r="837" spans="23:25" x14ac:dyDescent="0.3">
      <c r="W837" t="str">
        <f t="shared" si="44"/>
        <v>14-Apr</v>
      </c>
      <c r="X837" s="1">
        <f t="shared" ref="X837:X900" si="45">X836+1</f>
        <v>42839</v>
      </c>
      <c r="Y837" s="5">
        <f>SUMIF('Raw Sales Data'!D:D,Pivots!X837,'Raw Sales Data'!S:S)</f>
        <v>1466.5719999999999</v>
      </c>
    </row>
    <row r="838" spans="23:25" x14ac:dyDescent="0.3">
      <c r="W838" t="str">
        <f t="shared" si="44"/>
        <v>15-Apr</v>
      </c>
      <c r="X838" s="1">
        <f t="shared" si="45"/>
        <v>42840</v>
      </c>
      <c r="Y838" s="5">
        <f>SUMIF('Raw Sales Data'!D:D,Pivots!X838,'Raw Sales Data'!S:S)</f>
        <v>2201.8559999999998</v>
      </c>
    </row>
    <row r="839" spans="23:25" x14ac:dyDescent="0.3">
      <c r="W839" t="str">
        <f t="shared" si="44"/>
        <v>16-Apr</v>
      </c>
      <c r="X839" s="1">
        <f t="shared" si="45"/>
        <v>42841</v>
      </c>
      <c r="Y839" s="5">
        <f>SUMIF('Raw Sales Data'!D:D,Pivots!X839,'Raw Sales Data'!S:S)</f>
        <v>9335.0859999999975</v>
      </c>
    </row>
    <row r="840" spans="23:25" x14ac:dyDescent="0.3">
      <c r="W840" t="str">
        <f t="shared" si="44"/>
        <v>17-Apr</v>
      </c>
      <c r="X840" s="1">
        <f t="shared" si="45"/>
        <v>42842</v>
      </c>
      <c r="Y840" s="5">
        <f>SUMIF('Raw Sales Data'!D:D,Pivots!X840,'Raw Sales Data'!S:S)</f>
        <v>421.08500000000004</v>
      </c>
    </row>
    <row r="841" spans="23:25" x14ac:dyDescent="0.3">
      <c r="W841" t="str">
        <f t="shared" si="44"/>
        <v>18-Apr</v>
      </c>
      <c r="X841" s="1">
        <f t="shared" si="45"/>
        <v>42843</v>
      </c>
      <c r="Y841" s="5">
        <f>SUMIF('Raw Sales Data'!D:D,Pivots!X841,'Raw Sales Data'!S:S)</f>
        <v>2514.538</v>
      </c>
    </row>
    <row r="842" spans="23:25" x14ac:dyDescent="0.3">
      <c r="W842" t="str">
        <f t="shared" si="44"/>
        <v>19-Apr</v>
      </c>
      <c r="X842" s="1">
        <f t="shared" si="45"/>
        <v>42844</v>
      </c>
      <c r="Y842" s="5">
        <f>SUMIF('Raw Sales Data'!D:D,Pivots!X842,'Raw Sales Data'!S:S)</f>
        <v>1414.1320000000003</v>
      </c>
    </row>
    <row r="843" spans="23:25" x14ac:dyDescent="0.3">
      <c r="W843" t="str">
        <f t="shared" si="44"/>
        <v>20-Apr</v>
      </c>
      <c r="X843" s="1">
        <f t="shared" si="45"/>
        <v>42845</v>
      </c>
      <c r="Y843" s="5">
        <f>SUMIF('Raw Sales Data'!D:D,Pivots!X843,'Raw Sales Data'!S:S)</f>
        <v>0</v>
      </c>
    </row>
    <row r="844" spans="23:25" x14ac:dyDescent="0.3">
      <c r="W844" t="str">
        <f t="shared" si="44"/>
        <v>21-Apr</v>
      </c>
      <c r="X844" s="1">
        <f t="shared" si="45"/>
        <v>42846</v>
      </c>
      <c r="Y844" s="5">
        <f>SUMIF('Raw Sales Data'!D:D,Pivots!X844,'Raw Sales Data'!S:S)</f>
        <v>271.61599999999999</v>
      </c>
    </row>
    <row r="845" spans="23:25" x14ac:dyDescent="0.3">
      <c r="W845" t="str">
        <f t="shared" si="44"/>
        <v>22-Apr</v>
      </c>
      <c r="X845" s="1">
        <f t="shared" si="45"/>
        <v>42847</v>
      </c>
      <c r="Y845" s="5">
        <f>SUMIF('Raw Sales Data'!D:D,Pivots!X845,'Raw Sales Data'!S:S)</f>
        <v>1765.4649999999999</v>
      </c>
    </row>
    <row r="846" spans="23:25" x14ac:dyDescent="0.3">
      <c r="W846" t="str">
        <f t="shared" si="44"/>
        <v>23-Apr</v>
      </c>
      <c r="X846" s="1">
        <f t="shared" si="45"/>
        <v>42848</v>
      </c>
      <c r="Y846" s="5">
        <f>SUMIF('Raw Sales Data'!D:D,Pivots!X846,'Raw Sales Data'!S:S)</f>
        <v>720.36799999999994</v>
      </c>
    </row>
    <row r="847" spans="23:25" x14ac:dyDescent="0.3">
      <c r="W847" t="str">
        <f t="shared" si="44"/>
        <v>24-Apr</v>
      </c>
      <c r="X847" s="1">
        <f t="shared" si="45"/>
        <v>42849</v>
      </c>
      <c r="Y847" s="5">
        <f>SUMIF('Raw Sales Data'!D:D,Pivots!X847,'Raw Sales Data'!S:S)</f>
        <v>1607.1</v>
      </c>
    </row>
    <row r="848" spans="23:25" x14ac:dyDescent="0.3">
      <c r="W848" t="str">
        <f t="shared" si="44"/>
        <v>25-Apr</v>
      </c>
      <c r="X848" s="1">
        <f t="shared" si="45"/>
        <v>42850</v>
      </c>
      <c r="Y848" s="5">
        <f>SUMIF('Raw Sales Data'!D:D,Pivots!X848,'Raw Sales Data'!S:S)</f>
        <v>108.42</v>
      </c>
    </row>
    <row r="849" spans="23:25" x14ac:dyDescent="0.3">
      <c r="W849" t="str">
        <f t="shared" si="44"/>
        <v>26-Apr</v>
      </c>
      <c r="X849" s="1">
        <f t="shared" si="45"/>
        <v>42851</v>
      </c>
      <c r="Y849" s="5">
        <f>SUMIF('Raw Sales Data'!D:D,Pivots!X849,'Raw Sales Data'!S:S)</f>
        <v>434.64600000000002</v>
      </c>
    </row>
    <row r="850" spans="23:25" x14ac:dyDescent="0.3">
      <c r="W850" t="str">
        <f t="shared" si="44"/>
        <v>27-Apr</v>
      </c>
      <c r="X850" s="1">
        <f t="shared" si="45"/>
        <v>42852</v>
      </c>
      <c r="Y850" s="5">
        <f>SUMIF('Raw Sales Data'!D:D,Pivots!X850,'Raw Sales Data'!S:S)</f>
        <v>0</v>
      </c>
    </row>
    <row r="851" spans="23:25" x14ac:dyDescent="0.3">
      <c r="W851" t="str">
        <f t="shared" si="44"/>
        <v>28-Apr</v>
      </c>
      <c r="X851" s="1">
        <f t="shared" si="45"/>
        <v>42853</v>
      </c>
      <c r="Y851" s="5">
        <f>SUMIF('Raw Sales Data'!D:D,Pivots!X851,'Raw Sales Data'!S:S)</f>
        <v>486.67199999999997</v>
      </c>
    </row>
    <row r="852" spans="23:25" x14ac:dyDescent="0.3">
      <c r="W852" t="str">
        <f t="shared" si="44"/>
        <v>29-Apr</v>
      </c>
      <c r="X852" s="1">
        <f t="shared" si="45"/>
        <v>42854</v>
      </c>
      <c r="Y852" s="5">
        <f>SUMIF('Raw Sales Data'!D:D,Pivots!X852,'Raw Sales Data'!S:S)</f>
        <v>0</v>
      </c>
    </row>
    <row r="853" spans="23:25" x14ac:dyDescent="0.3">
      <c r="W853" t="str">
        <f t="shared" si="44"/>
        <v>30-Apr</v>
      </c>
      <c r="X853" s="1">
        <f t="shared" si="45"/>
        <v>42855</v>
      </c>
      <c r="Y853" s="5">
        <f>SUMIF('Raw Sales Data'!D:D,Pivots!X853,'Raw Sales Data'!S:S)</f>
        <v>142.208</v>
      </c>
    </row>
    <row r="854" spans="23:25" x14ac:dyDescent="0.3">
      <c r="W854" t="str">
        <f t="shared" si="44"/>
        <v>01-May</v>
      </c>
      <c r="X854" s="1">
        <f t="shared" si="45"/>
        <v>42856</v>
      </c>
      <c r="Y854" s="5">
        <f>SUMIF('Raw Sales Data'!D:D,Pivots!X854,'Raw Sales Data'!S:S)</f>
        <v>517.86599999999999</v>
      </c>
    </row>
    <row r="855" spans="23:25" x14ac:dyDescent="0.3">
      <c r="W855" t="str">
        <f t="shared" si="44"/>
        <v>02-May</v>
      </c>
      <c r="X855" s="1">
        <f t="shared" si="45"/>
        <v>42857</v>
      </c>
      <c r="Y855" s="5">
        <f>SUMIF('Raw Sales Data'!D:D,Pivots!X855,'Raw Sales Data'!S:S)</f>
        <v>767.31600000000003</v>
      </c>
    </row>
    <row r="856" spans="23:25" x14ac:dyDescent="0.3">
      <c r="W856" t="str">
        <f t="shared" si="44"/>
        <v>03-May</v>
      </c>
      <c r="X856" s="1">
        <f t="shared" si="45"/>
        <v>42858</v>
      </c>
      <c r="Y856" s="5">
        <f>SUMIF('Raw Sales Data'!D:D,Pivots!X856,'Raw Sales Data'!S:S)</f>
        <v>1099.0129999999999</v>
      </c>
    </row>
    <row r="857" spans="23:25" x14ac:dyDescent="0.3">
      <c r="W857" t="str">
        <f t="shared" si="44"/>
        <v>04-May</v>
      </c>
      <c r="X857" s="1">
        <f t="shared" si="45"/>
        <v>42859</v>
      </c>
      <c r="Y857" s="5">
        <f>SUMIF('Raw Sales Data'!D:D,Pivots!X857,'Raw Sales Data'!S:S)</f>
        <v>0</v>
      </c>
    </row>
    <row r="858" spans="23:25" x14ac:dyDescent="0.3">
      <c r="W858" t="str">
        <f t="shared" si="44"/>
        <v>05-May</v>
      </c>
      <c r="X858" s="1">
        <f t="shared" si="45"/>
        <v>42860</v>
      </c>
      <c r="Y858" s="5">
        <f>SUMIF('Raw Sales Data'!D:D,Pivots!X858,'Raw Sales Data'!S:S)</f>
        <v>2701.28</v>
      </c>
    </row>
    <row r="859" spans="23:25" x14ac:dyDescent="0.3">
      <c r="W859" t="str">
        <f t="shared" si="44"/>
        <v>06-May</v>
      </c>
      <c r="X859" s="1">
        <f t="shared" si="45"/>
        <v>42861</v>
      </c>
      <c r="Y859" s="5">
        <f>SUMIF('Raw Sales Data'!D:D,Pivots!X859,'Raw Sales Data'!S:S)</f>
        <v>236.95999999999998</v>
      </c>
    </row>
    <row r="860" spans="23:25" x14ac:dyDescent="0.3">
      <c r="W860" t="str">
        <f t="shared" si="44"/>
        <v>07-May</v>
      </c>
      <c r="X860" s="1">
        <f t="shared" si="45"/>
        <v>42862</v>
      </c>
      <c r="Y860" s="5">
        <f>SUMIF('Raw Sales Data'!D:D,Pivots!X860,'Raw Sales Data'!S:S)</f>
        <v>4835.9759999999997</v>
      </c>
    </row>
    <row r="861" spans="23:25" x14ac:dyDescent="0.3">
      <c r="W861" t="str">
        <f t="shared" si="44"/>
        <v>08-May</v>
      </c>
      <c r="X861" s="1">
        <f t="shared" si="45"/>
        <v>42863</v>
      </c>
      <c r="Y861" s="5">
        <f>SUMIF('Raw Sales Data'!D:D,Pivots!X861,'Raw Sales Data'!S:S)</f>
        <v>1340.2440000000001</v>
      </c>
    </row>
    <row r="862" spans="23:25" x14ac:dyDescent="0.3">
      <c r="W862" t="str">
        <f t="shared" si="44"/>
        <v>09-May</v>
      </c>
      <c r="X862" s="1">
        <f t="shared" si="45"/>
        <v>42864</v>
      </c>
      <c r="Y862" s="5">
        <f>SUMIF('Raw Sales Data'!D:D,Pivots!X862,'Raw Sales Data'!S:S)</f>
        <v>1283.5120000000002</v>
      </c>
    </row>
    <row r="863" spans="23:25" x14ac:dyDescent="0.3">
      <c r="W863" t="str">
        <f t="shared" si="44"/>
        <v>10-May</v>
      </c>
      <c r="X863" s="1">
        <f t="shared" si="45"/>
        <v>42865</v>
      </c>
      <c r="Y863" s="5">
        <f>SUMIF('Raw Sales Data'!D:D,Pivots!X863,'Raw Sales Data'!S:S)</f>
        <v>763.0200000000001</v>
      </c>
    </row>
    <row r="864" spans="23:25" x14ac:dyDescent="0.3">
      <c r="W864" t="str">
        <f t="shared" si="44"/>
        <v>11-May</v>
      </c>
      <c r="X864" s="1">
        <f t="shared" si="45"/>
        <v>42866</v>
      </c>
      <c r="Y864" s="5">
        <f>SUMIF('Raw Sales Data'!D:D,Pivots!X864,'Raw Sales Data'!S:S)</f>
        <v>5.98</v>
      </c>
    </row>
    <row r="865" spans="23:25" x14ac:dyDescent="0.3">
      <c r="W865" t="str">
        <f t="shared" si="44"/>
        <v>12-May</v>
      </c>
      <c r="X865" s="1">
        <f t="shared" si="45"/>
        <v>42867</v>
      </c>
      <c r="Y865" s="5">
        <f>SUMIF('Raw Sales Data'!D:D,Pivots!X865,'Raw Sales Data'!S:S)</f>
        <v>918.87800000000004</v>
      </c>
    </row>
    <row r="866" spans="23:25" x14ac:dyDescent="0.3">
      <c r="W866" t="str">
        <f t="shared" si="44"/>
        <v>13-May</v>
      </c>
      <c r="X866" s="1">
        <f t="shared" si="45"/>
        <v>42868</v>
      </c>
      <c r="Y866" s="5">
        <f>SUMIF('Raw Sales Data'!D:D,Pivots!X866,'Raw Sales Data'!S:S)</f>
        <v>0</v>
      </c>
    </row>
    <row r="867" spans="23:25" x14ac:dyDescent="0.3">
      <c r="W867" t="str">
        <f t="shared" si="44"/>
        <v>14-May</v>
      </c>
      <c r="X867" s="1">
        <f t="shared" si="45"/>
        <v>42869</v>
      </c>
      <c r="Y867" s="5">
        <f>SUMIF('Raw Sales Data'!D:D,Pivots!X867,'Raw Sales Data'!S:S)</f>
        <v>455.92999999999995</v>
      </c>
    </row>
    <row r="868" spans="23:25" x14ac:dyDescent="0.3">
      <c r="W868" t="str">
        <f t="shared" si="44"/>
        <v>15-May</v>
      </c>
      <c r="X868" s="1">
        <f t="shared" si="45"/>
        <v>42870</v>
      </c>
      <c r="Y868" s="5">
        <f>SUMIF('Raw Sales Data'!D:D,Pivots!X868,'Raw Sales Data'!S:S)</f>
        <v>648.91199999999992</v>
      </c>
    </row>
    <row r="869" spans="23:25" x14ac:dyDescent="0.3">
      <c r="W869" t="str">
        <f t="shared" si="44"/>
        <v>16-May</v>
      </c>
      <c r="X869" s="1">
        <f t="shared" si="45"/>
        <v>42871</v>
      </c>
      <c r="Y869" s="5">
        <f>SUMIF('Raw Sales Data'!D:D,Pivots!X869,'Raw Sales Data'!S:S)</f>
        <v>880.46</v>
      </c>
    </row>
    <row r="870" spans="23:25" x14ac:dyDescent="0.3">
      <c r="W870" t="str">
        <f t="shared" si="44"/>
        <v>17-May</v>
      </c>
      <c r="X870" s="1">
        <f t="shared" si="45"/>
        <v>42872</v>
      </c>
      <c r="Y870" s="5">
        <f>SUMIF('Raw Sales Data'!D:D,Pivots!X870,'Raw Sales Data'!S:S)</f>
        <v>346.92200000000003</v>
      </c>
    </row>
    <row r="871" spans="23:25" x14ac:dyDescent="0.3">
      <c r="W871" t="str">
        <f t="shared" si="44"/>
        <v>18-May</v>
      </c>
      <c r="X871" s="1">
        <f t="shared" si="45"/>
        <v>42873</v>
      </c>
      <c r="Y871" s="5">
        <f>SUMIF('Raw Sales Data'!D:D,Pivots!X871,'Raw Sales Data'!S:S)</f>
        <v>122.22</v>
      </c>
    </row>
    <row r="872" spans="23:25" x14ac:dyDescent="0.3">
      <c r="W872" t="str">
        <f t="shared" si="44"/>
        <v>19-May</v>
      </c>
      <c r="X872" s="1">
        <f t="shared" si="45"/>
        <v>42874</v>
      </c>
      <c r="Y872" s="5">
        <f>SUMIF('Raw Sales Data'!D:D,Pivots!X872,'Raw Sales Data'!S:S)</f>
        <v>1582.008</v>
      </c>
    </row>
    <row r="873" spans="23:25" x14ac:dyDescent="0.3">
      <c r="W873" t="str">
        <f t="shared" si="44"/>
        <v>20-May</v>
      </c>
      <c r="X873" s="1">
        <f t="shared" si="45"/>
        <v>42875</v>
      </c>
      <c r="Y873" s="5">
        <f>SUMIF('Raw Sales Data'!D:D,Pivots!X873,'Raw Sales Data'!S:S)</f>
        <v>2471.913</v>
      </c>
    </row>
    <row r="874" spans="23:25" x14ac:dyDescent="0.3">
      <c r="W874" t="str">
        <f t="shared" si="44"/>
        <v>21-May</v>
      </c>
      <c r="X874" s="1">
        <f t="shared" si="45"/>
        <v>42876</v>
      </c>
      <c r="Y874" s="5">
        <f>SUMIF('Raw Sales Data'!D:D,Pivots!X874,'Raw Sales Data'!S:S)</f>
        <v>2718.2139999999999</v>
      </c>
    </row>
    <row r="875" spans="23:25" x14ac:dyDescent="0.3">
      <c r="W875" t="str">
        <f t="shared" si="44"/>
        <v>22-May</v>
      </c>
      <c r="X875" s="1">
        <f t="shared" si="45"/>
        <v>42877</v>
      </c>
      <c r="Y875" s="5">
        <f>SUMIF('Raw Sales Data'!D:D,Pivots!X875,'Raw Sales Data'!S:S)</f>
        <v>1799.2000000000003</v>
      </c>
    </row>
    <row r="876" spans="23:25" x14ac:dyDescent="0.3">
      <c r="W876" t="str">
        <f t="shared" si="44"/>
        <v>23-May</v>
      </c>
      <c r="X876" s="1">
        <f t="shared" si="45"/>
        <v>42878</v>
      </c>
      <c r="Y876" s="5">
        <f>SUMIF('Raw Sales Data'!D:D,Pivots!X876,'Raw Sales Data'!S:S)</f>
        <v>10560.978000000001</v>
      </c>
    </row>
    <row r="877" spans="23:25" x14ac:dyDescent="0.3">
      <c r="W877" t="str">
        <f t="shared" si="44"/>
        <v>24-May</v>
      </c>
      <c r="X877" s="1">
        <f t="shared" si="45"/>
        <v>42879</v>
      </c>
      <c r="Y877" s="5">
        <f>SUMIF('Raw Sales Data'!D:D,Pivots!X877,'Raw Sales Data'!S:S)</f>
        <v>277.75600000000003</v>
      </c>
    </row>
    <row r="878" spans="23:25" x14ac:dyDescent="0.3">
      <c r="W878" t="str">
        <f t="shared" si="44"/>
        <v>25-May</v>
      </c>
      <c r="X878" s="1">
        <f t="shared" si="45"/>
        <v>42880</v>
      </c>
      <c r="Y878" s="5">
        <f>SUMIF('Raw Sales Data'!D:D,Pivots!X878,'Raw Sales Data'!S:S)</f>
        <v>1311.97</v>
      </c>
    </row>
    <row r="879" spans="23:25" x14ac:dyDescent="0.3">
      <c r="W879" t="str">
        <f t="shared" si="44"/>
        <v>26-May</v>
      </c>
      <c r="X879" s="1">
        <f t="shared" si="45"/>
        <v>42881</v>
      </c>
      <c r="Y879" s="5">
        <f>SUMIF('Raw Sales Data'!D:D,Pivots!X879,'Raw Sales Data'!S:S)</f>
        <v>1975.356</v>
      </c>
    </row>
    <row r="880" spans="23:25" x14ac:dyDescent="0.3">
      <c r="W880" t="str">
        <f t="shared" si="44"/>
        <v>27-May</v>
      </c>
      <c r="X880" s="1">
        <f t="shared" si="45"/>
        <v>42882</v>
      </c>
      <c r="Y880" s="5">
        <f>SUMIF('Raw Sales Data'!D:D,Pivots!X880,'Raw Sales Data'!S:S)</f>
        <v>5305.0780000000004</v>
      </c>
    </row>
    <row r="881" spans="23:25" x14ac:dyDescent="0.3">
      <c r="W881" t="str">
        <f t="shared" si="44"/>
        <v>28-May</v>
      </c>
      <c r="X881" s="1">
        <f t="shared" si="45"/>
        <v>42883</v>
      </c>
      <c r="Y881" s="5">
        <f>SUMIF('Raw Sales Data'!D:D,Pivots!X881,'Raw Sales Data'!S:S)</f>
        <v>2137.3240000000001</v>
      </c>
    </row>
    <row r="882" spans="23:25" x14ac:dyDescent="0.3">
      <c r="W882" t="str">
        <f t="shared" si="44"/>
        <v>29-May</v>
      </c>
      <c r="X882" s="1">
        <f t="shared" si="45"/>
        <v>42884</v>
      </c>
      <c r="Y882" s="5">
        <f>SUMIF('Raw Sales Data'!D:D,Pivots!X882,'Raw Sales Data'!S:S)</f>
        <v>1063.1850000000002</v>
      </c>
    </row>
    <row r="883" spans="23:25" x14ac:dyDescent="0.3">
      <c r="W883" t="str">
        <f t="shared" si="44"/>
        <v>30-May</v>
      </c>
      <c r="X883" s="1">
        <f t="shared" si="45"/>
        <v>42885</v>
      </c>
      <c r="Y883" s="5">
        <f>SUMIF('Raw Sales Data'!D:D,Pivots!X883,'Raw Sales Data'!S:S)</f>
        <v>8090.5780000000004</v>
      </c>
    </row>
    <row r="884" spans="23:25" x14ac:dyDescent="0.3">
      <c r="W884" t="str">
        <f t="shared" si="44"/>
        <v>31-May</v>
      </c>
      <c r="X884" s="1">
        <f t="shared" si="45"/>
        <v>42886</v>
      </c>
      <c r="Y884" s="5">
        <f>SUMIF('Raw Sales Data'!D:D,Pivots!X884,'Raw Sales Data'!S:S)</f>
        <v>438.85899999999998</v>
      </c>
    </row>
    <row r="885" spans="23:25" x14ac:dyDescent="0.3">
      <c r="W885" t="str">
        <f t="shared" si="44"/>
        <v>01-Jun</v>
      </c>
      <c r="X885" s="1">
        <f t="shared" si="45"/>
        <v>42887</v>
      </c>
      <c r="Y885" s="5">
        <f>SUMIF('Raw Sales Data'!D:D,Pivots!X885,'Raw Sales Data'!S:S)</f>
        <v>0</v>
      </c>
    </row>
    <row r="886" spans="23:25" x14ac:dyDescent="0.3">
      <c r="W886" t="str">
        <f t="shared" si="44"/>
        <v>02-Jun</v>
      </c>
      <c r="X886" s="1">
        <f t="shared" si="45"/>
        <v>42888</v>
      </c>
      <c r="Y886" s="5">
        <f>SUMIF('Raw Sales Data'!D:D,Pivots!X886,'Raw Sales Data'!S:S)</f>
        <v>157.84399999999999</v>
      </c>
    </row>
    <row r="887" spans="23:25" x14ac:dyDescent="0.3">
      <c r="W887" t="str">
        <f t="shared" si="44"/>
        <v>03-Jun</v>
      </c>
      <c r="X887" s="1">
        <f t="shared" si="45"/>
        <v>42889</v>
      </c>
      <c r="Y887" s="5">
        <f>SUMIF('Raw Sales Data'!D:D,Pivots!X887,'Raw Sales Data'!S:S)</f>
        <v>0</v>
      </c>
    </row>
    <row r="888" spans="23:25" x14ac:dyDescent="0.3">
      <c r="W888" t="str">
        <f t="shared" si="44"/>
        <v>04-Jun</v>
      </c>
      <c r="X888" s="1">
        <f t="shared" si="45"/>
        <v>42890</v>
      </c>
      <c r="Y888" s="5">
        <f>SUMIF('Raw Sales Data'!D:D,Pivots!X888,'Raw Sales Data'!S:S)</f>
        <v>2316.5230000000001</v>
      </c>
    </row>
    <row r="889" spans="23:25" x14ac:dyDescent="0.3">
      <c r="W889" t="str">
        <f t="shared" si="44"/>
        <v>05-Jun</v>
      </c>
      <c r="X889" s="1">
        <f t="shared" si="45"/>
        <v>42891</v>
      </c>
      <c r="Y889" s="5">
        <f>SUMIF('Raw Sales Data'!D:D,Pivots!X889,'Raw Sales Data'!S:S)</f>
        <v>659.82</v>
      </c>
    </row>
    <row r="890" spans="23:25" x14ac:dyDescent="0.3">
      <c r="W890" t="str">
        <f t="shared" si="44"/>
        <v>06-Jun</v>
      </c>
      <c r="X890" s="1">
        <f t="shared" si="45"/>
        <v>42892</v>
      </c>
      <c r="Y890" s="5">
        <f>SUMIF('Raw Sales Data'!D:D,Pivots!X890,'Raw Sales Data'!S:S)</f>
        <v>5477.3519999999999</v>
      </c>
    </row>
    <row r="891" spans="23:25" x14ac:dyDescent="0.3">
      <c r="W891" t="str">
        <f t="shared" si="44"/>
        <v>07-Jun</v>
      </c>
      <c r="X891" s="1">
        <f t="shared" si="45"/>
        <v>42893</v>
      </c>
      <c r="Y891" s="5">
        <f>SUMIF('Raw Sales Data'!D:D,Pivots!X891,'Raw Sales Data'!S:S)</f>
        <v>51.561999999999998</v>
      </c>
    </row>
    <row r="892" spans="23:25" x14ac:dyDescent="0.3">
      <c r="W892" t="str">
        <f t="shared" si="44"/>
        <v>08-Jun</v>
      </c>
      <c r="X892" s="1">
        <f t="shared" si="45"/>
        <v>42894</v>
      </c>
      <c r="Y892" s="5">
        <f>SUMIF('Raw Sales Data'!D:D,Pivots!X892,'Raw Sales Data'!S:S)</f>
        <v>0</v>
      </c>
    </row>
    <row r="893" spans="23:25" x14ac:dyDescent="0.3">
      <c r="W893" t="str">
        <f t="shared" si="44"/>
        <v>09-Jun</v>
      </c>
      <c r="X893" s="1">
        <f t="shared" si="45"/>
        <v>42895</v>
      </c>
      <c r="Y893" s="5">
        <f>SUMIF('Raw Sales Data'!D:D,Pivots!X893,'Raw Sales Data'!S:S)</f>
        <v>1688.4720000000002</v>
      </c>
    </row>
    <row r="894" spans="23:25" x14ac:dyDescent="0.3">
      <c r="W894" t="str">
        <f t="shared" si="44"/>
        <v>10-Jun</v>
      </c>
      <c r="X894" s="1">
        <f t="shared" si="45"/>
        <v>42896</v>
      </c>
      <c r="Y894" s="5">
        <f>SUMIF('Raw Sales Data'!D:D,Pivots!X894,'Raw Sales Data'!S:S)</f>
        <v>1412.3960000000002</v>
      </c>
    </row>
    <row r="895" spans="23:25" x14ac:dyDescent="0.3">
      <c r="W895" t="str">
        <f t="shared" si="44"/>
        <v>11-Jun</v>
      </c>
      <c r="X895" s="1">
        <f t="shared" si="45"/>
        <v>42897</v>
      </c>
      <c r="Y895" s="5">
        <f>SUMIF('Raw Sales Data'!D:D,Pivots!X895,'Raw Sales Data'!S:S)</f>
        <v>1623.4159999999999</v>
      </c>
    </row>
    <row r="896" spans="23:25" x14ac:dyDescent="0.3">
      <c r="W896" t="str">
        <f t="shared" si="44"/>
        <v>12-Jun</v>
      </c>
      <c r="X896" s="1">
        <f t="shared" si="45"/>
        <v>42898</v>
      </c>
      <c r="Y896" s="5">
        <f>SUMIF('Raw Sales Data'!D:D,Pivots!X896,'Raw Sales Data'!S:S)</f>
        <v>2962.5630000000001</v>
      </c>
    </row>
    <row r="897" spans="23:25" x14ac:dyDescent="0.3">
      <c r="W897" t="str">
        <f t="shared" si="44"/>
        <v>13-Jun</v>
      </c>
      <c r="X897" s="1">
        <f t="shared" si="45"/>
        <v>42899</v>
      </c>
      <c r="Y897" s="5">
        <f>SUMIF('Raw Sales Data'!D:D,Pivots!X897,'Raw Sales Data'!S:S)</f>
        <v>430.43799999999999</v>
      </c>
    </row>
    <row r="898" spans="23:25" x14ac:dyDescent="0.3">
      <c r="W898" t="str">
        <f t="shared" si="44"/>
        <v>14-Jun</v>
      </c>
      <c r="X898" s="1">
        <f t="shared" si="45"/>
        <v>42900</v>
      </c>
      <c r="Y898" s="5">
        <f>SUMIF('Raw Sales Data'!D:D,Pivots!X898,'Raw Sales Data'!S:S)</f>
        <v>3457.0990000000002</v>
      </c>
    </row>
    <row r="899" spans="23:25" x14ac:dyDescent="0.3">
      <c r="W899" t="str">
        <f t="shared" si="44"/>
        <v>15-Jun</v>
      </c>
      <c r="X899" s="1">
        <f t="shared" si="45"/>
        <v>42901</v>
      </c>
      <c r="Y899" s="5">
        <f>SUMIF('Raw Sales Data'!D:D,Pivots!X899,'Raw Sales Data'!S:S)</f>
        <v>173.488</v>
      </c>
    </row>
    <row r="900" spans="23:25" x14ac:dyDescent="0.3">
      <c r="W900" t="str">
        <f t="shared" ref="W900:W963" si="46">TEXT(X900,"dd-mmm")</f>
        <v>16-Jun</v>
      </c>
      <c r="X900" s="1">
        <f t="shared" si="45"/>
        <v>42902</v>
      </c>
      <c r="Y900" s="5">
        <f>SUMIF('Raw Sales Data'!D:D,Pivots!X900,'Raw Sales Data'!S:S)</f>
        <v>147.27499999999998</v>
      </c>
    </row>
    <row r="901" spans="23:25" x14ac:dyDescent="0.3">
      <c r="W901" t="str">
        <f t="shared" si="46"/>
        <v>17-Jun</v>
      </c>
      <c r="X901" s="1">
        <f t="shared" ref="X901:X964" si="47">X900+1</f>
        <v>42903</v>
      </c>
      <c r="Y901" s="5">
        <f>SUMIF('Raw Sales Data'!D:D,Pivots!X901,'Raw Sales Data'!S:S)</f>
        <v>3000.92</v>
      </c>
    </row>
    <row r="902" spans="23:25" x14ac:dyDescent="0.3">
      <c r="W902" t="str">
        <f t="shared" si="46"/>
        <v>18-Jun</v>
      </c>
      <c r="X902" s="1">
        <f t="shared" si="47"/>
        <v>42904</v>
      </c>
      <c r="Y902" s="5">
        <f>SUMIF('Raw Sales Data'!D:D,Pivots!X902,'Raw Sales Data'!S:S)</f>
        <v>541.93799999999999</v>
      </c>
    </row>
    <row r="903" spans="23:25" x14ac:dyDescent="0.3">
      <c r="W903" t="str">
        <f t="shared" si="46"/>
        <v>19-Jun</v>
      </c>
      <c r="X903" s="1">
        <f t="shared" si="47"/>
        <v>42905</v>
      </c>
      <c r="Y903" s="5">
        <f>SUMIF('Raw Sales Data'!D:D,Pivots!X903,'Raw Sales Data'!S:S)</f>
        <v>17.12</v>
      </c>
    </row>
    <row r="904" spans="23:25" x14ac:dyDescent="0.3">
      <c r="W904" t="str">
        <f t="shared" si="46"/>
        <v>20-Jun</v>
      </c>
      <c r="X904" s="1">
        <f t="shared" si="47"/>
        <v>42906</v>
      </c>
      <c r="Y904" s="5">
        <f>SUMIF('Raw Sales Data'!D:D,Pivots!X904,'Raw Sales Data'!S:S)</f>
        <v>1229.5480000000002</v>
      </c>
    </row>
    <row r="905" spans="23:25" x14ac:dyDescent="0.3">
      <c r="W905" t="str">
        <f t="shared" si="46"/>
        <v>21-Jun</v>
      </c>
      <c r="X905" s="1">
        <f t="shared" si="47"/>
        <v>42907</v>
      </c>
      <c r="Y905" s="5">
        <f>SUMIF('Raw Sales Data'!D:D,Pivots!X905,'Raw Sales Data'!S:S)</f>
        <v>577.10799999999995</v>
      </c>
    </row>
    <row r="906" spans="23:25" x14ac:dyDescent="0.3">
      <c r="W906" t="str">
        <f t="shared" si="46"/>
        <v>22-Jun</v>
      </c>
      <c r="X906" s="1">
        <f t="shared" si="47"/>
        <v>42908</v>
      </c>
      <c r="Y906" s="5">
        <f>SUMIF('Raw Sales Data'!D:D,Pivots!X906,'Raw Sales Data'!S:S)</f>
        <v>0</v>
      </c>
    </row>
    <row r="907" spans="23:25" x14ac:dyDescent="0.3">
      <c r="W907" t="str">
        <f t="shared" si="46"/>
        <v>23-Jun</v>
      </c>
      <c r="X907" s="1">
        <f t="shared" si="47"/>
        <v>42909</v>
      </c>
      <c r="Y907" s="5">
        <f>SUMIF('Raw Sales Data'!D:D,Pivots!X907,'Raw Sales Data'!S:S)</f>
        <v>2475.0940000000001</v>
      </c>
    </row>
    <row r="908" spans="23:25" x14ac:dyDescent="0.3">
      <c r="W908" t="str">
        <f t="shared" si="46"/>
        <v>24-Jun</v>
      </c>
      <c r="X908" s="1">
        <f t="shared" si="47"/>
        <v>42910</v>
      </c>
      <c r="Y908" s="5">
        <f>SUMIF('Raw Sales Data'!D:D,Pivots!X908,'Raw Sales Data'!S:S)</f>
        <v>5310.9520000000002</v>
      </c>
    </row>
    <row r="909" spans="23:25" x14ac:dyDescent="0.3">
      <c r="W909" t="str">
        <f t="shared" si="46"/>
        <v>25-Jun</v>
      </c>
      <c r="X909" s="1">
        <f t="shared" si="47"/>
        <v>42911</v>
      </c>
      <c r="Y909" s="5">
        <f>SUMIF('Raw Sales Data'!D:D,Pivots!X909,'Raw Sales Data'!S:S)</f>
        <v>893.26599999999996</v>
      </c>
    </row>
    <row r="910" spans="23:25" x14ac:dyDescent="0.3">
      <c r="W910" t="str">
        <f t="shared" si="46"/>
        <v>26-Jun</v>
      </c>
      <c r="X910" s="1">
        <f t="shared" si="47"/>
        <v>42912</v>
      </c>
      <c r="Y910" s="5">
        <f>SUMIF('Raw Sales Data'!D:D,Pivots!X910,'Raw Sales Data'!S:S)</f>
        <v>1919.6000000000001</v>
      </c>
    </row>
    <row r="911" spans="23:25" x14ac:dyDescent="0.3">
      <c r="W911" t="str">
        <f t="shared" si="46"/>
        <v>27-Jun</v>
      </c>
      <c r="X911" s="1">
        <f t="shared" si="47"/>
        <v>42913</v>
      </c>
      <c r="Y911" s="5">
        <f>SUMIF('Raw Sales Data'!D:D,Pivots!X911,'Raw Sales Data'!S:S)</f>
        <v>778.70600000000013</v>
      </c>
    </row>
    <row r="912" spans="23:25" x14ac:dyDescent="0.3">
      <c r="W912" t="str">
        <f t="shared" si="46"/>
        <v>28-Jun</v>
      </c>
      <c r="X912" s="1">
        <f t="shared" si="47"/>
        <v>42914</v>
      </c>
      <c r="Y912" s="5">
        <f>SUMIF('Raw Sales Data'!D:D,Pivots!X912,'Raw Sales Data'!S:S)</f>
        <v>877.15600000000006</v>
      </c>
    </row>
    <row r="913" spans="23:25" x14ac:dyDescent="0.3">
      <c r="W913" t="str">
        <f t="shared" si="46"/>
        <v>29-Jun</v>
      </c>
      <c r="X913" s="1">
        <f t="shared" si="47"/>
        <v>42915</v>
      </c>
      <c r="Y913" s="5">
        <f>SUMIF('Raw Sales Data'!D:D,Pivots!X913,'Raw Sales Data'!S:S)</f>
        <v>191.88</v>
      </c>
    </row>
    <row r="914" spans="23:25" x14ac:dyDescent="0.3">
      <c r="W914" t="str">
        <f t="shared" si="46"/>
        <v>30-Jun</v>
      </c>
      <c r="X914" s="1">
        <f t="shared" si="47"/>
        <v>42916</v>
      </c>
      <c r="Y914" s="5">
        <f>SUMIF('Raw Sales Data'!D:D,Pivots!X914,'Raw Sales Data'!S:S)</f>
        <v>1352.9499999999998</v>
      </c>
    </row>
    <row r="915" spans="23:25" x14ac:dyDescent="0.3">
      <c r="W915" t="str">
        <f t="shared" si="46"/>
        <v>01-Jul</v>
      </c>
      <c r="X915" s="1">
        <f t="shared" si="47"/>
        <v>42917</v>
      </c>
      <c r="Y915" s="5">
        <f>SUMIF('Raw Sales Data'!D:D,Pivots!X915,'Raw Sales Data'!S:S)</f>
        <v>1724.376</v>
      </c>
    </row>
    <row r="916" spans="23:25" x14ac:dyDescent="0.3">
      <c r="W916" t="str">
        <f t="shared" si="46"/>
        <v>02-Jul</v>
      </c>
      <c r="X916" s="1">
        <f t="shared" si="47"/>
        <v>42918</v>
      </c>
      <c r="Y916" s="5">
        <f>SUMIF('Raw Sales Data'!D:D,Pivots!X916,'Raw Sales Data'!S:S)</f>
        <v>772.78599999999994</v>
      </c>
    </row>
    <row r="917" spans="23:25" x14ac:dyDescent="0.3">
      <c r="W917" t="str">
        <f t="shared" si="46"/>
        <v>03-Jul</v>
      </c>
      <c r="X917" s="1">
        <f t="shared" si="47"/>
        <v>42919</v>
      </c>
      <c r="Y917" s="5">
        <f>SUMIF('Raw Sales Data'!D:D,Pivots!X917,'Raw Sales Data'!S:S)</f>
        <v>847.69999999999993</v>
      </c>
    </row>
    <row r="918" spans="23:25" x14ac:dyDescent="0.3">
      <c r="W918" t="str">
        <f t="shared" si="46"/>
        <v>04-Jul</v>
      </c>
      <c r="X918" s="1">
        <f t="shared" si="47"/>
        <v>42920</v>
      </c>
      <c r="Y918" s="5">
        <f>SUMIF('Raw Sales Data'!D:D,Pivots!X918,'Raw Sales Data'!S:S)</f>
        <v>1651.3009999999999</v>
      </c>
    </row>
    <row r="919" spans="23:25" x14ac:dyDescent="0.3">
      <c r="W919" t="str">
        <f t="shared" si="46"/>
        <v>05-Jul</v>
      </c>
      <c r="X919" s="1">
        <f t="shared" si="47"/>
        <v>42921</v>
      </c>
      <c r="Y919" s="5">
        <f>SUMIF('Raw Sales Data'!D:D,Pivots!X919,'Raw Sales Data'!S:S)</f>
        <v>0</v>
      </c>
    </row>
    <row r="920" spans="23:25" x14ac:dyDescent="0.3">
      <c r="W920" t="str">
        <f t="shared" si="46"/>
        <v>06-Jul</v>
      </c>
      <c r="X920" s="1">
        <f t="shared" si="47"/>
        <v>42922</v>
      </c>
      <c r="Y920" s="5">
        <f>SUMIF('Raw Sales Data'!D:D,Pivots!X920,'Raw Sales Data'!S:S)</f>
        <v>0</v>
      </c>
    </row>
    <row r="921" spans="23:25" x14ac:dyDescent="0.3">
      <c r="W921" t="str">
        <f t="shared" si="46"/>
        <v>07-Jul</v>
      </c>
      <c r="X921" s="1">
        <f t="shared" si="47"/>
        <v>42923</v>
      </c>
      <c r="Y921" s="5">
        <f>SUMIF('Raw Sales Data'!D:D,Pivots!X921,'Raw Sales Data'!S:S)</f>
        <v>3882.2310000000002</v>
      </c>
    </row>
    <row r="922" spans="23:25" x14ac:dyDescent="0.3">
      <c r="W922" t="str">
        <f t="shared" si="46"/>
        <v>08-Jul</v>
      </c>
      <c r="X922" s="1">
        <f t="shared" si="47"/>
        <v>42924</v>
      </c>
      <c r="Y922" s="5">
        <f>SUMIF('Raw Sales Data'!D:D,Pivots!X922,'Raw Sales Data'!S:S)</f>
        <v>2616.5120000000002</v>
      </c>
    </row>
    <row r="923" spans="23:25" x14ac:dyDescent="0.3">
      <c r="W923" t="str">
        <f t="shared" si="46"/>
        <v>09-Jul</v>
      </c>
      <c r="X923" s="1">
        <f t="shared" si="47"/>
        <v>42925</v>
      </c>
      <c r="Y923" s="5">
        <f>SUMIF('Raw Sales Data'!D:D,Pivots!X923,'Raw Sales Data'!S:S)</f>
        <v>573.28599999999994</v>
      </c>
    </row>
    <row r="924" spans="23:25" x14ac:dyDescent="0.3">
      <c r="W924" t="str">
        <f t="shared" si="46"/>
        <v>10-Jul</v>
      </c>
      <c r="X924" s="1">
        <f t="shared" si="47"/>
        <v>42926</v>
      </c>
      <c r="Y924" s="5">
        <f>SUMIF('Raw Sales Data'!D:D,Pivots!X924,'Raw Sales Data'!S:S)</f>
        <v>895.89499999999998</v>
      </c>
    </row>
    <row r="925" spans="23:25" x14ac:dyDescent="0.3">
      <c r="W925" t="str">
        <f t="shared" si="46"/>
        <v>11-Jul</v>
      </c>
      <c r="X925" s="1">
        <f t="shared" si="47"/>
        <v>42927</v>
      </c>
      <c r="Y925" s="5">
        <f>SUMIF('Raw Sales Data'!D:D,Pivots!X925,'Raw Sales Data'!S:S)</f>
        <v>0</v>
      </c>
    </row>
    <row r="926" spans="23:25" x14ac:dyDescent="0.3">
      <c r="W926" t="str">
        <f t="shared" si="46"/>
        <v>12-Jul</v>
      </c>
      <c r="X926" s="1">
        <f t="shared" si="47"/>
        <v>42928</v>
      </c>
      <c r="Y926" s="5">
        <f>SUMIF('Raw Sales Data'!D:D,Pivots!X926,'Raw Sales Data'!S:S)</f>
        <v>95.76</v>
      </c>
    </row>
    <row r="927" spans="23:25" x14ac:dyDescent="0.3">
      <c r="W927" t="str">
        <f t="shared" si="46"/>
        <v>13-Jul</v>
      </c>
      <c r="X927" s="1">
        <f t="shared" si="47"/>
        <v>42929</v>
      </c>
      <c r="Y927" s="5">
        <f>SUMIF('Raw Sales Data'!D:D,Pivots!X927,'Raw Sales Data'!S:S)</f>
        <v>0</v>
      </c>
    </row>
    <row r="928" spans="23:25" x14ac:dyDescent="0.3">
      <c r="W928" t="str">
        <f t="shared" si="46"/>
        <v>14-Jul</v>
      </c>
      <c r="X928" s="1">
        <f t="shared" si="47"/>
        <v>42930</v>
      </c>
      <c r="Y928" s="5">
        <f>SUMIF('Raw Sales Data'!D:D,Pivots!X928,'Raw Sales Data'!S:S)</f>
        <v>2149.96</v>
      </c>
    </row>
    <row r="929" spans="23:25" x14ac:dyDescent="0.3">
      <c r="W929" t="str">
        <f t="shared" si="46"/>
        <v>15-Jul</v>
      </c>
      <c r="X929" s="1">
        <f t="shared" si="47"/>
        <v>42931</v>
      </c>
      <c r="Y929" s="5">
        <f>SUMIF('Raw Sales Data'!D:D,Pivots!X929,'Raw Sales Data'!S:S)</f>
        <v>380.2</v>
      </c>
    </row>
    <row r="930" spans="23:25" x14ac:dyDescent="0.3">
      <c r="W930" t="str">
        <f t="shared" si="46"/>
        <v>16-Jul</v>
      </c>
      <c r="X930" s="1">
        <f t="shared" si="47"/>
        <v>42932</v>
      </c>
      <c r="Y930" s="5">
        <f>SUMIF('Raw Sales Data'!D:D,Pivots!X930,'Raw Sales Data'!S:S)</f>
        <v>910.17000000000019</v>
      </c>
    </row>
    <row r="931" spans="23:25" x14ac:dyDescent="0.3">
      <c r="W931" t="str">
        <f t="shared" si="46"/>
        <v>17-Jul</v>
      </c>
      <c r="X931" s="1">
        <f t="shared" si="47"/>
        <v>42933</v>
      </c>
      <c r="Y931" s="5">
        <f>SUMIF('Raw Sales Data'!D:D,Pivots!X931,'Raw Sales Data'!S:S)</f>
        <v>2184.88</v>
      </c>
    </row>
    <row r="932" spans="23:25" x14ac:dyDescent="0.3">
      <c r="W932" t="str">
        <f t="shared" si="46"/>
        <v>18-Jul</v>
      </c>
      <c r="X932" s="1">
        <f t="shared" si="47"/>
        <v>42934</v>
      </c>
      <c r="Y932" s="5">
        <f>SUMIF('Raw Sales Data'!D:D,Pivots!X932,'Raw Sales Data'!S:S)</f>
        <v>2891.8580000000006</v>
      </c>
    </row>
    <row r="933" spans="23:25" x14ac:dyDescent="0.3">
      <c r="W933" t="str">
        <f t="shared" si="46"/>
        <v>19-Jul</v>
      </c>
      <c r="X933" s="1">
        <f t="shared" si="47"/>
        <v>42935</v>
      </c>
      <c r="Y933" s="5">
        <f>SUMIF('Raw Sales Data'!D:D,Pivots!X933,'Raw Sales Data'!S:S)</f>
        <v>1536.454</v>
      </c>
    </row>
    <row r="934" spans="23:25" x14ac:dyDescent="0.3">
      <c r="W934" t="str">
        <f t="shared" si="46"/>
        <v>20-Jul</v>
      </c>
      <c r="X934" s="1">
        <f t="shared" si="47"/>
        <v>42936</v>
      </c>
      <c r="Y934" s="5">
        <f>SUMIF('Raw Sales Data'!D:D,Pivots!X934,'Raw Sales Data'!S:S)</f>
        <v>89.95</v>
      </c>
    </row>
    <row r="935" spans="23:25" x14ac:dyDescent="0.3">
      <c r="W935" t="str">
        <f t="shared" si="46"/>
        <v>21-Jul</v>
      </c>
      <c r="X935" s="1">
        <f t="shared" si="47"/>
        <v>42937</v>
      </c>
      <c r="Y935" s="5">
        <f>SUMIF('Raw Sales Data'!D:D,Pivots!X935,'Raw Sales Data'!S:S)</f>
        <v>991.09500000000003</v>
      </c>
    </row>
    <row r="936" spans="23:25" x14ac:dyDescent="0.3">
      <c r="W936" t="str">
        <f t="shared" si="46"/>
        <v>22-Jul</v>
      </c>
      <c r="X936" s="1">
        <f t="shared" si="47"/>
        <v>42938</v>
      </c>
      <c r="Y936" s="5">
        <f>SUMIF('Raw Sales Data'!D:D,Pivots!X936,'Raw Sales Data'!S:S)</f>
        <v>1368.0480000000002</v>
      </c>
    </row>
    <row r="937" spans="23:25" x14ac:dyDescent="0.3">
      <c r="W937" t="str">
        <f t="shared" si="46"/>
        <v>23-Jul</v>
      </c>
      <c r="X937" s="1">
        <f t="shared" si="47"/>
        <v>42939</v>
      </c>
      <c r="Y937" s="5">
        <f>SUMIF('Raw Sales Data'!D:D,Pivots!X937,'Raw Sales Data'!S:S)</f>
        <v>654.58699999999999</v>
      </c>
    </row>
    <row r="938" spans="23:25" x14ac:dyDescent="0.3">
      <c r="W938" t="str">
        <f t="shared" si="46"/>
        <v>24-Jul</v>
      </c>
      <c r="X938" s="1">
        <f t="shared" si="47"/>
        <v>42940</v>
      </c>
      <c r="Y938" s="5">
        <f>SUMIF('Raw Sales Data'!D:D,Pivots!X938,'Raw Sales Data'!S:S)</f>
        <v>326.964</v>
      </c>
    </row>
    <row r="939" spans="23:25" x14ac:dyDescent="0.3">
      <c r="W939" t="str">
        <f t="shared" si="46"/>
        <v>25-Jul</v>
      </c>
      <c r="X939" s="1">
        <f t="shared" si="47"/>
        <v>42941</v>
      </c>
      <c r="Y939" s="5">
        <f>SUMIF('Raw Sales Data'!D:D,Pivots!X939,'Raw Sales Data'!S:S)</f>
        <v>4979.308</v>
      </c>
    </row>
    <row r="940" spans="23:25" x14ac:dyDescent="0.3">
      <c r="W940" t="str">
        <f t="shared" si="46"/>
        <v>26-Jul</v>
      </c>
      <c r="X940" s="1">
        <f t="shared" si="47"/>
        <v>42942</v>
      </c>
      <c r="Y940" s="5">
        <f>SUMIF('Raw Sales Data'!D:D,Pivots!X940,'Raw Sales Data'!S:S)</f>
        <v>0</v>
      </c>
    </row>
    <row r="941" spans="23:25" x14ac:dyDescent="0.3">
      <c r="W941" t="str">
        <f t="shared" si="46"/>
        <v>27-Jul</v>
      </c>
      <c r="X941" s="1">
        <f t="shared" si="47"/>
        <v>42943</v>
      </c>
      <c r="Y941" s="5">
        <f>SUMIF('Raw Sales Data'!D:D,Pivots!X941,'Raw Sales Data'!S:S)</f>
        <v>0</v>
      </c>
    </row>
    <row r="942" spans="23:25" x14ac:dyDescent="0.3">
      <c r="W942" t="str">
        <f t="shared" si="46"/>
        <v>28-Jul</v>
      </c>
      <c r="X942" s="1">
        <f t="shared" si="47"/>
        <v>42944</v>
      </c>
      <c r="Y942" s="5">
        <f>SUMIF('Raw Sales Data'!D:D,Pivots!X942,'Raw Sales Data'!S:S)</f>
        <v>2033.374</v>
      </c>
    </row>
    <row r="943" spans="23:25" x14ac:dyDescent="0.3">
      <c r="W943" t="str">
        <f t="shared" si="46"/>
        <v>29-Jul</v>
      </c>
      <c r="X943" s="1">
        <f t="shared" si="47"/>
        <v>42945</v>
      </c>
      <c r="Y943" s="5">
        <f>SUMIF('Raw Sales Data'!D:D,Pivots!X943,'Raw Sales Data'!S:S)</f>
        <v>819.154</v>
      </c>
    </row>
    <row r="944" spans="23:25" x14ac:dyDescent="0.3">
      <c r="W944" t="str">
        <f t="shared" si="46"/>
        <v>30-Jul</v>
      </c>
      <c r="X944" s="1">
        <f t="shared" si="47"/>
        <v>42946</v>
      </c>
      <c r="Y944" s="5">
        <f>SUMIF('Raw Sales Data'!D:D,Pivots!X944,'Raw Sales Data'!S:S)</f>
        <v>1770.7759999999998</v>
      </c>
    </row>
    <row r="945" spans="23:25" x14ac:dyDescent="0.3">
      <c r="W945" t="str">
        <f t="shared" si="46"/>
        <v>31-Jul</v>
      </c>
      <c r="X945" s="1">
        <f t="shared" si="47"/>
        <v>42947</v>
      </c>
      <c r="Y945" s="5">
        <f>SUMIF('Raw Sales Data'!D:D,Pivots!X945,'Raw Sales Data'!S:S)</f>
        <v>2174.1579999999999</v>
      </c>
    </row>
    <row r="946" spans="23:25" x14ac:dyDescent="0.3">
      <c r="W946" t="str">
        <f t="shared" si="46"/>
        <v>01-Aug</v>
      </c>
      <c r="X946" s="1">
        <f t="shared" si="47"/>
        <v>42948</v>
      </c>
      <c r="Y946" s="5">
        <f>SUMIF('Raw Sales Data'!D:D,Pivots!X946,'Raw Sales Data'!S:S)</f>
        <v>1124.6479999999999</v>
      </c>
    </row>
    <row r="947" spans="23:25" x14ac:dyDescent="0.3">
      <c r="W947" t="str">
        <f t="shared" si="46"/>
        <v>02-Aug</v>
      </c>
      <c r="X947" s="1">
        <f t="shared" si="47"/>
        <v>42949</v>
      </c>
      <c r="Y947" s="5">
        <f>SUMIF('Raw Sales Data'!D:D,Pivots!X947,'Raw Sales Data'!S:S)</f>
        <v>482.584</v>
      </c>
    </row>
    <row r="948" spans="23:25" x14ac:dyDescent="0.3">
      <c r="W948" t="str">
        <f t="shared" si="46"/>
        <v>03-Aug</v>
      </c>
      <c r="X948" s="1">
        <f t="shared" si="47"/>
        <v>42950</v>
      </c>
      <c r="Y948" s="5">
        <f>SUMIF('Raw Sales Data'!D:D,Pivots!X948,'Raw Sales Data'!S:S)</f>
        <v>248.82</v>
      </c>
    </row>
    <row r="949" spans="23:25" x14ac:dyDescent="0.3">
      <c r="W949" t="str">
        <f t="shared" si="46"/>
        <v>04-Aug</v>
      </c>
      <c r="X949" s="1">
        <f t="shared" si="47"/>
        <v>42951</v>
      </c>
      <c r="Y949" s="5">
        <f>SUMIF('Raw Sales Data'!D:D,Pivots!X949,'Raw Sales Data'!S:S)</f>
        <v>497.90999999999997</v>
      </c>
    </row>
    <row r="950" spans="23:25" x14ac:dyDescent="0.3">
      <c r="W950" t="str">
        <f t="shared" si="46"/>
        <v>05-Aug</v>
      </c>
      <c r="X950" s="1">
        <f t="shared" si="47"/>
        <v>42952</v>
      </c>
      <c r="Y950" s="5">
        <f>SUMIF('Raw Sales Data'!D:D,Pivots!X950,'Raw Sales Data'!S:S)</f>
        <v>197.05</v>
      </c>
    </row>
    <row r="951" spans="23:25" x14ac:dyDescent="0.3">
      <c r="W951" t="str">
        <f t="shared" si="46"/>
        <v>06-Aug</v>
      </c>
      <c r="X951" s="1">
        <f t="shared" si="47"/>
        <v>42953</v>
      </c>
      <c r="Y951" s="5">
        <f>SUMIF('Raw Sales Data'!D:D,Pivots!X951,'Raw Sales Data'!S:S)</f>
        <v>320.38800000000003</v>
      </c>
    </row>
    <row r="952" spans="23:25" x14ac:dyDescent="0.3">
      <c r="W952" t="str">
        <f t="shared" si="46"/>
        <v>07-Aug</v>
      </c>
      <c r="X952" s="1">
        <f t="shared" si="47"/>
        <v>42954</v>
      </c>
      <c r="Y952" s="5">
        <f>SUMIF('Raw Sales Data'!D:D,Pivots!X952,'Raw Sales Data'!S:S)</f>
        <v>179.97</v>
      </c>
    </row>
    <row r="953" spans="23:25" x14ac:dyDescent="0.3">
      <c r="W953" t="str">
        <f t="shared" si="46"/>
        <v>08-Aug</v>
      </c>
      <c r="X953" s="1">
        <f t="shared" si="47"/>
        <v>42955</v>
      </c>
      <c r="Y953" s="5">
        <f>SUMIF('Raw Sales Data'!D:D,Pivots!X953,'Raw Sales Data'!S:S)</f>
        <v>1115.204</v>
      </c>
    </row>
    <row r="954" spans="23:25" x14ac:dyDescent="0.3">
      <c r="W954" t="str">
        <f t="shared" si="46"/>
        <v>09-Aug</v>
      </c>
      <c r="X954" s="1">
        <f t="shared" si="47"/>
        <v>42956</v>
      </c>
      <c r="Y954" s="5">
        <f>SUMIF('Raw Sales Data'!D:D,Pivots!X954,'Raw Sales Data'!S:S)</f>
        <v>661.35399999999993</v>
      </c>
    </row>
    <row r="955" spans="23:25" x14ac:dyDescent="0.3">
      <c r="W955" t="str">
        <f t="shared" si="46"/>
        <v>10-Aug</v>
      </c>
      <c r="X955" s="1">
        <f t="shared" si="47"/>
        <v>42957</v>
      </c>
      <c r="Y955" s="5">
        <f>SUMIF('Raw Sales Data'!D:D,Pivots!X955,'Raw Sales Data'!S:S)</f>
        <v>0</v>
      </c>
    </row>
    <row r="956" spans="23:25" x14ac:dyDescent="0.3">
      <c r="W956" t="str">
        <f t="shared" si="46"/>
        <v>11-Aug</v>
      </c>
      <c r="X956" s="1">
        <f t="shared" si="47"/>
        <v>42958</v>
      </c>
      <c r="Y956" s="5">
        <f>SUMIF('Raw Sales Data'!D:D,Pivots!X956,'Raw Sales Data'!S:S)</f>
        <v>151.82</v>
      </c>
    </row>
    <row r="957" spans="23:25" x14ac:dyDescent="0.3">
      <c r="W957" t="str">
        <f t="shared" si="46"/>
        <v>12-Aug</v>
      </c>
      <c r="X957" s="1">
        <f t="shared" si="47"/>
        <v>42959</v>
      </c>
      <c r="Y957" s="5">
        <f>SUMIF('Raw Sales Data'!D:D,Pivots!X957,'Raw Sales Data'!S:S)</f>
        <v>3951.9605000000001</v>
      </c>
    </row>
    <row r="958" spans="23:25" x14ac:dyDescent="0.3">
      <c r="W958" t="str">
        <f t="shared" si="46"/>
        <v>13-Aug</v>
      </c>
      <c r="X958" s="1">
        <f t="shared" si="47"/>
        <v>42960</v>
      </c>
      <c r="Y958" s="5">
        <f>SUMIF('Raw Sales Data'!D:D,Pivots!X958,'Raw Sales Data'!S:S)</f>
        <v>731.52399999999989</v>
      </c>
    </row>
    <row r="959" spans="23:25" x14ac:dyDescent="0.3">
      <c r="W959" t="str">
        <f t="shared" si="46"/>
        <v>14-Aug</v>
      </c>
      <c r="X959" s="1">
        <f t="shared" si="47"/>
        <v>42961</v>
      </c>
      <c r="Y959" s="5">
        <f>SUMIF('Raw Sales Data'!D:D,Pivots!X959,'Raw Sales Data'!S:S)</f>
        <v>923.6880000000001</v>
      </c>
    </row>
    <row r="960" spans="23:25" x14ac:dyDescent="0.3">
      <c r="W960" t="str">
        <f t="shared" si="46"/>
        <v>15-Aug</v>
      </c>
      <c r="X960" s="1">
        <f t="shared" si="47"/>
        <v>42962</v>
      </c>
      <c r="Y960" s="5">
        <f>SUMIF('Raw Sales Data'!D:D,Pivots!X960,'Raw Sales Data'!S:S)</f>
        <v>1680.2659999999998</v>
      </c>
    </row>
    <row r="961" spans="23:25" x14ac:dyDescent="0.3">
      <c r="W961" t="str">
        <f t="shared" si="46"/>
        <v>16-Aug</v>
      </c>
      <c r="X961" s="1">
        <f t="shared" si="47"/>
        <v>42963</v>
      </c>
      <c r="Y961" s="5">
        <f>SUMIF('Raw Sales Data'!D:D,Pivots!X961,'Raw Sales Data'!S:S)</f>
        <v>204.54</v>
      </c>
    </row>
    <row r="962" spans="23:25" x14ac:dyDescent="0.3">
      <c r="W962" t="str">
        <f t="shared" si="46"/>
        <v>17-Aug</v>
      </c>
      <c r="X962" s="1">
        <f t="shared" si="47"/>
        <v>42964</v>
      </c>
      <c r="Y962" s="5">
        <f>SUMIF('Raw Sales Data'!D:D,Pivots!X962,'Raw Sales Data'!S:S)</f>
        <v>15.712</v>
      </c>
    </row>
    <row r="963" spans="23:25" x14ac:dyDescent="0.3">
      <c r="W963" t="str">
        <f t="shared" si="46"/>
        <v>18-Aug</v>
      </c>
      <c r="X963" s="1">
        <f t="shared" si="47"/>
        <v>42965</v>
      </c>
      <c r="Y963" s="5">
        <f>SUMIF('Raw Sales Data'!D:D,Pivots!X963,'Raw Sales Data'!S:S)</f>
        <v>496.11399999999998</v>
      </c>
    </row>
    <row r="964" spans="23:25" x14ac:dyDescent="0.3">
      <c r="W964" t="str">
        <f t="shared" ref="W964:W1027" si="48">TEXT(X964,"dd-mmm")</f>
        <v>19-Aug</v>
      </c>
      <c r="X964" s="1">
        <f t="shared" si="47"/>
        <v>42966</v>
      </c>
      <c r="Y964" s="5">
        <f>SUMIF('Raw Sales Data'!D:D,Pivots!X964,'Raw Sales Data'!S:S)</f>
        <v>448.79199999999997</v>
      </c>
    </row>
    <row r="965" spans="23:25" x14ac:dyDescent="0.3">
      <c r="W965" t="str">
        <f t="shared" si="48"/>
        <v>20-Aug</v>
      </c>
      <c r="X965" s="1">
        <f t="shared" ref="X965:X1028" si="49">X964+1</f>
        <v>42967</v>
      </c>
      <c r="Y965" s="5">
        <f>SUMIF('Raw Sales Data'!D:D,Pivots!X965,'Raw Sales Data'!S:S)</f>
        <v>14.78</v>
      </c>
    </row>
    <row r="966" spans="23:25" x14ac:dyDescent="0.3">
      <c r="W966" t="str">
        <f t="shared" si="48"/>
        <v>21-Aug</v>
      </c>
      <c r="X966" s="1">
        <f t="shared" si="49"/>
        <v>42968</v>
      </c>
      <c r="Y966" s="5">
        <f>SUMIF('Raw Sales Data'!D:D,Pivots!X966,'Raw Sales Data'!S:S)</f>
        <v>4225.1180000000004</v>
      </c>
    </row>
    <row r="967" spans="23:25" x14ac:dyDescent="0.3">
      <c r="W967" t="str">
        <f t="shared" si="48"/>
        <v>22-Aug</v>
      </c>
      <c r="X967" s="1">
        <f t="shared" si="49"/>
        <v>42969</v>
      </c>
      <c r="Y967" s="5">
        <f>SUMIF('Raw Sales Data'!D:D,Pivots!X967,'Raw Sales Data'!S:S)</f>
        <v>405.35</v>
      </c>
    </row>
    <row r="968" spans="23:25" x14ac:dyDescent="0.3">
      <c r="W968" t="str">
        <f t="shared" si="48"/>
        <v>23-Aug</v>
      </c>
      <c r="X968" s="1">
        <f t="shared" si="49"/>
        <v>42970</v>
      </c>
      <c r="Y968" s="5">
        <f>SUMIF('Raw Sales Data'!D:D,Pivots!X968,'Raw Sales Data'!S:S)</f>
        <v>4187.348</v>
      </c>
    </row>
    <row r="969" spans="23:25" x14ac:dyDescent="0.3">
      <c r="W969" t="str">
        <f t="shared" si="48"/>
        <v>24-Aug</v>
      </c>
      <c r="X969" s="1">
        <f t="shared" si="49"/>
        <v>42971</v>
      </c>
      <c r="Y969" s="5">
        <f>SUMIF('Raw Sales Data'!D:D,Pivots!X969,'Raw Sales Data'!S:S)</f>
        <v>0</v>
      </c>
    </row>
    <row r="970" spans="23:25" x14ac:dyDescent="0.3">
      <c r="W970" t="str">
        <f t="shared" si="48"/>
        <v>25-Aug</v>
      </c>
      <c r="X970" s="1">
        <f t="shared" si="49"/>
        <v>42972</v>
      </c>
      <c r="Y970" s="5">
        <f>SUMIF('Raw Sales Data'!D:D,Pivots!X970,'Raw Sales Data'!S:S)</f>
        <v>0</v>
      </c>
    </row>
    <row r="971" spans="23:25" x14ac:dyDescent="0.3">
      <c r="W971" t="str">
        <f t="shared" si="48"/>
        <v>26-Aug</v>
      </c>
      <c r="X971" s="1">
        <f t="shared" si="49"/>
        <v>42973</v>
      </c>
      <c r="Y971" s="5">
        <f>SUMIF('Raw Sales Data'!D:D,Pivots!X971,'Raw Sales Data'!S:S)</f>
        <v>4874.2979999999998</v>
      </c>
    </row>
    <row r="972" spans="23:25" x14ac:dyDescent="0.3">
      <c r="W972" t="str">
        <f t="shared" si="48"/>
        <v>27-Aug</v>
      </c>
      <c r="X972" s="1">
        <f t="shared" si="49"/>
        <v>42974</v>
      </c>
      <c r="Y972" s="5">
        <f>SUMIF('Raw Sales Data'!D:D,Pivots!X972,'Raw Sales Data'!S:S)</f>
        <v>767.91099999999983</v>
      </c>
    </row>
    <row r="973" spans="23:25" x14ac:dyDescent="0.3">
      <c r="W973" t="str">
        <f t="shared" si="48"/>
        <v>28-Aug</v>
      </c>
      <c r="X973" s="1">
        <f t="shared" si="49"/>
        <v>42975</v>
      </c>
      <c r="Y973" s="5">
        <f>SUMIF('Raw Sales Data'!D:D,Pivots!X973,'Raw Sales Data'!S:S)</f>
        <v>322.02480000000003</v>
      </c>
    </row>
    <row r="974" spans="23:25" x14ac:dyDescent="0.3">
      <c r="W974" t="str">
        <f t="shared" si="48"/>
        <v>29-Aug</v>
      </c>
      <c r="X974" s="1">
        <f t="shared" si="49"/>
        <v>42976</v>
      </c>
      <c r="Y974" s="5">
        <f>SUMIF('Raw Sales Data'!D:D,Pivots!X974,'Raw Sales Data'!S:S)</f>
        <v>632.18799999999987</v>
      </c>
    </row>
    <row r="975" spans="23:25" x14ac:dyDescent="0.3">
      <c r="W975" t="str">
        <f t="shared" si="48"/>
        <v>30-Aug</v>
      </c>
      <c r="X975" s="1">
        <f t="shared" si="49"/>
        <v>42977</v>
      </c>
      <c r="Y975" s="5">
        <f>SUMIF('Raw Sales Data'!D:D,Pivots!X975,'Raw Sales Data'!S:S)</f>
        <v>1656.87</v>
      </c>
    </row>
    <row r="976" spans="23:25" x14ac:dyDescent="0.3">
      <c r="W976" t="str">
        <f t="shared" si="48"/>
        <v>31-Aug</v>
      </c>
      <c r="X976" s="1">
        <f t="shared" si="49"/>
        <v>42978</v>
      </c>
      <c r="Y976" s="5">
        <f>SUMIF('Raw Sales Data'!D:D,Pivots!X976,'Raw Sales Data'!S:S)</f>
        <v>23.968</v>
      </c>
    </row>
    <row r="977" spans="23:25" x14ac:dyDescent="0.3">
      <c r="W977" t="str">
        <f t="shared" si="48"/>
        <v>01-Sep</v>
      </c>
      <c r="X977" s="1">
        <f t="shared" si="49"/>
        <v>42979</v>
      </c>
      <c r="Y977" s="5">
        <f>SUMIF('Raw Sales Data'!D:D,Pivots!X977,'Raw Sales Data'!S:S)</f>
        <v>5766.1519999999982</v>
      </c>
    </row>
    <row r="978" spans="23:25" x14ac:dyDescent="0.3">
      <c r="W978" t="str">
        <f t="shared" si="48"/>
        <v>02-Sep</v>
      </c>
      <c r="X978" s="1">
        <f t="shared" si="49"/>
        <v>42980</v>
      </c>
      <c r="Y978" s="5">
        <f>SUMIF('Raw Sales Data'!D:D,Pivots!X978,'Raw Sales Data'!S:S)</f>
        <v>6792.1929999999984</v>
      </c>
    </row>
    <row r="979" spans="23:25" x14ac:dyDescent="0.3">
      <c r="W979" t="str">
        <f t="shared" si="48"/>
        <v>03-Sep</v>
      </c>
      <c r="X979" s="1">
        <f t="shared" si="49"/>
        <v>42981</v>
      </c>
      <c r="Y979" s="5">
        <f>SUMIF('Raw Sales Data'!D:D,Pivots!X979,'Raw Sales Data'!S:S)</f>
        <v>2365.5960000000005</v>
      </c>
    </row>
    <row r="980" spans="23:25" x14ac:dyDescent="0.3">
      <c r="W980" t="str">
        <f t="shared" si="48"/>
        <v>04-Sep</v>
      </c>
      <c r="X980" s="1">
        <f t="shared" si="49"/>
        <v>42982</v>
      </c>
      <c r="Y980" s="5">
        <f>SUMIF('Raw Sales Data'!D:D,Pivots!X980,'Raw Sales Data'!S:S)</f>
        <v>1707.8120000000001</v>
      </c>
    </row>
    <row r="981" spans="23:25" x14ac:dyDescent="0.3">
      <c r="W981" t="str">
        <f t="shared" si="48"/>
        <v>05-Sep</v>
      </c>
      <c r="X981" s="1">
        <f t="shared" si="49"/>
        <v>42983</v>
      </c>
      <c r="Y981" s="5">
        <f>SUMIF('Raw Sales Data'!D:D,Pivots!X981,'Raw Sales Data'!S:S)</f>
        <v>5226.348</v>
      </c>
    </row>
    <row r="982" spans="23:25" x14ac:dyDescent="0.3">
      <c r="W982" t="str">
        <f t="shared" si="48"/>
        <v>06-Sep</v>
      </c>
      <c r="X982" s="1">
        <f t="shared" si="49"/>
        <v>42984</v>
      </c>
      <c r="Y982" s="5">
        <f>SUMIF('Raw Sales Data'!D:D,Pivots!X982,'Raw Sales Data'!S:S)</f>
        <v>1313.5359999999998</v>
      </c>
    </row>
    <row r="983" spans="23:25" x14ac:dyDescent="0.3">
      <c r="W983" t="str">
        <f t="shared" si="48"/>
        <v>07-Sep</v>
      </c>
      <c r="X983" s="1">
        <f t="shared" si="49"/>
        <v>42985</v>
      </c>
      <c r="Y983" s="5">
        <f>SUMIF('Raw Sales Data'!D:D,Pivots!X983,'Raw Sales Data'!S:S)</f>
        <v>0</v>
      </c>
    </row>
    <row r="984" spans="23:25" x14ac:dyDescent="0.3">
      <c r="W984" t="str">
        <f t="shared" si="48"/>
        <v>08-Sep</v>
      </c>
      <c r="X984" s="1">
        <f t="shared" si="49"/>
        <v>42986</v>
      </c>
      <c r="Y984" s="5">
        <f>SUMIF('Raw Sales Data'!D:D,Pivots!X984,'Raw Sales Data'!S:S)</f>
        <v>4493.9835999999996</v>
      </c>
    </row>
    <row r="985" spans="23:25" x14ac:dyDescent="0.3">
      <c r="W985" t="str">
        <f t="shared" si="48"/>
        <v>09-Sep</v>
      </c>
      <c r="X985" s="1">
        <f t="shared" si="49"/>
        <v>42987</v>
      </c>
      <c r="Y985" s="5">
        <f>SUMIF('Raw Sales Data'!D:D,Pivots!X985,'Raw Sales Data'!S:S)</f>
        <v>84.99199999999999</v>
      </c>
    </row>
    <row r="986" spans="23:25" x14ac:dyDescent="0.3">
      <c r="W986" t="str">
        <f t="shared" si="48"/>
        <v>10-Sep</v>
      </c>
      <c r="X986" s="1">
        <f t="shared" si="49"/>
        <v>42988</v>
      </c>
      <c r="Y986" s="5">
        <f>SUMIF('Raw Sales Data'!D:D,Pivots!X986,'Raw Sales Data'!S:S)</f>
        <v>2094.3240000000005</v>
      </c>
    </row>
    <row r="987" spans="23:25" x14ac:dyDescent="0.3">
      <c r="W987" t="str">
        <f t="shared" si="48"/>
        <v>11-Sep</v>
      </c>
      <c r="X987" s="1">
        <f t="shared" si="49"/>
        <v>42989</v>
      </c>
      <c r="Y987" s="5">
        <f>SUMIF('Raw Sales Data'!D:D,Pivots!X987,'Raw Sales Data'!S:S)</f>
        <v>6402.0180000000009</v>
      </c>
    </row>
    <row r="988" spans="23:25" x14ac:dyDescent="0.3">
      <c r="W988" t="str">
        <f t="shared" si="48"/>
        <v>12-Sep</v>
      </c>
      <c r="X988" s="1">
        <f t="shared" si="49"/>
        <v>42990</v>
      </c>
      <c r="Y988" s="5">
        <f>SUMIF('Raw Sales Data'!D:D,Pivots!X988,'Raw Sales Data'!S:S)</f>
        <v>2043.7919999999999</v>
      </c>
    </row>
    <row r="989" spans="23:25" x14ac:dyDescent="0.3">
      <c r="W989" t="str">
        <f t="shared" si="48"/>
        <v>13-Sep</v>
      </c>
      <c r="X989" s="1">
        <f t="shared" si="49"/>
        <v>42991</v>
      </c>
      <c r="Y989" s="5">
        <f>SUMIF('Raw Sales Data'!D:D,Pivots!X989,'Raw Sales Data'!S:S)</f>
        <v>2374.73</v>
      </c>
    </row>
    <row r="990" spans="23:25" x14ac:dyDescent="0.3">
      <c r="W990" t="str">
        <f t="shared" si="48"/>
        <v>14-Sep</v>
      </c>
      <c r="X990" s="1">
        <f t="shared" si="49"/>
        <v>42992</v>
      </c>
      <c r="Y990" s="5">
        <f>SUMIF('Raw Sales Data'!D:D,Pivots!X990,'Raw Sales Data'!S:S)</f>
        <v>1137.338</v>
      </c>
    </row>
    <row r="991" spans="23:25" x14ac:dyDescent="0.3">
      <c r="W991" t="str">
        <f t="shared" si="48"/>
        <v>15-Sep</v>
      </c>
      <c r="X991" s="1">
        <f t="shared" si="49"/>
        <v>42993</v>
      </c>
      <c r="Y991" s="5">
        <f>SUMIF('Raw Sales Data'!D:D,Pivots!X991,'Raw Sales Data'!S:S)</f>
        <v>2101.1820000000002</v>
      </c>
    </row>
    <row r="992" spans="23:25" x14ac:dyDescent="0.3">
      <c r="W992" t="str">
        <f t="shared" si="48"/>
        <v>16-Sep</v>
      </c>
      <c r="X992" s="1">
        <f t="shared" si="49"/>
        <v>42994</v>
      </c>
      <c r="Y992" s="5">
        <f>SUMIF('Raw Sales Data'!D:D,Pivots!X992,'Raw Sales Data'!S:S)</f>
        <v>425.88599999999997</v>
      </c>
    </row>
    <row r="993" spans="23:25" x14ac:dyDescent="0.3">
      <c r="W993" t="str">
        <f t="shared" si="48"/>
        <v>17-Sep</v>
      </c>
      <c r="X993" s="1">
        <f t="shared" si="49"/>
        <v>42995</v>
      </c>
      <c r="Y993" s="5">
        <f>SUMIF('Raw Sales Data'!D:D,Pivots!X993,'Raw Sales Data'!S:S)</f>
        <v>2043.126</v>
      </c>
    </row>
    <row r="994" spans="23:25" x14ac:dyDescent="0.3">
      <c r="W994" t="str">
        <f t="shared" si="48"/>
        <v>18-Sep</v>
      </c>
      <c r="X994" s="1">
        <f t="shared" si="49"/>
        <v>42996</v>
      </c>
      <c r="Y994" s="5">
        <f>SUMIF('Raw Sales Data'!D:D,Pivots!X994,'Raw Sales Data'!S:S)</f>
        <v>4751.0820000000003</v>
      </c>
    </row>
    <row r="995" spans="23:25" x14ac:dyDescent="0.3">
      <c r="W995" t="str">
        <f t="shared" si="48"/>
        <v>19-Sep</v>
      </c>
      <c r="X995" s="1">
        <f t="shared" si="49"/>
        <v>42997</v>
      </c>
      <c r="Y995" s="5">
        <f>SUMIF('Raw Sales Data'!D:D,Pivots!X995,'Raw Sales Data'!S:S)</f>
        <v>3839.3119999999999</v>
      </c>
    </row>
    <row r="996" spans="23:25" x14ac:dyDescent="0.3">
      <c r="W996" t="str">
        <f t="shared" si="48"/>
        <v>20-Sep</v>
      </c>
      <c r="X996" s="1">
        <f t="shared" si="49"/>
        <v>42998</v>
      </c>
      <c r="Y996" s="5">
        <f>SUMIF('Raw Sales Data'!D:D,Pivots!X996,'Raw Sales Data'!S:S)</f>
        <v>1232.0039999999999</v>
      </c>
    </row>
    <row r="997" spans="23:25" x14ac:dyDescent="0.3">
      <c r="W997" t="str">
        <f t="shared" si="48"/>
        <v>21-Sep</v>
      </c>
      <c r="X997" s="1">
        <f t="shared" si="49"/>
        <v>42999</v>
      </c>
      <c r="Y997" s="5">
        <f>SUMIF('Raw Sales Data'!D:D,Pivots!X997,'Raw Sales Data'!S:S)</f>
        <v>0</v>
      </c>
    </row>
    <row r="998" spans="23:25" x14ac:dyDescent="0.3">
      <c r="W998" t="str">
        <f t="shared" si="48"/>
        <v>22-Sep</v>
      </c>
      <c r="X998" s="1">
        <f t="shared" si="49"/>
        <v>43000</v>
      </c>
      <c r="Y998" s="5">
        <f>SUMIF('Raw Sales Data'!D:D,Pivots!X998,'Raw Sales Data'!S:S)</f>
        <v>418.06200000000001</v>
      </c>
    </row>
    <row r="999" spans="23:25" x14ac:dyDescent="0.3">
      <c r="W999" t="str">
        <f t="shared" si="48"/>
        <v>23-Sep</v>
      </c>
      <c r="X999" s="1">
        <f t="shared" si="49"/>
        <v>43001</v>
      </c>
      <c r="Y999" s="5">
        <f>SUMIF('Raw Sales Data'!D:D,Pivots!X999,'Raw Sales Data'!S:S)</f>
        <v>1322.145</v>
      </c>
    </row>
    <row r="1000" spans="23:25" x14ac:dyDescent="0.3">
      <c r="W1000" t="str">
        <f t="shared" si="48"/>
        <v>24-Sep</v>
      </c>
      <c r="X1000" s="1">
        <f t="shared" si="49"/>
        <v>43002</v>
      </c>
      <c r="Y1000" s="5">
        <f>SUMIF('Raw Sales Data'!D:D,Pivots!X1000,'Raw Sales Data'!S:S)</f>
        <v>2286.0500000000002</v>
      </c>
    </row>
    <row r="1001" spans="23:25" x14ac:dyDescent="0.3">
      <c r="W1001" t="str">
        <f t="shared" si="48"/>
        <v>25-Sep</v>
      </c>
      <c r="X1001" s="1">
        <f t="shared" si="49"/>
        <v>43003</v>
      </c>
      <c r="Y1001" s="5">
        <f>SUMIF('Raw Sales Data'!D:D,Pivots!X1001,'Raw Sales Data'!S:S)</f>
        <v>2384.0030000000002</v>
      </c>
    </row>
    <row r="1002" spans="23:25" x14ac:dyDescent="0.3">
      <c r="W1002" t="str">
        <f t="shared" si="48"/>
        <v>26-Sep</v>
      </c>
      <c r="X1002" s="1">
        <f t="shared" si="49"/>
        <v>43004</v>
      </c>
      <c r="Y1002" s="5">
        <f>SUMIF('Raw Sales Data'!D:D,Pivots!X1002,'Raw Sales Data'!S:S)</f>
        <v>2698.1665000000003</v>
      </c>
    </row>
    <row r="1003" spans="23:25" x14ac:dyDescent="0.3">
      <c r="W1003" t="str">
        <f t="shared" si="48"/>
        <v>27-Sep</v>
      </c>
      <c r="X1003" s="1">
        <f t="shared" si="49"/>
        <v>43005</v>
      </c>
      <c r="Y1003" s="5">
        <f>SUMIF('Raw Sales Data'!D:D,Pivots!X1003,'Raw Sales Data'!S:S)</f>
        <v>1992.9858000000002</v>
      </c>
    </row>
    <row r="1004" spans="23:25" x14ac:dyDescent="0.3">
      <c r="W1004" t="str">
        <f t="shared" si="48"/>
        <v>28-Sep</v>
      </c>
      <c r="X1004" s="1">
        <f t="shared" si="49"/>
        <v>43006</v>
      </c>
      <c r="Y1004" s="5">
        <f>SUMIF('Raw Sales Data'!D:D,Pivots!X1004,'Raw Sales Data'!S:S)</f>
        <v>99.135999999999996</v>
      </c>
    </row>
    <row r="1005" spans="23:25" x14ac:dyDescent="0.3">
      <c r="W1005" t="str">
        <f t="shared" si="48"/>
        <v>29-Sep</v>
      </c>
      <c r="X1005" s="1">
        <f t="shared" si="49"/>
        <v>43007</v>
      </c>
      <c r="Y1005" s="5">
        <f>SUMIF('Raw Sales Data'!D:D,Pivots!X1005,'Raw Sales Data'!S:S)</f>
        <v>1271.5520000000001</v>
      </c>
    </row>
    <row r="1006" spans="23:25" x14ac:dyDescent="0.3">
      <c r="W1006" t="str">
        <f t="shared" si="48"/>
        <v>30-Sep</v>
      </c>
      <c r="X1006" s="1">
        <f t="shared" si="49"/>
        <v>43008</v>
      </c>
      <c r="Y1006" s="5">
        <f>SUMIF('Raw Sales Data'!D:D,Pivots!X1006,'Raw Sales Data'!S:S)</f>
        <v>525.88400000000001</v>
      </c>
    </row>
    <row r="1007" spans="23:25" x14ac:dyDescent="0.3">
      <c r="W1007" t="str">
        <f t="shared" si="48"/>
        <v>01-Oct</v>
      </c>
      <c r="X1007" s="1">
        <f t="shared" si="49"/>
        <v>43009</v>
      </c>
      <c r="Y1007" s="5">
        <f>SUMIF('Raw Sales Data'!D:D,Pivots!X1007,'Raw Sales Data'!S:S)</f>
        <v>781.4140000000001</v>
      </c>
    </row>
    <row r="1008" spans="23:25" x14ac:dyDescent="0.3">
      <c r="W1008" t="str">
        <f t="shared" si="48"/>
        <v>02-Oct</v>
      </c>
      <c r="X1008" s="1">
        <f t="shared" si="49"/>
        <v>43010</v>
      </c>
      <c r="Y1008" s="5">
        <f>SUMIF('Raw Sales Data'!D:D,Pivots!X1008,'Raw Sales Data'!S:S)</f>
        <v>18452.971999999998</v>
      </c>
    </row>
    <row r="1009" spans="23:25" x14ac:dyDescent="0.3">
      <c r="W1009" t="str">
        <f t="shared" si="48"/>
        <v>03-Oct</v>
      </c>
      <c r="X1009" s="1">
        <f t="shared" si="49"/>
        <v>43011</v>
      </c>
      <c r="Y1009" s="5">
        <f>SUMIF('Raw Sales Data'!D:D,Pivots!X1009,'Raw Sales Data'!S:S)</f>
        <v>1680.6959999999999</v>
      </c>
    </row>
    <row r="1010" spans="23:25" x14ac:dyDescent="0.3">
      <c r="W1010" t="str">
        <f t="shared" si="48"/>
        <v>04-Oct</v>
      </c>
      <c r="X1010" s="1">
        <f t="shared" si="49"/>
        <v>43012</v>
      </c>
      <c r="Y1010" s="5">
        <f>SUMIF('Raw Sales Data'!D:D,Pivots!X1010,'Raw Sales Data'!S:S)</f>
        <v>5912.7820000000011</v>
      </c>
    </row>
    <row r="1011" spans="23:25" x14ac:dyDescent="0.3">
      <c r="W1011" t="str">
        <f t="shared" si="48"/>
        <v>05-Oct</v>
      </c>
      <c r="X1011" s="1">
        <f t="shared" si="49"/>
        <v>43013</v>
      </c>
      <c r="Y1011" s="5">
        <f>SUMIF('Raw Sales Data'!D:D,Pivots!X1011,'Raw Sales Data'!S:S)</f>
        <v>0</v>
      </c>
    </row>
    <row r="1012" spans="23:25" x14ac:dyDescent="0.3">
      <c r="W1012" t="str">
        <f t="shared" si="48"/>
        <v>06-Oct</v>
      </c>
      <c r="X1012" s="1">
        <f t="shared" si="49"/>
        <v>43014</v>
      </c>
      <c r="Y1012" s="5">
        <f>SUMIF('Raw Sales Data'!D:D,Pivots!X1012,'Raw Sales Data'!S:S)</f>
        <v>830.40000000000009</v>
      </c>
    </row>
    <row r="1013" spans="23:25" x14ac:dyDescent="0.3">
      <c r="W1013" t="str">
        <f t="shared" si="48"/>
        <v>07-Oct</v>
      </c>
      <c r="X1013" s="1">
        <f t="shared" si="49"/>
        <v>43015</v>
      </c>
      <c r="Y1013" s="5">
        <f>SUMIF('Raw Sales Data'!D:D,Pivots!X1013,'Raw Sales Data'!S:S)</f>
        <v>973.71199999999999</v>
      </c>
    </row>
    <row r="1014" spans="23:25" x14ac:dyDescent="0.3">
      <c r="W1014" t="str">
        <f t="shared" si="48"/>
        <v>08-Oct</v>
      </c>
      <c r="X1014" s="1">
        <f t="shared" si="49"/>
        <v>43016</v>
      </c>
      <c r="Y1014" s="5">
        <f>SUMIF('Raw Sales Data'!D:D,Pivots!X1014,'Raw Sales Data'!S:S)</f>
        <v>561.53600000000006</v>
      </c>
    </row>
    <row r="1015" spans="23:25" x14ac:dyDescent="0.3">
      <c r="W1015" t="str">
        <f t="shared" si="48"/>
        <v>09-Oct</v>
      </c>
      <c r="X1015" s="1">
        <f t="shared" si="49"/>
        <v>43017</v>
      </c>
      <c r="Y1015" s="5">
        <f>SUMIF('Raw Sales Data'!D:D,Pivots!X1015,'Raw Sales Data'!S:S)</f>
        <v>546.91999999999996</v>
      </c>
    </row>
    <row r="1016" spans="23:25" x14ac:dyDescent="0.3">
      <c r="W1016" t="str">
        <f t="shared" si="48"/>
        <v>10-Oct</v>
      </c>
      <c r="X1016" s="1">
        <f t="shared" si="49"/>
        <v>43018</v>
      </c>
      <c r="Y1016" s="5">
        <f>SUMIF('Raw Sales Data'!D:D,Pivots!X1016,'Raw Sales Data'!S:S)</f>
        <v>252.36099999999999</v>
      </c>
    </row>
    <row r="1017" spans="23:25" x14ac:dyDescent="0.3">
      <c r="W1017" t="str">
        <f t="shared" si="48"/>
        <v>11-Oct</v>
      </c>
      <c r="X1017" s="1">
        <f t="shared" si="49"/>
        <v>43019</v>
      </c>
      <c r="Y1017" s="5">
        <f>SUMIF('Raw Sales Data'!D:D,Pivots!X1017,'Raw Sales Data'!S:S)</f>
        <v>33.064</v>
      </c>
    </row>
    <row r="1018" spans="23:25" x14ac:dyDescent="0.3">
      <c r="W1018" t="str">
        <f t="shared" si="48"/>
        <v>12-Oct</v>
      </c>
      <c r="X1018" s="1">
        <f t="shared" si="49"/>
        <v>43020</v>
      </c>
      <c r="Y1018" s="5">
        <f>SUMIF('Raw Sales Data'!D:D,Pivots!X1018,'Raw Sales Data'!S:S)</f>
        <v>0</v>
      </c>
    </row>
    <row r="1019" spans="23:25" x14ac:dyDescent="0.3">
      <c r="W1019" t="str">
        <f t="shared" si="48"/>
        <v>13-Oct</v>
      </c>
      <c r="X1019" s="1">
        <f t="shared" si="49"/>
        <v>43021</v>
      </c>
      <c r="Y1019" s="5">
        <f>SUMIF('Raw Sales Data'!D:D,Pivots!X1019,'Raw Sales Data'!S:S)</f>
        <v>1650.6180000000002</v>
      </c>
    </row>
    <row r="1020" spans="23:25" x14ac:dyDescent="0.3">
      <c r="W1020" t="str">
        <f t="shared" si="48"/>
        <v>14-Oct</v>
      </c>
      <c r="X1020" s="1">
        <f t="shared" si="49"/>
        <v>43022</v>
      </c>
      <c r="Y1020" s="5">
        <f>SUMIF('Raw Sales Data'!D:D,Pivots!X1020,'Raw Sales Data'!S:S)</f>
        <v>3335.8879999999999</v>
      </c>
    </row>
    <row r="1021" spans="23:25" x14ac:dyDescent="0.3">
      <c r="W1021" t="str">
        <f t="shared" si="48"/>
        <v>15-Oct</v>
      </c>
      <c r="X1021" s="1">
        <f t="shared" si="49"/>
        <v>43023</v>
      </c>
      <c r="Y1021" s="5">
        <f>SUMIF('Raw Sales Data'!D:D,Pivots!X1021,'Raw Sales Data'!S:S)</f>
        <v>1620.1499999999999</v>
      </c>
    </row>
    <row r="1022" spans="23:25" x14ac:dyDescent="0.3">
      <c r="W1022" t="str">
        <f t="shared" si="48"/>
        <v>16-Oct</v>
      </c>
      <c r="X1022" s="1">
        <f t="shared" si="49"/>
        <v>43024</v>
      </c>
      <c r="Y1022" s="5">
        <f>SUMIF('Raw Sales Data'!D:D,Pivots!X1022,'Raw Sales Data'!S:S)</f>
        <v>142.18199999999999</v>
      </c>
    </row>
    <row r="1023" spans="23:25" x14ac:dyDescent="0.3">
      <c r="W1023" t="str">
        <f t="shared" si="48"/>
        <v>17-Oct</v>
      </c>
      <c r="X1023" s="1">
        <f t="shared" si="49"/>
        <v>43025</v>
      </c>
      <c r="Y1023" s="5">
        <f>SUMIF('Raw Sales Data'!D:D,Pivots!X1023,'Raw Sales Data'!S:S)</f>
        <v>2953.346</v>
      </c>
    </row>
    <row r="1024" spans="23:25" x14ac:dyDescent="0.3">
      <c r="W1024" t="str">
        <f t="shared" si="48"/>
        <v>18-Oct</v>
      </c>
      <c r="X1024" s="1">
        <f t="shared" si="49"/>
        <v>43026</v>
      </c>
      <c r="Y1024" s="5">
        <f>SUMIF('Raw Sales Data'!D:D,Pivots!X1024,'Raw Sales Data'!S:S)</f>
        <v>307.92</v>
      </c>
    </row>
    <row r="1025" spans="23:25" x14ac:dyDescent="0.3">
      <c r="W1025" t="str">
        <f t="shared" si="48"/>
        <v>19-Oct</v>
      </c>
      <c r="X1025" s="1">
        <f t="shared" si="49"/>
        <v>43027</v>
      </c>
      <c r="Y1025" s="5">
        <f>SUMIF('Raw Sales Data'!D:D,Pivots!X1025,'Raw Sales Data'!S:S)</f>
        <v>0</v>
      </c>
    </row>
    <row r="1026" spans="23:25" x14ac:dyDescent="0.3">
      <c r="W1026" t="str">
        <f t="shared" si="48"/>
        <v>20-Oct</v>
      </c>
      <c r="X1026" s="1">
        <f t="shared" si="49"/>
        <v>43028</v>
      </c>
      <c r="Y1026" s="5">
        <f>SUMIF('Raw Sales Data'!D:D,Pivots!X1026,'Raw Sales Data'!S:S)</f>
        <v>946.17399999999998</v>
      </c>
    </row>
    <row r="1027" spans="23:25" x14ac:dyDescent="0.3">
      <c r="W1027" t="str">
        <f t="shared" si="48"/>
        <v>21-Oct</v>
      </c>
      <c r="X1027" s="1">
        <f t="shared" si="49"/>
        <v>43029</v>
      </c>
      <c r="Y1027" s="5">
        <f>SUMIF('Raw Sales Data'!D:D,Pivots!X1027,'Raw Sales Data'!S:S)</f>
        <v>7877.2719999999999</v>
      </c>
    </row>
    <row r="1028" spans="23:25" x14ac:dyDescent="0.3">
      <c r="W1028" t="str">
        <f t="shared" ref="W1028:W1091" si="50">TEXT(X1028,"dd-mmm")</f>
        <v>22-Oct</v>
      </c>
      <c r="X1028" s="1">
        <f t="shared" si="49"/>
        <v>43030</v>
      </c>
      <c r="Y1028" s="5">
        <f>SUMIF('Raw Sales Data'!D:D,Pivots!X1028,'Raw Sales Data'!S:S)</f>
        <v>188.28</v>
      </c>
    </row>
    <row r="1029" spans="23:25" x14ac:dyDescent="0.3">
      <c r="W1029" t="str">
        <f t="shared" si="50"/>
        <v>23-Oct</v>
      </c>
      <c r="X1029" s="1">
        <f t="shared" ref="X1029:X1092" si="51">X1028+1</f>
        <v>43031</v>
      </c>
      <c r="Y1029" s="5">
        <f>SUMIF('Raw Sales Data'!D:D,Pivots!X1029,'Raw Sales Data'!S:S)</f>
        <v>467.42199999999997</v>
      </c>
    </row>
    <row r="1030" spans="23:25" x14ac:dyDescent="0.3">
      <c r="W1030" t="str">
        <f t="shared" si="50"/>
        <v>24-Oct</v>
      </c>
      <c r="X1030" s="1">
        <f t="shared" si="51"/>
        <v>43032</v>
      </c>
      <c r="Y1030" s="5">
        <f>SUMIF('Raw Sales Data'!D:D,Pivots!X1030,'Raw Sales Data'!S:S)</f>
        <v>1365.498</v>
      </c>
    </row>
    <row r="1031" spans="23:25" x14ac:dyDescent="0.3">
      <c r="W1031" t="str">
        <f t="shared" si="50"/>
        <v>25-Oct</v>
      </c>
      <c r="X1031" s="1">
        <f t="shared" si="51"/>
        <v>43033</v>
      </c>
      <c r="Y1031" s="5">
        <f>SUMIF('Raw Sales Data'!D:D,Pivots!X1031,'Raw Sales Data'!S:S)</f>
        <v>783.96</v>
      </c>
    </row>
    <row r="1032" spans="23:25" x14ac:dyDescent="0.3">
      <c r="W1032" t="str">
        <f t="shared" si="50"/>
        <v>26-Oct</v>
      </c>
      <c r="X1032" s="1">
        <f t="shared" si="51"/>
        <v>43034</v>
      </c>
      <c r="Y1032" s="5">
        <f>SUMIF('Raw Sales Data'!D:D,Pivots!X1032,'Raw Sales Data'!S:S)</f>
        <v>0</v>
      </c>
    </row>
    <row r="1033" spans="23:25" x14ac:dyDescent="0.3">
      <c r="W1033" t="str">
        <f t="shared" si="50"/>
        <v>27-Oct</v>
      </c>
      <c r="X1033" s="1">
        <f t="shared" si="51"/>
        <v>43035</v>
      </c>
      <c r="Y1033" s="5">
        <f>SUMIF('Raw Sales Data'!D:D,Pivots!X1033,'Raw Sales Data'!S:S)</f>
        <v>978.79</v>
      </c>
    </row>
    <row r="1034" spans="23:25" x14ac:dyDescent="0.3">
      <c r="W1034" t="str">
        <f t="shared" si="50"/>
        <v>28-Oct</v>
      </c>
      <c r="X1034" s="1">
        <f t="shared" si="51"/>
        <v>43036</v>
      </c>
      <c r="Y1034" s="5">
        <f>SUMIF('Raw Sales Data'!D:D,Pivots!X1034,'Raw Sales Data'!S:S)</f>
        <v>2899.0209999999997</v>
      </c>
    </row>
    <row r="1035" spans="23:25" x14ac:dyDescent="0.3">
      <c r="W1035" t="str">
        <f t="shared" si="50"/>
        <v>29-Oct</v>
      </c>
      <c r="X1035" s="1">
        <f t="shared" si="51"/>
        <v>43037</v>
      </c>
      <c r="Y1035" s="5">
        <f>SUMIF('Raw Sales Data'!D:D,Pivots!X1035,'Raw Sales Data'!S:S)</f>
        <v>131.154</v>
      </c>
    </row>
    <row r="1036" spans="23:25" x14ac:dyDescent="0.3">
      <c r="W1036" t="str">
        <f t="shared" si="50"/>
        <v>30-Oct</v>
      </c>
      <c r="X1036" s="1">
        <f t="shared" si="51"/>
        <v>43038</v>
      </c>
      <c r="Y1036" s="5">
        <f>SUMIF('Raw Sales Data'!D:D,Pivots!X1036,'Raw Sales Data'!S:S)</f>
        <v>159.00200000000001</v>
      </c>
    </row>
    <row r="1037" spans="23:25" x14ac:dyDescent="0.3">
      <c r="W1037" t="str">
        <f t="shared" si="50"/>
        <v>31-Oct</v>
      </c>
      <c r="X1037" s="1">
        <f t="shared" si="51"/>
        <v>43039</v>
      </c>
      <c r="Y1037" s="5">
        <f>SUMIF('Raw Sales Data'!D:D,Pivots!X1037,'Raw Sales Data'!S:S)</f>
        <v>3750.4990000000003</v>
      </c>
    </row>
    <row r="1038" spans="23:25" x14ac:dyDescent="0.3">
      <c r="W1038" t="str">
        <f t="shared" si="50"/>
        <v>01-Nov</v>
      </c>
      <c r="X1038" s="1">
        <f t="shared" si="51"/>
        <v>43040</v>
      </c>
      <c r="Y1038" s="5">
        <f>SUMIF('Raw Sales Data'!D:D,Pivots!X1038,'Raw Sales Data'!S:S)</f>
        <v>453.37399999999991</v>
      </c>
    </row>
    <row r="1039" spans="23:25" x14ac:dyDescent="0.3">
      <c r="W1039" t="str">
        <f t="shared" si="50"/>
        <v>02-Nov</v>
      </c>
      <c r="X1039" s="1">
        <f t="shared" si="51"/>
        <v>43041</v>
      </c>
      <c r="Y1039" s="5">
        <f>SUMIF('Raw Sales Data'!D:D,Pivots!X1039,'Raw Sales Data'!S:S)</f>
        <v>0</v>
      </c>
    </row>
    <row r="1040" spans="23:25" x14ac:dyDescent="0.3">
      <c r="W1040" t="str">
        <f t="shared" si="50"/>
        <v>03-Nov</v>
      </c>
      <c r="X1040" s="1">
        <f t="shared" si="51"/>
        <v>43042</v>
      </c>
      <c r="Y1040" s="5">
        <f>SUMIF('Raw Sales Data'!D:D,Pivots!X1040,'Raw Sales Data'!S:S)</f>
        <v>3802.7960000000003</v>
      </c>
    </row>
    <row r="1041" spans="23:25" x14ac:dyDescent="0.3">
      <c r="W1041" t="str">
        <f t="shared" si="50"/>
        <v>04-Nov</v>
      </c>
      <c r="X1041" s="1">
        <f t="shared" si="51"/>
        <v>43043</v>
      </c>
      <c r="Y1041" s="5">
        <f>SUMIF('Raw Sales Data'!D:D,Pivots!X1041,'Raw Sales Data'!S:S)</f>
        <v>3888.8180000000007</v>
      </c>
    </row>
    <row r="1042" spans="23:25" x14ac:dyDescent="0.3">
      <c r="W1042" t="str">
        <f t="shared" si="50"/>
        <v>05-Nov</v>
      </c>
      <c r="X1042" s="1">
        <f t="shared" si="51"/>
        <v>43044</v>
      </c>
      <c r="Y1042" s="5">
        <f>SUMIF('Raw Sales Data'!D:D,Pivots!X1042,'Raw Sales Data'!S:S)</f>
        <v>4266.8987999999999</v>
      </c>
    </row>
    <row r="1043" spans="23:25" x14ac:dyDescent="0.3">
      <c r="W1043" t="str">
        <f t="shared" si="50"/>
        <v>06-Nov</v>
      </c>
      <c r="X1043" s="1">
        <f t="shared" si="51"/>
        <v>43045</v>
      </c>
      <c r="Y1043" s="5">
        <f>SUMIF('Raw Sales Data'!D:D,Pivots!X1043,'Raw Sales Data'!S:S)</f>
        <v>773.25600000000009</v>
      </c>
    </row>
    <row r="1044" spans="23:25" x14ac:dyDescent="0.3">
      <c r="W1044" t="str">
        <f t="shared" si="50"/>
        <v>07-Nov</v>
      </c>
      <c r="X1044" s="1">
        <f t="shared" si="51"/>
        <v>43046</v>
      </c>
      <c r="Y1044" s="5">
        <f>SUMIF('Raw Sales Data'!D:D,Pivots!X1044,'Raw Sales Data'!S:S)</f>
        <v>3810.4639999999999</v>
      </c>
    </row>
    <row r="1045" spans="23:25" x14ac:dyDescent="0.3">
      <c r="W1045" t="str">
        <f t="shared" si="50"/>
        <v>08-Nov</v>
      </c>
      <c r="X1045" s="1">
        <f t="shared" si="51"/>
        <v>43047</v>
      </c>
      <c r="Y1045" s="5">
        <f>SUMIF('Raw Sales Data'!D:D,Pivots!X1045,'Raw Sales Data'!S:S)</f>
        <v>993.90000000000009</v>
      </c>
    </row>
    <row r="1046" spans="23:25" x14ac:dyDescent="0.3">
      <c r="W1046" t="str">
        <f t="shared" si="50"/>
        <v>09-Nov</v>
      </c>
      <c r="X1046" s="1">
        <f t="shared" si="51"/>
        <v>43048</v>
      </c>
      <c r="Y1046" s="5">
        <f>SUMIF('Raw Sales Data'!D:D,Pivots!X1046,'Raw Sales Data'!S:S)</f>
        <v>479.97</v>
      </c>
    </row>
    <row r="1047" spans="23:25" x14ac:dyDescent="0.3">
      <c r="W1047" t="str">
        <f t="shared" si="50"/>
        <v>10-Nov</v>
      </c>
      <c r="X1047" s="1">
        <f t="shared" si="51"/>
        <v>43049</v>
      </c>
      <c r="Y1047" s="5">
        <f>SUMIF('Raw Sales Data'!D:D,Pivots!X1047,'Raw Sales Data'!S:S)</f>
        <v>4723.4780000000001</v>
      </c>
    </row>
    <row r="1048" spans="23:25" x14ac:dyDescent="0.3">
      <c r="W1048" t="str">
        <f t="shared" si="50"/>
        <v>11-Nov</v>
      </c>
      <c r="X1048" s="1">
        <f t="shared" si="51"/>
        <v>43050</v>
      </c>
      <c r="Y1048" s="5">
        <f>SUMIF('Raw Sales Data'!D:D,Pivots!X1048,'Raw Sales Data'!S:S)</f>
        <v>4944.2960000000003</v>
      </c>
    </row>
    <row r="1049" spans="23:25" x14ac:dyDescent="0.3">
      <c r="W1049" t="str">
        <f t="shared" si="50"/>
        <v>12-Nov</v>
      </c>
      <c r="X1049" s="1">
        <f t="shared" si="51"/>
        <v>43051</v>
      </c>
      <c r="Y1049" s="5">
        <f>SUMIF('Raw Sales Data'!D:D,Pivots!X1049,'Raw Sales Data'!S:S)</f>
        <v>4914.9380000000001</v>
      </c>
    </row>
    <row r="1050" spans="23:25" x14ac:dyDescent="0.3">
      <c r="W1050" t="str">
        <f t="shared" si="50"/>
        <v>13-Nov</v>
      </c>
      <c r="X1050" s="1">
        <f t="shared" si="51"/>
        <v>43052</v>
      </c>
      <c r="Y1050" s="5">
        <f>SUMIF('Raw Sales Data'!D:D,Pivots!X1050,'Raw Sales Data'!S:S)</f>
        <v>2945.1380000000004</v>
      </c>
    </row>
    <row r="1051" spans="23:25" x14ac:dyDescent="0.3">
      <c r="W1051" t="str">
        <f t="shared" si="50"/>
        <v>14-Nov</v>
      </c>
      <c r="X1051" s="1">
        <f t="shared" si="51"/>
        <v>43053</v>
      </c>
      <c r="Y1051" s="5">
        <f>SUMIF('Raw Sales Data'!D:D,Pivots!X1051,'Raw Sales Data'!S:S)</f>
        <v>2774.0620000000004</v>
      </c>
    </row>
    <row r="1052" spans="23:25" x14ac:dyDescent="0.3">
      <c r="W1052" t="str">
        <f t="shared" si="50"/>
        <v>15-Nov</v>
      </c>
      <c r="X1052" s="1">
        <f t="shared" si="51"/>
        <v>43054</v>
      </c>
      <c r="Y1052" s="5">
        <f>SUMIF('Raw Sales Data'!D:D,Pivots!X1052,'Raw Sales Data'!S:S)</f>
        <v>2145.7179999999998</v>
      </c>
    </row>
    <row r="1053" spans="23:25" x14ac:dyDescent="0.3">
      <c r="W1053" t="str">
        <f t="shared" si="50"/>
        <v>16-Nov</v>
      </c>
      <c r="X1053" s="1">
        <f t="shared" si="51"/>
        <v>43055</v>
      </c>
      <c r="Y1053" s="5">
        <f>SUMIF('Raw Sales Data'!D:D,Pivots!X1053,'Raw Sales Data'!S:S)</f>
        <v>36.72</v>
      </c>
    </row>
    <row r="1054" spans="23:25" x14ac:dyDescent="0.3">
      <c r="W1054" t="str">
        <f t="shared" si="50"/>
        <v>17-Nov</v>
      </c>
      <c r="X1054" s="1">
        <f t="shared" si="51"/>
        <v>43056</v>
      </c>
      <c r="Y1054" s="5">
        <f>SUMIF('Raw Sales Data'!D:D,Pivots!X1054,'Raw Sales Data'!S:S)</f>
        <v>142.684</v>
      </c>
    </row>
    <row r="1055" spans="23:25" x14ac:dyDescent="0.3">
      <c r="W1055" t="str">
        <f t="shared" si="50"/>
        <v>18-Nov</v>
      </c>
      <c r="X1055" s="1">
        <f t="shared" si="51"/>
        <v>43057</v>
      </c>
      <c r="Y1055" s="5">
        <f>SUMIF('Raw Sales Data'!D:D,Pivots!X1055,'Raw Sales Data'!S:S)</f>
        <v>3958.9319999999998</v>
      </c>
    </row>
    <row r="1056" spans="23:25" x14ac:dyDescent="0.3">
      <c r="W1056" t="str">
        <f t="shared" si="50"/>
        <v>19-Nov</v>
      </c>
      <c r="X1056" s="1">
        <f t="shared" si="51"/>
        <v>43058</v>
      </c>
      <c r="Y1056" s="5">
        <f>SUMIF('Raw Sales Data'!D:D,Pivots!X1056,'Raw Sales Data'!S:S)</f>
        <v>638.4620000000001</v>
      </c>
    </row>
    <row r="1057" spans="23:25" x14ac:dyDescent="0.3">
      <c r="W1057" t="str">
        <f t="shared" si="50"/>
        <v>20-Nov</v>
      </c>
      <c r="X1057" s="1">
        <f t="shared" si="51"/>
        <v>43059</v>
      </c>
      <c r="Y1057" s="5">
        <f>SUMIF('Raw Sales Data'!D:D,Pivots!X1057,'Raw Sales Data'!S:S)</f>
        <v>3070.3330000000001</v>
      </c>
    </row>
    <row r="1058" spans="23:25" x14ac:dyDescent="0.3">
      <c r="W1058" t="str">
        <f t="shared" si="50"/>
        <v>21-Nov</v>
      </c>
      <c r="X1058" s="1">
        <f t="shared" si="51"/>
        <v>43060</v>
      </c>
      <c r="Y1058" s="5">
        <f>SUMIF('Raw Sales Data'!D:D,Pivots!X1058,'Raw Sales Data'!S:S)</f>
        <v>1176.8910000000001</v>
      </c>
    </row>
    <row r="1059" spans="23:25" x14ac:dyDescent="0.3">
      <c r="W1059" t="str">
        <f t="shared" si="50"/>
        <v>22-Nov</v>
      </c>
      <c r="X1059" s="1">
        <f t="shared" si="51"/>
        <v>43061</v>
      </c>
      <c r="Y1059" s="5">
        <f>SUMIF('Raw Sales Data'!D:D,Pivots!X1059,'Raw Sales Data'!S:S)</f>
        <v>317.04399999999998</v>
      </c>
    </row>
    <row r="1060" spans="23:25" x14ac:dyDescent="0.3">
      <c r="W1060" t="str">
        <f t="shared" si="50"/>
        <v>23-Nov</v>
      </c>
      <c r="X1060" s="1">
        <f t="shared" si="51"/>
        <v>43062</v>
      </c>
      <c r="Y1060" s="5">
        <f>SUMIF('Raw Sales Data'!D:D,Pivots!X1060,'Raw Sales Data'!S:S)</f>
        <v>100.61599999999999</v>
      </c>
    </row>
    <row r="1061" spans="23:25" x14ac:dyDescent="0.3">
      <c r="W1061" t="str">
        <f t="shared" si="50"/>
        <v>24-Nov</v>
      </c>
      <c r="X1061" s="1">
        <f t="shared" si="51"/>
        <v>43063</v>
      </c>
      <c r="Y1061" s="5">
        <f>SUMIF('Raw Sales Data'!D:D,Pivots!X1061,'Raw Sales Data'!S:S)</f>
        <v>6394.5380000000014</v>
      </c>
    </row>
    <row r="1062" spans="23:25" x14ac:dyDescent="0.3">
      <c r="W1062" t="str">
        <f t="shared" si="50"/>
        <v>25-Nov</v>
      </c>
      <c r="X1062" s="1">
        <f t="shared" si="51"/>
        <v>43064</v>
      </c>
      <c r="Y1062" s="5">
        <f>SUMIF('Raw Sales Data'!D:D,Pivots!X1062,'Raw Sales Data'!S:S)</f>
        <v>7978.5509999999986</v>
      </c>
    </row>
    <row r="1063" spans="23:25" x14ac:dyDescent="0.3">
      <c r="W1063" t="str">
        <f t="shared" si="50"/>
        <v>26-Nov</v>
      </c>
      <c r="X1063" s="1">
        <f t="shared" si="51"/>
        <v>43065</v>
      </c>
      <c r="Y1063" s="5">
        <f>SUMIF('Raw Sales Data'!D:D,Pivots!X1063,'Raw Sales Data'!S:S)</f>
        <v>8329.7430000000004</v>
      </c>
    </row>
    <row r="1064" spans="23:25" x14ac:dyDescent="0.3">
      <c r="W1064" t="str">
        <f t="shared" si="50"/>
        <v>27-Nov</v>
      </c>
      <c r="X1064" s="1">
        <f t="shared" si="51"/>
        <v>43066</v>
      </c>
      <c r="Y1064" s="5">
        <f>SUMIF('Raw Sales Data'!D:D,Pivots!X1064,'Raw Sales Data'!S:S)</f>
        <v>1305.769</v>
      </c>
    </row>
    <row r="1065" spans="23:25" x14ac:dyDescent="0.3">
      <c r="W1065" t="str">
        <f t="shared" si="50"/>
        <v>28-Nov</v>
      </c>
      <c r="X1065" s="1">
        <f t="shared" si="51"/>
        <v>43067</v>
      </c>
      <c r="Y1065" s="5">
        <f>SUMIF('Raw Sales Data'!D:D,Pivots!X1065,'Raw Sales Data'!S:S)</f>
        <v>3428.3719999999994</v>
      </c>
    </row>
    <row r="1066" spans="23:25" x14ac:dyDescent="0.3">
      <c r="W1066" t="str">
        <f t="shared" si="50"/>
        <v>29-Nov</v>
      </c>
      <c r="X1066" s="1">
        <f t="shared" si="51"/>
        <v>43068</v>
      </c>
      <c r="Y1066" s="5">
        <f>SUMIF('Raw Sales Data'!D:D,Pivots!X1066,'Raw Sales Data'!S:S)</f>
        <v>300.59199999999998</v>
      </c>
    </row>
    <row r="1067" spans="23:25" x14ac:dyDescent="0.3">
      <c r="W1067" t="str">
        <f t="shared" si="50"/>
        <v>30-Nov</v>
      </c>
      <c r="X1067" s="1">
        <f t="shared" si="51"/>
        <v>43069</v>
      </c>
      <c r="Y1067" s="5">
        <f>SUMIF('Raw Sales Data'!D:D,Pivots!X1067,'Raw Sales Data'!S:S)</f>
        <v>970.14200000000005</v>
      </c>
    </row>
    <row r="1068" spans="23:25" x14ac:dyDescent="0.3">
      <c r="W1068" t="str">
        <f t="shared" si="50"/>
        <v>01-Dec</v>
      </c>
      <c r="X1068" s="1">
        <f t="shared" si="51"/>
        <v>43070</v>
      </c>
      <c r="Y1068" s="5">
        <f>SUMIF('Raw Sales Data'!D:D,Pivots!X1068,'Raw Sales Data'!S:S)</f>
        <v>7365.4550000000008</v>
      </c>
    </row>
    <row r="1069" spans="23:25" x14ac:dyDescent="0.3">
      <c r="W1069" t="str">
        <f t="shared" si="50"/>
        <v>02-Dec</v>
      </c>
      <c r="X1069" s="1">
        <f t="shared" si="51"/>
        <v>43071</v>
      </c>
      <c r="Y1069" s="5">
        <f>SUMIF('Raw Sales Data'!D:D,Pivots!X1069,'Raw Sales Data'!S:S)</f>
        <v>4684.6160000000009</v>
      </c>
    </row>
    <row r="1070" spans="23:25" x14ac:dyDescent="0.3">
      <c r="W1070" t="str">
        <f t="shared" si="50"/>
        <v>03-Dec</v>
      </c>
      <c r="X1070" s="1">
        <f t="shared" si="51"/>
        <v>43072</v>
      </c>
      <c r="Y1070" s="5">
        <f>SUMIF('Raw Sales Data'!D:D,Pivots!X1070,'Raw Sales Data'!S:S)</f>
        <v>5269.8160000000007</v>
      </c>
    </row>
    <row r="1071" spans="23:25" x14ac:dyDescent="0.3">
      <c r="W1071" t="str">
        <f t="shared" si="50"/>
        <v>04-Dec</v>
      </c>
      <c r="X1071" s="1">
        <f t="shared" si="51"/>
        <v>43073</v>
      </c>
      <c r="Y1071" s="5">
        <f>SUMIF('Raw Sales Data'!D:D,Pivots!X1071,'Raw Sales Data'!S:S)</f>
        <v>944.28600000000006</v>
      </c>
    </row>
    <row r="1072" spans="23:25" x14ac:dyDescent="0.3">
      <c r="W1072" t="str">
        <f t="shared" si="50"/>
        <v>05-Dec</v>
      </c>
      <c r="X1072" s="1">
        <f t="shared" si="51"/>
        <v>43074</v>
      </c>
      <c r="Y1072" s="5">
        <f>SUMIF('Raw Sales Data'!D:D,Pivots!X1072,'Raw Sales Data'!S:S)</f>
        <v>5138.9340000000002</v>
      </c>
    </row>
    <row r="1073" spans="23:25" x14ac:dyDescent="0.3">
      <c r="W1073" t="str">
        <f t="shared" si="50"/>
        <v>06-Dec</v>
      </c>
      <c r="X1073" s="1">
        <f t="shared" si="51"/>
        <v>43075</v>
      </c>
      <c r="Y1073" s="5">
        <f>SUMIF('Raw Sales Data'!D:D,Pivots!X1073,'Raw Sales Data'!S:S)</f>
        <v>2859.9739999999997</v>
      </c>
    </row>
    <row r="1074" spans="23:25" x14ac:dyDescent="0.3">
      <c r="W1074" t="str">
        <f t="shared" si="50"/>
        <v>07-Dec</v>
      </c>
      <c r="X1074" s="1">
        <f t="shared" si="51"/>
        <v>43076</v>
      </c>
      <c r="Y1074" s="5">
        <f>SUMIF('Raw Sales Data'!D:D,Pivots!X1074,'Raw Sales Data'!S:S)</f>
        <v>0</v>
      </c>
    </row>
    <row r="1075" spans="23:25" x14ac:dyDescent="0.3">
      <c r="W1075" t="str">
        <f t="shared" si="50"/>
        <v>08-Dec</v>
      </c>
      <c r="X1075" s="1">
        <f t="shared" si="51"/>
        <v>43077</v>
      </c>
      <c r="Y1075" s="5">
        <f>SUMIF('Raw Sales Data'!D:D,Pivots!X1075,'Raw Sales Data'!S:S)</f>
        <v>4709.0950000000003</v>
      </c>
    </row>
    <row r="1076" spans="23:25" x14ac:dyDescent="0.3">
      <c r="W1076" t="str">
        <f t="shared" si="50"/>
        <v>09-Dec</v>
      </c>
      <c r="X1076" s="1">
        <f t="shared" si="51"/>
        <v>43078</v>
      </c>
      <c r="Y1076" s="5">
        <f>SUMIF('Raw Sales Data'!D:D,Pivots!X1076,'Raw Sales Data'!S:S)</f>
        <v>1855.4829999999999</v>
      </c>
    </row>
    <row r="1077" spans="23:25" x14ac:dyDescent="0.3">
      <c r="W1077" t="str">
        <f t="shared" si="50"/>
        <v>10-Dec</v>
      </c>
      <c r="X1077" s="1">
        <f t="shared" si="51"/>
        <v>43079</v>
      </c>
      <c r="Y1077" s="5">
        <f>SUMIF('Raw Sales Data'!D:D,Pivots!X1077,'Raw Sales Data'!S:S)</f>
        <v>3453.2300000000005</v>
      </c>
    </row>
    <row r="1078" spans="23:25" x14ac:dyDescent="0.3">
      <c r="W1078" t="str">
        <f t="shared" si="50"/>
        <v>11-Dec</v>
      </c>
      <c r="X1078" s="1">
        <f t="shared" si="51"/>
        <v>43080</v>
      </c>
      <c r="Y1078" s="5">
        <f>SUMIF('Raw Sales Data'!D:D,Pivots!X1078,'Raw Sales Data'!S:S)</f>
        <v>6102.25</v>
      </c>
    </row>
    <row r="1079" spans="23:25" x14ac:dyDescent="0.3">
      <c r="W1079" t="str">
        <f t="shared" si="50"/>
        <v>12-Dec</v>
      </c>
      <c r="X1079" s="1">
        <f t="shared" si="51"/>
        <v>43081</v>
      </c>
      <c r="Y1079" s="5">
        <f>SUMIF('Raw Sales Data'!D:D,Pivots!X1079,'Raw Sales Data'!S:S)</f>
        <v>1874.0449999999996</v>
      </c>
    </row>
    <row r="1080" spans="23:25" x14ac:dyDescent="0.3">
      <c r="W1080" t="str">
        <f t="shared" si="50"/>
        <v>13-Dec</v>
      </c>
      <c r="X1080" s="1">
        <f t="shared" si="51"/>
        <v>43082</v>
      </c>
      <c r="Y1080" s="5">
        <f>SUMIF('Raw Sales Data'!D:D,Pivots!X1080,'Raw Sales Data'!S:S)</f>
        <v>1194.088</v>
      </c>
    </row>
    <row r="1081" spans="23:25" x14ac:dyDescent="0.3">
      <c r="W1081" t="str">
        <f t="shared" si="50"/>
        <v>14-Dec</v>
      </c>
      <c r="X1081" s="1">
        <f t="shared" si="51"/>
        <v>43083</v>
      </c>
      <c r="Y1081" s="5">
        <f>SUMIF('Raw Sales Data'!D:D,Pivots!X1081,'Raw Sales Data'!S:S)</f>
        <v>828.654</v>
      </c>
    </row>
    <row r="1082" spans="23:25" x14ac:dyDescent="0.3">
      <c r="W1082" t="str">
        <f t="shared" si="50"/>
        <v>15-Dec</v>
      </c>
      <c r="X1082" s="1">
        <f t="shared" si="51"/>
        <v>43084</v>
      </c>
      <c r="Y1082" s="5">
        <f>SUMIF('Raw Sales Data'!D:D,Pivots!X1082,'Raw Sales Data'!S:S)</f>
        <v>2637.087</v>
      </c>
    </row>
    <row r="1083" spans="23:25" x14ac:dyDescent="0.3">
      <c r="W1083" t="str">
        <f t="shared" si="50"/>
        <v>16-Dec</v>
      </c>
      <c r="X1083" s="1">
        <f t="shared" si="51"/>
        <v>43085</v>
      </c>
      <c r="Y1083" s="5">
        <f>SUMIF('Raw Sales Data'!D:D,Pivots!X1083,'Raw Sales Data'!S:S)</f>
        <v>628.54199999999992</v>
      </c>
    </row>
    <row r="1084" spans="23:25" x14ac:dyDescent="0.3">
      <c r="W1084" t="str">
        <f t="shared" si="50"/>
        <v>17-Dec</v>
      </c>
      <c r="X1084" s="1">
        <f t="shared" si="51"/>
        <v>43086</v>
      </c>
      <c r="Y1084" s="5">
        <f>SUMIF('Raw Sales Data'!D:D,Pivots!X1084,'Raw Sales Data'!S:S)</f>
        <v>12185.134</v>
      </c>
    </row>
    <row r="1085" spans="23:25" x14ac:dyDescent="0.3">
      <c r="W1085" t="str">
        <f t="shared" si="50"/>
        <v>18-Dec</v>
      </c>
      <c r="X1085" s="1">
        <f t="shared" si="51"/>
        <v>43087</v>
      </c>
      <c r="Y1085" s="5">
        <f>SUMIF('Raw Sales Data'!D:D,Pivots!X1085,'Raw Sales Data'!S:S)</f>
        <v>7051.3499999999995</v>
      </c>
    </row>
    <row r="1086" spans="23:25" x14ac:dyDescent="0.3">
      <c r="W1086" t="str">
        <f t="shared" si="50"/>
        <v>19-Dec</v>
      </c>
      <c r="X1086" s="1">
        <f t="shared" si="51"/>
        <v>43088</v>
      </c>
      <c r="Y1086" s="5">
        <f>SUMIF('Raw Sales Data'!D:D,Pivots!X1086,'Raw Sales Data'!S:S)</f>
        <v>815.11200000000008</v>
      </c>
    </row>
    <row r="1087" spans="23:25" x14ac:dyDescent="0.3">
      <c r="W1087" t="str">
        <f t="shared" si="50"/>
        <v>20-Dec</v>
      </c>
      <c r="X1087" s="1">
        <f t="shared" si="51"/>
        <v>43089</v>
      </c>
      <c r="Y1087" s="5">
        <f>SUMIF('Raw Sales Data'!D:D,Pivots!X1087,'Raw Sales Data'!S:S)</f>
        <v>134.54</v>
      </c>
    </row>
    <row r="1088" spans="23:25" x14ac:dyDescent="0.3">
      <c r="W1088" t="str">
        <f t="shared" si="50"/>
        <v>21-Dec</v>
      </c>
      <c r="X1088" s="1">
        <f t="shared" si="51"/>
        <v>43090</v>
      </c>
      <c r="Y1088" s="5">
        <f>SUMIF('Raw Sales Data'!D:D,Pivots!X1088,'Raw Sales Data'!S:S)</f>
        <v>0</v>
      </c>
    </row>
    <row r="1089" spans="23:25" x14ac:dyDescent="0.3">
      <c r="W1089" t="str">
        <f t="shared" si="50"/>
        <v>22-Dec</v>
      </c>
      <c r="X1089" s="1">
        <f t="shared" si="51"/>
        <v>43091</v>
      </c>
      <c r="Y1089" s="5">
        <f>SUMIF('Raw Sales Data'!D:D,Pivots!X1089,'Raw Sales Data'!S:S)</f>
        <v>1043.1279999999999</v>
      </c>
    </row>
    <row r="1090" spans="23:25" x14ac:dyDescent="0.3">
      <c r="W1090" t="str">
        <f t="shared" si="50"/>
        <v>23-Dec</v>
      </c>
      <c r="X1090" s="1">
        <f t="shared" si="51"/>
        <v>43092</v>
      </c>
      <c r="Y1090" s="5">
        <f>SUMIF('Raw Sales Data'!D:D,Pivots!X1090,'Raw Sales Data'!S:S)</f>
        <v>6965.8570000000009</v>
      </c>
    </row>
    <row r="1091" spans="23:25" x14ac:dyDescent="0.3">
      <c r="W1091" t="str">
        <f t="shared" si="50"/>
        <v>24-Dec</v>
      </c>
      <c r="X1091" s="1">
        <f t="shared" si="51"/>
        <v>43093</v>
      </c>
      <c r="Y1091" s="5">
        <f>SUMIF('Raw Sales Data'!D:D,Pivots!X1091,'Raw Sales Data'!S:S)</f>
        <v>1938.2599999999998</v>
      </c>
    </row>
    <row r="1092" spans="23:25" x14ac:dyDescent="0.3">
      <c r="W1092" t="str">
        <f t="shared" ref="W1092:W1155" si="52">TEXT(X1092,"dd-mmm")</f>
        <v>25-Dec</v>
      </c>
      <c r="X1092" s="1">
        <f t="shared" si="51"/>
        <v>43094</v>
      </c>
      <c r="Y1092" s="5">
        <f>SUMIF('Raw Sales Data'!D:D,Pivots!X1092,'Raw Sales Data'!S:S)</f>
        <v>10488.055</v>
      </c>
    </row>
    <row r="1093" spans="23:25" x14ac:dyDescent="0.3">
      <c r="W1093" t="str">
        <f t="shared" si="52"/>
        <v>26-Dec</v>
      </c>
      <c r="X1093" s="1">
        <f t="shared" ref="X1093:X1156" si="53">X1092+1</f>
        <v>43095</v>
      </c>
      <c r="Y1093" s="5">
        <f>SUMIF('Raw Sales Data'!D:D,Pivots!X1093,'Raw Sales Data'!S:S)</f>
        <v>1829.4179999999999</v>
      </c>
    </row>
    <row r="1094" spans="23:25" x14ac:dyDescent="0.3">
      <c r="W1094" t="str">
        <f t="shared" si="52"/>
        <v>27-Dec</v>
      </c>
      <c r="X1094" s="1">
        <f t="shared" si="53"/>
        <v>43096</v>
      </c>
      <c r="Y1094" s="5">
        <f>SUMIF('Raw Sales Data'!D:D,Pivots!X1094,'Raw Sales Data'!S:S)</f>
        <v>959.49</v>
      </c>
    </row>
    <row r="1095" spans="23:25" x14ac:dyDescent="0.3">
      <c r="W1095" t="str">
        <f t="shared" si="52"/>
        <v>28-Dec</v>
      </c>
      <c r="X1095" s="1">
        <f t="shared" si="53"/>
        <v>43097</v>
      </c>
      <c r="Y1095" s="5">
        <f>SUMIF('Raw Sales Data'!D:D,Pivots!X1095,'Raw Sales Data'!S:S)</f>
        <v>0</v>
      </c>
    </row>
    <row r="1096" spans="23:25" x14ac:dyDescent="0.3">
      <c r="W1096" t="str">
        <f t="shared" si="52"/>
        <v>29-Dec</v>
      </c>
      <c r="X1096" s="1">
        <f t="shared" si="53"/>
        <v>43098</v>
      </c>
      <c r="Y1096" s="5">
        <f>SUMIF('Raw Sales Data'!D:D,Pivots!X1096,'Raw Sales Data'!S:S)</f>
        <v>1277.6799999999998</v>
      </c>
    </row>
    <row r="1097" spans="23:25" x14ac:dyDescent="0.3">
      <c r="W1097" t="str">
        <f t="shared" si="52"/>
        <v>30-Dec</v>
      </c>
      <c r="X1097" s="1">
        <f t="shared" si="53"/>
        <v>43099</v>
      </c>
      <c r="Y1097" s="5">
        <f>SUMIF('Raw Sales Data'!D:D,Pivots!X1097,'Raw Sales Data'!S:S)</f>
        <v>773.774</v>
      </c>
    </row>
    <row r="1098" spans="23:25" x14ac:dyDescent="0.3">
      <c r="W1098" t="str">
        <f t="shared" si="52"/>
        <v>31-Dec</v>
      </c>
      <c r="X1098" s="1">
        <f t="shared" si="53"/>
        <v>43100</v>
      </c>
      <c r="Y1098" s="5">
        <f>SUMIF('Raw Sales Data'!D:D,Pivots!X1098,'Raw Sales Data'!S:S)</f>
        <v>731.76800000000003</v>
      </c>
    </row>
    <row r="1099" spans="23:25" x14ac:dyDescent="0.3">
      <c r="W1099" t="str">
        <f t="shared" si="52"/>
        <v>01-Jan</v>
      </c>
      <c r="X1099" s="1">
        <f t="shared" si="53"/>
        <v>43101</v>
      </c>
      <c r="Y1099" s="5">
        <f>SUMIF('Raw Sales Data'!D:D,Pivots!X1099,'Raw Sales Data'!S:S)</f>
        <v>1481.8280000000002</v>
      </c>
    </row>
    <row r="1100" spans="23:25" x14ac:dyDescent="0.3">
      <c r="W1100" t="str">
        <f t="shared" si="52"/>
        <v>02-Jan</v>
      </c>
      <c r="X1100" s="1">
        <f t="shared" si="53"/>
        <v>43102</v>
      </c>
      <c r="Y1100" s="5">
        <f>SUMIF('Raw Sales Data'!D:D,Pivots!X1100,'Raw Sales Data'!S:S)</f>
        <v>2079.5540000000001</v>
      </c>
    </row>
    <row r="1101" spans="23:25" x14ac:dyDescent="0.3">
      <c r="W1101" t="str">
        <f t="shared" si="52"/>
        <v>03-Jan</v>
      </c>
      <c r="X1101" s="1">
        <f t="shared" si="53"/>
        <v>43103</v>
      </c>
      <c r="Y1101" s="5">
        <f>SUMIF('Raw Sales Data'!D:D,Pivots!X1101,'Raw Sales Data'!S:S)</f>
        <v>2070.2719999999999</v>
      </c>
    </row>
    <row r="1102" spans="23:25" x14ac:dyDescent="0.3">
      <c r="W1102" t="str">
        <f t="shared" si="52"/>
        <v>04-Jan</v>
      </c>
      <c r="X1102" s="1">
        <f t="shared" si="53"/>
        <v>43104</v>
      </c>
      <c r="Y1102" s="5">
        <f>SUMIF('Raw Sales Data'!D:D,Pivots!X1102,'Raw Sales Data'!S:S)</f>
        <v>0</v>
      </c>
    </row>
    <row r="1103" spans="23:25" x14ac:dyDescent="0.3">
      <c r="W1103" t="str">
        <f t="shared" si="52"/>
        <v>05-Jan</v>
      </c>
      <c r="X1103" s="1">
        <f t="shared" si="53"/>
        <v>43105</v>
      </c>
      <c r="Y1103" s="5">
        <f>SUMIF('Raw Sales Data'!D:D,Pivots!X1103,'Raw Sales Data'!S:S)</f>
        <v>0</v>
      </c>
    </row>
    <row r="1104" spans="23:25" x14ac:dyDescent="0.3">
      <c r="W1104" t="str">
        <f t="shared" si="52"/>
        <v>06-Jan</v>
      </c>
      <c r="X1104" s="1">
        <f t="shared" si="53"/>
        <v>43106</v>
      </c>
      <c r="Y1104" s="5">
        <f>SUMIF('Raw Sales Data'!D:D,Pivots!X1104,'Raw Sales Data'!S:S)</f>
        <v>33.74</v>
      </c>
    </row>
    <row r="1105" spans="23:25" x14ac:dyDescent="0.3">
      <c r="W1105" t="str">
        <f t="shared" si="52"/>
        <v>07-Jan</v>
      </c>
      <c r="X1105" s="1">
        <f t="shared" si="53"/>
        <v>43107</v>
      </c>
      <c r="Y1105" s="5">
        <f>SUMIF('Raw Sales Data'!D:D,Pivots!X1105,'Raw Sales Data'!S:S)</f>
        <v>3395.59</v>
      </c>
    </row>
    <row r="1106" spans="23:25" x14ac:dyDescent="0.3">
      <c r="W1106" t="str">
        <f t="shared" si="52"/>
        <v>08-Jan</v>
      </c>
      <c r="X1106" s="1">
        <f t="shared" si="53"/>
        <v>43108</v>
      </c>
      <c r="Y1106" s="5">
        <f>SUMIF('Raw Sales Data'!D:D,Pivots!X1106,'Raw Sales Data'!S:S)</f>
        <v>892.98</v>
      </c>
    </row>
    <row r="1107" spans="23:25" x14ac:dyDescent="0.3">
      <c r="W1107" t="str">
        <f t="shared" si="52"/>
        <v>09-Jan</v>
      </c>
      <c r="X1107" s="1">
        <f t="shared" si="53"/>
        <v>43109</v>
      </c>
      <c r="Y1107" s="5">
        <f>SUMIF('Raw Sales Data'!D:D,Pivots!X1107,'Raw Sales Data'!S:S)</f>
        <v>274.49099999999999</v>
      </c>
    </row>
    <row r="1108" spans="23:25" x14ac:dyDescent="0.3">
      <c r="W1108" t="str">
        <f t="shared" si="52"/>
        <v>10-Jan</v>
      </c>
      <c r="X1108" s="1">
        <f t="shared" si="53"/>
        <v>43110</v>
      </c>
      <c r="Y1108" s="5">
        <f>SUMIF('Raw Sales Data'!D:D,Pivots!X1108,'Raw Sales Data'!S:S)</f>
        <v>0</v>
      </c>
    </row>
    <row r="1109" spans="23:25" x14ac:dyDescent="0.3">
      <c r="W1109" t="str">
        <f t="shared" si="52"/>
        <v>11-Jan</v>
      </c>
      <c r="X1109" s="1">
        <f t="shared" si="53"/>
        <v>43111</v>
      </c>
      <c r="Y1109" s="5">
        <f>SUMIF('Raw Sales Data'!D:D,Pivots!X1109,'Raw Sales Data'!S:S)</f>
        <v>0</v>
      </c>
    </row>
    <row r="1110" spans="23:25" x14ac:dyDescent="0.3">
      <c r="W1110" t="str">
        <f t="shared" si="52"/>
        <v>12-Jan</v>
      </c>
      <c r="X1110" s="1">
        <f t="shared" si="53"/>
        <v>43112</v>
      </c>
      <c r="Y1110" s="5">
        <f>SUMIF('Raw Sales Data'!D:D,Pivots!X1110,'Raw Sales Data'!S:S)</f>
        <v>848.52</v>
      </c>
    </row>
    <row r="1111" spans="23:25" x14ac:dyDescent="0.3">
      <c r="W1111" t="str">
        <f t="shared" si="52"/>
        <v>13-Jan</v>
      </c>
      <c r="X1111" s="1">
        <f t="shared" si="53"/>
        <v>43113</v>
      </c>
      <c r="Y1111" s="5">
        <f>SUMIF('Raw Sales Data'!D:D,Pivots!X1111,'Raw Sales Data'!S:S)</f>
        <v>4619.33</v>
      </c>
    </row>
    <row r="1112" spans="23:25" x14ac:dyDescent="0.3">
      <c r="W1112" t="str">
        <f t="shared" si="52"/>
        <v>14-Jan</v>
      </c>
      <c r="X1112" s="1">
        <f t="shared" si="53"/>
        <v>43114</v>
      </c>
      <c r="Y1112" s="5">
        <f>SUMIF('Raw Sales Data'!D:D,Pivots!X1112,'Raw Sales Data'!S:S)</f>
        <v>697.33800000000008</v>
      </c>
    </row>
    <row r="1113" spans="23:25" x14ac:dyDescent="0.3">
      <c r="W1113" t="str">
        <f t="shared" si="52"/>
        <v>15-Jan</v>
      </c>
      <c r="X1113" s="1">
        <f t="shared" si="53"/>
        <v>43115</v>
      </c>
      <c r="Y1113" s="5">
        <f>SUMIF('Raw Sales Data'!D:D,Pivots!X1113,'Raw Sales Data'!S:S)</f>
        <v>2140.2800000000002</v>
      </c>
    </row>
    <row r="1114" spans="23:25" x14ac:dyDescent="0.3">
      <c r="W1114" t="str">
        <f t="shared" si="52"/>
        <v>16-Jan</v>
      </c>
      <c r="X1114" s="1">
        <f t="shared" si="53"/>
        <v>43116</v>
      </c>
      <c r="Y1114" s="5">
        <f>SUMIF('Raw Sales Data'!D:D,Pivots!X1114,'Raw Sales Data'!S:S)</f>
        <v>6230.2919999999995</v>
      </c>
    </row>
    <row r="1115" spans="23:25" x14ac:dyDescent="0.3">
      <c r="W1115" t="str">
        <f t="shared" si="52"/>
        <v>17-Jan</v>
      </c>
      <c r="X1115" s="1">
        <f t="shared" si="53"/>
        <v>43117</v>
      </c>
      <c r="Y1115" s="5">
        <f>SUMIF('Raw Sales Data'!D:D,Pivots!X1115,'Raw Sales Data'!S:S)</f>
        <v>0</v>
      </c>
    </row>
    <row r="1116" spans="23:25" x14ac:dyDescent="0.3">
      <c r="W1116" t="str">
        <f t="shared" si="52"/>
        <v>18-Jan</v>
      </c>
      <c r="X1116" s="1">
        <f t="shared" si="53"/>
        <v>43118</v>
      </c>
      <c r="Y1116" s="5">
        <f>SUMIF('Raw Sales Data'!D:D,Pivots!X1116,'Raw Sales Data'!S:S)</f>
        <v>0</v>
      </c>
    </row>
    <row r="1117" spans="23:25" x14ac:dyDescent="0.3">
      <c r="W1117" t="str">
        <f t="shared" si="52"/>
        <v>19-Jan</v>
      </c>
      <c r="X1117" s="1">
        <f t="shared" si="53"/>
        <v>43119</v>
      </c>
      <c r="Y1117" s="5">
        <f>SUMIF('Raw Sales Data'!D:D,Pivots!X1117,'Raw Sales Data'!S:S)</f>
        <v>2013.7149999999999</v>
      </c>
    </row>
    <row r="1118" spans="23:25" x14ac:dyDescent="0.3">
      <c r="W1118" t="str">
        <f t="shared" si="52"/>
        <v>20-Jan</v>
      </c>
      <c r="X1118" s="1">
        <f t="shared" si="53"/>
        <v>43120</v>
      </c>
      <c r="Y1118" s="5">
        <f>SUMIF('Raw Sales Data'!D:D,Pivots!X1118,'Raw Sales Data'!S:S)</f>
        <v>767.83799999999997</v>
      </c>
    </row>
    <row r="1119" spans="23:25" x14ac:dyDescent="0.3">
      <c r="W1119" t="str">
        <f t="shared" si="52"/>
        <v>21-Jan</v>
      </c>
      <c r="X1119" s="1">
        <f t="shared" si="53"/>
        <v>43121</v>
      </c>
      <c r="Y1119" s="5">
        <f>SUMIF('Raw Sales Data'!D:D,Pivots!X1119,'Raw Sales Data'!S:S)</f>
        <v>2546.643</v>
      </c>
    </row>
    <row r="1120" spans="23:25" x14ac:dyDescent="0.3">
      <c r="W1120" t="str">
        <f t="shared" si="52"/>
        <v>22-Jan</v>
      </c>
      <c r="X1120" s="1">
        <f t="shared" si="53"/>
        <v>43122</v>
      </c>
      <c r="Y1120" s="5">
        <f>SUMIF('Raw Sales Data'!D:D,Pivots!X1120,'Raw Sales Data'!S:S)</f>
        <v>4212.3719999999994</v>
      </c>
    </row>
    <row r="1121" spans="23:25" x14ac:dyDescent="0.3">
      <c r="W1121" t="str">
        <f t="shared" si="52"/>
        <v>23-Jan</v>
      </c>
      <c r="X1121" s="1">
        <f t="shared" si="53"/>
        <v>43123</v>
      </c>
      <c r="Y1121" s="5">
        <f>SUMIF('Raw Sales Data'!D:D,Pivots!X1121,'Raw Sales Data'!S:S)</f>
        <v>450.334</v>
      </c>
    </row>
    <row r="1122" spans="23:25" x14ac:dyDescent="0.3">
      <c r="W1122" t="str">
        <f t="shared" si="52"/>
        <v>24-Jan</v>
      </c>
      <c r="X1122" s="1">
        <f t="shared" si="53"/>
        <v>43124</v>
      </c>
      <c r="Y1122" s="5">
        <f>SUMIF('Raw Sales Data'!D:D,Pivots!X1122,'Raw Sales Data'!S:S)</f>
        <v>418.66599999999994</v>
      </c>
    </row>
    <row r="1123" spans="23:25" x14ac:dyDescent="0.3">
      <c r="W1123" t="str">
        <f t="shared" si="52"/>
        <v>25-Jan</v>
      </c>
      <c r="X1123" s="1">
        <f t="shared" si="53"/>
        <v>43125</v>
      </c>
      <c r="Y1123" s="5">
        <f>SUMIF('Raw Sales Data'!D:D,Pivots!X1123,'Raw Sales Data'!S:S)</f>
        <v>0</v>
      </c>
    </row>
    <row r="1124" spans="23:25" x14ac:dyDescent="0.3">
      <c r="W1124" t="str">
        <f t="shared" si="52"/>
        <v>26-Jan</v>
      </c>
      <c r="X1124" s="1">
        <f t="shared" si="53"/>
        <v>43126</v>
      </c>
      <c r="Y1124" s="5">
        <f>SUMIF('Raw Sales Data'!D:D,Pivots!X1124,'Raw Sales Data'!S:S)</f>
        <v>3055.2799999999997</v>
      </c>
    </row>
    <row r="1125" spans="23:25" x14ac:dyDescent="0.3">
      <c r="W1125" t="str">
        <f t="shared" si="52"/>
        <v>27-Jan</v>
      </c>
      <c r="X1125" s="1">
        <f t="shared" si="53"/>
        <v>43127</v>
      </c>
      <c r="Y1125" s="5">
        <f>SUMIF('Raw Sales Data'!D:D,Pivots!X1125,'Raw Sales Data'!S:S)</f>
        <v>331.91399999999999</v>
      </c>
    </row>
    <row r="1126" spans="23:25" x14ac:dyDescent="0.3">
      <c r="W1126" t="str">
        <f t="shared" si="52"/>
        <v>28-Jan</v>
      </c>
      <c r="X1126" s="1">
        <f t="shared" si="53"/>
        <v>43128</v>
      </c>
      <c r="Y1126" s="5">
        <f>SUMIF('Raw Sales Data'!D:D,Pivots!X1126,'Raw Sales Data'!S:S)</f>
        <v>1007.52</v>
      </c>
    </row>
    <row r="1127" spans="23:25" x14ac:dyDescent="0.3">
      <c r="W1127" t="str">
        <f t="shared" si="52"/>
        <v>29-Jan</v>
      </c>
      <c r="X1127" s="1">
        <f t="shared" si="53"/>
        <v>43129</v>
      </c>
      <c r="Y1127" s="5">
        <f>SUMIF('Raw Sales Data'!D:D,Pivots!X1127,'Raw Sales Data'!S:S)</f>
        <v>158.642</v>
      </c>
    </row>
    <row r="1128" spans="23:25" x14ac:dyDescent="0.3">
      <c r="W1128" t="str">
        <f t="shared" si="52"/>
        <v>30-Jan</v>
      </c>
      <c r="X1128" s="1">
        <f t="shared" si="53"/>
        <v>43130</v>
      </c>
      <c r="Y1128" s="5">
        <f>SUMIF('Raw Sales Data'!D:D,Pivots!X1128,'Raw Sales Data'!S:S)</f>
        <v>3749.335</v>
      </c>
    </row>
    <row r="1129" spans="23:25" x14ac:dyDescent="0.3">
      <c r="W1129" t="str">
        <f t="shared" si="52"/>
        <v>31-Jan</v>
      </c>
      <c r="X1129" s="1">
        <f t="shared" si="53"/>
        <v>43131</v>
      </c>
      <c r="Y1129" s="5">
        <f>SUMIF('Raw Sales Data'!D:D,Pivots!X1129,'Raw Sales Data'!S:S)</f>
        <v>0</v>
      </c>
    </row>
    <row r="1130" spans="23:25" x14ac:dyDescent="0.3">
      <c r="W1130" t="str">
        <f t="shared" si="52"/>
        <v>01-Feb</v>
      </c>
      <c r="X1130" s="1">
        <f t="shared" si="53"/>
        <v>43132</v>
      </c>
      <c r="Y1130" s="5">
        <f>SUMIF('Raw Sales Data'!D:D,Pivots!X1130,'Raw Sales Data'!S:S)</f>
        <v>0</v>
      </c>
    </row>
    <row r="1131" spans="23:25" x14ac:dyDescent="0.3">
      <c r="W1131" t="str">
        <f t="shared" si="52"/>
        <v>02-Feb</v>
      </c>
      <c r="X1131" s="1">
        <f t="shared" si="53"/>
        <v>43133</v>
      </c>
      <c r="Y1131" s="5">
        <f>SUMIF('Raw Sales Data'!D:D,Pivots!X1131,'Raw Sales Data'!S:S)</f>
        <v>913.35400000000004</v>
      </c>
    </row>
    <row r="1132" spans="23:25" x14ac:dyDescent="0.3">
      <c r="W1132" t="str">
        <f t="shared" si="52"/>
        <v>03-Feb</v>
      </c>
      <c r="X1132" s="1">
        <f t="shared" si="53"/>
        <v>43134</v>
      </c>
      <c r="Y1132" s="5">
        <f>SUMIF('Raw Sales Data'!D:D,Pivots!X1132,'Raw Sales Data'!S:S)</f>
        <v>922.327</v>
      </c>
    </row>
    <row r="1133" spans="23:25" x14ac:dyDescent="0.3">
      <c r="W1133" t="str">
        <f t="shared" si="52"/>
        <v>04-Feb</v>
      </c>
      <c r="X1133" s="1">
        <f t="shared" si="53"/>
        <v>43135</v>
      </c>
      <c r="Y1133" s="5">
        <f>SUMIF('Raw Sales Data'!D:D,Pivots!X1133,'Raw Sales Data'!S:S)</f>
        <v>32.67</v>
      </c>
    </row>
    <row r="1134" spans="23:25" x14ac:dyDescent="0.3">
      <c r="W1134" t="str">
        <f t="shared" si="52"/>
        <v>05-Feb</v>
      </c>
      <c r="X1134" s="1">
        <f t="shared" si="53"/>
        <v>43136</v>
      </c>
      <c r="Y1134" s="5">
        <f>SUMIF('Raw Sales Data'!D:D,Pivots!X1134,'Raw Sales Data'!S:S)</f>
        <v>2263.0120000000002</v>
      </c>
    </row>
    <row r="1135" spans="23:25" x14ac:dyDescent="0.3">
      <c r="W1135" t="str">
        <f t="shared" si="52"/>
        <v>06-Feb</v>
      </c>
      <c r="X1135" s="1">
        <f t="shared" si="53"/>
        <v>43137</v>
      </c>
      <c r="Y1135" s="5">
        <f>SUMIF('Raw Sales Data'!D:D,Pivots!X1135,'Raw Sales Data'!S:S)</f>
        <v>904.35400000000004</v>
      </c>
    </row>
    <row r="1136" spans="23:25" x14ac:dyDescent="0.3">
      <c r="W1136" t="str">
        <f t="shared" si="52"/>
        <v>07-Feb</v>
      </c>
      <c r="X1136" s="1">
        <f t="shared" si="53"/>
        <v>43138</v>
      </c>
      <c r="Y1136" s="5">
        <f>SUMIF('Raw Sales Data'!D:D,Pivots!X1136,'Raw Sales Data'!S:S)</f>
        <v>0</v>
      </c>
    </row>
    <row r="1137" spans="23:25" x14ac:dyDescent="0.3">
      <c r="W1137" t="str">
        <f t="shared" si="52"/>
        <v>08-Feb</v>
      </c>
      <c r="X1137" s="1">
        <f t="shared" si="53"/>
        <v>43139</v>
      </c>
      <c r="Y1137" s="5">
        <f>SUMIF('Raw Sales Data'!D:D,Pivots!X1137,'Raw Sales Data'!S:S)</f>
        <v>0</v>
      </c>
    </row>
    <row r="1138" spans="23:25" x14ac:dyDescent="0.3">
      <c r="W1138" t="str">
        <f t="shared" si="52"/>
        <v>09-Feb</v>
      </c>
      <c r="X1138" s="1">
        <f t="shared" si="53"/>
        <v>43140</v>
      </c>
      <c r="Y1138" s="5">
        <f>SUMIF('Raw Sales Data'!D:D,Pivots!X1138,'Raw Sales Data'!S:S)</f>
        <v>773.7639999999999</v>
      </c>
    </row>
    <row r="1139" spans="23:25" x14ac:dyDescent="0.3">
      <c r="W1139" t="str">
        <f t="shared" si="52"/>
        <v>10-Feb</v>
      </c>
      <c r="X1139" s="1">
        <f t="shared" si="53"/>
        <v>43141</v>
      </c>
      <c r="Y1139" s="5">
        <f>SUMIF('Raw Sales Data'!D:D,Pivots!X1139,'Raw Sales Data'!S:S)</f>
        <v>227.10300000000001</v>
      </c>
    </row>
    <row r="1140" spans="23:25" x14ac:dyDescent="0.3">
      <c r="W1140" t="str">
        <f t="shared" si="52"/>
        <v>11-Feb</v>
      </c>
      <c r="X1140" s="1">
        <f t="shared" si="53"/>
        <v>43142</v>
      </c>
      <c r="Y1140" s="5">
        <f>SUMIF('Raw Sales Data'!D:D,Pivots!X1140,'Raw Sales Data'!S:S)</f>
        <v>1241.5160000000001</v>
      </c>
    </row>
    <row r="1141" spans="23:25" x14ac:dyDescent="0.3">
      <c r="W1141" t="str">
        <f t="shared" si="52"/>
        <v>12-Feb</v>
      </c>
      <c r="X1141" s="1">
        <f t="shared" si="53"/>
        <v>43143</v>
      </c>
      <c r="Y1141" s="5">
        <f>SUMIF('Raw Sales Data'!D:D,Pivots!X1141,'Raw Sales Data'!S:S)</f>
        <v>0</v>
      </c>
    </row>
    <row r="1142" spans="23:25" x14ac:dyDescent="0.3">
      <c r="W1142" t="str">
        <f t="shared" si="52"/>
        <v>13-Feb</v>
      </c>
      <c r="X1142" s="1">
        <f t="shared" si="53"/>
        <v>43144</v>
      </c>
      <c r="Y1142" s="5">
        <f>SUMIF('Raw Sales Data'!D:D,Pivots!X1142,'Raw Sales Data'!S:S)</f>
        <v>1058.43</v>
      </c>
    </row>
    <row r="1143" spans="23:25" x14ac:dyDescent="0.3">
      <c r="W1143" t="str">
        <f t="shared" si="52"/>
        <v>14-Feb</v>
      </c>
      <c r="X1143" s="1">
        <f t="shared" si="53"/>
        <v>43145</v>
      </c>
      <c r="Y1143" s="5">
        <f>SUMIF('Raw Sales Data'!D:D,Pivots!X1143,'Raw Sales Data'!S:S)</f>
        <v>0</v>
      </c>
    </row>
    <row r="1144" spans="23:25" x14ac:dyDescent="0.3">
      <c r="W1144" t="str">
        <f t="shared" si="52"/>
        <v>15-Feb</v>
      </c>
      <c r="X1144" s="1">
        <f t="shared" si="53"/>
        <v>43146</v>
      </c>
      <c r="Y1144" s="5">
        <f>SUMIF('Raw Sales Data'!D:D,Pivots!X1144,'Raw Sales Data'!S:S)</f>
        <v>0</v>
      </c>
    </row>
    <row r="1145" spans="23:25" x14ac:dyDescent="0.3">
      <c r="W1145" t="str">
        <f t="shared" si="52"/>
        <v>16-Feb</v>
      </c>
      <c r="X1145" s="1">
        <f t="shared" si="53"/>
        <v>43147</v>
      </c>
      <c r="Y1145" s="5">
        <f>SUMIF('Raw Sales Data'!D:D,Pivots!X1145,'Raw Sales Data'!S:S)</f>
        <v>1337.442</v>
      </c>
    </row>
    <row r="1146" spans="23:25" x14ac:dyDescent="0.3">
      <c r="W1146" t="str">
        <f t="shared" si="52"/>
        <v>17-Feb</v>
      </c>
      <c r="X1146" s="1">
        <f t="shared" si="53"/>
        <v>43148</v>
      </c>
      <c r="Y1146" s="5">
        <f>SUMIF('Raw Sales Data'!D:D,Pivots!X1146,'Raw Sales Data'!S:S)</f>
        <v>2964.8173999999995</v>
      </c>
    </row>
    <row r="1147" spans="23:25" x14ac:dyDescent="0.3">
      <c r="W1147" t="str">
        <f t="shared" si="52"/>
        <v>18-Feb</v>
      </c>
      <c r="X1147" s="1">
        <f t="shared" si="53"/>
        <v>43149</v>
      </c>
      <c r="Y1147" s="5">
        <f>SUMIF('Raw Sales Data'!D:D,Pivots!X1147,'Raw Sales Data'!S:S)</f>
        <v>287.32599999999996</v>
      </c>
    </row>
    <row r="1148" spans="23:25" x14ac:dyDescent="0.3">
      <c r="W1148" t="str">
        <f t="shared" si="52"/>
        <v>19-Feb</v>
      </c>
      <c r="X1148" s="1">
        <f t="shared" si="53"/>
        <v>43150</v>
      </c>
      <c r="Y1148" s="5">
        <f>SUMIF('Raw Sales Data'!D:D,Pivots!X1148,'Raw Sales Data'!S:S)</f>
        <v>1314.59</v>
      </c>
    </row>
    <row r="1149" spans="23:25" x14ac:dyDescent="0.3">
      <c r="W1149" t="str">
        <f t="shared" si="52"/>
        <v>20-Feb</v>
      </c>
      <c r="X1149" s="1">
        <f t="shared" si="53"/>
        <v>43151</v>
      </c>
      <c r="Y1149" s="5">
        <f>SUMIF('Raw Sales Data'!D:D,Pivots!X1149,'Raw Sales Data'!S:S)</f>
        <v>1150.29</v>
      </c>
    </row>
    <row r="1150" spans="23:25" x14ac:dyDescent="0.3">
      <c r="W1150" t="str">
        <f t="shared" si="52"/>
        <v>21-Feb</v>
      </c>
      <c r="X1150" s="1">
        <f t="shared" si="53"/>
        <v>43152</v>
      </c>
      <c r="Y1150" s="5">
        <f>SUMIF('Raw Sales Data'!D:D,Pivots!X1150,'Raw Sales Data'!S:S)</f>
        <v>47.904000000000003</v>
      </c>
    </row>
    <row r="1151" spans="23:25" x14ac:dyDescent="0.3">
      <c r="W1151" t="str">
        <f t="shared" si="52"/>
        <v>22-Feb</v>
      </c>
      <c r="X1151" s="1">
        <f t="shared" si="53"/>
        <v>43153</v>
      </c>
      <c r="Y1151" s="5">
        <f>SUMIF('Raw Sales Data'!D:D,Pivots!X1151,'Raw Sales Data'!S:S)</f>
        <v>0</v>
      </c>
    </row>
    <row r="1152" spans="23:25" x14ac:dyDescent="0.3">
      <c r="W1152" t="str">
        <f t="shared" si="52"/>
        <v>23-Feb</v>
      </c>
      <c r="X1152" s="1">
        <f t="shared" si="53"/>
        <v>43154</v>
      </c>
      <c r="Y1152" s="5">
        <f>SUMIF('Raw Sales Data'!D:D,Pivots!X1152,'Raw Sales Data'!S:S)</f>
        <v>117.79999999999998</v>
      </c>
    </row>
    <row r="1153" spans="23:25" x14ac:dyDescent="0.3">
      <c r="W1153" t="str">
        <f t="shared" si="52"/>
        <v>24-Feb</v>
      </c>
      <c r="X1153" s="1">
        <f t="shared" si="53"/>
        <v>43155</v>
      </c>
      <c r="Y1153" s="5">
        <f>SUMIF('Raw Sales Data'!D:D,Pivots!X1153,'Raw Sales Data'!S:S)</f>
        <v>1448.6759999999999</v>
      </c>
    </row>
    <row r="1154" spans="23:25" x14ac:dyDescent="0.3">
      <c r="W1154" t="str">
        <f t="shared" si="52"/>
        <v>25-Feb</v>
      </c>
      <c r="X1154" s="1">
        <f t="shared" si="53"/>
        <v>43156</v>
      </c>
      <c r="Y1154" s="5">
        <f>SUMIF('Raw Sales Data'!D:D,Pivots!X1154,'Raw Sales Data'!S:S)</f>
        <v>430.49199999999996</v>
      </c>
    </row>
    <row r="1155" spans="23:25" x14ac:dyDescent="0.3">
      <c r="W1155" t="str">
        <f t="shared" si="52"/>
        <v>26-Feb</v>
      </c>
      <c r="X1155" s="1">
        <f t="shared" si="53"/>
        <v>43157</v>
      </c>
      <c r="Y1155" s="5">
        <f>SUMIF('Raw Sales Data'!D:D,Pivots!X1155,'Raw Sales Data'!S:S)</f>
        <v>2467.5099999999998</v>
      </c>
    </row>
    <row r="1156" spans="23:25" x14ac:dyDescent="0.3">
      <c r="W1156" t="str">
        <f t="shared" ref="W1156:W1219" si="54">TEXT(X1156,"dd-mmm")</f>
        <v>27-Feb</v>
      </c>
      <c r="X1156" s="1">
        <f t="shared" si="53"/>
        <v>43158</v>
      </c>
      <c r="Y1156" s="5">
        <f>SUMIF('Raw Sales Data'!D:D,Pivots!X1156,'Raw Sales Data'!S:S)</f>
        <v>0</v>
      </c>
    </row>
    <row r="1157" spans="23:25" x14ac:dyDescent="0.3">
      <c r="W1157" t="str">
        <f t="shared" si="54"/>
        <v>28-Feb</v>
      </c>
      <c r="X1157" s="1">
        <f t="shared" ref="X1157:X1220" si="55">X1156+1</f>
        <v>43159</v>
      </c>
      <c r="Y1157" s="5">
        <f>SUMIF('Raw Sales Data'!D:D,Pivots!X1157,'Raw Sales Data'!S:S)</f>
        <v>17.62</v>
      </c>
    </row>
    <row r="1158" spans="23:25" x14ac:dyDescent="0.3">
      <c r="W1158" t="str">
        <f t="shared" si="54"/>
        <v>01-Mar</v>
      </c>
      <c r="X1158" s="1">
        <f t="shared" si="55"/>
        <v>43160</v>
      </c>
      <c r="Y1158" s="5">
        <f>SUMIF('Raw Sales Data'!D:D,Pivots!X1158,'Raw Sales Data'!S:S)</f>
        <v>0</v>
      </c>
    </row>
    <row r="1159" spans="23:25" x14ac:dyDescent="0.3">
      <c r="W1159" t="str">
        <f t="shared" si="54"/>
        <v>02-Mar</v>
      </c>
      <c r="X1159" s="1">
        <f t="shared" si="55"/>
        <v>43161</v>
      </c>
      <c r="Y1159" s="5">
        <f>SUMIF('Raw Sales Data'!D:D,Pivots!X1159,'Raw Sales Data'!S:S)</f>
        <v>1450.126</v>
      </c>
    </row>
    <row r="1160" spans="23:25" x14ac:dyDescent="0.3">
      <c r="W1160" t="str">
        <f t="shared" si="54"/>
        <v>03-Mar</v>
      </c>
      <c r="X1160" s="1">
        <f t="shared" si="55"/>
        <v>43162</v>
      </c>
      <c r="Y1160" s="5">
        <f>SUMIF('Raw Sales Data'!D:D,Pivots!X1160,'Raw Sales Data'!S:S)</f>
        <v>2000.104</v>
      </c>
    </row>
    <row r="1161" spans="23:25" x14ac:dyDescent="0.3">
      <c r="W1161" t="str">
        <f t="shared" si="54"/>
        <v>04-Mar</v>
      </c>
      <c r="X1161" s="1">
        <f t="shared" si="55"/>
        <v>43163</v>
      </c>
      <c r="Y1161" s="5">
        <f>SUMIF('Raw Sales Data'!D:D,Pivots!X1161,'Raw Sales Data'!S:S)</f>
        <v>228.822</v>
      </c>
    </row>
    <row r="1162" spans="23:25" x14ac:dyDescent="0.3">
      <c r="W1162" t="str">
        <f t="shared" si="54"/>
        <v>05-Mar</v>
      </c>
      <c r="X1162" s="1">
        <f t="shared" si="55"/>
        <v>43164</v>
      </c>
      <c r="Y1162" s="5">
        <f>SUMIF('Raw Sales Data'!D:D,Pivots!X1162,'Raw Sales Data'!S:S)</f>
        <v>1240.02</v>
      </c>
    </row>
    <row r="1163" spans="23:25" x14ac:dyDescent="0.3">
      <c r="W1163" t="str">
        <f t="shared" si="54"/>
        <v>06-Mar</v>
      </c>
      <c r="X1163" s="1">
        <f t="shared" si="55"/>
        <v>43165</v>
      </c>
      <c r="Y1163" s="5">
        <f>SUMIF('Raw Sales Data'!D:D,Pivots!X1163,'Raw Sales Data'!S:S)</f>
        <v>778.2360000000001</v>
      </c>
    </row>
    <row r="1164" spans="23:25" x14ac:dyDescent="0.3">
      <c r="W1164" t="str">
        <f t="shared" si="54"/>
        <v>07-Mar</v>
      </c>
      <c r="X1164" s="1">
        <f t="shared" si="55"/>
        <v>43166</v>
      </c>
      <c r="Y1164" s="5">
        <f>SUMIF('Raw Sales Data'!D:D,Pivots!X1164,'Raw Sales Data'!S:S)</f>
        <v>166.59</v>
      </c>
    </row>
    <row r="1165" spans="23:25" x14ac:dyDescent="0.3">
      <c r="W1165" t="str">
        <f t="shared" si="54"/>
        <v>08-Mar</v>
      </c>
      <c r="X1165" s="1">
        <f t="shared" si="55"/>
        <v>43167</v>
      </c>
      <c r="Y1165" s="5">
        <f>SUMIF('Raw Sales Data'!D:D,Pivots!X1165,'Raw Sales Data'!S:S)</f>
        <v>843.1</v>
      </c>
    </row>
    <row r="1166" spans="23:25" x14ac:dyDescent="0.3">
      <c r="W1166" t="str">
        <f t="shared" si="54"/>
        <v>09-Mar</v>
      </c>
      <c r="X1166" s="1">
        <f t="shared" si="55"/>
        <v>43168</v>
      </c>
      <c r="Y1166" s="5">
        <f>SUMIF('Raw Sales Data'!D:D,Pivots!X1166,'Raw Sales Data'!S:S)</f>
        <v>710.80399999999997</v>
      </c>
    </row>
    <row r="1167" spans="23:25" x14ac:dyDescent="0.3">
      <c r="W1167" t="str">
        <f t="shared" si="54"/>
        <v>10-Mar</v>
      </c>
      <c r="X1167" s="1">
        <f t="shared" si="55"/>
        <v>43169</v>
      </c>
      <c r="Y1167" s="5">
        <f>SUMIF('Raw Sales Data'!D:D,Pivots!X1167,'Raw Sales Data'!S:S)</f>
        <v>1252.952</v>
      </c>
    </row>
    <row r="1168" spans="23:25" x14ac:dyDescent="0.3">
      <c r="W1168" t="str">
        <f t="shared" si="54"/>
        <v>11-Mar</v>
      </c>
      <c r="X1168" s="1">
        <f t="shared" si="55"/>
        <v>43170</v>
      </c>
      <c r="Y1168" s="5">
        <f>SUMIF('Raw Sales Data'!D:D,Pivots!X1168,'Raw Sales Data'!S:S)</f>
        <v>1973.7080000000001</v>
      </c>
    </row>
    <row r="1169" spans="23:25" x14ac:dyDescent="0.3">
      <c r="W1169" t="str">
        <f t="shared" si="54"/>
        <v>12-Mar</v>
      </c>
      <c r="X1169" s="1">
        <f t="shared" si="55"/>
        <v>43171</v>
      </c>
      <c r="Y1169" s="5">
        <f>SUMIF('Raw Sales Data'!D:D,Pivots!X1169,'Raw Sales Data'!S:S)</f>
        <v>353.28</v>
      </c>
    </row>
    <row r="1170" spans="23:25" x14ac:dyDescent="0.3">
      <c r="W1170" t="str">
        <f t="shared" si="54"/>
        <v>13-Mar</v>
      </c>
      <c r="X1170" s="1">
        <f t="shared" si="55"/>
        <v>43172</v>
      </c>
      <c r="Y1170" s="5">
        <f>SUMIF('Raw Sales Data'!D:D,Pivots!X1170,'Raw Sales Data'!S:S)</f>
        <v>4791.3500000000004</v>
      </c>
    </row>
    <row r="1171" spans="23:25" x14ac:dyDescent="0.3">
      <c r="W1171" t="str">
        <f t="shared" si="54"/>
        <v>14-Mar</v>
      </c>
      <c r="X1171" s="1">
        <f t="shared" si="55"/>
        <v>43173</v>
      </c>
      <c r="Y1171" s="5">
        <f>SUMIF('Raw Sales Data'!D:D,Pivots!X1171,'Raw Sales Data'!S:S)</f>
        <v>49.616</v>
      </c>
    </row>
    <row r="1172" spans="23:25" x14ac:dyDescent="0.3">
      <c r="W1172" t="str">
        <f t="shared" si="54"/>
        <v>15-Mar</v>
      </c>
      <c r="X1172" s="1">
        <f t="shared" si="55"/>
        <v>43174</v>
      </c>
      <c r="Y1172" s="5">
        <f>SUMIF('Raw Sales Data'!D:D,Pivots!X1172,'Raw Sales Data'!S:S)</f>
        <v>0</v>
      </c>
    </row>
    <row r="1173" spans="23:25" x14ac:dyDescent="0.3">
      <c r="W1173" t="str">
        <f t="shared" si="54"/>
        <v>16-Mar</v>
      </c>
      <c r="X1173" s="1">
        <f t="shared" si="55"/>
        <v>43175</v>
      </c>
      <c r="Y1173" s="5">
        <f>SUMIF('Raw Sales Data'!D:D,Pivots!X1173,'Raw Sales Data'!S:S)</f>
        <v>2014.3809999999996</v>
      </c>
    </row>
    <row r="1174" spans="23:25" x14ac:dyDescent="0.3">
      <c r="W1174" t="str">
        <f t="shared" si="54"/>
        <v>17-Mar</v>
      </c>
      <c r="X1174" s="1">
        <f t="shared" si="55"/>
        <v>43176</v>
      </c>
      <c r="Y1174" s="5">
        <f>SUMIF('Raw Sales Data'!D:D,Pivots!X1174,'Raw Sales Data'!S:S)</f>
        <v>542.74599999999998</v>
      </c>
    </row>
    <row r="1175" spans="23:25" x14ac:dyDescent="0.3">
      <c r="W1175" t="str">
        <f t="shared" si="54"/>
        <v>18-Mar</v>
      </c>
      <c r="X1175" s="1">
        <f t="shared" si="55"/>
        <v>43177</v>
      </c>
      <c r="Y1175" s="5">
        <f>SUMIF('Raw Sales Data'!D:D,Pivots!X1175,'Raw Sales Data'!S:S)</f>
        <v>1027.7579999999998</v>
      </c>
    </row>
    <row r="1176" spans="23:25" x14ac:dyDescent="0.3">
      <c r="W1176" t="str">
        <f t="shared" si="54"/>
        <v>19-Mar</v>
      </c>
      <c r="X1176" s="1">
        <f t="shared" si="55"/>
        <v>43178</v>
      </c>
      <c r="Y1176" s="5">
        <f>SUMIF('Raw Sales Data'!D:D,Pivots!X1176,'Raw Sales Data'!S:S)</f>
        <v>2157.308</v>
      </c>
    </row>
    <row r="1177" spans="23:25" x14ac:dyDescent="0.3">
      <c r="W1177" t="str">
        <f t="shared" si="54"/>
        <v>20-Mar</v>
      </c>
      <c r="X1177" s="1">
        <f t="shared" si="55"/>
        <v>43179</v>
      </c>
      <c r="Y1177" s="5">
        <f>SUMIF('Raw Sales Data'!D:D,Pivots!X1177,'Raw Sales Data'!S:S)</f>
        <v>899.56799999999998</v>
      </c>
    </row>
    <row r="1178" spans="23:25" x14ac:dyDescent="0.3">
      <c r="W1178" t="str">
        <f t="shared" si="54"/>
        <v>21-Mar</v>
      </c>
      <c r="X1178" s="1">
        <f t="shared" si="55"/>
        <v>43180</v>
      </c>
      <c r="Y1178" s="5">
        <f>SUMIF('Raw Sales Data'!D:D,Pivots!X1178,'Raw Sales Data'!S:S)</f>
        <v>3332.6360000000004</v>
      </c>
    </row>
    <row r="1179" spans="23:25" x14ac:dyDescent="0.3">
      <c r="W1179" t="str">
        <f t="shared" si="54"/>
        <v>22-Mar</v>
      </c>
      <c r="X1179" s="1">
        <f t="shared" si="55"/>
        <v>43181</v>
      </c>
      <c r="Y1179" s="5">
        <f>SUMIF('Raw Sales Data'!D:D,Pivots!X1179,'Raw Sales Data'!S:S)</f>
        <v>0</v>
      </c>
    </row>
    <row r="1180" spans="23:25" x14ac:dyDescent="0.3">
      <c r="W1180" t="str">
        <f t="shared" si="54"/>
        <v>23-Mar</v>
      </c>
      <c r="X1180" s="1">
        <f t="shared" si="55"/>
        <v>43182</v>
      </c>
      <c r="Y1180" s="5">
        <f>SUMIF('Raw Sales Data'!D:D,Pivots!X1180,'Raw Sales Data'!S:S)</f>
        <v>14816.067999999999</v>
      </c>
    </row>
    <row r="1181" spans="23:25" x14ac:dyDescent="0.3">
      <c r="W1181" t="str">
        <f t="shared" si="54"/>
        <v>24-Mar</v>
      </c>
      <c r="X1181" s="1">
        <f t="shared" si="55"/>
        <v>43183</v>
      </c>
      <c r="Y1181" s="5">
        <f>SUMIF('Raw Sales Data'!D:D,Pivots!X1181,'Raw Sales Data'!S:S)</f>
        <v>1257.2980000000002</v>
      </c>
    </row>
    <row r="1182" spans="23:25" x14ac:dyDescent="0.3">
      <c r="W1182" t="str">
        <f t="shared" si="54"/>
        <v>25-Mar</v>
      </c>
      <c r="X1182" s="1">
        <f t="shared" si="55"/>
        <v>43184</v>
      </c>
      <c r="Y1182" s="5">
        <f>SUMIF('Raw Sales Data'!D:D,Pivots!X1182,'Raw Sales Data'!S:S)</f>
        <v>3567.0260000000003</v>
      </c>
    </row>
    <row r="1183" spans="23:25" x14ac:dyDescent="0.3">
      <c r="W1183" t="str">
        <f t="shared" si="54"/>
        <v>26-Mar</v>
      </c>
      <c r="X1183" s="1">
        <f t="shared" si="55"/>
        <v>43185</v>
      </c>
      <c r="Y1183" s="5">
        <f>SUMIF('Raw Sales Data'!D:D,Pivots!X1183,'Raw Sales Data'!S:S)</f>
        <v>3252.88</v>
      </c>
    </row>
    <row r="1184" spans="23:25" x14ac:dyDescent="0.3">
      <c r="W1184" t="str">
        <f t="shared" si="54"/>
        <v>27-Mar</v>
      </c>
      <c r="X1184" s="1">
        <f t="shared" si="55"/>
        <v>43186</v>
      </c>
      <c r="Y1184" s="5">
        <f>SUMIF('Raw Sales Data'!D:D,Pivots!X1184,'Raw Sales Data'!S:S)</f>
        <v>2933.5160000000005</v>
      </c>
    </row>
    <row r="1185" spans="23:25" x14ac:dyDescent="0.3">
      <c r="W1185" t="str">
        <f t="shared" si="54"/>
        <v>28-Mar</v>
      </c>
      <c r="X1185" s="1">
        <f t="shared" si="55"/>
        <v>43187</v>
      </c>
      <c r="Y1185" s="5">
        <f>SUMIF('Raw Sales Data'!D:D,Pivots!X1185,'Raw Sales Data'!S:S)</f>
        <v>1504.702</v>
      </c>
    </row>
    <row r="1186" spans="23:25" x14ac:dyDescent="0.3">
      <c r="W1186" t="str">
        <f t="shared" si="54"/>
        <v>29-Mar</v>
      </c>
      <c r="X1186" s="1">
        <f t="shared" si="55"/>
        <v>43188</v>
      </c>
      <c r="Y1186" s="5">
        <f>SUMIF('Raw Sales Data'!D:D,Pivots!X1186,'Raw Sales Data'!S:S)</f>
        <v>81.400000000000006</v>
      </c>
    </row>
    <row r="1187" spans="23:25" x14ac:dyDescent="0.3">
      <c r="W1187" t="str">
        <f t="shared" si="54"/>
        <v>30-Mar</v>
      </c>
      <c r="X1187" s="1">
        <f t="shared" si="55"/>
        <v>43189</v>
      </c>
      <c r="Y1187" s="5">
        <f>SUMIF('Raw Sales Data'!D:D,Pivots!X1187,'Raw Sales Data'!S:S)</f>
        <v>656.40700000000004</v>
      </c>
    </row>
    <row r="1188" spans="23:25" x14ac:dyDescent="0.3">
      <c r="W1188" t="str">
        <f t="shared" si="54"/>
        <v>31-Mar</v>
      </c>
      <c r="X1188" s="1">
        <f t="shared" si="55"/>
        <v>43190</v>
      </c>
      <c r="Y1188" s="5">
        <f>SUMIF('Raw Sales Data'!D:D,Pivots!X1188,'Raw Sales Data'!S:S)</f>
        <v>4981.0107999999991</v>
      </c>
    </row>
    <row r="1189" spans="23:25" x14ac:dyDescent="0.3">
      <c r="W1189" t="str">
        <f t="shared" si="54"/>
        <v>01-Apr</v>
      </c>
      <c r="X1189" s="1">
        <f t="shared" si="55"/>
        <v>43191</v>
      </c>
      <c r="Y1189" s="5">
        <f>SUMIF('Raw Sales Data'!D:D,Pivots!X1189,'Raw Sales Data'!S:S)</f>
        <v>5972.9880000000003</v>
      </c>
    </row>
    <row r="1190" spans="23:25" x14ac:dyDescent="0.3">
      <c r="W1190" t="str">
        <f t="shared" si="54"/>
        <v>02-Apr</v>
      </c>
      <c r="X1190" s="1">
        <f t="shared" si="55"/>
        <v>43192</v>
      </c>
      <c r="Y1190" s="5">
        <f>SUMIF('Raw Sales Data'!D:D,Pivots!X1190,'Raw Sales Data'!S:S)</f>
        <v>822.97000000000014</v>
      </c>
    </row>
    <row r="1191" spans="23:25" x14ac:dyDescent="0.3">
      <c r="W1191" t="str">
        <f t="shared" si="54"/>
        <v>03-Apr</v>
      </c>
      <c r="X1191" s="1">
        <f t="shared" si="55"/>
        <v>43193</v>
      </c>
      <c r="Y1191" s="5">
        <f>SUMIF('Raw Sales Data'!D:D,Pivots!X1191,'Raw Sales Data'!S:S)</f>
        <v>32.527999999999999</v>
      </c>
    </row>
    <row r="1192" spans="23:25" x14ac:dyDescent="0.3">
      <c r="W1192" t="str">
        <f t="shared" si="54"/>
        <v>04-Apr</v>
      </c>
      <c r="X1192" s="1">
        <f t="shared" si="55"/>
        <v>43194</v>
      </c>
      <c r="Y1192" s="5">
        <f>SUMIF('Raw Sales Data'!D:D,Pivots!X1192,'Raw Sales Data'!S:S)</f>
        <v>808.46999999999991</v>
      </c>
    </row>
    <row r="1193" spans="23:25" x14ac:dyDescent="0.3">
      <c r="W1193" t="str">
        <f t="shared" si="54"/>
        <v>05-Apr</v>
      </c>
      <c r="X1193" s="1">
        <f t="shared" si="55"/>
        <v>43195</v>
      </c>
      <c r="Y1193" s="5">
        <f>SUMIF('Raw Sales Data'!D:D,Pivots!X1193,'Raw Sales Data'!S:S)</f>
        <v>0</v>
      </c>
    </row>
    <row r="1194" spans="23:25" x14ac:dyDescent="0.3">
      <c r="W1194" t="str">
        <f t="shared" si="54"/>
        <v>06-Apr</v>
      </c>
      <c r="X1194" s="1">
        <f t="shared" si="55"/>
        <v>43196</v>
      </c>
      <c r="Y1194" s="5">
        <f>SUMIF('Raw Sales Data'!D:D,Pivots!X1194,'Raw Sales Data'!S:S)</f>
        <v>114.41999999999999</v>
      </c>
    </row>
    <row r="1195" spans="23:25" x14ac:dyDescent="0.3">
      <c r="W1195" t="str">
        <f t="shared" si="54"/>
        <v>07-Apr</v>
      </c>
      <c r="X1195" s="1">
        <f t="shared" si="55"/>
        <v>43197</v>
      </c>
      <c r="Y1195" s="5">
        <f>SUMIF('Raw Sales Data'!D:D,Pivots!X1195,'Raw Sales Data'!S:S)</f>
        <v>1971.2905000000001</v>
      </c>
    </row>
    <row r="1196" spans="23:25" x14ac:dyDescent="0.3">
      <c r="W1196" t="str">
        <f t="shared" si="54"/>
        <v>08-Apr</v>
      </c>
      <c r="X1196" s="1">
        <f t="shared" si="55"/>
        <v>43198</v>
      </c>
      <c r="Y1196" s="5">
        <f>SUMIF('Raw Sales Data'!D:D,Pivots!X1196,'Raw Sales Data'!S:S)</f>
        <v>6401.9299999999994</v>
      </c>
    </row>
    <row r="1197" spans="23:25" x14ac:dyDescent="0.3">
      <c r="W1197" t="str">
        <f t="shared" si="54"/>
        <v>09-Apr</v>
      </c>
      <c r="X1197" s="1">
        <f t="shared" si="55"/>
        <v>43199</v>
      </c>
      <c r="Y1197" s="5">
        <f>SUMIF('Raw Sales Data'!D:D,Pivots!X1197,'Raw Sales Data'!S:S)</f>
        <v>1626.7099999999998</v>
      </c>
    </row>
    <row r="1198" spans="23:25" x14ac:dyDescent="0.3">
      <c r="W1198" t="str">
        <f t="shared" si="54"/>
        <v>10-Apr</v>
      </c>
      <c r="X1198" s="1">
        <f t="shared" si="55"/>
        <v>43200</v>
      </c>
      <c r="Y1198" s="5">
        <f>SUMIF('Raw Sales Data'!D:D,Pivots!X1198,'Raw Sales Data'!S:S)</f>
        <v>755.529</v>
      </c>
    </row>
    <row r="1199" spans="23:25" x14ac:dyDescent="0.3">
      <c r="W1199" t="str">
        <f t="shared" si="54"/>
        <v>11-Apr</v>
      </c>
      <c r="X1199" s="1">
        <f t="shared" si="55"/>
        <v>43201</v>
      </c>
      <c r="Y1199" s="5">
        <f>SUMIF('Raw Sales Data'!D:D,Pivots!X1199,'Raw Sales Data'!S:S)</f>
        <v>319.80600000000004</v>
      </c>
    </row>
    <row r="1200" spans="23:25" x14ac:dyDescent="0.3">
      <c r="W1200" t="str">
        <f t="shared" si="54"/>
        <v>12-Apr</v>
      </c>
      <c r="X1200" s="1">
        <f t="shared" si="55"/>
        <v>43202</v>
      </c>
      <c r="Y1200" s="5">
        <f>SUMIF('Raw Sales Data'!D:D,Pivots!X1200,'Raw Sales Data'!S:S)</f>
        <v>69.66</v>
      </c>
    </row>
    <row r="1201" spans="23:25" x14ac:dyDescent="0.3">
      <c r="W1201" t="str">
        <f t="shared" si="54"/>
        <v>13-Apr</v>
      </c>
      <c r="X1201" s="1">
        <f t="shared" si="55"/>
        <v>43203</v>
      </c>
      <c r="Y1201" s="5">
        <f>SUMIF('Raw Sales Data'!D:D,Pivots!X1201,'Raw Sales Data'!S:S)</f>
        <v>1345.8240000000001</v>
      </c>
    </row>
    <row r="1202" spans="23:25" x14ac:dyDescent="0.3">
      <c r="W1202" t="str">
        <f t="shared" si="54"/>
        <v>14-Apr</v>
      </c>
      <c r="X1202" s="1">
        <f t="shared" si="55"/>
        <v>43204</v>
      </c>
      <c r="Y1202" s="5">
        <f>SUMIF('Raw Sales Data'!D:D,Pivots!X1202,'Raw Sales Data'!S:S)</f>
        <v>652.93000000000006</v>
      </c>
    </row>
    <row r="1203" spans="23:25" x14ac:dyDescent="0.3">
      <c r="W1203" t="str">
        <f t="shared" si="54"/>
        <v>15-Apr</v>
      </c>
      <c r="X1203" s="1">
        <f t="shared" si="55"/>
        <v>43205</v>
      </c>
      <c r="Y1203" s="5">
        <f>SUMIF('Raw Sales Data'!D:D,Pivots!X1203,'Raw Sales Data'!S:S)</f>
        <v>332.33799999999997</v>
      </c>
    </row>
    <row r="1204" spans="23:25" x14ac:dyDescent="0.3">
      <c r="W1204" t="str">
        <f t="shared" si="54"/>
        <v>16-Apr</v>
      </c>
      <c r="X1204" s="1">
        <f t="shared" si="55"/>
        <v>43206</v>
      </c>
      <c r="Y1204" s="5">
        <f>SUMIF('Raw Sales Data'!D:D,Pivots!X1204,'Raw Sales Data'!S:S)</f>
        <v>944.42899999999997</v>
      </c>
    </row>
    <row r="1205" spans="23:25" x14ac:dyDescent="0.3">
      <c r="W1205" t="str">
        <f t="shared" si="54"/>
        <v>17-Apr</v>
      </c>
      <c r="X1205" s="1">
        <f t="shared" si="55"/>
        <v>43207</v>
      </c>
      <c r="Y1205" s="5">
        <f>SUMIF('Raw Sales Data'!D:D,Pivots!X1205,'Raw Sales Data'!S:S)</f>
        <v>3431.4589999999998</v>
      </c>
    </row>
    <row r="1206" spans="23:25" x14ac:dyDescent="0.3">
      <c r="W1206" t="str">
        <f t="shared" si="54"/>
        <v>18-Apr</v>
      </c>
      <c r="X1206" s="1">
        <f t="shared" si="55"/>
        <v>43208</v>
      </c>
      <c r="Y1206" s="5">
        <f>SUMIF('Raw Sales Data'!D:D,Pivots!X1206,'Raw Sales Data'!S:S)</f>
        <v>0</v>
      </c>
    </row>
    <row r="1207" spans="23:25" x14ac:dyDescent="0.3">
      <c r="W1207" t="str">
        <f t="shared" si="54"/>
        <v>19-Apr</v>
      </c>
      <c r="X1207" s="1">
        <f t="shared" si="55"/>
        <v>43209</v>
      </c>
      <c r="Y1207" s="5">
        <f>SUMIF('Raw Sales Data'!D:D,Pivots!X1207,'Raw Sales Data'!S:S)</f>
        <v>0</v>
      </c>
    </row>
    <row r="1208" spans="23:25" x14ac:dyDescent="0.3">
      <c r="W1208" t="str">
        <f t="shared" si="54"/>
        <v>20-Apr</v>
      </c>
      <c r="X1208" s="1">
        <f t="shared" si="55"/>
        <v>43210</v>
      </c>
      <c r="Y1208" s="5">
        <f>SUMIF('Raw Sales Data'!D:D,Pivots!X1208,'Raw Sales Data'!S:S)</f>
        <v>1053.614</v>
      </c>
    </row>
    <row r="1209" spans="23:25" x14ac:dyDescent="0.3">
      <c r="W1209" t="str">
        <f t="shared" si="54"/>
        <v>21-Apr</v>
      </c>
      <c r="X1209" s="1">
        <f t="shared" si="55"/>
        <v>43211</v>
      </c>
      <c r="Y1209" s="5">
        <f>SUMIF('Raw Sales Data'!D:D,Pivots!X1209,'Raw Sales Data'!S:S)</f>
        <v>1254.5640000000001</v>
      </c>
    </row>
    <row r="1210" spans="23:25" x14ac:dyDescent="0.3">
      <c r="W1210" t="str">
        <f t="shared" si="54"/>
        <v>22-Apr</v>
      </c>
      <c r="X1210" s="1">
        <f t="shared" si="55"/>
        <v>43212</v>
      </c>
      <c r="Y1210" s="5">
        <f>SUMIF('Raw Sales Data'!D:D,Pivots!X1210,'Raw Sales Data'!S:S)</f>
        <v>947.69200000000001</v>
      </c>
    </row>
    <row r="1211" spans="23:25" x14ac:dyDescent="0.3">
      <c r="W1211" t="str">
        <f t="shared" si="54"/>
        <v>23-Apr</v>
      </c>
      <c r="X1211" s="1">
        <f t="shared" si="55"/>
        <v>43213</v>
      </c>
      <c r="Y1211" s="5">
        <f>SUMIF('Raw Sales Data'!D:D,Pivots!X1211,'Raw Sales Data'!S:S)</f>
        <v>1199.222</v>
      </c>
    </row>
    <row r="1212" spans="23:25" x14ac:dyDescent="0.3">
      <c r="W1212" t="str">
        <f t="shared" si="54"/>
        <v>24-Apr</v>
      </c>
      <c r="X1212" s="1">
        <f t="shared" si="55"/>
        <v>43214</v>
      </c>
      <c r="Y1212" s="5">
        <f>SUMIF('Raw Sales Data'!D:D,Pivots!X1212,'Raw Sales Data'!S:S)</f>
        <v>928.55799999999999</v>
      </c>
    </row>
    <row r="1213" spans="23:25" x14ac:dyDescent="0.3">
      <c r="W1213" t="str">
        <f t="shared" si="54"/>
        <v>25-Apr</v>
      </c>
      <c r="X1213" s="1">
        <f t="shared" si="55"/>
        <v>43215</v>
      </c>
      <c r="Y1213" s="5">
        <f>SUMIF('Raw Sales Data'!D:D,Pivots!X1213,'Raw Sales Data'!S:S)</f>
        <v>678.11300000000006</v>
      </c>
    </row>
    <row r="1214" spans="23:25" x14ac:dyDescent="0.3">
      <c r="W1214" t="str">
        <f t="shared" si="54"/>
        <v>26-Apr</v>
      </c>
      <c r="X1214" s="1">
        <f t="shared" si="55"/>
        <v>43216</v>
      </c>
      <c r="Y1214" s="5">
        <f>SUMIF('Raw Sales Data'!D:D,Pivots!X1214,'Raw Sales Data'!S:S)</f>
        <v>61.608000000000004</v>
      </c>
    </row>
    <row r="1215" spans="23:25" x14ac:dyDescent="0.3">
      <c r="W1215" t="str">
        <f t="shared" si="54"/>
        <v>27-Apr</v>
      </c>
      <c r="X1215" s="1">
        <f t="shared" si="55"/>
        <v>43217</v>
      </c>
      <c r="Y1215" s="5">
        <f>SUMIF('Raw Sales Data'!D:D,Pivots!X1215,'Raw Sales Data'!S:S)</f>
        <v>576.57560000000001</v>
      </c>
    </row>
    <row r="1216" spans="23:25" x14ac:dyDescent="0.3">
      <c r="W1216" t="str">
        <f t="shared" si="54"/>
        <v>28-Apr</v>
      </c>
      <c r="X1216" s="1">
        <f t="shared" si="55"/>
        <v>43218</v>
      </c>
      <c r="Y1216" s="5">
        <f>SUMIF('Raw Sales Data'!D:D,Pivots!X1216,'Raw Sales Data'!S:S)</f>
        <v>795.29600000000005</v>
      </c>
    </row>
    <row r="1217" spans="23:25" x14ac:dyDescent="0.3">
      <c r="W1217" t="str">
        <f t="shared" si="54"/>
        <v>29-Apr</v>
      </c>
      <c r="X1217" s="1">
        <f t="shared" si="55"/>
        <v>43219</v>
      </c>
      <c r="Y1217" s="5">
        <f>SUMIF('Raw Sales Data'!D:D,Pivots!X1217,'Raw Sales Data'!S:S)</f>
        <v>1053.26</v>
      </c>
    </row>
    <row r="1218" spans="23:25" x14ac:dyDescent="0.3">
      <c r="W1218" t="str">
        <f t="shared" si="54"/>
        <v>30-Apr</v>
      </c>
      <c r="X1218" s="1">
        <f t="shared" si="55"/>
        <v>43220</v>
      </c>
      <c r="Y1218" s="5">
        <f>SUMIF('Raw Sales Data'!D:D,Pivots!X1218,'Raw Sales Data'!S:S)</f>
        <v>1390.126</v>
      </c>
    </row>
    <row r="1219" spans="23:25" x14ac:dyDescent="0.3">
      <c r="W1219" t="str">
        <f t="shared" si="54"/>
        <v>01-May</v>
      </c>
      <c r="X1219" s="1">
        <f t="shared" si="55"/>
        <v>43221</v>
      </c>
      <c r="Y1219" s="5">
        <f>SUMIF('Raw Sales Data'!D:D,Pivots!X1219,'Raw Sales Data'!S:S)</f>
        <v>4108.37</v>
      </c>
    </row>
    <row r="1220" spans="23:25" x14ac:dyDescent="0.3">
      <c r="W1220" t="str">
        <f t="shared" ref="W1220:W1283" si="56">TEXT(X1220,"dd-mmm")</f>
        <v>02-May</v>
      </c>
      <c r="X1220" s="1">
        <f t="shared" si="55"/>
        <v>43222</v>
      </c>
      <c r="Y1220" s="5">
        <f>SUMIF('Raw Sales Data'!D:D,Pivots!X1220,'Raw Sales Data'!S:S)</f>
        <v>399.10999999999996</v>
      </c>
    </row>
    <row r="1221" spans="23:25" x14ac:dyDescent="0.3">
      <c r="W1221" t="str">
        <f t="shared" si="56"/>
        <v>03-May</v>
      </c>
      <c r="X1221" s="1">
        <f t="shared" ref="X1221:X1284" si="57">X1220+1</f>
        <v>43223</v>
      </c>
      <c r="Y1221" s="5">
        <f>SUMIF('Raw Sales Data'!D:D,Pivots!X1221,'Raw Sales Data'!S:S)</f>
        <v>1386.3460000000002</v>
      </c>
    </row>
    <row r="1222" spans="23:25" x14ac:dyDescent="0.3">
      <c r="W1222" t="str">
        <f t="shared" si="56"/>
        <v>04-May</v>
      </c>
      <c r="X1222" s="1">
        <f t="shared" si="57"/>
        <v>43224</v>
      </c>
      <c r="Y1222" s="5">
        <f>SUMIF('Raw Sales Data'!D:D,Pivots!X1222,'Raw Sales Data'!S:S)</f>
        <v>1146.2450000000003</v>
      </c>
    </row>
    <row r="1223" spans="23:25" x14ac:dyDescent="0.3">
      <c r="W1223" t="str">
        <f t="shared" si="56"/>
        <v>05-May</v>
      </c>
      <c r="X1223" s="1">
        <f t="shared" si="57"/>
        <v>43225</v>
      </c>
      <c r="Y1223" s="5">
        <f>SUMIF('Raw Sales Data'!D:D,Pivots!X1223,'Raw Sales Data'!S:S)</f>
        <v>185.12299999999999</v>
      </c>
    </row>
    <row r="1224" spans="23:25" x14ac:dyDescent="0.3">
      <c r="W1224" t="str">
        <f t="shared" si="56"/>
        <v>06-May</v>
      </c>
      <c r="X1224" s="1">
        <f t="shared" si="57"/>
        <v>43226</v>
      </c>
      <c r="Y1224" s="5">
        <f>SUMIF('Raw Sales Data'!D:D,Pivots!X1224,'Raw Sales Data'!S:S)</f>
        <v>2991.4017999999996</v>
      </c>
    </row>
    <row r="1225" spans="23:25" x14ac:dyDescent="0.3">
      <c r="W1225" t="str">
        <f t="shared" si="56"/>
        <v>07-May</v>
      </c>
      <c r="X1225" s="1">
        <f t="shared" si="57"/>
        <v>43227</v>
      </c>
      <c r="Y1225" s="5">
        <f>SUMIF('Raw Sales Data'!D:D,Pivots!X1225,'Raw Sales Data'!S:S)</f>
        <v>2549.4679999999998</v>
      </c>
    </row>
    <row r="1226" spans="23:25" x14ac:dyDescent="0.3">
      <c r="W1226" t="str">
        <f t="shared" si="56"/>
        <v>08-May</v>
      </c>
      <c r="X1226" s="1">
        <f t="shared" si="57"/>
        <v>43228</v>
      </c>
      <c r="Y1226" s="5">
        <f>SUMIF('Raw Sales Data'!D:D,Pivots!X1226,'Raw Sales Data'!S:S)</f>
        <v>3658.5540000000005</v>
      </c>
    </row>
    <row r="1227" spans="23:25" x14ac:dyDescent="0.3">
      <c r="W1227" t="str">
        <f t="shared" si="56"/>
        <v>09-May</v>
      </c>
      <c r="X1227" s="1">
        <f t="shared" si="57"/>
        <v>43229</v>
      </c>
      <c r="Y1227" s="5">
        <f>SUMIF('Raw Sales Data'!D:D,Pivots!X1227,'Raw Sales Data'!S:S)</f>
        <v>1078.222</v>
      </c>
    </row>
    <row r="1228" spans="23:25" x14ac:dyDescent="0.3">
      <c r="W1228" t="str">
        <f t="shared" si="56"/>
        <v>10-May</v>
      </c>
      <c r="X1228" s="1">
        <f t="shared" si="57"/>
        <v>43230</v>
      </c>
      <c r="Y1228" s="5">
        <f>SUMIF('Raw Sales Data'!D:D,Pivots!X1228,'Raw Sales Data'!S:S)</f>
        <v>0</v>
      </c>
    </row>
    <row r="1229" spans="23:25" x14ac:dyDescent="0.3">
      <c r="W1229" t="str">
        <f t="shared" si="56"/>
        <v>11-May</v>
      </c>
      <c r="X1229" s="1">
        <f t="shared" si="57"/>
        <v>43231</v>
      </c>
      <c r="Y1229" s="5">
        <f>SUMIF('Raw Sales Data'!D:D,Pivots!X1229,'Raw Sales Data'!S:S)</f>
        <v>449.46900000000005</v>
      </c>
    </row>
    <row r="1230" spans="23:25" x14ac:dyDescent="0.3">
      <c r="W1230" t="str">
        <f t="shared" si="56"/>
        <v>12-May</v>
      </c>
      <c r="X1230" s="1">
        <f t="shared" si="57"/>
        <v>43232</v>
      </c>
      <c r="Y1230" s="5">
        <f>SUMIF('Raw Sales Data'!D:D,Pivots!X1230,'Raw Sales Data'!S:S)</f>
        <v>970.38400000000001</v>
      </c>
    </row>
    <row r="1231" spans="23:25" x14ac:dyDescent="0.3">
      <c r="W1231" t="str">
        <f t="shared" si="56"/>
        <v>13-May</v>
      </c>
      <c r="X1231" s="1">
        <f t="shared" si="57"/>
        <v>43233</v>
      </c>
      <c r="Y1231" s="5">
        <f>SUMIF('Raw Sales Data'!D:D,Pivots!X1231,'Raw Sales Data'!S:S)</f>
        <v>3066.3780000000002</v>
      </c>
    </row>
    <row r="1232" spans="23:25" x14ac:dyDescent="0.3">
      <c r="W1232" t="str">
        <f t="shared" si="56"/>
        <v>14-May</v>
      </c>
      <c r="X1232" s="1">
        <f t="shared" si="57"/>
        <v>43234</v>
      </c>
      <c r="Y1232" s="5">
        <f>SUMIF('Raw Sales Data'!D:D,Pivots!X1232,'Raw Sales Data'!S:S)</f>
        <v>4182.061999999999</v>
      </c>
    </row>
    <row r="1233" spans="23:25" x14ac:dyDescent="0.3">
      <c r="W1233" t="str">
        <f t="shared" si="56"/>
        <v>15-May</v>
      </c>
      <c r="X1233" s="1">
        <f t="shared" si="57"/>
        <v>43235</v>
      </c>
      <c r="Y1233" s="5">
        <f>SUMIF('Raw Sales Data'!D:D,Pivots!X1233,'Raw Sales Data'!S:S)</f>
        <v>421.26400000000001</v>
      </c>
    </row>
    <row r="1234" spans="23:25" x14ac:dyDescent="0.3">
      <c r="W1234" t="str">
        <f t="shared" si="56"/>
        <v>16-May</v>
      </c>
      <c r="X1234" s="1">
        <f t="shared" si="57"/>
        <v>43236</v>
      </c>
      <c r="Y1234" s="5">
        <f>SUMIF('Raw Sales Data'!D:D,Pivots!X1234,'Raw Sales Data'!S:S)</f>
        <v>221.024</v>
      </c>
    </row>
    <row r="1235" spans="23:25" x14ac:dyDescent="0.3">
      <c r="W1235" t="str">
        <f t="shared" si="56"/>
        <v>17-May</v>
      </c>
      <c r="X1235" s="1">
        <f t="shared" si="57"/>
        <v>43237</v>
      </c>
      <c r="Y1235" s="5">
        <f>SUMIF('Raw Sales Data'!D:D,Pivots!X1235,'Raw Sales Data'!S:S)</f>
        <v>0</v>
      </c>
    </row>
    <row r="1236" spans="23:25" x14ac:dyDescent="0.3">
      <c r="W1236" t="str">
        <f t="shared" si="56"/>
        <v>18-May</v>
      </c>
      <c r="X1236" s="1">
        <f t="shared" si="57"/>
        <v>43238</v>
      </c>
      <c r="Y1236" s="5">
        <f>SUMIF('Raw Sales Data'!D:D,Pivots!X1236,'Raw Sales Data'!S:S)</f>
        <v>1830.508</v>
      </c>
    </row>
    <row r="1237" spans="23:25" x14ac:dyDescent="0.3">
      <c r="W1237" t="str">
        <f t="shared" si="56"/>
        <v>19-May</v>
      </c>
      <c r="X1237" s="1">
        <f t="shared" si="57"/>
        <v>43239</v>
      </c>
      <c r="Y1237" s="5">
        <f>SUMIF('Raw Sales Data'!D:D,Pivots!X1237,'Raw Sales Data'!S:S)</f>
        <v>4919.1819999999998</v>
      </c>
    </row>
    <row r="1238" spans="23:25" x14ac:dyDescent="0.3">
      <c r="W1238" t="str">
        <f t="shared" si="56"/>
        <v>20-May</v>
      </c>
      <c r="X1238" s="1">
        <f t="shared" si="57"/>
        <v>43240</v>
      </c>
      <c r="Y1238" s="5">
        <f>SUMIF('Raw Sales Data'!D:D,Pivots!X1238,'Raw Sales Data'!S:S)</f>
        <v>2997.578</v>
      </c>
    </row>
    <row r="1239" spans="23:25" x14ac:dyDescent="0.3">
      <c r="W1239" t="str">
        <f t="shared" si="56"/>
        <v>21-May</v>
      </c>
      <c r="X1239" s="1">
        <f t="shared" si="57"/>
        <v>43241</v>
      </c>
      <c r="Y1239" s="5">
        <f>SUMIF('Raw Sales Data'!D:D,Pivots!X1239,'Raw Sales Data'!S:S)</f>
        <v>538.02</v>
      </c>
    </row>
    <row r="1240" spans="23:25" x14ac:dyDescent="0.3">
      <c r="W1240" t="str">
        <f t="shared" si="56"/>
        <v>22-May</v>
      </c>
      <c r="X1240" s="1">
        <f t="shared" si="57"/>
        <v>43242</v>
      </c>
      <c r="Y1240" s="5">
        <f>SUMIF('Raw Sales Data'!D:D,Pivots!X1240,'Raw Sales Data'!S:S)</f>
        <v>336.56199999999995</v>
      </c>
    </row>
    <row r="1241" spans="23:25" x14ac:dyDescent="0.3">
      <c r="W1241" t="str">
        <f t="shared" si="56"/>
        <v>23-May</v>
      </c>
      <c r="X1241" s="1">
        <f t="shared" si="57"/>
        <v>43243</v>
      </c>
      <c r="Y1241" s="5">
        <f>SUMIF('Raw Sales Data'!D:D,Pivots!X1241,'Raw Sales Data'!S:S)</f>
        <v>241.43600000000001</v>
      </c>
    </row>
    <row r="1242" spans="23:25" x14ac:dyDescent="0.3">
      <c r="W1242" t="str">
        <f t="shared" si="56"/>
        <v>24-May</v>
      </c>
      <c r="X1242" s="1">
        <f t="shared" si="57"/>
        <v>43244</v>
      </c>
      <c r="Y1242" s="5">
        <f>SUMIF('Raw Sales Data'!D:D,Pivots!X1242,'Raw Sales Data'!S:S)</f>
        <v>0</v>
      </c>
    </row>
    <row r="1243" spans="23:25" x14ac:dyDescent="0.3">
      <c r="W1243" t="str">
        <f t="shared" si="56"/>
        <v>25-May</v>
      </c>
      <c r="X1243" s="1">
        <f t="shared" si="57"/>
        <v>43245</v>
      </c>
      <c r="Y1243" s="5">
        <f>SUMIF('Raw Sales Data'!D:D,Pivots!X1243,'Raw Sales Data'!S:S)</f>
        <v>886.02599999999995</v>
      </c>
    </row>
    <row r="1244" spans="23:25" x14ac:dyDescent="0.3">
      <c r="W1244" t="str">
        <f t="shared" si="56"/>
        <v>26-May</v>
      </c>
      <c r="X1244" s="1">
        <f t="shared" si="57"/>
        <v>43246</v>
      </c>
      <c r="Y1244" s="5">
        <f>SUMIF('Raw Sales Data'!D:D,Pivots!X1244,'Raw Sales Data'!S:S)</f>
        <v>270.23999999999995</v>
      </c>
    </row>
    <row r="1245" spans="23:25" x14ac:dyDescent="0.3">
      <c r="W1245" t="str">
        <f t="shared" si="56"/>
        <v>27-May</v>
      </c>
      <c r="X1245" s="1">
        <f t="shared" si="57"/>
        <v>43247</v>
      </c>
      <c r="Y1245" s="5">
        <f>SUMIF('Raw Sales Data'!D:D,Pivots!X1245,'Raw Sales Data'!S:S)</f>
        <v>2084.9079999999999</v>
      </c>
    </row>
    <row r="1246" spans="23:25" x14ac:dyDescent="0.3">
      <c r="W1246" t="str">
        <f t="shared" si="56"/>
        <v>28-May</v>
      </c>
      <c r="X1246" s="1">
        <f t="shared" si="57"/>
        <v>43248</v>
      </c>
      <c r="Y1246" s="5">
        <f>SUMIF('Raw Sales Data'!D:D,Pivots!X1246,'Raw Sales Data'!S:S)</f>
        <v>1480.1030000000003</v>
      </c>
    </row>
    <row r="1247" spans="23:25" x14ac:dyDescent="0.3">
      <c r="W1247" t="str">
        <f t="shared" si="56"/>
        <v>29-May</v>
      </c>
      <c r="X1247" s="1">
        <f t="shared" si="57"/>
        <v>43249</v>
      </c>
      <c r="Y1247" s="5">
        <f>SUMIF('Raw Sales Data'!D:D,Pivots!X1247,'Raw Sales Data'!S:S)</f>
        <v>691.10800000000006</v>
      </c>
    </row>
    <row r="1248" spans="23:25" x14ac:dyDescent="0.3">
      <c r="W1248" t="str">
        <f t="shared" si="56"/>
        <v>30-May</v>
      </c>
      <c r="X1248" s="1">
        <f t="shared" si="57"/>
        <v>43250</v>
      </c>
      <c r="Y1248" s="5">
        <f>SUMIF('Raw Sales Data'!D:D,Pivots!X1248,'Raw Sales Data'!S:S)</f>
        <v>736.8904</v>
      </c>
    </row>
    <row r="1249" spans="23:25" x14ac:dyDescent="0.3">
      <c r="W1249" t="str">
        <f t="shared" si="56"/>
        <v>31-May</v>
      </c>
      <c r="X1249" s="1">
        <f t="shared" si="57"/>
        <v>43251</v>
      </c>
      <c r="Y1249" s="5">
        <f>SUMIF('Raw Sales Data'!D:D,Pivots!X1249,'Raw Sales Data'!S:S)</f>
        <v>0</v>
      </c>
    </row>
    <row r="1250" spans="23:25" x14ac:dyDescent="0.3">
      <c r="W1250" t="str">
        <f t="shared" si="56"/>
        <v>01-Jun</v>
      </c>
      <c r="X1250" s="1">
        <f t="shared" si="57"/>
        <v>43252</v>
      </c>
      <c r="Y1250" s="5">
        <f>SUMIF('Raw Sales Data'!D:D,Pivots!X1250,'Raw Sales Data'!S:S)</f>
        <v>586.04200000000003</v>
      </c>
    </row>
    <row r="1251" spans="23:25" x14ac:dyDescent="0.3">
      <c r="W1251" t="str">
        <f t="shared" si="56"/>
        <v>02-Jun</v>
      </c>
      <c r="X1251" s="1">
        <f t="shared" si="57"/>
        <v>43253</v>
      </c>
      <c r="Y1251" s="5">
        <f>SUMIF('Raw Sales Data'!D:D,Pivots!X1251,'Raw Sales Data'!S:S)</f>
        <v>135.70599999999999</v>
      </c>
    </row>
    <row r="1252" spans="23:25" x14ac:dyDescent="0.3">
      <c r="W1252" t="str">
        <f t="shared" si="56"/>
        <v>03-Jun</v>
      </c>
      <c r="X1252" s="1">
        <f t="shared" si="57"/>
        <v>43254</v>
      </c>
      <c r="Y1252" s="5">
        <f>SUMIF('Raw Sales Data'!D:D,Pivots!X1252,'Raw Sales Data'!S:S)</f>
        <v>2952.0360000000001</v>
      </c>
    </row>
    <row r="1253" spans="23:25" x14ac:dyDescent="0.3">
      <c r="W1253" t="str">
        <f t="shared" si="56"/>
        <v>04-Jun</v>
      </c>
      <c r="X1253" s="1">
        <f t="shared" si="57"/>
        <v>43255</v>
      </c>
      <c r="Y1253" s="5">
        <f>SUMIF('Raw Sales Data'!D:D,Pivots!X1253,'Raw Sales Data'!S:S)</f>
        <v>279.41399999999999</v>
      </c>
    </row>
    <row r="1254" spans="23:25" x14ac:dyDescent="0.3">
      <c r="W1254" t="str">
        <f t="shared" si="56"/>
        <v>05-Jun</v>
      </c>
      <c r="X1254" s="1">
        <f t="shared" si="57"/>
        <v>43256</v>
      </c>
      <c r="Y1254" s="5">
        <f>SUMIF('Raw Sales Data'!D:D,Pivots!X1254,'Raw Sales Data'!S:S)</f>
        <v>491.11199999999997</v>
      </c>
    </row>
    <row r="1255" spans="23:25" x14ac:dyDescent="0.3">
      <c r="W1255" t="str">
        <f t="shared" si="56"/>
        <v>06-Jun</v>
      </c>
      <c r="X1255" s="1">
        <f t="shared" si="57"/>
        <v>43257</v>
      </c>
      <c r="Y1255" s="5">
        <f>SUMIF('Raw Sales Data'!D:D,Pivots!X1255,'Raw Sales Data'!S:S)</f>
        <v>31.349999999999998</v>
      </c>
    </row>
    <row r="1256" spans="23:25" x14ac:dyDescent="0.3">
      <c r="W1256" t="str">
        <f t="shared" si="56"/>
        <v>07-Jun</v>
      </c>
      <c r="X1256" s="1">
        <f t="shared" si="57"/>
        <v>43258</v>
      </c>
      <c r="Y1256" s="5">
        <f>SUMIF('Raw Sales Data'!D:D,Pivots!X1256,'Raw Sales Data'!S:S)</f>
        <v>0</v>
      </c>
    </row>
    <row r="1257" spans="23:25" x14ac:dyDescent="0.3">
      <c r="W1257" t="str">
        <f t="shared" si="56"/>
        <v>08-Jun</v>
      </c>
      <c r="X1257" s="1">
        <f t="shared" si="57"/>
        <v>43259</v>
      </c>
      <c r="Y1257" s="5">
        <f>SUMIF('Raw Sales Data'!D:D,Pivots!X1257,'Raw Sales Data'!S:S)</f>
        <v>2227.038</v>
      </c>
    </row>
    <row r="1258" spans="23:25" x14ac:dyDescent="0.3">
      <c r="W1258" t="str">
        <f t="shared" si="56"/>
        <v>09-Jun</v>
      </c>
      <c r="X1258" s="1">
        <f t="shared" si="57"/>
        <v>43260</v>
      </c>
      <c r="Y1258" s="5">
        <f>SUMIF('Raw Sales Data'!D:D,Pivots!X1258,'Raw Sales Data'!S:S)</f>
        <v>939.13300000000004</v>
      </c>
    </row>
    <row r="1259" spans="23:25" x14ac:dyDescent="0.3">
      <c r="W1259" t="str">
        <f t="shared" si="56"/>
        <v>10-Jun</v>
      </c>
      <c r="X1259" s="1">
        <f t="shared" si="57"/>
        <v>43261</v>
      </c>
      <c r="Y1259" s="5">
        <f>SUMIF('Raw Sales Data'!D:D,Pivots!X1259,'Raw Sales Data'!S:S)</f>
        <v>2513.3429999999998</v>
      </c>
    </row>
    <row r="1260" spans="23:25" x14ac:dyDescent="0.3">
      <c r="W1260" t="str">
        <f t="shared" si="56"/>
        <v>11-Jun</v>
      </c>
      <c r="X1260" s="1">
        <f t="shared" si="57"/>
        <v>43262</v>
      </c>
      <c r="Y1260" s="5">
        <f>SUMIF('Raw Sales Data'!D:D,Pivots!X1260,'Raw Sales Data'!S:S)</f>
        <v>1580.8939999999998</v>
      </c>
    </row>
    <row r="1261" spans="23:25" x14ac:dyDescent="0.3">
      <c r="W1261" t="str">
        <f t="shared" si="56"/>
        <v>12-Jun</v>
      </c>
      <c r="X1261" s="1">
        <f t="shared" si="57"/>
        <v>43263</v>
      </c>
      <c r="Y1261" s="5">
        <f>SUMIF('Raw Sales Data'!D:D,Pivots!X1261,'Raw Sales Data'!S:S)</f>
        <v>1679.9680000000001</v>
      </c>
    </row>
    <row r="1262" spans="23:25" x14ac:dyDescent="0.3">
      <c r="W1262" t="str">
        <f t="shared" si="56"/>
        <v>13-Jun</v>
      </c>
      <c r="X1262" s="1">
        <f t="shared" si="57"/>
        <v>43264</v>
      </c>
      <c r="Y1262" s="5">
        <f>SUMIF('Raw Sales Data'!D:D,Pivots!X1262,'Raw Sales Data'!S:S)</f>
        <v>1156.018</v>
      </c>
    </row>
    <row r="1263" spans="23:25" x14ac:dyDescent="0.3">
      <c r="W1263" t="str">
        <f t="shared" si="56"/>
        <v>14-Jun</v>
      </c>
      <c r="X1263" s="1">
        <f t="shared" si="57"/>
        <v>43265</v>
      </c>
      <c r="Y1263" s="5">
        <f>SUMIF('Raw Sales Data'!D:D,Pivots!X1263,'Raw Sales Data'!S:S)</f>
        <v>0</v>
      </c>
    </row>
    <row r="1264" spans="23:25" x14ac:dyDescent="0.3">
      <c r="W1264" t="str">
        <f t="shared" si="56"/>
        <v>15-Jun</v>
      </c>
      <c r="X1264" s="1">
        <f t="shared" si="57"/>
        <v>43266</v>
      </c>
      <c r="Y1264" s="5">
        <f>SUMIF('Raw Sales Data'!D:D,Pivots!X1264,'Raw Sales Data'!S:S)</f>
        <v>4057.51</v>
      </c>
    </row>
    <row r="1265" spans="23:25" x14ac:dyDescent="0.3">
      <c r="W1265" t="str">
        <f t="shared" si="56"/>
        <v>16-Jun</v>
      </c>
      <c r="X1265" s="1">
        <f t="shared" si="57"/>
        <v>43267</v>
      </c>
      <c r="Y1265" s="5">
        <f>SUMIF('Raw Sales Data'!D:D,Pivots!X1265,'Raw Sales Data'!S:S)</f>
        <v>2724.1940000000004</v>
      </c>
    </row>
    <row r="1266" spans="23:25" x14ac:dyDescent="0.3">
      <c r="W1266" t="str">
        <f t="shared" si="56"/>
        <v>17-Jun</v>
      </c>
      <c r="X1266" s="1">
        <f t="shared" si="57"/>
        <v>43268</v>
      </c>
      <c r="Y1266" s="5">
        <f>SUMIF('Raw Sales Data'!D:D,Pivots!X1266,'Raw Sales Data'!S:S)</f>
        <v>3896.672</v>
      </c>
    </row>
    <row r="1267" spans="23:25" x14ac:dyDescent="0.3">
      <c r="W1267" t="str">
        <f t="shared" si="56"/>
        <v>18-Jun</v>
      </c>
      <c r="X1267" s="1">
        <f t="shared" si="57"/>
        <v>43269</v>
      </c>
      <c r="Y1267" s="5">
        <f>SUMIF('Raw Sales Data'!D:D,Pivots!X1267,'Raw Sales Data'!S:S)</f>
        <v>1031.1555000000001</v>
      </c>
    </row>
    <row r="1268" spans="23:25" x14ac:dyDescent="0.3">
      <c r="W1268" t="str">
        <f t="shared" si="56"/>
        <v>19-Jun</v>
      </c>
      <c r="X1268" s="1">
        <f t="shared" si="57"/>
        <v>43270</v>
      </c>
      <c r="Y1268" s="5">
        <f>SUMIF('Raw Sales Data'!D:D,Pivots!X1268,'Raw Sales Data'!S:S)</f>
        <v>1900.1930000000002</v>
      </c>
    </row>
    <row r="1269" spans="23:25" x14ac:dyDescent="0.3">
      <c r="W1269" t="str">
        <f t="shared" si="56"/>
        <v>20-Jun</v>
      </c>
      <c r="X1269" s="1">
        <f t="shared" si="57"/>
        <v>43271</v>
      </c>
      <c r="Y1269" s="5">
        <f>SUMIF('Raw Sales Data'!D:D,Pivots!X1269,'Raw Sales Data'!S:S)</f>
        <v>1028.2280000000001</v>
      </c>
    </row>
    <row r="1270" spans="23:25" x14ac:dyDescent="0.3">
      <c r="W1270" t="str">
        <f t="shared" si="56"/>
        <v>21-Jun</v>
      </c>
      <c r="X1270" s="1">
        <f t="shared" si="57"/>
        <v>43272</v>
      </c>
      <c r="Y1270" s="5">
        <f>SUMIF('Raw Sales Data'!D:D,Pivots!X1270,'Raw Sales Data'!S:S)</f>
        <v>595.65599999999995</v>
      </c>
    </row>
    <row r="1271" spans="23:25" x14ac:dyDescent="0.3">
      <c r="W1271" t="str">
        <f t="shared" si="56"/>
        <v>22-Jun</v>
      </c>
      <c r="X1271" s="1">
        <f t="shared" si="57"/>
        <v>43273</v>
      </c>
      <c r="Y1271" s="5">
        <f>SUMIF('Raw Sales Data'!D:D,Pivots!X1271,'Raw Sales Data'!S:S)</f>
        <v>579.01900000000001</v>
      </c>
    </row>
    <row r="1272" spans="23:25" x14ac:dyDescent="0.3">
      <c r="W1272" t="str">
        <f t="shared" si="56"/>
        <v>23-Jun</v>
      </c>
      <c r="X1272" s="1">
        <f t="shared" si="57"/>
        <v>43274</v>
      </c>
      <c r="Y1272" s="5">
        <f>SUMIF('Raw Sales Data'!D:D,Pivots!X1272,'Raw Sales Data'!S:S)</f>
        <v>0</v>
      </c>
    </row>
    <row r="1273" spans="23:25" x14ac:dyDescent="0.3">
      <c r="W1273" t="str">
        <f t="shared" si="56"/>
        <v>24-Jun</v>
      </c>
      <c r="X1273" s="1">
        <f t="shared" si="57"/>
        <v>43275</v>
      </c>
      <c r="Y1273" s="5">
        <f>SUMIF('Raw Sales Data'!D:D,Pivots!X1273,'Raw Sales Data'!S:S)</f>
        <v>1184.6840000000002</v>
      </c>
    </row>
    <row r="1274" spans="23:25" x14ac:dyDescent="0.3">
      <c r="W1274" t="str">
        <f t="shared" si="56"/>
        <v>25-Jun</v>
      </c>
      <c r="X1274" s="1">
        <f t="shared" si="57"/>
        <v>43276</v>
      </c>
      <c r="Y1274" s="5">
        <f>SUMIF('Raw Sales Data'!D:D,Pivots!X1274,'Raw Sales Data'!S:S)</f>
        <v>1508.3519999999999</v>
      </c>
    </row>
    <row r="1275" spans="23:25" x14ac:dyDescent="0.3">
      <c r="W1275" t="str">
        <f t="shared" si="56"/>
        <v>26-Jun</v>
      </c>
      <c r="X1275" s="1">
        <f t="shared" si="57"/>
        <v>43277</v>
      </c>
      <c r="Y1275" s="5">
        <f>SUMIF('Raw Sales Data'!D:D,Pivots!X1275,'Raw Sales Data'!S:S)</f>
        <v>4224.1360000000004</v>
      </c>
    </row>
    <row r="1276" spans="23:25" x14ac:dyDescent="0.3">
      <c r="W1276" t="str">
        <f t="shared" si="56"/>
        <v>27-Jun</v>
      </c>
      <c r="X1276" s="1">
        <f t="shared" si="57"/>
        <v>43278</v>
      </c>
      <c r="Y1276" s="5">
        <f>SUMIF('Raw Sales Data'!D:D,Pivots!X1276,'Raw Sales Data'!S:S)</f>
        <v>1644.9059999999999</v>
      </c>
    </row>
    <row r="1277" spans="23:25" x14ac:dyDescent="0.3">
      <c r="W1277" t="str">
        <f t="shared" si="56"/>
        <v>28-Jun</v>
      </c>
      <c r="X1277" s="1">
        <f t="shared" si="57"/>
        <v>43279</v>
      </c>
      <c r="Y1277" s="5">
        <f>SUMIF('Raw Sales Data'!D:D,Pivots!X1277,'Raw Sales Data'!S:S)</f>
        <v>0</v>
      </c>
    </row>
    <row r="1278" spans="23:25" x14ac:dyDescent="0.3">
      <c r="W1278" t="str">
        <f t="shared" si="56"/>
        <v>29-Jun</v>
      </c>
      <c r="X1278" s="1">
        <f t="shared" si="57"/>
        <v>43280</v>
      </c>
      <c r="Y1278" s="5">
        <f>SUMIF('Raw Sales Data'!D:D,Pivots!X1278,'Raw Sales Data'!S:S)</f>
        <v>4521.9911999999995</v>
      </c>
    </row>
    <row r="1279" spans="23:25" x14ac:dyDescent="0.3">
      <c r="W1279" t="str">
        <f t="shared" si="56"/>
        <v>30-Jun</v>
      </c>
      <c r="X1279" s="1">
        <f t="shared" si="57"/>
        <v>43281</v>
      </c>
      <c r="Y1279" s="5">
        <f>SUMIF('Raw Sales Data'!D:D,Pivots!X1279,'Raw Sales Data'!S:S)</f>
        <v>4721.9769999999999</v>
      </c>
    </row>
    <row r="1280" spans="23:25" x14ac:dyDescent="0.3">
      <c r="W1280" t="str">
        <f t="shared" si="56"/>
        <v>01-Jul</v>
      </c>
      <c r="X1280" s="1">
        <f t="shared" si="57"/>
        <v>43282</v>
      </c>
      <c r="Y1280" s="5">
        <f>SUMIF('Raw Sales Data'!D:D,Pivots!X1280,'Raw Sales Data'!S:S)</f>
        <v>639.83000000000004</v>
      </c>
    </row>
    <row r="1281" spans="23:25" x14ac:dyDescent="0.3">
      <c r="W1281" t="str">
        <f t="shared" si="56"/>
        <v>02-Jul</v>
      </c>
      <c r="X1281" s="1">
        <f t="shared" si="57"/>
        <v>43283</v>
      </c>
      <c r="Y1281" s="5">
        <f>SUMIF('Raw Sales Data'!D:D,Pivots!X1281,'Raw Sales Data'!S:S)</f>
        <v>169.19200000000001</v>
      </c>
    </row>
    <row r="1282" spans="23:25" x14ac:dyDescent="0.3">
      <c r="W1282" t="str">
        <f t="shared" si="56"/>
        <v>03-Jul</v>
      </c>
      <c r="X1282" s="1">
        <f t="shared" si="57"/>
        <v>43284</v>
      </c>
      <c r="Y1282" s="5">
        <f>SUMIF('Raw Sales Data'!D:D,Pivots!X1282,'Raw Sales Data'!S:S)</f>
        <v>6963.4040000000005</v>
      </c>
    </row>
    <row r="1283" spans="23:25" x14ac:dyDescent="0.3">
      <c r="W1283" t="str">
        <f t="shared" si="56"/>
        <v>04-Jul</v>
      </c>
      <c r="X1283" s="1">
        <f t="shared" si="57"/>
        <v>43285</v>
      </c>
      <c r="Y1283" s="5">
        <f>SUMIF('Raw Sales Data'!D:D,Pivots!X1283,'Raw Sales Data'!S:S)</f>
        <v>0</v>
      </c>
    </row>
    <row r="1284" spans="23:25" x14ac:dyDescent="0.3">
      <c r="W1284" t="str">
        <f t="shared" ref="W1284:W1347" si="58">TEXT(X1284,"dd-mmm")</f>
        <v>05-Jul</v>
      </c>
      <c r="X1284" s="1">
        <f t="shared" si="57"/>
        <v>43286</v>
      </c>
      <c r="Y1284" s="5">
        <f>SUMIF('Raw Sales Data'!D:D,Pivots!X1284,'Raw Sales Data'!S:S)</f>
        <v>476.35399999999998</v>
      </c>
    </row>
    <row r="1285" spans="23:25" x14ac:dyDescent="0.3">
      <c r="W1285" t="str">
        <f t="shared" si="58"/>
        <v>06-Jul</v>
      </c>
      <c r="X1285" s="1">
        <f t="shared" ref="X1285:X1348" si="59">X1284+1</f>
        <v>43287</v>
      </c>
      <c r="Y1285" s="5">
        <f>SUMIF('Raw Sales Data'!D:D,Pivots!X1285,'Raw Sales Data'!S:S)</f>
        <v>380.37800000000004</v>
      </c>
    </row>
    <row r="1286" spans="23:25" x14ac:dyDescent="0.3">
      <c r="W1286" t="str">
        <f t="shared" si="58"/>
        <v>07-Jul</v>
      </c>
      <c r="X1286" s="1">
        <f t="shared" si="59"/>
        <v>43288</v>
      </c>
      <c r="Y1286" s="5">
        <f>SUMIF('Raw Sales Data'!D:D,Pivots!X1286,'Raw Sales Data'!S:S)</f>
        <v>1620.25</v>
      </c>
    </row>
    <row r="1287" spans="23:25" x14ac:dyDescent="0.3">
      <c r="W1287" t="str">
        <f t="shared" si="58"/>
        <v>08-Jul</v>
      </c>
      <c r="X1287" s="1">
        <f t="shared" si="59"/>
        <v>43289</v>
      </c>
      <c r="Y1287" s="5">
        <f>SUMIF('Raw Sales Data'!D:D,Pivots!X1287,'Raw Sales Data'!S:S)</f>
        <v>1980.2640000000001</v>
      </c>
    </row>
    <row r="1288" spans="23:25" x14ac:dyDescent="0.3">
      <c r="W1288" t="str">
        <f t="shared" si="58"/>
        <v>09-Jul</v>
      </c>
      <c r="X1288" s="1">
        <f t="shared" si="59"/>
        <v>43290</v>
      </c>
      <c r="Y1288" s="5">
        <f>SUMIF('Raw Sales Data'!D:D,Pivots!X1288,'Raw Sales Data'!S:S)</f>
        <v>1671.2139999999999</v>
      </c>
    </row>
    <row r="1289" spans="23:25" x14ac:dyDescent="0.3">
      <c r="W1289" t="str">
        <f t="shared" si="58"/>
        <v>10-Jul</v>
      </c>
      <c r="X1289" s="1">
        <f t="shared" si="59"/>
        <v>43291</v>
      </c>
      <c r="Y1289" s="5">
        <f>SUMIF('Raw Sales Data'!D:D,Pivots!X1289,'Raw Sales Data'!S:S)</f>
        <v>359.21399999999994</v>
      </c>
    </row>
    <row r="1290" spans="23:25" x14ac:dyDescent="0.3">
      <c r="W1290" t="str">
        <f t="shared" si="58"/>
        <v>11-Jul</v>
      </c>
      <c r="X1290" s="1">
        <f t="shared" si="59"/>
        <v>43292</v>
      </c>
      <c r="Y1290" s="5">
        <f>SUMIF('Raw Sales Data'!D:D,Pivots!X1290,'Raw Sales Data'!S:S)</f>
        <v>1728.8919999999998</v>
      </c>
    </row>
    <row r="1291" spans="23:25" x14ac:dyDescent="0.3">
      <c r="W1291" t="str">
        <f t="shared" si="58"/>
        <v>12-Jul</v>
      </c>
      <c r="X1291" s="1">
        <f t="shared" si="59"/>
        <v>43293</v>
      </c>
      <c r="Y1291" s="5">
        <f>SUMIF('Raw Sales Data'!D:D,Pivots!X1291,'Raw Sales Data'!S:S)</f>
        <v>3.8159999999999998</v>
      </c>
    </row>
    <row r="1292" spans="23:25" x14ac:dyDescent="0.3">
      <c r="W1292" t="str">
        <f t="shared" si="58"/>
        <v>13-Jul</v>
      </c>
      <c r="X1292" s="1">
        <f t="shared" si="59"/>
        <v>43294</v>
      </c>
      <c r="Y1292" s="5">
        <f>SUMIF('Raw Sales Data'!D:D,Pivots!X1292,'Raw Sales Data'!S:S)</f>
        <v>504.54199999999997</v>
      </c>
    </row>
    <row r="1293" spans="23:25" x14ac:dyDescent="0.3">
      <c r="W1293" t="str">
        <f t="shared" si="58"/>
        <v>14-Jul</v>
      </c>
      <c r="X1293" s="1">
        <f t="shared" si="59"/>
        <v>43295</v>
      </c>
      <c r="Y1293" s="5">
        <f>SUMIF('Raw Sales Data'!D:D,Pivots!X1293,'Raw Sales Data'!S:S)</f>
        <v>3598.9340000000002</v>
      </c>
    </row>
    <row r="1294" spans="23:25" x14ac:dyDescent="0.3">
      <c r="W1294" t="str">
        <f t="shared" si="58"/>
        <v>15-Jul</v>
      </c>
      <c r="X1294" s="1">
        <f t="shared" si="59"/>
        <v>43296</v>
      </c>
      <c r="Y1294" s="5">
        <f>SUMIF('Raw Sales Data'!D:D,Pivots!X1294,'Raw Sales Data'!S:S)</f>
        <v>2132.2290000000003</v>
      </c>
    </row>
    <row r="1295" spans="23:25" x14ac:dyDescent="0.3">
      <c r="W1295" t="str">
        <f t="shared" si="58"/>
        <v>16-Jul</v>
      </c>
      <c r="X1295" s="1">
        <f t="shared" si="59"/>
        <v>43297</v>
      </c>
      <c r="Y1295" s="5">
        <f>SUMIF('Raw Sales Data'!D:D,Pivots!X1295,'Raw Sales Data'!S:S)</f>
        <v>74.284000000000006</v>
      </c>
    </row>
    <row r="1296" spans="23:25" x14ac:dyDescent="0.3">
      <c r="W1296" t="str">
        <f t="shared" si="58"/>
        <v>17-Jul</v>
      </c>
      <c r="X1296" s="1">
        <f t="shared" si="59"/>
        <v>43298</v>
      </c>
      <c r="Y1296" s="5">
        <f>SUMIF('Raw Sales Data'!D:D,Pivots!X1296,'Raw Sales Data'!S:S)</f>
        <v>2191.8729999999996</v>
      </c>
    </row>
    <row r="1297" spans="23:25" x14ac:dyDescent="0.3">
      <c r="W1297" t="str">
        <f t="shared" si="58"/>
        <v>18-Jul</v>
      </c>
      <c r="X1297" s="1">
        <f t="shared" si="59"/>
        <v>43299</v>
      </c>
      <c r="Y1297" s="5">
        <f>SUMIF('Raw Sales Data'!D:D,Pivots!X1297,'Raw Sales Data'!S:S)</f>
        <v>2106.7940000000003</v>
      </c>
    </row>
    <row r="1298" spans="23:25" x14ac:dyDescent="0.3">
      <c r="W1298" t="str">
        <f t="shared" si="58"/>
        <v>19-Jul</v>
      </c>
      <c r="X1298" s="1">
        <f t="shared" si="59"/>
        <v>43300</v>
      </c>
      <c r="Y1298" s="5">
        <f>SUMIF('Raw Sales Data'!D:D,Pivots!X1298,'Raw Sales Data'!S:S)</f>
        <v>0</v>
      </c>
    </row>
    <row r="1299" spans="23:25" x14ac:dyDescent="0.3">
      <c r="W1299" t="str">
        <f t="shared" si="58"/>
        <v>20-Jul</v>
      </c>
      <c r="X1299" s="1">
        <f t="shared" si="59"/>
        <v>43301</v>
      </c>
      <c r="Y1299" s="5">
        <f>SUMIF('Raw Sales Data'!D:D,Pivots!X1299,'Raw Sales Data'!S:S)</f>
        <v>2283.2080000000001</v>
      </c>
    </row>
    <row r="1300" spans="23:25" x14ac:dyDescent="0.3">
      <c r="W1300" t="str">
        <f t="shared" si="58"/>
        <v>21-Jul</v>
      </c>
      <c r="X1300" s="1">
        <f t="shared" si="59"/>
        <v>43302</v>
      </c>
      <c r="Y1300" s="5">
        <f>SUMIF('Raw Sales Data'!D:D,Pivots!X1300,'Raw Sales Data'!S:S)</f>
        <v>3683.8320000000003</v>
      </c>
    </row>
    <row r="1301" spans="23:25" x14ac:dyDescent="0.3">
      <c r="W1301" t="str">
        <f t="shared" si="58"/>
        <v>22-Jul</v>
      </c>
      <c r="X1301" s="1">
        <f t="shared" si="59"/>
        <v>43303</v>
      </c>
      <c r="Y1301" s="5">
        <f>SUMIF('Raw Sales Data'!D:D,Pivots!X1301,'Raw Sales Data'!S:S)</f>
        <v>556.31400000000008</v>
      </c>
    </row>
    <row r="1302" spans="23:25" x14ac:dyDescent="0.3">
      <c r="W1302" t="str">
        <f t="shared" si="58"/>
        <v>23-Jul</v>
      </c>
      <c r="X1302" s="1">
        <f t="shared" si="59"/>
        <v>43304</v>
      </c>
      <c r="Y1302" s="5">
        <f>SUMIF('Raw Sales Data'!D:D,Pivots!X1302,'Raw Sales Data'!S:S)</f>
        <v>898.1880000000001</v>
      </c>
    </row>
    <row r="1303" spans="23:25" x14ac:dyDescent="0.3">
      <c r="W1303" t="str">
        <f t="shared" si="58"/>
        <v>24-Jul</v>
      </c>
      <c r="X1303" s="1">
        <f t="shared" si="59"/>
        <v>43305</v>
      </c>
      <c r="Y1303" s="5">
        <f>SUMIF('Raw Sales Data'!D:D,Pivots!X1303,'Raw Sales Data'!S:S)</f>
        <v>2399.96</v>
      </c>
    </row>
    <row r="1304" spans="23:25" x14ac:dyDescent="0.3">
      <c r="W1304" t="str">
        <f t="shared" si="58"/>
        <v>25-Jul</v>
      </c>
      <c r="X1304" s="1">
        <f t="shared" si="59"/>
        <v>43306</v>
      </c>
      <c r="Y1304" s="5">
        <f>SUMIF('Raw Sales Data'!D:D,Pivots!X1304,'Raw Sales Data'!S:S)</f>
        <v>798.74199999999996</v>
      </c>
    </row>
    <row r="1305" spans="23:25" x14ac:dyDescent="0.3">
      <c r="W1305" t="str">
        <f t="shared" si="58"/>
        <v>26-Jul</v>
      </c>
      <c r="X1305" s="1">
        <f t="shared" si="59"/>
        <v>43307</v>
      </c>
      <c r="Y1305" s="5">
        <f>SUMIF('Raw Sales Data'!D:D,Pivots!X1305,'Raw Sales Data'!S:S)</f>
        <v>2012.3020000000001</v>
      </c>
    </row>
    <row r="1306" spans="23:25" x14ac:dyDescent="0.3">
      <c r="W1306" t="str">
        <f t="shared" si="58"/>
        <v>27-Jul</v>
      </c>
      <c r="X1306" s="1">
        <f t="shared" si="59"/>
        <v>43308</v>
      </c>
      <c r="Y1306" s="5">
        <f>SUMIF('Raw Sales Data'!D:D,Pivots!X1306,'Raw Sales Data'!S:S)</f>
        <v>947.83200000000011</v>
      </c>
    </row>
    <row r="1307" spans="23:25" x14ac:dyDescent="0.3">
      <c r="W1307" t="str">
        <f t="shared" si="58"/>
        <v>28-Jul</v>
      </c>
      <c r="X1307" s="1">
        <f t="shared" si="59"/>
        <v>43309</v>
      </c>
      <c r="Y1307" s="5">
        <f>SUMIF('Raw Sales Data'!D:D,Pivots!X1307,'Raw Sales Data'!S:S)</f>
        <v>1170.5639999999999</v>
      </c>
    </row>
    <row r="1308" spans="23:25" x14ac:dyDescent="0.3">
      <c r="W1308" t="str">
        <f t="shared" si="58"/>
        <v>29-Jul</v>
      </c>
      <c r="X1308" s="1">
        <f t="shared" si="59"/>
        <v>43310</v>
      </c>
      <c r="Y1308" s="5">
        <f>SUMIF('Raw Sales Data'!D:D,Pivots!X1308,'Raw Sales Data'!S:S)</f>
        <v>1391.2940000000001</v>
      </c>
    </row>
    <row r="1309" spans="23:25" x14ac:dyDescent="0.3">
      <c r="W1309" t="str">
        <f t="shared" si="58"/>
        <v>30-Jul</v>
      </c>
      <c r="X1309" s="1">
        <f t="shared" si="59"/>
        <v>43311</v>
      </c>
      <c r="Y1309" s="5">
        <f>SUMIF('Raw Sales Data'!D:D,Pivots!X1309,'Raw Sales Data'!S:S)</f>
        <v>523.37599999999998</v>
      </c>
    </row>
    <row r="1310" spans="23:25" x14ac:dyDescent="0.3">
      <c r="W1310" t="str">
        <f t="shared" si="58"/>
        <v>31-Jul</v>
      </c>
      <c r="X1310" s="1">
        <f t="shared" si="59"/>
        <v>43312</v>
      </c>
      <c r="Y1310" s="5">
        <f>SUMIF('Raw Sales Data'!D:D,Pivots!X1310,'Raw Sales Data'!S:S)</f>
        <v>1558.028</v>
      </c>
    </row>
    <row r="1311" spans="23:25" x14ac:dyDescent="0.3">
      <c r="W1311" t="str">
        <f t="shared" si="58"/>
        <v>01-Aug</v>
      </c>
      <c r="X1311" s="1">
        <f t="shared" si="59"/>
        <v>43313</v>
      </c>
      <c r="Y1311" s="5">
        <f>SUMIF('Raw Sales Data'!D:D,Pivots!X1311,'Raw Sales Data'!S:S)</f>
        <v>2085.65</v>
      </c>
    </row>
    <row r="1312" spans="23:25" x14ac:dyDescent="0.3">
      <c r="W1312" t="str">
        <f t="shared" si="58"/>
        <v>02-Aug</v>
      </c>
      <c r="X1312" s="1">
        <f t="shared" si="59"/>
        <v>43314</v>
      </c>
      <c r="Y1312" s="5">
        <f>SUMIF('Raw Sales Data'!D:D,Pivots!X1312,'Raw Sales Data'!S:S)</f>
        <v>0</v>
      </c>
    </row>
    <row r="1313" spans="23:25" x14ac:dyDescent="0.3">
      <c r="W1313" t="str">
        <f t="shared" si="58"/>
        <v>03-Aug</v>
      </c>
      <c r="X1313" s="1">
        <f t="shared" si="59"/>
        <v>43315</v>
      </c>
      <c r="Y1313" s="5">
        <f>SUMIF('Raw Sales Data'!D:D,Pivots!X1313,'Raw Sales Data'!S:S)</f>
        <v>514.82799999999997</v>
      </c>
    </row>
    <row r="1314" spans="23:25" x14ac:dyDescent="0.3">
      <c r="W1314" t="str">
        <f t="shared" si="58"/>
        <v>04-Aug</v>
      </c>
      <c r="X1314" s="1">
        <f t="shared" si="59"/>
        <v>43316</v>
      </c>
      <c r="Y1314" s="5">
        <f>SUMIF('Raw Sales Data'!D:D,Pivots!X1314,'Raw Sales Data'!S:S)</f>
        <v>20.070000000000004</v>
      </c>
    </row>
    <row r="1315" spans="23:25" x14ac:dyDescent="0.3">
      <c r="W1315" t="str">
        <f t="shared" si="58"/>
        <v>05-Aug</v>
      </c>
      <c r="X1315" s="1">
        <f t="shared" si="59"/>
        <v>43317</v>
      </c>
      <c r="Y1315" s="5">
        <f>SUMIF('Raw Sales Data'!D:D,Pivots!X1315,'Raw Sales Data'!S:S)</f>
        <v>503.67599999999999</v>
      </c>
    </row>
    <row r="1316" spans="23:25" x14ac:dyDescent="0.3">
      <c r="W1316" t="str">
        <f t="shared" si="58"/>
        <v>06-Aug</v>
      </c>
      <c r="X1316" s="1">
        <f t="shared" si="59"/>
        <v>43318</v>
      </c>
      <c r="Y1316" s="5">
        <f>SUMIF('Raw Sales Data'!D:D,Pivots!X1316,'Raw Sales Data'!S:S)</f>
        <v>1424.0259999999998</v>
      </c>
    </row>
    <row r="1317" spans="23:25" x14ac:dyDescent="0.3">
      <c r="W1317" t="str">
        <f t="shared" si="58"/>
        <v>07-Aug</v>
      </c>
      <c r="X1317" s="1">
        <f t="shared" si="59"/>
        <v>43319</v>
      </c>
      <c r="Y1317" s="5">
        <f>SUMIF('Raw Sales Data'!D:D,Pivots!X1317,'Raw Sales Data'!S:S)</f>
        <v>3479.6239999999998</v>
      </c>
    </row>
    <row r="1318" spans="23:25" x14ac:dyDescent="0.3">
      <c r="W1318" t="str">
        <f t="shared" si="58"/>
        <v>08-Aug</v>
      </c>
      <c r="X1318" s="1">
        <f t="shared" si="59"/>
        <v>43320</v>
      </c>
      <c r="Y1318" s="5">
        <f>SUMIF('Raw Sales Data'!D:D,Pivots!X1318,'Raw Sales Data'!S:S)</f>
        <v>0</v>
      </c>
    </row>
    <row r="1319" spans="23:25" x14ac:dyDescent="0.3">
      <c r="W1319" t="str">
        <f t="shared" si="58"/>
        <v>09-Aug</v>
      </c>
      <c r="X1319" s="1">
        <f t="shared" si="59"/>
        <v>43321</v>
      </c>
      <c r="Y1319" s="5">
        <f>SUMIF('Raw Sales Data'!D:D,Pivots!X1319,'Raw Sales Data'!S:S)</f>
        <v>0</v>
      </c>
    </row>
    <row r="1320" spans="23:25" x14ac:dyDescent="0.3">
      <c r="W1320" t="str">
        <f t="shared" si="58"/>
        <v>10-Aug</v>
      </c>
      <c r="X1320" s="1">
        <f t="shared" si="59"/>
        <v>43322</v>
      </c>
      <c r="Y1320" s="5">
        <f>SUMIF('Raw Sales Data'!D:D,Pivots!X1320,'Raw Sales Data'!S:S)</f>
        <v>1823.07</v>
      </c>
    </row>
    <row r="1321" spans="23:25" x14ac:dyDescent="0.3">
      <c r="W1321" t="str">
        <f t="shared" si="58"/>
        <v>11-Aug</v>
      </c>
      <c r="X1321" s="1">
        <f t="shared" si="59"/>
        <v>43323</v>
      </c>
      <c r="Y1321" s="5">
        <f>SUMIF('Raw Sales Data'!D:D,Pivots!X1321,'Raw Sales Data'!S:S)</f>
        <v>708.726</v>
      </c>
    </row>
    <row r="1322" spans="23:25" x14ac:dyDescent="0.3">
      <c r="W1322" t="str">
        <f t="shared" si="58"/>
        <v>12-Aug</v>
      </c>
      <c r="X1322" s="1">
        <f t="shared" si="59"/>
        <v>43324</v>
      </c>
      <c r="Y1322" s="5">
        <f>SUMIF('Raw Sales Data'!D:D,Pivots!X1322,'Raw Sales Data'!S:S)</f>
        <v>3693.0839999999994</v>
      </c>
    </row>
    <row r="1323" spans="23:25" x14ac:dyDescent="0.3">
      <c r="W1323" t="str">
        <f t="shared" si="58"/>
        <v>13-Aug</v>
      </c>
      <c r="X1323" s="1">
        <f t="shared" si="59"/>
        <v>43325</v>
      </c>
      <c r="Y1323" s="5">
        <f>SUMIF('Raw Sales Data'!D:D,Pivots!X1323,'Raw Sales Data'!S:S)</f>
        <v>2643.1640000000007</v>
      </c>
    </row>
    <row r="1324" spans="23:25" x14ac:dyDescent="0.3">
      <c r="W1324" t="str">
        <f t="shared" si="58"/>
        <v>14-Aug</v>
      </c>
      <c r="X1324" s="1">
        <f t="shared" si="59"/>
        <v>43326</v>
      </c>
      <c r="Y1324" s="5">
        <f>SUMIF('Raw Sales Data'!D:D,Pivots!X1324,'Raw Sales Data'!S:S)</f>
        <v>440.73599999999999</v>
      </c>
    </row>
    <row r="1325" spans="23:25" x14ac:dyDescent="0.3">
      <c r="W1325" t="str">
        <f t="shared" si="58"/>
        <v>15-Aug</v>
      </c>
      <c r="X1325" s="1">
        <f t="shared" si="59"/>
        <v>43327</v>
      </c>
      <c r="Y1325" s="5">
        <f>SUMIF('Raw Sales Data'!D:D,Pivots!X1325,'Raw Sales Data'!S:S)</f>
        <v>1949.8720000000001</v>
      </c>
    </row>
    <row r="1326" spans="23:25" x14ac:dyDescent="0.3">
      <c r="W1326" t="str">
        <f t="shared" si="58"/>
        <v>16-Aug</v>
      </c>
      <c r="X1326" s="1">
        <f t="shared" si="59"/>
        <v>43328</v>
      </c>
      <c r="Y1326" s="5">
        <f>SUMIF('Raw Sales Data'!D:D,Pivots!X1326,'Raw Sales Data'!S:S)</f>
        <v>80.563999999999993</v>
      </c>
    </row>
    <row r="1327" spans="23:25" x14ac:dyDescent="0.3">
      <c r="W1327" t="str">
        <f t="shared" si="58"/>
        <v>17-Aug</v>
      </c>
      <c r="X1327" s="1">
        <f t="shared" si="59"/>
        <v>43329</v>
      </c>
      <c r="Y1327" s="5">
        <f>SUMIF('Raw Sales Data'!D:D,Pivots!X1327,'Raw Sales Data'!S:S)</f>
        <v>9517.2880000000005</v>
      </c>
    </row>
    <row r="1328" spans="23:25" x14ac:dyDescent="0.3">
      <c r="W1328" t="str">
        <f t="shared" si="58"/>
        <v>18-Aug</v>
      </c>
      <c r="X1328" s="1">
        <f t="shared" si="59"/>
        <v>43330</v>
      </c>
      <c r="Y1328" s="5">
        <f>SUMIF('Raw Sales Data'!D:D,Pivots!X1328,'Raw Sales Data'!S:S)</f>
        <v>7078.4840000000004</v>
      </c>
    </row>
    <row r="1329" spans="23:25" x14ac:dyDescent="0.3">
      <c r="W1329" t="str">
        <f t="shared" si="58"/>
        <v>19-Aug</v>
      </c>
      <c r="X1329" s="1">
        <f t="shared" si="59"/>
        <v>43331</v>
      </c>
      <c r="Y1329" s="5">
        <f>SUMIF('Raw Sales Data'!D:D,Pivots!X1329,'Raw Sales Data'!S:S)</f>
        <v>512.44600000000003</v>
      </c>
    </row>
    <row r="1330" spans="23:25" x14ac:dyDescent="0.3">
      <c r="W1330" t="str">
        <f t="shared" si="58"/>
        <v>20-Aug</v>
      </c>
      <c r="X1330" s="1">
        <f t="shared" si="59"/>
        <v>43332</v>
      </c>
      <c r="Y1330" s="5">
        <f>SUMIF('Raw Sales Data'!D:D,Pivots!X1330,'Raw Sales Data'!S:S)</f>
        <v>692.95</v>
      </c>
    </row>
    <row r="1331" spans="23:25" x14ac:dyDescent="0.3">
      <c r="W1331" t="str">
        <f t="shared" si="58"/>
        <v>21-Aug</v>
      </c>
      <c r="X1331" s="1">
        <f t="shared" si="59"/>
        <v>43333</v>
      </c>
      <c r="Y1331" s="5">
        <f>SUMIF('Raw Sales Data'!D:D,Pivots!X1331,'Raw Sales Data'!S:S)</f>
        <v>8284.5339999999997</v>
      </c>
    </row>
    <row r="1332" spans="23:25" x14ac:dyDescent="0.3">
      <c r="W1332" t="str">
        <f t="shared" si="58"/>
        <v>22-Aug</v>
      </c>
      <c r="X1332" s="1">
        <f t="shared" si="59"/>
        <v>43334</v>
      </c>
      <c r="Y1332" s="5">
        <f>SUMIF('Raw Sales Data'!D:D,Pivots!X1332,'Raw Sales Data'!S:S)</f>
        <v>524.54</v>
      </c>
    </row>
    <row r="1333" spans="23:25" x14ac:dyDescent="0.3">
      <c r="W1333" t="str">
        <f t="shared" si="58"/>
        <v>23-Aug</v>
      </c>
      <c r="X1333" s="1">
        <f t="shared" si="59"/>
        <v>43335</v>
      </c>
      <c r="Y1333" s="5">
        <f>SUMIF('Raw Sales Data'!D:D,Pivots!X1333,'Raw Sales Data'!S:S)</f>
        <v>4590.3440000000001</v>
      </c>
    </row>
    <row r="1334" spans="23:25" x14ac:dyDescent="0.3">
      <c r="W1334" t="str">
        <f t="shared" si="58"/>
        <v>24-Aug</v>
      </c>
      <c r="X1334" s="1">
        <f t="shared" si="59"/>
        <v>43336</v>
      </c>
      <c r="Y1334" s="5">
        <f>SUMIF('Raw Sales Data'!D:D,Pivots!X1334,'Raw Sales Data'!S:S)</f>
        <v>685.05600000000015</v>
      </c>
    </row>
    <row r="1335" spans="23:25" x14ac:dyDescent="0.3">
      <c r="W1335" t="str">
        <f t="shared" si="58"/>
        <v>25-Aug</v>
      </c>
      <c r="X1335" s="1">
        <f t="shared" si="59"/>
        <v>43337</v>
      </c>
      <c r="Y1335" s="5">
        <f>SUMIF('Raw Sales Data'!D:D,Pivots!X1335,'Raw Sales Data'!S:S)</f>
        <v>361.988</v>
      </c>
    </row>
    <row r="1336" spans="23:25" x14ac:dyDescent="0.3">
      <c r="W1336" t="str">
        <f t="shared" si="58"/>
        <v>26-Aug</v>
      </c>
      <c r="X1336" s="1">
        <f t="shared" si="59"/>
        <v>43338</v>
      </c>
      <c r="Y1336" s="5">
        <f>SUMIF('Raw Sales Data'!D:D,Pivots!X1336,'Raw Sales Data'!S:S)</f>
        <v>190.66</v>
      </c>
    </row>
    <row r="1337" spans="23:25" x14ac:dyDescent="0.3">
      <c r="W1337" t="str">
        <f t="shared" si="58"/>
        <v>27-Aug</v>
      </c>
      <c r="X1337" s="1">
        <f t="shared" si="59"/>
        <v>43339</v>
      </c>
      <c r="Y1337" s="5">
        <f>SUMIF('Raw Sales Data'!D:D,Pivots!X1337,'Raw Sales Data'!S:S)</f>
        <v>6190.5379999999996</v>
      </c>
    </row>
    <row r="1338" spans="23:25" x14ac:dyDescent="0.3">
      <c r="W1338" t="str">
        <f t="shared" si="58"/>
        <v>28-Aug</v>
      </c>
      <c r="X1338" s="1">
        <f t="shared" si="59"/>
        <v>43340</v>
      </c>
      <c r="Y1338" s="5">
        <f>SUMIF('Raw Sales Data'!D:D,Pivots!X1338,'Raw Sales Data'!S:S)</f>
        <v>1443.6319999999998</v>
      </c>
    </row>
    <row r="1339" spans="23:25" x14ac:dyDescent="0.3">
      <c r="W1339" t="str">
        <f t="shared" si="58"/>
        <v>29-Aug</v>
      </c>
      <c r="X1339" s="1">
        <f t="shared" si="59"/>
        <v>43341</v>
      </c>
      <c r="Y1339" s="5">
        <f>SUMIF('Raw Sales Data'!D:D,Pivots!X1339,'Raw Sales Data'!S:S)</f>
        <v>235.46800000000002</v>
      </c>
    </row>
    <row r="1340" spans="23:25" x14ac:dyDescent="0.3">
      <c r="W1340" t="str">
        <f t="shared" si="58"/>
        <v>30-Aug</v>
      </c>
      <c r="X1340" s="1">
        <f t="shared" si="59"/>
        <v>43342</v>
      </c>
      <c r="Y1340" s="5">
        <f>SUMIF('Raw Sales Data'!D:D,Pivots!X1340,'Raw Sales Data'!S:S)</f>
        <v>0</v>
      </c>
    </row>
    <row r="1341" spans="23:25" x14ac:dyDescent="0.3">
      <c r="W1341" t="str">
        <f t="shared" si="58"/>
        <v>31-Aug</v>
      </c>
      <c r="X1341" s="1">
        <f t="shared" si="59"/>
        <v>43343</v>
      </c>
      <c r="Y1341" s="5">
        <f>SUMIF('Raw Sales Data'!D:D,Pivots!X1341,'Raw Sales Data'!S:S)</f>
        <v>3162.83</v>
      </c>
    </row>
    <row r="1342" spans="23:25" x14ac:dyDescent="0.3">
      <c r="W1342" t="str">
        <f t="shared" si="58"/>
        <v>01-Sep</v>
      </c>
      <c r="X1342" s="1">
        <f t="shared" si="59"/>
        <v>43344</v>
      </c>
      <c r="Y1342" s="5">
        <f>SUMIF('Raw Sales Data'!D:D,Pivots!X1342,'Raw Sales Data'!S:S)</f>
        <v>1261.81</v>
      </c>
    </row>
    <row r="1343" spans="23:25" x14ac:dyDescent="0.3">
      <c r="W1343" t="str">
        <f t="shared" si="58"/>
        <v>02-Sep</v>
      </c>
      <c r="X1343" s="1">
        <f t="shared" si="59"/>
        <v>43345</v>
      </c>
      <c r="Y1343" s="5">
        <f>SUMIF('Raw Sales Data'!D:D,Pivots!X1343,'Raw Sales Data'!S:S)</f>
        <v>8652.3339999999989</v>
      </c>
    </row>
    <row r="1344" spans="23:25" x14ac:dyDescent="0.3">
      <c r="W1344" t="str">
        <f t="shared" si="58"/>
        <v>03-Sep</v>
      </c>
      <c r="X1344" s="1">
        <f t="shared" si="59"/>
        <v>43346</v>
      </c>
      <c r="Y1344" s="5">
        <f>SUMIF('Raw Sales Data'!D:D,Pivots!X1344,'Raw Sales Data'!S:S)</f>
        <v>1595.8489999999999</v>
      </c>
    </row>
    <row r="1345" spans="23:25" x14ac:dyDescent="0.3">
      <c r="W1345" t="str">
        <f t="shared" si="58"/>
        <v>04-Sep</v>
      </c>
      <c r="X1345" s="1">
        <f t="shared" si="59"/>
        <v>43347</v>
      </c>
      <c r="Y1345" s="5">
        <f>SUMIF('Raw Sales Data'!D:D,Pivots!X1345,'Raw Sales Data'!S:S)</f>
        <v>5360.2020000000002</v>
      </c>
    </row>
    <row r="1346" spans="23:25" x14ac:dyDescent="0.3">
      <c r="W1346" t="str">
        <f t="shared" si="58"/>
        <v>05-Sep</v>
      </c>
      <c r="X1346" s="1">
        <f t="shared" si="59"/>
        <v>43348</v>
      </c>
      <c r="Y1346" s="5">
        <f>SUMIF('Raw Sales Data'!D:D,Pivots!X1346,'Raw Sales Data'!S:S)</f>
        <v>327.04399999999998</v>
      </c>
    </row>
    <row r="1347" spans="23:25" x14ac:dyDescent="0.3">
      <c r="W1347" t="str">
        <f t="shared" si="58"/>
        <v>06-Sep</v>
      </c>
      <c r="X1347" s="1">
        <f t="shared" si="59"/>
        <v>43349</v>
      </c>
      <c r="Y1347" s="5">
        <f>SUMIF('Raw Sales Data'!D:D,Pivots!X1347,'Raw Sales Data'!S:S)</f>
        <v>0</v>
      </c>
    </row>
    <row r="1348" spans="23:25" x14ac:dyDescent="0.3">
      <c r="W1348" t="str">
        <f t="shared" ref="W1348:W1411" si="60">TEXT(X1348,"dd-mmm")</f>
        <v>07-Sep</v>
      </c>
      <c r="X1348" s="1">
        <f t="shared" si="59"/>
        <v>43350</v>
      </c>
      <c r="Y1348" s="5">
        <f>SUMIF('Raw Sales Data'!D:D,Pivots!X1348,'Raw Sales Data'!S:S)</f>
        <v>3848.565000000001</v>
      </c>
    </row>
    <row r="1349" spans="23:25" x14ac:dyDescent="0.3">
      <c r="W1349" t="str">
        <f t="shared" si="60"/>
        <v>08-Sep</v>
      </c>
      <c r="X1349" s="1">
        <f t="shared" ref="X1349:X1412" si="61">X1348+1</f>
        <v>43351</v>
      </c>
      <c r="Y1349" s="5">
        <f>SUMIF('Raw Sales Data'!D:D,Pivots!X1349,'Raw Sales Data'!S:S)</f>
        <v>2184.3270000000002</v>
      </c>
    </row>
    <row r="1350" spans="23:25" x14ac:dyDescent="0.3">
      <c r="W1350" t="str">
        <f t="shared" si="60"/>
        <v>09-Sep</v>
      </c>
      <c r="X1350" s="1">
        <f t="shared" si="61"/>
        <v>43352</v>
      </c>
      <c r="Y1350" s="5">
        <f>SUMIF('Raw Sales Data'!D:D,Pivots!X1350,'Raw Sales Data'!S:S)</f>
        <v>4356.0610000000006</v>
      </c>
    </row>
    <row r="1351" spans="23:25" x14ac:dyDescent="0.3">
      <c r="W1351" t="str">
        <f t="shared" si="60"/>
        <v>10-Sep</v>
      </c>
      <c r="X1351" s="1">
        <f t="shared" si="61"/>
        <v>43353</v>
      </c>
      <c r="Y1351" s="5">
        <f>SUMIF('Raw Sales Data'!D:D,Pivots!X1351,'Raw Sales Data'!S:S)</f>
        <v>2506.6460000000006</v>
      </c>
    </row>
    <row r="1352" spans="23:25" x14ac:dyDescent="0.3">
      <c r="W1352" t="str">
        <f t="shared" si="60"/>
        <v>11-Sep</v>
      </c>
      <c r="X1352" s="1">
        <f t="shared" si="61"/>
        <v>43354</v>
      </c>
      <c r="Y1352" s="5">
        <f>SUMIF('Raw Sales Data'!D:D,Pivots!X1352,'Raw Sales Data'!S:S)</f>
        <v>5564.0059999999994</v>
      </c>
    </row>
    <row r="1353" spans="23:25" x14ac:dyDescent="0.3">
      <c r="W1353" t="str">
        <f t="shared" si="60"/>
        <v>12-Sep</v>
      </c>
      <c r="X1353" s="1">
        <f t="shared" si="61"/>
        <v>43355</v>
      </c>
      <c r="Y1353" s="5">
        <f>SUMIF('Raw Sales Data'!D:D,Pivots!X1353,'Raw Sales Data'!S:S)</f>
        <v>491.55</v>
      </c>
    </row>
    <row r="1354" spans="23:25" x14ac:dyDescent="0.3">
      <c r="W1354" t="str">
        <f t="shared" si="60"/>
        <v>13-Sep</v>
      </c>
      <c r="X1354" s="1">
        <f t="shared" si="61"/>
        <v>43356</v>
      </c>
      <c r="Y1354" s="5">
        <f>SUMIF('Raw Sales Data'!D:D,Pivots!X1354,'Raw Sales Data'!S:S)</f>
        <v>15.92</v>
      </c>
    </row>
    <row r="1355" spans="23:25" x14ac:dyDescent="0.3">
      <c r="W1355" t="str">
        <f t="shared" si="60"/>
        <v>14-Sep</v>
      </c>
      <c r="X1355" s="1">
        <f t="shared" si="61"/>
        <v>43357</v>
      </c>
      <c r="Y1355" s="5">
        <f>SUMIF('Raw Sales Data'!D:D,Pivots!X1355,'Raw Sales Data'!S:S)</f>
        <v>3471.4029999999998</v>
      </c>
    </row>
    <row r="1356" spans="23:25" x14ac:dyDescent="0.3">
      <c r="W1356" t="str">
        <f t="shared" si="60"/>
        <v>15-Sep</v>
      </c>
      <c r="X1356" s="1">
        <f t="shared" si="61"/>
        <v>43358</v>
      </c>
      <c r="Y1356" s="5">
        <f>SUMIF('Raw Sales Data'!D:D,Pivots!X1356,'Raw Sales Data'!S:S)</f>
        <v>7285.025999999998</v>
      </c>
    </row>
    <row r="1357" spans="23:25" x14ac:dyDescent="0.3">
      <c r="W1357" t="str">
        <f t="shared" si="60"/>
        <v>16-Sep</v>
      </c>
      <c r="X1357" s="1">
        <f t="shared" si="61"/>
        <v>43359</v>
      </c>
      <c r="Y1357" s="5">
        <f>SUMIF('Raw Sales Data'!D:D,Pivots!X1357,'Raw Sales Data'!S:S)</f>
        <v>831.65</v>
      </c>
    </row>
    <row r="1358" spans="23:25" x14ac:dyDescent="0.3">
      <c r="W1358" t="str">
        <f t="shared" si="60"/>
        <v>17-Sep</v>
      </c>
      <c r="X1358" s="1">
        <f t="shared" si="61"/>
        <v>43360</v>
      </c>
      <c r="Y1358" s="5">
        <f>SUMIF('Raw Sales Data'!D:D,Pivots!X1358,'Raw Sales Data'!S:S)</f>
        <v>4979.2259999999997</v>
      </c>
    </row>
    <row r="1359" spans="23:25" x14ac:dyDescent="0.3">
      <c r="W1359" t="str">
        <f t="shared" si="60"/>
        <v>18-Sep</v>
      </c>
      <c r="X1359" s="1">
        <f t="shared" si="61"/>
        <v>43361</v>
      </c>
      <c r="Y1359" s="5">
        <f>SUMIF('Raw Sales Data'!D:D,Pivots!X1359,'Raw Sales Data'!S:S)</f>
        <v>1511.9299999999998</v>
      </c>
    </row>
    <row r="1360" spans="23:25" x14ac:dyDescent="0.3">
      <c r="W1360" t="str">
        <f t="shared" si="60"/>
        <v>19-Sep</v>
      </c>
      <c r="X1360" s="1">
        <f t="shared" si="61"/>
        <v>43362</v>
      </c>
      <c r="Y1360" s="5">
        <f>SUMIF('Raw Sales Data'!D:D,Pivots!X1360,'Raw Sales Data'!S:S)</f>
        <v>1648.1880000000003</v>
      </c>
    </row>
    <row r="1361" spans="23:25" x14ac:dyDescent="0.3">
      <c r="W1361" t="str">
        <f t="shared" si="60"/>
        <v>20-Sep</v>
      </c>
      <c r="X1361" s="1">
        <f t="shared" si="61"/>
        <v>43363</v>
      </c>
      <c r="Y1361" s="5">
        <f>SUMIF('Raw Sales Data'!D:D,Pivots!X1361,'Raw Sales Data'!S:S)</f>
        <v>7359.9180000000006</v>
      </c>
    </row>
    <row r="1362" spans="23:25" x14ac:dyDescent="0.3">
      <c r="W1362" t="str">
        <f t="shared" si="60"/>
        <v>21-Sep</v>
      </c>
      <c r="X1362" s="1">
        <f t="shared" si="61"/>
        <v>43364</v>
      </c>
      <c r="Y1362" s="5">
        <f>SUMIF('Raw Sales Data'!D:D,Pivots!X1362,'Raw Sales Data'!S:S)</f>
        <v>338.17200000000003</v>
      </c>
    </row>
    <row r="1363" spans="23:25" x14ac:dyDescent="0.3">
      <c r="W1363" t="str">
        <f t="shared" si="60"/>
        <v>22-Sep</v>
      </c>
      <c r="X1363" s="1">
        <f t="shared" si="61"/>
        <v>43365</v>
      </c>
      <c r="Y1363" s="5">
        <f>SUMIF('Raw Sales Data'!D:D,Pivots!X1363,'Raw Sales Data'!S:S)</f>
        <v>7871.2129999999997</v>
      </c>
    </row>
    <row r="1364" spans="23:25" x14ac:dyDescent="0.3">
      <c r="W1364" t="str">
        <f t="shared" si="60"/>
        <v>23-Sep</v>
      </c>
      <c r="X1364" s="1">
        <f t="shared" si="61"/>
        <v>43366</v>
      </c>
      <c r="Y1364" s="5">
        <f>SUMIF('Raw Sales Data'!D:D,Pivots!X1364,'Raw Sales Data'!S:S)</f>
        <v>2395.7860000000001</v>
      </c>
    </row>
    <row r="1365" spans="23:25" x14ac:dyDescent="0.3">
      <c r="W1365" t="str">
        <f t="shared" si="60"/>
        <v>24-Sep</v>
      </c>
      <c r="X1365" s="1">
        <f t="shared" si="61"/>
        <v>43367</v>
      </c>
      <c r="Y1365" s="5">
        <f>SUMIF('Raw Sales Data'!D:D,Pivots!X1365,'Raw Sales Data'!S:S)</f>
        <v>6450.4619999999995</v>
      </c>
    </row>
    <row r="1366" spans="23:25" x14ac:dyDescent="0.3">
      <c r="W1366" t="str">
        <f t="shared" si="60"/>
        <v>25-Sep</v>
      </c>
      <c r="X1366" s="1">
        <f t="shared" si="61"/>
        <v>43368</v>
      </c>
      <c r="Y1366" s="5">
        <f>SUMIF('Raw Sales Data'!D:D,Pivots!X1366,'Raw Sales Data'!S:S)</f>
        <v>1412.213</v>
      </c>
    </row>
    <row r="1367" spans="23:25" x14ac:dyDescent="0.3">
      <c r="W1367" t="str">
        <f t="shared" si="60"/>
        <v>26-Sep</v>
      </c>
      <c r="X1367" s="1">
        <f t="shared" si="61"/>
        <v>43369</v>
      </c>
      <c r="Y1367" s="5">
        <f>SUMIF('Raw Sales Data'!D:D,Pivots!X1367,'Raw Sales Data'!S:S)</f>
        <v>1486.576</v>
      </c>
    </row>
    <row r="1368" spans="23:25" x14ac:dyDescent="0.3">
      <c r="W1368" t="str">
        <f t="shared" si="60"/>
        <v>27-Sep</v>
      </c>
      <c r="X1368" s="1">
        <f t="shared" si="61"/>
        <v>43370</v>
      </c>
      <c r="Y1368" s="5">
        <f>SUMIF('Raw Sales Data'!D:D,Pivots!X1368,'Raw Sales Data'!S:S)</f>
        <v>0</v>
      </c>
    </row>
    <row r="1369" spans="23:25" x14ac:dyDescent="0.3">
      <c r="W1369" t="str">
        <f t="shared" si="60"/>
        <v>28-Sep</v>
      </c>
      <c r="X1369" s="1">
        <f t="shared" si="61"/>
        <v>43371</v>
      </c>
      <c r="Y1369" s="5">
        <f>SUMIF('Raw Sales Data'!D:D,Pivots!X1369,'Raw Sales Data'!S:S)</f>
        <v>559.27100000000007</v>
      </c>
    </row>
    <row r="1370" spans="23:25" x14ac:dyDescent="0.3">
      <c r="W1370" t="str">
        <f t="shared" si="60"/>
        <v>29-Sep</v>
      </c>
      <c r="X1370" s="1">
        <f t="shared" si="61"/>
        <v>43372</v>
      </c>
      <c r="Y1370" s="5">
        <f>SUMIF('Raw Sales Data'!D:D,Pivots!X1370,'Raw Sales Data'!S:S)</f>
        <v>1846.78</v>
      </c>
    </row>
    <row r="1371" spans="23:25" x14ac:dyDescent="0.3">
      <c r="W1371" t="str">
        <f t="shared" si="60"/>
        <v>30-Sep</v>
      </c>
      <c r="X1371" s="1">
        <f t="shared" si="61"/>
        <v>43373</v>
      </c>
      <c r="Y1371" s="5">
        <f>SUMIF('Raw Sales Data'!D:D,Pivots!X1371,'Raw Sales Data'!S:S)</f>
        <v>540.75999999999988</v>
      </c>
    </row>
    <row r="1372" spans="23:25" x14ac:dyDescent="0.3">
      <c r="W1372" t="str">
        <f t="shared" si="60"/>
        <v>01-Oct</v>
      </c>
      <c r="X1372" s="1">
        <f t="shared" si="61"/>
        <v>43374</v>
      </c>
      <c r="Y1372" s="5">
        <f>SUMIF('Raw Sales Data'!D:D,Pivots!X1372,'Raw Sales Data'!S:S)</f>
        <v>2978.4659999999999</v>
      </c>
    </row>
    <row r="1373" spans="23:25" x14ac:dyDescent="0.3">
      <c r="W1373" t="str">
        <f t="shared" si="60"/>
        <v>02-Oct</v>
      </c>
      <c r="X1373" s="1">
        <f t="shared" si="61"/>
        <v>43375</v>
      </c>
      <c r="Y1373" s="5">
        <f>SUMIF('Raw Sales Data'!D:D,Pivots!X1373,'Raw Sales Data'!S:S)</f>
        <v>5418.0220000000008</v>
      </c>
    </row>
    <row r="1374" spans="23:25" x14ac:dyDescent="0.3">
      <c r="W1374" t="str">
        <f t="shared" si="60"/>
        <v>03-Oct</v>
      </c>
      <c r="X1374" s="1">
        <f t="shared" si="61"/>
        <v>43376</v>
      </c>
      <c r="Y1374" s="5">
        <f>SUMIF('Raw Sales Data'!D:D,Pivots!X1374,'Raw Sales Data'!S:S)</f>
        <v>2504.48</v>
      </c>
    </row>
    <row r="1375" spans="23:25" x14ac:dyDescent="0.3">
      <c r="W1375" t="str">
        <f t="shared" si="60"/>
        <v>04-Oct</v>
      </c>
      <c r="X1375" s="1">
        <f t="shared" si="61"/>
        <v>43377</v>
      </c>
      <c r="Y1375" s="5">
        <f>SUMIF('Raw Sales Data'!D:D,Pivots!X1375,'Raw Sales Data'!S:S)</f>
        <v>19.98</v>
      </c>
    </row>
    <row r="1376" spans="23:25" x14ac:dyDescent="0.3">
      <c r="W1376" t="str">
        <f t="shared" si="60"/>
        <v>05-Oct</v>
      </c>
      <c r="X1376" s="1">
        <f t="shared" si="61"/>
        <v>43378</v>
      </c>
      <c r="Y1376" s="5">
        <f>SUMIF('Raw Sales Data'!D:D,Pivots!X1376,'Raw Sales Data'!S:S)</f>
        <v>6684.6159999999991</v>
      </c>
    </row>
    <row r="1377" spans="23:25" x14ac:dyDescent="0.3">
      <c r="W1377" t="str">
        <f t="shared" si="60"/>
        <v>06-Oct</v>
      </c>
      <c r="X1377" s="1">
        <f t="shared" si="61"/>
        <v>43379</v>
      </c>
      <c r="Y1377" s="5">
        <f>SUMIF('Raw Sales Data'!D:D,Pivots!X1377,'Raw Sales Data'!S:S)</f>
        <v>1180.8200000000002</v>
      </c>
    </row>
    <row r="1378" spans="23:25" x14ac:dyDescent="0.3">
      <c r="W1378" t="str">
        <f t="shared" si="60"/>
        <v>07-Oct</v>
      </c>
      <c r="X1378" s="1">
        <f t="shared" si="61"/>
        <v>43380</v>
      </c>
      <c r="Y1378" s="5">
        <f>SUMIF('Raw Sales Data'!D:D,Pivots!X1378,'Raw Sales Data'!S:S)</f>
        <v>2749.2100000000005</v>
      </c>
    </row>
    <row r="1379" spans="23:25" x14ac:dyDescent="0.3">
      <c r="W1379" t="str">
        <f t="shared" si="60"/>
        <v>08-Oct</v>
      </c>
      <c r="X1379" s="1">
        <f t="shared" si="61"/>
        <v>43381</v>
      </c>
      <c r="Y1379" s="5">
        <f>SUMIF('Raw Sales Data'!D:D,Pivots!X1379,'Raw Sales Data'!S:S)</f>
        <v>608.35599999999999</v>
      </c>
    </row>
    <row r="1380" spans="23:25" x14ac:dyDescent="0.3">
      <c r="W1380" t="str">
        <f t="shared" si="60"/>
        <v>09-Oct</v>
      </c>
      <c r="X1380" s="1">
        <f t="shared" si="61"/>
        <v>43382</v>
      </c>
      <c r="Y1380" s="5">
        <f>SUMIF('Raw Sales Data'!D:D,Pivots!X1380,'Raw Sales Data'!S:S)</f>
        <v>1496.5890000000002</v>
      </c>
    </row>
    <row r="1381" spans="23:25" x14ac:dyDescent="0.3">
      <c r="W1381" t="str">
        <f t="shared" si="60"/>
        <v>10-Oct</v>
      </c>
      <c r="X1381" s="1">
        <f t="shared" si="61"/>
        <v>43383</v>
      </c>
      <c r="Y1381" s="5">
        <f>SUMIF('Raw Sales Data'!D:D,Pivots!X1381,'Raw Sales Data'!S:S)</f>
        <v>239.358</v>
      </c>
    </row>
    <row r="1382" spans="23:25" x14ac:dyDescent="0.3">
      <c r="W1382" t="str">
        <f t="shared" si="60"/>
        <v>11-Oct</v>
      </c>
      <c r="X1382" s="1">
        <f t="shared" si="61"/>
        <v>43384</v>
      </c>
      <c r="Y1382" s="5">
        <f>SUMIF('Raw Sales Data'!D:D,Pivots!X1382,'Raw Sales Data'!S:S)</f>
        <v>0</v>
      </c>
    </row>
    <row r="1383" spans="23:25" x14ac:dyDescent="0.3">
      <c r="W1383" t="str">
        <f t="shared" si="60"/>
        <v>12-Oct</v>
      </c>
      <c r="X1383" s="1">
        <f t="shared" si="61"/>
        <v>43385</v>
      </c>
      <c r="Y1383" s="5">
        <f>SUMIF('Raw Sales Data'!D:D,Pivots!X1383,'Raw Sales Data'!S:S)</f>
        <v>5625.3940000000002</v>
      </c>
    </row>
    <row r="1384" spans="23:25" x14ac:dyDescent="0.3">
      <c r="W1384" t="str">
        <f t="shared" si="60"/>
        <v>13-Oct</v>
      </c>
      <c r="X1384" s="1">
        <f t="shared" si="61"/>
        <v>43386</v>
      </c>
      <c r="Y1384" s="5">
        <f>SUMIF('Raw Sales Data'!D:D,Pivots!X1384,'Raw Sales Data'!S:S)</f>
        <v>8405.8019999999997</v>
      </c>
    </row>
    <row r="1385" spans="23:25" x14ac:dyDescent="0.3">
      <c r="W1385" t="str">
        <f t="shared" si="60"/>
        <v>14-Oct</v>
      </c>
      <c r="X1385" s="1">
        <f t="shared" si="61"/>
        <v>43387</v>
      </c>
      <c r="Y1385" s="5">
        <f>SUMIF('Raw Sales Data'!D:D,Pivots!X1385,'Raw Sales Data'!S:S)</f>
        <v>134.33199999999999</v>
      </c>
    </row>
    <row r="1386" spans="23:25" x14ac:dyDescent="0.3">
      <c r="W1386" t="str">
        <f t="shared" si="60"/>
        <v>15-Oct</v>
      </c>
      <c r="X1386" s="1">
        <f t="shared" si="61"/>
        <v>43388</v>
      </c>
      <c r="Y1386" s="5">
        <f>SUMIF('Raw Sales Data'!D:D,Pivots!X1386,'Raw Sales Data'!S:S)</f>
        <v>1017.9399999999998</v>
      </c>
    </row>
    <row r="1387" spans="23:25" x14ac:dyDescent="0.3">
      <c r="W1387" t="str">
        <f t="shared" si="60"/>
        <v>16-Oct</v>
      </c>
      <c r="X1387" s="1">
        <f t="shared" si="61"/>
        <v>43389</v>
      </c>
      <c r="Y1387" s="5">
        <f>SUMIF('Raw Sales Data'!D:D,Pivots!X1387,'Raw Sales Data'!S:S)</f>
        <v>3473.5970000000002</v>
      </c>
    </row>
    <row r="1388" spans="23:25" x14ac:dyDescent="0.3">
      <c r="W1388" t="str">
        <f t="shared" si="60"/>
        <v>17-Oct</v>
      </c>
      <c r="X1388" s="1">
        <f t="shared" si="61"/>
        <v>43390</v>
      </c>
      <c r="Y1388" s="5">
        <f>SUMIF('Raw Sales Data'!D:D,Pivots!X1388,'Raw Sales Data'!S:S)</f>
        <v>126.352</v>
      </c>
    </row>
    <row r="1389" spans="23:25" x14ac:dyDescent="0.3">
      <c r="W1389" t="str">
        <f t="shared" si="60"/>
        <v>18-Oct</v>
      </c>
      <c r="X1389" s="1">
        <f t="shared" si="61"/>
        <v>43391</v>
      </c>
      <c r="Y1389" s="5">
        <f>SUMIF('Raw Sales Data'!D:D,Pivots!X1389,'Raw Sales Data'!S:S)</f>
        <v>0</v>
      </c>
    </row>
    <row r="1390" spans="23:25" x14ac:dyDescent="0.3">
      <c r="W1390" t="str">
        <f t="shared" si="60"/>
        <v>19-Oct</v>
      </c>
      <c r="X1390" s="1">
        <f t="shared" si="61"/>
        <v>43392</v>
      </c>
      <c r="Y1390" s="5">
        <f>SUMIF('Raw Sales Data'!D:D,Pivots!X1390,'Raw Sales Data'!S:S)</f>
        <v>2781.8701999999998</v>
      </c>
    </row>
    <row r="1391" spans="23:25" x14ac:dyDescent="0.3">
      <c r="W1391" t="str">
        <f t="shared" si="60"/>
        <v>20-Oct</v>
      </c>
      <c r="X1391" s="1">
        <f t="shared" si="61"/>
        <v>43393</v>
      </c>
      <c r="Y1391" s="5">
        <f>SUMIF('Raw Sales Data'!D:D,Pivots!X1391,'Raw Sales Data'!S:S)</f>
        <v>1333.8580000000002</v>
      </c>
    </row>
    <row r="1392" spans="23:25" x14ac:dyDescent="0.3">
      <c r="W1392" t="str">
        <f t="shared" si="60"/>
        <v>21-Oct</v>
      </c>
      <c r="X1392" s="1">
        <f t="shared" si="61"/>
        <v>43394</v>
      </c>
      <c r="Y1392" s="5">
        <f>SUMIF('Raw Sales Data'!D:D,Pivots!X1392,'Raw Sales Data'!S:S)</f>
        <v>4537.2010000000009</v>
      </c>
    </row>
    <row r="1393" spans="23:25" x14ac:dyDescent="0.3">
      <c r="W1393" t="str">
        <f t="shared" si="60"/>
        <v>22-Oct</v>
      </c>
      <c r="X1393" s="1">
        <f t="shared" si="61"/>
        <v>43395</v>
      </c>
      <c r="Y1393" s="5">
        <f>SUMIF('Raw Sales Data'!D:D,Pivots!X1393,'Raw Sales Data'!S:S)</f>
        <v>15158.877000000002</v>
      </c>
    </row>
    <row r="1394" spans="23:25" x14ac:dyDescent="0.3">
      <c r="W1394" t="str">
        <f t="shared" si="60"/>
        <v>23-Oct</v>
      </c>
      <c r="X1394" s="1">
        <f t="shared" si="61"/>
        <v>43396</v>
      </c>
      <c r="Y1394" s="5">
        <f>SUMIF('Raw Sales Data'!D:D,Pivots!X1394,'Raw Sales Data'!S:S)</f>
        <v>3352.3940000000002</v>
      </c>
    </row>
    <row r="1395" spans="23:25" x14ac:dyDescent="0.3">
      <c r="W1395" t="str">
        <f t="shared" si="60"/>
        <v>24-Oct</v>
      </c>
      <c r="X1395" s="1">
        <f t="shared" si="61"/>
        <v>43397</v>
      </c>
      <c r="Y1395" s="5">
        <f>SUMIF('Raw Sales Data'!D:D,Pivots!X1395,'Raw Sales Data'!S:S)</f>
        <v>529.08499999999992</v>
      </c>
    </row>
    <row r="1396" spans="23:25" x14ac:dyDescent="0.3">
      <c r="W1396" t="str">
        <f t="shared" si="60"/>
        <v>25-Oct</v>
      </c>
      <c r="X1396" s="1">
        <f t="shared" si="61"/>
        <v>43398</v>
      </c>
      <c r="Y1396" s="5">
        <f>SUMIF('Raw Sales Data'!D:D,Pivots!X1396,'Raw Sales Data'!S:S)</f>
        <v>0</v>
      </c>
    </row>
    <row r="1397" spans="23:25" x14ac:dyDescent="0.3">
      <c r="W1397" t="str">
        <f t="shared" si="60"/>
        <v>26-Oct</v>
      </c>
      <c r="X1397" s="1">
        <f t="shared" si="61"/>
        <v>43399</v>
      </c>
      <c r="Y1397" s="5">
        <f>SUMIF('Raw Sales Data'!D:D,Pivots!X1397,'Raw Sales Data'!S:S)</f>
        <v>999.86800000000005</v>
      </c>
    </row>
    <row r="1398" spans="23:25" x14ac:dyDescent="0.3">
      <c r="W1398" t="str">
        <f t="shared" si="60"/>
        <v>27-Oct</v>
      </c>
      <c r="X1398" s="1">
        <f t="shared" si="61"/>
        <v>43400</v>
      </c>
      <c r="Y1398" s="5">
        <f>SUMIF('Raw Sales Data'!D:D,Pivots!X1398,'Raw Sales Data'!S:S)</f>
        <v>1086.3200000000002</v>
      </c>
    </row>
    <row r="1399" spans="23:25" x14ac:dyDescent="0.3">
      <c r="W1399" t="str">
        <f t="shared" si="60"/>
        <v>28-Oct</v>
      </c>
      <c r="X1399" s="1">
        <f t="shared" si="61"/>
        <v>43401</v>
      </c>
      <c r="Y1399" s="5">
        <f>SUMIF('Raw Sales Data'!D:D,Pivots!X1399,'Raw Sales Data'!S:S)</f>
        <v>408.72599999999994</v>
      </c>
    </row>
    <row r="1400" spans="23:25" x14ac:dyDescent="0.3">
      <c r="W1400" t="str">
        <f t="shared" si="60"/>
        <v>29-Oct</v>
      </c>
      <c r="X1400" s="1">
        <f t="shared" si="61"/>
        <v>43402</v>
      </c>
      <c r="Y1400" s="5">
        <f>SUMIF('Raw Sales Data'!D:D,Pivots!X1400,'Raw Sales Data'!S:S)</f>
        <v>46.96</v>
      </c>
    </row>
    <row r="1401" spans="23:25" x14ac:dyDescent="0.3">
      <c r="W1401" t="str">
        <f t="shared" si="60"/>
        <v>30-Oct</v>
      </c>
      <c r="X1401" s="1">
        <f t="shared" si="61"/>
        <v>43403</v>
      </c>
      <c r="Y1401" s="5">
        <f>SUMIF('Raw Sales Data'!D:D,Pivots!X1401,'Raw Sales Data'!S:S)</f>
        <v>4025.73</v>
      </c>
    </row>
    <row r="1402" spans="23:25" x14ac:dyDescent="0.3">
      <c r="W1402" t="str">
        <f t="shared" si="60"/>
        <v>31-Oct</v>
      </c>
      <c r="X1402" s="1">
        <f t="shared" si="61"/>
        <v>43404</v>
      </c>
      <c r="Y1402" s="5">
        <f>SUMIF('Raw Sales Data'!D:D,Pivots!X1402,'Raw Sales Data'!S:S)</f>
        <v>523.928</v>
      </c>
    </row>
    <row r="1403" spans="23:25" x14ac:dyDescent="0.3">
      <c r="W1403" t="str">
        <f t="shared" si="60"/>
        <v>01-Nov</v>
      </c>
      <c r="X1403" s="1">
        <f t="shared" si="61"/>
        <v>43405</v>
      </c>
      <c r="Y1403" s="5">
        <f>SUMIF('Raw Sales Data'!D:D,Pivots!X1403,'Raw Sales Data'!S:S)</f>
        <v>2921.4299999999994</v>
      </c>
    </row>
    <row r="1404" spans="23:25" x14ac:dyDescent="0.3">
      <c r="W1404" t="str">
        <f t="shared" si="60"/>
        <v>02-Nov</v>
      </c>
      <c r="X1404" s="1">
        <f t="shared" si="61"/>
        <v>43406</v>
      </c>
      <c r="Y1404" s="5">
        <f>SUMIF('Raw Sales Data'!D:D,Pivots!X1404,'Raw Sales Data'!S:S)</f>
        <v>6294.3860000000004</v>
      </c>
    </row>
    <row r="1405" spans="23:25" x14ac:dyDescent="0.3">
      <c r="W1405" t="str">
        <f t="shared" si="60"/>
        <v>03-Nov</v>
      </c>
      <c r="X1405" s="1">
        <f t="shared" si="61"/>
        <v>43407</v>
      </c>
      <c r="Y1405" s="5">
        <f>SUMIF('Raw Sales Data'!D:D,Pivots!X1405,'Raw Sales Data'!S:S)</f>
        <v>4536.9370000000008</v>
      </c>
    </row>
    <row r="1406" spans="23:25" x14ac:dyDescent="0.3">
      <c r="W1406" t="str">
        <f t="shared" si="60"/>
        <v>04-Nov</v>
      </c>
      <c r="X1406" s="1">
        <f t="shared" si="61"/>
        <v>43408</v>
      </c>
      <c r="Y1406" s="5">
        <f>SUMIF('Raw Sales Data'!D:D,Pivots!X1406,'Raw Sales Data'!S:S)</f>
        <v>10668.095999999998</v>
      </c>
    </row>
    <row r="1407" spans="23:25" x14ac:dyDescent="0.3">
      <c r="W1407" t="str">
        <f t="shared" si="60"/>
        <v>05-Nov</v>
      </c>
      <c r="X1407" s="1">
        <f t="shared" si="61"/>
        <v>43409</v>
      </c>
      <c r="Y1407" s="5">
        <f>SUMIF('Raw Sales Data'!D:D,Pivots!X1407,'Raw Sales Data'!S:S)</f>
        <v>2355.0639999999999</v>
      </c>
    </row>
    <row r="1408" spans="23:25" x14ac:dyDescent="0.3">
      <c r="W1408" t="str">
        <f t="shared" si="60"/>
        <v>06-Nov</v>
      </c>
      <c r="X1408" s="1">
        <f t="shared" si="61"/>
        <v>43410</v>
      </c>
      <c r="Y1408" s="5">
        <f>SUMIF('Raw Sales Data'!D:D,Pivots!X1408,'Raw Sales Data'!S:S)</f>
        <v>4288.75</v>
      </c>
    </row>
    <row r="1409" spans="23:25" x14ac:dyDescent="0.3">
      <c r="W1409" t="str">
        <f t="shared" si="60"/>
        <v>07-Nov</v>
      </c>
      <c r="X1409" s="1">
        <f t="shared" si="61"/>
        <v>43411</v>
      </c>
      <c r="Y1409" s="5">
        <f>SUMIF('Raw Sales Data'!D:D,Pivots!X1409,'Raw Sales Data'!S:S)</f>
        <v>2413.3779999999997</v>
      </c>
    </row>
    <row r="1410" spans="23:25" x14ac:dyDescent="0.3">
      <c r="W1410" t="str">
        <f t="shared" si="60"/>
        <v>08-Nov</v>
      </c>
      <c r="X1410" s="1">
        <f t="shared" si="61"/>
        <v>43412</v>
      </c>
      <c r="Y1410" s="5">
        <f>SUMIF('Raw Sales Data'!D:D,Pivots!X1410,'Raw Sales Data'!S:S)</f>
        <v>384.1</v>
      </c>
    </row>
    <row r="1411" spans="23:25" x14ac:dyDescent="0.3">
      <c r="W1411" t="str">
        <f t="shared" si="60"/>
        <v>09-Nov</v>
      </c>
      <c r="X1411" s="1">
        <f t="shared" si="61"/>
        <v>43413</v>
      </c>
      <c r="Y1411" s="5">
        <f>SUMIF('Raw Sales Data'!D:D,Pivots!X1411,'Raw Sales Data'!S:S)</f>
        <v>4751.4919999999993</v>
      </c>
    </row>
    <row r="1412" spans="23:25" x14ac:dyDescent="0.3">
      <c r="W1412" t="str">
        <f t="shared" ref="W1412:W1475" si="62">TEXT(X1412,"dd-mmm")</f>
        <v>10-Nov</v>
      </c>
      <c r="X1412" s="1">
        <f t="shared" si="61"/>
        <v>43414</v>
      </c>
      <c r="Y1412" s="5">
        <f>SUMIF('Raw Sales Data'!D:D,Pivots!X1412,'Raw Sales Data'!S:S)</f>
        <v>4007.5480000000002</v>
      </c>
    </row>
    <row r="1413" spans="23:25" x14ac:dyDescent="0.3">
      <c r="W1413" t="str">
        <f t="shared" si="62"/>
        <v>11-Nov</v>
      </c>
      <c r="X1413" s="1">
        <f t="shared" ref="X1413:X1476" si="63">X1412+1</f>
        <v>43415</v>
      </c>
      <c r="Y1413" s="5">
        <f>SUMIF('Raw Sales Data'!D:D,Pivots!X1413,'Raw Sales Data'!S:S)</f>
        <v>1815.2180000000001</v>
      </c>
    </row>
    <row r="1414" spans="23:25" x14ac:dyDescent="0.3">
      <c r="W1414" t="str">
        <f t="shared" si="62"/>
        <v>12-Nov</v>
      </c>
      <c r="X1414" s="1">
        <f t="shared" si="63"/>
        <v>43416</v>
      </c>
      <c r="Y1414" s="5">
        <f>SUMIF('Raw Sales Data'!D:D,Pivots!X1414,'Raw Sales Data'!S:S)</f>
        <v>2911.3859999999995</v>
      </c>
    </row>
    <row r="1415" spans="23:25" x14ac:dyDescent="0.3">
      <c r="W1415" t="str">
        <f t="shared" si="62"/>
        <v>13-Nov</v>
      </c>
      <c r="X1415" s="1">
        <f t="shared" si="63"/>
        <v>43417</v>
      </c>
      <c r="Y1415" s="5">
        <f>SUMIF('Raw Sales Data'!D:D,Pivots!X1415,'Raw Sales Data'!S:S)</f>
        <v>6633.4202000000014</v>
      </c>
    </row>
    <row r="1416" spans="23:25" x14ac:dyDescent="0.3">
      <c r="W1416" t="str">
        <f t="shared" si="62"/>
        <v>14-Nov</v>
      </c>
      <c r="X1416" s="1">
        <f t="shared" si="63"/>
        <v>43418</v>
      </c>
      <c r="Y1416" s="5">
        <f>SUMIF('Raw Sales Data'!D:D,Pivots!X1416,'Raw Sales Data'!S:S)</f>
        <v>834.6579999999999</v>
      </c>
    </row>
    <row r="1417" spans="23:25" x14ac:dyDescent="0.3">
      <c r="W1417" t="str">
        <f t="shared" si="62"/>
        <v>15-Nov</v>
      </c>
      <c r="X1417" s="1">
        <f t="shared" si="63"/>
        <v>43419</v>
      </c>
      <c r="Y1417" s="5">
        <f>SUMIF('Raw Sales Data'!D:D,Pivots!X1417,'Raw Sales Data'!S:S)</f>
        <v>559.20000000000005</v>
      </c>
    </row>
    <row r="1418" spans="23:25" x14ac:dyDescent="0.3">
      <c r="W1418" t="str">
        <f t="shared" si="62"/>
        <v>16-Nov</v>
      </c>
      <c r="X1418" s="1">
        <f t="shared" si="63"/>
        <v>43420</v>
      </c>
      <c r="Y1418" s="5">
        <f>SUMIF('Raw Sales Data'!D:D,Pivots!X1418,'Raw Sales Data'!S:S)</f>
        <v>4755.2339999999995</v>
      </c>
    </row>
    <row r="1419" spans="23:25" x14ac:dyDescent="0.3">
      <c r="W1419" t="str">
        <f t="shared" si="62"/>
        <v>17-Nov</v>
      </c>
      <c r="X1419" s="1">
        <f t="shared" si="63"/>
        <v>43421</v>
      </c>
      <c r="Y1419" s="5">
        <f>SUMIF('Raw Sales Data'!D:D,Pivots!X1419,'Raw Sales Data'!S:S)</f>
        <v>13408.792799999996</v>
      </c>
    </row>
    <row r="1420" spans="23:25" x14ac:dyDescent="0.3">
      <c r="W1420" t="str">
        <f t="shared" si="62"/>
        <v>18-Nov</v>
      </c>
      <c r="X1420" s="1">
        <f t="shared" si="63"/>
        <v>43422</v>
      </c>
      <c r="Y1420" s="5">
        <f>SUMIF('Raw Sales Data'!D:D,Pivots!X1420,'Raw Sales Data'!S:S)</f>
        <v>1469.7560000000001</v>
      </c>
    </row>
    <row r="1421" spans="23:25" x14ac:dyDescent="0.3">
      <c r="W1421" t="str">
        <f t="shared" si="62"/>
        <v>19-Nov</v>
      </c>
      <c r="X1421" s="1">
        <f t="shared" si="63"/>
        <v>43423</v>
      </c>
      <c r="Y1421" s="5">
        <f>SUMIF('Raw Sales Data'!D:D,Pivots!X1421,'Raw Sales Data'!S:S)</f>
        <v>7397.2719999999999</v>
      </c>
    </row>
    <row r="1422" spans="23:25" x14ac:dyDescent="0.3">
      <c r="W1422" t="str">
        <f t="shared" si="62"/>
        <v>20-Nov</v>
      </c>
      <c r="X1422" s="1">
        <f t="shared" si="63"/>
        <v>43424</v>
      </c>
      <c r="Y1422" s="5">
        <f>SUMIF('Raw Sales Data'!D:D,Pivots!X1422,'Raw Sales Data'!S:S)</f>
        <v>2988.2739999999999</v>
      </c>
    </row>
    <row r="1423" spans="23:25" x14ac:dyDescent="0.3">
      <c r="W1423" t="str">
        <f t="shared" si="62"/>
        <v>21-Nov</v>
      </c>
      <c r="X1423" s="1">
        <f t="shared" si="63"/>
        <v>43425</v>
      </c>
      <c r="Y1423" s="5">
        <f>SUMIF('Raw Sales Data'!D:D,Pivots!X1423,'Raw Sales Data'!S:S)</f>
        <v>2236.1839999999997</v>
      </c>
    </row>
    <row r="1424" spans="23:25" x14ac:dyDescent="0.3">
      <c r="W1424" t="str">
        <f t="shared" si="62"/>
        <v>22-Nov</v>
      </c>
      <c r="X1424" s="1">
        <f t="shared" si="63"/>
        <v>43426</v>
      </c>
      <c r="Y1424" s="5">
        <f>SUMIF('Raw Sales Data'!D:D,Pivots!X1424,'Raw Sales Data'!S:S)</f>
        <v>35.712000000000003</v>
      </c>
    </row>
    <row r="1425" spans="23:25" x14ac:dyDescent="0.3">
      <c r="W1425" t="str">
        <f t="shared" si="62"/>
        <v>23-Nov</v>
      </c>
      <c r="X1425" s="1">
        <f t="shared" si="63"/>
        <v>43427</v>
      </c>
      <c r="Y1425" s="5">
        <f>SUMIF('Raw Sales Data'!D:D,Pivots!X1425,'Raw Sales Data'!S:S)</f>
        <v>1153.1090000000002</v>
      </c>
    </row>
    <row r="1426" spans="23:25" x14ac:dyDescent="0.3">
      <c r="W1426" t="str">
        <f t="shared" si="62"/>
        <v>24-Nov</v>
      </c>
      <c r="X1426" s="1">
        <f t="shared" si="63"/>
        <v>43428</v>
      </c>
      <c r="Y1426" s="5">
        <f>SUMIF('Raw Sales Data'!D:D,Pivots!X1426,'Raw Sales Data'!S:S)</f>
        <v>4736.0609999999988</v>
      </c>
    </row>
    <row r="1427" spans="23:25" x14ac:dyDescent="0.3">
      <c r="W1427" t="str">
        <f t="shared" si="62"/>
        <v>25-Nov</v>
      </c>
      <c r="X1427" s="1">
        <f t="shared" si="63"/>
        <v>43429</v>
      </c>
      <c r="Y1427" s="5">
        <f>SUMIF('Raw Sales Data'!D:D,Pivots!X1427,'Raw Sales Data'!S:S)</f>
        <v>3666.1570000000002</v>
      </c>
    </row>
    <row r="1428" spans="23:25" x14ac:dyDescent="0.3">
      <c r="W1428" t="str">
        <f t="shared" si="62"/>
        <v>26-Nov</v>
      </c>
      <c r="X1428" s="1">
        <f t="shared" si="63"/>
        <v>43430</v>
      </c>
      <c r="Y1428" s="5">
        <f>SUMIF('Raw Sales Data'!D:D,Pivots!X1428,'Raw Sales Data'!S:S)</f>
        <v>5048.1720000000005</v>
      </c>
    </row>
    <row r="1429" spans="23:25" x14ac:dyDescent="0.3">
      <c r="W1429" t="str">
        <f t="shared" si="62"/>
        <v>27-Nov</v>
      </c>
      <c r="X1429" s="1">
        <f t="shared" si="63"/>
        <v>43431</v>
      </c>
      <c r="Y1429" s="5">
        <f>SUMIF('Raw Sales Data'!D:D,Pivots!X1429,'Raw Sales Data'!S:S)</f>
        <v>1618.2540000000001</v>
      </c>
    </row>
    <row r="1430" spans="23:25" x14ac:dyDescent="0.3">
      <c r="W1430" t="str">
        <f t="shared" si="62"/>
        <v>28-Nov</v>
      </c>
      <c r="X1430" s="1">
        <f t="shared" si="63"/>
        <v>43432</v>
      </c>
      <c r="Y1430" s="5">
        <f>SUMIF('Raw Sales Data'!D:D,Pivots!X1430,'Raw Sales Data'!S:S)</f>
        <v>6912.9439999999995</v>
      </c>
    </row>
    <row r="1431" spans="23:25" x14ac:dyDescent="0.3">
      <c r="W1431" t="str">
        <f t="shared" si="62"/>
        <v>29-Nov</v>
      </c>
      <c r="X1431" s="1">
        <f t="shared" si="63"/>
        <v>43433</v>
      </c>
      <c r="Y1431" s="5">
        <f>SUMIF('Raw Sales Data'!D:D,Pivots!X1431,'Raw Sales Data'!S:S)</f>
        <v>491.88799999999998</v>
      </c>
    </row>
    <row r="1432" spans="23:25" x14ac:dyDescent="0.3">
      <c r="W1432" t="str">
        <f t="shared" si="62"/>
        <v>30-Nov</v>
      </c>
      <c r="X1432" s="1">
        <f t="shared" si="63"/>
        <v>43434</v>
      </c>
      <c r="Y1432" s="5">
        <f>SUMIF('Raw Sales Data'!D:D,Pivots!X1432,'Raw Sales Data'!S:S)</f>
        <v>6645.2819999999992</v>
      </c>
    </row>
    <row r="1433" spans="23:25" x14ac:dyDescent="0.3">
      <c r="W1433" t="str">
        <f t="shared" si="62"/>
        <v>01-Dec</v>
      </c>
      <c r="X1433" s="1">
        <f t="shared" si="63"/>
        <v>43435</v>
      </c>
      <c r="Y1433" s="5">
        <f>SUMIF('Raw Sales Data'!D:D,Pivots!X1433,'Raw Sales Data'!S:S)</f>
        <v>5331.1779999999999</v>
      </c>
    </row>
    <row r="1434" spans="23:25" x14ac:dyDescent="0.3">
      <c r="W1434" t="str">
        <f t="shared" si="62"/>
        <v>02-Dec</v>
      </c>
      <c r="X1434" s="1">
        <f t="shared" si="63"/>
        <v>43436</v>
      </c>
      <c r="Y1434" s="5">
        <f>SUMIF('Raw Sales Data'!D:D,Pivots!X1434,'Raw Sales Data'!S:S)</f>
        <v>9951.1820000000007</v>
      </c>
    </row>
    <row r="1435" spans="23:25" x14ac:dyDescent="0.3">
      <c r="W1435" t="str">
        <f t="shared" si="62"/>
        <v>03-Dec</v>
      </c>
      <c r="X1435" s="1">
        <f t="shared" si="63"/>
        <v>43437</v>
      </c>
      <c r="Y1435" s="5">
        <f>SUMIF('Raw Sales Data'!D:D,Pivots!X1435,'Raw Sales Data'!S:S)</f>
        <v>1403.8419999999999</v>
      </c>
    </row>
    <row r="1436" spans="23:25" x14ac:dyDescent="0.3">
      <c r="W1436" t="str">
        <f t="shared" si="62"/>
        <v>04-Dec</v>
      </c>
      <c r="X1436" s="1">
        <f t="shared" si="63"/>
        <v>43438</v>
      </c>
      <c r="Y1436" s="5">
        <f>SUMIF('Raw Sales Data'!D:D,Pivots!X1436,'Raw Sales Data'!S:S)</f>
        <v>2639.6379999999995</v>
      </c>
    </row>
    <row r="1437" spans="23:25" x14ac:dyDescent="0.3">
      <c r="W1437" t="str">
        <f t="shared" si="62"/>
        <v>05-Dec</v>
      </c>
      <c r="X1437" s="1">
        <f t="shared" si="63"/>
        <v>43439</v>
      </c>
      <c r="Y1437" s="5">
        <f>SUMIF('Raw Sales Data'!D:D,Pivots!X1437,'Raw Sales Data'!S:S)</f>
        <v>1453.136</v>
      </c>
    </row>
    <row r="1438" spans="23:25" x14ac:dyDescent="0.3">
      <c r="W1438" t="str">
        <f t="shared" si="62"/>
        <v>06-Dec</v>
      </c>
      <c r="X1438" s="1">
        <f t="shared" si="63"/>
        <v>43440</v>
      </c>
      <c r="Y1438" s="5">
        <f>SUMIF('Raw Sales Data'!D:D,Pivots!X1438,'Raw Sales Data'!S:S)</f>
        <v>10.68</v>
      </c>
    </row>
    <row r="1439" spans="23:25" x14ac:dyDescent="0.3">
      <c r="W1439" t="str">
        <f t="shared" si="62"/>
        <v>07-Dec</v>
      </c>
      <c r="X1439" s="1">
        <f t="shared" si="63"/>
        <v>43441</v>
      </c>
      <c r="Y1439" s="5">
        <f>SUMIF('Raw Sales Data'!D:D,Pivots!X1439,'Raw Sales Data'!S:S)</f>
        <v>2916.5139999999997</v>
      </c>
    </row>
    <row r="1440" spans="23:25" x14ac:dyDescent="0.3">
      <c r="W1440" t="str">
        <f t="shared" si="62"/>
        <v>08-Dec</v>
      </c>
      <c r="X1440" s="1">
        <f t="shared" si="63"/>
        <v>43442</v>
      </c>
      <c r="Y1440" s="5">
        <f>SUMIF('Raw Sales Data'!D:D,Pivots!X1440,'Raw Sales Data'!S:S)</f>
        <v>7643.0409999999993</v>
      </c>
    </row>
    <row r="1441" spans="23:25" x14ac:dyDescent="0.3">
      <c r="W1441" t="str">
        <f t="shared" si="62"/>
        <v>09-Dec</v>
      </c>
      <c r="X1441" s="1">
        <f t="shared" si="63"/>
        <v>43443</v>
      </c>
      <c r="Y1441" s="5">
        <f>SUMIF('Raw Sales Data'!D:D,Pivots!X1441,'Raw Sales Data'!S:S)</f>
        <v>5470.39</v>
      </c>
    </row>
    <row r="1442" spans="23:25" x14ac:dyDescent="0.3">
      <c r="W1442" t="str">
        <f t="shared" si="62"/>
        <v>10-Dec</v>
      </c>
      <c r="X1442" s="1">
        <f t="shared" si="63"/>
        <v>43444</v>
      </c>
      <c r="Y1442" s="5">
        <f>SUMIF('Raw Sales Data'!D:D,Pivots!X1442,'Raw Sales Data'!S:S)</f>
        <v>3873.5589999999997</v>
      </c>
    </row>
    <row r="1443" spans="23:25" x14ac:dyDescent="0.3">
      <c r="W1443" t="str">
        <f t="shared" si="62"/>
        <v>11-Dec</v>
      </c>
      <c r="X1443" s="1">
        <f t="shared" si="63"/>
        <v>43445</v>
      </c>
      <c r="Y1443" s="5">
        <f>SUMIF('Raw Sales Data'!D:D,Pivots!X1443,'Raw Sales Data'!S:S)</f>
        <v>2025.0350000000003</v>
      </c>
    </row>
    <row r="1444" spans="23:25" x14ac:dyDescent="0.3">
      <c r="W1444" t="str">
        <f t="shared" si="62"/>
        <v>12-Dec</v>
      </c>
      <c r="X1444" s="1">
        <f t="shared" si="63"/>
        <v>43446</v>
      </c>
      <c r="Y1444" s="5">
        <f>SUMIF('Raw Sales Data'!D:D,Pivots!X1444,'Raw Sales Data'!S:S)</f>
        <v>0</v>
      </c>
    </row>
    <row r="1445" spans="23:25" x14ac:dyDescent="0.3">
      <c r="W1445" t="str">
        <f t="shared" si="62"/>
        <v>13-Dec</v>
      </c>
      <c r="X1445" s="1">
        <f t="shared" si="63"/>
        <v>43447</v>
      </c>
      <c r="Y1445" s="5">
        <f>SUMIF('Raw Sales Data'!D:D,Pivots!X1445,'Raw Sales Data'!S:S)</f>
        <v>580.93600000000004</v>
      </c>
    </row>
    <row r="1446" spans="23:25" x14ac:dyDescent="0.3">
      <c r="W1446" t="str">
        <f t="shared" si="62"/>
        <v>14-Dec</v>
      </c>
      <c r="X1446" s="1">
        <f t="shared" si="63"/>
        <v>43448</v>
      </c>
      <c r="Y1446" s="5">
        <f>SUMIF('Raw Sales Data'!D:D,Pivots!X1446,'Raw Sales Data'!S:S)</f>
        <v>3897.7139999999999</v>
      </c>
    </row>
    <row r="1447" spans="23:25" x14ac:dyDescent="0.3">
      <c r="W1447" t="str">
        <f t="shared" si="62"/>
        <v>15-Dec</v>
      </c>
      <c r="X1447" s="1">
        <f t="shared" si="63"/>
        <v>43449</v>
      </c>
      <c r="Y1447" s="5">
        <f>SUMIF('Raw Sales Data'!D:D,Pivots!X1447,'Raw Sales Data'!S:S)</f>
        <v>306.88800000000003</v>
      </c>
    </row>
    <row r="1448" spans="23:25" x14ac:dyDescent="0.3">
      <c r="W1448" t="str">
        <f t="shared" si="62"/>
        <v>16-Dec</v>
      </c>
      <c r="X1448" s="1">
        <f t="shared" si="63"/>
        <v>43450</v>
      </c>
      <c r="Y1448" s="5">
        <f>SUMIF('Raw Sales Data'!D:D,Pivots!X1448,'Raw Sales Data'!S:S)</f>
        <v>858.70200000000011</v>
      </c>
    </row>
    <row r="1449" spans="23:25" x14ac:dyDescent="0.3">
      <c r="W1449" t="str">
        <f t="shared" si="62"/>
        <v>17-Dec</v>
      </c>
      <c r="X1449" s="1">
        <f t="shared" si="63"/>
        <v>43451</v>
      </c>
      <c r="Y1449" s="5">
        <f>SUMIF('Raw Sales Data'!D:D,Pivots!X1449,'Raw Sales Data'!S:S)</f>
        <v>2027.7579999999998</v>
      </c>
    </row>
    <row r="1450" spans="23:25" x14ac:dyDescent="0.3">
      <c r="W1450" t="str">
        <f t="shared" si="62"/>
        <v>18-Dec</v>
      </c>
      <c r="X1450" s="1">
        <f t="shared" si="63"/>
        <v>43452</v>
      </c>
      <c r="Y1450" s="5">
        <f>SUMIF('Raw Sales Data'!D:D,Pivots!X1450,'Raw Sales Data'!S:S)</f>
        <v>3645.9110000000005</v>
      </c>
    </row>
    <row r="1451" spans="23:25" x14ac:dyDescent="0.3">
      <c r="W1451" t="str">
        <f t="shared" si="62"/>
        <v>19-Dec</v>
      </c>
      <c r="X1451" s="1">
        <f t="shared" si="63"/>
        <v>43453</v>
      </c>
      <c r="Y1451" s="5">
        <f>SUMIF('Raw Sales Data'!D:D,Pivots!X1451,'Raw Sales Data'!S:S)</f>
        <v>1895.9259999999999</v>
      </c>
    </row>
    <row r="1452" spans="23:25" x14ac:dyDescent="0.3">
      <c r="W1452" t="str">
        <f t="shared" si="62"/>
        <v>20-Dec</v>
      </c>
      <c r="X1452" s="1">
        <f t="shared" si="63"/>
        <v>43454</v>
      </c>
      <c r="Y1452" s="5">
        <f>SUMIF('Raw Sales Data'!D:D,Pivots!X1452,'Raw Sales Data'!S:S)</f>
        <v>377.73599999999993</v>
      </c>
    </row>
    <row r="1453" spans="23:25" x14ac:dyDescent="0.3">
      <c r="W1453" t="str">
        <f t="shared" si="62"/>
        <v>21-Dec</v>
      </c>
      <c r="X1453" s="1">
        <f t="shared" si="63"/>
        <v>43455</v>
      </c>
      <c r="Y1453" s="5">
        <f>SUMIF('Raw Sales Data'!D:D,Pivots!X1453,'Raw Sales Data'!S:S)</f>
        <v>2140.94</v>
      </c>
    </row>
    <row r="1454" spans="23:25" x14ac:dyDescent="0.3">
      <c r="W1454" t="str">
        <f t="shared" si="62"/>
        <v>22-Dec</v>
      </c>
      <c r="X1454" s="1">
        <f t="shared" si="63"/>
        <v>43456</v>
      </c>
      <c r="Y1454" s="5">
        <f>SUMIF('Raw Sales Data'!D:D,Pivots!X1454,'Raw Sales Data'!S:S)</f>
        <v>7442.0209999999997</v>
      </c>
    </row>
    <row r="1455" spans="23:25" x14ac:dyDescent="0.3">
      <c r="W1455" t="str">
        <f t="shared" si="62"/>
        <v>23-Dec</v>
      </c>
      <c r="X1455" s="1">
        <f t="shared" si="63"/>
        <v>43457</v>
      </c>
      <c r="Y1455" s="5">
        <f>SUMIF('Raw Sales Data'!D:D,Pivots!X1455,'Raw Sales Data'!S:S)</f>
        <v>1926.7760000000003</v>
      </c>
    </row>
    <row r="1456" spans="23:25" x14ac:dyDescent="0.3">
      <c r="W1456" t="str">
        <f t="shared" si="62"/>
        <v>24-Dec</v>
      </c>
      <c r="X1456" s="1">
        <f t="shared" si="63"/>
        <v>43458</v>
      </c>
      <c r="Y1456" s="5">
        <f>SUMIF('Raw Sales Data'!D:D,Pivots!X1456,'Raw Sales Data'!S:S)</f>
        <v>6233.0539999999992</v>
      </c>
    </row>
    <row r="1457" spans="23:25" x14ac:dyDescent="0.3">
      <c r="W1457" t="str">
        <f t="shared" si="62"/>
        <v>25-Dec</v>
      </c>
      <c r="X1457" s="1">
        <f t="shared" si="63"/>
        <v>43459</v>
      </c>
      <c r="Y1457" s="5">
        <f>SUMIF('Raw Sales Data'!D:D,Pivots!X1457,'Raw Sales Data'!S:S)</f>
        <v>2698.9270000000006</v>
      </c>
    </row>
    <row r="1458" spans="23:25" x14ac:dyDescent="0.3">
      <c r="W1458" t="str">
        <f t="shared" si="62"/>
        <v>26-Dec</v>
      </c>
      <c r="X1458" s="1">
        <f t="shared" si="63"/>
        <v>43460</v>
      </c>
      <c r="Y1458" s="5">
        <f>SUMIF('Raw Sales Data'!D:D,Pivots!X1458,'Raw Sales Data'!S:S)</f>
        <v>814.59399999999994</v>
      </c>
    </row>
    <row r="1459" spans="23:25" x14ac:dyDescent="0.3">
      <c r="W1459" t="str">
        <f t="shared" si="62"/>
        <v>27-Dec</v>
      </c>
      <c r="X1459" s="1">
        <f t="shared" si="63"/>
        <v>43461</v>
      </c>
      <c r="Y1459" s="5">
        <f>SUMIF('Raw Sales Data'!D:D,Pivots!X1459,'Raw Sales Data'!S:S)</f>
        <v>177.636</v>
      </c>
    </row>
    <row r="1460" spans="23:25" x14ac:dyDescent="0.3">
      <c r="W1460" t="str">
        <f t="shared" si="62"/>
        <v>28-Dec</v>
      </c>
      <c r="X1460" s="1">
        <f t="shared" si="63"/>
        <v>43462</v>
      </c>
      <c r="Y1460" s="5">
        <f>SUMIF('Raw Sales Data'!D:D,Pivots!X1460,'Raw Sales Data'!S:S)</f>
        <v>1657.3508000000006</v>
      </c>
    </row>
    <row r="1461" spans="23:25" x14ac:dyDescent="0.3">
      <c r="W1461" t="str">
        <f t="shared" si="62"/>
        <v>29-Dec</v>
      </c>
      <c r="X1461" s="1">
        <f t="shared" si="63"/>
        <v>43463</v>
      </c>
      <c r="Y1461" s="5">
        <f>SUMIF('Raw Sales Data'!D:D,Pivots!X1461,'Raw Sales Data'!S:S)</f>
        <v>2915.5340000000001</v>
      </c>
    </row>
    <row r="1462" spans="23:25" x14ac:dyDescent="0.3">
      <c r="W1462" t="str">
        <f t="shared" si="62"/>
        <v>30-Dec</v>
      </c>
      <c r="X1462" s="1">
        <f t="shared" si="63"/>
        <v>43464</v>
      </c>
      <c r="Y1462" s="5">
        <f>SUMIF('Raw Sales Data'!D:D,Pivots!X1462,'Raw Sales Data'!S:S)</f>
        <v>713.79</v>
      </c>
    </row>
    <row r="1463" spans="23:25" x14ac:dyDescent="0.3">
      <c r="W1463" t="str">
        <f t="shared" si="62"/>
        <v>31-Dec</v>
      </c>
      <c r="X1463" s="1">
        <f t="shared" si="63"/>
        <v>43465</v>
      </c>
      <c r="Y1463" s="5">
        <f>SUMIF('Raw Sales Data'!D:D,Pivots!X1463,'Raw Sales Data'!S:S)</f>
        <v>0</v>
      </c>
    </row>
    <row r="1464" spans="23:25" x14ac:dyDescent="0.3">
      <c r="W1464" t="str">
        <f t="shared" si="62"/>
        <v>01-Jan</v>
      </c>
      <c r="X1464" s="1">
        <f t="shared" si="63"/>
        <v>43466</v>
      </c>
      <c r="Y1464" s="5">
        <f>SUMIF('Raw Sales Data'!D:D,Pivots!X1464,'Raw Sales Data'!S:S)</f>
        <v>0</v>
      </c>
    </row>
    <row r="1465" spans="23:25" x14ac:dyDescent="0.3">
      <c r="W1465" t="str">
        <f t="shared" si="62"/>
        <v>02-Jan</v>
      </c>
      <c r="X1465" s="1">
        <f t="shared" si="63"/>
        <v>43467</v>
      </c>
      <c r="Y1465" s="5">
        <f>SUMIF('Raw Sales Data'!D:D,Pivots!X1465,'Raw Sales Data'!S:S)</f>
        <v>0</v>
      </c>
    </row>
    <row r="1466" spans="23:25" x14ac:dyDescent="0.3">
      <c r="W1466" t="str">
        <f t="shared" si="62"/>
        <v>03-Jan</v>
      </c>
      <c r="X1466" s="1">
        <f t="shared" si="63"/>
        <v>43468</v>
      </c>
      <c r="Y1466" s="5">
        <f>SUMIF('Raw Sales Data'!D:D,Pivots!X1466,'Raw Sales Data'!S:S)</f>
        <v>0</v>
      </c>
    </row>
    <row r="1467" spans="23:25" x14ac:dyDescent="0.3">
      <c r="W1467" t="str">
        <f t="shared" si="62"/>
        <v>04-Jan</v>
      </c>
      <c r="X1467" s="1">
        <f t="shared" si="63"/>
        <v>43469</v>
      </c>
      <c r="Y1467" s="5">
        <f>SUMIF('Raw Sales Data'!D:D,Pivots!X1467,'Raw Sales Data'!S:S)</f>
        <v>0</v>
      </c>
    </row>
    <row r="1468" spans="23:25" x14ac:dyDescent="0.3">
      <c r="W1468" t="str">
        <f t="shared" si="62"/>
        <v>05-Jan</v>
      </c>
      <c r="X1468" s="1">
        <f t="shared" si="63"/>
        <v>43470</v>
      </c>
      <c r="Y1468" s="5">
        <f>SUMIF('Raw Sales Data'!D:D,Pivots!X1468,'Raw Sales Data'!S:S)</f>
        <v>0</v>
      </c>
    </row>
    <row r="1469" spans="23:25" x14ac:dyDescent="0.3">
      <c r="W1469" t="str">
        <f t="shared" si="62"/>
        <v>06-Jan</v>
      </c>
      <c r="X1469" s="1">
        <f t="shared" si="63"/>
        <v>43471</v>
      </c>
      <c r="Y1469" s="5">
        <f>SUMIF('Raw Sales Data'!D:D,Pivots!X1469,'Raw Sales Data'!S:S)</f>
        <v>0</v>
      </c>
    </row>
    <row r="1470" spans="23:25" x14ac:dyDescent="0.3">
      <c r="W1470" t="str">
        <f t="shared" si="62"/>
        <v>07-Jan</v>
      </c>
      <c r="X1470" s="1">
        <f t="shared" si="63"/>
        <v>43472</v>
      </c>
      <c r="Y1470" s="5">
        <f>SUMIF('Raw Sales Data'!D:D,Pivots!X1470,'Raw Sales Data'!S:S)</f>
        <v>0</v>
      </c>
    </row>
    <row r="1471" spans="23:25" x14ac:dyDescent="0.3">
      <c r="W1471" t="str">
        <f t="shared" si="62"/>
        <v>08-Jan</v>
      </c>
      <c r="X1471" s="1">
        <f t="shared" si="63"/>
        <v>43473</v>
      </c>
      <c r="Y1471" s="5">
        <f>SUMIF('Raw Sales Data'!D:D,Pivots!X1471,'Raw Sales Data'!S:S)</f>
        <v>0</v>
      </c>
    </row>
    <row r="1472" spans="23:25" x14ac:dyDescent="0.3">
      <c r="W1472" t="str">
        <f t="shared" si="62"/>
        <v>09-Jan</v>
      </c>
      <c r="X1472" s="1">
        <f t="shared" si="63"/>
        <v>43474</v>
      </c>
      <c r="Y1472" s="5">
        <f>SUMIF('Raw Sales Data'!D:D,Pivots!X1472,'Raw Sales Data'!S:S)</f>
        <v>0</v>
      </c>
    </row>
    <row r="1473" spans="23:25" x14ac:dyDescent="0.3">
      <c r="W1473" t="str">
        <f t="shared" si="62"/>
        <v>10-Jan</v>
      </c>
      <c r="X1473" s="1">
        <f t="shared" si="63"/>
        <v>43475</v>
      </c>
      <c r="Y1473" s="5">
        <f>SUMIF('Raw Sales Data'!D:D,Pivots!X1473,'Raw Sales Data'!S:S)</f>
        <v>0</v>
      </c>
    </row>
    <row r="1474" spans="23:25" x14ac:dyDescent="0.3">
      <c r="W1474" t="str">
        <f t="shared" si="62"/>
        <v>11-Jan</v>
      </c>
      <c r="X1474" s="1">
        <f t="shared" si="63"/>
        <v>43476</v>
      </c>
      <c r="Y1474" s="5">
        <f>SUMIF('Raw Sales Data'!D:D,Pivots!X1474,'Raw Sales Data'!S:S)</f>
        <v>0</v>
      </c>
    </row>
    <row r="1475" spans="23:25" x14ac:dyDescent="0.3">
      <c r="W1475" t="str">
        <f t="shared" si="62"/>
        <v>12-Jan</v>
      </c>
      <c r="X1475" s="1">
        <f t="shared" si="63"/>
        <v>43477</v>
      </c>
      <c r="Y1475" s="5">
        <f>SUMIF('Raw Sales Data'!D:D,Pivots!X1475,'Raw Sales Data'!S:S)</f>
        <v>0</v>
      </c>
    </row>
    <row r="1476" spans="23:25" x14ac:dyDescent="0.3">
      <c r="W1476" t="str">
        <f t="shared" ref="W1476:W1539" si="64">TEXT(X1476,"dd-mmm")</f>
        <v>13-Jan</v>
      </c>
      <c r="X1476" s="1">
        <f t="shared" si="63"/>
        <v>43478</v>
      </c>
      <c r="Y1476" s="5">
        <f>SUMIF('Raw Sales Data'!D:D,Pivots!X1476,'Raw Sales Data'!S:S)</f>
        <v>0</v>
      </c>
    </row>
    <row r="1477" spans="23:25" x14ac:dyDescent="0.3">
      <c r="W1477" t="str">
        <f t="shared" si="64"/>
        <v>14-Jan</v>
      </c>
      <c r="X1477" s="1">
        <f t="shared" ref="X1477:X1540" si="65">X1476+1</f>
        <v>43479</v>
      </c>
      <c r="Y1477" s="5">
        <f>SUMIF('Raw Sales Data'!D:D,Pivots!X1477,'Raw Sales Data'!S:S)</f>
        <v>0</v>
      </c>
    </row>
    <row r="1478" spans="23:25" x14ac:dyDescent="0.3">
      <c r="W1478" t="str">
        <f t="shared" si="64"/>
        <v>15-Jan</v>
      </c>
      <c r="X1478" s="1">
        <f t="shared" si="65"/>
        <v>43480</v>
      </c>
      <c r="Y1478" s="5">
        <f>SUMIF('Raw Sales Data'!D:D,Pivots!X1478,'Raw Sales Data'!S:S)</f>
        <v>0</v>
      </c>
    </row>
    <row r="1479" spans="23:25" x14ac:dyDescent="0.3">
      <c r="W1479" t="str">
        <f t="shared" si="64"/>
        <v>16-Jan</v>
      </c>
      <c r="X1479" s="1">
        <f t="shared" si="65"/>
        <v>43481</v>
      </c>
      <c r="Y1479" s="5">
        <f>SUMIF('Raw Sales Data'!D:D,Pivots!X1479,'Raw Sales Data'!S:S)</f>
        <v>0</v>
      </c>
    </row>
    <row r="1480" spans="23:25" x14ac:dyDescent="0.3">
      <c r="W1480" t="str">
        <f t="shared" si="64"/>
        <v>17-Jan</v>
      </c>
      <c r="X1480" s="1">
        <f t="shared" si="65"/>
        <v>43482</v>
      </c>
      <c r="Y1480" s="5">
        <f>SUMIF('Raw Sales Data'!D:D,Pivots!X1480,'Raw Sales Data'!S:S)</f>
        <v>0</v>
      </c>
    </row>
    <row r="1481" spans="23:25" x14ac:dyDescent="0.3">
      <c r="W1481" t="str">
        <f t="shared" si="64"/>
        <v>18-Jan</v>
      </c>
      <c r="X1481" s="1">
        <f t="shared" si="65"/>
        <v>43483</v>
      </c>
      <c r="Y1481" s="5">
        <f>SUMIF('Raw Sales Data'!D:D,Pivots!X1481,'Raw Sales Data'!S:S)</f>
        <v>0</v>
      </c>
    </row>
    <row r="1482" spans="23:25" x14ac:dyDescent="0.3">
      <c r="W1482" t="str">
        <f t="shared" si="64"/>
        <v>19-Jan</v>
      </c>
      <c r="X1482" s="1">
        <f t="shared" si="65"/>
        <v>43484</v>
      </c>
      <c r="Y1482" s="5">
        <f>SUMIF('Raw Sales Data'!D:D,Pivots!X1482,'Raw Sales Data'!S:S)</f>
        <v>0</v>
      </c>
    </row>
    <row r="1483" spans="23:25" x14ac:dyDescent="0.3">
      <c r="W1483" t="str">
        <f t="shared" si="64"/>
        <v>20-Jan</v>
      </c>
      <c r="X1483" s="1">
        <f t="shared" si="65"/>
        <v>43485</v>
      </c>
      <c r="Y1483" s="5">
        <f>SUMIF('Raw Sales Data'!D:D,Pivots!X1483,'Raw Sales Data'!S:S)</f>
        <v>0</v>
      </c>
    </row>
    <row r="1484" spans="23:25" x14ac:dyDescent="0.3">
      <c r="W1484" t="str">
        <f t="shared" si="64"/>
        <v>21-Jan</v>
      </c>
      <c r="X1484" s="1">
        <f t="shared" si="65"/>
        <v>43486</v>
      </c>
      <c r="Y1484" s="5">
        <f>SUMIF('Raw Sales Data'!D:D,Pivots!X1484,'Raw Sales Data'!S:S)</f>
        <v>0</v>
      </c>
    </row>
    <row r="1485" spans="23:25" x14ac:dyDescent="0.3">
      <c r="W1485" t="str">
        <f t="shared" si="64"/>
        <v>22-Jan</v>
      </c>
      <c r="X1485" s="1">
        <f t="shared" si="65"/>
        <v>43487</v>
      </c>
      <c r="Y1485" s="5">
        <f>SUMIF('Raw Sales Data'!D:D,Pivots!X1485,'Raw Sales Data'!S:S)</f>
        <v>0</v>
      </c>
    </row>
    <row r="1486" spans="23:25" x14ac:dyDescent="0.3">
      <c r="W1486" t="str">
        <f t="shared" si="64"/>
        <v>23-Jan</v>
      </c>
      <c r="X1486" s="1">
        <f t="shared" si="65"/>
        <v>43488</v>
      </c>
      <c r="Y1486" s="5">
        <f>SUMIF('Raw Sales Data'!D:D,Pivots!X1486,'Raw Sales Data'!S:S)</f>
        <v>0</v>
      </c>
    </row>
    <row r="1487" spans="23:25" x14ac:dyDescent="0.3">
      <c r="W1487" t="str">
        <f t="shared" si="64"/>
        <v>24-Jan</v>
      </c>
      <c r="X1487" s="1">
        <f t="shared" si="65"/>
        <v>43489</v>
      </c>
      <c r="Y1487" s="5">
        <f>SUMIF('Raw Sales Data'!D:D,Pivots!X1487,'Raw Sales Data'!S:S)</f>
        <v>0</v>
      </c>
    </row>
    <row r="1488" spans="23:25" x14ac:dyDescent="0.3">
      <c r="W1488" t="str">
        <f t="shared" si="64"/>
        <v>25-Jan</v>
      </c>
      <c r="X1488" s="1">
        <f t="shared" si="65"/>
        <v>43490</v>
      </c>
      <c r="Y1488" s="5">
        <f>SUMIF('Raw Sales Data'!D:D,Pivots!X1488,'Raw Sales Data'!S:S)</f>
        <v>0</v>
      </c>
    </row>
    <row r="1489" spans="23:25" x14ac:dyDescent="0.3">
      <c r="W1489" t="str">
        <f t="shared" si="64"/>
        <v>26-Jan</v>
      </c>
      <c r="X1489" s="1">
        <f t="shared" si="65"/>
        <v>43491</v>
      </c>
      <c r="Y1489" s="5">
        <f>SUMIF('Raw Sales Data'!D:D,Pivots!X1489,'Raw Sales Data'!S:S)</f>
        <v>0</v>
      </c>
    </row>
    <row r="1490" spans="23:25" x14ac:dyDescent="0.3">
      <c r="W1490" t="str">
        <f t="shared" si="64"/>
        <v>27-Jan</v>
      </c>
      <c r="X1490" s="1">
        <f t="shared" si="65"/>
        <v>43492</v>
      </c>
      <c r="Y1490" s="5">
        <f>SUMIF('Raw Sales Data'!D:D,Pivots!X1490,'Raw Sales Data'!S:S)</f>
        <v>0</v>
      </c>
    </row>
    <row r="1491" spans="23:25" x14ac:dyDescent="0.3">
      <c r="W1491" t="str">
        <f t="shared" si="64"/>
        <v>28-Jan</v>
      </c>
      <c r="X1491" s="1">
        <f t="shared" si="65"/>
        <v>43493</v>
      </c>
      <c r="Y1491" s="5">
        <f>SUMIF('Raw Sales Data'!D:D,Pivots!X1491,'Raw Sales Data'!S:S)</f>
        <v>0</v>
      </c>
    </row>
    <row r="1492" spans="23:25" x14ac:dyDescent="0.3">
      <c r="W1492" t="str">
        <f t="shared" si="64"/>
        <v>29-Jan</v>
      </c>
      <c r="X1492" s="1">
        <f t="shared" si="65"/>
        <v>43494</v>
      </c>
      <c r="Y1492" s="5">
        <f>SUMIF('Raw Sales Data'!D:D,Pivots!X1492,'Raw Sales Data'!S:S)</f>
        <v>0</v>
      </c>
    </row>
    <row r="1493" spans="23:25" x14ac:dyDescent="0.3">
      <c r="W1493" t="str">
        <f t="shared" si="64"/>
        <v>30-Jan</v>
      </c>
      <c r="X1493" s="1">
        <f t="shared" si="65"/>
        <v>43495</v>
      </c>
      <c r="Y1493" s="5">
        <f>SUMIF('Raw Sales Data'!D:D,Pivots!X1493,'Raw Sales Data'!S:S)</f>
        <v>0</v>
      </c>
    </row>
    <row r="1494" spans="23:25" x14ac:dyDescent="0.3">
      <c r="W1494" t="str">
        <f t="shared" si="64"/>
        <v>31-Jan</v>
      </c>
      <c r="X1494" s="1">
        <f t="shared" si="65"/>
        <v>43496</v>
      </c>
      <c r="Y1494" s="5">
        <f>SUMIF('Raw Sales Data'!D:D,Pivots!X1494,'Raw Sales Data'!S:S)</f>
        <v>0</v>
      </c>
    </row>
    <row r="1495" spans="23:25" x14ac:dyDescent="0.3">
      <c r="W1495" t="str">
        <f t="shared" si="64"/>
        <v>01-Feb</v>
      </c>
      <c r="X1495" s="1">
        <f t="shared" si="65"/>
        <v>43497</v>
      </c>
      <c r="Y1495" s="5">
        <f>SUMIF('Raw Sales Data'!D:D,Pivots!X1495,'Raw Sales Data'!S:S)</f>
        <v>0</v>
      </c>
    </row>
    <row r="1496" spans="23:25" x14ac:dyDescent="0.3">
      <c r="W1496" t="str">
        <f t="shared" si="64"/>
        <v>02-Feb</v>
      </c>
      <c r="X1496" s="1">
        <f t="shared" si="65"/>
        <v>43498</v>
      </c>
      <c r="Y1496" s="5">
        <f>SUMIF('Raw Sales Data'!D:D,Pivots!X1496,'Raw Sales Data'!S:S)</f>
        <v>0</v>
      </c>
    </row>
    <row r="1497" spans="23:25" x14ac:dyDescent="0.3">
      <c r="W1497" t="str">
        <f t="shared" si="64"/>
        <v>03-Feb</v>
      </c>
      <c r="X1497" s="1">
        <f t="shared" si="65"/>
        <v>43499</v>
      </c>
      <c r="Y1497" s="5">
        <f>SUMIF('Raw Sales Data'!D:D,Pivots!X1497,'Raw Sales Data'!S:S)</f>
        <v>0</v>
      </c>
    </row>
    <row r="1498" spans="23:25" x14ac:dyDescent="0.3">
      <c r="W1498" t="str">
        <f t="shared" si="64"/>
        <v>04-Feb</v>
      </c>
      <c r="X1498" s="1">
        <f t="shared" si="65"/>
        <v>43500</v>
      </c>
      <c r="Y1498" s="5">
        <f>SUMIF('Raw Sales Data'!D:D,Pivots!X1498,'Raw Sales Data'!S:S)</f>
        <v>0</v>
      </c>
    </row>
    <row r="1499" spans="23:25" x14ac:dyDescent="0.3">
      <c r="W1499" t="str">
        <f t="shared" si="64"/>
        <v>05-Feb</v>
      </c>
      <c r="X1499" s="1">
        <f t="shared" si="65"/>
        <v>43501</v>
      </c>
      <c r="Y1499" s="5">
        <f>SUMIF('Raw Sales Data'!D:D,Pivots!X1499,'Raw Sales Data'!S:S)</f>
        <v>0</v>
      </c>
    </row>
    <row r="1500" spans="23:25" x14ac:dyDescent="0.3">
      <c r="W1500" t="str">
        <f t="shared" si="64"/>
        <v>06-Feb</v>
      </c>
      <c r="X1500" s="1">
        <f t="shared" si="65"/>
        <v>43502</v>
      </c>
      <c r="Y1500" s="5">
        <f>SUMIF('Raw Sales Data'!D:D,Pivots!X1500,'Raw Sales Data'!S:S)</f>
        <v>0</v>
      </c>
    </row>
    <row r="1501" spans="23:25" x14ac:dyDescent="0.3">
      <c r="W1501" t="str">
        <f t="shared" si="64"/>
        <v>07-Feb</v>
      </c>
      <c r="X1501" s="1">
        <f t="shared" si="65"/>
        <v>43503</v>
      </c>
      <c r="Y1501" s="5">
        <f>SUMIF('Raw Sales Data'!D:D,Pivots!X1501,'Raw Sales Data'!S:S)</f>
        <v>0</v>
      </c>
    </row>
    <row r="1502" spans="23:25" x14ac:dyDescent="0.3">
      <c r="W1502" t="str">
        <f t="shared" si="64"/>
        <v>08-Feb</v>
      </c>
      <c r="X1502" s="1">
        <f t="shared" si="65"/>
        <v>43504</v>
      </c>
      <c r="Y1502" s="5">
        <f>SUMIF('Raw Sales Data'!D:D,Pivots!X1502,'Raw Sales Data'!S:S)</f>
        <v>0</v>
      </c>
    </row>
    <row r="1503" spans="23:25" x14ac:dyDescent="0.3">
      <c r="W1503" t="str">
        <f t="shared" si="64"/>
        <v>09-Feb</v>
      </c>
      <c r="X1503" s="1">
        <f t="shared" si="65"/>
        <v>43505</v>
      </c>
      <c r="Y1503" s="5">
        <f>SUMIF('Raw Sales Data'!D:D,Pivots!X1503,'Raw Sales Data'!S:S)</f>
        <v>0</v>
      </c>
    </row>
    <row r="1504" spans="23:25" x14ac:dyDescent="0.3">
      <c r="W1504" t="str">
        <f t="shared" si="64"/>
        <v>10-Feb</v>
      </c>
      <c r="X1504" s="1">
        <f t="shared" si="65"/>
        <v>43506</v>
      </c>
      <c r="Y1504" s="5">
        <f>SUMIF('Raw Sales Data'!D:D,Pivots!X1504,'Raw Sales Data'!S:S)</f>
        <v>0</v>
      </c>
    </row>
    <row r="1505" spans="23:25" x14ac:dyDescent="0.3">
      <c r="W1505" t="str">
        <f t="shared" si="64"/>
        <v>11-Feb</v>
      </c>
      <c r="X1505" s="1">
        <f t="shared" si="65"/>
        <v>43507</v>
      </c>
      <c r="Y1505" s="5">
        <f>SUMIF('Raw Sales Data'!D:D,Pivots!X1505,'Raw Sales Data'!S:S)</f>
        <v>0</v>
      </c>
    </row>
    <row r="1506" spans="23:25" x14ac:dyDescent="0.3">
      <c r="W1506" t="str">
        <f t="shared" si="64"/>
        <v>12-Feb</v>
      </c>
      <c r="X1506" s="1">
        <f t="shared" si="65"/>
        <v>43508</v>
      </c>
      <c r="Y1506" s="5">
        <f>SUMIF('Raw Sales Data'!D:D,Pivots!X1506,'Raw Sales Data'!S:S)</f>
        <v>0</v>
      </c>
    </row>
    <row r="1507" spans="23:25" x14ac:dyDescent="0.3">
      <c r="W1507" t="str">
        <f t="shared" si="64"/>
        <v>13-Feb</v>
      </c>
      <c r="X1507" s="1">
        <f t="shared" si="65"/>
        <v>43509</v>
      </c>
      <c r="Y1507" s="5">
        <f>SUMIF('Raw Sales Data'!D:D,Pivots!X1507,'Raw Sales Data'!S:S)</f>
        <v>0</v>
      </c>
    </row>
    <row r="1508" spans="23:25" x14ac:dyDescent="0.3">
      <c r="W1508" t="str">
        <f t="shared" si="64"/>
        <v>14-Feb</v>
      </c>
      <c r="X1508" s="1">
        <f t="shared" si="65"/>
        <v>43510</v>
      </c>
      <c r="Y1508" s="5">
        <f>SUMIF('Raw Sales Data'!D:D,Pivots!X1508,'Raw Sales Data'!S:S)</f>
        <v>0</v>
      </c>
    </row>
    <row r="1509" spans="23:25" x14ac:dyDescent="0.3">
      <c r="W1509" t="str">
        <f t="shared" si="64"/>
        <v>15-Feb</v>
      </c>
      <c r="X1509" s="1">
        <f t="shared" si="65"/>
        <v>43511</v>
      </c>
      <c r="Y1509" s="5">
        <f>SUMIF('Raw Sales Data'!D:D,Pivots!X1509,'Raw Sales Data'!S:S)</f>
        <v>0</v>
      </c>
    </row>
    <row r="1510" spans="23:25" x14ac:dyDescent="0.3">
      <c r="W1510" t="str">
        <f t="shared" si="64"/>
        <v>16-Feb</v>
      </c>
      <c r="X1510" s="1">
        <f t="shared" si="65"/>
        <v>43512</v>
      </c>
      <c r="Y1510" s="5">
        <f>SUMIF('Raw Sales Data'!D:D,Pivots!X1510,'Raw Sales Data'!S:S)</f>
        <v>0</v>
      </c>
    </row>
    <row r="1511" spans="23:25" x14ac:dyDescent="0.3">
      <c r="W1511" t="str">
        <f t="shared" si="64"/>
        <v>17-Feb</v>
      </c>
      <c r="X1511" s="1">
        <f t="shared" si="65"/>
        <v>43513</v>
      </c>
      <c r="Y1511" s="5">
        <f>SUMIF('Raw Sales Data'!D:D,Pivots!X1511,'Raw Sales Data'!S:S)</f>
        <v>0</v>
      </c>
    </row>
    <row r="1512" spans="23:25" x14ac:dyDescent="0.3">
      <c r="W1512" t="str">
        <f t="shared" si="64"/>
        <v>18-Feb</v>
      </c>
      <c r="X1512" s="1">
        <f t="shared" si="65"/>
        <v>43514</v>
      </c>
      <c r="Y1512" s="5">
        <f>SUMIF('Raw Sales Data'!D:D,Pivots!X1512,'Raw Sales Data'!S:S)</f>
        <v>0</v>
      </c>
    </row>
    <row r="1513" spans="23:25" x14ac:dyDescent="0.3">
      <c r="W1513" t="str">
        <f t="shared" si="64"/>
        <v>19-Feb</v>
      </c>
      <c r="X1513" s="1">
        <f t="shared" si="65"/>
        <v>43515</v>
      </c>
      <c r="Y1513" s="5">
        <f>SUMIF('Raw Sales Data'!D:D,Pivots!X1513,'Raw Sales Data'!S:S)</f>
        <v>0</v>
      </c>
    </row>
    <row r="1514" spans="23:25" x14ac:dyDescent="0.3">
      <c r="W1514" t="str">
        <f t="shared" si="64"/>
        <v>20-Feb</v>
      </c>
      <c r="X1514" s="1">
        <f t="shared" si="65"/>
        <v>43516</v>
      </c>
      <c r="Y1514" s="5">
        <f>SUMIF('Raw Sales Data'!D:D,Pivots!X1514,'Raw Sales Data'!S:S)</f>
        <v>0</v>
      </c>
    </row>
    <row r="1515" spans="23:25" x14ac:dyDescent="0.3">
      <c r="W1515" t="str">
        <f t="shared" si="64"/>
        <v>21-Feb</v>
      </c>
      <c r="X1515" s="1">
        <f t="shared" si="65"/>
        <v>43517</v>
      </c>
      <c r="Y1515" s="5">
        <f>SUMIF('Raw Sales Data'!D:D,Pivots!X1515,'Raw Sales Data'!S:S)</f>
        <v>0</v>
      </c>
    </row>
    <row r="1516" spans="23:25" x14ac:dyDescent="0.3">
      <c r="W1516" t="str">
        <f t="shared" si="64"/>
        <v>22-Feb</v>
      </c>
      <c r="X1516" s="1">
        <f t="shared" si="65"/>
        <v>43518</v>
      </c>
      <c r="Y1516" s="5">
        <f>SUMIF('Raw Sales Data'!D:D,Pivots!X1516,'Raw Sales Data'!S:S)</f>
        <v>0</v>
      </c>
    </row>
    <row r="1517" spans="23:25" x14ac:dyDescent="0.3">
      <c r="W1517" t="str">
        <f t="shared" si="64"/>
        <v>23-Feb</v>
      </c>
      <c r="X1517" s="1">
        <f t="shared" si="65"/>
        <v>43519</v>
      </c>
      <c r="Y1517" s="5">
        <f>SUMIF('Raw Sales Data'!D:D,Pivots!X1517,'Raw Sales Data'!S:S)</f>
        <v>0</v>
      </c>
    </row>
    <row r="1518" spans="23:25" x14ac:dyDescent="0.3">
      <c r="W1518" t="str">
        <f t="shared" si="64"/>
        <v>24-Feb</v>
      </c>
      <c r="X1518" s="1">
        <f t="shared" si="65"/>
        <v>43520</v>
      </c>
      <c r="Y1518" s="5">
        <f>SUMIF('Raw Sales Data'!D:D,Pivots!X1518,'Raw Sales Data'!S:S)</f>
        <v>0</v>
      </c>
    </row>
    <row r="1519" spans="23:25" x14ac:dyDescent="0.3">
      <c r="W1519" t="str">
        <f t="shared" si="64"/>
        <v>25-Feb</v>
      </c>
      <c r="X1519" s="1">
        <f t="shared" si="65"/>
        <v>43521</v>
      </c>
      <c r="Y1519" s="5">
        <f>SUMIF('Raw Sales Data'!D:D,Pivots!X1519,'Raw Sales Data'!S:S)</f>
        <v>0</v>
      </c>
    </row>
    <row r="1520" spans="23:25" x14ac:dyDescent="0.3">
      <c r="W1520" t="str">
        <f t="shared" si="64"/>
        <v>26-Feb</v>
      </c>
      <c r="X1520" s="1">
        <f t="shared" si="65"/>
        <v>43522</v>
      </c>
      <c r="Y1520" s="5">
        <f>SUMIF('Raw Sales Data'!D:D,Pivots!X1520,'Raw Sales Data'!S:S)</f>
        <v>0</v>
      </c>
    </row>
    <row r="1521" spans="23:25" x14ac:dyDescent="0.3">
      <c r="W1521" t="str">
        <f t="shared" si="64"/>
        <v>27-Feb</v>
      </c>
      <c r="X1521" s="1">
        <f t="shared" si="65"/>
        <v>43523</v>
      </c>
      <c r="Y1521" s="5">
        <f>SUMIF('Raw Sales Data'!D:D,Pivots!X1521,'Raw Sales Data'!S:S)</f>
        <v>0</v>
      </c>
    </row>
    <row r="1522" spans="23:25" x14ac:dyDescent="0.3">
      <c r="W1522" t="str">
        <f t="shared" si="64"/>
        <v>28-Feb</v>
      </c>
      <c r="X1522" s="1">
        <f t="shared" si="65"/>
        <v>43524</v>
      </c>
      <c r="Y1522" s="5">
        <f>SUMIF('Raw Sales Data'!D:D,Pivots!X1522,'Raw Sales Data'!S:S)</f>
        <v>0</v>
      </c>
    </row>
    <row r="1523" spans="23:25" x14ac:dyDescent="0.3">
      <c r="W1523" t="str">
        <f t="shared" si="64"/>
        <v>01-Mar</v>
      </c>
      <c r="X1523" s="1">
        <f t="shared" si="65"/>
        <v>43525</v>
      </c>
      <c r="Y1523" s="5">
        <f>SUMIF('Raw Sales Data'!D:D,Pivots!X1523,'Raw Sales Data'!S:S)</f>
        <v>0</v>
      </c>
    </row>
    <row r="1524" spans="23:25" x14ac:dyDescent="0.3">
      <c r="W1524" t="str">
        <f t="shared" si="64"/>
        <v>02-Mar</v>
      </c>
      <c r="X1524" s="1">
        <f t="shared" si="65"/>
        <v>43526</v>
      </c>
      <c r="Y1524" s="5">
        <f>SUMIF('Raw Sales Data'!D:D,Pivots!X1524,'Raw Sales Data'!S:S)</f>
        <v>0</v>
      </c>
    </row>
    <row r="1525" spans="23:25" x14ac:dyDescent="0.3">
      <c r="W1525" t="str">
        <f t="shared" si="64"/>
        <v>03-Mar</v>
      </c>
      <c r="X1525" s="1">
        <f t="shared" si="65"/>
        <v>43527</v>
      </c>
      <c r="Y1525" s="5">
        <f>SUMIF('Raw Sales Data'!D:D,Pivots!X1525,'Raw Sales Data'!S:S)</f>
        <v>0</v>
      </c>
    </row>
    <row r="1526" spans="23:25" x14ac:dyDescent="0.3">
      <c r="W1526" t="str">
        <f t="shared" si="64"/>
        <v>04-Mar</v>
      </c>
      <c r="X1526" s="1">
        <f t="shared" si="65"/>
        <v>43528</v>
      </c>
      <c r="Y1526" s="5">
        <f>SUMIF('Raw Sales Data'!D:D,Pivots!X1526,'Raw Sales Data'!S:S)</f>
        <v>0</v>
      </c>
    </row>
    <row r="1527" spans="23:25" x14ac:dyDescent="0.3">
      <c r="W1527" t="str">
        <f t="shared" si="64"/>
        <v>05-Mar</v>
      </c>
      <c r="X1527" s="1">
        <f t="shared" si="65"/>
        <v>43529</v>
      </c>
      <c r="Y1527" s="5">
        <f>SUMIF('Raw Sales Data'!D:D,Pivots!X1527,'Raw Sales Data'!S:S)</f>
        <v>0</v>
      </c>
    </row>
    <row r="1528" spans="23:25" x14ac:dyDescent="0.3">
      <c r="W1528" t="str">
        <f t="shared" si="64"/>
        <v>06-Mar</v>
      </c>
      <c r="X1528" s="1">
        <f t="shared" si="65"/>
        <v>43530</v>
      </c>
      <c r="Y1528" s="5">
        <f>SUMIF('Raw Sales Data'!D:D,Pivots!X1528,'Raw Sales Data'!S:S)</f>
        <v>0</v>
      </c>
    </row>
    <row r="1529" spans="23:25" x14ac:dyDescent="0.3">
      <c r="W1529" t="str">
        <f t="shared" si="64"/>
        <v>07-Mar</v>
      </c>
      <c r="X1529" s="1">
        <f t="shared" si="65"/>
        <v>43531</v>
      </c>
      <c r="Y1529" s="5">
        <f>SUMIF('Raw Sales Data'!D:D,Pivots!X1529,'Raw Sales Data'!S:S)</f>
        <v>0</v>
      </c>
    </row>
    <row r="1530" spans="23:25" x14ac:dyDescent="0.3">
      <c r="W1530" t="str">
        <f t="shared" si="64"/>
        <v>08-Mar</v>
      </c>
      <c r="X1530" s="1">
        <f t="shared" si="65"/>
        <v>43532</v>
      </c>
      <c r="Y1530" s="5">
        <f>SUMIF('Raw Sales Data'!D:D,Pivots!X1530,'Raw Sales Data'!S:S)</f>
        <v>0</v>
      </c>
    </row>
    <row r="1531" spans="23:25" x14ac:dyDescent="0.3">
      <c r="W1531" t="str">
        <f t="shared" si="64"/>
        <v>09-Mar</v>
      </c>
      <c r="X1531" s="1">
        <f t="shared" si="65"/>
        <v>43533</v>
      </c>
      <c r="Y1531" s="5">
        <f>SUMIF('Raw Sales Data'!D:D,Pivots!X1531,'Raw Sales Data'!S:S)</f>
        <v>0</v>
      </c>
    </row>
    <row r="1532" spans="23:25" x14ac:dyDescent="0.3">
      <c r="W1532" t="str">
        <f t="shared" si="64"/>
        <v>10-Mar</v>
      </c>
      <c r="X1532" s="1">
        <f t="shared" si="65"/>
        <v>43534</v>
      </c>
      <c r="Y1532" s="5">
        <f>SUMIF('Raw Sales Data'!D:D,Pivots!X1532,'Raw Sales Data'!S:S)</f>
        <v>0</v>
      </c>
    </row>
    <row r="1533" spans="23:25" x14ac:dyDescent="0.3">
      <c r="W1533" t="str">
        <f t="shared" si="64"/>
        <v>11-Mar</v>
      </c>
      <c r="X1533" s="1">
        <f t="shared" si="65"/>
        <v>43535</v>
      </c>
      <c r="Y1533" s="5">
        <f>SUMIF('Raw Sales Data'!D:D,Pivots!X1533,'Raw Sales Data'!S:S)</f>
        <v>0</v>
      </c>
    </row>
    <row r="1534" spans="23:25" x14ac:dyDescent="0.3">
      <c r="W1534" t="str">
        <f t="shared" si="64"/>
        <v>12-Mar</v>
      </c>
      <c r="X1534" s="1">
        <f t="shared" si="65"/>
        <v>43536</v>
      </c>
      <c r="Y1534" s="5">
        <f>SUMIF('Raw Sales Data'!D:D,Pivots!X1534,'Raw Sales Data'!S:S)</f>
        <v>0</v>
      </c>
    </row>
    <row r="1535" spans="23:25" x14ac:dyDescent="0.3">
      <c r="W1535" t="str">
        <f t="shared" si="64"/>
        <v>13-Mar</v>
      </c>
      <c r="X1535" s="1">
        <f t="shared" si="65"/>
        <v>43537</v>
      </c>
      <c r="Y1535" s="5">
        <f>SUMIF('Raw Sales Data'!D:D,Pivots!X1535,'Raw Sales Data'!S:S)</f>
        <v>0</v>
      </c>
    </row>
    <row r="1536" spans="23:25" x14ac:dyDescent="0.3">
      <c r="W1536" t="str">
        <f t="shared" si="64"/>
        <v>14-Mar</v>
      </c>
      <c r="X1536" s="1">
        <f t="shared" si="65"/>
        <v>43538</v>
      </c>
      <c r="Y1536" s="5">
        <f>SUMIF('Raw Sales Data'!D:D,Pivots!X1536,'Raw Sales Data'!S:S)</f>
        <v>0</v>
      </c>
    </row>
    <row r="1537" spans="23:25" x14ac:dyDescent="0.3">
      <c r="W1537" t="str">
        <f t="shared" si="64"/>
        <v>15-Mar</v>
      </c>
      <c r="X1537" s="1">
        <f t="shared" si="65"/>
        <v>43539</v>
      </c>
      <c r="Y1537" s="5">
        <f>SUMIF('Raw Sales Data'!D:D,Pivots!X1537,'Raw Sales Data'!S:S)</f>
        <v>0</v>
      </c>
    </row>
    <row r="1538" spans="23:25" x14ac:dyDescent="0.3">
      <c r="W1538" t="str">
        <f t="shared" si="64"/>
        <v>16-Mar</v>
      </c>
      <c r="X1538" s="1">
        <f t="shared" si="65"/>
        <v>43540</v>
      </c>
      <c r="Y1538" s="5">
        <f>SUMIF('Raw Sales Data'!D:D,Pivots!X1538,'Raw Sales Data'!S:S)</f>
        <v>0</v>
      </c>
    </row>
    <row r="1539" spans="23:25" x14ac:dyDescent="0.3">
      <c r="W1539" t="str">
        <f t="shared" si="64"/>
        <v>17-Mar</v>
      </c>
      <c r="X1539" s="1">
        <f t="shared" si="65"/>
        <v>43541</v>
      </c>
      <c r="Y1539" s="5">
        <f>SUMIF('Raw Sales Data'!D:D,Pivots!X1539,'Raw Sales Data'!S:S)</f>
        <v>0</v>
      </c>
    </row>
    <row r="1540" spans="23:25" x14ac:dyDescent="0.3">
      <c r="W1540" t="str">
        <f t="shared" ref="W1540:W1603" si="66">TEXT(X1540,"dd-mmm")</f>
        <v>18-Mar</v>
      </c>
      <c r="X1540" s="1">
        <f t="shared" si="65"/>
        <v>43542</v>
      </c>
      <c r="Y1540" s="5">
        <f>SUMIF('Raw Sales Data'!D:D,Pivots!X1540,'Raw Sales Data'!S:S)</f>
        <v>0</v>
      </c>
    </row>
    <row r="1541" spans="23:25" x14ac:dyDescent="0.3">
      <c r="W1541" t="str">
        <f t="shared" si="66"/>
        <v>19-Mar</v>
      </c>
      <c r="X1541" s="1">
        <f t="shared" ref="X1541:X1604" si="67">X1540+1</f>
        <v>43543</v>
      </c>
      <c r="Y1541" s="5">
        <f>SUMIF('Raw Sales Data'!D:D,Pivots!X1541,'Raw Sales Data'!S:S)</f>
        <v>0</v>
      </c>
    </row>
    <row r="1542" spans="23:25" x14ac:dyDescent="0.3">
      <c r="W1542" t="str">
        <f t="shared" si="66"/>
        <v>20-Mar</v>
      </c>
      <c r="X1542" s="1">
        <f t="shared" si="67"/>
        <v>43544</v>
      </c>
      <c r="Y1542" s="5">
        <f>SUMIF('Raw Sales Data'!D:D,Pivots!X1542,'Raw Sales Data'!S:S)</f>
        <v>0</v>
      </c>
    </row>
    <row r="1543" spans="23:25" x14ac:dyDescent="0.3">
      <c r="W1543" t="str">
        <f t="shared" si="66"/>
        <v>21-Mar</v>
      </c>
      <c r="X1543" s="1">
        <f t="shared" si="67"/>
        <v>43545</v>
      </c>
      <c r="Y1543" s="5">
        <f>SUMIF('Raw Sales Data'!D:D,Pivots!X1543,'Raw Sales Data'!S:S)</f>
        <v>0</v>
      </c>
    </row>
    <row r="1544" spans="23:25" x14ac:dyDescent="0.3">
      <c r="W1544" t="str">
        <f t="shared" si="66"/>
        <v>22-Mar</v>
      </c>
      <c r="X1544" s="1">
        <f t="shared" si="67"/>
        <v>43546</v>
      </c>
      <c r="Y1544" s="5">
        <f>SUMIF('Raw Sales Data'!D:D,Pivots!X1544,'Raw Sales Data'!S:S)</f>
        <v>0</v>
      </c>
    </row>
    <row r="1545" spans="23:25" x14ac:dyDescent="0.3">
      <c r="W1545" t="str">
        <f t="shared" si="66"/>
        <v>23-Mar</v>
      </c>
      <c r="X1545" s="1">
        <f t="shared" si="67"/>
        <v>43547</v>
      </c>
      <c r="Y1545" s="5">
        <f>SUMIF('Raw Sales Data'!D:D,Pivots!X1545,'Raw Sales Data'!S:S)</f>
        <v>0</v>
      </c>
    </row>
    <row r="1546" spans="23:25" x14ac:dyDescent="0.3">
      <c r="W1546" t="str">
        <f t="shared" si="66"/>
        <v>24-Mar</v>
      </c>
      <c r="X1546" s="1">
        <f t="shared" si="67"/>
        <v>43548</v>
      </c>
      <c r="Y1546" s="5">
        <f>SUMIF('Raw Sales Data'!D:D,Pivots!X1546,'Raw Sales Data'!S:S)</f>
        <v>0</v>
      </c>
    </row>
    <row r="1547" spans="23:25" x14ac:dyDescent="0.3">
      <c r="W1547" t="str">
        <f t="shared" si="66"/>
        <v>25-Mar</v>
      </c>
      <c r="X1547" s="1">
        <f t="shared" si="67"/>
        <v>43549</v>
      </c>
      <c r="Y1547" s="5">
        <f>SUMIF('Raw Sales Data'!D:D,Pivots!X1547,'Raw Sales Data'!S:S)</f>
        <v>0</v>
      </c>
    </row>
    <row r="1548" spans="23:25" x14ac:dyDescent="0.3">
      <c r="W1548" t="str">
        <f t="shared" si="66"/>
        <v>26-Mar</v>
      </c>
      <c r="X1548" s="1">
        <f t="shared" si="67"/>
        <v>43550</v>
      </c>
      <c r="Y1548" s="5">
        <f>SUMIF('Raw Sales Data'!D:D,Pivots!X1548,'Raw Sales Data'!S:S)</f>
        <v>0</v>
      </c>
    </row>
    <row r="1549" spans="23:25" x14ac:dyDescent="0.3">
      <c r="W1549" t="str">
        <f t="shared" si="66"/>
        <v>27-Mar</v>
      </c>
      <c r="X1549" s="1">
        <f t="shared" si="67"/>
        <v>43551</v>
      </c>
      <c r="Y1549" s="5">
        <f>SUMIF('Raw Sales Data'!D:D,Pivots!X1549,'Raw Sales Data'!S:S)</f>
        <v>0</v>
      </c>
    </row>
    <row r="1550" spans="23:25" x14ac:dyDescent="0.3">
      <c r="W1550" t="str">
        <f t="shared" si="66"/>
        <v>28-Mar</v>
      </c>
      <c r="X1550" s="1">
        <f t="shared" si="67"/>
        <v>43552</v>
      </c>
      <c r="Y1550" s="5">
        <f>SUMIF('Raw Sales Data'!D:D,Pivots!X1550,'Raw Sales Data'!S:S)</f>
        <v>0</v>
      </c>
    </row>
    <row r="1551" spans="23:25" x14ac:dyDescent="0.3">
      <c r="W1551" t="str">
        <f t="shared" si="66"/>
        <v>29-Mar</v>
      </c>
      <c r="X1551" s="1">
        <f t="shared" si="67"/>
        <v>43553</v>
      </c>
      <c r="Y1551" s="5">
        <f>SUMIF('Raw Sales Data'!D:D,Pivots!X1551,'Raw Sales Data'!S:S)</f>
        <v>0</v>
      </c>
    </row>
    <row r="1552" spans="23:25" x14ac:dyDescent="0.3">
      <c r="W1552" t="str">
        <f t="shared" si="66"/>
        <v>30-Mar</v>
      </c>
      <c r="X1552" s="1">
        <f t="shared" si="67"/>
        <v>43554</v>
      </c>
      <c r="Y1552" s="5">
        <f>SUMIF('Raw Sales Data'!D:D,Pivots!X1552,'Raw Sales Data'!S:S)</f>
        <v>0</v>
      </c>
    </row>
    <row r="1553" spans="23:25" x14ac:dyDescent="0.3">
      <c r="W1553" t="str">
        <f t="shared" si="66"/>
        <v>31-Mar</v>
      </c>
      <c r="X1553" s="1">
        <f t="shared" si="67"/>
        <v>43555</v>
      </c>
      <c r="Y1553" s="5">
        <f>SUMIF('Raw Sales Data'!D:D,Pivots!X1553,'Raw Sales Data'!S:S)</f>
        <v>0</v>
      </c>
    </row>
    <row r="1554" spans="23:25" x14ac:dyDescent="0.3">
      <c r="W1554" t="str">
        <f t="shared" si="66"/>
        <v>01-Apr</v>
      </c>
      <c r="X1554" s="1">
        <f t="shared" si="67"/>
        <v>43556</v>
      </c>
      <c r="Y1554" s="5">
        <f>SUMIF('Raw Sales Data'!D:D,Pivots!X1554,'Raw Sales Data'!S:S)</f>
        <v>0</v>
      </c>
    </row>
    <row r="1555" spans="23:25" x14ac:dyDescent="0.3">
      <c r="W1555" t="str">
        <f t="shared" si="66"/>
        <v>02-Apr</v>
      </c>
      <c r="X1555" s="1">
        <f t="shared" si="67"/>
        <v>43557</v>
      </c>
      <c r="Y1555" s="5">
        <f>SUMIF('Raw Sales Data'!D:D,Pivots!X1555,'Raw Sales Data'!S:S)</f>
        <v>0</v>
      </c>
    </row>
    <row r="1556" spans="23:25" x14ac:dyDescent="0.3">
      <c r="W1556" t="str">
        <f t="shared" si="66"/>
        <v>03-Apr</v>
      </c>
      <c r="X1556" s="1">
        <f t="shared" si="67"/>
        <v>43558</v>
      </c>
      <c r="Y1556" s="5">
        <f>SUMIF('Raw Sales Data'!D:D,Pivots!X1556,'Raw Sales Data'!S:S)</f>
        <v>0</v>
      </c>
    </row>
    <row r="1557" spans="23:25" x14ac:dyDescent="0.3">
      <c r="W1557" t="str">
        <f t="shared" si="66"/>
        <v>04-Apr</v>
      </c>
      <c r="X1557" s="1">
        <f t="shared" si="67"/>
        <v>43559</v>
      </c>
      <c r="Y1557" s="5">
        <f>SUMIF('Raw Sales Data'!D:D,Pivots!X1557,'Raw Sales Data'!S:S)</f>
        <v>0</v>
      </c>
    </row>
    <row r="1558" spans="23:25" x14ac:dyDescent="0.3">
      <c r="W1558" t="str">
        <f t="shared" si="66"/>
        <v>05-Apr</v>
      </c>
      <c r="X1558" s="1">
        <f t="shared" si="67"/>
        <v>43560</v>
      </c>
      <c r="Y1558" s="5">
        <f>SUMIF('Raw Sales Data'!D:D,Pivots!X1558,'Raw Sales Data'!S:S)</f>
        <v>0</v>
      </c>
    </row>
    <row r="1559" spans="23:25" x14ac:dyDescent="0.3">
      <c r="W1559" t="str">
        <f t="shared" si="66"/>
        <v>06-Apr</v>
      </c>
      <c r="X1559" s="1">
        <f t="shared" si="67"/>
        <v>43561</v>
      </c>
      <c r="Y1559" s="5">
        <f>SUMIF('Raw Sales Data'!D:D,Pivots!X1559,'Raw Sales Data'!S:S)</f>
        <v>0</v>
      </c>
    </row>
    <row r="1560" spans="23:25" x14ac:dyDescent="0.3">
      <c r="W1560" t="str">
        <f t="shared" si="66"/>
        <v>07-Apr</v>
      </c>
      <c r="X1560" s="1">
        <f t="shared" si="67"/>
        <v>43562</v>
      </c>
      <c r="Y1560" s="5">
        <f>SUMIF('Raw Sales Data'!D:D,Pivots!X1560,'Raw Sales Data'!S:S)</f>
        <v>0</v>
      </c>
    </row>
    <row r="1561" spans="23:25" x14ac:dyDescent="0.3">
      <c r="W1561" t="str">
        <f t="shared" si="66"/>
        <v>08-Apr</v>
      </c>
      <c r="X1561" s="1">
        <f t="shared" si="67"/>
        <v>43563</v>
      </c>
      <c r="Y1561" s="5">
        <f>SUMIF('Raw Sales Data'!D:D,Pivots!X1561,'Raw Sales Data'!S:S)</f>
        <v>0</v>
      </c>
    </row>
    <row r="1562" spans="23:25" x14ac:dyDescent="0.3">
      <c r="W1562" t="str">
        <f t="shared" si="66"/>
        <v>09-Apr</v>
      </c>
      <c r="X1562" s="1">
        <f t="shared" si="67"/>
        <v>43564</v>
      </c>
      <c r="Y1562" s="5">
        <f>SUMIF('Raw Sales Data'!D:D,Pivots!X1562,'Raw Sales Data'!S:S)</f>
        <v>0</v>
      </c>
    </row>
    <row r="1563" spans="23:25" x14ac:dyDescent="0.3">
      <c r="W1563" t="str">
        <f t="shared" si="66"/>
        <v>10-Apr</v>
      </c>
      <c r="X1563" s="1">
        <f t="shared" si="67"/>
        <v>43565</v>
      </c>
      <c r="Y1563" s="5">
        <f>SUMIF('Raw Sales Data'!D:D,Pivots!X1563,'Raw Sales Data'!S:S)</f>
        <v>0</v>
      </c>
    </row>
    <row r="1564" spans="23:25" x14ac:dyDescent="0.3">
      <c r="W1564" t="str">
        <f t="shared" si="66"/>
        <v>11-Apr</v>
      </c>
      <c r="X1564" s="1">
        <f t="shared" si="67"/>
        <v>43566</v>
      </c>
      <c r="Y1564" s="5">
        <f>SUMIF('Raw Sales Data'!D:D,Pivots!X1564,'Raw Sales Data'!S:S)</f>
        <v>0</v>
      </c>
    </row>
    <row r="1565" spans="23:25" x14ac:dyDescent="0.3">
      <c r="W1565" t="str">
        <f t="shared" si="66"/>
        <v>12-Apr</v>
      </c>
      <c r="X1565" s="1">
        <f t="shared" si="67"/>
        <v>43567</v>
      </c>
      <c r="Y1565" s="5">
        <f>SUMIF('Raw Sales Data'!D:D,Pivots!X1565,'Raw Sales Data'!S:S)</f>
        <v>0</v>
      </c>
    </row>
    <row r="1566" spans="23:25" x14ac:dyDescent="0.3">
      <c r="W1566" t="str">
        <f t="shared" si="66"/>
        <v>13-Apr</v>
      </c>
      <c r="X1566" s="1">
        <f t="shared" si="67"/>
        <v>43568</v>
      </c>
      <c r="Y1566" s="5">
        <f>SUMIF('Raw Sales Data'!D:D,Pivots!X1566,'Raw Sales Data'!S:S)</f>
        <v>0</v>
      </c>
    </row>
    <row r="1567" spans="23:25" x14ac:dyDescent="0.3">
      <c r="W1567" t="str">
        <f t="shared" si="66"/>
        <v>14-Apr</v>
      </c>
      <c r="X1567" s="1">
        <f t="shared" si="67"/>
        <v>43569</v>
      </c>
      <c r="Y1567" s="5">
        <f>SUMIF('Raw Sales Data'!D:D,Pivots!X1567,'Raw Sales Data'!S:S)</f>
        <v>0</v>
      </c>
    </row>
    <row r="1568" spans="23:25" x14ac:dyDescent="0.3">
      <c r="W1568" t="str">
        <f t="shared" si="66"/>
        <v>15-Apr</v>
      </c>
      <c r="X1568" s="1">
        <f t="shared" si="67"/>
        <v>43570</v>
      </c>
      <c r="Y1568" s="5">
        <f>SUMIF('Raw Sales Data'!D:D,Pivots!X1568,'Raw Sales Data'!S:S)</f>
        <v>0</v>
      </c>
    </row>
    <row r="1569" spans="23:25" x14ac:dyDescent="0.3">
      <c r="W1569" t="str">
        <f t="shared" si="66"/>
        <v>16-Apr</v>
      </c>
      <c r="X1569" s="1">
        <f t="shared" si="67"/>
        <v>43571</v>
      </c>
      <c r="Y1569" s="5">
        <f>SUMIF('Raw Sales Data'!D:D,Pivots!X1569,'Raw Sales Data'!S:S)</f>
        <v>0</v>
      </c>
    </row>
    <row r="1570" spans="23:25" x14ac:dyDescent="0.3">
      <c r="W1570" t="str">
        <f t="shared" si="66"/>
        <v>17-Apr</v>
      </c>
      <c r="X1570" s="1">
        <f t="shared" si="67"/>
        <v>43572</v>
      </c>
      <c r="Y1570" s="5">
        <f>SUMIF('Raw Sales Data'!D:D,Pivots!X1570,'Raw Sales Data'!S:S)</f>
        <v>0</v>
      </c>
    </row>
    <row r="1571" spans="23:25" x14ac:dyDescent="0.3">
      <c r="W1571" t="str">
        <f t="shared" si="66"/>
        <v>18-Apr</v>
      </c>
      <c r="X1571" s="1">
        <f t="shared" si="67"/>
        <v>43573</v>
      </c>
      <c r="Y1571" s="5">
        <f>SUMIF('Raw Sales Data'!D:D,Pivots!X1571,'Raw Sales Data'!S:S)</f>
        <v>0</v>
      </c>
    </row>
    <row r="1572" spans="23:25" x14ac:dyDescent="0.3">
      <c r="W1572" t="str">
        <f t="shared" si="66"/>
        <v>19-Apr</v>
      </c>
      <c r="X1572" s="1">
        <f t="shared" si="67"/>
        <v>43574</v>
      </c>
      <c r="Y1572" s="5">
        <f>SUMIF('Raw Sales Data'!D:D,Pivots!X1572,'Raw Sales Data'!S:S)</f>
        <v>0</v>
      </c>
    </row>
    <row r="1573" spans="23:25" x14ac:dyDescent="0.3">
      <c r="W1573" t="str">
        <f t="shared" si="66"/>
        <v>20-Apr</v>
      </c>
      <c r="X1573" s="1">
        <f t="shared" si="67"/>
        <v>43575</v>
      </c>
      <c r="Y1573" s="5">
        <f>SUMIF('Raw Sales Data'!D:D,Pivots!X1573,'Raw Sales Data'!S:S)</f>
        <v>0</v>
      </c>
    </row>
    <row r="1574" spans="23:25" x14ac:dyDescent="0.3">
      <c r="W1574" t="str">
        <f t="shared" si="66"/>
        <v>21-Apr</v>
      </c>
      <c r="X1574" s="1">
        <f t="shared" si="67"/>
        <v>43576</v>
      </c>
      <c r="Y1574" s="5">
        <f>SUMIF('Raw Sales Data'!D:D,Pivots!X1574,'Raw Sales Data'!S:S)</f>
        <v>0</v>
      </c>
    </row>
    <row r="1575" spans="23:25" x14ac:dyDescent="0.3">
      <c r="W1575" t="str">
        <f t="shared" si="66"/>
        <v>22-Apr</v>
      </c>
      <c r="X1575" s="1">
        <f t="shared" si="67"/>
        <v>43577</v>
      </c>
      <c r="Y1575" s="5">
        <f>SUMIF('Raw Sales Data'!D:D,Pivots!X1575,'Raw Sales Data'!S:S)</f>
        <v>0</v>
      </c>
    </row>
    <row r="1576" spans="23:25" x14ac:dyDescent="0.3">
      <c r="W1576" t="str">
        <f t="shared" si="66"/>
        <v>23-Apr</v>
      </c>
      <c r="X1576" s="1">
        <f t="shared" si="67"/>
        <v>43578</v>
      </c>
      <c r="Y1576" s="5">
        <f>SUMIF('Raw Sales Data'!D:D,Pivots!X1576,'Raw Sales Data'!S:S)</f>
        <v>0</v>
      </c>
    </row>
    <row r="1577" spans="23:25" x14ac:dyDescent="0.3">
      <c r="W1577" t="str">
        <f t="shared" si="66"/>
        <v>24-Apr</v>
      </c>
      <c r="X1577" s="1">
        <f t="shared" si="67"/>
        <v>43579</v>
      </c>
      <c r="Y1577" s="5">
        <f>SUMIF('Raw Sales Data'!D:D,Pivots!X1577,'Raw Sales Data'!S:S)</f>
        <v>0</v>
      </c>
    </row>
    <row r="1578" spans="23:25" x14ac:dyDescent="0.3">
      <c r="W1578" t="str">
        <f t="shared" si="66"/>
        <v>25-Apr</v>
      </c>
      <c r="X1578" s="1">
        <f t="shared" si="67"/>
        <v>43580</v>
      </c>
      <c r="Y1578" s="5">
        <f>SUMIF('Raw Sales Data'!D:D,Pivots!X1578,'Raw Sales Data'!S:S)</f>
        <v>0</v>
      </c>
    </row>
    <row r="1579" spans="23:25" x14ac:dyDescent="0.3">
      <c r="W1579" t="str">
        <f t="shared" si="66"/>
        <v>26-Apr</v>
      </c>
      <c r="X1579" s="1">
        <f t="shared" si="67"/>
        <v>43581</v>
      </c>
      <c r="Y1579" s="5">
        <f>SUMIF('Raw Sales Data'!D:D,Pivots!X1579,'Raw Sales Data'!S:S)</f>
        <v>0</v>
      </c>
    </row>
    <row r="1580" spans="23:25" x14ac:dyDescent="0.3">
      <c r="W1580" t="str">
        <f t="shared" si="66"/>
        <v>27-Apr</v>
      </c>
      <c r="X1580" s="1">
        <f t="shared" si="67"/>
        <v>43582</v>
      </c>
      <c r="Y1580" s="5">
        <f>SUMIF('Raw Sales Data'!D:D,Pivots!X1580,'Raw Sales Data'!S:S)</f>
        <v>0</v>
      </c>
    </row>
    <row r="1581" spans="23:25" x14ac:dyDescent="0.3">
      <c r="W1581" t="str">
        <f t="shared" si="66"/>
        <v>28-Apr</v>
      </c>
      <c r="X1581" s="1">
        <f t="shared" si="67"/>
        <v>43583</v>
      </c>
      <c r="Y1581" s="5">
        <f>SUMIF('Raw Sales Data'!D:D,Pivots!X1581,'Raw Sales Data'!S:S)</f>
        <v>0</v>
      </c>
    </row>
    <row r="1582" spans="23:25" x14ac:dyDescent="0.3">
      <c r="W1582" t="str">
        <f t="shared" si="66"/>
        <v>29-Apr</v>
      </c>
      <c r="X1582" s="1">
        <f t="shared" si="67"/>
        <v>43584</v>
      </c>
      <c r="Y1582" s="5">
        <f>SUMIF('Raw Sales Data'!D:D,Pivots!X1582,'Raw Sales Data'!S:S)</f>
        <v>0</v>
      </c>
    </row>
    <row r="1583" spans="23:25" x14ac:dyDescent="0.3">
      <c r="W1583" t="str">
        <f t="shared" si="66"/>
        <v>30-Apr</v>
      </c>
      <c r="X1583" s="1">
        <f t="shared" si="67"/>
        <v>43585</v>
      </c>
      <c r="Y1583" s="5">
        <f>SUMIF('Raw Sales Data'!D:D,Pivots!X1583,'Raw Sales Data'!S:S)</f>
        <v>0</v>
      </c>
    </row>
    <row r="1584" spans="23:25" x14ac:dyDescent="0.3">
      <c r="W1584" t="str">
        <f t="shared" si="66"/>
        <v>01-May</v>
      </c>
      <c r="X1584" s="1">
        <f t="shared" si="67"/>
        <v>43586</v>
      </c>
      <c r="Y1584" s="5">
        <f>SUMIF('Raw Sales Data'!D:D,Pivots!X1584,'Raw Sales Data'!S:S)</f>
        <v>0</v>
      </c>
    </row>
    <row r="1585" spans="23:25" x14ac:dyDescent="0.3">
      <c r="W1585" t="str">
        <f t="shared" si="66"/>
        <v>02-May</v>
      </c>
      <c r="X1585" s="1">
        <f t="shared" si="67"/>
        <v>43587</v>
      </c>
      <c r="Y1585" s="5">
        <f>SUMIF('Raw Sales Data'!D:D,Pivots!X1585,'Raw Sales Data'!S:S)</f>
        <v>0</v>
      </c>
    </row>
    <row r="1586" spans="23:25" x14ac:dyDescent="0.3">
      <c r="W1586" t="str">
        <f t="shared" si="66"/>
        <v>03-May</v>
      </c>
      <c r="X1586" s="1">
        <f t="shared" si="67"/>
        <v>43588</v>
      </c>
      <c r="Y1586" s="5">
        <f>SUMIF('Raw Sales Data'!D:D,Pivots!X1586,'Raw Sales Data'!S:S)</f>
        <v>0</v>
      </c>
    </row>
    <row r="1587" spans="23:25" x14ac:dyDescent="0.3">
      <c r="W1587" t="str">
        <f t="shared" si="66"/>
        <v>04-May</v>
      </c>
      <c r="X1587" s="1">
        <f t="shared" si="67"/>
        <v>43589</v>
      </c>
      <c r="Y1587" s="5">
        <f>SUMIF('Raw Sales Data'!D:D,Pivots!X1587,'Raw Sales Data'!S:S)</f>
        <v>0</v>
      </c>
    </row>
    <row r="1588" spans="23:25" x14ac:dyDescent="0.3">
      <c r="W1588" t="str">
        <f t="shared" si="66"/>
        <v>05-May</v>
      </c>
      <c r="X1588" s="1">
        <f t="shared" si="67"/>
        <v>43590</v>
      </c>
      <c r="Y1588" s="5">
        <f>SUMIF('Raw Sales Data'!D:D,Pivots!X1588,'Raw Sales Data'!S:S)</f>
        <v>0</v>
      </c>
    </row>
    <row r="1589" spans="23:25" x14ac:dyDescent="0.3">
      <c r="W1589" t="str">
        <f t="shared" si="66"/>
        <v>06-May</v>
      </c>
      <c r="X1589" s="1">
        <f t="shared" si="67"/>
        <v>43591</v>
      </c>
      <c r="Y1589" s="5">
        <f>SUMIF('Raw Sales Data'!D:D,Pivots!X1589,'Raw Sales Data'!S:S)</f>
        <v>0</v>
      </c>
    </row>
    <row r="1590" spans="23:25" x14ac:dyDescent="0.3">
      <c r="W1590" t="str">
        <f t="shared" si="66"/>
        <v>07-May</v>
      </c>
      <c r="X1590" s="1">
        <f t="shared" si="67"/>
        <v>43592</v>
      </c>
      <c r="Y1590" s="5">
        <f>SUMIF('Raw Sales Data'!D:D,Pivots!X1590,'Raw Sales Data'!S:S)</f>
        <v>0</v>
      </c>
    </row>
    <row r="1591" spans="23:25" x14ac:dyDescent="0.3">
      <c r="W1591" t="str">
        <f t="shared" si="66"/>
        <v>08-May</v>
      </c>
      <c r="X1591" s="1">
        <f t="shared" si="67"/>
        <v>43593</v>
      </c>
      <c r="Y1591" s="5">
        <f>SUMIF('Raw Sales Data'!D:D,Pivots!X1591,'Raw Sales Data'!S:S)</f>
        <v>0</v>
      </c>
    </row>
    <row r="1592" spans="23:25" x14ac:dyDescent="0.3">
      <c r="W1592" t="str">
        <f t="shared" si="66"/>
        <v>09-May</v>
      </c>
      <c r="X1592" s="1">
        <f t="shared" si="67"/>
        <v>43594</v>
      </c>
      <c r="Y1592" s="5">
        <f>SUMIF('Raw Sales Data'!D:D,Pivots!X1592,'Raw Sales Data'!S:S)</f>
        <v>0</v>
      </c>
    </row>
    <row r="1593" spans="23:25" x14ac:dyDescent="0.3">
      <c r="W1593" t="str">
        <f t="shared" si="66"/>
        <v>10-May</v>
      </c>
      <c r="X1593" s="1">
        <f t="shared" si="67"/>
        <v>43595</v>
      </c>
      <c r="Y1593" s="5">
        <f>SUMIF('Raw Sales Data'!D:D,Pivots!X1593,'Raw Sales Data'!S:S)</f>
        <v>0</v>
      </c>
    </row>
    <row r="1594" spans="23:25" x14ac:dyDescent="0.3">
      <c r="W1594" t="str">
        <f t="shared" si="66"/>
        <v>11-May</v>
      </c>
      <c r="X1594" s="1">
        <f t="shared" si="67"/>
        <v>43596</v>
      </c>
      <c r="Y1594" s="5">
        <f>SUMIF('Raw Sales Data'!D:D,Pivots!X1594,'Raw Sales Data'!S:S)</f>
        <v>0</v>
      </c>
    </row>
    <row r="1595" spans="23:25" x14ac:dyDescent="0.3">
      <c r="W1595" t="str">
        <f t="shared" si="66"/>
        <v>12-May</v>
      </c>
      <c r="X1595" s="1">
        <f t="shared" si="67"/>
        <v>43597</v>
      </c>
      <c r="Y1595" s="5">
        <f>SUMIF('Raw Sales Data'!D:D,Pivots!X1595,'Raw Sales Data'!S:S)</f>
        <v>0</v>
      </c>
    </row>
    <row r="1596" spans="23:25" x14ac:dyDescent="0.3">
      <c r="W1596" t="str">
        <f t="shared" si="66"/>
        <v>13-May</v>
      </c>
      <c r="X1596" s="1">
        <f t="shared" si="67"/>
        <v>43598</v>
      </c>
      <c r="Y1596" s="5">
        <f>SUMIF('Raw Sales Data'!D:D,Pivots!X1596,'Raw Sales Data'!S:S)</f>
        <v>0</v>
      </c>
    </row>
    <row r="1597" spans="23:25" x14ac:dyDescent="0.3">
      <c r="W1597" t="str">
        <f t="shared" si="66"/>
        <v>14-May</v>
      </c>
      <c r="X1597" s="1">
        <f t="shared" si="67"/>
        <v>43599</v>
      </c>
      <c r="Y1597" s="5">
        <f>SUMIF('Raw Sales Data'!D:D,Pivots!X1597,'Raw Sales Data'!S:S)</f>
        <v>0</v>
      </c>
    </row>
    <row r="1598" spans="23:25" x14ac:dyDescent="0.3">
      <c r="W1598" t="str">
        <f t="shared" si="66"/>
        <v>15-May</v>
      </c>
      <c r="X1598" s="1">
        <f t="shared" si="67"/>
        <v>43600</v>
      </c>
      <c r="Y1598" s="5">
        <f>SUMIF('Raw Sales Data'!D:D,Pivots!X1598,'Raw Sales Data'!S:S)</f>
        <v>0</v>
      </c>
    </row>
    <row r="1599" spans="23:25" x14ac:dyDescent="0.3">
      <c r="W1599" t="str">
        <f t="shared" si="66"/>
        <v>16-May</v>
      </c>
      <c r="X1599" s="1">
        <f t="shared" si="67"/>
        <v>43601</v>
      </c>
      <c r="Y1599" s="5">
        <f>SUMIF('Raw Sales Data'!D:D,Pivots!X1599,'Raw Sales Data'!S:S)</f>
        <v>0</v>
      </c>
    </row>
    <row r="1600" spans="23:25" x14ac:dyDescent="0.3">
      <c r="W1600" t="str">
        <f t="shared" si="66"/>
        <v>17-May</v>
      </c>
      <c r="X1600" s="1">
        <f t="shared" si="67"/>
        <v>43602</v>
      </c>
      <c r="Y1600" s="5">
        <f>SUMIF('Raw Sales Data'!D:D,Pivots!X1600,'Raw Sales Data'!S:S)</f>
        <v>0</v>
      </c>
    </row>
    <row r="1601" spans="23:25" x14ac:dyDescent="0.3">
      <c r="W1601" t="str">
        <f t="shared" si="66"/>
        <v>18-May</v>
      </c>
      <c r="X1601" s="1">
        <f t="shared" si="67"/>
        <v>43603</v>
      </c>
      <c r="Y1601" s="5">
        <f>SUMIF('Raw Sales Data'!D:D,Pivots!X1601,'Raw Sales Data'!S:S)</f>
        <v>0</v>
      </c>
    </row>
    <row r="1602" spans="23:25" x14ac:dyDescent="0.3">
      <c r="W1602" t="str">
        <f t="shared" si="66"/>
        <v>19-May</v>
      </c>
      <c r="X1602" s="1">
        <f t="shared" si="67"/>
        <v>43604</v>
      </c>
      <c r="Y1602" s="5">
        <f>SUMIF('Raw Sales Data'!D:D,Pivots!X1602,'Raw Sales Data'!S:S)</f>
        <v>0</v>
      </c>
    </row>
    <row r="1603" spans="23:25" x14ac:dyDescent="0.3">
      <c r="W1603" t="str">
        <f t="shared" si="66"/>
        <v>20-May</v>
      </c>
      <c r="X1603" s="1">
        <f t="shared" si="67"/>
        <v>43605</v>
      </c>
      <c r="Y1603" s="5">
        <f>SUMIF('Raw Sales Data'!D:D,Pivots!X1603,'Raw Sales Data'!S:S)</f>
        <v>0</v>
      </c>
    </row>
    <row r="1604" spans="23:25" x14ac:dyDescent="0.3">
      <c r="W1604" t="str">
        <f t="shared" ref="W1604:W1667" si="68">TEXT(X1604,"dd-mmm")</f>
        <v>21-May</v>
      </c>
      <c r="X1604" s="1">
        <f t="shared" si="67"/>
        <v>43606</v>
      </c>
      <c r="Y1604" s="5">
        <f>SUMIF('Raw Sales Data'!D:D,Pivots!X1604,'Raw Sales Data'!S:S)</f>
        <v>0</v>
      </c>
    </row>
    <row r="1605" spans="23:25" x14ac:dyDescent="0.3">
      <c r="W1605" t="str">
        <f t="shared" si="68"/>
        <v>22-May</v>
      </c>
      <c r="X1605" s="1">
        <f t="shared" ref="X1605:X1668" si="69">X1604+1</f>
        <v>43607</v>
      </c>
      <c r="Y1605" s="5">
        <f>SUMIF('Raw Sales Data'!D:D,Pivots!X1605,'Raw Sales Data'!S:S)</f>
        <v>0</v>
      </c>
    </row>
    <row r="1606" spans="23:25" x14ac:dyDescent="0.3">
      <c r="W1606" t="str">
        <f t="shared" si="68"/>
        <v>23-May</v>
      </c>
      <c r="X1606" s="1">
        <f t="shared" si="69"/>
        <v>43608</v>
      </c>
      <c r="Y1606" s="5">
        <f>SUMIF('Raw Sales Data'!D:D,Pivots!X1606,'Raw Sales Data'!S:S)</f>
        <v>0</v>
      </c>
    </row>
    <row r="1607" spans="23:25" x14ac:dyDescent="0.3">
      <c r="W1607" t="str">
        <f t="shared" si="68"/>
        <v>24-May</v>
      </c>
      <c r="X1607" s="1">
        <f t="shared" si="69"/>
        <v>43609</v>
      </c>
      <c r="Y1607" s="5">
        <f>SUMIF('Raw Sales Data'!D:D,Pivots!X1607,'Raw Sales Data'!S:S)</f>
        <v>0</v>
      </c>
    </row>
    <row r="1608" spans="23:25" x14ac:dyDescent="0.3">
      <c r="W1608" t="str">
        <f t="shared" si="68"/>
        <v>25-May</v>
      </c>
      <c r="X1608" s="1">
        <f t="shared" si="69"/>
        <v>43610</v>
      </c>
      <c r="Y1608" s="5">
        <f>SUMIF('Raw Sales Data'!D:D,Pivots!X1608,'Raw Sales Data'!S:S)</f>
        <v>0</v>
      </c>
    </row>
    <row r="1609" spans="23:25" x14ac:dyDescent="0.3">
      <c r="W1609" t="str">
        <f t="shared" si="68"/>
        <v>26-May</v>
      </c>
      <c r="X1609" s="1">
        <f t="shared" si="69"/>
        <v>43611</v>
      </c>
      <c r="Y1609" s="5">
        <f>SUMIF('Raw Sales Data'!D:D,Pivots!X1609,'Raw Sales Data'!S:S)</f>
        <v>0</v>
      </c>
    </row>
    <row r="1610" spans="23:25" x14ac:dyDescent="0.3">
      <c r="W1610" t="str">
        <f t="shared" si="68"/>
        <v>27-May</v>
      </c>
      <c r="X1610" s="1">
        <f t="shared" si="69"/>
        <v>43612</v>
      </c>
      <c r="Y1610" s="5">
        <f>SUMIF('Raw Sales Data'!D:D,Pivots!X1610,'Raw Sales Data'!S:S)</f>
        <v>0</v>
      </c>
    </row>
    <row r="1611" spans="23:25" x14ac:dyDescent="0.3">
      <c r="W1611" t="str">
        <f t="shared" si="68"/>
        <v>28-May</v>
      </c>
      <c r="X1611" s="1">
        <f t="shared" si="69"/>
        <v>43613</v>
      </c>
      <c r="Y1611" s="5">
        <f>SUMIF('Raw Sales Data'!D:D,Pivots!X1611,'Raw Sales Data'!S:S)</f>
        <v>0</v>
      </c>
    </row>
    <row r="1612" spans="23:25" x14ac:dyDescent="0.3">
      <c r="W1612" t="str">
        <f t="shared" si="68"/>
        <v>29-May</v>
      </c>
      <c r="X1612" s="1">
        <f t="shared" si="69"/>
        <v>43614</v>
      </c>
      <c r="Y1612" s="5">
        <f>SUMIF('Raw Sales Data'!D:D,Pivots!X1612,'Raw Sales Data'!S:S)</f>
        <v>0</v>
      </c>
    </row>
    <row r="1613" spans="23:25" x14ac:dyDescent="0.3">
      <c r="W1613" t="str">
        <f t="shared" si="68"/>
        <v>30-May</v>
      </c>
      <c r="X1613" s="1">
        <f t="shared" si="69"/>
        <v>43615</v>
      </c>
      <c r="Y1613" s="5">
        <f>SUMIF('Raw Sales Data'!D:D,Pivots!X1613,'Raw Sales Data'!S:S)</f>
        <v>0</v>
      </c>
    </row>
    <row r="1614" spans="23:25" x14ac:dyDescent="0.3">
      <c r="W1614" t="str">
        <f t="shared" si="68"/>
        <v>31-May</v>
      </c>
      <c r="X1614" s="1">
        <f t="shared" si="69"/>
        <v>43616</v>
      </c>
      <c r="Y1614" s="5">
        <f>SUMIF('Raw Sales Data'!D:D,Pivots!X1614,'Raw Sales Data'!S:S)</f>
        <v>0</v>
      </c>
    </row>
    <row r="1615" spans="23:25" x14ac:dyDescent="0.3">
      <c r="W1615" t="str">
        <f t="shared" si="68"/>
        <v>01-Jun</v>
      </c>
      <c r="X1615" s="1">
        <f t="shared" si="69"/>
        <v>43617</v>
      </c>
      <c r="Y1615" s="5">
        <f>SUMIF('Raw Sales Data'!D:D,Pivots!X1615,'Raw Sales Data'!S:S)</f>
        <v>0</v>
      </c>
    </row>
    <row r="1616" spans="23:25" x14ac:dyDescent="0.3">
      <c r="W1616" t="str">
        <f t="shared" si="68"/>
        <v>02-Jun</v>
      </c>
      <c r="X1616" s="1">
        <f t="shared" si="69"/>
        <v>43618</v>
      </c>
      <c r="Y1616" s="5">
        <f>SUMIF('Raw Sales Data'!D:D,Pivots!X1616,'Raw Sales Data'!S:S)</f>
        <v>0</v>
      </c>
    </row>
    <row r="1617" spans="23:25" x14ac:dyDescent="0.3">
      <c r="W1617" t="str">
        <f t="shared" si="68"/>
        <v>03-Jun</v>
      </c>
      <c r="X1617" s="1">
        <f t="shared" si="69"/>
        <v>43619</v>
      </c>
      <c r="Y1617" s="5">
        <f>SUMIF('Raw Sales Data'!D:D,Pivots!X1617,'Raw Sales Data'!S:S)</f>
        <v>0</v>
      </c>
    </row>
    <row r="1618" spans="23:25" x14ac:dyDescent="0.3">
      <c r="W1618" t="str">
        <f t="shared" si="68"/>
        <v>04-Jun</v>
      </c>
      <c r="X1618" s="1">
        <f t="shared" si="69"/>
        <v>43620</v>
      </c>
      <c r="Y1618" s="5">
        <f>SUMIF('Raw Sales Data'!D:D,Pivots!X1618,'Raw Sales Data'!S:S)</f>
        <v>0</v>
      </c>
    </row>
    <row r="1619" spans="23:25" x14ac:dyDescent="0.3">
      <c r="W1619" t="str">
        <f t="shared" si="68"/>
        <v>05-Jun</v>
      </c>
      <c r="X1619" s="1">
        <f t="shared" si="69"/>
        <v>43621</v>
      </c>
      <c r="Y1619" s="5">
        <f>SUMIF('Raw Sales Data'!D:D,Pivots!X1619,'Raw Sales Data'!S:S)</f>
        <v>0</v>
      </c>
    </row>
    <row r="1620" spans="23:25" x14ac:dyDescent="0.3">
      <c r="W1620" t="str">
        <f t="shared" si="68"/>
        <v>06-Jun</v>
      </c>
      <c r="X1620" s="1">
        <f t="shared" si="69"/>
        <v>43622</v>
      </c>
      <c r="Y1620" s="5">
        <f>SUMIF('Raw Sales Data'!D:D,Pivots!X1620,'Raw Sales Data'!S:S)</f>
        <v>0</v>
      </c>
    </row>
    <row r="1621" spans="23:25" x14ac:dyDescent="0.3">
      <c r="W1621" t="str">
        <f t="shared" si="68"/>
        <v>07-Jun</v>
      </c>
      <c r="X1621" s="1">
        <f t="shared" si="69"/>
        <v>43623</v>
      </c>
      <c r="Y1621" s="5">
        <f>SUMIF('Raw Sales Data'!D:D,Pivots!X1621,'Raw Sales Data'!S:S)</f>
        <v>0</v>
      </c>
    </row>
    <row r="1622" spans="23:25" x14ac:dyDescent="0.3">
      <c r="W1622" t="str">
        <f t="shared" si="68"/>
        <v>08-Jun</v>
      </c>
      <c r="X1622" s="1">
        <f t="shared" si="69"/>
        <v>43624</v>
      </c>
      <c r="Y1622" s="5">
        <f>SUMIF('Raw Sales Data'!D:D,Pivots!X1622,'Raw Sales Data'!S:S)</f>
        <v>0</v>
      </c>
    </row>
    <row r="1623" spans="23:25" x14ac:dyDescent="0.3">
      <c r="W1623" t="str">
        <f t="shared" si="68"/>
        <v>09-Jun</v>
      </c>
      <c r="X1623" s="1">
        <f t="shared" si="69"/>
        <v>43625</v>
      </c>
      <c r="Y1623" s="5">
        <f>SUMIF('Raw Sales Data'!D:D,Pivots!X1623,'Raw Sales Data'!S:S)</f>
        <v>0</v>
      </c>
    </row>
    <row r="1624" spans="23:25" x14ac:dyDescent="0.3">
      <c r="W1624" t="str">
        <f t="shared" si="68"/>
        <v>10-Jun</v>
      </c>
      <c r="X1624" s="1">
        <f t="shared" si="69"/>
        <v>43626</v>
      </c>
      <c r="Y1624" s="5">
        <f>SUMIF('Raw Sales Data'!D:D,Pivots!X1624,'Raw Sales Data'!S:S)</f>
        <v>0</v>
      </c>
    </row>
    <row r="1625" spans="23:25" x14ac:dyDescent="0.3">
      <c r="W1625" t="str">
        <f t="shared" si="68"/>
        <v>11-Jun</v>
      </c>
      <c r="X1625" s="1">
        <f t="shared" si="69"/>
        <v>43627</v>
      </c>
      <c r="Y1625" s="5">
        <f>SUMIF('Raw Sales Data'!D:D,Pivots!X1625,'Raw Sales Data'!S:S)</f>
        <v>0</v>
      </c>
    </row>
    <row r="1626" spans="23:25" x14ac:dyDescent="0.3">
      <c r="W1626" t="str">
        <f t="shared" si="68"/>
        <v>12-Jun</v>
      </c>
      <c r="X1626" s="1">
        <f t="shared" si="69"/>
        <v>43628</v>
      </c>
      <c r="Y1626" s="5">
        <f>SUMIF('Raw Sales Data'!D:D,Pivots!X1626,'Raw Sales Data'!S:S)</f>
        <v>0</v>
      </c>
    </row>
    <row r="1627" spans="23:25" x14ac:dyDescent="0.3">
      <c r="W1627" t="str">
        <f t="shared" si="68"/>
        <v>13-Jun</v>
      </c>
      <c r="X1627" s="1">
        <f t="shared" si="69"/>
        <v>43629</v>
      </c>
      <c r="Y1627" s="5">
        <f>SUMIF('Raw Sales Data'!D:D,Pivots!X1627,'Raw Sales Data'!S:S)</f>
        <v>0</v>
      </c>
    </row>
    <row r="1628" spans="23:25" x14ac:dyDescent="0.3">
      <c r="W1628" t="str">
        <f t="shared" si="68"/>
        <v>14-Jun</v>
      </c>
      <c r="X1628" s="1">
        <f t="shared" si="69"/>
        <v>43630</v>
      </c>
      <c r="Y1628" s="5">
        <f>SUMIF('Raw Sales Data'!D:D,Pivots!X1628,'Raw Sales Data'!S:S)</f>
        <v>0</v>
      </c>
    </row>
    <row r="1629" spans="23:25" x14ac:dyDescent="0.3">
      <c r="W1629" t="str">
        <f t="shared" si="68"/>
        <v>15-Jun</v>
      </c>
      <c r="X1629" s="1">
        <f t="shared" si="69"/>
        <v>43631</v>
      </c>
      <c r="Y1629" s="5">
        <f>SUMIF('Raw Sales Data'!D:D,Pivots!X1629,'Raw Sales Data'!S:S)</f>
        <v>0</v>
      </c>
    </row>
    <row r="1630" spans="23:25" x14ac:dyDescent="0.3">
      <c r="W1630" t="str">
        <f t="shared" si="68"/>
        <v>16-Jun</v>
      </c>
      <c r="X1630" s="1">
        <f t="shared" si="69"/>
        <v>43632</v>
      </c>
      <c r="Y1630" s="5">
        <f>SUMIF('Raw Sales Data'!D:D,Pivots!X1630,'Raw Sales Data'!S:S)</f>
        <v>0</v>
      </c>
    </row>
    <row r="1631" spans="23:25" x14ac:dyDescent="0.3">
      <c r="W1631" t="str">
        <f t="shared" si="68"/>
        <v>17-Jun</v>
      </c>
      <c r="X1631" s="1">
        <f t="shared" si="69"/>
        <v>43633</v>
      </c>
      <c r="Y1631" s="5">
        <f>SUMIF('Raw Sales Data'!D:D,Pivots!X1631,'Raw Sales Data'!S:S)</f>
        <v>0</v>
      </c>
    </row>
    <row r="1632" spans="23:25" x14ac:dyDescent="0.3">
      <c r="W1632" t="str">
        <f t="shared" si="68"/>
        <v>18-Jun</v>
      </c>
      <c r="X1632" s="1">
        <f t="shared" si="69"/>
        <v>43634</v>
      </c>
      <c r="Y1632" s="5">
        <f>SUMIF('Raw Sales Data'!D:D,Pivots!X1632,'Raw Sales Data'!S:S)</f>
        <v>0</v>
      </c>
    </row>
    <row r="1633" spans="23:25" x14ac:dyDescent="0.3">
      <c r="W1633" t="str">
        <f t="shared" si="68"/>
        <v>19-Jun</v>
      </c>
      <c r="X1633" s="1">
        <f t="shared" si="69"/>
        <v>43635</v>
      </c>
      <c r="Y1633" s="5">
        <f>SUMIF('Raw Sales Data'!D:D,Pivots!X1633,'Raw Sales Data'!S:S)</f>
        <v>0</v>
      </c>
    </row>
    <row r="1634" spans="23:25" x14ac:dyDescent="0.3">
      <c r="W1634" t="str">
        <f t="shared" si="68"/>
        <v>20-Jun</v>
      </c>
      <c r="X1634" s="1">
        <f t="shared" si="69"/>
        <v>43636</v>
      </c>
      <c r="Y1634" s="5">
        <f>SUMIF('Raw Sales Data'!D:D,Pivots!X1634,'Raw Sales Data'!S:S)</f>
        <v>0</v>
      </c>
    </row>
    <row r="1635" spans="23:25" x14ac:dyDescent="0.3">
      <c r="W1635" t="str">
        <f t="shared" si="68"/>
        <v>21-Jun</v>
      </c>
      <c r="X1635" s="1">
        <f t="shared" si="69"/>
        <v>43637</v>
      </c>
      <c r="Y1635" s="5">
        <f>SUMIF('Raw Sales Data'!D:D,Pivots!X1635,'Raw Sales Data'!S:S)</f>
        <v>0</v>
      </c>
    </row>
    <row r="1636" spans="23:25" x14ac:dyDescent="0.3">
      <c r="W1636" t="str">
        <f t="shared" si="68"/>
        <v>22-Jun</v>
      </c>
      <c r="X1636" s="1">
        <f t="shared" si="69"/>
        <v>43638</v>
      </c>
      <c r="Y1636" s="5">
        <f>SUMIF('Raw Sales Data'!D:D,Pivots!X1636,'Raw Sales Data'!S:S)</f>
        <v>0</v>
      </c>
    </row>
    <row r="1637" spans="23:25" x14ac:dyDescent="0.3">
      <c r="W1637" t="str">
        <f t="shared" si="68"/>
        <v>23-Jun</v>
      </c>
      <c r="X1637" s="1">
        <f t="shared" si="69"/>
        <v>43639</v>
      </c>
      <c r="Y1637" s="5">
        <f>SUMIF('Raw Sales Data'!D:D,Pivots!X1637,'Raw Sales Data'!S:S)</f>
        <v>0</v>
      </c>
    </row>
    <row r="1638" spans="23:25" x14ac:dyDescent="0.3">
      <c r="W1638" t="str">
        <f t="shared" si="68"/>
        <v>24-Jun</v>
      </c>
      <c r="X1638" s="1">
        <f t="shared" si="69"/>
        <v>43640</v>
      </c>
      <c r="Y1638" s="5">
        <f>SUMIF('Raw Sales Data'!D:D,Pivots!X1638,'Raw Sales Data'!S:S)</f>
        <v>0</v>
      </c>
    </row>
    <row r="1639" spans="23:25" x14ac:dyDescent="0.3">
      <c r="W1639" t="str">
        <f t="shared" si="68"/>
        <v>25-Jun</v>
      </c>
      <c r="X1639" s="1">
        <f t="shared" si="69"/>
        <v>43641</v>
      </c>
      <c r="Y1639" s="5">
        <f>SUMIF('Raw Sales Data'!D:D,Pivots!X1639,'Raw Sales Data'!S:S)</f>
        <v>0</v>
      </c>
    </row>
    <row r="1640" spans="23:25" x14ac:dyDescent="0.3">
      <c r="W1640" t="str">
        <f t="shared" si="68"/>
        <v>26-Jun</v>
      </c>
      <c r="X1640" s="1">
        <f t="shared" si="69"/>
        <v>43642</v>
      </c>
      <c r="Y1640" s="5">
        <f>SUMIF('Raw Sales Data'!D:D,Pivots!X1640,'Raw Sales Data'!S:S)</f>
        <v>0</v>
      </c>
    </row>
    <row r="1641" spans="23:25" x14ac:dyDescent="0.3">
      <c r="W1641" t="str">
        <f t="shared" si="68"/>
        <v>27-Jun</v>
      </c>
      <c r="X1641" s="1">
        <f t="shared" si="69"/>
        <v>43643</v>
      </c>
      <c r="Y1641" s="5">
        <f>SUMIF('Raw Sales Data'!D:D,Pivots!X1641,'Raw Sales Data'!S:S)</f>
        <v>0</v>
      </c>
    </row>
    <row r="1642" spans="23:25" x14ac:dyDescent="0.3">
      <c r="W1642" t="str">
        <f t="shared" si="68"/>
        <v>28-Jun</v>
      </c>
      <c r="X1642" s="1">
        <f t="shared" si="69"/>
        <v>43644</v>
      </c>
      <c r="Y1642" s="5">
        <f>SUMIF('Raw Sales Data'!D:D,Pivots!X1642,'Raw Sales Data'!S:S)</f>
        <v>0</v>
      </c>
    </row>
    <row r="1643" spans="23:25" x14ac:dyDescent="0.3">
      <c r="W1643" t="str">
        <f t="shared" si="68"/>
        <v>29-Jun</v>
      </c>
      <c r="X1643" s="1">
        <f t="shared" si="69"/>
        <v>43645</v>
      </c>
      <c r="Y1643" s="5">
        <f>SUMIF('Raw Sales Data'!D:D,Pivots!X1643,'Raw Sales Data'!S:S)</f>
        <v>0</v>
      </c>
    </row>
    <row r="1644" spans="23:25" x14ac:dyDescent="0.3">
      <c r="W1644" t="str">
        <f t="shared" si="68"/>
        <v>30-Jun</v>
      </c>
      <c r="X1644" s="1">
        <f t="shared" si="69"/>
        <v>43646</v>
      </c>
      <c r="Y1644" s="5">
        <f>SUMIF('Raw Sales Data'!D:D,Pivots!X1644,'Raw Sales Data'!S:S)</f>
        <v>0</v>
      </c>
    </row>
    <row r="1645" spans="23:25" x14ac:dyDescent="0.3">
      <c r="W1645" t="str">
        <f t="shared" si="68"/>
        <v>01-Jul</v>
      </c>
      <c r="X1645" s="1">
        <f t="shared" si="69"/>
        <v>43647</v>
      </c>
      <c r="Y1645" s="5">
        <f>SUMIF('Raw Sales Data'!D:D,Pivots!X1645,'Raw Sales Data'!S:S)</f>
        <v>0</v>
      </c>
    </row>
    <row r="1646" spans="23:25" x14ac:dyDescent="0.3">
      <c r="W1646" t="str">
        <f t="shared" si="68"/>
        <v>02-Jul</v>
      </c>
      <c r="X1646" s="1">
        <f t="shared" si="69"/>
        <v>43648</v>
      </c>
      <c r="Y1646" s="5">
        <f>SUMIF('Raw Sales Data'!D:D,Pivots!X1646,'Raw Sales Data'!S:S)</f>
        <v>0</v>
      </c>
    </row>
    <row r="1647" spans="23:25" x14ac:dyDescent="0.3">
      <c r="W1647" t="str">
        <f t="shared" si="68"/>
        <v>03-Jul</v>
      </c>
      <c r="X1647" s="1">
        <f t="shared" si="69"/>
        <v>43649</v>
      </c>
      <c r="Y1647" s="5">
        <f>SUMIF('Raw Sales Data'!D:D,Pivots!X1647,'Raw Sales Data'!S:S)</f>
        <v>0</v>
      </c>
    </row>
    <row r="1648" spans="23:25" x14ac:dyDescent="0.3">
      <c r="W1648" t="str">
        <f t="shared" si="68"/>
        <v>04-Jul</v>
      </c>
      <c r="X1648" s="1">
        <f t="shared" si="69"/>
        <v>43650</v>
      </c>
      <c r="Y1648" s="5">
        <f>SUMIF('Raw Sales Data'!D:D,Pivots!X1648,'Raw Sales Data'!S:S)</f>
        <v>0</v>
      </c>
    </row>
    <row r="1649" spans="23:25" x14ac:dyDescent="0.3">
      <c r="W1649" t="str">
        <f t="shared" si="68"/>
        <v>05-Jul</v>
      </c>
      <c r="X1649" s="1">
        <f t="shared" si="69"/>
        <v>43651</v>
      </c>
      <c r="Y1649" s="5">
        <f>SUMIF('Raw Sales Data'!D:D,Pivots!X1649,'Raw Sales Data'!S:S)</f>
        <v>0</v>
      </c>
    </row>
    <row r="1650" spans="23:25" x14ac:dyDescent="0.3">
      <c r="W1650" t="str">
        <f t="shared" si="68"/>
        <v>06-Jul</v>
      </c>
      <c r="X1650" s="1">
        <f t="shared" si="69"/>
        <v>43652</v>
      </c>
      <c r="Y1650" s="5">
        <f>SUMIF('Raw Sales Data'!D:D,Pivots!X1650,'Raw Sales Data'!S:S)</f>
        <v>0</v>
      </c>
    </row>
    <row r="1651" spans="23:25" x14ac:dyDescent="0.3">
      <c r="W1651" t="str">
        <f t="shared" si="68"/>
        <v>07-Jul</v>
      </c>
      <c r="X1651" s="1">
        <f t="shared" si="69"/>
        <v>43653</v>
      </c>
      <c r="Y1651" s="5">
        <f>SUMIF('Raw Sales Data'!D:D,Pivots!X1651,'Raw Sales Data'!S:S)</f>
        <v>0</v>
      </c>
    </row>
    <row r="1652" spans="23:25" x14ac:dyDescent="0.3">
      <c r="W1652" t="str">
        <f t="shared" si="68"/>
        <v>08-Jul</v>
      </c>
      <c r="X1652" s="1">
        <f t="shared" si="69"/>
        <v>43654</v>
      </c>
      <c r="Y1652" s="5">
        <f>SUMIF('Raw Sales Data'!D:D,Pivots!X1652,'Raw Sales Data'!S:S)</f>
        <v>0</v>
      </c>
    </row>
    <row r="1653" spans="23:25" x14ac:dyDescent="0.3">
      <c r="W1653" t="str">
        <f t="shared" si="68"/>
        <v>09-Jul</v>
      </c>
      <c r="X1653" s="1">
        <f t="shared" si="69"/>
        <v>43655</v>
      </c>
      <c r="Y1653" s="5">
        <f>SUMIF('Raw Sales Data'!D:D,Pivots!X1653,'Raw Sales Data'!S:S)</f>
        <v>0</v>
      </c>
    </row>
    <row r="1654" spans="23:25" x14ac:dyDescent="0.3">
      <c r="W1654" t="str">
        <f t="shared" si="68"/>
        <v>10-Jul</v>
      </c>
      <c r="X1654" s="1">
        <f t="shared" si="69"/>
        <v>43656</v>
      </c>
      <c r="Y1654" s="5">
        <f>SUMIF('Raw Sales Data'!D:D,Pivots!X1654,'Raw Sales Data'!S:S)</f>
        <v>0</v>
      </c>
    </row>
    <row r="1655" spans="23:25" x14ac:dyDescent="0.3">
      <c r="W1655" t="str">
        <f t="shared" si="68"/>
        <v>11-Jul</v>
      </c>
      <c r="X1655" s="1">
        <f t="shared" si="69"/>
        <v>43657</v>
      </c>
      <c r="Y1655" s="5">
        <f>SUMIF('Raw Sales Data'!D:D,Pivots!X1655,'Raw Sales Data'!S:S)</f>
        <v>0</v>
      </c>
    </row>
    <row r="1656" spans="23:25" x14ac:dyDescent="0.3">
      <c r="W1656" t="str">
        <f t="shared" si="68"/>
        <v>12-Jul</v>
      </c>
      <c r="X1656" s="1">
        <f t="shared" si="69"/>
        <v>43658</v>
      </c>
      <c r="Y1656" s="5">
        <f>SUMIF('Raw Sales Data'!D:D,Pivots!X1656,'Raw Sales Data'!S:S)</f>
        <v>0</v>
      </c>
    </row>
    <row r="1657" spans="23:25" x14ac:dyDescent="0.3">
      <c r="W1657" t="str">
        <f t="shared" si="68"/>
        <v>13-Jul</v>
      </c>
      <c r="X1657" s="1">
        <f t="shared" si="69"/>
        <v>43659</v>
      </c>
      <c r="Y1657" s="5">
        <f>SUMIF('Raw Sales Data'!D:D,Pivots!X1657,'Raw Sales Data'!S:S)</f>
        <v>0</v>
      </c>
    </row>
    <row r="1658" spans="23:25" x14ac:dyDescent="0.3">
      <c r="W1658" t="str">
        <f t="shared" si="68"/>
        <v>14-Jul</v>
      </c>
      <c r="X1658" s="1">
        <f t="shared" si="69"/>
        <v>43660</v>
      </c>
      <c r="Y1658" s="5">
        <f>SUMIF('Raw Sales Data'!D:D,Pivots!X1658,'Raw Sales Data'!S:S)</f>
        <v>0</v>
      </c>
    </row>
    <row r="1659" spans="23:25" x14ac:dyDescent="0.3">
      <c r="W1659" t="str">
        <f t="shared" si="68"/>
        <v>15-Jul</v>
      </c>
      <c r="X1659" s="1">
        <f t="shared" si="69"/>
        <v>43661</v>
      </c>
      <c r="Y1659" s="5">
        <f>SUMIF('Raw Sales Data'!D:D,Pivots!X1659,'Raw Sales Data'!S:S)</f>
        <v>0</v>
      </c>
    </row>
    <row r="1660" spans="23:25" x14ac:dyDescent="0.3">
      <c r="W1660" t="str">
        <f t="shared" si="68"/>
        <v>16-Jul</v>
      </c>
      <c r="X1660" s="1">
        <f t="shared" si="69"/>
        <v>43662</v>
      </c>
      <c r="Y1660" s="5">
        <f>SUMIF('Raw Sales Data'!D:D,Pivots!X1660,'Raw Sales Data'!S:S)</f>
        <v>0</v>
      </c>
    </row>
    <row r="1661" spans="23:25" x14ac:dyDescent="0.3">
      <c r="W1661" t="str">
        <f t="shared" si="68"/>
        <v>17-Jul</v>
      </c>
      <c r="X1661" s="1">
        <f t="shared" si="69"/>
        <v>43663</v>
      </c>
      <c r="Y1661" s="5">
        <f>SUMIF('Raw Sales Data'!D:D,Pivots!X1661,'Raw Sales Data'!S:S)</f>
        <v>0</v>
      </c>
    </row>
    <row r="1662" spans="23:25" x14ac:dyDescent="0.3">
      <c r="W1662" t="str">
        <f t="shared" si="68"/>
        <v>18-Jul</v>
      </c>
      <c r="X1662" s="1">
        <f t="shared" si="69"/>
        <v>43664</v>
      </c>
      <c r="Y1662" s="5">
        <f>SUMIF('Raw Sales Data'!D:D,Pivots!X1662,'Raw Sales Data'!S:S)</f>
        <v>0</v>
      </c>
    </row>
    <row r="1663" spans="23:25" x14ac:dyDescent="0.3">
      <c r="W1663" t="str">
        <f t="shared" si="68"/>
        <v>19-Jul</v>
      </c>
      <c r="X1663" s="1">
        <f t="shared" si="69"/>
        <v>43665</v>
      </c>
      <c r="Y1663" s="5">
        <f>SUMIF('Raw Sales Data'!D:D,Pivots!X1663,'Raw Sales Data'!S:S)</f>
        <v>0</v>
      </c>
    </row>
    <row r="1664" spans="23:25" x14ac:dyDescent="0.3">
      <c r="W1664" t="str">
        <f t="shared" si="68"/>
        <v>20-Jul</v>
      </c>
      <c r="X1664" s="1">
        <f t="shared" si="69"/>
        <v>43666</v>
      </c>
      <c r="Y1664" s="5">
        <f>SUMIF('Raw Sales Data'!D:D,Pivots!X1664,'Raw Sales Data'!S:S)</f>
        <v>0</v>
      </c>
    </row>
    <row r="1665" spans="23:25" x14ac:dyDescent="0.3">
      <c r="W1665" t="str">
        <f t="shared" si="68"/>
        <v>21-Jul</v>
      </c>
      <c r="X1665" s="1">
        <f t="shared" si="69"/>
        <v>43667</v>
      </c>
      <c r="Y1665" s="5">
        <f>SUMIF('Raw Sales Data'!D:D,Pivots!X1665,'Raw Sales Data'!S:S)</f>
        <v>0</v>
      </c>
    </row>
    <row r="1666" spans="23:25" x14ac:dyDescent="0.3">
      <c r="W1666" t="str">
        <f t="shared" si="68"/>
        <v>22-Jul</v>
      </c>
      <c r="X1666" s="1">
        <f t="shared" si="69"/>
        <v>43668</v>
      </c>
      <c r="Y1666" s="5">
        <f>SUMIF('Raw Sales Data'!D:D,Pivots!X1666,'Raw Sales Data'!S:S)</f>
        <v>0</v>
      </c>
    </row>
    <row r="1667" spans="23:25" x14ac:dyDescent="0.3">
      <c r="W1667" t="str">
        <f t="shared" si="68"/>
        <v>23-Jul</v>
      </c>
      <c r="X1667" s="1">
        <f t="shared" si="69"/>
        <v>43669</v>
      </c>
      <c r="Y1667" s="5">
        <f>SUMIF('Raw Sales Data'!D:D,Pivots!X1667,'Raw Sales Data'!S:S)</f>
        <v>0</v>
      </c>
    </row>
    <row r="1668" spans="23:25" x14ac:dyDescent="0.3">
      <c r="W1668" t="str">
        <f t="shared" ref="W1668:W1731" si="70">TEXT(X1668,"dd-mmm")</f>
        <v>24-Jul</v>
      </c>
      <c r="X1668" s="1">
        <f t="shared" si="69"/>
        <v>43670</v>
      </c>
      <c r="Y1668" s="5">
        <f>SUMIF('Raw Sales Data'!D:D,Pivots!X1668,'Raw Sales Data'!S:S)</f>
        <v>0</v>
      </c>
    </row>
    <row r="1669" spans="23:25" x14ac:dyDescent="0.3">
      <c r="W1669" t="str">
        <f t="shared" si="70"/>
        <v>25-Jul</v>
      </c>
      <c r="X1669" s="1">
        <f t="shared" ref="X1669:X1732" si="71">X1668+1</f>
        <v>43671</v>
      </c>
      <c r="Y1669" s="5">
        <f>SUMIF('Raw Sales Data'!D:D,Pivots!X1669,'Raw Sales Data'!S:S)</f>
        <v>0</v>
      </c>
    </row>
    <row r="1670" spans="23:25" x14ac:dyDescent="0.3">
      <c r="W1670" t="str">
        <f t="shared" si="70"/>
        <v>26-Jul</v>
      </c>
      <c r="X1670" s="1">
        <f t="shared" si="71"/>
        <v>43672</v>
      </c>
      <c r="Y1670" s="5">
        <f>SUMIF('Raw Sales Data'!D:D,Pivots!X1670,'Raw Sales Data'!S:S)</f>
        <v>0</v>
      </c>
    </row>
    <row r="1671" spans="23:25" x14ac:dyDescent="0.3">
      <c r="W1671" t="str">
        <f t="shared" si="70"/>
        <v>27-Jul</v>
      </c>
      <c r="X1671" s="1">
        <f t="shared" si="71"/>
        <v>43673</v>
      </c>
      <c r="Y1671" s="5">
        <f>SUMIF('Raw Sales Data'!D:D,Pivots!X1671,'Raw Sales Data'!S:S)</f>
        <v>0</v>
      </c>
    </row>
    <row r="1672" spans="23:25" x14ac:dyDescent="0.3">
      <c r="W1672" t="str">
        <f t="shared" si="70"/>
        <v>28-Jul</v>
      </c>
      <c r="X1672" s="1">
        <f t="shared" si="71"/>
        <v>43674</v>
      </c>
      <c r="Y1672" s="5">
        <f>SUMIF('Raw Sales Data'!D:D,Pivots!X1672,'Raw Sales Data'!S:S)</f>
        <v>0</v>
      </c>
    </row>
    <row r="1673" spans="23:25" x14ac:dyDescent="0.3">
      <c r="W1673" t="str">
        <f t="shared" si="70"/>
        <v>29-Jul</v>
      </c>
      <c r="X1673" s="1">
        <f t="shared" si="71"/>
        <v>43675</v>
      </c>
      <c r="Y1673" s="5">
        <f>SUMIF('Raw Sales Data'!D:D,Pivots!X1673,'Raw Sales Data'!S:S)</f>
        <v>0</v>
      </c>
    </row>
    <row r="1674" spans="23:25" x14ac:dyDescent="0.3">
      <c r="W1674" t="str">
        <f t="shared" si="70"/>
        <v>30-Jul</v>
      </c>
      <c r="X1674" s="1">
        <f t="shared" si="71"/>
        <v>43676</v>
      </c>
      <c r="Y1674" s="5">
        <f>SUMIF('Raw Sales Data'!D:D,Pivots!X1674,'Raw Sales Data'!S:S)</f>
        <v>0</v>
      </c>
    </row>
    <row r="1675" spans="23:25" x14ac:dyDescent="0.3">
      <c r="W1675" t="str">
        <f t="shared" si="70"/>
        <v>31-Jul</v>
      </c>
      <c r="X1675" s="1">
        <f t="shared" si="71"/>
        <v>43677</v>
      </c>
      <c r="Y1675" s="5">
        <f>SUMIF('Raw Sales Data'!D:D,Pivots!X1675,'Raw Sales Data'!S:S)</f>
        <v>0</v>
      </c>
    </row>
    <row r="1676" spans="23:25" x14ac:dyDescent="0.3">
      <c r="W1676" t="str">
        <f t="shared" si="70"/>
        <v>01-Aug</v>
      </c>
      <c r="X1676" s="1">
        <f t="shared" si="71"/>
        <v>43678</v>
      </c>
      <c r="Y1676" s="5">
        <f>SUMIF('Raw Sales Data'!D:D,Pivots!X1676,'Raw Sales Data'!S:S)</f>
        <v>0</v>
      </c>
    </row>
    <row r="1677" spans="23:25" x14ac:dyDescent="0.3">
      <c r="W1677" t="str">
        <f t="shared" si="70"/>
        <v>02-Aug</v>
      </c>
      <c r="X1677" s="1">
        <f t="shared" si="71"/>
        <v>43679</v>
      </c>
      <c r="Y1677" s="5">
        <f>SUMIF('Raw Sales Data'!D:D,Pivots!X1677,'Raw Sales Data'!S:S)</f>
        <v>0</v>
      </c>
    </row>
    <row r="1678" spans="23:25" x14ac:dyDescent="0.3">
      <c r="W1678" t="str">
        <f t="shared" si="70"/>
        <v>03-Aug</v>
      </c>
      <c r="X1678" s="1">
        <f t="shared" si="71"/>
        <v>43680</v>
      </c>
      <c r="Y1678" s="5">
        <f>SUMIF('Raw Sales Data'!D:D,Pivots!X1678,'Raw Sales Data'!S:S)</f>
        <v>0</v>
      </c>
    </row>
    <row r="1679" spans="23:25" x14ac:dyDescent="0.3">
      <c r="W1679" t="str">
        <f t="shared" si="70"/>
        <v>04-Aug</v>
      </c>
      <c r="X1679" s="1">
        <f t="shared" si="71"/>
        <v>43681</v>
      </c>
      <c r="Y1679" s="5">
        <f>SUMIF('Raw Sales Data'!D:D,Pivots!X1679,'Raw Sales Data'!S:S)</f>
        <v>0</v>
      </c>
    </row>
    <row r="1680" spans="23:25" x14ac:dyDescent="0.3">
      <c r="W1680" t="str">
        <f t="shared" si="70"/>
        <v>05-Aug</v>
      </c>
      <c r="X1680" s="1">
        <f t="shared" si="71"/>
        <v>43682</v>
      </c>
      <c r="Y1680" s="5">
        <f>SUMIF('Raw Sales Data'!D:D,Pivots!X1680,'Raw Sales Data'!S:S)</f>
        <v>0</v>
      </c>
    </row>
    <row r="1681" spans="23:25" x14ac:dyDescent="0.3">
      <c r="W1681" t="str">
        <f t="shared" si="70"/>
        <v>06-Aug</v>
      </c>
      <c r="X1681" s="1">
        <f t="shared" si="71"/>
        <v>43683</v>
      </c>
      <c r="Y1681" s="5">
        <f>SUMIF('Raw Sales Data'!D:D,Pivots!X1681,'Raw Sales Data'!S:S)</f>
        <v>0</v>
      </c>
    </row>
    <row r="1682" spans="23:25" x14ac:dyDescent="0.3">
      <c r="W1682" t="str">
        <f t="shared" si="70"/>
        <v>07-Aug</v>
      </c>
      <c r="X1682" s="1">
        <f t="shared" si="71"/>
        <v>43684</v>
      </c>
      <c r="Y1682" s="5">
        <f>SUMIF('Raw Sales Data'!D:D,Pivots!X1682,'Raw Sales Data'!S:S)</f>
        <v>0</v>
      </c>
    </row>
    <row r="1683" spans="23:25" x14ac:dyDescent="0.3">
      <c r="W1683" t="str">
        <f t="shared" si="70"/>
        <v>08-Aug</v>
      </c>
      <c r="X1683" s="1">
        <f t="shared" si="71"/>
        <v>43685</v>
      </c>
      <c r="Y1683" s="5">
        <f>SUMIF('Raw Sales Data'!D:D,Pivots!X1683,'Raw Sales Data'!S:S)</f>
        <v>0</v>
      </c>
    </row>
    <row r="1684" spans="23:25" x14ac:dyDescent="0.3">
      <c r="W1684" t="str">
        <f t="shared" si="70"/>
        <v>09-Aug</v>
      </c>
      <c r="X1684" s="1">
        <f t="shared" si="71"/>
        <v>43686</v>
      </c>
      <c r="Y1684" s="5">
        <f>SUMIF('Raw Sales Data'!D:D,Pivots!X1684,'Raw Sales Data'!S:S)</f>
        <v>0</v>
      </c>
    </row>
    <row r="1685" spans="23:25" x14ac:dyDescent="0.3">
      <c r="W1685" t="str">
        <f t="shared" si="70"/>
        <v>10-Aug</v>
      </c>
      <c r="X1685" s="1">
        <f t="shared" si="71"/>
        <v>43687</v>
      </c>
      <c r="Y1685" s="5">
        <f>SUMIF('Raw Sales Data'!D:D,Pivots!X1685,'Raw Sales Data'!S:S)</f>
        <v>0</v>
      </c>
    </row>
    <row r="1686" spans="23:25" x14ac:dyDescent="0.3">
      <c r="W1686" t="str">
        <f t="shared" si="70"/>
        <v>11-Aug</v>
      </c>
      <c r="X1686" s="1">
        <f t="shared" si="71"/>
        <v>43688</v>
      </c>
      <c r="Y1686" s="5">
        <f>SUMIF('Raw Sales Data'!D:D,Pivots!X1686,'Raw Sales Data'!S:S)</f>
        <v>0</v>
      </c>
    </row>
    <row r="1687" spans="23:25" x14ac:dyDescent="0.3">
      <c r="W1687" t="str">
        <f t="shared" si="70"/>
        <v>12-Aug</v>
      </c>
      <c r="X1687" s="1">
        <f t="shared" si="71"/>
        <v>43689</v>
      </c>
      <c r="Y1687" s="5">
        <f>SUMIF('Raw Sales Data'!D:D,Pivots!X1687,'Raw Sales Data'!S:S)</f>
        <v>0</v>
      </c>
    </row>
    <row r="1688" spans="23:25" x14ac:dyDescent="0.3">
      <c r="W1688" t="str">
        <f t="shared" si="70"/>
        <v>13-Aug</v>
      </c>
      <c r="X1688" s="1">
        <f t="shared" si="71"/>
        <v>43690</v>
      </c>
      <c r="Y1688" s="5">
        <f>SUMIF('Raw Sales Data'!D:D,Pivots!X1688,'Raw Sales Data'!S:S)</f>
        <v>0</v>
      </c>
    </row>
    <row r="1689" spans="23:25" x14ac:dyDescent="0.3">
      <c r="W1689" t="str">
        <f t="shared" si="70"/>
        <v>14-Aug</v>
      </c>
      <c r="X1689" s="1">
        <f t="shared" si="71"/>
        <v>43691</v>
      </c>
      <c r="Y1689" s="5">
        <f>SUMIF('Raw Sales Data'!D:D,Pivots!X1689,'Raw Sales Data'!S:S)</f>
        <v>0</v>
      </c>
    </row>
    <row r="1690" spans="23:25" x14ac:dyDescent="0.3">
      <c r="W1690" t="str">
        <f t="shared" si="70"/>
        <v>15-Aug</v>
      </c>
      <c r="X1690" s="1">
        <f t="shared" si="71"/>
        <v>43692</v>
      </c>
      <c r="Y1690" s="5">
        <f>SUMIF('Raw Sales Data'!D:D,Pivots!X1690,'Raw Sales Data'!S:S)</f>
        <v>0</v>
      </c>
    </row>
    <row r="1691" spans="23:25" x14ac:dyDescent="0.3">
      <c r="W1691" t="str">
        <f t="shared" si="70"/>
        <v>16-Aug</v>
      </c>
      <c r="X1691" s="1">
        <f t="shared" si="71"/>
        <v>43693</v>
      </c>
      <c r="Y1691" s="5">
        <f>SUMIF('Raw Sales Data'!D:D,Pivots!X1691,'Raw Sales Data'!S:S)</f>
        <v>0</v>
      </c>
    </row>
    <row r="1692" spans="23:25" x14ac:dyDescent="0.3">
      <c r="W1692" t="str">
        <f t="shared" si="70"/>
        <v>17-Aug</v>
      </c>
      <c r="X1692" s="1">
        <f t="shared" si="71"/>
        <v>43694</v>
      </c>
      <c r="Y1692" s="5">
        <f>SUMIF('Raw Sales Data'!D:D,Pivots!X1692,'Raw Sales Data'!S:S)</f>
        <v>0</v>
      </c>
    </row>
    <row r="1693" spans="23:25" x14ac:dyDescent="0.3">
      <c r="W1693" t="str">
        <f t="shared" si="70"/>
        <v>18-Aug</v>
      </c>
      <c r="X1693" s="1">
        <f t="shared" si="71"/>
        <v>43695</v>
      </c>
      <c r="Y1693" s="5">
        <f>SUMIF('Raw Sales Data'!D:D,Pivots!X1693,'Raw Sales Data'!S:S)</f>
        <v>0</v>
      </c>
    </row>
    <row r="1694" spans="23:25" x14ac:dyDescent="0.3">
      <c r="W1694" t="str">
        <f t="shared" si="70"/>
        <v>19-Aug</v>
      </c>
      <c r="X1694" s="1">
        <f t="shared" si="71"/>
        <v>43696</v>
      </c>
      <c r="Y1694" s="5">
        <f>SUMIF('Raw Sales Data'!D:D,Pivots!X1694,'Raw Sales Data'!S:S)</f>
        <v>0</v>
      </c>
    </row>
    <row r="1695" spans="23:25" x14ac:dyDescent="0.3">
      <c r="W1695" t="str">
        <f t="shared" si="70"/>
        <v>20-Aug</v>
      </c>
      <c r="X1695" s="1">
        <f t="shared" si="71"/>
        <v>43697</v>
      </c>
      <c r="Y1695" s="5">
        <f>SUMIF('Raw Sales Data'!D:D,Pivots!X1695,'Raw Sales Data'!S:S)</f>
        <v>0</v>
      </c>
    </row>
    <row r="1696" spans="23:25" x14ac:dyDescent="0.3">
      <c r="W1696" t="str">
        <f t="shared" si="70"/>
        <v>21-Aug</v>
      </c>
      <c r="X1696" s="1">
        <f t="shared" si="71"/>
        <v>43698</v>
      </c>
      <c r="Y1696" s="5">
        <f>SUMIF('Raw Sales Data'!D:D,Pivots!X1696,'Raw Sales Data'!S:S)</f>
        <v>0</v>
      </c>
    </row>
    <row r="1697" spans="23:25" x14ac:dyDescent="0.3">
      <c r="W1697" t="str">
        <f t="shared" si="70"/>
        <v>22-Aug</v>
      </c>
      <c r="X1697" s="1">
        <f t="shared" si="71"/>
        <v>43699</v>
      </c>
      <c r="Y1697" s="5">
        <f>SUMIF('Raw Sales Data'!D:D,Pivots!X1697,'Raw Sales Data'!S:S)</f>
        <v>0</v>
      </c>
    </row>
    <row r="1698" spans="23:25" x14ac:dyDescent="0.3">
      <c r="W1698" t="str">
        <f t="shared" si="70"/>
        <v>23-Aug</v>
      </c>
      <c r="X1698" s="1">
        <f t="shared" si="71"/>
        <v>43700</v>
      </c>
      <c r="Y1698" s="5">
        <f>SUMIF('Raw Sales Data'!D:D,Pivots!X1698,'Raw Sales Data'!S:S)</f>
        <v>0</v>
      </c>
    </row>
    <row r="1699" spans="23:25" x14ac:dyDescent="0.3">
      <c r="W1699" t="str">
        <f t="shared" si="70"/>
        <v>24-Aug</v>
      </c>
      <c r="X1699" s="1">
        <f t="shared" si="71"/>
        <v>43701</v>
      </c>
      <c r="Y1699" s="5">
        <f>SUMIF('Raw Sales Data'!D:D,Pivots!X1699,'Raw Sales Data'!S:S)</f>
        <v>0</v>
      </c>
    </row>
    <row r="1700" spans="23:25" x14ac:dyDescent="0.3">
      <c r="W1700" t="str">
        <f t="shared" si="70"/>
        <v>25-Aug</v>
      </c>
      <c r="X1700" s="1">
        <f t="shared" si="71"/>
        <v>43702</v>
      </c>
      <c r="Y1700" s="5">
        <f>SUMIF('Raw Sales Data'!D:D,Pivots!X1700,'Raw Sales Data'!S:S)</f>
        <v>0</v>
      </c>
    </row>
    <row r="1701" spans="23:25" x14ac:dyDescent="0.3">
      <c r="W1701" t="str">
        <f t="shared" si="70"/>
        <v>26-Aug</v>
      </c>
      <c r="X1701" s="1">
        <f t="shared" si="71"/>
        <v>43703</v>
      </c>
      <c r="Y1701" s="5">
        <f>SUMIF('Raw Sales Data'!D:D,Pivots!X1701,'Raw Sales Data'!S:S)</f>
        <v>0</v>
      </c>
    </row>
    <row r="1702" spans="23:25" x14ac:dyDescent="0.3">
      <c r="W1702" t="str">
        <f t="shared" si="70"/>
        <v>27-Aug</v>
      </c>
      <c r="X1702" s="1">
        <f t="shared" si="71"/>
        <v>43704</v>
      </c>
      <c r="Y1702" s="5">
        <f>SUMIF('Raw Sales Data'!D:D,Pivots!X1702,'Raw Sales Data'!S:S)</f>
        <v>0</v>
      </c>
    </row>
    <row r="1703" spans="23:25" x14ac:dyDescent="0.3">
      <c r="W1703" t="str">
        <f t="shared" si="70"/>
        <v>28-Aug</v>
      </c>
      <c r="X1703" s="1">
        <f t="shared" si="71"/>
        <v>43705</v>
      </c>
      <c r="Y1703" s="5">
        <f>SUMIF('Raw Sales Data'!D:D,Pivots!X1703,'Raw Sales Data'!S:S)</f>
        <v>0</v>
      </c>
    </row>
    <row r="1704" spans="23:25" x14ac:dyDescent="0.3">
      <c r="W1704" t="str">
        <f t="shared" si="70"/>
        <v>29-Aug</v>
      </c>
      <c r="X1704" s="1">
        <f t="shared" si="71"/>
        <v>43706</v>
      </c>
      <c r="Y1704" s="5">
        <f>SUMIF('Raw Sales Data'!D:D,Pivots!X1704,'Raw Sales Data'!S:S)</f>
        <v>0</v>
      </c>
    </row>
    <row r="1705" spans="23:25" x14ac:dyDescent="0.3">
      <c r="W1705" t="str">
        <f t="shared" si="70"/>
        <v>30-Aug</v>
      </c>
      <c r="X1705" s="1">
        <f t="shared" si="71"/>
        <v>43707</v>
      </c>
      <c r="Y1705" s="5">
        <f>SUMIF('Raw Sales Data'!D:D,Pivots!X1705,'Raw Sales Data'!S:S)</f>
        <v>0</v>
      </c>
    </row>
    <row r="1706" spans="23:25" x14ac:dyDescent="0.3">
      <c r="W1706" t="str">
        <f t="shared" si="70"/>
        <v>31-Aug</v>
      </c>
      <c r="X1706" s="1">
        <f t="shared" si="71"/>
        <v>43708</v>
      </c>
      <c r="Y1706" s="5">
        <f>SUMIF('Raw Sales Data'!D:D,Pivots!X1706,'Raw Sales Data'!S:S)</f>
        <v>0</v>
      </c>
    </row>
    <row r="1707" spans="23:25" x14ac:dyDescent="0.3">
      <c r="W1707" t="str">
        <f t="shared" si="70"/>
        <v>01-Sep</v>
      </c>
      <c r="X1707" s="1">
        <f t="shared" si="71"/>
        <v>43709</v>
      </c>
      <c r="Y1707" s="5">
        <f>SUMIF('Raw Sales Data'!D:D,Pivots!X1707,'Raw Sales Data'!S:S)</f>
        <v>0</v>
      </c>
    </row>
    <row r="1708" spans="23:25" x14ac:dyDescent="0.3">
      <c r="W1708" t="str">
        <f t="shared" si="70"/>
        <v>02-Sep</v>
      </c>
      <c r="X1708" s="1">
        <f t="shared" si="71"/>
        <v>43710</v>
      </c>
      <c r="Y1708" s="5">
        <f>SUMIF('Raw Sales Data'!D:D,Pivots!X1708,'Raw Sales Data'!S:S)</f>
        <v>0</v>
      </c>
    </row>
    <row r="1709" spans="23:25" x14ac:dyDescent="0.3">
      <c r="W1709" t="str">
        <f t="shared" si="70"/>
        <v>03-Sep</v>
      </c>
      <c r="X1709" s="1">
        <f t="shared" si="71"/>
        <v>43711</v>
      </c>
      <c r="Y1709" s="5">
        <f>SUMIF('Raw Sales Data'!D:D,Pivots!X1709,'Raw Sales Data'!S:S)</f>
        <v>0</v>
      </c>
    </row>
    <row r="1710" spans="23:25" x14ac:dyDescent="0.3">
      <c r="W1710" t="str">
        <f t="shared" si="70"/>
        <v>04-Sep</v>
      </c>
      <c r="X1710" s="1">
        <f t="shared" si="71"/>
        <v>43712</v>
      </c>
      <c r="Y1710" s="5">
        <f>SUMIF('Raw Sales Data'!D:D,Pivots!X1710,'Raw Sales Data'!S:S)</f>
        <v>0</v>
      </c>
    </row>
    <row r="1711" spans="23:25" x14ac:dyDescent="0.3">
      <c r="W1711" t="str">
        <f t="shared" si="70"/>
        <v>05-Sep</v>
      </c>
      <c r="X1711" s="1">
        <f t="shared" si="71"/>
        <v>43713</v>
      </c>
      <c r="Y1711" s="5">
        <f>SUMIF('Raw Sales Data'!D:D,Pivots!X1711,'Raw Sales Data'!S:S)</f>
        <v>0</v>
      </c>
    </row>
    <row r="1712" spans="23:25" x14ac:dyDescent="0.3">
      <c r="W1712" t="str">
        <f t="shared" si="70"/>
        <v>06-Sep</v>
      </c>
      <c r="X1712" s="1">
        <f t="shared" si="71"/>
        <v>43714</v>
      </c>
      <c r="Y1712" s="5">
        <f>SUMIF('Raw Sales Data'!D:D,Pivots!X1712,'Raw Sales Data'!S:S)</f>
        <v>0</v>
      </c>
    </row>
    <row r="1713" spans="23:25" x14ac:dyDescent="0.3">
      <c r="W1713" t="str">
        <f t="shared" si="70"/>
        <v>07-Sep</v>
      </c>
      <c r="X1713" s="1">
        <f t="shared" si="71"/>
        <v>43715</v>
      </c>
      <c r="Y1713" s="5">
        <f>SUMIF('Raw Sales Data'!D:D,Pivots!X1713,'Raw Sales Data'!S:S)</f>
        <v>0</v>
      </c>
    </row>
    <row r="1714" spans="23:25" x14ac:dyDescent="0.3">
      <c r="W1714" t="str">
        <f t="shared" si="70"/>
        <v>08-Sep</v>
      </c>
      <c r="X1714" s="1">
        <f t="shared" si="71"/>
        <v>43716</v>
      </c>
      <c r="Y1714" s="5">
        <f>SUMIF('Raw Sales Data'!D:D,Pivots!X1714,'Raw Sales Data'!S:S)</f>
        <v>0</v>
      </c>
    </row>
    <row r="1715" spans="23:25" x14ac:dyDescent="0.3">
      <c r="W1715" t="str">
        <f t="shared" si="70"/>
        <v>09-Sep</v>
      </c>
      <c r="X1715" s="1">
        <f t="shared" si="71"/>
        <v>43717</v>
      </c>
      <c r="Y1715" s="5">
        <f>SUMIF('Raw Sales Data'!D:D,Pivots!X1715,'Raw Sales Data'!S:S)</f>
        <v>0</v>
      </c>
    </row>
    <row r="1716" spans="23:25" x14ac:dyDescent="0.3">
      <c r="W1716" t="str">
        <f t="shared" si="70"/>
        <v>10-Sep</v>
      </c>
      <c r="X1716" s="1">
        <f t="shared" si="71"/>
        <v>43718</v>
      </c>
      <c r="Y1716" s="5">
        <f>SUMIF('Raw Sales Data'!D:D,Pivots!X1716,'Raw Sales Data'!S:S)</f>
        <v>0</v>
      </c>
    </row>
    <row r="1717" spans="23:25" x14ac:dyDescent="0.3">
      <c r="W1717" t="str">
        <f t="shared" si="70"/>
        <v>11-Sep</v>
      </c>
      <c r="X1717" s="1">
        <f t="shared" si="71"/>
        <v>43719</v>
      </c>
      <c r="Y1717" s="5">
        <f>SUMIF('Raw Sales Data'!D:D,Pivots!X1717,'Raw Sales Data'!S:S)</f>
        <v>0</v>
      </c>
    </row>
    <row r="1718" spans="23:25" x14ac:dyDescent="0.3">
      <c r="W1718" t="str">
        <f t="shared" si="70"/>
        <v>12-Sep</v>
      </c>
      <c r="X1718" s="1">
        <f t="shared" si="71"/>
        <v>43720</v>
      </c>
      <c r="Y1718" s="5">
        <f>SUMIF('Raw Sales Data'!D:D,Pivots!X1718,'Raw Sales Data'!S:S)</f>
        <v>0</v>
      </c>
    </row>
    <row r="1719" spans="23:25" x14ac:dyDescent="0.3">
      <c r="W1719" t="str">
        <f t="shared" si="70"/>
        <v>13-Sep</v>
      </c>
      <c r="X1719" s="1">
        <f t="shared" si="71"/>
        <v>43721</v>
      </c>
      <c r="Y1719" s="5">
        <f>SUMIF('Raw Sales Data'!D:D,Pivots!X1719,'Raw Sales Data'!S:S)</f>
        <v>0</v>
      </c>
    </row>
    <row r="1720" spans="23:25" x14ac:dyDescent="0.3">
      <c r="W1720" t="str">
        <f t="shared" si="70"/>
        <v>14-Sep</v>
      </c>
      <c r="X1720" s="1">
        <f t="shared" si="71"/>
        <v>43722</v>
      </c>
      <c r="Y1720" s="5">
        <f>SUMIF('Raw Sales Data'!D:D,Pivots!X1720,'Raw Sales Data'!S:S)</f>
        <v>0</v>
      </c>
    </row>
    <row r="1721" spans="23:25" x14ac:dyDescent="0.3">
      <c r="W1721" t="str">
        <f t="shared" si="70"/>
        <v>15-Sep</v>
      </c>
      <c r="X1721" s="1">
        <f t="shared" si="71"/>
        <v>43723</v>
      </c>
      <c r="Y1721" s="5">
        <f>SUMIF('Raw Sales Data'!D:D,Pivots!X1721,'Raw Sales Data'!S:S)</f>
        <v>0</v>
      </c>
    </row>
    <row r="1722" spans="23:25" x14ac:dyDescent="0.3">
      <c r="W1722" t="str">
        <f t="shared" si="70"/>
        <v>16-Sep</v>
      </c>
      <c r="X1722" s="1">
        <f t="shared" si="71"/>
        <v>43724</v>
      </c>
      <c r="Y1722" s="5">
        <f>SUMIF('Raw Sales Data'!D:D,Pivots!X1722,'Raw Sales Data'!S:S)</f>
        <v>0</v>
      </c>
    </row>
    <row r="1723" spans="23:25" x14ac:dyDescent="0.3">
      <c r="W1723" t="str">
        <f t="shared" si="70"/>
        <v>17-Sep</v>
      </c>
      <c r="X1723" s="1">
        <f t="shared" si="71"/>
        <v>43725</v>
      </c>
      <c r="Y1723" s="5">
        <f>SUMIF('Raw Sales Data'!D:D,Pivots!X1723,'Raw Sales Data'!S:S)</f>
        <v>0</v>
      </c>
    </row>
    <row r="1724" spans="23:25" x14ac:dyDescent="0.3">
      <c r="W1724" t="str">
        <f t="shared" si="70"/>
        <v>18-Sep</v>
      </c>
      <c r="X1724" s="1">
        <f t="shared" si="71"/>
        <v>43726</v>
      </c>
      <c r="Y1724" s="5">
        <f>SUMIF('Raw Sales Data'!D:D,Pivots!X1724,'Raw Sales Data'!S:S)</f>
        <v>0</v>
      </c>
    </row>
    <row r="1725" spans="23:25" x14ac:dyDescent="0.3">
      <c r="W1725" t="str">
        <f t="shared" si="70"/>
        <v>19-Sep</v>
      </c>
      <c r="X1725" s="1">
        <f t="shared" si="71"/>
        <v>43727</v>
      </c>
      <c r="Y1725" s="5">
        <f>SUMIF('Raw Sales Data'!D:D,Pivots!X1725,'Raw Sales Data'!S:S)</f>
        <v>0</v>
      </c>
    </row>
    <row r="1726" spans="23:25" x14ac:dyDescent="0.3">
      <c r="W1726" t="str">
        <f t="shared" si="70"/>
        <v>20-Sep</v>
      </c>
      <c r="X1726" s="1">
        <f t="shared" si="71"/>
        <v>43728</v>
      </c>
      <c r="Y1726" s="5">
        <f>SUMIF('Raw Sales Data'!D:D,Pivots!X1726,'Raw Sales Data'!S:S)</f>
        <v>0</v>
      </c>
    </row>
    <row r="1727" spans="23:25" x14ac:dyDescent="0.3">
      <c r="W1727" t="str">
        <f t="shared" si="70"/>
        <v>21-Sep</v>
      </c>
      <c r="X1727" s="1">
        <f t="shared" si="71"/>
        <v>43729</v>
      </c>
      <c r="Y1727" s="5">
        <f>SUMIF('Raw Sales Data'!D:D,Pivots!X1727,'Raw Sales Data'!S:S)</f>
        <v>0</v>
      </c>
    </row>
    <row r="1728" spans="23:25" x14ac:dyDescent="0.3">
      <c r="W1728" t="str">
        <f t="shared" si="70"/>
        <v>22-Sep</v>
      </c>
      <c r="X1728" s="1">
        <f t="shared" si="71"/>
        <v>43730</v>
      </c>
      <c r="Y1728" s="5">
        <f>SUMIF('Raw Sales Data'!D:D,Pivots!X1728,'Raw Sales Data'!S:S)</f>
        <v>0</v>
      </c>
    </row>
    <row r="1729" spans="23:25" x14ac:dyDescent="0.3">
      <c r="W1729" t="str">
        <f t="shared" si="70"/>
        <v>23-Sep</v>
      </c>
      <c r="X1729" s="1">
        <f t="shared" si="71"/>
        <v>43731</v>
      </c>
      <c r="Y1729" s="5">
        <f>SUMIF('Raw Sales Data'!D:D,Pivots!X1729,'Raw Sales Data'!S:S)</f>
        <v>0</v>
      </c>
    </row>
    <row r="1730" spans="23:25" x14ac:dyDescent="0.3">
      <c r="W1730" t="str">
        <f t="shared" si="70"/>
        <v>24-Sep</v>
      </c>
      <c r="X1730" s="1">
        <f t="shared" si="71"/>
        <v>43732</v>
      </c>
      <c r="Y1730" s="5">
        <f>SUMIF('Raw Sales Data'!D:D,Pivots!X1730,'Raw Sales Data'!S:S)</f>
        <v>0</v>
      </c>
    </row>
    <row r="1731" spans="23:25" x14ac:dyDescent="0.3">
      <c r="W1731" t="str">
        <f t="shared" si="70"/>
        <v>25-Sep</v>
      </c>
      <c r="X1731" s="1">
        <f t="shared" si="71"/>
        <v>43733</v>
      </c>
      <c r="Y1731" s="5">
        <f>SUMIF('Raw Sales Data'!D:D,Pivots!X1731,'Raw Sales Data'!S:S)</f>
        <v>0</v>
      </c>
    </row>
    <row r="1732" spans="23:25" x14ac:dyDescent="0.3">
      <c r="W1732" t="str">
        <f t="shared" ref="W1732:W1795" si="72">TEXT(X1732,"dd-mmm")</f>
        <v>26-Sep</v>
      </c>
      <c r="X1732" s="1">
        <f t="shared" si="71"/>
        <v>43734</v>
      </c>
      <c r="Y1732" s="5">
        <f>SUMIF('Raw Sales Data'!D:D,Pivots!X1732,'Raw Sales Data'!S:S)</f>
        <v>0</v>
      </c>
    </row>
    <row r="1733" spans="23:25" x14ac:dyDescent="0.3">
      <c r="W1733" t="str">
        <f t="shared" si="72"/>
        <v>27-Sep</v>
      </c>
      <c r="X1733" s="1">
        <f t="shared" ref="X1733:X1796" si="73">X1732+1</f>
        <v>43735</v>
      </c>
      <c r="Y1733" s="5">
        <f>SUMIF('Raw Sales Data'!D:D,Pivots!X1733,'Raw Sales Data'!S:S)</f>
        <v>0</v>
      </c>
    </row>
    <row r="1734" spans="23:25" x14ac:dyDescent="0.3">
      <c r="W1734" t="str">
        <f t="shared" si="72"/>
        <v>28-Sep</v>
      </c>
      <c r="X1734" s="1">
        <f t="shared" si="73"/>
        <v>43736</v>
      </c>
      <c r="Y1734" s="5">
        <f>SUMIF('Raw Sales Data'!D:D,Pivots!X1734,'Raw Sales Data'!S:S)</f>
        <v>0</v>
      </c>
    </row>
    <row r="1735" spans="23:25" x14ac:dyDescent="0.3">
      <c r="W1735" t="str">
        <f t="shared" si="72"/>
        <v>29-Sep</v>
      </c>
      <c r="X1735" s="1">
        <f t="shared" si="73"/>
        <v>43737</v>
      </c>
      <c r="Y1735" s="5">
        <f>SUMIF('Raw Sales Data'!D:D,Pivots!X1735,'Raw Sales Data'!S:S)</f>
        <v>0</v>
      </c>
    </row>
    <row r="1736" spans="23:25" x14ac:dyDescent="0.3">
      <c r="W1736" t="str">
        <f t="shared" si="72"/>
        <v>30-Sep</v>
      </c>
      <c r="X1736" s="1">
        <f t="shared" si="73"/>
        <v>43738</v>
      </c>
      <c r="Y1736" s="5">
        <f>SUMIF('Raw Sales Data'!D:D,Pivots!X1736,'Raw Sales Data'!S:S)</f>
        <v>0</v>
      </c>
    </row>
    <row r="1737" spans="23:25" x14ac:dyDescent="0.3">
      <c r="W1737" t="str">
        <f t="shared" si="72"/>
        <v>01-Oct</v>
      </c>
      <c r="X1737" s="1">
        <f t="shared" si="73"/>
        <v>43739</v>
      </c>
      <c r="Y1737" s="5">
        <f>SUMIF('Raw Sales Data'!D:D,Pivots!X1737,'Raw Sales Data'!S:S)</f>
        <v>0</v>
      </c>
    </row>
    <row r="1738" spans="23:25" x14ac:dyDescent="0.3">
      <c r="W1738" t="str">
        <f t="shared" si="72"/>
        <v>02-Oct</v>
      </c>
      <c r="X1738" s="1">
        <f t="shared" si="73"/>
        <v>43740</v>
      </c>
      <c r="Y1738" s="5">
        <f>SUMIF('Raw Sales Data'!D:D,Pivots!X1738,'Raw Sales Data'!S:S)</f>
        <v>0</v>
      </c>
    </row>
    <row r="1739" spans="23:25" x14ac:dyDescent="0.3">
      <c r="W1739" t="str">
        <f t="shared" si="72"/>
        <v>03-Oct</v>
      </c>
      <c r="X1739" s="1">
        <f t="shared" si="73"/>
        <v>43741</v>
      </c>
      <c r="Y1739" s="5">
        <f>SUMIF('Raw Sales Data'!D:D,Pivots!X1739,'Raw Sales Data'!S:S)</f>
        <v>0</v>
      </c>
    </row>
    <row r="1740" spans="23:25" x14ac:dyDescent="0.3">
      <c r="W1740" t="str">
        <f t="shared" si="72"/>
        <v>04-Oct</v>
      </c>
      <c r="X1740" s="1">
        <f t="shared" si="73"/>
        <v>43742</v>
      </c>
      <c r="Y1740" s="5">
        <f>SUMIF('Raw Sales Data'!D:D,Pivots!X1740,'Raw Sales Data'!S:S)</f>
        <v>0</v>
      </c>
    </row>
    <row r="1741" spans="23:25" x14ac:dyDescent="0.3">
      <c r="W1741" t="str">
        <f t="shared" si="72"/>
        <v>05-Oct</v>
      </c>
      <c r="X1741" s="1">
        <f t="shared" si="73"/>
        <v>43743</v>
      </c>
      <c r="Y1741" s="5">
        <f>SUMIF('Raw Sales Data'!D:D,Pivots!X1741,'Raw Sales Data'!S:S)</f>
        <v>0</v>
      </c>
    </row>
    <row r="1742" spans="23:25" x14ac:dyDescent="0.3">
      <c r="W1742" t="str">
        <f t="shared" si="72"/>
        <v>06-Oct</v>
      </c>
      <c r="X1742" s="1">
        <f t="shared" si="73"/>
        <v>43744</v>
      </c>
      <c r="Y1742" s="5">
        <f>SUMIF('Raw Sales Data'!D:D,Pivots!X1742,'Raw Sales Data'!S:S)</f>
        <v>0</v>
      </c>
    </row>
    <row r="1743" spans="23:25" x14ac:dyDescent="0.3">
      <c r="W1743" t="str">
        <f t="shared" si="72"/>
        <v>07-Oct</v>
      </c>
      <c r="X1743" s="1">
        <f t="shared" si="73"/>
        <v>43745</v>
      </c>
      <c r="Y1743" s="5">
        <f>SUMIF('Raw Sales Data'!D:D,Pivots!X1743,'Raw Sales Data'!S:S)</f>
        <v>0</v>
      </c>
    </row>
    <row r="1744" spans="23:25" x14ac:dyDescent="0.3">
      <c r="W1744" t="str">
        <f t="shared" si="72"/>
        <v>08-Oct</v>
      </c>
      <c r="X1744" s="1">
        <f t="shared" si="73"/>
        <v>43746</v>
      </c>
      <c r="Y1744" s="5">
        <f>SUMIF('Raw Sales Data'!D:D,Pivots!X1744,'Raw Sales Data'!S:S)</f>
        <v>0</v>
      </c>
    </row>
    <row r="1745" spans="23:25" x14ac:dyDescent="0.3">
      <c r="W1745" t="str">
        <f t="shared" si="72"/>
        <v>09-Oct</v>
      </c>
      <c r="X1745" s="1">
        <f t="shared" si="73"/>
        <v>43747</v>
      </c>
      <c r="Y1745" s="5">
        <f>SUMIF('Raw Sales Data'!D:D,Pivots!X1745,'Raw Sales Data'!S:S)</f>
        <v>0</v>
      </c>
    </row>
    <row r="1746" spans="23:25" x14ac:dyDescent="0.3">
      <c r="W1746" t="str">
        <f t="shared" si="72"/>
        <v>10-Oct</v>
      </c>
      <c r="X1746" s="1">
        <f t="shared" si="73"/>
        <v>43748</v>
      </c>
      <c r="Y1746" s="5">
        <f>SUMIF('Raw Sales Data'!D:D,Pivots!X1746,'Raw Sales Data'!S:S)</f>
        <v>0</v>
      </c>
    </row>
    <row r="1747" spans="23:25" x14ac:dyDescent="0.3">
      <c r="W1747" t="str">
        <f t="shared" si="72"/>
        <v>11-Oct</v>
      </c>
      <c r="X1747" s="1">
        <f t="shared" si="73"/>
        <v>43749</v>
      </c>
      <c r="Y1747" s="5">
        <f>SUMIF('Raw Sales Data'!D:D,Pivots!X1747,'Raw Sales Data'!S:S)</f>
        <v>0</v>
      </c>
    </row>
    <row r="1748" spans="23:25" x14ac:dyDescent="0.3">
      <c r="W1748" t="str">
        <f t="shared" si="72"/>
        <v>12-Oct</v>
      </c>
      <c r="X1748" s="1">
        <f t="shared" si="73"/>
        <v>43750</v>
      </c>
      <c r="Y1748" s="5">
        <f>SUMIF('Raw Sales Data'!D:D,Pivots!X1748,'Raw Sales Data'!S:S)</f>
        <v>0</v>
      </c>
    </row>
    <row r="1749" spans="23:25" x14ac:dyDescent="0.3">
      <c r="W1749" t="str">
        <f t="shared" si="72"/>
        <v>13-Oct</v>
      </c>
      <c r="X1749" s="1">
        <f t="shared" si="73"/>
        <v>43751</v>
      </c>
      <c r="Y1749" s="5">
        <f>SUMIF('Raw Sales Data'!D:D,Pivots!X1749,'Raw Sales Data'!S:S)</f>
        <v>0</v>
      </c>
    </row>
    <row r="1750" spans="23:25" x14ac:dyDescent="0.3">
      <c r="W1750" t="str">
        <f t="shared" si="72"/>
        <v>14-Oct</v>
      </c>
      <c r="X1750" s="1">
        <f t="shared" si="73"/>
        <v>43752</v>
      </c>
      <c r="Y1750" s="5">
        <f>SUMIF('Raw Sales Data'!D:D,Pivots!X1750,'Raw Sales Data'!S:S)</f>
        <v>0</v>
      </c>
    </row>
    <row r="1751" spans="23:25" x14ac:dyDescent="0.3">
      <c r="W1751" t="str">
        <f t="shared" si="72"/>
        <v>15-Oct</v>
      </c>
      <c r="X1751" s="1">
        <f t="shared" si="73"/>
        <v>43753</v>
      </c>
      <c r="Y1751" s="5">
        <f>SUMIF('Raw Sales Data'!D:D,Pivots!X1751,'Raw Sales Data'!S:S)</f>
        <v>0</v>
      </c>
    </row>
    <row r="1752" spans="23:25" x14ac:dyDescent="0.3">
      <c r="W1752" t="str">
        <f t="shared" si="72"/>
        <v>16-Oct</v>
      </c>
      <c r="X1752" s="1">
        <f t="shared" si="73"/>
        <v>43754</v>
      </c>
      <c r="Y1752" s="5">
        <f>SUMIF('Raw Sales Data'!D:D,Pivots!X1752,'Raw Sales Data'!S:S)</f>
        <v>0</v>
      </c>
    </row>
    <row r="1753" spans="23:25" x14ac:dyDescent="0.3">
      <c r="W1753" t="str">
        <f t="shared" si="72"/>
        <v>17-Oct</v>
      </c>
      <c r="X1753" s="1">
        <f t="shared" si="73"/>
        <v>43755</v>
      </c>
      <c r="Y1753" s="5">
        <f>SUMIF('Raw Sales Data'!D:D,Pivots!X1753,'Raw Sales Data'!S:S)</f>
        <v>0</v>
      </c>
    </row>
    <row r="1754" spans="23:25" x14ac:dyDescent="0.3">
      <c r="W1754" t="str">
        <f t="shared" si="72"/>
        <v>18-Oct</v>
      </c>
      <c r="X1754" s="1">
        <f t="shared" si="73"/>
        <v>43756</v>
      </c>
      <c r="Y1754" s="5">
        <f>SUMIF('Raw Sales Data'!D:D,Pivots!X1754,'Raw Sales Data'!S:S)</f>
        <v>0</v>
      </c>
    </row>
    <row r="1755" spans="23:25" x14ac:dyDescent="0.3">
      <c r="W1755" t="str">
        <f t="shared" si="72"/>
        <v>19-Oct</v>
      </c>
      <c r="X1755" s="1">
        <f t="shared" si="73"/>
        <v>43757</v>
      </c>
      <c r="Y1755" s="5">
        <f>SUMIF('Raw Sales Data'!D:D,Pivots!X1755,'Raw Sales Data'!S:S)</f>
        <v>0</v>
      </c>
    </row>
    <row r="1756" spans="23:25" x14ac:dyDescent="0.3">
      <c r="W1756" t="str">
        <f t="shared" si="72"/>
        <v>20-Oct</v>
      </c>
      <c r="X1756" s="1">
        <f t="shared" si="73"/>
        <v>43758</v>
      </c>
      <c r="Y1756" s="5">
        <f>SUMIF('Raw Sales Data'!D:D,Pivots!X1756,'Raw Sales Data'!S:S)</f>
        <v>0</v>
      </c>
    </row>
    <row r="1757" spans="23:25" x14ac:dyDescent="0.3">
      <c r="W1757" t="str">
        <f t="shared" si="72"/>
        <v>21-Oct</v>
      </c>
      <c r="X1757" s="1">
        <f t="shared" si="73"/>
        <v>43759</v>
      </c>
      <c r="Y1757" s="5">
        <f>SUMIF('Raw Sales Data'!D:D,Pivots!X1757,'Raw Sales Data'!S:S)</f>
        <v>0</v>
      </c>
    </row>
    <row r="1758" spans="23:25" x14ac:dyDescent="0.3">
      <c r="W1758" t="str">
        <f t="shared" si="72"/>
        <v>22-Oct</v>
      </c>
      <c r="X1758" s="1">
        <f t="shared" si="73"/>
        <v>43760</v>
      </c>
      <c r="Y1758" s="5">
        <f>SUMIF('Raw Sales Data'!D:D,Pivots!X1758,'Raw Sales Data'!S:S)</f>
        <v>0</v>
      </c>
    </row>
    <row r="1759" spans="23:25" x14ac:dyDescent="0.3">
      <c r="W1759" t="str">
        <f t="shared" si="72"/>
        <v>23-Oct</v>
      </c>
      <c r="X1759" s="1">
        <f t="shared" si="73"/>
        <v>43761</v>
      </c>
      <c r="Y1759" s="5">
        <f>SUMIF('Raw Sales Data'!D:D,Pivots!X1759,'Raw Sales Data'!S:S)</f>
        <v>0</v>
      </c>
    </row>
    <row r="1760" spans="23:25" x14ac:dyDescent="0.3">
      <c r="W1760" t="str">
        <f t="shared" si="72"/>
        <v>24-Oct</v>
      </c>
      <c r="X1760" s="1">
        <f t="shared" si="73"/>
        <v>43762</v>
      </c>
      <c r="Y1760" s="5">
        <f>SUMIF('Raw Sales Data'!D:D,Pivots!X1760,'Raw Sales Data'!S:S)</f>
        <v>0</v>
      </c>
    </row>
    <row r="1761" spans="23:25" x14ac:dyDescent="0.3">
      <c r="W1761" t="str">
        <f t="shared" si="72"/>
        <v>25-Oct</v>
      </c>
      <c r="X1761" s="1">
        <f t="shared" si="73"/>
        <v>43763</v>
      </c>
      <c r="Y1761" s="5">
        <f>SUMIF('Raw Sales Data'!D:D,Pivots!X1761,'Raw Sales Data'!S:S)</f>
        <v>0</v>
      </c>
    </row>
    <row r="1762" spans="23:25" x14ac:dyDescent="0.3">
      <c r="W1762" t="str">
        <f t="shared" si="72"/>
        <v>26-Oct</v>
      </c>
      <c r="X1762" s="1">
        <f t="shared" si="73"/>
        <v>43764</v>
      </c>
      <c r="Y1762" s="5">
        <f>SUMIF('Raw Sales Data'!D:D,Pivots!X1762,'Raw Sales Data'!S:S)</f>
        <v>0</v>
      </c>
    </row>
    <row r="1763" spans="23:25" x14ac:dyDescent="0.3">
      <c r="W1763" t="str">
        <f t="shared" si="72"/>
        <v>27-Oct</v>
      </c>
      <c r="X1763" s="1">
        <f t="shared" si="73"/>
        <v>43765</v>
      </c>
      <c r="Y1763" s="5">
        <f>SUMIF('Raw Sales Data'!D:D,Pivots!X1763,'Raw Sales Data'!S:S)</f>
        <v>0</v>
      </c>
    </row>
    <row r="1764" spans="23:25" x14ac:dyDescent="0.3">
      <c r="W1764" t="str">
        <f t="shared" si="72"/>
        <v>28-Oct</v>
      </c>
      <c r="X1764" s="1">
        <f t="shared" si="73"/>
        <v>43766</v>
      </c>
      <c r="Y1764" s="5">
        <f>SUMIF('Raw Sales Data'!D:D,Pivots!X1764,'Raw Sales Data'!S:S)</f>
        <v>0</v>
      </c>
    </row>
    <row r="1765" spans="23:25" x14ac:dyDescent="0.3">
      <c r="W1765" t="str">
        <f t="shared" si="72"/>
        <v>29-Oct</v>
      </c>
      <c r="X1765" s="1">
        <f t="shared" si="73"/>
        <v>43767</v>
      </c>
      <c r="Y1765" s="5">
        <f>SUMIF('Raw Sales Data'!D:D,Pivots!X1765,'Raw Sales Data'!S:S)</f>
        <v>0</v>
      </c>
    </row>
    <row r="1766" spans="23:25" x14ac:dyDescent="0.3">
      <c r="W1766" t="str">
        <f t="shared" si="72"/>
        <v>30-Oct</v>
      </c>
      <c r="X1766" s="1">
        <f t="shared" si="73"/>
        <v>43768</v>
      </c>
      <c r="Y1766" s="5">
        <f>SUMIF('Raw Sales Data'!D:D,Pivots!X1766,'Raw Sales Data'!S:S)</f>
        <v>0</v>
      </c>
    </row>
    <row r="1767" spans="23:25" x14ac:dyDescent="0.3">
      <c r="W1767" t="str">
        <f t="shared" si="72"/>
        <v>31-Oct</v>
      </c>
      <c r="X1767" s="1">
        <f t="shared" si="73"/>
        <v>43769</v>
      </c>
      <c r="Y1767" s="5">
        <f>SUMIF('Raw Sales Data'!D:D,Pivots!X1767,'Raw Sales Data'!S:S)</f>
        <v>0</v>
      </c>
    </row>
    <row r="1768" spans="23:25" x14ac:dyDescent="0.3">
      <c r="W1768" t="str">
        <f t="shared" si="72"/>
        <v>01-Nov</v>
      </c>
      <c r="X1768" s="1">
        <f t="shared" si="73"/>
        <v>43770</v>
      </c>
      <c r="Y1768" s="5">
        <f>SUMIF('Raw Sales Data'!D:D,Pivots!X1768,'Raw Sales Data'!S:S)</f>
        <v>0</v>
      </c>
    </row>
    <row r="1769" spans="23:25" x14ac:dyDescent="0.3">
      <c r="W1769" t="str">
        <f t="shared" si="72"/>
        <v>02-Nov</v>
      </c>
      <c r="X1769" s="1">
        <f t="shared" si="73"/>
        <v>43771</v>
      </c>
      <c r="Y1769" s="5">
        <f>SUMIF('Raw Sales Data'!D:D,Pivots!X1769,'Raw Sales Data'!S:S)</f>
        <v>0</v>
      </c>
    </row>
    <row r="1770" spans="23:25" x14ac:dyDescent="0.3">
      <c r="W1770" t="str">
        <f t="shared" si="72"/>
        <v>03-Nov</v>
      </c>
      <c r="X1770" s="1">
        <f t="shared" si="73"/>
        <v>43772</v>
      </c>
      <c r="Y1770" s="5">
        <f>SUMIF('Raw Sales Data'!D:D,Pivots!X1770,'Raw Sales Data'!S:S)</f>
        <v>0</v>
      </c>
    </row>
    <row r="1771" spans="23:25" x14ac:dyDescent="0.3">
      <c r="W1771" t="str">
        <f t="shared" si="72"/>
        <v>04-Nov</v>
      </c>
      <c r="X1771" s="1">
        <f t="shared" si="73"/>
        <v>43773</v>
      </c>
      <c r="Y1771" s="5">
        <f>SUMIF('Raw Sales Data'!D:D,Pivots!X1771,'Raw Sales Data'!S:S)</f>
        <v>0</v>
      </c>
    </row>
    <row r="1772" spans="23:25" x14ac:dyDescent="0.3">
      <c r="W1772" t="str">
        <f t="shared" si="72"/>
        <v>05-Nov</v>
      </c>
      <c r="X1772" s="1">
        <f t="shared" si="73"/>
        <v>43774</v>
      </c>
      <c r="Y1772" s="5">
        <f>SUMIF('Raw Sales Data'!D:D,Pivots!X1772,'Raw Sales Data'!S:S)</f>
        <v>0</v>
      </c>
    </row>
    <row r="1773" spans="23:25" x14ac:dyDescent="0.3">
      <c r="W1773" t="str">
        <f t="shared" si="72"/>
        <v>06-Nov</v>
      </c>
      <c r="X1773" s="1">
        <f t="shared" si="73"/>
        <v>43775</v>
      </c>
      <c r="Y1773" s="5">
        <f>SUMIF('Raw Sales Data'!D:D,Pivots!X1773,'Raw Sales Data'!S:S)</f>
        <v>0</v>
      </c>
    </row>
    <row r="1774" spans="23:25" x14ac:dyDescent="0.3">
      <c r="W1774" t="str">
        <f t="shared" si="72"/>
        <v>07-Nov</v>
      </c>
      <c r="X1774" s="1">
        <f t="shared" si="73"/>
        <v>43776</v>
      </c>
      <c r="Y1774" s="5">
        <f>SUMIF('Raw Sales Data'!D:D,Pivots!X1774,'Raw Sales Data'!S:S)</f>
        <v>0</v>
      </c>
    </row>
    <row r="1775" spans="23:25" x14ac:dyDescent="0.3">
      <c r="W1775" t="str">
        <f t="shared" si="72"/>
        <v>08-Nov</v>
      </c>
      <c r="X1775" s="1">
        <f t="shared" si="73"/>
        <v>43777</v>
      </c>
      <c r="Y1775" s="5">
        <f>SUMIF('Raw Sales Data'!D:D,Pivots!X1775,'Raw Sales Data'!S:S)</f>
        <v>0</v>
      </c>
    </row>
    <row r="1776" spans="23:25" x14ac:dyDescent="0.3">
      <c r="W1776" t="str">
        <f t="shared" si="72"/>
        <v>09-Nov</v>
      </c>
      <c r="X1776" s="1">
        <f t="shared" si="73"/>
        <v>43778</v>
      </c>
      <c r="Y1776" s="5">
        <f>SUMIF('Raw Sales Data'!D:D,Pivots!X1776,'Raw Sales Data'!S:S)</f>
        <v>0</v>
      </c>
    </row>
    <row r="1777" spans="23:25" x14ac:dyDescent="0.3">
      <c r="W1777" t="str">
        <f t="shared" si="72"/>
        <v>10-Nov</v>
      </c>
      <c r="X1777" s="1">
        <f t="shared" si="73"/>
        <v>43779</v>
      </c>
      <c r="Y1777" s="5">
        <f>SUMIF('Raw Sales Data'!D:D,Pivots!X1777,'Raw Sales Data'!S:S)</f>
        <v>0</v>
      </c>
    </row>
    <row r="1778" spans="23:25" x14ac:dyDescent="0.3">
      <c r="W1778" t="str">
        <f t="shared" si="72"/>
        <v>11-Nov</v>
      </c>
      <c r="X1778" s="1">
        <f t="shared" si="73"/>
        <v>43780</v>
      </c>
      <c r="Y1778" s="5">
        <f>SUMIF('Raw Sales Data'!D:D,Pivots!X1778,'Raw Sales Data'!S:S)</f>
        <v>0</v>
      </c>
    </row>
    <row r="1779" spans="23:25" x14ac:dyDescent="0.3">
      <c r="W1779" t="str">
        <f t="shared" si="72"/>
        <v>12-Nov</v>
      </c>
      <c r="X1779" s="1">
        <f t="shared" si="73"/>
        <v>43781</v>
      </c>
      <c r="Y1779" s="5">
        <f>SUMIF('Raw Sales Data'!D:D,Pivots!X1779,'Raw Sales Data'!S:S)</f>
        <v>0</v>
      </c>
    </row>
    <row r="1780" spans="23:25" x14ac:dyDescent="0.3">
      <c r="W1780" t="str">
        <f t="shared" si="72"/>
        <v>13-Nov</v>
      </c>
      <c r="X1780" s="1">
        <f t="shared" si="73"/>
        <v>43782</v>
      </c>
      <c r="Y1780" s="5">
        <f>SUMIF('Raw Sales Data'!D:D,Pivots!X1780,'Raw Sales Data'!S:S)</f>
        <v>0</v>
      </c>
    </row>
    <row r="1781" spans="23:25" x14ac:dyDescent="0.3">
      <c r="W1781" t="str">
        <f t="shared" si="72"/>
        <v>14-Nov</v>
      </c>
      <c r="X1781" s="1">
        <f t="shared" si="73"/>
        <v>43783</v>
      </c>
      <c r="Y1781" s="5">
        <f>SUMIF('Raw Sales Data'!D:D,Pivots!X1781,'Raw Sales Data'!S:S)</f>
        <v>0</v>
      </c>
    </row>
    <row r="1782" spans="23:25" x14ac:dyDescent="0.3">
      <c r="W1782" t="str">
        <f t="shared" si="72"/>
        <v>15-Nov</v>
      </c>
      <c r="X1782" s="1">
        <f t="shared" si="73"/>
        <v>43784</v>
      </c>
      <c r="Y1782" s="5">
        <f>SUMIF('Raw Sales Data'!D:D,Pivots!X1782,'Raw Sales Data'!S:S)</f>
        <v>0</v>
      </c>
    </row>
    <row r="1783" spans="23:25" x14ac:dyDescent="0.3">
      <c r="W1783" t="str">
        <f t="shared" si="72"/>
        <v>16-Nov</v>
      </c>
      <c r="X1783" s="1">
        <f t="shared" si="73"/>
        <v>43785</v>
      </c>
      <c r="Y1783" s="5">
        <f>SUMIF('Raw Sales Data'!D:D,Pivots!X1783,'Raw Sales Data'!S:S)</f>
        <v>0</v>
      </c>
    </row>
    <row r="1784" spans="23:25" x14ac:dyDescent="0.3">
      <c r="W1784" t="str">
        <f t="shared" si="72"/>
        <v>17-Nov</v>
      </c>
      <c r="X1784" s="1">
        <f t="shared" si="73"/>
        <v>43786</v>
      </c>
      <c r="Y1784" s="5">
        <f>SUMIF('Raw Sales Data'!D:D,Pivots!X1784,'Raw Sales Data'!S:S)</f>
        <v>0</v>
      </c>
    </row>
    <row r="1785" spans="23:25" x14ac:dyDescent="0.3">
      <c r="W1785" t="str">
        <f t="shared" si="72"/>
        <v>18-Nov</v>
      </c>
      <c r="X1785" s="1">
        <f t="shared" si="73"/>
        <v>43787</v>
      </c>
      <c r="Y1785" s="5">
        <f>SUMIF('Raw Sales Data'!D:D,Pivots!X1785,'Raw Sales Data'!S:S)</f>
        <v>0</v>
      </c>
    </row>
    <row r="1786" spans="23:25" x14ac:dyDescent="0.3">
      <c r="W1786" t="str">
        <f t="shared" si="72"/>
        <v>19-Nov</v>
      </c>
      <c r="X1786" s="1">
        <f t="shared" si="73"/>
        <v>43788</v>
      </c>
      <c r="Y1786" s="5">
        <f>SUMIF('Raw Sales Data'!D:D,Pivots!X1786,'Raw Sales Data'!S:S)</f>
        <v>0</v>
      </c>
    </row>
    <row r="1787" spans="23:25" x14ac:dyDescent="0.3">
      <c r="W1787" t="str">
        <f t="shared" si="72"/>
        <v>20-Nov</v>
      </c>
      <c r="X1787" s="1">
        <f t="shared" si="73"/>
        <v>43789</v>
      </c>
      <c r="Y1787" s="5">
        <f>SUMIF('Raw Sales Data'!D:D,Pivots!X1787,'Raw Sales Data'!S:S)</f>
        <v>0</v>
      </c>
    </row>
    <row r="1788" spans="23:25" x14ac:dyDescent="0.3">
      <c r="W1788" t="str">
        <f t="shared" si="72"/>
        <v>21-Nov</v>
      </c>
      <c r="X1788" s="1">
        <f t="shared" si="73"/>
        <v>43790</v>
      </c>
      <c r="Y1788" s="5">
        <f>SUMIF('Raw Sales Data'!D:D,Pivots!X1788,'Raw Sales Data'!S:S)</f>
        <v>0</v>
      </c>
    </row>
    <row r="1789" spans="23:25" x14ac:dyDescent="0.3">
      <c r="W1789" t="str">
        <f t="shared" si="72"/>
        <v>22-Nov</v>
      </c>
      <c r="X1789" s="1">
        <f t="shared" si="73"/>
        <v>43791</v>
      </c>
      <c r="Y1789" s="5">
        <f>SUMIF('Raw Sales Data'!D:D,Pivots!X1789,'Raw Sales Data'!S:S)</f>
        <v>0</v>
      </c>
    </row>
    <row r="1790" spans="23:25" x14ac:dyDescent="0.3">
      <c r="W1790" t="str">
        <f t="shared" si="72"/>
        <v>23-Nov</v>
      </c>
      <c r="X1790" s="1">
        <f t="shared" si="73"/>
        <v>43792</v>
      </c>
      <c r="Y1790" s="5">
        <f>SUMIF('Raw Sales Data'!D:D,Pivots!X1790,'Raw Sales Data'!S:S)</f>
        <v>0</v>
      </c>
    </row>
    <row r="1791" spans="23:25" x14ac:dyDescent="0.3">
      <c r="W1791" t="str">
        <f t="shared" si="72"/>
        <v>24-Nov</v>
      </c>
      <c r="X1791" s="1">
        <f t="shared" si="73"/>
        <v>43793</v>
      </c>
      <c r="Y1791" s="5">
        <f>SUMIF('Raw Sales Data'!D:D,Pivots!X1791,'Raw Sales Data'!S:S)</f>
        <v>0</v>
      </c>
    </row>
    <row r="1792" spans="23:25" x14ac:dyDescent="0.3">
      <c r="W1792" t="str">
        <f t="shared" si="72"/>
        <v>25-Nov</v>
      </c>
      <c r="X1792" s="1">
        <f t="shared" si="73"/>
        <v>43794</v>
      </c>
      <c r="Y1792" s="5">
        <f>SUMIF('Raw Sales Data'!D:D,Pivots!X1792,'Raw Sales Data'!S:S)</f>
        <v>0</v>
      </c>
    </row>
    <row r="1793" spans="23:25" x14ac:dyDescent="0.3">
      <c r="W1793" t="str">
        <f t="shared" si="72"/>
        <v>26-Nov</v>
      </c>
      <c r="X1793" s="1">
        <f t="shared" si="73"/>
        <v>43795</v>
      </c>
      <c r="Y1793" s="5">
        <f>SUMIF('Raw Sales Data'!D:D,Pivots!X1793,'Raw Sales Data'!S:S)</f>
        <v>0</v>
      </c>
    </row>
    <row r="1794" spans="23:25" x14ac:dyDescent="0.3">
      <c r="W1794" t="str">
        <f t="shared" si="72"/>
        <v>27-Nov</v>
      </c>
      <c r="X1794" s="1">
        <f t="shared" si="73"/>
        <v>43796</v>
      </c>
      <c r="Y1794" s="5">
        <f>SUMIF('Raw Sales Data'!D:D,Pivots!X1794,'Raw Sales Data'!S:S)</f>
        <v>0</v>
      </c>
    </row>
    <row r="1795" spans="23:25" x14ac:dyDescent="0.3">
      <c r="W1795" t="str">
        <f t="shared" si="72"/>
        <v>28-Nov</v>
      </c>
      <c r="X1795" s="1">
        <f t="shared" si="73"/>
        <v>43797</v>
      </c>
      <c r="Y1795" s="5">
        <f>SUMIF('Raw Sales Data'!D:D,Pivots!X1795,'Raw Sales Data'!S:S)</f>
        <v>0</v>
      </c>
    </row>
    <row r="1796" spans="23:25" x14ac:dyDescent="0.3">
      <c r="W1796" t="str">
        <f t="shared" ref="W1796:W1859" si="74">TEXT(X1796,"dd-mmm")</f>
        <v>29-Nov</v>
      </c>
      <c r="X1796" s="1">
        <f t="shared" si="73"/>
        <v>43798</v>
      </c>
      <c r="Y1796" s="5">
        <f>SUMIF('Raw Sales Data'!D:D,Pivots!X1796,'Raw Sales Data'!S:S)</f>
        <v>0</v>
      </c>
    </row>
    <row r="1797" spans="23:25" x14ac:dyDescent="0.3">
      <c r="W1797" t="str">
        <f t="shared" si="74"/>
        <v>30-Nov</v>
      </c>
      <c r="X1797" s="1">
        <f t="shared" ref="X1797:X1860" si="75">X1796+1</f>
        <v>43799</v>
      </c>
      <c r="Y1797" s="5">
        <f>SUMIF('Raw Sales Data'!D:D,Pivots!X1797,'Raw Sales Data'!S:S)</f>
        <v>0</v>
      </c>
    </row>
    <row r="1798" spans="23:25" x14ac:dyDescent="0.3">
      <c r="W1798" t="str">
        <f t="shared" si="74"/>
        <v>01-Dec</v>
      </c>
      <c r="X1798" s="1">
        <f t="shared" si="75"/>
        <v>43800</v>
      </c>
      <c r="Y1798" s="5">
        <f>SUMIF('Raw Sales Data'!D:D,Pivots!X1798,'Raw Sales Data'!S:S)</f>
        <v>0</v>
      </c>
    </row>
    <row r="1799" spans="23:25" x14ac:dyDescent="0.3">
      <c r="W1799" t="str">
        <f t="shared" si="74"/>
        <v>02-Dec</v>
      </c>
      <c r="X1799" s="1">
        <f t="shared" si="75"/>
        <v>43801</v>
      </c>
      <c r="Y1799" s="5">
        <f>SUMIF('Raw Sales Data'!D:D,Pivots!X1799,'Raw Sales Data'!S:S)</f>
        <v>0</v>
      </c>
    </row>
    <row r="1800" spans="23:25" x14ac:dyDescent="0.3">
      <c r="W1800" t="str">
        <f t="shared" si="74"/>
        <v>03-Dec</v>
      </c>
      <c r="X1800" s="1">
        <f t="shared" si="75"/>
        <v>43802</v>
      </c>
      <c r="Y1800" s="5">
        <f>SUMIF('Raw Sales Data'!D:D,Pivots!X1800,'Raw Sales Data'!S:S)</f>
        <v>0</v>
      </c>
    </row>
    <row r="1801" spans="23:25" x14ac:dyDescent="0.3">
      <c r="W1801" t="str">
        <f t="shared" si="74"/>
        <v>04-Dec</v>
      </c>
      <c r="X1801" s="1">
        <f t="shared" si="75"/>
        <v>43803</v>
      </c>
      <c r="Y1801" s="5">
        <f>SUMIF('Raw Sales Data'!D:D,Pivots!X1801,'Raw Sales Data'!S:S)</f>
        <v>0</v>
      </c>
    </row>
    <row r="1802" spans="23:25" x14ac:dyDescent="0.3">
      <c r="W1802" t="str">
        <f t="shared" si="74"/>
        <v>05-Dec</v>
      </c>
      <c r="X1802" s="1">
        <f t="shared" si="75"/>
        <v>43804</v>
      </c>
      <c r="Y1802" s="5">
        <f>SUMIF('Raw Sales Data'!D:D,Pivots!X1802,'Raw Sales Data'!S:S)</f>
        <v>0</v>
      </c>
    </row>
    <row r="1803" spans="23:25" x14ac:dyDescent="0.3">
      <c r="W1803" t="str">
        <f t="shared" si="74"/>
        <v>06-Dec</v>
      </c>
      <c r="X1803" s="1">
        <f t="shared" si="75"/>
        <v>43805</v>
      </c>
      <c r="Y1803" s="5">
        <f>SUMIF('Raw Sales Data'!D:D,Pivots!X1803,'Raw Sales Data'!S:S)</f>
        <v>0</v>
      </c>
    </row>
    <row r="1804" spans="23:25" x14ac:dyDescent="0.3">
      <c r="W1804" t="str">
        <f t="shared" si="74"/>
        <v>07-Dec</v>
      </c>
      <c r="X1804" s="1">
        <f t="shared" si="75"/>
        <v>43806</v>
      </c>
      <c r="Y1804" s="5">
        <f>SUMIF('Raw Sales Data'!D:D,Pivots!X1804,'Raw Sales Data'!S:S)</f>
        <v>0</v>
      </c>
    </row>
    <row r="1805" spans="23:25" x14ac:dyDescent="0.3">
      <c r="W1805" t="str">
        <f t="shared" si="74"/>
        <v>08-Dec</v>
      </c>
      <c r="X1805" s="1">
        <f t="shared" si="75"/>
        <v>43807</v>
      </c>
      <c r="Y1805" s="5">
        <f>SUMIF('Raw Sales Data'!D:D,Pivots!X1805,'Raw Sales Data'!S:S)</f>
        <v>0</v>
      </c>
    </row>
    <row r="1806" spans="23:25" x14ac:dyDescent="0.3">
      <c r="W1806" t="str">
        <f t="shared" si="74"/>
        <v>09-Dec</v>
      </c>
      <c r="X1806" s="1">
        <f t="shared" si="75"/>
        <v>43808</v>
      </c>
      <c r="Y1806" s="5">
        <f>SUMIF('Raw Sales Data'!D:D,Pivots!X1806,'Raw Sales Data'!S:S)</f>
        <v>0</v>
      </c>
    </row>
    <row r="1807" spans="23:25" x14ac:dyDescent="0.3">
      <c r="W1807" t="str">
        <f t="shared" si="74"/>
        <v>10-Dec</v>
      </c>
      <c r="X1807" s="1">
        <f t="shared" si="75"/>
        <v>43809</v>
      </c>
      <c r="Y1807" s="5">
        <f>SUMIF('Raw Sales Data'!D:D,Pivots!X1807,'Raw Sales Data'!S:S)</f>
        <v>0</v>
      </c>
    </row>
    <row r="1808" spans="23:25" x14ac:dyDescent="0.3">
      <c r="W1808" t="str">
        <f t="shared" si="74"/>
        <v>11-Dec</v>
      </c>
      <c r="X1808" s="1">
        <f t="shared" si="75"/>
        <v>43810</v>
      </c>
      <c r="Y1808" s="5">
        <f>SUMIF('Raw Sales Data'!D:D,Pivots!X1808,'Raw Sales Data'!S:S)</f>
        <v>0</v>
      </c>
    </row>
    <row r="1809" spans="23:25" x14ac:dyDescent="0.3">
      <c r="W1809" t="str">
        <f t="shared" si="74"/>
        <v>12-Dec</v>
      </c>
      <c r="X1809" s="1">
        <f t="shared" si="75"/>
        <v>43811</v>
      </c>
      <c r="Y1809" s="5">
        <f>SUMIF('Raw Sales Data'!D:D,Pivots!X1809,'Raw Sales Data'!S:S)</f>
        <v>0</v>
      </c>
    </row>
    <row r="1810" spans="23:25" x14ac:dyDescent="0.3">
      <c r="W1810" t="str">
        <f t="shared" si="74"/>
        <v>13-Dec</v>
      </c>
      <c r="X1810" s="1">
        <f t="shared" si="75"/>
        <v>43812</v>
      </c>
      <c r="Y1810" s="5">
        <f>SUMIF('Raw Sales Data'!D:D,Pivots!X1810,'Raw Sales Data'!S:S)</f>
        <v>0</v>
      </c>
    </row>
    <row r="1811" spans="23:25" x14ac:dyDescent="0.3">
      <c r="W1811" t="str">
        <f t="shared" si="74"/>
        <v>14-Dec</v>
      </c>
      <c r="X1811" s="1">
        <f t="shared" si="75"/>
        <v>43813</v>
      </c>
      <c r="Y1811" s="5">
        <f>SUMIF('Raw Sales Data'!D:D,Pivots!X1811,'Raw Sales Data'!S:S)</f>
        <v>0</v>
      </c>
    </row>
    <row r="1812" spans="23:25" x14ac:dyDescent="0.3">
      <c r="W1812" t="str">
        <f t="shared" si="74"/>
        <v>15-Dec</v>
      </c>
      <c r="X1812" s="1">
        <f t="shared" si="75"/>
        <v>43814</v>
      </c>
      <c r="Y1812" s="5">
        <f>SUMIF('Raw Sales Data'!D:D,Pivots!X1812,'Raw Sales Data'!S:S)</f>
        <v>0</v>
      </c>
    </row>
    <row r="1813" spans="23:25" x14ac:dyDescent="0.3">
      <c r="W1813" t="str">
        <f t="shared" si="74"/>
        <v>16-Dec</v>
      </c>
      <c r="X1813" s="1">
        <f t="shared" si="75"/>
        <v>43815</v>
      </c>
      <c r="Y1813" s="5">
        <f>SUMIF('Raw Sales Data'!D:D,Pivots!X1813,'Raw Sales Data'!S:S)</f>
        <v>0</v>
      </c>
    </row>
    <row r="1814" spans="23:25" x14ac:dyDescent="0.3">
      <c r="W1814" t="str">
        <f t="shared" si="74"/>
        <v>17-Dec</v>
      </c>
      <c r="X1814" s="1">
        <f t="shared" si="75"/>
        <v>43816</v>
      </c>
      <c r="Y1814" s="5">
        <f>SUMIF('Raw Sales Data'!D:D,Pivots!X1814,'Raw Sales Data'!S:S)</f>
        <v>0</v>
      </c>
    </row>
    <row r="1815" spans="23:25" x14ac:dyDescent="0.3">
      <c r="W1815" t="str">
        <f t="shared" si="74"/>
        <v>18-Dec</v>
      </c>
      <c r="X1815" s="1">
        <f t="shared" si="75"/>
        <v>43817</v>
      </c>
      <c r="Y1815" s="5">
        <f>SUMIF('Raw Sales Data'!D:D,Pivots!X1815,'Raw Sales Data'!S:S)</f>
        <v>0</v>
      </c>
    </row>
    <row r="1816" spans="23:25" x14ac:dyDescent="0.3">
      <c r="W1816" t="str">
        <f t="shared" si="74"/>
        <v>19-Dec</v>
      </c>
      <c r="X1816" s="1">
        <f t="shared" si="75"/>
        <v>43818</v>
      </c>
      <c r="Y1816" s="5">
        <f>SUMIF('Raw Sales Data'!D:D,Pivots!X1816,'Raw Sales Data'!S:S)</f>
        <v>0</v>
      </c>
    </row>
    <row r="1817" spans="23:25" x14ac:dyDescent="0.3">
      <c r="W1817" t="str">
        <f t="shared" si="74"/>
        <v>20-Dec</v>
      </c>
      <c r="X1817" s="1">
        <f t="shared" si="75"/>
        <v>43819</v>
      </c>
      <c r="Y1817" s="5">
        <f>SUMIF('Raw Sales Data'!D:D,Pivots!X1817,'Raw Sales Data'!S:S)</f>
        <v>0</v>
      </c>
    </row>
    <row r="1818" spans="23:25" x14ac:dyDescent="0.3">
      <c r="W1818" t="str">
        <f t="shared" si="74"/>
        <v>21-Dec</v>
      </c>
      <c r="X1818" s="1">
        <f t="shared" si="75"/>
        <v>43820</v>
      </c>
      <c r="Y1818" s="5">
        <f>SUMIF('Raw Sales Data'!D:D,Pivots!X1818,'Raw Sales Data'!S:S)</f>
        <v>0</v>
      </c>
    </row>
    <row r="1819" spans="23:25" x14ac:dyDescent="0.3">
      <c r="W1819" t="str">
        <f t="shared" si="74"/>
        <v>22-Dec</v>
      </c>
      <c r="X1819" s="1">
        <f t="shared" si="75"/>
        <v>43821</v>
      </c>
      <c r="Y1819" s="5">
        <f>SUMIF('Raw Sales Data'!D:D,Pivots!X1819,'Raw Sales Data'!S:S)</f>
        <v>0</v>
      </c>
    </row>
    <row r="1820" spans="23:25" x14ac:dyDescent="0.3">
      <c r="W1820" t="str">
        <f t="shared" si="74"/>
        <v>23-Dec</v>
      </c>
      <c r="X1820" s="1">
        <f t="shared" si="75"/>
        <v>43822</v>
      </c>
      <c r="Y1820" s="5">
        <f>SUMIF('Raw Sales Data'!D:D,Pivots!X1820,'Raw Sales Data'!S:S)</f>
        <v>0</v>
      </c>
    </row>
    <row r="1821" spans="23:25" x14ac:dyDescent="0.3">
      <c r="W1821" t="str">
        <f t="shared" si="74"/>
        <v>24-Dec</v>
      </c>
      <c r="X1821" s="1">
        <f t="shared" si="75"/>
        <v>43823</v>
      </c>
      <c r="Y1821" s="5">
        <f>SUMIF('Raw Sales Data'!D:D,Pivots!X1821,'Raw Sales Data'!S:S)</f>
        <v>0</v>
      </c>
    </row>
    <row r="1822" spans="23:25" x14ac:dyDescent="0.3">
      <c r="W1822" t="str">
        <f t="shared" si="74"/>
        <v>25-Dec</v>
      </c>
      <c r="X1822" s="1">
        <f t="shared" si="75"/>
        <v>43824</v>
      </c>
      <c r="Y1822" s="5">
        <f>SUMIF('Raw Sales Data'!D:D,Pivots!X1822,'Raw Sales Data'!S:S)</f>
        <v>0</v>
      </c>
    </row>
    <row r="1823" spans="23:25" x14ac:dyDescent="0.3">
      <c r="W1823" t="str">
        <f t="shared" si="74"/>
        <v>26-Dec</v>
      </c>
      <c r="X1823" s="1">
        <f t="shared" si="75"/>
        <v>43825</v>
      </c>
      <c r="Y1823" s="5">
        <f>SUMIF('Raw Sales Data'!D:D,Pivots!X1823,'Raw Sales Data'!S:S)</f>
        <v>0</v>
      </c>
    </row>
    <row r="1824" spans="23:25" x14ac:dyDescent="0.3">
      <c r="W1824" t="str">
        <f t="shared" si="74"/>
        <v>27-Dec</v>
      </c>
      <c r="X1824" s="1">
        <f t="shared" si="75"/>
        <v>43826</v>
      </c>
      <c r="Y1824" s="5">
        <f>SUMIF('Raw Sales Data'!D:D,Pivots!X1824,'Raw Sales Data'!S:S)</f>
        <v>0</v>
      </c>
    </row>
    <row r="1825" spans="23:25" x14ac:dyDescent="0.3">
      <c r="W1825" t="str">
        <f t="shared" si="74"/>
        <v>28-Dec</v>
      </c>
      <c r="X1825" s="1">
        <f t="shared" si="75"/>
        <v>43827</v>
      </c>
      <c r="Y1825" s="5">
        <f>SUMIF('Raw Sales Data'!D:D,Pivots!X1825,'Raw Sales Data'!S:S)</f>
        <v>0</v>
      </c>
    </row>
    <row r="1826" spans="23:25" x14ac:dyDescent="0.3">
      <c r="W1826" t="str">
        <f t="shared" si="74"/>
        <v>29-Dec</v>
      </c>
      <c r="X1826" s="1">
        <f t="shared" si="75"/>
        <v>43828</v>
      </c>
      <c r="Y1826" s="5">
        <f>SUMIF('Raw Sales Data'!D:D,Pivots!X1826,'Raw Sales Data'!S:S)</f>
        <v>0</v>
      </c>
    </row>
    <row r="1827" spans="23:25" x14ac:dyDescent="0.3">
      <c r="W1827" t="str">
        <f t="shared" si="74"/>
        <v>30-Dec</v>
      </c>
      <c r="X1827" s="1">
        <f t="shared" si="75"/>
        <v>43829</v>
      </c>
      <c r="Y1827" s="5">
        <f>SUMIF('Raw Sales Data'!D:D,Pivots!X1827,'Raw Sales Data'!S:S)</f>
        <v>0</v>
      </c>
    </row>
    <row r="1828" spans="23:25" x14ac:dyDescent="0.3">
      <c r="W1828" t="str">
        <f t="shared" si="74"/>
        <v>31-Dec</v>
      </c>
      <c r="X1828" s="1">
        <f t="shared" si="75"/>
        <v>43830</v>
      </c>
      <c r="Y1828" s="5">
        <f>SUMIF('Raw Sales Data'!D:D,Pivots!X1828,'Raw Sales Data'!S:S)</f>
        <v>0</v>
      </c>
    </row>
    <row r="1829" spans="23:25" x14ac:dyDescent="0.3">
      <c r="W1829" t="str">
        <f t="shared" si="74"/>
        <v>01-Jan</v>
      </c>
      <c r="X1829" s="1">
        <f t="shared" si="75"/>
        <v>43831</v>
      </c>
      <c r="Y1829" s="5">
        <f>SUMIF('Raw Sales Data'!D:D,Pivots!X1829,'Raw Sales Data'!S:S)</f>
        <v>0</v>
      </c>
    </row>
    <row r="1830" spans="23:25" x14ac:dyDescent="0.3">
      <c r="W1830" t="str">
        <f t="shared" si="74"/>
        <v>02-Jan</v>
      </c>
      <c r="X1830" s="1">
        <f t="shared" si="75"/>
        <v>43832</v>
      </c>
      <c r="Y1830" s="5">
        <f>SUMIF('Raw Sales Data'!D:D,Pivots!X1830,'Raw Sales Data'!S:S)</f>
        <v>0</v>
      </c>
    </row>
    <row r="1831" spans="23:25" x14ac:dyDescent="0.3">
      <c r="W1831" t="str">
        <f t="shared" si="74"/>
        <v>03-Jan</v>
      </c>
      <c r="X1831" s="1">
        <f t="shared" si="75"/>
        <v>43833</v>
      </c>
      <c r="Y1831" s="5">
        <f>SUMIF('Raw Sales Data'!D:D,Pivots!X1831,'Raw Sales Data'!S:S)</f>
        <v>0</v>
      </c>
    </row>
    <row r="1832" spans="23:25" x14ac:dyDescent="0.3">
      <c r="W1832" t="str">
        <f t="shared" si="74"/>
        <v>04-Jan</v>
      </c>
      <c r="X1832" s="1">
        <f t="shared" si="75"/>
        <v>43834</v>
      </c>
      <c r="Y1832" s="5">
        <f>SUMIF('Raw Sales Data'!D:D,Pivots!X1832,'Raw Sales Data'!S:S)</f>
        <v>0</v>
      </c>
    </row>
    <row r="1833" spans="23:25" x14ac:dyDescent="0.3">
      <c r="W1833" t="str">
        <f t="shared" si="74"/>
        <v>05-Jan</v>
      </c>
      <c r="X1833" s="1">
        <f t="shared" si="75"/>
        <v>43835</v>
      </c>
      <c r="Y1833" s="5">
        <f>SUMIF('Raw Sales Data'!D:D,Pivots!X1833,'Raw Sales Data'!S:S)</f>
        <v>0</v>
      </c>
    </row>
    <row r="1834" spans="23:25" x14ac:dyDescent="0.3">
      <c r="W1834" t="str">
        <f t="shared" si="74"/>
        <v>06-Jan</v>
      </c>
      <c r="X1834" s="1">
        <f t="shared" si="75"/>
        <v>43836</v>
      </c>
      <c r="Y1834" s="5">
        <f>SUMIF('Raw Sales Data'!D:D,Pivots!X1834,'Raw Sales Data'!S:S)</f>
        <v>0</v>
      </c>
    </row>
    <row r="1835" spans="23:25" x14ac:dyDescent="0.3">
      <c r="W1835" t="str">
        <f t="shared" si="74"/>
        <v>07-Jan</v>
      </c>
      <c r="X1835" s="1">
        <f t="shared" si="75"/>
        <v>43837</v>
      </c>
      <c r="Y1835" s="5">
        <f>SUMIF('Raw Sales Data'!D:D,Pivots!X1835,'Raw Sales Data'!S:S)</f>
        <v>0</v>
      </c>
    </row>
    <row r="1836" spans="23:25" x14ac:dyDescent="0.3">
      <c r="W1836" t="str">
        <f t="shared" si="74"/>
        <v>08-Jan</v>
      </c>
      <c r="X1836" s="1">
        <f t="shared" si="75"/>
        <v>43838</v>
      </c>
      <c r="Y1836" s="5">
        <f>SUMIF('Raw Sales Data'!D:D,Pivots!X1836,'Raw Sales Data'!S:S)</f>
        <v>0</v>
      </c>
    </row>
    <row r="1837" spans="23:25" x14ac:dyDescent="0.3">
      <c r="W1837" t="str">
        <f t="shared" si="74"/>
        <v>09-Jan</v>
      </c>
      <c r="X1837" s="1">
        <f t="shared" si="75"/>
        <v>43839</v>
      </c>
      <c r="Y1837" s="5">
        <f>SUMIF('Raw Sales Data'!D:D,Pivots!X1837,'Raw Sales Data'!S:S)</f>
        <v>0</v>
      </c>
    </row>
    <row r="1838" spans="23:25" x14ac:dyDescent="0.3">
      <c r="W1838" t="str">
        <f t="shared" si="74"/>
        <v>10-Jan</v>
      </c>
      <c r="X1838" s="1">
        <f t="shared" si="75"/>
        <v>43840</v>
      </c>
      <c r="Y1838" s="5">
        <f>SUMIF('Raw Sales Data'!D:D,Pivots!X1838,'Raw Sales Data'!S:S)</f>
        <v>0</v>
      </c>
    </row>
    <row r="1839" spans="23:25" x14ac:dyDescent="0.3">
      <c r="W1839" t="str">
        <f t="shared" si="74"/>
        <v>11-Jan</v>
      </c>
      <c r="X1839" s="1">
        <f t="shared" si="75"/>
        <v>43841</v>
      </c>
      <c r="Y1839" s="5">
        <f>SUMIF('Raw Sales Data'!D:D,Pivots!X1839,'Raw Sales Data'!S:S)</f>
        <v>0</v>
      </c>
    </row>
    <row r="1840" spans="23:25" x14ac:dyDescent="0.3">
      <c r="W1840" t="str">
        <f t="shared" si="74"/>
        <v>12-Jan</v>
      </c>
      <c r="X1840" s="1">
        <f t="shared" si="75"/>
        <v>43842</v>
      </c>
      <c r="Y1840" s="5">
        <f>SUMIF('Raw Sales Data'!D:D,Pivots!X1840,'Raw Sales Data'!S:S)</f>
        <v>0</v>
      </c>
    </row>
    <row r="1841" spans="23:25" x14ac:dyDescent="0.3">
      <c r="W1841" t="str">
        <f t="shared" si="74"/>
        <v>13-Jan</v>
      </c>
      <c r="X1841" s="1">
        <f t="shared" si="75"/>
        <v>43843</v>
      </c>
      <c r="Y1841" s="5">
        <f>SUMIF('Raw Sales Data'!D:D,Pivots!X1841,'Raw Sales Data'!S:S)</f>
        <v>0</v>
      </c>
    </row>
    <row r="1842" spans="23:25" x14ac:dyDescent="0.3">
      <c r="W1842" t="str">
        <f t="shared" si="74"/>
        <v>14-Jan</v>
      </c>
      <c r="X1842" s="1">
        <f t="shared" si="75"/>
        <v>43844</v>
      </c>
      <c r="Y1842" s="5">
        <f>SUMIF('Raw Sales Data'!D:D,Pivots!X1842,'Raw Sales Data'!S:S)</f>
        <v>0</v>
      </c>
    </row>
    <row r="1843" spans="23:25" x14ac:dyDescent="0.3">
      <c r="W1843" t="str">
        <f t="shared" si="74"/>
        <v>15-Jan</v>
      </c>
      <c r="X1843" s="1">
        <f t="shared" si="75"/>
        <v>43845</v>
      </c>
      <c r="Y1843" s="5">
        <f>SUMIF('Raw Sales Data'!D:D,Pivots!X1843,'Raw Sales Data'!S:S)</f>
        <v>0</v>
      </c>
    </row>
    <row r="1844" spans="23:25" x14ac:dyDescent="0.3">
      <c r="W1844" t="str">
        <f t="shared" si="74"/>
        <v>16-Jan</v>
      </c>
      <c r="X1844" s="1">
        <f t="shared" si="75"/>
        <v>43846</v>
      </c>
      <c r="Y1844" s="5">
        <f>SUMIF('Raw Sales Data'!D:D,Pivots!X1844,'Raw Sales Data'!S:S)</f>
        <v>0</v>
      </c>
    </row>
    <row r="1845" spans="23:25" x14ac:dyDescent="0.3">
      <c r="W1845" t="str">
        <f t="shared" si="74"/>
        <v>17-Jan</v>
      </c>
      <c r="X1845" s="1">
        <f t="shared" si="75"/>
        <v>43847</v>
      </c>
      <c r="Y1845" s="5">
        <f>SUMIF('Raw Sales Data'!D:D,Pivots!X1845,'Raw Sales Data'!S:S)</f>
        <v>0</v>
      </c>
    </row>
    <row r="1846" spans="23:25" x14ac:dyDescent="0.3">
      <c r="W1846" t="str">
        <f t="shared" si="74"/>
        <v>18-Jan</v>
      </c>
      <c r="X1846" s="1">
        <f t="shared" si="75"/>
        <v>43848</v>
      </c>
      <c r="Y1846" s="5">
        <f>SUMIF('Raw Sales Data'!D:D,Pivots!X1846,'Raw Sales Data'!S:S)</f>
        <v>0</v>
      </c>
    </row>
    <row r="1847" spans="23:25" x14ac:dyDescent="0.3">
      <c r="W1847" t="str">
        <f t="shared" si="74"/>
        <v>19-Jan</v>
      </c>
      <c r="X1847" s="1">
        <f t="shared" si="75"/>
        <v>43849</v>
      </c>
      <c r="Y1847" s="5">
        <f>SUMIF('Raw Sales Data'!D:D,Pivots!X1847,'Raw Sales Data'!S:S)</f>
        <v>0</v>
      </c>
    </row>
    <row r="1848" spans="23:25" x14ac:dyDescent="0.3">
      <c r="W1848" t="str">
        <f t="shared" si="74"/>
        <v>20-Jan</v>
      </c>
      <c r="X1848" s="1">
        <f t="shared" si="75"/>
        <v>43850</v>
      </c>
      <c r="Y1848" s="5">
        <f>SUMIF('Raw Sales Data'!D:D,Pivots!X1848,'Raw Sales Data'!S:S)</f>
        <v>0</v>
      </c>
    </row>
    <row r="1849" spans="23:25" x14ac:dyDescent="0.3">
      <c r="W1849" t="str">
        <f t="shared" si="74"/>
        <v>21-Jan</v>
      </c>
      <c r="X1849" s="1">
        <f t="shared" si="75"/>
        <v>43851</v>
      </c>
      <c r="Y1849" s="5">
        <f>SUMIF('Raw Sales Data'!D:D,Pivots!X1849,'Raw Sales Data'!S:S)</f>
        <v>0</v>
      </c>
    </row>
    <row r="1850" spans="23:25" x14ac:dyDescent="0.3">
      <c r="W1850" t="str">
        <f t="shared" si="74"/>
        <v>22-Jan</v>
      </c>
      <c r="X1850" s="1">
        <f t="shared" si="75"/>
        <v>43852</v>
      </c>
      <c r="Y1850" s="5">
        <f>SUMIF('Raw Sales Data'!D:D,Pivots!X1850,'Raw Sales Data'!S:S)</f>
        <v>0</v>
      </c>
    </row>
    <row r="1851" spans="23:25" x14ac:dyDescent="0.3">
      <c r="W1851" t="str">
        <f t="shared" si="74"/>
        <v>23-Jan</v>
      </c>
      <c r="X1851" s="1">
        <f t="shared" si="75"/>
        <v>43853</v>
      </c>
      <c r="Y1851" s="5">
        <f>SUMIF('Raw Sales Data'!D:D,Pivots!X1851,'Raw Sales Data'!S:S)</f>
        <v>0</v>
      </c>
    </row>
    <row r="1852" spans="23:25" x14ac:dyDescent="0.3">
      <c r="W1852" t="str">
        <f t="shared" si="74"/>
        <v>24-Jan</v>
      </c>
      <c r="X1852" s="1">
        <f t="shared" si="75"/>
        <v>43854</v>
      </c>
      <c r="Y1852" s="5">
        <f>SUMIF('Raw Sales Data'!D:D,Pivots!X1852,'Raw Sales Data'!S:S)</f>
        <v>0</v>
      </c>
    </row>
    <row r="1853" spans="23:25" x14ac:dyDescent="0.3">
      <c r="W1853" t="str">
        <f t="shared" si="74"/>
        <v>25-Jan</v>
      </c>
      <c r="X1853" s="1">
        <f t="shared" si="75"/>
        <v>43855</v>
      </c>
      <c r="Y1853" s="5">
        <f>SUMIF('Raw Sales Data'!D:D,Pivots!X1853,'Raw Sales Data'!S:S)</f>
        <v>0</v>
      </c>
    </row>
    <row r="1854" spans="23:25" x14ac:dyDescent="0.3">
      <c r="W1854" t="str">
        <f t="shared" si="74"/>
        <v>26-Jan</v>
      </c>
      <c r="X1854" s="1">
        <f t="shared" si="75"/>
        <v>43856</v>
      </c>
      <c r="Y1854" s="5">
        <f>SUMIF('Raw Sales Data'!D:D,Pivots!X1854,'Raw Sales Data'!S:S)</f>
        <v>0</v>
      </c>
    </row>
    <row r="1855" spans="23:25" x14ac:dyDescent="0.3">
      <c r="W1855" t="str">
        <f t="shared" si="74"/>
        <v>27-Jan</v>
      </c>
      <c r="X1855" s="1">
        <f t="shared" si="75"/>
        <v>43857</v>
      </c>
      <c r="Y1855" s="5">
        <f>SUMIF('Raw Sales Data'!D:D,Pivots!X1855,'Raw Sales Data'!S:S)</f>
        <v>0</v>
      </c>
    </row>
    <row r="1856" spans="23:25" x14ac:dyDescent="0.3">
      <c r="W1856" t="str">
        <f t="shared" si="74"/>
        <v>28-Jan</v>
      </c>
      <c r="X1856" s="1">
        <f t="shared" si="75"/>
        <v>43858</v>
      </c>
      <c r="Y1856" s="5">
        <f>SUMIF('Raw Sales Data'!D:D,Pivots!X1856,'Raw Sales Data'!S:S)</f>
        <v>0</v>
      </c>
    </row>
    <row r="1857" spans="23:25" x14ac:dyDescent="0.3">
      <c r="W1857" t="str">
        <f t="shared" si="74"/>
        <v>29-Jan</v>
      </c>
      <c r="X1857" s="1">
        <f t="shared" si="75"/>
        <v>43859</v>
      </c>
      <c r="Y1857" s="5">
        <f>SUMIF('Raw Sales Data'!D:D,Pivots!X1857,'Raw Sales Data'!S:S)</f>
        <v>0</v>
      </c>
    </row>
    <row r="1858" spans="23:25" x14ac:dyDescent="0.3">
      <c r="W1858" t="str">
        <f t="shared" si="74"/>
        <v>30-Jan</v>
      </c>
      <c r="X1858" s="1">
        <f t="shared" si="75"/>
        <v>43860</v>
      </c>
      <c r="Y1858" s="5">
        <f>SUMIF('Raw Sales Data'!D:D,Pivots!X1858,'Raw Sales Data'!S:S)</f>
        <v>0</v>
      </c>
    </row>
    <row r="1859" spans="23:25" x14ac:dyDescent="0.3">
      <c r="W1859" t="str">
        <f t="shared" si="74"/>
        <v>31-Jan</v>
      </c>
      <c r="X1859" s="1">
        <f t="shared" si="75"/>
        <v>43861</v>
      </c>
      <c r="Y1859" s="5">
        <f>SUMIF('Raw Sales Data'!D:D,Pivots!X1859,'Raw Sales Data'!S:S)</f>
        <v>0</v>
      </c>
    </row>
    <row r="1860" spans="23:25" x14ac:dyDescent="0.3">
      <c r="W1860" t="str">
        <f t="shared" ref="W1860:W1923" si="76">TEXT(X1860,"dd-mmm")</f>
        <v>01-Feb</v>
      </c>
      <c r="X1860" s="1">
        <f t="shared" si="75"/>
        <v>43862</v>
      </c>
      <c r="Y1860" s="5">
        <f>SUMIF('Raw Sales Data'!D:D,Pivots!X1860,'Raw Sales Data'!S:S)</f>
        <v>0</v>
      </c>
    </row>
    <row r="1861" spans="23:25" x14ac:dyDescent="0.3">
      <c r="W1861" t="str">
        <f t="shared" si="76"/>
        <v>02-Feb</v>
      </c>
      <c r="X1861" s="1">
        <f t="shared" ref="X1861:X1924" si="77">X1860+1</f>
        <v>43863</v>
      </c>
      <c r="Y1861" s="5">
        <f>SUMIF('Raw Sales Data'!D:D,Pivots!X1861,'Raw Sales Data'!S:S)</f>
        <v>0</v>
      </c>
    </row>
    <row r="1862" spans="23:25" x14ac:dyDescent="0.3">
      <c r="W1862" t="str">
        <f t="shared" si="76"/>
        <v>03-Feb</v>
      </c>
      <c r="X1862" s="1">
        <f t="shared" si="77"/>
        <v>43864</v>
      </c>
      <c r="Y1862" s="5">
        <f>SUMIF('Raw Sales Data'!D:D,Pivots!X1862,'Raw Sales Data'!S:S)</f>
        <v>0</v>
      </c>
    </row>
    <row r="1863" spans="23:25" x14ac:dyDescent="0.3">
      <c r="W1863" t="str">
        <f t="shared" si="76"/>
        <v>04-Feb</v>
      </c>
      <c r="X1863" s="1">
        <f t="shared" si="77"/>
        <v>43865</v>
      </c>
      <c r="Y1863" s="5">
        <f>SUMIF('Raw Sales Data'!D:D,Pivots!X1863,'Raw Sales Data'!S:S)</f>
        <v>0</v>
      </c>
    </row>
    <row r="1864" spans="23:25" x14ac:dyDescent="0.3">
      <c r="W1864" t="str">
        <f t="shared" si="76"/>
        <v>05-Feb</v>
      </c>
      <c r="X1864" s="1">
        <f t="shared" si="77"/>
        <v>43866</v>
      </c>
      <c r="Y1864" s="5">
        <f>SUMIF('Raw Sales Data'!D:D,Pivots!X1864,'Raw Sales Data'!S:S)</f>
        <v>0</v>
      </c>
    </row>
    <row r="1865" spans="23:25" x14ac:dyDescent="0.3">
      <c r="W1865" t="str">
        <f t="shared" si="76"/>
        <v>06-Feb</v>
      </c>
      <c r="X1865" s="1">
        <f t="shared" si="77"/>
        <v>43867</v>
      </c>
      <c r="Y1865" s="5">
        <f>SUMIF('Raw Sales Data'!D:D,Pivots!X1865,'Raw Sales Data'!S:S)</f>
        <v>0</v>
      </c>
    </row>
    <row r="1866" spans="23:25" x14ac:dyDescent="0.3">
      <c r="W1866" t="str">
        <f t="shared" si="76"/>
        <v>07-Feb</v>
      </c>
      <c r="X1866" s="1">
        <f t="shared" si="77"/>
        <v>43868</v>
      </c>
      <c r="Y1866" s="5">
        <f>SUMIF('Raw Sales Data'!D:D,Pivots!X1866,'Raw Sales Data'!S:S)</f>
        <v>0</v>
      </c>
    </row>
    <row r="1867" spans="23:25" x14ac:dyDescent="0.3">
      <c r="W1867" t="str">
        <f t="shared" si="76"/>
        <v>08-Feb</v>
      </c>
      <c r="X1867" s="1">
        <f t="shared" si="77"/>
        <v>43869</v>
      </c>
      <c r="Y1867" s="5">
        <f>SUMIF('Raw Sales Data'!D:D,Pivots!X1867,'Raw Sales Data'!S:S)</f>
        <v>0</v>
      </c>
    </row>
    <row r="1868" spans="23:25" x14ac:dyDescent="0.3">
      <c r="W1868" t="str">
        <f t="shared" si="76"/>
        <v>09-Feb</v>
      </c>
      <c r="X1868" s="1">
        <f t="shared" si="77"/>
        <v>43870</v>
      </c>
      <c r="Y1868" s="5">
        <f>SUMIF('Raw Sales Data'!D:D,Pivots!X1868,'Raw Sales Data'!S:S)</f>
        <v>0</v>
      </c>
    </row>
    <row r="1869" spans="23:25" x14ac:dyDescent="0.3">
      <c r="W1869" t="str">
        <f t="shared" si="76"/>
        <v>10-Feb</v>
      </c>
      <c r="X1869" s="1">
        <f t="shared" si="77"/>
        <v>43871</v>
      </c>
      <c r="Y1869" s="5">
        <f>SUMIF('Raw Sales Data'!D:D,Pivots!X1869,'Raw Sales Data'!S:S)</f>
        <v>0</v>
      </c>
    </row>
    <row r="1870" spans="23:25" x14ac:dyDescent="0.3">
      <c r="W1870" t="str">
        <f t="shared" si="76"/>
        <v>11-Feb</v>
      </c>
      <c r="X1870" s="1">
        <f t="shared" si="77"/>
        <v>43872</v>
      </c>
      <c r="Y1870" s="5">
        <f>SUMIF('Raw Sales Data'!D:D,Pivots!X1870,'Raw Sales Data'!S:S)</f>
        <v>0</v>
      </c>
    </row>
    <row r="1871" spans="23:25" x14ac:dyDescent="0.3">
      <c r="W1871" t="str">
        <f t="shared" si="76"/>
        <v>12-Feb</v>
      </c>
      <c r="X1871" s="1">
        <f t="shared" si="77"/>
        <v>43873</v>
      </c>
      <c r="Y1871" s="5">
        <f>SUMIF('Raw Sales Data'!D:D,Pivots!X1871,'Raw Sales Data'!S:S)</f>
        <v>0</v>
      </c>
    </row>
    <row r="1872" spans="23:25" x14ac:dyDescent="0.3">
      <c r="W1872" t="str">
        <f t="shared" si="76"/>
        <v>13-Feb</v>
      </c>
      <c r="X1872" s="1">
        <f t="shared" si="77"/>
        <v>43874</v>
      </c>
      <c r="Y1872" s="5">
        <f>SUMIF('Raw Sales Data'!D:D,Pivots!X1872,'Raw Sales Data'!S:S)</f>
        <v>0</v>
      </c>
    </row>
    <row r="1873" spans="23:25" x14ac:dyDescent="0.3">
      <c r="W1873" t="str">
        <f t="shared" si="76"/>
        <v>14-Feb</v>
      </c>
      <c r="X1873" s="1">
        <f t="shared" si="77"/>
        <v>43875</v>
      </c>
      <c r="Y1873" s="5">
        <f>SUMIF('Raw Sales Data'!D:D,Pivots!X1873,'Raw Sales Data'!S:S)</f>
        <v>0</v>
      </c>
    </row>
    <row r="1874" spans="23:25" x14ac:dyDescent="0.3">
      <c r="W1874" t="str">
        <f t="shared" si="76"/>
        <v>15-Feb</v>
      </c>
      <c r="X1874" s="1">
        <f t="shared" si="77"/>
        <v>43876</v>
      </c>
      <c r="Y1874" s="5">
        <f>SUMIF('Raw Sales Data'!D:D,Pivots!X1874,'Raw Sales Data'!S:S)</f>
        <v>0</v>
      </c>
    </row>
    <row r="1875" spans="23:25" x14ac:dyDescent="0.3">
      <c r="W1875" t="str">
        <f t="shared" si="76"/>
        <v>16-Feb</v>
      </c>
      <c r="X1875" s="1">
        <f t="shared" si="77"/>
        <v>43877</v>
      </c>
      <c r="Y1875" s="5">
        <f>SUMIF('Raw Sales Data'!D:D,Pivots!X1875,'Raw Sales Data'!S:S)</f>
        <v>0</v>
      </c>
    </row>
    <row r="1876" spans="23:25" x14ac:dyDescent="0.3">
      <c r="W1876" t="str">
        <f t="shared" si="76"/>
        <v>17-Feb</v>
      </c>
      <c r="X1876" s="1">
        <f t="shared" si="77"/>
        <v>43878</v>
      </c>
      <c r="Y1876" s="5">
        <f>SUMIF('Raw Sales Data'!D:D,Pivots!X1876,'Raw Sales Data'!S:S)</f>
        <v>0</v>
      </c>
    </row>
    <row r="1877" spans="23:25" x14ac:dyDescent="0.3">
      <c r="W1877" t="str">
        <f t="shared" si="76"/>
        <v>18-Feb</v>
      </c>
      <c r="X1877" s="1">
        <f t="shared" si="77"/>
        <v>43879</v>
      </c>
      <c r="Y1877" s="5">
        <f>SUMIF('Raw Sales Data'!D:D,Pivots!X1877,'Raw Sales Data'!S:S)</f>
        <v>0</v>
      </c>
    </row>
    <row r="1878" spans="23:25" x14ac:dyDescent="0.3">
      <c r="W1878" t="str">
        <f t="shared" si="76"/>
        <v>19-Feb</v>
      </c>
      <c r="X1878" s="1">
        <f t="shared" si="77"/>
        <v>43880</v>
      </c>
      <c r="Y1878" s="5">
        <f>SUMIF('Raw Sales Data'!D:D,Pivots!X1878,'Raw Sales Data'!S:S)</f>
        <v>0</v>
      </c>
    </row>
    <row r="1879" spans="23:25" x14ac:dyDescent="0.3">
      <c r="W1879" t="str">
        <f t="shared" si="76"/>
        <v>20-Feb</v>
      </c>
      <c r="X1879" s="1">
        <f t="shared" si="77"/>
        <v>43881</v>
      </c>
      <c r="Y1879" s="5">
        <f>SUMIF('Raw Sales Data'!D:D,Pivots!X1879,'Raw Sales Data'!S:S)</f>
        <v>0</v>
      </c>
    </row>
    <row r="1880" spans="23:25" x14ac:dyDescent="0.3">
      <c r="W1880" t="str">
        <f t="shared" si="76"/>
        <v>21-Feb</v>
      </c>
      <c r="X1880" s="1">
        <f t="shared" si="77"/>
        <v>43882</v>
      </c>
      <c r="Y1880" s="5">
        <f>SUMIF('Raw Sales Data'!D:D,Pivots!X1880,'Raw Sales Data'!S:S)</f>
        <v>0</v>
      </c>
    </row>
    <row r="1881" spans="23:25" x14ac:dyDescent="0.3">
      <c r="W1881" t="str">
        <f t="shared" si="76"/>
        <v>22-Feb</v>
      </c>
      <c r="X1881" s="1">
        <f t="shared" si="77"/>
        <v>43883</v>
      </c>
      <c r="Y1881" s="5">
        <f>SUMIF('Raw Sales Data'!D:D,Pivots!X1881,'Raw Sales Data'!S:S)</f>
        <v>0</v>
      </c>
    </row>
    <row r="1882" spans="23:25" x14ac:dyDescent="0.3">
      <c r="W1882" t="str">
        <f t="shared" si="76"/>
        <v>23-Feb</v>
      </c>
      <c r="X1882" s="1">
        <f t="shared" si="77"/>
        <v>43884</v>
      </c>
      <c r="Y1882" s="5">
        <f>SUMIF('Raw Sales Data'!D:D,Pivots!X1882,'Raw Sales Data'!S:S)</f>
        <v>0</v>
      </c>
    </row>
    <row r="1883" spans="23:25" x14ac:dyDescent="0.3">
      <c r="W1883" t="str">
        <f t="shared" si="76"/>
        <v>24-Feb</v>
      </c>
      <c r="X1883" s="1">
        <f t="shared" si="77"/>
        <v>43885</v>
      </c>
      <c r="Y1883" s="5">
        <f>SUMIF('Raw Sales Data'!D:D,Pivots!X1883,'Raw Sales Data'!S:S)</f>
        <v>0</v>
      </c>
    </row>
    <row r="1884" spans="23:25" x14ac:dyDescent="0.3">
      <c r="W1884" t="str">
        <f t="shared" si="76"/>
        <v>25-Feb</v>
      </c>
      <c r="X1884" s="1">
        <f t="shared" si="77"/>
        <v>43886</v>
      </c>
      <c r="Y1884" s="5">
        <f>SUMIF('Raw Sales Data'!D:D,Pivots!X1884,'Raw Sales Data'!S:S)</f>
        <v>0</v>
      </c>
    </row>
    <row r="1885" spans="23:25" x14ac:dyDescent="0.3">
      <c r="W1885" t="str">
        <f t="shared" si="76"/>
        <v>26-Feb</v>
      </c>
      <c r="X1885" s="1">
        <f t="shared" si="77"/>
        <v>43887</v>
      </c>
      <c r="Y1885" s="5">
        <f>SUMIF('Raw Sales Data'!D:D,Pivots!X1885,'Raw Sales Data'!S:S)</f>
        <v>0</v>
      </c>
    </row>
    <row r="1886" spans="23:25" x14ac:dyDescent="0.3">
      <c r="W1886" t="str">
        <f t="shared" si="76"/>
        <v>27-Feb</v>
      </c>
      <c r="X1886" s="1">
        <f t="shared" si="77"/>
        <v>43888</v>
      </c>
      <c r="Y1886" s="5">
        <f>SUMIF('Raw Sales Data'!D:D,Pivots!X1886,'Raw Sales Data'!S:S)</f>
        <v>0</v>
      </c>
    </row>
    <row r="1887" spans="23:25" x14ac:dyDescent="0.3">
      <c r="W1887" t="str">
        <f t="shared" si="76"/>
        <v>28-Feb</v>
      </c>
      <c r="X1887" s="1">
        <f t="shared" si="77"/>
        <v>43889</v>
      </c>
      <c r="Y1887" s="5">
        <f>SUMIF('Raw Sales Data'!D:D,Pivots!X1887,'Raw Sales Data'!S:S)</f>
        <v>0</v>
      </c>
    </row>
    <row r="1888" spans="23:25" x14ac:dyDescent="0.3">
      <c r="W1888" t="str">
        <f t="shared" si="76"/>
        <v>29-Feb</v>
      </c>
      <c r="X1888" s="1">
        <f t="shared" si="77"/>
        <v>43890</v>
      </c>
      <c r="Y1888" s="5">
        <f>SUMIF('Raw Sales Data'!D:D,Pivots!X1888,'Raw Sales Data'!S:S)</f>
        <v>0</v>
      </c>
    </row>
    <row r="1889" spans="23:25" x14ac:dyDescent="0.3">
      <c r="W1889" t="str">
        <f t="shared" si="76"/>
        <v>01-Mar</v>
      </c>
      <c r="X1889" s="1">
        <f t="shared" si="77"/>
        <v>43891</v>
      </c>
      <c r="Y1889" s="5">
        <f>SUMIF('Raw Sales Data'!D:D,Pivots!X1889,'Raw Sales Data'!S:S)</f>
        <v>0</v>
      </c>
    </row>
    <row r="1890" spans="23:25" x14ac:dyDescent="0.3">
      <c r="W1890" t="str">
        <f t="shared" si="76"/>
        <v>02-Mar</v>
      </c>
      <c r="X1890" s="1">
        <f t="shared" si="77"/>
        <v>43892</v>
      </c>
      <c r="Y1890" s="5">
        <f>SUMIF('Raw Sales Data'!D:D,Pivots!X1890,'Raw Sales Data'!S:S)</f>
        <v>0</v>
      </c>
    </row>
    <row r="1891" spans="23:25" x14ac:dyDescent="0.3">
      <c r="W1891" t="str">
        <f t="shared" si="76"/>
        <v>03-Mar</v>
      </c>
      <c r="X1891" s="1">
        <f t="shared" si="77"/>
        <v>43893</v>
      </c>
      <c r="Y1891" s="5">
        <f>SUMIF('Raw Sales Data'!D:D,Pivots!X1891,'Raw Sales Data'!S:S)</f>
        <v>0</v>
      </c>
    </row>
    <row r="1892" spans="23:25" x14ac:dyDescent="0.3">
      <c r="W1892" t="str">
        <f t="shared" si="76"/>
        <v>04-Mar</v>
      </c>
      <c r="X1892" s="1">
        <f t="shared" si="77"/>
        <v>43894</v>
      </c>
      <c r="Y1892" s="5">
        <f>SUMIF('Raw Sales Data'!D:D,Pivots!X1892,'Raw Sales Data'!S:S)</f>
        <v>0</v>
      </c>
    </row>
    <row r="1893" spans="23:25" x14ac:dyDescent="0.3">
      <c r="W1893" t="str">
        <f t="shared" si="76"/>
        <v>05-Mar</v>
      </c>
      <c r="X1893" s="1">
        <f t="shared" si="77"/>
        <v>43895</v>
      </c>
      <c r="Y1893" s="5">
        <f>SUMIF('Raw Sales Data'!D:D,Pivots!X1893,'Raw Sales Data'!S:S)</f>
        <v>0</v>
      </c>
    </row>
    <row r="1894" spans="23:25" x14ac:dyDescent="0.3">
      <c r="W1894" t="str">
        <f t="shared" si="76"/>
        <v>06-Mar</v>
      </c>
      <c r="X1894" s="1">
        <f t="shared" si="77"/>
        <v>43896</v>
      </c>
      <c r="Y1894" s="5">
        <f>SUMIF('Raw Sales Data'!D:D,Pivots!X1894,'Raw Sales Data'!S:S)</f>
        <v>0</v>
      </c>
    </row>
    <row r="1895" spans="23:25" x14ac:dyDescent="0.3">
      <c r="W1895" t="str">
        <f t="shared" si="76"/>
        <v>07-Mar</v>
      </c>
      <c r="X1895" s="1">
        <f t="shared" si="77"/>
        <v>43897</v>
      </c>
      <c r="Y1895" s="5">
        <f>SUMIF('Raw Sales Data'!D:D,Pivots!X1895,'Raw Sales Data'!S:S)</f>
        <v>0</v>
      </c>
    </row>
    <row r="1896" spans="23:25" x14ac:dyDescent="0.3">
      <c r="W1896" t="str">
        <f t="shared" si="76"/>
        <v>08-Mar</v>
      </c>
      <c r="X1896" s="1">
        <f t="shared" si="77"/>
        <v>43898</v>
      </c>
      <c r="Y1896" s="5">
        <f>SUMIF('Raw Sales Data'!D:D,Pivots!X1896,'Raw Sales Data'!S:S)</f>
        <v>0</v>
      </c>
    </row>
    <row r="1897" spans="23:25" x14ac:dyDescent="0.3">
      <c r="W1897" t="str">
        <f t="shared" si="76"/>
        <v>09-Mar</v>
      </c>
      <c r="X1897" s="1">
        <f t="shared" si="77"/>
        <v>43899</v>
      </c>
      <c r="Y1897" s="5">
        <f>SUMIF('Raw Sales Data'!D:D,Pivots!X1897,'Raw Sales Data'!S:S)</f>
        <v>0</v>
      </c>
    </row>
    <row r="1898" spans="23:25" x14ac:dyDescent="0.3">
      <c r="W1898" t="str">
        <f t="shared" si="76"/>
        <v>10-Mar</v>
      </c>
      <c r="X1898" s="1">
        <f t="shared" si="77"/>
        <v>43900</v>
      </c>
      <c r="Y1898" s="5">
        <f>SUMIF('Raw Sales Data'!D:D,Pivots!X1898,'Raw Sales Data'!S:S)</f>
        <v>0</v>
      </c>
    </row>
    <row r="1899" spans="23:25" x14ac:dyDescent="0.3">
      <c r="W1899" t="str">
        <f t="shared" si="76"/>
        <v>11-Mar</v>
      </c>
      <c r="X1899" s="1">
        <f t="shared" si="77"/>
        <v>43901</v>
      </c>
      <c r="Y1899" s="5">
        <f>SUMIF('Raw Sales Data'!D:D,Pivots!X1899,'Raw Sales Data'!S:S)</f>
        <v>0</v>
      </c>
    </row>
    <row r="1900" spans="23:25" x14ac:dyDescent="0.3">
      <c r="W1900" t="str">
        <f t="shared" si="76"/>
        <v>12-Mar</v>
      </c>
      <c r="X1900" s="1">
        <f t="shared" si="77"/>
        <v>43902</v>
      </c>
      <c r="Y1900" s="5">
        <f>SUMIF('Raw Sales Data'!D:D,Pivots!X1900,'Raw Sales Data'!S:S)</f>
        <v>0</v>
      </c>
    </row>
    <row r="1901" spans="23:25" x14ac:dyDescent="0.3">
      <c r="W1901" t="str">
        <f t="shared" si="76"/>
        <v>13-Mar</v>
      </c>
      <c r="X1901" s="1">
        <f t="shared" si="77"/>
        <v>43903</v>
      </c>
      <c r="Y1901" s="5">
        <f>SUMIF('Raw Sales Data'!D:D,Pivots!X1901,'Raw Sales Data'!S:S)</f>
        <v>0</v>
      </c>
    </row>
    <row r="1902" spans="23:25" x14ac:dyDescent="0.3">
      <c r="W1902" t="str">
        <f t="shared" si="76"/>
        <v>14-Mar</v>
      </c>
      <c r="X1902" s="1">
        <f t="shared" si="77"/>
        <v>43904</v>
      </c>
      <c r="Y1902" s="5">
        <f>SUMIF('Raw Sales Data'!D:D,Pivots!X1902,'Raw Sales Data'!S:S)</f>
        <v>0</v>
      </c>
    </row>
    <row r="1903" spans="23:25" x14ac:dyDescent="0.3">
      <c r="W1903" t="str">
        <f t="shared" si="76"/>
        <v>15-Mar</v>
      </c>
      <c r="X1903" s="1">
        <f t="shared" si="77"/>
        <v>43905</v>
      </c>
      <c r="Y1903" s="5">
        <f>SUMIF('Raw Sales Data'!D:D,Pivots!X1903,'Raw Sales Data'!S:S)</f>
        <v>0</v>
      </c>
    </row>
    <row r="1904" spans="23:25" x14ac:dyDescent="0.3">
      <c r="W1904" t="str">
        <f t="shared" si="76"/>
        <v>16-Mar</v>
      </c>
      <c r="X1904" s="1">
        <f t="shared" si="77"/>
        <v>43906</v>
      </c>
      <c r="Y1904" s="5">
        <f>SUMIF('Raw Sales Data'!D:D,Pivots!X1904,'Raw Sales Data'!S:S)</f>
        <v>0</v>
      </c>
    </row>
    <row r="1905" spans="23:25" x14ac:dyDescent="0.3">
      <c r="W1905" t="str">
        <f t="shared" si="76"/>
        <v>17-Mar</v>
      </c>
      <c r="X1905" s="1">
        <f t="shared" si="77"/>
        <v>43907</v>
      </c>
      <c r="Y1905" s="5">
        <f>SUMIF('Raw Sales Data'!D:D,Pivots!X1905,'Raw Sales Data'!S:S)</f>
        <v>0</v>
      </c>
    </row>
    <row r="1906" spans="23:25" x14ac:dyDescent="0.3">
      <c r="W1906" t="str">
        <f t="shared" si="76"/>
        <v>18-Mar</v>
      </c>
      <c r="X1906" s="1">
        <f t="shared" si="77"/>
        <v>43908</v>
      </c>
      <c r="Y1906" s="5">
        <f>SUMIF('Raw Sales Data'!D:D,Pivots!X1906,'Raw Sales Data'!S:S)</f>
        <v>0</v>
      </c>
    </row>
    <row r="1907" spans="23:25" x14ac:dyDescent="0.3">
      <c r="W1907" t="str">
        <f t="shared" si="76"/>
        <v>19-Mar</v>
      </c>
      <c r="X1907" s="1">
        <f t="shared" si="77"/>
        <v>43909</v>
      </c>
      <c r="Y1907" s="5">
        <f>SUMIF('Raw Sales Data'!D:D,Pivots!X1907,'Raw Sales Data'!S:S)</f>
        <v>0</v>
      </c>
    </row>
    <row r="1908" spans="23:25" x14ac:dyDescent="0.3">
      <c r="W1908" t="str">
        <f t="shared" si="76"/>
        <v>20-Mar</v>
      </c>
      <c r="X1908" s="1">
        <f t="shared" si="77"/>
        <v>43910</v>
      </c>
      <c r="Y1908" s="5">
        <f>SUMIF('Raw Sales Data'!D:D,Pivots!X1908,'Raw Sales Data'!S:S)</f>
        <v>0</v>
      </c>
    </row>
    <row r="1909" spans="23:25" x14ac:dyDescent="0.3">
      <c r="W1909" t="str">
        <f t="shared" si="76"/>
        <v>21-Mar</v>
      </c>
      <c r="X1909" s="1">
        <f t="shared" si="77"/>
        <v>43911</v>
      </c>
      <c r="Y1909" s="5">
        <f>SUMIF('Raw Sales Data'!D:D,Pivots!X1909,'Raw Sales Data'!S:S)</f>
        <v>0</v>
      </c>
    </row>
    <row r="1910" spans="23:25" x14ac:dyDescent="0.3">
      <c r="W1910" t="str">
        <f t="shared" si="76"/>
        <v>22-Mar</v>
      </c>
      <c r="X1910" s="1">
        <f t="shared" si="77"/>
        <v>43912</v>
      </c>
      <c r="Y1910" s="5">
        <f>SUMIF('Raw Sales Data'!D:D,Pivots!X1910,'Raw Sales Data'!S:S)</f>
        <v>0</v>
      </c>
    </row>
    <row r="1911" spans="23:25" x14ac:dyDescent="0.3">
      <c r="W1911" t="str">
        <f t="shared" si="76"/>
        <v>23-Mar</v>
      </c>
      <c r="X1911" s="1">
        <f t="shared" si="77"/>
        <v>43913</v>
      </c>
      <c r="Y1911" s="5">
        <f>SUMIF('Raw Sales Data'!D:D,Pivots!X1911,'Raw Sales Data'!S:S)</f>
        <v>0</v>
      </c>
    </row>
    <row r="1912" spans="23:25" x14ac:dyDescent="0.3">
      <c r="W1912" t="str">
        <f t="shared" si="76"/>
        <v>24-Mar</v>
      </c>
      <c r="X1912" s="1">
        <f t="shared" si="77"/>
        <v>43914</v>
      </c>
      <c r="Y1912" s="5">
        <f>SUMIF('Raw Sales Data'!D:D,Pivots!X1912,'Raw Sales Data'!S:S)</f>
        <v>0</v>
      </c>
    </row>
    <row r="1913" spans="23:25" x14ac:dyDescent="0.3">
      <c r="W1913" t="str">
        <f t="shared" si="76"/>
        <v>25-Mar</v>
      </c>
      <c r="X1913" s="1">
        <f t="shared" si="77"/>
        <v>43915</v>
      </c>
      <c r="Y1913" s="5">
        <f>SUMIF('Raw Sales Data'!D:D,Pivots!X1913,'Raw Sales Data'!S:S)</f>
        <v>0</v>
      </c>
    </row>
    <row r="1914" spans="23:25" x14ac:dyDescent="0.3">
      <c r="W1914" t="str">
        <f t="shared" si="76"/>
        <v>26-Mar</v>
      </c>
      <c r="X1914" s="1">
        <f t="shared" si="77"/>
        <v>43916</v>
      </c>
      <c r="Y1914" s="5">
        <f>SUMIF('Raw Sales Data'!D:D,Pivots!X1914,'Raw Sales Data'!S:S)</f>
        <v>0</v>
      </c>
    </row>
    <row r="1915" spans="23:25" x14ac:dyDescent="0.3">
      <c r="W1915" t="str">
        <f t="shared" si="76"/>
        <v>27-Mar</v>
      </c>
      <c r="X1915" s="1">
        <f t="shared" si="77"/>
        <v>43917</v>
      </c>
      <c r="Y1915" s="5">
        <f>SUMIF('Raw Sales Data'!D:D,Pivots!X1915,'Raw Sales Data'!S:S)</f>
        <v>0</v>
      </c>
    </row>
    <row r="1916" spans="23:25" x14ac:dyDescent="0.3">
      <c r="W1916" t="str">
        <f t="shared" si="76"/>
        <v>28-Mar</v>
      </c>
      <c r="X1916" s="1">
        <f t="shared" si="77"/>
        <v>43918</v>
      </c>
      <c r="Y1916" s="5">
        <f>SUMIF('Raw Sales Data'!D:D,Pivots!X1916,'Raw Sales Data'!S:S)</f>
        <v>0</v>
      </c>
    </row>
    <row r="1917" spans="23:25" x14ac:dyDescent="0.3">
      <c r="W1917" t="str">
        <f t="shared" si="76"/>
        <v>29-Mar</v>
      </c>
      <c r="X1917" s="1">
        <f t="shared" si="77"/>
        <v>43919</v>
      </c>
      <c r="Y1917" s="5">
        <f>SUMIF('Raw Sales Data'!D:D,Pivots!X1917,'Raw Sales Data'!S:S)</f>
        <v>0</v>
      </c>
    </row>
    <row r="1918" spans="23:25" x14ac:dyDescent="0.3">
      <c r="W1918" t="str">
        <f t="shared" si="76"/>
        <v>30-Mar</v>
      </c>
      <c r="X1918" s="1">
        <f t="shared" si="77"/>
        <v>43920</v>
      </c>
      <c r="Y1918" s="5">
        <f>SUMIF('Raw Sales Data'!D:D,Pivots!X1918,'Raw Sales Data'!S:S)</f>
        <v>0</v>
      </c>
    </row>
    <row r="1919" spans="23:25" x14ac:dyDescent="0.3">
      <c r="W1919" t="str">
        <f t="shared" si="76"/>
        <v>31-Mar</v>
      </c>
      <c r="X1919" s="1">
        <f t="shared" si="77"/>
        <v>43921</v>
      </c>
      <c r="Y1919" s="5">
        <f>SUMIF('Raw Sales Data'!D:D,Pivots!X1919,'Raw Sales Data'!S:S)</f>
        <v>0</v>
      </c>
    </row>
    <row r="1920" spans="23:25" x14ac:dyDescent="0.3">
      <c r="W1920" t="str">
        <f t="shared" si="76"/>
        <v>01-Apr</v>
      </c>
      <c r="X1920" s="1">
        <f t="shared" si="77"/>
        <v>43922</v>
      </c>
      <c r="Y1920" s="5">
        <f>SUMIF('Raw Sales Data'!D:D,Pivots!X1920,'Raw Sales Data'!S:S)</f>
        <v>0</v>
      </c>
    </row>
    <row r="1921" spans="23:25" x14ac:dyDescent="0.3">
      <c r="W1921" t="str">
        <f t="shared" si="76"/>
        <v>02-Apr</v>
      </c>
      <c r="X1921" s="1">
        <f t="shared" si="77"/>
        <v>43923</v>
      </c>
      <c r="Y1921" s="5">
        <f>SUMIF('Raw Sales Data'!D:D,Pivots!X1921,'Raw Sales Data'!S:S)</f>
        <v>0</v>
      </c>
    </row>
    <row r="1922" spans="23:25" x14ac:dyDescent="0.3">
      <c r="W1922" t="str">
        <f t="shared" si="76"/>
        <v>03-Apr</v>
      </c>
      <c r="X1922" s="1">
        <f t="shared" si="77"/>
        <v>43924</v>
      </c>
      <c r="Y1922" s="5">
        <f>SUMIF('Raw Sales Data'!D:D,Pivots!X1922,'Raw Sales Data'!S:S)</f>
        <v>0</v>
      </c>
    </row>
    <row r="1923" spans="23:25" x14ac:dyDescent="0.3">
      <c r="W1923" t="str">
        <f t="shared" si="76"/>
        <v>04-Apr</v>
      </c>
      <c r="X1923" s="1">
        <f t="shared" si="77"/>
        <v>43925</v>
      </c>
      <c r="Y1923" s="5">
        <f>SUMIF('Raw Sales Data'!D:D,Pivots!X1923,'Raw Sales Data'!S:S)</f>
        <v>0</v>
      </c>
    </row>
    <row r="1924" spans="23:25" x14ac:dyDescent="0.3">
      <c r="W1924" t="str">
        <f t="shared" ref="W1924:W1987" si="78">TEXT(X1924,"dd-mmm")</f>
        <v>05-Apr</v>
      </c>
      <c r="X1924" s="1">
        <f t="shared" si="77"/>
        <v>43926</v>
      </c>
      <c r="Y1924" s="5">
        <f>SUMIF('Raw Sales Data'!D:D,Pivots!X1924,'Raw Sales Data'!S:S)</f>
        <v>0</v>
      </c>
    </row>
    <row r="1925" spans="23:25" x14ac:dyDescent="0.3">
      <c r="W1925" t="str">
        <f t="shared" si="78"/>
        <v>06-Apr</v>
      </c>
      <c r="X1925" s="1">
        <f t="shared" ref="X1925:X1988" si="79">X1924+1</f>
        <v>43927</v>
      </c>
      <c r="Y1925" s="5">
        <f>SUMIF('Raw Sales Data'!D:D,Pivots!X1925,'Raw Sales Data'!S:S)</f>
        <v>0</v>
      </c>
    </row>
    <row r="1926" spans="23:25" x14ac:dyDescent="0.3">
      <c r="W1926" t="str">
        <f t="shared" si="78"/>
        <v>07-Apr</v>
      </c>
      <c r="X1926" s="1">
        <f t="shared" si="79"/>
        <v>43928</v>
      </c>
      <c r="Y1926" s="5">
        <f>SUMIF('Raw Sales Data'!D:D,Pivots!X1926,'Raw Sales Data'!S:S)</f>
        <v>0</v>
      </c>
    </row>
    <row r="1927" spans="23:25" x14ac:dyDescent="0.3">
      <c r="W1927" t="str">
        <f t="shared" si="78"/>
        <v>08-Apr</v>
      </c>
      <c r="X1927" s="1">
        <f t="shared" si="79"/>
        <v>43929</v>
      </c>
      <c r="Y1927" s="5">
        <f>SUMIF('Raw Sales Data'!D:D,Pivots!X1927,'Raw Sales Data'!S:S)</f>
        <v>0</v>
      </c>
    </row>
    <row r="1928" spans="23:25" x14ac:dyDescent="0.3">
      <c r="W1928" t="str">
        <f t="shared" si="78"/>
        <v>09-Apr</v>
      </c>
      <c r="X1928" s="1">
        <f t="shared" si="79"/>
        <v>43930</v>
      </c>
      <c r="Y1928" s="5">
        <f>SUMIF('Raw Sales Data'!D:D,Pivots!X1928,'Raw Sales Data'!S:S)</f>
        <v>0</v>
      </c>
    </row>
    <row r="1929" spans="23:25" x14ac:dyDescent="0.3">
      <c r="W1929" t="str">
        <f t="shared" si="78"/>
        <v>10-Apr</v>
      </c>
      <c r="X1929" s="1">
        <f t="shared" si="79"/>
        <v>43931</v>
      </c>
      <c r="Y1929" s="5">
        <f>SUMIF('Raw Sales Data'!D:D,Pivots!X1929,'Raw Sales Data'!S:S)</f>
        <v>0</v>
      </c>
    </row>
    <row r="1930" spans="23:25" x14ac:dyDescent="0.3">
      <c r="W1930" t="str">
        <f t="shared" si="78"/>
        <v>11-Apr</v>
      </c>
      <c r="X1930" s="1">
        <f t="shared" si="79"/>
        <v>43932</v>
      </c>
      <c r="Y1930" s="5">
        <f>SUMIF('Raw Sales Data'!D:D,Pivots!X1930,'Raw Sales Data'!S:S)</f>
        <v>0</v>
      </c>
    </row>
    <row r="1931" spans="23:25" x14ac:dyDescent="0.3">
      <c r="W1931" t="str">
        <f t="shared" si="78"/>
        <v>12-Apr</v>
      </c>
      <c r="X1931" s="1">
        <f t="shared" si="79"/>
        <v>43933</v>
      </c>
      <c r="Y1931" s="5">
        <f>SUMIF('Raw Sales Data'!D:D,Pivots!X1931,'Raw Sales Data'!S:S)</f>
        <v>0</v>
      </c>
    </row>
    <row r="1932" spans="23:25" x14ac:dyDescent="0.3">
      <c r="W1932" t="str">
        <f t="shared" si="78"/>
        <v>13-Apr</v>
      </c>
      <c r="X1932" s="1">
        <f t="shared" si="79"/>
        <v>43934</v>
      </c>
      <c r="Y1932" s="5">
        <f>SUMIF('Raw Sales Data'!D:D,Pivots!X1932,'Raw Sales Data'!S:S)</f>
        <v>0</v>
      </c>
    </row>
    <row r="1933" spans="23:25" x14ac:dyDescent="0.3">
      <c r="W1933" t="str">
        <f t="shared" si="78"/>
        <v>14-Apr</v>
      </c>
      <c r="X1933" s="1">
        <f t="shared" si="79"/>
        <v>43935</v>
      </c>
      <c r="Y1933" s="5">
        <f>SUMIF('Raw Sales Data'!D:D,Pivots!X1933,'Raw Sales Data'!S:S)</f>
        <v>0</v>
      </c>
    </row>
    <row r="1934" spans="23:25" x14ac:dyDescent="0.3">
      <c r="W1934" t="str">
        <f t="shared" si="78"/>
        <v>15-Apr</v>
      </c>
      <c r="X1934" s="1">
        <f t="shared" si="79"/>
        <v>43936</v>
      </c>
      <c r="Y1934" s="5">
        <f>SUMIF('Raw Sales Data'!D:D,Pivots!X1934,'Raw Sales Data'!S:S)</f>
        <v>0</v>
      </c>
    </row>
    <row r="1935" spans="23:25" x14ac:dyDescent="0.3">
      <c r="W1935" t="str">
        <f t="shared" si="78"/>
        <v>16-Apr</v>
      </c>
      <c r="X1935" s="1">
        <f t="shared" si="79"/>
        <v>43937</v>
      </c>
      <c r="Y1935" s="5">
        <f>SUMIF('Raw Sales Data'!D:D,Pivots!X1935,'Raw Sales Data'!S:S)</f>
        <v>0</v>
      </c>
    </row>
    <row r="1936" spans="23:25" x14ac:dyDescent="0.3">
      <c r="W1936" t="str">
        <f t="shared" si="78"/>
        <v>17-Apr</v>
      </c>
      <c r="X1936" s="1">
        <f t="shared" si="79"/>
        <v>43938</v>
      </c>
      <c r="Y1936" s="5">
        <f>SUMIF('Raw Sales Data'!D:D,Pivots!X1936,'Raw Sales Data'!S:S)</f>
        <v>0</v>
      </c>
    </row>
    <row r="1937" spans="23:25" x14ac:dyDescent="0.3">
      <c r="W1937" t="str">
        <f t="shared" si="78"/>
        <v>18-Apr</v>
      </c>
      <c r="X1937" s="1">
        <f t="shared" si="79"/>
        <v>43939</v>
      </c>
      <c r="Y1937" s="5">
        <f>SUMIF('Raw Sales Data'!D:D,Pivots!X1937,'Raw Sales Data'!S:S)</f>
        <v>0</v>
      </c>
    </row>
    <row r="1938" spans="23:25" x14ac:dyDescent="0.3">
      <c r="W1938" t="str">
        <f t="shared" si="78"/>
        <v>19-Apr</v>
      </c>
      <c r="X1938" s="1">
        <f t="shared" si="79"/>
        <v>43940</v>
      </c>
      <c r="Y1938" s="5">
        <f>SUMIF('Raw Sales Data'!D:D,Pivots!X1938,'Raw Sales Data'!S:S)</f>
        <v>0</v>
      </c>
    </row>
    <row r="1939" spans="23:25" x14ac:dyDescent="0.3">
      <c r="W1939" t="str">
        <f t="shared" si="78"/>
        <v>20-Apr</v>
      </c>
      <c r="X1939" s="1">
        <f t="shared" si="79"/>
        <v>43941</v>
      </c>
      <c r="Y1939" s="5">
        <f>SUMIF('Raw Sales Data'!D:D,Pivots!X1939,'Raw Sales Data'!S:S)</f>
        <v>0</v>
      </c>
    </row>
    <row r="1940" spans="23:25" x14ac:dyDescent="0.3">
      <c r="W1940" t="str">
        <f t="shared" si="78"/>
        <v>21-Apr</v>
      </c>
      <c r="X1940" s="1">
        <f t="shared" si="79"/>
        <v>43942</v>
      </c>
      <c r="Y1940" s="5">
        <f>SUMIF('Raw Sales Data'!D:D,Pivots!X1940,'Raw Sales Data'!S:S)</f>
        <v>0</v>
      </c>
    </row>
    <row r="1941" spans="23:25" x14ac:dyDescent="0.3">
      <c r="W1941" t="str">
        <f t="shared" si="78"/>
        <v>22-Apr</v>
      </c>
      <c r="X1941" s="1">
        <f t="shared" si="79"/>
        <v>43943</v>
      </c>
      <c r="Y1941" s="5">
        <f>SUMIF('Raw Sales Data'!D:D,Pivots!X1941,'Raw Sales Data'!S:S)</f>
        <v>0</v>
      </c>
    </row>
    <row r="1942" spans="23:25" x14ac:dyDescent="0.3">
      <c r="W1942" t="str">
        <f t="shared" si="78"/>
        <v>23-Apr</v>
      </c>
      <c r="X1942" s="1">
        <f t="shared" si="79"/>
        <v>43944</v>
      </c>
      <c r="Y1942" s="5">
        <f>SUMIF('Raw Sales Data'!D:D,Pivots!X1942,'Raw Sales Data'!S:S)</f>
        <v>0</v>
      </c>
    </row>
    <row r="1943" spans="23:25" x14ac:dyDescent="0.3">
      <c r="W1943" t="str">
        <f t="shared" si="78"/>
        <v>24-Apr</v>
      </c>
      <c r="X1943" s="1">
        <f t="shared" si="79"/>
        <v>43945</v>
      </c>
      <c r="Y1943" s="5">
        <f>SUMIF('Raw Sales Data'!D:D,Pivots!X1943,'Raw Sales Data'!S:S)</f>
        <v>0</v>
      </c>
    </row>
    <row r="1944" spans="23:25" x14ac:dyDescent="0.3">
      <c r="W1944" t="str">
        <f t="shared" si="78"/>
        <v>25-Apr</v>
      </c>
      <c r="X1944" s="1">
        <f t="shared" si="79"/>
        <v>43946</v>
      </c>
      <c r="Y1944" s="5">
        <f>SUMIF('Raw Sales Data'!D:D,Pivots!X1944,'Raw Sales Data'!S:S)</f>
        <v>0</v>
      </c>
    </row>
    <row r="1945" spans="23:25" x14ac:dyDescent="0.3">
      <c r="W1945" t="str">
        <f t="shared" si="78"/>
        <v>26-Apr</v>
      </c>
      <c r="X1945" s="1">
        <f t="shared" si="79"/>
        <v>43947</v>
      </c>
      <c r="Y1945" s="5">
        <f>SUMIF('Raw Sales Data'!D:D,Pivots!X1945,'Raw Sales Data'!S:S)</f>
        <v>0</v>
      </c>
    </row>
    <row r="1946" spans="23:25" x14ac:dyDescent="0.3">
      <c r="W1946" t="str">
        <f t="shared" si="78"/>
        <v>27-Apr</v>
      </c>
      <c r="X1946" s="1">
        <f t="shared" si="79"/>
        <v>43948</v>
      </c>
      <c r="Y1946" s="5">
        <f>SUMIF('Raw Sales Data'!D:D,Pivots!X1946,'Raw Sales Data'!S:S)</f>
        <v>0</v>
      </c>
    </row>
    <row r="1947" spans="23:25" x14ac:dyDescent="0.3">
      <c r="W1947" t="str">
        <f t="shared" si="78"/>
        <v>28-Apr</v>
      </c>
      <c r="X1947" s="1">
        <f t="shared" si="79"/>
        <v>43949</v>
      </c>
      <c r="Y1947" s="5">
        <f>SUMIF('Raw Sales Data'!D:D,Pivots!X1947,'Raw Sales Data'!S:S)</f>
        <v>0</v>
      </c>
    </row>
    <row r="1948" spans="23:25" x14ac:dyDescent="0.3">
      <c r="W1948" t="str">
        <f t="shared" si="78"/>
        <v>29-Apr</v>
      </c>
      <c r="X1948" s="1">
        <f t="shared" si="79"/>
        <v>43950</v>
      </c>
      <c r="Y1948" s="5">
        <f>SUMIF('Raw Sales Data'!D:D,Pivots!X1948,'Raw Sales Data'!S:S)</f>
        <v>0</v>
      </c>
    </row>
    <row r="1949" spans="23:25" x14ac:dyDescent="0.3">
      <c r="W1949" t="str">
        <f t="shared" si="78"/>
        <v>30-Apr</v>
      </c>
      <c r="X1949" s="1">
        <f t="shared" si="79"/>
        <v>43951</v>
      </c>
      <c r="Y1949" s="5">
        <f>SUMIF('Raw Sales Data'!D:D,Pivots!X1949,'Raw Sales Data'!S:S)</f>
        <v>0</v>
      </c>
    </row>
    <row r="1950" spans="23:25" x14ac:dyDescent="0.3">
      <c r="W1950" t="str">
        <f t="shared" si="78"/>
        <v>01-May</v>
      </c>
      <c r="X1950" s="1">
        <f t="shared" si="79"/>
        <v>43952</v>
      </c>
      <c r="Y1950" s="5">
        <f>SUMIF('Raw Sales Data'!D:D,Pivots!X1950,'Raw Sales Data'!S:S)</f>
        <v>0</v>
      </c>
    </row>
    <row r="1951" spans="23:25" x14ac:dyDescent="0.3">
      <c r="W1951" t="str">
        <f t="shared" si="78"/>
        <v>02-May</v>
      </c>
      <c r="X1951" s="1">
        <f t="shared" si="79"/>
        <v>43953</v>
      </c>
      <c r="Y1951" s="5">
        <f>SUMIF('Raw Sales Data'!D:D,Pivots!X1951,'Raw Sales Data'!S:S)</f>
        <v>0</v>
      </c>
    </row>
    <row r="1952" spans="23:25" x14ac:dyDescent="0.3">
      <c r="W1952" t="str">
        <f t="shared" si="78"/>
        <v>03-May</v>
      </c>
      <c r="X1952" s="1">
        <f t="shared" si="79"/>
        <v>43954</v>
      </c>
      <c r="Y1952" s="5">
        <f>SUMIF('Raw Sales Data'!D:D,Pivots!X1952,'Raw Sales Data'!S:S)</f>
        <v>0</v>
      </c>
    </row>
    <row r="1953" spans="23:25" x14ac:dyDescent="0.3">
      <c r="W1953" t="str">
        <f t="shared" si="78"/>
        <v>04-May</v>
      </c>
      <c r="X1953" s="1">
        <f t="shared" si="79"/>
        <v>43955</v>
      </c>
      <c r="Y1953" s="5">
        <f>SUMIF('Raw Sales Data'!D:D,Pivots!X1953,'Raw Sales Data'!S:S)</f>
        <v>0</v>
      </c>
    </row>
    <row r="1954" spans="23:25" x14ac:dyDescent="0.3">
      <c r="W1954" t="str">
        <f t="shared" si="78"/>
        <v>05-May</v>
      </c>
      <c r="X1954" s="1">
        <f t="shared" si="79"/>
        <v>43956</v>
      </c>
      <c r="Y1954" s="5">
        <f>SUMIF('Raw Sales Data'!D:D,Pivots!X1954,'Raw Sales Data'!S:S)</f>
        <v>0</v>
      </c>
    </row>
    <row r="1955" spans="23:25" x14ac:dyDescent="0.3">
      <c r="W1955" t="str">
        <f t="shared" si="78"/>
        <v>06-May</v>
      </c>
      <c r="X1955" s="1">
        <f t="shared" si="79"/>
        <v>43957</v>
      </c>
      <c r="Y1955" s="5">
        <f>SUMIF('Raw Sales Data'!D:D,Pivots!X1955,'Raw Sales Data'!S:S)</f>
        <v>0</v>
      </c>
    </row>
    <row r="1956" spans="23:25" x14ac:dyDescent="0.3">
      <c r="W1956" t="str">
        <f t="shared" si="78"/>
        <v>07-May</v>
      </c>
      <c r="X1956" s="1">
        <f t="shared" si="79"/>
        <v>43958</v>
      </c>
      <c r="Y1956" s="5">
        <f>SUMIF('Raw Sales Data'!D:D,Pivots!X1956,'Raw Sales Data'!S:S)</f>
        <v>0</v>
      </c>
    </row>
    <row r="1957" spans="23:25" x14ac:dyDescent="0.3">
      <c r="W1957" t="str">
        <f t="shared" si="78"/>
        <v>08-May</v>
      </c>
      <c r="X1957" s="1">
        <f t="shared" si="79"/>
        <v>43959</v>
      </c>
      <c r="Y1957" s="5">
        <f>SUMIF('Raw Sales Data'!D:D,Pivots!X1957,'Raw Sales Data'!S:S)</f>
        <v>0</v>
      </c>
    </row>
    <row r="1958" spans="23:25" x14ac:dyDescent="0.3">
      <c r="W1958" t="str">
        <f t="shared" si="78"/>
        <v>09-May</v>
      </c>
      <c r="X1958" s="1">
        <f t="shared" si="79"/>
        <v>43960</v>
      </c>
      <c r="Y1958" s="5">
        <f>SUMIF('Raw Sales Data'!D:D,Pivots!X1958,'Raw Sales Data'!S:S)</f>
        <v>0</v>
      </c>
    </row>
    <row r="1959" spans="23:25" x14ac:dyDescent="0.3">
      <c r="W1959" t="str">
        <f t="shared" si="78"/>
        <v>10-May</v>
      </c>
      <c r="X1959" s="1">
        <f t="shared" si="79"/>
        <v>43961</v>
      </c>
      <c r="Y1959" s="5">
        <f>SUMIF('Raw Sales Data'!D:D,Pivots!X1959,'Raw Sales Data'!S:S)</f>
        <v>0</v>
      </c>
    </row>
    <row r="1960" spans="23:25" x14ac:dyDescent="0.3">
      <c r="W1960" t="str">
        <f t="shared" si="78"/>
        <v>11-May</v>
      </c>
      <c r="X1960" s="1">
        <f t="shared" si="79"/>
        <v>43962</v>
      </c>
      <c r="Y1960" s="5">
        <f>SUMIF('Raw Sales Data'!D:D,Pivots!X1960,'Raw Sales Data'!S:S)</f>
        <v>0</v>
      </c>
    </row>
    <row r="1961" spans="23:25" x14ac:dyDescent="0.3">
      <c r="W1961" t="str">
        <f t="shared" si="78"/>
        <v>12-May</v>
      </c>
      <c r="X1961" s="1">
        <f t="shared" si="79"/>
        <v>43963</v>
      </c>
      <c r="Y1961" s="5">
        <f>SUMIF('Raw Sales Data'!D:D,Pivots!X1961,'Raw Sales Data'!S:S)</f>
        <v>0</v>
      </c>
    </row>
    <row r="1962" spans="23:25" x14ac:dyDescent="0.3">
      <c r="W1962" t="str">
        <f t="shared" si="78"/>
        <v>13-May</v>
      </c>
      <c r="X1962" s="1">
        <f t="shared" si="79"/>
        <v>43964</v>
      </c>
      <c r="Y1962" s="5">
        <f>SUMIF('Raw Sales Data'!D:D,Pivots!X1962,'Raw Sales Data'!S:S)</f>
        <v>0</v>
      </c>
    </row>
    <row r="1963" spans="23:25" x14ac:dyDescent="0.3">
      <c r="W1963" t="str">
        <f t="shared" si="78"/>
        <v>14-May</v>
      </c>
      <c r="X1963" s="1">
        <f t="shared" si="79"/>
        <v>43965</v>
      </c>
      <c r="Y1963" s="5">
        <f>SUMIF('Raw Sales Data'!D:D,Pivots!X1963,'Raw Sales Data'!S:S)</f>
        <v>0</v>
      </c>
    </row>
    <row r="1964" spans="23:25" x14ac:dyDescent="0.3">
      <c r="W1964" t="str">
        <f t="shared" si="78"/>
        <v>15-May</v>
      </c>
      <c r="X1964" s="1">
        <f t="shared" si="79"/>
        <v>43966</v>
      </c>
      <c r="Y1964" s="5">
        <f>SUMIF('Raw Sales Data'!D:D,Pivots!X1964,'Raw Sales Data'!S:S)</f>
        <v>0</v>
      </c>
    </row>
    <row r="1965" spans="23:25" x14ac:dyDescent="0.3">
      <c r="W1965" t="str">
        <f t="shared" si="78"/>
        <v>16-May</v>
      </c>
      <c r="X1965" s="1">
        <f t="shared" si="79"/>
        <v>43967</v>
      </c>
      <c r="Y1965" s="5">
        <f>SUMIF('Raw Sales Data'!D:D,Pivots!X1965,'Raw Sales Data'!S:S)</f>
        <v>0</v>
      </c>
    </row>
    <row r="1966" spans="23:25" x14ac:dyDescent="0.3">
      <c r="W1966" t="str">
        <f t="shared" si="78"/>
        <v>17-May</v>
      </c>
      <c r="X1966" s="1">
        <f t="shared" si="79"/>
        <v>43968</v>
      </c>
      <c r="Y1966" s="5">
        <f>SUMIF('Raw Sales Data'!D:D,Pivots!X1966,'Raw Sales Data'!S:S)</f>
        <v>0</v>
      </c>
    </row>
    <row r="1967" spans="23:25" x14ac:dyDescent="0.3">
      <c r="W1967" t="str">
        <f t="shared" si="78"/>
        <v>18-May</v>
      </c>
      <c r="X1967" s="1">
        <f t="shared" si="79"/>
        <v>43969</v>
      </c>
      <c r="Y1967" s="5">
        <f>SUMIF('Raw Sales Data'!D:D,Pivots!X1967,'Raw Sales Data'!S:S)</f>
        <v>0</v>
      </c>
    </row>
    <row r="1968" spans="23:25" x14ac:dyDescent="0.3">
      <c r="W1968" t="str">
        <f t="shared" si="78"/>
        <v>19-May</v>
      </c>
      <c r="X1968" s="1">
        <f t="shared" si="79"/>
        <v>43970</v>
      </c>
      <c r="Y1968" s="5">
        <f>SUMIF('Raw Sales Data'!D:D,Pivots!X1968,'Raw Sales Data'!S:S)</f>
        <v>0</v>
      </c>
    </row>
    <row r="1969" spans="23:25" x14ac:dyDescent="0.3">
      <c r="W1969" t="str">
        <f t="shared" si="78"/>
        <v>20-May</v>
      </c>
      <c r="X1969" s="1">
        <f t="shared" si="79"/>
        <v>43971</v>
      </c>
      <c r="Y1969" s="5">
        <f>SUMIF('Raw Sales Data'!D:D,Pivots!X1969,'Raw Sales Data'!S:S)</f>
        <v>0</v>
      </c>
    </row>
    <row r="1970" spans="23:25" x14ac:dyDescent="0.3">
      <c r="W1970" t="str">
        <f t="shared" si="78"/>
        <v>21-May</v>
      </c>
      <c r="X1970" s="1">
        <f t="shared" si="79"/>
        <v>43972</v>
      </c>
      <c r="Y1970" s="5">
        <f>SUMIF('Raw Sales Data'!D:D,Pivots!X1970,'Raw Sales Data'!S:S)</f>
        <v>0</v>
      </c>
    </row>
    <row r="1971" spans="23:25" x14ac:dyDescent="0.3">
      <c r="W1971" t="str">
        <f t="shared" si="78"/>
        <v>22-May</v>
      </c>
      <c r="X1971" s="1">
        <f t="shared" si="79"/>
        <v>43973</v>
      </c>
      <c r="Y1971" s="5">
        <f>SUMIF('Raw Sales Data'!D:D,Pivots!X1971,'Raw Sales Data'!S:S)</f>
        <v>0</v>
      </c>
    </row>
    <row r="1972" spans="23:25" x14ac:dyDescent="0.3">
      <c r="W1972" t="str">
        <f t="shared" si="78"/>
        <v>23-May</v>
      </c>
      <c r="X1972" s="1">
        <f t="shared" si="79"/>
        <v>43974</v>
      </c>
      <c r="Y1972" s="5">
        <f>SUMIF('Raw Sales Data'!D:D,Pivots!X1972,'Raw Sales Data'!S:S)</f>
        <v>0</v>
      </c>
    </row>
    <row r="1973" spans="23:25" x14ac:dyDescent="0.3">
      <c r="W1973" t="str">
        <f t="shared" si="78"/>
        <v>24-May</v>
      </c>
      <c r="X1973" s="1">
        <f t="shared" si="79"/>
        <v>43975</v>
      </c>
      <c r="Y1973" s="5">
        <f>SUMIF('Raw Sales Data'!D:D,Pivots!X1973,'Raw Sales Data'!S:S)</f>
        <v>0</v>
      </c>
    </row>
    <row r="1974" spans="23:25" x14ac:dyDescent="0.3">
      <c r="W1974" t="str">
        <f t="shared" si="78"/>
        <v>25-May</v>
      </c>
      <c r="X1974" s="1">
        <f t="shared" si="79"/>
        <v>43976</v>
      </c>
      <c r="Y1974" s="5">
        <f>SUMIF('Raw Sales Data'!D:D,Pivots!X1974,'Raw Sales Data'!S:S)</f>
        <v>0</v>
      </c>
    </row>
    <row r="1975" spans="23:25" x14ac:dyDescent="0.3">
      <c r="W1975" t="str">
        <f t="shared" si="78"/>
        <v>26-May</v>
      </c>
      <c r="X1975" s="1">
        <f t="shared" si="79"/>
        <v>43977</v>
      </c>
      <c r="Y1975" s="5">
        <f>SUMIF('Raw Sales Data'!D:D,Pivots!X1975,'Raw Sales Data'!S:S)</f>
        <v>0</v>
      </c>
    </row>
    <row r="1976" spans="23:25" x14ac:dyDescent="0.3">
      <c r="W1976" t="str">
        <f t="shared" si="78"/>
        <v>27-May</v>
      </c>
      <c r="X1976" s="1">
        <f t="shared" si="79"/>
        <v>43978</v>
      </c>
      <c r="Y1976" s="5">
        <f>SUMIF('Raw Sales Data'!D:D,Pivots!X1976,'Raw Sales Data'!S:S)</f>
        <v>0</v>
      </c>
    </row>
    <row r="1977" spans="23:25" x14ac:dyDescent="0.3">
      <c r="W1977" t="str">
        <f t="shared" si="78"/>
        <v>28-May</v>
      </c>
      <c r="X1977" s="1">
        <f t="shared" si="79"/>
        <v>43979</v>
      </c>
      <c r="Y1977" s="5">
        <f>SUMIF('Raw Sales Data'!D:D,Pivots!X1977,'Raw Sales Data'!S:S)</f>
        <v>0</v>
      </c>
    </row>
    <row r="1978" spans="23:25" x14ac:dyDescent="0.3">
      <c r="W1978" t="str">
        <f t="shared" si="78"/>
        <v>29-May</v>
      </c>
      <c r="X1978" s="1">
        <f t="shared" si="79"/>
        <v>43980</v>
      </c>
      <c r="Y1978" s="5">
        <f>SUMIF('Raw Sales Data'!D:D,Pivots!X1978,'Raw Sales Data'!S:S)</f>
        <v>0</v>
      </c>
    </row>
    <row r="1979" spans="23:25" x14ac:dyDescent="0.3">
      <c r="W1979" t="str">
        <f t="shared" si="78"/>
        <v>30-May</v>
      </c>
      <c r="X1979" s="1">
        <f t="shared" si="79"/>
        <v>43981</v>
      </c>
      <c r="Y1979" s="5">
        <f>SUMIF('Raw Sales Data'!D:D,Pivots!X1979,'Raw Sales Data'!S:S)</f>
        <v>0</v>
      </c>
    </row>
    <row r="1980" spans="23:25" x14ac:dyDescent="0.3">
      <c r="W1980" t="str">
        <f t="shared" si="78"/>
        <v>31-May</v>
      </c>
      <c r="X1980" s="1">
        <f t="shared" si="79"/>
        <v>43982</v>
      </c>
      <c r="Y1980" s="5">
        <f>SUMIF('Raw Sales Data'!D:D,Pivots!X1980,'Raw Sales Data'!S:S)</f>
        <v>0</v>
      </c>
    </row>
    <row r="1981" spans="23:25" x14ac:dyDescent="0.3">
      <c r="W1981" t="str">
        <f t="shared" si="78"/>
        <v>01-Jun</v>
      </c>
      <c r="X1981" s="1">
        <f t="shared" si="79"/>
        <v>43983</v>
      </c>
      <c r="Y1981" s="5">
        <f>SUMIF('Raw Sales Data'!D:D,Pivots!X1981,'Raw Sales Data'!S:S)</f>
        <v>0</v>
      </c>
    </row>
    <row r="1982" spans="23:25" x14ac:dyDescent="0.3">
      <c r="W1982" t="str">
        <f t="shared" si="78"/>
        <v>02-Jun</v>
      </c>
      <c r="X1982" s="1">
        <f t="shared" si="79"/>
        <v>43984</v>
      </c>
      <c r="Y1982" s="5">
        <f>SUMIF('Raw Sales Data'!D:D,Pivots!X1982,'Raw Sales Data'!S:S)</f>
        <v>0</v>
      </c>
    </row>
    <row r="1983" spans="23:25" x14ac:dyDescent="0.3">
      <c r="W1983" t="str">
        <f t="shared" si="78"/>
        <v>03-Jun</v>
      </c>
      <c r="X1983" s="1">
        <f t="shared" si="79"/>
        <v>43985</v>
      </c>
      <c r="Y1983" s="5">
        <f>SUMIF('Raw Sales Data'!D:D,Pivots!X1983,'Raw Sales Data'!S:S)</f>
        <v>0</v>
      </c>
    </row>
    <row r="1984" spans="23:25" x14ac:dyDescent="0.3">
      <c r="W1984" t="str">
        <f t="shared" si="78"/>
        <v>04-Jun</v>
      </c>
      <c r="X1984" s="1">
        <f t="shared" si="79"/>
        <v>43986</v>
      </c>
      <c r="Y1984" s="5">
        <f>SUMIF('Raw Sales Data'!D:D,Pivots!X1984,'Raw Sales Data'!S:S)</f>
        <v>0</v>
      </c>
    </row>
    <row r="1985" spans="23:25" x14ac:dyDescent="0.3">
      <c r="W1985" t="str">
        <f t="shared" si="78"/>
        <v>05-Jun</v>
      </c>
      <c r="X1985" s="1">
        <f t="shared" si="79"/>
        <v>43987</v>
      </c>
      <c r="Y1985" s="5">
        <f>SUMIF('Raw Sales Data'!D:D,Pivots!X1985,'Raw Sales Data'!S:S)</f>
        <v>0</v>
      </c>
    </row>
    <row r="1986" spans="23:25" x14ac:dyDescent="0.3">
      <c r="W1986" t="str">
        <f t="shared" si="78"/>
        <v>06-Jun</v>
      </c>
      <c r="X1986" s="1">
        <f t="shared" si="79"/>
        <v>43988</v>
      </c>
      <c r="Y1986" s="5">
        <f>SUMIF('Raw Sales Data'!D:D,Pivots!X1986,'Raw Sales Data'!S:S)</f>
        <v>0</v>
      </c>
    </row>
    <row r="1987" spans="23:25" x14ac:dyDescent="0.3">
      <c r="W1987" t="str">
        <f t="shared" si="78"/>
        <v>07-Jun</v>
      </c>
      <c r="X1987" s="1">
        <f t="shared" si="79"/>
        <v>43989</v>
      </c>
      <c r="Y1987" s="5">
        <f>SUMIF('Raw Sales Data'!D:D,Pivots!X1987,'Raw Sales Data'!S:S)</f>
        <v>0</v>
      </c>
    </row>
    <row r="1988" spans="23:25" x14ac:dyDescent="0.3">
      <c r="W1988" t="str">
        <f t="shared" ref="W1988:W1997" si="80">TEXT(X1988,"dd-mmm")</f>
        <v>08-Jun</v>
      </c>
      <c r="X1988" s="1">
        <f t="shared" si="79"/>
        <v>43990</v>
      </c>
      <c r="Y1988" s="5">
        <f>SUMIF('Raw Sales Data'!D:D,Pivots!X1988,'Raw Sales Data'!S:S)</f>
        <v>0</v>
      </c>
    </row>
    <row r="1989" spans="23:25" x14ac:dyDescent="0.3">
      <c r="W1989" t="str">
        <f t="shared" si="80"/>
        <v>09-Jun</v>
      </c>
      <c r="X1989" s="1">
        <f t="shared" ref="X1989:X1997" si="81">X1988+1</f>
        <v>43991</v>
      </c>
      <c r="Y1989" s="5">
        <f>SUMIF('Raw Sales Data'!D:D,Pivots!X1989,'Raw Sales Data'!S:S)</f>
        <v>0</v>
      </c>
    </row>
    <row r="1990" spans="23:25" x14ac:dyDescent="0.3">
      <c r="W1990" t="str">
        <f t="shared" si="80"/>
        <v>10-Jun</v>
      </c>
      <c r="X1990" s="1">
        <f t="shared" si="81"/>
        <v>43992</v>
      </c>
      <c r="Y1990" s="5">
        <f>SUMIF('Raw Sales Data'!D:D,Pivots!X1990,'Raw Sales Data'!S:S)</f>
        <v>0</v>
      </c>
    </row>
    <row r="1991" spans="23:25" x14ac:dyDescent="0.3">
      <c r="W1991" t="str">
        <f t="shared" si="80"/>
        <v>11-Jun</v>
      </c>
      <c r="X1991" s="1">
        <f t="shared" si="81"/>
        <v>43993</v>
      </c>
      <c r="Y1991" s="5">
        <f>SUMIF('Raw Sales Data'!D:D,Pivots!X1991,'Raw Sales Data'!S:S)</f>
        <v>0</v>
      </c>
    </row>
    <row r="1992" spans="23:25" x14ac:dyDescent="0.3">
      <c r="W1992" t="str">
        <f t="shared" si="80"/>
        <v>12-Jun</v>
      </c>
      <c r="X1992" s="1">
        <f t="shared" si="81"/>
        <v>43994</v>
      </c>
      <c r="Y1992" s="5">
        <f>SUMIF('Raw Sales Data'!D:D,Pivots!X1992,'Raw Sales Data'!S:S)</f>
        <v>0</v>
      </c>
    </row>
    <row r="1993" spans="23:25" x14ac:dyDescent="0.3">
      <c r="W1993" t="str">
        <f t="shared" si="80"/>
        <v>13-Jun</v>
      </c>
      <c r="X1993" s="1">
        <f t="shared" si="81"/>
        <v>43995</v>
      </c>
      <c r="Y1993" s="5">
        <f>SUMIF('Raw Sales Data'!D:D,Pivots!X1993,'Raw Sales Data'!S:S)</f>
        <v>0</v>
      </c>
    </row>
    <row r="1994" spans="23:25" x14ac:dyDescent="0.3">
      <c r="W1994" t="str">
        <f t="shared" si="80"/>
        <v>14-Jun</v>
      </c>
      <c r="X1994" s="1">
        <f t="shared" si="81"/>
        <v>43996</v>
      </c>
      <c r="Y1994" s="5">
        <f>SUMIF('Raw Sales Data'!D:D,Pivots!X1994,'Raw Sales Data'!S:S)</f>
        <v>0</v>
      </c>
    </row>
    <row r="1995" spans="23:25" x14ac:dyDescent="0.3">
      <c r="W1995" t="str">
        <f t="shared" si="80"/>
        <v>15-Jun</v>
      </c>
      <c r="X1995" s="1">
        <f t="shared" si="81"/>
        <v>43997</v>
      </c>
      <c r="Y1995" s="5">
        <f>SUMIF('Raw Sales Data'!D:D,Pivots!X1995,'Raw Sales Data'!S:S)</f>
        <v>0</v>
      </c>
    </row>
    <row r="1996" spans="23:25" x14ac:dyDescent="0.3">
      <c r="W1996" t="str">
        <f t="shared" si="80"/>
        <v>16-Jun</v>
      </c>
      <c r="X1996" s="1">
        <f t="shared" si="81"/>
        <v>43998</v>
      </c>
      <c r="Y1996" s="5">
        <f>SUMIF('Raw Sales Data'!D:D,Pivots!X1996,'Raw Sales Data'!S:S)</f>
        <v>0</v>
      </c>
    </row>
    <row r="1997" spans="23:25" x14ac:dyDescent="0.3">
      <c r="W1997" t="str">
        <f t="shared" si="80"/>
        <v>17-Jun</v>
      </c>
      <c r="X1997" s="1">
        <f t="shared" si="81"/>
        <v>43999</v>
      </c>
      <c r="Y1997" s="5">
        <f>SUMIF('Raw Sales Data'!D:D,Pivots!X1997,'Raw Sales Data'!S:S)</f>
        <v>0</v>
      </c>
    </row>
  </sheetData>
  <pageMargins left="0.7" right="0.7" top="0.75" bottom="0.75" header="0.3" footer="0.3"/>
  <ignoredErrors>
    <ignoredError sqref="AB368" twoDigitTextYear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6059C-F226-4DE4-A4ED-4A33B992C784}">
  <sheetPr codeName="Sheet4">
    <tabColor theme="5"/>
  </sheetPr>
  <dimension ref="B1:XFB55"/>
  <sheetViews>
    <sheetView workbookViewId="0"/>
  </sheetViews>
  <sheetFormatPr defaultRowHeight="14.4" x14ac:dyDescent="0.3"/>
  <cols>
    <col min="1" max="1" width="1.109375" customWidth="1"/>
    <col min="2" max="2" width="16.77734375" bestFit="1" customWidth="1"/>
    <col min="3" max="6" width="9.5546875" bestFit="1" customWidth="1"/>
    <col min="7" max="7" width="10.5546875" bestFit="1" customWidth="1"/>
    <col min="8" max="9" width="5.109375" customWidth="1"/>
    <col min="10" max="10" width="16.77734375" bestFit="1" customWidth="1"/>
    <col min="11" max="11" width="9.5546875" bestFit="1" customWidth="1"/>
    <col min="12" max="12" width="13.77734375" bestFit="1" customWidth="1"/>
    <col min="13" max="13" width="10.21875" bestFit="1" customWidth="1"/>
    <col min="14" max="14" width="10.5546875" bestFit="1" customWidth="1"/>
    <col min="15" max="49" width="16.77734375" bestFit="1" customWidth="1"/>
    <col min="50" max="50" width="10.21875" bestFit="1" customWidth="1"/>
    <col min="51" max="51" width="10.5546875" bestFit="1" customWidth="1"/>
  </cols>
  <sheetData>
    <row r="1" spans="2:14 16379:16382" ht="6" customHeight="1" x14ac:dyDescent="0.3"/>
    <row r="2" spans="2:14 16379:16382" ht="18" x14ac:dyDescent="0.35">
      <c r="B2" s="131" t="s">
        <v>11247</v>
      </c>
      <c r="C2" s="131"/>
      <c r="D2" s="131"/>
      <c r="E2" s="131"/>
      <c r="F2" s="131"/>
      <c r="G2" s="131"/>
      <c r="H2" s="8"/>
      <c r="J2" s="131" t="s">
        <v>11246</v>
      </c>
      <c r="K2" s="131"/>
      <c r="L2" s="131"/>
      <c r="M2" s="131"/>
      <c r="N2" s="131"/>
    </row>
    <row r="3" spans="2:14 16379:16382" ht="4.2" customHeight="1" x14ac:dyDescent="0.3">
      <c r="H3" s="8"/>
    </row>
    <row r="4" spans="2:14 16379:16382" ht="0.6" customHeight="1" x14ac:dyDescent="0.3">
      <c r="B4" s="13" t="s">
        <v>11240</v>
      </c>
      <c r="C4" s="13" t="s">
        <v>10871</v>
      </c>
      <c r="D4" s="17"/>
      <c r="E4" s="18"/>
      <c r="F4" s="18"/>
      <c r="G4" s="19"/>
      <c r="H4" s="8"/>
      <c r="J4" s="13" t="s">
        <v>11239</v>
      </c>
      <c r="K4" s="6" t="s">
        <v>10871</v>
      </c>
      <c r="L4" s="17"/>
      <c r="M4" s="18"/>
      <c r="N4" s="19"/>
    </row>
    <row r="5" spans="2:14 16379:16382" x14ac:dyDescent="0.3">
      <c r="B5" s="42" t="s">
        <v>10845</v>
      </c>
      <c r="C5" s="2" t="s">
        <v>10862</v>
      </c>
      <c r="D5" s="2" t="s">
        <v>10863</v>
      </c>
      <c r="E5" s="2" t="s">
        <v>10864</v>
      </c>
      <c r="F5" s="2" t="s">
        <v>10865</v>
      </c>
      <c r="G5" s="43" t="s">
        <v>10861</v>
      </c>
      <c r="H5" s="44"/>
      <c r="J5" s="42" t="s">
        <v>10845</v>
      </c>
      <c r="K5" s="2" t="s">
        <v>28</v>
      </c>
      <c r="L5" s="2" t="s">
        <v>42</v>
      </c>
      <c r="M5" s="2" t="s">
        <v>67</v>
      </c>
      <c r="N5" s="43" t="s">
        <v>10861</v>
      </c>
      <c r="XEY5" s="2"/>
      <c r="XEZ5" s="2"/>
      <c r="XFA5" s="2"/>
      <c r="XFB5" s="2"/>
    </row>
    <row r="6" spans="2:14 16379:16382" x14ac:dyDescent="0.3">
      <c r="B6" s="9" t="s">
        <v>39</v>
      </c>
      <c r="C6" s="20">
        <v>89475.149000000005</v>
      </c>
      <c r="D6" s="21">
        <v>85621.582500000033</v>
      </c>
      <c r="E6" s="21">
        <v>126542.96350000003</v>
      </c>
      <c r="F6" s="21">
        <v>144666.76849999983</v>
      </c>
      <c r="G6" s="22">
        <v>446306.4634999999</v>
      </c>
      <c r="H6" s="10"/>
      <c r="J6" s="9" t="s">
        <v>39</v>
      </c>
      <c r="K6" s="20">
        <v>152216.5355</v>
      </c>
      <c r="L6" s="21">
        <v>139405.74799999993</v>
      </c>
      <c r="M6" s="21">
        <v>154684.18000000005</v>
      </c>
      <c r="N6" s="22">
        <v>446306.46349999995</v>
      </c>
    </row>
    <row r="7" spans="2:14 16379:16382" x14ac:dyDescent="0.3">
      <c r="B7" s="9" t="s">
        <v>263</v>
      </c>
      <c r="C7" s="23">
        <v>64346.06700000001</v>
      </c>
      <c r="D7" s="5">
        <v>77416.354999999981</v>
      </c>
      <c r="E7" s="5">
        <v>70826.55799999999</v>
      </c>
      <c r="F7" s="5">
        <v>93772.167000000016</v>
      </c>
      <c r="G7" s="10">
        <v>306361.147</v>
      </c>
      <c r="H7" s="10"/>
      <c r="J7" s="9" t="s">
        <v>263</v>
      </c>
      <c r="K7" s="23">
        <v>92504.564999999973</v>
      </c>
      <c r="L7" s="5">
        <v>86953.891999999963</v>
      </c>
      <c r="M7" s="5">
        <v>126902.69000000005</v>
      </c>
      <c r="N7" s="10">
        <v>306361.147</v>
      </c>
    </row>
    <row r="8" spans="2:14 16379:16382" x14ac:dyDescent="0.3">
      <c r="B8" s="9" t="s">
        <v>100</v>
      </c>
      <c r="C8" s="23">
        <v>50139.488600000012</v>
      </c>
      <c r="D8" s="5">
        <v>34005.90939999999</v>
      </c>
      <c r="E8" s="5">
        <v>41005.375999999975</v>
      </c>
      <c r="F8" s="5">
        <v>43421.758199999982</v>
      </c>
      <c r="G8" s="10">
        <v>168572.53219999996</v>
      </c>
      <c r="H8" s="10"/>
      <c r="J8" s="9" t="s">
        <v>100</v>
      </c>
      <c r="K8" s="23">
        <v>59633.644199999988</v>
      </c>
      <c r="L8" s="5">
        <v>44282.615999999995</v>
      </c>
      <c r="M8" s="5">
        <v>64656.271999999961</v>
      </c>
      <c r="N8" s="10">
        <v>168572.53219999996</v>
      </c>
    </row>
    <row r="9" spans="2:14 16379:16382" x14ac:dyDescent="0.3">
      <c r="B9" s="9" t="s">
        <v>92</v>
      </c>
      <c r="C9" s="23">
        <v>29871.575999999997</v>
      </c>
      <c r="D9" s="5">
        <v>19981.093999999994</v>
      </c>
      <c r="E9" s="5">
        <v>19814.284</v>
      </c>
      <c r="F9" s="5">
        <v>65539.895999999979</v>
      </c>
      <c r="G9" s="10">
        <v>135206.84999999998</v>
      </c>
      <c r="H9" s="10"/>
      <c r="J9" s="9" t="s">
        <v>92</v>
      </c>
      <c r="K9" s="23">
        <v>44626.471999999972</v>
      </c>
      <c r="L9" s="5">
        <v>40043.668000000005</v>
      </c>
      <c r="M9" s="5">
        <v>50536.71</v>
      </c>
      <c r="N9" s="10">
        <v>135206.84999999998</v>
      </c>
    </row>
    <row r="10" spans="2:14 16379:16382" x14ac:dyDescent="0.3">
      <c r="B10" s="9" t="s">
        <v>143</v>
      </c>
      <c r="C10" s="23">
        <v>20091.524000000009</v>
      </c>
      <c r="D10" s="5">
        <v>20500.447999999997</v>
      </c>
      <c r="E10" s="5">
        <v>32996.371999999996</v>
      </c>
      <c r="F10" s="5">
        <v>42688.305999999997</v>
      </c>
      <c r="G10" s="10">
        <v>116276.65000000001</v>
      </c>
      <c r="H10" s="10"/>
      <c r="J10" s="9" t="s">
        <v>143</v>
      </c>
      <c r="K10" s="23">
        <v>39354.931000000004</v>
      </c>
      <c r="L10" s="5">
        <v>34857.649999999987</v>
      </c>
      <c r="M10" s="5">
        <v>42064.068999999996</v>
      </c>
      <c r="N10" s="10">
        <v>116276.65</v>
      </c>
    </row>
    <row r="11" spans="2:14 16379:16382" x14ac:dyDescent="0.3">
      <c r="B11" s="9" t="s">
        <v>50</v>
      </c>
      <c r="C11" s="23">
        <v>34223.012499999975</v>
      </c>
      <c r="D11" s="5">
        <v>14239.840500000002</v>
      </c>
      <c r="E11" s="5">
        <v>13528.963499999996</v>
      </c>
      <c r="F11" s="5">
        <v>26444.715500000002</v>
      </c>
      <c r="G11" s="10">
        <v>88436.531999999977</v>
      </c>
      <c r="H11" s="10"/>
      <c r="J11" s="9" t="s">
        <v>50</v>
      </c>
      <c r="K11" s="23">
        <v>22743.013999999992</v>
      </c>
      <c r="L11" s="5">
        <v>18725.482000000004</v>
      </c>
      <c r="M11" s="5">
        <v>46968.035999999978</v>
      </c>
      <c r="N11" s="10">
        <v>88436.531999999977</v>
      </c>
    </row>
    <row r="12" spans="2:14 16379:16382" x14ac:dyDescent="0.3">
      <c r="B12" s="9" t="s">
        <v>207</v>
      </c>
      <c r="C12" s="23">
        <v>15776.691000000003</v>
      </c>
      <c r="D12" s="5">
        <v>18578.063999999991</v>
      </c>
      <c r="E12" s="5">
        <v>21033.718999999986</v>
      </c>
      <c r="F12" s="5">
        <v>23848.042999999987</v>
      </c>
      <c r="G12" s="10">
        <v>79236.516999999963</v>
      </c>
      <c r="H12" s="10"/>
      <c r="J12" s="9" t="s">
        <v>207</v>
      </c>
      <c r="K12" s="23">
        <v>28212.978000000006</v>
      </c>
      <c r="L12" s="5">
        <v>19385.657999999985</v>
      </c>
      <c r="M12" s="5">
        <v>31637.881000000005</v>
      </c>
      <c r="N12" s="10">
        <v>79236.516999999993</v>
      </c>
    </row>
    <row r="13" spans="2:14 16379:16382" x14ac:dyDescent="0.3">
      <c r="B13" s="9" t="s">
        <v>234</v>
      </c>
      <c r="C13" s="23">
        <v>6172.2510000000002</v>
      </c>
      <c r="D13" s="5">
        <v>16843.678999999993</v>
      </c>
      <c r="E13" s="5">
        <v>27286.495000000003</v>
      </c>
      <c r="F13" s="5">
        <v>25833.649000000001</v>
      </c>
      <c r="G13" s="10">
        <v>76136.073999999993</v>
      </c>
      <c r="H13" s="10"/>
      <c r="J13" s="9" t="s">
        <v>234</v>
      </c>
      <c r="K13" s="23">
        <v>22321.099999999995</v>
      </c>
      <c r="L13" s="5">
        <v>37688.199000000008</v>
      </c>
      <c r="M13" s="5">
        <v>16126.774999999996</v>
      </c>
      <c r="N13" s="10">
        <v>76136.073999999993</v>
      </c>
    </row>
    <row r="14" spans="2:14 16379:16382" x14ac:dyDescent="0.3">
      <c r="B14" s="9" t="s">
        <v>494</v>
      </c>
      <c r="C14" s="23">
        <v>13704.256000000003</v>
      </c>
      <c r="D14" s="5">
        <v>15918.252000000006</v>
      </c>
      <c r="E14" s="5">
        <v>24135.081999999995</v>
      </c>
      <c r="F14" s="5">
        <v>21372.760000000002</v>
      </c>
      <c r="G14" s="10">
        <v>75130.350000000006</v>
      </c>
      <c r="H14" s="10"/>
      <c r="J14" s="9" t="s">
        <v>494</v>
      </c>
      <c r="K14" s="23">
        <v>23250.892999999993</v>
      </c>
      <c r="L14" s="5">
        <v>17328.909000000011</v>
      </c>
      <c r="M14" s="5">
        <v>34550.547999999995</v>
      </c>
      <c r="N14" s="10">
        <v>75130.350000000006</v>
      </c>
    </row>
    <row r="15" spans="2:14 16379:16382" x14ac:dyDescent="0.3">
      <c r="B15" s="9" t="s">
        <v>315</v>
      </c>
      <c r="C15" s="23">
        <v>25802.05000000001</v>
      </c>
      <c r="D15" s="5">
        <v>10543.419999999998</v>
      </c>
      <c r="E15" s="5">
        <v>26691.050000000003</v>
      </c>
      <c r="F15" s="5">
        <v>7600.2000000000007</v>
      </c>
      <c r="G15" s="10">
        <v>70636.720000000016</v>
      </c>
      <c r="H15" s="10"/>
      <c r="J15" s="9" t="s">
        <v>315</v>
      </c>
      <c r="K15" s="23">
        <v>25321.949999999993</v>
      </c>
      <c r="L15" s="5">
        <v>21169.610000000004</v>
      </c>
      <c r="M15" s="5">
        <v>24145.16</v>
      </c>
      <c r="N15" s="10">
        <v>70636.72</v>
      </c>
    </row>
    <row r="16" spans="2:14 16379:16382" x14ac:dyDescent="0.3">
      <c r="B16" s="9" t="s">
        <v>84</v>
      </c>
      <c r="C16" s="23">
        <v>8620.7410000000018</v>
      </c>
      <c r="D16" s="5">
        <v>8558.2979999999989</v>
      </c>
      <c r="E16" s="5">
        <v>14967.295999999995</v>
      </c>
      <c r="F16" s="5">
        <v>23019.629000000001</v>
      </c>
      <c r="G16" s="10">
        <v>55165.963999999993</v>
      </c>
      <c r="H16" s="10"/>
      <c r="J16" s="9" t="s">
        <v>84</v>
      </c>
      <c r="K16" s="23">
        <v>14718.283999999998</v>
      </c>
      <c r="L16" s="5">
        <v>14364.561000000005</v>
      </c>
      <c r="M16" s="5">
        <v>26083.11900000001</v>
      </c>
      <c r="N16" s="10">
        <v>55165.964000000007</v>
      </c>
    </row>
    <row r="17" spans="2:14" x14ac:dyDescent="0.3">
      <c r="B17" s="9" t="s">
        <v>250</v>
      </c>
      <c r="C17" s="23">
        <v>2930.8700000000003</v>
      </c>
      <c r="D17" s="5">
        <v>6640.3200000000006</v>
      </c>
      <c r="E17" s="5">
        <v>25461.78</v>
      </c>
      <c r="F17" s="5">
        <v>13685.43</v>
      </c>
      <c r="G17" s="10">
        <v>48718.400000000001</v>
      </c>
      <c r="H17" s="10"/>
      <c r="J17" s="9" t="s">
        <v>250</v>
      </c>
      <c r="K17" s="23">
        <v>9551.869999999999</v>
      </c>
      <c r="L17" s="5">
        <v>13206.859999999995</v>
      </c>
      <c r="M17" s="5">
        <v>25959.67</v>
      </c>
      <c r="N17" s="10">
        <v>48718.399999999994</v>
      </c>
    </row>
    <row r="18" spans="2:14" x14ac:dyDescent="0.3">
      <c r="B18" s="9" t="s">
        <v>1271</v>
      </c>
      <c r="C18" s="23">
        <v>4209.7700000000004</v>
      </c>
      <c r="D18" s="5">
        <v>11077.739999999996</v>
      </c>
      <c r="E18" s="5">
        <v>14057.670000000006</v>
      </c>
      <c r="F18" s="5">
        <v>18873.93</v>
      </c>
      <c r="G18" s="10">
        <v>48219.11</v>
      </c>
      <c r="H18" s="10"/>
      <c r="J18" s="9" t="s">
        <v>1271</v>
      </c>
      <c r="K18" s="23">
        <v>8321.48</v>
      </c>
      <c r="L18" s="5">
        <v>26397.779999999984</v>
      </c>
      <c r="M18" s="5">
        <v>13499.849999999999</v>
      </c>
      <c r="N18" s="10">
        <v>48219.109999999979</v>
      </c>
    </row>
    <row r="19" spans="2:14" x14ac:dyDescent="0.3">
      <c r="B19" s="9" t="s">
        <v>25</v>
      </c>
      <c r="C19" s="23">
        <v>8165.0999999999995</v>
      </c>
      <c r="D19" s="5">
        <v>7673.5600000000013</v>
      </c>
      <c r="E19" s="5">
        <v>5102.8899999999994</v>
      </c>
      <c r="F19" s="5">
        <v>15516.840000000004</v>
      </c>
      <c r="G19" s="10">
        <v>36458.39</v>
      </c>
      <c r="H19" s="10"/>
      <c r="J19" s="9" t="s">
        <v>25</v>
      </c>
      <c r="K19" s="23">
        <v>12126.84</v>
      </c>
      <c r="L19" s="5">
        <v>11778.909999999998</v>
      </c>
      <c r="M19" s="5">
        <v>12552.64</v>
      </c>
      <c r="N19" s="10">
        <v>36458.39</v>
      </c>
    </row>
    <row r="20" spans="2:14" x14ac:dyDescent="0.3">
      <c r="B20" s="9" t="s">
        <v>306</v>
      </c>
      <c r="C20" s="23">
        <v>8295.2350000000006</v>
      </c>
      <c r="D20" s="5">
        <v>9611.2100000000046</v>
      </c>
      <c r="E20" s="5">
        <v>6242.0190000000011</v>
      </c>
      <c r="F20" s="5">
        <v>11124.192999999999</v>
      </c>
      <c r="G20" s="10">
        <v>35272.657000000007</v>
      </c>
      <c r="H20" s="10"/>
      <c r="J20" s="9" t="s">
        <v>306</v>
      </c>
      <c r="K20" s="23">
        <v>13525.291000000001</v>
      </c>
      <c r="L20" s="5">
        <v>9996.4810000000034</v>
      </c>
      <c r="M20" s="5">
        <v>11750.885000000004</v>
      </c>
      <c r="N20" s="10">
        <v>35272.657000000007</v>
      </c>
    </row>
    <row r="21" spans="2:14" x14ac:dyDescent="0.3">
      <c r="B21" s="9" t="s">
        <v>786</v>
      </c>
      <c r="C21" s="23">
        <v>4192.2800000000007</v>
      </c>
      <c r="D21" s="5">
        <v>4105.09</v>
      </c>
      <c r="E21" s="5">
        <v>17637.921999999991</v>
      </c>
      <c r="F21" s="5">
        <v>8675.6799999999967</v>
      </c>
      <c r="G21" s="10">
        <v>34610.971999999994</v>
      </c>
      <c r="H21" s="10"/>
      <c r="J21" s="9" t="s">
        <v>786</v>
      </c>
      <c r="K21" s="23">
        <v>6307.0419999999995</v>
      </c>
      <c r="L21" s="5">
        <v>13802.769999999997</v>
      </c>
      <c r="M21" s="5">
        <v>14501.16</v>
      </c>
      <c r="N21" s="10">
        <v>34610.971999999994</v>
      </c>
    </row>
    <row r="22" spans="2:14" x14ac:dyDescent="0.3">
      <c r="B22" s="9" t="s">
        <v>453</v>
      </c>
      <c r="C22" s="23">
        <v>6502.293999999999</v>
      </c>
      <c r="D22" s="5">
        <v>4639.2700000000004</v>
      </c>
      <c r="E22" s="5">
        <v>10666.741000000002</v>
      </c>
      <c r="F22" s="5">
        <v>10033.292999999998</v>
      </c>
      <c r="G22" s="10">
        <v>31841.597999999998</v>
      </c>
      <c r="H22" s="10"/>
      <c r="J22" s="9" t="s">
        <v>453</v>
      </c>
      <c r="K22" s="23">
        <v>13220.285</v>
      </c>
      <c r="L22" s="5">
        <v>7654.9839999999967</v>
      </c>
      <c r="M22" s="5">
        <v>10966.329000000002</v>
      </c>
      <c r="N22" s="10">
        <v>31841.597999999998</v>
      </c>
    </row>
    <row r="23" spans="2:14" x14ac:dyDescent="0.3">
      <c r="B23" s="9" t="s">
        <v>110</v>
      </c>
      <c r="C23" s="23">
        <v>4847.71</v>
      </c>
      <c r="D23" s="5">
        <v>8361.81</v>
      </c>
      <c r="E23" s="5">
        <v>12396.44</v>
      </c>
      <c r="F23" s="5">
        <v>5567.4700000000012</v>
      </c>
      <c r="G23" s="10">
        <v>31173.43</v>
      </c>
      <c r="H23" s="10"/>
      <c r="J23" s="9" t="s">
        <v>110</v>
      </c>
      <c r="K23" s="23">
        <v>16757.849999999995</v>
      </c>
      <c r="L23" s="5">
        <v>6039.2200000000012</v>
      </c>
      <c r="M23" s="5">
        <v>8376.3599999999969</v>
      </c>
      <c r="N23" s="10">
        <v>31173.429999999993</v>
      </c>
    </row>
    <row r="24" spans="2:14" x14ac:dyDescent="0.3">
      <c r="B24" s="9" t="s">
        <v>331</v>
      </c>
      <c r="C24" s="23">
        <v>3051.5120000000002</v>
      </c>
      <c r="D24" s="5">
        <v>8366.0439999999999</v>
      </c>
      <c r="E24" s="5">
        <v>3130.4940000000001</v>
      </c>
      <c r="F24" s="5">
        <v>16113.822999999999</v>
      </c>
      <c r="G24" s="10">
        <v>30661.873</v>
      </c>
      <c r="H24" s="10"/>
      <c r="J24" s="9" t="s">
        <v>331</v>
      </c>
      <c r="K24" s="23">
        <v>13506.732</v>
      </c>
      <c r="L24" s="5">
        <v>12347.857999999993</v>
      </c>
      <c r="M24" s="5">
        <v>4807.2829999999994</v>
      </c>
      <c r="N24" s="10">
        <v>30661.872999999992</v>
      </c>
    </row>
    <row r="25" spans="2:14" x14ac:dyDescent="0.3">
      <c r="B25" s="9" t="s">
        <v>225</v>
      </c>
      <c r="C25" s="23">
        <v>15883.329999999998</v>
      </c>
      <c r="D25" s="5">
        <v>5724.1900000000005</v>
      </c>
      <c r="E25" s="5">
        <v>1527.38</v>
      </c>
      <c r="F25" s="5">
        <v>6728.2499999999982</v>
      </c>
      <c r="G25" s="10">
        <v>29863.149999999994</v>
      </c>
      <c r="H25" s="10"/>
      <c r="J25" s="9" t="s">
        <v>225</v>
      </c>
      <c r="K25" s="23">
        <v>7611.35</v>
      </c>
      <c r="L25" s="5">
        <v>19406.539999999997</v>
      </c>
      <c r="M25" s="5">
        <v>2845.26</v>
      </c>
      <c r="N25" s="10">
        <v>29863.15</v>
      </c>
    </row>
    <row r="26" spans="2:14" x14ac:dyDescent="0.3">
      <c r="B26" s="9" t="s">
        <v>1244</v>
      </c>
      <c r="C26" s="23">
        <v>9900.1059999999998</v>
      </c>
      <c r="D26" s="5">
        <v>6625.9879999999985</v>
      </c>
      <c r="E26" s="5">
        <v>3965.264000000001</v>
      </c>
      <c r="F26" s="5">
        <v>8143.0759999999991</v>
      </c>
      <c r="G26" s="10">
        <v>28634.434000000001</v>
      </c>
      <c r="H26" s="10"/>
      <c r="J26" s="9" t="s">
        <v>1244</v>
      </c>
      <c r="K26" s="23">
        <v>10919.063999999997</v>
      </c>
      <c r="L26" s="5">
        <v>11988.740000000002</v>
      </c>
      <c r="M26" s="5">
        <v>5726.6299999999992</v>
      </c>
      <c r="N26" s="10">
        <v>28634.433999999994</v>
      </c>
    </row>
    <row r="27" spans="2:14" x14ac:dyDescent="0.3">
      <c r="B27" s="9" t="s">
        <v>241</v>
      </c>
      <c r="C27" s="23">
        <v>4786.03</v>
      </c>
      <c r="D27" s="5">
        <v>6190.3360000000002</v>
      </c>
      <c r="E27" s="5">
        <v>2591.6499999999996</v>
      </c>
      <c r="F27" s="5">
        <v>13754.983</v>
      </c>
      <c r="G27" s="10">
        <v>27322.999</v>
      </c>
      <c r="H27" s="10"/>
      <c r="J27" s="9" t="s">
        <v>241</v>
      </c>
      <c r="K27" s="23">
        <v>4745.9189999999999</v>
      </c>
      <c r="L27" s="5">
        <v>8014.8599999999988</v>
      </c>
      <c r="M27" s="5">
        <v>14562.219999999996</v>
      </c>
      <c r="N27" s="10">
        <v>27322.998999999996</v>
      </c>
    </row>
    <row r="28" spans="2:14" x14ac:dyDescent="0.3">
      <c r="B28" s="9" t="s">
        <v>2738</v>
      </c>
      <c r="C28" s="23">
        <v>1701.25</v>
      </c>
      <c r="D28" s="5">
        <v>7843.1099999999988</v>
      </c>
      <c r="E28" s="5">
        <v>4709.5630000000001</v>
      </c>
      <c r="F28" s="5">
        <v>9451.5999999999967</v>
      </c>
      <c r="G28" s="10">
        <v>23705.522999999994</v>
      </c>
      <c r="H28" s="10"/>
      <c r="J28" s="9" t="s">
        <v>2738</v>
      </c>
      <c r="K28" s="23">
        <v>9149.2529999999988</v>
      </c>
      <c r="L28" s="5">
        <v>10390.229999999998</v>
      </c>
      <c r="M28" s="5">
        <v>4166.0399999999991</v>
      </c>
      <c r="N28" s="10">
        <v>23705.522999999994</v>
      </c>
    </row>
    <row r="29" spans="2:14" x14ac:dyDescent="0.3">
      <c r="B29" s="9" t="s">
        <v>1399</v>
      </c>
      <c r="C29" s="23">
        <v>5015.6860000000006</v>
      </c>
      <c r="D29" s="5">
        <v>1099.56</v>
      </c>
      <c r="E29" s="5">
        <v>13085.6</v>
      </c>
      <c r="F29" s="5">
        <v>3324.18</v>
      </c>
      <c r="G29" s="10">
        <v>22525.026000000002</v>
      </c>
      <c r="H29" s="10"/>
      <c r="J29" s="9" t="s">
        <v>1399</v>
      </c>
      <c r="K29" s="23">
        <v>5918.7560000000003</v>
      </c>
      <c r="L29" s="5">
        <v>6131.8600000000006</v>
      </c>
      <c r="M29" s="5">
        <v>10474.41</v>
      </c>
      <c r="N29" s="10">
        <v>22525.026000000002</v>
      </c>
    </row>
    <row r="30" spans="2:14" x14ac:dyDescent="0.3">
      <c r="B30" s="9" t="s">
        <v>593</v>
      </c>
      <c r="C30" s="23">
        <v>1648.0300000000004</v>
      </c>
      <c r="D30" s="5">
        <v>6985.2100000000009</v>
      </c>
      <c r="E30" s="5">
        <v>4221.1099999999997</v>
      </c>
      <c r="F30" s="5">
        <v>9350.7999999999993</v>
      </c>
      <c r="G30" s="10">
        <v>22205.15</v>
      </c>
      <c r="H30" s="10"/>
      <c r="J30" s="9" t="s">
        <v>593</v>
      </c>
      <c r="K30" s="23">
        <v>2936.45</v>
      </c>
      <c r="L30" s="5">
        <v>12182.179999999997</v>
      </c>
      <c r="M30" s="5">
        <v>7086.52</v>
      </c>
      <c r="N30" s="10">
        <v>22205.149999999998</v>
      </c>
    </row>
    <row r="31" spans="2:14" x14ac:dyDescent="0.3">
      <c r="B31" s="9" t="s">
        <v>646</v>
      </c>
      <c r="C31" s="23">
        <v>2639.3500000000004</v>
      </c>
      <c r="D31" s="5">
        <v>2808.34</v>
      </c>
      <c r="E31" s="5">
        <v>8009.7899999999981</v>
      </c>
      <c r="F31" s="5">
        <v>6225.9099999999989</v>
      </c>
      <c r="G31" s="10">
        <v>19683.39</v>
      </c>
      <c r="H31" s="10"/>
      <c r="J31" s="9" t="s">
        <v>646</v>
      </c>
      <c r="K31" s="23">
        <v>8284.1</v>
      </c>
      <c r="L31" s="5">
        <v>5030.84</v>
      </c>
      <c r="M31" s="5">
        <v>6368.4499999999989</v>
      </c>
      <c r="N31" s="10">
        <v>19683.39</v>
      </c>
    </row>
    <row r="32" spans="2:14" x14ac:dyDescent="0.3">
      <c r="B32" s="9" t="s">
        <v>354</v>
      </c>
      <c r="C32" s="23">
        <v>6139.0899999999992</v>
      </c>
      <c r="D32" s="5">
        <v>3891.9700000000003</v>
      </c>
      <c r="E32" s="5">
        <v>7651.329999999999</v>
      </c>
      <c r="F32" s="5">
        <v>1828.2500000000005</v>
      </c>
      <c r="G32" s="10">
        <v>19510.64</v>
      </c>
      <c r="H32" s="10"/>
      <c r="J32" s="9" t="s">
        <v>354</v>
      </c>
      <c r="K32" s="23">
        <v>6332.48</v>
      </c>
      <c r="L32" s="5">
        <v>4209.08</v>
      </c>
      <c r="M32" s="5">
        <v>8969.08</v>
      </c>
      <c r="N32" s="10">
        <v>19510.64</v>
      </c>
    </row>
    <row r="33" spans="2:14" x14ac:dyDescent="0.3">
      <c r="B33" s="9" t="s">
        <v>416</v>
      </c>
      <c r="C33" s="23">
        <v>4661.0950000000003</v>
      </c>
      <c r="D33" s="5">
        <v>4285.9369999999999</v>
      </c>
      <c r="E33" s="5">
        <v>5450.8370000000004</v>
      </c>
      <c r="F33" s="5">
        <v>2886.5930000000003</v>
      </c>
      <c r="G33" s="10">
        <v>17284.462</v>
      </c>
      <c r="H33" s="10"/>
      <c r="J33" s="9" t="s">
        <v>416</v>
      </c>
      <c r="K33" s="23">
        <v>6338.1299999999992</v>
      </c>
      <c r="L33" s="5">
        <v>5124.7760000000007</v>
      </c>
      <c r="M33" s="5">
        <v>5821.5559999999996</v>
      </c>
      <c r="N33" s="10">
        <v>17284.462</v>
      </c>
    </row>
    <row r="34" spans="2:14" x14ac:dyDescent="0.3">
      <c r="B34" s="9" t="s">
        <v>1392</v>
      </c>
      <c r="C34" s="23">
        <v>2561.21</v>
      </c>
      <c r="D34" s="5">
        <v>1948.4620000000002</v>
      </c>
      <c r="E34" s="5">
        <v>9081.2720000000008</v>
      </c>
      <c r="F34" s="5">
        <v>3138.1579999999999</v>
      </c>
      <c r="G34" s="10">
        <v>16729.102000000003</v>
      </c>
      <c r="H34" s="10"/>
      <c r="J34" s="9" t="s">
        <v>1392</v>
      </c>
      <c r="K34" s="23">
        <v>4635.1720000000005</v>
      </c>
      <c r="L34" s="5">
        <v>6956.9239999999982</v>
      </c>
      <c r="M34" s="5">
        <v>5137.0059999999994</v>
      </c>
      <c r="N34" s="10">
        <v>16729.101999999999</v>
      </c>
    </row>
    <row r="35" spans="2:14" x14ac:dyDescent="0.3">
      <c r="B35" s="9" t="s">
        <v>745</v>
      </c>
      <c r="C35" s="23">
        <v>2794.0200000000004</v>
      </c>
      <c r="D35" s="5">
        <v>1284.6399999999999</v>
      </c>
      <c r="E35" s="5">
        <v>3998.4870000000005</v>
      </c>
      <c r="F35" s="5">
        <v>5307.2099999999982</v>
      </c>
      <c r="G35" s="10">
        <v>13384.357</v>
      </c>
      <c r="H35" s="10"/>
      <c r="J35" s="9" t="s">
        <v>745</v>
      </c>
      <c r="K35" s="23">
        <v>5174.9870000000001</v>
      </c>
      <c r="L35" s="5">
        <v>5418.3399999999992</v>
      </c>
      <c r="M35" s="5">
        <v>2791.0299999999997</v>
      </c>
      <c r="N35" s="10">
        <v>13384.357</v>
      </c>
    </row>
    <row r="36" spans="2:14" x14ac:dyDescent="0.3">
      <c r="B36" s="9" t="s">
        <v>1708</v>
      </c>
      <c r="C36" s="23">
        <v>6302.6900000000005</v>
      </c>
      <c r="D36" s="5">
        <v>443.61</v>
      </c>
      <c r="E36" s="5">
        <v>2224.1899999999996</v>
      </c>
      <c r="F36" s="5">
        <v>2707.64</v>
      </c>
      <c r="G36" s="10">
        <v>11678.13</v>
      </c>
      <c r="H36" s="10"/>
      <c r="J36" s="9" t="s">
        <v>1708</v>
      </c>
      <c r="K36" s="23">
        <v>3187.55</v>
      </c>
      <c r="L36" s="5">
        <v>4565.3300000000008</v>
      </c>
      <c r="M36" s="5">
        <v>3925.25</v>
      </c>
      <c r="N36" s="10">
        <v>11678.130000000001</v>
      </c>
    </row>
    <row r="37" spans="2:14" x14ac:dyDescent="0.3">
      <c r="B37" s="9" t="s">
        <v>117</v>
      </c>
      <c r="C37" s="23">
        <v>2943.6880000000006</v>
      </c>
      <c r="D37" s="5">
        <v>3993.3199999999993</v>
      </c>
      <c r="E37" s="5">
        <v>1822.41</v>
      </c>
      <c r="F37" s="5">
        <v>2460.6379999999999</v>
      </c>
      <c r="G37" s="10">
        <v>11220.056</v>
      </c>
      <c r="H37" s="10"/>
      <c r="J37" s="9" t="s">
        <v>117</v>
      </c>
      <c r="K37" s="23">
        <v>4822.3499999999995</v>
      </c>
      <c r="L37" s="5">
        <v>4087.8019999999997</v>
      </c>
      <c r="M37" s="5">
        <v>2309.904</v>
      </c>
      <c r="N37" s="10">
        <v>11220.055999999999</v>
      </c>
    </row>
    <row r="38" spans="2:14" x14ac:dyDescent="0.3">
      <c r="B38" s="9" t="s">
        <v>1488</v>
      </c>
      <c r="C38" s="23">
        <v>2055.1600000000003</v>
      </c>
      <c r="D38" s="5">
        <v>302.15999999999997</v>
      </c>
      <c r="E38" s="5">
        <v>5416.7800000000007</v>
      </c>
      <c r="F38" s="5">
        <v>2997.2400000000002</v>
      </c>
      <c r="G38" s="10">
        <v>10771.34</v>
      </c>
      <c r="H38" s="10"/>
      <c r="J38" s="9" t="s">
        <v>1488</v>
      </c>
      <c r="K38" s="23">
        <v>4317.8499999999995</v>
      </c>
      <c r="L38" s="5">
        <v>3631.1599999999989</v>
      </c>
      <c r="M38" s="5">
        <v>2822.3300000000004</v>
      </c>
      <c r="N38" s="10">
        <v>10771.339999999998</v>
      </c>
    </row>
    <row r="39" spans="2:14" x14ac:dyDescent="0.3">
      <c r="B39" s="9" t="s">
        <v>734</v>
      </c>
      <c r="C39" s="23">
        <v>2534.9200000000005</v>
      </c>
      <c r="D39" s="5">
        <v>831.81999999999994</v>
      </c>
      <c r="E39" s="5">
        <v>262.76</v>
      </c>
      <c r="F39" s="5">
        <v>5501.55</v>
      </c>
      <c r="G39" s="10">
        <v>9131.0500000000011</v>
      </c>
      <c r="H39" s="10"/>
      <c r="J39" s="9" t="s">
        <v>734</v>
      </c>
      <c r="K39" s="23">
        <v>2877.05</v>
      </c>
      <c r="L39" s="5">
        <v>3423.1600000000003</v>
      </c>
      <c r="M39" s="5">
        <v>2830.84</v>
      </c>
      <c r="N39" s="10">
        <v>9131.0500000000011</v>
      </c>
    </row>
    <row r="40" spans="2:14" x14ac:dyDescent="0.3">
      <c r="B40" s="9" t="s">
        <v>5208</v>
      </c>
      <c r="C40" s="23"/>
      <c r="D40" s="5">
        <v>5120.0999999999995</v>
      </c>
      <c r="E40" s="5">
        <v>2967.06</v>
      </c>
      <c r="F40" s="5">
        <v>842.21</v>
      </c>
      <c r="G40" s="10">
        <v>8929.369999999999</v>
      </c>
      <c r="H40" s="10"/>
      <c r="J40" s="9" t="s">
        <v>5208</v>
      </c>
      <c r="K40" s="23">
        <v>5120.0999999999995</v>
      </c>
      <c r="L40" s="5">
        <v>2209.5100000000002</v>
      </c>
      <c r="M40" s="5">
        <v>1599.76</v>
      </c>
      <c r="N40" s="10">
        <v>8929.369999999999</v>
      </c>
    </row>
    <row r="41" spans="2:14" x14ac:dyDescent="0.3">
      <c r="B41" s="9" t="s">
        <v>379</v>
      </c>
      <c r="C41" s="23">
        <v>2270.86</v>
      </c>
      <c r="D41" s="5">
        <v>4147.62</v>
      </c>
      <c r="E41" s="5">
        <v>502.48</v>
      </c>
      <c r="F41" s="5">
        <v>1560.75</v>
      </c>
      <c r="G41" s="10">
        <v>8481.7099999999991</v>
      </c>
      <c r="H41" s="10"/>
      <c r="J41" s="9" t="s">
        <v>379</v>
      </c>
      <c r="K41" s="23">
        <v>3078.25</v>
      </c>
      <c r="L41" s="5">
        <v>3811.8399999999992</v>
      </c>
      <c r="M41" s="5">
        <v>1591.6200000000001</v>
      </c>
      <c r="N41" s="10">
        <v>8481.7099999999991</v>
      </c>
    </row>
    <row r="42" spans="2:14" x14ac:dyDescent="0.3">
      <c r="B42" s="9" t="s">
        <v>134</v>
      </c>
      <c r="C42" s="23">
        <v>210.02</v>
      </c>
      <c r="D42" s="5">
        <v>594.1400000000001</v>
      </c>
      <c r="E42" s="5">
        <v>3081.42</v>
      </c>
      <c r="F42" s="5">
        <v>3579.3500000000004</v>
      </c>
      <c r="G42" s="10">
        <v>7464.93</v>
      </c>
      <c r="H42" s="10"/>
      <c r="J42" s="9" t="s">
        <v>134</v>
      </c>
      <c r="K42" s="23">
        <v>1944.7</v>
      </c>
      <c r="L42" s="5">
        <v>2234.4900000000002</v>
      </c>
      <c r="M42" s="5">
        <v>3285.7399999999993</v>
      </c>
      <c r="N42" s="10">
        <v>7464.93</v>
      </c>
    </row>
    <row r="43" spans="2:14" x14ac:dyDescent="0.3">
      <c r="B43" s="9" t="s">
        <v>2697</v>
      </c>
      <c r="C43" s="23">
        <v>504.48</v>
      </c>
      <c r="D43" s="5">
        <v>4345.0339999999997</v>
      </c>
      <c r="E43" s="5">
        <v>933.57999999999993</v>
      </c>
      <c r="F43" s="5">
        <v>1509.4299999999998</v>
      </c>
      <c r="G43" s="10">
        <v>7292.5239999999994</v>
      </c>
      <c r="H43" s="10"/>
      <c r="J43" s="9" t="s">
        <v>2697</v>
      </c>
      <c r="K43" s="23">
        <v>1886.4739999999999</v>
      </c>
      <c r="L43" s="5">
        <v>1769.2500000000005</v>
      </c>
      <c r="M43" s="5">
        <v>3636.7999999999997</v>
      </c>
      <c r="N43" s="10">
        <v>7292.5239999999994</v>
      </c>
    </row>
    <row r="44" spans="2:14" x14ac:dyDescent="0.3">
      <c r="B44" s="9" t="s">
        <v>1763</v>
      </c>
      <c r="C44" s="23">
        <v>424.488</v>
      </c>
      <c r="D44" s="5">
        <v>935.58400000000006</v>
      </c>
      <c r="E44" s="5"/>
      <c r="F44" s="5">
        <v>4229.2799999999988</v>
      </c>
      <c r="G44" s="10">
        <v>5589.351999999999</v>
      </c>
      <c r="H44" s="10"/>
      <c r="J44" s="9" t="s">
        <v>1763</v>
      </c>
      <c r="K44" s="23">
        <v>63.98</v>
      </c>
      <c r="L44" s="5">
        <v>1862.4379999999999</v>
      </c>
      <c r="M44" s="5">
        <v>3662.9339999999997</v>
      </c>
      <c r="N44" s="10">
        <v>5589.3519999999999</v>
      </c>
    </row>
    <row r="45" spans="2:14" x14ac:dyDescent="0.3">
      <c r="B45" s="9" t="s">
        <v>665</v>
      </c>
      <c r="C45" s="23">
        <v>708.01199999999994</v>
      </c>
      <c r="D45" s="5">
        <v>1192.8720000000001</v>
      </c>
      <c r="E45" s="5">
        <v>64.08</v>
      </c>
      <c r="F45" s="5">
        <v>2818.558</v>
      </c>
      <c r="G45" s="10">
        <v>4783.5219999999999</v>
      </c>
      <c r="H45" s="10"/>
      <c r="J45" s="9" t="s">
        <v>665</v>
      </c>
      <c r="K45" s="23">
        <v>1701.412</v>
      </c>
      <c r="L45" s="5">
        <v>1384.1819999999998</v>
      </c>
      <c r="M45" s="5">
        <v>1697.9279999999999</v>
      </c>
      <c r="N45" s="10">
        <v>4783.5219999999999</v>
      </c>
    </row>
    <row r="46" spans="2:14" x14ac:dyDescent="0.3">
      <c r="B46" s="9" t="s">
        <v>485</v>
      </c>
      <c r="C46" s="23">
        <v>1190.8399999999999</v>
      </c>
      <c r="D46" s="5">
        <v>1713.2</v>
      </c>
      <c r="E46" s="5">
        <v>959.31000000000006</v>
      </c>
      <c r="F46" s="5">
        <v>580.20999999999992</v>
      </c>
      <c r="G46" s="10">
        <v>4443.5599999999995</v>
      </c>
      <c r="H46" s="10"/>
      <c r="J46" s="9" t="s">
        <v>485</v>
      </c>
      <c r="K46" s="23">
        <v>2627.3999999999996</v>
      </c>
      <c r="L46" s="5">
        <v>661.8599999999999</v>
      </c>
      <c r="M46" s="5">
        <v>1154.3</v>
      </c>
      <c r="N46" s="10">
        <v>4443.5599999999995</v>
      </c>
    </row>
    <row r="47" spans="2:14" x14ac:dyDescent="0.3">
      <c r="B47" s="9" t="s">
        <v>6264</v>
      </c>
      <c r="C47" s="23">
        <v>465.21600000000001</v>
      </c>
      <c r="D47" s="5">
        <v>1500.2359999999999</v>
      </c>
      <c r="E47" s="5">
        <v>1183.4860000000001</v>
      </c>
      <c r="F47" s="5">
        <v>1233.548</v>
      </c>
      <c r="G47" s="10">
        <v>4382.4859999999999</v>
      </c>
      <c r="H47" s="10"/>
      <c r="J47" s="9" t="s">
        <v>6264</v>
      </c>
      <c r="K47" s="23">
        <v>2595.482</v>
      </c>
      <c r="L47" s="5">
        <v>949.50599999999997</v>
      </c>
      <c r="M47" s="5">
        <v>837.49800000000005</v>
      </c>
      <c r="N47" s="10">
        <v>4382.4859999999999</v>
      </c>
    </row>
    <row r="48" spans="2:14" x14ac:dyDescent="0.3">
      <c r="B48" s="9" t="s">
        <v>4535</v>
      </c>
      <c r="C48" s="23">
        <v>1319.79</v>
      </c>
      <c r="D48" s="5">
        <v>170.30999999999997</v>
      </c>
      <c r="E48" s="5">
        <v>691.06</v>
      </c>
      <c r="F48" s="5">
        <v>733.14999999999986</v>
      </c>
      <c r="G48" s="10">
        <v>2914.3099999999995</v>
      </c>
      <c r="H48" s="10"/>
      <c r="J48" s="9" t="s">
        <v>4535</v>
      </c>
      <c r="K48" s="23">
        <v>111.12</v>
      </c>
      <c r="L48" s="5">
        <v>1954.1499999999999</v>
      </c>
      <c r="M48" s="5">
        <v>849.04</v>
      </c>
      <c r="N48" s="10">
        <v>2914.31</v>
      </c>
    </row>
    <row r="49" spans="2:14" x14ac:dyDescent="0.3">
      <c r="B49" s="9" t="s">
        <v>3037</v>
      </c>
      <c r="C49" s="23"/>
      <c r="D49" s="5">
        <v>2670.19</v>
      </c>
      <c r="E49" s="5">
        <v>117.07000000000001</v>
      </c>
      <c r="F49" s="5">
        <v>77.759999999999991</v>
      </c>
      <c r="G49" s="10">
        <v>2865.0200000000004</v>
      </c>
      <c r="H49" s="10"/>
      <c r="J49" s="9" t="s">
        <v>3037</v>
      </c>
      <c r="K49" s="23">
        <v>1346.58</v>
      </c>
      <c r="L49" s="5">
        <v>138.51999999999998</v>
      </c>
      <c r="M49" s="5">
        <v>1379.92</v>
      </c>
      <c r="N49" s="10">
        <v>2865.02</v>
      </c>
    </row>
    <row r="50" spans="2:14" x14ac:dyDescent="0.3">
      <c r="B50" s="9" t="s">
        <v>8546</v>
      </c>
      <c r="C50" s="23"/>
      <c r="D50" s="5"/>
      <c r="E50" s="5">
        <v>1603.136</v>
      </c>
      <c r="F50" s="5"/>
      <c r="G50" s="10">
        <v>1603.136</v>
      </c>
      <c r="H50" s="10"/>
      <c r="J50" s="9" t="s">
        <v>8546</v>
      </c>
      <c r="K50" s="23">
        <v>1603.136</v>
      </c>
      <c r="L50" s="5"/>
      <c r="M50" s="5"/>
      <c r="N50" s="10">
        <v>1603.136</v>
      </c>
    </row>
    <row r="51" spans="2:14" x14ac:dyDescent="0.3">
      <c r="B51" s="9" t="s">
        <v>5330</v>
      </c>
      <c r="C51" s="23">
        <v>162.15</v>
      </c>
      <c r="D51" s="5"/>
      <c r="E51" s="5"/>
      <c r="F51" s="5">
        <v>1153.4100000000001</v>
      </c>
      <c r="G51" s="10">
        <v>1315.5600000000002</v>
      </c>
      <c r="H51" s="10"/>
      <c r="J51" s="9" t="s">
        <v>5330</v>
      </c>
      <c r="K51" s="23">
        <v>324.89999999999998</v>
      </c>
      <c r="L51" s="5">
        <v>597.71999999999991</v>
      </c>
      <c r="M51" s="5">
        <v>392.94000000000005</v>
      </c>
      <c r="N51" s="10">
        <v>1315.56</v>
      </c>
    </row>
    <row r="52" spans="2:14" x14ac:dyDescent="0.3">
      <c r="B52" s="9" t="s">
        <v>5239</v>
      </c>
      <c r="C52" s="23">
        <v>617.12</v>
      </c>
      <c r="D52" s="5">
        <v>106.08000000000001</v>
      </c>
      <c r="E52" s="5">
        <v>547.33000000000004</v>
      </c>
      <c r="F52" s="5"/>
      <c r="G52" s="10">
        <v>1270.5300000000002</v>
      </c>
      <c r="H52" s="10"/>
      <c r="J52" s="9" t="s">
        <v>5239</v>
      </c>
      <c r="K52" s="23">
        <v>109.48</v>
      </c>
      <c r="L52" s="5">
        <v>399.8</v>
      </c>
      <c r="M52" s="5">
        <v>761.25</v>
      </c>
      <c r="N52" s="10">
        <v>1270.53</v>
      </c>
    </row>
    <row r="53" spans="2:14" x14ac:dyDescent="0.3">
      <c r="B53" s="9" t="s">
        <v>9730</v>
      </c>
      <c r="C53" s="23"/>
      <c r="D53" s="5"/>
      <c r="E53" s="5"/>
      <c r="F53" s="5">
        <v>1209.8240000000001</v>
      </c>
      <c r="G53" s="10">
        <v>1209.8240000000001</v>
      </c>
      <c r="H53" s="10"/>
      <c r="J53" s="9" t="s">
        <v>9730</v>
      </c>
      <c r="K53" s="23">
        <v>673.34400000000005</v>
      </c>
      <c r="L53" s="5">
        <v>536.48</v>
      </c>
      <c r="M53" s="5"/>
      <c r="N53" s="10">
        <v>1209.8240000000001</v>
      </c>
    </row>
    <row r="54" spans="2:14" x14ac:dyDescent="0.3">
      <c r="B54" s="9" t="s">
        <v>7453</v>
      </c>
      <c r="C54" s="23"/>
      <c r="D54" s="5"/>
      <c r="E54" s="5"/>
      <c r="F54" s="5">
        <v>919.91</v>
      </c>
      <c r="G54" s="10">
        <v>919.91</v>
      </c>
      <c r="H54" s="10"/>
      <c r="J54" s="9" t="s">
        <v>7453</v>
      </c>
      <c r="K54" s="23"/>
      <c r="L54" s="5">
        <v>919.91</v>
      </c>
      <c r="M54" s="5"/>
      <c r="N54" s="10">
        <v>919.91</v>
      </c>
    </row>
    <row r="55" spans="2:14" x14ac:dyDescent="0.3">
      <c r="B55" s="15" t="s">
        <v>10861</v>
      </c>
      <c r="C55" s="24">
        <v>479856.20809999987</v>
      </c>
      <c r="D55" s="11">
        <v>459436.00539999997</v>
      </c>
      <c r="E55" s="11">
        <v>600192.55000000005</v>
      </c>
      <c r="F55" s="11">
        <v>722052.01919999975</v>
      </c>
      <c r="G55" s="12">
        <v>2261536.7827000003</v>
      </c>
      <c r="H55" s="10"/>
      <c r="J55" s="15" t="s">
        <v>10861</v>
      </c>
      <c r="K55" s="24">
        <v>728658.57569999993</v>
      </c>
      <c r="L55" s="11">
        <v>705422.33399999957</v>
      </c>
      <c r="M55" s="11">
        <v>827455.87300000002</v>
      </c>
      <c r="N55" s="12">
        <v>2261536.7827000003</v>
      </c>
    </row>
  </sheetData>
  <mergeCells count="2">
    <mergeCell ref="B2:G2"/>
    <mergeCell ref="J2:N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30819-6C5A-4944-BBC2-755DB0635EDE}">
  <sheetPr codeName="Sheet5">
    <tabColor rgb="FFFF952F"/>
  </sheetPr>
  <dimension ref="A1:T9801"/>
  <sheetViews>
    <sheetView workbookViewId="0"/>
  </sheetViews>
  <sheetFormatPr defaultRowHeight="14.4" x14ac:dyDescent="0.3"/>
  <cols>
    <col min="2" max="2" width="14.77734375" bestFit="1" customWidth="1"/>
    <col min="3" max="3" width="14.77734375" customWidth="1"/>
    <col min="4" max="5" width="10.33203125" bestFit="1" customWidth="1"/>
    <col min="6" max="6" width="13.109375" bestFit="1" customWidth="1"/>
    <col min="7" max="7" width="10.88671875" bestFit="1" customWidth="1"/>
    <col min="8" max="8" width="15.109375" customWidth="1"/>
    <col min="17" max="17" width="11.77734375" bestFit="1" customWidth="1"/>
    <col min="18" max="18" width="15.21875" customWidth="1"/>
    <col min="20" max="20" width="10.33203125" bestFit="1" customWidth="1"/>
  </cols>
  <sheetData>
    <row r="1" spans="1:20" s="2" customFormat="1" x14ac:dyDescent="0.3">
      <c r="A1" s="2" t="s">
        <v>0</v>
      </c>
      <c r="B1" s="2" t="s">
        <v>1</v>
      </c>
      <c r="C1" s="2" t="s">
        <v>11248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20" x14ac:dyDescent="0.3">
      <c r="A2">
        <v>1</v>
      </c>
      <c r="B2" t="s">
        <v>18</v>
      </c>
      <c r="C2">
        <f>WEEKNUM(D2,1)</f>
        <v>45</v>
      </c>
      <c r="D2" s="1">
        <v>43047</v>
      </c>
      <c r="E2" s="1">
        <v>43050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>
        <v>42420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>
        <v>261.95999999999998</v>
      </c>
      <c r="T2" s="3"/>
    </row>
    <row r="3" spans="1:20" x14ac:dyDescent="0.3">
      <c r="A3">
        <v>2</v>
      </c>
      <c r="B3" t="s">
        <v>18</v>
      </c>
      <c r="C3">
        <f t="shared" ref="C3:C66" si="0">WEEKNUM(D3,1)</f>
        <v>45</v>
      </c>
      <c r="D3" s="1">
        <v>43047</v>
      </c>
      <c r="E3" s="1">
        <v>43050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>
        <v>42420</v>
      </c>
      <c r="N3" t="s">
        <v>26</v>
      </c>
      <c r="O3" t="s">
        <v>31</v>
      </c>
      <c r="P3" t="s">
        <v>28</v>
      </c>
      <c r="Q3" t="s">
        <v>32</v>
      </c>
      <c r="R3" t="s">
        <v>33</v>
      </c>
      <c r="S3">
        <v>731.94</v>
      </c>
      <c r="T3" s="3"/>
    </row>
    <row r="4" spans="1:20" x14ac:dyDescent="0.3">
      <c r="A4">
        <v>3</v>
      </c>
      <c r="B4" t="s">
        <v>34</v>
      </c>
      <c r="C4">
        <f t="shared" si="0"/>
        <v>24</v>
      </c>
      <c r="D4" s="1">
        <v>42898</v>
      </c>
      <c r="E4" s="1">
        <v>42902</v>
      </c>
      <c r="F4" t="s">
        <v>19</v>
      </c>
      <c r="G4" t="s">
        <v>35</v>
      </c>
      <c r="H4" t="s">
        <v>36</v>
      </c>
      <c r="I4" t="s">
        <v>37</v>
      </c>
      <c r="J4" t="s">
        <v>23</v>
      </c>
      <c r="K4" t="s">
        <v>38</v>
      </c>
      <c r="L4" t="s">
        <v>39</v>
      </c>
      <c r="M4">
        <v>90036</v>
      </c>
      <c r="N4" t="s">
        <v>40</v>
      </c>
      <c r="O4" t="s">
        <v>41</v>
      </c>
      <c r="P4" t="s">
        <v>42</v>
      </c>
      <c r="Q4" t="s">
        <v>43</v>
      </c>
      <c r="R4" t="s">
        <v>44</v>
      </c>
      <c r="S4">
        <v>14.62</v>
      </c>
      <c r="T4" s="3"/>
    </row>
    <row r="5" spans="1:20" x14ac:dyDescent="0.3">
      <c r="A5">
        <v>4</v>
      </c>
      <c r="B5" t="s">
        <v>45</v>
      </c>
      <c r="C5">
        <f t="shared" si="0"/>
        <v>42</v>
      </c>
      <c r="D5" s="1">
        <v>42654</v>
      </c>
      <c r="E5" s="1">
        <v>42661</v>
      </c>
      <c r="F5" t="s">
        <v>46</v>
      </c>
      <c r="G5" t="s">
        <v>47</v>
      </c>
      <c r="H5" t="s">
        <v>48</v>
      </c>
      <c r="I5" t="s">
        <v>22</v>
      </c>
      <c r="J5" t="s">
        <v>23</v>
      </c>
      <c r="K5" t="s">
        <v>49</v>
      </c>
      <c r="L5" t="s">
        <v>50</v>
      </c>
      <c r="M5">
        <v>33311</v>
      </c>
      <c r="N5" t="s">
        <v>26</v>
      </c>
      <c r="O5" t="s">
        <v>51</v>
      </c>
      <c r="P5" t="s">
        <v>28</v>
      </c>
      <c r="Q5" t="s">
        <v>52</v>
      </c>
      <c r="R5" t="s">
        <v>53</v>
      </c>
      <c r="S5">
        <v>957.57749999999999</v>
      </c>
      <c r="T5" s="3"/>
    </row>
    <row r="6" spans="1:20" x14ac:dyDescent="0.3">
      <c r="A6">
        <v>5</v>
      </c>
      <c r="B6" t="s">
        <v>45</v>
      </c>
      <c r="C6">
        <f t="shared" si="0"/>
        <v>42</v>
      </c>
      <c r="D6" s="1">
        <v>42654</v>
      </c>
      <c r="E6" s="1">
        <v>42661</v>
      </c>
      <c r="F6" t="s">
        <v>46</v>
      </c>
      <c r="G6" t="s">
        <v>47</v>
      </c>
      <c r="H6" t="s">
        <v>48</v>
      </c>
      <c r="I6" t="s">
        <v>22</v>
      </c>
      <c r="J6" t="s">
        <v>23</v>
      </c>
      <c r="K6" t="s">
        <v>49</v>
      </c>
      <c r="L6" t="s">
        <v>50</v>
      </c>
      <c r="M6">
        <v>33311</v>
      </c>
      <c r="N6" t="s">
        <v>26</v>
      </c>
      <c r="O6" t="s">
        <v>54</v>
      </c>
      <c r="P6" t="s">
        <v>42</v>
      </c>
      <c r="Q6" t="s">
        <v>55</v>
      </c>
      <c r="R6" t="s">
        <v>56</v>
      </c>
      <c r="S6">
        <v>22.367999999999999</v>
      </c>
      <c r="T6" s="3"/>
    </row>
    <row r="7" spans="1:20" x14ac:dyDescent="0.3">
      <c r="A7">
        <v>6</v>
      </c>
      <c r="B7" t="s">
        <v>57</v>
      </c>
      <c r="C7">
        <f t="shared" si="0"/>
        <v>24</v>
      </c>
      <c r="D7" s="1">
        <v>42164</v>
      </c>
      <c r="E7" s="1">
        <v>42169</v>
      </c>
      <c r="F7" t="s">
        <v>46</v>
      </c>
      <c r="G7" t="s">
        <v>58</v>
      </c>
      <c r="H7" t="s">
        <v>59</v>
      </c>
      <c r="I7" t="s">
        <v>22</v>
      </c>
      <c r="J7" t="s">
        <v>23</v>
      </c>
      <c r="K7" t="s">
        <v>38</v>
      </c>
      <c r="L7" t="s">
        <v>39</v>
      </c>
      <c r="M7">
        <v>90032</v>
      </c>
      <c r="N7" t="s">
        <v>40</v>
      </c>
      <c r="O7" t="s">
        <v>60</v>
      </c>
      <c r="P7" t="s">
        <v>28</v>
      </c>
      <c r="Q7" t="s">
        <v>61</v>
      </c>
      <c r="R7" t="s">
        <v>62</v>
      </c>
      <c r="S7">
        <v>48.86</v>
      </c>
      <c r="T7" s="3"/>
    </row>
    <row r="8" spans="1:20" x14ac:dyDescent="0.3">
      <c r="A8">
        <v>7</v>
      </c>
      <c r="B8" t="s">
        <v>57</v>
      </c>
      <c r="C8">
        <f t="shared" si="0"/>
        <v>24</v>
      </c>
      <c r="D8" s="1">
        <v>42164</v>
      </c>
      <c r="E8" s="1">
        <v>42169</v>
      </c>
      <c r="F8" t="s">
        <v>46</v>
      </c>
      <c r="G8" t="s">
        <v>58</v>
      </c>
      <c r="H8" t="s">
        <v>59</v>
      </c>
      <c r="I8" t="s">
        <v>22</v>
      </c>
      <c r="J8" t="s">
        <v>23</v>
      </c>
      <c r="K8" t="s">
        <v>38</v>
      </c>
      <c r="L8" t="s">
        <v>39</v>
      </c>
      <c r="M8">
        <v>90032</v>
      </c>
      <c r="N8" t="s">
        <v>40</v>
      </c>
      <c r="O8" t="s">
        <v>63</v>
      </c>
      <c r="P8" t="s">
        <v>42</v>
      </c>
      <c r="Q8" t="s">
        <v>64</v>
      </c>
      <c r="R8" t="s">
        <v>65</v>
      </c>
      <c r="S8">
        <v>7.28</v>
      </c>
      <c r="T8" s="3"/>
    </row>
    <row r="9" spans="1:20" x14ac:dyDescent="0.3">
      <c r="A9">
        <v>8</v>
      </c>
      <c r="B9" t="s">
        <v>57</v>
      </c>
      <c r="C9">
        <f t="shared" si="0"/>
        <v>24</v>
      </c>
      <c r="D9" s="1">
        <v>42164</v>
      </c>
      <c r="E9" s="1">
        <v>42169</v>
      </c>
      <c r="F9" t="s">
        <v>46</v>
      </c>
      <c r="G9" t="s">
        <v>58</v>
      </c>
      <c r="H9" t="s">
        <v>59</v>
      </c>
      <c r="I9" t="s">
        <v>22</v>
      </c>
      <c r="J9" t="s">
        <v>23</v>
      </c>
      <c r="K9" t="s">
        <v>38</v>
      </c>
      <c r="L9" t="s">
        <v>39</v>
      </c>
      <c r="M9">
        <v>90032</v>
      </c>
      <c r="N9" t="s">
        <v>40</v>
      </c>
      <c r="O9" t="s">
        <v>66</v>
      </c>
      <c r="P9" t="s">
        <v>67</v>
      </c>
      <c r="Q9" t="s">
        <v>68</v>
      </c>
      <c r="R9" t="s">
        <v>69</v>
      </c>
      <c r="S9">
        <v>907.15200000000004</v>
      </c>
      <c r="T9" s="3"/>
    </row>
    <row r="10" spans="1:20" x14ac:dyDescent="0.3">
      <c r="A10">
        <v>9</v>
      </c>
      <c r="B10" t="s">
        <v>57</v>
      </c>
      <c r="C10">
        <f t="shared" si="0"/>
        <v>24</v>
      </c>
      <c r="D10" s="1">
        <v>42164</v>
      </c>
      <c r="E10" s="1">
        <v>42169</v>
      </c>
      <c r="F10" t="s">
        <v>46</v>
      </c>
      <c r="G10" t="s">
        <v>58</v>
      </c>
      <c r="H10" t="s">
        <v>59</v>
      </c>
      <c r="I10" t="s">
        <v>22</v>
      </c>
      <c r="J10" t="s">
        <v>23</v>
      </c>
      <c r="K10" t="s">
        <v>38</v>
      </c>
      <c r="L10" t="s">
        <v>39</v>
      </c>
      <c r="M10">
        <v>90032</v>
      </c>
      <c r="N10" t="s">
        <v>40</v>
      </c>
      <c r="O10" t="s">
        <v>70</v>
      </c>
      <c r="P10" t="s">
        <v>42</v>
      </c>
      <c r="Q10" t="s">
        <v>71</v>
      </c>
      <c r="R10" t="s">
        <v>72</v>
      </c>
      <c r="S10">
        <v>18.504000000000001</v>
      </c>
      <c r="T10" s="3"/>
    </row>
    <row r="11" spans="1:20" x14ac:dyDescent="0.3">
      <c r="A11">
        <v>10</v>
      </c>
      <c r="B11" t="s">
        <v>57</v>
      </c>
      <c r="C11">
        <f t="shared" si="0"/>
        <v>24</v>
      </c>
      <c r="D11" s="1">
        <v>42164</v>
      </c>
      <c r="E11" s="1">
        <v>42169</v>
      </c>
      <c r="F11" t="s">
        <v>46</v>
      </c>
      <c r="G11" t="s">
        <v>58</v>
      </c>
      <c r="H11" t="s">
        <v>59</v>
      </c>
      <c r="I11" t="s">
        <v>22</v>
      </c>
      <c r="J11" t="s">
        <v>23</v>
      </c>
      <c r="K11" t="s">
        <v>38</v>
      </c>
      <c r="L11" t="s">
        <v>39</v>
      </c>
      <c r="M11">
        <v>90032</v>
      </c>
      <c r="N11" t="s">
        <v>40</v>
      </c>
      <c r="O11" t="s">
        <v>73</v>
      </c>
      <c r="P11" t="s">
        <v>42</v>
      </c>
      <c r="Q11" t="s">
        <v>74</v>
      </c>
      <c r="R11" t="s">
        <v>75</v>
      </c>
      <c r="S11">
        <v>114.9</v>
      </c>
      <c r="T11" s="3"/>
    </row>
    <row r="12" spans="1:20" x14ac:dyDescent="0.3">
      <c r="A12">
        <v>11</v>
      </c>
      <c r="B12" t="s">
        <v>57</v>
      </c>
      <c r="C12">
        <f t="shared" si="0"/>
        <v>24</v>
      </c>
      <c r="D12" s="1">
        <v>42164</v>
      </c>
      <c r="E12" s="1">
        <v>42169</v>
      </c>
      <c r="F12" t="s">
        <v>46</v>
      </c>
      <c r="G12" t="s">
        <v>58</v>
      </c>
      <c r="H12" t="s">
        <v>59</v>
      </c>
      <c r="I12" t="s">
        <v>22</v>
      </c>
      <c r="J12" t="s">
        <v>23</v>
      </c>
      <c r="K12" t="s">
        <v>38</v>
      </c>
      <c r="L12" t="s">
        <v>39</v>
      </c>
      <c r="M12">
        <v>90032</v>
      </c>
      <c r="N12" t="s">
        <v>40</v>
      </c>
      <c r="O12" t="s">
        <v>76</v>
      </c>
      <c r="P12" t="s">
        <v>28</v>
      </c>
      <c r="Q12" t="s">
        <v>52</v>
      </c>
      <c r="R12" t="s">
        <v>77</v>
      </c>
      <c r="S12">
        <v>1706.184</v>
      </c>
      <c r="T12" s="3"/>
    </row>
    <row r="13" spans="1:20" x14ac:dyDescent="0.3">
      <c r="A13">
        <v>12</v>
      </c>
      <c r="B13" t="s">
        <v>57</v>
      </c>
      <c r="C13">
        <f t="shared" si="0"/>
        <v>24</v>
      </c>
      <c r="D13" s="1">
        <v>42164</v>
      </c>
      <c r="E13" s="1">
        <v>42169</v>
      </c>
      <c r="F13" t="s">
        <v>46</v>
      </c>
      <c r="G13" t="s">
        <v>58</v>
      </c>
      <c r="H13" t="s">
        <v>59</v>
      </c>
      <c r="I13" t="s">
        <v>22</v>
      </c>
      <c r="J13" t="s">
        <v>23</v>
      </c>
      <c r="K13" t="s">
        <v>38</v>
      </c>
      <c r="L13" t="s">
        <v>39</v>
      </c>
      <c r="M13">
        <v>90032</v>
      </c>
      <c r="N13" t="s">
        <v>40</v>
      </c>
      <c r="O13" t="s">
        <v>78</v>
      </c>
      <c r="P13" t="s">
        <v>67</v>
      </c>
      <c r="Q13" t="s">
        <v>68</v>
      </c>
      <c r="R13" t="s">
        <v>79</v>
      </c>
      <c r="S13">
        <v>911.42399999999998</v>
      </c>
      <c r="T13" s="3"/>
    </row>
    <row r="14" spans="1:20" x14ac:dyDescent="0.3">
      <c r="A14">
        <v>13</v>
      </c>
      <c r="B14" t="s">
        <v>80</v>
      </c>
      <c r="C14">
        <f t="shared" si="0"/>
        <v>16</v>
      </c>
      <c r="D14" s="1">
        <v>43205</v>
      </c>
      <c r="E14" s="1">
        <v>43210</v>
      </c>
      <c r="F14" t="s">
        <v>46</v>
      </c>
      <c r="G14" t="s">
        <v>81</v>
      </c>
      <c r="H14" t="s">
        <v>82</v>
      </c>
      <c r="I14" t="s">
        <v>22</v>
      </c>
      <c r="J14" t="s">
        <v>23</v>
      </c>
      <c r="K14" t="s">
        <v>83</v>
      </c>
      <c r="L14" t="s">
        <v>84</v>
      </c>
      <c r="M14">
        <v>28027</v>
      </c>
      <c r="N14" t="s">
        <v>26</v>
      </c>
      <c r="O14" t="s">
        <v>85</v>
      </c>
      <c r="P14" t="s">
        <v>42</v>
      </c>
      <c r="Q14" t="s">
        <v>86</v>
      </c>
      <c r="R14" t="s">
        <v>87</v>
      </c>
      <c r="S14">
        <v>15.552</v>
      </c>
      <c r="T14" s="3"/>
    </row>
    <row r="15" spans="1:20" x14ac:dyDescent="0.3">
      <c r="A15">
        <v>14</v>
      </c>
      <c r="B15" t="s">
        <v>88</v>
      </c>
      <c r="C15">
        <f t="shared" si="0"/>
        <v>49</v>
      </c>
      <c r="D15" s="1">
        <v>43074</v>
      </c>
      <c r="E15" s="1">
        <v>43079</v>
      </c>
      <c r="F15" t="s">
        <v>46</v>
      </c>
      <c r="G15" t="s">
        <v>89</v>
      </c>
      <c r="H15" t="s">
        <v>90</v>
      </c>
      <c r="I15" t="s">
        <v>22</v>
      </c>
      <c r="J15" t="s">
        <v>23</v>
      </c>
      <c r="K15" t="s">
        <v>91</v>
      </c>
      <c r="L15" t="s">
        <v>92</v>
      </c>
      <c r="M15">
        <v>98103</v>
      </c>
      <c r="N15" t="s">
        <v>40</v>
      </c>
      <c r="O15" t="s">
        <v>93</v>
      </c>
      <c r="P15" t="s">
        <v>42</v>
      </c>
      <c r="Q15" t="s">
        <v>71</v>
      </c>
      <c r="R15" t="s">
        <v>94</v>
      </c>
      <c r="S15">
        <v>407.976</v>
      </c>
      <c r="T15" s="3"/>
    </row>
    <row r="16" spans="1:20" x14ac:dyDescent="0.3">
      <c r="A16">
        <v>15</v>
      </c>
      <c r="B16" t="s">
        <v>95</v>
      </c>
      <c r="C16">
        <f t="shared" si="0"/>
        <v>48</v>
      </c>
      <c r="D16" s="1">
        <v>42696</v>
      </c>
      <c r="E16" s="1">
        <v>42700</v>
      </c>
      <c r="F16" t="s">
        <v>46</v>
      </c>
      <c r="G16" t="s">
        <v>96</v>
      </c>
      <c r="H16" t="s">
        <v>97</v>
      </c>
      <c r="I16" t="s">
        <v>98</v>
      </c>
      <c r="J16" t="s">
        <v>23</v>
      </c>
      <c r="K16" t="s">
        <v>99</v>
      </c>
      <c r="L16" t="s">
        <v>100</v>
      </c>
      <c r="M16">
        <v>76106</v>
      </c>
      <c r="N16" t="s">
        <v>101</v>
      </c>
      <c r="O16" t="s">
        <v>102</v>
      </c>
      <c r="P16" t="s">
        <v>42</v>
      </c>
      <c r="Q16" t="s">
        <v>74</v>
      </c>
      <c r="R16" t="s">
        <v>103</v>
      </c>
      <c r="S16">
        <v>68.81</v>
      </c>
      <c r="T16" s="3"/>
    </row>
    <row r="17" spans="1:20" x14ac:dyDescent="0.3">
      <c r="A17">
        <v>16</v>
      </c>
      <c r="B17" t="s">
        <v>95</v>
      </c>
      <c r="C17">
        <f t="shared" si="0"/>
        <v>48</v>
      </c>
      <c r="D17" s="1">
        <v>42696</v>
      </c>
      <c r="E17" s="1">
        <v>42700</v>
      </c>
      <c r="F17" t="s">
        <v>46</v>
      </c>
      <c r="G17" t="s">
        <v>96</v>
      </c>
      <c r="H17" t="s">
        <v>97</v>
      </c>
      <c r="I17" t="s">
        <v>98</v>
      </c>
      <c r="J17" t="s">
        <v>23</v>
      </c>
      <c r="K17" t="s">
        <v>99</v>
      </c>
      <c r="L17" t="s">
        <v>100</v>
      </c>
      <c r="M17">
        <v>76106</v>
      </c>
      <c r="N17" t="s">
        <v>101</v>
      </c>
      <c r="O17" t="s">
        <v>104</v>
      </c>
      <c r="P17" t="s">
        <v>42</v>
      </c>
      <c r="Q17" t="s">
        <v>71</v>
      </c>
      <c r="R17" t="s">
        <v>105</v>
      </c>
      <c r="S17">
        <v>2.544</v>
      </c>
      <c r="T17" s="3"/>
    </row>
    <row r="18" spans="1:20" x14ac:dyDescent="0.3">
      <c r="A18">
        <v>17</v>
      </c>
      <c r="B18" t="s">
        <v>106</v>
      </c>
      <c r="C18">
        <f t="shared" si="0"/>
        <v>46</v>
      </c>
      <c r="D18" s="1">
        <v>42319</v>
      </c>
      <c r="E18" s="1">
        <v>42326</v>
      </c>
      <c r="F18" t="s">
        <v>46</v>
      </c>
      <c r="G18" t="s">
        <v>107</v>
      </c>
      <c r="H18" t="s">
        <v>108</v>
      </c>
      <c r="I18" t="s">
        <v>22</v>
      </c>
      <c r="J18" t="s">
        <v>23</v>
      </c>
      <c r="K18" t="s">
        <v>109</v>
      </c>
      <c r="L18" t="s">
        <v>110</v>
      </c>
      <c r="M18">
        <v>53711</v>
      </c>
      <c r="N18" t="s">
        <v>101</v>
      </c>
      <c r="O18" t="s">
        <v>111</v>
      </c>
      <c r="P18" t="s">
        <v>42</v>
      </c>
      <c r="Q18" t="s">
        <v>55</v>
      </c>
      <c r="R18" t="s">
        <v>112</v>
      </c>
      <c r="S18">
        <v>665.88</v>
      </c>
      <c r="T18" s="3"/>
    </row>
    <row r="19" spans="1:20" x14ac:dyDescent="0.3">
      <c r="A19">
        <v>18</v>
      </c>
      <c r="B19" t="s">
        <v>113</v>
      </c>
      <c r="C19">
        <f t="shared" si="0"/>
        <v>20</v>
      </c>
      <c r="D19" s="1">
        <v>42137</v>
      </c>
      <c r="E19" s="1">
        <v>42139</v>
      </c>
      <c r="F19" t="s">
        <v>19</v>
      </c>
      <c r="G19" t="s">
        <v>114</v>
      </c>
      <c r="H19" t="s">
        <v>115</v>
      </c>
      <c r="I19" t="s">
        <v>22</v>
      </c>
      <c r="J19" t="s">
        <v>23</v>
      </c>
      <c r="K19" t="s">
        <v>116</v>
      </c>
      <c r="L19" t="s">
        <v>117</v>
      </c>
      <c r="M19">
        <v>84084</v>
      </c>
      <c r="N19" t="s">
        <v>40</v>
      </c>
      <c r="O19" t="s">
        <v>118</v>
      </c>
      <c r="P19" t="s">
        <v>42</v>
      </c>
      <c r="Q19" t="s">
        <v>55</v>
      </c>
      <c r="R19" t="s">
        <v>119</v>
      </c>
      <c r="S19">
        <v>55.5</v>
      </c>
      <c r="T19" s="3"/>
    </row>
    <row r="20" spans="1:20" x14ac:dyDescent="0.3">
      <c r="A20">
        <v>19</v>
      </c>
      <c r="B20" t="s">
        <v>120</v>
      </c>
      <c r="C20">
        <f t="shared" si="0"/>
        <v>35</v>
      </c>
      <c r="D20" s="1">
        <v>42243</v>
      </c>
      <c r="E20" s="1">
        <v>42248</v>
      </c>
      <c r="F20" t="s">
        <v>19</v>
      </c>
      <c r="G20" t="s">
        <v>121</v>
      </c>
      <c r="H20" t="s">
        <v>122</v>
      </c>
      <c r="I20" t="s">
        <v>22</v>
      </c>
      <c r="J20" t="s">
        <v>23</v>
      </c>
      <c r="K20" t="s">
        <v>123</v>
      </c>
      <c r="L20" t="s">
        <v>39</v>
      </c>
      <c r="M20">
        <v>94109</v>
      </c>
      <c r="N20" t="s">
        <v>40</v>
      </c>
      <c r="O20" t="s">
        <v>124</v>
      </c>
      <c r="P20" t="s">
        <v>42</v>
      </c>
      <c r="Q20" t="s">
        <v>64</v>
      </c>
      <c r="R20" t="s">
        <v>125</v>
      </c>
      <c r="S20">
        <v>8.56</v>
      </c>
      <c r="T20" s="3"/>
    </row>
    <row r="21" spans="1:20" x14ac:dyDescent="0.3">
      <c r="A21">
        <v>20</v>
      </c>
      <c r="B21" t="s">
        <v>120</v>
      </c>
      <c r="C21">
        <f t="shared" si="0"/>
        <v>35</v>
      </c>
      <c r="D21" s="1">
        <v>42243</v>
      </c>
      <c r="E21" s="1">
        <v>42248</v>
      </c>
      <c r="F21" t="s">
        <v>19</v>
      </c>
      <c r="G21" t="s">
        <v>121</v>
      </c>
      <c r="H21" t="s">
        <v>122</v>
      </c>
      <c r="I21" t="s">
        <v>22</v>
      </c>
      <c r="J21" t="s">
        <v>23</v>
      </c>
      <c r="K21" t="s">
        <v>123</v>
      </c>
      <c r="L21" t="s">
        <v>39</v>
      </c>
      <c r="M21">
        <v>94109</v>
      </c>
      <c r="N21" t="s">
        <v>40</v>
      </c>
      <c r="O21" t="s">
        <v>126</v>
      </c>
      <c r="P21" t="s">
        <v>67</v>
      </c>
      <c r="Q21" t="s">
        <v>68</v>
      </c>
      <c r="R21" t="s">
        <v>127</v>
      </c>
      <c r="S21">
        <v>213.48</v>
      </c>
      <c r="T21" s="3"/>
    </row>
    <row r="22" spans="1:20" x14ac:dyDescent="0.3">
      <c r="A22">
        <v>21</v>
      </c>
      <c r="B22" t="s">
        <v>120</v>
      </c>
      <c r="C22">
        <f t="shared" si="0"/>
        <v>35</v>
      </c>
      <c r="D22" s="1">
        <v>42243</v>
      </c>
      <c r="E22" s="1">
        <v>42248</v>
      </c>
      <c r="F22" t="s">
        <v>19</v>
      </c>
      <c r="G22" t="s">
        <v>121</v>
      </c>
      <c r="H22" t="s">
        <v>122</v>
      </c>
      <c r="I22" t="s">
        <v>22</v>
      </c>
      <c r="J22" t="s">
        <v>23</v>
      </c>
      <c r="K22" t="s">
        <v>123</v>
      </c>
      <c r="L22" t="s">
        <v>39</v>
      </c>
      <c r="M22">
        <v>94109</v>
      </c>
      <c r="N22" t="s">
        <v>40</v>
      </c>
      <c r="O22" t="s">
        <v>128</v>
      </c>
      <c r="P22" t="s">
        <v>42</v>
      </c>
      <c r="Q22" t="s">
        <v>71</v>
      </c>
      <c r="R22" t="s">
        <v>129</v>
      </c>
      <c r="S22">
        <v>22.72</v>
      </c>
      <c r="T22" s="3"/>
    </row>
    <row r="23" spans="1:20" x14ac:dyDescent="0.3">
      <c r="A23">
        <v>22</v>
      </c>
      <c r="B23" t="s">
        <v>130</v>
      </c>
      <c r="C23">
        <f t="shared" si="0"/>
        <v>49</v>
      </c>
      <c r="D23" s="1">
        <v>43078</v>
      </c>
      <c r="E23" s="1">
        <v>43082</v>
      </c>
      <c r="F23" t="s">
        <v>46</v>
      </c>
      <c r="G23" t="s">
        <v>131</v>
      </c>
      <c r="H23" t="s">
        <v>132</v>
      </c>
      <c r="I23" t="s">
        <v>37</v>
      </c>
      <c r="J23" t="s">
        <v>23</v>
      </c>
      <c r="K23" t="s">
        <v>133</v>
      </c>
      <c r="L23" t="s">
        <v>134</v>
      </c>
      <c r="M23">
        <v>68025</v>
      </c>
      <c r="N23" t="s">
        <v>101</v>
      </c>
      <c r="O23" t="s">
        <v>135</v>
      </c>
      <c r="P23" t="s">
        <v>42</v>
      </c>
      <c r="Q23" t="s">
        <v>64</v>
      </c>
      <c r="R23" t="s">
        <v>136</v>
      </c>
      <c r="S23">
        <v>19.46</v>
      </c>
      <c r="T23" s="3"/>
    </row>
    <row r="24" spans="1:20" x14ac:dyDescent="0.3">
      <c r="A24">
        <v>23</v>
      </c>
      <c r="B24" t="s">
        <v>130</v>
      </c>
      <c r="C24">
        <f t="shared" si="0"/>
        <v>49</v>
      </c>
      <c r="D24" s="1">
        <v>43078</v>
      </c>
      <c r="E24" s="1">
        <v>43082</v>
      </c>
      <c r="F24" t="s">
        <v>46</v>
      </c>
      <c r="G24" t="s">
        <v>131</v>
      </c>
      <c r="H24" t="s">
        <v>132</v>
      </c>
      <c r="I24" t="s">
        <v>37</v>
      </c>
      <c r="J24" t="s">
        <v>23</v>
      </c>
      <c r="K24" t="s">
        <v>133</v>
      </c>
      <c r="L24" t="s">
        <v>134</v>
      </c>
      <c r="M24">
        <v>68025</v>
      </c>
      <c r="N24" t="s">
        <v>101</v>
      </c>
      <c r="O24" t="s">
        <v>137</v>
      </c>
      <c r="P24" t="s">
        <v>42</v>
      </c>
      <c r="Q24" t="s">
        <v>74</v>
      </c>
      <c r="R24" t="s">
        <v>138</v>
      </c>
      <c r="S24">
        <v>60.34</v>
      </c>
      <c r="T24" s="3"/>
    </row>
    <row r="25" spans="1:20" x14ac:dyDescent="0.3">
      <c r="A25">
        <v>24</v>
      </c>
      <c r="B25" t="s">
        <v>139</v>
      </c>
      <c r="C25">
        <f t="shared" si="0"/>
        <v>29</v>
      </c>
      <c r="D25" s="1">
        <v>43297</v>
      </c>
      <c r="E25" s="1">
        <v>43299</v>
      </c>
      <c r="F25" t="s">
        <v>19</v>
      </c>
      <c r="G25" t="s">
        <v>140</v>
      </c>
      <c r="H25" t="s">
        <v>141</v>
      </c>
      <c r="I25" t="s">
        <v>22</v>
      </c>
      <c r="J25" t="s">
        <v>23</v>
      </c>
      <c r="K25" t="s">
        <v>142</v>
      </c>
      <c r="L25" t="s">
        <v>143</v>
      </c>
      <c r="M25">
        <v>19140</v>
      </c>
      <c r="N25" t="s">
        <v>144</v>
      </c>
      <c r="O25" t="s">
        <v>145</v>
      </c>
      <c r="P25" t="s">
        <v>28</v>
      </c>
      <c r="Q25" t="s">
        <v>32</v>
      </c>
      <c r="R25" t="s">
        <v>146</v>
      </c>
      <c r="S25">
        <v>71.372</v>
      </c>
      <c r="T25" s="3"/>
    </row>
    <row r="26" spans="1:20" x14ac:dyDescent="0.3">
      <c r="A26">
        <v>25</v>
      </c>
      <c r="B26" t="s">
        <v>147</v>
      </c>
      <c r="C26">
        <f t="shared" si="0"/>
        <v>40</v>
      </c>
      <c r="D26" s="1">
        <v>42638</v>
      </c>
      <c r="E26" s="1">
        <v>42643</v>
      </c>
      <c r="F26" t="s">
        <v>46</v>
      </c>
      <c r="G26" t="s">
        <v>148</v>
      </c>
      <c r="H26" t="s">
        <v>149</v>
      </c>
      <c r="I26" t="s">
        <v>22</v>
      </c>
      <c r="J26" t="s">
        <v>23</v>
      </c>
      <c r="K26" t="s">
        <v>150</v>
      </c>
      <c r="L26" t="s">
        <v>117</v>
      </c>
      <c r="M26">
        <v>84057</v>
      </c>
      <c r="N26" t="s">
        <v>40</v>
      </c>
      <c r="O26" t="s">
        <v>51</v>
      </c>
      <c r="P26" t="s">
        <v>28</v>
      </c>
      <c r="Q26" t="s">
        <v>52</v>
      </c>
      <c r="R26" t="s">
        <v>53</v>
      </c>
      <c r="S26">
        <v>1044.6300000000001</v>
      </c>
      <c r="T26" s="3"/>
    </row>
    <row r="27" spans="1:20" x14ac:dyDescent="0.3">
      <c r="A27">
        <v>26</v>
      </c>
      <c r="B27" t="s">
        <v>151</v>
      </c>
      <c r="C27">
        <f t="shared" si="0"/>
        <v>3</v>
      </c>
      <c r="D27" s="1">
        <v>42751</v>
      </c>
      <c r="E27" s="1">
        <v>42755</v>
      </c>
      <c r="F27" t="s">
        <v>19</v>
      </c>
      <c r="G27" t="s">
        <v>152</v>
      </c>
      <c r="H27" t="s">
        <v>153</v>
      </c>
      <c r="I27" t="s">
        <v>22</v>
      </c>
      <c r="J27" t="s">
        <v>23</v>
      </c>
      <c r="K27" t="s">
        <v>38</v>
      </c>
      <c r="L27" t="s">
        <v>39</v>
      </c>
      <c r="M27">
        <v>90049</v>
      </c>
      <c r="N27" t="s">
        <v>40</v>
      </c>
      <c r="O27" t="s">
        <v>154</v>
      </c>
      <c r="P27" t="s">
        <v>42</v>
      </c>
      <c r="Q27" t="s">
        <v>71</v>
      </c>
      <c r="R27" t="s">
        <v>155</v>
      </c>
      <c r="S27">
        <v>11.648</v>
      </c>
      <c r="T27" s="3"/>
    </row>
    <row r="28" spans="1:20" x14ac:dyDescent="0.3">
      <c r="A28">
        <v>27</v>
      </c>
      <c r="B28" t="s">
        <v>151</v>
      </c>
      <c r="C28">
        <f t="shared" si="0"/>
        <v>3</v>
      </c>
      <c r="D28" s="1">
        <v>42751</v>
      </c>
      <c r="E28" s="1">
        <v>42755</v>
      </c>
      <c r="F28" t="s">
        <v>19</v>
      </c>
      <c r="G28" t="s">
        <v>152</v>
      </c>
      <c r="H28" t="s">
        <v>153</v>
      </c>
      <c r="I28" t="s">
        <v>22</v>
      </c>
      <c r="J28" t="s">
        <v>23</v>
      </c>
      <c r="K28" t="s">
        <v>38</v>
      </c>
      <c r="L28" t="s">
        <v>39</v>
      </c>
      <c r="M28">
        <v>90049</v>
      </c>
      <c r="N28" t="s">
        <v>40</v>
      </c>
      <c r="O28" t="s">
        <v>156</v>
      </c>
      <c r="P28" t="s">
        <v>67</v>
      </c>
      <c r="Q28" t="s">
        <v>157</v>
      </c>
      <c r="R28" t="s">
        <v>158</v>
      </c>
      <c r="S28">
        <v>90.57</v>
      </c>
      <c r="T28" s="3"/>
    </row>
    <row r="29" spans="1:20" x14ac:dyDescent="0.3">
      <c r="A29">
        <v>28</v>
      </c>
      <c r="B29" t="s">
        <v>159</v>
      </c>
      <c r="C29">
        <f t="shared" si="0"/>
        <v>38</v>
      </c>
      <c r="D29" s="1">
        <v>42630</v>
      </c>
      <c r="E29" s="1">
        <v>42634</v>
      </c>
      <c r="F29" t="s">
        <v>46</v>
      </c>
      <c r="G29" t="s">
        <v>160</v>
      </c>
      <c r="H29" t="s">
        <v>161</v>
      </c>
      <c r="I29" t="s">
        <v>22</v>
      </c>
      <c r="J29" t="s">
        <v>23</v>
      </c>
      <c r="K29" t="s">
        <v>142</v>
      </c>
      <c r="L29" t="s">
        <v>143</v>
      </c>
      <c r="M29">
        <v>19140</v>
      </c>
      <c r="N29" t="s">
        <v>144</v>
      </c>
      <c r="O29" t="s">
        <v>162</v>
      </c>
      <c r="P29" t="s">
        <v>28</v>
      </c>
      <c r="Q29" t="s">
        <v>29</v>
      </c>
      <c r="R29" t="s">
        <v>163</v>
      </c>
      <c r="S29">
        <v>3083.43</v>
      </c>
      <c r="T29" s="3"/>
    </row>
    <row r="30" spans="1:20" x14ac:dyDescent="0.3">
      <c r="A30">
        <v>29</v>
      </c>
      <c r="B30" t="s">
        <v>159</v>
      </c>
      <c r="C30">
        <f t="shared" si="0"/>
        <v>38</v>
      </c>
      <c r="D30" s="1">
        <v>42630</v>
      </c>
      <c r="E30" s="1">
        <v>42634</v>
      </c>
      <c r="F30" t="s">
        <v>46</v>
      </c>
      <c r="G30" t="s">
        <v>160</v>
      </c>
      <c r="H30" t="s">
        <v>161</v>
      </c>
      <c r="I30" t="s">
        <v>22</v>
      </c>
      <c r="J30" t="s">
        <v>23</v>
      </c>
      <c r="K30" t="s">
        <v>142</v>
      </c>
      <c r="L30" t="s">
        <v>143</v>
      </c>
      <c r="M30">
        <v>19140</v>
      </c>
      <c r="N30" t="s">
        <v>144</v>
      </c>
      <c r="O30" t="s">
        <v>164</v>
      </c>
      <c r="P30" t="s">
        <v>42</v>
      </c>
      <c r="Q30" t="s">
        <v>71</v>
      </c>
      <c r="R30" t="s">
        <v>165</v>
      </c>
      <c r="S30">
        <v>9.6180000000000003</v>
      </c>
      <c r="T30" s="3"/>
    </row>
    <row r="31" spans="1:20" x14ac:dyDescent="0.3">
      <c r="A31">
        <v>30</v>
      </c>
      <c r="B31" t="s">
        <v>159</v>
      </c>
      <c r="C31">
        <f t="shared" si="0"/>
        <v>38</v>
      </c>
      <c r="D31" s="1">
        <v>42630</v>
      </c>
      <c r="E31" s="1">
        <v>42634</v>
      </c>
      <c r="F31" t="s">
        <v>46</v>
      </c>
      <c r="G31" t="s">
        <v>160</v>
      </c>
      <c r="H31" t="s">
        <v>161</v>
      </c>
      <c r="I31" t="s">
        <v>22</v>
      </c>
      <c r="J31" t="s">
        <v>23</v>
      </c>
      <c r="K31" t="s">
        <v>142</v>
      </c>
      <c r="L31" t="s">
        <v>143</v>
      </c>
      <c r="M31">
        <v>19140</v>
      </c>
      <c r="N31" t="s">
        <v>144</v>
      </c>
      <c r="O31" t="s">
        <v>166</v>
      </c>
      <c r="P31" t="s">
        <v>28</v>
      </c>
      <c r="Q31" t="s">
        <v>61</v>
      </c>
      <c r="R31" t="s">
        <v>167</v>
      </c>
      <c r="S31">
        <v>124.2</v>
      </c>
      <c r="T31" s="3"/>
    </row>
    <row r="32" spans="1:20" x14ac:dyDescent="0.3">
      <c r="A32">
        <v>31</v>
      </c>
      <c r="B32" t="s">
        <v>159</v>
      </c>
      <c r="C32">
        <f t="shared" si="0"/>
        <v>38</v>
      </c>
      <c r="D32" s="1">
        <v>42630</v>
      </c>
      <c r="E32" s="1">
        <v>42634</v>
      </c>
      <c r="F32" t="s">
        <v>46</v>
      </c>
      <c r="G32" t="s">
        <v>160</v>
      </c>
      <c r="H32" t="s">
        <v>161</v>
      </c>
      <c r="I32" t="s">
        <v>22</v>
      </c>
      <c r="J32" t="s">
        <v>23</v>
      </c>
      <c r="K32" t="s">
        <v>142</v>
      </c>
      <c r="L32" t="s">
        <v>143</v>
      </c>
      <c r="M32">
        <v>19140</v>
      </c>
      <c r="N32" t="s">
        <v>144</v>
      </c>
      <c r="O32" t="s">
        <v>168</v>
      </c>
      <c r="P32" t="s">
        <v>42</v>
      </c>
      <c r="Q32" t="s">
        <v>169</v>
      </c>
      <c r="R32" t="s">
        <v>170</v>
      </c>
      <c r="S32">
        <v>3.2639999999999998</v>
      </c>
      <c r="T32" s="3"/>
    </row>
    <row r="33" spans="1:20" x14ac:dyDescent="0.3">
      <c r="A33">
        <v>32</v>
      </c>
      <c r="B33" t="s">
        <v>159</v>
      </c>
      <c r="C33">
        <f t="shared" si="0"/>
        <v>38</v>
      </c>
      <c r="D33" s="1">
        <v>42630</v>
      </c>
      <c r="E33" s="1">
        <v>42634</v>
      </c>
      <c r="F33" t="s">
        <v>46</v>
      </c>
      <c r="G33" t="s">
        <v>160</v>
      </c>
      <c r="H33" t="s">
        <v>161</v>
      </c>
      <c r="I33" t="s">
        <v>22</v>
      </c>
      <c r="J33" t="s">
        <v>23</v>
      </c>
      <c r="K33" t="s">
        <v>142</v>
      </c>
      <c r="L33" t="s">
        <v>143</v>
      </c>
      <c r="M33">
        <v>19140</v>
      </c>
      <c r="N33" t="s">
        <v>144</v>
      </c>
      <c r="O33" t="s">
        <v>171</v>
      </c>
      <c r="P33" t="s">
        <v>42</v>
      </c>
      <c r="Q33" t="s">
        <v>64</v>
      </c>
      <c r="R33" t="s">
        <v>172</v>
      </c>
      <c r="S33">
        <v>86.304000000000002</v>
      </c>
      <c r="T33" s="3"/>
    </row>
    <row r="34" spans="1:20" x14ac:dyDescent="0.3">
      <c r="A34">
        <v>33</v>
      </c>
      <c r="B34" t="s">
        <v>159</v>
      </c>
      <c r="C34">
        <f t="shared" si="0"/>
        <v>38</v>
      </c>
      <c r="D34" s="1">
        <v>42630</v>
      </c>
      <c r="E34" s="1">
        <v>42634</v>
      </c>
      <c r="F34" t="s">
        <v>46</v>
      </c>
      <c r="G34" t="s">
        <v>160</v>
      </c>
      <c r="H34" t="s">
        <v>161</v>
      </c>
      <c r="I34" t="s">
        <v>22</v>
      </c>
      <c r="J34" t="s">
        <v>23</v>
      </c>
      <c r="K34" t="s">
        <v>142</v>
      </c>
      <c r="L34" t="s">
        <v>143</v>
      </c>
      <c r="M34">
        <v>19140</v>
      </c>
      <c r="N34" t="s">
        <v>144</v>
      </c>
      <c r="O34" t="s">
        <v>173</v>
      </c>
      <c r="P34" t="s">
        <v>42</v>
      </c>
      <c r="Q34" t="s">
        <v>71</v>
      </c>
      <c r="R34" t="s">
        <v>174</v>
      </c>
      <c r="S34">
        <v>6.8579999999999997</v>
      </c>
      <c r="T34" s="3"/>
    </row>
    <row r="35" spans="1:20" x14ac:dyDescent="0.3">
      <c r="A35">
        <v>34</v>
      </c>
      <c r="B35" t="s">
        <v>159</v>
      </c>
      <c r="C35">
        <f t="shared" si="0"/>
        <v>38</v>
      </c>
      <c r="D35" s="1">
        <v>42630</v>
      </c>
      <c r="E35" s="1">
        <v>42634</v>
      </c>
      <c r="F35" t="s">
        <v>46</v>
      </c>
      <c r="G35" t="s">
        <v>160</v>
      </c>
      <c r="H35" t="s">
        <v>161</v>
      </c>
      <c r="I35" t="s">
        <v>22</v>
      </c>
      <c r="J35" t="s">
        <v>23</v>
      </c>
      <c r="K35" t="s">
        <v>142</v>
      </c>
      <c r="L35" t="s">
        <v>143</v>
      </c>
      <c r="M35">
        <v>19140</v>
      </c>
      <c r="N35" t="s">
        <v>144</v>
      </c>
      <c r="O35" t="s">
        <v>175</v>
      </c>
      <c r="P35" t="s">
        <v>42</v>
      </c>
      <c r="Q35" t="s">
        <v>64</v>
      </c>
      <c r="R35" t="s">
        <v>176</v>
      </c>
      <c r="S35">
        <v>15.76</v>
      </c>
      <c r="T35" s="3"/>
    </row>
    <row r="36" spans="1:20" x14ac:dyDescent="0.3">
      <c r="A36">
        <v>35</v>
      </c>
      <c r="B36" t="s">
        <v>177</v>
      </c>
      <c r="C36">
        <f t="shared" si="0"/>
        <v>42</v>
      </c>
      <c r="D36" s="1">
        <v>43392</v>
      </c>
      <c r="E36" s="1">
        <v>43396</v>
      </c>
      <c r="F36" t="s">
        <v>19</v>
      </c>
      <c r="G36" t="s">
        <v>178</v>
      </c>
      <c r="H36" t="s">
        <v>179</v>
      </c>
      <c r="I36" t="s">
        <v>98</v>
      </c>
      <c r="J36" t="s">
        <v>23</v>
      </c>
      <c r="K36" t="s">
        <v>180</v>
      </c>
      <c r="L36" t="s">
        <v>100</v>
      </c>
      <c r="M36">
        <v>77095</v>
      </c>
      <c r="N36" t="s">
        <v>101</v>
      </c>
      <c r="O36" t="s">
        <v>181</v>
      </c>
      <c r="P36" t="s">
        <v>42</v>
      </c>
      <c r="Q36" t="s">
        <v>86</v>
      </c>
      <c r="R36" t="s">
        <v>182</v>
      </c>
      <c r="S36">
        <v>29.472000000000001</v>
      </c>
      <c r="T36" s="3"/>
    </row>
    <row r="37" spans="1:20" x14ac:dyDescent="0.3">
      <c r="A37">
        <v>36</v>
      </c>
      <c r="B37" t="s">
        <v>183</v>
      </c>
      <c r="C37">
        <f t="shared" si="0"/>
        <v>49</v>
      </c>
      <c r="D37" s="1">
        <v>43077</v>
      </c>
      <c r="E37" s="1">
        <v>43079</v>
      </c>
      <c r="F37" t="s">
        <v>184</v>
      </c>
      <c r="G37" t="s">
        <v>185</v>
      </c>
      <c r="H37" t="s">
        <v>186</v>
      </c>
      <c r="I37" t="s">
        <v>37</v>
      </c>
      <c r="J37" t="s">
        <v>23</v>
      </c>
      <c r="K37" t="s">
        <v>187</v>
      </c>
      <c r="L37" t="s">
        <v>100</v>
      </c>
      <c r="M37">
        <v>75080</v>
      </c>
      <c r="N37" t="s">
        <v>101</v>
      </c>
      <c r="O37" t="s">
        <v>188</v>
      </c>
      <c r="P37" t="s">
        <v>67</v>
      </c>
      <c r="Q37" t="s">
        <v>68</v>
      </c>
      <c r="R37" t="s">
        <v>189</v>
      </c>
      <c r="S37">
        <v>1097.5440000000001</v>
      </c>
      <c r="T37" s="3"/>
    </row>
    <row r="38" spans="1:20" x14ac:dyDescent="0.3">
      <c r="A38">
        <v>37</v>
      </c>
      <c r="B38" t="s">
        <v>183</v>
      </c>
      <c r="C38">
        <f t="shared" si="0"/>
        <v>49</v>
      </c>
      <c r="D38" s="1">
        <v>43077</v>
      </c>
      <c r="E38" s="1">
        <v>43079</v>
      </c>
      <c r="F38" t="s">
        <v>184</v>
      </c>
      <c r="G38" t="s">
        <v>185</v>
      </c>
      <c r="H38" t="s">
        <v>186</v>
      </c>
      <c r="I38" t="s">
        <v>37</v>
      </c>
      <c r="J38" t="s">
        <v>23</v>
      </c>
      <c r="K38" t="s">
        <v>187</v>
      </c>
      <c r="L38" t="s">
        <v>100</v>
      </c>
      <c r="M38">
        <v>75080</v>
      </c>
      <c r="N38" t="s">
        <v>101</v>
      </c>
      <c r="O38" t="s">
        <v>190</v>
      </c>
      <c r="P38" t="s">
        <v>28</v>
      </c>
      <c r="Q38" t="s">
        <v>61</v>
      </c>
      <c r="R38" t="s">
        <v>191</v>
      </c>
      <c r="S38">
        <v>190.92</v>
      </c>
      <c r="T38" s="3"/>
    </row>
    <row r="39" spans="1:20" x14ac:dyDescent="0.3">
      <c r="A39">
        <v>38</v>
      </c>
      <c r="B39" t="s">
        <v>192</v>
      </c>
      <c r="C39">
        <f t="shared" si="0"/>
        <v>53</v>
      </c>
      <c r="D39" s="1">
        <v>42731</v>
      </c>
      <c r="E39" s="1">
        <v>42735</v>
      </c>
      <c r="F39" t="s">
        <v>46</v>
      </c>
      <c r="G39" t="s">
        <v>193</v>
      </c>
      <c r="H39" t="s">
        <v>194</v>
      </c>
      <c r="I39" t="s">
        <v>98</v>
      </c>
      <c r="J39" t="s">
        <v>23</v>
      </c>
      <c r="K39" t="s">
        <v>180</v>
      </c>
      <c r="L39" t="s">
        <v>100</v>
      </c>
      <c r="M39">
        <v>77041</v>
      </c>
      <c r="N39" t="s">
        <v>101</v>
      </c>
      <c r="O39" t="s">
        <v>195</v>
      </c>
      <c r="P39" t="s">
        <v>42</v>
      </c>
      <c r="Q39" t="s">
        <v>169</v>
      </c>
      <c r="R39" t="s">
        <v>196</v>
      </c>
      <c r="S39">
        <v>113.328</v>
      </c>
      <c r="T39" s="3"/>
    </row>
    <row r="40" spans="1:20" x14ac:dyDescent="0.3">
      <c r="A40">
        <v>39</v>
      </c>
      <c r="B40" t="s">
        <v>192</v>
      </c>
      <c r="C40">
        <f t="shared" si="0"/>
        <v>53</v>
      </c>
      <c r="D40" s="1">
        <v>42731</v>
      </c>
      <c r="E40" s="1">
        <v>42735</v>
      </c>
      <c r="F40" t="s">
        <v>46</v>
      </c>
      <c r="G40" t="s">
        <v>193</v>
      </c>
      <c r="H40" t="s">
        <v>194</v>
      </c>
      <c r="I40" t="s">
        <v>98</v>
      </c>
      <c r="J40" t="s">
        <v>23</v>
      </c>
      <c r="K40" t="s">
        <v>180</v>
      </c>
      <c r="L40" t="s">
        <v>100</v>
      </c>
      <c r="M40">
        <v>77041</v>
      </c>
      <c r="N40" t="s">
        <v>101</v>
      </c>
      <c r="O40" t="s">
        <v>197</v>
      </c>
      <c r="P40" t="s">
        <v>28</v>
      </c>
      <c r="Q40" t="s">
        <v>29</v>
      </c>
      <c r="R40" t="s">
        <v>198</v>
      </c>
      <c r="S40">
        <v>532.39919999999995</v>
      </c>
      <c r="T40" s="3"/>
    </row>
    <row r="41" spans="1:20" x14ac:dyDescent="0.3">
      <c r="A41">
        <v>40</v>
      </c>
      <c r="B41" t="s">
        <v>192</v>
      </c>
      <c r="C41">
        <f t="shared" si="0"/>
        <v>53</v>
      </c>
      <c r="D41" s="1">
        <v>42731</v>
      </c>
      <c r="E41" s="1">
        <v>42735</v>
      </c>
      <c r="F41" t="s">
        <v>46</v>
      </c>
      <c r="G41" t="s">
        <v>193</v>
      </c>
      <c r="H41" t="s">
        <v>194</v>
      </c>
      <c r="I41" t="s">
        <v>98</v>
      </c>
      <c r="J41" t="s">
        <v>23</v>
      </c>
      <c r="K41" t="s">
        <v>180</v>
      </c>
      <c r="L41" t="s">
        <v>100</v>
      </c>
      <c r="M41">
        <v>77041</v>
      </c>
      <c r="N41" t="s">
        <v>101</v>
      </c>
      <c r="O41" t="s">
        <v>199</v>
      </c>
      <c r="P41" t="s">
        <v>28</v>
      </c>
      <c r="Q41" t="s">
        <v>32</v>
      </c>
      <c r="R41" t="s">
        <v>200</v>
      </c>
      <c r="S41">
        <v>212.05799999999999</v>
      </c>
      <c r="T41" s="3"/>
    </row>
    <row r="42" spans="1:20" x14ac:dyDescent="0.3">
      <c r="A42">
        <v>41</v>
      </c>
      <c r="B42" t="s">
        <v>192</v>
      </c>
      <c r="C42">
        <f t="shared" si="0"/>
        <v>53</v>
      </c>
      <c r="D42" s="1">
        <v>42731</v>
      </c>
      <c r="E42" s="1">
        <v>42735</v>
      </c>
      <c r="F42" t="s">
        <v>46</v>
      </c>
      <c r="G42" t="s">
        <v>193</v>
      </c>
      <c r="H42" t="s">
        <v>194</v>
      </c>
      <c r="I42" t="s">
        <v>98</v>
      </c>
      <c r="J42" t="s">
        <v>23</v>
      </c>
      <c r="K42" t="s">
        <v>180</v>
      </c>
      <c r="L42" t="s">
        <v>100</v>
      </c>
      <c r="M42">
        <v>77041</v>
      </c>
      <c r="N42" t="s">
        <v>101</v>
      </c>
      <c r="O42" t="s">
        <v>201</v>
      </c>
      <c r="P42" t="s">
        <v>67</v>
      </c>
      <c r="Q42" t="s">
        <v>68</v>
      </c>
      <c r="R42" t="s">
        <v>202</v>
      </c>
      <c r="S42">
        <v>371.16800000000001</v>
      </c>
      <c r="T42" s="3"/>
    </row>
    <row r="43" spans="1:20" x14ac:dyDescent="0.3">
      <c r="A43">
        <v>42</v>
      </c>
      <c r="B43" t="s">
        <v>203</v>
      </c>
      <c r="C43">
        <f t="shared" si="0"/>
        <v>37</v>
      </c>
      <c r="D43" s="1">
        <v>43353</v>
      </c>
      <c r="E43" s="1">
        <v>43358</v>
      </c>
      <c r="F43" t="s">
        <v>46</v>
      </c>
      <c r="G43" t="s">
        <v>204</v>
      </c>
      <c r="H43" t="s">
        <v>205</v>
      </c>
      <c r="I43" t="s">
        <v>37</v>
      </c>
      <c r="J43" t="s">
        <v>23</v>
      </c>
      <c r="K43" t="s">
        <v>206</v>
      </c>
      <c r="L43" t="s">
        <v>207</v>
      </c>
      <c r="M43">
        <v>60540</v>
      </c>
      <c r="N43" t="s">
        <v>101</v>
      </c>
      <c r="O43" t="s">
        <v>208</v>
      </c>
      <c r="P43" t="s">
        <v>67</v>
      </c>
      <c r="Q43" t="s">
        <v>68</v>
      </c>
      <c r="R43" t="s">
        <v>209</v>
      </c>
      <c r="S43">
        <v>147.16800000000001</v>
      </c>
      <c r="T43" s="3"/>
    </row>
    <row r="44" spans="1:20" x14ac:dyDescent="0.3">
      <c r="A44">
        <v>43</v>
      </c>
      <c r="B44" t="s">
        <v>210</v>
      </c>
      <c r="C44">
        <f t="shared" si="0"/>
        <v>29</v>
      </c>
      <c r="D44" s="1">
        <v>42933</v>
      </c>
      <c r="E44" s="1">
        <v>42938</v>
      </c>
      <c r="F44" t="s">
        <v>46</v>
      </c>
      <c r="G44" t="s">
        <v>211</v>
      </c>
      <c r="H44" t="s">
        <v>212</v>
      </c>
      <c r="I44" t="s">
        <v>37</v>
      </c>
      <c r="J44" t="s">
        <v>23</v>
      </c>
      <c r="K44" t="s">
        <v>38</v>
      </c>
      <c r="L44" t="s">
        <v>39</v>
      </c>
      <c r="M44">
        <v>90049</v>
      </c>
      <c r="N44" t="s">
        <v>40</v>
      </c>
      <c r="O44" t="s">
        <v>213</v>
      </c>
      <c r="P44" t="s">
        <v>42</v>
      </c>
      <c r="Q44" t="s">
        <v>55</v>
      </c>
      <c r="R44" t="s">
        <v>214</v>
      </c>
      <c r="S44">
        <v>77.88</v>
      </c>
      <c r="T44" s="3"/>
    </row>
    <row r="45" spans="1:20" x14ac:dyDescent="0.3">
      <c r="A45">
        <v>44</v>
      </c>
      <c r="B45" t="s">
        <v>215</v>
      </c>
      <c r="C45">
        <f t="shared" si="0"/>
        <v>38</v>
      </c>
      <c r="D45" s="1">
        <v>43362</v>
      </c>
      <c r="E45" s="1">
        <v>43366</v>
      </c>
      <c r="F45" t="s">
        <v>46</v>
      </c>
      <c r="G45" t="s">
        <v>216</v>
      </c>
      <c r="H45" t="s">
        <v>217</v>
      </c>
      <c r="I45" t="s">
        <v>37</v>
      </c>
      <c r="J45" t="s">
        <v>23</v>
      </c>
      <c r="K45" t="s">
        <v>218</v>
      </c>
      <c r="L45" t="s">
        <v>50</v>
      </c>
      <c r="M45">
        <v>32935</v>
      </c>
      <c r="N45" t="s">
        <v>26</v>
      </c>
      <c r="O45" t="s">
        <v>219</v>
      </c>
      <c r="P45" t="s">
        <v>42</v>
      </c>
      <c r="Q45" t="s">
        <v>55</v>
      </c>
      <c r="R45" t="s">
        <v>220</v>
      </c>
      <c r="S45">
        <v>95.616</v>
      </c>
      <c r="T45" s="3"/>
    </row>
    <row r="46" spans="1:20" x14ac:dyDescent="0.3">
      <c r="A46">
        <v>45</v>
      </c>
      <c r="B46" t="s">
        <v>221</v>
      </c>
      <c r="C46">
        <f t="shared" si="0"/>
        <v>10</v>
      </c>
      <c r="D46" s="1">
        <v>42805</v>
      </c>
      <c r="E46" s="1">
        <v>42807</v>
      </c>
      <c r="F46" t="s">
        <v>184</v>
      </c>
      <c r="G46" t="s">
        <v>222</v>
      </c>
      <c r="H46" t="s">
        <v>223</v>
      </c>
      <c r="I46" t="s">
        <v>37</v>
      </c>
      <c r="J46" t="s">
        <v>23</v>
      </c>
      <c r="K46" t="s">
        <v>224</v>
      </c>
      <c r="L46" t="s">
        <v>225</v>
      </c>
      <c r="M46">
        <v>55122</v>
      </c>
      <c r="N46" t="s">
        <v>101</v>
      </c>
      <c r="O46" t="s">
        <v>226</v>
      </c>
      <c r="P46" t="s">
        <v>67</v>
      </c>
      <c r="Q46" t="s">
        <v>157</v>
      </c>
      <c r="R46" t="s">
        <v>227</v>
      </c>
      <c r="S46">
        <v>45.98</v>
      </c>
      <c r="T46" s="3"/>
    </row>
    <row r="47" spans="1:20" x14ac:dyDescent="0.3">
      <c r="A47">
        <v>46</v>
      </c>
      <c r="B47" t="s">
        <v>221</v>
      </c>
      <c r="C47">
        <f t="shared" si="0"/>
        <v>10</v>
      </c>
      <c r="D47" s="1">
        <v>42805</v>
      </c>
      <c r="E47" s="1">
        <v>42807</v>
      </c>
      <c r="F47" t="s">
        <v>184</v>
      </c>
      <c r="G47" t="s">
        <v>222</v>
      </c>
      <c r="H47" t="s">
        <v>223</v>
      </c>
      <c r="I47" t="s">
        <v>37</v>
      </c>
      <c r="J47" t="s">
        <v>23</v>
      </c>
      <c r="K47" t="s">
        <v>224</v>
      </c>
      <c r="L47" t="s">
        <v>225</v>
      </c>
      <c r="M47">
        <v>55122</v>
      </c>
      <c r="N47" t="s">
        <v>101</v>
      </c>
      <c r="O47" t="s">
        <v>228</v>
      </c>
      <c r="P47" t="s">
        <v>42</v>
      </c>
      <c r="Q47" t="s">
        <v>71</v>
      </c>
      <c r="R47" t="s">
        <v>229</v>
      </c>
      <c r="S47">
        <v>17.46</v>
      </c>
      <c r="T47" s="3"/>
    </row>
    <row r="48" spans="1:20" x14ac:dyDescent="0.3">
      <c r="A48">
        <v>47</v>
      </c>
      <c r="B48" t="s">
        <v>230</v>
      </c>
      <c r="C48">
        <f t="shared" si="0"/>
        <v>43</v>
      </c>
      <c r="D48" s="1">
        <v>42297</v>
      </c>
      <c r="E48" s="1">
        <v>42302</v>
      </c>
      <c r="F48" t="s">
        <v>19</v>
      </c>
      <c r="G48" t="s">
        <v>231</v>
      </c>
      <c r="H48" t="s">
        <v>232</v>
      </c>
      <c r="I48" t="s">
        <v>22</v>
      </c>
      <c r="J48" t="s">
        <v>23</v>
      </c>
      <c r="K48" t="s">
        <v>233</v>
      </c>
      <c r="L48" t="s">
        <v>234</v>
      </c>
      <c r="M48">
        <v>48185</v>
      </c>
      <c r="N48" t="s">
        <v>101</v>
      </c>
      <c r="O48" t="s">
        <v>235</v>
      </c>
      <c r="P48" t="s">
        <v>42</v>
      </c>
      <c r="Q48" t="s">
        <v>55</v>
      </c>
      <c r="R48" t="s">
        <v>236</v>
      </c>
      <c r="S48">
        <v>211.96</v>
      </c>
      <c r="T48" s="3"/>
    </row>
    <row r="49" spans="1:20" x14ac:dyDescent="0.3">
      <c r="A49">
        <v>48</v>
      </c>
      <c r="B49" t="s">
        <v>237</v>
      </c>
      <c r="C49">
        <f t="shared" si="0"/>
        <v>25</v>
      </c>
      <c r="D49" s="1">
        <v>42906</v>
      </c>
      <c r="E49" s="1">
        <v>42911</v>
      </c>
      <c r="F49" t="s">
        <v>46</v>
      </c>
      <c r="G49" t="s">
        <v>238</v>
      </c>
      <c r="H49" t="s">
        <v>239</v>
      </c>
      <c r="I49" t="s">
        <v>22</v>
      </c>
      <c r="J49" t="s">
        <v>23</v>
      </c>
      <c r="K49" t="s">
        <v>240</v>
      </c>
      <c r="L49" t="s">
        <v>241</v>
      </c>
      <c r="M49">
        <v>19901</v>
      </c>
      <c r="N49" t="s">
        <v>144</v>
      </c>
      <c r="O49" t="s">
        <v>242</v>
      </c>
      <c r="P49" t="s">
        <v>67</v>
      </c>
      <c r="Q49" t="s">
        <v>157</v>
      </c>
      <c r="R49" t="s">
        <v>243</v>
      </c>
      <c r="S49">
        <v>45</v>
      </c>
      <c r="T49" s="3"/>
    </row>
    <row r="50" spans="1:20" x14ac:dyDescent="0.3">
      <c r="A50">
        <v>49</v>
      </c>
      <c r="B50" t="s">
        <v>237</v>
      </c>
      <c r="C50">
        <f t="shared" si="0"/>
        <v>25</v>
      </c>
      <c r="D50" s="1">
        <v>42906</v>
      </c>
      <c r="E50" s="1">
        <v>42911</v>
      </c>
      <c r="F50" t="s">
        <v>46</v>
      </c>
      <c r="G50" t="s">
        <v>238</v>
      </c>
      <c r="H50" t="s">
        <v>239</v>
      </c>
      <c r="I50" t="s">
        <v>22</v>
      </c>
      <c r="J50" t="s">
        <v>23</v>
      </c>
      <c r="K50" t="s">
        <v>240</v>
      </c>
      <c r="L50" t="s">
        <v>241</v>
      </c>
      <c r="M50">
        <v>19901</v>
      </c>
      <c r="N50" t="s">
        <v>144</v>
      </c>
      <c r="O50" t="s">
        <v>244</v>
      </c>
      <c r="P50" t="s">
        <v>67</v>
      </c>
      <c r="Q50" t="s">
        <v>68</v>
      </c>
      <c r="R50" t="s">
        <v>245</v>
      </c>
      <c r="S50">
        <v>21.8</v>
      </c>
      <c r="T50" s="3"/>
    </row>
    <row r="51" spans="1:20" x14ac:dyDescent="0.3">
      <c r="A51">
        <v>50</v>
      </c>
      <c r="B51" t="s">
        <v>246</v>
      </c>
      <c r="C51">
        <f t="shared" si="0"/>
        <v>17</v>
      </c>
      <c r="D51" s="1">
        <v>42478</v>
      </c>
      <c r="E51" s="1">
        <v>42482</v>
      </c>
      <c r="F51" t="s">
        <v>46</v>
      </c>
      <c r="G51" t="s">
        <v>247</v>
      </c>
      <c r="H51" t="s">
        <v>248</v>
      </c>
      <c r="I51" t="s">
        <v>22</v>
      </c>
      <c r="J51" t="s">
        <v>23</v>
      </c>
      <c r="K51" t="s">
        <v>249</v>
      </c>
      <c r="L51" t="s">
        <v>250</v>
      </c>
      <c r="M51">
        <v>47150</v>
      </c>
      <c r="N51" t="s">
        <v>101</v>
      </c>
      <c r="O51" t="s">
        <v>251</v>
      </c>
      <c r="P51" t="s">
        <v>42</v>
      </c>
      <c r="Q51" t="s">
        <v>71</v>
      </c>
      <c r="R51" t="s">
        <v>252</v>
      </c>
      <c r="S51">
        <v>38.22</v>
      </c>
      <c r="T51" s="3"/>
    </row>
    <row r="52" spans="1:20" x14ac:dyDescent="0.3">
      <c r="A52">
        <v>51</v>
      </c>
      <c r="B52" t="s">
        <v>246</v>
      </c>
      <c r="C52">
        <f t="shared" si="0"/>
        <v>17</v>
      </c>
      <c r="D52" s="1">
        <v>42478</v>
      </c>
      <c r="E52" s="1">
        <v>42482</v>
      </c>
      <c r="F52" t="s">
        <v>46</v>
      </c>
      <c r="G52" t="s">
        <v>247</v>
      </c>
      <c r="H52" t="s">
        <v>248</v>
      </c>
      <c r="I52" t="s">
        <v>22</v>
      </c>
      <c r="J52" t="s">
        <v>23</v>
      </c>
      <c r="K52" t="s">
        <v>249</v>
      </c>
      <c r="L52" t="s">
        <v>250</v>
      </c>
      <c r="M52">
        <v>47150</v>
      </c>
      <c r="N52" t="s">
        <v>101</v>
      </c>
      <c r="O52" t="s">
        <v>253</v>
      </c>
      <c r="P52" t="s">
        <v>42</v>
      </c>
      <c r="Q52" t="s">
        <v>43</v>
      </c>
      <c r="R52" t="s">
        <v>254</v>
      </c>
      <c r="S52">
        <v>75.180000000000007</v>
      </c>
      <c r="T52" s="3"/>
    </row>
    <row r="53" spans="1:20" x14ac:dyDescent="0.3">
      <c r="A53">
        <v>52</v>
      </c>
      <c r="B53" t="s">
        <v>246</v>
      </c>
      <c r="C53">
        <f t="shared" si="0"/>
        <v>17</v>
      </c>
      <c r="D53" s="1">
        <v>42478</v>
      </c>
      <c r="E53" s="1">
        <v>42482</v>
      </c>
      <c r="F53" t="s">
        <v>46</v>
      </c>
      <c r="G53" t="s">
        <v>247</v>
      </c>
      <c r="H53" t="s">
        <v>248</v>
      </c>
      <c r="I53" t="s">
        <v>22</v>
      </c>
      <c r="J53" t="s">
        <v>23</v>
      </c>
      <c r="K53" t="s">
        <v>249</v>
      </c>
      <c r="L53" t="s">
        <v>250</v>
      </c>
      <c r="M53">
        <v>47150</v>
      </c>
      <c r="N53" t="s">
        <v>101</v>
      </c>
      <c r="O53" t="s">
        <v>255</v>
      </c>
      <c r="P53" t="s">
        <v>28</v>
      </c>
      <c r="Q53" t="s">
        <v>61</v>
      </c>
      <c r="R53" t="s">
        <v>256</v>
      </c>
      <c r="S53">
        <v>6.16</v>
      </c>
      <c r="T53" s="3"/>
    </row>
    <row r="54" spans="1:20" x14ac:dyDescent="0.3">
      <c r="A54">
        <v>53</v>
      </c>
      <c r="B54" t="s">
        <v>246</v>
      </c>
      <c r="C54">
        <f t="shared" si="0"/>
        <v>17</v>
      </c>
      <c r="D54" s="1">
        <v>42478</v>
      </c>
      <c r="E54" s="1">
        <v>42482</v>
      </c>
      <c r="F54" t="s">
        <v>46</v>
      </c>
      <c r="G54" t="s">
        <v>247</v>
      </c>
      <c r="H54" t="s">
        <v>248</v>
      </c>
      <c r="I54" t="s">
        <v>22</v>
      </c>
      <c r="J54" t="s">
        <v>23</v>
      </c>
      <c r="K54" t="s">
        <v>249</v>
      </c>
      <c r="L54" t="s">
        <v>250</v>
      </c>
      <c r="M54">
        <v>47150</v>
      </c>
      <c r="N54" t="s">
        <v>101</v>
      </c>
      <c r="O54" t="s">
        <v>257</v>
      </c>
      <c r="P54" t="s">
        <v>28</v>
      </c>
      <c r="Q54" t="s">
        <v>32</v>
      </c>
      <c r="R54" t="s">
        <v>258</v>
      </c>
      <c r="S54">
        <v>89.99</v>
      </c>
      <c r="T54" s="3"/>
    </row>
    <row r="55" spans="1:20" x14ac:dyDescent="0.3">
      <c r="A55">
        <v>54</v>
      </c>
      <c r="B55" t="s">
        <v>259</v>
      </c>
      <c r="C55">
        <f t="shared" si="0"/>
        <v>50</v>
      </c>
      <c r="D55" s="1">
        <v>43080</v>
      </c>
      <c r="E55" s="1">
        <v>43086</v>
      </c>
      <c r="F55" t="s">
        <v>46</v>
      </c>
      <c r="G55" t="s">
        <v>260</v>
      </c>
      <c r="H55" t="s">
        <v>261</v>
      </c>
      <c r="I55" t="s">
        <v>37</v>
      </c>
      <c r="J55" t="s">
        <v>23</v>
      </c>
      <c r="K55" t="s">
        <v>262</v>
      </c>
      <c r="L55" t="s">
        <v>263</v>
      </c>
      <c r="M55">
        <v>10024</v>
      </c>
      <c r="N55" t="s">
        <v>144</v>
      </c>
      <c r="O55" t="s">
        <v>264</v>
      </c>
      <c r="P55" t="s">
        <v>42</v>
      </c>
      <c r="Q55" t="s">
        <v>265</v>
      </c>
      <c r="R55" t="s">
        <v>266</v>
      </c>
      <c r="S55">
        <v>15.26</v>
      </c>
      <c r="T55" s="3"/>
    </row>
    <row r="56" spans="1:20" x14ac:dyDescent="0.3">
      <c r="A56">
        <v>55</v>
      </c>
      <c r="B56" t="s">
        <v>259</v>
      </c>
      <c r="C56">
        <f t="shared" si="0"/>
        <v>50</v>
      </c>
      <c r="D56" s="1">
        <v>43080</v>
      </c>
      <c r="E56" s="1">
        <v>43086</v>
      </c>
      <c r="F56" t="s">
        <v>46</v>
      </c>
      <c r="G56" t="s">
        <v>260</v>
      </c>
      <c r="H56" t="s">
        <v>261</v>
      </c>
      <c r="I56" t="s">
        <v>37</v>
      </c>
      <c r="J56" t="s">
        <v>23</v>
      </c>
      <c r="K56" t="s">
        <v>262</v>
      </c>
      <c r="L56" t="s">
        <v>263</v>
      </c>
      <c r="M56">
        <v>10024</v>
      </c>
      <c r="N56" t="s">
        <v>144</v>
      </c>
      <c r="O56" t="s">
        <v>267</v>
      </c>
      <c r="P56" t="s">
        <v>67</v>
      </c>
      <c r="Q56" t="s">
        <v>68</v>
      </c>
      <c r="R56" t="s">
        <v>268</v>
      </c>
      <c r="S56">
        <v>1029.95</v>
      </c>
      <c r="T56" s="3"/>
    </row>
    <row r="57" spans="1:20" x14ac:dyDescent="0.3">
      <c r="A57">
        <v>56</v>
      </c>
      <c r="B57" t="s">
        <v>269</v>
      </c>
      <c r="C57">
        <f t="shared" si="0"/>
        <v>24</v>
      </c>
      <c r="D57" s="1">
        <v>42903</v>
      </c>
      <c r="E57" s="1">
        <v>42904</v>
      </c>
      <c r="F57" t="s">
        <v>184</v>
      </c>
      <c r="G57" t="s">
        <v>270</v>
      </c>
      <c r="H57" t="s">
        <v>271</v>
      </c>
      <c r="I57" t="s">
        <v>22</v>
      </c>
      <c r="J57" t="s">
        <v>23</v>
      </c>
      <c r="K57" t="s">
        <v>272</v>
      </c>
      <c r="L57" t="s">
        <v>263</v>
      </c>
      <c r="M57">
        <v>12180</v>
      </c>
      <c r="N57" t="s">
        <v>144</v>
      </c>
      <c r="O57" t="s">
        <v>273</v>
      </c>
      <c r="P57" t="s">
        <v>42</v>
      </c>
      <c r="Q57" t="s">
        <v>55</v>
      </c>
      <c r="R57" t="s">
        <v>274</v>
      </c>
      <c r="S57">
        <v>208.56</v>
      </c>
      <c r="T57" s="3"/>
    </row>
    <row r="58" spans="1:20" x14ac:dyDescent="0.3">
      <c r="A58">
        <v>57</v>
      </c>
      <c r="B58" t="s">
        <v>269</v>
      </c>
      <c r="C58">
        <f t="shared" si="0"/>
        <v>24</v>
      </c>
      <c r="D58" s="1">
        <v>42903</v>
      </c>
      <c r="E58" s="1">
        <v>42904</v>
      </c>
      <c r="F58" t="s">
        <v>184</v>
      </c>
      <c r="G58" t="s">
        <v>270</v>
      </c>
      <c r="H58" t="s">
        <v>271</v>
      </c>
      <c r="I58" t="s">
        <v>22</v>
      </c>
      <c r="J58" t="s">
        <v>23</v>
      </c>
      <c r="K58" t="s">
        <v>272</v>
      </c>
      <c r="L58" t="s">
        <v>263</v>
      </c>
      <c r="M58">
        <v>12180</v>
      </c>
      <c r="N58" t="s">
        <v>144</v>
      </c>
      <c r="O58" t="s">
        <v>275</v>
      </c>
      <c r="P58" t="s">
        <v>42</v>
      </c>
      <c r="Q58" t="s">
        <v>86</v>
      </c>
      <c r="R58" t="s">
        <v>276</v>
      </c>
      <c r="S58">
        <v>32.4</v>
      </c>
      <c r="T58" s="3"/>
    </row>
    <row r="59" spans="1:20" x14ac:dyDescent="0.3">
      <c r="A59">
        <v>58</v>
      </c>
      <c r="B59" t="s">
        <v>269</v>
      </c>
      <c r="C59">
        <f t="shared" si="0"/>
        <v>24</v>
      </c>
      <c r="D59" s="1">
        <v>42903</v>
      </c>
      <c r="E59" s="1">
        <v>42904</v>
      </c>
      <c r="F59" t="s">
        <v>184</v>
      </c>
      <c r="G59" t="s">
        <v>270</v>
      </c>
      <c r="H59" t="s">
        <v>271</v>
      </c>
      <c r="I59" t="s">
        <v>22</v>
      </c>
      <c r="J59" t="s">
        <v>23</v>
      </c>
      <c r="K59" t="s">
        <v>272</v>
      </c>
      <c r="L59" t="s">
        <v>263</v>
      </c>
      <c r="M59">
        <v>12180</v>
      </c>
      <c r="N59" t="s">
        <v>144</v>
      </c>
      <c r="O59" t="s">
        <v>277</v>
      </c>
      <c r="P59" t="s">
        <v>28</v>
      </c>
      <c r="Q59" t="s">
        <v>32</v>
      </c>
      <c r="R59" t="s">
        <v>278</v>
      </c>
      <c r="S59">
        <v>319.41000000000003</v>
      </c>
      <c r="T59" s="3"/>
    </row>
    <row r="60" spans="1:20" x14ac:dyDescent="0.3">
      <c r="A60">
        <v>59</v>
      </c>
      <c r="B60" t="s">
        <v>269</v>
      </c>
      <c r="C60">
        <f t="shared" si="0"/>
        <v>24</v>
      </c>
      <c r="D60" s="1">
        <v>42903</v>
      </c>
      <c r="E60" s="1">
        <v>42904</v>
      </c>
      <c r="F60" t="s">
        <v>184</v>
      </c>
      <c r="G60" t="s">
        <v>270</v>
      </c>
      <c r="H60" t="s">
        <v>271</v>
      </c>
      <c r="I60" t="s">
        <v>22</v>
      </c>
      <c r="J60" t="s">
        <v>23</v>
      </c>
      <c r="K60" t="s">
        <v>272</v>
      </c>
      <c r="L60" t="s">
        <v>263</v>
      </c>
      <c r="M60">
        <v>12180</v>
      </c>
      <c r="N60" t="s">
        <v>144</v>
      </c>
      <c r="O60" t="s">
        <v>279</v>
      </c>
      <c r="P60" t="s">
        <v>42</v>
      </c>
      <c r="Q60" t="s">
        <v>86</v>
      </c>
      <c r="R60" t="s">
        <v>280</v>
      </c>
      <c r="S60">
        <v>14.56</v>
      </c>
      <c r="T60" s="3"/>
    </row>
    <row r="61" spans="1:20" x14ac:dyDescent="0.3">
      <c r="A61">
        <v>60</v>
      </c>
      <c r="B61" t="s">
        <v>269</v>
      </c>
      <c r="C61">
        <f t="shared" si="0"/>
        <v>24</v>
      </c>
      <c r="D61" s="1">
        <v>42903</v>
      </c>
      <c r="E61" s="1">
        <v>42904</v>
      </c>
      <c r="F61" t="s">
        <v>184</v>
      </c>
      <c r="G61" t="s">
        <v>270</v>
      </c>
      <c r="H61" t="s">
        <v>271</v>
      </c>
      <c r="I61" t="s">
        <v>22</v>
      </c>
      <c r="J61" t="s">
        <v>23</v>
      </c>
      <c r="K61" t="s">
        <v>272</v>
      </c>
      <c r="L61" t="s">
        <v>263</v>
      </c>
      <c r="M61">
        <v>12180</v>
      </c>
      <c r="N61" t="s">
        <v>144</v>
      </c>
      <c r="O61" t="s">
        <v>242</v>
      </c>
      <c r="P61" t="s">
        <v>67</v>
      </c>
      <c r="Q61" t="s">
        <v>157</v>
      </c>
      <c r="R61" t="s">
        <v>243</v>
      </c>
      <c r="S61">
        <v>30</v>
      </c>
      <c r="T61" s="3"/>
    </row>
    <row r="62" spans="1:20" x14ac:dyDescent="0.3">
      <c r="A62">
        <v>61</v>
      </c>
      <c r="B62" t="s">
        <v>269</v>
      </c>
      <c r="C62">
        <f t="shared" si="0"/>
        <v>24</v>
      </c>
      <c r="D62" s="1">
        <v>42903</v>
      </c>
      <c r="E62" s="1">
        <v>42904</v>
      </c>
      <c r="F62" t="s">
        <v>184</v>
      </c>
      <c r="G62" t="s">
        <v>270</v>
      </c>
      <c r="H62" t="s">
        <v>271</v>
      </c>
      <c r="I62" t="s">
        <v>22</v>
      </c>
      <c r="J62" t="s">
        <v>23</v>
      </c>
      <c r="K62" t="s">
        <v>272</v>
      </c>
      <c r="L62" t="s">
        <v>263</v>
      </c>
      <c r="M62">
        <v>12180</v>
      </c>
      <c r="N62" t="s">
        <v>144</v>
      </c>
      <c r="O62" t="s">
        <v>281</v>
      </c>
      <c r="P62" t="s">
        <v>42</v>
      </c>
      <c r="Q62" t="s">
        <v>71</v>
      </c>
      <c r="R62" t="s">
        <v>282</v>
      </c>
      <c r="S62">
        <v>48.48</v>
      </c>
      <c r="T62" s="3"/>
    </row>
    <row r="63" spans="1:20" x14ac:dyDescent="0.3">
      <c r="A63">
        <v>62</v>
      </c>
      <c r="B63" t="s">
        <v>269</v>
      </c>
      <c r="C63">
        <f t="shared" si="0"/>
        <v>24</v>
      </c>
      <c r="D63" s="1">
        <v>42903</v>
      </c>
      <c r="E63" s="1">
        <v>42904</v>
      </c>
      <c r="F63" t="s">
        <v>184</v>
      </c>
      <c r="G63" t="s">
        <v>270</v>
      </c>
      <c r="H63" t="s">
        <v>271</v>
      </c>
      <c r="I63" t="s">
        <v>22</v>
      </c>
      <c r="J63" t="s">
        <v>23</v>
      </c>
      <c r="K63" t="s">
        <v>272</v>
      </c>
      <c r="L63" t="s">
        <v>263</v>
      </c>
      <c r="M63">
        <v>12180</v>
      </c>
      <c r="N63" t="s">
        <v>144</v>
      </c>
      <c r="O63" t="s">
        <v>283</v>
      </c>
      <c r="P63" t="s">
        <v>42</v>
      </c>
      <c r="Q63" t="s">
        <v>64</v>
      </c>
      <c r="R63" t="s">
        <v>284</v>
      </c>
      <c r="S63">
        <v>1.68</v>
      </c>
      <c r="T63" s="3"/>
    </row>
    <row r="64" spans="1:20" x14ac:dyDescent="0.3">
      <c r="A64">
        <v>63</v>
      </c>
      <c r="B64" t="s">
        <v>285</v>
      </c>
      <c r="C64">
        <f t="shared" si="0"/>
        <v>48</v>
      </c>
      <c r="D64" s="1">
        <v>42698</v>
      </c>
      <c r="E64" s="1">
        <v>42704</v>
      </c>
      <c r="F64" t="s">
        <v>46</v>
      </c>
      <c r="G64" t="s">
        <v>286</v>
      </c>
      <c r="H64" t="s">
        <v>287</v>
      </c>
      <c r="I64" t="s">
        <v>22</v>
      </c>
      <c r="J64" t="s">
        <v>23</v>
      </c>
      <c r="K64" t="s">
        <v>38</v>
      </c>
      <c r="L64" t="s">
        <v>39</v>
      </c>
      <c r="M64">
        <v>90004</v>
      </c>
      <c r="N64" t="s">
        <v>40</v>
      </c>
      <c r="O64" t="s">
        <v>288</v>
      </c>
      <c r="P64" t="s">
        <v>67</v>
      </c>
      <c r="Q64" t="s">
        <v>157</v>
      </c>
      <c r="R64" t="s">
        <v>289</v>
      </c>
      <c r="S64">
        <v>13.98</v>
      </c>
      <c r="T64" s="3"/>
    </row>
    <row r="65" spans="1:20" x14ac:dyDescent="0.3">
      <c r="A65">
        <v>64</v>
      </c>
      <c r="B65" t="s">
        <v>285</v>
      </c>
      <c r="C65">
        <f t="shared" si="0"/>
        <v>48</v>
      </c>
      <c r="D65" s="1">
        <v>42698</v>
      </c>
      <c r="E65" s="1">
        <v>42704</v>
      </c>
      <c r="F65" t="s">
        <v>46</v>
      </c>
      <c r="G65" t="s">
        <v>286</v>
      </c>
      <c r="H65" t="s">
        <v>287</v>
      </c>
      <c r="I65" t="s">
        <v>22</v>
      </c>
      <c r="J65" t="s">
        <v>23</v>
      </c>
      <c r="K65" t="s">
        <v>38</v>
      </c>
      <c r="L65" t="s">
        <v>39</v>
      </c>
      <c r="M65">
        <v>90004</v>
      </c>
      <c r="N65" t="s">
        <v>40</v>
      </c>
      <c r="O65" t="s">
        <v>290</v>
      </c>
      <c r="P65" t="s">
        <v>42</v>
      </c>
      <c r="Q65" t="s">
        <v>71</v>
      </c>
      <c r="R65" t="s">
        <v>291</v>
      </c>
      <c r="S65">
        <v>25.824000000000002</v>
      </c>
      <c r="T65" s="3"/>
    </row>
    <row r="66" spans="1:20" x14ac:dyDescent="0.3">
      <c r="A66">
        <v>65</v>
      </c>
      <c r="B66" t="s">
        <v>285</v>
      </c>
      <c r="C66">
        <f t="shared" si="0"/>
        <v>48</v>
      </c>
      <c r="D66" s="1">
        <v>42698</v>
      </c>
      <c r="E66" s="1">
        <v>42704</v>
      </c>
      <c r="F66" t="s">
        <v>46</v>
      </c>
      <c r="G66" t="s">
        <v>286</v>
      </c>
      <c r="H66" t="s">
        <v>287</v>
      </c>
      <c r="I66" t="s">
        <v>22</v>
      </c>
      <c r="J66" t="s">
        <v>23</v>
      </c>
      <c r="K66" t="s">
        <v>38</v>
      </c>
      <c r="L66" t="s">
        <v>39</v>
      </c>
      <c r="M66">
        <v>90004</v>
      </c>
      <c r="N66" t="s">
        <v>40</v>
      </c>
      <c r="O66" t="s">
        <v>292</v>
      </c>
      <c r="P66" t="s">
        <v>42</v>
      </c>
      <c r="Q66" t="s">
        <v>86</v>
      </c>
      <c r="R66" t="s">
        <v>293</v>
      </c>
      <c r="S66">
        <v>146.72999999999999</v>
      </c>
      <c r="T66" s="3"/>
    </row>
    <row r="67" spans="1:20" x14ac:dyDescent="0.3">
      <c r="A67">
        <v>66</v>
      </c>
      <c r="B67" t="s">
        <v>285</v>
      </c>
      <c r="C67">
        <f t="shared" ref="C67:C130" si="1">WEEKNUM(D67,1)</f>
        <v>48</v>
      </c>
      <c r="D67" s="1">
        <v>42698</v>
      </c>
      <c r="E67" s="1">
        <v>42704</v>
      </c>
      <c r="F67" t="s">
        <v>46</v>
      </c>
      <c r="G67" t="s">
        <v>286</v>
      </c>
      <c r="H67" t="s">
        <v>287</v>
      </c>
      <c r="I67" t="s">
        <v>22</v>
      </c>
      <c r="J67" t="s">
        <v>23</v>
      </c>
      <c r="K67" t="s">
        <v>38</v>
      </c>
      <c r="L67" t="s">
        <v>39</v>
      </c>
      <c r="M67">
        <v>90004</v>
      </c>
      <c r="N67" t="s">
        <v>40</v>
      </c>
      <c r="O67" t="s">
        <v>294</v>
      </c>
      <c r="P67" t="s">
        <v>28</v>
      </c>
      <c r="Q67" t="s">
        <v>61</v>
      </c>
      <c r="R67" t="s">
        <v>295</v>
      </c>
      <c r="S67">
        <v>79.760000000000005</v>
      </c>
      <c r="T67" s="3"/>
    </row>
    <row r="68" spans="1:20" x14ac:dyDescent="0.3">
      <c r="A68">
        <v>67</v>
      </c>
      <c r="B68" t="s">
        <v>296</v>
      </c>
      <c r="C68">
        <f t="shared" si="1"/>
        <v>18</v>
      </c>
      <c r="D68" s="1">
        <v>42490</v>
      </c>
      <c r="E68" s="1">
        <v>42495</v>
      </c>
      <c r="F68" t="s">
        <v>46</v>
      </c>
      <c r="G68" t="s">
        <v>297</v>
      </c>
      <c r="H68" t="s">
        <v>298</v>
      </c>
      <c r="I68" t="s">
        <v>98</v>
      </c>
      <c r="J68" t="s">
        <v>23</v>
      </c>
      <c r="K68" t="s">
        <v>299</v>
      </c>
      <c r="L68" t="s">
        <v>207</v>
      </c>
      <c r="M68">
        <v>60610</v>
      </c>
      <c r="N68" t="s">
        <v>101</v>
      </c>
      <c r="O68" t="s">
        <v>300</v>
      </c>
      <c r="P68" t="s">
        <v>28</v>
      </c>
      <c r="Q68" t="s">
        <v>32</v>
      </c>
      <c r="R68" t="s">
        <v>301</v>
      </c>
      <c r="S68">
        <v>213.11500000000001</v>
      </c>
      <c r="T68" s="3"/>
    </row>
    <row r="69" spans="1:20" x14ac:dyDescent="0.3">
      <c r="A69">
        <v>68</v>
      </c>
      <c r="B69" t="s">
        <v>302</v>
      </c>
      <c r="C69">
        <f t="shared" si="1"/>
        <v>49</v>
      </c>
      <c r="D69" s="1">
        <v>42343</v>
      </c>
      <c r="E69" s="1">
        <v>42348</v>
      </c>
      <c r="F69" t="s">
        <v>46</v>
      </c>
      <c r="G69" t="s">
        <v>303</v>
      </c>
      <c r="H69" t="s">
        <v>304</v>
      </c>
      <c r="I69" t="s">
        <v>37</v>
      </c>
      <c r="J69" t="s">
        <v>23</v>
      </c>
      <c r="K69" t="s">
        <v>305</v>
      </c>
      <c r="L69" t="s">
        <v>306</v>
      </c>
      <c r="M69">
        <v>85234</v>
      </c>
      <c r="N69" t="s">
        <v>40</v>
      </c>
      <c r="O69" t="s">
        <v>307</v>
      </c>
      <c r="P69" t="s">
        <v>42</v>
      </c>
      <c r="Q69" t="s">
        <v>64</v>
      </c>
      <c r="R69" t="s">
        <v>308</v>
      </c>
      <c r="S69">
        <v>1113.0239999999999</v>
      </c>
      <c r="T69" s="3"/>
    </row>
    <row r="70" spans="1:20" x14ac:dyDescent="0.3">
      <c r="A70">
        <v>69</v>
      </c>
      <c r="B70" t="s">
        <v>302</v>
      </c>
      <c r="C70">
        <f t="shared" si="1"/>
        <v>49</v>
      </c>
      <c r="D70" s="1">
        <v>42343</v>
      </c>
      <c r="E70" s="1">
        <v>42348</v>
      </c>
      <c r="F70" t="s">
        <v>46</v>
      </c>
      <c r="G70" t="s">
        <v>303</v>
      </c>
      <c r="H70" t="s">
        <v>304</v>
      </c>
      <c r="I70" t="s">
        <v>37</v>
      </c>
      <c r="J70" t="s">
        <v>23</v>
      </c>
      <c r="K70" t="s">
        <v>305</v>
      </c>
      <c r="L70" t="s">
        <v>306</v>
      </c>
      <c r="M70">
        <v>85234</v>
      </c>
      <c r="N70" t="s">
        <v>40</v>
      </c>
      <c r="O70" t="s">
        <v>309</v>
      </c>
      <c r="P70" t="s">
        <v>67</v>
      </c>
      <c r="Q70" t="s">
        <v>68</v>
      </c>
      <c r="R70" t="s">
        <v>310</v>
      </c>
      <c r="S70">
        <v>167.96799999999999</v>
      </c>
      <c r="T70" s="3"/>
    </row>
    <row r="71" spans="1:20" x14ac:dyDescent="0.3">
      <c r="A71">
        <v>70</v>
      </c>
      <c r="B71" t="s">
        <v>311</v>
      </c>
      <c r="C71">
        <f t="shared" si="1"/>
        <v>23</v>
      </c>
      <c r="D71" s="1">
        <v>42890</v>
      </c>
      <c r="E71" s="1">
        <v>42892</v>
      </c>
      <c r="F71" t="s">
        <v>184</v>
      </c>
      <c r="G71" t="s">
        <v>312</v>
      </c>
      <c r="H71" t="s">
        <v>313</v>
      </c>
      <c r="I71" t="s">
        <v>22</v>
      </c>
      <c r="J71" t="s">
        <v>23</v>
      </c>
      <c r="K71" t="s">
        <v>314</v>
      </c>
      <c r="L71" t="s">
        <v>315</v>
      </c>
      <c r="M71">
        <v>22153</v>
      </c>
      <c r="N71" t="s">
        <v>26</v>
      </c>
      <c r="O71" t="s">
        <v>316</v>
      </c>
      <c r="P71" t="s">
        <v>42</v>
      </c>
      <c r="Q71" t="s">
        <v>86</v>
      </c>
      <c r="R71" t="s">
        <v>317</v>
      </c>
      <c r="S71">
        <v>75.88</v>
      </c>
      <c r="T71" s="3"/>
    </row>
    <row r="72" spans="1:20" x14ac:dyDescent="0.3">
      <c r="A72">
        <v>71</v>
      </c>
      <c r="B72" t="s">
        <v>318</v>
      </c>
      <c r="C72">
        <f t="shared" si="1"/>
        <v>38</v>
      </c>
      <c r="D72" s="1">
        <v>42996</v>
      </c>
      <c r="E72" s="1">
        <v>43001</v>
      </c>
      <c r="F72" t="s">
        <v>46</v>
      </c>
      <c r="G72" t="s">
        <v>319</v>
      </c>
      <c r="H72" t="s">
        <v>320</v>
      </c>
      <c r="I72" t="s">
        <v>22</v>
      </c>
      <c r="J72" t="s">
        <v>23</v>
      </c>
      <c r="K72" t="s">
        <v>262</v>
      </c>
      <c r="L72" t="s">
        <v>263</v>
      </c>
      <c r="M72">
        <v>10009</v>
      </c>
      <c r="N72" t="s">
        <v>144</v>
      </c>
      <c r="O72" t="s">
        <v>321</v>
      </c>
      <c r="P72" t="s">
        <v>42</v>
      </c>
      <c r="Q72" t="s">
        <v>71</v>
      </c>
      <c r="R72" t="s">
        <v>322</v>
      </c>
      <c r="S72">
        <v>4.6159999999999997</v>
      </c>
      <c r="T72" s="3"/>
    </row>
    <row r="73" spans="1:20" x14ac:dyDescent="0.3">
      <c r="A73">
        <v>72</v>
      </c>
      <c r="B73" t="s">
        <v>323</v>
      </c>
      <c r="C73">
        <f t="shared" si="1"/>
        <v>37</v>
      </c>
      <c r="D73" s="1">
        <v>43357</v>
      </c>
      <c r="E73" s="1">
        <v>43360</v>
      </c>
      <c r="F73" t="s">
        <v>19</v>
      </c>
      <c r="G73" t="s">
        <v>160</v>
      </c>
      <c r="H73" t="s">
        <v>161</v>
      </c>
      <c r="I73" t="s">
        <v>22</v>
      </c>
      <c r="J73" t="s">
        <v>23</v>
      </c>
      <c r="K73" t="s">
        <v>324</v>
      </c>
      <c r="L73" t="s">
        <v>234</v>
      </c>
      <c r="M73">
        <v>49201</v>
      </c>
      <c r="N73" t="s">
        <v>101</v>
      </c>
      <c r="O73" t="s">
        <v>325</v>
      </c>
      <c r="P73" t="s">
        <v>42</v>
      </c>
      <c r="Q73" t="s">
        <v>86</v>
      </c>
      <c r="R73" t="s">
        <v>326</v>
      </c>
      <c r="S73">
        <v>19.05</v>
      </c>
      <c r="T73" s="3"/>
    </row>
    <row r="74" spans="1:20" x14ac:dyDescent="0.3">
      <c r="A74">
        <v>73</v>
      </c>
      <c r="B74" t="s">
        <v>327</v>
      </c>
      <c r="C74">
        <f t="shared" si="1"/>
        <v>18</v>
      </c>
      <c r="D74" s="1">
        <v>42486</v>
      </c>
      <c r="E74" s="1">
        <v>42492</v>
      </c>
      <c r="F74" t="s">
        <v>46</v>
      </c>
      <c r="G74" t="s">
        <v>328</v>
      </c>
      <c r="H74" t="s">
        <v>329</v>
      </c>
      <c r="I74" t="s">
        <v>22</v>
      </c>
      <c r="J74" t="s">
        <v>23</v>
      </c>
      <c r="K74" t="s">
        <v>330</v>
      </c>
      <c r="L74" t="s">
        <v>331</v>
      </c>
      <c r="M74">
        <v>38109</v>
      </c>
      <c r="N74" t="s">
        <v>26</v>
      </c>
      <c r="O74" t="s">
        <v>332</v>
      </c>
      <c r="P74" t="s">
        <v>28</v>
      </c>
      <c r="Q74" t="s">
        <v>32</v>
      </c>
      <c r="R74" t="s">
        <v>333</v>
      </c>
      <c r="S74">
        <v>831.93600000000004</v>
      </c>
      <c r="T74" s="3"/>
    </row>
    <row r="75" spans="1:20" x14ac:dyDescent="0.3">
      <c r="A75">
        <v>74</v>
      </c>
      <c r="B75" t="s">
        <v>327</v>
      </c>
      <c r="C75">
        <f t="shared" si="1"/>
        <v>18</v>
      </c>
      <c r="D75" s="1">
        <v>42486</v>
      </c>
      <c r="E75" s="1">
        <v>42492</v>
      </c>
      <c r="F75" t="s">
        <v>46</v>
      </c>
      <c r="G75" t="s">
        <v>328</v>
      </c>
      <c r="H75" t="s">
        <v>329</v>
      </c>
      <c r="I75" t="s">
        <v>22</v>
      </c>
      <c r="J75" t="s">
        <v>23</v>
      </c>
      <c r="K75" t="s">
        <v>330</v>
      </c>
      <c r="L75" t="s">
        <v>331</v>
      </c>
      <c r="M75">
        <v>38109</v>
      </c>
      <c r="N75" t="s">
        <v>26</v>
      </c>
      <c r="O75" t="s">
        <v>334</v>
      </c>
      <c r="P75" t="s">
        <v>28</v>
      </c>
      <c r="Q75" t="s">
        <v>61</v>
      </c>
      <c r="R75" t="s">
        <v>335</v>
      </c>
      <c r="S75">
        <v>97.04</v>
      </c>
      <c r="T75" s="3"/>
    </row>
    <row r="76" spans="1:20" x14ac:dyDescent="0.3">
      <c r="A76">
        <v>75</v>
      </c>
      <c r="B76" t="s">
        <v>327</v>
      </c>
      <c r="C76">
        <f t="shared" si="1"/>
        <v>18</v>
      </c>
      <c r="D76" s="1">
        <v>42486</v>
      </c>
      <c r="E76" s="1">
        <v>42492</v>
      </c>
      <c r="F76" t="s">
        <v>46</v>
      </c>
      <c r="G76" t="s">
        <v>328</v>
      </c>
      <c r="H76" t="s">
        <v>329</v>
      </c>
      <c r="I76" t="s">
        <v>22</v>
      </c>
      <c r="J76" t="s">
        <v>23</v>
      </c>
      <c r="K76" t="s">
        <v>330</v>
      </c>
      <c r="L76" t="s">
        <v>331</v>
      </c>
      <c r="M76">
        <v>38109</v>
      </c>
      <c r="N76" t="s">
        <v>26</v>
      </c>
      <c r="O76" t="s">
        <v>336</v>
      </c>
      <c r="P76" t="s">
        <v>42</v>
      </c>
      <c r="Q76" t="s">
        <v>55</v>
      </c>
      <c r="R76" t="s">
        <v>337</v>
      </c>
      <c r="S76">
        <v>72.784000000000006</v>
      </c>
      <c r="T76" s="3"/>
    </row>
    <row r="77" spans="1:20" x14ac:dyDescent="0.3">
      <c r="A77">
        <v>76</v>
      </c>
      <c r="B77" t="s">
        <v>338</v>
      </c>
      <c r="C77">
        <f t="shared" si="1"/>
        <v>50</v>
      </c>
      <c r="D77" s="1">
        <v>43443</v>
      </c>
      <c r="E77" s="1">
        <v>43445</v>
      </c>
      <c r="F77" t="s">
        <v>184</v>
      </c>
      <c r="G77" t="s">
        <v>339</v>
      </c>
      <c r="H77" t="s">
        <v>340</v>
      </c>
      <c r="I77" t="s">
        <v>37</v>
      </c>
      <c r="J77" t="s">
        <v>23</v>
      </c>
      <c r="K77" t="s">
        <v>180</v>
      </c>
      <c r="L77" t="s">
        <v>100</v>
      </c>
      <c r="M77">
        <v>77041</v>
      </c>
      <c r="N77" t="s">
        <v>101</v>
      </c>
      <c r="O77" t="s">
        <v>341</v>
      </c>
      <c r="P77" t="s">
        <v>42</v>
      </c>
      <c r="Q77" t="s">
        <v>71</v>
      </c>
      <c r="R77" t="s">
        <v>342</v>
      </c>
      <c r="S77">
        <v>1.248</v>
      </c>
      <c r="T77" s="3"/>
    </row>
    <row r="78" spans="1:20" x14ac:dyDescent="0.3">
      <c r="A78">
        <v>77</v>
      </c>
      <c r="B78" t="s">
        <v>338</v>
      </c>
      <c r="C78">
        <f t="shared" si="1"/>
        <v>50</v>
      </c>
      <c r="D78" s="1">
        <v>43443</v>
      </c>
      <c r="E78" s="1">
        <v>43445</v>
      </c>
      <c r="F78" t="s">
        <v>184</v>
      </c>
      <c r="G78" t="s">
        <v>339</v>
      </c>
      <c r="H78" t="s">
        <v>340</v>
      </c>
      <c r="I78" t="s">
        <v>37</v>
      </c>
      <c r="J78" t="s">
        <v>23</v>
      </c>
      <c r="K78" t="s">
        <v>180</v>
      </c>
      <c r="L78" t="s">
        <v>100</v>
      </c>
      <c r="M78">
        <v>77041</v>
      </c>
      <c r="N78" t="s">
        <v>101</v>
      </c>
      <c r="O78" t="s">
        <v>343</v>
      </c>
      <c r="P78" t="s">
        <v>28</v>
      </c>
      <c r="Q78" t="s">
        <v>61</v>
      </c>
      <c r="R78" t="s">
        <v>344</v>
      </c>
      <c r="S78">
        <v>9.7080000000000002</v>
      </c>
      <c r="T78" s="3"/>
    </row>
    <row r="79" spans="1:20" x14ac:dyDescent="0.3">
      <c r="A79">
        <v>78</v>
      </c>
      <c r="B79" t="s">
        <v>338</v>
      </c>
      <c r="C79">
        <f t="shared" si="1"/>
        <v>50</v>
      </c>
      <c r="D79" s="1">
        <v>43443</v>
      </c>
      <c r="E79" s="1">
        <v>43445</v>
      </c>
      <c r="F79" t="s">
        <v>184</v>
      </c>
      <c r="G79" t="s">
        <v>339</v>
      </c>
      <c r="H79" t="s">
        <v>340</v>
      </c>
      <c r="I79" t="s">
        <v>37</v>
      </c>
      <c r="J79" t="s">
        <v>23</v>
      </c>
      <c r="K79" t="s">
        <v>180</v>
      </c>
      <c r="L79" t="s">
        <v>100</v>
      </c>
      <c r="M79">
        <v>77041</v>
      </c>
      <c r="N79" t="s">
        <v>101</v>
      </c>
      <c r="O79" t="s">
        <v>345</v>
      </c>
      <c r="P79" t="s">
        <v>42</v>
      </c>
      <c r="Q79" t="s">
        <v>55</v>
      </c>
      <c r="R79" t="s">
        <v>346</v>
      </c>
      <c r="S79">
        <v>27.24</v>
      </c>
      <c r="T79" s="3"/>
    </row>
    <row r="80" spans="1:20" x14ac:dyDescent="0.3">
      <c r="A80">
        <v>79</v>
      </c>
      <c r="B80" t="s">
        <v>347</v>
      </c>
      <c r="C80">
        <f t="shared" si="1"/>
        <v>48</v>
      </c>
      <c r="D80" s="1">
        <v>42334</v>
      </c>
      <c r="E80" s="1">
        <v>42339</v>
      </c>
      <c r="F80" t="s">
        <v>19</v>
      </c>
      <c r="G80" t="s">
        <v>328</v>
      </c>
      <c r="H80" t="s">
        <v>329</v>
      </c>
      <c r="I80" t="s">
        <v>22</v>
      </c>
      <c r="J80" t="s">
        <v>23</v>
      </c>
      <c r="K80" t="s">
        <v>180</v>
      </c>
      <c r="L80" t="s">
        <v>100</v>
      </c>
      <c r="M80">
        <v>77070</v>
      </c>
      <c r="N80" t="s">
        <v>101</v>
      </c>
      <c r="O80" t="s">
        <v>348</v>
      </c>
      <c r="P80" t="s">
        <v>28</v>
      </c>
      <c r="Q80" t="s">
        <v>61</v>
      </c>
      <c r="R80" t="s">
        <v>349</v>
      </c>
      <c r="S80">
        <v>19.3</v>
      </c>
      <c r="T80" s="3"/>
    </row>
    <row r="81" spans="1:20" x14ac:dyDescent="0.3">
      <c r="A81">
        <v>80</v>
      </c>
      <c r="B81" t="s">
        <v>350</v>
      </c>
      <c r="C81">
        <f t="shared" si="1"/>
        <v>24</v>
      </c>
      <c r="D81" s="1">
        <v>42898</v>
      </c>
      <c r="E81" s="1">
        <v>42901</v>
      </c>
      <c r="F81" t="s">
        <v>184</v>
      </c>
      <c r="G81" t="s">
        <v>351</v>
      </c>
      <c r="H81" t="s">
        <v>352</v>
      </c>
      <c r="I81" t="s">
        <v>37</v>
      </c>
      <c r="J81" t="s">
        <v>23</v>
      </c>
      <c r="K81" t="s">
        <v>353</v>
      </c>
      <c r="L81" t="s">
        <v>354</v>
      </c>
      <c r="M81">
        <v>35601</v>
      </c>
      <c r="N81" t="s">
        <v>26</v>
      </c>
      <c r="O81" t="s">
        <v>355</v>
      </c>
      <c r="P81" t="s">
        <v>42</v>
      </c>
      <c r="Q81" t="s">
        <v>74</v>
      </c>
      <c r="R81" t="s">
        <v>356</v>
      </c>
      <c r="S81">
        <v>208.16</v>
      </c>
      <c r="T81" s="3"/>
    </row>
    <row r="82" spans="1:20" x14ac:dyDescent="0.3">
      <c r="A82">
        <v>81</v>
      </c>
      <c r="B82" t="s">
        <v>350</v>
      </c>
      <c r="C82">
        <f t="shared" si="1"/>
        <v>24</v>
      </c>
      <c r="D82" s="1">
        <v>42898</v>
      </c>
      <c r="E82" s="1">
        <v>42901</v>
      </c>
      <c r="F82" t="s">
        <v>184</v>
      </c>
      <c r="G82" t="s">
        <v>351</v>
      </c>
      <c r="H82" t="s">
        <v>352</v>
      </c>
      <c r="I82" t="s">
        <v>37</v>
      </c>
      <c r="J82" t="s">
        <v>23</v>
      </c>
      <c r="K82" t="s">
        <v>353</v>
      </c>
      <c r="L82" t="s">
        <v>354</v>
      </c>
      <c r="M82">
        <v>35601</v>
      </c>
      <c r="N82" t="s">
        <v>26</v>
      </c>
      <c r="O82" t="s">
        <v>357</v>
      </c>
      <c r="P82" t="s">
        <v>42</v>
      </c>
      <c r="Q82" t="s">
        <v>71</v>
      </c>
      <c r="R82" t="s">
        <v>358</v>
      </c>
      <c r="S82">
        <v>16.739999999999998</v>
      </c>
      <c r="T82" s="3"/>
    </row>
    <row r="83" spans="1:20" x14ac:dyDescent="0.3">
      <c r="A83">
        <v>82</v>
      </c>
      <c r="B83" t="s">
        <v>359</v>
      </c>
      <c r="C83">
        <f t="shared" si="1"/>
        <v>42</v>
      </c>
      <c r="D83" s="1">
        <v>42289</v>
      </c>
      <c r="E83" s="1">
        <v>42293</v>
      </c>
      <c r="F83" t="s">
        <v>46</v>
      </c>
      <c r="G83" t="s">
        <v>360</v>
      </c>
      <c r="H83" t="s">
        <v>361</v>
      </c>
      <c r="I83" t="s">
        <v>22</v>
      </c>
      <c r="J83" t="s">
        <v>23</v>
      </c>
      <c r="K83" t="s">
        <v>123</v>
      </c>
      <c r="L83" t="s">
        <v>39</v>
      </c>
      <c r="M83">
        <v>94122</v>
      </c>
      <c r="N83" t="s">
        <v>40</v>
      </c>
      <c r="O83" t="s">
        <v>362</v>
      </c>
      <c r="P83" t="s">
        <v>42</v>
      </c>
      <c r="Q83" t="s">
        <v>64</v>
      </c>
      <c r="R83" t="s">
        <v>363</v>
      </c>
      <c r="S83">
        <v>14.9</v>
      </c>
      <c r="T83" s="3"/>
    </row>
    <row r="84" spans="1:20" x14ac:dyDescent="0.3">
      <c r="A84">
        <v>83</v>
      </c>
      <c r="B84" t="s">
        <v>359</v>
      </c>
      <c r="C84">
        <f t="shared" si="1"/>
        <v>42</v>
      </c>
      <c r="D84" s="1">
        <v>42289</v>
      </c>
      <c r="E84" s="1">
        <v>42293</v>
      </c>
      <c r="F84" t="s">
        <v>46</v>
      </c>
      <c r="G84" t="s">
        <v>360</v>
      </c>
      <c r="H84" t="s">
        <v>361</v>
      </c>
      <c r="I84" t="s">
        <v>22</v>
      </c>
      <c r="J84" t="s">
        <v>23</v>
      </c>
      <c r="K84" t="s">
        <v>123</v>
      </c>
      <c r="L84" t="s">
        <v>39</v>
      </c>
      <c r="M84">
        <v>94122</v>
      </c>
      <c r="N84" t="s">
        <v>40</v>
      </c>
      <c r="O84" t="s">
        <v>364</v>
      </c>
      <c r="P84" t="s">
        <v>42</v>
      </c>
      <c r="Q84" t="s">
        <v>55</v>
      </c>
      <c r="R84" t="s">
        <v>365</v>
      </c>
      <c r="S84">
        <v>21.39</v>
      </c>
      <c r="T84" s="3"/>
    </row>
    <row r="85" spans="1:20" x14ac:dyDescent="0.3">
      <c r="A85">
        <v>84</v>
      </c>
      <c r="B85" t="s">
        <v>366</v>
      </c>
      <c r="C85">
        <f t="shared" si="1"/>
        <v>36</v>
      </c>
      <c r="D85" s="1">
        <v>42616</v>
      </c>
      <c r="E85" s="1">
        <v>42621</v>
      </c>
      <c r="F85" t="s">
        <v>46</v>
      </c>
      <c r="G85" t="s">
        <v>367</v>
      </c>
      <c r="H85" t="s">
        <v>368</v>
      </c>
      <c r="I85" t="s">
        <v>37</v>
      </c>
      <c r="J85" t="s">
        <v>23</v>
      </c>
      <c r="K85" t="s">
        <v>369</v>
      </c>
      <c r="L85" t="s">
        <v>84</v>
      </c>
      <c r="M85">
        <v>27707</v>
      </c>
      <c r="N85" t="s">
        <v>26</v>
      </c>
      <c r="O85" t="s">
        <v>370</v>
      </c>
      <c r="P85" t="s">
        <v>42</v>
      </c>
      <c r="Q85" t="s">
        <v>169</v>
      </c>
      <c r="R85" t="s">
        <v>371</v>
      </c>
      <c r="S85">
        <v>200.98400000000001</v>
      </c>
      <c r="T85" s="3"/>
    </row>
    <row r="86" spans="1:20" x14ac:dyDescent="0.3">
      <c r="A86">
        <v>85</v>
      </c>
      <c r="B86" t="s">
        <v>372</v>
      </c>
      <c r="C86">
        <f t="shared" si="1"/>
        <v>46</v>
      </c>
      <c r="D86" s="1">
        <v>43417</v>
      </c>
      <c r="E86" s="1">
        <v>43420</v>
      </c>
      <c r="F86" t="s">
        <v>184</v>
      </c>
      <c r="G86" t="s">
        <v>373</v>
      </c>
      <c r="H86" t="s">
        <v>374</v>
      </c>
      <c r="I86" t="s">
        <v>98</v>
      </c>
      <c r="J86" t="s">
        <v>23</v>
      </c>
      <c r="K86" t="s">
        <v>299</v>
      </c>
      <c r="L86" t="s">
        <v>207</v>
      </c>
      <c r="M86">
        <v>60623</v>
      </c>
      <c r="N86" t="s">
        <v>101</v>
      </c>
      <c r="O86" t="s">
        <v>375</v>
      </c>
      <c r="P86" t="s">
        <v>42</v>
      </c>
      <c r="Q86" t="s">
        <v>55</v>
      </c>
      <c r="R86" t="s">
        <v>376</v>
      </c>
      <c r="S86">
        <v>230.376</v>
      </c>
      <c r="T86" s="3"/>
    </row>
    <row r="87" spans="1:20" x14ac:dyDescent="0.3">
      <c r="A87">
        <v>86</v>
      </c>
      <c r="B87" t="s">
        <v>377</v>
      </c>
      <c r="C87">
        <f t="shared" si="1"/>
        <v>22</v>
      </c>
      <c r="D87" s="1">
        <v>43248</v>
      </c>
      <c r="E87" s="1">
        <v>43250</v>
      </c>
      <c r="F87" t="s">
        <v>19</v>
      </c>
      <c r="G87" t="s">
        <v>231</v>
      </c>
      <c r="H87" t="s">
        <v>232</v>
      </c>
      <c r="I87" t="s">
        <v>22</v>
      </c>
      <c r="J87" t="s">
        <v>23</v>
      </c>
      <c r="K87" t="s">
        <v>378</v>
      </c>
      <c r="L87" t="s">
        <v>379</v>
      </c>
      <c r="M87">
        <v>29203</v>
      </c>
      <c r="N87" t="s">
        <v>26</v>
      </c>
      <c r="O87" t="s">
        <v>380</v>
      </c>
      <c r="P87" t="s">
        <v>28</v>
      </c>
      <c r="Q87" t="s">
        <v>32</v>
      </c>
      <c r="R87" t="s">
        <v>381</v>
      </c>
      <c r="S87">
        <v>301.95999999999998</v>
      </c>
      <c r="T87" s="3"/>
    </row>
    <row r="88" spans="1:20" x14ac:dyDescent="0.3">
      <c r="A88">
        <v>87</v>
      </c>
      <c r="B88" t="s">
        <v>382</v>
      </c>
      <c r="C88">
        <f t="shared" si="1"/>
        <v>43</v>
      </c>
      <c r="D88" s="1">
        <v>43399</v>
      </c>
      <c r="E88" s="1">
        <v>43406</v>
      </c>
      <c r="F88" t="s">
        <v>46</v>
      </c>
      <c r="G88" t="s">
        <v>383</v>
      </c>
      <c r="H88" t="s">
        <v>384</v>
      </c>
      <c r="I88" t="s">
        <v>22</v>
      </c>
      <c r="J88" t="s">
        <v>23</v>
      </c>
      <c r="K88" t="s">
        <v>385</v>
      </c>
      <c r="L88" t="s">
        <v>225</v>
      </c>
      <c r="M88">
        <v>55901</v>
      </c>
      <c r="N88" t="s">
        <v>101</v>
      </c>
      <c r="O88" t="s">
        <v>386</v>
      </c>
      <c r="P88" t="s">
        <v>67</v>
      </c>
      <c r="Q88" t="s">
        <v>157</v>
      </c>
      <c r="R88" t="s">
        <v>387</v>
      </c>
      <c r="S88">
        <v>19.989999999999998</v>
      </c>
      <c r="T88" s="3"/>
    </row>
    <row r="89" spans="1:20" x14ac:dyDescent="0.3">
      <c r="A89">
        <v>88</v>
      </c>
      <c r="B89" t="s">
        <v>382</v>
      </c>
      <c r="C89">
        <f t="shared" si="1"/>
        <v>43</v>
      </c>
      <c r="D89" s="1">
        <v>43399</v>
      </c>
      <c r="E89" s="1">
        <v>43406</v>
      </c>
      <c r="F89" t="s">
        <v>46</v>
      </c>
      <c r="G89" t="s">
        <v>383</v>
      </c>
      <c r="H89" t="s">
        <v>384</v>
      </c>
      <c r="I89" t="s">
        <v>22</v>
      </c>
      <c r="J89" t="s">
        <v>23</v>
      </c>
      <c r="K89" t="s">
        <v>385</v>
      </c>
      <c r="L89" t="s">
        <v>225</v>
      </c>
      <c r="M89">
        <v>55901</v>
      </c>
      <c r="N89" t="s">
        <v>101</v>
      </c>
      <c r="O89" t="s">
        <v>388</v>
      </c>
      <c r="P89" t="s">
        <v>42</v>
      </c>
      <c r="Q89" t="s">
        <v>43</v>
      </c>
      <c r="R89" t="s">
        <v>389</v>
      </c>
      <c r="S89">
        <v>6.16</v>
      </c>
      <c r="T89" s="3"/>
    </row>
    <row r="90" spans="1:20" x14ac:dyDescent="0.3">
      <c r="A90">
        <v>89</v>
      </c>
      <c r="B90" t="s">
        <v>390</v>
      </c>
      <c r="C90">
        <f t="shared" si="1"/>
        <v>14</v>
      </c>
      <c r="D90" s="1">
        <v>42830</v>
      </c>
      <c r="E90" s="1">
        <v>42835</v>
      </c>
      <c r="F90" t="s">
        <v>19</v>
      </c>
      <c r="G90" t="s">
        <v>391</v>
      </c>
      <c r="H90" t="s">
        <v>392</v>
      </c>
      <c r="I90" t="s">
        <v>98</v>
      </c>
      <c r="J90" t="s">
        <v>23</v>
      </c>
      <c r="K90" t="s">
        <v>180</v>
      </c>
      <c r="L90" t="s">
        <v>100</v>
      </c>
      <c r="M90">
        <v>77095</v>
      </c>
      <c r="N90" t="s">
        <v>101</v>
      </c>
      <c r="O90" t="s">
        <v>393</v>
      </c>
      <c r="P90" t="s">
        <v>42</v>
      </c>
      <c r="Q90" t="s">
        <v>55</v>
      </c>
      <c r="R90" t="s">
        <v>394</v>
      </c>
      <c r="S90">
        <v>158.36799999999999</v>
      </c>
      <c r="T90" s="3"/>
    </row>
    <row r="91" spans="1:20" x14ac:dyDescent="0.3">
      <c r="A91">
        <v>90</v>
      </c>
      <c r="B91" t="s">
        <v>395</v>
      </c>
      <c r="C91">
        <f t="shared" si="1"/>
        <v>38</v>
      </c>
      <c r="D91" s="1">
        <v>42995</v>
      </c>
      <c r="E91" s="1">
        <v>43000</v>
      </c>
      <c r="F91" t="s">
        <v>46</v>
      </c>
      <c r="G91" t="s">
        <v>396</v>
      </c>
      <c r="H91" t="s">
        <v>397</v>
      </c>
      <c r="I91" t="s">
        <v>37</v>
      </c>
      <c r="J91" t="s">
        <v>23</v>
      </c>
      <c r="K91" t="s">
        <v>38</v>
      </c>
      <c r="L91" t="s">
        <v>39</v>
      </c>
      <c r="M91">
        <v>90036</v>
      </c>
      <c r="N91" t="s">
        <v>40</v>
      </c>
      <c r="O91" t="s">
        <v>398</v>
      </c>
      <c r="P91" t="s">
        <v>42</v>
      </c>
      <c r="Q91" t="s">
        <v>64</v>
      </c>
      <c r="R91" t="s">
        <v>399</v>
      </c>
      <c r="S91">
        <v>20.100000000000001</v>
      </c>
      <c r="T91" s="3"/>
    </row>
    <row r="92" spans="1:20" x14ac:dyDescent="0.3">
      <c r="A92">
        <v>91</v>
      </c>
      <c r="B92" t="s">
        <v>395</v>
      </c>
      <c r="C92">
        <f t="shared" si="1"/>
        <v>38</v>
      </c>
      <c r="D92" s="1">
        <v>42995</v>
      </c>
      <c r="E92" s="1">
        <v>43000</v>
      </c>
      <c r="F92" t="s">
        <v>46</v>
      </c>
      <c r="G92" t="s">
        <v>396</v>
      </c>
      <c r="H92" t="s">
        <v>397</v>
      </c>
      <c r="I92" t="s">
        <v>37</v>
      </c>
      <c r="J92" t="s">
        <v>23</v>
      </c>
      <c r="K92" t="s">
        <v>38</v>
      </c>
      <c r="L92" t="s">
        <v>39</v>
      </c>
      <c r="M92">
        <v>90036</v>
      </c>
      <c r="N92" t="s">
        <v>40</v>
      </c>
      <c r="O92" t="s">
        <v>208</v>
      </c>
      <c r="P92" t="s">
        <v>67</v>
      </c>
      <c r="Q92" t="s">
        <v>68</v>
      </c>
      <c r="R92" t="s">
        <v>209</v>
      </c>
      <c r="S92">
        <v>73.584000000000003</v>
      </c>
      <c r="T92" s="3"/>
    </row>
    <row r="93" spans="1:20" x14ac:dyDescent="0.3">
      <c r="A93">
        <v>92</v>
      </c>
      <c r="B93" t="s">
        <v>395</v>
      </c>
      <c r="C93">
        <f t="shared" si="1"/>
        <v>38</v>
      </c>
      <c r="D93" s="1">
        <v>42995</v>
      </c>
      <c r="E93" s="1">
        <v>43000</v>
      </c>
      <c r="F93" t="s">
        <v>46</v>
      </c>
      <c r="G93" t="s">
        <v>396</v>
      </c>
      <c r="H93" t="s">
        <v>397</v>
      </c>
      <c r="I93" t="s">
        <v>37</v>
      </c>
      <c r="J93" t="s">
        <v>23</v>
      </c>
      <c r="K93" t="s">
        <v>38</v>
      </c>
      <c r="L93" t="s">
        <v>39</v>
      </c>
      <c r="M93">
        <v>90036</v>
      </c>
      <c r="N93" t="s">
        <v>40</v>
      </c>
      <c r="O93" t="s">
        <v>400</v>
      </c>
      <c r="P93" t="s">
        <v>42</v>
      </c>
      <c r="Q93" t="s">
        <v>86</v>
      </c>
      <c r="R93" t="s">
        <v>401</v>
      </c>
      <c r="S93">
        <v>6.48</v>
      </c>
      <c r="T93" s="3"/>
    </row>
    <row r="94" spans="1:20" x14ac:dyDescent="0.3">
      <c r="A94">
        <v>93</v>
      </c>
      <c r="B94" t="s">
        <v>402</v>
      </c>
      <c r="C94">
        <f t="shared" si="1"/>
        <v>6</v>
      </c>
      <c r="D94" s="1">
        <v>42400</v>
      </c>
      <c r="E94" s="1">
        <v>42405</v>
      </c>
      <c r="F94" t="s">
        <v>19</v>
      </c>
      <c r="G94" t="s">
        <v>403</v>
      </c>
      <c r="H94" t="s">
        <v>404</v>
      </c>
      <c r="I94" t="s">
        <v>22</v>
      </c>
      <c r="J94" t="s">
        <v>23</v>
      </c>
      <c r="K94" t="s">
        <v>405</v>
      </c>
      <c r="L94" t="s">
        <v>225</v>
      </c>
      <c r="M94">
        <v>55407</v>
      </c>
      <c r="N94" t="s">
        <v>101</v>
      </c>
      <c r="O94" t="s">
        <v>406</v>
      </c>
      <c r="P94" t="s">
        <v>42</v>
      </c>
      <c r="Q94" t="s">
        <v>86</v>
      </c>
      <c r="R94" t="s">
        <v>407</v>
      </c>
      <c r="S94">
        <v>12.96</v>
      </c>
      <c r="T94" s="3"/>
    </row>
    <row r="95" spans="1:20" x14ac:dyDescent="0.3">
      <c r="A95">
        <v>94</v>
      </c>
      <c r="B95" t="s">
        <v>402</v>
      </c>
      <c r="C95">
        <f t="shared" si="1"/>
        <v>6</v>
      </c>
      <c r="D95" s="1">
        <v>42400</v>
      </c>
      <c r="E95" s="1">
        <v>42405</v>
      </c>
      <c r="F95" t="s">
        <v>19</v>
      </c>
      <c r="G95" t="s">
        <v>403</v>
      </c>
      <c r="H95" t="s">
        <v>404</v>
      </c>
      <c r="I95" t="s">
        <v>22</v>
      </c>
      <c r="J95" t="s">
        <v>23</v>
      </c>
      <c r="K95" t="s">
        <v>405</v>
      </c>
      <c r="L95" t="s">
        <v>225</v>
      </c>
      <c r="M95">
        <v>55407</v>
      </c>
      <c r="N95" t="s">
        <v>101</v>
      </c>
      <c r="O95" t="s">
        <v>408</v>
      </c>
      <c r="P95" t="s">
        <v>28</v>
      </c>
      <c r="Q95" t="s">
        <v>61</v>
      </c>
      <c r="R95" t="s">
        <v>409</v>
      </c>
      <c r="S95">
        <v>53.34</v>
      </c>
      <c r="T95" s="3"/>
    </row>
    <row r="96" spans="1:20" x14ac:dyDescent="0.3">
      <c r="A96">
        <v>95</v>
      </c>
      <c r="B96" t="s">
        <v>402</v>
      </c>
      <c r="C96">
        <f t="shared" si="1"/>
        <v>6</v>
      </c>
      <c r="D96" s="1">
        <v>42400</v>
      </c>
      <c r="E96" s="1">
        <v>42405</v>
      </c>
      <c r="F96" t="s">
        <v>19</v>
      </c>
      <c r="G96" t="s">
        <v>403</v>
      </c>
      <c r="H96" t="s">
        <v>404</v>
      </c>
      <c r="I96" t="s">
        <v>22</v>
      </c>
      <c r="J96" t="s">
        <v>23</v>
      </c>
      <c r="K96" t="s">
        <v>405</v>
      </c>
      <c r="L96" t="s">
        <v>225</v>
      </c>
      <c r="M96">
        <v>55407</v>
      </c>
      <c r="N96" t="s">
        <v>101</v>
      </c>
      <c r="O96" t="s">
        <v>410</v>
      </c>
      <c r="P96" t="s">
        <v>42</v>
      </c>
      <c r="Q96" t="s">
        <v>71</v>
      </c>
      <c r="R96" t="s">
        <v>411</v>
      </c>
      <c r="S96">
        <v>32.96</v>
      </c>
      <c r="T96" s="3"/>
    </row>
    <row r="97" spans="1:20" x14ac:dyDescent="0.3">
      <c r="A97">
        <v>96</v>
      </c>
      <c r="B97" t="s">
        <v>412</v>
      </c>
      <c r="C97">
        <f t="shared" si="1"/>
        <v>45</v>
      </c>
      <c r="D97" s="1">
        <v>43410</v>
      </c>
      <c r="E97" s="1">
        <v>43416</v>
      </c>
      <c r="F97" t="s">
        <v>46</v>
      </c>
      <c r="G97" t="s">
        <v>413</v>
      </c>
      <c r="H97" t="s">
        <v>414</v>
      </c>
      <c r="I97" t="s">
        <v>98</v>
      </c>
      <c r="J97" t="s">
        <v>23</v>
      </c>
      <c r="K97" t="s">
        <v>415</v>
      </c>
      <c r="L97" t="s">
        <v>416</v>
      </c>
      <c r="M97">
        <v>97206</v>
      </c>
      <c r="N97" t="s">
        <v>40</v>
      </c>
      <c r="O97" t="s">
        <v>417</v>
      </c>
      <c r="P97" t="s">
        <v>42</v>
      </c>
      <c r="Q97" t="s">
        <v>71</v>
      </c>
      <c r="R97" t="s">
        <v>418</v>
      </c>
      <c r="S97">
        <v>5.6820000000000004</v>
      </c>
      <c r="T97" s="3"/>
    </row>
    <row r="98" spans="1:20" x14ac:dyDescent="0.3">
      <c r="A98">
        <v>97</v>
      </c>
      <c r="B98" t="s">
        <v>419</v>
      </c>
      <c r="C98">
        <f t="shared" si="1"/>
        <v>45</v>
      </c>
      <c r="D98" s="1">
        <v>43413</v>
      </c>
      <c r="E98" s="1">
        <v>43415</v>
      </c>
      <c r="F98" t="s">
        <v>19</v>
      </c>
      <c r="G98" t="s">
        <v>420</v>
      </c>
      <c r="H98" t="s">
        <v>421</v>
      </c>
      <c r="I98" t="s">
        <v>98</v>
      </c>
      <c r="J98" t="s">
        <v>23</v>
      </c>
      <c r="K98" t="s">
        <v>262</v>
      </c>
      <c r="L98" t="s">
        <v>263</v>
      </c>
      <c r="M98">
        <v>10009</v>
      </c>
      <c r="N98" t="s">
        <v>144</v>
      </c>
      <c r="O98" t="s">
        <v>422</v>
      </c>
      <c r="P98" t="s">
        <v>28</v>
      </c>
      <c r="Q98" t="s">
        <v>61</v>
      </c>
      <c r="R98" t="s">
        <v>423</v>
      </c>
      <c r="S98">
        <v>96.53</v>
      </c>
      <c r="T98" s="3"/>
    </row>
    <row r="99" spans="1:20" x14ac:dyDescent="0.3">
      <c r="A99">
        <v>98</v>
      </c>
      <c r="B99" t="s">
        <v>424</v>
      </c>
      <c r="C99">
        <f t="shared" si="1"/>
        <v>25</v>
      </c>
      <c r="D99" s="1">
        <v>43268</v>
      </c>
      <c r="E99" s="1">
        <v>43271</v>
      </c>
      <c r="F99" t="s">
        <v>184</v>
      </c>
      <c r="G99" t="s">
        <v>425</v>
      </c>
      <c r="H99" t="s">
        <v>426</v>
      </c>
      <c r="I99" t="s">
        <v>22</v>
      </c>
      <c r="J99" t="s">
        <v>23</v>
      </c>
      <c r="K99" t="s">
        <v>123</v>
      </c>
      <c r="L99" t="s">
        <v>39</v>
      </c>
      <c r="M99">
        <v>94122</v>
      </c>
      <c r="N99" t="s">
        <v>40</v>
      </c>
      <c r="O99" t="s">
        <v>427</v>
      </c>
      <c r="P99" t="s">
        <v>42</v>
      </c>
      <c r="Q99" t="s">
        <v>71</v>
      </c>
      <c r="R99" t="s">
        <v>428</v>
      </c>
      <c r="S99">
        <v>51.311999999999998</v>
      </c>
      <c r="T99" s="3"/>
    </row>
    <row r="100" spans="1:20" x14ac:dyDescent="0.3">
      <c r="A100">
        <v>99</v>
      </c>
      <c r="B100" t="s">
        <v>429</v>
      </c>
      <c r="C100">
        <f t="shared" si="1"/>
        <v>36</v>
      </c>
      <c r="D100" s="1">
        <v>42984</v>
      </c>
      <c r="E100" s="1">
        <v>42989</v>
      </c>
      <c r="F100" t="s">
        <v>46</v>
      </c>
      <c r="G100" t="s">
        <v>430</v>
      </c>
      <c r="H100" t="s">
        <v>431</v>
      </c>
      <c r="I100" t="s">
        <v>37</v>
      </c>
      <c r="J100" t="s">
        <v>23</v>
      </c>
      <c r="K100" t="s">
        <v>432</v>
      </c>
      <c r="L100" t="s">
        <v>225</v>
      </c>
      <c r="M100">
        <v>55106</v>
      </c>
      <c r="N100" t="s">
        <v>101</v>
      </c>
      <c r="O100" t="s">
        <v>433</v>
      </c>
      <c r="P100" t="s">
        <v>42</v>
      </c>
      <c r="Q100" t="s">
        <v>74</v>
      </c>
      <c r="R100" t="s">
        <v>434</v>
      </c>
      <c r="S100">
        <v>77.88</v>
      </c>
      <c r="T100" s="3"/>
    </row>
    <row r="101" spans="1:20" x14ac:dyDescent="0.3">
      <c r="A101">
        <v>100</v>
      </c>
      <c r="B101" t="s">
        <v>435</v>
      </c>
      <c r="C101">
        <f t="shared" si="1"/>
        <v>35</v>
      </c>
      <c r="D101" s="1">
        <v>42976</v>
      </c>
      <c r="E101" s="1">
        <v>42980</v>
      </c>
      <c r="F101" t="s">
        <v>46</v>
      </c>
      <c r="G101" t="s">
        <v>436</v>
      </c>
      <c r="H101" t="s">
        <v>437</v>
      </c>
      <c r="I101" t="s">
        <v>98</v>
      </c>
      <c r="J101" t="s">
        <v>23</v>
      </c>
      <c r="K101" t="s">
        <v>299</v>
      </c>
      <c r="L101" t="s">
        <v>207</v>
      </c>
      <c r="M101">
        <v>60610</v>
      </c>
      <c r="N101" t="s">
        <v>101</v>
      </c>
      <c r="O101" t="s">
        <v>438</v>
      </c>
      <c r="P101" t="s">
        <v>42</v>
      </c>
      <c r="Q101" t="s">
        <v>86</v>
      </c>
      <c r="R101" t="s">
        <v>439</v>
      </c>
      <c r="S101">
        <v>64.623999999999995</v>
      </c>
      <c r="T101" s="3"/>
    </row>
    <row r="102" spans="1:20" x14ac:dyDescent="0.3">
      <c r="A102">
        <v>101</v>
      </c>
      <c r="B102" t="s">
        <v>435</v>
      </c>
      <c r="C102">
        <f t="shared" si="1"/>
        <v>35</v>
      </c>
      <c r="D102" s="1">
        <v>42976</v>
      </c>
      <c r="E102" s="1">
        <v>42980</v>
      </c>
      <c r="F102" t="s">
        <v>46</v>
      </c>
      <c r="G102" t="s">
        <v>436</v>
      </c>
      <c r="H102" t="s">
        <v>437</v>
      </c>
      <c r="I102" t="s">
        <v>98</v>
      </c>
      <c r="J102" t="s">
        <v>23</v>
      </c>
      <c r="K102" t="s">
        <v>299</v>
      </c>
      <c r="L102" t="s">
        <v>207</v>
      </c>
      <c r="M102">
        <v>60610</v>
      </c>
      <c r="N102" t="s">
        <v>101</v>
      </c>
      <c r="O102" t="s">
        <v>440</v>
      </c>
      <c r="P102" t="s">
        <v>67</v>
      </c>
      <c r="Q102" t="s">
        <v>157</v>
      </c>
      <c r="R102" t="s">
        <v>441</v>
      </c>
      <c r="S102">
        <v>95.975999999999999</v>
      </c>
      <c r="T102" s="3"/>
    </row>
    <row r="103" spans="1:20" x14ac:dyDescent="0.3">
      <c r="A103">
        <v>102</v>
      </c>
      <c r="B103" t="s">
        <v>435</v>
      </c>
      <c r="C103">
        <f t="shared" si="1"/>
        <v>35</v>
      </c>
      <c r="D103" s="1">
        <v>42976</v>
      </c>
      <c r="E103" s="1">
        <v>42980</v>
      </c>
      <c r="F103" t="s">
        <v>46</v>
      </c>
      <c r="G103" t="s">
        <v>436</v>
      </c>
      <c r="H103" t="s">
        <v>437</v>
      </c>
      <c r="I103" t="s">
        <v>98</v>
      </c>
      <c r="J103" t="s">
        <v>23</v>
      </c>
      <c r="K103" t="s">
        <v>299</v>
      </c>
      <c r="L103" t="s">
        <v>207</v>
      </c>
      <c r="M103">
        <v>60610</v>
      </c>
      <c r="N103" t="s">
        <v>101</v>
      </c>
      <c r="O103" t="s">
        <v>442</v>
      </c>
      <c r="P103" t="s">
        <v>42</v>
      </c>
      <c r="Q103" t="s">
        <v>71</v>
      </c>
      <c r="R103" t="s">
        <v>443</v>
      </c>
      <c r="S103">
        <v>1.788</v>
      </c>
      <c r="T103" s="3"/>
    </row>
    <row r="104" spans="1:20" x14ac:dyDescent="0.3">
      <c r="A104">
        <v>103</v>
      </c>
      <c r="B104" t="s">
        <v>444</v>
      </c>
      <c r="C104">
        <f t="shared" si="1"/>
        <v>48</v>
      </c>
      <c r="D104" s="1">
        <v>43070</v>
      </c>
      <c r="E104" s="1">
        <v>43073</v>
      </c>
      <c r="F104" t="s">
        <v>19</v>
      </c>
      <c r="G104" t="s">
        <v>445</v>
      </c>
      <c r="H104" t="s">
        <v>446</v>
      </c>
      <c r="I104" t="s">
        <v>22</v>
      </c>
      <c r="J104" t="s">
        <v>23</v>
      </c>
      <c r="K104" t="s">
        <v>385</v>
      </c>
      <c r="L104" t="s">
        <v>225</v>
      </c>
      <c r="M104">
        <v>55901</v>
      </c>
      <c r="N104" t="s">
        <v>101</v>
      </c>
      <c r="O104" t="s">
        <v>447</v>
      </c>
      <c r="P104" t="s">
        <v>42</v>
      </c>
      <c r="Q104" t="s">
        <v>86</v>
      </c>
      <c r="R104" t="s">
        <v>448</v>
      </c>
      <c r="S104">
        <v>23.92</v>
      </c>
      <c r="T104" s="3"/>
    </row>
    <row r="105" spans="1:20" x14ac:dyDescent="0.3">
      <c r="A105">
        <v>104</v>
      </c>
      <c r="B105" t="s">
        <v>449</v>
      </c>
      <c r="C105">
        <f t="shared" si="1"/>
        <v>47</v>
      </c>
      <c r="D105" s="1">
        <v>42687</v>
      </c>
      <c r="E105" s="1">
        <v>42691</v>
      </c>
      <c r="F105" t="s">
        <v>46</v>
      </c>
      <c r="G105" t="s">
        <v>450</v>
      </c>
      <c r="H105" t="s">
        <v>451</v>
      </c>
      <c r="I105" t="s">
        <v>22</v>
      </c>
      <c r="J105" t="s">
        <v>23</v>
      </c>
      <c r="K105" t="s">
        <v>452</v>
      </c>
      <c r="L105" t="s">
        <v>453</v>
      </c>
      <c r="M105">
        <v>80013</v>
      </c>
      <c r="N105" t="s">
        <v>40</v>
      </c>
      <c r="O105" t="s">
        <v>454</v>
      </c>
      <c r="P105" t="s">
        <v>67</v>
      </c>
      <c r="Q105" t="s">
        <v>157</v>
      </c>
      <c r="R105" t="s">
        <v>455</v>
      </c>
      <c r="S105">
        <v>238.89599999999999</v>
      </c>
      <c r="T105" s="3"/>
    </row>
    <row r="106" spans="1:20" x14ac:dyDescent="0.3">
      <c r="A106">
        <v>105</v>
      </c>
      <c r="B106" t="s">
        <v>449</v>
      </c>
      <c r="C106">
        <f t="shared" si="1"/>
        <v>47</v>
      </c>
      <c r="D106" s="1">
        <v>42687</v>
      </c>
      <c r="E106" s="1">
        <v>42691</v>
      </c>
      <c r="F106" t="s">
        <v>46</v>
      </c>
      <c r="G106" t="s">
        <v>450</v>
      </c>
      <c r="H106" t="s">
        <v>451</v>
      </c>
      <c r="I106" t="s">
        <v>22</v>
      </c>
      <c r="J106" t="s">
        <v>23</v>
      </c>
      <c r="K106" t="s">
        <v>452</v>
      </c>
      <c r="L106" t="s">
        <v>453</v>
      </c>
      <c r="M106">
        <v>80013</v>
      </c>
      <c r="N106" t="s">
        <v>40</v>
      </c>
      <c r="O106" t="s">
        <v>456</v>
      </c>
      <c r="P106" t="s">
        <v>28</v>
      </c>
      <c r="Q106" t="s">
        <v>61</v>
      </c>
      <c r="R106" t="s">
        <v>457</v>
      </c>
      <c r="S106">
        <v>102.36</v>
      </c>
      <c r="T106" s="3"/>
    </row>
    <row r="107" spans="1:20" x14ac:dyDescent="0.3">
      <c r="A107">
        <v>106</v>
      </c>
      <c r="B107" t="s">
        <v>449</v>
      </c>
      <c r="C107">
        <f t="shared" si="1"/>
        <v>47</v>
      </c>
      <c r="D107" s="1">
        <v>42687</v>
      </c>
      <c r="E107" s="1">
        <v>42691</v>
      </c>
      <c r="F107" t="s">
        <v>46</v>
      </c>
      <c r="G107" t="s">
        <v>450</v>
      </c>
      <c r="H107" t="s">
        <v>451</v>
      </c>
      <c r="I107" t="s">
        <v>22</v>
      </c>
      <c r="J107" t="s">
        <v>23</v>
      </c>
      <c r="K107" t="s">
        <v>452</v>
      </c>
      <c r="L107" t="s">
        <v>453</v>
      </c>
      <c r="M107">
        <v>80013</v>
      </c>
      <c r="N107" t="s">
        <v>40</v>
      </c>
      <c r="O107" t="s">
        <v>458</v>
      </c>
      <c r="P107" t="s">
        <v>42</v>
      </c>
      <c r="Q107" t="s">
        <v>71</v>
      </c>
      <c r="R107" t="s">
        <v>459</v>
      </c>
      <c r="S107">
        <v>36.881999999999998</v>
      </c>
      <c r="T107" s="3"/>
    </row>
    <row r="108" spans="1:20" x14ac:dyDescent="0.3">
      <c r="A108">
        <v>107</v>
      </c>
      <c r="B108" t="s">
        <v>460</v>
      </c>
      <c r="C108">
        <f t="shared" si="1"/>
        <v>47</v>
      </c>
      <c r="D108" s="1">
        <v>43427</v>
      </c>
      <c r="E108" s="1">
        <v>43432</v>
      </c>
      <c r="F108" t="s">
        <v>46</v>
      </c>
      <c r="G108" t="s">
        <v>461</v>
      </c>
      <c r="H108" t="s">
        <v>462</v>
      </c>
      <c r="I108" t="s">
        <v>22</v>
      </c>
      <c r="J108" t="s">
        <v>23</v>
      </c>
      <c r="K108" t="s">
        <v>463</v>
      </c>
      <c r="L108" t="s">
        <v>84</v>
      </c>
      <c r="M108">
        <v>28205</v>
      </c>
      <c r="N108" t="s">
        <v>26</v>
      </c>
      <c r="O108" t="s">
        <v>464</v>
      </c>
      <c r="P108" t="s">
        <v>67</v>
      </c>
      <c r="Q108" t="s">
        <v>157</v>
      </c>
      <c r="R108" t="s">
        <v>465</v>
      </c>
      <c r="S108">
        <v>74.111999999999995</v>
      </c>
      <c r="T108" s="3"/>
    </row>
    <row r="109" spans="1:20" x14ac:dyDescent="0.3">
      <c r="A109">
        <v>108</v>
      </c>
      <c r="B109" t="s">
        <v>460</v>
      </c>
      <c r="C109">
        <f t="shared" si="1"/>
        <v>47</v>
      </c>
      <c r="D109" s="1">
        <v>43427</v>
      </c>
      <c r="E109" s="1">
        <v>43432</v>
      </c>
      <c r="F109" t="s">
        <v>46</v>
      </c>
      <c r="G109" t="s">
        <v>461</v>
      </c>
      <c r="H109" t="s">
        <v>462</v>
      </c>
      <c r="I109" t="s">
        <v>22</v>
      </c>
      <c r="J109" t="s">
        <v>23</v>
      </c>
      <c r="K109" t="s">
        <v>463</v>
      </c>
      <c r="L109" t="s">
        <v>84</v>
      </c>
      <c r="M109">
        <v>28205</v>
      </c>
      <c r="N109" t="s">
        <v>26</v>
      </c>
      <c r="O109" t="s">
        <v>466</v>
      </c>
      <c r="P109" t="s">
        <v>67</v>
      </c>
      <c r="Q109" t="s">
        <v>68</v>
      </c>
      <c r="R109" t="s">
        <v>467</v>
      </c>
      <c r="S109">
        <v>27.992000000000001</v>
      </c>
      <c r="T109" s="3"/>
    </row>
    <row r="110" spans="1:20" x14ac:dyDescent="0.3">
      <c r="A110">
        <v>109</v>
      </c>
      <c r="B110" t="s">
        <v>460</v>
      </c>
      <c r="C110">
        <f t="shared" si="1"/>
        <v>47</v>
      </c>
      <c r="D110" s="1">
        <v>43427</v>
      </c>
      <c r="E110" s="1">
        <v>43432</v>
      </c>
      <c r="F110" t="s">
        <v>46</v>
      </c>
      <c r="G110" t="s">
        <v>461</v>
      </c>
      <c r="H110" t="s">
        <v>462</v>
      </c>
      <c r="I110" t="s">
        <v>22</v>
      </c>
      <c r="J110" t="s">
        <v>23</v>
      </c>
      <c r="K110" t="s">
        <v>463</v>
      </c>
      <c r="L110" t="s">
        <v>84</v>
      </c>
      <c r="M110">
        <v>28205</v>
      </c>
      <c r="N110" t="s">
        <v>26</v>
      </c>
      <c r="O110" t="s">
        <v>468</v>
      </c>
      <c r="P110" t="s">
        <v>42</v>
      </c>
      <c r="Q110" t="s">
        <v>64</v>
      </c>
      <c r="R110" t="s">
        <v>469</v>
      </c>
      <c r="S110">
        <v>3.3039999999999998</v>
      </c>
      <c r="T110" s="3"/>
    </row>
    <row r="111" spans="1:20" x14ac:dyDescent="0.3">
      <c r="A111">
        <v>110</v>
      </c>
      <c r="B111" t="s">
        <v>470</v>
      </c>
      <c r="C111">
        <f t="shared" si="1"/>
        <v>42</v>
      </c>
      <c r="D111" s="1">
        <v>42658</v>
      </c>
      <c r="E111" s="1">
        <v>42663</v>
      </c>
      <c r="F111" t="s">
        <v>46</v>
      </c>
      <c r="G111" t="s">
        <v>471</v>
      </c>
      <c r="H111" t="s">
        <v>472</v>
      </c>
      <c r="I111" t="s">
        <v>98</v>
      </c>
      <c r="J111" t="s">
        <v>23</v>
      </c>
      <c r="K111" t="s">
        <v>473</v>
      </c>
      <c r="L111" t="s">
        <v>207</v>
      </c>
      <c r="M111">
        <v>60462</v>
      </c>
      <c r="N111" t="s">
        <v>101</v>
      </c>
      <c r="O111" t="s">
        <v>474</v>
      </c>
      <c r="P111" t="s">
        <v>67</v>
      </c>
      <c r="Q111" t="s">
        <v>157</v>
      </c>
      <c r="R111" t="s">
        <v>475</v>
      </c>
      <c r="S111">
        <v>339.96</v>
      </c>
      <c r="T111" s="3"/>
    </row>
    <row r="112" spans="1:20" x14ac:dyDescent="0.3">
      <c r="A112">
        <v>111</v>
      </c>
      <c r="B112" t="s">
        <v>476</v>
      </c>
      <c r="C112">
        <f t="shared" si="1"/>
        <v>52</v>
      </c>
      <c r="D112" s="1">
        <v>43459</v>
      </c>
      <c r="E112" s="1">
        <v>43464</v>
      </c>
      <c r="F112" t="s">
        <v>46</v>
      </c>
      <c r="G112" t="s">
        <v>477</v>
      </c>
      <c r="H112" t="s">
        <v>478</v>
      </c>
      <c r="I112" t="s">
        <v>37</v>
      </c>
      <c r="J112" t="s">
        <v>23</v>
      </c>
      <c r="K112" t="s">
        <v>262</v>
      </c>
      <c r="L112" t="s">
        <v>263</v>
      </c>
      <c r="M112">
        <v>10035</v>
      </c>
      <c r="N112" t="s">
        <v>144</v>
      </c>
      <c r="O112" t="s">
        <v>479</v>
      </c>
      <c r="P112" t="s">
        <v>28</v>
      </c>
      <c r="Q112" t="s">
        <v>61</v>
      </c>
      <c r="R112" t="s">
        <v>480</v>
      </c>
      <c r="S112">
        <v>41.96</v>
      </c>
      <c r="T112" s="3"/>
    </row>
    <row r="113" spans="1:20" x14ac:dyDescent="0.3">
      <c r="A113">
        <v>112</v>
      </c>
      <c r="B113" t="s">
        <v>481</v>
      </c>
      <c r="C113">
        <f t="shared" si="1"/>
        <v>44</v>
      </c>
      <c r="D113" s="1">
        <v>43042</v>
      </c>
      <c r="E113" s="1">
        <v>43049</v>
      </c>
      <c r="F113" t="s">
        <v>46</v>
      </c>
      <c r="G113" t="s">
        <v>482</v>
      </c>
      <c r="H113" t="s">
        <v>483</v>
      </c>
      <c r="I113" t="s">
        <v>22</v>
      </c>
      <c r="J113" t="s">
        <v>23</v>
      </c>
      <c r="K113" t="s">
        <v>484</v>
      </c>
      <c r="L113" t="s">
        <v>485</v>
      </c>
      <c r="M113">
        <v>50322</v>
      </c>
      <c r="N113" t="s">
        <v>101</v>
      </c>
      <c r="O113" t="s">
        <v>486</v>
      </c>
      <c r="P113" t="s">
        <v>42</v>
      </c>
      <c r="Q113" t="s">
        <v>64</v>
      </c>
      <c r="R113" t="s">
        <v>487</v>
      </c>
      <c r="S113">
        <v>75.959999999999994</v>
      </c>
      <c r="T113" s="3"/>
    </row>
    <row r="114" spans="1:20" x14ac:dyDescent="0.3">
      <c r="A114">
        <v>113</v>
      </c>
      <c r="B114" t="s">
        <v>481</v>
      </c>
      <c r="C114">
        <f t="shared" si="1"/>
        <v>44</v>
      </c>
      <c r="D114" s="1">
        <v>43042</v>
      </c>
      <c r="E114" s="1">
        <v>43049</v>
      </c>
      <c r="F114" t="s">
        <v>46</v>
      </c>
      <c r="G114" t="s">
        <v>482</v>
      </c>
      <c r="H114" t="s">
        <v>483</v>
      </c>
      <c r="I114" t="s">
        <v>22</v>
      </c>
      <c r="J114" t="s">
        <v>23</v>
      </c>
      <c r="K114" t="s">
        <v>484</v>
      </c>
      <c r="L114" t="s">
        <v>485</v>
      </c>
      <c r="M114">
        <v>50322</v>
      </c>
      <c r="N114" t="s">
        <v>101</v>
      </c>
      <c r="O114" t="s">
        <v>488</v>
      </c>
      <c r="P114" t="s">
        <v>42</v>
      </c>
      <c r="Q114" t="s">
        <v>71</v>
      </c>
      <c r="R114" t="s">
        <v>489</v>
      </c>
      <c r="S114">
        <v>27.24</v>
      </c>
      <c r="T114" s="3"/>
    </row>
    <row r="115" spans="1:20" x14ac:dyDescent="0.3">
      <c r="A115">
        <v>114</v>
      </c>
      <c r="B115" t="s">
        <v>490</v>
      </c>
      <c r="C115">
        <f t="shared" si="1"/>
        <v>35</v>
      </c>
      <c r="D115" s="1">
        <v>42241</v>
      </c>
      <c r="E115" s="1">
        <v>42243</v>
      </c>
      <c r="F115" t="s">
        <v>19</v>
      </c>
      <c r="G115" t="s">
        <v>491</v>
      </c>
      <c r="H115" t="s">
        <v>492</v>
      </c>
      <c r="I115" t="s">
        <v>22</v>
      </c>
      <c r="J115" t="s">
        <v>23</v>
      </c>
      <c r="K115" t="s">
        <v>493</v>
      </c>
      <c r="L115" t="s">
        <v>494</v>
      </c>
      <c r="M115">
        <v>43229</v>
      </c>
      <c r="N115" t="s">
        <v>144</v>
      </c>
      <c r="O115" t="s">
        <v>495</v>
      </c>
      <c r="P115" t="s">
        <v>42</v>
      </c>
      <c r="Q115" t="s">
        <v>265</v>
      </c>
      <c r="R115" t="s">
        <v>496</v>
      </c>
      <c r="S115">
        <v>40.095999999999997</v>
      </c>
      <c r="T115" s="3"/>
    </row>
    <row r="116" spans="1:20" x14ac:dyDescent="0.3">
      <c r="A116">
        <v>115</v>
      </c>
      <c r="B116" t="s">
        <v>490</v>
      </c>
      <c r="C116">
        <f t="shared" si="1"/>
        <v>35</v>
      </c>
      <c r="D116" s="1">
        <v>42241</v>
      </c>
      <c r="E116" s="1">
        <v>42243</v>
      </c>
      <c r="F116" t="s">
        <v>19</v>
      </c>
      <c r="G116" t="s">
        <v>491</v>
      </c>
      <c r="H116" t="s">
        <v>492</v>
      </c>
      <c r="I116" t="s">
        <v>22</v>
      </c>
      <c r="J116" t="s">
        <v>23</v>
      </c>
      <c r="K116" t="s">
        <v>493</v>
      </c>
      <c r="L116" t="s">
        <v>494</v>
      </c>
      <c r="M116">
        <v>43229</v>
      </c>
      <c r="N116" t="s">
        <v>144</v>
      </c>
      <c r="O116" t="s">
        <v>497</v>
      </c>
      <c r="P116" t="s">
        <v>42</v>
      </c>
      <c r="Q116" t="s">
        <v>169</v>
      </c>
      <c r="R116" t="s">
        <v>498</v>
      </c>
      <c r="S116">
        <v>4.72</v>
      </c>
      <c r="T116" s="3"/>
    </row>
    <row r="117" spans="1:20" x14ac:dyDescent="0.3">
      <c r="A117">
        <v>116</v>
      </c>
      <c r="B117" t="s">
        <v>490</v>
      </c>
      <c r="C117">
        <f t="shared" si="1"/>
        <v>35</v>
      </c>
      <c r="D117" s="1">
        <v>42241</v>
      </c>
      <c r="E117" s="1">
        <v>42243</v>
      </c>
      <c r="F117" t="s">
        <v>19</v>
      </c>
      <c r="G117" t="s">
        <v>491</v>
      </c>
      <c r="H117" t="s">
        <v>492</v>
      </c>
      <c r="I117" t="s">
        <v>22</v>
      </c>
      <c r="J117" t="s">
        <v>23</v>
      </c>
      <c r="K117" t="s">
        <v>493</v>
      </c>
      <c r="L117" t="s">
        <v>494</v>
      </c>
      <c r="M117">
        <v>43229</v>
      </c>
      <c r="N117" t="s">
        <v>144</v>
      </c>
      <c r="O117" t="s">
        <v>499</v>
      </c>
      <c r="P117" t="s">
        <v>42</v>
      </c>
      <c r="Q117" t="s">
        <v>86</v>
      </c>
      <c r="R117" t="s">
        <v>500</v>
      </c>
      <c r="S117">
        <v>23.975999999999999</v>
      </c>
      <c r="T117" s="3"/>
    </row>
    <row r="118" spans="1:20" x14ac:dyDescent="0.3">
      <c r="A118">
        <v>117</v>
      </c>
      <c r="B118" t="s">
        <v>490</v>
      </c>
      <c r="C118">
        <f t="shared" si="1"/>
        <v>35</v>
      </c>
      <c r="D118" s="1">
        <v>42241</v>
      </c>
      <c r="E118" s="1">
        <v>42243</v>
      </c>
      <c r="F118" t="s">
        <v>19</v>
      </c>
      <c r="G118" t="s">
        <v>491</v>
      </c>
      <c r="H118" t="s">
        <v>492</v>
      </c>
      <c r="I118" t="s">
        <v>22</v>
      </c>
      <c r="J118" t="s">
        <v>23</v>
      </c>
      <c r="K118" t="s">
        <v>493</v>
      </c>
      <c r="L118" t="s">
        <v>494</v>
      </c>
      <c r="M118">
        <v>43229</v>
      </c>
      <c r="N118" t="s">
        <v>144</v>
      </c>
      <c r="O118" t="s">
        <v>501</v>
      </c>
      <c r="P118" t="s">
        <v>42</v>
      </c>
      <c r="Q118" t="s">
        <v>169</v>
      </c>
      <c r="R118" t="s">
        <v>502</v>
      </c>
      <c r="S118">
        <v>130.464</v>
      </c>
      <c r="T118" s="3"/>
    </row>
    <row r="119" spans="1:20" x14ac:dyDescent="0.3">
      <c r="A119">
        <v>118</v>
      </c>
      <c r="B119" t="s">
        <v>503</v>
      </c>
      <c r="C119">
        <f t="shared" si="1"/>
        <v>10</v>
      </c>
      <c r="D119" s="1">
        <v>42431</v>
      </c>
      <c r="E119" s="1">
        <v>42435</v>
      </c>
      <c r="F119" t="s">
        <v>46</v>
      </c>
      <c r="G119" t="s">
        <v>504</v>
      </c>
      <c r="H119" t="s">
        <v>505</v>
      </c>
      <c r="I119" t="s">
        <v>22</v>
      </c>
      <c r="J119" t="s">
        <v>23</v>
      </c>
      <c r="K119" t="s">
        <v>91</v>
      </c>
      <c r="L119" t="s">
        <v>92</v>
      </c>
      <c r="M119">
        <v>98103</v>
      </c>
      <c r="N119" t="s">
        <v>40</v>
      </c>
      <c r="O119" t="s">
        <v>506</v>
      </c>
      <c r="P119" t="s">
        <v>28</v>
      </c>
      <c r="Q119" t="s">
        <v>52</v>
      </c>
      <c r="R119" t="s">
        <v>507</v>
      </c>
      <c r="S119">
        <v>787.53</v>
      </c>
      <c r="T119" s="3"/>
    </row>
    <row r="120" spans="1:20" x14ac:dyDescent="0.3">
      <c r="A120">
        <v>119</v>
      </c>
      <c r="B120" t="s">
        <v>508</v>
      </c>
      <c r="C120">
        <f t="shared" si="1"/>
        <v>15</v>
      </c>
      <c r="D120" s="1">
        <v>42465</v>
      </c>
      <c r="E120" s="1">
        <v>42470</v>
      </c>
      <c r="F120" t="s">
        <v>46</v>
      </c>
      <c r="G120" t="s">
        <v>509</v>
      </c>
      <c r="H120" t="s">
        <v>510</v>
      </c>
      <c r="I120" t="s">
        <v>37</v>
      </c>
      <c r="J120" t="s">
        <v>23</v>
      </c>
      <c r="K120" t="s">
        <v>511</v>
      </c>
      <c r="L120" t="s">
        <v>331</v>
      </c>
      <c r="M120">
        <v>37620</v>
      </c>
      <c r="N120" t="s">
        <v>26</v>
      </c>
      <c r="O120" t="s">
        <v>512</v>
      </c>
      <c r="P120" t="s">
        <v>42</v>
      </c>
      <c r="Q120" t="s">
        <v>71</v>
      </c>
      <c r="R120" t="s">
        <v>513</v>
      </c>
      <c r="S120">
        <v>157.79400000000001</v>
      </c>
      <c r="T120" s="3"/>
    </row>
    <row r="121" spans="1:20" x14ac:dyDescent="0.3">
      <c r="A121">
        <v>120</v>
      </c>
      <c r="B121" t="s">
        <v>514</v>
      </c>
      <c r="C121">
        <f t="shared" si="1"/>
        <v>24</v>
      </c>
      <c r="D121" s="1">
        <v>42898</v>
      </c>
      <c r="E121" s="1">
        <v>42901</v>
      </c>
      <c r="F121" t="s">
        <v>184</v>
      </c>
      <c r="G121" t="s">
        <v>515</v>
      </c>
      <c r="H121" t="s">
        <v>516</v>
      </c>
      <c r="I121" t="s">
        <v>22</v>
      </c>
      <c r="J121" t="s">
        <v>23</v>
      </c>
      <c r="K121" t="s">
        <v>517</v>
      </c>
      <c r="L121" t="s">
        <v>241</v>
      </c>
      <c r="M121">
        <v>19805</v>
      </c>
      <c r="N121" t="s">
        <v>144</v>
      </c>
      <c r="O121" t="s">
        <v>518</v>
      </c>
      <c r="P121" t="s">
        <v>28</v>
      </c>
      <c r="Q121" t="s">
        <v>61</v>
      </c>
      <c r="R121" t="s">
        <v>519</v>
      </c>
      <c r="S121">
        <v>47.04</v>
      </c>
      <c r="T121" s="3"/>
    </row>
    <row r="122" spans="1:20" x14ac:dyDescent="0.3">
      <c r="A122">
        <v>121</v>
      </c>
      <c r="B122" t="s">
        <v>514</v>
      </c>
      <c r="C122">
        <f t="shared" si="1"/>
        <v>24</v>
      </c>
      <c r="D122" s="1">
        <v>42898</v>
      </c>
      <c r="E122" s="1">
        <v>42901</v>
      </c>
      <c r="F122" t="s">
        <v>184</v>
      </c>
      <c r="G122" t="s">
        <v>515</v>
      </c>
      <c r="H122" t="s">
        <v>516</v>
      </c>
      <c r="I122" t="s">
        <v>22</v>
      </c>
      <c r="J122" t="s">
        <v>23</v>
      </c>
      <c r="K122" t="s">
        <v>517</v>
      </c>
      <c r="L122" t="s">
        <v>241</v>
      </c>
      <c r="M122">
        <v>19805</v>
      </c>
      <c r="N122" t="s">
        <v>144</v>
      </c>
      <c r="O122" t="s">
        <v>70</v>
      </c>
      <c r="P122" t="s">
        <v>42</v>
      </c>
      <c r="Q122" t="s">
        <v>71</v>
      </c>
      <c r="R122" t="s">
        <v>72</v>
      </c>
      <c r="S122">
        <v>30.84</v>
      </c>
      <c r="T122" s="3"/>
    </row>
    <row r="123" spans="1:20" x14ac:dyDescent="0.3">
      <c r="A123">
        <v>122</v>
      </c>
      <c r="B123" t="s">
        <v>514</v>
      </c>
      <c r="C123">
        <f t="shared" si="1"/>
        <v>24</v>
      </c>
      <c r="D123" s="1">
        <v>42898</v>
      </c>
      <c r="E123" s="1">
        <v>42901</v>
      </c>
      <c r="F123" t="s">
        <v>184</v>
      </c>
      <c r="G123" t="s">
        <v>515</v>
      </c>
      <c r="H123" t="s">
        <v>516</v>
      </c>
      <c r="I123" t="s">
        <v>22</v>
      </c>
      <c r="J123" t="s">
        <v>23</v>
      </c>
      <c r="K123" t="s">
        <v>517</v>
      </c>
      <c r="L123" t="s">
        <v>241</v>
      </c>
      <c r="M123">
        <v>19805</v>
      </c>
      <c r="N123" t="s">
        <v>144</v>
      </c>
      <c r="O123" t="s">
        <v>520</v>
      </c>
      <c r="P123" t="s">
        <v>42</v>
      </c>
      <c r="Q123" t="s">
        <v>55</v>
      </c>
      <c r="R123" t="s">
        <v>521</v>
      </c>
      <c r="S123">
        <v>226.56</v>
      </c>
      <c r="T123" s="3"/>
    </row>
    <row r="124" spans="1:20" x14ac:dyDescent="0.3">
      <c r="A124">
        <v>123</v>
      </c>
      <c r="B124" t="s">
        <v>514</v>
      </c>
      <c r="C124">
        <f t="shared" si="1"/>
        <v>24</v>
      </c>
      <c r="D124" s="1">
        <v>42898</v>
      </c>
      <c r="E124" s="1">
        <v>42901</v>
      </c>
      <c r="F124" t="s">
        <v>184</v>
      </c>
      <c r="G124" t="s">
        <v>515</v>
      </c>
      <c r="H124" t="s">
        <v>516</v>
      </c>
      <c r="I124" t="s">
        <v>22</v>
      </c>
      <c r="J124" t="s">
        <v>23</v>
      </c>
      <c r="K124" t="s">
        <v>517</v>
      </c>
      <c r="L124" t="s">
        <v>241</v>
      </c>
      <c r="M124">
        <v>19805</v>
      </c>
      <c r="N124" t="s">
        <v>144</v>
      </c>
      <c r="O124" t="s">
        <v>522</v>
      </c>
      <c r="P124" t="s">
        <v>42</v>
      </c>
      <c r="Q124" t="s">
        <v>169</v>
      </c>
      <c r="R124" t="s">
        <v>523</v>
      </c>
      <c r="S124">
        <v>115.02</v>
      </c>
      <c r="T124" s="3"/>
    </row>
    <row r="125" spans="1:20" x14ac:dyDescent="0.3">
      <c r="A125">
        <v>124</v>
      </c>
      <c r="B125" t="s">
        <v>514</v>
      </c>
      <c r="C125">
        <f t="shared" si="1"/>
        <v>24</v>
      </c>
      <c r="D125" s="1">
        <v>42898</v>
      </c>
      <c r="E125" s="1">
        <v>42901</v>
      </c>
      <c r="F125" t="s">
        <v>184</v>
      </c>
      <c r="G125" t="s">
        <v>515</v>
      </c>
      <c r="H125" t="s">
        <v>516</v>
      </c>
      <c r="I125" t="s">
        <v>22</v>
      </c>
      <c r="J125" t="s">
        <v>23</v>
      </c>
      <c r="K125" t="s">
        <v>517</v>
      </c>
      <c r="L125" t="s">
        <v>241</v>
      </c>
      <c r="M125">
        <v>19805</v>
      </c>
      <c r="N125" t="s">
        <v>144</v>
      </c>
      <c r="O125" t="s">
        <v>524</v>
      </c>
      <c r="P125" t="s">
        <v>67</v>
      </c>
      <c r="Q125" t="s">
        <v>68</v>
      </c>
      <c r="R125" t="s">
        <v>525</v>
      </c>
      <c r="S125">
        <v>68.040000000000006</v>
      </c>
      <c r="T125" s="3"/>
    </row>
    <row r="126" spans="1:20" x14ac:dyDescent="0.3">
      <c r="A126">
        <v>125</v>
      </c>
      <c r="B126" t="s">
        <v>526</v>
      </c>
      <c r="C126">
        <f t="shared" si="1"/>
        <v>52</v>
      </c>
      <c r="D126" s="1">
        <v>42364</v>
      </c>
      <c r="E126" s="1">
        <v>42366</v>
      </c>
      <c r="F126" t="s">
        <v>19</v>
      </c>
      <c r="G126" t="s">
        <v>527</v>
      </c>
      <c r="H126" t="s">
        <v>528</v>
      </c>
      <c r="I126" t="s">
        <v>98</v>
      </c>
      <c r="J126" t="s">
        <v>23</v>
      </c>
      <c r="K126" t="s">
        <v>180</v>
      </c>
      <c r="L126" t="s">
        <v>100</v>
      </c>
      <c r="M126">
        <v>77041</v>
      </c>
      <c r="N126" t="s">
        <v>101</v>
      </c>
      <c r="O126" t="s">
        <v>529</v>
      </c>
      <c r="P126" t="s">
        <v>28</v>
      </c>
      <c r="Q126" t="s">
        <v>32</v>
      </c>
      <c r="R126" t="s">
        <v>530</v>
      </c>
      <c r="S126">
        <v>600.55799999999999</v>
      </c>
      <c r="T126" s="3"/>
    </row>
    <row r="127" spans="1:20" x14ac:dyDescent="0.3">
      <c r="A127">
        <v>126</v>
      </c>
      <c r="B127" t="s">
        <v>531</v>
      </c>
      <c r="C127">
        <f t="shared" si="1"/>
        <v>39</v>
      </c>
      <c r="D127" s="1">
        <v>42267</v>
      </c>
      <c r="E127" s="1">
        <v>42272</v>
      </c>
      <c r="F127" t="s">
        <v>46</v>
      </c>
      <c r="G127" t="s">
        <v>532</v>
      </c>
      <c r="H127" t="s">
        <v>533</v>
      </c>
      <c r="I127" t="s">
        <v>22</v>
      </c>
      <c r="J127" t="s">
        <v>23</v>
      </c>
      <c r="K127" t="s">
        <v>534</v>
      </c>
      <c r="L127" t="s">
        <v>207</v>
      </c>
      <c r="M127">
        <v>61701</v>
      </c>
      <c r="N127" t="s">
        <v>101</v>
      </c>
      <c r="O127" t="s">
        <v>535</v>
      </c>
      <c r="P127" t="s">
        <v>28</v>
      </c>
      <c r="Q127" t="s">
        <v>52</v>
      </c>
      <c r="R127" t="s">
        <v>536</v>
      </c>
      <c r="S127">
        <v>617.70000000000005</v>
      </c>
      <c r="T127" s="3"/>
    </row>
    <row r="128" spans="1:20" x14ac:dyDescent="0.3">
      <c r="A128">
        <v>127</v>
      </c>
      <c r="B128" t="s">
        <v>537</v>
      </c>
      <c r="C128">
        <f t="shared" si="1"/>
        <v>45</v>
      </c>
      <c r="D128" s="1">
        <v>43409</v>
      </c>
      <c r="E128" s="1">
        <v>43416</v>
      </c>
      <c r="F128" t="s">
        <v>46</v>
      </c>
      <c r="G128" t="s">
        <v>538</v>
      </c>
      <c r="H128" t="s">
        <v>539</v>
      </c>
      <c r="I128" t="s">
        <v>22</v>
      </c>
      <c r="J128" t="s">
        <v>23</v>
      </c>
      <c r="K128" t="s">
        <v>540</v>
      </c>
      <c r="L128" t="s">
        <v>306</v>
      </c>
      <c r="M128">
        <v>85023</v>
      </c>
      <c r="N128" t="s">
        <v>40</v>
      </c>
      <c r="O128" t="s">
        <v>541</v>
      </c>
      <c r="P128" t="s">
        <v>42</v>
      </c>
      <c r="Q128" t="s">
        <v>71</v>
      </c>
      <c r="R128" t="s">
        <v>542</v>
      </c>
      <c r="S128">
        <v>2.3879999999999999</v>
      </c>
      <c r="T128" s="3"/>
    </row>
    <row r="129" spans="1:20" x14ac:dyDescent="0.3">
      <c r="A129">
        <v>128</v>
      </c>
      <c r="B129" t="s">
        <v>537</v>
      </c>
      <c r="C129">
        <f t="shared" si="1"/>
        <v>45</v>
      </c>
      <c r="D129" s="1">
        <v>43409</v>
      </c>
      <c r="E129" s="1">
        <v>43416</v>
      </c>
      <c r="F129" t="s">
        <v>46</v>
      </c>
      <c r="G129" t="s">
        <v>538</v>
      </c>
      <c r="H129" t="s">
        <v>539</v>
      </c>
      <c r="I129" t="s">
        <v>22</v>
      </c>
      <c r="J129" t="s">
        <v>23</v>
      </c>
      <c r="K129" t="s">
        <v>540</v>
      </c>
      <c r="L129" t="s">
        <v>306</v>
      </c>
      <c r="M129">
        <v>85023</v>
      </c>
      <c r="N129" t="s">
        <v>40</v>
      </c>
      <c r="O129" t="s">
        <v>543</v>
      </c>
      <c r="P129" t="s">
        <v>42</v>
      </c>
      <c r="Q129" t="s">
        <v>55</v>
      </c>
      <c r="R129" t="s">
        <v>544</v>
      </c>
      <c r="S129">
        <v>243.99199999999999</v>
      </c>
      <c r="T129" s="3"/>
    </row>
    <row r="130" spans="1:20" x14ac:dyDescent="0.3">
      <c r="A130">
        <v>129</v>
      </c>
      <c r="B130" t="s">
        <v>545</v>
      </c>
      <c r="C130">
        <f t="shared" si="1"/>
        <v>45</v>
      </c>
      <c r="D130" s="1">
        <v>43045</v>
      </c>
      <c r="E130" s="1">
        <v>43049</v>
      </c>
      <c r="F130" t="s">
        <v>19</v>
      </c>
      <c r="G130" t="s">
        <v>546</v>
      </c>
      <c r="H130" t="s">
        <v>547</v>
      </c>
      <c r="I130" t="s">
        <v>98</v>
      </c>
      <c r="J130" t="s">
        <v>23</v>
      </c>
      <c r="K130" t="s">
        <v>38</v>
      </c>
      <c r="L130" t="s">
        <v>39</v>
      </c>
      <c r="M130">
        <v>90004</v>
      </c>
      <c r="N130" t="s">
        <v>40</v>
      </c>
      <c r="O130" t="s">
        <v>300</v>
      </c>
      <c r="P130" t="s">
        <v>28</v>
      </c>
      <c r="Q130" t="s">
        <v>32</v>
      </c>
      <c r="R130" t="s">
        <v>548</v>
      </c>
      <c r="S130">
        <v>81.424000000000007</v>
      </c>
      <c r="T130" s="3"/>
    </row>
    <row r="131" spans="1:20" x14ac:dyDescent="0.3">
      <c r="A131">
        <v>130</v>
      </c>
      <c r="B131" t="s">
        <v>545</v>
      </c>
      <c r="C131">
        <f t="shared" ref="C131:C194" si="2">WEEKNUM(D131,1)</f>
        <v>45</v>
      </c>
      <c r="D131" s="1">
        <v>43045</v>
      </c>
      <c r="E131" s="1">
        <v>43049</v>
      </c>
      <c r="F131" t="s">
        <v>19</v>
      </c>
      <c r="G131" t="s">
        <v>546</v>
      </c>
      <c r="H131" t="s">
        <v>547</v>
      </c>
      <c r="I131" t="s">
        <v>98</v>
      </c>
      <c r="J131" t="s">
        <v>23</v>
      </c>
      <c r="K131" t="s">
        <v>38</v>
      </c>
      <c r="L131" t="s">
        <v>39</v>
      </c>
      <c r="M131">
        <v>90004</v>
      </c>
      <c r="N131" t="s">
        <v>40</v>
      </c>
      <c r="O131" t="s">
        <v>549</v>
      </c>
      <c r="P131" t="s">
        <v>28</v>
      </c>
      <c r="Q131" t="s">
        <v>61</v>
      </c>
      <c r="R131" t="s">
        <v>550</v>
      </c>
      <c r="S131">
        <v>238.56</v>
      </c>
      <c r="T131" s="3"/>
    </row>
    <row r="132" spans="1:20" x14ac:dyDescent="0.3">
      <c r="A132">
        <v>131</v>
      </c>
      <c r="B132" t="s">
        <v>551</v>
      </c>
      <c r="C132">
        <f t="shared" si="2"/>
        <v>5</v>
      </c>
      <c r="D132" s="1">
        <v>43133</v>
      </c>
      <c r="E132" s="1">
        <v>43136</v>
      </c>
      <c r="F132" t="s">
        <v>184</v>
      </c>
      <c r="G132" t="s">
        <v>552</v>
      </c>
      <c r="H132" t="s">
        <v>553</v>
      </c>
      <c r="I132" t="s">
        <v>37</v>
      </c>
      <c r="J132" t="s">
        <v>23</v>
      </c>
      <c r="K132" t="s">
        <v>493</v>
      </c>
      <c r="L132" t="s">
        <v>494</v>
      </c>
      <c r="M132">
        <v>43229</v>
      </c>
      <c r="N132" t="s">
        <v>144</v>
      </c>
      <c r="O132" t="s">
        <v>554</v>
      </c>
      <c r="P132" t="s">
        <v>67</v>
      </c>
      <c r="Q132" t="s">
        <v>68</v>
      </c>
      <c r="R132" t="s">
        <v>555</v>
      </c>
      <c r="S132">
        <v>59.97</v>
      </c>
      <c r="T132" s="3"/>
    </row>
    <row r="133" spans="1:20" x14ac:dyDescent="0.3">
      <c r="A133">
        <v>132</v>
      </c>
      <c r="B133" t="s">
        <v>551</v>
      </c>
      <c r="C133">
        <f t="shared" si="2"/>
        <v>5</v>
      </c>
      <c r="D133" s="1">
        <v>43133</v>
      </c>
      <c r="E133" s="1">
        <v>43136</v>
      </c>
      <c r="F133" t="s">
        <v>184</v>
      </c>
      <c r="G133" t="s">
        <v>552</v>
      </c>
      <c r="H133" t="s">
        <v>553</v>
      </c>
      <c r="I133" t="s">
        <v>37</v>
      </c>
      <c r="J133" t="s">
        <v>23</v>
      </c>
      <c r="K133" t="s">
        <v>493</v>
      </c>
      <c r="L133" t="s">
        <v>494</v>
      </c>
      <c r="M133">
        <v>43229</v>
      </c>
      <c r="N133" t="s">
        <v>144</v>
      </c>
      <c r="O133" t="s">
        <v>556</v>
      </c>
      <c r="P133" t="s">
        <v>42</v>
      </c>
      <c r="Q133" t="s">
        <v>86</v>
      </c>
      <c r="R133" t="s">
        <v>557</v>
      </c>
      <c r="S133">
        <v>78.304000000000002</v>
      </c>
      <c r="T133" s="3"/>
    </row>
    <row r="134" spans="1:20" x14ac:dyDescent="0.3">
      <c r="A134">
        <v>133</v>
      </c>
      <c r="B134" t="s">
        <v>551</v>
      </c>
      <c r="C134">
        <f t="shared" si="2"/>
        <v>5</v>
      </c>
      <c r="D134" s="1">
        <v>43133</v>
      </c>
      <c r="E134" s="1">
        <v>43136</v>
      </c>
      <c r="F134" t="s">
        <v>184</v>
      </c>
      <c r="G134" t="s">
        <v>552</v>
      </c>
      <c r="H134" t="s">
        <v>553</v>
      </c>
      <c r="I134" t="s">
        <v>37</v>
      </c>
      <c r="J134" t="s">
        <v>23</v>
      </c>
      <c r="K134" t="s">
        <v>493</v>
      </c>
      <c r="L134" t="s">
        <v>494</v>
      </c>
      <c r="M134">
        <v>43229</v>
      </c>
      <c r="N134" t="s">
        <v>144</v>
      </c>
      <c r="O134" t="s">
        <v>558</v>
      </c>
      <c r="P134" t="s">
        <v>42</v>
      </c>
      <c r="Q134" t="s">
        <v>265</v>
      </c>
      <c r="R134" t="s">
        <v>559</v>
      </c>
      <c r="S134">
        <v>21.456</v>
      </c>
      <c r="T134" s="3"/>
    </row>
    <row r="135" spans="1:20" x14ac:dyDescent="0.3">
      <c r="A135">
        <v>134</v>
      </c>
      <c r="B135" t="s">
        <v>560</v>
      </c>
      <c r="C135">
        <f t="shared" si="2"/>
        <v>41</v>
      </c>
      <c r="D135" s="1">
        <v>43021</v>
      </c>
      <c r="E135" s="1">
        <v>43027</v>
      </c>
      <c r="F135" t="s">
        <v>46</v>
      </c>
      <c r="G135" t="s">
        <v>561</v>
      </c>
      <c r="H135" t="s">
        <v>562</v>
      </c>
      <c r="I135" t="s">
        <v>22</v>
      </c>
      <c r="J135" t="s">
        <v>23</v>
      </c>
      <c r="K135" t="s">
        <v>563</v>
      </c>
      <c r="L135" t="s">
        <v>39</v>
      </c>
      <c r="M135">
        <v>95661</v>
      </c>
      <c r="N135" t="s">
        <v>40</v>
      </c>
      <c r="O135" t="s">
        <v>564</v>
      </c>
      <c r="P135" t="s">
        <v>42</v>
      </c>
      <c r="Q135" t="s">
        <v>86</v>
      </c>
      <c r="R135" t="s">
        <v>565</v>
      </c>
      <c r="S135">
        <v>20.04</v>
      </c>
      <c r="T135" s="3"/>
    </row>
    <row r="136" spans="1:20" x14ac:dyDescent="0.3">
      <c r="A136">
        <v>135</v>
      </c>
      <c r="B136" t="s">
        <v>560</v>
      </c>
      <c r="C136">
        <f t="shared" si="2"/>
        <v>41</v>
      </c>
      <c r="D136" s="1">
        <v>43021</v>
      </c>
      <c r="E136" s="1">
        <v>43027</v>
      </c>
      <c r="F136" t="s">
        <v>46</v>
      </c>
      <c r="G136" t="s">
        <v>561</v>
      </c>
      <c r="H136" t="s">
        <v>562</v>
      </c>
      <c r="I136" t="s">
        <v>22</v>
      </c>
      <c r="J136" t="s">
        <v>23</v>
      </c>
      <c r="K136" t="s">
        <v>563</v>
      </c>
      <c r="L136" t="s">
        <v>39</v>
      </c>
      <c r="M136">
        <v>95661</v>
      </c>
      <c r="N136" t="s">
        <v>40</v>
      </c>
      <c r="O136" t="s">
        <v>566</v>
      </c>
      <c r="P136" t="s">
        <v>42</v>
      </c>
      <c r="Q136" t="s">
        <v>86</v>
      </c>
      <c r="R136" t="s">
        <v>567</v>
      </c>
      <c r="S136">
        <v>35.44</v>
      </c>
      <c r="T136" s="3"/>
    </row>
    <row r="137" spans="1:20" x14ac:dyDescent="0.3">
      <c r="A137">
        <v>136</v>
      </c>
      <c r="B137" t="s">
        <v>560</v>
      </c>
      <c r="C137">
        <f t="shared" si="2"/>
        <v>41</v>
      </c>
      <c r="D137" s="1">
        <v>43021</v>
      </c>
      <c r="E137" s="1">
        <v>43027</v>
      </c>
      <c r="F137" t="s">
        <v>46</v>
      </c>
      <c r="G137" t="s">
        <v>561</v>
      </c>
      <c r="H137" t="s">
        <v>562</v>
      </c>
      <c r="I137" t="s">
        <v>22</v>
      </c>
      <c r="J137" t="s">
        <v>23</v>
      </c>
      <c r="K137" t="s">
        <v>563</v>
      </c>
      <c r="L137" t="s">
        <v>39</v>
      </c>
      <c r="M137">
        <v>95661</v>
      </c>
      <c r="N137" t="s">
        <v>40</v>
      </c>
      <c r="O137" t="s">
        <v>568</v>
      </c>
      <c r="P137" t="s">
        <v>42</v>
      </c>
      <c r="Q137" t="s">
        <v>64</v>
      </c>
      <c r="R137" t="s">
        <v>569</v>
      </c>
      <c r="S137">
        <v>11.52</v>
      </c>
      <c r="T137" s="3"/>
    </row>
    <row r="138" spans="1:20" x14ac:dyDescent="0.3">
      <c r="A138">
        <v>137</v>
      </c>
      <c r="B138" t="s">
        <v>560</v>
      </c>
      <c r="C138">
        <f t="shared" si="2"/>
        <v>41</v>
      </c>
      <c r="D138" s="1">
        <v>43021</v>
      </c>
      <c r="E138" s="1">
        <v>43027</v>
      </c>
      <c r="F138" t="s">
        <v>46</v>
      </c>
      <c r="G138" t="s">
        <v>561</v>
      </c>
      <c r="H138" t="s">
        <v>562</v>
      </c>
      <c r="I138" t="s">
        <v>22</v>
      </c>
      <c r="J138" t="s">
        <v>23</v>
      </c>
      <c r="K138" t="s">
        <v>563</v>
      </c>
      <c r="L138" t="s">
        <v>39</v>
      </c>
      <c r="M138">
        <v>95661</v>
      </c>
      <c r="N138" t="s">
        <v>40</v>
      </c>
      <c r="O138" t="s">
        <v>570</v>
      </c>
      <c r="P138" t="s">
        <v>42</v>
      </c>
      <c r="Q138" t="s">
        <v>265</v>
      </c>
      <c r="R138" t="s">
        <v>571</v>
      </c>
      <c r="S138">
        <v>4.0199999999999996</v>
      </c>
      <c r="T138" s="3"/>
    </row>
    <row r="139" spans="1:20" x14ac:dyDescent="0.3">
      <c r="A139">
        <v>138</v>
      </c>
      <c r="B139" t="s">
        <v>560</v>
      </c>
      <c r="C139">
        <f t="shared" si="2"/>
        <v>41</v>
      </c>
      <c r="D139" s="1">
        <v>43021</v>
      </c>
      <c r="E139" s="1">
        <v>43027</v>
      </c>
      <c r="F139" t="s">
        <v>46</v>
      </c>
      <c r="G139" t="s">
        <v>561</v>
      </c>
      <c r="H139" t="s">
        <v>562</v>
      </c>
      <c r="I139" t="s">
        <v>22</v>
      </c>
      <c r="J139" t="s">
        <v>23</v>
      </c>
      <c r="K139" t="s">
        <v>563</v>
      </c>
      <c r="L139" t="s">
        <v>39</v>
      </c>
      <c r="M139">
        <v>95661</v>
      </c>
      <c r="N139" t="s">
        <v>40</v>
      </c>
      <c r="O139" t="s">
        <v>572</v>
      </c>
      <c r="P139" t="s">
        <v>42</v>
      </c>
      <c r="Q139" t="s">
        <v>71</v>
      </c>
      <c r="R139" t="s">
        <v>573</v>
      </c>
      <c r="S139">
        <v>76.176000000000002</v>
      </c>
      <c r="T139" s="3"/>
    </row>
    <row r="140" spans="1:20" x14ac:dyDescent="0.3">
      <c r="A140">
        <v>139</v>
      </c>
      <c r="B140" t="s">
        <v>560</v>
      </c>
      <c r="C140">
        <f t="shared" si="2"/>
        <v>41</v>
      </c>
      <c r="D140" s="1">
        <v>43021</v>
      </c>
      <c r="E140" s="1">
        <v>43027</v>
      </c>
      <c r="F140" t="s">
        <v>46</v>
      </c>
      <c r="G140" t="s">
        <v>561</v>
      </c>
      <c r="H140" t="s">
        <v>562</v>
      </c>
      <c r="I140" t="s">
        <v>22</v>
      </c>
      <c r="J140" t="s">
        <v>23</v>
      </c>
      <c r="K140" t="s">
        <v>563</v>
      </c>
      <c r="L140" t="s">
        <v>39</v>
      </c>
      <c r="M140">
        <v>95661</v>
      </c>
      <c r="N140" t="s">
        <v>40</v>
      </c>
      <c r="O140" t="s">
        <v>574</v>
      </c>
      <c r="P140" t="s">
        <v>42</v>
      </c>
      <c r="Q140" t="s">
        <v>575</v>
      </c>
      <c r="R140" t="s">
        <v>576</v>
      </c>
      <c r="S140">
        <v>65.88</v>
      </c>
      <c r="T140" s="3"/>
    </row>
    <row r="141" spans="1:20" x14ac:dyDescent="0.3">
      <c r="A141">
        <v>140</v>
      </c>
      <c r="B141" t="s">
        <v>560</v>
      </c>
      <c r="C141">
        <f t="shared" si="2"/>
        <v>41</v>
      </c>
      <c r="D141" s="1">
        <v>43021</v>
      </c>
      <c r="E141" s="1">
        <v>43027</v>
      </c>
      <c r="F141" t="s">
        <v>46</v>
      </c>
      <c r="G141" t="s">
        <v>561</v>
      </c>
      <c r="H141" t="s">
        <v>562</v>
      </c>
      <c r="I141" t="s">
        <v>22</v>
      </c>
      <c r="J141" t="s">
        <v>23</v>
      </c>
      <c r="K141" t="s">
        <v>563</v>
      </c>
      <c r="L141" t="s">
        <v>39</v>
      </c>
      <c r="M141">
        <v>95661</v>
      </c>
      <c r="N141" t="s">
        <v>40</v>
      </c>
      <c r="O141" t="s">
        <v>255</v>
      </c>
      <c r="P141" t="s">
        <v>28</v>
      </c>
      <c r="Q141" t="s">
        <v>61</v>
      </c>
      <c r="R141" t="s">
        <v>256</v>
      </c>
      <c r="S141">
        <v>43.12</v>
      </c>
      <c r="T141" s="3"/>
    </row>
    <row r="142" spans="1:20" x14ac:dyDescent="0.3">
      <c r="A142">
        <v>141</v>
      </c>
      <c r="B142" t="s">
        <v>577</v>
      </c>
      <c r="C142">
        <f t="shared" si="2"/>
        <v>36</v>
      </c>
      <c r="D142" s="1">
        <v>42983</v>
      </c>
      <c r="E142" s="1">
        <v>42985</v>
      </c>
      <c r="F142" t="s">
        <v>19</v>
      </c>
      <c r="G142" t="s">
        <v>578</v>
      </c>
      <c r="H142" t="s">
        <v>579</v>
      </c>
      <c r="I142" t="s">
        <v>37</v>
      </c>
      <c r="J142" t="s">
        <v>23</v>
      </c>
      <c r="K142" t="s">
        <v>142</v>
      </c>
      <c r="L142" t="s">
        <v>143</v>
      </c>
      <c r="M142">
        <v>19140</v>
      </c>
      <c r="N142" t="s">
        <v>144</v>
      </c>
      <c r="O142" t="s">
        <v>166</v>
      </c>
      <c r="P142" t="s">
        <v>28</v>
      </c>
      <c r="Q142" t="s">
        <v>61</v>
      </c>
      <c r="R142" t="s">
        <v>167</v>
      </c>
      <c r="S142">
        <v>82.8</v>
      </c>
      <c r="T142" s="3"/>
    </row>
    <row r="143" spans="1:20" x14ac:dyDescent="0.3">
      <c r="A143">
        <v>142</v>
      </c>
      <c r="B143" t="s">
        <v>580</v>
      </c>
      <c r="C143">
        <f t="shared" si="2"/>
        <v>38</v>
      </c>
      <c r="D143" s="1">
        <v>43361</v>
      </c>
      <c r="E143" s="1">
        <v>43366</v>
      </c>
      <c r="F143" t="s">
        <v>46</v>
      </c>
      <c r="G143" t="s">
        <v>581</v>
      </c>
      <c r="H143" t="s">
        <v>582</v>
      </c>
      <c r="I143" t="s">
        <v>37</v>
      </c>
      <c r="J143" t="s">
        <v>23</v>
      </c>
      <c r="K143" t="s">
        <v>123</v>
      </c>
      <c r="L143" t="s">
        <v>39</v>
      </c>
      <c r="M143">
        <v>94122</v>
      </c>
      <c r="N143" t="s">
        <v>40</v>
      </c>
      <c r="O143" t="s">
        <v>583</v>
      </c>
      <c r="P143" t="s">
        <v>42</v>
      </c>
      <c r="Q143" t="s">
        <v>64</v>
      </c>
      <c r="R143" t="s">
        <v>584</v>
      </c>
      <c r="S143">
        <v>8.82</v>
      </c>
      <c r="T143" s="3"/>
    </row>
    <row r="144" spans="1:20" x14ac:dyDescent="0.3">
      <c r="A144">
        <v>143</v>
      </c>
      <c r="B144" t="s">
        <v>580</v>
      </c>
      <c r="C144">
        <f t="shared" si="2"/>
        <v>38</v>
      </c>
      <c r="D144" s="1">
        <v>43361</v>
      </c>
      <c r="E144" s="1">
        <v>43366</v>
      </c>
      <c r="F144" t="s">
        <v>46</v>
      </c>
      <c r="G144" t="s">
        <v>581</v>
      </c>
      <c r="H144" t="s">
        <v>582</v>
      </c>
      <c r="I144" t="s">
        <v>37</v>
      </c>
      <c r="J144" t="s">
        <v>23</v>
      </c>
      <c r="K144" t="s">
        <v>123</v>
      </c>
      <c r="L144" t="s">
        <v>39</v>
      </c>
      <c r="M144">
        <v>94122</v>
      </c>
      <c r="N144" t="s">
        <v>40</v>
      </c>
      <c r="O144" t="s">
        <v>585</v>
      </c>
      <c r="P144" t="s">
        <v>42</v>
      </c>
      <c r="Q144" t="s">
        <v>169</v>
      </c>
      <c r="R144" t="s">
        <v>586</v>
      </c>
      <c r="S144">
        <v>10.86</v>
      </c>
      <c r="T144" s="3"/>
    </row>
    <row r="145" spans="1:20" x14ac:dyDescent="0.3">
      <c r="A145">
        <v>144</v>
      </c>
      <c r="B145" t="s">
        <v>580</v>
      </c>
      <c r="C145">
        <f t="shared" si="2"/>
        <v>38</v>
      </c>
      <c r="D145" s="1">
        <v>43361</v>
      </c>
      <c r="E145" s="1">
        <v>43366</v>
      </c>
      <c r="F145" t="s">
        <v>46</v>
      </c>
      <c r="G145" t="s">
        <v>581</v>
      </c>
      <c r="H145" t="s">
        <v>582</v>
      </c>
      <c r="I145" t="s">
        <v>37</v>
      </c>
      <c r="J145" t="s">
        <v>23</v>
      </c>
      <c r="K145" t="s">
        <v>123</v>
      </c>
      <c r="L145" t="s">
        <v>39</v>
      </c>
      <c r="M145">
        <v>94122</v>
      </c>
      <c r="N145" t="s">
        <v>40</v>
      </c>
      <c r="O145" t="s">
        <v>587</v>
      </c>
      <c r="P145" t="s">
        <v>42</v>
      </c>
      <c r="Q145" t="s">
        <v>86</v>
      </c>
      <c r="R145" t="s">
        <v>588</v>
      </c>
      <c r="S145">
        <v>143.69999999999999</v>
      </c>
      <c r="T145" s="3"/>
    </row>
    <row r="146" spans="1:20" x14ac:dyDescent="0.3">
      <c r="A146">
        <v>145</v>
      </c>
      <c r="B146" t="s">
        <v>589</v>
      </c>
      <c r="C146">
        <f t="shared" si="2"/>
        <v>51</v>
      </c>
      <c r="D146" s="1">
        <v>43456</v>
      </c>
      <c r="E146" s="1">
        <v>43461</v>
      </c>
      <c r="F146" t="s">
        <v>46</v>
      </c>
      <c r="G146" t="s">
        <v>590</v>
      </c>
      <c r="H146" t="s">
        <v>591</v>
      </c>
      <c r="I146" t="s">
        <v>22</v>
      </c>
      <c r="J146" t="s">
        <v>23</v>
      </c>
      <c r="K146" t="s">
        <v>592</v>
      </c>
      <c r="L146" t="s">
        <v>593</v>
      </c>
      <c r="M146">
        <v>64055</v>
      </c>
      <c r="N146" t="s">
        <v>101</v>
      </c>
      <c r="O146" t="s">
        <v>594</v>
      </c>
      <c r="P146" t="s">
        <v>42</v>
      </c>
      <c r="Q146" t="s">
        <v>74</v>
      </c>
      <c r="R146" t="s">
        <v>595</v>
      </c>
      <c r="S146">
        <v>839.43</v>
      </c>
      <c r="T146" s="3"/>
    </row>
    <row r="147" spans="1:20" x14ac:dyDescent="0.3">
      <c r="A147">
        <v>146</v>
      </c>
      <c r="B147" t="s">
        <v>596</v>
      </c>
      <c r="C147">
        <f t="shared" si="2"/>
        <v>37</v>
      </c>
      <c r="D147" s="1">
        <v>42620</v>
      </c>
      <c r="E147" s="1">
        <v>42625</v>
      </c>
      <c r="F147" t="s">
        <v>46</v>
      </c>
      <c r="G147" t="s">
        <v>597</v>
      </c>
      <c r="H147" t="s">
        <v>598</v>
      </c>
      <c r="I147" t="s">
        <v>22</v>
      </c>
      <c r="J147" t="s">
        <v>23</v>
      </c>
      <c r="K147" t="s">
        <v>599</v>
      </c>
      <c r="L147" t="s">
        <v>39</v>
      </c>
      <c r="M147">
        <v>91104</v>
      </c>
      <c r="N147" t="s">
        <v>40</v>
      </c>
      <c r="O147" t="s">
        <v>375</v>
      </c>
      <c r="P147" t="s">
        <v>42</v>
      </c>
      <c r="Q147" t="s">
        <v>55</v>
      </c>
      <c r="R147" t="s">
        <v>376</v>
      </c>
      <c r="S147">
        <v>671.93</v>
      </c>
      <c r="T147" s="3"/>
    </row>
    <row r="148" spans="1:20" x14ac:dyDescent="0.3">
      <c r="A148">
        <v>147</v>
      </c>
      <c r="B148" t="s">
        <v>600</v>
      </c>
      <c r="C148">
        <f t="shared" si="2"/>
        <v>43</v>
      </c>
      <c r="D148" s="1">
        <v>42299</v>
      </c>
      <c r="E148" s="1">
        <v>42305</v>
      </c>
      <c r="F148" t="s">
        <v>46</v>
      </c>
      <c r="G148" t="s">
        <v>601</v>
      </c>
      <c r="H148" t="s">
        <v>602</v>
      </c>
      <c r="I148" t="s">
        <v>98</v>
      </c>
      <c r="J148" t="s">
        <v>23</v>
      </c>
      <c r="K148" t="s">
        <v>603</v>
      </c>
      <c r="L148" t="s">
        <v>494</v>
      </c>
      <c r="M148">
        <v>43055</v>
      </c>
      <c r="N148" t="s">
        <v>144</v>
      </c>
      <c r="O148" t="s">
        <v>604</v>
      </c>
      <c r="P148" t="s">
        <v>28</v>
      </c>
      <c r="Q148" t="s">
        <v>61</v>
      </c>
      <c r="R148" t="s">
        <v>605</v>
      </c>
      <c r="S148">
        <v>93.888000000000005</v>
      </c>
      <c r="T148" s="3"/>
    </row>
    <row r="149" spans="1:20" x14ac:dyDescent="0.3">
      <c r="A149">
        <v>148</v>
      </c>
      <c r="B149" t="s">
        <v>606</v>
      </c>
      <c r="C149">
        <f t="shared" si="2"/>
        <v>49</v>
      </c>
      <c r="D149" s="1">
        <v>43074</v>
      </c>
      <c r="E149" s="1">
        <v>43078</v>
      </c>
      <c r="F149" t="s">
        <v>46</v>
      </c>
      <c r="G149" t="s">
        <v>607</v>
      </c>
      <c r="H149" t="s">
        <v>608</v>
      </c>
      <c r="I149" t="s">
        <v>37</v>
      </c>
      <c r="J149" t="s">
        <v>23</v>
      </c>
      <c r="K149" t="s">
        <v>609</v>
      </c>
      <c r="L149" t="s">
        <v>110</v>
      </c>
      <c r="M149">
        <v>53132</v>
      </c>
      <c r="N149" t="s">
        <v>101</v>
      </c>
      <c r="O149" t="s">
        <v>610</v>
      </c>
      <c r="P149" t="s">
        <v>67</v>
      </c>
      <c r="Q149" t="s">
        <v>68</v>
      </c>
      <c r="R149" t="s">
        <v>611</v>
      </c>
      <c r="S149">
        <v>384.45</v>
      </c>
      <c r="T149" s="3"/>
    </row>
    <row r="150" spans="1:20" x14ac:dyDescent="0.3">
      <c r="A150">
        <v>149</v>
      </c>
      <c r="B150" t="s">
        <v>606</v>
      </c>
      <c r="C150">
        <f t="shared" si="2"/>
        <v>49</v>
      </c>
      <c r="D150" s="1">
        <v>43074</v>
      </c>
      <c r="E150" s="1">
        <v>43078</v>
      </c>
      <c r="F150" t="s">
        <v>46</v>
      </c>
      <c r="G150" t="s">
        <v>607</v>
      </c>
      <c r="H150" t="s">
        <v>608</v>
      </c>
      <c r="I150" t="s">
        <v>37</v>
      </c>
      <c r="J150" t="s">
        <v>23</v>
      </c>
      <c r="K150" t="s">
        <v>609</v>
      </c>
      <c r="L150" t="s">
        <v>110</v>
      </c>
      <c r="M150">
        <v>53132</v>
      </c>
      <c r="N150" t="s">
        <v>101</v>
      </c>
      <c r="O150" t="s">
        <v>612</v>
      </c>
      <c r="P150" t="s">
        <v>67</v>
      </c>
      <c r="Q150" t="s">
        <v>68</v>
      </c>
      <c r="R150" t="s">
        <v>613</v>
      </c>
      <c r="S150">
        <v>149.97</v>
      </c>
      <c r="T150" s="3"/>
    </row>
    <row r="151" spans="1:20" x14ac:dyDescent="0.3">
      <c r="A151">
        <v>150</v>
      </c>
      <c r="B151" t="s">
        <v>606</v>
      </c>
      <c r="C151">
        <f t="shared" si="2"/>
        <v>49</v>
      </c>
      <c r="D151" s="1">
        <v>43074</v>
      </c>
      <c r="E151" s="1">
        <v>43078</v>
      </c>
      <c r="F151" t="s">
        <v>46</v>
      </c>
      <c r="G151" t="s">
        <v>607</v>
      </c>
      <c r="H151" t="s">
        <v>608</v>
      </c>
      <c r="I151" t="s">
        <v>37</v>
      </c>
      <c r="J151" t="s">
        <v>23</v>
      </c>
      <c r="K151" t="s">
        <v>609</v>
      </c>
      <c r="L151" t="s">
        <v>110</v>
      </c>
      <c r="M151">
        <v>53132</v>
      </c>
      <c r="N151" t="s">
        <v>101</v>
      </c>
      <c r="O151" t="s">
        <v>31</v>
      </c>
      <c r="P151" t="s">
        <v>28</v>
      </c>
      <c r="Q151" t="s">
        <v>32</v>
      </c>
      <c r="R151" t="s">
        <v>33</v>
      </c>
      <c r="S151">
        <v>1951.84</v>
      </c>
      <c r="T151" s="3"/>
    </row>
    <row r="152" spans="1:20" x14ac:dyDescent="0.3">
      <c r="A152">
        <v>151</v>
      </c>
      <c r="B152" t="s">
        <v>606</v>
      </c>
      <c r="C152">
        <f t="shared" si="2"/>
        <v>49</v>
      </c>
      <c r="D152" s="1">
        <v>43074</v>
      </c>
      <c r="E152" s="1">
        <v>43078</v>
      </c>
      <c r="F152" t="s">
        <v>46</v>
      </c>
      <c r="G152" t="s">
        <v>607</v>
      </c>
      <c r="H152" t="s">
        <v>608</v>
      </c>
      <c r="I152" t="s">
        <v>37</v>
      </c>
      <c r="J152" t="s">
        <v>23</v>
      </c>
      <c r="K152" t="s">
        <v>609</v>
      </c>
      <c r="L152" t="s">
        <v>110</v>
      </c>
      <c r="M152">
        <v>53132</v>
      </c>
      <c r="N152" t="s">
        <v>101</v>
      </c>
      <c r="O152" t="s">
        <v>614</v>
      </c>
      <c r="P152" t="s">
        <v>42</v>
      </c>
      <c r="Q152" t="s">
        <v>71</v>
      </c>
      <c r="R152" t="s">
        <v>615</v>
      </c>
      <c r="S152">
        <v>171.55</v>
      </c>
      <c r="T152" s="3"/>
    </row>
    <row r="153" spans="1:20" x14ac:dyDescent="0.3">
      <c r="A153">
        <v>152</v>
      </c>
      <c r="B153" t="s">
        <v>616</v>
      </c>
      <c r="C153">
        <f t="shared" si="2"/>
        <v>11</v>
      </c>
      <c r="D153" s="1">
        <v>42807</v>
      </c>
      <c r="E153" s="1">
        <v>42810</v>
      </c>
      <c r="F153" t="s">
        <v>184</v>
      </c>
      <c r="G153" t="s">
        <v>617</v>
      </c>
      <c r="H153" t="s">
        <v>618</v>
      </c>
      <c r="I153" t="s">
        <v>98</v>
      </c>
      <c r="J153" t="s">
        <v>23</v>
      </c>
      <c r="K153" t="s">
        <v>619</v>
      </c>
      <c r="L153" t="s">
        <v>306</v>
      </c>
      <c r="M153">
        <v>85254</v>
      </c>
      <c r="N153" t="s">
        <v>40</v>
      </c>
      <c r="O153" t="s">
        <v>620</v>
      </c>
      <c r="P153" t="s">
        <v>42</v>
      </c>
      <c r="Q153" t="s">
        <v>74</v>
      </c>
      <c r="R153" t="s">
        <v>621</v>
      </c>
      <c r="S153">
        <v>157.91999999999999</v>
      </c>
      <c r="T153" s="3"/>
    </row>
    <row r="154" spans="1:20" x14ac:dyDescent="0.3">
      <c r="A154">
        <v>153</v>
      </c>
      <c r="B154" t="s">
        <v>616</v>
      </c>
      <c r="C154">
        <f t="shared" si="2"/>
        <v>11</v>
      </c>
      <c r="D154" s="1">
        <v>42807</v>
      </c>
      <c r="E154" s="1">
        <v>42810</v>
      </c>
      <c r="F154" t="s">
        <v>184</v>
      </c>
      <c r="G154" t="s">
        <v>617</v>
      </c>
      <c r="H154" t="s">
        <v>618</v>
      </c>
      <c r="I154" t="s">
        <v>98</v>
      </c>
      <c r="J154" t="s">
        <v>23</v>
      </c>
      <c r="K154" t="s">
        <v>619</v>
      </c>
      <c r="L154" t="s">
        <v>306</v>
      </c>
      <c r="M154">
        <v>85254</v>
      </c>
      <c r="N154" t="s">
        <v>40</v>
      </c>
      <c r="O154" t="s">
        <v>622</v>
      </c>
      <c r="P154" t="s">
        <v>67</v>
      </c>
      <c r="Q154" t="s">
        <v>68</v>
      </c>
      <c r="R154" t="s">
        <v>623</v>
      </c>
      <c r="S154">
        <v>203.184</v>
      </c>
      <c r="T154" s="3"/>
    </row>
    <row r="155" spans="1:20" x14ac:dyDescent="0.3">
      <c r="A155">
        <v>154</v>
      </c>
      <c r="B155" t="s">
        <v>624</v>
      </c>
      <c r="C155">
        <f t="shared" si="2"/>
        <v>23</v>
      </c>
      <c r="D155" s="1">
        <v>42521</v>
      </c>
      <c r="E155" s="1">
        <v>42523</v>
      </c>
      <c r="F155" t="s">
        <v>184</v>
      </c>
      <c r="G155" t="s">
        <v>625</v>
      </c>
      <c r="H155" t="s">
        <v>626</v>
      </c>
      <c r="I155" t="s">
        <v>37</v>
      </c>
      <c r="J155" t="s">
        <v>23</v>
      </c>
      <c r="K155" t="s">
        <v>627</v>
      </c>
      <c r="L155" t="s">
        <v>39</v>
      </c>
      <c r="M155">
        <v>95123</v>
      </c>
      <c r="N155" t="s">
        <v>40</v>
      </c>
      <c r="O155" t="s">
        <v>628</v>
      </c>
      <c r="P155" t="s">
        <v>42</v>
      </c>
      <c r="Q155" t="s">
        <v>86</v>
      </c>
      <c r="R155" t="s">
        <v>629</v>
      </c>
      <c r="S155">
        <v>58.38</v>
      </c>
      <c r="T155" s="3"/>
    </row>
    <row r="156" spans="1:20" x14ac:dyDescent="0.3">
      <c r="A156">
        <v>155</v>
      </c>
      <c r="B156" t="s">
        <v>624</v>
      </c>
      <c r="C156">
        <f t="shared" si="2"/>
        <v>23</v>
      </c>
      <c r="D156" s="1">
        <v>42521</v>
      </c>
      <c r="E156" s="1">
        <v>42523</v>
      </c>
      <c r="F156" t="s">
        <v>184</v>
      </c>
      <c r="G156" t="s">
        <v>625</v>
      </c>
      <c r="H156" t="s">
        <v>626</v>
      </c>
      <c r="I156" t="s">
        <v>37</v>
      </c>
      <c r="J156" t="s">
        <v>23</v>
      </c>
      <c r="K156" t="s">
        <v>627</v>
      </c>
      <c r="L156" t="s">
        <v>39</v>
      </c>
      <c r="M156">
        <v>95123</v>
      </c>
      <c r="N156" t="s">
        <v>40</v>
      </c>
      <c r="O156" t="s">
        <v>630</v>
      </c>
      <c r="P156" t="s">
        <v>42</v>
      </c>
      <c r="Q156" t="s">
        <v>86</v>
      </c>
      <c r="R156" t="s">
        <v>631</v>
      </c>
      <c r="S156">
        <v>105.52</v>
      </c>
      <c r="T156" s="3"/>
    </row>
    <row r="157" spans="1:20" x14ac:dyDescent="0.3">
      <c r="A157">
        <v>156</v>
      </c>
      <c r="B157" t="s">
        <v>624</v>
      </c>
      <c r="C157">
        <f t="shared" si="2"/>
        <v>23</v>
      </c>
      <c r="D157" s="1">
        <v>42521</v>
      </c>
      <c r="E157" s="1">
        <v>42523</v>
      </c>
      <c r="F157" t="s">
        <v>184</v>
      </c>
      <c r="G157" t="s">
        <v>625</v>
      </c>
      <c r="H157" t="s">
        <v>626</v>
      </c>
      <c r="I157" t="s">
        <v>37</v>
      </c>
      <c r="J157" t="s">
        <v>23</v>
      </c>
      <c r="K157" t="s">
        <v>627</v>
      </c>
      <c r="L157" t="s">
        <v>39</v>
      </c>
      <c r="M157">
        <v>95123</v>
      </c>
      <c r="N157" t="s">
        <v>40</v>
      </c>
      <c r="O157" t="s">
        <v>632</v>
      </c>
      <c r="P157" t="s">
        <v>42</v>
      </c>
      <c r="Q157" t="s">
        <v>55</v>
      </c>
      <c r="R157" t="s">
        <v>633</v>
      </c>
      <c r="S157">
        <v>80.88</v>
      </c>
      <c r="T157" s="3"/>
    </row>
    <row r="158" spans="1:20" x14ac:dyDescent="0.3">
      <c r="A158">
        <v>157</v>
      </c>
      <c r="B158" t="s">
        <v>634</v>
      </c>
      <c r="C158">
        <f t="shared" si="2"/>
        <v>22</v>
      </c>
      <c r="D158" s="1">
        <v>42518</v>
      </c>
      <c r="E158" s="1">
        <v>42524</v>
      </c>
      <c r="F158" t="s">
        <v>46</v>
      </c>
      <c r="G158" t="s">
        <v>635</v>
      </c>
      <c r="H158" t="s">
        <v>636</v>
      </c>
      <c r="I158" t="s">
        <v>98</v>
      </c>
      <c r="J158" t="s">
        <v>23</v>
      </c>
      <c r="K158" t="s">
        <v>91</v>
      </c>
      <c r="L158" t="s">
        <v>92</v>
      </c>
      <c r="M158">
        <v>98105</v>
      </c>
      <c r="N158" t="s">
        <v>40</v>
      </c>
      <c r="O158" t="s">
        <v>637</v>
      </c>
      <c r="P158" t="s">
        <v>42</v>
      </c>
      <c r="Q158" t="s">
        <v>64</v>
      </c>
      <c r="R158" t="s">
        <v>638</v>
      </c>
      <c r="S158">
        <v>6.63</v>
      </c>
      <c r="T158" s="3"/>
    </row>
    <row r="159" spans="1:20" x14ac:dyDescent="0.3">
      <c r="A159">
        <v>158</v>
      </c>
      <c r="B159" t="s">
        <v>639</v>
      </c>
      <c r="C159">
        <f t="shared" si="2"/>
        <v>10</v>
      </c>
      <c r="D159" s="1">
        <v>42064</v>
      </c>
      <c r="E159" s="1">
        <v>42069</v>
      </c>
      <c r="F159" t="s">
        <v>19</v>
      </c>
      <c r="G159" t="s">
        <v>640</v>
      </c>
      <c r="H159" t="s">
        <v>641</v>
      </c>
      <c r="I159" t="s">
        <v>22</v>
      </c>
      <c r="J159" t="s">
        <v>23</v>
      </c>
      <c r="K159" t="s">
        <v>91</v>
      </c>
      <c r="L159" t="s">
        <v>92</v>
      </c>
      <c r="M159">
        <v>98115</v>
      </c>
      <c r="N159" t="s">
        <v>40</v>
      </c>
      <c r="O159" t="s">
        <v>529</v>
      </c>
      <c r="P159" t="s">
        <v>28</v>
      </c>
      <c r="Q159" t="s">
        <v>32</v>
      </c>
      <c r="R159" t="s">
        <v>530</v>
      </c>
      <c r="S159">
        <v>457.56799999999998</v>
      </c>
      <c r="T159" s="3"/>
    </row>
    <row r="160" spans="1:20" x14ac:dyDescent="0.3">
      <c r="A160">
        <v>159</v>
      </c>
      <c r="B160" t="s">
        <v>642</v>
      </c>
      <c r="C160">
        <f t="shared" si="2"/>
        <v>47</v>
      </c>
      <c r="D160" s="1">
        <v>43059</v>
      </c>
      <c r="E160" s="1">
        <v>43063</v>
      </c>
      <c r="F160" t="s">
        <v>46</v>
      </c>
      <c r="G160" t="s">
        <v>643</v>
      </c>
      <c r="H160" t="s">
        <v>644</v>
      </c>
      <c r="I160" t="s">
        <v>22</v>
      </c>
      <c r="J160" t="s">
        <v>23</v>
      </c>
      <c r="K160" t="s">
        <v>645</v>
      </c>
      <c r="L160" t="s">
        <v>646</v>
      </c>
      <c r="M160">
        <v>73034</v>
      </c>
      <c r="N160" t="s">
        <v>101</v>
      </c>
      <c r="O160" t="s">
        <v>647</v>
      </c>
      <c r="P160" t="s">
        <v>42</v>
      </c>
      <c r="Q160" t="s">
        <v>43</v>
      </c>
      <c r="R160" t="s">
        <v>648</v>
      </c>
      <c r="S160">
        <v>14.62</v>
      </c>
      <c r="T160" s="3"/>
    </row>
    <row r="161" spans="1:20" x14ac:dyDescent="0.3">
      <c r="A161">
        <v>160</v>
      </c>
      <c r="B161" t="s">
        <v>642</v>
      </c>
      <c r="C161">
        <f t="shared" si="2"/>
        <v>47</v>
      </c>
      <c r="D161" s="1">
        <v>43059</v>
      </c>
      <c r="E161" s="1">
        <v>43063</v>
      </c>
      <c r="F161" t="s">
        <v>46</v>
      </c>
      <c r="G161" t="s">
        <v>643</v>
      </c>
      <c r="H161" t="s">
        <v>644</v>
      </c>
      <c r="I161" t="s">
        <v>22</v>
      </c>
      <c r="J161" t="s">
        <v>23</v>
      </c>
      <c r="K161" t="s">
        <v>645</v>
      </c>
      <c r="L161" t="s">
        <v>646</v>
      </c>
      <c r="M161">
        <v>73034</v>
      </c>
      <c r="N161" t="s">
        <v>101</v>
      </c>
      <c r="O161" t="s">
        <v>649</v>
      </c>
      <c r="P161" t="s">
        <v>67</v>
      </c>
      <c r="Q161" t="s">
        <v>68</v>
      </c>
      <c r="R161" t="s">
        <v>650</v>
      </c>
      <c r="S161">
        <v>944.93</v>
      </c>
      <c r="T161" s="3"/>
    </row>
    <row r="162" spans="1:20" x14ac:dyDescent="0.3">
      <c r="A162">
        <v>161</v>
      </c>
      <c r="B162" t="s">
        <v>651</v>
      </c>
      <c r="C162">
        <f t="shared" si="2"/>
        <v>19</v>
      </c>
      <c r="D162" s="1">
        <v>42866</v>
      </c>
      <c r="E162" s="1">
        <v>42867</v>
      </c>
      <c r="F162" t="s">
        <v>184</v>
      </c>
      <c r="G162" t="s">
        <v>652</v>
      </c>
      <c r="H162" t="s">
        <v>653</v>
      </c>
      <c r="I162" t="s">
        <v>22</v>
      </c>
      <c r="J162" t="s">
        <v>23</v>
      </c>
      <c r="K162" t="s">
        <v>38</v>
      </c>
      <c r="L162" t="s">
        <v>39</v>
      </c>
      <c r="M162">
        <v>90045</v>
      </c>
      <c r="N162" t="s">
        <v>40</v>
      </c>
      <c r="O162" t="s">
        <v>654</v>
      </c>
      <c r="P162" t="s">
        <v>42</v>
      </c>
      <c r="Q162" t="s">
        <v>86</v>
      </c>
      <c r="R162" t="s">
        <v>655</v>
      </c>
      <c r="S162">
        <v>5.98</v>
      </c>
      <c r="T162" s="3"/>
    </row>
    <row r="163" spans="1:20" x14ac:dyDescent="0.3">
      <c r="A163">
        <v>162</v>
      </c>
      <c r="B163" t="s">
        <v>656</v>
      </c>
      <c r="C163">
        <f t="shared" si="2"/>
        <v>53</v>
      </c>
      <c r="D163" s="1">
        <v>42732</v>
      </c>
      <c r="E163" s="1">
        <v>42735</v>
      </c>
      <c r="F163" t="s">
        <v>19</v>
      </c>
      <c r="G163" t="s">
        <v>657</v>
      </c>
      <c r="H163" t="s">
        <v>658</v>
      </c>
      <c r="I163" t="s">
        <v>22</v>
      </c>
      <c r="J163" t="s">
        <v>23</v>
      </c>
      <c r="K163" t="s">
        <v>142</v>
      </c>
      <c r="L163" t="s">
        <v>143</v>
      </c>
      <c r="M163">
        <v>19134</v>
      </c>
      <c r="N163" t="s">
        <v>144</v>
      </c>
      <c r="O163" t="s">
        <v>659</v>
      </c>
      <c r="P163" t="s">
        <v>67</v>
      </c>
      <c r="Q163" t="s">
        <v>157</v>
      </c>
      <c r="R163" t="s">
        <v>660</v>
      </c>
      <c r="S163">
        <v>54.384</v>
      </c>
      <c r="T163" s="3"/>
    </row>
    <row r="164" spans="1:20" x14ac:dyDescent="0.3">
      <c r="A164">
        <v>163</v>
      </c>
      <c r="B164" t="s">
        <v>661</v>
      </c>
      <c r="C164">
        <f t="shared" si="2"/>
        <v>46</v>
      </c>
      <c r="D164" s="1">
        <v>43055</v>
      </c>
      <c r="E164" s="1">
        <v>43059</v>
      </c>
      <c r="F164" t="s">
        <v>46</v>
      </c>
      <c r="G164" t="s">
        <v>662</v>
      </c>
      <c r="H164" t="s">
        <v>663</v>
      </c>
      <c r="I164" t="s">
        <v>22</v>
      </c>
      <c r="J164" t="s">
        <v>23</v>
      </c>
      <c r="K164" t="s">
        <v>664</v>
      </c>
      <c r="L164" t="s">
        <v>665</v>
      </c>
      <c r="M164">
        <v>88220</v>
      </c>
      <c r="N164" t="s">
        <v>40</v>
      </c>
      <c r="O164" t="s">
        <v>666</v>
      </c>
      <c r="P164" t="s">
        <v>42</v>
      </c>
      <c r="Q164" t="s">
        <v>169</v>
      </c>
      <c r="R164" t="s">
        <v>667</v>
      </c>
      <c r="S164">
        <v>28.4</v>
      </c>
      <c r="T164" s="3"/>
    </row>
    <row r="165" spans="1:20" x14ac:dyDescent="0.3">
      <c r="A165">
        <v>164</v>
      </c>
      <c r="B165" t="s">
        <v>668</v>
      </c>
      <c r="C165">
        <f t="shared" si="2"/>
        <v>45</v>
      </c>
      <c r="D165" s="1">
        <v>43046</v>
      </c>
      <c r="E165" s="1">
        <v>43050</v>
      </c>
      <c r="F165" t="s">
        <v>46</v>
      </c>
      <c r="G165" t="s">
        <v>669</v>
      </c>
      <c r="H165" t="s">
        <v>670</v>
      </c>
      <c r="I165" t="s">
        <v>22</v>
      </c>
      <c r="J165" t="s">
        <v>23</v>
      </c>
      <c r="K165" t="s">
        <v>91</v>
      </c>
      <c r="L165" t="s">
        <v>92</v>
      </c>
      <c r="M165">
        <v>98115</v>
      </c>
      <c r="N165" t="s">
        <v>40</v>
      </c>
      <c r="O165" t="s">
        <v>671</v>
      </c>
      <c r="P165" t="s">
        <v>42</v>
      </c>
      <c r="Q165" t="s">
        <v>71</v>
      </c>
      <c r="R165" t="s">
        <v>672</v>
      </c>
      <c r="S165">
        <v>27.68</v>
      </c>
      <c r="T165" s="3"/>
    </row>
    <row r="166" spans="1:20" x14ac:dyDescent="0.3">
      <c r="A166">
        <v>165</v>
      </c>
      <c r="B166" t="s">
        <v>673</v>
      </c>
      <c r="C166">
        <f t="shared" si="2"/>
        <v>37</v>
      </c>
      <c r="D166" s="1">
        <v>42255</v>
      </c>
      <c r="E166" s="1">
        <v>42259</v>
      </c>
      <c r="F166" t="s">
        <v>46</v>
      </c>
      <c r="G166" t="s">
        <v>674</v>
      </c>
      <c r="H166" t="s">
        <v>675</v>
      </c>
      <c r="I166" t="s">
        <v>22</v>
      </c>
      <c r="J166" t="s">
        <v>23</v>
      </c>
      <c r="K166" t="s">
        <v>676</v>
      </c>
      <c r="L166" t="s">
        <v>100</v>
      </c>
      <c r="M166">
        <v>78207</v>
      </c>
      <c r="N166" t="s">
        <v>101</v>
      </c>
      <c r="O166" t="s">
        <v>677</v>
      </c>
      <c r="P166" t="s">
        <v>42</v>
      </c>
      <c r="Q166" t="s">
        <v>64</v>
      </c>
      <c r="R166" t="s">
        <v>678</v>
      </c>
      <c r="S166">
        <v>9.9359999999999999</v>
      </c>
      <c r="T166" s="3"/>
    </row>
    <row r="167" spans="1:20" x14ac:dyDescent="0.3">
      <c r="A167">
        <v>166</v>
      </c>
      <c r="B167" t="s">
        <v>673</v>
      </c>
      <c r="C167">
        <f t="shared" si="2"/>
        <v>37</v>
      </c>
      <c r="D167" s="1">
        <v>42255</v>
      </c>
      <c r="E167" s="1">
        <v>42259</v>
      </c>
      <c r="F167" t="s">
        <v>46</v>
      </c>
      <c r="G167" t="s">
        <v>674</v>
      </c>
      <c r="H167" t="s">
        <v>675</v>
      </c>
      <c r="I167" t="s">
        <v>22</v>
      </c>
      <c r="J167" t="s">
        <v>23</v>
      </c>
      <c r="K167" t="s">
        <v>676</v>
      </c>
      <c r="L167" t="s">
        <v>100</v>
      </c>
      <c r="M167">
        <v>78207</v>
      </c>
      <c r="N167" t="s">
        <v>101</v>
      </c>
      <c r="O167" t="s">
        <v>679</v>
      </c>
      <c r="P167" t="s">
        <v>67</v>
      </c>
      <c r="Q167" t="s">
        <v>680</v>
      </c>
      <c r="R167" t="s">
        <v>681</v>
      </c>
      <c r="S167">
        <v>8159.9520000000002</v>
      </c>
      <c r="T167" s="3"/>
    </row>
    <row r="168" spans="1:20" x14ac:dyDescent="0.3">
      <c r="A168">
        <v>167</v>
      </c>
      <c r="B168" t="s">
        <v>673</v>
      </c>
      <c r="C168">
        <f t="shared" si="2"/>
        <v>37</v>
      </c>
      <c r="D168" s="1">
        <v>42255</v>
      </c>
      <c r="E168" s="1">
        <v>42259</v>
      </c>
      <c r="F168" t="s">
        <v>46</v>
      </c>
      <c r="G168" t="s">
        <v>674</v>
      </c>
      <c r="H168" t="s">
        <v>675</v>
      </c>
      <c r="I168" t="s">
        <v>22</v>
      </c>
      <c r="J168" t="s">
        <v>23</v>
      </c>
      <c r="K168" t="s">
        <v>676</v>
      </c>
      <c r="L168" t="s">
        <v>100</v>
      </c>
      <c r="M168">
        <v>78207</v>
      </c>
      <c r="N168" t="s">
        <v>101</v>
      </c>
      <c r="O168" t="s">
        <v>682</v>
      </c>
      <c r="P168" t="s">
        <v>42</v>
      </c>
      <c r="Q168" t="s">
        <v>55</v>
      </c>
      <c r="R168" t="s">
        <v>683</v>
      </c>
      <c r="S168">
        <v>275.928</v>
      </c>
      <c r="T168" s="3"/>
    </row>
    <row r="169" spans="1:20" x14ac:dyDescent="0.3">
      <c r="A169">
        <v>168</v>
      </c>
      <c r="B169" t="s">
        <v>673</v>
      </c>
      <c r="C169">
        <f t="shared" si="2"/>
        <v>37</v>
      </c>
      <c r="D169" s="1">
        <v>42255</v>
      </c>
      <c r="E169" s="1">
        <v>42259</v>
      </c>
      <c r="F169" t="s">
        <v>46</v>
      </c>
      <c r="G169" t="s">
        <v>674</v>
      </c>
      <c r="H169" t="s">
        <v>675</v>
      </c>
      <c r="I169" t="s">
        <v>22</v>
      </c>
      <c r="J169" t="s">
        <v>23</v>
      </c>
      <c r="K169" t="s">
        <v>676</v>
      </c>
      <c r="L169" t="s">
        <v>100</v>
      </c>
      <c r="M169">
        <v>78207</v>
      </c>
      <c r="N169" t="s">
        <v>101</v>
      </c>
      <c r="O169" t="s">
        <v>684</v>
      </c>
      <c r="P169" t="s">
        <v>28</v>
      </c>
      <c r="Q169" t="s">
        <v>32</v>
      </c>
      <c r="R169" t="s">
        <v>685</v>
      </c>
      <c r="S169">
        <v>1740.06</v>
      </c>
      <c r="T169" s="3"/>
    </row>
    <row r="170" spans="1:20" x14ac:dyDescent="0.3">
      <c r="A170">
        <v>169</v>
      </c>
      <c r="B170" t="s">
        <v>673</v>
      </c>
      <c r="C170">
        <f t="shared" si="2"/>
        <v>37</v>
      </c>
      <c r="D170" s="1">
        <v>42255</v>
      </c>
      <c r="E170" s="1">
        <v>42259</v>
      </c>
      <c r="F170" t="s">
        <v>46</v>
      </c>
      <c r="G170" t="s">
        <v>674</v>
      </c>
      <c r="H170" t="s">
        <v>675</v>
      </c>
      <c r="I170" t="s">
        <v>22</v>
      </c>
      <c r="J170" t="s">
        <v>23</v>
      </c>
      <c r="K170" t="s">
        <v>676</v>
      </c>
      <c r="L170" t="s">
        <v>100</v>
      </c>
      <c r="M170">
        <v>78207</v>
      </c>
      <c r="N170" t="s">
        <v>101</v>
      </c>
      <c r="O170" t="s">
        <v>686</v>
      </c>
      <c r="P170" t="s">
        <v>42</v>
      </c>
      <c r="Q170" t="s">
        <v>64</v>
      </c>
      <c r="R170" t="s">
        <v>687</v>
      </c>
      <c r="S170">
        <v>32.064</v>
      </c>
      <c r="T170" s="3"/>
    </row>
    <row r="171" spans="1:20" x14ac:dyDescent="0.3">
      <c r="A171">
        <v>170</v>
      </c>
      <c r="B171" t="s">
        <v>673</v>
      </c>
      <c r="C171">
        <f t="shared" si="2"/>
        <v>37</v>
      </c>
      <c r="D171" s="1">
        <v>42255</v>
      </c>
      <c r="E171" s="1">
        <v>42259</v>
      </c>
      <c r="F171" t="s">
        <v>46</v>
      </c>
      <c r="G171" t="s">
        <v>674</v>
      </c>
      <c r="H171" t="s">
        <v>675</v>
      </c>
      <c r="I171" t="s">
        <v>22</v>
      </c>
      <c r="J171" t="s">
        <v>23</v>
      </c>
      <c r="K171" t="s">
        <v>676</v>
      </c>
      <c r="L171" t="s">
        <v>100</v>
      </c>
      <c r="M171">
        <v>78207</v>
      </c>
      <c r="N171" t="s">
        <v>101</v>
      </c>
      <c r="O171" t="s">
        <v>688</v>
      </c>
      <c r="P171" t="s">
        <v>42</v>
      </c>
      <c r="Q171" t="s">
        <v>74</v>
      </c>
      <c r="R171" t="s">
        <v>689</v>
      </c>
      <c r="S171">
        <v>177.98</v>
      </c>
      <c r="T171" s="3"/>
    </row>
    <row r="172" spans="1:20" x14ac:dyDescent="0.3">
      <c r="A172">
        <v>171</v>
      </c>
      <c r="B172" t="s">
        <v>673</v>
      </c>
      <c r="C172">
        <f t="shared" si="2"/>
        <v>37</v>
      </c>
      <c r="D172" s="1">
        <v>42255</v>
      </c>
      <c r="E172" s="1">
        <v>42259</v>
      </c>
      <c r="F172" t="s">
        <v>46</v>
      </c>
      <c r="G172" t="s">
        <v>674</v>
      </c>
      <c r="H172" t="s">
        <v>675</v>
      </c>
      <c r="I172" t="s">
        <v>22</v>
      </c>
      <c r="J172" t="s">
        <v>23</v>
      </c>
      <c r="K172" t="s">
        <v>676</v>
      </c>
      <c r="L172" t="s">
        <v>100</v>
      </c>
      <c r="M172">
        <v>78207</v>
      </c>
      <c r="N172" t="s">
        <v>101</v>
      </c>
      <c r="O172" t="s">
        <v>690</v>
      </c>
      <c r="P172" t="s">
        <v>67</v>
      </c>
      <c r="Q172" t="s">
        <v>68</v>
      </c>
      <c r="R172" t="s">
        <v>691</v>
      </c>
      <c r="S172">
        <v>143.976</v>
      </c>
      <c r="T172" s="3"/>
    </row>
    <row r="173" spans="1:20" x14ac:dyDescent="0.3">
      <c r="A173">
        <v>172</v>
      </c>
      <c r="B173" t="s">
        <v>692</v>
      </c>
      <c r="C173">
        <f t="shared" si="2"/>
        <v>32</v>
      </c>
      <c r="D173" s="1">
        <v>42221</v>
      </c>
      <c r="E173" s="1">
        <v>42225</v>
      </c>
      <c r="F173" t="s">
        <v>46</v>
      </c>
      <c r="G173" t="s">
        <v>693</v>
      </c>
      <c r="H173" t="s">
        <v>694</v>
      </c>
      <c r="I173" t="s">
        <v>22</v>
      </c>
      <c r="J173" t="s">
        <v>23</v>
      </c>
      <c r="K173" t="s">
        <v>38</v>
      </c>
      <c r="L173" t="s">
        <v>39</v>
      </c>
      <c r="M173">
        <v>90004</v>
      </c>
      <c r="N173" t="s">
        <v>40</v>
      </c>
      <c r="O173" t="s">
        <v>695</v>
      </c>
      <c r="P173" t="s">
        <v>42</v>
      </c>
      <c r="Q173" t="s">
        <v>86</v>
      </c>
      <c r="R173" t="s">
        <v>696</v>
      </c>
      <c r="S173">
        <v>20.94</v>
      </c>
      <c r="T173" s="3"/>
    </row>
    <row r="174" spans="1:20" x14ac:dyDescent="0.3">
      <c r="A174">
        <v>173</v>
      </c>
      <c r="B174" t="s">
        <v>692</v>
      </c>
      <c r="C174">
        <f t="shared" si="2"/>
        <v>32</v>
      </c>
      <c r="D174" s="1">
        <v>42221</v>
      </c>
      <c r="E174" s="1">
        <v>42225</v>
      </c>
      <c r="F174" t="s">
        <v>46</v>
      </c>
      <c r="G174" t="s">
        <v>693</v>
      </c>
      <c r="H174" t="s">
        <v>694</v>
      </c>
      <c r="I174" t="s">
        <v>22</v>
      </c>
      <c r="J174" t="s">
        <v>23</v>
      </c>
      <c r="K174" t="s">
        <v>38</v>
      </c>
      <c r="L174" t="s">
        <v>39</v>
      </c>
      <c r="M174">
        <v>90004</v>
      </c>
      <c r="N174" t="s">
        <v>40</v>
      </c>
      <c r="O174" t="s">
        <v>697</v>
      </c>
      <c r="P174" t="s">
        <v>42</v>
      </c>
      <c r="Q174" t="s">
        <v>86</v>
      </c>
      <c r="R174" t="s">
        <v>698</v>
      </c>
      <c r="S174">
        <v>110.96</v>
      </c>
      <c r="T174" s="3"/>
    </row>
    <row r="175" spans="1:20" x14ac:dyDescent="0.3">
      <c r="A175">
        <v>174</v>
      </c>
      <c r="B175" t="s">
        <v>692</v>
      </c>
      <c r="C175">
        <f t="shared" si="2"/>
        <v>32</v>
      </c>
      <c r="D175" s="1">
        <v>42221</v>
      </c>
      <c r="E175" s="1">
        <v>42225</v>
      </c>
      <c r="F175" t="s">
        <v>46</v>
      </c>
      <c r="G175" t="s">
        <v>693</v>
      </c>
      <c r="H175" t="s">
        <v>694</v>
      </c>
      <c r="I175" t="s">
        <v>22</v>
      </c>
      <c r="J175" t="s">
        <v>23</v>
      </c>
      <c r="K175" t="s">
        <v>38</v>
      </c>
      <c r="L175" t="s">
        <v>39</v>
      </c>
      <c r="M175">
        <v>90004</v>
      </c>
      <c r="N175" t="s">
        <v>40</v>
      </c>
      <c r="O175" t="s">
        <v>699</v>
      </c>
      <c r="P175" t="s">
        <v>28</v>
      </c>
      <c r="Q175" t="s">
        <v>32</v>
      </c>
      <c r="R175" t="s">
        <v>700</v>
      </c>
      <c r="S175">
        <v>340.14400000000001</v>
      </c>
      <c r="T175" s="3"/>
    </row>
    <row r="176" spans="1:20" x14ac:dyDescent="0.3">
      <c r="A176">
        <v>175</v>
      </c>
      <c r="B176" t="s">
        <v>701</v>
      </c>
      <c r="C176">
        <f t="shared" si="2"/>
        <v>38</v>
      </c>
      <c r="D176" s="1">
        <v>42261</v>
      </c>
      <c r="E176" s="1">
        <v>42266</v>
      </c>
      <c r="F176" t="s">
        <v>46</v>
      </c>
      <c r="G176" t="s">
        <v>702</v>
      </c>
      <c r="H176" t="s">
        <v>703</v>
      </c>
      <c r="I176" t="s">
        <v>37</v>
      </c>
      <c r="J176" t="s">
        <v>23</v>
      </c>
      <c r="K176" t="s">
        <v>299</v>
      </c>
      <c r="L176" t="s">
        <v>207</v>
      </c>
      <c r="M176">
        <v>60623</v>
      </c>
      <c r="N176" t="s">
        <v>101</v>
      </c>
      <c r="O176" t="s">
        <v>704</v>
      </c>
      <c r="P176" t="s">
        <v>42</v>
      </c>
      <c r="Q176" t="s">
        <v>74</v>
      </c>
      <c r="R176" t="s">
        <v>705</v>
      </c>
      <c r="S176">
        <v>52.448</v>
      </c>
      <c r="T176" s="3"/>
    </row>
    <row r="177" spans="1:20" x14ac:dyDescent="0.3">
      <c r="A177">
        <v>176</v>
      </c>
      <c r="B177" t="s">
        <v>701</v>
      </c>
      <c r="C177">
        <f t="shared" si="2"/>
        <v>38</v>
      </c>
      <c r="D177" s="1">
        <v>42261</v>
      </c>
      <c r="E177" s="1">
        <v>42266</v>
      </c>
      <c r="F177" t="s">
        <v>46</v>
      </c>
      <c r="G177" t="s">
        <v>702</v>
      </c>
      <c r="H177" t="s">
        <v>703</v>
      </c>
      <c r="I177" t="s">
        <v>37</v>
      </c>
      <c r="J177" t="s">
        <v>23</v>
      </c>
      <c r="K177" t="s">
        <v>299</v>
      </c>
      <c r="L177" t="s">
        <v>207</v>
      </c>
      <c r="M177">
        <v>60623</v>
      </c>
      <c r="N177" t="s">
        <v>101</v>
      </c>
      <c r="O177" t="s">
        <v>706</v>
      </c>
      <c r="P177" t="s">
        <v>42</v>
      </c>
      <c r="Q177" t="s">
        <v>43</v>
      </c>
      <c r="R177" t="s">
        <v>707</v>
      </c>
      <c r="S177">
        <v>20.16</v>
      </c>
      <c r="T177" s="3"/>
    </row>
    <row r="178" spans="1:20" x14ac:dyDescent="0.3">
      <c r="A178">
        <v>177</v>
      </c>
      <c r="B178" t="s">
        <v>708</v>
      </c>
      <c r="C178">
        <f t="shared" si="2"/>
        <v>16</v>
      </c>
      <c r="D178" s="1">
        <v>43211</v>
      </c>
      <c r="E178" s="1">
        <v>43215</v>
      </c>
      <c r="F178" t="s">
        <v>19</v>
      </c>
      <c r="G178" t="s">
        <v>709</v>
      </c>
      <c r="H178" t="s">
        <v>710</v>
      </c>
      <c r="I178" t="s">
        <v>22</v>
      </c>
      <c r="J178" t="s">
        <v>23</v>
      </c>
      <c r="K178" t="s">
        <v>180</v>
      </c>
      <c r="L178" t="s">
        <v>100</v>
      </c>
      <c r="M178">
        <v>77036</v>
      </c>
      <c r="N178" t="s">
        <v>101</v>
      </c>
      <c r="O178" t="s">
        <v>711</v>
      </c>
      <c r="P178" t="s">
        <v>42</v>
      </c>
      <c r="Q178" t="s">
        <v>74</v>
      </c>
      <c r="R178" t="s">
        <v>712</v>
      </c>
      <c r="S178">
        <v>97.263999999999996</v>
      </c>
      <c r="T178" s="3"/>
    </row>
    <row r="179" spans="1:20" x14ac:dyDescent="0.3">
      <c r="A179">
        <v>178</v>
      </c>
      <c r="B179" t="s">
        <v>713</v>
      </c>
      <c r="C179">
        <f t="shared" si="2"/>
        <v>48</v>
      </c>
      <c r="D179" s="1">
        <v>42695</v>
      </c>
      <c r="E179" s="1">
        <v>42697</v>
      </c>
      <c r="F179" t="s">
        <v>19</v>
      </c>
      <c r="G179" t="s">
        <v>328</v>
      </c>
      <c r="H179" t="s">
        <v>329</v>
      </c>
      <c r="I179" t="s">
        <v>22</v>
      </c>
      <c r="J179" t="s">
        <v>23</v>
      </c>
      <c r="K179" t="s">
        <v>603</v>
      </c>
      <c r="L179" t="s">
        <v>494</v>
      </c>
      <c r="M179">
        <v>43055</v>
      </c>
      <c r="N179" t="s">
        <v>144</v>
      </c>
      <c r="O179" t="s">
        <v>714</v>
      </c>
      <c r="P179" t="s">
        <v>28</v>
      </c>
      <c r="Q179" t="s">
        <v>32</v>
      </c>
      <c r="R179" t="s">
        <v>715</v>
      </c>
      <c r="S179">
        <v>396.80200000000002</v>
      </c>
      <c r="T179" s="3"/>
    </row>
    <row r="180" spans="1:20" x14ac:dyDescent="0.3">
      <c r="A180">
        <v>179</v>
      </c>
      <c r="B180" t="s">
        <v>713</v>
      </c>
      <c r="C180">
        <f t="shared" si="2"/>
        <v>48</v>
      </c>
      <c r="D180" s="1">
        <v>42695</v>
      </c>
      <c r="E180" s="1">
        <v>42697</v>
      </c>
      <c r="F180" t="s">
        <v>19</v>
      </c>
      <c r="G180" t="s">
        <v>328</v>
      </c>
      <c r="H180" t="s">
        <v>329</v>
      </c>
      <c r="I180" t="s">
        <v>22</v>
      </c>
      <c r="J180" t="s">
        <v>23</v>
      </c>
      <c r="K180" t="s">
        <v>603</v>
      </c>
      <c r="L180" t="s">
        <v>494</v>
      </c>
      <c r="M180">
        <v>43055</v>
      </c>
      <c r="N180" t="s">
        <v>144</v>
      </c>
      <c r="O180" t="s">
        <v>716</v>
      </c>
      <c r="P180" t="s">
        <v>42</v>
      </c>
      <c r="Q180" t="s">
        <v>575</v>
      </c>
      <c r="R180" t="s">
        <v>717</v>
      </c>
      <c r="S180">
        <v>15.88</v>
      </c>
      <c r="T180" s="3"/>
    </row>
    <row r="181" spans="1:20" x14ac:dyDescent="0.3">
      <c r="A181">
        <v>180</v>
      </c>
      <c r="B181" t="s">
        <v>718</v>
      </c>
      <c r="C181">
        <f t="shared" si="2"/>
        <v>51</v>
      </c>
      <c r="D181" s="1">
        <v>42719</v>
      </c>
      <c r="E181" s="1">
        <v>42723</v>
      </c>
      <c r="F181" t="s">
        <v>46</v>
      </c>
      <c r="G181" t="s">
        <v>719</v>
      </c>
      <c r="H181" t="s">
        <v>720</v>
      </c>
      <c r="I181" t="s">
        <v>98</v>
      </c>
      <c r="J181" t="s">
        <v>23</v>
      </c>
      <c r="K181" t="s">
        <v>262</v>
      </c>
      <c r="L181" t="s">
        <v>263</v>
      </c>
      <c r="M181">
        <v>10009</v>
      </c>
      <c r="N181" t="s">
        <v>144</v>
      </c>
      <c r="O181" t="s">
        <v>721</v>
      </c>
      <c r="P181" t="s">
        <v>42</v>
      </c>
      <c r="Q181" t="s">
        <v>64</v>
      </c>
      <c r="R181" t="s">
        <v>722</v>
      </c>
      <c r="S181">
        <v>3.28</v>
      </c>
      <c r="T181" s="3"/>
    </row>
    <row r="182" spans="1:20" x14ac:dyDescent="0.3">
      <c r="A182">
        <v>181</v>
      </c>
      <c r="B182" t="s">
        <v>723</v>
      </c>
      <c r="C182">
        <f t="shared" si="2"/>
        <v>49</v>
      </c>
      <c r="D182" s="1">
        <v>42343</v>
      </c>
      <c r="E182" s="1">
        <v>42347</v>
      </c>
      <c r="F182" t="s">
        <v>19</v>
      </c>
      <c r="G182" t="s">
        <v>724</v>
      </c>
      <c r="H182" t="s">
        <v>725</v>
      </c>
      <c r="I182" t="s">
        <v>37</v>
      </c>
      <c r="J182" t="s">
        <v>23</v>
      </c>
      <c r="K182" t="s">
        <v>353</v>
      </c>
      <c r="L182" t="s">
        <v>207</v>
      </c>
      <c r="M182">
        <v>62521</v>
      </c>
      <c r="N182" t="s">
        <v>101</v>
      </c>
      <c r="O182" t="s">
        <v>726</v>
      </c>
      <c r="P182" t="s">
        <v>42</v>
      </c>
      <c r="Q182" t="s">
        <v>55</v>
      </c>
      <c r="R182" t="s">
        <v>727</v>
      </c>
      <c r="S182">
        <v>24.815999999999999</v>
      </c>
      <c r="T182" s="3"/>
    </row>
    <row r="183" spans="1:20" x14ac:dyDescent="0.3">
      <c r="A183">
        <v>182</v>
      </c>
      <c r="B183" t="s">
        <v>723</v>
      </c>
      <c r="C183">
        <f t="shared" si="2"/>
        <v>49</v>
      </c>
      <c r="D183" s="1">
        <v>42343</v>
      </c>
      <c r="E183" s="1">
        <v>42347</v>
      </c>
      <c r="F183" t="s">
        <v>19</v>
      </c>
      <c r="G183" t="s">
        <v>724</v>
      </c>
      <c r="H183" t="s">
        <v>725</v>
      </c>
      <c r="I183" t="s">
        <v>37</v>
      </c>
      <c r="J183" t="s">
        <v>23</v>
      </c>
      <c r="K183" t="s">
        <v>353</v>
      </c>
      <c r="L183" t="s">
        <v>207</v>
      </c>
      <c r="M183">
        <v>62521</v>
      </c>
      <c r="N183" t="s">
        <v>101</v>
      </c>
      <c r="O183" t="s">
        <v>728</v>
      </c>
      <c r="P183" t="s">
        <v>67</v>
      </c>
      <c r="Q183" t="s">
        <v>157</v>
      </c>
      <c r="R183" t="s">
        <v>729</v>
      </c>
      <c r="S183">
        <v>408.74400000000003</v>
      </c>
      <c r="T183" s="3"/>
    </row>
    <row r="184" spans="1:20" x14ac:dyDescent="0.3">
      <c r="A184">
        <v>183</v>
      </c>
      <c r="B184" t="s">
        <v>730</v>
      </c>
      <c r="C184">
        <f t="shared" si="2"/>
        <v>47</v>
      </c>
      <c r="D184" s="1">
        <v>42327</v>
      </c>
      <c r="E184" s="1">
        <v>42332</v>
      </c>
      <c r="F184" t="s">
        <v>19</v>
      </c>
      <c r="G184" t="s">
        <v>731</v>
      </c>
      <c r="H184" t="s">
        <v>732</v>
      </c>
      <c r="I184" t="s">
        <v>98</v>
      </c>
      <c r="J184" t="s">
        <v>23</v>
      </c>
      <c r="K184" t="s">
        <v>733</v>
      </c>
      <c r="L184" t="s">
        <v>734</v>
      </c>
      <c r="M184">
        <v>71203</v>
      </c>
      <c r="N184" t="s">
        <v>26</v>
      </c>
      <c r="O184" t="s">
        <v>735</v>
      </c>
      <c r="P184" t="s">
        <v>67</v>
      </c>
      <c r="Q184" t="s">
        <v>68</v>
      </c>
      <c r="R184" t="s">
        <v>736</v>
      </c>
      <c r="S184">
        <v>503.96</v>
      </c>
      <c r="T184" s="3"/>
    </row>
    <row r="185" spans="1:20" x14ac:dyDescent="0.3">
      <c r="A185">
        <v>184</v>
      </c>
      <c r="B185" t="s">
        <v>730</v>
      </c>
      <c r="C185">
        <f t="shared" si="2"/>
        <v>47</v>
      </c>
      <c r="D185" s="1">
        <v>42327</v>
      </c>
      <c r="E185" s="1">
        <v>42332</v>
      </c>
      <c r="F185" t="s">
        <v>19</v>
      </c>
      <c r="G185" t="s">
        <v>731</v>
      </c>
      <c r="H185" t="s">
        <v>732</v>
      </c>
      <c r="I185" t="s">
        <v>98</v>
      </c>
      <c r="J185" t="s">
        <v>23</v>
      </c>
      <c r="K185" t="s">
        <v>733</v>
      </c>
      <c r="L185" t="s">
        <v>734</v>
      </c>
      <c r="M185">
        <v>71203</v>
      </c>
      <c r="N185" t="s">
        <v>26</v>
      </c>
      <c r="O185" t="s">
        <v>737</v>
      </c>
      <c r="P185" t="s">
        <v>67</v>
      </c>
      <c r="Q185" t="s">
        <v>68</v>
      </c>
      <c r="R185" t="s">
        <v>738</v>
      </c>
      <c r="S185">
        <v>149.94999999999999</v>
      </c>
      <c r="T185" s="3"/>
    </row>
    <row r="186" spans="1:20" x14ac:dyDescent="0.3">
      <c r="A186">
        <v>185</v>
      </c>
      <c r="B186" t="s">
        <v>730</v>
      </c>
      <c r="C186">
        <f t="shared" si="2"/>
        <v>47</v>
      </c>
      <c r="D186" s="1">
        <v>42327</v>
      </c>
      <c r="E186" s="1">
        <v>42332</v>
      </c>
      <c r="F186" t="s">
        <v>19</v>
      </c>
      <c r="G186" t="s">
        <v>731</v>
      </c>
      <c r="H186" t="s">
        <v>732</v>
      </c>
      <c r="I186" t="s">
        <v>98</v>
      </c>
      <c r="J186" t="s">
        <v>23</v>
      </c>
      <c r="K186" t="s">
        <v>733</v>
      </c>
      <c r="L186" t="s">
        <v>734</v>
      </c>
      <c r="M186">
        <v>71203</v>
      </c>
      <c r="N186" t="s">
        <v>26</v>
      </c>
      <c r="O186" t="s">
        <v>739</v>
      </c>
      <c r="P186" t="s">
        <v>67</v>
      </c>
      <c r="Q186" t="s">
        <v>157</v>
      </c>
      <c r="R186" t="s">
        <v>740</v>
      </c>
      <c r="S186">
        <v>29</v>
      </c>
      <c r="T186" s="3"/>
    </row>
    <row r="187" spans="1:20" x14ac:dyDescent="0.3">
      <c r="A187">
        <v>186</v>
      </c>
      <c r="B187" t="s">
        <v>741</v>
      </c>
      <c r="C187">
        <f t="shared" si="2"/>
        <v>48</v>
      </c>
      <c r="D187" s="1">
        <v>43067</v>
      </c>
      <c r="E187" s="1">
        <v>43071</v>
      </c>
      <c r="F187" t="s">
        <v>46</v>
      </c>
      <c r="G187" t="s">
        <v>742</v>
      </c>
      <c r="H187" t="s">
        <v>743</v>
      </c>
      <c r="I187" t="s">
        <v>22</v>
      </c>
      <c r="J187" t="s">
        <v>23</v>
      </c>
      <c r="K187" t="s">
        <v>744</v>
      </c>
      <c r="L187" t="s">
        <v>745</v>
      </c>
      <c r="M187">
        <v>6824</v>
      </c>
      <c r="N187" t="s">
        <v>144</v>
      </c>
      <c r="O187" t="s">
        <v>746</v>
      </c>
      <c r="P187" t="s">
        <v>42</v>
      </c>
      <c r="Q187" t="s">
        <v>71</v>
      </c>
      <c r="R187" t="s">
        <v>747</v>
      </c>
      <c r="S187">
        <v>7.16</v>
      </c>
      <c r="T187" s="3"/>
    </row>
    <row r="188" spans="1:20" x14ac:dyDescent="0.3">
      <c r="A188">
        <v>187</v>
      </c>
      <c r="B188" t="s">
        <v>748</v>
      </c>
      <c r="C188">
        <f t="shared" si="2"/>
        <v>35</v>
      </c>
      <c r="D188" s="1">
        <v>42242</v>
      </c>
      <c r="E188" s="1">
        <v>42246</v>
      </c>
      <c r="F188" t="s">
        <v>46</v>
      </c>
      <c r="G188" t="s">
        <v>749</v>
      </c>
      <c r="H188" t="s">
        <v>750</v>
      </c>
      <c r="I188" t="s">
        <v>98</v>
      </c>
      <c r="J188" t="s">
        <v>23</v>
      </c>
      <c r="K188" t="s">
        <v>38</v>
      </c>
      <c r="L188" t="s">
        <v>39</v>
      </c>
      <c r="M188">
        <v>90032</v>
      </c>
      <c r="N188" t="s">
        <v>40</v>
      </c>
      <c r="O188" t="s">
        <v>751</v>
      </c>
      <c r="P188" t="s">
        <v>67</v>
      </c>
      <c r="Q188" t="s">
        <v>157</v>
      </c>
      <c r="R188" t="s">
        <v>752</v>
      </c>
      <c r="S188">
        <v>176.8</v>
      </c>
      <c r="T188" s="3"/>
    </row>
    <row r="189" spans="1:20" x14ac:dyDescent="0.3">
      <c r="A189">
        <v>188</v>
      </c>
      <c r="B189" t="s">
        <v>753</v>
      </c>
      <c r="C189">
        <f t="shared" si="2"/>
        <v>29</v>
      </c>
      <c r="D189" s="1">
        <v>42932</v>
      </c>
      <c r="E189" s="1">
        <v>42938</v>
      </c>
      <c r="F189" t="s">
        <v>46</v>
      </c>
      <c r="G189" t="s">
        <v>754</v>
      </c>
      <c r="H189" t="s">
        <v>755</v>
      </c>
      <c r="I189" t="s">
        <v>37</v>
      </c>
      <c r="J189" t="s">
        <v>23</v>
      </c>
      <c r="K189" t="s">
        <v>756</v>
      </c>
      <c r="L189" t="s">
        <v>100</v>
      </c>
      <c r="M189">
        <v>75051</v>
      </c>
      <c r="N189" t="s">
        <v>101</v>
      </c>
      <c r="O189" t="s">
        <v>757</v>
      </c>
      <c r="P189" t="s">
        <v>42</v>
      </c>
      <c r="Q189" t="s">
        <v>55</v>
      </c>
      <c r="R189" t="s">
        <v>758</v>
      </c>
      <c r="S189">
        <v>37.223999999999997</v>
      </c>
      <c r="T189" s="3"/>
    </row>
    <row r="190" spans="1:20" x14ac:dyDescent="0.3">
      <c r="A190">
        <v>189</v>
      </c>
      <c r="B190" t="s">
        <v>753</v>
      </c>
      <c r="C190">
        <f t="shared" si="2"/>
        <v>29</v>
      </c>
      <c r="D190" s="1">
        <v>42932</v>
      </c>
      <c r="E190" s="1">
        <v>42938</v>
      </c>
      <c r="F190" t="s">
        <v>46</v>
      </c>
      <c r="G190" t="s">
        <v>754</v>
      </c>
      <c r="H190" t="s">
        <v>755</v>
      </c>
      <c r="I190" t="s">
        <v>37</v>
      </c>
      <c r="J190" t="s">
        <v>23</v>
      </c>
      <c r="K190" t="s">
        <v>756</v>
      </c>
      <c r="L190" t="s">
        <v>100</v>
      </c>
      <c r="M190">
        <v>75051</v>
      </c>
      <c r="N190" t="s">
        <v>101</v>
      </c>
      <c r="O190" t="s">
        <v>628</v>
      </c>
      <c r="P190" t="s">
        <v>42</v>
      </c>
      <c r="Q190" t="s">
        <v>86</v>
      </c>
      <c r="R190" t="s">
        <v>629</v>
      </c>
      <c r="S190">
        <v>20.015999999999998</v>
      </c>
      <c r="T190" s="3"/>
    </row>
    <row r="191" spans="1:20" x14ac:dyDescent="0.3">
      <c r="A191">
        <v>190</v>
      </c>
      <c r="B191" t="s">
        <v>759</v>
      </c>
      <c r="C191">
        <f t="shared" si="2"/>
        <v>42</v>
      </c>
      <c r="D191" s="1">
        <v>42655</v>
      </c>
      <c r="E191" s="1">
        <v>42657</v>
      </c>
      <c r="F191" t="s">
        <v>184</v>
      </c>
      <c r="G191" t="s">
        <v>760</v>
      </c>
      <c r="H191" t="s">
        <v>761</v>
      </c>
      <c r="I191" t="s">
        <v>98</v>
      </c>
      <c r="J191" t="s">
        <v>23</v>
      </c>
      <c r="K191" t="s">
        <v>262</v>
      </c>
      <c r="L191" t="s">
        <v>263</v>
      </c>
      <c r="M191">
        <v>10035</v>
      </c>
      <c r="N191" t="s">
        <v>144</v>
      </c>
      <c r="O191" t="s">
        <v>762</v>
      </c>
      <c r="P191" t="s">
        <v>28</v>
      </c>
      <c r="Q191" t="s">
        <v>29</v>
      </c>
      <c r="R191" t="s">
        <v>763</v>
      </c>
      <c r="S191">
        <v>899.13599999999997</v>
      </c>
      <c r="T191" s="3"/>
    </row>
    <row r="192" spans="1:20" x14ac:dyDescent="0.3">
      <c r="A192">
        <v>191</v>
      </c>
      <c r="B192" t="s">
        <v>759</v>
      </c>
      <c r="C192">
        <f t="shared" si="2"/>
        <v>42</v>
      </c>
      <c r="D192" s="1">
        <v>42655</v>
      </c>
      <c r="E192" s="1">
        <v>42657</v>
      </c>
      <c r="F192" t="s">
        <v>184</v>
      </c>
      <c r="G192" t="s">
        <v>760</v>
      </c>
      <c r="H192" t="s">
        <v>761</v>
      </c>
      <c r="I192" t="s">
        <v>98</v>
      </c>
      <c r="J192" t="s">
        <v>23</v>
      </c>
      <c r="K192" t="s">
        <v>262</v>
      </c>
      <c r="L192" t="s">
        <v>263</v>
      </c>
      <c r="M192">
        <v>10035</v>
      </c>
      <c r="N192" t="s">
        <v>144</v>
      </c>
      <c r="O192" t="s">
        <v>764</v>
      </c>
      <c r="P192" t="s">
        <v>67</v>
      </c>
      <c r="Q192" t="s">
        <v>68</v>
      </c>
      <c r="R192" t="s">
        <v>765</v>
      </c>
      <c r="S192">
        <v>71.760000000000005</v>
      </c>
      <c r="T192" s="3"/>
    </row>
    <row r="193" spans="1:20" x14ac:dyDescent="0.3">
      <c r="A193">
        <v>192</v>
      </c>
      <c r="B193" t="s">
        <v>759</v>
      </c>
      <c r="C193">
        <f t="shared" si="2"/>
        <v>42</v>
      </c>
      <c r="D193" s="1">
        <v>42655</v>
      </c>
      <c r="E193" s="1">
        <v>42657</v>
      </c>
      <c r="F193" t="s">
        <v>184</v>
      </c>
      <c r="G193" t="s">
        <v>760</v>
      </c>
      <c r="H193" t="s">
        <v>761</v>
      </c>
      <c r="I193" t="s">
        <v>98</v>
      </c>
      <c r="J193" t="s">
        <v>23</v>
      </c>
      <c r="K193" t="s">
        <v>262</v>
      </c>
      <c r="L193" t="s">
        <v>263</v>
      </c>
      <c r="M193">
        <v>10035</v>
      </c>
      <c r="N193" t="s">
        <v>144</v>
      </c>
      <c r="O193" t="s">
        <v>766</v>
      </c>
      <c r="P193" t="s">
        <v>42</v>
      </c>
      <c r="Q193" t="s">
        <v>86</v>
      </c>
      <c r="R193" t="s">
        <v>767</v>
      </c>
      <c r="S193">
        <v>51.84</v>
      </c>
      <c r="T193" s="3"/>
    </row>
    <row r="194" spans="1:20" x14ac:dyDescent="0.3">
      <c r="A194">
        <v>193</v>
      </c>
      <c r="B194" t="s">
        <v>759</v>
      </c>
      <c r="C194">
        <f t="shared" si="2"/>
        <v>42</v>
      </c>
      <c r="D194" s="1">
        <v>42655</v>
      </c>
      <c r="E194" s="1">
        <v>42657</v>
      </c>
      <c r="F194" t="s">
        <v>184</v>
      </c>
      <c r="G194" t="s">
        <v>760</v>
      </c>
      <c r="H194" t="s">
        <v>761</v>
      </c>
      <c r="I194" t="s">
        <v>98</v>
      </c>
      <c r="J194" t="s">
        <v>23</v>
      </c>
      <c r="K194" t="s">
        <v>262</v>
      </c>
      <c r="L194" t="s">
        <v>263</v>
      </c>
      <c r="M194">
        <v>10035</v>
      </c>
      <c r="N194" t="s">
        <v>144</v>
      </c>
      <c r="O194" t="s">
        <v>197</v>
      </c>
      <c r="P194" t="s">
        <v>28</v>
      </c>
      <c r="Q194" t="s">
        <v>29</v>
      </c>
      <c r="R194" t="s">
        <v>198</v>
      </c>
      <c r="S194">
        <v>626.35199999999998</v>
      </c>
      <c r="T194" s="3"/>
    </row>
    <row r="195" spans="1:20" x14ac:dyDescent="0.3">
      <c r="A195">
        <v>194</v>
      </c>
      <c r="B195" t="s">
        <v>759</v>
      </c>
      <c r="C195">
        <f t="shared" ref="C195:C258" si="3">WEEKNUM(D195,1)</f>
        <v>42</v>
      </c>
      <c r="D195" s="1">
        <v>42655</v>
      </c>
      <c r="E195" s="1">
        <v>42657</v>
      </c>
      <c r="F195" t="s">
        <v>184</v>
      </c>
      <c r="G195" t="s">
        <v>760</v>
      </c>
      <c r="H195" t="s">
        <v>761</v>
      </c>
      <c r="I195" t="s">
        <v>98</v>
      </c>
      <c r="J195" t="s">
        <v>23</v>
      </c>
      <c r="K195" t="s">
        <v>262</v>
      </c>
      <c r="L195" t="s">
        <v>263</v>
      </c>
      <c r="M195">
        <v>10035</v>
      </c>
      <c r="N195" t="s">
        <v>144</v>
      </c>
      <c r="O195" t="s">
        <v>768</v>
      </c>
      <c r="P195" t="s">
        <v>42</v>
      </c>
      <c r="Q195" t="s">
        <v>64</v>
      </c>
      <c r="R195" t="s">
        <v>769</v>
      </c>
      <c r="S195">
        <v>19.899999999999999</v>
      </c>
      <c r="T195" s="3"/>
    </row>
    <row r="196" spans="1:20" x14ac:dyDescent="0.3">
      <c r="A196">
        <v>195</v>
      </c>
      <c r="B196" t="s">
        <v>770</v>
      </c>
      <c r="C196">
        <f t="shared" si="3"/>
        <v>45</v>
      </c>
      <c r="D196" s="1">
        <v>42674</v>
      </c>
      <c r="E196" s="1">
        <v>42680</v>
      </c>
      <c r="F196" t="s">
        <v>46</v>
      </c>
      <c r="G196" t="s">
        <v>771</v>
      </c>
      <c r="H196" t="s">
        <v>772</v>
      </c>
      <c r="I196" t="s">
        <v>37</v>
      </c>
      <c r="J196" t="s">
        <v>23</v>
      </c>
      <c r="K196" t="s">
        <v>773</v>
      </c>
      <c r="L196" t="s">
        <v>39</v>
      </c>
      <c r="M196">
        <v>92374</v>
      </c>
      <c r="N196" t="s">
        <v>40</v>
      </c>
      <c r="O196" t="s">
        <v>168</v>
      </c>
      <c r="P196" t="s">
        <v>42</v>
      </c>
      <c r="Q196" t="s">
        <v>169</v>
      </c>
      <c r="R196" t="s">
        <v>170</v>
      </c>
      <c r="S196">
        <v>14.28</v>
      </c>
      <c r="T196" s="3"/>
    </row>
    <row r="197" spans="1:20" x14ac:dyDescent="0.3">
      <c r="A197">
        <v>196</v>
      </c>
      <c r="B197" t="s">
        <v>774</v>
      </c>
      <c r="C197">
        <f t="shared" si="3"/>
        <v>12</v>
      </c>
      <c r="D197" s="1">
        <v>42084</v>
      </c>
      <c r="E197" s="1">
        <v>42088</v>
      </c>
      <c r="F197" t="s">
        <v>46</v>
      </c>
      <c r="G197" t="s">
        <v>775</v>
      </c>
      <c r="H197" t="s">
        <v>776</v>
      </c>
      <c r="I197" t="s">
        <v>22</v>
      </c>
      <c r="J197" t="s">
        <v>23</v>
      </c>
      <c r="K197" t="s">
        <v>777</v>
      </c>
      <c r="L197" t="s">
        <v>494</v>
      </c>
      <c r="M197">
        <v>45011</v>
      </c>
      <c r="N197" t="s">
        <v>144</v>
      </c>
      <c r="O197" t="s">
        <v>778</v>
      </c>
      <c r="P197" t="s">
        <v>42</v>
      </c>
      <c r="Q197" t="s">
        <v>64</v>
      </c>
      <c r="R197" t="s">
        <v>779</v>
      </c>
      <c r="S197">
        <v>7.4080000000000004</v>
      </c>
      <c r="T197" s="3"/>
    </row>
    <row r="198" spans="1:20" x14ac:dyDescent="0.3">
      <c r="A198">
        <v>197</v>
      </c>
      <c r="B198" t="s">
        <v>774</v>
      </c>
      <c r="C198">
        <f t="shared" si="3"/>
        <v>12</v>
      </c>
      <c r="D198" s="1">
        <v>42084</v>
      </c>
      <c r="E198" s="1">
        <v>42088</v>
      </c>
      <c r="F198" t="s">
        <v>46</v>
      </c>
      <c r="G198" t="s">
        <v>775</v>
      </c>
      <c r="H198" t="s">
        <v>776</v>
      </c>
      <c r="I198" t="s">
        <v>22</v>
      </c>
      <c r="J198" t="s">
        <v>23</v>
      </c>
      <c r="K198" t="s">
        <v>777</v>
      </c>
      <c r="L198" t="s">
        <v>494</v>
      </c>
      <c r="M198">
        <v>45011</v>
      </c>
      <c r="N198" t="s">
        <v>144</v>
      </c>
      <c r="O198" t="s">
        <v>780</v>
      </c>
      <c r="P198" t="s">
        <v>42</v>
      </c>
      <c r="Q198" t="s">
        <v>64</v>
      </c>
      <c r="R198" t="s">
        <v>781</v>
      </c>
      <c r="S198">
        <v>6.048</v>
      </c>
      <c r="T198" s="3"/>
    </row>
    <row r="199" spans="1:20" x14ac:dyDescent="0.3">
      <c r="A199">
        <v>198</v>
      </c>
      <c r="B199" t="s">
        <v>782</v>
      </c>
      <c r="C199">
        <f t="shared" si="3"/>
        <v>45</v>
      </c>
      <c r="D199" s="1">
        <v>43410</v>
      </c>
      <c r="E199" s="1">
        <v>43417</v>
      </c>
      <c r="F199" t="s">
        <v>46</v>
      </c>
      <c r="G199" t="s">
        <v>783</v>
      </c>
      <c r="H199" t="s">
        <v>784</v>
      </c>
      <c r="I199" t="s">
        <v>98</v>
      </c>
      <c r="J199" t="s">
        <v>23</v>
      </c>
      <c r="K199" t="s">
        <v>785</v>
      </c>
      <c r="L199" t="s">
        <v>786</v>
      </c>
      <c r="M199">
        <v>7090</v>
      </c>
      <c r="N199" t="s">
        <v>144</v>
      </c>
      <c r="O199" t="s">
        <v>787</v>
      </c>
      <c r="P199" t="s">
        <v>42</v>
      </c>
      <c r="Q199" t="s">
        <v>55</v>
      </c>
      <c r="R199" t="s">
        <v>788</v>
      </c>
      <c r="S199">
        <v>46.26</v>
      </c>
      <c r="T199" s="3"/>
    </row>
    <row r="200" spans="1:20" x14ac:dyDescent="0.3">
      <c r="A200">
        <v>199</v>
      </c>
      <c r="B200" t="s">
        <v>789</v>
      </c>
      <c r="C200">
        <f t="shared" si="3"/>
        <v>27</v>
      </c>
      <c r="D200" s="1">
        <v>43287</v>
      </c>
      <c r="E200" s="1">
        <v>43294</v>
      </c>
      <c r="F200" t="s">
        <v>46</v>
      </c>
      <c r="G200" t="s">
        <v>790</v>
      </c>
      <c r="H200" t="s">
        <v>791</v>
      </c>
      <c r="I200" t="s">
        <v>37</v>
      </c>
      <c r="J200" t="s">
        <v>23</v>
      </c>
      <c r="K200" t="s">
        <v>142</v>
      </c>
      <c r="L200" t="s">
        <v>143</v>
      </c>
      <c r="M200">
        <v>19120</v>
      </c>
      <c r="N200" t="s">
        <v>144</v>
      </c>
      <c r="O200" t="s">
        <v>792</v>
      </c>
      <c r="P200" t="s">
        <v>42</v>
      </c>
      <c r="Q200" t="s">
        <v>71</v>
      </c>
      <c r="R200" t="s">
        <v>793</v>
      </c>
      <c r="S200">
        <v>2.9460000000000002</v>
      </c>
      <c r="T200" s="3"/>
    </row>
    <row r="201" spans="1:20" x14ac:dyDescent="0.3">
      <c r="A201">
        <v>200</v>
      </c>
      <c r="B201" t="s">
        <v>789</v>
      </c>
      <c r="C201">
        <f t="shared" si="3"/>
        <v>27</v>
      </c>
      <c r="D201" s="1">
        <v>43287</v>
      </c>
      <c r="E201" s="1">
        <v>43294</v>
      </c>
      <c r="F201" t="s">
        <v>46</v>
      </c>
      <c r="G201" t="s">
        <v>790</v>
      </c>
      <c r="H201" t="s">
        <v>791</v>
      </c>
      <c r="I201" t="s">
        <v>37</v>
      </c>
      <c r="J201" t="s">
        <v>23</v>
      </c>
      <c r="K201" t="s">
        <v>142</v>
      </c>
      <c r="L201" t="s">
        <v>143</v>
      </c>
      <c r="M201">
        <v>19120</v>
      </c>
      <c r="N201" t="s">
        <v>144</v>
      </c>
      <c r="O201" t="s">
        <v>794</v>
      </c>
      <c r="P201" t="s">
        <v>42</v>
      </c>
      <c r="Q201" t="s">
        <v>86</v>
      </c>
      <c r="R201" t="s">
        <v>795</v>
      </c>
      <c r="S201">
        <v>16.056000000000001</v>
      </c>
      <c r="T201" s="3"/>
    </row>
    <row r="202" spans="1:20" x14ac:dyDescent="0.3">
      <c r="A202">
        <v>201</v>
      </c>
      <c r="B202" t="s">
        <v>796</v>
      </c>
      <c r="C202">
        <f t="shared" si="3"/>
        <v>26</v>
      </c>
      <c r="D202" s="1">
        <v>43275</v>
      </c>
      <c r="E202" s="1">
        <v>43280</v>
      </c>
      <c r="F202" t="s">
        <v>46</v>
      </c>
      <c r="G202" t="s">
        <v>797</v>
      </c>
      <c r="H202" t="s">
        <v>798</v>
      </c>
      <c r="I202" t="s">
        <v>22</v>
      </c>
      <c r="J202" t="s">
        <v>23</v>
      </c>
      <c r="K202" t="s">
        <v>799</v>
      </c>
      <c r="L202" t="s">
        <v>494</v>
      </c>
      <c r="M202">
        <v>44312</v>
      </c>
      <c r="N202" t="s">
        <v>144</v>
      </c>
      <c r="O202" t="s">
        <v>800</v>
      </c>
      <c r="P202" t="s">
        <v>42</v>
      </c>
      <c r="Q202" t="s">
        <v>86</v>
      </c>
      <c r="R202" t="s">
        <v>801</v>
      </c>
      <c r="S202">
        <v>21.744</v>
      </c>
      <c r="T202" s="3"/>
    </row>
    <row r="203" spans="1:20" x14ac:dyDescent="0.3">
      <c r="A203">
        <v>202</v>
      </c>
      <c r="B203" t="s">
        <v>802</v>
      </c>
      <c r="C203">
        <f t="shared" si="3"/>
        <v>32</v>
      </c>
      <c r="D203" s="1">
        <v>42219</v>
      </c>
      <c r="E203" s="1">
        <v>42221</v>
      </c>
      <c r="F203" t="s">
        <v>184</v>
      </c>
      <c r="G203" t="s">
        <v>803</v>
      </c>
      <c r="H203" t="s">
        <v>804</v>
      </c>
      <c r="I203" t="s">
        <v>22</v>
      </c>
      <c r="J203" t="s">
        <v>23</v>
      </c>
      <c r="K203" t="s">
        <v>805</v>
      </c>
      <c r="L203" t="s">
        <v>453</v>
      </c>
      <c r="M203">
        <v>80219</v>
      </c>
      <c r="N203" t="s">
        <v>40</v>
      </c>
      <c r="O203" t="s">
        <v>806</v>
      </c>
      <c r="P203" t="s">
        <v>28</v>
      </c>
      <c r="Q203" t="s">
        <v>52</v>
      </c>
      <c r="R203" t="s">
        <v>807</v>
      </c>
      <c r="S203">
        <v>218.75</v>
      </c>
      <c r="T203" s="3"/>
    </row>
    <row r="204" spans="1:20" x14ac:dyDescent="0.3">
      <c r="A204">
        <v>203</v>
      </c>
      <c r="B204" t="s">
        <v>802</v>
      </c>
      <c r="C204">
        <f t="shared" si="3"/>
        <v>32</v>
      </c>
      <c r="D204" s="1">
        <v>42219</v>
      </c>
      <c r="E204" s="1">
        <v>42221</v>
      </c>
      <c r="F204" t="s">
        <v>184</v>
      </c>
      <c r="G204" t="s">
        <v>803</v>
      </c>
      <c r="H204" t="s">
        <v>804</v>
      </c>
      <c r="I204" t="s">
        <v>22</v>
      </c>
      <c r="J204" t="s">
        <v>23</v>
      </c>
      <c r="K204" t="s">
        <v>805</v>
      </c>
      <c r="L204" t="s">
        <v>453</v>
      </c>
      <c r="M204">
        <v>80219</v>
      </c>
      <c r="N204" t="s">
        <v>40</v>
      </c>
      <c r="O204" t="s">
        <v>808</v>
      </c>
      <c r="P204" t="s">
        <v>42</v>
      </c>
      <c r="Q204" t="s">
        <v>74</v>
      </c>
      <c r="R204" t="s">
        <v>809</v>
      </c>
      <c r="S204">
        <v>2.6</v>
      </c>
      <c r="T204" s="3"/>
    </row>
    <row r="205" spans="1:20" x14ac:dyDescent="0.3">
      <c r="A205">
        <v>204</v>
      </c>
      <c r="B205" t="s">
        <v>810</v>
      </c>
      <c r="C205">
        <f t="shared" si="3"/>
        <v>51</v>
      </c>
      <c r="D205" s="1">
        <v>43451</v>
      </c>
      <c r="E205" s="1">
        <v>43455</v>
      </c>
      <c r="F205" t="s">
        <v>19</v>
      </c>
      <c r="G205" t="s">
        <v>811</v>
      </c>
      <c r="H205" t="s">
        <v>812</v>
      </c>
      <c r="I205" t="s">
        <v>22</v>
      </c>
      <c r="J205" t="s">
        <v>23</v>
      </c>
      <c r="K205" t="s">
        <v>813</v>
      </c>
      <c r="L205" t="s">
        <v>100</v>
      </c>
      <c r="M205">
        <v>75220</v>
      </c>
      <c r="N205" t="s">
        <v>101</v>
      </c>
      <c r="O205" t="s">
        <v>814</v>
      </c>
      <c r="P205" t="s">
        <v>42</v>
      </c>
      <c r="Q205" t="s">
        <v>74</v>
      </c>
      <c r="R205" t="s">
        <v>815</v>
      </c>
      <c r="S205">
        <v>66.284000000000006</v>
      </c>
      <c r="T205" s="3"/>
    </row>
    <row r="206" spans="1:20" x14ac:dyDescent="0.3">
      <c r="A206">
        <v>205</v>
      </c>
      <c r="B206" t="s">
        <v>816</v>
      </c>
      <c r="C206">
        <f t="shared" si="3"/>
        <v>23</v>
      </c>
      <c r="D206" s="1">
        <v>43254</v>
      </c>
      <c r="E206" s="1">
        <v>43258</v>
      </c>
      <c r="F206" t="s">
        <v>46</v>
      </c>
      <c r="G206" t="s">
        <v>817</v>
      </c>
      <c r="H206" t="s">
        <v>818</v>
      </c>
      <c r="I206" t="s">
        <v>37</v>
      </c>
      <c r="J206" t="s">
        <v>23</v>
      </c>
      <c r="K206" t="s">
        <v>609</v>
      </c>
      <c r="L206" t="s">
        <v>331</v>
      </c>
      <c r="M206">
        <v>37064</v>
      </c>
      <c r="N206" t="s">
        <v>26</v>
      </c>
      <c r="O206" t="s">
        <v>819</v>
      </c>
      <c r="P206" t="s">
        <v>28</v>
      </c>
      <c r="Q206" t="s">
        <v>61</v>
      </c>
      <c r="R206" t="s">
        <v>820</v>
      </c>
      <c r="S206">
        <v>35.167999999999999</v>
      </c>
      <c r="T206" s="3"/>
    </row>
    <row r="207" spans="1:20" x14ac:dyDescent="0.3">
      <c r="A207">
        <v>206</v>
      </c>
      <c r="B207" t="s">
        <v>821</v>
      </c>
      <c r="C207">
        <f t="shared" si="3"/>
        <v>50</v>
      </c>
      <c r="D207" s="1">
        <v>43443</v>
      </c>
      <c r="E207" s="1">
        <v>43448</v>
      </c>
      <c r="F207" t="s">
        <v>46</v>
      </c>
      <c r="G207" t="s">
        <v>822</v>
      </c>
      <c r="H207" t="s">
        <v>823</v>
      </c>
      <c r="I207" t="s">
        <v>22</v>
      </c>
      <c r="J207" t="s">
        <v>23</v>
      </c>
      <c r="K207" t="s">
        <v>824</v>
      </c>
      <c r="L207" t="s">
        <v>39</v>
      </c>
      <c r="M207">
        <v>90604</v>
      </c>
      <c r="N207" t="s">
        <v>40</v>
      </c>
      <c r="O207" t="s">
        <v>825</v>
      </c>
      <c r="P207" t="s">
        <v>67</v>
      </c>
      <c r="Q207" t="s">
        <v>68</v>
      </c>
      <c r="R207" t="s">
        <v>826</v>
      </c>
      <c r="S207">
        <v>444.76799999999997</v>
      </c>
      <c r="T207" s="3"/>
    </row>
    <row r="208" spans="1:20" x14ac:dyDescent="0.3">
      <c r="A208">
        <v>207</v>
      </c>
      <c r="B208" t="s">
        <v>827</v>
      </c>
      <c r="C208">
        <f t="shared" si="3"/>
        <v>48</v>
      </c>
      <c r="D208" s="1">
        <v>43435</v>
      </c>
      <c r="E208" s="1">
        <v>43441</v>
      </c>
      <c r="F208" t="s">
        <v>46</v>
      </c>
      <c r="G208" t="s">
        <v>828</v>
      </c>
      <c r="H208" t="s">
        <v>829</v>
      </c>
      <c r="I208" t="s">
        <v>22</v>
      </c>
      <c r="J208" t="s">
        <v>23</v>
      </c>
      <c r="K208" t="s">
        <v>830</v>
      </c>
      <c r="L208" t="s">
        <v>234</v>
      </c>
      <c r="M208">
        <v>48601</v>
      </c>
      <c r="N208" t="s">
        <v>101</v>
      </c>
      <c r="O208" t="s">
        <v>831</v>
      </c>
      <c r="P208" t="s">
        <v>42</v>
      </c>
      <c r="Q208" t="s">
        <v>55</v>
      </c>
      <c r="R208" t="s">
        <v>832</v>
      </c>
      <c r="S208">
        <v>83.92</v>
      </c>
      <c r="T208" s="3"/>
    </row>
    <row r="209" spans="1:20" x14ac:dyDescent="0.3">
      <c r="A209">
        <v>208</v>
      </c>
      <c r="B209" t="s">
        <v>827</v>
      </c>
      <c r="C209">
        <f t="shared" si="3"/>
        <v>48</v>
      </c>
      <c r="D209" s="1">
        <v>43435</v>
      </c>
      <c r="E209" s="1">
        <v>43441</v>
      </c>
      <c r="F209" t="s">
        <v>46</v>
      </c>
      <c r="G209" t="s">
        <v>828</v>
      </c>
      <c r="H209" t="s">
        <v>829</v>
      </c>
      <c r="I209" t="s">
        <v>22</v>
      </c>
      <c r="J209" t="s">
        <v>23</v>
      </c>
      <c r="K209" t="s">
        <v>830</v>
      </c>
      <c r="L209" t="s">
        <v>234</v>
      </c>
      <c r="M209">
        <v>48601</v>
      </c>
      <c r="N209" t="s">
        <v>101</v>
      </c>
      <c r="O209" t="s">
        <v>833</v>
      </c>
      <c r="P209" t="s">
        <v>67</v>
      </c>
      <c r="Q209" t="s">
        <v>68</v>
      </c>
      <c r="R209" t="s">
        <v>834</v>
      </c>
      <c r="S209">
        <v>131.97999999999999</v>
      </c>
      <c r="T209" s="3"/>
    </row>
    <row r="210" spans="1:20" x14ac:dyDescent="0.3">
      <c r="A210">
        <v>209</v>
      </c>
      <c r="B210" t="s">
        <v>827</v>
      </c>
      <c r="C210">
        <f t="shared" si="3"/>
        <v>48</v>
      </c>
      <c r="D210" s="1">
        <v>43435</v>
      </c>
      <c r="E210" s="1">
        <v>43441</v>
      </c>
      <c r="F210" t="s">
        <v>46</v>
      </c>
      <c r="G210" t="s">
        <v>828</v>
      </c>
      <c r="H210" t="s">
        <v>829</v>
      </c>
      <c r="I210" t="s">
        <v>22</v>
      </c>
      <c r="J210" t="s">
        <v>23</v>
      </c>
      <c r="K210" t="s">
        <v>830</v>
      </c>
      <c r="L210" t="s">
        <v>234</v>
      </c>
      <c r="M210">
        <v>48601</v>
      </c>
      <c r="N210" t="s">
        <v>101</v>
      </c>
      <c r="O210" t="s">
        <v>541</v>
      </c>
      <c r="P210" t="s">
        <v>42</v>
      </c>
      <c r="Q210" t="s">
        <v>71</v>
      </c>
      <c r="R210" t="s">
        <v>542</v>
      </c>
      <c r="S210">
        <v>15.92</v>
      </c>
      <c r="T210" s="3"/>
    </row>
    <row r="211" spans="1:20" x14ac:dyDescent="0.3">
      <c r="A211">
        <v>210</v>
      </c>
      <c r="B211" t="s">
        <v>827</v>
      </c>
      <c r="C211">
        <f t="shared" si="3"/>
        <v>48</v>
      </c>
      <c r="D211" s="1">
        <v>43435</v>
      </c>
      <c r="E211" s="1">
        <v>43441</v>
      </c>
      <c r="F211" t="s">
        <v>46</v>
      </c>
      <c r="G211" t="s">
        <v>828</v>
      </c>
      <c r="H211" t="s">
        <v>829</v>
      </c>
      <c r="I211" t="s">
        <v>22</v>
      </c>
      <c r="J211" t="s">
        <v>23</v>
      </c>
      <c r="K211" t="s">
        <v>830</v>
      </c>
      <c r="L211" t="s">
        <v>234</v>
      </c>
      <c r="M211">
        <v>48601</v>
      </c>
      <c r="N211" t="s">
        <v>101</v>
      </c>
      <c r="O211" t="s">
        <v>835</v>
      </c>
      <c r="P211" t="s">
        <v>42</v>
      </c>
      <c r="Q211" t="s">
        <v>265</v>
      </c>
      <c r="R211" t="s">
        <v>836</v>
      </c>
      <c r="S211">
        <v>52.29</v>
      </c>
      <c r="T211" s="3"/>
    </row>
    <row r="212" spans="1:20" x14ac:dyDescent="0.3">
      <c r="A212">
        <v>211</v>
      </c>
      <c r="B212" t="s">
        <v>827</v>
      </c>
      <c r="C212">
        <f t="shared" si="3"/>
        <v>48</v>
      </c>
      <c r="D212" s="1">
        <v>43435</v>
      </c>
      <c r="E212" s="1">
        <v>43441</v>
      </c>
      <c r="F212" t="s">
        <v>46</v>
      </c>
      <c r="G212" t="s">
        <v>828</v>
      </c>
      <c r="H212" t="s">
        <v>829</v>
      </c>
      <c r="I212" t="s">
        <v>22</v>
      </c>
      <c r="J212" t="s">
        <v>23</v>
      </c>
      <c r="K212" t="s">
        <v>830</v>
      </c>
      <c r="L212" t="s">
        <v>234</v>
      </c>
      <c r="M212">
        <v>48601</v>
      </c>
      <c r="N212" t="s">
        <v>101</v>
      </c>
      <c r="O212" t="s">
        <v>837</v>
      </c>
      <c r="P212" t="s">
        <v>42</v>
      </c>
      <c r="Q212" t="s">
        <v>55</v>
      </c>
      <c r="R212" t="s">
        <v>838</v>
      </c>
      <c r="S212">
        <v>91.99</v>
      </c>
      <c r="T212" s="3"/>
    </row>
    <row r="213" spans="1:20" x14ac:dyDescent="0.3">
      <c r="A213">
        <v>212</v>
      </c>
      <c r="B213" t="s">
        <v>839</v>
      </c>
      <c r="C213">
        <f t="shared" si="3"/>
        <v>7</v>
      </c>
      <c r="D213" s="1">
        <v>42409</v>
      </c>
      <c r="E213" s="1">
        <v>42413</v>
      </c>
      <c r="F213" t="s">
        <v>19</v>
      </c>
      <c r="G213" t="s">
        <v>840</v>
      </c>
      <c r="H213" t="s">
        <v>841</v>
      </c>
      <c r="I213" t="s">
        <v>37</v>
      </c>
      <c r="J213" t="s">
        <v>23</v>
      </c>
      <c r="K213" t="s">
        <v>813</v>
      </c>
      <c r="L213" t="s">
        <v>100</v>
      </c>
      <c r="M213">
        <v>75220</v>
      </c>
      <c r="N213" t="s">
        <v>101</v>
      </c>
      <c r="O213" t="s">
        <v>842</v>
      </c>
      <c r="P213" t="s">
        <v>67</v>
      </c>
      <c r="Q213" t="s">
        <v>157</v>
      </c>
      <c r="R213" t="s">
        <v>843</v>
      </c>
      <c r="S213">
        <v>20.8</v>
      </c>
      <c r="T213" s="3"/>
    </row>
    <row r="214" spans="1:20" x14ac:dyDescent="0.3">
      <c r="A214">
        <v>213</v>
      </c>
      <c r="B214" t="s">
        <v>844</v>
      </c>
      <c r="C214">
        <f t="shared" si="3"/>
        <v>1</v>
      </c>
      <c r="D214" s="1">
        <v>42371</v>
      </c>
      <c r="E214" s="1">
        <v>42378</v>
      </c>
      <c r="F214" t="s">
        <v>46</v>
      </c>
      <c r="G214" t="s">
        <v>845</v>
      </c>
      <c r="H214" t="s">
        <v>846</v>
      </c>
      <c r="I214" t="s">
        <v>37</v>
      </c>
      <c r="J214" t="s">
        <v>23</v>
      </c>
      <c r="K214" t="s">
        <v>847</v>
      </c>
      <c r="L214" t="s">
        <v>494</v>
      </c>
      <c r="M214">
        <v>44256</v>
      </c>
      <c r="N214" t="s">
        <v>144</v>
      </c>
      <c r="O214" t="s">
        <v>848</v>
      </c>
      <c r="P214" t="s">
        <v>42</v>
      </c>
      <c r="Q214" t="s">
        <v>43</v>
      </c>
      <c r="R214" t="s">
        <v>849</v>
      </c>
      <c r="S214">
        <v>23.68</v>
      </c>
      <c r="T214" s="3"/>
    </row>
    <row r="215" spans="1:20" x14ac:dyDescent="0.3">
      <c r="A215">
        <v>214</v>
      </c>
      <c r="B215" t="s">
        <v>844</v>
      </c>
      <c r="C215">
        <f t="shared" si="3"/>
        <v>1</v>
      </c>
      <c r="D215" s="1">
        <v>42371</v>
      </c>
      <c r="E215" s="1">
        <v>42378</v>
      </c>
      <c r="F215" t="s">
        <v>46</v>
      </c>
      <c r="G215" t="s">
        <v>845</v>
      </c>
      <c r="H215" t="s">
        <v>846</v>
      </c>
      <c r="I215" t="s">
        <v>37</v>
      </c>
      <c r="J215" t="s">
        <v>23</v>
      </c>
      <c r="K215" t="s">
        <v>847</v>
      </c>
      <c r="L215" t="s">
        <v>494</v>
      </c>
      <c r="M215">
        <v>44256</v>
      </c>
      <c r="N215" t="s">
        <v>144</v>
      </c>
      <c r="O215" t="s">
        <v>850</v>
      </c>
      <c r="P215" t="s">
        <v>28</v>
      </c>
      <c r="Q215" t="s">
        <v>29</v>
      </c>
      <c r="R215" t="s">
        <v>851</v>
      </c>
      <c r="S215">
        <v>452.45</v>
      </c>
      <c r="T215" s="3"/>
    </row>
    <row r="216" spans="1:20" x14ac:dyDescent="0.3">
      <c r="A216">
        <v>215</v>
      </c>
      <c r="B216" t="s">
        <v>844</v>
      </c>
      <c r="C216">
        <f t="shared" si="3"/>
        <v>1</v>
      </c>
      <c r="D216" s="1">
        <v>42371</v>
      </c>
      <c r="E216" s="1">
        <v>42378</v>
      </c>
      <c r="F216" t="s">
        <v>46</v>
      </c>
      <c r="G216" t="s">
        <v>845</v>
      </c>
      <c r="H216" t="s">
        <v>846</v>
      </c>
      <c r="I216" t="s">
        <v>37</v>
      </c>
      <c r="J216" t="s">
        <v>23</v>
      </c>
      <c r="K216" t="s">
        <v>847</v>
      </c>
      <c r="L216" t="s">
        <v>494</v>
      </c>
      <c r="M216">
        <v>44256</v>
      </c>
      <c r="N216" t="s">
        <v>144</v>
      </c>
      <c r="O216" t="s">
        <v>466</v>
      </c>
      <c r="P216" t="s">
        <v>67</v>
      </c>
      <c r="Q216" t="s">
        <v>68</v>
      </c>
      <c r="R216" t="s">
        <v>467</v>
      </c>
      <c r="S216">
        <v>62.981999999999999</v>
      </c>
      <c r="T216" s="3"/>
    </row>
    <row r="217" spans="1:20" x14ac:dyDescent="0.3">
      <c r="A217">
        <v>216</v>
      </c>
      <c r="B217" t="s">
        <v>844</v>
      </c>
      <c r="C217">
        <f t="shared" si="3"/>
        <v>1</v>
      </c>
      <c r="D217" s="1">
        <v>42371</v>
      </c>
      <c r="E217" s="1">
        <v>42378</v>
      </c>
      <c r="F217" t="s">
        <v>46</v>
      </c>
      <c r="G217" t="s">
        <v>845</v>
      </c>
      <c r="H217" t="s">
        <v>846</v>
      </c>
      <c r="I217" t="s">
        <v>37</v>
      </c>
      <c r="J217" t="s">
        <v>23</v>
      </c>
      <c r="K217" t="s">
        <v>847</v>
      </c>
      <c r="L217" t="s">
        <v>494</v>
      </c>
      <c r="M217">
        <v>44256</v>
      </c>
      <c r="N217" t="s">
        <v>144</v>
      </c>
      <c r="O217" t="s">
        <v>852</v>
      </c>
      <c r="P217" t="s">
        <v>67</v>
      </c>
      <c r="Q217" t="s">
        <v>680</v>
      </c>
      <c r="R217" t="s">
        <v>853</v>
      </c>
      <c r="S217">
        <v>1188</v>
      </c>
      <c r="T217" s="3"/>
    </row>
    <row r="218" spans="1:20" x14ac:dyDescent="0.3">
      <c r="A218">
        <v>217</v>
      </c>
      <c r="B218" t="s">
        <v>844</v>
      </c>
      <c r="C218">
        <f t="shared" si="3"/>
        <v>1</v>
      </c>
      <c r="D218" s="1">
        <v>42371</v>
      </c>
      <c r="E218" s="1">
        <v>42378</v>
      </c>
      <c r="F218" t="s">
        <v>46</v>
      </c>
      <c r="G218" t="s">
        <v>845</v>
      </c>
      <c r="H218" t="s">
        <v>846</v>
      </c>
      <c r="I218" t="s">
        <v>37</v>
      </c>
      <c r="J218" t="s">
        <v>23</v>
      </c>
      <c r="K218" t="s">
        <v>847</v>
      </c>
      <c r="L218" t="s">
        <v>494</v>
      </c>
      <c r="M218">
        <v>44256</v>
      </c>
      <c r="N218" t="s">
        <v>144</v>
      </c>
      <c r="O218" t="s">
        <v>854</v>
      </c>
      <c r="P218" t="s">
        <v>67</v>
      </c>
      <c r="Q218" t="s">
        <v>157</v>
      </c>
      <c r="R218" t="s">
        <v>855</v>
      </c>
      <c r="S218">
        <v>89.584000000000003</v>
      </c>
      <c r="T218" s="3"/>
    </row>
    <row r="219" spans="1:20" x14ac:dyDescent="0.3">
      <c r="A219">
        <v>218</v>
      </c>
      <c r="B219" t="s">
        <v>856</v>
      </c>
      <c r="C219">
        <f t="shared" si="3"/>
        <v>43</v>
      </c>
      <c r="D219" s="1">
        <v>43036</v>
      </c>
      <c r="E219" s="1">
        <v>43040</v>
      </c>
      <c r="F219" t="s">
        <v>46</v>
      </c>
      <c r="G219" t="s">
        <v>857</v>
      </c>
      <c r="H219" t="s">
        <v>858</v>
      </c>
      <c r="I219" t="s">
        <v>22</v>
      </c>
      <c r="J219" t="s">
        <v>23</v>
      </c>
      <c r="K219" t="s">
        <v>38</v>
      </c>
      <c r="L219" t="s">
        <v>39</v>
      </c>
      <c r="M219">
        <v>90032</v>
      </c>
      <c r="N219" t="s">
        <v>40</v>
      </c>
      <c r="O219" t="s">
        <v>757</v>
      </c>
      <c r="P219" t="s">
        <v>42</v>
      </c>
      <c r="Q219" t="s">
        <v>55</v>
      </c>
      <c r="R219" t="s">
        <v>758</v>
      </c>
      <c r="S219">
        <v>93.06</v>
      </c>
      <c r="T219" s="3"/>
    </row>
    <row r="220" spans="1:20" x14ac:dyDescent="0.3">
      <c r="A220">
        <v>219</v>
      </c>
      <c r="B220" t="s">
        <v>856</v>
      </c>
      <c r="C220">
        <f t="shared" si="3"/>
        <v>43</v>
      </c>
      <c r="D220" s="1">
        <v>43036</v>
      </c>
      <c r="E220" s="1">
        <v>43040</v>
      </c>
      <c r="F220" t="s">
        <v>46</v>
      </c>
      <c r="G220" t="s">
        <v>857</v>
      </c>
      <c r="H220" t="s">
        <v>858</v>
      </c>
      <c r="I220" t="s">
        <v>22</v>
      </c>
      <c r="J220" t="s">
        <v>23</v>
      </c>
      <c r="K220" t="s">
        <v>38</v>
      </c>
      <c r="L220" t="s">
        <v>39</v>
      </c>
      <c r="M220">
        <v>90032</v>
      </c>
      <c r="N220" t="s">
        <v>40</v>
      </c>
      <c r="O220" t="s">
        <v>859</v>
      </c>
      <c r="P220" t="s">
        <v>67</v>
      </c>
      <c r="Q220" t="s">
        <v>68</v>
      </c>
      <c r="R220" t="s">
        <v>860</v>
      </c>
      <c r="S220">
        <v>302.37599999999998</v>
      </c>
      <c r="T220" s="3"/>
    </row>
    <row r="221" spans="1:20" x14ac:dyDescent="0.3">
      <c r="A221">
        <v>220</v>
      </c>
      <c r="B221" t="s">
        <v>861</v>
      </c>
      <c r="C221">
        <f t="shared" si="3"/>
        <v>52</v>
      </c>
      <c r="D221" s="1">
        <v>42728</v>
      </c>
      <c r="E221" s="1">
        <v>42731</v>
      </c>
      <c r="F221" t="s">
        <v>184</v>
      </c>
      <c r="G221" t="s">
        <v>862</v>
      </c>
      <c r="H221" t="s">
        <v>863</v>
      </c>
      <c r="I221" t="s">
        <v>22</v>
      </c>
      <c r="J221" t="s">
        <v>23</v>
      </c>
      <c r="K221" t="s">
        <v>864</v>
      </c>
      <c r="L221" t="s">
        <v>494</v>
      </c>
      <c r="M221">
        <v>43017</v>
      </c>
      <c r="N221" t="s">
        <v>144</v>
      </c>
      <c r="O221" t="s">
        <v>865</v>
      </c>
      <c r="P221" t="s">
        <v>42</v>
      </c>
      <c r="Q221" t="s">
        <v>265</v>
      </c>
      <c r="R221" t="s">
        <v>866</v>
      </c>
      <c r="S221">
        <v>5.5839999999999996</v>
      </c>
      <c r="T221" s="3"/>
    </row>
    <row r="222" spans="1:20" x14ac:dyDescent="0.3">
      <c r="A222">
        <v>221</v>
      </c>
      <c r="B222" t="s">
        <v>861</v>
      </c>
      <c r="C222">
        <f t="shared" si="3"/>
        <v>52</v>
      </c>
      <c r="D222" s="1">
        <v>42728</v>
      </c>
      <c r="E222" s="1">
        <v>42731</v>
      </c>
      <c r="F222" t="s">
        <v>184</v>
      </c>
      <c r="G222" t="s">
        <v>862</v>
      </c>
      <c r="H222" t="s">
        <v>863</v>
      </c>
      <c r="I222" t="s">
        <v>22</v>
      </c>
      <c r="J222" t="s">
        <v>23</v>
      </c>
      <c r="K222" t="s">
        <v>864</v>
      </c>
      <c r="L222" t="s">
        <v>494</v>
      </c>
      <c r="M222">
        <v>43017</v>
      </c>
      <c r="N222" t="s">
        <v>144</v>
      </c>
      <c r="O222" t="s">
        <v>867</v>
      </c>
      <c r="P222" t="s">
        <v>42</v>
      </c>
      <c r="Q222" t="s">
        <v>86</v>
      </c>
      <c r="R222" t="s">
        <v>868</v>
      </c>
      <c r="S222">
        <v>22.704000000000001</v>
      </c>
      <c r="T222" s="3"/>
    </row>
    <row r="223" spans="1:20" x14ac:dyDescent="0.3">
      <c r="A223">
        <v>222</v>
      </c>
      <c r="B223" t="s">
        <v>861</v>
      </c>
      <c r="C223">
        <f t="shared" si="3"/>
        <v>52</v>
      </c>
      <c r="D223" s="1">
        <v>42728</v>
      </c>
      <c r="E223" s="1">
        <v>42731</v>
      </c>
      <c r="F223" t="s">
        <v>184</v>
      </c>
      <c r="G223" t="s">
        <v>862</v>
      </c>
      <c r="H223" t="s">
        <v>863</v>
      </c>
      <c r="I223" t="s">
        <v>22</v>
      </c>
      <c r="J223" t="s">
        <v>23</v>
      </c>
      <c r="K223" t="s">
        <v>864</v>
      </c>
      <c r="L223" t="s">
        <v>494</v>
      </c>
      <c r="M223">
        <v>43017</v>
      </c>
      <c r="N223" t="s">
        <v>144</v>
      </c>
      <c r="O223" t="s">
        <v>410</v>
      </c>
      <c r="P223" t="s">
        <v>42</v>
      </c>
      <c r="Q223" t="s">
        <v>71</v>
      </c>
      <c r="R223" t="s">
        <v>411</v>
      </c>
      <c r="S223">
        <v>19.776</v>
      </c>
      <c r="T223" s="3"/>
    </row>
    <row r="224" spans="1:20" x14ac:dyDescent="0.3">
      <c r="A224">
        <v>223</v>
      </c>
      <c r="B224" t="s">
        <v>861</v>
      </c>
      <c r="C224">
        <f t="shared" si="3"/>
        <v>52</v>
      </c>
      <c r="D224" s="1">
        <v>42728</v>
      </c>
      <c r="E224" s="1">
        <v>42731</v>
      </c>
      <c r="F224" t="s">
        <v>184</v>
      </c>
      <c r="G224" t="s">
        <v>862</v>
      </c>
      <c r="H224" t="s">
        <v>863</v>
      </c>
      <c r="I224" t="s">
        <v>22</v>
      </c>
      <c r="J224" t="s">
        <v>23</v>
      </c>
      <c r="K224" t="s">
        <v>864</v>
      </c>
      <c r="L224" t="s">
        <v>494</v>
      </c>
      <c r="M224">
        <v>43017</v>
      </c>
      <c r="N224" t="s">
        <v>144</v>
      </c>
      <c r="O224" t="s">
        <v>869</v>
      </c>
      <c r="P224" t="s">
        <v>28</v>
      </c>
      <c r="Q224" t="s">
        <v>61</v>
      </c>
      <c r="R224" t="s">
        <v>870</v>
      </c>
      <c r="S224">
        <v>72.703999999999994</v>
      </c>
      <c r="T224" s="3"/>
    </row>
    <row r="225" spans="1:20" x14ac:dyDescent="0.3">
      <c r="A225">
        <v>224</v>
      </c>
      <c r="B225" t="s">
        <v>861</v>
      </c>
      <c r="C225">
        <f t="shared" si="3"/>
        <v>52</v>
      </c>
      <c r="D225" s="1">
        <v>42728</v>
      </c>
      <c r="E225" s="1">
        <v>42731</v>
      </c>
      <c r="F225" t="s">
        <v>184</v>
      </c>
      <c r="G225" t="s">
        <v>862</v>
      </c>
      <c r="H225" t="s">
        <v>863</v>
      </c>
      <c r="I225" t="s">
        <v>22</v>
      </c>
      <c r="J225" t="s">
        <v>23</v>
      </c>
      <c r="K225" t="s">
        <v>864</v>
      </c>
      <c r="L225" t="s">
        <v>494</v>
      </c>
      <c r="M225">
        <v>43017</v>
      </c>
      <c r="N225" t="s">
        <v>144</v>
      </c>
      <c r="O225" t="s">
        <v>871</v>
      </c>
      <c r="P225" t="s">
        <v>67</v>
      </c>
      <c r="Q225" t="s">
        <v>680</v>
      </c>
      <c r="R225" t="s">
        <v>872</v>
      </c>
      <c r="S225">
        <v>479.988</v>
      </c>
      <c r="T225" s="3"/>
    </row>
    <row r="226" spans="1:20" x14ac:dyDescent="0.3">
      <c r="A226">
        <v>225</v>
      </c>
      <c r="B226" t="s">
        <v>861</v>
      </c>
      <c r="C226">
        <f t="shared" si="3"/>
        <v>52</v>
      </c>
      <c r="D226" s="1">
        <v>42728</v>
      </c>
      <c r="E226" s="1">
        <v>42731</v>
      </c>
      <c r="F226" t="s">
        <v>184</v>
      </c>
      <c r="G226" t="s">
        <v>862</v>
      </c>
      <c r="H226" t="s">
        <v>863</v>
      </c>
      <c r="I226" t="s">
        <v>22</v>
      </c>
      <c r="J226" t="s">
        <v>23</v>
      </c>
      <c r="K226" t="s">
        <v>864</v>
      </c>
      <c r="L226" t="s">
        <v>494</v>
      </c>
      <c r="M226">
        <v>43017</v>
      </c>
      <c r="N226" t="s">
        <v>144</v>
      </c>
      <c r="O226" t="s">
        <v>873</v>
      </c>
      <c r="P226" t="s">
        <v>42</v>
      </c>
      <c r="Q226" t="s">
        <v>64</v>
      </c>
      <c r="R226" t="s">
        <v>874</v>
      </c>
      <c r="S226">
        <v>27.167999999999999</v>
      </c>
      <c r="T226" s="3"/>
    </row>
    <row r="227" spans="1:20" x14ac:dyDescent="0.3">
      <c r="A227">
        <v>226</v>
      </c>
      <c r="B227" t="s">
        <v>875</v>
      </c>
      <c r="C227">
        <f t="shared" si="3"/>
        <v>33</v>
      </c>
      <c r="D227" s="1">
        <v>42591</v>
      </c>
      <c r="E227" s="1">
        <v>42598</v>
      </c>
      <c r="F227" t="s">
        <v>46</v>
      </c>
      <c r="G227" t="s">
        <v>876</v>
      </c>
      <c r="H227" t="s">
        <v>877</v>
      </c>
      <c r="I227" t="s">
        <v>37</v>
      </c>
      <c r="J227" t="s">
        <v>23</v>
      </c>
      <c r="K227" t="s">
        <v>878</v>
      </c>
      <c r="L227" t="s">
        <v>234</v>
      </c>
      <c r="M227">
        <v>48227</v>
      </c>
      <c r="N227" t="s">
        <v>101</v>
      </c>
      <c r="O227" t="s">
        <v>879</v>
      </c>
      <c r="P227" t="s">
        <v>42</v>
      </c>
      <c r="Q227" t="s">
        <v>64</v>
      </c>
      <c r="R227" t="s">
        <v>880</v>
      </c>
      <c r="S227">
        <v>2.2000000000000002</v>
      </c>
      <c r="T227" s="3"/>
    </row>
    <row r="228" spans="1:20" x14ac:dyDescent="0.3">
      <c r="A228">
        <v>227</v>
      </c>
      <c r="B228" t="s">
        <v>875</v>
      </c>
      <c r="C228">
        <f t="shared" si="3"/>
        <v>33</v>
      </c>
      <c r="D228" s="1">
        <v>42591</v>
      </c>
      <c r="E228" s="1">
        <v>42598</v>
      </c>
      <c r="F228" t="s">
        <v>46</v>
      </c>
      <c r="G228" t="s">
        <v>876</v>
      </c>
      <c r="H228" t="s">
        <v>877</v>
      </c>
      <c r="I228" t="s">
        <v>37</v>
      </c>
      <c r="J228" t="s">
        <v>23</v>
      </c>
      <c r="K228" t="s">
        <v>878</v>
      </c>
      <c r="L228" t="s">
        <v>234</v>
      </c>
      <c r="M228">
        <v>48227</v>
      </c>
      <c r="N228" t="s">
        <v>101</v>
      </c>
      <c r="O228" t="s">
        <v>881</v>
      </c>
      <c r="P228" t="s">
        <v>28</v>
      </c>
      <c r="Q228" t="s">
        <v>52</v>
      </c>
      <c r="R228" t="s">
        <v>882</v>
      </c>
      <c r="S228">
        <v>622.45000000000005</v>
      </c>
      <c r="T228" s="3"/>
    </row>
    <row r="229" spans="1:20" x14ac:dyDescent="0.3">
      <c r="A229">
        <v>228</v>
      </c>
      <c r="B229" t="s">
        <v>875</v>
      </c>
      <c r="C229">
        <f t="shared" si="3"/>
        <v>33</v>
      </c>
      <c r="D229" s="1">
        <v>42591</v>
      </c>
      <c r="E229" s="1">
        <v>42598</v>
      </c>
      <c r="F229" t="s">
        <v>46</v>
      </c>
      <c r="G229" t="s">
        <v>876</v>
      </c>
      <c r="H229" t="s">
        <v>877</v>
      </c>
      <c r="I229" t="s">
        <v>37</v>
      </c>
      <c r="J229" t="s">
        <v>23</v>
      </c>
      <c r="K229" t="s">
        <v>878</v>
      </c>
      <c r="L229" t="s">
        <v>234</v>
      </c>
      <c r="M229">
        <v>48227</v>
      </c>
      <c r="N229" t="s">
        <v>101</v>
      </c>
      <c r="O229" t="s">
        <v>883</v>
      </c>
      <c r="P229" t="s">
        <v>42</v>
      </c>
      <c r="Q229" t="s">
        <v>55</v>
      </c>
      <c r="R229" t="s">
        <v>884</v>
      </c>
      <c r="S229">
        <v>21.98</v>
      </c>
      <c r="T229" s="3"/>
    </row>
    <row r="230" spans="1:20" x14ac:dyDescent="0.3">
      <c r="A230">
        <v>229</v>
      </c>
      <c r="B230" t="s">
        <v>885</v>
      </c>
      <c r="C230">
        <f t="shared" si="3"/>
        <v>10</v>
      </c>
      <c r="D230" s="1">
        <v>42428</v>
      </c>
      <c r="E230" s="1">
        <v>42433</v>
      </c>
      <c r="F230" t="s">
        <v>46</v>
      </c>
      <c r="G230" t="s">
        <v>886</v>
      </c>
      <c r="H230" t="s">
        <v>887</v>
      </c>
      <c r="I230" t="s">
        <v>22</v>
      </c>
      <c r="J230" t="s">
        <v>23</v>
      </c>
      <c r="K230" t="s">
        <v>378</v>
      </c>
      <c r="L230" t="s">
        <v>331</v>
      </c>
      <c r="M230">
        <v>38401</v>
      </c>
      <c r="N230" t="s">
        <v>26</v>
      </c>
      <c r="O230" t="s">
        <v>888</v>
      </c>
      <c r="P230" t="s">
        <v>28</v>
      </c>
      <c r="Q230" t="s">
        <v>32</v>
      </c>
      <c r="R230" t="s">
        <v>889</v>
      </c>
      <c r="S230">
        <v>161.56800000000001</v>
      </c>
      <c r="T230" s="3"/>
    </row>
    <row r="231" spans="1:20" x14ac:dyDescent="0.3">
      <c r="A231">
        <v>230</v>
      </c>
      <c r="B231" t="s">
        <v>885</v>
      </c>
      <c r="C231">
        <f t="shared" si="3"/>
        <v>10</v>
      </c>
      <c r="D231" s="1">
        <v>42428</v>
      </c>
      <c r="E231" s="1">
        <v>42433</v>
      </c>
      <c r="F231" t="s">
        <v>46</v>
      </c>
      <c r="G231" t="s">
        <v>886</v>
      </c>
      <c r="H231" t="s">
        <v>887</v>
      </c>
      <c r="I231" t="s">
        <v>22</v>
      </c>
      <c r="J231" t="s">
        <v>23</v>
      </c>
      <c r="K231" t="s">
        <v>378</v>
      </c>
      <c r="L231" t="s">
        <v>331</v>
      </c>
      <c r="M231">
        <v>38401</v>
      </c>
      <c r="N231" t="s">
        <v>26</v>
      </c>
      <c r="O231" t="s">
        <v>890</v>
      </c>
      <c r="P231" t="s">
        <v>28</v>
      </c>
      <c r="Q231" t="s">
        <v>32</v>
      </c>
      <c r="R231" t="s">
        <v>891</v>
      </c>
      <c r="S231">
        <v>389.69600000000003</v>
      </c>
      <c r="T231" s="3"/>
    </row>
    <row r="232" spans="1:20" x14ac:dyDescent="0.3">
      <c r="A232">
        <v>231</v>
      </c>
      <c r="B232" t="s">
        <v>892</v>
      </c>
      <c r="C232">
        <f t="shared" si="3"/>
        <v>38</v>
      </c>
      <c r="D232" s="1">
        <v>42260</v>
      </c>
      <c r="E232" s="1">
        <v>42264</v>
      </c>
      <c r="F232" t="s">
        <v>46</v>
      </c>
      <c r="G232" t="s">
        <v>893</v>
      </c>
      <c r="H232" t="s">
        <v>894</v>
      </c>
      <c r="I232" t="s">
        <v>37</v>
      </c>
      <c r="J232" t="s">
        <v>23</v>
      </c>
      <c r="K232" t="s">
        <v>463</v>
      </c>
      <c r="L232" t="s">
        <v>84</v>
      </c>
      <c r="M232">
        <v>28205</v>
      </c>
      <c r="N232" t="s">
        <v>26</v>
      </c>
      <c r="O232" t="s">
        <v>895</v>
      </c>
      <c r="P232" t="s">
        <v>42</v>
      </c>
      <c r="Q232" t="s">
        <v>71</v>
      </c>
      <c r="R232" t="s">
        <v>896</v>
      </c>
      <c r="S232">
        <v>18.648</v>
      </c>
      <c r="T232" s="3"/>
    </row>
    <row r="233" spans="1:20" x14ac:dyDescent="0.3">
      <c r="A233">
        <v>232</v>
      </c>
      <c r="B233" t="s">
        <v>897</v>
      </c>
      <c r="C233">
        <f t="shared" si="3"/>
        <v>14</v>
      </c>
      <c r="D233" s="1">
        <v>43197</v>
      </c>
      <c r="E233" s="1">
        <v>43202</v>
      </c>
      <c r="F233" t="s">
        <v>46</v>
      </c>
      <c r="G233" t="s">
        <v>373</v>
      </c>
      <c r="H233" t="s">
        <v>374</v>
      </c>
      <c r="I233" t="s">
        <v>98</v>
      </c>
      <c r="J233" t="s">
        <v>23</v>
      </c>
      <c r="K233" t="s">
        <v>898</v>
      </c>
      <c r="L233" t="s">
        <v>50</v>
      </c>
      <c r="M233">
        <v>33614</v>
      </c>
      <c r="N233" t="s">
        <v>26</v>
      </c>
      <c r="O233" t="s">
        <v>899</v>
      </c>
      <c r="P233" t="s">
        <v>28</v>
      </c>
      <c r="Q233" t="s">
        <v>52</v>
      </c>
      <c r="R233" t="s">
        <v>900</v>
      </c>
      <c r="S233">
        <v>233.86</v>
      </c>
      <c r="T233" s="3"/>
    </row>
    <row r="234" spans="1:20" x14ac:dyDescent="0.3">
      <c r="A234">
        <v>233</v>
      </c>
      <c r="B234" t="s">
        <v>897</v>
      </c>
      <c r="C234">
        <f t="shared" si="3"/>
        <v>14</v>
      </c>
      <c r="D234" s="1">
        <v>43197</v>
      </c>
      <c r="E234" s="1">
        <v>43202</v>
      </c>
      <c r="F234" t="s">
        <v>46</v>
      </c>
      <c r="G234" t="s">
        <v>373</v>
      </c>
      <c r="H234" t="s">
        <v>374</v>
      </c>
      <c r="I234" t="s">
        <v>98</v>
      </c>
      <c r="J234" t="s">
        <v>23</v>
      </c>
      <c r="K234" t="s">
        <v>898</v>
      </c>
      <c r="L234" t="s">
        <v>50</v>
      </c>
      <c r="M234">
        <v>33614</v>
      </c>
      <c r="N234" t="s">
        <v>26</v>
      </c>
      <c r="O234" t="s">
        <v>901</v>
      </c>
      <c r="P234" t="s">
        <v>28</v>
      </c>
      <c r="Q234" t="s">
        <v>52</v>
      </c>
      <c r="R234" t="s">
        <v>902</v>
      </c>
      <c r="S234">
        <v>620.61450000000002</v>
      </c>
      <c r="T234" s="3"/>
    </row>
    <row r="235" spans="1:20" x14ac:dyDescent="0.3">
      <c r="A235">
        <v>234</v>
      </c>
      <c r="B235" t="s">
        <v>897</v>
      </c>
      <c r="C235">
        <f t="shared" si="3"/>
        <v>14</v>
      </c>
      <c r="D235" s="1">
        <v>43197</v>
      </c>
      <c r="E235" s="1">
        <v>43202</v>
      </c>
      <c r="F235" t="s">
        <v>46</v>
      </c>
      <c r="G235" t="s">
        <v>373</v>
      </c>
      <c r="H235" t="s">
        <v>374</v>
      </c>
      <c r="I235" t="s">
        <v>98</v>
      </c>
      <c r="J235" t="s">
        <v>23</v>
      </c>
      <c r="K235" t="s">
        <v>898</v>
      </c>
      <c r="L235" t="s">
        <v>50</v>
      </c>
      <c r="M235">
        <v>33614</v>
      </c>
      <c r="N235" t="s">
        <v>26</v>
      </c>
      <c r="O235" t="s">
        <v>895</v>
      </c>
      <c r="P235" t="s">
        <v>42</v>
      </c>
      <c r="Q235" t="s">
        <v>71</v>
      </c>
      <c r="R235" t="s">
        <v>896</v>
      </c>
      <c r="S235">
        <v>5.3280000000000003</v>
      </c>
      <c r="T235" s="3"/>
    </row>
    <row r="236" spans="1:20" x14ac:dyDescent="0.3">
      <c r="A236">
        <v>235</v>
      </c>
      <c r="B236" t="s">
        <v>897</v>
      </c>
      <c r="C236">
        <f t="shared" si="3"/>
        <v>14</v>
      </c>
      <c r="D236" s="1">
        <v>43197</v>
      </c>
      <c r="E236" s="1">
        <v>43202</v>
      </c>
      <c r="F236" t="s">
        <v>46</v>
      </c>
      <c r="G236" t="s">
        <v>373</v>
      </c>
      <c r="H236" t="s">
        <v>374</v>
      </c>
      <c r="I236" t="s">
        <v>98</v>
      </c>
      <c r="J236" t="s">
        <v>23</v>
      </c>
      <c r="K236" t="s">
        <v>898</v>
      </c>
      <c r="L236" t="s">
        <v>50</v>
      </c>
      <c r="M236">
        <v>33614</v>
      </c>
      <c r="N236" t="s">
        <v>26</v>
      </c>
      <c r="O236" t="s">
        <v>903</v>
      </c>
      <c r="P236" t="s">
        <v>28</v>
      </c>
      <c r="Q236" t="s">
        <v>61</v>
      </c>
      <c r="R236" t="s">
        <v>904</v>
      </c>
      <c r="S236">
        <v>258.072</v>
      </c>
      <c r="T236" s="3"/>
    </row>
    <row r="237" spans="1:20" x14ac:dyDescent="0.3">
      <c r="A237">
        <v>236</v>
      </c>
      <c r="B237" t="s">
        <v>897</v>
      </c>
      <c r="C237">
        <f t="shared" si="3"/>
        <v>14</v>
      </c>
      <c r="D237" s="1">
        <v>43197</v>
      </c>
      <c r="E237" s="1">
        <v>43202</v>
      </c>
      <c r="F237" t="s">
        <v>46</v>
      </c>
      <c r="G237" t="s">
        <v>373</v>
      </c>
      <c r="H237" t="s">
        <v>374</v>
      </c>
      <c r="I237" t="s">
        <v>98</v>
      </c>
      <c r="J237" t="s">
        <v>23</v>
      </c>
      <c r="K237" t="s">
        <v>898</v>
      </c>
      <c r="L237" t="s">
        <v>50</v>
      </c>
      <c r="M237">
        <v>33614</v>
      </c>
      <c r="N237" t="s">
        <v>26</v>
      </c>
      <c r="O237" t="s">
        <v>905</v>
      </c>
      <c r="P237" t="s">
        <v>67</v>
      </c>
      <c r="Q237" t="s">
        <v>157</v>
      </c>
      <c r="R237" t="s">
        <v>906</v>
      </c>
      <c r="S237">
        <v>617.976</v>
      </c>
      <c r="T237" s="3"/>
    </row>
    <row r="238" spans="1:20" x14ac:dyDescent="0.3">
      <c r="A238">
        <v>237</v>
      </c>
      <c r="B238" t="s">
        <v>907</v>
      </c>
      <c r="C238">
        <f t="shared" si="3"/>
        <v>46</v>
      </c>
      <c r="D238" s="1">
        <v>43416</v>
      </c>
      <c r="E238" s="1">
        <v>43420</v>
      </c>
      <c r="F238" t="s">
        <v>46</v>
      </c>
      <c r="G238" t="s">
        <v>908</v>
      </c>
      <c r="H238" t="s">
        <v>909</v>
      </c>
      <c r="I238" t="s">
        <v>37</v>
      </c>
      <c r="J238" t="s">
        <v>23</v>
      </c>
      <c r="K238" t="s">
        <v>910</v>
      </c>
      <c r="L238" t="s">
        <v>39</v>
      </c>
      <c r="M238">
        <v>95051</v>
      </c>
      <c r="N238" t="s">
        <v>40</v>
      </c>
      <c r="O238" t="s">
        <v>911</v>
      </c>
      <c r="P238" t="s">
        <v>42</v>
      </c>
      <c r="Q238" t="s">
        <v>86</v>
      </c>
      <c r="R238" t="s">
        <v>912</v>
      </c>
      <c r="S238">
        <v>10.56</v>
      </c>
      <c r="T238" s="3"/>
    </row>
    <row r="239" spans="1:20" x14ac:dyDescent="0.3">
      <c r="A239">
        <v>238</v>
      </c>
      <c r="B239" t="s">
        <v>913</v>
      </c>
      <c r="C239">
        <f t="shared" si="3"/>
        <v>23</v>
      </c>
      <c r="D239" s="1">
        <v>42890</v>
      </c>
      <c r="E239" s="1">
        <v>42895</v>
      </c>
      <c r="F239" t="s">
        <v>19</v>
      </c>
      <c r="G239" t="s">
        <v>914</v>
      </c>
      <c r="H239" t="s">
        <v>915</v>
      </c>
      <c r="I239" t="s">
        <v>22</v>
      </c>
      <c r="J239" t="s">
        <v>23</v>
      </c>
      <c r="K239" t="s">
        <v>299</v>
      </c>
      <c r="L239" t="s">
        <v>207</v>
      </c>
      <c r="M239">
        <v>60610</v>
      </c>
      <c r="N239" t="s">
        <v>101</v>
      </c>
      <c r="O239" t="s">
        <v>916</v>
      </c>
      <c r="P239" t="s">
        <v>42</v>
      </c>
      <c r="Q239" t="s">
        <v>86</v>
      </c>
      <c r="R239" t="s">
        <v>917</v>
      </c>
      <c r="S239">
        <v>25.92</v>
      </c>
      <c r="T239" s="3"/>
    </row>
    <row r="240" spans="1:20" x14ac:dyDescent="0.3">
      <c r="A240">
        <v>239</v>
      </c>
      <c r="B240" t="s">
        <v>913</v>
      </c>
      <c r="C240">
        <f t="shared" si="3"/>
        <v>23</v>
      </c>
      <c r="D240" s="1">
        <v>42890</v>
      </c>
      <c r="E240" s="1">
        <v>42895</v>
      </c>
      <c r="F240" t="s">
        <v>19</v>
      </c>
      <c r="G240" t="s">
        <v>914</v>
      </c>
      <c r="H240" t="s">
        <v>915</v>
      </c>
      <c r="I240" t="s">
        <v>22</v>
      </c>
      <c r="J240" t="s">
        <v>23</v>
      </c>
      <c r="K240" t="s">
        <v>299</v>
      </c>
      <c r="L240" t="s">
        <v>207</v>
      </c>
      <c r="M240">
        <v>60610</v>
      </c>
      <c r="N240" t="s">
        <v>101</v>
      </c>
      <c r="O240" t="s">
        <v>918</v>
      </c>
      <c r="P240" t="s">
        <v>28</v>
      </c>
      <c r="Q240" t="s">
        <v>61</v>
      </c>
      <c r="R240" t="s">
        <v>919</v>
      </c>
      <c r="S240">
        <v>419.68</v>
      </c>
      <c r="T240" s="3"/>
    </row>
    <row r="241" spans="1:20" x14ac:dyDescent="0.3">
      <c r="A241">
        <v>240</v>
      </c>
      <c r="B241" t="s">
        <v>913</v>
      </c>
      <c r="C241">
        <f t="shared" si="3"/>
        <v>23</v>
      </c>
      <c r="D241" s="1">
        <v>42890</v>
      </c>
      <c r="E241" s="1">
        <v>42895</v>
      </c>
      <c r="F241" t="s">
        <v>19</v>
      </c>
      <c r="G241" t="s">
        <v>914</v>
      </c>
      <c r="H241" t="s">
        <v>915</v>
      </c>
      <c r="I241" t="s">
        <v>22</v>
      </c>
      <c r="J241" t="s">
        <v>23</v>
      </c>
      <c r="K241" t="s">
        <v>299</v>
      </c>
      <c r="L241" t="s">
        <v>207</v>
      </c>
      <c r="M241">
        <v>60610</v>
      </c>
      <c r="N241" t="s">
        <v>101</v>
      </c>
      <c r="O241" t="s">
        <v>920</v>
      </c>
      <c r="P241" t="s">
        <v>28</v>
      </c>
      <c r="Q241" t="s">
        <v>61</v>
      </c>
      <c r="R241" t="s">
        <v>921</v>
      </c>
      <c r="S241">
        <v>11.688000000000001</v>
      </c>
      <c r="T241" s="3"/>
    </row>
    <row r="242" spans="1:20" x14ac:dyDescent="0.3">
      <c r="A242">
        <v>241</v>
      </c>
      <c r="B242" t="s">
        <v>913</v>
      </c>
      <c r="C242">
        <f t="shared" si="3"/>
        <v>23</v>
      </c>
      <c r="D242" s="1">
        <v>42890</v>
      </c>
      <c r="E242" s="1">
        <v>42895</v>
      </c>
      <c r="F242" t="s">
        <v>19</v>
      </c>
      <c r="G242" t="s">
        <v>914</v>
      </c>
      <c r="H242" t="s">
        <v>915</v>
      </c>
      <c r="I242" t="s">
        <v>22</v>
      </c>
      <c r="J242" t="s">
        <v>23</v>
      </c>
      <c r="K242" t="s">
        <v>299</v>
      </c>
      <c r="L242" t="s">
        <v>207</v>
      </c>
      <c r="M242">
        <v>60610</v>
      </c>
      <c r="N242" t="s">
        <v>101</v>
      </c>
      <c r="O242" t="s">
        <v>922</v>
      </c>
      <c r="P242" t="s">
        <v>67</v>
      </c>
      <c r="Q242" t="s">
        <v>68</v>
      </c>
      <c r="R242" t="s">
        <v>923</v>
      </c>
      <c r="S242">
        <v>31.984000000000002</v>
      </c>
      <c r="T242" s="3"/>
    </row>
    <row r="243" spans="1:20" x14ac:dyDescent="0.3">
      <c r="A243">
        <v>242</v>
      </c>
      <c r="B243" t="s">
        <v>913</v>
      </c>
      <c r="C243">
        <f t="shared" si="3"/>
        <v>23</v>
      </c>
      <c r="D243" s="1">
        <v>42890</v>
      </c>
      <c r="E243" s="1">
        <v>42895</v>
      </c>
      <c r="F243" t="s">
        <v>19</v>
      </c>
      <c r="G243" t="s">
        <v>914</v>
      </c>
      <c r="H243" t="s">
        <v>915</v>
      </c>
      <c r="I243" t="s">
        <v>22</v>
      </c>
      <c r="J243" t="s">
        <v>23</v>
      </c>
      <c r="K243" t="s">
        <v>299</v>
      </c>
      <c r="L243" t="s">
        <v>207</v>
      </c>
      <c r="M243">
        <v>60610</v>
      </c>
      <c r="N243" t="s">
        <v>101</v>
      </c>
      <c r="O243" t="s">
        <v>924</v>
      </c>
      <c r="P243" t="s">
        <v>28</v>
      </c>
      <c r="Q243" t="s">
        <v>52</v>
      </c>
      <c r="R243" t="s">
        <v>925</v>
      </c>
      <c r="S243">
        <v>177.22499999999999</v>
      </c>
      <c r="T243" s="3"/>
    </row>
    <row r="244" spans="1:20" x14ac:dyDescent="0.3">
      <c r="A244">
        <v>243</v>
      </c>
      <c r="B244" t="s">
        <v>913</v>
      </c>
      <c r="C244">
        <f t="shared" si="3"/>
        <v>23</v>
      </c>
      <c r="D244" s="1">
        <v>42890</v>
      </c>
      <c r="E244" s="1">
        <v>42895</v>
      </c>
      <c r="F244" t="s">
        <v>19</v>
      </c>
      <c r="G244" t="s">
        <v>914</v>
      </c>
      <c r="H244" t="s">
        <v>915</v>
      </c>
      <c r="I244" t="s">
        <v>22</v>
      </c>
      <c r="J244" t="s">
        <v>23</v>
      </c>
      <c r="K244" t="s">
        <v>299</v>
      </c>
      <c r="L244" t="s">
        <v>207</v>
      </c>
      <c r="M244">
        <v>60610</v>
      </c>
      <c r="N244" t="s">
        <v>101</v>
      </c>
      <c r="O244" t="s">
        <v>926</v>
      </c>
      <c r="P244" t="s">
        <v>28</v>
      </c>
      <c r="Q244" t="s">
        <v>61</v>
      </c>
      <c r="R244" t="s">
        <v>927</v>
      </c>
      <c r="S244">
        <v>4.0439999999999996</v>
      </c>
      <c r="T244" s="3"/>
    </row>
    <row r="245" spans="1:20" x14ac:dyDescent="0.3">
      <c r="A245">
        <v>244</v>
      </c>
      <c r="B245" t="s">
        <v>913</v>
      </c>
      <c r="C245">
        <f t="shared" si="3"/>
        <v>23</v>
      </c>
      <c r="D245" s="1">
        <v>42890</v>
      </c>
      <c r="E245" s="1">
        <v>42895</v>
      </c>
      <c r="F245" t="s">
        <v>19</v>
      </c>
      <c r="G245" t="s">
        <v>914</v>
      </c>
      <c r="H245" t="s">
        <v>915</v>
      </c>
      <c r="I245" t="s">
        <v>22</v>
      </c>
      <c r="J245" t="s">
        <v>23</v>
      </c>
      <c r="K245" t="s">
        <v>299</v>
      </c>
      <c r="L245" t="s">
        <v>207</v>
      </c>
      <c r="M245">
        <v>60610</v>
      </c>
      <c r="N245" t="s">
        <v>101</v>
      </c>
      <c r="O245" t="s">
        <v>778</v>
      </c>
      <c r="P245" t="s">
        <v>42</v>
      </c>
      <c r="Q245" t="s">
        <v>64</v>
      </c>
      <c r="R245" t="s">
        <v>779</v>
      </c>
      <c r="S245">
        <v>7.4080000000000004</v>
      </c>
      <c r="T245" s="3"/>
    </row>
    <row r="246" spans="1:20" x14ac:dyDescent="0.3">
      <c r="A246">
        <v>245</v>
      </c>
      <c r="B246" t="s">
        <v>928</v>
      </c>
      <c r="C246">
        <f t="shared" si="3"/>
        <v>23</v>
      </c>
      <c r="D246" s="1">
        <v>42156</v>
      </c>
      <c r="E246" s="1">
        <v>42161</v>
      </c>
      <c r="F246" t="s">
        <v>19</v>
      </c>
      <c r="G246" t="s">
        <v>929</v>
      </c>
      <c r="H246" t="s">
        <v>930</v>
      </c>
      <c r="I246" t="s">
        <v>98</v>
      </c>
      <c r="J246" t="s">
        <v>23</v>
      </c>
      <c r="K246" t="s">
        <v>931</v>
      </c>
      <c r="L246" t="s">
        <v>225</v>
      </c>
      <c r="M246">
        <v>55044</v>
      </c>
      <c r="N246" t="s">
        <v>101</v>
      </c>
      <c r="O246" t="s">
        <v>529</v>
      </c>
      <c r="P246" t="s">
        <v>28</v>
      </c>
      <c r="Q246" t="s">
        <v>32</v>
      </c>
      <c r="R246" t="s">
        <v>530</v>
      </c>
      <c r="S246">
        <v>2001.86</v>
      </c>
      <c r="T246" s="3"/>
    </row>
    <row r="247" spans="1:20" x14ac:dyDescent="0.3">
      <c r="A247">
        <v>246</v>
      </c>
      <c r="B247" t="s">
        <v>928</v>
      </c>
      <c r="C247">
        <f t="shared" si="3"/>
        <v>23</v>
      </c>
      <c r="D247" s="1">
        <v>42156</v>
      </c>
      <c r="E247" s="1">
        <v>42161</v>
      </c>
      <c r="F247" t="s">
        <v>19</v>
      </c>
      <c r="G247" t="s">
        <v>929</v>
      </c>
      <c r="H247" t="s">
        <v>930</v>
      </c>
      <c r="I247" t="s">
        <v>98</v>
      </c>
      <c r="J247" t="s">
        <v>23</v>
      </c>
      <c r="K247" t="s">
        <v>931</v>
      </c>
      <c r="L247" t="s">
        <v>225</v>
      </c>
      <c r="M247">
        <v>55044</v>
      </c>
      <c r="N247" t="s">
        <v>101</v>
      </c>
      <c r="O247" t="s">
        <v>932</v>
      </c>
      <c r="P247" t="s">
        <v>42</v>
      </c>
      <c r="Q247" t="s">
        <v>55</v>
      </c>
      <c r="R247" t="s">
        <v>933</v>
      </c>
      <c r="S247">
        <v>166.72</v>
      </c>
      <c r="T247" s="3"/>
    </row>
    <row r="248" spans="1:20" x14ac:dyDescent="0.3">
      <c r="A248">
        <v>247</v>
      </c>
      <c r="B248" t="s">
        <v>928</v>
      </c>
      <c r="C248">
        <f t="shared" si="3"/>
        <v>23</v>
      </c>
      <c r="D248" s="1">
        <v>42156</v>
      </c>
      <c r="E248" s="1">
        <v>42161</v>
      </c>
      <c r="F248" t="s">
        <v>19</v>
      </c>
      <c r="G248" t="s">
        <v>929</v>
      </c>
      <c r="H248" t="s">
        <v>930</v>
      </c>
      <c r="I248" t="s">
        <v>98</v>
      </c>
      <c r="J248" t="s">
        <v>23</v>
      </c>
      <c r="K248" t="s">
        <v>931</v>
      </c>
      <c r="L248" t="s">
        <v>225</v>
      </c>
      <c r="M248">
        <v>55044</v>
      </c>
      <c r="N248" t="s">
        <v>101</v>
      </c>
      <c r="O248" t="s">
        <v>934</v>
      </c>
      <c r="P248" t="s">
        <v>42</v>
      </c>
      <c r="Q248" t="s">
        <v>86</v>
      </c>
      <c r="R248" t="s">
        <v>935</v>
      </c>
      <c r="S248">
        <v>47.88</v>
      </c>
      <c r="T248" s="3"/>
    </row>
    <row r="249" spans="1:20" x14ac:dyDescent="0.3">
      <c r="A249">
        <v>248</v>
      </c>
      <c r="B249" t="s">
        <v>928</v>
      </c>
      <c r="C249">
        <f t="shared" si="3"/>
        <v>23</v>
      </c>
      <c r="D249" s="1">
        <v>42156</v>
      </c>
      <c r="E249" s="1">
        <v>42161</v>
      </c>
      <c r="F249" t="s">
        <v>19</v>
      </c>
      <c r="G249" t="s">
        <v>929</v>
      </c>
      <c r="H249" t="s">
        <v>930</v>
      </c>
      <c r="I249" t="s">
        <v>98</v>
      </c>
      <c r="J249" t="s">
        <v>23</v>
      </c>
      <c r="K249" t="s">
        <v>931</v>
      </c>
      <c r="L249" t="s">
        <v>225</v>
      </c>
      <c r="M249">
        <v>55044</v>
      </c>
      <c r="N249" t="s">
        <v>101</v>
      </c>
      <c r="O249" t="s">
        <v>936</v>
      </c>
      <c r="P249" t="s">
        <v>42</v>
      </c>
      <c r="Q249" t="s">
        <v>74</v>
      </c>
      <c r="R249" t="s">
        <v>937</v>
      </c>
      <c r="S249">
        <v>1503.25</v>
      </c>
      <c r="T249" s="3"/>
    </row>
    <row r="250" spans="1:20" x14ac:dyDescent="0.3">
      <c r="A250">
        <v>249</v>
      </c>
      <c r="B250" t="s">
        <v>928</v>
      </c>
      <c r="C250">
        <f t="shared" si="3"/>
        <v>23</v>
      </c>
      <c r="D250" s="1">
        <v>42156</v>
      </c>
      <c r="E250" s="1">
        <v>42161</v>
      </c>
      <c r="F250" t="s">
        <v>19</v>
      </c>
      <c r="G250" t="s">
        <v>929</v>
      </c>
      <c r="H250" t="s">
        <v>930</v>
      </c>
      <c r="I250" t="s">
        <v>98</v>
      </c>
      <c r="J250" t="s">
        <v>23</v>
      </c>
      <c r="K250" t="s">
        <v>931</v>
      </c>
      <c r="L250" t="s">
        <v>225</v>
      </c>
      <c r="M250">
        <v>55044</v>
      </c>
      <c r="N250" t="s">
        <v>101</v>
      </c>
      <c r="O250" t="s">
        <v>766</v>
      </c>
      <c r="P250" t="s">
        <v>42</v>
      </c>
      <c r="Q250" t="s">
        <v>86</v>
      </c>
      <c r="R250" t="s">
        <v>767</v>
      </c>
      <c r="S250">
        <v>25.92</v>
      </c>
      <c r="T250" s="3"/>
    </row>
    <row r="251" spans="1:20" x14ac:dyDescent="0.3">
      <c r="A251">
        <v>250</v>
      </c>
      <c r="B251" t="s">
        <v>938</v>
      </c>
      <c r="C251">
        <f t="shared" si="3"/>
        <v>50</v>
      </c>
      <c r="D251" s="1">
        <v>43079</v>
      </c>
      <c r="E251" s="1">
        <v>43084</v>
      </c>
      <c r="F251" t="s">
        <v>19</v>
      </c>
      <c r="G251" t="s">
        <v>939</v>
      </c>
      <c r="H251" t="s">
        <v>940</v>
      </c>
      <c r="I251" t="s">
        <v>22</v>
      </c>
      <c r="J251" t="s">
        <v>23</v>
      </c>
      <c r="K251" t="s">
        <v>123</v>
      </c>
      <c r="L251" t="s">
        <v>39</v>
      </c>
      <c r="M251">
        <v>94109</v>
      </c>
      <c r="N251" t="s">
        <v>40</v>
      </c>
      <c r="O251" t="s">
        <v>941</v>
      </c>
      <c r="P251" t="s">
        <v>28</v>
      </c>
      <c r="Q251" t="s">
        <v>32</v>
      </c>
      <c r="R251" t="s">
        <v>942</v>
      </c>
      <c r="S251">
        <v>321.56799999999998</v>
      </c>
      <c r="T251" s="3"/>
    </row>
    <row r="252" spans="1:20" x14ac:dyDescent="0.3">
      <c r="A252">
        <v>251</v>
      </c>
      <c r="B252" t="s">
        <v>943</v>
      </c>
      <c r="C252">
        <f t="shared" si="3"/>
        <v>37</v>
      </c>
      <c r="D252" s="1">
        <v>42989</v>
      </c>
      <c r="E252" s="1">
        <v>42995</v>
      </c>
      <c r="F252" t="s">
        <v>46</v>
      </c>
      <c r="G252" t="s">
        <v>944</v>
      </c>
      <c r="H252" t="s">
        <v>945</v>
      </c>
      <c r="I252" t="s">
        <v>22</v>
      </c>
      <c r="J252" t="s">
        <v>23</v>
      </c>
      <c r="K252" t="s">
        <v>946</v>
      </c>
      <c r="L252" t="s">
        <v>39</v>
      </c>
      <c r="M252">
        <v>92037</v>
      </c>
      <c r="N252" t="s">
        <v>40</v>
      </c>
      <c r="O252" t="s">
        <v>947</v>
      </c>
      <c r="P252" t="s">
        <v>42</v>
      </c>
      <c r="Q252" t="s">
        <v>86</v>
      </c>
      <c r="R252" t="s">
        <v>948</v>
      </c>
      <c r="S252">
        <v>7.61</v>
      </c>
      <c r="T252" s="3"/>
    </row>
    <row r="253" spans="1:20" x14ac:dyDescent="0.3">
      <c r="A253">
        <v>252</v>
      </c>
      <c r="B253" t="s">
        <v>943</v>
      </c>
      <c r="C253">
        <f t="shared" si="3"/>
        <v>37</v>
      </c>
      <c r="D253" s="1">
        <v>42989</v>
      </c>
      <c r="E253" s="1">
        <v>42995</v>
      </c>
      <c r="F253" t="s">
        <v>46</v>
      </c>
      <c r="G253" t="s">
        <v>944</v>
      </c>
      <c r="H253" t="s">
        <v>945</v>
      </c>
      <c r="I253" t="s">
        <v>22</v>
      </c>
      <c r="J253" t="s">
        <v>23</v>
      </c>
      <c r="K253" t="s">
        <v>946</v>
      </c>
      <c r="L253" t="s">
        <v>39</v>
      </c>
      <c r="M253">
        <v>92037</v>
      </c>
      <c r="N253" t="s">
        <v>40</v>
      </c>
      <c r="O253" t="s">
        <v>905</v>
      </c>
      <c r="P253" t="s">
        <v>67</v>
      </c>
      <c r="Q253" t="s">
        <v>157</v>
      </c>
      <c r="R253" t="s">
        <v>906</v>
      </c>
      <c r="S253">
        <v>3347.37</v>
      </c>
      <c r="T253" s="3"/>
    </row>
    <row r="254" spans="1:20" x14ac:dyDescent="0.3">
      <c r="A254">
        <v>253</v>
      </c>
      <c r="B254" t="s">
        <v>949</v>
      </c>
      <c r="C254">
        <f t="shared" si="3"/>
        <v>50</v>
      </c>
      <c r="D254" s="1">
        <v>43079</v>
      </c>
      <c r="E254" s="1">
        <v>43082</v>
      </c>
      <c r="F254" t="s">
        <v>184</v>
      </c>
      <c r="G254" t="s">
        <v>950</v>
      </c>
      <c r="H254" t="s">
        <v>951</v>
      </c>
      <c r="I254" t="s">
        <v>22</v>
      </c>
      <c r="J254" t="s">
        <v>23</v>
      </c>
      <c r="K254" t="s">
        <v>262</v>
      </c>
      <c r="L254" t="s">
        <v>263</v>
      </c>
      <c r="M254">
        <v>10024</v>
      </c>
      <c r="N254" t="s">
        <v>144</v>
      </c>
      <c r="O254" t="s">
        <v>952</v>
      </c>
      <c r="P254" t="s">
        <v>42</v>
      </c>
      <c r="Q254" t="s">
        <v>55</v>
      </c>
      <c r="R254" t="s">
        <v>953</v>
      </c>
      <c r="S254">
        <v>80.58</v>
      </c>
      <c r="T254" s="3"/>
    </row>
    <row r="255" spans="1:20" x14ac:dyDescent="0.3">
      <c r="A255">
        <v>254</v>
      </c>
      <c r="B255" t="s">
        <v>949</v>
      </c>
      <c r="C255">
        <f t="shared" si="3"/>
        <v>50</v>
      </c>
      <c r="D255" s="1">
        <v>43079</v>
      </c>
      <c r="E255" s="1">
        <v>43082</v>
      </c>
      <c r="F255" t="s">
        <v>184</v>
      </c>
      <c r="G255" t="s">
        <v>950</v>
      </c>
      <c r="H255" t="s">
        <v>951</v>
      </c>
      <c r="I255" t="s">
        <v>22</v>
      </c>
      <c r="J255" t="s">
        <v>23</v>
      </c>
      <c r="K255" t="s">
        <v>262</v>
      </c>
      <c r="L255" t="s">
        <v>263</v>
      </c>
      <c r="M255">
        <v>10024</v>
      </c>
      <c r="N255" t="s">
        <v>144</v>
      </c>
      <c r="O255" t="s">
        <v>954</v>
      </c>
      <c r="P255" t="s">
        <v>42</v>
      </c>
      <c r="Q255" t="s">
        <v>169</v>
      </c>
      <c r="R255" t="s">
        <v>955</v>
      </c>
      <c r="S255">
        <v>361.92</v>
      </c>
      <c r="T255" s="3"/>
    </row>
    <row r="256" spans="1:20" x14ac:dyDescent="0.3">
      <c r="A256">
        <v>255</v>
      </c>
      <c r="B256" t="s">
        <v>956</v>
      </c>
      <c r="C256">
        <f t="shared" si="3"/>
        <v>49</v>
      </c>
      <c r="D256" s="1">
        <v>42702</v>
      </c>
      <c r="E256" s="1">
        <v>42708</v>
      </c>
      <c r="F256" t="s">
        <v>46</v>
      </c>
      <c r="G256" t="s">
        <v>957</v>
      </c>
      <c r="H256" t="s">
        <v>958</v>
      </c>
      <c r="I256" t="s">
        <v>37</v>
      </c>
      <c r="J256" t="s">
        <v>23</v>
      </c>
      <c r="K256" t="s">
        <v>299</v>
      </c>
      <c r="L256" t="s">
        <v>207</v>
      </c>
      <c r="M256">
        <v>60623</v>
      </c>
      <c r="N256" t="s">
        <v>101</v>
      </c>
      <c r="O256" t="s">
        <v>926</v>
      </c>
      <c r="P256" t="s">
        <v>28</v>
      </c>
      <c r="Q256" t="s">
        <v>61</v>
      </c>
      <c r="R256" t="s">
        <v>927</v>
      </c>
      <c r="S256">
        <v>12.132</v>
      </c>
      <c r="T256" s="3"/>
    </row>
    <row r="257" spans="1:20" x14ac:dyDescent="0.3">
      <c r="A257">
        <v>256</v>
      </c>
      <c r="B257" t="s">
        <v>956</v>
      </c>
      <c r="C257">
        <f t="shared" si="3"/>
        <v>49</v>
      </c>
      <c r="D257" s="1">
        <v>42702</v>
      </c>
      <c r="E257" s="1">
        <v>42708</v>
      </c>
      <c r="F257" t="s">
        <v>46</v>
      </c>
      <c r="G257" t="s">
        <v>957</v>
      </c>
      <c r="H257" t="s">
        <v>958</v>
      </c>
      <c r="I257" t="s">
        <v>37</v>
      </c>
      <c r="J257" t="s">
        <v>23</v>
      </c>
      <c r="K257" t="s">
        <v>299</v>
      </c>
      <c r="L257" t="s">
        <v>207</v>
      </c>
      <c r="M257">
        <v>60623</v>
      </c>
      <c r="N257" t="s">
        <v>101</v>
      </c>
      <c r="O257" t="s">
        <v>959</v>
      </c>
      <c r="P257" t="s">
        <v>42</v>
      </c>
      <c r="Q257" t="s">
        <v>55</v>
      </c>
      <c r="R257" t="s">
        <v>960</v>
      </c>
      <c r="S257">
        <v>82.367999999999995</v>
      </c>
      <c r="T257" s="3"/>
    </row>
    <row r="258" spans="1:20" x14ac:dyDescent="0.3">
      <c r="A258">
        <v>257</v>
      </c>
      <c r="B258" t="s">
        <v>956</v>
      </c>
      <c r="C258">
        <f t="shared" si="3"/>
        <v>49</v>
      </c>
      <c r="D258" s="1">
        <v>42702</v>
      </c>
      <c r="E258" s="1">
        <v>42708</v>
      </c>
      <c r="F258" t="s">
        <v>46</v>
      </c>
      <c r="G258" t="s">
        <v>957</v>
      </c>
      <c r="H258" t="s">
        <v>958</v>
      </c>
      <c r="I258" t="s">
        <v>37</v>
      </c>
      <c r="J258" t="s">
        <v>23</v>
      </c>
      <c r="K258" t="s">
        <v>299</v>
      </c>
      <c r="L258" t="s">
        <v>207</v>
      </c>
      <c r="M258">
        <v>60623</v>
      </c>
      <c r="N258" t="s">
        <v>101</v>
      </c>
      <c r="O258" t="s">
        <v>632</v>
      </c>
      <c r="P258" t="s">
        <v>42</v>
      </c>
      <c r="Q258" t="s">
        <v>55</v>
      </c>
      <c r="R258" t="s">
        <v>633</v>
      </c>
      <c r="S258">
        <v>53.92</v>
      </c>
      <c r="T258" s="3"/>
    </row>
    <row r="259" spans="1:20" x14ac:dyDescent="0.3">
      <c r="A259">
        <v>258</v>
      </c>
      <c r="B259" t="s">
        <v>956</v>
      </c>
      <c r="C259">
        <f t="shared" ref="C259:C322" si="4">WEEKNUM(D259,1)</f>
        <v>49</v>
      </c>
      <c r="D259" s="1">
        <v>42702</v>
      </c>
      <c r="E259" s="1">
        <v>42708</v>
      </c>
      <c r="F259" t="s">
        <v>46</v>
      </c>
      <c r="G259" t="s">
        <v>957</v>
      </c>
      <c r="H259" t="s">
        <v>958</v>
      </c>
      <c r="I259" t="s">
        <v>37</v>
      </c>
      <c r="J259" t="s">
        <v>23</v>
      </c>
      <c r="K259" t="s">
        <v>299</v>
      </c>
      <c r="L259" t="s">
        <v>207</v>
      </c>
      <c r="M259">
        <v>60623</v>
      </c>
      <c r="N259" t="s">
        <v>101</v>
      </c>
      <c r="O259" t="s">
        <v>961</v>
      </c>
      <c r="P259" t="s">
        <v>67</v>
      </c>
      <c r="Q259" t="s">
        <v>68</v>
      </c>
      <c r="R259" t="s">
        <v>962</v>
      </c>
      <c r="S259">
        <v>647.904</v>
      </c>
      <c r="T259" s="3"/>
    </row>
    <row r="260" spans="1:20" x14ac:dyDescent="0.3">
      <c r="A260">
        <v>259</v>
      </c>
      <c r="B260" t="s">
        <v>963</v>
      </c>
      <c r="C260">
        <f t="shared" si="4"/>
        <v>48</v>
      </c>
      <c r="D260" s="1">
        <v>43435</v>
      </c>
      <c r="E260" s="1">
        <v>43437</v>
      </c>
      <c r="F260" t="s">
        <v>19</v>
      </c>
      <c r="G260" t="s">
        <v>964</v>
      </c>
      <c r="H260" t="s">
        <v>965</v>
      </c>
      <c r="I260" t="s">
        <v>22</v>
      </c>
      <c r="J260" t="s">
        <v>23</v>
      </c>
      <c r="K260" t="s">
        <v>262</v>
      </c>
      <c r="L260" t="s">
        <v>263</v>
      </c>
      <c r="M260">
        <v>10009</v>
      </c>
      <c r="N260" t="s">
        <v>144</v>
      </c>
      <c r="O260" t="s">
        <v>966</v>
      </c>
      <c r="P260" t="s">
        <v>67</v>
      </c>
      <c r="Q260" t="s">
        <v>157</v>
      </c>
      <c r="R260" t="s">
        <v>967</v>
      </c>
      <c r="S260">
        <v>20.37</v>
      </c>
      <c r="T260" s="3"/>
    </row>
    <row r="261" spans="1:20" x14ac:dyDescent="0.3">
      <c r="A261">
        <v>260</v>
      </c>
      <c r="B261" t="s">
        <v>963</v>
      </c>
      <c r="C261">
        <f t="shared" si="4"/>
        <v>48</v>
      </c>
      <c r="D261" s="1">
        <v>43435</v>
      </c>
      <c r="E261" s="1">
        <v>43437</v>
      </c>
      <c r="F261" t="s">
        <v>19</v>
      </c>
      <c r="G261" t="s">
        <v>964</v>
      </c>
      <c r="H261" t="s">
        <v>965</v>
      </c>
      <c r="I261" t="s">
        <v>22</v>
      </c>
      <c r="J261" t="s">
        <v>23</v>
      </c>
      <c r="K261" t="s">
        <v>262</v>
      </c>
      <c r="L261" t="s">
        <v>263</v>
      </c>
      <c r="M261">
        <v>10009</v>
      </c>
      <c r="N261" t="s">
        <v>144</v>
      </c>
      <c r="O261" t="s">
        <v>968</v>
      </c>
      <c r="P261" t="s">
        <v>42</v>
      </c>
      <c r="Q261" t="s">
        <v>55</v>
      </c>
      <c r="R261" t="s">
        <v>969</v>
      </c>
      <c r="S261">
        <v>221.55</v>
      </c>
      <c r="T261" s="3"/>
    </row>
    <row r="262" spans="1:20" x14ac:dyDescent="0.3">
      <c r="A262">
        <v>261</v>
      </c>
      <c r="B262" t="s">
        <v>963</v>
      </c>
      <c r="C262">
        <f t="shared" si="4"/>
        <v>48</v>
      </c>
      <c r="D262" s="1">
        <v>43435</v>
      </c>
      <c r="E262" s="1">
        <v>43437</v>
      </c>
      <c r="F262" t="s">
        <v>19</v>
      </c>
      <c r="G262" t="s">
        <v>964</v>
      </c>
      <c r="H262" t="s">
        <v>965</v>
      </c>
      <c r="I262" t="s">
        <v>22</v>
      </c>
      <c r="J262" t="s">
        <v>23</v>
      </c>
      <c r="K262" t="s">
        <v>262</v>
      </c>
      <c r="L262" t="s">
        <v>263</v>
      </c>
      <c r="M262">
        <v>10009</v>
      </c>
      <c r="N262" t="s">
        <v>144</v>
      </c>
      <c r="O262" t="s">
        <v>970</v>
      </c>
      <c r="P262" t="s">
        <v>42</v>
      </c>
      <c r="Q262" t="s">
        <v>71</v>
      </c>
      <c r="R262" t="s">
        <v>971</v>
      </c>
      <c r="S262">
        <v>17.52</v>
      </c>
      <c r="T262" s="3"/>
    </row>
    <row r="263" spans="1:20" x14ac:dyDescent="0.3">
      <c r="A263">
        <v>262</v>
      </c>
      <c r="B263" t="s">
        <v>972</v>
      </c>
      <c r="C263">
        <f t="shared" si="4"/>
        <v>23</v>
      </c>
      <c r="D263" s="1">
        <v>43259</v>
      </c>
      <c r="E263" s="1">
        <v>43263</v>
      </c>
      <c r="F263" t="s">
        <v>46</v>
      </c>
      <c r="G263" t="s">
        <v>973</v>
      </c>
      <c r="H263" t="s">
        <v>974</v>
      </c>
      <c r="I263" t="s">
        <v>37</v>
      </c>
      <c r="J263" t="s">
        <v>23</v>
      </c>
      <c r="K263" t="s">
        <v>599</v>
      </c>
      <c r="L263" t="s">
        <v>100</v>
      </c>
      <c r="M263">
        <v>77506</v>
      </c>
      <c r="N263" t="s">
        <v>101</v>
      </c>
      <c r="O263" t="s">
        <v>975</v>
      </c>
      <c r="P263" t="s">
        <v>42</v>
      </c>
      <c r="Q263" t="s">
        <v>74</v>
      </c>
      <c r="R263" t="s">
        <v>976</v>
      </c>
      <c r="S263">
        <v>1.6240000000000001</v>
      </c>
      <c r="T263" s="3"/>
    </row>
    <row r="264" spans="1:20" x14ac:dyDescent="0.3">
      <c r="A264">
        <v>263</v>
      </c>
      <c r="B264" t="s">
        <v>977</v>
      </c>
      <c r="C264">
        <f t="shared" si="4"/>
        <v>38</v>
      </c>
      <c r="D264" s="1">
        <v>42266</v>
      </c>
      <c r="E264" s="1">
        <v>42268</v>
      </c>
      <c r="F264" t="s">
        <v>19</v>
      </c>
      <c r="G264" t="s">
        <v>978</v>
      </c>
      <c r="H264" t="s">
        <v>979</v>
      </c>
      <c r="I264" t="s">
        <v>37</v>
      </c>
      <c r="J264" t="s">
        <v>23</v>
      </c>
      <c r="K264" t="s">
        <v>180</v>
      </c>
      <c r="L264" t="s">
        <v>100</v>
      </c>
      <c r="M264">
        <v>77036</v>
      </c>
      <c r="N264" t="s">
        <v>101</v>
      </c>
      <c r="O264" t="s">
        <v>679</v>
      </c>
      <c r="P264" t="s">
        <v>67</v>
      </c>
      <c r="Q264" t="s">
        <v>680</v>
      </c>
      <c r="R264" t="s">
        <v>681</v>
      </c>
      <c r="S264">
        <v>3059.982</v>
      </c>
      <c r="T264" s="3"/>
    </row>
    <row r="265" spans="1:20" x14ac:dyDescent="0.3">
      <c r="A265">
        <v>264</v>
      </c>
      <c r="B265" t="s">
        <v>977</v>
      </c>
      <c r="C265">
        <f t="shared" si="4"/>
        <v>38</v>
      </c>
      <c r="D265" s="1">
        <v>42266</v>
      </c>
      <c r="E265" s="1">
        <v>42268</v>
      </c>
      <c r="F265" t="s">
        <v>19</v>
      </c>
      <c r="G265" t="s">
        <v>978</v>
      </c>
      <c r="H265" t="s">
        <v>979</v>
      </c>
      <c r="I265" t="s">
        <v>37</v>
      </c>
      <c r="J265" t="s">
        <v>23</v>
      </c>
      <c r="K265" t="s">
        <v>180</v>
      </c>
      <c r="L265" t="s">
        <v>100</v>
      </c>
      <c r="M265">
        <v>77036</v>
      </c>
      <c r="N265" t="s">
        <v>101</v>
      </c>
      <c r="O265" t="s">
        <v>980</v>
      </c>
      <c r="P265" t="s">
        <v>67</v>
      </c>
      <c r="Q265" t="s">
        <v>680</v>
      </c>
      <c r="R265" t="s">
        <v>981</v>
      </c>
      <c r="S265">
        <v>2519.9580000000001</v>
      </c>
      <c r="T265" s="3"/>
    </row>
    <row r="266" spans="1:20" x14ac:dyDescent="0.3">
      <c r="A266">
        <v>265</v>
      </c>
      <c r="B266" t="s">
        <v>982</v>
      </c>
      <c r="C266">
        <f t="shared" si="4"/>
        <v>23</v>
      </c>
      <c r="D266" s="1">
        <v>42892</v>
      </c>
      <c r="E266" s="1">
        <v>42899</v>
      </c>
      <c r="F266" t="s">
        <v>46</v>
      </c>
      <c r="G266" t="s">
        <v>983</v>
      </c>
      <c r="H266" t="s">
        <v>984</v>
      </c>
      <c r="I266" t="s">
        <v>22</v>
      </c>
      <c r="J266" t="s">
        <v>23</v>
      </c>
      <c r="K266" t="s">
        <v>299</v>
      </c>
      <c r="L266" t="s">
        <v>207</v>
      </c>
      <c r="M266">
        <v>60610</v>
      </c>
      <c r="N266" t="s">
        <v>101</v>
      </c>
      <c r="O266" t="s">
        <v>985</v>
      </c>
      <c r="P266" t="s">
        <v>67</v>
      </c>
      <c r="Q266" t="s">
        <v>68</v>
      </c>
      <c r="R266" t="s">
        <v>986</v>
      </c>
      <c r="S266">
        <v>328.22399999999999</v>
      </c>
      <c r="T266" s="3"/>
    </row>
    <row r="267" spans="1:20" x14ac:dyDescent="0.3">
      <c r="A267">
        <v>266</v>
      </c>
      <c r="B267" t="s">
        <v>987</v>
      </c>
      <c r="C267">
        <f t="shared" si="4"/>
        <v>46</v>
      </c>
      <c r="D267" s="1">
        <v>42684</v>
      </c>
      <c r="E267" s="1">
        <v>42689</v>
      </c>
      <c r="F267" t="s">
        <v>46</v>
      </c>
      <c r="G267" t="s">
        <v>988</v>
      </c>
      <c r="H267" t="s">
        <v>989</v>
      </c>
      <c r="I267" t="s">
        <v>22</v>
      </c>
      <c r="J267" t="s">
        <v>23</v>
      </c>
      <c r="K267" t="s">
        <v>990</v>
      </c>
      <c r="L267" t="s">
        <v>39</v>
      </c>
      <c r="M267">
        <v>94513</v>
      </c>
      <c r="N267" t="s">
        <v>40</v>
      </c>
      <c r="O267" t="s">
        <v>991</v>
      </c>
      <c r="P267" t="s">
        <v>67</v>
      </c>
      <c r="Q267" t="s">
        <v>157</v>
      </c>
      <c r="R267" t="s">
        <v>992</v>
      </c>
      <c r="S267">
        <v>79.900000000000006</v>
      </c>
      <c r="T267" s="3"/>
    </row>
    <row r="268" spans="1:20" x14ac:dyDescent="0.3">
      <c r="A268">
        <v>267</v>
      </c>
      <c r="B268" t="s">
        <v>993</v>
      </c>
      <c r="C268">
        <f t="shared" si="4"/>
        <v>24</v>
      </c>
      <c r="D268" s="1">
        <v>43267</v>
      </c>
      <c r="E268" s="1">
        <v>43271</v>
      </c>
      <c r="F268" t="s">
        <v>46</v>
      </c>
      <c r="G268" t="s">
        <v>994</v>
      </c>
      <c r="H268" t="s">
        <v>995</v>
      </c>
      <c r="I268" t="s">
        <v>37</v>
      </c>
      <c r="J268" t="s">
        <v>23</v>
      </c>
      <c r="K268" t="s">
        <v>996</v>
      </c>
      <c r="L268" t="s">
        <v>84</v>
      </c>
      <c r="M268">
        <v>27514</v>
      </c>
      <c r="N268" t="s">
        <v>26</v>
      </c>
      <c r="O268" t="s">
        <v>997</v>
      </c>
      <c r="P268" t="s">
        <v>42</v>
      </c>
      <c r="Q268" t="s">
        <v>64</v>
      </c>
      <c r="R268" t="s">
        <v>998</v>
      </c>
      <c r="S268">
        <v>14.016</v>
      </c>
      <c r="T268" s="3"/>
    </row>
    <row r="269" spans="1:20" x14ac:dyDescent="0.3">
      <c r="A269">
        <v>268</v>
      </c>
      <c r="B269" t="s">
        <v>999</v>
      </c>
      <c r="C269">
        <f t="shared" si="4"/>
        <v>4</v>
      </c>
      <c r="D269" s="1">
        <v>42757</v>
      </c>
      <c r="E269" s="1">
        <v>42763</v>
      </c>
      <c r="F269" t="s">
        <v>46</v>
      </c>
      <c r="G269" t="s">
        <v>383</v>
      </c>
      <c r="H269" t="s">
        <v>384</v>
      </c>
      <c r="I269" t="s">
        <v>22</v>
      </c>
      <c r="J269" t="s">
        <v>23</v>
      </c>
      <c r="K269" t="s">
        <v>1000</v>
      </c>
      <c r="L269" t="s">
        <v>786</v>
      </c>
      <c r="M269">
        <v>7960</v>
      </c>
      <c r="N269" t="s">
        <v>144</v>
      </c>
      <c r="O269" t="s">
        <v>1001</v>
      </c>
      <c r="P269" t="s">
        <v>42</v>
      </c>
      <c r="Q269" t="s">
        <v>265</v>
      </c>
      <c r="R269" t="s">
        <v>1002</v>
      </c>
      <c r="S269">
        <v>7.56</v>
      </c>
      <c r="T269" s="3"/>
    </row>
    <row r="270" spans="1:20" x14ac:dyDescent="0.3">
      <c r="A270">
        <v>269</v>
      </c>
      <c r="B270" t="s">
        <v>1003</v>
      </c>
      <c r="C270">
        <f t="shared" si="4"/>
        <v>50</v>
      </c>
      <c r="D270" s="1">
        <v>43443</v>
      </c>
      <c r="E270" s="1">
        <v>43447</v>
      </c>
      <c r="F270" t="s">
        <v>46</v>
      </c>
      <c r="G270" t="s">
        <v>1004</v>
      </c>
      <c r="H270" t="s">
        <v>1005</v>
      </c>
      <c r="I270" t="s">
        <v>37</v>
      </c>
      <c r="J270" t="s">
        <v>23</v>
      </c>
      <c r="K270" t="s">
        <v>1006</v>
      </c>
      <c r="L270" t="s">
        <v>494</v>
      </c>
      <c r="M270">
        <v>45231</v>
      </c>
      <c r="N270" t="s">
        <v>144</v>
      </c>
      <c r="O270" t="s">
        <v>1007</v>
      </c>
      <c r="P270" t="s">
        <v>42</v>
      </c>
      <c r="Q270" t="s">
        <v>55</v>
      </c>
      <c r="R270" t="s">
        <v>1008</v>
      </c>
      <c r="S270">
        <v>37.207999999999998</v>
      </c>
      <c r="T270" s="3"/>
    </row>
    <row r="271" spans="1:20" x14ac:dyDescent="0.3">
      <c r="A271">
        <v>270</v>
      </c>
      <c r="B271" t="s">
        <v>1003</v>
      </c>
      <c r="C271">
        <f t="shared" si="4"/>
        <v>50</v>
      </c>
      <c r="D271" s="1">
        <v>43443</v>
      </c>
      <c r="E271" s="1">
        <v>43447</v>
      </c>
      <c r="F271" t="s">
        <v>46</v>
      </c>
      <c r="G271" t="s">
        <v>1004</v>
      </c>
      <c r="H271" t="s">
        <v>1005</v>
      </c>
      <c r="I271" t="s">
        <v>37</v>
      </c>
      <c r="J271" t="s">
        <v>23</v>
      </c>
      <c r="K271" t="s">
        <v>1006</v>
      </c>
      <c r="L271" t="s">
        <v>494</v>
      </c>
      <c r="M271">
        <v>45231</v>
      </c>
      <c r="N271" t="s">
        <v>144</v>
      </c>
      <c r="O271" t="s">
        <v>1009</v>
      </c>
      <c r="P271" t="s">
        <v>42</v>
      </c>
      <c r="Q271" t="s">
        <v>169</v>
      </c>
      <c r="R271" t="s">
        <v>1010</v>
      </c>
      <c r="S271">
        <v>57.576000000000001</v>
      </c>
      <c r="T271" s="3"/>
    </row>
    <row r="272" spans="1:20" x14ac:dyDescent="0.3">
      <c r="A272">
        <v>271</v>
      </c>
      <c r="B272" t="s">
        <v>1011</v>
      </c>
      <c r="C272">
        <f t="shared" si="4"/>
        <v>52</v>
      </c>
      <c r="D272" s="1">
        <v>43462</v>
      </c>
      <c r="E272" s="1">
        <v>43467</v>
      </c>
      <c r="F272" t="s">
        <v>19</v>
      </c>
      <c r="G272" t="s">
        <v>1012</v>
      </c>
      <c r="H272" t="s">
        <v>1013</v>
      </c>
      <c r="I272" t="s">
        <v>37</v>
      </c>
      <c r="J272" t="s">
        <v>23</v>
      </c>
      <c r="K272" t="s">
        <v>123</v>
      </c>
      <c r="L272" t="s">
        <v>39</v>
      </c>
      <c r="M272">
        <v>94110</v>
      </c>
      <c r="N272" t="s">
        <v>40</v>
      </c>
      <c r="O272" t="s">
        <v>1014</v>
      </c>
      <c r="P272" t="s">
        <v>42</v>
      </c>
      <c r="Q272" t="s">
        <v>55</v>
      </c>
      <c r="R272" t="s">
        <v>1015</v>
      </c>
      <c r="S272">
        <v>725.84</v>
      </c>
      <c r="T272" s="3"/>
    </row>
    <row r="273" spans="1:20" x14ac:dyDescent="0.3">
      <c r="A273">
        <v>272</v>
      </c>
      <c r="B273" t="s">
        <v>1016</v>
      </c>
      <c r="C273">
        <f t="shared" si="4"/>
        <v>31</v>
      </c>
      <c r="D273" s="1">
        <v>42581</v>
      </c>
      <c r="E273" s="1">
        <v>42582</v>
      </c>
      <c r="F273" t="s">
        <v>184</v>
      </c>
      <c r="G273" t="s">
        <v>597</v>
      </c>
      <c r="H273" t="s">
        <v>598</v>
      </c>
      <c r="I273" t="s">
        <v>22</v>
      </c>
      <c r="J273" t="s">
        <v>23</v>
      </c>
      <c r="K273" t="s">
        <v>123</v>
      </c>
      <c r="L273" t="s">
        <v>39</v>
      </c>
      <c r="M273">
        <v>94109</v>
      </c>
      <c r="N273" t="s">
        <v>40</v>
      </c>
      <c r="O273" t="s">
        <v>1017</v>
      </c>
      <c r="P273" t="s">
        <v>67</v>
      </c>
      <c r="Q273" t="s">
        <v>157</v>
      </c>
      <c r="R273" t="s">
        <v>1018</v>
      </c>
      <c r="S273">
        <v>209.93</v>
      </c>
      <c r="T273" s="3"/>
    </row>
    <row r="274" spans="1:20" x14ac:dyDescent="0.3">
      <c r="A274">
        <v>273</v>
      </c>
      <c r="B274" t="s">
        <v>1016</v>
      </c>
      <c r="C274">
        <f t="shared" si="4"/>
        <v>31</v>
      </c>
      <c r="D274" s="1">
        <v>42581</v>
      </c>
      <c r="E274" s="1">
        <v>42582</v>
      </c>
      <c r="F274" t="s">
        <v>184</v>
      </c>
      <c r="G274" t="s">
        <v>597</v>
      </c>
      <c r="H274" t="s">
        <v>598</v>
      </c>
      <c r="I274" t="s">
        <v>22</v>
      </c>
      <c r="J274" t="s">
        <v>23</v>
      </c>
      <c r="K274" t="s">
        <v>123</v>
      </c>
      <c r="L274" t="s">
        <v>39</v>
      </c>
      <c r="M274">
        <v>94109</v>
      </c>
      <c r="N274" t="s">
        <v>40</v>
      </c>
      <c r="O274" t="s">
        <v>1019</v>
      </c>
      <c r="P274" t="s">
        <v>28</v>
      </c>
      <c r="Q274" t="s">
        <v>61</v>
      </c>
      <c r="R274" t="s">
        <v>1020</v>
      </c>
      <c r="S274">
        <v>5.28</v>
      </c>
      <c r="T274" s="3"/>
    </row>
    <row r="275" spans="1:20" x14ac:dyDescent="0.3">
      <c r="A275">
        <v>274</v>
      </c>
      <c r="B275" t="s">
        <v>1016</v>
      </c>
      <c r="C275">
        <f t="shared" si="4"/>
        <v>31</v>
      </c>
      <c r="D275" s="1">
        <v>42581</v>
      </c>
      <c r="E275" s="1">
        <v>42582</v>
      </c>
      <c r="F275" t="s">
        <v>184</v>
      </c>
      <c r="G275" t="s">
        <v>597</v>
      </c>
      <c r="H275" t="s">
        <v>598</v>
      </c>
      <c r="I275" t="s">
        <v>22</v>
      </c>
      <c r="J275" t="s">
        <v>23</v>
      </c>
      <c r="K275" t="s">
        <v>123</v>
      </c>
      <c r="L275" t="s">
        <v>39</v>
      </c>
      <c r="M275">
        <v>94109</v>
      </c>
      <c r="N275" t="s">
        <v>40</v>
      </c>
      <c r="O275" t="s">
        <v>1021</v>
      </c>
      <c r="P275" t="s">
        <v>42</v>
      </c>
      <c r="Q275" t="s">
        <v>71</v>
      </c>
      <c r="R275" t="s">
        <v>1022</v>
      </c>
      <c r="S275">
        <v>10.92</v>
      </c>
      <c r="T275" s="3"/>
    </row>
    <row r="276" spans="1:20" x14ac:dyDescent="0.3">
      <c r="A276">
        <v>275</v>
      </c>
      <c r="B276" t="s">
        <v>1023</v>
      </c>
      <c r="C276">
        <f t="shared" si="4"/>
        <v>38</v>
      </c>
      <c r="D276" s="1">
        <v>43359</v>
      </c>
      <c r="E276" s="1">
        <v>43360</v>
      </c>
      <c r="F276" t="s">
        <v>184</v>
      </c>
      <c r="G276" t="s">
        <v>1024</v>
      </c>
      <c r="H276" t="s">
        <v>1025</v>
      </c>
      <c r="I276" t="s">
        <v>37</v>
      </c>
      <c r="J276" t="s">
        <v>23</v>
      </c>
      <c r="K276" t="s">
        <v>1026</v>
      </c>
      <c r="L276" t="s">
        <v>39</v>
      </c>
      <c r="M276">
        <v>90301</v>
      </c>
      <c r="N276" t="s">
        <v>40</v>
      </c>
      <c r="O276" t="s">
        <v>1027</v>
      </c>
      <c r="P276" t="s">
        <v>42</v>
      </c>
      <c r="Q276" t="s">
        <v>86</v>
      </c>
      <c r="R276" t="s">
        <v>1028</v>
      </c>
      <c r="S276">
        <v>8.82</v>
      </c>
      <c r="T276" s="3"/>
    </row>
    <row r="277" spans="1:20" x14ac:dyDescent="0.3">
      <c r="A277">
        <v>276</v>
      </c>
      <c r="B277" t="s">
        <v>1023</v>
      </c>
      <c r="C277">
        <f t="shared" si="4"/>
        <v>38</v>
      </c>
      <c r="D277" s="1">
        <v>43359</v>
      </c>
      <c r="E277" s="1">
        <v>43360</v>
      </c>
      <c r="F277" t="s">
        <v>184</v>
      </c>
      <c r="G277" t="s">
        <v>1024</v>
      </c>
      <c r="H277" t="s">
        <v>1025</v>
      </c>
      <c r="I277" t="s">
        <v>37</v>
      </c>
      <c r="J277" t="s">
        <v>23</v>
      </c>
      <c r="K277" t="s">
        <v>1026</v>
      </c>
      <c r="L277" t="s">
        <v>39</v>
      </c>
      <c r="M277">
        <v>90301</v>
      </c>
      <c r="N277" t="s">
        <v>40</v>
      </c>
      <c r="O277" t="s">
        <v>1029</v>
      </c>
      <c r="P277" t="s">
        <v>42</v>
      </c>
      <c r="Q277" t="s">
        <v>64</v>
      </c>
      <c r="R277" t="s">
        <v>1030</v>
      </c>
      <c r="S277">
        <v>5.98</v>
      </c>
      <c r="T277" s="3"/>
    </row>
    <row r="278" spans="1:20" x14ac:dyDescent="0.3">
      <c r="A278">
        <v>277</v>
      </c>
      <c r="B278" t="s">
        <v>1031</v>
      </c>
      <c r="C278">
        <f t="shared" si="4"/>
        <v>41</v>
      </c>
      <c r="D278" s="1">
        <v>43386</v>
      </c>
      <c r="E278" s="1">
        <v>43390</v>
      </c>
      <c r="F278" t="s">
        <v>46</v>
      </c>
      <c r="G278" t="s">
        <v>1032</v>
      </c>
      <c r="H278" t="s">
        <v>1033</v>
      </c>
      <c r="I278" t="s">
        <v>37</v>
      </c>
      <c r="J278" t="s">
        <v>23</v>
      </c>
      <c r="K278" t="s">
        <v>142</v>
      </c>
      <c r="L278" t="s">
        <v>143</v>
      </c>
      <c r="M278">
        <v>19140</v>
      </c>
      <c r="N278" t="s">
        <v>144</v>
      </c>
      <c r="O278" t="s">
        <v>1034</v>
      </c>
      <c r="P278" t="s">
        <v>42</v>
      </c>
      <c r="Q278" t="s">
        <v>86</v>
      </c>
      <c r="R278" t="s">
        <v>1035</v>
      </c>
      <c r="S278">
        <v>11.648</v>
      </c>
      <c r="T278" s="3"/>
    </row>
    <row r="279" spans="1:20" x14ac:dyDescent="0.3">
      <c r="A279">
        <v>278</v>
      </c>
      <c r="B279" t="s">
        <v>1031</v>
      </c>
      <c r="C279">
        <f t="shared" si="4"/>
        <v>41</v>
      </c>
      <c r="D279" s="1">
        <v>43386</v>
      </c>
      <c r="E279" s="1">
        <v>43390</v>
      </c>
      <c r="F279" t="s">
        <v>46</v>
      </c>
      <c r="G279" t="s">
        <v>1032</v>
      </c>
      <c r="H279" t="s">
        <v>1033</v>
      </c>
      <c r="I279" t="s">
        <v>37</v>
      </c>
      <c r="J279" t="s">
        <v>23</v>
      </c>
      <c r="K279" t="s">
        <v>142</v>
      </c>
      <c r="L279" t="s">
        <v>143</v>
      </c>
      <c r="M279">
        <v>19140</v>
      </c>
      <c r="N279" t="s">
        <v>144</v>
      </c>
      <c r="O279" t="s">
        <v>1036</v>
      </c>
      <c r="P279" t="s">
        <v>42</v>
      </c>
      <c r="Q279" t="s">
        <v>86</v>
      </c>
      <c r="R279" t="s">
        <v>1037</v>
      </c>
      <c r="S279">
        <v>18.175999999999998</v>
      </c>
      <c r="T279" s="3"/>
    </row>
    <row r="280" spans="1:20" x14ac:dyDescent="0.3">
      <c r="A280">
        <v>279</v>
      </c>
      <c r="B280" t="s">
        <v>1031</v>
      </c>
      <c r="C280">
        <f t="shared" si="4"/>
        <v>41</v>
      </c>
      <c r="D280" s="1">
        <v>43386</v>
      </c>
      <c r="E280" s="1">
        <v>43390</v>
      </c>
      <c r="F280" t="s">
        <v>46</v>
      </c>
      <c r="G280" t="s">
        <v>1032</v>
      </c>
      <c r="H280" t="s">
        <v>1033</v>
      </c>
      <c r="I280" t="s">
        <v>37</v>
      </c>
      <c r="J280" t="s">
        <v>23</v>
      </c>
      <c r="K280" t="s">
        <v>142</v>
      </c>
      <c r="L280" t="s">
        <v>143</v>
      </c>
      <c r="M280">
        <v>19140</v>
      </c>
      <c r="N280" t="s">
        <v>144</v>
      </c>
      <c r="O280" t="s">
        <v>1038</v>
      </c>
      <c r="P280" t="s">
        <v>42</v>
      </c>
      <c r="Q280" t="s">
        <v>55</v>
      </c>
      <c r="R280" t="s">
        <v>1039</v>
      </c>
      <c r="S280">
        <v>59.712000000000003</v>
      </c>
      <c r="T280" s="3"/>
    </row>
    <row r="281" spans="1:20" x14ac:dyDescent="0.3">
      <c r="A281">
        <v>280</v>
      </c>
      <c r="B281" t="s">
        <v>1031</v>
      </c>
      <c r="C281">
        <f t="shared" si="4"/>
        <v>41</v>
      </c>
      <c r="D281" s="1">
        <v>43386</v>
      </c>
      <c r="E281" s="1">
        <v>43390</v>
      </c>
      <c r="F281" t="s">
        <v>46</v>
      </c>
      <c r="G281" t="s">
        <v>1032</v>
      </c>
      <c r="H281" t="s">
        <v>1033</v>
      </c>
      <c r="I281" t="s">
        <v>37</v>
      </c>
      <c r="J281" t="s">
        <v>23</v>
      </c>
      <c r="K281" t="s">
        <v>142</v>
      </c>
      <c r="L281" t="s">
        <v>143</v>
      </c>
      <c r="M281">
        <v>19140</v>
      </c>
      <c r="N281" t="s">
        <v>144</v>
      </c>
      <c r="O281" t="s">
        <v>1040</v>
      </c>
      <c r="P281" t="s">
        <v>42</v>
      </c>
      <c r="Q281" t="s">
        <v>43</v>
      </c>
      <c r="R281" t="s">
        <v>1041</v>
      </c>
      <c r="S281">
        <v>24.84</v>
      </c>
      <c r="T281" s="3"/>
    </row>
    <row r="282" spans="1:20" x14ac:dyDescent="0.3">
      <c r="A282">
        <v>281</v>
      </c>
      <c r="B282" t="s">
        <v>1042</v>
      </c>
      <c r="C282">
        <f t="shared" si="4"/>
        <v>40</v>
      </c>
      <c r="D282" s="1">
        <v>42639</v>
      </c>
      <c r="E282" s="1">
        <v>42641</v>
      </c>
      <c r="F282" t="s">
        <v>19</v>
      </c>
      <c r="G282" t="s">
        <v>515</v>
      </c>
      <c r="H282" t="s">
        <v>516</v>
      </c>
      <c r="I282" t="s">
        <v>22</v>
      </c>
      <c r="J282" t="s">
        <v>23</v>
      </c>
      <c r="K282" t="s">
        <v>180</v>
      </c>
      <c r="L282" t="s">
        <v>100</v>
      </c>
      <c r="M282">
        <v>77070</v>
      </c>
      <c r="N282" t="s">
        <v>101</v>
      </c>
      <c r="O282" t="s">
        <v>1043</v>
      </c>
      <c r="P282" t="s">
        <v>42</v>
      </c>
      <c r="Q282" t="s">
        <v>71</v>
      </c>
      <c r="R282" t="s">
        <v>1044</v>
      </c>
      <c r="S282">
        <v>2.08</v>
      </c>
      <c r="T282" s="3"/>
    </row>
    <row r="283" spans="1:20" x14ac:dyDescent="0.3">
      <c r="A283">
        <v>282</v>
      </c>
      <c r="B283" t="s">
        <v>1042</v>
      </c>
      <c r="C283">
        <f t="shared" si="4"/>
        <v>40</v>
      </c>
      <c r="D283" s="1">
        <v>42639</v>
      </c>
      <c r="E283" s="1">
        <v>42641</v>
      </c>
      <c r="F283" t="s">
        <v>19</v>
      </c>
      <c r="G283" t="s">
        <v>515</v>
      </c>
      <c r="H283" t="s">
        <v>516</v>
      </c>
      <c r="I283" t="s">
        <v>22</v>
      </c>
      <c r="J283" t="s">
        <v>23</v>
      </c>
      <c r="K283" t="s">
        <v>180</v>
      </c>
      <c r="L283" t="s">
        <v>100</v>
      </c>
      <c r="M283">
        <v>77070</v>
      </c>
      <c r="N283" t="s">
        <v>101</v>
      </c>
      <c r="O283" t="s">
        <v>1045</v>
      </c>
      <c r="P283" t="s">
        <v>67</v>
      </c>
      <c r="Q283" t="s">
        <v>68</v>
      </c>
      <c r="R283" t="s">
        <v>1046</v>
      </c>
      <c r="S283">
        <v>1114.4000000000001</v>
      </c>
      <c r="T283" s="3"/>
    </row>
    <row r="284" spans="1:20" x14ac:dyDescent="0.3">
      <c r="A284">
        <v>283</v>
      </c>
      <c r="B284" t="s">
        <v>1047</v>
      </c>
      <c r="C284">
        <f t="shared" si="4"/>
        <v>45</v>
      </c>
      <c r="D284" s="1">
        <v>42676</v>
      </c>
      <c r="E284" s="1">
        <v>42680</v>
      </c>
      <c r="F284" t="s">
        <v>46</v>
      </c>
      <c r="G284" t="s">
        <v>1048</v>
      </c>
      <c r="H284" t="s">
        <v>1049</v>
      </c>
      <c r="I284" t="s">
        <v>22</v>
      </c>
      <c r="J284" t="s">
        <v>23</v>
      </c>
      <c r="K284" t="s">
        <v>38</v>
      </c>
      <c r="L284" t="s">
        <v>39</v>
      </c>
      <c r="M284">
        <v>90004</v>
      </c>
      <c r="N284" t="s">
        <v>40</v>
      </c>
      <c r="O284" t="s">
        <v>1050</v>
      </c>
      <c r="P284" t="s">
        <v>28</v>
      </c>
      <c r="Q284" t="s">
        <v>52</v>
      </c>
      <c r="R284" t="s">
        <v>1051</v>
      </c>
      <c r="S284">
        <v>1038.8399999999999</v>
      </c>
      <c r="T284" s="3"/>
    </row>
    <row r="285" spans="1:20" x14ac:dyDescent="0.3">
      <c r="A285">
        <v>284</v>
      </c>
      <c r="B285" t="s">
        <v>1052</v>
      </c>
      <c r="C285">
        <f t="shared" si="4"/>
        <v>40</v>
      </c>
      <c r="D285" s="1">
        <v>42639</v>
      </c>
      <c r="E285" s="1">
        <v>42645</v>
      </c>
      <c r="F285" t="s">
        <v>46</v>
      </c>
      <c r="G285" t="s">
        <v>160</v>
      </c>
      <c r="H285" t="s">
        <v>161</v>
      </c>
      <c r="I285" t="s">
        <v>22</v>
      </c>
      <c r="J285" t="s">
        <v>23</v>
      </c>
      <c r="K285" t="s">
        <v>415</v>
      </c>
      <c r="L285" t="s">
        <v>416</v>
      </c>
      <c r="M285">
        <v>97206</v>
      </c>
      <c r="N285" t="s">
        <v>40</v>
      </c>
      <c r="O285" t="s">
        <v>1053</v>
      </c>
      <c r="P285" t="s">
        <v>42</v>
      </c>
      <c r="Q285" t="s">
        <v>86</v>
      </c>
      <c r="R285" t="s">
        <v>182</v>
      </c>
      <c r="S285">
        <v>141.76</v>
      </c>
      <c r="T285" s="3"/>
    </row>
    <row r="286" spans="1:20" x14ac:dyDescent="0.3">
      <c r="A286">
        <v>285</v>
      </c>
      <c r="B286" t="s">
        <v>1052</v>
      </c>
      <c r="C286">
        <f t="shared" si="4"/>
        <v>40</v>
      </c>
      <c r="D286" s="1">
        <v>42639</v>
      </c>
      <c r="E286" s="1">
        <v>42645</v>
      </c>
      <c r="F286" t="s">
        <v>46</v>
      </c>
      <c r="G286" t="s">
        <v>160</v>
      </c>
      <c r="H286" t="s">
        <v>161</v>
      </c>
      <c r="I286" t="s">
        <v>22</v>
      </c>
      <c r="J286" t="s">
        <v>23</v>
      </c>
      <c r="K286" t="s">
        <v>415</v>
      </c>
      <c r="L286" t="s">
        <v>416</v>
      </c>
      <c r="M286">
        <v>97206</v>
      </c>
      <c r="N286" t="s">
        <v>40</v>
      </c>
      <c r="O286" t="s">
        <v>1054</v>
      </c>
      <c r="P286" t="s">
        <v>67</v>
      </c>
      <c r="Q286" t="s">
        <v>157</v>
      </c>
      <c r="R286" t="s">
        <v>1055</v>
      </c>
      <c r="S286">
        <v>239.8</v>
      </c>
      <c r="T286" s="3"/>
    </row>
    <row r="287" spans="1:20" x14ac:dyDescent="0.3">
      <c r="A287">
        <v>286</v>
      </c>
      <c r="B287" t="s">
        <v>1052</v>
      </c>
      <c r="C287">
        <f t="shared" si="4"/>
        <v>40</v>
      </c>
      <c r="D287" s="1">
        <v>42639</v>
      </c>
      <c r="E287" s="1">
        <v>42645</v>
      </c>
      <c r="F287" t="s">
        <v>46</v>
      </c>
      <c r="G287" t="s">
        <v>160</v>
      </c>
      <c r="H287" t="s">
        <v>161</v>
      </c>
      <c r="I287" t="s">
        <v>22</v>
      </c>
      <c r="J287" t="s">
        <v>23</v>
      </c>
      <c r="K287" t="s">
        <v>415</v>
      </c>
      <c r="L287" t="s">
        <v>416</v>
      </c>
      <c r="M287">
        <v>97206</v>
      </c>
      <c r="N287" t="s">
        <v>40</v>
      </c>
      <c r="O287" t="s">
        <v>1056</v>
      </c>
      <c r="P287" t="s">
        <v>42</v>
      </c>
      <c r="Q287" t="s">
        <v>86</v>
      </c>
      <c r="R287" t="s">
        <v>1057</v>
      </c>
      <c r="S287">
        <v>31.103999999999999</v>
      </c>
      <c r="T287" s="3"/>
    </row>
    <row r="288" spans="1:20" x14ac:dyDescent="0.3">
      <c r="A288">
        <v>287</v>
      </c>
      <c r="B288" t="s">
        <v>1058</v>
      </c>
      <c r="C288">
        <f t="shared" si="4"/>
        <v>51</v>
      </c>
      <c r="D288" s="1">
        <v>43087</v>
      </c>
      <c r="E288" s="1">
        <v>43089</v>
      </c>
      <c r="F288" t="s">
        <v>19</v>
      </c>
      <c r="G288" t="s">
        <v>1059</v>
      </c>
      <c r="H288" t="s">
        <v>1060</v>
      </c>
      <c r="I288" t="s">
        <v>37</v>
      </c>
      <c r="J288" t="s">
        <v>23</v>
      </c>
      <c r="K288" t="s">
        <v>1061</v>
      </c>
      <c r="L288" t="s">
        <v>50</v>
      </c>
      <c r="M288">
        <v>33319</v>
      </c>
      <c r="N288" t="s">
        <v>26</v>
      </c>
      <c r="O288" t="s">
        <v>1062</v>
      </c>
      <c r="P288" t="s">
        <v>42</v>
      </c>
      <c r="Q288" t="s">
        <v>71</v>
      </c>
      <c r="R288" t="s">
        <v>1063</v>
      </c>
      <c r="S288">
        <v>254.05799999999999</v>
      </c>
      <c r="T288" s="3"/>
    </row>
    <row r="289" spans="1:20" x14ac:dyDescent="0.3">
      <c r="A289">
        <v>288</v>
      </c>
      <c r="B289" t="s">
        <v>1058</v>
      </c>
      <c r="C289">
        <f t="shared" si="4"/>
        <v>51</v>
      </c>
      <c r="D289" s="1">
        <v>43087</v>
      </c>
      <c r="E289" s="1">
        <v>43089</v>
      </c>
      <c r="F289" t="s">
        <v>19</v>
      </c>
      <c r="G289" t="s">
        <v>1059</v>
      </c>
      <c r="H289" t="s">
        <v>1060</v>
      </c>
      <c r="I289" t="s">
        <v>37</v>
      </c>
      <c r="J289" t="s">
        <v>23</v>
      </c>
      <c r="K289" t="s">
        <v>1061</v>
      </c>
      <c r="L289" t="s">
        <v>50</v>
      </c>
      <c r="M289">
        <v>33319</v>
      </c>
      <c r="N289" t="s">
        <v>26</v>
      </c>
      <c r="O289" t="s">
        <v>711</v>
      </c>
      <c r="P289" t="s">
        <v>42</v>
      </c>
      <c r="Q289" t="s">
        <v>74</v>
      </c>
      <c r="R289" t="s">
        <v>712</v>
      </c>
      <c r="S289">
        <v>194.52799999999999</v>
      </c>
      <c r="T289" s="3"/>
    </row>
    <row r="290" spans="1:20" x14ac:dyDescent="0.3">
      <c r="A290">
        <v>289</v>
      </c>
      <c r="B290" t="s">
        <v>1058</v>
      </c>
      <c r="C290">
        <f t="shared" si="4"/>
        <v>51</v>
      </c>
      <c r="D290" s="1">
        <v>43087</v>
      </c>
      <c r="E290" s="1">
        <v>43089</v>
      </c>
      <c r="F290" t="s">
        <v>19</v>
      </c>
      <c r="G290" t="s">
        <v>1059</v>
      </c>
      <c r="H290" t="s">
        <v>1060</v>
      </c>
      <c r="I290" t="s">
        <v>37</v>
      </c>
      <c r="J290" t="s">
        <v>23</v>
      </c>
      <c r="K290" t="s">
        <v>1061</v>
      </c>
      <c r="L290" t="s">
        <v>50</v>
      </c>
      <c r="M290">
        <v>33319</v>
      </c>
      <c r="N290" t="s">
        <v>26</v>
      </c>
      <c r="O290" t="s">
        <v>1064</v>
      </c>
      <c r="P290" t="s">
        <v>42</v>
      </c>
      <c r="Q290" t="s">
        <v>575</v>
      </c>
      <c r="R290" t="s">
        <v>1065</v>
      </c>
      <c r="S290">
        <v>961.48</v>
      </c>
      <c r="T290" s="3"/>
    </row>
    <row r="291" spans="1:20" x14ac:dyDescent="0.3">
      <c r="A291">
        <v>290</v>
      </c>
      <c r="B291" t="s">
        <v>1066</v>
      </c>
      <c r="C291">
        <f t="shared" si="4"/>
        <v>47</v>
      </c>
      <c r="D291" s="1">
        <v>43059</v>
      </c>
      <c r="E291" s="1">
        <v>43063</v>
      </c>
      <c r="F291" t="s">
        <v>19</v>
      </c>
      <c r="G291" t="s">
        <v>1067</v>
      </c>
      <c r="H291" t="s">
        <v>1068</v>
      </c>
      <c r="I291" t="s">
        <v>98</v>
      </c>
      <c r="J291" t="s">
        <v>23</v>
      </c>
      <c r="K291" t="s">
        <v>493</v>
      </c>
      <c r="L291" t="s">
        <v>494</v>
      </c>
      <c r="M291">
        <v>43229</v>
      </c>
      <c r="N291" t="s">
        <v>144</v>
      </c>
      <c r="O291" t="s">
        <v>1069</v>
      </c>
      <c r="P291" t="s">
        <v>42</v>
      </c>
      <c r="Q291" t="s">
        <v>265</v>
      </c>
      <c r="R291" t="s">
        <v>1070</v>
      </c>
      <c r="S291">
        <v>19.096</v>
      </c>
      <c r="T291" s="3"/>
    </row>
    <row r="292" spans="1:20" x14ac:dyDescent="0.3">
      <c r="A292">
        <v>291</v>
      </c>
      <c r="B292" t="s">
        <v>1066</v>
      </c>
      <c r="C292">
        <f t="shared" si="4"/>
        <v>47</v>
      </c>
      <c r="D292" s="1">
        <v>43059</v>
      </c>
      <c r="E292" s="1">
        <v>43063</v>
      </c>
      <c r="F292" t="s">
        <v>19</v>
      </c>
      <c r="G292" t="s">
        <v>1067</v>
      </c>
      <c r="H292" t="s">
        <v>1068</v>
      </c>
      <c r="I292" t="s">
        <v>98</v>
      </c>
      <c r="J292" t="s">
        <v>23</v>
      </c>
      <c r="K292" t="s">
        <v>493</v>
      </c>
      <c r="L292" t="s">
        <v>494</v>
      </c>
      <c r="M292">
        <v>43229</v>
      </c>
      <c r="N292" t="s">
        <v>144</v>
      </c>
      <c r="O292" t="s">
        <v>1071</v>
      </c>
      <c r="P292" t="s">
        <v>42</v>
      </c>
      <c r="Q292" t="s">
        <v>43</v>
      </c>
      <c r="R292" t="s">
        <v>1072</v>
      </c>
      <c r="S292">
        <v>18.495999999999999</v>
      </c>
      <c r="T292" s="3"/>
    </row>
    <row r="293" spans="1:20" x14ac:dyDescent="0.3">
      <c r="A293">
        <v>292</v>
      </c>
      <c r="B293" t="s">
        <v>1066</v>
      </c>
      <c r="C293">
        <f t="shared" si="4"/>
        <v>47</v>
      </c>
      <c r="D293" s="1">
        <v>43059</v>
      </c>
      <c r="E293" s="1">
        <v>43063</v>
      </c>
      <c r="F293" t="s">
        <v>19</v>
      </c>
      <c r="G293" t="s">
        <v>1067</v>
      </c>
      <c r="H293" t="s">
        <v>1068</v>
      </c>
      <c r="I293" t="s">
        <v>98</v>
      </c>
      <c r="J293" t="s">
        <v>23</v>
      </c>
      <c r="K293" t="s">
        <v>493</v>
      </c>
      <c r="L293" t="s">
        <v>494</v>
      </c>
      <c r="M293">
        <v>43229</v>
      </c>
      <c r="N293" t="s">
        <v>144</v>
      </c>
      <c r="O293" t="s">
        <v>1073</v>
      </c>
      <c r="P293" t="s">
        <v>67</v>
      </c>
      <c r="Q293" t="s">
        <v>157</v>
      </c>
      <c r="R293" t="s">
        <v>1074</v>
      </c>
      <c r="S293">
        <v>255.98400000000001</v>
      </c>
      <c r="T293" s="3"/>
    </row>
    <row r="294" spans="1:20" x14ac:dyDescent="0.3">
      <c r="A294">
        <v>293</v>
      </c>
      <c r="B294" t="s">
        <v>1066</v>
      </c>
      <c r="C294">
        <f t="shared" si="4"/>
        <v>47</v>
      </c>
      <c r="D294" s="1">
        <v>43059</v>
      </c>
      <c r="E294" s="1">
        <v>43063</v>
      </c>
      <c r="F294" t="s">
        <v>19</v>
      </c>
      <c r="G294" t="s">
        <v>1067</v>
      </c>
      <c r="H294" t="s">
        <v>1068</v>
      </c>
      <c r="I294" t="s">
        <v>98</v>
      </c>
      <c r="J294" t="s">
        <v>23</v>
      </c>
      <c r="K294" t="s">
        <v>493</v>
      </c>
      <c r="L294" t="s">
        <v>494</v>
      </c>
      <c r="M294">
        <v>43229</v>
      </c>
      <c r="N294" t="s">
        <v>144</v>
      </c>
      <c r="O294" t="s">
        <v>1075</v>
      </c>
      <c r="P294" t="s">
        <v>28</v>
      </c>
      <c r="Q294" t="s">
        <v>29</v>
      </c>
      <c r="R294" t="s">
        <v>1076</v>
      </c>
      <c r="S294">
        <v>86.97</v>
      </c>
      <c r="T294" s="3"/>
    </row>
    <row r="295" spans="1:20" x14ac:dyDescent="0.3">
      <c r="A295">
        <v>294</v>
      </c>
      <c r="B295" t="s">
        <v>1077</v>
      </c>
      <c r="C295">
        <f t="shared" si="4"/>
        <v>52</v>
      </c>
      <c r="D295" s="1">
        <v>42364</v>
      </c>
      <c r="E295" s="1">
        <v>42366</v>
      </c>
      <c r="F295" t="s">
        <v>184</v>
      </c>
      <c r="G295" t="s">
        <v>1078</v>
      </c>
      <c r="H295" t="s">
        <v>1079</v>
      </c>
      <c r="I295" t="s">
        <v>37</v>
      </c>
      <c r="J295" t="s">
        <v>23</v>
      </c>
      <c r="K295" t="s">
        <v>1080</v>
      </c>
      <c r="L295" t="s">
        <v>453</v>
      </c>
      <c r="M295">
        <v>80906</v>
      </c>
      <c r="N295" t="s">
        <v>40</v>
      </c>
      <c r="O295" t="s">
        <v>1081</v>
      </c>
      <c r="P295" t="s">
        <v>28</v>
      </c>
      <c r="Q295" t="s">
        <v>61</v>
      </c>
      <c r="R295" t="s">
        <v>1082</v>
      </c>
      <c r="S295">
        <v>300.416</v>
      </c>
      <c r="T295" s="3"/>
    </row>
    <row r="296" spans="1:20" x14ac:dyDescent="0.3">
      <c r="A296">
        <v>295</v>
      </c>
      <c r="B296" t="s">
        <v>1077</v>
      </c>
      <c r="C296">
        <f t="shared" si="4"/>
        <v>52</v>
      </c>
      <c r="D296" s="1">
        <v>42364</v>
      </c>
      <c r="E296" s="1">
        <v>42366</v>
      </c>
      <c r="F296" t="s">
        <v>184</v>
      </c>
      <c r="G296" t="s">
        <v>1078</v>
      </c>
      <c r="H296" t="s">
        <v>1079</v>
      </c>
      <c r="I296" t="s">
        <v>37</v>
      </c>
      <c r="J296" t="s">
        <v>23</v>
      </c>
      <c r="K296" t="s">
        <v>1080</v>
      </c>
      <c r="L296" t="s">
        <v>453</v>
      </c>
      <c r="M296">
        <v>80906</v>
      </c>
      <c r="N296" t="s">
        <v>40</v>
      </c>
      <c r="O296" t="s">
        <v>1083</v>
      </c>
      <c r="P296" t="s">
        <v>28</v>
      </c>
      <c r="Q296" t="s">
        <v>32</v>
      </c>
      <c r="R296" t="s">
        <v>1084</v>
      </c>
      <c r="S296">
        <v>230.352</v>
      </c>
      <c r="T296" s="3"/>
    </row>
    <row r="297" spans="1:20" x14ac:dyDescent="0.3">
      <c r="A297">
        <v>296</v>
      </c>
      <c r="B297" t="s">
        <v>1077</v>
      </c>
      <c r="C297">
        <f t="shared" si="4"/>
        <v>52</v>
      </c>
      <c r="D297" s="1">
        <v>42364</v>
      </c>
      <c r="E297" s="1">
        <v>42366</v>
      </c>
      <c r="F297" t="s">
        <v>184</v>
      </c>
      <c r="G297" t="s">
        <v>1078</v>
      </c>
      <c r="H297" t="s">
        <v>1079</v>
      </c>
      <c r="I297" t="s">
        <v>37</v>
      </c>
      <c r="J297" t="s">
        <v>23</v>
      </c>
      <c r="K297" t="s">
        <v>1080</v>
      </c>
      <c r="L297" t="s">
        <v>453</v>
      </c>
      <c r="M297">
        <v>80906</v>
      </c>
      <c r="N297" t="s">
        <v>40</v>
      </c>
      <c r="O297" t="s">
        <v>1085</v>
      </c>
      <c r="P297" t="s">
        <v>28</v>
      </c>
      <c r="Q297" t="s">
        <v>61</v>
      </c>
      <c r="R297" t="s">
        <v>1086</v>
      </c>
      <c r="S297">
        <v>218.352</v>
      </c>
      <c r="T297" s="3"/>
    </row>
    <row r="298" spans="1:20" x14ac:dyDescent="0.3">
      <c r="A298">
        <v>297</v>
      </c>
      <c r="B298" t="s">
        <v>1077</v>
      </c>
      <c r="C298">
        <f t="shared" si="4"/>
        <v>52</v>
      </c>
      <c r="D298" s="1">
        <v>42364</v>
      </c>
      <c r="E298" s="1">
        <v>42366</v>
      </c>
      <c r="F298" t="s">
        <v>184</v>
      </c>
      <c r="G298" t="s">
        <v>1078</v>
      </c>
      <c r="H298" t="s">
        <v>1079</v>
      </c>
      <c r="I298" t="s">
        <v>37</v>
      </c>
      <c r="J298" t="s">
        <v>23</v>
      </c>
      <c r="K298" t="s">
        <v>1080</v>
      </c>
      <c r="L298" t="s">
        <v>453</v>
      </c>
      <c r="M298">
        <v>80906</v>
      </c>
      <c r="N298" t="s">
        <v>40</v>
      </c>
      <c r="O298" t="s">
        <v>1087</v>
      </c>
      <c r="P298" t="s">
        <v>42</v>
      </c>
      <c r="Q298" t="s">
        <v>71</v>
      </c>
      <c r="R298" t="s">
        <v>1088</v>
      </c>
      <c r="S298">
        <v>78.599999999999994</v>
      </c>
      <c r="T298" s="3"/>
    </row>
    <row r="299" spans="1:20" x14ac:dyDescent="0.3">
      <c r="A299">
        <v>298</v>
      </c>
      <c r="B299" t="s">
        <v>1077</v>
      </c>
      <c r="C299">
        <f t="shared" si="4"/>
        <v>52</v>
      </c>
      <c r="D299" s="1">
        <v>42364</v>
      </c>
      <c r="E299" s="1">
        <v>42366</v>
      </c>
      <c r="F299" t="s">
        <v>184</v>
      </c>
      <c r="G299" t="s">
        <v>1078</v>
      </c>
      <c r="H299" t="s">
        <v>1079</v>
      </c>
      <c r="I299" t="s">
        <v>37</v>
      </c>
      <c r="J299" t="s">
        <v>23</v>
      </c>
      <c r="K299" t="s">
        <v>1080</v>
      </c>
      <c r="L299" t="s">
        <v>453</v>
      </c>
      <c r="M299">
        <v>80906</v>
      </c>
      <c r="N299" t="s">
        <v>40</v>
      </c>
      <c r="O299" t="s">
        <v>1089</v>
      </c>
      <c r="P299" t="s">
        <v>42</v>
      </c>
      <c r="Q299" t="s">
        <v>265</v>
      </c>
      <c r="R299" t="s">
        <v>1090</v>
      </c>
      <c r="S299">
        <v>27.552</v>
      </c>
      <c r="T299" s="3"/>
    </row>
    <row r="300" spans="1:20" x14ac:dyDescent="0.3">
      <c r="A300">
        <v>299</v>
      </c>
      <c r="B300" t="s">
        <v>1091</v>
      </c>
      <c r="C300">
        <f t="shared" si="4"/>
        <v>43</v>
      </c>
      <c r="D300" s="1">
        <v>43036</v>
      </c>
      <c r="E300" s="1">
        <v>43042</v>
      </c>
      <c r="F300" t="s">
        <v>46</v>
      </c>
      <c r="G300" t="s">
        <v>578</v>
      </c>
      <c r="H300" t="s">
        <v>579</v>
      </c>
      <c r="I300" t="s">
        <v>37</v>
      </c>
      <c r="J300" t="s">
        <v>23</v>
      </c>
      <c r="K300" t="s">
        <v>1092</v>
      </c>
      <c r="L300" t="s">
        <v>786</v>
      </c>
      <c r="M300">
        <v>7109</v>
      </c>
      <c r="N300" t="s">
        <v>144</v>
      </c>
      <c r="O300" t="s">
        <v>1093</v>
      </c>
      <c r="P300" t="s">
        <v>42</v>
      </c>
      <c r="Q300" t="s">
        <v>86</v>
      </c>
      <c r="R300" t="s">
        <v>1094</v>
      </c>
      <c r="S300">
        <v>32.4</v>
      </c>
      <c r="T300" s="3"/>
    </row>
    <row r="301" spans="1:20" x14ac:dyDescent="0.3">
      <c r="A301">
        <v>300</v>
      </c>
      <c r="B301" t="s">
        <v>1091</v>
      </c>
      <c r="C301">
        <f t="shared" si="4"/>
        <v>43</v>
      </c>
      <c r="D301" s="1">
        <v>43036</v>
      </c>
      <c r="E301" s="1">
        <v>43042</v>
      </c>
      <c r="F301" t="s">
        <v>46</v>
      </c>
      <c r="G301" t="s">
        <v>578</v>
      </c>
      <c r="H301" t="s">
        <v>579</v>
      </c>
      <c r="I301" t="s">
        <v>37</v>
      </c>
      <c r="J301" t="s">
        <v>23</v>
      </c>
      <c r="K301" t="s">
        <v>1092</v>
      </c>
      <c r="L301" t="s">
        <v>786</v>
      </c>
      <c r="M301">
        <v>7109</v>
      </c>
      <c r="N301" t="s">
        <v>144</v>
      </c>
      <c r="O301" t="s">
        <v>1095</v>
      </c>
      <c r="P301" t="s">
        <v>42</v>
      </c>
      <c r="Q301" t="s">
        <v>55</v>
      </c>
      <c r="R301" t="s">
        <v>1096</v>
      </c>
      <c r="S301">
        <v>1082.48</v>
      </c>
      <c r="T301" s="3"/>
    </row>
    <row r="302" spans="1:20" x14ac:dyDescent="0.3">
      <c r="A302">
        <v>301</v>
      </c>
      <c r="B302" t="s">
        <v>1091</v>
      </c>
      <c r="C302">
        <f t="shared" si="4"/>
        <v>43</v>
      </c>
      <c r="D302" s="1">
        <v>43036</v>
      </c>
      <c r="E302" s="1">
        <v>43042</v>
      </c>
      <c r="F302" t="s">
        <v>46</v>
      </c>
      <c r="G302" t="s">
        <v>578</v>
      </c>
      <c r="H302" t="s">
        <v>579</v>
      </c>
      <c r="I302" t="s">
        <v>37</v>
      </c>
      <c r="J302" t="s">
        <v>23</v>
      </c>
      <c r="K302" t="s">
        <v>1092</v>
      </c>
      <c r="L302" t="s">
        <v>786</v>
      </c>
      <c r="M302">
        <v>7109</v>
      </c>
      <c r="N302" t="s">
        <v>144</v>
      </c>
      <c r="O302" t="s">
        <v>1097</v>
      </c>
      <c r="P302" t="s">
        <v>42</v>
      </c>
      <c r="Q302" t="s">
        <v>86</v>
      </c>
      <c r="R302" t="s">
        <v>1098</v>
      </c>
      <c r="S302">
        <v>56.91</v>
      </c>
      <c r="T302" s="3"/>
    </row>
    <row r="303" spans="1:20" x14ac:dyDescent="0.3">
      <c r="A303">
        <v>302</v>
      </c>
      <c r="B303" t="s">
        <v>1091</v>
      </c>
      <c r="C303">
        <f t="shared" si="4"/>
        <v>43</v>
      </c>
      <c r="D303" s="1">
        <v>43036</v>
      </c>
      <c r="E303" s="1">
        <v>43042</v>
      </c>
      <c r="F303" t="s">
        <v>46</v>
      </c>
      <c r="G303" t="s">
        <v>578</v>
      </c>
      <c r="H303" t="s">
        <v>579</v>
      </c>
      <c r="I303" t="s">
        <v>37</v>
      </c>
      <c r="J303" t="s">
        <v>23</v>
      </c>
      <c r="K303" t="s">
        <v>1092</v>
      </c>
      <c r="L303" t="s">
        <v>786</v>
      </c>
      <c r="M303">
        <v>7109</v>
      </c>
      <c r="N303" t="s">
        <v>144</v>
      </c>
      <c r="O303" t="s">
        <v>1099</v>
      </c>
      <c r="P303" t="s">
        <v>28</v>
      </c>
      <c r="Q303" t="s">
        <v>61</v>
      </c>
      <c r="R303" t="s">
        <v>1100</v>
      </c>
      <c r="S303">
        <v>77.599999999999994</v>
      </c>
      <c r="T303" s="3"/>
    </row>
    <row r="304" spans="1:20" x14ac:dyDescent="0.3">
      <c r="A304">
        <v>303</v>
      </c>
      <c r="B304" t="s">
        <v>1091</v>
      </c>
      <c r="C304">
        <f t="shared" si="4"/>
        <v>43</v>
      </c>
      <c r="D304" s="1">
        <v>43036</v>
      </c>
      <c r="E304" s="1">
        <v>43042</v>
      </c>
      <c r="F304" t="s">
        <v>46</v>
      </c>
      <c r="G304" t="s">
        <v>578</v>
      </c>
      <c r="H304" t="s">
        <v>579</v>
      </c>
      <c r="I304" t="s">
        <v>37</v>
      </c>
      <c r="J304" t="s">
        <v>23</v>
      </c>
      <c r="K304" t="s">
        <v>1092</v>
      </c>
      <c r="L304" t="s">
        <v>786</v>
      </c>
      <c r="M304">
        <v>7109</v>
      </c>
      <c r="N304" t="s">
        <v>144</v>
      </c>
      <c r="O304" t="s">
        <v>1101</v>
      </c>
      <c r="P304" t="s">
        <v>42</v>
      </c>
      <c r="Q304" t="s">
        <v>71</v>
      </c>
      <c r="R304" t="s">
        <v>1102</v>
      </c>
      <c r="S304">
        <v>14.28</v>
      </c>
      <c r="T304" s="3"/>
    </row>
    <row r="305" spans="1:20" x14ac:dyDescent="0.3">
      <c r="A305">
        <v>304</v>
      </c>
      <c r="B305" t="s">
        <v>1103</v>
      </c>
      <c r="C305">
        <f t="shared" si="4"/>
        <v>47</v>
      </c>
      <c r="D305" s="1">
        <v>43423</v>
      </c>
      <c r="E305" s="1">
        <v>43427</v>
      </c>
      <c r="F305" t="s">
        <v>46</v>
      </c>
      <c r="G305" t="s">
        <v>857</v>
      </c>
      <c r="H305" t="s">
        <v>858</v>
      </c>
      <c r="I305" t="s">
        <v>22</v>
      </c>
      <c r="J305" t="s">
        <v>23</v>
      </c>
      <c r="K305" t="s">
        <v>299</v>
      </c>
      <c r="L305" t="s">
        <v>207</v>
      </c>
      <c r="M305">
        <v>60623</v>
      </c>
      <c r="N305" t="s">
        <v>101</v>
      </c>
      <c r="O305" t="s">
        <v>1104</v>
      </c>
      <c r="P305" t="s">
        <v>28</v>
      </c>
      <c r="Q305" t="s">
        <v>52</v>
      </c>
      <c r="R305" t="s">
        <v>1105</v>
      </c>
      <c r="S305">
        <v>219.07499999999999</v>
      </c>
      <c r="T305" s="3"/>
    </row>
    <row r="306" spans="1:20" x14ac:dyDescent="0.3">
      <c r="A306">
        <v>305</v>
      </c>
      <c r="B306" t="s">
        <v>1106</v>
      </c>
      <c r="C306">
        <f t="shared" si="4"/>
        <v>19</v>
      </c>
      <c r="D306" s="1">
        <v>42494</v>
      </c>
      <c r="E306" s="1">
        <v>42499</v>
      </c>
      <c r="F306" t="s">
        <v>19</v>
      </c>
      <c r="G306" t="s">
        <v>1107</v>
      </c>
      <c r="H306" t="s">
        <v>1108</v>
      </c>
      <c r="I306" t="s">
        <v>37</v>
      </c>
      <c r="J306" t="s">
        <v>23</v>
      </c>
      <c r="K306" t="s">
        <v>262</v>
      </c>
      <c r="L306" t="s">
        <v>263</v>
      </c>
      <c r="M306">
        <v>10024</v>
      </c>
      <c r="N306" t="s">
        <v>144</v>
      </c>
      <c r="O306" t="s">
        <v>1109</v>
      </c>
      <c r="P306" t="s">
        <v>28</v>
      </c>
      <c r="Q306" t="s">
        <v>61</v>
      </c>
      <c r="R306" t="s">
        <v>1110</v>
      </c>
      <c r="S306">
        <v>26.8</v>
      </c>
      <c r="T306" s="3"/>
    </row>
    <row r="307" spans="1:20" x14ac:dyDescent="0.3">
      <c r="A307">
        <v>306</v>
      </c>
      <c r="B307" t="s">
        <v>1111</v>
      </c>
      <c r="C307">
        <f t="shared" si="4"/>
        <v>53</v>
      </c>
      <c r="D307" s="1">
        <v>42368</v>
      </c>
      <c r="E307" s="1">
        <v>42373</v>
      </c>
      <c r="F307" t="s">
        <v>46</v>
      </c>
      <c r="G307" t="s">
        <v>339</v>
      </c>
      <c r="H307" t="s">
        <v>340</v>
      </c>
      <c r="I307" t="s">
        <v>37</v>
      </c>
      <c r="J307" t="s">
        <v>23</v>
      </c>
      <c r="K307" t="s">
        <v>1112</v>
      </c>
      <c r="L307" t="s">
        <v>234</v>
      </c>
      <c r="M307">
        <v>48180</v>
      </c>
      <c r="N307" t="s">
        <v>101</v>
      </c>
      <c r="O307" t="s">
        <v>1113</v>
      </c>
      <c r="P307" t="s">
        <v>42</v>
      </c>
      <c r="Q307" t="s">
        <v>64</v>
      </c>
      <c r="R307" t="s">
        <v>1114</v>
      </c>
      <c r="S307">
        <v>9.84</v>
      </c>
      <c r="T307" s="3"/>
    </row>
    <row r="308" spans="1:20" x14ac:dyDescent="0.3">
      <c r="A308">
        <v>307</v>
      </c>
      <c r="B308" t="s">
        <v>1115</v>
      </c>
      <c r="C308">
        <f t="shared" si="4"/>
        <v>23</v>
      </c>
      <c r="D308" s="1">
        <v>42156</v>
      </c>
      <c r="E308" s="1">
        <v>42161</v>
      </c>
      <c r="F308" t="s">
        <v>46</v>
      </c>
      <c r="G308" t="s">
        <v>1116</v>
      </c>
      <c r="H308" t="s">
        <v>1117</v>
      </c>
      <c r="I308" t="s">
        <v>98</v>
      </c>
      <c r="J308" t="s">
        <v>23</v>
      </c>
      <c r="K308" t="s">
        <v>1118</v>
      </c>
      <c r="L308" t="s">
        <v>786</v>
      </c>
      <c r="M308">
        <v>8701</v>
      </c>
      <c r="N308" t="s">
        <v>144</v>
      </c>
      <c r="O308" t="s">
        <v>1119</v>
      </c>
      <c r="P308" t="s">
        <v>42</v>
      </c>
      <c r="Q308" t="s">
        <v>71</v>
      </c>
      <c r="R308" t="s">
        <v>1120</v>
      </c>
      <c r="S308">
        <v>45.48</v>
      </c>
      <c r="T308" s="3"/>
    </row>
    <row r="309" spans="1:20" x14ac:dyDescent="0.3">
      <c r="A309">
        <v>308</v>
      </c>
      <c r="B309" t="s">
        <v>1115</v>
      </c>
      <c r="C309">
        <f t="shared" si="4"/>
        <v>23</v>
      </c>
      <c r="D309" s="1">
        <v>42156</v>
      </c>
      <c r="E309" s="1">
        <v>42161</v>
      </c>
      <c r="F309" t="s">
        <v>46</v>
      </c>
      <c r="G309" t="s">
        <v>1116</v>
      </c>
      <c r="H309" t="s">
        <v>1117</v>
      </c>
      <c r="I309" t="s">
        <v>98</v>
      </c>
      <c r="J309" t="s">
        <v>23</v>
      </c>
      <c r="K309" t="s">
        <v>1118</v>
      </c>
      <c r="L309" t="s">
        <v>786</v>
      </c>
      <c r="M309">
        <v>8701</v>
      </c>
      <c r="N309" t="s">
        <v>144</v>
      </c>
      <c r="O309" t="s">
        <v>1121</v>
      </c>
      <c r="P309" t="s">
        <v>42</v>
      </c>
      <c r="Q309" t="s">
        <v>64</v>
      </c>
      <c r="R309" t="s">
        <v>1122</v>
      </c>
      <c r="S309">
        <v>289.2</v>
      </c>
      <c r="T309" s="3"/>
    </row>
    <row r="310" spans="1:20" x14ac:dyDescent="0.3">
      <c r="A310">
        <v>309</v>
      </c>
      <c r="B310" t="s">
        <v>1123</v>
      </c>
      <c r="C310">
        <f t="shared" si="4"/>
        <v>16</v>
      </c>
      <c r="D310" s="1">
        <v>43205</v>
      </c>
      <c r="E310" s="1">
        <v>43207</v>
      </c>
      <c r="F310" t="s">
        <v>184</v>
      </c>
      <c r="G310" t="s">
        <v>1124</v>
      </c>
      <c r="H310" t="s">
        <v>1125</v>
      </c>
      <c r="I310" t="s">
        <v>22</v>
      </c>
      <c r="J310" t="s">
        <v>23</v>
      </c>
      <c r="K310" t="s">
        <v>1126</v>
      </c>
      <c r="L310" t="s">
        <v>315</v>
      </c>
      <c r="M310">
        <v>22204</v>
      </c>
      <c r="N310" t="s">
        <v>26</v>
      </c>
      <c r="O310" t="s">
        <v>1127</v>
      </c>
      <c r="P310" t="s">
        <v>42</v>
      </c>
      <c r="Q310" t="s">
        <v>64</v>
      </c>
      <c r="R310" t="s">
        <v>1128</v>
      </c>
      <c r="S310">
        <v>4.8899999999999997</v>
      </c>
      <c r="T310" s="3"/>
    </row>
    <row r="311" spans="1:20" x14ac:dyDescent="0.3">
      <c r="A311">
        <v>310</v>
      </c>
      <c r="B311" t="s">
        <v>1129</v>
      </c>
      <c r="C311">
        <f t="shared" si="4"/>
        <v>37</v>
      </c>
      <c r="D311" s="1">
        <v>42990</v>
      </c>
      <c r="E311" s="1">
        <v>42992</v>
      </c>
      <c r="F311" t="s">
        <v>19</v>
      </c>
      <c r="G311" t="s">
        <v>1130</v>
      </c>
      <c r="H311" t="s">
        <v>1131</v>
      </c>
      <c r="I311" t="s">
        <v>37</v>
      </c>
      <c r="J311" t="s">
        <v>23</v>
      </c>
      <c r="K311" t="s">
        <v>1132</v>
      </c>
      <c r="L311" t="s">
        <v>453</v>
      </c>
      <c r="M311">
        <v>80004</v>
      </c>
      <c r="N311" t="s">
        <v>40</v>
      </c>
      <c r="O311" t="s">
        <v>1133</v>
      </c>
      <c r="P311" t="s">
        <v>28</v>
      </c>
      <c r="Q311" t="s">
        <v>61</v>
      </c>
      <c r="R311" t="s">
        <v>1134</v>
      </c>
      <c r="S311">
        <v>15.135999999999999</v>
      </c>
      <c r="T311" s="3"/>
    </row>
    <row r="312" spans="1:20" x14ac:dyDescent="0.3">
      <c r="A312">
        <v>311</v>
      </c>
      <c r="B312" t="s">
        <v>1129</v>
      </c>
      <c r="C312">
        <f t="shared" si="4"/>
        <v>37</v>
      </c>
      <c r="D312" s="1">
        <v>42990</v>
      </c>
      <c r="E312" s="1">
        <v>42992</v>
      </c>
      <c r="F312" t="s">
        <v>19</v>
      </c>
      <c r="G312" t="s">
        <v>1130</v>
      </c>
      <c r="H312" t="s">
        <v>1131</v>
      </c>
      <c r="I312" t="s">
        <v>37</v>
      </c>
      <c r="J312" t="s">
        <v>23</v>
      </c>
      <c r="K312" t="s">
        <v>1132</v>
      </c>
      <c r="L312" t="s">
        <v>453</v>
      </c>
      <c r="M312">
        <v>80004</v>
      </c>
      <c r="N312" t="s">
        <v>40</v>
      </c>
      <c r="O312" t="s">
        <v>1135</v>
      </c>
      <c r="P312" t="s">
        <v>28</v>
      </c>
      <c r="Q312" t="s">
        <v>32</v>
      </c>
      <c r="R312" t="s">
        <v>1136</v>
      </c>
      <c r="S312">
        <v>466.76799999999997</v>
      </c>
      <c r="T312" s="3"/>
    </row>
    <row r="313" spans="1:20" x14ac:dyDescent="0.3">
      <c r="A313">
        <v>312</v>
      </c>
      <c r="B313" t="s">
        <v>1129</v>
      </c>
      <c r="C313">
        <f t="shared" si="4"/>
        <v>37</v>
      </c>
      <c r="D313" s="1">
        <v>42990</v>
      </c>
      <c r="E313" s="1">
        <v>42992</v>
      </c>
      <c r="F313" t="s">
        <v>19</v>
      </c>
      <c r="G313" t="s">
        <v>1130</v>
      </c>
      <c r="H313" t="s">
        <v>1131</v>
      </c>
      <c r="I313" t="s">
        <v>37</v>
      </c>
      <c r="J313" t="s">
        <v>23</v>
      </c>
      <c r="K313" t="s">
        <v>1132</v>
      </c>
      <c r="L313" t="s">
        <v>453</v>
      </c>
      <c r="M313">
        <v>80004</v>
      </c>
      <c r="N313" t="s">
        <v>40</v>
      </c>
      <c r="O313" t="s">
        <v>1137</v>
      </c>
      <c r="P313" t="s">
        <v>28</v>
      </c>
      <c r="Q313" t="s">
        <v>61</v>
      </c>
      <c r="R313" t="s">
        <v>1138</v>
      </c>
      <c r="S313">
        <v>15.231999999999999</v>
      </c>
      <c r="T313" s="3"/>
    </row>
    <row r="314" spans="1:20" x14ac:dyDescent="0.3">
      <c r="A314">
        <v>313</v>
      </c>
      <c r="B314" t="s">
        <v>1129</v>
      </c>
      <c r="C314">
        <f t="shared" si="4"/>
        <v>37</v>
      </c>
      <c r="D314" s="1">
        <v>42990</v>
      </c>
      <c r="E314" s="1">
        <v>42992</v>
      </c>
      <c r="F314" t="s">
        <v>19</v>
      </c>
      <c r="G314" t="s">
        <v>1130</v>
      </c>
      <c r="H314" t="s">
        <v>1131</v>
      </c>
      <c r="I314" t="s">
        <v>37</v>
      </c>
      <c r="J314" t="s">
        <v>23</v>
      </c>
      <c r="K314" t="s">
        <v>1132</v>
      </c>
      <c r="L314" t="s">
        <v>453</v>
      </c>
      <c r="M314">
        <v>80004</v>
      </c>
      <c r="N314" t="s">
        <v>40</v>
      </c>
      <c r="O314" t="s">
        <v>1139</v>
      </c>
      <c r="P314" t="s">
        <v>42</v>
      </c>
      <c r="Q314" t="s">
        <v>43</v>
      </c>
      <c r="R314" t="s">
        <v>1140</v>
      </c>
      <c r="S314">
        <v>6.2640000000000002</v>
      </c>
      <c r="T314" s="3"/>
    </row>
    <row r="315" spans="1:20" x14ac:dyDescent="0.3">
      <c r="A315">
        <v>314</v>
      </c>
      <c r="B315" t="s">
        <v>1141</v>
      </c>
      <c r="C315">
        <f t="shared" si="4"/>
        <v>40</v>
      </c>
      <c r="D315" s="1">
        <v>42274</v>
      </c>
      <c r="E315" s="1">
        <v>42280</v>
      </c>
      <c r="F315" t="s">
        <v>46</v>
      </c>
      <c r="G315" t="s">
        <v>1142</v>
      </c>
      <c r="H315" t="s">
        <v>1143</v>
      </c>
      <c r="I315" t="s">
        <v>37</v>
      </c>
      <c r="J315" t="s">
        <v>23</v>
      </c>
      <c r="K315" t="s">
        <v>1144</v>
      </c>
      <c r="L315" t="s">
        <v>786</v>
      </c>
      <c r="M315">
        <v>7601</v>
      </c>
      <c r="N315" t="s">
        <v>144</v>
      </c>
      <c r="O315" t="s">
        <v>1145</v>
      </c>
      <c r="P315" t="s">
        <v>28</v>
      </c>
      <c r="Q315" t="s">
        <v>61</v>
      </c>
      <c r="R315" t="s">
        <v>1146</v>
      </c>
      <c r="S315">
        <v>87.54</v>
      </c>
      <c r="T315" s="3"/>
    </row>
    <row r="316" spans="1:20" x14ac:dyDescent="0.3">
      <c r="A316">
        <v>315</v>
      </c>
      <c r="B316" t="s">
        <v>1147</v>
      </c>
      <c r="C316">
        <f t="shared" si="4"/>
        <v>33</v>
      </c>
      <c r="D316" s="1">
        <v>42225</v>
      </c>
      <c r="E316" s="1">
        <v>42232</v>
      </c>
      <c r="F316" t="s">
        <v>46</v>
      </c>
      <c r="G316" t="s">
        <v>1148</v>
      </c>
      <c r="H316" t="s">
        <v>1149</v>
      </c>
      <c r="I316" t="s">
        <v>37</v>
      </c>
      <c r="J316" t="s">
        <v>23</v>
      </c>
      <c r="K316" t="s">
        <v>1150</v>
      </c>
      <c r="L316" t="s">
        <v>50</v>
      </c>
      <c r="M316">
        <v>33710</v>
      </c>
      <c r="N316" t="s">
        <v>26</v>
      </c>
      <c r="O316" t="s">
        <v>1151</v>
      </c>
      <c r="P316" t="s">
        <v>67</v>
      </c>
      <c r="Q316" t="s">
        <v>68</v>
      </c>
      <c r="R316" t="s">
        <v>1152</v>
      </c>
      <c r="S316">
        <v>178.38399999999999</v>
      </c>
      <c r="T316" s="3"/>
    </row>
    <row r="317" spans="1:20" x14ac:dyDescent="0.3">
      <c r="A317">
        <v>316</v>
      </c>
      <c r="B317" t="s">
        <v>1147</v>
      </c>
      <c r="C317">
        <f t="shared" si="4"/>
        <v>33</v>
      </c>
      <c r="D317" s="1">
        <v>42225</v>
      </c>
      <c r="E317" s="1">
        <v>42232</v>
      </c>
      <c r="F317" t="s">
        <v>46</v>
      </c>
      <c r="G317" t="s">
        <v>1148</v>
      </c>
      <c r="H317" t="s">
        <v>1149</v>
      </c>
      <c r="I317" t="s">
        <v>37</v>
      </c>
      <c r="J317" t="s">
        <v>23</v>
      </c>
      <c r="K317" t="s">
        <v>1150</v>
      </c>
      <c r="L317" t="s">
        <v>50</v>
      </c>
      <c r="M317">
        <v>33710</v>
      </c>
      <c r="N317" t="s">
        <v>26</v>
      </c>
      <c r="O317" t="s">
        <v>1153</v>
      </c>
      <c r="P317" t="s">
        <v>42</v>
      </c>
      <c r="Q317" t="s">
        <v>86</v>
      </c>
      <c r="R317" t="s">
        <v>1154</v>
      </c>
      <c r="S317">
        <v>15.552</v>
      </c>
      <c r="T317" s="3"/>
    </row>
    <row r="318" spans="1:20" x14ac:dyDescent="0.3">
      <c r="A318">
        <v>317</v>
      </c>
      <c r="B318" t="s">
        <v>1155</v>
      </c>
      <c r="C318">
        <f t="shared" si="4"/>
        <v>53</v>
      </c>
      <c r="D318" s="1">
        <v>42366</v>
      </c>
      <c r="E318" s="1">
        <v>42368</v>
      </c>
      <c r="F318" t="s">
        <v>184</v>
      </c>
      <c r="G318" t="s">
        <v>1156</v>
      </c>
      <c r="H318" t="s">
        <v>1157</v>
      </c>
      <c r="I318" t="s">
        <v>37</v>
      </c>
      <c r="J318" t="s">
        <v>23</v>
      </c>
      <c r="K318" t="s">
        <v>142</v>
      </c>
      <c r="L318" t="s">
        <v>143</v>
      </c>
      <c r="M318">
        <v>19143</v>
      </c>
      <c r="N318" t="s">
        <v>144</v>
      </c>
      <c r="O318" t="s">
        <v>1158</v>
      </c>
      <c r="P318" t="s">
        <v>42</v>
      </c>
      <c r="Q318" t="s">
        <v>64</v>
      </c>
      <c r="R318" t="s">
        <v>1159</v>
      </c>
      <c r="S318">
        <v>99.135999999999996</v>
      </c>
      <c r="T318" s="3"/>
    </row>
    <row r="319" spans="1:20" x14ac:dyDescent="0.3">
      <c r="A319">
        <v>318</v>
      </c>
      <c r="B319" t="s">
        <v>1160</v>
      </c>
      <c r="C319">
        <f t="shared" si="4"/>
        <v>45</v>
      </c>
      <c r="D319" s="1">
        <v>42312</v>
      </c>
      <c r="E319" s="1">
        <v>42317</v>
      </c>
      <c r="F319" t="s">
        <v>46</v>
      </c>
      <c r="G319" t="s">
        <v>1161</v>
      </c>
      <c r="H319" t="s">
        <v>1162</v>
      </c>
      <c r="I319" t="s">
        <v>98</v>
      </c>
      <c r="J319" t="s">
        <v>23</v>
      </c>
      <c r="K319" t="s">
        <v>262</v>
      </c>
      <c r="L319" t="s">
        <v>263</v>
      </c>
      <c r="M319">
        <v>10024</v>
      </c>
      <c r="N319" t="s">
        <v>144</v>
      </c>
      <c r="O319" t="s">
        <v>1163</v>
      </c>
      <c r="P319" t="s">
        <v>28</v>
      </c>
      <c r="Q319" t="s">
        <v>32</v>
      </c>
      <c r="R319" t="s">
        <v>1164</v>
      </c>
      <c r="S319">
        <v>135.88200000000001</v>
      </c>
      <c r="T319" s="3"/>
    </row>
    <row r="320" spans="1:20" x14ac:dyDescent="0.3">
      <c r="A320">
        <v>319</v>
      </c>
      <c r="B320" t="s">
        <v>1160</v>
      </c>
      <c r="C320">
        <f t="shared" si="4"/>
        <v>45</v>
      </c>
      <c r="D320" s="1">
        <v>42312</v>
      </c>
      <c r="E320" s="1">
        <v>42317</v>
      </c>
      <c r="F320" t="s">
        <v>46</v>
      </c>
      <c r="G320" t="s">
        <v>1161</v>
      </c>
      <c r="H320" t="s">
        <v>1162</v>
      </c>
      <c r="I320" t="s">
        <v>98</v>
      </c>
      <c r="J320" t="s">
        <v>23</v>
      </c>
      <c r="K320" t="s">
        <v>262</v>
      </c>
      <c r="L320" t="s">
        <v>263</v>
      </c>
      <c r="M320">
        <v>10024</v>
      </c>
      <c r="N320" t="s">
        <v>144</v>
      </c>
      <c r="O320" t="s">
        <v>1165</v>
      </c>
      <c r="P320" t="s">
        <v>67</v>
      </c>
      <c r="Q320" t="s">
        <v>680</v>
      </c>
      <c r="R320" t="s">
        <v>1166</v>
      </c>
      <c r="S320">
        <v>3991.98</v>
      </c>
      <c r="T320" s="3"/>
    </row>
    <row r="321" spans="1:20" x14ac:dyDescent="0.3">
      <c r="A321">
        <v>320</v>
      </c>
      <c r="B321" t="s">
        <v>1160</v>
      </c>
      <c r="C321">
        <f t="shared" si="4"/>
        <v>45</v>
      </c>
      <c r="D321" s="1">
        <v>42312</v>
      </c>
      <c r="E321" s="1">
        <v>42317</v>
      </c>
      <c r="F321" t="s">
        <v>46</v>
      </c>
      <c r="G321" t="s">
        <v>1161</v>
      </c>
      <c r="H321" t="s">
        <v>1162</v>
      </c>
      <c r="I321" t="s">
        <v>98</v>
      </c>
      <c r="J321" t="s">
        <v>23</v>
      </c>
      <c r="K321" t="s">
        <v>262</v>
      </c>
      <c r="L321" t="s">
        <v>263</v>
      </c>
      <c r="M321">
        <v>10024</v>
      </c>
      <c r="N321" t="s">
        <v>144</v>
      </c>
      <c r="O321" t="s">
        <v>208</v>
      </c>
      <c r="P321" t="s">
        <v>67</v>
      </c>
      <c r="Q321" t="s">
        <v>68</v>
      </c>
      <c r="R321" t="s">
        <v>209</v>
      </c>
      <c r="S321">
        <v>275.94</v>
      </c>
      <c r="T321" s="3"/>
    </row>
    <row r="322" spans="1:20" x14ac:dyDescent="0.3">
      <c r="A322">
        <v>321</v>
      </c>
      <c r="B322" t="s">
        <v>1160</v>
      </c>
      <c r="C322">
        <f t="shared" si="4"/>
        <v>45</v>
      </c>
      <c r="D322" s="1">
        <v>42312</v>
      </c>
      <c r="E322" s="1">
        <v>42317</v>
      </c>
      <c r="F322" t="s">
        <v>46</v>
      </c>
      <c r="G322" t="s">
        <v>1161</v>
      </c>
      <c r="H322" t="s">
        <v>1162</v>
      </c>
      <c r="I322" t="s">
        <v>98</v>
      </c>
      <c r="J322" t="s">
        <v>23</v>
      </c>
      <c r="K322" t="s">
        <v>262</v>
      </c>
      <c r="L322" t="s">
        <v>263</v>
      </c>
      <c r="M322">
        <v>10024</v>
      </c>
      <c r="N322" t="s">
        <v>144</v>
      </c>
      <c r="O322" t="s">
        <v>1167</v>
      </c>
      <c r="P322" t="s">
        <v>67</v>
      </c>
      <c r="Q322" t="s">
        <v>157</v>
      </c>
      <c r="R322" t="s">
        <v>1168</v>
      </c>
      <c r="S322">
        <v>360</v>
      </c>
      <c r="T322" s="3"/>
    </row>
    <row r="323" spans="1:20" x14ac:dyDescent="0.3">
      <c r="A323">
        <v>322</v>
      </c>
      <c r="B323" t="s">
        <v>1160</v>
      </c>
      <c r="C323">
        <f t="shared" ref="C323:C386" si="5">WEEKNUM(D323,1)</f>
        <v>45</v>
      </c>
      <c r="D323" s="1">
        <v>42312</v>
      </c>
      <c r="E323" s="1">
        <v>42317</v>
      </c>
      <c r="F323" t="s">
        <v>46</v>
      </c>
      <c r="G323" t="s">
        <v>1161</v>
      </c>
      <c r="H323" t="s">
        <v>1162</v>
      </c>
      <c r="I323" t="s">
        <v>98</v>
      </c>
      <c r="J323" t="s">
        <v>23</v>
      </c>
      <c r="K323" t="s">
        <v>262</v>
      </c>
      <c r="L323" t="s">
        <v>263</v>
      </c>
      <c r="M323">
        <v>10024</v>
      </c>
      <c r="N323" t="s">
        <v>144</v>
      </c>
      <c r="O323" t="s">
        <v>543</v>
      </c>
      <c r="P323" t="s">
        <v>42</v>
      </c>
      <c r="Q323" t="s">
        <v>55</v>
      </c>
      <c r="R323" t="s">
        <v>544</v>
      </c>
      <c r="S323">
        <v>43.57</v>
      </c>
      <c r="T323" s="3"/>
    </row>
    <row r="324" spans="1:20" x14ac:dyDescent="0.3">
      <c r="A324">
        <v>323</v>
      </c>
      <c r="B324" t="s">
        <v>1169</v>
      </c>
      <c r="C324">
        <f t="shared" si="5"/>
        <v>38</v>
      </c>
      <c r="D324" s="1">
        <v>42266</v>
      </c>
      <c r="E324" s="1">
        <v>42271</v>
      </c>
      <c r="F324" t="s">
        <v>46</v>
      </c>
      <c r="G324" t="s">
        <v>1170</v>
      </c>
      <c r="H324" t="s">
        <v>1171</v>
      </c>
      <c r="I324" t="s">
        <v>37</v>
      </c>
      <c r="J324" t="s">
        <v>23</v>
      </c>
      <c r="K324" t="s">
        <v>1172</v>
      </c>
      <c r="L324" t="s">
        <v>39</v>
      </c>
      <c r="M324">
        <v>90805</v>
      </c>
      <c r="N324" t="s">
        <v>40</v>
      </c>
      <c r="O324" t="s">
        <v>1173</v>
      </c>
      <c r="P324" t="s">
        <v>42</v>
      </c>
      <c r="Q324" t="s">
        <v>265</v>
      </c>
      <c r="R324" t="s">
        <v>1174</v>
      </c>
      <c r="S324">
        <v>7.16</v>
      </c>
      <c r="T324" s="3"/>
    </row>
    <row r="325" spans="1:20" x14ac:dyDescent="0.3">
      <c r="A325">
        <v>324</v>
      </c>
      <c r="B325" t="s">
        <v>1175</v>
      </c>
      <c r="C325">
        <f t="shared" si="5"/>
        <v>17</v>
      </c>
      <c r="D325" s="1">
        <v>42848</v>
      </c>
      <c r="E325" s="1">
        <v>42852</v>
      </c>
      <c r="F325" t="s">
        <v>46</v>
      </c>
      <c r="G325" t="s">
        <v>1176</v>
      </c>
      <c r="H325" t="s">
        <v>1177</v>
      </c>
      <c r="I325" t="s">
        <v>37</v>
      </c>
      <c r="J325" t="s">
        <v>23</v>
      </c>
      <c r="K325" t="s">
        <v>1178</v>
      </c>
      <c r="L325" t="s">
        <v>39</v>
      </c>
      <c r="M325">
        <v>92345</v>
      </c>
      <c r="N325" t="s">
        <v>40</v>
      </c>
      <c r="O325" t="s">
        <v>1087</v>
      </c>
      <c r="P325" t="s">
        <v>42</v>
      </c>
      <c r="Q325" t="s">
        <v>71</v>
      </c>
      <c r="R325" t="s">
        <v>1088</v>
      </c>
      <c r="S325">
        <v>251.52</v>
      </c>
      <c r="T325" s="3"/>
    </row>
    <row r="326" spans="1:20" x14ac:dyDescent="0.3">
      <c r="A326">
        <v>325</v>
      </c>
      <c r="B326" t="s">
        <v>1175</v>
      </c>
      <c r="C326">
        <f t="shared" si="5"/>
        <v>17</v>
      </c>
      <c r="D326" s="1">
        <v>42848</v>
      </c>
      <c r="E326" s="1">
        <v>42852</v>
      </c>
      <c r="F326" t="s">
        <v>46</v>
      </c>
      <c r="G326" t="s">
        <v>1176</v>
      </c>
      <c r="H326" t="s">
        <v>1177</v>
      </c>
      <c r="I326" t="s">
        <v>37</v>
      </c>
      <c r="J326" t="s">
        <v>23</v>
      </c>
      <c r="K326" t="s">
        <v>1178</v>
      </c>
      <c r="L326" t="s">
        <v>39</v>
      </c>
      <c r="M326">
        <v>92345</v>
      </c>
      <c r="N326" t="s">
        <v>40</v>
      </c>
      <c r="O326" t="s">
        <v>1179</v>
      </c>
      <c r="P326" t="s">
        <v>67</v>
      </c>
      <c r="Q326" t="s">
        <v>157</v>
      </c>
      <c r="R326" t="s">
        <v>1180</v>
      </c>
      <c r="S326">
        <v>99.99</v>
      </c>
      <c r="T326" s="3"/>
    </row>
    <row r="327" spans="1:20" x14ac:dyDescent="0.3">
      <c r="A327">
        <v>326</v>
      </c>
      <c r="B327" t="s">
        <v>1181</v>
      </c>
      <c r="C327">
        <f t="shared" si="5"/>
        <v>44</v>
      </c>
      <c r="D327" s="1">
        <v>43407</v>
      </c>
      <c r="E327" s="1">
        <v>43409</v>
      </c>
      <c r="F327" t="s">
        <v>19</v>
      </c>
      <c r="G327" t="s">
        <v>1182</v>
      </c>
      <c r="H327" t="s">
        <v>1183</v>
      </c>
      <c r="I327" t="s">
        <v>37</v>
      </c>
      <c r="J327" t="s">
        <v>23</v>
      </c>
      <c r="K327" t="s">
        <v>1184</v>
      </c>
      <c r="L327" t="s">
        <v>331</v>
      </c>
      <c r="M327">
        <v>37130</v>
      </c>
      <c r="N327" t="s">
        <v>26</v>
      </c>
      <c r="O327" t="s">
        <v>1185</v>
      </c>
      <c r="P327" t="s">
        <v>28</v>
      </c>
      <c r="Q327" t="s">
        <v>61</v>
      </c>
      <c r="R327" t="s">
        <v>1186</v>
      </c>
      <c r="S327">
        <v>15.992000000000001</v>
      </c>
      <c r="T327" s="3"/>
    </row>
    <row r="328" spans="1:20" x14ac:dyDescent="0.3">
      <c r="A328">
        <v>327</v>
      </c>
      <c r="B328" t="s">
        <v>1187</v>
      </c>
      <c r="C328">
        <f t="shared" si="5"/>
        <v>35</v>
      </c>
      <c r="D328" s="1">
        <v>42977</v>
      </c>
      <c r="E328" s="1">
        <v>42979</v>
      </c>
      <c r="F328" t="s">
        <v>184</v>
      </c>
      <c r="G328" t="s">
        <v>1188</v>
      </c>
      <c r="H328" t="s">
        <v>1189</v>
      </c>
      <c r="I328" t="s">
        <v>22</v>
      </c>
      <c r="J328" t="s">
        <v>23</v>
      </c>
      <c r="K328" t="s">
        <v>142</v>
      </c>
      <c r="L328" t="s">
        <v>143</v>
      </c>
      <c r="M328">
        <v>19143</v>
      </c>
      <c r="N328" t="s">
        <v>144</v>
      </c>
      <c r="O328" t="s">
        <v>1190</v>
      </c>
      <c r="P328" t="s">
        <v>67</v>
      </c>
      <c r="Q328" t="s">
        <v>68</v>
      </c>
      <c r="R328" t="s">
        <v>1191</v>
      </c>
      <c r="S328">
        <v>290.89800000000002</v>
      </c>
      <c r="T328" s="3"/>
    </row>
    <row r="329" spans="1:20" x14ac:dyDescent="0.3">
      <c r="A329">
        <v>328</v>
      </c>
      <c r="B329" t="s">
        <v>1187</v>
      </c>
      <c r="C329">
        <f t="shared" si="5"/>
        <v>35</v>
      </c>
      <c r="D329" s="1">
        <v>42977</v>
      </c>
      <c r="E329" s="1">
        <v>42979</v>
      </c>
      <c r="F329" t="s">
        <v>184</v>
      </c>
      <c r="G329" t="s">
        <v>1188</v>
      </c>
      <c r="H329" t="s">
        <v>1189</v>
      </c>
      <c r="I329" t="s">
        <v>22</v>
      </c>
      <c r="J329" t="s">
        <v>23</v>
      </c>
      <c r="K329" t="s">
        <v>142</v>
      </c>
      <c r="L329" t="s">
        <v>143</v>
      </c>
      <c r="M329">
        <v>19143</v>
      </c>
      <c r="N329" t="s">
        <v>144</v>
      </c>
      <c r="O329" t="s">
        <v>1192</v>
      </c>
      <c r="P329" t="s">
        <v>42</v>
      </c>
      <c r="Q329" t="s">
        <v>55</v>
      </c>
      <c r="R329" t="s">
        <v>1193</v>
      </c>
      <c r="S329">
        <v>54.223999999999997</v>
      </c>
      <c r="T329" s="3"/>
    </row>
    <row r="330" spans="1:20" x14ac:dyDescent="0.3">
      <c r="A330">
        <v>329</v>
      </c>
      <c r="B330" t="s">
        <v>1187</v>
      </c>
      <c r="C330">
        <f t="shared" si="5"/>
        <v>35</v>
      </c>
      <c r="D330" s="1">
        <v>42977</v>
      </c>
      <c r="E330" s="1">
        <v>42979</v>
      </c>
      <c r="F330" t="s">
        <v>184</v>
      </c>
      <c r="G330" t="s">
        <v>1188</v>
      </c>
      <c r="H330" t="s">
        <v>1189</v>
      </c>
      <c r="I330" t="s">
        <v>22</v>
      </c>
      <c r="J330" t="s">
        <v>23</v>
      </c>
      <c r="K330" t="s">
        <v>142</v>
      </c>
      <c r="L330" t="s">
        <v>143</v>
      </c>
      <c r="M330">
        <v>19143</v>
      </c>
      <c r="N330" t="s">
        <v>144</v>
      </c>
      <c r="O330" t="s">
        <v>1194</v>
      </c>
      <c r="P330" t="s">
        <v>28</v>
      </c>
      <c r="Q330" t="s">
        <v>32</v>
      </c>
      <c r="R330" t="s">
        <v>1195</v>
      </c>
      <c r="S330">
        <v>786.74400000000003</v>
      </c>
      <c r="T330" s="3"/>
    </row>
    <row r="331" spans="1:20" x14ac:dyDescent="0.3">
      <c r="A331">
        <v>330</v>
      </c>
      <c r="B331" t="s">
        <v>1187</v>
      </c>
      <c r="C331">
        <f t="shared" si="5"/>
        <v>35</v>
      </c>
      <c r="D331" s="1">
        <v>42977</v>
      </c>
      <c r="E331" s="1">
        <v>42979</v>
      </c>
      <c r="F331" t="s">
        <v>184</v>
      </c>
      <c r="G331" t="s">
        <v>1188</v>
      </c>
      <c r="H331" t="s">
        <v>1189</v>
      </c>
      <c r="I331" t="s">
        <v>22</v>
      </c>
      <c r="J331" t="s">
        <v>23</v>
      </c>
      <c r="K331" t="s">
        <v>142</v>
      </c>
      <c r="L331" t="s">
        <v>143</v>
      </c>
      <c r="M331">
        <v>19143</v>
      </c>
      <c r="N331" t="s">
        <v>144</v>
      </c>
      <c r="O331" t="s">
        <v>1196</v>
      </c>
      <c r="P331" t="s">
        <v>42</v>
      </c>
      <c r="Q331" t="s">
        <v>43</v>
      </c>
      <c r="R331" t="s">
        <v>1197</v>
      </c>
      <c r="S331">
        <v>100.24</v>
      </c>
      <c r="T331" s="3"/>
    </row>
    <row r="332" spans="1:20" x14ac:dyDescent="0.3">
      <c r="A332">
        <v>331</v>
      </c>
      <c r="B332" t="s">
        <v>1187</v>
      </c>
      <c r="C332">
        <f t="shared" si="5"/>
        <v>35</v>
      </c>
      <c r="D332" s="1">
        <v>42977</v>
      </c>
      <c r="E332" s="1">
        <v>42979</v>
      </c>
      <c r="F332" t="s">
        <v>184</v>
      </c>
      <c r="G332" t="s">
        <v>1188</v>
      </c>
      <c r="H332" t="s">
        <v>1189</v>
      </c>
      <c r="I332" t="s">
        <v>22</v>
      </c>
      <c r="J332" t="s">
        <v>23</v>
      </c>
      <c r="K332" t="s">
        <v>142</v>
      </c>
      <c r="L332" t="s">
        <v>143</v>
      </c>
      <c r="M332">
        <v>19143</v>
      </c>
      <c r="N332" t="s">
        <v>144</v>
      </c>
      <c r="O332" t="s">
        <v>1198</v>
      </c>
      <c r="P332" t="s">
        <v>42</v>
      </c>
      <c r="Q332" t="s">
        <v>71</v>
      </c>
      <c r="R332" t="s">
        <v>1199</v>
      </c>
      <c r="S332">
        <v>37.764000000000003</v>
      </c>
      <c r="T332" s="3"/>
    </row>
    <row r="333" spans="1:20" x14ac:dyDescent="0.3">
      <c r="A333">
        <v>332</v>
      </c>
      <c r="B333" t="s">
        <v>1200</v>
      </c>
      <c r="C333">
        <f t="shared" si="5"/>
        <v>17</v>
      </c>
      <c r="D333" s="1">
        <v>42850</v>
      </c>
      <c r="E333" s="1">
        <v>42854</v>
      </c>
      <c r="F333" t="s">
        <v>19</v>
      </c>
      <c r="G333" t="s">
        <v>1201</v>
      </c>
      <c r="H333" t="s">
        <v>1202</v>
      </c>
      <c r="I333" t="s">
        <v>22</v>
      </c>
      <c r="J333" t="s">
        <v>23</v>
      </c>
      <c r="K333" t="s">
        <v>142</v>
      </c>
      <c r="L333" t="s">
        <v>143</v>
      </c>
      <c r="M333">
        <v>19134</v>
      </c>
      <c r="N333" t="s">
        <v>144</v>
      </c>
      <c r="O333" t="s">
        <v>1203</v>
      </c>
      <c r="P333" t="s">
        <v>67</v>
      </c>
      <c r="Q333" t="s">
        <v>68</v>
      </c>
      <c r="R333" t="s">
        <v>1204</v>
      </c>
      <c r="S333">
        <v>82.8</v>
      </c>
      <c r="T333" s="3"/>
    </row>
    <row r="334" spans="1:20" x14ac:dyDescent="0.3">
      <c r="A334">
        <v>333</v>
      </c>
      <c r="B334" t="s">
        <v>1200</v>
      </c>
      <c r="C334">
        <f t="shared" si="5"/>
        <v>17</v>
      </c>
      <c r="D334" s="1">
        <v>42850</v>
      </c>
      <c r="E334" s="1">
        <v>42854</v>
      </c>
      <c r="F334" t="s">
        <v>19</v>
      </c>
      <c r="G334" t="s">
        <v>1201</v>
      </c>
      <c r="H334" t="s">
        <v>1202</v>
      </c>
      <c r="I334" t="s">
        <v>22</v>
      </c>
      <c r="J334" t="s">
        <v>23</v>
      </c>
      <c r="K334" t="s">
        <v>142</v>
      </c>
      <c r="L334" t="s">
        <v>143</v>
      </c>
      <c r="M334">
        <v>19134</v>
      </c>
      <c r="N334" t="s">
        <v>144</v>
      </c>
      <c r="O334" t="s">
        <v>1205</v>
      </c>
      <c r="P334" t="s">
        <v>42</v>
      </c>
      <c r="Q334" t="s">
        <v>71</v>
      </c>
      <c r="R334" t="s">
        <v>1206</v>
      </c>
      <c r="S334">
        <v>20.724</v>
      </c>
      <c r="T334" s="3"/>
    </row>
    <row r="335" spans="1:20" x14ac:dyDescent="0.3">
      <c r="A335">
        <v>334</v>
      </c>
      <c r="B335" t="s">
        <v>1200</v>
      </c>
      <c r="C335">
        <f t="shared" si="5"/>
        <v>17</v>
      </c>
      <c r="D335" s="1">
        <v>42850</v>
      </c>
      <c r="E335" s="1">
        <v>42854</v>
      </c>
      <c r="F335" t="s">
        <v>19</v>
      </c>
      <c r="G335" t="s">
        <v>1201</v>
      </c>
      <c r="H335" t="s">
        <v>1202</v>
      </c>
      <c r="I335" t="s">
        <v>22</v>
      </c>
      <c r="J335" t="s">
        <v>23</v>
      </c>
      <c r="K335" t="s">
        <v>142</v>
      </c>
      <c r="L335" t="s">
        <v>143</v>
      </c>
      <c r="M335">
        <v>19134</v>
      </c>
      <c r="N335" t="s">
        <v>144</v>
      </c>
      <c r="O335" t="s">
        <v>1207</v>
      </c>
      <c r="P335" t="s">
        <v>42</v>
      </c>
      <c r="Q335" t="s">
        <v>71</v>
      </c>
      <c r="R335" t="s">
        <v>1208</v>
      </c>
      <c r="S335">
        <v>4.8959999999999999</v>
      </c>
      <c r="T335" s="3"/>
    </row>
    <row r="336" spans="1:20" x14ac:dyDescent="0.3">
      <c r="A336">
        <v>335</v>
      </c>
      <c r="B336" t="s">
        <v>1209</v>
      </c>
      <c r="C336">
        <f t="shared" si="5"/>
        <v>36</v>
      </c>
      <c r="D336" s="1">
        <v>42614</v>
      </c>
      <c r="E336" s="1">
        <v>42617</v>
      </c>
      <c r="F336" t="s">
        <v>19</v>
      </c>
      <c r="G336" t="s">
        <v>1210</v>
      </c>
      <c r="H336" t="s">
        <v>1211</v>
      </c>
      <c r="I336" t="s">
        <v>22</v>
      </c>
      <c r="J336" t="s">
        <v>23</v>
      </c>
      <c r="K336" t="s">
        <v>38</v>
      </c>
      <c r="L336" t="s">
        <v>39</v>
      </c>
      <c r="M336">
        <v>90045</v>
      </c>
      <c r="N336" t="s">
        <v>40</v>
      </c>
      <c r="O336" t="s">
        <v>1212</v>
      </c>
      <c r="P336" t="s">
        <v>42</v>
      </c>
      <c r="Q336" t="s">
        <v>71</v>
      </c>
      <c r="R336" t="s">
        <v>1213</v>
      </c>
      <c r="S336">
        <v>4.7519999999999998</v>
      </c>
      <c r="T336" s="3"/>
    </row>
    <row r="337" spans="1:20" x14ac:dyDescent="0.3">
      <c r="A337">
        <v>336</v>
      </c>
      <c r="B337" t="s">
        <v>1209</v>
      </c>
      <c r="C337">
        <f t="shared" si="5"/>
        <v>36</v>
      </c>
      <c r="D337" s="1">
        <v>42614</v>
      </c>
      <c r="E337" s="1">
        <v>42617</v>
      </c>
      <c r="F337" t="s">
        <v>19</v>
      </c>
      <c r="G337" t="s">
        <v>1210</v>
      </c>
      <c r="H337" t="s">
        <v>1211</v>
      </c>
      <c r="I337" t="s">
        <v>22</v>
      </c>
      <c r="J337" t="s">
        <v>23</v>
      </c>
      <c r="K337" t="s">
        <v>38</v>
      </c>
      <c r="L337" t="s">
        <v>39</v>
      </c>
      <c r="M337">
        <v>90045</v>
      </c>
      <c r="N337" t="s">
        <v>40</v>
      </c>
      <c r="O337" t="s">
        <v>1214</v>
      </c>
      <c r="P337" t="s">
        <v>67</v>
      </c>
      <c r="Q337" t="s">
        <v>1215</v>
      </c>
      <c r="R337" t="s">
        <v>1216</v>
      </c>
      <c r="S337">
        <v>959.98400000000004</v>
      </c>
      <c r="T337" s="3"/>
    </row>
    <row r="338" spans="1:20" x14ac:dyDescent="0.3">
      <c r="A338">
        <v>337</v>
      </c>
      <c r="B338" t="s">
        <v>1209</v>
      </c>
      <c r="C338">
        <f t="shared" si="5"/>
        <v>36</v>
      </c>
      <c r="D338" s="1">
        <v>42614</v>
      </c>
      <c r="E338" s="1">
        <v>42617</v>
      </c>
      <c r="F338" t="s">
        <v>19</v>
      </c>
      <c r="G338" t="s">
        <v>1210</v>
      </c>
      <c r="H338" t="s">
        <v>1211</v>
      </c>
      <c r="I338" t="s">
        <v>22</v>
      </c>
      <c r="J338" t="s">
        <v>23</v>
      </c>
      <c r="K338" t="s">
        <v>38</v>
      </c>
      <c r="L338" t="s">
        <v>39</v>
      </c>
      <c r="M338">
        <v>90045</v>
      </c>
      <c r="N338" t="s">
        <v>40</v>
      </c>
      <c r="O338" t="s">
        <v>1217</v>
      </c>
      <c r="P338" t="s">
        <v>42</v>
      </c>
      <c r="Q338" t="s">
        <v>71</v>
      </c>
      <c r="R338" t="s">
        <v>1218</v>
      </c>
      <c r="S338">
        <v>14.368</v>
      </c>
      <c r="T338" s="3"/>
    </row>
    <row r="339" spans="1:20" x14ac:dyDescent="0.3">
      <c r="A339">
        <v>338</v>
      </c>
      <c r="B339" t="s">
        <v>1219</v>
      </c>
      <c r="C339">
        <f t="shared" si="5"/>
        <v>29</v>
      </c>
      <c r="D339" s="1">
        <v>42197</v>
      </c>
      <c r="E339" s="1">
        <v>42202</v>
      </c>
      <c r="F339" t="s">
        <v>46</v>
      </c>
      <c r="G339" t="s">
        <v>1220</v>
      </c>
      <c r="H339" t="s">
        <v>1221</v>
      </c>
      <c r="I339" t="s">
        <v>37</v>
      </c>
      <c r="J339" t="s">
        <v>23</v>
      </c>
      <c r="K339" t="s">
        <v>123</v>
      </c>
      <c r="L339" t="s">
        <v>39</v>
      </c>
      <c r="M339">
        <v>94122</v>
      </c>
      <c r="N339" t="s">
        <v>40</v>
      </c>
      <c r="O339" t="s">
        <v>1222</v>
      </c>
      <c r="P339" t="s">
        <v>42</v>
      </c>
      <c r="Q339" t="s">
        <v>71</v>
      </c>
      <c r="R339" t="s">
        <v>1223</v>
      </c>
      <c r="S339">
        <v>7.7119999999999997</v>
      </c>
      <c r="T339" s="3"/>
    </row>
    <row r="340" spans="1:20" x14ac:dyDescent="0.3">
      <c r="A340">
        <v>339</v>
      </c>
      <c r="B340" t="s">
        <v>1219</v>
      </c>
      <c r="C340">
        <f t="shared" si="5"/>
        <v>29</v>
      </c>
      <c r="D340" s="1">
        <v>42197</v>
      </c>
      <c r="E340" s="1">
        <v>42202</v>
      </c>
      <c r="F340" t="s">
        <v>46</v>
      </c>
      <c r="G340" t="s">
        <v>1220</v>
      </c>
      <c r="H340" t="s">
        <v>1221</v>
      </c>
      <c r="I340" t="s">
        <v>37</v>
      </c>
      <c r="J340" t="s">
        <v>23</v>
      </c>
      <c r="K340" t="s">
        <v>123</v>
      </c>
      <c r="L340" t="s">
        <v>39</v>
      </c>
      <c r="M340">
        <v>94122</v>
      </c>
      <c r="N340" t="s">
        <v>40</v>
      </c>
      <c r="O340" t="s">
        <v>1224</v>
      </c>
      <c r="P340" t="s">
        <v>28</v>
      </c>
      <c r="Q340" t="s">
        <v>52</v>
      </c>
      <c r="R340" t="s">
        <v>1225</v>
      </c>
      <c r="S340">
        <v>698.35199999999998</v>
      </c>
      <c r="T340" s="3"/>
    </row>
    <row r="341" spans="1:20" x14ac:dyDescent="0.3">
      <c r="A341">
        <v>340</v>
      </c>
      <c r="B341" t="s">
        <v>1226</v>
      </c>
      <c r="C341">
        <f t="shared" si="5"/>
        <v>26</v>
      </c>
      <c r="D341" s="1">
        <v>42543</v>
      </c>
      <c r="E341" s="1">
        <v>42547</v>
      </c>
      <c r="F341" t="s">
        <v>19</v>
      </c>
      <c r="G341" t="s">
        <v>914</v>
      </c>
      <c r="H341" t="s">
        <v>915</v>
      </c>
      <c r="I341" t="s">
        <v>22</v>
      </c>
      <c r="J341" t="s">
        <v>23</v>
      </c>
      <c r="K341" t="s">
        <v>1227</v>
      </c>
      <c r="L341" t="s">
        <v>117</v>
      </c>
      <c r="M341">
        <v>84041</v>
      </c>
      <c r="N341" t="s">
        <v>40</v>
      </c>
      <c r="O341" t="s">
        <v>1228</v>
      </c>
      <c r="P341" t="s">
        <v>42</v>
      </c>
      <c r="Q341" t="s">
        <v>265</v>
      </c>
      <c r="R341" t="s">
        <v>1229</v>
      </c>
      <c r="S341">
        <v>4.96</v>
      </c>
      <c r="T341" s="3"/>
    </row>
    <row r="342" spans="1:20" x14ac:dyDescent="0.3">
      <c r="A342">
        <v>341</v>
      </c>
      <c r="B342" t="s">
        <v>1230</v>
      </c>
      <c r="C342">
        <f t="shared" si="5"/>
        <v>16</v>
      </c>
      <c r="D342" s="1">
        <v>42107</v>
      </c>
      <c r="E342" s="1">
        <v>42111</v>
      </c>
      <c r="F342" t="s">
        <v>19</v>
      </c>
      <c r="G342" t="s">
        <v>578</v>
      </c>
      <c r="H342" t="s">
        <v>579</v>
      </c>
      <c r="I342" t="s">
        <v>37</v>
      </c>
      <c r="J342" t="s">
        <v>23</v>
      </c>
      <c r="K342" t="s">
        <v>142</v>
      </c>
      <c r="L342" t="s">
        <v>143</v>
      </c>
      <c r="M342">
        <v>19140</v>
      </c>
      <c r="N342" t="s">
        <v>144</v>
      </c>
      <c r="O342" t="s">
        <v>1231</v>
      </c>
      <c r="P342" t="s">
        <v>42</v>
      </c>
      <c r="Q342" t="s">
        <v>64</v>
      </c>
      <c r="R342" t="s">
        <v>1232</v>
      </c>
      <c r="S342">
        <v>17.856000000000002</v>
      </c>
      <c r="T342" s="3"/>
    </row>
    <row r="343" spans="1:20" x14ac:dyDescent="0.3">
      <c r="A343">
        <v>342</v>
      </c>
      <c r="B343" t="s">
        <v>1230</v>
      </c>
      <c r="C343">
        <f t="shared" si="5"/>
        <v>16</v>
      </c>
      <c r="D343" s="1">
        <v>42107</v>
      </c>
      <c r="E343" s="1">
        <v>42111</v>
      </c>
      <c r="F343" t="s">
        <v>19</v>
      </c>
      <c r="G343" t="s">
        <v>578</v>
      </c>
      <c r="H343" t="s">
        <v>579</v>
      </c>
      <c r="I343" t="s">
        <v>37</v>
      </c>
      <c r="J343" t="s">
        <v>23</v>
      </c>
      <c r="K343" t="s">
        <v>142</v>
      </c>
      <c r="L343" t="s">
        <v>143</v>
      </c>
      <c r="M343">
        <v>19140</v>
      </c>
      <c r="N343" t="s">
        <v>144</v>
      </c>
      <c r="O343" t="s">
        <v>93</v>
      </c>
      <c r="P343" t="s">
        <v>42</v>
      </c>
      <c r="Q343" t="s">
        <v>71</v>
      </c>
      <c r="R343" t="s">
        <v>94</v>
      </c>
      <c r="S343">
        <v>509.97</v>
      </c>
      <c r="T343" s="3"/>
    </row>
    <row r="344" spans="1:20" x14ac:dyDescent="0.3">
      <c r="A344">
        <v>343</v>
      </c>
      <c r="B344" t="s">
        <v>1230</v>
      </c>
      <c r="C344">
        <f t="shared" si="5"/>
        <v>16</v>
      </c>
      <c r="D344" s="1">
        <v>42107</v>
      </c>
      <c r="E344" s="1">
        <v>42111</v>
      </c>
      <c r="F344" t="s">
        <v>19</v>
      </c>
      <c r="G344" t="s">
        <v>578</v>
      </c>
      <c r="H344" t="s">
        <v>579</v>
      </c>
      <c r="I344" t="s">
        <v>37</v>
      </c>
      <c r="J344" t="s">
        <v>23</v>
      </c>
      <c r="K344" t="s">
        <v>142</v>
      </c>
      <c r="L344" t="s">
        <v>143</v>
      </c>
      <c r="M344">
        <v>19140</v>
      </c>
      <c r="N344" t="s">
        <v>144</v>
      </c>
      <c r="O344" t="s">
        <v>558</v>
      </c>
      <c r="P344" t="s">
        <v>42</v>
      </c>
      <c r="Q344" t="s">
        <v>265</v>
      </c>
      <c r="R344" t="s">
        <v>559</v>
      </c>
      <c r="S344">
        <v>30.992000000000001</v>
      </c>
      <c r="T344" s="3"/>
    </row>
    <row r="345" spans="1:20" x14ac:dyDescent="0.3">
      <c r="A345">
        <v>344</v>
      </c>
      <c r="B345" t="s">
        <v>1230</v>
      </c>
      <c r="C345">
        <f t="shared" si="5"/>
        <v>16</v>
      </c>
      <c r="D345" s="1">
        <v>42107</v>
      </c>
      <c r="E345" s="1">
        <v>42111</v>
      </c>
      <c r="F345" t="s">
        <v>19</v>
      </c>
      <c r="G345" t="s">
        <v>578</v>
      </c>
      <c r="H345" t="s">
        <v>579</v>
      </c>
      <c r="I345" t="s">
        <v>37</v>
      </c>
      <c r="J345" t="s">
        <v>23</v>
      </c>
      <c r="K345" t="s">
        <v>142</v>
      </c>
      <c r="L345" t="s">
        <v>143</v>
      </c>
      <c r="M345">
        <v>19140</v>
      </c>
      <c r="N345" t="s">
        <v>144</v>
      </c>
      <c r="O345" t="s">
        <v>1233</v>
      </c>
      <c r="P345" t="s">
        <v>67</v>
      </c>
      <c r="Q345" t="s">
        <v>68</v>
      </c>
      <c r="R345" t="s">
        <v>1234</v>
      </c>
      <c r="S345">
        <v>71.927999999999997</v>
      </c>
      <c r="T345" s="3"/>
    </row>
    <row r="346" spans="1:20" x14ac:dyDescent="0.3">
      <c r="A346">
        <v>345</v>
      </c>
      <c r="B346" t="s">
        <v>1235</v>
      </c>
      <c r="C346">
        <f t="shared" si="5"/>
        <v>52</v>
      </c>
      <c r="D346" s="1">
        <v>42724</v>
      </c>
      <c r="E346" s="1">
        <v>42728</v>
      </c>
      <c r="F346" t="s">
        <v>46</v>
      </c>
      <c r="G346" t="s">
        <v>693</v>
      </c>
      <c r="H346" t="s">
        <v>694</v>
      </c>
      <c r="I346" t="s">
        <v>22</v>
      </c>
      <c r="J346" t="s">
        <v>23</v>
      </c>
      <c r="K346" t="s">
        <v>1236</v>
      </c>
      <c r="L346" t="s">
        <v>100</v>
      </c>
      <c r="M346">
        <v>78745</v>
      </c>
      <c r="N346" t="s">
        <v>101</v>
      </c>
      <c r="O346" t="s">
        <v>118</v>
      </c>
      <c r="P346" t="s">
        <v>42</v>
      </c>
      <c r="Q346" t="s">
        <v>55</v>
      </c>
      <c r="R346" t="s">
        <v>119</v>
      </c>
      <c r="S346">
        <v>88.8</v>
      </c>
      <c r="T346" s="3"/>
    </row>
    <row r="347" spans="1:20" x14ac:dyDescent="0.3">
      <c r="A347">
        <v>346</v>
      </c>
      <c r="B347" t="s">
        <v>1237</v>
      </c>
      <c r="C347">
        <f t="shared" si="5"/>
        <v>24</v>
      </c>
      <c r="D347" s="1">
        <v>43266</v>
      </c>
      <c r="E347" s="1">
        <v>43270</v>
      </c>
      <c r="F347" t="s">
        <v>46</v>
      </c>
      <c r="G347" t="s">
        <v>1238</v>
      </c>
      <c r="H347" t="s">
        <v>1239</v>
      </c>
      <c r="I347" t="s">
        <v>22</v>
      </c>
      <c r="J347" t="s">
        <v>23</v>
      </c>
      <c r="K347" t="s">
        <v>123</v>
      </c>
      <c r="L347" t="s">
        <v>39</v>
      </c>
      <c r="M347">
        <v>94122</v>
      </c>
      <c r="N347" t="s">
        <v>40</v>
      </c>
      <c r="O347" t="s">
        <v>554</v>
      </c>
      <c r="P347" t="s">
        <v>67</v>
      </c>
      <c r="Q347" t="s">
        <v>68</v>
      </c>
      <c r="R347" t="s">
        <v>555</v>
      </c>
      <c r="S347">
        <v>47.975999999999999</v>
      </c>
      <c r="T347" s="3"/>
    </row>
    <row r="348" spans="1:20" x14ac:dyDescent="0.3">
      <c r="A348">
        <v>347</v>
      </c>
      <c r="B348" t="s">
        <v>1240</v>
      </c>
      <c r="C348">
        <f t="shared" si="5"/>
        <v>28</v>
      </c>
      <c r="D348" s="1">
        <v>43289</v>
      </c>
      <c r="E348" s="1">
        <v>43293</v>
      </c>
      <c r="F348" t="s">
        <v>46</v>
      </c>
      <c r="G348" t="s">
        <v>1241</v>
      </c>
      <c r="H348" t="s">
        <v>1242</v>
      </c>
      <c r="I348" t="s">
        <v>22</v>
      </c>
      <c r="J348" t="s">
        <v>23</v>
      </c>
      <c r="K348" t="s">
        <v>1243</v>
      </c>
      <c r="L348" t="s">
        <v>1244</v>
      </c>
      <c r="M348">
        <v>1852</v>
      </c>
      <c r="N348" t="s">
        <v>144</v>
      </c>
      <c r="O348" t="s">
        <v>780</v>
      </c>
      <c r="P348" t="s">
        <v>42</v>
      </c>
      <c r="Q348" t="s">
        <v>64</v>
      </c>
      <c r="R348" t="s">
        <v>781</v>
      </c>
      <c r="S348">
        <v>7.56</v>
      </c>
      <c r="T348" s="3"/>
    </row>
    <row r="349" spans="1:20" x14ac:dyDescent="0.3">
      <c r="A349">
        <v>348</v>
      </c>
      <c r="B349" t="s">
        <v>1240</v>
      </c>
      <c r="C349">
        <f t="shared" si="5"/>
        <v>28</v>
      </c>
      <c r="D349" s="1">
        <v>43289</v>
      </c>
      <c r="E349" s="1">
        <v>43293</v>
      </c>
      <c r="F349" t="s">
        <v>46</v>
      </c>
      <c r="G349" t="s">
        <v>1241</v>
      </c>
      <c r="H349" t="s">
        <v>1242</v>
      </c>
      <c r="I349" t="s">
        <v>22</v>
      </c>
      <c r="J349" t="s">
        <v>23</v>
      </c>
      <c r="K349" t="s">
        <v>1243</v>
      </c>
      <c r="L349" t="s">
        <v>1244</v>
      </c>
      <c r="M349">
        <v>1852</v>
      </c>
      <c r="N349" t="s">
        <v>144</v>
      </c>
      <c r="O349" t="s">
        <v>181</v>
      </c>
      <c r="P349" t="s">
        <v>42</v>
      </c>
      <c r="Q349" t="s">
        <v>86</v>
      </c>
      <c r="R349" t="s">
        <v>182</v>
      </c>
      <c r="S349">
        <v>24.56</v>
      </c>
      <c r="T349" s="3"/>
    </row>
    <row r="350" spans="1:20" x14ac:dyDescent="0.3">
      <c r="A350">
        <v>349</v>
      </c>
      <c r="B350" t="s">
        <v>1240</v>
      </c>
      <c r="C350">
        <f t="shared" si="5"/>
        <v>28</v>
      </c>
      <c r="D350" s="1">
        <v>43289</v>
      </c>
      <c r="E350" s="1">
        <v>43293</v>
      </c>
      <c r="F350" t="s">
        <v>46</v>
      </c>
      <c r="G350" t="s">
        <v>1241</v>
      </c>
      <c r="H350" t="s">
        <v>1242</v>
      </c>
      <c r="I350" t="s">
        <v>22</v>
      </c>
      <c r="J350" t="s">
        <v>23</v>
      </c>
      <c r="K350" t="s">
        <v>1243</v>
      </c>
      <c r="L350" t="s">
        <v>1244</v>
      </c>
      <c r="M350">
        <v>1852</v>
      </c>
      <c r="N350" t="s">
        <v>144</v>
      </c>
      <c r="O350" t="s">
        <v>1245</v>
      </c>
      <c r="P350" t="s">
        <v>42</v>
      </c>
      <c r="Q350" t="s">
        <v>64</v>
      </c>
      <c r="R350" t="s">
        <v>1246</v>
      </c>
      <c r="S350">
        <v>12.96</v>
      </c>
      <c r="T350" s="3"/>
    </row>
    <row r="351" spans="1:20" x14ac:dyDescent="0.3">
      <c r="A351">
        <v>350</v>
      </c>
      <c r="B351" t="s">
        <v>1247</v>
      </c>
      <c r="C351">
        <f t="shared" si="5"/>
        <v>35</v>
      </c>
      <c r="D351" s="1">
        <v>42979</v>
      </c>
      <c r="E351" s="1">
        <v>42981</v>
      </c>
      <c r="F351" t="s">
        <v>184</v>
      </c>
      <c r="G351" t="s">
        <v>1248</v>
      </c>
      <c r="H351" t="s">
        <v>1249</v>
      </c>
      <c r="I351" t="s">
        <v>98</v>
      </c>
      <c r="J351" t="s">
        <v>23</v>
      </c>
      <c r="K351" t="s">
        <v>262</v>
      </c>
      <c r="L351" t="s">
        <v>263</v>
      </c>
      <c r="M351">
        <v>10009</v>
      </c>
      <c r="N351" t="s">
        <v>144</v>
      </c>
      <c r="O351" t="s">
        <v>966</v>
      </c>
      <c r="P351" t="s">
        <v>67</v>
      </c>
      <c r="Q351" t="s">
        <v>157</v>
      </c>
      <c r="R351" t="s">
        <v>967</v>
      </c>
      <c r="S351">
        <v>6.79</v>
      </c>
      <c r="T351" s="3"/>
    </row>
    <row r="352" spans="1:20" x14ac:dyDescent="0.3">
      <c r="A352">
        <v>351</v>
      </c>
      <c r="B352" t="s">
        <v>1247</v>
      </c>
      <c r="C352">
        <f t="shared" si="5"/>
        <v>35</v>
      </c>
      <c r="D352" s="1">
        <v>42979</v>
      </c>
      <c r="E352" s="1">
        <v>42981</v>
      </c>
      <c r="F352" t="s">
        <v>184</v>
      </c>
      <c r="G352" t="s">
        <v>1248</v>
      </c>
      <c r="H352" t="s">
        <v>1249</v>
      </c>
      <c r="I352" t="s">
        <v>98</v>
      </c>
      <c r="J352" t="s">
        <v>23</v>
      </c>
      <c r="K352" t="s">
        <v>262</v>
      </c>
      <c r="L352" t="s">
        <v>263</v>
      </c>
      <c r="M352">
        <v>10009</v>
      </c>
      <c r="N352" t="s">
        <v>144</v>
      </c>
      <c r="O352" t="s">
        <v>1250</v>
      </c>
      <c r="P352" t="s">
        <v>42</v>
      </c>
      <c r="Q352" t="s">
        <v>86</v>
      </c>
      <c r="R352" t="s">
        <v>1251</v>
      </c>
      <c r="S352">
        <v>24.56</v>
      </c>
      <c r="T352" s="3"/>
    </row>
    <row r="353" spans="1:20" x14ac:dyDescent="0.3">
      <c r="A353">
        <v>352</v>
      </c>
      <c r="B353" t="s">
        <v>1247</v>
      </c>
      <c r="C353">
        <f t="shared" si="5"/>
        <v>35</v>
      </c>
      <c r="D353" s="1">
        <v>42979</v>
      </c>
      <c r="E353" s="1">
        <v>42981</v>
      </c>
      <c r="F353" t="s">
        <v>184</v>
      </c>
      <c r="G353" t="s">
        <v>1248</v>
      </c>
      <c r="H353" t="s">
        <v>1249</v>
      </c>
      <c r="I353" t="s">
        <v>98</v>
      </c>
      <c r="J353" t="s">
        <v>23</v>
      </c>
      <c r="K353" t="s">
        <v>262</v>
      </c>
      <c r="L353" t="s">
        <v>263</v>
      </c>
      <c r="M353">
        <v>10009</v>
      </c>
      <c r="N353" t="s">
        <v>144</v>
      </c>
      <c r="O353" t="s">
        <v>1252</v>
      </c>
      <c r="P353" t="s">
        <v>42</v>
      </c>
      <c r="Q353" t="s">
        <v>71</v>
      </c>
      <c r="R353" t="s">
        <v>1253</v>
      </c>
      <c r="S353">
        <v>3.048</v>
      </c>
      <c r="T353" s="3"/>
    </row>
    <row r="354" spans="1:20" x14ac:dyDescent="0.3">
      <c r="A354">
        <v>353</v>
      </c>
      <c r="B354" t="s">
        <v>1247</v>
      </c>
      <c r="C354">
        <f t="shared" si="5"/>
        <v>35</v>
      </c>
      <c r="D354" s="1">
        <v>42979</v>
      </c>
      <c r="E354" s="1">
        <v>42981</v>
      </c>
      <c r="F354" t="s">
        <v>184</v>
      </c>
      <c r="G354" t="s">
        <v>1248</v>
      </c>
      <c r="H354" t="s">
        <v>1249</v>
      </c>
      <c r="I354" t="s">
        <v>98</v>
      </c>
      <c r="J354" t="s">
        <v>23</v>
      </c>
      <c r="K354" t="s">
        <v>262</v>
      </c>
      <c r="L354" t="s">
        <v>263</v>
      </c>
      <c r="M354">
        <v>10009</v>
      </c>
      <c r="N354" t="s">
        <v>144</v>
      </c>
      <c r="O354" t="s">
        <v>1250</v>
      </c>
      <c r="P354" t="s">
        <v>42</v>
      </c>
      <c r="Q354" t="s">
        <v>86</v>
      </c>
      <c r="R354" t="s">
        <v>1251</v>
      </c>
      <c r="S354">
        <v>49.12</v>
      </c>
      <c r="T354" s="3"/>
    </row>
    <row r="355" spans="1:20" x14ac:dyDescent="0.3">
      <c r="A355">
        <v>354</v>
      </c>
      <c r="B355" t="s">
        <v>1247</v>
      </c>
      <c r="C355">
        <f t="shared" si="5"/>
        <v>35</v>
      </c>
      <c r="D355" s="1">
        <v>42979</v>
      </c>
      <c r="E355" s="1">
        <v>42981</v>
      </c>
      <c r="F355" t="s">
        <v>184</v>
      </c>
      <c r="G355" t="s">
        <v>1248</v>
      </c>
      <c r="H355" t="s">
        <v>1249</v>
      </c>
      <c r="I355" t="s">
        <v>98</v>
      </c>
      <c r="J355" t="s">
        <v>23</v>
      </c>
      <c r="K355" t="s">
        <v>262</v>
      </c>
      <c r="L355" t="s">
        <v>263</v>
      </c>
      <c r="M355">
        <v>10009</v>
      </c>
      <c r="N355" t="s">
        <v>144</v>
      </c>
      <c r="O355" t="s">
        <v>1254</v>
      </c>
      <c r="P355" t="s">
        <v>42</v>
      </c>
      <c r="Q355" t="s">
        <v>71</v>
      </c>
      <c r="R355" t="s">
        <v>1255</v>
      </c>
      <c r="S355">
        <v>4355.1679999999997</v>
      </c>
      <c r="T355" s="3"/>
    </row>
    <row r="356" spans="1:20" x14ac:dyDescent="0.3">
      <c r="A356">
        <v>355</v>
      </c>
      <c r="B356" t="s">
        <v>1256</v>
      </c>
      <c r="C356">
        <f t="shared" si="5"/>
        <v>14</v>
      </c>
      <c r="D356" s="1">
        <v>42833</v>
      </c>
      <c r="E356" s="1">
        <v>42838</v>
      </c>
      <c r="F356" t="s">
        <v>46</v>
      </c>
      <c r="G356" t="s">
        <v>1257</v>
      </c>
      <c r="H356" t="s">
        <v>1258</v>
      </c>
      <c r="I356" t="s">
        <v>22</v>
      </c>
      <c r="J356" t="s">
        <v>23</v>
      </c>
      <c r="K356" t="s">
        <v>262</v>
      </c>
      <c r="L356" t="s">
        <v>263</v>
      </c>
      <c r="M356">
        <v>10035</v>
      </c>
      <c r="N356" t="s">
        <v>144</v>
      </c>
      <c r="O356" t="s">
        <v>1259</v>
      </c>
      <c r="P356" t="s">
        <v>28</v>
      </c>
      <c r="Q356" t="s">
        <v>29</v>
      </c>
      <c r="R356" t="s">
        <v>1260</v>
      </c>
      <c r="S356">
        <v>388.70400000000001</v>
      </c>
      <c r="T356" s="3"/>
    </row>
    <row r="357" spans="1:20" x14ac:dyDescent="0.3">
      <c r="A357">
        <v>356</v>
      </c>
      <c r="B357" t="s">
        <v>1256</v>
      </c>
      <c r="C357">
        <f t="shared" si="5"/>
        <v>14</v>
      </c>
      <c r="D357" s="1">
        <v>42833</v>
      </c>
      <c r="E357" s="1">
        <v>42838</v>
      </c>
      <c r="F357" t="s">
        <v>46</v>
      </c>
      <c r="G357" t="s">
        <v>1257</v>
      </c>
      <c r="H357" t="s">
        <v>1258</v>
      </c>
      <c r="I357" t="s">
        <v>22</v>
      </c>
      <c r="J357" t="s">
        <v>23</v>
      </c>
      <c r="K357" t="s">
        <v>262</v>
      </c>
      <c r="L357" t="s">
        <v>263</v>
      </c>
      <c r="M357">
        <v>10035</v>
      </c>
      <c r="N357" t="s">
        <v>144</v>
      </c>
      <c r="O357" t="s">
        <v>1261</v>
      </c>
      <c r="P357" t="s">
        <v>42</v>
      </c>
      <c r="Q357" t="s">
        <v>169</v>
      </c>
      <c r="R357" t="s">
        <v>1262</v>
      </c>
      <c r="S357">
        <v>8.26</v>
      </c>
      <c r="T357" s="3"/>
    </row>
    <row r="358" spans="1:20" x14ac:dyDescent="0.3">
      <c r="A358">
        <v>357</v>
      </c>
      <c r="B358" t="s">
        <v>1256</v>
      </c>
      <c r="C358">
        <f t="shared" si="5"/>
        <v>14</v>
      </c>
      <c r="D358" s="1">
        <v>42833</v>
      </c>
      <c r="E358" s="1">
        <v>42838</v>
      </c>
      <c r="F358" t="s">
        <v>46</v>
      </c>
      <c r="G358" t="s">
        <v>1257</v>
      </c>
      <c r="H358" t="s">
        <v>1258</v>
      </c>
      <c r="I358" t="s">
        <v>22</v>
      </c>
      <c r="J358" t="s">
        <v>23</v>
      </c>
      <c r="K358" t="s">
        <v>262</v>
      </c>
      <c r="L358" t="s">
        <v>263</v>
      </c>
      <c r="M358">
        <v>10035</v>
      </c>
      <c r="N358" t="s">
        <v>144</v>
      </c>
      <c r="O358" t="s">
        <v>1263</v>
      </c>
      <c r="P358" t="s">
        <v>42</v>
      </c>
      <c r="Q358" t="s">
        <v>64</v>
      </c>
      <c r="R358" t="s">
        <v>1264</v>
      </c>
      <c r="S358">
        <v>17.04</v>
      </c>
      <c r="T358" s="3"/>
    </row>
    <row r="359" spans="1:20" x14ac:dyDescent="0.3">
      <c r="A359">
        <v>358</v>
      </c>
      <c r="B359" t="s">
        <v>1256</v>
      </c>
      <c r="C359">
        <f t="shared" si="5"/>
        <v>14</v>
      </c>
      <c r="D359" s="1">
        <v>42833</v>
      </c>
      <c r="E359" s="1">
        <v>42838</v>
      </c>
      <c r="F359" t="s">
        <v>46</v>
      </c>
      <c r="G359" t="s">
        <v>1257</v>
      </c>
      <c r="H359" t="s">
        <v>1258</v>
      </c>
      <c r="I359" t="s">
        <v>22</v>
      </c>
      <c r="J359" t="s">
        <v>23</v>
      </c>
      <c r="K359" t="s">
        <v>262</v>
      </c>
      <c r="L359" t="s">
        <v>263</v>
      </c>
      <c r="M359">
        <v>10035</v>
      </c>
      <c r="N359" t="s">
        <v>144</v>
      </c>
      <c r="O359" t="s">
        <v>1265</v>
      </c>
      <c r="P359" t="s">
        <v>42</v>
      </c>
      <c r="Q359" t="s">
        <v>86</v>
      </c>
      <c r="R359" t="s">
        <v>1266</v>
      </c>
      <c r="S359">
        <v>34.4</v>
      </c>
      <c r="T359" s="3"/>
    </row>
    <row r="360" spans="1:20" x14ac:dyDescent="0.3">
      <c r="A360">
        <v>359</v>
      </c>
      <c r="B360" t="s">
        <v>1267</v>
      </c>
      <c r="C360">
        <f t="shared" si="5"/>
        <v>17</v>
      </c>
      <c r="D360" s="1">
        <v>42848</v>
      </c>
      <c r="E360" s="1">
        <v>42853</v>
      </c>
      <c r="F360" t="s">
        <v>46</v>
      </c>
      <c r="G360" t="s">
        <v>817</v>
      </c>
      <c r="H360" t="s">
        <v>818</v>
      </c>
      <c r="I360" t="s">
        <v>37</v>
      </c>
      <c r="J360" t="s">
        <v>23</v>
      </c>
      <c r="K360" t="s">
        <v>463</v>
      </c>
      <c r="L360" t="s">
        <v>84</v>
      </c>
      <c r="M360">
        <v>28205</v>
      </c>
      <c r="N360" t="s">
        <v>26</v>
      </c>
      <c r="O360" t="s">
        <v>800</v>
      </c>
      <c r="P360" t="s">
        <v>42</v>
      </c>
      <c r="Q360" t="s">
        <v>86</v>
      </c>
      <c r="R360" t="s">
        <v>801</v>
      </c>
      <c r="S360">
        <v>36.24</v>
      </c>
      <c r="T360" s="3"/>
    </row>
    <row r="361" spans="1:20" x14ac:dyDescent="0.3">
      <c r="A361">
        <v>360</v>
      </c>
      <c r="B361" t="s">
        <v>1268</v>
      </c>
      <c r="C361">
        <f t="shared" si="5"/>
        <v>10</v>
      </c>
      <c r="D361" s="1">
        <v>43167</v>
      </c>
      <c r="E361" s="1">
        <v>43170</v>
      </c>
      <c r="F361" t="s">
        <v>184</v>
      </c>
      <c r="G361" t="s">
        <v>1269</v>
      </c>
      <c r="H361" t="s">
        <v>1270</v>
      </c>
      <c r="I361" t="s">
        <v>37</v>
      </c>
      <c r="J361" t="s">
        <v>23</v>
      </c>
      <c r="K361" t="s">
        <v>493</v>
      </c>
      <c r="L361" t="s">
        <v>1271</v>
      </c>
      <c r="M361">
        <v>31907</v>
      </c>
      <c r="N361" t="s">
        <v>26</v>
      </c>
      <c r="O361" t="s">
        <v>1272</v>
      </c>
      <c r="P361" t="s">
        <v>42</v>
      </c>
      <c r="Q361" t="s">
        <v>74</v>
      </c>
      <c r="R361" t="s">
        <v>1273</v>
      </c>
      <c r="S361">
        <v>647.84</v>
      </c>
      <c r="T361" s="3"/>
    </row>
    <row r="362" spans="1:20" x14ac:dyDescent="0.3">
      <c r="A362">
        <v>361</v>
      </c>
      <c r="B362" t="s">
        <v>1268</v>
      </c>
      <c r="C362">
        <f t="shared" si="5"/>
        <v>10</v>
      </c>
      <c r="D362" s="1">
        <v>43167</v>
      </c>
      <c r="E362" s="1">
        <v>43170</v>
      </c>
      <c r="F362" t="s">
        <v>184</v>
      </c>
      <c r="G362" t="s">
        <v>1269</v>
      </c>
      <c r="H362" t="s">
        <v>1270</v>
      </c>
      <c r="I362" t="s">
        <v>37</v>
      </c>
      <c r="J362" t="s">
        <v>23</v>
      </c>
      <c r="K362" t="s">
        <v>493</v>
      </c>
      <c r="L362" t="s">
        <v>1271</v>
      </c>
      <c r="M362">
        <v>31907</v>
      </c>
      <c r="N362" t="s">
        <v>26</v>
      </c>
      <c r="O362" t="s">
        <v>1274</v>
      </c>
      <c r="P362" t="s">
        <v>42</v>
      </c>
      <c r="Q362" t="s">
        <v>43</v>
      </c>
      <c r="R362" t="s">
        <v>1275</v>
      </c>
      <c r="S362">
        <v>20.7</v>
      </c>
      <c r="T362" s="3"/>
    </row>
    <row r="363" spans="1:20" x14ac:dyDescent="0.3">
      <c r="A363">
        <v>362</v>
      </c>
      <c r="B363" t="s">
        <v>1276</v>
      </c>
      <c r="C363">
        <f t="shared" si="5"/>
        <v>39</v>
      </c>
      <c r="D363" s="1">
        <v>43368</v>
      </c>
      <c r="E363" s="1">
        <v>43374</v>
      </c>
      <c r="F363" t="s">
        <v>46</v>
      </c>
      <c r="G363" t="s">
        <v>1277</v>
      </c>
      <c r="H363" t="s">
        <v>1278</v>
      </c>
      <c r="I363" t="s">
        <v>22</v>
      </c>
      <c r="J363" t="s">
        <v>23</v>
      </c>
      <c r="K363" t="s">
        <v>262</v>
      </c>
      <c r="L363" t="s">
        <v>263</v>
      </c>
      <c r="M363">
        <v>10009</v>
      </c>
      <c r="N363" t="s">
        <v>144</v>
      </c>
      <c r="O363" t="s">
        <v>1274</v>
      </c>
      <c r="P363" t="s">
        <v>42</v>
      </c>
      <c r="Q363" t="s">
        <v>43</v>
      </c>
      <c r="R363" t="s">
        <v>1275</v>
      </c>
      <c r="S363">
        <v>20.7</v>
      </c>
      <c r="T363" s="3"/>
    </row>
    <row r="364" spans="1:20" x14ac:dyDescent="0.3">
      <c r="A364">
        <v>363</v>
      </c>
      <c r="B364" t="s">
        <v>1276</v>
      </c>
      <c r="C364">
        <f t="shared" si="5"/>
        <v>39</v>
      </c>
      <c r="D364" s="1">
        <v>43368</v>
      </c>
      <c r="E364" s="1">
        <v>43374</v>
      </c>
      <c r="F364" t="s">
        <v>46</v>
      </c>
      <c r="G364" t="s">
        <v>1277</v>
      </c>
      <c r="H364" t="s">
        <v>1278</v>
      </c>
      <c r="I364" t="s">
        <v>22</v>
      </c>
      <c r="J364" t="s">
        <v>23</v>
      </c>
      <c r="K364" t="s">
        <v>262</v>
      </c>
      <c r="L364" t="s">
        <v>263</v>
      </c>
      <c r="M364">
        <v>10009</v>
      </c>
      <c r="N364" t="s">
        <v>144</v>
      </c>
      <c r="O364" t="s">
        <v>1279</v>
      </c>
      <c r="P364" t="s">
        <v>28</v>
      </c>
      <c r="Q364" t="s">
        <v>32</v>
      </c>
      <c r="R364" t="s">
        <v>1280</v>
      </c>
      <c r="S364">
        <v>488.64600000000002</v>
      </c>
      <c r="T364" s="3"/>
    </row>
    <row r="365" spans="1:20" x14ac:dyDescent="0.3">
      <c r="A365">
        <v>364</v>
      </c>
      <c r="B365" t="s">
        <v>1276</v>
      </c>
      <c r="C365">
        <f t="shared" si="5"/>
        <v>39</v>
      </c>
      <c r="D365" s="1">
        <v>43368</v>
      </c>
      <c r="E365" s="1">
        <v>43374</v>
      </c>
      <c r="F365" t="s">
        <v>46</v>
      </c>
      <c r="G365" t="s">
        <v>1277</v>
      </c>
      <c r="H365" t="s">
        <v>1278</v>
      </c>
      <c r="I365" t="s">
        <v>22</v>
      </c>
      <c r="J365" t="s">
        <v>23</v>
      </c>
      <c r="K365" t="s">
        <v>262</v>
      </c>
      <c r="L365" t="s">
        <v>263</v>
      </c>
      <c r="M365">
        <v>10009</v>
      </c>
      <c r="N365" t="s">
        <v>144</v>
      </c>
      <c r="O365" t="s">
        <v>1281</v>
      </c>
      <c r="P365" t="s">
        <v>42</v>
      </c>
      <c r="Q365" t="s">
        <v>64</v>
      </c>
      <c r="R365" t="s">
        <v>1282</v>
      </c>
      <c r="S365">
        <v>5.56</v>
      </c>
      <c r="T365" s="3"/>
    </row>
    <row r="366" spans="1:20" x14ac:dyDescent="0.3">
      <c r="A366">
        <v>365</v>
      </c>
      <c r="B366" t="s">
        <v>1276</v>
      </c>
      <c r="C366">
        <f t="shared" si="5"/>
        <v>39</v>
      </c>
      <c r="D366" s="1">
        <v>43368</v>
      </c>
      <c r="E366" s="1">
        <v>43374</v>
      </c>
      <c r="F366" t="s">
        <v>46</v>
      </c>
      <c r="G366" t="s">
        <v>1277</v>
      </c>
      <c r="H366" t="s">
        <v>1278</v>
      </c>
      <c r="I366" t="s">
        <v>22</v>
      </c>
      <c r="J366" t="s">
        <v>23</v>
      </c>
      <c r="K366" t="s">
        <v>262</v>
      </c>
      <c r="L366" t="s">
        <v>263</v>
      </c>
      <c r="M366">
        <v>10009</v>
      </c>
      <c r="N366" t="s">
        <v>144</v>
      </c>
      <c r="O366" t="s">
        <v>1283</v>
      </c>
      <c r="P366" t="s">
        <v>28</v>
      </c>
      <c r="Q366" t="s">
        <v>61</v>
      </c>
      <c r="R366" t="s">
        <v>1284</v>
      </c>
      <c r="S366">
        <v>47.12</v>
      </c>
      <c r="T366" s="3"/>
    </row>
    <row r="367" spans="1:20" x14ac:dyDescent="0.3">
      <c r="A367">
        <v>366</v>
      </c>
      <c r="B367" t="s">
        <v>1285</v>
      </c>
      <c r="C367">
        <f t="shared" si="5"/>
        <v>39</v>
      </c>
      <c r="D367" s="1">
        <v>42271</v>
      </c>
      <c r="E367" s="1">
        <v>42276</v>
      </c>
      <c r="F367" t="s">
        <v>46</v>
      </c>
      <c r="G367" t="s">
        <v>1286</v>
      </c>
      <c r="H367" t="s">
        <v>1287</v>
      </c>
      <c r="I367" t="s">
        <v>22</v>
      </c>
      <c r="J367" t="s">
        <v>23</v>
      </c>
      <c r="K367" t="s">
        <v>123</v>
      </c>
      <c r="L367" t="s">
        <v>39</v>
      </c>
      <c r="M367">
        <v>94109</v>
      </c>
      <c r="N367" t="s">
        <v>40</v>
      </c>
      <c r="O367" t="s">
        <v>235</v>
      </c>
      <c r="P367" t="s">
        <v>42</v>
      </c>
      <c r="Q367" t="s">
        <v>55</v>
      </c>
      <c r="R367" t="s">
        <v>236</v>
      </c>
      <c r="S367">
        <v>211.96</v>
      </c>
      <c r="T367" s="3"/>
    </row>
    <row r="368" spans="1:20" x14ac:dyDescent="0.3">
      <c r="A368">
        <v>367</v>
      </c>
      <c r="B368" t="s">
        <v>1288</v>
      </c>
      <c r="C368">
        <f t="shared" si="5"/>
        <v>42</v>
      </c>
      <c r="D368" s="1">
        <v>43029</v>
      </c>
      <c r="E368" s="1">
        <v>43029</v>
      </c>
      <c r="F368" t="s">
        <v>1289</v>
      </c>
      <c r="G368" t="s">
        <v>1290</v>
      </c>
      <c r="H368" t="s">
        <v>1291</v>
      </c>
      <c r="I368" t="s">
        <v>37</v>
      </c>
      <c r="J368" t="s">
        <v>23</v>
      </c>
      <c r="K368" t="s">
        <v>1292</v>
      </c>
      <c r="L368" t="s">
        <v>745</v>
      </c>
      <c r="M368">
        <v>6040</v>
      </c>
      <c r="N368" t="s">
        <v>144</v>
      </c>
      <c r="O368" t="s">
        <v>1293</v>
      </c>
      <c r="P368" t="s">
        <v>42</v>
      </c>
      <c r="Q368" t="s">
        <v>71</v>
      </c>
      <c r="R368" t="s">
        <v>1294</v>
      </c>
      <c r="S368">
        <v>23.2</v>
      </c>
      <c r="T368" s="3"/>
    </row>
    <row r="369" spans="1:20" x14ac:dyDescent="0.3">
      <c r="A369">
        <v>368</v>
      </c>
      <c r="B369" t="s">
        <v>1288</v>
      </c>
      <c r="C369">
        <f t="shared" si="5"/>
        <v>42</v>
      </c>
      <c r="D369" s="1">
        <v>43029</v>
      </c>
      <c r="E369" s="1">
        <v>43029</v>
      </c>
      <c r="F369" t="s">
        <v>1289</v>
      </c>
      <c r="G369" t="s">
        <v>1290</v>
      </c>
      <c r="H369" t="s">
        <v>1291</v>
      </c>
      <c r="I369" t="s">
        <v>37</v>
      </c>
      <c r="J369" t="s">
        <v>23</v>
      </c>
      <c r="K369" t="s">
        <v>1292</v>
      </c>
      <c r="L369" t="s">
        <v>745</v>
      </c>
      <c r="M369">
        <v>6040</v>
      </c>
      <c r="N369" t="s">
        <v>144</v>
      </c>
      <c r="O369" t="s">
        <v>1295</v>
      </c>
      <c r="P369" t="s">
        <v>42</v>
      </c>
      <c r="Q369" t="s">
        <v>575</v>
      </c>
      <c r="R369" t="s">
        <v>1296</v>
      </c>
      <c r="S369">
        <v>7.36</v>
      </c>
      <c r="T369" s="3"/>
    </row>
    <row r="370" spans="1:20" x14ac:dyDescent="0.3">
      <c r="A370">
        <v>369</v>
      </c>
      <c r="B370" t="s">
        <v>1288</v>
      </c>
      <c r="C370">
        <f t="shared" si="5"/>
        <v>42</v>
      </c>
      <c r="D370" s="1">
        <v>43029</v>
      </c>
      <c r="E370" s="1">
        <v>43029</v>
      </c>
      <c r="F370" t="s">
        <v>1289</v>
      </c>
      <c r="G370" t="s">
        <v>1290</v>
      </c>
      <c r="H370" t="s">
        <v>1291</v>
      </c>
      <c r="I370" t="s">
        <v>37</v>
      </c>
      <c r="J370" t="s">
        <v>23</v>
      </c>
      <c r="K370" t="s">
        <v>1292</v>
      </c>
      <c r="L370" t="s">
        <v>745</v>
      </c>
      <c r="M370">
        <v>6040</v>
      </c>
      <c r="N370" t="s">
        <v>144</v>
      </c>
      <c r="O370" t="s">
        <v>1297</v>
      </c>
      <c r="P370" t="s">
        <v>42</v>
      </c>
      <c r="Q370" t="s">
        <v>55</v>
      </c>
      <c r="R370" t="s">
        <v>1298</v>
      </c>
      <c r="S370">
        <v>104.79</v>
      </c>
      <c r="T370" s="3"/>
    </row>
    <row r="371" spans="1:20" x14ac:dyDescent="0.3">
      <c r="A371">
        <v>370</v>
      </c>
      <c r="B371" t="s">
        <v>1288</v>
      </c>
      <c r="C371">
        <f t="shared" si="5"/>
        <v>42</v>
      </c>
      <c r="D371" s="1">
        <v>43029</v>
      </c>
      <c r="E371" s="1">
        <v>43029</v>
      </c>
      <c r="F371" t="s">
        <v>1289</v>
      </c>
      <c r="G371" t="s">
        <v>1290</v>
      </c>
      <c r="H371" t="s">
        <v>1291</v>
      </c>
      <c r="I371" t="s">
        <v>37</v>
      </c>
      <c r="J371" t="s">
        <v>23</v>
      </c>
      <c r="K371" t="s">
        <v>1292</v>
      </c>
      <c r="L371" t="s">
        <v>745</v>
      </c>
      <c r="M371">
        <v>6040</v>
      </c>
      <c r="N371" t="s">
        <v>144</v>
      </c>
      <c r="O371" t="s">
        <v>197</v>
      </c>
      <c r="P371" t="s">
        <v>28</v>
      </c>
      <c r="Q371" t="s">
        <v>29</v>
      </c>
      <c r="R371" t="s">
        <v>198</v>
      </c>
      <c r="S371">
        <v>1043.92</v>
      </c>
      <c r="T371" s="3"/>
    </row>
    <row r="372" spans="1:20" x14ac:dyDescent="0.3">
      <c r="A372">
        <v>371</v>
      </c>
      <c r="B372" t="s">
        <v>1299</v>
      </c>
      <c r="C372">
        <f t="shared" si="5"/>
        <v>22</v>
      </c>
      <c r="D372" s="1">
        <v>43249</v>
      </c>
      <c r="E372" s="1">
        <v>43255</v>
      </c>
      <c r="F372" t="s">
        <v>46</v>
      </c>
      <c r="G372" t="s">
        <v>1300</v>
      </c>
      <c r="H372" t="s">
        <v>1301</v>
      </c>
      <c r="I372" t="s">
        <v>22</v>
      </c>
      <c r="J372" t="s">
        <v>23</v>
      </c>
      <c r="K372" t="s">
        <v>1302</v>
      </c>
      <c r="L372" t="s">
        <v>100</v>
      </c>
      <c r="M372">
        <v>78550</v>
      </c>
      <c r="N372" t="s">
        <v>101</v>
      </c>
      <c r="O372" t="s">
        <v>1303</v>
      </c>
      <c r="P372" t="s">
        <v>42</v>
      </c>
      <c r="Q372" t="s">
        <v>86</v>
      </c>
      <c r="R372" t="s">
        <v>1304</v>
      </c>
      <c r="S372">
        <v>25.92</v>
      </c>
      <c r="T372" s="3"/>
    </row>
    <row r="373" spans="1:20" x14ac:dyDescent="0.3">
      <c r="A373">
        <v>372</v>
      </c>
      <c r="B373" t="s">
        <v>1299</v>
      </c>
      <c r="C373">
        <f t="shared" si="5"/>
        <v>22</v>
      </c>
      <c r="D373" s="1">
        <v>43249</v>
      </c>
      <c r="E373" s="1">
        <v>43255</v>
      </c>
      <c r="F373" t="s">
        <v>46</v>
      </c>
      <c r="G373" t="s">
        <v>1300</v>
      </c>
      <c r="H373" t="s">
        <v>1301</v>
      </c>
      <c r="I373" t="s">
        <v>22</v>
      </c>
      <c r="J373" t="s">
        <v>23</v>
      </c>
      <c r="K373" t="s">
        <v>1302</v>
      </c>
      <c r="L373" t="s">
        <v>100</v>
      </c>
      <c r="M373">
        <v>78550</v>
      </c>
      <c r="N373" t="s">
        <v>101</v>
      </c>
      <c r="O373" t="s">
        <v>1305</v>
      </c>
      <c r="P373" t="s">
        <v>42</v>
      </c>
      <c r="Q373" t="s">
        <v>55</v>
      </c>
      <c r="R373" t="s">
        <v>1306</v>
      </c>
      <c r="S373">
        <v>53.423999999999999</v>
      </c>
      <c r="T373" s="3"/>
    </row>
    <row r="374" spans="1:20" x14ac:dyDescent="0.3">
      <c r="A374">
        <v>373</v>
      </c>
      <c r="B374" t="s">
        <v>1307</v>
      </c>
      <c r="C374">
        <f t="shared" si="5"/>
        <v>30</v>
      </c>
      <c r="D374" s="1">
        <v>42208</v>
      </c>
      <c r="E374" s="1">
        <v>42212</v>
      </c>
      <c r="F374" t="s">
        <v>46</v>
      </c>
      <c r="G374" t="s">
        <v>1308</v>
      </c>
      <c r="H374" t="s">
        <v>1309</v>
      </c>
      <c r="I374" t="s">
        <v>22</v>
      </c>
      <c r="J374" t="s">
        <v>23</v>
      </c>
      <c r="K374" t="s">
        <v>1310</v>
      </c>
      <c r="L374" t="s">
        <v>306</v>
      </c>
      <c r="M374">
        <v>85705</v>
      </c>
      <c r="N374" t="s">
        <v>40</v>
      </c>
      <c r="O374" t="s">
        <v>1207</v>
      </c>
      <c r="P374" t="s">
        <v>42</v>
      </c>
      <c r="Q374" t="s">
        <v>71</v>
      </c>
      <c r="R374" t="s">
        <v>1208</v>
      </c>
      <c r="S374">
        <v>8.16</v>
      </c>
      <c r="T374" s="3"/>
    </row>
    <row r="375" spans="1:20" x14ac:dyDescent="0.3">
      <c r="A375">
        <v>374</v>
      </c>
      <c r="B375" t="s">
        <v>1307</v>
      </c>
      <c r="C375">
        <f t="shared" si="5"/>
        <v>30</v>
      </c>
      <c r="D375" s="1">
        <v>42208</v>
      </c>
      <c r="E375" s="1">
        <v>42212</v>
      </c>
      <c r="F375" t="s">
        <v>46</v>
      </c>
      <c r="G375" t="s">
        <v>1308</v>
      </c>
      <c r="H375" t="s">
        <v>1309</v>
      </c>
      <c r="I375" t="s">
        <v>22</v>
      </c>
      <c r="J375" t="s">
        <v>23</v>
      </c>
      <c r="K375" t="s">
        <v>1310</v>
      </c>
      <c r="L375" t="s">
        <v>306</v>
      </c>
      <c r="M375">
        <v>85705</v>
      </c>
      <c r="N375" t="s">
        <v>40</v>
      </c>
      <c r="O375" t="s">
        <v>1311</v>
      </c>
      <c r="P375" t="s">
        <v>67</v>
      </c>
      <c r="Q375" t="s">
        <v>157</v>
      </c>
      <c r="R375" t="s">
        <v>1312</v>
      </c>
      <c r="S375">
        <v>1023.936</v>
      </c>
      <c r="T375" s="3"/>
    </row>
    <row r="376" spans="1:20" x14ac:dyDescent="0.3">
      <c r="A376">
        <v>375</v>
      </c>
      <c r="B376" t="s">
        <v>1307</v>
      </c>
      <c r="C376">
        <f t="shared" si="5"/>
        <v>30</v>
      </c>
      <c r="D376" s="1">
        <v>42208</v>
      </c>
      <c r="E376" s="1">
        <v>42212</v>
      </c>
      <c r="F376" t="s">
        <v>46</v>
      </c>
      <c r="G376" t="s">
        <v>1308</v>
      </c>
      <c r="H376" t="s">
        <v>1309</v>
      </c>
      <c r="I376" t="s">
        <v>22</v>
      </c>
      <c r="J376" t="s">
        <v>23</v>
      </c>
      <c r="K376" t="s">
        <v>1310</v>
      </c>
      <c r="L376" t="s">
        <v>306</v>
      </c>
      <c r="M376">
        <v>85705</v>
      </c>
      <c r="N376" t="s">
        <v>40</v>
      </c>
      <c r="O376" t="s">
        <v>1313</v>
      </c>
      <c r="P376" t="s">
        <v>42</v>
      </c>
      <c r="Q376" t="s">
        <v>64</v>
      </c>
      <c r="R376" t="s">
        <v>1314</v>
      </c>
      <c r="S376">
        <v>9.24</v>
      </c>
      <c r="T376" s="3"/>
    </row>
    <row r="377" spans="1:20" x14ac:dyDescent="0.3">
      <c r="A377">
        <v>376</v>
      </c>
      <c r="B377" t="s">
        <v>1307</v>
      </c>
      <c r="C377">
        <f t="shared" si="5"/>
        <v>30</v>
      </c>
      <c r="D377" s="1">
        <v>42208</v>
      </c>
      <c r="E377" s="1">
        <v>42212</v>
      </c>
      <c r="F377" t="s">
        <v>46</v>
      </c>
      <c r="G377" t="s">
        <v>1308</v>
      </c>
      <c r="H377" t="s">
        <v>1309</v>
      </c>
      <c r="I377" t="s">
        <v>22</v>
      </c>
      <c r="J377" t="s">
        <v>23</v>
      </c>
      <c r="K377" t="s">
        <v>1310</v>
      </c>
      <c r="L377" t="s">
        <v>306</v>
      </c>
      <c r="M377">
        <v>85705</v>
      </c>
      <c r="N377" t="s">
        <v>40</v>
      </c>
      <c r="O377" t="s">
        <v>1315</v>
      </c>
      <c r="P377" t="s">
        <v>67</v>
      </c>
      <c r="Q377" t="s">
        <v>157</v>
      </c>
      <c r="R377" t="s">
        <v>1316</v>
      </c>
      <c r="S377">
        <v>479.04</v>
      </c>
      <c r="T377" s="3"/>
    </row>
    <row r="378" spans="1:20" x14ac:dyDescent="0.3">
      <c r="A378">
        <v>377</v>
      </c>
      <c r="B378" t="s">
        <v>1317</v>
      </c>
      <c r="C378">
        <f t="shared" si="5"/>
        <v>39</v>
      </c>
      <c r="D378" s="1">
        <v>43006</v>
      </c>
      <c r="E378" s="1">
        <v>43009</v>
      </c>
      <c r="F378" t="s">
        <v>184</v>
      </c>
      <c r="G378" t="s">
        <v>1318</v>
      </c>
      <c r="H378" t="s">
        <v>1319</v>
      </c>
      <c r="I378" t="s">
        <v>37</v>
      </c>
      <c r="J378" t="s">
        <v>23</v>
      </c>
      <c r="K378" t="s">
        <v>1320</v>
      </c>
      <c r="L378" t="s">
        <v>207</v>
      </c>
      <c r="M378">
        <v>62301</v>
      </c>
      <c r="N378" t="s">
        <v>101</v>
      </c>
      <c r="O378" t="s">
        <v>1321</v>
      </c>
      <c r="P378" t="s">
        <v>42</v>
      </c>
      <c r="Q378" t="s">
        <v>86</v>
      </c>
      <c r="R378" t="s">
        <v>1322</v>
      </c>
      <c r="S378">
        <v>99.135999999999996</v>
      </c>
      <c r="T378" s="3"/>
    </row>
    <row r="379" spans="1:20" x14ac:dyDescent="0.3">
      <c r="A379">
        <v>378</v>
      </c>
      <c r="B379" t="s">
        <v>1323</v>
      </c>
      <c r="C379">
        <f t="shared" si="5"/>
        <v>35</v>
      </c>
      <c r="D379" s="1">
        <v>43339</v>
      </c>
      <c r="E379" s="1">
        <v>43344</v>
      </c>
      <c r="F379" t="s">
        <v>46</v>
      </c>
      <c r="G379" t="s">
        <v>1324</v>
      </c>
      <c r="H379" t="s">
        <v>1325</v>
      </c>
      <c r="I379" t="s">
        <v>37</v>
      </c>
      <c r="J379" t="s">
        <v>23</v>
      </c>
      <c r="K379" t="s">
        <v>609</v>
      </c>
      <c r="L379" t="s">
        <v>1244</v>
      </c>
      <c r="M379">
        <v>2038</v>
      </c>
      <c r="N379" t="s">
        <v>144</v>
      </c>
      <c r="O379" t="s">
        <v>1326</v>
      </c>
      <c r="P379" t="s">
        <v>28</v>
      </c>
      <c r="Q379" t="s">
        <v>52</v>
      </c>
      <c r="R379" t="s">
        <v>1327</v>
      </c>
      <c r="S379">
        <v>1488.424</v>
      </c>
      <c r="T379" s="3"/>
    </row>
    <row r="380" spans="1:20" x14ac:dyDescent="0.3">
      <c r="A380">
        <v>379</v>
      </c>
      <c r="B380" t="s">
        <v>1328</v>
      </c>
      <c r="C380">
        <f t="shared" si="5"/>
        <v>18</v>
      </c>
      <c r="D380" s="1">
        <v>42488</v>
      </c>
      <c r="E380" s="1">
        <v>42495</v>
      </c>
      <c r="F380" t="s">
        <v>46</v>
      </c>
      <c r="G380" t="s">
        <v>1329</v>
      </c>
      <c r="H380" t="s">
        <v>1330</v>
      </c>
      <c r="I380" t="s">
        <v>22</v>
      </c>
      <c r="J380" t="s">
        <v>23</v>
      </c>
      <c r="K380" t="s">
        <v>180</v>
      </c>
      <c r="L380" t="s">
        <v>100</v>
      </c>
      <c r="M380">
        <v>77095</v>
      </c>
      <c r="N380" t="s">
        <v>101</v>
      </c>
      <c r="O380" t="s">
        <v>1331</v>
      </c>
      <c r="P380" t="s">
        <v>42</v>
      </c>
      <c r="Q380" t="s">
        <v>74</v>
      </c>
      <c r="R380" t="s">
        <v>1332</v>
      </c>
      <c r="S380">
        <v>8.6519999999999992</v>
      </c>
      <c r="T380" s="3"/>
    </row>
    <row r="381" spans="1:20" x14ac:dyDescent="0.3">
      <c r="A381">
        <v>380</v>
      </c>
      <c r="B381" t="s">
        <v>1328</v>
      </c>
      <c r="C381">
        <f t="shared" si="5"/>
        <v>18</v>
      </c>
      <c r="D381" s="1">
        <v>42488</v>
      </c>
      <c r="E381" s="1">
        <v>42495</v>
      </c>
      <c r="F381" t="s">
        <v>46</v>
      </c>
      <c r="G381" t="s">
        <v>1329</v>
      </c>
      <c r="H381" t="s">
        <v>1330</v>
      </c>
      <c r="I381" t="s">
        <v>22</v>
      </c>
      <c r="J381" t="s">
        <v>23</v>
      </c>
      <c r="K381" t="s">
        <v>180</v>
      </c>
      <c r="L381" t="s">
        <v>100</v>
      </c>
      <c r="M381">
        <v>77095</v>
      </c>
      <c r="N381" t="s">
        <v>101</v>
      </c>
      <c r="O381" t="s">
        <v>1333</v>
      </c>
      <c r="P381" t="s">
        <v>42</v>
      </c>
      <c r="Q381" t="s">
        <v>55</v>
      </c>
      <c r="R381" t="s">
        <v>1334</v>
      </c>
      <c r="S381">
        <v>23.832000000000001</v>
      </c>
      <c r="T381" s="3"/>
    </row>
    <row r="382" spans="1:20" x14ac:dyDescent="0.3">
      <c r="A382">
        <v>381</v>
      </c>
      <c r="B382" t="s">
        <v>1328</v>
      </c>
      <c r="C382">
        <f t="shared" si="5"/>
        <v>18</v>
      </c>
      <c r="D382" s="1">
        <v>42488</v>
      </c>
      <c r="E382" s="1">
        <v>42495</v>
      </c>
      <c r="F382" t="s">
        <v>46</v>
      </c>
      <c r="G382" t="s">
        <v>1329</v>
      </c>
      <c r="H382" t="s">
        <v>1330</v>
      </c>
      <c r="I382" t="s">
        <v>22</v>
      </c>
      <c r="J382" t="s">
        <v>23</v>
      </c>
      <c r="K382" t="s">
        <v>180</v>
      </c>
      <c r="L382" t="s">
        <v>100</v>
      </c>
      <c r="M382">
        <v>77095</v>
      </c>
      <c r="N382" t="s">
        <v>101</v>
      </c>
      <c r="O382" t="s">
        <v>1335</v>
      </c>
      <c r="P382" t="s">
        <v>42</v>
      </c>
      <c r="Q382" t="s">
        <v>71</v>
      </c>
      <c r="R382" t="s">
        <v>1336</v>
      </c>
      <c r="S382">
        <v>12.176</v>
      </c>
      <c r="T382" s="3"/>
    </row>
    <row r="383" spans="1:20" x14ac:dyDescent="0.3">
      <c r="A383">
        <v>382</v>
      </c>
      <c r="B383" t="s">
        <v>1337</v>
      </c>
      <c r="C383">
        <f t="shared" si="5"/>
        <v>43</v>
      </c>
      <c r="D383" s="1">
        <v>43036</v>
      </c>
      <c r="E383" s="1">
        <v>43037</v>
      </c>
      <c r="F383" t="s">
        <v>184</v>
      </c>
      <c r="G383" t="s">
        <v>1338</v>
      </c>
      <c r="H383" t="s">
        <v>1339</v>
      </c>
      <c r="I383" t="s">
        <v>37</v>
      </c>
      <c r="J383" t="s">
        <v>23</v>
      </c>
      <c r="K383" t="s">
        <v>123</v>
      </c>
      <c r="L383" t="s">
        <v>39</v>
      </c>
      <c r="M383">
        <v>94109</v>
      </c>
      <c r="N383" t="s">
        <v>40</v>
      </c>
      <c r="O383" t="s">
        <v>1340</v>
      </c>
      <c r="P383" t="s">
        <v>42</v>
      </c>
      <c r="Q383" t="s">
        <v>86</v>
      </c>
      <c r="R383" t="s">
        <v>1341</v>
      </c>
      <c r="S383">
        <v>50.96</v>
      </c>
      <c r="T383" s="3"/>
    </row>
    <row r="384" spans="1:20" x14ac:dyDescent="0.3">
      <c r="A384">
        <v>383</v>
      </c>
      <c r="B384" t="s">
        <v>1337</v>
      </c>
      <c r="C384">
        <f t="shared" si="5"/>
        <v>43</v>
      </c>
      <c r="D384" s="1">
        <v>43036</v>
      </c>
      <c r="E384" s="1">
        <v>43037</v>
      </c>
      <c r="F384" t="s">
        <v>184</v>
      </c>
      <c r="G384" t="s">
        <v>1338</v>
      </c>
      <c r="H384" t="s">
        <v>1339</v>
      </c>
      <c r="I384" t="s">
        <v>37</v>
      </c>
      <c r="J384" t="s">
        <v>23</v>
      </c>
      <c r="K384" t="s">
        <v>123</v>
      </c>
      <c r="L384" t="s">
        <v>39</v>
      </c>
      <c r="M384">
        <v>94109</v>
      </c>
      <c r="N384" t="s">
        <v>40</v>
      </c>
      <c r="O384" t="s">
        <v>1342</v>
      </c>
      <c r="P384" t="s">
        <v>42</v>
      </c>
      <c r="Q384" t="s">
        <v>71</v>
      </c>
      <c r="R384" t="s">
        <v>1343</v>
      </c>
      <c r="S384">
        <v>49.536000000000001</v>
      </c>
      <c r="T384" s="3"/>
    </row>
    <row r="385" spans="1:20" x14ac:dyDescent="0.3">
      <c r="A385">
        <v>384</v>
      </c>
      <c r="B385" t="s">
        <v>1344</v>
      </c>
      <c r="C385">
        <f t="shared" si="5"/>
        <v>27</v>
      </c>
      <c r="D385" s="1">
        <v>42547</v>
      </c>
      <c r="E385" s="1">
        <v>42550</v>
      </c>
      <c r="F385" t="s">
        <v>19</v>
      </c>
      <c r="G385" t="s">
        <v>1345</v>
      </c>
      <c r="H385" t="s">
        <v>1346</v>
      </c>
      <c r="I385" t="s">
        <v>37</v>
      </c>
      <c r="J385" t="s">
        <v>23</v>
      </c>
      <c r="K385" t="s">
        <v>1112</v>
      </c>
      <c r="L385" t="s">
        <v>234</v>
      </c>
      <c r="M385">
        <v>48180</v>
      </c>
      <c r="N385" t="s">
        <v>101</v>
      </c>
      <c r="O385" t="s">
        <v>1347</v>
      </c>
      <c r="P385" t="s">
        <v>67</v>
      </c>
      <c r="Q385" t="s">
        <v>157</v>
      </c>
      <c r="R385" t="s">
        <v>1348</v>
      </c>
      <c r="S385">
        <v>41.9</v>
      </c>
      <c r="T385" s="3"/>
    </row>
    <row r="386" spans="1:20" x14ac:dyDescent="0.3">
      <c r="A386">
        <v>385</v>
      </c>
      <c r="B386" t="s">
        <v>1349</v>
      </c>
      <c r="C386">
        <f t="shared" si="5"/>
        <v>49</v>
      </c>
      <c r="D386" s="1">
        <v>42701</v>
      </c>
      <c r="E386" s="1">
        <v>42706</v>
      </c>
      <c r="F386" t="s">
        <v>46</v>
      </c>
      <c r="G386" t="s">
        <v>1350</v>
      </c>
      <c r="H386" t="s">
        <v>1351</v>
      </c>
      <c r="I386" t="s">
        <v>22</v>
      </c>
      <c r="J386" t="s">
        <v>23</v>
      </c>
      <c r="K386" t="s">
        <v>1352</v>
      </c>
      <c r="L386" t="s">
        <v>50</v>
      </c>
      <c r="M386">
        <v>33024</v>
      </c>
      <c r="N386" t="s">
        <v>26</v>
      </c>
      <c r="O386" t="s">
        <v>1353</v>
      </c>
      <c r="P386" t="s">
        <v>28</v>
      </c>
      <c r="Q386" t="s">
        <v>52</v>
      </c>
      <c r="R386" t="s">
        <v>1354</v>
      </c>
      <c r="S386">
        <v>375.45749999999998</v>
      </c>
      <c r="T386" s="3"/>
    </row>
    <row r="387" spans="1:20" x14ac:dyDescent="0.3">
      <c r="A387">
        <v>386</v>
      </c>
      <c r="B387" t="s">
        <v>1349</v>
      </c>
      <c r="C387">
        <f t="shared" ref="C387:C450" si="6">WEEKNUM(D387,1)</f>
        <v>49</v>
      </c>
      <c r="D387" s="1">
        <v>42701</v>
      </c>
      <c r="E387" s="1">
        <v>42706</v>
      </c>
      <c r="F387" t="s">
        <v>46</v>
      </c>
      <c r="G387" t="s">
        <v>1350</v>
      </c>
      <c r="H387" t="s">
        <v>1351</v>
      </c>
      <c r="I387" t="s">
        <v>22</v>
      </c>
      <c r="J387" t="s">
        <v>23</v>
      </c>
      <c r="K387" t="s">
        <v>1352</v>
      </c>
      <c r="L387" t="s">
        <v>50</v>
      </c>
      <c r="M387">
        <v>33024</v>
      </c>
      <c r="N387" t="s">
        <v>26</v>
      </c>
      <c r="O387" t="s">
        <v>1355</v>
      </c>
      <c r="P387" t="s">
        <v>67</v>
      </c>
      <c r="Q387" t="s">
        <v>157</v>
      </c>
      <c r="R387" t="s">
        <v>1356</v>
      </c>
      <c r="S387">
        <v>83.975999999999999</v>
      </c>
      <c r="T387" s="3"/>
    </row>
    <row r="388" spans="1:20" x14ac:dyDescent="0.3">
      <c r="A388">
        <v>387</v>
      </c>
      <c r="B388" t="s">
        <v>1357</v>
      </c>
      <c r="C388">
        <f t="shared" si="6"/>
        <v>49</v>
      </c>
      <c r="D388" s="1">
        <v>42707</v>
      </c>
      <c r="E388" s="1">
        <v>42711</v>
      </c>
      <c r="F388" t="s">
        <v>46</v>
      </c>
      <c r="G388" t="s">
        <v>1358</v>
      </c>
      <c r="H388" t="s">
        <v>1359</v>
      </c>
      <c r="I388" t="s">
        <v>37</v>
      </c>
      <c r="J388" t="s">
        <v>23</v>
      </c>
      <c r="K388" t="s">
        <v>142</v>
      </c>
      <c r="L388" t="s">
        <v>143</v>
      </c>
      <c r="M388">
        <v>19140</v>
      </c>
      <c r="N388" t="s">
        <v>144</v>
      </c>
      <c r="O388" t="s">
        <v>1360</v>
      </c>
      <c r="P388" t="s">
        <v>67</v>
      </c>
      <c r="Q388" t="s">
        <v>680</v>
      </c>
      <c r="R388" t="s">
        <v>1361</v>
      </c>
      <c r="S388">
        <v>482.34</v>
      </c>
      <c r="T388" s="3"/>
    </row>
    <row r="389" spans="1:20" x14ac:dyDescent="0.3">
      <c r="A389">
        <v>388</v>
      </c>
      <c r="B389" t="s">
        <v>1357</v>
      </c>
      <c r="C389">
        <f t="shared" si="6"/>
        <v>49</v>
      </c>
      <c r="D389" s="1">
        <v>42707</v>
      </c>
      <c r="E389" s="1">
        <v>42711</v>
      </c>
      <c r="F389" t="s">
        <v>46</v>
      </c>
      <c r="G389" t="s">
        <v>1358</v>
      </c>
      <c r="H389" t="s">
        <v>1359</v>
      </c>
      <c r="I389" t="s">
        <v>37</v>
      </c>
      <c r="J389" t="s">
        <v>23</v>
      </c>
      <c r="K389" t="s">
        <v>142</v>
      </c>
      <c r="L389" t="s">
        <v>143</v>
      </c>
      <c r="M389">
        <v>19140</v>
      </c>
      <c r="N389" t="s">
        <v>144</v>
      </c>
      <c r="O389" t="s">
        <v>1362</v>
      </c>
      <c r="P389" t="s">
        <v>28</v>
      </c>
      <c r="Q389" t="s">
        <v>61</v>
      </c>
      <c r="R389" t="s">
        <v>1363</v>
      </c>
      <c r="S389">
        <v>2.96</v>
      </c>
      <c r="T389" s="3"/>
    </row>
    <row r="390" spans="1:20" x14ac:dyDescent="0.3">
      <c r="A390">
        <v>389</v>
      </c>
      <c r="B390" t="s">
        <v>1364</v>
      </c>
      <c r="C390">
        <f t="shared" si="6"/>
        <v>48</v>
      </c>
      <c r="D390" s="1">
        <v>42332</v>
      </c>
      <c r="E390" s="1">
        <v>42334</v>
      </c>
      <c r="F390" t="s">
        <v>184</v>
      </c>
      <c r="G390" t="s">
        <v>1365</v>
      </c>
      <c r="H390" t="s">
        <v>1366</v>
      </c>
      <c r="I390" t="s">
        <v>22</v>
      </c>
      <c r="J390" t="s">
        <v>23</v>
      </c>
      <c r="K390" t="s">
        <v>1006</v>
      </c>
      <c r="L390" t="s">
        <v>494</v>
      </c>
      <c r="M390">
        <v>45231</v>
      </c>
      <c r="N390" t="s">
        <v>144</v>
      </c>
      <c r="O390" t="s">
        <v>1367</v>
      </c>
      <c r="P390" t="s">
        <v>42</v>
      </c>
      <c r="Q390" t="s">
        <v>64</v>
      </c>
      <c r="R390" t="s">
        <v>1368</v>
      </c>
      <c r="S390">
        <v>2.6240000000000001</v>
      </c>
      <c r="T390" s="3"/>
    </row>
    <row r="391" spans="1:20" x14ac:dyDescent="0.3">
      <c r="A391">
        <v>390</v>
      </c>
      <c r="B391" t="s">
        <v>1369</v>
      </c>
      <c r="C391">
        <f t="shared" si="6"/>
        <v>50</v>
      </c>
      <c r="D391" s="1">
        <v>43445</v>
      </c>
      <c r="E391" s="1">
        <v>43449</v>
      </c>
      <c r="F391" t="s">
        <v>46</v>
      </c>
      <c r="G391" t="s">
        <v>1370</v>
      </c>
      <c r="H391" t="s">
        <v>1371</v>
      </c>
      <c r="I391" t="s">
        <v>22</v>
      </c>
      <c r="J391" t="s">
        <v>23</v>
      </c>
      <c r="K391" t="s">
        <v>262</v>
      </c>
      <c r="L391" t="s">
        <v>263</v>
      </c>
      <c r="M391">
        <v>10009</v>
      </c>
      <c r="N391" t="s">
        <v>144</v>
      </c>
      <c r="O391" t="s">
        <v>1372</v>
      </c>
      <c r="P391" t="s">
        <v>42</v>
      </c>
      <c r="Q391" t="s">
        <v>71</v>
      </c>
      <c r="R391" t="s">
        <v>1373</v>
      </c>
      <c r="S391">
        <v>23.36</v>
      </c>
      <c r="T391" s="3"/>
    </row>
    <row r="392" spans="1:20" x14ac:dyDescent="0.3">
      <c r="A392">
        <v>391</v>
      </c>
      <c r="B392" t="s">
        <v>1369</v>
      </c>
      <c r="C392">
        <f t="shared" si="6"/>
        <v>50</v>
      </c>
      <c r="D392" s="1">
        <v>43445</v>
      </c>
      <c r="E392" s="1">
        <v>43449</v>
      </c>
      <c r="F392" t="s">
        <v>46</v>
      </c>
      <c r="G392" t="s">
        <v>1370</v>
      </c>
      <c r="H392" t="s">
        <v>1371</v>
      </c>
      <c r="I392" t="s">
        <v>22</v>
      </c>
      <c r="J392" t="s">
        <v>23</v>
      </c>
      <c r="K392" t="s">
        <v>262</v>
      </c>
      <c r="L392" t="s">
        <v>263</v>
      </c>
      <c r="M392">
        <v>10009</v>
      </c>
      <c r="N392" t="s">
        <v>144</v>
      </c>
      <c r="O392" t="s">
        <v>386</v>
      </c>
      <c r="P392" t="s">
        <v>67</v>
      </c>
      <c r="Q392" t="s">
        <v>157</v>
      </c>
      <c r="R392" t="s">
        <v>387</v>
      </c>
      <c r="S392">
        <v>39.979999999999997</v>
      </c>
      <c r="T392" s="3"/>
    </row>
    <row r="393" spans="1:20" x14ac:dyDescent="0.3">
      <c r="A393">
        <v>392</v>
      </c>
      <c r="B393" t="s">
        <v>1374</v>
      </c>
      <c r="C393">
        <f t="shared" si="6"/>
        <v>39</v>
      </c>
      <c r="D393" s="1">
        <v>42268</v>
      </c>
      <c r="E393" s="1">
        <v>42270</v>
      </c>
      <c r="F393" t="s">
        <v>19</v>
      </c>
      <c r="G393" t="s">
        <v>1375</v>
      </c>
      <c r="H393" t="s">
        <v>1376</v>
      </c>
      <c r="I393" t="s">
        <v>22</v>
      </c>
      <c r="J393" t="s">
        <v>23</v>
      </c>
      <c r="K393" t="s">
        <v>1377</v>
      </c>
      <c r="L393" t="s">
        <v>92</v>
      </c>
      <c r="M393">
        <v>98198</v>
      </c>
      <c r="N393" t="s">
        <v>40</v>
      </c>
      <c r="O393" t="s">
        <v>1378</v>
      </c>
      <c r="P393" t="s">
        <v>67</v>
      </c>
      <c r="Q393" t="s">
        <v>68</v>
      </c>
      <c r="R393" t="s">
        <v>1379</v>
      </c>
      <c r="S393">
        <v>246.38399999999999</v>
      </c>
      <c r="T393" s="3"/>
    </row>
    <row r="394" spans="1:20" x14ac:dyDescent="0.3">
      <c r="A394">
        <v>393</v>
      </c>
      <c r="B394" t="s">
        <v>1374</v>
      </c>
      <c r="C394">
        <f t="shared" si="6"/>
        <v>39</v>
      </c>
      <c r="D394" s="1">
        <v>42268</v>
      </c>
      <c r="E394" s="1">
        <v>42270</v>
      </c>
      <c r="F394" t="s">
        <v>19</v>
      </c>
      <c r="G394" t="s">
        <v>1375</v>
      </c>
      <c r="H394" t="s">
        <v>1376</v>
      </c>
      <c r="I394" t="s">
        <v>22</v>
      </c>
      <c r="J394" t="s">
        <v>23</v>
      </c>
      <c r="K394" t="s">
        <v>1377</v>
      </c>
      <c r="L394" t="s">
        <v>92</v>
      </c>
      <c r="M394">
        <v>98198</v>
      </c>
      <c r="N394" t="s">
        <v>40</v>
      </c>
      <c r="O394" t="s">
        <v>1380</v>
      </c>
      <c r="P394" t="s">
        <v>67</v>
      </c>
      <c r="Q394" t="s">
        <v>1215</v>
      </c>
      <c r="R394" t="s">
        <v>1381</v>
      </c>
      <c r="S394">
        <v>1799.97</v>
      </c>
      <c r="T394" s="3"/>
    </row>
    <row r="395" spans="1:20" x14ac:dyDescent="0.3">
      <c r="A395">
        <v>394</v>
      </c>
      <c r="B395" t="s">
        <v>1382</v>
      </c>
      <c r="C395">
        <f t="shared" si="6"/>
        <v>24</v>
      </c>
      <c r="D395" s="1">
        <v>42162</v>
      </c>
      <c r="E395" s="1">
        <v>42165</v>
      </c>
      <c r="F395" t="s">
        <v>19</v>
      </c>
      <c r="G395" t="s">
        <v>1383</v>
      </c>
      <c r="H395" t="s">
        <v>1384</v>
      </c>
      <c r="I395" t="s">
        <v>37</v>
      </c>
      <c r="J395" t="s">
        <v>23</v>
      </c>
      <c r="K395" t="s">
        <v>1385</v>
      </c>
      <c r="L395" t="s">
        <v>207</v>
      </c>
      <c r="M395">
        <v>61604</v>
      </c>
      <c r="N395" t="s">
        <v>101</v>
      </c>
      <c r="O395" t="s">
        <v>1386</v>
      </c>
      <c r="P395" t="s">
        <v>42</v>
      </c>
      <c r="Q395" t="s">
        <v>71</v>
      </c>
      <c r="R395" t="s">
        <v>1387</v>
      </c>
      <c r="S395">
        <v>12.462</v>
      </c>
      <c r="T395" s="3"/>
    </row>
    <row r="396" spans="1:20" x14ac:dyDescent="0.3">
      <c r="A396">
        <v>395</v>
      </c>
      <c r="B396" t="s">
        <v>1388</v>
      </c>
      <c r="C396">
        <f t="shared" si="6"/>
        <v>26</v>
      </c>
      <c r="D396" s="1">
        <v>43281</v>
      </c>
      <c r="E396" s="1">
        <v>43286</v>
      </c>
      <c r="F396" t="s">
        <v>46</v>
      </c>
      <c r="G396" t="s">
        <v>1389</v>
      </c>
      <c r="H396" t="s">
        <v>1390</v>
      </c>
      <c r="I396" t="s">
        <v>98</v>
      </c>
      <c r="J396" t="s">
        <v>23</v>
      </c>
      <c r="K396" t="s">
        <v>1391</v>
      </c>
      <c r="L396" t="s">
        <v>1392</v>
      </c>
      <c r="M396">
        <v>89115</v>
      </c>
      <c r="N396" t="s">
        <v>40</v>
      </c>
      <c r="O396" t="s">
        <v>1393</v>
      </c>
      <c r="P396" t="s">
        <v>42</v>
      </c>
      <c r="Q396" t="s">
        <v>71</v>
      </c>
      <c r="R396" t="s">
        <v>1394</v>
      </c>
      <c r="S396">
        <v>75.792000000000002</v>
      </c>
      <c r="T396" s="3"/>
    </row>
    <row r="397" spans="1:20" x14ac:dyDescent="0.3">
      <c r="A397">
        <v>396</v>
      </c>
      <c r="B397" t="s">
        <v>1395</v>
      </c>
      <c r="C397">
        <f t="shared" si="6"/>
        <v>42</v>
      </c>
      <c r="D397" s="1">
        <v>43390</v>
      </c>
      <c r="E397" s="1">
        <v>43392</v>
      </c>
      <c r="F397" t="s">
        <v>19</v>
      </c>
      <c r="G397" t="s">
        <v>1396</v>
      </c>
      <c r="H397" t="s">
        <v>1397</v>
      </c>
      <c r="I397" t="s">
        <v>37</v>
      </c>
      <c r="J397" t="s">
        <v>23</v>
      </c>
      <c r="K397" t="s">
        <v>1398</v>
      </c>
      <c r="L397" t="s">
        <v>1399</v>
      </c>
      <c r="M397">
        <v>2886</v>
      </c>
      <c r="N397" t="s">
        <v>144</v>
      </c>
      <c r="O397" t="s">
        <v>1400</v>
      </c>
      <c r="P397" t="s">
        <v>42</v>
      </c>
      <c r="Q397" t="s">
        <v>55</v>
      </c>
      <c r="R397" t="s">
        <v>1401</v>
      </c>
      <c r="S397">
        <v>49.96</v>
      </c>
      <c r="T397" s="3"/>
    </row>
    <row r="398" spans="1:20" x14ac:dyDescent="0.3">
      <c r="A398">
        <v>397</v>
      </c>
      <c r="B398" t="s">
        <v>1395</v>
      </c>
      <c r="C398">
        <f t="shared" si="6"/>
        <v>42</v>
      </c>
      <c r="D398" s="1">
        <v>43390</v>
      </c>
      <c r="E398" s="1">
        <v>43392</v>
      </c>
      <c r="F398" t="s">
        <v>19</v>
      </c>
      <c r="G398" t="s">
        <v>1396</v>
      </c>
      <c r="H398" t="s">
        <v>1397</v>
      </c>
      <c r="I398" t="s">
        <v>37</v>
      </c>
      <c r="J398" t="s">
        <v>23</v>
      </c>
      <c r="K398" t="s">
        <v>1398</v>
      </c>
      <c r="L398" t="s">
        <v>1399</v>
      </c>
      <c r="M398">
        <v>2886</v>
      </c>
      <c r="N398" t="s">
        <v>144</v>
      </c>
      <c r="O398" t="s">
        <v>1402</v>
      </c>
      <c r="P398" t="s">
        <v>42</v>
      </c>
      <c r="Q398" t="s">
        <v>86</v>
      </c>
      <c r="R398" t="s">
        <v>1403</v>
      </c>
      <c r="S398">
        <v>12.96</v>
      </c>
      <c r="T398" s="3"/>
    </row>
    <row r="399" spans="1:20" x14ac:dyDescent="0.3">
      <c r="A399">
        <v>398</v>
      </c>
      <c r="B399" t="s">
        <v>1404</v>
      </c>
      <c r="C399">
        <f t="shared" si="6"/>
        <v>45</v>
      </c>
      <c r="D399" s="1">
        <v>42674</v>
      </c>
      <c r="E399" s="1">
        <v>42678</v>
      </c>
      <c r="F399" t="s">
        <v>46</v>
      </c>
      <c r="G399" t="s">
        <v>96</v>
      </c>
      <c r="H399" t="s">
        <v>97</v>
      </c>
      <c r="I399" t="s">
        <v>98</v>
      </c>
      <c r="J399" t="s">
        <v>23</v>
      </c>
      <c r="K399" t="s">
        <v>324</v>
      </c>
      <c r="L399" t="s">
        <v>234</v>
      </c>
      <c r="M399">
        <v>49201</v>
      </c>
      <c r="N399" t="s">
        <v>101</v>
      </c>
      <c r="O399" t="s">
        <v>1405</v>
      </c>
      <c r="P399" t="s">
        <v>42</v>
      </c>
      <c r="Q399" t="s">
        <v>575</v>
      </c>
      <c r="R399" t="s">
        <v>1406</v>
      </c>
      <c r="S399">
        <v>70.12</v>
      </c>
      <c r="T399" s="3"/>
    </row>
    <row r="400" spans="1:20" x14ac:dyDescent="0.3">
      <c r="A400">
        <v>399</v>
      </c>
      <c r="B400" t="s">
        <v>1407</v>
      </c>
      <c r="C400">
        <f t="shared" si="6"/>
        <v>36</v>
      </c>
      <c r="D400" s="1">
        <v>42986</v>
      </c>
      <c r="E400" s="1">
        <v>42988</v>
      </c>
      <c r="F400" t="s">
        <v>19</v>
      </c>
      <c r="G400" t="s">
        <v>1408</v>
      </c>
      <c r="H400" t="s">
        <v>1409</v>
      </c>
      <c r="I400" t="s">
        <v>22</v>
      </c>
      <c r="J400" t="s">
        <v>23</v>
      </c>
      <c r="K400" t="s">
        <v>180</v>
      </c>
      <c r="L400" t="s">
        <v>100</v>
      </c>
      <c r="M400">
        <v>77036</v>
      </c>
      <c r="N400" t="s">
        <v>101</v>
      </c>
      <c r="O400" t="s">
        <v>1410</v>
      </c>
      <c r="P400" t="s">
        <v>42</v>
      </c>
      <c r="Q400" t="s">
        <v>55</v>
      </c>
      <c r="R400" t="s">
        <v>1411</v>
      </c>
      <c r="S400">
        <v>35.951999999999998</v>
      </c>
      <c r="T400" s="3"/>
    </row>
    <row r="401" spans="1:20" x14ac:dyDescent="0.3">
      <c r="A401">
        <v>400</v>
      </c>
      <c r="B401" t="s">
        <v>1407</v>
      </c>
      <c r="C401">
        <f t="shared" si="6"/>
        <v>36</v>
      </c>
      <c r="D401" s="1">
        <v>42986</v>
      </c>
      <c r="E401" s="1">
        <v>42988</v>
      </c>
      <c r="F401" t="s">
        <v>19</v>
      </c>
      <c r="G401" t="s">
        <v>1408</v>
      </c>
      <c r="H401" t="s">
        <v>1409</v>
      </c>
      <c r="I401" t="s">
        <v>22</v>
      </c>
      <c r="J401" t="s">
        <v>23</v>
      </c>
      <c r="K401" t="s">
        <v>180</v>
      </c>
      <c r="L401" t="s">
        <v>100</v>
      </c>
      <c r="M401">
        <v>77036</v>
      </c>
      <c r="N401" t="s">
        <v>101</v>
      </c>
      <c r="O401" t="s">
        <v>162</v>
      </c>
      <c r="P401" t="s">
        <v>28</v>
      </c>
      <c r="Q401" t="s">
        <v>29</v>
      </c>
      <c r="R401" t="s">
        <v>163</v>
      </c>
      <c r="S401">
        <v>2396.2656000000002</v>
      </c>
      <c r="T401" s="3"/>
    </row>
    <row r="402" spans="1:20" x14ac:dyDescent="0.3">
      <c r="A402">
        <v>401</v>
      </c>
      <c r="B402" t="s">
        <v>1407</v>
      </c>
      <c r="C402">
        <f t="shared" si="6"/>
        <v>36</v>
      </c>
      <c r="D402" s="1">
        <v>42986</v>
      </c>
      <c r="E402" s="1">
        <v>42988</v>
      </c>
      <c r="F402" t="s">
        <v>19</v>
      </c>
      <c r="G402" t="s">
        <v>1408</v>
      </c>
      <c r="H402" t="s">
        <v>1409</v>
      </c>
      <c r="I402" t="s">
        <v>22</v>
      </c>
      <c r="J402" t="s">
        <v>23</v>
      </c>
      <c r="K402" t="s">
        <v>180</v>
      </c>
      <c r="L402" t="s">
        <v>100</v>
      </c>
      <c r="M402">
        <v>77036</v>
      </c>
      <c r="N402" t="s">
        <v>101</v>
      </c>
      <c r="O402" t="s">
        <v>1412</v>
      </c>
      <c r="P402" t="s">
        <v>42</v>
      </c>
      <c r="Q402" t="s">
        <v>55</v>
      </c>
      <c r="R402" t="s">
        <v>1413</v>
      </c>
      <c r="S402">
        <v>131.136</v>
      </c>
      <c r="T402" s="3"/>
    </row>
    <row r="403" spans="1:20" x14ac:dyDescent="0.3">
      <c r="A403">
        <v>402</v>
      </c>
      <c r="B403" t="s">
        <v>1407</v>
      </c>
      <c r="C403">
        <f t="shared" si="6"/>
        <v>36</v>
      </c>
      <c r="D403" s="1">
        <v>42986</v>
      </c>
      <c r="E403" s="1">
        <v>42988</v>
      </c>
      <c r="F403" t="s">
        <v>19</v>
      </c>
      <c r="G403" t="s">
        <v>1408</v>
      </c>
      <c r="H403" t="s">
        <v>1409</v>
      </c>
      <c r="I403" t="s">
        <v>22</v>
      </c>
      <c r="J403" t="s">
        <v>23</v>
      </c>
      <c r="K403" t="s">
        <v>180</v>
      </c>
      <c r="L403" t="s">
        <v>100</v>
      </c>
      <c r="M403">
        <v>77036</v>
      </c>
      <c r="N403" t="s">
        <v>101</v>
      </c>
      <c r="O403" t="s">
        <v>1414</v>
      </c>
      <c r="P403" t="s">
        <v>67</v>
      </c>
      <c r="Q403" t="s">
        <v>157</v>
      </c>
      <c r="R403" t="s">
        <v>1415</v>
      </c>
      <c r="S403">
        <v>57.584000000000003</v>
      </c>
      <c r="T403" s="3"/>
    </row>
    <row r="404" spans="1:20" x14ac:dyDescent="0.3">
      <c r="A404">
        <v>403</v>
      </c>
      <c r="B404" t="s">
        <v>1416</v>
      </c>
      <c r="C404">
        <f t="shared" si="6"/>
        <v>52</v>
      </c>
      <c r="D404" s="1">
        <v>42362</v>
      </c>
      <c r="E404" s="1">
        <v>42364</v>
      </c>
      <c r="F404" t="s">
        <v>184</v>
      </c>
      <c r="G404" t="s">
        <v>1417</v>
      </c>
      <c r="H404" t="s">
        <v>1418</v>
      </c>
      <c r="I404" t="s">
        <v>22</v>
      </c>
      <c r="J404" t="s">
        <v>23</v>
      </c>
      <c r="K404" t="s">
        <v>1419</v>
      </c>
      <c r="L404" t="s">
        <v>50</v>
      </c>
      <c r="M404">
        <v>33180</v>
      </c>
      <c r="N404" t="s">
        <v>26</v>
      </c>
      <c r="O404" t="s">
        <v>1420</v>
      </c>
      <c r="P404" t="s">
        <v>42</v>
      </c>
      <c r="Q404" t="s">
        <v>86</v>
      </c>
      <c r="R404" t="s">
        <v>1421</v>
      </c>
      <c r="S404">
        <v>9.5679999999999996</v>
      </c>
      <c r="T404" s="3"/>
    </row>
    <row r="405" spans="1:20" x14ac:dyDescent="0.3">
      <c r="A405">
        <v>404</v>
      </c>
      <c r="B405" t="s">
        <v>1422</v>
      </c>
      <c r="C405">
        <f t="shared" si="6"/>
        <v>16</v>
      </c>
      <c r="D405" s="1">
        <v>42110</v>
      </c>
      <c r="E405" s="1">
        <v>42114</v>
      </c>
      <c r="F405" t="s">
        <v>46</v>
      </c>
      <c r="G405" t="s">
        <v>625</v>
      </c>
      <c r="H405" t="s">
        <v>626</v>
      </c>
      <c r="I405" t="s">
        <v>37</v>
      </c>
      <c r="J405" t="s">
        <v>23</v>
      </c>
      <c r="K405" t="s">
        <v>517</v>
      </c>
      <c r="L405" t="s">
        <v>84</v>
      </c>
      <c r="M405">
        <v>28403</v>
      </c>
      <c r="N405" t="s">
        <v>26</v>
      </c>
      <c r="O405" t="s">
        <v>1423</v>
      </c>
      <c r="P405" t="s">
        <v>42</v>
      </c>
      <c r="Q405" t="s">
        <v>64</v>
      </c>
      <c r="R405" t="s">
        <v>1424</v>
      </c>
      <c r="S405">
        <v>39.072000000000003</v>
      </c>
      <c r="T405" s="3"/>
    </row>
    <row r="406" spans="1:20" x14ac:dyDescent="0.3">
      <c r="A406">
        <v>405</v>
      </c>
      <c r="B406" t="s">
        <v>1425</v>
      </c>
      <c r="C406">
        <f t="shared" si="6"/>
        <v>52</v>
      </c>
      <c r="D406" s="1">
        <v>43458</v>
      </c>
      <c r="E406" s="1">
        <v>43463</v>
      </c>
      <c r="F406" t="s">
        <v>46</v>
      </c>
      <c r="G406" t="s">
        <v>1426</v>
      </c>
      <c r="H406" t="s">
        <v>1427</v>
      </c>
      <c r="I406" t="s">
        <v>22</v>
      </c>
      <c r="J406" t="s">
        <v>23</v>
      </c>
      <c r="K406" t="s">
        <v>262</v>
      </c>
      <c r="L406" t="s">
        <v>263</v>
      </c>
      <c r="M406">
        <v>10024</v>
      </c>
      <c r="N406" t="s">
        <v>144</v>
      </c>
      <c r="O406" t="s">
        <v>1428</v>
      </c>
      <c r="P406" t="s">
        <v>42</v>
      </c>
      <c r="Q406" t="s">
        <v>74</v>
      </c>
      <c r="R406" t="s">
        <v>1429</v>
      </c>
      <c r="S406">
        <v>35.909999999999997</v>
      </c>
      <c r="T406" s="3"/>
    </row>
    <row r="407" spans="1:20" x14ac:dyDescent="0.3">
      <c r="A407">
        <v>406</v>
      </c>
      <c r="B407" t="s">
        <v>1430</v>
      </c>
      <c r="C407">
        <f t="shared" si="6"/>
        <v>49</v>
      </c>
      <c r="D407" s="1">
        <v>43442</v>
      </c>
      <c r="E407" s="1">
        <v>43446</v>
      </c>
      <c r="F407" t="s">
        <v>46</v>
      </c>
      <c r="G407" t="s">
        <v>1431</v>
      </c>
      <c r="H407" t="s">
        <v>1432</v>
      </c>
      <c r="I407" t="s">
        <v>22</v>
      </c>
      <c r="J407" t="s">
        <v>23</v>
      </c>
      <c r="K407" t="s">
        <v>123</v>
      </c>
      <c r="L407" t="s">
        <v>39</v>
      </c>
      <c r="M407">
        <v>94110</v>
      </c>
      <c r="N407" t="s">
        <v>40</v>
      </c>
      <c r="O407" t="s">
        <v>1414</v>
      </c>
      <c r="P407" t="s">
        <v>67</v>
      </c>
      <c r="Q407" t="s">
        <v>157</v>
      </c>
      <c r="R407" t="s">
        <v>1415</v>
      </c>
      <c r="S407">
        <v>179.95</v>
      </c>
      <c r="T407" s="3"/>
    </row>
    <row r="408" spans="1:20" x14ac:dyDescent="0.3">
      <c r="A408">
        <v>407</v>
      </c>
      <c r="B408" t="s">
        <v>1430</v>
      </c>
      <c r="C408">
        <f t="shared" si="6"/>
        <v>49</v>
      </c>
      <c r="D408" s="1">
        <v>43442</v>
      </c>
      <c r="E408" s="1">
        <v>43446</v>
      </c>
      <c r="F408" t="s">
        <v>46</v>
      </c>
      <c r="G408" t="s">
        <v>1431</v>
      </c>
      <c r="H408" t="s">
        <v>1432</v>
      </c>
      <c r="I408" t="s">
        <v>22</v>
      </c>
      <c r="J408" t="s">
        <v>23</v>
      </c>
      <c r="K408" t="s">
        <v>123</v>
      </c>
      <c r="L408" t="s">
        <v>39</v>
      </c>
      <c r="M408">
        <v>94110</v>
      </c>
      <c r="N408" t="s">
        <v>40</v>
      </c>
      <c r="O408" t="s">
        <v>1433</v>
      </c>
      <c r="P408" t="s">
        <v>67</v>
      </c>
      <c r="Q408" t="s">
        <v>1215</v>
      </c>
      <c r="R408" t="s">
        <v>1434</v>
      </c>
      <c r="S408">
        <v>1199.9760000000001</v>
      </c>
      <c r="T408" s="3"/>
    </row>
    <row r="409" spans="1:20" x14ac:dyDescent="0.3">
      <c r="A409">
        <v>408</v>
      </c>
      <c r="B409" t="s">
        <v>1430</v>
      </c>
      <c r="C409">
        <f t="shared" si="6"/>
        <v>49</v>
      </c>
      <c r="D409" s="1">
        <v>43442</v>
      </c>
      <c r="E409" s="1">
        <v>43446</v>
      </c>
      <c r="F409" t="s">
        <v>46</v>
      </c>
      <c r="G409" t="s">
        <v>1431</v>
      </c>
      <c r="H409" t="s">
        <v>1432</v>
      </c>
      <c r="I409" t="s">
        <v>22</v>
      </c>
      <c r="J409" t="s">
        <v>23</v>
      </c>
      <c r="K409" t="s">
        <v>123</v>
      </c>
      <c r="L409" t="s">
        <v>39</v>
      </c>
      <c r="M409">
        <v>94110</v>
      </c>
      <c r="N409" t="s">
        <v>40</v>
      </c>
      <c r="O409" t="s">
        <v>1435</v>
      </c>
      <c r="P409" t="s">
        <v>42</v>
      </c>
      <c r="Q409" t="s">
        <v>86</v>
      </c>
      <c r="R409" t="s">
        <v>1436</v>
      </c>
      <c r="S409">
        <v>27.15</v>
      </c>
      <c r="T409" s="3"/>
    </row>
    <row r="410" spans="1:20" x14ac:dyDescent="0.3">
      <c r="A410">
        <v>409</v>
      </c>
      <c r="B410" t="s">
        <v>1430</v>
      </c>
      <c r="C410">
        <f t="shared" si="6"/>
        <v>49</v>
      </c>
      <c r="D410" s="1">
        <v>43442</v>
      </c>
      <c r="E410" s="1">
        <v>43446</v>
      </c>
      <c r="F410" t="s">
        <v>46</v>
      </c>
      <c r="G410" t="s">
        <v>1431</v>
      </c>
      <c r="H410" t="s">
        <v>1432</v>
      </c>
      <c r="I410" t="s">
        <v>22</v>
      </c>
      <c r="J410" t="s">
        <v>23</v>
      </c>
      <c r="K410" t="s">
        <v>123</v>
      </c>
      <c r="L410" t="s">
        <v>39</v>
      </c>
      <c r="M410">
        <v>94110</v>
      </c>
      <c r="N410" t="s">
        <v>40</v>
      </c>
      <c r="O410" t="s">
        <v>1437</v>
      </c>
      <c r="P410" t="s">
        <v>28</v>
      </c>
      <c r="Q410" t="s">
        <v>52</v>
      </c>
      <c r="R410" t="s">
        <v>1438</v>
      </c>
      <c r="S410">
        <v>1004.024</v>
      </c>
      <c r="T410" s="3"/>
    </row>
    <row r="411" spans="1:20" x14ac:dyDescent="0.3">
      <c r="A411">
        <v>410</v>
      </c>
      <c r="B411" t="s">
        <v>1430</v>
      </c>
      <c r="C411">
        <f t="shared" si="6"/>
        <v>49</v>
      </c>
      <c r="D411" s="1">
        <v>43442</v>
      </c>
      <c r="E411" s="1">
        <v>43446</v>
      </c>
      <c r="F411" t="s">
        <v>46</v>
      </c>
      <c r="G411" t="s">
        <v>1431</v>
      </c>
      <c r="H411" t="s">
        <v>1432</v>
      </c>
      <c r="I411" t="s">
        <v>22</v>
      </c>
      <c r="J411" t="s">
        <v>23</v>
      </c>
      <c r="K411" t="s">
        <v>123</v>
      </c>
      <c r="L411" t="s">
        <v>39</v>
      </c>
      <c r="M411">
        <v>94110</v>
      </c>
      <c r="N411" t="s">
        <v>40</v>
      </c>
      <c r="O411" t="s">
        <v>1439</v>
      </c>
      <c r="P411" t="s">
        <v>42</v>
      </c>
      <c r="Q411" t="s">
        <v>86</v>
      </c>
      <c r="R411" t="s">
        <v>1440</v>
      </c>
      <c r="S411">
        <v>9.68</v>
      </c>
      <c r="T411" s="3"/>
    </row>
    <row r="412" spans="1:20" x14ac:dyDescent="0.3">
      <c r="A412">
        <v>411</v>
      </c>
      <c r="B412" t="s">
        <v>1430</v>
      </c>
      <c r="C412">
        <f t="shared" si="6"/>
        <v>49</v>
      </c>
      <c r="D412" s="1">
        <v>43442</v>
      </c>
      <c r="E412" s="1">
        <v>43446</v>
      </c>
      <c r="F412" t="s">
        <v>46</v>
      </c>
      <c r="G412" t="s">
        <v>1431</v>
      </c>
      <c r="H412" t="s">
        <v>1432</v>
      </c>
      <c r="I412" t="s">
        <v>22</v>
      </c>
      <c r="J412" t="s">
        <v>23</v>
      </c>
      <c r="K412" t="s">
        <v>123</v>
      </c>
      <c r="L412" t="s">
        <v>39</v>
      </c>
      <c r="M412">
        <v>94110</v>
      </c>
      <c r="N412" t="s">
        <v>40</v>
      </c>
      <c r="O412" t="s">
        <v>1441</v>
      </c>
      <c r="P412" t="s">
        <v>42</v>
      </c>
      <c r="Q412" t="s">
        <v>43</v>
      </c>
      <c r="R412" t="s">
        <v>1442</v>
      </c>
      <c r="S412">
        <v>28.35</v>
      </c>
      <c r="T412" s="3"/>
    </row>
    <row r="413" spans="1:20" x14ac:dyDescent="0.3">
      <c r="A413">
        <v>412</v>
      </c>
      <c r="B413" t="s">
        <v>1430</v>
      </c>
      <c r="C413">
        <f t="shared" si="6"/>
        <v>49</v>
      </c>
      <c r="D413" s="1">
        <v>43442</v>
      </c>
      <c r="E413" s="1">
        <v>43446</v>
      </c>
      <c r="F413" t="s">
        <v>46</v>
      </c>
      <c r="G413" t="s">
        <v>1431</v>
      </c>
      <c r="H413" t="s">
        <v>1432</v>
      </c>
      <c r="I413" t="s">
        <v>22</v>
      </c>
      <c r="J413" t="s">
        <v>23</v>
      </c>
      <c r="K413" t="s">
        <v>123</v>
      </c>
      <c r="L413" t="s">
        <v>39</v>
      </c>
      <c r="M413">
        <v>94110</v>
      </c>
      <c r="N413" t="s">
        <v>40</v>
      </c>
      <c r="O413" t="s">
        <v>1250</v>
      </c>
      <c r="P413" t="s">
        <v>42</v>
      </c>
      <c r="Q413" t="s">
        <v>86</v>
      </c>
      <c r="R413" t="s">
        <v>1443</v>
      </c>
      <c r="S413">
        <v>55.98</v>
      </c>
      <c r="T413" s="3"/>
    </row>
    <row r="414" spans="1:20" x14ac:dyDescent="0.3">
      <c r="A414">
        <v>413</v>
      </c>
      <c r="B414" t="s">
        <v>1430</v>
      </c>
      <c r="C414">
        <f t="shared" si="6"/>
        <v>49</v>
      </c>
      <c r="D414" s="1">
        <v>43442</v>
      </c>
      <c r="E414" s="1">
        <v>43446</v>
      </c>
      <c r="F414" t="s">
        <v>46</v>
      </c>
      <c r="G414" t="s">
        <v>1431</v>
      </c>
      <c r="H414" t="s">
        <v>1432</v>
      </c>
      <c r="I414" t="s">
        <v>22</v>
      </c>
      <c r="J414" t="s">
        <v>23</v>
      </c>
      <c r="K414" t="s">
        <v>123</v>
      </c>
      <c r="L414" t="s">
        <v>39</v>
      </c>
      <c r="M414">
        <v>94110</v>
      </c>
      <c r="N414" t="s">
        <v>40</v>
      </c>
      <c r="O414" t="s">
        <v>1444</v>
      </c>
      <c r="P414" t="s">
        <v>28</v>
      </c>
      <c r="Q414" t="s">
        <v>29</v>
      </c>
      <c r="R414" t="s">
        <v>1445</v>
      </c>
      <c r="S414">
        <v>1336.829</v>
      </c>
      <c r="T414" s="3"/>
    </row>
    <row r="415" spans="1:20" x14ac:dyDescent="0.3">
      <c r="A415">
        <v>414</v>
      </c>
      <c r="B415" t="s">
        <v>1430</v>
      </c>
      <c r="C415">
        <f t="shared" si="6"/>
        <v>49</v>
      </c>
      <c r="D415" s="1">
        <v>43442</v>
      </c>
      <c r="E415" s="1">
        <v>43446</v>
      </c>
      <c r="F415" t="s">
        <v>46</v>
      </c>
      <c r="G415" t="s">
        <v>1431</v>
      </c>
      <c r="H415" t="s">
        <v>1432</v>
      </c>
      <c r="I415" t="s">
        <v>22</v>
      </c>
      <c r="J415" t="s">
        <v>23</v>
      </c>
      <c r="K415" t="s">
        <v>123</v>
      </c>
      <c r="L415" t="s">
        <v>39</v>
      </c>
      <c r="M415">
        <v>94110</v>
      </c>
      <c r="N415" t="s">
        <v>40</v>
      </c>
      <c r="O415" t="s">
        <v>1446</v>
      </c>
      <c r="P415" t="s">
        <v>28</v>
      </c>
      <c r="Q415" t="s">
        <v>32</v>
      </c>
      <c r="R415" t="s">
        <v>1447</v>
      </c>
      <c r="S415">
        <v>113.568</v>
      </c>
      <c r="T415" s="3"/>
    </row>
    <row r="416" spans="1:20" x14ac:dyDescent="0.3">
      <c r="A416">
        <v>415</v>
      </c>
      <c r="B416" t="s">
        <v>1448</v>
      </c>
      <c r="C416">
        <f t="shared" si="6"/>
        <v>44</v>
      </c>
      <c r="D416" s="1">
        <v>43407</v>
      </c>
      <c r="E416" s="1">
        <v>43411</v>
      </c>
      <c r="F416" t="s">
        <v>46</v>
      </c>
      <c r="G416" t="s">
        <v>1449</v>
      </c>
      <c r="H416" t="s">
        <v>1450</v>
      </c>
      <c r="I416" t="s">
        <v>37</v>
      </c>
      <c r="J416" t="s">
        <v>23</v>
      </c>
      <c r="K416" t="s">
        <v>91</v>
      </c>
      <c r="L416" t="s">
        <v>92</v>
      </c>
      <c r="M416">
        <v>98105</v>
      </c>
      <c r="N416" t="s">
        <v>40</v>
      </c>
      <c r="O416" t="s">
        <v>1451</v>
      </c>
      <c r="P416" t="s">
        <v>42</v>
      </c>
      <c r="Q416" t="s">
        <v>86</v>
      </c>
      <c r="R416" t="s">
        <v>1452</v>
      </c>
      <c r="S416">
        <v>139.86000000000001</v>
      </c>
      <c r="T416" s="3"/>
    </row>
    <row r="417" spans="1:20" x14ac:dyDescent="0.3">
      <c r="A417">
        <v>416</v>
      </c>
      <c r="B417" t="s">
        <v>1448</v>
      </c>
      <c r="C417">
        <f t="shared" si="6"/>
        <v>44</v>
      </c>
      <c r="D417" s="1">
        <v>43407</v>
      </c>
      <c r="E417" s="1">
        <v>43411</v>
      </c>
      <c r="F417" t="s">
        <v>46</v>
      </c>
      <c r="G417" t="s">
        <v>1449</v>
      </c>
      <c r="H417" t="s">
        <v>1450</v>
      </c>
      <c r="I417" t="s">
        <v>37</v>
      </c>
      <c r="J417" t="s">
        <v>23</v>
      </c>
      <c r="K417" t="s">
        <v>91</v>
      </c>
      <c r="L417" t="s">
        <v>92</v>
      </c>
      <c r="M417">
        <v>98105</v>
      </c>
      <c r="N417" t="s">
        <v>40</v>
      </c>
      <c r="O417" t="s">
        <v>1083</v>
      </c>
      <c r="P417" t="s">
        <v>28</v>
      </c>
      <c r="Q417" t="s">
        <v>32</v>
      </c>
      <c r="R417" t="s">
        <v>1084</v>
      </c>
      <c r="S417">
        <v>307.13600000000002</v>
      </c>
      <c r="T417" s="3"/>
    </row>
    <row r="418" spans="1:20" x14ac:dyDescent="0.3">
      <c r="A418">
        <v>417</v>
      </c>
      <c r="B418" t="s">
        <v>1453</v>
      </c>
      <c r="C418">
        <f t="shared" si="6"/>
        <v>26</v>
      </c>
      <c r="D418" s="1">
        <v>43275</v>
      </c>
      <c r="E418" s="1">
        <v>43279</v>
      </c>
      <c r="F418" t="s">
        <v>46</v>
      </c>
      <c r="G418" t="s">
        <v>1454</v>
      </c>
      <c r="H418" t="s">
        <v>1455</v>
      </c>
      <c r="I418" t="s">
        <v>22</v>
      </c>
      <c r="J418" t="s">
        <v>23</v>
      </c>
      <c r="K418" t="s">
        <v>1456</v>
      </c>
      <c r="L418" t="s">
        <v>39</v>
      </c>
      <c r="M418">
        <v>92646</v>
      </c>
      <c r="N418" t="s">
        <v>40</v>
      </c>
      <c r="O418" t="s">
        <v>1457</v>
      </c>
      <c r="P418" t="s">
        <v>42</v>
      </c>
      <c r="Q418" t="s">
        <v>64</v>
      </c>
      <c r="R418" t="s">
        <v>1458</v>
      </c>
      <c r="S418">
        <v>95.92</v>
      </c>
      <c r="T418" s="3"/>
    </row>
    <row r="419" spans="1:20" x14ac:dyDescent="0.3">
      <c r="A419">
        <v>418</v>
      </c>
      <c r="B419" t="s">
        <v>1459</v>
      </c>
      <c r="C419">
        <f t="shared" si="6"/>
        <v>15</v>
      </c>
      <c r="D419" s="1">
        <v>42839</v>
      </c>
      <c r="E419" s="1">
        <v>42843</v>
      </c>
      <c r="F419" t="s">
        <v>46</v>
      </c>
      <c r="G419" t="s">
        <v>1460</v>
      </c>
      <c r="H419" t="s">
        <v>1461</v>
      </c>
      <c r="I419" t="s">
        <v>22</v>
      </c>
      <c r="J419" t="s">
        <v>23</v>
      </c>
      <c r="K419" t="s">
        <v>38</v>
      </c>
      <c r="L419" t="s">
        <v>39</v>
      </c>
      <c r="M419">
        <v>90004</v>
      </c>
      <c r="N419" t="s">
        <v>40</v>
      </c>
      <c r="O419" t="s">
        <v>1462</v>
      </c>
      <c r="P419" t="s">
        <v>28</v>
      </c>
      <c r="Q419" t="s">
        <v>32</v>
      </c>
      <c r="R419" t="s">
        <v>1463</v>
      </c>
      <c r="S419">
        <v>383.8</v>
      </c>
      <c r="T419" s="3"/>
    </row>
    <row r="420" spans="1:20" x14ac:dyDescent="0.3">
      <c r="A420">
        <v>419</v>
      </c>
      <c r="B420" t="s">
        <v>1464</v>
      </c>
      <c r="C420">
        <f t="shared" si="6"/>
        <v>45</v>
      </c>
      <c r="D420" s="1">
        <v>43410</v>
      </c>
      <c r="E420" s="1">
        <v>43414</v>
      </c>
      <c r="F420" t="s">
        <v>46</v>
      </c>
      <c r="G420" t="s">
        <v>1269</v>
      </c>
      <c r="H420" t="s">
        <v>1270</v>
      </c>
      <c r="I420" t="s">
        <v>37</v>
      </c>
      <c r="J420" t="s">
        <v>23</v>
      </c>
      <c r="K420" t="s">
        <v>1465</v>
      </c>
      <c r="L420" t="s">
        <v>25</v>
      </c>
      <c r="M420">
        <v>40475</v>
      </c>
      <c r="N420" t="s">
        <v>26</v>
      </c>
      <c r="O420" t="s">
        <v>1466</v>
      </c>
      <c r="P420" t="s">
        <v>42</v>
      </c>
      <c r="Q420" t="s">
        <v>86</v>
      </c>
      <c r="R420" t="s">
        <v>1467</v>
      </c>
      <c r="S420">
        <v>5.78</v>
      </c>
      <c r="T420" s="3"/>
    </row>
    <row r="421" spans="1:20" x14ac:dyDescent="0.3">
      <c r="A421">
        <v>420</v>
      </c>
      <c r="B421" t="s">
        <v>1468</v>
      </c>
      <c r="C421">
        <f t="shared" si="6"/>
        <v>10</v>
      </c>
      <c r="D421" s="1">
        <v>43163</v>
      </c>
      <c r="E421" s="1">
        <v>43168</v>
      </c>
      <c r="F421" t="s">
        <v>46</v>
      </c>
      <c r="G421" t="s">
        <v>1156</v>
      </c>
      <c r="H421" t="s">
        <v>1157</v>
      </c>
      <c r="I421" t="s">
        <v>37</v>
      </c>
      <c r="J421" t="s">
        <v>23</v>
      </c>
      <c r="K421" t="s">
        <v>38</v>
      </c>
      <c r="L421" t="s">
        <v>39</v>
      </c>
      <c r="M421">
        <v>90045</v>
      </c>
      <c r="N421" t="s">
        <v>40</v>
      </c>
      <c r="O421" t="s">
        <v>1469</v>
      </c>
      <c r="P421" t="s">
        <v>42</v>
      </c>
      <c r="Q421" t="s">
        <v>64</v>
      </c>
      <c r="R421" t="s">
        <v>1470</v>
      </c>
      <c r="S421">
        <v>9.32</v>
      </c>
      <c r="T421" s="3"/>
    </row>
    <row r="422" spans="1:20" x14ac:dyDescent="0.3">
      <c r="A422">
        <v>421</v>
      </c>
      <c r="B422" t="s">
        <v>1468</v>
      </c>
      <c r="C422">
        <f t="shared" si="6"/>
        <v>10</v>
      </c>
      <c r="D422" s="1">
        <v>43163</v>
      </c>
      <c r="E422" s="1">
        <v>43168</v>
      </c>
      <c r="F422" t="s">
        <v>46</v>
      </c>
      <c r="G422" t="s">
        <v>1156</v>
      </c>
      <c r="H422" t="s">
        <v>1157</v>
      </c>
      <c r="I422" t="s">
        <v>37</v>
      </c>
      <c r="J422" t="s">
        <v>23</v>
      </c>
      <c r="K422" t="s">
        <v>38</v>
      </c>
      <c r="L422" t="s">
        <v>39</v>
      </c>
      <c r="M422">
        <v>90045</v>
      </c>
      <c r="N422" t="s">
        <v>40</v>
      </c>
      <c r="O422" t="s">
        <v>1471</v>
      </c>
      <c r="P422" t="s">
        <v>42</v>
      </c>
      <c r="Q422" t="s">
        <v>169</v>
      </c>
      <c r="R422" t="s">
        <v>1472</v>
      </c>
      <c r="S422">
        <v>15.25</v>
      </c>
      <c r="T422" s="3"/>
    </row>
    <row r="423" spans="1:20" x14ac:dyDescent="0.3">
      <c r="A423">
        <v>422</v>
      </c>
      <c r="B423" t="s">
        <v>1473</v>
      </c>
      <c r="C423">
        <f t="shared" si="6"/>
        <v>26</v>
      </c>
      <c r="D423" s="1">
        <v>42177</v>
      </c>
      <c r="E423" s="1">
        <v>42180</v>
      </c>
      <c r="F423" t="s">
        <v>184</v>
      </c>
      <c r="G423" t="s">
        <v>328</v>
      </c>
      <c r="H423" t="s">
        <v>329</v>
      </c>
      <c r="I423" t="s">
        <v>22</v>
      </c>
      <c r="J423" t="s">
        <v>23</v>
      </c>
      <c r="K423" t="s">
        <v>1474</v>
      </c>
      <c r="L423" t="s">
        <v>453</v>
      </c>
      <c r="M423">
        <v>80027</v>
      </c>
      <c r="N423" t="s">
        <v>40</v>
      </c>
      <c r="O423" t="s">
        <v>1475</v>
      </c>
      <c r="P423" t="s">
        <v>67</v>
      </c>
      <c r="Q423" t="s">
        <v>157</v>
      </c>
      <c r="R423" t="s">
        <v>1476</v>
      </c>
      <c r="S423">
        <v>196.75200000000001</v>
      </c>
      <c r="T423" s="3"/>
    </row>
    <row r="424" spans="1:20" x14ac:dyDescent="0.3">
      <c r="A424">
        <v>423</v>
      </c>
      <c r="B424" t="s">
        <v>1477</v>
      </c>
      <c r="C424">
        <f t="shared" si="6"/>
        <v>42</v>
      </c>
      <c r="D424" s="1">
        <v>43392</v>
      </c>
      <c r="E424" s="1">
        <v>43396</v>
      </c>
      <c r="F424" t="s">
        <v>46</v>
      </c>
      <c r="G424" t="s">
        <v>1478</v>
      </c>
      <c r="H424" t="s">
        <v>1479</v>
      </c>
      <c r="I424" t="s">
        <v>37</v>
      </c>
      <c r="J424" t="s">
        <v>23</v>
      </c>
      <c r="K424" t="s">
        <v>1480</v>
      </c>
      <c r="L424" t="s">
        <v>1244</v>
      </c>
      <c r="M424">
        <v>1841</v>
      </c>
      <c r="N424" t="s">
        <v>144</v>
      </c>
      <c r="O424" t="s">
        <v>1481</v>
      </c>
      <c r="P424" t="s">
        <v>28</v>
      </c>
      <c r="Q424" t="s">
        <v>61</v>
      </c>
      <c r="R424" t="s">
        <v>1482</v>
      </c>
      <c r="S424">
        <v>56.56</v>
      </c>
      <c r="T424" s="3"/>
    </row>
    <row r="425" spans="1:20" x14ac:dyDescent="0.3">
      <c r="A425">
        <v>424</v>
      </c>
      <c r="B425" t="s">
        <v>1477</v>
      </c>
      <c r="C425">
        <f t="shared" si="6"/>
        <v>42</v>
      </c>
      <c r="D425" s="1">
        <v>43392</v>
      </c>
      <c r="E425" s="1">
        <v>43396</v>
      </c>
      <c r="F425" t="s">
        <v>46</v>
      </c>
      <c r="G425" t="s">
        <v>1478</v>
      </c>
      <c r="H425" t="s">
        <v>1479</v>
      </c>
      <c r="I425" t="s">
        <v>37</v>
      </c>
      <c r="J425" t="s">
        <v>23</v>
      </c>
      <c r="K425" t="s">
        <v>1480</v>
      </c>
      <c r="L425" t="s">
        <v>1244</v>
      </c>
      <c r="M425">
        <v>1841</v>
      </c>
      <c r="N425" t="s">
        <v>144</v>
      </c>
      <c r="O425" t="s">
        <v>1483</v>
      </c>
      <c r="P425" t="s">
        <v>42</v>
      </c>
      <c r="Q425" t="s">
        <v>55</v>
      </c>
      <c r="R425" t="s">
        <v>1484</v>
      </c>
      <c r="S425">
        <v>32.700000000000003</v>
      </c>
      <c r="T425" s="3"/>
    </row>
    <row r="426" spans="1:20" x14ac:dyDescent="0.3">
      <c r="A426">
        <v>425</v>
      </c>
      <c r="B426" t="s">
        <v>1485</v>
      </c>
      <c r="C426">
        <f t="shared" si="6"/>
        <v>34</v>
      </c>
      <c r="D426" s="1">
        <v>43333</v>
      </c>
      <c r="E426" s="1">
        <v>43335</v>
      </c>
      <c r="F426" t="s">
        <v>19</v>
      </c>
      <c r="G426" t="s">
        <v>1486</v>
      </c>
      <c r="H426" t="s">
        <v>1487</v>
      </c>
      <c r="I426" t="s">
        <v>22</v>
      </c>
      <c r="J426" t="s">
        <v>23</v>
      </c>
      <c r="K426" t="s">
        <v>324</v>
      </c>
      <c r="L426" t="s">
        <v>1488</v>
      </c>
      <c r="M426">
        <v>39212</v>
      </c>
      <c r="N426" t="s">
        <v>26</v>
      </c>
      <c r="O426" t="s">
        <v>1489</v>
      </c>
      <c r="P426" t="s">
        <v>28</v>
      </c>
      <c r="Q426" t="s">
        <v>32</v>
      </c>
      <c r="R426" t="s">
        <v>1490</v>
      </c>
      <c r="S426">
        <v>866.4</v>
      </c>
      <c r="T426" s="3"/>
    </row>
    <row r="427" spans="1:20" x14ac:dyDescent="0.3">
      <c r="A427">
        <v>426</v>
      </c>
      <c r="B427" t="s">
        <v>1491</v>
      </c>
      <c r="C427">
        <f t="shared" si="6"/>
        <v>47</v>
      </c>
      <c r="D427" s="1">
        <v>43427</v>
      </c>
      <c r="E427" s="1">
        <v>43430</v>
      </c>
      <c r="F427" t="s">
        <v>19</v>
      </c>
      <c r="G427" t="s">
        <v>260</v>
      </c>
      <c r="H427" t="s">
        <v>261</v>
      </c>
      <c r="I427" t="s">
        <v>37</v>
      </c>
      <c r="J427" t="s">
        <v>23</v>
      </c>
      <c r="K427" t="s">
        <v>1492</v>
      </c>
      <c r="L427" t="s">
        <v>234</v>
      </c>
      <c r="M427">
        <v>48187</v>
      </c>
      <c r="N427" t="s">
        <v>101</v>
      </c>
      <c r="O427" t="s">
        <v>1493</v>
      </c>
      <c r="P427" t="s">
        <v>28</v>
      </c>
      <c r="Q427" t="s">
        <v>61</v>
      </c>
      <c r="R427" t="s">
        <v>1494</v>
      </c>
      <c r="S427">
        <v>28.4</v>
      </c>
      <c r="T427" s="3"/>
    </row>
    <row r="428" spans="1:20" x14ac:dyDescent="0.3">
      <c r="A428">
        <v>427</v>
      </c>
      <c r="B428" t="s">
        <v>1491</v>
      </c>
      <c r="C428">
        <f t="shared" si="6"/>
        <v>47</v>
      </c>
      <c r="D428" s="1">
        <v>43427</v>
      </c>
      <c r="E428" s="1">
        <v>43430</v>
      </c>
      <c r="F428" t="s">
        <v>19</v>
      </c>
      <c r="G428" t="s">
        <v>260</v>
      </c>
      <c r="H428" t="s">
        <v>261</v>
      </c>
      <c r="I428" t="s">
        <v>37</v>
      </c>
      <c r="J428" t="s">
        <v>23</v>
      </c>
      <c r="K428" t="s">
        <v>1492</v>
      </c>
      <c r="L428" t="s">
        <v>234</v>
      </c>
      <c r="M428">
        <v>48187</v>
      </c>
      <c r="N428" t="s">
        <v>101</v>
      </c>
      <c r="O428" t="s">
        <v>1495</v>
      </c>
      <c r="P428" t="s">
        <v>42</v>
      </c>
      <c r="Q428" t="s">
        <v>71</v>
      </c>
      <c r="R428" t="s">
        <v>1496</v>
      </c>
      <c r="S428">
        <v>287.92</v>
      </c>
      <c r="T428" s="3"/>
    </row>
    <row r="429" spans="1:20" x14ac:dyDescent="0.3">
      <c r="A429">
        <v>428</v>
      </c>
      <c r="B429" t="s">
        <v>1497</v>
      </c>
      <c r="C429">
        <f t="shared" si="6"/>
        <v>37</v>
      </c>
      <c r="D429" s="1">
        <v>42259</v>
      </c>
      <c r="E429" s="1">
        <v>42260</v>
      </c>
      <c r="F429" t="s">
        <v>184</v>
      </c>
      <c r="G429" t="s">
        <v>1498</v>
      </c>
      <c r="H429" t="s">
        <v>1499</v>
      </c>
      <c r="I429" t="s">
        <v>98</v>
      </c>
      <c r="J429" t="s">
        <v>23</v>
      </c>
      <c r="K429" t="s">
        <v>1500</v>
      </c>
      <c r="L429" t="s">
        <v>263</v>
      </c>
      <c r="M429">
        <v>10801</v>
      </c>
      <c r="N429" t="s">
        <v>144</v>
      </c>
      <c r="O429" t="s">
        <v>1501</v>
      </c>
      <c r="P429" t="s">
        <v>67</v>
      </c>
      <c r="Q429" t="s">
        <v>680</v>
      </c>
      <c r="R429" t="s">
        <v>1502</v>
      </c>
      <c r="S429">
        <v>69.989999999999995</v>
      </c>
      <c r="T429" s="3"/>
    </row>
    <row r="430" spans="1:20" x14ac:dyDescent="0.3">
      <c r="A430">
        <v>429</v>
      </c>
      <c r="B430" t="s">
        <v>1503</v>
      </c>
      <c r="C430">
        <f t="shared" si="6"/>
        <v>40</v>
      </c>
      <c r="D430" s="1">
        <v>43374</v>
      </c>
      <c r="E430" s="1">
        <v>43381</v>
      </c>
      <c r="F430" t="s">
        <v>46</v>
      </c>
      <c r="G430" t="s">
        <v>1504</v>
      </c>
      <c r="H430" t="s">
        <v>1505</v>
      </c>
      <c r="I430" t="s">
        <v>37</v>
      </c>
      <c r="J430" t="s">
        <v>23</v>
      </c>
      <c r="K430" t="s">
        <v>676</v>
      </c>
      <c r="L430" t="s">
        <v>100</v>
      </c>
      <c r="M430">
        <v>78207</v>
      </c>
      <c r="N430" t="s">
        <v>101</v>
      </c>
      <c r="O430" t="s">
        <v>1506</v>
      </c>
      <c r="P430" t="s">
        <v>42</v>
      </c>
      <c r="Q430" t="s">
        <v>64</v>
      </c>
      <c r="R430" t="s">
        <v>1507</v>
      </c>
      <c r="S430">
        <v>6.6719999999999997</v>
      </c>
      <c r="T430" s="3"/>
    </row>
    <row r="431" spans="1:20" x14ac:dyDescent="0.3">
      <c r="A431">
        <v>430</v>
      </c>
      <c r="B431" t="s">
        <v>1508</v>
      </c>
      <c r="C431">
        <f t="shared" si="6"/>
        <v>15</v>
      </c>
      <c r="D431" s="1">
        <v>42840</v>
      </c>
      <c r="E431" s="1">
        <v>42846</v>
      </c>
      <c r="F431" t="s">
        <v>46</v>
      </c>
      <c r="G431" t="s">
        <v>1509</v>
      </c>
      <c r="H431" t="s">
        <v>1510</v>
      </c>
      <c r="I431" t="s">
        <v>98</v>
      </c>
      <c r="J431" t="s">
        <v>23</v>
      </c>
      <c r="K431" t="s">
        <v>1511</v>
      </c>
      <c r="L431" t="s">
        <v>84</v>
      </c>
      <c r="M431">
        <v>28052</v>
      </c>
      <c r="N431" t="s">
        <v>26</v>
      </c>
      <c r="O431" t="s">
        <v>1512</v>
      </c>
      <c r="P431" t="s">
        <v>42</v>
      </c>
      <c r="Q431" t="s">
        <v>71</v>
      </c>
      <c r="R431" t="s">
        <v>1513</v>
      </c>
      <c r="S431">
        <v>189.58799999999999</v>
      </c>
      <c r="T431" s="3"/>
    </row>
    <row r="432" spans="1:20" x14ac:dyDescent="0.3">
      <c r="A432">
        <v>431</v>
      </c>
      <c r="B432" t="s">
        <v>1508</v>
      </c>
      <c r="C432">
        <f t="shared" si="6"/>
        <v>15</v>
      </c>
      <c r="D432" s="1">
        <v>42840</v>
      </c>
      <c r="E432" s="1">
        <v>42846</v>
      </c>
      <c r="F432" t="s">
        <v>46</v>
      </c>
      <c r="G432" t="s">
        <v>1509</v>
      </c>
      <c r="H432" t="s">
        <v>1510</v>
      </c>
      <c r="I432" t="s">
        <v>98</v>
      </c>
      <c r="J432" t="s">
        <v>23</v>
      </c>
      <c r="K432" t="s">
        <v>1511</v>
      </c>
      <c r="L432" t="s">
        <v>84</v>
      </c>
      <c r="M432">
        <v>28052</v>
      </c>
      <c r="N432" t="s">
        <v>26</v>
      </c>
      <c r="O432" t="s">
        <v>728</v>
      </c>
      <c r="P432" t="s">
        <v>67</v>
      </c>
      <c r="Q432" t="s">
        <v>157</v>
      </c>
      <c r="R432" t="s">
        <v>729</v>
      </c>
      <c r="S432">
        <v>408.74400000000003</v>
      </c>
      <c r="T432" s="3"/>
    </row>
    <row r="433" spans="1:20" x14ac:dyDescent="0.3">
      <c r="A433">
        <v>432</v>
      </c>
      <c r="B433" t="s">
        <v>1508</v>
      </c>
      <c r="C433">
        <f t="shared" si="6"/>
        <v>15</v>
      </c>
      <c r="D433" s="1">
        <v>42840</v>
      </c>
      <c r="E433" s="1">
        <v>42846</v>
      </c>
      <c r="F433" t="s">
        <v>46</v>
      </c>
      <c r="G433" t="s">
        <v>1509</v>
      </c>
      <c r="H433" t="s">
        <v>1510</v>
      </c>
      <c r="I433" t="s">
        <v>98</v>
      </c>
      <c r="J433" t="s">
        <v>23</v>
      </c>
      <c r="K433" t="s">
        <v>1511</v>
      </c>
      <c r="L433" t="s">
        <v>84</v>
      </c>
      <c r="M433">
        <v>28052</v>
      </c>
      <c r="N433" t="s">
        <v>26</v>
      </c>
      <c r="O433" t="s">
        <v>728</v>
      </c>
      <c r="P433" t="s">
        <v>67</v>
      </c>
      <c r="Q433" t="s">
        <v>157</v>
      </c>
      <c r="R433" t="s">
        <v>729</v>
      </c>
      <c r="S433">
        <v>291.95999999999998</v>
      </c>
      <c r="T433" s="3"/>
    </row>
    <row r="434" spans="1:20" x14ac:dyDescent="0.3">
      <c r="A434">
        <v>433</v>
      </c>
      <c r="B434" t="s">
        <v>1508</v>
      </c>
      <c r="C434">
        <f t="shared" si="6"/>
        <v>15</v>
      </c>
      <c r="D434" s="1">
        <v>42840</v>
      </c>
      <c r="E434" s="1">
        <v>42846</v>
      </c>
      <c r="F434" t="s">
        <v>46</v>
      </c>
      <c r="G434" t="s">
        <v>1509</v>
      </c>
      <c r="H434" t="s">
        <v>1510</v>
      </c>
      <c r="I434" t="s">
        <v>98</v>
      </c>
      <c r="J434" t="s">
        <v>23</v>
      </c>
      <c r="K434" t="s">
        <v>1511</v>
      </c>
      <c r="L434" t="s">
        <v>84</v>
      </c>
      <c r="M434">
        <v>28052</v>
      </c>
      <c r="N434" t="s">
        <v>26</v>
      </c>
      <c r="O434" t="s">
        <v>1514</v>
      </c>
      <c r="P434" t="s">
        <v>42</v>
      </c>
      <c r="Q434" t="s">
        <v>55</v>
      </c>
      <c r="R434" t="s">
        <v>1515</v>
      </c>
      <c r="S434">
        <v>4.7679999999999998</v>
      </c>
      <c r="T434" s="3"/>
    </row>
    <row r="435" spans="1:20" x14ac:dyDescent="0.3">
      <c r="A435">
        <v>434</v>
      </c>
      <c r="B435" t="s">
        <v>1516</v>
      </c>
      <c r="C435">
        <f t="shared" si="6"/>
        <v>23</v>
      </c>
      <c r="D435" s="1">
        <v>42892</v>
      </c>
      <c r="E435" s="1">
        <v>42893</v>
      </c>
      <c r="F435" t="s">
        <v>184</v>
      </c>
      <c r="G435" t="s">
        <v>640</v>
      </c>
      <c r="H435" t="s">
        <v>641</v>
      </c>
      <c r="I435" t="s">
        <v>22</v>
      </c>
      <c r="J435" t="s">
        <v>23</v>
      </c>
      <c r="K435" t="s">
        <v>1243</v>
      </c>
      <c r="L435" t="s">
        <v>1244</v>
      </c>
      <c r="M435">
        <v>1852</v>
      </c>
      <c r="N435" t="s">
        <v>144</v>
      </c>
      <c r="O435" t="s">
        <v>1517</v>
      </c>
      <c r="P435" t="s">
        <v>42</v>
      </c>
      <c r="Q435" t="s">
        <v>55</v>
      </c>
      <c r="R435" t="s">
        <v>1518</v>
      </c>
      <c r="S435">
        <v>714.3</v>
      </c>
      <c r="T435" s="3"/>
    </row>
    <row r="436" spans="1:20" x14ac:dyDescent="0.3">
      <c r="A436">
        <v>435</v>
      </c>
      <c r="B436" t="s">
        <v>1519</v>
      </c>
      <c r="C436">
        <f t="shared" si="6"/>
        <v>51</v>
      </c>
      <c r="D436" s="1">
        <v>42357</v>
      </c>
      <c r="E436" s="1">
        <v>42363</v>
      </c>
      <c r="F436" t="s">
        <v>46</v>
      </c>
      <c r="G436" t="s">
        <v>1520</v>
      </c>
      <c r="H436" t="s">
        <v>1521</v>
      </c>
      <c r="I436" t="s">
        <v>22</v>
      </c>
      <c r="J436" t="s">
        <v>23</v>
      </c>
      <c r="K436" t="s">
        <v>1522</v>
      </c>
      <c r="L436" t="s">
        <v>50</v>
      </c>
      <c r="M436">
        <v>32216</v>
      </c>
      <c r="N436" t="s">
        <v>26</v>
      </c>
      <c r="O436" t="s">
        <v>1523</v>
      </c>
      <c r="P436" t="s">
        <v>42</v>
      </c>
      <c r="Q436" t="s">
        <v>71</v>
      </c>
      <c r="R436" t="s">
        <v>1524</v>
      </c>
      <c r="S436">
        <v>4.8120000000000003</v>
      </c>
      <c r="T436" s="3"/>
    </row>
    <row r="437" spans="1:20" x14ac:dyDescent="0.3">
      <c r="A437">
        <v>436</v>
      </c>
      <c r="B437" t="s">
        <v>1519</v>
      </c>
      <c r="C437">
        <f t="shared" si="6"/>
        <v>51</v>
      </c>
      <c r="D437" s="1">
        <v>42357</v>
      </c>
      <c r="E437" s="1">
        <v>42363</v>
      </c>
      <c r="F437" t="s">
        <v>46</v>
      </c>
      <c r="G437" t="s">
        <v>1520</v>
      </c>
      <c r="H437" t="s">
        <v>1521</v>
      </c>
      <c r="I437" t="s">
        <v>22</v>
      </c>
      <c r="J437" t="s">
        <v>23</v>
      </c>
      <c r="K437" t="s">
        <v>1522</v>
      </c>
      <c r="L437" t="s">
        <v>50</v>
      </c>
      <c r="M437">
        <v>32216</v>
      </c>
      <c r="N437" t="s">
        <v>26</v>
      </c>
      <c r="O437" t="s">
        <v>1525</v>
      </c>
      <c r="P437" t="s">
        <v>67</v>
      </c>
      <c r="Q437" t="s">
        <v>157</v>
      </c>
      <c r="R437" t="s">
        <v>1526</v>
      </c>
      <c r="S437">
        <v>247.8</v>
      </c>
      <c r="T437" s="3"/>
    </row>
    <row r="438" spans="1:20" x14ac:dyDescent="0.3">
      <c r="A438">
        <v>437</v>
      </c>
      <c r="B438" t="s">
        <v>1527</v>
      </c>
      <c r="C438">
        <f t="shared" si="6"/>
        <v>24</v>
      </c>
      <c r="D438" s="1">
        <v>42898</v>
      </c>
      <c r="E438" s="1">
        <v>42900</v>
      </c>
      <c r="F438" t="s">
        <v>19</v>
      </c>
      <c r="G438" t="s">
        <v>1528</v>
      </c>
      <c r="H438" t="s">
        <v>1529</v>
      </c>
      <c r="I438" t="s">
        <v>98</v>
      </c>
      <c r="J438" t="s">
        <v>23</v>
      </c>
      <c r="K438" t="s">
        <v>299</v>
      </c>
      <c r="L438" t="s">
        <v>207</v>
      </c>
      <c r="M438">
        <v>60623</v>
      </c>
      <c r="N438" t="s">
        <v>101</v>
      </c>
      <c r="O438" t="s">
        <v>1530</v>
      </c>
      <c r="P438" t="s">
        <v>67</v>
      </c>
      <c r="Q438" t="s">
        <v>680</v>
      </c>
      <c r="R438" t="s">
        <v>1531</v>
      </c>
      <c r="S438">
        <v>1007.979</v>
      </c>
      <c r="T438" s="3"/>
    </row>
    <row r="439" spans="1:20" x14ac:dyDescent="0.3">
      <c r="A439">
        <v>438</v>
      </c>
      <c r="B439" t="s">
        <v>1527</v>
      </c>
      <c r="C439">
        <f t="shared" si="6"/>
        <v>24</v>
      </c>
      <c r="D439" s="1">
        <v>42898</v>
      </c>
      <c r="E439" s="1">
        <v>42900</v>
      </c>
      <c r="F439" t="s">
        <v>19</v>
      </c>
      <c r="G439" t="s">
        <v>1528</v>
      </c>
      <c r="H439" t="s">
        <v>1529</v>
      </c>
      <c r="I439" t="s">
        <v>98</v>
      </c>
      <c r="J439" t="s">
        <v>23</v>
      </c>
      <c r="K439" t="s">
        <v>299</v>
      </c>
      <c r="L439" t="s">
        <v>207</v>
      </c>
      <c r="M439">
        <v>60623</v>
      </c>
      <c r="N439" t="s">
        <v>101</v>
      </c>
      <c r="O439" t="s">
        <v>1250</v>
      </c>
      <c r="P439" t="s">
        <v>42</v>
      </c>
      <c r="Q439" t="s">
        <v>86</v>
      </c>
      <c r="R439" t="s">
        <v>1443</v>
      </c>
      <c r="S439">
        <v>313.488</v>
      </c>
      <c r="T439" s="3"/>
    </row>
    <row r="440" spans="1:20" x14ac:dyDescent="0.3">
      <c r="A440">
        <v>439</v>
      </c>
      <c r="B440" t="s">
        <v>1532</v>
      </c>
      <c r="C440">
        <f t="shared" si="6"/>
        <v>37</v>
      </c>
      <c r="D440" s="1">
        <v>43358</v>
      </c>
      <c r="E440" s="1">
        <v>43362</v>
      </c>
      <c r="F440" t="s">
        <v>46</v>
      </c>
      <c r="G440" t="s">
        <v>1533</v>
      </c>
      <c r="H440" t="s">
        <v>1534</v>
      </c>
      <c r="I440" t="s">
        <v>37</v>
      </c>
      <c r="J440" t="s">
        <v>23</v>
      </c>
      <c r="K440" t="s">
        <v>180</v>
      </c>
      <c r="L440" t="s">
        <v>100</v>
      </c>
      <c r="M440">
        <v>77070</v>
      </c>
      <c r="N440" t="s">
        <v>101</v>
      </c>
      <c r="O440" t="s">
        <v>1535</v>
      </c>
      <c r="P440" t="s">
        <v>42</v>
      </c>
      <c r="Q440" t="s">
        <v>86</v>
      </c>
      <c r="R440" t="s">
        <v>1536</v>
      </c>
      <c r="S440">
        <v>31.872</v>
      </c>
      <c r="T440" s="3"/>
    </row>
    <row r="441" spans="1:20" x14ac:dyDescent="0.3">
      <c r="A441">
        <v>440</v>
      </c>
      <c r="B441" t="s">
        <v>1537</v>
      </c>
      <c r="C441">
        <f t="shared" si="6"/>
        <v>3</v>
      </c>
      <c r="D441" s="1">
        <v>43120</v>
      </c>
      <c r="E441" s="1">
        <v>43123</v>
      </c>
      <c r="F441" t="s">
        <v>19</v>
      </c>
      <c r="G441" t="s">
        <v>477</v>
      </c>
      <c r="H441" t="s">
        <v>478</v>
      </c>
      <c r="I441" t="s">
        <v>37</v>
      </c>
      <c r="J441" t="s">
        <v>23</v>
      </c>
      <c r="K441" t="s">
        <v>262</v>
      </c>
      <c r="L441" t="s">
        <v>263</v>
      </c>
      <c r="M441">
        <v>10024</v>
      </c>
      <c r="N441" t="s">
        <v>144</v>
      </c>
      <c r="O441" t="s">
        <v>1538</v>
      </c>
      <c r="P441" t="s">
        <v>28</v>
      </c>
      <c r="Q441" t="s">
        <v>32</v>
      </c>
      <c r="R441" t="s">
        <v>1539</v>
      </c>
      <c r="S441">
        <v>207.846</v>
      </c>
      <c r="T441" s="3"/>
    </row>
    <row r="442" spans="1:20" x14ac:dyDescent="0.3">
      <c r="A442">
        <v>441</v>
      </c>
      <c r="B442" t="s">
        <v>1540</v>
      </c>
      <c r="C442">
        <f t="shared" si="6"/>
        <v>36</v>
      </c>
      <c r="D442" s="1">
        <v>42983</v>
      </c>
      <c r="E442" s="1">
        <v>42985</v>
      </c>
      <c r="F442" t="s">
        <v>19</v>
      </c>
      <c r="G442" t="s">
        <v>107</v>
      </c>
      <c r="H442" t="s">
        <v>108</v>
      </c>
      <c r="I442" t="s">
        <v>22</v>
      </c>
      <c r="J442" t="s">
        <v>23</v>
      </c>
      <c r="K442" t="s">
        <v>878</v>
      </c>
      <c r="L442" t="s">
        <v>234</v>
      </c>
      <c r="M442">
        <v>48227</v>
      </c>
      <c r="N442" t="s">
        <v>101</v>
      </c>
      <c r="O442" t="s">
        <v>1541</v>
      </c>
      <c r="P442" t="s">
        <v>28</v>
      </c>
      <c r="Q442" t="s">
        <v>61</v>
      </c>
      <c r="R442" t="s">
        <v>1542</v>
      </c>
      <c r="S442">
        <v>12.22</v>
      </c>
      <c r="T442" s="3"/>
    </row>
    <row r="443" spans="1:20" x14ac:dyDescent="0.3">
      <c r="A443">
        <v>442</v>
      </c>
      <c r="B443" t="s">
        <v>1540</v>
      </c>
      <c r="C443">
        <f t="shared" si="6"/>
        <v>36</v>
      </c>
      <c r="D443" s="1">
        <v>42983</v>
      </c>
      <c r="E443" s="1">
        <v>42985</v>
      </c>
      <c r="F443" t="s">
        <v>19</v>
      </c>
      <c r="G443" t="s">
        <v>107</v>
      </c>
      <c r="H443" t="s">
        <v>108</v>
      </c>
      <c r="I443" t="s">
        <v>22</v>
      </c>
      <c r="J443" t="s">
        <v>23</v>
      </c>
      <c r="K443" t="s">
        <v>878</v>
      </c>
      <c r="L443" t="s">
        <v>234</v>
      </c>
      <c r="M443">
        <v>48227</v>
      </c>
      <c r="N443" t="s">
        <v>101</v>
      </c>
      <c r="O443" t="s">
        <v>1543</v>
      </c>
      <c r="P443" t="s">
        <v>42</v>
      </c>
      <c r="Q443" t="s">
        <v>55</v>
      </c>
      <c r="R443" t="s">
        <v>1544</v>
      </c>
      <c r="S443">
        <v>194.94</v>
      </c>
      <c r="T443" s="3"/>
    </row>
    <row r="444" spans="1:20" x14ac:dyDescent="0.3">
      <c r="A444">
        <v>443</v>
      </c>
      <c r="B444" t="s">
        <v>1540</v>
      </c>
      <c r="C444">
        <f t="shared" si="6"/>
        <v>36</v>
      </c>
      <c r="D444" s="1">
        <v>42983</v>
      </c>
      <c r="E444" s="1">
        <v>42985</v>
      </c>
      <c r="F444" t="s">
        <v>19</v>
      </c>
      <c r="G444" t="s">
        <v>107</v>
      </c>
      <c r="H444" t="s">
        <v>108</v>
      </c>
      <c r="I444" t="s">
        <v>22</v>
      </c>
      <c r="J444" t="s">
        <v>23</v>
      </c>
      <c r="K444" t="s">
        <v>878</v>
      </c>
      <c r="L444" t="s">
        <v>234</v>
      </c>
      <c r="M444">
        <v>48227</v>
      </c>
      <c r="N444" t="s">
        <v>101</v>
      </c>
      <c r="O444" t="s">
        <v>1545</v>
      </c>
      <c r="P444" t="s">
        <v>42</v>
      </c>
      <c r="Q444" t="s">
        <v>55</v>
      </c>
      <c r="R444" t="s">
        <v>1546</v>
      </c>
      <c r="S444">
        <v>70.95</v>
      </c>
      <c r="T444" s="3"/>
    </row>
    <row r="445" spans="1:20" x14ac:dyDescent="0.3">
      <c r="A445">
        <v>444</v>
      </c>
      <c r="B445" t="s">
        <v>1540</v>
      </c>
      <c r="C445">
        <f t="shared" si="6"/>
        <v>36</v>
      </c>
      <c r="D445" s="1">
        <v>42983</v>
      </c>
      <c r="E445" s="1">
        <v>42985</v>
      </c>
      <c r="F445" t="s">
        <v>19</v>
      </c>
      <c r="G445" t="s">
        <v>107</v>
      </c>
      <c r="H445" t="s">
        <v>108</v>
      </c>
      <c r="I445" t="s">
        <v>22</v>
      </c>
      <c r="J445" t="s">
        <v>23</v>
      </c>
      <c r="K445" t="s">
        <v>878</v>
      </c>
      <c r="L445" t="s">
        <v>234</v>
      </c>
      <c r="M445">
        <v>48227</v>
      </c>
      <c r="N445" t="s">
        <v>101</v>
      </c>
      <c r="O445" t="s">
        <v>1547</v>
      </c>
      <c r="P445" t="s">
        <v>42</v>
      </c>
      <c r="Q445" t="s">
        <v>86</v>
      </c>
      <c r="R445" t="s">
        <v>1548</v>
      </c>
      <c r="S445">
        <v>91.36</v>
      </c>
      <c r="T445" s="3"/>
    </row>
    <row r="446" spans="1:20" x14ac:dyDescent="0.3">
      <c r="A446">
        <v>445</v>
      </c>
      <c r="B446" t="s">
        <v>1540</v>
      </c>
      <c r="C446">
        <f t="shared" si="6"/>
        <v>36</v>
      </c>
      <c r="D446" s="1">
        <v>42983</v>
      </c>
      <c r="E446" s="1">
        <v>42985</v>
      </c>
      <c r="F446" t="s">
        <v>19</v>
      </c>
      <c r="G446" t="s">
        <v>107</v>
      </c>
      <c r="H446" t="s">
        <v>108</v>
      </c>
      <c r="I446" t="s">
        <v>22</v>
      </c>
      <c r="J446" t="s">
        <v>23</v>
      </c>
      <c r="K446" t="s">
        <v>878</v>
      </c>
      <c r="L446" t="s">
        <v>234</v>
      </c>
      <c r="M446">
        <v>48227</v>
      </c>
      <c r="N446" t="s">
        <v>101</v>
      </c>
      <c r="O446" t="s">
        <v>1549</v>
      </c>
      <c r="P446" t="s">
        <v>28</v>
      </c>
      <c r="Q446" t="s">
        <v>32</v>
      </c>
      <c r="R446" t="s">
        <v>1550</v>
      </c>
      <c r="S446">
        <v>242.94</v>
      </c>
      <c r="T446" s="3"/>
    </row>
    <row r="447" spans="1:20" x14ac:dyDescent="0.3">
      <c r="A447">
        <v>446</v>
      </c>
      <c r="B447" t="s">
        <v>1540</v>
      </c>
      <c r="C447">
        <f t="shared" si="6"/>
        <v>36</v>
      </c>
      <c r="D447" s="1">
        <v>42983</v>
      </c>
      <c r="E447" s="1">
        <v>42985</v>
      </c>
      <c r="F447" t="s">
        <v>19</v>
      </c>
      <c r="G447" t="s">
        <v>107</v>
      </c>
      <c r="H447" t="s">
        <v>108</v>
      </c>
      <c r="I447" t="s">
        <v>22</v>
      </c>
      <c r="J447" t="s">
        <v>23</v>
      </c>
      <c r="K447" t="s">
        <v>878</v>
      </c>
      <c r="L447" t="s">
        <v>234</v>
      </c>
      <c r="M447">
        <v>48227</v>
      </c>
      <c r="N447" t="s">
        <v>101</v>
      </c>
      <c r="O447" t="s">
        <v>1551</v>
      </c>
      <c r="P447" t="s">
        <v>42</v>
      </c>
      <c r="Q447" t="s">
        <v>43</v>
      </c>
      <c r="R447" t="s">
        <v>1552</v>
      </c>
      <c r="S447">
        <v>22.05</v>
      </c>
      <c r="T447" s="3"/>
    </row>
    <row r="448" spans="1:20" x14ac:dyDescent="0.3">
      <c r="A448">
        <v>447</v>
      </c>
      <c r="B448" t="s">
        <v>1553</v>
      </c>
      <c r="C448">
        <f t="shared" si="6"/>
        <v>12</v>
      </c>
      <c r="D448" s="1">
        <v>43179</v>
      </c>
      <c r="E448" s="1">
        <v>43184</v>
      </c>
      <c r="F448" t="s">
        <v>19</v>
      </c>
      <c r="G448" t="s">
        <v>1554</v>
      </c>
      <c r="H448" t="s">
        <v>1555</v>
      </c>
      <c r="I448" t="s">
        <v>22</v>
      </c>
      <c r="J448" t="s">
        <v>23</v>
      </c>
      <c r="K448" t="s">
        <v>493</v>
      </c>
      <c r="L448" t="s">
        <v>250</v>
      </c>
      <c r="M448">
        <v>47201</v>
      </c>
      <c r="N448" t="s">
        <v>101</v>
      </c>
      <c r="O448" t="s">
        <v>1556</v>
      </c>
      <c r="P448" t="s">
        <v>28</v>
      </c>
      <c r="Q448" t="s">
        <v>61</v>
      </c>
      <c r="R448" t="s">
        <v>1557</v>
      </c>
      <c r="S448">
        <v>2.91</v>
      </c>
      <c r="T448" s="3"/>
    </row>
    <row r="449" spans="1:20" x14ac:dyDescent="0.3">
      <c r="A449">
        <v>448</v>
      </c>
      <c r="B449" t="s">
        <v>1558</v>
      </c>
      <c r="C449">
        <f t="shared" si="6"/>
        <v>13</v>
      </c>
      <c r="D449" s="1">
        <v>42826</v>
      </c>
      <c r="E449" s="1">
        <v>42828</v>
      </c>
      <c r="F449" t="s">
        <v>19</v>
      </c>
      <c r="G449" t="s">
        <v>1559</v>
      </c>
      <c r="H449" t="s">
        <v>1560</v>
      </c>
      <c r="I449" t="s">
        <v>22</v>
      </c>
      <c r="J449" t="s">
        <v>23</v>
      </c>
      <c r="K449" t="s">
        <v>1561</v>
      </c>
      <c r="L449" t="s">
        <v>263</v>
      </c>
      <c r="M449">
        <v>13021</v>
      </c>
      <c r="N449" t="s">
        <v>144</v>
      </c>
      <c r="O449" t="s">
        <v>1562</v>
      </c>
      <c r="P449" t="s">
        <v>42</v>
      </c>
      <c r="Q449" t="s">
        <v>64</v>
      </c>
      <c r="R449" t="s">
        <v>1563</v>
      </c>
      <c r="S449">
        <v>59.52</v>
      </c>
      <c r="T449" s="3"/>
    </row>
    <row r="450" spans="1:20" x14ac:dyDescent="0.3">
      <c r="A450">
        <v>449</v>
      </c>
      <c r="B450" t="s">
        <v>1558</v>
      </c>
      <c r="C450">
        <f t="shared" si="6"/>
        <v>13</v>
      </c>
      <c r="D450" s="1">
        <v>42826</v>
      </c>
      <c r="E450" s="1">
        <v>42828</v>
      </c>
      <c r="F450" t="s">
        <v>19</v>
      </c>
      <c r="G450" t="s">
        <v>1559</v>
      </c>
      <c r="H450" t="s">
        <v>1560</v>
      </c>
      <c r="I450" t="s">
        <v>22</v>
      </c>
      <c r="J450" t="s">
        <v>23</v>
      </c>
      <c r="K450" t="s">
        <v>1561</v>
      </c>
      <c r="L450" t="s">
        <v>263</v>
      </c>
      <c r="M450">
        <v>13021</v>
      </c>
      <c r="N450" t="s">
        <v>144</v>
      </c>
      <c r="O450" t="s">
        <v>1564</v>
      </c>
      <c r="P450" t="s">
        <v>42</v>
      </c>
      <c r="Q450" t="s">
        <v>55</v>
      </c>
      <c r="R450" t="s">
        <v>1565</v>
      </c>
      <c r="S450">
        <v>161.94</v>
      </c>
      <c r="T450" s="3"/>
    </row>
    <row r="451" spans="1:20" x14ac:dyDescent="0.3">
      <c r="A451">
        <v>450</v>
      </c>
      <c r="B451" t="s">
        <v>1558</v>
      </c>
      <c r="C451">
        <f t="shared" ref="C451:C514" si="7">WEEKNUM(D451,1)</f>
        <v>13</v>
      </c>
      <c r="D451" s="1">
        <v>42826</v>
      </c>
      <c r="E451" s="1">
        <v>42828</v>
      </c>
      <c r="F451" t="s">
        <v>19</v>
      </c>
      <c r="G451" t="s">
        <v>1559</v>
      </c>
      <c r="H451" t="s">
        <v>1560</v>
      </c>
      <c r="I451" t="s">
        <v>22</v>
      </c>
      <c r="J451" t="s">
        <v>23</v>
      </c>
      <c r="K451" t="s">
        <v>1561</v>
      </c>
      <c r="L451" t="s">
        <v>263</v>
      </c>
      <c r="M451">
        <v>13021</v>
      </c>
      <c r="N451" t="s">
        <v>144</v>
      </c>
      <c r="O451" t="s">
        <v>1566</v>
      </c>
      <c r="P451" t="s">
        <v>42</v>
      </c>
      <c r="Q451" t="s">
        <v>64</v>
      </c>
      <c r="R451" t="s">
        <v>1567</v>
      </c>
      <c r="S451">
        <v>263.88</v>
      </c>
      <c r="T451" s="3"/>
    </row>
    <row r="452" spans="1:20" x14ac:dyDescent="0.3">
      <c r="A452">
        <v>451</v>
      </c>
      <c r="B452" t="s">
        <v>1558</v>
      </c>
      <c r="C452">
        <f t="shared" si="7"/>
        <v>13</v>
      </c>
      <c r="D452" s="1">
        <v>42826</v>
      </c>
      <c r="E452" s="1">
        <v>42828</v>
      </c>
      <c r="F452" t="s">
        <v>19</v>
      </c>
      <c r="G452" t="s">
        <v>1559</v>
      </c>
      <c r="H452" t="s">
        <v>1560</v>
      </c>
      <c r="I452" t="s">
        <v>22</v>
      </c>
      <c r="J452" t="s">
        <v>23</v>
      </c>
      <c r="K452" t="s">
        <v>1561</v>
      </c>
      <c r="L452" t="s">
        <v>263</v>
      </c>
      <c r="M452">
        <v>13021</v>
      </c>
      <c r="N452" t="s">
        <v>144</v>
      </c>
      <c r="O452" t="s">
        <v>1568</v>
      </c>
      <c r="P452" t="s">
        <v>42</v>
      </c>
      <c r="Q452" t="s">
        <v>64</v>
      </c>
      <c r="R452" t="s">
        <v>1569</v>
      </c>
      <c r="S452">
        <v>30.48</v>
      </c>
      <c r="T452" s="3"/>
    </row>
    <row r="453" spans="1:20" x14ac:dyDescent="0.3">
      <c r="A453">
        <v>452</v>
      </c>
      <c r="B453" t="s">
        <v>1558</v>
      </c>
      <c r="C453">
        <f t="shared" si="7"/>
        <v>13</v>
      </c>
      <c r="D453" s="1">
        <v>42826</v>
      </c>
      <c r="E453" s="1">
        <v>42828</v>
      </c>
      <c r="F453" t="s">
        <v>19</v>
      </c>
      <c r="G453" t="s">
        <v>1559</v>
      </c>
      <c r="H453" t="s">
        <v>1560</v>
      </c>
      <c r="I453" t="s">
        <v>22</v>
      </c>
      <c r="J453" t="s">
        <v>23</v>
      </c>
      <c r="K453" t="s">
        <v>1561</v>
      </c>
      <c r="L453" t="s">
        <v>263</v>
      </c>
      <c r="M453">
        <v>13021</v>
      </c>
      <c r="N453" t="s">
        <v>144</v>
      </c>
      <c r="O453" t="s">
        <v>1570</v>
      </c>
      <c r="P453" t="s">
        <v>42</v>
      </c>
      <c r="Q453" t="s">
        <v>64</v>
      </c>
      <c r="R453" t="s">
        <v>1571</v>
      </c>
      <c r="S453">
        <v>9.84</v>
      </c>
      <c r="T453" s="3"/>
    </row>
    <row r="454" spans="1:20" x14ac:dyDescent="0.3">
      <c r="A454">
        <v>453</v>
      </c>
      <c r="B454" t="s">
        <v>1558</v>
      </c>
      <c r="C454">
        <f t="shared" si="7"/>
        <v>13</v>
      </c>
      <c r="D454" s="1">
        <v>42826</v>
      </c>
      <c r="E454" s="1">
        <v>42828</v>
      </c>
      <c r="F454" t="s">
        <v>19</v>
      </c>
      <c r="G454" t="s">
        <v>1559</v>
      </c>
      <c r="H454" t="s">
        <v>1560</v>
      </c>
      <c r="I454" t="s">
        <v>22</v>
      </c>
      <c r="J454" t="s">
        <v>23</v>
      </c>
      <c r="K454" t="s">
        <v>1561</v>
      </c>
      <c r="L454" t="s">
        <v>263</v>
      </c>
      <c r="M454">
        <v>13021</v>
      </c>
      <c r="N454" t="s">
        <v>144</v>
      </c>
      <c r="O454" t="s">
        <v>1572</v>
      </c>
      <c r="P454" t="s">
        <v>67</v>
      </c>
      <c r="Q454" t="s">
        <v>68</v>
      </c>
      <c r="R454" t="s">
        <v>1573</v>
      </c>
      <c r="S454">
        <v>35.119999999999997</v>
      </c>
      <c r="T454" s="3"/>
    </row>
    <row r="455" spans="1:20" x14ac:dyDescent="0.3">
      <c r="A455">
        <v>454</v>
      </c>
      <c r="B455" t="s">
        <v>1574</v>
      </c>
      <c r="C455">
        <f t="shared" si="7"/>
        <v>42</v>
      </c>
      <c r="D455" s="1">
        <v>43393</v>
      </c>
      <c r="E455" s="1">
        <v>43397</v>
      </c>
      <c r="F455" t="s">
        <v>46</v>
      </c>
      <c r="G455" t="s">
        <v>1575</v>
      </c>
      <c r="H455" t="s">
        <v>1576</v>
      </c>
      <c r="I455" t="s">
        <v>37</v>
      </c>
      <c r="J455" t="s">
        <v>23</v>
      </c>
      <c r="K455" t="s">
        <v>799</v>
      </c>
      <c r="L455" t="s">
        <v>494</v>
      </c>
      <c r="M455">
        <v>44312</v>
      </c>
      <c r="N455" t="s">
        <v>144</v>
      </c>
      <c r="O455" t="s">
        <v>76</v>
      </c>
      <c r="P455" t="s">
        <v>28</v>
      </c>
      <c r="Q455" t="s">
        <v>52</v>
      </c>
      <c r="R455" t="s">
        <v>77</v>
      </c>
      <c r="S455">
        <v>284.36399999999998</v>
      </c>
      <c r="T455" s="3"/>
    </row>
    <row r="456" spans="1:20" x14ac:dyDescent="0.3">
      <c r="A456">
        <v>455</v>
      </c>
      <c r="B456" t="s">
        <v>1574</v>
      </c>
      <c r="C456">
        <f t="shared" si="7"/>
        <v>42</v>
      </c>
      <c r="D456" s="1">
        <v>43393</v>
      </c>
      <c r="E456" s="1">
        <v>43397</v>
      </c>
      <c r="F456" t="s">
        <v>46</v>
      </c>
      <c r="G456" t="s">
        <v>1575</v>
      </c>
      <c r="H456" t="s">
        <v>1576</v>
      </c>
      <c r="I456" t="s">
        <v>37</v>
      </c>
      <c r="J456" t="s">
        <v>23</v>
      </c>
      <c r="K456" t="s">
        <v>799</v>
      </c>
      <c r="L456" t="s">
        <v>494</v>
      </c>
      <c r="M456">
        <v>44312</v>
      </c>
      <c r="N456" t="s">
        <v>144</v>
      </c>
      <c r="O456" t="s">
        <v>1577</v>
      </c>
      <c r="P456" t="s">
        <v>42</v>
      </c>
      <c r="Q456" t="s">
        <v>55</v>
      </c>
      <c r="R456" t="s">
        <v>1578</v>
      </c>
      <c r="S456">
        <v>665.40800000000002</v>
      </c>
      <c r="T456" s="3"/>
    </row>
    <row r="457" spans="1:20" x14ac:dyDescent="0.3">
      <c r="A457">
        <v>456</v>
      </c>
      <c r="B457" t="s">
        <v>1579</v>
      </c>
      <c r="C457">
        <f t="shared" si="7"/>
        <v>50</v>
      </c>
      <c r="D457" s="1">
        <v>43082</v>
      </c>
      <c r="E457" s="1">
        <v>43086</v>
      </c>
      <c r="F457" t="s">
        <v>46</v>
      </c>
      <c r="G457" t="s">
        <v>1504</v>
      </c>
      <c r="H457" t="s">
        <v>1505</v>
      </c>
      <c r="I457" t="s">
        <v>37</v>
      </c>
      <c r="J457" t="s">
        <v>23</v>
      </c>
      <c r="K457" t="s">
        <v>1580</v>
      </c>
      <c r="L457" t="s">
        <v>646</v>
      </c>
      <c r="M457">
        <v>73071</v>
      </c>
      <c r="N457" t="s">
        <v>101</v>
      </c>
      <c r="O457" t="s">
        <v>1581</v>
      </c>
      <c r="P457" t="s">
        <v>67</v>
      </c>
      <c r="Q457" t="s">
        <v>157</v>
      </c>
      <c r="R457" t="s">
        <v>1582</v>
      </c>
      <c r="S457">
        <v>63.88</v>
      </c>
      <c r="T457" s="3"/>
    </row>
    <row r="458" spans="1:20" x14ac:dyDescent="0.3">
      <c r="A458">
        <v>457</v>
      </c>
      <c r="B458" t="s">
        <v>1583</v>
      </c>
      <c r="C458">
        <f t="shared" si="7"/>
        <v>7</v>
      </c>
      <c r="D458" s="1">
        <v>42047</v>
      </c>
      <c r="E458" s="1">
        <v>42053</v>
      </c>
      <c r="F458" t="s">
        <v>46</v>
      </c>
      <c r="G458" t="s">
        <v>1584</v>
      </c>
      <c r="H458" t="s">
        <v>1585</v>
      </c>
      <c r="I458" t="s">
        <v>22</v>
      </c>
      <c r="J458" t="s">
        <v>23</v>
      </c>
      <c r="K458" t="s">
        <v>83</v>
      </c>
      <c r="L458" t="s">
        <v>39</v>
      </c>
      <c r="M458">
        <v>94521</v>
      </c>
      <c r="N458" t="s">
        <v>40</v>
      </c>
      <c r="O458" t="s">
        <v>1586</v>
      </c>
      <c r="P458" t="s">
        <v>28</v>
      </c>
      <c r="Q458" t="s">
        <v>32</v>
      </c>
      <c r="R458" t="s">
        <v>1587</v>
      </c>
      <c r="S458">
        <v>129.56800000000001</v>
      </c>
      <c r="T458" s="3"/>
    </row>
    <row r="459" spans="1:20" x14ac:dyDescent="0.3">
      <c r="A459">
        <v>458</v>
      </c>
      <c r="B459" t="s">
        <v>1588</v>
      </c>
      <c r="C459">
        <f t="shared" si="7"/>
        <v>39</v>
      </c>
      <c r="D459" s="1">
        <v>43004</v>
      </c>
      <c r="E459" s="1">
        <v>43009</v>
      </c>
      <c r="F459" t="s">
        <v>46</v>
      </c>
      <c r="G459" t="s">
        <v>1486</v>
      </c>
      <c r="H459" t="s">
        <v>1487</v>
      </c>
      <c r="I459" t="s">
        <v>22</v>
      </c>
      <c r="J459" t="s">
        <v>23</v>
      </c>
      <c r="K459" t="s">
        <v>353</v>
      </c>
      <c r="L459" t="s">
        <v>207</v>
      </c>
      <c r="M459">
        <v>62521</v>
      </c>
      <c r="N459" t="s">
        <v>101</v>
      </c>
      <c r="O459" t="s">
        <v>1589</v>
      </c>
      <c r="P459" t="s">
        <v>28</v>
      </c>
      <c r="Q459" t="s">
        <v>32</v>
      </c>
      <c r="R459" t="s">
        <v>1590</v>
      </c>
      <c r="S459">
        <v>747.55799999999999</v>
      </c>
      <c r="T459" s="3"/>
    </row>
    <row r="460" spans="1:20" x14ac:dyDescent="0.3">
      <c r="A460">
        <v>459</v>
      </c>
      <c r="B460" t="s">
        <v>1588</v>
      </c>
      <c r="C460">
        <f t="shared" si="7"/>
        <v>39</v>
      </c>
      <c r="D460" s="1">
        <v>43004</v>
      </c>
      <c r="E460" s="1">
        <v>43009</v>
      </c>
      <c r="F460" t="s">
        <v>46</v>
      </c>
      <c r="G460" t="s">
        <v>1486</v>
      </c>
      <c r="H460" t="s">
        <v>1487</v>
      </c>
      <c r="I460" t="s">
        <v>22</v>
      </c>
      <c r="J460" t="s">
        <v>23</v>
      </c>
      <c r="K460" t="s">
        <v>353</v>
      </c>
      <c r="L460" t="s">
        <v>207</v>
      </c>
      <c r="M460">
        <v>62521</v>
      </c>
      <c r="N460" t="s">
        <v>101</v>
      </c>
      <c r="O460" t="s">
        <v>1591</v>
      </c>
      <c r="P460" t="s">
        <v>42</v>
      </c>
      <c r="Q460" t="s">
        <v>169</v>
      </c>
      <c r="R460" t="s">
        <v>667</v>
      </c>
      <c r="S460">
        <v>8.9280000000000008</v>
      </c>
      <c r="T460" s="3"/>
    </row>
    <row r="461" spans="1:20" x14ac:dyDescent="0.3">
      <c r="A461">
        <v>460</v>
      </c>
      <c r="B461" t="s">
        <v>1592</v>
      </c>
      <c r="C461">
        <f t="shared" si="7"/>
        <v>51</v>
      </c>
      <c r="D461" s="1">
        <v>42719</v>
      </c>
      <c r="E461" s="1">
        <v>42726</v>
      </c>
      <c r="F461" t="s">
        <v>46</v>
      </c>
      <c r="G461" t="s">
        <v>828</v>
      </c>
      <c r="H461" t="s">
        <v>829</v>
      </c>
      <c r="I461" t="s">
        <v>22</v>
      </c>
      <c r="J461" t="s">
        <v>23</v>
      </c>
      <c r="K461" t="s">
        <v>91</v>
      </c>
      <c r="L461" t="s">
        <v>92</v>
      </c>
      <c r="M461">
        <v>98115</v>
      </c>
      <c r="N461" t="s">
        <v>40</v>
      </c>
      <c r="O461" t="s">
        <v>1593</v>
      </c>
      <c r="P461" t="s">
        <v>42</v>
      </c>
      <c r="Q461" t="s">
        <v>74</v>
      </c>
      <c r="R461" t="s">
        <v>1594</v>
      </c>
      <c r="S461">
        <v>103.92</v>
      </c>
      <c r="T461" s="3"/>
    </row>
    <row r="462" spans="1:20" x14ac:dyDescent="0.3">
      <c r="A462">
        <v>461</v>
      </c>
      <c r="B462" t="s">
        <v>1592</v>
      </c>
      <c r="C462">
        <f t="shared" si="7"/>
        <v>51</v>
      </c>
      <c r="D462" s="1">
        <v>42719</v>
      </c>
      <c r="E462" s="1">
        <v>42726</v>
      </c>
      <c r="F462" t="s">
        <v>46</v>
      </c>
      <c r="G462" t="s">
        <v>828</v>
      </c>
      <c r="H462" t="s">
        <v>829</v>
      </c>
      <c r="I462" t="s">
        <v>22</v>
      </c>
      <c r="J462" t="s">
        <v>23</v>
      </c>
      <c r="K462" t="s">
        <v>91</v>
      </c>
      <c r="L462" t="s">
        <v>92</v>
      </c>
      <c r="M462">
        <v>98115</v>
      </c>
      <c r="N462" t="s">
        <v>40</v>
      </c>
      <c r="O462" t="s">
        <v>1595</v>
      </c>
      <c r="P462" t="s">
        <v>67</v>
      </c>
      <c r="Q462" t="s">
        <v>157</v>
      </c>
      <c r="R462" t="s">
        <v>1596</v>
      </c>
      <c r="S462">
        <v>899.91</v>
      </c>
      <c r="T462" s="3"/>
    </row>
    <row r="463" spans="1:20" x14ac:dyDescent="0.3">
      <c r="A463">
        <v>462</v>
      </c>
      <c r="B463" t="s">
        <v>1592</v>
      </c>
      <c r="C463">
        <f t="shared" si="7"/>
        <v>51</v>
      </c>
      <c r="D463" s="1">
        <v>42719</v>
      </c>
      <c r="E463" s="1">
        <v>42726</v>
      </c>
      <c r="F463" t="s">
        <v>46</v>
      </c>
      <c r="G463" t="s">
        <v>828</v>
      </c>
      <c r="H463" t="s">
        <v>829</v>
      </c>
      <c r="I463" t="s">
        <v>22</v>
      </c>
      <c r="J463" t="s">
        <v>23</v>
      </c>
      <c r="K463" t="s">
        <v>91</v>
      </c>
      <c r="L463" t="s">
        <v>92</v>
      </c>
      <c r="M463">
        <v>98115</v>
      </c>
      <c r="N463" t="s">
        <v>40</v>
      </c>
      <c r="O463" t="s">
        <v>1597</v>
      </c>
      <c r="P463" t="s">
        <v>42</v>
      </c>
      <c r="Q463" t="s">
        <v>71</v>
      </c>
      <c r="R463" t="s">
        <v>1598</v>
      </c>
      <c r="S463">
        <v>51.311999999999998</v>
      </c>
      <c r="T463" s="3"/>
    </row>
    <row r="464" spans="1:20" x14ac:dyDescent="0.3">
      <c r="A464">
        <v>463</v>
      </c>
      <c r="B464" t="s">
        <v>1599</v>
      </c>
      <c r="C464">
        <f t="shared" si="7"/>
        <v>16</v>
      </c>
      <c r="D464" s="1">
        <v>42847</v>
      </c>
      <c r="E464" s="1">
        <v>42854</v>
      </c>
      <c r="F464" t="s">
        <v>46</v>
      </c>
      <c r="G464" t="s">
        <v>1600</v>
      </c>
      <c r="H464" t="s">
        <v>1601</v>
      </c>
      <c r="I464" t="s">
        <v>98</v>
      </c>
      <c r="J464" t="s">
        <v>23</v>
      </c>
      <c r="K464" t="s">
        <v>540</v>
      </c>
      <c r="L464" t="s">
        <v>306</v>
      </c>
      <c r="M464">
        <v>85023</v>
      </c>
      <c r="N464" t="s">
        <v>40</v>
      </c>
      <c r="O464" t="s">
        <v>1283</v>
      </c>
      <c r="P464" t="s">
        <v>28</v>
      </c>
      <c r="Q464" t="s">
        <v>61</v>
      </c>
      <c r="R464" t="s">
        <v>1284</v>
      </c>
      <c r="S464">
        <v>23.56</v>
      </c>
      <c r="T464" s="3"/>
    </row>
    <row r="465" spans="1:20" x14ac:dyDescent="0.3">
      <c r="A465">
        <v>464</v>
      </c>
      <c r="B465" t="s">
        <v>1599</v>
      </c>
      <c r="C465">
        <f t="shared" si="7"/>
        <v>16</v>
      </c>
      <c r="D465" s="1">
        <v>42847</v>
      </c>
      <c r="E465" s="1">
        <v>42854</v>
      </c>
      <c r="F465" t="s">
        <v>46</v>
      </c>
      <c r="G465" t="s">
        <v>1600</v>
      </c>
      <c r="H465" t="s">
        <v>1601</v>
      </c>
      <c r="I465" t="s">
        <v>98</v>
      </c>
      <c r="J465" t="s">
        <v>23</v>
      </c>
      <c r="K465" t="s">
        <v>540</v>
      </c>
      <c r="L465" t="s">
        <v>306</v>
      </c>
      <c r="M465">
        <v>85023</v>
      </c>
      <c r="N465" t="s">
        <v>40</v>
      </c>
      <c r="O465" t="s">
        <v>1602</v>
      </c>
      <c r="P465" t="s">
        <v>28</v>
      </c>
      <c r="Q465" t="s">
        <v>52</v>
      </c>
      <c r="R465" t="s">
        <v>1603</v>
      </c>
      <c r="S465">
        <v>1272.6300000000001</v>
      </c>
      <c r="T465" s="3"/>
    </row>
    <row r="466" spans="1:20" x14ac:dyDescent="0.3">
      <c r="A466">
        <v>465</v>
      </c>
      <c r="B466" t="s">
        <v>1599</v>
      </c>
      <c r="C466">
        <f t="shared" si="7"/>
        <v>16</v>
      </c>
      <c r="D466" s="1">
        <v>42847</v>
      </c>
      <c r="E466" s="1">
        <v>42854</v>
      </c>
      <c r="F466" t="s">
        <v>46</v>
      </c>
      <c r="G466" t="s">
        <v>1600</v>
      </c>
      <c r="H466" t="s">
        <v>1601</v>
      </c>
      <c r="I466" t="s">
        <v>98</v>
      </c>
      <c r="J466" t="s">
        <v>23</v>
      </c>
      <c r="K466" t="s">
        <v>540</v>
      </c>
      <c r="L466" t="s">
        <v>306</v>
      </c>
      <c r="M466">
        <v>85023</v>
      </c>
      <c r="N466" t="s">
        <v>40</v>
      </c>
      <c r="O466" t="s">
        <v>1604</v>
      </c>
      <c r="P466" t="s">
        <v>42</v>
      </c>
      <c r="Q466" t="s">
        <v>71</v>
      </c>
      <c r="R466" t="s">
        <v>1605</v>
      </c>
      <c r="S466">
        <v>28.484999999999999</v>
      </c>
      <c r="T466" s="3"/>
    </row>
    <row r="467" spans="1:20" x14ac:dyDescent="0.3">
      <c r="A467">
        <v>466</v>
      </c>
      <c r="B467" t="s">
        <v>1599</v>
      </c>
      <c r="C467">
        <f t="shared" si="7"/>
        <v>16</v>
      </c>
      <c r="D467" s="1">
        <v>42847</v>
      </c>
      <c r="E467" s="1">
        <v>42854</v>
      </c>
      <c r="F467" t="s">
        <v>46</v>
      </c>
      <c r="G467" t="s">
        <v>1600</v>
      </c>
      <c r="H467" t="s">
        <v>1601</v>
      </c>
      <c r="I467" t="s">
        <v>98</v>
      </c>
      <c r="J467" t="s">
        <v>23</v>
      </c>
      <c r="K467" t="s">
        <v>540</v>
      </c>
      <c r="L467" t="s">
        <v>306</v>
      </c>
      <c r="M467">
        <v>85023</v>
      </c>
      <c r="N467" t="s">
        <v>40</v>
      </c>
      <c r="O467" t="s">
        <v>1606</v>
      </c>
      <c r="P467" t="s">
        <v>42</v>
      </c>
      <c r="Q467" t="s">
        <v>575</v>
      </c>
      <c r="R467" t="s">
        <v>1607</v>
      </c>
      <c r="S467">
        <v>185.376</v>
      </c>
      <c r="T467" s="3"/>
    </row>
    <row r="468" spans="1:20" x14ac:dyDescent="0.3">
      <c r="A468">
        <v>467</v>
      </c>
      <c r="B468" t="s">
        <v>1599</v>
      </c>
      <c r="C468">
        <f t="shared" si="7"/>
        <v>16</v>
      </c>
      <c r="D468" s="1">
        <v>42847</v>
      </c>
      <c r="E468" s="1">
        <v>42854</v>
      </c>
      <c r="F468" t="s">
        <v>46</v>
      </c>
      <c r="G468" t="s">
        <v>1600</v>
      </c>
      <c r="H468" t="s">
        <v>1601</v>
      </c>
      <c r="I468" t="s">
        <v>98</v>
      </c>
      <c r="J468" t="s">
        <v>23</v>
      </c>
      <c r="K468" t="s">
        <v>540</v>
      </c>
      <c r="L468" t="s">
        <v>306</v>
      </c>
      <c r="M468">
        <v>85023</v>
      </c>
      <c r="N468" t="s">
        <v>40</v>
      </c>
      <c r="O468" t="s">
        <v>1608</v>
      </c>
      <c r="P468" t="s">
        <v>42</v>
      </c>
      <c r="Q468" t="s">
        <v>74</v>
      </c>
      <c r="R468" t="s">
        <v>1609</v>
      </c>
      <c r="S468">
        <v>78.272000000000006</v>
      </c>
      <c r="T468" s="3"/>
    </row>
    <row r="469" spans="1:20" x14ac:dyDescent="0.3">
      <c r="A469">
        <v>468</v>
      </c>
      <c r="B469" t="s">
        <v>1610</v>
      </c>
      <c r="C469">
        <f t="shared" si="7"/>
        <v>4</v>
      </c>
      <c r="D469" s="1">
        <v>42386</v>
      </c>
      <c r="E469" s="1">
        <v>42393</v>
      </c>
      <c r="F469" t="s">
        <v>46</v>
      </c>
      <c r="G469" t="s">
        <v>1611</v>
      </c>
      <c r="H469" t="s">
        <v>1612</v>
      </c>
      <c r="I469" t="s">
        <v>98</v>
      </c>
      <c r="J469" t="s">
        <v>23</v>
      </c>
      <c r="K469" t="s">
        <v>1613</v>
      </c>
      <c r="L469" t="s">
        <v>207</v>
      </c>
      <c r="M469">
        <v>60068</v>
      </c>
      <c r="N469" t="s">
        <v>101</v>
      </c>
      <c r="O469" t="s">
        <v>1085</v>
      </c>
      <c r="P469" t="s">
        <v>28</v>
      </c>
      <c r="Q469" t="s">
        <v>61</v>
      </c>
      <c r="R469" t="s">
        <v>1086</v>
      </c>
      <c r="S469">
        <v>254.744</v>
      </c>
      <c r="T469" s="3"/>
    </row>
    <row r="470" spans="1:20" x14ac:dyDescent="0.3">
      <c r="A470">
        <v>469</v>
      </c>
      <c r="B470" t="s">
        <v>1614</v>
      </c>
      <c r="C470">
        <f t="shared" si="7"/>
        <v>13</v>
      </c>
      <c r="D470" s="1">
        <v>43190</v>
      </c>
      <c r="E470" s="1">
        <v>43194</v>
      </c>
      <c r="F470" t="s">
        <v>46</v>
      </c>
      <c r="G470" t="s">
        <v>876</v>
      </c>
      <c r="H470" t="s">
        <v>877</v>
      </c>
      <c r="I470" t="s">
        <v>37</v>
      </c>
      <c r="J470" t="s">
        <v>23</v>
      </c>
      <c r="K470" t="s">
        <v>1615</v>
      </c>
      <c r="L470" t="s">
        <v>100</v>
      </c>
      <c r="M470">
        <v>79109</v>
      </c>
      <c r="N470" t="s">
        <v>101</v>
      </c>
      <c r="O470" t="s">
        <v>1616</v>
      </c>
      <c r="P470" t="s">
        <v>28</v>
      </c>
      <c r="Q470" t="s">
        <v>29</v>
      </c>
      <c r="R470" t="s">
        <v>1617</v>
      </c>
      <c r="S470">
        <v>205.33279999999999</v>
      </c>
      <c r="T470" s="3"/>
    </row>
    <row r="471" spans="1:20" x14ac:dyDescent="0.3">
      <c r="A471">
        <v>470</v>
      </c>
      <c r="B471" t="s">
        <v>1618</v>
      </c>
      <c r="C471">
        <f t="shared" si="7"/>
        <v>50</v>
      </c>
      <c r="D471" s="1">
        <v>43085</v>
      </c>
      <c r="E471" s="1">
        <v>43089</v>
      </c>
      <c r="F471" t="s">
        <v>19</v>
      </c>
      <c r="G471" t="s">
        <v>964</v>
      </c>
      <c r="H471" t="s">
        <v>965</v>
      </c>
      <c r="I471" t="s">
        <v>22</v>
      </c>
      <c r="J471" t="s">
        <v>23</v>
      </c>
      <c r="K471" t="s">
        <v>299</v>
      </c>
      <c r="L471" t="s">
        <v>207</v>
      </c>
      <c r="M471">
        <v>60610</v>
      </c>
      <c r="N471" t="s">
        <v>101</v>
      </c>
      <c r="O471" t="s">
        <v>1619</v>
      </c>
      <c r="P471" t="s">
        <v>42</v>
      </c>
      <c r="Q471" t="s">
        <v>71</v>
      </c>
      <c r="R471" t="s">
        <v>1620</v>
      </c>
      <c r="S471">
        <v>4.7880000000000003</v>
      </c>
      <c r="T471" s="3"/>
    </row>
    <row r="472" spans="1:20" x14ac:dyDescent="0.3">
      <c r="A472">
        <v>471</v>
      </c>
      <c r="B472" t="s">
        <v>1621</v>
      </c>
      <c r="C472">
        <f t="shared" si="7"/>
        <v>52</v>
      </c>
      <c r="D472" s="1">
        <v>42724</v>
      </c>
      <c r="E472" s="1">
        <v>42728</v>
      </c>
      <c r="F472" t="s">
        <v>46</v>
      </c>
      <c r="G472" t="s">
        <v>1622</v>
      </c>
      <c r="H472" t="s">
        <v>1623</v>
      </c>
      <c r="I472" t="s">
        <v>37</v>
      </c>
      <c r="J472" t="s">
        <v>23</v>
      </c>
      <c r="K472" t="s">
        <v>1624</v>
      </c>
      <c r="L472" t="s">
        <v>263</v>
      </c>
      <c r="M472">
        <v>11757</v>
      </c>
      <c r="N472" t="s">
        <v>144</v>
      </c>
      <c r="O472" t="s">
        <v>1625</v>
      </c>
      <c r="P472" t="s">
        <v>42</v>
      </c>
      <c r="Q472" t="s">
        <v>86</v>
      </c>
      <c r="R472" t="s">
        <v>1626</v>
      </c>
      <c r="S472">
        <v>55.48</v>
      </c>
      <c r="T472" s="3"/>
    </row>
    <row r="473" spans="1:20" x14ac:dyDescent="0.3">
      <c r="A473">
        <v>472</v>
      </c>
      <c r="B473" t="s">
        <v>1627</v>
      </c>
      <c r="C473">
        <f t="shared" si="7"/>
        <v>46</v>
      </c>
      <c r="D473" s="1">
        <v>42317</v>
      </c>
      <c r="E473" s="1">
        <v>42319</v>
      </c>
      <c r="F473" t="s">
        <v>19</v>
      </c>
      <c r="G473" t="s">
        <v>1628</v>
      </c>
      <c r="H473" t="s">
        <v>1629</v>
      </c>
      <c r="I473" t="s">
        <v>22</v>
      </c>
      <c r="J473" t="s">
        <v>23</v>
      </c>
      <c r="K473" t="s">
        <v>123</v>
      </c>
      <c r="L473" t="s">
        <v>39</v>
      </c>
      <c r="M473">
        <v>94110</v>
      </c>
      <c r="N473" t="s">
        <v>40</v>
      </c>
      <c r="O473" t="s">
        <v>1630</v>
      </c>
      <c r="P473" t="s">
        <v>42</v>
      </c>
      <c r="Q473" t="s">
        <v>55</v>
      </c>
      <c r="R473" t="s">
        <v>1631</v>
      </c>
      <c r="S473">
        <v>340.92</v>
      </c>
      <c r="T473" s="3"/>
    </row>
    <row r="474" spans="1:20" x14ac:dyDescent="0.3">
      <c r="A474">
        <v>473</v>
      </c>
      <c r="B474" t="s">
        <v>1627</v>
      </c>
      <c r="C474">
        <f t="shared" si="7"/>
        <v>46</v>
      </c>
      <c r="D474" s="1">
        <v>42317</v>
      </c>
      <c r="E474" s="1">
        <v>42319</v>
      </c>
      <c r="F474" t="s">
        <v>19</v>
      </c>
      <c r="G474" t="s">
        <v>1628</v>
      </c>
      <c r="H474" t="s">
        <v>1629</v>
      </c>
      <c r="I474" t="s">
        <v>22</v>
      </c>
      <c r="J474" t="s">
        <v>23</v>
      </c>
      <c r="K474" t="s">
        <v>123</v>
      </c>
      <c r="L474" t="s">
        <v>39</v>
      </c>
      <c r="M474">
        <v>94110</v>
      </c>
      <c r="N474" t="s">
        <v>40</v>
      </c>
      <c r="O474" t="s">
        <v>1632</v>
      </c>
      <c r="P474" t="s">
        <v>28</v>
      </c>
      <c r="Q474" t="s">
        <v>29</v>
      </c>
      <c r="R474" t="s">
        <v>1633</v>
      </c>
      <c r="S474">
        <v>222.666</v>
      </c>
      <c r="T474" s="3"/>
    </row>
    <row r="475" spans="1:20" x14ac:dyDescent="0.3">
      <c r="A475">
        <v>474</v>
      </c>
      <c r="B475" t="s">
        <v>1627</v>
      </c>
      <c r="C475">
        <f t="shared" si="7"/>
        <v>46</v>
      </c>
      <c r="D475" s="1">
        <v>42317</v>
      </c>
      <c r="E475" s="1">
        <v>42319</v>
      </c>
      <c r="F475" t="s">
        <v>19</v>
      </c>
      <c r="G475" t="s">
        <v>1628</v>
      </c>
      <c r="H475" t="s">
        <v>1629</v>
      </c>
      <c r="I475" t="s">
        <v>22</v>
      </c>
      <c r="J475" t="s">
        <v>23</v>
      </c>
      <c r="K475" t="s">
        <v>123</v>
      </c>
      <c r="L475" t="s">
        <v>39</v>
      </c>
      <c r="M475">
        <v>94110</v>
      </c>
      <c r="N475" t="s">
        <v>40</v>
      </c>
      <c r="O475" t="s">
        <v>1634</v>
      </c>
      <c r="P475" t="s">
        <v>67</v>
      </c>
      <c r="Q475" t="s">
        <v>68</v>
      </c>
      <c r="R475" t="s">
        <v>1635</v>
      </c>
      <c r="S475">
        <v>703.96799999999996</v>
      </c>
      <c r="T475" s="3"/>
    </row>
    <row r="476" spans="1:20" x14ac:dyDescent="0.3">
      <c r="A476">
        <v>475</v>
      </c>
      <c r="B476" t="s">
        <v>1627</v>
      </c>
      <c r="C476">
        <f t="shared" si="7"/>
        <v>46</v>
      </c>
      <c r="D476" s="1">
        <v>42317</v>
      </c>
      <c r="E476" s="1">
        <v>42319</v>
      </c>
      <c r="F476" t="s">
        <v>19</v>
      </c>
      <c r="G476" t="s">
        <v>1628</v>
      </c>
      <c r="H476" t="s">
        <v>1629</v>
      </c>
      <c r="I476" t="s">
        <v>22</v>
      </c>
      <c r="J476" t="s">
        <v>23</v>
      </c>
      <c r="K476" t="s">
        <v>123</v>
      </c>
      <c r="L476" t="s">
        <v>39</v>
      </c>
      <c r="M476">
        <v>94110</v>
      </c>
      <c r="N476" t="s">
        <v>40</v>
      </c>
      <c r="O476" t="s">
        <v>1636</v>
      </c>
      <c r="P476" t="s">
        <v>42</v>
      </c>
      <c r="Q476" t="s">
        <v>55</v>
      </c>
      <c r="R476" t="s">
        <v>1637</v>
      </c>
      <c r="S476">
        <v>92.52</v>
      </c>
      <c r="T476" s="3"/>
    </row>
    <row r="477" spans="1:20" x14ac:dyDescent="0.3">
      <c r="A477">
        <v>476</v>
      </c>
      <c r="B477" t="s">
        <v>1627</v>
      </c>
      <c r="C477">
        <f t="shared" si="7"/>
        <v>46</v>
      </c>
      <c r="D477" s="1">
        <v>42317</v>
      </c>
      <c r="E477" s="1">
        <v>42319</v>
      </c>
      <c r="F477" t="s">
        <v>19</v>
      </c>
      <c r="G477" t="s">
        <v>1628</v>
      </c>
      <c r="H477" t="s">
        <v>1629</v>
      </c>
      <c r="I477" t="s">
        <v>22</v>
      </c>
      <c r="J477" t="s">
        <v>23</v>
      </c>
      <c r="K477" t="s">
        <v>123</v>
      </c>
      <c r="L477" t="s">
        <v>39</v>
      </c>
      <c r="M477">
        <v>94110</v>
      </c>
      <c r="N477" t="s">
        <v>40</v>
      </c>
      <c r="O477" t="s">
        <v>1638</v>
      </c>
      <c r="P477" t="s">
        <v>42</v>
      </c>
      <c r="Q477" t="s">
        <v>86</v>
      </c>
      <c r="R477" t="s">
        <v>1639</v>
      </c>
      <c r="S477">
        <v>62.65</v>
      </c>
      <c r="T477" s="3"/>
    </row>
    <row r="478" spans="1:20" x14ac:dyDescent="0.3">
      <c r="A478">
        <v>477</v>
      </c>
      <c r="B478" t="s">
        <v>1627</v>
      </c>
      <c r="C478">
        <f t="shared" si="7"/>
        <v>46</v>
      </c>
      <c r="D478" s="1">
        <v>42317</v>
      </c>
      <c r="E478" s="1">
        <v>42319</v>
      </c>
      <c r="F478" t="s">
        <v>19</v>
      </c>
      <c r="G478" t="s">
        <v>1628</v>
      </c>
      <c r="H478" t="s">
        <v>1629</v>
      </c>
      <c r="I478" t="s">
        <v>22</v>
      </c>
      <c r="J478" t="s">
        <v>23</v>
      </c>
      <c r="K478" t="s">
        <v>123</v>
      </c>
      <c r="L478" t="s">
        <v>39</v>
      </c>
      <c r="M478">
        <v>94110</v>
      </c>
      <c r="N478" t="s">
        <v>40</v>
      </c>
      <c r="O478" t="s">
        <v>1640</v>
      </c>
      <c r="P478" t="s">
        <v>42</v>
      </c>
      <c r="Q478" t="s">
        <v>86</v>
      </c>
      <c r="R478" t="s">
        <v>1641</v>
      </c>
      <c r="S478">
        <v>94.85</v>
      </c>
      <c r="T478" s="3"/>
    </row>
    <row r="479" spans="1:20" x14ac:dyDescent="0.3">
      <c r="A479">
        <v>478</v>
      </c>
      <c r="B479" t="s">
        <v>1642</v>
      </c>
      <c r="C479">
        <f t="shared" si="7"/>
        <v>28</v>
      </c>
      <c r="D479" s="1">
        <v>42928</v>
      </c>
      <c r="E479" s="1">
        <v>42935</v>
      </c>
      <c r="F479" t="s">
        <v>46</v>
      </c>
      <c r="G479" t="s">
        <v>1012</v>
      </c>
      <c r="H479" t="s">
        <v>1013</v>
      </c>
      <c r="I479" t="s">
        <v>37</v>
      </c>
      <c r="J479" t="s">
        <v>23</v>
      </c>
      <c r="K479" t="s">
        <v>38</v>
      </c>
      <c r="L479" t="s">
        <v>39</v>
      </c>
      <c r="M479">
        <v>90008</v>
      </c>
      <c r="N479" t="s">
        <v>40</v>
      </c>
      <c r="O479" t="s">
        <v>1643</v>
      </c>
      <c r="P479" t="s">
        <v>67</v>
      </c>
      <c r="Q479" t="s">
        <v>68</v>
      </c>
      <c r="R479" t="s">
        <v>1644</v>
      </c>
      <c r="S479">
        <v>95.76</v>
      </c>
      <c r="T479" s="3"/>
    </row>
    <row r="480" spans="1:20" x14ac:dyDescent="0.3">
      <c r="A480">
        <v>479</v>
      </c>
      <c r="B480" t="s">
        <v>1645</v>
      </c>
      <c r="C480">
        <f t="shared" si="7"/>
        <v>43</v>
      </c>
      <c r="D480" s="1">
        <v>43035</v>
      </c>
      <c r="E480" s="1">
        <v>43041</v>
      </c>
      <c r="F480" t="s">
        <v>46</v>
      </c>
      <c r="G480" t="s">
        <v>1646</v>
      </c>
      <c r="H480" t="s">
        <v>1647</v>
      </c>
      <c r="I480" t="s">
        <v>22</v>
      </c>
      <c r="J480" t="s">
        <v>23</v>
      </c>
      <c r="K480" t="s">
        <v>272</v>
      </c>
      <c r="L480" t="s">
        <v>263</v>
      </c>
      <c r="M480">
        <v>12180</v>
      </c>
      <c r="N480" t="s">
        <v>144</v>
      </c>
      <c r="O480" t="s">
        <v>1109</v>
      </c>
      <c r="P480" t="s">
        <v>28</v>
      </c>
      <c r="Q480" t="s">
        <v>61</v>
      </c>
      <c r="R480" t="s">
        <v>1110</v>
      </c>
      <c r="S480">
        <v>40.200000000000003</v>
      </c>
      <c r="T480" s="3"/>
    </row>
    <row r="481" spans="1:20" x14ac:dyDescent="0.3">
      <c r="A481">
        <v>480</v>
      </c>
      <c r="B481" t="s">
        <v>1648</v>
      </c>
      <c r="C481">
        <f t="shared" si="7"/>
        <v>26</v>
      </c>
      <c r="D481" s="1">
        <v>42912</v>
      </c>
      <c r="E481" s="1">
        <v>42918</v>
      </c>
      <c r="F481" t="s">
        <v>46</v>
      </c>
      <c r="G481" t="s">
        <v>1649</v>
      </c>
      <c r="H481" t="s">
        <v>1650</v>
      </c>
      <c r="I481" t="s">
        <v>37</v>
      </c>
      <c r="J481" t="s">
        <v>23</v>
      </c>
      <c r="K481" t="s">
        <v>262</v>
      </c>
      <c r="L481" t="s">
        <v>263</v>
      </c>
      <c r="M481">
        <v>10024</v>
      </c>
      <c r="N481" t="s">
        <v>144</v>
      </c>
      <c r="O481" t="s">
        <v>1651</v>
      </c>
      <c r="P481" t="s">
        <v>42</v>
      </c>
      <c r="Q481" t="s">
        <v>64</v>
      </c>
      <c r="R481" t="s">
        <v>1652</v>
      </c>
      <c r="S481">
        <v>14.7</v>
      </c>
      <c r="T481" s="3"/>
    </row>
    <row r="482" spans="1:20" x14ac:dyDescent="0.3">
      <c r="A482">
        <v>481</v>
      </c>
      <c r="B482" t="s">
        <v>1648</v>
      </c>
      <c r="C482">
        <f t="shared" si="7"/>
        <v>26</v>
      </c>
      <c r="D482" s="1">
        <v>42912</v>
      </c>
      <c r="E482" s="1">
        <v>42918</v>
      </c>
      <c r="F482" t="s">
        <v>46</v>
      </c>
      <c r="G482" t="s">
        <v>1649</v>
      </c>
      <c r="H482" t="s">
        <v>1650</v>
      </c>
      <c r="I482" t="s">
        <v>37</v>
      </c>
      <c r="J482" t="s">
        <v>23</v>
      </c>
      <c r="K482" t="s">
        <v>262</v>
      </c>
      <c r="L482" t="s">
        <v>263</v>
      </c>
      <c r="M482">
        <v>10024</v>
      </c>
      <c r="N482" t="s">
        <v>144</v>
      </c>
      <c r="O482" t="s">
        <v>1653</v>
      </c>
      <c r="P482" t="s">
        <v>42</v>
      </c>
      <c r="Q482" t="s">
        <v>55</v>
      </c>
      <c r="R482" t="s">
        <v>1654</v>
      </c>
      <c r="S482">
        <v>704.25</v>
      </c>
      <c r="T482" s="3"/>
    </row>
    <row r="483" spans="1:20" x14ac:dyDescent="0.3">
      <c r="A483">
        <v>482</v>
      </c>
      <c r="B483" t="s">
        <v>1655</v>
      </c>
      <c r="C483">
        <f t="shared" si="7"/>
        <v>41</v>
      </c>
      <c r="D483" s="1">
        <v>42283</v>
      </c>
      <c r="E483" s="1">
        <v>42287</v>
      </c>
      <c r="F483" t="s">
        <v>46</v>
      </c>
      <c r="G483" t="s">
        <v>1656</v>
      </c>
      <c r="H483" t="s">
        <v>1657</v>
      </c>
      <c r="I483" t="s">
        <v>22</v>
      </c>
      <c r="J483" t="s">
        <v>23</v>
      </c>
      <c r="K483" t="s">
        <v>946</v>
      </c>
      <c r="L483" t="s">
        <v>39</v>
      </c>
      <c r="M483">
        <v>92024</v>
      </c>
      <c r="N483" t="s">
        <v>40</v>
      </c>
      <c r="O483" t="s">
        <v>1658</v>
      </c>
      <c r="P483" t="s">
        <v>67</v>
      </c>
      <c r="Q483" t="s">
        <v>157</v>
      </c>
      <c r="R483" t="s">
        <v>1659</v>
      </c>
      <c r="S483">
        <v>9.09</v>
      </c>
      <c r="T483" s="3"/>
    </row>
    <row r="484" spans="1:20" x14ac:dyDescent="0.3">
      <c r="A484">
        <v>483</v>
      </c>
      <c r="B484" t="s">
        <v>1660</v>
      </c>
      <c r="C484">
        <f t="shared" si="7"/>
        <v>30</v>
      </c>
      <c r="D484" s="1">
        <v>42207</v>
      </c>
      <c r="E484" s="1">
        <v>42212</v>
      </c>
      <c r="F484" t="s">
        <v>46</v>
      </c>
      <c r="G484" t="s">
        <v>1661</v>
      </c>
      <c r="H484" t="s">
        <v>1662</v>
      </c>
      <c r="I484" t="s">
        <v>22</v>
      </c>
      <c r="J484" t="s">
        <v>23</v>
      </c>
      <c r="K484" t="s">
        <v>262</v>
      </c>
      <c r="L484" t="s">
        <v>263</v>
      </c>
      <c r="M484">
        <v>10024</v>
      </c>
      <c r="N484" t="s">
        <v>144</v>
      </c>
      <c r="O484" t="s">
        <v>362</v>
      </c>
      <c r="P484" t="s">
        <v>42</v>
      </c>
      <c r="Q484" t="s">
        <v>64</v>
      </c>
      <c r="R484" t="s">
        <v>363</v>
      </c>
      <c r="S484">
        <v>5.96</v>
      </c>
      <c r="T484" s="3"/>
    </row>
    <row r="485" spans="1:20" x14ac:dyDescent="0.3">
      <c r="A485">
        <v>484</v>
      </c>
      <c r="B485" t="s">
        <v>1660</v>
      </c>
      <c r="C485">
        <f t="shared" si="7"/>
        <v>30</v>
      </c>
      <c r="D485" s="1">
        <v>42207</v>
      </c>
      <c r="E485" s="1">
        <v>42212</v>
      </c>
      <c r="F485" t="s">
        <v>46</v>
      </c>
      <c r="G485" t="s">
        <v>1661</v>
      </c>
      <c r="H485" t="s">
        <v>1662</v>
      </c>
      <c r="I485" t="s">
        <v>22</v>
      </c>
      <c r="J485" t="s">
        <v>23</v>
      </c>
      <c r="K485" t="s">
        <v>262</v>
      </c>
      <c r="L485" t="s">
        <v>263</v>
      </c>
      <c r="M485">
        <v>10024</v>
      </c>
      <c r="N485" t="s">
        <v>144</v>
      </c>
      <c r="O485" t="s">
        <v>1663</v>
      </c>
      <c r="P485" t="s">
        <v>67</v>
      </c>
      <c r="Q485" t="s">
        <v>157</v>
      </c>
      <c r="R485" t="s">
        <v>1664</v>
      </c>
      <c r="S485">
        <v>159.97999999999999</v>
      </c>
      <c r="T485" s="3"/>
    </row>
    <row r="486" spans="1:20" x14ac:dyDescent="0.3">
      <c r="A486">
        <v>485</v>
      </c>
      <c r="B486" t="s">
        <v>1665</v>
      </c>
      <c r="C486">
        <f t="shared" si="7"/>
        <v>24</v>
      </c>
      <c r="D486" s="1">
        <v>43261</v>
      </c>
      <c r="E486" s="1">
        <v>43264</v>
      </c>
      <c r="F486" t="s">
        <v>184</v>
      </c>
      <c r="G486" t="s">
        <v>1666</v>
      </c>
      <c r="H486" t="s">
        <v>1667</v>
      </c>
      <c r="I486" t="s">
        <v>98</v>
      </c>
      <c r="J486" t="s">
        <v>23</v>
      </c>
      <c r="K486" t="s">
        <v>38</v>
      </c>
      <c r="L486" t="s">
        <v>39</v>
      </c>
      <c r="M486">
        <v>90045</v>
      </c>
      <c r="N486" t="s">
        <v>40</v>
      </c>
      <c r="O486" t="s">
        <v>1668</v>
      </c>
      <c r="P486" t="s">
        <v>42</v>
      </c>
      <c r="Q486" t="s">
        <v>43</v>
      </c>
      <c r="R486" t="s">
        <v>1669</v>
      </c>
      <c r="S486">
        <v>29.6</v>
      </c>
      <c r="T486" s="3"/>
    </row>
    <row r="487" spans="1:20" x14ac:dyDescent="0.3">
      <c r="A487">
        <v>486</v>
      </c>
      <c r="B487" t="s">
        <v>1665</v>
      </c>
      <c r="C487">
        <f t="shared" si="7"/>
        <v>24</v>
      </c>
      <c r="D487" s="1">
        <v>43261</v>
      </c>
      <c r="E487" s="1">
        <v>43264</v>
      </c>
      <c r="F487" t="s">
        <v>184</v>
      </c>
      <c r="G487" t="s">
        <v>1666</v>
      </c>
      <c r="H487" t="s">
        <v>1667</v>
      </c>
      <c r="I487" t="s">
        <v>98</v>
      </c>
      <c r="J487" t="s">
        <v>23</v>
      </c>
      <c r="K487" t="s">
        <v>38</v>
      </c>
      <c r="L487" t="s">
        <v>39</v>
      </c>
      <c r="M487">
        <v>90045</v>
      </c>
      <c r="N487" t="s">
        <v>40</v>
      </c>
      <c r="O487" t="s">
        <v>1670</v>
      </c>
      <c r="P487" t="s">
        <v>28</v>
      </c>
      <c r="Q487" t="s">
        <v>29</v>
      </c>
      <c r="R487" t="s">
        <v>1671</v>
      </c>
      <c r="S487">
        <v>514.16499999999996</v>
      </c>
      <c r="T487" s="3"/>
    </row>
    <row r="488" spans="1:20" x14ac:dyDescent="0.3">
      <c r="A488">
        <v>487</v>
      </c>
      <c r="B488" t="s">
        <v>1665</v>
      </c>
      <c r="C488">
        <f t="shared" si="7"/>
        <v>24</v>
      </c>
      <c r="D488" s="1">
        <v>43261</v>
      </c>
      <c r="E488" s="1">
        <v>43264</v>
      </c>
      <c r="F488" t="s">
        <v>184</v>
      </c>
      <c r="G488" t="s">
        <v>1666</v>
      </c>
      <c r="H488" t="s">
        <v>1667</v>
      </c>
      <c r="I488" t="s">
        <v>98</v>
      </c>
      <c r="J488" t="s">
        <v>23</v>
      </c>
      <c r="K488" t="s">
        <v>38</v>
      </c>
      <c r="L488" t="s">
        <v>39</v>
      </c>
      <c r="M488">
        <v>90045</v>
      </c>
      <c r="N488" t="s">
        <v>40</v>
      </c>
      <c r="O488" t="s">
        <v>1672</v>
      </c>
      <c r="P488" t="s">
        <v>67</v>
      </c>
      <c r="Q488" t="s">
        <v>68</v>
      </c>
      <c r="R488" t="s">
        <v>1673</v>
      </c>
      <c r="S488">
        <v>279.95999999999998</v>
      </c>
      <c r="T488" s="3"/>
    </row>
    <row r="489" spans="1:20" x14ac:dyDescent="0.3">
      <c r="A489">
        <v>488</v>
      </c>
      <c r="B489" t="s">
        <v>1674</v>
      </c>
      <c r="C489">
        <f t="shared" si="7"/>
        <v>44</v>
      </c>
      <c r="D489" s="1">
        <v>42306</v>
      </c>
      <c r="E489" s="1">
        <v>42308</v>
      </c>
      <c r="F489" t="s">
        <v>184</v>
      </c>
      <c r="G489" t="s">
        <v>1675</v>
      </c>
      <c r="H489" t="s">
        <v>1676</v>
      </c>
      <c r="I489" t="s">
        <v>22</v>
      </c>
      <c r="J489" t="s">
        <v>23</v>
      </c>
      <c r="K489" t="s">
        <v>299</v>
      </c>
      <c r="L489" t="s">
        <v>207</v>
      </c>
      <c r="M489">
        <v>60610</v>
      </c>
      <c r="N489" t="s">
        <v>101</v>
      </c>
      <c r="O489" t="s">
        <v>1677</v>
      </c>
      <c r="P489" t="s">
        <v>67</v>
      </c>
      <c r="Q489" t="s">
        <v>68</v>
      </c>
      <c r="R489" t="s">
        <v>1678</v>
      </c>
      <c r="S489">
        <v>2735.9520000000002</v>
      </c>
      <c r="T489" s="3"/>
    </row>
    <row r="490" spans="1:20" x14ac:dyDescent="0.3">
      <c r="A490">
        <v>489</v>
      </c>
      <c r="B490" t="s">
        <v>1679</v>
      </c>
      <c r="C490">
        <f t="shared" si="7"/>
        <v>24</v>
      </c>
      <c r="D490" s="1">
        <v>42164</v>
      </c>
      <c r="E490" s="1">
        <v>42168</v>
      </c>
      <c r="F490" t="s">
        <v>19</v>
      </c>
      <c r="G490" t="s">
        <v>1680</v>
      </c>
      <c r="H490" t="s">
        <v>1681</v>
      </c>
      <c r="I490" t="s">
        <v>98</v>
      </c>
      <c r="J490" t="s">
        <v>23</v>
      </c>
      <c r="K490" t="s">
        <v>1682</v>
      </c>
      <c r="L490" t="s">
        <v>100</v>
      </c>
      <c r="M490">
        <v>77340</v>
      </c>
      <c r="N490" t="s">
        <v>101</v>
      </c>
      <c r="O490" t="s">
        <v>1683</v>
      </c>
      <c r="P490" t="s">
        <v>67</v>
      </c>
      <c r="Q490" t="s">
        <v>68</v>
      </c>
      <c r="R490" t="s">
        <v>1684</v>
      </c>
      <c r="S490">
        <v>7.992</v>
      </c>
      <c r="T490" s="3"/>
    </row>
    <row r="491" spans="1:20" x14ac:dyDescent="0.3">
      <c r="A491">
        <v>490</v>
      </c>
      <c r="B491" t="s">
        <v>1679</v>
      </c>
      <c r="C491">
        <f t="shared" si="7"/>
        <v>24</v>
      </c>
      <c r="D491" s="1">
        <v>42164</v>
      </c>
      <c r="E491" s="1">
        <v>42168</v>
      </c>
      <c r="F491" t="s">
        <v>19</v>
      </c>
      <c r="G491" t="s">
        <v>1680</v>
      </c>
      <c r="H491" t="s">
        <v>1681</v>
      </c>
      <c r="I491" t="s">
        <v>98</v>
      </c>
      <c r="J491" t="s">
        <v>23</v>
      </c>
      <c r="K491" t="s">
        <v>1682</v>
      </c>
      <c r="L491" t="s">
        <v>100</v>
      </c>
      <c r="M491">
        <v>77340</v>
      </c>
      <c r="N491" t="s">
        <v>101</v>
      </c>
      <c r="O491" t="s">
        <v>1685</v>
      </c>
      <c r="P491" t="s">
        <v>67</v>
      </c>
      <c r="Q491" t="s">
        <v>157</v>
      </c>
      <c r="R491" t="s">
        <v>1686</v>
      </c>
      <c r="S491">
        <v>63.984000000000002</v>
      </c>
      <c r="T491" s="3"/>
    </row>
    <row r="492" spans="1:20" x14ac:dyDescent="0.3">
      <c r="A492">
        <v>491</v>
      </c>
      <c r="B492" t="s">
        <v>1679</v>
      </c>
      <c r="C492">
        <f t="shared" si="7"/>
        <v>24</v>
      </c>
      <c r="D492" s="1">
        <v>42164</v>
      </c>
      <c r="E492" s="1">
        <v>42168</v>
      </c>
      <c r="F492" t="s">
        <v>19</v>
      </c>
      <c r="G492" t="s">
        <v>1680</v>
      </c>
      <c r="H492" t="s">
        <v>1681</v>
      </c>
      <c r="I492" t="s">
        <v>98</v>
      </c>
      <c r="J492" t="s">
        <v>23</v>
      </c>
      <c r="K492" t="s">
        <v>1682</v>
      </c>
      <c r="L492" t="s">
        <v>100</v>
      </c>
      <c r="M492">
        <v>77340</v>
      </c>
      <c r="N492" t="s">
        <v>101</v>
      </c>
      <c r="O492" t="s">
        <v>1566</v>
      </c>
      <c r="P492" t="s">
        <v>42</v>
      </c>
      <c r="Q492" t="s">
        <v>64</v>
      </c>
      <c r="R492" t="s">
        <v>1567</v>
      </c>
      <c r="S492">
        <v>70.367999999999995</v>
      </c>
      <c r="T492" s="3"/>
    </row>
    <row r="493" spans="1:20" x14ac:dyDescent="0.3">
      <c r="A493">
        <v>492</v>
      </c>
      <c r="B493" t="s">
        <v>1687</v>
      </c>
      <c r="C493">
        <f t="shared" si="7"/>
        <v>38</v>
      </c>
      <c r="D493" s="1">
        <v>42261</v>
      </c>
      <c r="E493" s="1">
        <v>42266</v>
      </c>
      <c r="F493" t="s">
        <v>46</v>
      </c>
      <c r="G493" t="s">
        <v>1688</v>
      </c>
      <c r="H493" t="s">
        <v>1689</v>
      </c>
      <c r="I493" t="s">
        <v>22</v>
      </c>
      <c r="J493" t="s">
        <v>23</v>
      </c>
      <c r="K493" t="s">
        <v>385</v>
      </c>
      <c r="L493" t="s">
        <v>263</v>
      </c>
      <c r="M493">
        <v>14609</v>
      </c>
      <c r="N493" t="s">
        <v>144</v>
      </c>
      <c r="O493" t="s">
        <v>1690</v>
      </c>
      <c r="P493" t="s">
        <v>42</v>
      </c>
      <c r="Q493" t="s">
        <v>55</v>
      </c>
      <c r="R493" t="s">
        <v>1691</v>
      </c>
      <c r="S493">
        <v>449.15</v>
      </c>
      <c r="T493" s="3"/>
    </row>
    <row r="494" spans="1:20" x14ac:dyDescent="0.3">
      <c r="A494">
        <v>493</v>
      </c>
      <c r="B494" t="s">
        <v>1687</v>
      </c>
      <c r="C494">
        <f t="shared" si="7"/>
        <v>38</v>
      </c>
      <c r="D494" s="1">
        <v>42261</v>
      </c>
      <c r="E494" s="1">
        <v>42266</v>
      </c>
      <c r="F494" t="s">
        <v>46</v>
      </c>
      <c r="G494" t="s">
        <v>1688</v>
      </c>
      <c r="H494" t="s">
        <v>1689</v>
      </c>
      <c r="I494" t="s">
        <v>22</v>
      </c>
      <c r="J494" t="s">
        <v>23</v>
      </c>
      <c r="K494" t="s">
        <v>385</v>
      </c>
      <c r="L494" t="s">
        <v>263</v>
      </c>
      <c r="M494">
        <v>14609</v>
      </c>
      <c r="N494" t="s">
        <v>144</v>
      </c>
      <c r="O494" t="s">
        <v>1692</v>
      </c>
      <c r="P494" t="s">
        <v>42</v>
      </c>
      <c r="Q494" t="s">
        <v>169</v>
      </c>
      <c r="R494" t="s">
        <v>1693</v>
      </c>
      <c r="S494">
        <v>11.07</v>
      </c>
      <c r="T494" s="3"/>
    </row>
    <row r="495" spans="1:20" x14ac:dyDescent="0.3">
      <c r="A495">
        <v>494</v>
      </c>
      <c r="B495" t="s">
        <v>1694</v>
      </c>
      <c r="C495">
        <f t="shared" si="7"/>
        <v>19</v>
      </c>
      <c r="D495" s="1">
        <v>42864</v>
      </c>
      <c r="E495" s="1">
        <v>42869</v>
      </c>
      <c r="F495" t="s">
        <v>46</v>
      </c>
      <c r="G495" t="s">
        <v>1695</v>
      </c>
      <c r="H495" t="s">
        <v>1696</v>
      </c>
      <c r="I495" t="s">
        <v>22</v>
      </c>
      <c r="J495" t="s">
        <v>23</v>
      </c>
      <c r="K495" t="s">
        <v>91</v>
      </c>
      <c r="L495" t="s">
        <v>92</v>
      </c>
      <c r="M495">
        <v>98115</v>
      </c>
      <c r="N495" t="s">
        <v>40</v>
      </c>
      <c r="O495" t="s">
        <v>1697</v>
      </c>
      <c r="P495" t="s">
        <v>67</v>
      </c>
      <c r="Q495" t="s">
        <v>157</v>
      </c>
      <c r="R495" t="s">
        <v>1698</v>
      </c>
      <c r="S495">
        <v>93.98</v>
      </c>
      <c r="T495" s="3"/>
    </row>
    <row r="496" spans="1:20" x14ac:dyDescent="0.3">
      <c r="A496">
        <v>495</v>
      </c>
      <c r="B496" t="s">
        <v>1699</v>
      </c>
      <c r="C496">
        <f t="shared" si="7"/>
        <v>11</v>
      </c>
      <c r="D496" s="1">
        <v>42812</v>
      </c>
      <c r="E496" s="1">
        <v>42815</v>
      </c>
      <c r="F496" t="s">
        <v>19</v>
      </c>
      <c r="G496" t="s">
        <v>1700</v>
      </c>
      <c r="H496" t="s">
        <v>1701</v>
      </c>
      <c r="I496" t="s">
        <v>22</v>
      </c>
      <c r="J496" t="s">
        <v>23</v>
      </c>
      <c r="K496" t="s">
        <v>330</v>
      </c>
      <c r="L496" t="s">
        <v>331</v>
      </c>
      <c r="M496">
        <v>38109</v>
      </c>
      <c r="N496" t="s">
        <v>26</v>
      </c>
      <c r="O496" t="s">
        <v>1702</v>
      </c>
      <c r="P496" t="s">
        <v>28</v>
      </c>
      <c r="Q496" t="s">
        <v>52</v>
      </c>
      <c r="R496" t="s">
        <v>1703</v>
      </c>
      <c r="S496">
        <v>189.88200000000001</v>
      </c>
      <c r="T496" s="3"/>
    </row>
    <row r="497" spans="1:20" x14ac:dyDescent="0.3">
      <c r="A497">
        <v>496</v>
      </c>
      <c r="B497" t="s">
        <v>1704</v>
      </c>
      <c r="C497">
        <f t="shared" si="7"/>
        <v>53</v>
      </c>
      <c r="D497" s="1">
        <v>42731</v>
      </c>
      <c r="E497" s="1">
        <v>42735</v>
      </c>
      <c r="F497" t="s">
        <v>46</v>
      </c>
      <c r="G497" t="s">
        <v>1705</v>
      </c>
      <c r="H497" t="s">
        <v>1706</v>
      </c>
      <c r="I497" t="s">
        <v>22</v>
      </c>
      <c r="J497" t="s">
        <v>23</v>
      </c>
      <c r="K497" t="s">
        <v>1707</v>
      </c>
      <c r="L497" t="s">
        <v>1708</v>
      </c>
      <c r="M497">
        <v>72701</v>
      </c>
      <c r="N497" t="s">
        <v>26</v>
      </c>
      <c r="O497" t="s">
        <v>1709</v>
      </c>
      <c r="P497" t="s">
        <v>42</v>
      </c>
      <c r="Q497" t="s">
        <v>169</v>
      </c>
      <c r="R497" t="s">
        <v>1710</v>
      </c>
      <c r="S497">
        <v>105.42</v>
      </c>
      <c r="T497" s="3"/>
    </row>
    <row r="498" spans="1:20" x14ac:dyDescent="0.3">
      <c r="A498">
        <v>497</v>
      </c>
      <c r="B498" t="s">
        <v>1711</v>
      </c>
      <c r="C498">
        <f t="shared" si="7"/>
        <v>30</v>
      </c>
      <c r="D498" s="1">
        <v>42941</v>
      </c>
      <c r="E498" s="1">
        <v>42947</v>
      </c>
      <c r="F498" t="s">
        <v>46</v>
      </c>
      <c r="G498" t="s">
        <v>1584</v>
      </c>
      <c r="H498" t="s">
        <v>1585</v>
      </c>
      <c r="I498" t="s">
        <v>22</v>
      </c>
      <c r="J498" t="s">
        <v>23</v>
      </c>
      <c r="K498" t="s">
        <v>1712</v>
      </c>
      <c r="L498" t="s">
        <v>39</v>
      </c>
      <c r="M498">
        <v>92627</v>
      </c>
      <c r="N498" t="s">
        <v>40</v>
      </c>
      <c r="O498" t="s">
        <v>1713</v>
      </c>
      <c r="P498" t="s">
        <v>42</v>
      </c>
      <c r="Q498" t="s">
        <v>71</v>
      </c>
      <c r="R498" t="s">
        <v>1714</v>
      </c>
      <c r="S498">
        <v>119.616</v>
      </c>
      <c r="T498" s="3"/>
    </row>
    <row r="499" spans="1:20" x14ac:dyDescent="0.3">
      <c r="A499">
        <v>498</v>
      </c>
      <c r="B499" t="s">
        <v>1711</v>
      </c>
      <c r="C499">
        <f t="shared" si="7"/>
        <v>30</v>
      </c>
      <c r="D499" s="1">
        <v>42941</v>
      </c>
      <c r="E499" s="1">
        <v>42947</v>
      </c>
      <c r="F499" t="s">
        <v>46</v>
      </c>
      <c r="G499" t="s">
        <v>1584</v>
      </c>
      <c r="H499" t="s">
        <v>1585</v>
      </c>
      <c r="I499" t="s">
        <v>22</v>
      </c>
      <c r="J499" t="s">
        <v>23</v>
      </c>
      <c r="K499" t="s">
        <v>1712</v>
      </c>
      <c r="L499" t="s">
        <v>39</v>
      </c>
      <c r="M499">
        <v>92627</v>
      </c>
      <c r="N499" t="s">
        <v>40</v>
      </c>
      <c r="O499" t="s">
        <v>1715</v>
      </c>
      <c r="P499" t="s">
        <v>28</v>
      </c>
      <c r="Q499" t="s">
        <v>61</v>
      </c>
      <c r="R499" t="s">
        <v>1716</v>
      </c>
      <c r="S499">
        <v>255.76</v>
      </c>
      <c r="T499" s="3"/>
    </row>
    <row r="500" spans="1:20" x14ac:dyDescent="0.3">
      <c r="A500">
        <v>499</v>
      </c>
      <c r="B500" t="s">
        <v>1711</v>
      </c>
      <c r="C500">
        <f t="shared" si="7"/>
        <v>30</v>
      </c>
      <c r="D500" s="1">
        <v>42941</v>
      </c>
      <c r="E500" s="1">
        <v>42947</v>
      </c>
      <c r="F500" t="s">
        <v>46</v>
      </c>
      <c r="G500" t="s">
        <v>1584</v>
      </c>
      <c r="H500" t="s">
        <v>1585</v>
      </c>
      <c r="I500" t="s">
        <v>22</v>
      </c>
      <c r="J500" t="s">
        <v>23</v>
      </c>
      <c r="K500" t="s">
        <v>1712</v>
      </c>
      <c r="L500" t="s">
        <v>39</v>
      </c>
      <c r="M500">
        <v>92627</v>
      </c>
      <c r="N500" t="s">
        <v>40</v>
      </c>
      <c r="O500" t="s">
        <v>1163</v>
      </c>
      <c r="P500" t="s">
        <v>28</v>
      </c>
      <c r="Q500" t="s">
        <v>32</v>
      </c>
      <c r="R500" t="s">
        <v>1164</v>
      </c>
      <c r="S500">
        <v>241.56800000000001</v>
      </c>
      <c r="T500" s="3"/>
    </row>
    <row r="501" spans="1:20" x14ac:dyDescent="0.3">
      <c r="A501">
        <v>500</v>
      </c>
      <c r="B501" t="s">
        <v>1711</v>
      </c>
      <c r="C501">
        <f t="shared" si="7"/>
        <v>30</v>
      </c>
      <c r="D501" s="1">
        <v>42941</v>
      </c>
      <c r="E501" s="1">
        <v>42947</v>
      </c>
      <c r="F501" t="s">
        <v>46</v>
      </c>
      <c r="G501" t="s">
        <v>1584</v>
      </c>
      <c r="H501" t="s">
        <v>1585</v>
      </c>
      <c r="I501" t="s">
        <v>22</v>
      </c>
      <c r="J501" t="s">
        <v>23</v>
      </c>
      <c r="K501" t="s">
        <v>1712</v>
      </c>
      <c r="L501" t="s">
        <v>39</v>
      </c>
      <c r="M501">
        <v>92627</v>
      </c>
      <c r="N501" t="s">
        <v>40</v>
      </c>
      <c r="O501" t="s">
        <v>1717</v>
      </c>
      <c r="P501" t="s">
        <v>28</v>
      </c>
      <c r="Q501" t="s">
        <v>61</v>
      </c>
      <c r="R501" t="s">
        <v>1718</v>
      </c>
      <c r="S501">
        <v>69.3</v>
      </c>
      <c r="T501" s="3"/>
    </row>
    <row r="502" spans="1:20" x14ac:dyDescent="0.3">
      <c r="A502">
        <v>501</v>
      </c>
      <c r="B502" t="s">
        <v>1719</v>
      </c>
      <c r="C502">
        <f t="shared" si="7"/>
        <v>22</v>
      </c>
      <c r="D502" s="1">
        <v>42885</v>
      </c>
      <c r="E502" s="1">
        <v>42890</v>
      </c>
      <c r="F502" t="s">
        <v>46</v>
      </c>
      <c r="G502" t="s">
        <v>1720</v>
      </c>
      <c r="H502" t="s">
        <v>1721</v>
      </c>
      <c r="I502" t="s">
        <v>37</v>
      </c>
      <c r="J502" t="s">
        <v>23</v>
      </c>
      <c r="K502" t="s">
        <v>1722</v>
      </c>
      <c r="L502" t="s">
        <v>453</v>
      </c>
      <c r="M502">
        <v>80134</v>
      </c>
      <c r="N502" t="s">
        <v>40</v>
      </c>
      <c r="O502" t="s">
        <v>1723</v>
      </c>
      <c r="P502" t="s">
        <v>42</v>
      </c>
      <c r="Q502" t="s">
        <v>71</v>
      </c>
      <c r="R502" t="s">
        <v>1724</v>
      </c>
      <c r="S502">
        <v>22.62</v>
      </c>
      <c r="T502" s="3"/>
    </row>
    <row r="503" spans="1:20" x14ac:dyDescent="0.3">
      <c r="A503">
        <v>502</v>
      </c>
      <c r="B503" t="s">
        <v>1719</v>
      </c>
      <c r="C503">
        <f t="shared" si="7"/>
        <v>22</v>
      </c>
      <c r="D503" s="1">
        <v>42885</v>
      </c>
      <c r="E503" s="1">
        <v>42890</v>
      </c>
      <c r="F503" t="s">
        <v>46</v>
      </c>
      <c r="G503" t="s">
        <v>1720</v>
      </c>
      <c r="H503" t="s">
        <v>1721</v>
      </c>
      <c r="I503" t="s">
        <v>37</v>
      </c>
      <c r="J503" t="s">
        <v>23</v>
      </c>
      <c r="K503" t="s">
        <v>1722</v>
      </c>
      <c r="L503" t="s">
        <v>453</v>
      </c>
      <c r="M503">
        <v>80134</v>
      </c>
      <c r="N503" t="s">
        <v>40</v>
      </c>
      <c r="O503" t="s">
        <v>1725</v>
      </c>
      <c r="P503" t="s">
        <v>42</v>
      </c>
      <c r="Q503" t="s">
        <v>71</v>
      </c>
      <c r="R503" t="s">
        <v>1726</v>
      </c>
      <c r="S503">
        <v>14.952</v>
      </c>
      <c r="T503" s="3"/>
    </row>
    <row r="504" spans="1:20" x14ac:dyDescent="0.3">
      <c r="A504">
        <v>503</v>
      </c>
      <c r="B504" t="s">
        <v>1719</v>
      </c>
      <c r="C504">
        <f t="shared" si="7"/>
        <v>22</v>
      </c>
      <c r="D504" s="1">
        <v>42885</v>
      </c>
      <c r="E504" s="1">
        <v>42890</v>
      </c>
      <c r="F504" t="s">
        <v>46</v>
      </c>
      <c r="G504" t="s">
        <v>1720</v>
      </c>
      <c r="H504" t="s">
        <v>1721</v>
      </c>
      <c r="I504" t="s">
        <v>37</v>
      </c>
      <c r="J504" t="s">
        <v>23</v>
      </c>
      <c r="K504" t="s">
        <v>1722</v>
      </c>
      <c r="L504" t="s">
        <v>453</v>
      </c>
      <c r="M504">
        <v>80134</v>
      </c>
      <c r="N504" t="s">
        <v>40</v>
      </c>
      <c r="O504" t="s">
        <v>1727</v>
      </c>
      <c r="P504" t="s">
        <v>28</v>
      </c>
      <c r="Q504" t="s">
        <v>32</v>
      </c>
      <c r="R504" t="s">
        <v>1728</v>
      </c>
      <c r="S504">
        <v>801.56799999999998</v>
      </c>
      <c r="T504" s="3"/>
    </row>
    <row r="505" spans="1:20" x14ac:dyDescent="0.3">
      <c r="A505">
        <v>504</v>
      </c>
      <c r="B505" t="s">
        <v>1719</v>
      </c>
      <c r="C505">
        <f t="shared" si="7"/>
        <v>22</v>
      </c>
      <c r="D505" s="1">
        <v>42885</v>
      </c>
      <c r="E505" s="1">
        <v>42890</v>
      </c>
      <c r="F505" t="s">
        <v>46</v>
      </c>
      <c r="G505" t="s">
        <v>1720</v>
      </c>
      <c r="H505" t="s">
        <v>1721</v>
      </c>
      <c r="I505" t="s">
        <v>37</v>
      </c>
      <c r="J505" t="s">
        <v>23</v>
      </c>
      <c r="K505" t="s">
        <v>1722</v>
      </c>
      <c r="L505" t="s">
        <v>453</v>
      </c>
      <c r="M505">
        <v>80134</v>
      </c>
      <c r="N505" t="s">
        <v>40</v>
      </c>
      <c r="O505" t="s">
        <v>1729</v>
      </c>
      <c r="P505" t="s">
        <v>42</v>
      </c>
      <c r="Q505" t="s">
        <v>71</v>
      </c>
      <c r="R505" t="s">
        <v>1730</v>
      </c>
      <c r="S505">
        <v>2.3759999999999999</v>
      </c>
      <c r="T505" s="3"/>
    </row>
    <row r="506" spans="1:20" x14ac:dyDescent="0.3">
      <c r="A506">
        <v>505</v>
      </c>
      <c r="B506" t="s">
        <v>1719</v>
      </c>
      <c r="C506">
        <f t="shared" si="7"/>
        <v>22</v>
      </c>
      <c r="D506" s="1">
        <v>42885</v>
      </c>
      <c r="E506" s="1">
        <v>42890</v>
      </c>
      <c r="F506" t="s">
        <v>46</v>
      </c>
      <c r="G506" t="s">
        <v>1720</v>
      </c>
      <c r="H506" t="s">
        <v>1721</v>
      </c>
      <c r="I506" t="s">
        <v>37</v>
      </c>
      <c r="J506" t="s">
        <v>23</v>
      </c>
      <c r="K506" t="s">
        <v>1722</v>
      </c>
      <c r="L506" t="s">
        <v>453</v>
      </c>
      <c r="M506">
        <v>80134</v>
      </c>
      <c r="N506" t="s">
        <v>40</v>
      </c>
      <c r="O506" t="s">
        <v>1731</v>
      </c>
      <c r="P506" t="s">
        <v>42</v>
      </c>
      <c r="Q506" t="s">
        <v>86</v>
      </c>
      <c r="R506" t="s">
        <v>1732</v>
      </c>
      <c r="S506">
        <v>32.792000000000002</v>
      </c>
      <c r="T506" s="3"/>
    </row>
    <row r="507" spans="1:20" x14ac:dyDescent="0.3">
      <c r="A507">
        <v>506</v>
      </c>
      <c r="B507" t="s">
        <v>1733</v>
      </c>
      <c r="C507">
        <f t="shared" si="7"/>
        <v>46</v>
      </c>
      <c r="D507" s="1">
        <v>43416</v>
      </c>
      <c r="E507" s="1">
        <v>43419</v>
      </c>
      <c r="F507" t="s">
        <v>19</v>
      </c>
      <c r="G507" t="s">
        <v>1575</v>
      </c>
      <c r="H507" t="s">
        <v>1576</v>
      </c>
      <c r="I507" t="s">
        <v>37</v>
      </c>
      <c r="J507" t="s">
        <v>23</v>
      </c>
      <c r="K507" t="s">
        <v>262</v>
      </c>
      <c r="L507" t="s">
        <v>263</v>
      </c>
      <c r="M507">
        <v>10024</v>
      </c>
      <c r="N507" t="s">
        <v>144</v>
      </c>
      <c r="O507" t="s">
        <v>541</v>
      </c>
      <c r="P507" t="s">
        <v>42</v>
      </c>
      <c r="Q507" t="s">
        <v>71</v>
      </c>
      <c r="R507" t="s">
        <v>542</v>
      </c>
      <c r="S507">
        <v>15.92</v>
      </c>
      <c r="T507" s="3"/>
    </row>
    <row r="508" spans="1:20" x14ac:dyDescent="0.3">
      <c r="A508">
        <v>507</v>
      </c>
      <c r="B508" t="s">
        <v>1734</v>
      </c>
      <c r="C508">
        <f t="shared" si="7"/>
        <v>12</v>
      </c>
      <c r="D508" s="1">
        <v>42445</v>
      </c>
      <c r="E508" s="1">
        <v>42451</v>
      </c>
      <c r="F508" t="s">
        <v>46</v>
      </c>
      <c r="G508" t="s">
        <v>1735</v>
      </c>
      <c r="H508" t="s">
        <v>1736</v>
      </c>
      <c r="I508" t="s">
        <v>22</v>
      </c>
      <c r="J508" t="s">
        <v>23</v>
      </c>
      <c r="K508" t="s">
        <v>1737</v>
      </c>
      <c r="L508" t="s">
        <v>1271</v>
      </c>
      <c r="M508">
        <v>30318</v>
      </c>
      <c r="N508" t="s">
        <v>26</v>
      </c>
      <c r="O508" t="s">
        <v>1738</v>
      </c>
      <c r="P508" t="s">
        <v>42</v>
      </c>
      <c r="Q508" t="s">
        <v>64</v>
      </c>
      <c r="R508" t="s">
        <v>1739</v>
      </c>
      <c r="S508">
        <v>2.74</v>
      </c>
      <c r="T508" s="3"/>
    </row>
    <row r="509" spans="1:20" x14ac:dyDescent="0.3">
      <c r="A509">
        <v>508</v>
      </c>
      <c r="B509" t="s">
        <v>1734</v>
      </c>
      <c r="C509">
        <f t="shared" si="7"/>
        <v>12</v>
      </c>
      <c r="D509" s="1">
        <v>42445</v>
      </c>
      <c r="E509" s="1">
        <v>42451</v>
      </c>
      <c r="F509" t="s">
        <v>46</v>
      </c>
      <c r="G509" t="s">
        <v>1735</v>
      </c>
      <c r="H509" t="s">
        <v>1736</v>
      </c>
      <c r="I509" t="s">
        <v>22</v>
      </c>
      <c r="J509" t="s">
        <v>23</v>
      </c>
      <c r="K509" t="s">
        <v>1737</v>
      </c>
      <c r="L509" t="s">
        <v>1271</v>
      </c>
      <c r="M509">
        <v>30318</v>
      </c>
      <c r="N509" t="s">
        <v>26</v>
      </c>
      <c r="O509" t="s">
        <v>1740</v>
      </c>
      <c r="P509" t="s">
        <v>42</v>
      </c>
      <c r="Q509" t="s">
        <v>64</v>
      </c>
      <c r="R509" t="s">
        <v>1741</v>
      </c>
      <c r="S509">
        <v>8.34</v>
      </c>
      <c r="T509" s="3"/>
    </row>
    <row r="510" spans="1:20" x14ac:dyDescent="0.3">
      <c r="A510">
        <v>509</v>
      </c>
      <c r="B510" t="s">
        <v>1734</v>
      </c>
      <c r="C510">
        <f t="shared" si="7"/>
        <v>12</v>
      </c>
      <c r="D510" s="1">
        <v>42445</v>
      </c>
      <c r="E510" s="1">
        <v>42451</v>
      </c>
      <c r="F510" t="s">
        <v>46</v>
      </c>
      <c r="G510" t="s">
        <v>1735</v>
      </c>
      <c r="H510" t="s">
        <v>1736</v>
      </c>
      <c r="I510" t="s">
        <v>22</v>
      </c>
      <c r="J510" t="s">
        <v>23</v>
      </c>
      <c r="K510" t="s">
        <v>1737</v>
      </c>
      <c r="L510" t="s">
        <v>1271</v>
      </c>
      <c r="M510">
        <v>30318</v>
      </c>
      <c r="N510" t="s">
        <v>26</v>
      </c>
      <c r="O510" t="s">
        <v>952</v>
      </c>
      <c r="P510" t="s">
        <v>42</v>
      </c>
      <c r="Q510" t="s">
        <v>55</v>
      </c>
      <c r="R510" t="s">
        <v>1742</v>
      </c>
      <c r="S510">
        <v>46.74</v>
      </c>
      <c r="T510" s="3"/>
    </row>
    <row r="511" spans="1:20" x14ac:dyDescent="0.3">
      <c r="A511">
        <v>510</v>
      </c>
      <c r="B511" t="s">
        <v>1734</v>
      </c>
      <c r="C511">
        <f t="shared" si="7"/>
        <v>12</v>
      </c>
      <c r="D511" s="1">
        <v>42445</v>
      </c>
      <c r="E511" s="1">
        <v>42451</v>
      </c>
      <c r="F511" t="s">
        <v>46</v>
      </c>
      <c r="G511" t="s">
        <v>1735</v>
      </c>
      <c r="H511" t="s">
        <v>1736</v>
      </c>
      <c r="I511" t="s">
        <v>22</v>
      </c>
      <c r="J511" t="s">
        <v>23</v>
      </c>
      <c r="K511" t="s">
        <v>1737</v>
      </c>
      <c r="L511" t="s">
        <v>1271</v>
      </c>
      <c r="M511">
        <v>30318</v>
      </c>
      <c r="N511" t="s">
        <v>26</v>
      </c>
      <c r="O511" t="s">
        <v>1743</v>
      </c>
      <c r="P511" t="s">
        <v>42</v>
      </c>
      <c r="Q511" t="s">
        <v>71</v>
      </c>
      <c r="R511" t="s">
        <v>1744</v>
      </c>
      <c r="S511">
        <v>6354.95</v>
      </c>
      <c r="T511" s="3"/>
    </row>
    <row r="512" spans="1:20" x14ac:dyDescent="0.3">
      <c r="A512">
        <v>511</v>
      </c>
      <c r="B512" t="s">
        <v>1745</v>
      </c>
      <c r="C512">
        <f t="shared" si="7"/>
        <v>48</v>
      </c>
      <c r="D512" s="1">
        <v>43430</v>
      </c>
      <c r="E512" s="1">
        <v>43431</v>
      </c>
      <c r="F512" t="s">
        <v>184</v>
      </c>
      <c r="G512" t="s">
        <v>1746</v>
      </c>
      <c r="H512" t="s">
        <v>1747</v>
      </c>
      <c r="I512" t="s">
        <v>22</v>
      </c>
      <c r="J512" t="s">
        <v>23</v>
      </c>
      <c r="K512" t="s">
        <v>1748</v>
      </c>
      <c r="L512" t="s">
        <v>593</v>
      </c>
      <c r="M512">
        <v>64118</v>
      </c>
      <c r="N512" t="s">
        <v>101</v>
      </c>
      <c r="O512" t="s">
        <v>1749</v>
      </c>
      <c r="P512" t="s">
        <v>28</v>
      </c>
      <c r="Q512" t="s">
        <v>61</v>
      </c>
      <c r="R512" t="s">
        <v>1750</v>
      </c>
      <c r="S512">
        <v>126.3</v>
      </c>
      <c r="T512" s="3"/>
    </row>
    <row r="513" spans="1:20" x14ac:dyDescent="0.3">
      <c r="A513">
        <v>512</v>
      </c>
      <c r="B513" t="s">
        <v>1745</v>
      </c>
      <c r="C513">
        <f t="shared" si="7"/>
        <v>48</v>
      </c>
      <c r="D513" s="1">
        <v>43430</v>
      </c>
      <c r="E513" s="1">
        <v>43431</v>
      </c>
      <c r="F513" t="s">
        <v>184</v>
      </c>
      <c r="G513" t="s">
        <v>1746</v>
      </c>
      <c r="H513" t="s">
        <v>1747</v>
      </c>
      <c r="I513" t="s">
        <v>22</v>
      </c>
      <c r="J513" t="s">
        <v>23</v>
      </c>
      <c r="K513" t="s">
        <v>1748</v>
      </c>
      <c r="L513" t="s">
        <v>593</v>
      </c>
      <c r="M513">
        <v>64118</v>
      </c>
      <c r="N513" t="s">
        <v>101</v>
      </c>
      <c r="O513" t="s">
        <v>1751</v>
      </c>
      <c r="P513" t="s">
        <v>67</v>
      </c>
      <c r="Q513" t="s">
        <v>157</v>
      </c>
      <c r="R513" t="s">
        <v>1752</v>
      </c>
      <c r="S513">
        <v>38.04</v>
      </c>
      <c r="T513" s="3"/>
    </row>
    <row r="514" spans="1:20" x14ac:dyDescent="0.3">
      <c r="A514">
        <v>513</v>
      </c>
      <c r="B514" t="s">
        <v>1753</v>
      </c>
      <c r="C514">
        <f t="shared" si="7"/>
        <v>42</v>
      </c>
      <c r="D514" s="1">
        <v>43028</v>
      </c>
      <c r="E514" s="1">
        <v>43031</v>
      </c>
      <c r="F514" t="s">
        <v>184</v>
      </c>
      <c r="G514" t="s">
        <v>1417</v>
      </c>
      <c r="H514" t="s">
        <v>1418</v>
      </c>
      <c r="I514" t="s">
        <v>22</v>
      </c>
      <c r="J514" t="s">
        <v>23</v>
      </c>
      <c r="K514" t="s">
        <v>603</v>
      </c>
      <c r="L514" t="s">
        <v>494</v>
      </c>
      <c r="M514">
        <v>43055</v>
      </c>
      <c r="N514" t="s">
        <v>144</v>
      </c>
      <c r="O514" t="s">
        <v>362</v>
      </c>
      <c r="P514" t="s">
        <v>42</v>
      </c>
      <c r="Q514" t="s">
        <v>64</v>
      </c>
      <c r="R514" t="s">
        <v>363</v>
      </c>
      <c r="S514">
        <v>7.1520000000000001</v>
      </c>
      <c r="T514" s="3"/>
    </row>
    <row r="515" spans="1:20" x14ac:dyDescent="0.3">
      <c r="A515">
        <v>514</v>
      </c>
      <c r="B515" t="s">
        <v>1754</v>
      </c>
      <c r="C515">
        <f t="shared" ref="C515:C578" si="8">WEEKNUM(D515,1)</f>
        <v>51</v>
      </c>
      <c r="D515" s="1">
        <v>43455</v>
      </c>
      <c r="E515" s="1">
        <v>43459</v>
      </c>
      <c r="F515" t="s">
        <v>46</v>
      </c>
      <c r="G515" t="s">
        <v>1755</v>
      </c>
      <c r="H515" t="s">
        <v>1756</v>
      </c>
      <c r="I515" t="s">
        <v>22</v>
      </c>
      <c r="J515" t="s">
        <v>23</v>
      </c>
      <c r="K515" t="s">
        <v>38</v>
      </c>
      <c r="L515" t="s">
        <v>39</v>
      </c>
      <c r="M515">
        <v>90049</v>
      </c>
      <c r="N515" t="s">
        <v>40</v>
      </c>
      <c r="O515" t="s">
        <v>1757</v>
      </c>
      <c r="P515" t="s">
        <v>42</v>
      </c>
      <c r="Q515" t="s">
        <v>64</v>
      </c>
      <c r="R515" t="s">
        <v>1758</v>
      </c>
      <c r="S515">
        <v>6.63</v>
      </c>
      <c r="T515" s="3"/>
    </row>
    <row r="516" spans="1:20" x14ac:dyDescent="0.3">
      <c r="A516">
        <v>515</v>
      </c>
      <c r="B516" t="s">
        <v>1754</v>
      </c>
      <c r="C516">
        <f t="shared" si="8"/>
        <v>51</v>
      </c>
      <c r="D516" s="1">
        <v>43455</v>
      </c>
      <c r="E516" s="1">
        <v>43459</v>
      </c>
      <c r="F516" t="s">
        <v>46</v>
      </c>
      <c r="G516" t="s">
        <v>1755</v>
      </c>
      <c r="H516" t="s">
        <v>1756</v>
      </c>
      <c r="I516" t="s">
        <v>22</v>
      </c>
      <c r="J516" t="s">
        <v>23</v>
      </c>
      <c r="K516" t="s">
        <v>38</v>
      </c>
      <c r="L516" t="s">
        <v>39</v>
      </c>
      <c r="M516">
        <v>90049</v>
      </c>
      <c r="N516" t="s">
        <v>40</v>
      </c>
      <c r="O516" t="s">
        <v>1759</v>
      </c>
      <c r="P516" t="s">
        <v>42</v>
      </c>
      <c r="Q516" t="s">
        <v>64</v>
      </c>
      <c r="R516" t="s">
        <v>1760</v>
      </c>
      <c r="S516">
        <v>5.88</v>
      </c>
      <c r="T516" s="3"/>
    </row>
    <row r="517" spans="1:20" x14ac:dyDescent="0.3">
      <c r="A517">
        <v>516</v>
      </c>
      <c r="B517" t="s">
        <v>1761</v>
      </c>
      <c r="C517">
        <f t="shared" si="8"/>
        <v>4</v>
      </c>
      <c r="D517" s="1">
        <v>43122</v>
      </c>
      <c r="E517" s="1">
        <v>43127</v>
      </c>
      <c r="F517" t="s">
        <v>46</v>
      </c>
      <c r="G517" t="s">
        <v>527</v>
      </c>
      <c r="H517" t="s">
        <v>528</v>
      </c>
      <c r="I517" t="s">
        <v>98</v>
      </c>
      <c r="J517" t="s">
        <v>23</v>
      </c>
      <c r="K517" t="s">
        <v>1762</v>
      </c>
      <c r="L517" t="s">
        <v>1763</v>
      </c>
      <c r="M517">
        <v>59405</v>
      </c>
      <c r="N517" t="s">
        <v>40</v>
      </c>
      <c r="O517" t="s">
        <v>1764</v>
      </c>
      <c r="P517" t="s">
        <v>67</v>
      </c>
      <c r="Q517" t="s">
        <v>1215</v>
      </c>
      <c r="R517" t="s">
        <v>1765</v>
      </c>
      <c r="S517">
        <v>2999.95</v>
      </c>
      <c r="T517" s="3"/>
    </row>
    <row r="518" spans="1:20" x14ac:dyDescent="0.3">
      <c r="A518">
        <v>517</v>
      </c>
      <c r="B518" t="s">
        <v>1761</v>
      </c>
      <c r="C518">
        <f t="shared" si="8"/>
        <v>4</v>
      </c>
      <c r="D518" s="1">
        <v>43122</v>
      </c>
      <c r="E518" s="1">
        <v>43127</v>
      </c>
      <c r="F518" t="s">
        <v>46</v>
      </c>
      <c r="G518" t="s">
        <v>527</v>
      </c>
      <c r="H518" t="s">
        <v>528</v>
      </c>
      <c r="I518" t="s">
        <v>98</v>
      </c>
      <c r="J518" t="s">
        <v>23</v>
      </c>
      <c r="K518" t="s">
        <v>1762</v>
      </c>
      <c r="L518" t="s">
        <v>1763</v>
      </c>
      <c r="M518">
        <v>59405</v>
      </c>
      <c r="N518" t="s">
        <v>40</v>
      </c>
      <c r="O518" t="s">
        <v>1766</v>
      </c>
      <c r="P518" t="s">
        <v>42</v>
      </c>
      <c r="Q518" t="s">
        <v>55</v>
      </c>
      <c r="R518" t="s">
        <v>1767</v>
      </c>
      <c r="S518">
        <v>51.45</v>
      </c>
      <c r="T518" s="3"/>
    </row>
    <row r="519" spans="1:20" x14ac:dyDescent="0.3">
      <c r="A519">
        <v>518</v>
      </c>
      <c r="B519" t="s">
        <v>1761</v>
      </c>
      <c r="C519">
        <f t="shared" si="8"/>
        <v>4</v>
      </c>
      <c r="D519" s="1">
        <v>43122</v>
      </c>
      <c r="E519" s="1">
        <v>43127</v>
      </c>
      <c r="F519" t="s">
        <v>46</v>
      </c>
      <c r="G519" t="s">
        <v>527</v>
      </c>
      <c r="H519" t="s">
        <v>528</v>
      </c>
      <c r="I519" t="s">
        <v>98</v>
      </c>
      <c r="J519" t="s">
        <v>23</v>
      </c>
      <c r="K519" t="s">
        <v>1762</v>
      </c>
      <c r="L519" t="s">
        <v>1763</v>
      </c>
      <c r="M519">
        <v>59405</v>
      </c>
      <c r="N519" t="s">
        <v>40</v>
      </c>
      <c r="O519" t="s">
        <v>1768</v>
      </c>
      <c r="P519" t="s">
        <v>42</v>
      </c>
      <c r="Q519" t="s">
        <v>86</v>
      </c>
      <c r="R519" t="s">
        <v>1769</v>
      </c>
      <c r="S519">
        <v>11.96</v>
      </c>
      <c r="T519" s="3"/>
    </row>
    <row r="520" spans="1:20" x14ac:dyDescent="0.3">
      <c r="A520">
        <v>519</v>
      </c>
      <c r="B520" t="s">
        <v>1761</v>
      </c>
      <c r="C520">
        <f t="shared" si="8"/>
        <v>4</v>
      </c>
      <c r="D520" s="1">
        <v>43122</v>
      </c>
      <c r="E520" s="1">
        <v>43127</v>
      </c>
      <c r="F520" t="s">
        <v>46</v>
      </c>
      <c r="G520" t="s">
        <v>527</v>
      </c>
      <c r="H520" t="s">
        <v>528</v>
      </c>
      <c r="I520" t="s">
        <v>98</v>
      </c>
      <c r="J520" t="s">
        <v>23</v>
      </c>
      <c r="K520" t="s">
        <v>1762</v>
      </c>
      <c r="L520" t="s">
        <v>1763</v>
      </c>
      <c r="M520">
        <v>59405</v>
      </c>
      <c r="N520" t="s">
        <v>40</v>
      </c>
      <c r="O520" t="s">
        <v>1770</v>
      </c>
      <c r="P520" t="s">
        <v>42</v>
      </c>
      <c r="Q520" t="s">
        <v>55</v>
      </c>
      <c r="R520" t="s">
        <v>1771</v>
      </c>
      <c r="S520">
        <v>1126.02</v>
      </c>
      <c r="T520" s="3"/>
    </row>
    <row r="521" spans="1:20" x14ac:dyDescent="0.3">
      <c r="A521">
        <v>520</v>
      </c>
      <c r="B521" t="s">
        <v>1772</v>
      </c>
      <c r="C521">
        <f t="shared" si="8"/>
        <v>13</v>
      </c>
      <c r="D521" s="1">
        <v>42451</v>
      </c>
      <c r="E521" s="1">
        <v>42455</v>
      </c>
      <c r="F521" t="s">
        <v>46</v>
      </c>
      <c r="G521" t="s">
        <v>1773</v>
      </c>
      <c r="H521" t="s">
        <v>1774</v>
      </c>
      <c r="I521" t="s">
        <v>22</v>
      </c>
      <c r="J521" t="s">
        <v>23</v>
      </c>
      <c r="K521" t="s">
        <v>180</v>
      </c>
      <c r="L521" t="s">
        <v>100</v>
      </c>
      <c r="M521">
        <v>77041</v>
      </c>
      <c r="N521" t="s">
        <v>101</v>
      </c>
      <c r="O521" t="s">
        <v>226</v>
      </c>
      <c r="P521" t="s">
        <v>67</v>
      </c>
      <c r="Q521" t="s">
        <v>157</v>
      </c>
      <c r="R521" t="s">
        <v>227</v>
      </c>
      <c r="S521">
        <v>18.391999999999999</v>
      </c>
      <c r="T521" s="3"/>
    </row>
    <row r="522" spans="1:20" x14ac:dyDescent="0.3">
      <c r="A522">
        <v>521</v>
      </c>
      <c r="B522" t="s">
        <v>1772</v>
      </c>
      <c r="C522">
        <f t="shared" si="8"/>
        <v>13</v>
      </c>
      <c r="D522" s="1">
        <v>42451</v>
      </c>
      <c r="E522" s="1">
        <v>42455</v>
      </c>
      <c r="F522" t="s">
        <v>46</v>
      </c>
      <c r="G522" t="s">
        <v>1773</v>
      </c>
      <c r="H522" t="s">
        <v>1774</v>
      </c>
      <c r="I522" t="s">
        <v>22</v>
      </c>
      <c r="J522" t="s">
        <v>23</v>
      </c>
      <c r="K522" t="s">
        <v>180</v>
      </c>
      <c r="L522" t="s">
        <v>100</v>
      </c>
      <c r="M522">
        <v>77041</v>
      </c>
      <c r="N522" t="s">
        <v>101</v>
      </c>
      <c r="O522" t="s">
        <v>1775</v>
      </c>
      <c r="P522" t="s">
        <v>42</v>
      </c>
      <c r="Q522" t="s">
        <v>55</v>
      </c>
      <c r="R522" t="s">
        <v>1776</v>
      </c>
      <c r="S522">
        <v>129.56800000000001</v>
      </c>
      <c r="T522" s="3"/>
    </row>
    <row r="523" spans="1:20" x14ac:dyDescent="0.3">
      <c r="A523">
        <v>522</v>
      </c>
      <c r="B523" t="s">
        <v>1772</v>
      </c>
      <c r="C523">
        <f t="shared" si="8"/>
        <v>13</v>
      </c>
      <c r="D523" s="1">
        <v>42451</v>
      </c>
      <c r="E523" s="1">
        <v>42455</v>
      </c>
      <c r="F523" t="s">
        <v>46</v>
      </c>
      <c r="G523" t="s">
        <v>1773</v>
      </c>
      <c r="H523" t="s">
        <v>1774</v>
      </c>
      <c r="I523" t="s">
        <v>22</v>
      </c>
      <c r="J523" t="s">
        <v>23</v>
      </c>
      <c r="K523" t="s">
        <v>180</v>
      </c>
      <c r="L523" t="s">
        <v>100</v>
      </c>
      <c r="M523">
        <v>77041</v>
      </c>
      <c r="N523" t="s">
        <v>101</v>
      </c>
      <c r="O523" t="s">
        <v>1777</v>
      </c>
      <c r="P523" t="s">
        <v>42</v>
      </c>
      <c r="Q523" t="s">
        <v>71</v>
      </c>
      <c r="R523" t="s">
        <v>1778</v>
      </c>
      <c r="S523">
        <v>14.112</v>
      </c>
      <c r="T523" s="3"/>
    </row>
    <row r="524" spans="1:20" x14ac:dyDescent="0.3">
      <c r="A524">
        <v>523</v>
      </c>
      <c r="B524" t="s">
        <v>1779</v>
      </c>
      <c r="C524">
        <f t="shared" si="8"/>
        <v>4</v>
      </c>
      <c r="D524" s="1">
        <v>43123</v>
      </c>
      <c r="E524" s="1">
        <v>43125</v>
      </c>
      <c r="F524" t="s">
        <v>184</v>
      </c>
      <c r="G524" t="s">
        <v>1780</v>
      </c>
      <c r="H524" t="s">
        <v>1781</v>
      </c>
      <c r="I524" t="s">
        <v>37</v>
      </c>
      <c r="J524" t="s">
        <v>23</v>
      </c>
      <c r="K524" t="s">
        <v>878</v>
      </c>
      <c r="L524" t="s">
        <v>234</v>
      </c>
      <c r="M524">
        <v>48234</v>
      </c>
      <c r="N524" t="s">
        <v>101</v>
      </c>
      <c r="O524" t="s">
        <v>1702</v>
      </c>
      <c r="P524" t="s">
        <v>28</v>
      </c>
      <c r="Q524" t="s">
        <v>52</v>
      </c>
      <c r="R524" t="s">
        <v>1703</v>
      </c>
      <c r="S524">
        <v>210.98</v>
      </c>
      <c r="T524" s="3"/>
    </row>
    <row r="525" spans="1:20" x14ac:dyDescent="0.3">
      <c r="A525">
        <v>524</v>
      </c>
      <c r="B525" t="s">
        <v>1782</v>
      </c>
      <c r="C525">
        <f t="shared" si="8"/>
        <v>21</v>
      </c>
      <c r="D525" s="1">
        <v>42876</v>
      </c>
      <c r="E525" s="1">
        <v>42878</v>
      </c>
      <c r="F525" t="s">
        <v>184</v>
      </c>
      <c r="G525" t="s">
        <v>939</v>
      </c>
      <c r="H525" t="s">
        <v>940</v>
      </c>
      <c r="I525" t="s">
        <v>22</v>
      </c>
      <c r="J525" t="s">
        <v>23</v>
      </c>
      <c r="K525" t="s">
        <v>38</v>
      </c>
      <c r="L525" t="s">
        <v>39</v>
      </c>
      <c r="M525">
        <v>90032</v>
      </c>
      <c r="N525" t="s">
        <v>40</v>
      </c>
      <c r="O525" t="s">
        <v>1783</v>
      </c>
      <c r="P525" t="s">
        <v>67</v>
      </c>
      <c r="Q525" t="s">
        <v>68</v>
      </c>
      <c r="R525" t="s">
        <v>1784</v>
      </c>
      <c r="S525">
        <v>55.176000000000002</v>
      </c>
      <c r="T525" s="3"/>
    </row>
    <row r="526" spans="1:20" x14ac:dyDescent="0.3">
      <c r="A526">
        <v>525</v>
      </c>
      <c r="B526" t="s">
        <v>1782</v>
      </c>
      <c r="C526">
        <f t="shared" si="8"/>
        <v>21</v>
      </c>
      <c r="D526" s="1">
        <v>42876</v>
      </c>
      <c r="E526" s="1">
        <v>42878</v>
      </c>
      <c r="F526" t="s">
        <v>184</v>
      </c>
      <c r="G526" t="s">
        <v>939</v>
      </c>
      <c r="H526" t="s">
        <v>940</v>
      </c>
      <c r="I526" t="s">
        <v>22</v>
      </c>
      <c r="J526" t="s">
        <v>23</v>
      </c>
      <c r="K526" t="s">
        <v>38</v>
      </c>
      <c r="L526" t="s">
        <v>39</v>
      </c>
      <c r="M526">
        <v>90032</v>
      </c>
      <c r="N526" t="s">
        <v>40</v>
      </c>
      <c r="O526" t="s">
        <v>905</v>
      </c>
      <c r="P526" t="s">
        <v>67</v>
      </c>
      <c r="Q526" t="s">
        <v>157</v>
      </c>
      <c r="R526" t="s">
        <v>1785</v>
      </c>
      <c r="S526">
        <v>66.260000000000005</v>
      </c>
      <c r="T526" s="3"/>
    </row>
    <row r="527" spans="1:20" x14ac:dyDescent="0.3">
      <c r="A527">
        <v>526</v>
      </c>
      <c r="B527" t="s">
        <v>1786</v>
      </c>
      <c r="C527">
        <f t="shared" si="8"/>
        <v>53</v>
      </c>
      <c r="D527" s="1">
        <v>42730</v>
      </c>
      <c r="E527" s="1">
        <v>42737</v>
      </c>
      <c r="F527" t="s">
        <v>46</v>
      </c>
      <c r="G527" t="s">
        <v>1787</v>
      </c>
      <c r="H527" t="s">
        <v>1788</v>
      </c>
      <c r="I527" t="s">
        <v>22</v>
      </c>
      <c r="J527" t="s">
        <v>23</v>
      </c>
      <c r="K527" t="s">
        <v>1480</v>
      </c>
      <c r="L527" t="s">
        <v>1244</v>
      </c>
      <c r="M527">
        <v>1841</v>
      </c>
      <c r="N527" t="s">
        <v>144</v>
      </c>
      <c r="O527" t="s">
        <v>1789</v>
      </c>
      <c r="P527" t="s">
        <v>42</v>
      </c>
      <c r="Q527" t="s">
        <v>265</v>
      </c>
      <c r="R527" t="s">
        <v>559</v>
      </c>
      <c r="S527">
        <v>22.2</v>
      </c>
      <c r="T527" s="3"/>
    </row>
    <row r="528" spans="1:20" x14ac:dyDescent="0.3">
      <c r="A528">
        <v>527</v>
      </c>
      <c r="B528" t="s">
        <v>1790</v>
      </c>
      <c r="C528">
        <f t="shared" si="8"/>
        <v>43</v>
      </c>
      <c r="D528" s="1">
        <v>43394</v>
      </c>
      <c r="E528" s="1">
        <v>43399</v>
      </c>
      <c r="F528" t="s">
        <v>46</v>
      </c>
      <c r="G528" t="s">
        <v>1791</v>
      </c>
      <c r="H528" t="s">
        <v>1792</v>
      </c>
      <c r="I528" t="s">
        <v>98</v>
      </c>
      <c r="J528" t="s">
        <v>23</v>
      </c>
      <c r="K528" t="s">
        <v>1793</v>
      </c>
      <c r="L528" t="s">
        <v>50</v>
      </c>
      <c r="M528">
        <v>33801</v>
      </c>
      <c r="N528" t="s">
        <v>26</v>
      </c>
      <c r="O528" t="s">
        <v>1794</v>
      </c>
      <c r="P528" t="s">
        <v>28</v>
      </c>
      <c r="Q528" t="s">
        <v>32</v>
      </c>
      <c r="R528" t="s">
        <v>1795</v>
      </c>
      <c r="S528">
        <v>683.952</v>
      </c>
      <c r="T528" s="3"/>
    </row>
    <row r="529" spans="1:20" x14ac:dyDescent="0.3">
      <c r="A529">
        <v>528</v>
      </c>
      <c r="B529" t="s">
        <v>1790</v>
      </c>
      <c r="C529">
        <f t="shared" si="8"/>
        <v>43</v>
      </c>
      <c r="D529" s="1">
        <v>43394</v>
      </c>
      <c r="E529" s="1">
        <v>43399</v>
      </c>
      <c r="F529" t="s">
        <v>46</v>
      </c>
      <c r="G529" t="s">
        <v>1791</v>
      </c>
      <c r="H529" t="s">
        <v>1792</v>
      </c>
      <c r="I529" t="s">
        <v>98</v>
      </c>
      <c r="J529" t="s">
        <v>23</v>
      </c>
      <c r="K529" t="s">
        <v>1793</v>
      </c>
      <c r="L529" t="s">
        <v>50</v>
      </c>
      <c r="M529">
        <v>33801</v>
      </c>
      <c r="N529" t="s">
        <v>26</v>
      </c>
      <c r="O529" t="s">
        <v>1137</v>
      </c>
      <c r="P529" t="s">
        <v>28</v>
      </c>
      <c r="Q529" t="s">
        <v>61</v>
      </c>
      <c r="R529" t="s">
        <v>1138</v>
      </c>
      <c r="S529">
        <v>45.695999999999998</v>
      </c>
      <c r="T529" s="3"/>
    </row>
    <row r="530" spans="1:20" x14ac:dyDescent="0.3">
      <c r="A530">
        <v>529</v>
      </c>
      <c r="B530" t="s">
        <v>1796</v>
      </c>
      <c r="C530">
        <f t="shared" si="8"/>
        <v>36</v>
      </c>
      <c r="D530" s="1">
        <v>42616</v>
      </c>
      <c r="E530" s="1">
        <v>42620</v>
      </c>
      <c r="F530" t="s">
        <v>46</v>
      </c>
      <c r="G530" t="s">
        <v>1797</v>
      </c>
      <c r="H530" t="s">
        <v>1798</v>
      </c>
      <c r="I530" t="s">
        <v>22</v>
      </c>
      <c r="J530" t="s">
        <v>23</v>
      </c>
      <c r="K530" t="s">
        <v>142</v>
      </c>
      <c r="L530" t="s">
        <v>143</v>
      </c>
      <c r="M530">
        <v>19134</v>
      </c>
      <c r="N530" t="s">
        <v>144</v>
      </c>
      <c r="O530" t="s">
        <v>1799</v>
      </c>
      <c r="P530" t="s">
        <v>42</v>
      </c>
      <c r="Q530" t="s">
        <v>55</v>
      </c>
      <c r="R530" t="s">
        <v>1800</v>
      </c>
      <c r="S530">
        <v>36.335999999999999</v>
      </c>
      <c r="T530" s="3"/>
    </row>
    <row r="531" spans="1:20" x14ac:dyDescent="0.3">
      <c r="A531">
        <v>530</v>
      </c>
      <c r="B531" t="s">
        <v>1796</v>
      </c>
      <c r="C531">
        <f t="shared" si="8"/>
        <v>36</v>
      </c>
      <c r="D531" s="1">
        <v>42616</v>
      </c>
      <c r="E531" s="1">
        <v>42620</v>
      </c>
      <c r="F531" t="s">
        <v>46</v>
      </c>
      <c r="G531" t="s">
        <v>1797</v>
      </c>
      <c r="H531" t="s">
        <v>1798</v>
      </c>
      <c r="I531" t="s">
        <v>22</v>
      </c>
      <c r="J531" t="s">
        <v>23</v>
      </c>
      <c r="K531" t="s">
        <v>142</v>
      </c>
      <c r="L531" t="s">
        <v>143</v>
      </c>
      <c r="M531">
        <v>19134</v>
      </c>
      <c r="N531" t="s">
        <v>144</v>
      </c>
      <c r="O531" t="s">
        <v>1801</v>
      </c>
      <c r="P531" t="s">
        <v>42</v>
      </c>
      <c r="Q531" t="s">
        <v>575</v>
      </c>
      <c r="R531" t="s">
        <v>1802</v>
      </c>
      <c r="S531">
        <v>666.24800000000005</v>
      </c>
      <c r="T531" s="3"/>
    </row>
    <row r="532" spans="1:20" x14ac:dyDescent="0.3">
      <c r="A532">
        <v>531</v>
      </c>
      <c r="B532" t="s">
        <v>1796</v>
      </c>
      <c r="C532">
        <f t="shared" si="8"/>
        <v>36</v>
      </c>
      <c r="D532" s="1">
        <v>42616</v>
      </c>
      <c r="E532" s="1">
        <v>42620</v>
      </c>
      <c r="F532" t="s">
        <v>46</v>
      </c>
      <c r="G532" t="s">
        <v>1797</v>
      </c>
      <c r="H532" t="s">
        <v>1798</v>
      </c>
      <c r="I532" t="s">
        <v>22</v>
      </c>
      <c r="J532" t="s">
        <v>23</v>
      </c>
      <c r="K532" t="s">
        <v>142</v>
      </c>
      <c r="L532" t="s">
        <v>143</v>
      </c>
      <c r="M532">
        <v>19134</v>
      </c>
      <c r="N532" t="s">
        <v>144</v>
      </c>
      <c r="O532" t="s">
        <v>1803</v>
      </c>
      <c r="P532" t="s">
        <v>42</v>
      </c>
      <c r="Q532" t="s">
        <v>169</v>
      </c>
      <c r="R532" t="s">
        <v>1804</v>
      </c>
      <c r="S532">
        <v>52.512</v>
      </c>
      <c r="T532" s="3"/>
    </row>
    <row r="533" spans="1:20" x14ac:dyDescent="0.3">
      <c r="A533">
        <v>532</v>
      </c>
      <c r="B533" t="s">
        <v>1805</v>
      </c>
      <c r="C533">
        <f t="shared" si="8"/>
        <v>46</v>
      </c>
      <c r="D533" s="1">
        <v>42681</v>
      </c>
      <c r="E533" s="1">
        <v>42683</v>
      </c>
      <c r="F533" t="s">
        <v>19</v>
      </c>
      <c r="G533" t="s">
        <v>1806</v>
      </c>
      <c r="H533" t="s">
        <v>1807</v>
      </c>
      <c r="I533" t="s">
        <v>37</v>
      </c>
      <c r="J533" t="s">
        <v>23</v>
      </c>
      <c r="K533" t="s">
        <v>38</v>
      </c>
      <c r="L533" t="s">
        <v>39</v>
      </c>
      <c r="M533">
        <v>90036</v>
      </c>
      <c r="N533" t="s">
        <v>40</v>
      </c>
      <c r="O533" t="s">
        <v>1808</v>
      </c>
      <c r="P533" t="s">
        <v>28</v>
      </c>
      <c r="Q533" t="s">
        <v>32</v>
      </c>
      <c r="R533" t="s">
        <v>1809</v>
      </c>
      <c r="S533">
        <v>190.72</v>
      </c>
      <c r="T533" s="3"/>
    </row>
    <row r="534" spans="1:20" x14ac:dyDescent="0.3">
      <c r="A534">
        <v>533</v>
      </c>
      <c r="B534" t="s">
        <v>1810</v>
      </c>
      <c r="C534">
        <f t="shared" si="8"/>
        <v>36</v>
      </c>
      <c r="D534" s="1">
        <v>43350</v>
      </c>
      <c r="E534" s="1">
        <v>43354</v>
      </c>
      <c r="F534" t="s">
        <v>46</v>
      </c>
      <c r="G534" t="s">
        <v>1811</v>
      </c>
      <c r="H534" t="s">
        <v>1812</v>
      </c>
      <c r="I534" t="s">
        <v>22</v>
      </c>
      <c r="J534" t="s">
        <v>23</v>
      </c>
      <c r="K534" t="s">
        <v>38</v>
      </c>
      <c r="L534" t="s">
        <v>39</v>
      </c>
      <c r="M534">
        <v>90032</v>
      </c>
      <c r="N534" t="s">
        <v>40</v>
      </c>
      <c r="O534" t="s">
        <v>1813</v>
      </c>
      <c r="P534" t="s">
        <v>28</v>
      </c>
      <c r="Q534" t="s">
        <v>61</v>
      </c>
      <c r="R534" t="s">
        <v>1814</v>
      </c>
      <c r="S534">
        <v>47.94</v>
      </c>
      <c r="T534" s="3"/>
    </row>
    <row r="535" spans="1:20" x14ac:dyDescent="0.3">
      <c r="A535">
        <v>534</v>
      </c>
      <c r="B535" t="s">
        <v>1815</v>
      </c>
      <c r="C535">
        <f t="shared" si="8"/>
        <v>22</v>
      </c>
      <c r="D535" s="1">
        <v>42884</v>
      </c>
      <c r="E535" s="1">
        <v>42887</v>
      </c>
      <c r="F535" t="s">
        <v>19</v>
      </c>
      <c r="G535" t="s">
        <v>1816</v>
      </c>
      <c r="H535" t="s">
        <v>1817</v>
      </c>
      <c r="I535" t="s">
        <v>22</v>
      </c>
      <c r="J535" t="s">
        <v>23</v>
      </c>
      <c r="K535" t="s">
        <v>1818</v>
      </c>
      <c r="L535" t="s">
        <v>354</v>
      </c>
      <c r="M535">
        <v>36116</v>
      </c>
      <c r="N535" t="s">
        <v>26</v>
      </c>
      <c r="O535" t="s">
        <v>1819</v>
      </c>
      <c r="P535" t="s">
        <v>67</v>
      </c>
      <c r="Q535" t="s">
        <v>68</v>
      </c>
      <c r="R535" t="s">
        <v>1820</v>
      </c>
      <c r="S535">
        <v>979.95</v>
      </c>
      <c r="T535" s="3"/>
    </row>
    <row r="536" spans="1:20" x14ac:dyDescent="0.3">
      <c r="A536">
        <v>535</v>
      </c>
      <c r="B536" t="s">
        <v>1815</v>
      </c>
      <c r="C536">
        <f t="shared" si="8"/>
        <v>22</v>
      </c>
      <c r="D536" s="1">
        <v>42884</v>
      </c>
      <c r="E536" s="1">
        <v>42887</v>
      </c>
      <c r="F536" t="s">
        <v>19</v>
      </c>
      <c r="G536" t="s">
        <v>1816</v>
      </c>
      <c r="H536" t="s">
        <v>1817</v>
      </c>
      <c r="I536" t="s">
        <v>22</v>
      </c>
      <c r="J536" t="s">
        <v>23</v>
      </c>
      <c r="K536" t="s">
        <v>1818</v>
      </c>
      <c r="L536" t="s">
        <v>354</v>
      </c>
      <c r="M536">
        <v>36116</v>
      </c>
      <c r="N536" t="s">
        <v>26</v>
      </c>
      <c r="O536" t="s">
        <v>1021</v>
      </c>
      <c r="P536" t="s">
        <v>42</v>
      </c>
      <c r="Q536" t="s">
        <v>71</v>
      </c>
      <c r="R536" t="s">
        <v>1022</v>
      </c>
      <c r="S536">
        <v>22.75</v>
      </c>
      <c r="T536" s="3"/>
    </row>
    <row r="537" spans="1:20" x14ac:dyDescent="0.3">
      <c r="A537">
        <v>536</v>
      </c>
      <c r="B537" t="s">
        <v>1821</v>
      </c>
      <c r="C537">
        <f t="shared" si="8"/>
        <v>28</v>
      </c>
      <c r="D537" s="1">
        <v>42926</v>
      </c>
      <c r="E537" s="1">
        <v>42932</v>
      </c>
      <c r="F537" t="s">
        <v>46</v>
      </c>
      <c r="G537" t="s">
        <v>1822</v>
      </c>
      <c r="H537" t="s">
        <v>1823</v>
      </c>
      <c r="I537" t="s">
        <v>22</v>
      </c>
      <c r="J537" t="s">
        <v>23</v>
      </c>
      <c r="K537" t="s">
        <v>1824</v>
      </c>
      <c r="L537" t="s">
        <v>306</v>
      </c>
      <c r="M537">
        <v>85204</v>
      </c>
      <c r="N537" t="s">
        <v>40</v>
      </c>
      <c r="O537" t="s">
        <v>1825</v>
      </c>
      <c r="P537" t="s">
        <v>42</v>
      </c>
      <c r="Q537" t="s">
        <v>55</v>
      </c>
      <c r="R537" t="s">
        <v>1826</v>
      </c>
      <c r="S537">
        <v>16.768000000000001</v>
      </c>
      <c r="T537" s="3"/>
    </row>
    <row r="538" spans="1:20" x14ac:dyDescent="0.3">
      <c r="A538">
        <v>537</v>
      </c>
      <c r="B538" t="s">
        <v>1827</v>
      </c>
      <c r="C538">
        <f t="shared" si="8"/>
        <v>36</v>
      </c>
      <c r="D538" s="1">
        <v>43346</v>
      </c>
      <c r="E538" s="1">
        <v>43351</v>
      </c>
      <c r="F538" t="s">
        <v>19</v>
      </c>
      <c r="G538" t="s">
        <v>1828</v>
      </c>
      <c r="H538" t="s">
        <v>1829</v>
      </c>
      <c r="I538" t="s">
        <v>22</v>
      </c>
      <c r="J538" t="s">
        <v>23</v>
      </c>
      <c r="K538" t="s">
        <v>299</v>
      </c>
      <c r="L538" t="s">
        <v>207</v>
      </c>
      <c r="M538">
        <v>60653</v>
      </c>
      <c r="N538" t="s">
        <v>101</v>
      </c>
      <c r="O538" t="s">
        <v>1830</v>
      </c>
      <c r="P538" t="s">
        <v>42</v>
      </c>
      <c r="Q538" t="s">
        <v>71</v>
      </c>
      <c r="R538" t="s">
        <v>1831</v>
      </c>
      <c r="S538">
        <v>42.616</v>
      </c>
      <c r="T538" s="3"/>
    </row>
    <row r="539" spans="1:20" x14ac:dyDescent="0.3">
      <c r="A539">
        <v>538</v>
      </c>
      <c r="B539" t="s">
        <v>1832</v>
      </c>
      <c r="C539">
        <f t="shared" si="8"/>
        <v>49</v>
      </c>
      <c r="D539" s="1">
        <v>42707</v>
      </c>
      <c r="E539" s="1">
        <v>42712</v>
      </c>
      <c r="F539" t="s">
        <v>46</v>
      </c>
      <c r="G539" t="s">
        <v>760</v>
      </c>
      <c r="H539" t="s">
        <v>761</v>
      </c>
      <c r="I539" t="s">
        <v>98</v>
      </c>
      <c r="J539" t="s">
        <v>23</v>
      </c>
      <c r="K539" t="s">
        <v>262</v>
      </c>
      <c r="L539" t="s">
        <v>263</v>
      </c>
      <c r="M539">
        <v>10009</v>
      </c>
      <c r="N539" t="s">
        <v>144</v>
      </c>
      <c r="O539" t="s">
        <v>1833</v>
      </c>
      <c r="P539" t="s">
        <v>42</v>
      </c>
      <c r="Q539" t="s">
        <v>71</v>
      </c>
      <c r="R539" t="s">
        <v>1834</v>
      </c>
      <c r="S539">
        <v>10.752000000000001</v>
      </c>
      <c r="T539" s="3"/>
    </row>
    <row r="540" spans="1:20" x14ac:dyDescent="0.3">
      <c r="A540">
        <v>539</v>
      </c>
      <c r="B540" t="s">
        <v>1835</v>
      </c>
      <c r="C540">
        <f t="shared" si="8"/>
        <v>50</v>
      </c>
      <c r="D540" s="1">
        <v>42711</v>
      </c>
      <c r="E540" s="1">
        <v>42715</v>
      </c>
      <c r="F540" t="s">
        <v>46</v>
      </c>
      <c r="G540" t="s">
        <v>1836</v>
      </c>
      <c r="H540" t="s">
        <v>1837</v>
      </c>
      <c r="I540" t="s">
        <v>22</v>
      </c>
      <c r="J540" t="s">
        <v>23</v>
      </c>
      <c r="K540" t="s">
        <v>24</v>
      </c>
      <c r="L540" t="s">
        <v>25</v>
      </c>
      <c r="M540">
        <v>42420</v>
      </c>
      <c r="N540" t="s">
        <v>26</v>
      </c>
      <c r="O540" t="s">
        <v>1838</v>
      </c>
      <c r="P540" t="s">
        <v>42</v>
      </c>
      <c r="Q540" t="s">
        <v>74</v>
      </c>
      <c r="R540" t="s">
        <v>1839</v>
      </c>
      <c r="S540">
        <v>152.94</v>
      </c>
      <c r="T540" s="3"/>
    </row>
    <row r="541" spans="1:20" x14ac:dyDescent="0.3">
      <c r="A541">
        <v>540</v>
      </c>
      <c r="B541" t="s">
        <v>1835</v>
      </c>
      <c r="C541">
        <f t="shared" si="8"/>
        <v>50</v>
      </c>
      <c r="D541" s="1">
        <v>42711</v>
      </c>
      <c r="E541" s="1">
        <v>42715</v>
      </c>
      <c r="F541" t="s">
        <v>46</v>
      </c>
      <c r="G541" t="s">
        <v>1836</v>
      </c>
      <c r="H541" t="s">
        <v>1837</v>
      </c>
      <c r="I541" t="s">
        <v>22</v>
      </c>
      <c r="J541" t="s">
        <v>23</v>
      </c>
      <c r="K541" t="s">
        <v>24</v>
      </c>
      <c r="L541" t="s">
        <v>25</v>
      </c>
      <c r="M541">
        <v>42420</v>
      </c>
      <c r="N541" t="s">
        <v>26</v>
      </c>
      <c r="O541" t="s">
        <v>1840</v>
      </c>
      <c r="P541" t="s">
        <v>28</v>
      </c>
      <c r="Q541" t="s">
        <v>32</v>
      </c>
      <c r="R541" t="s">
        <v>1841</v>
      </c>
      <c r="S541">
        <v>283.92</v>
      </c>
      <c r="T541" s="3"/>
    </row>
    <row r="542" spans="1:20" x14ac:dyDescent="0.3">
      <c r="A542">
        <v>541</v>
      </c>
      <c r="B542" t="s">
        <v>1842</v>
      </c>
      <c r="C542">
        <f t="shared" si="8"/>
        <v>6</v>
      </c>
      <c r="D542" s="1">
        <v>42036</v>
      </c>
      <c r="E542" s="1">
        <v>42038</v>
      </c>
      <c r="F542" t="s">
        <v>184</v>
      </c>
      <c r="G542" t="s">
        <v>1843</v>
      </c>
      <c r="H542" t="s">
        <v>1844</v>
      </c>
      <c r="I542" t="s">
        <v>22</v>
      </c>
      <c r="J542" t="s">
        <v>23</v>
      </c>
      <c r="K542" t="s">
        <v>1845</v>
      </c>
      <c r="L542" t="s">
        <v>110</v>
      </c>
      <c r="M542">
        <v>54302</v>
      </c>
      <c r="N542" t="s">
        <v>101</v>
      </c>
      <c r="O542" t="s">
        <v>1846</v>
      </c>
      <c r="P542" t="s">
        <v>67</v>
      </c>
      <c r="Q542" t="s">
        <v>157</v>
      </c>
      <c r="R542" t="s">
        <v>1847</v>
      </c>
      <c r="S542">
        <v>468.9</v>
      </c>
      <c r="T542" s="3"/>
    </row>
    <row r="543" spans="1:20" x14ac:dyDescent="0.3">
      <c r="A543">
        <v>542</v>
      </c>
      <c r="B543" t="s">
        <v>1848</v>
      </c>
      <c r="C543">
        <f t="shared" si="8"/>
        <v>28</v>
      </c>
      <c r="D543" s="1">
        <v>42930</v>
      </c>
      <c r="E543" s="1">
        <v>42933</v>
      </c>
      <c r="F543" t="s">
        <v>184</v>
      </c>
      <c r="G543" t="s">
        <v>216</v>
      </c>
      <c r="H543" t="s">
        <v>217</v>
      </c>
      <c r="I543" t="s">
        <v>37</v>
      </c>
      <c r="J543" t="s">
        <v>23</v>
      </c>
      <c r="K543" t="s">
        <v>1310</v>
      </c>
      <c r="L543" t="s">
        <v>306</v>
      </c>
      <c r="M543">
        <v>85705</v>
      </c>
      <c r="N543" t="s">
        <v>40</v>
      </c>
      <c r="O543" t="s">
        <v>1849</v>
      </c>
      <c r="P543" t="s">
        <v>67</v>
      </c>
      <c r="Q543" t="s">
        <v>68</v>
      </c>
      <c r="R543" t="s">
        <v>1850</v>
      </c>
      <c r="S543">
        <v>380.86399999999998</v>
      </c>
      <c r="T543" s="3"/>
    </row>
    <row r="544" spans="1:20" x14ac:dyDescent="0.3">
      <c r="A544">
        <v>543</v>
      </c>
      <c r="B544" t="s">
        <v>1851</v>
      </c>
      <c r="C544">
        <f t="shared" si="8"/>
        <v>52</v>
      </c>
      <c r="D544" s="1">
        <v>42722</v>
      </c>
      <c r="E544" s="1">
        <v>42727</v>
      </c>
      <c r="F544" t="s">
        <v>46</v>
      </c>
      <c r="G544" t="s">
        <v>1852</v>
      </c>
      <c r="H544" t="s">
        <v>1853</v>
      </c>
      <c r="I544" t="s">
        <v>22</v>
      </c>
      <c r="J544" t="s">
        <v>23</v>
      </c>
      <c r="K544" t="s">
        <v>314</v>
      </c>
      <c r="L544" t="s">
        <v>494</v>
      </c>
      <c r="M544">
        <v>45503</v>
      </c>
      <c r="N544" t="s">
        <v>144</v>
      </c>
      <c r="O544" t="s">
        <v>1690</v>
      </c>
      <c r="P544" t="s">
        <v>42</v>
      </c>
      <c r="Q544" t="s">
        <v>55</v>
      </c>
      <c r="R544" t="s">
        <v>1691</v>
      </c>
      <c r="S544">
        <v>646.77599999999995</v>
      </c>
      <c r="T544" s="3"/>
    </row>
    <row r="545" spans="1:20" x14ac:dyDescent="0.3">
      <c r="A545">
        <v>544</v>
      </c>
      <c r="B545" t="s">
        <v>1854</v>
      </c>
      <c r="C545">
        <f t="shared" si="8"/>
        <v>20</v>
      </c>
      <c r="D545" s="1">
        <v>42135</v>
      </c>
      <c r="E545" s="1">
        <v>42140</v>
      </c>
      <c r="F545" t="s">
        <v>46</v>
      </c>
      <c r="G545" t="s">
        <v>383</v>
      </c>
      <c r="H545" t="s">
        <v>384</v>
      </c>
      <c r="I545" t="s">
        <v>22</v>
      </c>
      <c r="J545" t="s">
        <v>23</v>
      </c>
      <c r="K545" t="s">
        <v>99</v>
      </c>
      <c r="L545" t="s">
        <v>100</v>
      </c>
      <c r="M545">
        <v>76106</v>
      </c>
      <c r="N545" t="s">
        <v>101</v>
      </c>
      <c r="O545" t="s">
        <v>1855</v>
      </c>
      <c r="P545" t="s">
        <v>67</v>
      </c>
      <c r="Q545" t="s">
        <v>157</v>
      </c>
      <c r="R545" t="s">
        <v>1856</v>
      </c>
      <c r="S545">
        <v>58.112000000000002</v>
      </c>
      <c r="T545" s="3"/>
    </row>
    <row r="546" spans="1:20" x14ac:dyDescent="0.3">
      <c r="A546">
        <v>545</v>
      </c>
      <c r="B546" t="s">
        <v>1854</v>
      </c>
      <c r="C546">
        <f t="shared" si="8"/>
        <v>20</v>
      </c>
      <c r="D546" s="1">
        <v>42135</v>
      </c>
      <c r="E546" s="1">
        <v>42140</v>
      </c>
      <c r="F546" t="s">
        <v>46</v>
      </c>
      <c r="G546" t="s">
        <v>383</v>
      </c>
      <c r="H546" t="s">
        <v>384</v>
      </c>
      <c r="I546" t="s">
        <v>22</v>
      </c>
      <c r="J546" t="s">
        <v>23</v>
      </c>
      <c r="K546" t="s">
        <v>99</v>
      </c>
      <c r="L546" t="s">
        <v>100</v>
      </c>
      <c r="M546">
        <v>76106</v>
      </c>
      <c r="N546" t="s">
        <v>101</v>
      </c>
      <c r="O546" t="s">
        <v>1857</v>
      </c>
      <c r="P546" t="s">
        <v>67</v>
      </c>
      <c r="Q546" t="s">
        <v>68</v>
      </c>
      <c r="R546" t="s">
        <v>1858</v>
      </c>
      <c r="S546">
        <v>100.792</v>
      </c>
      <c r="T546" s="3"/>
    </row>
    <row r="547" spans="1:20" x14ac:dyDescent="0.3">
      <c r="A547">
        <v>546</v>
      </c>
      <c r="B547" t="s">
        <v>1854</v>
      </c>
      <c r="C547">
        <f t="shared" si="8"/>
        <v>20</v>
      </c>
      <c r="D547" s="1">
        <v>42135</v>
      </c>
      <c r="E547" s="1">
        <v>42140</v>
      </c>
      <c r="F547" t="s">
        <v>46</v>
      </c>
      <c r="G547" t="s">
        <v>383</v>
      </c>
      <c r="H547" t="s">
        <v>384</v>
      </c>
      <c r="I547" t="s">
        <v>22</v>
      </c>
      <c r="J547" t="s">
        <v>23</v>
      </c>
      <c r="K547" t="s">
        <v>99</v>
      </c>
      <c r="L547" t="s">
        <v>100</v>
      </c>
      <c r="M547">
        <v>76106</v>
      </c>
      <c r="N547" t="s">
        <v>101</v>
      </c>
      <c r="O547" t="s">
        <v>1859</v>
      </c>
      <c r="P547" t="s">
        <v>28</v>
      </c>
      <c r="Q547" t="s">
        <v>61</v>
      </c>
      <c r="R547" t="s">
        <v>1860</v>
      </c>
      <c r="S547">
        <v>66.111999999999995</v>
      </c>
      <c r="T547" s="3"/>
    </row>
    <row r="548" spans="1:20" x14ac:dyDescent="0.3">
      <c r="A548">
        <v>547</v>
      </c>
      <c r="B548" t="s">
        <v>1861</v>
      </c>
      <c r="C548">
        <f t="shared" si="8"/>
        <v>47</v>
      </c>
      <c r="D548" s="1">
        <v>43423</v>
      </c>
      <c r="E548" s="1">
        <v>43426</v>
      </c>
      <c r="F548" t="s">
        <v>184</v>
      </c>
      <c r="G548" t="s">
        <v>1862</v>
      </c>
      <c r="H548" t="s">
        <v>1863</v>
      </c>
      <c r="I548" t="s">
        <v>98</v>
      </c>
      <c r="J548" t="s">
        <v>23</v>
      </c>
      <c r="K548" t="s">
        <v>262</v>
      </c>
      <c r="L548" t="s">
        <v>263</v>
      </c>
      <c r="M548">
        <v>10035</v>
      </c>
      <c r="N548" t="s">
        <v>144</v>
      </c>
      <c r="O548" t="s">
        <v>1864</v>
      </c>
      <c r="P548" t="s">
        <v>42</v>
      </c>
      <c r="Q548" t="s">
        <v>71</v>
      </c>
      <c r="R548" t="s">
        <v>1865</v>
      </c>
      <c r="S548">
        <v>41.28</v>
      </c>
      <c r="T548" s="3"/>
    </row>
    <row r="549" spans="1:20" x14ac:dyDescent="0.3">
      <c r="A549">
        <v>548</v>
      </c>
      <c r="B549" t="s">
        <v>1861</v>
      </c>
      <c r="C549">
        <f t="shared" si="8"/>
        <v>47</v>
      </c>
      <c r="D549" s="1">
        <v>43423</v>
      </c>
      <c r="E549" s="1">
        <v>43426</v>
      </c>
      <c r="F549" t="s">
        <v>184</v>
      </c>
      <c r="G549" t="s">
        <v>1862</v>
      </c>
      <c r="H549" t="s">
        <v>1863</v>
      </c>
      <c r="I549" t="s">
        <v>98</v>
      </c>
      <c r="J549" t="s">
        <v>23</v>
      </c>
      <c r="K549" t="s">
        <v>262</v>
      </c>
      <c r="L549" t="s">
        <v>263</v>
      </c>
      <c r="M549">
        <v>10035</v>
      </c>
      <c r="N549" t="s">
        <v>144</v>
      </c>
      <c r="O549" t="s">
        <v>1866</v>
      </c>
      <c r="P549" t="s">
        <v>42</v>
      </c>
      <c r="Q549" t="s">
        <v>86</v>
      </c>
      <c r="R549" t="s">
        <v>1867</v>
      </c>
      <c r="S549">
        <v>13.36</v>
      </c>
      <c r="T549" s="3"/>
    </row>
    <row r="550" spans="1:20" x14ac:dyDescent="0.3">
      <c r="A550">
        <v>549</v>
      </c>
      <c r="B550" t="s">
        <v>1868</v>
      </c>
      <c r="C550">
        <f t="shared" si="8"/>
        <v>47</v>
      </c>
      <c r="D550" s="1">
        <v>42689</v>
      </c>
      <c r="E550" s="1">
        <v>42691</v>
      </c>
      <c r="F550" t="s">
        <v>19</v>
      </c>
      <c r="G550" t="s">
        <v>1358</v>
      </c>
      <c r="H550" t="s">
        <v>1359</v>
      </c>
      <c r="I550" t="s">
        <v>37</v>
      </c>
      <c r="J550" t="s">
        <v>23</v>
      </c>
      <c r="K550" t="s">
        <v>299</v>
      </c>
      <c r="L550" t="s">
        <v>207</v>
      </c>
      <c r="M550">
        <v>60653</v>
      </c>
      <c r="N550" t="s">
        <v>101</v>
      </c>
      <c r="O550" t="s">
        <v>273</v>
      </c>
      <c r="P550" t="s">
        <v>42</v>
      </c>
      <c r="Q550" t="s">
        <v>55</v>
      </c>
      <c r="R550" t="s">
        <v>274</v>
      </c>
      <c r="S550">
        <v>250.27199999999999</v>
      </c>
      <c r="T550" s="3"/>
    </row>
    <row r="551" spans="1:20" x14ac:dyDescent="0.3">
      <c r="A551">
        <v>550</v>
      </c>
      <c r="B551" t="s">
        <v>1868</v>
      </c>
      <c r="C551">
        <f t="shared" si="8"/>
        <v>47</v>
      </c>
      <c r="D551" s="1">
        <v>42689</v>
      </c>
      <c r="E551" s="1">
        <v>42691</v>
      </c>
      <c r="F551" t="s">
        <v>19</v>
      </c>
      <c r="G551" t="s">
        <v>1358</v>
      </c>
      <c r="H551" t="s">
        <v>1359</v>
      </c>
      <c r="I551" t="s">
        <v>37</v>
      </c>
      <c r="J551" t="s">
        <v>23</v>
      </c>
      <c r="K551" t="s">
        <v>299</v>
      </c>
      <c r="L551" t="s">
        <v>207</v>
      </c>
      <c r="M551">
        <v>60653</v>
      </c>
      <c r="N551" t="s">
        <v>101</v>
      </c>
      <c r="O551" t="s">
        <v>417</v>
      </c>
      <c r="P551" t="s">
        <v>42</v>
      </c>
      <c r="Q551" t="s">
        <v>71</v>
      </c>
      <c r="R551" t="s">
        <v>418</v>
      </c>
      <c r="S551">
        <v>11.364000000000001</v>
      </c>
      <c r="T551" s="3"/>
    </row>
    <row r="552" spans="1:20" x14ac:dyDescent="0.3">
      <c r="A552">
        <v>551</v>
      </c>
      <c r="B552" t="s">
        <v>1868</v>
      </c>
      <c r="C552">
        <f t="shared" si="8"/>
        <v>47</v>
      </c>
      <c r="D552" s="1">
        <v>42689</v>
      </c>
      <c r="E552" s="1">
        <v>42691</v>
      </c>
      <c r="F552" t="s">
        <v>19</v>
      </c>
      <c r="G552" t="s">
        <v>1358</v>
      </c>
      <c r="H552" t="s">
        <v>1359</v>
      </c>
      <c r="I552" t="s">
        <v>37</v>
      </c>
      <c r="J552" t="s">
        <v>23</v>
      </c>
      <c r="K552" t="s">
        <v>299</v>
      </c>
      <c r="L552" t="s">
        <v>207</v>
      </c>
      <c r="M552">
        <v>60653</v>
      </c>
      <c r="N552" t="s">
        <v>101</v>
      </c>
      <c r="O552" t="s">
        <v>1869</v>
      </c>
      <c r="P552" t="s">
        <v>42</v>
      </c>
      <c r="Q552" t="s">
        <v>575</v>
      </c>
      <c r="R552" t="s">
        <v>1296</v>
      </c>
      <c r="S552">
        <v>8.7200000000000006</v>
      </c>
      <c r="T552" s="3"/>
    </row>
    <row r="553" spans="1:20" x14ac:dyDescent="0.3">
      <c r="A553">
        <v>552</v>
      </c>
      <c r="B553" t="s">
        <v>1870</v>
      </c>
      <c r="C553">
        <f t="shared" si="8"/>
        <v>15</v>
      </c>
      <c r="D553" s="1">
        <v>42840</v>
      </c>
      <c r="E553" s="1">
        <v>42842</v>
      </c>
      <c r="F553" t="s">
        <v>19</v>
      </c>
      <c r="G553" t="s">
        <v>1871</v>
      </c>
      <c r="H553" t="s">
        <v>1872</v>
      </c>
      <c r="I553" t="s">
        <v>22</v>
      </c>
      <c r="J553" t="s">
        <v>23</v>
      </c>
      <c r="K553" t="s">
        <v>123</v>
      </c>
      <c r="L553" t="s">
        <v>39</v>
      </c>
      <c r="M553">
        <v>94110</v>
      </c>
      <c r="N553" t="s">
        <v>40</v>
      </c>
      <c r="O553" t="s">
        <v>1873</v>
      </c>
      <c r="P553" t="s">
        <v>28</v>
      </c>
      <c r="Q553" t="s">
        <v>32</v>
      </c>
      <c r="R553" t="s">
        <v>1874</v>
      </c>
      <c r="S553">
        <v>1121.568</v>
      </c>
      <c r="T553" s="3"/>
    </row>
    <row r="554" spans="1:20" x14ac:dyDescent="0.3">
      <c r="A554">
        <v>553</v>
      </c>
      <c r="B554" t="s">
        <v>1875</v>
      </c>
      <c r="C554">
        <f t="shared" si="8"/>
        <v>37</v>
      </c>
      <c r="D554" s="1">
        <v>43354</v>
      </c>
      <c r="E554" s="1">
        <v>43355</v>
      </c>
      <c r="F554" t="s">
        <v>184</v>
      </c>
      <c r="G554" t="s">
        <v>491</v>
      </c>
      <c r="H554" t="s">
        <v>492</v>
      </c>
      <c r="I554" t="s">
        <v>22</v>
      </c>
      <c r="J554" t="s">
        <v>23</v>
      </c>
      <c r="K554" t="s">
        <v>1522</v>
      </c>
      <c r="L554" t="s">
        <v>50</v>
      </c>
      <c r="M554">
        <v>32216</v>
      </c>
      <c r="N554" t="s">
        <v>26</v>
      </c>
      <c r="O554" t="s">
        <v>1876</v>
      </c>
      <c r="P554" t="s">
        <v>28</v>
      </c>
      <c r="Q554" t="s">
        <v>61</v>
      </c>
      <c r="R554" t="s">
        <v>1877</v>
      </c>
      <c r="S554">
        <v>34.503999999999998</v>
      </c>
      <c r="T554" s="3"/>
    </row>
    <row r="555" spans="1:20" x14ac:dyDescent="0.3">
      <c r="A555">
        <v>554</v>
      </c>
      <c r="B555" t="s">
        <v>1878</v>
      </c>
      <c r="C555">
        <f t="shared" si="8"/>
        <v>47</v>
      </c>
      <c r="D555" s="1">
        <v>43428</v>
      </c>
      <c r="E555" s="1">
        <v>43432</v>
      </c>
      <c r="F555" t="s">
        <v>46</v>
      </c>
      <c r="G555" t="s">
        <v>1879</v>
      </c>
      <c r="H555" t="s">
        <v>1880</v>
      </c>
      <c r="I555" t="s">
        <v>22</v>
      </c>
      <c r="J555" t="s">
        <v>23</v>
      </c>
      <c r="K555" t="s">
        <v>180</v>
      </c>
      <c r="L555" t="s">
        <v>100</v>
      </c>
      <c r="M555">
        <v>77070</v>
      </c>
      <c r="N555" t="s">
        <v>101</v>
      </c>
      <c r="O555" t="s">
        <v>1881</v>
      </c>
      <c r="P555" t="s">
        <v>42</v>
      </c>
      <c r="Q555" t="s">
        <v>265</v>
      </c>
      <c r="R555" t="s">
        <v>1882</v>
      </c>
      <c r="S555">
        <v>10.824</v>
      </c>
      <c r="T555" s="3"/>
    </row>
    <row r="556" spans="1:20" x14ac:dyDescent="0.3">
      <c r="A556">
        <v>555</v>
      </c>
      <c r="B556" t="s">
        <v>1883</v>
      </c>
      <c r="C556">
        <f t="shared" si="8"/>
        <v>26</v>
      </c>
      <c r="D556" s="1">
        <v>43280</v>
      </c>
      <c r="E556" s="1">
        <v>43284</v>
      </c>
      <c r="F556" t="s">
        <v>19</v>
      </c>
      <c r="G556" t="s">
        <v>1358</v>
      </c>
      <c r="H556" t="s">
        <v>1359</v>
      </c>
      <c r="I556" t="s">
        <v>37</v>
      </c>
      <c r="J556" t="s">
        <v>23</v>
      </c>
      <c r="K556" t="s">
        <v>1884</v>
      </c>
      <c r="L556" t="s">
        <v>39</v>
      </c>
      <c r="M556">
        <v>92804</v>
      </c>
      <c r="N556" t="s">
        <v>40</v>
      </c>
      <c r="O556" t="s">
        <v>1885</v>
      </c>
      <c r="P556" t="s">
        <v>42</v>
      </c>
      <c r="Q556" t="s">
        <v>55</v>
      </c>
      <c r="R556" t="s">
        <v>1886</v>
      </c>
      <c r="S556">
        <v>1295.78</v>
      </c>
      <c r="T556" s="3"/>
    </row>
    <row r="557" spans="1:20" x14ac:dyDescent="0.3">
      <c r="A557">
        <v>556</v>
      </c>
      <c r="B557" t="s">
        <v>1887</v>
      </c>
      <c r="C557">
        <f t="shared" si="8"/>
        <v>10</v>
      </c>
      <c r="D557" s="1">
        <v>42066</v>
      </c>
      <c r="E557" s="1">
        <v>42070</v>
      </c>
      <c r="F557" t="s">
        <v>19</v>
      </c>
      <c r="G557" t="s">
        <v>1888</v>
      </c>
      <c r="H557" t="s">
        <v>1889</v>
      </c>
      <c r="I557" t="s">
        <v>22</v>
      </c>
      <c r="J557" t="s">
        <v>23</v>
      </c>
      <c r="K557" t="s">
        <v>517</v>
      </c>
      <c r="L557" t="s">
        <v>84</v>
      </c>
      <c r="M557">
        <v>28403</v>
      </c>
      <c r="N557" t="s">
        <v>26</v>
      </c>
      <c r="O557" t="s">
        <v>1890</v>
      </c>
      <c r="P557" t="s">
        <v>42</v>
      </c>
      <c r="Q557" t="s">
        <v>64</v>
      </c>
      <c r="R557" t="s">
        <v>1891</v>
      </c>
      <c r="S557">
        <v>19.456</v>
      </c>
      <c r="T557" s="3"/>
    </row>
    <row r="558" spans="1:20" x14ac:dyDescent="0.3">
      <c r="A558">
        <v>557</v>
      </c>
      <c r="B558" t="s">
        <v>1892</v>
      </c>
      <c r="C558">
        <f t="shared" si="8"/>
        <v>23</v>
      </c>
      <c r="D558" s="1">
        <v>42896</v>
      </c>
      <c r="E558" s="1">
        <v>42901</v>
      </c>
      <c r="F558" t="s">
        <v>46</v>
      </c>
      <c r="G558" t="s">
        <v>1893</v>
      </c>
      <c r="H558" t="s">
        <v>1894</v>
      </c>
      <c r="I558" t="s">
        <v>22</v>
      </c>
      <c r="J558" t="s">
        <v>23</v>
      </c>
      <c r="K558" t="s">
        <v>38</v>
      </c>
      <c r="L558" t="s">
        <v>39</v>
      </c>
      <c r="M558">
        <v>90045</v>
      </c>
      <c r="N558" t="s">
        <v>40</v>
      </c>
      <c r="O558" t="s">
        <v>1895</v>
      </c>
      <c r="P558" t="s">
        <v>42</v>
      </c>
      <c r="Q558" t="s">
        <v>43</v>
      </c>
      <c r="R558" t="s">
        <v>1896</v>
      </c>
      <c r="S558">
        <v>20.7</v>
      </c>
      <c r="T558" s="3"/>
    </row>
    <row r="559" spans="1:20" x14ac:dyDescent="0.3">
      <c r="A559">
        <v>558</v>
      </c>
      <c r="B559" t="s">
        <v>1892</v>
      </c>
      <c r="C559">
        <f t="shared" si="8"/>
        <v>23</v>
      </c>
      <c r="D559" s="1">
        <v>42896</v>
      </c>
      <c r="E559" s="1">
        <v>42901</v>
      </c>
      <c r="F559" t="s">
        <v>46</v>
      </c>
      <c r="G559" t="s">
        <v>1893</v>
      </c>
      <c r="H559" t="s">
        <v>1894</v>
      </c>
      <c r="I559" t="s">
        <v>22</v>
      </c>
      <c r="J559" t="s">
        <v>23</v>
      </c>
      <c r="K559" t="s">
        <v>38</v>
      </c>
      <c r="L559" t="s">
        <v>39</v>
      </c>
      <c r="M559">
        <v>90045</v>
      </c>
      <c r="N559" t="s">
        <v>40</v>
      </c>
      <c r="O559" t="s">
        <v>1897</v>
      </c>
      <c r="P559" t="s">
        <v>28</v>
      </c>
      <c r="Q559" t="s">
        <v>52</v>
      </c>
      <c r="R559" t="s">
        <v>1898</v>
      </c>
      <c r="S559">
        <v>1335.68</v>
      </c>
      <c r="T559" s="3"/>
    </row>
    <row r="560" spans="1:20" x14ac:dyDescent="0.3">
      <c r="A560">
        <v>559</v>
      </c>
      <c r="B560" t="s">
        <v>1892</v>
      </c>
      <c r="C560">
        <f t="shared" si="8"/>
        <v>23</v>
      </c>
      <c r="D560" s="1">
        <v>42896</v>
      </c>
      <c r="E560" s="1">
        <v>42901</v>
      </c>
      <c r="F560" t="s">
        <v>46</v>
      </c>
      <c r="G560" t="s">
        <v>1893</v>
      </c>
      <c r="H560" t="s">
        <v>1894</v>
      </c>
      <c r="I560" t="s">
        <v>22</v>
      </c>
      <c r="J560" t="s">
        <v>23</v>
      </c>
      <c r="K560" t="s">
        <v>38</v>
      </c>
      <c r="L560" t="s">
        <v>39</v>
      </c>
      <c r="M560">
        <v>90045</v>
      </c>
      <c r="N560" t="s">
        <v>40</v>
      </c>
      <c r="O560" t="s">
        <v>1899</v>
      </c>
      <c r="P560" t="s">
        <v>42</v>
      </c>
      <c r="Q560" t="s">
        <v>86</v>
      </c>
      <c r="R560" t="s">
        <v>1900</v>
      </c>
      <c r="S560">
        <v>32.4</v>
      </c>
      <c r="T560" s="3"/>
    </row>
    <row r="561" spans="1:20" x14ac:dyDescent="0.3">
      <c r="A561">
        <v>560</v>
      </c>
      <c r="B561" t="s">
        <v>1901</v>
      </c>
      <c r="C561">
        <f t="shared" si="8"/>
        <v>47</v>
      </c>
      <c r="D561" s="1">
        <v>43424</v>
      </c>
      <c r="E561" s="1">
        <v>43426</v>
      </c>
      <c r="F561" t="s">
        <v>19</v>
      </c>
      <c r="G561" t="s">
        <v>1902</v>
      </c>
      <c r="H561" t="s">
        <v>1903</v>
      </c>
      <c r="I561" t="s">
        <v>22</v>
      </c>
      <c r="J561" t="s">
        <v>23</v>
      </c>
      <c r="K561" t="s">
        <v>123</v>
      </c>
      <c r="L561" t="s">
        <v>39</v>
      </c>
      <c r="M561">
        <v>94110</v>
      </c>
      <c r="N561" t="s">
        <v>40</v>
      </c>
      <c r="O561" t="s">
        <v>1493</v>
      </c>
      <c r="P561" t="s">
        <v>28</v>
      </c>
      <c r="Q561" t="s">
        <v>61</v>
      </c>
      <c r="R561" t="s">
        <v>1494</v>
      </c>
      <c r="S561">
        <v>42.6</v>
      </c>
      <c r="T561" s="3"/>
    </row>
    <row r="562" spans="1:20" x14ac:dyDescent="0.3">
      <c r="A562">
        <v>561</v>
      </c>
      <c r="B562" t="s">
        <v>1901</v>
      </c>
      <c r="C562">
        <f t="shared" si="8"/>
        <v>47</v>
      </c>
      <c r="D562" s="1">
        <v>43424</v>
      </c>
      <c r="E562" s="1">
        <v>43426</v>
      </c>
      <c r="F562" t="s">
        <v>19</v>
      </c>
      <c r="G562" t="s">
        <v>1902</v>
      </c>
      <c r="H562" t="s">
        <v>1903</v>
      </c>
      <c r="I562" t="s">
        <v>22</v>
      </c>
      <c r="J562" t="s">
        <v>23</v>
      </c>
      <c r="K562" t="s">
        <v>123</v>
      </c>
      <c r="L562" t="s">
        <v>39</v>
      </c>
      <c r="M562">
        <v>94110</v>
      </c>
      <c r="N562" t="s">
        <v>40</v>
      </c>
      <c r="O562" t="s">
        <v>1904</v>
      </c>
      <c r="P562" t="s">
        <v>42</v>
      </c>
      <c r="Q562" t="s">
        <v>71</v>
      </c>
      <c r="R562" t="s">
        <v>1905</v>
      </c>
      <c r="S562">
        <v>84.055999999999997</v>
      </c>
      <c r="T562" s="3"/>
    </row>
    <row r="563" spans="1:20" x14ac:dyDescent="0.3">
      <c r="A563">
        <v>562</v>
      </c>
      <c r="B563" t="s">
        <v>1906</v>
      </c>
      <c r="C563">
        <f t="shared" si="8"/>
        <v>38</v>
      </c>
      <c r="D563" s="1">
        <v>42261</v>
      </c>
      <c r="E563" s="1">
        <v>42265</v>
      </c>
      <c r="F563" t="s">
        <v>19</v>
      </c>
      <c r="G563" t="s">
        <v>1907</v>
      </c>
      <c r="H563" t="s">
        <v>1908</v>
      </c>
      <c r="I563" t="s">
        <v>22</v>
      </c>
      <c r="J563" t="s">
        <v>23</v>
      </c>
      <c r="K563" t="s">
        <v>898</v>
      </c>
      <c r="L563" t="s">
        <v>50</v>
      </c>
      <c r="M563">
        <v>33614</v>
      </c>
      <c r="N563" t="s">
        <v>26</v>
      </c>
      <c r="O563" t="s">
        <v>1909</v>
      </c>
      <c r="P563" t="s">
        <v>42</v>
      </c>
      <c r="Q563" t="s">
        <v>74</v>
      </c>
      <c r="R563" t="s">
        <v>1910</v>
      </c>
      <c r="S563">
        <v>13</v>
      </c>
      <c r="T563" s="3"/>
    </row>
    <row r="564" spans="1:20" x14ac:dyDescent="0.3">
      <c r="A564">
        <v>563</v>
      </c>
      <c r="B564" t="s">
        <v>1906</v>
      </c>
      <c r="C564">
        <f t="shared" si="8"/>
        <v>38</v>
      </c>
      <c r="D564" s="1">
        <v>42261</v>
      </c>
      <c r="E564" s="1">
        <v>42265</v>
      </c>
      <c r="F564" t="s">
        <v>19</v>
      </c>
      <c r="G564" t="s">
        <v>1907</v>
      </c>
      <c r="H564" t="s">
        <v>1908</v>
      </c>
      <c r="I564" t="s">
        <v>22</v>
      </c>
      <c r="J564" t="s">
        <v>23</v>
      </c>
      <c r="K564" t="s">
        <v>898</v>
      </c>
      <c r="L564" t="s">
        <v>50</v>
      </c>
      <c r="M564">
        <v>33614</v>
      </c>
      <c r="N564" t="s">
        <v>26</v>
      </c>
      <c r="O564" t="s">
        <v>1911</v>
      </c>
      <c r="P564" t="s">
        <v>28</v>
      </c>
      <c r="Q564" t="s">
        <v>61</v>
      </c>
      <c r="R564" t="s">
        <v>1912</v>
      </c>
      <c r="S564">
        <v>13.128</v>
      </c>
      <c r="T564" s="3"/>
    </row>
    <row r="565" spans="1:20" x14ac:dyDescent="0.3">
      <c r="A565">
        <v>564</v>
      </c>
      <c r="B565" t="s">
        <v>1913</v>
      </c>
      <c r="C565">
        <f t="shared" si="8"/>
        <v>50</v>
      </c>
      <c r="D565" s="1">
        <v>42711</v>
      </c>
      <c r="E565" s="1">
        <v>42713</v>
      </c>
      <c r="F565" t="s">
        <v>184</v>
      </c>
      <c r="G565" t="s">
        <v>1914</v>
      </c>
      <c r="H565" t="s">
        <v>1915</v>
      </c>
      <c r="I565" t="s">
        <v>22</v>
      </c>
      <c r="J565" t="s">
        <v>23</v>
      </c>
      <c r="K565" t="s">
        <v>91</v>
      </c>
      <c r="L565" t="s">
        <v>92</v>
      </c>
      <c r="M565">
        <v>98105</v>
      </c>
      <c r="N565" t="s">
        <v>40</v>
      </c>
      <c r="O565" t="s">
        <v>1916</v>
      </c>
      <c r="P565" t="s">
        <v>42</v>
      </c>
      <c r="Q565" t="s">
        <v>265</v>
      </c>
      <c r="R565" t="s">
        <v>1917</v>
      </c>
      <c r="S565">
        <v>3.96</v>
      </c>
      <c r="T565" s="3"/>
    </row>
    <row r="566" spans="1:20" x14ac:dyDescent="0.3">
      <c r="A566">
        <v>565</v>
      </c>
      <c r="B566" t="s">
        <v>1913</v>
      </c>
      <c r="C566">
        <f t="shared" si="8"/>
        <v>50</v>
      </c>
      <c r="D566" s="1">
        <v>42711</v>
      </c>
      <c r="E566" s="1">
        <v>42713</v>
      </c>
      <c r="F566" t="s">
        <v>184</v>
      </c>
      <c r="G566" t="s">
        <v>1914</v>
      </c>
      <c r="H566" t="s">
        <v>1915</v>
      </c>
      <c r="I566" t="s">
        <v>22</v>
      </c>
      <c r="J566" t="s">
        <v>23</v>
      </c>
      <c r="K566" t="s">
        <v>91</v>
      </c>
      <c r="L566" t="s">
        <v>92</v>
      </c>
      <c r="M566">
        <v>98105</v>
      </c>
      <c r="N566" t="s">
        <v>40</v>
      </c>
      <c r="O566" t="s">
        <v>1139</v>
      </c>
      <c r="P566" t="s">
        <v>42</v>
      </c>
      <c r="Q566" t="s">
        <v>43</v>
      </c>
      <c r="R566" t="s">
        <v>1140</v>
      </c>
      <c r="S566">
        <v>2.61</v>
      </c>
      <c r="T566" s="3"/>
    </row>
    <row r="567" spans="1:20" x14ac:dyDescent="0.3">
      <c r="A567">
        <v>566</v>
      </c>
      <c r="B567" t="s">
        <v>1918</v>
      </c>
      <c r="C567">
        <f t="shared" si="8"/>
        <v>49</v>
      </c>
      <c r="D567" s="1">
        <v>43441</v>
      </c>
      <c r="E567" s="1">
        <v>43444</v>
      </c>
      <c r="F567" t="s">
        <v>184</v>
      </c>
      <c r="G567" t="s">
        <v>1919</v>
      </c>
      <c r="H567" t="s">
        <v>1920</v>
      </c>
      <c r="I567" t="s">
        <v>22</v>
      </c>
      <c r="J567" t="s">
        <v>23</v>
      </c>
      <c r="K567" t="s">
        <v>38</v>
      </c>
      <c r="L567" t="s">
        <v>39</v>
      </c>
      <c r="M567">
        <v>90008</v>
      </c>
      <c r="N567" t="s">
        <v>40</v>
      </c>
      <c r="O567" t="s">
        <v>1921</v>
      </c>
      <c r="P567" t="s">
        <v>67</v>
      </c>
      <c r="Q567" t="s">
        <v>68</v>
      </c>
      <c r="R567" t="s">
        <v>1922</v>
      </c>
      <c r="S567">
        <v>374.37599999999998</v>
      </c>
      <c r="T567" s="3"/>
    </row>
    <row r="568" spans="1:20" x14ac:dyDescent="0.3">
      <c r="A568">
        <v>567</v>
      </c>
      <c r="B568" t="s">
        <v>1923</v>
      </c>
      <c r="C568">
        <f t="shared" si="8"/>
        <v>40</v>
      </c>
      <c r="D568" s="1">
        <v>43374</v>
      </c>
      <c r="E568" s="1">
        <v>43381</v>
      </c>
      <c r="F568" t="s">
        <v>46</v>
      </c>
      <c r="G568" t="s">
        <v>1924</v>
      </c>
      <c r="H568" t="s">
        <v>1925</v>
      </c>
      <c r="I568" t="s">
        <v>37</v>
      </c>
      <c r="J568" t="s">
        <v>23</v>
      </c>
      <c r="K568" t="s">
        <v>91</v>
      </c>
      <c r="L568" t="s">
        <v>92</v>
      </c>
      <c r="M568">
        <v>98105</v>
      </c>
      <c r="N568" t="s">
        <v>40</v>
      </c>
      <c r="O568" t="s">
        <v>1926</v>
      </c>
      <c r="P568" t="s">
        <v>42</v>
      </c>
      <c r="Q568" t="s">
        <v>86</v>
      </c>
      <c r="R568" t="s">
        <v>1927</v>
      </c>
      <c r="S568">
        <v>91.84</v>
      </c>
      <c r="T568" s="3"/>
    </row>
    <row r="569" spans="1:20" x14ac:dyDescent="0.3">
      <c r="A569">
        <v>568</v>
      </c>
      <c r="B569" t="s">
        <v>1923</v>
      </c>
      <c r="C569">
        <f t="shared" si="8"/>
        <v>40</v>
      </c>
      <c r="D569" s="1">
        <v>43374</v>
      </c>
      <c r="E569" s="1">
        <v>43381</v>
      </c>
      <c r="F569" t="s">
        <v>46</v>
      </c>
      <c r="G569" t="s">
        <v>1924</v>
      </c>
      <c r="H569" t="s">
        <v>1925</v>
      </c>
      <c r="I569" t="s">
        <v>37</v>
      </c>
      <c r="J569" t="s">
        <v>23</v>
      </c>
      <c r="K569" t="s">
        <v>91</v>
      </c>
      <c r="L569" t="s">
        <v>92</v>
      </c>
      <c r="M569">
        <v>98105</v>
      </c>
      <c r="N569" t="s">
        <v>40</v>
      </c>
      <c r="O569" t="s">
        <v>1928</v>
      </c>
      <c r="P569" t="s">
        <v>42</v>
      </c>
      <c r="Q569" t="s">
        <v>71</v>
      </c>
      <c r="R569" t="s">
        <v>1929</v>
      </c>
      <c r="S569">
        <v>81.087999999999994</v>
      </c>
      <c r="T569" s="3"/>
    </row>
    <row r="570" spans="1:20" x14ac:dyDescent="0.3">
      <c r="A570">
        <v>569</v>
      </c>
      <c r="B570" t="s">
        <v>1923</v>
      </c>
      <c r="C570">
        <f t="shared" si="8"/>
        <v>40</v>
      </c>
      <c r="D570" s="1">
        <v>43374</v>
      </c>
      <c r="E570" s="1">
        <v>43381</v>
      </c>
      <c r="F570" t="s">
        <v>46</v>
      </c>
      <c r="G570" t="s">
        <v>1924</v>
      </c>
      <c r="H570" t="s">
        <v>1925</v>
      </c>
      <c r="I570" t="s">
        <v>37</v>
      </c>
      <c r="J570" t="s">
        <v>23</v>
      </c>
      <c r="K570" t="s">
        <v>91</v>
      </c>
      <c r="L570" t="s">
        <v>92</v>
      </c>
      <c r="M570">
        <v>98105</v>
      </c>
      <c r="N570" t="s">
        <v>40</v>
      </c>
      <c r="O570" t="s">
        <v>1930</v>
      </c>
      <c r="P570" t="s">
        <v>42</v>
      </c>
      <c r="Q570" t="s">
        <v>86</v>
      </c>
      <c r="R570" t="s">
        <v>1931</v>
      </c>
      <c r="S570">
        <v>19.440000000000001</v>
      </c>
      <c r="T570" s="3"/>
    </row>
    <row r="571" spans="1:20" x14ac:dyDescent="0.3">
      <c r="A571">
        <v>570</v>
      </c>
      <c r="B571" t="s">
        <v>1923</v>
      </c>
      <c r="C571">
        <f t="shared" si="8"/>
        <v>40</v>
      </c>
      <c r="D571" s="1">
        <v>43374</v>
      </c>
      <c r="E571" s="1">
        <v>43381</v>
      </c>
      <c r="F571" t="s">
        <v>46</v>
      </c>
      <c r="G571" t="s">
        <v>1924</v>
      </c>
      <c r="H571" t="s">
        <v>1925</v>
      </c>
      <c r="I571" t="s">
        <v>37</v>
      </c>
      <c r="J571" t="s">
        <v>23</v>
      </c>
      <c r="K571" t="s">
        <v>91</v>
      </c>
      <c r="L571" t="s">
        <v>92</v>
      </c>
      <c r="M571">
        <v>98105</v>
      </c>
      <c r="N571" t="s">
        <v>40</v>
      </c>
      <c r="O571" t="s">
        <v>1932</v>
      </c>
      <c r="P571" t="s">
        <v>28</v>
      </c>
      <c r="Q571" t="s">
        <v>32</v>
      </c>
      <c r="R571" t="s">
        <v>1933</v>
      </c>
      <c r="S571">
        <v>451.15199999999999</v>
      </c>
      <c r="T571" s="3"/>
    </row>
    <row r="572" spans="1:20" x14ac:dyDescent="0.3">
      <c r="A572">
        <v>571</v>
      </c>
      <c r="B572" t="s">
        <v>1934</v>
      </c>
      <c r="C572">
        <f t="shared" si="8"/>
        <v>52</v>
      </c>
      <c r="D572" s="1">
        <v>43462</v>
      </c>
      <c r="E572" s="1">
        <v>43469</v>
      </c>
      <c r="F572" t="s">
        <v>46</v>
      </c>
      <c r="G572" t="s">
        <v>1935</v>
      </c>
      <c r="H572" t="s">
        <v>1936</v>
      </c>
      <c r="I572" t="s">
        <v>22</v>
      </c>
      <c r="J572" t="s">
        <v>23</v>
      </c>
      <c r="K572" t="s">
        <v>262</v>
      </c>
      <c r="L572" t="s">
        <v>263</v>
      </c>
      <c r="M572">
        <v>10024</v>
      </c>
      <c r="N572" t="s">
        <v>144</v>
      </c>
      <c r="O572" t="s">
        <v>1895</v>
      </c>
      <c r="P572" t="s">
        <v>42</v>
      </c>
      <c r="Q572" t="s">
        <v>43</v>
      </c>
      <c r="R572" t="s">
        <v>1896</v>
      </c>
      <c r="S572">
        <v>72.45</v>
      </c>
      <c r="T572" s="3"/>
    </row>
    <row r="573" spans="1:20" x14ac:dyDescent="0.3">
      <c r="A573">
        <v>572</v>
      </c>
      <c r="B573" t="s">
        <v>1934</v>
      </c>
      <c r="C573">
        <f t="shared" si="8"/>
        <v>52</v>
      </c>
      <c r="D573" s="1">
        <v>43462</v>
      </c>
      <c r="E573" s="1">
        <v>43469</v>
      </c>
      <c r="F573" t="s">
        <v>46</v>
      </c>
      <c r="G573" t="s">
        <v>1935</v>
      </c>
      <c r="H573" t="s">
        <v>1936</v>
      </c>
      <c r="I573" t="s">
        <v>22</v>
      </c>
      <c r="J573" t="s">
        <v>23</v>
      </c>
      <c r="K573" t="s">
        <v>262</v>
      </c>
      <c r="L573" t="s">
        <v>263</v>
      </c>
      <c r="M573">
        <v>10024</v>
      </c>
      <c r="N573" t="s">
        <v>144</v>
      </c>
      <c r="O573" t="s">
        <v>865</v>
      </c>
      <c r="P573" t="s">
        <v>42</v>
      </c>
      <c r="Q573" t="s">
        <v>265</v>
      </c>
      <c r="R573" t="s">
        <v>866</v>
      </c>
      <c r="S573">
        <v>13.96</v>
      </c>
      <c r="T573" s="3"/>
    </row>
    <row r="574" spans="1:20" x14ac:dyDescent="0.3">
      <c r="A574">
        <v>573</v>
      </c>
      <c r="B574" t="s">
        <v>1934</v>
      </c>
      <c r="C574">
        <f t="shared" si="8"/>
        <v>52</v>
      </c>
      <c r="D574" s="1">
        <v>43462</v>
      </c>
      <c r="E574" s="1">
        <v>43469</v>
      </c>
      <c r="F574" t="s">
        <v>46</v>
      </c>
      <c r="G574" t="s">
        <v>1935</v>
      </c>
      <c r="H574" t="s">
        <v>1936</v>
      </c>
      <c r="I574" t="s">
        <v>22</v>
      </c>
      <c r="J574" t="s">
        <v>23</v>
      </c>
      <c r="K574" t="s">
        <v>262</v>
      </c>
      <c r="L574" t="s">
        <v>263</v>
      </c>
      <c r="M574">
        <v>10024</v>
      </c>
      <c r="N574" t="s">
        <v>144</v>
      </c>
      <c r="O574" t="s">
        <v>1212</v>
      </c>
      <c r="P574" t="s">
        <v>42</v>
      </c>
      <c r="Q574" t="s">
        <v>71</v>
      </c>
      <c r="R574" t="s">
        <v>1213</v>
      </c>
      <c r="S574">
        <v>33.264000000000003</v>
      </c>
      <c r="T574" s="3"/>
    </row>
    <row r="575" spans="1:20" x14ac:dyDescent="0.3">
      <c r="A575">
        <v>574</v>
      </c>
      <c r="B575" t="s">
        <v>1934</v>
      </c>
      <c r="C575">
        <f t="shared" si="8"/>
        <v>52</v>
      </c>
      <c r="D575" s="1">
        <v>43462</v>
      </c>
      <c r="E575" s="1">
        <v>43469</v>
      </c>
      <c r="F575" t="s">
        <v>46</v>
      </c>
      <c r="G575" t="s">
        <v>1935</v>
      </c>
      <c r="H575" t="s">
        <v>1936</v>
      </c>
      <c r="I575" t="s">
        <v>22</v>
      </c>
      <c r="J575" t="s">
        <v>23</v>
      </c>
      <c r="K575" t="s">
        <v>262</v>
      </c>
      <c r="L575" t="s">
        <v>263</v>
      </c>
      <c r="M575">
        <v>10024</v>
      </c>
      <c r="N575" t="s">
        <v>144</v>
      </c>
      <c r="O575" t="s">
        <v>1937</v>
      </c>
      <c r="P575" t="s">
        <v>67</v>
      </c>
      <c r="Q575" t="s">
        <v>68</v>
      </c>
      <c r="R575" t="s">
        <v>1938</v>
      </c>
      <c r="S575">
        <v>14.85</v>
      </c>
      <c r="T575" s="3"/>
    </row>
    <row r="576" spans="1:20" x14ac:dyDescent="0.3">
      <c r="A576">
        <v>575</v>
      </c>
      <c r="B576" t="s">
        <v>1939</v>
      </c>
      <c r="C576">
        <f t="shared" si="8"/>
        <v>44</v>
      </c>
      <c r="D576" s="1">
        <v>43042</v>
      </c>
      <c r="E576" s="1">
        <v>43046</v>
      </c>
      <c r="F576" t="s">
        <v>46</v>
      </c>
      <c r="G576" t="s">
        <v>1940</v>
      </c>
      <c r="H576" t="s">
        <v>1941</v>
      </c>
      <c r="I576" t="s">
        <v>22</v>
      </c>
      <c r="J576" t="s">
        <v>23</v>
      </c>
      <c r="K576" t="s">
        <v>1942</v>
      </c>
      <c r="L576" t="s">
        <v>92</v>
      </c>
      <c r="M576">
        <v>98270</v>
      </c>
      <c r="N576" t="s">
        <v>40</v>
      </c>
      <c r="O576" t="s">
        <v>1943</v>
      </c>
      <c r="P576" t="s">
        <v>42</v>
      </c>
      <c r="Q576" t="s">
        <v>64</v>
      </c>
      <c r="R576" t="s">
        <v>1944</v>
      </c>
      <c r="S576">
        <v>8.82</v>
      </c>
      <c r="T576" s="3"/>
    </row>
    <row r="577" spans="1:20" x14ac:dyDescent="0.3">
      <c r="A577">
        <v>576</v>
      </c>
      <c r="B577" t="s">
        <v>1945</v>
      </c>
      <c r="C577">
        <f t="shared" si="8"/>
        <v>39</v>
      </c>
      <c r="D577" s="1">
        <v>42631</v>
      </c>
      <c r="E577" s="1">
        <v>42635</v>
      </c>
      <c r="F577" t="s">
        <v>19</v>
      </c>
      <c r="G577" t="s">
        <v>1946</v>
      </c>
      <c r="H577" t="s">
        <v>1947</v>
      </c>
      <c r="I577" t="s">
        <v>22</v>
      </c>
      <c r="J577" t="s">
        <v>23</v>
      </c>
      <c r="K577" t="s">
        <v>1172</v>
      </c>
      <c r="L577" t="s">
        <v>39</v>
      </c>
      <c r="M577">
        <v>90805</v>
      </c>
      <c r="N577" t="s">
        <v>40</v>
      </c>
      <c r="O577" t="s">
        <v>1926</v>
      </c>
      <c r="P577" t="s">
        <v>42</v>
      </c>
      <c r="Q577" t="s">
        <v>86</v>
      </c>
      <c r="R577" t="s">
        <v>1927</v>
      </c>
      <c r="S577">
        <v>160.72</v>
      </c>
      <c r="T577" s="3"/>
    </row>
    <row r="578" spans="1:20" x14ac:dyDescent="0.3">
      <c r="A578">
        <v>577</v>
      </c>
      <c r="B578" t="s">
        <v>1945</v>
      </c>
      <c r="C578">
        <f t="shared" si="8"/>
        <v>39</v>
      </c>
      <c r="D578" s="1">
        <v>42631</v>
      </c>
      <c r="E578" s="1">
        <v>42635</v>
      </c>
      <c r="F578" t="s">
        <v>19</v>
      </c>
      <c r="G578" t="s">
        <v>1946</v>
      </c>
      <c r="H578" t="s">
        <v>1947</v>
      </c>
      <c r="I578" t="s">
        <v>22</v>
      </c>
      <c r="J578" t="s">
        <v>23</v>
      </c>
      <c r="K578" t="s">
        <v>1172</v>
      </c>
      <c r="L578" t="s">
        <v>39</v>
      </c>
      <c r="M578">
        <v>90805</v>
      </c>
      <c r="N578" t="s">
        <v>40</v>
      </c>
      <c r="O578" t="s">
        <v>1948</v>
      </c>
      <c r="P578" t="s">
        <v>42</v>
      </c>
      <c r="Q578" t="s">
        <v>86</v>
      </c>
      <c r="R578" t="s">
        <v>1949</v>
      </c>
      <c r="S578">
        <v>19.920000000000002</v>
      </c>
      <c r="T578" s="3"/>
    </row>
    <row r="579" spans="1:20" x14ac:dyDescent="0.3">
      <c r="A579">
        <v>578</v>
      </c>
      <c r="B579" t="s">
        <v>1945</v>
      </c>
      <c r="C579">
        <f t="shared" ref="C579:C642" si="9">WEEKNUM(D579,1)</f>
        <v>39</v>
      </c>
      <c r="D579" s="1">
        <v>42631</v>
      </c>
      <c r="E579" s="1">
        <v>42635</v>
      </c>
      <c r="F579" t="s">
        <v>19</v>
      </c>
      <c r="G579" t="s">
        <v>1946</v>
      </c>
      <c r="H579" t="s">
        <v>1947</v>
      </c>
      <c r="I579" t="s">
        <v>22</v>
      </c>
      <c r="J579" t="s">
        <v>23</v>
      </c>
      <c r="K579" t="s">
        <v>1172</v>
      </c>
      <c r="L579" t="s">
        <v>39</v>
      </c>
      <c r="M579">
        <v>90805</v>
      </c>
      <c r="N579" t="s">
        <v>40</v>
      </c>
      <c r="O579" t="s">
        <v>1950</v>
      </c>
      <c r="P579" t="s">
        <v>42</v>
      </c>
      <c r="Q579" t="s">
        <v>575</v>
      </c>
      <c r="R579" t="s">
        <v>1951</v>
      </c>
      <c r="S579">
        <v>7.3</v>
      </c>
      <c r="T579" s="3"/>
    </row>
    <row r="580" spans="1:20" x14ac:dyDescent="0.3">
      <c r="A580">
        <v>579</v>
      </c>
      <c r="B580" t="s">
        <v>1952</v>
      </c>
      <c r="C580">
        <f t="shared" si="9"/>
        <v>29</v>
      </c>
      <c r="D580" s="1">
        <v>43301</v>
      </c>
      <c r="E580" s="1">
        <v>43307</v>
      </c>
      <c r="F580" t="s">
        <v>46</v>
      </c>
      <c r="G580" t="s">
        <v>1953</v>
      </c>
      <c r="H580" t="s">
        <v>1954</v>
      </c>
      <c r="I580" t="s">
        <v>22</v>
      </c>
      <c r="J580" t="s">
        <v>23</v>
      </c>
      <c r="K580" t="s">
        <v>299</v>
      </c>
      <c r="L580" t="s">
        <v>207</v>
      </c>
      <c r="M580">
        <v>60610</v>
      </c>
      <c r="N580" t="s">
        <v>101</v>
      </c>
      <c r="O580" t="s">
        <v>543</v>
      </c>
      <c r="P580" t="s">
        <v>42</v>
      </c>
      <c r="Q580" t="s">
        <v>55</v>
      </c>
      <c r="R580" t="s">
        <v>544</v>
      </c>
      <c r="S580">
        <v>69.712000000000003</v>
      </c>
      <c r="T580" s="3"/>
    </row>
    <row r="581" spans="1:20" x14ac:dyDescent="0.3">
      <c r="A581">
        <v>580</v>
      </c>
      <c r="B581" t="s">
        <v>1952</v>
      </c>
      <c r="C581">
        <f t="shared" si="9"/>
        <v>29</v>
      </c>
      <c r="D581" s="1">
        <v>43301</v>
      </c>
      <c r="E581" s="1">
        <v>43307</v>
      </c>
      <c r="F581" t="s">
        <v>46</v>
      </c>
      <c r="G581" t="s">
        <v>1953</v>
      </c>
      <c r="H581" t="s">
        <v>1954</v>
      </c>
      <c r="I581" t="s">
        <v>22</v>
      </c>
      <c r="J581" t="s">
        <v>23</v>
      </c>
      <c r="K581" t="s">
        <v>299</v>
      </c>
      <c r="L581" t="s">
        <v>207</v>
      </c>
      <c r="M581">
        <v>60610</v>
      </c>
      <c r="N581" t="s">
        <v>101</v>
      </c>
      <c r="O581" t="s">
        <v>1955</v>
      </c>
      <c r="P581" t="s">
        <v>28</v>
      </c>
      <c r="Q581" t="s">
        <v>61</v>
      </c>
      <c r="R581" t="s">
        <v>1956</v>
      </c>
      <c r="S581">
        <v>8.7919999999999998</v>
      </c>
      <c r="T581" s="3"/>
    </row>
    <row r="582" spans="1:20" x14ac:dyDescent="0.3">
      <c r="A582">
        <v>581</v>
      </c>
      <c r="B582" t="s">
        <v>1957</v>
      </c>
      <c r="C582">
        <f t="shared" si="9"/>
        <v>37</v>
      </c>
      <c r="D582" s="1">
        <v>42623</v>
      </c>
      <c r="E582" s="1">
        <v>42627</v>
      </c>
      <c r="F582" t="s">
        <v>46</v>
      </c>
      <c r="G582" t="s">
        <v>1958</v>
      </c>
      <c r="H582" t="s">
        <v>1959</v>
      </c>
      <c r="I582" t="s">
        <v>22</v>
      </c>
      <c r="J582" t="s">
        <v>23</v>
      </c>
      <c r="K582" t="s">
        <v>38</v>
      </c>
      <c r="L582" t="s">
        <v>39</v>
      </c>
      <c r="M582">
        <v>90004</v>
      </c>
      <c r="N582" t="s">
        <v>40</v>
      </c>
      <c r="O582" t="s">
        <v>1960</v>
      </c>
      <c r="P582" t="s">
        <v>42</v>
      </c>
      <c r="Q582" t="s">
        <v>575</v>
      </c>
      <c r="R582" t="s">
        <v>1961</v>
      </c>
      <c r="S582">
        <v>51.52</v>
      </c>
      <c r="T582" s="3"/>
    </row>
    <row r="583" spans="1:20" x14ac:dyDescent="0.3">
      <c r="A583">
        <v>582</v>
      </c>
      <c r="B583" t="s">
        <v>1962</v>
      </c>
      <c r="C583">
        <f t="shared" si="9"/>
        <v>48</v>
      </c>
      <c r="D583" s="1">
        <v>43435</v>
      </c>
      <c r="E583" s="1">
        <v>43439</v>
      </c>
      <c r="F583" t="s">
        <v>46</v>
      </c>
      <c r="G583" t="s">
        <v>1963</v>
      </c>
      <c r="H583" t="s">
        <v>1964</v>
      </c>
      <c r="I583" t="s">
        <v>22</v>
      </c>
      <c r="J583" t="s">
        <v>23</v>
      </c>
      <c r="K583" t="s">
        <v>805</v>
      </c>
      <c r="L583" t="s">
        <v>453</v>
      </c>
      <c r="M583">
        <v>80219</v>
      </c>
      <c r="N583" t="s">
        <v>40</v>
      </c>
      <c r="O583" t="s">
        <v>188</v>
      </c>
      <c r="P583" t="s">
        <v>67</v>
      </c>
      <c r="Q583" t="s">
        <v>68</v>
      </c>
      <c r="R583" t="s">
        <v>189</v>
      </c>
      <c r="S583">
        <v>470.37599999999998</v>
      </c>
      <c r="T583" s="3"/>
    </row>
    <row r="584" spans="1:20" x14ac:dyDescent="0.3">
      <c r="A584">
        <v>583</v>
      </c>
      <c r="B584" t="s">
        <v>1962</v>
      </c>
      <c r="C584">
        <f t="shared" si="9"/>
        <v>48</v>
      </c>
      <c r="D584" s="1">
        <v>43435</v>
      </c>
      <c r="E584" s="1">
        <v>43439</v>
      </c>
      <c r="F584" t="s">
        <v>46</v>
      </c>
      <c r="G584" t="s">
        <v>1963</v>
      </c>
      <c r="H584" t="s">
        <v>1964</v>
      </c>
      <c r="I584" t="s">
        <v>22</v>
      </c>
      <c r="J584" t="s">
        <v>23</v>
      </c>
      <c r="K584" t="s">
        <v>805</v>
      </c>
      <c r="L584" t="s">
        <v>453</v>
      </c>
      <c r="M584">
        <v>80219</v>
      </c>
      <c r="N584" t="s">
        <v>40</v>
      </c>
      <c r="O584" t="s">
        <v>1965</v>
      </c>
      <c r="P584" t="s">
        <v>67</v>
      </c>
      <c r="Q584" t="s">
        <v>68</v>
      </c>
      <c r="R584" t="s">
        <v>1966</v>
      </c>
      <c r="S584">
        <v>105.584</v>
      </c>
      <c r="T584" s="3"/>
    </row>
    <row r="585" spans="1:20" x14ac:dyDescent="0.3">
      <c r="A585">
        <v>584</v>
      </c>
      <c r="B585" t="s">
        <v>1962</v>
      </c>
      <c r="C585">
        <f t="shared" si="9"/>
        <v>48</v>
      </c>
      <c r="D585" s="1">
        <v>43435</v>
      </c>
      <c r="E585" s="1">
        <v>43439</v>
      </c>
      <c r="F585" t="s">
        <v>46</v>
      </c>
      <c r="G585" t="s">
        <v>1963</v>
      </c>
      <c r="H585" t="s">
        <v>1964</v>
      </c>
      <c r="I585" t="s">
        <v>22</v>
      </c>
      <c r="J585" t="s">
        <v>23</v>
      </c>
      <c r="K585" t="s">
        <v>805</v>
      </c>
      <c r="L585" t="s">
        <v>453</v>
      </c>
      <c r="M585">
        <v>80219</v>
      </c>
      <c r="N585" t="s">
        <v>40</v>
      </c>
      <c r="O585" t="s">
        <v>433</v>
      </c>
      <c r="P585" t="s">
        <v>42</v>
      </c>
      <c r="Q585" t="s">
        <v>74</v>
      </c>
      <c r="R585" t="s">
        <v>434</v>
      </c>
      <c r="S585">
        <v>31.152000000000001</v>
      </c>
      <c r="T585" s="3"/>
    </row>
    <row r="586" spans="1:20" x14ac:dyDescent="0.3">
      <c r="A586">
        <v>585</v>
      </c>
      <c r="B586" t="s">
        <v>1962</v>
      </c>
      <c r="C586">
        <f t="shared" si="9"/>
        <v>48</v>
      </c>
      <c r="D586" s="1">
        <v>43435</v>
      </c>
      <c r="E586" s="1">
        <v>43439</v>
      </c>
      <c r="F586" t="s">
        <v>46</v>
      </c>
      <c r="G586" t="s">
        <v>1963</v>
      </c>
      <c r="H586" t="s">
        <v>1964</v>
      </c>
      <c r="I586" t="s">
        <v>22</v>
      </c>
      <c r="J586" t="s">
        <v>23</v>
      </c>
      <c r="K586" t="s">
        <v>805</v>
      </c>
      <c r="L586" t="s">
        <v>453</v>
      </c>
      <c r="M586">
        <v>80219</v>
      </c>
      <c r="N586" t="s">
        <v>40</v>
      </c>
      <c r="O586" t="s">
        <v>1967</v>
      </c>
      <c r="P586" t="s">
        <v>42</v>
      </c>
      <c r="Q586" t="s">
        <v>71</v>
      </c>
      <c r="R586" t="s">
        <v>1968</v>
      </c>
      <c r="S586">
        <v>6.7830000000000004</v>
      </c>
      <c r="T586" s="3"/>
    </row>
    <row r="587" spans="1:20" x14ac:dyDescent="0.3">
      <c r="A587">
        <v>586</v>
      </c>
      <c r="B587" t="s">
        <v>1962</v>
      </c>
      <c r="C587">
        <f t="shared" si="9"/>
        <v>48</v>
      </c>
      <c r="D587" s="1">
        <v>43435</v>
      </c>
      <c r="E587" s="1">
        <v>43439</v>
      </c>
      <c r="F587" t="s">
        <v>46</v>
      </c>
      <c r="G587" t="s">
        <v>1963</v>
      </c>
      <c r="H587" t="s">
        <v>1964</v>
      </c>
      <c r="I587" t="s">
        <v>22</v>
      </c>
      <c r="J587" t="s">
        <v>23</v>
      </c>
      <c r="K587" t="s">
        <v>805</v>
      </c>
      <c r="L587" t="s">
        <v>453</v>
      </c>
      <c r="M587">
        <v>80219</v>
      </c>
      <c r="N587" t="s">
        <v>40</v>
      </c>
      <c r="O587" t="s">
        <v>622</v>
      </c>
      <c r="P587" t="s">
        <v>67</v>
      </c>
      <c r="Q587" t="s">
        <v>68</v>
      </c>
      <c r="R587" t="s">
        <v>623</v>
      </c>
      <c r="S587">
        <v>406.36799999999999</v>
      </c>
      <c r="T587" s="3"/>
    </row>
    <row r="588" spans="1:20" x14ac:dyDescent="0.3">
      <c r="A588">
        <v>587</v>
      </c>
      <c r="B588" t="s">
        <v>1969</v>
      </c>
      <c r="C588">
        <f t="shared" si="9"/>
        <v>28</v>
      </c>
      <c r="D588" s="1">
        <v>42554</v>
      </c>
      <c r="E588" s="1">
        <v>42560</v>
      </c>
      <c r="F588" t="s">
        <v>46</v>
      </c>
      <c r="G588" t="s">
        <v>1970</v>
      </c>
      <c r="H588" t="s">
        <v>1971</v>
      </c>
      <c r="I588" t="s">
        <v>22</v>
      </c>
      <c r="J588" t="s">
        <v>23</v>
      </c>
      <c r="K588" t="s">
        <v>1465</v>
      </c>
      <c r="L588" t="s">
        <v>25</v>
      </c>
      <c r="M588">
        <v>40475</v>
      </c>
      <c r="N588" t="s">
        <v>26</v>
      </c>
      <c r="O588" t="s">
        <v>1446</v>
      </c>
      <c r="P588" t="s">
        <v>28</v>
      </c>
      <c r="Q588" t="s">
        <v>32</v>
      </c>
      <c r="R588" t="s">
        <v>1447</v>
      </c>
      <c r="S588">
        <v>70.98</v>
      </c>
      <c r="T588" s="3"/>
    </row>
    <row r="589" spans="1:20" x14ac:dyDescent="0.3">
      <c r="A589">
        <v>588</v>
      </c>
      <c r="B589" t="s">
        <v>1969</v>
      </c>
      <c r="C589">
        <f t="shared" si="9"/>
        <v>28</v>
      </c>
      <c r="D589" s="1">
        <v>42554</v>
      </c>
      <c r="E589" s="1">
        <v>42560</v>
      </c>
      <c r="F589" t="s">
        <v>46</v>
      </c>
      <c r="G589" t="s">
        <v>1970</v>
      </c>
      <c r="H589" t="s">
        <v>1971</v>
      </c>
      <c r="I589" t="s">
        <v>22</v>
      </c>
      <c r="J589" t="s">
        <v>23</v>
      </c>
      <c r="K589" t="s">
        <v>1465</v>
      </c>
      <c r="L589" t="s">
        <v>25</v>
      </c>
      <c r="M589">
        <v>40475</v>
      </c>
      <c r="N589" t="s">
        <v>26</v>
      </c>
      <c r="O589" t="s">
        <v>1972</v>
      </c>
      <c r="P589" t="s">
        <v>42</v>
      </c>
      <c r="Q589" t="s">
        <v>43</v>
      </c>
      <c r="R589" t="s">
        <v>1973</v>
      </c>
      <c r="S589">
        <v>294.93</v>
      </c>
      <c r="T589" s="3"/>
    </row>
    <row r="590" spans="1:20" x14ac:dyDescent="0.3">
      <c r="A590">
        <v>589</v>
      </c>
      <c r="B590" t="s">
        <v>1974</v>
      </c>
      <c r="C590">
        <f t="shared" si="9"/>
        <v>12</v>
      </c>
      <c r="D590" s="1">
        <v>42814</v>
      </c>
      <c r="E590" s="1">
        <v>42818</v>
      </c>
      <c r="F590" t="s">
        <v>46</v>
      </c>
      <c r="G590" t="s">
        <v>1975</v>
      </c>
      <c r="H590" t="s">
        <v>1976</v>
      </c>
      <c r="I590" t="s">
        <v>22</v>
      </c>
      <c r="J590" t="s">
        <v>23</v>
      </c>
      <c r="K590" t="s">
        <v>1977</v>
      </c>
      <c r="L590" t="s">
        <v>416</v>
      </c>
      <c r="M590">
        <v>97301</v>
      </c>
      <c r="N590" t="s">
        <v>40</v>
      </c>
      <c r="O590" t="s">
        <v>1978</v>
      </c>
      <c r="P590" t="s">
        <v>67</v>
      </c>
      <c r="Q590" t="s">
        <v>68</v>
      </c>
      <c r="R590" t="s">
        <v>1979</v>
      </c>
      <c r="S590">
        <v>84.784000000000006</v>
      </c>
      <c r="T590" s="3"/>
    </row>
    <row r="591" spans="1:20" x14ac:dyDescent="0.3">
      <c r="A591">
        <v>590</v>
      </c>
      <c r="B591" t="s">
        <v>1974</v>
      </c>
      <c r="C591">
        <f t="shared" si="9"/>
        <v>12</v>
      </c>
      <c r="D591" s="1">
        <v>42814</v>
      </c>
      <c r="E591" s="1">
        <v>42818</v>
      </c>
      <c r="F591" t="s">
        <v>46</v>
      </c>
      <c r="G591" t="s">
        <v>1975</v>
      </c>
      <c r="H591" t="s">
        <v>1976</v>
      </c>
      <c r="I591" t="s">
        <v>22</v>
      </c>
      <c r="J591" t="s">
        <v>23</v>
      </c>
      <c r="K591" t="s">
        <v>1977</v>
      </c>
      <c r="L591" t="s">
        <v>416</v>
      </c>
      <c r="M591">
        <v>97301</v>
      </c>
      <c r="N591" t="s">
        <v>40</v>
      </c>
      <c r="O591" t="s">
        <v>1980</v>
      </c>
      <c r="P591" t="s">
        <v>42</v>
      </c>
      <c r="Q591" t="s">
        <v>86</v>
      </c>
      <c r="R591" t="s">
        <v>1981</v>
      </c>
      <c r="S591">
        <v>20.736000000000001</v>
      </c>
      <c r="T591" s="3"/>
    </row>
    <row r="592" spans="1:20" x14ac:dyDescent="0.3">
      <c r="A592">
        <v>591</v>
      </c>
      <c r="B592" t="s">
        <v>1974</v>
      </c>
      <c r="C592">
        <f t="shared" si="9"/>
        <v>12</v>
      </c>
      <c r="D592" s="1">
        <v>42814</v>
      </c>
      <c r="E592" s="1">
        <v>42818</v>
      </c>
      <c r="F592" t="s">
        <v>46</v>
      </c>
      <c r="G592" t="s">
        <v>1975</v>
      </c>
      <c r="H592" t="s">
        <v>1976</v>
      </c>
      <c r="I592" t="s">
        <v>22</v>
      </c>
      <c r="J592" t="s">
        <v>23</v>
      </c>
      <c r="K592" t="s">
        <v>1977</v>
      </c>
      <c r="L592" t="s">
        <v>416</v>
      </c>
      <c r="M592">
        <v>97301</v>
      </c>
      <c r="N592" t="s">
        <v>40</v>
      </c>
      <c r="O592" t="s">
        <v>1713</v>
      </c>
      <c r="P592" t="s">
        <v>42</v>
      </c>
      <c r="Q592" t="s">
        <v>71</v>
      </c>
      <c r="R592" t="s">
        <v>1714</v>
      </c>
      <c r="S592">
        <v>16.821000000000002</v>
      </c>
      <c r="T592" s="3"/>
    </row>
    <row r="593" spans="1:20" x14ac:dyDescent="0.3">
      <c r="A593">
        <v>592</v>
      </c>
      <c r="B593" t="s">
        <v>1974</v>
      </c>
      <c r="C593">
        <f t="shared" si="9"/>
        <v>12</v>
      </c>
      <c r="D593" s="1">
        <v>42814</v>
      </c>
      <c r="E593" s="1">
        <v>42818</v>
      </c>
      <c r="F593" t="s">
        <v>46</v>
      </c>
      <c r="G593" t="s">
        <v>1975</v>
      </c>
      <c r="H593" t="s">
        <v>1976</v>
      </c>
      <c r="I593" t="s">
        <v>22</v>
      </c>
      <c r="J593" t="s">
        <v>23</v>
      </c>
      <c r="K593" t="s">
        <v>1977</v>
      </c>
      <c r="L593" t="s">
        <v>416</v>
      </c>
      <c r="M593">
        <v>97301</v>
      </c>
      <c r="N593" t="s">
        <v>40</v>
      </c>
      <c r="O593" t="s">
        <v>1982</v>
      </c>
      <c r="P593" t="s">
        <v>42</v>
      </c>
      <c r="Q593" t="s">
        <v>86</v>
      </c>
      <c r="R593" t="s">
        <v>1983</v>
      </c>
      <c r="S593">
        <v>10.368</v>
      </c>
      <c r="T593" s="3"/>
    </row>
    <row r="594" spans="1:20" x14ac:dyDescent="0.3">
      <c r="A594">
        <v>593</v>
      </c>
      <c r="B594" t="s">
        <v>1984</v>
      </c>
      <c r="C594">
        <f t="shared" si="9"/>
        <v>2</v>
      </c>
      <c r="D594" s="1">
        <v>42013</v>
      </c>
      <c r="E594" s="1">
        <v>42017</v>
      </c>
      <c r="F594" t="s">
        <v>46</v>
      </c>
      <c r="G594" t="s">
        <v>1985</v>
      </c>
      <c r="H594" t="s">
        <v>1986</v>
      </c>
      <c r="I594" t="s">
        <v>22</v>
      </c>
      <c r="J594" t="s">
        <v>23</v>
      </c>
      <c r="K594" t="s">
        <v>1987</v>
      </c>
      <c r="L594" t="s">
        <v>100</v>
      </c>
      <c r="M594">
        <v>78041</v>
      </c>
      <c r="N594" t="s">
        <v>101</v>
      </c>
      <c r="O594" t="s">
        <v>1988</v>
      </c>
      <c r="P594" t="s">
        <v>42</v>
      </c>
      <c r="Q594" t="s">
        <v>64</v>
      </c>
      <c r="R594" t="s">
        <v>1989</v>
      </c>
      <c r="S594">
        <v>9.3439999999999994</v>
      </c>
      <c r="T594" s="3"/>
    </row>
    <row r="595" spans="1:20" x14ac:dyDescent="0.3">
      <c r="A595">
        <v>594</v>
      </c>
      <c r="B595" t="s">
        <v>1984</v>
      </c>
      <c r="C595">
        <f t="shared" si="9"/>
        <v>2</v>
      </c>
      <c r="D595" s="1">
        <v>42013</v>
      </c>
      <c r="E595" s="1">
        <v>42017</v>
      </c>
      <c r="F595" t="s">
        <v>46</v>
      </c>
      <c r="G595" t="s">
        <v>1985</v>
      </c>
      <c r="H595" t="s">
        <v>1986</v>
      </c>
      <c r="I595" t="s">
        <v>22</v>
      </c>
      <c r="J595" t="s">
        <v>23</v>
      </c>
      <c r="K595" t="s">
        <v>1987</v>
      </c>
      <c r="L595" t="s">
        <v>100</v>
      </c>
      <c r="M595">
        <v>78041</v>
      </c>
      <c r="N595" t="s">
        <v>101</v>
      </c>
      <c r="O595" t="s">
        <v>842</v>
      </c>
      <c r="P595" t="s">
        <v>67</v>
      </c>
      <c r="Q595" t="s">
        <v>157</v>
      </c>
      <c r="R595" t="s">
        <v>843</v>
      </c>
      <c r="S595">
        <v>31.2</v>
      </c>
      <c r="T595" s="3"/>
    </row>
    <row r="596" spans="1:20" x14ac:dyDescent="0.3">
      <c r="A596">
        <v>595</v>
      </c>
      <c r="B596" t="s">
        <v>1990</v>
      </c>
      <c r="C596">
        <f t="shared" si="9"/>
        <v>32</v>
      </c>
      <c r="D596" s="1">
        <v>42224</v>
      </c>
      <c r="E596" s="1">
        <v>42231</v>
      </c>
      <c r="F596" t="s">
        <v>46</v>
      </c>
      <c r="G596" t="s">
        <v>1991</v>
      </c>
      <c r="H596" t="s">
        <v>1992</v>
      </c>
      <c r="I596" t="s">
        <v>22</v>
      </c>
      <c r="J596" t="s">
        <v>23</v>
      </c>
      <c r="K596" t="s">
        <v>946</v>
      </c>
      <c r="L596" t="s">
        <v>39</v>
      </c>
      <c r="M596">
        <v>92024</v>
      </c>
      <c r="N596" t="s">
        <v>40</v>
      </c>
      <c r="O596" t="s">
        <v>1993</v>
      </c>
      <c r="P596" t="s">
        <v>42</v>
      </c>
      <c r="Q596" t="s">
        <v>74</v>
      </c>
      <c r="R596" t="s">
        <v>1994</v>
      </c>
      <c r="S596">
        <v>76.12</v>
      </c>
      <c r="T596" s="3"/>
    </row>
    <row r="597" spans="1:20" x14ac:dyDescent="0.3">
      <c r="A597">
        <v>596</v>
      </c>
      <c r="B597" t="s">
        <v>1990</v>
      </c>
      <c r="C597">
        <f t="shared" si="9"/>
        <v>32</v>
      </c>
      <c r="D597" s="1">
        <v>42224</v>
      </c>
      <c r="E597" s="1">
        <v>42231</v>
      </c>
      <c r="F597" t="s">
        <v>46</v>
      </c>
      <c r="G597" t="s">
        <v>1991</v>
      </c>
      <c r="H597" t="s">
        <v>1992</v>
      </c>
      <c r="I597" t="s">
        <v>22</v>
      </c>
      <c r="J597" t="s">
        <v>23</v>
      </c>
      <c r="K597" t="s">
        <v>946</v>
      </c>
      <c r="L597" t="s">
        <v>39</v>
      </c>
      <c r="M597">
        <v>92024</v>
      </c>
      <c r="N597" t="s">
        <v>40</v>
      </c>
      <c r="O597" t="s">
        <v>1433</v>
      </c>
      <c r="P597" t="s">
        <v>67</v>
      </c>
      <c r="Q597" t="s">
        <v>1215</v>
      </c>
      <c r="R597" t="s">
        <v>1434</v>
      </c>
      <c r="S597">
        <v>1199.9760000000001</v>
      </c>
      <c r="T597" s="3"/>
    </row>
    <row r="598" spans="1:20" x14ac:dyDescent="0.3">
      <c r="A598">
        <v>597</v>
      </c>
      <c r="B598" t="s">
        <v>1990</v>
      </c>
      <c r="C598">
        <f t="shared" si="9"/>
        <v>32</v>
      </c>
      <c r="D598" s="1">
        <v>42224</v>
      </c>
      <c r="E598" s="1">
        <v>42231</v>
      </c>
      <c r="F598" t="s">
        <v>46</v>
      </c>
      <c r="G598" t="s">
        <v>1991</v>
      </c>
      <c r="H598" t="s">
        <v>1992</v>
      </c>
      <c r="I598" t="s">
        <v>22</v>
      </c>
      <c r="J598" t="s">
        <v>23</v>
      </c>
      <c r="K598" t="s">
        <v>946</v>
      </c>
      <c r="L598" t="s">
        <v>39</v>
      </c>
      <c r="M598">
        <v>92024</v>
      </c>
      <c r="N598" t="s">
        <v>40</v>
      </c>
      <c r="O598" t="s">
        <v>1151</v>
      </c>
      <c r="P598" t="s">
        <v>67</v>
      </c>
      <c r="Q598" t="s">
        <v>68</v>
      </c>
      <c r="R598" t="s">
        <v>1152</v>
      </c>
      <c r="S598">
        <v>445.96</v>
      </c>
      <c r="T598" s="3"/>
    </row>
    <row r="599" spans="1:20" x14ac:dyDescent="0.3">
      <c r="A599">
        <v>598</v>
      </c>
      <c r="B599" t="s">
        <v>1990</v>
      </c>
      <c r="C599">
        <f t="shared" si="9"/>
        <v>32</v>
      </c>
      <c r="D599" s="1">
        <v>42224</v>
      </c>
      <c r="E599" s="1">
        <v>42231</v>
      </c>
      <c r="F599" t="s">
        <v>46</v>
      </c>
      <c r="G599" t="s">
        <v>1991</v>
      </c>
      <c r="H599" t="s">
        <v>1992</v>
      </c>
      <c r="I599" t="s">
        <v>22</v>
      </c>
      <c r="J599" t="s">
        <v>23</v>
      </c>
      <c r="K599" t="s">
        <v>946</v>
      </c>
      <c r="L599" t="s">
        <v>39</v>
      </c>
      <c r="M599">
        <v>92024</v>
      </c>
      <c r="N599" t="s">
        <v>40</v>
      </c>
      <c r="O599" t="s">
        <v>1995</v>
      </c>
      <c r="P599" t="s">
        <v>28</v>
      </c>
      <c r="Q599" t="s">
        <v>61</v>
      </c>
      <c r="R599" t="s">
        <v>1996</v>
      </c>
      <c r="S599">
        <v>327.76</v>
      </c>
      <c r="T599" s="3"/>
    </row>
    <row r="600" spans="1:20" x14ac:dyDescent="0.3">
      <c r="A600">
        <v>599</v>
      </c>
      <c r="B600" t="s">
        <v>1997</v>
      </c>
      <c r="C600">
        <f t="shared" si="9"/>
        <v>28</v>
      </c>
      <c r="D600" s="1">
        <v>42930</v>
      </c>
      <c r="E600" s="1">
        <v>42932</v>
      </c>
      <c r="F600" t="s">
        <v>184</v>
      </c>
      <c r="G600" t="s">
        <v>1998</v>
      </c>
      <c r="H600" t="s">
        <v>1999</v>
      </c>
      <c r="I600" t="s">
        <v>22</v>
      </c>
      <c r="J600" t="s">
        <v>23</v>
      </c>
      <c r="K600" t="s">
        <v>142</v>
      </c>
      <c r="L600" t="s">
        <v>143</v>
      </c>
      <c r="M600">
        <v>19134</v>
      </c>
      <c r="N600" t="s">
        <v>144</v>
      </c>
      <c r="O600" t="s">
        <v>2000</v>
      </c>
      <c r="P600" t="s">
        <v>42</v>
      </c>
      <c r="Q600" t="s">
        <v>575</v>
      </c>
      <c r="R600" t="s">
        <v>2001</v>
      </c>
      <c r="S600">
        <v>11.632</v>
      </c>
      <c r="T600" s="3"/>
    </row>
    <row r="601" spans="1:20" x14ac:dyDescent="0.3">
      <c r="A601">
        <v>600</v>
      </c>
      <c r="B601" t="s">
        <v>2002</v>
      </c>
      <c r="C601">
        <f t="shared" si="9"/>
        <v>29</v>
      </c>
      <c r="D601" s="1">
        <v>42932</v>
      </c>
      <c r="E601" s="1">
        <v>42937</v>
      </c>
      <c r="F601" t="s">
        <v>46</v>
      </c>
      <c r="G601" t="s">
        <v>2003</v>
      </c>
      <c r="H601" t="s">
        <v>2004</v>
      </c>
      <c r="I601" t="s">
        <v>22</v>
      </c>
      <c r="J601" t="s">
        <v>23</v>
      </c>
      <c r="K601" t="s">
        <v>142</v>
      </c>
      <c r="L601" t="s">
        <v>143</v>
      </c>
      <c r="M601">
        <v>19120</v>
      </c>
      <c r="N601" t="s">
        <v>144</v>
      </c>
      <c r="O601" t="s">
        <v>2005</v>
      </c>
      <c r="P601" t="s">
        <v>67</v>
      </c>
      <c r="Q601" t="s">
        <v>68</v>
      </c>
      <c r="R601" t="s">
        <v>2006</v>
      </c>
      <c r="S601">
        <v>143.982</v>
      </c>
      <c r="T601" s="3"/>
    </row>
    <row r="602" spans="1:20" x14ac:dyDescent="0.3">
      <c r="A602">
        <v>601</v>
      </c>
      <c r="B602" t="s">
        <v>2002</v>
      </c>
      <c r="C602">
        <f t="shared" si="9"/>
        <v>29</v>
      </c>
      <c r="D602" s="1">
        <v>42932</v>
      </c>
      <c r="E602" s="1">
        <v>42937</v>
      </c>
      <c r="F602" t="s">
        <v>46</v>
      </c>
      <c r="G602" t="s">
        <v>2003</v>
      </c>
      <c r="H602" t="s">
        <v>2004</v>
      </c>
      <c r="I602" t="s">
        <v>22</v>
      </c>
      <c r="J602" t="s">
        <v>23</v>
      </c>
      <c r="K602" t="s">
        <v>142</v>
      </c>
      <c r="L602" t="s">
        <v>143</v>
      </c>
      <c r="M602">
        <v>19120</v>
      </c>
      <c r="N602" t="s">
        <v>144</v>
      </c>
      <c r="O602" t="s">
        <v>2007</v>
      </c>
      <c r="P602" t="s">
        <v>67</v>
      </c>
      <c r="Q602" t="s">
        <v>68</v>
      </c>
      <c r="R602" t="s">
        <v>2008</v>
      </c>
      <c r="S602">
        <v>494.37599999999998</v>
      </c>
      <c r="T602" s="3"/>
    </row>
    <row r="603" spans="1:20" x14ac:dyDescent="0.3">
      <c r="A603">
        <v>602</v>
      </c>
      <c r="B603" t="s">
        <v>2002</v>
      </c>
      <c r="C603">
        <f t="shared" si="9"/>
        <v>29</v>
      </c>
      <c r="D603" s="1">
        <v>42932</v>
      </c>
      <c r="E603" s="1">
        <v>42937</v>
      </c>
      <c r="F603" t="s">
        <v>46</v>
      </c>
      <c r="G603" t="s">
        <v>2003</v>
      </c>
      <c r="H603" t="s">
        <v>2004</v>
      </c>
      <c r="I603" t="s">
        <v>22</v>
      </c>
      <c r="J603" t="s">
        <v>23</v>
      </c>
      <c r="K603" t="s">
        <v>142</v>
      </c>
      <c r="L603" t="s">
        <v>143</v>
      </c>
      <c r="M603">
        <v>19120</v>
      </c>
      <c r="N603" t="s">
        <v>144</v>
      </c>
      <c r="O603" t="s">
        <v>1950</v>
      </c>
      <c r="P603" t="s">
        <v>42</v>
      </c>
      <c r="Q603" t="s">
        <v>575</v>
      </c>
      <c r="R603" t="s">
        <v>1951</v>
      </c>
      <c r="S603">
        <v>5.84</v>
      </c>
      <c r="T603" s="3"/>
    </row>
    <row r="604" spans="1:20" x14ac:dyDescent="0.3">
      <c r="A604">
        <v>603</v>
      </c>
      <c r="B604" t="s">
        <v>2009</v>
      </c>
      <c r="C604">
        <f t="shared" si="9"/>
        <v>12</v>
      </c>
      <c r="D604" s="1">
        <v>42078</v>
      </c>
      <c r="E604" s="1">
        <v>42082</v>
      </c>
      <c r="F604" t="s">
        <v>46</v>
      </c>
      <c r="G604" t="s">
        <v>2010</v>
      </c>
      <c r="H604" t="s">
        <v>2011</v>
      </c>
      <c r="I604" t="s">
        <v>22</v>
      </c>
      <c r="J604" t="s">
        <v>23</v>
      </c>
      <c r="K604" t="s">
        <v>898</v>
      </c>
      <c r="L604" t="s">
        <v>50</v>
      </c>
      <c r="M604">
        <v>33614</v>
      </c>
      <c r="N604" t="s">
        <v>26</v>
      </c>
      <c r="O604" t="s">
        <v>2012</v>
      </c>
      <c r="P604" t="s">
        <v>42</v>
      </c>
      <c r="Q604" t="s">
        <v>55</v>
      </c>
      <c r="R604" t="s">
        <v>2013</v>
      </c>
      <c r="S604">
        <v>142.77600000000001</v>
      </c>
      <c r="T604" s="3"/>
    </row>
    <row r="605" spans="1:20" x14ac:dyDescent="0.3">
      <c r="A605">
        <v>604</v>
      </c>
      <c r="B605" t="s">
        <v>2009</v>
      </c>
      <c r="C605">
        <f t="shared" si="9"/>
        <v>12</v>
      </c>
      <c r="D605" s="1">
        <v>42078</v>
      </c>
      <c r="E605" s="1">
        <v>42082</v>
      </c>
      <c r="F605" t="s">
        <v>46</v>
      </c>
      <c r="G605" t="s">
        <v>2010</v>
      </c>
      <c r="H605" t="s">
        <v>2011</v>
      </c>
      <c r="I605" t="s">
        <v>22</v>
      </c>
      <c r="J605" t="s">
        <v>23</v>
      </c>
      <c r="K605" t="s">
        <v>898</v>
      </c>
      <c r="L605" t="s">
        <v>50</v>
      </c>
      <c r="M605">
        <v>33614</v>
      </c>
      <c r="N605" t="s">
        <v>26</v>
      </c>
      <c r="O605" t="s">
        <v>1137</v>
      </c>
      <c r="P605" t="s">
        <v>28</v>
      </c>
      <c r="Q605" t="s">
        <v>61</v>
      </c>
      <c r="R605" t="s">
        <v>1138</v>
      </c>
      <c r="S605">
        <v>45.695999999999998</v>
      </c>
      <c r="T605" s="3"/>
    </row>
    <row r="606" spans="1:20" x14ac:dyDescent="0.3">
      <c r="A606">
        <v>605</v>
      </c>
      <c r="B606" t="s">
        <v>2009</v>
      </c>
      <c r="C606">
        <f t="shared" si="9"/>
        <v>12</v>
      </c>
      <c r="D606" s="1">
        <v>42078</v>
      </c>
      <c r="E606" s="1">
        <v>42082</v>
      </c>
      <c r="F606" t="s">
        <v>46</v>
      </c>
      <c r="G606" t="s">
        <v>2010</v>
      </c>
      <c r="H606" t="s">
        <v>2011</v>
      </c>
      <c r="I606" t="s">
        <v>22</v>
      </c>
      <c r="J606" t="s">
        <v>23</v>
      </c>
      <c r="K606" t="s">
        <v>898</v>
      </c>
      <c r="L606" t="s">
        <v>50</v>
      </c>
      <c r="M606">
        <v>33614</v>
      </c>
      <c r="N606" t="s">
        <v>26</v>
      </c>
      <c r="O606" t="s">
        <v>1523</v>
      </c>
      <c r="P606" t="s">
        <v>42</v>
      </c>
      <c r="Q606" t="s">
        <v>71</v>
      </c>
      <c r="R606" t="s">
        <v>1524</v>
      </c>
      <c r="S606">
        <v>7.218</v>
      </c>
      <c r="T606" s="3"/>
    </row>
    <row r="607" spans="1:20" x14ac:dyDescent="0.3">
      <c r="A607">
        <v>606</v>
      </c>
      <c r="B607" t="s">
        <v>2009</v>
      </c>
      <c r="C607">
        <f t="shared" si="9"/>
        <v>12</v>
      </c>
      <c r="D607" s="1">
        <v>42078</v>
      </c>
      <c r="E607" s="1">
        <v>42082</v>
      </c>
      <c r="F607" t="s">
        <v>46</v>
      </c>
      <c r="G607" t="s">
        <v>2010</v>
      </c>
      <c r="H607" t="s">
        <v>2011</v>
      </c>
      <c r="I607" t="s">
        <v>22</v>
      </c>
      <c r="J607" t="s">
        <v>23</v>
      </c>
      <c r="K607" t="s">
        <v>898</v>
      </c>
      <c r="L607" t="s">
        <v>50</v>
      </c>
      <c r="M607">
        <v>33614</v>
      </c>
      <c r="N607" t="s">
        <v>26</v>
      </c>
      <c r="O607" t="s">
        <v>1495</v>
      </c>
      <c r="P607" t="s">
        <v>42</v>
      </c>
      <c r="Q607" t="s">
        <v>71</v>
      </c>
      <c r="R607" t="s">
        <v>1496</v>
      </c>
      <c r="S607">
        <v>43.188000000000002</v>
      </c>
      <c r="T607" s="3"/>
    </row>
    <row r="608" spans="1:20" x14ac:dyDescent="0.3">
      <c r="A608">
        <v>607</v>
      </c>
      <c r="B608" t="s">
        <v>2009</v>
      </c>
      <c r="C608">
        <f t="shared" si="9"/>
        <v>12</v>
      </c>
      <c r="D608" s="1">
        <v>42078</v>
      </c>
      <c r="E608" s="1">
        <v>42082</v>
      </c>
      <c r="F608" t="s">
        <v>46</v>
      </c>
      <c r="G608" t="s">
        <v>2010</v>
      </c>
      <c r="H608" t="s">
        <v>2011</v>
      </c>
      <c r="I608" t="s">
        <v>22</v>
      </c>
      <c r="J608" t="s">
        <v>23</v>
      </c>
      <c r="K608" t="s">
        <v>898</v>
      </c>
      <c r="L608" t="s">
        <v>50</v>
      </c>
      <c r="M608">
        <v>33614</v>
      </c>
      <c r="N608" t="s">
        <v>26</v>
      </c>
      <c r="O608" t="s">
        <v>2014</v>
      </c>
      <c r="P608" t="s">
        <v>42</v>
      </c>
      <c r="Q608" t="s">
        <v>86</v>
      </c>
      <c r="R608" t="s">
        <v>2015</v>
      </c>
      <c r="S608">
        <v>131.904</v>
      </c>
      <c r="T608" s="3"/>
    </row>
    <row r="609" spans="1:20" x14ac:dyDescent="0.3">
      <c r="A609">
        <v>608</v>
      </c>
      <c r="B609" t="s">
        <v>2016</v>
      </c>
      <c r="C609">
        <f t="shared" si="9"/>
        <v>21</v>
      </c>
      <c r="D609" s="1">
        <v>42147</v>
      </c>
      <c r="E609" s="1">
        <v>42151</v>
      </c>
      <c r="F609" t="s">
        <v>46</v>
      </c>
      <c r="G609" t="s">
        <v>2017</v>
      </c>
      <c r="H609" t="s">
        <v>2018</v>
      </c>
      <c r="I609" t="s">
        <v>22</v>
      </c>
      <c r="J609" t="s">
        <v>23</v>
      </c>
      <c r="K609" t="s">
        <v>142</v>
      </c>
      <c r="L609" t="s">
        <v>143</v>
      </c>
      <c r="M609">
        <v>19134</v>
      </c>
      <c r="N609" t="s">
        <v>144</v>
      </c>
      <c r="O609" t="s">
        <v>2019</v>
      </c>
      <c r="P609" t="s">
        <v>42</v>
      </c>
      <c r="Q609" t="s">
        <v>71</v>
      </c>
      <c r="R609" t="s">
        <v>2020</v>
      </c>
      <c r="S609">
        <v>3.282</v>
      </c>
      <c r="T609" s="3"/>
    </row>
    <row r="610" spans="1:20" x14ac:dyDescent="0.3">
      <c r="A610">
        <v>609</v>
      </c>
      <c r="B610" t="s">
        <v>2016</v>
      </c>
      <c r="C610">
        <f t="shared" si="9"/>
        <v>21</v>
      </c>
      <c r="D610" s="1">
        <v>42147</v>
      </c>
      <c r="E610" s="1">
        <v>42151</v>
      </c>
      <c r="F610" t="s">
        <v>46</v>
      </c>
      <c r="G610" t="s">
        <v>2017</v>
      </c>
      <c r="H610" t="s">
        <v>2018</v>
      </c>
      <c r="I610" t="s">
        <v>22</v>
      </c>
      <c r="J610" t="s">
        <v>23</v>
      </c>
      <c r="K610" t="s">
        <v>142</v>
      </c>
      <c r="L610" t="s">
        <v>143</v>
      </c>
      <c r="M610">
        <v>19134</v>
      </c>
      <c r="N610" t="s">
        <v>144</v>
      </c>
      <c r="O610" t="s">
        <v>1759</v>
      </c>
      <c r="P610" t="s">
        <v>42</v>
      </c>
      <c r="Q610" t="s">
        <v>64</v>
      </c>
      <c r="R610" t="s">
        <v>1760</v>
      </c>
      <c r="S610">
        <v>21.167999999999999</v>
      </c>
      <c r="T610" s="3"/>
    </row>
    <row r="611" spans="1:20" x14ac:dyDescent="0.3">
      <c r="A611">
        <v>610</v>
      </c>
      <c r="B611" t="s">
        <v>2016</v>
      </c>
      <c r="C611">
        <f t="shared" si="9"/>
        <v>21</v>
      </c>
      <c r="D611" s="1">
        <v>42147</v>
      </c>
      <c r="E611" s="1">
        <v>42151</v>
      </c>
      <c r="F611" t="s">
        <v>46</v>
      </c>
      <c r="G611" t="s">
        <v>2017</v>
      </c>
      <c r="H611" t="s">
        <v>2018</v>
      </c>
      <c r="I611" t="s">
        <v>22</v>
      </c>
      <c r="J611" t="s">
        <v>23</v>
      </c>
      <c r="K611" t="s">
        <v>142</v>
      </c>
      <c r="L611" t="s">
        <v>143</v>
      </c>
      <c r="M611">
        <v>19134</v>
      </c>
      <c r="N611" t="s">
        <v>144</v>
      </c>
      <c r="O611" t="s">
        <v>2021</v>
      </c>
      <c r="P611" t="s">
        <v>67</v>
      </c>
      <c r="Q611" t="s">
        <v>68</v>
      </c>
      <c r="R611" t="s">
        <v>2022</v>
      </c>
      <c r="S611">
        <v>55.188000000000002</v>
      </c>
      <c r="T611" s="3"/>
    </row>
    <row r="612" spans="1:20" x14ac:dyDescent="0.3">
      <c r="A612">
        <v>611</v>
      </c>
      <c r="B612" t="s">
        <v>2023</v>
      </c>
      <c r="C612">
        <f t="shared" si="9"/>
        <v>17</v>
      </c>
      <c r="D612" s="1">
        <v>42853</v>
      </c>
      <c r="E612" s="1">
        <v>42856</v>
      </c>
      <c r="F612" t="s">
        <v>184</v>
      </c>
      <c r="G612" t="s">
        <v>2024</v>
      </c>
      <c r="H612" t="s">
        <v>2025</v>
      </c>
      <c r="I612" t="s">
        <v>37</v>
      </c>
      <c r="J612" t="s">
        <v>23</v>
      </c>
      <c r="K612" t="s">
        <v>813</v>
      </c>
      <c r="L612" t="s">
        <v>100</v>
      </c>
      <c r="M612">
        <v>75217</v>
      </c>
      <c r="N612" t="s">
        <v>101</v>
      </c>
      <c r="O612" t="s">
        <v>1378</v>
      </c>
      <c r="P612" t="s">
        <v>67</v>
      </c>
      <c r="Q612" t="s">
        <v>68</v>
      </c>
      <c r="R612" t="s">
        <v>1379</v>
      </c>
      <c r="S612">
        <v>369.57600000000002</v>
      </c>
      <c r="T612" s="3"/>
    </row>
    <row r="613" spans="1:20" x14ac:dyDescent="0.3">
      <c r="A613">
        <v>612</v>
      </c>
      <c r="B613" t="s">
        <v>2023</v>
      </c>
      <c r="C613">
        <f t="shared" si="9"/>
        <v>17</v>
      </c>
      <c r="D613" s="1">
        <v>42853</v>
      </c>
      <c r="E613" s="1">
        <v>42856</v>
      </c>
      <c r="F613" t="s">
        <v>184</v>
      </c>
      <c r="G613" t="s">
        <v>2024</v>
      </c>
      <c r="H613" t="s">
        <v>2025</v>
      </c>
      <c r="I613" t="s">
        <v>37</v>
      </c>
      <c r="J613" t="s">
        <v>23</v>
      </c>
      <c r="K613" t="s">
        <v>813</v>
      </c>
      <c r="L613" t="s">
        <v>100</v>
      </c>
      <c r="M613">
        <v>75217</v>
      </c>
      <c r="N613" t="s">
        <v>101</v>
      </c>
      <c r="O613" t="s">
        <v>2026</v>
      </c>
      <c r="P613" t="s">
        <v>42</v>
      </c>
      <c r="Q613" t="s">
        <v>43</v>
      </c>
      <c r="R613" t="s">
        <v>2027</v>
      </c>
      <c r="S613">
        <v>15.712</v>
      </c>
      <c r="T613" s="3"/>
    </row>
    <row r="614" spans="1:20" x14ac:dyDescent="0.3">
      <c r="A614">
        <v>613</v>
      </c>
      <c r="B614" t="s">
        <v>2028</v>
      </c>
      <c r="C614">
        <f t="shared" si="9"/>
        <v>37</v>
      </c>
      <c r="D614" s="1">
        <v>42989</v>
      </c>
      <c r="E614" s="1">
        <v>42991</v>
      </c>
      <c r="F614" t="s">
        <v>19</v>
      </c>
      <c r="G614" t="s">
        <v>2029</v>
      </c>
      <c r="H614" t="s">
        <v>2030</v>
      </c>
      <c r="I614" t="s">
        <v>37</v>
      </c>
      <c r="J614" t="s">
        <v>23</v>
      </c>
      <c r="K614" t="s">
        <v>142</v>
      </c>
      <c r="L614" t="s">
        <v>143</v>
      </c>
      <c r="M614">
        <v>19143</v>
      </c>
      <c r="N614" t="s">
        <v>144</v>
      </c>
      <c r="O614" t="s">
        <v>2031</v>
      </c>
      <c r="P614" t="s">
        <v>42</v>
      </c>
      <c r="Q614" t="s">
        <v>86</v>
      </c>
      <c r="R614" t="s">
        <v>2032</v>
      </c>
      <c r="S614">
        <v>8.4480000000000004</v>
      </c>
      <c r="T614" s="3"/>
    </row>
    <row r="615" spans="1:20" x14ac:dyDescent="0.3">
      <c r="A615">
        <v>614</v>
      </c>
      <c r="B615" t="s">
        <v>2028</v>
      </c>
      <c r="C615">
        <f t="shared" si="9"/>
        <v>37</v>
      </c>
      <c r="D615" s="1">
        <v>42989</v>
      </c>
      <c r="E615" s="1">
        <v>42991</v>
      </c>
      <c r="F615" t="s">
        <v>19</v>
      </c>
      <c r="G615" t="s">
        <v>2029</v>
      </c>
      <c r="H615" t="s">
        <v>2030</v>
      </c>
      <c r="I615" t="s">
        <v>37</v>
      </c>
      <c r="J615" t="s">
        <v>23</v>
      </c>
      <c r="K615" t="s">
        <v>142</v>
      </c>
      <c r="L615" t="s">
        <v>143</v>
      </c>
      <c r="M615">
        <v>19143</v>
      </c>
      <c r="N615" t="s">
        <v>144</v>
      </c>
      <c r="O615" t="s">
        <v>2033</v>
      </c>
      <c r="P615" t="s">
        <v>67</v>
      </c>
      <c r="Q615" t="s">
        <v>68</v>
      </c>
      <c r="R615" t="s">
        <v>2034</v>
      </c>
      <c r="S615">
        <v>728.94600000000003</v>
      </c>
      <c r="T615" s="3"/>
    </row>
    <row r="616" spans="1:20" x14ac:dyDescent="0.3">
      <c r="A616">
        <v>615</v>
      </c>
      <c r="B616" t="s">
        <v>2035</v>
      </c>
      <c r="C616">
        <f t="shared" si="9"/>
        <v>46</v>
      </c>
      <c r="D616" s="1">
        <v>43418</v>
      </c>
      <c r="E616" s="1">
        <v>43421</v>
      </c>
      <c r="F616" t="s">
        <v>19</v>
      </c>
      <c r="G616" t="s">
        <v>2036</v>
      </c>
      <c r="H616" t="s">
        <v>2037</v>
      </c>
      <c r="I616" t="s">
        <v>22</v>
      </c>
      <c r="J616" t="s">
        <v>23</v>
      </c>
      <c r="K616" t="s">
        <v>2038</v>
      </c>
      <c r="L616" t="s">
        <v>494</v>
      </c>
      <c r="M616">
        <v>43123</v>
      </c>
      <c r="N616" t="s">
        <v>144</v>
      </c>
      <c r="O616" t="s">
        <v>922</v>
      </c>
      <c r="P616" t="s">
        <v>67</v>
      </c>
      <c r="Q616" t="s">
        <v>68</v>
      </c>
      <c r="R616" t="s">
        <v>923</v>
      </c>
      <c r="S616">
        <v>119.94</v>
      </c>
      <c r="T616" s="3"/>
    </row>
    <row r="617" spans="1:20" x14ac:dyDescent="0.3">
      <c r="A617">
        <v>616</v>
      </c>
      <c r="B617" t="s">
        <v>2035</v>
      </c>
      <c r="C617">
        <f t="shared" si="9"/>
        <v>46</v>
      </c>
      <c r="D617" s="1">
        <v>43418</v>
      </c>
      <c r="E617" s="1">
        <v>43421</v>
      </c>
      <c r="F617" t="s">
        <v>19</v>
      </c>
      <c r="G617" t="s">
        <v>2036</v>
      </c>
      <c r="H617" t="s">
        <v>2037</v>
      </c>
      <c r="I617" t="s">
        <v>22</v>
      </c>
      <c r="J617" t="s">
        <v>23</v>
      </c>
      <c r="K617" t="s">
        <v>2038</v>
      </c>
      <c r="L617" t="s">
        <v>494</v>
      </c>
      <c r="M617">
        <v>43123</v>
      </c>
      <c r="N617" t="s">
        <v>144</v>
      </c>
      <c r="O617" t="s">
        <v>2039</v>
      </c>
      <c r="P617" t="s">
        <v>42</v>
      </c>
      <c r="Q617" t="s">
        <v>71</v>
      </c>
      <c r="R617" t="s">
        <v>2040</v>
      </c>
      <c r="S617">
        <v>3.6480000000000001</v>
      </c>
      <c r="T617" s="3"/>
    </row>
    <row r="618" spans="1:20" x14ac:dyDescent="0.3">
      <c r="A618">
        <v>617</v>
      </c>
      <c r="B618" t="s">
        <v>2041</v>
      </c>
      <c r="C618">
        <f t="shared" si="9"/>
        <v>33</v>
      </c>
      <c r="D618" s="1">
        <v>43330</v>
      </c>
      <c r="E618" s="1">
        <v>43335</v>
      </c>
      <c r="F618" t="s">
        <v>19</v>
      </c>
      <c r="G618" t="s">
        <v>2042</v>
      </c>
      <c r="H618" t="s">
        <v>2043</v>
      </c>
      <c r="I618" t="s">
        <v>37</v>
      </c>
      <c r="J618" t="s">
        <v>23</v>
      </c>
      <c r="K618" t="s">
        <v>262</v>
      </c>
      <c r="L618" t="s">
        <v>263</v>
      </c>
      <c r="M618">
        <v>10011</v>
      </c>
      <c r="N618" t="s">
        <v>144</v>
      </c>
      <c r="O618" t="s">
        <v>2044</v>
      </c>
      <c r="P618" t="s">
        <v>28</v>
      </c>
      <c r="Q618" t="s">
        <v>61</v>
      </c>
      <c r="R618" t="s">
        <v>2045</v>
      </c>
      <c r="S618">
        <v>40.479999999999997</v>
      </c>
      <c r="T618" s="3"/>
    </row>
    <row r="619" spans="1:20" x14ac:dyDescent="0.3">
      <c r="A619">
        <v>618</v>
      </c>
      <c r="B619" t="s">
        <v>2041</v>
      </c>
      <c r="C619">
        <f t="shared" si="9"/>
        <v>33</v>
      </c>
      <c r="D619" s="1">
        <v>43330</v>
      </c>
      <c r="E619" s="1">
        <v>43335</v>
      </c>
      <c r="F619" t="s">
        <v>19</v>
      </c>
      <c r="G619" t="s">
        <v>2042</v>
      </c>
      <c r="H619" t="s">
        <v>2043</v>
      </c>
      <c r="I619" t="s">
        <v>37</v>
      </c>
      <c r="J619" t="s">
        <v>23</v>
      </c>
      <c r="K619" t="s">
        <v>262</v>
      </c>
      <c r="L619" t="s">
        <v>263</v>
      </c>
      <c r="M619">
        <v>10011</v>
      </c>
      <c r="N619" t="s">
        <v>144</v>
      </c>
      <c r="O619" t="s">
        <v>2046</v>
      </c>
      <c r="P619" t="s">
        <v>28</v>
      </c>
      <c r="Q619" t="s">
        <v>61</v>
      </c>
      <c r="R619" t="s">
        <v>2047</v>
      </c>
      <c r="S619">
        <v>9.94</v>
      </c>
      <c r="T619" s="3"/>
    </row>
    <row r="620" spans="1:20" x14ac:dyDescent="0.3">
      <c r="A620">
        <v>619</v>
      </c>
      <c r="B620" t="s">
        <v>2041</v>
      </c>
      <c r="C620">
        <f t="shared" si="9"/>
        <v>33</v>
      </c>
      <c r="D620" s="1">
        <v>43330</v>
      </c>
      <c r="E620" s="1">
        <v>43335</v>
      </c>
      <c r="F620" t="s">
        <v>19</v>
      </c>
      <c r="G620" t="s">
        <v>2042</v>
      </c>
      <c r="H620" t="s">
        <v>2043</v>
      </c>
      <c r="I620" t="s">
        <v>37</v>
      </c>
      <c r="J620" t="s">
        <v>23</v>
      </c>
      <c r="K620" t="s">
        <v>262</v>
      </c>
      <c r="L620" t="s">
        <v>263</v>
      </c>
      <c r="M620">
        <v>10011</v>
      </c>
      <c r="N620" t="s">
        <v>144</v>
      </c>
      <c r="O620" t="s">
        <v>2048</v>
      </c>
      <c r="P620" t="s">
        <v>42</v>
      </c>
      <c r="Q620" t="s">
        <v>71</v>
      </c>
      <c r="R620" t="s">
        <v>2049</v>
      </c>
      <c r="S620">
        <v>107.42400000000001</v>
      </c>
      <c r="T620" s="3"/>
    </row>
    <row r="621" spans="1:20" x14ac:dyDescent="0.3">
      <c r="A621">
        <v>620</v>
      </c>
      <c r="B621" t="s">
        <v>2041</v>
      </c>
      <c r="C621">
        <f t="shared" si="9"/>
        <v>33</v>
      </c>
      <c r="D621" s="1">
        <v>43330</v>
      </c>
      <c r="E621" s="1">
        <v>43335</v>
      </c>
      <c r="F621" t="s">
        <v>19</v>
      </c>
      <c r="G621" t="s">
        <v>2042</v>
      </c>
      <c r="H621" t="s">
        <v>2043</v>
      </c>
      <c r="I621" t="s">
        <v>37</v>
      </c>
      <c r="J621" t="s">
        <v>23</v>
      </c>
      <c r="K621" t="s">
        <v>262</v>
      </c>
      <c r="L621" t="s">
        <v>263</v>
      </c>
      <c r="M621">
        <v>10011</v>
      </c>
      <c r="N621" t="s">
        <v>144</v>
      </c>
      <c r="O621" t="s">
        <v>2050</v>
      </c>
      <c r="P621" t="s">
        <v>67</v>
      </c>
      <c r="Q621" t="s">
        <v>68</v>
      </c>
      <c r="R621" t="s">
        <v>2051</v>
      </c>
      <c r="S621">
        <v>37.909999999999997</v>
      </c>
      <c r="T621" s="3"/>
    </row>
    <row r="622" spans="1:20" x14ac:dyDescent="0.3">
      <c r="A622">
        <v>621</v>
      </c>
      <c r="B622" t="s">
        <v>2041</v>
      </c>
      <c r="C622">
        <f t="shared" si="9"/>
        <v>33</v>
      </c>
      <c r="D622" s="1">
        <v>43330</v>
      </c>
      <c r="E622" s="1">
        <v>43335</v>
      </c>
      <c r="F622" t="s">
        <v>19</v>
      </c>
      <c r="G622" t="s">
        <v>2042</v>
      </c>
      <c r="H622" t="s">
        <v>2043</v>
      </c>
      <c r="I622" t="s">
        <v>37</v>
      </c>
      <c r="J622" t="s">
        <v>23</v>
      </c>
      <c r="K622" t="s">
        <v>262</v>
      </c>
      <c r="L622" t="s">
        <v>263</v>
      </c>
      <c r="M622">
        <v>10011</v>
      </c>
      <c r="N622" t="s">
        <v>144</v>
      </c>
      <c r="O622" t="s">
        <v>604</v>
      </c>
      <c r="P622" t="s">
        <v>28</v>
      </c>
      <c r="Q622" t="s">
        <v>61</v>
      </c>
      <c r="R622" t="s">
        <v>605</v>
      </c>
      <c r="S622">
        <v>88.02</v>
      </c>
      <c r="T622" s="3"/>
    </row>
    <row r="623" spans="1:20" x14ac:dyDescent="0.3">
      <c r="A623">
        <v>622</v>
      </c>
      <c r="B623" t="s">
        <v>2052</v>
      </c>
      <c r="C623">
        <f t="shared" si="9"/>
        <v>52</v>
      </c>
      <c r="D623" s="1">
        <v>42364</v>
      </c>
      <c r="E623" s="1">
        <v>42369</v>
      </c>
      <c r="F623" t="s">
        <v>46</v>
      </c>
      <c r="G623" t="s">
        <v>2053</v>
      </c>
      <c r="H623" t="s">
        <v>2054</v>
      </c>
      <c r="I623" t="s">
        <v>22</v>
      </c>
      <c r="J623" t="s">
        <v>23</v>
      </c>
      <c r="K623" t="s">
        <v>299</v>
      </c>
      <c r="L623" t="s">
        <v>207</v>
      </c>
      <c r="M623">
        <v>60610</v>
      </c>
      <c r="N623" t="s">
        <v>101</v>
      </c>
      <c r="O623" t="s">
        <v>2055</v>
      </c>
      <c r="P623" t="s">
        <v>42</v>
      </c>
      <c r="Q623" t="s">
        <v>71</v>
      </c>
      <c r="R623" t="s">
        <v>2056</v>
      </c>
      <c r="S623">
        <v>8.69</v>
      </c>
      <c r="T623" s="3"/>
    </row>
    <row r="624" spans="1:20" x14ac:dyDescent="0.3">
      <c r="A624">
        <v>623</v>
      </c>
      <c r="B624" t="s">
        <v>2057</v>
      </c>
      <c r="C624">
        <f t="shared" si="9"/>
        <v>49</v>
      </c>
      <c r="D624" s="1">
        <v>42703</v>
      </c>
      <c r="E624" s="1">
        <v>42707</v>
      </c>
      <c r="F624" t="s">
        <v>46</v>
      </c>
      <c r="G624" t="s">
        <v>2058</v>
      </c>
      <c r="H624" t="s">
        <v>2059</v>
      </c>
      <c r="I624" t="s">
        <v>37</v>
      </c>
      <c r="J624" t="s">
        <v>23</v>
      </c>
      <c r="K624" t="s">
        <v>2060</v>
      </c>
      <c r="L624" t="s">
        <v>234</v>
      </c>
      <c r="M624">
        <v>48126</v>
      </c>
      <c r="N624" t="s">
        <v>101</v>
      </c>
      <c r="O624" t="s">
        <v>2061</v>
      </c>
      <c r="P624" t="s">
        <v>28</v>
      </c>
      <c r="Q624" t="s">
        <v>32</v>
      </c>
      <c r="R624" t="s">
        <v>2062</v>
      </c>
      <c r="S624">
        <v>301.95999999999998</v>
      </c>
      <c r="T624" s="3"/>
    </row>
    <row r="625" spans="1:20" x14ac:dyDescent="0.3">
      <c r="A625">
        <v>624</v>
      </c>
      <c r="B625" t="s">
        <v>2057</v>
      </c>
      <c r="C625">
        <f t="shared" si="9"/>
        <v>49</v>
      </c>
      <c r="D625" s="1">
        <v>42703</v>
      </c>
      <c r="E625" s="1">
        <v>42707</v>
      </c>
      <c r="F625" t="s">
        <v>46</v>
      </c>
      <c r="G625" t="s">
        <v>2058</v>
      </c>
      <c r="H625" t="s">
        <v>2059</v>
      </c>
      <c r="I625" t="s">
        <v>37</v>
      </c>
      <c r="J625" t="s">
        <v>23</v>
      </c>
      <c r="K625" t="s">
        <v>2060</v>
      </c>
      <c r="L625" t="s">
        <v>234</v>
      </c>
      <c r="M625">
        <v>48126</v>
      </c>
      <c r="N625" t="s">
        <v>101</v>
      </c>
      <c r="O625" t="s">
        <v>2063</v>
      </c>
      <c r="P625" t="s">
        <v>42</v>
      </c>
      <c r="Q625" t="s">
        <v>74</v>
      </c>
      <c r="R625" t="s">
        <v>2064</v>
      </c>
      <c r="S625">
        <v>555.21</v>
      </c>
      <c r="T625" s="3"/>
    </row>
    <row r="626" spans="1:20" x14ac:dyDescent="0.3">
      <c r="A626">
        <v>625</v>
      </c>
      <c r="B626" t="s">
        <v>2057</v>
      </c>
      <c r="C626">
        <f t="shared" si="9"/>
        <v>49</v>
      </c>
      <c r="D626" s="1">
        <v>42703</v>
      </c>
      <c r="E626" s="1">
        <v>42707</v>
      </c>
      <c r="F626" t="s">
        <v>46</v>
      </c>
      <c r="G626" t="s">
        <v>2058</v>
      </c>
      <c r="H626" t="s">
        <v>2059</v>
      </c>
      <c r="I626" t="s">
        <v>37</v>
      </c>
      <c r="J626" t="s">
        <v>23</v>
      </c>
      <c r="K626" t="s">
        <v>2060</v>
      </c>
      <c r="L626" t="s">
        <v>234</v>
      </c>
      <c r="M626">
        <v>48126</v>
      </c>
      <c r="N626" t="s">
        <v>101</v>
      </c>
      <c r="O626" t="s">
        <v>2065</v>
      </c>
      <c r="P626" t="s">
        <v>42</v>
      </c>
      <c r="Q626" t="s">
        <v>55</v>
      </c>
      <c r="R626" t="s">
        <v>2066</v>
      </c>
      <c r="S626">
        <v>523.48</v>
      </c>
      <c r="T626" s="3"/>
    </row>
    <row r="627" spans="1:20" x14ac:dyDescent="0.3">
      <c r="A627">
        <v>626</v>
      </c>
      <c r="B627" t="s">
        <v>2057</v>
      </c>
      <c r="C627">
        <f t="shared" si="9"/>
        <v>49</v>
      </c>
      <c r="D627" s="1">
        <v>42703</v>
      </c>
      <c r="E627" s="1">
        <v>42707</v>
      </c>
      <c r="F627" t="s">
        <v>46</v>
      </c>
      <c r="G627" t="s">
        <v>2058</v>
      </c>
      <c r="H627" t="s">
        <v>2059</v>
      </c>
      <c r="I627" t="s">
        <v>37</v>
      </c>
      <c r="J627" t="s">
        <v>23</v>
      </c>
      <c r="K627" t="s">
        <v>2060</v>
      </c>
      <c r="L627" t="s">
        <v>234</v>
      </c>
      <c r="M627">
        <v>48126</v>
      </c>
      <c r="N627" t="s">
        <v>101</v>
      </c>
      <c r="O627" t="s">
        <v>171</v>
      </c>
      <c r="P627" t="s">
        <v>42</v>
      </c>
      <c r="Q627" t="s">
        <v>64</v>
      </c>
      <c r="R627" t="s">
        <v>172</v>
      </c>
      <c r="S627">
        <v>161.82</v>
      </c>
      <c r="T627" s="3"/>
    </row>
    <row r="628" spans="1:20" x14ac:dyDescent="0.3">
      <c r="A628">
        <v>627</v>
      </c>
      <c r="B628" t="s">
        <v>2067</v>
      </c>
      <c r="C628">
        <f t="shared" si="9"/>
        <v>37</v>
      </c>
      <c r="D628" s="1">
        <v>43358</v>
      </c>
      <c r="E628" s="1">
        <v>43362</v>
      </c>
      <c r="F628" t="s">
        <v>46</v>
      </c>
      <c r="G628" t="s">
        <v>2068</v>
      </c>
      <c r="H628" t="s">
        <v>2069</v>
      </c>
      <c r="I628" t="s">
        <v>98</v>
      </c>
      <c r="J628" t="s">
        <v>23</v>
      </c>
      <c r="K628" t="s">
        <v>262</v>
      </c>
      <c r="L628" t="s">
        <v>263</v>
      </c>
      <c r="M628">
        <v>10009</v>
      </c>
      <c r="N628" t="s">
        <v>144</v>
      </c>
      <c r="O628" t="s">
        <v>2070</v>
      </c>
      <c r="P628" t="s">
        <v>28</v>
      </c>
      <c r="Q628" t="s">
        <v>61</v>
      </c>
      <c r="R628" t="s">
        <v>2071</v>
      </c>
      <c r="S628">
        <v>35.56</v>
      </c>
      <c r="T628" s="3"/>
    </row>
    <row r="629" spans="1:20" x14ac:dyDescent="0.3">
      <c r="A629">
        <v>628</v>
      </c>
      <c r="B629" t="s">
        <v>2072</v>
      </c>
      <c r="C629">
        <f t="shared" si="9"/>
        <v>20</v>
      </c>
      <c r="D629" s="1">
        <v>43239</v>
      </c>
      <c r="E629" s="1">
        <v>43243</v>
      </c>
      <c r="F629" t="s">
        <v>46</v>
      </c>
      <c r="G629" t="s">
        <v>2073</v>
      </c>
      <c r="H629" t="s">
        <v>2074</v>
      </c>
      <c r="I629" t="s">
        <v>22</v>
      </c>
      <c r="J629" t="s">
        <v>23</v>
      </c>
      <c r="K629" t="s">
        <v>91</v>
      </c>
      <c r="L629" t="s">
        <v>92</v>
      </c>
      <c r="M629">
        <v>98115</v>
      </c>
      <c r="N629" t="s">
        <v>40</v>
      </c>
      <c r="O629" t="s">
        <v>2075</v>
      </c>
      <c r="P629" t="s">
        <v>42</v>
      </c>
      <c r="Q629" t="s">
        <v>74</v>
      </c>
      <c r="R629" t="s">
        <v>2076</v>
      </c>
      <c r="S629">
        <v>97.16</v>
      </c>
      <c r="T629" s="3"/>
    </row>
    <row r="630" spans="1:20" x14ac:dyDescent="0.3">
      <c r="A630">
        <v>629</v>
      </c>
      <c r="B630" t="s">
        <v>2077</v>
      </c>
      <c r="C630">
        <f t="shared" si="9"/>
        <v>51</v>
      </c>
      <c r="D630" s="1">
        <v>43451</v>
      </c>
      <c r="E630" s="1">
        <v>43455</v>
      </c>
      <c r="F630" t="s">
        <v>46</v>
      </c>
      <c r="G630" t="s">
        <v>811</v>
      </c>
      <c r="H630" t="s">
        <v>812</v>
      </c>
      <c r="I630" t="s">
        <v>22</v>
      </c>
      <c r="J630" t="s">
        <v>23</v>
      </c>
      <c r="K630" t="s">
        <v>123</v>
      </c>
      <c r="L630" t="s">
        <v>39</v>
      </c>
      <c r="M630">
        <v>94122</v>
      </c>
      <c r="N630" t="s">
        <v>40</v>
      </c>
      <c r="O630" t="s">
        <v>2078</v>
      </c>
      <c r="P630" t="s">
        <v>42</v>
      </c>
      <c r="Q630" t="s">
        <v>71</v>
      </c>
      <c r="R630" t="s">
        <v>2079</v>
      </c>
      <c r="S630">
        <v>15.24</v>
      </c>
      <c r="T630" s="3"/>
    </row>
    <row r="631" spans="1:20" x14ac:dyDescent="0.3">
      <c r="A631">
        <v>630</v>
      </c>
      <c r="B631" t="s">
        <v>2077</v>
      </c>
      <c r="C631">
        <f t="shared" si="9"/>
        <v>51</v>
      </c>
      <c r="D631" s="1">
        <v>43451</v>
      </c>
      <c r="E631" s="1">
        <v>43455</v>
      </c>
      <c r="F631" t="s">
        <v>46</v>
      </c>
      <c r="G631" t="s">
        <v>811</v>
      </c>
      <c r="H631" t="s">
        <v>812</v>
      </c>
      <c r="I631" t="s">
        <v>22</v>
      </c>
      <c r="J631" t="s">
        <v>23</v>
      </c>
      <c r="K631" t="s">
        <v>123</v>
      </c>
      <c r="L631" t="s">
        <v>39</v>
      </c>
      <c r="M631">
        <v>94122</v>
      </c>
      <c r="N631" t="s">
        <v>40</v>
      </c>
      <c r="O631" t="s">
        <v>1027</v>
      </c>
      <c r="P631" t="s">
        <v>42</v>
      </c>
      <c r="Q631" t="s">
        <v>86</v>
      </c>
      <c r="R631" t="s">
        <v>1028</v>
      </c>
      <c r="S631">
        <v>13.23</v>
      </c>
      <c r="T631" s="3"/>
    </row>
    <row r="632" spans="1:20" x14ac:dyDescent="0.3">
      <c r="A632">
        <v>631</v>
      </c>
      <c r="B632" t="s">
        <v>2080</v>
      </c>
      <c r="C632">
        <f t="shared" si="9"/>
        <v>50</v>
      </c>
      <c r="D632" s="1">
        <v>43080</v>
      </c>
      <c r="E632" s="1">
        <v>43082</v>
      </c>
      <c r="F632" t="s">
        <v>19</v>
      </c>
      <c r="G632" t="s">
        <v>2081</v>
      </c>
      <c r="H632" t="s">
        <v>2082</v>
      </c>
      <c r="I632" t="s">
        <v>22</v>
      </c>
      <c r="J632" t="s">
        <v>23</v>
      </c>
      <c r="K632" t="s">
        <v>452</v>
      </c>
      <c r="L632" t="s">
        <v>453</v>
      </c>
      <c r="M632">
        <v>80013</v>
      </c>
      <c r="N632" t="s">
        <v>40</v>
      </c>
      <c r="O632" t="s">
        <v>2083</v>
      </c>
      <c r="P632" t="s">
        <v>42</v>
      </c>
      <c r="Q632" t="s">
        <v>55</v>
      </c>
      <c r="R632" t="s">
        <v>2084</v>
      </c>
      <c r="S632">
        <v>243.38399999999999</v>
      </c>
      <c r="T632" s="3"/>
    </row>
    <row r="633" spans="1:20" x14ac:dyDescent="0.3">
      <c r="A633">
        <v>632</v>
      </c>
      <c r="B633" t="s">
        <v>2080</v>
      </c>
      <c r="C633">
        <f t="shared" si="9"/>
        <v>50</v>
      </c>
      <c r="D633" s="1">
        <v>43080</v>
      </c>
      <c r="E633" s="1">
        <v>43082</v>
      </c>
      <c r="F633" t="s">
        <v>19</v>
      </c>
      <c r="G633" t="s">
        <v>2081</v>
      </c>
      <c r="H633" t="s">
        <v>2082</v>
      </c>
      <c r="I633" t="s">
        <v>22</v>
      </c>
      <c r="J633" t="s">
        <v>23</v>
      </c>
      <c r="K633" t="s">
        <v>452</v>
      </c>
      <c r="L633" t="s">
        <v>453</v>
      </c>
      <c r="M633">
        <v>80013</v>
      </c>
      <c r="N633" t="s">
        <v>40</v>
      </c>
      <c r="O633" t="s">
        <v>2085</v>
      </c>
      <c r="P633" t="s">
        <v>67</v>
      </c>
      <c r="Q633" t="s">
        <v>157</v>
      </c>
      <c r="R633" t="s">
        <v>2086</v>
      </c>
      <c r="S633">
        <v>119.8</v>
      </c>
      <c r="T633" s="3"/>
    </row>
    <row r="634" spans="1:20" x14ac:dyDescent="0.3">
      <c r="A634">
        <v>633</v>
      </c>
      <c r="B634" t="s">
        <v>2080</v>
      </c>
      <c r="C634">
        <f t="shared" si="9"/>
        <v>50</v>
      </c>
      <c r="D634" s="1">
        <v>43080</v>
      </c>
      <c r="E634" s="1">
        <v>43082</v>
      </c>
      <c r="F634" t="s">
        <v>19</v>
      </c>
      <c r="G634" t="s">
        <v>2081</v>
      </c>
      <c r="H634" t="s">
        <v>2082</v>
      </c>
      <c r="I634" t="s">
        <v>22</v>
      </c>
      <c r="J634" t="s">
        <v>23</v>
      </c>
      <c r="K634" t="s">
        <v>452</v>
      </c>
      <c r="L634" t="s">
        <v>453</v>
      </c>
      <c r="M634">
        <v>80013</v>
      </c>
      <c r="N634" t="s">
        <v>40</v>
      </c>
      <c r="O634" t="s">
        <v>2087</v>
      </c>
      <c r="P634" t="s">
        <v>67</v>
      </c>
      <c r="Q634" t="s">
        <v>68</v>
      </c>
      <c r="R634" t="s">
        <v>2088</v>
      </c>
      <c r="S634">
        <v>300.76799999999997</v>
      </c>
      <c r="T634" s="3"/>
    </row>
    <row r="635" spans="1:20" x14ac:dyDescent="0.3">
      <c r="A635">
        <v>634</v>
      </c>
      <c r="B635" t="s">
        <v>2089</v>
      </c>
      <c r="C635">
        <f t="shared" si="9"/>
        <v>39</v>
      </c>
      <c r="D635" s="1">
        <v>43367</v>
      </c>
      <c r="E635" s="1">
        <v>43369</v>
      </c>
      <c r="F635" t="s">
        <v>19</v>
      </c>
      <c r="G635" t="s">
        <v>1787</v>
      </c>
      <c r="H635" t="s">
        <v>1788</v>
      </c>
      <c r="I635" t="s">
        <v>22</v>
      </c>
      <c r="J635" t="s">
        <v>23</v>
      </c>
      <c r="K635" t="s">
        <v>1419</v>
      </c>
      <c r="L635" t="s">
        <v>50</v>
      </c>
      <c r="M635">
        <v>33180</v>
      </c>
      <c r="N635" t="s">
        <v>26</v>
      </c>
      <c r="O635" t="s">
        <v>2090</v>
      </c>
      <c r="P635" t="s">
        <v>67</v>
      </c>
      <c r="Q635" t="s">
        <v>157</v>
      </c>
      <c r="R635" t="s">
        <v>2091</v>
      </c>
      <c r="S635">
        <v>17.88</v>
      </c>
      <c r="T635" s="3"/>
    </row>
    <row r="636" spans="1:20" x14ac:dyDescent="0.3">
      <c r="A636">
        <v>635</v>
      </c>
      <c r="B636" t="s">
        <v>2089</v>
      </c>
      <c r="C636">
        <f t="shared" si="9"/>
        <v>39</v>
      </c>
      <c r="D636" s="1">
        <v>43367</v>
      </c>
      <c r="E636" s="1">
        <v>43369</v>
      </c>
      <c r="F636" t="s">
        <v>19</v>
      </c>
      <c r="G636" t="s">
        <v>1787</v>
      </c>
      <c r="H636" t="s">
        <v>1788</v>
      </c>
      <c r="I636" t="s">
        <v>22</v>
      </c>
      <c r="J636" t="s">
        <v>23</v>
      </c>
      <c r="K636" t="s">
        <v>1419</v>
      </c>
      <c r="L636" t="s">
        <v>50</v>
      </c>
      <c r="M636">
        <v>33180</v>
      </c>
      <c r="N636" t="s">
        <v>26</v>
      </c>
      <c r="O636" t="s">
        <v>1972</v>
      </c>
      <c r="P636" t="s">
        <v>42</v>
      </c>
      <c r="Q636" t="s">
        <v>43</v>
      </c>
      <c r="R636" t="s">
        <v>1973</v>
      </c>
      <c r="S636">
        <v>235.94399999999999</v>
      </c>
      <c r="T636" s="3"/>
    </row>
    <row r="637" spans="1:20" x14ac:dyDescent="0.3">
      <c r="A637">
        <v>636</v>
      </c>
      <c r="B637" t="s">
        <v>2092</v>
      </c>
      <c r="C637">
        <f t="shared" si="9"/>
        <v>41</v>
      </c>
      <c r="D637" s="1">
        <v>42647</v>
      </c>
      <c r="E637" s="1">
        <v>42652</v>
      </c>
      <c r="F637" t="s">
        <v>19</v>
      </c>
      <c r="G637" t="s">
        <v>2093</v>
      </c>
      <c r="H637" t="s">
        <v>2094</v>
      </c>
      <c r="I637" t="s">
        <v>37</v>
      </c>
      <c r="J637" t="s">
        <v>23</v>
      </c>
      <c r="K637" t="s">
        <v>2095</v>
      </c>
      <c r="L637" t="s">
        <v>1271</v>
      </c>
      <c r="M637">
        <v>31088</v>
      </c>
      <c r="N637" t="s">
        <v>26</v>
      </c>
      <c r="O637" t="s">
        <v>2096</v>
      </c>
      <c r="P637" t="s">
        <v>28</v>
      </c>
      <c r="Q637" t="s">
        <v>32</v>
      </c>
      <c r="R637" t="s">
        <v>2097</v>
      </c>
      <c r="S637">
        <v>392.94</v>
      </c>
      <c r="T637" s="3"/>
    </row>
    <row r="638" spans="1:20" x14ac:dyDescent="0.3">
      <c r="A638">
        <v>637</v>
      </c>
      <c r="B638" t="s">
        <v>2098</v>
      </c>
      <c r="C638">
        <f t="shared" si="9"/>
        <v>33</v>
      </c>
      <c r="D638" s="1">
        <v>42962</v>
      </c>
      <c r="E638" s="1">
        <v>42968</v>
      </c>
      <c r="F638" t="s">
        <v>46</v>
      </c>
      <c r="G638" t="s">
        <v>2099</v>
      </c>
      <c r="H638" t="s">
        <v>2100</v>
      </c>
      <c r="I638" t="s">
        <v>22</v>
      </c>
      <c r="J638" t="s">
        <v>23</v>
      </c>
      <c r="K638" t="s">
        <v>452</v>
      </c>
      <c r="L638" t="s">
        <v>453</v>
      </c>
      <c r="M638">
        <v>80013</v>
      </c>
      <c r="N638" t="s">
        <v>40</v>
      </c>
      <c r="O638" t="s">
        <v>2101</v>
      </c>
      <c r="P638" t="s">
        <v>42</v>
      </c>
      <c r="Q638" t="s">
        <v>71</v>
      </c>
      <c r="R638" t="s">
        <v>2102</v>
      </c>
      <c r="S638">
        <v>18.882000000000001</v>
      </c>
      <c r="T638" s="3"/>
    </row>
    <row r="639" spans="1:20" x14ac:dyDescent="0.3">
      <c r="A639">
        <v>638</v>
      </c>
      <c r="B639" t="s">
        <v>2098</v>
      </c>
      <c r="C639">
        <f t="shared" si="9"/>
        <v>33</v>
      </c>
      <c r="D639" s="1">
        <v>42962</v>
      </c>
      <c r="E639" s="1">
        <v>42968</v>
      </c>
      <c r="F639" t="s">
        <v>46</v>
      </c>
      <c r="G639" t="s">
        <v>2099</v>
      </c>
      <c r="H639" t="s">
        <v>2100</v>
      </c>
      <c r="I639" t="s">
        <v>22</v>
      </c>
      <c r="J639" t="s">
        <v>23</v>
      </c>
      <c r="K639" t="s">
        <v>452</v>
      </c>
      <c r="L639" t="s">
        <v>453</v>
      </c>
      <c r="M639">
        <v>80013</v>
      </c>
      <c r="N639" t="s">
        <v>40</v>
      </c>
      <c r="O639" t="s">
        <v>2103</v>
      </c>
      <c r="P639" t="s">
        <v>42</v>
      </c>
      <c r="Q639" t="s">
        <v>74</v>
      </c>
      <c r="R639" t="s">
        <v>2104</v>
      </c>
      <c r="S639">
        <v>122.328</v>
      </c>
      <c r="T639" s="3"/>
    </row>
    <row r="640" spans="1:20" x14ac:dyDescent="0.3">
      <c r="A640">
        <v>639</v>
      </c>
      <c r="B640" t="s">
        <v>2105</v>
      </c>
      <c r="C640">
        <f t="shared" si="9"/>
        <v>20</v>
      </c>
      <c r="D640" s="1">
        <v>42875</v>
      </c>
      <c r="E640" s="1">
        <v>42880</v>
      </c>
      <c r="F640" t="s">
        <v>46</v>
      </c>
      <c r="G640" t="s">
        <v>436</v>
      </c>
      <c r="H640" t="s">
        <v>437</v>
      </c>
      <c r="I640" t="s">
        <v>98</v>
      </c>
      <c r="J640" t="s">
        <v>23</v>
      </c>
      <c r="K640" t="s">
        <v>2106</v>
      </c>
      <c r="L640" t="s">
        <v>39</v>
      </c>
      <c r="M640">
        <v>94591</v>
      </c>
      <c r="N640" t="s">
        <v>40</v>
      </c>
      <c r="O640" t="s">
        <v>918</v>
      </c>
      <c r="P640" t="s">
        <v>28</v>
      </c>
      <c r="Q640" t="s">
        <v>61</v>
      </c>
      <c r="R640" t="s">
        <v>919</v>
      </c>
      <c r="S640">
        <v>1049.2</v>
      </c>
      <c r="T640" s="3"/>
    </row>
    <row r="641" spans="1:20" x14ac:dyDescent="0.3">
      <c r="A641">
        <v>640</v>
      </c>
      <c r="B641" t="s">
        <v>2105</v>
      </c>
      <c r="C641">
        <f t="shared" si="9"/>
        <v>20</v>
      </c>
      <c r="D641" s="1">
        <v>42875</v>
      </c>
      <c r="E641" s="1">
        <v>42880</v>
      </c>
      <c r="F641" t="s">
        <v>46</v>
      </c>
      <c r="G641" t="s">
        <v>436</v>
      </c>
      <c r="H641" t="s">
        <v>437</v>
      </c>
      <c r="I641" t="s">
        <v>98</v>
      </c>
      <c r="J641" t="s">
        <v>23</v>
      </c>
      <c r="K641" t="s">
        <v>2106</v>
      </c>
      <c r="L641" t="s">
        <v>39</v>
      </c>
      <c r="M641">
        <v>94591</v>
      </c>
      <c r="N641" t="s">
        <v>40</v>
      </c>
      <c r="O641" t="s">
        <v>2107</v>
      </c>
      <c r="P641" t="s">
        <v>42</v>
      </c>
      <c r="Q641" t="s">
        <v>71</v>
      </c>
      <c r="R641" t="s">
        <v>2108</v>
      </c>
      <c r="S641">
        <v>15.423999999999999</v>
      </c>
      <c r="T641" s="3"/>
    </row>
    <row r="642" spans="1:20" x14ac:dyDescent="0.3">
      <c r="A642">
        <v>641</v>
      </c>
      <c r="B642" t="s">
        <v>2109</v>
      </c>
      <c r="C642">
        <f t="shared" si="9"/>
        <v>51</v>
      </c>
      <c r="D642" s="1">
        <v>43087</v>
      </c>
      <c r="E642" s="1">
        <v>43091</v>
      </c>
      <c r="F642" t="s">
        <v>46</v>
      </c>
      <c r="G642" t="s">
        <v>2110</v>
      </c>
      <c r="H642" t="s">
        <v>2111</v>
      </c>
      <c r="I642" t="s">
        <v>37</v>
      </c>
      <c r="J642" t="s">
        <v>23</v>
      </c>
      <c r="K642" t="s">
        <v>405</v>
      </c>
      <c r="L642" t="s">
        <v>225</v>
      </c>
      <c r="M642">
        <v>55407</v>
      </c>
      <c r="N642" t="s">
        <v>101</v>
      </c>
      <c r="O642" t="s">
        <v>2112</v>
      </c>
      <c r="P642" t="s">
        <v>28</v>
      </c>
      <c r="Q642" t="s">
        <v>61</v>
      </c>
      <c r="R642" t="s">
        <v>2113</v>
      </c>
      <c r="S642">
        <v>18.84</v>
      </c>
      <c r="T642" s="3"/>
    </row>
    <row r="643" spans="1:20" x14ac:dyDescent="0.3">
      <c r="A643">
        <v>642</v>
      </c>
      <c r="B643" t="s">
        <v>2114</v>
      </c>
      <c r="C643">
        <f t="shared" ref="C643:C706" si="10">WEEKNUM(D643,1)</f>
        <v>31</v>
      </c>
      <c r="D643" s="1">
        <v>43311</v>
      </c>
      <c r="E643" s="1">
        <v>43315</v>
      </c>
      <c r="F643" t="s">
        <v>19</v>
      </c>
      <c r="G643" t="s">
        <v>2115</v>
      </c>
      <c r="H643" t="s">
        <v>2116</v>
      </c>
      <c r="I643" t="s">
        <v>22</v>
      </c>
      <c r="J643" t="s">
        <v>23</v>
      </c>
      <c r="K643" t="s">
        <v>2117</v>
      </c>
      <c r="L643" t="s">
        <v>39</v>
      </c>
      <c r="M643">
        <v>92691</v>
      </c>
      <c r="N643" t="s">
        <v>40</v>
      </c>
      <c r="O643" t="s">
        <v>2118</v>
      </c>
      <c r="P643" t="s">
        <v>42</v>
      </c>
      <c r="Q643" t="s">
        <v>55</v>
      </c>
      <c r="R643" t="s">
        <v>2119</v>
      </c>
      <c r="S643">
        <v>330.4</v>
      </c>
      <c r="T643" s="3"/>
    </row>
    <row r="644" spans="1:20" x14ac:dyDescent="0.3">
      <c r="A644">
        <v>643</v>
      </c>
      <c r="B644" t="s">
        <v>2114</v>
      </c>
      <c r="C644">
        <f t="shared" si="10"/>
        <v>31</v>
      </c>
      <c r="D644" s="1">
        <v>43311</v>
      </c>
      <c r="E644" s="1">
        <v>43315</v>
      </c>
      <c r="F644" t="s">
        <v>19</v>
      </c>
      <c r="G644" t="s">
        <v>2115</v>
      </c>
      <c r="H644" t="s">
        <v>2116</v>
      </c>
      <c r="I644" t="s">
        <v>22</v>
      </c>
      <c r="J644" t="s">
        <v>23</v>
      </c>
      <c r="K644" t="s">
        <v>2117</v>
      </c>
      <c r="L644" t="s">
        <v>39</v>
      </c>
      <c r="M644">
        <v>92691</v>
      </c>
      <c r="N644" t="s">
        <v>40</v>
      </c>
      <c r="O644" t="s">
        <v>2120</v>
      </c>
      <c r="P644" t="s">
        <v>42</v>
      </c>
      <c r="Q644" t="s">
        <v>43</v>
      </c>
      <c r="R644" t="s">
        <v>2121</v>
      </c>
      <c r="S644">
        <v>26.25</v>
      </c>
      <c r="T644" s="3"/>
    </row>
    <row r="645" spans="1:20" x14ac:dyDescent="0.3">
      <c r="A645">
        <v>644</v>
      </c>
      <c r="B645" t="s">
        <v>2122</v>
      </c>
      <c r="C645">
        <f t="shared" si="10"/>
        <v>24</v>
      </c>
      <c r="D645" s="1">
        <v>43261</v>
      </c>
      <c r="E645" s="1">
        <v>43266</v>
      </c>
      <c r="F645" t="s">
        <v>46</v>
      </c>
      <c r="G645" t="s">
        <v>2123</v>
      </c>
      <c r="H645" t="s">
        <v>2124</v>
      </c>
      <c r="I645" t="s">
        <v>22</v>
      </c>
      <c r="J645" t="s">
        <v>23</v>
      </c>
      <c r="K645" t="s">
        <v>2125</v>
      </c>
      <c r="L645" t="s">
        <v>234</v>
      </c>
      <c r="M645">
        <v>48307</v>
      </c>
      <c r="N645" t="s">
        <v>101</v>
      </c>
      <c r="O645" t="s">
        <v>905</v>
      </c>
      <c r="P645" t="s">
        <v>67</v>
      </c>
      <c r="Q645" t="s">
        <v>157</v>
      </c>
      <c r="R645" t="s">
        <v>1785</v>
      </c>
      <c r="S645">
        <v>132.52000000000001</v>
      </c>
      <c r="T645" s="3"/>
    </row>
    <row r="646" spans="1:20" x14ac:dyDescent="0.3">
      <c r="A646">
        <v>645</v>
      </c>
      <c r="B646" t="s">
        <v>2126</v>
      </c>
      <c r="C646">
        <f t="shared" si="10"/>
        <v>29</v>
      </c>
      <c r="D646" s="1">
        <v>43302</v>
      </c>
      <c r="E646" s="1">
        <v>43306</v>
      </c>
      <c r="F646" t="s">
        <v>46</v>
      </c>
      <c r="G646" t="s">
        <v>617</v>
      </c>
      <c r="H646" t="s">
        <v>618</v>
      </c>
      <c r="I646" t="s">
        <v>98</v>
      </c>
      <c r="J646" t="s">
        <v>23</v>
      </c>
      <c r="K646" t="s">
        <v>2127</v>
      </c>
      <c r="L646" t="s">
        <v>786</v>
      </c>
      <c r="M646">
        <v>7060</v>
      </c>
      <c r="N646" t="s">
        <v>144</v>
      </c>
      <c r="O646" t="s">
        <v>2128</v>
      </c>
      <c r="P646" t="s">
        <v>42</v>
      </c>
      <c r="Q646" t="s">
        <v>86</v>
      </c>
      <c r="R646" t="s">
        <v>2129</v>
      </c>
      <c r="S646">
        <v>6.48</v>
      </c>
      <c r="T646" s="3"/>
    </row>
    <row r="647" spans="1:20" x14ac:dyDescent="0.3">
      <c r="A647">
        <v>646</v>
      </c>
      <c r="B647" t="s">
        <v>2130</v>
      </c>
      <c r="C647">
        <f t="shared" si="10"/>
        <v>53</v>
      </c>
      <c r="D647" s="1">
        <v>43464</v>
      </c>
      <c r="E647" s="1">
        <v>43470</v>
      </c>
      <c r="F647" t="s">
        <v>46</v>
      </c>
      <c r="G647" t="s">
        <v>2131</v>
      </c>
      <c r="H647" t="s">
        <v>2132</v>
      </c>
      <c r="I647" t="s">
        <v>98</v>
      </c>
      <c r="J647" t="s">
        <v>23</v>
      </c>
      <c r="K647" t="s">
        <v>493</v>
      </c>
      <c r="L647" t="s">
        <v>250</v>
      </c>
      <c r="M647">
        <v>47201</v>
      </c>
      <c r="N647" t="s">
        <v>101</v>
      </c>
      <c r="O647" t="s">
        <v>2133</v>
      </c>
      <c r="P647" t="s">
        <v>42</v>
      </c>
      <c r="Q647" t="s">
        <v>74</v>
      </c>
      <c r="R647" t="s">
        <v>2134</v>
      </c>
      <c r="S647">
        <v>209.3</v>
      </c>
      <c r="T647" s="3"/>
    </row>
    <row r="648" spans="1:20" x14ac:dyDescent="0.3">
      <c r="A648">
        <v>647</v>
      </c>
      <c r="B648" t="s">
        <v>2135</v>
      </c>
      <c r="C648">
        <f t="shared" si="10"/>
        <v>13</v>
      </c>
      <c r="D648" s="1">
        <v>42826</v>
      </c>
      <c r="E648" s="1">
        <v>42833</v>
      </c>
      <c r="F648" t="s">
        <v>46</v>
      </c>
      <c r="G648" t="s">
        <v>1024</v>
      </c>
      <c r="H648" t="s">
        <v>1025</v>
      </c>
      <c r="I648" t="s">
        <v>37</v>
      </c>
      <c r="J648" t="s">
        <v>23</v>
      </c>
      <c r="K648" t="s">
        <v>2136</v>
      </c>
      <c r="L648" t="s">
        <v>306</v>
      </c>
      <c r="M648">
        <v>85635</v>
      </c>
      <c r="N648" t="s">
        <v>40</v>
      </c>
      <c r="O648" t="s">
        <v>2137</v>
      </c>
      <c r="P648" t="s">
        <v>42</v>
      </c>
      <c r="Q648" t="s">
        <v>265</v>
      </c>
      <c r="R648" t="s">
        <v>559</v>
      </c>
      <c r="S648">
        <v>31.56</v>
      </c>
      <c r="T648" s="3"/>
    </row>
    <row r="649" spans="1:20" x14ac:dyDescent="0.3">
      <c r="A649">
        <v>648</v>
      </c>
      <c r="B649" t="s">
        <v>2135</v>
      </c>
      <c r="C649">
        <f t="shared" si="10"/>
        <v>13</v>
      </c>
      <c r="D649" s="1">
        <v>42826</v>
      </c>
      <c r="E649" s="1">
        <v>42833</v>
      </c>
      <c r="F649" t="s">
        <v>46</v>
      </c>
      <c r="G649" t="s">
        <v>1024</v>
      </c>
      <c r="H649" t="s">
        <v>1025</v>
      </c>
      <c r="I649" t="s">
        <v>37</v>
      </c>
      <c r="J649" t="s">
        <v>23</v>
      </c>
      <c r="K649" t="s">
        <v>2136</v>
      </c>
      <c r="L649" t="s">
        <v>306</v>
      </c>
      <c r="M649">
        <v>85635</v>
      </c>
      <c r="N649" t="s">
        <v>40</v>
      </c>
      <c r="O649" t="s">
        <v>2138</v>
      </c>
      <c r="P649" t="s">
        <v>42</v>
      </c>
      <c r="Q649" t="s">
        <v>74</v>
      </c>
      <c r="R649" t="s">
        <v>2139</v>
      </c>
      <c r="S649">
        <v>30.143999999999998</v>
      </c>
      <c r="T649" s="3"/>
    </row>
    <row r="650" spans="1:20" x14ac:dyDescent="0.3">
      <c r="A650">
        <v>649</v>
      </c>
      <c r="B650" t="s">
        <v>2140</v>
      </c>
      <c r="C650">
        <f t="shared" si="10"/>
        <v>50</v>
      </c>
      <c r="D650" s="1">
        <v>43080</v>
      </c>
      <c r="E650" s="1">
        <v>43085</v>
      </c>
      <c r="F650" t="s">
        <v>19</v>
      </c>
      <c r="G650" t="s">
        <v>2141</v>
      </c>
      <c r="H650" t="s">
        <v>2142</v>
      </c>
      <c r="I650" t="s">
        <v>37</v>
      </c>
      <c r="J650" t="s">
        <v>23</v>
      </c>
      <c r="K650" t="s">
        <v>2143</v>
      </c>
      <c r="L650" t="s">
        <v>92</v>
      </c>
      <c r="M650">
        <v>98661</v>
      </c>
      <c r="N650" t="s">
        <v>40</v>
      </c>
      <c r="O650" t="s">
        <v>1362</v>
      </c>
      <c r="P650" t="s">
        <v>28</v>
      </c>
      <c r="Q650" t="s">
        <v>61</v>
      </c>
      <c r="R650" t="s">
        <v>1363</v>
      </c>
      <c r="S650">
        <v>14.8</v>
      </c>
      <c r="T650" s="3"/>
    </row>
    <row r="651" spans="1:20" x14ac:dyDescent="0.3">
      <c r="A651">
        <v>650</v>
      </c>
      <c r="B651" t="s">
        <v>2140</v>
      </c>
      <c r="C651">
        <f t="shared" si="10"/>
        <v>50</v>
      </c>
      <c r="D651" s="1">
        <v>43080</v>
      </c>
      <c r="E651" s="1">
        <v>43085</v>
      </c>
      <c r="F651" t="s">
        <v>19</v>
      </c>
      <c r="G651" t="s">
        <v>2141</v>
      </c>
      <c r="H651" t="s">
        <v>2142</v>
      </c>
      <c r="I651" t="s">
        <v>37</v>
      </c>
      <c r="J651" t="s">
        <v>23</v>
      </c>
      <c r="K651" t="s">
        <v>2143</v>
      </c>
      <c r="L651" t="s">
        <v>92</v>
      </c>
      <c r="M651">
        <v>98661</v>
      </c>
      <c r="N651" t="s">
        <v>40</v>
      </c>
      <c r="O651" t="s">
        <v>735</v>
      </c>
      <c r="P651" t="s">
        <v>67</v>
      </c>
      <c r="Q651" t="s">
        <v>68</v>
      </c>
      <c r="R651" t="s">
        <v>736</v>
      </c>
      <c r="S651">
        <v>302.37599999999998</v>
      </c>
      <c r="T651" s="3"/>
    </row>
    <row r="652" spans="1:20" x14ac:dyDescent="0.3">
      <c r="A652">
        <v>651</v>
      </c>
      <c r="B652" t="s">
        <v>2140</v>
      </c>
      <c r="C652">
        <f t="shared" si="10"/>
        <v>50</v>
      </c>
      <c r="D652" s="1">
        <v>43080</v>
      </c>
      <c r="E652" s="1">
        <v>43085</v>
      </c>
      <c r="F652" t="s">
        <v>19</v>
      </c>
      <c r="G652" t="s">
        <v>2141</v>
      </c>
      <c r="H652" t="s">
        <v>2142</v>
      </c>
      <c r="I652" t="s">
        <v>37</v>
      </c>
      <c r="J652" t="s">
        <v>23</v>
      </c>
      <c r="K652" t="s">
        <v>2143</v>
      </c>
      <c r="L652" t="s">
        <v>92</v>
      </c>
      <c r="M652">
        <v>98661</v>
      </c>
      <c r="N652" t="s">
        <v>40</v>
      </c>
      <c r="O652" t="s">
        <v>2144</v>
      </c>
      <c r="P652" t="s">
        <v>67</v>
      </c>
      <c r="Q652" t="s">
        <v>157</v>
      </c>
      <c r="R652" t="s">
        <v>2145</v>
      </c>
      <c r="S652">
        <v>316</v>
      </c>
      <c r="T652" s="3"/>
    </row>
    <row r="653" spans="1:20" x14ac:dyDescent="0.3">
      <c r="A653">
        <v>652</v>
      </c>
      <c r="B653" t="s">
        <v>2146</v>
      </c>
      <c r="C653">
        <f t="shared" si="10"/>
        <v>43</v>
      </c>
      <c r="D653" s="1">
        <v>43031</v>
      </c>
      <c r="E653" s="1">
        <v>43037</v>
      </c>
      <c r="F653" t="s">
        <v>46</v>
      </c>
      <c r="G653" t="s">
        <v>2147</v>
      </c>
      <c r="H653" t="s">
        <v>2148</v>
      </c>
      <c r="I653" t="s">
        <v>98</v>
      </c>
      <c r="J653" t="s">
        <v>23</v>
      </c>
      <c r="K653" t="s">
        <v>262</v>
      </c>
      <c r="L653" t="s">
        <v>263</v>
      </c>
      <c r="M653">
        <v>10024</v>
      </c>
      <c r="N653" t="s">
        <v>144</v>
      </c>
      <c r="O653" t="s">
        <v>316</v>
      </c>
      <c r="P653" t="s">
        <v>42</v>
      </c>
      <c r="Q653" t="s">
        <v>86</v>
      </c>
      <c r="R653" t="s">
        <v>317</v>
      </c>
      <c r="S653">
        <v>379.4</v>
      </c>
      <c r="T653" s="3"/>
    </row>
    <row r="654" spans="1:20" x14ac:dyDescent="0.3">
      <c r="A654">
        <v>653</v>
      </c>
      <c r="B654" t="s">
        <v>2149</v>
      </c>
      <c r="C654">
        <f t="shared" si="10"/>
        <v>25</v>
      </c>
      <c r="D654" s="1">
        <v>43270</v>
      </c>
      <c r="E654" s="1">
        <v>43274</v>
      </c>
      <c r="F654" t="s">
        <v>46</v>
      </c>
      <c r="G654" t="s">
        <v>1324</v>
      </c>
      <c r="H654" t="s">
        <v>1325</v>
      </c>
      <c r="I654" t="s">
        <v>37</v>
      </c>
      <c r="J654" t="s">
        <v>23</v>
      </c>
      <c r="K654" t="s">
        <v>262</v>
      </c>
      <c r="L654" t="s">
        <v>263</v>
      </c>
      <c r="M654">
        <v>10035</v>
      </c>
      <c r="N654" t="s">
        <v>144</v>
      </c>
      <c r="O654" t="s">
        <v>292</v>
      </c>
      <c r="P654" t="s">
        <v>42</v>
      </c>
      <c r="Q654" t="s">
        <v>86</v>
      </c>
      <c r="R654" t="s">
        <v>293</v>
      </c>
      <c r="S654">
        <v>97.82</v>
      </c>
      <c r="T654" s="3"/>
    </row>
    <row r="655" spans="1:20" x14ac:dyDescent="0.3">
      <c r="A655">
        <v>654</v>
      </c>
      <c r="B655" t="s">
        <v>2149</v>
      </c>
      <c r="C655">
        <f t="shared" si="10"/>
        <v>25</v>
      </c>
      <c r="D655" s="1">
        <v>43270</v>
      </c>
      <c r="E655" s="1">
        <v>43274</v>
      </c>
      <c r="F655" t="s">
        <v>46</v>
      </c>
      <c r="G655" t="s">
        <v>1324</v>
      </c>
      <c r="H655" t="s">
        <v>1325</v>
      </c>
      <c r="I655" t="s">
        <v>37</v>
      </c>
      <c r="J655" t="s">
        <v>23</v>
      </c>
      <c r="K655" t="s">
        <v>262</v>
      </c>
      <c r="L655" t="s">
        <v>263</v>
      </c>
      <c r="M655">
        <v>10035</v>
      </c>
      <c r="N655" t="s">
        <v>144</v>
      </c>
      <c r="O655" t="s">
        <v>2150</v>
      </c>
      <c r="P655" t="s">
        <v>67</v>
      </c>
      <c r="Q655" t="s">
        <v>157</v>
      </c>
      <c r="R655" t="s">
        <v>2151</v>
      </c>
      <c r="S655">
        <v>103.12</v>
      </c>
      <c r="T655" s="3"/>
    </row>
    <row r="656" spans="1:20" x14ac:dyDescent="0.3">
      <c r="A656">
        <v>655</v>
      </c>
      <c r="B656" t="s">
        <v>2152</v>
      </c>
      <c r="C656">
        <f t="shared" si="10"/>
        <v>34</v>
      </c>
      <c r="D656" s="1">
        <v>42969</v>
      </c>
      <c r="E656" s="1">
        <v>42975</v>
      </c>
      <c r="F656" t="s">
        <v>46</v>
      </c>
      <c r="G656" t="s">
        <v>2153</v>
      </c>
      <c r="H656" t="s">
        <v>2154</v>
      </c>
      <c r="I656" t="s">
        <v>22</v>
      </c>
      <c r="J656" t="s">
        <v>23</v>
      </c>
      <c r="K656" t="s">
        <v>493</v>
      </c>
      <c r="L656" t="s">
        <v>494</v>
      </c>
      <c r="M656">
        <v>43229</v>
      </c>
      <c r="N656" t="s">
        <v>144</v>
      </c>
      <c r="O656" t="s">
        <v>2155</v>
      </c>
      <c r="P656" t="s">
        <v>42</v>
      </c>
      <c r="Q656" t="s">
        <v>74</v>
      </c>
      <c r="R656" t="s">
        <v>2156</v>
      </c>
      <c r="S656">
        <v>113.55200000000001</v>
      </c>
      <c r="T656" s="3"/>
    </row>
    <row r="657" spans="1:20" x14ac:dyDescent="0.3">
      <c r="A657">
        <v>656</v>
      </c>
      <c r="B657" t="s">
        <v>2152</v>
      </c>
      <c r="C657">
        <f t="shared" si="10"/>
        <v>34</v>
      </c>
      <c r="D657" s="1">
        <v>42969</v>
      </c>
      <c r="E657" s="1">
        <v>42975</v>
      </c>
      <c r="F657" t="s">
        <v>46</v>
      </c>
      <c r="G657" t="s">
        <v>2153</v>
      </c>
      <c r="H657" t="s">
        <v>2154</v>
      </c>
      <c r="I657" t="s">
        <v>22</v>
      </c>
      <c r="J657" t="s">
        <v>23</v>
      </c>
      <c r="K657" t="s">
        <v>493</v>
      </c>
      <c r="L657" t="s">
        <v>494</v>
      </c>
      <c r="M657">
        <v>43229</v>
      </c>
      <c r="N657" t="s">
        <v>144</v>
      </c>
      <c r="O657" t="s">
        <v>2157</v>
      </c>
      <c r="P657" t="s">
        <v>42</v>
      </c>
      <c r="Q657" t="s">
        <v>71</v>
      </c>
      <c r="R657" t="s">
        <v>2158</v>
      </c>
      <c r="S657">
        <v>3.3180000000000001</v>
      </c>
      <c r="T657" s="3"/>
    </row>
    <row r="658" spans="1:20" x14ac:dyDescent="0.3">
      <c r="A658">
        <v>657</v>
      </c>
      <c r="B658" t="s">
        <v>2152</v>
      </c>
      <c r="C658">
        <f t="shared" si="10"/>
        <v>34</v>
      </c>
      <c r="D658" s="1">
        <v>42969</v>
      </c>
      <c r="E658" s="1">
        <v>42975</v>
      </c>
      <c r="F658" t="s">
        <v>46</v>
      </c>
      <c r="G658" t="s">
        <v>2153</v>
      </c>
      <c r="H658" t="s">
        <v>2154</v>
      </c>
      <c r="I658" t="s">
        <v>22</v>
      </c>
      <c r="J658" t="s">
        <v>23</v>
      </c>
      <c r="K658" t="s">
        <v>493</v>
      </c>
      <c r="L658" t="s">
        <v>494</v>
      </c>
      <c r="M658">
        <v>43229</v>
      </c>
      <c r="N658" t="s">
        <v>144</v>
      </c>
      <c r="O658" t="s">
        <v>2159</v>
      </c>
      <c r="P658" t="s">
        <v>42</v>
      </c>
      <c r="Q658" t="s">
        <v>169</v>
      </c>
      <c r="R658" t="s">
        <v>2160</v>
      </c>
      <c r="S658">
        <v>134.28800000000001</v>
      </c>
      <c r="T658" s="3"/>
    </row>
    <row r="659" spans="1:20" x14ac:dyDescent="0.3">
      <c r="A659">
        <v>658</v>
      </c>
      <c r="B659" t="s">
        <v>2161</v>
      </c>
      <c r="C659">
        <f t="shared" si="10"/>
        <v>38</v>
      </c>
      <c r="D659" s="1">
        <v>42997</v>
      </c>
      <c r="E659" s="1">
        <v>42997</v>
      </c>
      <c r="F659" t="s">
        <v>1289</v>
      </c>
      <c r="G659" t="s">
        <v>2162</v>
      </c>
      <c r="H659" t="s">
        <v>2163</v>
      </c>
      <c r="I659" t="s">
        <v>98</v>
      </c>
      <c r="J659" t="s">
        <v>23</v>
      </c>
      <c r="K659" t="s">
        <v>452</v>
      </c>
      <c r="L659" t="s">
        <v>207</v>
      </c>
      <c r="M659">
        <v>60505</v>
      </c>
      <c r="N659" t="s">
        <v>101</v>
      </c>
      <c r="O659" t="s">
        <v>1727</v>
      </c>
      <c r="P659" t="s">
        <v>28</v>
      </c>
      <c r="Q659" t="s">
        <v>32</v>
      </c>
      <c r="R659" t="s">
        <v>1728</v>
      </c>
      <c r="S659">
        <v>701.37199999999996</v>
      </c>
      <c r="T659" s="3"/>
    </row>
    <row r="660" spans="1:20" x14ac:dyDescent="0.3">
      <c r="A660">
        <v>659</v>
      </c>
      <c r="B660" t="s">
        <v>2161</v>
      </c>
      <c r="C660">
        <f t="shared" si="10"/>
        <v>38</v>
      </c>
      <c r="D660" s="1">
        <v>42997</v>
      </c>
      <c r="E660" s="1">
        <v>42997</v>
      </c>
      <c r="F660" t="s">
        <v>1289</v>
      </c>
      <c r="G660" t="s">
        <v>2162</v>
      </c>
      <c r="H660" t="s">
        <v>2163</v>
      </c>
      <c r="I660" t="s">
        <v>98</v>
      </c>
      <c r="J660" t="s">
        <v>23</v>
      </c>
      <c r="K660" t="s">
        <v>452</v>
      </c>
      <c r="L660" t="s">
        <v>207</v>
      </c>
      <c r="M660">
        <v>60505</v>
      </c>
      <c r="N660" t="s">
        <v>101</v>
      </c>
      <c r="O660" t="s">
        <v>321</v>
      </c>
      <c r="P660" t="s">
        <v>42</v>
      </c>
      <c r="Q660" t="s">
        <v>71</v>
      </c>
      <c r="R660" t="s">
        <v>322</v>
      </c>
      <c r="S660">
        <v>2.3079999999999998</v>
      </c>
      <c r="T660" s="3"/>
    </row>
    <row r="661" spans="1:20" x14ac:dyDescent="0.3">
      <c r="A661">
        <v>660</v>
      </c>
      <c r="B661" t="s">
        <v>2164</v>
      </c>
      <c r="C661">
        <f t="shared" si="10"/>
        <v>35</v>
      </c>
      <c r="D661" s="1">
        <v>42606</v>
      </c>
      <c r="E661" s="1">
        <v>42610</v>
      </c>
      <c r="F661" t="s">
        <v>46</v>
      </c>
      <c r="G661" t="s">
        <v>775</v>
      </c>
      <c r="H661" t="s">
        <v>776</v>
      </c>
      <c r="I661" t="s">
        <v>22</v>
      </c>
      <c r="J661" t="s">
        <v>23</v>
      </c>
      <c r="K661" t="s">
        <v>1126</v>
      </c>
      <c r="L661" t="s">
        <v>100</v>
      </c>
      <c r="M661">
        <v>76017</v>
      </c>
      <c r="N661" t="s">
        <v>101</v>
      </c>
      <c r="O661" t="s">
        <v>2012</v>
      </c>
      <c r="P661" t="s">
        <v>42</v>
      </c>
      <c r="Q661" t="s">
        <v>55</v>
      </c>
      <c r="R661" t="s">
        <v>2013</v>
      </c>
      <c r="S661">
        <v>999.43200000000002</v>
      </c>
      <c r="T661" s="3"/>
    </row>
    <row r="662" spans="1:20" x14ac:dyDescent="0.3">
      <c r="A662">
        <v>661</v>
      </c>
      <c r="B662" t="s">
        <v>2164</v>
      </c>
      <c r="C662">
        <f t="shared" si="10"/>
        <v>35</v>
      </c>
      <c r="D662" s="1">
        <v>42606</v>
      </c>
      <c r="E662" s="1">
        <v>42610</v>
      </c>
      <c r="F662" t="s">
        <v>46</v>
      </c>
      <c r="G662" t="s">
        <v>775</v>
      </c>
      <c r="H662" t="s">
        <v>776</v>
      </c>
      <c r="I662" t="s">
        <v>22</v>
      </c>
      <c r="J662" t="s">
        <v>23</v>
      </c>
      <c r="K662" t="s">
        <v>1126</v>
      </c>
      <c r="L662" t="s">
        <v>100</v>
      </c>
      <c r="M662">
        <v>76017</v>
      </c>
      <c r="N662" t="s">
        <v>101</v>
      </c>
      <c r="O662" t="s">
        <v>2165</v>
      </c>
      <c r="P662" t="s">
        <v>42</v>
      </c>
      <c r="Q662" t="s">
        <v>55</v>
      </c>
      <c r="R662" t="s">
        <v>2166</v>
      </c>
      <c r="S662">
        <v>724.08</v>
      </c>
      <c r="T662" s="3"/>
    </row>
    <row r="663" spans="1:20" x14ac:dyDescent="0.3">
      <c r="A663">
        <v>662</v>
      </c>
      <c r="B663" t="s">
        <v>2164</v>
      </c>
      <c r="C663">
        <f t="shared" si="10"/>
        <v>35</v>
      </c>
      <c r="D663" s="1">
        <v>42606</v>
      </c>
      <c r="E663" s="1">
        <v>42610</v>
      </c>
      <c r="F663" t="s">
        <v>46</v>
      </c>
      <c r="G663" t="s">
        <v>775</v>
      </c>
      <c r="H663" t="s">
        <v>776</v>
      </c>
      <c r="I663" t="s">
        <v>22</v>
      </c>
      <c r="J663" t="s">
        <v>23</v>
      </c>
      <c r="K663" t="s">
        <v>1126</v>
      </c>
      <c r="L663" t="s">
        <v>100</v>
      </c>
      <c r="M663">
        <v>76017</v>
      </c>
      <c r="N663" t="s">
        <v>101</v>
      </c>
      <c r="O663" t="s">
        <v>506</v>
      </c>
      <c r="P663" t="s">
        <v>28</v>
      </c>
      <c r="Q663" t="s">
        <v>52</v>
      </c>
      <c r="R663" t="s">
        <v>507</v>
      </c>
      <c r="S663">
        <v>918.78499999999997</v>
      </c>
      <c r="T663" s="3"/>
    </row>
    <row r="664" spans="1:20" x14ac:dyDescent="0.3">
      <c r="A664">
        <v>663</v>
      </c>
      <c r="B664" t="s">
        <v>2164</v>
      </c>
      <c r="C664">
        <f t="shared" si="10"/>
        <v>35</v>
      </c>
      <c r="D664" s="1">
        <v>42606</v>
      </c>
      <c r="E664" s="1">
        <v>42610</v>
      </c>
      <c r="F664" t="s">
        <v>46</v>
      </c>
      <c r="G664" t="s">
        <v>775</v>
      </c>
      <c r="H664" t="s">
        <v>776</v>
      </c>
      <c r="I664" t="s">
        <v>22</v>
      </c>
      <c r="J664" t="s">
        <v>23</v>
      </c>
      <c r="K664" t="s">
        <v>1126</v>
      </c>
      <c r="L664" t="s">
        <v>100</v>
      </c>
      <c r="M664">
        <v>76017</v>
      </c>
      <c r="N664" t="s">
        <v>101</v>
      </c>
      <c r="O664" t="s">
        <v>488</v>
      </c>
      <c r="P664" t="s">
        <v>42</v>
      </c>
      <c r="Q664" t="s">
        <v>71</v>
      </c>
      <c r="R664" t="s">
        <v>489</v>
      </c>
      <c r="S664">
        <v>2.7240000000000002</v>
      </c>
      <c r="T664" s="3"/>
    </row>
    <row r="665" spans="1:20" x14ac:dyDescent="0.3">
      <c r="A665">
        <v>664</v>
      </c>
      <c r="B665" t="s">
        <v>2167</v>
      </c>
      <c r="C665">
        <f t="shared" si="10"/>
        <v>13</v>
      </c>
      <c r="D665" s="1">
        <v>42820</v>
      </c>
      <c r="E665" s="1">
        <v>42824</v>
      </c>
      <c r="F665" t="s">
        <v>46</v>
      </c>
      <c r="G665" t="s">
        <v>2168</v>
      </c>
      <c r="H665" t="s">
        <v>2169</v>
      </c>
      <c r="I665" t="s">
        <v>37</v>
      </c>
      <c r="J665" t="s">
        <v>23</v>
      </c>
      <c r="K665" t="s">
        <v>262</v>
      </c>
      <c r="L665" t="s">
        <v>263</v>
      </c>
      <c r="M665">
        <v>10011</v>
      </c>
      <c r="N665" t="s">
        <v>144</v>
      </c>
      <c r="O665" t="s">
        <v>837</v>
      </c>
      <c r="P665" t="s">
        <v>42</v>
      </c>
      <c r="Q665" t="s">
        <v>55</v>
      </c>
      <c r="R665" t="s">
        <v>838</v>
      </c>
      <c r="S665">
        <v>459.95</v>
      </c>
      <c r="T665" s="3"/>
    </row>
    <row r="666" spans="1:20" x14ac:dyDescent="0.3">
      <c r="A666">
        <v>665</v>
      </c>
      <c r="B666" t="s">
        <v>2170</v>
      </c>
      <c r="C666">
        <f t="shared" si="10"/>
        <v>44</v>
      </c>
      <c r="D666" s="1">
        <v>43043</v>
      </c>
      <c r="E666" s="1">
        <v>43043</v>
      </c>
      <c r="F666" t="s">
        <v>1289</v>
      </c>
      <c r="G666" t="s">
        <v>983</v>
      </c>
      <c r="H666" t="s">
        <v>984</v>
      </c>
      <c r="I666" t="s">
        <v>22</v>
      </c>
      <c r="J666" t="s">
        <v>23</v>
      </c>
      <c r="K666" t="s">
        <v>1474</v>
      </c>
      <c r="L666" t="s">
        <v>25</v>
      </c>
      <c r="M666">
        <v>40214</v>
      </c>
      <c r="N666" t="s">
        <v>26</v>
      </c>
      <c r="O666" t="s">
        <v>495</v>
      </c>
      <c r="P666" t="s">
        <v>42</v>
      </c>
      <c r="Q666" t="s">
        <v>265</v>
      </c>
      <c r="R666" t="s">
        <v>496</v>
      </c>
      <c r="S666">
        <v>10.74</v>
      </c>
      <c r="T666" s="3"/>
    </row>
    <row r="667" spans="1:20" x14ac:dyDescent="0.3">
      <c r="A667">
        <v>666</v>
      </c>
      <c r="B667" t="s">
        <v>2171</v>
      </c>
      <c r="C667">
        <f t="shared" si="10"/>
        <v>23</v>
      </c>
      <c r="D667" s="1">
        <v>43259</v>
      </c>
      <c r="E667" s="1">
        <v>43261</v>
      </c>
      <c r="F667" t="s">
        <v>19</v>
      </c>
      <c r="G667" t="s">
        <v>2172</v>
      </c>
      <c r="H667" t="s">
        <v>2173</v>
      </c>
      <c r="I667" t="s">
        <v>37</v>
      </c>
      <c r="J667" t="s">
        <v>23</v>
      </c>
      <c r="K667" t="s">
        <v>813</v>
      </c>
      <c r="L667" t="s">
        <v>100</v>
      </c>
      <c r="M667">
        <v>75081</v>
      </c>
      <c r="N667" t="s">
        <v>101</v>
      </c>
      <c r="O667" t="s">
        <v>2174</v>
      </c>
      <c r="P667" t="s">
        <v>42</v>
      </c>
      <c r="Q667" t="s">
        <v>575</v>
      </c>
      <c r="R667" t="s">
        <v>2175</v>
      </c>
      <c r="S667">
        <v>23.76</v>
      </c>
      <c r="T667" s="3"/>
    </row>
    <row r="668" spans="1:20" x14ac:dyDescent="0.3">
      <c r="A668">
        <v>667</v>
      </c>
      <c r="B668" t="s">
        <v>2171</v>
      </c>
      <c r="C668">
        <f t="shared" si="10"/>
        <v>23</v>
      </c>
      <c r="D668" s="1">
        <v>43259</v>
      </c>
      <c r="E668" s="1">
        <v>43261</v>
      </c>
      <c r="F668" t="s">
        <v>19</v>
      </c>
      <c r="G668" t="s">
        <v>2172</v>
      </c>
      <c r="H668" t="s">
        <v>2173</v>
      </c>
      <c r="I668" t="s">
        <v>37</v>
      </c>
      <c r="J668" t="s">
        <v>23</v>
      </c>
      <c r="K668" t="s">
        <v>813</v>
      </c>
      <c r="L668" t="s">
        <v>100</v>
      </c>
      <c r="M668">
        <v>75081</v>
      </c>
      <c r="N668" t="s">
        <v>101</v>
      </c>
      <c r="O668" t="s">
        <v>1053</v>
      </c>
      <c r="P668" t="s">
        <v>42</v>
      </c>
      <c r="Q668" t="s">
        <v>86</v>
      </c>
      <c r="R668" t="s">
        <v>182</v>
      </c>
      <c r="S668">
        <v>85.055999999999997</v>
      </c>
      <c r="T668" s="3"/>
    </row>
    <row r="669" spans="1:20" x14ac:dyDescent="0.3">
      <c r="A669">
        <v>668</v>
      </c>
      <c r="B669" t="s">
        <v>2171</v>
      </c>
      <c r="C669">
        <f t="shared" si="10"/>
        <v>23</v>
      </c>
      <c r="D669" s="1">
        <v>43259</v>
      </c>
      <c r="E669" s="1">
        <v>43261</v>
      </c>
      <c r="F669" t="s">
        <v>19</v>
      </c>
      <c r="G669" t="s">
        <v>2172</v>
      </c>
      <c r="H669" t="s">
        <v>2173</v>
      </c>
      <c r="I669" t="s">
        <v>37</v>
      </c>
      <c r="J669" t="s">
        <v>23</v>
      </c>
      <c r="K669" t="s">
        <v>813</v>
      </c>
      <c r="L669" t="s">
        <v>100</v>
      </c>
      <c r="M669">
        <v>75081</v>
      </c>
      <c r="N669" t="s">
        <v>101</v>
      </c>
      <c r="O669" t="s">
        <v>2176</v>
      </c>
      <c r="P669" t="s">
        <v>67</v>
      </c>
      <c r="Q669" t="s">
        <v>68</v>
      </c>
      <c r="R669" t="s">
        <v>2177</v>
      </c>
      <c r="S669">
        <v>381.57600000000002</v>
      </c>
      <c r="T669" s="3"/>
    </row>
    <row r="670" spans="1:20" x14ac:dyDescent="0.3">
      <c r="A670">
        <v>669</v>
      </c>
      <c r="B670" t="s">
        <v>2178</v>
      </c>
      <c r="C670">
        <f t="shared" si="10"/>
        <v>52</v>
      </c>
      <c r="D670" s="1">
        <v>42362</v>
      </c>
      <c r="E670" s="1">
        <v>42364</v>
      </c>
      <c r="F670" t="s">
        <v>184</v>
      </c>
      <c r="G670" t="s">
        <v>2179</v>
      </c>
      <c r="H670" t="s">
        <v>2180</v>
      </c>
      <c r="I670" t="s">
        <v>22</v>
      </c>
      <c r="J670" t="s">
        <v>23</v>
      </c>
      <c r="K670" t="s">
        <v>2181</v>
      </c>
      <c r="L670" t="s">
        <v>494</v>
      </c>
      <c r="M670">
        <v>44105</v>
      </c>
      <c r="N670" t="s">
        <v>144</v>
      </c>
      <c r="O670" t="s">
        <v>2182</v>
      </c>
      <c r="P670" t="s">
        <v>28</v>
      </c>
      <c r="Q670" t="s">
        <v>61</v>
      </c>
      <c r="R670" t="s">
        <v>2183</v>
      </c>
      <c r="S670">
        <v>30.36</v>
      </c>
      <c r="T670" s="3"/>
    </row>
    <row r="671" spans="1:20" x14ac:dyDescent="0.3">
      <c r="A671">
        <v>670</v>
      </c>
      <c r="B671" t="s">
        <v>2184</v>
      </c>
      <c r="C671">
        <f t="shared" si="10"/>
        <v>23</v>
      </c>
      <c r="D671" s="1">
        <v>43260</v>
      </c>
      <c r="E671" s="1">
        <v>43264</v>
      </c>
      <c r="F671" t="s">
        <v>46</v>
      </c>
      <c r="G671" t="s">
        <v>2068</v>
      </c>
      <c r="H671" t="s">
        <v>2069</v>
      </c>
      <c r="I671" t="s">
        <v>98</v>
      </c>
      <c r="J671" t="s">
        <v>23</v>
      </c>
      <c r="K671" t="s">
        <v>299</v>
      </c>
      <c r="L671" t="s">
        <v>207</v>
      </c>
      <c r="M671">
        <v>60653</v>
      </c>
      <c r="N671" t="s">
        <v>101</v>
      </c>
      <c r="O671" t="s">
        <v>2185</v>
      </c>
      <c r="P671" t="s">
        <v>28</v>
      </c>
      <c r="Q671" t="s">
        <v>61</v>
      </c>
      <c r="R671" t="s">
        <v>2186</v>
      </c>
      <c r="S671">
        <v>23.975999999999999</v>
      </c>
      <c r="T671" s="3"/>
    </row>
    <row r="672" spans="1:20" x14ac:dyDescent="0.3">
      <c r="A672">
        <v>671</v>
      </c>
      <c r="B672" t="s">
        <v>2184</v>
      </c>
      <c r="C672">
        <f t="shared" si="10"/>
        <v>23</v>
      </c>
      <c r="D672" s="1">
        <v>43260</v>
      </c>
      <c r="E672" s="1">
        <v>43264</v>
      </c>
      <c r="F672" t="s">
        <v>46</v>
      </c>
      <c r="G672" t="s">
        <v>2068</v>
      </c>
      <c r="H672" t="s">
        <v>2069</v>
      </c>
      <c r="I672" t="s">
        <v>98</v>
      </c>
      <c r="J672" t="s">
        <v>23</v>
      </c>
      <c r="K672" t="s">
        <v>299</v>
      </c>
      <c r="L672" t="s">
        <v>207</v>
      </c>
      <c r="M672">
        <v>60653</v>
      </c>
      <c r="N672" t="s">
        <v>101</v>
      </c>
      <c r="O672" t="s">
        <v>2187</v>
      </c>
      <c r="P672" t="s">
        <v>28</v>
      </c>
      <c r="Q672" t="s">
        <v>52</v>
      </c>
      <c r="R672" t="s">
        <v>2188</v>
      </c>
      <c r="S672">
        <v>108.925</v>
      </c>
      <c r="T672" s="3"/>
    </row>
    <row r="673" spans="1:20" x14ac:dyDescent="0.3">
      <c r="A673">
        <v>672</v>
      </c>
      <c r="B673" t="s">
        <v>2184</v>
      </c>
      <c r="C673">
        <f t="shared" si="10"/>
        <v>23</v>
      </c>
      <c r="D673" s="1">
        <v>43260</v>
      </c>
      <c r="E673" s="1">
        <v>43264</v>
      </c>
      <c r="F673" t="s">
        <v>46</v>
      </c>
      <c r="G673" t="s">
        <v>2068</v>
      </c>
      <c r="H673" t="s">
        <v>2069</v>
      </c>
      <c r="I673" t="s">
        <v>98</v>
      </c>
      <c r="J673" t="s">
        <v>23</v>
      </c>
      <c r="K673" t="s">
        <v>299</v>
      </c>
      <c r="L673" t="s">
        <v>207</v>
      </c>
      <c r="M673">
        <v>60653</v>
      </c>
      <c r="N673" t="s">
        <v>101</v>
      </c>
      <c r="O673" t="s">
        <v>556</v>
      </c>
      <c r="P673" t="s">
        <v>42</v>
      </c>
      <c r="Q673" t="s">
        <v>86</v>
      </c>
      <c r="R673" t="s">
        <v>2189</v>
      </c>
      <c r="S673">
        <v>36.351999999999997</v>
      </c>
      <c r="T673" s="3"/>
    </row>
    <row r="674" spans="1:20" x14ac:dyDescent="0.3">
      <c r="A674">
        <v>673</v>
      </c>
      <c r="B674" t="s">
        <v>2190</v>
      </c>
      <c r="C674">
        <f t="shared" si="10"/>
        <v>24</v>
      </c>
      <c r="D674" s="1">
        <v>43266</v>
      </c>
      <c r="E674" s="1">
        <v>43273</v>
      </c>
      <c r="F674" t="s">
        <v>46</v>
      </c>
      <c r="G674" t="s">
        <v>1241</v>
      </c>
      <c r="H674" t="s">
        <v>1242</v>
      </c>
      <c r="I674" t="s">
        <v>22</v>
      </c>
      <c r="J674" t="s">
        <v>23</v>
      </c>
      <c r="K674" t="s">
        <v>1320</v>
      </c>
      <c r="L674" t="s">
        <v>207</v>
      </c>
      <c r="M674">
        <v>62301</v>
      </c>
      <c r="N674" t="s">
        <v>101</v>
      </c>
      <c r="O674" t="s">
        <v>2191</v>
      </c>
      <c r="P674" t="s">
        <v>42</v>
      </c>
      <c r="Q674" t="s">
        <v>64</v>
      </c>
      <c r="R674" t="s">
        <v>2192</v>
      </c>
      <c r="S674">
        <v>19.559999999999999</v>
      </c>
      <c r="T674" s="3"/>
    </row>
    <row r="675" spans="1:20" x14ac:dyDescent="0.3">
      <c r="A675">
        <v>674</v>
      </c>
      <c r="B675" t="s">
        <v>2193</v>
      </c>
      <c r="C675">
        <f t="shared" si="10"/>
        <v>49</v>
      </c>
      <c r="D675" s="1">
        <v>43439</v>
      </c>
      <c r="E675" s="1">
        <v>43442</v>
      </c>
      <c r="F675" t="s">
        <v>184</v>
      </c>
      <c r="G675" t="s">
        <v>2194</v>
      </c>
      <c r="H675" t="s">
        <v>2195</v>
      </c>
      <c r="I675" t="s">
        <v>22</v>
      </c>
      <c r="J675" t="s">
        <v>23</v>
      </c>
      <c r="K675" t="s">
        <v>493</v>
      </c>
      <c r="L675" t="s">
        <v>250</v>
      </c>
      <c r="M675">
        <v>47201</v>
      </c>
      <c r="N675" t="s">
        <v>101</v>
      </c>
      <c r="O675" t="s">
        <v>2196</v>
      </c>
      <c r="P675" t="s">
        <v>42</v>
      </c>
      <c r="Q675" t="s">
        <v>74</v>
      </c>
      <c r="R675" t="s">
        <v>2197</v>
      </c>
      <c r="S675">
        <v>61.44</v>
      </c>
      <c r="T675" s="3"/>
    </row>
    <row r="676" spans="1:20" x14ac:dyDescent="0.3">
      <c r="A676">
        <v>675</v>
      </c>
      <c r="B676" t="s">
        <v>2193</v>
      </c>
      <c r="C676">
        <f t="shared" si="10"/>
        <v>49</v>
      </c>
      <c r="D676" s="1">
        <v>43439</v>
      </c>
      <c r="E676" s="1">
        <v>43442</v>
      </c>
      <c r="F676" t="s">
        <v>184</v>
      </c>
      <c r="G676" t="s">
        <v>2194</v>
      </c>
      <c r="H676" t="s">
        <v>2195</v>
      </c>
      <c r="I676" t="s">
        <v>22</v>
      </c>
      <c r="J676" t="s">
        <v>23</v>
      </c>
      <c r="K676" t="s">
        <v>493</v>
      </c>
      <c r="L676" t="s">
        <v>250</v>
      </c>
      <c r="M676">
        <v>47201</v>
      </c>
      <c r="N676" t="s">
        <v>101</v>
      </c>
      <c r="O676" t="s">
        <v>2198</v>
      </c>
      <c r="P676" t="s">
        <v>42</v>
      </c>
      <c r="Q676" t="s">
        <v>86</v>
      </c>
      <c r="R676" t="s">
        <v>2199</v>
      </c>
      <c r="S676">
        <v>38.9</v>
      </c>
      <c r="T676" s="3"/>
    </row>
    <row r="677" spans="1:20" x14ac:dyDescent="0.3">
      <c r="A677">
        <v>676</v>
      </c>
      <c r="B677" t="s">
        <v>2193</v>
      </c>
      <c r="C677">
        <f t="shared" si="10"/>
        <v>49</v>
      </c>
      <c r="D677" s="1">
        <v>43439</v>
      </c>
      <c r="E677" s="1">
        <v>43442</v>
      </c>
      <c r="F677" t="s">
        <v>184</v>
      </c>
      <c r="G677" t="s">
        <v>2194</v>
      </c>
      <c r="H677" t="s">
        <v>2195</v>
      </c>
      <c r="I677" t="s">
        <v>22</v>
      </c>
      <c r="J677" t="s">
        <v>23</v>
      </c>
      <c r="K677" t="s">
        <v>493</v>
      </c>
      <c r="L677" t="s">
        <v>250</v>
      </c>
      <c r="M677">
        <v>47201</v>
      </c>
      <c r="N677" t="s">
        <v>101</v>
      </c>
      <c r="O677" t="s">
        <v>905</v>
      </c>
      <c r="P677" t="s">
        <v>67</v>
      </c>
      <c r="Q677" t="s">
        <v>157</v>
      </c>
      <c r="R677" t="s">
        <v>1785</v>
      </c>
      <c r="S677">
        <v>99.39</v>
      </c>
      <c r="T677" s="3"/>
    </row>
    <row r="678" spans="1:20" x14ac:dyDescent="0.3">
      <c r="A678">
        <v>677</v>
      </c>
      <c r="B678" t="s">
        <v>2200</v>
      </c>
      <c r="C678">
        <f t="shared" si="10"/>
        <v>12</v>
      </c>
      <c r="D678" s="1">
        <v>43177</v>
      </c>
      <c r="E678" s="1">
        <v>43182</v>
      </c>
      <c r="F678" t="s">
        <v>46</v>
      </c>
      <c r="G678" t="s">
        <v>2201</v>
      </c>
      <c r="H678" t="s">
        <v>2202</v>
      </c>
      <c r="I678" t="s">
        <v>22</v>
      </c>
      <c r="J678" t="s">
        <v>23</v>
      </c>
      <c r="K678" t="s">
        <v>2203</v>
      </c>
      <c r="L678" t="s">
        <v>100</v>
      </c>
      <c r="M678">
        <v>75701</v>
      </c>
      <c r="N678" t="s">
        <v>101</v>
      </c>
      <c r="O678" t="s">
        <v>2204</v>
      </c>
      <c r="P678" t="s">
        <v>42</v>
      </c>
      <c r="Q678" t="s">
        <v>74</v>
      </c>
      <c r="R678" t="s">
        <v>2205</v>
      </c>
      <c r="S678">
        <v>2.6880000000000002</v>
      </c>
      <c r="T678" s="3"/>
    </row>
    <row r="679" spans="1:20" x14ac:dyDescent="0.3">
      <c r="A679">
        <v>678</v>
      </c>
      <c r="B679" t="s">
        <v>2200</v>
      </c>
      <c r="C679">
        <f t="shared" si="10"/>
        <v>12</v>
      </c>
      <c r="D679" s="1">
        <v>43177</v>
      </c>
      <c r="E679" s="1">
        <v>43182</v>
      </c>
      <c r="F679" t="s">
        <v>46</v>
      </c>
      <c r="G679" t="s">
        <v>2201</v>
      </c>
      <c r="H679" t="s">
        <v>2202</v>
      </c>
      <c r="I679" t="s">
        <v>22</v>
      </c>
      <c r="J679" t="s">
        <v>23</v>
      </c>
      <c r="K679" t="s">
        <v>2203</v>
      </c>
      <c r="L679" t="s">
        <v>100</v>
      </c>
      <c r="M679">
        <v>75701</v>
      </c>
      <c r="N679" t="s">
        <v>101</v>
      </c>
      <c r="O679" t="s">
        <v>2206</v>
      </c>
      <c r="P679" t="s">
        <v>67</v>
      </c>
      <c r="Q679" t="s">
        <v>157</v>
      </c>
      <c r="R679" t="s">
        <v>2207</v>
      </c>
      <c r="S679">
        <v>27.815999999999999</v>
      </c>
      <c r="T679" s="3"/>
    </row>
    <row r="680" spans="1:20" x14ac:dyDescent="0.3">
      <c r="A680">
        <v>679</v>
      </c>
      <c r="B680" t="s">
        <v>2200</v>
      </c>
      <c r="C680">
        <f t="shared" si="10"/>
        <v>12</v>
      </c>
      <c r="D680" s="1">
        <v>43177</v>
      </c>
      <c r="E680" s="1">
        <v>43182</v>
      </c>
      <c r="F680" t="s">
        <v>46</v>
      </c>
      <c r="G680" t="s">
        <v>2201</v>
      </c>
      <c r="H680" t="s">
        <v>2202</v>
      </c>
      <c r="I680" t="s">
        <v>22</v>
      </c>
      <c r="J680" t="s">
        <v>23</v>
      </c>
      <c r="K680" t="s">
        <v>2203</v>
      </c>
      <c r="L680" t="s">
        <v>100</v>
      </c>
      <c r="M680">
        <v>75701</v>
      </c>
      <c r="N680" t="s">
        <v>101</v>
      </c>
      <c r="O680" t="s">
        <v>2208</v>
      </c>
      <c r="P680" t="s">
        <v>28</v>
      </c>
      <c r="Q680" t="s">
        <v>61</v>
      </c>
      <c r="R680" t="s">
        <v>2209</v>
      </c>
      <c r="S680">
        <v>82.524000000000001</v>
      </c>
      <c r="T680" s="3"/>
    </row>
    <row r="681" spans="1:20" x14ac:dyDescent="0.3">
      <c r="A681">
        <v>680</v>
      </c>
      <c r="B681" t="s">
        <v>2200</v>
      </c>
      <c r="C681">
        <f t="shared" si="10"/>
        <v>12</v>
      </c>
      <c r="D681" s="1">
        <v>43177</v>
      </c>
      <c r="E681" s="1">
        <v>43182</v>
      </c>
      <c r="F681" t="s">
        <v>46</v>
      </c>
      <c r="G681" t="s">
        <v>2201</v>
      </c>
      <c r="H681" t="s">
        <v>2202</v>
      </c>
      <c r="I681" t="s">
        <v>22</v>
      </c>
      <c r="J681" t="s">
        <v>23</v>
      </c>
      <c r="K681" t="s">
        <v>2203</v>
      </c>
      <c r="L681" t="s">
        <v>100</v>
      </c>
      <c r="M681">
        <v>75701</v>
      </c>
      <c r="N681" t="s">
        <v>101</v>
      </c>
      <c r="O681" t="s">
        <v>2210</v>
      </c>
      <c r="P681" t="s">
        <v>42</v>
      </c>
      <c r="Q681" t="s">
        <v>71</v>
      </c>
      <c r="R681" t="s">
        <v>2211</v>
      </c>
      <c r="S681">
        <v>182.994</v>
      </c>
      <c r="T681" s="3"/>
    </row>
    <row r="682" spans="1:20" x14ac:dyDescent="0.3">
      <c r="A682">
        <v>681</v>
      </c>
      <c r="B682" t="s">
        <v>2212</v>
      </c>
      <c r="C682">
        <f t="shared" si="10"/>
        <v>47</v>
      </c>
      <c r="D682" s="1">
        <v>43058</v>
      </c>
      <c r="E682" s="1">
        <v>43063</v>
      </c>
      <c r="F682" t="s">
        <v>46</v>
      </c>
      <c r="G682" t="s">
        <v>2213</v>
      </c>
      <c r="H682" t="s">
        <v>2214</v>
      </c>
      <c r="I682" t="s">
        <v>22</v>
      </c>
      <c r="J682" t="s">
        <v>23</v>
      </c>
      <c r="K682" t="s">
        <v>262</v>
      </c>
      <c r="L682" t="s">
        <v>263</v>
      </c>
      <c r="M682">
        <v>10024</v>
      </c>
      <c r="N682" t="s">
        <v>144</v>
      </c>
      <c r="O682" t="s">
        <v>2215</v>
      </c>
      <c r="P682" t="s">
        <v>42</v>
      </c>
      <c r="Q682" t="s">
        <v>71</v>
      </c>
      <c r="R682" t="s">
        <v>2216</v>
      </c>
      <c r="S682">
        <v>14.352</v>
      </c>
      <c r="T682" s="3"/>
    </row>
    <row r="683" spans="1:20" x14ac:dyDescent="0.3">
      <c r="A683">
        <v>682</v>
      </c>
      <c r="B683" t="s">
        <v>2212</v>
      </c>
      <c r="C683">
        <f t="shared" si="10"/>
        <v>47</v>
      </c>
      <c r="D683" s="1">
        <v>43058</v>
      </c>
      <c r="E683" s="1">
        <v>43063</v>
      </c>
      <c r="F683" t="s">
        <v>46</v>
      </c>
      <c r="G683" t="s">
        <v>2213</v>
      </c>
      <c r="H683" t="s">
        <v>2214</v>
      </c>
      <c r="I683" t="s">
        <v>22</v>
      </c>
      <c r="J683" t="s">
        <v>23</v>
      </c>
      <c r="K683" t="s">
        <v>262</v>
      </c>
      <c r="L683" t="s">
        <v>263</v>
      </c>
      <c r="M683">
        <v>10024</v>
      </c>
      <c r="N683" t="s">
        <v>144</v>
      </c>
      <c r="O683" t="s">
        <v>2217</v>
      </c>
      <c r="P683" t="s">
        <v>42</v>
      </c>
      <c r="Q683" t="s">
        <v>55</v>
      </c>
      <c r="R683" t="s">
        <v>2218</v>
      </c>
      <c r="S683">
        <v>64.959999999999994</v>
      </c>
      <c r="T683" s="3"/>
    </row>
    <row r="684" spans="1:20" x14ac:dyDescent="0.3">
      <c r="A684">
        <v>683</v>
      </c>
      <c r="B684" t="s">
        <v>2212</v>
      </c>
      <c r="C684">
        <f t="shared" si="10"/>
        <v>47</v>
      </c>
      <c r="D684" s="1">
        <v>43058</v>
      </c>
      <c r="E684" s="1">
        <v>43063</v>
      </c>
      <c r="F684" t="s">
        <v>46</v>
      </c>
      <c r="G684" t="s">
        <v>2213</v>
      </c>
      <c r="H684" t="s">
        <v>2214</v>
      </c>
      <c r="I684" t="s">
        <v>22</v>
      </c>
      <c r="J684" t="s">
        <v>23</v>
      </c>
      <c r="K684" t="s">
        <v>262</v>
      </c>
      <c r="L684" t="s">
        <v>263</v>
      </c>
      <c r="M684">
        <v>10024</v>
      </c>
      <c r="N684" t="s">
        <v>144</v>
      </c>
      <c r="O684" t="s">
        <v>1766</v>
      </c>
      <c r="P684" t="s">
        <v>42</v>
      </c>
      <c r="Q684" t="s">
        <v>55</v>
      </c>
      <c r="R684" t="s">
        <v>1767</v>
      </c>
      <c r="S684">
        <v>68.599999999999994</v>
      </c>
      <c r="T684" s="3"/>
    </row>
    <row r="685" spans="1:20" x14ac:dyDescent="0.3">
      <c r="A685">
        <v>684</v>
      </c>
      <c r="B685" t="s">
        <v>2219</v>
      </c>
      <c r="C685">
        <f t="shared" si="10"/>
        <v>45</v>
      </c>
      <c r="D685" s="1">
        <v>43408</v>
      </c>
      <c r="E685" s="1">
        <v>43408</v>
      </c>
      <c r="F685" t="s">
        <v>1289</v>
      </c>
      <c r="G685" t="s">
        <v>2220</v>
      </c>
      <c r="H685" t="s">
        <v>2221</v>
      </c>
      <c r="I685" t="s">
        <v>37</v>
      </c>
      <c r="J685" t="s">
        <v>23</v>
      </c>
      <c r="K685" t="s">
        <v>2222</v>
      </c>
      <c r="L685" t="s">
        <v>84</v>
      </c>
      <c r="M685">
        <v>27217</v>
      </c>
      <c r="N685" t="s">
        <v>26</v>
      </c>
      <c r="O685" t="s">
        <v>2223</v>
      </c>
      <c r="P685" t="s">
        <v>67</v>
      </c>
      <c r="Q685" t="s">
        <v>680</v>
      </c>
      <c r="R685" t="s">
        <v>2224</v>
      </c>
      <c r="S685">
        <v>7999.98</v>
      </c>
      <c r="T685" s="3"/>
    </row>
    <row r="686" spans="1:20" x14ac:dyDescent="0.3">
      <c r="A686">
        <v>685</v>
      </c>
      <c r="B686" t="s">
        <v>2219</v>
      </c>
      <c r="C686">
        <f t="shared" si="10"/>
        <v>45</v>
      </c>
      <c r="D686" s="1">
        <v>43408</v>
      </c>
      <c r="E686" s="1">
        <v>43408</v>
      </c>
      <c r="F686" t="s">
        <v>1289</v>
      </c>
      <c r="G686" t="s">
        <v>2220</v>
      </c>
      <c r="H686" t="s">
        <v>2221</v>
      </c>
      <c r="I686" t="s">
        <v>37</v>
      </c>
      <c r="J686" t="s">
        <v>23</v>
      </c>
      <c r="K686" t="s">
        <v>2222</v>
      </c>
      <c r="L686" t="s">
        <v>84</v>
      </c>
      <c r="M686">
        <v>27217</v>
      </c>
      <c r="N686" t="s">
        <v>26</v>
      </c>
      <c r="O686" t="s">
        <v>2133</v>
      </c>
      <c r="P686" t="s">
        <v>42</v>
      </c>
      <c r="Q686" t="s">
        <v>74</v>
      </c>
      <c r="R686" t="s">
        <v>2134</v>
      </c>
      <c r="S686">
        <v>167.44</v>
      </c>
      <c r="T686" s="3"/>
    </row>
    <row r="687" spans="1:20" x14ac:dyDescent="0.3">
      <c r="A687">
        <v>686</v>
      </c>
      <c r="B687" t="s">
        <v>2225</v>
      </c>
      <c r="C687">
        <f t="shared" si="10"/>
        <v>28</v>
      </c>
      <c r="D687" s="1">
        <v>42190</v>
      </c>
      <c r="E687" s="1">
        <v>42193</v>
      </c>
      <c r="F687" t="s">
        <v>184</v>
      </c>
      <c r="G687" t="s">
        <v>2226</v>
      </c>
      <c r="H687" t="s">
        <v>2227</v>
      </c>
      <c r="I687" t="s">
        <v>22</v>
      </c>
      <c r="J687" t="s">
        <v>23</v>
      </c>
      <c r="K687" t="s">
        <v>324</v>
      </c>
      <c r="L687" t="s">
        <v>1488</v>
      </c>
      <c r="M687">
        <v>39212</v>
      </c>
      <c r="N687" t="s">
        <v>26</v>
      </c>
      <c r="O687" t="s">
        <v>1311</v>
      </c>
      <c r="P687" t="s">
        <v>67</v>
      </c>
      <c r="Q687" t="s">
        <v>157</v>
      </c>
      <c r="R687" t="s">
        <v>1312</v>
      </c>
      <c r="S687">
        <v>479.97</v>
      </c>
      <c r="T687" s="3"/>
    </row>
    <row r="688" spans="1:20" x14ac:dyDescent="0.3">
      <c r="A688">
        <v>687</v>
      </c>
      <c r="B688" t="s">
        <v>2225</v>
      </c>
      <c r="C688">
        <f t="shared" si="10"/>
        <v>28</v>
      </c>
      <c r="D688" s="1">
        <v>42190</v>
      </c>
      <c r="E688" s="1">
        <v>42193</v>
      </c>
      <c r="F688" t="s">
        <v>184</v>
      </c>
      <c r="G688" t="s">
        <v>2226</v>
      </c>
      <c r="H688" t="s">
        <v>2227</v>
      </c>
      <c r="I688" t="s">
        <v>22</v>
      </c>
      <c r="J688" t="s">
        <v>23</v>
      </c>
      <c r="K688" t="s">
        <v>324</v>
      </c>
      <c r="L688" t="s">
        <v>1488</v>
      </c>
      <c r="M688">
        <v>39212</v>
      </c>
      <c r="N688" t="s">
        <v>26</v>
      </c>
      <c r="O688" t="s">
        <v>2228</v>
      </c>
      <c r="P688" t="s">
        <v>42</v>
      </c>
      <c r="Q688" t="s">
        <v>43</v>
      </c>
      <c r="R688" t="s">
        <v>2229</v>
      </c>
      <c r="S688">
        <v>14.62</v>
      </c>
      <c r="T688" s="3"/>
    </row>
    <row r="689" spans="1:20" x14ac:dyDescent="0.3">
      <c r="A689">
        <v>688</v>
      </c>
      <c r="B689" t="s">
        <v>2225</v>
      </c>
      <c r="C689">
        <f t="shared" si="10"/>
        <v>28</v>
      </c>
      <c r="D689" s="1">
        <v>42190</v>
      </c>
      <c r="E689" s="1">
        <v>42193</v>
      </c>
      <c r="F689" t="s">
        <v>184</v>
      </c>
      <c r="G689" t="s">
        <v>2226</v>
      </c>
      <c r="H689" t="s">
        <v>2227</v>
      </c>
      <c r="I689" t="s">
        <v>22</v>
      </c>
      <c r="J689" t="s">
        <v>23</v>
      </c>
      <c r="K689" t="s">
        <v>324</v>
      </c>
      <c r="L689" t="s">
        <v>1488</v>
      </c>
      <c r="M689">
        <v>39212</v>
      </c>
      <c r="N689" t="s">
        <v>26</v>
      </c>
      <c r="O689" t="s">
        <v>400</v>
      </c>
      <c r="P689" t="s">
        <v>42</v>
      </c>
      <c r="Q689" t="s">
        <v>86</v>
      </c>
      <c r="R689" t="s">
        <v>401</v>
      </c>
      <c r="S689">
        <v>19.440000000000001</v>
      </c>
      <c r="T689" s="3"/>
    </row>
    <row r="690" spans="1:20" x14ac:dyDescent="0.3">
      <c r="A690">
        <v>689</v>
      </c>
      <c r="B690" t="s">
        <v>2230</v>
      </c>
      <c r="C690">
        <f t="shared" si="10"/>
        <v>52</v>
      </c>
      <c r="D690" s="1">
        <v>43459</v>
      </c>
      <c r="E690" s="1">
        <v>43463</v>
      </c>
      <c r="F690" t="s">
        <v>46</v>
      </c>
      <c r="G690" t="s">
        <v>2231</v>
      </c>
      <c r="H690" t="s">
        <v>2232</v>
      </c>
      <c r="I690" t="s">
        <v>22</v>
      </c>
      <c r="J690" t="s">
        <v>23</v>
      </c>
      <c r="K690" t="s">
        <v>262</v>
      </c>
      <c r="L690" t="s">
        <v>263</v>
      </c>
      <c r="M690">
        <v>10035</v>
      </c>
      <c r="N690" t="s">
        <v>144</v>
      </c>
      <c r="O690" t="s">
        <v>2233</v>
      </c>
      <c r="P690" t="s">
        <v>28</v>
      </c>
      <c r="Q690" t="s">
        <v>29</v>
      </c>
      <c r="R690" t="s">
        <v>2234</v>
      </c>
      <c r="S690">
        <v>191.98400000000001</v>
      </c>
      <c r="T690" s="3"/>
    </row>
    <row r="691" spans="1:20" x14ac:dyDescent="0.3">
      <c r="A691">
        <v>690</v>
      </c>
      <c r="B691" t="s">
        <v>2235</v>
      </c>
      <c r="C691">
        <f t="shared" si="10"/>
        <v>26</v>
      </c>
      <c r="D691" s="1">
        <v>42176</v>
      </c>
      <c r="E691" s="1">
        <v>42178</v>
      </c>
      <c r="F691" t="s">
        <v>19</v>
      </c>
      <c r="G691" t="s">
        <v>2236</v>
      </c>
      <c r="H691" t="s">
        <v>2237</v>
      </c>
      <c r="I691" t="s">
        <v>22</v>
      </c>
      <c r="J691" t="s">
        <v>23</v>
      </c>
      <c r="K691" t="s">
        <v>2238</v>
      </c>
      <c r="L691" t="s">
        <v>315</v>
      </c>
      <c r="M691">
        <v>22980</v>
      </c>
      <c r="N691" t="s">
        <v>26</v>
      </c>
      <c r="O691" t="s">
        <v>2239</v>
      </c>
      <c r="P691" t="s">
        <v>28</v>
      </c>
      <c r="Q691" t="s">
        <v>61</v>
      </c>
      <c r="R691" t="s">
        <v>2240</v>
      </c>
      <c r="S691">
        <v>104.01</v>
      </c>
      <c r="T691" s="3"/>
    </row>
    <row r="692" spans="1:20" x14ac:dyDescent="0.3">
      <c r="A692">
        <v>691</v>
      </c>
      <c r="B692" t="s">
        <v>2235</v>
      </c>
      <c r="C692">
        <f t="shared" si="10"/>
        <v>26</v>
      </c>
      <c r="D692" s="1">
        <v>42176</v>
      </c>
      <c r="E692" s="1">
        <v>42178</v>
      </c>
      <c r="F692" t="s">
        <v>19</v>
      </c>
      <c r="G692" t="s">
        <v>2236</v>
      </c>
      <c r="H692" t="s">
        <v>2237</v>
      </c>
      <c r="I692" t="s">
        <v>22</v>
      </c>
      <c r="J692" t="s">
        <v>23</v>
      </c>
      <c r="K692" t="s">
        <v>2238</v>
      </c>
      <c r="L692" t="s">
        <v>315</v>
      </c>
      <c r="M692">
        <v>22980</v>
      </c>
      <c r="N692" t="s">
        <v>26</v>
      </c>
      <c r="O692" t="s">
        <v>78</v>
      </c>
      <c r="P692" t="s">
        <v>67</v>
      </c>
      <c r="Q692" t="s">
        <v>68</v>
      </c>
      <c r="R692" t="s">
        <v>79</v>
      </c>
      <c r="S692">
        <v>284.82</v>
      </c>
      <c r="T692" s="3"/>
    </row>
    <row r="693" spans="1:20" x14ac:dyDescent="0.3">
      <c r="A693">
        <v>692</v>
      </c>
      <c r="B693" t="s">
        <v>2235</v>
      </c>
      <c r="C693">
        <f t="shared" si="10"/>
        <v>26</v>
      </c>
      <c r="D693" s="1">
        <v>42176</v>
      </c>
      <c r="E693" s="1">
        <v>42178</v>
      </c>
      <c r="F693" t="s">
        <v>19</v>
      </c>
      <c r="G693" t="s">
        <v>2236</v>
      </c>
      <c r="H693" t="s">
        <v>2237</v>
      </c>
      <c r="I693" t="s">
        <v>22</v>
      </c>
      <c r="J693" t="s">
        <v>23</v>
      </c>
      <c r="K693" t="s">
        <v>2238</v>
      </c>
      <c r="L693" t="s">
        <v>315</v>
      </c>
      <c r="M693">
        <v>22980</v>
      </c>
      <c r="N693" t="s">
        <v>26</v>
      </c>
      <c r="O693" t="s">
        <v>2241</v>
      </c>
      <c r="P693" t="s">
        <v>42</v>
      </c>
      <c r="Q693" t="s">
        <v>55</v>
      </c>
      <c r="R693" t="s">
        <v>2242</v>
      </c>
      <c r="S693">
        <v>36.840000000000003</v>
      </c>
      <c r="T693" s="3"/>
    </row>
    <row r="694" spans="1:20" x14ac:dyDescent="0.3">
      <c r="A694">
        <v>693</v>
      </c>
      <c r="B694" t="s">
        <v>2243</v>
      </c>
      <c r="C694">
        <f t="shared" si="10"/>
        <v>14</v>
      </c>
      <c r="D694" s="1">
        <v>42457</v>
      </c>
      <c r="E694" s="1">
        <v>42462</v>
      </c>
      <c r="F694" t="s">
        <v>46</v>
      </c>
      <c r="G694" t="s">
        <v>2244</v>
      </c>
      <c r="H694" t="s">
        <v>2245</v>
      </c>
      <c r="I694" t="s">
        <v>22</v>
      </c>
      <c r="J694" t="s">
        <v>23</v>
      </c>
      <c r="K694" t="s">
        <v>38</v>
      </c>
      <c r="L694" t="s">
        <v>39</v>
      </c>
      <c r="M694">
        <v>90036</v>
      </c>
      <c r="N694" t="s">
        <v>40</v>
      </c>
      <c r="O694" t="s">
        <v>2246</v>
      </c>
      <c r="P694" t="s">
        <v>67</v>
      </c>
      <c r="Q694" t="s">
        <v>157</v>
      </c>
      <c r="R694" t="s">
        <v>2247</v>
      </c>
      <c r="S694">
        <v>166.24</v>
      </c>
      <c r="T694" s="3"/>
    </row>
    <row r="695" spans="1:20" x14ac:dyDescent="0.3">
      <c r="A695">
        <v>694</v>
      </c>
      <c r="B695" t="s">
        <v>2243</v>
      </c>
      <c r="C695">
        <f t="shared" si="10"/>
        <v>14</v>
      </c>
      <c r="D695" s="1">
        <v>42457</v>
      </c>
      <c r="E695" s="1">
        <v>42462</v>
      </c>
      <c r="F695" t="s">
        <v>46</v>
      </c>
      <c r="G695" t="s">
        <v>2244</v>
      </c>
      <c r="H695" t="s">
        <v>2245</v>
      </c>
      <c r="I695" t="s">
        <v>22</v>
      </c>
      <c r="J695" t="s">
        <v>23</v>
      </c>
      <c r="K695" t="s">
        <v>38</v>
      </c>
      <c r="L695" t="s">
        <v>39</v>
      </c>
      <c r="M695">
        <v>90036</v>
      </c>
      <c r="N695" t="s">
        <v>40</v>
      </c>
      <c r="O695" t="s">
        <v>2248</v>
      </c>
      <c r="P695" t="s">
        <v>42</v>
      </c>
      <c r="Q695" t="s">
        <v>86</v>
      </c>
      <c r="R695" t="s">
        <v>2249</v>
      </c>
      <c r="S695">
        <v>33.4</v>
      </c>
      <c r="T695" s="3"/>
    </row>
    <row r="696" spans="1:20" x14ac:dyDescent="0.3">
      <c r="A696">
        <v>695</v>
      </c>
      <c r="B696" t="s">
        <v>2250</v>
      </c>
      <c r="C696">
        <f t="shared" si="10"/>
        <v>20</v>
      </c>
      <c r="D696" s="1">
        <v>42504</v>
      </c>
      <c r="E696" s="1">
        <v>42507</v>
      </c>
      <c r="F696" t="s">
        <v>184</v>
      </c>
      <c r="G696" t="s">
        <v>2251</v>
      </c>
      <c r="H696" t="s">
        <v>2252</v>
      </c>
      <c r="I696" t="s">
        <v>98</v>
      </c>
      <c r="J696" t="s">
        <v>23</v>
      </c>
      <c r="K696" t="s">
        <v>2253</v>
      </c>
      <c r="L696" t="s">
        <v>143</v>
      </c>
      <c r="M696">
        <v>19013</v>
      </c>
      <c r="N696" t="s">
        <v>144</v>
      </c>
      <c r="O696" t="s">
        <v>1158</v>
      </c>
      <c r="P696" t="s">
        <v>42</v>
      </c>
      <c r="Q696" t="s">
        <v>64</v>
      </c>
      <c r="R696" t="s">
        <v>1159</v>
      </c>
      <c r="S696">
        <v>198.27199999999999</v>
      </c>
      <c r="T696" s="3"/>
    </row>
    <row r="697" spans="1:20" x14ac:dyDescent="0.3">
      <c r="A697">
        <v>696</v>
      </c>
      <c r="B697" t="s">
        <v>2250</v>
      </c>
      <c r="C697">
        <f t="shared" si="10"/>
        <v>20</v>
      </c>
      <c r="D697" s="1">
        <v>42504</v>
      </c>
      <c r="E697" s="1">
        <v>42507</v>
      </c>
      <c r="F697" t="s">
        <v>184</v>
      </c>
      <c r="G697" t="s">
        <v>2251</v>
      </c>
      <c r="H697" t="s">
        <v>2252</v>
      </c>
      <c r="I697" t="s">
        <v>98</v>
      </c>
      <c r="J697" t="s">
        <v>23</v>
      </c>
      <c r="K697" t="s">
        <v>2253</v>
      </c>
      <c r="L697" t="s">
        <v>143</v>
      </c>
      <c r="M697">
        <v>19013</v>
      </c>
      <c r="N697" t="s">
        <v>144</v>
      </c>
      <c r="O697" t="s">
        <v>2254</v>
      </c>
      <c r="P697" t="s">
        <v>42</v>
      </c>
      <c r="Q697" t="s">
        <v>43</v>
      </c>
      <c r="R697" t="s">
        <v>2255</v>
      </c>
      <c r="S697">
        <v>47.36</v>
      </c>
      <c r="T697" s="3"/>
    </row>
    <row r="698" spans="1:20" x14ac:dyDescent="0.3">
      <c r="A698">
        <v>697</v>
      </c>
      <c r="B698" t="s">
        <v>2250</v>
      </c>
      <c r="C698">
        <f t="shared" si="10"/>
        <v>20</v>
      </c>
      <c r="D698" s="1">
        <v>42504</v>
      </c>
      <c r="E698" s="1">
        <v>42507</v>
      </c>
      <c r="F698" t="s">
        <v>184</v>
      </c>
      <c r="G698" t="s">
        <v>2251</v>
      </c>
      <c r="H698" t="s">
        <v>2252</v>
      </c>
      <c r="I698" t="s">
        <v>98</v>
      </c>
      <c r="J698" t="s">
        <v>23</v>
      </c>
      <c r="K698" t="s">
        <v>2253</v>
      </c>
      <c r="L698" t="s">
        <v>143</v>
      </c>
      <c r="M698">
        <v>19013</v>
      </c>
      <c r="N698" t="s">
        <v>144</v>
      </c>
      <c r="O698" t="s">
        <v>370</v>
      </c>
      <c r="P698" t="s">
        <v>42</v>
      </c>
      <c r="Q698" t="s">
        <v>169</v>
      </c>
      <c r="R698" t="s">
        <v>371</v>
      </c>
      <c r="S698">
        <v>200.98400000000001</v>
      </c>
      <c r="T698" s="3"/>
    </row>
    <row r="699" spans="1:20" x14ac:dyDescent="0.3">
      <c r="A699">
        <v>698</v>
      </c>
      <c r="B699" t="s">
        <v>2250</v>
      </c>
      <c r="C699">
        <f t="shared" si="10"/>
        <v>20</v>
      </c>
      <c r="D699" s="1">
        <v>42504</v>
      </c>
      <c r="E699" s="1">
        <v>42507</v>
      </c>
      <c r="F699" t="s">
        <v>184</v>
      </c>
      <c r="G699" t="s">
        <v>2251</v>
      </c>
      <c r="H699" t="s">
        <v>2252</v>
      </c>
      <c r="I699" t="s">
        <v>98</v>
      </c>
      <c r="J699" t="s">
        <v>23</v>
      </c>
      <c r="K699" t="s">
        <v>2253</v>
      </c>
      <c r="L699" t="s">
        <v>143</v>
      </c>
      <c r="M699">
        <v>19013</v>
      </c>
      <c r="N699" t="s">
        <v>144</v>
      </c>
      <c r="O699" t="s">
        <v>2256</v>
      </c>
      <c r="P699" t="s">
        <v>42</v>
      </c>
      <c r="Q699" t="s">
        <v>43</v>
      </c>
      <c r="R699" t="s">
        <v>2257</v>
      </c>
      <c r="S699">
        <v>97.695999999999998</v>
      </c>
      <c r="T699" s="3"/>
    </row>
    <row r="700" spans="1:20" x14ac:dyDescent="0.3">
      <c r="A700">
        <v>699</v>
      </c>
      <c r="B700" t="s">
        <v>2250</v>
      </c>
      <c r="C700">
        <f t="shared" si="10"/>
        <v>20</v>
      </c>
      <c r="D700" s="1">
        <v>42504</v>
      </c>
      <c r="E700" s="1">
        <v>42507</v>
      </c>
      <c r="F700" t="s">
        <v>184</v>
      </c>
      <c r="G700" t="s">
        <v>2251</v>
      </c>
      <c r="H700" t="s">
        <v>2252</v>
      </c>
      <c r="I700" t="s">
        <v>98</v>
      </c>
      <c r="J700" t="s">
        <v>23</v>
      </c>
      <c r="K700" t="s">
        <v>2253</v>
      </c>
      <c r="L700" t="s">
        <v>143</v>
      </c>
      <c r="M700">
        <v>19013</v>
      </c>
      <c r="N700" t="s">
        <v>144</v>
      </c>
      <c r="O700" t="s">
        <v>2258</v>
      </c>
      <c r="P700" t="s">
        <v>42</v>
      </c>
      <c r="Q700" t="s">
        <v>64</v>
      </c>
      <c r="R700" t="s">
        <v>2259</v>
      </c>
      <c r="S700">
        <v>2.6960000000000002</v>
      </c>
      <c r="T700" s="3"/>
    </row>
    <row r="701" spans="1:20" x14ac:dyDescent="0.3">
      <c r="A701">
        <v>700</v>
      </c>
      <c r="B701" t="s">
        <v>2250</v>
      </c>
      <c r="C701">
        <f t="shared" si="10"/>
        <v>20</v>
      </c>
      <c r="D701" s="1">
        <v>42504</v>
      </c>
      <c r="E701" s="1">
        <v>42507</v>
      </c>
      <c r="F701" t="s">
        <v>184</v>
      </c>
      <c r="G701" t="s">
        <v>2251</v>
      </c>
      <c r="H701" t="s">
        <v>2252</v>
      </c>
      <c r="I701" t="s">
        <v>98</v>
      </c>
      <c r="J701" t="s">
        <v>23</v>
      </c>
      <c r="K701" t="s">
        <v>2253</v>
      </c>
      <c r="L701" t="s">
        <v>143</v>
      </c>
      <c r="M701">
        <v>19013</v>
      </c>
      <c r="N701" t="s">
        <v>144</v>
      </c>
      <c r="O701" t="s">
        <v>2260</v>
      </c>
      <c r="P701" t="s">
        <v>42</v>
      </c>
      <c r="Q701" t="s">
        <v>71</v>
      </c>
      <c r="R701" t="s">
        <v>2261</v>
      </c>
      <c r="S701">
        <v>18.588000000000001</v>
      </c>
      <c r="T701" s="3"/>
    </row>
    <row r="702" spans="1:20" x14ac:dyDescent="0.3">
      <c r="A702">
        <v>701</v>
      </c>
      <c r="B702" t="s">
        <v>2250</v>
      </c>
      <c r="C702">
        <f t="shared" si="10"/>
        <v>20</v>
      </c>
      <c r="D702" s="1">
        <v>42504</v>
      </c>
      <c r="E702" s="1">
        <v>42507</v>
      </c>
      <c r="F702" t="s">
        <v>184</v>
      </c>
      <c r="G702" t="s">
        <v>2251</v>
      </c>
      <c r="H702" t="s">
        <v>2252</v>
      </c>
      <c r="I702" t="s">
        <v>98</v>
      </c>
      <c r="J702" t="s">
        <v>23</v>
      </c>
      <c r="K702" t="s">
        <v>2253</v>
      </c>
      <c r="L702" t="s">
        <v>143</v>
      </c>
      <c r="M702">
        <v>19013</v>
      </c>
      <c r="N702" t="s">
        <v>144</v>
      </c>
      <c r="O702" t="s">
        <v>1207</v>
      </c>
      <c r="P702" t="s">
        <v>42</v>
      </c>
      <c r="Q702" t="s">
        <v>71</v>
      </c>
      <c r="R702" t="s">
        <v>1208</v>
      </c>
      <c r="S702">
        <v>4.8959999999999999</v>
      </c>
      <c r="T702" s="3"/>
    </row>
    <row r="703" spans="1:20" x14ac:dyDescent="0.3">
      <c r="A703">
        <v>702</v>
      </c>
      <c r="B703" t="s">
        <v>2262</v>
      </c>
      <c r="C703">
        <f t="shared" si="10"/>
        <v>36</v>
      </c>
      <c r="D703" s="1">
        <v>43345</v>
      </c>
      <c r="E703" s="1">
        <v>43351</v>
      </c>
      <c r="F703" t="s">
        <v>46</v>
      </c>
      <c r="G703" t="s">
        <v>973</v>
      </c>
      <c r="H703" t="s">
        <v>974</v>
      </c>
      <c r="I703" t="s">
        <v>37</v>
      </c>
      <c r="J703" t="s">
        <v>23</v>
      </c>
      <c r="K703" t="s">
        <v>2181</v>
      </c>
      <c r="L703" t="s">
        <v>494</v>
      </c>
      <c r="M703">
        <v>44105</v>
      </c>
      <c r="N703" t="s">
        <v>144</v>
      </c>
      <c r="O703" t="s">
        <v>819</v>
      </c>
      <c r="P703" t="s">
        <v>28</v>
      </c>
      <c r="Q703" t="s">
        <v>61</v>
      </c>
      <c r="R703" t="s">
        <v>820</v>
      </c>
      <c r="S703">
        <v>15.071999999999999</v>
      </c>
      <c r="T703" s="3"/>
    </row>
    <row r="704" spans="1:20" x14ac:dyDescent="0.3">
      <c r="A704">
        <v>703</v>
      </c>
      <c r="B704" t="s">
        <v>2263</v>
      </c>
      <c r="C704">
        <f t="shared" si="10"/>
        <v>44</v>
      </c>
      <c r="D704" s="1">
        <v>43043</v>
      </c>
      <c r="E704" s="1">
        <v>43047</v>
      </c>
      <c r="F704" t="s">
        <v>19</v>
      </c>
      <c r="G704" t="s">
        <v>1338</v>
      </c>
      <c r="H704" t="s">
        <v>1339</v>
      </c>
      <c r="I704" t="s">
        <v>37</v>
      </c>
      <c r="J704" t="s">
        <v>23</v>
      </c>
      <c r="K704" t="s">
        <v>91</v>
      </c>
      <c r="L704" t="s">
        <v>92</v>
      </c>
      <c r="M704">
        <v>98103</v>
      </c>
      <c r="N704" t="s">
        <v>40</v>
      </c>
      <c r="O704" t="s">
        <v>2264</v>
      </c>
      <c r="P704" t="s">
        <v>28</v>
      </c>
      <c r="Q704" t="s">
        <v>61</v>
      </c>
      <c r="R704" t="s">
        <v>2265</v>
      </c>
      <c r="S704">
        <v>209.88</v>
      </c>
      <c r="T704" s="3"/>
    </row>
    <row r="705" spans="1:20" x14ac:dyDescent="0.3">
      <c r="A705">
        <v>704</v>
      </c>
      <c r="B705" t="s">
        <v>2266</v>
      </c>
      <c r="C705">
        <f t="shared" si="10"/>
        <v>15</v>
      </c>
      <c r="D705" s="1">
        <v>42469</v>
      </c>
      <c r="E705" s="1">
        <v>42474</v>
      </c>
      <c r="F705" t="s">
        <v>46</v>
      </c>
      <c r="G705" t="s">
        <v>2267</v>
      </c>
      <c r="H705" t="s">
        <v>2268</v>
      </c>
      <c r="I705" t="s">
        <v>22</v>
      </c>
      <c r="J705" t="s">
        <v>23</v>
      </c>
      <c r="K705" t="s">
        <v>1172</v>
      </c>
      <c r="L705" t="s">
        <v>39</v>
      </c>
      <c r="M705">
        <v>90805</v>
      </c>
      <c r="N705" t="s">
        <v>40</v>
      </c>
      <c r="O705" t="s">
        <v>2269</v>
      </c>
      <c r="P705" t="s">
        <v>28</v>
      </c>
      <c r="Q705" t="s">
        <v>52</v>
      </c>
      <c r="R705" t="s">
        <v>2270</v>
      </c>
      <c r="S705">
        <v>369.91199999999998</v>
      </c>
      <c r="T705" s="3"/>
    </row>
    <row r="706" spans="1:20" x14ac:dyDescent="0.3">
      <c r="A706">
        <v>705</v>
      </c>
      <c r="B706" t="s">
        <v>2271</v>
      </c>
      <c r="C706">
        <f t="shared" si="10"/>
        <v>37</v>
      </c>
      <c r="D706" s="1">
        <v>42259</v>
      </c>
      <c r="E706" s="1">
        <v>42264</v>
      </c>
      <c r="F706" t="s">
        <v>46</v>
      </c>
      <c r="G706" t="s">
        <v>2272</v>
      </c>
      <c r="H706" t="s">
        <v>2273</v>
      </c>
      <c r="I706" t="s">
        <v>37</v>
      </c>
      <c r="J706" t="s">
        <v>23</v>
      </c>
      <c r="K706" t="s">
        <v>2274</v>
      </c>
      <c r="L706" t="s">
        <v>84</v>
      </c>
      <c r="M706">
        <v>27511</v>
      </c>
      <c r="N706" t="s">
        <v>26</v>
      </c>
      <c r="O706" t="s">
        <v>2275</v>
      </c>
      <c r="P706" t="s">
        <v>42</v>
      </c>
      <c r="Q706" t="s">
        <v>86</v>
      </c>
      <c r="R706" t="s">
        <v>2276</v>
      </c>
      <c r="S706">
        <v>10.368</v>
      </c>
      <c r="T706" s="3"/>
    </row>
    <row r="707" spans="1:20" x14ac:dyDescent="0.3">
      <c r="A707">
        <v>706</v>
      </c>
      <c r="B707" t="s">
        <v>2271</v>
      </c>
      <c r="C707">
        <f t="shared" ref="C707:C770" si="11">WEEKNUM(D707,1)</f>
        <v>37</v>
      </c>
      <c r="D707" s="1">
        <v>42259</v>
      </c>
      <c r="E707" s="1">
        <v>42264</v>
      </c>
      <c r="F707" t="s">
        <v>46</v>
      </c>
      <c r="G707" t="s">
        <v>2272</v>
      </c>
      <c r="H707" t="s">
        <v>2273</v>
      </c>
      <c r="I707" t="s">
        <v>37</v>
      </c>
      <c r="J707" t="s">
        <v>23</v>
      </c>
      <c r="K707" t="s">
        <v>2274</v>
      </c>
      <c r="L707" t="s">
        <v>84</v>
      </c>
      <c r="M707">
        <v>27511</v>
      </c>
      <c r="N707" t="s">
        <v>26</v>
      </c>
      <c r="O707" t="s">
        <v>2277</v>
      </c>
      <c r="P707" t="s">
        <v>42</v>
      </c>
      <c r="Q707" t="s">
        <v>74</v>
      </c>
      <c r="R707" t="s">
        <v>2278</v>
      </c>
      <c r="S707">
        <v>166.84</v>
      </c>
      <c r="T707" s="3"/>
    </row>
    <row r="708" spans="1:20" x14ac:dyDescent="0.3">
      <c r="A708">
        <v>707</v>
      </c>
      <c r="B708" t="s">
        <v>2271</v>
      </c>
      <c r="C708">
        <f t="shared" si="11"/>
        <v>37</v>
      </c>
      <c r="D708" s="1">
        <v>42259</v>
      </c>
      <c r="E708" s="1">
        <v>42264</v>
      </c>
      <c r="F708" t="s">
        <v>46</v>
      </c>
      <c r="G708" t="s">
        <v>2272</v>
      </c>
      <c r="H708" t="s">
        <v>2273</v>
      </c>
      <c r="I708" t="s">
        <v>37</v>
      </c>
      <c r="J708" t="s">
        <v>23</v>
      </c>
      <c r="K708" t="s">
        <v>2274</v>
      </c>
      <c r="L708" t="s">
        <v>84</v>
      </c>
      <c r="M708">
        <v>27511</v>
      </c>
      <c r="N708" t="s">
        <v>26</v>
      </c>
      <c r="O708" t="s">
        <v>1751</v>
      </c>
      <c r="P708" t="s">
        <v>67</v>
      </c>
      <c r="Q708" t="s">
        <v>157</v>
      </c>
      <c r="R708" t="s">
        <v>1752</v>
      </c>
      <c r="S708">
        <v>15.215999999999999</v>
      </c>
      <c r="T708" s="3"/>
    </row>
    <row r="709" spans="1:20" x14ac:dyDescent="0.3">
      <c r="A709">
        <v>708</v>
      </c>
      <c r="B709" t="s">
        <v>2279</v>
      </c>
      <c r="C709">
        <f t="shared" si="11"/>
        <v>49</v>
      </c>
      <c r="D709" s="1">
        <v>42340</v>
      </c>
      <c r="E709" s="1">
        <v>42342</v>
      </c>
      <c r="F709" t="s">
        <v>184</v>
      </c>
      <c r="G709" t="s">
        <v>2280</v>
      </c>
      <c r="H709" t="s">
        <v>2281</v>
      </c>
      <c r="I709" t="s">
        <v>22</v>
      </c>
      <c r="J709" t="s">
        <v>23</v>
      </c>
      <c r="K709" t="s">
        <v>262</v>
      </c>
      <c r="L709" t="s">
        <v>263</v>
      </c>
      <c r="M709">
        <v>10035</v>
      </c>
      <c r="N709" t="s">
        <v>144</v>
      </c>
      <c r="O709" t="s">
        <v>1017</v>
      </c>
      <c r="P709" t="s">
        <v>67</v>
      </c>
      <c r="Q709" t="s">
        <v>157</v>
      </c>
      <c r="R709" t="s">
        <v>1018</v>
      </c>
      <c r="S709">
        <v>119.96</v>
      </c>
      <c r="T709" s="3"/>
    </row>
    <row r="710" spans="1:20" x14ac:dyDescent="0.3">
      <c r="A710">
        <v>709</v>
      </c>
      <c r="B710" t="s">
        <v>2279</v>
      </c>
      <c r="C710">
        <f t="shared" si="11"/>
        <v>49</v>
      </c>
      <c r="D710" s="1">
        <v>42340</v>
      </c>
      <c r="E710" s="1">
        <v>42342</v>
      </c>
      <c r="F710" t="s">
        <v>184</v>
      </c>
      <c r="G710" t="s">
        <v>2280</v>
      </c>
      <c r="H710" t="s">
        <v>2281</v>
      </c>
      <c r="I710" t="s">
        <v>22</v>
      </c>
      <c r="J710" t="s">
        <v>23</v>
      </c>
      <c r="K710" t="s">
        <v>262</v>
      </c>
      <c r="L710" t="s">
        <v>263</v>
      </c>
      <c r="M710">
        <v>10035</v>
      </c>
      <c r="N710" t="s">
        <v>144</v>
      </c>
      <c r="O710" t="s">
        <v>2282</v>
      </c>
      <c r="P710" t="s">
        <v>28</v>
      </c>
      <c r="Q710" t="s">
        <v>29</v>
      </c>
      <c r="R710" t="s">
        <v>2283</v>
      </c>
      <c r="S710">
        <v>883.92</v>
      </c>
      <c r="T710" s="3"/>
    </row>
    <row r="711" spans="1:20" x14ac:dyDescent="0.3">
      <c r="A711">
        <v>710</v>
      </c>
      <c r="B711" t="s">
        <v>2279</v>
      </c>
      <c r="C711">
        <f t="shared" si="11"/>
        <v>49</v>
      </c>
      <c r="D711" s="1">
        <v>42340</v>
      </c>
      <c r="E711" s="1">
        <v>42342</v>
      </c>
      <c r="F711" t="s">
        <v>184</v>
      </c>
      <c r="G711" t="s">
        <v>2280</v>
      </c>
      <c r="H711" t="s">
        <v>2281</v>
      </c>
      <c r="I711" t="s">
        <v>22</v>
      </c>
      <c r="J711" t="s">
        <v>23</v>
      </c>
      <c r="K711" t="s">
        <v>262</v>
      </c>
      <c r="L711" t="s">
        <v>263</v>
      </c>
      <c r="M711">
        <v>10035</v>
      </c>
      <c r="N711" t="s">
        <v>144</v>
      </c>
      <c r="O711" t="s">
        <v>1372</v>
      </c>
      <c r="P711" t="s">
        <v>42</v>
      </c>
      <c r="Q711" t="s">
        <v>71</v>
      </c>
      <c r="R711" t="s">
        <v>1373</v>
      </c>
      <c r="S711">
        <v>46.72</v>
      </c>
      <c r="T711" s="3"/>
    </row>
    <row r="712" spans="1:20" x14ac:dyDescent="0.3">
      <c r="A712">
        <v>711</v>
      </c>
      <c r="B712" t="s">
        <v>2284</v>
      </c>
      <c r="C712">
        <f t="shared" si="11"/>
        <v>15</v>
      </c>
      <c r="D712" s="1">
        <v>42099</v>
      </c>
      <c r="E712" s="1">
        <v>42101</v>
      </c>
      <c r="F712" t="s">
        <v>184</v>
      </c>
      <c r="G712" t="s">
        <v>2285</v>
      </c>
      <c r="H712" t="s">
        <v>2286</v>
      </c>
      <c r="I712" t="s">
        <v>98</v>
      </c>
      <c r="J712" t="s">
        <v>23</v>
      </c>
      <c r="K712" t="s">
        <v>262</v>
      </c>
      <c r="L712" t="s">
        <v>263</v>
      </c>
      <c r="M712">
        <v>10035</v>
      </c>
      <c r="N712" t="s">
        <v>144</v>
      </c>
      <c r="O712" t="s">
        <v>1625</v>
      </c>
      <c r="P712" t="s">
        <v>42</v>
      </c>
      <c r="Q712" t="s">
        <v>86</v>
      </c>
      <c r="R712" t="s">
        <v>1626</v>
      </c>
      <c r="S712">
        <v>55.48</v>
      </c>
      <c r="T712" s="3"/>
    </row>
    <row r="713" spans="1:20" x14ac:dyDescent="0.3">
      <c r="A713">
        <v>712</v>
      </c>
      <c r="B713" t="s">
        <v>2287</v>
      </c>
      <c r="C713">
        <f t="shared" si="11"/>
        <v>36</v>
      </c>
      <c r="D713" s="1">
        <v>43346</v>
      </c>
      <c r="E713" s="1">
        <v>43350</v>
      </c>
      <c r="F713" t="s">
        <v>46</v>
      </c>
      <c r="G713" t="s">
        <v>2288</v>
      </c>
      <c r="H713" t="s">
        <v>2289</v>
      </c>
      <c r="I713" t="s">
        <v>22</v>
      </c>
      <c r="J713" t="s">
        <v>23</v>
      </c>
      <c r="K713" t="s">
        <v>2290</v>
      </c>
      <c r="L713" t="s">
        <v>50</v>
      </c>
      <c r="M713">
        <v>32137</v>
      </c>
      <c r="N713" t="s">
        <v>26</v>
      </c>
      <c r="O713" t="s">
        <v>2291</v>
      </c>
      <c r="P713" t="s">
        <v>42</v>
      </c>
      <c r="Q713" t="s">
        <v>169</v>
      </c>
      <c r="R713" t="s">
        <v>2292</v>
      </c>
      <c r="S713">
        <v>24.448</v>
      </c>
      <c r="T713" s="3"/>
    </row>
    <row r="714" spans="1:20" x14ac:dyDescent="0.3">
      <c r="A714">
        <v>713</v>
      </c>
      <c r="B714" t="s">
        <v>2293</v>
      </c>
      <c r="C714">
        <f t="shared" si="11"/>
        <v>20</v>
      </c>
      <c r="D714" s="1">
        <v>43239</v>
      </c>
      <c r="E714" s="1">
        <v>43244</v>
      </c>
      <c r="F714" t="s">
        <v>46</v>
      </c>
      <c r="G714" t="s">
        <v>2294</v>
      </c>
      <c r="H714" t="s">
        <v>2295</v>
      </c>
      <c r="I714" t="s">
        <v>37</v>
      </c>
      <c r="J714" t="s">
        <v>23</v>
      </c>
      <c r="K714" t="s">
        <v>2296</v>
      </c>
      <c r="L714" t="s">
        <v>263</v>
      </c>
      <c r="M714">
        <v>10550</v>
      </c>
      <c r="N714" t="s">
        <v>144</v>
      </c>
      <c r="O714" t="s">
        <v>2297</v>
      </c>
      <c r="P714" t="s">
        <v>42</v>
      </c>
      <c r="Q714" t="s">
        <v>74</v>
      </c>
      <c r="R714" t="s">
        <v>2298</v>
      </c>
      <c r="S714">
        <v>281.33999999999997</v>
      </c>
      <c r="T714" s="3"/>
    </row>
    <row r="715" spans="1:20" x14ac:dyDescent="0.3">
      <c r="A715">
        <v>714</v>
      </c>
      <c r="B715" t="s">
        <v>2293</v>
      </c>
      <c r="C715">
        <f t="shared" si="11"/>
        <v>20</v>
      </c>
      <c r="D715" s="1">
        <v>43239</v>
      </c>
      <c r="E715" s="1">
        <v>43244</v>
      </c>
      <c r="F715" t="s">
        <v>46</v>
      </c>
      <c r="G715" t="s">
        <v>2294</v>
      </c>
      <c r="H715" t="s">
        <v>2295</v>
      </c>
      <c r="I715" t="s">
        <v>37</v>
      </c>
      <c r="J715" t="s">
        <v>23</v>
      </c>
      <c r="K715" t="s">
        <v>2296</v>
      </c>
      <c r="L715" t="s">
        <v>263</v>
      </c>
      <c r="M715">
        <v>10550</v>
      </c>
      <c r="N715" t="s">
        <v>144</v>
      </c>
      <c r="O715" t="s">
        <v>1378</v>
      </c>
      <c r="P715" t="s">
        <v>67</v>
      </c>
      <c r="Q715" t="s">
        <v>68</v>
      </c>
      <c r="R715" t="s">
        <v>1379</v>
      </c>
      <c r="S715">
        <v>307.98</v>
      </c>
      <c r="T715" s="3"/>
    </row>
    <row r="716" spans="1:20" x14ac:dyDescent="0.3">
      <c r="A716">
        <v>715</v>
      </c>
      <c r="B716" t="s">
        <v>2293</v>
      </c>
      <c r="C716">
        <f t="shared" si="11"/>
        <v>20</v>
      </c>
      <c r="D716" s="1">
        <v>43239</v>
      </c>
      <c r="E716" s="1">
        <v>43244</v>
      </c>
      <c r="F716" t="s">
        <v>46</v>
      </c>
      <c r="G716" t="s">
        <v>2294</v>
      </c>
      <c r="H716" t="s">
        <v>2295</v>
      </c>
      <c r="I716" t="s">
        <v>37</v>
      </c>
      <c r="J716" t="s">
        <v>23</v>
      </c>
      <c r="K716" t="s">
        <v>2296</v>
      </c>
      <c r="L716" t="s">
        <v>263</v>
      </c>
      <c r="M716">
        <v>10550</v>
      </c>
      <c r="N716" t="s">
        <v>144</v>
      </c>
      <c r="O716" t="s">
        <v>2299</v>
      </c>
      <c r="P716" t="s">
        <v>67</v>
      </c>
      <c r="Q716" t="s">
        <v>157</v>
      </c>
      <c r="R716" t="s">
        <v>2300</v>
      </c>
      <c r="S716">
        <v>299.97000000000003</v>
      </c>
      <c r="T716" s="3"/>
    </row>
    <row r="717" spans="1:20" x14ac:dyDescent="0.3">
      <c r="A717">
        <v>716</v>
      </c>
      <c r="B717" t="s">
        <v>2301</v>
      </c>
      <c r="C717">
        <f t="shared" si="11"/>
        <v>27</v>
      </c>
      <c r="D717" s="1">
        <v>42186</v>
      </c>
      <c r="E717" s="1">
        <v>42191</v>
      </c>
      <c r="F717" t="s">
        <v>19</v>
      </c>
      <c r="G717" t="s">
        <v>973</v>
      </c>
      <c r="H717" t="s">
        <v>974</v>
      </c>
      <c r="I717" t="s">
        <v>37</v>
      </c>
      <c r="J717" t="s">
        <v>23</v>
      </c>
      <c r="K717" t="s">
        <v>91</v>
      </c>
      <c r="L717" t="s">
        <v>92</v>
      </c>
      <c r="M717">
        <v>98105</v>
      </c>
      <c r="N717" t="s">
        <v>40</v>
      </c>
      <c r="O717" t="s">
        <v>2302</v>
      </c>
      <c r="P717" t="s">
        <v>42</v>
      </c>
      <c r="Q717" t="s">
        <v>71</v>
      </c>
      <c r="R717" t="s">
        <v>2303</v>
      </c>
      <c r="S717">
        <v>19.920000000000002</v>
      </c>
      <c r="T717" s="3"/>
    </row>
    <row r="718" spans="1:20" x14ac:dyDescent="0.3">
      <c r="A718">
        <v>717</v>
      </c>
      <c r="B718" t="s">
        <v>2304</v>
      </c>
      <c r="C718">
        <f t="shared" si="11"/>
        <v>3</v>
      </c>
      <c r="D718" s="1">
        <v>42015</v>
      </c>
      <c r="E718" s="1">
        <v>42018</v>
      </c>
      <c r="F718" t="s">
        <v>184</v>
      </c>
      <c r="G718" t="s">
        <v>2305</v>
      </c>
      <c r="H718" t="s">
        <v>2306</v>
      </c>
      <c r="I718" t="s">
        <v>22</v>
      </c>
      <c r="J718" t="s">
        <v>23</v>
      </c>
      <c r="K718" t="s">
        <v>240</v>
      </c>
      <c r="L718" t="s">
        <v>241</v>
      </c>
      <c r="M718">
        <v>19901</v>
      </c>
      <c r="N718" t="s">
        <v>144</v>
      </c>
      <c r="O718" t="s">
        <v>2046</v>
      </c>
      <c r="P718" t="s">
        <v>28</v>
      </c>
      <c r="Q718" t="s">
        <v>61</v>
      </c>
      <c r="R718" t="s">
        <v>2047</v>
      </c>
      <c r="S718">
        <v>9.94</v>
      </c>
      <c r="T718" s="3"/>
    </row>
    <row r="719" spans="1:20" x14ac:dyDescent="0.3">
      <c r="A719">
        <v>718</v>
      </c>
      <c r="B719" t="s">
        <v>2307</v>
      </c>
      <c r="C719">
        <f t="shared" si="11"/>
        <v>39</v>
      </c>
      <c r="D719" s="1">
        <v>43367</v>
      </c>
      <c r="E719" s="1">
        <v>43372</v>
      </c>
      <c r="F719" t="s">
        <v>46</v>
      </c>
      <c r="G719" t="s">
        <v>944</v>
      </c>
      <c r="H719" t="s">
        <v>945</v>
      </c>
      <c r="I719" t="s">
        <v>22</v>
      </c>
      <c r="J719" t="s">
        <v>23</v>
      </c>
      <c r="K719" t="s">
        <v>603</v>
      </c>
      <c r="L719" t="s">
        <v>494</v>
      </c>
      <c r="M719">
        <v>43055</v>
      </c>
      <c r="N719" t="s">
        <v>144</v>
      </c>
      <c r="O719" t="s">
        <v>2308</v>
      </c>
      <c r="P719" t="s">
        <v>28</v>
      </c>
      <c r="Q719" t="s">
        <v>61</v>
      </c>
      <c r="R719" t="s">
        <v>2309</v>
      </c>
      <c r="S719">
        <v>103.056</v>
      </c>
      <c r="T719" s="3"/>
    </row>
    <row r="720" spans="1:20" x14ac:dyDescent="0.3">
      <c r="A720">
        <v>719</v>
      </c>
      <c r="B720" t="s">
        <v>2310</v>
      </c>
      <c r="C720">
        <f t="shared" si="11"/>
        <v>23</v>
      </c>
      <c r="D720" s="1">
        <v>42157</v>
      </c>
      <c r="E720" s="1">
        <v>42162</v>
      </c>
      <c r="F720" t="s">
        <v>46</v>
      </c>
      <c r="G720" t="s">
        <v>2311</v>
      </c>
      <c r="H720" t="s">
        <v>2312</v>
      </c>
      <c r="I720" t="s">
        <v>98</v>
      </c>
      <c r="J720" t="s">
        <v>23</v>
      </c>
      <c r="K720" t="s">
        <v>150</v>
      </c>
      <c r="L720" t="s">
        <v>117</v>
      </c>
      <c r="M720">
        <v>84057</v>
      </c>
      <c r="N720" t="s">
        <v>40</v>
      </c>
      <c r="O720" t="s">
        <v>1725</v>
      </c>
      <c r="P720" t="s">
        <v>42</v>
      </c>
      <c r="Q720" t="s">
        <v>71</v>
      </c>
      <c r="R720" t="s">
        <v>1726</v>
      </c>
      <c r="S720">
        <v>59.808</v>
      </c>
      <c r="T720" s="3"/>
    </row>
    <row r="721" spans="1:20" x14ac:dyDescent="0.3">
      <c r="A721">
        <v>720</v>
      </c>
      <c r="B721" t="s">
        <v>2310</v>
      </c>
      <c r="C721">
        <f t="shared" si="11"/>
        <v>23</v>
      </c>
      <c r="D721" s="1">
        <v>42157</v>
      </c>
      <c r="E721" s="1">
        <v>42162</v>
      </c>
      <c r="F721" t="s">
        <v>46</v>
      </c>
      <c r="G721" t="s">
        <v>2311</v>
      </c>
      <c r="H721" t="s">
        <v>2312</v>
      </c>
      <c r="I721" t="s">
        <v>98</v>
      </c>
      <c r="J721" t="s">
        <v>23</v>
      </c>
      <c r="K721" t="s">
        <v>150</v>
      </c>
      <c r="L721" t="s">
        <v>117</v>
      </c>
      <c r="M721">
        <v>84057</v>
      </c>
      <c r="N721" t="s">
        <v>40</v>
      </c>
      <c r="O721" t="s">
        <v>1541</v>
      </c>
      <c r="P721" t="s">
        <v>28</v>
      </c>
      <c r="Q721" t="s">
        <v>61</v>
      </c>
      <c r="R721" t="s">
        <v>1542</v>
      </c>
      <c r="S721">
        <v>73.319999999999993</v>
      </c>
      <c r="T721" s="3"/>
    </row>
    <row r="722" spans="1:20" x14ac:dyDescent="0.3">
      <c r="A722">
        <v>721</v>
      </c>
      <c r="B722" t="s">
        <v>2313</v>
      </c>
      <c r="C722">
        <f t="shared" si="11"/>
        <v>7</v>
      </c>
      <c r="D722" s="1">
        <v>42779</v>
      </c>
      <c r="E722" s="1">
        <v>42784</v>
      </c>
      <c r="F722" t="s">
        <v>46</v>
      </c>
      <c r="G722" t="s">
        <v>2314</v>
      </c>
      <c r="H722" t="s">
        <v>2315</v>
      </c>
      <c r="I722" t="s">
        <v>98</v>
      </c>
      <c r="J722" t="s">
        <v>23</v>
      </c>
      <c r="K722" t="s">
        <v>38</v>
      </c>
      <c r="L722" t="s">
        <v>39</v>
      </c>
      <c r="M722">
        <v>90045</v>
      </c>
      <c r="N722" t="s">
        <v>40</v>
      </c>
      <c r="O722" t="s">
        <v>2316</v>
      </c>
      <c r="P722" t="s">
        <v>42</v>
      </c>
      <c r="Q722" t="s">
        <v>86</v>
      </c>
      <c r="R722" t="s">
        <v>2317</v>
      </c>
      <c r="S722">
        <v>146.82</v>
      </c>
      <c r="T722" s="3"/>
    </row>
    <row r="723" spans="1:20" x14ac:dyDescent="0.3">
      <c r="A723">
        <v>722</v>
      </c>
      <c r="B723" t="s">
        <v>2318</v>
      </c>
      <c r="C723">
        <f t="shared" si="11"/>
        <v>50</v>
      </c>
      <c r="D723" s="1">
        <v>43084</v>
      </c>
      <c r="E723" s="1">
        <v>43088</v>
      </c>
      <c r="F723" t="s">
        <v>46</v>
      </c>
      <c r="G723" t="s">
        <v>1478</v>
      </c>
      <c r="H723" t="s">
        <v>1479</v>
      </c>
      <c r="I723" t="s">
        <v>37</v>
      </c>
      <c r="J723" t="s">
        <v>23</v>
      </c>
      <c r="K723" t="s">
        <v>878</v>
      </c>
      <c r="L723" t="s">
        <v>234</v>
      </c>
      <c r="M723">
        <v>48205</v>
      </c>
      <c r="N723" t="s">
        <v>101</v>
      </c>
      <c r="O723" t="s">
        <v>2319</v>
      </c>
      <c r="P723" t="s">
        <v>28</v>
      </c>
      <c r="Q723" t="s">
        <v>52</v>
      </c>
      <c r="R723" t="s">
        <v>2320</v>
      </c>
      <c r="S723">
        <v>1652.94</v>
      </c>
      <c r="T723" s="3"/>
    </row>
    <row r="724" spans="1:20" x14ac:dyDescent="0.3">
      <c r="A724">
        <v>723</v>
      </c>
      <c r="B724" t="s">
        <v>2318</v>
      </c>
      <c r="C724">
        <f t="shared" si="11"/>
        <v>50</v>
      </c>
      <c r="D724" s="1">
        <v>43084</v>
      </c>
      <c r="E724" s="1">
        <v>43088</v>
      </c>
      <c r="F724" t="s">
        <v>46</v>
      </c>
      <c r="G724" t="s">
        <v>1478</v>
      </c>
      <c r="H724" t="s">
        <v>1479</v>
      </c>
      <c r="I724" t="s">
        <v>37</v>
      </c>
      <c r="J724" t="s">
        <v>23</v>
      </c>
      <c r="K724" t="s">
        <v>878</v>
      </c>
      <c r="L724" t="s">
        <v>234</v>
      </c>
      <c r="M724">
        <v>48205</v>
      </c>
      <c r="N724" t="s">
        <v>101</v>
      </c>
      <c r="O724" t="s">
        <v>2321</v>
      </c>
      <c r="P724" t="s">
        <v>42</v>
      </c>
      <c r="Q724" t="s">
        <v>55</v>
      </c>
      <c r="R724" t="s">
        <v>2322</v>
      </c>
      <c r="S724">
        <v>296.37</v>
      </c>
      <c r="T724" s="3"/>
    </row>
    <row r="725" spans="1:20" x14ac:dyDescent="0.3">
      <c r="A725">
        <v>724</v>
      </c>
      <c r="B725" t="s">
        <v>2323</v>
      </c>
      <c r="C725">
        <f t="shared" si="11"/>
        <v>41</v>
      </c>
      <c r="D725" s="1">
        <v>42284</v>
      </c>
      <c r="E725" s="1">
        <v>42290</v>
      </c>
      <c r="F725" t="s">
        <v>46</v>
      </c>
      <c r="G725" t="s">
        <v>2324</v>
      </c>
      <c r="H725" t="s">
        <v>2325</v>
      </c>
      <c r="I725" t="s">
        <v>98</v>
      </c>
      <c r="J725" t="s">
        <v>23</v>
      </c>
      <c r="K725" t="s">
        <v>142</v>
      </c>
      <c r="L725" t="s">
        <v>143</v>
      </c>
      <c r="M725">
        <v>19140</v>
      </c>
      <c r="N725" t="s">
        <v>144</v>
      </c>
      <c r="O725" t="s">
        <v>2326</v>
      </c>
      <c r="P725" t="s">
        <v>28</v>
      </c>
      <c r="Q725" t="s">
        <v>61</v>
      </c>
      <c r="R725" t="s">
        <v>2327</v>
      </c>
      <c r="S725">
        <v>129.91999999999999</v>
      </c>
      <c r="T725" s="3"/>
    </row>
    <row r="726" spans="1:20" x14ac:dyDescent="0.3">
      <c r="A726">
        <v>725</v>
      </c>
      <c r="B726" t="s">
        <v>2328</v>
      </c>
      <c r="C726">
        <f t="shared" si="11"/>
        <v>27</v>
      </c>
      <c r="D726" s="1">
        <v>42923</v>
      </c>
      <c r="E726" s="1">
        <v>42928</v>
      </c>
      <c r="F726" t="s">
        <v>46</v>
      </c>
      <c r="G726" t="s">
        <v>2329</v>
      </c>
      <c r="H726" t="s">
        <v>2330</v>
      </c>
      <c r="I726" t="s">
        <v>37</v>
      </c>
      <c r="J726" t="s">
        <v>23</v>
      </c>
      <c r="K726" t="s">
        <v>2331</v>
      </c>
      <c r="L726" t="s">
        <v>50</v>
      </c>
      <c r="M726">
        <v>33012</v>
      </c>
      <c r="N726" t="s">
        <v>26</v>
      </c>
      <c r="O726" t="s">
        <v>2332</v>
      </c>
      <c r="P726" t="s">
        <v>42</v>
      </c>
      <c r="Q726" t="s">
        <v>575</v>
      </c>
      <c r="R726" t="s">
        <v>2333</v>
      </c>
      <c r="S726">
        <v>45.584000000000003</v>
      </c>
      <c r="T726" s="3"/>
    </row>
    <row r="727" spans="1:20" x14ac:dyDescent="0.3">
      <c r="A727">
        <v>726</v>
      </c>
      <c r="B727" t="s">
        <v>2334</v>
      </c>
      <c r="C727">
        <f t="shared" si="11"/>
        <v>38</v>
      </c>
      <c r="D727" s="1">
        <v>43359</v>
      </c>
      <c r="E727" s="1">
        <v>43363</v>
      </c>
      <c r="F727" t="s">
        <v>46</v>
      </c>
      <c r="G727" t="s">
        <v>2335</v>
      </c>
      <c r="H727" t="s">
        <v>2336</v>
      </c>
      <c r="I727" t="s">
        <v>22</v>
      </c>
      <c r="J727" t="s">
        <v>23</v>
      </c>
      <c r="K727" t="s">
        <v>1236</v>
      </c>
      <c r="L727" t="s">
        <v>100</v>
      </c>
      <c r="M727">
        <v>78745</v>
      </c>
      <c r="N727" t="s">
        <v>101</v>
      </c>
      <c r="O727" t="s">
        <v>2337</v>
      </c>
      <c r="P727" t="s">
        <v>42</v>
      </c>
      <c r="Q727" t="s">
        <v>169</v>
      </c>
      <c r="R727" t="s">
        <v>2338</v>
      </c>
      <c r="S727">
        <v>17.568000000000001</v>
      </c>
      <c r="T727" s="3"/>
    </row>
    <row r="728" spans="1:20" x14ac:dyDescent="0.3">
      <c r="A728">
        <v>727</v>
      </c>
      <c r="B728" t="s">
        <v>2334</v>
      </c>
      <c r="C728">
        <f t="shared" si="11"/>
        <v>38</v>
      </c>
      <c r="D728" s="1">
        <v>43359</v>
      </c>
      <c r="E728" s="1">
        <v>43363</v>
      </c>
      <c r="F728" t="s">
        <v>46</v>
      </c>
      <c r="G728" t="s">
        <v>2335</v>
      </c>
      <c r="H728" t="s">
        <v>2336</v>
      </c>
      <c r="I728" t="s">
        <v>22</v>
      </c>
      <c r="J728" t="s">
        <v>23</v>
      </c>
      <c r="K728" t="s">
        <v>1236</v>
      </c>
      <c r="L728" t="s">
        <v>100</v>
      </c>
      <c r="M728">
        <v>78745</v>
      </c>
      <c r="N728" t="s">
        <v>101</v>
      </c>
      <c r="O728" t="s">
        <v>2339</v>
      </c>
      <c r="P728" t="s">
        <v>67</v>
      </c>
      <c r="Q728" t="s">
        <v>68</v>
      </c>
      <c r="R728" t="s">
        <v>2340</v>
      </c>
      <c r="S728">
        <v>55.991999999999997</v>
      </c>
      <c r="T728" s="3"/>
    </row>
    <row r="729" spans="1:20" x14ac:dyDescent="0.3">
      <c r="A729">
        <v>728</v>
      </c>
      <c r="B729" t="s">
        <v>2341</v>
      </c>
      <c r="C729">
        <f t="shared" si="11"/>
        <v>49</v>
      </c>
      <c r="D729" s="1">
        <v>43072</v>
      </c>
      <c r="E729" s="1">
        <v>43075</v>
      </c>
      <c r="F729" t="s">
        <v>184</v>
      </c>
      <c r="G729" t="s">
        <v>2342</v>
      </c>
      <c r="H729" t="s">
        <v>2343</v>
      </c>
      <c r="I729" t="s">
        <v>22</v>
      </c>
      <c r="J729" t="s">
        <v>23</v>
      </c>
      <c r="K729" t="s">
        <v>2344</v>
      </c>
      <c r="L729" t="s">
        <v>263</v>
      </c>
      <c r="M729">
        <v>11572</v>
      </c>
      <c r="N729" t="s">
        <v>144</v>
      </c>
      <c r="O729" t="s">
        <v>2345</v>
      </c>
      <c r="P729" t="s">
        <v>42</v>
      </c>
      <c r="Q729" t="s">
        <v>86</v>
      </c>
      <c r="R729" t="s">
        <v>2346</v>
      </c>
      <c r="S729">
        <v>182.72</v>
      </c>
      <c r="T729" s="3"/>
    </row>
    <row r="730" spans="1:20" x14ac:dyDescent="0.3">
      <c r="A730">
        <v>729</v>
      </c>
      <c r="B730" t="s">
        <v>2341</v>
      </c>
      <c r="C730">
        <f t="shared" si="11"/>
        <v>49</v>
      </c>
      <c r="D730" s="1">
        <v>43072</v>
      </c>
      <c r="E730" s="1">
        <v>43075</v>
      </c>
      <c r="F730" t="s">
        <v>184</v>
      </c>
      <c r="G730" t="s">
        <v>2342</v>
      </c>
      <c r="H730" t="s">
        <v>2343</v>
      </c>
      <c r="I730" t="s">
        <v>22</v>
      </c>
      <c r="J730" t="s">
        <v>23</v>
      </c>
      <c r="K730" t="s">
        <v>2344</v>
      </c>
      <c r="L730" t="s">
        <v>263</v>
      </c>
      <c r="M730">
        <v>11572</v>
      </c>
      <c r="N730" t="s">
        <v>144</v>
      </c>
      <c r="O730" t="s">
        <v>2347</v>
      </c>
      <c r="P730" t="s">
        <v>28</v>
      </c>
      <c r="Q730" t="s">
        <v>52</v>
      </c>
      <c r="R730" t="s">
        <v>2348</v>
      </c>
      <c r="S730">
        <v>400.03199999999998</v>
      </c>
      <c r="T730" s="3"/>
    </row>
    <row r="731" spans="1:20" x14ac:dyDescent="0.3">
      <c r="A731">
        <v>730</v>
      </c>
      <c r="B731" t="s">
        <v>2341</v>
      </c>
      <c r="C731">
        <f t="shared" si="11"/>
        <v>49</v>
      </c>
      <c r="D731" s="1">
        <v>43072</v>
      </c>
      <c r="E731" s="1">
        <v>43075</v>
      </c>
      <c r="F731" t="s">
        <v>184</v>
      </c>
      <c r="G731" t="s">
        <v>2342</v>
      </c>
      <c r="H731" t="s">
        <v>2343</v>
      </c>
      <c r="I731" t="s">
        <v>22</v>
      </c>
      <c r="J731" t="s">
        <v>23</v>
      </c>
      <c r="K731" t="s">
        <v>2344</v>
      </c>
      <c r="L731" t="s">
        <v>263</v>
      </c>
      <c r="M731">
        <v>11572</v>
      </c>
      <c r="N731" t="s">
        <v>144</v>
      </c>
      <c r="O731" t="s">
        <v>2349</v>
      </c>
      <c r="P731" t="s">
        <v>42</v>
      </c>
      <c r="Q731" t="s">
        <v>55</v>
      </c>
      <c r="R731" t="s">
        <v>2350</v>
      </c>
      <c r="S731">
        <v>33.630000000000003</v>
      </c>
      <c r="T731" s="3"/>
    </row>
    <row r="732" spans="1:20" x14ac:dyDescent="0.3">
      <c r="A732">
        <v>731</v>
      </c>
      <c r="B732" t="s">
        <v>2341</v>
      </c>
      <c r="C732">
        <f t="shared" si="11"/>
        <v>49</v>
      </c>
      <c r="D732" s="1">
        <v>43072</v>
      </c>
      <c r="E732" s="1">
        <v>43075</v>
      </c>
      <c r="F732" t="s">
        <v>184</v>
      </c>
      <c r="G732" t="s">
        <v>2342</v>
      </c>
      <c r="H732" t="s">
        <v>2343</v>
      </c>
      <c r="I732" t="s">
        <v>22</v>
      </c>
      <c r="J732" t="s">
        <v>23</v>
      </c>
      <c r="K732" t="s">
        <v>2344</v>
      </c>
      <c r="L732" t="s">
        <v>263</v>
      </c>
      <c r="M732">
        <v>11572</v>
      </c>
      <c r="N732" t="s">
        <v>144</v>
      </c>
      <c r="O732" t="s">
        <v>941</v>
      </c>
      <c r="P732" t="s">
        <v>28</v>
      </c>
      <c r="Q732" t="s">
        <v>32</v>
      </c>
      <c r="R732" t="s">
        <v>942</v>
      </c>
      <c r="S732">
        <v>542.64599999999996</v>
      </c>
      <c r="T732" s="3"/>
    </row>
    <row r="733" spans="1:20" x14ac:dyDescent="0.3">
      <c r="A733">
        <v>732</v>
      </c>
      <c r="B733" t="s">
        <v>2341</v>
      </c>
      <c r="C733">
        <f t="shared" si="11"/>
        <v>49</v>
      </c>
      <c r="D733" s="1">
        <v>43072</v>
      </c>
      <c r="E733" s="1">
        <v>43075</v>
      </c>
      <c r="F733" t="s">
        <v>184</v>
      </c>
      <c r="G733" t="s">
        <v>2342</v>
      </c>
      <c r="H733" t="s">
        <v>2343</v>
      </c>
      <c r="I733" t="s">
        <v>22</v>
      </c>
      <c r="J733" t="s">
        <v>23</v>
      </c>
      <c r="K733" t="s">
        <v>2344</v>
      </c>
      <c r="L733" t="s">
        <v>263</v>
      </c>
      <c r="M733">
        <v>11572</v>
      </c>
      <c r="N733" t="s">
        <v>144</v>
      </c>
      <c r="O733" t="s">
        <v>1551</v>
      </c>
      <c r="P733" t="s">
        <v>42</v>
      </c>
      <c r="Q733" t="s">
        <v>43</v>
      </c>
      <c r="R733" t="s">
        <v>1552</v>
      </c>
      <c r="S733">
        <v>6.3</v>
      </c>
      <c r="T733" s="3"/>
    </row>
    <row r="734" spans="1:20" x14ac:dyDescent="0.3">
      <c r="A734">
        <v>733</v>
      </c>
      <c r="B734" t="s">
        <v>2351</v>
      </c>
      <c r="C734">
        <f t="shared" si="11"/>
        <v>4</v>
      </c>
      <c r="D734" s="1">
        <v>43121</v>
      </c>
      <c r="E734" s="1">
        <v>43125</v>
      </c>
      <c r="F734" t="s">
        <v>46</v>
      </c>
      <c r="G734" t="s">
        <v>2352</v>
      </c>
      <c r="H734" t="s">
        <v>2353</v>
      </c>
      <c r="I734" t="s">
        <v>98</v>
      </c>
      <c r="J734" t="s">
        <v>23</v>
      </c>
      <c r="K734" t="s">
        <v>91</v>
      </c>
      <c r="L734" t="s">
        <v>92</v>
      </c>
      <c r="M734">
        <v>98115</v>
      </c>
      <c r="N734" t="s">
        <v>40</v>
      </c>
      <c r="O734" t="s">
        <v>1775</v>
      </c>
      <c r="P734" t="s">
        <v>42</v>
      </c>
      <c r="Q734" t="s">
        <v>55</v>
      </c>
      <c r="R734" t="s">
        <v>1776</v>
      </c>
      <c r="S734">
        <v>242.94</v>
      </c>
      <c r="T734" s="3"/>
    </row>
    <row r="735" spans="1:20" x14ac:dyDescent="0.3">
      <c r="A735">
        <v>734</v>
      </c>
      <c r="B735" t="s">
        <v>2351</v>
      </c>
      <c r="C735">
        <f t="shared" si="11"/>
        <v>4</v>
      </c>
      <c r="D735" s="1">
        <v>43121</v>
      </c>
      <c r="E735" s="1">
        <v>43125</v>
      </c>
      <c r="F735" t="s">
        <v>46</v>
      </c>
      <c r="G735" t="s">
        <v>2352</v>
      </c>
      <c r="H735" t="s">
        <v>2353</v>
      </c>
      <c r="I735" t="s">
        <v>98</v>
      </c>
      <c r="J735" t="s">
        <v>23</v>
      </c>
      <c r="K735" t="s">
        <v>91</v>
      </c>
      <c r="L735" t="s">
        <v>92</v>
      </c>
      <c r="M735">
        <v>98115</v>
      </c>
      <c r="N735" t="s">
        <v>40</v>
      </c>
      <c r="O735" t="s">
        <v>2354</v>
      </c>
      <c r="P735" t="s">
        <v>67</v>
      </c>
      <c r="Q735" t="s">
        <v>157</v>
      </c>
      <c r="R735" t="s">
        <v>2355</v>
      </c>
      <c r="S735">
        <v>179.97</v>
      </c>
      <c r="T735" s="3"/>
    </row>
    <row r="736" spans="1:20" x14ac:dyDescent="0.3">
      <c r="A736">
        <v>735</v>
      </c>
      <c r="B736" t="s">
        <v>2351</v>
      </c>
      <c r="C736">
        <f t="shared" si="11"/>
        <v>4</v>
      </c>
      <c r="D736" s="1">
        <v>43121</v>
      </c>
      <c r="E736" s="1">
        <v>43125</v>
      </c>
      <c r="F736" t="s">
        <v>46</v>
      </c>
      <c r="G736" t="s">
        <v>2352</v>
      </c>
      <c r="H736" t="s">
        <v>2353</v>
      </c>
      <c r="I736" t="s">
        <v>98</v>
      </c>
      <c r="J736" t="s">
        <v>23</v>
      </c>
      <c r="K736" t="s">
        <v>91</v>
      </c>
      <c r="L736" t="s">
        <v>92</v>
      </c>
      <c r="M736">
        <v>98115</v>
      </c>
      <c r="N736" t="s">
        <v>40</v>
      </c>
      <c r="O736" t="s">
        <v>1386</v>
      </c>
      <c r="P736" t="s">
        <v>42</v>
      </c>
      <c r="Q736" t="s">
        <v>71</v>
      </c>
      <c r="R736" t="s">
        <v>1387</v>
      </c>
      <c r="S736">
        <v>99.695999999999998</v>
      </c>
      <c r="T736" s="3"/>
    </row>
    <row r="737" spans="1:20" x14ac:dyDescent="0.3">
      <c r="A737">
        <v>736</v>
      </c>
      <c r="B737" t="s">
        <v>2351</v>
      </c>
      <c r="C737">
        <f t="shared" si="11"/>
        <v>4</v>
      </c>
      <c r="D737" s="1">
        <v>43121</v>
      </c>
      <c r="E737" s="1">
        <v>43125</v>
      </c>
      <c r="F737" t="s">
        <v>46</v>
      </c>
      <c r="G737" t="s">
        <v>2352</v>
      </c>
      <c r="H737" t="s">
        <v>2353</v>
      </c>
      <c r="I737" t="s">
        <v>98</v>
      </c>
      <c r="J737" t="s">
        <v>23</v>
      </c>
      <c r="K737" t="s">
        <v>91</v>
      </c>
      <c r="L737" t="s">
        <v>92</v>
      </c>
      <c r="M737">
        <v>98115</v>
      </c>
      <c r="N737" t="s">
        <v>40</v>
      </c>
      <c r="O737" t="s">
        <v>228</v>
      </c>
      <c r="P737" t="s">
        <v>42</v>
      </c>
      <c r="Q737" t="s">
        <v>71</v>
      </c>
      <c r="R737" t="s">
        <v>229</v>
      </c>
      <c r="S737">
        <v>27.936</v>
      </c>
      <c r="T737" s="3"/>
    </row>
    <row r="738" spans="1:20" x14ac:dyDescent="0.3">
      <c r="A738">
        <v>737</v>
      </c>
      <c r="B738" t="s">
        <v>2351</v>
      </c>
      <c r="C738">
        <f t="shared" si="11"/>
        <v>4</v>
      </c>
      <c r="D738" s="1">
        <v>43121</v>
      </c>
      <c r="E738" s="1">
        <v>43125</v>
      </c>
      <c r="F738" t="s">
        <v>46</v>
      </c>
      <c r="G738" t="s">
        <v>2352</v>
      </c>
      <c r="H738" t="s">
        <v>2353</v>
      </c>
      <c r="I738" t="s">
        <v>98</v>
      </c>
      <c r="J738" t="s">
        <v>23</v>
      </c>
      <c r="K738" t="s">
        <v>91</v>
      </c>
      <c r="L738" t="s">
        <v>92</v>
      </c>
      <c r="M738">
        <v>98115</v>
      </c>
      <c r="N738" t="s">
        <v>40</v>
      </c>
      <c r="O738" t="s">
        <v>2356</v>
      </c>
      <c r="P738" t="s">
        <v>28</v>
      </c>
      <c r="Q738" t="s">
        <v>29</v>
      </c>
      <c r="R738" t="s">
        <v>2357</v>
      </c>
      <c r="S738">
        <v>84.98</v>
      </c>
      <c r="T738" s="3"/>
    </row>
    <row r="739" spans="1:20" x14ac:dyDescent="0.3">
      <c r="A739">
        <v>738</v>
      </c>
      <c r="B739" t="s">
        <v>2351</v>
      </c>
      <c r="C739">
        <f t="shared" si="11"/>
        <v>4</v>
      </c>
      <c r="D739" s="1">
        <v>43121</v>
      </c>
      <c r="E739" s="1">
        <v>43125</v>
      </c>
      <c r="F739" t="s">
        <v>46</v>
      </c>
      <c r="G739" t="s">
        <v>2352</v>
      </c>
      <c r="H739" t="s">
        <v>2353</v>
      </c>
      <c r="I739" t="s">
        <v>98</v>
      </c>
      <c r="J739" t="s">
        <v>23</v>
      </c>
      <c r="K739" t="s">
        <v>91</v>
      </c>
      <c r="L739" t="s">
        <v>92</v>
      </c>
      <c r="M739">
        <v>98115</v>
      </c>
      <c r="N739" t="s">
        <v>40</v>
      </c>
      <c r="O739" t="s">
        <v>2358</v>
      </c>
      <c r="P739" t="s">
        <v>42</v>
      </c>
      <c r="Q739" t="s">
        <v>71</v>
      </c>
      <c r="R739" t="s">
        <v>2359</v>
      </c>
      <c r="S739">
        <v>18.72</v>
      </c>
      <c r="T739" s="3"/>
    </row>
    <row r="740" spans="1:20" x14ac:dyDescent="0.3">
      <c r="A740">
        <v>739</v>
      </c>
      <c r="B740" t="s">
        <v>2360</v>
      </c>
      <c r="C740">
        <f t="shared" si="11"/>
        <v>37</v>
      </c>
      <c r="D740" s="1">
        <v>42255</v>
      </c>
      <c r="E740" s="1">
        <v>42259</v>
      </c>
      <c r="F740" t="s">
        <v>46</v>
      </c>
      <c r="G740" t="s">
        <v>445</v>
      </c>
      <c r="H740" t="s">
        <v>446</v>
      </c>
      <c r="I740" t="s">
        <v>22</v>
      </c>
      <c r="J740" t="s">
        <v>23</v>
      </c>
      <c r="K740" t="s">
        <v>123</v>
      </c>
      <c r="L740" t="s">
        <v>39</v>
      </c>
      <c r="M740">
        <v>94110</v>
      </c>
      <c r="N740" t="s">
        <v>40</v>
      </c>
      <c r="O740" t="s">
        <v>2361</v>
      </c>
      <c r="P740" t="s">
        <v>67</v>
      </c>
      <c r="Q740" t="s">
        <v>157</v>
      </c>
      <c r="R740" t="s">
        <v>2362</v>
      </c>
      <c r="S740">
        <v>49.98</v>
      </c>
      <c r="T740" s="3"/>
    </row>
    <row r="741" spans="1:20" x14ac:dyDescent="0.3">
      <c r="A741">
        <v>740</v>
      </c>
      <c r="B741" t="s">
        <v>2363</v>
      </c>
      <c r="C741">
        <f t="shared" si="11"/>
        <v>2</v>
      </c>
      <c r="D741" s="1">
        <v>42008</v>
      </c>
      <c r="E741" s="1">
        <v>42012</v>
      </c>
      <c r="F741" t="s">
        <v>46</v>
      </c>
      <c r="G741" t="s">
        <v>2364</v>
      </c>
      <c r="H741" t="s">
        <v>2365</v>
      </c>
      <c r="I741" t="s">
        <v>98</v>
      </c>
      <c r="J741" t="s">
        <v>23</v>
      </c>
      <c r="K741" t="s">
        <v>206</v>
      </c>
      <c r="L741" t="s">
        <v>207</v>
      </c>
      <c r="M741">
        <v>60540</v>
      </c>
      <c r="N741" t="s">
        <v>101</v>
      </c>
      <c r="O741" t="s">
        <v>2366</v>
      </c>
      <c r="P741" t="s">
        <v>42</v>
      </c>
      <c r="Q741" t="s">
        <v>43</v>
      </c>
      <c r="R741" t="s">
        <v>2367</v>
      </c>
      <c r="S741">
        <v>11.784000000000001</v>
      </c>
      <c r="T741" s="3"/>
    </row>
    <row r="742" spans="1:20" x14ac:dyDescent="0.3">
      <c r="A742">
        <v>741</v>
      </c>
      <c r="B742" t="s">
        <v>2363</v>
      </c>
      <c r="C742">
        <f t="shared" si="11"/>
        <v>2</v>
      </c>
      <c r="D742" s="1">
        <v>42008</v>
      </c>
      <c r="E742" s="1">
        <v>42012</v>
      </c>
      <c r="F742" t="s">
        <v>46</v>
      </c>
      <c r="G742" t="s">
        <v>2364</v>
      </c>
      <c r="H742" t="s">
        <v>2365</v>
      </c>
      <c r="I742" t="s">
        <v>98</v>
      </c>
      <c r="J742" t="s">
        <v>23</v>
      </c>
      <c r="K742" t="s">
        <v>206</v>
      </c>
      <c r="L742" t="s">
        <v>207</v>
      </c>
      <c r="M742">
        <v>60540</v>
      </c>
      <c r="N742" t="s">
        <v>101</v>
      </c>
      <c r="O742" t="s">
        <v>1630</v>
      </c>
      <c r="P742" t="s">
        <v>42</v>
      </c>
      <c r="Q742" t="s">
        <v>55</v>
      </c>
      <c r="R742" t="s">
        <v>1631</v>
      </c>
      <c r="S742">
        <v>272.73599999999999</v>
      </c>
      <c r="T742" s="3"/>
    </row>
    <row r="743" spans="1:20" x14ac:dyDescent="0.3">
      <c r="A743">
        <v>742</v>
      </c>
      <c r="B743" t="s">
        <v>2363</v>
      </c>
      <c r="C743">
        <f t="shared" si="11"/>
        <v>2</v>
      </c>
      <c r="D743" s="1">
        <v>42008</v>
      </c>
      <c r="E743" s="1">
        <v>42012</v>
      </c>
      <c r="F743" t="s">
        <v>46</v>
      </c>
      <c r="G743" t="s">
        <v>2364</v>
      </c>
      <c r="H743" t="s">
        <v>2365</v>
      </c>
      <c r="I743" t="s">
        <v>98</v>
      </c>
      <c r="J743" t="s">
        <v>23</v>
      </c>
      <c r="K743" t="s">
        <v>206</v>
      </c>
      <c r="L743" t="s">
        <v>207</v>
      </c>
      <c r="M743">
        <v>60540</v>
      </c>
      <c r="N743" t="s">
        <v>101</v>
      </c>
      <c r="O743" t="s">
        <v>2368</v>
      </c>
      <c r="P743" t="s">
        <v>42</v>
      </c>
      <c r="Q743" t="s">
        <v>71</v>
      </c>
      <c r="R743" t="s">
        <v>2369</v>
      </c>
      <c r="S743">
        <v>3.54</v>
      </c>
      <c r="T743" s="3"/>
    </row>
    <row r="744" spans="1:20" x14ac:dyDescent="0.3">
      <c r="A744">
        <v>743</v>
      </c>
      <c r="B744" t="s">
        <v>2370</v>
      </c>
      <c r="C744">
        <f t="shared" si="11"/>
        <v>35</v>
      </c>
      <c r="D744" s="1">
        <v>42974</v>
      </c>
      <c r="E744" s="1">
        <v>42979</v>
      </c>
      <c r="F744" t="s">
        <v>46</v>
      </c>
      <c r="G744" t="s">
        <v>2371</v>
      </c>
      <c r="H744" t="s">
        <v>2372</v>
      </c>
      <c r="I744" t="s">
        <v>22</v>
      </c>
      <c r="J744" t="s">
        <v>23</v>
      </c>
      <c r="K744" t="s">
        <v>813</v>
      </c>
      <c r="L744" t="s">
        <v>100</v>
      </c>
      <c r="M744">
        <v>75220</v>
      </c>
      <c r="N744" t="s">
        <v>101</v>
      </c>
      <c r="O744" t="s">
        <v>1960</v>
      </c>
      <c r="P744" t="s">
        <v>42</v>
      </c>
      <c r="Q744" t="s">
        <v>575</v>
      </c>
      <c r="R744" t="s">
        <v>1961</v>
      </c>
      <c r="S744">
        <v>51.52</v>
      </c>
      <c r="T744" s="3"/>
    </row>
    <row r="745" spans="1:20" x14ac:dyDescent="0.3">
      <c r="A745">
        <v>744</v>
      </c>
      <c r="B745" t="s">
        <v>2370</v>
      </c>
      <c r="C745">
        <f t="shared" si="11"/>
        <v>35</v>
      </c>
      <c r="D745" s="1">
        <v>42974</v>
      </c>
      <c r="E745" s="1">
        <v>42979</v>
      </c>
      <c r="F745" t="s">
        <v>46</v>
      </c>
      <c r="G745" t="s">
        <v>2371</v>
      </c>
      <c r="H745" t="s">
        <v>2372</v>
      </c>
      <c r="I745" t="s">
        <v>22</v>
      </c>
      <c r="J745" t="s">
        <v>23</v>
      </c>
      <c r="K745" t="s">
        <v>813</v>
      </c>
      <c r="L745" t="s">
        <v>100</v>
      </c>
      <c r="M745">
        <v>75220</v>
      </c>
      <c r="N745" t="s">
        <v>101</v>
      </c>
      <c r="O745" t="s">
        <v>1027</v>
      </c>
      <c r="P745" t="s">
        <v>42</v>
      </c>
      <c r="Q745" t="s">
        <v>86</v>
      </c>
      <c r="R745" t="s">
        <v>1028</v>
      </c>
      <c r="S745">
        <v>3.528</v>
      </c>
      <c r="T745" s="3"/>
    </row>
    <row r="746" spans="1:20" x14ac:dyDescent="0.3">
      <c r="A746">
        <v>745</v>
      </c>
      <c r="B746" t="s">
        <v>2370</v>
      </c>
      <c r="C746">
        <f t="shared" si="11"/>
        <v>35</v>
      </c>
      <c r="D746" s="1">
        <v>42974</v>
      </c>
      <c r="E746" s="1">
        <v>42979</v>
      </c>
      <c r="F746" t="s">
        <v>46</v>
      </c>
      <c r="G746" t="s">
        <v>2371</v>
      </c>
      <c r="H746" t="s">
        <v>2372</v>
      </c>
      <c r="I746" t="s">
        <v>22</v>
      </c>
      <c r="J746" t="s">
        <v>23</v>
      </c>
      <c r="K746" t="s">
        <v>813</v>
      </c>
      <c r="L746" t="s">
        <v>100</v>
      </c>
      <c r="M746">
        <v>75220</v>
      </c>
      <c r="N746" t="s">
        <v>101</v>
      </c>
      <c r="O746" t="s">
        <v>2373</v>
      </c>
      <c r="P746" t="s">
        <v>42</v>
      </c>
      <c r="Q746" t="s">
        <v>86</v>
      </c>
      <c r="R746" t="s">
        <v>2374</v>
      </c>
      <c r="S746">
        <v>4.6239999999999997</v>
      </c>
      <c r="T746" s="3"/>
    </row>
    <row r="747" spans="1:20" x14ac:dyDescent="0.3">
      <c r="A747">
        <v>746</v>
      </c>
      <c r="B747" t="s">
        <v>2370</v>
      </c>
      <c r="C747">
        <f t="shared" si="11"/>
        <v>35</v>
      </c>
      <c r="D747" s="1">
        <v>42974</v>
      </c>
      <c r="E747" s="1">
        <v>42979</v>
      </c>
      <c r="F747" t="s">
        <v>46</v>
      </c>
      <c r="G747" t="s">
        <v>2371</v>
      </c>
      <c r="H747" t="s">
        <v>2372</v>
      </c>
      <c r="I747" t="s">
        <v>22</v>
      </c>
      <c r="J747" t="s">
        <v>23</v>
      </c>
      <c r="K747" t="s">
        <v>813</v>
      </c>
      <c r="L747" t="s">
        <v>100</v>
      </c>
      <c r="M747">
        <v>75220</v>
      </c>
      <c r="N747" t="s">
        <v>101</v>
      </c>
      <c r="O747" t="s">
        <v>2375</v>
      </c>
      <c r="P747" t="s">
        <v>42</v>
      </c>
      <c r="Q747" t="s">
        <v>575</v>
      </c>
      <c r="R747" t="s">
        <v>2376</v>
      </c>
      <c r="S747">
        <v>55.167999999999999</v>
      </c>
      <c r="T747" s="3"/>
    </row>
    <row r="748" spans="1:20" x14ac:dyDescent="0.3">
      <c r="A748">
        <v>747</v>
      </c>
      <c r="B748" t="s">
        <v>2377</v>
      </c>
      <c r="C748">
        <f t="shared" si="11"/>
        <v>22</v>
      </c>
      <c r="D748" s="1">
        <v>42151</v>
      </c>
      <c r="E748" s="1">
        <v>42151</v>
      </c>
      <c r="F748" t="s">
        <v>1289</v>
      </c>
      <c r="G748" t="s">
        <v>1622</v>
      </c>
      <c r="H748" t="s">
        <v>1623</v>
      </c>
      <c r="I748" t="s">
        <v>37</v>
      </c>
      <c r="J748" t="s">
        <v>23</v>
      </c>
      <c r="K748" t="s">
        <v>946</v>
      </c>
      <c r="L748" t="s">
        <v>39</v>
      </c>
      <c r="M748">
        <v>92105</v>
      </c>
      <c r="N748" t="s">
        <v>40</v>
      </c>
      <c r="O748" t="s">
        <v>924</v>
      </c>
      <c r="P748" t="s">
        <v>28</v>
      </c>
      <c r="Q748" t="s">
        <v>52</v>
      </c>
      <c r="R748" t="s">
        <v>925</v>
      </c>
      <c r="S748">
        <v>567.12</v>
      </c>
      <c r="T748" s="3"/>
    </row>
    <row r="749" spans="1:20" x14ac:dyDescent="0.3">
      <c r="A749">
        <v>748</v>
      </c>
      <c r="B749" t="s">
        <v>2377</v>
      </c>
      <c r="C749">
        <f t="shared" si="11"/>
        <v>22</v>
      </c>
      <c r="D749" s="1">
        <v>42151</v>
      </c>
      <c r="E749" s="1">
        <v>42151</v>
      </c>
      <c r="F749" t="s">
        <v>1289</v>
      </c>
      <c r="G749" t="s">
        <v>1622</v>
      </c>
      <c r="H749" t="s">
        <v>1623</v>
      </c>
      <c r="I749" t="s">
        <v>37</v>
      </c>
      <c r="J749" t="s">
        <v>23</v>
      </c>
      <c r="K749" t="s">
        <v>946</v>
      </c>
      <c r="L749" t="s">
        <v>39</v>
      </c>
      <c r="M749">
        <v>92105</v>
      </c>
      <c r="N749" t="s">
        <v>40</v>
      </c>
      <c r="O749" t="s">
        <v>1690</v>
      </c>
      <c r="P749" t="s">
        <v>42</v>
      </c>
      <c r="Q749" t="s">
        <v>55</v>
      </c>
      <c r="R749" t="s">
        <v>1691</v>
      </c>
      <c r="S749">
        <v>359.32</v>
      </c>
      <c r="T749" s="3"/>
    </row>
    <row r="750" spans="1:20" x14ac:dyDescent="0.3">
      <c r="A750">
        <v>749</v>
      </c>
      <c r="B750" t="s">
        <v>2378</v>
      </c>
      <c r="C750">
        <f t="shared" si="11"/>
        <v>12</v>
      </c>
      <c r="D750" s="1">
        <v>42814</v>
      </c>
      <c r="E750" s="1">
        <v>42816</v>
      </c>
      <c r="F750" t="s">
        <v>19</v>
      </c>
      <c r="G750" t="s">
        <v>2379</v>
      </c>
      <c r="H750" t="s">
        <v>2380</v>
      </c>
      <c r="I750" t="s">
        <v>22</v>
      </c>
      <c r="J750" t="s">
        <v>23</v>
      </c>
      <c r="K750" t="s">
        <v>2381</v>
      </c>
      <c r="L750" t="s">
        <v>207</v>
      </c>
      <c r="M750">
        <v>60201</v>
      </c>
      <c r="N750" t="s">
        <v>101</v>
      </c>
      <c r="O750" t="s">
        <v>2382</v>
      </c>
      <c r="P750" t="s">
        <v>67</v>
      </c>
      <c r="Q750" t="s">
        <v>68</v>
      </c>
      <c r="R750" t="s">
        <v>2383</v>
      </c>
      <c r="S750">
        <v>11.992000000000001</v>
      </c>
      <c r="T750" s="3"/>
    </row>
    <row r="751" spans="1:20" x14ac:dyDescent="0.3">
      <c r="A751">
        <v>750</v>
      </c>
      <c r="B751" t="s">
        <v>2384</v>
      </c>
      <c r="C751">
        <f t="shared" si="11"/>
        <v>40</v>
      </c>
      <c r="D751" s="1">
        <v>43375</v>
      </c>
      <c r="E751" s="1">
        <v>43379</v>
      </c>
      <c r="F751" t="s">
        <v>46</v>
      </c>
      <c r="G751" t="s">
        <v>2385</v>
      </c>
      <c r="H751" t="s">
        <v>2386</v>
      </c>
      <c r="I751" t="s">
        <v>22</v>
      </c>
      <c r="J751" t="s">
        <v>23</v>
      </c>
      <c r="K751" t="s">
        <v>2387</v>
      </c>
      <c r="L751" t="s">
        <v>234</v>
      </c>
      <c r="M751">
        <v>48183</v>
      </c>
      <c r="N751" t="s">
        <v>101</v>
      </c>
      <c r="O751" t="s">
        <v>2388</v>
      </c>
      <c r="P751" t="s">
        <v>42</v>
      </c>
      <c r="Q751" t="s">
        <v>71</v>
      </c>
      <c r="R751" t="s">
        <v>2389</v>
      </c>
      <c r="S751">
        <v>58.05</v>
      </c>
      <c r="T751" s="3"/>
    </row>
    <row r="752" spans="1:20" x14ac:dyDescent="0.3">
      <c r="A752">
        <v>751</v>
      </c>
      <c r="B752" t="s">
        <v>2384</v>
      </c>
      <c r="C752">
        <f t="shared" si="11"/>
        <v>40</v>
      </c>
      <c r="D752" s="1">
        <v>43375</v>
      </c>
      <c r="E752" s="1">
        <v>43379</v>
      </c>
      <c r="F752" t="s">
        <v>46</v>
      </c>
      <c r="G752" t="s">
        <v>2385</v>
      </c>
      <c r="H752" t="s">
        <v>2386</v>
      </c>
      <c r="I752" t="s">
        <v>22</v>
      </c>
      <c r="J752" t="s">
        <v>23</v>
      </c>
      <c r="K752" t="s">
        <v>2387</v>
      </c>
      <c r="L752" t="s">
        <v>234</v>
      </c>
      <c r="M752">
        <v>48183</v>
      </c>
      <c r="N752" t="s">
        <v>101</v>
      </c>
      <c r="O752" t="s">
        <v>2390</v>
      </c>
      <c r="P752" t="s">
        <v>28</v>
      </c>
      <c r="Q752" t="s">
        <v>61</v>
      </c>
      <c r="R752" t="s">
        <v>2391</v>
      </c>
      <c r="S752">
        <v>157.74</v>
      </c>
      <c r="T752" s="3"/>
    </row>
    <row r="753" spans="1:20" x14ac:dyDescent="0.3">
      <c r="A753">
        <v>752</v>
      </c>
      <c r="B753" t="s">
        <v>2384</v>
      </c>
      <c r="C753">
        <f t="shared" si="11"/>
        <v>40</v>
      </c>
      <c r="D753" s="1">
        <v>43375</v>
      </c>
      <c r="E753" s="1">
        <v>43379</v>
      </c>
      <c r="F753" t="s">
        <v>46</v>
      </c>
      <c r="G753" t="s">
        <v>2385</v>
      </c>
      <c r="H753" t="s">
        <v>2386</v>
      </c>
      <c r="I753" t="s">
        <v>22</v>
      </c>
      <c r="J753" t="s">
        <v>23</v>
      </c>
      <c r="K753" t="s">
        <v>2387</v>
      </c>
      <c r="L753" t="s">
        <v>234</v>
      </c>
      <c r="M753">
        <v>48183</v>
      </c>
      <c r="N753" t="s">
        <v>101</v>
      </c>
      <c r="O753" t="s">
        <v>1423</v>
      </c>
      <c r="P753" t="s">
        <v>42</v>
      </c>
      <c r="Q753" t="s">
        <v>64</v>
      </c>
      <c r="R753" t="s">
        <v>1424</v>
      </c>
      <c r="S753">
        <v>56.98</v>
      </c>
      <c r="T753" s="3"/>
    </row>
    <row r="754" spans="1:20" x14ac:dyDescent="0.3">
      <c r="A754">
        <v>753</v>
      </c>
      <c r="B754" t="s">
        <v>2384</v>
      </c>
      <c r="C754">
        <f t="shared" si="11"/>
        <v>40</v>
      </c>
      <c r="D754" s="1">
        <v>43375</v>
      </c>
      <c r="E754" s="1">
        <v>43379</v>
      </c>
      <c r="F754" t="s">
        <v>46</v>
      </c>
      <c r="G754" t="s">
        <v>2385</v>
      </c>
      <c r="H754" t="s">
        <v>2386</v>
      </c>
      <c r="I754" t="s">
        <v>22</v>
      </c>
      <c r="J754" t="s">
        <v>23</v>
      </c>
      <c r="K754" t="s">
        <v>2387</v>
      </c>
      <c r="L754" t="s">
        <v>234</v>
      </c>
      <c r="M754">
        <v>48183</v>
      </c>
      <c r="N754" t="s">
        <v>101</v>
      </c>
      <c r="O754" t="s">
        <v>2392</v>
      </c>
      <c r="P754" t="s">
        <v>42</v>
      </c>
      <c r="Q754" t="s">
        <v>71</v>
      </c>
      <c r="R754" t="s">
        <v>2393</v>
      </c>
      <c r="S754">
        <v>2.88</v>
      </c>
      <c r="T754" s="3"/>
    </row>
    <row r="755" spans="1:20" x14ac:dyDescent="0.3">
      <c r="A755">
        <v>754</v>
      </c>
      <c r="B755" t="s">
        <v>2394</v>
      </c>
      <c r="C755">
        <f t="shared" si="11"/>
        <v>14</v>
      </c>
      <c r="D755" s="1">
        <v>42832</v>
      </c>
      <c r="E755" s="1">
        <v>42834</v>
      </c>
      <c r="F755" t="s">
        <v>184</v>
      </c>
      <c r="G755" t="s">
        <v>2395</v>
      </c>
      <c r="H755" t="s">
        <v>2396</v>
      </c>
      <c r="I755" t="s">
        <v>37</v>
      </c>
      <c r="J755" t="s">
        <v>23</v>
      </c>
      <c r="K755" t="s">
        <v>123</v>
      </c>
      <c r="L755" t="s">
        <v>39</v>
      </c>
      <c r="M755">
        <v>94110</v>
      </c>
      <c r="N755" t="s">
        <v>40</v>
      </c>
      <c r="O755" t="s">
        <v>2397</v>
      </c>
      <c r="P755" t="s">
        <v>67</v>
      </c>
      <c r="Q755" t="s">
        <v>1215</v>
      </c>
      <c r="R755" t="s">
        <v>2398</v>
      </c>
      <c r="S755">
        <v>1199.9760000000001</v>
      </c>
      <c r="T755" s="3"/>
    </row>
    <row r="756" spans="1:20" x14ac:dyDescent="0.3">
      <c r="A756">
        <v>755</v>
      </c>
      <c r="B756" t="s">
        <v>2399</v>
      </c>
      <c r="C756">
        <f t="shared" si="11"/>
        <v>50</v>
      </c>
      <c r="D756" s="1">
        <v>42711</v>
      </c>
      <c r="E756" s="1">
        <v>42716</v>
      </c>
      <c r="F756" t="s">
        <v>46</v>
      </c>
      <c r="G756" t="s">
        <v>1985</v>
      </c>
      <c r="H756" t="s">
        <v>1986</v>
      </c>
      <c r="I756" t="s">
        <v>22</v>
      </c>
      <c r="J756" t="s">
        <v>23</v>
      </c>
      <c r="K756" t="s">
        <v>38</v>
      </c>
      <c r="L756" t="s">
        <v>39</v>
      </c>
      <c r="M756">
        <v>90036</v>
      </c>
      <c r="N756" t="s">
        <v>40</v>
      </c>
      <c r="O756" t="s">
        <v>2185</v>
      </c>
      <c r="P756" t="s">
        <v>28</v>
      </c>
      <c r="Q756" t="s">
        <v>61</v>
      </c>
      <c r="R756" t="s">
        <v>2186</v>
      </c>
      <c r="S756">
        <v>79.92</v>
      </c>
      <c r="T756" s="3"/>
    </row>
    <row r="757" spans="1:20" x14ac:dyDescent="0.3">
      <c r="A757">
        <v>756</v>
      </c>
      <c r="B757" t="s">
        <v>2400</v>
      </c>
      <c r="C757">
        <f t="shared" si="11"/>
        <v>38</v>
      </c>
      <c r="D757" s="1">
        <v>42996</v>
      </c>
      <c r="E757" s="1">
        <v>43000</v>
      </c>
      <c r="F757" t="s">
        <v>46</v>
      </c>
      <c r="G757" t="s">
        <v>2024</v>
      </c>
      <c r="H757" t="s">
        <v>2025</v>
      </c>
      <c r="I757" t="s">
        <v>37</v>
      </c>
      <c r="J757" t="s">
        <v>23</v>
      </c>
      <c r="K757" t="s">
        <v>1522</v>
      </c>
      <c r="L757" t="s">
        <v>50</v>
      </c>
      <c r="M757">
        <v>32216</v>
      </c>
      <c r="N757" t="s">
        <v>26</v>
      </c>
      <c r="O757" t="s">
        <v>2401</v>
      </c>
      <c r="P757" t="s">
        <v>28</v>
      </c>
      <c r="Q757" t="s">
        <v>52</v>
      </c>
      <c r="R757" t="s">
        <v>2402</v>
      </c>
      <c r="S757">
        <v>383.43799999999999</v>
      </c>
      <c r="T757" s="3"/>
    </row>
    <row r="758" spans="1:20" x14ac:dyDescent="0.3">
      <c r="A758">
        <v>757</v>
      </c>
      <c r="B758" t="s">
        <v>2403</v>
      </c>
      <c r="C758">
        <f t="shared" si="11"/>
        <v>53</v>
      </c>
      <c r="D758" s="1">
        <v>42367</v>
      </c>
      <c r="E758" s="1">
        <v>42371</v>
      </c>
      <c r="F758" t="s">
        <v>46</v>
      </c>
      <c r="G758" t="s">
        <v>2404</v>
      </c>
      <c r="H758" t="s">
        <v>2405</v>
      </c>
      <c r="I758" t="s">
        <v>22</v>
      </c>
      <c r="J758" t="s">
        <v>23</v>
      </c>
      <c r="K758" t="s">
        <v>2406</v>
      </c>
      <c r="L758" t="s">
        <v>225</v>
      </c>
      <c r="M758">
        <v>55016</v>
      </c>
      <c r="N758" t="s">
        <v>101</v>
      </c>
      <c r="O758" t="s">
        <v>2241</v>
      </c>
      <c r="P758" t="s">
        <v>42</v>
      </c>
      <c r="Q758" t="s">
        <v>55</v>
      </c>
      <c r="R758" t="s">
        <v>2242</v>
      </c>
      <c r="S758">
        <v>24.56</v>
      </c>
      <c r="T758" s="3"/>
    </row>
    <row r="759" spans="1:20" x14ac:dyDescent="0.3">
      <c r="A759">
        <v>758</v>
      </c>
      <c r="B759" t="s">
        <v>2403</v>
      </c>
      <c r="C759">
        <f t="shared" si="11"/>
        <v>53</v>
      </c>
      <c r="D759" s="1">
        <v>42367</v>
      </c>
      <c r="E759" s="1">
        <v>42371</v>
      </c>
      <c r="F759" t="s">
        <v>46</v>
      </c>
      <c r="G759" t="s">
        <v>2404</v>
      </c>
      <c r="H759" t="s">
        <v>2405</v>
      </c>
      <c r="I759" t="s">
        <v>22</v>
      </c>
      <c r="J759" t="s">
        <v>23</v>
      </c>
      <c r="K759" t="s">
        <v>2406</v>
      </c>
      <c r="L759" t="s">
        <v>225</v>
      </c>
      <c r="M759">
        <v>55016</v>
      </c>
      <c r="N759" t="s">
        <v>101</v>
      </c>
      <c r="O759" t="s">
        <v>2085</v>
      </c>
      <c r="P759" t="s">
        <v>67</v>
      </c>
      <c r="Q759" t="s">
        <v>157</v>
      </c>
      <c r="R759" t="s">
        <v>2086</v>
      </c>
      <c r="S759">
        <v>119.8</v>
      </c>
      <c r="T759" s="3"/>
    </row>
    <row r="760" spans="1:20" x14ac:dyDescent="0.3">
      <c r="A760">
        <v>759</v>
      </c>
      <c r="B760" t="s">
        <v>2407</v>
      </c>
      <c r="C760">
        <f t="shared" si="11"/>
        <v>30</v>
      </c>
      <c r="D760" s="1">
        <v>43304</v>
      </c>
      <c r="E760" s="1">
        <v>43309</v>
      </c>
      <c r="F760" t="s">
        <v>46</v>
      </c>
      <c r="G760" t="s">
        <v>2408</v>
      </c>
      <c r="H760" t="s">
        <v>2409</v>
      </c>
      <c r="I760" t="s">
        <v>37</v>
      </c>
      <c r="J760" t="s">
        <v>23</v>
      </c>
      <c r="K760" t="s">
        <v>262</v>
      </c>
      <c r="L760" t="s">
        <v>263</v>
      </c>
      <c r="M760">
        <v>10009</v>
      </c>
      <c r="N760" t="s">
        <v>144</v>
      </c>
      <c r="O760" t="s">
        <v>2019</v>
      </c>
      <c r="P760" t="s">
        <v>42</v>
      </c>
      <c r="Q760" t="s">
        <v>71</v>
      </c>
      <c r="R760" t="s">
        <v>2020</v>
      </c>
      <c r="S760">
        <v>13.128</v>
      </c>
      <c r="T760" s="3"/>
    </row>
    <row r="761" spans="1:20" x14ac:dyDescent="0.3">
      <c r="A761">
        <v>760</v>
      </c>
      <c r="B761" t="s">
        <v>2410</v>
      </c>
      <c r="C761">
        <f t="shared" si="11"/>
        <v>38</v>
      </c>
      <c r="D761" s="1">
        <v>43361</v>
      </c>
      <c r="E761" s="1">
        <v>43365</v>
      </c>
      <c r="F761" t="s">
        <v>46</v>
      </c>
      <c r="G761" t="s">
        <v>2411</v>
      </c>
      <c r="H761" t="s">
        <v>2412</v>
      </c>
      <c r="I761" t="s">
        <v>37</v>
      </c>
      <c r="J761" t="s">
        <v>23</v>
      </c>
      <c r="K761" t="s">
        <v>1845</v>
      </c>
      <c r="L761" t="s">
        <v>110</v>
      </c>
      <c r="M761">
        <v>54302</v>
      </c>
      <c r="N761" t="s">
        <v>101</v>
      </c>
      <c r="O761" t="s">
        <v>556</v>
      </c>
      <c r="P761" t="s">
        <v>42</v>
      </c>
      <c r="Q761" t="s">
        <v>86</v>
      </c>
      <c r="R761" t="s">
        <v>2189</v>
      </c>
      <c r="S761">
        <v>22.72</v>
      </c>
      <c r="T761" s="3"/>
    </row>
    <row r="762" spans="1:20" x14ac:dyDescent="0.3">
      <c r="A762">
        <v>761</v>
      </c>
      <c r="B762" t="s">
        <v>2413</v>
      </c>
      <c r="C762">
        <f t="shared" si="11"/>
        <v>36</v>
      </c>
      <c r="D762" s="1">
        <v>42613</v>
      </c>
      <c r="E762" s="1">
        <v>42618</v>
      </c>
      <c r="F762" t="s">
        <v>46</v>
      </c>
      <c r="G762" t="s">
        <v>2017</v>
      </c>
      <c r="H762" t="s">
        <v>2018</v>
      </c>
      <c r="I762" t="s">
        <v>22</v>
      </c>
      <c r="J762" t="s">
        <v>23</v>
      </c>
      <c r="K762" t="s">
        <v>38</v>
      </c>
      <c r="L762" t="s">
        <v>39</v>
      </c>
      <c r="M762">
        <v>90004</v>
      </c>
      <c r="N762" t="s">
        <v>40</v>
      </c>
      <c r="O762" t="s">
        <v>1899</v>
      </c>
      <c r="P762" t="s">
        <v>42</v>
      </c>
      <c r="Q762" t="s">
        <v>86</v>
      </c>
      <c r="R762" t="s">
        <v>1900</v>
      </c>
      <c r="S762">
        <v>58.32</v>
      </c>
      <c r="T762" s="3"/>
    </row>
    <row r="763" spans="1:20" x14ac:dyDescent="0.3">
      <c r="A763">
        <v>762</v>
      </c>
      <c r="B763" t="s">
        <v>2414</v>
      </c>
      <c r="C763">
        <f t="shared" si="11"/>
        <v>44</v>
      </c>
      <c r="D763" s="1">
        <v>43407</v>
      </c>
      <c r="E763" s="1">
        <v>43411</v>
      </c>
      <c r="F763" t="s">
        <v>46</v>
      </c>
      <c r="G763" t="s">
        <v>367</v>
      </c>
      <c r="H763" t="s">
        <v>368</v>
      </c>
      <c r="I763" t="s">
        <v>37</v>
      </c>
      <c r="J763" t="s">
        <v>23</v>
      </c>
      <c r="K763" t="s">
        <v>1737</v>
      </c>
      <c r="L763" t="s">
        <v>1271</v>
      </c>
      <c r="M763">
        <v>30318</v>
      </c>
      <c r="N763" t="s">
        <v>26</v>
      </c>
      <c r="O763" t="s">
        <v>2415</v>
      </c>
      <c r="P763" t="s">
        <v>42</v>
      </c>
      <c r="Q763" t="s">
        <v>43</v>
      </c>
      <c r="R763" t="s">
        <v>2416</v>
      </c>
      <c r="S763">
        <v>12.39</v>
      </c>
      <c r="T763" s="3"/>
    </row>
    <row r="764" spans="1:20" x14ac:dyDescent="0.3">
      <c r="A764">
        <v>763</v>
      </c>
      <c r="B764" t="s">
        <v>2417</v>
      </c>
      <c r="C764">
        <f t="shared" si="11"/>
        <v>7</v>
      </c>
      <c r="D764" s="1">
        <v>42408</v>
      </c>
      <c r="E764" s="1">
        <v>42413</v>
      </c>
      <c r="F764" t="s">
        <v>46</v>
      </c>
      <c r="G764" t="s">
        <v>2418</v>
      </c>
      <c r="H764" t="s">
        <v>2419</v>
      </c>
      <c r="I764" t="s">
        <v>22</v>
      </c>
      <c r="J764" t="s">
        <v>23</v>
      </c>
      <c r="K764" t="s">
        <v>493</v>
      </c>
      <c r="L764" t="s">
        <v>494</v>
      </c>
      <c r="M764">
        <v>43229</v>
      </c>
      <c r="N764" t="s">
        <v>144</v>
      </c>
      <c r="O764" t="s">
        <v>690</v>
      </c>
      <c r="P764" t="s">
        <v>67</v>
      </c>
      <c r="Q764" t="s">
        <v>68</v>
      </c>
      <c r="R764" t="s">
        <v>691</v>
      </c>
      <c r="S764">
        <v>107.982</v>
      </c>
      <c r="T764" s="3"/>
    </row>
    <row r="765" spans="1:20" x14ac:dyDescent="0.3">
      <c r="A765">
        <v>764</v>
      </c>
      <c r="B765" t="s">
        <v>2420</v>
      </c>
      <c r="C765">
        <f t="shared" si="11"/>
        <v>3</v>
      </c>
      <c r="D765" s="1">
        <v>42017</v>
      </c>
      <c r="E765" s="1">
        <v>42019</v>
      </c>
      <c r="F765" t="s">
        <v>19</v>
      </c>
      <c r="G765" t="s">
        <v>2421</v>
      </c>
      <c r="H765" t="s">
        <v>2422</v>
      </c>
      <c r="I765" t="s">
        <v>37</v>
      </c>
      <c r="J765" t="s">
        <v>23</v>
      </c>
      <c r="K765" t="s">
        <v>2423</v>
      </c>
      <c r="L765" t="s">
        <v>734</v>
      </c>
      <c r="M765">
        <v>71111</v>
      </c>
      <c r="N765" t="s">
        <v>26</v>
      </c>
      <c r="O765" t="s">
        <v>666</v>
      </c>
      <c r="P765" t="s">
        <v>42</v>
      </c>
      <c r="Q765" t="s">
        <v>169</v>
      </c>
      <c r="R765" t="s">
        <v>667</v>
      </c>
      <c r="S765">
        <v>11.36</v>
      </c>
      <c r="T765" s="3"/>
    </row>
    <row r="766" spans="1:20" x14ac:dyDescent="0.3">
      <c r="A766">
        <v>765</v>
      </c>
      <c r="B766" t="s">
        <v>2420</v>
      </c>
      <c r="C766">
        <f t="shared" si="11"/>
        <v>3</v>
      </c>
      <c r="D766" s="1">
        <v>42017</v>
      </c>
      <c r="E766" s="1">
        <v>42019</v>
      </c>
      <c r="F766" t="s">
        <v>19</v>
      </c>
      <c r="G766" t="s">
        <v>2421</v>
      </c>
      <c r="H766" t="s">
        <v>2422</v>
      </c>
      <c r="I766" t="s">
        <v>37</v>
      </c>
      <c r="J766" t="s">
        <v>23</v>
      </c>
      <c r="K766" t="s">
        <v>2423</v>
      </c>
      <c r="L766" t="s">
        <v>734</v>
      </c>
      <c r="M766">
        <v>71111</v>
      </c>
      <c r="N766" t="s">
        <v>26</v>
      </c>
      <c r="O766" t="s">
        <v>2424</v>
      </c>
      <c r="P766" t="s">
        <v>42</v>
      </c>
      <c r="Q766" t="s">
        <v>169</v>
      </c>
      <c r="R766" t="s">
        <v>2425</v>
      </c>
      <c r="S766">
        <v>50.94</v>
      </c>
      <c r="T766" s="3"/>
    </row>
    <row r="767" spans="1:20" x14ac:dyDescent="0.3">
      <c r="A767">
        <v>766</v>
      </c>
      <c r="B767" t="s">
        <v>2420</v>
      </c>
      <c r="C767">
        <f t="shared" si="11"/>
        <v>3</v>
      </c>
      <c r="D767" s="1">
        <v>42017</v>
      </c>
      <c r="E767" s="1">
        <v>42019</v>
      </c>
      <c r="F767" t="s">
        <v>19</v>
      </c>
      <c r="G767" t="s">
        <v>2421</v>
      </c>
      <c r="H767" t="s">
        <v>2422</v>
      </c>
      <c r="I767" t="s">
        <v>37</v>
      </c>
      <c r="J767" t="s">
        <v>23</v>
      </c>
      <c r="K767" t="s">
        <v>2423</v>
      </c>
      <c r="L767" t="s">
        <v>734</v>
      </c>
      <c r="M767">
        <v>71111</v>
      </c>
      <c r="N767" t="s">
        <v>26</v>
      </c>
      <c r="O767" t="s">
        <v>2426</v>
      </c>
      <c r="P767" t="s">
        <v>67</v>
      </c>
      <c r="Q767" t="s">
        <v>157</v>
      </c>
      <c r="R767" t="s">
        <v>2427</v>
      </c>
      <c r="S767">
        <v>646.74</v>
      </c>
      <c r="T767" s="3"/>
    </row>
    <row r="768" spans="1:20" x14ac:dyDescent="0.3">
      <c r="A768">
        <v>767</v>
      </c>
      <c r="B768" t="s">
        <v>2420</v>
      </c>
      <c r="C768">
        <f t="shared" si="11"/>
        <v>3</v>
      </c>
      <c r="D768" s="1">
        <v>42017</v>
      </c>
      <c r="E768" s="1">
        <v>42019</v>
      </c>
      <c r="F768" t="s">
        <v>19</v>
      </c>
      <c r="G768" t="s">
        <v>2421</v>
      </c>
      <c r="H768" t="s">
        <v>2422</v>
      </c>
      <c r="I768" t="s">
        <v>37</v>
      </c>
      <c r="J768" t="s">
        <v>23</v>
      </c>
      <c r="K768" t="s">
        <v>2423</v>
      </c>
      <c r="L768" t="s">
        <v>734</v>
      </c>
      <c r="M768">
        <v>71111</v>
      </c>
      <c r="N768" t="s">
        <v>26</v>
      </c>
      <c r="O768" t="s">
        <v>2428</v>
      </c>
      <c r="P768" t="s">
        <v>42</v>
      </c>
      <c r="Q768" t="s">
        <v>71</v>
      </c>
      <c r="R768" t="s">
        <v>2429</v>
      </c>
      <c r="S768">
        <v>5.64</v>
      </c>
      <c r="T768" s="3"/>
    </row>
    <row r="769" spans="1:20" x14ac:dyDescent="0.3">
      <c r="A769">
        <v>768</v>
      </c>
      <c r="B769" t="s">
        <v>2420</v>
      </c>
      <c r="C769">
        <f t="shared" si="11"/>
        <v>3</v>
      </c>
      <c r="D769" s="1">
        <v>42017</v>
      </c>
      <c r="E769" s="1">
        <v>42019</v>
      </c>
      <c r="F769" t="s">
        <v>19</v>
      </c>
      <c r="G769" t="s">
        <v>2421</v>
      </c>
      <c r="H769" t="s">
        <v>2422</v>
      </c>
      <c r="I769" t="s">
        <v>37</v>
      </c>
      <c r="J769" t="s">
        <v>23</v>
      </c>
      <c r="K769" t="s">
        <v>2423</v>
      </c>
      <c r="L769" t="s">
        <v>734</v>
      </c>
      <c r="M769">
        <v>71111</v>
      </c>
      <c r="N769" t="s">
        <v>26</v>
      </c>
      <c r="O769" t="s">
        <v>2430</v>
      </c>
      <c r="P769" t="s">
        <v>42</v>
      </c>
      <c r="Q769" t="s">
        <v>55</v>
      </c>
      <c r="R769" t="s">
        <v>2431</v>
      </c>
      <c r="S769">
        <v>572.58000000000004</v>
      </c>
      <c r="T769" s="3"/>
    </row>
    <row r="770" spans="1:20" x14ac:dyDescent="0.3">
      <c r="A770">
        <v>769</v>
      </c>
      <c r="B770" t="s">
        <v>2432</v>
      </c>
      <c r="C770">
        <f t="shared" si="11"/>
        <v>20</v>
      </c>
      <c r="D770" s="1">
        <v>42138</v>
      </c>
      <c r="E770" s="1">
        <v>42144</v>
      </c>
      <c r="F770" t="s">
        <v>46</v>
      </c>
      <c r="G770" t="s">
        <v>2433</v>
      </c>
      <c r="H770" t="s">
        <v>2434</v>
      </c>
      <c r="I770" t="s">
        <v>37</v>
      </c>
      <c r="J770" t="s">
        <v>23</v>
      </c>
      <c r="K770" t="s">
        <v>1150</v>
      </c>
      <c r="L770" t="s">
        <v>50</v>
      </c>
      <c r="M770">
        <v>33710</v>
      </c>
      <c r="N770" t="s">
        <v>26</v>
      </c>
      <c r="O770" t="s">
        <v>2435</v>
      </c>
      <c r="P770" t="s">
        <v>28</v>
      </c>
      <c r="Q770" t="s">
        <v>61</v>
      </c>
      <c r="R770" t="s">
        <v>2436</v>
      </c>
      <c r="S770">
        <v>310.88</v>
      </c>
      <c r="T770" s="3"/>
    </row>
    <row r="771" spans="1:20" x14ac:dyDescent="0.3">
      <c r="A771">
        <v>770</v>
      </c>
      <c r="B771" t="s">
        <v>2437</v>
      </c>
      <c r="C771">
        <f t="shared" ref="C771:C834" si="12">WEEKNUM(D771,1)</f>
        <v>20</v>
      </c>
      <c r="D771" s="1">
        <v>42874</v>
      </c>
      <c r="E771" s="1">
        <v>42879</v>
      </c>
      <c r="F771" t="s">
        <v>46</v>
      </c>
      <c r="G771" t="s">
        <v>822</v>
      </c>
      <c r="H771" t="s">
        <v>823</v>
      </c>
      <c r="I771" t="s">
        <v>22</v>
      </c>
      <c r="J771" t="s">
        <v>23</v>
      </c>
      <c r="K771" t="s">
        <v>1126</v>
      </c>
      <c r="L771" t="s">
        <v>315</v>
      </c>
      <c r="M771">
        <v>22204</v>
      </c>
      <c r="N771" t="s">
        <v>26</v>
      </c>
      <c r="O771" t="s">
        <v>2438</v>
      </c>
      <c r="P771" t="s">
        <v>28</v>
      </c>
      <c r="Q771" t="s">
        <v>32</v>
      </c>
      <c r="R771" t="s">
        <v>2439</v>
      </c>
      <c r="S771">
        <v>641.96</v>
      </c>
      <c r="T771" s="3"/>
    </row>
    <row r="772" spans="1:20" x14ac:dyDescent="0.3">
      <c r="A772">
        <v>771</v>
      </c>
      <c r="B772" t="s">
        <v>2440</v>
      </c>
      <c r="C772">
        <f t="shared" si="12"/>
        <v>5</v>
      </c>
      <c r="D772" s="1">
        <v>43130</v>
      </c>
      <c r="E772" s="1">
        <v>43136</v>
      </c>
      <c r="F772" t="s">
        <v>46</v>
      </c>
      <c r="G772" t="s">
        <v>2441</v>
      </c>
      <c r="H772" t="s">
        <v>2442</v>
      </c>
      <c r="I772" t="s">
        <v>37</v>
      </c>
      <c r="J772" t="s">
        <v>23</v>
      </c>
      <c r="K772" t="s">
        <v>1377</v>
      </c>
      <c r="L772" t="s">
        <v>485</v>
      </c>
      <c r="M772">
        <v>50315</v>
      </c>
      <c r="N772" t="s">
        <v>101</v>
      </c>
      <c r="O772" t="s">
        <v>2443</v>
      </c>
      <c r="P772" t="s">
        <v>42</v>
      </c>
      <c r="Q772" t="s">
        <v>71</v>
      </c>
      <c r="R772" t="s">
        <v>2444</v>
      </c>
      <c r="S772">
        <v>18.28</v>
      </c>
      <c r="T772" s="3"/>
    </row>
    <row r="773" spans="1:20" x14ac:dyDescent="0.3">
      <c r="A773">
        <v>772</v>
      </c>
      <c r="B773" t="s">
        <v>2440</v>
      </c>
      <c r="C773">
        <f t="shared" si="12"/>
        <v>5</v>
      </c>
      <c r="D773" s="1">
        <v>43130</v>
      </c>
      <c r="E773" s="1">
        <v>43136</v>
      </c>
      <c r="F773" t="s">
        <v>46</v>
      </c>
      <c r="G773" t="s">
        <v>2441</v>
      </c>
      <c r="H773" t="s">
        <v>2442</v>
      </c>
      <c r="I773" t="s">
        <v>37</v>
      </c>
      <c r="J773" t="s">
        <v>23</v>
      </c>
      <c r="K773" t="s">
        <v>1377</v>
      </c>
      <c r="L773" t="s">
        <v>485</v>
      </c>
      <c r="M773">
        <v>50315</v>
      </c>
      <c r="N773" t="s">
        <v>101</v>
      </c>
      <c r="O773" t="s">
        <v>1203</v>
      </c>
      <c r="P773" t="s">
        <v>67</v>
      </c>
      <c r="Q773" t="s">
        <v>68</v>
      </c>
      <c r="R773" t="s">
        <v>1204</v>
      </c>
      <c r="S773">
        <v>207</v>
      </c>
      <c r="T773" s="3"/>
    </row>
    <row r="774" spans="1:20" x14ac:dyDescent="0.3">
      <c r="A774">
        <v>773</v>
      </c>
      <c r="B774" t="s">
        <v>2440</v>
      </c>
      <c r="C774">
        <f t="shared" si="12"/>
        <v>5</v>
      </c>
      <c r="D774" s="1">
        <v>43130</v>
      </c>
      <c r="E774" s="1">
        <v>43136</v>
      </c>
      <c r="F774" t="s">
        <v>46</v>
      </c>
      <c r="G774" t="s">
        <v>2441</v>
      </c>
      <c r="H774" t="s">
        <v>2442</v>
      </c>
      <c r="I774" t="s">
        <v>37</v>
      </c>
      <c r="J774" t="s">
        <v>23</v>
      </c>
      <c r="K774" t="s">
        <v>1377</v>
      </c>
      <c r="L774" t="s">
        <v>485</v>
      </c>
      <c r="M774">
        <v>50315</v>
      </c>
      <c r="N774" t="s">
        <v>101</v>
      </c>
      <c r="O774" t="s">
        <v>2445</v>
      </c>
      <c r="P774" t="s">
        <v>42</v>
      </c>
      <c r="Q774" t="s">
        <v>71</v>
      </c>
      <c r="R774" t="s">
        <v>2446</v>
      </c>
      <c r="S774">
        <v>32.35</v>
      </c>
      <c r="T774" s="3"/>
    </row>
    <row r="775" spans="1:20" x14ac:dyDescent="0.3">
      <c r="A775">
        <v>774</v>
      </c>
      <c r="B775" t="s">
        <v>2440</v>
      </c>
      <c r="C775">
        <f t="shared" si="12"/>
        <v>5</v>
      </c>
      <c r="D775" s="1">
        <v>43130</v>
      </c>
      <c r="E775" s="1">
        <v>43136</v>
      </c>
      <c r="F775" t="s">
        <v>46</v>
      </c>
      <c r="G775" t="s">
        <v>2441</v>
      </c>
      <c r="H775" t="s">
        <v>2442</v>
      </c>
      <c r="I775" t="s">
        <v>37</v>
      </c>
      <c r="J775" t="s">
        <v>23</v>
      </c>
      <c r="K775" t="s">
        <v>1377</v>
      </c>
      <c r="L775" t="s">
        <v>485</v>
      </c>
      <c r="M775">
        <v>50315</v>
      </c>
      <c r="N775" t="s">
        <v>101</v>
      </c>
      <c r="O775" t="s">
        <v>70</v>
      </c>
      <c r="P775" t="s">
        <v>42</v>
      </c>
      <c r="Q775" t="s">
        <v>71</v>
      </c>
      <c r="R775" t="s">
        <v>72</v>
      </c>
      <c r="S775">
        <v>7.71</v>
      </c>
      <c r="T775" s="3"/>
    </row>
    <row r="776" spans="1:20" x14ac:dyDescent="0.3">
      <c r="A776">
        <v>775</v>
      </c>
      <c r="B776" t="s">
        <v>2440</v>
      </c>
      <c r="C776">
        <f t="shared" si="12"/>
        <v>5</v>
      </c>
      <c r="D776" s="1">
        <v>43130</v>
      </c>
      <c r="E776" s="1">
        <v>43136</v>
      </c>
      <c r="F776" t="s">
        <v>46</v>
      </c>
      <c r="G776" t="s">
        <v>2441</v>
      </c>
      <c r="H776" t="s">
        <v>2442</v>
      </c>
      <c r="I776" t="s">
        <v>37</v>
      </c>
      <c r="J776" t="s">
        <v>23</v>
      </c>
      <c r="K776" t="s">
        <v>1377</v>
      </c>
      <c r="L776" t="s">
        <v>485</v>
      </c>
      <c r="M776">
        <v>50315</v>
      </c>
      <c r="N776" t="s">
        <v>101</v>
      </c>
      <c r="O776" t="s">
        <v>2447</v>
      </c>
      <c r="P776" t="s">
        <v>42</v>
      </c>
      <c r="Q776" t="s">
        <v>64</v>
      </c>
      <c r="R776" t="s">
        <v>2448</v>
      </c>
      <c r="S776">
        <v>40.299999999999997</v>
      </c>
      <c r="T776" s="3"/>
    </row>
    <row r="777" spans="1:20" x14ac:dyDescent="0.3">
      <c r="A777">
        <v>776</v>
      </c>
      <c r="B777" t="s">
        <v>2440</v>
      </c>
      <c r="C777">
        <f t="shared" si="12"/>
        <v>5</v>
      </c>
      <c r="D777" s="1">
        <v>43130</v>
      </c>
      <c r="E777" s="1">
        <v>43136</v>
      </c>
      <c r="F777" t="s">
        <v>46</v>
      </c>
      <c r="G777" t="s">
        <v>2441</v>
      </c>
      <c r="H777" t="s">
        <v>2442</v>
      </c>
      <c r="I777" t="s">
        <v>37</v>
      </c>
      <c r="J777" t="s">
        <v>23</v>
      </c>
      <c r="K777" t="s">
        <v>1377</v>
      </c>
      <c r="L777" t="s">
        <v>485</v>
      </c>
      <c r="M777">
        <v>50315</v>
      </c>
      <c r="N777" t="s">
        <v>101</v>
      </c>
      <c r="O777" t="s">
        <v>2449</v>
      </c>
      <c r="P777" t="s">
        <v>28</v>
      </c>
      <c r="Q777" t="s">
        <v>61</v>
      </c>
      <c r="R777" t="s">
        <v>2450</v>
      </c>
      <c r="S777">
        <v>34.58</v>
      </c>
      <c r="T777" s="3"/>
    </row>
    <row r="778" spans="1:20" x14ac:dyDescent="0.3">
      <c r="A778">
        <v>777</v>
      </c>
      <c r="B778" t="s">
        <v>2451</v>
      </c>
      <c r="C778">
        <f t="shared" si="12"/>
        <v>27</v>
      </c>
      <c r="D778" s="1">
        <v>42184</v>
      </c>
      <c r="E778" s="1">
        <v>42191</v>
      </c>
      <c r="F778" t="s">
        <v>46</v>
      </c>
      <c r="G778" t="s">
        <v>2452</v>
      </c>
      <c r="H778" t="s">
        <v>2453</v>
      </c>
      <c r="I778" t="s">
        <v>22</v>
      </c>
      <c r="J778" t="s">
        <v>23</v>
      </c>
      <c r="K778" t="s">
        <v>1006</v>
      </c>
      <c r="L778" t="s">
        <v>494</v>
      </c>
      <c r="M778">
        <v>45231</v>
      </c>
      <c r="N778" t="s">
        <v>144</v>
      </c>
      <c r="O778" t="s">
        <v>2454</v>
      </c>
      <c r="P778" t="s">
        <v>42</v>
      </c>
      <c r="Q778" t="s">
        <v>64</v>
      </c>
      <c r="R778" t="s">
        <v>2455</v>
      </c>
      <c r="S778">
        <v>32.76</v>
      </c>
      <c r="T778" s="3"/>
    </row>
    <row r="779" spans="1:20" x14ac:dyDescent="0.3">
      <c r="A779">
        <v>778</v>
      </c>
      <c r="B779" t="s">
        <v>2456</v>
      </c>
      <c r="C779">
        <f t="shared" si="12"/>
        <v>35</v>
      </c>
      <c r="D779" s="1">
        <v>42603</v>
      </c>
      <c r="E779" s="1">
        <v>42605</v>
      </c>
      <c r="F779" t="s">
        <v>184</v>
      </c>
      <c r="G779" t="s">
        <v>1067</v>
      </c>
      <c r="H779" t="s">
        <v>1068</v>
      </c>
      <c r="I779" t="s">
        <v>98</v>
      </c>
      <c r="J779" t="s">
        <v>23</v>
      </c>
      <c r="K779" t="s">
        <v>123</v>
      </c>
      <c r="L779" t="s">
        <v>39</v>
      </c>
      <c r="M779">
        <v>94110</v>
      </c>
      <c r="N779" t="s">
        <v>40</v>
      </c>
      <c r="O779" t="s">
        <v>2457</v>
      </c>
      <c r="P779" t="s">
        <v>28</v>
      </c>
      <c r="Q779" t="s">
        <v>32</v>
      </c>
      <c r="R779" t="s">
        <v>2458</v>
      </c>
      <c r="S779">
        <v>544.00800000000004</v>
      </c>
      <c r="T779" s="3"/>
    </row>
    <row r="780" spans="1:20" x14ac:dyDescent="0.3">
      <c r="A780">
        <v>779</v>
      </c>
      <c r="B780" t="s">
        <v>2456</v>
      </c>
      <c r="C780">
        <f t="shared" si="12"/>
        <v>35</v>
      </c>
      <c r="D780" s="1">
        <v>42603</v>
      </c>
      <c r="E780" s="1">
        <v>42605</v>
      </c>
      <c r="F780" t="s">
        <v>184</v>
      </c>
      <c r="G780" t="s">
        <v>1067</v>
      </c>
      <c r="H780" t="s">
        <v>1068</v>
      </c>
      <c r="I780" t="s">
        <v>98</v>
      </c>
      <c r="J780" t="s">
        <v>23</v>
      </c>
      <c r="K780" t="s">
        <v>123</v>
      </c>
      <c r="L780" t="s">
        <v>39</v>
      </c>
      <c r="M780">
        <v>94110</v>
      </c>
      <c r="N780" t="s">
        <v>40</v>
      </c>
      <c r="O780" t="s">
        <v>1451</v>
      </c>
      <c r="P780" t="s">
        <v>42</v>
      </c>
      <c r="Q780" t="s">
        <v>86</v>
      </c>
      <c r="R780" t="s">
        <v>1452</v>
      </c>
      <c r="S780">
        <v>59.94</v>
      </c>
      <c r="T780" s="3"/>
    </row>
    <row r="781" spans="1:20" x14ac:dyDescent="0.3">
      <c r="A781">
        <v>780</v>
      </c>
      <c r="B781" t="s">
        <v>2456</v>
      </c>
      <c r="C781">
        <f t="shared" si="12"/>
        <v>35</v>
      </c>
      <c r="D781" s="1">
        <v>42603</v>
      </c>
      <c r="E781" s="1">
        <v>42605</v>
      </c>
      <c r="F781" t="s">
        <v>184</v>
      </c>
      <c r="G781" t="s">
        <v>1067</v>
      </c>
      <c r="H781" t="s">
        <v>1068</v>
      </c>
      <c r="I781" t="s">
        <v>98</v>
      </c>
      <c r="J781" t="s">
        <v>23</v>
      </c>
      <c r="K781" t="s">
        <v>123</v>
      </c>
      <c r="L781" t="s">
        <v>39</v>
      </c>
      <c r="M781">
        <v>94110</v>
      </c>
      <c r="N781" t="s">
        <v>40</v>
      </c>
      <c r="O781" t="s">
        <v>1420</v>
      </c>
      <c r="P781" t="s">
        <v>42</v>
      </c>
      <c r="Q781" t="s">
        <v>86</v>
      </c>
      <c r="R781" t="s">
        <v>1421</v>
      </c>
      <c r="S781">
        <v>23.92</v>
      </c>
      <c r="T781" s="3"/>
    </row>
    <row r="782" spans="1:20" x14ac:dyDescent="0.3">
      <c r="A782">
        <v>781</v>
      </c>
      <c r="B782" t="s">
        <v>2456</v>
      </c>
      <c r="C782">
        <f t="shared" si="12"/>
        <v>35</v>
      </c>
      <c r="D782" s="1">
        <v>42603</v>
      </c>
      <c r="E782" s="1">
        <v>42605</v>
      </c>
      <c r="F782" t="s">
        <v>184</v>
      </c>
      <c r="G782" t="s">
        <v>1067</v>
      </c>
      <c r="H782" t="s">
        <v>1068</v>
      </c>
      <c r="I782" t="s">
        <v>98</v>
      </c>
      <c r="J782" t="s">
        <v>23</v>
      </c>
      <c r="K782" t="s">
        <v>123</v>
      </c>
      <c r="L782" t="s">
        <v>39</v>
      </c>
      <c r="M782">
        <v>94110</v>
      </c>
      <c r="N782" t="s">
        <v>40</v>
      </c>
      <c r="O782" t="s">
        <v>2459</v>
      </c>
      <c r="P782" t="s">
        <v>42</v>
      </c>
      <c r="Q782" t="s">
        <v>86</v>
      </c>
      <c r="R782" t="s">
        <v>2460</v>
      </c>
      <c r="S782">
        <v>4.28</v>
      </c>
      <c r="T782" s="3"/>
    </row>
    <row r="783" spans="1:20" x14ac:dyDescent="0.3">
      <c r="A783">
        <v>782</v>
      </c>
      <c r="B783" t="s">
        <v>2461</v>
      </c>
      <c r="C783">
        <f t="shared" si="12"/>
        <v>41</v>
      </c>
      <c r="D783" s="1">
        <v>42646</v>
      </c>
      <c r="E783" s="1">
        <v>42649</v>
      </c>
      <c r="F783" t="s">
        <v>19</v>
      </c>
      <c r="G783" t="s">
        <v>2462</v>
      </c>
      <c r="H783" t="s">
        <v>2463</v>
      </c>
      <c r="I783" t="s">
        <v>22</v>
      </c>
      <c r="J783" t="s">
        <v>23</v>
      </c>
      <c r="K783" t="s">
        <v>493</v>
      </c>
      <c r="L783" t="s">
        <v>494</v>
      </c>
      <c r="M783">
        <v>43229</v>
      </c>
      <c r="N783" t="s">
        <v>144</v>
      </c>
      <c r="O783" t="s">
        <v>1597</v>
      </c>
      <c r="P783" t="s">
        <v>42</v>
      </c>
      <c r="Q783" t="s">
        <v>71</v>
      </c>
      <c r="R783" t="s">
        <v>1598</v>
      </c>
      <c r="S783">
        <v>32.07</v>
      </c>
      <c r="T783" s="3"/>
    </row>
    <row r="784" spans="1:20" x14ac:dyDescent="0.3">
      <c r="A784">
        <v>783</v>
      </c>
      <c r="B784" t="s">
        <v>2461</v>
      </c>
      <c r="C784">
        <f t="shared" si="12"/>
        <v>41</v>
      </c>
      <c r="D784" s="1">
        <v>42646</v>
      </c>
      <c r="E784" s="1">
        <v>42649</v>
      </c>
      <c r="F784" t="s">
        <v>19</v>
      </c>
      <c r="G784" t="s">
        <v>2462</v>
      </c>
      <c r="H784" t="s">
        <v>2463</v>
      </c>
      <c r="I784" t="s">
        <v>22</v>
      </c>
      <c r="J784" t="s">
        <v>23</v>
      </c>
      <c r="K784" t="s">
        <v>493</v>
      </c>
      <c r="L784" t="s">
        <v>494</v>
      </c>
      <c r="M784">
        <v>43229</v>
      </c>
      <c r="N784" t="s">
        <v>144</v>
      </c>
      <c r="O784" t="s">
        <v>242</v>
      </c>
      <c r="P784" t="s">
        <v>67</v>
      </c>
      <c r="Q784" t="s">
        <v>157</v>
      </c>
      <c r="R784" t="s">
        <v>243</v>
      </c>
      <c r="S784">
        <v>24</v>
      </c>
      <c r="T784" s="3"/>
    </row>
    <row r="785" spans="1:20" x14ac:dyDescent="0.3">
      <c r="A785">
        <v>784</v>
      </c>
      <c r="B785" t="s">
        <v>2461</v>
      </c>
      <c r="C785">
        <f t="shared" si="12"/>
        <v>41</v>
      </c>
      <c r="D785" s="1">
        <v>42646</v>
      </c>
      <c r="E785" s="1">
        <v>42649</v>
      </c>
      <c r="F785" t="s">
        <v>19</v>
      </c>
      <c r="G785" t="s">
        <v>2462</v>
      </c>
      <c r="H785" t="s">
        <v>2463</v>
      </c>
      <c r="I785" t="s">
        <v>22</v>
      </c>
      <c r="J785" t="s">
        <v>23</v>
      </c>
      <c r="K785" t="s">
        <v>493</v>
      </c>
      <c r="L785" t="s">
        <v>494</v>
      </c>
      <c r="M785">
        <v>43229</v>
      </c>
      <c r="N785" t="s">
        <v>144</v>
      </c>
      <c r="O785" t="s">
        <v>2464</v>
      </c>
      <c r="P785" t="s">
        <v>28</v>
      </c>
      <c r="Q785" t="s">
        <v>29</v>
      </c>
      <c r="R785" t="s">
        <v>2465</v>
      </c>
      <c r="S785">
        <v>35.49</v>
      </c>
      <c r="T785" s="3"/>
    </row>
    <row r="786" spans="1:20" x14ac:dyDescent="0.3">
      <c r="A786">
        <v>785</v>
      </c>
      <c r="B786" t="s">
        <v>2461</v>
      </c>
      <c r="C786">
        <f t="shared" si="12"/>
        <v>41</v>
      </c>
      <c r="D786" s="1">
        <v>42646</v>
      </c>
      <c r="E786" s="1">
        <v>42649</v>
      </c>
      <c r="F786" t="s">
        <v>19</v>
      </c>
      <c r="G786" t="s">
        <v>2462</v>
      </c>
      <c r="H786" t="s">
        <v>2463</v>
      </c>
      <c r="I786" t="s">
        <v>22</v>
      </c>
      <c r="J786" t="s">
        <v>23</v>
      </c>
      <c r="K786" t="s">
        <v>493</v>
      </c>
      <c r="L786" t="s">
        <v>494</v>
      </c>
      <c r="M786">
        <v>43229</v>
      </c>
      <c r="N786" t="s">
        <v>144</v>
      </c>
      <c r="O786" t="s">
        <v>2466</v>
      </c>
      <c r="P786" t="s">
        <v>67</v>
      </c>
      <c r="Q786" t="s">
        <v>157</v>
      </c>
      <c r="R786" t="s">
        <v>2467</v>
      </c>
      <c r="S786">
        <v>47.984000000000002</v>
      </c>
      <c r="T786" s="3"/>
    </row>
    <row r="787" spans="1:20" x14ac:dyDescent="0.3">
      <c r="A787">
        <v>786</v>
      </c>
      <c r="B787" t="s">
        <v>2468</v>
      </c>
      <c r="C787">
        <f t="shared" si="12"/>
        <v>22</v>
      </c>
      <c r="D787" s="1">
        <v>42513</v>
      </c>
      <c r="E787" s="1">
        <v>42518</v>
      </c>
      <c r="F787" t="s">
        <v>46</v>
      </c>
      <c r="G787" t="s">
        <v>893</v>
      </c>
      <c r="H787" t="s">
        <v>894</v>
      </c>
      <c r="I787" t="s">
        <v>37</v>
      </c>
      <c r="J787" t="s">
        <v>23</v>
      </c>
      <c r="K787" t="s">
        <v>378</v>
      </c>
      <c r="L787" t="s">
        <v>379</v>
      </c>
      <c r="M787">
        <v>29203</v>
      </c>
      <c r="N787" t="s">
        <v>26</v>
      </c>
      <c r="O787" t="s">
        <v>2469</v>
      </c>
      <c r="P787" t="s">
        <v>42</v>
      </c>
      <c r="Q787" t="s">
        <v>169</v>
      </c>
      <c r="R787" t="s">
        <v>2470</v>
      </c>
      <c r="S787">
        <v>186.69</v>
      </c>
      <c r="T787" s="3"/>
    </row>
    <row r="788" spans="1:20" x14ac:dyDescent="0.3">
      <c r="A788">
        <v>787</v>
      </c>
      <c r="B788" t="s">
        <v>2471</v>
      </c>
      <c r="C788">
        <f t="shared" si="12"/>
        <v>11</v>
      </c>
      <c r="D788" s="1">
        <v>43176</v>
      </c>
      <c r="E788" s="1">
        <v>43180</v>
      </c>
      <c r="F788" t="s">
        <v>19</v>
      </c>
      <c r="G788" t="s">
        <v>482</v>
      </c>
      <c r="H788" t="s">
        <v>483</v>
      </c>
      <c r="I788" t="s">
        <v>22</v>
      </c>
      <c r="J788" t="s">
        <v>23</v>
      </c>
      <c r="K788" t="s">
        <v>2472</v>
      </c>
      <c r="L788" t="s">
        <v>39</v>
      </c>
      <c r="M788">
        <v>93534</v>
      </c>
      <c r="N788" t="s">
        <v>40</v>
      </c>
      <c r="O788" t="s">
        <v>2473</v>
      </c>
      <c r="P788" t="s">
        <v>42</v>
      </c>
      <c r="Q788" t="s">
        <v>71</v>
      </c>
      <c r="R788" t="s">
        <v>2474</v>
      </c>
      <c r="S788">
        <v>17.456</v>
      </c>
      <c r="T788" s="3"/>
    </row>
    <row r="789" spans="1:20" x14ac:dyDescent="0.3">
      <c r="A789">
        <v>788</v>
      </c>
      <c r="B789" t="s">
        <v>2475</v>
      </c>
      <c r="C789">
        <f t="shared" si="12"/>
        <v>51</v>
      </c>
      <c r="D789" s="1">
        <v>42716</v>
      </c>
      <c r="E789" s="1">
        <v>42720</v>
      </c>
      <c r="F789" t="s">
        <v>46</v>
      </c>
      <c r="G789" t="s">
        <v>2476</v>
      </c>
      <c r="H789" t="s">
        <v>2477</v>
      </c>
      <c r="I789" t="s">
        <v>22</v>
      </c>
      <c r="J789" t="s">
        <v>23</v>
      </c>
      <c r="K789" t="s">
        <v>2472</v>
      </c>
      <c r="L789" t="s">
        <v>39</v>
      </c>
      <c r="M789">
        <v>93534</v>
      </c>
      <c r="N789" t="s">
        <v>40</v>
      </c>
      <c r="O789" t="s">
        <v>2478</v>
      </c>
      <c r="P789" t="s">
        <v>28</v>
      </c>
      <c r="Q789" t="s">
        <v>32</v>
      </c>
      <c r="R789" t="s">
        <v>2479</v>
      </c>
      <c r="S789">
        <v>348.928</v>
      </c>
      <c r="T789" s="3"/>
    </row>
    <row r="790" spans="1:20" x14ac:dyDescent="0.3">
      <c r="A790">
        <v>789</v>
      </c>
      <c r="B790" t="s">
        <v>2480</v>
      </c>
      <c r="C790">
        <f t="shared" si="12"/>
        <v>27</v>
      </c>
      <c r="D790" s="1">
        <v>42547</v>
      </c>
      <c r="E790" s="1">
        <v>42551</v>
      </c>
      <c r="F790" t="s">
        <v>46</v>
      </c>
      <c r="G790" t="s">
        <v>1675</v>
      </c>
      <c r="H790" t="s">
        <v>1676</v>
      </c>
      <c r="I790" t="s">
        <v>22</v>
      </c>
      <c r="J790" t="s">
        <v>23</v>
      </c>
      <c r="K790" t="s">
        <v>1465</v>
      </c>
      <c r="L790" t="s">
        <v>315</v>
      </c>
      <c r="M790">
        <v>23223</v>
      </c>
      <c r="N790" t="s">
        <v>26</v>
      </c>
      <c r="O790" t="s">
        <v>1495</v>
      </c>
      <c r="P790" t="s">
        <v>42</v>
      </c>
      <c r="Q790" t="s">
        <v>71</v>
      </c>
      <c r="R790" t="s">
        <v>1496</v>
      </c>
      <c r="S790">
        <v>143.96</v>
      </c>
      <c r="T790" s="3"/>
    </row>
    <row r="791" spans="1:20" x14ac:dyDescent="0.3">
      <c r="A791">
        <v>790</v>
      </c>
      <c r="B791" t="s">
        <v>2480</v>
      </c>
      <c r="C791">
        <f t="shared" si="12"/>
        <v>27</v>
      </c>
      <c r="D791" s="1">
        <v>42547</v>
      </c>
      <c r="E791" s="1">
        <v>42551</v>
      </c>
      <c r="F791" t="s">
        <v>46</v>
      </c>
      <c r="G791" t="s">
        <v>1675</v>
      </c>
      <c r="H791" t="s">
        <v>1676</v>
      </c>
      <c r="I791" t="s">
        <v>22</v>
      </c>
      <c r="J791" t="s">
        <v>23</v>
      </c>
      <c r="K791" t="s">
        <v>1465</v>
      </c>
      <c r="L791" t="s">
        <v>315</v>
      </c>
      <c r="M791">
        <v>23223</v>
      </c>
      <c r="N791" t="s">
        <v>26</v>
      </c>
      <c r="O791" t="s">
        <v>1636</v>
      </c>
      <c r="P791" t="s">
        <v>42</v>
      </c>
      <c r="Q791" t="s">
        <v>55</v>
      </c>
      <c r="R791" t="s">
        <v>1637</v>
      </c>
      <c r="S791">
        <v>15.42</v>
      </c>
      <c r="T791" s="3"/>
    </row>
    <row r="792" spans="1:20" x14ac:dyDescent="0.3">
      <c r="A792">
        <v>791</v>
      </c>
      <c r="B792" t="s">
        <v>2480</v>
      </c>
      <c r="C792">
        <f t="shared" si="12"/>
        <v>27</v>
      </c>
      <c r="D792" s="1">
        <v>42547</v>
      </c>
      <c r="E792" s="1">
        <v>42551</v>
      </c>
      <c r="F792" t="s">
        <v>46</v>
      </c>
      <c r="G792" t="s">
        <v>1675</v>
      </c>
      <c r="H792" t="s">
        <v>1676</v>
      </c>
      <c r="I792" t="s">
        <v>22</v>
      </c>
      <c r="J792" t="s">
        <v>23</v>
      </c>
      <c r="K792" t="s">
        <v>1465</v>
      </c>
      <c r="L792" t="s">
        <v>315</v>
      </c>
      <c r="M792">
        <v>23223</v>
      </c>
      <c r="N792" t="s">
        <v>26</v>
      </c>
      <c r="O792" t="s">
        <v>2481</v>
      </c>
      <c r="P792" t="s">
        <v>42</v>
      </c>
      <c r="Q792" t="s">
        <v>71</v>
      </c>
      <c r="R792" t="s">
        <v>2482</v>
      </c>
      <c r="S792">
        <v>43.04</v>
      </c>
      <c r="T792" s="3"/>
    </row>
    <row r="793" spans="1:20" x14ac:dyDescent="0.3">
      <c r="A793">
        <v>792</v>
      </c>
      <c r="B793" t="s">
        <v>2480</v>
      </c>
      <c r="C793">
        <f t="shared" si="12"/>
        <v>27</v>
      </c>
      <c r="D793" s="1">
        <v>42547</v>
      </c>
      <c r="E793" s="1">
        <v>42551</v>
      </c>
      <c r="F793" t="s">
        <v>46</v>
      </c>
      <c r="G793" t="s">
        <v>1675</v>
      </c>
      <c r="H793" t="s">
        <v>1676</v>
      </c>
      <c r="I793" t="s">
        <v>22</v>
      </c>
      <c r="J793" t="s">
        <v>23</v>
      </c>
      <c r="K793" t="s">
        <v>1465</v>
      </c>
      <c r="L793" t="s">
        <v>315</v>
      </c>
      <c r="M793">
        <v>23223</v>
      </c>
      <c r="N793" t="s">
        <v>26</v>
      </c>
      <c r="O793" t="s">
        <v>2483</v>
      </c>
      <c r="P793" t="s">
        <v>28</v>
      </c>
      <c r="Q793" t="s">
        <v>32</v>
      </c>
      <c r="R793" t="s">
        <v>2484</v>
      </c>
      <c r="S793">
        <v>332.94</v>
      </c>
      <c r="T793" s="3"/>
    </row>
    <row r="794" spans="1:20" x14ac:dyDescent="0.3">
      <c r="A794">
        <v>793</v>
      </c>
      <c r="B794" t="s">
        <v>2485</v>
      </c>
      <c r="C794">
        <f t="shared" si="12"/>
        <v>20</v>
      </c>
      <c r="D794" s="1">
        <v>42875</v>
      </c>
      <c r="E794" s="1">
        <v>42875</v>
      </c>
      <c r="F794" t="s">
        <v>1289</v>
      </c>
      <c r="G794" t="s">
        <v>2486</v>
      </c>
      <c r="H794" t="s">
        <v>2487</v>
      </c>
      <c r="I794" t="s">
        <v>22</v>
      </c>
      <c r="J794" t="s">
        <v>23</v>
      </c>
      <c r="K794" t="s">
        <v>2488</v>
      </c>
      <c r="L794" t="s">
        <v>84</v>
      </c>
      <c r="M794">
        <v>28806</v>
      </c>
      <c r="N794" t="s">
        <v>26</v>
      </c>
      <c r="O794" t="s">
        <v>2489</v>
      </c>
      <c r="P794" t="s">
        <v>67</v>
      </c>
      <c r="Q794" t="s">
        <v>68</v>
      </c>
      <c r="R794" t="s">
        <v>2490</v>
      </c>
      <c r="S794">
        <v>1363.96</v>
      </c>
      <c r="T794" s="3"/>
    </row>
    <row r="795" spans="1:20" x14ac:dyDescent="0.3">
      <c r="A795">
        <v>794</v>
      </c>
      <c r="B795" t="s">
        <v>2491</v>
      </c>
      <c r="C795">
        <f t="shared" si="12"/>
        <v>39</v>
      </c>
      <c r="D795" s="1">
        <v>42267</v>
      </c>
      <c r="E795" s="1">
        <v>42273</v>
      </c>
      <c r="F795" t="s">
        <v>46</v>
      </c>
      <c r="G795" t="s">
        <v>2492</v>
      </c>
      <c r="H795" t="s">
        <v>2493</v>
      </c>
      <c r="I795" t="s">
        <v>22</v>
      </c>
      <c r="J795" t="s">
        <v>23</v>
      </c>
      <c r="K795" t="s">
        <v>123</v>
      </c>
      <c r="L795" t="s">
        <v>39</v>
      </c>
      <c r="M795">
        <v>94110</v>
      </c>
      <c r="N795" t="s">
        <v>40</v>
      </c>
      <c r="O795" t="s">
        <v>2494</v>
      </c>
      <c r="P795" t="s">
        <v>42</v>
      </c>
      <c r="Q795" t="s">
        <v>43</v>
      </c>
      <c r="R795" t="s">
        <v>2495</v>
      </c>
      <c r="S795">
        <v>9.9600000000000009</v>
      </c>
      <c r="T795" s="3"/>
    </row>
    <row r="796" spans="1:20" x14ac:dyDescent="0.3">
      <c r="A796">
        <v>795</v>
      </c>
      <c r="B796" t="s">
        <v>2491</v>
      </c>
      <c r="C796">
        <f t="shared" si="12"/>
        <v>39</v>
      </c>
      <c r="D796" s="1">
        <v>42267</v>
      </c>
      <c r="E796" s="1">
        <v>42273</v>
      </c>
      <c r="F796" t="s">
        <v>46</v>
      </c>
      <c r="G796" t="s">
        <v>2492</v>
      </c>
      <c r="H796" t="s">
        <v>2493</v>
      </c>
      <c r="I796" t="s">
        <v>22</v>
      </c>
      <c r="J796" t="s">
        <v>23</v>
      </c>
      <c r="K796" t="s">
        <v>123</v>
      </c>
      <c r="L796" t="s">
        <v>39</v>
      </c>
      <c r="M796">
        <v>94110</v>
      </c>
      <c r="N796" t="s">
        <v>40</v>
      </c>
      <c r="O796" t="s">
        <v>1435</v>
      </c>
      <c r="P796" t="s">
        <v>42</v>
      </c>
      <c r="Q796" t="s">
        <v>86</v>
      </c>
      <c r="R796" t="s">
        <v>1436</v>
      </c>
      <c r="S796">
        <v>21.72</v>
      </c>
      <c r="T796" s="3"/>
    </row>
    <row r="797" spans="1:20" x14ac:dyDescent="0.3">
      <c r="A797">
        <v>796</v>
      </c>
      <c r="B797" t="s">
        <v>2496</v>
      </c>
      <c r="C797">
        <f t="shared" si="12"/>
        <v>38</v>
      </c>
      <c r="D797" s="1">
        <v>43364</v>
      </c>
      <c r="E797" s="1">
        <v>43369</v>
      </c>
      <c r="F797" t="s">
        <v>46</v>
      </c>
      <c r="G797" t="s">
        <v>2497</v>
      </c>
      <c r="H797" t="s">
        <v>2498</v>
      </c>
      <c r="I797" t="s">
        <v>22</v>
      </c>
      <c r="J797" t="s">
        <v>23</v>
      </c>
      <c r="K797" t="s">
        <v>385</v>
      </c>
      <c r="L797" t="s">
        <v>225</v>
      </c>
      <c r="M797">
        <v>55901</v>
      </c>
      <c r="N797" t="s">
        <v>101</v>
      </c>
      <c r="O797" t="s">
        <v>2392</v>
      </c>
      <c r="P797" t="s">
        <v>42</v>
      </c>
      <c r="Q797" t="s">
        <v>71</v>
      </c>
      <c r="R797" t="s">
        <v>2393</v>
      </c>
      <c r="S797">
        <v>20.16</v>
      </c>
      <c r="T797" s="3"/>
    </row>
    <row r="798" spans="1:20" x14ac:dyDescent="0.3">
      <c r="A798">
        <v>797</v>
      </c>
      <c r="B798" t="s">
        <v>2499</v>
      </c>
      <c r="C798">
        <f t="shared" si="12"/>
        <v>52</v>
      </c>
      <c r="D798" s="1">
        <v>42728</v>
      </c>
      <c r="E798" s="1">
        <v>42730</v>
      </c>
      <c r="F798" t="s">
        <v>184</v>
      </c>
      <c r="G798" t="s">
        <v>908</v>
      </c>
      <c r="H798" t="s">
        <v>909</v>
      </c>
      <c r="I798" t="s">
        <v>37</v>
      </c>
      <c r="J798" t="s">
        <v>23</v>
      </c>
      <c r="K798" t="s">
        <v>385</v>
      </c>
      <c r="L798" t="s">
        <v>263</v>
      </c>
      <c r="M798">
        <v>14609</v>
      </c>
      <c r="N798" t="s">
        <v>144</v>
      </c>
      <c r="O798" t="s">
        <v>2500</v>
      </c>
      <c r="P798" t="s">
        <v>42</v>
      </c>
      <c r="Q798" t="s">
        <v>86</v>
      </c>
      <c r="R798" t="s">
        <v>2501</v>
      </c>
      <c r="S798">
        <v>132.79</v>
      </c>
      <c r="T798" s="3"/>
    </row>
    <row r="799" spans="1:20" x14ac:dyDescent="0.3">
      <c r="A799">
        <v>798</v>
      </c>
      <c r="B799" t="s">
        <v>2499</v>
      </c>
      <c r="C799">
        <f t="shared" si="12"/>
        <v>52</v>
      </c>
      <c r="D799" s="1">
        <v>42728</v>
      </c>
      <c r="E799" s="1">
        <v>42730</v>
      </c>
      <c r="F799" t="s">
        <v>184</v>
      </c>
      <c r="G799" t="s">
        <v>908</v>
      </c>
      <c r="H799" t="s">
        <v>909</v>
      </c>
      <c r="I799" t="s">
        <v>37</v>
      </c>
      <c r="J799" t="s">
        <v>23</v>
      </c>
      <c r="K799" t="s">
        <v>385</v>
      </c>
      <c r="L799" t="s">
        <v>263</v>
      </c>
      <c r="M799">
        <v>14609</v>
      </c>
      <c r="N799" t="s">
        <v>144</v>
      </c>
      <c r="O799" t="s">
        <v>85</v>
      </c>
      <c r="P799" t="s">
        <v>42</v>
      </c>
      <c r="Q799" t="s">
        <v>86</v>
      </c>
      <c r="R799" t="s">
        <v>87</v>
      </c>
      <c r="S799">
        <v>12.96</v>
      </c>
      <c r="T799" s="3"/>
    </row>
    <row r="800" spans="1:20" x14ac:dyDescent="0.3">
      <c r="A800">
        <v>799</v>
      </c>
      <c r="B800" t="s">
        <v>2499</v>
      </c>
      <c r="C800">
        <f t="shared" si="12"/>
        <v>52</v>
      </c>
      <c r="D800" s="1">
        <v>42728</v>
      </c>
      <c r="E800" s="1">
        <v>42730</v>
      </c>
      <c r="F800" t="s">
        <v>184</v>
      </c>
      <c r="G800" t="s">
        <v>908</v>
      </c>
      <c r="H800" t="s">
        <v>909</v>
      </c>
      <c r="I800" t="s">
        <v>37</v>
      </c>
      <c r="J800" t="s">
        <v>23</v>
      </c>
      <c r="K800" t="s">
        <v>385</v>
      </c>
      <c r="L800" t="s">
        <v>263</v>
      </c>
      <c r="M800">
        <v>14609</v>
      </c>
      <c r="N800" t="s">
        <v>144</v>
      </c>
      <c r="O800" t="s">
        <v>2502</v>
      </c>
      <c r="P800" t="s">
        <v>42</v>
      </c>
      <c r="Q800" t="s">
        <v>43</v>
      </c>
      <c r="R800" t="s">
        <v>2503</v>
      </c>
      <c r="S800">
        <v>21.56</v>
      </c>
      <c r="T800" s="3"/>
    </row>
    <row r="801" spans="1:20" x14ac:dyDescent="0.3">
      <c r="A801">
        <v>800</v>
      </c>
      <c r="B801" t="s">
        <v>2504</v>
      </c>
      <c r="C801">
        <f t="shared" si="12"/>
        <v>49</v>
      </c>
      <c r="D801" s="1">
        <v>42701</v>
      </c>
      <c r="E801" s="1">
        <v>42707</v>
      </c>
      <c r="F801" t="s">
        <v>46</v>
      </c>
      <c r="G801" t="s">
        <v>2505</v>
      </c>
      <c r="H801" t="s">
        <v>2506</v>
      </c>
      <c r="I801" t="s">
        <v>22</v>
      </c>
      <c r="J801" t="s">
        <v>23</v>
      </c>
      <c r="K801" t="s">
        <v>2507</v>
      </c>
      <c r="L801" t="s">
        <v>39</v>
      </c>
      <c r="M801">
        <v>92530</v>
      </c>
      <c r="N801" t="s">
        <v>40</v>
      </c>
      <c r="O801" t="s">
        <v>1840</v>
      </c>
      <c r="P801" t="s">
        <v>28</v>
      </c>
      <c r="Q801" t="s">
        <v>32</v>
      </c>
      <c r="R801" t="s">
        <v>1841</v>
      </c>
      <c r="S801">
        <v>283.92</v>
      </c>
      <c r="T801" s="3"/>
    </row>
    <row r="802" spans="1:20" x14ac:dyDescent="0.3">
      <c r="A802">
        <v>801</v>
      </c>
      <c r="B802" t="s">
        <v>2508</v>
      </c>
      <c r="C802">
        <f t="shared" si="12"/>
        <v>8</v>
      </c>
      <c r="D802" s="1">
        <v>43151</v>
      </c>
      <c r="E802" s="1">
        <v>43154</v>
      </c>
      <c r="F802" t="s">
        <v>184</v>
      </c>
      <c r="G802" t="s">
        <v>2509</v>
      </c>
      <c r="H802" t="s">
        <v>2510</v>
      </c>
      <c r="I802" t="s">
        <v>37</v>
      </c>
      <c r="J802" t="s">
        <v>23</v>
      </c>
      <c r="K802" t="s">
        <v>946</v>
      </c>
      <c r="L802" t="s">
        <v>39</v>
      </c>
      <c r="M802">
        <v>92105</v>
      </c>
      <c r="N802" t="s">
        <v>40</v>
      </c>
      <c r="O802" t="s">
        <v>2511</v>
      </c>
      <c r="P802" t="s">
        <v>28</v>
      </c>
      <c r="Q802" t="s">
        <v>61</v>
      </c>
      <c r="R802" t="s">
        <v>2512</v>
      </c>
      <c r="S802">
        <v>22.23</v>
      </c>
      <c r="T802" s="3"/>
    </row>
    <row r="803" spans="1:20" x14ac:dyDescent="0.3">
      <c r="A803">
        <v>802</v>
      </c>
      <c r="B803" t="s">
        <v>2508</v>
      </c>
      <c r="C803">
        <f t="shared" si="12"/>
        <v>8</v>
      </c>
      <c r="D803" s="1">
        <v>43151</v>
      </c>
      <c r="E803" s="1">
        <v>43154</v>
      </c>
      <c r="F803" t="s">
        <v>184</v>
      </c>
      <c r="G803" t="s">
        <v>2509</v>
      </c>
      <c r="H803" t="s">
        <v>2510</v>
      </c>
      <c r="I803" t="s">
        <v>37</v>
      </c>
      <c r="J803" t="s">
        <v>23</v>
      </c>
      <c r="K803" t="s">
        <v>946</v>
      </c>
      <c r="L803" t="s">
        <v>39</v>
      </c>
      <c r="M803">
        <v>92105</v>
      </c>
      <c r="N803" t="s">
        <v>40</v>
      </c>
      <c r="O803" t="s">
        <v>961</v>
      </c>
      <c r="P803" t="s">
        <v>67</v>
      </c>
      <c r="Q803" t="s">
        <v>68</v>
      </c>
      <c r="R803" t="s">
        <v>962</v>
      </c>
      <c r="S803">
        <v>215.96799999999999</v>
      </c>
      <c r="T803" s="3"/>
    </row>
    <row r="804" spans="1:20" x14ac:dyDescent="0.3">
      <c r="A804">
        <v>803</v>
      </c>
      <c r="B804" t="s">
        <v>2513</v>
      </c>
      <c r="C804">
        <f t="shared" si="12"/>
        <v>33</v>
      </c>
      <c r="D804" s="1">
        <v>42965</v>
      </c>
      <c r="E804" s="1">
        <v>42970</v>
      </c>
      <c r="F804" t="s">
        <v>19</v>
      </c>
      <c r="G804" t="s">
        <v>2509</v>
      </c>
      <c r="H804" t="s">
        <v>2510</v>
      </c>
      <c r="I804" t="s">
        <v>37</v>
      </c>
      <c r="J804" t="s">
        <v>23</v>
      </c>
      <c r="K804" t="s">
        <v>262</v>
      </c>
      <c r="L804" t="s">
        <v>263</v>
      </c>
      <c r="M804">
        <v>10024</v>
      </c>
      <c r="N804" t="s">
        <v>144</v>
      </c>
      <c r="O804" t="s">
        <v>2514</v>
      </c>
      <c r="P804" t="s">
        <v>42</v>
      </c>
      <c r="Q804" t="s">
        <v>74</v>
      </c>
      <c r="R804" t="s">
        <v>2515</v>
      </c>
      <c r="S804">
        <v>355.32</v>
      </c>
      <c r="T804" s="3"/>
    </row>
    <row r="805" spans="1:20" x14ac:dyDescent="0.3">
      <c r="A805">
        <v>804</v>
      </c>
      <c r="B805" t="s">
        <v>2516</v>
      </c>
      <c r="C805">
        <f t="shared" si="12"/>
        <v>11</v>
      </c>
      <c r="D805" s="1">
        <v>42806</v>
      </c>
      <c r="E805" s="1">
        <v>42811</v>
      </c>
      <c r="F805" t="s">
        <v>46</v>
      </c>
      <c r="G805" t="s">
        <v>2517</v>
      </c>
      <c r="H805" t="s">
        <v>2518</v>
      </c>
      <c r="I805" t="s">
        <v>37</v>
      </c>
      <c r="J805" t="s">
        <v>23</v>
      </c>
      <c r="K805" t="s">
        <v>733</v>
      </c>
      <c r="L805" t="s">
        <v>734</v>
      </c>
      <c r="M805">
        <v>71203</v>
      </c>
      <c r="N805" t="s">
        <v>26</v>
      </c>
      <c r="O805" t="s">
        <v>2519</v>
      </c>
      <c r="P805" t="s">
        <v>42</v>
      </c>
      <c r="Q805" t="s">
        <v>86</v>
      </c>
      <c r="R805" t="s">
        <v>2520</v>
      </c>
      <c r="S805">
        <v>12.96</v>
      </c>
      <c r="T805" s="3"/>
    </row>
    <row r="806" spans="1:20" x14ac:dyDescent="0.3">
      <c r="A806">
        <v>805</v>
      </c>
      <c r="B806" t="s">
        <v>2521</v>
      </c>
      <c r="C806">
        <f t="shared" si="12"/>
        <v>17</v>
      </c>
      <c r="D806" s="1">
        <v>43212</v>
      </c>
      <c r="E806" s="1">
        <v>43214</v>
      </c>
      <c r="F806" t="s">
        <v>184</v>
      </c>
      <c r="G806" t="s">
        <v>2522</v>
      </c>
      <c r="H806" t="s">
        <v>2523</v>
      </c>
      <c r="I806" t="s">
        <v>22</v>
      </c>
      <c r="J806" t="s">
        <v>23</v>
      </c>
      <c r="K806" t="s">
        <v>123</v>
      </c>
      <c r="L806" t="s">
        <v>39</v>
      </c>
      <c r="M806">
        <v>94122</v>
      </c>
      <c r="N806" t="s">
        <v>40</v>
      </c>
      <c r="O806" t="s">
        <v>2524</v>
      </c>
      <c r="P806" t="s">
        <v>28</v>
      </c>
      <c r="Q806" t="s">
        <v>61</v>
      </c>
      <c r="R806" t="s">
        <v>2525</v>
      </c>
      <c r="S806">
        <v>18.28</v>
      </c>
      <c r="T806" s="3"/>
    </row>
    <row r="807" spans="1:20" x14ac:dyDescent="0.3">
      <c r="A807">
        <v>806</v>
      </c>
      <c r="B807" t="s">
        <v>2526</v>
      </c>
      <c r="C807">
        <f t="shared" si="12"/>
        <v>45</v>
      </c>
      <c r="D807" s="1">
        <v>42309</v>
      </c>
      <c r="E807" s="1">
        <v>42315</v>
      </c>
      <c r="F807" t="s">
        <v>46</v>
      </c>
      <c r="G807" t="s">
        <v>1329</v>
      </c>
      <c r="H807" t="s">
        <v>1330</v>
      </c>
      <c r="I807" t="s">
        <v>22</v>
      </c>
      <c r="J807" t="s">
        <v>23</v>
      </c>
      <c r="K807" t="s">
        <v>805</v>
      </c>
      <c r="L807" t="s">
        <v>453</v>
      </c>
      <c r="M807">
        <v>80219</v>
      </c>
      <c r="N807" t="s">
        <v>40</v>
      </c>
      <c r="O807" t="s">
        <v>2527</v>
      </c>
      <c r="P807" t="s">
        <v>42</v>
      </c>
      <c r="Q807" t="s">
        <v>64</v>
      </c>
      <c r="R807" t="s">
        <v>2528</v>
      </c>
      <c r="S807">
        <v>43.176000000000002</v>
      </c>
      <c r="T807" s="3"/>
    </row>
    <row r="808" spans="1:20" x14ac:dyDescent="0.3">
      <c r="A808">
        <v>807</v>
      </c>
      <c r="B808" t="s">
        <v>2526</v>
      </c>
      <c r="C808">
        <f t="shared" si="12"/>
        <v>45</v>
      </c>
      <c r="D808" s="1">
        <v>42309</v>
      </c>
      <c r="E808" s="1">
        <v>42315</v>
      </c>
      <c r="F808" t="s">
        <v>46</v>
      </c>
      <c r="G808" t="s">
        <v>1329</v>
      </c>
      <c r="H808" t="s">
        <v>1330</v>
      </c>
      <c r="I808" t="s">
        <v>22</v>
      </c>
      <c r="J808" t="s">
        <v>23</v>
      </c>
      <c r="K808" t="s">
        <v>805</v>
      </c>
      <c r="L808" t="s">
        <v>453</v>
      </c>
      <c r="M808">
        <v>80219</v>
      </c>
      <c r="N808" t="s">
        <v>40</v>
      </c>
      <c r="O808" t="s">
        <v>2529</v>
      </c>
      <c r="P808" t="s">
        <v>67</v>
      </c>
      <c r="Q808" t="s">
        <v>68</v>
      </c>
      <c r="R808" t="s">
        <v>2530</v>
      </c>
      <c r="S808">
        <v>1983.9680000000001</v>
      </c>
      <c r="T808" s="3"/>
    </row>
    <row r="809" spans="1:20" x14ac:dyDescent="0.3">
      <c r="A809">
        <v>808</v>
      </c>
      <c r="B809" t="s">
        <v>2531</v>
      </c>
      <c r="C809">
        <f t="shared" si="12"/>
        <v>6</v>
      </c>
      <c r="D809" s="1">
        <v>42403</v>
      </c>
      <c r="E809" s="1">
        <v>42405</v>
      </c>
      <c r="F809" t="s">
        <v>184</v>
      </c>
      <c r="G809" t="s">
        <v>1822</v>
      </c>
      <c r="H809" t="s">
        <v>1823</v>
      </c>
      <c r="I809" t="s">
        <v>22</v>
      </c>
      <c r="J809" t="s">
        <v>23</v>
      </c>
      <c r="K809" t="s">
        <v>2532</v>
      </c>
      <c r="L809" t="s">
        <v>134</v>
      </c>
      <c r="M809">
        <v>68104</v>
      </c>
      <c r="N809" t="s">
        <v>101</v>
      </c>
      <c r="O809" t="s">
        <v>1493</v>
      </c>
      <c r="P809" t="s">
        <v>28</v>
      </c>
      <c r="Q809" t="s">
        <v>61</v>
      </c>
      <c r="R809" t="s">
        <v>1494</v>
      </c>
      <c r="S809">
        <v>28.4</v>
      </c>
      <c r="T809" s="3"/>
    </row>
    <row r="810" spans="1:20" x14ac:dyDescent="0.3">
      <c r="A810">
        <v>809</v>
      </c>
      <c r="B810" t="s">
        <v>2531</v>
      </c>
      <c r="C810">
        <f t="shared" si="12"/>
        <v>6</v>
      </c>
      <c r="D810" s="1">
        <v>42403</v>
      </c>
      <c r="E810" s="1">
        <v>42405</v>
      </c>
      <c r="F810" t="s">
        <v>184</v>
      </c>
      <c r="G810" t="s">
        <v>1822</v>
      </c>
      <c r="H810" t="s">
        <v>1823</v>
      </c>
      <c r="I810" t="s">
        <v>22</v>
      </c>
      <c r="J810" t="s">
        <v>23</v>
      </c>
      <c r="K810" t="s">
        <v>2532</v>
      </c>
      <c r="L810" t="s">
        <v>134</v>
      </c>
      <c r="M810">
        <v>68104</v>
      </c>
      <c r="N810" t="s">
        <v>101</v>
      </c>
      <c r="O810" t="s">
        <v>2533</v>
      </c>
      <c r="P810" t="s">
        <v>67</v>
      </c>
      <c r="Q810" t="s">
        <v>157</v>
      </c>
      <c r="R810" t="s">
        <v>2534</v>
      </c>
      <c r="S810">
        <v>149.97</v>
      </c>
      <c r="T810" s="3"/>
    </row>
    <row r="811" spans="1:20" x14ac:dyDescent="0.3">
      <c r="A811">
        <v>810</v>
      </c>
      <c r="B811" t="s">
        <v>2535</v>
      </c>
      <c r="C811">
        <f t="shared" si="12"/>
        <v>42</v>
      </c>
      <c r="D811" s="1">
        <v>42290</v>
      </c>
      <c r="E811" s="1">
        <v>42292</v>
      </c>
      <c r="F811" t="s">
        <v>184</v>
      </c>
      <c r="G811" t="s">
        <v>1975</v>
      </c>
      <c r="H811" t="s">
        <v>1976</v>
      </c>
      <c r="I811" t="s">
        <v>22</v>
      </c>
      <c r="J811" t="s">
        <v>23</v>
      </c>
      <c r="K811" t="s">
        <v>2536</v>
      </c>
      <c r="L811" t="s">
        <v>92</v>
      </c>
      <c r="M811">
        <v>98026</v>
      </c>
      <c r="N811" t="s">
        <v>40</v>
      </c>
      <c r="O811" t="s">
        <v>2537</v>
      </c>
      <c r="P811" t="s">
        <v>42</v>
      </c>
      <c r="Q811" t="s">
        <v>64</v>
      </c>
      <c r="R811" t="s">
        <v>2538</v>
      </c>
      <c r="S811">
        <v>11.52</v>
      </c>
      <c r="T811" s="3"/>
    </row>
    <row r="812" spans="1:20" x14ac:dyDescent="0.3">
      <c r="A812">
        <v>811</v>
      </c>
      <c r="B812" t="s">
        <v>2535</v>
      </c>
      <c r="C812">
        <f t="shared" si="12"/>
        <v>42</v>
      </c>
      <c r="D812" s="1">
        <v>42290</v>
      </c>
      <c r="E812" s="1">
        <v>42292</v>
      </c>
      <c r="F812" t="s">
        <v>184</v>
      </c>
      <c r="G812" t="s">
        <v>1975</v>
      </c>
      <c r="H812" t="s">
        <v>1976</v>
      </c>
      <c r="I812" t="s">
        <v>22</v>
      </c>
      <c r="J812" t="s">
        <v>23</v>
      </c>
      <c r="K812" t="s">
        <v>2536</v>
      </c>
      <c r="L812" t="s">
        <v>92</v>
      </c>
      <c r="M812">
        <v>98026</v>
      </c>
      <c r="N812" t="s">
        <v>40</v>
      </c>
      <c r="O812" t="s">
        <v>1050</v>
      </c>
      <c r="P812" t="s">
        <v>28</v>
      </c>
      <c r="Q812" t="s">
        <v>52</v>
      </c>
      <c r="R812" t="s">
        <v>1051</v>
      </c>
      <c r="S812">
        <v>1298.55</v>
      </c>
      <c r="T812" s="3"/>
    </row>
    <row r="813" spans="1:20" x14ac:dyDescent="0.3">
      <c r="A813">
        <v>812</v>
      </c>
      <c r="B813" t="s">
        <v>2535</v>
      </c>
      <c r="C813">
        <f t="shared" si="12"/>
        <v>42</v>
      </c>
      <c r="D813" s="1">
        <v>42290</v>
      </c>
      <c r="E813" s="1">
        <v>42292</v>
      </c>
      <c r="F813" t="s">
        <v>184</v>
      </c>
      <c r="G813" t="s">
        <v>1975</v>
      </c>
      <c r="H813" t="s">
        <v>1976</v>
      </c>
      <c r="I813" t="s">
        <v>22</v>
      </c>
      <c r="J813" t="s">
        <v>23</v>
      </c>
      <c r="K813" t="s">
        <v>2536</v>
      </c>
      <c r="L813" t="s">
        <v>92</v>
      </c>
      <c r="M813">
        <v>98026</v>
      </c>
      <c r="N813" t="s">
        <v>40</v>
      </c>
      <c r="O813" t="s">
        <v>2539</v>
      </c>
      <c r="P813" t="s">
        <v>42</v>
      </c>
      <c r="Q813" t="s">
        <v>74</v>
      </c>
      <c r="R813" t="s">
        <v>2540</v>
      </c>
      <c r="S813">
        <v>213.92</v>
      </c>
      <c r="T813" s="3"/>
    </row>
    <row r="814" spans="1:20" x14ac:dyDescent="0.3">
      <c r="A814">
        <v>813</v>
      </c>
      <c r="B814" t="s">
        <v>2535</v>
      </c>
      <c r="C814">
        <f t="shared" si="12"/>
        <v>42</v>
      </c>
      <c r="D814" s="1">
        <v>42290</v>
      </c>
      <c r="E814" s="1">
        <v>42292</v>
      </c>
      <c r="F814" t="s">
        <v>184</v>
      </c>
      <c r="G814" t="s">
        <v>1975</v>
      </c>
      <c r="H814" t="s">
        <v>1976</v>
      </c>
      <c r="I814" t="s">
        <v>22</v>
      </c>
      <c r="J814" t="s">
        <v>23</v>
      </c>
      <c r="K814" t="s">
        <v>2536</v>
      </c>
      <c r="L814" t="s">
        <v>92</v>
      </c>
      <c r="M814">
        <v>98026</v>
      </c>
      <c r="N814" t="s">
        <v>40</v>
      </c>
      <c r="O814" t="s">
        <v>2150</v>
      </c>
      <c r="P814" t="s">
        <v>67</v>
      </c>
      <c r="Q814" t="s">
        <v>157</v>
      </c>
      <c r="R814" t="s">
        <v>2151</v>
      </c>
      <c r="S814">
        <v>25.78</v>
      </c>
      <c r="T814" s="3"/>
    </row>
    <row r="815" spans="1:20" x14ac:dyDescent="0.3">
      <c r="A815">
        <v>814</v>
      </c>
      <c r="B815" t="s">
        <v>2541</v>
      </c>
      <c r="C815">
        <f t="shared" si="12"/>
        <v>20</v>
      </c>
      <c r="D815" s="1">
        <v>43234</v>
      </c>
      <c r="E815" s="1">
        <v>43234</v>
      </c>
      <c r="F815" t="s">
        <v>1289</v>
      </c>
      <c r="G815" t="s">
        <v>2542</v>
      </c>
      <c r="H815" t="s">
        <v>2543</v>
      </c>
      <c r="I815" t="s">
        <v>22</v>
      </c>
      <c r="J815" t="s">
        <v>23</v>
      </c>
      <c r="K815" t="s">
        <v>2544</v>
      </c>
      <c r="L815" t="s">
        <v>39</v>
      </c>
      <c r="M815">
        <v>92704</v>
      </c>
      <c r="N815" t="s">
        <v>40</v>
      </c>
      <c r="O815" t="s">
        <v>2524</v>
      </c>
      <c r="P815" t="s">
        <v>28</v>
      </c>
      <c r="Q815" t="s">
        <v>61</v>
      </c>
      <c r="R815" t="s">
        <v>2525</v>
      </c>
      <c r="S815">
        <v>18.28</v>
      </c>
      <c r="T815" s="3"/>
    </row>
    <row r="816" spans="1:20" x14ac:dyDescent="0.3">
      <c r="A816">
        <v>815</v>
      </c>
      <c r="B816" t="s">
        <v>2541</v>
      </c>
      <c r="C816">
        <f t="shared" si="12"/>
        <v>20</v>
      </c>
      <c r="D816" s="1">
        <v>43234</v>
      </c>
      <c r="E816" s="1">
        <v>43234</v>
      </c>
      <c r="F816" t="s">
        <v>1289</v>
      </c>
      <c r="G816" t="s">
        <v>2542</v>
      </c>
      <c r="H816" t="s">
        <v>2543</v>
      </c>
      <c r="I816" t="s">
        <v>22</v>
      </c>
      <c r="J816" t="s">
        <v>23</v>
      </c>
      <c r="K816" t="s">
        <v>2544</v>
      </c>
      <c r="L816" t="s">
        <v>39</v>
      </c>
      <c r="M816">
        <v>92704</v>
      </c>
      <c r="N816" t="s">
        <v>40</v>
      </c>
      <c r="O816" t="s">
        <v>2545</v>
      </c>
      <c r="P816" t="s">
        <v>67</v>
      </c>
      <c r="Q816" t="s">
        <v>157</v>
      </c>
      <c r="R816" t="s">
        <v>2546</v>
      </c>
      <c r="S816">
        <v>1399.93</v>
      </c>
      <c r="T816" s="3"/>
    </row>
    <row r="817" spans="1:20" x14ac:dyDescent="0.3">
      <c r="A817">
        <v>816</v>
      </c>
      <c r="B817" t="s">
        <v>2547</v>
      </c>
      <c r="C817">
        <f t="shared" si="12"/>
        <v>13</v>
      </c>
      <c r="D817" s="1">
        <v>42449</v>
      </c>
      <c r="E817" s="1">
        <v>42452</v>
      </c>
      <c r="F817" t="s">
        <v>184</v>
      </c>
      <c r="G817" t="s">
        <v>2548</v>
      </c>
      <c r="H817" t="s">
        <v>2549</v>
      </c>
      <c r="I817" t="s">
        <v>37</v>
      </c>
      <c r="J817" t="s">
        <v>23</v>
      </c>
      <c r="K817" t="s">
        <v>2550</v>
      </c>
      <c r="L817" t="s">
        <v>110</v>
      </c>
      <c r="M817">
        <v>53209</v>
      </c>
      <c r="N817" t="s">
        <v>101</v>
      </c>
      <c r="O817" t="s">
        <v>766</v>
      </c>
      <c r="P817" t="s">
        <v>42</v>
      </c>
      <c r="Q817" t="s">
        <v>86</v>
      </c>
      <c r="R817" t="s">
        <v>767</v>
      </c>
      <c r="S817">
        <v>51.84</v>
      </c>
      <c r="T817" s="3"/>
    </row>
    <row r="818" spans="1:20" x14ac:dyDescent="0.3">
      <c r="A818">
        <v>817</v>
      </c>
      <c r="B818" t="s">
        <v>2551</v>
      </c>
      <c r="C818">
        <f t="shared" si="12"/>
        <v>37</v>
      </c>
      <c r="D818" s="1">
        <v>42993</v>
      </c>
      <c r="E818" s="1">
        <v>42997</v>
      </c>
      <c r="F818" t="s">
        <v>46</v>
      </c>
      <c r="G818" t="s">
        <v>1773</v>
      </c>
      <c r="H818" t="s">
        <v>1774</v>
      </c>
      <c r="I818" t="s">
        <v>22</v>
      </c>
      <c r="J818" t="s">
        <v>23</v>
      </c>
      <c r="K818" t="s">
        <v>142</v>
      </c>
      <c r="L818" t="s">
        <v>143</v>
      </c>
      <c r="M818">
        <v>19140</v>
      </c>
      <c r="N818" t="s">
        <v>144</v>
      </c>
      <c r="O818" t="s">
        <v>2552</v>
      </c>
      <c r="P818" t="s">
        <v>42</v>
      </c>
      <c r="Q818" t="s">
        <v>86</v>
      </c>
      <c r="R818" t="s">
        <v>2553</v>
      </c>
      <c r="S818">
        <v>5.3440000000000003</v>
      </c>
      <c r="T818" s="3"/>
    </row>
    <row r="819" spans="1:20" x14ac:dyDescent="0.3">
      <c r="A819">
        <v>818</v>
      </c>
      <c r="B819" t="s">
        <v>2554</v>
      </c>
      <c r="C819">
        <f t="shared" si="12"/>
        <v>27</v>
      </c>
      <c r="D819" s="1">
        <v>42183</v>
      </c>
      <c r="E819" s="1">
        <v>42187</v>
      </c>
      <c r="F819" t="s">
        <v>46</v>
      </c>
      <c r="G819" t="s">
        <v>1907</v>
      </c>
      <c r="H819" t="s">
        <v>1908</v>
      </c>
      <c r="I819" t="s">
        <v>22</v>
      </c>
      <c r="J819" t="s">
        <v>23</v>
      </c>
      <c r="K819" t="s">
        <v>142</v>
      </c>
      <c r="L819" t="s">
        <v>143</v>
      </c>
      <c r="M819">
        <v>19140</v>
      </c>
      <c r="N819" t="s">
        <v>144</v>
      </c>
      <c r="O819" t="s">
        <v>400</v>
      </c>
      <c r="P819" t="s">
        <v>42</v>
      </c>
      <c r="Q819" t="s">
        <v>86</v>
      </c>
      <c r="R819" t="s">
        <v>401</v>
      </c>
      <c r="S819">
        <v>41.472000000000001</v>
      </c>
      <c r="T819" s="3"/>
    </row>
    <row r="820" spans="1:20" x14ac:dyDescent="0.3">
      <c r="A820">
        <v>819</v>
      </c>
      <c r="B820" t="s">
        <v>2554</v>
      </c>
      <c r="C820">
        <f t="shared" si="12"/>
        <v>27</v>
      </c>
      <c r="D820" s="1">
        <v>42183</v>
      </c>
      <c r="E820" s="1">
        <v>42187</v>
      </c>
      <c r="F820" t="s">
        <v>46</v>
      </c>
      <c r="G820" t="s">
        <v>1907</v>
      </c>
      <c r="H820" t="s">
        <v>1908</v>
      </c>
      <c r="I820" t="s">
        <v>22</v>
      </c>
      <c r="J820" t="s">
        <v>23</v>
      </c>
      <c r="K820" t="s">
        <v>142</v>
      </c>
      <c r="L820" t="s">
        <v>143</v>
      </c>
      <c r="M820">
        <v>19140</v>
      </c>
      <c r="N820" t="s">
        <v>144</v>
      </c>
      <c r="O820" t="s">
        <v>2555</v>
      </c>
      <c r="P820" t="s">
        <v>42</v>
      </c>
      <c r="Q820" t="s">
        <v>71</v>
      </c>
      <c r="R820" t="s">
        <v>2556</v>
      </c>
      <c r="S820">
        <v>3.1680000000000001</v>
      </c>
      <c r="T820" s="3"/>
    </row>
    <row r="821" spans="1:20" x14ac:dyDescent="0.3">
      <c r="A821">
        <v>820</v>
      </c>
      <c r="B821" t="s">
        <v>2554</v>
      </c>
      <c r="C821">
        <f t="shared" si="12"/>
        <v>27</v>
      </c>
      <c r="D821" s="1">
        <v>42183</v>
      </c>
      <c r="E821" s="1">
        <v>42187</v>
      </c>
      <c r="F821" t="s">
        <v>46</v>
      </c>
      <c r="G821" t="s">
        <v>1907</v>
      </c>
      <c r="H821" t="s">
        <v>1908</v>
      </c>
      <c r="I821" t="s">
        <v>22</v>
      </c>
      <c r="J821" t="s">
        <v>23</v>
      </c>
      <c r="K821" t="s">
        <v>142</v>
      </c>
      <c r="L821" t="s">
        <v>143</v>
      </c>
      <c r="M821">
        <v>19140</v>
      </c>
      <c r="N821" t="s">
        <v>144</v>
      </c>
      <c r="O821" t="s">
        <v>2557</v>
      </c>
      <c r="P821" t="s">
        <v>28</v>
      </c>
      <c r="Q821" t="s">
        <v>32</v>
      </c>
      <c r="R821" t="s">
        <v>2558</v>
      </c>
      <c r="S821">
        <v>1228.4649999999999</v>
      </c>
      <c r="T821" s="3"/>
    </row>
    <row r="822" spans="1:20" x14ac:dyDescent="0.3">
      <c r="A822">
        <v>821</v>
      </c>
      <c r="B822" t="s">
        <v>2554</v>
      </c>
      <c r="C822">
        <f t="shared" si="12"/>
        <v>27</v>
      </c>
      <c r="D822" s="1">
        <v>42183</v>
      </c>
      <c r="E822" s="1">
        <v>42187</v>
      </c>
      <c r="F822" t="s">
        <v>46</v>
      </c>
      <c r="G822" t="s">
        <v>1907</v>
      </c>
      <c r="H822" t="s">
        <v>1908</v>
      </c>
      <c r="I822" t="s">
        <v>22</v>
      </c>
      <c r="J822" t="s">
        <v>23</v>
      </c>
      <c r="K822" t="s">
        <v>142</v>
      </c>
      <c r="L822" t="s">
        <v>143</v>
      </c>
      <c r="M822">
        <v>19140</v>
      </c>
      <c r="N822" t="s">
        <v>144</v>
      </c>
      <c r="O822" t="s">
        <v>2559</v>
      </c>
      <c r="P822" t="s">
        <v>42</v>
      </c>
      <c r="Q822" t="s">
        <v>71</v>
      </c>
      <c r="R822" t="s">
        <v>2560</v>
      </c>
      <c r="S822">
        <v>31.085999999999999</v>
      </c>
      <c r="T822" s="3"/>
    </row>
    <row r="823" spans="1:20" x14ac:dyDescent="0.3">
      <c r="A823">
        <v>822</v>
      </c>
      <c r="B823" t="s">
        <v>2554</v>
      </c>
      <c r="C823">
        <f t="shared" si="12"/>
        <v>27</v>
      </c>
      <c r="D823" s="1">
        <v>42183</v>
      </c>
      <c r="E823" s="1">
        <v>42187</v>
      </c>
      <c r="F823" t="s">
        <v>46</v>
      </c>
      <c r="G823" t="s">
        <v>1907</v>
      </c>
      <c r="H823" t="s">
        <v>1908</v>
      </c>
      <c r="I823" t="s">
        <v>22</v>
      </c>
      <c r="J823" t="s">
        <v>23</v>
      </c>
      <c r="K823" t="s">
        <v>142</v>
      </c>
      <c r="L823" t="s">
        <v>143</v>
      </c>
      <c r="M823">
        <v>19140</v>
      </c>
      <c r="N823" t="s">
        <v>144</v>
      </c>
      <c r="O823" t="s">
        <v>2561</v>
      </c>
      <c r="P823" t="s">
        <v>42</v>
      </c>
      <c r="Q823" t="s">
        <v>86</v>
      </c>
      <c r="R823" t="s">
        <v>2562</v>
      </c>
      <c r="S823">
        <v>335.52</v>
      </c>
      <c r="T823" s="3"/>
    </row>
    <row r="824" spans="1:20" x14ac:dyDescent="0.3">
      <c r="A824">
        <v>823</v>
      </c>
      <c r="B824" t="s">
        <v>2563</v>
      </c>
      <c r="C824">
        <f t="shared" si="12"/>
        <v>25</v>
      </c>
      <c r="D824" s="1">
        <v>43271</v>
      </c>
      <c r="E824" s="1">
        <v>43278</v>
      </c>
      <c r="F824" t="s">
        <v>46</v>
      </c>
      <c r="G824" t="s">
        <v>2564</v>
      </c>
      <c r="H824" t="s">
        <v>2565</v>
      </c>
      <c r="I824" t="s">
        <v>22</v>
      </c>
      <c r="J824" t="s">
        <v>23</v>
      </c>
      <c r="K824" t="s">
        <v>1092</v>
      </c>
      <c r="L824" t="s">
        <v>786</v>
      </c>
      <c r="M824">
        <v>7109</v>
      </c>
      <c r="N824" t="s">
        <v>144</v>
      </c>
      <c r="O824" t="s">
        <v>2566</v>
      </c>
      <c r="P824" t="s">
        <v>67</v>
      </c>
      <c r="Q824" t="s">
        <v>157</v>
      </c>
      <c r="R824" t="s">
        <v>2567</v>
      </c>
      <c r="S824">
        <v>239.97</v>
      </c>
      <c r="T824" s="3"/>
    </row>
    <row r="825" spans="1:20" x14ac:dyDescent="0.3">
      <c r="A825">
        <v>824</v>
      </c>
      <c r="B825" t="s">
        <v>2563</v>
      </c>
      <c r="C825">
        <f t="shared" si="12"/>
        <v>25</v>
      </c>
      <c r="D825" s="1">
        <v>43271</v>
      </c>
      <c r="E825" s="1">
        <v>43278</v>
      </c>
      <c r="F825" t="s">
        <v>46</v>
      </c>
      <c r="G825" t="s">
        <v>2564</v>
      </c>
      <c r="H825" t="s">
        <v>2565</v>
      </c>
      <c r="I825" t="s">
        <v>22</v>
      </c>
      <c r="J825" t="s">
        <v>23</v>
      </c>
      <c r="K825" t="s">
        <v>1092</v>
      </c>
      <c r="L825" t="s">
        <v>786</v>
      </c>
      <c r="M825">
        <v>7109</v>
      </c>
      <c r="N825" t="s">
        <v>144</v>
      </c>
      <c r="O825" t="s">
        <v>2366</v>
      </c>
      <c r="P825" t="s">
        <v>42</v>
      </c>
      <c r="Q825" t="s">
        <v>43</v>
      </c>
      <c r="R825" t="s">
        <v>2367</v>
      </c>
      <c r="S825">
        <v>9.82</v>
      </c>
      <c r="T825" s="3"/>
    </row>
    <row r="826" spans="1:20" x14ac:dyDescent="0.3">
      <c r="A826">
        <v>825</v>
      </c>
      <c r="B826" t="s">
        <v>2568</v>
      </c>
      <c r="C826">
        <f t="shared" si="12"/>
        <v>19</v>
      </c>
      <c r="D826" s="1">
        <v>42133</v>
      </c>
      <c r="E826" s="1">
        <v>42139</v>
      </c>
      <c r="F826" t="s">
        <v>46</v>
      </c>
      <c r="G826" t="s">
        <v>2569</v>
      </c>
      <c r="H826" t="s">
        <v>2570</v>
      </c>
      <c r="I826" t="s">
        <v>22</v>
      </c>
      <c r="J826" t="s">
        <v>23</v>
      </c>
      <c r="K826" t="s">
        <v>123</v>
      </c>
      <c r="L826" t="s">
        <v>39</v>
      </c>
      <c r="M826">
        <v>94110</v>
      </c>
      <c r="N826" t="s">
        <v>40</v>
      </c>
      <c r="O826" t="s">
        <v>2571</v>
      </c>
      <c r="P826" t="s">
        <v>67</v>
      </c>
      <c r="Q826" t="s">
        <v>157</v>
      </c>
      <c r="R826" t="s">
        <v>2572</v>
      </c>
      <c r="S826">
        <v>67.8</v>
      </c>
      <c r="T826" s="3"/>
    </row>
    <row r="827" spans="1:20" x14ac:dyDescent="0.3">
      <c r="A827">
        <v>826</v>
      </c>
      <c r="B827" t="s">
        <v>2568</v>
      </c>
      <c r="C827">
        <f t="shared" si="12"/>
        <v>19</v>
      </c>
      <c r="D827" s="1">
        <v>42133</v>
      </c>
      <c r="E827" s="1">
        <v>42139</v>
      </c>
      <c r="F827" t="s">
        <v>46</v>
      </c>
      <c r="G827" t="s">
        <v>2569</v>
      </c>
      <c r="H827" t="s">
        <v>2570</v>
      </c>
      <c r="I827" t="s">
        <v>22</v>
      </c>
      <c r="J827" t="s">
        <v>23</v>
      </c>
      <c r="K827" t="s">
        <v>123</v>
      </c>
      <c r="L827" t="s">
        <v>39</v>
      </c>
      <c r="M827">
        <v>94110</v>
      </c>
      <c r="N827" t="s">
        <v>40</v>
      </c>
      <c r="O827" t="s">
        <v>854</v>
      </c>
      <c r="P827" t="s">
        <v>67</v>
      </c>
      <c r="Q827" t="s">
        <v>157</v>
      </c>
      <c r="R827" t="s">
        <v>855</v>
      </c>
      <c r="S827">
        <v>167.97</v>
      </c>
      <c r="T827" s="3"/>
    </row>
    <row r="828" spans="1:20" x14ac:dyDescent="0.3">
      <c r="A828">
        <v>827</v>
      </c>
      <c r="B828" t="s">
        <v>2573</v>
      </c>
      <c r="C828">
        <f t="shared" si="12"/>
        <v>34</v>
      </c>
      <c r="D828" s="1">
        <v>43333</v>
      </c>
      <c r="E828" s="1">
        <v>43340</v>
      </c>
      <c r="F828" t="s">
        <v>46</v>
      </c>
      <c r="G828" t="s">
        <v>1879</v>
      </c>
      <c r="H828" t="s">
        <v>1880</v>
      </c>
      <c r="I828" t="s">
        <v>22</v>
      </c>
      <c r="J828" t="s">
        <v>23</v>
      </c>
      <c r="K828" t="s">
        <v>931</v>
      </c>
      <c r="L828" t="s">
        <v>225</v>
      </c>
      <c r="M828">
        <v>55044</v>
      </c>
      <c r="N828" t="s">
        <v>101</v>
      </c>
      <c r="O828" t="s">
        <v>2574</v>
      </c>
      <c r="P828" t="s">
        <v>42</v>
      </c>
      <c r="Q828" t="s">
        <v>265</v>
      </c>
      <c r="R828" t="s">
        <v>2575</v>
      </c>
      <c r="S828">
        <v>35</v>
      </c>
      <c r="T828" s="3"/>
    </row>
    <row r="829" spans="1:20" x14ac:dyDescent="0.3">
      <c r="A829">
        <v>828</v>
      </c>
      <c r="B829" t="s">
        <v>2573</v>
      </c>
      <c r="C829">
        <f t="shared" si="12"/>
        <v>34</v>
      </c>
      <c r="D829" s="1">
        <v>43333</v>
      </c>
      <c r="E829" s="1">
        <v>43340</v>
      </c>
      <c r="F829" t="s">
        <v>46</v>
      </c>
      <c r="G829" t="s">
        <v>1879</v>
      </c>
      <c r="H829" t="s">
        <v>1880</v>
      </c>
      <c r="I829" t="s">
        <v>22</v>
      </c>
      <c r="J829" t="s">
        <v>23</v>
      </c>
      <c r="K829" t="s">
        <v>931</v>
      </c>
      <c r="L829" t="s">
        <v>225</v>
      </c>
      <c r="M829">
        <v>55044</v>
      </c>
      <c r="N829" t="s">
        <v>101</v>
      </c>
      <c r="O829" t="s">
        <v>2576</v>
      </c>
      <c r="P829" t="s">
        <v>42</v>
      </c>
      <c r="Q829" t="s">
        <v>575</v>
      </c>
      <c r="R829" t="s">
        <v>2577</v>
      </c>
      <c r="S829">
        <v>37.24</v>
      </c>
      <c r="T829" s="3"/>
    </row>
    <row r="830" spans="1:20" x14ac:dyDescent="0.3">
      <c r="A830">
        <v>829</v>
      </c>
      <c r="B830" t="s">
        <v>2573</v>
      </c>
      <c r="C830">
        <f t="shared" si="12"/>
        <v>34</v>
      </c>
      <c r="D830" s="1">
        <v>43333</v>
      </c>
      <c r="E830" s="1">
        <v>43340</v>
      </c>
      <c r="F830" t="s">
        <v>46</v>
      </c>
      <c r="G830" t="s">
        <v>1879</v>
      </c>
      <c r="H830" t="s">
        <v>1880</v>
      </c>
      <c r="I830" t="s">
        <v>22</v>
      </c>
      <c r="J830" t="s">
        <v>23</v>
      </c>
      <c r="K830" t="s">
        <v>931</v>
      </c>
      <c r="L830" t="s">
        <v>225</v>
      </c>
      <c r="M830">
        <v>55044</v>
      </c>
      <c r="N830" t="s">
        <v>101</v>
      </c>
      <c r="O830" t="s">
        <v>2578</v>
      </c>
      <c r="P830" t="s">
        <v>42</v>
      </c>
      <c r="Q830" t="s">
        <v>169</v>
      </c>
      <c r="R830" t="s">
        <v>2579</v>
      </c>
      <c r="S830">
        <v>15.28</v>
      </c>
      <c r="T830" s="3"/>
    </row>
    <row r="831" spans="1:20" x14ac:dyDescent="0.3">
      <c r="A831">
        <v>830</v>
      </c>
      <c r="B831" t="s">
        <v>2580</v>
      </c>
      <c r="C831">
        <f t="shared" si="12"/>
        <v>24</v>
      </c>
      <c r="D831" s="1">
        <v>43267</v>
      </c>
      <c r="E831" s="1">
        <v>43272</v>
      </c>
      <c r="F831" t="s">
        <v>19</v>
      </c>
      <c r="G831" t="s">
        <v>328</v>
      </c>
      <c r="H831" t="s">
        <v>329</v>
      </c>
      <c r="I831" t="s">
        <v>22</v>
      </c>
      <c r="J831" t="s">
        <v>23</v>
      </c>
      <c r="K831" t="s">
        <v>2581</v>
      </c>
      <c r="L831" t="s">
        <v>25</v>
      </c>
      <c r="M831">
        <v>41042</v>
      </c>
      <c r="N831" t="s">
        <v>26</v>
      </c>
      <c r="O831" t="s">
        <v>2582</v>
      </c>
      <c r="P831" t="s">
        <v>28</v>
      </c>
      <c r="Q831" t="s">
        <v>32</v>
      </c>
      <c r="R831" t="s">
        <v>2583</v>
      </c>
      <c r="S831">
        <v>301.95999999999998</v>
      </c>
      <c r="T831" s="3"/>
    </row>
    <row r="832" spans="1:20" x14ac:dyDescent="0.3">
      <c r="A832">
        <v>831</v>
      </c>
      <c r="B832" t="s">
        <v>2580</v>
      </c>
      <c r="C832">
        <f t="shared" si="12"/>
        <v>24</v>
      </c>
      <c r="D832" s="1">
        <v>43267</v>
      </c>
      <c r="E832" s="1">
        <v>43272</v>
      </c>
      <c r="F832" t="s">
        <v>19</v>
      </c>
      <c r="G832" t="s">
        <v>328</v>
      </c>
      <c r="H832" t="s">
        <v>329</v>
      </c>
      <c r="I832" t="s">
        <v>22</v>
      </c>
      <c r="J832" t="s">
        <v>23</v>
      </c>
      <c r="K832" t="s">
        <v>2581</v>
      </c>
      <c r="L832" t="s">
        <v>25</v>
      </c>
      <c r="M832">
        <v>41042</v>
      </c>
      <c r="N832" t="s">
        <v>26</v>
      </c>
      <c r="O832" t="s">
        <v>2584</v>
      </c>
      <c r="P832" t="s">
        <v>42</v>
      </c>
      <c r="Q832" t="s">
        <v>74</v>
      </c>
      <c r="R832" t="s">
        <v>2585</v>
      </c>
      <c r="S832">
        <v>180.66</v>
      </c>
      <c r="T832" s="3"/>
    </row>
    <row r="833" spans="1:20" x14ac:dyDescent="0.3">
      <c r="A833">
        <v>832</v>
      </c>
      <c r="B833" t="s">
        <v>2580</v>
      </c>
      <c r="C833">
        <f t="shared" si="12"/>
        <v>24</v>
      </c>
      <c r="D833" s="1">
        <v>43267</v>
      </c>
      <c r="E833" s="1">
        <v>43272</v>
      </c>
      <c r="F833" t="s">
        <v>19</v>
      </c>
      <c r="G833" t="s">
        <v>328</v>
      </c>
      <c r="H833" t="s">
        <v>329</v>
      </c>
      <c r="I833" t="s">
        <v>22</v>
      </c>
      <c r="J833" t="s">
        <v>23</v>
      </c>
      <c r="K833" t="s">
        <v>2581</v>
      </c>
      <c r="L833" t="s">
        <v>25</v>
      </c>
      <c r="M833">
        <v>41042</v>
      </c>
      <c r="N833" t="s">
        <v>26</v>
      </c>
      <c r="O833" t="s">
        <v>2586</v>
      </c>
      <c r="P833" t="s">
        <v>67</v>
      </c>
      <c r="Q833" t="s">
        <v>68</v>
      </c>
      <c r="R833" t="s">
        <v>2587</v>
      </c>
      <c r="S833">
        <v>191.98</v>
      </c>
      <c r="T833" s="3"/>
    </row>
    <row r="834" spans="1:20" x14ac:dyDescent="0.3">
      <c r="A834">
        <v>833</v>
      </c>
      <c r="B834" t="s">
        <v>2580</v>
      </c>
      <c r="C834">
        <f t="shared" si="12"/>
        <v>24</v>
      </c>
      <c r="D834" s="1">
        <v>43267</v>
      </c>
      <c r="E834" s="1">
        <v>43272</v>
      </c>
      <c r="F834" t="s">
        <v>19</v>
      </c>
      <c r="G834" t="s">
        <v>328</v>
      </c>
      <c r="H834" t="s">
        <v>329</v>
      </c>
      <c r="I834" t="s">
        <v>22</v>
      </c>
      <c r="J834" t="s">
        <v>23</v>
      </c>
      <c r="K834" t="s">
        <v>2581</v>
      </c>
      <c r="L834" t="s">
        <v>25</v>
      </c>
      <c r="M834">
        <v>41042</v>
      </c>
      <c r="N834" t="s">
        <v>26</v>
      </c>
      <c r="O834" t="s">
        <v>2588</v>
      </c>
      <c r="P834" t="s">
        <v>67</v>
      </c>
      <c r="Q834" t="s">
        <v>68</v>
      </c>
      <c r="R834" t="s">
        <v>2589</v>
      </c>
      <c r="S834">
        <v>65.989999999999995</v>
      </c>
      <c r="T834" s="3"/>
    </row>
    <row r="835" spans="1:20" x14ac:dyDescent="0.3">
      <c r="A835">
        <v>834</v>
      </c>
      <c r="B835" t="s">
        <v>2590</v>
      </c>
      <c r="C835">
        <f t="shared" ref="C835:C898" si="13">WEEKNUM(D835,1)</f>
        <v>30</v>
      </c>
      <c r="D835" s="1">
        <v>42939</v>
      </c>
      <c r="E835" s="1">
        <v>42943</v>
      </c>
      <c r="F835" t="s">
        <v>46</v>
      </c>
      <c r="G835" t="s">
        <v>702</v>
      </c>
      <c r="H835" t="s">
        <v>703</v>
      </c>
      <c r="I835" t="s">
        <v>37</v>
      </c>
      <c r="J835" t="s">
        <v>23</v>
      </c>
      <c r="K835" t="s">
        <v>898</v>
      </c>
      <c r="L835" t="s">
        <v>50</v>
      </c>
      <c r="M835">
        <v>33614</v>
      </c>
      <c r="N835" t="s">
        <v>26</v>
      </c>
      <c r="O835" t="s">
        <v>2591</v>
      </c>
      <c r="P835" t="s">
        <v>42</v>
      </c>
      <c r="Q835" t="s">
        <v>64</v>
      </c>
      <c r="R835" t="s">
        <v>2592</v>
      </c>
      <c r="S835">
        <v>35.216000000000001</v>
      </c>
      <c r="T835" s="3"/>
    </row>
    <row r="836" spans="1:20" x14ac:dyDescent="0.3">
      <c r="A836">
        <v>835</v>
      </c>
      <c r="B836" t="s">
        <v>2590</v>
      </c>
      <c r="C836">
        <f t="shared" si="13"/>
        <v>30</v>
      </c>
      <c r="D836" s="1">
        <v>42939</v>
      </c>
      <c r="E836" s="1">
        <v>42943</v>
      </c>
      <c r="F836" t="s">
        <v>46</v>
      </c>
      <c r="G836" t="s">
        <v>702</v>
      </c>
      <c r="H836" t="s">
        <v>703</v>
      </c>
      <c r="I836" t="s">
        <v>37</v>
      </c>
      <c r="J836" t="s">
        <v>23</v>
      </c>
      <c r="K836" t="s">
        <v>898</v>
      </c>
      <c r="L836" t="s">
        <v>50</v>
      </c>
      <c r="M836">
        <v>33614</v>
      </c>
      <c r="N836" t="s">
        <v>26</v>
      </c>
      <c r="O836" t="s">
        <v>2593</v>
      </c>
      <c r="P836" t="s">
        <v>42</v>
      </c>
      <c r="Q836" t="s">
        <v>74</v>
      </c>
      <c r="R836" t="s">
        <v>2594</v>
      </c>
      <c r="S836">
        <v>23.696000000000002</v>
      </c>
      <c r="T836" s="3"/>
    </row>
    <row r="837" spans="1:20" x14ac:dyDescent="0.3">
      <c r="A837">
        <v>836</v>
      </c>
      <c r="B837" t="s">
        <v>2590</v>
      </c>
      <c r="C837">
        <f t="shared" si="13"/>
        <v>30</v>
      </c>
      <c r="D837" s="1">
        <v>42939</v>
      </c>
      <c r="E837" s="1">
        <v>42943</v>
      </c>
      <c r="F837" t="s">
        <v>46</v>
      </c>
      <c r="G837" t="s">
        <v>702</v>
      </c>
      <c r="H837" t="s">
        <v>703</v>
      </c>
      <c r="I837" t="s">
        <v>37</v>
      </c>
      <c r="J837" t="s">
        <v>23</v>
      </c>
      <c r="K837" t="s">
        <v>898</v>
      </c>
      <c r="L837" t="s">
        <v>50</v>
      </c>
      <c r="M837">
        <v>33614</v>
      </c>
      <c r="N837" t="s">
        <v>26</v>
      </c>
      <c r="O837" t="s">
        <v>2595</v>
      </c>
      <c r="P837" t="s">
        <v>67</v>
      </c>
      <c r="Q837" t="s">
        <v>680</v>
      </c>
      <c r="R837" t="s">
        <v>2596</v>
      </c>
      <c r="S837">
        <v>265.47500000000002</v>
      </c>
      <c r="T837" s="3"/>
    </row>
    <row r="838" spans="1:20" x14ac:dyDescent="0.3">
      <c r="A838">
        <v>837</v>
      </c>
      <c r="B838" t="s">
        <v>2597</v>
      </c>
      <c r="C838">
        <f t="shared" si="13"/>
        <v>37</v>
      </c>
      <c r="D838" s="1">
        <v>42255</v>
      </c>
      <c r="E838" s="1">
        <v>42260</v>
      </c>
      <c r="F838" t="s">
        <v>19</v>
      </c>
      <c r="G838" t="s">
        <v>2418</v>
      </c>
      <c r="H838" t="s">
        <v>2419</v>
      </c>
      <c r="I838" t="s">
        <v>22</v>
      </c>
      <c r="J838" t="s">
        <v>23</v>
      </c>
      <c r="K838" t="s">
        <v>2203</v>
      </c>
      <c r="L838" t="s">
        <v>100</v>
      </c>
      <c r="M838">
        <v>75701</v>
      </c>
      <c r="N838" t="s">
        <v>101</v>
      </c>
      <c r="O838" t="s">
        <v>2598</v>
      </c>
      <c r="P838" t="s">
        <v>42</v>
      </c>
      <c r="Q838" t="s">
        <v>71</v>
      </c>
      <c r="R838" t="s">
        <v>2599</v>
      </c>
      <c r="S838">
        <v>51.183999999999997</v>
      </c>
      <c r="T838" s="3"/>
    </row>
    <row r="839" spans="1:20" x14ac:dyDescent="0.3">
      <c r="A839">
        <v>838</v>
      </c>
      <c r="B839" t="s">
        <v>2600</v>
      </c>
      <c r="C839">
        <f t="shared" si="13"/>
        <v>45</v>
      </c>
      <c r="D839" s="1">
        <v>43408</v>
      </c>
      <c r="E839" s="1">
        <v>43415</v>
      </c>
      <c r="F839" t="s">
        <v>46</v>
      </c>
      <c r="G839" t="s">
        <v>2601</v>
      </c>
      <c r="H839" t="s">
        <v>2602</v>
      </c>
      <c r="I839" t="s">
        <v>98</v>
      </c>
      <c r="J839" t="s">
        <v>23</v>
      </c>
      <c r="K839" t="s">
        <v>378</v>
      </c>
      <c r="L839" t="s">
        <v>331</v>
      </c>
      <c r="M839">
        <v>38401</v>
      </c>
      <c r="N839" t="s">
        <v>26</v>
      </c>
      <c r="O839" t="s">
        <v>2603</v>
      </c>
      <c r="P839" t="s">
        <v>42</v>
      </c>
      <c r="Q839" t="s">
        <v>86</v>
      </c>
      <c r="R839" t="s">
        <v>2604</v>
      </c>
      <c r="S839">
        <v>9.6639999999999997</v>
      </c>
      <c r="T839" s="3"/>
    </row>
    <row r="840" spans="1:20" x14ac:dyDescent="0.3">
      <c r="A840">
        <v>839</v>
      </c>
      <c r="B840" t="s">
        <v>2605</v>
      </c>
      <c r="C840">
        <f t="shared" si="13"/>
        <v>10</v>
      </c>
      <c r="D840" s="1">
        <v>42801</v>
      </c>
      <c r="E840" s="1">
        <v>42806</v>
      </c>
      <c r="F840" t="s">
        <v>46</v>
      </c>
      <c r="G840" t="s">
        <v>1575</v>
      </c>
      <c r="H840" t="s">
        <v>1576</v>
      </c>
      <c r="I840" t="s">
        <v>37</v>
      </c>
      <c r="J840" t="s">
        <v>23</v>
      </c>
      <c r="K840" t="s">
        <v>99</v>
      </c>
      <c r="L840" t="s">
        <v>100</v>
      </c>
      <c r="M840">
        <v>76106</v>
      </c>
      <c r="N840" t="s">
        <v>101</v>
      </c>
      <c r="O840" t="s">
        <v>1572</v>
      </c>
      <c r="P840" t="s">
        <v>67</v>
      </c>
      <c r="Q840" t="s">
        <v>68</v>
      </c>
      <c r="R840" t="s">
        <v>1573</v>
      </c>
      <c r="S840">
        <v>21.071999999999999</v>
      </c>
      <c r="T840" s="3"/>
    </row>
    <row r="841" spans="1:20" x14ac:dyDescent="0.3">
      <c r="A841">
        <v>840</v>
      </c>
      <c r="B841" t="s">
        <v>2606</v>
      </c>
      <c r="C841">
        <f t="shared" si="13"/>
        <v>48</v>
      </c>
      <c r="D841" s="1">
        <v>42694</v>
      </c>
      <c r="E841" s="1">
        <v>42699</v>
      </c>
      <c r="F841" t="s">
        <v>46</v>
      </c>
      <c r="G841" t="s">
        <v>2607</v>
      </c>
      <c r="H841" t="s">
        <v>2608</v>
      </c>
      <c r="I841" t="s">
        <v>37</v>
      </c>
      <c r="J841" t="s">
        <v>23</v>
      </c>
      <c r="K841" t="s">
        <v>262</v>
      </c>
      <c r="L841" t="s">
        <v>263</v>
      </c>
      <c r="M841">
        <v>10035</v>
      </c>
      <c r="N841" t="s">
        <v>144</v>
      </c>
      <c r="O841" t="s">
        <v>2447</v>
      </c>
      <c r="P841" t="s">
        <v>42</v>
      </c>
      <c r="Q841" t="s">
        <v>64</v>
      </c>
      <c r="R841" t="s">
        <v>2448</v>
      </c>
      <c r="S841">
        <v>60.45</v>
      </c>
      <c r="T841" s="3"/>
    </row>
    <row r="842" spans="1:20" x14ac:dyDescent="0.3">
      <c r="A842">
        <v>841</v>
      </c>
      <c r="B842" t="s">
        <v>2606</v>
      </c>
      <c r="C842">
        <f t="shared" si="13"/>
        <v>48</v>
      </c>
      <c r="D842" s="1">
        <v>42694</v>
      </c>
      <c r="E842" s="1">
        <v>42699</v>
      </c>
      <c r="F842" t="s">
        <v>46</v>
      </c>
      <c r="G842" t="s">
        <v>2607</v>
      </c>
      <c r="H842" t="s">
        <v>2608</v>
      </c>
      <c r="I842" t="s">
        <v>37</v>
      </c>
      <c r="J842" t="s">
        <v>23</v>
      </c>
      <c r="K842" t="s">
        <v>262</v>
      </c>
      <c r="L842" t="s">
        <v>263</v>
      </c>
      <c r="M842">
        <v>10035</v>
      </c>
      <c r="N842" t="s">
        <v>144</v>
      </c>
      <c r="O842" t="s">
        <v>2609</v>
      </c>
      <c r="P842" t="s">
        <v>42</v>
      </c>
      <c r="Q842" t="s">
        <v>64</v>
      </c>
      <c r="R842" t="s">
        <v>2610</v>
      </c>
      <c r="S842">
        <v>11.52</v>
      </c>
      <c r="T842" s="3"/>
    </row>
    <row r="843" spans="1:20" x14ac:dyDescent="0.3">
      <c r="A843">
        <v>842</v>
      </c>
      <c r="B843" t="s">
        <v>2606</v>
      </c>
      <c r="C843">
        <f t="shared" si="13"/>
        <v>48</v>
      </c>
      <c r="D843" s="1">
        <v>42694</v>
      </c>
      <c r="E843" s="1">
        <v>42699</v>
      </c>
      <c r="F843" t="s">
        <v>46</v>
      </c>
      <c r="G843" t="s">
        <v>2607</v>
      </c>
      <c r="H843" t="s">
        <v>2608</v>
      </c>
      <c r="I843" t="s">
        <v>37</v>
      </c>
      <c r="J843" t="s">
        <v>23</v>
      </c>
      <c r="K843" t="s">
        <v>262</v>
      </c>
      <c r="L843" t="s">
        <v>263</v>
      </c>
      <c r="M843">
        <v>10035</v>
      </c>
      <c r="N843" t="s">
        <v>144</v>
      </c>
      <c r="O843" t="s">
        <v>2611</v>
      </c>
      <c r="P843" t="s">
        <v>28</v>
      </c>
      <c r="Q843" t="s">
        <v>29</v>
      </c>
      <c r="R843" t="s">
        <v>2612</v>
      </c>
      <c r="S843">
        <v>186.048</v>
      </c>
      <c r="T843" s="3"/>
    </row>
    <row r="844" spans="1:20" x14ac:dyDescent="0.3">
      <c r="A844">
        <v>843</v>
      </c>
      <c r="B844" t="s">
        <v>2613</v>
      </c>
      <c r="C844">
        <f t="shared" si="13"/>
        <v>45</v>
      </c>
      <c r="D844" s="1">
        <v>43046</v>
      </c>
      <c r="E844" s="1">
        <v>43048</v>
      </c>
      <c r="F844" t="s">
        <v>184</v>
      </c>
      <c r="G844" t="s">
        <v>2614</v>
      </c>
      <c r="H844" t="s">
        <v>2615</v>
      </c>
      <c r="I844" t="s">
        <v>37</v>
      </c>
      <c r="J844" t="s">
        <v>23</v>
      </c>
      <c r="K844" t="s">
        <v>38</v>
      </c>
      <c r="L844" t="s">
        <v>39</v>
      </c>
      <c r="M844">
        <v>90036</v>
      </c>
      <c r="N844" t="s">
        <v>40</v>
      </c>
      <c r="O844" t="s">
        <v>2616</v>
      </c>
      <c r="P844" t="s">
        <v>42</v>
      </c>
      <c r="Q844" t="s">
        <v>71</v>
      </c>
      <c r="R844" t="s">
        <v>2617</v>
      </c>
      <c r="S844">
        <v>37.44</v>
      </c>
      <c r="T844" s="3"/>
    </row>
    <row r="845" spans="1:20" x14ac:dyDescent="0.3">
      <c r="A845">
        <v>844</v>
      </c>
      <c r="B845" t="s">
        <v>2613</v>
      </c>
      <c r="C845">
        <f t="shared" si="13"/>
        <v>45</v>
      </c>
      <c r="D845" s="1">
        <v>43046</v>
      </c>
      <c r="E845" s="1">
        <v>43048</v>
      </c>
      <c r="F845" t="s">
        <v>184</v>
      </c>
      <c r="G845" t="s">
        <v>2614</v>
      </c>
      <c r="H845" t="s">
        <v>2615</v>
      </c>
      <c r="I845" t="s">
        <v>37</v>
      </c>
      <c r="J845" t="s">
        <v>23</v>
      </c>
      <c r="K845" t="s">
        <v>38</v>
      </c>
      <c r="L845" t="s">
        <v>39</v>
      </c>
      <c r="M845">
        <v>90036</v>
      </c>
      <c r="N845" t="s">
        <v>40</v>
      </c>
      <c r="O845" t="s">
        <v>2618</v>
      </c>
      <c r="P845" t="s">
        <v>42</v>
      </c>
      <c r="Q845" t="s">
        <v>71</v>
      </c>
      <c r="R845" t="s">
        <v>2619</v>
      </c>
      <c r="S845">
        <v>26.975999999999999</v>
      </c>
      <c r="T845" s="3"/>
    </row>
    <row r="846" spans="1:20" x14ac:dyDescent="0.3">
      <c r="A846">
        <v>845</v>
      </c>
      <c r="B846" t="s">
        <v>2613</v>
      </c>
      <c r="C846">
        <f t="shared" si="13"/>
        <v>45</v>
      </c>
      <c r="D846" s="1">
        <v>43046</v>
      </c>
      <c r="E846" s="1">
        <v>43048</v>
      </c>
      <c r="F846" t="s">
        <v>184</v>
      </c>
      <c r="G846" t="s">
        <v>2614</v>
      </c>
      <c r="H846" t="s">
        <v>2615</v>
      </c>
      <c r="I846" t="s">
        <v>37</v>
      </c>
      <c r="J846" t="s">
        <v>23</v>
      </c>
      <c r="K846" t="s">
        <v>38</v>
      </c>
      <c r="L846" t="s">
        <v>39</v>
      </c>
      <c r="M846">
        <v>90036</v>
      </c>
      <c r="N846" t="s">
        <v>40</v>
      </c>
      <c r="O846" t="s">
        <v>2620</v>
      </c>
      <c r="P846" t="s">
        <v>42</v>
      </c>
      <c r="Q846" t="s">
        <v>575</v>
      </c>
      <c r="R846" t="s">
        <v>2621</v>
      </c>
      <c r="S846">
        <v>11.36</v>
      </c>
      <c r="T846" s="3"/>
    </row>
    <row r="847" spans="1:20" x14ac:dyDescent="0.3">
      <c r="A847">
        <v>846</v>
      </c>
      <c r="B847" t="s">
        <v>2613</v>
      </c>
      <c r="C847">
        <f t="shared" si="13"/>
        <v>45</v>
      </c>
      <c r="D847" s="1">
        <v>43046</v>
      </c>
      <c r="E847" s="1">
        <v>43048</v>
      </c>
      <c r="F847" t="s">
        <v>184</v>
      </c>
      <c r="G847" t="s">
        <v>2614</v>
      </c>
      <c r="H847" t="s">
        <v>2615</v>
      </c>
      <c r="I847" t="s">
        <v>37</v>
      </c>
      <c r="J847" t="s">
        <v>23</v>
      </c>
      <c r="K847" t="s">
        <v>38</v>
      </c>
      <c r="L847" t="s">
        <v>39</v>
      </c>
      <c r="M847">
        <v>90036</v>
      </c>
      <c r="N847" t="s">
        <v>40</v>
      </c>
      <c r="O847" t="s">
        <v>2622</v>
      </c>
      <c r="P847" t="s">
        <v>42</v>
      </c>
      <c r="Q847" t="s">
        <v>43</v>
      </c>
      <c r="R847" t="s">
        <v>2623</v>
      </c>
      <c r="S847">
        <v>14.62</v>
      </c>
      <c r="T847" s="3"/>
    </row>
    <row r="848" spans="1:20" x14ac:dyDescent="0.3">
      <c r="A848">
        <v>847</v>
      </c>
      <c r="B848" t="s">
        <v>2624</v>
      </c>
      <c r="C848">
        <f t="shared" si="13"/>
        <v>42</v>
      </c>
      <c r="D848" s="1">
        <v>42656</v>
      </c>
      <c r="E848" s="1">
        <v>42660</v>
      </c>
      <c r="F848" t="s">
        <v>46</v>
      </c>
      <c r="G848" t="s">
        <v>2625</v>
      </c>
      <c r="H848" t="s">
        <v>2626</v>
      </c>
      <c r="I848" t="s">
        <v>22</v>
      </c>
      <c r="J848" t="s">
        <v>23</v>
      </c>
      <c r="K848" t="s">
        <v>1474</v>
      </c>
      <c r="L848" t="s">
        <v>25</v>
      </c>
      <c r="M848">
        <v>40214</v>
      </c>
      <c r="N848" t="s">
        <v>26</v>
      </c>
      <c r="O848" t="s">
        <v>764</v>
      </c>
      <c r="P848" t="s">
        <v>67</v>
      </c>
      <c r="Q848" t="s">
        <v>68</v>
      </c>
      <c r="R848" t="s">
        <v>765</v>
      </c>
      <c r="S848">
        <v>83.72</v>
      </c>
      <c r="T848" s="3"/>
    </row>
    <row r="849" spans="1:20" x14ac:dyDescent="0.3">
      <c r="A849">
        <v>848</v>
      </c>
      <c r="B849" t="s">
        <v>2624</v>
      </c>
      <c r="C849">
        <f t="shared" si="13"/>
        <v>42</v>
      </c>
      <c r="D849" s="1">
        <v>42656</v>
      </c>
      <c r="E849" s="1">
        <v>42660</v>
      </c>
      <c r="F849" t="s">
        <v>46</v>
      </c>
      <c r="G849" t="s">
        <v>2625</v>
      </c>
      <c r="H849" t="s">
        <v>2626</v>
      </c>
      <c r="I849" t="s">
        <v>22</v>
      </c>
      <c r="J849" t="s">
        <v>23</v>
      </c>
      <c r="K849" t="s">
        <v>1474</v>
      </c>
      <c r="L849" t="s">
        <v>25</v>
      </c>
      <c r="M849">
        <v>40214</v>
      </c>
      <c r="N849" t="s">
        <v>26</v>
      </c>
      <c r="O849" t="s">
        <v>1083</v>
      </c>
      <c r="P849" t="s">
        <v>28</v>
      </c>
      <c r="Q849" t="s">
        <v>32</v>
      </c>
      <c r="R849" t="s">
        <v>1084</v>
      </c>
      <c r="S849">
        <v>287.94</v>
      </c>
      <c r="T849" s="3"/>
    </row>
    <row r="850" spans="1:20" x14ac:dyDescent="0.3">
      <c r="A850">
        <v>849</v>
      </c>
      <c r="B850" t="s">
        <v>2627</v>
      </c>
      <c r="C850">
        <f t="shared" si="13"/>
        <v>1</v>
      </c>
      <c r="D850" s="1">
        <v>43101</v>
      </c>
      <c r="E850" s="1">
        <v>43106</v>
      </c>
      <c r="F850" t="s">
        <v>46</v>
      </c>
      <c r="G850" t="s">
        <v>2628</v>
      </c>
      <c r="H850" t="s">
        <v>2629</v>
      </c>
      <c r="I850" t="s">
        <v>22</v>
      </c>
      <c r="J850" t="s">
        <v>23</v>
      </c>
      <c r="K850" t="s">
        <v>2630</v>
      </c>
      <c r="L850" t="s">
        <v>494</v>
      </c>
      <c r="M850">
        <v>44052</v>
      </c>
      <c r="N850" t="s">
        <v>144</v>
      </c>
      <c r="O850" t="s">
        <v>2631</v>
      </c>
      <c r="P850" t="s">
        <v>28</v>
      </c>
      <c r="Q850" t="s">
        <v>61</v>
      </c>
      <c r="R850" t="s">
        <v>2632</v>
      </c>
      <c r="S850">
        <v>48.896000000000001</v>
      </c>
      <c r="T850" s="3"/>
    </row>
    <row r="851" spans="1:20" x14ac:dyDescent="0.3">
      <c r="A851">
        <v>850</v>
      </c>
      <c r="B851" t="s">
        <v>2633</v>
      </c>
      <c r="C851">
        <f t="shared" si="13"/>
        <v>6</v>
      </c>
      <c r="D851" s="1">
        <v>42042</v>
      </c>
      <c r="E851" s="1">
        <v>42047</v>
      </c>
      <c r="F851" t="s">
        <v>46</v>
      </c>
      <c r="G851" t="s">
        <v>2634</v>
      </c>
      <c r="H851" t="s">
        <v>2635</v>
      </c>
      <c r="I851" t="s">
        <v>37</v>
      </c>
      <c r="J851" t="s">
        <v>23</v>
      </c>
      <c r="K851" t="s">
        <v>2636</v>
      </c>
      <c r="L851" t="s">
        <v>786</v>
      </c>
      <c r="M851">
        <v>7036</v>
      </c>
      <c r="N851" t="s">
        <v>144</v>
      </c>
      <c r="O851" t="s">
        <v>2637</v>
      </c>
      <c r="P851" t="s">
        <v>67</v>
      </c>
      <c r="Q851" t="s">
        <v>157</v>
      </c>
      <c r="R851" t="s">
        <v>2638</v>
      </c>
      <c r="S851">
        <v>115.36</v>
      </c>
      <c r="T851" s="3"/>
    </row>
    <row r="852" spans="1:20" x14ac:dyDescent="0.3">
      <c r="A852">
        <v>851</v>
      </c>
      <c r="B852" t="s">
        <v>2639</v>
      </c>
      <c r="C852">
        <f t="shared" si="13"/>
        <v>25</v>
      </c>
      <c r="D852" s="1">
        <v>42906</v>
      </c>
      <c r="E852" s="1">
        <v>42911</v>
      </c>
      <c r="F852" t="s">
        <v>19</v>
      </c>
      <c r="G852" t="s">
        <v>2640</v>
      </c>
      <c r="H852" t="s">
        <v>2641</v>
      </c>
      <c r="I852" t="s">
        <v>37</v>
      </c>
      <c r="J852" t="s">
        <v>23</v>
      </c>
      <c r="K852" t="s">
        <v>2642</v>
      </c>
      <c r="L852" t="s">
        <v>39</v>
      </c>
      <c r="M852">
        <v>93905</v>
      </c>
      <c r="N852" t="s">
        <v>40</v>
      </c>
      <c r="O852" t="s">
        <v>2643</v>
      </c>
      <c r="P852" t="s">
        <v>42</v>
      </c>
      <c r="Q852" t="s">
        <v>64</v>
      </c>
      <c r="R852" t="s">
        <v>2644</v>
      </c>
      <c r="S852">
        <v>5.16</v>
      </c>
      <c r="T852" s="3"/>
    </row>
    <row r="853" spans="1:20" x14ac:dyDescent="0.3">
      <c r="A853">
        <v>852</v>
      </c>
      <c r="B853" t="s">
        <v>2639</v>
      </c>
      <c r="C853">
        <f t="shared" si="13"/>
        <v>25</v>
      </c>
      <c r="D853" s="1">
        <v>42906</v>
      </c>
      <c r="E853" s="1">
        <v>42911</v>
      </c>
      <c r="F853" t="s">
        <v>19</v>
      </c>
      <c r="G853" t="s">
        <v>2640</v>
      </c>
      <c r="H853" t="s">
        <v>2641</v>
      </c>
      <c r="I853" t="s">
        <v>37</v>
      </c>
      <c r="J853" t="s">
        <v>23</v>
      </c>
      <c r="K853" t="s">
        <v>2642</v>
      </c>
      <c r="L853" t="s">
        <v>39</v>
      </c>
      <c r="M853">
        <v>93905</v>
      </c>
      <c r="N853" t="s">
        <v>40</v>
      </c>
      <c r="O853" t="s">
        <v>2645</v>
      </c>
      <c r="P853" t="s">
        <v>42</v>
      </c>
      <c r="Q853" t="s">
        <v>86</v>
      </c>
      <c r="R853" t="s">
        <v>2646</v>
      </c>
      <c r="S853">
        <v>38.880000000000003</v>
      </c>
      <c r="T853" s="3"/>
    </row>
    <row r="854" spans="1:20" x14ac:dyDescent="0.3">
      <c r="A854">
        <v>853</v>
      </c>
      <c r="B854" t="s">
        <v>2647</v>
      </c>
      <c r="C854">
        <f t="shared" si="13"/>
        <v>22</v>
      </c>
      <c r="D854" s="1">
        <v>42883</v>
      </c>
      <c r="E854" s="1">
        <v>42890</v>
      </c>
      <c r="F854" t="s">
        <v>46</v>
      </c>
      <c r="G854" t="s">
        <v>886</v>
      </c>
      <c r="H854" t="s">
        <v>887</v>
      </c>
      <c r="I854" t="s">
        <v>22</v>
      </c>
      <c r="J854" t="s">
        <v>23</v>
      </c>
      <c r="K854" t="s">
        <v>324</v>
      </c>
      <c r="L854" t="s">
        <v>1488</v>
      </c>
      <c r="M854">
        <v>39212</v>
      </c>
      <c r="N854" t="s">
        <v>26</v>
      </c>
      <c r="O854" t="s">
        <v>1158</v>
      </c>
      <c r="P854" t="s">
        <v>42</v>
      </c>
      <c r="Q854" t="s">
        <v>64</v>
      </c>
      <c r="R854" t="s">
        <v>1159</v>
      </c>
      <c r="S854">
        <v>185.88</v>
      </c>
      <c r="T854" s="3"/>
    </row>
    <row r="855" spans="1:20" x14ac:dyDescent="0.3">
      <c r="A855">
        <v>854</v>
      </c>
      <c r="B855" t="s">
        <v>2648</v>
      </c>
      <c r="C855">
        <f t="shared" si="13"/>
        <v>8</v>
      </c>
      <c r="D855" s="1">
        <v>42785</v>
      </c>
      <c r="E855" s="1">
        <v>42790</v>
      </c>
      <c r="F855" t="s">
        <v>46</v>
      </c>
      <c r="G855" t="s">
        <v>1879</v>
      </c>
      <c r="H855" t="s">
        <v>1880</v>
      </c>
      <c r="I855" t="s">
        <v>22</v>
      </c>
      <c r="J855" t="s">
        <v>23</v>
      </c>
      <c r="K855" t="s">
        <v>262</v>
      </c>
      <c r="L855" t="s">
        <v>263</v>
      </c>
      <c r="M855">
        <v>10035</v>
      </c>
      <c r="N855" t="s">
        <v>144</v>
      </c>
      <c r="O855" t="s">
        <v>2511</v>
      </c>
      <c r="P855" t="s">
        <v>28</v>
      </c>
      <c r="Q855" t="s">
        <v>61</v>
      </c>
      <c r="R855" t="s">
        <v>2512</v>
      </c>
      <c r="S855">
        <v>44.46</v>
      </c>
      <c r="T855" s="3"/>
    </row>
    <row r="856" spans="1:20" x14ac:dyDescent="0.3">
      <c r="A856">
        <v>855</v>
      </c>
      <c r="B856" t="s">
        <v>2648</v>
      </c>
      <c r="C856">
        <f t="shared" si="13"/>
        <v>8</v>
      </c>
      <c r="D856" s="1">
        <v>42785</v>
      </c>
      <c r="E856" s="1">
        <v>42790</v>
      </c>
      <c r="F856" t="s">
        <v>46</v>
      </c>
      <c r="G856" t="s">
        <v>1879</v>
      </c>
      <c r="H856" t="s">
        <v>1880</v>
      </c>
      <c r="I856" t="s">
        <v>22</v>
      </c>
      <c r="J856" t="s">
        <v>23</v>
      </c>
      <c r="K856" t="s">
        <v>262</v>
      </c>
      <c r="L856" t="s">
        <v>263</v>
      </c>
      <c r="M856">
        <v>10035</v>
      </c>
      <c r="N856" t="s">
        <v>144</v>
      </c>
      <c r="O856" t="s">
        <v>1775</v>
      </c>
      <c r="P856" t="s">
        <v>42</v>
      </c>
      <c r="Q856" t="s">
        <v>55</v>
      </c>
      <c r="R856" t="s">
        <v>1776</v>
      </c>
      <c r="S856">
        <v>242.94</v>
      </c>
      <c r="T856" s="3"/>
    </row>
    <row r="857" spans="1:20" x14ac:dyDescent="0.3">
      <c r="A857">
        <v>856</v>
      </c>
      <c r="B857" t="s">
        <v>2649</v>
      </c>
      <c r="C857">
        <f t="shared" si="13"/>
        <v>32</v>
      </c>
      <c r="D857" s="1">
        <v>42219</v>
      </c>
      <c r="E857" s="1">
        <v>42224</v>
      </c>
      <c r="F857" t="s">
        <v>46</v>
      </c>
      <c r="G857" t="s">
        <v>2650</v>
      </c>
      <c r="H857" t="s">
        <v>2651</v>
      </c>
      <c r="I857" t="s">
        <v>22</v>
      </c>
      <c r="J857" t="s">
        <v>23</v>
      </c>
      <c r="K857" t="s">
        <v>262</v>
      </c>
      <c r="L857" t="s">
        <v>263</v>
      </c>
      <c r="M857">
        <v>10035</v>
      </c>
      <c r="N857" t="s">
        <v>144</v>
      </c>
      <c r="O857" t="s">
        <v>2652</v>
      </c>
      <c r="P857" t="s">
        <v>42</v>
      </c>
      <c r="Q857" t="s">
        <v>86</v>
      </c>
      <c r="R857" t="s">
        <v>2653</v>
      </c>
      <c r="S857">
        <v>39.96</v>
      </c>
      <c r="T857" s="3"/>
    </row>
    <row r="858" spans="1:20" x14ac:dyDescent="0.3">
      <c r="A858">
        <v>857</v>
      </c>
      <c r="B858" t="s">
        <v>2649</v>
      </c>
      <c r="C858">
        <f t="shared" si="13"/>
        <v>32</v>
      </c>
      <c r="D858" s="1">
        <v>42219</v>
      </c>
      <c r="E858" s="1">
        <v>42224</v>
      </c>
      <c r="F858" t="s">
        <v>46</v>
      </c>
      <c r="G858" t="s">
        <v>2650</v>
      </c>
      <c r="H858" t="s">
        <v>2651</v>
      </c>
      <c r="I858" t="s">
        <v>22</v>
      </c>
      <c r="J858" t="s">
        <v>23</v>
      </c>
      <c r="K858" t="s">
        <v>262</v>
      </c>
      <c r="L858" t="s">
        <v>263</v>
      </c>
      <c r="M858">
        <v>10035</v>
      </c>
      <c r="N858" t="s">
        <v>144</v>
      </c>
      <c r="O858" t="s">
        <v>2654</v>
      </c>
      <c r="P858" t="s">
        <v>42</v>
      </c>
      <c r="Q858" t="s">
        <v>575</v>
      </c>
      <c r="R858" t="s">
        <v>2655</v>
      </c>
      <c r="S858">
        <v>102.3</v>
      </c>
      <c r="T858" s="3"/>
    </row>
    <row r="859" spans="1:20" x14ac:dyDescent="0.3">
      <c r="A859">
        <v>858</v>
      </c>
      <c r="B859" t="s">
        <v>2649</v>
      </c>
      <c r="C859">
        <f t="shared" si="13"/>
        <v>32</v>
      </c>
      <c r="D859" s="1">
        <v>42219</v>
      </c>
      <c r="E859" s="1">
        <v>42224</v>
      </c>
      <c r="F859" t="s">
        <v>46</v>
      </c>
      <c r="G859" t="s">
        <v>2650</v>
      </c>
      <c r="H859" t="s">
        <v>2651</v>
      </c>
      <c r="I859" t="s">
        <v>22</v>
      </c>
      <c r="J859" t="s">
        <v>23</v>
      </c>
      <c r="K859" t="s">
        <v>262</v>
      </c>
      <c r="L859" t="s">
        <v>263</v>
      </c>
      <c r="M859">
        <v>10035</v>
      </c>
      <c r="N859" t="s">
        <v>144</v>
      </c>
      <c r="O859" t="s">
        <v>2656</v>
      </c>
      <c r="P859" t="s">
        <v>42</v>
      </c>
      <c r="Q859" t="s">
        <v>55</v>
      </c>
      <c r="R859" t="s">
        <v>2657</v>
      </c>
      <c r="S859">
        <v>21.36</v>
      </c>
      <c r="T859" s="3"/>
    </row>
    <row r="860" spans="1:20" x14ac:dyDescent="0.3">
      <c r="A860">
        <v>859</v>
      </c>
      <c r="B860" t="s">
        <v>2658</v>
      </c>
      <c r="C860">
        <f t="shared" si="13"/>
        <v>15</v>
      </c>
      <c r="D860" s="1">
        <v>43200</v>
      </c>
      <c r="E860" s="1">
        <v>43205</v>
      </c>
      <c r="F860" t="s">
        <v>46</v>
      </c>
      <c r="G860" t="s">
        <v>2659</v>
      </c>
      <c r="H860" t="s">
        <v>2660</v>
      </c>
      <c r="I860" t="s">
        <v>98</v>
      </c>
      <c r="J860" t="s">
        <v>23</v>
      </c>
      <c r="K860" t="s">
        <v>2661</v>
      </c>
      <c r="L860" t="s">
        <v>786</v>
      </c>
      <c r="M860">
        <v>8901</v>
      </c>
      <c r="N860" t="s">
        <v>144</v>
      </c>
      <c r="O860" t="s">
        <v>947</v>
      </c>
      <c r="P860" t="s">
        <v>42</v>
      </c>
      <c r="Q860" t="s">
        <v>86</v>
      </c>
      <c r="R860" t="s">
        <v>948</v>
      </c>
      <c r="S860">
        <v>7.61</v>
      </c>
      <c r="T860" s="3"/>
    </row>
    <row r="861" spans="1:20" x14ac:dyDescent="0.3">
      <c r="A861">
        <v>860</v>
      </c>
      <c r="B861" t="s">
        <v>2658</v>
      </c>
      <c r="C861">
        <f t="shared" si="13"/>
        <v>15</v>
      </c>
      <c r="D861" s="1">
        <v>43200</v>
      </c>
      <c r="E861" s="1">
        <v>43205</v>
      </c>
      <c r="F861" t="s">
        <v>46</v>
      </c>
      <c r="G861" t="s">
        <v>2659</v>
      </c>
      <c r="H861" t="s">
        <v>2660</v>
      </c>
      <c r="I861" t="s">
        <v>98</v>
      </c>
      <c r="J861" t="s">
        <v>23</v>
      </c>
      <c r="K861" t="s">
        <v>2661</v>
      </c>
      <c r="L861" t="s">
        <v>786</v>
      </c>
      <c r="M861">
        <v>8901</v>
      </c>
      <c r="N861" t="s">
        <v>144</v>
      </c>
      <c r="O861" t="s">
        <v>1173</v>
      </c>
      <c r="P861" t="s">
        <v>42</v>
      </c>
      <c r="Q861" t="s">
        <v>265</v>
      </c>
      <c r="R861" t="s">
        <v>1174</v>
      </c>
      <c r="S861">
        <v>7.16</v>
      </c>
      <c r="T861" s="3"/>
    </row>
    <row r="862" spans="1:20" x14ac:dyDescent="0.3">
      <c r="A862">
        <v>861</v>
      </c>
      <c r="B862" t="s">
        <v>2662</v>
      </c>
      <c r="C862">
        <f t="shared" si="13"/>
        <v>24</v>
      </c>
      <c r="D862" s="1">
        <v>42164</v>
      </c>
      <c r="E862" s="1">
        <v>42171</v>
      </c>
      <c r="F862" t="s">
        <v>46</v>
      </c>
      <c r="G862" t="s">
        <v>2663</v>
      </c>
      <c r="H862" t="s">
        <v>2664</v>
      </c>
      <c r="I862" t="s">
        <v>22</v>
      </c>
      <c r="J862" t="s">
        <v>23</v>
      </c>
      <c r="K862" t="s">
        <v>123</v>
      </c>
      <c r="L862" t="s">
        <v>39</v>
      </c>
      <c r="M862">
        <v>94122</v>
      </c>
      <c r="N862" t="s">
        <v>40</v>
      </c>
      <c r="O862" t="s">
        <v>1295</v>
      </c>
      <c r="P862" t="s">
        <v>42</v>
      </c>
      <c r="Q862" t="s">
        <v>575</v>
      </c>
      <c r="R862" t="s">
        <v>1296</v>
      </c>
      <c r="S862">
        <v>7.36</v>
      </c>
      <c r="T862" s="3"/>
    </row>
    <row r="863" spans="1:20" x14ac:dyDescent="0.3">
      <c r="A863">
        <v>862</v>
      </c>
      <c r="B863" t="s">
        <v>2662</v>
      </c>
      <c r="C863">
        <f t="shared" si="13"/>
        <v>24</v>
      </c>
      <c r="D863" s="1">
        <v>42164</v>
      </c>
      <c r="E863" s="1">
        <v>42171</v>
      </c>
      <c r="F863" t="s">
        <v>46</v>
      </c>
      <c r="G863" t="s">
        <v>2663</v>
      </c>
      <c r="H863" t="s">
        <v>2664</v>
      </c>
      <c r="I863" t="s">
        <v>22</v>
      </c>
      <c r="J863" t="s">
        <v>23</v>
      </c>
      <c r="K863" t="s">
        <v>123</v>
      </c>
      <c r="L863" t="s">
        <v>39</v>
      </c>
      <c r="M863">
        <v>94122</v>
      </c>
      <c r="N863" t="s">
        <v>40</v>
      </c>
      <c r="O863" t="s">
        <v>2665</v>
      </c>
      <c r="P863" t="s">
        <v>42</v>
      </c>
      <c r="Q863" t="s">
        <v>64</v>
      </c>
      <c r="R863" t="s">
        <v>2666</v>
      </c>
      <c r="S863">
        <v>23.1</v>
      </c>
      <c r="T863" s="3"/>
    </row>
    <row r="864" spans="1:20" x14ac:dyDescent="0.3">
      <c r="A864">
        <v>863</v>
      </c>
      <c r="B864" t="s">
        <v>2667</v>
      </c>
      <c r="C864">
        <f t="shared" si="13"/>
        <v>1</v>
      </c>
      <c r="D864" s="1">
        <v>42740</v>
      </c>
      <c r="E864" s="1">
        <v>42742</v>
      </c>
      <c r="F864" t="s">
        <v>19</v>
      </c>
      <c r="G864" t="s">
        <v>2433</v>
      </c>
      <c r="H864" t="s">
        <v>2434</v>
      </c>
      <c r="I864" t="s">
        <v>37</v>
      </c>
      <c r="J864" t="s">
        <v>23</v>
      </c>
      <c r="K864" t="s">
        <v>1522</v>
      </c>
      <c r="L864" t="s">
        <v>50</v>
      </c>
      <c r="M864">
        <v>32216</v>
      </c>
      <c r="N864" t="s">
        <v>26</v>
      </c>
      <c r="O864" t="s">
        <v>2668</v>
      </c>
      <c r="P864" t="s">
        <v>67</v>
      </c>
      <c r="Q864" t="s">
        <v>157</v>
      </c>
      <c r="R864" t="s">
        <v>2669</v>
      </c>
      <c r="S864">
        <v>191.47200000000001</v>
      </c>
      <c r="T864" s="3"/>
    </row>
    <row r="865" spans="1:20" x14ac:dyDescent="0.3">
      <c r="A865">
        <v>864</v>
      </c>
      <c r="B865" t="s">
        <v>2667</v>
      </c>
      <c r="C865">
        <f t="shared" si="13"/>
        <v>1</v>
      </c>
      <c r="D865" s="1">
        <v>42740</v>
      </c>
      <c r="E865" s="1">
        <v>42742</v>
      </c>
      <c r="F865" t="s">
        <v>19</v>
      </c>
      <c r="G865" t="s">
        <v>2433</v>
      </c>
      <c r="H865" t="s">
        <v>2434</v>
      </c>
      <c r="I865" t="s">
        <v>37</v>
      </c>
      <c r="J865" t="s">
        <v>23</v>
      </c>
      <c r="K865" t="s">
        <v>1522</v>
      </c>
      <c r="L865" t="s">
        <v>50</v>
      </c>
      <c r="M865">
        <v>32216</v>
      </c>
      <c r="N865" t="s">
        <v>26</v>
      </c>
      <c r="O865" t="s">
        <v>2670</v>
      </c>
      <c r="P865" t="s">
        <v>42</v>
      </c>
      <c r="Q865" t="s">
        <v>64</v>
      </c>
      <c r="R865" t="s">
        <v>2671</v>
      </c>
      <c r="S865">
        <v>5.2480000000000002</v>
      </c>
      <c r="T865" s="3"/>
    </row>
    <row r="866" spans="1:20" x14ac:dyDescent="0.3">
      <c r="A866">
        <v>865</v>
      </c>
      <c r="B866" t="s">
        <v>2667</v>
      </c>
      <c r="C866">
        <f t="shared" si="13"/>
        <v>1</v>
      </c>
      <c r="D866" s="1">
        <v>42740</v>
      </c>
      <c r="E866" s="1">
        <v>42742</v>
      </c>
      <c r="F866" t="s">
        <v>19</v>
      </c>
      <c r="G866" t="s">
        <v>2433</v>
      </c>
      <c r="H866" t="s">
        <v>2434</v>
      </c>
      <c r="I866" t="s">
        <v>37</v>
      </c>
      <c r="J866" t="s">
        <v>23</v>
      </c>
      <c r="K866" t="s">
        <v>1522</v>
      </c>
      <c r="L866" t="s">
        <v>50</v>
      </c>
      <c r="M866">
        <v>32216</v>
      </c>
      <c r="N866" t="s">
        <v>26</v>
      </c>
      <c r="O866" t="s">
        <v>2672</v>
      </c>
      <c r="P866" t="s">
        <v>67</v>
      </c>
      <c r="Q866" t="s">
        <v>68</v>
      </c>
      <c r="R866" t="s">
        <v>2673</v>
      </c>
      <c r="S866">
        <v>59.183999999999997</v>
      </c>
      <c r="T866" s="3"/>
    </row>
    <row r="867" spans="1:20" x14ac:dyDescent="0.3">
      <c r="A867">
        <v>866</v>
      </c>
      <c r="B867" t="s">
        <v>2674</v>
      </c>
      <c r="C867">
        <f t="shared" si="13"/>
        <v>2</v>
      </c>
      <c r="D867" s="1">
        <v>42014</v>
      </c>
      <c r="E867" s="1">
        <v>42019</v>
      </c>
      <c r="F867" t="s">
        <v>46</v>
      </c>
      <c r="G867" t="s">
        <v>2675</v>
      </c>
      <c r="H867" t="s">
        <v>2676</v>
      </c>
      <c r="I867" t="s">
        <v>37</v>
      </c>
      <c r="J867" t="s">
        <v>23</v>
      </c>
      <c r="K867" t="s">
        <v>314</v>
      </c>
      <c r="L867" t="s">
        <v>315</v>
      </c>
      <c r="M867">
        <v>22153</v>
      </c>
      <c r="N867" t="s">
        <v>26</v>
      </c>
      <c r="O867" t="s">
        <v>2677</v>
      </c>
      <c r="P867" t="s">
        <v>42</v>
      </c>
      <c r="Q867" t="s">
        <v>43</v>
      </c>
      <c r="R867" t="s">
        <v>2678</v>
      </c>
      <c r="S867">
        <v>2.89</v>
      </c>
      <c r="T867" s="3"/>
    </row>
    <row r="868" spans="1:20" x14ac:dyDescent="0.3">
      <c r="A868">
        <v>867</v>
      </c>
      <c r="B868" t="s">
        <v>2674</v>
      </c>
      <c r="C868">
        <f t="shared" si="13"/>
        <v>2</v>
      </c>
      <c r="D868" s="1">
        <v>42014</v>
      </c>
      <c r="E868" s="1">
        <v>42019</v>
      </c>
      <c r="F868" t="s">
        <v>46</v>
      </c>
      <c r="G868" t="s">
        <v>2675</v>
      </c>
      <c r="H868" t="s">
        <v>2676</v>
      </c>
      <c r="I868" t="s">
        <v>37</v>
      </c>
      <c r="J868" t="s">
        <v>23</v>
      </c>
      <c r="K868" t="s">
        <v>314</v>
      </c>
      <c r="L868" t="s">
        <v>315</v>
      </c>
      <c r="M868">
        <v>22153</v>
      </c>
      <c r="N868" t="s">
        <v>26</v>
      </c>
      <c r="O868" t="s">
        <v>2679</v>
      </c>
      <c r="P868" t="s">
        <v>28</v>
      </c>
      <c r="Q868" t="s">
        <v>61</v>
      </c>
      <c r="R868" t="s">
        <v>2680</v>
      </c>
      <c r="S868">
        <v>51.94</v>
      </c>
      <c r="T868" s="3"/>
    </row>
    <row r="869" spans="1:20" x14ac:dyDescent="0.3">
      <c r="A869">
        <v>868</v>
      </c>
      <c r="B869" t="s">
        <v>2681</v>
      </c>
      <c r="C869">
        <f t="shared" si="13"/>
        <v>39</v>
      </c>
      <c r="D869" s="1">
        <v>43007</v>
      </c>
      <c r="E869" s="1">
        <v>43010</v>
      </c>
      <c r="F869" t="s">
        <v>184</v>
      </c>
      <c r="G869" t="s">
        <v>2682</v>
      </c>
      <c r="H869" t="s">
        <v>2683</v>
      </c>
      <c r="I869" t="s">
        <v>37</v>
      </c>
      <c r="J869" t="s">
        <v>23</v>
      </c>
      <c r="K869" t="s">
        <v>142</v>
      </c>
      <c r="L869" t="s">
        <v>143</v>
      </c>
      <c r="M869">
        <v>19140</v>
      </c>
      <c r="N869" t="s">
        <v>144</v>
      </c>
      <c r="O869" t="s">
        <v>2684</v>
      </c>
      <c r="P869" t="s">
        <v>42</v>
      </c>
      <c r="Q869" t="s">
        <v>43</v>
      </c>
      <c r="R869" t="s">
        <v>2685</v>
      </c>
      <c r="S869">
        <v>15.936</v>
      </c>
      <c r="T869" s="3"/>
    </row>
    <row r="870" spans="1:20" x14ac:dyDescent="0.3">
      <c r="A870">
        <v>869</v>
      </c>
      <c r="B870" t="s">
        <v>2686</v>
      </c>
      <c r="C870">
        <f t="shared" si="13"/>
        <v>15</v>
      </c>
      <c r="D870" s="1">
        <v>42100</v>
      </c>
      <c r="E870" s="1">
        <v>42104</v>
      </c>
      <c r="F870" t="s">
        <v>46</v>
      </c>
      <c r="G870" t="s">
        <v>2687</v>
      </c>
      <c r="H870" t="s">
        <v>2688</v>
      </c>
      <c r="I870" t="s">
        <v>37</v>
      </c>
      <c r="J870" t="s">
        <v>23</v>
      </c>
      <c r="K870" t="s">
        <v>2472</v>
      </c>
      <c r="L870" t="s">
        <v>143</v>
      </c>
      <c r="M870">
        <v>17602</v>
      </c>
      <c r="N870" t="s">
        <v>144</v>
      </c>
      <c r="O870" t="s">
        <v>2689</v>
      </c>
      <c r="P870" t="s">
        <v>42</v>
      </c>
      <c r="Q870" t="s">
        <v>71</v>
      </c>
      <c r="R870" t="s">
        <v>2690</v>
      </c>
      <c r="S870">
        <v>44.91</v>
      </c>
      <c r="T870" s="3"/>
    </row>
    <row r="871" spans="1:20" x14ac:dyDescent="0.3">
      <c r="A871">
        <v>870</v>
      </c>
      <c r="B871" t="s">
        <v>2691</v>
      </c>
      <c r="C871">
        <f t="shared" si="13"/>
        <v>36</v>
      </c>
      <c r="D871" s="1">
        <v>42981</v>
      </c>
      <c r="E871" s="1">
        <v>42983</v>
      </c>
      <c r="F871" t="s">
        <v>184</v>
      </c>
      <c r="G871" t="s">
        <v>2692</v>
      </c>
      <c r="H871" t="s">
        <v>2693</v>
      </c>
      <c r="I871" t="s">
        <v>98</v>
      </c>
      <c r="J871" t="s">
        <v>23</v>
      </c>
      <c r="K871" t="s">
        <v>142</v>
      </c>
      <c r="L871" t="s">
        <v>143</v>
      </c>
      <c r="M871">
        <v>19143</v>
      </c>
      <c r="N871" t="s">
        <v>144</v>
      </c>
      <c r="O871" t="s">
        <v>2694</v>
      </c>
      <c r="P871" t="s">
        <v>42</v>
      </c>
      <c r="Q871" t="s">
        <v>71</v>
      </c>
      <c r="R871" t="s">
        <v>2695</v>
      </c>
      <c r="S871">
        <v>1141.47</v>
      </c>
      <c r="T871" s="3"/>
    </row>
    <row r="872" spans="1:20" x14ac:dyDescent="0.3">
      <c r="A872">
        <v>871</v>
      </c>
      <c r="B872" t="s">
        <v>2691</v>
      </c>
      <c r="C872">
        <f t="shared" si="13"/>
        <v>36</v>
      </c>
      <c r="D872" s="1">
        <v>42981</v>
      </c>
      <c r="E872" s="1">
        <v>42983</v>
      </c>
      <c r="F872" t="s">
        <v>184</v>
      </c>
      <c r="G872" t="s">
        <v>2692</v>
      </c>
      <c r="H872" t="s">
        <v>2693</v>
      </c>
      <c r="I872" t="s">
        <v>98</v>
      </c>
      <c r="J872" t="s">
        <v>23</v>
      </c>
      <c r="K872" t="s">
        <v>142</v>
      </c>
      <c r="L872" t="s">
        <v>143</v>
      </c>
      <c r="M872">
        <v>19143</v>
      </c>
      <c r="N872" t="s">
        <v>144</v>
      </c>
      <c r="O872" t="s">
        <v>1921</v>
      </c>
      <c r="P872" t="s">
        <v>67</v>
      </c>
      <c r="Q872" t="s">
        <v>68</v>
      </c>
      <c r="R872" t="s">
        <v>1922</v>
      </c>
      <c r="S872">
        <v>280.78199999999998</v>
      </c>
      <c r="T872" s="3"/>
    </row>
    <row r="873" spans="1:20" x14ac:dyDescent="0.3">
      <c r="A873">
        <v>872</v>
      </c>
      <c r="B873" t="s">
        <v>2696</v>
      </c>
      <c r="C873">
        <f t="shared" si="13"/>
        <v>43</v>
      </c>
      <c r="D873" s="1">
        <v>42662</v>
      </c>
      <c r="E873" s="1">
        <v>42663</v>
      </c>
      <c r="F873" t="s">
        <v>184</v>
      </c>
      <c r="G873" t="s">
        <v>160</v>
      </c>
      <c r="H873" t="s">
        <v>161</v>
      </c>
      <c r="I873" t="s">
        <v>22</v>
      </c>
      <c r="J873" t="s">
        <v>23</v>
      </c>
      <c r="K873" t="s">
        <v>83</v>
      </c>
      <c r="L873" t="s">
        <v>2697</v>
      </c>
      <c r="M873">
        <v>3301</v>
      </c>
      <c r="N873" t="s">
        <v>144</v>
      </c>
      <c r="O873" t="s">
        <v>2698</v>
      </c>
      <c r="P873" t="s">
        <v>42</v>
      </c>
      <c r="Q873" t="s">
        <v>86</v>
      </c>
      <c r="R873" t="s">
        <v>2699</v>
      </c>
      <c r="S873">
        <v>34.44</v>
      </c>
      <c r="T873" s="3"/>
    </row>
    <row r="874" spans="1:20" x14ac:dyDescent="0.3">
      <c r="A874">
        <v>873</v>
      </c>
      <c r="B874" t="s">
        <v>2700</v>
      </c>
      <c r="C874">
        <f t="shared" si="13"/>
        <v>50</v>
      </c>
      <c r="D874" s="1">
        <v>42348</v>
      </c>
      <c r="E874" s="1">
        <v>42353</v>
      </c>
      <c r="F874" t="s">
        <v>46</v>
      </c>
      <c r="G874" t="s">
        <v>2701</v>
      </c>
      <c r="H874" t="s">
        <v>2702</v>
      </c>
      <c r="I874" t="s">
        <v>22</v>
      </c>
      <c r="J874" t="s">
        <v>23</v>
      </c>
      <c r="K874" t="s">
        <v>262</v>
      </c>
      <c r="L874" t="s">
        <v>263</v>
      </c>
      <c r="M874">
        <v>10009</v>
      </c>
      <c r="N874" t="s">
        <v>144</v>
      </c>
      <c r="O874" t="s">
        <v>1036</v>
      </c>
      <c r="P874" t="s">
        <v>42</v>
      </c>
      <c r="Q874" t="s">
        <v>86</v>
      </c>
      <c r="R874" t="s">
        <v>1037</v>
      </c>
      <c r="S874">
        <v>11.36</v>
      </c>
      <c r="T874" s="3"/>
    </row>
    <row r="875" spans="1:20" x14ac:dyDescent="0.3">
      <c r="A875">
        <v>874</v>
      </c>
      <c r="B875" t="s">
        <v>2700</v>
      </c>
      <c r="C875">
        <f t="shared" si="13"/>
        <v>50</v>
      </c>
      <c r="D875" s="1">
        <v>42348</v>
      </c>
      <c r="E875" s="1">
        <v>42353</v>
      </c>
      <c r="F875" t="s">
        <v>46</v>
      </c>
      <c r="G875" t="s">
        <v>2701</v>
      </c>
      <c r="H875" t="s">
        <v>2702</v>
      </c>
      <c r="I875" t="s">
        <v>22</v>
      </c>
      <c r="J875" t="s">
        <v>23</v>
      </c>
      <c r="K875" t="s">
        <v>262</v>
      </c>
      <c r="L875" t="s">
        <v>263</v>
      </c>
      <c r="M875">
        <v>10009</v>
      </c>
      <c r="N875" t="s">
        <v>144</v>
      </c>
      <c r="O875" t="s">
        <v>1604</v>
      </c>
      <c r="P875" t="s">
        <v>42</v>
      </c>
      <c r="Q875" t="s">
        <v>71</v>
      </c>
      <c r="R875" t="s">
        <v>1605</v>
      </c>
      <c r="S875">
        <v>106.34399999999999</v>
      </c>
      <c r="T875" s="3"/>
    </row>
    <row r="876" spans="1:20" x14ac:dyDescent="0.3">
      <c r="A876">
        <v>875</v>
      </c>
      <c r="B876" t="s">
        <v>2703</v>
      </c>
      <c r="C876">
        <f t="shared" si="13"/>
        <v>34</v>
      </c>
      <c r="D876" s="1">
        <v>43337</v>
      </c>
      <c r="E876" s="1">
        <v>43341</v>
      </c>
      <c r="F876" t="s">
        <v>46</v>
      </c>
      <c r="G876" t="s">
        <v>2628</v>
      </c>
      <c r="H876" t="s">
        <v>2629</v>
      </c>
      <c r="I876" t="s">
        <v>22</v>
      </c>
      <c r="J876" t="s">
        <v>23</v>
      </c>
      <c r="K876" t="s">
        <v>463</v>
      </c>
      <c r="L876" t="s">
        <v>84</v>
      </c>
      <c r="M876">
        <v>28205</v>
      </c>
      <c r="N876" t="s">
        <v>26</v>
      </c>
      <c r="O876" t="s">
        <v>2704</v>
      </c>
      <c r="P876" t="s">
        <v>42</v>
      </c>
      <c r="Q876" t="s">
        <v>86</v>
      </c>
      <c r="R876" t="s">
        <v>2705</v>
      </c>
      <c r="S876">
        <v>192.16</v>
      </c>
      <c r="T876" s="3"/>
    </row>
    <row r="877" spans="1:20" x14ac:dyDescent="0.3">
      <c r="A877">
        <v>876</v>
      </c>
      <c r="B877" t="s">
        <v>2706</v>
      </c>
      <c r="C877">
        <f t="shared" si="13"/>
        <v>3</v>
      </c>
      <c r="D877" s="1">
        <v>42752</v>
      </c>
      <c r="E877" s="1">
        <v>42756</v>
      </c>
      <c r="F877" t="s">
        <v>46</v>
      </c>
      <c r="G877" t="s">
        <v>2131</v>
      </c>
      <c r="H877" t="s">
        <v>2132</v>
      </c>
      <c r="I877" t="s">
        <v>98</v>
      </c>
      <c r="J877" t="s">
        <v>23</v>
      </c>
      <c r="K877" t="s">
        <v>83</v>
      </c>
      <c r="L877" t="s">
        <v>2697</v>
      </c>
      <c r="M877">
        <v>3301</v>
      </c>
      <c r="N877" t="s">
        <v>144</v>
      </c>
      <c r="O877" t="s">
        <v>903</v>
      </c>
      <c r="P877" t="s">
        <v>28</v>
      </c>
      <c r="Q877" t="s">
        <v>61</v>
      </c>
      <c r="R877" t="s">
        <v>904</v>
      </c>
      <c r="S877">
        <v>322.58999999999997</v>
      </c>
      <c r="T877" s="3"/>
    </row>
    <row r="878" spans="1:20" x14ac:dyDescent="0.3">
      <c r="A878">
        <v>877</v>
      </c>
      <c r="B878" t="s">
        <v>2706</v>
      </c>
      <c r="C878">
        <f t="shared" si="13"/>
        <v>3</v>
      </c>
      <c r="D878" s="1">
        <v>42752</v>
      </c>
      <c r="E878" s="1">
        <v>42756</v>
      </c>
      <c r="F878" t="s">
        <v>46</v>
      </c>
      <c r="G878" t="s">
        <v>2131</v>
      </c>
      <c r="H878" t="s">
        <v>2132</v>
      </c>
      <c r="I878" t="s">
        <v>98</v>
      </c>
      <c r="J878" t="s">
        <v>23</v>
      </c>
      <c r="K878" t="s">
        <v>83</v>
      </c>
      <c r="L878" t="s">
        <v>2697</v>
      </c>
      <c r="M878">
        <v>3301</v>
      </c>
      <c r="N878" t="s">
        <v>144</v>
      </c>
      <c r="O878" t="s">
        <v>1017</v>
      </c>
      <c r="P878" t="s">
        <v>67</v>
      </c>
      <c r="Q878" t="s">
        <v>157</v>
      </c>
      <c r="R878" t="s">
        <v>1018</v>
      </c>
      <c r="S878">
        <v>29.99</v>
      </c>
      <c r="T878" s="3"/>
    </row>
    <row r="879" spans="1:20" x14ac:dyDescent="0.3">
      <c r="A879">
        <v>878</v>
      </c>
      <c r="B879" t="s">
        <v>2706</v>
      </c>
      <c r="C879">
        <f t="shared" si="13"/>
        <v>3</v>
      </c>
      <c r="D879" s="1">
        <v>42752</v>
      </c>
      <c r="E879" s="1">
        <v>42756</v>
      </c>
      <c r="F879" t="s">
        <v>46</v>
      </c>
      <c r="G879" t="s">
        <v>2131</v>
      </c>
      <c r="H879" t="s">
        <v>2132</v>
      </c>
      <c r="I879" t="s">
        <v>98</v>
      </c>
      <c r="J879" t="s">
        <v>23</v>
      </c>
      <c r="K879" t="s">
        <v>83</v>
      </c>
      <c r="L879" t="s">
        <v>2697</v>
      </c>
      <c r="M879">
        <v>3301</v>
      </c>
      <c r="N879" t="s">
        <v>144</v>
      </c>
      <c r="O879" t="s">
        <v>2707</v>
      </c>
      <c r="P879" t="s">
        <v>67</v>
      </c>
      <c r="Q879" t="s">
        <v>157</v>
      </c>
      <c r="R879" t="s">
        <v>2708</v>
      </c>
      <c r="S879">
        <v>371.97</v>
      </c>
      <c r="T879" s="3"/>
    </row>
    <row r="880" spans="1:20" x14ac:dyDescent="0.3">
      <c r="A880">
        <v>879</v>
      </c>
      <c r="B880" t="s">
        <v>2709</v>
      </c>
      <c r="C880">
        <f t="shared" si="13"/>
        <v>38</v>
      </c>
      <c r="D880" s="1">
        <v>42264</v>
      </c>
      <c r="E880" s="1">
        <v>42268</v>
      </c>
      <c r="F880" t="s">
        <v>46</v>
      </c>
      <c r="G880" t="s">
        <v>2710</v>
      </c>
      <c r="H880" t="s">
        <v>2711</v>
      </c>
      <c r="I880" t="s">
        <v>98</v>
      </c>
      <c r="J880" t="s">
        <v>23</v>
      </c>
      <c r="K880" t="s">
        <v>142</v>
      </c>
      <c r="L880" t="s">
        <v>143</v>
      </c>
      <c r="M880">
        <v>19120</v>
      </c>
      <c r="N880" t="s">
        <v>144</v>
      </c>
      <c r="O880" t="s">
        <v>2712</v>
      </c>
      <c r="P880" t="s">
        <v>42</v>
      </c>
      <c r="Q880" t="s">
        <v>71</v>
      </c>
      <c r="R880" t="s">
        <v>2713</v>
      </c>
      <c r="S880">
        <v>5.8920000000000003</v>
      </c>
      <c r="T880" s="3"/>
    </row>
    <row r="881" spans="1:20" x14ac:dyDescent="0.3">
      <c r="A881">
        <v>880</v>
      </c>
      <c r="B881" t="s">
        <v>2714</v>
      </c>
      <c r="C881">
        <f t="shared" si="13"/>
        <v>48</v>
      </c>
      <c r="D881" s="1">
        <v>43434</v>
      </c>
      <c r="E881" s="1">
        <v>43436</v>
      </c>
      <c r="F881" t="s">
        <v>19</v>
      </c>
      <c r="G881" t="s">
        <v>96</v>
      </c>
      <c r="H881" t="s">
        <v>97</v>
      </c>
      <c r="I881" t="s">
        <v>98</v>
      </c>
      <c r="J881" t="s">
        <v>23</v>
      </c>
      <c r="K881" t="s">
        <v>262</v>
      </c>
      <c r="L881" t="s">
        <v>263</v>
      </c>
      <c r="M881">
        <v>10024</v>
      </c>
      <c r="N881" t="s">
        <v>144</v>
      </c>
      <c r="O881" t="s">
        <v>2715</v>
      </c>
      <c r="P881" t="s">
        <v>42</v>
      </c>
      <c r="Q881" t="s">
        <v>71</v>
      </c>
      <c r="R881" t="s">
        <v>2716</v>
      </c>
      <c r="S881">
        <v>68.471999999999994</v>
      </c>
      <c r="T881" s="3"/>
    </row>
    <row r="882" spans="1:20" x14ac:dyDescent="0.3">
      <c r="A882">
        <v>881</v>
      </c>
      <c r="B882" t="s">
        <v>2714</v>
      </c>
      <c r="C882">
        <f t="shared" si="13"/>
        <v>48</v>
      </c>
      <c r="D882" s="1">
        <v>43434</v>
      </c>
      <c r="E882" s="1">
        <v>43436</v>
      </c>
      <c r="F882" t="s">
        <v>19</v>
      </c>
      <c r="G882" t="s">
        <v>96</v>
      </c>
      <c r="H882" t="s">
        <v>97</v>
      </c>
      <c r="I882" t="s">
        <v>98</v>
      </c>
      <c r="J882" t="s">
        <v>23</v>
      </c>
      <c r="K882" t="s">
        <v>262</v>
      </c>
      <c r="L882" t="s">
        <v>263</v>
      </c>
      <c r="M882">
        <v>10024</v>
      </c>
      <c r="N882" t="s">
        <v>144</v>
      </c>
      <c r="O882" t="s">
        <v>684</v>
      </c>
      <c r="P882" t="s">
        <v>28</v>
      </c>
      <c r="Q882" t="s">
        <v>32</v>
      </c>
      <c r="R882" t="s">
        <v>685</v>
      </c>
      <c r="S882">
        <v>1242.9000000000001</v>
      </c>
      <c r="T882" s="3"/>
    </row>
    <row r="883" spans="1:20" x14ac:dyDescent="0.3">
      <c r="A883">
        <v>882</v>
      </c>
      <c r="B883" t="s">
        <v>2717</v>
      </c>
      <c r="C883">
        <f t="shared" si="13"/>
        <v>42</v>
      </c>
      <c r="D883" s="1">
        <v>42652</v>
      </c>
      <c r="E883" s="1">
        <v>42656</v>
      </c>
      <c r="F883" t="s">
        <v>46</v>
      </c>
      <c r="G883" t="s">
        <v>504</v>
      </c>
      <c r="H883" t="s">
        <v>505</v>
      </c>
      <c r="I883" t="s">
        <v>22</v>
      </c>
      <c r="J883" t="s">
        <v>23</v>
      </c>
      <c r="K883" t="s">
        <v>314</v>
      </c>
      <c r="L883" t="s">
        <v>315</v>
      </c>
      <c r="M883">
        <v>22153</v>
      </c>
      <c r="N883" t="s">
        <v>26</v>
      </c>
      <c r="O883" t="s">
        <v>1636</v>
      </c>
      <c r="P883" t="s">
        <v>42</v>
      </c>
      <c r="Q883" t="s">
        <v>55</v>
      </c>
      <c r="R883" t="s">
        <v>1637</v>
      </c>
      <c r="S883">
        <v>30.84</v>
      </c>
      <c r="T883" s="3"/>
    </row>
    <row r="884" spans="1:20" x14ac:dyDescent="0.3">
      <c r="A884">
        <v>883</v>
      </c>
      <c r="B884" t="s">
        <v>2718</v>
      </c>
      <c r="C884">
        <f t="shared" si="13"/>
        <v>52</v>
      </c>
      <c r="D884" s="1">
        <v>43457</v>
      </c>
      <c r="E884" s="1">
        <v>43457</v>
      </c>
      <c r="F884" t="s">
        <v>1289</v>
      </c>
      <c r="G884" t="s">
        <v>445</v>
      </c>
      <c r="H884" t="s">
        <v>446</v>
      </c>
      <c r="I884" t="s">
        <v>22</v>
      </c>
      <c r="J884" t="s">
        <v>23</v>
      </c>
      <c r="K884" t="s">
        <v>123</v>
      </c>
      <c r="L884" t="s">
        <v>39</v>
      </c>
      <c r="M884">
        <v>94109</v>
      </c>
      <c r="N884" t="s">
        <v>40</v>
      </c>
      <c r="O884" t="s">
        <v>2258</v>
      </c>
      <c r="P884" t="s">
        <v>42</v>
      </c>
      <c r="Q884" t="s">
        <v>64</v>
      </c>
      <c r="R884" t="s">
        <v>2259</v>
      </c>
      <c r="S884">
        <v>13.48</v>
      </c>
      <c r="T884" s="3"/>
    </row>
    <row r="885" spans="1:20" x14ac:dyDescent="0.3">
      <c r="A885">
        <v>884</v>
      </c>
      <c r="B885" t="s">
        <v>2719</v>
      </c>
      <c r="C885">
        <f t="shared" si="13"/>
        <v>43</v>
      </c>
      <c r="D885" s="1">
        <v>43030</v>
      </c>
      <c r="E885" s="1">
        <v>43032</v>
      </c>
      <c r="F885" t="s">
        <v>184</v>
      </c>
      <c r="G885" t="s">
        <v>2720</v>
      </c>
      <c r="H885" t="s">
        <v>2721</v>
      </c>
      <c r="I885" t="s">
        <v>98</v>
      </c>
      <c r="J885" t="s">
        <v>23</v>
      </c>
      <c r="K885" t="s">
        <v>878</v>
      </c>
      <c r="L885" t="s">
        <v>234</v>
      </c>
      <c r="M885">
        <v>48227</v>
      </c>
      <c r="N885" t="s">
        <v>101</v>
      </c>
      <c r="O885" t="s">
        <v>2112</v>
      </c>
      <c r="P885" t="s">
        <v>28</v>
      </c>
      <c r="Q885" t="s">
        <v>61</v>
      </c>
      <c r="R885" t="s">
        <v>2113</v>
      </c>
      <c r="S885">
        <v>31.4</v>
      </c>
      <c r="T885" s="3"/>
    </row>
    <row r="886" spans="1:20" x14ac:dyDescent="0.3">
      <c r="A886">
        <v>885</v>
      </c>
      <c r="B886" t="s">
        <v>2722</v>
      </c>
      <c r="C886">
        <f t="shared" si="13"/>
        <v>18</v>
      </c>
      <c r="D886" s="1">
        <v>42123</v>
      </c>
      <c r="E886" s="1">
        <v>42128</v>
      </c>
      <c r="F886" t="s">
        <v>46</v>
      </c>
      <c r="G886" t="s">
        <v>2723</v>
      </c>
      <c r="H886" t="s">
        <v>2724</v>
      </c>
      <c r="I886" t="s">
        <v>22</v>
      </c>
      <c r="J886" t="s">
        <v>23</v>
      </c>
      <c r="K886" t="s">
        <v>385</v>
      </c>
      <c r="L886" t="s">
        <v>263</v>
      </c>
      <c r="M886">
        <v>14609</v>
      </c>
      <c r="N886" t="s">
        <v>144</v>
      </c>
      <c r="O886" t="s">
        <v>2725</v>
      </c>
      <c r="P886" t="s">
        <v>28</v>
      </c>
      <c r="Q886" t="s">
        <v>61</v>
      </c>
      <c r="R886" t="s">
        <v>2726</v>
      </c>
      <c r="S886">
        <v>17.46</v>
      </c>
      <c r="T886" s="3"/>
    </row>
    <row r="887" spans="1:20" x14ac:dyDescent="0.3">
      <c r="A887">
        <v>886</v>
      </c>
      <c r="B887" t="s">
        <v>2727</v>
      </c>
      <c r="C887">
        <f t="shared" si="13"/>
        <v>18</v>
      </c>
      <c r="D887" s="1">
        <v>42485</v>
      </c>
      <c r="E887" s="1">
        <v>42488</v>
      </c>
      <c r="F887" t="s">
        <v>19</v>
      </c>
      <c r="G887" t="s">
        <v>2728</v>
      </c>
      <c r="H887" t="s">
        <v>2729</v>
      </c>
      <c r="I887" t="s">
        <v>37</v>
      </c>
      <c r="J887" t="s">
        <v>23</v>
      </c>
      <c r="K887" t="s">
        <v>38</v>
      </c>
      <c r="L887" t="s">
        <v>39</v>
      </c>
      <c r="M887">
        <v>90045</v>
      </c>
      <c r="N887" t="s">
        <v>40</v>
      </c>
      <c r="O887" t="s">
        <v>2730</v>
      </c>
      <c r="P887" t="s">
        <v>42</v>
      </c>
      <c r="Q887" t="s">
        <v>71</v>
      </c>
      <c r="R887" t="s">
        <v>2731</v>
      </c>
      <c r="S887">
        <v>13.944000000000001</v>
      </c>
      <c r="T887" s="3"/>
    </row>
    <row r="888" spans="1:20" x14ac:dyDescent="0.3">
      <c r="A888">
        <v>887</v>
      </c>
      <c r="B888" t="s">
        <v>2732</v>
      </c>
      <c r="C888">
        <f t="shared" si="13"/>
        <v>26</v>
      </c>
      <c r="D888" s="1">
        <v>43277</v>
      </c>
      <c r="E888" s="1">
        <v>43283</v>
      </c>
      <c r="F888" t="s">
        <v>46</v>
      </c>
      <c r="G888" t="s">
        <v>1893</v>
      </c>
      <c r="H888" t="s">
        <v>1894</v>
      </c>
      <c r="I888" t="s">
        <v>22</v>
      </c>
      <c r="J888" t="s">
        <v>23</v>
      </c>
      <c r="K888" t="s">
        <v>946</v>
      </c>
      <c r="L888" t="s">
        <v>39</v>
      </c>
      <c r="M888">
        <v>92105</v>
      </c>
      <c r="N888" t="s">
        <v>40</v>
      </c>
      <c r="O888" t="s">
        <v>2733</v>
      </c>
      <c r="P888" t="s">
        <v>42</v>
      </c>
      <c r="Q888" t="s">
        <v>55</v>
      </c>
      <c r="R888" t="s">
        <v>2734</v>
      </c>
      <c r="S888">
        <v>83.76</v>
      </c>
      <c r="T888" s="3"/>
    </row>
    <row r="889" spans="1:20" x14ac:dyDescent="0.3">
      <c r="A889">
        <v>888</v>
      </c>
      <c r="B889" t="s">
        <v>2735</v>
      </c>
      <c r="C889">
        <f t="shared" si="13"/>
        <v>42</v>
      </c>
      <c r="D889" s="1">
        <v>43387</v>
      </c>
      <c r="E889" s="1">
        <v>43392</v>
      </c>
      <c r="F889" t="s">
        <v>46</v>
      </c>
      <c r="G889" t="s">
        <v>2736</v>
      </c>
      <c r="H889" t="s">
        <v>2737</v>
      </c>
      <c r="I889" t="s">
        <v>98</v>
      </c>
      <c r="J889" t="s">
        <v>23</v>
      </c>
      <c r="K889" t="s">
        <v>378</v>
      </c>
      <c r="L889" t="s">
        <v>2738</v>
      </c>
      <c r="M889">
        <v>21044</v>
      </c>
      <c r="N889" t="s">
        <v>144</v>
      </c>
      <c r="O889" t="s">
        <v>290</v>
      </c>
      <c r="P889" t="s">
        <v>42</v>
      </c>
      <c r="Q889" t="s">
        <v>71</v>
      </c>
      <c r="R889" t="s">
        <v>291</v>
      </c>
      <c r="S889">
        <v>37.659999999999997</v>
      </c>
      <c r="T889" s="3"/>
    </row>
    <row r="890" spans="1:20" x14ac:dyDescent="0.3">
      <c r="A890">
        <v>889</v>
      </c>
      <c r="B890" t="s">
        <v>2739</v>
      </c>
      <c r="C890">
        <f t="shared" si="13"/>
        <v>50</v>
      </c>
      <c r="D890" s="1">
        <v>42347</v>
      </c>
      <c r="E890" s="1">
        <v>42354</v>
      </c>
      <c r="F890" t="s">
        <v>46</v>
      </c>
      <c r="G890" t="s">
        <v>2634</v>
      </c>
      <c r="H890" t="s">
        <v>2635</v>
      </c>
      <c r="I890" t="s">
        <v>37</v>
      </c>
      <c r="J890" t="s">
        <v>23</v>
      </c>
      <c r="K890" t="s">
        <v>123</v>
      </c>
      <c r="L890" t="s">
        <v>39</v>
      </c>
      <c r="M890">
        <v>94122</v>
      </c>
      <c r="N890" t="s">
        <v>40</v>
      </c>
      <c r="O890" t="s">
        <v>1466</v>
      </c>
      <c r="P890" t="s">
        <v>42</v>
      </c>
      <c r="Q890" t="s">
        <v>86</v>
      </c>
      <c r="R890" t="s">
        <v>1467</v>
      </c>
      <c r="S890">
        <v>34.68</v>
      </c>
      <c r="T890" s="3"/>
    </row>
    <row r="891" spans="1:20" x14ac:dyDescent="0.3">
      <c r="A891">
        <v>890</v>
      </c>
      <c r="B891" t="s">
        <v>2740</v>
      </c>
      <c r="C891">
        <f t="shared" si="13"/>
        <v>25</v>
      </c>
      <c r="D891" s="1">
        <v>43271</v>
      </c>
      <c r="E891" s="1">
        <v>43277</v>
      </c>
      <c r="F891" t="s">
        <v>46</v>
      </c>
      <c r="G891" t="s">
        <v>1646</v>
      </c>
      <c r="H891" t="s">
        <v>1647</v>
      </c>
      <c r="I891" t="s">
        <v>22</v>
      </c>
      <c r="J891" t="s">
        <v>23</v>
      </c>
      <c r="K891" t="s">
        <v>1500</v>
      </c>
      <c r="L891" t="s">
        <v>263</v>
      </c>
      <c r="M891">
        <v>10801</v>
      </c>
      <c r="N891" t="s">
        <v>144</v>
      </c>
      <c r="O891" t="s">
        <v>2741</v>
      </c>
      <c r="P891" t="s">
        <v>67</v>
      </c>
      <c r="Q891" t="s">
        <v>157</v>
      </c>
      <c r="R891" t="s">
        <v>2742</v>
      </c>
      <c r="S891">
        <v>149.94999999999999</v>
      </c>
      <c r="T891" s="3"/>
    </row>
    <row r="892" spans="1:20" x14ac:dyDescent="0.3">
      <c r="A892">
        <v>891</v>
      </c>
      <c r="B892" t="s">
        <v>2740</v>
      </c>
      <c r="C892">
        <f t="shared" si="13"/>
        <v>25</v>
      </c>
      <c r="D892" s="1">
        <v>43271</v>
      </c>
      <c r="E892" s="1">
        <v>43277</v>
      </c>
      <c r="F892" t="s">
        <v>46</v>
      </c>
      <c r="G892" t="s">
        <v>1646</v>
      </c>
      <c r="H892" t="s">
        <v>1647</v>
      </c>
      <c r="I892" t="s">
        <v>22</v>
      </c>
      <c r="J892" t="s">
        <v>23</v>
      </c>
      <c r="K892" t="s">
        <v>1500</v>
      </c>
      <c r="L892" t="s">
        <v>263</v>
      </c>
      <c r="M892">
        <v>10801</v>
      </c>
      <c r="N892" t="s">
        <v>144</v>
      </c>
      <c r="O892" t="s">
        <v>1597</v>
      </c>
      <c r="P892" t="s">
        <v>42</v>
      </c>
      <c r="Q892" t="s">
        <v>71</v>
      </c>
      <c r="R892" t="s">
        <v>1598</v>
      </c>
      <c r="S892">
        <v>51.311999999999998</v>
      </c>
      <c r="T892" s="3"/>
    </row>
    <row r="893" spans="1:20" x14ac:dyDescent="0.3">
      <c r="A893">
        <v>892</v>
      </c>
      <c r="B893" t="s">
        <v>2743</v>
      </c>
      <c r="C893">
        <f t="shared" si="13"/>
        <v>26</v>
      </c>
      <c r="D893" s="1">
        <v>43277</v>
      </c>
      <c r="E893" s="1">
        <v>43278</v>
      </c>
      <c r="F893" t="s">
        <v>184</v>
      </c>
      <c r="G893" t="s">
        <v>2285</v>
      </c>
      <c r="H893" t="s">
        <v>2286</v>
      </c>
      <c r="I893" t="s">
        <v>98</v>
      </c>
      <c r="J893" t="s">
        <v>23</v>
      </c>
      <c r="K893" t="s">
        <v>878</v>
      </c>
      <c r="L893" t="s">
        <v>234</v>
      </c>
      <c r="M893">
        <v>48227</v>
      </c>
      <c r="N893" t="s">
        <v>101</v>
      </c>
      <c r="O893" t="s">
        <v>2744</v>
      </c>
      <c r="P893" t="s">
        <v>42</v>
      </c>
      <c r="Q893" t="s">
        <v>86</v>
      </c>
      <c r="R893" t="s">
        <v>2745</v>
      </c>
      <c r="S893">
        <v>4.54</v>
      </c>
      <c r="T893" s="3"/>
    </row>
    <row r="894" spans="1:20" x14ac:dyDescent="0.3">
      <c r="A894">
        <v>893</v>
      </c>
      <c r="B894" t="s">
        <v>2743</v>
      </c>
      <c r="C894">
        <f t="shared" si="13"/>
        <v>26</v>
      </c>
      <c r="D894" s="1">
        <v>43277</v>
      </c>
      <c r="E894" s="1">
        <v>43278</v>
      </c>
      <c r="F894" t="s">
        <v>184</v>
      </c>
      <c r="G894" t="s">
        <v>2285</v>
      </c>
      <c r="H894" t="s">
        <v>2286</v>
      </c>
      <c r="I894" t="s">
        <v>98</v>
      </c>
      <c r="J894" t="s">
        <v>23</v>
      </c>
      <c r="K894" t="s">
        <v>878</v>
      </c>
      <c r="L894" t="s">
        <v>234</v>
      </c>
      <c r="M894">
        <v>48227</v>
      </c>
      <c r="N894" t="s">
        <v>101</v>
      </c>
      <c r="O894" t="s">
        <v>2746</v>
      </c>
      <c r="P894" t="s">
        <v>42</v>
      </c>
      <c r="Q894" t="s">
        <v>64</v>
      </c>
      <c r="R894" t="s">
        <v>2747</v>
      </c>
      <c r="S894">
        <v>15.92</v>
      </c>
      <c r="T894" s="3"/>
    </row>
    <row r="895" spans="1:20" x14ac:dyDescent="0.3">
      <c r="A895">
        <v>894</v>
      </c>
      <c r="B895" t="s">
        <v>2743</v>
      </c>
      <c r="C895">
        <f t="shared" si="13"/>
        <v>26</v>
      </c>
      <c r="D895" s="1">
        <v>43277</v>
      </c>
      <c r="E895" s="1">
        <v>43278</v>
      </c>
      <c r="F895" t="s">
        <v>184</v>
      </c>
      <c r="G895" t="s">
        <v>2285</v>
      </c>
      <c r="H895" t="s">
        <v>2286</v>
      </c>
      <c r="I895" t="s">
        <v>98</v>
      </c>
      <c r="J895" t="s">
        <v>23</v>
      </c>
      <c r="K895" t="s">
        <v>878</v>
      </c>
      <c r="L895" t="s">
        <v>234</v>
      </c>
      <c r="M895">
        <v>48227</v>
      </c>
      <c r="N895" t="s">
        <v>101</v>
      </c>
      <c r="O895" t="s">
        <v>2748</v>
      </c>
      <c r="P895" t="s">
        <v>67</v>
      </c>
      <c r="Q895" t="s">
        <v>68</v>
      </c>
      <c r="R895" t="s">
        <v>2749</v>
      </c>
      <c r="S895">
        <v>543.91999999999996</v>
      </c>
      <c r="T895" s="3"/>
    </row>
    <row r="896" spans="1:20" x14ac:dyDescent="0.3">
      <c r="A896">
        <v>895</v>
      </c>
      <c r="B896" t="s">
        <v>2750</v>
      </c>
      <c r="C896">
        <f t="shared" si="13"/>
        <v>45</v>
      </c>
      <c r="D896" s="1">
        <v>43049</v>
      </c>
      <c r="E896" s="1">
        <v>43051</v>
      </c>
      <c r="F896" t="s">
        <v>184</v>
      </c>
      <c r="G896" t="s">
        <v>2751</v>
      </c>
      <c r="H896" t="s">
        <v>2752</v>
      </c>
      <c r="I896" t="s">
        <v>37</v>
      </c>
      <c r="J896" t="s">
        <v>23</v>
      </c>
      <c r="K896" t="s">
        <v>123</v>
      </c>
      <c r="L896" t="s">
        <v>39</v>
      </c>
      <c r="M896">
        <v>94122</v>
      </c>
      <c r="N896" t="s">
        <v>40</v>
      </c>
      <c r="O896" t="s">
        <v>1305</v>
      </c>
      <c r="P896" t="s">
        <v>42</v>
      </c>
      <c r="Q896" t="s">
        <v>55</v>
      </c>
      <c r="R896" t="s">
        <v>1306</v>
      </c>
      <c r="S896">
        <v>155.82</v>
      </c>
      <c r="T896" s="3"/>
    </row>
    <row r="897" spans="1:20" x14ac:dyDescent="0.3">
      <c r="A897">
        <v>896</v>
      </c>
      <c r="B897" t="s">
        <v>2750</v>
      </c>
      <c r="C897">
        <f t="shared" si="13"/>
        <v>45</v>
      </c>
      <c r="D897" s="1">
        <v>43049</v>
      </c>
      <c r="E897" s="1">
        <v>43051</v>
      </c>
      <c r="F897" t="s">
        <v>184</v>
      </c>
      <c r="G897" t="s">
        <v>2751</v>
      </c>
      <c r="H897" t="s">
        <v>2752</v>
      </c>
      <c r="I897" t="s">
        <v>37</v>
      </c>
      <c r="J897" t="s">
        <v>23</v>
      </c>
      <c r="K897" t="s">
        <v>123</v>
      </c>
      <c r="L897" t="s">
        <v>39</v>
      </c>
      <c r="M897">
        <v>94122</v>
      </c>
      <c r="N897" t="s">
        <v>40</v>
      </c>
      <c r="O897" t="s">
        <v>2753</v>
      </c>
      <c r="P897" t="s">
        <v>42</v>
      </c>
      <c r="Q897" t="s">
        <v>71</v>
      </c>
      <c r="R897" t="s">
        <v>2754</v>
      </c>
      <c r="S897">
        <v>70.007999999999996</v>
      </c>
      <c r="T897" s="3"/>
    </row>
    <row r="898" spans="1:20" x14ac:dyDescent="0.3">
      <c r="A898">
        <v>897</v>
      </c>
      <c r="B898" t="s">
        <v>2755</v>
      </c>
      <c r="C898">
        <f t="shared" si="13"/>
        <v>40</v>
      </c>
      <c r="D898" s="1">
        <v>43011</v>
      </c>
      <c r="E898" s="1">
        <v>43014</v>
      </c>
      <c r="F898" t="s">
        <v>19</v>
      </c>
      <c r="G898" t="s">
        <v>2756</v>
      </c>
      <c r="H898" t="s">
        <v>2757</v>
      </c>
      <c r="I898" t="s">
        <v>22</v>
      </c>
      <c r="J898" t="s">
        <v>23</v>
      </c>
      <c r="K898" t="s">
        <v>180</v>
      </c>
      <c r="L898" t="s">
        <v>100</v>
      </c>
      <c r="M898">
        <v>77095</v>
      </c>
      <c r="N898" t="s">
        <v>101</v>
      </c>
      <c r="O898" t="s">
        <v>2758</v>
      </c>
      <c r="P898" t="s">
        <v>42</v>
      </c>
      <c r="Q898" t="s">
        <v>169</v>
      </c>
      <c r="R898" t="s">
        <v>667</v>
      </c>
      <c r="S898">
        <v>15.648</v>
      </c>
      <c r="T898" s="3"/>
    </row>
    <row r="899" spans="1:20" x14ac:dyDescent="0.3">
      <c r="A899">
        <v>898</v>
      </c>
      <c r="B899" t="s">
        <v>2759</v>
      </c>
      <c r="C899">
        <f t="shared" ref="C899:C962" si="14">WEEKNUM(D899,1)</f>
        <v>37</v>
      </c>
      <c r="D899" s="1">
        <v>42256</v>
      </c>
      <c r="E899" s="1">
        <v>42262</v>
      </c>
      <c r="F899" t="s">
        <v>46</v>
      </c>
      <c r="G899" t="s">
        <v>2760</v>
      </c>
      <c r="H899" t="s">
        <v>2761</v>
      </c>
      <c r="I899" t="s">
        <v>22</v>
      </c>
      <c r="J899" t="s">
        <v>23</v>
      </c>
      <c r="K899" t="s">
        <v>878</v>
      </c>
      <c r="L899" t="s">
        <v>234</v>
      </c>
      <c r="M899">
        <v>48227</v>
      </c>
      <c r="N899" t="s">
        <v>101</v>
      </c>
      <c r="O899" t="s">
        <v>1668</v>
      </c>
      <c r="P899" t="s">
        <v>42</v>
      </c>
      <c r="Q899" t="s">
        <v>43</v>
      </c>
      <c r="R899" t="s">
        <v>1669</v>
      </c>
      <c r="S899">
        <v>103.6</v>
      </c>
      <c r="T899" s="3"/>
    </row>
    <row r="900" spans="1:20" x14ac:dyDescent="0.3">
      <c r="A900">
        <v>899</v>
      </c>
      <c r="B900" t="s">
        <v>2762</v>
      </c>
      <c r="C900">
        <f t="shared" si="14"/>
        <v>44</v>
      </c>
      <c r="D900" s="1">
        <v>43402</v>
      </c>
      <c r="E900" s="1">
        <v>43404</v>
      </c>
      <c r="F900" t="s">
        <v>19</v>
      </c>
      <c r="G900" t="s">
        <v>2763</v>
      </c>
      <c r="H900" t="s">
        <v>2764</v>
      </c>
      <c r="I900" t="s">
        <v>37</v>
      </c>
      <c r="J900" t="s">
        <v>23</v>
      </c>
      <c r="K900" t="s">
        <v>1561</v>
      </c>
      <c r="L900" t="s">
        <v>263</v>
      </c>
      <c r="M900">
        <v>13021</v>
      </c>
      <c r="N900" t="s">
        <v>144</v>
      </c>
      <c r="O900" t="s">
        <v>2765</v>
      </c>
      <c r="P900" t="s">
        <v>42</v>
      </c>
      <c r="Q900" t="s">
        <v>86</v>
      </c>
      <c r="R900" t="s">
        <v>2766</v>
      </c>
      <c r="S900">
        <v>46.96</v>
      </c>
      <c r="T900" s="3"/>
    </row>
    <row r="901" spans="1:20" x14ac:dyDescent="0.3">
      <c r="A901">
        <v>900</v>
      </c>
      <c r="B901" t="s">
        <v>2767</v>
      </c>
      <c r="C901">
        <f t="shared" si="14"/>
        <v>15</v>
      </c>
      <c r="D901" s="1">
        <v>42835</v>
      </c>
      <c r="E901" s="1">
        <v>42837</v>
      </c>
      <c r="F901" t="s">
        <v>184</v>
      </c>
      <c r="G901" t="s">
        <v>2768</v>
      </c>
      <c r="H901" t="s">
        <v>2769</v>
      </c>
      <c r="I901" t="s">
        <v>37</v>
      </c>
      <c r="J901" t="s">
        <v>23</v>
      </c>
      <c r="K901" t="s">
        <v>314</v>
      </c>
      <c r="L901" t="s">
        <v>494</v>
      </c>
      <c r="M901">
        <v>45503</v>
      </c>
      <c r="N901" t="s">
        <v>144</v>
      </c>
      <c r="O901" t="s">
        <v>2770</v>
      </c>
      <c r="P901" t="s">
        <v>42</v>
      </c>
      <c r="Q901" t="s">
        <v>71</v>
      </c>
      <c r="R901" t="s">
        <v>2771</v>
      </c>
      <c r="S901">
        <v>8.9039999999999999</v>
      </c>
      <c r="T901" s="3"/>
    </row>
    <row r="902" spans="1:20" x14ac:dyDescent="0.3">
      <c r="A902">
        <v>901</v>
      </c>
      <c r="B902" t="s">
        <v>2772</v>
      </c>
      <c r="C902">
        <f t="shared" si="14"/>
        <v>46</v>
      </c>
      <c r="D902" s="1">
        <v>43415</v>
      </c>
      <c r="E902" s="1">
        <v>43417</v>
      </c>
      <c r="F902" t="s">
        <v>184</v>
      </c>
      <c r="G902" t="s">
        <v>1241</v>
      </c>
      <c r="H902" t="s">
        <v>1242</v>
      </c>
      <c r="I902" t="s">
        <v>22</v>
      </c>
      <c r="J902" t="s">
        <v>23</v>
      </c>
      <c r="K902" t="s">
        <v>2773</v>
      </c>
      <c r="L902" t="s">
        <v>100</v>
      </c>
      <c r="M902">
        <v>75043</v>
      </c>
      <c r="N902" t="s">
        <v>101</v>
      </c>
      <c r="O902" t="s">
        <v>2774</v>
      </c>
      <c r="P902" t="s">
        <v>42</v>
      </c>
      <c r="Q902" t="s">
        <v>43</v>
      </c>
      <c r="R902" t="s">
        <v>2775</v>
      </c>
      <c r="S902">
        <v>10.44</v>
      </c>
      <c r="T902" s="3"/>
    </row>
    <row r="903" spans="1:20" x14ac:dyDescent="0.3">
      <c r="A903">
        <v>902</v>
      </c>
      <c r="B903" t="s">
        <v>2772</v>
      </c>
      <c r="C903">
        <f t="shared" si="14"/>
        <v>46</v>
      </c>
      <c r="D903" s="1">
        <v>43415</v>
      </c>
      <c r="E903" s="1">
        <v>43417</v>
      </c>
      <c r="F903" t="s">
        <v>184</v>
      </c>
      <c r="G903" t="s">
        <v>1241</v>
      </c>
      <c r="H903" t="s">
        <v>1242</v>
      </c>
      <c r="I903" t="s">
        <v>22</v>
      </c>
      <c r="J903" t="s">
        <v>23</v>
      </c>
      <c r="K903" t="s">
        <v>2773</v>
      </c>
      <c r="L903" t="s">
        <v>100</v>
      </c>
      <c r="M903">
        <v>75043</v>
      </c>
      <c r="N903" t="s">
        <v>101</v>
      </c>
      <c r="O903" t="s">
        <v>2776</v>
      </c>
      <c r="P903" t="s">
        <v>42</v>
      </c>
      <c r="Q903" t="s">
        <v>71</v>
      </c>
      <c r="R903" t="s">
        <v>2777</v>
      </c>
      <c r="S903">
        <v>18.335999999999999</v>
      </c>
      <c r="T903" s="3"/>
    </row>
    <row r="904" spans="1:20" x14ac:dyDescent="0.3">
      <c r="A904">
        <v>903</v>
      </c>
      <c r="B904" t="s">
        <v>2778</v>
      </c>
      <c r="C904">
        <f t="shared" si="14"/>
        <v>37</v>
      </c>
      <c r="D904" s="1">
        <v>43358</v>
      </c>
      <c r="E904" s="1">
        <v>43360</v>
      </c>
      <c r="F904" t="s">
        <v>184</v>
      </c>
      <c r="G904" t="s">
        <v>640</v>
      </c>
      <c r="H904" t="s">
        <v>641</v>
      </c>
      <c r="I904" t="s">
        <v>22</v>
      </c>
      <c r="J904" t="s">
        <v>23</v>
      </c>
      <c r="K904" t="s">
        <v>299</v>
      </c>
      <c r="L904" t="s">
        <v>207</v>
      </c>
      <c r="M904">
        <v>60653</v>
      </c>
      <c r="N904" t="s">
        <v>101</v>
      </c>
      <c r="O904" t="s">
        <v>649</v>
      </c>
      <c r="P904" t="s">
        <v>67</v>
      </c>
      <c r="Q904" t="s">
        <v>68</v>
      </c>
      <c r="R904" t="s">
        <v>650</v>
      </c>
      <c r="S904">
        <v>323.976</v>
      </c>
      <c r="T904" s="3"/>
    </row>
    <row r="905" spans="1:20" x14ac:dyDescent="0.3">
      <c r="A905">
        <v>904</v>
      </c>
      <c r="B905" t="s">
        <v>2779</v>
      </c>
      <c r="C905">
        <f t="shared" si="14"/>
        <v>14</v>
      </c>
      <c r="D905" s="1">
        <v>42833</v>
      </c>
      <c r="E905" s="1">
        <v>42837</v>
      </c>
      <c r="F905" t="s">
        <v>46</v>
      </c>
      <c r="G905" t="s">
        <v>811</v>
      </c>
      <c r="H905" t="s">
        <v>812</v>
      </c>
      <c r="I905" t="s">
        <v>22</v>
      </c>
      <c r="J905" t="s">
        <v>23</v>
      </c>
      <c r="K905" t="s">
        <v>38</v>
      </c>
      <c r="L905" t="s">
        <v>39</v>
      </c>
      <c r="M905">
        <v>90032</v>
      </c>
      <c r="N905" t="s">
        <v>40</v>
      </c>
      <c r="O905" t="s">
        <v>2780</v>
      </c>
      <c r="P905" t="s">
        <v>42</v>
      </c>
      <c r="Q905" t="s">
        <v>86</v>
      </c>
      <c r="R905" t="s">
        <v>2781</v>
      </c>
      <c r="S905">
        <v>20.04</v>
      </c>
      <c r="T905" s="3"/>
    </row>
    <row r="906" spans="1:20" x14ac:dyDescent="0.3">
      <c r="A906">
        <v>905</v>
      </c>
      <c r="B906" t="s">
        <v>2779</v>
      </c>
      <c r="C906">
        <f t="shared" si="14"/>
        <v>14</v>
      </c>
      <c r="D906" s="1">
        <v>42833</v>
      </c>
      <c r="E906" s="1">
        <v>42837</v>
      </c>
      <c r="F906" t="s">
        <v>46</v>
      </c>
      <c r="G906" t="s">
        <v>811</v>
      </c>
      <c r="H906" t="s">
        <v>812</v>
      </c>
      <c r="I906" t="s">
        <v>22</v>
      </c>
      <c r="J906" t="s">
        <v>23</v>
      </c>
      <c r="K906" t="s">
        <v>38</v>
      </c>
      <c r="L906" t="s">
        <v>39</v>
      </c>
      <c r="M906">
        <v>90032</v>
      </c>
      <c r="N906" t="s">
        <v>40</v>
      </c>
      <c r="O906" t="s">
        <v>2217</v>
      </c>
      <c r="P906" t="s">
        <v>42</v>
      </c>
      <c r="Q906" t="s">
        <v>55</v>
      </c>
      <c r="R906" t="s">
        <v>2218</v>
      </c>
      <c r="S906">
        <v>64.959999999999994</v>
      </c>
      <c r="T906" s="3"/>
    </row>
    <row r="907" spans="1:20" x14ac:dyDescent="0.3">
      <c r="A907">
        <v>906</v>
      </c>
      <c r="B907" t="s">
        <v>2779</v>
      </c>
      <c r="C907">
        <f t="shared" si="14"/>
        <v>14</v>
      </c>
      <c r="D907" s="1">
        <v>42833</v>
      </c>
      <c r="E907" s="1">
        <v>42837</v>
      </c>
      <c r="F907" t="s">
        <v>46</v>
      </c>
      <c r="G907" t="s">
        <v>811</v>
      </c>
      <c r="H907" t="s">
        <v>812</v>
      </c>
      <c r="I907" t="s">
        <v>22</v>
      </c>
      <c r="J907" t="s">
        <v>23</v>
      </c>
      <c r="K907" t="s">
        <v>38</v>
      </c>
      <c r="L907" t="s">
        <v>39</v>
      </c>
      <c r="M907">
        <v>90032</v>
      </c>
      <c r="N907" t="s">
        <v>40</v>
      </c>
      <c r="O907" t="s">
        <v>2782</v>
      </c>
      <c r="P907" t="s">
        <v>42</v>
      </c>
      <c r="Q907" t="s">
        <v>86</v>
      </c>
      <c r="R907" t="s">
        <v>2783</v>
      </c>
      <c r="S907">
        <v>12.96</v>
      </c>
      <c r="T907" s="3"/>
    </row>
    <row r="908" spans="1:20" x14ac:dyDescent="0.3">
      <c r="A908">
        <v>907</v>
      </c>
      <c r="B908" t="s">
        <v>2784</v>
      </c>
      <c r="C908">
        <f t="shared" si="14"/>
        <v>53</v>
      </c>
      <c r="D908" s="1">
        <v>43464</v>
      </c>
      <c r="E908" s="1">
        <v>43468</v>
      </c>
      <c r="F908" t="s">
        <v>46</v>
      </c>
      <c r="G908" t="s">
        <v>231</v>
      </c>
      <c r="H908" t="s">
        <v>232</v>
      </c>
      <c r="I908" t="s">
        <v>22</v>
      </c>
      <c r="J908" t="s">
        <v>23</v>
      </c>
      <c r="K908" t="s">
        <v>262</v>
      </c>
      <c r="L908" t="s">
        <v>263</v>
      </c>
      <c r="M908">
        <v>10009</v>
      </c>
      <c r="N908" t="s">
        <v>144</v>
      </c>
      <c r="O908" t="s">
        <v>2785</v>
      </c>
      <c r="P908" t="s">
        <v>28</v>
      </c>
      <c r="Q908" t="s">
        <v>29</v>
      </c>
      <c r="R908" t="s">
        <v>2786</v>
      </c>
      <c r="S908">
        <v>323.13600000000002</v>
      </c>
      <c r="T908" s="3"/>
    </row>
    <row r="909" spans="1:20" x14ac:dyDescent="0.3">
      <c r="A909">
        <v>908</v>
      </c>
      <c r="B909" t="s">
        <v>2784</v>
      </c>
      <c r="C909">
        <f t="shared" si="14"/>
        <v>53</v>
      </c>
      <c r="D909" s="1">
        <v>43464</v>
      </c>
      <c r="E909" s="1">
        <v>43468</v>
      </c>
      <c r="F909" t="s">
        <v>46</v>
      </c>
      <c r="G909" t="s">
        <v>231</v>
      </c>
      <c r="H909" t="s">
        <v>232</v>
      </c>
      <c r="I909" t="s">
        <v>22</v>
      </c>
      <c r="J909" t="s">
        <v>23</v>
      </c>
      <c r="K909" t="s">
        <v>262</v>
      </c>
      <c r="L909" t="s">
        <v>263</v>
      </c>
      <c r="M909">
        <v>10009</v>
      </c>
      <c r="N909" t="s">
        <v>144</v>
      </c>
      <c r="O909" t="s">
        <v>2787</v>
      </c>
      <c r="P909" t="s">
        <v>67</v>
      </c>
      <c r="Q909" t="s">
        <v>68</v>
      </c>
      <c r="R909" t="s">
        <v>2788</v>
      </c>
      <c r="S909">
        <v>90.93</v>
      </c>
      <c r="T909" s="3"/>
    </row>
    <row r="910" spans="1:20" x14ac:dyDescent="0.3">
      <c r="A910">
        <v>909</v>
      </c>
      <c r="B910" t="s">
        <v>2784</v>
      </c>
      <c r="C910">
        <f t="shared" si="14"/>
        <v>53</v>
      </c>
      <c r="D910" s="1">
        <v>43464</v>
      </c>
      <c r="E910" s="1">
        <v>43468</v>
      </c>
      <c r="F910" t="s">
        <v>46</v>
      </c>
      <c r="G910" t="s">
        <v>231</v>
      </c>
      <c r="H910" t="s">
        <v>232</v>
      </c>
      <c r="I910" t="s">
        <v>22</v>
      </c>
      <c r="J910" t="s">
        <v>23</v>
      </c>
      <c r="K910" t="s">
        <v>262</v>
      </c>
      <c r="L910" t="s">
        <v>263</v>
      </c>
      <c r="M910">
        <v>10009</v>
      </c>
      <c r="N910" t="s">
        <v>144</v>
      </c>
      <c r="O910" t="s">
        <v>2789</v>
      </c>
      <c r="P910" t="s">
        <v>42</v>
      </c>
      <c r="Q910" t="s">
        <v>71</v>
      </c>
      <c r="R910" t="s">
        <v>2790</v>
      </c>
      <c r="S910">
        <v>52.776000000000003</v>
      </c>
      <c r="T910" s="3"/>
    </row>
    <row r="911" spans="1:20" x14ac:dyDescent="0.3">
      <c r="A911">
        <v>910</v>
      </c>
      <c r="B911" t="s">
        <v>2791</v>
      </c>
      <c r="C911">
        <f t="shared" si="14"/>
        <v>36</v>
      </c>
      <c r="D911" s="1">
        <v>43345</v>
      </c>
      <c r="E911" s="1">
        <v>43350</v>
      </c>
      <c r="F911" t="s">
        <v>46</v>
      </c>
      <c r="G911" t="s">
        <v>2792</v>
      </c>
      <c r="H911" t="s">
        <v>2793</v>
      </c>
      <c r="I911" t="s">
        <v>98</v>
      </c>
      <c r="J911" t="s">
        <v>23</v>
      </c>
      <c r="K911" t="s">
        <v>324</v>
      </c>
      <c r="L911" t="s">
        <v>234</v>
      </c>
      <c r="M911">
        <v>49201</v>
      </c>
      <c r="N911" t="s">
        <v>101</v>
      </c>
      <c r="O911" t="s">
        <v>2794</v>
      </c>
      <c r="P911" t="s">
        <v>67</v>
      </c>
      <c r="Q911" t="s">
        <v>68</v>
      </c>
      <c r="R911" t="s">
        <v>2795</v>
      </c>
      <c r="S911">
        <v>1199.8</v>
      </c>
      <c r="T911" s="3"/>
    </row>
    <row r="912" spans="1:20" x14ac:dyDescent="0.3">
      <c r="A912">
        <v>911</v>
      </c>
      <c r="B912" t="s">
        <v>2791</v>
      </c>
      <c r="C912">
        <f t="shared" si="14"/>
        <v>36</v>
      </c>
      <c r="D912" s="1">
        <v>43345</v>
      </c>
      <c r="E912" s="1">
        <v>43350</v>
      </c>
      <c r="F912" t="s">
        <v>46</v>
      </c>
      <c r="G912" t="s">
        <v>2792</v>
      </c>
      <c r="H912" t="s">
        <v>2793</v>
      </c>
      <c r="I912" t="s">
        <v>98</v>
      </c>
      <c r="J912" t="s">
        <v>23</v>
      </c>
      <c r="K912" t="s">
        <v>324</v>
      </c>
      <c r="L912" t="s">
        <v>234</v>
      </c>
      <c r="M912">
        <v>49201</v>
      </c>
      <c r="N912" t="s">
        <v>101</v>
      </c>
      <c r="O912" t="s">
        <v>2796</v>
      </c>
      <c r="P912" t="s">
        <v>67</v>
      </c>
      <c r="Q912" t="s">
        <v>157</v>
      </c>
      <c r="R912" t="s">
        <v>2797</v>
      </c>
      <c r="S912">
        <v>1928.78</v>
      </c>
      <c r="T912" s="3"/>
    </row>
    <row r="913" spans="1:20" x14ac:dyDescent="0.3">
      <c r="A913">
        <v>912</v>
      </c>
      <c r="B913" t="s">
        <v>2791</v>
      </c>
      <c r="C913">
        <f t="shared" si="14"/>
        <v>36</v>
      </c>
      <c r="D913" s="1">
        <v>43345</v>
      </c>
      <c r="E913" s="1">
        <v>43350</v>
      </c>
      <c r="F913" t="s">
        <v>46</v>
      </c>
      <c r="G913" t="s">
        <v>2792</v>
      </c>
      <c r="H913" t="s">
        <v>2793</v>
      </c>
      <c r="I913" t="s">
        <v>98</v>
      </c>
      <c r="J913" t="s">
        <v>23</v>
      </c>
      <c r="K913" t="s">
        <v>324</v>
      </c>
      <c r="L913" t="s">
        <v>234</v>
      </c>
      <c r="M913">
        <v>49201</v>
      </c>
      <c r="N913" t="s">
        <v>101</v>
      </c>
      <c r="O913" t="s">
        <v>2798</v>
      </c>
      <c r="P913" t="s">
        <v>42</v>
      </c>
      <c r="Q913" t="s">
        <v>55</v>
      </c>
      <c r="R913" t="s">
        <v>2799</v>
      </c>
      <c r="S913">
        <v>352.38</v>
      </c>
      <c r="T913" s="3"/>
    </row>
    <row r="914" spans="1:20" x14ac:dyDescent="0.3">
      <c r="A914">
        <v>913</v>
      </c>
      <c r="B914" t="s">
        <v>2800</v>
      </c>
      <c r="C914">
        <f t="shared" si="14"/>
        <v>23</v>
      </c>
      <c r="D914" s="1">
        <v>42521</v>
      </c>
      <c r="E914" s="1">
        <v>42528</v>
      </c>
      <c r="F914" t="s">
        <v>46</v>
      </c>
      <c r="G914" t="s">
        <v>2801</v>
      </c>
      <c r="H914" t="s">
        <v>2802</v>
      </c>
      <c r="I914" t="s">
        <v>98</v>
      </c>
      <c r="J914" t="s">
        <v>23</v>
      </c>
      <c r="K914" t="s">
        <v>2803</v>
      </c>
      <c r="L914" t="s">
        <v>745</v>
      </c>
      <c r="M914">
        <v>6360</v>
      </c>
      <c r="N914" t="s">
        <v>144</v>
      </c>
      <c r="O914" t="s">
        <v>1362</v>
      </c>
      <c r="P914" t="s">
        <v>28</v>
      </c>
      <c r="Q914" t="s">
        <v>61</v>
      </c>
      <c r="R914" t="s">
        <v>1363</v>
      </c>
      <c r="S914">
        <v>22.2</v>
      </c>
      <c r="T914" s="3"/>
    </row>
    <row r="915" spans="1:20" x14ac:dyDescent="0.3">
      <c r="A915">
        <v>914</v>
      </c>
      <c r="B915" t="s">
        <v>2804</v>
      </c>
      <c r="C915">
        <f t="shared" si="14"/>
        <v>48</v>
      </c>
      <c r="D915" s="1">
        <v>43431</v>
      </c>
      <c r="E915" s="1">
        <v>43433</v>
      </c>
      <c r="F915" t="s">
        <v>184</v>
      </c>
      <c r="G915" t="s">
        <v>2607</v>
      </c>
      <c r="H915" t="s">
        <v>2608</v>
      </c>
      <c r="I915" t="s">
        <v>37</v>
      </c>
      <c r="J915" t="s">
        <v>23</v>
      </c>
      <c r="K915" t="s">
        <v>2550</v>
      </c>
      <c r="L915" t="s">
        <v>110</v>
      </c>
      <c r="M915">
        <v>53209</v>
      </c>
      <c r="N915" t="s">
        <v>101</v>
      </c>
      <c r="O915" t="s">
        <v>1081</v>
      </c>
      <c r="P915" t="s">
        <v>28</v>
      </c>
      <c r="Q915" t="s">
        <v>61</v>
      </c>
      <c r="R915" t="s">
        <v>1082</v>
      </c>
      <c r="S915">
        <v>46.94</v>
      </c>
      <c r="T915" s="3"/>
    </row>
    <row r="916" spans="1:20" x14ac:dyDescent="0.3">
      <c r="A916">
        <v>915</v>
      </c>
      <c r="B916" t="s">
        <v>2804</v>
      </c>
      <c r="C916">
        <f t="shared" si="14"/>
        <v>48</v>
      </c>
      <c r="D916" s="1">
        <v>43431</v>
      </c>
      <c r="E916" s="1">
        <v>43433</v>
      </c>
      <c r="F916" t="s">
        <v>184</v>
      </c>
      <c r="G916" t="s">
        <v>2607</v>
      </c>
      <c r="H916" t="s">
        <v>2608</v>
      </c>
      <c r="I916" t="s">
        <v>37</v>
      </c>
      <c r="J916" t="s">
        <v>23</v>
      </c>
      <c r="K916" t="s">
        <v>2550</v>
      </c>
      <c r="L916" t="s">
        <v>110</v>
      </c>
      <c r="M916">
        <v>53209</v>
      </c>
      <c r="N916" t="s">
        <v>101</v>
      </c>
      <c r="O916" t="s">
        <v>1581</v>
      </c>
      <c r="P916" t="s">
        <v>67</v>
      </c>
      <c r="Q916" t="s">
        <v>157</v>
      </c>
      <c r="R916" t="s">
        <v>1582</v>
      </c>
      <c r="S916">
        <v>143.72999999999999</v>
      </c>
      <c r="T916" s="3"/>
    </row>
    <row r="917" spans="1:20" x14ac:dyDescent="0.3">
      <c r="A917">
        <v>916</v>
      </c>
      <c r="B917" t="s">
        <v>2805</v>
      </c>
      <c r="C917">
        <f t="shared" si="14"/>
        <v>25</v>
      </c>
      <c r="D917" s="1">
        <v>42170</v>
      </c>
      <c r="E917" s="1">
        <v>42176</v>
      </c>
      <c r="F917" t="s">
        <v>46</v>
      </c>
      <c r="G917" t="s">
        <v>1078</v>
      </c>
      <c r="H917" t="s">
        <v>1079</v>
      </c>
      <c r="I917" t="s">
        <v>37</v>
      </c>
      <c r="J917" t="s">
        <v>23</v>
      </c>
      <c r="K917" t="s">
        <v>676</v>
      </c>
      <c r="L917" t="s">
        <v>100</v>
      </c>
      <c r="M917">
        <v>78207</v>
      </c>
      <c r="N917" t="s">
        <v>101</v>
      </c>
      <c r="O917" t="s">
        <v>2806</v>
      </c>
      <c r="P917" t="s">
        <v>28</v>
      </c>
      <c r="Q917" t="s">
        <v>52</v>
      </c>
      <c r="R917" t="s">
        <v>2807</v>
      </c>
      <c r="S917">
        <v>99.918000000000006</v>
      </c>
      <c r="T917" s="3"/>
    </row>
    <row r="918" spans="1:20" x14ac:dyDescent="0.3">
      <c r="A918">
        <v>917</v>
      </c>
      <c r="B918" t="s">
        <v>2805</v>
      </c>
      <c r="C918">
        <f t="shared" si="14"/>
        <v>25</v>
      </c>
      <c r="D918" s="1">
        <v>42170</v>
      </c>
      <c r="E918" s="1">
        <v>42176</v>
      </c>
      <c r="F918" t="s">
        <v>46</v>
      </c>
      <c r="G918" t="s">
        <v>1078</v>
      </c>
      <c r="H918" t="s">
        <v>1079</v>
      </c>
      <c r="I918" t="s">
        <v>37</v>
      </c>
      <c r="J918" t="s">
        <v>23</v>
      </c>
      <c r="K918" t="s">
        <v>676</v>
      </c>
      <c r="L918" t="s">
        <v>100</v>
      </c>
      <c r="M918">
        <v>78207</v>
      </c>
      <c r="N918" t="s">
        <v>101</v>
      </c>
      <c r="O918" t="s">
        <v>1794</v>
      </c>
      <c r="P918" t="s">
        <v>28</v>
      </c>
      <c r="Q918" t="s">
        <v>32</v>
      </c>
      <c r="R918" t="s">
        <v>1795</v>
      </c>
      <c r="S918">
        <v>797.94399999999996</v>
      </c>
      <c r="T918" s="3"/>
    </row>
    <row r="919" spans="1:20" x14ac:dyDescent="0.3">
      <c r="A919">
        <v>918</v>
      </c>
      <c r="B919" t="s">
        <v>2805</v>
      </c>
      <c r="C919">
        <f t="shared" si="14"/>
        <v>25</v>
      </c>
      <c r="D919" s="1">
        <v>42170</v>
      </c>
      <c r="E919" s="1">
        <v>42176</v>
      </c>
      <c r="F919" t="s">
        <v>46</v>
      </c>
      <c r="G919" t="s">
        <v>1078</v>
      </c>
      <c r="H919" t="s">
        <v>1079</v>
      </c>
      <c r="I919" t="s">
        <v>37</v>
      </c>
      <c r="J919" t="s">
        <v>23</v>
      </c>
      <c r="K919" t="s">
        <v>676</v>
      </c>
      <c r="L919" t="s">
        <v>100</v>
      </c>
      <c r="M919">
        <v>78207</v>
      </c>
      <c r="N919" t="s">
        <v>101</v>
      </c>
      <c r="O919" t="s">
        <v>1101</v>
      </c>
      <c r="P919" t="s">
        <v>42</v>
      </c>
      <c r="Q919" t="s">
        <v>71</v>
      </c>
      <c r="R919" t="s">
        <v>1102</v>
      </c>
      <c r="S919">
        <v>8.5679999999999996</v>
      </c>
      <c r="T919" s="3"/>
    </row>
    <row r="920" spans="1:20" x14ac:dyDescent="0.3">
      <c r="A920">
        <v>919</v>
      </c>
      <c r="B920" t="s">
        <v>2808</v>
      </c>
      <c r="C920">
        <f t="shared" si="14"/>
        <v>10</v>
      </c>
      <c r="D920" s="1">
        <v>42799</v>
      </c>
      <c r="E920" s="1">
        <v>42805</v>
      </c>
      <c r="F920" t="s">
        <v>46</v>
      </c>
      <c r="G920" t="s">
        <v>2809</v>
      </c>
      <c r="H920" t="s">
        <v>2810</v>
      </c>
      <c r="I920" t="s">
        <v>37</v>
      </c>
      <c r="J920" t="s">
        <v>23</v>
      </c>
      <c r="K920" t="s">
        <v>813</v>
      </c>
      <c r="L920" t="s">
        <v>100</v>
      </c>
      <c r="M920">
        <v>75220</v>
      </c>
      <c r="N920" t="s">
        <v>101</v>
      </c>
      <c r="O920" t="s">
        <v>2469</v>
      </c>
      <c r="P920" t="s">
        <v>42</v>
      </c>
      <c r="Q920" t="s">
        <v>169</v>
      </c>
      <c r="R920" t="s">
        <v>2470</v>
      </c>
      <c r="S920">
        <v>149.352</v>
      </c>
      <c r="T920" s="3"/>
    </row>
    <row r="921" spans="1:20" x14ac:dyDescent="0.3">
      <c r="A921">
        <v>920</v>
      </c>
      <c r="B921" t="s">
        <v>2808</v>
      </c>
      <c r="C921">
        <f t="shared" si="14"/>
        <v>10</v>
      </c>
      <c r="D921" s="1">
        <v>42799</v>
      </c>
      <c r="E921" s="1">
        <v>42805</v>
      </c>
      <c r="F921" t="s">
        <v>46</v>
      </c>
      <c r="G921" t="s">
        <v>2809</v>
      </c>
      <c r="H921" t="s">
        <v>2810</v>
      </c>
      <c r="I921" t="s">
        <v>37</v>
      </c>
      <c r="J921" t="s">
        <v>23</v>
      </c>
      <c r="K921" t="s">
        <v>813</v>
      </c>
      <c r="L921" t="s">
        <v>100</v>
      </c>
      <c r="M921">
        <v>75220</v>
      </c>
      <c r="N921" t="s">
        <v>101</v>
      </c>
      <c r="O921" t="s">
        <v>2811</v>
      </c>
      <c r="P921" t="s">
        <v>42</v>
      </c>
      <c r="Q921" t="s">
        <v>55</v>
      </c>
      <c r="R921" t="s">
        <v>2812</v>
      </c>
      <c r="S921">
        <v>12.992000000000001</v>
      </c>
      <c r="T921" s="3"/>
    </row>
    <row r="922" spans="1:20" x14ac:dyDescent="0.3">
      <c r="A922">
        <v>921</v>
      </c>
      <c r="B922" t="s">
        <v>2813</v>
      </c>
      <c r="C922">
        <f t="shared" si="14"/>
        <v>49</v>
      </c>
      <c r="D922" s="1">
        <v>42343</v>
      </c>
      <c r="E922" s="1">
        <v>42350</v>
      </c>
      <c r="F922" t="s">
        <v>46</v>
      </c>
      <c r="G922" t="s">
        <v>983</v>
      </c>
      <c r="H922" t="s">
        <v>984</v>
      </c>
      <c r="I922" t="s">
        <v>22</v>
      </c>
      <c r="J922" t="s">
        <v>23</v>
      </c>
      <c r="K922" t="s">
        <v>2814</v>
      </c>
      <c r="L922" t="s">
        <v>315</v>
      </c>
      <c r="M922">
        <v>22304</v>
      </c>
      <c r="N922" t="s">
        <v>26</v>
      </c>
      <c r="O922" t="s">
        <v>2241</v>
      </c>
      <c r="P922" t="s">
        <v>42</v>
      </c>
      <c r="Q922" t="s">
        <v>55</v>
      </c>
      <c r="R922" t="s">
        <v>2242</v>
      </c>
      <c r="S922">
        <v>24.56</v>
      </c>
      <c r="T922" s="3"/>
    </row>
    <row r="923" spans="1:20" x14ac:dyDescent="0.3">
      <c r="A923">
        <v>922</v>
      </c>
      <c r="B923" t="s">
        <v>2815</v>
      </c>
      <c r="C923">
        <f t="shared" si="14"/>
        <v>16</v>
      </c>
      <c r="D923" s="1">
        <v>42471</v>
      </c>
      <c r="E923" s="1">
        <v>42475</v>
      </c>
      <c r="F923" t="s">
        <v>46</v>
      </c>
      <c r="G923" t="s">
        <v>2816</v>
      </c>
      <c r="H923" t="s">
        <v>2817</v>
      </c>
      <c r="I923" t="s">
        <v>22</v>
      </c>
      <c r="J923" t="s">
        <v>23</v>
      </c>
      <c r="K923" t="s">
        <v>262</v>
      </c>
      <c r="L923" t="s">
        <v>263</v>
      </c>
      <c r="M923">
        <v>10009</v>
      </c>
      <c r="N923" t="s">
        <v>144</v>
      </c>
      <c r="O923" t="s">
        <v>2818</v>
      </c>
      <c r="P923" t="s">
        <v>67</v>
      </c>
      <c r="Q923" t="s">
        <v>157</v>
      </c>
      <c r="R923" t="s">
        <v>2819</v>
      </c>
      <c r="S923">
        <v>85.14</v>
      </c>
      <c r="T923" s="3"/>
    </row>
    <row r="924" spans="1:20" x14ac:dyDescent="0.3">
      <c r="A924">
        <v>923</v>
      </c>
      <c r="B924" t="s">
        <v>2815</v>
      </c>
      <c r="C924">
        <f t="shared" si="14"/>
        <v>16</v>
      </c>
      <c r="D924" s="1">
        <v>42471</v>
      </c>
      <c r="E924" s="1">
        <v>42475</v>
      </c>
      <c r="F924" t="s">
        <v>46</v>
      </c>
      <c r="G924" t="s">
        <v>2816</v>
      </c>
      <c r="H924" t="s">
        <v>2817</v>
      </c>
      <c r="I924" t="s">
        <v>22</v>
      </c>
      <c r="J924" t="s">
        <v>23</v>
      </c>
      <c r="K924" t="s">
        <v>262</v>
      </c>
      <c r="L924" t="s">
        <v>263</v>
      </c>
      <c r="M924">
        <v>10009</v>
      </c>
      <c r="N924" t="s">
        <v>144</v>
      </c>
      <c r="O924" t="s">
        <v>2820</v>
      </c>
      <c r="P924" t="s">
        <v>67</v>
      </c>
      <c r="Q924" t="s">
        <v>68</v>
      </c>
      <c r="R924" t="s">
        <v>2821</v>
      </c>
      <c r="S924">
        <v>21.99</v>
      </c>
      <c r="T924" s="3"/>
    </row>
    <row r="925" spans="1:20" x14ac:dyDescent="0.3">
      <c r="A925">
        <v>924</v>
      </c>
      <c r="B925" t="s">
        <v>2815</v>
      </c>
      <c r="C925">
        <f t="shared" si="14"/>
        <v>16</v>
      </c>
      <c r="D925" s="1">
        <v>42471</v>
      </c>
      <c r="E925" s="1">
        <v>42475</v>
      </c>
      <c r="F925" t="s">
        <v>46</v>
      </c>
      <c r="G925" t="s">
        <v>2816</v>
      </c>
      <c r="H925" t="s">
        <v>2817</v>
      </c>
      <c r="I925" t="s">
        <v>22</v>
      </c>
      <c r="J925" t="s">
        <v>23</v>
      </c>
      <c r="K925" t="s">
        <v>262</v>
      </c>
      <c r="L925" t="s">
        <v>263</v>
      </c>
      <c r="M925">
        <v>10009</v>
      </c>
      <c r="N925" t="s">
        <v>144</v>
      </c>
      <c r="O925" t="s">
        <v>2822</v>
      </c>
      <c r="P925" t="s">
        <v>42</v>
      </c>
      <c r="Q925" t="s">
        <v>74</v>
      </c>
      <c r="R925" t="s">
        <v>2823</v>
      </c>
      <c r="S925">
        <v>406.6</v>
      </c>
      <c r="T925" s="3"/>
    </row>
    <row r="926" spans="1:20" x14ac:dyDescent="0.3">
      <c r="A926">
        <v>925</v>
      </c>
      <c r="B926" t="s">
        <v>2824</v>
      </c>
      <c r="C926">
        <f t="shared" si="14"/>
        <v>37</v>
      </c>
      <c r="D926" s="1">
        <v>42993</v>
      </c>
      <c r="E926" s="1">
        <v>42998</v>
      </c>
      <c r="F926" t="s">
        <v>46</v>
      </c>
      <c r="G926" t="s">
        <v>2825</v>
      </c>
      <c r="H926" t="s">
        <v>2826</v>
      </c>
      <c r="I926" t="s">
        <v>37</v>
      </c>
      <c r="J926" t="s">
        <v>23</v>
      </c>
      <c r="K926" t="s">
        <v>262</v>
      </c>
      <c r="L926" t="s">
        <v>263</v>
      </c>
      <c r="M926">
        <v>10011</v>
      </c>
      <c r="N926" t="s">
        <v>144</v>
      </c>
      <c r="O926" t="s">
        <v>512</v>
      </c>
      <c r="P926" t="s">
        <v>42</v>
      </c>
      <c r="Q926" t="s">
        <v>71</v>
      </c>
      <c r="R926" t="s">
        <v>513</v>
      </c>
      <c r="S926">
        <v>841.56799999999998</v>
      </c>
      <c r="T926" s="3"/>
    </row>
    <row r="927" spans="1:20" x14ac:dyDescent="0.3">
      <c r="A927">
        <v>926</v>
      </c>
      <c r="B927" t="s">
        <v>2827</v>
      </c>
      <c r="C927">
        <f t="shared" si="14"/>
        <v>38</v>
      </c>
      <c r="D927" s="1">
        <v>42260</v>
      </c>
      <c r="E927" s="1">
        <v>42263</v>
      </c>
      <c r="F927" t="s">
        <v>184</v>
      </c>
      <c r="G927" t="s">
        <v>2828</v>
      </c>
      <c r="H927" t="s">
        <v>2829</v>
      </c>
      <c r="I927" t="s">
        <v>22</v>
      </c>
      <c r="J927" t="s">
        <v>23</v>
      </c>
      <c r="K927" t="s">
        <v>142</v>
      </c>
      <c r="L927" t="s">
        <v>143</v>
      </c>
      <c r="M927">
        <v>19143</v>
      </c>
      <c r="N927" t="s">
        <v>144</v>
      </c>
      <c r="O927" t="s">
        <v>2830</v>
      </c>
      <c r="P927" t="s">
        <v>42</v>
      </c>
      <c r="Q927" t="s">
        <v>86</v>
      </c>
      <c r="R927" t="s">
        <v>2831</v>
      </c>
      <c r="S927">
        <v>15.552</v>
      </c>
      <c r="T927" s="3"/>
    </row>
    <row r="928" spans="1:20" x14ac:dyDescent="0.3">
      <c r="A928">
        <v>927</v>
      </c>
      <c r="B928" t="s">
        <v>2827</v>
      </c>
      <c r="C928">
        <f t="shared" si="14"/>
        <v>38</v>
      </c>
      <c r="D928" s="1">
        <v>42260</v>
      </c>
      <c r="E928" s="1">
        <v>42263</v>
      </c>
      <c r="F928" t="s">
        <v>184</v>
      </c>
      <c r="G928" t="s">
        <v>2828</v>
      </c>
      <c r="H928" t="s">
        <v>2829</v>
      </c>
      <c r="I928" t="s">
        <v>22</v>
      </c>
      <c r="J928" t="s">
        <v>23</v>
      </c>
      <c r="K928" t="s">
        <v>142</v>
      </c>
      <c r="L928" t="s">
        <v>143</v>
      </c>
      <c r="M928">
        <v>19143</v>
      </c>
      <c r="N928" t="s">
        <v>144</v>
      </c>
      <c r="O928" t="s">
        <v>2832</v>
      </c>
      <c r="P928" t="s">
        <v>67</v>
      </c>
      <c r="Q928" t="s">
        <v>157</v>
      </c>
      <c r="R928" t="s">
        <v>2833</v>
      </c>
      <c r="S928">
        <v>252</v>
      </c>
      <c r="T928" s="3"/>
    </row>
    <row r="929" spans="1:20" x14ac:dyDescent="0.3">
      <c r="A929">
        <v>928</v>
      </c>
      <c r="B929" t="s">
        <v>2834</v>
      </c>
      <c r="C929">
        <f t="shared" si="14"/>
        <v>41</v>
      </c>
      <c r="D929" s="1">
        <v>42648</v>
      </c>
      <c r="E929" s="1">
        <v>42652</v>
      </c>
      <c r="F929" t="s">
        <v>46</v>
      </c>
      <c r="G929" t="s">
        <v>2835</v>
      </c>
      <c r="H929" t="s">
        <v>2836</v>
      </c>
      <c r="I929" t="s">
        <v>98</v>
      </c>
      <c r="J929" t="s">
        <v>23</v>
      </c>
      <c r="K929" t="s">
        <v>314</v>
      </c>
      <c r="L929" t="s">
        <v>315</v>
      </c>
      <c r="M929">
        <v>22153</v>
      </c>
      <c r="N929" t="s">
        <v>26</v>
      </c>
      <c r="O929" t="s">
        <v>1313</v>
      </c>
      <c r="P929" t="s">
        <v>42</v>
      </c>
      <c r="Q929" t="s">
        <v>64</v>
      </c>
      <c r="R929" t="s">
        <v>1314</v>
      </c>
      <c r="S929">
        <v>46.2</v>
      </c>
      <c r="T929" s="3"/>
    </row>
    <row r="930" spans="1:20" x14ac:dyDescent="0.3">
      <c r="A930">
        <v>929</v>
      </c>
      <c r="B930" t="s">
        <v>2834</v>
      </c>
      <c r="C930">
        <f t="shared" si="14"/>
        <v>41</v>
      </c>
      <c r="D930" s="1">
        <v>42648</v>
      </c>
      <c r="E930" s="1">
        <v>42652</v>
      </c>
      <c r="F930" t="s">
        <v>46</v>
      </c>
      <c r="G930" t="s">
        <v>2835</v>
      </c>
      <c r="H930" t="s">
        <v>2836</v>
      </c>
      <c r="I930" t="s">
        <v>98</v>
      </c>
      <c r="J930" t="s">
        <v>23</v>
      </c>
      <c r="K930" t="s">
        <v>314</v>
      </c>
      <c r="L930" t="s">
        <v>315</v>
      </c>
      <c r="M930">
        <v>22153</v>
      </c>
      <c r="N930" t="s">
        <v>26</v>
      </c>
      <c r="O930" t="s">
        <v>1331</v>
      </c>
      <c r="P930" t="s">
        <v>42</v>
      </c>
      <c r="Q930" t="s">
        <v>74</v>
      </c>
      <c r="R930" t="s">
        <v>1332</v>
      </c>
      <c r="S930">
        <v>28.84</v>
      </c>
      <c r="T930" s="3"/>
    </row>
    <row r="931" spans="1:20" x14ac:dyDescent="0.3">
      <c r="A931">
        <v>930</v>
      </c>
      <c r="B931" t="s">
        <v>2837</v>
      </c>
      <c r="C931">
        <f t="shared" si="14"/>
        <v>15</v>
      </c>
      <c r="D931" s="1">
        <v>43204</v>
      </c>
      <c r="E931" s="1">
        <v>43207</v>
      </c>
      <c r="F931" t="s">
        <v>184</v>
      </c>
      <c r="G931" t="s">
        <v>2244</v>
      </c>
      <c r="H931" t="s">
        <v>2245</v>
      </c>
      <c r="I931" t="s">
        <v>22</v>
      </c>
      <c r="J931" t="s">
        <v>23</v>
      </c>
      <c r="K931" t="s">
        <v>2838</v>
      </c>
      <c r="L931" t="s">
        <v>494</v>
      </c>
      <c r="M931">
        <v>43615</v>
      </c>
      <c r="N931" t="s">
        <v>144</v>
      </c>
      <c r="O931" t="s">
        <v>1890</v>
      </c>
      <c r="P931" t="s">
        <v>42</v>
      </c>
      <c r="Q931" t="s">
        <v>64</v>
      </c>
      <c r="R931" t="s">
        <v>1891</v>
      </c>
      <c r="S931">
        <v>14.592000000000001</v>
      </c>
      <c r="T931" s="3"/>
    </row>
    <row r="932" spans="1:20" x14ac:dyDescent="0.3">
      <c r="A932">
        <v>931</v>
      </c>
      <c r="B932" t="s">
        <v>2837</v>
      </c>
      <c r="C932">
        <f t="shared" si="14"/>
        <v>15</v>
      </c>
      <c r="D932" s="1">
        <v>43204</v>
      </c>
      <c r="E932" s="1">
        <v>43207</v>
      </c>
      <c r="F932" t="s">
        <v>184</v>
      </c>
      <c r="G932" t="s">
        <v>2244</v>
      </c>
      <c r="H932" t="s">
        <v>2245</v>
      </c>
      <c r="I932" t="s">
        <v>22</v>
      </c>
      <c r="J932" t="s">
        <v>23</v>
      </c>
      <c r="K932" t="s">
        <v>2838</v>
      </c>
      <c r="L932" t="s">
        <v>494</v>
      </c>
      <c r="M932">
        <v>43615</v>
      </c>
      <c r="N932" t="s">
        <v>144</v>
      </c>
      <c r="O932" t="s">
        <v>2839</v>
      </c>
      <c r="P932" t="s">
        <v>42</v>
      </c>
      <c r="Q932" t="s">
        <v>64</v>
      </c>
      <c r="R932" t="s">
        <v>2840</v>
      </c>
      <c r="S932">
        <v>89.855999999999995</v>
      </c>
      <c r="T932" s="3"/>
    </row>
    <row r="933" spans="1:20" x14ac:dyDescent="0.3">
      <c r="A933">
        <v>932</v>
      </c>
      <c r="B933" t="s">
        <v>2837</v>
      </c>
      <c r="C933">
        <f t="shared" si="14"/>
        <v>15</v>
      </c>
      <c r="D933" s="1">
        <v>43204</v>
      </c>
      <c r="E933" s="1">
        <v>43207</v>
      </c>
      <c r="F933" t="s">
        <v>184</v>
      </c>
      <c r="G933" t="s">
        <v>2244</v>
      </c>
      <c r="H933" t="s">
        <v>2245</v>
      </c>
      <c r="I933" t="s">
        <v>22</v>
      </c>
      <c r="J933" t="s">
        <v>23</v>
      </c>
      <c r="K933" t="s">
        <v>2838</v>
      </c>
      <c r="L933" t="s">
        <v>494</v>
      </c>
      <c r="M933">
        <v>43615</v>
      </c>
      <c r="N933" t="s">
        <v>144</v>
      </c>
      <c r="O933" t="s">
        <v>2373</v>
      </c>
      <c r="P933" t="s">
        <v>42</v>
      </c>
      <c r="Q933" t="s">
        <v>86</v>
      </c>
      <c r="R933" t="s">
        <v>2374</v>
      </c>
      <c r="S933">
        <v>13.872</v>
      </c>
      <c r="T933" s="3"/>
    </row>
    <row r="934" spans="1:20" x14ac:dyDescent="0.3">
      <c r="A934">
        <v>933</v>
      </c>
      <c r="B934" t="s">
        <v>2841</v>
      </c>
      <c r="C934">
        <f t="shared" si="14"/>
        <v>36</v>
      </c>
      <c r="D934" s="1">
        <v>43345</v>
      </c>
      <c r="E934" s="1">
        <v>43349</v>
      </c>
      <c r="F934" t="s">
        <v>46</v>
      </c>
      <c r="G934" t="s">
        <v>2842</v>
      </c>
      <c r="H934" t="s">
        <v>2843</v>
      </c>
      <c r="I934" t="s">
        <v>22</v>
      </c>
      <c r="J934" t="s">
        <v>23</v>
      </c>
      <c r="K934" t="s">
        <v>142</v>
      </c>
      <c r="L934" t="s">
        <v>143</v>
      </c>
      <c r="M934">
        <v>19140</v>
      </c>
      <c r="N934" t="s">
        <v>144</v>
      </c>
      <c r="O934" t="s">
        <v>2844</v>
      </c>
      <c r="P934" t="s">
        <v>42</v>
      </c>
      <c r="Q934" t="s">
        <v>86</v>
      </c>
      <c r="R934" t="s">
        <v>2845</v>
      </c>
      <c r="S934">
        <v>12.192</v>
      </c>
      <c r="T934" s="3"/>
    </row>
    <row r="935" spans="1:20" x14ac:dyDescent="0.3">
      <c r="A935">
        <v>934</v>
      </c>
      <c r="B935" t="s">
        <v>2846</v>
      </c>
      <c r="C935">
        <f t="shared" si="14"/>
        <v>25</v>
      </c>
      <c r="D935" s="1">
        <v>42906</v>
      </c>
      <c r="E935" s="1">
        <v>42910</v>
      </c>
      <c r="F935" t="s">
        <v>46</v>
      </c>
      <c r="G935" t="s">
        <v>2847</v>
      </c>
      <c r="H935" t="s">
        <v>2848</v>
      </c>
      <c r="I935" t="s">
        <v>98</v>
      </c>
      <c r="J935" t="s">
        <v>23</v>
      </c>
      <c r="K935" t="s">
        <v>142</v>
      </c>
      <c r="L935" t="s">
        <v>143</v>
      </c>
      <c r="M935">
        <v>19120</v>
      </c>
      <c r="N935" t="s">
        <v>144</v>
      </c>
      <c r="O935" t="s">
        <v>2849</v>
      </c>
      <c r="P935" t="s">
        <v>42</v>
      </c>
      <c r="Q935" t="s">
        <v>86</v>
      </c>
      <c r="R935" t="s">
        <v>2850</v>
      </c>
      <c r="S935">
        <v>45.055999999999997</v>
      </c>
      <c r="T935" s="3"/>
    </row>
    <row r="936" spans="1:20" x14ac:dyDescent="0.3">
      <c r="A936">
        <v>935</v>
      </c>
      <c r="B936" t="s">
        <v>2846</v>
      </c>
      <c r="C936">
        <f t="shared" si="14"/>
        <v>25</v>
      </c>
      <c r="D936" s="1">
        <v>42906</v>
      </c>
      <c r="E936" s="1">
        <v>42910</v>
      </c>
      <c r="F936" t="s">
        <v>46</v>
      </c>
      <c r="G936" t="s">
        <v>2847</v>
      </c>
      <c r="H936" t="s">
        <v>2848</v>
      </c>
      <c r="I936" t="s">
        <v>98</v>
      </c>
      <c r="J936" t="s">
        <v>23</v>
      </c>
      <c r="K936" t="s">
        <v>142</v>
      </c>
      <c r="L936" t="s">
        <v>143</v>
      </c>
      <c r="M936">
        <v>19120</v>
      </c>
      <c r="N936" t="s">
        <v>144</v>
      </c>
      <c r="O936" t="s">
        <v>2851</v>
      </c>
      <c r="P936" t="s">
        <v>42</v>
      </c>
      <c r="Q936" t="s">
        <v>71</v>
      </c>
      <c r="R936" t="s">
        <v>2852</v>
      </c>
      <c r="S936">
        <v>29.718</v>
      </c>
      <c r="T936" s="3"/>
    </row>
    <row r="937" spans="1:20" x14ac:dyDescent="0.3">
      <c r="A937">
        <v>936</v>
      </c>
      <c r="B937" t="s">
        <v>2846</v>
      </c>
      <c r="C937">
        <f t="shared" si="14"/>
        <v>25</v>
      </c>
      <c r="D937" s="1">
        <v>42906</v>
      </c>
      <c r="E937" s="1">
        <v>42910</v>
      </c>
      <c r="F937" t="s">
        <v>46</v>
      </c>
      <c r="G937" t="s">
        <v>2847</v>
      </c>
      <c r="H937" t="s">
        <v>2848</v>
      </c>
      <c r="I937" t="s">
        <v>98</v>
      </c>
      <c r="J937" t="s">
        <v>23</v>
      </c>
      <c r="K937" t="s">
        <v>142</v>
      </c>
      <c r="L937" t="s">
        <v>143</v>
      </c>
      <c r="M937">
        <v>19120</v>
      </c>
      <c r="N937" t="s">
        <v>144</v>
      </c>
      <c r="O937" t="s">
        <v>2645</v>
      </c>
      <c r="P937" t="s">
        <v>42</v>
      </c>
      <c r="Q937" t="s">
        <v>86</v>
      </c>
      <c r="R937" t="s">
        <v>2646</v>
      </c>
      <c r="S937">
        <v>15.552</v>
      </c>
      <c r="T937" s="3"/>
    </row>
    <row r="938" spans="1:20" x14ac:dyDescent="0.3">
      <c r="A938">
        <v>937</v>
      </c>
      <c r="B938" t="s">
        <v>2846</v>
      </c>
      <c r="C938">
        <f t="shared" si="14"/>
        <v>25</v>
      </c>
      <c r="D938" s="1">
        <v>42906</v>
      </c>
      <c r="E938" s="1">
        <v>42910</v>
      </c>
      <c r="F938" t="s">
        <v>46</v>
      </c>
      <c r="G938" t="s">
        <v>2847</v>
      </c>
      <c r="H938" t="s">
        <v>2848</v>
      </c>
      <c r="I938" t="s">
        <v>98</v>
      </c>
      <c r="J938" t="s">
        <v>23</v>
      </c>
      <c r="K938" t="s">
        <v>142</v>
      </c>
      <c r="L938" t="s">
        <v>143</v>
      </c>
      <c r="M938">
        <v>19120</v>
      </c>
      <c r="N938" t="s">
        <v>144</v>
      </c>
      <c r="O938" t="s">
        <v>594</v>
      </c>
      <c r="P938" t="s">
        <v>42</v>
      </c>
      <c r="Q938" t="s">
        <v>74</v>
      </c>
      <c r="R938" t="s">
        <v>595</v>
      </c>
      <c r="S938">
        <v>447.69600000000003</v>
      </c>
      <c r="T938" s="3"/>
    </row>
    <row r="939" spans="1:20" x14ac:dyDescent="0.3">
      <c r="A939">
        <v>938</v>
      </c>
      <c r="B939" t="s">
        <v>2853</v>
      </c>
      <c r="C939">
        <f t="shared" si="14"/>
        <v>45</v>
      </c>
      <c r="D939" s="1">
        <v>43409</v>
      </c>
      <c r="E939" s="1">
        <v>43410</v>
      </c>
      <c r="F939" t="s">
        <v>184</v>
      </c>
      <c r="G939" t="s">
        <v>211</v>
      </c>
      <c r="H939" t="s">
        <v>212</v>
      </c>
      <c r="I939" t="s">
        <v>37</v>
      </c>
      <c r="J939" t="s">
        <v>23</v>
      </c>
      <c r="K939" t="s">
        <v>2854</v>
      </c>
      <c r="L939" t="s">
        <v>665</v>
      </c>
      <c r="M939">
        <v>87401</v>
      </c>
      <c r="N939" t="s">
        <v>40</v>
      </c>
      <c r="O939" t="s">
        <v>1311</v>
      </c>
      <c r="P939" t="s">
        <v>67</v>
      </c>
      <c r="Q939" t="s">
        <v>157</v>
      </c>
      <c r="R939" t="s">
        <v>1312</v>
      </c>
      <c r="S939">
        <v>159.99</v>
      </c>
      <c r="T939" s="3"/>
    </row>
    <row r="940" spans="1:20" x14ac:dyDescent="0.3">
      <c r="A940">
        <v>939</v>
      </c>
      <c r="B940" t="s">
        <v>2855</v>
      </c>
      <c r="C940">
        <f t="shared" si="14"/>
        <v>51</v>
      </c>
      <c r="D940" s="1">
        <v>42717</v>
      </c>
      <c r="E940" s="1">
        <v>42721</v>
      </c>
      <c r="F940" t="s">
        <v>46</v>
      </c>
      <c r="G940" t="s">
        <v>2856</v>
      </c>
      <c r="H940" t="s">
        <v>2857</v>
      </c>
      <c r="I940" t="s">
        <v>37</v>
      </c>
      <c r="J940" t="s">
        <v>23</v>
      </c>
      <c r="K940" t="s">
        <v>2858</v>
      </c>
      <c r="L940" t="s">
        <v>39</v>
      </c>
      <c r="M940">
        <v>92503</v>
      </c>
      <c r="N940" t="s">
        <v>40</v>
      </c>
      <c r="O940" t="s">
        <v>2859</v>
      </c>
      <c r="P940" t="s">
        <v>42</v>
      </c>
      <c r="Q940" t="s">
        <v>86</v>
      </c>
      <c r="R940" t="s">
        <v>2860</v>
      </c>
      <c r="S940">
        <v>12.96</v>
      </c>
      <c r="T940" s="3"/>
    </row>
    <row r="941" spans="1:20" x14ac:dyDescent="0.3">
      <c r="A941">
        <v>940</v>
      </c>
      <c r="B941" t="s">
        <v>2855</v>
      </c>
      <c r="C941">
        <f t="shared" si="14"/>
        <v>51</v>
      </c>
      <c r="D941" s="1">
        <v>42717</v>
      </c>
      <c r="E941" s="1">
        <v>42721</v>
      </c>
      <c r="F941" t="s">
        <v>46</v>
      </c>
      <c r="G941" t="s">
        <v>2856</v>
      </c>
      <c r="H941" t="s">
        <v>2857</v>
      </c>
      <c r="I941" t="s">
        <v>37</v>
      </c>
      <c r="J941" t="s">
        <v>23</v>
      </c>
      <c r="K941" t="s">
        <v>2858</v>
      </c>
      <c r="L941" t="s">
        <v>39</v>
      </c>
      <c r="M941">
        <v>92503</v>
      </c>
      <c r="N941" t="s">
        <v>40</v>
      </c>
      <c r="O941" t="s">
        <v>2861</v>
      </c>
      <c r="P941" t="s">
        <v>42</v>
      </c>
      <c r="Q941" t="s">
        <v>74</v>
      </c>
      <c r="R941" t="s">
        <v>2862</v>
      </c>
      <c r="S941">
        <v>134.47999999999999</v>
      </c>
      <c r="T941" s="3"/>
    </row>
    <row r="942" spans="1:20" x14ac:dyDescent="0.3">
      <c r="A942">
        <v>941</v>
      </c>
      <c r="B942" t="s">
        <v>2863</v>
      </c>
      <c r="C942">
        <f t="shared" si="14"/>
        <v>25</v>
      </c>
      <c r="D942" s="1">
        <v>42905</v>
      </c>
      <c r="E942" s="1">
        <v>42906</v>
      </c>
      <c r="F942" t="s">
        <v>184</v>
      </c>
      <c r="G942" t="s">
        <v>2864</v>
      </c>
      <c r="H942" t="s">
        <v>2865</v>
      </c>
      <c r="I942" t="s">
        <v>37</v>
      </c>
      <c r="J942" t="s">
        <v>23</v>
      </c>
      <c r="K942" t="s">
        <v>123</v>
      </c>
      <c r="L942" t="s">
        <v>39</v>
      </c>
      <c r="M942">
        <v>94110</v>
      </c>
      <c r="N942" t="s">
        <v>40</v>
      </c>
      <c r="O942" t="s">
        <v>2866</v>
      </c>
      <c r="P942" t="s">
        <v>42</v>
      </c>
      <c r="Q942" t="s">
        <v>86</v>
      </c>
      <c r="R942" t="s">
        <v>2867</v>
      </c>
      <c r="S942">
        <v>17.12</v>
      </c>
      <c r="T942" s="3"/>
    </row>
    <row r="943" spans="1:20" x14ac:dyDescent="0.3">
      <c r="A943">
        <v>942</v>
      </c>
      <c r="B943" t="s">
        <v>2868</v>
      </c>
      <c r="C943">
        <f t="shared" si="14"/>
        <v>50</v>
      </c>
      <c r="D943" s="1">
        <v>43082</v>
      </c>
      <c r="E943" s="1">
        <v>43089</v>
      </c>
      <c r="F943" t="s">
        <v>46</v>
      </c>
      <c r="G943" t="s">
        <v>2809</v>
      </c>
      <c r="H943" t="s">
        <v>2810</v>
      </c>
      <c r="I943" t="s">
        <v>37</v>
      </c>
      <c r="J943" t="s">
        <v>23</v>
      </c>
      <c r="K943" t="s">
        <v>2869</v>
      </c>
      <c r="L943" t="s">
        <v>39</v>
      </c>
      <c r="M943">
        <v>90503</v>
      </c>
      <c r="N943" t="s">
        <v>40</v>
      </c>
      <c r="O943" t="s">
        <v>2870</v>
      </c>
      <c r="P943" t="s">
        <v>42</v>
      </c>
      <c r="Q943" t="s">
        <v>71</v>
      </c>
      <c r="R943" t="s">
        <v>2871</v>
      </c>
      <c r="S943">
        <v>6.0960000000000001</v>
      </c>
      <c r="T943" s="3"/>
    </row>
    <row r="944" spans="1:20" x14ac:dyDescent="0.3">
      <c r="A944">
        <v>943</v>
      </c>
      <c r="B944" t="s">
        <v>2868</v>
      </c>
      <c r="C944">
        <f t="shared" si="14"/>
        <v>50</v>
      </c>
      <c r="D944" s="1">
        <v>43082</v>
      </c>
      <c r="E944" s="1">
        <v>43089</v>
      </c>
      <c r="F944" t="s">
        <v>46</v>
      </c>
      <c r="G944" t="s">
        <v>2809</v>
      </c>
      <c r="H944" t="s">
        <v>2810</v>
      </c>
      <c r="I944" t="s">
        <v>37</v>
      </c>
      <c r="J944" t="s">
        <v>23</v>
      </c>
      <c r="K944" t="s">
        <v>2869</v>
      </c>
      <c r="L944" t="s">
        <v>39</v>
      </c>
      <c r="M944">
        <v>90503</v>
      </c>
      <c r="N944" t="s">
        <v>40</v>
      </c>
      <c r="O944" t="s">
        <v>51</v>
      </c>
      <c r="P944" t="s">
        <v>28</v>
      </c>
      <c r="Q944" t="s">
        <v>52</v>
      </c>
      <c r="R944" t="s">
        <v>53</v>
      </c>
      <c r="S944">
        <v>1114.2719999999999</v>
      </c>
      <c r="T944" s="3"/>
    </row>
    <row r="945" spans="1:20" x14ac:dyDescent="0.3">
      <c r="A945">
        <v>944</v>
      </c>
      <c r="B945" t="s">
        <v>2872</v>
      </c>
      <c r="C945">
        <f t="shared" si="14"/>
        <v>23</v>
      </c>
      <c r="D945" s="1">
        <v>42519</v>
      </c>
      <c r="E945" s="1">
        <v>42524</v>
      </c>
      <c r="F945" t="s">
        <v>46</v>
      </c>
      <c r="G945" t="s">
        <v>1201</v>
      </c>
      <c r="H945" t="s">
        <v>1202</v>
      </c>
      <c r="I945" t="s">
        <v>22</v>
      </c>
      <c r="J945" t="s">
        <v>23</v>
      </c>
      <c r="K945" t="s">
        <v>91</v>
      </c>
      <c r="L945" t="s">
        <v>92</v>
      </c>
      <c r="M945">
        <v>98105</v>
      </c>
      <c r="N945" t="s">
        <v>40</v>
      </c>
      <c r="O945" t="s">
        <v>1982</v>
      </c>
      <c r="P945" t="s">
        <v>42</v>
      </c>
      <c r="Q945" t="s">
        <v>86</v>
      </c>
      <c r="R945" t="s">
        <v>1983</v>
      </c>
      <c r="S945">
        <v>32.4</v>
      </c>
      <c r="T945" s="3"/>
    </row>
    <row r="946" spans="1:20" x14ac:dyDescent="0.3">
      <c r="A946">
        <v>945</v>
      </c>
      <c r="B946" t="s">
        <v>2872</v>
      </c>
      <c r="C946">
        <f t="shared" si="14"/>
        <v>23</v>
      </c>
      <c r="D946" s="1">
        <v>42519</v>
      </c>
      <c r="E946" s="1">
        <v>42524</v>
      </c>
      <c r="F946" t="s">
        <v>46</v>
      </c>
      <c r="G946" t="s">
        <v>1201</v>
      </c>
      <c r="H946" t="s">
        <v>1202</v>
      </c>
      <c r="I946" t="s">
        <v>22</v>
      </c>
      <c r="J946" t="s">
        <v>23</v>
      </c>
      <c r="K946" t="s">
        <v>91</v>
      </c>
      <c r="L946" t="s">
        <v>92</v>
      </c>
      <c r="M946">
        <v>98105</v>
      </c>
      <c r="N946" t="s">
        <v>40</v>
      </c>
      <c r="O946" t="s">
        <v>2873</v>
      </c>
      <c r="P946" t="s">
        <v>42</v>
      </c>
      <c r="Q946" t="s">
        <v>55</v>
      </c>
      <c r="R946" t="s">
        <v>2874</v>
      </c>
      <c r="S946">
        <v>540.57000000000005</v>
      </c>
      <c r="T946" s="3"/>
    </row>
    <row r="947" spans="1:20" x14ac:dyDescent="0.3">
      <c r="A947">
        <v>946</v>
      </c>
      <c r="B947" t="s">
        <v>2872</v>
      </c>
      <c r="C947">
        <f t="shared" si="14"/>
        <v>23</v>
      </c>
      <c r="D947" s="1">
        <v>42519</v>
      </c>
      <c r="E947" s="1">
        <v>42524</v>
      </c>
      <c r="F947" t="s">
        <v>46</v>
      </c>
      <c r="G947" t="s">
        <v>1201</v>
      </c>
      <c r="H947" t="s">
        <v>1202</v>
      </c>
      <c r="I947" t="s">
        <v>22</v>
      </c>
      <c r="J947" t="s">
        <v>23</v>
      </c>
      <c r="K947" t="s">
        <v>91</v>
      </c>
      <c r="L947" t="s">
        <v>92</v>
      </c>
      <c r="M947">
        <v>98105</v>
      </c>
      <c r="N947" t="s">
        <v>40</v>
      </c>
      <c r="O947" t="s">
        <v>2875</v>
      </c>
      <c r="P947" t="s">
        <v>42</v>
      </c>
      <c r="Q947" t="s">
        <v>71</v>
      </c>
      <c r="R947" t="s">
        <v>2876</v>
      </c>
      <c r="S947">
        <v>167.76</v>
      </c>
      <c r="T947" s="3"/>
    </row>
    <row r="948" spans="1:20" x14ac:dyDescent="0.3">
      <c r="A948">
        <v>947</v>
      </c>
      <c r="B948" t="s">
        <v>2877</v>
      </c>
      <c r="C948">
        <f t="shared" si="14"/>
        <v>31</v>
      </c>
      <c r="D948" s="1">
        <v>42577</v>
      </c>
      <c r="E948" s="1">
        <v>42579</v>
      </c>
      <c r="F948" t="s">
        <v>184</v>
      </c>
      <c r="G948" t="s">
        <v>1907</v>
      </c>
      <c r="H948" t="s">
        <v>1908</v>
      </c>
      <c r="I948" t="s">
        <v>22</v>
      </c>
      <c r="J948" t="s">
        <v>23</v>
      </c>
      <c r="K948" t="s">
        <v>1824</v>
      </c>
      <c r="L948" t="s">
        <v>306</v>
      </c>
      <c r="M948">
        <v>85204</v>
      </c>
      <c r="N948" t="s">
        <v>40</v>
      </c>
      <c r="O948" t="s">
        <v>2878</v>
      </c>
      <c r="P948" t="s">
        <v>28</v>
      </c>
      <c r="Q948" t="s">
        <v>52</v>
      </c>
      <c r="R948" t="s">
        <v>2879</v>
      </c>
      <c r="S948">
        <v>393.16500000000002</v>
      </c>
      <c r="T948" s="3"/>
    </row>
    <row r="949" spans="1:20" x14ac:dyDescent="0.3">
      <c r="A949">
        <v>948</v>
      </c>
      <c r="B949" t="s">
        <v>2880</v>
      </c>
      <c r="C949">
        <f t="shared" si="14"/>
        <v>48</v>
      </c>
      <c r="D949" s="1">
        <v>43432</v>
      </c>
      <c r="E949" s="1">
        <v>43436</v>
      </c>
      <c r="F949" t="s">
        <v>46</v>
      </c>
      <c r="G949" t="s">
        <v>1509</v>
      </c>
      <c r="H949" t="s">
        <v>1510</v>
      </c>
      <c r="I949" t="s">
        <v>98</v>
      </c>
      <c r="J949" t="s">
        <v>23</v>
      </c>
      <c r="K949" t="s">
        <v>142</v>
      </c>
      <c r="L949" t="s">
        <v>143</v>
      </c>
      <c r="M949">
        <v>19120</v>
      </c>
      <c r="N949" t="s">
        <v>144</v>
      </c>
      <c r="O949" t="s">
        <v>2881</v>
      </c>
      <c r="P949" t="s">
        <v>28</v>
      </c>
      <c r="Q949" t="s">
        <v>61</v>
      </c>
      <c r="R949" t="s">
        <v>2882</v>
      </c>
      <c r="S949">
        <v>516.48800000000006</v>
      </c>
      <c r="T949" s="3"/>
    </row>
    <row r="950" spans="1:20" x14ac:dyDescent="0.3">
      <c r="A950">
        <v>949</v>
      </c>
      <c r="B950" t="s">
        <v>2880</v>
      </c>
      <c r="C950">
        <f t="shared" si="14"/>
        <v>48</v>
      </c>
      <c r="D950" s="1">
        <v>43432</v>
      </c>
      <c r="E950" s="1">
        <v>43436</v>
      </c>
      <c r="F950" t="s">
        <v>46</v>
      </c>
      <c r="G950" t="s">
        <v>1509</v>
      </c>
      <c r="H950" t="s">
        <v>1510</v>
      </c>
      <c r="I950" t="s">
        <v>98</v>
      </c>
      <c r="J950" t="s">
        <v>23</v>
      </c>
      <c r="K950" t="s">
        <v>142</v>
      </c>
      <c r="L950" t="s">
        <v>143</v>
      </c>
      <c r="M950">
        <v>19120</v>
      </c>
      <c r="N950" t="s">
        <v>144</v>
      </c>
      <c r="O950" t="s">
        <v>918</v>
      </c>
      <c r="P950" t="s">
        <v>28</v>
      </c>
      <c r="Q950" t="s">
        <v>61</v>
      </c>
      <c r="R950" t="s">
        <v>919</v>
      </c>
      <c r="S950">
        <v>1007.232</v>
      </c>
      <c r="T950" s="3"/>
    </row>
    <row r="951" spans="1:20" x14ac:dyDescent="0.3">
      <c r="A951">
        <v>950</v>
      </c>
      <c r="B951" t="s">
        <v>2880</v>
      </c>
      <c r="C951">
        <f t="shared" si="14"/>
        <v>48</v>
      </c>
      <c r="D951" s="1">
        <v>43432</v>
      </c>
      <c r="E951" s="1">
        <v>43436</v>
      </c>
      <c r="F951" t="s">
        <v>46</v>
      </c>
      <c r="G951" t="s">
        <v>1509</v>
      </c>
      <c r="H951" t="s">
        <v>1510</v>
      </c>
      <c r="I951" t="s">
        <v>98</v>
      </c>
      <c r="J951" t="s">
        <v>23</v>
      </c>
      <c r="K951" t="s">
        <v>142</v>
      </c>
      <c r="L951" t="s">
        <v>143</v>
      </c>
      <c r="M951">
        <v>19120</v>
      </c>
      <c r="N951" t="s">
        <v>144</v>
      </c>
      <c r="O951" t="s">
        <v>2883</v>
      </c>
      <c r="P951" t="s">
        <v>28</v>
      </c>
      <c r="Q951" t="s">
        <v>52</v>
      </c>
      <c r="R951" t="s">
        <v>2884</v>
      </c>
      <c r="S951">
        <v>2065.3200000000002</v>
      </c>
      <c r="T951" s="3"/>
    </row>
    <row r="952" spans="1:20" x14ac:dyDescent="0.3">
      <c r="A952">
        <v>951</v>
      </c>
      <c r="B952" t="s">
        <v>2880</v>
      </c>
      <c r="C952">
        <f t="shared" si="14"/>
        <v>48</v>
      </c>
      <c r="D952" s="1">
        <v>43432</v>
      </c>
      <c r="E952" s="1">
        <v>43436</v>
      </c>
      <c r="F952" t="s">
        <v>46</v>
      </c>
      <c r="G952" t="s">
        <v>1509</v>
      </c>
      <c r="H952" t="s">
        <v>1510</v>
      </c>
      <c r="I952" t="s">
        <v>98</v>
      </c>
      <c r="J952" t="s">
        <v>23</v>
      </c>
      <c r="K952" t="s">
        <v>142</v>
      </c>
      <c r="L952" t="s">
        <v>143</v>
      </c>
      <c r="M952">
        <v>19120</v>
      </c>
      <c r="N952" t="s">
        <v>144</v>
      </c>
      <c r="O952" t="s">
        <v>2885</v>
      </c>
      <c r="P952" t="s">
        <v>42</v>
      </c>
      <c r="Q952" t="s">
        <v>86</v>
      </c>
      <c r="R952" t="s">
        <v>2886</v>
      </c>
      <c r="S952">
        <v>15.552</v>
      </c>
      <c r="T952" s="3"/>
    </row>
    <row r="953" spans="1:20" x14ac:dyDescent="0.3">
      <c r="A953">
        <v>952</v>
      </c>
      <c r="B953" t="s">
        <v>2880</v>
      </c>
      <c r="C953">
        <f t="shared" si="14"/>
        <v>48</v>
      </c>
      <c r="D953" s="1">
        <v>43432</v>
      </c>
      <c r="E953" s="1">
        <v>43436</v>
      </c>
      <c r="F953" t="s">
        <v>46</v>
      </c>
      <c r="G953" t="s">
        <v>1509</v>
      </c>
      <c r="H953" t="s">
        <v>1510</v>
      </c>
      <c r="I953" t="s">
        <v>98</v>
      </c>
      <c r="J953" t="s">
        <v>23</v>
      </c>
      <c r="K953" t="s">
        <v>142</v>
      </c>
      <c r="L953" t="s">
        <v>143</v>
      </c>
      <c r="M953">
        <v>19120</v>
      </c>
      <c r="N953" t="s">
        <v>144</v>
      </c>
      <c r="O953" t="s">
        <v>911</v>
      </c>
      <c r="P953" t="s">
        <v>42</v>
      </c>
      <c r="Q953" t="s">
        <v>86</v>
      </c>
      <c r="R953" t="s">
        <v>912</v>
      </c>
      <c r="S953">
        <v>25.344000000000001</v>
      </c>
      <c r="T953" s="3"/>
    </row>
    <row r="954" spans="1:20" x14ac:dyDescent="0.3">
      <c r="A954">
        <v>953</v>
      </c>
      <c r="B954" t="s">
        <v>2887</v>
      </c>
      <c r="C954">
        <f t="shared" si="14"/>
        <v>14</v>
      </c>
      <c r="D954" s="1">
        <v>43193</v>
      </c>
      <c r="E954" s="1">
        <v>43197</v>
      </c>
      <c r="F954" t="s">
        <v>46</v>
      </c>
      <c r="G954" t="s">
        <v>2888</v>
      </c>
      <c r="H954" t="s">
        <v>2889</v>
      </c>
      <c r="I954" t="s">
        <v>22</v>
      </c>
      <c r="J954" t="s">
        <v>23</v>
      </c>
      <c r="K954" t="s">
        <v>142</v>
      </c>
      <c r="L954" t="s">
        <v>143</v>
      </c>
      <c r="M954">
        <v>19143</v>
      </c>
      <c r="N954" t="s">
        <v>144</v>
      </c>
      <c r="O954" t="s">
        <v>2890</v>
      </c>
      <c r="P954" t="s">
        <v>28</v>
      </c>
      <c r="Q954" t="s">
        <v>61</v>
      </c>
      <c r="R954" t="s">
        <v>921</v>
      </c>
      <c r="S954">
        <v>25.472000000000001</v>
      </c>
      <c r="T954" s="3"/>
    </row>
    <row r="955" spans="1:20" x14ac:dyDescent="0.3">
      <c r="A955">
        <v>954</v>
      </c>
      <c r="B955" t="s">
        <v>2891</v>
      </c>
      <c r="C955">
        <f t="shared" si="14"/>
        <v>52</v>
      </c>
      <c r="D955" s="1">
        <v>43462</v>
      </c>
      <c r="E955" s="1">
        <v>43466</v>
      </c>
      <c r="F955" t="s">
        <v>46</v>
      </c>
      <c r="G955" t="s">
        <v>2892</v>
      </c>
      <c r="H955" t="s">
        <v>2893</v>
      </c>
      <c r="I955" t="s">
        <v>22</v>
      </c>
      <c r="J955" t="s">
        <v>23</v>
      </c>
      <c r="K955" t="s">
        <v>2894</v>
      </c>
      <c r="L955" t="s">
        <v>100</v>
      </c>
      <c r="M955">
        <v>78664</v>
      </c>
      <c r="N955" t="s">
        <v>101</v>
      </c>
      <c r="O955" t="s">
        <v>873</v>
      </c>
      <c r="P955" t="s">
        <v>42</v>
      </c>
      <c r="Q955" t="s">
        <v>64</v>
      </c>
      <c r="R955" t="s">
        <v>874</v>
      </c>
      <c r="S955">
        <v>27.167999999999999</v>
      </c>
      <c r="T955" s="3"/>
    </row>
    <row r="956" spans="1:20" x14ac:dyDescent="0.3">
      <c r="A956">
        <v>955</v>
      </c>
      <c r="B956" t="s">
        <v>2891</v>
      </c>
      <c r="C956">
        <f t="shared" si="14"/>
        <v>52</v>
      </c>
      <c r="D956" s="1">
        <v>43462</v>
      </c>
      <c r="E956" s="1">
        <v>43466</v>
      </c>
      <c r="F956" t="s">
        <v>46</v>
      </c>
      <c r="G956" t="s">
        <v>2892</v>
      </c>
      <c r="H956" t="s">
        <v>2893</v>
      </c>
      <c r="I956" t="s">
        <v>22</v>
      </c>
      <c r="J956" t="s">
        <v>23</v>
      </c>
      <c r="K956" t="s">
        <v>2894</v>
      </c>
      <c r="L956" t="s">
        <v>100</v>
      </c>
      <c r="M956">
        <v>78664</v>
      </c>
      <c r="N956" t="s">
        <v>101</v>
      </c>
      <c r="O956" t="s">
        <v>1075</v>
      </c>
      <c r="P956" t="s">
        <v>28</v>
      </c>
      <c r="Q956" t="s">
        <v>29</v>
      </c>
      <c r="R956" t="s">
        <v>1076</v>
      </c>
      <c r="S956">
        <v>78.852800000000002</v>
      </c>
      <c r="T956" s="3"/>
    </row>
    <row r="957" spans="1:20" x14ac:dyDescent="0.3">
      <c r="A957">
        <v>956</v>
      </c>
      <c r="B957" t="s">
        <v>2895</v>
      </c>
      <c r="C957">
        <f t="shared" si="14"/>
        <v>48</v>
      </c>
      <c r="D957" s="1">
        <v>43434</v>
      </c>
      <c r="E957" s="1">
        <v>43438</v>
      </c>
      <c r="F957" t="s">
        <v>46</v>
      </c>
      <c r="G957" t="s">
        <v>2896</v>
      </c>
      <c r="H957" t="s">
        <v>2897</v>
      </c>
      <c r="I957" t="s">
        <v>22</v>
      </c>
      <c r="J957" t="s">
        <v>23</v>
      </c>
      <c r="K957" t="s">
        <v>324</v>
      </c>
      <c r="L957" t="s">
        <v>1488</v>
      </c>
      <c r="M957">
        <v>39212</v>
      </c>
      <c r="N957" t="s">
        <v>26</v>
      </c>
      <c r="O957" t="s">
        <v>273</v>
      </c>
      <c r="P957" t="s">
        <v>42</v>
      </c>
      <c r="Q957" t="s">
        <v>55</v>
      </c>
      <c r="R957" t="s">
        <v>274</v>
      </c>
      <c r="S957">
        <v>173.8</v>
      </c>
      <c r="T957" s="3"/>
    </row>
    <row r="958" spans="1:20" x14ac:dyDescent="0.3">
      <c r="A958">
        <v>957</v>
      </c>
      <c r="B958" t="s">
        <v>2898</v>
      </c>
      <c r="C958">
        <f t="shared" si="14"/>
        <v>20</v>
      </c>
      <c r="D958" s="1">
        <v>43235</v>
      </c>
      <c r="E958" s="1">
        <v>43238</v>
      </c>
      <c r="F958" t="s">
        <v>19</v>
      </c>
      <c r="G958" t="s">
        <v>2899</v>
      </c>
      <c r="H958" t="s">
        <v>2900</v>
      </c>
      <c r="I958" t="s">
        <v>22</v>
      </c>
      <c r="J958" t="s">
        <v>23</v>
      </c>
      <c r="K958" t="s">
        <v>540</v>
      </c>
      <c r="L958" t="s">
        <v>306</v>
      </c>
      <c r="M958">
        <v>85023</v>
      </c>
      <c r="N958" t="s">
        <v>40</v>
      </c>
      <c r="O958" t="s">
        <v>2672</v>
      </c>
      <c r="P958" t="s">
        <v>67</v>
      </c>
      <c r="Q958" t="s">
        <v>68</v>
      </c>
      <c r="R958" t="s">
        <v>2673</v>
      </c>
      <c r="S958">
        <v>29.591999999999999</v>
      </c>
      <c r="T958" s="3"/>
    </row>
    <row r="959" spans="1:20" x14ac:dyDescent="0.3">
      <c r="A959">
        <v>958</v>
      </c>
      <c r="B959" t="s">
        <v>2898</v>
      </c>
      <c r="C959">
        <f t="shared" si="14"/>
        <v>20</v>
      </c>
      <c r="D959" s="1">
        <v>43235</v>
      </c>
      <c r="E959" s="1">
        <v>43238</v>
      </c>
      <c r="F959" t="s">
        <v>19</v>
      </c>
      <c r="G959" t="s">
        <v>2899</v>
      </c>
      <c r="H959" t="s">
        <v>2900</v>
      </c>
      <c r="I959" t="s">
        <v>22</v>
      </c>
      <c r="J959" t="s">
        <v>23</v>
      </c>
      <c r="K959" t="s">
        <v>540</v>
      </c>
      <c r="L959" t="s">
        <v>306</v>
      </c>
      <c r="M959">
        <v>85023</v>
      </c>
      <c r="N959" t="s">
        <v>40</v>
      </c>
      <c r="O959" t="s">
        <v>2901</v>
      </c>
      <c r="P959" t="s">
        <v>42</v>
      </c>
      <c r="Q959" t="s">
        <v>71</v>
      </c>
      <c r="R959" t="s">
        <v>2902</v>
      </c>
      <c r="S959">
        <v>4.7519999999999998</v>
      </c>
      <c r="T959" s="3"/>
    </row>
    <row r="960" spans="1:20" x14ac:dyDescent="0.3">
      <c r="A960">
        <v>959</v>
      </c>
      <c r="B960" t="s">
        <v>2898</v>
      </c>
      <c r="C960">
        <f t="shared" si="14"/>
        <v>20</v>
      </c>
      <c r="D960" s="1">
        <v>43235</v>
      </c>
      <c r="E960" s="1">
        <v>43238</v>
      </c>
      <c r="F960" t="s">
        <v>19</v>
      </c>
      <c r="G960" t="s">
        <v>2899</v>
      </c>
      <c r="H960" t="s">
        <v>2900</v>
      </c>
      <c r="I960" t="s">
        <v>22</v>
      </c>
      <c r="J960" t="s">
        <v>23</v>
      </c>
      <c r="K960" t="s">
        <v>540</v>
      </c>
      <c r="L960" t="s">
        <v>306</v>
      </c>
      <c r="M960">
        <v>85023</v>
      </c>
      <c r="N960" t="s">
        <v>40</v>
      </c>
      <c r="O960" t="s">
        <v>2903</v>
      </c>
      <c r="P960" t="s">
        <v>42</v>
      </c>
      <c r="Q960" t="s">
        <v>86</v>
      </c>
      <c r="R960" t="s">
        <v>2904</v>
      </c>
      <c r="S960">
        <v>15.552</v>
      </c>
      <c r="T960" s="3"/>
    </row>
    <row r="961" spans="1:20" x14ac:dyDescent="0.3">
      <c r="A961">
        <v>960</v>
      </c>
      <c r="B961" t="s">
        <v>2905</v>
      </c>
      <c r="C961">
        <f t="shared" si="14"/>
        <v>39</v>
      </c>
      <c r="D961" s="1">
        <v>42635</v>
      </c>
      <c r="E961" s="1">
        <v>42635</v>
      </c>
      <c r="F961" t="s">
        <v>1289</v>
      </c>
      <c r="G961" t="s">
        <v>2906</v>
      </c>
      <c r="H961" t="s">
        <v>2907</v>
      </c>
      <c r="I961" t="s">
        <v>22</v>
      </c>
      <c r="J961" t="s">
        <v>23</v>
      </c>
      <c r="K961" t="s">
        <v>2344</v>
      </c>
      <c r="L961" t="s">
        <v>39</v>
      </c>
      <c r="M961">
        <v>92054</v>
      </c>
      <c r="N961" t="s">
        <v>40</v>
      </c>
      <c r="O961" t="s">
        <v>2908</v>
      </c>
      <c r="P961" t="s">
        <v>28</v>
      </c>
      <c r="Q961" t="s">
        <v>61</v>
      </c>
      <c r="R961" t="s">
        <v>2909</v>
      </c>
      <c r="S961">
        <v>204.6</v>
      </c>
      <c r="T961" s="3"/>
    </row>
    <row r="962" spans="1:20" x14ac:dyDescent="0.3">
      <c r="A962">
        <v>961</v>
      </c>
      <c r="B962" t="s">
        <v>2910</v>
      </c>
      <c r="C962">
        <f t="shared" si="14"/>
        <v>46</v>
      </c>
      <c r="D962" s="1">
        <v>43418</v>
      </c>
      <c r="E962" s="1">
        <v>43423</v>
      </c>
      <c r="F962" t="s">
        <v>46</v>
      </c>
      <c r="G962" t="s">
        <v>2911</v>
      </c>
      <c r="H962" t="s">
        <v>2912</v>
      </c>
      <c r="I962" t="s">
        <v>37</v>
      </c>
      <c r="J962" t="s">
        <v>23</v>
      </c>
      <c r="K962" t="s">
        <v>123</v>
      </c>
      <c r="L962" t="s">
        <v>39</v>
      </c>
      <c r="M962">
        <v>94110</v>
      </c>
      <c r="N962" t="s">
        <v>40</v>
      </c>
      <c r="O962" t="s">
        <v>941</v>
      </c>
      <c r="P962" t="s">
        <v>28</v>
      </c>
      <c r="Q962" t="s">
        <v>32</v>
      </c>
      <c r="R962" t="s">
        <v>942</v>
      </c>
      <c r="S962">
        <v>321.56799999999998</v>
      </c>
      <c r="T962" s="3"/>
    </row>
    <row r="963" spans="1:20" x14ac:dyDescent="0.3">
      <c r="A963">
        <v>962</v>
      </c>
      <c r="B963" t="s">
        <v>2913</v>
      </c>
      <c r="C963">
        <f t="shared" ref="C963:C1026" si="15">WEEKNUM(D963,1)</f>
        <v>49</v>
      </c>
      <c r="D963" s="1">
        <v>42701</v>
      </c>
      <c r="E963" s="1">
        <v>42705</v>
      </c>
      <c r="F963" t="s">
        <v>46</v>
      </c>
      <c r="G963" t="s">
        <v>2914</v>
      </c>
      <c r="H963" t="s">
        <v>2915</v>
      </c>
      <c r="I963" t="s">
        <v>98</v>
      </c>
      <c r="J963" t="s">
        <v>23</v>
      </c>
      <c r="K963" t="s">
        <v>1707</v>
      </c>
      <c r="L963" t="s">
        <v>1708</v>
      </c>
      <c r="M963">
        <v>72701</v>
      </c>
      <c r="N963" t="s">
        <v>26</v>
      </c>
      <c r="O963" t="s">
        <v>2916</v>
      </c>
      <c r="P963" t="s">
        <v>42</v>
      </c>
      <c r="Q963" t="s">
        <v>71</v>
      </c>
      <c r="R963" t="s">
        <v>2917</v>
      </c>
      <c r="S963">
        <v>6.24</v>
      </c>
      <c r="T963" s="3"/>
    </row>
    <row r="964" spans="1:20" x14ac:dyDescent="0.3">
      <c r="A964">
        <v>963</v>
      </c>
      <c r="B964" t="s">
        <v>2918</v>
      </c>
      <c r="C964">
        <f t="shared" si="15"/>
        <v>35</v>
      </c>
      <c r="D964" s="1">
        <v>42979</v>
      </c>
      <c r="E964" s="1">
        <v>42982</v>
      </c>
      <c r="F964" t="s">
        <v>184</v>
      </c>
      <c r="G964" t="s">
        <v>477</v>
      </c>
      <c r="H964" t="s">
        <v>478</v>
      </c>
      <c r="I964" t="s">
        <v>37</v>
      </c>
      <c r="J964" t="s">
        <v>23</v>
      </c>
      <c r="K964" t="s">
        <v>123</v>
      </c>
      <c r="L964" t="s">
        <v>39</v>
      </c>
      <c r="M964">
        <v>94110</v>
      </c>
      <c r="N964" t="s">
        <v>40</v>
      </c>
      <c r="O964" t="s">
        <v>1803</v>
      </c>
      <c r="P964" t="s">
        <v>42</v>
      </c>
      <c r="Q964" t="s">
        <v>169</v>
      </c>
      <c r="R964" t="s">
        <v>1804</v>
      </c>
      <c r="S964">
        <v>21.88</v>
      </c>
      <c r="T964" s="3"/>
    </row>
    <row r="965" spans="1:20" x14ac:dyDescent="0.3">
      <c r="A965">
        <v>964</v>
      </c>
      <c r="B965" t="s">
        <v>2919</v>
      </c>
      <c r="C965">
        <f t="shared" si="15"/>
        <v>39</v>
      </c>
      <c r="D965" s="1">
        <v>42269</v>
      </c>
      <c r="E965" s="1">
        <v>42271</v>
      </c>
      <c r="F965" t="s">
        <v>19</v>
      </c>
      <c r="G965" t="s">
        <v>2760</v>
      </c>
      <c r="H965" t="s">
        <v>2761</v>
      </c>
      <c r="I965" t="s">
        <v>22</v>
      </c>
      <c r="J965" t="s">
        <v>23</v>
      </c>
      <c r="K965" t="s">
        <v>2920</v>
      </c>
      <c r="L965" t="s">
        <v>50</v>
      </c>
      <c r="M965">
        <v>33433</v>
      </c>
      <c r="N965" t="s">
        <v>26</v>
      </c>
      <c r="O965" t="s">
        <v>2921</v>
      </c>
      <c r="P965" t="s">
        <v>42</v>
      </c>
      <c r="Q965" t="s">
        <v>43</v>
      </c>
      <c r="R965" t="s">
        <v>2922</v>
      </c>
      <c r="S965">
        <v>4.6079999999999997</v>
      </c>
      <c r="T965" s="3"/>
    </row>
    <row r="966" spans="1:20" x14ac:dyDescent="0.3">
      <c r="A966">
        <v>965</v>
      </c>
      <c r="B966" t="s">
        <v>2923</v>
      </c>
      <c r="C966">
        <f t="shared" si="15"/>
        <v>15</v>
      </c>
      <c r="D966" s="1">
        <v>43199</v>
      </c>
      <c r="E966" s="1">
        <v>43201</v>
      </c>
      <c r="F966" t="s">
        <v>184</v>
      </c>
      <c r="G966" t="s">
        <v>2924</v>
      </c>
      <c r="H966" t="s">
        <v>2925</v>
      </c>
      <c r="I966" t="s">
        <v>98</v>
      </c>
      <c r="J966" t="s">
        <v>23</v>
      </c>
      <c r="K966" t="s">
        <v>262</v>
      </c>
      <c r="L966" t="s">
        <v>263</v>
      </c>
      <c r="M966">
        <v>10011</v>
      </c>
      <c r="N966" t="s">
        <v>144</v>
      </c>
      <c r="O966" t="s">
        <v>2926</v>
      </c>
      <c r="P966" t="s">
        <v>42</v>
      </c>
      <c r="Q966" t="s">
        <v>43</v>
      </c>
      <c r="R966" t="s">
        <v>2927</v>
      </c>
      <c r="S966">
        <v>9.82</v>
      </c>
      <c r="T966" s="3"/>
    </row>
    <row r="967" spans="1:20" x14ac:dyDescent="0.3">
      <c r="A967">
        <v>966</v>
      </c>
      <c r="B967" t="s">
        <v>2923</v>
      </c>
      <c r="C967">
        <f t="shared" si="15"/>
        <v>15</v>
      </c>
      <c r="D967" s="1">
        <v>43199</v>
      </c>
      <c r="E967" s="1">
        <v>43201</v>
      </c>
      <c r="F967" t="s">
        <v>184</v>
      </c>
      <c r="G967" t="s">
        <v>2924</v>
      </c>
      <c r="H967" t="s">
        <v>2925</v>
      </c>
      <c r="I967" t="s">
        <v>98</v>
      </c>
      <c r="J967" t="s">
        <v>23</v>
      </c>
      <c r="K967" t="s">
        <v>262</v>
      </c>
      <c r="L967" t="s">
        <v>263</v>
      </c>
      <c r="M967">
        <v>10011</v>
      </c>
      <c r="N967" t="s">
        <v>144</v>
      </c>
      <c r="O967" t="s">
        <v>1457</v>
      </c>
      <c r="P967" t="s">
        <v>42</v>
      </c>
      <c r="Q967" t="s">
        <v>64</v>
      </c>
      <c r="R967" t="s">
        <v>1458</v>
      </c>
      <c r="S967">
        <v>35.97</v>
      </c>
      <c r="T967" s="3"/>
    </row>
    <row r="968" spans="1:20" x14ac:dyDescent="0.3">
      <c r="A968">
        <v>967</v>
      </c>
      <c r="B968" t="s">
        <v>2923</v>
      </c>
      <c r="C968">
        <f t="shared" si="15"/>
        <v>15</v>
      </c>
      <c r="D968" s="1">
        <v>43199</v>
      </c>
      <c r="E968" s="1">
        <v>43201</v>
      </c>
      <c r="F968" t="s">
        <v>184</v>
      </c>
      <c r="G968" t="s">
        <v>2924</v>
      </c>
      <c r="H968" t="s">
        <v>2925</v>
      </c>
      <c r="I968" t="s">
        <v>98</v>
      </c>
      <c r="J968" t="s">
        <v>23</v>
      </c>
      <c r="K968" t="s">
        <v>262</v>
      </c>
      <c r="L968" t="s">
        <v>263</v>
      </c>
      <c r="M968">
        <v>10011</v>
      </c>
      <c r="N968" t="s">
        <v>144</v>
      </c>
      <c r="O968" t="s">
        <v>2928</v>
      </c>
      <c r="P968" t="s">
        <v>42</v>
      </c>
      <c r="Q968" t="s">
        <v>86</v>
      </c>
      <c r="R968" t="s">
        <v>2929</v>
      </c>
      <c r="S968">
        <v>12.96</v>
      </c>
      <c r="T968" s="3"/>
    </row>
    <row r="969" spans="1:20" x14ac:dyDescent="0.3">
      <c r="A969">
        <v>968</v>
      </c>
      <c r="B969" t="s">
        <v>2923</v>
      </c>
      <c r="C969">
        <f t="shared" si="15"/>
        <v>15</v>
      </c>
      <c r="D969" s="1">
        <v>43199</v>
      </c>
      <c r="E969" s="1">
        <v>43201</v>
      </c>
      <c r="F969" t="s">
        <v>184</v>
      </c>
      <c r="G969" t="s">
        <v>2924</v>
      </c>
      <c r="H969" t="s">
        <v>2925</v>
      </c>
      <c r="I969" t="s">
        <v>98</v>
      </c>
      <c r="J969" t="s">
        <v>23</v>
      </c>
      <c r="K969" t="s">
        <v>262</v>
      </c>
      <c r="L969" t="s">
        <v>263</v>
      </c>
      <c r="M969">
        <v>10011</v>
      </c>
      <c r="N969" t="s">
        <v>144</v>
      </c>
      <c r="O969" t="s">
        <v>2930</v>
      </c>
      <c r="P969" t="s">
        <v>42</v>
      </c>
      <c r="Q969" t="s">
        <v>86</v>
      </c>
      <c r="R969" t="s">
        <v>2931</v>
      </c>
      <c r="S969">
        <v>191.6</v>
      </c>
      <c r="T969" s="3"/>
    </row>
    <row r="970" spans="1:20" x14ac:dyDescent="0.3">
      <c r="A970">
        <v>969</v>
      </c>
      <c r="B970" t="s">
        <v>2923</v>
      </c>
      <c r="C970">
        <f t="shared" si="15"/>
        <v>15</v>
      </c>
      <c r="D970" s="1">
        <v>43199</v>
      </c>
      <c r="E970" s="1">
        <v>43201</v>
      </c>
      <c r="F970" t="s">
        <v>184</v>
      </c>
      <c r="G970" t="s">
        <v>2924</v>
      </c>
      <c r="H970" t="s">
        <v>2925</v>
      </c>
      <c r="I970" t="s">
        <v>98</v>
      </c>
      <c r="J970" t="s">
        <v>23</v>
      </c>
      <c r="K970" t="s">
        <v>262</v>
      </c>
      <c r="L970" t="s">
        <v>263</v>
      </c>
      <c r="M970">
        <v>10011</v>
      </c>
      <c r="N970" t="s">
        <v>144</v>
      </c>
      <c r="O970" t="s">
        <v>2921</v>
      </c>
      <c r="P970" t="s">
        <v>42</v>
      </c>
      <c r="Q970" t="s">
        <v>43</v>
      </c>
      <c r="R970" t="s">
        <v>2922</v>
      </c>
      <c r="S970">
        <v>8.64</v>
      </c>
      <c r="T970" s="3"/>
    </row>
    <row r="971" spans="1:20" x14ac:dyDescent="0.3">
      <c r="A971">
        <v>970</v>
      </c>
      <c r="B971" t="s">
        <v>2923</v>
      </c>
      <c r="C971">
        <f t="shared" si="15"/>
        <v>15</v>
      </c>
      <c r="D971" s="1">
        <v>43199</v>
      </c>
      <c r="E971" s="1">
        <v>43201</v>
      </c>
      <c r="F971" t="s">
        <v>184</v>
      </c>
      <c r="G971" t="s">
        <v>2924</v>
      </c>
      <c r="H971" t="s">
        <v>2925</v>
      </c>
      <c r="I971" t="s">
        <v>98</v>
      </c>
      <c r="J971" t="s">
        <v>23</v>
      </c>
      <c r="K971" t="s">
        <v>262</v>
      </c>
      <c r="L971" t="s">
        <v>263</v>
      </c>
      <c r="M971">
        <v>10011</v>
      </c>
      <c r="N971" t="s">
        <v>144</v>
      </c>
      <c r="O971" t="s">
        <v>2932</v>
      </c>
      <c r="P971" t="s">
        <v>42</v>
      </c>
      <c r="Q971" t="s">
        <v>55</v>
      </c>
      <c r="R971" t="s">
        <v>2933</v>
      </c>
      <c r="S971">
        <v>501.81</v>
      </c>
      <c r="T971" s="3"/>
    </row>
    <row r="972" spans="1:20" x14ac:dyDescent="0.3">
      <c r="A972">
        <v>971</v>
      </c>
      <c r="B972" t="s">
        <v>2934</v>
      </c>
      <c r="C972">
        <f t="shared" si="15"/>
        <v>3</v>
      </c>
      <c r="D972" s="1">
        <v>42020</v>
      </c>
      <c r="E972" s="1">
        <v>42022</v>
      </c>
      <c r="F972" t="s">
        <v>19</v>
      </c>
      <c r="G972" t="s">
        <v>950</v>
      </c>
      <c r="H972" t="s">
        <v>951</v>
      </c>
      <c r="I972" t="s">
        <v>22</v>
      </c>
      <c r="J972" t="s">
        <v>23</v>
      </c>
      <c r="K972" t="s">
        <v>142</v>
      </c>
      <c r="L972" t="s">
        <v>143</v>
      </c>
      <c r="M972">
        <v>19134</v>
      </c>
      <c r="N972" t="s">
        <v>144</v>
      </c>
      <c r="O972" t="s">
        <v>2935</v>
      </c>
      <c r="P972" t="s">
        <v>28</v>
      </c>
      <c r="Q972" t="s">
        <v>61</v>
      </c>
      <c r="R972" t="s">
        <v>2936</v>
      </c>
      <c r="S972">
        <v>127.104</v>
      </c>
      <c r="T972" s="3"/>
    </row>
    <row r="973" spans="1:20" x14ac:dyDescent="0.3">
      <c r="A973">
        <v>972</v>
      </c>
      <c r="B973" t="s">
        <v>2934</v>
      </c>
      <c r="C973">
        <f t="shared" si="15"/>
        <v>3</v>
      </c>
      <c r="D973" s="1">
        <v>42020</v>
      </c>
      <c r="E973" s="1">
        <v>42022</v>
      </c>
      <c r="F973" t="s">
        <v>19</v>
      </c>
      <c r="G973" t="s">
        <v>950</v>
      </c>
      <c r="H973" t="s">
        <v>951</v>
      </c>
      <c r="I973" t="s">
        <v>22</v>
      </c>
      <c r="J973" t="s">
        <v>23</v>
      </c>
      <c r="K973" t="s">
        <v>142</v>
      </c>
      <c r="L973" t="s">
        <v>143</v>
      </c>
      <c r="M973">
        <v>19134</v>
      </c>
      <c r="N973" t="s">
        <v>144</v>
      </c>
      <c r="O973" t="s">
        <v>1203</v>
      </c>
      <c r="P973" t="s">
        <v>67</v>
      </c>
      <c r="Q973" t="s">
        <v>68</v>
      </c>
      <c r="R973" t="s">
        <v>1204</v>
      </c>
      <c r="S973">
        <v>124.2</v>
      </c>
      <c r="T973" s="3"/>
    </row>
    <row r="974" spans="1:20" x14ac:dyDescent="0.3">
      <c r="A974">
        <v>973</v>
      </c>
      <c r="B974" t="s">
        <v>2934</v>
      </c>
      <c r="C974">
        <f t="shared" si="15"/>
        <v>3</v>
      </c>
      <c r="D974" s="1">
        <v>42020</v>
      </c>
      <c r="E974" s="1">
        <v>42022</v>
      </c>
      <c r="F974" t="s">
        <v>19</v>
      </c>
      <c r="G974" t="s">
        <v>950</v>
      </c>
      <c r="H974" t="s">
        <v>951</v>
      </c>
      <c r="I974" t="s">
        <v>22</v>
      </c>
      <c r="J974" t="s">
        <v>23</v>
      </c>
      <c r="K974" t="s">
        <v>142</v>
      </c>
      <c r="L974" t="s">
        <v>143</v>
      </c>
      <c r="M974">
        <v>19134</v>
      </c>
      <c r="N974" t="s">
        <v>144</v>
      </c>
      <c r="O974" t="s">
        <v>2260</v>
      </c>
      <c r="P974" t="s">
        <v>42</v>
      </c>
      <c r="Q974" t="s">
        <v>71</v>
      </c>
      <c r="R974" t="s">
        <v>2261</v>
      </c>
      <c r="S974">
        <v>18.588000000000001</v>
      </c>
      <c r="T974" s="3"/>
    </row>
    <row r="975" spans="1:20" x14ac:dyDescent="0.3">
      <c r="A975">
        <v>974</v>
      </c>
      <c r="B975" t="s">
        <v>2934</v>
      </c>
      <c r="C975">
        <f t="shared" si="15"/>
        <v>3</v>
      </c>
      <c r="D975" s="1">
        <v>42020</v>
      </c>
      <c r="E975" s="1">
        <v>42022</v>
      </c>
      <c r="F975" t="s">
        <v>19</v>
      </c>
      <c r="G975" t="s">
        <v>950</v>
      </c>
      <c r="H975" t="s">
        <v>951</v>
      </c>
      <c r="I975" t="s">
        <v>22</v>
      </c>
      <c r="J975" t="s">
        <v>23</v>
      </c>
      <c r="K975" t="s">
        <v>142</v>
      </c>
      <c r="L975" t="s">
        <v>143</v>
      </c>
      <c r="M975">
        <v>19134</v>
      </c>
      <c r="N975" t="s">
        <v>144</v>
      </c>
      <c r="O975" t="s">
        <v>1196</v>
      </c>
      <c r="P975" t="s">
        <v>42</v>
      </c>
      <c r="Q975" t="s">
        <v>43</v>
      </c>
      <c r="R975" t="s">
        <v>1197</v>
      </c>
      <c r="S975">
        <v>30.071999999999999</v>
      </c>
      <c r="T975" s="3"/>
    </row>
    <row r="976" spans="1:20" x14ac:dyDescent="0.3">
      <c r="A976">
        <v>975</v>
      </c>
      <c r="B976" t="s">
        <v>2937</v>
      </c>
      <c r="C976">
        <f t="shared" si="15"/>
        <v>40</v>
      </c>
      <c r="D976" s="1">
        <v>43378</v>
      </c>
      <c r="E976" s="1">
        <v>43381</v>
      </c>
      <c r="F976" t="s">
        <v>19</v>
      </c>
      <c r="G976" t="s">
        <v>2364</v>
      </c>
      <c r="H976" t="s">
        <v>2365</v>
      </c>
      <c r="I976" t="s">
        <v>98</v>
      </c>
      <c r="J976" t="s">
        <v>23</v>
      </c>
      <c r="K976" t="s">
        <v>262</v>
      </c>
      <c r="L976" t="s">
        <v>263</v>
      </c>
      <c r="M976">
        <v>10011</v>
      </c>
      <c r="N976" t="s">
        <v>144</v>
      </c>
      <c r="O976" t="s">
        <v>1783</v>
      </c>
      <c r="P976" t="s">
        <v>67</v>
      </c>
      <c r="Q976" t="s">
        <v>68</v>
      </c>
      <c r="R976" t="s">
        <v>1784</v>
      </c>
      <c r="S976">
        <v>160.93</v>
      </c>
      <c r="T976" s="3"/>
    </row>
    <row r="977" spans="1:20" x14ac:dyDescent="0.3">
      <c r="A977">
        <v>976</v>
      </c>
      <c r="B977" t="s">
        <v>2937</v>
      </c>
      <c r="C977">
        <f t="shared" si="15"/>
        <v>40</v>
      </c>
      <c r="D977" s="1">
        <v>43378</v>
      </c>
      <c r="E977" s="1">
        <v>43381</v>
      </c>
      <c r="F977" t="s">
        <v>19</v>
      </c>
      <c r="G977" t="s">
        <v>2364</v>
      </c>
      <c r="H977" t="s">
        <v>2365</v>
      </c>
      <c r="I977" t="s">
        <v>98</v>
      </c>
      <c r="J977" t="s">
        <v>23</v>
      </c>
      <c r="K977" t="s">
        <v>262</v>
      </c>
      <c r="L977" t="s">
        <v>263</v>
      </c>
      <c r="M977">
        <v>10011</v>
      </c>
      <c r="N977" t="s">
        <v>144</v>
      </c>
      <c r="O977" t="s">
        <v>1393</v>
      </c>
      <c r="P977" t="s">
        <v>42</v>
      </c>
      <c r="Q977" t="s">
        <v>71</v>
      </c>
      <c r="R977" t="s">
        <v>1394</v>
      </c>
      <c r="S977">
        <v>75.792000000000002</v>
      </c>
      <c r="T977" s="3"/>
    </row>
    <row r="978" spans="1:20" x14ac:dyDescent="0.3">
      <c r="A978">
        <v>977</v>
      </c>
      <c r="B978" t="s">
        <v>2938</v>
      </c>
      <c r="C978">
        <f t="shared" si="15"/>
        <v>28</v>
      </c>
      <c r="D978" s="1">
        <v>43290</v>
      </c>
      <c r="E978" s="1">
        <v>43296</v>
      </c>
      <c r="F978" t="s">
        <v>46</v>
      </c>
      <c r="G978" t="s">
        <v>1241</v>
      </c>
      <c r="H978" t="s">
        <v>1242</v>
      </c>
      <c r="I978" t="s">
        <v>22</v>
      </c>
      <c r="J978" t="s">
        <v>23</v>
      </c>
      <c r="K978" t="s">
        <v>415</v>
      </c>
      <c r="L978" t="s">
        <v>416</v>
      </c>
      <c r="M978">
        <v>97206</v>
      </c>
      <c r="N978" t="s">
        <v>40</v>
      </c>
      <c r="O978" t="s">
        <v>2939</v>
      </c>
      <c r="P978" t="s">
        <v>42</v>
      </c>
      <c r="Q978" t="s">
        <v>71</v>
      </c>
      <c r="R978" t="s">
        <v>2940</v>
      </c>
      <c r="S978">
        <v>1.08</v>
      </c>
      <c r="T978" s="3"/>
    </row>
    <row r="979" spans="1:20" x14ac:dyDescent="0.3">
      <c r="A979">
        <v>978</v>
      </c>
      <c r="B979" t="s">
        <v>2941</v>
      </c>
      <c r="C979">
        <f t="shared" si="15"/>
        <v>2</v>
      </c>
      <c r="D979" s="1">
        <v>43107</v>
      </c>
      <c r="E979" s="1">
        <v>43110</v>
      </c>
      <c r="F979" t="s">
        <v>184</v>
      </c>
      <c r="G979" t="s">
        <v>2548</v>
      </c>
      <c r="H979" t="s">
        <v>2549</v>
      </c>
      <c r="I979" t="s">
        <v>37</v>
      </c>
      <c r="J979" t="s">
        <v>23</v>
      </c>
      <c r="K979" t="s">
        <v>878</v>
      </c>
      <c r="L979" t="s">
        <v>234</v>
      </c>
      <c r="M979">
        <v>48205</v>
      </c>
      <c r="N979" t="s">
        <v>101</v>
      </c>
      <c r="O979" t="s">
        <v>679</v>
      </c>
      <c r="P979" t="s">
        <v>67</v>
      </c>
      <c r="Q979" t="s">
        <v>680</v>
      </c>
      <c r="R979" t="s">
        <v>681</v>
      </c>
      <c r="S979">
        <v>3059.982</v>
      </c>
      <c r="T979" s="3"/>
    </row>
    <row r="980" spans="1:20" x14ac:dyDescent="0.3">
      <c r="A980">
        <v>979</v>
      </c>
      <c r="B980" t="s">
        <v>2942</v>
      </c>
      <c r="C980">
        <f t="shared" si="15"/>
        <v>22</v>
      </c>
      <c r="D980" s="1">
        <v>42885</v>
      </c>
      <c r="E980" s="1">
        <v>42886</v>
      </c>
      <c r="F980" t="s">
        <v>184</v>
      </c>
      <c r="G980" t="s">
        <v>2943</v>
      </c>
      <c r="H980" t="s">
        <v>2944</v>
      </c>
      <c r="I980" t="s">
        <v>22</v>
      </c>
      <c r="J980" t="s">
        <v>23</v>
      </c>
      <c r="K980" t="s">
        <v>517</v>
      </c>
      <c r="L980" t="s">
        <v>84</v>
      </c>
      <c r="M980">
        <v>28403</v>
      </c>
      <c r="N980" t="s">
        <v>26</v>
      </c>
      <c r="O980" t="s">
        <v>2019</v>
      </c>
      <c r="P980" t="s">
        <v>42</v>
      </c>
      <c r="Q980" t="s">
        <v>71</v>
      </c>
      <c r="R980" t="s">
        <v>2020</v>
      </c>
      <c r="S980">
        <v>3.282</v>
      </c>
      <c r="T980" s="3"/>
    </row>
    <row r="981" spans="1:20" x14ac:dyDescent="0.3">
      <c r="A981">
        <v>980</v>
      </c>
      <c r="B981" t="s">
        <v>2945</v>
      </c>
      <c r="C981">
        <f t="shared" si="15"/>
        <v>50</v>
      </c>
      <c r="D981" s="1">
        <v>42713</v>
      </c>
      <c r="E981" s="1">
        <v>42716</v>
      </c>
      <c r="F981" t="s">
        <v>184</v>
      </c>
      <c r="G981" t="s">
        <v>339</v>
      </c>
      <c r="H981" t="s">
        <v>340</v>
      </c>
      <c r="I981" t="s">
        <v>37</v>
      </c>
      <c r="J981" t="s">
        <v>23</v>
      </c>
      <c r="K981" t="s">
        <v>493</v>
      </c>
      <c r="L981" t="s">
        <v>250</v>
      </c>
      <c r="M981">
        <v>47201</v>
      </c>
      <c r="N981" t="s">
        <v>101</v>
      </c>
      <c r="O981" t="s">
        <v>2946</v>
      </c>
      <c r="P981" t="s">
        <v>42</v>
      </c>
      <c r="Q981" t="s">
        <v>86</v>
      </c>
      <c r="R981" t="s">
        <v>2947</v>
      </c>
      <c r="S981">
        <v>34.020000000000003</v>
      </c>
      <c r="T981" s="3"/>
    </row>
    <row r="982" spans="1:20" x14ac:dyDescent="0.3">
      <c r="A982">
        <v>981</v>
      </c>
      <c r="B982" t="s">
        <v>2948</v>
      </c>
      <c r="C982">
        <f t="shared" si="15"/>
        <v>40</v>
      </c>
      <c r="D982" s="1">
        <v>43011</v>
      </c>
      <c r="E982" s="1">
        <v>43016</v>
      </c>
      <c r="F982" t="s">
        <v>46</v>
      </c>
      <c r="G982" t="s">
        <v>148</v>
      </c>
      <c r="H982" t="s">
        <v>149</v>
      </c>
      <c r="I982" t="s">
        <v>22</v>
      </c>
      <c r="J982" t="s">
        <v>23</v>
      </c>
      <c r="K982" t="s">
        <v>262</v>
      </c>
      <c r="L982" t="s">
        <v>263</v>
      </c>
      <c r="M982">
        <v>10035</v>
      </c>
      <c r="N982" t="s">
        <v>144</v>
      </c>
      <c r="O982" t="s">
        <v>2483</v>
      </c>
      <c r="P982" t="s">
        <v>28</v>
      </c>
      <c r="Q982" t="s">
        <v>32</v>
      </c>
      <c r="R982" t="s">
        <v>2484</v>
      </c>
      <c r="S982">
        <v>599.29200000000003</v>
      </c>
      <c r="T982" s="3"/>
    </row>
    <row r="983" spans="1:20" x14ac:dyDescent="0.3">
      <c r="A983">
        <v>982</v>
      </c>
      <c r="B983" t="s">
        <v>2949</v>
      </c>
      <c r="C983">
        <f t="shared" si="15"/>
        <v>46</v>
      </c>
      <c r="D983" s="1">
        <v>42319</v>
      </c>
      <c r="E983" s="1">
        <v>42322</v>
      </c>
      <c r="F983" t="s">
        <v>19</v>
      </c>
      <c r="G983" t="s">
        <v>2950</v>
      </c>
      <c r="H983" t="s">
        <v>2951</v>
      </c>
      <c r="I983" t="s">
        <v>22</v>
      </c>
      <c r="J983" t="s">
        <v>23</v>
      </c>
      <c r="K983" t="s">
        <v>1474</v>
      </c>
      <c r="L983" t="s">
        <v>453</v>
      </c>
      <c r="M983">
        <v>80027</v>
      </c>
      <c r="N983" t="s">
        <v>40</v>
      </c>
      <c r="O983" t="s">
        <v>2952</v>
      </c>
      <c r="P983" t="s">
        <v>42</v>
      </c>
      <c r="Q983" t="s">
        <v>64</v>
      </c>
      <c r="R983" t="s">
        <v>2953</v>
      </c>
      <c r="S983">
        <v>3.3919999999999999</v>
      </c>
      <c r="T983" s="3"/>
    </row>
    <row r="984" spans="1:20" x14ac:dyDescent="0.3">
      <c r="A984">
        <v>983</v>
      </c>
      <c r="B984" t="s">
        <v>2949</v>
      </c>
      <c r="C984">
        <f t="shared" si="15"/>
        <v>46</v>
      </c>
      <c r="D984" s="1">
        <v>42319</v>
      </c>
      <c r="E984" s="1">
        <v>42322</v>
      </c>
      <c r="F984" t="s">
        <v>19</v>
      </c>
      <c r="G984" t="s">
        <v>2950</v>
      </c>
      <c r="H984" t="s">
        <v>2951</v>
      </c>
      <c r="I984" t="s">
        <v>22</v>
      </c>
      <c r="J984" t="s">
        <v>23</v>
      </c>
      <c r="K984" t="s">
        <v>1474</v>
      </c>
      <c r="L984" t="s">
        <v>453</v>
      </c>
      <c r="M984">
        <v>80027</v>
      </c>
      <c r="N984" t="s">
        <v>40</v>
      </c>
      <c r="O984" t="s">
        <v>2954</v>
      </c>
      <c r="P984" t="s">
        <v>67</v>
      </c>
      <c r="Q984" t="s">
        <v>68</v>
      </c>
      <c r="R984" t="s">
        <v>2955</v>
      </c>
      <c r="S984">
        <v>559.98400000000004</v>
      </c>
      <c r="T984" s="3"/>
    </row>
    <row r="985" spans="1:20" x14ac:dyDescent="0.3">
      <c r="A985">
        <v>984</v>
      </c>
      <c r="B985" t="s">
        <v>2949</v>
      </c>
      <c r="C985">
        <f t="shared" si="15"/>
        <v>46</v>
      </c>
      <c r="D985" s="1">
        <v>42319</v>
      </c>
      <c r="E985" s="1">
        <v>42322</v>
      </c>
      <c r="F985" t="s">
        <v>19</v>
      </c>
      <c r="G985" t="s">
        <v>2950</v>
      </c>
      <c r="H985" t="s">
        <v>2951</v>
      </c>
      <c r="I985" t="s">
        <v>22</v>
      </c>
      <c r="J985" t="s">
        <v>23</v>
      </c>
      <c r="K985" t="s">
        <v>1474</v>
      </c>
      <c r="L985" t="s">
        <v>453</v>
      </c>
      <c r="M985">
        <v>80027</v>
      </c>
      <c r="N985" t="s">
        <v>40</v>
      </c>
      <c r="O985" t="s">
        <v>2582</v>
      </c>
      <c r="P985" t="s">
        <v>28</v>
      </c>
      <c r="Q985" t="s">
        <v>32</v>
      </c>
      <c r="R985" t="s">
        <v>2583</v>
      </c>
      <c r="S985">
        <v>603.91999999999996</v>
      </c>
      <c r="T985" s="3"/>
    </row>
    <row r="986" spans="1:20" x14ac:dyDescent="0.3">
      <c r="A986">
        <v>985</v>
      </c>
      <c r="B986" t="s">
        <v>2956</v>
      </c>
      <c r="C986">
        <f t="shared" si="15"/>
        <v>39</v>
      </c>
      <c r="D986" s="1">
        <v>43372</v>
      </c>
      <c r="E986" s="1">
        <v>43378</v>
      </c>
      <c r="F986" t="s">
        <v>46</v>
      </c>
      <c r="G986" t="s">
        <v>2957</v>
      </c>
      <c r="H986" t="s">
        <v>2958</v>
      </c>
      <c r="I986" t="s">
        <v>98</v>
      </c>
      <c r="J986" t="s">
        <v>23</v>
      </c>
      <c r="K986" t="s">
        <v>599</v>
      </c>
      <c r="L986" t="s">
        <v>100</v>
      </c>
      <c r="M986">
        <v>77506</v>
      </c>
      <c r="N986" t="s">
        <v>101</v>
      </c>
      <c r="O986" t="s">
        <v>2494</v>
      </c>
      <c r="P986" t="s">
        <v>42</v>
      </c>
      <c r="Q986" t="s">
        <v>43</v>
      </c>
      <c r="R986" t="s">
        <v>2495</v>
      </c>
      <c r="S986">
        <v>7.968</v>
      </c>
      <c r="T986" s="3"/>
    </row>
    <row r="987" spans="1:20" x14ac:dyDescent="0.3">
      <c r="A987">
        <v>986</v>
      </c>
      <c r="B987" t="s">
        <v>2956</v>
      </c>
      <c r="C987">
        <f t="shared" si="15"/>
        <v>39</v>
      </c>
      <c r="D987" s="1">
        <v>43372</v>
      </c>
      <c r="E987" s="1">
        <v>43378</v>
      </c>
      <c r="F987" t="s">
        <v>46</v>
      </c>
      <c r="G987" t="s">
        <v>2957</v>
      </c>
      <c r="H987" t="s">
        <v>2958</v>
      </c>
      <c r="I987" t="s">
        <v>98</v>
      </c>
      <c r="J987" t="s">
        <v>23</v>
      </c>
      <c r="K987" t="s">
        <v>599</v>
      </c>
      <c r="L987" t="s">
        <v>100</v>
      </c>
      <c r="M987">
        <v>77506</v>
      </c>
      <c r="N987" t="s">
        <v>101</v>
      </c>
      <c r="O987" t="s">
        <v>2959</v>
      </c>
      <c r="P987" t="s">
        <v>42</v>
      </c>
      <c r="Q987" t="s">
        <v>169</v>
      </c>
      <c r="R987" t="s">
        <v>2960</v>
      </c>
      <c r="S987">
        <v>27.968</v>
      </c>
      <c r="T987" s="3"/>
    </row>
    <row r="988" spans="1:20" x14ac:dyDescent="0.3">
      <c r="A988">
        <v>987</v>
      </c>
      <c r="B988" t="s">
        <v>2956</v>
      </c>
      <c r="C988">
        <f t="shared" si="15"/>
        <v>39</v>
      </c>
      <c r="D988" s="1">
        <v>43372</v>
      </c>
      <c r="E988" s="1">
        <v>43378</v>
      </c>
      <c r="F988" t="s">
        <v>46</v>
      </c>
      <c r="G988" t="s">
        <v>2957</v>
      </c>
      <c r="H988" t="s">
        <v>2958</v>
      </c>
      <c r="I988" t="s">
        <v>98</v>
      </c>
      <c r="J988" t="s">
        <v>23</v>
      </c>
      <c r="K988" t="s">
        <v>599</v>
      </c>
      <c r="L988" t="s">
        <v>100</v>
      </c>
      <c r="M988">
        <v>77506</v>
      </c>
      <c r="N988" t="s">
        <v>101</v>
      </c>
      <c r="O988" t="s">
        <v>2961</v>
      </c>
      <c r="P988" t="s">
        <v>67</v>
      </c>
      <c r="Q988" t="s">
        <v>680</v>
      </c>
      <c r="R988" t="s">
        <v>2962</v>
      </c>
      <c r="S988">
        <v>336.51</v>
      </c>
      <c r="T988" s="3"/>
    </row>
    <row r="989" spans="1:20" x14ac:dyDescent="0.3">
      <c r="A989">
        <v>988</v>
      </c>
      <c r="B989" t="s">
        <v>2963</v>
      </c>
      <c r="C989">
        <f t="shared" si="15"/>
        <v>11</v>
      </c>
      <c r="D989" s="1">
        <v>42439</v>
      </c>
      <c r="E989" s="1">
        <v>42439</v>
      </c>
      <c r="F989" t="s">
        <v>1289</v>
      </c>
      <c r="G989" t="s">
        <v>2964</v>
      </c>
      <c r="H989" t="s">
        <v>2965</v>
      </c>
      <c r="I989" t="s">
        <v>22</v>
      </c>
      <c r="J989" t="s">
        <v>23</v>
      </c>
      <c r="K989" t="s">
        <v>180</v>
      </c>
      <c r="L989" t="s">
        <v>100</v>
      </c>
      <c r="M989">
        <v>77041</v>
      </c>
      <c r="N989" t="s">
        <v>101</v>
      </c>
      <c r="O989" t="s">
        <v>2966</v>
      </c>
      <c r="P989" t="s">
        <v>42</v>
      </c>
      <c r="Q989" t="s">
        <v>71</v>
      </c>
      <c r="R989" t="s">
        <v>2967</v>
      </c>
      <c r="S989">
        <v>1.1120000000000001</v>
      </c>
      <c r="T989" s="3"/>
    </row>
    <row r="990" spans="1:20" x14ac:dyDescent="0.3">
      <c r="A990">
        <v>989</v>
      </c>
      <c r="B990" t="s">
        <v>2968</v>
      </c>
      <c r="C990">
        <f t="shared" si="15"/>
        <v>21</v>
      </c>
      <c r="D990" s="1">
        <v>43241</v>
      </c>
      <c r="E990" s="1">
        <v>43246</v>
      </c>
      <c r="F990" t="s">
        <v>46</v>
      </c>
      <c r="G990" t="s">
        <v>1649</v>
      </c>
      <c r="H990" t="s">
        <v>1650</v>
      </c>
      <c r="I990" t="s">
        <v>37</v>
      </c>
      <c r="J990" t="s">
        <v>23</v>
      </c>
      <c r="K990" t="s">
        <v>1561</v>
      </c>
      <c r="L990" t="s">
        <v>263</v>
      </c>
      <c r="M990">
        <v>13021</v>
      </c>
      <c r="N990" t="s">
        <v>144</v>
      </c>
      <c r="O990" t="s">
        <v>2239</v>
      </c>
      <c r="P990" t="s">
        <v>28</v>
      </c>
      <c r="Q990" t="s">
        <v>61</v>
      </c>
      <c r="R990" t="s">
        <v>2240</v>
      </c>
      <c r="S990">
        <v>520.04999999999995</v>
      </c>
      <c r="T990" s="3"/>
    </row>
    <row r="991" spans="1:20" x14ac:dyDescent="0.3">
      <c r="A991">
        <v>990</v>
      </c>
      <c r="B991" t="s">
        <v>2968</v>
      </c>
      <c r="C991">
        <f t="shared" si="15"/>
        <v>21</v>
      </c>
      <c r="D991" s="1">
        <v>43241</v>
      </c>
      <c r="E991" s="1">
        <v>43246</v>
      </c>
      <c r="F991" t="s">
        <v>46</v>
      </c>
      <c r="G991" t="s">
        <v>1649</v>
      </c>
      <c r="H991" t="s">
        <v>1650</v>
      </c>
      <c r="I991" t="s">
        <v>37</v>
      </c>
      <c r="J991" t="s">
        <v>23</v>
      </c>
      <c r="K991" t="s">
        <v>1561</v>
      </c>
      <c r="L991" t="s">
        <v>263</v>
      </c>
      <c r="M991">
        <v>13021</v>
      </c>
      <c r="N991" t="s">
        <v>144</v>
      </c>
      <c r="O991" t="s">
        <v>2969</v>
      </c>
      <c r="P991" t="s">
        <v>42</v>
      </c>
      <c r="Q991" t="s">
        <v>64</v>
      </c>
      <c r="R991" t="s">
        <v>2970</v>
      </c>
      <c r="S991">
        <v>17.97</v>
      </c>
      <c r="T991" s="3"/>
    </row>
    <row r="992" spans="1:20" x14ac:dyDescent="0.3">
      <c r="A992">
        <v>991</v>
      </c>
      <c r="B992" t="s">
        <v>2971</v>
      </c>
      <c r="C992">
        <f t="shared" si="15"/>
        <v>14</v>
      </c>
      <c r="D992" s="1">
        <v>42458</v>
      </c>
      <c r="E992" s="1">
        <v>42460</v>
      </c>
      <c r="F992" t="s">
        <v>19</v>
      </c>
      <c r="G992" t="s">
        <v>2972</v>
      </c>
      <c r="H992" t="s">
        <v>2973</v>
      </c>
      <c r="I992" t="s">
        <v>98</v>
      </c>
      <c r="J992" t="s">
        <v>23</v>
      </c>
      <c r="K992" t="s">
        <v>1522</v>
      </c>
      <c r="L992" t="s">
        <v>50</v>
      </c>
      <c r="M992">
        <v>32216</v>
      </c>
      <c r="N992" t="s">
        <v>26</v>
      </c>
      <c r="O992" t="s">
        <v>1135</v>
      </c>
      <c r="P992" t="s">
        <v>28</v>
      </c>
      <c r="Q992" t="s">
        <v>32</v>
      </c>
      <c r="R992" t="s">
        <v>1136</v>
      </c>
      <c r="S992">
        <v>1166.92</v>
      </c>
      <c r="T992" s="3"/>
    </row>
    <row r="993" spans="1:20" x14ac:dyDescent="0.3">
      <c r="A993">
        <v>992</v>
      </c>
      <c r="B993" t="s">
        <v>2974</v>
      </c>
      <c r="C993">
        <f t="shared" si="15"/>
        <v>36</v>
      </c>
      <c r="D993" s="1">
        <v>42987</v>
      </c>
      <c r="E993" s="1">
        <v>42989</v>
      </c>
      <c r="F993" t="s">
        <v>184</v>
      </c>
      <c r="G993" t="s">
        <v>538</v>
      </c>
      <c r="H993" t="s">
        <v>539</v>
      </c>
      <c r="I993" t="s">
        <v>22</v>
      </c>
      <c r="J993" t="s">
        <v>23</v>
      </c>
      <c r="K993" t="s">
        <v>262</v>
      </c>
      <c r="L993" t="s">
        <v>263</v>
      </c>
      <c r="M993">
        <v>10024</v>
      </c>
      <c r="N993" t="s">
        <v>144</v>
      </c>
      <c r="O993" t="s">
        <v>2443</v>
      </c>
      <c r="P993" t="s">
        <v>42</v>
      </c>
      <c r="Q993" t="s">
        <v>71</v>
      </c>
      <c r="R993" t="s">
        <v>2444</v>
      </c>
      <c r="S993">
        <v>14.624000000000001</v>
      </c>
      <c r="T993" s="3"/>
    </row>
    <row r="994" spans="1:20" x14ac:dyDescent="0.3">
      <c r="A994">
        <v>993</v>
      </c>
      <c r="B994" t="s">
        <v>2975</v>
      </c>
      <c r="C994">
        <f t="shared" si="15"/>
        <v>34</v>
      </c>
      <c r="D994" s="1">
        <v>42973</v>
      </c>
      <c r="E994" s="1">
        <v>42974</v>
      </c>
      <c r="F994" t="s">
        <v>184</v>
      </c>
      <c r="G994" t="s">
        <v>2385</v>
      </c>
      <c r="H994" t="s">
        <v>2386</v>
      </c>
      <c r="I994" t="s">
        <v>22</v>
      </c>
      <c r="J994" t="s">
        <v>23</v>
      </c>
      <c r="K994" t="s">
        <v>627</v>
      </c>
      <c r="L994" t="s">
        <v>39</v>
      </c>
      <c r="M994">
        <v>95123</v>
      </c>
      <c r="N994" t="s">
        <v>40</v>
      </c>
      <c r="O994" t="s">
        <v>1069</v>
      </c>
      <c r="P994" t="s">
        <v>42</v>
      </c>
      <c r="Q994" t="s">
        <v>265</v>
      </c>
      <c r="R994" t="s">
        <v>1070</v>
      </c>
      <c r="S994">
        <v>10.23</v>
      </c>
      <c r="T994" s="3"/>
    </row>
    <row r="995" spans="1:20" x14ac:dyDescent="0.3">
      <c r="A995">
        <v>994</v>
      </c>
      <c r="B995" t="s">
        <v>2975</v>
      </c>
      <c r="C995">
        <f t="shared" si="15"/>
        <v>34</v>
      </c>
      <c r="D995" s="1">
        <v>42973</v>
      </c>
      <c r="E995" s="1">
        <v>42974</v>
      </c>
      <c r="F995" t="s">
        <v>184</v>
      </c>
      <c r="G995" t="s">
        <v>2385</v>
      </c>
      <c r="H995" t="s">
        <v>2386</v>
      </c>
      <c r="I995" t="s">
        <v>22</v>
      </c>
      <c r="J995" t="s">
        <v>23</v>
      </c>
      <c r="K995" t="s">
        <v>627</v>
      </c>
      <c r="L995" t="s">
        <v>39</v>
      </c>
      <c r="M995">
        <v>95123</v>
      </c>
      <c r="N995" t="s">
        <v>40</v>
      </c>
      <c r="O995" t="s">
        <v>2976</v>
      </c>
      <c r="P995" t="s">
        <v>42</v>
      </c>
      <c r="Q995" t="s">
        <v>86</v>
      </c>
      <c r="R995" t="s">
        <v>2977</v>
      </c>
      <c r="S995">
        <v>154.9</v>
      </c>
      <c r="T995" s="3"/>
    </row>
    <row r="996" spans="1:20" x14ac:dyDescent="0.3">
      <c r="A996">
        <v>995</v>
      </c>
      <c r="B996" t="s">
        <v>2978</v>
      </c>
      <c r="C996">
        <f t="shared" si="15"/>
        <v>21</v>
      </c>
      <c r="D996" s="1">
        <v>42145</v>
      </c>
      <c r="E996" s="1">
        <v>42149</v>
      </c>
      <c r="F996" t="s">
        <v>46</v>
      </c>
      <c r="G996" t="s">
        <v>2979</v>
      </c>
      <c r="H996" t="s">
        <v>2980</v>
      </c>
      <c r="I996" t="s">
        <v>37</v>
      </c>
      <c r="J996" t="s">
        <v>23</v>
      </c>
      <c r="K996" t="s">
        <v>2981</v>
      </c>
      <c r="L996" t="s">
        <v>315</v>
      </c>
      <c r="M996">
        <v>23464</v>
      </c>
      <c r="N996" t="s">
        <v>26</v>
      </c>
      <c r="O996" t="s">
        <v>2982</v>
      </c>
      <c r="P996" t="s">
        <v>42</v>
      </c>
      <c r="Q996" t="s">
        <v>71</v>
      </c>
      <c r="R996" t="s">
        <v>2983</v>
      </c>
      <c r="S996">
        <v>2715.93</v>
      </c>
      <c r="T996" s="3"/>
    </row>
    <row r="997" spans="1:20" x14ac:dyDescent="0.3">
      <c r="A997">
        <v>996</v>
      </c>
      <c r="B997" t="s">
        <v>2978</v>
      </c>
      <c r="C997">
        <f t="shared" si="15"/>
        <v>21</v>
      </c>
      <c r="D997" s="1">
        <v>42145</v>
      </c>
      <c r="E997" s="1">
        <v>42149</v>
      </c>
      <c r="F997" t="s">
        <v>46</v>
      </c>
      <c r="G997" t="s">
        <v>2979</v>
      </c>
      <c r="H997" t="s">
        <v>2980</v>
      </c>
      <c r="I997" t="s">
        <v>37</v>
      </c>
      <c r="J997" t="s">
        <v>23</v>
      </c>
      <c r="K997" t="s">
        <v>2981</v>
      </c>
      <c r="L997" t="s">
        <v>315</v>
      </c>
      <c r="M997">
        <v>23464</v>
      </c>
      <c r="N997" t="s">
        <v>26</v>
      </c>
      <c r="O997" t="s">
        <v>2489</v>
      </c>
      <c r="P997" t="s">
        <v>67</v>
      </c>
      <c r="Q997" t="s">
        <v>68</v>
      </c>
      <c r="R997" t="s">
        <v>2984</v>
      </c>
      <c r="S997">
        <v>617.97</v>
      </c>
      <c r="T997" s="3"/>
    </row>
    <row r="998" spans="1:20" x14ac:dyDescent="0.3">
      <c r="A998">
        <v>997</v>
      </c>
      <c r="B998" t="s">
        <v>2985</v>
      </c>
      <c r="C998">
        <f t="shared" si="15"/>
        <v>44</v>
      </c>
      <c r="D998" s="1">
        <v>42671</v>
      </c>
      <c r="E998" s="1">
        <v>42677</v>
      </c>
      <c r="F998" t="s">
        <v>46</v>
      </c>
      <c r="G998" t="s">
        <v>2986</v>
      </c>
      <c r="H998" t="s">
        <v>2987</v>
      </c>
      <c r="I998" t="s">
        <v>22</v>
      </c>
      <c r="J998" t="s">
        <v>23</v>
      </c>
      <c r="K998" t="s">
        <v>24</v>
      </c>
      <c r="L998" t="s">
        <v>25</v>
      </c>
      <c r="M998">
        <v>42420</v>
      </c>
      <c r="N998" t="s">
        <v>26</v>
      </c>
      <c r="O998" t="s">
        <v>2988</v>
      </c>
      <c r="P998" t="s">
        <v>42</v>
      </c>
      <c r="Q998" t="s">
        <v>169</v>
      </c>
      <c r="R998" t="s">
        <v>2989</v>
      </c>
      <c r="S998">
        <v>10.67</v>
      </c>
      <c r="T998" s="3"/>
    </row>
    <row r="999" spans="1:20" x14ac:dyDescent="0.3">
      <c r="A999">
        <v>998</v>
      </c>
      <c r="B999" t="s">
        <v>2985</v>
      </c>
      <c r="C999">
        <f t="shared" si="15"/>
        <v>44</v>
      </c>
      <c r="D999" s="1">
        <v>42671</v>
      </c>
      <c r="E999" s="1">
        <v>42677</v>
      </c>
      <c r="F999" t="s">
        <v>46</v>
      </c>
      <c r="G999" t="s">
        <v>2986</v>
      </c>
      <c r="H999" t="s">
        <v>2987</v>
      </c>
      <c r="I999" t="s">
        <v>22</v>
      </c>
      <c r="J999" t="s">
        <v>23</v>
      </c>
      <c r="K999" t="s">
        <v>24</v>
      </c>
      <c r="L999" t="s">
        <v>25</v>
      </c>
      <c r="M999">
        <v>42420</v>
      </c>
      <c r="N999" t="s">
        <v>26</v>
      </c>
      <c r="O999" t="s">
        <v>2990</v>
      </c>
      <c r="P999" t="s">
        <v>42</v>
      </c>
      <c r="Q999" t="s">
        <v>55</v>
      </c>
      <c r="R999" t="s">
        <v>2991</v>
      </c>
      <c r="S999">
        <v>36.630000000000003</v>
      </c>
      <c r="T999" s="3"/>
    </row>
    <row r="1000" spans="1:20" x14ac:dyDescent="0.3">
      <c r="A1000">
        <v>999</v>
      </c>
      <c r="B1000" t="s">
        <v>2985</v>
      </c>
      <c r="C1000">
        <f t="shared" si="15"/>
        <v>44</v>
      </c>
      <c r="D1000" s="1">
        <v>42671</v>
      </c>
      <c r="E1000" s="1">
        <v>42677</v>
      </c>
      <c r="F1000" t="s">
        <v>46</v>
      </c>
      <c r="G1000" t="s">
        <v>2986</v>
      </c>
      <c r="H1000" t="s">
        <v>2987</v>
      </c>
      <c r="I1000" t="s">
        <v>22</v>
      </c>
      <c r="J1000" t="s">
        <v>23</v>
      </c>
      <c r="K1000" t="s">
        <v>24</v>
      </c>
      <c r="L1000" t="s">
        <v>25</v>
      </c>
      <c r="M1000">
        <v>42420</v>
      </c>
      <c r="N1000" t="s">
        <v>26</v>
      </c>
      <c r="O1000" t="s">
        <v>2992</v>
      </c>
      <c r="P1000" t="s">
        <v>28</v>
      </c>
      <c r="Q1000" t="s">
        <v>61</v>
      </c>
      <c r="R1000" t="s">
        <v>2993</v>
      </c>
      <c r="S1000">
        <v>24.1</v>
      </c>
      <c r="T1000" s="3"/>
    </row>
    <row r="1001" spans="1:20" x14ac:dyDescent="0.3">
      <c r="A1001">
        <v>1000</v>
      </c>
      <c r="B1001" t="s">
        <v>2985</v>
      </c>
      <c r="C1001">
        <f t="shared" si="15"/>
        <v>44</v>
      </c>
      <c r="D1001" s="1">
        <v>42671</v>
      </c>
      <c r="E1001" s="1">
        <v>42677</v>
      </c>
      <c r="F1001" t="s">
        <v>46</v>
      </c>
      <c r="G1001" t="s">
        <v>2986</v>
      </c>
      <c r="H1001" t="s">
        <v>2987</v>
      </c>
      <c r="I1001" t="s">
        <v>22</v>
      </c>
      <c r="J1001" t="s">
        <v>23</v>
      </c>
      <c r="K1001" t="s">
        <v>24</v>
      </c>
      <c r="L1001" t="s">
        <v>25</v>
      </c>
      <c r="M1001">
        <v>42420</v>
      </c>
      <c r="N1001" t="s">
        <v>26</v>
      </c>
      <c r="O1001" t="s">
        <v>1133</v>
      </c>
      <c r="P1001" t="s">
        <v>28</v>
      </c>
      <c r="Q1001" t="s">
        <v>61</v>
      </c>
      <c r="R1001" t="s">
        <v>1134</v>
      </c>
      <c r="S1001">
        <v>33.11</v>
      </c>
      <c r="T1001" s="3"/>
    </row>
    <row r="1002" spans="1:20" x14ac:dyDescent="0.3">
      <c r="A1002">
        <v>1001</v>
      </c>
      <c r="B1002" t="s">
        <v>2994</v>
      </c>
      <c r="C1002">
        <f t="shared" si="15"/>
        <v>46</v>
      </c>
      <c r="D1002" s="1">
        <v>43052</v>
      </c>
      <c r="E1002" s="1">
        <v>43056</v>
      </c>
      <c r="F1002" t="s">
        <v>46</v>
      </c>
      <c r="G1002" t="s">
        <v>749</v>
      </c>
      <c r="H1002" t="s">
        <v>750</v>
      </c>
      <c r="I1002" t="s">
        <v>98</v>
      </c>
      <c r="J1002" t="s">
        <v>23</v>
      </c>
      <c r="K1002" t="s">
        <v>2143</v>
      </c>
      <c r="L1002" t="s">
        <v>92</v>
      </c>
      <c r="M1002">
        <v>98661</v>
      </c>
      <c r="N1002" t="s">
        <v>40</v>
      </c>
      <c r="O1002" t="s">
        <v>2591</v>
      </c>
      <c r="P1002" t="s">
        <v>42</v>
      </c>
      <c r="Q1002" t="s">
        <v>64</v>
      </c>
      <c r="R1002" t="s">
        <v>2592</v>
      </c>
      <c r="S1002">
        <v>44.02</v>
      </c>
      <c r="T1002" s="3"/>
    </row>
    <row r="1003" spans="1:20" x14ac:dyDescent="0.3">
      <c r="A1003">
        <v>1002</v>
      </c>
      <c r="B1003" t="s">
        <v>2995</v>
      </c>
      <c r="C1003">
        <f t="shared" si="15"/>
        <v>32</v>
      </c>
      <c r="D1003" s="1">
        <v>42582</v>
      </c>
      <c r="E1003" s="1">
        <v>42582</v>
      </c>
      <c r="F1003" t="s">
        <v>1289</v>
      </c>
      <c r="G1003" t="s">
        <v>2497</v>
      </c>
      <c r="H1003" t="s">
        <v>2498</v>
      </c>
      <c r="I1003" t="s">
        <v>22</v>
      </c>
      <c r="J1003" t="s">
        <v>23</v>
      </c>
      <c r="K1003" t="s">
        <v>262</v>
      </c>
      <c r="L1003" t="s">
        <v>263</v>
      </c>
      <c r="M1003">
        <v>10024</v>
      </c>
      <c r="N1003" t="s">
        <v>144</v>
      </c>
      <c r="O1003" t="s">
        <v>2996</v>
      </c>
      <c r="P1003" t="s">
        <v>67</v>
      </c>
      <c r="Q1003" t="s">
        <v>157</v>
      </c>
      <c r="R1003" t="s">
        <v>2997</v>
      </c>
      <c r="S1003">
        <v>2309.65</v>
      </c>
      <c r="T1003" s="3"/>
    </row>
    <row r="1004" spans="1:20" x14ac:dyDescent="0.3">
      <c r="A1004">
        <v>1003</v>
      </c>
      <c r="B1004" t="s">
        <v>2995</v>
      </c>
      <c r="C1004">
        <f t="shared" si="15"/>
        <v>32</v>
      </c>
      <c r="D1004" s="1">
        <v>42582</v>
      </c>
      <c r="E1004" s="1">
        <v>42582</v>
      </c>
      <c r="F1004" t="s">
        <v>1289</v>
      </c>
      <c r="G1004" t="s">
        <v>2497</v>
      </c>
      <c r="H1004" t="s">
        <v>2498</v>
      </c>
      <c r="I1004" t="s">
        <v>22</v>
      </c>
      <c r="J1004" t="s">
        <v>23</v>
      </c>
      <c r="K1004" t="s">
        <v>262</v>
      </c>
      <c r="L1004" t="s">
        <v>263</v>
      </c>
      <c r="M1004">
        <v>10024</v>
      </c>
      <c r="N1004" t="s">
        <v>144</v>
      </c>
      <c r="O1004" t="s">
        <v>1050</v>
      </c>
      <c r="P1004" t="s">
        <v>28</v>
      </c>
      <c r="Q1004" t="s">
        <v>52</v>
      </c>
      <c r="R1004" t="s">
        <v>1051</v>
      </c>
      <c r="S1004">
        <v>1090.7819999999999</v>
      </c>
      <c r="T1004" s="3"/>
    </row>
    <row r="1005" spans="1:20" x14ac:dyDescent="0.3">
      <c r="A1005">
        <v>1004</v>
      </c>
      <c r="B1005" t="s">
        <v>2995</v>
      </c>
      <c r="C1005">
        <f t="shared" si="15"/>
        <v>32</v>
      </c>
      <c r="D1005" s="1">
        <v>42582</v>
      </c>
      <c r="E1005" s="1">
        <v>42582</v>
      </c>
      <c r="F1005" t="s">
        <v>1289</v>
      </c>
      <c r="G1005" t="s">
        <v>2497</v>
      </c>
      <c r="H1005" t="s">
        <v>2498</v>
      </c>
      <c r="I1005" t="s">
        <v>22</v>
      </c>
      <c r="J1005" t="s">
        <v>23</v>
      </c>
      <c r="K1005" t="s">
        <v>262</v>
      </c>
      <c r="L1005" t="s">
        <v>263</v>
      </c>
      <c r="M1005">
        <v>10024</v>
      </c>
      <c r="N1005" t="s">
        <v>144</v>
      </c>
      <c r="O1005" t="s">
        <v>2928</v>
      </c>
      <c r="P1005" t="s">
        <v>42</v>
      </c>
      <c r="Q1005" t="s">
        <v>86</v>
      </c>
      <c r="R1005" t="s">
        <v>2929</v>
      </c>
      <c r="S1005">
        <v>19.440000000000001</v>
      </c>
      <c r="T1005" s="3"/>
    </row>
    <row r="1006" spans="1:20" x14ac:dyDescent="0.3">
      <c r="A1006">
        <v>1005</v>
      </c>
      <c r="B1006" t="s">
        <v>2998</v>
      </c>
      <c r="C1006">
        <f t="shared" si="15"/>
        <v>35</v>
      </c>
      <c r="D1006" s="1">
        <v>42609</v>
      </c>
      <c r="E1006" s="1">
        <v>42613</v>
      </c>
      <c r="F1006" t="s">
        <v>46</v>
      </c>
      <c r="G1006" t="s">
        <v>2999</v>
      </c>
      <c r="H1006" t="s">
        <v>3000</v>
      </c>
      <c r="I1006" t="s">
        <v>22</v>
      </c>
      <c r="J1006" t="s">
        <v>23</v>
      </c>
      <c r="K1006" t="s">
        <v>3001</v>
      </c>
      <c r="L1006" t="s">
        <v>39</v>
      </c>
      <c r="M1006">
        <v>92563</v>
      </c>
      <c r="N1006" t="s">
        <v>40</v>
      </c>
      <c r="O1006" t="s">
        <v>3002</v>
      </c>
      <c r="P1006" t="s">
        <v>42</v>
      </c>
      <c r="Q1006" t="s">
        <v>55</v>
      </c>
      <c r="R1006" t="s">
        <v>3003</v>
      </c>
      <c r="S1006">
        <v>484.65</v>
      </c>
      <c r="T1006" s="3"/>
    </row>
    <row r="1007" spans="1:20" x14ac:dyDescent="0.3">
      <c r="A1007">
        <v>1006</v>
      </c>
      <c r="B1007" t="s">
        <v>3004</v>
      </c>
      <c r="C1007">
        <f t="shared" si="15"/>
        <v>47</v>
      </c>
      <c r="D1007" s="1">
        <v>42687</v>
      </c>
      <c r="E1007" s="1">
        <v>42691</v>
      </c>
      <c r="F1007" t="s">
        <v>46</v>
      </c>
      <c r="G1007" t="s">
        <v>2486</v>
      </c>
      <c r="H1007" t="s">
        <v>2487</v>
      </c>
      <c r="I1007" t="s">
        <v>22</v>
      </c>
      <c r="J1007" t="s">
        <v>23</v>
      </c>
      <c r="K1007" t="s">
        <v>1522</v>
      </c>
      <c r="L1007" t="s">
        <v>84</v>
      </c>
      <c r="M1007">
        <v>28540</v>
      </c>
      <c r="N1007" t="s">
        <v>26</v>
      </c>
      <c r="O1007" t="s">
        <v>2704</v>
      </c>
      <c r="P1007" t="s">
        <v>42</v>
      </c>
      <c r="Q1007" t="s">
        <v>86</v>
      </c>
      <c r="R1007" t="s">
        <v>2705</v>
      </c>
      <c r="S1007">
        <v>115.29600000000001</v>
      </c>
      <c r="T1007" s="3"/>
    </row>
    <row r="1008" spans="1:20" x14ac:dyDescent="0.3">
      <c r="A1008">
        <v>1007</v>
      </c>
      <c r="B1008" t="s">
        <v>3005</v>
      </c>
      <c r="C1008">
        <f t="shared" si="15"/>
        <v>46</v>
      </c>
      <c r="D1008" s="1">
        <v>42680</v>
      </c>
      <c r="E1008" s="1">
        <v>42683</v>
      </c>
      <c r="F1008" t="s">
        <v>184</v>
      </c>
      <c r="G1008" t="s">
        <v>3006</v>
      </c>
      <c r="H1008" t="s">
        <v>3007</v>
      </c>
      <c r="I1008" t="s">
        <v>22</v>
      </c>
      <c r="J1008" t="s">
        <v>23</v>
      </c>
      <c r="K1008" t="s">
        <v>619</v>
      </c>
      <c r="L1008" t="s">
        <v>306</v>
      </c>
      <c r="M1008">
        <v>85254</v>
      </c>
      <c r="N1008" t="s">
        <v>40</v>
      </c>
      <c r="O1008" t="s">
        <v>497</v>
      </c>
      <c r="P1008" t="s">
        <v>42</v>
      </c>
      <c r="Q1008" t="s">
        <v>169</v>
      </c>
      <c r="R1008" t="s">
        <v>498</v>
      </c>
      <c r="S1008">
        <v>7.08</v>
      </c>
      <c r="T1008" s="3"/>
    </row>
    <row r="1009" spans="1:20" x14ac:dyDescent="0.3">
      <c r="A1009">
        <v>1008</v>
      </c>
      <c r="B1009" t="s">
        <v>3005</v>
      </c>
      <c r="C1009">
        <f t="shared" si="15"/>
        <v>46</v>
      </c>
      <c r="D1009" s="1">
        <v>42680</v>
      </c>
      <c r="E1009" s="1">
        <v>42683</v>
      </c>
      <c r="F1009" t="s">
        <v>184</v>
      </c>
      <c r="G1009" t="s">
        <v>3006</v>
      </c>
      <c r="H1009" t="s">
        <v>3007</v>
      </c>
      <c r="I1009" t="s">
        <v>22</v>
      </c>
      <c r="J1009" t="s">
        <v>23</v>
      </c>
      <c r="K1009" t="s">
        <v>619</v>
      </c>
      <c r="L1009" t="s">
        <v>306</v>
      </c>
      <c r="M1009">
        <v>85254</v>
      </c>
      <c r="N1009" t="s">
        <v>40</v>
      </c>
      <c r="O1009" t="s">
        <v>3008</v>
      </c>
      <c r="P1009" t="s">
        <v>42</v>
      </c>
      <c r="Q1009" t="s">
        <v>71</v>
      </c>
      <c r="R1009" t="s">
        <v>3009</v>
      </c>
      <c r="S1009">
        <v>4.4009999999999998</v>
      </c>
      <c r="T1009" s="3"/>
    </row>
    <row r="1010" spans="1:20" x14ac:dyDescent="0.3">
      <c r="A1010">
        <v>1009</v>
      </c>
      <c r="B1010" t="s">
        <v>3010</v>
      </c>
      <c r="C1010">
        <f t="shared" si="15"/>
        <v>52</v>
      </c>
      <c r="D1010" s="1">
        <v>43460</v>
      </c>
      <c r="E1010" s="1">
        <v>43466</v>
      </c>
      <c r="F1010" t="s">
        <v>46</v>
      </c>
      <c r="G1010" t="s">
        <v>1188</v>
      </c>
      <c r="H1010" t="s">
        <v>1189</v>
      </c>
      <c r="I1010" t="s">
        <v>22</v>
      </c>
      <c r="J1010" t="s">
        <v>23</v>
      </c>
      <c r="K1010" t="s">
        <v>2222</v>
      </c>
      <c r="L1010" t="s">
        <v>485</v>
      </c>
      <c r="M1010">
        <v>52601</v>
      </c>
      <c r="N1010" t="s">
        <v>101</v>
      </c>
      <c r="O1010" t="s">
        <v>1638</v>
      </c>
      <c r="P1010" t="s">
        <v>42</v>
      </c>
      <c r="Q1010" t="s">
        <v>86</v>
      </c>
      <c r="R1010" t="s">
        <v>1639</v>
      </c>
      <c r="S1010">
        <v>44.75</v>
      </c>
      <c r="T1010" s="3"/>
    </row>
    <row r="1011" spans="1:20" x14ac:dyDescent="0.3">
      <c r="A1011">
        <v>1010</v>
      </c>
      <c r="B1011" t="s">
        <v>3011</v>
      </c>
      <c r="C1011">
        <f t="shared" si="15"/>
        <v>31</v>
      </c>
      <c r="D1011" s="1">
        <v>43313</v>
      </c>
      <c r="E1011" s="1">
        <v>43315</v>
      </c>
      <c r="F1011" t="s">
        <v>184</v>
      </c>
      <c r="G1011" t="s">
        <v>2073</v>
      </c>
      <c r="H1011" t="s">
        <v>2074</v>
      </c>
      <c r="I1011" t="s">
        <v>22</v>
      </c>
      <c r="J1011" t="s">
        <v>23</v>
      </c>
      <c r="K1011" t="s">
        <v>299</v>
      </c>
      <c r="L1011" t="s">
        <v>207</v>
      </c>
      <c r="M1011">
        <v>60653</v>
      </c>
      <c r="N1011" t="s">
        <v>101</v>
      </c>
      <c r="O1011" t="s">
        <v>690</v>
      </c>
      <c r="P1011" t="s">
        <v>67</v>
      </c>
      <c r="Q1011" t="s">
        <v>68</v>
      </c>
      <c r="R1011" t="s">
        <v>691</v>
      </c>
      <c r="S1011">
        <v>95.983999999999995</v>
      </c>
      <c r="T1011" s="3"/>
    </row>
    <row r="1012" spans="1:20" x14ac:dyDescent="0.3">
      <c r="A1012">
        <v>1011</v>
      </c>
      <c r="B1012" t="s">
        <v>3012</v>
      </c>
      <c r="C1012">
        <f t="shared" si="15"/>
        <v>48</v>
      </c>
      <c r="D1012" s="1">
        <v>42332</v>
      </c>
      <c r="E1012" s="1">
        <v>42334</v>
      </c>
      <c r="F1012" t="s">
        <v>184</v>
      </c>
      <c r="G1012" t="s">
        <v>3013</v>
      </c>
      <c r="H1012" t="s">
        <v>3014</v>
      </c>
      <c r="I1012" t="s">
        <v>22</v>
      </c>
      <c r="J1012" t="s">
        <v>23</v>
      </c>
      <c r="K1012" t="s">
        <v>946</v>
      </c>
      <c r="L1012" t="s">
        <v>39</v>
      </c>
      <c r="M1012">
        <v>92037</v>
      </c>
      <c r="N1012" t="s">
        <v>40</v>
      </c>
      <c r="O1012" t="s">
        <v>3015</v>
      </c>
      <c r="P1012" t="s">
        <v>28</v>
      </c>
      <c r="Q1012" t="s">
        <v>61</v>
      </c>
      <c r="R1012" t="s">
        <v>3016</v>
      </c>
      <c r="S1012">
        <v>151.72</v>
      </c>
      <c r="T1012" s="3"/>
    </row>
    <row r="1013" spans="1:20" x14ac:dyDescent="0.3">
      <c r="A1013">
        <v>1012</v>
      </c>
      <c r="B1013" t="s">
        <v>3017</v>
      </c>
      <c r="C1013">
        <f t="shared" si="15"/>
        <v>25</v>
      </c>
      <c r="D1013" s="1">
        <v>43268</v>
      </c>
      <c r="E1013" s="1">
        <v>43272</v>
      </c>
      <c r="F1013" t="s">
        <v>19</v>
      </c>
      <c r="G1013" t="s">
        <v>532</v>
      </c>
      <c r="H1013" t="s">
        <v>533</v>
      </c>
      <c r="I1013" t="s">
        <v>22</v>
      </c>
      <c r="J1013" t="s">
        <v>23</v>
      </c>
      <c r="K1013" t="s">
        <v>3018</v>
      </c>
      <c r="L1013" t="s">
        <v>92</v>
      </c>
      <c r="M1013">
        <v>98502</v>
      </c>
      <c r="N1013" t="s">
        <v>40</v>
      </c>
      <c r="O1013" t="s">
        <v>166</v>
      </c>
      <c r="P1013" t="s">
        <v>28</v>
      </c>
      <c r="Q1013" t="s">
        <v>61</v>
      </c>
      <c r="R1013" t="s">
        <v>167</v>
      </c>
      <c r="S1013">
        <v>155.25</v>
      </c>
      <c r="T1013" s="3"/>
    </row>
    <row r="1014" spans="1:20" x14ac:dyDescent="0.3">
      <c r="A1014">
        <v>1013</v>
      </c>
      <c r="B1014" t="s">
        <v>3017</v>
      </c>
      <c r="C1014">
        <f t="shared" si="15"/>
        <v>25</v>
      </c>
      <c r="D1014" s="1">
        <v>43268</v>
      </c>
      <c r="E1014" s="1">
        <v>43272</v>
      </c>
      <c r="F1014" t="s">
        <v>19</v>
      </c>
      <c r="G1014" t="s">
        <v>532</v>
      </c>
      <c r="H1014" t="s">
        <v>533</v>
      </c>
      <c r="I1014" t="s">
        <v>22</v>
      </c>
      <c r="J1014" t="s">
        <v>23</v>
      </c>
      <c r="K1014" t="s">
        <v>3018</v>
      </c>
      <c r="L1014" t="s">
        <v>92</v>
      </c>
      <c r="M1014">
        <v>98502</v>
      </c>
      <c r="N1014" t="s">
        <v>40</v>
      </c>
      <c r="O1014" t="s">
        <v>3019</v>
      </c>
      <c r="P1014" t="s">
        <v>42</v>
      </c>
      <c r="Q1014" t="s">
        <v>55</v>
      </c>
      <c r="R1014" t="s">
        <v>3020</v>
      </c>
      <c r="S1014">
        <v>14.03</v>
      </c>
      <c r="T1014" s="3"/>
    </row>
    <row r="1015" spans="1:20" x14ac:dyDescent="0.3">
      <c r="A1015">
        <v>1014</v>
      </c>
      <c r="B1015" t="s">
        <v>3021</v>
      </c>
      <c r="C1015">
        <f t="shared" si="15"/>
        <v>52</v>
      </c>
      <c r="D1015" s="1">
        <v>42725</v>
      </c>
      <c r="E1015" s="1">
        <v>42728</v>
      </c>
      <c r="F1015" t="s">
        <v>19</v>
      </c>
      <c r="G1015" t="s">
        <v>3022</v>
      </c>
      <c r="H1015" t="s">
        <v>3023</v>
      </c>
      <c r="I1015" t="s">
        <v>22</v>
      </c>
      <c r="J1015" t="s">
        <v>23</v>
      </c>
      <c r="K1015" t="s">
        <v>91</v>
      </c>
      <c r="L1015" t="s">
        <v>92</v>
      </c>
      <c r="M1015">
        <v>98103</v>
      </c>
      <c r="N1015" t="s">
        <v>40</v>
      </c>
      <c r="O1015" t="s">
        <v>881</v>
      </c>
      <c r="P1015" t="s">
        <v>28</v>
      </c>
      <c r="Q1015" t="s">
        <v>52</v>
      </c>
      <c r="R1015" t="s">
        <v>882</v>
      </c>
      <c r="S1015">
        <v>1618.37</v>
      </c>
      <c r="T1015" s="3"/>
    </row>
    <row r="1016" spans="1:20" x14ac:dyDescent="0.3">
      <c r="A1016">
        <v>1015</v>
      </c>
      <c r="B1016" t="s">
        <v>3021</v>
      </c>
      <c r="C1016">
        <f t="shared" si="15"/>
        <v>52</v>
      </c>
      <c r="D1016" s="1">
        <v>42725</v>
      </c>
      <c r="E1016" s="1">
        <v>42728</v>
      </c>
      <c r="F1016" t="s">
        <v>19</v>
      </c>
      <c r="G1016" t="s">
        <v>3022</v>
      </c>
      <c r="H1016" t="s">
        <v>3023</v>
      </c>
      <c r="I1016" t="s">
        <v>22</v>
      </c>
      <c r="J1016" t="s">
        <v>23</v>
      </c>
      <c r="K1016" t="s">
        <v>91</v>
      </c>
      <c r="L1016" t="s">
        <v>92</v>
      </c>
      <c r="M1016">
        <v>98103</v>
      </c>
      <c r="N1016" t="s">
        <v>40</v>
      </c>
      <c r="O1016" t="s">
        <v>3024</v>
      </c>
      <c r="P1016" t="s">
        <v>67</v>
      </c>
      <c r="Q1016" t="s">
        <v>157</v>
      </c>
      <c r="R1016" t="s">
        <v>3025</v>
      </c>
      <c r="S1016">
        <v>99.6</v>
      </c>
      <c r="T1016" s="3"/>
    </row>
    <row r="1017" spans="1:20" x14ac:dyDescent="0.3">
      <c r="A1017">
        <v>1016</v>
      </c>
      <c r="B1017" t="s">
        <v>3026</v>
      </c>
      <c r="C1017">
        <f t="shared" si="15"/>
        <v>38</v>
      </c>
      <c r="D1017" s="1">
        <v>42630</v>
      </c>
      <c r="E1017" s="1">
        <v>42632</v>
      </c>
      <c r="F1017" t="s">
        <v>19</v>
      </c>
      <c r="G1017" t="s">
        <v>2068</v>
      </c>
      <c r="H1017" t="s">
        <v>2069</v>
      </c>
      <c r="I1017" t="s">
        <v>98</v>
      </c>
      <c r="J1017" t="s">
        <v>23</v>
      </c>
      <c r="K1017" t="s">
        <v>38</v>
      </c>
      <c r="L1017" t="s">
        <v>39</v>
      </c>
      <c r="M1017">
        <v>90036</v>
      </c>
      <c r="N1017" t="s">
        <v>40</v>
      </c>
      <c r="O1017" t="s">
        <v>1056</v>
      </c>
      <c r="P1017" t="s">
        <v>42</v>
      </c>
      <c r="Q1017" t="s">
        <v>86</v>
      </c>
      <c r="R1017" t="s">
        <v>1057</v>
      </c>
      <c r="S1017">
        <v>32.4</v>
      </c>
      <c r="T1017" s="3"/>
    </row>
    <row r="1018" spans="1:20" x14ac:dyDescent="0.3">
      <c r="A1018">
        <v>1017</v>
      </c>
      <c r="B1018" t="s">
        <v>3027</v>
      </c>
      <c r="C1018">
        <f t="shared" si="15"/>
        <v>28</v>
      </c>
      <c r="D1018" s="1">
        <v>42557</v>
      </c>
      <c r="E1018" s="1">
        <v>42561</v>
      </c>
      <c r="F1018" t="s">
        <v>46</v>
      </c>
      <c r="G1018" t="s">
        <v>3028</v>
      </c>
      <c r="H1018" t="s">
        <v>3029</v>
      </c>
      <c r="I1018" t="s">
        <v>37</v>
      </c>
      <c r="J1018" t="s">
        <v>23</v>
      </c>
      <c r="K1018" t="s">
        <v>262</v>
      </c>
      <c r="L1018" t="s">
        <v>263</v>
      </c>
      <c r="M1018">
        <v>10011</v>
      </c>
      <c r="N1018" t="s">
        <v>144</v>
      </c>
      <c r="O1018" t="s">
        <v>3030</v>
      </c>
      <c r="P1018" t="s">
        <v>28</v>
      </c>
      <c r="Q1018" t="s">
        <v>61</v>
      </c>
      <c r="R1018" t="s">
        <v>3031</v>
      </c>
      <c r="S1018">
        <v>13.96</v>
      </c>
      <c r="T1018" s="3"/>
    </row>
    <row r="1019" spans="1:20" x14ac:dyDescent="0.3">
      <c r="A1019">
        <v>1018</v>
      </c>
      <c r="B1019" t="s">
        <v>3027</v>
      </c>
      <c r="C1019">
        <f t="shared" si="15"/>
        <v>28</v>
      </c>
      <c r="D1019" s="1">
        <v>42557</v>
      </c>
      <c r="E1019" s="1">
        <v>42561</v>
      </c>
      <c r="F1019" t="s">
        <v>46</v>
      </c>
      <c r="G1019" t="s">
        <v>3028</v>
      </c>
      <c r="H1019" t="s">
        <v>3029</v>
      </c>
      <c r="I1019" t="s">
        <v>37</v>
      </c>
      <c r="J1019" t="s">
        <v>23</v>
      </c>
      <c r="K1019" t="s">
        <v>262</v>
      </c>
      <c r="L1019" t="s">
        <v>263</v>
      </c>
      <c r="M1019">
        <v>10011</v>
      </c>
      <c r="N1019" t="s">
        <v>144</v>
      </c>
      <c r="O1019" t="s">
        <v>2679</v>
      </c>
      <c r="P1019" t="s">
        <v>28</v>
      </c>
      <c r="Q1019" t="s">
        <v>61</v>
      </c>
      <c r="R1019" t="s">
        <v>2680</v>
      </c>
      <c r="S1019">
        <v>155.82</v>
      </c>
      <c r="T1019" s="3"/>
    </row>
    <row r="1020" spans="1:20" x14ac:dyDescent="0.3">
      <c r="A1020">
        <v>1019</v>
      </c>
      <c r="B1020" t="s">
        <v>3027</v>
      </c>
      <c r="C1020">
        <f t="shared" si="15"/>
        <v>28</v>
      </c>
      <c r="D1020" s="1">
        <v>42557</v>
      </c>
      <c r="E1020" s="1">
        <v>42561</v>
      </c>
      <c r="F1020" t="s">
        <v>46</v>
      </c>
      <c r="G1020" t="s">
        <v>3028</v>
      </c>
      <c r="H1020" t="s">
        <v>3029</v>
      </c>
      <c r="I1020" t="s">
        <v>37</v>
      </c>
      <c r="J1020" t="s">
        <v>23</v>
      </c>
      <c r="K1020" t="s">
        <v>262</v>
      </c>
      <c r="L1020" t="s">
        <v>263</v>
      </c>
      <c r="M1020">
        <v>10011</v>
      </c>
      <c r="N1020" t="s">
        <v>144</v>
      </c>
      <c r="O1020" t="s">
        <v>3032</v>
      </c>
      <c r="P1020" t="s">
        <v>67</v>
      </c>
      <c r="Q1020" t="s">
        <v>68</v>
      </c>
      <c r="R1020" t="s">
        <v>3033</v>
      </c>
      <c r="S1020">
        <v>124.95</v>
      </c>
      <c r="T1020" s="3"/>
    </row>
    <row r="1021" spans="1:20" x14ac:dyDescent="0.3">
      <c r="A1021">
        <v>1020</v>
      </c>
      <c r="B1021" t="s">
        <v>3027</v>
      </c>
      <c r="C1021">
        <f t="shared" si="15"/>
        <v>28</v>
      </c>
      <c r="D1021" s="1">
        <v>42557</v>
      </c>
      <c r="E1021" s="1">
        <v>42561</v>
      </c>
      <c r="F1021" t="s">
        <v>46</v>
      </c>
      <c r="G1021" t="s">
        <v>3028</v>
      </c>
      <c r="H1021" t="s">
        <v>3029</v>
      </c>
      <c r="I1021" t="s">
        <v>37</v>
      </c>
      <c r="J1021" t="s">
        <v>23</v>
      </c>
      <c r="K1021" t="s">
        <v>262</v>
      </c>
      <c r="L1021" t="s">
        <v>263</v>
      </c>
      <c r="M1021">
        <v>10011</v>
      </c>
      <c r="N1021" t="s">
        <v>144</v>
      </c>
      <c r="O1021" t="s">
        <v>3034</v>
      </c>
      <c r="P1021" t="s">
        <v>42</v>
      </c>
      <c r="Q1021" t="s">
        <v>55</v>
      </c>
      <c r="R1021" t="s">
        <v>3035</v>
      </c>
      <c r="S1021">
        <v>601.65</v>
      </c>
      <c r="T1021" s="3"/>
    </row>
    <row r="1022" spans="1:20" x14ac:dyDescent="0.3">
      <c r="A1022">
        <v>1021</v>
      </c>
      <c r="B1022" t="s">
        <v>3036</v>
      </c>
      <c r="C1022">
        <f t="shared" si="15"/>
        <v>18</v>
      </c>
      <c r="D1022" s="1">
        <v>42487</v>
      </c>
      <c r="E1022" s="1">
        <v>42493</v>
      </c>
      <c r="F1022" t="s">
        <v>46</v>
      </c>
      <c r="G1022" t="s">
        <v>1879</v>
      </c>
      <c r="H1022" t="s">
        <v>1880</v>
      </c>
      <c r="I1022" t="s">
        <v>22</v>
      </c>
      <c r="J1022" t="s">
        <v>23</v>
      </c>
      <c r="K1022" t="s">
        <v>92</v>
      </c>
      <c r="L1022" t="s">
        <v>3037</v>
      </c>
      <c r="M1022">
        <v>20016</v>
      </c>
      <c r="N1022" t="s">
        <v>144</v>
      </c>
      <c r="O1022" t="s">
        <v>3038</v>
      </c>
      <c r="P1022" t="s">
        <v>42</v>
      </c>
      <c r="Q1022" t="s">
        <v>64</v>
      </c>
      <c r="R1022" t="s">
        <v>3039</v>
      </c>
      <c r="S1022">
        <v>22.74</v>
      </c>
      <c r="T1022" s="3"/>
    </row>
    <row r="1023" spans="1:20" x14ac:dyDescent="0.3">
      <c r="A1023">
        <v>1022</v>
      </c>
      <c r="B1023" t="s">
        <v>3036</v>
      </c>
      <c r="C1023">
        <f t="shared" si="15"/>
        <v>18</v>
      </c>
      <c r="D1023" s="1">
        <v>42487</v>
      </c>
      <c r="E1023" s="1">
        <v>42493</v>
      </c>
      <c r="F1023" t="s">
        <v>46</v>
      </c>
      <c r="G1023" t="s">
        <v>1879</v>
      </c>
      <c r="H1023" t="s">
        <v>1880</v>
      </c>
      <c r="I1023" t="s">
        <v>22</v>
      </c>
      <c r="J1023" t="s">
        <v>23</v>
      </c>
      <c r="K1023" t="s">
        <v>92</v>
      </c>
      <c r="L1023" t="s">
        <v>3037</v>
      </c>
      <c r="M1023">
        <v>20016</v>
      </c>
      <c r="N1023" t="s">
        <v>144</v>
      </c>
      <c r="O1023" t="s">
        <v>3040</v>
      </c>
      <c r="P1023" t="s">
        <v>28</v>
      </c>
      <c r="Q1023" t="s">
        <v>32</v>
      </c>
      <c r="R1023" t="s">
        <v>3041</v>
      </c>
      <c r="S1023">
        <v>1267.53</v>
      </c>
      <c r="T1023" s="3"/>
    </row>
    <row r="1024" spans="1:20" x14ac:dyDescent="0.3">
      <c r="A1024">
        <v>1023</v>
      </c>
      <c r="B1024" t="s">
        <v>3036</v>
      </c>
      <c r="C1024">
        <f t="shared" si="15"/>
        <v>18</v>
      </c>
      <c r="D1024" s="1">
        <v>42487</v>
      </c>
      <c r="E1024" s="1">
        <v>42493</v>
      </c>
      <c r="F1024" t="s">
        <v>46</v>
      </c>
      <c r="G1024" t="s">
        <v>1879</v>
      </c>
      <c r="H1024" t="s">
        <v>1880</v>
      </c>
      <c r="I1024" t="s">
        <v>22</v>
      </c>
      <c r="J1024" t="s">
        <v>23</v>
      </c>
      <c r="K1024" t="s">
        <v>92</v>
      </c>
      <c r="L1024" t="s">
        <v>3037</v>
      </c>
      <c r="M1024">
        <v>20016</v>
      </c>
      <c r="N1024" t="s">
        <v>144</v>
      </c>
      <c r="O1024" t="s">
        <v>3042</v>
      </c>
      <c r="P1024" t="s">
        <v>67</v>
      </c>
      <c r="Q1024" t="s">
        <v>680</v>
      </c>
      <c r="R1024" t="s">
        <v>3043</v>
      </c>
      <c r="S1024">
        <v>1379.92</v>
      </c>
      <c r="T1024" s="3"/>
    </row>
    <row r="1025" spans="1:20" x14ac:dyDescent="0.3">
      <c r="A1025">
        <v>1024</v>
      </c>
      <c r="B1025" t="s">
        <v>3044</v>
      </c>
      <c r="C1025">
        <f t="shared" si="15"/>
        <v>25</v>
      </c>
      <c r="D1025" s="1">
        <v>42537</v>
      </c>
      <c r="E1025" s="1">
        <v>42541</v>
      </c>
      <c r="F1025" t="s">
        <v>46</v>
      </c>
      <c r="G1025" t="s">
        <v>1460</v>
      </c>
      <c r="H1025" t="s">
        <v>1461</v>
      </c>
      <c r="I1025" t="s">
        <v>22</v>
      </c>
      <c r="J1025" t="s">
        <v>23</v>
      </c>
      <c r="K1025" t="s">
        <v>142</v>
      </c>
      <c r="L1025" t="s">
        <v>143</v>
      </c>
      <c r="M1025">
        <v>19134</v>
      </c>
      <c r="N1025" t="s">
        <v>144</v>
      </c>
      <c r="O1025" t="s">
        <v>3045</v>
      </c>
      <c r="P1025" t="s">
        <v>42</v>
      </c>
      <c r="Q1025" t="s">
        <v>169</v>
      </c>
      <c r="R1025" t="s">
        <v>3046</v>
      </c>
      <c r="S1025">
        <v>6.2080000000000002</v>
      </c>
      <c r="T1025" s="3"/>
    </row>
    <row r="1026" spans="1:20" x14ac:dyDescent="0.3">
      <c r="A1026">
        <v>1025</v>
      </c>
      <c r="B1026" t="s">
        <v>3047</v>
      </c>
      <c r="C1026">
        <f t="shared" si="15"/>
        <v>51</v>
      </c>
      <c r="D1026" s="1">
        <v>43451</v>
      </c>
      <c r="E1026" s="1">
        <v>43454</v>
      </c>
      <c r="F1026" t="s">
        <v>184</v>
      </c>
      <c r="G1026" t="s">
        <v>3048</v>
      </c>
      <c r="H1026" t="s">
        <v>3049</v>
      </c>
      <c r="I1026" t="s">
        <v>98</v>
      </c>
      <c r="J1026" t="s">
        <v>23</v>
      </c>
      <c r="K1026" t="s">
        <v>38</v>
      </c>
      <c r="L1026" t="s">
        <v>39</v>
      </c>
      <c r="M1026">
        <v>90045</v>
      </c>
      <c r="N1026" t="s">
        <v>40</v>
      </c>
      <c r="O1026" t="s">
        <v>3050</v>
      </c>
      <c r="P1026" t="s">
        <v>42</v>
      </c>
      <c r="Q1026" t="s">
        <v>71</v>
      </c>
      <c r="R1026" t="s">
        <v>3051</v>
      </c>
      <c r="S1026">
        <v>11.808</v>
      </c>
      <c r="T1026" s="3"/>
    </row>
    <row r="1027" spans="1:20" x14ac:dyDescent="0.3">
      <c r="A1027">
        <v>1026</v>
      </c>
      <c r="B1027" t="s">
        <v>3052</v>
      </c>
      <c r="C1027">
        <f t="shared" ref="C1027:C1090" si="16">WEEKNUM(D1027,1)</f>
        <v>2</v>
      </c>
      <c r="D1027" s="1">
        <v>42746</v>
      </c>
      <c r="E1027" s="1">
        <v>42748</v>
      </c>
      <c r="F1027" t="s">
        <v>19</v>
      </c>
      <c r="G1027" t="s">
        <v>3053</v>
      </c>
      <c r="H1027" t="s">
        <v>3054</v>
      </c>
      <c r="I1027" t="s">
        <v>98</v>
      </c>
      <c r="J1027" t="s">
        <v>23</v>
      </c>
      <c r="K1027" t="s">
        <v>314</v>
      </c>
      <c r="L1027" t="s">
        <v>494</v>
      </c>
      <c r="M1027">
        <v>45503</v>
      </c>
      <c r="N1027" t="s">
        <v>144</v>
      </c>
      <c r="O1027" t="s">
        <v>3055</v>
      </c>
      <c r="P1027" t="s">
        <v>42</v>
      </c>
      <c r="Q1027" t="s">
        <v>86</v>
      </c>
      <c r="R1027" t="s">
        <v>3056</v>
      </c>
      <c r="S1027">
        <v>15.552</v>
      </c>
      <c r="T1027" s="3"/>
    </row>
    <row r="1028" spans="1:20" x14ac:dyDescent="0.3">
      <c r="A1028">
        <v>1027</v>
      </c>
      <c r="B1028" t="s">
        <v>3052</v>
      </c>
      <c r="C1028">
        <f t="shared" si="16"/>
        <v>2</v>
      </c>
      <c r="D1028" s="1">
        <v>42746</v>
      </c>
      <c r="E1028" s="1">
        <v>42748</v>
      </c>
      <c r="F1028" t="s">
        <v>19</v>
      </c>
      <c r="G1028" t="s">
        <v>3053</v>
      </c>
      <c r="H1028" t="s">
        <v>3054</v>
      </c>
      <c r="I1028" t="s">
        <v>98</v>
      </c>
      <c r="J1028" t="s">
        <v>23</v>
      </c>
      <c r="K1028" t="s">
        <v>314</v>
      </c>
      <c r="L1028" t="s">
        <v>494</v>
      </c>
      <c r="M1028">
        <v>45503</v>
      </c>
      <c r="N1028" t="s">
        <v>144</v>
      </c>
      <c r="O1028" t="s">
        <v>3057</v>
      </c>
      <c r="P1028" t="s">
        <v>42</v>
      </c>
      <c r="Q1028" t="s">
        <v>86</v>
      </c>
      <c r="R1028" t="s">
        <v>3058</v>
      </c>
      <c r="S1028">
        <v>63.311999999999998</v>
      </c>
      <c r="T1028" s="3"/>
    </row>
    <row r="1029" spans="1:20" x14ac:dyDescent="0.3">
      <c r="A1029">
        <v>1028</v>
      </c>
      <c r="B1029" t="s">
        <v>3052</v>
      </c>
      <c r="C1029">
        <f t="shared" si="16"/>
        <v>2</v>
      </c>
      <c r="D1029" s="1">
        <v>42746</v>
      </c>
      <c r="E1029" s="1">
        <v>42748</v>
      </c>
      <c r="F1029" t="s">
        <v>19</v>
      </c>
      <c r="G1029" t="s">
        <v>3053</v>
      </c>
      <c r="H1029" t="s">
        <v>3054</v>
      </c>
      <c r="I1029" t="s">
        <v>98</v>
      </c>
      <c r="J1029" t="s">
        <v>23</v>
      </c>
      <c r="K1029" t="s">
        <v>314</v>
      </c>
      <c r="L1029" t="s">
        <v>494</v>
      </c>
      <c r="M1029">
        <v>45503</v>
      </c>
      <c r="N1029" t="s">
        <v>144</v>
      </c>
      <c r="O1029" t="s">
        <v>3059</v>
      </c>
      <c r="P1029" t="s">
        <v>67</v>
      </c>
      <c r="Q1029" t="s">
        <v>68</v>
      </c>
      <c r="R1029" t="s">
        <v>3060</v>
      </c>
      <c r="S1029">
        <v>15.587999999999999</v>
      </c>
      <c r="T1029" s="3"/>
    </row>
    <row r="1030" spans="1:20" x14ac:dyDescent="0.3">
      <c r="A1030">
        <v>1029</v>
      </c>
      <c r="B1030" t="s">
        <v>3061</v>
      </c>
      <c r="C1030">
        <f t="shared" si="16"/>
        <v>28</v>
      </c>
      <c r="D1030" s="1">
        <v>42196</v>
      </c>
      <c r="E1030" s="1">
        <v>42200</v>
      </c>
      <c r="F1030" t="s">
        <v>46</v>
      </c>
      <c r="G1030" t="s">
        <v>1345</v>
      </c>
      <c r="H1030" t="s">
        <v>1346</v>
      </c>
      <c r="I1030" t="s">
        <v>37</v>
      </c>
      <c r="J1030" t="s">
        <v>23</v>
      </c>
      <c r="K1030" t="s">
        <v>1144</v>
      </c>
      <c r="L1030" t="s">
        <v>786</v>
      </c>
      <c r="M1030">
        <v>7601</v>
      </c>
      <c r="N1030" t="s">
        <v>144</v>
      </c>
      <c r="O1030" t="s">
        <v>1053</v>
      </c>
      <c r="P1030" t="s">
        <v>42</v>
      </c>
      <c r="Q1030" t="s">
        <v>86</v>
      </c>
      <c r="R1030" t="s">
        <v>182</v>
      </c>
      <c r="S1030">
        <v>177.2</v>
      </c>
      <c r="T1030" s="3"/>
    </row>
    <row r="1031" spans="1:20" x14ac:dyDescent="0.3">
      <c r="A1031">
        <v>1030</v>
      </c>
      <c r="B1031" t="s">
        <v>3061</v>
      </c>
      <c r="C1031">
        <f t="shared" si="16"/>
        <v>28</v>
      </c>
      <c r="D1031" s="1">
        <v>42196</v>
      </c>
      <c r="E1031" s="1">
        <v>42200</v>
      </c>
      <c r="F1031" t="s">
        <v>46</v>
      </c>
      <c r="G1031" t="s">
        <v>1345</v>
      </c>
      <c r="H1031" t="s">
        <v>1346</v>
      </c>
      <c r="I1031" t="s">
        <v>37</v>
      </c>
      <c r="J1031" t="s">
        <v>23</v>
      </c>
      <c r="K1031" t="s">
        <v>1144</v>
      </c>
      <c r="L1031" t="s">
        <v>786</v>
      </c>
      <c r="M1031">
        <v>7601</v>
      </c>
      <c r="N1031" t="s">
        <v>144</v>
      </c>
      <c r="O1031" t="s">
        <v>3062</v>
      </c>
      <c r="P1031" t="s">
        <v>67</v>
      </c>
      <c r="Q1031" t="s">
        <v>68</v>
      </c>
      <c r="R1031" t="s">
        <v>3063</v>
      </c>
      <c r="S1031">
        <v>197.97</v>
      </c>
      <c r="T1031" s="3"/>
    </row>
    <row r="1032" spans="1:20" x14ac:dyDescent="0.3">
      <c r="A1032">
        <v>1031</v>
      </c>
      <c r="B1032" t="s">
        <v>3061</v>
      </c>
      <c r="C1032">
        <f t="shared" si="16"/>
        <v>28</v>
      </c>
      <c r="D1032" s="1">
        <v>42196</v>
      </c>
      <c r="E1032" s="1">
        <v>42200</v>
      </c>
      <c r="F1032" t="s">
        <v>46</v>
      </c>
      <c r="G1032" t="s">
        <v>1345</v>
      </c>
      <c r="H1032" t="s">
        <v>1346</v>
      </c>
      <c r="I1032" t="s">
        <v>37</v>
      </c>
      <c r="J1032" t="s">
        <v>23</v>
      </c>
      <c r="K1032" t="s">
        <v>1144</v>
      </c>
      <c r="L1032" t="s">
        <v>786</v>
      </c>
      <c r="M1032">
        <v>7601</v>
      </c>
      <c r="N1032" t="s">
        <v>144</v>
      </c>
      <c r="O1032" t="s">
        <v>1794</v>
      </c>
      <c r="P1032" t="s">
        <v>28</v>
      </c>
      <c r="Q1032" t="s">
        <v>32</v>
      </c>
      <c r="R1032" t="s">
        <v>1795</v>
      </c>
      <c r="S1032">
        <v>854.94</v>
      </c>
      <c r="T1032" s="3"/>
    </row>
    <row r="1033" spans="1:20" x14ac:dyDescent="0.3">
      <c r="A1033">
        <v>1032</v>
      </c>
      <c r="B1033" t="s">
        <v>3061</v>
      </c>
      <c r="C1033">
        <f t="shared" si="16"/>
        <v>28</v>
      </c>
      <c r="D1033" s="1">
        <v>42196</v>
      </c>
      <c r="E1033" s="1">
        <v>42200</v>
      </c>
      <c r="F1033" t="s">
        <v>46</v>
      </c>
      <c r="G1033" t="s">
        <v>1345</v>
      </c>
      <c r="H1033" t="s">
        <v>1346</v>
      </c>
      <c r="I1033" t="s">
        <v>37</v>
      </c>
      <c r="J1033" t="s">
        <v>23</v>
      </c>
      <c r="K1033" t="s">
        <v>1144</v>
      </c>
      <c r="L1033" t="s">
        <v>786</v>
      </c>
      <c r="M1033">
        <v>7601</v>
      </c>
      <c r="N1033" t="s">
        <v>144</v>
      </c>
      <c r="O1033" t="s">
        <v>422</v>
      </c>
      <c r="P1033" t="s">
        <v>28</v>
      </c>
      <c r="Q1033" t="s">
        <v>61</v>
      </c>
      <c r="R1033" t="s">
        <v>423</v>
      </c>
      <c r="S1033">
        <v>124.11</v>
      </c>
      <c r="T1033" s="3"/>
    </row>
    <row r="1034" spans="1:20" x14ac:dyDescent="0.3">
      <c r="A1034">
        <v>1033</v>
      </c>
      <c r="B1034" t="s">
        <v>3061</v>
      </c>
      <c r="C1034">
        <f t="shared" si="16"/>
        <v>28</v>
      </c>
      <c r="D1034" s="1">
        <v>42196</v>
      </c>
      <c r="E1034" s="1">
        <v>42200</v>
      </c>
      <c r="F1034" t="s">
        <v>46</v>
      </c>
      <c r="G1034" t="s">
        <v>1345</v>
      </c>
      <c r="H1034" t="s">
        <v>1346</v>
      </c>
      <c r="I1034" t="s">
        <v>37</v>
      </c>
      <c r="J1034" t="s">
        <v>23</v>
      </c>
      <c r="K1034" t="s">
        <v>1144</v>
      </c>
      <c r="L1034" t="s">
        <v>786</v>
      </c>
      <c r="M1034">
        <v>7601</v>
      </c>
      <c r="N1034" t="s">
        <v>144</v>
      </c>
      <c r="O1034" t="s">
        <v>3064</v>
      </c>
      <c r="P1034" t="s">
        <v>42</v>
      </c>
      <c r="Q1034" t="s">
        <v>43</v>
      </c>
      <c r="R1034" t="s">
        <v>3065</v>
      </c>
      <c r="S1034">
        <v>14.4</v>
      </c>
      <c r="T1034" s="3"/>
    </row>
    <row r="1035" spans="1:20" x14ac:dyDescent="0.3">
      <c r="A1035">
        <v>1034</v>
      </c>
      <c r="B1035" t="s">
        <v>3066</v>
      </c>
      <c r="C1035">
        <f t="shared" si="16"/>
        <v>47</v>
      </c>
      <c r="D1035" s="1">
        <v>43059</v>
      </c>
      <c r="E1035" s="1">
        <v>43061</v>
      </c>
      <c r="F1035" t="s">
        <v>184</v>
      </c>
      <c r="G1035" t="s">
        <v>3067</v>
      </c>
      <c r="H1035" t="s">
        <v>3068</v>
      </c>
      <c r="I1035" t="s">
        <v>22</v>
      </c>
      <c r="J1035" t="s">
        <v>23</v>
      </c>
      <c r="K1035" t="s">
        <v>1006</v>
      </c>
      <c r="L1035" t="s">
        <v>494</v>
      </c>
      <c r="M1035">
        <v>45231</v>
      </c>
      <c r="N1035" t="s">
        <v>144</v>
      </c>
      <c r="O1035" t="s">
        <v>3069</v>
      </c>
      <c r="P1035" t="s">
        <v>42</v>
      </c>
      <c r="Q1035" t="s">
        <v>86</v>
      </c>
      <c r="R1035" t="s">
        <v>3070</v>
      </c>
      <c r="S1035">
        <v>15.696</v>
      </c>
      <c r="T1035" s="3"/>
    </row>
    <row r="1036" spans="1:20" x14ac:dyDescent="0.3">
      <c r="A1036">
        <v>1035</v>
      </c>
      <c r="B1036" t="s">
        <v>3066</v>
      </c>
      <c r="C1036">
        <f t="shared" si="16"/>
        <v>47</v>
      </c>
      <c r="D1036" s="1">
        <v>43059</v>
      </c>
      <c r="E1036" s="1">
        <v>43061</v>
      </c>
      <c r="F1036" t="s">
        <v>184</v>
      </c>
      <c r="G1036" t="s">
        <v>3067</v>
      </c>
      <c r="H1036" t="s">
        <v>3068</v>
      </c>
      <c r="I1036" t="s">
        <v>22</v>
      </c>
      <c r="J1036" t="s">
        <v>23</v>
      </c>
      <c r="K1036" t="s">
        <v>1006</v>
      </c>
      <c r="L1036" t="s">
        <v>494</v>
      </c>
      <c r="M1036">
        <v>45231</v>
      </c>
      <c r="N1036" t="s">
        <v>144</v>
      </c>
      <c r="O1036" t="s">
        <v>970</v>
      </c>
      <c r="P1036" t="s">
        <v>42</v>
      </c>
      <c r="Q1036" t="s">
        <v>71</v>
      </c>
      <c r="R1036" t="s">
        <v>971</v>
      </c>
      <c r="S1036">
        <v>2.6280000000000001</v>
      </c>
      <c r="T1036" s="3"/>
    </row>
    <row r="1037" spans="1:20" x14ac:dyDescent="0.3">
      <c r="A1037">
        <v>1036</v>
      </c>
      <c r="B1037" t="s">
        <v>3066</v>
      </c>
      <c r="C1037">
        <f t="shared" si="16"/>
        <v>47</v>
      </c>
      <c r="D1037" s="1">
        <v>43059</v>
      </c>
      <c r="E1037" s="1">
        <v>43061</v>
      </c>
      <c r="F1037" t="s">
        <v>184</v>
      </c>
      <c r="G1037" t="s">
        <v>3067</v>
      </c>
      <c r="H1037" t="s">
        <v>3068</v>
      </c>
      <c r="I1037" t="s">
        <v>22</v>
      </c>
      <c r="J1037" t="s">
        <v>23</v>
      </c>
      <c r="K1037" t="s">
        <v>1006</v>
      </c>
      <c r="L1037" t="s">
        <v>494</v>
      </c>
      <c r="M1037">
        <v>45231</v>
      </c>
      <c r="N1037" t="s">
        <v>144</v>
      </c>
      <c r="O1037" t="s">
        <v>164</v>
      </c>
      <c r="P1037" t="s">
        <v>42</v>
      </c>
      <c r="Q1037" t="s">
        <v>71</v>
      </c>
      <c r="R1037" t="s">
        <v>165</v>
      </c>
      <c r="S1037">
        <v>14.427</v>
      </c>
      <c r="T1037" s="3"/>
    </row>
    <row r="1038" spans="1:20" x14ac:dyDescent="0.3">
      <c r="A1038">
        <v>1037</v>
      </c>
      <c r="B1038" t="s">
        <v>3071</v>
      </c>
      <c r="C1038">
        <f t="shared" si="16"/>
        <v>16</v>
      </c>
      <c r="D1038" s="1">
        <v>42847</v>
      </c>
      <c r="E1038" s="1">
        <v>42851</v>
      </c>
      <c r="F1038" t="s">
        <v>46</v>
      </c>
      <c r="G1038" t="s">
        <v>2736</v>
      </c>
      <c r="H1038" t="s">
        <v>2737</v>
      </c>
      <c r="I1038" t="s">
        <v>98</v>
      </c>
      <c r="J1038" t="s">
        <v>23</v>
      </c>
      <c r="K1038" t="s">
        <v>3072</v>
      </c>
      <c r="L1038" t="s">
        <v>593</v>
      </c>
      <c r="M1038">
        <v>65109</v>
      </c>
      <c r="N1038" t="s">
        <v>101</v>
      </c>
      <c r="O1038" t="s">
        <v>3073</v>
      </c>
      <c r="P1038" t="s">
        <v>28</v>
      </c>
      <c r="Q1038" t="s">
        <v>61</v>
      </c>
      <c r="R1038" t="s">
        <v>3074</v>
      </c>
      <c r="S1038">
        <v>86.62</v>
      </c>
      <c r="T1038" s="3"/>
    </row>
    <row r="1039" spans="1:20" x14ac:dyDescent="0.3">
      <c r="A1039">
        <v>1038</v>
      </c>
      <c r="B1039" t="s">
        <v>3075</v>
      </c>
      <c r="C1039">
        <f t="shared" si="16"/>
        <v>25</v>
      </c>
      <c r="D1039" s="1">
        <v>42534</v>
      </c>
      <c r="E1039" s="1">
        <v>42535</v>
      </c>
      <c r="F1039" t="s">
        <v>184</v>
      </c>
      <c r="G1039" t="s">
        <v>3076</v>
      </c>
      <c r="H1039" t="s">
        <v>3077</v>
      </c>
      <c r="I1039" t="s">
        <v>22</v>
      </c>
      <c r="J1039" t="s">
        <v>23</v>
      </c>
      <c r="K1039" t="s">
        <v>38</v>
      </c>
      <c r="L1039" t="s">
        <v>39</v>
      </c>
      <c r="M1039">
        <v>90004</v>
      </c>
      <c r="N1039" t="s">
        <v>40</v>
      </c>
      <c r="O1039" t="s">
        <v>3078</v>
      </c>
      <c r="P1039" t="s">
        <v>42</v>
      </c>
      <c r="Q1039" t="s">
        <v>71</v>
      </c>
      <c r="R1039" t="s">
        <v>3079</v>
      </c>
      <c r="S1039">
        <v>36.624000000000002</v>
      </c>
      <c r="T1039" s="3"/>
    </row>
    <row r="1040" spans="1:20" x14ac:dyDescent="0.3">
      <c r="A1040">
        <v>1039</v>
      </c>
      <c r="B1040" t="s">
        <v>3080</v>
      </c>
      <c r="C1040">
        <f t="shared" si="16"/>
        <v>47</v>
      </c>
      <c r="D1040" s="1">
        <v>43424</v>
      </c>
      <c r="E1040" s="1">
        <v>43425</v>
      </c>
      <c r="F1040" t="s">
        <v>184</v>
      </c>
      <c r="G1040" t="s">
        <v>3081</v>
      </c>
      <c r="H1040" t="s">
        <v>3082</v>
      </c>
      <c r="I1040" t="s">
        <v>22</v>
      </c>
      <c r="J1040" t="s">
        <v>23</v>
      </c>
      <c r="K1040" t="s">
        <v>2222</v>
      </c>
      <c r="L1040" t="s">
        <v>84</v>
      </c>
      <c r="M1040">
        <v>27217</v>
      </c>
      <c r="N1040" t="s">
        <v>26</v>
      </c>
      <c r="O1040" t="s">
        <v>3083</v>
      </c>
      <c r="P1040" t="s">
        <v>42</v>
      </c>
      <c r="Q1040" t="s">
        <v>64</v>
      </c>
      <c r="R1040" t="s">
        <v>3084</v>
      </c>
      <c r="S1040">
        <v>23.968</v>
      </c>
      <c r="T1040" s="3"/>
    </row>
    <row r="1041" spans="1:20" x14ac:dyDescent="0.3">
      <c r="A1041">
        <v>1040</v>
      </c>
      <c r="B1041" t="s">
        <v>3080</v>
      </c>
      <c r="C1041">
        <f t="shared" si="16"/>
        <v>47</v>
      </c>
      <c r="D1041" s="1">
        <v>43424</v>
      </c>
      <c r="E1041" s="1">
        <v>43425</v>
      </c>
      <c r="F1041" t="s">
        <v>184</v>
      </c>
      <c r="G1041" t="s">
        <v>3081</v>
      </c>
      <c r="H1041" t="s">
        <v>3082</v>
      </c>
      <c r="I1041" t="s">
        <v>22</v>
      </c>
      <c r="J1041" t="s">
        <v>23</v>
      </c>
      <c r="K1041" t="s">
        <v>2222</v>
      </c>
      <c r="L1041" t="s">
        <v>84</v>
      </c>
      <c r="M1041">
        <v>27217</v>
      </c>
      <c r="N1041" t="s">
        <v>26</v>
      </c>
      <c r="O1041" t="s">
        <v>3085</v>
      </c>
      <c r="P1041" t="s">
        <v>42</v>
      </c>
      <c r="Q1041" t="s">
        <v>64</v>
      </c>
      <c r="R1041" t="s">
        <v>3039</v>
      </c>
      <c r="S1041">
        <v>28.728000000000002</v>
      </c>
      <c r="T1041" s="3"/>
    </row>
    <row r="1042" spans="1:20" x14ac:dyDescent="0.3">
      <c r="A1042">
        <v>1041</v>
      </c>
      <c r="B1042" t="s">
        <v>3086</v>
      </c>
      <c r="C1042">
        <f t="shared" si="16"/>
        <v>12</v>
      </c>
      <c r="D1042" s="1">
        <v>42814</v>
      </c>
      <c r="E1042" s="1">
        <v>42818</v>
      </c>
      <c r="F1042" t="s">
        <v>46</v>
      </c>
      <c r="G1042" t="s">
        <v>3087</v>
      </c>
      <c r="H1042" t="s">
        <v>3088</v>
      </c>
      <c r="I1042" t="s">
        <v>98</v>
      </c>
      <c r="J1042" t="s">
        <v>23</v>
      </c>
      <c r="K1042" t="s">
        <v>3089</v>
      </c>
      <c r="L1042" t="s">
        <v>593</v>
      </c>
      <c r="M1042">
        <v>63376</v>
      </c>
      <c r="N1042" t="s">
        <v>101</v>
      </c>
      <c r="O1042" t="s">
        <v>2401</v>
      </c>
      <c r="P1042" t="s">
        <v>28</v>
      </c>
      <c r="Q1042" t="s">
        <v>52</v>
      </c>
      <c r="R1042" t="s">
        <v>2402</v>
      </c>
      <c r="S1042">
        <v>697.16</v>
      </c>
      <c r="T1042" s="3"/>
    </row>
    <row r="1043" spans="1:20" x14ac:dyDescent="0.3">
      <c r="A1043">
        <v>1042</v>
      </c>
      <c r="B1043" t="s">
        <v>3090</v>
      </c>
      <c r="C1043">
        <f t="shared" si="16"/>
        <v>36</v>
      </c>
      <c r="D1043" s="1">
        <v>42984</v>
      </c>
      <c r="E1043" s="1">
        <v>42987</v>
      </c>
      <c r="F1043" t="s">
        <v>19</v>
      </c>
      <c r="G1043" t="s">
        <v>3091</v>
      </c>
      <c r="H1043" t="s">
        <v>3092</v>
      </c>
      <c r="I1043" t="s">
        <v>22</v>
      </c>
      <c r="J1043" t="s">
        <v>23</v>
      </c>
      <c r="K1043" t="s">
        <v>262</v>
      </c>
      <c r="L1043" t="s">
        <v>263</v>
      </c>
      <c r="M1043">
        <v>10035</v>
      </c>
      <c r="N1043" t="s">
        <v>144</v>
      </c>
      <c r="O1043" t="s">
        <v>3093</v>
      </c>
      <c r="P1043" t="s">
        <v>67</v>
      </c>
      <c r="Q1043" t="s">
        <v>157</v>
      </c>
      <c r="R1043" t="s">
        <v>3094</v>
      </c>
      <c r="S1043">
        <v>31.86</v>
      </c>
      <c r="T1043" s="3"/>
    </row>
    <row r="1044" spans="1:20" x14ac:dyDescent="0.3">
      <c r="A1044">
        <v>1043</v>
      </c>
      <c r="B1044" t="s">
        <v>3090</v>
      </c>
      <c r="C1044">
        <f t="shared" si="16"/>
        <v>36</v>
      </c>
      <c r="D1044" s="1">
        <v>42984</v>
      </c>
      <c r="E1044" s="1">
        <v>42987</v>
      </c>
      <c r="F1044" t="s">
        <v>19</v>
      </c>
      <c r="G1044" t="s">
        <v>3091</v>
      </c>
      <c r="H1044" t="s">
        <v>3092</v>
      </c>
      <c r="I1044" t="s">
        <v>22</v>
      </c>
      <c r="J1044" t="s">
        <v>23</v>
      </c>
      <c r="K1044" t="s">
        <v>262</v>
      </c>
      <c r="L1044" t="s">
        <v>263</v>
      </c>
      <c r="M1044">
        <v>10035</v>
      </c>
      <c r="N1044" t="s">
        <v>144</v>
      </c>
      <c r="O1044" t="s">
        <v>3095</v>
      </c>
      <c r="P1044" t="s">
        <v>28</v>
      </c>
      <c r="Q1044" t="s">
        <v>29</v>
      </c>
      <c r="R1044" t="s">
        <v>3096</v>
      </c>
      <c r="S1044">
        <v>722.35199999999998</v>
      </c>
      <c r="T1044" s="3"/>
    </row>
    <row r="1045" spans="1:20" x14ac:dyDescent="0.3">
      <c r="A1045">
        <v>1044</v>
      </c>
      <c r="B1045" t="s">
        <v>3097</v>
      </c>
      <c r="C1045">
        <f t="shared" si="16"/>
        <v>28</v>
      </c>
      <c r="D1045" s="1">
        <v>43290</v>
      </c>
      <c r="E1045" s="1">
        <v>43293</v>
      </c>
      <c r="F1045" t="s">
        <v>184</v>
      </c>
      <c r="G1045" t="s">
        <v>3098</v>
      </c>
      <c r="H1045" t="s">
        <v>3099</v>
      </c>
      <c r="I1045" t="s">
        <v>37</v>
      </c>
      <c r="J1045" t="s">
        <v>23</v>
      </c>
      <c r="K1045" t="s">
        <v>299</v>
      </c>
      <c r="L1045" t="s">
        <v>207</v>
      </c>
      <c r="M1045">
        <v>60610</v>
      </c>
      <c r="N1045" t="s">
        <v>101</v>
      </c>
      <c r="O1045" t="s">
        <v>3100</v>
      </c>
      <c r="P1045" t="s">
        <v>42</v>
      </c>
      <c r="Q1045" t="s">
        <v>64</v>
      </c>
      <c r="R1045" t="s">
        <v>3101</v>
      </c>
      <c r="S1045">
        <v>8.84</v>
      </c>
      <c r="T1045" s="3"/>
    </row>
    <row r="1046" spans="1:20" x14ac:dyDescent="0.3">
      <c r="A1046">
        <v>1045</v>
      </c>
      <c r="B1046" t="s">
        <v>3097</v>
      </c>
      <c r="C1046">
        <f t="shared" si="16"/>
        <v>28</v>
      </c>
      <c r="D1046" s="1">
        <v>43290</v>
      </c>
      <c r="E1046" s="1">
        <v>43293</v>
      </c>
      <c r="F1046" t="s">
        <v>184</v>
      </c>
      <c r="G1046" t="s">
        <v>3098</v>
      </c>
      <c r="H1046" t="s">
        <v>3099</v>
      </c>
      <c r="I1046" t="s">
        <v>37</v>
      </c>
      <c r="J1046" t="s">
        <v>23</v>
      </c>
      <c r="K1046" t="s">
        <v>299</v>
      </c>
      <c r="L1046" t="s">
        <v>207</v>
      </c>
      <c r="M1046">
        <v>60610</v>
      </c>
      <c r="N1046" t="s">
        <v>101</v>
      </c>
      <c r="O1046" t="s">
        <v>3102</v>
      </c>
      <c r="P1046" t="s">
        <v>42</v>
      </c>
      <c r="Q1046" t="s">
        <v>74</v>
      </c>
      <c r="R1046" t="s">
        <v>3103</v>
      </c>
      <c r="S1046">
        <v>58.463999999999999</v>
      </c>
      <c r="T1046" s="3"/>
    </row>
    <row r="1047" spans="1:20" x14ac:dyDescent="0.3">
      <c r="A1047">
        <v>1046</v>
      </c>
      <c r="B1047" t="s">
        <v>3104</v>
      </c>
      <c r="C1047">
        <f t="shared" si="16"/>
        <v>41</v>
      </c>
      <c r="D1047" s="1">
        <v>43385</v>
      </c>
      <c r="E1047" s="1">
        <v>43389</v>
      </c>
      <c r="F1047" t="s">
        <v>46</v>
      </c>
      <c r="G1047" t="s">
        <v>193</v>
      </c>
      <c r="H1047" t="s">
        <v>194</v>
      </c>
      <c r="I1047" t="s">
        <v>98</v>
      </c>
      <c r="J1047" t="s">
        <v>23</v>
      </c>
      <c r="K1047" t="s">
        <v>3105</v>
      </c>
      <c r="L1047" t="s">
        <v>207</v>
      </c>
      <c r="M1047">
        <v>61107</v>
      </c>
      <c r="N1047" t="s">
        <v>101</v>
      </c>
      <c r="O1047" t="s">
        <v>3106</v>
      </c>
      <c r="P1047" t="s">
        <v>28</v>
      </c>
      <c r="Q1047" t="s">
        <v>32</v>
      </c>
      <c r="R1047" t="s">
        <v>3107</v>
      </c>
      <c r="S1047">
        <v>254.60400000000001</v>
      </c>
      <c r="T1047" s="3"/>
    </row>
    <row r="1048" spans="1:20" x14ac:dyDescent="0.3">
      <c r="A1048">
        <v>1047</v>
      </c>
      <c r="B1048" t="s">
        <v>3108</v>
      </c>
      <c r="C1048">
        <f t="shared" si="16"/>
        <v>10</v>
      </c>
      <c r="D1048" s="1">
        <v>42802</v>
      </c>
      <c r="E1048" s="1">
        <v>42807</v>
      </c>
      <c r="F1048" t="s">
        <v>46</v>
      </c>
      <c r="G1048" t="s">
        <v>1975</v>
      </c>
      <c r="H1048" t="s">
        <v>1976</v>
      </c>
      <c r="I1048" t="s">
        <v>22</v>
      </c>
      <c r="J1048" t="s">
        <v>23</v>
      </c>
      <c r="K1048" t="s">
        <v>1419</v>
      </c>
      <c r="L1048" t="s">
        <v>50</v>
      </c>
      <c r="M1048">
        <v>33142</v>
      </c>
      <c r="N1048" t="s">
        <v>26</v>
      </c>
      <c r="O1048" t="s">
        <v>2489</v>
      </c>
      <c r="P1048" t="s">
        <v>67</v>
      </c>
      <c r="Q1048" t="s">
        <v>68</v>
      </c>
      <c r="R1048" t="s">
        <v>2490</v>
      </c>
      <c r="S1048">
        <v>1363.96</v>
      </c>
      <c r="T1048" s="3"/>
    </row>
    <row r="1049" spans="1:20" x14ac:dyDescent="0.3">
      <c r="A1049">
        <v>1048</v>
      </c>
      <c r="B1049" t="s">
        <v>3108</v>
      </c>
      <c r="C1049">
        <f t="shared" si="16"/>
        <v>10</v>
      </c>
      <c r="D1049" s="1">
        <v>42802</v>
      </c>
      <c r="E1049" s="1">
        <v>42807</v>
      </c>
      <c r="F1049" t="s">
        <v>46</v>
      </c>
      <c r="G1049" t="s">
        <v>1975</v>
      </c>
      <c r="H1049" t="s">
        <v>1976</v>
      </c>
      <c r="I1049" t="s">
        <v>22</v>
      </c>
      <c r="J1049" t="s">
        <v>23</v>
      </c>
      <c r="K1049" t="s">
        <v>1419</v>
      </c>
      <c r="L1049" t="s">
        <v>50</v>
      </c>
      <c r="M1049">
        <v>33142</v>
      </c>
      <c r="N1049" t="s">
        <v>26</v>
      </c>
      <c r="O1049" t="s">
        <v>456</v>
      </c>
      <c r="P1049" t="s">
        <v>28</v>
      </c>
      <c r="Q1049" t="s">
        <v>61</v>
      </c>
      <c r="R1049" t="s">
        <v>457</v>
      </c>
      <c r="S1049">
        <v>102.36</v>
      </c>
      <c r="T1049" s="3"/>
    </row>
    <row r="1050" spans="1:20" x14ac:dyDescent="0.3">
      <c r="A1050">
        <v>1049</v>
      </c>
      <c r="B1050" t="s">
        <v>3109</v>
      </c>
      <c r="C1050">
        <f t="shared" si="16"/>
        <v>22</v>
      </c>
      <c r="D1050" s="1">
        <v>42151</v>
      </c>
      <c r="E1050" s="1">
        <v>42156</v>
      </c>
      <c r="F1050" t="s">
        <v>19</v>
      </c>
      <c r="G1050" t="s">
        <v>561</v>
      </c>
      <c r="H1050" t="s">
        <v>562</v>
      </c>
      <c r="I1050" t="s">
        <v>22</v>
      </c>
      <c r="J1050" t="s">
        <v>23</v>
      </c>
      <c r="K1050" t="s">
        <v>123</v>
      </c>
      <c r="L1050" t="s">
        <v>39</v>
      </c>
      <c r="M1050">
        <v>94109</v>
      </c>
      <c r="N1050" t="s">
        <v>40</v>
      </c>
      <c r="O1050" t="s">
        <v>201</v>
      </c>
      <c r="P1050" t="s">
        <v>67</v>
      </c>
      <c r="Q1050" t="s">
        <v>68</v>
      </c>
      <c r="R1050" t="s">
        <v>202</v>
      </c>
      <c r="S1050">
        <v>1113.5039999999999</v>
      </c>
      <c r="T1050" s="3"/>
    </row>
    <row r="1051" spans="1:20" x14ac:dyDescent="0.3">
      <c r="A1051">
        <v>1050</v>
      </c>
      <c r="B1051" t="s">
        <v>3109</v>
      </c>
      <c r="C1051">
        <f t="shared" si="16"/>
        <v>22</v>
      </c>
      <c r="D1051" s="1">
        <v>42151</v>
      </c>
      <c r="E1051" s="1">
        <v>42156</v>
      </c>
      <c r="F1051" t="s">
        <v>19</v>
      </c>
      <c r="G1051" t="s">
        <v>561</v>
      </c>
      <c r="H1051" t="s">
        <v>562</v>
      </c>
      <c r="I1051" t="s">
        <v>22</v>
      </c>
      <c r="J1051" t="s">
        <v>23</v>
      </c>
      <c r="K1051" t="s">
        <v>123</v>
      </c>
      <c r="L1051" t="s">
        <v>39</v>
      </c>
      <c r="M1051">
        <v>94109</v>
      </c>
      <c r="N1051" t="s">
        <v>40</v>
      </c>
      <c r="O1051" t="s">
        <v>2299</v>
      </c>
      <c r="P1051" t="s">
        <v>67</v>
      </c>
      <c r="Q1051" t="s">
        <v>157</v>
      </c>
      <c r="R1051" t="s">
        <v>2300</v>
      </c>
      <c r="S1051">
        <v>99.99</v>
      </c>
      <c r="T1051" s="3"/>
    </row>
    <row r="1052" spans="1:20" x14ac:dyDescent="0.3">
      <c r="A1052">
        <v>1051</v>
      </c>
      <c r="B1052" t="s">
        <v>3110</v>
      </c>
      <c r="C1052">
        <f t="shared" si="16"/>
        <v>28</v>
      </c>
      <c r="D1052" s="1">
        <v>42554</v>
      </c>
      <c r="E1052" s="1">
        <v>42556</v>
      </c>
      <c r="F1052" t="s">
        <v>184</v>
      </c>
      <c r="G1052" t="s">
        <v>3111</v>
      </c>
      <c r="H1052" t="s">
        <v>3112</v>
      </c>
      <c r="I1052" t="s">
        <v>37</v>
      </c>
      <c r="J1052" t="s">
        <v>23</v>
      </c>
      <c r="K1052" t="s">
        <v>142</v>
      </c>
      <c r="L1052" t="s">
        <v>143</v>
      </c>
      <c r="M1052">
        <v>19134</v>
      </c>
      <c r="N1052" t="s">
        <v>144</v>
      </c>
      <c r="O1052" t="s">
        <v>3113</v>
      </c>
      <c r="P1052" t="s">
        <v>28</v>
      </c>
      <c r="Q1052" t="s">
        <v>61</v>
      </c>
      <c r="R1052" t="s">
        <v>3114</v>
      </c>
      <c r="S1052">
        <v>168.464</v>
      </c>
      <c r="T1052" s="3"/>
    </row>
    <row r="1053" spans="1:20" x14ac:dyDescent="0.3">
      <c r="A1053">
        <v>1052</v>
      </c>
      <c r="B1053" t="s">
        <v>3110</v>
      </c>
      <c r="C1053">
        <f t="shared" si="16"/>
        <v>28</v>
      </c>
      <c r="D1053" s="1">
        <v>42554</v>
      </c>
      <c r="E1053" s="1">
        <v>42556</v>
      </c>
      <c r="F1053" t="s">
        <v>184</v>
      </c>
      <c r="G1053" t="s">
        <v>3111</v>
      </c>
      <c r="H1053" t="s">
        <v>3112</v>
      </c>
      <c r="I1053" t="s">
        <v>37</v>
      </c>
      <c r="J1053" t="s">
        <v>23</v>
      </c>
      <c r="K1053" t="s">
        <v>142</v>
      </c>
      <c r="L1053" t="s">
        <v>143</v>
      </c>
      <c r="M1053">
        <v>19134</v>
      </c>
      <c r="N1053" t="s">
        <v>144</v>
      </c>
      <c r="O1053" t="s">
        <v>3115</v>
      </c>
      <c r="P1053" t="s">
        <v>42</v>
      </c>
      <c r="Q1053" t="s">
        <v>86</v>
      </c>
      <c r="R1053" t="s">
        <v>3116</v>
      </c>
      <c r="S1053">
        <v>6.72</v>
      </c>
      <c r="T1053" s="3"/>
    </row>
    <row r="1054" spans="1:20" x14ac:dyDescent="0.3">
      <c r="A1054">
        <v>1053</v>
      </c>
      <c r="B1054" t="s">
        <v>3110</v>
      </c>
      <c r="C1054">
        <f t="shared" si="16"/>
        <v>28</v>
      </c>
      <c r="D1054" s="1">
        <v>42554</v>
      </c>
      <c r="E1054" s="1">
        <v>42556</v>
      </c>
      <c r="F1054" t="s">
        <v>184</v>
      </c>
      <c r="G1054" t="s">
        <v>3111</v>
      </c>
      <c r="H1054" t="s">
        <v>3112</v>
      </c>
      <c r="I1054" t="s">
        <v>37</v>
      </c>
      <c r="J1054" t="s">
        <v>23</v>
      </c>
      <c r="K1054" t="s">
        <v>142</v>
      </c>
      <c r="L1054" t="s">
        <v>143</v>
      </c>
      <c r="M1054">
        <v>19134</v>
      </c>
      <c r="N1054" t="s">
        <v>144</v>
      </c>
      <c r="O1054" t="s">
        <v>3117</v>
      </c>
      <c r="P1054" t="s">
        <v>28</v>
      </c>
      <c r="Q1054" t="s">
        <v>61</v>
      </c>
      <c r="R1054" t="s">
        <v>3118</v>
      </c>
      <c r="S1054">
        <v>282.88799999999998</v>
      </c>
      <c r="T1054" s="3"/>
    </row>
    <row r="1055" spans="1:20" x14ac:dyDescent="0.3">
      <c r="A1055">
        <v>1054</v>
      </c>
      <c r="B1055" t="s">
        <v>3119</v>
      </c>
      <c r="C1055">
        <f t="shared" si="16"/>
        <v>15</v>
      </c>
      <c r="D1055" s="1">
        <v>42464</v>
      </c>
      <c r="E1055" s="1">
        <v>42468</v>
      </c>
      <c r="F1055" t="s">
        <v>46</v>
      </c>
      <c r="G1055" t="s">
        <v>3120</v>
      </c>
      <c r="H1055" t="s">
        <v>3121</v>
      </c>
      <c r="I1055" t="s">
        <v>98</v>
      </c>
      <c r="J1055" t="s">
        <v>23</v>
      </c>
      <c r="K1055" t="s">
        <v>262</v>
      </c>
      <c r="L1055" t="s">
        <v>263</v>
      </c>
      <c r="M1055">
        <v>10009</v>
      </c>
      <c r="N1055" t="s">
        <v>144</v>
      </c>
      <c r="O1055" t="s">
        <v>3122</v>
      </c>
      <c r="P1055" t="s">
        <v>42</v>
      </c>
      <c r="Q1055" t="s">
        <v>64</v>
      </c>
      <c r="R1055" t="s">
        <v>3123</v>
      </c>
      <c r="S1055">
        <v>11.16</v>
      </c>
      <c r="T1055" s="3"/>
    </row>
    <row r="1056" spans="1:20" x14ac:dyDescent="0.3">
      <c r="A1056">
        <v>1055</v>
      </c>
      <c r="B1056" t="s">
        <v>3119</v>
      </c>
      <c r="C1056">
        <f t="shared" si="16"/>
        <v>15</v>
      </c>
      <c r="D1056" s="1">
        <v>42464</v>
      </c>
      <c r="E1056" s="1">
        <v>42468</v>
      </c>
      <c r="F1056" t="s">
        <v>46</v>
      </c>
      <c r="G1056" t="s">
        <v>3120</v>
      </c>
      <c r="H1056" t="s">
        <v>3121</v>
      </c>
      <c r="I1056" t="s">
        <v>98</v>
      </c>
      <c r="J1056" t="s">
        <v>23</v>
      </c>
      <c r="K1056" t="s">
        <v>262</v>
      </c>
      <c r="L1056" t="s">
        <v>263</v>
      </c>
      <c r="M1056">
        <v>10009</v>
      </c>
      <c r="N1056" t="s">
        <v>144</v>
      </c>
      <c r="O1056" t="s">
        <v>3124</v>
      </c>
      <c r="P1056" t="s">
        <v>28</v>
      </c>
      <c r="Q1056" t="s">
        <v>61</v>
      </c>
      <c r="R1056" t="s">
        <v>3125</v>
      </c>
      <c r="S1056">
        <v>108.4</v>
      </c>
      <c r="T1056" s="3"/>
    </row>
    <row r="1057" spans="1:20" x14ac:dyDescent="0.3">
      <c r="A1057">
        <v>1056</v>
      </c>
      <c r="B1057" t="s">
        <v>3119</v>
      </c>
      <c r="C1057">
        <f t="shared" si="16"/>
        <v>15</v>
      </c>
      <c r="D1057" s="1">
        <v>42464</v>
      </c>
      <c r="E1057" s="1">
        <v>42468</v>
      </c>
      <c r="F1057" t="s">
        <v>46</v>
      </c>
      <c r="G1057" t="s">
        <v>3120</v>
      </c>
      <c r="H1057" t="s">
        <v>3121</v>
      </c>
      <c r="I1057" t="s">
        <v>98</v>
      </c>
      <c r="J1057" t="s">
        <v>23</v>
      </c>
      <c r="K1057" t="s">
        <v>262</v>
      </c>
      <c r="L1057" t="s">
        <v>263</v>
      </c>
      <c r="M1057">
        <v>10009</v>
      </c>
      <c r="N1057" t="s">
        <v>144</v>
      </c>
      <c r="O1057" t="s">
        <v>614</v>
      </c>
      <c r="P1057" t="s">
        <v>42</v>
      </c>
      <c r="Q1057" t="s">
        <v>71</v>
      </c>
      <c r="R1057" t="s">
        <v>615</v>
      </c>
      <c r="S1057">
        <v>82.343999999999994</v>
      </c>
      <c r="T1057" s="3"/>
    </row>
    <row r="1058" spans="1:20" x14ac:dyDescent="0.3">
      <c r="A1058">
        <v>1057</v>
      </c>
      <c r="B1058" t="s">
        <v>3119</v>
      </c>
      <c r="C1058">
        <f t="shared" si="16"/>
        <v>15</v>
      </c>
      <c r="D1058" s="1">
        <v>42464</v>
      </c>
      <c r="E1058" s="1">
        <v>42468</v>
      </c>
      <c r="F1058" t="s">
        <v>46</v>
      </c>
      <c r="G1058" t="s">
        <v>3120</v>
      </c>
      <c r="H1058" t="s">
        <v>3121</v>
      </c>
      <c r="I1058" t="s">
        <v>98</v>
      </c>
      <c r="J1058" t="s">
        <v>23</v>
      </c>
      <c r="K1058" t="s">
        <v>262</v>
      </c>
      <c r="L1058" t="s">
        <v>263</v>
      </c>
      <c r="M1058">
        <v>10009</v>
      </c>
      <c r="N1058" t="s">
        <v>144</v>
      </c>
      <c r="O1058" t="s">
        <v>3126</v>
      </c>
      <c r="P1058" t="s">
        <v>42</v>
      </c>
      <c r="Q1058" t="s">
        <v>71</v>
      </c>
      <c r="R1058" t="s">
        <v>3127</v>
      </c>
      <c r="S1058">
        <v>9.0879999999999992</v>
      </c>
      <c r="T1058" s="3"/>
    </row>
    <row r="1059" spans="1:20" x14ac:dyDescent="0.3">
      <c r="A1059">
        <v>1058</v>
      </c>
      <c r="B1059" t="s">
        <v>3128</v>
      </c>
      <c r="C1059">
        <f t="shared" si="16"/>
        <v>50</v>
      </c>
      <c r="D1059" s="1">
        <v>43444</v>
      </c>
      <c r="E1059" s="1">
        <v>43451</v>
      </c>
      <c r="F1059" t="s">
        <v>46</v>
      </c>
      <c r="G1059" t="s">
        <v>1130</v>
      </c>
      <c r="H1059" t="s">
        <v>1131</v>
      </c>
      <c r="I1059" t="s">
        <v>37</v>
      </c>
      <c r="J1059" t="s">
        <v>23</v>
      </c>
      <c r="K1059" t="s">
        <v>946</v>
      </c>
      <c r="L1059" t="s">
        <v>39</v>
      </c>
      <c r="M1059">
        <v>92037</v>
      </c>
      <c r="N1059" t="s">
        <v>40</v>
      </c>
      <c r="O1059" t="s">
        <v>3129</v>
      </c>
      <c r="P1059" t="s">
        <v>42</v>
      </c>
      <c r="Q1059" t="s">
        <v>71</v>
      </c>
      <c r="R1059" t="s">
        <v>3130</v>
      </c>
      <c r="S1059">
        <v>19.936</v>
      </c>
      <c r="T1059" s="3"/>
    </row>
    <row r="1060" spans="1:20" x14ac:dyDescent="0.3">
      <c r="A1060">
        <v>1059</v>
      </c>
      <c r="B1060" t="s">
        <v>3128</v>
      </c>
      <c r="C1060">
        <f t="shared" si="16"/>
        <v>50</v>
      </c>
      <c r="D1060" s="1">
        <v>43444</v>
      </c>
      <c r="E1060" s="1">
        <v>43451</v>
      </c>
      <c r="F1060" t="s">
        <v>46</v>
      </c>
      <c r="G1060" t="s">
        <v>1130</v>
      </c>
      <c r="H1060" t="s">
        <v>1131</v>
      </c>
      <c r="I1060" t="s">
        <v>37</v>
      </c>
      <c r="J1060" t="s">
        <v>23</v>
      </c>
      <c r="K1060" t="s">
        <v>946</v>
      </c>
      <c r="L1060" t="s">
        <v>39</v>
      </c>
      <c r="M1060">
        <v>92037</v>
      </c>
      <c r="N1060" t="s">
        <v>40</v>
      </c>
      <c r="O1060" t="s">
        <v>3131</v>
      </c>
      <c r="P1060" t="s">
        <v>42</v>
      </c>
      <c r="Q1060" t="s">
        <v>71</v>
      </c>
      <c r="R1060" t="s">
        <v>3132</v>
      </c>
      <c r="S1060">
        <v>65.567999999999998</v>
      </c>
      <c r="T1060" s="3"/>
    </row>
    <row r="1061" spans="1:20" x14ac:dyDescent="0.3">
      <c r="A1061">
        <v>1060</v>
      </c>
      <c r="B1061" t="s">
        <v>3133</v>
      </c>
      <c r="C1061">
        <f t="shared" si="16"/>
        <v>47</v>
      </c>
      <c r="D1061" s="1">
        <v>43063</v>
      </c>
      <c r="E1061" s="1">
        <v>43070</v>
      </c>
      <c r="F1061" t="s">
        <v>46</v>
      </c>
      <c r="G1061" t="s">
        <v>3134</v>
      </c>
      <c r="H1061" t="s">
        <v>3135</v>
      </c>
      <c r="I1061" t="s">
        <v>98</v>
      </c>
      <c r="J1061" t="s">
        <v>23</v>
      </c>
      <c r="K1061" t="s">
        <v>142</v>
      </c>
      <c r="L1061" t="s">
        <v>143</v>
      </c>
      <c r="M1061">
        <v>19143</v>
      </c>
      <c r="N1061" t="s">
        <v>144</v>
      </c>
      <c r="O1061" t="s">
        <v>3136</v>
      </c>
      <c r="P1061" t="s">
        <v>42</v>
      </c>
      <c r="Q1061" t="s">
        <v>265</v>
      </c>
      <c r="R1061" t="s">
        <v>3137</v>
      </c>
      <c r="S1061">
        <v>4.4160000000000004</v>
      </c>
      <c r="T1061" s="3"/>
    </row>
    <row r="1062" spans="1:20" x14ac:dyDescent="0.3">
      <c r="A1062">
        <v>1061</v>
      </c>
      <c r="B1062" t="s">
        <v>3138</v>
      </c>
      <c r="C1062">
        <f t="shared" si="16"/>
        <v>13</v>
      </c>
      <c r="D1062" s="1">
        <v>42452</v>
      </c>
      <c r="E1062" s="1">
        <v>42458</v>
      </c>
      <c r="F1062" t="s">
        <v>46</v>
      </c>
      <c r="G1062" t="s">
        <v>1286</v>
      </c>
      <c r="H1062" t="s">
        <v>1287</v>
      </c>
      <c r="I1062" t="s">
        <v>22</v>
      </c>
      <c r="J1062" t="s">
        <v>23</v>
      </c>
      <c r="K1062" t="s">
        <v>180</v>
      </c>
      <c r="L1062" t="s">
        <v>100</v>
      </c>
      <c r="M1062">
        <v>77095</v>
      </c>
      <c r="N1062" t="s">
        <v>101</v>
      </c>
      <c r="O1062" t="s">
        <v>1538</v>
      </c>
      <c r="P1062" t="s">
        <v>28</v>
      </c>
      <c r="Q1062" t="s">
        <v>32</v>
      </c>
      <c r="R1062" t="s">
        <v>1539</v>
      </c>
      <c r="S1062">
        <v>107.77200000000001</v>
      </c>
      <c r="T1062" s="3"/>
    </row>
    <row r="1063" spans="1:20" x14ac:dyDescent="0.3">
      <c r="A1063">
        <v>1062</v>
      </c>
      <c r="B1063" t="s">
        <v>3139</v>
      </c>
      <c r="C1063">
        <f t="shared" si="16"/>
        <v>16</v>
      </c>
      <c r="D1063" s="1">
        <v>42476</v>
      </c>
      <c r="E1063" s="1">
        <v>42481</v>
      </c>
      <c r="F1063" t="s">
        <v>46</v>
      </c>
      <c r="G1063" t="s">
        <v>3140</v>
      </c>
      <c r="H1063" t="s">
        <v>3141</v>
      </c>
      <c r="I1063" t="s">
        <v>37</v>
      </c>
      <c r="J1063" t="s">
        <v>23</v>
      </c>
      <c r="K1063" t="s">
        <v>2838</v>
      </c>
      <c r="L1063" t="s">
        <v>494</v>
      </c>
      <c r="M1063">
        <v>43615</v>
      </c>
      <c r="N1063" t="s">
        <v>144</v>
      </c>
      <c r="O1063" t="s">
        <v>2138</v>
      </c>
      <c r="P1063" t="s">
        <v>42</v>
      </c>
      <c r="Q1063" t="s">
        <v>74</v>
      </c>
      <c r="R1063" t="s">
        <v>2139</v>
      </c>
      <c r="S1063">
        <v>45.216000000000001</v>
      </c>
      <c r="T1063" s="3"/>
    </row>
    <row r="1064" spans="1:20" x14ac:dyDescent="0.3">
      <c r="A1064">
        <v>1063</v>
      </c>
      <c r="B1064" t="s">
        <v>3139</v>
      </c>
      <c r="C1064">
        <f t="shared" si="16"/>
        <v>16</v>
      </c>
      <c r="D1064" s="1">
        <v>42476</v>
      </c>
      <c r="E1064" s="1">
        <v>42481</v>
      </c>
      <c r="F1064" t="s">
        <v>46</v>
      </c>
      <c r="G1064" t="s">
        <v>3140</v>
      </c>
      <c r="H1064" t="s">
        <v>3141</v>
      </c>
      <c r="I1064" t="s">
        <v>37</v>
      </c>
      <c r="J1064" t="s">
        <v>23</v>
      </c>
      <c r="K1064" t="s">
        <v>2838</v>
      </c>
      <c r="L1064" t="s">
        <v>494</v>
      </c>
      <c r="M1064">
        <v>43615</v>
      </c>
      <c r="N1064" t="s">
        <v>144</v>
      </c>
      <c r="O1064" t="s">
        <v>3142</v>
      </c>
      <c r="P1064" t="s">
        <v>42</v>
      </c>
      <c r="Q1064" t="s">
        <v>265</v>
      </c>
      <c r="R1064" t="s">
        <v>3143</v>
      </c>
      <c r="S1064">
        <v>10.416</v>
      </c>
      <c r="T1064" s="3"/>
    </row>
    <row r="1065" spans="1:20" x14ac:dyDescent="0.3">
      <c r="A1065">
        <v>1064</v>
      </c>
      <c r="B1065" t="s">
        <v>3139</v>
      </c>
      <c r="C1065">
        <f t="shared" si="16"/>
        <v>16</v>
      </c>
      <c r="D1065" s="1">
        <v>42476</v>
      </c>
      <c r="E1065" s="1">
        <v>42481</v>
      </c>
      <c r="F1065" t="s">
        <v>46</v>
      </c>
      <c r="G1065" t="s">
        <v>3140</v>
      </c>
      <c r="H1065" t="s">
        <v>3141</v>
      </c>
      <c r="I1065" t="s">
        <v>37</v>
      </c>
      <c r="J1065" t="s">
        <v>23</v>
      </c>
      <c r="K1065" t="s">
        <v>2838</v>
      </c>
      <c r="L1065" t="s">
        <v>494</v>
      </c>
      <c r="M1065">
        <v>43615</v>
      </c>
      <c r="N1065" t="s">
        <v>144</v>
      </c>
      <c r="O1065" t="s">
        <v>1367</v>
      </c>
      <c r="P1065" t="s">
        <v>42</v>
      </c>
      <c r="Q1065" t="s">
        <v>64</v>
      </c>
      <c r="R1065" t="s">
        <v>1368</v>
      </c>
      <c r="S1065">
        <v>7.8719999999999999</v>
      </c>
      <c r="T1065" s="3"/>
    </row>
    <row r="1066" spans="1:20" x14ac:dyDescent="0.3">
      <c r="A1066">
        <v>1065</v>
      </c>
      <c r="B1066" t="s">
        <v>3139</v>
      </c>
      <c r="C1066">
        <f t="shared" si="16"/>
        <v>16</v>
      </c>
      <c r="D1066" s="1">
        <v>42476</v>
      </c>
      <c r="E1066" s="1">
        <v>42481</v>
      </c>
      <c r="F1066" t="s">
        <v>46</v>
      </c>
      <c r="G1066" t="s">
        <v>3140</v>
      </c>
      <c r="H1066" t="s">
        <v>3141</v>
      </c>
      <c r="I1066" t="s">
        <v>37</v>
      </c>
      <c r="J1066" t="s">
        <v>23</v>
      </c>
      <c r="K1066" t="s">
        <v>2838</v>
      </c>
      <c r="L1066" t="s">
        <v>494</v>
      </c>
      <c r="M1066">
        <v>43615</v>
      </c>
      <c r="N1066" t="s">
        <v>144</v>
      </c>
      <c r="O1066" t="s">
        <v>3144</v>
      </c>
      <c r="P1066" t="s">
        <v>67</v>
      </c>
      <c r="Q1066" t="s">
        <v>68</v>
      </c>
      <c r="R1066" t="s">
        <v>3145</v>
      </c>
      <c r="S1066">
        <v>118.782</v>
      </c>
      <c r="T1066" s="3"/>
    </row>
    <row r="1067" spans="1:20" x14ac:dyDescent="0.3">
      <c r="A1067">
        <v>1066</v>
      </c>
      <c r="B1067" t="s">
        <v>3139</v>
      </c>
      <c r="C1067">
        <f t="shared" si="16"/>
        <v>16</v>
      </c>
      <c r="D1067" s="1">
        <v>42476</v>
      </c>
      <c r="E1067" s="1">
        <v>42481</v>
      </c>
      <c r="F1067" t="s">
        <v>46</v>
      </c>
      <c r="G1067" t="s">
        <v>3140</v>
      </c>
      <c r="H1067" t="s">
        <v>3141</v>
      </c>
      <c r="I1067" t="s">
        <v>37</v>
      </c>
      <c r="J1067" t="s">
        <v>23</v>
      </c>
      <c r="K1067" t="s">
        <v>2838</v>
      </c>
      <c r="L1067" t="s">
        <v>494</v>
      </c>
      <c r="M1067">
        <v>43615</v>
      </c>
      <c r="N1067" t="s">
        <v>144</v>
      </c>
      <c r="O1067" t="s">
        <v>3146</v>
      </c>
      <c r="P1067" t="s">
        <v>42</v>
      </c>
      <c r="Q1067" t="s">
        <v>265</v>
      </c>
      <c r="R1067" t="s">
        <v>3147</v>
      </c>
      <c r="S1067">
        <v>1.448</v>
      </c>
      <c r="T1067" s="3"/>
    </row>
    <row r="1068" spans="1:20" x14ac:dyDescent="0.3">
      <c r="A1068">
        <v>1067</v>
      </c>
      <c r="B1068" t="s">
        <v>3139</v>
      </c>
      <c r="C1068">
        <f t="shared" si="16"/>
        <v>16</v>
      </c>
      <c r="D1068" s="1">
        <v>42476</v>
      </c>
      <c r="E1068" s="1">
        <v>42481</v>
      </c>
      <c r="F1068" t="s">
        <v>46</v>
      </c>
      <c r="G1068" t="s">
        <v>3140</v>
      </c>
      <c r="H1068" t="s">
        <v>3141</v>
      </c>
      <c r="I1068" t="s">
        <v>37</v>
      </c>
      <c r="J1068" t="s">
        <v>23</v>
      </c>
      <c r="K1068" t="s">
        <v>2838</v>
      </c>
      <c r="L1068" t="s">
        <v>494</v>
      </c>
      <c r="M1068">
        <v>43615</v>
      </c>
      <c r="N1068" t="s">
        <v>144</v>
      </c>
      <c r="O1068" t="s">
        <v>3148</v>
      </c>
      <c r="P1068" t="s">
        <v>42</v>
      </c>
      <c r="Q1068" t="s">
        <v>71</v>
      </c>
      <c r="R1068" t="s">
        <v>3149</v>
      </c>
      <c r="S1068">
        <v>55.47</v>
      </c>
      <c r="T1068" s="3"/>
    </row>
    <row r="1069" spans="1:20" x14ac:dyDescent="0.3">
      <c r="A1069">
        <v>1068</v>
      </c>
      <c r="B1069" t="s">
        <v>3150</v>
      </c>
      <c r="C1069">
        <f t="shared" si="16"/>
        <v>40</v>
      </c>
      <c r="D1069" s="1">
        <v>43009</v>
      </c>
      <c r="E1069" s="1">
        <v>43010</v>
      </c>
      <c r="F1069" t="s">
        <v>184</v>
      </c>
      <c r="G1069" t="s">
        <v>3151</v>
      </c>
      <c r="H1069" t="s">
        <v>3152</v>
      </c>
      <c r="I1069" t="s">
        <v>22</v>
      </c>
      <c r="J1069" t="s">
        <v>23</v>
      </c>
      <c r="K1069" t="s">
        <v>123</v>
      </c>
      <c r="L1069" t="s">
        <v>39</v>
      </c>
      <c r="M1069">
        <v>94122</v>
      </c>
      <c r="N1069" t="s">
        <v>40</v>
      </c>
      <c r="O1069" t="s">
        <v>300</v>
      </c>
      <c r="P1069" t="s">
        <v>28</v>
      </c>
      <c r="Q1069" t="s">
        <v>32</v>
      </c>
      <c r="R1069" t="s">
        <v>301</v>
      </c>
      <c r="S1069">
        <v>194.84800000000001</v>
      </c>
      <c r="T1069" s="3"/>
    </row>
    <row r="1070" spans="1:20" x14ac:dyDescent="0.3">
      <c r="A1070">
        <v>1069</v>
      </c>
      <c r="B1070" t="s">
        <v>3153</v>
      </c>
      <c r="C1070">
        <f t="shared" si="16"/>
        <v>39</v>
      </c>
      <c r="D1070" s="1">
        <v>43371</v>
      </c>
      <c r="E1070" s="1">
        <v>43373</v>
      </c>
      <c r="F1070" t="s">
        <v>19</v>
      </c>
      <c r="G1070" t="s">
        <v>3154</v>
      </c>
      <c r="H1070" t="s">
        <v>3155</v>
      </c>
      <c r="I1070" t="s">
        <v>22</v>
      </c>
      <c r="J1070" t="s">
        <v>23</v>
      </c>
      <c r="K1070" t="s">
        <v>3156</v>
      </c>
      <c r="L1070" t="s">
        <v>100</v>
      </c>
      <c r="M1070">
        <v>78521</v>
      </c>
      <c r="N1070" t="s">
        <v>101</v>
      </c>
      <c r="O1070" t="s">
        <v>1869</v>
      </c>
      <c r="P1070" t="s">
        <v>42</v>
      </c>
      <c r="Q1070" t="s">
        <v>575</v>
      </c>
      <c r="R1070" t="s">
        <v>1296</v>
      </c>
      <c r="S1070">
        <v>1.744</v>
      </c>
      <c r="T1070" s="3"/>
    </row>
    <row r="1071" spans="1:20" x14ac:dyDescent="0.3">
      <c r="A1071">
        <v>1070</v>
      </c>
      <c r="B1071" t="s">
        <v>3157</v>
      </c>
      <c r="C1071">
        <f t="shared" si="16"/>
        <v>31</v>
      </c>
      <c r="D1071" s="1">
        <v>42576</v>
      </c>
      <c r="E1071" s="1">
        <v>42580</v>
      </c>
      <c r="F1071" t="s">
        <v>46</v>
      </c>
      <c r="G1071" t="s">
        <v>1509</v>
      </c>
      <c r="H1071" t="s">
        <v>1510</v>
      </c>
      <c r="I1071" t="s">
        <v>98</v>
      </c>
      <c r="J1071" t="s">
        <v>23</v>
      </c>
      <c r="K1071" t="s">
        <v>142</v>
      </c>
      <c r="L1071" t="s">
        <v>143</v>
      </c>
      <c r="M1071">
        <v>19143</v>
      </c>
      <c r="N1071" t="s">
        <v>144</v>
      </c>
      <c r="O1071" t="s">
        <v>1198</v>
      </c>
      <c r="P1071" t="s">
        <v>42</v>
      </c>
      <c r="Q1071" t="s">
        <v>71</v>
      </c>
      <c r="R1071" t="s">
        <v>1199</v>
      </c>
      <c r="S1071">
        <v>25.175999999999998</v>
      </c>
      <c r="T1071" s="3"/>
    </row>
    <row r="1072" spans="1:20" x14ac:dyDescent="0.3">
      <c r="A1072">
        <v>1071</v>
      </c>
      <c r="B1072" t="s">
        <v>3158</v>
      </c>
      <c r="C1072">
        <f t="shared" si="16"/>
        <v>48</v>
      </c>
      <c r="D1072" s="1">
        <v>42694</v>
      </c>
      <c r="E1072" s="1">
        <v>42700</v>
      </c>
      <c r="F1072" t="s">
        <v>46</v>
      </c>
      <c r="G1072" t="s">
        <v>3159</v>
      </c>
      <c r="H1072" t="s">
        <v>3160</v>
      </c>
      <c r="I1072" t="s">
        <v>98</v>
      </c>
      <c r="J1072" t="s">
        <v>23</v>
      </c>
      <c r="K1072" t="s">
        <v>38</v>
      </c>
      <c r="L1072" t="s">
        <v>39</v>
      </c>
      <c r="M1072">
        <v>90008</v>
      </c>
      <c r="N1072" t="s">
        <v>40</v>
      </c>
      <c r="O1072" t="s">
        <v>1281</v>
      </c>
      <c r="P1072" t="s">
        <v>42</v>
      </c>
      <c r="Q1072" t="s">
        <v>64</v>
      </c>
      <c r="R1072" t="s">
        <v>1282</v>
      </c>
      <c r="S1072">
        <v>19.46</v>
      </c>
      <c r="T1072" s="3"/>
    </row>
    <row r="1073" spans="1:20" x14ac:dyDescent="0.3">
      <c r="A1073">
        <v>1072</v>
      </c>
      <c r="B1073" t="s">
        <v>3161</v>
      </c>
      <c r="C1073">
        <f t="shared" si="16"/>
        <v>17</v>
      </c>
      <c r="D1073" s="1">
        <v>42853</v>
      </c>
      <c r="E1073" s="1">
        <v>42857</v>
      </c>
      <c r="F1073" t="s">
        <v>46</v>
      </c>
      <c r="G1073" t="s">
        <v>3162</v>
      </c>
      <c r="H1073" t="s">
        <v>3163</v>
      </c>
      <c r="I1073" t="s">
        <v>98</v>
      </c>
      <c r="J1073" t="s">
        <v>23</v>
      </c>
      <c r="K1073" t="s">
        <v>805</v>
      </c>
      <c r="L1073" t="s">
        <v>453</v>
      </c>
      <c r="M1073">
        <v>80219</v>
      </c>
      <c r="N1073" t="s">
        <v>40</v>
      </c>
      <c r="O1073" t="s">
        <v>1250</v>
      </c>
      <c r="P1073" t="s">
        <v>42</v>
      </c>
      <c r="Q1073" t="s">
        <v>86</v>
      </c>
      <c r="R1073" t="s">
        <v>1251</v>
      </c>
      <c r="S1073">
        <v>29.472000000000001</v>
      </c>
      <c r="T1073" s="3"/>
    </row>
    <row r="1074" spans="1:20" x14ac:dyDescent="0.3">
      <c r="A1074">
        <v>1073</v>
      </c>
      <c r="B1074" t="s">
        <v>3164</v>
      </c>
      <c r="C1074">
        <f t="shared" si="16"/>
        <v>46</v>
      </c>
      <c r="D1074" s="1">
        <v>43418</v>
      </c>
      <c r="E1074" s="1">
        <v>43423</v>
      </c>
      <c r="F1074" t="s">
        <v>46</v>
      </c>
      <c r="G1074" t="s">
        <v>3165</v>
      </c>
      <c r="H1074" t="s">
        <v>3166</v>
      </c>
      <c r="I1074" t="s">
        <v>22</v>
      </c>
      <c r="J1074" t="s">
        <v>23</v>
      </c>
      <c r="K1074" t="s">
        <v>262</v>
      </c>
      <c r="L1074" t="s">
        <v>263</v>
      </c>
      <c r="M1074">
        <v>10035</v>
      </c>
      <c r="N1074" t="s">
        <v>144</v>
      </c>
      <c r="O1074" t="s">
        <v>3167</v>
      </c>
      <c r="P1074" t="s">
        <v>42</v>
      </c>
      <c r="Q1074" t="s">
        <v>71</v>
      </c>
      <c r="R1074" t="s">
        <v>3168</v>
      </c>
      <c r="S1074">
        <v>8.64</v>
      </c>
      <c r="T1074" s="3"/>
    </row>
    <row r="1075" spans="1:20" x14ac:dyDescent="0.3">
      <c r="A1075">
        <v>1074</v>
      </c>
      <c r="B1075" t="s">
        <v>3169</v>
      </c>
      <c r="C1075">
        <f t="shared" si="16"/>
        <v>46</v>
      </c>
      <c r="D1075" s="1">
        <v>43051</v>
      </c>
      <c r="E1075" s="1">
        <v>43058</v>
      </c>
      <c r="F1075" t="s">
        <v>46</v>
      </c>
      <c r="G1075" t="s">
        <v>3170</v>
      </c>
      <c r="H1075" t="s">
        <v>3171</v>
      </c>
      <c r="I1075" t="s">
        <v>22</v>
      </c>
      <c r="J1075" t="s">
        <v>23</v>
      </c>
      <c r="K1075" t="s">
        <v>1824</v>
      </c>
      <c r="L1075" t="s">
        <v>306</v>
      </c>
      <c r="M1075">
        <v>85204</v>
      </c>
      <c r="N1075" t="s">
        <v>40</v>
      </c>
      <c r="O1075" t="s">
        <v>3172</v>
      </c>
      <c r="P1075" t="s">
        <v>42</v>
      </c>
      <c r="Q1075" t="s">
        <v>71</v>
      </c>
      <c r="R1075" t="s">
        <v>3173</v>
      </c>
      <c r="S1075">
        <v>6.27</v>
      </c>
      <c r="T1075" s="3"/>
    </row>
    <row r="1076" spans="1:20" x14ac:dyDescent="0.3">
      <c r="A1076">
        <v>1075</v>
      </c>
      <c r="B1076" t="s">
        <v>3169</v>
      </c>
      <c r="C1076">
        <f t="shared" si="16"/>
        <v>46</v>
      </c>
      <c r="D1076" s="1">
        <v>43051</v>
      </c>
      <c r="E1076" s="1">
        <v>43058</v>
      </c>
      <c r="F1076" t="s">
        <v>46</v>
      </c>
      <c r="G1076" t="s">
        <v>3170</v>
      </c>
      <c r="H1076" t="s">
        <v>3171</v>
      </c>
      <c r="I1076" t="s">
        <v>22</v>
      </c>
      <c r="J1076" t="s">
        <v>23</v>
      </c>
      <c r="K1076" t="s">
        <v>1824</v>
      </c>
      <c r="L1076" t="s">
        <v>306</v>
      </c>
      <c r="M1076">
        <v>85204</v>
      </c>
      <c r="N1076" t="s">
        <v>40</v>
      </c>
      <c r="O1076" t="s">
        <v>1043</v>
      </c>
      <c r="P1076" t="s">
        <v>42</v>
      </c>
      <c r="Q1076" t="s">
        <v>71</v>
      </c>
      <c r="R1076" t="s">
        <v>1044</v>
      </c>
      <c r="S1076">
        <v>4.3680000000000003</v>
      </c>
      <c r="T1076" s="3"/>
    </row>
    <row r="1077" spans="1:20" x14ac:dyDescent="0.3">
      <c r="A1077">
        <v>1076</v>
      </c>
      <c r="B1077" t="s">
        <v>3169</v>
      </c>
      <c r="C1077">
        <f t="shared" si="16"/>
        <v>46</v>
      </c>
      <c r="D1077" s="1">
        <v>43051</v>
      </c>
      <c r="E1077" s="1">
        <v>43058</v>
      </c>
      <c r="F1077" t="s">
        <v>46</v>
      </c>
      <c r="G1077" t="s">
        <v>3170</v>
      </c>
      <c r="H1077" t="s">
        <v>3171</v>
      </c>
      <c r="I1077" t="s">
        <v>22</v>
      </c>
      <c r="J1077" t="s">
        <v>23</v>
      </c>
      <c r="K1077" t="s">
        <v>1824</v>
      </c>
      <c r="L1077" t="s">
        <v>306</v>
      </c>
      <c r="M1077">
        <v>85204</v>
      </c>
      <c r="N1077" t="s">
        <v>40</v>
      </c>
      <c r="O1077" t="s">
        <v>3174</v>
      </c>
      <c r="P1077" t="s">
        <v>67</v>
      </c>
      <c r="Q1077" t="s">
        <v>157</v>
      </c>
      <c r="R1077" t="s">
        <v>3175</v>
      </c>
      <c r="S1077">
        <v>31.984000000000002</v>
      </c>
      <c r="T1077" s="3"/>
    </row>
    <row r="1078" spans="1:20" x14ac:dyDescent="0.3">
      <c r="A1078">
        <v>1077</v>
      </c>
      <c r="B1078" t="s">
        <v>3176</v>
      </c>
      <c r="C1078">
        <f t="shared" si="16"/>
        <v>39</v>
      </c>
      <c r="D1078" s="1">
        <v>43007</v>
      </c>
      <c r="E1078" s="1">
        <v>43008</v>
      </c>
      <c r="F1078" t="s">
        <v>184</v>
      </c>
      <c r="G1078" t="s">
        <v>3177</v>
      </c>
      <c r="H1078" t="s">
        <v>3178</v>
      </c>
      <c r="I1078" t="s">
        <v>98</v>
      </c>
      <c r="J1078" t="s">
        <v>23</v>
      </c>
      <c r="K1078" t="s">
        <v>493</v>
      </c>
      <c r="L1078" t="s">
        <v>250</v>
      </c>
      <c r="M1078">
        <v>47201</v>
      </c>
      <c r="N1078" t="s">
        <v>101</v>
      </c>
      <c r="O1078" t="s">
        <v>3179</v>
      </c>
      <c r="P1078" t="s">
        <v>42</v>
      </c>
      <c r="Q1078" t="s">
        <v>64</v>
      </c>
      <c r="R1078" t="s">
        <v>3180</v>
      </c>
      <c r="S1078">
        <v>40.880000000000003</v>
      </c>
      <c r="T1078" s="3"/>
    </row>
    <row r="1079" spans="1:20" x14ac:dyDescent="0.3">
      <c r="A1079">
        <v>1078</v>
      </c>
      <c r="B1079" t="s">
        <v>3181</v>
      </c>
      <c r="C1079">
        <f t="shared" si="16"/>
        <v>39</v>
      </c>
      <c r="D1079" s="1">
        <v>43366</v>
      </c>
      <c r="E1079" s="1">
        <v>43368</v>
      </c>
      <c r="F1079" t="s">
        <v>19</v>
      </c>
      <c r="G1079" t="s">
        <v>3182</v>
      </c>
      <c r="H1079" t="s">
        <v>3183</v>
      </c>
      <c r="I1079" t="s">
        <v>22</v>
      </c>
      <c r="J1079" t="s">
        <v>23</v>
      </c>
      <c r="K1079" t="s">
        <v>91</v>
      </c>
      <c r="L1079" t="s">
        <v>92</v>
      </c>
      <c r="M1079">
        <v>98105</v>
      </c>
      <c r="N1079" t="s">
        <v>40</v>
      </c>
      <c r="O1079" t="s">
        <v>3184</v>
      </c>
      <c r="P1079" t="s">
        <v>42</v>
      </c>
      <c r="Q1079" t="s">
        <v>74</v>
      </c>
      <c r="R1079" t="s">
        <v>3185</v>
      </c>
      <c r="S1079">
        <v>119.96</v>
      </c>
      <c r="T1079" s="3"/>
    </row>
    <row r="1080" spans="1:20" x14ac:dyDescent="0.3">
      <c r="A1080">
        <v>1079</v>
      </c>
      <c r="B1080" t="s">
        <v>3181</v>
      </c>
      <c r="C1080">
        <f t="shared" si="16"/>
        <v>39</v>
      </c>
      <c r="D1080" s="1">
        <v>43366</v>
      </c>
      <c r="E1080" s="1">
        <v>43368</v>
      </c>
      <c r="F1080" t="s">
        <v>19</v>
      </c>
      <c r="G1080" t="s">
        <v>3182</v>
      </c>
      <c r="H1080" t="s">
        <v>3183</v>
      </c>
      <c r="I1080" t="s">
        <v>22</v>
      </c>
      <c r="J1080" t="s">
        <v>23</v>
      </c>
      <c r="K1080" t="s">
        <v>91</v>
      </c>
      <c r="L1080" t="s">
        <v>92</v>
      </c>
      <c r="M1080">
        <v>98105</v>
      </c>
      <c r="N1080" t="s">
        <v>40</v>
      </c>
      <c r="O1080" t="s">
        <v>1825</v>
      </c>
      <c r="P1080" t="s">
        <v>42</v>
      </c>
      <c r="Q1080" t="s">
        <v>55</v>
      </c>
      <c r="R1080" t="s">
        <v>1826</v>
      </c>
      <c r="S1080">
        <v>31.44</v>
      </c>
      <c r="T1080" s="3"/>
    </row>
    <row r="1081" spans="1:20" x14ac:dyDescent="0.3">
      <c r="A1081">
        <v>1080</v>
      </c>
      <c r="B1081" t="s">
        <v>3181</v>
      </c>
      <c r="C1081">
        <f t="shared" si="16"/>
        <v>39</v>
      </c>
      <c r="D1081" s="1">
        <v>43366</v>
      </c>
      <c r="E1081" s="1">
        <v>43368</v>
      </c>
      <c r="F1081" t="s">
        <v>19</v>
      </c>
      <c r="G1081" t="s">
        <v>3182</v>
      </c>
      <c r="H1081" t="s">
        <v>3183</v>
      </c>
      <c r="I1081" t="s">
        <v>22</v>
      </c>
      <c r="J1081" t="s">
        <v>23</v>
      </c>
      <c r="K1081" t="s">
        <v>91</v>
      </c>
      <c r="L1081" t="s">
        <v>92</v>
      </c>
      <c r="M1081">
        <v>98105</v>
      </c>
      <c r="N1081" t="s">
        <v>40</v>
      </c>
      <c r="O1081" t="s">
        <v>1864</v>
      </c>
      <c r="P1081" t="s">
        <v>42</v>
      </c>
      <c r="Q1081" t="s">
        <v>71</v>
      </c>
      <c r="R1081" t="s">
        <v>1865</v>
      </c>
      <c r="S1081">
        <v>6.88</v>
      </c>
      <c r="T1081" s="3"/>
    </row>
    <row r="1082" spans="1:20" x14ac:dyDescent="0.3">
      <c r="A1082">
        <v>1081</v>
      </c>
      <c r="B1082" t="s">
        <v>3186</v>
      </c>
      <c r="C1082">
        <f t="shared" si="16"/>
        <v>49</v>
      </c>
      <c r="D1082" s="1">
        <v>42703</v>
      </c>
      <c r="E1082" s="1">
        <v>42708</v>
      </c>
      <c r="F1082" t="s">
        <v>46</v>
      </c>
      <c r="G1082" t="s">
        <v>3187</v>
      </c>
      <c r="H1082" t="s">
        <v>3188</v>
      </c>
      <c r="I1082" t="s">
        <v>37</v>
      </c>
      <c r="J1082" t="s">
        <v>23</v>
      </c>
      <c r="K1082" t="s">
        <v>878</v>
      </c>
      <c r="L1082" t="s">
        <v>234</v>
      </c>
      <c r="M1082">
        <v>48227</v>
      </c>
      <c r="N1082" t="s">
        <v>101</v>
      </c>
      <c r="O1082" t="s">
        <v>3189</v>
      </c>
      <c r="P1082" t="s">
        <v>42</v>
      </c>
      <c r="Q1082" t="s">
        <v>86</v>
      </c>
      <c r="R1082" t="s">
        <v>182</v>
      </c>
      <c r="S1082">
        <v>19.920000000000002</v>
      </c>
      <c r="T1082" s="3"/>
    </row>
    <row r="1083" spans="1:20" x14ac:dyDescent="0.3">
      <c r="A1083">
        <v>1082</v>
      </c>
      <c r="B1083" t="s">
        <v>3186</v>
      </c>
      <c r="C1083">
        <f t="shared" si="16"/>
        <v>49</v>
      </c>
      <c r="D1083" s="1">
        <v>42703</v>
      </c>
      <c r="E1083" s="1">
        <v>42708</v>
      </c>
      <c r="F1083" t="s">
        <v>46</v>
      </c>
      <c r="G1083" t="s">
        <v>3187</v>
      </c>
      <c r="H1083" t="s">
        <v>3188</v>
      </c>
      <c r="I1083" t="s">
        <v>37</v>
      </c>
      <c r="J1083" t="s">
        <v>23</v>
      </c>
      <c r="K1083" t="s">
        <v>878</v>
      </c>
      <c r="L1083" t="s">
        <v>234</v>
      </c>
      <c r="M1083">
        <v>48227</v>
      </c>
      <c r="N1083" t="s">
        <v>101</v>
      </c>
      <c r="O1083" t="s">
        <v>3190</v>
      </c>
      <c r="P1083" t="s">
        <v>28</v>
      </c>
      <c r="Q1083" t="s">
        <v>32</v>
      </c>
      <c r="R1083" t="s">
        <v>3191</v>
      </c>
      <c r="S1083">
        <v>1106.9100000000001</v>
      </c>
      <c r="T1083" s="3"/>
    </row>
    <row r="1084" spans="1:20" x14ac:dyDescent="0.3">
      <c r="A1084">
        <v>1083</v>
      </c>
      <c r="B1084" t="s">
        <v>3192</v>
      </c>
      <c r="C1084">
        <f t="shared" si="16"/>
        <v>9</v>
      </c>
      <c r="D1084" s="1">
        <v>42795</v>
      </c>
      <c r="E1084" s="1">
        <v>42799</v>
      </c>
      <c r="F1084" t="s">
        <v>46</v>
      </c>
      <c r="G1084" t="s">
        <v>312</v>
      </c>
      <c r="H1084" t="s">
        <v>313</v>
      </c>
      <c r="I1084" t="s">
        <v>22</v>
      </c>
      <c r="J1084" t="s">
        <v>23</v>
      </c>
      <c r="K1084" t="s">
        <v>3193</v>
      </c>
      <c r="L1084" t="s">
        <v>263</v>
      </c>
      <c r="M1084">
        <v>10701</v>
      </c>
      <c r="N1084" t="s">
        <v>144</v>
      </c>
      <c r="O1084" t="s">
        <v>2401</v>
      </c>
      <c r="P1084" t="s">
        <v>28</v>
      </c>
      <c r="Q1084" t="s">
        <v>52</v>
      </c>
      <c r="R1084" t="s">
        <v>2402</v>
      </c>
      <c r="S1084">
        <v>836.59199999999998</v>
      </c>
      <c r="T1084" s="3"/>
    </row>
    <row r="1085" spans="1:20" x14ac:dyDescent="0.3">
      <c r="A1085">
        <v>1084</v>
      </c>
      <c r="B1085" t="s">
        <v>3192</v>
      </c>
      <c r="C1085">
        <f t="shared" si="16"/>
        <v>9</v>
      </c>
      <c r="D1085" s="1">
        <v>42795</v>
      </c>
      <c r="E1085" s="1">
        <v>42799</v>
      </c>
      <c r="F1085" t="s">
        <v>46</v>
      </c>
      <c r="G1085" t="s">
        <v>312</v>
      </c>
      <c r="H1085" t="s">
        <v>313</v>
      </c>
      <c r="I1085" t="s">
        <v>22</v>
      </c>
      <c r="J1085" t="s">
        <v>23</v>
      </c>
      <c r="K1085" t="s">
        <v>3193</v>
      </c>
      <c r="L1085" t="s">
        <v>263</v>
      </c>
      <c r="M1085">
        <v>10701</v>
      </c>
      <c r="N1085" t="s">
        <v>144</v>
      </c>
      <c r="O1085" t="s">
        <v>3194</v>
      </c>
      <c r="P1085" t="s">
        <v>42</v>
      </c>
      <c r="Q1085" t="s">
        <v>86</v>
      </c>
      <c r="R1085" t="s">
        <v>182</v>
      </c>
      <c r="S1085">
        <v>26.38</v>
      </c>
      <c r="T1085" s="3"/>
    </row>
    <row r="1086" spans="1:20" x14ac:dyDescent="0.3">
      <c r="A1086">
        <v>1085</v>
      </c>
      <c r="B1086" t="s">
        <v>3192</v>
      </c>
      <c r="C1086">
        <f t="shared" si="16"/>
        <v>9</v>
      </c>
      <c r="D1086" s="1">
        <v>42795</v>
      </c>
      <c r="E1086" s="1">
        <v>42799</v>
      </c>
      <c r="F1086" t="s">
        <v>46</v>
      </c>
      <c r="G1086" t="s">
        <v>312</v>
      </c>
      <c r="H1086" t="s">
        <v>313</v>
      </c>
      <c r="I1086" t="s">
        <v>22</v>
      </c>
      <c r="J1086" t="s">
        <v>23</v>
      </c>
      <c r="K1086" t="s">
        <v>3193</v>
      </c>
      <c r="L1086" t="s">
        <v>263</v>
      </c>
      <c r="M1086">
        <v>10701</v>
      </c>
      <c r="N1086" t="s">
        <v>144</v>
      </c>
      <c r="O1086" t="s">
        <v>1014</v>
      </c>
      <c r="P1086" t="s">
        <v>42</v>
      </c>
      <c r="Q1086" t="s">
        <v>55</v>
      </c>
      <c r="R1086" t="s">
        <v>1015</v>
      </c>
      <c r="S1086">
        <v>362.92</v>
      </c>
      <c r="T1086" s="3"/>
    </row>
    <row r="1087" spans="1:20" x14ac:dyDescent="0.3">
      <c r="A1087">
        <v>1086</v>
      </c>
      <c r="B1087" t="s">
        <v>3192</v>
      </c>
      <c r="C1087">
        <f t="shared" si="16"/>
        <v>9</v>
      </c>
      <c r="D1087" s="1">
        <v>42795</v>
      </c>
      <c r="E1087" s="1">
        <v>42799</v>
      </c>
      <c r="F1087" t="s">
        <v>46</v>
      </c>
      <c r="G1087" t="s">
        <v>312</v>
      </c>
      <c r="H1087" t="s">
        <v>313</v>
      </c>
      <c r="I1087" t="s">
        <v>22</v>
      </c>
      <c r="J1087" t="s">
        <v>23</v>
      </c>
      <c r="K1087" t="s">
        <v>3193</v>
      </c>
      <c r="L1087" t="s">
        <v>263</v>
      </c>
      <c r="M1087">
        <v>10701</v>
      </c>
      <c r="N1087" t="s">
        <v>144</v>
      </c>
      <c r="O1087" t="s">
        <v>3195</v>
      </c>
      <c r="P1087" t="s">
        <v>67</v>
      </c>
      <c r="Q1087" t="s">
        <v>680</v>
      </c>
      <c r="R1087" t="s">
        <v>3196</v>
      </c>
      <c r="S1087">
        <v>4899.93</v>
      </c>
      <c r="T1087" s="3"/>
    </row>
    <row r="1088" spans="1:20" x14ac:dyDescent="0.3">
      <c r="A1088">
        <v>1087</v>
      </c>
      <c r="B1088" t="s">
        <v>3197</v>
      </c>
      <c r="C1088">
        <f t="shared" si="16"/>
        <v>32</v>
      </c>
      <c r="D1088" s="1">
        <v>42959</v>
      </c>
      <c r="E1088" s="1">
        <v>42959</v>
      </c>
      <c r="F1088" t="s">
        <v>1289</v>
      </c>
      <c r="G1088" t="s">
        <v>450</v>
      </c>
      <c r="H1088" t="s">
        <v>451</v>
      </c>
      <c r="I1088" t="s">
        <v>22</v>
      </c>
      <c r="J1088" t="s">
        <v>23</v>
      </c>
      <c r="K1088" t="s">
        <v>1377</v>
      </c>
      <c r="L1088" t="s">
        <v>485</v>
      </c>
      <c r="M1088">
        <v>50315</v>
      </c>
      <c r="N1088" t="s">
        <v>101</v>
      </c>
      <c r="O1088" t="s">
        <v>3198</v>
      </c>
      <c r="P1088" t="s">
        <v>42</v>
      </c>
      <c r="Q1088" t="s">
        <v>86</v>
      </c>
      <c r="R1088" t="s">
        <v>3199</v>
      </c>
      <c r="S1088">
        <v>6.48</v>
      </c>
      <c r="T1088" s="3"/>
    </row>
    <row r="1089" spans="1:20" x14ac:dyDescent="0.3">
      <c r="A1089">
        <v>1088</v>
      </c>
      <c r="B1089" t="s">
        <v>3200</v>
      </c>
      <c r="C1089">
        <f t="shared" si="16"/>
        <v>33</v>
      </c>
      <c r="D1089" s="1">
        <v>42962</v>
      </c>
      <c r="E1089" s="1">
        <v>42967</v>
      </c>
      <c r="F1089" t="s">
        <v>19</v>
      </c>
      <c r="G1089" t="s">
        <v>3201</v>
      </c>
      <c r="H1089" t="s">
        <v>3202</v>
      </c>
      <c r="I1089" t="s">
        <v>37</v>
      </c>
      <c r="J1089" t="s">
        <v>23</v>
      </c>
      <c r="K1089" t="s">
        <v>3203</v>
      </c>
      <c r="L1089" t="s">
        <v>39</v>
      </c>
      <c r="M1089">
        <v>94601</v>
      </c>
      <c r="N1089" t="s">
        <v>40</v>
      </c>
      <c r="O1089" t="s">
        <v>737</v>
      </c>
      <c r="P1089" t="s">
        <v>67</v>
      </c>
      <c r="Q1089" t="s">
        <v>68</v>
      </c>
      <c r="R1089" t="s">
        <v>738</v>
      </c>
      <c r="S1089">
        <v>71.975999999999999</v>
      </c>
      <c r="T1089" s="3"/>
    </row>
    <row r="1090" spans="1:20" x14ac:dyDescent="0.3">
      <c r="A1090">
        <v>1089</v>
      </c>
      <c r="B1090" t="s">
        <v>3200</v>
      </c>
      <c r="C1090">
        <f t="shared" si="16"/>
        <v>33</v>
      </c>
      <c r="D1090" s="1">
        <v>42962</v>
      </c>
      <c r="E1090" s="1">
        <v>42967</v>
      </c>
      <c r="F1090" t="s">
        <v>19</v>
      </c>
      <c r="G1090" t="s">
        <v>3201</v>
      </c>
      <c r="H1090" t="s">
        <v>3202</v>
      </c>
      <c r="I1090" t="s">
        <v>37</v>
      </c>
      <c r="J1090" t="s">
        <v>23</v>
      </c>
      <c r="K1090" t="s">
        <v>3203</v>
      </c>
      <c r="L1090" t="s">
        <v>39</v>
      </c>
      <c r="M1090">
        <v>94601</v>
      </c>
      <c r="N1090" t="s">
        <v>40</v>
      </c>
      <c r="O1090" t="s">
        <v>3204</v>
      </c>
      <c r="P1090" t="s">
        <v>42</v>
      </c>
      <c r="Q1090" t="s">
        <v>43</v>
      </c>
      <c r="R1090" t="s">
        <v>3205</v>
      </c>
      <c r="S1090">
        <v>3.15</v>
      </c>
      <c r="T1090" s="3"/>
    </row>
    <row r="1091" spans="1:20" x14ac:dyDescent="0.3">
      <c r="A1091">
        <v>1090</v>
      </c>
      <c r="B1091" t="s">
        <v>3206</v>
      </c>
      <c r="C1091">
        <f t="shared" ref="C1091:C1154" si="17">WEEKNUM(D1091,1)</f>
        <v>23</v>
      </c>
      <c r="D1091" s="1">
        <v>43255</v>
      </c>
      <c r="E1091" s="1">
        <v>43261</v>
      </c>
      <c r="F1091" t="s">
        <v>46</v>
      </c>
      <c r="G1091" t="s">
        <v>2911</v>
      </c>
      <c r="H1091" t="s">
        <v>2912</v>
      </c>
      <c r="I1091" t="s">
        <v>37</v>
      </c>
      <c r="J1091" t="s">
        <v>23</v>
      </c>
      <c r="K1091" t="s">
        <v>733</v>
      </c>
      <c r="L1091" t="s">
        <v>84</v>
      </c>
      <c r="M1091">
        <v>28110</v>
      </c>
      <c r="N1091" t="s">
        <v>26</v>
      </c>
      <c r="O1091" t="s">
        <v>1185</v>
      </c>
      <c r="P1091" t="s">
        <v>28</v>
      </c>
      <c r="Q1091" t="s">
        <v>61</v>
      </c>
      <c r="R1091" t="s">
        <v>1186</v>
      </c>
      <c r="S1091">
        <v>31.984000000000002</v>
      </c>
      <c r="T1091" s="3"/>
    </row>
    <row r="1092" spans="1:20" x14ac:dyDescent="0.3">
      <c r="A1092">
        <v>1091</v>
      </c>
      <c r="B1092" t="s">
        <v>3206</v>
      </c>
      <c r="C1092">
        <f t="shared" si="17"/>
        <v>23</v>
      </c>
      <c r="D1092" s="1">
        <v>43255</v>
      </c>
      <c r="E1092" s="1">
        <v>43261</v>
      </c>
      <c r="F1092" t="s">
        <v>46</v>
      </c>
      <c r="G1092" t="s">
        <v>2911</v>
      </c>
      <c r="H1092" t="s">
        <v>2912</v>
      </c>
      <c r="I1092" t="s">
        <v>37</v>
      </c>
      <c r="J1092" t="s">
        <v>23</v>
      </c>
      <c r="K1092" t="s">
        <v>733</v>
      </c>
      <c r="L1092" t="s">
        <v>84</v>
      </c>
      <c r="M1092">
        <v>28110</v>
      </c>
      <c r="N1092" t="s">
        <v>26</v>
      </c>
      <c r="O1092" t="s">
        <v>3207</v>
      </c>
      <c r="P1092" t="s">
        <v>67</v>
      </c>
      <c r="Q1092" t="s">
        <v>68</v>
      </c>
      <c r="R1092" t="s">
        <v>3208</v>
      </c>
      <c r="S1092">
        <v>71.983999999999995</v>
      </c>
      <c r="T1092" s="3"/>
    </row>
    <row r="1093" spans="1:20" x14ac:dyDescent="0.3">
      <c r="A1093">
        <v>1092</v>
      </c>
      <c r="B1093" t="s">
        <v>3209</v>
      </c>
      <c r="C1093">
        <f t="shared" si="17"/>
        <v>50</v>
      </c>
      <c r="D1093" s="1">
        <v>42710</v>
      </c>
      <c r="E1093" s="1">
        <v>42717</v>
      </c>
      <c r="F1093" t="s">
        <v>46</v>
      </c>
      <c r="G1093" t="s">
        <v>2236</v>
      </c>
      <c r="H1093" t="s">
        <v>2237</v>
      </c>
      <c r="I1093" t="s">
        <v>22</v>
      </c>
      <c r="J1093" t="s">
        <v>23</v>
      </c>
      <c r="K1093" t="s">
        <v>946</v>
      </c>
      <c r="L1093" t="s">
        <v>39</v>
      </c>
      <c r="M1093">
        <v>92105</v>
      </c>
      <c r="N1093" t="s">
        <v>40</v>
      </c>
      <c r="O1093" t="s">
        <v>3210</v>
      </c>
      <c r="P1093" t="s">
        <v>42</v>
      </c>
      <c r="Q1093" t="s">
        <v>64</v>
      </c>
      <c r="R1093" t="s">
        <v>3211</v>
      </c>
      <c r="S1093">
        <v>120.15</v>
      </c>
      <c r="T1093" s="3"/>
    </row>
    <row r="1094" spans="1:20" x14ac:dyDescent="0.3">
      <c r="A1094">
        <v>1093</v>
      </c>
      <c r="B1094" t="s">
        <v>3209</v>
      </c>
      <c r="C1094">
        <f t="shared" si="17"/>
        <v>50</v>
      </c>
      <c r="D1094" s="1">
        <v>42710</v>
      </c>
      <c r="E1094" s="1">
        <v>42717</v>
      </c>
      <c r="F1094" t="s">
        <v>46</v>
      </c>
      <c r="G1094" t="s">
        <v>2236</v>
      </c>
      <c r="H1094" t="s">
        <v>2237</v>
      </c>
      <c r="I1094" t="s">
        <v>22</v>
      </c>
      <c r="J1094" t="s">
        <v>23</v>
      </c>
      <c r="K1094" t="s">
        <v>946</v>
      </c>
      <c r="L1094" t="s">
        <v>39</v>
      </c>
      <c r="M1094">
        <v>92105</v>
      </c>
      <c r="N1094" t="s">
        <v>40</v>
      </c>
      <c r="O1094" t="s">
        <v>3212</v>
      </c>
      <c r="P1094" t="s">
        <v>67</v>
      </c>
      <c r="Q1094" t="s">
        <v>68</v>
      </c>
      <c r="R1094" t="s">
        <v>3213</v>
      </c>
      <c r="S1094">
        <v>219.184</v>
      </c>
      <c r="T1094" s="3"/>
    </row>
    <row r="1095" spans="1:20" x14ac:dyDescent="0.3">
      <c r="A1095">
        <v>1094</v>
      </c>
      <c r="B1095" t="s">
        <v>3214</v>
      </c>
      <c r="C1095">
        <f t="shared" si="17"/>
        <v>53</v>
      </c>
      <c r="D1095" s="1">
        <v>42731</v>
      </c>
      <c r="E1095" s="1">
        <v>42735</v>
      </c>
      <c r="F1095" t="s">
        <v>46</v>
      </c>
      <c r="G1095" t="s">
        <v>3215</v>
      </c>
      <c r="H1095" t="s">
        <v>3216</v>
      </c>
      <c r="I1095" t="s">
        <v>98</v>
      </c>
      <c r="J1095" t="s">
        <v>23</v>
      </c>
      <c r="K1095" t="s">
        <v>3217</v>
      </c>
      <c r="L1095" t="s">
        <v>2738</v>
      </c>
      <c r="M1095">
        <v>20735</v>
      </c>
      <c r="N1095" t="s">
        <v>144</v>
      </c>
      <c r="O1095" t="s">
        <v>3218</v>
      </c>
      <c r="P1095" t="s">
        <v>42</v>
      </c>
      <c r="Q1095" t="s">
        <v>86</v>
      </c>
      <c r="R1095" t="s">
        <v>3219</v>
      </c>
      <c r="S1095">
        <v>28.9</v>
      </c>
      <c r="T1095" s="3"/>
    </row>
    <row r="1096" spans="1:20" x14ac:dyDescent="0.3">
      <c r="A1096">
        <v>1095</v>
      </c>
      <c r="B1096" t="s">
        <v>3214</v>
      </c>
      <c r="C1096">
        <f t="shared" si="17"/>
        <v>53</v>
      </c>
      <c r="D1096" s="1">
        <v>42731</v>
      </c>
      <c r="E1096" s="1">
        <v>42735</v>
      </c>
      <c r="F1096" t="s">
        <v>46</v>
      </c>
      <c r="G1096" t="s">
        <v>3215</v>
      </c>
      <c r="H1096" t="s">
        <v>3216</v>
      </c>
      <c r="I1096" t="s">
        <v>98</v>
      </c>
      <c r="J1096" t="s">
        <v>23</v>
      </c>
      <c r="K1096" t="s">
        <v>3217</v>
      </c>
      <c r="L1096" t="s">
        <v>2738</v>
      </c>
      <c r="M1096">
        <v>20735</v>
      </c>
      <c r="N1096" t="s">
        <v>144</v>
      </c>
      <c r="O1096" t="s">
        <v>688</v>
      </c>
      <c r="P1096" t="s">
        <v>42</v>
      </c>
      <c r="Q1096" t="s">
        <v>74</v>
      </c>
      <c r="R1096" t="s">
        <v>689</v>
      </c>
      <c r="S1096">
        <v>355.96</v>
      </c>
      <c r="T1096" s="3"/>
    </row>
    <row r="1097" spans="1:20" x14ac:dyDescent="0.3">
      <c r="A1097">
        <v>1096</v>
      </c>
      <c r="B1097" t="s">
        <v>3220</v>
      </c>
      <c r="C1097">
        <f t="shared" si="17"/>
        <v>4</v>
      </c>
      <c r="D1097" s="1">
        <v>43121</v>
      </c>
      <c r="E1097" s="1">
        <v>43126</v>
      </c>
      <c r="F1097" t="s">
        <v>46</v>
      </c>
      <c r="G1097" t="s">
        <v>3221</v>
      </c>
      <c r="H1097" t="s">
        <v>3222</v>
      </c>
      <c r="I1097" t="s">
        <v>98</v>
      </c>
      <c r="J1097" t="s">
        <v>23</v>
      </c>
      <c r="K1097" t="s">
        <v>463</v>
      </c>
      <c r="L1097" t="s">
        <v>84</v>
      </c>
      <c r="M1097">
        <v>28205</v>
      </c>
      <c r="N1097" t="s">
        <v>26</v>
      </c>
      <c r="O1097" t="s">
        <v>3223</v>
      </c>
      <c r="P1097" t="s">
        <v>42</v>
      </c>
      <c r="Q1097" t="s">
        <v>55</v>
      </c>
      <c r="R1097" t="s">
        <v>3224</v>
      </c>
      <c r="S1097">
        <v>348.20800000000003</v>
      </c>
      <c r="T1097" s="3"/>
    </row>
    <row r="1098" spans="1:20" x14ac:dyDescent="0.3">
      <c r="A1098">
        <v>1097</v>
      </c>
      <c r="B1098" t="s">
        <v>3220</v>
      </c>
      <c r="C1098">
        <f t="shared" si="17"/>
        <v>4</v>
      </c>
      <c r="D1098" s="1">
        <v>43121</v>
      </c>
      <c r="E1098" s="1">
        <v>43126</v>
      </c>
      <c r="F1098" t="s">
        <v>46</v>
      </c>
      <c r="G1098" t="s">
        <v>3221</v>
      </c>
      <c r="H1098" t="s">
        <v>3222</v>
      </c>
      <c r="I1098" t="s">
        <v>98</v>
      </c>
      <c r="J1098" t="s">
        <v>23</v>
      </c>
      <c r="K1098" t="s">
        <v>463</v>
      </c>
      <c r="L1098" t="s">
        <v>84</v>
      </c>
      <c r="M1098">
        <v>28205</v>
      </c>
      <c r="N1098" t="s">
        <v>26</v>
      </c>
      <c r="O1098" t="s">
        <v>3225</v>
      </c>
      <c r="P1098" t="s">
        <v>42</v>
      </c>
      <c r="Q1098" t="s">
        <v>71</v>
      </c>
      <c r="R1098" t="s">
        <v>3226</v>
      </c>
      <c r="S1098">
        <v>35.783999999999999</v>
      </c>
      <c r="T1098" s="3"/>
    </row>
    <row r="1099" spans="1:20" x14ac:dyDescent="0.3">
      <c r="A1099">
        <v>1098</v>
      </c>
      <c r="B1099" t="s">
        <v>3227</v>
      </c>
      <c r="C1099">
        <f t="shared" si="17"/>
        <v>26</v>
      </c>
      <c r="D1099" s="1">
        <v>42180</v>
      </c>
      <c r="E1099" s="1">
        <v>42183</v>
      </c>
      <c r="F1099" t="s">
        <v>184</v>
      </c>
      <c r="G1099" t="s">
        <v>3098</v>
      </c>
      <c r="H1099" t="s">
        <v>3099</v>
      </c>
      <c r="I1099" t="s">
        <v>37</v>
      </c>
      <c r="J1099" t="s">
        <v>23</v>
      </c>
      <c r="K1099" t="s">
        <v>38</v>
      </c>
      <c r="L1099" t="s">
        <v>39</v>
      </c>
      <c r="M1099">
        <v>90049</v>
      </c>
      <c r="N1099" t="s">
        <v>40</v>
      </c>
      <c r="O1099" t="s">
        <v>3228</v>
      </c>
      <c r="P1099" t="s">
        <v>28</v>
      </c>
      <c r="Q1099" t="s">
        <v>52</v>
      </c>
      <c r="R1099" t="s">
        <v>3229</v>
      </c>
      <c r="S1099">
        <v>447.84</v>
      </c>
      <c r="T1099" s="3"/>
    </row>
    <row r="1100" spans="1:20" x14ac:dyDescent="0.3">
      <c r="A1100">
        <v>1099</v>
      </c>
      <c r="B1100" t="s">
        <v>3230</v>
      </c>
      <c r="C1100">
        <f t="shared" si="17"/>
        <v>24</v>
      </c>
      <c r="D1100" s="1">
        <v>42900</v>
      </c>
      <c r="E1100" s="1">
        <v>42903</v>
      </c>
      <c r="F1100" t="s">
        <v>184</v>
      </c>
      <c r="G1100" t="s">
        <v>3231</v>
      </c>
      <c r="H1100" t="s">
        <v>3232</v>
      </c>
      <c r="I1100" t="s">
        <v>98</v>
      </c>
      <c r="J1100" t="s">
        <v>23</v>
      </c>
      <c r="K1100" t="s">
        <v>123</v>
      </c>
      <c r="L1100" t="s">
        <v>39</v>
      </c>
      <c r="M1100">
        <v>94122</v>
      </c>
      <c r="N1100" t="s">
        <v>40</v>
      </c>
      <c r="O1100" t="s">
        <v>3233</v>
      </c>
      <c r="P1100" t="s">
        <v>42</v>
      </c>
      <c r="Q1100" t="s">
        <v>64</v>
      </c>
      <c r="R1100" t="s">
        <v>3234</v>
      </c>
      <c r="S1100">
        <v>7.04</v>
      </c>
      <c r="T1100" s="3"/>
    </row>
    <row r="1101" spans="1:20" x14ac:dyDescent="0.3">
      <c r="A1101">
        <v>1100</v>
      </c>
      <c r="B1101" t="s">
        <v>3230</v>
      </c>
      <c r="C1101">
        <f t="shared" si="17"/>
        <v>24</v>
      </c>
      <c r="D1101" s="1">
        <v>42900</v>
      </c>
      <c r="E1101" s="1">
        <v>42903</v>
      </c>
      <c r="F1101" t="s">
        <v>184</v>
      </c>
      <c r="G1101" t="s">
        <v>3231</v>
      </c>
      <c r="H1101" t="s">
        <v>3232</v>
      </c>
      <c r="I1101" t="s">
        <v>98</v>
      </c>
      <c r="J1101" t="s">
        <v>23</v>
      </c>
      <c r="K1101" t="s">
        <v>123</v>
      </c>
      <c r="L1101" t="s">
        <v>39</v>
      </c>
      <c r="M1101">
        <v>94122</v>
      </c>
      <c r="N1101" t="s">
        <v>40</v>
      </c>
      <c r="O1101" t="s">
        <v>1556</v>
      </c>
      <c r="P1101" t="s">
        <v>28</v>
      </c>
      <c r="Q1101" t="s">
        <v>61</v>
      </c>
      <c r="R1101" t="s">
        <v>1557</v>
      </c>
      <c r="S1101">
        <v>8.73</v>
      </c>
      <c r="T1101" s="3"/>
    </row>
    <row r="1102" spans="1:20" x14ac:dyDescent="0.3">
      <c r="A1102">
        <v>1101</v>
      </c>
      <c r="B1102" t="s">
        <v>3230</v>
      </c>
      <c r="C1102">
        <f t="shared" si="17"/>
        <v>24</v>
      </c>
      <c r="D1102" s="1">
        <v>42900</v>
      </c>
      <c r="E1102" s="1">
        <v>42903</v>
      </c>
      <c r="F1102" t="s">
        <v>184</v>
      </c>
      <c r="G1102" t="s">
        <v>3231</v>
      </c>
      <c r="H1102" t="s">
        <v>3232</v>
      </c>
      <c r="I1102" t="s">
        <v>98</v>
      </c>
      <c r="J1102" t="s">
        <v>23</v>
      </c>
      <c r="K1102" t="s">
        <v>123</v>
      </c>
      <c r="L1102" t="s">
        <v>39</v>
      </c>
      <c r="M1102">
        <v>94122</v>
      </c>
      <c r="N1102" t="s">
        <v>40</v>
      </c>
      <c r="O1102" t="s">
        <v>3235</v>
      </c>
      <c r="P1102" t="s">
        <v>67</v>
      </c>
      <c r="Q1102" t="s">
        <v>157</v>
      </c>
      <c r="R1102" t="s">
        <v>3236</v>
      </c>
      <c r="S1102">
        <v>29.29</v>
      </c>
      <c r="T1102" s="3"/>
    </row>
    <row r="1103" spans="1:20" x14ac:dyDescent="0.3">
      <c r="A1103">
        <v>1102</v>
      </c>
      <c r="B1103" t="s">
        <v>3230</v>
      </c>
      <c r="C1103">
        <f t="shared" si="17"/>
        <v>24</v>
      </c>
      <c r="D1103" s="1">
        <v>42900</v>
      </c>
      <c r="E1103" s="1">
        <v>42903</v>
      </c>
      <c r="F1103" t="s">
        <v>184</v>
      </c>
      <c r="G1103" t="s">
        <v>3231</v>
      </c>
      <c r="H1103" t="s">
        <v>3232</v>
      </c>
      <c r="I1103" t="s">
        <v>98</v>
      </c>
      <c r="J1103" t="s">
        <v>23</v>
      </c>
      <c r="K1103" t="s">
        <v>123</v>
      </c>
      <c r="L1103" t="s">
        <v>39</v>
      </c>
      <c r="M1103">
        <v>94122</v>
      </c>
      <c r="N1103" t="s">
        <v>40</v>
      </c>
      <c r="O1103" t="s">
        <v>3237</v>
      </c>
      <c r="P1103" t="s">
        <v>42</v>
      </c>
      <c r="Q1103" t="s">
        <v>64</v>
      </c>
      <c r="R1103" t="s">
        <v>3238</v>
      </c>
      <c r="S1103">
        <v>8.64</v>
      </c>
      <c r="T1103" s="3"/>
    </row>
    <row r="1104" spans="1:20" x14ac:dyDescent="0.3">
      <c r="A1104">
        <v>1103</v>
      </c>
      <c r="B1104" t="s">
        <v>3239</v>
      </c>
      <c r="C1104">
        <f t="shared" si="17"/>
        <v>16</v>
      </c>
      <c r="D1104" s="1">
        <v>43211</v>
      </c>
      <c r="E1104" s="1">
        <v>43217</v>
      </c>
      <c r="F1104" t="s">
        <v>46</v>
      </c>
      <c r="G1104" t="s">
        <v>2179</v>
      </c>
      <c r="H1104" t="s">
        <v>2180</v>
      </c>
      <c r="I1104" t="s">
        <v>22</v>
      </c>
      <c r="J1104" t="s">
        <v>23</v>
      </c>
      <c r="K1104" t="s">
        <v>180</v>
      </c>
      <c r="L1104" t="s">
        <v>100</v>
      </c>
      <c r="M1104">
        <v>77041</v>
      </c>
      <c r="N1104" t="s">
        <v>101</v>
      </c>
      <c r="O1104" t="s">
        <v>1217</v>
      </c>
      <c r="P1104" t="s">
        <v>42</v>
      </c>
      <c r="Q1104" t="s">
        <v>71</v>
      </c>
      <c r="R1104" t="s">
        <v>1218</v>
      </c>
      <c r="S1104">
        <v>2.694</v>
      </c>
      <c r="T1104" s="3"/>
    </row>
    <row r="1105" spans="1:20" x14ac:dyDescent="0.3">
      <c r="A1105">
        <v>1104</v>
      </c>
      <c r="B1105" t="s">
        <v>3239</v>
      </c>
      <c r="C1105">
        <f t="shared" si="17"/>
        <v>16</v>
      </c>
      <c r="D1105" s="1">
        <v>43211</v>
      </c>
      <c r="E1105" s="1">
        <v>43217</v>
      </c>
      <c r="F1105" t="s">
        <v>46</v>
      </c>
      <c r="G1105" t="s">
        <v>2179</v>
      </c>
      <c r="H1105" t="s">
        <v>2180</v>
      </c>
      <c r="I1105" t="s">
        <v>22</v>
      </c>
      <c r="J1105" t="s">
        <v>23</v>
      </c>
      <c r="K1105" t="s">
        <v>180</v>
      </c>
      <c r="L1105" t="s">
        <v>100</v>
      </c>
      <c r="M1105">
        <v>77041</v>
      </c>
      <c r="N1105" t="s">
        <v>101</v>
      </c>
      <c r="O1105" t="s">
        <v>3008</v>
      </c>
      <c r="P1105" t="s">
        <v>42</v>
      </c>
      <c r="Q1105" t="s">
        <v>71</v>
      </c>
      <c r="R1105" t="s">
        <v>3009</v>
      </c>
      <c r="S1105">
        <v>2.9340000000000002</v>
      </c>
      <c r="T1105" s="3"/>
    </row>
    <row r="1106" spans="1:20" x14ac:dyDescent="0.3">
      <c r="A1106">
        <v>1105</v>
      </c>
      <c r="B1106" t="s">
        <v>3240</v>
      </c>
      <c r="C1106">
        <f t="shared" si="17"/>
        <v>42</v>
      </c>
      <c r="D1106" s="1">
        <v>43029</v>
      </c>
      <c r="E1106" s="1">
        <v>43035</v>
      </c>
      <c r="F1106" t="s">
        <v>46</v>
      </c>
      <c r="G1106" t="s">
        <v>3241</v>
      </c>
      <c r="H1106" t="s">
        <v>3242</v>
      </c>
      <c r="I1106" t="s">
        <v>22</v>
      </c>
      <c r="J1106" t="s">
        <v>23</v>
      </c>
      <c r="K1106" t="s">
        <v>2858</v>
      </c>
      <c r="L1106" t="s">
        <v>39</v>
      </c>
      <c r="M1106">
        <v>92503</v>
      </c>
      <c r="N1106" t="s">
        <v>40</v>
      </c>
      <c r="O1106" t="s">
        <v>3243</v>
      </c>
      <c r="P1106" t="s">
        <v>42</v>
      </c>
      <c r="Q1106" t="s">
        <v>86</v>
      </c>
      <c r="R1106" t="s">
        <v>3244</v>
      </c>
      <c r="S1106">
        <v>22.92</v>
      </c>
      <c r="T1106" s="3"/>
    </row>
    <row r="1107" spans="1:20" x14ac:dyDescent="0.3">
      <c r="A1107">
        <v>1106</v>
      </c>
      <c r="B1107" t="s">
        <v>3245</v>
      </c>
      <c r="C1107">
        <f t="shared" si="17"/>
        <v>47</v>
      </c>
      <c r="D1107" s="1">
        <v>43058</v>
      </c>
      <c r="E1107" s="1">
        <v>43063</v>
      </c>
      <c r="F1107" t="s">
        <v>46</v>
      </c>
      <c r="G1107" t="s">
        <v>152</v>
      </c>
      <c r="H1107" t="s">
        <v>153</v>
      </c>
      <c r="I1107" t="s">
        <v>22</v>
      </c>
      <c r="J1107" t="s">
        <v>23</v>
      </c>
      <c r="K1107" t="s">
        <v>180</v>
      </c>
      <c r="L1107" t="s">
        <v>100</v>
      </c>
      <c r="M1107">
        <v>77041</v>
      </c>
      <c r="N1107" t="s">
        <v>101</v>
      </c>
      <c r="O1107" t="s">
        <v>831</v>
      </c>
      <c r="P1107" t="s">
        <v>42</v>
      </c>
      <c r="Q1107" t="s">
        <v>55</v>
      </c>
      <c r="R1107" t="s">
        <v>832</v>
      </c>
      <c r="S1107">
        <v>100.70399999999999</v>
      </c>
      <c r="T1107" s="3"/>
    </row>
    <row r="1108" spans="1:20" x14ac:dyDescent="0.3">
      <c r="A1108">
        <v>1107</v>
      </c>
      <c r="B1108" t="s">
        <v>3245</v>
      </c>
      <c r="C1108">
        <f t="shared" si="17"/>
        <v>47</v>
      </c>
      <c r="D1108" s="1">
        <v>43058</v>
      </c>
      <c r="E1108" s="1">
        <v>43063</v>
      </c>
      <c r="F1108" t="s">
        <v>46</v>
      </c>
      <c r="G1108" t="s">
        <v>152</v>
      </c>
      <c r="H1108" t="s">
        <v>153</v>
      </c>
      <c r="I1108" t="s">
        <v>22</v>
      </c>
      <c r="J1108" t="s">
        <v>23</v>
      </c>
      <c r="K1108" t="s">
        <v>180</v>
      </c>
      <c r="L1108" t="s">
        <v>100</v>
      </c>
      <c r="M1108">
        <v>77041</v>
      </c>
      <c r="N1108" t="s">
        <v>101</v>
      </c>
      <c r="O1108" t="s">
        <v>1556</v>
      </c>
      <c r="P1108" t="s">
        <v>28</v>
      </c>
      <c r="Q1108" t="s">
        <v>61</v>
      </c>
      <c r="R1108" t="s">
        <v>1557</v>
      </c>
      <c r="S1108">
        <v>2.3279999999999998</v>
      </c>
      <c r="T1108" s="3"/>
    </row>
    <row r="1109" spans="1:20" x14ac:dyDescent="0.3">
      <c r="A1109">
        <v>1108</v>
      </c>
      <c r="B1109" t="s">
        <v>3245</v>
      </c>
      <c r="C1109">
        <f t="shared" si="17"/>
        <v>47</v>
      </c>
      <c r="D1109" s="1">
        <v>43058</v>
      </c>
      <c r="E1109" s="1">
        <v>43063</v>
      </c>
      <c r="F1109" t="s">
        <v>46</v>
      </c>
      <c r="G1109" t="s">
        <v>152</v>
      </c>
      <c r="H1109" t="s">
        <v>153</v>
      </c>
      <c r="I1109" t="s">
        <v>22</v>
      </c>
      <c r="J1109" t="s">
        <v>23</v>
      </c>
      <c r="K1109" t="s">
        <v>180</v>
      </c>
      <c r="L1109" t="s">
        <v>100</v>
      </c>
      <c r="M1109">
        <v>77041</v>
      </c>
      <c r="N1109" t="s">
        <v>101</v>
      </c>
      <c r="O1109" t="s">
        <v>3246</v>
      </c>
      <c r="P1109" t="s">
        <v>42</v>
      </c>
      <c r="Q1109" t="s">
        <v>71</v>
      </c>
      <c r="R1109" t="s">
        <v>3247</v>
      </c>
      <c r="S1109">
        <v>10.78</v>
      </c>
      <c r="T1109" s="3"/>
    </row>
    <row r="1110" spans="1:20" x14ac:dyDescent="0.3">
      <c r="A1110">
        <v>1109</v>
      </c>
      <c r="B1110" t="s">
        <v>3245</v>
      </c>
      <c r="C1110">
        <f t="shared" si="17"/>
        <v>47</v>
      </c>
      <c r="D1110" s="1">
        <v>43058</v>
      </c>
      <c r="E1110" s="1">
        <v>43063</v>
      </c>
      <c r="F1110" t="s">
        <v>46</v>
      </c>
      <c r="G1110" t="s">
        <v>152</v>
      </c>
      <c r="H1110" t="s">
        <v>153</v>
      </c>
      <c r="I1110" t="s">
        <v>22</v>
      </c>
      <c r="J1110" t="s">
        <v>23</v>
      </c>
      <c r="K1110" t="s">
        <v>180</v>
      </c>
      <c r="L1110" t="s">
        <v>100</v>
      </c>
      <c r="M1110">
        <v>77041</v>
      </c>
      <c r="N1110" t="s">
        <v>101</v>
      </c>
      <c r="O1110" t="s">
        <v>3248</v>
      </c>
      <c r="P1110" t="s">
        <v>42</v>
      </c>
      <c r="Q1110" t="s">
        <v>265</v>
      </c>
      <c r="R1110" t="s">
        <v>559</v>
      </c>
      <c r="S1110">
        <v>58.368000000000002</v>
      </c>
      <c r="T1110" s="3"/>
    </row>
    <row r="1111" spans="1:20" x14ac:dyDescent="0.3">
      <c r="A1111">
        <v>1110</v>
      </c>
      <c r="B1111" t="s">
        <v>3245</v>
      </c>
      <c r="C1111">
        <f t="shared" si="17"/>
        <v>47</v>
      </c>
      <c r="D1111" s="1">
        <v>43058</v>
      </c>
      <c r="E1111" s="1">
        <v>43063</v>
      </c>
      <c r="F1111" t="s">
        <v>46</v>
      </c>
      <c r="G1111" t="s">
        <v>152</v>
      </c>
      <c r="H1111" t="s">
        <v>153</v>
      </c>
      <c r="I1111" t="s">
        <v>22</v>
      </c>
      <c r="J1111" t="s">
        <v>23</v>
      </c>
      <c r="K1111" t="s">
        <v>180</v>
      </c>
      <c r="L1111" t="s">
        <v>100</v>
      </c>
      <c r="M1111">
        <v>77041</v>
      </c>
      <c r="N1111" t="s">
        <v>101</v>
      </c>
      <c r="O1111" t="s">
        <v>3249</v>
      </c>
      <c r="P1111" t="s">
        <v>42</v>
      </c>
      <c r="Q1111" t="s">
        <v>169</v>
      </c>
      <c r="R1111" t="s">
        <v>3250</v>
      </c>
      <c r="S1111">
        <v>40.968000000000004</v>
      </c>
      <c r="T1111" s="3"/>
    </row>
    <row r="1112" spans="1:20" x14ac:dyDescent="0.3">
      <c r="A1112">
        <v>1111</v>
      </c>
      <c r="B1112" t="s">
        <v>3245</v>
      </c>
      <c r="C1112">
        <f t="shared" si="17"/>
        <v>47</v>
      </c>
      <c r="D1112" s="1">
        <v>43058</v>
      </c>
      <c r="E1112" s="1">
        <v>43063</v>
      </c>
      <c r="F1112" t="s">
        <v>46</v>
      </c>
      <c r="G1112" t="s">
        <v>152</v>
      </c>
      <c r="H1112" t="s">
        <v>153</v>
      </c>
      <c r="I1112" t="s">
        <v>22</v>
      </c>
      <c r="J1112" t="s">
        <v>23</v>
      </c>
      <c r="K1112" t="s">
        <v>180</v>
      </c>
      <c r="L1112" t="s">
        <v>100</v>
      </c>
      <c r="M1112">
        <v>77041</v>
      </c>
      <c r="N1112" t="s">
        <v>101</v>
      </c>
      <c r="O1112" t="s">
        <v>3251</v>
      </c>
      <c r="P1112" t="s">
        <v>67</v>
      </c>
      <c r="Q1112" t="s">
        <v>68</v>
      </c>
      <c r="R1112" t="s">
        <v>3252</v>
      </c>
      <c r="S1112">
        <v>71.959999999999994</v>
      </c>
      <c r="T1112" s="3"/>
    </row>
    <row r="1113" spans="1:20" x14ac:dyDescent="0.3">
      <c r="A1113">
        <v>1112</v>
      </c>
      <c r="B1113" t="s">
        <v>3245</v>
      </c>
      <c r="C1113">
        <f t="shared" si="17"/>
        <v>47</v>
      </c>
      <c r="D1113" s="1">
        <v>43058</v>
      </c>
      <c r="E1113" s="1">
        <v>43063</v>
      </c>
      <c r="F1113" t="s">
        <v>46</v>
      </c>
      <c r="G1113" t="s">
        <v>152</v>
      </c>
      <c r="H1113" t="s">
        <v>153</v>
      </c>
      <c r="I1113" t="s">
        <v>22</v>
      </c>
      <c r="J1113" t="s">
        <v>23</v>
      </c>
      <c r="K1113" t="s">
        <v>180</v>
      </c>
      <c r="L1113" t="s">
        <v>100</v>
      </c>
      <c r="M1113">
        <v>77041</v>
      </c>
      <c r="N1113" t="s">
        <v>101</v>
      </c>
      <c r="O1113" t="s">
        <v>3253</v>
      </c>
      <c r="P1113" t="s">
        <v>42</v>
      </c>
      <c r="Q1113" t="s">
        <v>86</v>
      </c>
      <c r="R1113" t="s">
        <v>3254</v>
      </c>
      <c r="S1113">
        <v>10.368</v>
      </c>
      <c r="T1113" s="3"/>
    </row>
    <row r="1114" spans="1:20" x14ac:dyDescent="0.3">
      <c r="A1114">
        <v>1113</v>
      </c>
      <c r="B1114" t="s">
        <v>3245</v>
      </c>
      <c r="C1114">
        <f t="shared" si="17"/>
        <v>47</v>
      </c>
      <c r="D1114" s="1">
        <v>43058</v>
      </c>
      <c r="E1114" s="1">
        <v>43063</v>
      </c>
      <c r="F1114" t="s">
        <v>46</v>
      </c>
      <c r="G1114" t="s">
        <v>152</v>
      </c>
      <c r="H1114" t="s">
        <v>153</v>
      </c>
      <c r="I1114" t="s">
        <v>22</v>
      </c>
      <c r="J1114" t="s">
        <v>23</v>
      </c>
      <c r="K1114" t="s">
        <v>180</v>
      </c>
      <c r="L1114" t="s">
        <v>100</v>
      </c>
      <c r="M1114">
        <v>77041</v>
      </c>
      <c r="N1114" t="s">
        <v>101</v>
      </c>
      <c r="O1114" t="s">
        <v>442</v>
      </c>
      <c r="P1114" t="s">
        <v>42</v>
      </c>
      <c r="Q1114" t="s">
        <v>71</v>
      </c>
      <c r="R1114" t="s">
        <v>443</v>
      </c>
      <c r="S1114">
        <v>1.1919999999999999</v>
      </c>
      <c r="T1114" s="3"/>
    </row>
    <row r="1115" spans="1:20" x14ac:dyDescent="0.3">
      <c r="A1115">
        <v>1114</v>
      </c>
      <c r="B1115" t="s">
        <v>3255</v>
      </c>
      <c r="C1115">
        <f t="shared" si="17"/>
        <v>51</v>
      </c>
      <c r="D1115" s="1">
        <v>43452</v>
      </c>
      <c r="E1115" s="1">
        <v>43457</v>
      </c>
      <c r="F1115" t="s">
        <v>19</v>
      </c>
      <c r="G1115" t="s">
        <v>1329</v>
      </c>
      <c r="H1115" t="s">
        <v>1330</v>
      </c>
      <c r="I1115" t="s">
        <v>22</v>
      </c>
      <c r="J1115" t="s">
        <v>23</v>
      </c>
      <c r="K1115" t="s">
        <v>3256</v>
      </c>
      <c r="L1115" t="s">
        <v>39</v>
      </c>
      <c r="M1115">
        <v>92024</v>
      </c>
      <c r="N1115" t="s">
        <v>40</v>
      </c>
      <c r="O1115" t="s">
        <v>2753</v>
      </c>
      <c r="P1115" t="s">
        <v>42</v>
      </c>
      <c r="Q1115" t="s">
        <v>71</v>
      </c>
      <c r="R1115" t="s">
        <v>2754</v>
      </c>
      <c r="S1115">
        <v>46.671999999999997</v>
      </c>
      <c r="T1115" s="3"/>
    </row>
    <row r="1116" spans="1:20" x14ac:dyDescent="0.3">
      <c r="A1116">
        <v>1115</v>
      </c>
      <c r="B1116" t="s">
        <v>3255</v>
      </c>
      <c r="C1116">
        <f t="shared" si="17"/>
        <v>51</v>
      </c>
      <c r="D1116" s="1">
        <v>43452</v>
      </c>
      <c r="E1116" s="1">
        <v>43457</v>
      </c>
      <c r="F1116" t="s">
        <v>19</v>
      </c>
      <c r="G1116" t="s">
        <v>1329</v>
      </c>
      <c r="H1116" t="s">
        <v>1330</v>
      </c>
      <c r="I1116" t="s">
        <v>22</v>
      </c>
      <c r="J1116" t="s">
        <v>23</v>
      </c>
      <c r="K1116" t="s">
        <v>3256</v>
      </c>
      <c r="L1116" t="s">
        <v>39</v>
      </c>
      <c r="M1116">
        <v>92024</v>
      </c>
      <c r="N1116" t="s">
        <v>40</v>
      </c>
      <c r="O1116" t="s">
        <v>3257</v>
      </c>
      <c r="P1116" t="s">
        <v>28</v>
      </c>
      <c r="Q1116" t="s">
        <v>29</v>
      </c>
      <c r="R1116" t="s">
        <v>3258</v>
      </c>
      <c r="S1116">
        <v>119.833</v>
      </c>
      <c r="T1116" s="3"/>
    </row>
    <row r="1117" spans="1:20" x14ac:dyDescent="0.3">
      <c r="A1117">
        <v>1116</v>
      </c>
      <c r="B1117" t="s">
        <v>3255</v>
      </c>
      <c r="C1117">
        <f t="shared" si="17"/>
        <v>51</v>
      </c>
      <c r="D1117" s="1">
        <v>43452</v>
      </c>
      <c r="E1117" s="1">
        <v>43457</v>
      </c>
      <c r="F1117" t="s">
        <v>19</v>
      </c>
      <c r="G1117" t="s">
        <v>1329</v>
      </c>
      <c r="H1117" t="s">
        <v>1330</v>
      </c>
      <c r="I1117" t="s">
        <v>22</v>
      </c>
      <c r="J1117" t="s">
        <v>23</v>
      </c>
      <c r="K1117" t="s">
        <v>3256</v>
      </c>
      <c r="L1117" t="s">
        <v>39</v>
      </c>
      <c r="M1117">
        <v>92024</v>
      </c>
      <c r="N1117" t="s">
        <v>40</v>
      </c>
      <c r="O1117" t="s">
        <v>2354</v>
      </c>
      <c r="P1117" t="s">
        <v>67</v>
      </c>
      <c r="Q1117" t="s">
        <v>157</v>
      </c>
      <c r="R1117" t="s">
        <v>2355</v>
      </c>
      <c r="S1117">
        <v>119.98</v>
      </c>
      <c r="T1117" s="3"/>
    </row>
    <row r="1118" spans="1:20" x14ac:dyDescent="0.3">
      <c r="A1118">
        <v>1117</v>
      </c>
      <c r="B1118" t="s">
        <v>3259</v>
      </c>
      <c r="C1118">
        <f t="shared" si="17"/>
        <v>29</v>
      </c>
      <c r="D1118" s="1">
        <v>42938</v>
      </c>
      <c r="E1118" s="1">
        <v>42940</v>
      </c>
      <c r="F1118" t="s">
        <v>19</v>
      </c>
      <c r="G1118" t="s">
        <v>3260</v>
      </c>
      <c r="H1118" t="s">
        <v>3261</v>
      </c>
      <c r="I1118" t="s">
        <v>37</v>
      </c>
      <c r="J1118" t="s">
        <v>23</v>
      </c>
      <c r="K1118" t="s">
        <v>123</v>
      </c>
      <c r="L1118" t="s">
        <v>39</v>
      </c>
      <c r="M1118">
        <v>94110</v>
      </c>
      <c r="N1118" t="s">
        <v>40</v>
      </c>
      <c r="O1118" t="s">
        <v>1441</v>
      </c>
      <c r="P1118" t="s">
        <v>42</v>
      </c>
      <c r="Q1118" t="s">
        <v>43</v>
      </c>
      <c r="R1118" t="s">
        <v>1442</v>
      </c>
      <c r="S1118">
        <v>6.3</v>
      </c>
      <c r="T1118" s="3"/>
    </row>
    <row r="1119" spans="1:20" x14ac:dyDescent="0.3">
      <c r="A1119">
        <v>1118</v>
      </c>
      <c r="B1119" t="s">
        <v>3262</v>
      </c>
      <c r="C1119">
        <f t="shared" si="17"/>
        <v>37</v>
      </c>
      <c r="D1119" s="1">
        <v>42617</v>
      </c>
      <c r="E1119" s="1">
        <v>42621</v>
      </c>
      <c r="F1119" t="s">
        <v>46</v>
      </c>
      <c r="G1119" t="s">
        <v>3263</v>
      </c>
      <c r="H1119" t="s">
        <v>3264</v>
      </c>
      <c r="I1119" t="s">
        <v>22</v>
      </c>
      <c r="J1119" t="s">
        <v>23</v>
      </c>
      <c r="K1119" t="s">
        <v>3265</v>
      </c>
      <c r="L1119" t="s">
        <v>1271</v>
      </c>
      <c r="M1119">
        <v>30076</v>
      </c>
      <c r="N1119" t="s">
        <v>26</v>
      </c>
      <c r="O1119" t="s">
        <v>1250</v>
      </c>
      <c r="P1119" t="s">
        <v>42</v>
      </c>
      <c r="Q1119" t="s">
        <v>86</v>
      </c>
      <c r="R1119" t="s">
        <v>1443</v>
      </c>
      <c r="S1119">
        <v>279.89999999999998</v>
      </c>
      <c r="T1119" s="3"/>
    </row>
    <row r="1120" spans="1:20" x14ac:dyDescent="0.3">
      <c r="A1120">
        <v>1119</v>
      </c>
      <c r="B1120" t="s">
        <v>3262</v>
      </c>
      <c r="C1120">
        <f t="shared" si="17"/>
        <v>37</v>
      </c>
      <c r="D1120" s="1">
        <v>42617</v>
      </c>
      <c r="E1120" s="1">
        <v>42621</v>
      </c>
      <c r="F1120" t="s">
        <v>46</v>
      </c>
      <c r="G1120" t="s">
        <v>3263</v>
      </c>
      <c r="H1120" t="s">
        <v>3264</v>
      </c>
      <c r="I1120" t="s">
        <v>22</v>
      </c>
      <c r="J1120" t="s">
        <v>23</v>
      </c>
      <c r="K1120" t="s">
        <v>3265</v>
      </c>
      <c r="L1120" t="s">
        <v>1271</v>
      </c>
      <c r="M1120">
        <v>30076</v>
      </c>
      <c r="N1120" t="s">
        <v>26</v>
      </c>
      <c r="O1120" t="s">
        <v>2707</v>
      </c>
      <c r="P1120" t="s">
        <v>67</v>
      </c>
      <c r="Q1120" t="s">
        <v>157</v>
      </c>
      <c r="R1120" t="s">
        <v>2708</v>
      </c>
      <c r="S1120">
        <v>619.95000000000005</v>
      </c>
      <c r="T1120" s="3"/>
    </row>
    <row r="1121" spans="1:20" x14ac:dyDescent="0.3">
      <c r="A1121">
        <v>1120</v>
      </c>
      <c r="B1121" t="s">
        <v>3262</v>
      </c>
      <c r="C1121">
        <f t="shared" si="17"/>
        <v>37</v>
      </c>
      <c r="D1121" s="1">
        <v>42617</v>
      </c>
      <c r="E1121" s="1">
        <v>42621</v>
      </c>
      <c r="F1121" t="s">
        <v>46</v>
      </c>
      <c r="G1121" t="s">
        <v>3263</v>
      </c>
      <c r="H1121" t="s">
        <v>3264</v>
      </c>
      <c r="I1121" t="s">
        <v>22</v>
      </c>
      <c r="J1121" t="s">
        <v>23</v>
      </c>
      <c r="K1121" t="s">
        <v>3265</v>
      </c>
      <c r="L1121" t="s">
        <v>1271</v>
      </c>
      <c r="M1121">
        <v>30076</v>
      </c>
      <c r="N1121" t="s">
        <v>26</v>
      </c>
      <c r="O1121" t="s">
        <v>3266</v>
      </c>
      <c r="P1121" t="s">
        <v>42</v>
      </c>
      <c r="Q1121" t="s">
        <v>86</v>
      </c>
      <c r="R1121" t="s">
        <v>3267</v>
      </c>
      <c r="S1121">
        <v>4.3600000000000003</v>
      </c>
      <c r="T1121" s="3"/>
    </row>
    <row r="1122" spans="1:20" x14ac:dyDescent="0.3">
      <c r="A1122">
        <v>1121</v>
      </c>
      <c r="B1122" t="s">
        <v>3262</v>
      </c>
      <c r="C1122">
        <f t="shared" si="17"/>
        <v>37</v>
      </c>
      <c r="D1122" s="1">
        <v>42617</v>
      </c>
      <c r="E1122" s="1">
        <v>42621</v>
      </c>
      <c r="F1122" t="s">
        <v>46</v>
      </c>
      <c r="G1122" t="s">
        <v>3263</v>
      </c>
      <c r="H1122" t="s">
        <v>3264</v>
      </c>
      <c r="I1122" t="s">
        <v>22</v>
      </c>
      <c r="J1122" t="s">
        <v>23</v>
      </c>
      <c r="K1122" t="s">
        <v>3265</v>
      </c>
      <c r="L1122" t="s">
        <v>1271</v>
      </c>
      <c r="M1122">
        <v>30076</v>
      </c>
      <c r="N1122" t="s">
        <v>26</v>
      </c>
      <c r="O1122" t="s">
        <v>2578</v>
      </c>
      <c r="P1122" t="s">
        <v>42</v>
      </c>
      <c r="Q1122" t="s">
        <v>169</v>
      </c>
      <c r="R1122" t="s">
        <v>2579</v>
      </c>
      <c r="S1122">
        <v>15.28</v>
      </c>
      <c r="T1122" s="3"/>
    </row>
    <row r="1123" spans="1:20" x14ac:dyDescent="0.3">
      <c r="A1123">
        <v>1122</v>
      </c>
      <c r="B1123" t="s">
        <v>3268</v>
      </c>
      <c r="C1123">
        <f t="shared" si="17"/>
        <v>4</v>
      </c>
      <c r="D1123" s="1">
        <v>42024</v>
      </c>
      <c r="E1123" s="1">
        <v>42030</v>
      </c>
      <c r="F1123" t="s">
        <v>46</v>
      </c>
      <c r="G1123" t="s">
        <v>2756</v>
      </c>
      <c r="H1123" t="s">
        <v>2757</v>
      </c>
      <c r="I1123" t="s">
        <v>22</v>
      </c>
      <c r="J1123" t="s">
        <v>23</v>
      </c>
      <c r="K1123" t="s">
        <v>3269</v>
      </c>
      <c r="L1123" t="s">
        <v>1708</v>
      </c>
      <c r="M1123">
        <v>72401</v>
      </c>
      <c r="N1123" t="s">
        <v>26</v>
      </c>
      <c r="O1123" t="s">
        <v>3270</v>
      </c>
      <c r="P1123" t="s">
        <v>67</v>
      </c>
      <c r="Q1123" t="s">
        <v>68</v>
      </c>
      <c r="R1123" t="s">
        <v>3271</v>
      </c>
      <c r="S1123">
        <v>699.93</v>
      </c>
      <c r="T1123" s="3"/>
    </row>
    <row r="1124" spans="1:20" x14ac:dyDescent="0.3">
      <c r="A1124">
        <v>1123</v>
      </c>
      <c r="B1124" t="s">
        <v>3268</v>
      </c>
      <c r="C1124">
        <f t="shared" si="17"/>
        <v>4</v>
      </c>
      <c r="D1124" s="1">
        <v>42024</v>
      </c>
      <c r="E1124" s="1">
        <v>42030</v>
      </c>
      <c r="F1124" t="s">
        <v>46</v>
      </c>
      <c r="G1124" t="s">
        <v>2756</v>
      </c>
      <c r="H1124" t="s">
        <v>2757</v>
      </c>
      <c r="I1124" t="s">
        <v>22</v>
      </c>
      <c r="J1124" t="s">
        <v>23</v>
      </c>
      <c r="K1124" t="s">
        <v>3269</v>
      </c>
      <c r="L1124" t="s">
        <v>1708</v>
      </c>
      <c r="M1124">
        <v>72401</v>
      </c>
      <c r="N1124" t="s">
        <v>26</v>
      </c>
      <c r="O1124" t="s">
        <v>3272</v>
      </c>
      <c r="P1124" t="s">
        <v>42</v>
      </c>
      <c r="Q1124" t="s">
        <v>64</v>
      </c>
      <c r="R1124" t="s">
        <v>3273</v>
      </c>
      <c r="S1124">
        <v>22.96</v>
      </c>
      <c r="T1124" s="3"/>
    </row>
    <row r="1125" spans="1:20" x14ac:dyDescent="0.3">
      <c r="A1125">
        <v>1124</v>
      </c>
      <c r="B1125" t="s">
        <v>3268</v>
      </c>
      <c r="C1125">
        <f t="shared" si="17"/>
        <v>4</v>
      </c>
      <c r="D1125" s="1">
        <v>42024</v>
      </c>
      <c r="E1125" s="1">
        <v>42030</v>
      </c>
      <c r="F1125" t="s">
        <v>46</v>
      </c>
      <c r="G1125" t="s">
        <v>2756</v>
      </c>
      <c r="H1125" t="s">
        <v>2757</v>
      </c>
      <c r="I1125" t="s">
        <v>22</v>
      </c>
      <c r="J1125" t="s">
        <v>23</v>
      </c>
      <c r="K1125" t="s">
        <v>3269</v>
      </c>
      <c r="L1125" t="s">
        <v>1708</v>
      </c>
      <c r="M1125">
        <v>72401</v>
      </c>
      <c r="N1125" t="s">
        <v>26</v>
      </c>
      <c r="O1125" t="s">
        <v>348</v>
      </c>
      <c r="P1125" t="s">
        <v>28</v>
      </c>
      <c r="Q1125" t="s">
        <v>61</v>
      </c>
      <c r="R1125" t="s">
        <v>349</v>
      </c>
      <c r="S1125">
        <v>38.6</v>
      </c>
      <c r="T1125" s="3"/>
    </row>
    <row r="1126" spans="1:20" x14ac:dyDescent="0.3">
      <c r="A1126">
        <v>1125</v>
      </c>
      <c r="B1126" t="s">
        <v>3268</v>
      </c>
      <c r="C1126">
        <f t="shared" si="17"/>
        <v>4</v>
      </c>
      <c r="D1126" s="1">
        <v>42024</v>
      </c>
      <c r="E1126" s="1">
        <v>42030</v>
      </c>
      <c r="F1126" t="s">
        <v>46</v>
      </c>
      <c r="G1126" t="s">
        <v>2756</v>
      </c>
      <c r="H1126" t="s">
        <v>2757</v>
      </c>
      <c r="I1126" t="s">
        <v>22</v>
      </c>
      <c r="J1126" t="s">
        <v>23</v>
      </c>
      <c r="K1126" t="s">
        <v>3269</v>
      </c>
      <c r="L1126" t="s">
        <v>1708</v>
      </c>
      <c r="M1126">
        <v>72401</v>
      </c>
      <c r="N1126" t="s">
        <v>26</v>
      </c>
      <c r="O1126" t="s">
        <v>1757</v>
      </c>
      <c r="P1126" t="s">
        <v>42</v>
      </c>
      <c r="Q1126" t="s">
        <v>64</v>
      </c>
      <c r="R1126" t="s">
        <v>1758</v>
      </c>
      <c r="S1126">
        <v>6.63</v>
      </c>
      <c r="T1126" s="3"/>
    </row>
    <row r="1127" spans="1:20" x14ac:dyDescent="0.3">
      <c r="A1127">
        <v>1126</v>
      </c>
      <c r="B1127" t="s">
        <v>3268</v>
      </c>
      <c r="C1127">
        <f t="shared" si="17"/>
        <v>4</v>
      </c>
      <c r="D1127" s="1">
        <v>42024</v>
      </c>
      <c r="E1127" s="1">
        <v>42030</v>
      </c>
      <c r="F1127" t="s">
        <v>46</v>
      </c>
      <c r="G1127" t="s">
        <v>2756</v>
      </c>
      <c r="H1127" t="s">
        <v>2757</v>
      </c>
      <c r="I1127" t="s">
        <v>22</v>
      </c>
      <c r="J1127" t="s">
        <v>23</v>
      </c>
      <c r="K1127" t="s">
        <v>3269</v>
      </c>
      <c r="L1127" t="s">
        <v>1708</v>
      </c>
      <c r="M1127">
        <v>72401</v>
      </c>
      <c r="N1127" t="s">
        <v>26</v>
      </c>
      <c r="O1127" t="s">
        <v>3274</v>
      </c>
      <c r="P1127" t="s">
        <v>42</v>
      </c>
      <c r="Q1127" t="s">
        <v>169</v>
      </c>
      <c r="R1127" t="s">
        <v>667</v>
      </c>
      <c r="S1127">
        <v>23.34</v>
      </c>
      <c r="T1127" s="3"/>
    </row>
    <row r="1128" spans="1:20" x14ac:dyDescent="0.3">
      <c r="A1128">
        <v>1127</v>
      </c>
      <c r="B1128" t="s">
        <v>3268</v>
      </c>
      <c r="C1128">
        <f t="shared" si="17"/>
        <v>4</v>
      </c>
      <c r="D1128" s="1">
        <v>42024</v>
      </c>
      <c r="E1128" s="1">
        <v>42030</v>
      </c>
      <c r="F1128" t="s">
        <v>46</v>
      </c>
      <c r="G1128" t="s">
        <v>2756</v>
      </c>
      <c r="H1128" t="s">
        <v>2757</v>
      </c>
      <c r="I1128" t="s">
        <v>22</v>
      </c>
      <c r="J1128" t="s">
        <v>23</v>
      </c>
      <c r="K1128" t="s">
        <v>3269</v>
      </c>
      <c r="L1128" t="s">
        <v>1708</v>
      </c>
      <c r="M1128">
        <v>72401</v>
      </c>
      <c r="N1128" t="s">
        <v>26</v>
      </c>
      <c r="O1128" t="s">
        <v>1589</v>
      </c>
      <c r="P1128" t="s">
        <v>28</v>
      </c>
      <c r="Q1128" t="s">
        <v>32</v>
      </c>
      <c r="R1128" t="s">
        <v>1590</v>
      </c>
      <c r="S1128">
        <v>1067.94</v>
      </c>
      <c r="T1128" s="3"/>
    </row>
    <row r="1129" spans="1:20" x14ac:dyDescent="0.3">
      <c r="A1129">
        <v>1128</v>
      </c>
      <c r="B1129" t="s">
        <v>3275</v>
      </c>
      <c r="C1129">
        <f t="shared" si="17"/>
        <v>10</v>
      </c>
      <c r="D1129" s="1">
        <v>42431</v>
      </c>
      <c r="E1129" s="1">
        <v>42436</v>
      </c>
      <c r="F1129" t="s">
        <v>46</v>
      </c>
      <c r="G1129" t="s">
        <v>471</v>
      </c>
      <c r="H1129" t="s">
        <v>472</v>
      </c>
      <c r="I1129" t="s">
        <v>98</v>
      </c>
      <c r="J1129" t="s">
        <v>23</v>
      </c>
      <c r="K1129" t="s">
        <v>1465</v>
      </c>
      <c r="L1129" t="s">
        <v>250</v>
      </c>
      <c r="M1129">
        <v>47374</v>
      </c>
      <c r="N1129" t="s">
        <v>101</v>
      </c>
      <c r="O1129" t="s">
        <v>1568</v>
      </c>
      <c r="P1129" t="s">
        <v>42</v>
      </c>
      <c r="Q1129" t="s">
        <v>64</v>
      </c>
      <c r="R1129" t="s">
        <v>1569</v>
      </c>
      <c r="S1129">
        <v>10.16</v>
      </c>
      <c r="T1129" s="3"/>
    </row>
    <row r="1130" spans="1:20" x14ac:dyDescent="0.3">
      <c r="A1130">
        <v>1129</v>
      </c>
      <c r="B1130" t="s">
        <v>3275</v>
      </c>
      <c r="C1130">
        <f t="shared" si="17"/>
        <v>10</v>
      </c>
      <c r="D1130" s="1">
        <v>42431</v>
      </c>
      <c r="E1130" s="1">
        <v>42436</v>
      </c>
      <c r="F1130" t="s">
        <v>46</v>
      </c>
      <c r="G1130" t="s">
        <v>471</v>
      </c>
      <c r="H1130" t="s">
        <v>472</v>
      </c>
      <c r="I1130" t="s">
        <v>98</v>
      </c>
      <c r="J1130" t="s">
        <v>23</v>
      </c>
      <c r="K1130" t="s">
        <v>1465</v>
      </c>
      <c r="L1130" t="s">
        <v>250</v>
      </c>
      <c r="M1130">
        <v>47374</v>
      </c>
      <c r="N1130" t="s">
        <v>101</v>
      </c>
      <c r="O1130" t="s">
        <v>2424</v>
      </c>
      <c r="P1130" t="s">
        <v>42</v>
      </c>
      <c r="Q1130" t="s">
        <v>169</v>
      </c>
      <c r="R1130" t="s">
        <v>2425</v>
      </c>
      <c r="S1130">
        <v>101.88</v>
      </c>
      <c r="T1130" s="3"/>
    </row>
    <row r="1131" spans="1:20" x14ac:dyDescent="0.3">
      <c r="A1131">
        <v>1130</v>
      </c>
      <c r="B1131" t="s">
        <v>3276</v>
      </c>
      <c r="C1131">
        <f t="shared" si="17"/>
        <v>15</v>
      </c>
      <c r="D1131" s="1">
        <v>42837</v>
      </c>
      <c r="E1131" s="1">
        <v>42841</v>
      </c>
      <c r="F1131" t="s">
        <v>46</v>
      </c>
      <c r="G1131" t="s">
        <v>1787</v>
      </c>
      <c r="H1131" t="s">
        <v>1788</v>
      </c>
      <c r="I1131" t="s">
        <v>22</v>
      </c>
      <c r="J1131" t="s">
        <v>23</v>
      </c>
      <c r="K1131" t="s">
        <v>314</v>
      </c>
      <c r="L1131" t="s">
        <v>315</v>
      </c>
      <c r="M1131">
        <v>22153</v>
      </c>
      <c r="N1131" t="s">
        <v>26</v>
      </c>
      <c r="O1131" t="s">
        <v>3277</v>
      </c>
      <c r="P1131" t="s">
        <v>28</v>
      </c>
      <c r="Q1131" t="s">
        <v>52</v>
      </c>
      <c r="R1131" t="s">
        <v>3278</v>
      </c>
      <c r="S1131">
        <v>343.92</v>
      </c>
      <c r="T1131" s="3"/>
    </row>
    <row r="1132" spans="1:20" x14ac:dyDescent="0.3">
      <c r="A1132">
        <v>1131</v>
      </c>
      <c r="B1132" t="s">
        <v>3276</v>
      </c>
      <c r="C1132">
        <f t="shared" si="17"/>
        <v>15</v>
      </c>
      <c r="D1132" s="1">
        <v>42837</v>
      </c>
      <c r="E1132" s="1">
        <v>42841</v>
      </c>
      <c r="F1132" t="s">
        <v>46</v>
      </c>
      <c r="G1132" t="s">
        <v>1787</v>
      </c>
      <c r="H1132" t="s">
        <v>1788</v>
      </c>
      <c r="I1132" t="s">
        <v>22</v>
      </c>
      <c r="J1132" t="s">
        <v>23</v>
      </c>
      <c r="K1132" t="s">
        <v>314</v>
      </c>
      <c r="L1132" t="s">
        <v>315</v>
      </c>
      <c r="M1132">
        <v>22153</v>
      </c>
      <c r="N1132" t="s">
        <v>26</v>
      </c>
      <c r="O1132" t="s">
        <v>3279</v>
      </c>
      <c r="P1132" t="s">
        <v>42</v>
      </c>
      <c r="Q1132" t="s">
        <v>86</v>
      </c>
      <c r="R1132" t="s">
        <v>3280</v>
      </c>
      <c r="S1132">
        <v>40.99</v>
      </c>
      <c r="T1132" s="3"/>
    </row>
    <row r="1133" spans="1:20" x14ac:dyDescent="0.3">
      <c r="A1133">
        <v>1132</v>
      </c>
      <c r="B1133" t="s">
        <v>3276</v>
      </c>
      <c r="C1133">
        <f t="shared" si="17"/>
        <v>15</v>
      </c>
      <c r="D1133" s="1">
        <v>42837</v>
      </c>
      <c r="E1133" s="1">
        <v>42841</v>
      </c>
      <c r="F1133" t="s">
        <v>46</v>
      </c>
      <c r="G1133" t="s">
        <v>1787</v>
      </c>
      <c r="H1133" t="s">
        <v>1788</v>
      </c>
      <c r="I1133" t="s">
        <v>22</v>
      </c>
      <c r="J1133" t="s">
        <v>23</v>
      </c>
      <c r="K1133" t="s">
        <v>314</v>
      </c>
      <c r="L1133" t="s">
        <v>315</v>
      </c>
      <c r="M1133">
        <v>22153</v>
      </c>
      <c r="N1133" t="s">
        <v>26</v>
      </c>
      <c r="O1133" t="s">
        <v>522</v>
      </c>
      <c r="P1133" t="s">
        <v>42</v>
      </c>
      <c r="Q1133" t="s">
        <v>169</v>
      </c>
      <c r="R1133" t="s">
        <v>523</v>
      </c>
      <c r="S1133">
        <v>63.9</v>
      </c>
      <c r="T1133" s="3"/>
    </row>
    <row r="1134" spans="1:20" x14ac:dyDescent="0.3">
      <c r="A1134">
        <v>1133</v>
      </c>
      <c r="B1134" t="s">
        <v>3281</v>
      </c>
      <c r="C1134">
        <f t="shared" si="17"/>
        <v>49</v>
      </c>
      <c r="D1134" s="1">
        <v>43075</v>
      </c>
      <c r="E1134" s="1">
        <v>43076</v>
      </c>
      <c r="F1134" t="s">
        <v>184</v>
      </c>
      <c r="G1134" t="s">
        <v>509</v>
      </c>
      <c r="H1134" t="s">
        <v>510</v>
      </c>
      <c r="I1134" t="s">
        <v>37</v>
      </c>
      <c r="J1134" t="s">
        <v>23</v>
      </c>
      <c r="K1134" t="s">
        <v>3282</v>
      </c>
      <c r="L1134" t="s">
        <v>39</v>
      </c>
      <c r="M1134">
        <v>94509</v>
      </c>
      <c r="N1134" t="s">
        <v>40</v>
      </c>
      <c r="O1134" t="s">
        <v>1056</v>
      </c>
      <c r="P1134" t="s">
        <v>42</v>
      </c>
      <c r="Q1134" t="s">
        <v>86</v>
      </c>
      <c r="R1134" t="s">
        <v>1057</v>
      </c>
      <c r="S1134">
        <v>19.440000000000001</v>
      </c>
      <c r="T1134" s="3"/>
    </row>
    <row r="1135" spans="1:20" x14ac:dyDescent="0.3">
      <c r="A1135">
        <v>1134</v>
      </c>
      <c r="B1135" t="s">
        <v>3283</v>
      </c>
      <c r="C1135">
        <f t="shared" si="17"/>
        <v>23</v>
      </c>
      <c r="D1135" s="1">
        <v>42891</v>
      </c>
      <c r="E1135" s="1">
        <v>42895</v>
      </c>
      <c r="F1135" t="s">
        <v>46</v>
      </c>
      <c r="G1135" t="s">
        <v>1611</v>
      </c>
      <c r="H1135" t="s">
        <v>1612</v>
      </c>
      <c r="I1135" t="s">
        <v>98</v>
      </c>
      <c r="J1135" t="s">
        <v>23</v>
      </c>
      <c r="K1135" t="s">
        <v>142</v>
      </c>
      <c r="L1135" t="s">
        <v>143</v>
      </c>
      <c r="M1135">
        <v>19134</v>
      </c>
      <c r="N1135" t="s">
        <v>144</v>
      </c>
      <c r="O1135" t="s">
        <v>213</v>
      </c>
      <c r="P1135" t="s">
        <v>42</v>
      </c>
      <c r="Q1135" t="s">
        <v>55</v>
      </c>
      <c r="R1135" t="s">
        <v>214</v>
      </c>
      <c r="S1135">
        <v>124.608</v>
      </c>
      <c r="T1135" s="3"/>
    </row>
    <row r="1136" spans="1:20" x14ac:dyDescent="0.3">
      <c r="A1136">
        <v>1135</v>
      </c>
      <c r="B1136" t="s">
        <v>3283</v>
      </c>
      <c r="C1136">
        <f t="shared" si="17"/>
        <v>23</v>
      </c>
      <c r="D1136" s="1">
        <v>42891</v>
      </c>
      <c r="E1136" s="1">
        <v>42895</v>
      </c>
      <c r="F1136" t="s">
        <v>46</v>
      </c>
      <c r="G1136" t="s">
        <v>1611</v>
      </c>
      <c r="H1136" t="s">
        <v>1612</v>
      </c>
      <c r="I1136" t="s">
        <v>98</v>
      </c>
      <c r="J1136" t="s">
        <v>23</v>
      </c>
      <c r="K1136" t="s">
        <v>142</v>
      </c>
      <c r="L1136" t="s">
        <v>143</v>
      </c>
      <c r="M1136">
        <v>19134</v>
      </c>
      <c r="N1136" t="s">
        <v>144</v>
      </c>
      <c r="O1136" t="s">
        <v>3284</v>
      </c>
      <c r="P1136" t="s">
        <v>42</v>
      </c>
      <c r="Q1136" t="s">
        <v>43</v>
      </c>
      <c r="R1136" t="s">
        <v>3285</v>
      </c>
      <c r="S1136">
        <v>7.56</v>
      </c>
      <c r="T1136" s="3"/>
    </row>
    <row r="1137" spans="1:20" x14ac:dyDescent="0.3">
      <c r="A1137">
        <v>1136</v>
      </c>
      <c r="B1137" t="s">
        <v>3286</v>
      </c>
      <c r="C1137">
        <f t="shared" si="17"/>
        <v>50</v>
      </c>
      <c r="D1137" s="1">
        <v>43080</v>
      </c>
      <c r="E1137" s="1">
        <v>43080</v>
      </c>
      <c r="F1137" t="s">
        <v>1289</v>
      </c>
      <c r="G1137" t="s">
        <v>1991</v>
      </c>
      <c r="H1137" t="s">
        <v>1992</v>
      </c>
      <c r="I1137" t="s">
        <v>22</v>
      </c>
      <c r="J1137" t="s">
        <v>23</v>
      </c>
      <c r="K1137" t="s">
        <v>3287</v>
      </c>
      <c r="L1137" t="s">
        <v>50</v>
      </c>
      <c r="M1137">
        <v>33030</v>
      </c>
      <c r="N1137" t="s">
        <v>26</v>
      </c>
      <c r="O1137" t="s">
        <v>3288</v>
      </c>
      <c r="P1137" t="s">
        <v>42</v>
      </c>
      <c r="Q1137" t="s">
        <v>55</v>
      </c>
      <c r="R1137" t="s">
        <v>3289</v>
      </c>
      <c r="S1137">
        <v>85.224000000000004</v>
      </c>
      <c r="T1137" s="3"/>
    </row>
    <row r="1138" spans="1:20" x14ac:dyDescent="0.3">
      <c r="A1138">
        <v>1137</v>
      </c>
      <c r="B1138" t="s">
        <v>3290</v>
      </c>
      <c r="C1138">
        <f t="shared" si="17"/>
        <v>46</v>
      </c>
      <c r="D1138" s="1">
        <v>43051</v>
      </c>
      <c r="E1138" s="1">
        <v>43054</v>
      </c>
      <c r="F1138" t="s">
        <v>19</v>
      </c>
      <c r="G1138" t="s">
        <v>3291</v>
      </c>
      <c r="H1138" t="s">
        <v>3292</v>
      </c>
      <c r="I1138" t="s">
        <v>37</v>
      </c>
      <c r="J1138" t="s">
        <v>23</v>
      </c>
      <c r="K1138" t="s">
        <v>3293</v>
      </c>
      <c r="L1138" t="s">
        <v>250</v>
      </c>
      <c r="M1138">
        <v>46350</v>
      </c>
      <c r="N1138" t="s">
        <v>101</v>
      </c>
      <c r="O1138" t="s">
        <v>3294</v>
      </c>
      <c r="P1138" t="s">
        <v>42</v>
      </c>
      <c r="Q1138" t="s">
        <v>169</v>
      </c>
      <c r="R1138" t="s">
        <v>3295</v>
      </c>
      <c r="S1138">
        <v>287.52</v>
      </c>
      <c r="T1138" s="3"/>
    </row>
    <row r="1139" spans="1:20" x14ac:dyDescent="0.3">
      <c r="A1139">
        <v>1138</v>
      </c>
      <c r="B1139" t="s">
        <v>3290</v>
      </c>
      <c r="C1139">
        <f t="shared" si="17"/>
        <v>46</v>
      </c>
      <c r="D1139" s="1">
        <v>43051</v>
      </c>
      <c r="E1139" s="1">
        <v>43054</v>
      </c>
      <c r="F1139" t="s">
        <v>19</v>
      </c>
      <c r="G1139" t="s">
        <v>3291</v>
      </c>
      <c r="H1139" t="s">
        <v>3292</v>
      </c>
      <c r="I1139" t="s">
        <v>37</v>
      </c>
      <c r="J1139" t="s">
        <v>23</v>
      </c>
      <c r="K1139" t="s">
        <v>3293</v>
      </c>
      <c r="L1139" t="s">
        <v>250</v>
      </c>
      <c r="M1139">
        <v>46350</v>
      </c>
      <c r="N1139" t="s">
        <v>101</v>
      </c>
      <c r="O1139" t="s">
        <v>2138</v>
      </c>
      <c r="P1139" t="s">
        <v>42</v>
      </c>
      <c r="Q1139" t="s">
        <v>74</v>
      </c>
      <c r="R1139" t="s">
        <v>2139</v>
      </c>
      <c r="S1139">
        <v>37.68</v>
      </c>
      <c r="T1139" s="3"/>
    </row>
    <row r="1140" spans="1:20" x14ac:dyDescent="0.3">
      <c r="A1140">
        <v>1139</v>
      </c>
      <c r="B1140" t="s">
        <v>3290</v>
      </c>
      <c r="C1140">
        <f t="shared" si="17"/>
        <v>46</v>
      </c>
      <c r="D1140" s="1">
        <v>43051</v>
      </c>
      <c r="E1140" s="1">
        <v>43054</v>
      </c>
      <c r="F1140" t="s">
        <v>19</v>
      </c>
      <c r="G1140" t="s">
        <v>3291</v>
      </c>
      <c r="H1140" t="s">
        <v>3292</v>
      </c>
      <c r="I1140" t="s">
        <v>37</v>
      </c>
      <c r="J1140" t="s">
        <v>23</v>
      </c>
      <c r="K1140" t="s">
        <v>3293</v>
      </c>
      <c r="L1140" t="s">
        <v>250</v>
      </c>
      <c r="M1140">
        <v>46350</v>
      </c>
      <c r="N1140" t="s">
        <v>101</v>
      </c>
      <c r="O1140" t="s">
        <v>3296</v>
      </c>
      <c r="P1140" t="s">
        <v>42</v>
      </c>
      <c r="Q1140" t="s">
        <v>86</v>
      </c>
      <c r="R1140" t="s">
        <v>3297</v>
      </c>
      <c r="S1140">
        <v>19.98</v>
      </c>
      <c r="T1140" s="3"/>
    </row>
    <row r="1141" spans="1:20" x14ac:dyDescent="0.3">
      <c r="A1141">
        <v>1140</v>
      </c>
      <c r="B1141" t="s">
        <v>3290</v>
      </c>
      <c r="C1141">
        <f t="shared" si="17"/>
        <v>46</v>
      </c>
      <c r="D1141" s="1">
        <v>43051</v>
      </c>
      <c r="E1141" s="1">
        <v>43054</v>
      </c>
      <c r="F1141" t="s">
        <v>19</v>
      </c>
      <c r="G1141" t="s">
        <v>3291</v>
      </c>
      <c r="H1141" t="s">
        <v>3292</v>
      </c>
      <c r="I1141" t="s">
        <v>37</v>
      </c>
      <c r="J1141" t="s">
        <v>23</v>
      </c>
      <c r="K1141" t="s">
        <v>3293</v>
      </c>
      <c r="L1141" t="s">
        <v>250</v>
      </c>
      <c r="M1141">
        <v>46350</v>
      </c>
      <c r="N1141" t="s">
        <v>101</v>
      </c>
      <c r="O1141" t="s">
        <v>1943</v>
      </c>
      <c r="P1141" t="s">
        <v>42</v>
      </c>
      <c r="Q1141" t="s">
        <v>64</v>
      </c>
      <c r="R1141" t="s">
        <v>1944</v>
      </c>
      <c r="S1141">
        <v>20.58</v>
      </c>
      <c r="T1141" s="3"/>
    </row>
    <row r="1142" spans="1:20" x14ac:dyDescent="0.3">
      <c r="A1142">
        <v>1141</v>
      </c>
      <c r="B1142" t="s">
        <v>3290</v>
      </c>
      <c r="C1142">
        <f t="shared" si="17"/>
        <v>46</v>
      </c>
      <c r="D1142" s="1">
        <v>43051</v>
      </c>
      <c r="E1142" s="1">
        <v>43054</v>
      </c>
      <c r="F1142" t="s">
        <v>19</v>
      </c>
      <c r="G1142" t="s">
        <v>3291</v>
      </c>
      <c r="H1142" t="s">
        <v>3292</v>
      </c>
      <c r="I1142" t="s">
        <v>37</v>
      </c>
      <c r="J1142" t="s">
        <v>23</v>
      </c>
      <c r="K1142" t="s">
        <v>3293</v>
      </c>
      <c r="L1142" t="s">
        <v>250</v>
      </c>
      <c r="M1142">
        <v>46350</v>
      </c>
      <c r="N1142" t="s">
        <v>101</v>
      </c>
      <c r="O1142" t="s">
        <v>3298</v>
      </c>
      <c r="P1142" t="s">
        <v>42</v>
      </c>
      <c r="Q1142" t="s">
        <v>71</v>
      </c>
      <c r="R1142" t="s">
        <v>3299</v>
      </c>
      <c r="S1142">
        <v>17.38</v>
      </c>
      <c r="T1142" s="3"/>
    </row>
    <row r="1143" spans="1:20" x14ac:dyDescent="0.3">
      <c r="A1143">
        <v>1142</v>
      </c>
      <c r="B1143" t="s">
        <v>3300</v>
      </c>
      <c r="C1143">
        <f t="shared" si="17"/>
        <v>40</v>
      </c>
      <c r="D1143" s="1">
        <v>42276</v>
      </c>
      <c r="E1143" s="1">
        <v>42280</v>
      </c>
      <c r="F1143" t="s">
        <v>46</v>
      </c>
      <c r="G1143" t="s">
        <v>2288</v>
      </c>
      <c r="H1143" t="s">
        <v>2289</v>
      </c>
      <c r="I1143" t="s">
        <v>22</v>
      </c>
      <c r="J1143" t="s">
        <v>23</v>
      </c>
      <c r="K1143" t="s">
        <v>38</v>
      </c>
      <c r="L1143" t="s">
        <v>39</v>
      </c>
      <c r="M1143">
        <v>90045</v>
      </c>
      <c r="N1143" t="s">
        <v>40</v>
      </c>
      <c r="O1143" t="s">
        <v>2908</v>
      </c>
      <c r="P1143" t="s">
        <v>28</v>
      </c>
      <c r="Q1143" t="s">
        <v>61</v>
      </c>
      <c r="R1143" t="s">
        <v>2909</v>
      </c>
      <c r="S1143">
        <v>204.6</v>
      </c>
      <c r="T1143" s="3"/>
    </row>
    <row r="1144" spans="1:20" x14ac:dyDescent="0.3">
      <c r="A1144">
        <v>1143</v>
      </c>
      <c r="B1144" t="s">
        <v>3300</v>
      </c>
      <c r="C1144">
        <f t="shared" si="17"/>
        <v>40</v>
      </c>
      <c r="D1144" s="1">
        <v>42276</v>
      </c>
      <c r="E1144" s="1">
        <v>42280</v>
      </c>
      <c r="F1144" t="s">
        <v>46</v>
      </c>
      <c r="G1144" t="s">
        <v>2288</v>
      </c>
      <c r="H1144" t="s">
        <v>2289</v>
      </c>
      <c r="I1144" t="s">
        <v>22</v>
      </c>
      <c r="J1144" t="s">
        <v>23</v>
      </c>
      <c r="K1144" t="s">
        <v>38</v>
      </c>
      <c r="L1144" t="s">
        <v>39</v>
      </c>
      <c r="M1144">
        <v>90045</v>
      </c>
      <c r="N1144" t="s">
        <v>40</v>
      </c>
      <c r="O1144" t="s">
        <v>3301</v>
      </c>
      <c r="P1144" t="s">
        <v>42</v>
      </c>
      <c r="Q1144" t="s">
        <v>265</v>
      </c>
      <c r="R1144" t="s">
        <v>3302</v>
      </c>
      <c r="S1144">
        <v>8.7200000000000006</v>
      </c>
      <c r="T1144" s="3"/>
    </row>
    <row r="1145" spans="1:20" x14ac:dyDescent="0.3">
      <c r="A1145">
        <v>1144</v>
      </c>
      <c r="B1145" t="s">
        <v>3300</v>
      </c>
      <c r="C1145">
        <f t="shared" si="17"/>
        <v>40</v>
      </c>
      <c r="D1145" s="1">
        <v>42276</v>
      </c>
      <c r="E1145" s="1">
        <v>42280</v>
      </c>
      <c r="F1145" t="s">
        <v>46</v>
      </c>
      <c r="G1145" t="s">
        <v>2288</v>
      </c>
      <c r="H1145" t="s">
        <v>2289</v>
      </c>
      <c r="I1145" t="s">
        <v>22</v>
      </c>
      <c r="J1145" t="s">
        <v>23</v>
      </c>
      <c r="K1145" t="s">
        <v>38</v>
      </c>
      <c r="L1145" t="s">
        <v>39</v>
      </c>
      <c r="M1145">
        <v>90045</v>
      </c>
      <c r="N1145" t="s">
        <v>40</v>
      </c>
      <c r="O1145" t="s">
        <v>1093</v>
      </c>
      <c r="P1145" t="s">
        <v>42</v>
      </c>
      <c r="Q1145" t="s">
        <v>86</v>
      </c>
      <c r="R1145" t="s">
        <v>1094</v>
      </c>
      <c r="S1145">
        <v>6.48</v>
      </c>
      <c r="T1145" s="3"/>
    </row>
    <row r="1146" spans="1:20" x14ac:dyDescent="0.3">
      <c r="A1146">
        <v>1145</v>
      </c>
      <c r="B1146" t="s">
        <v>3300</v>
      </c>
      <c r="C1146">
        <f t="shared" si="17"/>
        <v>40</v>
      </c>
      <c r="D1146" s="1">
        <v>42276</v>
      </c>
      <c r="E1146" s="1">
        <v>42280</v>
      </c>
      <c r="F1146" t="s">
        <v>46</v>
      </c>
      <c r="G1146" t="s">
        <v>2288</v>
      </c>
      <c r="H1146" t="s">
        <v>2289</v>
      </c>
      <c r="I1146" t="s">
        <v>22</v>
      </c>
      <c r="J1146" t="s">
        <v>23</v>
      </c>
      <c r="K1146" t="s">
        <v>38</v>
      </c>
      <c r="L1146" t="s">
        <v>39</v>
      </c>
      <c r="M1146">
        <v>90045</v>
      </c>
      <c r="N1146" t="s">
        <v>40</v>
      </c>
      <c r="O1146" t="s">
        <v>3303</v>
      </c>
      <c r="P1146" t="s">
        <v>67</v>
      </c>
      <c r="Q1146" t="s">
        <v>680</v>
      </c>
      <c r="R1146" t="s">
        <v>3304</v>
      </c>
      <c r="S1146">
        <v>686.32</v>
      </c>
      <c r="T1146" s="3"/>
    </row>
    <row r="1147" spans="1:20" x14ac:dyDescent="0.3">
      <c r="A1147">
        <v>1146</v>
      </c>
      <c r="B1147" t="s">
        <v>3300</v>
      </c>
      <c r="C1147">
        <f t="shared" si="17"/>
        <v>40</v>
      </c>
      <c r="D1147" s="1">
        <v>42276</v>
      </c>
      <c r="E1147" s="1">
        <v>42280</v>
      </c>
      <c r="F1147" t="s">
        <v>46</v>
      </c>
      <c r="G1147" t="s">
        <v>2288</v>
      </c>
      <c r="H1147" t="s">
        <v>2289</v>
      </c>
      <c r="I1147" t="s">
        <v>22</v>
      </c>
      <c r="J1147" t="s">
        <v>23</v>
      </c>
      <c r="K1147" t="s">
        <v>38</v>
      </c>
      <c r="L1147" t="s">
        <v>39</v>
      </c>
      <c r="M1147">
        <v>90045</v>
      </c>
      <c r="N1147" t="s">
        <v>40</v>
      </c>
      <c r="O1147" t="s">
        <v>3223</v>
      </c>
      <c r="P1147" t="s">
        <v>42</v>
      </c>
      <c r="Q1147" t="s">
        <v>55</v>
      </c>
      <c r="R1147" t="s">
        <v>3224</v>
      </c>
      <c r="S1147">
        <v>62.18</v>
      </c>
      <c r="T1147" s="3"/>
    </row>
    <row r="1148" spans="1:20" x14ac:dyDescent="0.3">
      <c r="A1148">
        <v>1147</v>
      </c>
      <c r="B1148" t="s">
        <v>3305</v>
      </c>
      <c r="C1148">
        <f t="shared" si="17"/>
        <v>15</v>
      </c>
      <c r="D1148" s="1">
        <v>42464</v>
      </c>
      <c r="E1148" s="1">
        <v>42464</v>
      </c>
      <c r="F1148" t="s">
        <v>1289</v>
      </c>
      <c r="G1148" t="s">
        <v>3306</v>
      </c>
      <c r="H1148" t="s">
        <v>3307</v>
      </c>
      <c r="I1148" t="s">
        <v>22</v>
      </c>
      <c r="J1148" t="s">
        <v>23</v>
      </c>
      <c r="K1148" t="s">
        <v>3308</v>
      </c>
      <c r="L1148" t="s">
        <v>234</v>
      </c>
      <c r="M1148">
        <v>48911</v>
      </c>
      <c r="N1148" t="s">
        <v>101</v>
      </c>
      <c r="O1148" t="s">
        <v>3309</v>
      </c>
      <c r="P1148" t="s">
        <v>42</v>
      </c>
      <c r="Q1148" t="s">
        <v>74</v>
      </c>
      <c r="R1148" t="s">
        <v>3310</v>
      </c>
      <c r="S1148">
        <v>644.07600000000002</v>
      </c>
      <c r="T1148" s="3"/>
    </row>
    <row r="1149" spans="1:20" x14ac:dyDescent="0.3">
      <c r="A1149">
        <v>1148</v>
      </c>
      <c r="B1149" t="s">
        <v>3305</v>
      </c>
      <c r="C1149">
        <f t="shared" si="17"/>
        <v>15</v>
      </c>
      <c r="D1149" s="1">
        <v>42464</v>
      </c>
      <c r="E1149" s="1">
        <v>42464</v>
      </c>
      <c r="F1149" t="s">
        <v>1289</v>
      </c>
      <c r="G1149" t="s">
        <v>3306</v>
      </c>
      <c r="H1149" t="s">
        <v>3307</v>
      </c>
      <c r="I1149" t="s">
        <v>22</v>
      </c>
      <c r="J1149" t="s">
        <v>23</v>
      </c>
      <c r="K1149" t="s">
        <v>3308</v>
      </c>
      <c r="L1149" t="s">
        <v>234</v>
      </c>
      <c r="M1149">
        <v>48911</v>
      </c>
      <c r="N1149" t="s">
        <v>101</v>
      </c>
      <c r="O1149" t="s">
        <v>3311</v>
      </c>
      <c r="P1149" t="s">
        <v>42</v>
      </c>
      <c r="Q1149" t="s">
        <v>265</v>
      </c>
      <c r="R1149" t="s">
        <v>559</v>
      </c>
      <c r="S1149">
        <v>5.84</v>
      </c>
      <c r="T1149" s="3"/>
    </row>
    <row r="1150" spans="1:20" x14ac:dyDescent="0.3">
      <c r="A1150">
        <v>1149</v>
      </c>
      <c r="B1150" t="s">
        <v>3305</v>
      </c>
      <c r="C1150">
        <f t="shared" si="17"/>
        <v>15</v>
      </c>
      <c r="D1150" s="1">
        <v>42464</v>
      </c>
      <c r="E1150" s="1">
        <v>42464</v>
      </c>
      <c r="F1150" t="s">
        <v>1289</v>
      </c>
      <c r="G1150" t="s">
        <v>3306</v>
      </c>
      <c r="H1150" t="s">
        <v>3307</v>
      </c>
      <c r="I1150" t="s">
        <v>22</v>
      </c>
      <c r="J1150" t="s">
        <v>23</v>
      </c>
      <c r="K1150" t="s">
        <v>3308</v>
      </c>
      <c r="L1150" t="s">
        <v>234</v>
      </c>
      <c r="M1150">
        <v>48911</v>
      </c>
      <c r="N1150" t="s">
        <v>101</v>
      </c>
      <c r="O1150" t="s">
        <v>3312</v>
      </c>
      <c r="P1150" t="s">
        <v>42</v>
      </c>
      <c r="Q1150" t="s">
        <v>71</v>
      </c>
      <c r="R1150" t="s">
        <v>3313</v>
      </c>
      <c r="S1150">
        <v>12.76</v>
      </c>
      <c r="T1150" s="3"/>
    </row>
    <row r="1151" spans="1:20" x14ac:dyDescent="0.3">
      <c r="A1151">
        <v>1150</v>
      </c>
      <c r="B1151" t="s">
        <v>3305</v>
      </c>
      <c r="C1151">
        <f t="shared" si="17"/>
        <v>15</v>
      </c>
      <c r="D1151" s="1">
        <v>42464</v>
      </c>
      <c r="E1151" s="1">
        <v>42464</v>
      </c>
      <c r="F1151" t="s">
        <v>1289</v>
      </c>
      <c r="G1151" t="s">
        <v>3306</v>
      </c>
      <c r="H1151" t="s">
        <v>3307</v>
      </c>
      <c r="I1151" t="s">
        <v>22</v>
      </c>
      <c r="J1151" t="s">
        <v>23</v>
      </c>
      <c r="K1151" t="s">
        <v>3308</v>
      </c>
      <c r="L1151" t="s">
        <v>234</v>
      </c>
      <c r="M1151">
        <v>48911</v>
      </c>
      <c r="N1151" t="s">
        <v>101</v>
      </c>
      <c r="O1151" t="s">
        <v>3314</v>
      </c>
      <c r="P1151" t="s">
        <v>67</v>
      </c>
      <c r="Q1151" t="s">
        <v>68</v>
      </c>
      <c r="R1151" t="s">
        <v>3315</v>
      </c>
      <c r="S1151">
        <v>10.95</v>
      </c>
      <c r="T1151" s="3"/>
    </row>
    <row r="1152" spans="1:20" x14ac:dyDescent="0.3">
      <c r="A1152">
        <v>1151</v>
      </c>
      <c r="B1152" t="s">
        <v>3305</v>
      </c>
      <c r="C1152">
        <f t="shared" si="17"/>
        <v>15</v>
      </c>
      <c r="D1152" s="1">
        <v>42464</v>
      </c>
      <c r="E1152" s="1">
        <v>42464</v>
      </c>
      <c r="F1152" t="s">
        <v>1289</v>
      </c>
      <c r="G1152" t="s">
        <v>3306</v>
      </c>
      <c r="H1152" t="s">
        <v>3307</v>
      </c>
      <c r="I1152" t="s">
        <v>22</v>
      </c>
      <c r="J1152" t="s">
        <v>23</v>
      </c>
      <c r="K1152" t="s">
        <v>3308</v>
      </c>
      <c r="L1152" t="s">
        <v>234</v>
      </c>
      <c r="M1152">
        <v>48911</v>
      </c>
      <c r="N1152" t="s">
        <v>101</v>
      </c>
      <c r="O1152" t="s">
        <v>3316</v>
      </c>
      <c r="P1152" t="s">
        <v>67</v>
      </c>
      <c r="Q1152" t="s">
        <v>1215</v>
      </c>
      <c r="R1152" t="s">
        <v>3317</v>
      </c>
      <c r="S1152">
        <v>599.98</v>
      </c>
      <c r="T1152" s="3"/>
    </row>
    <row r="1153" spans="1:20" x14ac:dyDescent="0.3">
      <c r="A1153">
        <v>1152</v>
      </c>
      <c r="B1153" t="s">
        <v>3318</v>
      </c>
      <c r="C1153">
        <f t="shared" si="17"/>
        <v>20</v>
      </c>
      <c r="D1153" s="1">
        <v>42498</v>
      </c>
      <c r="E1153" s="1">
        <v>42504</v>
      </c>
      <c r="F1153" t="s">
        <v>46</v>
      </c>
      <c r="G1153" t="s">
        <v>994</v>
      </c>
      <c r="H1153" t="s">
        <v>995</v>
      </c>
      <c r="I1153" t="s">
        <v>37</v>
      </c>
      <c r="J1153" t="s">
        <v>23</v>
      </c>
      <c r="K1153" t="s">
        <v>3319</v>
      </c>
      <c r="L1153" t="s">
        <v>494</v>
      </c>
      <c r="M1153">
        <v>44221</v>
      </c>
      <c r="N1153" t="s">
        <v>144</v>
      </c>
      <c r="O1153" t="s">
        <v>3320</v>
      </c>
      <c r="P1153" t="s">
        <v>28</v>
      </c>
      <c r="Q1153" t="s">
        <v>61</v>
      </c>
      <c r="R1153" t="s">
        <v>3321</v>
      </c>
      <c r="S1153">
        <v>8.3520000000000003</v>
      </c>
      <c r="T1153" s="3"/>
    </row>
    <row r="1154" spans="1:20" x14ac:dyDescent="0.3">
      <c r="A1154">
        <v>1153</v>
      </c>
      <c r="B1154" t="s">
        <v>3322</v>
      </c>
      <c r="C1154">
        <f t="shared" si="17"/>
        <v>53</v>
      </c>
      <c r="D1154" s="1">
        <v>43100</v>
      </c>
      <c r="E1154" s="1">
        <v>43106</v>
      </c>
      <c r="F1154" t="s">
        <v>46</v>
      </c>
      <c r="G1154" t="s">
        <v>1078</v>
      </c>
      <c r="H1154" t="s">
        <v>1079</v>
      </c>
      <c r="I1154" t="s">
        <v>37</v>
      </c>
      <c r="J1154" t="s">
        <v>23</v>
      </c>
      <c r="K1154" t="s">
        <v>3323</v>
      </c>
      <c r="L1154" t="s">
        <v>1392</v>
      </c>
      <c r="M1154">
        <v>89502</v>
      </c>
      <c r="N1154" t="s">
        <v>40</v>
      </c>
      <c r="O1154" t="s">
        <v>3324</v>
      </c>
      <c r="P1154" t="s">
        <v>42</v>
      </c>
      <c r="Q1154" t="s">
        <v>64</v>
      </c>
      <c r="R1154" t="s">
        <v>3325</v>
      </c>
      <c r="S1154">
        <v>3.64</v>
      </c>
      <c r="T1154" s="3"/>
    </row>
    <row r="1155" spans="1:20" x14ac:dyDescent="0.3">
      <c r="A1155">
        <v>1154</v>
      </c>
      <c r="B1155" t="s">
        <v>3322</v>
      </c>
      <c r="C1155">
        <f t="shared" ref="C1155:C1218" si="18">WEEKNUM(D1155,1)</f>
        <v>53</v>
      </c>
      <c r="D1155" s="1">
        <v>43100</v>
      </c>
      <c r="E1155" s="1">
        <v>43106</v>
      </c>
      <c r="F1155" t="s">
        <v>46</v>
      </c>
      <c r="G1155" t="s">
        <v>1078</v>
      </c>
      <c r="H1155" t="s">
        <v>1079</v>
      </c>
      <c r="I1155" t="s">
        <v>37</v>
      </c>
      <c r="J1155" t="s">
        <v>23</v>
      </c>
      <c r="K1155" t="s">
        <v>3323</v>
      </c>
      <c r="L1155" t="s">
        <v>1392</v>
      </c>
      <c r="M1155">
        <v>89502</v>
      </c>
      <c r="N1155" t="s">
        <v>40</v>
      </c>
      <c r="O1155" t="s">
        <v>2715</v>
      </c>
      <c r="P1155" t="s">
        <v>42</v>
      </c>
      <c r="Q1155" t="s">
        <v>71</v>
      </c>
      <c r="R1155" t="s">
        <v>2716</v>
      </c>
      <c r="S1155">
        <v>159.768</v>
      </c>
      <c r="T1155" s="3"/>
    </row>
    <row r="1156" spans="1:20" x14ac:dyDescent="0.3">
      <c r="A1156">
        <v>1155</v>
      </c>
      <c r="B1156" t="s">
        <v>3326</v>
      </c>
      <c r="C1156">
        <f t="shared" si="18"/>
        <v>52</v>
      </c>
      <c r="D1156" s="1">
        <v>42358</v>
      </c>
      <c r="E1156" s="1">
        <v>42359</v>
      </c>
      <c r="F1156" t="s">
        <v>184</v>
      </c>
      <c r="G1156" t="s">
        <v>3221</v>
      </c>
      <c r="H1156" t="s">
        <v>3222</v>
      </c>
      <c r="I1156" t="s">
        <v>98</v>
      </c>
      <c r="J1156" t="s">
        <v>23</v>
      </c>
      <c r="K1156" t="s">
        <v>3327</v>
      </c>
      <c r="L1156" t="s">
        <v>315</v>
      </c>
      <c r="M1156">
        <v>22801</v>
      </c>
      <c r="N1156" t="s">
        <v>26</v>
      </c>
      <c r="O1156" t="s">
        <v>3328</v>
      </c>
      <c r="P1156" t="s">
        <v>42</v>
      </c>
      <c r="Q1156" t="s">
        <v>55</v>
      </c>
      <c r="R1156" t="s">
        <v>3329</v>
      </c>
      <c r="S1156">
        <v>122.48</v>
      </c>
      <c r="T1156" s="3"/>
    </row>
    <row r="1157" spans="1:20" x14ac:dyDescent="0.3">
      <c r="A1157">
        <v>1156</v>
      </c>
      <c r="B1157" t="s">
        <v>3326</v>
      </c>
      <c r="C1157">
        <f t="shared" si="18"/>
        <v>52</v>
      </c>
      <c r="D1157" s="1">
        <v>42358</v>
      </c>
      <c r="E1157" s="1">
        <v>42359</v>
      </c>
      <c r="F1157" t="s">
        <v>184</v>
      </c>
      <c r="G1157" t="s">
        <v>3221</v>
      </c>
      <c r="H1157" t="s">
        <v>3222</v>
      </c>
      <c r="I1157" t="s">
        <v>98</v>
      </c>
      <c r="J1157" t="s">
        <v>23</v>
      </c>
      <c r="K1157" t="s">
        <v>3327</v>
      </c>
      <c r="L1157" t="s">
        <v>315</v>
      </c>
      <c r="M1157">
        <v>22801</v>
      </c>
      <c r="N1157" t="s">
        <v>26</v>
      </c>
      <c r="O1157" t="s">
        <v>3330</v>
      </c>
      <c r="P1157" t="s">
        <v>28</v>
      </c>
      <c r="Q1157" t="s">
        <v>52</v>
      </c>
      <c r="R1157" t="s">
        <v>3331</v>
      </c>
      <c r="S1157">
        <v>2244.48</v>
      </c>
      <c r="T1157" s="3"/>
    </row>
    <row r="1158" spans="1:20" x14ac:dyDescent="0.3">
      <c r="A1158">
        <v>1157</v>
      </c>
      <c r="B1158" t="s">
        <v>3326</v>
      </c>
      <c r="C1158">
        <f t="shared" si="18"/>
        <v>52</v>
      </c>
      <c r="D1158" s="1">
        <v>42358</v>
      </c>
      <c r="E1158" s="1">
        <v>42359</v>
      </c>
      <c r="F1158" t="s">
        <v>184</v>
      </c>
      <c r="G1158" t="s">
        <v>3221</v>
      </c>
      <c r="H1158" t="s">
        <v>3222</v>
      </c>
      <c r="I1158" t="s">
        <v>98</v>
      </c>
      <c r="J1158" t="s">
        <v>23</v>
      </c>
      <c r="K1158" t="s">
        <v>3327</v>
      </c>
      <c r="L1158" t="s">
        <v>315</v>
      </c>
      <c r="M1158">
        <v>22801</v>
      </c>
      <c r="N1158" t="s">
        <v>26</v>
      </c>
      <c r="O1158" t="s">
        <v>1386</v>
      </c>
      <c r="P1158" t="s">
        <v>42</v>
      </c>
      <c r="Q1158" t="s">
        <v>71</v>
      </c>
      <c r="R1158" t="s">
        <v>1387</v>
      </c>
      <c r="S1158">
        <v>62.31</v>
      </c>
      <c r="T1158" s="3"/>
    </row>
    <row r="1159" spans="1:20" x14ac:dyDescent="0.3">
      <c r="A1159">
        <v>1158</v>
      </c>
      <c r="B1159" t="s">
        <v>3326</v>
      </c>
      <c r="C1159">
        <f t="shared" si="18"/>
        <v>52</v>
      </c>
      <c r="D1159" s="1">
        <v>42358</v>
      </c>
      <c r="E1159" s="1">
        <v>42359</v>
      </c>
      <c r="F1159" t="s">
        <v>184</v>
      </c>
      <c r="G1159" t="s">
        <v>3221</v>
      </c>
      <c r="H1159" t="s">
        <v>3222</v>
      </c>
      <c r="I1159" t="s">
        <v>98</v>
      </c>
      <c r="J1159" t="s">
        <v>23</v>
      </c>
      <c r="K1159" t="s">
        <v>3327</v>
      </c>
      <c r="L1159" t="s">
        <v>315</v>
      </c>
      <c r="M1159">
        <v>22801</v>
      </c>
      <c r="N1159" t="s">
        <v>26</v>
      </c>
      <c r="O1159" t="s">
        <v>1353</v>
      </c>
      <c r="P1159" t="s">
        <v>28</v>
      </c>
      <c r="Q1159" t="s">
        <v>52</v>
      </c>
      <c r="R1159" t="s">
        <v>1354</v>
      </c>
      <c r="S1159">
        <v>455.1</v>
      </c>
      <c r="T1159" s="3"/>
    </row>
    <row r="1160" spans="1:20" x14ac:dyDescent="0.3">
      <c r="A1160">
        <v>1159</v>
      </c>
      <c r="B1160" t="s">
        <v>3332</v>
      </c>
      <c r="C1160">
        <f t="shared" si="18"/>
        <v>27</v>
      </c>
      <c r="D1160" s="1">
        <v>42918</v>
      </c>
      <c r="E1160" s="1">
        <v>42923</v>
      </c>
      <c r="F1160" t="s">
        <v>19</v>
      </c>
      <c r="G1160" t="s">
        <v>2763</v>
      </c>
      <c r="H1160" t="s">
        <v>2764</v>
      </c>
      <c r="I1160" t="s">
        <v>37</v>
      </c>
      <c r="J1160" t="s">
        <v>23</v>
      </c>
      <c r="K1160" t="s">
        <v>38</v>
      </c>
      <c r="L1160" t="s">
        <v>39</v>
      </c>
      <c r="M1160">
        <v>90004</v>
      </c>
      <c r="N1160" t="s">
        <v>40</v>
      </c>
      <c r="O1160" t="s">
        <v>3333</v>
      </c>
      <c r="P1160" t="s">
        <v>28</v>
      </c>
      <c r="Q1160" t="s">
        <v>32</v>
      </c>
      <c r="R1160" t="s">
        <v>3334</v>
      </c>
      <c r="S1160">
        <v>195.184</v>
      </c>
      <c r="T1160" s="3"/>
    </row>
    <row r="1161" spans="1:20" x14ac:dyDescent="0.3">
      <c r="A1161">
        <v>1160</v>
      </c>
      <c r="B1161" t="s">
        <v>3335</v>
      </c>
      <c r="C1161">
        <f t="shared" si="18"/>
        <v>26</v>
      </c>
      <c r="D1161" s="1">
        <v>43280</v>
      </c>
      <c r="E1161" s="1">
        <v>43285</v>
      </c>
      <c r="F1161" t="s">
        <v>46</v>
      </c>
      <c r="G1161" t="s">
        <v>3336</v>
      </c>
      <c r="H1161" t="s">
        <v>3337</v>
      </c>
      <c r="I1161" t="s">
        <v>22</v>
      </c>
      <c r="J1161" t="s">
        <v>23</v>
      </c>
      <c r="K1161" t="s">
        <v>405</v>
      </c>
      <c r="L1161" t="s">
        <v>225</v>
      </c>
      <c r="M1161">
        <v>55407</v>
      </c>
      <c r="N1161" t="s">
        <v>101</v>
      </c>
      <c r="O1161" t="s">
        <v>2514</v>
      </c>
      <c r="P1161" t="s">
        <v>42</v>
      </c>
      <c r="Q1161" t="s">
        <v>74</v>
      </c>
      <c r="R1161" t="s">
        <v>3338</v>
      </c>
      <c r="S1161">
        <v>362.94</v>
      </c>
      <c r="T1161" s="3"/>
    </row>
    <row r="1162" spans="1:20" x14ac:dyDescent="0.3">
      <c r="A1162">
        <v>1161</v>
      </c>
      <c r="B1162" t="s">
        <v>3335</v>
      </c>
      <c r="C1162">
        <f t="shared" si="18"/>
        <v>26</v>
      </c>
      <c r="D1162" s="1">
        <v>43280</v>
      </c>
      <c r="E1162" s="1">
        <v>43285</v>
      </c>
      <c r="F1162" t="s">
        <v>46</v>
      </c>
      <c r="G1162" t="s">
        <v>3336</v>
      </c>
      <c r="H1162" t="s">
        <v>3337</v>
      </c>
      <c r="I1162" t="s">
        <v>22</v>
      </c>
      <c r="J1162" t="s">
        <v>23</v>
      </c>
      <c r="K1162" t="s">
        <v>405</v>
      </c>
      <c r="L1162" t="s">
        <v>225</v>
      </c>
      <c r="M1162">
        <v>55407</v>
      </c>
      <c r="N1162" t="s">
        <v>101</v>
      </c>
      <c r="O1162" t="s">
        <v>321</v>
      </c>
      <c r="P1162" t="s">
        <v>42</v>
      </c>
      <c r="Q1162" t="s">
        <v>71</v>
      </c>
      <c r="R1162" t="s">
        <v>322</v>
      </c>
      <c r="S1162">
        <v>11.54</v>
      </c>
      <c r="T1162" s="3"/>
    </row>
    <row r="1163" spans="1:20" x14ac:dyDescent="0.3">
      <c r="A1163">
        <v>1162</v>
      </c>
      <c r="B1163" t="s">
        <v>3339</v>
      </c>
      <c r="C1163">
        <f t="shared" si="18"/>
        <v>36</v>
      </c>
      <c r="D1163" s="1">
        <v>42248</v>
      </c>
      <c r="E1163" s="1">
        <v>42252</v>
      </c>
      <c r="F1163" t="s">
        <v>19</v>
      </c>
      <c r="G1163" t="s">
        <v>3340</v>
      </c>
      <c r="H1163" t="s">
        <v>3341</v>
      </c>
      <c r="I1163" t="s">
        <v>22</v>
      </c>
      <c r="J1163" t="s">
        <v>23</v>
      </c>
      <c r="K1163" t="s">
        <v>3342</v>
      </c>
      <c r="L1163" t="s">
        <v>39</v>
      </c>
      <c r="M1163">
        <v>92025</v>
      </c>
      <c r="N1163" t="s">
        <v>40</v>
      </c>
      <c r="O1163" t="s">
        <v>171</v>
      </c>
      <c r="P1163" t="s">
        <v>42</v>
      </c>
      <c r="Q1163" t="s">
        <v>64</v>
      </c>
      <c r="R1163" t="s">
        <v>172</v>
      </c>
      <c r="S1163">
        <v>53.94</v>
      </c>
      <c r="T1163" s="3"/>
    </row>
    <row r="1164" spans="1:20" x14ac:dyDescent="0.3">
      <c r="A1164">
        <v>1163</v>
      </c>
      <c r="B1164" t="s">
        <v>3343</v>
      </c>
      <c r="C1164">
        <f t="shared" si="18"/>
        <v>10</v>
      </c>
      <c r="D1164" s="1">
        <v>42066</v>
      </c>
      <c r="E1164" s="1">
        <v>42071</v>
      </c>
      <c r="F1164" t="s">
        <v>46</v>
      </c>
      <c r="G1164" t="s">
        <v>3344</v>
      </c>
      <c r="H1164" t="s">
        <v>3345</v>
      </c>
      <c r="I1164" t="s">
        <v>98</v>
      </c>
      <c r="J1164" t="s">
        <v>23</v>
      </c>
      <c r="K1164" t="s">
        <v>262</v>
      </c>
      <c r="L1164" t="s">
        <v>263</v>
      </c>
      <c r="M1164">
        <v>10035</v>
      </c>
      <c r="N1164" t="s">
        <v>144</v>
      </c>
      <c r="O1164" t="s">
        <v>3346</v>
      </c>
      <c r="P1164" t="s">
        <v>67</v>
      </c>
      <c r="Q1164" t="s">
        <v>68</v>
      </c>
      <c r="R1164" t="s">
        <v>3347</v>
      </c>
      <c r="S1164">
        <v>9.99</v>
      </c>
      <c r="T1164" s="3"/>
    </row>
    <row r="1165" spans="1:20" x14ac:dyDescent="0.3">
      <c r="A1165">
        <v>1164</v>
      </c>
      <c r="B1165" t="s">
        <v>3343</v>
      </c>
      <c r="C1165">
        <f t="shared" si="18"/>
        <v>10</v>
      </c>
      <c r="D1165" s="1">
        <v>42066</v>
      </c>
      <c r="E1165" s="1">
        <v>42071</v>
      </c>
      <c r="F1165" t="s">
        <v>46</v>
      </c>
      <c r="G1165" t="s">
        <v>3344</v>
      </c>
      <c r="H1165" t="s">
        <v>3345</v>
      </c>
      <c r="I1165" t="s">
        <v>98</v>
      </c>
      <c r="J1165" t="s">
        <v>23</v>
      </c>
      <c r="K1165" t="s">
        <v>262</v>
      </c>
      <c r="L1165" t="s">
        <v>263</v>
      </c>
      <c r="M1165">
        <v>10035</v>
      </c>
      <c r="N1165" t="s">
        <v>144</v>
      </c>
      <c r="O1165" t="s">
        <v>1087</v>
      </c>
      <c r="P1165" t="s">
        <v>42</v>
      </c>
      <c r="Q1165" t="s">
        <v>71</v>
      </c>
      <c r="R1165" t="s">
        <v>1088</v>
      </c>
      <c r="S1165">
        <v>125.76</v>
      </c>
      <c r="T1165" s="3"/>
    </row>
    <row r="1166" spans="1:20" x14ac:dyDescent="0.3">
      <c r="A1166">
        <v>1165</v>
      </c>
      <c r="B1166" t="s">
        <v>3343</v>
      </c>
      <c r="C1166">
        <f t="shared" si="18"/>
        <v>10</v>
      </c>
      <c r="D1166" s="1">
        <v>42066</v>
      </c>
      <c r="E1166" s="1">
        <v>42071</v>
      </c>
      <c r="F1166" t="s">
        <v>46</v>
      </c>
      <c r="G1166" t="s">
        <v>3344</v>
      </c>
      <c r="H1166" t="s">
        <v>3345</v>
      </c>
      <c r="I1166" t="s">
        <v>98</v>
      </c>
      <c r="J1166" t="s">
        <v>23</v>
      </c>
      <c r="K1166" t="s">
        <v>262</v>
      </c>
      <c r="L1166" t="s">
        <v>263</v>
      </c>
      <c r="M1166">
        <v>10035</v>
      </c>
      <c r="N1166" t="s">
        <v>144</v>
      </c>
      <c r="O1166" t="s">
        <v>3348</v>
      </c>
      <c r="P1166" t="s">
        <v>42</v>
      </c>
      <c r="Q1166" t="s">
        <v>71</v>
      </c>
      <c r="R1166" t="s">
        <v>3349</v>
      </c>
      <c r="S1166">
        <v>25.32</v>
      </c>
      <c r="T1166" s="3"/>
    </row>
    <row r="1167" spans="1:20" x14ac:dyDescent="0.3">
      <c r="A1167">
        <v>1166</v>
      </c>
      <c r="B1167" t="s">
        <v>3350</v>
      </c>
      <c r="C1167">
        <f t="shared" si="18"/>
        <v>19</v>
      </c>
      <c r="D1167" s="1">
        <v>42128</v>
      </c>
      <c r="E1167" s="1">
        <v>42132</v>
      </c>
      <c r="F1167" t="s">
        <v>46</v>
      </c>
      <c r="G1167" t="s">
        <v>3351</v>
      </c>
      <c r="H1167" t="s">
        <v>3352</v>
      </c>
      <c r="I1167" t="s">
        <v>22</v>
      </c>
      <c r="J1167" t="s">
        <v>23</v>
      </c>
      <c r="K1167" t="s">
        <v>324</v>
      </c>
      <c r="L1167" t="s">
        <v>234</v>
      </c>
      <c r="M1167">
        <v>49201</v>
      </c>
      <c r="N1167" t="s">
        <v>101</v>
      </c>
      <c r="O1167" t="s">
        <v>2616</v>
      </c>
      <c r="P1167" t="s">
        <v>42</v>
      </c>
      <c r="Q1167" t="s">
        <v>71</v>
      </c>
      <c r="R1167" t="s">
        <v>2617</v>
      </c>
      <c r="S1167">
        <v>46.8</v>
      </c>
      <c r="T1167" s="3"/>
    </row>
    <row r="1168" spans="1:20" x14ac:dyDescent="0.3">
      <c r="A1168">
        <v>1167</v>
      </c>
      <c r="B1168" t="s">
        <v>3353</v>
      </c>
      <c r="C1168">
        <f t="shared" si="18"/>
        <v>45</v>
      </c>
      <c r="D1168" s="1">
        <v>42676</v>
      </c>
      <c r="E1168" s="1">
        <v>42676</v>
      </c>
      <c r="F1168" t="s">
        <v>1289</v>
      </c>
      <c r="G1168" t="s">
        <v>944</v>
      </c>
      <c r="H1168" t="s">
        <v>945</v>
      </c>
      <c r="I1168" t="s">
        <v>22</v>
      </c>
      <c r="J1168" t="s">
        <v>23</v>
      </c>
      <c r="K1168" t="s">
        <v>91</v>
      </c>
      <c r="L1168" t="s">
        <v>92</v>
      </c>
      <c r="M1168">
        <v>98115</v>
      </c>
      <c r="N1168" t="s">
        <v>40</v>
      </c>
      <c r="O1168" t="s">
        <v>454</v>
      </c>
      <c r="P1168" t="s">
        <v>67</v>
      </c>
      <c r="Q1168" t="s">
        <v>157</v>
      </c>
      <c r="R1168" t="s">
        <v>455</v>
      </c>
      <c r="S1168">
        <v>447.93</v>
      </c>
      <c r="T1168" s="3"/>
    </row>
    <row r="1169" spans="1:20" x14ac:dyDescent="0.3">
      <c r="A1169">
        <v>1168</v>
      </c>
      <c r="B1169" t="s">
        <v>3354</v>
      </c>
      <c r="C1169">
        <f t="shared" si="18"/>
        <v>49</v>
      </c>
      <c r="D1169" s="1">
        <v>43442</v>
      </c>
      <c r="E1169" s="1">
        <v>43444</v>
      </c>
      <c r="F1169" t="s">
        <v>19</v>
      </c>
      <c r="G1169" t="s">
        <v>950</v>
      </c>
      <c r="H1169" t="s">
        <v>951</v>
      </c>
      <c r="I1169" t="s">
        <v>22</v>
      </c>
      <c r="J1169" t="s">
        <v>23</v>
      </c>
      <c r="K1169" t="s">
        <v>262</v>
      </c>
      <c r="L1169" t="s">
        <v>263</v>
      </c>
      <c r="M1169">
        <v>10035</v>
      </c>
      <c r="N1169" t="s">
        <v>144</v>
      </c>
      <c r="O1169" t="s">
        <v>3355</v>
      </c>
      <c r="P1169" t="s">
        <v>28</v>
      </c>
      <c r="Q1169" t="s">
        <v>61</v>
      </c>
      <c r="R1169" t="s">
        <v>3356</v>
      </c>
      <c r="S1169">
        <v>109.48</v>
      </c>
      <c r="T1169" s="3"/>
    </row>
    <row r="1170" spans="1:20" x14ac:dyDescent="0.3">
      <c r="A1170">
        <v>1169</v>
      </c>
      <c r="B1170" t="s">
        <v>3354</v>
      </c>
      <c r="C1170">
        <f t="shared" si="18"/>
        <v>49</v>
      </c>
      <c r="D1170" s="1">
        <v>43442</v>
      </c>
      <c r="E1170" s="1">
        <v>43444</v>
      </c>
      <c r="F1170" t="s">
        <v>19</v>
      </c>
      <c r="G1170" t="s">
        <v>950</v>
      </c>
      <c r="H1170" t="s">
        <v>951</v>
      </c>
      <c r="I1170" t="s">
        <v>22</v>
      </c>
      <c r="J1170" t="s">
        <v>23</v>
      </c>
      <c r="K1170" t="s">
        <v>262</v>
      </c>
      <c r="L1170" t="s">
        <v>263</v>
      </c>
      <c r="M1170">
        <v>10035</v>
      </c>
      <c r="N1170" t="s">
        <v>144</v>
      </c>
      <c r="O1170" t="s">
        <v>336</v>
      </c>
      <c r="P1170" t="s">
        <v>42</v>
      </c>
      <c r="Q1170" t="s">
        <v>55</v>
      </c>
      <c r="R1170" t="s">
        <v>337</v>
      </c>
      <c r="S1170">
        <v>272.94</v>
      </c>
      <c r="T1170" s="3"/>
    </row>
    <row r="1171" spans="1:20" x14ac:dyDescent="0.3">
      <c r="A1171">
        <v>1170</v>
      </c>
      <c r="B1171" t="s">
        <v>3354</v>
      </c>
      <c r="C1171">
        <f t="shared" si="18"/>
        <v>49</v>
      </c>
      <c r="D1171" s="1">
        <v>43442</v>
      </c>
      <c r="E1171" s="1">
        <v>43444</v>
      </c>
      <c r="F1171" t="s">
        <v>19</v>
      </c>
      <c r="G1171" t="s">
        <v>950</v>
      </c>
      <c r="H1171" t="s">
        <v>951</v>
      </c>
      <c r="I1171" t="s">
        <v>22</v>
      </c>
      <c r="J1171" t="s">
        <v>23</v>
      </c>
      <c r="K1171" t="s">
        <v>262</v>
      </c>
      <c r="L1171" t="s">
        <v>263</v>
      </c>
      <c r="M1171">
        <v>10035</v>
      </c>
      <c r="N1171" t="s">
        <v>144</v>
      </c>
      <c r="O1171" t="s">
        <v>3357</v>
      </c>
      <c r="P1171" t="s">
        <v>42</v>
      </c>
      <c r="Q1171" t="s">
        <v>86</v>
      </c>
      <c r="R1171" t="s">
        <v>3358</v>
      </c>
      <c r="S1171">
        <v>19.440000000000001</v>
      </c>
      <c r="T1171" s="3"/>
    </row>
    <row r="1172" spans="1:20" x14ac:dyDescent="0.3">
      <c r="A1172">
        <v>1171</v>
      </c>
      <c r="B1172" t="s">
        <v>3354</v>
      </c>
      <c r="C1172">
        <f t="shared" si="18"/>
        <v>49</v>
      </c>
      <c r="D1172" s="1">
        <v>43442</v>
      </c>
      <c r="E1172" s="1">
        <v>43444</v>
      </c>
      <c r="F1172" t="s">
        <v>19</v>
      </c>
      <c r="G1172" t="s">
        <v>950</v>
      </c>
      <c r="H1172" t="s">
        <v>951</v>
      </c>
      <c r="I1172" t="s">
        <v>22</v>
      </c>
      <c r="J1172" t="s">
        <v>23</v>
      </c>
      <c r="K1172" t="s">
        <v>262</v>
      </c>
      <c r="L1172" t="s">
        <v>263</v>
      </c>
      <c r="M1172">
        <v>10035</v>
      </c>
      <c r="N1172" t="s">
        <v>144</v>
      </c>
      <c r="O1172" t="s">
        <v>3359</v>
      </c>
      <c r="P1172" t="s">
        <v>42</v>
      </c>
      <c r="Q1172" t="s">
        <v>55</v>
      </c>
      <c r="R1172" t="s">
        <v>3360</v>
      </c>
      <c r="S1172">
        <v>31.92</v>
      </c>
      <c r="T1172" s="3"/>
    </row>
    <row r="1173" spans="1:20" x14ac:dyDescent="0.3">
      <c r="A1173">
        <v>1172</v>
      </c>
      <c r="B1173" t="s">
        <v>3361</v>
      </c>
      <c r="C1173">
        <f t="shared" si="18"/>
        <v>11</v>
      </c>
      <c r="D1173" s="1">
        <v>42073</v>
      </c>
      <c r="E1173" s="1">
        <v>42077</v>
      </c>
      <c r="F1173" t="s">
        <v>46</v>
      </c>
      <c r="G1173" t="s">
        <v>2896</v>
      </c>
      <c r="H1173" t="s">
        <v>2897</v>
      </c>
      <c r="I1173" t="s">
        <v>22</v>
      </c>
      <c r="J1173" t="s">
        <v>23</v>
      </c>
      <c r="K1173" t="s">
        <v>3362</v>
      </c>
      <c r="L1173" t="s">
        <v>234</v>
      </c>
      <c r="M1173">
        <v>48073</v>
      </c>
      <c r="N1173" t="s">
        <v>101</v>
      </c>
      <c r="O1173" t="s">
        <v>3363</v>
      </c>
      <c r="P1173" t="s">
        <v>42</v>
      </c>
      <c r="Q1173" t="s">
        <v>86</v>
      </c>
      <c r="R1173" t="s">
        <v>3364</v>
      </c>
      <c r="S1173">
        <v>22.38</v>
      </c>
      <c r="T1173" s="3"/>
    </row>
    <row r="1174" spans="1:20" x14ac:dyDescent="0.3">
      <c r="A1174">
        <v>1173</v>
      </c>
      <c r="B1174" t="s">
        <v>3365</v>
      </c>
      <c r="C1174">
        <f t="shared" si="18"/>
        <v>17</v>
      </c>
      <c r="D1174" s="1">
        <v>42115</v>
      </c>
      <c r="E1174" s="1">
        <v>42119</v>
      </c>
      <c r="F1174" t="s">
        <v>46</v>
      </c>
      <c r="G1174" t="s">
        <v>1822</v>
      </c>
      <c r="H1174" t="s">
        <v>1823</v>
      </c>
      <c r="I1174" t="s">
        <v>22</v>
      </c>
      <c r="J1174" t="s">
        <v>23</v>
      </c>
      <c r="K1174" t="s">
        <v>38</v>
      </c>
      <c r="L1174" t="s">
        <v>39</v>
      </c>
      <c r="M1174">
        <v>90008</v>
      </c>
      <c r="N1174" t="s">
        <v>40</v>
      </c>
      <c r="O1174" t="s">
        <v>3366</v>
      </c>
      <c r="P1174" t="s">
        <v>42</v>
      </c>
      <c r="Q1174" t="s">
        <v>71</v>
      </c>
      <c r="R1174" t="s">
        <v>3367</v>
      </c>
      <c r="S1174">
        <v>16.52</v>
      </c>
      <c r="T1174" s="3"/>
    </row>
    <row r="1175" spans="1:20" x14ac:dyDescent="0.3">
      <c r="A1175">
        <v>1174</v>
      </c>
      <c r="B1175" t="s">
        <v>3368</v>
      </c>
      <c r="C1175">
        <f t="shared" si="18"/>
        <v>43</v>
      </c>
      <c r="D1175" s="1">
        <v>42665</v>
      </c>
      <c r="E1175" s="1">
        <v>42669</v>
      </c>
      <c r="F1175" t="s">
        <v>46</v>
      </c>
      <c r="G1175" t="s">
        <v>2476</v>
      </c>
      <c r="H1175" t="s">
        <v>2477</v>
      </c>
      <c r="I1175" t="s">
        <v>22</v>
      </c>
      <c r="J1175" t="s">
        <v>23</v>
      </c>
      <c r="K1175" t="s">
        <v>534</v>
      </c>
      <c r="L1175" t="s">
        <v>207</v>
      </c>
      <c r="M1175">
        <v>61701</v>
      </c>
      <c r="N1175" t="s">
        <v>101</v>
      </c>
      <c r="O1175" t="s">
        <v>2445</v>
      </c>
      <c r="P1175" t="s">
        <v>42</v>
      </c>
      <c r="Q1175" t="s">
        <v>71</v>
      </c>
      <c r="R1175" t="s">
        <v>2446</v>
      </c>
      <c r="S1175">
        <v>5.1760000000000002</v>
      </c>
      <c r="T1175" s="3"/>
    </row>
    <row r="1176" spans="1:20" x14ac:dyDescent="0.3">
      <c r="A1176">
        <v>1175</v>
      </c>
      <c r="B1176" t="s">
        <v>3369</v>
      </c>
      <c r="C1176">
        <f t="shared" si="18"/>
        <v>35</v>
      </c>
      <c r="D1176" s="1">
        <v>42604</v>
      </c>
      <c r="E1176" s="1">
        <v>42607</v>
      </c>
      <c r="F1176" t="s">
        <v>184</v>
      </c>
      <c r="G1176" t="s">
        <v>2640</v>
      </c>
      <c r="H1176" t="s">
        <v>2641</v>
      </c>
      <c r="I1176" t="s">
        <v>37</v>
      </c>
      <c r="J1176" t="s">
        <v>23</v>
      </c>
      <c r="K1176" t="s">
        <v>262</v>
      </c>
      <c r="L1176" t="s">
        <v>263</v>
      </c>
      <c r="M1176">
        <v>10035</v>
      </c>
      <c r="N1176" t="s">
        <v>144</v>
      </c>
      <c r="O1176" t="s">
        <v>3370</v>
      </c>
      <c r="P1176" t="s">
        <v>42</v>
      </c>
      <c r="Q1176" t="s">
        <v>71</v>
      </c>
      <c r="R1176" t="s">
        <v>3371</v>
      </c>
      <c r="S1176">
        <v>50.112000000000002</v>
      </c>
      <c r="T1176" s="3"/>
    </row>
    <row r="1177" spans="1:20" x14ac:dyDescent="0.3">
      <c r="A1177">
        <v>1176</v>
      </c>
      <c r="B1177" t="s">
        <v>3372</v>
      </c>
      <c r="C1177">
        <f t="shared" si="18"/>
        <v>35</v>
      </c>
      <c r="D1177" s="1">
        <v>42976</v>
      </c>
      <c r="E1177" s="1">
        <v>42981</v>
      </c>
      <c r="F1177" t="s">
        <v>46</v>
      </c>
      <c r="G1177" t="s">
        <v>1248</v>
      </c>
      <c r="H1177" t="s">
        <v>1249</v>
      </c>
      <c r="I1177" t="s">
        <v>98</v>
      </c>
      <c r="J1177" t="s">
        <v>23</v>
      </c>
      <c r="K1177" t="s">
        <v>83</v>
      </c>
      <c r="L1177" t="s">
        <v>2697</v>
      </c>
      <c r="M1177">
        <v>3301</v>
      </c>
      <c r="N1177" t="s">
        <v>144</v>
      </c>
      <c r="O1177" t="s">
        <v>2576</v>
      </c>
      <c r="P1177" t="s">
        <v>42</v>
      </c>
      <c r="Q1177" t="s">
        <v>575</v>
      </c>
      <c r="R1177" t="s">
        <v>2577</v>
      </c>
      <c r="S1177">
        <v>27.93</v>
      </c>
      <c r="T1177" s="3"/>
    </row>
    <row r="1178" spans="1:20" x14ac:dyDescent="0.3">
      <c r="A1178">
        <v>1177</v>
      </c>
      <c r="B1178" t="s">
        <v>3373</v>
      </c>
      <c r="C1178">
        <f t="shared" si="18"/>
        <v>53</v>
      </c>
      <c r="D1178" s="1">
        <v>42365</v>
      </c>
      <c r="E1178" s="1">
        <v>42368</v>
      </c>
      <c r="F1178" t="s">
        <v>19</v>
      </c>
      <c r="G1178" t="s">
        <v>3374</v>
      </c>
      <c r="H1178" t="s">
        <v>3375</v>
      </c>
      <c r="I1178" t="s">
        <v>98</v>
      </c>
      <c r="J1178" t="s">
        <v>23</v>
      </c>
      <c r="K1178" t="s">
        <v>38</v>
      </c>
      <c r="L1178" t="s">
        <v>39</v>
      </c>
      <c r="M1178">
        <v>90004</v>
      </c>
      <c r="N1178" t="s">
        <v>40</v>
      </c>
      <c r="O1178" t="s">
        <v>3376</v>
      </c>
      <c r="P1178" t="s">
        <v>42</v>
      </c>
      <c r="Q1178" t="s">
        <v>43</v>
      </c>
      <c r="R1178" t="s">
        <v>3377</v>
      </c>
      <c r="S1178">
        <v>11.56</v>
      </c>
      <c r="T1178" s="3"/>
    </row>
    <row r="1179" spans="1:20" x14ac:dyDescent="0.3">
      <c r="A1179">
        <v>1178</v>
      </c>
      <c r="B1179" t="s">
        <v>3378</v>
      </c>
      <c r="C1179">
        <f t="shared" si="18"/>
        <v>48</v>
      </c>
      <c r="D1179" s="1">
        <v>43070</v>
      </c>
      <c r="E1179" s="1">
        <v>43074</v>
      </c>
      <c r="F1179" t="s">
        <v>46</v>
      </c>
      <c r="G1179" t="s">
        <v>328</v>
      </c>
      <c r="H1179" t="s">
        <v>329</v>
      </c>
      <c r="I1179" t="s">
        <v>22</v>
      </c>
      <c r="J1179" t="s">
        <v>23</v>
      </c>
      <c r="K1179" t="s">
        <v>3379</v>
      </c>
      <c r="L1179" t="s">
        <v>2738</v>
      </c>
      <c r="M1179">
        <v>20852</v>
      </c>
      <c r="N1179" t="s">
        <v>144</v>
      </c>
      <c r="O1179" t="s">
        <v>3380</v>
      </c>
      <c r="P1179" t="s">
        <v>28</v>
      </c>
      <c r="Q1179" t="s">
        <v>32</v>
      </c>
      <c r="R1179" t="s">
        <v>3381</v>
      </c>
      <c r="S1179">
        <v>172.5</v>
      </c>
      <c r="T1179" s="3"/>
    </row>
    <row r="1180" spans="1:20" x14ac:dyDescent="0.3">
      <c r="A1180">
        <v>1179</v>
      </c>
      <c r="B1180" t="s">
        <v>3378</v>
      </c>
      <c r="C1180">
        <f t="shared" si="18"/>
        <v>48</v>
      </c>
      <c r="D1180" s="1">
        <v>43070</v>
      </c>
      <c r="E1180" s="1">
        <v>43074</v>
      </c>
      <c r="F1180" t="s">
        <v>46</v>
      </c>
      <c r="G1180" t="s">
        <v>328</v>
      </c>
      <c r="H1180" t="s">
        <v>329</v>
      </c>
      <c r="I1180" t="s">
        <v>22</v>
      </c>
      <c r="J1180" t="s">
        <v>23</v>
      </c>
      <c r="K1180" t="s">
        <v>3379</v>
      </c>
      <c r="L1180" t="s">
        <v>2738</v>
      </c>
      <c r="M1180">
        <v>20852</v>
      </c>
      <c r="N1180" t="s">
        <v>144</v>
      </c>
      <c r="O1180" t="s">
        <v>690</v>
      </c>
      <c r="P1180" t="s">
        <v>67</v>
      </c>
      <c r="Q1180" t="s">
        <v>68</v>
      </c>
      <c r="R1180" t="s">
        <v>691</v>
      </c>
      <c r="S1180">
        <v>179.97</v>
      </c>
      <c r="T1180" s="3"/>
    </row>
    <row r="1181" spans="1:20" x14ac:dyDescent="0.3">
      <c r="A1181">
        <v>1180</v>
      </c>
      <c r="B1181" t="s">
        <v>3382</v>
      </c>
      <c r="C1181">
        <f t="shared" si="18"/>
        <v>17</v>
      </c>
      <c r="D1181" s="1">
        <v>42849</v>
      </c>
      <c r="E1181" s="1">
        <v>42852</v>
      </c>
      <c r="F1181" t="s">
        <v>19</v>
      </c>
      <c r="G1181" t="s">
        <v>3383</v>
      </c>
      <c r="H1181" t="s">
        <v>3384</v>
      </c>
      <c r="I1181" t="s">
        <v>98</v>
      </c>
      <c r="J1181" t="s">
        <v>23</v>
      </c>
      <c r="K1181" t="s">
        <v>180</v>
      </c>
      <c r="L1181" t="s">
        <v>100</v>
      </c>
      <c r="M1181">
        <v>77070</v>
      </c>
      <c r="N1181" t="s">
        <v>101</v>
      </c>
      <c r="O1181" t="s">
        <v>2426</v>
      </c>
      <c r="P1181" t="s">
        <v>67</v>
      </c>
      <c r="Q1181" t="s">
        <v>157</v>
      </c>
      <c r="R1181" t="s">
        <v>2427</v>
      </c>
      <c r="S1181">
        <v>258.69600000000003</v>
      </c>
      <c r="T1181" s="3"/>
    </row>
    <row r="1182" spans="1:20" x14ac:dyDescent="0.3">
      <c r="A1182">
        <v>1181</v>
      </c>
      <c r="B1182" t="s">
        <v>3385</v>
      </c>
      <c r="C1182">
        <f t="shared" si="18"/>
        <v>26</v>
      </c>
      <c r="D1182" s="1">
        <v>42176</v>
      </c>
      <c r="E1182" s="1">
        <v>42180</v>
      </c>
      <c r="F1182" t="s">
        <v>46</v>
      </c>
      <c r="G1182" t="s">
        <v>640</v>
      </c>
      <c r="H1182" t="s">
        <v>641</v>
      </c>
      <c r="I1182" t="s">
        <v>22</v>
      </c>
      <c r="J1182" t="s">
        <v>23</v>
      </c>
      <c r="K1182" t="s">
        <v>1118</v>
      </c>
      <c r="L1182" t="s">
        <v>786</v>
      </c>
      <c r="M1182">
        <v>8701</v>
      </c>
      <c r="N1182" t="s">
        <v>144</v>
      </c>
      <c r="O1182" t="s">
        <v>3386</v>
      </c>
      <c r="P1182" t="s">
        <v>67</v>
      </c>
      <c r="Q1182" t="s">
        <v>68</v>
      </c>
      <c r="R1182" t="s">
        <v>3387</v>
      </c>
      <c r="S1182">
        <v>1322.93</v>
      </c>
      <c r="T1182" s="3"/>
    </row>
    <row r="1183" spans="1:20" x14ac:dyDescent="0.3">
      <c r="A1183">
        <v>1182</v>
      </c>
      <c r="B1183" t="s">
        <v>3385</v>
      </c>
      <c r="C1183">
        <f t="shared" si="18"/>
        <v>26</v>
      </c>
      <c r="D1183" s="1">
        <v>42176</v>
      </c>
      <c r="E1183" s="1">
        <v>42180</v>
      </c>
      <c r="F1183" t="s">
        <v>46</v>
      </c>
      <c r="G1183" t="s">
        <v>640</v>
      </c>
      <c r="H1183" t="s">
        <v>641</v>
      </c>
      <c r="I1183" t="s">
        <v>22</v>
      </c>
      <c r="J1183" t="s">
        <v>23</v>
      </c>
      <c r="K1183" t="s">
        <v>1118</v>
      </c>
      <c r="L1183" t="s">
        <v>786</v>
      </c>
      <c r="M1183">
        <v>8701</v>
      </c>
      <c r="N1183" t="s">
        <v>144</v>
      </c>
      <c r="O1183" t="s">
        <v>3388</v>
      </c>
      <c r="P1183" t="s">
        <v>42</v>
      </c>
      <c r="Q1183" t="s">
        <v>64</v>
      </c>
      <c r="R1183" t="s">
        <v>3389</v>
      </c>
      <c r="S1183">
        <v>3.76</v>
      </c>
      <c r="T1183" s="3"/>
    </row>
    <row r="1184" spans="1:20" x14ac:dyDescent="0.3">
      <c r="A1184">
        <v>1183</v>
      </c>
      <c r="B1184" t="s">
        <v>3390</v>
      </c>
      <c r="C1184">
        <f t="shared" si="18"/>
        <v>3</v>
      </c>
      <c r="D1184" s="1">
        <v>43114</v>
      </c>
      <c r="E1184" s="1">
        <v>43115</v>
      </c>
      <c r="F1184" t="s">
        <v>184</v>
      </c>
      <c r="G1184" t="s">
        <v>2194</v>
      </c>
      <c r="H1184" t="s">
        <v>2195</v>
      </c>
      <c r="I1184" t="s">
        <v>22</v>
      </c>
      <c r="J1184" t="s">
        <v>23</v>
      </c>
      <c r="K1184" t="s">
        <v>1522</v>
      </c>
      <c r="L1184" t="s">
        <v>84</v>
      </c>
      <c r="M1184">
        <v>28540</v>
      </c>
      <c r="N1184" t="s">
        <v>26</v>
      </c>
      <c r="O1184" t="s">
        <v>501</v>
      </c>
      <c r="P1184" t="s">
        <v>42</v>
      </c>
      <c r="Q1184" t="s">
        <v>169</v>
      </c>
      <c r="R1184" t="s">
        <v>502</v>
      </c>
      <c r="S1184">
        <v>21.744</v>
      </c>
      <c r="T1184" s="3"/>
    </row>
    <row r="1185" spans="1:20" x14ac:dyDescent="0.3">
      <c r="A1185">
        <v>1184</v>
      </c>
      <c r="B1185" t="s">
        <v>3390</v>
      </c>
      <c r="C1185">
        <f t="shared" si="18"/>
        <v>3</v>
      </c>
      <c r="D1185" s="1">
        <v>43114</v>
      </c>
      <c r="E1185" s="1">
        <v>43115</v>
      </c>
      <c r="F1185" t="s">
        <v>184</v>
      </c>
      <c r="G1185" t="s">
        <v>2194</v>
      </c>
      <c r="H1185" t="s">
        <v>2195</v>
      </c>
      <c r="I1185" t="s">
        <v>22</v>
      </c>
      <c r="J1185" t="s">
        <v>23</v>
      </c>
      <c r="K1185" t="s">
        <v>1522</v>
      </c>
      <c r="L1185" t="s">
        <v>84</v>
      </c>
      <c r="M1185">
        <v>28540</v>
      </c>
      <c r="N1185" t="s">
        <v>26</v>
      </c>
      <c r="O1185" t="s">
        <v>3391</v>
      </c>
      <c r="P1185" t="s">
        <v>67</v>
      </c>
      <c r="Q1185" t="s">
        <v>68</v>
      </c>
      <c r="R1185" t="s">
        <v>3392</v>
      </c>
      <c r="S1185">
        <v>7.92</v>
      </c>
      <c r="T1185" s="3"/>
    </row>
    <row r="1186" spans="1:20" x14ac:dyDescent="0.3">
      <c r="A1186">
        <v>1185</v>
      </c>
      <c r="B1186" t="s">
        <v>3393</v>
      </c>
      <c r="C1186">
        <f t="shared" si="18"/>
        <v>48</v>
      </c>
      <c r="D1186" s="1">
        <v>42332</v>
      </c>
      <c r="E1186" s="1">
        <v>42338</v>
      </c>
      <c r="F1186" t="s">
        <v>46</v>
      </c>
      <c r="G1186" t="s">
        <v>3394</v>
      </c>
      <c r="H1186" t="s">
        <v>3395</v>
      </c>
      <c r="I1186" t="s">
        <v>37</v>
      </c>
      <c r="J1186" t="s">
        <v>23</v>
      </c>
      <c r="K1186" t="s">
        <v>91</v>
      </c>
      <c r="L1186" t="s">
        <v>92</v>
      </c>
      <c r="M1186">
        <v>98103</v>
      </c>
      <c r="N1186" t="s">
        <v>40</v>
      </c>
      <c r="O1186" t="s">
        <v>3396</v>
      </c>
      <c r="P1186" t="s">
        <v>42</v>
      </c>
      <c r="Q1186" t="s">
        <v>71</v>
      </c>
      <c r="R1186" t="s">
        <v>3397</v>
      </c>
      <c r="S1186">
        <v>12.096</v>
      </c>
      <c r="T1186" s="3"/>
    </row>
    <row r="1187" spans="1:20" x14ac:dyDescent="0.3">
      <c r="A1187">
        <v>1186</v>
      </c>
      <c r="B1187" t="s">
        <v>3393</v>
      </c>
      <c r="C1187">
        <f t="shared" si="18"/>
        <v>48</v>
      </c>
      <c r="D1187" s="1">
        <v>42332</v>
      </c>
      <c r="E1187" s="1">
        <v>42338</v>
      </c>
      <c r="F1187" t="s">
        <v>46</v>
      </c>
      <c r="G1187" t="s">
        <v>3394</v>
      </c>
      <c r="H1187" t="s">
        <v>3395</v>
      </c>
      <c r="I1187" t="s">
        <v>37</v>
      </c>
      <c r="J1187" t="s">
        <v>23</v>
      </c>
      <c r="K1187" t="s">
        <v>91</v>
      </c>
      <c r="L1187" t="s">
        <v>92</v>
      </c>
      <c r="M1187">
        <v>98103</v>
      </c>
      <c r="N1187" t="s">
        <v>40</v>
      </c>
      <c r="O1187" t="s">
        <v>3398</v>
      </c>
      <c r="P1187" t="s">
        <v>42</v>
      </c>
      <c r="Q1187" t="s">
        <v>55</v>
      </c>
      <c r="R1187" t="s">
        <v>3399</v>
      </c>
      <c r="S1187">
        <v>485.88</v>
      </c>
      <c r="T1187" s="3"/>
    </row>
    <row r="1188" spans="1:20" x14ac:dyDescent="0.3">
      <c r="A1188">
        <v>1187</v>
      </c>
      <c r="B1188" t="s">
        <v>3393</v>
      </c>
      <c r="C1188">
        <f t="shared" si="18"/>
        <v>48</v>
      </c>
      <c r="D1188" s="1">
        <v>42332</v>
      </c>
      <c r="E1188" s="1">
        <v>42338</v>
      </c>
      <c r="F1188" t="s">
        <v>46</v>
      </c>
      <c r="G1188" t="s">
        <v>3394</v>
      </c>
      <c r="H1188" t="s">
        <v>3395</v>
      </c>
      <c r="I1188" t="s">
        <v>37</v>
      </c>
      <c r="J1188" t="s">
        <v>23</v>
      </c>
      <c r="K1188" t="s">
        <v>91</v>
      </c>
      <c r="L1188" t="s">
        <v>92</v>
      </c>
      <c r="M1188">
        <v>98103</v>
      </c>
      <c r="N1188" t="s">
        <v>40</v>
      </c>
      <c r="O1188" t="s">
        <v>2275</v>
      </c>
      <c r="P1188" t="s">
        <v>42</v>
      </c>
      <c r="Q1188" t="s">
        <v>86</v>
      </c>
      <c r="R1188" t="s">
        <v>2276</v>
      </c>
      <c r="S1188">
        <v>25.92</v>
      </c>
      <c r="T1188" s="3"/>
    </row>
    <row r="1189" spans="1:20" x14ac:dyDescent="0.3">
      <c r="A1189">
        <v>1188</v>
      </c>
      <c r="B1189" t="s">
        <v>3393</v>
      </c>
      <c r="C1189">
        <f t="shared" si="18"/>
        <v>48</v>
      </c>
      <c r="D1189" s="1">
        <v>42332</v>
      </c>
      <c r="E1189" s="1">
        <v>42338</v>
      </c>
      <c r="F1189" t="s">
        <v>46</v>
      </c>
      <c r="G1189" t="s">
        <v>3394</v>
      </c>
      <c r="H1189" t="s">
        <v>3395</v>
      </c>
      <c r="I1189" t="s">
        <v>37</v>
      </c>
      <c r="J1189" t="s">
        <v>23</v>
      </c>
      <c r="K1189" t="s">
        <v>91</v>
      </c>
      <c r="L1189" t="s">
        <v>92</v>
      </c>
      <c r="M1189">
        <v>98103</v>
      </c>
      <c r="N1189" t="s">
        <v>40</v>
      </c>
      <c r="O1189" t="s">
        <v>2321</v>
      </c>
      <c r="P1189" t="s">
        <v>42</v>
      </c>
      <c r="Q1189" t="s">
        <v>55</v>
      </c>
      <c r="R1189" t="s">
        <v>2322</v>
      </c>
      <c r="S1189">
        <v>197.58</v>
      </c>
      <c r="T1189" s="3"/>
    </row>
    <row r="1190" spans="1:20" x14ac:dyDescent="0.3">
      <c r="A1190">
        <v>1189</v>
      </c>
      <c r="B1190" t="s">
        <v>3400</v>
      </c>
      <c r="C1190">
        <f t="shared" si="18"/>
        <v>9</v>
      </c>
      <c r="D1190" s="1">
        <v>43157</v>
      </c>
      <c r="E1190" s="1">
        <v>43159</v>
      </c>
      <c r="F1190" t="s">
        <v>19</v>
      </c>
      <c r="G1190" t="s">
        <v>3401</v>
      </c>
      <c r="H1190" t="s">
        <v>3402</v>
      </c>
      <c r="I1190" t="s">
        <v>98</v>
      </c>
      <c r="J1190" t="s">
        <v>23</v>
      </c>
      <c r="K1190" t="s">
        <v>38</v>
      </c>
      <c r="L1190" t="s">
        <v>39</v>
      </c>
      <c r="M1190">
        <v>90036</v>
      </c>
      <c r="N1190" t="s">
        <v>40</v>
      </c>
      <c r="O1190" t="s">
        <v>2196</v>
      </c>
      <c r="P1190" t="s">
        <v>42</v>
      </c>
      <c r="Q1190" t="s">
        <v>74</v>
      </c>
      <c r="R1190" t="s">
        <v>2197</v>
      </c>
      <c r="S1190">
        <v>81.92</v>
      </c>
      <c r="T1190" s="3"/>
    </row>
    <row r="1191" spans="1:20" x14ac:dyDescent="0.3">
      <c r="A1191">
        <v>1190</v>
      </c>
      <c r="B1191" t="s">
        <v>3400</v>
      </c>
      <c r="C1191">
        <f t="shared" si="18"/>
        <v>9</v>
      </c>
      <c r="D1191" s="1">
        <v>43157</v>
      </c>
      <c r="E1191" s="1">
        <v>43159</v>
      </c>
      <c r="F1191" t="s">
        <v>19</v>
      </c>
      <c r="G1191" t="s">
        <v>3401</v>
      </c>
      <c r="H1191" t="s">
        <v>3402</v>
      </c>
      <c r="I1191" t="s">
        <v>98</v>
      </c>
      <c r="J1191" t="s">
        <v>23</v>
      </c>
      <c r="K1191" t="s">
        <v>38</v>
      </c>
      <c r="L1191" t="s">
        <v>39</v>
      </c>
      <c r="M1191">
        <v>90036</v>
      </c>
      <c r="N1191" t="s">
        <v>40</v>
      </c>
      <c r="O1191" t="s">
        <v>3403</v>
      </c>
      <c r="P1191" t="s">
        <v>67</v>
      </c>
      <c r="Q1191" t="s">
        <v>68</v>
      </c>
      <c r="R1191" t="s">
        <v>3404</v>
      </c>
      <c r="S1191">
        <v>889.53599999999994</v>
      </c>
      <c r="T1191" s="3"/>
    </row>
    <row r="1192" spans="1:20" x14ac:dyDescent="0.3">
      <c r="A1192">
        <v>1191</v>
      </c>
      <c r="B1192" t="s">
        <v>3400</v>
      </c>
      <c r="C1192">
        <f t="shared" si="18"/>
        <v>9</v>
      </c>
      <c r="D1192" s="1">
        <v>43157</v>
      </c>
      <c r="E1192" s="1">
        <v>43159</v>
      </c>
      <c r="F1192" t="s">
        <v>19</v>
      </c>
      <c r="G1192" t="s">
        <v>3401</v>
      </c>
      <c r="H1192" t="s">
        <v>3402</v>
      </c>
      <c r="I1192" t="s">
        <v>98</v>
      </c>
      <c r="J1192" t="s">
        <v>23</v>
      </c>
      <c r="K1192" t="s">
        <v>38</v>
      </c>
      <c r="L1192" t="s">
        <v>39</v>
      </c>
      <c r="M1192">
        <v>90036</v>
      </c>
      <c r="N1192" t="s">
        <v>40</v>
      </c>
      <c r="O1192" t="s">
        <v>3405</v>
      </c>
      <c r="P1192" t="s">
        <v>28</v>
      </c>
      <c r="Q1192" t="s">
        <v>32</v>
      </c>
      <c r="R1192" t="s">
        <v>3406</v>
      </c>
      <c r="S1192">
        <v>892.22400000000005</v>
      </c>
      <c r="T1192" s="3"/>
    </row>
    <row r="1193" spans="1:20" x14ac:dyDescent="0.3">
      <c r="A1193">
        <v>1192</v>
      </c>
      <c r="B1193" t="s">
        <v>3400</v>
      </c>
      <c r="C1193">
        <f t="shared" si="18"/>
        <v>9</v>
      </c>
      <c r="D1193" s="1">
        <v>43157</v>
      </c>
      <c r="E1193" s="1">
        <v>43159</v>
      </c>
      <c r="F1193" t="s">
        <v>19</v>
      </c>
      <c r="G1193" t="s">
        <v>3401</v>
      </c>
      <c r="H1193" t="s">
        <v>3402</v>
      </c>
      <c r="I1193" t="s">
        <v>98</v>
      </c>
      <c r="J1193" t="s">
        <v>23</v>
      </c>
      <c r="K1193" t="s">
        <v>38</v>
      </c>
      <c r="L1193" t="s">
        <v>39</v>
      </c>
      <c r="M1193">
        <v>90036</v>
      </c>
      <c r="N1193" t="s">
        <v>40</v>
      </c>
      <c r="O1193" t="s">
        <v>1250</v>
      </c>
      <c r="P1193" t="s">
        <v>42</v>
      </c>
      <c r="Q1193" t="s">
        <v>86</v>
      </c>
      <c r="R1193" t="s">
        <v>1443</v>
      </c>
      <c r="S1193">
        <v>223.92</v>
      </c>
      <c r="T1193" s="3"/>
    </row>
    <row r="1194" spans="1:20" x14ac:dyDescent="0.3">
      <c r="A1194">
        <v>1193</v>
      </c>
      <c r="B1194" t="s">
        <v>3400</v>
      </c>
      <c r="C1194">
        <f t="shared" si="18"/>
        <v>9</v>
      </c>
      <c r="D1194" s="1">
        <v>43157</v>
      </c>
      <c r="E1194" s="1">
        <v>43159</v>
      </c>
      <c r="F1194" t="s">
        <v>19</v>
      </c>
      <c r="G1194" t="s">
        <v>3401</v>
      </c>
      <c r="H1194" t="s">
        <v>3402</v>
      </c>
      <c r="I1194" t="s">
        <v>98</v>
      </c>
      <c r="J1194" t="s">
        <v>23</v>
      </c>
      <c r="K1194" t="s">
        <v>38</v>
      </c>
      <c r="L1194" t="s">
        <v>39</v>
      </c>
      <c r="M1194">
        <v>90036</v>
      </c>
      <c r="N1194" t="s">
        <v>40</v>
      </c>
      <c r="O1194" t="s">
        <v>3407</v>
      </c>
      <c r="P1194" t="s">
        <v>42</v>
      </c>
      <c r="Q1194" t="s">
        <v>86</v>
      </c>
      <c r="R1194" t="s">
        <v>3408</v>
      </c>
      <c r="S1194">
        <v>23.12</v>
      </c>
      <c r="T1194" s="3"/>
    </row>
    <row r="1195" spans="1:20" x14ac:dyDescent="0.3">
      <c r="A1195">
        <v>1194</v>
      </c>
      <c r="B1195" t="s">
        <v>3409</v>
      </c>
      <c r="C1195">
        <f t="shared" si="18"/>
        <v>38</v>
      </c>
      <c r="D1195" s="1">
        <v>42628</v>
      </c>
      <c r="E1195" s="1">
        <v>42628</v>
      </c>
      <c r="F1195" t="s">
        <v>1289</v>
      </c>
      <c r="G1195" t="s">
        <v>2042</v>
      </c>
      <c r="H1195" t="s">
        <v>2043</v>
      </c>
      <c r="I1195" t="s">
        <v>37</v>
      </c>
      <c r="J1195" t="s">
        <v>23</v>
      </c>
      <c r="K1195" t="s">
        <v>3410</v>
      </c>
      <c r="L1195" t="s">
        <v>50</v>
      </c>
      <c r="M1195">
        <v>33065</v>
      </c>
      <c r="N1195" t="s">
        <v>26</v>
      </c>
      <c r="O1195" t="s">
        <v>1153</v>
      </c>
      <c r="P1195" t="s">
        <v>42</v>
      </c>
      <c r="Q1195" t="s">
        <v>86</v>
      </c>
      <c r="R1195" t="s">
        <v>1154</v>
      </c>
      <c r="S1195">
        <v>15.552</v>
      </c>
      <c r="T1195" s="3"/>
    </row>
    <row r="1196" spans="1:20" x14ac:dyDescent="0.3">
      <c r="A1196">
        <v>1195</v>
      </c>
      <c r="B1196" t="s">
        <v>3409</v>
      </c>
      <c r="C1196">
        <f t="shared" si="18"/>
        <v>38</v>
      </c>
      <c r="D1196" s="1">
        <v>42628</v>
      </c>
      <c r="E1196" s="1">
        <v>42628</v>
      </c>
      <c r="F1196" t="s">
        <v>1289</v>
      </c>
      <c r="G1196" t="s">
        <v>2042</v>
      </c>
      <c r="H1196" t="s">
        <v>2043</v>
      </c>
      <c r="I1196" t="s">
        <v>37</v>
      </c>
      <c r="J1196" t="s">
        <v>23</v>
      </c>
      <c r="K1196" t="s">
        <v>3410</v>
      </c>
      <c r="L1196" t="s">
        <v>50</v>
      </c>
      <c r="M1196">
        <v>33065</v>
      </c>
      <c r="N1196" t="s">
        <v>26</v>
      </c>
      <c r="O1196" t="s">
        <v>3411</v>
      </c>
      <c r="P1196" t="s">
        <v>28</v>
      </c>
      <c r="Q1196" t="s">
        <v>61</v>
      </c>
      <c r="R1196" t="s">
        <v>3412</v>
      </c>
      <c r="S1196">
        <v>15.712</v>
      </c>
      <c r="T1196" s="3"/>
    </row>
    <row r="1197" spans="1:20" x14ac:dyDescent="0.3">
      <c r="A1197">
        <v>1196</v>
      </c>
      <c r="B1197" t="s">
        <v>3409</v>
      </c>
      <c r="C1197">
        <f t="shared" si="18"/>
        <v>38</v>
      </c>
      <c r="D1197" s="1">
        <v>42628</v>
      </c>
      <c r="E1197" s="1">
        <v>42628</v>
      </c>
      <c r="F1197" t="s">
        <v>1289</v>
      </c>
      <c r="G1197" t="s">
        <v>2042</v>
      </c>
      <c r="H1197" t="s">
        <v>2043</v>
      </c>
      <c r="I1197" t="s">
        <v>37</v>
      </c>
      <c r="J1197" t="s">
        <v>23</v>
      </c>
      <c r="K1197" t="s">
        <v>3410</v>
      </c>
      <c r="L1197" t="s">
        <v>50</v>
      </c>
      <c r="M1197">
        <v>33065</v>
      </c>
      <c r="N1197" t="s">
        <v>26</v>
      </c>
      <c r="O1197" t="s">
        <v>1636</v>
      </c>
      <c r="P1197" t="s">
        <v>42</v>
      </c>
      <c r="Q1197" t="s">
        <v>55</v>
      </c>
      <c r="R1197" t="s">
        <v>1637</v>
      </c>
      <c r="S1197">
        <v>24.672000000000001</v>
      </c>
      <c r="T1197" s="3"/>
    </row>
    <row r="1198" spans="1:20" x14ac:dyDescent="0.3">
      <c r="A1198">
        <v>1197</v>
      </c>
      <c r="B1198" t="s">
        <v>3409</v>
      </c>
      <c r="C1198">
        <f t="shared" si="18"/>
        <v>38</v>
      </c>
      <c r="D1198" s="1">
        <v>42628</v>
      </c>
      <c r="E1198" s="1">
        <v>42628</v>
      </c>
      <c r="F1198" t="s">
        <v>1289</v>
      </c>
      <c r="G1198" t="s">
        <v>2042</v>
      </c>
      <c r="H1198" t="s">
        <v>2043</v>
      </c>
      <c r="I1198" t="s">
        <v>37</v>
      </c>
      <c r="J1198" t="s">
        <v>23</v>
      </c>
      <c r="K1198" t="s">
        <v>3410</v>
      </c>
      <c r="L1198" t="s">
        <v>50</v>
      </c>
      <c r="M1198">
        <v>33065</v>
      </c>
      <c r="N1198" t="s">
        <v>26</v>
      </c>
      <c r="O1198" t="s">
        <v>2264</v>
      </c>
      <c r="P1198" t="s">
        <v>28</v>
      </c>
      <c r="Q1198" t="s">
        <v>61</v>
      </c>
      <c r="R1198" t="s">
        <v>2265</v>
      </c>
      <c r="S1198">
        <v>55.968000000000004</v>
      </c>
      <c r="T1198" s="3"/>
    </row>
    <row r="1199" spans="1:20" x14ac:dyDescent="0.3">
      <c r="A1199">
        <v>1198</v>
      </c>
      <c r="B1199" t="s">
        <v>3413</v>
      </c>
      <c r="C1199">
        <f t="shared" si="18"/>
        <v>14</v>
      </c>
      <c r="D1199" s="1">
        <v>42833</v>
      </c>
      <c r="E1199" s="1">
        <v>42837</v>
      </c>
      <c r="F1199" t="s">
        <v>46</v>
      </c>
      <c r="G1199" t="s">
        <v>1975</v>
      </c>
      <c r="H1199" t="s">
        <v>1976</v>
      </c>
      <c r="I1199" t="s">
        <v>22</v>
      </c>
      <c r="J1199" t="s">
        <v>23</v>
      </c>
      <c r="K1199" t="s">
        <v>180</v>
      </c>
      <c r="L1199" t="s">
        <v>100</v>
      </c>
      <c r="M1199">
        <v>77041</v>
      </c>
      <c r="N1199" t="s">
        <v>101</v>
      </c>
      <c r="O1199" t="s">
        <v>3414</v>
      </c>
      <c r="P1199" t="s">
        <v>67</v>
      </c>
      <c r="Q1199" t="s">
        <v>157</v>
      </c>
      <c r="R1199" t="s">
        <v>3415</v>
      </c>
      <c r="S1199">
        <v>431.928</v>
      </c>
      <c r="T1199" s="3"/>
    </row>
    <row r="1200" spans="1:20" x14ac:dyDescent="0.3">
      <c r="A1200">
        <v>1199</v>
      </c>
      <c r="B1200" t="s">
        <v>3413</v>
      </c>
      <c r="C1200">
        <f t="shared" si="18"/>
        <v>14</v>
      </c>
      <c r="D1200" s="1">
        <v>42833</v>
      </c>
      <c r="E1200" s="1">
        <v>42837</v>
      </c>
      <c r="F1200" t="s">
        <v>46</v>
      </c>
      <c r="G1200" t="s">
        <v>1975</v>
      </c>
      <c r="H1200" t="s">
        <v>1976</v>
      </c>
      <c r="I1200" t="s">
        <v>22</v>
      </c>
      <c r="J1200" t="s">
        <v>23</v>
      </c>
      <c r="K1200" t="s">
        <v>180</v>
      </c>
      <c r="L1200" t="s">
        <v>100</v>
      </c>
      <c r="M1200">
        <v>77041</v>
      </c>
      <c r="N1200" t="s">
        <v>101</v>
      </c>
      <c r="O1200" t="s">
        <v>3416</v>
      </c>
      <c r="P1200" t="s">
        <v>28</v>
      </c>
      <c r="Q1200" t="s">
        <v>32</v>
      </c>
      <c r="R1200" t="s">
        <v>3417</v>
      </c>
      <c r="S1200">
        <v>95.983999999999995</v>
      </c>
      <c r="T1200" s="3"/>
    </row>
    <row r="1201" spans="1:20" x14ac:dyDescent="0.3">
      <c r="A1201">
        <v>1200</v>
      </c>
      <c r="B1201" t="s">
        <v>3413</v>
      </c>
      <c r="C1201">
        <f t="shared" si="18"/>
        <v>14</v>
      </c>
      <c r="D1201" s="1">
        <v>42833</v>
      </c>
      <c r="E1201" s="1">
        <v>42837</v>
      </c>
      <c r="F1201" t="s">
        <v>46</v>
      </c>
      <c r="G1201" t="s">
        <v>1975</v>
      </c>
      <c r="H1201" t="s">
        <v>1976</v>
      </c>
      <c r="I1201" t="s">
        <v>22</v>
      </c>
      <c r="J1201" t="s">
        <v>23</v>
      </c>
      <c r="K1201" t="s">
        <v>180</v>
      </c>
      <c r="L1201" t="s">
        <v>100</v>
      </c>
      <c r="M1201">
        <v>77041</v>
      </c>
      <c r="N1201" t="s">
        <v>101</v>
      </c>
      <c r="O1201" t="s">
        <v>1254</v>
      </c>
      <c r="P1201" t="s">
        <v>42</v>
      </c>
      <c r="Q1201" t="s">
        <v>71</v>
      </c>
      <c r="R1201" t="s">
        <v>1255</v>
      </c>
      <c r="S1201">
        <v>1088.7919999999999</v>
      </c>
      <c r="T1201" s="3"/>
    </row>
    <row r="1202" spans="1:20" x14ac:dyDescent="0.3">
      <c r="A1202">
        <v>1201</v>
      </c>
      <c r="B1202" t="s">
        <v>3418</v>
      </c>
      <c r="C1202">
        <f t="shared" si="18"/>
        <v>29</v>
      </c>
      <c r="D1202" s="1">
        <v>42934</v>
      </c>
      <c r="E1202" s="1">
        <v>42940</v>
      </c>
      <c r="F1202" t="s">
        <v>46</v>
      </c>
      <c r="G1202" t="s">
        <v>2682</v>
      </c>
      <c r="H1202" t="s">
        <v>2683</v>
      </c>
      <c r="I1202" t="s">
        <v>37</v>
      </c>
      <c r="J1202" t="s">
        <v>23</v>
      </c>
      <c r="K1202" t="s">
        <v>805</v>
      </c>
      <c r="L1202" t="s">
        <v>453</v>
      </c>
      <c r="M1202">
        <v>80219</v>
      </c>
      <c r="N1202" t="s">
        <v>40</v>
      </c>
      <c r="O1202" t="s">
        <v>2457</v>
      </c>
      <c r="P1202" t="s">
        <v>28</v>
      </c>
      <c r="Q1202" t="s">
        <v>32</v>
      </c>
      <c r="R1202" t="s">
        <v>2458</v>
      </c>
      <c r="S1202">
        <v>544.00800000000004</v>
      </c>
      <c r="T1202" s="3"/>
    </row>
    <row r="1203" spans="1:20" x14ac:dyDescent="0.3">
      <c r="A1203">
        <v>1202</v>
      </c>
      <c r="B1203" t="s">
        <v>3418</v>
      </c>
      <c r="C1203">
        <f t="shared" si="18"/>
        <v>29</v>
      </c>
      <c r="D1203" s="1">
        <v>42934</v>
      </c>
      <c r="E1203" s="1">
        <v>42940</v>
      </c>
      <c r="F1203" t="s">
        <v>46</v>
      </c>
      <c r="G1203" t="s">
        <v>2682</v>
      </c>
      <c r="H1203" t="s">
        <v>2683</v>
      </c>
      <c r="I1203" t="s">
        <v>37</v>
      </c>
      <c r="J1203" t="s">
        <v>23</v>
      </c>
      <c r="K1203" t="s">
        <v>805</v>
      </c>
      <c r="L1203" t="s">
        <v>453</v>
      </c>
      <c r="M1203">
        <v>80219</v>
      </c>
      <c r="N1203" t="s">
        <v>40</v>
      </c>
      <c r="O1203" t="s">
        <v>1043</v>
      </c>
      <c r="P1203" t="s">
        <v>42</v>
      </c>
      <c r="Q1203" t="s">
        <v>71</v>
      </c>
      <c r="R1203" t="s">
        <v>1044</v>
      </c>
      <c r="S1203">
        <v>1.8720000000000001</v>
      </c>
      <c r="T1203" s="3"/>
    </row>
    <row r="1204" spans="1:20" x14ac:dyDescent="0.3">
      <c r="A1204">
        <v>1203</v>
      </c>
      <c r="B1204" t="s">
        <v>3418</v>
      </c>
      <c r="C1204">
        <f t="shared" si="18"/>
        <v>29</v>
      </c>
      <c r="D1204" s="1">
        <v>42934</v>
      </c>
      <c r="E1204" s="1">
        <v>42940</v>
      </c>
      <c r="F1204" t="s">
        <v>46</v>
      </c>
      <c r="G1204" t="s">
        <v>2682</v>
      </c>
      <c r="H1204" t="s">
        <v>2683</v>
      </c>
      <c r="I1204" t="s">
        <v>37</v>
      </c>
      <c r="J1204" t="s">
        <v>23</v>
      </c>
      <c r="K1204" t="s">
        <v>805</v>
      </c>
      <c r="L1204" t="s">
        <v>453</v>
      </c>
      <c r="M1204">
        <v>80219</v>
      </c>
      <c r="N1204" t="s">
        <v>40</v>
      </c>
      <c r="O1204" t="s">
        <v>1589</v>
      </c>
      <c r="P1204" t="s">
        <v>28</v>
      </c>
      <c r="Q1204" t="s">
        <v>32</v>
      </c>
      <c r="R1204" t="s">
        <v>1590</v>
      </c>
      <c r="S1204">
        <v>854.35199999999998</v>
      </c>
      <c r="T1204" s="3"/>
    </row>
    <row r="1205" spans="1:20" x14ac:dyDescent="0.3">
      <c r="A1205">
        <v>1204</v>
      </c>
      <c r="B1205" t="s">
        <v>3418</v>
      </c>
      <c r="C1205">
        <f t="shared" si="18"/>
        <v>29</v>
      </c>
      <c r="D1205" s="1">
        <v>42934</v>
      </c>
      <c r="E1205" s="1">
        <v>42940</v>
      </c>
      <c r="F1205" t="s">
        <v>46</v>
      </c>
      <c r="G1205" t="s">
        <v>2682</v>
      </c>
      <c r="H1205" t="s">
        <v>2683</v>
      </c>
      <c r="I1205" t="s">
        <v>37</v>
      </c>
      <c r="J1205" t="s">
        <v>23</v>
      </c>
      <c r="K1205" t="s">
        <v>805</v>
      </c>
      <c r="L1205" t="s">
        <v>453</v>
      </c>
      <c r="M1205">
        <v>80219</v>
      </c>
      <c r="N1205" t="s">
        <v>40</v>
      </c>
      <c r="O1205" t="s">
        <v>3419</v>
      </c>
      <c r="P1205" t="s">
        <v>42</v>
      </c>
      <c r="Q1205" t="s">
        <v>55</v>
      </c>
      <c r="R1205" t="s">
        <v>3420</v>
      </c>
      <c r="S1205">
        <v>593.56799999999998</v>
      </c>
      <c r="T1205" s="3"/>
    </row>
    <row r="1206" spans="1:20" x14ac:dyDescent="0.3">
      <c r="A1206">
        <v>1205</v>
      </c>
      <c r="B1206" t="s">
        <v>3418</v>
      </c>
      <c r="C1206">
        <f t="shared" si="18"/>
        <v>29</v>
      </c>
      <c r="D1206" s="1">
        <v>42934</v>
      </c>
      <c r="E1206" s="1">
        <v>42940</v>
      </c>
      <c r="F1206" t="s">
        <v>46</v>
      </c>
      <c r="G1206" t="s">
        <v>2682</v>
      </c>
      <c r="H1206" t="s">
        <v>2683</v>
      </c>
      <c r="I1206" t="s">
        <v>37</v>
      </c>
      <c r="J1206" t="s">
        <v>23</v>
      </c>
      <c r="K1206" t="s">
        <v>805</v>
      </c>
      <c r="L1206" t="s">
        <v>453</v>
      </c>
      <c r="M1206">
        <v>80219</v>
      </c>
      <c r="N1206" t="s">
        <v>40</v>
      </c>
      <c r="O1206" t="s">
        <v>1653</v>
      </c>
      <c r="P1206" t="s">
        <v>42</v>
      </c>
      <c r="Q1206" t="s">
        <v>55</v>
      </c>
      <c r="R1206" t="s">
        <v>1654</v>
      </c>
      <c r="S1206">
        <v>338.04</v>
      </c>
      <c r="T1206" s="3"/>
    </row>
    <row r="1207" spans="1:20" x14ac:dyDescent="0.3">
      <c r="A1207">
        <v>1206</v>
      </c>
      <c r="B1207" t="s">
        <v>3421</v>
      </c>
      <c r="C1207">
        <f t="shared" si="18"/>
        <v>31</v>
      </c>
      <c r="D1207" s="1">
        <v>43313</v>
      </c>
      <c r="E1207" s="1">
        <v>43316</v>
      </c>
      <c r="F1207" t="s">
        <v>184</v>
      </c>
      <c r="G1207" t="s">
        <v>3422</v>
      </c>
      <c r="H1207" t="s">
        <v>3423</v>
      </c>
      <c r="I1207" t="s">
        <v>22</v>
      </c>
      <c r="J1207" t="s">
        <v>23</v>
      </c>
      <c r="K1207" t="s">
        <v>463</v>
      </c>
      <c r="L1207" t="s">
        <v>84</v>
      </c>
      <c r="M1207">
        <v>28205</v>
      </c>
      <c r="N1207" t="s">
        <v>26</v>
      </c>
      <c r="O1207" t="s">
        <v>2748</v>
      </c>
      <c r="P1207" t="s">
        <v>67</v>
      </c>
      <c r="Q1207" t="s">
        <v>68</v>
      </c>
      <c r="R1207" t="s">
        <v>2749</v>
      </c>
      <c r="S1207">
        <v>271.95999999999998</v>
      </c>
      <c r="T1207" s="3"/>
    </row>
    <row r="1208" spans="1:20" x14ac:dyDescent="0.3">
      <c r="A1208">
        <v>1207</v>
      </c>
      <c r="B1208" t="s">
        <v>3424</v>
      </c>
      <c r="C1208">
        <f t="shared" si="18"/>
        <v>28</v>
      </c>
      <c r="D1208" s="1">
        <v>42930</v>
      </c>
      <c r="E1208" s="1">
        <v>42934</v>
      </c>
      <c r="F1208" t="s">
        <v>19</v>
      </c>
      <c r="G1208" t="s">
        <v>3425</v>
      </c>
      <c r="H1208" t="s">
        <v>3426</v>
      </c>
      <c r="I1208" t="s">
        <v>37</v>
      </c>
      <c r="J1208" t="s">
        <v>23</v>
      </c>
      <c r="K1208" t="s">
        <v>262</v>
      </c>
      <c r="L1208" t="s">
        <v>263</v>
      </c>
      <c r="M1208">
        <v>10009</v>
      </c>
      <c r="N1208" t="s">
        <v>144</v>
      </c>
      <c r="O1208" t="s">
        <v>2349</v>
      </c>
      <c r="P1208" t="s">
        <v>42</v>
      </c>
      <c r="Q1208" t="s">
        <v>55</v>
      </c>
      <c r="R1208" t="s">
        <v>2350</v>
      </c>
      <c r="S1208">
        <v>11.21</v>
      </c>
      <c r="T1208" s="3"/>
    </row>
    <row r="1209" spans="1:20" x14ac:dyDescent="0.3">
      <c r="A1209">
        <v>1208</v>
      </c>
      <c r="B1209" t="s">
        <v>3424</v>
      </c>
      <c r="C1209">
        <f t="shared" si="18"/>
        <v>28</v>
      </c>
      <c r="D1209" s="1">
        <v>42930</v>
      </c>
      <c r="E1209" s="1">
        <v>42934</v>
      </c>
      <c r="F1209" t="s">
        <v>19</v>
      </c>
      <c r="G1209" t="s">
        <v>3425</v>
      </c>
      <c r="H1209" t="s">
        <v>3426</v>
      </c>
      <c r="I1209" t="s">
        <v>37</v>
      </c>
      <c r="J1209" t="s">
        <v>23</v>
      </c>
      <c r="K1209" t="s">
        <v>262</v>
      </c>
      <c r="L1209" t="s">
        <v>263</v>
      </c>
      <c r="M1209">
        <v>10009</v>
      </c>
      <c r="N1209" t="s">
        <v>144</v>
      </c>
      <c r="O1209" t="s">
        <v>1252</v>
      </c>
      <c r="P1209" t="s">
        <v>42</v>
      </c>
      <c r="Q1209" t="s">
        <v>71</v>
      </c>
      <c r="R1209" t="s">
        <v>1253</v>
      </c>
      <c r="S1209">
        <v>9.1440000000000001</v>
      </c>
      <c r="T1209" s="3"/>
    </row>
    <row r="1210" spans="1:20" x14ac:dyDescent="0.3">
      <c r="A1210">
        <v>1209</v>
      </c>
      <c r="B1210" t="s">
        <v>3424</v>
      </c>
      <c r="C1210">
        <f t="shared" si="18"/>
        <v>28</v>
      </c>
      <c r="D1210" s="1">
        <v>42930</v>
      </c>
      <c r="E1210" s="1">
        <v>42934</v>
      </c>
      <c r="F1210" t="s">
        <v>19</v>
      </c>
      <c r="G1210" t="s">
        <v>3425</v>
      </c>
      <c r="H1210" t="s">
        <v>3426</v>
      </c>
      <c r="I1210" t="s">
        <v>37</v>
      </c>
      <c r="J1210" t="s">
        <v>23</v>
      </c>
      <c r="K1210" t="s">
        <v>262</v>
      </c>
      <c r="L1210" t="s">
        <v>263</v>
      </c>
      <c r="M1210">
        <v>10009</v>
      </c>
      <c r="N1210" t="s">
        <v>144</v>
      </c>
      <c r="O1210" t="s">
        <v>570</v>
      </c>
      <c r="P1210" t="s">
        <v>42</v>
      </c>
      <c r="Q1210" t="s">
        <v>265</v>
      </c>
      <c r="R1210" t="s">
        <v>571</v>
      </c>
      <c r="S1210">
        <v>14.07</v>
      </c>
      <c r="T1210" s="3"/>
    </row>
    <row r="1211" spans="1:20" x14ac:dyDescent="0.3">
      <c r="A1211">
        <v>1210</v>
      </c>
      <c r="B1211" t="s">
        <v>3424</v>
      </c>
      <c r="C1211">
        <f t="shared" si="18"/>
        <v>28</v>
      </c>
      <c r="D1211" s="1">
        <v>42930</v>
      </c>
      <c r="E1211" s="1">
        <v>42934</v>
      </c>
      <c r="F1211" t="s">
        <v>19</v>
      </c>
      <c r="G1211" t="s">
        <v>3425</v>
      </c>
      <c r="H1211" t="s">
        <v>3426</v>
      </c>
      <c r="I1211" t="s">
        <v>37</v>
      </c>
      <c r="J1211" t="s">
        <v>23</v>
      </c>
      <c r="K1211" t="s">
        <v>262</v>
      </c>
      <c r="L1211" t="s">
        <v>263</v>
      </c>
      <c r="M1211">
        <v>10009</v>
      </c>
      <c r="N1211" t="s">
        <v>144</v>
      </c>
      <c r="O1211" t="s">
        <v>3427</v>
      </c>
      <c r="P1211" t="s">
        <v>42</v>
      </c>
      <c r="Q1211" t="s">
        <v>64</v>
      </c>
      <c r="R1211" t="s">
        <v>3428</v>
      </c>
      <c r="S1211">
        <v>41.86</v>
      </c>
      <c r="T1211" s="3"/>
    </row>
    <row r="1212" spans="1:20" x14ac:dyDescent="0.3">
      <c r="A1212">
        <v>1211</v>
      </c>
      <c r="B1212" t="s">
        <v>3424</v>
      </c>
      <c r="C1212">
        <f t="shared" si="18"/>
        <v>28</v>
      </c>
      <c r="D1212" s="1">
        <v>42930</v>
      </c>
      <c r="E1212" s="1">
        <v>42934</v>
      </c>
      <c r="F1212" t="s">
        <v>19</v>
      </c>
      <c r="G1212" t="s">
        <v>3425</v>
      </c>
      <c r="H1212" t="s">
        <v>3426</v>
      </c>
      <c r="I1212" t="s">
        <v>37</v>
      </c>
      <c r="J1212" t="s">
        <v>23</v>
      </c>
      <c r="K1212" t="s">
        <v>262</v>
      </c>
      <c r="L1212" t="s">
        <v>263</v>
      </c>
      <c r="M1212">
        <v>10009</v>
      </c>
      <c r="N1212" t="s">
        <v>144</v>
      </c>
      <c r="O1212" t="s">
        <v>3429</v>
      </c>
      <c r="P1212" t="s">
        <v>42</v>
      </c>
      <c r="Q1212" t="s">
        <v>71</v>
      </c>
      <c r="R1212" t="s">
        <v>3430</v>
      </c>
      <c r="S1212">
        <v>8.5440000000000005</v>
      </c>
      <c r="T1212" s="3"/>
    </row>
    <row r="1213" spans="1:20" x14ac:dyDescent="0.3">
      <c r="A1213">
        <v>1212</v>
      </c>
      <c r="B1213" t="s">
        <v>3424</v>
      </c>
      <c r="C1213">
        <f t="shared" si="18"/>
        <v>28</v>
      </c>
      <c r="D1213" s="1">
        <v>42930</v>
      </c>
      <c r="E1213" s="1">
        <v>42934</v>
      </c>
      <c r="F1213" t="s">
        <v>19</v>
      </c>
      <c r="G1213" t="s">
        <v>3425</v>
      </c>
      <c r="H1213" t="s">
        <v>3426</v>
      </c>
      <c r="I1213" t="s">
        <v>37</v>
      </c>
      <c r="J1213" t="s">
        <v>23</v>
      </c>
      <c r="K1213" t="s">
        <v>262</v>
      </c>
      <c r="L1213" t="s">
        <v>263</v>
      </c>
      <c r="M1213">
        <v>10009</v>
      </c>
      <c r="N1213" t="s">
        <v>144</v>
      </c>
      <c r="O1213" t="s">
        <v>850</v>
      </c>
      <c r="P1213" t="s">
        <v>28</v>
      </c>
      <c r="Q1213" t="s">
        <v>29</v>
      </c>
      <c r="R1213" t="s">
        <v>851</v>
      </c>
      <c r="S1213">
        <v>579.13599999999997</v>
      </c>
      <c r="T1213" s="3"/>
    </row>
    <row r="1214" spans="1:20" x14ac:dyDescent="0.3">
      <c r="A1214">
        <v>1213</v>
      </c>
      <c r="B1214" t="s">
        <v>3431</v>
      </c>
      <c r="C1214">
        <f t="shared" si="18"/>
        <v>37</v>
      </c>
      <c r="D1214" s="1">
        <v>43352</v>
      </c>
      <c r="E1214" s="1">
        <v>43356</v>
      </c>
      <c r="F1214" t="s">
        <v>46</v>
      </c>
      <c r="G1214" t="s">
        <v>3432</v>
      </c>
      <c r="H1214" t="s">
        <v>3433</v>
      </c>
      <c r="I1214" t="s">
        <v>37</v>
      </c>
      <c r="J1214" t="s">
        <v>23</v>
      </c>
      <c r="K1214" t="s">
        <v>142</v>
      </c>
      <c r="L1214" t="s">
        <v>143</v>
      </c>
      <c r="M1214">
        <v>19134</v>
      </c>
      <c r="N1214" t="s">
        <v>144</v>
      </c>
      <c r="O1214" t="s">
        <v>888</v>
      </c>
      <c r="P1214" t="s">
        <v>28</v>
      </c>
      <c r="Q1214" t="s">
        <v>32</v>
      </c>
      <c r="R1214" t="s">
        <v>889</v>
      </c>
      <c r="S1214">
        <v>141.37200000000001</v>
      </c>
      <c r="T1214" s="3"/>
    </row>
    <row r="1215" spans="1:20" x14ac:dyDescent="0.3">
      <c r="A1215">
        <v>1214</v>
      </c>
      <c r="B1215" t="s">
        <v>3431</v>
      </c>
      <c r="C1215">
        <f t="shared" si="18"/>
        <v>37</v>
      </c>
      <c r="D1215" s="1">
        <v>43352</v>
      </c>
      <c r="E1215" s="1">
        <v>43356</v>
      </c>
      <c r="F1215" t="s">
        <v>46</v>
      </c>
      <c r="G1215" t="s">
        <v>3432</v>
      </c>
      <c r="H1215" t="s">
        <v>3433</v>
      </c>
      <c r="I1215" t="s">
        <v>37</v>
      </c>
      <c r="J1215" t="s">
        <v>23</v>
      </c>
      <c r="K1215" t="s">
        <v>142</v>
      </c>
      <c r="L1215" t="s">
        <v>143</v>
      </c>
      <c r="M1215">
        <v>19134</v>
      </c>
      <c r="N1215" t="s">
        <v>144</v>
      </c>
      <c r="O1215" t="s">
        <v>3434</v>
      </c>
      <c r="P1215" t="s">
        <v>42</v>
      </c>
      <c r="Q1215" t="s">
        <v>71</v>
      </c>
      <c r="R1215" t="s">
        <v>3435</v>
      </c>
      <c r="S1215">
        <v>3.036</v>
      </c>
      <c r="T1215" s="3"/>
    </row>
    <row r="1216" spans="1:20" x14ac:dyDescent="0.3">
      <c r="A1216">
        <v>1215</v>
      </c>
      <c r="B1216" t="s">
        <v>3431</v>
      </c>
      <c r="C1216">
        <f t="shared" si="18"/>
        <v>37</v>
      </c>
      <c r="D1216" s="1">
        <v>43352</v>
      </c>
      <c r="E1216" s="1">
        <v>43356</v>
      </c>
      <c r="F1216" t="s">
        <v>46</v>
      </c>
      <c r="G1216" t="s">
        <v>3432</v>
      </c>
      <c r="H1216" t="s">
        <v>3433</v>
      </c>
      <c r="I1216" t="s">
        <v>37</v>
      </c>
      <c r="J1216" t="s">
        <v>23</v>
      </c>
      <c r="K1216" t="s">
        <v>142</v>
      </c>
      <c r="L1216" t="s">
        <v>143</v>
      </c>
      <c r="M1216">
        <v>19134</v>
      </c>
      <c r="N1216" t="s">
        <v>144</v>
      </c>
      <c r="O1216" t="s">
        <v>1904</v>
      </c>
      <c r="P1216" t="s">
        <v>42</v>
      </c>
      <c r="Q1216" t="s">
        <v>71</v>
      </c>
      <c r="R1216" t="s">
        <v>1905</v>
      </c>
      <c r="S1216">
        <v>4.5030000000000001</v>
      </c>
      <c r="T1216" s="3"/>
    </row>
    <row r="1217" spans="1:20" x14ac:dyDescent="0.3">
      <c r="A1217">
        <v>1216</v>
      </c>
      <c r="B1217" t="s">
        <v>3431</v>
      </c>
      <c r="C1217">
        <f t="shared" si="18"/>
        <v>37</v>
      </c>
      <c r="D1217" s="1">
        <v>43352</v>
      </c>
      <c r="E1217" s="1">
        <v>43356</v>
      </c>
      <c r="F1217" t="s">
        <v>46</v>
      </c>
      <c r="G1217" t="s">
        <v>3432</v>
      </c>
      <c r="H1217" t="s">
        <v>3433</v>
      </c>
      <c r="I1217" t="s">
        <v>37</v>
      </c>
      <c r="J1217" t="s">
        <v>23</v>
      </c>
      <c r="K1217" t="s">
        <v>142</v>
      </c>
      <c r="L1217" t="s">
        <v>143</v>
      </c>
      <c r="M1217">
        <v>19134</v>
      </c>
      <c r="N1217" t="s">
        <v>144</v>
      </c>
      <c r="O1217" t="s">
        <v>997</v>
      </c>
      <c r="P1217" t="s">
        <v>42</v>
      </c>
      <c r="Q1217" t="s">
        <v>64</v>
      </c>
      <c r="R1217" t="s">
        <v>998</v>
      </c>
      <c r="S1217">
        <v>4.6719999999999997</v>
      </c>
      <c r="T1217" s="3"/>
    </row>
    <row r="1218" spans="1:20" x14ac:dyDescent="0.3">
      <c r="A1218">
        <v>1217</v>
      </c>
      <c r="B1218" t="s">
        <v>3431</v>
      </c>
      <c r="C1218">
        <f t="shared" si="18"/>
        <v>37</v>
      </c>
      <c r="D1218" s="1">
        <v>43352</v>
      </c>
      <c r="E1218" s="1">
        <v>43356</v>
      </c>
      <c r="F1218" t="s">
        <v>46</v>
      </c>
      <c r="G1218" t="s">
        <v>3432</v>
      </c>
      <c r="H1218" t="s">
        <v>3433</v>
      </c>
      <c r="I1218" t="s">
        <v>37</v>
      </c>
      <c r="J1218" t="s">
        <v>23</v>
      </c>
      <c r="K1218" t="s">
        <v>142</v>
      </c>
      <c r="L1218" t="s">
        <v>143</v>
      </c>
      <c r="M1218">
        <v>19134</v>
      </c>
      <c r="N1218" t="s">
        <v>144</v>
      </c>
      <c r="O1218" t="s">
        <v>991</v>
      </c>
      <c r="P1218" t="s">
        <v>67</v>
      </c>
      <c r="Q1218" t="s">
        <v>157</v>
      </c>
      <c r="R1218" t="s">
        <v>992</v>
      </c>
      <c r="S1218">
        <v>95.88</v>
      </c>
      <c r="T1218" s="3"/>
    </row>
    <row r="1219" spans="1:20" x14ac:dyDescent="0.3">
      <c r="A1219">
        <v>1218</v>
      </c>
      <c r="B1219" t="s">
        <v>3431</v>
      </c>
      <c r="C1219">
        <f t="shared" ref="C1219:C1282" si="19">WEEKNUM(D1219,1)</f>
        <v>37</v>
      </c>
      <c r="D1219" s="1">
        <v>43352</v>
      </c>
      <c r="E1219" s="1">
        <v>43356</v>
      </c>
      <c r="F1219" t="s">
        <v>46</v>
      </c>
      <c r="G1219" t="s">
        <v>3432</v>
      </c>
      <c r="H1219" t="s">
        <v>3433</v>
      </c>
      <c r="I1219" t="s">
        <v>37</v>
      </c>
      <c r="J1219" t="s">
        <v>23</v>
      </c>
      <c r="K1219" t="s">
        <v>142</v>
      </c>
      <c r="L1219" t="s">
        <v>143</v>
      </c>
      <c r="M1219">
        <v>19134</v>
      </c>
      <c r="N1219" t="s">
        <v>144</v>
      </c>
      <c r="O1219" t="s">
        <v>3436</v>
      </c>
      <c r="P1219" t="s">
        <v>28</v>
      </c>
      <c r="Q1219" t="s">
        <v>61</v>
      </c>
      <c r="R1219" t="s">
        <v>3437</v>
      </c>
      <c r="S1219">
        <v>17.024000000000001</v>
      </c>
      <c r="T1219" s="3"/>
    </row>
    <row r="1220" spans="1:20" x14ac:dyDescent="0.3">
      <c r="A1220">
        <v>1219</v>
      </c>
      <c r="B1220" t="s">
        <v>3431</v>
      </c>
      <c r="C1220">
        <f t="shared" si="19"/>
        <v>37</v>
      </c>
      <c r="D1220" s="1">
        <v>43352</v>
      </c>
      <c r="E1220" s="1">
        <v>43356</v>
      </c>
      <c r="F1220" t="s">
        <v>46</v>
      </c>
      <c r="G1220" t="s">
        <v>3432</v>
      </c>
      <c r="H1220" t="s">
        <v>3433</v>
      </c>
      <c r="I1220" t="s">
        <v>37</v>
      </c>
      <c r="J1220" t="s">
        <v>23</v>
      </c>
      <c r="K1220" t="s">
        <v>142</v>
      </c>
      <c r="L1220" t="s">
        <v>143</v>
      </c>
      <c r="M1220">
        <v>19134</v>
      </c>
      <c r="N1220" t="s">
        <v>144</v>
      </c>
      <c r="O1220" t="s">
        <v>2426</v>
      </c>
      <c r="P1220" t="s">
        <v>67</v>
      </c>
      <c r="Q1220" t="s">
        <v>157</v>
      </c>
      <c r="R1220" t="s">
        <v>2427</v>
      </c>
      <c r="S1220">
        <v>258.69600000000003</v>
      </c>
      <c r="T1220" s="3"/>
    </row>
    <row r="1221" spans="1:20" x14ac:dyDescent="0.3">
      <c r="A1221">
        <v>1220</v>
      </c>
      <c r="B1221" t="s">
        <v>3431</v>
      </c>
      <c r="C1221">
        <f t="shared" si="19"/>
        <v>37</v>
      </c>
      <c r="D1221" s="1">
        <v>43352</v>
      </c>
      <c r="E1221" s="1">
        <v>43356</v>
      </c>
      <c r="F1221" t="s">
        <v>46</v>
      </c>
      <c r="G1221" t="s">
        <v>3432</v>
      </c>
      <c r="H1221" t="s">
        <v>3433</v>
      </c>
      <c r="I1221" t="s">
        <v>37</v>
      </c>
      <c r="J1221" t="s">
        <v>23</v>
      </c>
      <c r="K1221" t="s">
        <v>142</v>
      </c>
      <c r="L1221" t="s">
        <v>143</v>
      </c>
      <c r="M1221">
        <v>19134</v>
      </c>
      <c r="N1221" t="s">
        <v>144</v>
      </c>
      <c r="O1221" t="s">
        <v>3438</v>
      </c>
      <c r="P1221" t="s">
        <v>67</v>
      </c>
      <c r="Q1221" t="s">
        <v>68</v>
      </c>
      <c r="R1221" t="s">
        <v>3439</v>
      </c>
      <c r="S1221">
        <v>1931.9580000000001</v>
      </c>
      <c r="T1221" s="3"/>
    </row>
    <row r="1222" spans="1:20" x14ac:dyDescent="0.3">
      <c r="A1222">
        <v>1221</v>
      </c>
      <c r="B1222" t="s">
        <v>3440</v>
      </c>
      <c r="C1222">
        <f t="shared" si="19"/>
        <v>29</v>
      </c>
      <c r="D1222" s="1">
        <v>42197</v>
      </c>
      <c r="E1222" s="1">
        <v>42201</v>
      </c>
      <c r="F1222" t="s">
        <v>46</v>
      </c>
      <c r="G1222" t="s">
        <v>3441</v>
      </c>
      <c r="H1222" t="s">
        <v>3442</v>
      </c>
      <c r="I1222" t="s">
        <v>98</v>
      </c>
      <c r="J1222" t="s">
        <v>23</v>
      </c>
      <c r="K1222" t="s">
        <v>38</v>
      </c>
      <c r="L1222" t="s">
        <v>39</v>
      </c>
      <c r="M1222">
        <v>90036</v>
      </c>
      <c r="N1222" t="s">
        <v>40</v>
      </c>
      <c r="O1222" t="s">
        <v>118</v>
      </c>
      <c r="P1222" t="s">
        <v>42</v>
      </c>
      <c r="Q1222" t="s">
        <v>55</v>
      </c>
      <c r="R1222" t="s">
        <v>119</v>
      </c>
      <c r="S1222">
        <v>249.75</v>
      </c>
      <c r="T1222" s="3"/>
    </row>
    <row r="1223" spans="1:20" x14ac:dyDescent="0.3">
      <c r="A1223">
        <v>1222</v>
      </c>
      <c r="B1223" t="s">
        <v>3440</v>
      </c>
      <c r="C1223">
        <f t="shared" si="19"/>
        <v>29</v>
      </c>
      <c r="D1223" s="1">
        <v>42197</v>
      </c>
      <c r="E1223" s="1">
        <v>42201</v>
      </c>
      <c r="F1223" t="s">
        <v>46</v>
      </c>
      <c r="G1223" t="s">
        <v>3441</v>
      </c>
      <c r="H1223" t="s">
        <v>3442</v>
      </c>
      <c r="I1223" t="s">
        <v>98</v>
      </c>
      <c r="J1223" t="s">
        <v>23</v>
      </c>
      <c r="K1223" t="s">
        <v>38</v>
      </c>
      <c r="L1223" t="s">
        <v>39</v>
      </c>
      <c r="M1223">
        <v>90036</v>
      </c>
      <c r="N1223" t="s">
        <v>40</v>
      </c>
      <c r="O1223" t="s">
        <v>3443</v>
      </c>
      <c r="P1223" t="s">
        <v>67</v>
      </c>
      <c r="Q1223" t="s">
        <v>68</v>
      </c>
      <c r="R1223" t="s">
        <v>3444</v>
      </c>
      <c r="S1223">
        <v>255.93600000000001</v>
      </c>
      <c r="T1223" s="3"/>
    </row>
    <row r="1224" spans="1:20" x14ac:dyDescent="0.3">
      <c r="A1224">
        <v>1223</v>
      </c>
      <c r="B1224" t="s">
        <v>3445</v>
      </c>
      <c r="C1224">
        <f t="shared" si="19"/>
        <v>49</v>
      </c>
      <c r="D1224" s="1">
        <v>43073</v>
      </c>
      <c r="E1224" s="1">
        <v>43074</v>
      </c>
      <c r="F1224" t="s">
        <v>184</v>
      </c>
      <c r="G1224" t="s">
        <v>674</v>
      </c>
      <c r="H1224" t="s">
        <v>675</v>
      </c>
      <c r="I1224" t="s">
        <v>22</v>
      </c>
      <c r="J1224" t="s">
        <v>23</v>
      </c>
      <c r="K1224" t="s">
        <v>262</v>
      </c>
      <c r="L1224" t="s">
        <v>263</v>
      </c>
      <c r="M1224">
        <v>10024</v>
      </c>
      <c r="N1224" t="s">
        <v>144</v>
      </c>
      <c r="O1224" t="s">
        <v>3015</v>
      </c>
      <c r="P1224" t="s">
        <v>28</v>
      </c>
      <c r="Q1224" t="s">
        <v>61</v>
      </c>
      <c r="R1224" t="s">
        <v>3016</v>
      </c>
      <c r="S1224">
        <v>113.79</v>
      </c>
      <c r="T1224" s="3"/>
    </row>
    <row r="1225" spans="1:20" x14ac:dyDescent="0.3">
      <c r="A1225">
        <v>1224</v>
      </c>
      <c r="B1225" t="s">
        <v>3445</v>
      </c>
      <c r="C1225">
        <f t="shared" si="19"/>
        <v>49</v>
      </c>
      <c r="D1225" s="1">
        <v>43073</v>
      </c>
      <c r="E1225" s="1">
        <v>43074</v>
      </c>
      <c r="F1225" t="s">
        <v>184</v>
      </c>
      <c r="G1225" t="s">
        <v>674</v>
      </c>
      <c r="H1225" t="s">
        <v>675</v>
      </c>
      <c r="I1225" t="s">
        <v>22</v>
      </c>
      <c r="J1225" t="s">
        <v>23</v>
      </c>
      <c r="K1225" t="s">
        <v>262</v>
      </c>
      <c r="L1225" t="s">
        <v>263</v>
      </c>
      <c r="M1225">
        <v>10024</v>
      </c>
      <c r="N1225" t="s">
        <v>144</v>
      </c>
      <c r="O1225" t="s">
        <v>1846</v>
      </c>
      <c r="P1225" t="s">
        <v>67</v>
      </c>
      <c r="Q1225" t="s">
        <v>157</v>
      </c>
      <c r="R1225" t="s">
        <v>1847</v>
      </c>
      <c r="S1225">
        <v>78.150000000000006</v>
      </c>
      <c r="T1225" s="3"/>
    </row>
    <row r="1226" spans="1:20" x14ac:dyDescent="0.3">
      <c r="A1226">
        <v>1225</v>
      </c>
      <c r="B1226" t="s">
        <v>3445</v>
      </c>
      <c r="C1226">
        <f t="shared" si="19"/>
        <v>49</v>
      </c>
      <c r="D1226" s="1">
        <v>43073</v>
      </c>
      <c r="E1226" s="1">
        <v>43074</v>
      </c>
      <c r="F1226" t="s">
        <v>184</v>
      </c>
      <c r="G1226" t="s">
        <v>674</v>
      </c>
      <c r="H1226" t="s">
        <v>675</v>
      </c>
      <c r="I1226" t="s">
        <v>22</v>
      </c>
      <c r="J1226" t="s">
        <v>23</v>
      </c>
      <c r="K1226" t="s">
        <v>262</v>
      </c>
      <c r="L1226" t="s">
        <v>263</v>
      </c>
      <c r="M1226">
        <v>10024</v>
      </c>
      <c r="N1226" t="s">
        <v>144</v>
      </c>
      <c r="O1226" t="s">
        <v>3396</v>
      </c>
      <c r="P1226" t="s">
        <v>42</v>
      </c>
      <c r="Q1226" t="s">
        <v>71</v>
      </c>
      <c r="R1226" t="s">
        <v>3397</v>
      </c>
      <c r="S1226">
        <v>1.728</v>
      </c>
      <c r="T1226" s="3"/>
    </row>
    <row r="1227" spans="1:20" x14ac:dyDescent="0.3">
      <c r="A1227">
        <v>1226</v>
      </c>
      <c r="B1227" t="s">
        <v>3445</v>
      </c>
      <c r="C1227">
        <f t="shared" si="19"/>
        <v>49</v>
      </c>
      <c r="D1227" s="1">
        <v>43073</v>
      </c>
      <c r="E1227" s="1">
        <v>43074</v>
      </c>
      <c r="F1227" t="s">
        <v>184</v>
      </c>
      <c r="G1227" t="s">
        <v>674</v>
      </c>
      <c r="H1227" t="s">
        <v>675</v>
      </c>
      <c r="I1227" t="s">
        <v>22</v>
      </c>
      <c r="J1227" t="s">
        <v>23</v>
      </c>
      <c r="K1227" t="s">
        <v>262</v>
      </c>
      <c r="L1227" t="s">
        <v>263</v>
      </c>
      <c r="M1227">
        <v>10024</v>
      </c>
      <c r="N1227" t="s">
        <v>144</v>
      </c>
      <c r="O1227" t="s">
        <v>3446</v>
      </c>
      <c r="P1227" t="s">
        <v>42</v>
      </c>
      <c r="Q1227" t="s">
        <v>86</v>
      </c>
      <c r="R1227" t="s">
        <v>182</v>
      </c>
      <c r="S1227">
        <v>40.56</v>
      </c>
      <c r="T1227" s="3"/>
    </row>
    <row r="1228" spans="1:20" x14ac:dyDescent="0.3">
      <c r="A1228">
        <v>1227</v>
      </c>
      <c r="B1228" t="s">
        <v>3445</v>
      </c>
      <c r="C1228">
        <f t="shared" si="19"/>
        <v>49</v>
      </c>
      <c r="D1228" s="1">
        <v>43073</v>
      </c>
      <c r="E1228" s="1">
        <v>43074</v>
      </c>
      <c r="F1228" t="s">
        <v>184</v>
      </c>
      <c r="G1228" t="s">
        <v>674</v>
      </c>
      <c r="H1228" t="s">
        <v>675</v>
      </c>
      <c r="I1228" t="s">
        <v>22</v>
      </c>
      <c r="J1228" t="s">
        <v>23</v>
      </c>
      <c r="K1228" t="s">
        <v>262</v>
      </c>
      <c r="L1228" t="s">
        <v>263</v>
      </c>
      <c r="M1228">
        <v>10024</v>
      </c>
      <c r="N1228" t="s">
        <v>144</v>
      </c>
      <c r="O1228" t="s">
        <v>3447</v>
      </c>
      <c r="P1228" t="s">
        <v>42</v>
      </c>
      <c r="Q1228" t="s">
        <v>55</v>
      </c>
      <c r="R1228" t="s">
        <v>3448</v>
      </c>
      <c r="S1228">
        <v>182.94</v>
      </c>
      <c r="T1228" s="3"/>
    </row>
    <row r="1229" spans="1:20" x14ac:dyDescent="0.3">
      <c r="A1229">
        <v>1228</v>
      </c>
      <c r="B1229" t="s">
        <v>3445</v>
      </c>
      <c r="C1229">
        <f t="shared" si="19"/>
        <v>49</v>
      </c>
      <c r="D1229" s="1">
        <v>43073</v>
      </c>
      <c r="E1229" s="1">
        <v>43074</v>
      </c>
      <c r="F1229" t="s">
        <v>184</v>
      </c>
      <c r="G1229" t="s">
        <v>674</v>
      </c>
      <c r="H1229" t="s">
        <v>675</v>
      </c>
      <c r="I1229" t="s">
        <v>22</v>
      </c>
      <c r="J1229" t="s">
        <v>23</v>
      </c>
      <c r="K1229" t="s">
        <v>262</v>
      </c>
      <c r="L1229" t="s">
        <v>263</v>
      </c>
      <c r="M1229">
        <v>10024</v>
      </c>
      <c r="N1229" t="s">
        <v>144</v>
      </c>
      <c r="O1229" t="s">
        <v>3449</v>
      </c>
      <c r="P1229" t="s">
        <v>42</v>
      </c>
      <c r="Q1229" t="s">
        <v>55</v>
      </c>
      <c r="R1229" t="s">
        <v>3450</v>
      </c>
      <c r="S1229">
        <v>193.86</v>
      </c>
      <c r="T1229" s="3"/>
    </row>
    <row r="1230" spans="1:20" x14ac:dyDescent="0.3">
      <c r="A1230">
        <v>1229</v>
      </c>
      <c r="B1230" t="s">
        <v>3451</v>
      </c>
      <c r="C1230">
        <f t="shared" si="19"/>
        <v>45</v>
      </c>
      <c r="D1230" s="1">
        <v>43410</v>
      </c>
      <c r="E1230" s="1">
        <v>43415</v>
      </c>
      <c r="F1230" t="s">
        <v>46</v>
      </c>
      <c r="G1230" t="s">
        <v>1975</v>
      </c>
      <c r="H1230" t="s">
        <v>1976</v>
      </c>
      <c r="I1230" t="s">
        <v>22</v>
      </c>
      <c r="J1230" t="s">
        <v>23</v>
      </c>
      <c r="K1230" t="s">
        <v>38</v>
      </c>
      <c r="L1230" t="s">
        <v>39</v>
      </c>
      <c r="M1230">
        <v>90045</v>
      </c>
      <c r="N1230" t="s">
        <v>40</v>
      </c>
      <c r="O1230" t="s">
        <v>2291</v>
      </c>
      <c r="P1230" t="s">
        <v>42</v>
      </c>
      <c r="Q1230" t="s">
        <v>169</v>
      </c>
      <c r="R1230" t="s">
        <v>2292</v>
      </c>
      <c r="S1230">
        <v>15.28</v>
      </c>
      <c r="T1230" s="3"/>
    </row>
    <row r="1231" spans="1:20" x14ac:dyDescent="0.3">
      <c r="A1231">
        <v>1230</v>
      </c>
      <c r="B1231" t="s">
        <v>3451</v>
      </c>
      <c r="C1231">
        <f t="shared" si="19"/>
        <v>45</v>
      </c>
      <c r="D1231" s="1">
        <v>43410</v>
      </c>
      <c r="E1231" s="1">
        <v>43415</v>
      </c>
      <c r="F1231" t="s">
        <v>46</v>
      </c>
      <c r="G1231" t="s">
        <v>1975</v>
      </c>
      <c r="H1231" t="s">
        <v>1976</v>
      </c>
      <c r="I1231" t="s">
        <v>22</v>
      </c>
      <c r="J1231" t="s">
        <v>23</v>
      </c>
      <c r="K1231" t="s">
        <v>38</v>
      </c>
      <c r="L1231" t="s">
        <v>39</v>
      </c>
      <c r="M1231">
        <v>90045</v>
      </c>
      <c r="N1231" t="s">
        <v>40</v>
      </c>
      <c r="O1231" t="s">
        <v>2725</v>
      </c>
      <c r="P1231" t="s">
        <v>28</v>
      </c>
      <c r="Q1231" t="s">
        <v>61</v>
      </c>
      <c r="R1231" t="s">
        <v>2726</v>
      </c>
      <c r="S1231">
        <v>8.73</v>
      </c>
      <c r="T1231" s="3"/>
    </row>
    <row r="1232" spans="1:20" x14ac:dyDescent="0.3">
      <c r="A1232">
        <v>1231</v>
      </c>
      <c r="B1232" t="s">
        <v>3451</v>
      </c>
      <c r="C1232">
        <f t="shared" si="19"/>
        <v>45</v>
      </c>
      <c r="D1232" s="1">
        <v>43410</v>
      </c>
      <c r="E1232" s="1">
        <v>43415</v>
      </c>
      <c r="F1232" t="s">
        <v>46</v>
      </c>
      <c r="G1232" t="s">
        <v>1975</v>
      </c>
      <c r="H1232" t="s">
        <v>1976</v>
      </c>
      <c r="I1232" t="s">
        <v>22</v>
      </c>
      <c r="J1232" t="s">
        <v>23</v>
      </c>
      <c r="K1232" t="s">
        <v>38</v>
      </c>
      <c r="L1232" t="s">
        <v>39</v>
      </c>
      <c r="M1232">
        <v>90045</v>
      </c>
      <c r="N1232" t="s">
        <v>40</v>
      </c>
      <c r="O1232" t="s">
        <v>3452</v>
      </c>
      <c r="P1232" t="s">
        <v>42</v>
      </c>
      <c r="Q1232" t="s">
        <v>64</v>
      </c>
      <c r="R1232" t="s">
        <v>3453</v>
      </c>
      <c r="S1232">
        <v>5.68</v>
      </c>
      <c r="T1232" s="3"/>
    </row>
    <row r="1233" spans="1:20" x14ac:dyDescent="0.3">
      <c r="A1233">
        <v>1232</v>
      </c>
      <c r="B1233" t="s">
        <v>3454</v>
      </c>
      <c r="C1233">
        <f t="shared" si="19"/>
        <v>45</v>
      </c>
      <c r="D1233" s="1">
        <v>42674</v>
      </c>
      <c r="E1233" s="1">
        <v>42676</v>
      </c>
      <c r="F1233" t="s">
        <v>19</v>
      </c>
      <c r="G1233" t="s">
        <v>3455</v>
      </c>
      <c r="H1233" t="s">
        <v>3456</v>
      </c>
      <c r="I1233" t="s">
        <v>22</v>
      </c>
      <c r="J1233" t="s">
        <v>23</v>
      </c>
      <c r="K1233" t="s">
        <v>3457</v>
      </c>
      <c r="L1233" t="s">
        <v>263</v>
      </c>
      <c r="M1233">
        <v>14215</v>
      </c>
      <c r="N1233" t="s">
        <v>144</v>
      </c>
      <c r="O1233" t="s">
        <v>1506</v>
      </c>
      <c r="P1233" t="s">
        <v>42</v>
      </c>
      <c r="Q1233" t="s">
        <v>64</v>
      </c>
      <c r="R1233" t="s">
        <v>1507</v>
      </c>
      <c r="S1233">
        <v>2.78</v>
      </c>
      <c r="T1233" s="3"/>
    </row>
    <row r="1234" spans="1:20" x14ac:dyDescent="0.3">
      <c r="A1234">
        <v>1233</v>
      </c>
      <c r="B1234" t="s">
        <v>3454</v>
      </c>
      <c r="C1234">
        <f t="shared" si="19"/>
        <v>45</v>
      </c>
      <c r="D1234" s="1">
        <v>42674</v>
      </c>
      <c r="E1234" s="1">
        <v>42676</v>
      </c>
      <c r="F1234" t="s">
        <v>19</v>
      </c>
      <c r="G1234" t="s">
        <v>3455</v>
      </c>
      <c r="H1234" t="s">
        <v>3456</v>
      </c>
      <c r="I1234" t="s">
        <v>22</v>
      </c>
      <c r="J1234" t="s">
        <v>23</v>
      </c>
      <c r="K1234" t="s">
        <v>3457</v>
      </c>
      <c r="L1234" t="s">
        <v>263</v>
      </c>
      <c r="M1234">
        <v>14215</v>
      </c>
      <c r="N1234" t="s">
        <v>144</v>
      </c>
      <c r="O1234" t="s">
        <v>3458</v>
      </c>
      <c r="P1234" t="s">
        <v>42</v>
      </c>
      <c r="Q1234" t="s">
        <v>169</v>
      </c>
      <c r="R1234" t="s">
        <v>3459</v>
      </c>
      <c r="S1234">
        <v>79.959999999999994</v>
      </c>
      <c r="T1234" s="3"/>
    </row>
    <row r="1235" spans="1:20" x14ac:dyDescent="0.3">
      <c r="A1235">
        <v>1234</v>
      </c>
      <c r="B1235" t="s">
        <v>3460</v>
      </c>
      <c r="C1235">
        <f t="shared" si="19"/>
        <v>22</v>
      </c>
      <c r="D1235" s="1">
        <v>42885</v>
      </c>
      <c r="E1235" s="1">
        <v>42887</v>
      </c>
      <c r="F1235" t="s">
        <v>184</v>
      </c>
      <c r="G1235" t="s">
        <v>3461</v>
      </c>
      <c r="H1235" t="s">
        <v>3462</v>
      </c>
      <c r="I1235" t="s">
        <v>37</v>
      </c>
      <c r="J1235" t="s">
        <v>23</v>
      </c>
      <c r="K1235" t="s">
        <v>1006</v>
      </c>
      <c r="L1235" t="s">
        <v>494</v>
      </c>
      <c r="M1235">
        <v>45231</v>
      </c>
      <c r="N1235" t="s">
        <v>144</v>
      </c>
      <c r="O1235" t="s">
        <v>3463</v>
      </c>
      <c r="P1235" t="s">
        <v>67</v>
      </c>
      <c r="Q1235" t="s">
        <v>1215</v>
      </c>
      <c r="R1235" t="s">
        <v>3464</v>
      </c>
      <c r="S1235">
        <v>839.98800000000006</v>
      </c>
      <c r="T1235" s="3"/>
    </row>
    <row r="1236" spans="1:20" x14ac:dyDescent="0.3">
      <c r="A1236">
        <v>1235</v>
      </c>
      <c r="B1236" t="s">
        <v>3465</v>
      </c>
      <c r="C1236">
        <f t="shared" si="19"/>
        <v>43</v>
      </c>
      <c r="D1236" s="1">
        <v>43036</v>
      </c>
      <c r="E1236" s="1">
        <v>43036</v>
      </c>
      <c r="F1236" t="s">
        <v>1289</v>
      </c>
      <c r="G1236" t="s">
        <v>2569</v>
      </c>
      <c r="H1236" t="s">
        <v>2570</v>
      </c>
      <c r="I1236" t="s">
        <v>22</v>
      </c>
      <c r="J1236" t="s">
        <v>23</v>
      </c>
      <c r="K1236" t="s">
        <v>3466</v>
      </c>
      <c r="L1236" t="s">
        <v>50</v>
      </c>
      <c r="M1236">
        <v>33437</v>
      </c>
      <c r="N1236" t="s">
        <v>26</v>
      </c>
      <c r="O1236" t="s">
        <v>3467</v>
      </c>
      <c r="P1236" t="s">
        <v>28</v>
      </c>
      <c r="Q1236" t="s">
        <v>61</v>
      </c>
      <c r="R1236" t="s">
        <v>3468</v>
      </c>
      <c r="S1236">
        <v>47.951999999999998</v>
      </c>
      <c r="T1236" s="3"/>
    </row>
    <row r="1237" spans="1:20" x14ac:dyDescent="0.3">
      <c r="A1237">
        <v>1236</v>
      </c>
      <c r="B1237" t="s">
        <v>3465</v>
      </c>
      <c r="C1237">
        <f t="shared" si="19"/>
        <v>43</v>
      </c>
      <c r="D1237" s="1">
        <v>43036</v>
      </c>
      <c r="E1237" s="1">
        <v>43036</v>
      </c>
      <c r="F1237" t="s">
        <v>1289</v>
      </c>
      <c r="G1237" t="s">
        <v>2569</v>
      </c>
      <c r="H1237" t="s">
        <v>2570</v>
      </c>
      <c r="I1237" t="s">
        <v>22</v>
      </c>
      <c r="J1237" t="s">
        <v>23</v>
      </c>
      <c r="K1237" t="s">
        <v>3466</v>
      </c>
      <c r="L1237" t="s">
        <v>50</v>
      </c>
      <c r="M1237">
        <v>33437</v>
      </c>
      <c r="N1237" t="s">
        <v>26</v>
      </c>
      <c r="O1237" t="s">
        <v>2689</v>
      </c>
      <c r="P1237" t="s">
        <v>42</v>
      </c>
      <c r="Q1237" t="s">
        <v>71</v>
      </c>
      <c r="R1237" t="s">
        <v>2690</v>
      </c>
      <c r="S1237">
        <v>37.424999999999997</v>
      </c>
      <c r="T1237" s="3"/>
    </row>
    <row r="1238" spans="1:20" x14ac:dyDescent="0.3">
      <c r="A1238">
        <v>1237</v>
      </c>
      <c r="B1238" t="s">
        <v>3465</v>
      </c>
      <c r="C1238">
        <f t="shared" si="19"/>
        <v>43</v>
      </c>
      <c r="D1238" s="1">
        <v>43036</v>
      </c>
      <c r="E1238" s="1">
        <v>43036</v>
      </c>
      <c r="F1238" t="s">
        <v>1289</v>
      </c>
      <c r="G1238" t="s">
        <v>2569</v>
      </c>
      <c r="H1238" t="s">
        <v>2570</v>
      </c>
      <c r="I1238" t="s">
        <v>22</v>
      </c>
      <c r="J1238" t="s">
        <v>23</v>
      </c>
      <c r="K1238" t="s">
        <v>3466</v>
      </c>
      <c r="L1238" t="s">
        <v>50</v>
      </c>
      <c r="M1238">
        <v>33437</v>
      </c>
      <c r="N1238" t="s">
        <v>26</v>
      </c>
      <c r="O1238" t="s">
        <v>3469</v>
      </c>
      <c r="P1238" t="s">
        <v>28</v>
      </c>
      <c r="Q1238" t="s">
        <v>61</v>
      </c>
      <c r="R1238" t="s">
        <v>3470</v>
      </c>
      <c r="S1238">
        <v>63.968000000000004</v>
      </c>
      <c r="T1238" s="3"/>
    </row>
    <row r="1239" spans="1:20" x14ac:dyDescent="0.3">
      <c r="A1239">
        <v>1238</v>
      </c>
      <c r="B1239" t="s">
        <v>3465</v>
      </c>
      <c r="C1239">
        <f t="shared" si="19"/>
        <v>43</v>
      </c>
      <c r="D1239" s="1">
        <v>43036</v>
      </c>
      <c r="E1239" s="1">
        <v>43036</v>
      </c>
      <c r="F1239" t="s">
        <v>1289</v>
      </c>
      <c r="G1239" t="s">
        <v>2569</v>
      </c>
      <c r="H1239" t="s">
        <v>2570</v>
      </c>
      <c r="I1239" t="s">
        <v>22</v>
      </c>
      <c r="J1239" t="s">
        <v>23</v>
      </c>
      <c r="K1239" t="s">
        <v>3466</v>
      </c>
      <c r="L1239" t="s">
        <v>50</v>
      </c>
      <c r="M1239">
        <v>33437</v>
      </c>
      <c r="N1239" t="s">
        <v>26</v>
      </c>
      <c r="O1239" t="s">
        <v>2208</v>
      </c>
      <c r="P1239" t="s">
        <v>28</v>
      </c>
      <c r="Q1239" t="s">
        <v>61</v>
      </c>
      <c r="R1239" t="s">
        <v>2209</v>
      </c>
      <c r="S1239">
        <v>165.048</v>
      </c>
      <c r="T1239" s="3"/>
    </row>
    <row r="1240" spans="1:20" x14ac:dyDescent="0.3">
      <c r="A1240">
        <v>1239</v>
      </c>
      <c r="B1240" t="s">
        <v>3471</v>
      </c>
      <c r="C1240">
        <f t="shared" si="19"/>
        <v>33</v>
      </c>
      <c r="D1240" s="1">
        <v>42227</v>
      </c>
      <c r="E1240" s="1">
        <v>42231</v>
      </c>
      <c r="F1240" t="s">
        <v>46</v>
      </c>
      <c r="G1240" t="s">
        <v>3472</v>
      </c>
      <c r="H1240" t="s">
        <v>3473</v>
      </c>
      <c r="I1240" t="s">
        <v>22</v>
      </c>
      <c r="J1240" t="s">
        <v>23</v>
      </c>
      <c r="K1240" t="s">
        <v>91</v>
      </c>
      <c r="L1240" t="s">
        <v>92</v>
      </c>
      <c r="M1240">
        <v>98105</v>
      </c>
      <c r="N1240" t="s">
        <v>40</v>
      </c>
      <c r="O1240" t="s">
        <v>3474</v>
      </c>
      <c r="P1240" t="s">
        <v>28</v>
      </c>
      <c r="Q1240" t="s">
        <v>61</v>
      </c>
      <c r="R1240" t="s">
        <v>3475</v>
      </c>
      <c r="S1240">
        <v>12.35</v>
      </c>
      <c r="T1240" s="3"/>
    </row>
    <row r="1241" spans="1:20" x14ac:dyDescent="0.3">
      <c r="A1241">
        <v>1240</v>
      </c>
      <c r="B1241" t="s">
        <v>3471</v>
      </c>
      <c r="C1241">
        <f t="shared" si="19"/>
        <v>33</v>
      </c>
      <c r="D1241" s="1">
        <v>42227</v>
      </c>
      <c r="E1241" s="1">
        <v>42231</v>
      </c>
      <c r="F1241" t="s">
        <v>46</v>
      </c>
      <c r="G1241" t="s">
        <v>3472</v>
      </c>
      <c r="H1241" t="s">
        <v>3473</v>
      </c>
      <c r="I1241" t="s">
        <v>22</v>
      </c>
      <c r="J1241" t="s">
        <v>23</v>
      </c>
      <c r="K1241" t="s">
        <v>91</v>
      </c>
      <c r="L1241" t="s">
        <v>92</v>
      </c>
      <c r="M1241">
        <v>98105</v>
      </c>
      <c r="N1241" t="s">
        <v>40</v>
      </c>
      <c r="O1241" t="s">
        <v>3476</v>
      </c>
      <c r="P1241" t="s">
        <v>42</v>
      </c>
      <c r="Q1241" t="s">
        <v>64</v>
      </c>
      <c r="R1241" t="s">
        <v>3477</v>
      </c>
      <c r="S1241">
        <v>40.97</v>
      </c>
      <c r="T1241" s="3"/>
    </row>
    <row r="1242" spans="1:20" x14ac:dyDescent="0.3">
      <c r="A1242">
        <v>1241</v>
      </c>
      <c r="B1242" t="s">
        <v>3471</v>
      </c>
      <c r="C1242">
        <f t="shared" si="19"/>
        <v>33</v>
      </c>
      <c r="D1242" s="1">
        <v>42227</v>
      </c>
      <c r="E1242" s="1">
        <v>42231</v>
      </c>
      <c r="F1242" t="s">
        <v>46</v>
      </c>
      <c r="G1242" t="s">
        <v>3472</v>
      </c>
      <c r="H1242" t="s">
        <v>3473</v>
      </c>
      <c r="I1242" t="s">
        <v>22</v>
      </c>
      <c r="J1242" t="s">
        <v>23</v>
      </c>
      <c r="K1242" t="s">
        <v>91</v>
      </c>
      <c r="L1242" t="s">
        <v>92</v>
      </c>
      <c r="M1242">
        <v>98105</v>
      </c>
      <c r="N1242" t="s">
        <v>40</v>
      </c>
      <c r="O1242" t="s">
        <v>1089</v>
      </c>
      <c r="P1242" t="s">
        <v>42</v>
      </c>
      <c r="Q1242" t="s">
        <v>265</v>
      </c>
      <c r="R1242" t="s">
        <v>1090</v>
      </c>
      <c r="S1242">
        <v>22.96</v>
      </c>
      <c r="T1242" s="3"/>
    </row>
    <row r="1243" spans="1:20" x14ac:dyDescent="0.3">
      <c r="A1243">
        <v>1242</v>
      </c>
      <c r="B1243" t="s">
        <v>3478</v>
      </c>
      <c r="C1243">
        <f t="shared" si="19"/>
        <v>35</v>
      </c>
      <c r="D1243" s="1">
        <v>42976</v>
      </c>
      <c r="E1243" s="1">
        <v>42982</v>
      </c>
      <c r="F1243" t="s">
        <v>46</v>
      </c>
      <c r="G1243" t="s">
        <v>2068</v>
      </c>
      <c r="H1243" t="s">
        <v>2069</v>
      </c>
      <c r="I1243" t="s">
        <v>98</v>
      </c>
      <c r="J1243" t="s">
        <v>23</v>
      </c>
      <c r="K1243" t="s">
        <v>262</v>
      </c>
      <c r="L1243" t="s">
        <v>263</v>
      </c>
      <c r="M1243">
        <v>10024</v>
      </c>
      <c r="N1243" t="s">
        <v>144</v>
      </c>
      <c r="O1243" t="s">
        <v>3479</v>
      </c>
      <c r="P1243" t="s">
        <v>67</v>
      </c>
      <c r="Q1243" t="s">
        <v>68</v>
      </c>
      <c r="R1243" t="s">
        <v>3480</v>
      </c>
      <c r="S1243">
        <v>22</v>
      </c>
      <c r="T1243" s="3"/>
    </row>
    <row r="1244" spans="1:20" x14ac:dyDescent="0.3">
      <c r="A1244">
        <v>1243</v>
      </c>
      <c r="B1244" t="s">
        <v>3481</v>
      </c>
      <c r="C1244">
        <f t="shared" si="19"/>
        <v>7</v>
      </c>
      <c r="D1244" s="1">
        <v>42781</v>
      </c>
      <c r="E1244" s="1">
        <v>42788</v>
      </c>
      <c r="F1244" t="s">
        <v>46</v>
      </c>
      <c r="G1244" t="s">
        <v>2569</v>
      </c>
      <c r="H1244" t="s">
        <v>2570</v>
      </c>
      <c r="I1244" t="s">
        <v>22</v>
      </c>
      <c r="J1244" t="s">
        <v>23</v>
      </c>
      <c r="K1244" t="s">
        <v>262</v>
      </c>
      <c r="L1244" t="s">
        <v>263</v>
      </c>
      <c r="M1244">
        <v>10009</v>
      </c>
      <c r="N1244" t="s">
        <v>144</v>
      </c>
      <c r="O1244" t="s">
        <v>3482</v>
      </c>
      <c r="P1244" t="s">
        <v>42</v>
      </c>
      <c r="Q1244" t="s">
        <v>71</v>
      </c>
      <c r="R1244" t="s">
        <v>3483</v>
      </c>
      <c r="S1244">
        <v>398.35199999999998</v>
      </c>
      <c r="T1244" s="3"/>
    </row>
    <row r="1245" spans="1:20" x14ac:dyDescent="0.3">
      <c r="A1245">
        <v>1244</v>
      </c>
      <c r="B1245" t="s">
        <v>3481</v>
      </c>
      <c r="C1245">
        <f t="shared" si="19"/>
        <v>7</v>
      </c>
      <c r="D1245" s="1">
        <v>42781</v>
      </c>
      <c r="E1245" s="1">
        <v>42788</v>
      </c>
      <c r="F1245" t="s">
        <v>46</v>
      </c>
      <c r="G1245" t="s">
        <v>2569</v>
      </c>
      <c r="H1245" t="s">
        <v>2570</v>
      </c>
      <c r="I1245" t="s">
        <v>22</v>
      </c>
      <c r="J1245" t="s">
        <v>23</v>
      </c>
      <c r="K1245" t="s">
        <v>262</v>
      </c>
      <c r="L1245" t="s">
        <v>263</v>
      </c>
      <c r="M1245">
        <v>10009</v>
      </c>
      <c r="N1245" t="s">
        <v>144</v>
      </c>
      <c r="O1245" t="s">
        <v>264</v>
      </c>
      <c r="P1245" t="s">
        <v>42</v>
      </c>
      <c r="Q1245" t="s">
        <v>265</v>
      </c>
      <c r="R1245" t="s">
        <v>266</v>
      </c>
      <c r="S1245">
        <v>8.7200000000000006</v>
      </c>
      <c r="T1245" s="3"/>
    </row>
    <row r="1246" spans="1:20" x14ac:dyDescent="0.3">
      <c r="A1246">
        <v>1245</v>
      </c>
      <c r="B1246" t="s">
        <v>3484</v>
      </c>
      <c r="C1246">
        <f t="shared" si="19"/>
        <v>20</v>
      </c>
      <c r="D1246" s="1">
        <v>43234</v>
      </c>
      <c r="E1246" s="1">
        <v>43241</v>
      </c>
      <c r="F1246" t="s">
        <v>46</v>
      </c>
      <c r="G1246" t="s">
        <v>3485</v>
      </c>
      <c r="H1246" t="s">
        <v>3486</v>
      </c>
      <c r="I1246" t="s">
        <v>22</v>
      </c>
      <c r="J1246" t="s">
        <v>23</v>
      </c>
      <c r="K1246" t="s">
        <v>3487</v>
      </c>
      <c r="L1246" t="s">
        <v>1488</v>
      </c>
      <c r="M1246">
        <v>39503</v>
      </c>
      <c r="N1246" t="s">
        <v>26</v>
      </c>
      <c r="O1246" t="s">
        <v>3488</v>
      </c>
      <c r="P1246" t="s">
        <v>42</v>
      </c>
      <c r="Q1246" t="s">
        <v>169</v>
      </c>
      <c r="R1246" t="s">
        <v>3489</v>
      </c>
      <c r="S1246">
        <v>48.69</v>
      </c>
      <c r="T1246" s="3"/>
    </row>
    <row r="1247" spans="1:20" x14ac:dyDescent="0.3">
      <c r="A1247">
        <v>1246</v>
      </c>
      <c r="B1247" t="s">
        <v>3490</v>
      </c>
      <c r="C1247">
        <f t="shared" si="19"/>
        <v>50</v>
      </c>
      <c r="D1247" s="1">
        <v>42350</v>
      </c>
      <c r="E1247" s="1">
        <v>42352</v>
      </c>
      <c r="F1247" t="s">
        <v>19</v>
      </c>
      <c r="G1247" t="s">
        <v>3491</v>
      </c>
      <c r="H1247" t="s">
        <v>3492</v>
      </c>
      <c r="I1247" t="s">
        <v>22</v>
      </c>
      <c r="J1247" t="s">
        <v>23</v>
      </c>
      <c r="K1247" t="s">
        <v>3493</v>
      </c>
      <c r="L1247" t="s">
        <v>39</v>
      </c>
      <c r="M1247">
        <v>93727</v>
      </c>
      <c r="N1247" t="s">
        <v>40</v>
      </c>
      <c r="O1247" t="s">
        <v>3494</v>
      </c>
      <c r="P1247" t="s">
        <v>28</v>
      </c>
      <c r="Q1247" t="s">
        <v>52</v>
      </c>
      <c r="R1247" t="s">
        <v>3495</v>
      </c>
      <c r="S1247">
        <v>764.68799999999999</v>
      </c>
      <c r="T1247" s="3"/>
    </row>
    <row r="1248" spans="1:20" x14ac:dyDescent="0.3">
      <c r="A1248">
        <v>1247</v>
      </c>
      <c r="B1248" t="s">
        <v>3490</v>
      </c>
      <c r="C1248">
        <f t="shared" si="19"/>
        <v>50</v>
      </c>
      <c r="D1248" s="1">
        <v>42350</v>
      </c>
      <c r="E1248" s="1">
        <v>42352</v>
      </c>
      <c r="F1248" t="s">
        <v>19</v>
      </c>
      <c r="G1248" t="s">
        <v>3491</v>
      </c>
      <c r="H1248" t="s">
        <v>3492</v>
      </c>
      <c r="I1248" t="s">
        <v>22</v>
      </c>
      <c r="J1248" t="s">
        <v>23</v>
      </c>
      <c r="K1248" t="s">
        <v>3493</v>
      </c>
      <c r="L1248" t="s">
        <v>39</v>
      </c>
      <c r="M1248">
        <v>93727</v>
      </c>
      <c r="N1248" t="s">
        <v>40</v>
      </c>
      <c r="O1248" t="s">
        <v>901</v>
      </c>
      <c r="P1248" t="s">
        <v>28</v>
      </c>
      <c r="Q1248" t="s">
        <v>52</v>
      </c>
      <c r="R1248" t="s">
        <v>902</v>
      </c>
      <c r="S1248">
        <v>3610.848</v>
      </c>
      <c r="T1248" s="3"/>
    </row>
    <row r="1249" spans="1:20" x14ac:dyDescent="0.3">
      <c r="A1249">
        <v>1248</v>
      </c>
      <c r="B1249" t="s">
        <v>3490</v>
      </c>
      <c r="C1249">
        <f t="shared" si="19"/>
        <v>50</v>
      </c>
      <c r="D1249" s="1">
        <v>42350</v>
      </c>
      <c r="E1249" s="1">
        <v>42352</v>
      </c>
      <c r="F1249" t="s">
        <v>19</v>
      </c>
      <c r="G1249" t="s">
        <v>3491</v>
      </c>
      <c r="H1249" t="s">
        <v>3492</v>
      </c>
      <c r="I1249" t="s">
        <v>22</v>
      </c>
      <c r="J1249" t="s">
        <v>23</v>
      </c>
      <c r="K1249" t="s">
        <v>3493</v>
      </c>
      <c r="L1249" t="s">
        <v>39</v>
      </c>
      <c r="M1249">
        <v>93727</v>
      </c>
      <c r="N1249" t="s">
        <v>40</v>
      </c>
      <c r="O1249" t="s">
        <v>3496</v>
      </c>
      <c r="P1249" t="s">
        <v>28</v>
      </c>
      <c r="Q1249" t="s">
        <v>29</v>
      </c>
      <c r="R1249" t="s">
        <v>3497</v>
      </c>
      <c r="S1249">
        <v>254.97450000000001</v>
      </c>
      <c r="T1249" s="3"/>
    </row>
    <row r="1250" spans="1:20" x14ac:dyDescent="0.3">
      <c r="A1250">
        <v>1249</v>
      </c>
      <c r="B1250" t="s">
        <v>3498</v>
      </c>
      <c r="C1250">
        <f t="shared" si="19"/>
        <v>51</v>
      </c>
      <c r="D1250" s="1">
        <v>43452</v>
      </c>
      <c r="E1250" s="1">
        <v>43458</v>
      </c>
      <c r="F1250" t="s">
        <v>46</v>
      </c>
      <c r="G1250" t="s">
        <v>2213</v>
      </c>
      <c r="H1250" t="s">
        <v>2214</v>
      </c>
      <c r="I1250" t="s">
        <v>22</v>
      </c>
      <c r="J1250" t="s">
        <v>23</v>
      </c>
      <c r="K1250" t="s">
        <v>262</v>
      </c>
      <c r="L1250" t="s">
        <v>263</v>
      </c>
      <c r="M1250">
        <v>10009</v>
      </c>
      <c r="N1250" t="s">
        <v>144</v>
      </c>
      <c r="O1250" t="s">
        <v>3499</v>
      </c>
      <c r="P1250" t="s">
        <v>42</v>
      </c>
      <c r="Q1250" t="s">
        <v>64</v>
      </c>
      <c r="R1250" t="s">
        <v>3039</v>
      </c>
      <c r="S1250">
        <v>38.82</v>
      </c>
      <c r="T1250" s="3"/>
    </row>
    <row r="1251" spans="1:20" x14ac:dyDescent="0.3">
      <c r="A1251">
        <v>1250</v>
      </c>
      <c r="B1251" t="s">
        <v>3498</v>
      </c>
      <c r="C1251">
        <f t="shared" si="19"/>
        <v>51</v>
      </c>
      <c r="D1251" s="1">
        <v>43452</v>
      </c>
      <c r="E1251" s="1">
        <v>43458</v>
      </c>
      <c r="F1251" t="s">
        <v>46</v>
      </c>
      <c r="G1251" t="s">
        <v>2213</v>
      </c>
      <c r="H1251" t="s">
        <v>2214</v>
      </c>
      <c r="I1251" t="s">
        <v>22</v>
      </c>
      <c r="J1251" t="s">
        <v>23</v>
      </c>
      <c r="K1251" t="s">
        <v>262</v>
      </c>
      <c r="L1251" t="s">
        <v>263</v>
      </c>
      <c r="M1251">
        <v>10009</v>
      </c>
      <c r="N1251" t="s">
        <v>144</v>
      </c>
      <c r="O1251" t="s">
        <v>3500</v>
      </c>
      <c r="P1251" t="s">
        <v>28</v>
      </c>
      <c r="Q1251" t="s">
        <v>32</v>
      </c>
      <c r="R1251" t="s">
        <v>3501</v>
      </c>
      <c r="S1251">
        <v>1141.9380000000001</v>
      </c>
      <c r="T1251" s="3"/>
    </row>
    <row r="1252" spans="1:20" x14ac:dyDescent="0.3">
      <c r="A1252">
        <v>1251</v>
      </c>
      <c r="B1252" t="s">
        <v>3498</v>
      </c>
      <c r="C1252">
        <f t="shared" si="19"/>
        <v>51</v>
      </c>
      <c r="D1252" s="1">
        <v>43452</v>
      </c>
      <c r="E1252" s="1">
        <v>43458</v>
      </c>
      <c r="F1252" t="s">
        <v>46</v>
      </c>
      <c r="G1252" t="s">
        <v>2213</v>
      </c>
      <c r="H1252" t="s">
        <v>2214</v>
      </c>
      <c r="I1252" t="s">
        <v>22</v>
      </c>
      <c r="J1252" t="s">
        <v>23</v>
      </c>
      <c r="K1252" t="s">
        <v>262</v>
      </c>
      <c r="L1252" t="s">
        <v>263</v>
      </c>
      <c r="M1252">
        <v>10009</v>
      </c>
      <c r="N1252" t="s">
        <v>144</v>
      </c>
      <c r="O1252" t="s">
        <v>704</v>
      </c>
      <c r="P1252" t="s">
        <v>42</v>
      </c>
      <c r="Q1252" t="s">
        <v>74</v>
      </c>
      <c r="R1252" t="s">
        <v>705</v>
      </c>
      <c r="S1252">
        <v>1704.56</v>
      </c>
      <c r="T1252" s="3"/>
    </row>
    <row r="1253" spans="1:20" x14ac:dyDescent="0.3">
      <c r="A1253">
        <v>1252</v>
      </c>
      <c r="B1253" t="s">
        <v>3498</v>
      </c>
      <c r="C1253">
        <f t="shared" si="19"/>
        <v>51</v>
      </c>
      <c r="D1253" s="1">
        <v>43452</v>
      </c>
      <c r="E1253" s="1">
        <v>43458</v>
      </c>
      <c r="F1253" t="s">
        <v>46</v>
      </c>
      <c r="G1253" t="s">
        <v>2213</v>
      </c>
      <c r="H1253" t="s">
        <v>2214</v>
      </c>
      <c r="I1253" t="s">
        <v>22</v>
      </c>
      <c r="J1253" t="s">
        <v>23</v>
      </c>
      <c r="K1253" t="s">
        <v>262</v>
      </c>
      <c r="L1253" t="s">
        <v>263</v>
      </c>
      <c r="M1253">
        <v>10009</v>
      </c>
      <c r="N1253" t="s">
        <v>144</v>
      </c>
      <c r="O1253" t="s">
        <v>3502</v>
      </c>
      <c r="P1253" t="s">
        <v>42</v>
      </c>
      <c r="Q1253" t="s">
        <v>64</v>
      </c>
      <c r="R1253" t="s">
        <v>3503</v>
      </c>
      <c r="S1253">
        <v>3.2</v>
      </c>
      <c r="T1253" s="3"/>
    </row>
    <row r="1254" spans="1:20" x14ac:dyDescent="0.3">
      <c r="A1254">
        <v>1253</v>
      </c>
      <c r="B1254" t="s">
        <v>3504</v>
      </c>
      <c r="C1254">
        <f t="shared" si="19"/>
        <v>28</v>
      </c>
      <c r="D1254" s="1">
        <v>42555</v>
      </c>
      <c r="E1254" s="1">
        <v>42560</v>
      </c>
      <c r="F1254" t="s">
        <v>46</v>
      </c>
      <c r="G1254" t="s">
        <v>89</v>
      </c>
      <c r="H1254" t="s">
        <v>90</v>
      </c>
      <c r="I1254" t="s">
        <v>22</v>
      </c>
      <c r="J1254" t="s">
        <v>23</v>
      </c>
      <c r="K1254" t="s">
        <v>2550</v>
      </c>
      <c r="L1254" t="s">
        <v>110</v>
      </c>
      <c r="M1254">
        <v>53209</v>
      </c>
      <c r="N1254" t="s">
        <v>101</v>
      </c>
      <c r="O1254" t="s">
        <v>3505</v>
      </c>
      <c r="P1254" t="s">
        <v>67</v>
      </c>
      <c r="Q1254" t="s">
        <v>68</v>
      </c>
      <c r="R1254" t="s">
        <v>3506</v>
      </c>
      <c r="S1254">
        <v>1099.96</v>
      </c>
      <c r="T1254" s="3"/>
    </row>
    <row r="1255" spans="1:20" x14ac:dyDescent="0.3">
      <c r="A1255">
        <v>1254</v>
      </c>
      <c r="B1255" t="s">
        <v>3507</v>
      </c>
      <c r="C1255">
        <f t="shared" si="19"/>
        <v>10</v>
      </c>
      <c r="D1255" s="1">
        <v>43169</v>
      </c>
      <c r="E1255" s="1">
        <v>43173</v>
      </c>
      <c r="F1255" t="s">
        <v>46</v>
      </c>
      <c r="G1255" t="s">
        <v>3508</v>
      </c>
      <c r="H1255" t="s">
        <v>3509</v>
      </c>
      <c r="I1255" t="s">
        <v>98</v>
      </c>
      <c r="J1255" t="s">
        <v>23</v>
      </c>
      <c r="K1255" t="s">
        <v>2253</v>
      </c>
      <c r="L1255" t="s">
        <v>143</v>
      </c>
      <c r="M1255">
        <v>19013</v>
      </c>
      <c r="N1255" t="s">
        <v>144</v>
      </c>
      <c r="O1255" t="s">
        <v>2670</v>
      </c>
      <c r="P1255" t="s">
        <v>42</v>
      </c>
      <c r="Q1255" t="s">
        <v>64</v>
      </c>
      <c r="R1255" t="s">
        <v>2671</v>
      </c>
      <c r="S1255">
        <v>5.2480000000000002</v>
      </c>
      <c r="T1255" s="3"/>
    </row>
    <row r="1256" spans="1:20" x14ac:dyDescent="0.3">
      <c r="A1256">
        <v>1255</v>
      </c>
      <c r="B1256" t="s">
        <v>3507</v>
      </c>
      <c r="C1256">
        <f t="shared" si="19"/>
        <v>10</v>
      </c>
      <c r="D1256" s="1">
        <v>43169</v>
      </c>
      <c r="E1256" s="1">
        <v>43173</v>
      </c>
      <c r="F1256" t="s">
        <v>46</v>
      </c>
      <c r="G1256" t="s">
        <v>3508</v>
      </c>
      <c r="H1256" t="s">
        <v>3509</v>
      </c>
      <c r="I1256" t="s">
        <v>98</v>
      </c>
      <c r="J1256" t="s">
        <v>23</v>
      </c>
      <c r="K1256" t="s">
        <v>2253</v>
      </c>
      <c r="L1256" t="s">
        <v>143</v>
      </c>
      <c r="M1256">
        <v>19013</v>
      </c>
      <c r="N1256" t="s">
        <v>144</v>
      </c>
      <c r="O1256" t="s">
        <v>1643</v>
      </c>
      <c r="P1256" t="s">
        <v>67</v>
      </c>
      <c r="Q1256" t="s">
        <v>68</v>
      </c>
      <c r="R1256" t="s">
        <v>1644</v>
      </c>
      <c r="S1256">
        <v>35.909999999999997</v>
      </c>
      <c r="T1256" s="3"/>
    </row>
    <row r="1257" spans="1:20" x14ac:dyDescent="0.3">
      <c r="A1257">
        <v>1256</v>
      </c>
      <c r="B1257" t="s">
        <v>3507</v>
      </c>
      <c r="C1257">
        <f t="shared" si="19"/>
        <v>10</v>
      </c>
      <c r="D1257" s="1">
        <v>43169</v>
      </c>
      <c r="E1257" s="1">
        <v>43173</v>
      </c>
      <c r="F1257" t="s">
        <v>46</v>
      </c>
      <c r="G1257" t="s">
        <v>3508</v>
      </c>
      <c r="H1257" t="s">
        <v>3509</v>
      </c>
      <c r="I1257" t="s">
        <v>98</v>
      </c>
      <c r="J1257" t="s">
        <v>23</v>
      </c>
      <c r="K1257" t="s">
        <v>2253</v>
      </c>
      <c r="L1257" t="s">
        <v>143</v>
      </c>
      <c r="M1257">
        <v>19013</v>
      </c>
      <c r="N1257" t="s">
        <v>144</v>
      </c>
      <c r="O1257" t="s">
        <v>3510</v>
      </c>
      <c r="P1257" t="s">
        <v>28</v>
      </c>
      <c r="Q1257" t="s">
        <v>61</v>
      </c>
      <c r="R1257" t="s">
        <v>3511</v>
      </c>
      <c r="S1257">
        <v>6.6959999999999997</v>
      </c>
      <c r="T1257" s="3"/>
    </row>
    <row r="1258" spans="1:20" x14ac:dyDescent="0.3">
      <c r="A1258">
        <v>1257</v>
      </c>
      <c r="B1258" t="s">
        <v>3507</v>
      </c>
      <c r="C1258">
        <f t="shared" si="19"/>
        <v>10</v>
      </c>
      <c r="D1258" s="1">
        <v>43169</v>
      </c>
      <c r="E1258" s="1">
        <v>43173</v>
      </c>
      <c r="F1258" t="s">
        <v>46</v>
      </c>
      <c r="G1258" t="s">
        <v>3508</v>
      </c>
      <c r="H1258" t="s">
        <v>3509</v>
      </c>
      <c r="I1258" t="s">
        <v>98</v>
      </c>
      <c r="J1258" t="s">
        <v>23</v>
      </c>
      <c r="K1258" t="s">
        <v>2253</v>
      </c>
      <c r="L1258" t="s">
        <v>143</v>
      </c>
      <c r="M1258">
        <v>19013</v>
      </c>
      <c r="N1258" t="s">
        <v>144</v>
      </c>
      <c r="O1258" t="s">
        <v>3512</v>
      </c>
      <c r="P1258" t="s">
        <v>28</v>
      </c>
      <c r="Q1258" t="s">
        <v>61</v>
      </c>
      <c r="R1258" t="s">
        <v>3513</v>
      </c>
      <c r="S1258">
        <v>43.872</v>
      </c>
      <c r="T1258" s="3"/>
    </row>
    <row r="1259" spans="1:20" x14ac:dyDescent="0.3">
      <c r="A1259">
        <v>1258</v>
      </c>
      <c r="B1259" t="s">
        <v>3514</v>
      </c>
      <c r="C1259">
        <f t="shared" si="19"/>
        <v>52</v>
      </c>
      <c r="D1259" s="1">
        <v>43093</v>
      </c>
      <c r="E1259" s="1">
        <v>43097</v>
      </c>
      <c r="F1259" t="s">
        <v>19</v>
      </c>
      <c r="G1259" t="s">
        <v>1509</v>
      </c>
      <c r="H1259" t="s">
        <v>1510</v>
      </c>
      <c r="I1259" t="s">
        <v>98</v>
      </c>
      <c r="J1259" t="s">
        <v>23</v>
      </c>
      <c r="K1259" t="s">
        <v>463</v>
      </c>
      <c r="L1259" t="s">
        <v>84</v>
      </c>
      <c r="M1259">
        <v>28205</v>
      </c>
      <c r="N1259" t="s">
        <v>26</v>
      </c>
      <c r="O1259" t="s">
        <v>2260</v>
      </c>
      <c r="P1259" t="s">
        <v>42</v>
      </c>
      <c r="Q1259" t="s">
        <v>71</v>
      </c>
      <c r="R1259" t="s">
        <v>2261</v>
      </c>
      <c r="S1259">
        <v>27.882000000000001</v>
      </c>
      <c r="T1259" s="3"/>
    </row>
    <row r="1260" spans="1:20" x14ac:dyDescent="0.3">
      <c r="A1260">
        <v>1259</v>
      </c>
      <c r="B1260" t="s">
        <v>3514</v>
      </c>
      <c r="C1260">
        <f t="shared" si="19"/>
        <v>52</v>
      </c>
      <c r="D1260" s="1">
        <v>43093</v>
      </c>
      <c r="E1260" s="1">
        <v>43097</v>
      </c>
      <c r="F1260" t="s">
        <v>19</v>
      </c>
      <c r="G1260" t="s">
        <v>1509</v>
      </c>
      <c r="H1260" t="s">
        <v>1510</v>
      </c>
      <c r="I1260" t="s">
        <v>98</v>
      </c>
      <c r="J1260" t="s">
        <v>23</v>
      </c>
      <c r="K1260" t="s">
        <v>463</v>
      </c>
      <c r="L1260" t="s">
        <v>84</v>
      </c>
      <c r="M1260">
        <v>28205</v>
      </c>
      <c r="N1260" t="s">
        <v>26</v>
      </c>
      <c r="O1260" t="s">
        <v>3515</v>
      </c>
      <c r="P1260" t="s">
        <v>42</v>
      </c>
      <c r="Q1260" t="s">
        <v>55</v>
      </c>
      <c r="R1260" t="s">
        <v>3516</v>
      </c>
      <c r="S1260">
        <v>540.048</v>
      </c>
      <c r="T1260" s="3"/>
    </row>
    <row r="1261" spans="1:20" x14ac:dyDescent="0.3">
      <c r="A1261">
        <v>1260</v>
      </c>
      <c r="B1261" t="s">
        <v>3514</v>
      </c>
      <c r="C1261">
        <f t="shared" si="19"/>
        <v>52</v>
      </c>
      <c r="D1261" s="1">
        <v>43093</v>
      </c>
      <c r="E1261" s="1">
        <v>43097</v>
      </c>
      <c r="F1261" t="s">
        <v>19</v>
      </c>
      <c r="G1261" t="s">
        <v>1509</v>
      </c>
      <c r="H1261" t="s">
        <v>1510</v>
      </c>
      <c r="I1261" t="s">
        <v>98</v>
      </c>
      <c r="J1261" t="s">
        <v>23</v>
      </c>
      <c r="K1261" t="s">
        <v>463</v>
      </c>
      <c r="L1261" t="s">
        <v>84</v>
      </c>
      <c r="M1261">
        <v>28205</v>
      </c>
      <c r="N1261" t="s">
        <v>26</v>
      </c>
      <c r="O1261" t="s">
        <v>991</v>
      </c>
      <c r="P1261" t="s">
        <v>67</v>
      </c>
      <c r="Q1261" t="s">
        <v>157</v>
      </c>
      <c r="R1261" t="s">
        <v>992</v>
      </c>
      <c r="S1261">
        <v>255.68</v>
      </c>
      <c r="T1261" s="3"/>
    </row>
    <row r="1262" spans="1:20" x14ac:dyDescent="0.3">
      <c r="A1262">
        <v>1261</v>
      </c>
      <c r="B1262" t="s">
        <v>3517</v>
      </c>
      <c r="C1262">
        <f t="shared" si="19"/>
        <v>43</v>
      </c>
      <c r="D1262" s="1">
        <v>43396</v>
      </c>
      <c r="E1262" s="1">
        <v>43400</v>
      </c>
      <c r="F1262" t="s">
        <v>46</v>
      </c>
      <c r="G1262" t="s">
        <v>3518</v>
      </c>
      <c r="H1262" t="s">
        <v>3519</v>
      </c>
      <c r="I1262" t="s">
        <v>22</v>
      </c>
      <c r="J1262" t="s">
        <v>23</v>
      </c>
      <c r="K1262" t="s">
        <v>1522</v>
      </c>
      <c r="L1262" t="s">
        <v>50</v>
      </c>
      <c r="M1262">
        <v>32216</v>
      </c>
      <c r="N1262" t="s">
        <v>26</v>
      </c>
      <c r="O1262" t="s">
        <v>3520</v>
      </c>
      <c r="P1262" t="s">
        <v>67</v>
      </c>
      <c r="Q1262" t="s">
        <v>68</v>
      </c>
      <c r="R1262" t="s">
        <v>3521</v>
      </c>
      <c r="S1262">
        <v>863.88</v>
      </c>
      <c r="T1262" s="3"/>
    </row>
    <row r="1263" spans="1:20" x14ac:dyDescent="0.3">
      <c r="A1263">
        <v>1262</v>
      </c>
      <c r="B1263" t="s">
        <v>3522</v>
      </c>
      <c r="C1263">
        <f t="shared" si="19"/>
        <v>43</v>
      </c>
      <c r="D1263" s="1">
        <v>43036</v>
      </c>
      <c r="E1263" s="1">
        <v>43043</v>
      </c>
      <c r="F1263" t="s">
        <v>46</v>
      </c>
      <c r="G1263" t="s">
        <v>3523</v>
      </c>
      <c r="H1263" t="s">
        <v>3524</v>
      </c>
      <c r="I1263" t="s">
        <v>37</v>
      </c>
      <c r="J1263" t="s">
        <v>23</v>
      </c>
      <c r="K1263" t="s">
        <v>3525</v>
      </c>
      <c r="L1263" t="s">
        <v>84</v>
      </c>
      <c r="M1263">
        <v>27834</v>
      </c>
      <c r="N1263" t="s">
        <v>26</v>
      </c>
      <c r="O1263" t="s">
        <v>3526</v>
      </c>
      <c r="P1263" t="s">
        <v>42</v>
      </c>
      <c r="Q1263" t="s">
        <v>71</v>
      </c>
      <c r="R1263" t="s">
        <v>3527</v>
      </c>
      <c r="S1263">
        <v>17.616</v>
      </c>
      <c r="T1263" s="3"/>
    </row>
    <row r="1264" spans="1:20" x14ac:dyDescent="0.3">
      <c r="A1264">
        <v>1263</v>
      </c>
      <c r="B1264" t="s">
        <v>3528</v>
      </c>
      <c r="C1264">
        <f t="shared" si="19"/>
        <v>27</v>
      </c>
      <c r="D1264" s="1">
        <v>43288</v>
      </c>
      <c r="E1264" s="1">
        <v>43290</v>
      </c>
      <c r="F1264" t="s">
        <v>19</v>
      </c>
      <c r="G1264" t="s">
        <v>3263</v>
      </c>
      <c r="H1264" t="s">
        <v>3264</v>
      </c>
      <c r="I1264" t="s">
        <v>22</v>
      </c>
      <c r="J1264" t="s">
        <v>23</v>
      </c>
      <c r="K1264" t="s">
        <v>1172</v>
      </c>
      <c r="L1264" t="s">
        <v>263</v>
      </c>
      <c r="M1264">
        <v>11561</v>
      </c>
      <c r="N1264" t="s">
        <v>144</v>
      </c>
      <c r="O1264" t="s">
        <v>154</v>
      </c>
      <c r="P1264" t="s">
        <v>42</v>
      </c>
      <c r="Q1264" t="s">
        <v>71</v>
      </c>
      <c r="R1264" t="s">
        <v>155</v>
      </c>
      <c r="S1264">
        <v>17.472000000000001</v>
      </c>
      <c r="T1264" s="3"/>
    </row>
    <row r="1265" spans="1:20" x14ac:dyDescent="0.3">
      <c r="A1265">
        <v>1264</v>
      </c>
      <c r="B1265" t="s">
        <v>3529</v>
      </c>
      <c r="C1265">
        <f t="shared" si="19"/>
        <v>40</v>
      </c>
      <c r="D1265" s="1">
        <v>43009</v>
      </c>
      <c r="E1265" s="1">
        <v>43010</v>
      </c>
      <c r="F1265" t="s">
        <v>184</v>
      </c>
      <c r="G1265" t="s">
        <v>3530</v>
      </c>
      <c r="H1265" t="s">
        <v>3531</v>
      </c>
      <c r="I1265" t="s">
        <v>22</v>
      </c>
      <c r="J1265" t="s">
        <v>23</v>
      </c>
      <c r="K1265" t="s">
        <v>3293</v>
      </c>
      <c r="L1265" t="s">
        <v>250</v>
      </c>
      <c r="M1265">
        <v>46350</v>
      </c>
      <c r="N1265" t="s">
        <v>101</v>
      </c>
      <c r="O1265" t="s">
        <v>610</v>
      </c>
      <c r="P1265" t="s">
        <v>67</v>
      </c>
      <c r="Q1265" t="s">
        <v>68</v>
      </c>
      <c r="R1265" t="s">
        <v>611</v>
      </c>
      <c r="S1265">
        <v>69.900000000000006</v>
      </c>
      <c r="T1265" s="3"/>
    </row>
    <row r="1266" spans="1:20" x14ac:dyDescent="0.3">
      <c r="A1266">
        <v>1265</v>
      </c>
      <c r="B1266" t="s">
        <v>3529</v>
      </c>
      <c r="C1266">
        <f t="shared" si="19"/>
        <v>40</v>
      </c>
      <c r="D1266" s="1">
        <v>43009</v>
      </c>
      <c r="E1266" s="1">
        <v>43010</v>
      </c>
      <c r="F1266" t="s">
        <v>184</v>
      </c>
      <c r="G1266" t="s">
        <v>3530</v>
      </c>
      <c r="H1266" t="s">
        <v>3531</v>
      </c>
      <c r="I1266" t="s">
        <v>22</v>
      </c>
      <c r="J1266" t="s">
        <v>23</v>
      </c>
      <c r="K1266" t="s">
        <v>3293</v>
      </c>
      <c r="L1266" t="s">
        <v>250</v>
      </c>
      <c r="M1266">
        <v>46350</v>
      </c>
      <c r="N1266" t="s">
        <v>101</v>
      </c>
      <c r="O1266" t="s">
        <v>3510</v>
      </c>
      <c r="P1266" t="s">
        <v>28</v>
      </c>
      <c r="Q1266" t="s">
        <v>61</v>
      </c>
      <c r="R1266" t="s">
        <v>3511</v>
      </c>
      <c r="S1266">
        <v>41.85</v>
      </c>
      <c r="T1266" s="3"/>
    </row>
    <row r="1267" spans="1:20" x14ac:dyDescent="0.3">
      <c r="A1267">
        <v>1266</v>
      </c>
      <c r="B1267" t="s">
        <v>3532</v>
      </c>
      <c r="C1267">
        <f t="shared" si="19"/>
        <v>36</v>
      </c>
      <c r="D1267" s="1">
        <v>43345</v>
      </c>
      <c r="E1267" s="1">
        <v>43350</v>
      </c>
      <c r="F1267" t="s">
        <v>46</v>
      </c>
      <c r="G1267" t="s">
        <v>3533</v>
      </c>
      <c r="H1267" t="s">
        <v>3534</v>
      </c>
      <c r="I1267" t="s">
        <v>22</v>
      </c>
      <c r="J1267" t="s">
        <v>23</v>
      </c>
      <c r="K1267" t="s">
        <v>123</v>
      </c>
      <c r="L1267" t="s">
        <v>39</v>
      </c>
      <c r="M1267">
        <v>94122</v>
      </c>
      <c r="N1267" t="s">
        <v>40</v>
      </c>
      <c r="O1267" t="s">
        <v>3535</v>
      </c>
      <c r="P1267" t="s">
        <v>42</v>
      </c>
      <c r="Q1267" t="s">
        <v>64</v>
      </c>
      <c r="R1267" t="s">
        <v>3536</v>
      </c>
      <c r="S1267">
        <v>6.57</v>
      </c>
      <c r="T1267" s="3"/>
    </row>
    <row r="1268" spans="1:20" x14ac:dyDescent="0.3">
      <c r="A1268">
        <v>1267</v>
      </c>
      <c r="B1268" t="s">
        <v>3537</v>
      </c>
      <c r="C1268">
        <f t="shared" si="19"/>
        <v>52</v>
      </c>
      <c r="D1268" s="1">
        <v>42362</v>
      </c>
      <c r="E1268" s="1">
        <v>42367</v>
      </c>
      <c r="F1268" t="s">
        <v>46</v>
      </c>
      <c r="G1268" t="s">
        <v>367</v>
      </c>
      <c r="H1268" t="s">
        <v>368</v>
      </c>
      <c r="I1268" t="s">
        <v>37</v>
      </c>
      <c r="J1268" t="s">
        <v>23</v>
      </c>
      <c r="K1268" t="s">
        <v>38</v>
      </c>
      <c r="L1268" t="s">
        <v>39</v>
      </c>
      <c r="M1268">
        <v>90045</v>
      </c>
      <c r="N1268" t="s">
        <v>40</v>
      </c>
      <c r="O1268" t="s">
        <v>1517</v>
      </c>
      <c r="P1268" t="s">
        <v>42</v>
      </c>
      <c r="Q1268" t="s">
        <v>55</v>
      </c>
      <c r="R1268" t="s">
        <v>1518</v>
      </c>
      <c r="S1268">
        <v>142.86000000000001</v>
      </c>
      <c r="T1268" s="3"/>
    </row>
    <row r="1269" spans="1:20" x14ac:dyDescent="0.3">
      <c r="A1269">
        <v>1268</v>
      </c>
      <c r="B1269" t="s">
        <v>3537</v>
      </c>
      <c r="C1269">
        <f t="shared" si="19"/>
        <v>52</v>
      </c>
      <c r="D1269" s="1">
        <v>42362</v>
      </c>
      <c r="E1269" s="1">
        <v>42367</v>
      </c>
      <c r="F1269" t="s">
        <v>46</v>
      </c>
      <c r="G1269" t="s">
        <v>367</v>
      </c>
      <c r="H1269" t="s">
        <v>368</v>
      </c>
      <c r="I1269" t="s">
        <v>37</v>
      </c>
      <c r="J1269" t="s">
        <v>23</v>
      </c>
      <c r="K1269" t="s">
        <v>38</v>
      </c>
      <c r="L1269" t="s">
        <v>39</v>
      </c>
      <c r="M1269">
        <v>90045</v>
      </c>
      <c r="N1269" t="s">
        <v>40</v>
      </c>
      <c r="O1269" t="s">
        <v>300</v>
      </c>
      <c r="P1269" t="s">
        <v>28</v>
      </c>
      <c r="Q1269" t="s">
        <v>32</v>
      </c>
      <c r="R1269" t="s">
        <v>301</v>
      </c>
      <c r="S1269">
        <v>292.27199999999999</v>
      </c>
      <c r="T1269" s="3"/>
    </row>
    <row r="1270" spans="1:20" x14ac:dyDescent="0.3">
      <c r="A1270">
        <v>1269</v>
      </c>
      <c r="B1270" t="s">
        <v>3538</v>
      </c>
      <c r="C1270">
        <f t="shared" si="19"/>
        <v>39</v>
      </c>
      <c r="D1270" s="1">
        <v>43366</v>
      </c>
      <c r="E1270" s="1">
        <v>43370</v>
      </c>
      <c r="F1270" t="s">
        <v>46</v>
      </c>
      <c r="G1270" t="s">
        <v>3461</v>
      </c>
      <c r="H1270" t="s">
        <v>3462</v>
      </c>
      <c r="I1270" t="s">
        <v>37</v>
      </c>
      <c r="J1270" t="s">
        <v>23</v>
      </c>
      <c r="K1270" t="s">
        <v>1474</v>
      </c>
      <c r="L1270" t="s">
        <v>453</v>
      </c>
      <c r="M1270">
        <v>80027</v>
      </c>
      <c r="N1270" t="s">
        <v>40</v>
      </c>
      <c r="O1270" t="s">
        <v>1541</v>
      </c>
      <c r="P1270" t="s">
        <v>28</v>
      </c>
      <c r="Q1270" t="s">
        <v>61</v>
      </c>
      <c r="R1270" t="s">
        <v>1542</v>
      </c>
      <c r="S1270">
        <v>29.327999999999999</v>
      </c>
      <c r="T1270" s="3"/>
    </row>
    <row r="1271" spans="1:20" x14ac:dyDescent="0.3">
      <c r="A1271">
        <v>1270</v>
      </c>
      <c r="B1271" t="s">
        <v>3539</v>
      </c>
      <c r="C1271">
        <f t="shared" si="19"/>
        <v>23</v>
      </c>
      <c r="D1271" s="1">
        <v>43255</v>
      </c>
      <c r="E1271" s="1">
        <v>43259</v>
      </c>
      <c r="F1271" t="s">
        <v>46</v>
      </c>
      <c r="G1271" t="s">
        <v>3540</v>
      </c>
      <c r="H1271" t="s">
        <v>3541</v>
      </c>
      <c r="I1271" t="s">
        <v>22</v>
      </c>
      <c r="J1271" t="s">
        <v>23</v>
      </c>
      <c r="K1271" t="s">
        <v>2581</v>
      </c>
      <c r="L1271" t="s">
        <v>354</v>
      </c>
      <c r="M1271">
        <v>35630</v>
      </c>
      <c r="N1271" t="s">
        <v>26</v>
      </c>
      <c r="O1271" t="s">
        <v>3542</v>
      </c>
      <c r="P1271" t="s">
        <v>42</v>
      </c>
      <c r="Q1271" t="s">
        <v>86</v>
      </c>
      <c r="R1271" t="s">
        <v>3543</v>
      </c>
      <c r="S1271">
        <v>12.48</v>
      </c>
      <c r="T1271" s="3"/>
    </row>
    <row r="1272" spans="1:20" x14ac:dyDescent="0.3">
      <c r="A1272">
        <v>1271</v>
      </c>
      <c r="B1272" t="s">
        <v>3544</v>
      </c>
      <c r="C1272">
        <f t="shared" si="19"/>
        <v>16</v>
      </c>
      <c r="D1272" s="1">
        <v>42846</v>
      </c>
      <c r="E1272" s="1">
        <v>42851</v>
      </c>
      <c r="F1272" t="s">
        <v>46</v>
      </c>
      <c r="G1272" t="s">
        <v>2168</v>
      </c>
      <c r="H1272" t="s">
        <v>2169</v>
      </c>
      <c r="I1272" t="s">
        <v>37</v>
      </c>
      <c r="J1272" t="s">
        <v>23</v>
      </c>
      <c r="K1272" t="s">
        <v>299</v>
      </c>
      <c r="L1272" t="s">
        <v>207</v>
      </c>
      <c r="M1272">
        <v>60623</v>
      </c>
      <c r="N1272" t="s">
        <v>101</v>
      </c>
      <c r="O1272" t="s">
        <v>3545</v>
      </c>
      <c r="P1272" t="s">
        <v>42</v>
      </c>
      <c r="Q1272" t="s">
        <v>55</v>
      </c>
      <c r="R1272" t="s">
        <v>3546</v>
      </c>
      <c r="S1272">
        <v>102.336</v>
      </c>
      <c r="T1272" s="3"/>
    </row>
    <row r="1273" spans="1:20" x14ac:dyDescent="0.3">
      <c r="A1273">
        <v>1272</v>
      </c>
      <c r="B1273" t="s">
        <v>3544</v>
      </c>
      <c r="C1273">
        <f t="shared" si="19"/>
        <v>16</v>
      </c>
      <c r="D1273" s="1">
        <v>42846</v>
      </c>
      <c r="E1273" s="1">
        <v>42851</v>
      </c>
      <c r="F1273" t="s">
        <v>46</v>
      </c>
      <c r="G1273" t="s">
        <v>2168</v>
      </c>
      <c r="H1273" t="s">
        <v>2169</v>
      </c>
      <c r="I1273" t="s">
        <v>37</v>
      </c>
      <c r="J1273" t="s">
        <v>23</v>
      </c>
      <c r="K1273" t="s">
        <v>299</v>
      </c>
      <c r="L1273" t="s">
        <v>207</v>
      </c>
      <c r="M1273">
        <v>60623</v>
      </c>
      <c r="N1273" t="s">
        <v>101</v>
      </c>
      <c r="O1273" t="s">
        <v>2822</v>
      </c>
      <c r="P1273" t="s">
        <v>42</v>
      </c>
      <c r="Q1273" t="s">
        <v>74</v>
      </c>
      <c r="R1273" t="s">
        <v>2823</v>
      </c>
      <c r="S1273">
        <v>48.792000000000002</v>
      </c>
      <c r="T1273" s="3"/>
    </row>
    <row r="1274" spans="1:20" x14ac:dyDescent="0.3">
      <c r="A1274">
        <v>1273</v>
      </c>
      <c r="B1274" t="s">
        <v>3544</v>
      </c>
      <c r="C1274">
        <f t="shared" si="19"/>
        <v>16</v>
      </c>
      <c r="D1274" s="1">
        <v>42846</v>
      </c>
      <c r="E1274" s="1">
        <v>42851</v>
      </c>
      <c r="F1274" t="s">
        <v>46</v>
      </c>
      <c r="G1274" t="s">
        <v>2168</v>
      </c>
      <c r="H1274" t="s">
        <v>2169</v>
      </c>
      <c r="I1274" t="s">
        <v>37</v>
      </c>
      <c r="J1274" t="s">
        <v>23</v>
      </c>
      <c r="K1274" t="s">
        <v>299</v>
      </c>
      <c r="L1274" t="s">
        <v>207</v>
      </c>
      <c r="M1274">
        <v>60623</v>
      </c>
      <c r="N1274" t="s">
        <v>101</v>
      </c>
      <c r="O1274" t="s">
        <v>3547</v>
      </c>
      <c r="P1274" t="s">
        <v>42</v>
      </c>
      <c r="Q1274" t="s">
        <v>71</v>
      </c>
      <c r="R1274" t="s">
        <v>3548</v>
      </c>
      <c r="S1274">
        <v>44.847999999999999</v>
      </c>
      <c r="T1274" s="3"/>
    </row>
    <row r="1275" spans="1:20" x14ac:dyDescent="0.3">
      <c r="A1275">
        <v>1274</v>
      </c>
      <c r="B1275" t="s">
        <v>3549</v>
      </c>
      <c r="C1275">
        <f t="shared" si="19"/>
        <v>21</v>
      </c>
      <c r="D1275" s="1">
        <v>42881</v>
      </c>
      <c r="E1275" s="1">
        <v>42881</v>
      </c>
      <c r="F1275" t="s">
        <v>1289</v>
      </c>
      <c r="G1275" t="s">
        <v>3170</v>
      </c>
      <c r="H1275" t="s">
        <v>3171</v>
      </c>
      <c r="I1275" t="s">
        <v>22</v>
      </c>
      <c r="J1275" t="s">
        <v>23</v>
      </c>
      <c r="K1275" t="s">
        <v>99</v>
      </c>
      <c r="L1275" t="s">
        <v>100</v>
      </c>
      <c r="M1275">
        <v>76106</v>
      </c>
      <c r="N1275" t="s">
        <v>101</v>
      </c>
      <c r="O1275" t="s">
        <v>2928</v>
      </c>
      <c r="P1275" t="s">
        <v>42</v>
      </c>
      <c r="Q1275" t="s">
        <v>86</v>
      </c>
      <c r="R1275" t="s">
        <v>2929</v>
      </c>
      <c r="S1275">
        <v>10.368</v>
      </c>
      <c r="T1275" s="3"/>
    </row>
    <row r="1276" spans="1:20" x14ac:dyDescent="0.3">
      <c r="A1276">
        <v>1275</v>
      </c>
      <c r="B1276" t="s">
        <v>3549</v>
      </c>
      <c r="C1276">
        <f t="shared" si="19"/>
        <v>21</v>
      </c>
      <c r="D1276" s="1">
        <v>42881</v>
      </c>
      <c r="E1276" s="1">
        <v>42881</v>
      </c>
      <c r="F1276" t="s">
        <v>1289</v>
      </c>
      <c r="G1276" t="s">
        <v>3170</v>
      </c>
      <c r="H1276" t="s">
        <v>3171</v>
      </c>
      <c r="I1276" t="s">
        <v>22</v>
      </c>
      <c r="J1276" t="s">
        <v>23</v>
      </c>
      <c r="K1276" t="s">
        <v>99</v>
      </c>
      <c r="L1276" t="s">
        <v>100</v>
      </c>
      <c r="M1276">
        <v>76106</v>
      </c>
      <c r="N1276" t="s">
        <v>101</v>
      </c>
      <c r="O1276" t="s">
        <v>3550</v>
      </c>
      <c r="P1276" t="s">
        <v>28</v>
      </c>
      <c r="Q1276" t="s">
        <v>32</v>
      </c>
      <c r="R1276" t="s">
        <v>3551</v>
      </c>
      <c r="S1276">
        <v>388.43</v>
      </c>
      <c r="T1276" s="3"/>
    </row>
    <row r="1277" spans="1:20" x14ac:dyDescent="0.3">
      <c r="A1277">
        <v>1276</v>
      </c>
      <c r="B1277" t="s">
        <v>3549</v>
      </c>
      <c r="C1277">
        <f t="shared" si="19"/>
        <v>21</v>
      </c>
      <c r="D1277" s="1">
        <v>42881</v>
      </c>
      <c r="E1277" s="1">
        <v>42881</v>
      </c>
      <c r="F1277" t="s">
        <v>1289</v>
      </c>
      <c r="G1277" t="s">
        <v>3170</v>
      </c>
      <c r="H1277" t="s">
        <v>3171</v>
      </c>
      <c r="I1277" t="s">
        <v>22</v>
      </c>
      <c r="J1277" t="s">
        <v>23</v>
      </c>
      <c r="K1277" t="s">
        <v>99</v>
      </c>
      <c r="L1277" t="s">
        <v>100</v>
      </c>
      <c r="M1277">
        <v>76106</v>
      </c>
      <c r="N1277" t="s">
        <v>101</v>
      </c>
      <c r="O1277" t="s">
        <v>447</v>
      </c>
      <c r="P1277" t="s">
        <v>42</v>
      </c>
      <c r="Q1277" t="s">
        <v>86</v>
      </c>
      <c r="R1277" t="s">
        <v>448</v>
      </c>
      <c r="S1277">
        <v>14.352</v>
      </c>
      <c r="T1277" s="3"/>
    </row>
    <row r="1278" spans="1:20" x14ac:dyDescent="0.3">
      <c r="A1278">
        <v>1277</v>
      </c>
      <c r="B1278" t="s">
        <v>3549</v>
      </c>
      <c r="C1278">
        <f t="shared" si="19"/>
        <v>21</v>
      </c>
      <c r="D1278" s="1">
        <v>42881</v>
      </c>
      <c r="E1278" s="1">
        <v>42881</v>
      </c>
      <c r="F1278" t="s">
        <v>1289</v>
      </c>
      <c r="G1278" t="s">
        <v>3170</v>
      </c>
      <c r="H1278" t="s">
        <v>3171</v>
      </c>
      <c r="I1278" t="s">
        <v>22</v>
      </c>
      <c r="J1278" t="s">
        <v>23</v>
      </c>
      <c r="K1278" t="s">
        <v>99</v>
      </c>
      <c r="L1278" t="s">
        <v>100</v>
      </c>
      <c r="M1278">
        <v>76106</v>
      </c>
      <c r="N1278" t="s">
        <v>101</v>
      </c>
      <c r="O1278" t="s">
        <v>3552</v>
      </c>
      <c r="P1278" t="s">
        <v>67</v>
      </c>
      <c r="Q1278" t="s">
        <v>157</v>
      </c>
      <c r="R1278" t="s">
        <v>3553</v>
      </c>
      <c r="S1278">
        <v>63.991999999999997</v>
      </c>
      <c r="T1278" s="3"/>
    </row>
    <row r="1279" spans="1:20" x14ac:dyDescent="0.3">
      <c r="A1279">
        <v>1278</v>
      </c>
      <c r="B1279" t="s">
        <v>3554</v>
      </c>
      <c r="C1279">
        <f t="shared" si="19"/>
        <v>18</v>
      </c>
      <c r="D1279" s="1">
        <v>42857</v>
      </c>
      <c r="E1279" s="1">
        <v>42862</v>
      </c>
      <c r="F1279" t="s">
        <v>46</v>
      </c>
      <c r="G1279" t="s">
        <v>3555</v>
      </c>
      <c r="H1279" t="s">
        <v>3556</v>
      </c>
      <c r="I1279" t="s">
        <v>22</v>
      </c>
      <c r="J1279" t="s">
        <v>23</v>
      </c>
      <c r="K1279" t="s">
        <v>180</v>
      </c>
      <c r="L1279" t="s">
        <v>100</v>
      </c>
      <c r="M1279">
        <v>77070</v>
      </c>
      <c r="N1279" t="s">
        <v>101</v>
      </c>
      <c r="O1279" t="s">
        <v>3557</v>
      </c>
      <c r="P1279" t="s">
        <v>42</v>
      </c>
      <c r="Q1279" t="s">
        <v>64</v>
      </c>
      <c r="R1279" t="s">
        <v>3558</v>
      </c>
      <c r="S1279">
        <v>86.352000000000004</v>
      </c>
      <c r="T1279" s="3"/>
    </row>
    <row r="1280" spans="1:20" x14ac:dyDescent="0.3">
      <c r="A1280">
        <v>1279</v>
      </c>
      <c r="B1280" t="s">
        <v>3559</v>
      </c>
      <c r="C1280">
        <f t="shared" si="19"/>
        <v>37</v>
      </c>
      <c r="D1280" s="1">
        <v>42255</v>
      </c>
      <c r="E1280" s="1">
        <v>42258</v>
      </c>
      <c r="F1280" t="s">
        <v>184</v>
      </c>
      <c r="G1280" t="s">
        <v>2864</v>
      </c>
      <c r="H1280" t="s">
        <v>2865</v>
      </c>
      <c r="I1280" t="s">
        <v>37</v>
      </c>
      <c r="J1280" t="s">
        <v>23</v>
      </c>
      <c r="K1280" t="s">
        <v>3560</v>
      </c>
      <c r="L1280" t="s">
        <v>1271</v>
      </c>
      <c r="M1280">
        <v>31204</v>
      </c>
      <c r="N1280" t="s">
        <v>26</v>
      </c>
      <c r="O1280" t="s">
        <v>3561</v>
      </c>
      <c r="P1280" t="s">
        <v>67</v>
      </c>
      <c r="Q1280" t="s">
        <v>157</v>
      </c>
      <c r="R1280" t="s">
        <v>3562</v>
      </c>
      <c r="S1280">
        <v>32.97</v>
      </c>
      <c r="T1280" s="3"/>
    </row>
    <row r="1281" spans="1:20" x14ac:dyDescent="0.3">
      <c r="A1281">
        <v>1280</v>
      </c>
      <c r="B1281" t="s">
        <v>3559</v>
      </c>
      <c r="C1281">
        <f t="shared" si="19"/>
        <v>37</v>
      </c>
      <c r="D1281" s="1">
        <v>42255</v>
      </c>
      <c r="E1281" s="1">
        <v>42258</v>
      </c>
      <c r="F1281" t="s">
        <v>184</v>
      </c>
      <c r="G1281" t="s">
        <v>2864</v>
      </c>
      <c r="H1281" t="s">
        <v>2865</v>
      </c>
      <c r="I1281" t="s">
        <v>37</v>
      </c>
      <c r="J1281" t="s">
        <v>23</v>
      </c>
      <c r="K1281" t="s">
        <v>3560</v>
      </c>
      <c r="L1281" t="s">
        <v>1271</v>
      </c>
      <c r="M1281">
        <v>31204</v>
      </c>
      <c r="N1281" t="s">
        <v>26</v>
      </c>
      <c r="O1281" t="s">
        <v>3563</v>
      </c>
      <c r="P1281" t="s">
        <v>67</v>
      </c>
      <c r="Q1281" t="s">
        <v>157</v>
      </c>
      <c r="R1281" t="s">
        <v>3564</v>
      </c>
      <c r="S1281">
        <v>83.88</v>
      </c>
      <c r="T1281" s="3"/>
    </row>
    <row r="1282" spans="1:20" x14ac:dyDescent="0.3">
      <c r="A1282">
        <v>1281</v>
      </c>
      <c r="B1282" t="s">
        <v>3565</v>
      </c>
      <c r="C1282">
        <f t="shared" si="19"/>
        <v>36</v>
      </c>
      <c r="D1282" s="1">
        <v>42983</v>
      </c>
      <c r="E1282" s="1">
        <v>42984</v>
      </c>
      <c r="F1282" t="s">
        <v>184</v>
      </c>
      <c r="G1282" t="s">
        <v>2564</v>
      </c>
      <c r="H1282" t="s">
        <v>2565</v>
      </c>
      <c r="I1282" t="s">
        <v>22</v>
      </c>
      <c r="J1282" t="s">
        <v>23</v>
      </c>
      <c r="K1282" t="s">
        <v>3566</v>
      </c>
      <c r="L1282" t="s">
        <v>485</v>
      </c>
      <c r="M1282">
        <v>52402</v>
      </c>
      <c r="N1282" t="s">
        <v>101</v>
      </c>
      <c r="O1282" t="s">
        <v>3567</v>
      </c>
      <c r="P1282" t="s">
        <v>67</v>
      </c>
      <c r="Q1282" t="s">
        <v>68</v>
      </c>
      <c r="R1282" t="s">
        <v>3568</v>
      </c>
      <c r="S1282">
        <v>278.39999999999998</v>
      </c>
      <c r="T1282" s="3"/>
    </row>
    <row r="1283" spans="1:20" x14ac:dyDescent="0.3">
      <c r="A1283">
        <v>1282</v>
      </c>
      <c r="B1283" t="s">
        <v>3569</v>
      </c>
      <c r="C1283">
        <f t="shared" ref="C1283:C1346" si="20">WEEKNUM(D1283,1)</f>
        <v>15</v>
      </c>
      <c r="D1283" s="1">
        <v>43199</v>
      </c>
      <c r="E1283" s="1">
        <v>43201</v>
      </c>
      <c r="F1283" t="s">
        <v>184</v>
      </c>
      <c r="G1283" t="s">
        <v>1675</v>
      </c>
      <c r="H1283" t="s">
        <v>1676</v>
      </c>
      <c r="I1283" t="s">
        <v>22</v>
      </c>
      <c r="J1283" t="s">
        <v>23</v>
      </c>
      <c r="K1283" t="s">
        <v>1522</v>
      </c>
      <c r="L1283" t="s">
        <v>50</v>
      </c>
      <c r="M1283">
        <v>32216</v>
      </c>
      <c r="N1283" t="s">
        <v>26</v>
      </c>
      <c r="O1283" t="s">
        <v>3570</v>
      </c>
      <c r="P1283" t="s">
        <v>42</v>
      </c>
      <c r="Q1283" t="s">
        <v>43</v>
      </c>
      <c r="R1283" t="s">
        <v>3571</v>
      </c>
      <c r="S1283">
        <v>15.12</v>
      </c>
      <c r="T1283" s="3"/>
    </row>
    <row r="1284" spans="1:20" x14ac:dyDescent="0.3">
      <c r="A1284">
        <v>1283</v>
      </c>
      <c r="B1284" t="s">
        <v>3569</v>
      </c>
      <c r="C1284">
        <f t="shared" si="20"/>
        <v>15</v>
      </c>
      <c r="D1284" s="1">
        <v>43199</v>
      </c>
      <c r="E1284" s="1">
        <v>43201</v>
      </c>
      <c r="F1284" t="s">
        <v>184</v>
      </c>
      <c r="G1284" t="s">
        <v>1675</v>
      </c>
      <c r="H1284" t="s">
        <v>1676</v>
      </c>
      <c r="I1284" t="s">
        <v>22</v>
      </c>
      <c r="J1284" t="s">
        <v>23</v>
      </c>
      <c r="K1284" t="s">
        <v>1522</v>
      </c>
      <c r="L1284" t="s">
        <v>50</v>
      </c>
      <c r="M1284">
        <v>32216</v>
      </c>
      <c r="N1284" t="s">
        <v>26</v>
      </c>
      <c r="O1284" t="s">
        <v>3572</v>
      </c>
      <c r="P1284" t="s">
        <v>42</v>
      </c>
      <c r="Q1284" t="s">
        <v>71</v>
      </c>
      <c r="R1284" t="s">
        <v>3573</v>
      </c>
      <c r="S1284">
        <v>17.43</v>
      </c>
      <c r="T1284" s="3"/>
    </row>
    <row r="1285" spans="1:20" x14ac:dyDescent="0.3">
      <c r="A1285">
        <v>1284</v>
      </c>
      <c r="B1285" t="s">
        <v>3569</v>
      </c>
      <c r="C1285">
        <f t="shared" si="20"/>
        <v>15</v>
      </c>
      <c r="D1285" s="1">
        <v>43199</v>
      </c>
      <c r="E1285" s="1">
        <v>43201</v>
      </c>
      <c r="F1285" t="s">
        <v>184</v>
      </c>
      <c r="G1285" t="s">
        <v>1675</v>
      </c>
      <c r="H1285" t="s">
        <v>1676</v>
      </c>
      <c r="I1285" t="s">
        <v>22</v>
      </c>
      <c r="J1285" t="s">
        <v>23</v>
      </c>
      <c r="K1285" t="s">
        <v>1522</v>
      </c>
      <c r="L1285" t="s">
        <v>50</v>
      </c>
      <c r="M1285">
        <v>32216</v>
      </c>
      <c r="N1285" t="s">
        <v>26</v>
      </c>
      <c r="O1285" t="s">
        <v>3574</v>
      </c>
      <c r="P1285" t="s">
        <v>42</v>
      </c>
      <c r="Q1285" t="s">
        <v>86</v>
      </c>
      <c r="R1285" t="s">
        <v>3575</v>
      </c>
      <c r="S1285">
        <v>251.64</v>
      </c>
      <c r="T1285" s="3"/>
    </row>
    <row r="1286" spans="1:20" x14ac:dyDescent="0.3">
      <c r="A1286">
        <v>1285</v>
      </c>
      <c r="B1286" t="s">
        <v>3576</v>
      </c>
      <c r="C1286">
        <f t="shared" si="20"/>
        <v>50</v>
      </c>
      <c r="D1286" s="1">
        <v>42710</v>
      </c>
      <c r="E1286" s="1">
        <v>42716</v>
      </c>
      <c r="F1286" t="s">
        <v>46</v>
      </c>
      <c r="G1286" t="s">
        <v>1277</v>
      </c>
      <c r="H1286" t="s">
        <v>1278</v>
      </c>
      <c r="I1286" t="s">
        <v>22</v>
      </c>
      <c r="J1286" t="s">
        <v>23</v>
      </c>
      <c r="K1286" t="s">
        <v>1236</v>
      </c>
      <c r="L1286" t="s">
        <v>100</v>
      </c>
      <c r="M1286">
        <v>78745</v>
      </c>
      <c r="N1286" t="s">
        <v>101</v>
      </c>
      <c r="O1286" t="s">
        <v>3577</v>
      </c>
      <c r="P1286" t="s">
        <v>42</v>
      </c>
      <c r="Q1286" t="s">
        <v>71</v>
      </c>
      <c r="R1286" t="s">
        <v>3578</v>
      </c>
      <c r="S1286">
        <v>2.7719999999999998</v>
      </c>
      <c r="T1286" s="3"/>
    </row>
    <row r="1287" spans="1:20" x14ac:dyDescent="0.3">
      <c r="A1287">
        <v>1286</v>
      </c>
      <c r="B1287" t="s">
        <v>3579</v>
      </c>
      <c r="C1287">
        <f t="shared" si="20"/>
        <v>26</v>
      </c>
      <c r="D1287" s="1">
        <v>42912</v>
      </c>
      <c r="E1287" s="1">
        <v>42919</v>
      </c>
      <c r="F1287" t="s">
        <v>46</v>
      </c>
      <c r="G1287" t="s">
        <v>3580</v>
      </c>
      <c r="H1287" t="s">
        <v>3581</v>
      </c>
      <c r="I1287" t="s">
        <v>22</v>
      </c>
      <c r="J1287" t="s">
        <v>23</v>
      </c>
      <c r="K1287" t="s">
        <v>3582</v>
      </c>
      <c r="L1287" t="s">
        <v>1399</v>
      </c>
      <c r="M1287">
        <v>2908</v>
      </c>
      <c r="N1287" t="s">
        <v>144</v>
      </c>
      <c r="O1287" t="s">
        <v>1514</v>
      </c>
      <c r="P1287" t="s">
        <v>42</v>
      </c>
      <c r="Q1287" t="s">
        <v>55</v>
      </c>
      <c r="R1287" t="s">
        <v>1515</v>
      </c>
      <c r="S1287">
        <v>14.9</v>
      </c>
      <c r="T1287" s="3"/>
    </row>
    <row r="1288" spans="1:20" x14ac:dyDescent="0.3">
      <c r="A1288">
        <v>1287</v>
      </c>
      <c r="B1288" t="s">
        <v>3583</v>
      </c>
      <c r="C1288">
        <f t="shared" si="20"/>
        <v>28</v>
      </c>
      <c r="D1288" s="1">
        <v>42555</v>
      </c>
      <c r="E1288" s="1">
        <v>42559</v>
      </c>
      <c r="F1288" t="s">
        <v>46</v>
      </c>
      <c r="G1288" t="s">
        <v>527</v>
      </c>
      <c r="H1288" t="s">
        <v>528</v>
      </c>
      <c r="I1288" t="s">
        <v>98</v>
      </c>
      <c r="J1288" t="s">
        <v>23</v>
      </c>
      <c r="K1288" t="s">
        <v>262</v>
      </c>
      <c r="L1288" t="s">
        <v>263</v>
      </c>
      <c r="M1288">
        <v>10035</v>
      </c>
      <c r="N1288" t="s">
        <v>144</v>
      </c>
      <c r="O1288" t="s">
        <v>3584</v>
      </c>
      <c r="P1288" t="s">
        <v>42</v>
      </c>
      <c r="Q1288" t="s">
        <v>64</v>
      </c>
      <c r="R1288" t="s">
        <v>3585</v>
      </c>
      <c r="S1288">
        <v>15.48</v>
      </c>
      <c r="T1288" s="3"/>
    </row>
    <row r="1289" spans="1:20" x14ac:dyDescent="0.3">
      <c r="A1289">
        <v>1288</v>
      </c>
      <c r="B1289" t="s">
        <v>3586</v>
      </c>
      <c r="C1289">
        <f t="shared" si="20"/>
        <v>47</v>
      </c>
      <c r="D1289" s="1">
        <v>43061</v>
      </c>
      <c r="E1289" s="1">
        <v>43065</v>
      </c>
      <c r="F1289" t="s">
        <v>46</v>
      </c>
      <c r="G1289" t="s">
        <v>3587</v>
      </c>
      <c r="H1289" t="s">
        <v>3588</v>
      </c>
      <c r="I1289" t="s">
        <v>37</v>
      </c>
      <c r="J1289" t="s">
        <v>23</v>
      </c>
      <c r="K1289" t="s">
        <v>262</v>
      </c>
      <c r="L1289" t="s">
        <v>263</v>
      </c>
      <c r="M1289">
        <v>10009</v>
      </c>
      <c r="N1289" t="s">
        <v>144</v>
      </c>
      <c r="O1289" t="s">
        <v>294</v>
      </c>
      <c r="P1289" t="s">
        <v>28</v>
      </c>
      <c r="Q1289" t="s">
        <v>61</v>
      </c>
      <c r="R1289" t="s">
        <v>295</v>
      </c>
      <c r="S1289">
        <v>39.880000000000003</v>
      </c>
      <c r="T1289" s="3"/>
    </row>
    <row r="1290" spans="1:20" x14ac:dyDescent="0.3">
      <c r="A1290">
        <v>1289</v>
      </c>
      <c r="B1290" t="s">
        <v>3586</v>
      </c>
      <c r="C1290">
        <f t="shared" si="20"/>
        <v>47</v>
      </c>
      <c r="D1290" s="1">
        <v>43061</v>
      </c>
      <c r="E1290" s="1">
        <v>43065</v>
      </c>
      <c r="F1290" t="s">
        <v>46</v>
      </c>
      <c r="G1290" t="s">
        <v>3587</v>
      </c>
      <c r="H1290" t="s">
        <v>3588</v>
      </c>
      <c r="I1290" t="s">
        <v>37</v>
      </c>
      <c r="J1290" t="s">
        <v>23</v>
      </c>
      <c r="K1290" t="s">
        <v>262</v>
      </c>
      <c r="L1290" t="s">
        <v>263</v>
      </c>
      <c r="M1290">
        <v>10009</v>
      </c>
      <c r="N1290" t="s">
        <v>144</v>
      </c>
      <c r="O1290" t="s">
        <v>2078</v>
      </c>
      <c r="P1290" t="s">
        <v>42</v>
      </c>
      <c r="Q1290" t="s">
        <v>71</v>
      </c>
      <c r="R1290" t="s">
        <v>2079</v>
      </c>
      <c r="S1290">
        <v>12.192</v>
      </c>
      <c r="T1290" s="3"/>
    </row>
    <row r="1291" spans="1:20" x14ac:dyDescent="0.3">
      <c r="A1291">
        <v>1290</v>
      </c>
      <c r="B1291" t="s">
        <v>3586</v>
      </c>
      <c r="C1291">
        <f t="shared" si="20"/>
        <v>47</v>
      </c>
      <c r="D1291" s="1">
        <v>43061</v>
      </c>
      <c r="E1291" s="1">
        <v>43065</v>
      </c>
      <c r="F1291" t="s">
        <v>46</v>
      </c>
      <c r="G1291" t="s">
        <v>3587</v>
      </c>
      <c r="H1291" t="s">
        <v>3588</v>
      </c>
      <c r="I1291" t="s">
        <v>37</v>
      </c>
      <c r="J1291" t="s">
        <v>23</v>
      </c>
      <c r="K1291" t="s">
        <v>262</v>
      </c>
      <c r="L1291" t="s">
        <v>263</v>
      </c>
      <c r="M1291">
        <v>10009</v>
      </c>
      <c r="N1291" t="s">
        <v>144</v>
      </c>
      <c r="O1291" t="s">
        <v>3589</v>
      </c>
      <c r="P1291" t="s">
        <v>42</v>
      </c>
      <c r="Q1291" t="s">
        <v>64</v>
      </c>
      <c r="R1291" t="s">
        <v>3590</v>
      </c>
      <c r="S1291">
        <v>20.82</v>
      </c>
      <c r="T1291" s="3"/>
    </row>
    <row r="1292" spans="1:20" x14ac:dyDescent="0.3">
      <c r="A1292">
        <v>1291</v>
      </c>
      <c r="B1292" t="s">
        <v>3591</v>
      </c>
      <c r="C1292">
        <f t="shared" si="20"/>
        <v>45</v>
      </c>
      <c r="D1292" s="1">
        <v>43049</v>
      </c>
      <c r="E1292" s="1">
        <v>43051</v>
      </c>
      <c r="F1292" t="s">
        <v>184</v>
      </c>
      <c r="G1292" t="s">
        <v>2131</v>
      </c>
      <c r="H1292" t="s">
        <v>2132</v>
      </c>
      <c r="I1292" t="s">
        <v>98</v>
      </c>
      <c r="J1292" t="s">
        <v>23</v>
      </c>
      <c r="K1292" t="s">
        <v>123</v>
      </c>
      <c r="L1292" t="s">
        <v>39</v>
      </c>
      <c r="M1292">
        <v>94122</v>
      </c>
      <c r="N1292" t="s">
        <v>40</v>
      </c>
      <c r="O1292" t="s">
        <v>3592</v>
      </c>
      <c r="P1292" t="s">
        <v>42</v>
      </c>
      <c r="Q1292" t="s">
        <v>71</v>
      </c>
      <c r="R1292" t="s">
        <v>3593</v>
      </c>
      <c r="S1292">
        <v>13.215999999999999</v>
      </c>
      <c r="T1292" s="3"/>
    </row>
    <row r="1293" spans="1:20" x14ac:dyDescent="0.3">
      <c r="A1293">
        <v>1292</v>
      </c>
      <c r="B1293" t="s">
        <v>3591</v>
      </c>
      <c r="C1293">
        <f t="shared" si="20"/>
        <v>45</v>
      </c>
      <c r="D1293" s="1">
        <v>43049</v>
      </c>
      <c r="E1293" s="1">
        <v>43051</v>
      </c>
      <c r="F1293" t="s">
        <v>184</v>
      </c>
      <c r="G1293" t="s">
        <v>2131</v>
      </c>
      <c r="H1293" t="s">
        <v>2132</v>
      </c>
      <c r="I1293" t="s">
        <v>98</v>
      </c>
      <c r="J1293" t="s">
        <v>23</v>
      </c>
      <c r="K1293" t="s">
        <v>123</v>
      </c>
      <c r="L1293" t="s">
        <v>39</v>
      </c>
      <c r="M1293">
        <v>94122</v>
      </c>
      <c r="N1293" t="s">
        <v>40</v>
      </c>
      <c r="O1293" t="s">
        <v>3357</v>
      </c>
      <c r="P1293" t="s">
        <v>42</v>
      </c>
      <c r="Q1293" t="s">
        <v>86</v>
      </c>
      <c r="R1293" t="s">
        <v>3358</v>
      </c>
      <c r="S1293">
        <v>32.4</v>
      </c>
      <c r="T1293" s="3"/>
    </row>
    <row r="1294" spans="1:20" x14ac:dyDescent="0.3">
      <c r="A1294">
        <v>1293</v>
      </c>
      <c r="B1294" t="s">
        <v>3594</v>
      </c>
      <c r="C1294">
        <f t="shared" si="20"/>
        <v>35</v>
      </c>
      <c r="D1294" s="1">
        <v>42609</v>
      </c>
      <c r="E1294" s="1">
        <v>42614</v>
      </c>
      <c r="F1294" t="s">
        <v>46</v>
      </c>
      <c r="G1294" t="s">
        <v>532</v>
      </c>
      <c r="H1294" t="s">
        <v>533</v>
      </c>
      <c r="I1294" t="s">
        <v>22</v>
      </c>
      <c r="J1294" t="s">
        <v>23</v>
      </c>
      <c r="K1294" t="s">
        <v>946</v>
      </c>
      <c r="L1294" t="s">
        <v>39</v>
      </c>
      <c r="M1294">
        <v>92105</v>
      </c>
      <c r="N1294" t="s">
        <v>40</v>
      </c>
      <c r="O1294" t="s">
        <v>574</v>
      </c>
      <c r="P1294" t="s">
        <v>42</v>
      </c>
      <c r="Q1294" t="s">
        <v>575</v>
      </c>
      <c r="R1294" t="s">
        <v>576</v>
      </c>
      <c r="S1294">
        <v>32.94</v>
      </c>
      <c r="T1294" s="3"/>
    </row>
    <row r="1295" spans="1:20" x14ac:dyDescent="0.3">
      <c r="A1295">
        <v>1294</v>
      </c>
      <c r="B1295" t="s">
        <v>3594</v>
      </c>
      <c r="C1295">
        <f t="shared" si="20"/>
        <v>35</v>
      </c>
      <c r="D1295" s="1">
        <v>42609</v>
      </c>
      <c r="E1295" s="1">
        <v>42614</v>
      </c>
      <c r="F1295" t="s">
        <v>46</v>
      </c>
      <c r="G1295" t="s">
        <v>532</v>
      </c>
      <c r="H1295" t="s">
        <v>533</v>
      </c>
      <c r="I1295" t="s">
        <v>22</v>
      </c>
      <c r="J1295" t="s">
        <v>23</v>
      </c>
      <c r="K1295" t="s">
        <v>946</v>
      </c>
      <c r="L1295" t="s">
        <v>39</v>
      </c>
      <c r="M1295">
        <v>92105</v>
      </c>
      <c r="N1295" t="s">
        <v>40</v>
      </c>
      <c r="O1295" t="s">
        <v>3595</v>
      </c>
      <c r="P1295" t="s">
        <v>42</v>
      </c>
      <c r="Q1295" t="s">
        <v>86</v>
      </c>
      <c r="R1295" t="s">
        <v>3596</v>
      </c>
      <c r="S1295">
        <v>114.2</v>
      </c>
      <c r="T1295" s="3"/>
    </row>
    <row r="1296" spans="1:20" x14ac:dyDescent="0.3">
      <c r="A1296">
        <v>1295</v>
      </c>
      <c r="B1296" t="s">
        <v>3594</v>
      </c>
      <c r="C1296">
        <f t="shared" si="20"/>
        <v>35</v>
      </c>
      <c r="D1296" s="1">
        <v>42609</v>
      </c>
      <c r="E1296" s="1">
        <v>42614</v>
      </c>
      <c r="F1296" t="s">
        <v>46</v>
      </c>
      <c r="G1296" t="s">
        <v>532</v>
      </c>
      <c r="H1296" t="s">
        <v>533</v>
      </c>
      <c r="I1296" t="s">
        <v>22</v>
      </c>
      <c r="J1296" t="s">
        <v>23</v>
      </c>
      <c r="K1296" t="s">
        <v>946</v>
      </c>
      <c r="L1296" t="s">
        <v>39</v>
      </c>
      <c r="M1296">
        <v>92105</v>
      </c>
      <c r="N1296" t="s">
        <v>40</v>
      </c>
      <c r="O1296" t="s">
        <v>388</v>
      </c>
      <c r="P1296" t="s">
        <v>42</v>
      </c>
      <c r="Q1296" t="s">
        <v>43</v>
      </c>
      <c r="R1296" t="s">
        <v>389</v>
      </c>
      <c r="S1296">
        <v>3.08</v>
      </c>
      <c r="T1296" s="3"/>
    </row>
    <row r="1297" spans="1:20" x14ac:dyDescent="0.3">
      <c r="A1297">
        <v>1296</v>
      </c>
      <c r="B1297" t="s">
        <v>3597</v>
      </c>
      <c r="C1297">
        <f t="shared" si="20"/>
        <v>22</v>
      </c>
      <c r="D1297" s="1">
        <v>42515</v>
      </c>
      <c r="E1297" s="1">
        <v>42519</v>
      </c>
      <c r="F1297" t="s">
        <v>46</v>
      </c>
      <c r="G1297" t="s">
        <v>3598</v>
      </c>
      <c r="H1297" t="s">
        <v>3599</v>
      </c>
      <c r="I1297" t="s">
        <v>22</v>
      </c>
      <c r="J1297" t="s">
        <v>23</v>
      </c>
      <c r="K1297" t="s">
        <v>3600</v>
      </c>
      <c r="L1297" t="s">
        <v>453</v>
      </c>
      <c r="M1297">
        <v>81001</v>
      </c>
      <c r="N1297" t="s">
        <v>40</v>
      </c>
      <c r="O1297" t="s">
        <v>2822</v>
      </c>
      <c r="P1297" t="s">
        <v>42</v>
      </c>
      <c r="Q1297" t="s">
        <v>74</v>
      </c>
      <c r="R1297" t="s">
        <v>2823</v>
      </c>
      <c r="S1297">
        <v>845.72799999999995</v>
      </c>
      <c r="T1297" s="3"/>
    </row>
    <row r="1298" spans="1:20" x14ac:dyDescent="0.3">
      <c r="A1298">
        <v>1297</v>
      </c>
      <c r="B1298" t="s">
        <v>3601</v>
      </c>
      <c r="C1298">
        <f t="shared" si="20"/>
        <v>53</v>
      </c>
      <c r="D1298" s="1">
        <v>43464</v>
      </c>
      <c r="E1298" s="1">
        <v>43468</v>
      </c>
      <c r="F1298" t="s">
        <v>46</v>
      </c>
      <c r="G1298" t="s">
        <v>3602</v>
      </c>
      <c r="H1298" t="s">
        <v>3603</v>
      </c>
      <c r="I1298" t="s">
        <v>37</v>
      </c>
      <c r="J1298" t="s">
        <v>23</v>
      </c>
      <c r="K1298" t="s">
        <v>744</v>
      </c>
      <c r="L1298" t="s">
        <v>39</v>
      </c>
      <c r="M1298">
        <v>94533</v>
      </c>
      <c r="N1298" t="s">
        <v>40</v>
      </c>
      <c r="O1298" t="s">
        <v>2055</v>
      </c>
      <c r="P1298" t="s">
        <v>42</v>
      </c>
      <c r="Q1298" t="s">
        <v>71</v>
      </c>
      <c r="R1298" t="s">
        <v>2056</v>
      </c>
      <c r="S1298">
        <v>13.904</v>
      </c>
      <c r="T1298" s="3"/>
    </row>
    <row r="1299" spans="1:20" x14ac:dyDescent="0.3">
      <c r="A1299">
        <v>1298</v>
      </c>
      <c r="B1299" t="s">
        <v>3601</v>
      </c>
      <c r="C1299">
        <f t="shared" si="20"/>
        <v>53</v>
      </c>
      <c r="D1299" s="1">
        <v>43464</v>
      </c>
      <c r="E1299" s="1">
        <v>43468</v>
      </c>
      <c r="F1299" t="s">
        <v>46</v>
      </c>
      <c r="G1299" t="s">
        <v>3602</v>
      </c>
      <c r="H1299" t="s">
        <v>3603</v>
      </c>
      <c r="I1299" t="s">
        <v>37</v>
      </c>
      <c r="J1299" t="s">
        <v>23</v>
      </c>
      <c r="K1299" t="s">
        <v>744</v>
      </c>
      <c r="L1299" t="s">
        <v>39</v>
      </c>
      <c r="M1299">
        <v>94533</v>
      </c>
      <c r="N1299" t="s">
        <v>40</v>
      </c>
      <c r="O1299" t="s">
        <v>2210</v>
      </c>
      <c r="P1299" t="s">
        <v>42</v>
      </c>
      <c r="Q1299" t="s">
        <v>71</v>
      </c>
      <c r="R1299" t="s">
        <v>3604</v>
      </c>
      <c r="S1299">
        <v>20.72</v>
      </c>
      <c r="T1299" s="3"/>
    </row>
    <row r="1300" spans="1:20" x14ac:dyDescent="0.3">
      <c r="A1300">
        <v>1299</v>
      </c>
      <c r="B1300" t="s">
        <v>3605</v>
      </c>
      <c r="C1300">
        <f t="shared" si="20"/>
        <v>49</v>
      </c>
      <c r="D1300" s="1">
        <v>43077</v>
      </c>
      <c r="E1300" s="1">
        <v>43081</v>
      </c>
      <c r="F1300" t="s">
        <v>19</v>
      </c>
      <c r="G1300" t="s">
        <v>3606</v>
      </c>
      <c r="H1300" t="s">
        <v>3607</v>
      </c>
      <c r="I1300" t="s">
        <v>37</v>
      </c>
      <c r="J1300" t="s">
        <v>23</v>
      </c>
      <c r="K1300" t="s">
        <v>432</v>
      </c>
      <c r="L1300" t="s">
        <v>225</v>
      </c>
      <c r="M1300">
        <v>55106</v>
      </c>
      <c r="N1300" t="s">
        <v>101</v>
      </c>
      <c r="O1300" t="s">
        <v>1783</v>
      </c>
      <c r="P1300" t="s">
        <v>67</v>
      </c>
      <c r="Q1300" t="s">
        <v>68</v>
      </c>
      <c r="R1300" t="s">
        <v>1784</v>
      </c>
      <c r="S1300">
        <v>114.95</v>
      </c>
      <c r="T1300" s="3"/>
    </row>
    <row r="1301" spans="1:20" x14ac:dyDescent="0.3">
      <c r="A1301">
        <v>1300</v>
      </c>
      <c r="B1301" t="s">
        <v>3608</v>
      </c>
      <c r="C1301">
        <f t="shared" si="20"/>
        <v>41</v>
      </c>
      <c r="D1301" s="1">
        <v>42647</v>
      </c>
      <c r="E1301" s="1">
        <v>42650</v>
      </c>
      <c r="F1301" t="s">
        <v>184</v>
      </c>
      <c r="G1301" t="s">
        <v>3336</v>
      </c>
      <c r="H1301" t="s">
        <v>3337</v>
      </c>
      <c r="I1301" t="s">
        <v>22</v>
      </c>
      <c r="J1301" t="s">
        <v>23</v>
      </c>
      <c r="K1301" t="s">
        <v>123</v>
      </c>
      <c r="L1301" t="s">
        <v>39</v>
      </c>
      <c r="M1301">
        <v>94109</v>
      </c>
      <c r="N1301" t="s">
        <v>40</v>
      </c>
      <c r="O1301" t="s">
        <v>632</v>
      </c>
      <c r="P1301" t="s">
        <v>42</v>
      </c>
      <c r="Q1301" t="s">
        <v>55</v>
      </c>
      <c r="R1301" t="s">
        <v>633</v>
      </c>
      <c r="S1301">
        <v>26.96</v>
      </c>
      <c r="T1301" s="3"/>
    </row>
    <row r="1302" spans="1:20" x14ac:dyDescent="0.3">
      <c r="A1302">
        <v>1301</v>
      </c>
      <c r="B1302" t="s">
        <v>3609</v>
      </c>
      <c r="C1302">
        <f t="shared" si="20"/>
        <v>51</v>
      </c>
      <c r="D1302" s="1">
        <v>43092</v>
      </c>
      <c r="E1302" s="1">
        <v>43094</v>
      </c>
      <c r="F1302" t="s">
        <v>19</v>
      </c>
      <c r="G1302" t="s">
        <v>811</v>
      </c>
      <c r="H1302" t="s">
        <v>812</v>
      </c>
      <c r="I1302" t="s">
        <v>22</v>
      </c>
      <c r="J1302" t="s">
        <v>23</v>
      </c>
      <c r="K1302" t="s">
        <v>314</v>
      </c>
      <c r="L1302" t="s">
        <v>315</v>
      </c>
      <c r="M1302">
        <v>22153</v>
      </c>
      <c r="N1302" t="s">
        <v>26</v>
      </c>
      <c r="O1302" t="s">
        <v>190</v>
      </c>
      <c r="P1302" t="s">
        <v>28</v>
      </c>
      <c r="Q1302" t="s">
        <v>61</v>
      </c>
      <c r="R1302" t="s">
        <v>191</v>
      </c>
      <c r="S1302">
        <v>572.76</v>
      </c>
      <c r="T1302" s="3"/>
    </row>
    <row r="1303" spans="1:20" x14ac:dyDescent="0.3">
      <c r="A1303">
        <v>1302</v>
      </c>
      <c r="B1303" t="s">
        <v>3609</v>
      </c>
      <c r="C1303">
        <f t="shared" si="20"/>
        <v>51</v>
      </c>
      <c r="D1303" s="1">
        <v>43092</v>
      </c>
      <c r="E1303" s="1">
        <v>43094</v>
      </c>
      <c r="F1303" t="s">
        <v>19</v>
      </c>
      <c r="G1303" t="s">
        <v>811</v>
      </c>
      <c r="H1303" t="s">
        <v>812</v>
      </c>
      <c r="I1303" t="s">
        <v>22</v>
      </c>
      <c r="J1303" t="s">
        <v>23</v>
      </c>
      <c r="K1303" t="s">
        <v>314</v>
      </c>
      <c r="L1303" t="s">
        <v>315</v>
      </c>
      <c r="M1303">
        <v>22153</v>
      </c>
      <c r="N1303" t="s">
        <v>26</v>
      </c>
      <c r="O1303" t="s">
        <v>190</v>
      </c>
      <c r="P1303" t="s">
        <v>28</v>
      </c>
      <c r="Q1303" t="s">
        <v>61</v>
      </c>
      <c r="R1303" t="s">
        <v>191</v>
      </c>
      <c r="S1303">
        <v>286.38</v>
      </c>
      <c r="T1303" s="3"/>
    </row>
    <row r="1304" spans="1:20" x14ac:dyDescent="0.3">
      <c r="A1304">
        <v>1303</v>
      </c>
      <c r="B1304" t="s">
        <v>3610</v>
      </c>
      <c r="C1304">
        <f t="shared" si="20"/>
        <v>39</v>
      </c>
      <c r="D1304" s="1">
        <v>42632</v>
      </c>
      <c r="E1304" s="1">
        <v>42637</v>
      </c>
      <c r="F1304" t="s">
        <v>19</v>
      </c>
      <c r="G1304" t="s">
        <v>3611</v>
      </c>
      <c r="H1304" t="s">
        <v>3612</v>
      </c>
      <c r="I1304" t="s">
        <v>98</v>
      </c>
      <c r="J1304" t="s">
        <v>23</v>
      </c>
      <c r="K1304" t="s">
        <v>1126</v>
      </c>
      <c r="L1304" t="s">
        <v>315</v>
      </c>
      <c r="M1304">
        <v>22204</v>
      </c>
      <c r="N1304" t="s">
        <v>26</v>
      </c>
      <c r="O1304" t="s">
        <v>3613</v>
      </c>
      <c r="P1304" t="s">
        <v>28</v>
      </c>
      <c r="Q1304" t="s">
        <v>29</v>
      </c>
      <c r="R1304" t="s">
        <v>3614</v>
      </c>
      <c r="S1304">
        <v>61.96</v>
      </c>
      <c r="T1304" s="3"/>
    </row>
    <row r="1305" spans="1:20" x14ac:dyDescent="0.3">
      <c r="A1305">
        <v>1304</v>
      </c>
      <c r="B1305" t="s">
        <v>3615</v>
      </c>
      <c r="C1305">
        <f t="shared" si="20"/>
        <v>27</v>
      </c>
      <c r="D1305" s="1">
        <v>43284</v>
      </c>
      <c r="E1305" s="1">
        <v>43288</v>
      </c>
      <c r="F1305" t="s">
        <v>46</v>
      </c>
      <c r="G1305" t="s">
        <v>3616</v>
      </c>
      <c r="H1305" t="s">
        <v>3617</v>
      </c>
      <c r="I1305" t="s">
        <v>22</v>
      </c>
      <c r="J1305" t="s">
        <v>23</v>
      </c>
      <c r="K1305" t="s">
        <v>493</v>
      </c>
      <c r="L1305" t="s">
        <v>1271</v>
      </c>
      <c r="M1305">
        <v>31907</v>
      </c>
      <c r="N1305" t="s">
        <v>26</v>
      </c>
      <c r="O1305" t="s">
        <v>3618</v>
      </c>
      <c r="P1305" t="s">
        <v>28</v>
      </c>
      <c r="Q1305" t="s">
        <v>61</v>
      </c>
      <c r="R1305" t="s">
        <v>3619</v>
      </c>
      <c r="S1305">
        <v>23.99</v>
      </c>
      <c r="T1305" s="3"/>
    </row>
    <row r="1306" spans="1:20" x14ac:dyDescent="0.3">
      <c r="A1306">
        <v>1305</v>
      </c>
      <c r="B1306" t="s">
        <v>3615</v>
      </c>
      <c r="C1306">
        <f t="shared" si="20"/>
        <v>27</v>
      </c>
      <c r="D1306" s="1">
        <v>43284</v>
      </c>
      <c r="E1306" s="1">
        <v>43288</v>
      </c>
      <c r="F1306" t="s">
        <v>46</v>
      </c>
      <c r="G1306" t="s">
        <v>3616</v>
      </c>
      <c r="H1306" t="s">
        <v>3617</v>
      </c>
      <c r="I1306" t="s">
        <v>22</v>
      </c>
      <c r="J1306" t="s">
        <v>23</v>
      </c>
      <c r="K1306" t="s">
        <v>493</v>
      </c>
      <c r="L1306" t="s">
        <v>1271</v>
      </c>
      <c r="M1306">
        <v>31907</v>
      </c>
      <c r="N1306" t="s">
        <v>26</v>
      </c>
      <c r="O1306" t="s">
        <v>2586</v>
      </c>
      <c r="P1306" t="s">
        <v>67</v>
      </c>
      <c r="Q1306" t="s">
        <v>68</v>
      </c>
      <c r="R1306" t="s">
        <v>2587</v>
      </c>
      <c r="S1306">
        <v>287.97000000000003</v>
      </c>
      <c r="T1306" s="3"/>
    </row>
    <row r="1307" spans="1:20" x14ac:dyDescent="0.3">
      <c r="A1307">
        <v>1306</v>
      </c>
      <c r="B1307" t="s">
        <v>3620</v>
      </c>
      <c r="C1307">
        <f t="shared" si="20"/>
        <v>28</v>
      </c>
      <c r="D1307" s="1">
        <v>42930</v>
      </c>
      <c r="E1307" s="1">
        <v>42932</v>
      </c>
      <c r="F1307" t="s">
        <v>19</v>
      </c>
      <c r="G1307" t="s">
        <v>2462</v>
      </c>
      <c r="H1307" t="s">
        <v>2463</v>
      </c>
      <c r="I1307" t="s">
        <v>22</v>
      </c>
      <c r="J1307" t="s">
        <v>23</v>
      </c>
      <c r="K1307" t="s">
        <v>180</v>
      </c>
      <c r="L1307" t="s">
        <v>100</v>
      </c>
      <c r="M1307">
        <v>77036</v>
      </c>
      <c r="N1307" t="s">
        <v>101</v>
      </c>
      <c r="O1307" t="s">
        <v>3621</v>
      </c>
      <c r="P1307" t="s">
        <v>67</v>
      </c>
      <c r="Q1307" t="s">
        <v>68</v>
      </c>
      <c r="R1307" t="s">
        <v>3622</v>
      </c>
      <c r="S1307">
        <v>419.94400000000002</v>
      </c>
      <c r="T1307" s="3"/>
    </row>
    <row r="1308" spans="1:20" x14ac:dyDescent="0.3">
      <c r="A1308">
        <v>1307</v>
      </c>
      <c r="B1308" t="s">
        <v>3623</v>
      </c>
      <c r="C1308">
        <f t="shared" si="20"/>
        <v>25</v>
      </c>
      <c r="D1308" s="1">
        <v>42906</v>
      </c>
      <c r="E1308" s="1">
        <v>42907</v>
      </c>
      <c r="F1308" t="s">
        <v>184</v>
      </c>
      <c r="G1308" t="s">
        <v>983</v>
      </c>
      <c r="H1308" t="s">
        <v>984</v>
      </c>
      <c r="I1308" t="s">
        <v>22</v>
      </c>
      <c r="J1308" t="s">
        <v>23</v>
      </c>
      <c r="K1308" t="s">
        <v>599</v>
      </c>
      <c r="L1308" t="s">
        <v>39</v>
      </c>
      <c r="M1308">
        <v>91104</v>
      </c>
      <c r="N1308" t="s">
        <v>40</v>
      </c>
      <c r="O1308" t="s">
        <v>1866</v>
      </c>
      <c r="P1308" t="s">
        <v>42</v>
      </c>
      <c r="Q1308" t="s">
        <v>86</v>
      </c>
      <c r="R1308" t="s">
        <v>1867</v>
      </c>
      <c r="S1308">
        <v>46.76</v>
      </c>
      <c r="T1308" s="3"/>
    </row>
    <row r="1309" spans="1:20" x14ac:dyDescent="0.3">
      <c r="A1309">
        <v>1308</v>
      </c>
      <c r="B1309" t="s">
        <v>3623</v>
      </c>
      <c r="C1309">
        <f t="shared" si="20"/>
        <v>25</v>
      </c>
      <c r="D1309" s="1">
        <v>42906</v>
      </c>
      <c r="E1309" s="1">
        <v>42907</v>
      </c>
      <c r="F1309" t="s">
        <v>184</v>
      </c>
      <c r="G1309" t="s">
        <v>983</v>
      </c>
      <c r="H1309" t="s">
        <v>984</v>
      </c>
      <c r="I1309" t="s">
        <v>22</v>
      </c>
      <c r="J1309" t="s">
        <v>23</v>
      </c>
      <c r="K1309" t="s">
        <v>599</v>
      </c>
      <c r="L1309" t="s">
        <v>39</v>
      </c>
      <c r="M1309">
        <v>91104</v>
      </c>
      <c r="N1309" t="s">
        <v>40</v>
      </c>
      <c r="O1309" t="s">
        <v>3050</v>
      </c>
      <c r="P1309" t="s">
        <v>42</v>
      </c>
      <c r="Q1309" t="s">
        <v>71</v>
      </c>
      <c r="R1309" t="s">
        <v>3051</v>
      </c>
      <c r="S1309">
        <v>17.712</v>
      </c>
      <c r="T1309" s="3"/>
    </row>
    <row r="1310" spans="1:20" x14ac:dyDescent="0.3">
      <c r="A1310">
        <v>1309</v>
      </c>
      <c r="B1310" t="s">
        <v>3623</v>
      </c>
      <c r="C1310">
        <f t="shared" si="20"/>
        <v>25</v>
      </c>
      <c r="D1310" s="1">
        <v>42906</v>
      </c>
      <c r="E1310" s="1">
        <v>42907</v>
      </c>
      <c r="F1310" t="s">
        <v>184</v>
      </c>
      <c r="G1310" t="s">
        <v>983</v>
      </c>
      <c r="H1310" t="s">
        <v>984</v>
      </c>
      <c r="I1310" t="s">
        <v>22</v>
      </c>
      <c r="J1310" t="s">
        <v>23</v>
      </c>
      <c r="K1310" t="s">
        <v>599</v>
      </c>
      <c r="L1310" t="s">
        <v>39</v>
      </c>
      <c r="M1310">
        <v>91104</v>
      </c>
      <c r="N1310" t="s">
        <v>40</v>
      </c>
      <c r="O1310" t="s">
        <v>3624</v>
      </c>
      <c r="P1310" t="s">
        <v>42</v>
      </c>
      <c r="Q1310" t="s">
        <v>74</v>
      </c>
      <c r="R1310" t="s">
        <v>3625</v>
      </c>
      <c r="S1310">
        <v>21.78</v>
      </c>
      <c r="T1310" s="3"/>
    </row>
    <row r="1311" spans="1:20" x14ac:dyDescent="0.3">
      <c r="A1311">
        <v>1310</v>
      </c>
      <c r="B1311" t="s">
        <v>3623</v>
      </c>
      <c r="C1311">
        <f t="shared" si="20"/>
        <v>25</v>
      </c>
      <c r="D1311" s="1">
        <v>42906</v>
      </c>
      <c r="E1311" s="1">
        <v>42907</v>
      </c>
      <c r="F1311" t="s">
        <v>184</v>
      </c>
      <c r="G1311" t="s">
        <v>983</v>
      </c>
      <c r="H1311" t="s">
        <v>984</v>
      </c>
      <c r="I1311" t="s">
        <v>22</v>
      </c>
      <c r="J1311" t="s">
        <v>23</v>
      </c>
      <c r="K1311" t="s">
        <v>599</v>
      </c>
      <c r="L1311" t="s">
        <v>39</v>
      </c>
      <c r="M1311">
        <v>91104</v>
      </c>
      <c r="N1311" t="s">
        <v>40</v>
      </c>
      <c r="O1311" t="s">
        <v>1564</v>
      </c>
      <c r="P1311" t="s">
        <v>42</v>
      </c>
      <c r="Q1311" t="s">
        <v>55</v>
      </c>
      <c r="R1311" t="s">
        <v>1565</v>
      </c>
      <c r="S1311">
        <v>161.94</v>
      </c>
      <c r="T1311" s="3"/>
    </row>
    <row r="1312" spans="1:20" x14ac:dyDescent="0.3">
      <c r="A1312">
        <v>1311</v>
      </c>
      <c r="B1312" t="s">
        <v>3623</v>
      </c>
      <c r="C1312">
        <f t="shared" si="20"/>
        <v>25</v>
      </c>
      <c r="D1312" s="1">
        <v>42906</v>
      </c>
      <c r="E1312" s="1">
        <v>42907</v>
      </c>
      <c r="F1312" t="s">
        <v>184</v>
      </c>
      <c r="G1312" t="s">
        <v>983</v>
      </c>
      <c r="H1312" t="s">
        <v>984</v>
      </c>
      <c r="I1312" t="s">
        <v>22</v>
      </c>
      <c r="J1312" t="s">
        <v>23</v>
      </c>
      <c r="K1312" t="s">
        <v>599</v>
      </c>
      <c r="L1312" t="s">
        <v>39</v>
      </c>
      <c r="M1312">
        <v>91104</v>
      </c>
      <c r="N1312" t="s">
        <v>40</v>
      </c>
      <c r="O1312" t="s">
        <v>3626</v>
      </c>
      <c r="P1312" t="s">
        <v>28</v>
      </c>
      <c r="Q1312" t="s">
        <v>32</v>
      </c>
      <c r="R1312" t="s">
        <v>3627</v>
      </c>
      <c r="S1312">
        <v>161.56800000000001</v>
      </c>
      <c r="T1312" s="3"/>
    </row>
    <row r="1313" spans="1:20" x14ac:dyDescent="0.3">
      <c r="A1313">
        <v>1312</v>
      </c>
      <c r="B1313" t="s">
        <v>3628</v>
      </c>
      <c r="C1313">
        <f t="shared" si="20"/>
        <v>49</v>
      </c>
      <c r="D1313" s="1">
        <v>43078</v>
      </c>
      <c r="E1313" s="1">
        <v>43082</v>
      </c>
      <c r="F1313" t="s">
        <v>46</v>
      </c>
      <c r="G1313" t="s">
        <v>2081</v>
      </c>
      <c r="H1313" t="s">
        <v>2082</v>
      </c>
      <c r="I1313" t="s">
        <v>22</v>
      </c>
      <c r="J1313" t="s">
        <v>23</v>
      </c>
      <c r="K1313" t="s">
        <v>1480</v>
      </c>
      <c r="L1313" t="s">
        <v>1244</v>
      </c>
      <c r="M1313">
        <v>1841</v>
      </c>
      <c r="N1313" t="s">
        <v>144</v>
      </c>
      <c r="O1313" t="s">
        <v>3629</v>
      </c>
      <c r="P1313" t="s">
        <v>42</v>
      </c>
      <c r="Q1313" t="s">
        <v>43</v>
      </c>
      <c r="R1313" t="s">
        <v>3630</v>
      </c>
      <c r="S1313">
        <v>3.69</v>
      </c>
      <c r="T1313" s="3"/>
    </row>
    <row r="1314" spans="1:20" x14ac:dyDescent="0.3">
      <c r="A1314">
        <v>1313</v>
      </c>
      <c r="B1314" t="s">
        <v>3628</v>
      </c>
      <c r="C1314">
        <f t="shared" si="20"/>
        <v>49</v>
      </c>
      <c r="D1314" s="1">
        <v>43078</v>
      </c>
      <c r="E1314" s="1">
        <v>43082</v>
      </c>
      <c r="F1314" t="s">
        <v>46</v>
      </c>
      <c r="G1314" t="s">
        <v>2081</v>
      </c>
      <c r="H1314" t="s">
        <v>2082</v>
      </c>
      <c r="I1314" t="s">
        <v>22</v>
      </c>
      <c r="J1314" t="s">
        <v>23</v>
      </c>
      <c r="K1314" t="s">
        <v>1480</v>
      </c>
      <c r="L1314" t="s">
        <v>1244</v>
      </c>
      <c r="M1314">
        <v>1841</v>
      </c>
      <c r="N1314" t="s">
        <v>144</v>
      </c>
      <c r="O1314" t="s">
        <v>3631</v>
      </c>
      <c r="P1314" t="s">
        <v>42</v>
      </c>
      <c r="Q1314" t="s">
        <v>43</v>
      </c>
      <c r="R1314" t="s">
        <v>3632</v>
      </c>
      <c r="S1314">
        <v>122.12</v>
      </c>
      <c r="T1314" s="3"/>
    </row>
    <row r="1315" spans="1:20" x14ac:dyDescent="0.3">
      <c r="A1315">
        <v>1314</v>
      </c>
      <c r="B1315" t="s">
        <v>3633</v>
      </c>
      <c r="C1315">
        <f t="shared" si="20"/>
        <v>39</v>
      </c>
      <c r="D1315" s="1">
        <v>43002</v>
      </c>
      <c r="E1315" s="1">
        <v>43009</v>
      </c>
      <c r="F1315" t="s">
        <v>46</v>
      </c>
      <c r="G1315" t="s">
        <v>107</v>
      </c>
      <c r="H1315" t="s">
        <v>108</v>
      </c>
      <c r="I1315" t="s">
        <v>22</v>
      </c>
      <c r="J1315" t="s">
        <v>23</v>
      </c>
      <c r="K1315" t="s">
        <v>493</v>
      </c>
      <c r="L1315" t="s">
        <v>494</v>
      </c>
      <c r="M1315">
        <v>43229</v>
      </c>
      <c r="N1315" t="s">
        <v>144</v>
      </c>
      <c r="O1315" t="s">
        <v>2483</v>
      </c>
      <c r="P1315" t="s">
        <v>28</v>
      </c>
      <c r="Q1315" t="s">
        <v>32</v>
      </c>
      <c r="R1315" t="s">
        <v>2484</v>
      </c>
      <c r="S1315">
        <v>155.37200000000001</v>
      </c>
      <c r="T1315" s="3"/>
    </row>
    <row r="1316" spans="1:20" x14ac:dyDescent="0.3">
      <c r="A1316">
        <v>1315</v>
      </c>
      <c r="B1316" t="s">
        <v>3634</v>
      </c>
      <c r="C1316">
        <f t="shared" si="20"/>
        <v>51</v>
      </c>
      <c r="D1316" s="1">
        <v>43087</v>
      </c>
      <c r="E1316" s="1">
        <v>43092</v>
      </c>
      <c r="F1316" t="s">
        <v>46</v>
      </c>
      <c r="G1316" t="s">
        <v>3635</v>
      </c>
      <c r="H1316" t="s">
        <v>3636</v>
      </c>
      <c r="I1316" t="s">
        <v>37</v>
      </c>
      <c r="J1316" t="s">
        <v>23</v>
      </c>
      <c r="K1316" t="s">
        <v>38</v>
      </c>
      <c r="L1316" t="s">
        <v>39</v>
      </c>
      <c r="M1316">
        <v>90032</v>
      </c>
      <c r="N1316" t="s">
        <v>40</v>
      </c>
      <c r="O1316" t="s">
        <v>3637</v>
      </c>
      <c r="P1316" t="s">
        <v>42</v>
      </c>
      <c r="Q1316" t="s">
        <v>86</v>
      </c>
      <c r="R1316" t="s">
        <v>3638</v>
      </c>
      <c r="S1316">
        <v>38.880000000000003</v>
      </c>
      <c r="T1316" s="3"/>
    </row>
    <row r="1317" spans="1:20" x14ac:dyDescent="0.3">
      <c r="A1317">
        <v>1316</v>
      </c>
      <c r="B1317" t="s">
        <v>3634</v>
      </c>
      <c r="C1317">
        <f t="shared" si="20"/>
        <v>51</v>
      </c>
      <c r="D1317" s="1">
        <v>43087</v>
      </c>
      <c r="E1317" s="1">
        <v>43092</v>
      </c>
      <c r="F1317" t="s">
        <v>46</v>
      </c>
      <c r="G1317" t="s">
        <v>3635</v>
      </c>
      <c r="H1317" t="s">
        <v>3636</v>
      </c>
      <c r="I1317" t="s">
        <v>37</v>
      </c>
      <c r="J1317" t="s">
        <v>23</v>
      </c>
      <c r="K1317" t="s">
        <v>38</v>
      </c>
      <c r="L1317" t="s">
        <v>39</v>
      </c>
      <c r="M1317">
        <v>90032</v>
      </c>
      <c r="N1317" t="s">
        <v>40</v>
      </c>
      <c r="O1317" t="s">
        <v>3639</v>
      </c>
      <c r="P1317" t="s">
        <v>28</v>
      </c>
      <c r="Q1317" t="s">
        <v>61</v>
      </c>
      <c r="R1317" t="s">
        <v>3640</v>
      </c>
      <c r="S1317">
        <v>183.84</v>
      </c>
      <c r="T1317" s="3"/>
    </row>
    <row r="1318" spans="1:20" x14ac:dyDescent="0.3">
      <c r="A1318">
        <v>1317</v>
      </c>
      <c r="B1318" t="s">
        <v>3634</v>
      </c>
      <c r="C1318">
        <f t="shared" si="20"/>
        <v>51</v>
      </c>
      <c r="D1318" s="1">
        <v>43087</v>
      </c>
      <c r="E1318" s="1">
        <v>43092</v>
      </c>
      <c r="F1318" t="s">
        <v>46</v>
      </c>
      <c r="G1318" t="s">
        <v>3635</v>
      </c>
      <c r="H1318" t="s">
        <v>3636</v>
      </c>
      <c r="I1318" t="s">
        <v>37</v>
      </c>
      <c r="J1318" t="s">
        <v>23</v>
      </c>
      <c r="K1318" t="s">
        <v>38</v>
      </c>
      <c r="L1318" t="s">
        <v>39</v>
      </c>
      <c r="M1318">
        <v>90032</v>
      </c>
      <c r="N1318" t="s">
        <v>40</v>
      </c>
      <c r="O1318" t="s">
        <v>1606</v>
      </c>
      <c r="P1318" t="s">
        <v>42</v>
      </c>
      <c r="Q1318" t="s">
        <v>575</v>
      </c>
      <c r="R1318" t="s">
        <v>1607</v>
      </c>
      <c r="S1318">
        <v>579.29999999999995</v>
      </c>
      <c r="T1318" s="3"/>
    </row>
    <row r="1319" spans="1:20" x14ac:dyDescent="0.3">
      <c r="A1319">
        <v>1318</v>
      </c>
      <c r="B1319" t="s">
        <v>3641</v>
      </c>
      <c r="C1319">
        <f t="shared" si="20"/>
        <v>50</v>
      </c>
      <c r="D1319" s="1">
        <v>43444</v>
      </c>
      <c r="E1319" s="1">
        <v>43448</v>
      </c>
      <c r="F1319" t="s">
        <v>46</v>
      </c>
      <c r="G1319" t="s">
        <v>597</v>
      </c>
      <c r="H1319" t="s">
        <v>598</v>
      </c>
      <c r="I1319" t="s">
        <v>22</v>
      </c>
      <c r="J1319" t="s">
        <v>23</v>
      </c>
      <c r="K1319" t="s">
        <v>142</v>
      </c>
      <c r="L1319" t="s">
        <v>143</v>
      </c>
      <c r="M1319">
        <v>19120</v>
      </c>
      <c r="N1319" t="s">
        <v>144</v>
      </c>
      <c r="O1319" t="s">
        <v>3642</v>
      </c>
      <c r="P1319" t="s">
        <v>67</v>
      </c>
      <c r="Q1319" t="s">
        <v>157</v>
      </c>
      <c r="R1319" t="s">
        <v>3643</v>
      </c>
      <c r="S1319">
        <v>14.2</v>
      </c>
      <c r="T1319" s="3"/>
    </row>
    <row r="1320" spans="1:20" x14ac:dyDescent="0.3">
      <c r="A1320">
        <v>1319</v>
      </c>
      <c r="B1320" t="s">
        <v>3644</v>
      </c>
      <c r="C1320">
        <f t="shared" si="20"/>
        <v>27</v>
      </c>
      <c r="D1320" s="1">
        <v>42186</v>
      </c>
      <c r="E1320" s="1">
        <v>42190</v>
      </c>
      <c r="F1320" t="s">
        <v>46</v>
      </c>
      <c r="G1320" t="s">
        <v>3645</v>
      </c>
      <c r="H1320" t="s">
        <v>3646</v>
      </c>
      <c r="I1320" t="s">
        <v>37</v>
      </c>
      <c r="J1320" t="s">
        <v>23</v>
      </c>
      <c r="K1320" t="s">
        <v>3647</v>
      </c>
      <c r="L1320" t="s">
        <v>50</v>
      </c>
      <c r="M1320">
        <v>32725</v>
      </c>
      <c r="N1320" t="s">
        <v>26</v>
      </c>
      <c r="O1320" t="s">
        <v>3520</v>
      </c>
      <c r="P1320" t="s">
        <v>67</v>
      </c>
      <c r="Q1320" t="s">
        <v>68</v>
      </c>
      <c r="R1320" t="s">
        <v>3521</v>
      </c>
      <c r="S1320">
        <v>575.91999999999996</v>
      </c>
      <c r="T1320" s="3"/>
    </row>
    <row r="1321" spans="1:20" x14ac:dyDescent="0.3">
      <c r="A1321">
        <v>1320</v>
      </c>
      <c r="B1321" t="s">
        <v>3644</v>
      </c>
      <c r="C1321">
        <f t="shared" si="20"/>
        <v>27</v>
      </c>
      <c r="D1321" s="1">
        <v>42186</v>
      </c>
      <c r="E1321" s="1">
        <v>42190</v>
      </c>
      <c r="F1321" t="s">
        <v>46</v>
      </c>
      <c r="G1321" t="s">
        <v>3645</v>
      </c>
      <c r="H1321" t="s">
        <v>3646</v>
      </c>
      <c r="I1321" t="s">
        <v>37</v>
      </c>
      <c r="J1321" t="s">
        <v>23</v>
      </c>
      <c r="K1321" t="s">
        <v>3647</v>
      </c>
      <c r="L1321" t="s">
        <v>50</v>
      </c>
      <c r="M1321">
        <v>32725</v>
      </c>
      <c r="N1321" t="s">
        <v>26</v>
      </c>
      <c r="O1321" t="s">
        <v>2392</v>
      </c>
      <c r="P1321" t="s">
        <v>42</v>
      </c>
      <c r="Q1321" t="s">
        <v>71</v>
      </c>
      <c r="R1321" t="s">
        <v>2393</v>
      </c>
      <c r="S1321">
        <v>5.1840000000000002</v>
      </c>
      <c r="T1321" s="3"/>
    </row>
    <row r="1322" spans="1:20" x14ac:dyDescent="0.3">
      <c r="A1322">
        <v>1321</v>
      </c>
      <c r="B1322" t="s">
        <v>3648</v>
      </c>
      <c r="C1322">
        <f t="shared" si="20"/>
        <v>5</v>
      </c>
      <c r="D1322" s="1">
        <v>43134</v>
      </c>
      <c r="E1322" s="1">
        <v>43139</v>
      </c>
      <c r="F1322" t="s">
        <v>46</v>
      </c>
      <c r="G1322" t="s">
        <v>3649</v>
      </c>
      <c r="H1322" t="s">
        <v>3650</v>
      </c>
      <c r="I1322" t="s">
        <v>22</v>
      </c>
      <c r="J1322" t="s">
        <v>23</v>
      </c>
      <c r="K1322" t="s">
        <v>1006</v>
      </c>
      <c r="L1322" t="s">
        <v>494</v>
      </c>
      <c r="M1322">
        <v>45231</v>
      </c>
      <c r="N1322" t="s">
        <v>144</v>
      </c>
      <c r="O1322" t="s">
        <v>2730</v>
      </c>
      <c r="P1322" t="s">
        <v>42</v>
      </c>
      <c r="Q1322" t="s">
        <v>71</v>
      </c>
      <c r="R1322" t="s">
        <v>2731</v>
      </c>
      <c r="S1322">
        <v>5.2290000000000001</v>
      </c>
      <c r="T1322" s="3"/>
    </row>
    <row r="1323" spans="1:20" x14ac:dyDescent="0.3">
      <c r="A1323">
        <v>1322</v>
      </c>
      <c r="B1323" t="s">
        <v>3648</v>
      </c>
      <c r="C1323">
        <f t="shared" si="20"/>
        <v>5</v>
      </c>
      <c r="D1323" s="1">
        <v>43134</v>
      </c>
      <c r="E1323" s="1">
        <v>43139</v>
      </c>
      <c r="F1323" t="s">
        <v>46</v>
      </c>
      <c r="G1323" t="s">
        <v>3649</v>
      </c>
      <c r="H1323" t="s">
        <v>3650</v>
      </c>
      <c r="I1323" t="s">
        <v>22</v>
      </c>
      <c r="J1323" t="s">
        <v>23</v>
      </c>
      <c r="K1323" t="s">
        <v>1006</v>
      </c>
      <c r="L1323" t="s">
        <v>494</v>
      </c>
      <c r="M1323">
        <v>45231</v>
      </c>
      <c r="N1323" t="s">
        <v>144</v>
      </c>
      <c r="O1323" t="s">
        <v>2012</v>
      </c>
      <c r="P1323" t="s">
        <v>42</v>
      </c>
      <c r="Q1323" t="s">
        <v>55</v>
      </c>
      <c r="R1323" t="s">
        <v>2013</v>
      </c>
      <c r="S1323">
        <v>285.55200000000002</v>
      </c>
      <c r="T1323" s="3"/>
    </row>
    <row r="1324" spans="1:20" x14ac:dyDescent="0.3">
      <c r="A1324">
        <v>1323</v>
      </c>
      <c r="B1324" t="s">
        <v>3651</v>
      </c>
      <c r="C1324">
        <f t="shared" si="20"/>
        <v>9</v>
      </c>
      <c r="D1324" s="1">
        <v>43162</v>
      </c>
      <c r="E1324" s="1">
        <v>43167</v>
      </c>
      <c r="F1324" t="s">
        <v>46</v>
      </c>
      <c r="G1324" t="s">
        <v>3652</v>
      </c>
      <c r="H1324" t="s">
        <v>3653</v>
      </c>
      <c r="I1324" t="s">
        <v>22</v>
      </c>
      <c r="J1324" t="s">
        <v>23</v>
      </c>
      <c r="K1324" t="s">
        <v>3654</v>
      </c>
      <c r="L1324" t="s">
        <v>25</v>
      </c>
      <c r="M1324">
        <v>42071</v>
      </c>
      <c r="N1324" t="s">
        <v>26</v>
      </c>
      <c r="O1324" t="s">
        <v>3655</v>
      </c>
      <c r="P1324" t="s">
        <v>42</v>
      </c>
      <c r="Q1324" t="s">
        <v>74</v>
      </c>
      <c r="R1324" t="s">
        <v>3656</v>
      </c>
      <c r="S1324">
        <v>72.8</v>
      </c>
      <c r="T1324" s="3"/>
    </row>
    <row r="1325" spans="1:20" x14ac:dyDescent="0.3">
      <c r="A1325">
        <v>1324</v>
      </c>
      <c r="B1325" t="s">
        <v>3657</v>
      </c>
      <c r="C1325">
        <f t="shared" si="20"/>
        <v>41</v>
      </c>
      <c r="D1325" s="1">
        <v>43382</v>
      </c>
      <c r="E1325" s="1">
        <v>43383</v>
      </c>
      <c r="F1325" t="s">
        <v>184</v>
      </c>
      <c r="G1325" t="s">
        <v>3658</v>
      </c>
      <c r="H1325" t="s">
        <v>3659</v>
      </c>
      <c r="I1325" t="s">
        <v>22</v>
      </c>
      <c r="J1325" t="s">
        <v>23</v>
      </c>
      <c r="K1325" t="s">
        <v>517</v>
      </c>
      <c r="L1325" t="s">
        <v>84</v>
      </c>
      <c r="M1325">
        <v>28403</v>
      </c>
      <c r="N1325" t="s">
        <v>26</v>
      </c>
      <c r="O1325" t="s">
        <v>3660</v>
      </c>
      <c r="P1325" t="s">
        <v>42</v>
      </c>
      <c r="Q1325" t="s">
        <v>86</v>
      </c>
      <c r="R1325" t="s">
        <v>3661</v>
      </c>
      <c r="S1325">
        <v>10.816000000000001</v>
      </c>
      <c r="T1325" s="3"/>
    </row>
    <row r="1326" spans="1:20" x14ac:dyDescent="0.3">
      <c r="A1326">
        <v>1325</v>
      </c>
      <c r="B1326" t="s">
        <v>3662</v>
      </c>
      <c r="C1326">
        <f t="shared" si="20"/>
        <v>40</v>
      </c>
      <c r="D1326" s="1">
        <v>42275</v>
      </c>
      <c r="E1326" s="1">
        <v>42280</v>
      </c>
      <c r="F1326" t="s">
        <v>46</v>
      </c>
      <c r="G1326" t="s">
        <v>3663</v>
      </c>
      <c r="H1326" t="s">
        <v>3664</v>
      </c>
      <c r="I1326" t="s">
        <v>37</v>
      </c>
      <c r="J1326" t="s">
        <v>23</v>
      </c>
      <c r="K1326" t="s">
        <v>1480</v>
      </c>
      <c r="L1326" t="s">
        <v>1244</v>
      </c>
      <c r="M1326">
        <v>1841</v>
      </c>
      <c r="N1326" t="s">
        <v>144</v>
      </c>
      <c r="O1326" t="s">
        <v>1636</v>
      </c>
      <c r="P1326" t="s">
        <v>42</v>
      </c>
      <c r="Q1326" t="s">
        <v>55</v>
      </c>
      <c r="R1326" t="s">
        <v>1637</v>
      </c>
      <c r="S1326">
        <v>46.26</v>
      </c>
      <c r="T1326" s="3"/>
    </row>
    <row r="1327" spans="1:20" x14ac:dyDescent="0.3">
      <c r="A1327">
        <v>1326</v>
      </c>
      <c r="B1327" t="s">
        <v>3665</v>
      </c>
      <c r="C1327">
        <f t="shared" si="20"/>
        <v>22</v>
      </c>
      <c r="D1327" s="1">
        <v>42151</v>
      </c>
      <c r="E1327" s="1">
        <v>42154</v>
      </c>
      <c r="F1327" t="s">
        <v>184</v>
      </c>
      <c r="G1327" t="s">
        <v>822</v>
      </c>
      <c r="H1327" t="s">
        <v>823</v>
      </c>
      <c r="I1327" t="s">
        <v>22</v>
      </c>
      <c r="J1327" t="s">
        <v>23</v>
      </c>
      <c r="K1327" t="s">
        <v>299</v>
      </c>
      <c r="L1327" t="s">
        <v>207</v>
      </c>
      <c r="M1327">
        <v>60653</v>
      </c>
      <c r="N1327" t="s">
        <v>101</v>
      </c>
      <c r="O1327" t="s">
        <v>3666</v>
      </c>
      <c r="P1327" t="s">
        <v>42</v>
      </c>
      <c r="Q1327" t="s">
        <v>71</v>
      </c>
      <c r="R1327" t="s">
        <v>3667</v>
      </c>
      <c r="S1327">
        <v>17.46</v>
      </c>
      <c r="T1327" s="3"/>
    </row>
    <row r="1328" spans="1:20" x14ac:dyDescent="0.3">
      <c r="A1328">
        <v>1327</v>
      </c>
      <c r="B1328" t="s">
        <v>3668</v>
      </c>
      <c r="C1328">
        <f t="shared" si="20"/>
        <v>25</v>
      </c>
      <c r="D1328" s="1">
        <v>42535</v>
      </c>
      <c r="E1328" s="1">
        <v>42539</v>
      </c>
      <c r="F1328" t="s">
        <v>46</v>
      </c>
      <c r="G1328" t="s">
        <v>527</v>
      </c>
      <c r="H1328" t="s">
        <v>528</v>
      </c>
      <c r="I1328" t="s">
        <v>98</v>
      </c>
      <c r="J1328" t="s">
        <v>23</v>
      </c>
      <c r="K1328" t="s">
        <v>142</v>
      </c>
      <c r="L1328" t="s">
        <v>143</v>
      </c>
      <c r="M1328">
        <v>19120</v>
      </c>
      <c r="N1328" t="s">
        <v>144</v>
      </c>
      <c r="O1328" t="s">
        <v>3436</v>
      </c>
      <c r="P1328" t="s">
        <v>28</v>
      </c>
      <c r="Q1328" t="s">
        <v>61</v>
      </c>
      <c r="R1328" t="s">
        <v>3437</v>
      </c>
      <c r="S1328">
        <v>51.072000000000003</v>
      </c>
      <c r="T1328" s="3"/>
    </row>
    <row r="1329" spans="1:20" x14ac:dyDescent="0.3">
      <c r="A1329">
        <v>1328</v>
      </c>
      <c r="B1329" t="s">
        <v>3669</v>
      </c>
      <c r="C1329">
        <f t="shared" si="20"/>
        <v>13</v>
      </c>
      <c r="D1329" s="1">
        <v>42824</v>
      </c>
      <c r="E1329" s="1">
        <v>42826</v>
      </c>
      <c r="F1329" t="s">
        <v>184</v>
      </c>
      <c r="G1329" t="s">
        <v>3670</v>
      </c>
      <c r="H1329" t="s">
        <v>3671</v>
      </c>
      <c r="I1329" t="s">
        <v>37</v>
      </c>
      <c r="J1329" t="s">
        <v>23</v>
      </c>
      <c r="K1329" t="s">
        <v>2803</v>
      </c>
      <c r="L1329" t="s">
        <v>745</v>
      </c>
      <c r="M1329">
        <v>6360</v>
      </c>
      <c r="N1329" t="s">
        <v>144</v>
      </c>
      <c r="O1329" t="s">
        <v>2946</v>
      </c>
      <c r="P1329" t="s">
        <v>42</v>
      </c>
      <c r="Q1329" t="s">
        <v>86</v>
      </c>
      <c r="R1329" t="s">
        <v>2947</v>
      </c>
      <c r="S1329">
        <v>11.34</v>
      </c>
      <c r="T1329" s="3"/>
    </row>
    <row r="1330" spans="1:20" x14ac:dyDescent="0.3">
      <c r="A1330">
        <v>1329</v>
      </c>
      <c r="B1330" t="s">
        <v>3672</v>
      </c>
      <c r="C1330">
        <f t="shared" si="20"/>
        <v>42</v>
      </c>
      <c r="D1330" s="1">
        <v>43388</v>
      </c>
      <c r="E1330" s="1">
        <v>43391</v>
      </c>
      <c r="F1330" t="s">
        <v>19</v>
      </c>
      <c r="G1330" t="s">
        <v>3673</v>
      </c>
      <c r="H1330" t="s">
        <v>3674</v>
      </c>
      <c r="I1330" t="s">
        <v>98</v>
      </c>
      <c r="J1330" t="s">
        <v>23</v>
      </c>
      <c r="K1330" t="s">
        <v>123</v>
      </c>
      <c r="L1330" t="s">
        <v>39</v>
      </c>
      <c r="M1330">
        <v>94110</v>
      </c>
      <c r="N1330" t="s">
        <v>40</v>
      </c>
      <c r="O1330" t="s">
        <v>3675</v>
      </c>
      <c r="P1330" t="s">
        <v>42</v>
      </c>
      <c r="Q1330" t="s">
        <v>64</v>
      </c>
      <c r="R1330" t="s">
        <v>3676</v>
      </c>
      <c r="S1330">
        <v>87.92</v>
      </c>
      <c r="T1330" s="3"/>
    </row>
    <row r="1331" spans="1:20" x14ac:dyDescent="0.3">
      <c r="A1331">
        <v>1330</v>
      </c>
      <c r="B1331" t="s">
        <v>3677</v>
      </c>
      <c r="C1331">
        <f t="shared" si="20"/>
        <v>21</v>
      </c>
      <c r="D1331" s="1">
        <v>42878</v>
      </c>
      <c r="E1331" s="1">
        <v>42882</v>
      </c>
      <c r="F1331" t="s">
        <v>46</v>
      </c>
      <c r="G1331" t="s">
        <v>3678</v>
      </c>
      <c r="H1331" t="s">
        <v>3679</v>
      </c>
      <c r="I1331" t="s">
        <v>22</v>
      </c>
      <c r="J1331" t="s">
        <v>23</v>
      </c>
      <c r="K1331" t="s">
        <v>123</v>
      </c>
      <c r="L1331" t="s">
        <v>39</v>
      </c>
      <c r="M1331">
        <v>94109</v>
      </c>
      <c r="N1331" t="s">
        <v>40</v>
      </c>
      <c r="O1331" t="s">
        <v>3474</v>
      </c>
      <c r="P1331" t="s">
        <v>28</v>
      </c>
      <c r="Q1331" t="s">
        <v>61</v>
      </c>
      <c r="R1331" t="s">
        <v>3475</v>
      </c>
      <c r="S1331">
        <v>37.049999999999997</v>
      </c>
      <c r="T1331" s="3"/>
    </row>
    <row r="1332" spans="1:20" x14ac:dyDescent="0.3">
      <c r="A1332">
        <v>1331</v>
      </c>
      <c r="B1332" t="s">
        <v>3680</v>
      </c>
      <c r="C1332">
        <f t="shared" si="20"/>
        <v>22</v>
      </c>
      <c r="D1332" s="1">
        <v>43253</v>
      </c>
      <c r="E1332" s="1">
        <v>43257</v>
      </c>
      <c r="F1332" t="s">
        <v>46</v>
      </c>
      <c r="G1332" t="s">
        <v>3681</v>
      </c>
      <c r="H1332" t="s">
        <v>3682</v>
      </c>
      <c r="I1332" t="s">
        <v>98</v>
      </c>
      <c r="J1332" t="s">
        <v>23</v>
      </c>
      <c r="K1332" t="s">
        <v>2630</v>
      </c>
      <c r="L1332" t="s">
        <v>494</v>
      </c>
      <c r="M1332">
        <v>44052</v>
      </c>
      <c r="N1332" t="s">
        <v>144</v>
      </c>
      <c r="O1332" t="s">
        <v>1937</v>
      </c>
      <c r="P1332" t="s">
        <v>67</v>
      </c>
      <c r="Q1332" t="s">
        <v>68</v>
      </c>
      <c r="R1332" t="s">
        <v>1938</v>
      </c>
      <c r="S1332">
        <v>2.97</v>
      </c>
      <c r="T1332" s="3"/>
    </row>
    <row r="1333" spans="1:20" x14ac:dyDescent="0.3">
      <c r="A1333">
        <v>1332</v>
      </c>
      <c r="B1333" t="s">
        <v>3680</v>
      </c>
      <c r="C1333">
        <f t="shared" si="20"/>
        <v>22</v>
      </c>
      <c r="D1333" s="1">
        <v>43253</v>
      </c>
      <c r="E1333" s="1">
        <v>43257</v>
      </c>
      <c r="F1333" t="s">
        <v>46</v>
      </c>
      <c r="G1333" t="s">
        <v>3681</v>
      </c>
      <c r="H1333" t="s">
        <v>3682</v>
      </c>
      <c r="I1333" t="s">
        <v>98</v>
      </c>
      <c r="J1333" t="s">
        <v>23</v>
      </c>
      <c r="K1333" t="s">
        <v>2630</v>
      </c>
      <c r="L1333" t="s">
        <v>494</v>
      </c>
      <c r="M1333">
        <v>44052</v>
      </c>
      <c r="N1333" t="s">
        <v>144</v>
      </c>
      <c r="O1333" t="s">
        <v>1766</v>
      </c>
      <c r="P1333" t="s">
        <v>42</v>
      </c>
      <c r="Q1333" t="s">
        <v>55</v>
      </c>
      <c r="R1333" t="s">
        <v>1767</v>
      </c>
      <c r="S1333">
        <v>27.44</v>
      </c>
      <c r="T1333" s="3"/>
    </row>
    <row r="1334" spans="1:20" x14ac:dyDescent="0.3">
      <c r="A1334">
        <v>1333</v>
      </c>
      <c r="B1334" t="s">
        <v>3683</v>
      </c>
      <c r="C1334">
        <f t="shared" si="20"/>
        <v>8</v>
      </c>
      <c r="D1334" s="1">
        <v>42051</v>
      </c>
      <c r="E1334" s="1">
        <v>42056</v>
      </c>
      <c r="F1334" t="s">
        <v>46</v>
      </c>
      <c r="G1334" t="s">
        <v>3684</v>
      </c>
      <c r="H1334" t="s">
        <v>3685</v>
      </c>
      <c r="I1334" t="s">
        <v>22</v>
      </c>
      <c r="J1334" t="s">
        <v>23</v>
      </c>
      <c r="K1334" t="s">
        <v>813</v>
      </c>
      <c r="L1334" t="s">
        <v>100</v>
      </c>
      <c r="M1334">
        <v>75220</v>
      </c>
      <c r="N1334" t="s">
        <v>101</v>
      </c>
      <c r="O1334" t="s">
        <v>2939</v>
      </c>
      <c r="P1334" t="s">
        <v>42</v>
      </c>
      <c r="Q1334" t="s">
        <v>71</v>
      </c>
      <c r="R1334" t="s">
        <v>2940</v>
      </c>
      <c r="S1334">
        <v>1.08</v>
      </c>
      <c r="T1334" s="3"/>
    </row>
    <row r="1335" spans="1:20" x14ac:dyDescent="0.3">
      <c r="A1335">
        <v>1334</v>
      </c>
      <c r="B1335" t="s">
        <v>3683</v>
      </c>
      <c r="C1335">
        <f t="shared" si="20"/>
        <v>8</v>
      </c>
      <c r="D1335" s="1">
        <v>42051</v>
      </c>
      <c r="E1335" s="1">
        <v>42056</v>
      </c>
      <c r="F1335" t="s">
        <v>46</v>
      </c>
      <c r="G1335" t="s">
        <v>3684</v>
      </c>
      <c r="H1335" t="s">
        <v>3685</v>
      </c>
      <c r="I1335" t="s">
        <v>22</v>
      </c>
      <c r="J1335" t="s">
        <v>23</v>
      </c>
      <c r="K1335" t="s">
        <v>813</v>
      </c>
      <c r="L1335" t="s">
        <v>100</v>
      </c>
      <c r="M1335">
        <v>75220</v>
      </c>
      <c r="N1335" t="s">
        <v>101</v>
      </c>
      <c r="O1335" t="s">
        <v>3686</v>
      </c>
      <c r="P1335" t="s">
        <v>42</v>
      </c>
      <c r="Q1335" t="s">
        <v>74</v>
      </c>
      <c r="R1335" t="s">
        <v>3687</v>
      </c>
      <c r="S1335">
        <v>7.96</v>
      </c>
      <c r="T1335" s="3"/>
    </row>
    <row r="1336" spans="1:20" x14ac:dyDescent="0.3">
      <c r="A1336">
        <v>1335</v>
      </c>
      <c r="B1336" t="s">
        <v>3688</v>
      </c>
      <c r="C1336">
        <f t="shared" si="20"/>
        <v>19</v>
      </c>
      <c r="D1336" s="1">
        <v>42130</v>
      </c>
      <c r="E1336" s="1">
        <v>42134</v>
      </c>
      <c r="F1336" t="s">
        <v>46</v>
      </c>
      <c r="G1336" t="s">
        <v>96</v>
      </c>
      <c r="H1336" t="s">
        <v>97</v>
      </c>
      <c r="I1336" t="s">
        <v>98</v>
      </c>
      <c r="J1336" t="s">
        <v>23</v>
      </c>
      <c r="K1336" t="s">
        <v>38</v>
      </c>
      <c r="L1336" t="s">
        <v>39</v>
      </c>
      <c r="M1336">
        <v>90049</v>
      </c>
      <c r="N1336" t="s">
        <v>40</v>
      </c>
      <c r="O1336" t="s">
        <v>2789</v>
      </c>
      <c r="P1336" t="s">
        <v>42</v>
      </c>
      <c r="Q1336" t="s">
        <v>71</v>
      </c>
      <c r="R1336" t="s">
        <v>2790</v>
      </c>
      <c r="S1336">
        <v>140.73599999999999</v>
      </c>
      <c r="T1336" s="3"/>
    </row>
    <row r="1337" spans="1:20" x14ac:dyDescent="0.3">
      <c r="A1337">
        <v>1336</v>
      </c>
      <c r="B1337" t="s">
        <v>3689</v>
      </c>
      <c r="C1337">
        <f t="shared" si="20"/>
        <v>20</v>
      </c>
      <c r="D1337" s="1">
        <v>42871</v>
      </c>
      <c r="E1337" s="1">
        <v>42878</v>
      </c>
      <c r="F1337" t="s">
        <v>46</v>
      </c>
      <c r="G1337" t="s">
        <v>3690</v>
      </c>
      <c r="H1337" t="s">
        <v>3691</v>
      </c>
      <c r="I1337" t="s">
        <v>22</v>
      </c>
      <c r="J1337" t="s">
        <v>23</v>
      </c>
      <c r="K1337" t="s">
        <v>3692</v>
      </c>
      <c r="L1337" t="s">
        <v>745</v>
      </c>
      <c r="M1337">
        <v>6457</v>
      </c>
      <c r="N1337" t="s">
        <v>144</v>
      </c>
      <c r="O1337" t="s">
        <v>3693</v>
      </c>
      <c r="P1337" t="s">
        <v>42</v>
      </c>
      <c r="Q1337" t="s">
        <v>55</v>
      </c>
      <c r="R1337" t="s">
        <v>3694</v>
      </c>
      <c r="S1337">
        <v>552.55999999999995</v>
      </c>
      <c r="T1337" s="3"/>
    </row>
    <row r="1338" spans="1:20" x14ac:dyDescent="0.3">
      <c r="A1338">
        <v>1337</v>
      </c>
      <c r="B1338" t="s">
        <v>3695</v>
      </c>
      <c r="C1338">
        <f t="shared" si="20"/>
        <v>14</v>
      </c>
      <c r="D1338" s="1">
        <v>43192</v>
      </c>
      <c r="E1338" s="1">
        <v>43197</v>
      </c>
      <c r="F1338" t="s">
        <v>46</v>
      </c>
      <c r="G1338" t="s">
        <v>3696</v>
      </c>
      <c r="H1338" t="s">
        <v>3697</v>
      </c>
      <c r="I1338" t="s">
        <v>22</v>
      </c>
      <c r="J1338" t="s">
        <v>23</v>
      </c>
      <c r="K1338" t="s">
        <v>38</v>
      </c>
      <c r="L1338" t="s">
        <v>39</v>
      </c>
      <c r="M1338">
        <v>90008</v>
      </c>
      <c r="N1338" t="s">
        <v>40</v>
      </c>
      <c r="O1338" t="s">
        <v>3510</v>
      </c>
      <c r="P1338" t="s">
        <v>28</v>
      </c>
      <c r="Q1338" t="s">
        <v>61</v>
      </c>
      <c r="R1338" t="s">
        <v>3511</v>
      </c>
      <c r="S1338">
        <v>25.11</v>
      </c>
      <c r="T1338" s="3"/>
    </row>
    <row r="1339" spans="1:20" x14ac:dyDescent="0.3">
      <c r="A1339">
        <v>1338</v>
      </c>
      <c r="B1339" t="s">
        <v>3698</v>
      </c>
      <c r="C1339">
        <f t="shared" si="20"/>
        <v>13</v>
      </c>
      <c r="D1339" s="1">
        <v>43190</v>
      </c>
      <c r="E1339" s="1">
        <v>43192</v>
      </c>
      <c r="F1339" t="s">
        <v>19</v>
      </c>
      <c r="G1339" t="s">
        <v>3699</v>
      </c>
      <c r="H1339" t="s">
        <v>3700</v>
      </c>
      <c r="I1339" t="s">
        <v>22</v>
      </c>
      <c r="J1339" t="s">
        <v>23</v>
      </c>
      <c r="K1339" t="s">
        <v>262</v>
      </c>
      <c r="L1339" t="s">
        <v>263</v>
      </c>
      <c r="M1339">
        <v>10011</v>
      </c>
      <c r="N1339" t="s">
        <v>144</v>
      </c>
      <c r="O1339" t="s">
        <v>3701</v>
      </c>
      <c r="P1339" t="s">
        <v>28</v>
      </c>
      <c r="Q1339" t="s">
        <v>61</v>
      </c>
      <c r="R1339" t="s">
        <v>3702</v>
      </c>
      <c r="S1339">
        <v>29.78</v>
      </c>
      <c r="T1339" s="3"/>
    </row>
    <row r="1340" spans="1:20" x14ac:dyDescent="0.3">
      <c r="A1340">
        <v>1339</v>
      </c>
      <c r="B1340" t="s">
        <v>3698</v>
      </c>
      <c r="C1340">
        <f t="shared" si="20"/>
        <v>13</v>
      </c>
      <c r="D1340" s="1">
        <v>43190</v>
      </c>
      <c r="E1340" s="1">
        <v>43192</v>
      </c>
      <c r="F1340" t="s">
        <v>19</v>
      </c>
      <c r="G1340" t="s">
        <v>3699</v>
      </c>
      <c r="H1340" t="s">
        <v>3700</v>
      </c>
      <c r="I1340" t="s">
        <v>22</v>
      </c>
      <c r="J1340" t="s">
        <v>23</v>
      </c>
      <c r="K1340" t="s">
        <v>262</v>
      </c>
      <c r="L1340" t="s">
        <v>263</v>
      </c>
      <c r="M1340">
        <v>10011</v>
      </c>
      <c r="N1340" t="s">
        <v>144</v>
      </c>
      <c r="O1340" t="s">
        <v>3703</v>
      </c>
      <c r="P1340" t="s">
        <v>67</v>
      </c>
      <c r="Q1340" t="s">
        <v>68</v>
      </c>
      <c r="R1340" t="s">
        <v>3704</v>
      </c>
      <c r="S1340">
        <v>677.58</v>
      </c>
      <c r="T1340" s="3"/>
    </row>
    <row r="1341" spans="1:20" x14ac:dyDescent="0.3">
      <c r="A1341">
        <v>1340</v>
      </c>
      <c r="B1341" t="s">
        <v>3698</v>
      </c>
      <c r="C1341">
        <f t="shared" si="20"/>
        <v>13</v>
      </c>
      <c r="D1341" s="1">
        <v>43190</v>
      </c>
      <c r="E1341" s="1">
        <v>43192</v>
      </c>
      <c r="F1341" t="s">
        <v>19</v>
      </c>
      <c r="G1341" t="s">
        <v>3699</v>
      </c>
      <c r="H1341" t="s">
        <v>3700</v>
      </c>
      <c r="I1341" t="s">
        <v>22</v>
      </c>
      <c r="J1341" t="s">
        <v>23</v>
      </c>
      <c r="K1341" t="s">
        <v>262</v>
      </c>
      <c r="L1341" t="s">
        <v>263</v>
      </c>
      <c r="M1341">
        <v>10011</v>
      </c>
      <c r="N1341" t="s">
        <v>144</v>
      </c>
      <c r="O1341" t="s">
        <v>3705</v>
      </c>
      <c r="P1341" t="s">
        <v>42</v>
      </c>
      <c r="Q1341" t="s">
        <v>86</v>
      </c>
      <c r="R1341" t="s">
        <v>3706</v>
      </c>
      <c r="S1341">
        <v>75.040000000000006</v>
      </c>
      <c r="T1341" s="3"/>
    </row>
    <row r="1342" spans="1:20" x14ac:dyDescent="0.3">
      <c r="A1342">
        <v>1341</v>
      </c>
      <c r="B1342" t="s">
        <v>3707</v>
      </c>
      <c r="C1342">
        <f t="shared" si="20"/>
        <v>1</v>
      </c>
      <c r="D1342" s="1">
        <v>43102</v>
      </c>
      <c r="E1342" s="1">
        <v>43104</v>
      </c>
      <c r="F1342" t="s">
        <v>184</v>
      </c>
      <c r="G1342" t="s">
        <v>3708</v>
      </c>
      <c r="H1342" t="s">
        <v>3709</v>
      </c>
      <c r="I1342" t="s">
        <v>37</v>
      </c>
      <c r="J1342" t="s">
        <v>23</v>
      </c>
      <c r="K1342" t="s">
        <v>1522</v>
      </c>
      <c r="L1342" t="s">
        <v>84</v>
      </c>
      <c r="M1342">
        <v>28540</v>
      </c>
      <c r="N1342" t="s">
        <v>26</v>
      </c>
      <c r="O1342" t="s">
        <v>3710</v>
      </c>
      <c r="P1342" t="s">
        <v>67</v>
      </c>
      <c r="Q1342" t="s">
        <v>680</v>
      </c>
      <c r="R1342" t="s">
        <v>3711</v>
      </c>
      <c r="S1342">
        <v>695.7</v>
      </c>
      <c r="T1342" s="3"/>
    </row>
    <row r="1343" spans="1:20" x14ac:dyDescent="0.3">
      <c r="A1343">
        <v>1342</v>
      </c>
      <c r="B1343" t="s">
        <v>3707</v>
      </c>
      <c r="C1343">
        <f t="shared" si="20"/>
        <v>1</v>
      </c>
      <c r="D1343" s="1">
        <v>43102</v>
      </c>
      <c r="E1343" s="1">
        <v>43104</v>
      </c>
      <c r="F1343" t="s">
        <v>184</v>
      </c>
      <c r="G1343" t="s">
        <v>3708</v>
      </c>
      <c r="H1343" t="s">
        <v>3709</v>
      </c>
      <c r="I1343" t="s">
        <v>37</v>
      </c>
      <c r="J1343" t="s">
        <v>23</v>
      </c>
      <c r="K1343" t="s">
        <v>1522</v>
      </c>
      <c r="L1343" t="s">
        <v>84</v>
      </c>
      <c r="M1343">
        <v>28540</v>
      </c>
      <c r="N1343" t="s">
        <v>26</v>
      </c>
      <c r="O1343" t="s">
        <v>3370</v>
      </c>
      <c r="P1343" t="s">
        <v>42</v>
      </c>
      <c r="Q1343" t="s">
        <v>71</v>
      </c>
      <c r="R1343" t="s">
        <v>3371</v>
      </c>
      <c r="S1343">
        <v>15.66</v>
      </c>
      <c r="T1343" s="3"/>
    </row>
    <row r="1344" spans="1:20" x14ac:dyDescent="0.3">
      <c r="A1344">
        <v>1343</v>
      </c>
      <c r="B1344" t="s">
        <v>3707</v>
      </c>
      <c r="C1344">
        <f t="shared" si="20"/>
        <v>1</v>
      </c>
      <c r="D1344" s="1">
        <v>43102</v>
      </c>
      <c r="E1344" s="1">
        <v>43104</v>
      </c>
      <c r="F1344" t="s">
        <v>184</v>
      </c>
      <c r="G1344" t="s">
        <v>3708</v>
      </c>
      <c r="H1344" t="s">
        <v>3709</v>
      </c>
      <c r="I1344" t="s">
        <v>37</v>
      </c>
      <c r="J1344" t="s">
        <v>23</v>
      </c>
      <c r="K1344" t="s">
        <v>1522</v>
      </c>
      <c r="L1344" t="s">
        <v>84</v>
      </c>
      <c r="M1344">
        <v>28540</v>
      </c>
      <c r="N1344" t="s">
        <v>26</v>
      </c>
      <c r="O1344" t="s">
        <v>164</v>
      </c>
      <c r="P1344" t="s">
        <v>42</v>
      </c>
      <c r="Q1344" t="s">
        <v>71</v>
      </c>
      <c r="R1344" t="s">
        <v>165</v>
      </c>
      <c r="S1344">
        <v>28.853999999999999</v>
      </c>
      <c r="T1344" s="3"/>
    </row>
    <row r="1345" spans="1:20" x14ac:dyDescent="0.3">
      <c r="A1345">
        <v>1344</v>
      </c>
      <c r="B1345" t="s">
        <v>3712</v>
      </c>
      <c r="C1345">
        <f t="shared" si="20"/>
        <v>22</v>
      </c>
      <c r="D1345" s="1">
        <v>42518</v>
      </c>
      <c r="E1345" s="1">
        <v>42522</v>
      </c>
      <c r="F1345" t="s">
        <v>46</v>
      </c>
      <c r="G1345" t="s">
        <v>403</v>
      </c>
      <c r="H1345" t="s">
        <v>404</v>
      </c>
      <c r="I1345" t="s">
        <v>22</v>
      </c>
      <c r="J1345" t="s">
        <v>23</v>
      </c>
      <c r="K1345" t="s">
        <v>3713</v>
      </c>
      <c r="L1345" t="s">
        <v>263</v>
      </c>
      <c r="M1345">
        <v>11520</v>
      </c>
      <c r="N1345" t="s">
        <v>144</v>
      </c>
      <c r="O1345" t="s">
        <v>3714</v>
      </c>
      <c r="P1345" t="s">
        <v>42</v>
      </c>
      <c r="Q1345" t="s">
        <v>64</v>
      </c>
      <c r="R1345" t="s">
        <v>3715</v>
      </c>
      <c r="S1345">
        <v>47.82</v>
      </c>
      <c r="T1345" s="3"/>
    </row>
    <row r="1346" spans="1:20" x14ac:dyDescent="0.3">
      <c r="A1346">
        <v>1345</v>
      </c>
      <c r="B1346" t="s">
        <v>3712</v>
      </c>
      <c r="C1346">
        <f t="shared" si="20"/>
        <v>22</v>
      </c>
      <c r="D1346" s="1">
        <v>42518</v>
      </c>
      <c r="E1346" s="1">
        <v>42522</v>
      </c>
      <c r="F1346" t="s">
        <v>46</v>
      </c>
      <c r="G1346" t="s">
        <v>403</v>
      </c>
      <c r="H1346" t="s">
        <v>404</v>
      </c>
      <c r="I1346" t="s">
        <v>22</v>
      </c>
      <c r="J1346" t="s">
        <v>23</v>
      </c>
      <c r="K1346" t="s">
        <v>3713</v>
      </c>
      <c r="L1346" t="s">
        <v>263</v>
      </c>
      <c r="M1346">
        <v>11520</v>
      </c>
      <c r="N1346" t="s">
        <v>144</v>
      </c>
      <c r="O1346" t="s">
        <v>3716</v>
      </c>
      <c r="P1346" t="s">
        <v>42</v>
      </c>
      <c r="Q1346" t="s">
        <v>43</v>
      </c>
      <c r="R1346" t="s">
        <v>3717</v>
      </c>
      <c r="S1346">
        <v>13.05</v>
      </c>
      <c r="T1346" s="3"/>
    </row>
    <row r="1347" spans="1:20" x14ac:dyDescent="0.3">
      <c r="A1347">
        <v>1346</v>
      </c>
      <c r="B1347" t="s">
        <v>3718</v>
      </c>
      <c r="C1347">
        <f t="shared" ref="C1347:C1410" si="21">WEEKNUM(D1347,1)</f>
        <v>12</v>
      </c>
      <c r="D1347" s="1">
        <v>42080</v>
      </c>
      <c r="E1347" s="1">
        <v>42087</v>
      </c>
      <c r="F1347" t="s">
        <v>46</v>
      </c>
      <c r="G1347" t="s">
        <v>1755</v>
      </c>
      <c r="H1347" t="s">
        <v>1756</v>
      </c>
      <c r="I1347" t="s">
        <v>22</v>
      </c>
      <c r="J1347" t="s">
        <v>23</v>
      </c>
      <c r="K1347" t="s">
        <v>931</v>
      </c>
      <c r="L1347" t="s">
        <v>225</v>
      </c>
      <c r="M1347">
        <v>55044</v>
      </c>
      <c r="N1347" t="s">
        <v>101</v>
      </c>
      <c r="O1347" t="s">
        <v>2297</v>
      </c>
      <c r="P1347" t="s">
        <v>42</v>
      </c>
      <c r="Q1347" t="s">
        <v>74</v>
      </c>
      <c r="R1347" t="s">
        <v>2298</v>
      </c>
      <c r="S1347">
        <v>93.78</v>
      </c>
      <c r="T1347" s="3"/>
    </row>
    <row r="1348" spans="1:20" x14ac:dyDescent="0.3">
      <c r="A1348">
        <v>1347</v>
      </c>
      <c r="B1348" t="s">
        <v>3718</v>
      </c>
      <c r="C1348">
        <f t="shared" si="21"/>
        <v>12</v>
      </c>
      <c r="D1348" s="1">
        <v>42080</v>
      </c>
      <c r="E1348" s="1">
        <v>42087</v>
      </c>
      <c r="F1348" t="s">
        <v>46</v>
      </c>
      <c r="G1348" t="s">
        <v>1755</v>
      </c>
      <c r="H1348" t="s">
        <v>1756</v>
      </c>
      <c r="I1348" t="s">
        <v>22</v>
      </c>
      <c r="J1348" t="s">
        <v>23</v>
      </c>
      <c r="K1348" t="s">
        <v>931</v>
      </c>
      <c r="L1348" t="s">
        <v>225</v>
      </c>
      <c r="M1348">
        <v>55044</v>
      </c>
      <c r="N1348" t="s">
        <v>101</v>
      </c>
      <c r="O1348" t="s">
        <v>3719</v>
      </c>
      <c r="P1348" t="s">
        <v>42</v>
      </c>
      <c r="Q1348" t="s">
        <v>86</v>
      </c>
      <c r="R1348" t="s">
        <v>3720</v>
      </c>
      <c r="S1348">
        <v>47.18</v>
      </c>
      <c r="T1348" s="3"/>
    </row>
    <row r="1349" spans="1:20" x14ac:dyDescent="0.3">
      <c r="A1349">
        <v>1348</v>
      </c>
      <c r="B1349" t="s">
        <v>3718</v>
      </c>
      <c r="C1349">
        <f t="shared" si="21"/>
        <v>12</v>
      </c>
      <c r="D1349" s="1">
        <v>42080</v>
      </c>
      <c r="E1349" s="1">
        <v>42087</v>
      </c>
      <c r="F1349" t="s">
        <v>46</v>
      </c>
      <c r="G1349" t="s">
        <v>1755</v>
      </c>
      <c r="H1349" t="s">
        <v>1756</v>
      </c>
      <c r="I1349" t="s">
        <v>22</v>
      </c>
      <c r="J1349" t="s">
        <v>23</v>
      </c>
      <c r="K1349" t="s">
        <v>931</v>
      </c>
      <c r="L1349" t="s">
        <v>225</v>
      </c>
      <c r="M1349">
        <v>55044</v>
      </c>
      <c r="N1349" t="s">
        <v>101</v>
      </c>
      <c r="O1349" t="s">
        <v>3721</v>
      </c>
      <c r="P1349" t="s">
        <v>42</v>
      </c>
      <c r="Q1349" t="s">
        <v>64</v>
      </c>
      <c r="R1349" t="s">
        <v>3722</v>
      </c>
      <c r="S1349">
        <v>19.68</v>
      </c>
      <c r="T1349" s="3"/>
    </row>
    <row r="1350" spans="1:20" x14ac:dyDescent="0.3">
      <c r="A1350">
        <v>1349</v>
      </c>
      <c r="B1350" t="s">
        <v>3718</v>
      </c>
      <c r="C1350">
        <f t="shared" si="21"/>
        <v>12</v>
      </c>
      <c r="D1350" s="1">
        <v>42080</v>
      </c>
      <c r="E1350" s="1">
        <v>42087</v>
      </c>
      <c r="F1350" t="s">
        <v>46</v>
      </c>
      <c r="G1350" t="s">
        <v>1755</v>
      </c>
      <c r="H1350" t="s">
        <v>1756</v>
      </c>
      <c r="I1350" t="s">
        <v>22</v>
      </c>
      <c r="J1350" t="s">
        <v>23</v>
      </c>
      <c r="K1350" t="s">
        <v>931</v>
      </c>
      <c r="L1350" t="s">
        <v>225</v>
      </c>
      <c r="M1350">
        <v>55044</v>
      </c>
      <c r="N1350" t="s">
        <v>101</v>
      </c>
      <c r="O1350" t="s">
        <v>3723</v>
      </c>
      <c r="P1350" t="s">
        <v>42</v>
      </c>
      <c r="Q1350" t="s">
        <v>71</v>
      </c>
      <c r="R1350" t="s">
        <v>3724</v>
      </c>
      <c r="S1350">
        <v>53.4</v>
      </c>
      <c r="T1350" s="3"/>
    </row>
    <row r="1351" spans="1:20" x14ac:dyDescent="0.3">
      <c r="A1351">
        <v>1350</v>
      </c>
      <c r="B1351" t="s">
        <v>3718</v>
      </c>
      <c r="C1351">
        <f t="shared" si="21"/>
        <v>12</v>
      </c>
      <c r="D1351" s="1">
        <v>42080</v>
      </c>
      <c r="E1351" s="1">
        <v>42087</v>
      </c>
      <c r="F1351" t="s">
        <v>46</v>
      </c>
      <c r="G1351" t="s">
        <v>1755</v>
      </c>
      <c r="H1351" t="s">
        <v>1756</v>
      </c>
      <c r="I1351" t="s">
        <v>22</v>
      </c>
      <c r="J1351" t="s">
        <v>23</v>
      </c>
      <c r="K1351" t="s">
        <v>931</v>
      </c>
      <c r="L1351" t="s">
        <v>225</v>
      </c>
      <c r="M1351">
        <v>55044</v>
      </c>
      <c r="N1351" t="s">
        <v>101</v>
      </c>
      <c r="O1351" t="s">
        <v>3725</v>
      </c>
      <c r="P1351" t="s">
        <v>42</v>
      </c>
      <c r="Q1351" t="s">
        <v>71</v>
      </c>
      <c r="R1351" t="s">
        <v>3726</v>
      </c>
      <c r="S1351">
        <v>35.880000000000003</v>
      </c>
      <c r="T1351" s="3"/>
    </row>
    <row r="1352" spans="1:20" x14ac:dyDescent="0.3">
      <c r="A1352">
        <v>1351</v>
      </c>
      <c r="B1352" t="s">
        <v>3727</v>
      </c>
      <c r="C1352">
        <f t="shared" si="21"/>
        <v>40</v>
      </c>
      <c r="D1352" s="1">
        <v>42280</v>
      </c>
      <c r="E1352" s="1">
        <v>42285</v>
      </c>
      <c r="F1352" t="s">
        <v>19</v>
      </c>
      <c r="G1352" t="s">
        <v>3728</v>
      </c>
      <c r="H1352" t="s">
        <v>3729</v>
      </c>
      <c r="I1352" t="s">
        <v>22</v>
      </c>
      <c r="J1352" t="s">
        <v>23</v>
      </c>
      <c r="K1352" t="s">
        <v>2381</v>
      </c>
      <c r="L1352" t="s">
        <v>207</v>
      </c>
      <c r="M1352">
        <v>60201</v>
      </c>
      <c r="N1352" t="s">
        <v>101</v>
      </c>
      <c r="O1352" t="s">
        <v>3190</v>
      </c>
      <c r="P1352" t="s">
        <v>28</v>
      </c>
      <c r="Q1352" t="s">
        <v>32</v>
      </c>
      <c r="R1352" t="s">
        <v>3191</v>
      </c>
      <c r="S1352">
        <v>258.279</v>
      </c>
      <c r="T1352" s="3"/>
    </row>
    <row r="1353" spans="1:20" x14ac:dyDescent="0.3">
      <c r="A1353">
        <v>1352</v>
      </c>
      <c r="B1353" t="s">
        <v>3730</v>
      </c>
      <c r="C1353">
        <f t="shared" si="21"/>
        <v>13</v>
      </c>
      <c r="D1353" s="1">
        <v>42822</v>
      </c>
      <c r="E1353" s="1">
        <v>42825</v>
      </c>
      <c r="F1353" t="s">
        <v>184</v>
      </c>
      <c r="G1353" t="s">
        <v>3708</v>
      </c>
      <c r="H1353" t="s">
        <v>3709</v>
      </c>
      <c r="I1353" t="s">
        <v>37</v>
      </c>
      <c r="J1353" t="s">
        <v>23</v>
      </c>
      <c r="K1353" t="s">
        <v>1126</v>
      </c>
      <c r="L1353" t="s">
        <v>315</v>
      </c>
      <c r="M1353">
        <v>22204</v>
      </c>
      <c r="N1353" t="s">
        <v>26</v>
      </c>
      <c r="O1353" t="s">
        <v>3731</v>
      </c>
      <c r="P1353" t="s">
        <v>42</v>
      </c>
      <c r="Q1353" t="s">
        <v>55</v>
      </c>
      <c r="R1353" t="s">
        <v>3732</v>
      </c>
      <c r="S1353">
        <v>31.4</v>
      </c>
      <c r="T1353" s="3"/>
    </row>
    <row r="1354" spans="1:20" x14ac:dyDescent="0.3">
      <c r="A1354">
        <v>1353</v>
      </c>
      <c r="B1354" t="s">
        <v>3733</v>
      </c>
      <c r="C1354">
        <f t="shared" si="21"/>
        <v>18</v>
      </c>
      <c r="D1354" s="1">
        <v>43224</v>
      </c>
      <c r="E1354" s="1">
        <v>43229</v>
      </c>
      <c r="F1354" t="s">
        <v>46</v>
      </c>
      <c r="G1354" t="s">
        <v>2911</v>
      </c>
      <c r="H1354" t="s">
        <v>2912</v>
      </c>
      <c r="I1354" t="s">
        <v>37</v>
      </c>
      <c r="J1354" t="s">
        <v>23</v>
      </c>
      <c r="K1354" t="s">
        <v>123</v>
      </c>
      <c r="L1354" t="s">
        <v>39</v>
      </c>
      <c r="M1354">
        <v>94109</v>
      </c>
      <c r="N1354" t="s">
        <v>40</v>
      </c>
      <c r="O1354" t="s">
        <v>2021</v>
      </c>
      <c r="P1354" t="s">
        <v>67</v>
      </c>
      <c r="Q1354" t="s">
        <v>68</v>
      </c>
      <c r="R1354" t="s">
        <v>2022</v>
      </c>
      <c r="S1354">
        <v>183.96</v>
      </c>
      <c r="T1354" s="3"/>
    </row>
    <row r="1355" spans="1:20" x14ac:dyDescent="0.3">
      <c r="A1355">
        <v>1354</v>
      </c>
      <c r="B1355" t="s">
        <v>3733</v>
      </c>
      <c r="C1355">
        <f t="shared" si="21"/>
        <v>18</v>
      </c>
      <c r="D1355" s="1">
        <v>43224</v>
      </c>
      <c r="E1355" s="1">
        <v>43229</v>
      </c>
      <c r="F1355" t="s">
        <v>46</v>
      </c>
      <c r="G1355" t="s">
        <v>2911</v>
      </c>
      <c r="H1355" t="s">
        <v>2912</v>
      </c>
      <c r="I1355" t="s">
        <v>37</v>
      </c>
      <c r="J1355" t="s">
        <v>23</v>
      </c>
      <c r="K1355" t="s">
        <v>123</v>
      </c>
      <c r="L1355" t="s">
        <v>39</v>
      </c>
      <c r="M1355">
        <v>94109</v>
      </c>
      <c r="N1355" t="s">
        <v>40</v>
      </c>
      <c r="O1355" t="s">
        <v>2765</v>
      </c>
      <c r="P1355" t="s">
        <v>42</v>
      </c>
      <c r="Q1355" t="s">
        <v>86</v>
      </c>
      <c r="R1355" t="s">
        <v>2766</v>
      </c>
      <c r="S1355">
        <v>17.61</v>
      </c>
      <c r="T1355" s="3"/>
    </row>
    <row r="1356" spans="1:20" x14ac:dyDescent="0.3">
      <c r="A1356">
        <v>1355</v>
      </c>
      <c r="B1356" t="s">
        <v>3733</v>
      </c>
      <c r="C1356">
        <f t="shared" si="21"/>
        <v>18</v>
      </c>
      <c r="D1356" s="1">
        <v>43224</v>
      </c>
      <c r="E1356" s="1">
        <v>43229</v>
      </c>
      <c r="F1356" t="s">
        <v>46</v>
      </c>
      <c r="G1356" t="s">
        <v>2911</v>
      </c>
      <c r="H1356" t="s">
        <v>2912</v>
      </c>
      <c r="I1356" t="s">
        <v>37</v>
      </c>
      <c r="J1356" t="s">
        <v>23</v>
      </c>
      <c r="K1356" t="s">
        <v>123</v>
      </c>
      <c r="L1356" t="s">
        <v>39</v>
      </c>
      <c r="M1356">
        <v>94109</v>
      </c>
      <c r="N1356" t="s">
        <v>40</v>
      </c>
      <c r="O1356" t="s">
        <v>901</v>
      </c>
      <c r="P1356" t="s">
        <v>28</v>
      </c>
      <c r="Q1356" t="s">
        <v>52</v>
      </c>
      <c r="R1356" t="s">
        <v>902</v>
      </c>
      <c r="S1356">
        <v>300.904</v>
      </c>
      <c r="T1356" s="3"/>
    </row>
    <row r="1357" spans="1:20" x14ac:dyDescent="0.3">
      <c r="A1357">
        <v>1356</v>
      </c>
      <c r="B1357" t="s">
        <v>3734</v>
      </c>
      <c r="C1357">
        <f t="shared" si="21"/>
        <v>28</v>
      </c>
      <c r="D1357" s="1">
        <v>42190</v>
      </c>
      <c r="E1357" s="1">
        <v>42190</v>
      </c>
      <c r="F1357" t="s">
        <v>1289</v>
      </c>
      <c r="G1357" t="s">
        <v>3540</v>
      </c>
      <c r="H1357" t="s">
        <v>3541</v>
      </c>
      <c r="I1357" t="s">
        <v>22</v>
      </c>
      <c r="J1357" t="s">
        <v>23</v>
      </c>
      <c r="K1357" t="s">
        <v>180</v>
      </c>
      <c r="L1357" t="s">
        <v>100</v>
      </c>
      <c r="M1357">
        <v>77036</v>
      </c>
      <c r="N1357" t="s">
        <v>101</v>
      </c>
      <c r="O1357" t="s">
        <v>837</v>
      </c>
      <c r="P1357" t="s">
        <v>42</v>
      </c>
      <c r="Q1357" t="s">
        <v>55</v>
      </c>
      <c r="R1357" t="s">
        <v>838</v>
      </c>
      <c r="S1357">
        <v>220.77600000000001</v>
      </c>
      <c r="T1357" s="3"/>
    </row>
    <row r="1358" spans="1:20" x14ac:dyDescent="0.3">
      <c r="A1358">
        <v>1357</v>
      </c>
      <c r="B1358" t="s">
        <v>3734</v>
      </c>
      <c r="C1358">
        <f t="shared" si="21"/>
        <v>28</v>
      </c>
      <c r="D1358" s="1">
        <v>42190</v>
      </c>
      <c r="E1358" s="1">
        <v>42190</v>
      </c>
      <c r="F1358" t="s">
        <v>1289</v>
      </c>
      <c r="G1358" t="s">
        <v>3540</v>
      </c>
      <c r="H1358" t="s">
        <v>3541</v>
      </c>
      <c r="I1358" t="s">
        <v>22</v>
      </c>
      <c r="J1358" t="s">
        <v>23</v>
      </c>
      <c r="K1358" t="s">
        <v>180</v>
      </c>
      <c r="L1358" t="s">
        <v>100</v>
      </c>
      <c r="M1358">
        <v>77036</v>
      </c>
      <c r="N1358" t="s">
        <v>101</v>
      </c>
      <c r="O1358" t="s">
        <v>3545</v>
      </c>
      <c r="P1358" t="s">
        <v>42</v>
      </c>
      <c r="Q1358" t="s">
        <v>55</v>
      </c>
      <c r="R1358" t="s">
        <v>3546</v>
      </c>
      <c r="S1358">
        <v>281.42399999999998</v>
      </c>
      <c r="T1358" s="3"/>
    </row>
    <row r="1359" spans="1:20" x14ac:dyDescent="0.3">
      <c r="A1359">
        <v>1358</v>
      </c>
      <c r="B1359" t="s">
        <v>3735</v>
      </c>
      <c r="C1359">
        <f t="shared" si="21"/>
        <v>18</v>
      </c>
      <c r="D1359" s="1">
        <v>42860</v>
      </c>
      <c r="E1359" s="1">
        <v>42862</v>
      </c>
      <c r="F1359" t="s">
        <v>184</v>
      </c>
      <c r="G1359" t="s">
        <v>3736</v>
      </c>
      <c r="H1359" t="s">
        <v>3737</v>
      </c>
      <c r="I1359" t="s">
        <v>22</v>
      </c>
      <c r="J1359" t="s">
        <v>23</v>
      </c>
      <c r="K1359" t="s">
        <v>1474</v>
      </c>
      <c r="L1359" t="s">
        <v>25</v>
      </c>
      <c r="M1359">
        <v>40214</v>
      </c>
      <c r="N1359" t="s">
        <v>26</v>
      </c>
      <c r="O1359" t="s">
        <v>3738</v>
      </c>
      <c r="P1359" t="s">
        <v>42</v>
      </c>
      <c r="Q1359" t="s">
        <v>86</v>
      </c>
      <c r="R1359" t="s">
        <v>3739</v>
      </c>
      <c r="S1359">
        <v>79.14</v>
      </c>
      <c r="T1359" s="3"/>
    </row>
    <row r="1360" spans="1:20" x14ac:dyDescent="0.3">
      <c r="A1360">
        <v>1359</v>
      </c>
      <c r="B1360" t="s">
        <v>3740</v>
      </c>
      <c r="C1360">
        <f t="shared" si="21"/>
        <v>17</v>
      </c>
      <c r="D1360" s="1">
        <v>43216</v>
      </c>
      <c r="E1360" s="1">
        <v>43217</v>
      </c>
      <c r="F1360" t="s">
        <v>184</v>
      </c>
      <c r="G1360" t="s">
        <v>3741</v>
      </c>
      <c r="H1360" t="s">
        <v>3742</v>
      </c>
      <c r="I1360" t="s">
        <v>22</v>
      </c>
      <c r="J1360" t="s">
        <v>23</v>
      </c>
      <c r="K1360" t="s">
        <v>99</v>
      </c>
      <c r="L1360" t="s">
        <v>100</v>
      </c>
      <c r="M1360">
        <v>76106</v>
      </c>
      <c r="N1360" t="s">
        <v>101</v>
      </c>
      <c r="O1360" t="s">
        <v>2046</v>
      </c>
      <c r="P1360" t="s">
        <v>28</v>
      </c>
      <c r="Q1360" t="s">
        <v>61</v>
      </c>
      <c r="R1360" t="s">
        <v>2047</v>
      </c>
      <c r="S1360">
        <v>1.988</v>
      </c>
      <c r="T1360" s="3"/>
    </row>
    <row r="1361" spans="1:20" x14ac:dyDescent="0.3">
      <c r="A1361">
        <v>1360</v>
      </c>
      <c r="B1361" t="s">
        <v>3743</v>
      </c>
      <c r="C1361">
        <f t="shared" si="21"/>
        <v>39</v>
      </c>
      <c r="D1361" s="1">
        <v>42273</v>
      </c>
      <c r="E1361" s="1">
        <v>42278</v>
      </c>
      <c r="F1361" t="s">
        <v>19</v>
      </c>
      <c r="G1361" t="s">
        <v>3744</v>
      </c>
      <c r="H1361" t="s">
        <v>3745</v>
      </c>
      <c r="I1361" t="s">
        <v>22</v>
      </c>
      <c r="J1361" t="s">
        <v>23</v>
      </c>
      <c r="K1361" t="s">
        <v>38</v>
      </c>
      <c r="L1361" t="s">
        <v>39</v>
      </c>
      <c r="M1361">
        <v>90049</v>
      </c>
      <c r="N1361" t="s">
        <v>40</v>
      </c>
      <c r="O1361" t="s">
        <v>3746</v>
      </c>
      <c r="P1361" t="s">
        <v>28</v>
      </c>
      <c r="Q1361" t="s">
        <v>32</v>
      </c>
      <c r="R1361" t="s">
        <v>3747</v>
      </c>
      <c r="S1361">
        <v>145.56800000000001</v>
      </c>
      <c r="T1361" s="3"/>
    </row>
    <row r="1362" spans="1:20" x14ac:dyDescent="0.3">
      <c r="A1362">
        <v>1361</v>
      </c>
      <c r="B1362" t="s">
        <v>3748</v>
      </c>
      <c r="C1362">
        <f t="shared" si="21"/>
        <v>42</v>
      </c>
      <c r="D1362" s="1">
        <v>43392</v>
      </c>
      <c r="E1362" s="1">
        <v>43398</v>
      </c>
      <c r="F1362" t="s">
        <v>46</v>
      </c>
      <c r="G1362" t="s">
        <v>3749</v>
      </c>
      <c r="H1362" t="s">
        <v>3750</v>
      </c>
      <c r="I1362" t="s">
        <v>37</v>
      </c>
      <c r="J1362" t="s">
        <v>23</v>
      </c>
      <c r="K1362" t="s">
        <v>142</v>
      </c>
      <c r="L1362" t="s">
        <v>143</v>
      </c>
      <c r="M1362">
        <v>19120</v>
      </c>
      <c r="N1362" t="s">
        <v>144</v>
      </c>
      <c r="O1362" t="s">
        <v>2591</v>
      </c>
      <c r="P1362" t="s">
        <v>42</v>
      </c>
      <c r="Q1362" t="s">
        <v>64</v>
      </c>
      <c r="R1362" t="s">
        <v>2592</v>
      </c>
      <c r="S1362">
        <v>123.256</v>
      </c>
      <c r="T1362" s="3"/>
    </row>
    <row r="1363" spans="1:20" x14ac:dyDescent="0.3">
      <c r="A1363">
        <v>1362</v>
      </c>
      <c r="B1363" t="s">
        <v>3748</v>
      </c>
      <c r="C1363">
        <f t="shared" si="21"/>
        <v>42</v>
      </c>
      <c r="D1363" s="1">
        <v>43392</v>
      </c>
      <c r="E1363" s="1">
        <v>43398</v>
      </c>
      <c r="F1363" t="s">
        <v>46</v>
      </c>
      <c r="G1363" t="s">
        <v>3749</v>
      </c>
      <c r="H1363" t="s">
        <v>3750</v>
      </c>
      <c r="I1363" t="s">
        <v>37</v>
      </c>
      <c r="J1363" t="s">
        <v>23</v>
      </c>
      <c r="K1363" t="s">
        <v>142</v>
      </c>
      <c r="L1363" t="s">
        <v>143</v>
      </c>
      <c r="M1363">
        <v>19120</v>
      </c>
      <c r="N1363" t="s">
        <v>144</v>
      </c>
      <c r="O1363" t="s">
        <v>3751</v>
      </c>
      <c r="P1363" t="s">
        <v>42</v>
      </c>
      <c r="Q1363" t="s">
        <v>86</v>
      </c>
      <c r="R1363" t="s">
        <v>3752</v>
      </c>
      <c r="S1363">
        <v>23.68</v>
      </c>
      <c r="T1363" s="3"/>
    </row>
    <row r="1364" spans="1:20" x14ac:dyDescent="0.3">
      <c r="A1364">
        <v>1363</v>
      </c>
      <c r="B1364" t="s">
        <v>3748</v>
      </c>
      <c r="C1364">
        <f t="shared" si="21"/>
        <v>42</v>
      </c>
      <c r="D1364" s="1">
        <v>43392</v>
      </c>
      <c r="E1364" s="1">
        <v>43398</v>
      </c>
      <c r="F1364" t="s">
        <v>46</v>
      </c>
      <c r="G1364" t="s">
        <v>3749</v>
      </c>
      <c r="H1364" t="s">
        <v>3750</v>
      </c>
      <c r="I1364" t="s">
        <v>37</v>
      </c>
      <c r="J1364" t="s">
        <v>23</v>
      </c>
      <c r="K1364" t="s">
        <v>142</v>
      </c>
      <c r="L1364" t="s">
        <v>143</v>
      </c>
      <c r="M1364">
        <v>19120</v>
      </c>
      <c r="N1364" t="s">
        <v>144</v>
      </c>
      <c r="O1364" t="s">
        <v>3753</v>
      </c>
      <c r="P1364" t="s">
        <v>67</v>
      </c>
      <c r="Q1364" t="s">
        <v>68</v>
      </c>
      <c r="R1364" t="s">
        <v>3754</v>
      </c>
      <c r="S1364">
        <v>309.57600000000002</v>
      </c>
      <c r="T1364" s="3"/>
    </row>
    <row r="1365" spans="1:20" x14ac:dyDescent="0.3">
      <c r="A1365">
        <v>1364</v>
      </c>
      <c r="B1365" t="s">
        <v>3755</v>
      </c>
      <c r="C1365">
        <f t="shared" si="21"/>
        <v>45</v>
      </c>
      <c r="D1365" s="1">
        <v>43414</v>
      </c>
      <c r="E1365" s="1">
        <v>43415</v>
      </c>
      <c r="F1365" t="s">
        <v>184</v>
      </c>
      <c r="G1365" t="s">
        <v>3756</v>
      </c>
      <c r="H1365" t="s">
        <v>3757</v>
      </c>
      <c r="I1365" t="s">
        <v>37</v>
      </c>
      <c r="J1365" t="s">
        <v>23</v>
      </c>
      <c r="K1365" t="s">
        <v>1310</v>
      </c>
      <c r="L1365" t="s">
        <v>306</v>
      </c>
      <c r="M1365">
        <v>85705</v>
      </c>
      <c r="N1365" t="s">
        <v>40</v>
      </c>
      <c r="O1365" t="s">
        <v>2443</v>
      </c>
      <c r="P1365" t="s">
        <v>42</v>
      </c>
      <c r="Q1365" t="s">
        <v>71</v>
      </c>
      <c r="R1365" t="s">
        <v>2444</v>
      </c>
      <c r="S1365">
        <v>38.387999999999998</v>
      </c>
      <c r="T1365" s="3"/>
    </row>
    <row r="1366" spans="1:20" x14ac:dyDescent="0.3">
      <c r="A1366">
        <v>1365</v>
      </c>
      <c r="B1366" t="s">
        <v>3755</v>
      </c>
      <c r="C1366">
        <f t="shared" si="21"/>
        <v>45</v>
      </c>
      <c r="D1366" s="1">
        <v>43414</v>
      </c>
      <c r="E1366" s="1">
        <v>43415</v>
      </c>
      <c r="F1366" t="s">
        <v>184</v>
      </c>
      <c r="G1366" t="s">
        <v>3756</v>
      </c>
      <c r="H1366" t="s">
        <v>3757</v>
      </c>
      <c r="I1366" t="s">
        <v>37</v>
      </c>
      <c r="J1366" t="s">
        <v>23</v>
      </c>
      <c r="K1366" t="s">
        <v>1310</v>
      </c>
      <c r="L1366" t="s">
        <v>306</v>
      </c>
      <c r="M1366">
        <v>85705</v>
      </c>
      <c r="N1366" t="s">
        <v>40</v>
      </c>
      <c r="O1366" t="s">
        <v>3758</v>
      </c>
      <c r="P1366" t="s">
        <v>67</v>
      </c>
      <c r="Q1366" t="s">
        <v>680</v>
      </c>
      <c r="R1366" t="s">
        <v>3759</v>
      </c>
      <c r="S1366">
        <v>95.994</v>
      </c>
      <c r="T1366" s="3"/>
    </row>
    <row r="1367" spans="1:20" x14ac:dyDescent="0.3">
      <c r="A1367">
        <v>1366</v>
      </c>
      <c r="B1367" t="s">
        <v>3755</v>
      </c>
      <c r="C1367">
        <f t="shared" si="21"/>
        <v>45</v>
      </c>
      <c r="D1367" s="1">
        <v>43414</v>
      </c>
      <c r="E1367" s="1">
        <v>43415</v>
      </c>
      <c r="F1367" t="s">
        <v>184</v>
      </c>
      <c r="G1367" t="s">
        <v>3756</v>
      </c>
      <c r="H1367" t="s">
        <v>3757</v>
      </c>
      <c r="I1367" t="s">
        <v>37</v>
      </c>
      <c r="J1367" t="s">
        <v>23</v>
      </c>
      <c r="K1367" t="s">
        <v>1310</v>
      </c>
      <c r="L1367" t="s">
        <v>306</v>
      </c>
      <c r="M1367">
        <v>85705</v>
      </c>
      <c r="N1367" t="s">
        <v>40</v>
      </c>
      <c r="O1367" t="s">
        <v>3760</v>
      </c>
      <c r="P1367" t="s">
        <v>67</v>
      </c>
      <c r="Q1367" t="s">
        <v>157</v>
      </c>
      <c r="R1367" t="s">
        <v>3761</v>
      </c>
      <c r="S1367">
        <v>239.952</v>
      </c>
      <c r="T1367" s="3"/>
    </row>
    <row r="1368" spans="1:20" x14ac:dyDescent="0.3">
      <c r="A1368">
        <v>1367</v>
      </c>
      <c r="B1368" t="s">
        <v>3755</v>
      </c>
      <c r="C1368">
        <f t="shared" si="21"/>
        <v>45</v>
      </c>
      <c r="D1368" s="1">
        <v>43414</v>
      </c>
      <c r="E1368" s="1">
        <v>43415</v>
      </c>
      <c r="F1368" t="s">
        <v>184</v>
      </c>
      <c r="G1368" t="s">
        <v>3756</v>
      </c>
      <c r="H1368" t="s">
        <v>3757</v>
      </c>
      <c r="I1368" t="s">
        <v>37</v>
      </c>
      <c r="J1368" t="s">
        <v>23</v>
      </c>
      <c r="K1368" t="s">
        <v>1310</v>
      </c>
      <c r="L1368" t="s">
        <v>306</v>
      </c>
      <c r="M1368">
        <v>85705</v>
      </c>
      <c r="N1368" t="s">
        <v>40</v>
      </c>
      <c r="O1368" t="s">
        <v>859</v>
      </c>
      <c r="P1368" t="s">
        <v>67</v>
      </c>
      <c r="Q1368" t="s">
        <v>68</v>
      </c>
      <c r="R1368" t="s">
        <v>860</v>
      </c>
      <c r="S1368">
        <v>201.584</v>
      </c>
      <c r="T1368" s="3"/>
    </row>
    <row r="1369" spans="1:20" x14ac:dyDescent="0.3">
      <c r="A1369">
        <v>1368</v>
      </c>
      <c r="B1369" t="s">
        <v>3755</v>
      </c>
      <c r="C1369">
        <f t="shared" si="21"/>
        <v>45</v>
      </c>
      <c r="D1369" s="1">
        <v>43414</v>
      </c>
      <c r="E1369" s="1">
        <v>43415</v>
      </c>
      <c r="F1369" t="s">
        <v>184</v>
      </c>
      <c r="G1369" t="s">
        <v>3756</v>
      </c>
      <c r="H1369" t="s">
        <v>3757</v>
      </c>
      <c r="I1369" t="s">
        <v>37</v>
      </c>
      <c r="J1369" t="s">
        <v>23</v>
      </c>
      <c r="K1369" t="s">
        <v>1310</v>
      </c>
      <c r="L1369" t="s">
        <v>306</v>
      </c>
      <c r="M1369">
        <v>85705</v>
      </c>
      <c r="N1369" t="s">
        <v>40</v>
      </c>
      <c r="O1369" t="s">
        <v>1194</v>
      </c>
      <c r="P1369" t="s">
        <v>28</v>
      </c>
      <c r="Q1369" t="s">
        <v>32</v>
      </c>
      <c r="R1369" t="s">
        <v>1195</v>
      </c>
      <c r="S1369">
        <v>899.13599999999997</v>
      </c>
      <c r="T1369" s="3"/>
    </row>
    <row r="1370" spans="1:20" x14ac:dyDescent="0.3">
      <c r="A1370">
        <v>1369</v>
      </c>
      <c r="B1370" t="s">
        <v>3762</v>
      </c>
      <c r="C1370">
        <f t="shared" si="21"/>
        <v>28</v>
      </c>
      <c r="D1370" s="1">
        <v>43289</v>
      </c>
      <c r="E1370" s="1">
        <v>43292</v>
      </c>
      <c r="F1370" t="s">
        <v>184</v>
      </c>
      <c r="G1370" t="s">
        <v>3763</v>
      </c>
      <c r="H1370" t="s">
        <v>3764</v>
      </c>
      <c r="I1370" t="s">
        <v>98</v>
      </c>
      <c r="J1370" t="s">
        <v>23</v>
      </c>
      <c r="K1370" t="s">
        <v>3765</v>
      </c>
      <c r="L1370" t="s">
        <v>39</v>
      </c>
      <c r="M1370">
        <v>90660</v>
      </c>
      <c r="N1370" t="s">
        <v>40</v>
      </c>
      <c r="O1370" t="s">
        <v>1145</v>
      </c>
      <c r="P1370" t="s">
        <v>28</v>
      </c>
      <c r="Q1370" t="s">
        <v>61</v>
      </c>
      <c r="R1370" t="s">
        <v>1146</v>
      </c>
      <c r="S1370">
        <v>145.9</v>
      </c>
      <c r="T1370" s="3"/>
    </row>
    <row r="1371" spans="1:20" x14ac:dyDescent="0.3">
      <c r="A1371">
        <v>1370</v>
      </c>
      <c r="B1371" t="s">
        <v>3766</v>
      </c>
      <c r="C1371">
        <f t="shared" si="21"/>
        <v>52</v>
      </c>
      <c r="D1371" s="1">
        <v>42728</v>
      </c>
      <c r="E1371" s="1">
        <v>42732</v>
      </c>
      <c r="F1371" t="s">
        <v>46</v>
      </c>
      <c r="G1371" t="s">
        <v>3690</v>
      </c>
      <c r="H1371" t="s">
        <v>3691</v>
      </c>
      <c r="I1371" t="s">
        <v>22</v>
      </c>
      <c r="J1371" t="s">
        <v>23</v>
      </c>
      <c r="K1371" t="s">
        <v>1080</v>
      </c>
      <c r="L1371" t="s">
        <v>453</v>
      </c>
      <c r="M1371">
        <v>80906</v>
      </c>
      <c r="N1371" t="s">
        <v>40</v>
      </c>
      <c r="O1371" t="s">
        <v>762</v>
      </c>
      <c r="P1371" t="s">
        <v>28</v>
      </c>
      <c r="Q1371" t="s">
        <v>29</v>
      </c>
      <c r="R1371" t="s">
        <v>763</v>
      </c>
      <c r="S1371">
        <v>590.05799999999999</v>
      </c>
      <c r="T1371" s="3"/>
    </row>
    <row r="1372" spans="1:20" x14ac:dyDescent="0.3">
      <c r="A1372">
        <v>1371</v>
      </c>
      <c r="B1372" t="s">
        <v>3766</v>
      </c>
      <c r="C1372">
        <f t="shared" si="21"/>
        <v>52</v>
      </c>
      <c r="D1372" s="1">
        <v>42728</v>
      </c>
      <c r="E1372" s="1">
        <v>42732</v>
      </c>
      <c r="F1372" t="s">
        <v>46</v>
      </c>
      <c r="G1372" t="s">
        <v>3690</v>
      </c>
      <c r="H1372" t="s">
        <v>3691</v>
      </c>
      <c r="I1372" t="s">
        <v>22</v>
      </c>
      <c r="J1372" t="s">
        <v>23</v>
      </c>
      <c r="K1372" t="s">
        <v>1080</v>
      </c>
      <c r="L1372" t="s">
        <v>453</v>
      </c>
      <c r="M1372">
        <v>80906</v>
      </c>
      <c r="N1372" t="s">
        <v>40</v>
      </c>
      <c r="O1372" t="s">
        <v>2454</v>
      </c>
      <c r="P1372" t="s">
        <v>42</v>
      </c>
      <c r="Q1372" t="s">
        <v>64</v>
      </c>
      <c r="R1372" t="s">
        <v>2455</v>
      </c>
      <c r="S1372">
        <v>14.04</v>
      </c>
      <c r="T1372" s="3"/>
    </row>
    <row r="1373" spans="1:20" x14ac:dyDescent="0.3">
      <c r="A1373">
        <v>1372</v>
      </c>
      <c r="B1373" t="s">
        <v>3767</v>
      </c>
      <c r="C1373">
        <f t="shared" si="21"/>
        <v>10</v>
      </c>
      <c r="D1373" s="1">
        <v>43166</v>
      </c>
      <c r="E1373" s="1">
        <v>43171</v>
      </c>
      <c r="F1373" t="s">
        <v>46</v>
      </c>
      <c r="G1373" t="s">
        <v>3768</v>
      </c>
      <c r="H1373" t="s">
        <v>3769</v>
      </c>
      <c r="I1373" t="s">
        <v>98</v>
      </c>
      <c r="J1373" t="s">
        <v>23</v>
      </c>
      <c r="K1373" t="s">
        <v>3217</v>
      </c>
      <c r="L1373" t="s">
        <v>2738</v>
      </c>
      <c r="M1373">
        <v>20735</v>
      </c>
      <c r="N1373" t="s">
        <v>144</v>
      </c>
      <c r="O1373" t="s">
        <v>3770</v>
      </c>
      <c r="P1373" t="s">
        <v>67</v>
      </c>
      <c r="Q1373" t="s">
        <v>157</v>
      </c>
      <c r="R1373" t="s">
        <v>3771</v>
      </c>
      <c r="S1373">
        <v>49.08</v>
      </c>
      <c r="T1373" s="3"/>
    </row>
    <row r="1374" spans="1:20" x14ac:dyDescent="0.3">
      <c r="A1374">
        <v>1373</v>
      </c>
      <c r="B1374" t="s">
        <v>3772</v>
      </c>
      <c r="C1374">
        <f t="shared" si="21"/>
        <v>14</v>
      </c>
      <c r="D1374" s="1">
        <v>42095</v>
      </c>
      <c r="E1374" s="1">
        <v>42100</v>
      </c>
      <c r="F1374" t="s">
        <v>19</v>
      </c>
      <c r="G1374" t="s">
        <v>286</v>
      </c>
      <c r="H1374" t="s">
        <v>287</v>
      </c>
      <c r="I1374" t="s">
        <v>22</v>
      </c>
      <c r="J1374" t="s">
        <v>23</v>
      </c>
      <c r="K1374" t="s">
        <v>2106</v>
      </c>
      <c r="L1374" t="s">
        <v>39</v>
      </c>
      <c r="M1374">
        <v>94591</v>
      </c>
      <c r="N1374" t="s">
        <v>40</v>
      </c>
      <c r="O1374" t="s">
        <v>2254</v>
      </c>
      <c r="P1374" t="s">
        <v>42</v>
      </c>
      <c r="Q1374" t="s">
        <v>43</v>
      </c>
      <c r="R1374" t="s">
        <v>2255</v>
      </c>
      <c r="S1374">
        <v>29.6</v>
      </c>
      <c r="T1374" s="3"/>
    </row>
    <row r="1375" spans="1:20" x14ac:dyDescent="0.3">
      <c r="A1375">
        <v>1374</v>
      </c>
      <c r="B1375" t="s">
        <v>3772</v>
      </c>
      <c r="C1375">
        <f t="shared" si="21"/>
        <v>14</v>
      </c>
      <c r="D1375" s="1">
        <v>42095</v>
      </c>
      <c r="E1375" s="1">
        <v>42100</v>
      </c>
      <c r="F1375" t="s">
        <v>19</v>
      </c>
      <c r="G1375" t="s">
        <v>286</v>
      </c>
      <c r="H1375" t="s">
        <v>287</v>
      </c>
      <c r="I1375" t="s">
        <v>22</v>
      </c>
      <c r="J1375" t="s">
        <v>23</v>
      </c>
      <c r="K1375" t="s">
        <v>2106</v>
      </c>
      <c r="L1375" t="s">
        <v>39</v>
      </c>
      <c r="M1375">
        <v>94591</v>
      </c>
      <c r="N1375" t="s">
        <v>40</v>
      </c>
      <c r="O1375" t="s">
        <v>3773</v>
      </c>
      <c r="P1375" t="s">
        <v>42</v>
      </c>
      <c r="Q1375" t="s">
        <v>71</v>
      </c>
      <c r="R1375" t="s">
        <v>3774</v>
      </c>
      <c r="S1375">
        <v>17.088000000000001</v>
      </c>
      <c r="T1375" s="3"/>
    </row>
    <row r="1376" spans="1:20" x14ac:dyDescent="0.3">
      <c r="A1376">
        <v>1375</v>
      </c>
      <c r="B1376" t="s">
        <v>3775</v>
      </c>
      <c r="C1376">
        <f t="shared" si="21"/>
        <v>38</v>
      </c>
      <c r="D1376" s="1">
        <v>42627</v>
      </c>
      <c r="E1376" s="1">
        <v>42632</v>
      </c>
      <c r="F1376" t="s">
        <v>46</v>
      </c>
      <c r="G1376" t="s">
        <v>2053</v>
      </c>
      <c r="H1376" t="s">
        <v>2054</v>
      </c>
      <c r="I1376" t="s">
        <v>22</v>
      </c>
      <c r="J1376" t="s">
        <v>23</v>
      </c>
      <c r="K1376" t="s">
        <v>3776</v>
      </c>
      <c r="L1376" t="s">
        <v>117</v>
      </c>
      <c r="M1376">
        <v>84604</v>
      </c>
      <c r="N1376" t="s">
        <v>40</v>
      </c>
      <c r="O1376" t="s">
        <v>3777</v>
      </c>
      <c r="P1376" t="s">
        <v>28</v>
      </c>
      <c r="Q1376" t="s">
        <v>52</v>
      </c>
      <c r="R1376" t="s">
        <v>3778</v>
      </c>
      <c r="S1376">
        <v>912.75</v>
      </c>
      <c r="T1376" s="3"/>
    </row>
    <row r="1377" spans="1:20" x14ac:dyDescent="0.3">
      <c r="A1377">
        <v>1376</v>
      </c>
      <c r="B1377" t="s">
        <v>3779</v>
      </c>
      <c r="C1377">
        <f t="shared" si="21"/>
        <v>32</v>
      </c>
      <c r="D1377" s="1">
        <v>42220</v>
      </c>
      <c r="E1377" s="1">
        <v>42225</v>
      </c>
      <c r="F1377" t="s">
        <v>19</v>
      </c>
      <c r="G1377" t="s">
        <v>886</v>
      </c>
      <c r="H1377" t="s">
        <v>887</v>
      </c>
      <c r="I1377" t="s">
        <v>22</v>
      </c>
      <c r="J1377" t="s">
        <v>23</v>
      </c>
      <c r="K1377" t="s">
        <v>3780</v>
      </c>
      <c r="L1377" t="s">
        <v>117</v>
      </c>
      <c r="M1377">
        <v>84062</v>
      </c>
      <c r="N1377" t="s">
        <v>40</v>
      </c>
      <c r="O1377" t="s">
        <v>3781</v>
      </c>
      <c r="P1377" t="s">
        <v>42</v>
      </c>
      <c r="Q1377" t="s">
        <v>74</v>
      </c>
      <c r="R1377" t="s">
        <v>3782</v>
      </c>
      <c r="S1377">
        <v>1089.75</v>
      </c>
      <c r="T1377" s="3"/>
    </row>
    <row r="1378" spans="1:20" x14ac:dyDescent="0.3">
      <c r="A1378">
        <v>1377</v>
      </c>
      <c r="B1378" t="s">
        <v>3779</v>
      </c>
      <c r="C1378">
        <f t="shared" si="21"/>
        <v>32</v>
      </c>
      <c r="D1378" s="1">
        <v>42220</v>
      </c>
      <c r="E1378" s="1">
        <v>42225</v>
      </c>
      <c r="F1378" t="s">
        <v>19</v>
      </c>
      <c r="G1378" t="s">
        <v>886</v>
      </c>
      <c r="H1378" t="s">
        <v>887</v>
      </c>
      <c r="I1378" t="s">
        <v>22</v>
      </c>
      <c r="J1378" t="s">
        <v>23</v>
      </c>
      <c r="K1378" t="s">
        <v>3780</v>
      </c>
      <c r="L1378" t="s">
        <v>117</v>
      </c>
      <c r="M1378">
        <v>84062</v>
      </c>
      <c r="N1378" t="s">
        <v>40</v>
      </c>
      <c r="O1378" t="s">
        <v>3783</v>
      </c>
      <c r="P1378" t="s">
        <v>42</v>
      </c>
      <c r="Q1378" t="s">
        <v>86</v>
      </c>
      <c r="R1378" t="s">
        <v>3784</v>
      </c>
      <c r="S1378">
        <v>447.84</v>
      </c>
      <c r="T1378" s="3"/>
    </row>
    <row r="1379" spans="1:20" x14ac:dyDescent="0.3">
      <c r="A1379">
        <v>1378</v>
      </c>
      <c r="B1379" t="s">
        <v>3779</v>
      </c>
      <c r="C1379">
        <f t="shared" si="21"/>
        <v>32</v>
      </c>
      <c r="D1379" s="1">
        <v>42220</v>
      </c>
      <c r="E1379" s="1">
        <v>42225</v>
      </c>
      <c r="F1379" t="s">
        <v>19</v>
      </c>
      <c r="G1379" t="s">
        <v>886</v>
      </c>
      <c r="H1379" t="s">
        <v>887</v>
      </c>
      <c r="I1379" t="s">
        <v>22</v>
      </c>
      <c r="J1379" t="s">
        <v>23</v>
      </c>
      <c r="K1379" t="s">
        <v>3780</v>
      </c>
      <c r="L1379" t="s">
        <v>117</v>
      </c>
      <c r="M1379">
        <v>84062</v>
      </c>
      <c r="N1379" t="s">
        <v>40</v>
      </c>
      <c r="O1379" t="s">
        <v>3785</v>
      </c>
      <c r="P1379" t="s">
        <v>42</v>
      </c>
      <c r="Q1379" t="s">
        <v>64</v>
      </c>
      <c r="R1379" t="s">
        <v>3786</v>
      </c>
      <c r="S1379">
        <v>16.399999999999999</v>
      </c>
      <c r="T1379" s="3"/>
    </row>
    <row r="1380" spans="1:20" x14ac:dyDescent="0.3">
      <c r="A1380">
        <v>1379</v>
      </c>
      <c r="B1380" t="s">
        <v>3779</v>
      </c>
      <c r="C1380">
        <f t="shared" si="21"/>
        <v>32</v>
      </c>
      <c r="D1380" s="1">
        <v>42220</v>
      </c>
      <c r="E1380" s="1">
        <v>42225</v>
      </c>
      <c r="F1380" t="s">
        <v>19</v>
      </c>
      <c r="G1380" t="s">
        <v>886</v>
      </c>
      <c r="H1380" t="s">
        <v>887</v>
      </c>
      <c r="I1380" t="s">
        <v>22</v>
      </c>
      <c r="J1380" t="s">
        <v>23</v>
      </c>
      <c r="K1380" t="s">
        <v>3780</v>
      </c>
      <c r="L1380" t="s">
        <v>117</v>
      </c>
      <c r="M1380">
        <v>84062</v>
      </c>
      <c r="N1380" t="s">
        <v>40</v>
      </c>
      <c r="O1380" t="s">
        <v>3787</v>
      </c>
      <c r="P1380" t="s">
        <v>67</v>
      </c>
      <c r="Q1380" t="s">
        <v>68</v>
      </c>
      <c r="R1380" t="s">
        <v>3788</v>
      </c>
      <c r="S1380">
        <v>399.96</v>
      </c>
      <c r="T1380" s="3"/>
    </row>
    <row r="1381" spans="1:20" x14ac:dyDescent="0.3">
      <c r="A1381">
        <v>1380</v>
      </c>
      <c r="B1381" t="s">
        <v>3779</v>
      </c>
      <c r="C1381">
        <f t="shared" si="21"/>
        <v>32</v>
      </c>
      <c r="D1381" s="1">
        <v>42220</v>
      </c>
      <c r="E1381" s="1">
        <v>42225</v>
      </c>
      <c r="F1381" t="s">
        <v>19</v>
      </c>
      <c r="G1381" t="s">
        <v>886</v>
      </c>
      <c r="H1381" t="s">
        <v>887</v>
      </c>
      <c r="I1381" t="s">
        <v>22</v>
      </c>
      <c r="J1381" t="s">
        <v>23</v>
      </c>
      <c r="K1381" t="s">
        <v>3780</v>
      </c>
      <c r="L1381" t="s">
        <v>117</v>
      </c>
      <c r="M1381">
        <v>84062</v>
      </c>
      <c r="N1381" t="s">
        <v>40</v>
      </c>
      <c r="O1381" t="s">
        <v>3789</v>
      </c>
      <c r="P1381" t="s">
        <v>42</v>
      </c>
      <c r="Q1381" t="s">
        <v>55</v>
      </c>
      <c r="R1381" t="s">
        <v>3790</v>
      </c>
      <c r="S1381">
        <v>158.9</v>
      </c>
      <c r="T1381" s="3"/>
    </row>
    <row r="1382" spans="1:20" x14ac:dyDescent="0.3">
      <c r="A1382">
        <v>1381</v>
      </c>
      <c r="B1382" t="s">
        <v>3779</v>
      </c>
      <c r="C1382">
        <f t="shared" si="21"/>
        <v>32</v>
      </c>
      <c r="D1382" s="1">
        <v>42220</v>
      </c>
      <c r="E1382" s="1">
        <v>42225</v>
      </c>
      <c r="F1382" t="s">
        <v>19</v>
      </c>
      <c r="G1382" t="s">
        <v>886</v>
      </c>
      <c r="H1382" t="s">
        <v>887</v>
      </c>
      <c r="I1382" t="s">
        <v>22</v>
      </c>
      <c r="J1382" t="s">
        <v>23</v>
      </c>
      <c r="K1382" t="s">
        <v>3780</v>
      </c>
      <c r="L1382" t="s">
        <v>117</v>
      </c>
      <c r="M1382">
        <v>84062</v>
      </c>
      <c r="N1382" t="s">
        <v>40</v>
      </c>
      <c r="O1382" t="s">
        <v>410</v>
      </c>
      <c r="P1382" t="s">
        <v>42</v>
      </c>
      <c r="Q1382" t="s">
        <v>71</v>
      </c>
      <c r="R1382" t="s">
        <v>411</v>
      </c>
      <c r="S1382">
        <v>13.183999999999999</v>
      </c>
      <c r="T1382" s="3"/>
    </row>
    <row r="1383" spans="1:20" x14ac:dyDescent="0.3">
      <c r="A1383">
        <v>1382</v>
      </c>
      <c r="B1383" t="s">
        <v>3791</v>
      </c>
      <c r="C1383">
        <f t="shared" si="21"/>
        <v>36</v>
      </c>
      <c r="D1383" s="1">
        <v>42981</v>
      </c>
      <c r="E1383" s="1">
        <v>42987</v>
      </c>
      <c r="F1383" t="s">
        <v>46</v>
      </c>
      <c r="G1383" t="s">
        <v>3792</v>
      </c>
      <c r="H1383" t="s">
        <v>3793</v>
      </c>
      <c r="I1383" t="s">
        <v>98</v>
      </c>
      <c r="J1383" t="s">
        <v>23</v>
      </c>
      <c r="K1383" t="s">
        <v>452</v>
      </c>
      <c r="L1383" t="s">
        <v>207</v>
      </c>
      <c r="M1383">
        <v>60505</v>
      </c>
      <c r="N1383" t="s">
        <v>101</v>
      </c>
      <c r="O1383" t="s">
        <v>2264</v>
      </c>
      <c r="P1383" t="s">
        <v>28</v>
      </c>
      <c r="Q1383" t="s">
        <v>61</v>
      </c>
      <c r="R1383" t="s">
        <v>2265</v>
      </c>
      <c r="S1383">
        <v>83.951999999999998</v>
      </c>
      <c r="T1383" s="3"/>
    </row>
    <row r="1384" spans="1:20" x14ac:dyDescent="0.3">
      <c r="A1384">
        <v>1383</v>
      </c>
      <c r="B1384" t="s">
        <v>3794</v>
      </c>
      <c r="C1384">
        <f t="shared" si="21"/>
        <v>6</v>
      </c>
      <c r="D1384" s="1">
        <v>42771</v>
      </c>
      <c r="E1384" s="1">
        <v>42771</v>
      </c>
      <c r="F1384" t="s">
        <v>1289</v>
      </c>
      <c r="G1384" t="s">
        <v>3795</v>
      </c>
      <c r="H1384" t="s">
        <v>3796</v>
      </c>
      <c r="I1384" t="s">
        <v>98</v>
      </c>
      <c r="J1384" t="s">
        <v>23</v>
      </c>
      <c r="K1384" t="s">
        <v>3797</v>
      </c>
      <c r="L1384" t="s">
        <v>1271</v>
      </c>
      <c r="M1384">
        <v>30080</v>
      </c>
      <c r="N1384" t="s">
        <v>26</v>
      </c>
      <c r="O1384" t="s">
        <v>3398</v>
      </c>
      <c r="P1384" t="s">
        <v>42</v>
      </c>
      <c r="Q1384" t="s">
        <v>55</v>
      </c>
      <c r="R1384" t="s">
        <v>3399</v>
      </c>
      <c r="S1384">
        <v>80.98</v>
      </c>
      <c r="T1384" s="3"/>
    </row>
    <row r="1385" spans="1:20" x14ac:dyDescent="0.3">
      <c r="A1385">
        <v>1384</v>
      </c>
      <c r="B1385" t="s">
        <v>3794</v>
      </c>
      <c r="C1385">
        <f t="shared" si="21"/>
        <v>6</v>
      </c>
      <c r="D1385" s="1">
        <v>42771</v>
      </c>
      <c r="E1385" s="1">
        <v>42771</v>
      </c>
      <c r="F1385" t="s">
        <v>1289</v>
      </c>
      <c r="G1385" t="s">
        <v>3795</v>
      </c>
      <c r="H1385" t="s">
        <v>3796</v>
      </c>
      <c r="I1385" t="s">
        <v>98</v>
      </c>
      <c r="J1385" t="s">
        <v>23</v>
      </c>
      <c r="K1385" t="s">
        <v>3797</v>
      </c>
      <c r="L1385" t="s">
        <v>1271</v>
      </c>
      <c r="M1385">
        <v>30080</v>
      </c>
      <c r="N1385" t="s">
        <v>26</v>
      </c>
      <c r="O1385" t="s">
        <v>3798</v>
      </c>
      <c r="P1385" t="s">
        <v>42</v>
      </c>
      <c r="Q1385" t="s">
        <v>86</v>
      </c>
      <c r="R1385" t="s">
        <v>3799</v>
      </c>
      <c r="S1385">
        <v>348.84</v>
      </c>
      <c r="T1385" s="3"/>
    </row>
    <row r="1386" spans="1:20" x14ac:dyDescent="0.3">
      <c r="A1386">
        <v>1385</v>
      </c>
      <c r="B1386" t="s">
        <v>3794</v>
      </c>
      <c r="C1386">
        <f t="shared" si="21"/>
        <v>6</v>
      </c>
      <c r="D1386" s="1">
        <v>42771</v>
      </c>
      <c r="E1386" s="1">
        <v>42771</v>
      </c>
      <c r="F1386" t="s">
        <v>1289</v>
      </c>
      <c r="G1386" t="s">
        <v>3795</v>
      </c>
      <c r="H1386" t="s">
        <v>3796</v>
      </c>
      <c r="I1386" t="s">
        <v>98</v>
      </c>
      <c r="J1386" t="s">
        <v>23</v>
      </c>
      <c r="K1386" t="s">
        <v>3797</v>
      </c>
      <c r="L1386" t="s">
        <v>1271</v>
      </c>
      <c r="M1386">
        <v>30080</v>
      </c>
      <c r="N1386" t="s">
        <v>26</v>
      </c>
      <c r="O1386" t="s">
        <v>3800</v>
      </c>
      <c r="P1386" t="s">
        <v>42</v>
      </c>
      <c r="Q1386" t="s">
        <v>265</v>
      </c>
      <c r="R1386" t="s">
        <v>3801</v>
      </c>
      <c r="S1386">
        <v>9.4499999999999993</v>
      </c>
      <c r="T1386" s="3"/>
    </row>
    <row r="1387" spans="1:20" x14ac:dyDescent="0.3">
      <c r="A1387">
        <v>1386</v>
      </c>
      <c r="B1387" t="s">
        <v>3794</v>
      </c>
      <c r="C1387">
        <f t="shared" si="21"/>
        <v>6</v>
      </c>
      <c r="D1387" s="1">
        <v>42771</v>
      </c>
      <c r="E1387" s="1">
        <v>42771</v>
      </c>
      <c r="F1387" t="s">
        <v>1289</v>
      </c>
      <c r="G1387" t="s">
        <v>3795</v>
      </c>
      <c r="H1387" t="s">
        <v>3796</v>
      </c>
      <c r="I1387" t="s">
        <v>98</v>
      </c>
      <c r="J1387" t="s">
        <v>23</v>
      </c>
      <c r="K1387" t="s">
        <v>3797</v>
      </c>
      <c r="L1387" t="s">
        <v>1271</v>
      </c>
      <c r="M1387">
        <v>30080</v>
      </c>
      <c r="N1387" t="s">
        <v>26</v>
      </c>
      <c r="O1387" t="s">
        <v>1081</v>
      </c>
      <c r="P1387" t="s">
        <v>28</v>
      </c>
      <c r="Q1387" t="s">
        <v>61</v>
      </c>
      <c r="R1387" t="s">
        <v>3802</v>
      </c>
      <c r="S1387">
        <v>18.84</v>
      </c>
      <c r="T1387" s="3"/>
    </row>
    <row r="1388" spans="1:20" x14ac:dyDescent="0.3">
      <c r="A1388">
        <v>1387</v>
      </c>
      <c r="B1388" t="s">
        <v>3794</v>
      </c>
      <c r="C1388">
        <f t="shared" si="21"/>
        <v>6</v>
      </c>
      <c r="D1388" s="1">
        <v>42771</v>
      </c>
      <c r="E1388" s="1">
        <v>42771</v>
      </c>
      <c r="F1388" t="s">
        <v>1289</v>
      </c>
      <c r="G1388" t="s">
        <v>3795</v>
      </c>
      <c r="H1388" t="s">
        <v>3796</v>
      </c>
      <c r="I1388" t="s">
        <v>98</v>
      </c>
      <c r="J1388" t="s">
        <v>23</v>
      </c>
      <c r="K1388" t="s">
        <v>3797</v>
      </c>
      <c r="L1388" t="s">
        <v>1271</v>
      </c>
      <c r="M1388">
        <v>30080</v>
      </c>
      <c r="N1388" t="s">
        <v>26</v>
      </c>
      <c r="O1388" t="s">
        <v>2233</v>
      </c>
      <c r="P1388" t="s">
        <v>28</v>
      </c>
      <c r="Q1388" t="s">
        <v>29</v>
      </c>
      <c r="R1388" t="s">
        <v>2234</v>
      </c>
      <c r="S1388">
        <v>239.98</v>
      </c>
      <c r="T1388" s="3"/>
    </row>
    <row r="1389" spans="1:20" x14ac:dyDescent="0.3">
      <c r="A1389">
        <v>1388</v>
      </c>
      <c r="B1389" t="s">
        <v>3794</v>
      </c>
      <c r="C1389">
        <f t="shared" si="21"/>
        <v>6</v>
      </c>
      <c r="D1389" s="1">
        <v>42771</v>
      </c>
      <c r="E1389" s="1">
        <v>42771</v>
      </c>
      <c r="F1389" t="s">
        <v>1289</v>
      </c>
      <c r="G1389" t="s">
        <v>3795</v>
      </c>
      <c r="H1389" t="s">
        <v>3796</v>
      </c>
      <c r="I1389" t="s">
        <v>98</v>
      </c>
      <c r="J1389" t="s">
        <v>23</v>
      </c>
      <c r="K1389" t="s">
        <v>3797</v>
      </c>
      <c r="L1389" t="s">
        <v>1271</v>
      </c>
      <c r="M1389">
        <v>30080</v>
      </c>
      <c r="N1389" t="s">
        <v>26</v>
      </c>
      <c r="O1389" t="s">
        <v>3803</v>
      </c>
      <c r="P1389" t="s">
        <v>42</v>
      </c>
      <c r="Q1389" t="s">
        <v>169</v>
      </c>
      <c r="R1389" t="s">
        <v>3804</v>
      </c>
      <c r="S1389">
        <v>167.96</v>
      </c>
      <c r="T1389" s="3"/>
    </row>
    <row r="1390" spans="1:20" x14ac:dyDescent="0.3">
      <c r="A1390">
        <v>1389</v>
      </c>
      <c r="B1390" t="s">
        <v>3794</v>
      </c>
      <c r="C1390">
        <f t="shared" si="21"/>
        <v>6</v>
      </c>
      <c r="D1390" s="1">
        <v>42771</v>
      </c>
      <c r="E1390" s="1">
        <v>42771</v>
      </c>
      <c r="F1390" t="s">
        <v>1289</v>
      </c>
      <c r="G1390" t="s">
        <v>3795</v>
      </c>
      <c r="H1390" t="s">
        <v>3796</v>
      </c>
      <c r="I1390" t="s">
        <v>98</v>
      </c>
      <c r="J1390" t="s">
        <v>23</v>
      </c>
      <c r="K1390" t="s">
        <v>3797</v>
      </c>
      <c r="L1390" t="s">
        <v>1271</v>
      </c>
      <c r="M1390">
        <v>30080</v>
      </c>
      <c r="N1390" t="s">
        <v>26</v>
      </c>
      <c r="O1390" t="s">
        <v>610</v>
      </c>
      <c r="P1390" t="s">
        <v>67</v>
      </c>
      <c r="Q1390" t="s">
        <v>68</v>
      </c>
      <c r="R1390" t="s">
        <v>611</v>
      </c>
      <c r="S1390">
        <v>104.85</v>
      </c>
      <c r="T1390" s="3"/>
    </row>
    <row r="1391" spans="1:20" x14ac:dyDescent="0.3">
      <c r="A1391">
        <v>1390</v>
      </c>
      <c r="B1391" t="s">
        <v>3794</v>
      </c>
      <c r="C1391">
        <f t="shared" si="21"/>
        <v>6</v>
      </c>
      <c r="D1391" s="1">
        <v>42771</v>
      </c>
      <c r="E1391" s="1">
        <v>42771</v>
      </c>
      <c r="F1391" t="s">
        <v>1289</v>
      </c>
      <c r="G1391" t="s">
        <v>3795</v>
      </c>
      <c r="H1391" t="s">
        <v>3796</v>
      </c>
      <c r="I1391" t="s">
        <v>98</v>
      </c>
      <c r="J1391" t="s">
        <v>23</v>
      </c>
      <c r="K1391" t="s">
        <v>3797</v>
      </c>
      <c r="L1391" t="s">
        <v>1271</v>
      </c>
      <c r="M1391">
        <v>30080</v>
      </c>
      <c r="N1391" t="s">
        <v>26</v>
      </c>
      <c r="O1391" t="s">
        <v>1190</v>
      </c>
      <c r="P1391" t="s">
        <v>67</v>
      </c>
      <c r="Q1391" t="s">
        <v>68</v>
      </c>
      <c r="R1391" t="s">
        <v>1191</v>
      </c>
      <c r="S1391">
        <v>484.83</v>
      </c>
      <c r="T1391" s="3"/>
    </row>
    <row r="1392" spans="1:20" x14ac:dyDescent="0.3">
      <c r="A1392">
        <v>1391</v>
      </c>
      <c r="B1392" t="s">
        <v>3794</v>
      </c>
      <c r="C1392">
        <f t="shared" si="21"/>
        <v>6</v>
      </c>
      <c r="D1392" s="1">
        <v>42771</v>
      </c>
      <c r="E1392" s="1">
        <v>42771</v>
      </c>
      <c r="F1392" t="s">
        <v>1289</v>
      </c>
      <c r="G1392" t="s">
        <v>3795</v>
      </c>
      <c r="H1392" t="s">
        <v>3796</v>
      </c>
      <c r="I1392" t="s">
        <v>98</v>
      </c>
      <c r="J1392" t="s">
        <v>23</v>
      </c>
      <c r="K1392" t="s">
        <v>3797</v>
      </c>
      <c r="L1392" t="s">
        <v>1271</v>
      </c>
      <c r="M1392">
        <v>30080</v>
      </c>
      <c r="N1392" t="s">
        <v>26</v>
      </c>
      <c r="O1392" t="s">
        <v>1731</v>
      </c>
      <c r="P1392" t="s">
        <v>42</v>
      </c>
      <c r="Q1392" t="s">
        <v>86</v>
      </c>
      <c r="R1392" t="s">
        <v>1732</v>
      </c>
      <c r="S1392">
        <v>122.97</v>
      </c>
      <c r="T1392" s="3"/>
    </row>
    <row r="1393" spans="1:20" x14ac:dyDescent="0.3">
      <c r="A1393">
        <v>1392</v>
      </c>
      <c r="B1393" t="s">
        <v>3794</v>
      </c>
      <c r="C1393">
        <f t="shared" si="21"/>
        <v>6</v>
      </c>
      <c r="D1393" s="1">
        <v>42771</v>
      </c>
      <c r="E1393" s="1">
        <v>42771</v>
      </c>
      <c r="F1393" t="s">
        <v>1289</v>
      </c>
      <c r="G1393" t="s">
        <v>3795</v>
      </c>
      <c r="H1393" t="s">
        <v>3796</v>
      </c>
      <c r="I1393" t="s">
        <v>98</v>
      </c>
      <c r="J1393" t="s">
        <v>23</v>
      </c>
      <c r="K1393" t="s">
        <v>3797</v>
      </c>
      <c r="L1393" t="s">
        <v>1271</v>
      </c>
      <c r="M1393">
        <v>30080</v>
      </c>
      <c r="N1393" t="s">
        <v>26</v>
      </c>
      <c r="O1393" t="s">
        <v>959</v>
      </c>
      <c r="P1393" t="s">
        <v>42</v>
      </c>
      <c r="Q1393" t="s">
        <v>55</v>
      </c>
      <c r="R1393" t="s">
        <v>960</v>
      </c>
      <c r="S1393">
        <v>154.44</v>
      </c>
      <c r="T1393" s="3"/>
    </row>
    <row r="1394" spans="1:20" x14ac:dyDescent="0.3">
      <c r="A1394">
        <v>1393</v>
      </c>
      <c r="B1394" t="s">
        <v>3794</v>
      </c>
      <c r="C1394">
        <f t="shared" si="21"/>
        <v>6</v>
      </c>
      <c r="D1394" s="1">
        <v>42771</v>
      </c>
      <c r="E1394" s="1">
        <v>42771</v>
      </c>
      <c r="F1394" t="s">
        <v>1289</v>
      </c>
      <c r="G1394" t="s">
        <v>3795</v>
      </c>
      <c r="H1394" t="s">
        <v>3796</v>
      </c>
      <c r="I1394" t="s">
        <v>98</v>
      </c>
      <c r="J1394" t="s">
        <v>23</v>
      </c>
      <c r="K1394" t="s">
        <v>3797</v>
      </c>
      <c r="L1394" t="s">
        <v>1271</v>
      </c>
      <c r="M1394">
        <v>30080</v>
      </c>
      <c r="N1394" t="s">
        <v>26</v>
      </c>
      <c r="O1394" t="s">
        <v>292</v>
      </c>
      <c r="P1394" t="s">
        <v>42</v>
      </c>
      <c r="Q1394" t="s">
        <v>86</v>
      </c>
      <c r="R1394" t="s">
        <v>293</v>
      </c>
      <c r="S1394">
        <v>342.37</v>
      </c>
      <c r="T1394" s="3"/>
    </row>
    <row r="1395" spans="1:20" x14ac:dyDescent="0.3">
      <c r="A1395">
        <v>1394</v>
      </c>
      <c r="B1395" t="s">
        <v>3805</v>
      </c>
      <c r="C1395">
        <f t="shared" si="21"/>
        <v>27</v>
      </c>
      <c r="D1395" s="1">
        <v>43284</v>
      </c>
      <c r="E1395" s="1">
        <v>43285</v>
      </c>
      <c r="F1395" t="s">
        <v>184</v>
      </c>
      <c r="G1395" t="s">
        <v>3806</v>
      </c>
      <c r="H1395" t="s">
        <v>3807</v>
      </c>
      <c r="I1395" t="s">
        <v>37</v>
      </c>
      <c r="J1395" t="s">
        <v>23</v>
      </c>
      <c r="K1395" t="s">
        <v>2222</v>
      </c>
      <c r="L1395" t="s">
        <v>84</v>
      </c>
      <c r="M1395">
        <v>27217</v>
      </c>
      <c r="N1395" t="s">
        <v>26</v>
      </c>
      <c r="O1395" t="s">
        <v>768</v>
      </c>
      <c r="P1395" t="s">
        <v>42</v>
      </c>
      <c r="Q1395" t="s">
        <v>64</v>
      </c>
      <c r="R1395" t="s">
        <v>769</v>
      </c>
      <c r="S1395">
        <v>9.5519999999999996</v>
      </c>
      <c r="T1395" s="3"/>
    </row>
    <row r="1396" spans="1:20" x14ac:dyDescent="0.3">
      <c r="A1396">
        <v>1395</v>
      </c>
      <c r="B1396" t="s">
        <v>3808</v>
      </c>
      <c r="C1396">
        <f t="shared" si="21"/>
        <v>41</v>
      </c>
      <c r="D1396" s="1">
        <v>43382</v>
      </c>
      <c r="E1396" s="1">
        <v>43387</v>
      </c>
      <c r="F1396" t="s">
        <v>46</v>
      </c>
      <c r="G1396" t="s">
        <v>2634</v>
      </c>
      <c r="H1396" t="s">
        <v>2635</v>
      </c>
      <c r="I1396" t="s">
        <v>37</v>
      </c>
      <c r="J1396" t="s">
        <v>23</v>
      </c>
      <c r="K1396" t="s">
        <v>452</v>
      </c>
      <c r="L1396" t="s">
        <v>207</v>
      </c>
      <c r="M1396">
        <v>60505</v>
      </c>
      <c r="N1396" t="s">
        <v>101</v>
      </c>
      <c r="O1396" t="s">
        <v>3809</v>
      </c>
      <c r="P1396" t="s">
        <v>28</v>
      </c>
      <c r="Q1396" t="s">
        <v>52</v>
      </c>
      <c r="R1396" t="s">
        <v>3810</v>
      </c>
      <c r="S1396">
        <v>652.45000000000005</v>
      </c>
      <c r="T1396" s="3"/>
    </row>
    <row r="1397" spans="1:20" x14ac:dyDescent="0.3">
      <c r="A1397">
        <v>1396</v>
      </c>
      <c r="B1397" t="s">
        <v>3808</v>
      </c>
      <c r="C1397">
        <f t="shared" si="21"/>
        <v>41</v>
      </c>
      <c r="D1397" s="1">
        <v>43382</v>
      </c>
      <c r="E1397" s="1">
        <v>43387</v>
      </c>
      <c r="F1397" t="s">
        <v>46</v>
      </c>
      <c r="G1397" t="s">
        <v>2634</v>
      </c>
      <c r="H1397" t="s">
        <v>2635</v>
      </c>
      <c r="I1397" t="s">
        <v>37</v>
      </c>
      <c r="J1397" t="s">
        <v>23</v>
      </c>
      <c r="K1397" t="s">
        <v>452</v>
      </c>
      <c r="L1397" t="s">
        <v>207</v>
      </c>
      <c r="M1397">
        <v>60505</v>
      </c>
      <c r="N1397" t="s">
        <v>101</v>
      </c>
      <c r="O1397" t="s">
        <v>3811</v>
      </c>
      <c r="P1397" t="s">
        <v>28</v>
      </c>
      <c r="Q1397" t="s">
        <v>52</v>
      </c>
      <c r="R1397" t="s">
        <v>3812</v>
      </c>
      <c r="S1397">
        <v>66.644999999999996</v>
      </c>
      <c r="T1397" s="3"/>
    </row>
    <row r="1398" spans="1:20" x14ac:dyDescent="0.3">
      <c r="A1398">
        <v>1397</v>
      </c>
      <c r="B1398" t="s">
        <v>3813</v>
      </c>
      <c r="C1398">
        <f t="shared" si="21"/>
        <v>47</v>
      </c>
      <c r="D1398" s="1">
        <v>43063</v>
      </c>
      <c r="E1398" s="1">
        <v>43065</v>
      </c>
      <c r="F1398" t="s">
        <v>184</v>
      </c>
      <c r="G1398" t="s">
        <v>3306</v>
      </c>
      <c r="H1398" t="s">
        <v>3307</v>
      </c>
      <c r="I1398" t="s">
        <v>22</v>
      </c>
      <c r="J1398" t="s">
        <v>23</v>
      </c>
      <c r="K1398" t="s">
        <v>262</v>
      </c>
      <c r="L1398" t="s">
        <v>263</v>
      </c>
      <c r="M1398">
        <v>10035</v>
      </c>
      <c r="N1398" t="s">
        <v>144</v>
      </c>
      <c r="O1398" t="s">
        <v>3814</v>
      </c>
      <c r="P1398" t="s">
        <v>42</v>
      </c>
      <c r="Q1398" t="s">
        <v>71</v>
      </c>
      <c r="R1398" t="s">
        <v>3815</v>
      </c>
      <c r="S1398">
        <v>17.216000000000001</v>
      </c>
      <c r="T1398" s="3"/>
    </row>
    <row r="1399" spans="1:20" x14ac:dyDescent="0.3">
      <c r="A1399">
        <v>1398</v>
      </c>
      <c r="B1399" t="s">
        <v>3813</v>
      </c>
      <c r="C1399">
        <f t="shared" si="21"/>
        <v>47</v>
      </c>
      <c r="D1399" s="1">
        <v>43063</v>
      </c>
      <c r="E1399" s="1">
        <v>43065</v>
      </c>
      <c r="F1399" t="s">
        <v>184</v>
      </c>
      <c r="G1399" t="s">
        <v>3306</v>
      </c>
      <c r="H1399" t="s">
        <v>3307</v>
      </c>
      <c r="I1399" t="s">
        <v>22</v>
      </c>
      <c r="J1399" t="s">
        <v>23</v>
      </c>
      <c r="K1399" t="s">
        <v>262</v>
      </c>
      <c r="L1399" t="s">
        <v>263</v>
      </c>
      <c r="M1399">
        <v>10035</v>
      </c>
      <c r="N1399" t="s">
        <v>144</v>
      </c>
      <c r="O1399" t="s">
        <v>2373</v>
      </c>
      <c r="P1399" t="s">
        <v>42</v>
      </c>
      <c r="Q1399" t="s">
        <v>86</v>
      </c>
      <c r="R1399" t="s">
        <v>2374</v>
      </c>
      <c r="S1399">
        <v>11.56</v>
      </c>
      <c r="T1399" s="3"/>
    </row>
    <row r="1400" spans="1:20" x14ac:dyDescent="0.3">
      <c r="A1400">
        <v>1399</v>
      </c>
      <c r="B1400" t="s">
        <v>3813</v>
      </c>
      <c r="C1400">
        <f t="shared" si="21"/>
        <v>47</v>
      </c>
      <c r="D1400" s="1">
        <v>43063</v>
      </c>
      <c r="E1400" s="1">
        <v>43065</v>
      </c>
      <c r="F1400" t="s">
        <v>184</v>
      </c>
      <c r="G1400" t="s">
        <v>3306</v>
      </c>
      <c r="H1400" t="s">
        <v>3307</v>
      </c>
      <c r="I1400" t="s">
        <v>22</v>
      </c>
      <c r="J1400" t="s">
        <v>23</v>
      </c>
      <c r="K1400" t="s">
        <v>262</v>
      </c>
      <c r="L1400" t="s">
        <v>263</v>
      </c>
      <c r="M1400">
        <v>10035</v>
      </c>
      <c r="N1400" t="s">
        <v>144</v>
      </c>
      <c r="O1400" t="s">
        <v>751</v>
      </c>
      <c r="P1400" t="s">
        <v>67</v>
      </c>
      <c r="Q1400" t="s">
        <v>157</v>
      </c>
      <c r="R1400" t="s">
        <v>752</v>
      </c>
      <c r="S1400">
        <v>88.4</v>
      </c>
      <c r="T1400" s="3"/>
    </row>
    <row r="1401" spans="1:20" x14ac:dyDescent="0.3">
      <c r="A1401">
        <v>1400</v>
      </c>
      <c r="B1401" t="s">
        <v>3813</v>
      </c>
      <c r="C1401">
        <f t="shared" si="21"/>
        <v>47</v>
      </c>
      <c r="D1401" s="1">
        <v>43063</v>
      </c>
      <c r="E1401" s="1">
        <v>43065</v>
      </c>
      <c r="F1401" t="s">
        <v>184</v>
      </c>
      <c r="G1401" t="s">
        <v>3306</v>
      </c>
      <c r="H1401" t="s">
        <v>3307</v>
      </c>
      <c r="I1401" t="s">
        <v>22</v>
      </c>
      <c r="J1401" t="s">
        <v>23</v>
      </c>
      <c r="K1401" t="s">
        <v>262</v>
      </c>
      <c r="L1401" t="s">
        <v>263</v>
      </c>
      <c r="M1401">
        <v>10035</v>
      </c>
      <c r="N1401" t="s">
        <v>144</v>
      </c>
      <c r="O1401" t="s">
        <v>3816</v>
      </c>
      <c r="P1401" t="s">
        <v>42</v>
      </c>
      <c r="Q1401" t="s">
        <v>86</v>
      </c>
      <c r="R1401" t="s">
        <v>3817</v>
      </c>
      <c r="S1401">
        <v>6.48</v>
      </c>
      <c r="T1401" s="3"/>
    </row>
    <row r="1402" spans="1:20" x14ac:dyDescent="0.3">
      <c r="A1402">
        <v>1401</v>
      </c>
      <c r="B1402" t="s">
        <v>3818</v>
      </c>
      <c r="C1402">
        <f t="shared" si="21"/>
        <v>44</v>
      </c>
      <c r="D1402" s="1">
        <v>43040</v>
      </c>
      <c r="E1402" s="1">
        <v>43044</v>
      </c>
      <c r="F1402" t="s">
        <v>46</v>
      </c>
      <c r="G1402" t="s">
        <v>3819</v>
      </c>
      <c r="H1402" t="s">
        <v>3820</v>
      </c>
      <c r="I1402" t="s">
        <v>98</v>
      </c>
      <c r="J1402" t="s">
        <v>23</v>
      </c>
      <c r="K1402" t="s">
        <v>1977</v>
      </c>
      <c r="L1402" t="s">
        <v>315</v>
      </c>
      <c r="M1402">
        <v>24153</v>
      </c>
      <c r="N1402" t="s">
        <v>26</v>
      </c>
      <c r="O1402" t="s">
        <v>244</v>
      </c>
      <c r="P1402" t="s">
        <v>67</v>
      </c>
      <c r="Q1402" t="s">
        <v>68</v>
      </c>
      <c r="R1402" t="s">
        <v>245</v>
      </c>
      <c r="S1402">
        <v>21.8</v>
      </c>
      <c r="T1402" s="3"/>
    </row>
    <row r="1403" spans="1:20" x14ac:dyDescent="0.3">
      <c r="A1403">
        <v>1402</v>
      </c>
      <c r="B1403" t="s">
        <v>3818</v>
      </c>
      <c r="C1403">
        <f t="shared" si="21"/>
        <v>44</v>
      </c>
      <c r="D1403" s="1">
        <v>43040</v>
      </c>
      <c r="E1403" s="1">
        <v>43044</v>
      </c>
      <c r="F1403" t="s">
        <v>46</v>
      </c>
      <c r="G1403" t="s">
        <v>3819</v>
      </c>
      <c r="H1403" t="s">
        <v>3820</v>
      </c>
      <c r="I1403" t="s">
        <v>98</v>
      </c>
      <c r="J1403" t="s">
        <v>23</v>
      </c>
      <c r="K1403" t="s">
        <v>1977</v>
      </c>
      <c r="L1403" t="s">
        <v>315</v>
      </c>
      <c r="M1403">
        <v>24153</v>
      </c>
      <c r="N1403" t="s">
        <v>26</v>
      </c>
      <c r="O1403" t="s">
        <v>2159</v>
      </c>
      <c r="P1403" t="s">
        <v>42</v>
      </c>
      <c r="Q1403" t="s">
        <v>169</v>
      </c>
      <c r="R1403" t="s">
        <v>2160</v>
      </c>
      <c r="S1403">
        <v>251.79</v>
      </c>
      <c r="T1403" s="3"/>
    </row>
    <row r="1404" spans="1:20" x14ac:dyDescent="0.3">
      <c r="A1404">
        <v>1403</v>
      </c>
      <c r="B1404" t="s">
        <v>3821</v>
      </c>
      <c r="C1404">
        <f t="shared" si="21"/>
        <v>16</v>
      </c>
      <c r="D1404" s="1">
        <v>42844</v>
      </c>
      <c r="E1404" s="1">
        <v>42850</v>
      </c>
      <c r="F1404" t="s">
        <v>46</v>
      </c>
      <c r="G1404" t="s">
        <v>391</v>
      </c>
      <c r="H1404" t="s">
        <v>392</v>
      </c>
      <c r="I1404" t="s">
        <v>98</v>
      </c>
      <c r="J1404" t="s">
        <v>23</v>
      </c>
      <c r="K1404" t="s">
        <v>493</v>
      </c>
      <c r="L1404" t="s">
        <v>494</v>
      </c>
      <c r="M1404">
        <v>43229</v>
      </c>
      <c r="N1404" t="s">
        <v>144</v>
      </c>
      <c r="O1404" t="s">
        <v>3822</v>
      </c>
      <c r="P1404" t="s">
        <v>28</v>
      </c>
      <c r="Q1404" t="s">
        <v>52</v>
      </c>
      <c r="R1404" t="s">
        <v>3823</v>
      </c>
      <c r="S1404">
        <v>205.17599999999999</v>
      </c>
      <c r="T1404" s="3"/>
    </row>
    <row r="1405" spans="1:20" x14ac:dyDescent="0.3">
      <c r="A1405">
        <v>1404</v>
      </c>
      <c r="B1405" t="s">
        <v>3821</v>
      </c>
      <c r="C1405">
        <f t="shared" si="21"/>
        <v>16</v>
      </c>
      <c r="D1405" s="1">
        <v>42844</v>
      </c>
      <c r="E1405" s="1">
        <v>42850</v>
      </c>
      <c r="F1405" t="s">
        <v>46</v>
      </c>
      <c r="G1405" t="s">
        <v>391</v>
      </c>
      <c r="H1405" t="s">
        <v>392</v>
      </c>
      <c r="I1405" t="s">
        <v>98</v>
      </c>
      <c r="J1405" t="s">
        <v>23</v>
      </c>
      <c r="K1405" t="s">
        <v>493</v>
      </c>
      <c r="L1405" t="s">
        <v>494</v>
      </c>
      <c r="M1405">
        <v>43229</v>
      </c>
      <c r="N1405" t="s">
        <v>144</v>
      </c>
      <c r="O1405" t="s">
        <v>3824</v>
      </c>
      <c r="P1405" t="s">
        <v>42</v>
      </c>
      <c r="Q1405" t="s">
        <v>86</v>
      </c>
      <c r="R1405" t="s">
        <v>3825</v>
      </c>
      <c r="S1405">
        <v>419.4</v>
      </c>
      <c r="T1405" s="3"/>
    </row>
    <row r="1406" spans="1:20" x14ac:dyDescent="0.3">
      <c r="A1406">
        <v>1405</v>
      </c>
      <c r="B1406" t="s">
        <v>3826</v>
      </c>
      <c r="C1406">
        <f t="shared" si="21"/>
        <v>15</v>
      </c>
      <c r="D1406" s="1">
        <v>42100</v>
      </c>
      <c r="E1406" s="1">
        <v>42102</v>
      </c>
      <c r="F1406" t="s">
        <v>184</v>
      </c>
      <c r="G1406" t="s">
        <v>1498</v>
      </c>
      <c r="H1406" t="s">
        <v>1499</v>
      </c>
      <c r="I1406" t="s">
        <v>98</v>
      </c>
      <c r="J1406" t="s">
        <v>23</v>
      </c>
      <c r="K1406" t="s">
        <v>142</v>
      </c>
      <c r="L1406" t="s">
        <v>143</v>
      </c>
      <c r="M1406">
        <v>19143</v>
      </c>
      <c r="N1406" t="s">
        <v>144</v>
      </c>
      <c r="O1406" t="s">
        <v>1960</v>
      </c>
      <c r="P1406" t="s">
        <v>42</v>
      </c>
      <c r="Q1406" t="s">
        <v>575</v>
      </c>
      <c r="R1406" t="s">
        <v>1961</v>
      </c>
      <c r="S1406">
        <v>10.304</v>
      </c>
      <c r="T1406" s="3"/>
    </row>
    <row r="1407" spans="1:20" x14ac:dyDescent="0.3">
      <c r="A1407">
        <v>1406</v>
      </c>
      <c r="B1407" t="s">
        <v>3826</v>
      </c>
      <c r="C1407">
        <f t="shared" si="21"/>
        <v>15</v>
      </c>
      <c r="D1407" s="1">
        <v>42100</v>
      </c>
      <c r="E1407" s="1">
        <v>42102</v>
      </c>
      <c r="F1407" t="s">
        <v>184</v>
      </c>
      <c r="G1407" t="s">
        <v>1498</v>
      </c>
      <c r="H1407" t="s">
        <v>1499</v>
      </c>
      <c r="I1407" t="s">
        <v>98</v>
      </c>
      <c r="J1407" t="s">
        <v>23</v>
      </c>
      <c r="K1407" t="s">
        <v>142</v>
      </c>
      <c r="L1407" t="s">
        <v>143</v>
      </c>
      <c r="M1407">
        <v>19143</v>
      </c>
      <c r="N1407" t="s">
        <v>144</v>
      </c>
      <c r="O1407" t="s">
        <v>3827</v>
      </c>
      <c r="P1407" t="s">
        <v>28</v>
      </c>
      <c r="Q1407" t="s">
        <v>52</v>
      </c>
      <c r="R1407" t="s">
        <v>3278</v>
      </c>
      <c r="S1407">
        <v>154.76400000000001</v>
      </c>
      <c r="T1407" s="3"/>
    </row>
    <row r="1408" spans="1:20" x14ac:dyDescent="0.3">
      <c r="A1408">
        <v>1407</v>
      </c>
      <c r="B1408" t="s">
        <v>3826</v>
      </c>
      <c r="C1408">
        <f t="shared" si="21"/>
        <v>15</v>
      </c>
      <c r="D1408" s="1">
        <v>42100</v>
      </c>
      <c r="E1408" s="1">
        <v>42102</v>
      </c>
      <c r="F1408" t="s">
        <v>184</v>
      </c>
      <c r="G1408" t="s">
        <v>1498</v>
      </c>
      <c r="H1408" t="s">
        <v>1499</v>
      </c>
      <c r="I1408" t="s">
        <v>98</v>
      </c>
      <c r="J1408" t="s">
        <v>23</v>
      </c>
      <c r="K1408" t="s">
        <v>142</v>
      </c>
      <c r="L1408" t="s">
        <v>143</v>
      </c>
      <c r="M1408">
        <v>19143</v>
      </c>
      <c r="N1408" t="s">
        <v>144</v>
      </c>
      <c r="O1408" t="s">
        <v>728</v>
      </c>
      <c r="P1408" t="s">
        <v>67</v>
      </c>
      <c r="Q1408" t="s">
        <v>157</v>
      </c>
      <c r="R1408" t="s">
        <v>729</v>
      </c>
      <c r="S1408">
        <v>116.78400000000001</v>
      </c>
      <c r="T1408" s="3"/>
    </row>
    <row r="1409" spans="1:20" x14ac:dyDescent="0.3">
      <c r="A1409">
        <v>1408</v>
      </c>
      <c r="B1409" t="s">
        <v>3828</v>
      </c>
      <c r="C1409">
        <f t="shared" si="21"/>
        <v>35</v>
      </c>
      <c r="D1409" s="1">
        <v>42980</v>
      </c>
      <c r="E1409" s="1">
        <v>42984</v>
      </c>
      <c r="F1409" t="s">
        <v>46</v>
      </c>
      <c r="G1409" t="s">
        <v>312</v>
      </c>
      <c r="H1409" t="s">
        <v>313</v>
      </c>
      <c r="I1409" t="s">
        <v>22</v>
      </c>
      <c r="J1409" t="s">
        <v>23</v>
      </c>
      <c r="K1409" t="s">
        <v>262</v>
      </c>
      <c r="L1409" t="s">
        <v>263</v>
      </c>
      <c r="M1409">
        <v>10024</v>
      </c>
      <c r="N1409" t="s">
        <v>144</v>
      </c>
      <c r="O1409" t="s">
        <v>3829</v>
      </c>
      <c r="P1409" t="s">
        <v>42</v>
      </c>
      <c r="Q1409" t="s">
        <v>64</v>
      </c>
      <c r="R1409" t="s">
        <v>3830</v>
      </c>
      <c r="S1409">
        <v>75.48</v>
      </c>
      <c r="T1409" s="3"/>
    </row>
    <row r="1410" spans="1:20" x14ac:dyDescent="0.3">
      <c r="A1410">
        <v>1409</v>
      </c>
      <c r="B1410" t="s">
        <v>3828</v>
      </c>
      <c r="C1410">
        <f t="shared" si="21"/>
        <v>35</v>
      </c>
      <c r="D1410" s="1">
        <v>42980</v>
      </c>
      <c r="E1410" s="1">
        <v>42984</v>
      </c>
      <c r="F1410" t="s">
        <v>46</v>
      </c>
      <c r="G1410" t="s">
        <v>312</v>
      </c>
      <c r="H1410" t="s">
        <v>313</v>
      </c>
      <c r="I1410" t="s">
        <v>22</v>
      </c>
      <c r="J1410" t="s">
        <v>23</v>
      </c>
      <c r="K1410" t="s">
        <v>262</v>
      </c>
      <c r="L1410" t="s">
        <v>263</v>
      </c>
      <c r="M1410">
        <v>10024</v>
      </c>
      <c r="N1410" t="s">
        <v>144</v>
      </c>
      <c r="O1410" t="s">
        <v>1185</v>
      </c>
      <c r="P1410" t="s">
        <v>28</v>
      </c>
      <c r="Q1410" t="s">
        <v>61</v>
      </c>
      <c r="R1410" t="s">
        <v>1186</v>
      </c>
      <c r="S1410">
        <v>39.979999999999997</v>
      </c>
      <c r="T1410" s="3"/>
    </row>
    <row r="1411" spans="1:20" x14ac:dyDescent="0.3">
      <c r="A1411">
        <v>1410</v>
      </c>
      <c r="B1411" t="s">
        <v>3831</v>
      </c>
      <c r="C1411">
        <f t="shared" ref="C1411:C1474" si="22">WEEKNUM(D1411,1)</f>
        <v>39</v>
      </c>
      <c r="D1411" s="1">
        <v>43003</v>
      </c>
      <c r="E1411" s="1">
        <v>43008</v>
      </c>
      <c r="F1411" t="s">
        <v>46</v>
      </c>
      <c r="G1411" t="s">
        <v>3832</v>
      </c>
      <c r="H1411" t="s">
        <v>3833</v>
      </c>
      <c r="I1411" t="s">
        <v>22</v>
      </c>
      <c r="J1411" t="s">
        <v>23</v>
      </c>
      <c r="K1411" t="s">
        <v>540</v>
      </c>
      <c r="L1411" t="s">
        <v>306</v>
      </c>
      <c r="M1411">
        <v>85023</v>
      </c>
      <c r="N1411" t="s">
        <v>40</v>
      </c>
      <c r="O1411" t="s">
        <v>2878</v>
      </c>
      <c r="P1411" t="s">
        <v>28</v>
      </c>
      <c r="Q1411" t="s">
        <v>52</v>
      </c>
      <c r="R1411" t="s">
        <v>2879</v>
      </c>
      <c r="S1411">
        <v>393.16500000000002</v>
      </c>
      <c r="T1411" s="3"/>
    </row>
    <row r="1412" spans="1:20" x14ac:dyDescent="0.3">
      <c r="A1412">
        <v>1411</v>
      </c>
      <c r="B1412" t="s">
        <v>3834</v>
      </c>
      <c r="C1412">
        <f t="shared" si="22"/>
        <v>45</v>
      </c>
      <c r="D1412" s="1">
        <v>43408</v>
      </c>
      <c r="E1412" s="1">
        <v>43415</v>
      </c>
      <c r="F1412" t="s">
        <v>46</v>
      </c>
      <c r="G1412" t="s">
        <v>3763</v>
      </c>
      <c r="H1412" t="s">
        <v>3764</v>
      </c>
      <c r="I1412" t="s">
        <v>98</v>
      </c>
      <c r="J1412" t="s">
        <v>23</v>
      </c>
      <c r="K1412" t="s">
        <v>756</v>
      </c>
      <c r="L1412" t="s">
        <v>100</v>
      </c>
      <c r="M1412">
        <v>75051</v>
      </c>
      <c r="N1412" t="s">
        <v>101</v>
      </c>
      <c r="O1412" t="s">
        <v>1668</v>
      </c>
      <c r="P1412" t="s">
        <v>42</v>
      </c>
      <c r="Q1412" t="s">
        <v>43</v>
      </c>
      <c r="R1412" t="s">
        <v>1669</v>
      </c>
      <c r="S1412">
        <v>23.68</v>
      </c>
      <c r="T1412" s="3"/>
    </row>
    <row r="1413" spans="1:20" x14ac:dyDescent="0.3">
      <c r="A1413">
        <v>1412</v>
      </c>
      <c r="B1413" t="s">
        <v>3835</v>
      </c>
      <c r="C1413">
        <f t="shared" si="22"/>
        <v>28</v>
      </c>
      <c r="D1413" s="1">
        <v>42925</v>
      </c>
      <c r="E1413" s="1">
        <v>42929</v>
      </c>
      <c r="F1413" t="s">
        <v>46</v>
      </c>
      <c r="G1413" t="s">
        <v>578</v>
      </c>
      <c r="H1413" t="s">
        <v>579</v>
      </c>
      <c r="I1413" t="s">
        <v>37</v>
      </c>
      <c r="J1413" t="s">
        <v>23</v>
      </c>
      <c r="K1413" t="s">
        <v>262</v>
      </c>
      <c r="L1413" t="s">
        <v>263</v>
      </c>
      <c r="M1413">
        <v>10035</v>
      </c>
      <c r="N1413" t="s">
        <v>144</v>
      </c>
      <c r="O1413" t="s">
        <v>2457</v>
      </c>
      <c r="P1413" t="s">
        <v>28</v>
      </c>
      <c r="Q1413" t="s">
        <v>32</v>
      </c>
      <c r="R1413" t="s">
        <v>2458</v>
      </c>
      <c r="S1413">
        <v>408.00599999999997</v>
      </c>
      <c r="T1413" s="3"/>
    </row>
    <row r="1414" spans="1:20" x14ac:dyDescent="0.3">
      <c r="A1414">
        <v>1413</v>
      </c>
      <c r="B1414" t="s">
        <v>3835</v>
      </c>
      <c r="C1414">
        <f t="shared" si="22"/>
        <v>28</v>
      </c>
      <c r="D1414" s="1">
        <v>42925</v>
      </c>
      <c r="E1414" s="1">
        <v>42929</v>
      </c>
      <c r="F1414" t="s">
        <v>46</v>
      </c>
      <c r="G1414" t="s">
        <v>578</v>
      </c>
      <c r="H1414" t="s">
        <v>579</v>
      </c>
      <c r="I1414" t="s">
        <v>37</v>
      </c>
      <c r="J1414" t="s">
        <v>23</v>
      </c>
      <c r="K1414" t="s">
        <v>262</v>
      </c>
      <c r="L1414" t="s">
        <v>263</v>
      </c>
      <c r="M1414">
        <v>10035</v>
      </c>
      <c r="N1414" t="s">
        <v>144</v>
      </c>
      <c r="O1414" t="s">
        <v>1859</v>
      </c>
      <c r="P1414" t="s">
        <v>28</v>
      </c>
      <c r="Q1414" t="s">
        <v>61</v>
      </c>
      <c r="R1414" t="s">
        <v>1860</v>
      </c>
      <c r="S1414">
        <v>165.28</v>
      </c>
      <c r="T1414" s="3"/>
    </row>
    <row r="1415" spans="1:20" x14ac:dyDescent="0.3">
      <c r="A1415">
        <v>1414</v>
      </c>
      <c r="B1415" t="s">
        <v>3836</v>
      </c>
      <c r="C1415">
        <f t="shared" si="22"/>
        <v>27</v>
      </c>
      <c r="D1415" s="1">
        <v>42185</v>
      </c>
      <c r="E1415" s="1">
        <v>42190</v>
      </c>
      <c r="F1415" t="s">
        <v>46</v>
      </c>
      <c r="G1415" t="s">
        <v>3837</v>
      </c>
      <c r="H1415" t="s">
        <v>3838</v>
      </c>
      <c r="I1415" t="s">
        <v>22</v>
      </c>
      <c r="J1415" t="s">
        <v>23</v>
      </c>
      <c r="K1415" t="s">
        <v>262</v>
      </c>
      <c r="L1415" t="s">
        <v>263</v>
      </c>
      <c r="M1415">
        <v>10024</v>
      </c>
      <c r="N1415" t="s">
        <v>144</v>
      </c>
      <c r="O1415" t="s">
        <v>3839</v>
      </c>
      <c r="P1415" t="s">
        <v>42</v>
      </c>
      <c r="Q1415" t="s">
        <v>71</v>
      </c>
      <c r="R1415" t="s">
        <v>3840</v>
      </c>
      <c r="S1415">
        <v>334.76799999999997</v>
      </c>
      <c r="T1415" s="3"/>
    </row>
    <row r="1416" spans="1:20" x14ac:dyDescent="0.3">
      <c r="A1416">
        <v>1415</v>
      </c>
      <c r="B1416" t="s">
        <v>3841</v>
      </c>
      <c r="C1416">
        <f t="shared" si="22"/>
        <v>5</v>
      </c>
      <c r="D1416" s="1">
        <v>43128</v>
      </c>
      <c r="E1416" s="1">
        <v>43131</v>
      </c>
      <c r="F1416" t="s">
        <v>19</v>
      </c>
      <c r="G1416" t="s">
        <v>3842</v>
      </c>
      <c r="H1416" t="s">
        <v>3843</v>
      </c>
      <c r="I1416" t="s">
        <v>98</v>
      </c>
      <c r="J1416" t="s">
        <v>23</v>
      </c>
      <c r="K1416" t="s">
        <v>1712</v>
      </c>
      <c r="L1416" t="s">
        <v>39</v>
      </c>
      <c r="M1416">
        <v>92627</v>
      </c>
      <c r="N1416" t="s">
        <v>40</v>
      </c>
      <c r="O1416" t="s">
        <v>3552</v>
      </c>
      <c r="P1416" t="s">
        <v>67</v>
      </c>
      <c r="Q1416" t="s">
        <v>157</v>
      </c>
      <c r="R1416" t="s">
        <v>3553</v>
      </c>
      <c r="S1416">
        <v>239.97</v>
      </c>
      <c r="T1416" s="3"/>
    </row>
    <row r="1417" spans="1:20" x14ac:dyDescent="0.3">
      <c r="A1417">
        <v>1416</v>
      </c>
      <c r="B1417" t="s">
        <v>3841</v>
      </c>
      <c r="C1417">
        <f t="shared" si="22"/>
        <v>5</v>
      </c>
      <c r="D1417" s="1">
        <v>43128</v>
      </c>
      <c r="E1417" s="1">
        <v>43131</v>
      </c>
      <c r="F1417" t="s">
        <v>19</v>
      </c>
      <c r="G1417" t="s">
        <v>3842</v>
      </c>
      <c r="H1417" t="s">
        <v>3843</v>
      </c>
      <c r="I1417" t="s">
        <v>98</v>
      </c>
      <c r="J1417" t="s">
        <v>23</v>
      </c>
      <c r="K1417" t="s">
        <v>1712</v>
      </c>
      <c r="L1417" t="s">
        <v>39</v>
      </c>
      <c r="M1417">
        <v>92627</v>
      </c>
      <c r="N1417" t="s">
        <v>40</v>
      </c>
      <c r="O1417" t="s">
        <v>3844</v>
      </c>
      <c r="P1417" t="s">
        <v>28</v>
      </c>
      <c r="Q1417" t="s">
        <v>61</v>
      </c>
      <c r="R1417" t="s">
        <v>3845</v>
      </c>
      <c r="S1417">
        <v>37.74</v>
      </c>
      <c r="T1417" s="3"/>
    </row>
    <row r="1418" spans="1:20" x14ac:dyDescent="0.3">
      <c r="A1418">
        <v>1417</v>
      </c>
      <c r="B1418" t="s">
        <v>3846</v>
      </c>
      <c r="C1418">
        <f t="shared" si="22"/>
        <v>39</v>
      </c>
      <c r="D1418" s="1">
        <v>42634</v>
      </c>
      <c r="E1418" s="1">
        <v>42637</v>
      </c>
      <c r="F1418" t="s">
        <v>184</v>
      </c>
      <c r="G1418" t="s">
        <v>3847</v>
      </c>
      <c r="H1418" t="s">
        <v>3848</v>
      </c>
      <c r="I1418" t="s">
        <v>37</v>
      </c>
      <c r="J1418" t="s">
        <v>23</v>
      </c>
      <c r="K1418" t="s">
        <v>180</v>
      </c>
      <c r="L1418" t="s">
        <v>100</v>
      </c>
      <c r="M1418">
        <v>77041</v>
      </c>
      <c r="N1418" t="s">
        <v>101</v>
      </c>
      <c r="O1418" t="s">
        <v>3849</v>
      </c>
      <c r="P1418" t="s">
        <v>67</v>
      </c>
      <c r="Q1418" t="s">
        <v>68</v>
      </c>
      <c r="R1418" t="s">
        <v>3850</v>
      </c>
      <c r="S1418">
        <v>946.34400000000005</v>
      </c>
      <c r="T1418" s="3"/>
    </row>
    <row r="1419" spans="1:20" x14ac:dyDescent="0.3">
      <c r="A1419">
        <v>1418</v>
      </c>
      <c r="B1419" t="s">
        <v>3846</v>
      </c>
      <c r="C1419">
        <f t="shared" si="22"/>
        <v>39</v>
      </c>
      <c r="D1419" s="1">
        <v>42634</v>
      </c>
      <c r="E1419" s="1">
        <v>42637</v>
      </c>
      <c r="F1419" t="s">
        <v>184</v>
      </c>
      <c r="G1419" t="s">
        <v>3847</v>
      </c>
      <c r="H1419" t="s">
        <v>3848</v>
      </c>
      <c r="I1419" t="s">
        <v>37</v>
      </c>
      <c r="J1419" t="s">
        <v>23</v>
      </c>
      <c r="K1419" t="s">
        <v>180</v>
      </c>
      <c r="L1419" t="s">
        <v>100</v>
      </c>
      <c r="M1419">
        <v>77041</v>
      </c>
      <c r="N1419" t="s">
        <v>101</v>
      </c>
      <c r="O1419" t="s">
        <v>2832</v>
      </c>
      <c r="P1419" t="s">
        <v>67</v>
      </c>
      <c r="Q1419" t="s">
        <v>157</v>
      </c>
      <c r="R1419" t="s">
        <v>2833</v>
      </c>
      <c r="S1419">
        <v>151.19999999999999</v>
      </c>
      <c r="T1419" s="3"/>
    </row>
    <row r="1420" spans="1:20" x14ac:dyDescent="0.3">
      <c r="A1420">
        <v>1419</v>
      </c>
      <c r="B1420" t="s">
        <v>3846</v>
      </c>
      <c r="C1420">
        <f t="shared" si="22"/>
        <v>39</v>
      </c>
      <c r="D1420" s="1">
        <v>42634</v>
      </c>
      <c r="E1420" s="1">
        <v>42637</v>
      </c>
      <c r="F1420" t="s">
        <v>184</v>
      </c>
      <c r="G1420" t="s">
        <v>3847</v>
      </c>
      <c r="H1420" t="s">
        <v>3848</v>
      </c>
      <c r="I1420" t="s">
        <v>37</v>
      </c>
      <c r="J1420" t="s">
        <v>23</v>
      </c>
      <c r="K1420" t="s">
        <v>180</v>
      </c>
      <c r="L1420" t="s">
        <v>100</v>
      </c>
      <c r="M1420">
        <v>77041</v>
      </c>
      <c r="N1420" t="s">
        <v>101</v>
      </c>
      <c r="O1420" t="s">
        <v>255</v>
      </c>
      <c r="P1420" t="s">
        <v>28</v>
      </c>
      <c r="Q1420" t="s">
        <v>61</v>
      </c>
      <c r="R1420" t="s">
        <v>256</v>
      </c>
      <c r="S1420">
        <v>4.9279999999999999</v>
      </c>
      <c r="T1420" s="3"/>
    </row>
    <row r="1421" spans="1:20" x14ac:dyDescent="0.3">
      <c r="A1421">
        <v>1420</v>
      </c>
      <c r="B1421" t="s">
        <v>3851</v>
      </c>
      <c r="C1421">
        <f t="shared" si="22"/>
        <v>40</v>
      </c>
      <c r="D1421" s="1">
        <v>42639</v>
      </c>
      <c r="E1421" s="1">
        <v>42643</v>
      </c>
      <c r="F1421" t="s">
        <v>46</v>
      </c>
      <c r="G1421" t="s">
        <v>3852</v>
      </c>
      <c r="H1421" t="s">
        <v>3853</v>
      </c>
      <c r="I1421" t="s">
        <v>37</v>
      </c>
      <c r="J1421" t="s">
        <v>23</v>
      </c>
      <c r="K1421" t="s">
        <v>1824</v>
      </c>
      <c r="L1421" t="s">
        <v>306</v>
      </c>
      <c r="M1421">
        <v>85204</v>
      </c>
      <c r="N1421" t="s">
        <v>40</v>
      </c>
      <c r="O1421" t="s">
        <v>3854</v>
      </c>
      <c r="P1421" t="s">
        <v>42</v>
      </c>
      <c r="Q1421" t="s">
        <v>86</v>
      </c>
      <c r="R1421" t="s">
        <v>3855</v>
      </c>
      <c r="S1421">
        <v>86.272000000000006</v>
      </c>
      <c r="T1421" s="3"/>
    </row>
    <row r="1422" spans="1:20" x14ac:dyDescent="0.3">
      <c r="A1422">
        <v>1421</v>
      </c>
      <c r="B1422" t="s">
        <v>3851</v>
      </c>
      <c r="C1422">
        <f t="shared" si="22"/>
        <v>40</v>
      </c>
      <c r="D1422" s="1">
        <v>42639</v>
      </c>
      <c r="E1422" s="1">
        <v>42643</v>
      </c>
      <c r="F1422" t="s">
        <v>46</v>
      </c>
      <c r="G1422" t="s">
        <v>3852</v>
      </c>
      <c r="H1422" t="s">
        <v>3853</v>
      </c>
      <c r="I1422" t="s">
        <v>37</v>
      </c>
      <c r="J1422" t="s">
        <v>23</v>
      </c>
      <c r="K1422" t="s">
        <v>1824</v>
      </c>
      <c r="L1422" t="s">
        <v>306</v>
      </c>
      <c r="M1422">
        <v>85204</v>
      </c>
      <c r="N1422" t="s">
        <v>40</v>
      </c>
      <c r="O1422" t="s">
        <v>1062</v>
      </c>
      <c r="P1422" t="s">
        <v>42</v>
      </c>
      <c r="Q1422" t="s">
        <v>71</v>
      </c>
      <c r="R1422" t="s">
        <v>1063</v>
      </c>
      <c r="S1422">
        <v>72.587999999999994</v>
      </c>
      <c r="T1422" s="3"/>
    </row>
    <row r="1423" spans="1:20" x14ac:dyDescent="0.3">
      <c r="A1423">
        <v>1422</v>
      </c>
      <c r="B1423" t="s">
        <v>3851</v>
      </c>
      <c r="C1423">
        <f t="shared" si="22"/>
        <v>40</v>
      </c>
      <c r="D1423" s="1">
        <v>42639</v>
      </c>
      <c r="E1423" s="1">
        <v>42643</v>
      </c>
      <c r="F1423" t="s">
        <v>46</v>
      </c>
      <c r="G1423" t="s">
        <v>3852</v>
      </c>
      <c r="H1423" t="s">
        <v>3853</v>
      </c>
      <c r="I1423" t="s">
        <v>37</v>
      </c>
      <c r="J1423" t="s">
        <v>23</v>
      </c>
      <c r="K1423" t="s">
        <v>1824</v>
      </c>
      <c r="L1423" t="s">
        <v>306</v>
      </c>
      <c r="M1423">
        <v>85204</v>
      </c>
      <c r="N1423" t="s">
        <v>40</v>
      </c>
      <c r="O1423" t="s">
        <v>3856</v>
      </c>
      <c r="P1423" t="s">
        <v>42</v>
      </c>
      <c r="Q1423" t="s">
        <v>74</v>
      </c>
      <c r="R1423" t="s">
        <v>3857</v>
      </c>
      <c r="S1423">
        <v>60.671999999999997</v>
      </c>
      <c r="T1423" s="3"/>
    </row>
    <row r="1424" spans="1:20" x14ac:dyDescent="0.3">
      <c r="A1424">
        <v>1423</v>
      </c>
      <c r="B1424" t="s">
        <v>3851</v>
      </c>
      <c r="C1424">
        <f t="shared" si="22"/>
        <v>40</v>
      </c>
      <c r="D1424" s="1">
        <v>42639</v>
      </c>
      <c r="E1424" s="1">
        <v>42643</v>
      </c>
      <c r="F1424" t="s">
        <v>46</v>
      </c>
      <c r="G1424" t="s">
        <v>3852</v>
      </c>
      <c r="H1424" t="s">
        <v>3853</v>
      </c>
      <c r="I1424" t="s">
        <v>37</v>
      </c>
      <c r="J1424" t="s">
        <v>23</v>
      </c>
      <c r="K1424" t="s">
        <v>1824</v>
      </c>
      <c r="L1424" t="s">
        <v>306</v>
      </c>
      <c r="M1424">
        <v>85204</v>
      </c>
      <c r="N1424" t="s">
        <v>40</v>
      </c>
      <c r="O1424" t="s">
        <v>2715</v>
      </c>
      <c r="P1424" t="s">
        <v>42</v>
      </c>
      <c r="Q1424" t="s">
        <v>71</v>
      </c>
      <c r="R1424" t="s">
        <v>2716</v>
      </c>
      <c r="S1424">
        <v>77.031000000000006</v>
      </c>
      <c r="T1424" s="3"/>
    </row>
    <row r="1425" spans="1:20" x14ac:dyDescent="0.3">
      <c r="A1425">
        <v>1424</v>
      </c>
      <c r="B1425" t="s">
        <v>3851</v>
      </c>
      <c r="C1425">
        <f t="shared" si="22"/>
        <v>40</v>
      </c>
      <c r="D1425" s="1">
        <v>42639</v>
      </c>
      <c r="E1425" s="1">
        <v>42643</v>
      </c>
      <c r="F1425" t="s">
        <v>46</v>
      </c>
      <c r="G1425" t="s">
        <v>3852</v>
      </c>
      <c r="H1425" t="s">
        <v>3853</v>
      </c>
      <c r="I1425" t="s">
        <v>37</v>
      </c>
      <c r="J1425" t="s">
        <v>23</v>
      </c>
      <c r="K1425" t="s">
        <v>1824</v>
      </c>
      <c r="L1425" t="s">
        <v>306</v>
      </c>
      <c r="M1425">
        <v>85204</v>
      </c>
      <c r="N1425" t="s">
        <v>40</v>
      </c>
      <c r="O1425" t="s">
        <v>1400</v>
      </c>
      <c r="P1425" t="s">
        <v>42</v>
      </c>
      <c r="Q1425" t="s">
        <v>55</v>
      </c>
      <c r="R1425" t="s">
        <v>1401</v>
      </c>
      <c r="S1425">
        <v>119.904</v>
      </c>
      <c r="T1425" s="3"/>
    </row>
    <row r="1426" spans="1:20" x14ac:dyDescent="0.3">
      <c r="A1426">
        <v>1425</v>
      </c>
      <c r="B1426" t="s">
        <v>3851</v>
      </c>
      <c r="C1426">
        <f t="shared" si="22"/>
        <v>40</v>
      </c>
      <c r="D1426" s="1">
        <v>42639</v>
      </c>
      <c r="E1426" s="1">
        <v>42643</v>
      </c>
      <c r="F1426" t="s">
        <v>46</v>
      </c>
      <c r="G1426" t="s">
        <v>3852</v>
      </c>
      <c r="H1426" t="s">
        <v>3853</v>
      </c>
      <c r="I1426" t="s">
        <v>37</v>
      </c>
      <c r="J1426" t="s">
        <v>23</v>
      </c>
      <c r="K1426" t="s">
        <v>1824</v>
      </c>
      <c r="L1426" t="s">
        <v>306</v>
      </c>
      <c r="M1426">
        <v>85204</v>
      </c>
      <c r="N1426" t="s">
        <v>40</v>
      </c>
      <c r="O1426" t="s">
        <v>3858</v>
      </c>
      <c r="P1426" t="s">
        <v>67</v>
      </c>
      <c r="Q1426" t="s">
        <v>68</v>
      </c>
      <c r="R1426" t="s">
        <v>3859</v>
      </c>
      <c r="S1426">
        <v>263.95999999999998</v>
      </c>
      <c r="T1426" s="3"/>
    </row>
    <row r="1427" spans="1:20" x14ac:dyDescent="0.3">
      <c r="A1427">
        <v>1426</v>
      </c>
      <c r="B1427" t="s">
        <v>3851</v>
      </c>
      <c r="C1427">
        <f t="shared" si="22"/>
        <v>40</v>
      </c>
      <c r="D1427" s="1">
        <v>42639</v>
      </c>
      <c r="E1427" s="1">
        <v>42643</v>
      </c>
      <c r="F1427" t="s">
        <v>46</v>
      </c>
      <c r="G1427" t="s">
        <v>3852</v>
      </c>
      <c r="H1427" t="s">
        <v>3853</v>
      </c>
      <c r="I1427" t="s">
        <v>37</v>
      </c>
      <c r="J1427" t="s">
        <v>23</v>
      </c>
      <c r="K1427" t="s">
        <v>1824</v>
      </c>
      <c r="L1427" t="s">
        <v>306</v>
      </c>
      <c r="M1427">
        <v>85204</v>
      </c>
      <c r="N1427" t="s">
        <v>40</v>
      </c>
      <c r="O1427" t="s">
        <v>1630</v>
      </c>
      <c r="P1427" t="s">
        <v>42</v>
      </c>
      <c r="Q1427" t="s">
        <v>55</v>
      </c>
      <c r="R1427" t="s">
        <v>1631</v>
      </c>
      <c r="S1427">
        <v>363.64800000000002</v>
      </c>
      <c r="T1427" s="3"/>
    </row>
    <row r="1428" spans="1:20" x14ac:dyDescent="0.3">
      <c r="A1428">
        <v>1427</v>
      </c>
      <c r="B1428" t="s">
        <v>3860</v>
      </c>
      <c r="C1428">
        <f t="shared" si="22"/>
        <v>45</v>
      </c>
      <c r="D1428" s="1">
        <v>42674</v>
      </c>
      <c r="E1428" s="1">
        <v>42678</v>
      </c>
      <c r="F1428" t="s">
        <v>19</v>
      </c>
      <c r="G1428" t="s">
        <v>3861</v>
      </c>
      <c r="H1428" t="s">
        <v>3862</v>
      </c>
      <c r="I1428" t="s">
        <v>37</v>
      </c>
      <c r="J1428" t="s">
        <v>23</v>
      </c>
      <c r="K1428" t="s">
        <v>2642</v>
      </c>
      <c r="L1428" t="s">
        <v>39</v>
      </c>
      <c r="M1428">
        <v>93905</v>
      </c>
      <c r="N1428" t="s">
        <v>40</v>
      </c>
      <c r="O1428" t="s">
        <v>2039</v>
      </c>
      <c r="P1428" t="s">
        <v>42</v>
      </c>
      <c r="Q1428" t="s">
        <v>71</v>
      </c>
      <c r="R1428" t="s">
        <v>2040</v>
      </c>
      <c r="S1428">
        <v>9.7279999999999998</v>
      </c>
      <c r="T1428" s="3"/>
    </row>
    <row r="1429" spans="1:20" x14ac:dyDescent="0.3">
      <c r="A1429">
        <v>1428</v>
      </c>
      <c r="B1429" t="s">
        <v>3860</v>
      </c>
      <c r="C1429">
        <f t="shared" si="22"/>
        <v>45</v>
      </c>
      <c r="D1429" s="1">
        <v>42674</v>
      </c>
      <c r="E1429" s="1">
        <v>42678</v>
      </c>
      <c r="F1429" t="s">
        <v>19</v>
      </c>
      <c r="G1429" t="s">
        <v>3861</v>
      </c>
      <c r="H1429" t="s">
        <v>3862</v>
      </c>
      <c r="I1429" t="s">
        <v>37</v>
      </c>
      <c r="J1429" t="s">
        <v>23</v>
      </c>
      <c r="K1429" t="s">
        <v>2642</v>
      </c>
      <c r="L1429" t="s">
        <v>39</v>
      </c>
      <c r="M1429">
        <v>93905</v>
      </c>
      <c r="N1429" t="s">
        <v>40</v>
      </c>
      <c r="O1429" t="s">
        <v>497</v>
      </c>
      <c r="P1429" t="s">
        <v>42</v>
      </c>
      <c r="Q1429" t="s">
        <v>169</v>
      </c>
      <c r="R1429" t="s">
        <v>498</v>
      </c>
      <c r="S1429">
        <v>14.75</v>
      </c>
      <c r="T1429" s="3"/>
    </row>
    <row r="1430" spans="1:20" x14ac:dyDescent="0.3">
      <c r="A1430">
        <v>1429</v>
      </c>
      <c r="B1430" t="s">
        <v>3860</v>
      </c>
      <c r="C1430">
        <f t="shared" si="22"/>
        <v>45</v>
      </c>
      <c r="D1430" s="1">
        <v>42674</v>
      </c>
      <c r="E1430" s="1">
        <v>42678</v>
      </c>
      <c r="F1430" t="s">
        <v>19</v>
      </c>
      <c r="G1430" t="s">
        <v>3861</v>
      </c>
      <c r="H1430" t="s">
        <v>3862</v>
      </c>
      <c r="I1430" t="s">
        <v>37</v>
      </c>
      <c r="J1430" t="s">
        <v>23</v>
      </c>
      <c r="K1430" t="s">
        <v>2642</v>
      </c>
      <c r="L1430" t="s">
        <v>39</v>
      </c>
      <c r="M1430">
        <v>93905</v>
      </c>
      <c r="N1430" t="s">
        <v>40</v>
      </c>
      <c r="O1430" t="s">
        <v>3863</v>
      </c>
      <c r="P1430" t="s">
        <v>42</v>
      </c>
      <c r="Q1430" t="s">
        <v>71</v>
      </c>
      <c r="R1430" t="s">
        <v>3864</v>
      </c>
      <c r="S1430">
        <v>29.8</v>
      </c>
      <c r="T1430" s="3"/>
    </row>
    <row r="1431" spans="1:20" x14ac:dyDescent="0.3">
      <c r="A1431">
        <v>1430</v>
      </c>
      <c r="B1431" t="s">
        <v>3860</v>
      </c>
      <c r="C1431">
        <f t="shared" si="22"/>
        <v>45</v>
      </c>
      <c r="D1431" s="1">
        <v>42674</v>
      </c>
      <c r="E1431" s="1">
        <v>42678</v>
      </c>
      <c r="F1431" t="s">
        <v>19</v>
      </c>
      <c r="G1431" t="s">
        <v>3861</v>
      </c>
      <c r="H1431" t="s">
        <v>3862</v>
      </c>
      <c r="I1431" t="s">
        <v>37</v>
      </c>
      <c r="J1431" t="s">
        <v>23</v>
      </c>
      <c r="K1431" t="s">
        <v>2642</v>
      </c>
      <c r="L1431" t="s">
        <v>39</v>
      </c>
      <c r="M1431">
        <v>93905</v>
      </c>
      <c r="N1431" t="s">
        <v>40</v>
      </c>
      <c r="O1431" t="s">
        <v>2256</v>
      </c>
      <c r="P1431" t="s">
        <v>42</v>
      </c>
      <c r="Q1431" t="s">
        <v>43</v>
      </c>
      <c r="R1431" t="s">
        <v>2257</v>
      </c>
      <c r="S1431">
        <v>427.42</v>
      </c>
      <c r="T1431" s="3"/>
    </row>
    <row r="1432" spans="1:20" x14ac:dyDescent="0.3">
      <c r="A1432">
        <v>1431</v>
      </c>
      <c r="B1432" t="s">
        <v>3865</v>
      </c>
      <c r="C1432">
        <f t="shared" si="22"/>
        <v>48</v>
      </c>
      <c r="D1432" s="1">
        <v>43430</v>
      </c>
      <c r="E1432" s="1">
        <v>43434</v>
      </c>
      <c r="F1432" t="s">
        <v>46</v>
      </c>
      <c r="G1432" t="s">
        <v>2476</v>
      </c>
      <c r="H1432" t="s">
        <v>2477</v>
      </c>
      <c r="I1432" t="s">
        <v>22</v>
      </c>
      <c r="J1432" t="s">
        <v>23</v>
      </c>
      <c r="K1432" t="s">
        <v>493</v>
      </c>
      <c r="L1432" t="s">
        <v>494</v>
      </c>
      <c r="M1432">
        <v>43229</v>
      </c>
      <c r="N1432" t="s">
        <v>144</v>
      </c>
      <c r="O1432" t="s">
        <v>2021</v>
      </c>
      <c r="P1432" t="s">
        <v>67</v>
      </c>
      <c r="Q1432" t="s">
        <v>68</v>
      </c>
      <c r="R1432" t="s">
        <v>2022</v>
      </c>
      <c r="S1432">
        <v>220.75200000000001</v>
      </c>
      <c r="T1432" s="3"/>
    </row>
    <row r="1433" spans="1:20" x14ac:dyDescent="0.3">
      <c r="A1433">
        <v>1432</v>
      </c>
      <c r="B1433" t="s">
        <v>3866</v>
      </c>
      <c r="C1433">
        <f t="shared" si="22"/>
        <v>51</v>
      </c>
      <c r="D1433" s="1">
        <v>42357</v>
      </c>
      <c r="E1433" s="1">
        <v>42359</v>
      </c>
      <c r="F1433" t="s">
        <v>19</v>
      </c>
      <c r="G1433" t="s">
        <v>89</v>
      </c>
      <c r="H1433" t="s">
        <v>90</v>
      </c>
      <c r="I1433" t="s">
        <v>22</v>
      </c>
      <c r="J1433" t="s">
        <v>23</v>
      </c>
      <c r="K1433" t="s">
        <v>2581</v>
      </c>
      <c r="L1433" t="s">
        <v>354</v>
      </c>
      <c r="M1433">
        <v>35630</v>
      </c>
      <c r="N1433" t="s">
        <v>26</v>
      </c>
      <c r="O1433" t="s">
        <v>3867</v>
      </c>
      <c r="P1433" t="s">
        <v>42</v>
      </c>
      <c r="Q1433" t="s">
        <v>71</v>
      </c>
      <c r="R1433" t="s">
        <v>3868</v>
      </c>
      <c r="S1433">
        <v>152.76</v>
      </c>
      <c r="T1433" s="3"/>
    </row>
    <row r="1434" spans="1:20" x14ac:dyDescent="0.3">
      <c r="A1434">
        <v>1433</v>
      </c>
      <c r="B1434" t="s">
        <v>3866</v>
      </c>
      <c r="C1434">
        <f t="shared" si="22"/>
        <v>51</v>
      </c>
      <c r="D1434" s="1">
        <v>42357</v>
      </c>
      <c r="E1434" s="1">
        <v>42359</v>
      </c>
      <c r="F1434" t="s">
        <v>19</v>
      </c>
      <c r="G1434" t="s">
        <v>89</v>
      </c>
      <c r="H1434" t="s">
        <v>90</v>
      </c>
      <c r="I1434" t="s">
        <v>22</v>
      </c>
      <c r="J1434" t="s">
        <v>23</v>
      </c>
      <c r="K1434" t="s">
        <v>2581</v>
      </c>
      <c r="L1434" t="s">
        <v>354</v>
      </c>
      <c r="M1434">
        <v>35630</v>
      </c>
      <c r="N1434" t="s">
        <v>26</v>
      </c>
      <c r="O1434" t="s">
        <v>2000</v>
      </c>
      <c r="P1434" t="s">
        <v>42</v>
      </c>
      <c r="Q1434" t="s">
        <v>575</v>
      </c>
      <c r="R1434" t="s">
        <v>2001</v>
      </c>
      <c r="S1434">
        <v>7.27</v>
      </c>
      <c r="T1434" s="3"/>
    </row>
    <row r="1435" spans="1:20" x14ac:dyDescent="0.3">
      <c r="A1435">
        <v>1434</v>
      </c>
      <c r="B1435" t="s">
        <v>3866</v>
      </c>
      <c r="C1435">
        <f t="shared" si="22"/>
        <v>51</v>
      </c>
      <c r="D1435" s="1">
        <v>42357</v>
      </c>
      <c r="E1435" s="1">
        <v>42359</v>
      </c>
      <c r="F1435" t="s">
        <v>19</v>
      </c>
      <c r="G1435" t="s">
        <v>89</v>
      </c>
      <c r="H1435" t="s">
        <v>90</v>
      </c>
      <c r="I1435" t="s">
        <v>22</v>
      </c>
      <c r="J1435" t="s">
        <v>23</v>
      </c>
      <c r="K1435" t="s">
        <v>2581</v>
      </c>
      <c r="L1435" t="s">
        <v>354</v>
      </c>
      <c r="M1435">
        <v>35630</v>
      </c>
      <c r="N1435" t="s">
        <v>26</v>
      </c>
      <c r="O1435" t="s">
        <v>332</v>
      </c>
      <c r="P1435" t="s">
        <v>28</v>
      </c>
      <c r="Q1435" t="s">
        <v>32</v>
      </c>
      <c r="R1435" t="s">
        <v>333</v>
      </c>
      <c r="S1435">
        <v>1819.86</v>
      </c>
      <c r="T1435" s="3"/>
    </row>
    <row r="1436" spans="1:20" x14ac:dyDescent="0.3">
      <c r="A1436">
        <v>1435</v>
      </c>
      <c r="B1436" t="s">
        <v>3869</v>
      </c>
      <c r="C1436">
        <f t="shared" si="22"/>
        <v>52</v>
      </c>
      <c r="D1436" s="1">
        <v>43095</v>
      </c>
      <c r="E1436" s="1">
        <v>43099</v>
      </c>
      <c r="F1436" t="s">
        <v>46</v>
      </c>
      <c r="G1436" t="s">
        <v>1919</v>
      </c>
      <c r="H1436" t="s">
        <v>1920</v>
      </c>
      <c r="I1436" t="s">
        <v>22</v>
      </c>
      <c r="J1436" t="s">
        <v>23</v>
      </c>
      <c r="K1436" t="s">
        <v>91</v>
      </c>
      <c r="L1436" t="s">
        <v>92</v>
      </c>
      <c r="M1436">
        <v>98105</v>
      </c>
      <c r="N1436" t="s">
        <v>40</v>
      </c>
      <c r="O1436" t="s">
        <v>3870</v>
      </c>
      <c r="P1436" t="s">
        <v>42</v>
      </c>
      <c r="Q1436" t="s">
        <v>86</v>
      </c>
      <c r="R1436" t="s">
        <v>3871</v>
      </c>
      <c r="S1436">
        <v>33.9</v>
      </c>
      <c r="T1436" s="3"/>
    </row>
    <row r="1437" spans="1:20" x14ac:dyDescent="0.3">
      <c r="A1437">
        <v>1436</v>
      </c>
      <c r="B1437" t="s">
        <v>3872</v>
      </c>
      <c r="C1437">
        <f t="shared" si="22"/>
        <v>25</v>
      </c>
      <c r="D1437" s="1">
        <v>43271</v>
      </c>
      <c r="E1437" s="1">
        <v>43278</v>
      </c>
      <c r="F1437" t="s">
        <v>46</v>
      </c>
      <c r="G1437" t="s">
        <v>3873</v>
      </c>
      <c r="H1437" t="s">
        <v>3874</v>
      </c>
      <c r="I1437" t="s">
        <v>22</v>
      </c>
      <c r="J1437" t="s">
        <v>23</v>
      </c>
      <c r="K1437" t="s">
        <v>3875</v>
      </c>
      <c r="L1437" t="s">
        <v>494</v>
      </c>
      <c r="M1437">
        <v>44134</v>
      </c>
      <c r="N1437" t="s">
        <v>144</v>
      </c>
      <c r="O1437" t="s">
        <v>3876</v>
      </c>
      <c r="P1437" t="s">
        <v>42</v>
      </c>
      <c r="Q1437" t="s">
        <v>86</v>
      </c>
      <c r="R1437" t="s">
        <v>3877</v>
      </c>
      <c r="S1437">
        <v>31.103999999999999</v>
      </c>
      <c r="T1437" s="3"/>
    </row>
    <row r="1438" spans="1:20" x14ac:dyDescent="0.3">
      <c r="A1438">
        <v>1437</v>
      </c>
      <c r="B1438" t="s">
        <v>3872</v>
      </c>
      <c r="C1438">
        <f t="shared" si="22"/>
        <v>25</v>
      </c>
      <c r="D1438" s="1">
        <v>43271</v>
      </c>
      <c r="E1438" s="1">
        <v>43278</v>
      </c>
      <c r="F1438" t="s">
        <v>46</v>
      </c>
      <c r="G1438" t="s">
        <v>3873</v>
      </c>
      <c r="H1438" t="s">
        <v>3874</v>
      </c>
      <c r="I1438" t="s">
        <v>22</v>
      </c>
      <c r="J1438" t="s">
        <v>23</v>
      </c>
      <c r="K1438" t="s">
        <v>3875</v>
      </c>
      <c r="L1438" t="s">
        <v>494</v>
      </c>
      <c r="M1438">
        <v>44134</v>
      </c>
      <c r="N1438" t="s">
        <v>144</v>
      </c>
      <c r="O1438" t="s">
        <v>3721</v>
      </c>
      <c r="P1438" t="s">
        <v>42</v>
      </c>
      <c r="Q1438" t="s">
        <v>64</v>
      </c>
      <c r="R1438" t="s">
        <v>3722</v>
      </c>
      <c r="S1438">
        <v>5.2480000000000002</v>
      </c>
      <c r="T1438" s="3"/>
    </row>
    <row r="1439" spans="1:20" x14ac:dyDescent="0.3">
      <c r="A1439">
        <v>1438</v>
      </c>
      <c r="B1439" t="s">
        <v>3878</v>
      </c>
      <c r="C1439">
        <f t="shared" si="22"/>
        <v>42</v>
      </c>
      <c r="D1439" s="1">
        <v>42658</v>
      </c>
      <c r="E1439" s="1">
        <v>42658</v>
      </c>
      <c r="F1439" t="s">
        <v>1289</v>
      </c>
      <c r="G1439" t="s">
        <v>328</v>
      </c>
      <c r="H1439" t="s">
        <v>329</v>
      </c>
      <c r="I1439" t="s">
        <v>22</v>
      </c>
      <c r="J1439" t="s">
        <v>23</v>
      </c>
      <c r="K1439" t="s">
        <v>1615</v>
      </c>
      <c r="L1439" t="s">
        <v>100</v>
      </c>
      <c r="M1439">
        <v>79109</v>
      </c>
      <c r="N1439" t="s">
        <v>101</v>
      </c>
      <c r="O1439" t="s">
        <v>3879</v>
      </c>
      <c r="P1439" t="s">
        <v>67</v>
      </c>
      <c r="Q1439" t="s">
        <v>157</v>
      </c>
      <c r="R1439" t="s">
        <v>3880</v>
      </c>
      <c r="S1439">
        <v>263.88</v>
      </c>
      <c r="T1439" s="3"/>
    </row>
    <row r="1440" spans="1:20" x14ac:dyDescent="0.3">
      <c r="A1440">
        <v>1439</v>
      </c>
      <c r="B1440" t="s">
        <v>3878</v>
      </c>
      <c r="C1440">
        <f t="shared" si="22"/>
        <v>42</v>
      </c>
      <c r="D1440" s="1">
        <v>42658</v>
      </c>
      <c r="E1440" s="1">
        <v>42658</v>
      </c>
      <c r="F1440" t="s">
        <v>1289</v>
      </c>
      <c r="G1440" t="s">
        <v>328</v>
      </c>
      <c r="H1440" t="s">
        <v>329</v>
      </c>
      <c r="I1440" t="s">
        <v>22</v>
      </c>
      <c r="J1440" t="s">
        <v>23</v>
      </c>
      <c r="K1440" t="s">
        <v>1615</v>
      </c>
      <c r="L1440" t="s">
        <v>100</v>
      </c>
      <c r="M1440">
        <v>79109</v>
      </c>
      <c r="N1440" t="s">
        <v>101</v>
      </c>
      <c r="O1440" t="s">
        <v>1873</v>
      </c>
      <c r="P1440" t="s">
        <v>28</v>
      </c>
      <c r="Q1440" t="s">
        <v>32</v>
      </c>
      <c r="R1440" t="s">
        <v>1874</v>
      </c>
      <c r="S1440">
        <v>2453.4299999999998</v>
      </c>
      <c r="T1440" s="3"/>
    </row>
    <row r="1441" spans="1:20" x14ac:dyDescent="0.3">
      <c r="A1441">
        <v>1440</v>
      </c>
      <c r="B1441" t="s">
        <v>3881</v>
      </c>
      <c r="C1441">
        <f t="shared" si="22"/>
        <v>15</v>
      </c>
      <c r="D1441" s="1">
        <v>43202</v>
      </c>
      <c r="E1441" s="1">
        <v>43205</v>
      </c>
      <c r="F1441" t="s">
        <v>19</v>
      </c>
      <c r="G1441" t="s">
        <v>1871</v>
      </c>
      <c r="H1441" t="s">
        <v>1872</v>
      </c>
      <c r="I1441" t="s">
        <v>22</v>
      </c>
      <c r="J1441" t="s">
        <v>23</v>
      </c>
      <c r="K1441" t="s">
        <v>3582</v>
      </c>
      <c r="L1441" t="s">
        <v>1399</v>
      </c>
      <c r="M1441">
        <v>2908</v>
      </c>
      <c r="N1441" t="s">
        <v>144</v>
      </c>
      <c r="O1441" t="s">
        <v>3882</v>
      </c>
      <c r="P1441" t="s">
        <v>42</v>
      </c>
      <c r="Q1441" t="s">
        <v>71</v>
      </c>
      <c r="R1441" t="s">
        <v>1213</v>
      </c>
      <c r="S1441">
        <v>29.7</v>
      </c>
      <c r="T1441" s="3"/>
    </row>
    <row r="1442" spans="1:20" x14ac:dyDescent="0.3">
      <c r="A1442">
        <v>1441</v>
      </c>
      <c r="B1442" t="s">
        <v>3881</v>
      </c>
      <c r="C1442">
        <f t="shared" si="22"/>
        <v>15</v>
      </c>
      <c r="D1442" s="1">
        <v>43202</v>
      </c>
      <c r="E1442" s="1">
        <v>43205</v>
      </c>
      <c r="F1442" t="s">
        <v>19</v>
      </c>
      <c r="G1442" t="s">
        <v>1871</v>
      </c>
      <c r="H1442" t="s">
        <v>1872</v>
      </c>
      <c r="I1442" t="s">
        <v>22</v>
      </c>
      <c r="J1442" t="s">
        <v>23</v>
      </c>
      <c r="K1442" t="s">
        <v>3582</v>
      </c>
      <c r="L1442" t="s">
        <v>1399</v>
      </c>
      <c r="M1442">
        <v>2908</v>
      </c>
      <c r="N1442" t="s">
        <v>144</v>
      </c>
      <c r="O1442" t="s">
        <v>3883</v>
      </c>
      <c r="P1442" t="s">
        <v>42</v>
      </c>
      <c r="Q1442" t="s">
        <v>86</v>
      </c>
      <c r="R1442" t="s">
        <v>3884</v>
      </c>
      <c r="S1442">
        <v>39.96</v>
      </c>
      <c r="T1442" s="3"/>
    </row>
    <row r="1443" spans="1:20" x14ac:dyDescent="0.3">
      <c r="A1443">
        <v>1442</v>
      </c>
      <c r="B1443" t="s">
        <v>3885</v>
      </c>
      <c r="C1443">
        <f t="shared" si="22"/>
        <v>51</v>
      </c>
      <c r="D1443" s="1">
        <v>43453</v>
      </c>
      <c r="E1443" s="1">
        <v>43458</v>
      </c>
      <c r="F1443" t="s">
        <v>19</v>
      </c>
      <c r="G1443" t="s">
        <v>3886</v>
      </c>
      <c r="H1443" t="s">
        <v>3887</v>
      </c>
      <c r="I1443" t="s">
        <v>22</v>
      </c>
      <c r="J1443" t="s">
        <v>23</v>
      </c>
      <c r="K1443" t="s">
        <v>123</v>
      </c>
      <c r="L1443" t="s">
        <v>39</v>
      </c>
      <c r="M1443">
        <v>94110</v>
      </c>
      <c r="N1443" t="s">
        <v>40</v>
      </c>
      <c r="O1443" t="s">
        <v>2776</v>
      </c>
      <c r="P1443" t="s">
        <v>42</v>
      </c>
      <c r="Q1443" t="s">
        <v>71</v>
      </c>
      <c r="R1443" t="s">
        <v>2777</v>
      </c>
      <c r="S1443">
        <v>36.671999999999997</v>
      </c>
      <c r="T1443" s="3"/>
    </row>
    <row r="1444" spans="1:20" x14ac:dyDescent="0.3">
      <c r="A1444">
        <v>1443</v>
      </c>
      <c r="B1444" t="s">
        <v>3888</v>
      </c>
      <c r="C1444">
        <f t="shared" si="22"/>
        <v>32</v>
      </c>
      <c r="D1444" s="1">
        <v>43317</v>
      </c>
      <c r="E1444" s="1">
        <v>43320</v>
      </c>
      <c r="F1444" t="s">
        <v>184</v>
      </c>
      <c r="G1444" t="s">
        <v>3889</v>
      </c>
      <c r="H1444" t="s">
        <v>3890</v>
      </c>
      <c r="I1444" t="s">
        <v>37</v>
      </c>
      <c r="J1444" t="s">
        <v>23</v>
      </c>
      <c r="K1444" t="s">
        <v>1465</v>
      </c>
      <c r="L1444" t="s">
        <v>25</v>
      </c>
      <c r="M1444">
        <v>40475</v>
      </c>
      <c r="N1444" t="s">
        <v>26</v>
      </c>
      <c r="O1444" t="s">
        <v>1265</v>
      </c>
      <c r="P1444" t="s">
        <v>42</v>
      </c>
      <c r="Q1444" t="s">
        <v>86</v>
      </c>
      <c r="R1444" t="s">
        <v>1266</v>
      </c>
      <c r="S1444">
        <v>13.76</v>
      </c>
      <c r="T1444" s="3"/>
    </row>
    <row r="1445" spans="1:20" x14ac:dyDescent="0.3">
      <c r="A1445">
        <v>1444</v>
      </c>
      <c r="B1445" t="s">
        <v>3891</v>
      </c>
      <c r="C1445">
        <f t="shared" si="22"/>
        <v>40</v>
      </c>
      <c r="D1445" s="1">
        <v>42644</v>
      </c>
      <c r="E1445" s="1">
        <v>42649</v>
      </c>
      <c r="F1445" t="s">
        <v>46</v>
      </c>
      <c r="G1445" t="s">
        <v>3892</v>
      </c>
      <c r="H1445" t="s">
        <v>3893</v>
      </c>
      <c r="I1445" t="s">
        <v>37</v>
      </c>
      <c r="J1445" t="s">
        <v>23</v>
      </c>
      <c r="K1445" t="s">
        <v>452</v>
      </c>
      <c r="L1445" t="s">
        <v>453</v>
      </c>
      <c r="M1445">
        <v>80013</v>
      </c>
      <c r="N1445" t="s">
        <v>40</v>
      </c>
      <c r="O1445" t="s">
        <v>543</v>
      </c>
      <c r="P1445" t="s">
        <v>42</v>
      </c>
      <c r="Q1445" t="s">
        <v>55</v>
      </c>
      <c r="R1445" t="s">
        <v>544</v>
      </c>
      <c r="S1445">
        <v>139.42400000000001</v>
      </c>
      <c r="T1445" s="3"/>
    </row>
    <row r="1446" spans="1:20" x14ac:dyDescent="0.3">
      <c r="A1446">
        <v>1445</v>
      </c>
      <c r="B1446" t="s">
        <v>3894</v>
      </c>
      <c r="C1446">
        <f t="shared" si="22"/>
        <v>21</v>
      </c>
      <c r="D1446" s="1">
        <v>42878</v>
      </c>
      <c r="E1446" s="1">
        <v>42883</v>
      </c>
      <c r="F1446" t="s">
        <v>46</v>
      </c>
      <c r="G1446" t="s">
        <v>914</v>
      </c>
      <c r="H1446" t="s">
        <v>915</v>
      </c>
      <c r="I1446" t="s">
        <v>22</v>
      </c>
      <c r="J1446" t="s">
        <v>23</v>
      </c>
      <c r="K1446" t="s">
        <v>299</v>
      </c>
      <c r="L1446" t="s">
        <v>207</v>
      </c>
      <c r="M1446">
        <v>60623</v>
      </c>
      <c r="N1446" t="s">
        <v>101</v>
      </c>
      <c r="O1446" t="s">
        <v>3505</v>
      </c>
      <c r="P1446" t="s">
        <v>67</v>
      </c>
      <c r="Q1446" t="s">
        <v>68</v>
      </c>
      <c r="R1446" t="s">
        <v>3506</v>
      </c>
      <c r="S1446">
        <v>1979.9280000000001</v>
      </c>
      <c r="T1446" s="3"/>
    </row>
    <row r="1447" spans="1:20" x14ac:dyDescent="0.3">
      <c r="A1447">
        <v>1446</v>
      </c>
      <c r="B1447" t="s">
        <v>3895</v>
      </c>
      <c r="C1447">
        <f t="shared" si="22"/>
        <v>24</v>
      </c>
      <c r="D1447" s="1">
        <v>43264</v>
      </c>
      <c r="E1447" s="1">
        <v>43267</v>
      </c>
      <c r="F1447" t="s">
        <v>184</v>
      </c>
      <c r="G1447" t="s">
        <v>1498</v>
      </c>
      <c r="H1447" t="s">
        <v>1499</v>
      </c>
      <c r="I1447" t="s">
        <v>98</v>
      </c>
      <c r="J1447" t="s">
        <v>23</v>
      </c>
      <c r="K1447" t="s">
        <v>299</v>
      </c>
      <c r="L1447" t="s">
        <v>207</v>
      </c>
      <c r="M1447">
        <v>60653</v>
      </c>
      <c r="N1447" t="s">
        <v>101</v>
      </c>
      <c r="O1447" t="s">
        <v>959</v>
      </c>
      <c r="P1447" t="s">
        <v>42</v>
      </c>
      <c r="Q1447" t="s">
        <v>55</v>
      </c>
      <c r="R1447" t="s">
        <v>960</v>
      </c>
      <c r="S1447">
        <v>164.73599999999999</v>
      </c>
      <c r="T1447" s="3"/>
    </row>
    <row r="1448" spans="1:20" x14ac:dyDescent="0.3">
      <c r="A1448">
        <v>1447</v>
      </c>
      <c r="B1448" t="s">
        <v>3895</v>
      </c>
      <c r="C1448">
        <f t="shared" si="22"/>
        <v>24</v>
      </c>
      <c r="D1448" s="1">
        <v>43264</v>
      </c>
      <c r="E1448" s="1">
        <v>43267</v>
      </c>
      <c r="F1448" t="s">
        <v>184</v>
      </c>
      <c r="G1448" t="s">
        <v>1498</v>
      </c>
      <c r="H1448" t="s">
        <v>1499</v>
      </c>
      <c r="I1448" t="s">
        <v>98</v>
      </c>
      <c r="J1448" t="s">
        <v>23</v>
      </c>
      <c r="K1448" t="s">
        <v>299</v>
      </c>
      <c r="L1448" t="s">
        <v>207</v>
      </c>
      <c r="M1448">
        <v>60653</v>
      </c>
      <c r="N1448" t="s">
        <v>101</v>
      </c>
      <c r="O1448" t="s">
        <v>3896</v>
      </c>
      <c r="P1448" t="s">
        <v>28</v>
      </c>
      <c r="Q1448" t="s">
        <v>32</v>
      </c>
      <c r="R1448" t="s">
        <v>3897</v>
      </c>
      <c r="S1448">
        <v>470.30200000000002</v>
      </c>
      <c r="T1448" s="3"/>
    </row>
    <row r="1449" spans="1:20" x14ac:dyDescent="0.3">
      <c r="A1449">
        <v>1448</v>
      </c>
      <c r="B1449" t="s">
        <v>3895</v>
      </c>
      <c r="C1449">
        <f t="shared" si="22"/>
        <v>24</v>
      </c>
      <c r="D1449" s="1">
        <v>43264</v>
      </c>
      <c r="E1449" s="1">
        <v>43267</v>
      </c>
      <c r="F1449" t="s">
        <v>184</v>
      </c>
      <c r="G1449" t="s">
        <v>1498</v>
      </c>
      <c r="H1449" t="s">
        <v>1499</v>
      </c>
      <c r="I1449" t="s">
        <v>98</v>
      </c>
      <c r="J1449" t="s">
        <v>23</v>
      </c>
      <c r="K1449" t="s">
        <v>299</v>
      </c>
      <c r="L1449" t="s">
        <v>207</v>
      </c>
      <c r="M1449">
        <v>60653</v>
      </c>
      <c r="N1449" t="s">
        <v>101</v>
      </c>
      <c r="O1449" t="s">
        <v>3898</v>
      </c>
      <c r="P1449" t="s">
        <v>67</v>
      </c>
      <c r="Q1449" t="s">
        <v>68</v>
      </c>
      <c r="R1449" t="s">
        <v>3899</v>
      </c>
      <c r="S1449">
        <v>47.984000000000002</v>
      </c>
      <c r="T1449" s="3"/>
    </row>
    <row r="1450" spans="1:20" x14ac:dyDescent="0.3">
      <c r="A1450">
        <v>1449</v>
      </c>
      <c r="B1450" t="s">
        <v>3900</v>
      </c>
      <c r="C1450">
        <f t="shared" si="22"/>
        <v>17</v>
      </c>
      <c r="D1450" s="1">
        <v>42117</v>
      </c>
      <c r="E1450" s="1">
        <v>42118</v>
      </c>
      <c r="F1450" t="s">
        <v>184</v>
      </c>
      <c r="G1450" t="s">
        <v>3140</v>
      </c>
      <c r="H1450" t="s">
        <v>3141</v>
      </c>
      <c r="I1450" t="s">
        <v>37</v>
      </c>
      <c r="J1450" t="s">
        <v>23</v>
      </c>
      <c r="K1450" t="s">
        <v>142</v>
      </c>
      <c r="L1450" t="s">
        <v>143</v>
      </c>
      <c r="M1450">
        <v>19134</v>
      </c>
      <c r="N1450" t="s">
        <v>144</v>
      </c>
      <c r="O1450" t="s">
        <v>3901</v>
      </c>
      <c r="P1450" t="s">
        <v>42</v>
      </c>
      <c r="Q1450" t="s">
        <v>71</v>
      </c>
      <c r="R1450" t="s">
        <v>3902</v>
      </c>
      <c r="S1450">
        <v>2.5019999999999998</v>
      </c>
      <c r="T1450" s="3"/>
    </row>
    <row r="1451" spans="1:20" x14ac:dyDescent="0.3">
      <c r="A1451">
        <v>1450</v>
      </c>
      <c r="B1451" t="s">
        <v>3903</v>
      </c>
      <c r="C1451">
        <f t="shared" si="22"/>
        <v>19</v>
      </c>
      <c r="D1451" s="1">
        <v>42491</v>
      </c>
      <c r="E1451" s="1">
        <v>42497</v>
      </c>
      <c r="F1451" t="s">
        <v>46</v>
      </c>
      <c r="G1451" t="s">
        <v>702</v>
      </c>
      <c r="H1451" t="s">
        <v>703</v>
      </c>
      <c r="I1451" t="s">
        <v>37</v>
      </c>
      <c r="J1451" t="s">
        <v>23</v>
      </c>
      <c r="K1451" t="s">
        <v>38</v>
      </c>
      <c r="L1451" t="s">
        <v>39</v>
      </c>
      <c r="M1451">
        <v>90008</v>
      </c>
      <c r="N1451" t="s">
        <v>40</v>
      </c>
      <c r="O1451" t="s">
        <v>3904</v>
      </c>
      <c r="P1451" t="s">
        <v>67</v>
      </c>
      <c r="Q1451" t="s">
        <v>68</v>
      </c>
      <c r="R1451" t="s">
        <v>3905</v>
      </c>
      <c r="S1451">
        <v>88.751999999999995</v>
      </c>
      <c r="T1451" s="3"/>
    </row>
    <row r="1452" spans="1:20" x14ac:dyDescent="0.3">
      <c r="A1452">
        <v>1451</v>
      </c>
      <c r="B1452" t="s">
        <v>3906</v>
      </c>
      <c r="C1452">
        <f t="shared" si="22"/>
        <v>30</v>
      </c>
      <c r="D1452" s="1">
        <v>42570</v>
      </c>
      <c r="E1452" s="1">
        <v>42571</v>
      </c>
      <c r="F1452" t="s">
        <v>184</v>
      </c>
      <c r="G1452" t="s">
        <v>3907</v>
      </c>
      <c r="H1452" t="s">
        <v>3908</v>
      </c>
      <c r="I1452" t="s">
        <v>22</v>
      </c>
      <c r="J1452" t="s">
        <v>23</v>
      </c>
      <c r="K1452" t="s">
        <v>540</v>
      </c>
      <c r="L1452" t="s">
        <v>306</v>
      </c>
      <c r="M1452">
        <v>85023</v>
      </c>
      <c r="N1452" t="s">
        <v>40</v>
      </c>
      <c r="O1452" t="s">
        <v>3909</v>
      </c>
      <c r="P1452" t="s">
        <v>42</v>
      </c>
      <c r="Q1452" t="s">
        <v>71</v>
      </c>
      <c r="R1452" t="s">
        <v>3910</v>
      </c>
      <c r="S1452">
        <v>2.0249999999999999</v>
      </c>
      <c r="T1452" s="3"/>
    </row>
    <row r="1453" spans="1:20" x14ac:dyDescent="0.3">
      <c r="A1453">
        <v>1452</v>
      </c>
      <c r="B1453" t="s">
        <v>3911</v>
      </c>
      <c r="C1453">
        <f t="shared" si="22"/>
        <v>48</v>
      </c>
      <c r="D1453" s="1">
        <v>43065</v>
      </c>
      <c r="E1453" s="1">
        <v>43068</v>
      </c>
      <c r="F1453" t="s">
        <v>184</v>
      </c>
      <c r="G1453" t="s">
        <v>3912</v>
      </c>
      <c r="H1453" t="s">
        <v>3913</v>
      </c>
      <c r="I1453" t="s">
        <v>37</v>
      </c>
      <c r="J1453" t="s">
        <v>23</v>
      </c>
      <c r="K1453" t="s">
        <v>3914</v>
      </c>
      <c r="L1453" t="s">
        <v>354</v>
      </c>
      <c r="M1453">
        <v>36608</v>
      </c>
      <c r="N1453" t="s">
        <v>26</v>
      </c>
      <c r="O1453" t="s">
        <v>3446</v>
      </c>
      <c r="P1453" t="s">
        <v>42</v>
      </c>
      <c r="Q1453" t="s">
        <v>86</v>
      </c>
      <c r="R1453" t="s">
        <v>182</v>
      </c>
      <c r="S1453">
        <v>70.98</v>
      </c>
      <c r="T1453" s="3"/>
    </row>
    <row r="1454" spans="1:20" x14ac:dyDescent="0.3">
      <c r="A1454">
        <v>1453</v>
      </c>
      <c r="B1454" t="s">
        <v>3911</v>
      </c>
      <c r="C1454">
        <f t="shared" si="22"/>
        <v>48</v>
      </c>
      <c r="D1454" s="1">
        <v>43065</v>
      </c>
      <c r="E1454" s="1">
        <v>43068</v>
      </c>
      <c r="F1454" t="s">
        <v>184</v>
      </c>
      <c r="G1454" t="s">
        <v>3912</v>
      </c>
      <c r="H1454" t="s">
        <v>3913</v>
      </c>
      <c r="I1454" t="s">
        <v>37</v>
      </c>
      <c r="J1454" t="s">
        <v>23</v>
      </c>
      <c r="K1454" t="s">
        <v>3914</v>
      </c>
      <c r="L1454" t="s">
        <v>354</v>
      </c>
      <c r="M1454">
        <v>36608</v>
      </c>
      <c r="N1454" t="s">
        <v>26</v>
      </c>
      <c r="O1454" t="s">
        <v>3915</v>
      </c>
      <c r="P1454" t="s">
        <v>42</v>
      </c>
      <c r="Q1454" t="s">
        <v>71</v>
      </c>
      <c r="R1454" t="s">
        <v>3916</v>
      </c>
      <c r="S1454">
        <v>91.68</v>
      </c>
      <c r="T1454" s="3"/>
    </row>
    <row r="1455" spans="1:20" x14ac:dyDescent="0.3">
      <c r="A1455">
        <v>1454</v>
      </c>
      <c r="B1455" t="s">
        <v>3911</v>
      </c>
      <c r="C1455">
        <f t="shared" si="22"/>
        <v>48</v>
      </c>
      <c r="D1455" s="1">
        <v>43065</v>
      </c>
      <c r="E1455" s="1">
        <v>43068</v>
      </c>
      <c r="F1455" t="s">
        <v>184</v>
      </c>
      <c r="G1455" t="s">
        <v>3912</v>
      </c>
      <c r="H1455" t="s">
        <v>3913</v>
      </c>
      <c r="I1455" t="s">
        <v>37</v>
      </c>
      <c r="J1455" t="s">
        <v>23</v>
      </c>
      <c r="K1455" t="s">
        <v>3914</v>
      </c>
      <c r="L1455" t="s">
        <v>354</v>
      </c>
      <c r="M1455">
        <v>36608</v>
      </c>
      <c r="N1455" t="s">
        <v>26</v>
      </c>
      <c r="O1455" t="s">
        <v>3909</v>
      </c>
      <c r="P1455" t="s">
        <v>42</v>
      </c>
      <c r="Q1455" t="s">
        <v>71</v>
      </c>
      <c r="R1455" t="s">
        <v>3910</v>
      </c>
      <c r="S1455">
        <v>33.75</v>
      </c>
      <c r="T1455" s="3"/>
    </row>
    <row r="1456" spans="1:20" x14ac:dyDescent="0.3">
      <c r="A1456">
        <v>1455</v>
      </c>
      <c r="B1456" t="s">
        <v>3911</v>
      </c>
      <c r="C1456">
        <f t="shared" si="22"/>
        <v>48</v>
      </c>
      <c r="D1456" s="1">
        <v>43065</v>
      </c>
      <c r="E1456" s="1">
        <v>43068</v>
      </c>
      <c r="F1456" t="s">
        <v>184</v>
      </c>
      <c r="G1456" t="s">
        <v>3912</v>
      </c>
      <c r="H1456" t="s">
        <v>3913</v>
      </c>
      <c r="I1456" t="s">
        <v>37</v>
      </c>
      <c r="J1456" t="s">
        <v>23</v>
      </c>
      <c r="K1456" t="s">
        <v>3914</v>
      </c>
      <c r="L1456" t="s">
        <v>354</v>
      </c>
      <c r="M1456">
        <v>36608</v>
      </c>
      <c r="N1456" t="s">
        <v>26</v>
      </c>
      <c r="O1456" t="s">
        <v>3917</v>
      </c>
      <c r="P1456" t="s">
        <v>67</v>
      </c>
      <c r="Q1456" t="s">
        <v>680</v>
      </c>
      <c r="R1456" t="s">
        <v>3918</v>
      </c>
      <c r="S1456">
        <v>3040</v>
      </c>
      <c r="T1456" s="3"/>
    </row>
    <row r="1457" spans="1:20" x14ac:dyDescent="0.3">
      <c r="A1457">
        <v>1456</v>
      </c>
      <c r="B1457" t="s">
        <v>3919</v>
      </c>
      <c r="C1457">
        <f t="shared" si="22"/>
        <v>24</v>
      </c>
      <c r="D1457" s="1">
        <v>43263</v>
      </c>
      <c r="E1457" s="1">
        <v>43270</v>
      </c>
      <c r="F1457" t="s">
        <v>46</v>
      </c>
      <c r="G1457" t="s">
        <v>3920</v>
      </c>
      <c r="H1457" t="s">
        <v>3921</v>
      </c>
      <c r="I1457" t="s">
        <v>98</v>
      </c>
      <c r="J1457" t="s">
        <v>23</v>
      </c>
      <c r="K1457" t="s">
        <v>493</v>
      </c>
      <c r="L1457" t="s">
        <v>1271</v>
      </c>
      <c r="M1457">
        <v>31907</v>
      </c>
      <c r="N1457" t="s">
        <v>26</v>
      </c>
      <c r="O1457" t="s">
        <v>3922</v>
      </c>
      <c r="P1457" t="s">
        <v>42</v>
      </c>
      <c r="Q1457" t="s">
        <v>71</v>
      </c>
      <c r="R1457" t="s">
        <v>3923</v>
      </c>
      <c r="S1457">
        <v>91.2</v>
      </c>
      <c r="T1457" s="3"/>
    </row>
    <row r="1458" spans="1:20" x14ac:dyDescent="0.3">
      <c r="A1458">
        <v>1457</v>
      </c>
      <c r="B1458" t="s">
        <v>3919</v>
      </c>
      <c r="C1458">
        <f t="shared" si="22"/>
        <v>24</v>
      </c>
      <c r="D1458" s="1">
        <v>43263</v>
      </c>
      <c r="E1458" s="1">
        <v>43270</v>
      </c>
      <c r="F1458" t="s">
        <v>46</v>
      </c>
      <c r="G1458" t="s">
        <v>3920</v>
      </c>
      <c r="H1458" t="s">
        <v>3921</v>
      </c>
      <c r="I1458" t="s">
        <v>98</v>
      </c>
      <c r="J1458" t="s">
        <v>23</v>
      </c>
      <c r="K1458" t="s">
        <v>493</v>
      </c>
      <c r="L1458" t="s">
        <v>1271</v>
      </c>
      <c r="M1458">
        <v>31907</v>
      </c>
      <c r="N1458" t="s">
        <v>26</v>
      </c>
      <c r="O1458" t="s">
        <v>3924</v>
      </c>
      <c r="P1458" t="s">
        <v>28</v>
      </c>
      <c r="Q1458" t="s">
        <v>52</v>
      </c>
      <c r="R1458" t="s">
        <v>3925</v>
      </c>
      <c r="S1458">
        <v>452.94</v>
      </c>
      <c r="T1458" s="3"/>
    </row>
    <row r="1459" spans="1:20" x14ac:dyDescent="0.3">
      <c r="A1459">
        <v>1458</v>
      </c>
      <c r="B1459" t="s">
        <v>3926</v>
      </c>
      <c r="C1459">
        <f t="shared" si="22"/>
        <v>34</v>
      </c>
      <c r="D1459" s="1">
        <v>42599</v>
      </c>
      <c r="E1459" s="1">
        <v>42603</v>
      </c>
      <c r="F1459" t="s">
        <v>46</v>
      </c>
      <c r="G1459" t="s">
        <v>3892</v>
      </c>
      <c r="H1459" t="s">
        <v>3893</v>
      </c>
      <c r="I1459" t="s">
        <v>37</v>
      </c>
      <c r="J1459" t="s">
        <v>23</v>
      </c>
      <c r="K1459" t="s">
        <v>3927</v>
      </c>
      <c r="L1459" t="s">
        <v>1244</v>
      </c>
      <c r="M1459">
        <v>2740</v>
      </c>
      <c r="N1459" t="s">
        <v>144</v>
      </c>
      <c r="O1459" t="s">
        <v>1293</v>
      </c>
      <c r="P1459" t="s">
        <v>42</v>
      </c>
      <c r="Q1459" t="s">
        <v>71</v>
      </c>
      <c r="R1459" t="s">
        <v>1294</v>
      </c>
      <c r="S1459">
        <v>52.2</v>
      </c>
      <c r="T1459" s="3"/>
    </row>
    <row r="1460" spans="1:20" x14ac:dyDescent="0.3">
      <c r="A1460">
        <v>1459</v>
      </c>
      <c r="B1460" t="s">
        <v>3928</v>
      </c>
      <c r="C1460">
        <f t="shared" si="22"/>
        <v>39</v>
      </c>
      <c r="D1460" s="1">
        <v>43003</v>
      </c>
      <c r="E1460" s="1">
        <v>43009</v>
      </c>
      <c r="F1460" t="s">
        <v>46</v>
      </c>
      <c r="G1460" t="s">
        <v>3929</v>
      </c>
      <c r="H1460" t="s">
        <v>3930</v>
      </c>
      <c r="I1460" t="s">
        <v>37</v>
      </c>
      <c r="J1460" t="s">
        <v>23</v>
      </c>
      <c r="K1460" t="s">
        <v>3931</v>
      </c>
      <c r="L1460" t="s">
        <v>100</v>
      </c>
      <c r="M1460">
        <v>75061</v>
      </c>
      <c r="N1460" t="s">
        <v>101</v>
      </c>
      <c r="O1460" t="s">
        <v>2494</v>
      </c>
      <c r="P1460" t="s">
        <v>42</v>
      </c>
      <c r="Q1460" t="s">
        <v>43</v>
      </c>
      <c r="R1460" t="s">
        <v>2495</v>
      </c>
      <c r="S1460">
        <v>15.936</v>
      </c>
      <c r="T1460" s="3"/>
    </row>
    <row r="1461" spans="1:20" x14ac:dyDescent="0.3">
      <c r="A1461">
        <v>1460</v>
      </c>
      <c r="B1461" t="s">
        <v>3932</v>
      </c>
      <c r="C1461">
        <f t="shared" si="22"/>
        <v>19</v>
      </c>
      <c r="D1461" s="1">
        <v>42128</v>
      </c>
      <c r="E1461" s="1">
        <v>42128</v>
      </c>
      <c r="F1461" t="s">
        <v>1289</v>
      </c>
      <c r="G1461" t="s">
        <v>81</v>
      </c>
      <c r="H1461" t="s">
        <v>82</v>
      </c>
      <c r="I1461" t="s">
        <v>22</v>
      </c>
      <c r="J1461" t="s">
        <v>23</v>
      </c>
      <c r="K1461" t="s">
        <v>3692</v>
      </c>
      <c r="L1461" t="s">
        <v>745</v>
      </c>
      <c r="M1461">
        <v>6457</v>
      </c>
      <c r="N1461" t="s">
        <v>144</v>
      </c>
      <c r="O1461" t="s">
        <v>3933</v>
      </c>
      <c r="P1461" t="s">
        <v>28</v>
      </c>
      <c r="Q1461" t="s">
        <v>61</v>
      </c>
      <c r="R1461" t="s">
        <v>3934</v>
      </c>
      <c r="S1461">
        <v>27.46</v>
      </c>
      <c r="T1461" s="3"/>
    </row>
    <row r="1462" spans="1:20" x14ac:dyDescent="0.3">
      <c r="A1462">
        <v>1461</v>
      </c>
      <c r="B1462" t="s">
        <v>3935</v>
      </c>
      <c r="C1462">
        <f t="shared" si="22"/>
        <v>49</v>
      </c>
      <c r="D1462" s="1">
        <v>42705</v>
      </c>
      <c r="E1462" s="1">
        <v>42712</v>
      </c>
      <c r="F1462" t="s">
        <v>46</v>
      </c>
      <c r="G1462" t="s">
        <v>811</v>
      </c>
      <c r="H1462" t="s">
        <v>812</v>
      </c>
      <c r="I1462" t="s">
        <v>22</v>
      </c>
      <c r="J1462" t="s">
        <v>23</v>
      </c>
      <c r="K1462" t="s">
        <v>91</v>
      </c>
      <c r="L1462" t="s">
        <v>92</v>
      </c>
      <c r="M1462">
        <v>98103</v>
      </c>
      <c r="N1462" t="s">
        <v>40</v>
      </c>
      <c r="O1462" t="s">
        <v>3936</v>
      </c>
      <c r="P1462" t="s">
        <v>42</v>
      </c>
      <c r="Q1462" t="s">
        <v>71</v>
      </c>
      <c r="R1462" t="s">
        <v>3937</v>
      </c>
      <c r="S1462">
        <v>55.423999999999999</v>
      </c>
      <c r="T1462" s="3"/>
    </row>
    <row r="1463" spans="1:20" x14ac:dyDescent="0.3">
      <c r="A1463">
        <v>1462</v>
      </c>
      <c r="B1463" t="s">
        <v>3938</v>
      </c>
      <c r="C1463">
        <f t="shared" si="22"/>
        <v>10</v>
      </c>
      <c r="D1463" s="1">
        <v>42805</v>
      </c>
      <c r="E1463" s="1">
        <v>42809</v>
      </c>
      <c r="F1463" t="s">
        <v>46</v>
      </c>
      <c r="G1463" t="s">
        <v>3939</v>
      </c>
      <c r="H1463" t="s">
        <v>3940</v>
      </c>
      <c r="I1463" t="s">
        <v>22</v>
      </c>
      <c r="J1463" t="s">
        <v>23</v>
      </c>
      <c r="K1463" t="s">
        <v>3941</v>
      </c>
      <c r="L1463" t="s">
        <v>786</v>
      </c>
      <c r="M1463">
        <v>8360</v>
      </c>
      <c r="N1463" t="s">
        <v>144</v>
      </c>
      <c r="O1463" t="s">
        <v>2401</v>
      </c>
      <c r="P1463" t="s">
        <v>28</v>
      </c>
      <c r="Q1463" t="s">
        <v>52</v>
      </c>
      <c r="R1463" t="s">
        <v>2402</v>
      </c>
      <c r="S1463">
        <v>244.006</v>
      </c>
      <c r="T1463" s="3"/>
    </row>
    <row r="1464" spans="1:20" x14ac:dyDescent="0.3">
      <c r="A1464">
        <v>1463</v>
      </c>
      <c r="B1464" t="s">
        <v>3942</v>
      </c>
      <c r="C1464">
        <f t="shared" si="22"/>
        <v>34</v>
      </c>
      <c r="D1464" s="1">
        <v>42973</v>
      </c>
      <c r="E1464" s="1">
        <v>42975</v>
      </c>
      <c r="F1464" t="s">
        <v>184</v>
      </c>
      <c r="G1464" t="s">
        <v>204</v>
      </c>
      <c r="H1464" t="s">
        <v>205</v>
      </c>
      <c r="I1464" t="s">
        <v>37</v>
      </c>
      <c r="J1464" t="s">
        <v>23</v>
      </c>
      <c r="K1464" t="s">
        <v>599</v>
      </c>
      <c r="L1464" t="s">
        <v>100</v>
      </c>
      <c r="M1464">
        <v>77506</v>
      </c>
      <c r="N1464" t="s">
        <v>101</v>
      </c>
      <c r="O1464" t="s">
        <v>1595</v>
      </c>
      <c r="P1464" t="s">
        <v>67</v>
      </c>
      <c r="Q1464" t="s">
        <v>157</v>
      </c>
      <c r="R1464" t="s">
        <v>1596</v>
      </c>
      <c r="S1464">
        <v>159.98400000000001</v>
      </c>
      <c r="T1464" s="3"/>
    </row>
    <row r="1465" spans="1:20" x14ac:dyDescent="0.3">
      <c r="A1465">
        <v>1464</v>
      </c>
      <c r="B1465" t="s">
        <v>3942</v>
      </c>
      <c r="C1465">
        <f t="shared" si="22"/>
        <v>34</v>
      </c>
      <c r="D1465" s="1">
        <v>42973</v>
      </c>
      <c r="E1465" s="1">
        <v>42975</v>
      </c>
      <c r="F1465" t="s">
        <v>184</v>
      </c>
      <c r="G1465" t="s">
        <v>204</v>
      </c>
      <c r="H1465" t="s">
        <v>205</v>
      </c>
      <c r="I1465" t="s">
        <v>37</v>
      </c>
      <c r="J1465" t="s">
        <v>23</v>
      </c>
      <c r="K1465" t="s">
        <v>599</v>
      </c>
      <c r="L1465" t="s">
        <v>100</v>
      </c>
      <c r="M1465">
        <v>77506</v>
      </c>
      <c r="N1465" t="s">
        <v>101</v>
      </c>
      <c r="O1465" t="s">
        <v>3333</v>
      </c>
      <c r="P1465" t="s">
        <v>28</v>
      </c>
      <c r="Q1465" t="s">
        <v>32</v>
      </c>
      <c r="R1465" t="s">
        <v>3334</v>
      </c>
      <c r="S1465">
        <v>1024.7159999999999</v>
      </c>
      <c r="T1465" s="3"/>
    </row>
    <row r="1466" spans="1:20" x14ac:dyDescent="0.3">
      <c r="A1466">
        <v>1465</v>
      </c>
      <c r="B1466" t="s">
        <v>3943</v>
      </c>
      <c r="C1466">
        <f t="shared" si="22"/>
        <v>50</v>
      </c>
      <c r="D1466" s="1">
        <v>43085</v>
      </c>
      <c r="E1466" s="1">
        <v>43088</v>
      </c>
      <c r="F1466" t="s">
        <v>184</v>
      </c>
      <c r="G1466" t="s">
        <v>3944</v>
      </c>
      <c r="H1466" t="s">
        <v>3945</v>
      </c>
      <c r="I1466" t="s">
        <v>37</v>
      </c>
      <c r="J1466" t="s">
        <v>23</v>
      </c>
      <c r="K1466" t="s">
        <v>262</v>
      </c>
      <c r="L1466" t="s">
        <v>263</v>
      </c>
      <c r="M1466">
        <v>10009</v>
      </c>
      <c r="N1466" t="s">
        <v>144</v>
      </c>
      <c r="O1466" t="s">
        <v>3136</v>
      </c>
      <c r="P1466" t="s">
        <v>42</v>
      </c>
      <c r="Q1466" t="s">
        <v>265</v>
      </c>
      <c r="R1466" t="s">
        <v>3137</v>
      </c>
      <c r="S1466">
        <v>3.68</v>
      </c>
      <c r="T1466" s="3"/>
    </row>
    <row r="1467" spans="1:20" x14ac:dyDescent="0.3">
      <c r="A1467">
        <v>1466</v>
      </c>
      <c r="B1467" t="s">
        <v>3946</v>
      </c>
      <c r="C1467">
        <f t="shared" si="22"/>
        <v>32</v>
      </c>
      <c r="D1467" s="1">
        <v>42224</v>
      </c>
      <c r="E1467" s="1">
        <v>42230</v>
      </c>
      <c r="F1467" t="s">
        <v>46</v>
      </c>
      <c r="G1467" t="s">
        <v>797</v>
      </c>
      <c r="H1467" t="s">
        <v>798</v>
      </c>
      <c r="I1467" t="s">
        <v>22</v>
      </c>
      <c r="J1467" t="s">
        <v>23</v>
      </c>
      <c r="K1467" t="s">
        <v>3947</v>
      </c>
      <c r="L1467" t="s">
        <v>306</v>
      </c>
      <c r="M1467">
        <v>85301</v>
      </c>
      <c r="N1467" t="s">
        <v>40</v>
      </c>
      <c r="O1467" t="s">
        <v>3015</v>
      </c>
      <c r="P1467" t="s">
        <v>28</v>
      </c>
      <c r="Q1467" t="s">
        <v>61</v>
      </c>
      <c r="R1467" t="s">
        <v>3016</v>
      </c>
      <c r="S1467">
        <v>121.376</v>
      </c>
      <c r="T1467" s="3"/>
    </row>
    <row r="1468" spans="1:20" x14ac:dyDescent="0.3">
      <c r="A1468">
        <v>1467</v>
      </c>
      <c r="B1468" t="s">
        <v>3946</v>
      </c>
      <c r="C1468">
        <f t="shared" si="22"/>
        <v>32</v>
      </c>
      <c r="D1468" s="1">
        <v>42224</v>
      </c>
      <c r="E1468" s="1">
        <v>42230</v>
      </c>
      <c r="F1468" t="s">
        <v>46</v>
      </c>
      <c r="G1468" t="s">
        <v>797</v>
      </c>
      <c r="H1468" t="s">
        <v>798</v>
      </c>
      <c r="I1468" t="s">
        <v>22</v>
      </c>
      <c r="J1468" t="s">
        <v>23</v>
      </c>
      <c r="K1468" t="s">
        <v>3947</v>
      </c>
      <c r="L1468" t="s">
        <v>306</v>
      </c>
      <c r="M1468">
        <v>85301</v>
      </c>
      <c r="N1468" t="s">
        <v>40</v>
      </c>
      <c r="O1468" t="s">
        <v>440</v>
      </c>
      <c r="P1468" t="s">
        <v>67</v>
      </c>
      <c r="Q1468" t="s">
        <v>157</v>
      </c>
      <c r="R1468" t="s">
        <v>441</v>
      </c>
      <c r="S1468">
        <v>95.975999999999999</v>
      </c>
      <c r="T1468" s="3"/>
    </row>
    <row r="1469" spans="1:20" x14ac:dyDescent="0.3">
      <c r="A1469">
        <v>1468</v>
      </c>
      <c r="B1469" t="s">
        <v>3948</v>
      </c>
      <c r="C1469">
        <f t="shared" si="22"/>
        <v>21</v>
      </c>
      <c r="D1469" s="1">
        <v>42506</v>
      </c>
      <c r="E1469" s="1">
        <v>42506</v>
      </c>
      <c r="F1469" t="s">
        <v>1289</v>
      </c>
      <c r="G1469" t="s">
        <v>2285</v>
      </c>
      <c r="H1469" t="s">
        <v>2286</v>
      </c>
      <c r="I1469" t="s">
        <v>98</v>
      </c>
      <c r="J1469" t="s">
        <v>23</v>
      </c>
      <c r="K1469" t="s">
        <v>1522</v>
      </c>
      <c r="L1469" t="s">
        <v>50</v>
      </c>
      <c r="M1469">
        <v>32216</v>
      </c>
      <c r="N1469" t="s">
        <v>26</v>
      </c>
      <c r="O1469" t="s">
        <v>2566</v>
      </c>
      <c r="P1469" t="s">
        <v>67</v>
      </c>
      <c r="Q1469" t="s">
        <v>157</v>
      </c>
      <c r="R1469" t="s">
        <v>2567</v>
      </c>
      <c r="S1469">
        <v>255.96799999999999</v>
      </c>
      <c r="T1469" s="3"/>
    </row>
    <row r="1470" spans="1:20" x14ac:dyDescent="0.3">
      <c r="A1470">
        <v>1469</v>
      </c>
      <c r="B1470" t="s">
        <v>3949</v>
      </c>
      <c r="C1470">
        <f t="shared" si="22"/>
        <v>50</v>
      </c>
      <c r="D1470" s="1">
        <v>43443</v>
      </c>
      <c r="E1470" s="1">
        <v>43447</v>
      </c>
      <c r="F1470" t="s">
        <v>46</v>
      </c>
      <c r="G1470" t="s">
        <v>3861</v>
      </c>
      <c r="H1470" t="s">
        <v>3862</v>
      </c>
      <c r="I1470" t="s">
        <v>37</v>
      </c>
      <c r="J1470" t="s">
        <v>23</v>
      </c>
      <c r="K1470" t="s">
        <v>878</v>
      </c>
      <c r="L1470" t="s">
        <v>234</v>
      </c>
      <c r="M1470">
        <v>48234</v>
      </c>
      <c r="N1470" t="s">
        <v>101</v>
      </c>
      <c r="O1470" t="s">
        <v>3950</v>
      </c>
      <c r="P1470" t="s">
        <v>28</v>
      </c>
      <c r="Q1470" t="s">
        <v>32</v>
      </c>
      <c r="R1470" t="s">
        <v>3951</v>
      </c>
      <c r="S1470">
        <v>872.94</v>
      </c>
      <c r="T1470" s="3"/>
    </row>
    <row r="1471" spans="1:20" x14ac:dyDescent="0.3">
      <c r="A1471">
        <v>1470</v>
      </c>
      <c r="B1471" t="s">
        <v>3949</v>
      </c>
      <c r="C1471">
        <f t="shared" si="22"/>
        <v>50</v>
      </c>
      <c r="D1471" s="1">
        <v>43443</v>
      </c>
      <c r="E1471" s="1">
        <v>43447</v>
      </c>
      <c r="F1471" t="s">
        <v>46</v>
      </c>
      <c r="G1471" t="s">
        <v>3861</v>
      </c>
      <c r="H1471" t="s">
        <v>3862</v>
      </c>
      <c r="I1471" t="s">
        <v>37</v>
      </c>
      <c r="J1471" t="s">
        <v>23</v>
      </c>
      <c r="K1471" t="s">
        <v>878</v>
      </c>
      <c r="L1471" t="s">
        <v>234</v>
      </c>
      <c r="M1471">
        <v>48234</v>
      </c>
      <c r="N1471" t="s">
        <v>101</v>
      </c>
      <c r="O1471" t="s">
        <v>1386</v>
      </c>
      <c r="P1471" t="s">
        <v>42</v>
      </c>
      <c r="Q1471" t="s">
        <v>71</v>
      </c>
      <c r="R1471" t="s">
        <v>1387</v>
      </c>
      <c r="S1471">
        <v>41.54</v>
      </c>
      <c r="T1471" s="3"/>
    </row>
    <row r="1472" spans="1:20" x14ac:dyDescent="0.3">
      <c r="A1472">
        <v>1471</v>
      </c>
      <c r="B1472" t="s">
        <v>3949</v>
      </c>
      <c r="C1472">
        <f t="shared" si="22"/>
        <v>50</v>
      </c>
      <c r="D1472" s="1">
        <v>43443</v>
      </c>
      <c r="E1472" s="1">
        <v>43447</v>
      </c>
      <c r="F1472" t="s">
        <v>46</v>
      </c>
      <c r="G1472" t="s">
        <v>3861</v>
      </c>
      <c r="H1472" t="s">
        <v>3862</v>
      </c>
      <c r="I1472" t="s">
        <v>37</v>
      </c>
      <c r="J1472" t="s">
        <v>23</v>
      </c>
      <c r="K1472" t="s">
        <v>878</v>
      </c>
      <c r="L1472" t="s">
        <v>234</v>
      </c>
      <c r="M1472">
        <v>48234</v>
      </c>
      <c r="N1472" t="s">
        <v>101</v>
      </c>
      <c r="O1472" t="s">
        <v>3952</v>
      </c>
      <c r="P1472" t="s">
        <v>42</v>
      </c>
      <c r="Q1472" t="s">
        <v>86</v>
      </c>
      <c r="R1472" t="s">
        <v>3953</v>
      </c>
      <c r="S1472">
        <v>12.96</v>
      </c>
      <c r="T1472" s="3"/>
    </row>
    <row r="1473" spans="1:20" x14ac:dyDescent="0.3">
      <c r="A1473">
        <v>1472</v>
      </c>
      <c r="B1473" t="s">
        <v>3954</v>
      </c>
      <c r="C1473">
        <f t="shared" si="22"/>
        <v>39</v>
      </c>
      <c r="D1473" s="1">
        <v>42637</v>
      </c>
      <c r="E1473" s="1">
        <v>42640</v>
      </c>
      <c r="F1473" t="s">
        <v>19</v>
      </c>
      <c r="G1473" t="s">
        <v>222</v>
      </c>
      <c r="H1473" t="s">
        <v>223</v>
      </c>
      <c r="I1473" t="s">
        <v>37</v>
      </c>
      <c r="J1473" t="s">
        <v>23</v>
      </c>
      <c r="K1473" t="s">
        <v>142</v>
      </c>
      <c r="L1473" t="s">
        <v>143</v>
      </c>
      <c r="M1473">
        <v>19120</v>
      </c>
      <c r="N1473" t="s">
        <v>144</v>
      </c>
      <c r="O1473" t="s">
        <v>3955</v>
      </c>
      <c r="P1473" t="s">
        <v>42</v>
      </c>
      <c r="Q1473" t="s">
        <v>64</v>
      </c>
      <c r="R1473" t="s">
        <v>3956</v>
      </c>
      <c r="S1473">
        <v>6.8479999999999999</v>
      </c>
      <c r="T1473" s="3"/>
    </row>
    <row r="1474" spans="1:20" x14ac:dyDescent="0.3">
      <c r="A1474">
        <v>1473</v>
      </c>
      <c r="B1474" t="s">
        <v>3957</v>
      </c>
      <c r="C1474">
        <f t="shared" si="22"/>
        <v>28</v>
      </c>
      <c r="D1474" s="1">
        <v>43292</v>
      </c>
      <c r="E1474" s="1">
        <v>43296</v>
      </c>
      <c r="F1474" t="s">
        <v>46</v>
      </c>
      <c r="G1474" t="s">
        <v>3958</v>
      </c>
      <c r="H1474" t="s">
        <v>3959</v>
      </c>
      <c r="I1474" t="s">
        <v>37</v>
      </c>
      <c r="J1474" t="s">
        <v>23</v>
      </c>
      <c r="K1474" t="s">
        <v>38</v>
      </c>
      <c r="L1474" t="s">
        <v>39</v>
      </c>
      <c r="M1474">
        <v>90004</v>
      </c>
      <c r="N1474" t="s">
        <v>40</v>
      </c>
      <c r="O1474" t="s">
        <v>2677</v>
      </c>
      <c r="P1474" t="s">
        <v>42</v>
      </c>
      <c r="Q1474" t="s">
        <v>43</v>
      </c>
      <c r="R1474" t="s">
        <v>2678</v>
      </c>
      <c r="S1474">
        <v>8.67</v>
      </c>
      <c r="T1474" s="3"/>
    </row>
    <row r="1475" spans="1:20" x14ac:dyDescent="0.3">
      <c r="A1475">
        <v>1474</v>
      </c>
      <c r="B1475" t="s">
        <v>3960</v>
      </c>
      <c r="C1475">
        <f t="shared" ref="C1475:C1538" si="23">WEEKNUM(D1475,1)</f>
        <v>49</v>
      </c>
      <c r="D1475" s="1">
        <v>42705</v>
      </c>
      <c r="E1475" s="1">
        <v>42706</v>
      </c>
      <c r="F1475" t="s">
        <v>1289</v>
      </c>
      <c r="G1475" t="s">
        <v>3241</v>
      </c>
      <c r="H1475" t="s">
        <v>3242</v>
      </c>
      <c r="I1475" t="s">
        <v>22</v>
      </c>
      <c r="J1475" t="s">
        <v>23</v>
      </c>
      <c r="K1475" t="s">
        <v>180</v>
      </c>
      <c r="L1475" t="s">
        <v>100</v>
      </c>
      <c r="M1475">
        <v>77036</v>
      </c>
      <c r="N1475" t="s">
        <v>101</v>
      </c>
      <c r="O1475" t="s">
        <v>3961</v>
      </c>
      <c r="P1475" t="s">
        <v>28</v>
      </c>
      <c r="Q1475" t="s">
        <v>61</v>
      </c>
      <c r="R1475" t="s">
        <v>3962</v>
      </c>
      <c r="S1475">
        <v>6.6879999999999997</v>
      </c>
      <c r="T1475" s="3"/>
    </row>
    <row r="1476" spans="1:20" x14ac:dyDescent="0.3">
      <c r="A1476">
        <v>1475</v>
      </c>
      <c r="B1476" t="s">
        <v>3963</v>
      </c>
      <c r="C1476">
        <f t="shared" si="23"/>
        <v>47</v>
      </c>
      <c r="D1476" s="1">
        <v>43058</v>
      </c>
      <c r="E1476" s="1">
        <v>43064</v>
      </c>
      <c r="F1476" t="s">
        <v>46</v>
      </c>
      <c r="G1476" t="s">
        <v>3964</v>
      </c>
      <c r="H1476" t="s">
        <v>3965</v>
      </c>
      <c r="I1476" t="s">
        <v>98</v>
      </c>
      <c r="J1476" t="s">
        <v>23</v>
      </c>
      <c r="K1476" t="s">
        <v>3966</v>
      </c>
      <c r="L1476" t="s">
        <v>263</v>
      </c>
      <c r="M1476">
        <v>14304</v>
      </c>
      <c r="N1476" t="s">
        <v>144</v>
      </c>
      <c r="O1476" t="s">
        <v>3967</v>
      </c>
      <c r="P1476" t="s">
        <v>42</v>
      </c>
      <c r="Q1476" t="s">
        <v>64</v>
      </c>
      <c r="R1476" t="s">
        <v>3968</v>
      </c>
      <c r="S1476">
        <v>17.28</v>
      </c>
      <c r="T1476" s="3"/>
    </row>
    <row r="1477" spans="1:20" x14ac:dyDescent="0.3">
      <c r="A1477">
        <v>1476</v>
      </c>
      <c r="B1477" t="s">
        <v>3963</v>
      </c>
      <c r="C1477">
        <f t="shared" si="23"/>
        <v>47</v>
      </c>
      <c r="D1477" s="1">
        <v>43058</v>
      </c>
      <c r="E1477" s="1">
        <v>43064</v>
      </c>
      <c r="F1477" t="s">
        <v>46</v>
      </c>
      <c r="G1477" t="s">
        <v>3964</v>
      </c>
      <c r="H1477" t="s">
        <v>3965</v>
      </c>
      <c r="I1477" t="s">
        <v>98</v>
      </c>
      <c r="J1477" t="s">
        <v>23</v>
      </c>
      <c r="K1477" t="s">
        <v>3966</v>
      </c>
      <c r="L1477" t="s">
        <v>263</v>
      </c>
      <c r="M1477">
        <v>14304</v>
      </c>
      <c r="N1477" t="s">
        <v>144</v>
      </c>
      <c r="O1477" t="s">
        <v>3050</v>
      </c>
      <c r="P1477" t="s">
        <v>42</v>
      </c>
      <c r="Q1477" t="s">
        <v>71</v>
      </c>
      <c r="R1477" t="s">
        <v>3051</v>
      </c>
      <c r="S1477">
        <v>17.712</v>
      </c>
      <c r="T1477" s="3"/>
    </row>
    <row r="1478" spans="1:20" x14ac:dyDescent="0.3">
      <c r="A1478">
        <v>1477</v>
      </c>
      <c r="B1478" t="s">
        <v>3969</v>
      </c>
      <c r="C1478">
        <f t="shared" si="23"/>
        <v>12</v>
      </c>
      <c r="D1478" s="1">
        <v>43178</v>
      </c>
      <c r="E1478" s="1">
        <v>43183</v>
      </c>
      <c r="F1478" t="s">
        <v>46</v>
      </c>
      <c r="G1478" t="s">
        <v>2847</v>
      </c>
      <c r="H1478" t="s">
        <v>2848</v>
      </c>
      <c r="I1478" t="s">
        <v>98</v>
      </c>
      <c r="J1478" t="s">
        <v>23</v>
      </c>
      <c r="K1478" t="s">
        <v>262</v>
      </c>
      <c r="L1478" t="s">
        <v>263</v>
      </c>
      <c r="M1478">
        <v>10024</v>
      </c>
      <c r="N1478" t="s">
        <v>144</v>
      </c>
      <c r="O1478" t="s">
        <v>3970</v>
      </c>
      <c r="P1478" t="s">
        <v>42</v>
      </c>
      <c r="Q1478" t="s">
        <v>43</v>
      </c>
      <c r="R1478" t="s">
        <v>3971</v>
      </c>
      <c r="S1478">
        <v>28.91</v>
      </c>
      <c r="T1478" s="3"/>
    </row>
    <row r="1479" spans="1:20" x14ac:dyDescent="0.3">
      <c r="A1479">
        <v>1478</v>
      </c>
      <c r="B1479" t="s">
        <v>3972</v>
      </c>
      <c r="C1479">
        <f t="shared" si="23"/>
        <v>46</v>
      </c>
      <c r="D1479" s="1">
        <v>43052</v>
      </c>
      <c r="E1479" s="1">
        <v>43056</v>
      </c>
      <c r="F1479" t="s">
        <v>46</v>
      </c>
      <c r="G1479" t="s">
        <v>3973</v>
      </c>
      <c r="H1479" t="s">
        <v>3974</v>
      </c>
      <c r="I1479" t="s">
        <v>22</v>
      </c>
      <c r="J1479" t="s">
        <v>23</v>
      </c>
      <c r="K1479" t="s">
        <v>3975</v>
      </c>
      <c r="L1479" t="s">
        <v>84</v>
      </c>
      <c r="M1479">
        <v>27360</v>
      </c>
      <c r="N1479" t="s">
        <v>26</v>
      </c>
      <c r="O1479" t="s">
        <v>2576</v>
      </c>
      <c r="P1479" t="s">
        <v>42</v>
      </c>
      <c r="Q1479" t="s">
        <v>575</v>
      </c>
      <c r="R1479" t="s">
        <v>2577</v>
      </c>
      <c r="S1479">
        <v>52.136000000000003</v>
      </c>
      <c r="T1479" s="3"/>
    </row>
    <row r="1480" spans="1:20" x14ac:dyDescent="0.3">
      <c r="A1480">
        <v>1479</v>
      </c>
      <c r="B1480" t="s">
        <v>3976</v>
      </c>
      <c r="C1480">
        <f t="shared" si="23"/>
        <v>47</v>
      </c>
      <c r="D1480" s="1">
        <v>43423</v>
      </c>
      <c r="E1480" s="1">
        <v>43424</v>
      </c>
      <c r="F1480" t="s">
        <v>184</v>
      </c>
      <c r="G1480" t="s">
        <v>425</v>
      </c>
      <c r="H1480" t="s">
        <v>426</v>
      </c>
      <c r="I1480" t="s">
        <v>22</v>
      </c>
      <c r="J1480" t="s">
        <v>23</v>
      </c>
      <c r="K1480" t="s">
        <v>3977</v>
      </c>
      <c r="L1480" t="s">
        <v>39</v>
      </c>
      <c r="M1480">
        <v>92683</v>
      </c>
      <c r="N1480" t="s">
        <v>40</v>
      </c>
      <c r="O1480" t="s">
        <v>1683</v>
      </c>
      <c r="P1480" t="s">
        <v>67</v>
      </c>
      <c r="Q1480" t="s">
        <v>68</v>
      </c>
      <c r="R1480" t="s">
        <v>1684</v>
      </c>
      <c r="S1480">
        <v>31.968</v>
      </c>
      <c r="T1480" s="3"/>
    </row>
    <row r="1481" spans="1:20" x14ac:dyDescent="0.3">
      <c r="A1481">
        <v>1480</v>
      </c>
      <c r="B1481" t="s">
        <v>3978</v>
      </c>
      <c r="C1481">
        <f t="shared" si="23"/>
        <v>48</v>
      </c>
      <c r="D1481" s="1">
        <v>43071</v>
      </c>
      <c r="E1481" s="1">
        <v>43077</v>
      </c>
      <c r="F1481" t="s">
        <v>46</v>
      </c>
      <c r="G1481" t="s">
        <v>1520</v>
      </c>
      <c r="H1481" t="s">
        <v>1521</v>
      </c>
      <c r="I1481" t="s">
        <v>22</v>
      </c>
      <c r="J1481" t="s">
        <v>23</v>
      </c>
      <c r="K1481" t="s">
        <v>123</v>
      </c>
      <c r="L1481" t="s">
        <v>39</v>
      </c>
      <c r="M1481">
        <v>94122</v>
      </c>
      <c r="N1481" t="s">
        <v>40</v>
      </c>
      <c r="O1481" t="s">
        <v>3979</v>
      </c>
      <c r="P1481" t="s">
        <v>42</v>
      </c>
      <c r="Q1481" t="s">
        <v>86</v>
      </c>
      <c r="R1481" t="s">
        <v>3980</v>
      </c>
      <c r="S1481">
        <v>25.92</v>
      </c>
      <c r="T1481" s="3"/>
    </row>
    <row r="1482" spans="1:20" x14ac:dyDescent="0.3">
      <c r="A1482">
        <v>1481</v>
      </c>
      <c r="B1482" t="s">
        <v>3978</v>
      </c>
      <c r="C1482">
        <f t="shared" si="23"/>
        <v>48</v>
      </c>
      <c r="D1482" s="1">
        <v>43071</v>
      </c>
      <c r="E1482" s="1">
        <v>43077</v>
      </c>
      <c r="F1482" t="s">
        <v>46</v>
      </c>
      <c r="G1482" t="s">
        <v>1520</v>
      </c>
      <c r="H1482" t="s">
        <v>1521</v>
      </c>
      <c r="I1482" t="s">
        <v>22</v>
      </c>
      <c r="J1482" t="s">
        <v>23</v>
      </c>
      <c r="K1482" t="s">
        <v>123</v>
      </c>
      <c r="L1482" t="s">
        <v>39</v>
      </c>
      <c r="M1482">
        <v>94122</v>
      </c>
      <c r="N1482" t="s">
        <v>40</v>
      </c>
      <c r="O1482" t="s">
        <v>3981</v>
      </c>
      <c r="P1482" t="s">
        <v>42</v>
      </c>
      <c r="Q1482" t="s">
        <v>86</v>
      </c>
      <c r="R1482" t="s">
        <v>3982</v>
      </c>
      <c r="S1482">
        <v>40.46</v>
      </c>
      <c r="T1482" s="3"/>
    </row>
    <row r="1483" spans="1:20" x14ac:dyDescent="0.3">
      <c r="A1483">
        <v>1482</v>
      </c>
      <c r="B1483" t="s">
        <v>3978</v>
      </c>
      <c r="C1483">
        <f t="shared" si="23"/>
        <v>48</v>
      </c>
      <c r="D1483" s="1">
        <v>43071</v>
      </c>
      <c r="E1483" s="1">
        <v>43077</v>
      </c>
      <c r="F1483" t="s">
        <v>46</v>
      </c>
      <c r="G1483" t="s">
        <v>1520</v>
      </c>
      <c r="H1483" t="s">
        <v>1521</v>
      </c>
      <c r="I1483" t="s">
        <v>22</v>
      </c>
      <c r="J1483" t="s">
        <v>23</v>
      </c>
      <c r="K1483" t="s">
        <v>123</v>
      </c>
      <c r="L1483" t="s">
        <v>39</v>
      </c>
      <c r="M1483">
        <v>94122</v>
      </c>
      <c r="N1483" t="s">
        <v>40</v>
      </c>
      <c r="O1483" t="s">
        <v>3983</v>
      </c>
      <c r="P1483" t="s">
        <v>42</v>
      </c>
      <c r="Q1483" t="s">
        <v>55</v>
      </c>
      <c r="R1483" t="s">
        <v>3984</v>
      </c>
      <c r="S1483">
        <v>33.869999999999997</v>
      </c>
      <c r="T1483" s="3"/>
    </row>
    <row r="1484" spans="1:20" x14ac:dyDescent="0.3">
      <c r="A1484">
        <v>1483</v>
      </c>
      <c r="B1484" t="s">
        <v>3985</v>
      </c>
      <c r="C1484">
        <f t="shared" si="23"/>
        <v>34</v>
      </c>
      <c r="D1484" s="1">
        <v>43337</v>
      </c>
      <c r="E1484" s="1">
        <v>43340</v>
      </c>
      <c r="F1484" t="s">
        <v>19</v>
      </c>
      <c r="G1484" t="s">
        <v>3182</v>
      </c>
      <c r="H1484" t="s">
        <v>3183</v>
      </c>
      <c r="I1484" t="s">
        <v>22</v>
      </c>
      <c r="J1484" t="s">
        <v>23</v>
      </c>
      <c r="K1484" t="s">
        <v>324</v>
      </c>
      <c r="L1484" t="s">
        <v>331</v>
      </c>
      <c r="M1484">
        <v>38301</v>
      </c>
      <c r="N1484" t="s">
        <v>26</v>
      </c>
      <c r="O1484" t="s">
        <v>1890</v>
      </c>
      <c r="P1484" t="s">
        <v>42</v>
      </c>
      <c r="Q1484" t="s">
        <v>64</v>
      </c>
      <c r="R1484" t="s">
        <v>1891</v>
      </c>
      <c r="S1484">
        <v>9.7279999999999998</v>
      </c>
      <c r="T1484" s="3"/>
    </row>
    <row r="1485" spans="1:20" x14ac:dyDescent="0.3">
      <c r="A1485">
        <v>1484</v>
      </c>
      <c r="B1485" t="s">
        <v>3985</v>
      </c>
      <c r="C1485">
        <f t="shared" si="23"/>
        <v>34</v>
      </c>
      <c r="D1485" s="1">
        <v>43337</v>
      </c>
      <c r="E1485" s="1">
        <v>43340</v>
      </c>
      <c r="F1485" t="s">
        <v>19</v>
      </c>
      <c r="G1485" t="s">
        <v>3182</v>
      </c>
      <c r="H1485" t="s">
        <v>3183</v>
      </c>
      <c r="I1485" t="s">
        <v>22</v>
      </c>
      <c r="J1485" t="s">
        <v>23</v>
      </c>
      <c r="K1485" t="s">
        <v>324</v>
      </c>
      <c r="L1485" t="s">
        <v>331</v>
      </c>
      <c r="M1485">
        <v>38301</v>
      </c>
      <c r="N1485" t="s">
        <v>26</v>
      </c>
      <c r="O1485" t="s">
        <v>3986</v>
      </c>
      <c r="P1485" t="s">
        <v>42</v>
      </c>
      <c r="Q1485" t="s">
        <v>86</v>
      </c>
      <c r="R1485" t="s">
        <v>3987</v>
      </c>
      <c r="S1485">
        <v>3.4239999999999999</v>
      </c>
      <c r="T1485" s="3"/>
    </row>
    <row r="1486" spans="1:20" x14ac:dyDescent="0.3">
      <c r="A1486">
        <v>1485</v>
      </c>
      <c r="B1486" t="s">
        <v>3988</v>
      </c>
      <c r="C1486">
        <f t="shared" si="23"/>
        <v>41</v>
      </c>
      <c r="D1486" s="1">
        <v>43022</v>
      </c>
      <c r="E1486" s="1">
        <v>43026</v>
      </c>
      <c r="F1486" t="s">
        <v>46</v>
      </c>
      <c r="G1486" t="s">
        <v>2408</v>
      </c>
      <c r="H1486" t="s">
        <v>2409</v>
      </c>
      <c r="I1486" t="s">
        <v>37</v>
      </c>
      <c r="J1486" t="s">
        <v>23</v>
      </c>
      <c r="K1486" t="s">
        <v>91</v>
      </c>
      <c r="L1486" t="s">
        <v>92</v>
      </c>
      <c r="M1486">
        <v>98115</v>
      </c>
      <c r="N1486" t="s">
        <v>40</v>
      </c>
      <c r="O1486" t="s">
        <v>3989</v>
      </c>
      <c r="P1486" t="s">
        <v>67</v>
      </c>
      <c r="Q1486" t="s">
        <v>157</v>
      </c>
      <c r="R1486" t="s">
        <v>3990</v>
      </c>
      <c r="S1486">
        <v>177</v>
      </c>
      <c r="T1486" s="3"/>
    </row>
    <row r="1487" spans="1:20" x14ac:dyDescent="0.3">
      <c r="A1487">
        <v>1486</v>
      </c>
      <c r="B1487" t="s">
        <v>3991</v>
      </c>
      <c r="C1487">
        <f t="shared" si="23"/>
        <v>48</v>
      </c>
      <c r="D1487" s="1">
        <v>42335</v>
      </c>
      <c r="E1487" s="1">
        <v>42341</v>
      </c>
      <c r="F1487" t="s">
        <v>46</v>
      </c>
      <c r="G1487" t="s">
        <v>3992</v>
      </c>
      <c r="H1487" t="s">
        <v>3993</v>
      </c>
      <c r="I1487" t="s">
        <v>22</v>
      </c>
      <c r="J1487" t="s">
        <v>23</v>
      </c>
      <c r="K1487" t="s">
        <v>262</v>
      </c>
      <c r="L1487" t="s">
        <v>263</v>
      </c>
      <c r="M1487">
        <v>10035</v>
      </c>
      <c r="N1487" t="s">
        <v>144</v>
      </c>
      <c r="O1487" t="s">
        <v>3994</v>
      </c>
      <c r="P1487" t="s">
        <v>42</v>
      </c>
      <c r="Q1487" t="s">
        <v>265</v>
      </c>
      <c r="R1487" t="s">
        <v>559</v>
      </c>
      <c r="S1487">
        <v>3.76</v>
      </c>
      <c r="T1487" s="3"/>
    </row>
    <row r="1488" spans="1:20" x14ac:dyDescent="0.3">
      <c r="A1488">
        <v>1487</v>
      </c>
      <c r="B1488" t="s">
        <v>3995</v>
      </c>
      <c r="C1488">
        <f t="shared" si="23"/>
        <v>45</v>
      </c>
      <c r="D1488" s="1">
        <v>42677</v>
      </c>
      <c r="E1488" s="1">
        <v>42681</v>
      </c>
      <c r="F1488" t="s">
        <v>46</v>
      </c>
      <c r="G1488" t="s">
        <v>3996</v>
      </c>
      <c r="H1488" t="s">
        <v>3997</v>
      </c>
      <c r="I1488" t="s">
        <v>98</v>
      </c>
      <c r="J1488" t="s">
        <v>23</v>
      </c>
      <c r="K1488" t="s">
        <v>38</v>
      </c>
      <c r="L1488" t="s">
        <v>39</v>
      </c>
      <c r="M1488">
        <v>90008</v>
      </c>
      <c r="N1488" t="s">
        <v>40</v>
      </c>
      <c r="O1488" t="s">
        <v>3998</v>
      </c>
      <c r="P1488" t="s">
        <v>67</v>
      </c>
      <c r="Q1488" t="s">
        <v>68</v>
      </c>
      <c r="R1488" t="s">
        <v>3999</v>
      </c>
      <c r="S1488">
        <v>1212.848</v>
      </c>
      <c r="T1488" s="3"/>
    </row>
    <row r="1489" spans="1:20" x14ac:dyDescent="0.3">
      <c r="A1489">
        <v>1488</v>
      </c>
      <c r="B1489" t="s">
        <v>3995</v>
      </c>
      <c r="C1489">
        <f t="shared" si="23"/>
        <v>45</v>
      </c>
      <c r="D1489" s="1">
        <v>42677</v>
      </c>
      <c r="E1489" s="1">
        <v>42681</v>
      </c>
      <c r="F1489" t="s">
        <v>46</v>
      </c>
      <c r="G1489" t="s">
        <v>3996</v>
      </c>
      <c r="H1489" t="s">
        <v>3997</v>
      </c>
      <c r="I1489" t="s">
        <v>98</v>
      </c>
      <c r="J1489" t="s">
        <v>23</v>
      </c>
      <c r="K1489" t="s">
        <v>38</v>
      </c>
      <c r="L1489" t="s">
        <v>39</v>
      </c>
      <c r="M1489">
        <v>90008</v>
      </c>
      <c r="N1489" t="s">
        <v>40</v>
      </c>
      <c r="O1489" t="s">
        <v>4000</v>
      </c>
      <c r="P1489" t="s">
        <v>67</v>
      </c>
      <c r="Q1489" t="s">
        <v>157</v>
      </c>
      <c r="R1489" t="s">
        <v>4001</v>
      </c>
      <c r="S1489">
        <v>89.97</v>
      </c>
      <c r="T1489" s="3"/>
    </row>
    <row r="1490" spans="1:20" x14ac:dyDescent="0.3">
      <c r="A1490">
        <v>1489</v>
      </c>
      <c r="B1490" t="s">
        <v>3995</v>
      </c>
      <c r="C1490">
        <f t="shared" si="23"/>
        <v>45</v>
      </c>
      <c r="D1490" s="1">
        <v>42677</v>
      </c>
      <c r="E1490" s="1">
        <v>42681</v>
      </c>
      <c r="F1490" t="s">
        <v>46</v>
      </c>
      <c r="G1490" t="s">
        <v>3996</v>
      </c>
      <c r="H1490" t="s">
        <v>3997</v>
      </c>
      <c r="I1490" t="s">
        <v>98</v>
      </c>
      <c r="J1490" t="s">
        <v>23</v>
      </c>
      <c r="K1490" t="s">
        <v>38</v>
      </c>
      <c r="L1490" t="s">
        <v>39</v>
      </c>
      <c r="M1490">
        <v>90008</v>
      </c>
      <c r="N1490" t="s">
        <v>40</v>
      </c>
      <c r="O1490" t="s">
        <v>1493</v>
      </c>
      <c r="P1490" t="s">
        <v>28</v>
      </c>
      <c r="Q1490" t="s">
        <v>61</v>
      </c>
      <c r="R1490" t="s">
        <v>1494</v>
      </c>
      <c r="S1490">
        <v>42.6</v>
      </c>
      <c r="T1490" s="3"/>
    </row>
    <row r="1491" spans="1:20" x14ac:dyDescent="0.3">
      <c r="A1491">
        <v>1490</v>
      </c>
      <c r="B1491" t="s">
        <v>4002</v>
      </c>
      <c r="C1491">
        <f t="shared" si="23"/>
        <v>49</v>
      </c>
      <c r="D1491" s="1">
        <v>42337</v>
      </c>
      <c r="E1491" s="1">
        <v>42344</v>
      </c>
      <c r="F1491" t="s">
        <v>46</v>
      </c>
      <c r="G1491" t="s">
        <v>4003</v>
      </c>
      <c r="H1491" t="s">
        <v>4004</v>
      </c>
      <c r="I1491" t="s">
        <v>22</v>
      </c>
      <c r="J1491" t="s">
        <v>23</v>
      </c>
      <c r="K1491" t="s">
        <v>142</v>
      </c>
      <c r="L1491" t="s">
        <v>143</v>
      </c>
      <c r="M1491">
        <v>19143</v>
      </c>
      <c r="N1491" t="s">
        <v>144</v>
      </c>
      <c r="O1491" t="s">
        <v>3204</v>
      </c>
      <c r="P1491" t="s">
        <v>42</v>
      </c>
      <c r="Q1491" t="s">
        <v>43</v>
      </c>
      <c r="R1491" t="s">
        <v>3205</v>
      </c>
      <c r="S1491">
        <v>5.04</v>
      </c>
      <c r="T1491" s="3"/>
    </row>
    <row r="1492" spans="1:20" x14ac:dyDescent="0.3">
      <c r="A1492">
        <v>1491</v>
      </c>
      <c r="B1492" t="s">
        <v>4005</v>
      </c>
      <c r="C1492">
        <f t="shared" si="23"/>
        <v>18</v>
      </c>
      <c r="D1492" s="1">
        <v>43220</v>
      </c>
      <c r="E1492" s="1">
        <v>43225</v>
      </c>
      <c r="F1492" t="s">
        <v>19</v>
      </c>
      <c r="G1492" t="s">
        <v>3260</v>
      </c>
      <c r="H1492" t="s">
        <v>3261</v>
      </c>
      <c r="I1492" t="s">
        <v>37</v>
      </c>
      <c r="J1492" t="s">
        <v>23</v>
      </c>
      <c r="K1492" t="s">
        <v>262</v>
      </c>
      <c r="L1492" t="s">
        <v>263</v>
      </c>
      <c r="M1492">
        <v>10024</v>
      </c>
      <c r="N1492" t="s">
        <v>144</v>
      </c>
      <c r="O1492" t="s">
        <v>195</v>
      </c>
      <c r="P1492" t="s">
        <v>42</v>
      </c>
      <c r="Q1492" t="s">
        <v>169</v>
      </c>
      <c r="R1492" t="s">
        <v>196</v>
      </c>
      <c r="S1492">
        <v>62.96</v>
      </c>
      <c r="T1492" s="3"/>
    </row>
    <row r="1493" spans="1:20" x14ac:dyDescent="0.3">
      <c r="A1493">
        <v>1492</v>
      </c>
      <c r="B1493" t="s">
        <v>4006</v>
      </c>
      <c r="C1493">
        <f t="shared" si="23"/>
        <v>47</v>
      </c>
      <c r="D1493" s="1">
        <v>43428</v>
      </c>
      <c r="E1493" s="1">
        <v>43432</v>
      </c>
      <c r="F1493" t="s">
        <v>46</v>
      </c>
      <c r="G1493" t="s">
        <v>4007</v>
      </c>
      <c r="H1493" t="s">
        <v>4008</v>
      </c>
      <c r="I1493" t="s">
        <v>37</v>
      </c>
      <c r="J1493" t="s">
        <v>23</v>
      </c>
      <c r="K1493" t="s">
        <v>262</v>
      </c>
      <c r="L1493" t="s">
        <v>263</v>
      </c>
      <c r="M1493">
        <v>10035</v>
      </c>
      <c r="N1493" t="s">
        <v>144</v>
      </c>
      <c r="O1493" t="s">
        <v>4009</v>
      </c>
      <c r="P1493" t="s">
        <v>42</v>
      </c>
      <c r="Q1493" t="s">
        <v>86</v>
      </c>
      <c r="R1493" t="s">
        <v>4010</v>
      </c>
      <c r="S1493">
        <v>5.88</v>
      </c>
      <c r="T1493" s="3"/>
    </row>
    <row r="1494" spans="1:20" x14ac:dyDescent="0.3">
      <c r="A1494">
        <v>1493</v>
      </c>
      <c r="B1494" t="s">
        <v>4006</v>
      </c>
      <c r="C1494">
        <f t="shared" si="23"/>
        <v>47</v>
      </c>
      <c r="D1494" s="1">
        <v>43428</v>
      </c>
      <c r="E1494" s="1">
        <v>43432</v>
      </c>
      <c r="F1494" t="s">
        <v>46</v>
      </c>
      <c r="G1494" t="s">
        <v>4007</v>
      </c>
      <c r="H1494" t="s">
        <v>4008</v>
      </c>
      <c r="I1494" t="s">
        <v>37</v>
      </c>
      <c r="J1494" t="s">
        <v>23</v>
      </c>
      <c r="K1494" t="s">
        <v>262</v>
      </c>
      <c r="L1494" t="s">
        <v>263</v>
      </c>
      <c r="M1494">
        <v>10035</v>
      </c>
      <c r="N1494" t="s">
        <v>144</v>
      </c>
      <c r="O1494" t="s">
        <v>1279</v>
      </c>
      <c r="P1494" t="s">
        <v>28</v>
      </c>
      <c r="Q1494" t="s">
        <v>32</v>
      </c>
      <c r="R1494" t="s">
        <v>1280</v>
      </c>
      <c r="S1494">
        <v>977.29200000000003</v>
      </c>
      <c r="T1494" s="3"/>
    </row>
    <row r="1495" spans="1:20" x14ac:dyDescent="0.3">
      <c r="A1495">
        <v>1494</v>
      </c>
      <c r="B1495" t="s">
        <v>4011</v>
      </c>
      <c r="C1495">
        <f t="shared" si="23"/>
        <v>44</v>
      </c>
      <c r="D1495" s="1">
        <v>43403</v>
      </c>
      <c r="E1495" s="1">
        <v>43407</v>
      </c>
      <c r="F1495" t="s">
        <v>46</v>
      </c>
      <c r="G1495" t="s">
        <v>4012</v>
      </c>
      <c r="H1495" t="s">
        <v>4013</v>
      </c>
      <c r="I1495" t="s">
        <v>37</v>
      </c>
      <c r="J1495" t="s">
        <v>23</v>
      </c>
      <c r="K1495" t="s">
        <v>2143</v>
      </c>
      <c r="L1495" t="s">
        <v>92</v>
      </c>
      <c r="M1495">
        <v>98661</v>
      </c>
      <c r="N1495" t="s">
        <v>40</v>
      </c>
      <c r="O1495" t="s">
        <v>2992</v>
      </c>
      <c r="P1495" t="s">
        <v>28</v>
      </c>
      <c r="Q1495" t="s">
        <v>61</v>
      </c>
      <c r="R1495" t="s">
        <v>2993</v>
      </c>
      <c r="S1495">
        <v>9.64</v>
      </c>
      <c r="T1495" s="3"/>
    </row>
    <row r="1496" spans="1:20" x14ac:dyDescent="0.3">
      <c r="A1496">
        <v>1495</v>
      </c>
      <c r="B1496" t="s">
        <v>4014</v>
      </c>
      <c r="C1496">
        <f t="shared" si="23"/>
        <v>51</v>
      </c>
      <c r="D1496" s="1">
        <v>42355</v>
      </c>
      <c r="E1496" s="1">
        <v>42357</v>
      </c>
      <c r="F1496" t="s">
        <v>19</v>
      </c>
      <c r="G1496" t="s">
        <v>1426</v>
      </c>
      <c r="H1496" t="s">
        <v>1427</v>
      </c>
      <c r="I1496" t="s">
        <v>22</v>
      </c>
      <c r="J1496" t="s">
        <v>23</v>
      </c>
      <c r="K1496" t="s">
        <v>493</v>
      </c>
      <c r="L1496" t="s">
        <v>1271</v>
      </c>
      <c r="M1496">
        <v>31907</v>
      </c>
      <c r="N1496" t="s">
        <v>26</v>
      </c>
      <c r="O1496" t="s">
        <v>3210</v>
      </c>
      <c r="P1496" t="s">
        <v>42</v>
      </c>
      <c r="Q1496" t="s">
        <v>64</v>
      </c>
      <c r="R1496" t="s">
        <v>3211</v>
      </c>
      <c r="S1496">
        <v>40.049999999999997</v>
      </c>
      <c r="T1496" s="3"/>
    </row>
    <row r="1497" spans="1:20" x14ac:dyDescent="0.3">
      <c r="A1497">
        <v>1496</v>
      </c>
      <c r="B1497" t="s">
        <v>4015</v>
      </c>
      <c r="C1497">
        <f t="shared" si="23"/>
        <v>36</v>
      </c>
      <c r="D1497" s="1">
        <v>43347</v>
      </c>
      <c r="E1497" s="1">
        <v>43351</v>
      </c>
      <c r="F1497" t="s">
        <v>46</v>
      </c>
      <c r="G1497" t="s">
        <v>4016</v>
      </c>
      <c r="H1497" t="s">
        <v>4017</v>
      </c>
      <c r="I1497" t="s">
        <v>22</v>
      </c>
      <c r="J1497" t="s">
        <v>23</v>
      </c>
      <c r="K1497" t="s">
        <v>4018</v>
      </c>
      <c r="L1497" t="s">
        <v>100</v>
      </c>
      <c r="M1497">
        <v>75019</v>
      </c>
      <c r="N1497" t="s">
        <v>101</v>
      </c>
      <c r="O1497" t="s">
        <v>3324</v>
      </c>
      <c r="P1497" t="s">
        <v>42</v>
      </c>
      <c r="Q1497" t="s">
        <v>64</v>
      </c>
      <c r="R1497" t="s">
        <v>3325</v>
      </c>
      <c r="S1497">
        <v>10.192</v>
      </c>
      <c r="T1497" s="3"/>
    </row>
    <row r="1498" spans="1:20" x14ac:dyDescent="0.3">
      <c r="A1498">
        <v>1497</v>
      </c>
      <c r="B1498" t="s">
        <v>4015</v>
      </c>
      <c r="C1498">
        <f t="shared" si="23"/>
        <v>36</v>
      </c>
      <c r="D1498" s="1">
        <v>43347</v>
      </c>
      <c r="E1498" s="1">
        <v>43351</v>
      </c>
      <c r="F1498" t="s">
        <v>46</v>
      </c>
      <c r="G1498" t="s">
        <v>4016</v>
      </c>
      <c r="H1498" t="s">
        <v>4017</v>
      </c>
      <c r="I1498" t="s">
        <v>22</v>
      </c>
      <c r="J1498" t="s">
        <v>23</v>
      </c>
      <c r="K1498" t="s">
        <v>4018</v>
      </c>
      <c r="L1498" t="s">
        <v>100</v>
      </c>
      <c r="M1498">
        <v>75019</v>
      </c>
      <c r="N1498" t="s">
        <v>101</v>
      </c>
      <c r="O1498" t="s">
        <v>4019</v>
      </c>
      <c r="P1498" t="s">
        <v>42</v>
      </c>
      <c r="Q1498" t="s">
        <v>55</v>
      </c>
      <c r="R1498" t="s">
        <v>4020</v>
      </c>
      <c r="S1498">
        <v>16.783999999999999</v>
      </c>
      <c r="T1498" s="3"/>
    </row>
    <row r="1499" spans="1:20" x14ac:dyDescent="0.3">
      <c r="A1499">
        <v>1498</v>
      </c>
      <c r="B1499" t="s">
        <v>4015</v>
      </c>
      <c r="C1499">
        <f t="shared" si="23"/>
        <v>36</v>
      </c>
      <c r="D1499" s="1">
        <v>43347</v>
      </c>
      <c r="E1499" s="1">
        <v>43351</v>
      </c>
      <c r="F1499" t="s">
        <v>46</v>
      </c>
      <c r="G1499" t="s">
        <v>4016</v>
      </c>
      <c r="H1499" t="s">
        <v>4017</v>
      </c>
      <c r="I1499" t="s">
        <v>22</v>
      </c>
      <c r="J1499" t="s">
        <v>23</v>
      </c>
      <c r="K1499" t="s">
        <v>4018</v>
      </c>
      <c r="L1499" t="s">
        <v>100</v>
      </c>
      <c r="M1499">
        <v>75019</v>
      </c>
      <c r="N1499" t="s">
        <v>101</v>
      </c>
      <c r="O1499" t="s">
        <v>721</v>
      </c>
      <c r="P1499" t="s">
        <v>42</v>
      </c>
      <c r="Q1499" t="s">
        <v>64</v>
      </c>
      <c r="R1499" t="s">
        <v>722</v>
      </c>
      <c r="S1499">
        <v>13.12</v>
      </c>
      <c r="T1499" s="3"/>
    </row>
    <row r="1500" spans="1:20" x14ac:dyDescent="0.3">
      <c r="A1500">
        <v>1499</v>
      </c>
      <c r="B1500" t="s">
        <v>4021</v>
      </c>
      <c r="C1500">
        <f t="shared" si="23"/>
        <v>42</v>
      </c>
      <c r="D1500" s="1">
        <v>43025</v>
      </c>
      <c r="E1500" s="1">
        <v>43028</v>
      </c>
      <c r="F1500" t="s">
        <v>184</v>
      </c>
      <c r="G1500" t="s">
        <v>635</v>
      </c>
      <c r="H1500" t="s">
        <v>636</v>
      </c>
      <c r="I1500" t="s">
        <v>98</v>
      </c>
      <c r="J1500" t="s">
        <v>23</v>
      </c>
      <c r="K1500" t="s">
        <v>123</v>
      </c>
      <c r="L1500" t="s">
        <v>39</v>
      </c>
      <c r="M1500">
        <v>94122</v>
      </c>
      <c r="N1500" t="s">
        <v>40</v>
      </c>
      <c r="O1500" t="s">
        <v>488</v>
      </c>
      <c r="P1500" t="s">
        <v>42</v>
      </c>
      <c r="Q1500" t="s">
        <v>71</v>
      </c>
      <c r="R1500" t="s">
        <v>489</v>
      </c>
      <c r="S1500">
        <v>18.16</v>
      </c>
      <c r="T1500" s="3"/>
    </row>
    <row r="1501" spans="1:20" x14ac:dyDescent="0.3">
      <c r="A1501">
        <v>1500</v>
      </c>
      <c r="B1501" t="s">
        <v>4022</v>
      </c>
      <c r="C1501">
        <f t="shared" si="23"/>
        <v>46</v>
      </c>
      <c r="D1501" s="1">
        <v>43416</v>
      </c>
      <c r="E1501" s="1">
        <v>43422</v>
      </c>
      <c r="F1501" t="s">
        <v>46</v>
      </c>
      <c r="G1501" t="s">
        <v>1365</v>
      </c>
      <c r="H1501" t="s">
        <v>1366</v>
      </c>
      <c r="I1501" t="s">
        <v>22</v>
      </c>
      <c r="J1501" t="s">
        <v>23</v>
      </c>
      <c r="K1501" t="s">
        <v>1236</v>
      </c>
      <c r="L1501" t="s">
        <v>100</v>
      </c>
      <c r="M1501">
        <v>78745</v>
      </c>
      <c r="N1501" t="s">
        <v>101</v>
      </c>
      <c r="O1501" t="s">
        <v>794</v>
      </c>
      <c r="P1501" t="s">
        <v>42</v>
      </c>
      <c r="Q1501" t="s">
        <v>86</v>
      </c>
      <c r="R1501" t="s">
        <v>795</v>
      </c>
      <c r="S1501">
        <v>16.056000000000001</v>
      </c>
      <c r="T1501" s="3"/>
    </row>
    <row r="1502" spans="1:20" x14ac:dyDescent="0.3">
      <c r="A1502">
        <v>1501</v>
      </c>
      <c r="B1502" t="s">
        <v>4022</v>
      </c>
      <c r="C1502">
        <f t="shared" si="23"/>
        <v>46</v>
      </c>
      <c r="D1502" s="1">
        <v>43416</v>
      </c>
      <c r="E1502" s="1">
        <v>43422</v>
      </c>
      <c r="F1502" t="s">
        <v>46</v>
      </c>
      <c r="G1502" t="s">
        <v>1365</v>
      </c>
      <c r="H1502" t="s">
        <v>1366</v>
      </c>
      <c r="I1502" t="s">
        <v>22</v>
      </c>
      <c r="J1502" t="s">
        <v>23</v>
      </c>
      <c r="K1502" t="s">
        <v>1236</v>
      </c>
      <c r="L1502" t="s">
        <v>100</v>
      </c>
      <c r="M1502">
        <v>78745</v>
      </c>
      <c r="N1502" t="s">
        <v>101</v>
      </c>
      <c r="O1502" t="s">
        <v>4023</v>
      </c>
      <c r="P1502" t="s">
        <v>42</v>
      </c>
      <c r="Q1502" t="s">
        <v>86</v>
      </c>
      <c r="R1502" t="s">
        <v>4024</v>
      </c>
      <c r="S1502">
        <v>223.05600000000001</v>
      </c>
      <c r="T1502" s="3"/>
    </row>
    <row r="1503" spans="1:20" x14ac:dyDescent="0.3">
      <c r="A1503">
        <v>1502</v>
      </c>
      <c r="B1503" t="s">
        <v>4022</v>
      </c>
      <c r="C1503">
        <f t="shared" si="23"/>
        <v>46</v>
      </c>
      <c r="D1503" s="1">
        <v>43416</v>
      </c>
      <c r="E1503" s="1">
        <v>43422</v>
      </c>
      <c r="F1503" t="s">
        <v>46</v>
      </c>
      <c r="G1503" t="s">
        <v>1365</v>
      </c>
      <c r="H1503" t="s">
        <v>1366</v>
      </c>
      <c r="I1503" t="s">
        <v>22</v>
      </c>
      <c r="J1503" t="s">
        <v>23</v>
      </c>
      <c r="K1503" t="s">
        <v>1236</v>
      </c>
      <c r="L1503" t="s">
        <v>100</v>
      </c>
      <c r="M1503">
        <v>78745</v>
      </c>
      <c r="N1503" t="s">
        <v>101</v>
      </c>
      <c r="O1503" t="s">
        <v>3515</v>
      </c>
      <c r="P1503" t="s">
        <v>42</v>
      </c>
      <c r="Q1503" t="s">
        <v>55</v>
      </c>
      <c r="R1503" t="s">
        <v>3516</v>
      </c>
      <c r="S1503">
        <v>540.048</v>
      </c>
      <c r="T1503" s="3"/>
    </row>
    <row r="1504" spans="1:20" x14ac:dyDescent="0.3">
      <c r="A1504">
        <v>1503</v>
      </c>
      <c r="B1504" t="s">
        <v>4025</v>
      </c>
      <c r="C1504">
        <f t="shared" si="23"/>
        <v>47</v>
      </c>
      <c r="D1504" s="1">
        <v>43063</v>
      </c>
      <c r="E1504" s="1">
        <v>43070</v>
      </c>
      <c r="F1504" t="s">
        <v>46</v>
      </c>
      <c r="G1504" t="s">
        <v>3374</v>
      </c>
      <c r="H1504" t="s">
        <v>3375</v>
      </c>
      <c r="I1504" t="s">
        <v>98</v>
      </c>
      <c r="J1504" t="s">
        <v>23</v>
      </c>
      <c r="K1504" t="s">
        <v>38</v>
      </c>
      <c r="L1504" t="s">
        <v>39</v>
      </c>
      <c r="M1504">
        <v>90045</v>
      </c>
      <c r="N1504" t="s">
        <v>40</v>
      </c>
      <c r="O1504" t="s">
        <v>4026</v>
      </c>
      <c r="P1504" t="s">
        <v>67</v>
      </c>
      <c r="Q1504" t="s">
        <v>68</v>
      </c>
      <c r="R1504" t="s">
        <v>4027</v>
      </c>
      <c r="S1504">
        <v>33.520000000000003</v>
      </c>
      <c r="T1504" s="3"/>
    </row>
    <row r="1505" spans="1:20" x14ac:dyDescent="0.3">
      <c r="A1505">
        <v>1504</v>
      </c>
      <c r="B1505" t="s">
        <v>4025</v>
      </c>
      <c r="C1505">
        <f t="shared" si="23"/>
        <v>47</v>
      </c>
      <c r="D1505" s="1">
        <v>43063</v>
      </c>
      <c r="E1505" s="1">
        <v>43070</v>
      </c>
      <c r="F1505" t="s">
        <v>46</v>
      </c>
      <c r="G1505" t="s">
        <v>3374</v>
      </c>
      <c r="H1505" t="s">
        <v>3375</v>
      </c>
      <c r="I1505" t="s">
        <v>98</v>
      </c>
      <c r="J1505" t="s">
        <v>23</v>
      </c>
      <c r="K1505" t="s">
        <v>38</v>
      </c>
      <c r="L1505" t="s">
        <v>39</v>
      </c>
      <c r="M1505">
        <v>90045</v>
      </c>
      <c r="N1505" t="s">
        <v>40</v>
      </c>
      <c r="O1505" t="s">
        <v>2046</v>
      </c>
      <c r="P1505" t="s">
        <v>28</v>
      </c>
      <c r="Q1505" t="s">
        <v>61</v>
      </c>
      <c r="R1505" t="s">
        <v>2047</v>
      </c>
      <c r="S1505">
        <v>9.94</v>
      </c>
      <c r="T1505" s="3"/>
    </row>
    <row r="1506" spans="1:20" x14ac:dyDescent="0.3">
      <c r="A1506">
        <v>1505</v>
      </c>
      <c r="B1506" t="s">
        <v>4028</v>
      </c>
      <c r="C1506">
        <f t="shared" si="23"/>
        <v>32</v>
      </c>
      <c r="D1506" s="1">
        <v>42583</v>
      </c>
      <c r="E1506" s="1">
        <v>42589</v>
      </c>
      <c r="F1506" t="s">
        <v>46</v>
      </c>
      <c r="G1506" t="s">
        <v>4029</v>
      </c>
      <c r="H1506" t="s">
        <v>4030</v>
      </c>
      <c r="I1506" t="s">
        <v>98</v>
      </c>
      <c r="J1506" t="s">
        <v>23</v>
      </c>
      <c r="K1506" t="s">
        <v>38</v>
      </c>
      <c r="L1506" t="s">
        <v>39</v>
      </c>
      <c r="M1506">
        <v>90004</v>
      </c>
      <c r="N1506" t="s">
        <v>40</v>
      </c>
      <c r="O1506" t="s">
        <v>283</v>
      </c>
      <c r="P1506" t="s">
        <v>42</v>
      </c>
      <c r="Q1506" t="s">
        <v>64</v>
      </c>
      <c r="R1506" t="s">
        <v>284</v>
      </c>
      <c r="S1506">
        <v>6.72</v>
      </c>
      <c r="T1506" s="3"/>
    </row>
    <row r="1507" spans="1:20" x14ac:dyDescent="0.3">
      <c r="A1507">
        <v>1506</v>
      </c>
      <c r="B1507" t="s">
        <v>4028</v>
      </c>
      <c r="C1507">
        <f t="shared" si="23"/>
        <v>32</v>
      </c>
      <c r="D1507" s="1">
        <v>42583</v>
      </c>
      <c r="E1507" s="1">
        <v>42589</v>
      </c>
      <c r="F1507" t="s">
        <v>46</v>
      </c>
      <c r="G1507" t="s">
        <v>4029</v>
      </c>
      <c r="H1507" t="s">
        <v>4030</v>
      </c>
      <c r="I1507" t="s">
        <v>98</v>
      </c>
      <c r="J1507" t="s">
        <v>23</v>
      </c>
      <c r="K1507" t="s">
        <v>38</v>
      </c>
      <c r="L1507" t="s">
        <v>39</v>
      </c>
      <c r="M1507">
        <v>90004</v>
      </c>
      <c r="N1507" t="s">
        <v>40</v>
      </c>
      <c r="O1507" t="s">
        <v>4031</v>
      </c>
      <c r="P1507" t="s">
        <v>28</v>
      </c>
      <c r="Q1507" t="s">
        <v>52</v>
      </c>
      <c r="R1507" t="s">
        <v>4032</v>
      </c>
      <c r="S1507">
        <v>1004.976</v>
      </c>
      <c r="T1507" s="3"/>
    </row>
    <row r="1508" spans="1:20" x14ac:dyDescent="0.3">
      <c r="A1508">
        <v>1507</v>
      </c>
      <c r="B1508" t="s">
        <v>4033</v>
      </c>
      <c r="C1508">
        <f t="shared" si="23"/>
        <v>52</v>
      </c>
      <c r="D1508" s="1">
        <v>43458</v>
      </c>
      <c r="E1508" s="1">
        <v>43463</v>
      </c>
      <c r="F1508" t="s">
        <v>46</v>
      </c>
      <c r="G1508" t="s">
        <v>4034</v>
      </c>
      <c r="H1508" t="s">
        <v>4035</v>
      </c>
      <c r="I1508" t="s">
        <v>22</v>
      </c>
      <c r="J1508" t="s">
        <v>23</v>
      </c>
      <c r="K1508" t="s">
        <v>262</v>
      </c>
      <c r="L1508" t="s">
        <v>263</v>
      </c>
      <c r="M1508">
        <v>10024</v>
      </c>
      <c r="N1508" t="s">
        <v>144</v>
      </c>
      <c r="O1508" t="s">
        <v>3863</v>
      </c>
      <c r="P1508" t="s">
        <v>42</v>
      </c>
      <c r="Q1508" t="s">
        <v>71</v>
      </c>
      <c r="R1508" t="s">
        <v>3864</v>
      </c>
      <c r="S1508">
        <v>17.88</v>
      </c>
      <c r="T1508" s="3"/>
    </row>
    <row r="1509" spans="1:20" x14ac:dyDescent="0.3">
      <c r="A1509">
        <v>1508</v>
      </c>
      <c r="B1509" t="s">
        <v>4036</v>
      </c>
      <c r="C1509">
        <f t="shared" si="23"/>
        <v>38</v>
      </c>
      <c r="D1509" s="1">
        <v>42995</v>
      </c>
      <c r="E1509" s="1">
        <v>43001</v>
      </c>
      <c r="F1509" t="s">
        <v>46</v>
      </c>
      <c r="G1509" t="s">
        <v>3973</v>
      </c>
      <c r="H1509" t="s">
        <v>3974</v>
      </c>
      <c r="I1509" t="s">
        <v>22</v>
      </c>
      <c r="J1509" t="s">
        <v>23</v>
      </c>
      <c r="K1509" t="s">
        <v>493</v>
      </c>
      <c r="L1509" t="s">
        <v>1271</v>
      </c>
      <c r="M1509">
        <v>31907</v>
      </c>
      <c r="N1509" t="s">
        <v>26</v>
      </c>
      <c r="O1509" t="s">
        <v>4037</v>
      </c>
      <c r="P1509" t="s">
        <v>67</v>
      </c>
      <c r="Q1509" t="s">
        <v>680</v>
      </c>
      <c r="R1509" t="s">
        <v>4038</v>
      </c>
      <c r="S1509">
        <v>396</v>
      </c>
      <c r="T1509" s="3"/>
    </row>
    <row r="1510" spans="1:20" x14ac:dyDescent="0.3">
      <c r="A1510">
        <v>1509</v>
      </c>
      <c r="B1510" t="s">
        <v>4039</v>
      </c>
      <c r="C1510">
        <f t="shared" si="23"/>
        <v>50</v>
      </c>
      <c r="D1510" s="1">
        <v>43444</v>
      </c>
      <c r="E1510" s="1">
        <v>43444</v>
      </c>
      <c r="F1510" t="s">
        <v>1289</v>
      </c>
      <c r="G1510" t="s">
        <v>546</v>
      </c>
      <c r="H1510" t="s">
        <v>547</v>
      </c>
      <c r="I1510" t="s">
        <v>98</v>
      </c>
      <c r="J1510" t="s">
        <v>23</v>
      </c>
      <c r="K1510" t="s">
        <v>2532</v>
      </c>
      <c r="L1510" t="s">
        <v>134</v>
      </c>
      <c r="M1510">
        <v>68104</v>
      </c>
      <c r="N1510" t="s">
        <v>101</v>
      </c>
      <c r="O1510" t="s">
        <v>4040</v>
      </c>
      <c r="P1510" t="s">
        <v>42</v>
      </c>
      <c r="Q1510" t="s">
        <v>71</v>
      </c>
      <c r="R1510" t="s">
        <v>4041</v>
      </c>
      <c r="S1510">
        <v>34.5</v>
      </c>
      <c r="T1510" s="3"/>
    </row>
    <row r="1511" spans="1:20" x14ac:dyDescent="0.3">
      <c r="A1511">
        <v>1510</v>
      </c>
      <c r="B1511" t="s">
        <v>4042</v>
      </c>
      <c r="C1511">
        <f t="shared" si="23"/>
        <v>37</v>
      </c>
      <c r="D1511" s="1">
        <v>43355</v>
      </c>
      <c r="E1511" s="1">
        <v>43358</v>
      </c>
      <c r="F1511" t="s">
        <v>184</v>
      </c>
      <c r="G1511" t="s">
        <v>2828</v>
      </c>
      <c r="H1511" t="s">
        <v>2829</v>
      </c>
      <c r="I1511" t="s">
        <v>22</v>
      </c>
      <c r="J1511" t="s">
        <v>23</v>
      </c>
      <c r="K1511" t="s">
        <v>38</v>
      </c>
      <c r="L1511" t="s">
        <v>39</v>
      </c>
      <c r="M1511">
        <v>90036</v>
      </c>
      <c r="N1511" t="s">
        <v>40</v>
      </c>
      <c r="O1511" t="s">
        <v>3961</v>
      </c>
      <c r="P1511" t="s">
        <v>28</v>
      </c>
      <c r="Q1511" t="s">
        <v>61</v>
      </c>
      <c r="R1511" t="s">
        <v>3962</v>
      </c>
      <c r="S1511">
        <v>8.36</v>
      </c>
      <c r="T1511" s="3"/>
    </row>
    <row r="1512" spans="1:20" x14ac:dyDescent="0.3">
      <c r="A1512">
        <v>1511</v>
      </c>
      <c r="B1512" t="s">
        <v>4043</v>
      </c>
      <c r="C1512">
        <f t="shared" si="23"/>
        <v>26</v>
      </c>
      <c r="D1512" s="1">
        <v>43275</v>
      </c>
      <c r="E1512" s="1">
        <v>43282</v>
      </c>
      <c r="F1512" t="s">
        <v>46</v>
      </c>
      <c r="G1512" t="s">
        <v>3929</v>
      </c>
      <c r="H1512" t="s">
        <v>3930</v>
      </c>
      <c r="I1512" t="s">
        <v>37</v>
      </c>
      <c r="J1512" t="s">
        <v>23</v>
      </c>
      <c r="K1512" t="s">
        <v>4044</v>
      </c>
      <c r="L1512" t="s">
        <v>39</v>
      </c>
      <c r="M1512">
        <v>91767</v>
      </c>
      <c r="N1512" t="s">
        <v>40</v>
      </c>
      <c r="O1512" t="s">
        <v>1121</v>
      </c>
      <c r="P1512" t="s">
        <v>42</v>
      </c>
      <c r="Q1512" t="s">
        <v>64</v>
      </c>
      <c r="R1512" t="s">
        <v>1122</v>
      </c>
      <c r="S1512">
        <v>385.6</v>
      </c>
      <c r="T1512" s="3"/>
    </row>
    <row r="1513" spans="1:20" x14ac:dyDescent="0.3">
      <c r="A1513">
        <v>1512</v>
      </c>
      <c r="B1513" t="s">
        <v>4043</v>
      </c>
      <c r="C1513">
        <f t="shared" si="23"/>
        <v>26</v>
      </c>
      <c r="D1513" s="1">
        <v>43275</v>
      </c>
      <c r="E1513" s="1">
        <v>43282</v>
      </c>
      <c r="F1513" t="s">
        <v>46</v>
      </c>
      <c r="G1513" t="s">
        <v>3929</v>
      </c>
      <c r="H1513" t="s">
        <v>3930</v>
      </c>
      <c r="I1513" t="s">
        <v>37</v>
      </c>
      <c r="J1513" t="s">
        <v>23</v>
      </c>
      <c r="K1513" t="s">
        <v>4044</v>
      </c>
      <c r="L1513" t="s">
        <v>39</v>
      </c>
      <c r="M1513">
        <v>91767</v>
      </c>
      <c r="N1513" t="s">
        <v>40</v>
      </c>
      <c r="O1513" t="s">
        <v>768</v>
      </c>
      <c r="P1513" t="s">
        <v>42</v>
      </c>
      <c r="Q1513" t="s">
        <v>64</v>
      </c>
      <c r="R1513" t="s">
        <v>769</v>
      </c>
      <c r="S1513">
        <v>35.82</v>
      </c>
      <c r="T1513" s="3"/>
    </row>
    <row r="1514" spans="1:20" x14ac:dyDescent="0.3">
      <c r="A1514">
        <v>1513</v>
      </c>
      <c r="B1514" t="s">
        <v>4045</v>
      </c>
      <c r="C1514">
        <f t="shared" si="23"/>
        <v>33</v>
      </c>
      <c r="D1514" s="1">
        <v>43330</v>
      </c>
      <c r="E1514" s="1">
        <v>43334</v>
      </c>
      <c r="F1514" t="s">
        <v>46</v>
      </c>
      <c r="G1514" t="s">
        <v>1329</v>
      </c>
      <c r="H1514" t="s">
        <v>1330</v>
      </c>
      <c r="I1514" t="s">
        <v>22</v>
      </c>
      <c r="J1514" t="s">
        <v>23</v>
      </c>
      <c r="K1514" t="s">
        <v>813</v>
      </c>
      <c r="L1514" t="s">
        <v>100</v>
      </c>
      <c r="M1514">
        <v>75220</v>
      </c>
      <c r="N1514" t="s">
        <v>101</v>
      </c>
      <c r="O1514" t="s">
        <v>932</v>
      </c>
      <c r="P1514" t="s">
        <v>42</v>
      </c>
      <c r="Q1514" t="s">
        <v>55</v>
      </c>
      <c r="R1514" t="s">
        <v>933</v>
      </c>
      <c r="S1514">
        <v>200.06399999999999</v>
      </c>
      <c r="T1514" s="3"/>
    </row>
    <row r="1515" spans="1:20" x14ac:dyDescent="0.3">
      <c r="A1515">
        <v>1514</v>
      </c>
      <c r="B1515" t="s">
        <v>4045</v>
      </c>
      <c r="C1515">
        <f t="shared" si="23"/>
        <v>33</v>
      </c>
      <c r="D1515" s="1">
        <v>43330</v>
      </c>
      <c r="E1515" s="1">
        <v>43334</v>
      </c>
      <c r="F1515" t="s">
        <v>46</v>
      </c>
      <c r="G1515" t="s">
        <v>1329</v>
      </c>
      <c r="H1515" t="s">
        <v>1330</v>
      </c>
      <c r="I1515" t="s">
        <v>22</v>
      </c>
      <c r="J1515" t="s">
        <v>23</v>
      </c>
      <c r="K1515" t="s">
        <v>813</v>
      </c>
      <c r="L1515" t="s">
        <v>100</v>
      </c>
      <c r="M1515">
        <v>75220</v>
      </c>
      <c r="N1515" t="s">
        <v>101</v>
      </c>
      <c r="O1515" t="s">
        <v>1597</v>
      </c>
      <c r="P1515" t="s">
        <v>42</v>
      </c>
      <c r="Q1515" t="s">
        <v>71</v>
      </c>
      <c r="R1515" t="s">
        <v>1598</v>
      </c>
      <c r="S1515">
        <v>21.38</v>
      </c>
      <c r="T1515" s="3"/>
    </row>
    <row r="1516" spans="1:20" x14ac:dyDescent="0.3">
      <c r="A1516">
        <v>1515</v>
      </c>
      <c r="B1516" t="s">
        <v>4045</v>
      </c>
      <c r="C1516">
        <f t="shared" si="23"/>
        <v>33</v>
      </c>
      <c r="D1516" s="1">
        <v>43330</v>
      </c>
      <c r="E1516" s="1">
        <v>43334</v>
      </c>
      <c r="F1516" t="s">
        <v>46</v>
      </c>
      <c r="G1516" t="s">
        <v>1329</v>
      </c>
      <c r="H1516" t="s">
        <v>1330</v>
      </c>
      <c r="I1516" t="s">
        <v>22</v>
      </c>
      <c r="J1516" t="s">
        <v>23</v>
      </c>
      <c r="K1516" t="s">
        <v>813</v>
      </c>
      <c r="L1516" t="s">
        <v>100</v>
      </c>
      <c r="M1516">
        <v>75220</v>
      </c>
      <c r="N1516" t="s">
        <v>101</v>
      </c>
      <c r="O1516" t="s">
        <v>2618</v>
      </c>
      <c r="P1516" t="s">
        <v>42</v>
      </c>
      <c r="Q1516" t="s">
        <v>71</v>
      </c>
      <c r="R1516" t="s">
        <v>2619</v>
      </c>
      <c r="S1516">
        <v>6.7439999999999998</v>
      </c>
      <c r="T1516" s="3"/>
    </row>
    <row r="1517" spans="1:20" x14ac:dyDescent="0.3">
      <c r="A1517">
        <v>1516</v>
      </c>
      <c r="B1517" t="s">
        <v>4046</v>
      </c>
      <c r="C1517">
        <f t="shared" si="23"/>
        <v>50</v>
      </c>
      <c r="D1517" s="1">
        <v>43445</v>
      </c>
      <c r="E1517" s="1">
        <v>43451</v>
      </c>
      <c r="F1517" t="s">
        <v>46</v>
      </c>
      <c r="G1517" t="s">
        <v>4047</v>
      </c>
      <c r="H1517" t="s">
        <v>4048</v>
      </c>
      <c r="I1517" t="s">
        <v>22</v>
      </c>
      <c r="J1517" t="s">
        <v>23</v>
      </c>
      <c r="K1517" t="s">
        <v>142</v>
      </c>
      <c r="L1517" t="s">
        <v>143</v>
      </c>
      <c r="M1517">
        <v>19120</v>
      </c>
      <c r="N1517" t="s">
        <v>144</v>
      </c>
      <c r="O1517" t="s">
        <v>3746</v>
      </c>
      <c r="P1517" t="s">
        <v>28</v>
      </c>
      <c r="Q1517" t="s">
        <v>32</v>
      </c>
      <c r="R1517" t="s">
        <v>3747</v>
      </c>
      <c r="S1517">
        <v>63.686</v>
      </c>
      <c r="T1517" s="3"/>
    </row>
    <row r="1518" spans="1:20" x14ac:dyDescent="0.3">
      <c r="A1518">
        <v>1517</v>
      </c>
      <c r="B1518" t="s">
        <v>4049</v>
      </c>
      <c r="C1518">
        <f t="shared" si="23"/>
        <v>50</v>
      </c>
      <c r="D1518" s="1">
        <v>43444</v>
      </c>
      <c r="E1518" s="1">
        <v>43448</v>
      </c>
      <c r="F1518" t="s">
        <v>19</v>
      </c>
      <c r="G1518" t="s">
        <v>2226</v>
      </c>
      <c r="H1518" t="s">
        <v>2227</v>
      </c>
      <c r="I1518" t="s">
        <v>22</v>
      </c>
      <c r="J1518" t="s">
        <v>23</v>
      </c>
      <c r="K1518" t="s">
        <v>4050</v>
      </c>
      <c r="L1518" t="s">
        <v>1392</v>
      </c>
      <c r="M1518">
        <v>89031</v>
      </c>
      <c r="N1518" t="s">
        <v>40</v>
      </c>
      <c r="O1518" t="s">
        <v>1897</v>
      </c>
      <c r="P1518" t="s">
        <v>28</v>
      </c>
      <c r="Q1518" t="s">
        <v>52</v>
      </c>
      <c r="R1518" t="s">
        <v>1898</v>
      </c>
      <c r="S1518">
        <v>1669.6</v>
      </c>
      <c r="T1518" s="3"/>
    </row>
    <row r="1519" spans="1:20" x14ac:dyDescent="0.3">
      <c r="A1519">
        <v>1518</v>
      </c>
      <c r="B1519" t="s">
        <v>4051</v>
      </c>
      <c r="C1519">
        <f t="shared" si="23"/>
        <v>6</v>
      </c>
      <c r="D1519" s="1">
        <v>42038</v>
      </c>
      <c r="E1519" s="1">
        <v>42041</v>
      </c>
      <c r="F1519" t="s">
        <v>19</v>
      </c>
      <c r="G1519" t="s">
        <v>4052</v>
      </c>
      <c r="H1519" t="s">
        <v>4053</v>
      </c>
      <c r="I1519" t="s">
        <v>22</v>
      </c>
      <c r="J1519" t="s">
        <v>23</v>
      </c>
      <c r="K1519" t="s">
        <v>91</v>
      </c>
      <c r="L1519" t="s">
        <v>92</v>
      </c>
      <c r="M1519">
        <v>98105</v>
      </c>
      <c r="N1519" t="s">
        <v>40</v>
      </c>
      <c r="O1519" t="s">
        <v>1087</v>
      </c>
      <c r="P1519" t="s">
        <v>42</v>
      </c>
      <c r="Q1519" t="s">
        <v>71</v>
      </c>
      <c r="R1519" t="s">
        <v>1088</v>
      </c>
      <c r="S1519">
        <v>83.84</v>
      </c>
      <c r="T1519" s="3"/>
    </row>
    <row r="1520" spans="1:20" x14ac:dyDescent="0.3">
      <c r="A1520">
        <v>1519</v>
      </c>
      <c r="B1520" t="s">
        <v>4051</v>
      </c>
      <c r="C1520">
        <f t="shared" si="23"/>
        <v>6</v>
      </c>
      <c r="D1520" s="1">
        <v>42038</v>
      </c>
      <c r="E1520" s="1">
        <v>42041</v>
      </c>
      <c r="F1520" t="s">
        <v>19</v>
      </c>
      <c r="G1520" t="s">
        <v>4052</v>
      </c>
      <c r="H1520" t="s">
        <v>4053</v>
      </c>
      <c r="I1520" t="s">
        <v>22</v>
      </c>
      <c r="J1520" t="s">
        <v>23</v>
      </c>
      <c r="K1520" t="s">
        <v>91</v>
      </c>
      <c r="L1520" t="s">
        <v>92</v>
      </c>
      <c r="M1520">
        <v>98105</v>
      </c>
      <c r="N1520" t="s">
        <v>40</v>
      </c>
      <c r="O1520" t="s">
        <v>2157</v>
      </c>
      <c r="P1520" t="s">
        <v>42</v>
      </c>
      <c r="Q1520" t="s">
        <v>71</v>
      </c>
      <c r="R1520" t="s">
        <v>2158</v>
      </c>
      <c r="S1520">
        <v>13.272</v>
      </c>
      <c r="T1520" s="3"/>
    </row>
    <row r="1521" spans="1:20" x14ac:dyDescent="0.3">
      <c r="A1521">
        <v>1520</v>
      </c>
      <c r="B1521" t="s">
        <v>4054</v>
      </c>
      <c r="C1521">
        <f t="shared" si="23"/>
        <v>7</v>
      </c>
      <c r="D1521" s="1">
        <v>43142</v>
      </c>
      <c r="E1521" s="1">
        <v>43145</v>
      </c>
      <c r="F1521" t="s">
        <v>19</v>
      </c>
      <c r="G1521" t="s">
        <v>845</v>
      </c>
      <c r="H1521" t="s">
        <v>846</v>
      </c>
      <c r="I1521" t="s">
        <v>37</v>
      </c>
      <c r="J1521" t="s">
        <v>23</v>
      </c>
      <c r="K1521" t="s">
        <v>123</v>
      </c>
      <c r="L1521" t="s">
        <v>39</v>
      </c>
      <c r="M1521">
        <v>94110</v>
      </c>
      <c r="N1521" t="s">
        <v>40</v>
      </c>
      <c r="O1521" t="s">
        <v>2870</v>
      </c>
      <c r="P1521" t="s">
        <v>42</v>
      </c>
      <c r="Q1521" t="s">
        <v>71</v>
      </c>
      <c r="R1521" t="s">
        <v>2871</v>
      </c>
      <c r="S1521">
        <v>21.335999999999999</v>
      </c>
      <c r="T1521" s="3"/>
    </row>
    <row r="1522" spans="1:20" x14ac:dyDescent="0.3">
      <c r="A1522">
        <v>1521</v>
      </c>
      <c r="B1522" t="s">
        <v>4055</v>
      </c>
      <c r="C1522">
        <f t="shared" si="23"/>
        <v>16</v>
      </c>
      <c r="D1522" s="1">
        <v>43206</v>
      </c>
      <c r="E1522" s="1">
        <v>43211</v>
      </c>
      <c r="F1522" t="s">
        <v>46</v>
      </c>
      <c r="G1522" t="s">
        <v>4056</v>
      </c>
      <c r="H1522" t="s">
        <v>4057</v>
      </c>
      <c r="I1522" t="s">
        <v>98</v>
      </c>
      <c r="J1522" t="s">
        <v>23</v>
      </c>
      <c r="K1522" t="s">
        <v>299</v>
      </c>
      <c r="L1522" t="s">
        <v>207</v>
      </c>
      <c r="M1522">
        <v>60610</v>
      </c>
      <c r="N1522" t="s">
        <v>101</v>
      </c>
      <c r="O1522" t="s">
        <v>4058</v>
      </c>
      <c r="P1522" t="s">
        <v>42</v>
      </c>
      <c r="Q1522" t="s">
        <v>64</v>
      </c>
      <c r="R1522" t="s">
        <v>4059</v>
      </c>
      <c r="S1522">
        <v>16.52</v>
      </c>
      <c r="T1522" s="3"/>
    </row>
    <row r="1523" spans="1:20" x14ac:dyDescent="0.3">
      <c r="A1523">
        <v>1522</v>
      </c>
      <c r="B1523" t="s">
        <v>4060</v>
      </c>
      <c r="C1523">
        <f t="shared" si="23"/>
        <v>50</v>
      </c>
      <c r="D1523" s="1">
        <v>42710</v>
      </c>
      <c r="E1523" s="1">
        <v>42715</v>
      </c>
      <c r="F1523" t="s">
        <v>46</v>
      </c>
      <c r="G1523" t="s">
        <v>4061</v>
      </c>
      <c r="H1523" t="s">
        <v>4062</v>
      </c>
      <c r="I1523" t="s">
        <v>22</v>
      </c>
      <c r="J1523" t="s">
        <v>23</v>
      </c>
      <c r="K1523" t="s">
        <v>1310</v>
      </c>
      <c r="L1523" t="s">
        <v>306</v>
      </c>
      <c r="M1523">
        <v>85705</v>
      </c>
      <c r="N1523" t="s">
        <v>40</v>
      </c>
      <c r="O1523" t="s">
        <v>2308</v>
      </c>
      <c r="P1523" t="s">
        <v>28</v>
      </c>
      <c r="Q1523" t="s">
        <v>61</v>
      </c>
      <c r="R1523" t="s">
        <v>2309</v>
      </c>
      <c r="S1523">
        <v>206.11199999999999</v>
      </c>
      <c r="T1523" s="3"/>
    </row>
    <row r="1524" spans="1:20" x14ac:dyDescent="0.3">
      <c r="A1524">
        <v>1523</v>
      </c>
      <c r="B1524" t="s">
        <v>4060</v>
      </c>
      <c r="C1524">
        <f t="shared" si="23"/>
        <v>50</v>
      </c>
      <c r="D1524" s="1">
        <v>42710</v>
      </c>
      <c r="E1524" s="1">
        <v>42715</v>
      </c>
      <c r="F1524" t="s">
        <v>46</v>
      </c>
      <c r="G1524" t="s">
        <v>4061</v>
      </c>
      <c r="H1524" t="s">
        <v>4062</v>
      </c>
      <c r="I1524" t="s">
        <v>22</v>
      </c>
      <c r="J1524" t="s">
        <v>23</v>
      </c>
      <c r="K1524" t="s">
        <v>1310</v>
      </c>
      <c r="L1524" t="s">
        <v>306</v>
      </c>
      <c r="M1524">
        <v>85705</v>
      </c>
      <c r="N1524" t="s">
        <v>40</v>
      </c>
      <c r="O1524" t="s">
        <v>4063</v>
      </c>
      <c r="P1524" t="s">
        <v>42</v>
      </c>
      <c r="Q1524" t="s">
        <v>86</v>
      </c>
      <c r="R1524" t="s">
        <v>4064</v>
      </c>
      <c r="S1524">
        <v>19.920000000000002</v>
      </c>
      <c r="T1524" s="3"/>
    </row>
    <row r="1525" spans="1:20" x14ac:dyDescent="0.3">
      <c r="A1525">
        <v>1524</v>
      </c>
      <c r="B1525" t="s">
        <v>4060</v>
      </c>
      <c r="C1525">
        <f t="shared" si="23"/>
        <v>50</v>
      </c>
      <c r="D1525" s="1">
        <v>42710</v>
      </c>
      <c r="E1525" s="1">
        <v>42715</v>
      </c>
      <c r="F1525" t="s">
        <v>46</v>
      </c>
      <c r="G1525" t="s">
        <v>4061</v>
      </c>
      <c r="H1525" t="s">
        <v>4062</v>
      </c>
      <c r="I1525" t="s">
        <v>22</v>
      </c>
      <c r="J1525" t="s">
        <v>23</v>
      </c>
      <c r="K1525" t="s">
        <v>1310</v>
      </c>
      <c r="L1525" t="s">
        <v>306</v>
      </c>
      <c r="M1525">
        <v>85705</v>
      </c>
      <c r="N1525" t="s">
        <v>40</v>
      </c>
      <c r="O1525" t="s">
        <v>1321</v>
      </c>
      <c r="P1525" t="s">
        <v>42</v>
      </c>
      <c r="Q1525" t="s">
        <v>86</v>
      </c>
      <c r="R1525" t="s">
        <v>1322</v>
      </c>
      <c r="S1525">
        <v>198.27199999999999</v>
      </c>
      <c r="T1525" s="3"/>
    </row>
    <row r="1526" spans="1:20" x14ac:dyDescent="0.3">
      <c r="A1526">
        <v>1525</v>
      </c>
      <c r="B1526" t="s">
        <v>4060</v>
      </c>
      <c r="C1526">
        <f t="shared" si="23"/>
        <v>50</v>
      </c>
      <c r="D1526" s="1">
        <v>42710</v>
      </c>
      <c r="E1526" s="1">
        <v>42715</v>
      </c>
      <c r="F1526" t="s">
        <v>46</v>
      </c>
      <c r="G1526" t="s">
        <v>4061</v>
      </c>
      <c r="H1526" t="s">
        <v>4062</v>
      </c>
      <c r="I1526" t="s">
        <v>22</v>
      </c>
      <c r="J1526" t="s">
        <v>23</v>
      </c>
      <c r="K1526" t="s">
        <v>1310</v>
      </c>
      <c r="L1526" t="s">
        <v>306</v>
      </c>
      <c r="M1526">
        <v>85705</v>
      </c>
      <c r="N1526" t="s">
        <v>40</v>
      </c>
      <c r="O1526" t="s">
        <v>959</v>
      </c>
      <c r="P1526" t="s">
        <v>42</v>
      </c>
      <c r="Q1526" t="s">
        <v>55</v>
      </c>
      <c r="R1526" t="s">
        <v>960</v>
      </c>
      <c r="S1526">
        <v>247.10400000000001</v>
      </c>
      <c r="T1526" s="3"/>
    </row>
    <row r="1527" spans="1:20" x14ac:dyDescent="0.3">
      <c r="A1527">
        <v>1526</v>
      </c>
      <c r="B1527" t="s">
        <v>4060</v>
      </c>
      <c r="C1527">
        <f t="shared" si="23"/>
        <v>50</v>
      </c>
      <c r="D1527" s="1">
        <v>42710</v>
      </c>
      <c r="E1527" s="1">
        <v>42715</v>
      </c>
      <c r="F1527" t="s">
        <v>46</v>
      </c>
      <c r="G1527" t="s">
        <v>4061</v>
      </c>
      <c r="H1527" t="s">
        <v>4062</v>
      </c>
      <c r="I1527" t="s">
        <v>22</v>
      </c>
      <c r="J1527" t="s">
        <v>23</v>
      </c>
      <c r="K1527" t="s">
        <v>1310</v>
      </c>
      <c r="L1527" t="s">
        <v>306</v>
      </c>
      <c r="M1527">
        <v>85705</v>
      </c>
      <c r="N1527" t="s">
        <v>40</v>
      </c>
      <c r="O1527" t="s">
        <v>171</v>
      </c>
      <c r="P1527" t="s">
        <v>42</v>
      </c>
      <c r="Q1527" t="s">
        <v>64</v>
      </c>
      <c r="R1527" t="s">
        <v>172</v>
      </c>
      <c r="S1527">
        <v>86.304000000000002</v>
      </c>
      <c r="T1527" s="3"/>
    </row>
    <row r="1528" spans="1:20" x14ac:dyDescent="0.3">
      <c r="A1528">
        <v>1527</v>
      </c>
      <c r="B1528" t="s">
        <v>4065</v>
      </c>
      <c r="C1528">
        <f t="shared" si="23"/>
        <v>29</v>
      </c>
      <c r="D1528" s="1">
        <v>42938</v>
      </c>
      <c r="E1528" s="1">
        <v>42943</v>
      </c>
      <c r="F1528" t="s">
        <v>46</v>
      </c>
      <c r="G1528" t="s">
        <v>1454</v>
      </c>
      <c r="H1528" t="s">
        <v>1455</v>
      </c>
      <c r="I1528" t="s">
        <v>22</v>
      </c>
      <c r="J1528" t="s">
        <v>23</v>
      </c>
      <c r="K1528" t="s">
        <v>4066</v>
      </c>
      <c r="L1528" t="s">
        <v>143</v>
      </c>
      <c r="M1528">
        <v>18103</v>
      </c>
      <c r="N1528" t="s">
        <v>144</v>
      </c>
      <c r="O1528" t="s">
        <v>4067</v>
      </c>
      <c r="P1528" t="s">
        <v>42</v>
      </c>
      <c r="Q1528" t="s">
        <v>64</v>
      </c>
      <c r="R1528" t="s">
        <v>4068</v>
      </c>
      <c r="S1528">
        <v>4.16</v>
      </c>
      <c r="T1528" s="3"/>
    </row>
    <row r="1529" spans="1:20" x14ac:dyDescent="0.3">
      <c r="A1529">
        <v>1528</v>
      </c>
      <c r="B1529" t="s">
        <v>4065</v>
      </c>
      <c r="C1529">
        <f t="shared" si="23"/>
        <v>29</v>
      </c>
      <c r="D1529" s="1">
        <v>42938</v>
      </c>
      <c r="E1529" s="1">
        <v>42943</v>
      </c>
      <c r="F1529" t="s">
        <v>46</v>
      </c>
      <c r="G1529" t="s">
        <v>1454</v>
      </c>
      <c r="H1529" t="s">
        <v>1455</v>
      </c>
      <c r="I1529" t="s">
        <v>22</v>
      </c>
      <c r="J1529" t="s">
        <v>23</v>
      </c>
      <c r="K1529" t="s">
        <v>4066</v>
      </c>
      <c r="L1529" t="s">
        <v>143</v>
      </c>
      <c r="M1529">
        <v>18103</v>
      </c>
      <c r="N1529" t="s">
        <v>144</v>
      </c>
      <c r="O1529" t="s">
        <v>4069</v>
      </c>
      <c r="P1529" t="s">
        <v>28</v>
      </c>
      <c r="Q1529" t="s">
        <v>61</v>
      </c>
      <c r="R1529" t="s">
        <v>4070</v>
      </c>
      <c r="S1529">
        <v>11.648</v>
      </c>
      <c r="T1529" s="3"/>
    </row>
    <row r="1530" spans="1:20" x14ac:dyDescent="0.3">
      <c r="A1530">
        <v>1529</v>
      </c>
      <c r="B1530" t="s">
        <v>4071</v>
      </c>
      <c r="C1530">
        <f t="shared" si="23"/>
        <v>46</v>
      </c>
      <c r="D1530" s="1">
        <v>42681</v>
      </c>
      <c r="E1530" s="1">
        <v>42684</v>
      </c>
      <c r="F1530" t="s">
        <v>19</v>
      </c>
      <c r="G1530" t="s">
        <v>2517</v>
      </c>
      <c r="H1530" t="s">
        <v>2518</v>
      </c>
      <c r="I1530" t="s">
        <v>37</v>
      </c>
      <c r="J1530" t="s">
        <v>23</v>
      </c>
      <c r="K1530" t="s">
        <v>603</v>
      </c>
      <c r="L1530" t="s">
        <v>241</v>
      </c>
      <c r="M1530">
        <v>19711</v>
      </c>
      <c r="N1530" t="s">
        <v>144</v>
      </c>
      <c r="O1530" t="s">
        <v>4072</v>
      </c>
      <c r="P1530" t="s">
        <v>42</v>
      </c>
      <c r="Q1530" t="s">
        <v>265</v>
      </c>
      <c r="R1530" t="s">
        <v>4073</v>
      </c>
      <c r="S1530">
        <v>26.18</v>
      </c>
      <c r="T1530" s="3"/>
    </row>
    <row r="1531" spans="1:20" x14ac:dyDescent="0.3">
      <c r="A1531">
        <v>1530</v>
      </c>
      <c r="B1531" t="s">
        <v>4071</v>
      </c>
      <c r="C1531">
        <f t="shared" si="23"/>
        <v>46</v>
      </c>
      <c r="D1531" s="1">
        <v>42681</v>
      </c>
      <c r="E1531" s="1">
        <v>42684</v>
      </c>
      <c r="F1531" t="s">
        <v>19</v>
      </c>
      <c r="G1531" t="s">
        <v>2517</v>
      </c>
      <c r="H1531" t="s">
        <v>2518</v>
      </c>
      <c r="I1531" t="s">
        <v>37</v>
      </c>
      <c r="J1531" t="s">
        <v>23</v>
      </c>
      <c r="K1531" t="s">
        <v>603</v>
      </c>
      <c r="L1531" t="s">
        <v>241</v>
      </c>
      <c r="M1531">
        <v>19711</v>
      </c>
      <c r="N1531" t="s">
        <v>144</v>
      </c>
      <c r="O1531" t="s">
        <v>4074</v>
      </c>
      <c r="P1531" t="s">
        <v>42</v>
      </c>
      <c r="Q1531" t="s">
        <v>86</v>
      </c>
      <c r="R1531" t="s">
        <v>4075</v>
      </c>
      <c r="S1531">
        <v>7.3</v>
      </c>
      <c r="T1531" s="3"/>
    </row>
    <row r="1532" spans="1:20" x14ac:dyDescent="0.3">
      <c r="A1532">
        <v>1531</v>
      </c>
      <c r="B1532" t="s">
        <v>4076</v>
      </c>
      <c r="C1532">
        <f t="shared" si="23"/>
        <v>13</v>
      </c>
      <c r="D1532" s="1">
        <v>42455</v>
      </c>
      <c r="E1532" s="1">
        <v>42460</v>
      </c>
      <c r="F1532" t="s">
        <v>46</v>
      </c>
      <c r="G1532" t="s">
        <v>2441</v>
      </c>
      <c r="H1532" t="s">
        <v>2442</v>
      </c>
      <c r="I1532" t="s">
        <v>37</v>
      </c>
      <c r="J1532" t="s">
        <v>23</v>
      </c>
      <c r="K1532" t="s">
        <v>1419</v>
      </c>
      <c r="L1532" t="s">
        <v>50</v>
      </c>
      <c r="M1532">
        <v>33142</v>
      </c>
      <c r="N1532" t="s">
        <v>26</v>
      </c>
      <c r="O1532" t="s">
        <v>4077</v>
      </c>
      <c r="P1532" t="s">
        <v>42</v>
      </c>
      <c r="Q1532" t="s">
        <v>86</v>
      </c>
      <c r="R1532" t="s">
        <v>4078</v>
      </c>
      <c r="S1532">
        <v>74.352000000000004</v>
      </c>
      <c r="T1532" s="3"/>
    </row>
    <row r="1533" spans="1:20" x14ac:dyDescent="0.3">
      <c r="A1533">
        <v>1532</v>
      </c>
      <c r="B1533" t="s">
        <v>4079</v>
      </c>
      <c r="C1533">
        <f t="shared" si="23"/>
        <v>35</v>
      </c>
      <c r="D1533" s="1">
        <v>43343</v>
      </c>
      <c r="E1533" s="1">
        <v>43348</v>
      </c>
      <c r="F1533" t="s">
        <v>46</v>
      </c>
      <c r="G1533" t="s">
        <v>1914</v>
      </c>
      <c r="H1533" t="s">
        <v>1915</v>
      </c>
      <c r="I1533" t="s">
        <v>22</v>
      </c>
      <c r="J1533" t="s">
        <v>23</v>
      </c>
      <c r="K1533" t="s">
        <v>4080</v>
      </c>
      <c r="L1533" t="s">
        <v>306</v>
      </c>
      <c r="M1533">
        <v>85281</v>
      </c>
      <c r="N1533" t="s">
        <v>40</v>
      </c>
      <c r="O1533" t="s">
        <v>4081</v>
      </c>
      <c r="P1533" t="s">
        <v>42</v>
      </c>
      <c r="Q1533" t="s">
        <v>55</v>
      </c>
      <c r="R1533" t="s">
        <v>4082</v>
      </c>
      <c r="S1533">
        <v>10.744</v>
      </c>
      <c r="T1533" s="3"/>
    </row>
    <row r="1534" spans="1:20" x14ac:dyDescent="0.3">
      <c r="A1534">
        <v>1533</v>
      </c>
      <c r="B1534" t="s">
        <v>4079</v>
      </c>
      <c r="C1534">
        <f t="shared" si="23"/>
        <v>35</v>
      </c>
      <c r="D1534" s="1">
        <v>43343</v>
      </c>
      <c r="E1534" s="1">
        <v>43348</v>
      </c>
      <c r="F1534" t="s">
        <v>46</v>
      </c>
      <c r="G1534" t="s">
        <v>1914</v>
      </c>
      <c r="H1534" t="s">
        <v>1915</v>
      </c>
      <c r="I1534" t="s">
        <v>22</v>
      </c>
      <c r="J1534" t="s">
        <v>23</v>
      </c>
      <c r="K1534" t="s">
        <v>4080</v>
      </c>
      <c r="L1534" t="s">
        <v>306</v>
      </c>
      <c r="M1534">
        <v>85281</v>
      </c>
      <c r="N1534" t="s">
        <v>40</v>
      </c>
      <c r="O1534" t="s">
        <v>865</v>
      </c>
      <c r="P1534" t="s">
        <v>42</v>
      </c>
      <c r="Q1534" t="s">
        <v>265</v>
      </c>
      <c r="R1534" t="s">
        <v>866</v>
      </c>
      <c r="S1534">
        <v>8.3759999999999994</v>
      </c>
      <c r="T1534" s="3"/>
    </row>
    <row r="1535" spans="1:20" x14ac:dyDescent="0.3">
      <c r="A1535">
        <v>1534</v>
      </c>
      <c r="B1535" t="s">
        <v>4083</v>
      </c>
      <c r="C1535">
        <f t="shared" si="23"/>
        <v>49</v>
      </c>
      <c r="D1535" s="1">
        <v>43073</v>
      </c>
      <c r="E1535" s="1">
        <v>43077</v>
      </c>
      <c r="F1535" t="s">
        <v>46</v>
      </c>
      <c r="G1535" t="s">
        <v>1924</v>
      </c>
      <c r="H1535" t="s">
        <v>1925</v>
      </c>
      <c r="I1535" t="s">
        <v>37</v>
      </c>
      <c r="J1535" t="s">
        <v>23</v>
      </c>
      <c r="K1535" t="s">
        <v>262</v>
      </c>
      <c r="L1535" t="s">
        <v>263</v>
      </c>
      <c r="M1535">
        <v>10035</v>
      </c>
      <c r="N1535" t="s">
        <v>144</v>
      </c>
      <c r="O1535" t="s">
        <v>4084</v>
      </c>
      <c r="P1535" t="s">
        <v>42</v>
      </c>
      <c r="Q1535" t="s">
        <v>55</v>
      </c>
      <c r="R1535" t="s">
        <v>4085</v>
      </c>
      <c r="S1535">
        <v>212.88</v>
      </c>
      <c r="T1535" s="3"/>
    </row>
    <row r="1536" spans="1:20" x14ac:dyDescent="0.3">
      <c r="A1536">
        <v>1535</v>
      </c>
      <c r="B1536" t="s">
        <v>4086</v>
      </c>
      <c r="C1536">
        <f t="shared" si="23"/>
        <v>6</v>
      </c>
      <c r="D1536" s="1">
        <v>43141</v>
      </c>
      <c r="E1536" s="1">
        <v>43145</v>
      </c>
      <c r="F1536" t="s">
        <v>46</v>
      </c>
      <c r="G1536" t="s">
        <v>4087</v>
      </c>
      <c r="H1536" t="s">
        <v>4088</v>
      </c>
      <c r="I1536" t="s">
        <v>98</v>
      </c>
      <c r="J1536" t="s">
        <v>23</v>
      </c>
      <c r="K1536" t="s">
        <v>4089</v>
      </c>
      <c r="L1536" t="s">
        <v>39</v>
      </c>
      <c r="M1536">
        <v>92677</v>
      </c>
      <c r="N1536" t="s">
        <v>40</v>
      </c>
      <c r="O1536" t="s">
        <v>2233</v>
      </c>
      <c r="P1536" t="s">
        <v>28</v>
      </c>
      <c r="Q1536" t="s">
        <v>29</v>
      </c>
      <c r="R1536" t="s">
        <v>2234</v>
      </c>
      <c r="S1536">
        <v>203.983</v>
      </c>
      <c r="T1536" s="3"/>
    </row>
    <row r="1537" spans="1:20" x14ac:dyDescent="0.3">
      <c r="A1537">
        <v>1536</v>
      </c>
      <c r="B1537" t="s">
        <v>4090</v>
      </c>
      <c r="C1537">
        <f t="shared" si="23"/>
        <v>44</v>
      </c>
      <c r="D1537" s="1">
        <v>43037</v>
      </c>
      <c r="E1537" s="1">
        <v>43041</v>
      </c>
      <c r="F1537" t="s">
        <v>46</v>
      </c>
      <c r="G1537" t="s">
        <v>4091</v>
      </c>
      <c r="H1537" t="s">
        <v>4092</v>
      </c>
      <c r="I1537" t="s">
        <v>37</v>
      </c>
      <c r="J1537" t="s">
        <v>23</v>
      </c>
      <c r="K1537" t="s">
        <v>4093</v>
      </c>
      <c r="L1537" t="s">
        <v>786</v>
      </c>
      <c r="M1537">
        <v>8302</v>
      </c>
      <c r="N1537" t="s">
        <v>144</v>
      </c>
      <c r="O1537" t="s">
        <v>4094</v>
      </c>
      <c r="P1537" t="s">
        <v>42</v>
      </c>
      <c r="Q1537" t="s">
        <v>55</v>
      </c>
      <c r="R1537" t="s">
        <v>4095</v>
      </c>
      <c r="S1537">
        <v>40.74</v>
      </c>
      <c r="T1537" s="3"/>
    </row>
    <row r="1538" spans="1:20" x14ac:dyDescent="0.3">
      <c r="A1538">
        <v>1537</v>
      </c>
      <c r="B1538" t="s">
        <v>4090</v>
      </c>
      <c r="C1538">
        <f t="shared" si="23"/>
        <v>44</v>
      </c>
      <c r="D1538" s="1">
        <v>43037</v>
      </c>
      <c r="E1538" s="1">
        <v>43041</v>
      </c>
      <c r="F1538" t="s">
        <v>46</v>
      </c>
      <c r="G1538" t="s">
        <v>4091</v>
      </c>
      <c r="H1538" t="s">
        <v>4092</v>
      </c>
      <c r="I1538" t="s">
        <v>37</v>
      </c>
      <c r="J1538" t="s">
        <v>23</v>
      </c>
      <c r="K1538" t="s">
        <v>4093</v>
      </c>
      <c r="L1538" t="s">
        <v>786</v>
      </c>
      <c r="M1538">
        <v>8302</v>
      </c>
      <c r="N1538" t="s">
        <v>144</v>
      </c>
      <c r="O1538" t="s">
        <v>4096</v>
      </c>
      <c r="P1538" t="s">
        <v>42</v>
      </c>
      <c r="Q1538" t="s">
        <v>74</v>
      </c>
      <c r="R1538" t="s">
        <v>4097</v>
      </c>
      <c r="S1538">
        <v>11.67</v>
      </c>
      <c r="T1538" s="3"/>
    </row>
    <row r="1539" spans="1:20" x14ac:dyDescent="0.3">
      <c r="A1539">
        <v>1538</v>
      </c>
      <c r="B1539" t="s">
        <v>4098</v>
      </c>
      <c r="C1539">
        <f t="shared" ref="C1539:C1602" si="24">WEEKNUM(D1539,1)</f>
        <v>37</v>
      </c>
      <c r="D1539" s="1">
        <v>43358</v>
      </c>
      <c r="E1539" s="1">
        <v>43360</v>
      </c>
      <c r="F1539" t="s">
        <v>19</v>
      </c>
      <c r="G1539" t="s">
        <v>4099</v>
      </c>
      <c r="H1539" t="s">
        <v>4100</v>
      </c>
      <c r="I1539" t="s">
        <v>22</v>
      </c>
      <c r="J1539" t="s">
        <v>23</v>
      </c>
      <c r="K1539" t="s">
        <v>4101</v>
      </c>
      <c r="L1539" t="s">
        <v>1244</v>
      </c>
      <c r="M1539">
        <v>2149</v>
      </c>
      <c r="N1539" t="s">
        <v>144</v>
      </c>
      <c r="O1539" t="s">
        <v>3443</v>
      </c>
      <c r="P1539" t="s">
        <v>67</v>
      </c>
      <c r="Q1539" t="s">
        <v>68</v>
      </c>
      <c r="R1539" t="s">
        <v>3444</v>
      </c>
      <c r="S1539">
        <v>39.99</v>
      </c>
      <c r="T1539" s="3"/>
    </row>
    <row r="1540" spans="1:20" x14ac:dyDescent="0.3">
      <c r="A1540">
        <v>1539</v>
      </c>
      <c r="B1540" t="s">
        <v>4098</v>
      </c>
      <c r="C1540">
        <f t="shared" si="24"/>
        <v>37</v>
      </c>
      <c r="D1540" s="1">
        <v>43358</v>
      </c>
      <c r="E1540" s="1">
        <v>43360</v>
      </c>
      <c r="F1540" t="s">
        <v>19</v>
      </c>
      <c r="G1540" t="s">
        <v>4099</v>
      </c>
      <c r="H1540" t="s">
        <v>4100</v>
      </c>
      <c r="I1540" t="s">
        <v>22</v>
      </c>
      <c r="J1540" t="s">
        <v>23</v>
      </c>
      <c r="K1540" t="s">
        <v>4101</v>
      </c>
      <c r="L1540" t="s">
        <v>1244</v>
      </c>
      <c r="M1540">
        <v>2149</v>
      </c>
      <c r="N1540" t="s">
        <v>144</v>
      </c>
      <c r="O1540" t="s">
        <v>1423</v>
      </c>
      <c r="P1540" t="s">
        <v>42</v>
      </c>
      <c r="Q1540" t="s">
        <v>64</v>
      </c>
      <c r="R1540" t="s">
        <v>1424</v>
      </c>
      <c r="S1540">
        <v>16.28</v>
      </c>
      <c r="T1540" s="3"/>
    </row>
    <row r="1541" spans="1:20" x14ac:dyDescent="0.3">
      <c r="A1541">
        <v>1540</v>
      </c>
      <c r="B1541" t="s">
        <v>4098</v>
      </c>
      <c r="C1541">
        <f t="shared" si="24"/>
        <v>37</v>
      </c>
      <c r="D1541" s="1">
        <v>43358</v>
      </c>
      <c r="E1541" s="1">
        <v>43360</v>
      </c>
      <c r="F1541" t="s">
        <v>19</v>
      </c>
      <c r="G1541" t="s">
        <v>4099</v>
      </c>
      <c r="H1541" t="s">
        <v>4100</v>
      </c>
      <c r="I1541" t="s">
        <v>22</v>
      </c>
      <c r="J1541" t="s">
        <v>23</v>
      </c>
      <c r="K1541" t="s">
        <v>4101</v>
      </c>
      <c r="L1541" t="s">
        <v>1244</v>
      </c>
      <c r="M1541">
        <v>2149</v>
      </c>
      <c r="N1541" t="s">
        <v>144</v>
      </c>
      <c r="O1541" t="s">
        <v>197</v>
      </c>
      <c r="P1541" t="s">
        <v>28</v>
      </c>
      <c r="Q1541" t="s">
        <v>29</v>
      </c>
      <c r="R1541" t="s">
        <v>198</v>
      </c>
      <c r="S1541">
        <v>782.94</v>
      </c>
      <c r="T1541" s="3"/>
    </row>
    <row r="1542" spans="1:20" x14ac:dyDescent="0.3">
      <c r="A1542">
        <v>1541</v>
      </c>
      <c r="B1542" t="s">
        <v>4098</v>
      </c>
      <c r="C1542">
        <f t="shared" si="24"/>
        <v>37</v>
      </c>
      <c r="D1542" s="1">
        <v>43358</v>
      </c>
      <c r="E1542" s="1">
        <v>43360</v>
      </c>
      <c r="F1542" t="s">
        <v>19</v>
      </c>
      <c r="G1542" t="s">
        <v>4099</v>
      </c>
      <c r="H1542" t="s">
        <v>4100</v>
      </c>
      <c r="I1542" t="s">
        <v>22</v>
      </c>
      <c r="J1542" t="s">
        <v>23</v>
      </c>
      <c r="K1542" t="s">
        <v>4101</v>
      </c>
      <c r="L1542" t="s">
        <v>1244</v>
      </c>
      <c r="M1542">
        <v>2149</v>
      </c>
      <c r="N1542" t="s">
        <v>144</v>
      </c>
      <c r="O1542" t="s">
        <v>3936</v>
      </c>
      <c r="P1542" t="s">
        <v>42</v>
      </c>
      <c r="Q1542" t="s">
        <v>71</v>
      </c>
      <c r="R1542" t="s">
        <v>3937</v>
      </c>
      <c r="S1542">
        <v>242.48</v>
      </c>
      <c r="T1542" s="3"/>
    </row>
    <row r="1543" spans="1:20" x14ac:dyDescent="0.3">
      <c r="A1543">
        <v>1542</v>
      </c>
      <c r="B1543" t="s">
        <v>4102</v>
      </c>
      <c r="C1543">
        <f t="shared" si="24"/>
        <v>11</v>
      </c>
      <c r="D1543" s="1">
        <v>42074</v>
      </c>
      <c r="E1543" s="1">
        <v>42079</v>
      </c>
      <c r="F1543" t="s">
        <v>19</v>
      </c>
      <c r="G1543" t="s">
        <v>2003</v>
      </c>
      <c r="H1543" t="s">
        <v>2004</v>
      </c>
      <c r="I1543" t="s">
        <v>22</v>
      </c>
      <c r="J1543" t="s">
        <v>23</v>
      </c>
      <c r="K1543" t="s">
        <v>493</v>
      </c>
      <c r="L1543" t="s">
        <v>494</v>
      </c>
      <c r="M1543">
        <v>43229</v>
      </c>
      <c r="N1543" t="s">
        <v>144</v>
      </c>
      <c r="O1543" t="s">
        <v>4103</v>
      </c>
      <c r="P1543" t="s">
        <v>28</v>
      </c>
      <c r="Q1543" t="s">
        <v>61</v>
      </c>
      <c r="R1543" t="s">
        <v>1284</v>
      </c>
      <c r="S1543">
        <v>8.32</v>
      </c>
      <c r="T1543" s="3"/>
    </row>
    <row r="1544" spans="1:20" x14ac:dyDescent="0.3">
      <c r="A1544">
        <v>1543</v>
      </c>
      <c r="B1544" t="s">
        <v>4102</v>
      </c>
      <c r="C1544">
        <f t="shared" si="24"/>
        <v>11</v>
      </c>
      <c r="D1544" s="1">
        <v>42074</v>
      </c>
      <c r="E1544" s="1">
        <v>42079</v>
      </c>
      <c r="F1544" t="s">
        <v>19</v>
      </c>
      <c r="G1544" t="s">
        <v>2003</v>
      </c>
      <c r="H1544" t="s">
        <v>2004</v>
      </c>
      <c r="I1544" t="s">
        <v>22</v>
      </c>
      <c r="J1544" t="s">
        <v>23</v>
      </c>
      <c r="K1544" t="s">
        <v>493</v>
      </c>
      <c r="L1544" t="s">
        <v>494</v>
      </c>
      <c r="M1544">
        <v>43229</v>
      </c>
      <c r="N1544" t="s">
        <v>144</v>
      </c>
      <c r="O1544" t="s">
        <v>3301</v>
      </c>
      <c r="P1544" t="s">
        <v>42</v>
      </c>
      <c r="Q1544" t="s">
        <v>265</v>
      </c>
      <c r="R1544" t="s">
        <v>3302</v>
      </c>
      <c r="S1544">
        <v>10.464</v>
      </c>
      <c r="T1544" s="3"/>
    </row>
    <row r="1545" spans="1:20" x14ac:dyDescent="0.3">
      <c r="A1545">
        <v>1544</v>
      </c>
      <c r="B1545" t="s">
        <v>4104</v>
      </c>
      <c r="C1545">
        <f t="shared" si="24"/>
        <v>6</v>
      </c>
      <c r="D1545" s="1">
        <v>42039</v>
      </c>
      <c r="E1545" s="1">
        <v>42043</v>
      </c>
      <c r="F1545" t="s">
        <v>46</v>
      </c>
      <c r="G1545" t="s">
        <v>4105</v>
      </c>
      <c r="H1545" t="s">
        <v>4106</v>
      </c>
      <c r="I1545" t="s">
        <v>98</v>
      </c>
      <c r="J1545" t="s">
        <v>23</v>
      </c>
      <c r="K1545" t="s">
        <v>946</v>
      </c>
      <c r="L1545" t="s">
        <v>39</v>
      </c>
      <c r="M1545">
        <v>92024</v>
      </c>
      <c r="N1545" t="s">
        <v>40</v>
      </c>
      <c r="O1545" t="s">
        <v>2559</v>
      </c>
      <c r="P1545" t="s">
        <v>42</v>
      </c>
      <c r="Q1545" t="s">
        <v>71</v>
      </c>
      <c r="R1545" t="s">
        <v>2560</v>
      </c>
      <c r="S1545">
        <v>82.896000000000001</v>
      </c>
      <c r="T1545" s="3"/>
    </row>
    <row r="1546" spans="1:20" x14ac:dyDescent="0.3">
      <c r="A1546">
        <v>1545</v>
      </c>
      <c r="B1546" t="s">
        <v>4104</v>
      </c>
      <c r="C1546">
        <f t="shared" si="24"/>
        <v>6</v>
      </c>
      <c r="D1546" s="1">
        <v>42039</v>
      </c>
      <c r="E1546" s="1">
        <v>42043</v>
      </c>
      <c r="F1546" t="s">
        <v>46</v>
      </c>
      <c r="G1546" t="s">
        <v>4105</v>
      </c>
      <c r="H1546" t="s">
        <v>4106</v>
      </c>
      <c r="I1546" t="s">
        <v>98</v>
      </c>
      <c r="J1546" t="s">
        <v>23</v>
      </c>
      <c r="K1546" t="s">
        <v>946</v>
      </c>
      <c r="L1546" t="s">
        <v>39</v>
      </c>
      <c r="M1546">
        <v>92024</v>
      </c>
      <c r="N1546" t="s">
        <v>40</v>
      </c>
      <c r="O1546" t="s">
        <v>2866</v>
      </c>
      <c r="P1546" t="s">
        <v>42</v>
      </c>
      <c r="Q1546" t="s">
        <v>86</v>
      </c>
      <c r="R1546" t="s">
        <v>2867</v>
      </c>
      <c r="S1546">
        <v>34.24</v>
      </c>
      <c r="T1546" s="3"/>
    </row>
    <row r="1547" spans="1:20" x14ac:dyDescent="0.3">
      <c r="A1547">
        <v>1546</v>
      </c>
      <c r="B1547" t="s">
        <v>4107</v>
      </c>
      <c r="C1547">
        <f t="shared" si="24"/>
        <v>53</v>
      </c>
      <c r="D1547" s="1">
        <v>42369</v>
      </c>
      <c r="E1547" s="1">
        <v>42373</v>
      </c>
      <c r="F1547" t="s">
        <v>19</v>
      </c>
      <c r="G1547" t="s">
        <v>2751</v>
      </c>
      <c r="H1547" t="s">
        <v>2752</v>
      </c>
      <c r="I1547" t="s">
        <v>37</v>
      </c>
      <c r="J1547" t="s">
        <v>23</v>
      </c>
      <c r="K1547" t="s">
        <v>4108</v>
      </c>
      <c r="L1547" t="s">
        <v>263</v>
      </c>
      <c r="M1547">
        <v>13601</v>
      </c>
      <c r="N1547" t="s">
        <v>144</v>
      </c>
      <c r="O1547" t="s">
        <v>762</v>
      </c>
      <c r="P1547" t="s">
        <v>28</v>
      </c>
      <c r="Q1547" t="s">
        <v>29</v>
      </c>
      <c r="R1547" t="s">
        <v>763</v>
      </c>
      <c r="S1547">
        <v>1573.4880000000001</v>
      </c>
      <c r="T1547" s="3"/>
    </row>
    <row r="1548" spans="1:20" x14ac:dyDescent="0.3">
      <c r="A1548">
        <v>1547</v>
      </c>
      <c r="B1548" t="s">
        <v>4109</v>
      </c>
      <c r="C1548">
        <f t="shared" si="24"/>
        <v>48</v>
      </c>
      <c r="D1548" s="1">
        <v>42697</v>
      </c>
      <c r="E1548" s="1">
        <v>42701</v>
      </c>
      <c r="F1548" t="s">
        <v>46</v>
      </c>
      <c r="G1548" t="s">
        <v>1269</v>
      </c>
      <c r="H1548" t="s">
        <v>1270</v>
      </c>
      <c r="I1548" t="s">
        <v>37</v>
      </c>
      <c r="J1548" t="s">
        <v>23</v>
      </c>
      <c r="K1548" t="s">
        <v>676</v>
      </c>
      <c r="L1548" t="s">
        <v>100</v>
      </c>
      <c r="M1548">
        <v>78207</v>
      </c>
      <c r="N1548" t="s">
        <v>101</v>
      </c>
      <c r="O1548" t="s">
        <v>3574</v>
      </c>
      <c r="P1548" t="s">
        <v>42</v>
      </c>
      <c r="Q1548" t="s">
        <v>86</v>
      </c>
      <c r="R1548" t="s">
        <v>3575</v>
      </c>
      <c r="S1548">
        <v>335.52</v>
      </c>
      <c r="T1548" s="3"/>
    </row>
    <row r="1549" spans="1:20" x14ac:dyDescent="0.3">
      <c r="A1549">
        <v>1548</v>
      </c>
      <c r="B1549" t="s">
        <v>4109</v>
      </c>
      <c r="C1549">
        <f t="shared" si="24"/>
        <v>48</v>
      </c>
      <c r="D1549" s="1">
        <v>42697</v>
      </c>
      <c r="E1549" s="1">
        <v>42701</v>
      </c>
      <c r="F1549" t="s">
        <v>46</v>
      </c>
      <c r="G1549" t="s">
        <v>1269</v>
      </c>
      <c r="H1549" t="s">
        <v>1270</v>
      </c>
      <c r="I1549" t="s">
        <v>37</v>
      </c>
      <c r="J1549" t="s">
        <v>23</v>
      </c>
      <c r="K1549" t="s">
        <v>676</v>
      </c>
      <c r="L1549" t="s">
        <v>100</v>
      </c>
      <c r="M1549">
        <v>78207</v>
      </c>
      <c r="N1549" t="s">
        <v>101</v>
      </c>
      <c r="O1549" t="s">
        <v>3839</v>
      </c>
      <c r="P1549" t="s">
        <v>42</v>
      </c>
      <c r="Q1549" t="s">
        <v>71</v>
      </c>
      <c r="R1549" t="s">
        <v>3840</v>
      </c>
      <c r="S1549">
        <v>23.911999999999999</v>
      </c>
      <c r="T1549" s="3"/>
    </row>
    <row r="1550" spans="1:20" x14ac:dyDescent="0.3">
      <c r="A1550">
        <v>1549</v>
      </c>
      <c r="B1550" t="s">
        <v>4109</v>
      </c>
      <c r="C1550">
        <f t="shared" si="24"/>
        <v>48</v>
      </c>
      <c r="D1550" s="1">
        <v>42697</v>
      </c>
      <c r="E1550" s="1">
        <v>42701</v>
      </c>
      <c r="F1550" t="s">
        <v>46</v>
      </c>
      <c r="G1550" t="s">
        <v>1269</v>
      </c>
      <c r="H1550" t="s">
        <v>1270</v>
      </c>
      <c r="I1550" t="s">
        <v>37</v>
      </c>
      <c r="J1550" t="s">
        <v>23</v>
      </c>
      <c r="K1550" t="s">
        <v>676</v>
      </c>
      <c r="L1550" t="s">
        <v>100</v>
      </c>
      <c r="M1550">
        <v>78207</v>
      </c>
      <c r="N1550" t="s">
        <v>101</v>
      </c>
      <c r="O1550" t="s">
        <v>4110</v>
      </c>
      <c r="P1550" t="s">
        <v>42</v>
      </c>
      <c r="Q1550" t="s">
        <v>55</v>
      </c>
      <c r="R1550" t="s">
        <v>4111</v>
      </c>
      <c r="S1550">
        <v>27.056000000000001</v>
      </c>
      <c r="T1550" s="3"/>
    </row>
    <row r="1551" spans="1:20" x14ac:dyDescent="0.3">
      <c r="A1551">
        <v>1550</v>
      </c>
      <c r="B1551" t="s">
        <v>4112</v>
      </c>
      <c r="C1551">
        <f t="shared" si="24"/>
        <v>28</v>
      </c>
      <c r="D1551" s="1">
        <v>42191</v>
      </c>
      <c r="E1551" s="1">
        <v>42193</v>
      </c>
      <c r="F1551" t="s">
        <v>184</v>
      </c>
      <c r="G1551" t="s">
        <v>1828</v>
      </c>
      <c r="H1551" t="s">
        <v>1829</v>
      </c>
      <c r="I1551" t="s">
        <v>22</v>
      </c>
      <c r="J1551" t="s">
        <v>23</v>
      </c>
      <c r="K1551" t="s">
        <v>262</v>
      </c>
      <c r="L1551" t="s">
        <v>263</v>
      </c>
      <c r="M1551">
        <v>10011</v>
      </c>
      <c r="N1551" t="s">
        <v>144</v>
      </c>
      <c r="O1551" t="s">
        <v>3463</v>
      </c>
      <c r="P1551" t="s">
        <v>67</v>
      </c>
      <c r="Q1551" t="s">
        <v>1215</v>
      </c>
      <c r="R1551" t="s">
        <v>3464</v>
      </c>
      <c r="S1551">
        <v>559.99199999999996</v>
      </c>
      <c r="T1551" s="3"/>
    </row>
    <row r="1552" spans="1:20" x14ac:dyDescent="0.3">
      <c r="A1552">
        <v>1551</v>
      </c>
      <c r="B1552" t="s">
        <v>4113</v>
      </c>
      <c r="C1552">
        <f t="shared" si="24"/>
        <v>46</v>
      </c>
      <c r="D1552" s="1">
        <v>43417</v>
      </c>
      <c r="E1552" s="1">
        <v>43422</v>
      </c>
      <c r="F1552" t="s">
        <v>19</v>
      </c>
      <c r="G1552" t="s">
        <v>3920</v>
      </c>
      <c r="H1552" t="s">
        <v>3921</v>
      </c>
      <c r="I1552" t="s">
        <v>98</v>
      </c>
      <c r="J1552" t="s">
        <v>23</v>
      </c>
      <c r="K1552" t="s">
        <v>180</v>
      </c>
      <c r="L1552" t="s">
        <v>100</v>
      </c>
      <c r="M1552">
        <v>77095</v>
      </c>
      <c r="N1552" t="s">
        <v>101</v>
      </c>
      <c r="O1552" t="s">
        <v>4114</v>
      </c>
      <c r="P1552" t="s">
        <v>42</v>
      </c>
      <c r="Q1552" t="s">
        <v>74</v>
      </c>
      <c r="R1552" t="s">
        <v>4115</v>
      </c>
      <c r="S1552">
        <v>9.3239999999999998</v>
      </c>
      <c r="T1552" s="3"/>
    </row>
    <row r="1553" spans="1:20" x14ac:dyDescent="0.3">
      <c r="A1553">
        <v>1552</v>
      </c>
      <c r="B1553" t="s">
        <v>4116</v>
      </c>
      <c r="C1553">
        <f t="shared" si="24"/>
        <v>24</v>
      </c>
      <c r="D1553" s="1">
        <v>42903</v>
      </c>
      <c r="E1553" s="1">
        <v>42908</v>
      </c>
      <c r="F1553" t="s">
        <v>46</v>
      </c>
      <c r="G1553" t="s">
        <v>4117</v>
      </c>
      <c r="H1553" t="s">
        <v>4118</v>
      </c>
      <c r="I1553" t="s">
        <v>22</v>
      </c>
      <c r="J1553" t="s">
        <v>23</v>
      </c>
      <c r="K1553" t="s">
        <v>946</v>
      </c>
      <c r="L1553" t="s">
        <v>39</v>
      </c>
      <c r="M1553">
        <v>92024</v>
      </c>
      <c r="N1553" t="s">
        <v>40</v>
      </c>
      <c r="O1553" t="s">
        <v>3783</v>
      </c>
      <c r="P1553" t="s">
        <v>42</v>
      </c>
      <c r="Q1553" t="s">
        <v>86</v>
      </c>
      <c r="R1553" t="s">
        <v>3784</v>
      </c>
      <c r="S1553">
        <v>111.96</v>
      </c>
      <c r="T1553" s="3"/>
    </row>
    <row r="1554" spans="1:20" x14ac:dyDescent="0.3">
      <c r="A1554">
        <v>1553</v>
      </c>
      <c r="B1554" t="s">
        <v>4119</v>
      </c>
      <c r="C1554">
        <f t="shared" si="24"/>
        <v>19</v>
      </c>
      <c r="D1554" s="1">
        <v>42127</v>
      </c>
      <c r="E1554" s="1">
        <v>42129</v>
      </c>
      <c r="F1554" t="s">
        <v>184</v>
      </c>
      <c r="G1554" t="s">
        <v>1611</v>
      </c>
      <c r="H1554" t="s">
        <v>1612</v>
      </c>
      <c r="I1554" t="s">
        <v>98</v>
      </c>
      <c r="J1554" t="s">
        <v>23</v>
      </c>
      <c r="K1554" t="s">
        <v>4120</v>
      </c>
      <c r="L1554" t="s">
        <v>110</v>
      </c>
      <c r="M1554">
        <v>54915</v>
      </c>
      <c r="N1554" t="s">
        <v>101</v>
      </c>
      <c r="O1554" t="s">
        <v>4121</v>
      </c>
      <c r="P1554" t="s">
        <v>42</v>
      </c>
      <c r="Q1554" t="s">
        <v>43</v>
      </c>
      <c r="R1554" t="s">
        <v>4122</v>
      </c>
      <c r="S1554">
        <v>21.56</v>
      </c>
      <c r="T1554" s="3"/>
    </row>
    <row r="1555" spans="1:20" x14ac:dyDescent="0.3">
      <c r="A1555">
        <v>1554</v>
      </c>
      <c r="B1555" t="s">
        <v>4123</v>
      </c>
      <c r="C1555">
        <f t="shared" si="24"/>
        <v>42</v>
      </c>
      <c r="D1555" s="1">
        <v>43389</v>
      </c>
      <c r="E1555" s="1">
        <v>43394</v>
      </c>
      <c r="F1555" t="s">
        <v>46</v>
      </c>
      <c r="G1555" t="s">
        <v>4124</v>
      </c>
      <c r="H1555" t="s">
        <v>4125</v>
      </c>
      <c r="I1555" t="s">
        <v>22</v>
      </c>
      <c r="J1555" t="s">
        <v>23</v>
      </c>
      <c r="K1555" t="s">
        <v>1465</v>
      </c>
      <c r="L1555" t="s">
        <v>25</v>
      </c>
      <c r="M1555">
        <v>40475</v>
      </c>
      <c r="N1555" t="s">
        <v>26</v>
      </c>
      <c r="O1555" t="s">
        <v>2689</v>
      </c>
      <c r="P1555" t="s">
        <v>42</v>
      </c>
      <c r="Q1555" t="s">
        <v>71</v>
      </c>
      <c r="R1555" t="s">
        <v>2690</v>
      </c>
      <c r="S1555">
        <v>124.75</v>
      </c>
      <c r="T1555" s="3"/>
    </row>
    <row r="1556" spans="1:20" x14ac:dyDescent="0.3">
      <c r="A1556">
        <v>1555</v>
      </c>
      <c r="B1556" t="s">
        <v>4126</v>
      </c>
      <c r="C1556">
        <f t="shared" si="24"/>
        <v>6</v>
      </c>
      <c r="D1556" s="1">
        <v>42406</v>
      </c>
      <c r="E1556" s="1">
        <v>42413</v>
      </c>
      <c r="F1556" t="s">
        <v>46</v>
      </c>
      <c r="G1556" t="s">
        <v>845</v>
      </c>
      <c r="H1556" t="s">
        <v>846</v>
      </c>
      <c r="I1556" t="s">
        <v>37</v>
      </c>
      <c r="J1556" t="s">
        <v>23</v>
      </c>
      <c r="K1556" t="s">
        <v>4127</v>
      </c>
      <c r="L1556" t="s">
        <v>92</v>
      </c>
      <c r="M1556">
        <v>98006</v>
      </c>
      <c r="N1556" t="s">
        <v>40</v>
      </c>
      <c r="O1556" t="s">
        <v>4128</v>
      </c>
      <c r="P1556" t="s">
        <v>42</v>
      </c>
      <c r="Q1556" t="s">
        <v>64</v>
      </c>
      <c r="R1556" t="s">
        <v>4129</v>
      </c>
      <c r="S1556">
        <v>5.28</v>
      </c>
      <c r="T1556" s="3"/>
    </row>
    <row r="1557" spans="1:20" x14ac:dyDescent="0.3">
      <c r="A1557">
        <v>1556</v>
      </c>
      <c r="B1557" t="s">
        <v>4130</v>
      </c>
      <c r="C1557">
        <f t="shared" si="24"/>
        <v>36</v>
      </c>
      <c r="D1557" s="1">
        <v>43347</v>
      </c>
      <c r="E1557" s="1">
        <v>43351</v>
      </c>
      <c r="F1557" t="s">
        <v>46</v>
      </c>
      <c r="G1557" t="s">
        <v>4131</v>
      </c>
      <c r="H1557" t="s">
        <v>4132</v>
      </c>
      <c r="I1557" t="s">
        <v>22</v>
      </c>
      <c r="J1557" t="s">
        <v>23</v>
      </c>
      <c r="K1557" t="s">
        <v>1172</v>
      </c>
      <c r="L1557" t="s">
        <v>263</v>
      </c>
      <c r="M1557">
        <v>11561</v>
      </c>
      <c r="N1557" t="s">
        <v>144</v>
      </c>
      <c r="O1557" t="s">
        <v>226</v>
      </c>
      <c r="P1557" t="s">
        <v>67</v>
      </c>
      <c r="Q1557" t="s">
        <v>157</v>
      </c>
      <c r="R1557" t="s">
        <v>227</v>
      </c>
      <c r="S1557">
        <v>91.96</v>
      </c>
      <c r="T1557" s="3"/>
    </row>
    <row r="1558" spans="1:20" x14ac:dyDescent="0.3">
      <c r="A1558">
        <v>1557</v>
      </c>
      <c r="B1558" t="s">
        <v>4133</v>
      </c>
      <c r="C1558">
        <f t="shared" si="24"/>
        <v>19</v>
      </c>
      <c r="D1558" s="1">
        <v>42864</v>
      </c>
      <c r="E1558" s="1">
        <v>42870</v>
      </c>
      <c r="F1558" t="s">
        <v>46</v>
      </c>
      <c r="G1558" t="s">
        <v>4134</v>
      </c>
      <c r="H1558" t="s">
        <v>4135</v>
      </c>
      <c r="I1558" t="s">
        <v>22</v>
      </c>
      <c r="J1558" t="s">
        <v>23</v>
      </c>
      <c r="K1558" t="s">
        <v>142</v>
      </c>
      <c r="L1558" t="s">
        <v>143</v>
      </c>
      <c r="M1558">
        <v>19140</v>
      </c>
      <c r="N1558" t="s">
        <v>144</v>
      </c>
      <c r="O1558" t="s">
        <v>4136</v>
      </c>
      <c r="P1558" t="s">
        <v>42</v>
      </c>
      <c r="Q1558" t="s">
        <v>169</v>
      </c>
      <c r="R1558" t="s">
        <v>667</v>
      </c>
      <c r="S1558">
        <v>9.3439999999999994</v>
      </c>
      <c r="T1558" s="3"/>
    </row>
    <row r="1559" spans="1:20" x14ac:dyDescent="0.3">
      <c r="A1559">
        <v>1558</v>
      </c>
      <c r="B1559" t="s">
        <v>4133</v>
      </c>
      <c r="C1559">
        <f t="shared" si="24"/>
        <v>19</v>
      </c>
      <c r="D1559" s="1">
        <v>42864</v>
      </c>
      <c r="E1559" s="1">
        <v>42870</v>
      </c>
      <c r="F1559" t="s">
        <v>46</v>
      </c>
      <c r="G1559" t="s">
        <v>4134</v>
      </c>
      <c r="H1559" t="s">
        <v>4135</v>
      </c>
      <c r="I1559" t="s">
        <v>22</v>
      </c>
      <c r="J1559" t="s">
        <v>23</v>
      </c>
      <c r="K1559" t="s">
        <v>142</v>
      </c>
      <c r="L1559" t="s">
        <v>143</v>
      </c>
      <c r="M1559">
        <v>19140</v>
      </c>
      <c r="N1559" t="s">
        <v>144</v>
      </c>
      <c r="O1559" t="s">
        <v>4137</v>
      </c>
      <c r="P1559" t="s">
        <v>42</v>
      </c>
      <c r="Q1559" t="s">
        <v>64</v>
      </c>
      <c r="R1559" t="s">
        <v>4138</v>
      </c>
      <c r="S1559">
        <v>79.36</v>
      </c>
      <c r="T1559" s="3"/>
    </row>
    <row r="1560" spans="1:20" x14ac:dyDescent="0.3">
      <c r="A1560">
        <v>1559</v>
      </c>
      <c r="B1560" t="s">
        <v>4139</v>
      </c>
      <c r="C1560">
        <f t="shared" si="24"/>
        <v>12</v>
      </c>
      <c r="D1560" s="1">
        <v>42445</v>
      </c>
      <c r="E1560" s="1">
        <v>42447</v>
      </c>
      <c r="F1560" t="s">
        <v>19</v>
      </c>
      <c r="G1560" t="s">
        <v>1646</v>
      </c>
      <c r="H1560" t="s">
        <v>1647</v>
      </c>
      <c r="I1560" t="s">
        <v>22</v>
      </c>
      <c r="J1560" t="s">
        <v>23</v>
      </c>
      <c r="K1560" t="s">
        <v>91</v>
      </c>
      <c r="L1560" t="s">
        <v>92</v>
      </c>
      <c r="M1560">
        <v>98103</v>
      </c>
      <c r="N1560" t="s">
        <v>40</v>
      </c>
      <c r="O1560" t="s">
        <v>3827</v>
      </c>
      <c r="P1560" t="s">
        <v>28</v>
      </c>
      <c r="Q1560" t="s">
        <v>52</v>
      </c>
      <c r="R1560" t="s">
        <v>3278</v>
      </c>
      <c r="S1560">
        <v>171.96</v>
      </c>
      <c r="T1560" s="3"/>
    </row>
    <row r="1561" spans="1:20" x14ac:dyDescent="0.3">
      <c r="A1561">
        <v>1560</v>
      </c>
      <c r="B1561" t="s">
        <v>4140</v>
      </c>
      <c r="C1561">
        <f t="shared" si="24"/>
        <v>15</v>
      </c>
      <c r="D1561" s="1">
        <v>42834</v>
      </c>
      <c r="E1561" s="1">
        <v>42838</v>
      </c>
      <c r="F1561" t="s">
        <v>46</v>
      </c>
      <c r="G1561" t="s">
        <v>4141</v>
      </c>
      <c r="H1561" t="s">
        <v>4142</v>
      </c>
      <c r="I1561" t="s">
        <v>37</v>
      </c>
      <c r="J1561" t="s">
        <v>23</v>
      </c>
      <c r="K1561" t="s">
        <v>91</v>
      </c>
      <c r="L1561" t="s">
        <v>92</v>
      </c>
      <c r="M1561">
        <v>98103</v>
      </c>
      <c r="N1561" t="s">
        <v>40</v>
      </c>
      <c r="O1561" t="s">
        <v>2712</v>
      </c>
      <c r="P1561" t="s">
        <v>42</v>
      </c>
      <c r="Q1561" t="s">
        <v>71</v>
      </c>
      <c r="R1561" t="s">
        <v>2713</v>
      </c>
      <c r="S1561">
        <v>35.351999999999997</v>
      </c>
      <c r="T1561" s="3"/>
    </row>
    <row r="1562" spans="1:20" x14ac:dyDescent="0.3">
      <c r="A1562">
        <v>1561</v>
      </c>
      <c r="B1562" t="s">
        <v>4143</v>
      </c>
      <c r="C1562">
        <f t="shared" si="24"/>
        <v>14</v>
      </c>
      <c r="D1562" s="1">
        <v>42098</v>
      </c>
      <c r="E1562" s="1">
        <v>42103</v>
      </c>
      <c r="F1562" t="s">
        <v>46</v>
      </c>
      <c r="G1562" t="s">
        <v>2692</v>
      </c>
      <c r="H1562" t="s">
        <v>2693</v>
      </c>
      <c r="I1562" t="s">
        <v>98</v>
      </c>
      <c r="J1562" t="s">
        <v>23</v>
      </c>
      <c r="K1562" t="s">
        <v>123</v>
      </c>
      <c r="L1562" t="s">
        <v>39</v>
      </c>
      <c r="M1562">
        <v>94109</v>
      </c>
      <c r="N1562" t="s">
        <v>40</v>
      </c>
      <c r="O1562" t="s">
        <v>4144</v>
      </c>
      <c r="P1562" t="s">
        <v>42</v>
      </c>
      <c r="Q1562" t="s">
        <v>43</v>
      </c>
      <c r="R1562" t="s">
        <v>4145</v>
      </c>
      <c r="S1562">
        <v>18.899999999999999</v>
      </c>
      <c r="T1562" s="3"/>
    </row>
    <row r="1563" spans="1:20" x14ac:dyDescent="0.3">
      <c r="A1563">
        <v>1562</v>
      </c>
      <c r="B1563" t="s">
        <v>4146</v>
      </c>
      <c r="C1563">
        <f t="shared" si="24"/>
        <v>36</v>
      </c>
      <c r="D1563" s="1">
        <v>43348</v>
      </c>
      <c r="E1563" s="1">
        <v>43349</v>
      </c>
      <c r="F1563" t="s">
        <v>184</v>
      </c>
      <c r="G1563" t="s">
        <v>373</v>
      </c>
      <c r="H1563" t="s">
        <v>374</v>
      </c>
      <c r="I1563" t="s">
        <v>98</v>
      </c>
      <c r="J1563" t="s">
        <v>23</v>
      </c>
      <c r="K1563" t="s">
        <v>91</v>
      </c>
      <c r="L1563" t="s">
        <v>92</v>
      </c>
      <c r="M1563">
        <v>98115</v>
      </c>
      <c r="N1563" t="s">
        <v>40</v>
      </c>
      <c r="O1563" t="s">
        <v>1281</v>
      </c>
      <c r="P1563" t="s">
        <v>42</v>
      </c>
      <c r="Q1563" t="s">
        <v>64</v>
      </c>
      <c r="R1563" t="s">
        <v>1282</v>
      </c>
      <c r="S1563">
        <v>2.78</v>
      </c>
      <c r="T1563" s="3"/>
    </row>
    <row r="1564" spans="1:20" x14ac:dyDescent="0.3">
      <c r="A1564">
        <v>1563</v>
      </c>
      <c r="B1564" t="s">
        <v>4147</v>
      </c>
      <c r="C1564">
        <f t="shared" si="24"/>
        <v>26</v>
      </c>
      <c r="D1564" s="1">
        <v>43281</v>
      </c>
      <c r="E1564" s="1">
        <v>43281</v>
      </c>
      <c r="F1564" t="s">
        <v>1289</v>
      </c>
      <c r="G1564" t="s">
        <v>4148</v>
      </c>
      <c r="H1564" t="s">
        <v>4149</v>
      </c>
      <c r="I1564" t="s">
        <v>22</v>
      </c>
      <c r="J1564" t="s">
        <v>23</v>
      </c>
      <c r="K1564" t="s">
        <v>262</v>
      </c>
      <c r="L1564" t="s">
        <v>263</v>
      </c>
      <c r="M1564">
        <v>10011</v>
      </c>
      <c r="N1564" t="s">
        <v>144</v>
      </c>
      <c r="O1564" t="s">
        <v>51</v>
      </c>
      <c r="P1564" t="s">
        <v>28</v>
      </c>
      <c r="Q1564" t="s">
        <v>52</v>
      </c>
      <c r="R1564" t="s">
        <v>53</v>
      </c>
      <c r="S1564">
        <v>1044.6300000000001</v>
      </c>
      <c r="T1564" s="3"/>
    </row>
    <row r="1565" spans="1:20" x14ac:dyDescent="0.3">
      <c r="A1565">
        <v>1564</v>
      </c>
      <c r="B1565" t="s">
        <v>4150</v>
      </c>
      <c r="C1565">
        <f t="shared" si="24"/>
        <v>46</v>
      </c>
      <c r="D1565" s="1">
        <v>42683</v>
      </c>
      <c r="E1565" s="1">
        <v>42683</v>
      </c>
      <c r="F1565" t="s">
        <v>1289</v>
      </c>
      <c r="G1565" t="s">
        <v>4151</v>
      </c>
      <c r="H1565" t="s">
        <v>4152</v>
      </c>
      <c r="I1565" t="s">
        <v>22</v>
      </c>
      <c r="J1565" t="s">
        <v>23</v>
      </c>
      <c r="K1565" t="s">
        <v>142</v>
      </c>
      <c r="L1565" t="s">
        <v>143</v>
      </c>
      <c r="M1565">
        <v>19134</v>
      </c>
      <c r="N1565" t="s">
        <v>144</v>
      </c>
      <c r="O1565" t="s">
        <v>867</v>
      </c>
      <c r="P1565" t="s">
        <v>42</v>
      </c>
      <c r="Q1565" t="s">
        <v>86</v>
      </c>
      <c r="R1565" t="s">
        <v>868</v>
      </c>
      <c r="S1565">
        <v>11.352</v>
      </c>
      <c r="T1565" s="3"/>
    </row>
    <row r="1566" spans="1:20" x14ac:dyDescent="0.3">
      <c r="A1566">
        <v>1565</v>
      </c>
      <c r="B1566" t="s">
        <v>4153</v>
      </c>
      <c r="C1566">
        <f t="shared" si="24"/>
        <v>10</v>
      </c>
      <c r="D1566" s="1">
        <v>42067</v>
      </c>
      <c r="E1566" s="1">
        <v>42067</v>
      </c>
      <c r="F1566" t="s">
        <v>1289</v>
      </c>
      <c r="G1566" t="s">
        <v>482</v>
      </c>
      <c r="H1566" t="s">
        <v>483</v>
      </c>
      <c r="I1566" t="s">
        <v>22</v>
      </c>
      <c r="J1566" t="s">
        <v>23</v>
      </c>
      <c r="K1566" t="s">
        <v>378</v>
      </c>
      <c r="L1566" t="s">
        <v>379</v>
      </c>
      <c r="M1566">
        <v>29203</v>
      </c>
      <c r="N1566" t="s">
        <v>26</v>
      </c>
      <c r="O1566" t="s">
        <v>4154</v>
      </c>
      <c r="P1566" t="s">
        <v>42</v>
      </c>
      <c r="Q1566" t="s">
        <v>55</v>
      </c>
      <c r="R1566" t="s">
        <v>4155</v>
      </c>
      <c r="S1566">
        <v>354.9</v>
      </c>
      <c r="T1566" s="3"/>
    </row>
    <row r="1567" spans="1:20" x14ac:dyDescent="0.3">
      <c r="A1567">
        <v>1566</v>
      </c>
      <c r="B1567" t="s">
        <v>4156</v>
      </c>
      <c r="C1567">
        <f t="shared" si="24"/>
        <v>12</v>
      </c>
      <c r="D1567" s="1">
        <v>42448</v>
      </c>
      <c r="E1567" s="1">
        <v>42454</v>
      </c>
      <c r="F1567" t="s">
        <v>46</v>
      </c>
      <c r="G1567" t="s">
        <v>2251</v>
      </c>
      <c r="H1567" t="s">
        <v>2252</v>
      </c>
      <c r="I1567" t="s">
        <v>98</v>
      </c>
      <c r="J1567" t="s">
        <v>23</v>
      </c>
      <c r="K1567" t="s">
        <v>91</v>
      </c>
      <c r="L1567" t="s">
        <v>92</v>
      </c>
      <c r="M1567">
        <v>98105</v>
      </c>
      <c r="N1567" t="s">
        <v>40</v>
      </c>
      <c r="O1567" t="s">
        <v>3386</v>
      </c>
      <c r="P1567" t="s">
        <v>67</v>
      </c>
      <c r="Q1567" t="s">
        <v>68</v>
      </c>
      <c r="R1567" t="s">
        <v>3387</v>
      </c>
      <c r="S1567">
        <v>453.57600000000002</v>
      </c>
      <c r="T1567" s="3"/>
    </row>
    <row r="1568" spans="1:20" x14ac:dyDescent="0.3">
      <c r="A1568">
        <v>1567</v>
      </c>
      <c r="B1568" t="s">
        <v>4157</v>
      </c>
      <c r="C1568">
        <f t="shared" si="24"/>
        <v>49</v>
      </c>
      <c r="D1568" s="1">
        <v>42703</v>
      </c>
      <c r="E1568" s="1">
        <v>42704</v>
      </c>
      <c r="F1568" t="s">
        <v>184</v>
      </c>
      <c r="G1568" t="s">
        <v>4158</v>
      </c>
      <c r="H1568" t="s">
        <v>4159</v>
      </c>
      <c r="I1568" t="s">
        <v>22</v>
      </c>
      <c r="J1568" t="s">
        <v>23</v>
      </c>
      <c r="K1568" t="s">
        <v>4160</v>
      </c>
      <c r="L1568" t="s">
        <v>100</v>
      </c>
      <c r="M1568">
        <v>75002</v>
      </c>
      <c r="N1568" t="s">
        <v>101</v>
      </c>
      <c r="O1568" t="s">
        <v>4161</v>
      </c>
      <c r="P1568" t="s">
        <v>67</v>
      </c>
      <c r="Q1568" t="s">
        <v>157</v>
      </c>
      <c r="R1568" t="s">
        <v>4162</v>
      </c>
      <c r="S1568">
        <v>21.48</v>
      </c>
      <c r="T1568" s="3"/>
    </row>
    <row r="1569" spans="1:20" x14ac:dyDescent="0.3">
      <c r="A1569">
        <v>1568</v>
      </c>
      <c r="B1569" t="s">
        <v>4157</v>
      </c>
      <c r="C1569">
        <f t="shared" si="24"/>
        <v>49</v>
      </c>
      <c r="D1569" s="1">
        <v>42703</v>
      </c>
      <c r="E1569" s="1">
        <v>42704</v>
      </c>
      <c r="F1569" t="s">
        <v>184</v>
      </c>
      <c r="G1569" t="s">
        <v>4158</v>
      </c>
      <c r="H1569" t="s">
        <v>4159</v>
      </c>
      <c r="I1569" t="s">
        <v>22</v>
      </c>
      <c r="J1569" t="s">
        <v>23</v>
      </c>
      <c r="K1569" t="s">
        <v>4160</v>
      </c>
      <c r="L1569" t="s">
        <v>100</v>
      </c>
      <c r="M1569">
        <v>75002</v>
      </c>
      <c r="N1569" t="s">
        <v>101</v>
      </c>
      <c r="O1569" t="s">
        <v>4163</v>
      </c>
      <c r="P1569" t="s">
        <v>42</v>
      </c>
      <c r="Q1569" t="s">
        <v>71</v>
      </c>
      <c r="R1569" t="s">
        <v>4164</v>
      </c>
      <c r="S1569">
        <v>8.7840000000000007</v>
      </c>
      <c r="T1569" s="3"/>
    </row>
    <row r="1570" spans="1:20" x14ac:dyDescent="0.3">
      <c r="A1570">
        <v>1569</v>
      </c>
      <c r="B1570" t="s">
        <v>4165</v>
      </c>
      <c r="C1570">
        <f t="shared" si="24"/>
        <v>24</v>
      </c>
      <c r="D1570" s="1">
        <v>43262</v>
      </c>
      <c r="E1570" s="1">
        <v>43262</v>
      </c>
      <c r="F1570" t="s">
        <v>1289</v>
      </c>
      <c r="G1570" t="s">
        <v>1963</v>
      </c>
      <c r="H1570" t="s">
        <v>1964</v>
      </c>
      <c r="I1570" t="s">
        <v>22</v>
      </c>
      <c r="J1570" t="s">
        <v>23</v>
      </c>
      <c r="K1570" t="s">
        <v>38</v>
      </c>
      <c r="L1570" t="s">
        <v>39</v>
      </c>
      <c r="M1570">
        <v>90004</v>
      </c>
      <c r="N1570" t="s">
        <v>40</v>
      </c>
      <c r="O1570" t="s">
        <v>1731</v>
      </c>
      <c r="P1570" t="s">
        <v>42</v>
      </c>
      <c r="Q1570" t="s">
        <v>86</v>
      </c>
      <c r="R1570" t="s">
        <v>1732</v>
      </c>
      <c r="S1570">
        <v>122.97</v>
      </c>
      <c r="T1570" s="3"/>
    </row>
    <row r="1571" spans="1:20" x14ac:dyDescent="0.3">
      <c r="A1571">
        <v>1570</v>
      </c>
      <c r="B1571" t="s">
        <v>4166</v>
      </c>
      <c r="C1571">
        <f t="shared" si="24"/>
        <v>48</v>
      </c>
      <c r="D1571" s="1">
        <v>43430</v>
      </c>
      <c r="E1571" s="1">
        <v>43434</v>
      </c>
      <c r="F1571" t="s">
        <v>46</v>
      </c>
      <c r="G1571" t="s">
        <v>2825</v>
      </c>
      <c r="H1571" t="s">
        <v>2826</v>
      </c>
      <c r="I1571" t="s">
        <v>37</v>
      </c>
      <c r="J1571" t="s">
        <v>23</v>
      </c>
      <c r="K1571" t="s">
        <v>1737</v>
      </c>
      <c r="L1571" t="s">
        <v>1271</v>
      </c>
      <c r="M1571">
        <v>30318</v>
      </c>
      <c r="N1571" t="s">
        <v>26</v>
      </c>
      <c r="O1571" t="s">
        <v>4167</v>
      </c>
      <c r="P1571" t="s">
        <v>42</v>
      </c>
      <c r="Q1571" t="s">
        <v>64</v>
      </c>
      <c r="R1571" t="s">
        <v>4168</v>
      </c>
      <c r="S1571">
        <v>12.84</v>
      </c>
      <c r="T1571" s="3"/>
    </row>
    <row r="1572" spans="1:20" x14ac:dyDescent="0.3">
      <c r="A1572">
        <v>1571</v>
      </c>
      <c r="B1572" t="s">
        <v>4169</v>
      </c>
      <c r="C1572">
        <f t="shared" si="24"/>
        <v>48</v>
      </c>
      <c r="D1572" s="1">
        <v>42331</v>
      </c>
      <c r="E1572" s="1">
        <v>42333</v>
      </c>
      <c r="F1572" t="s">
        <v>184</v>
      </c>
      <c r="G1572" t="s">
        <v>1584</v>
      </c>
      <c r="H1572" t="s">
        <v>1585</v>
      </c>
      <c r="I1572" t="s">
        <v>22</v>
      </c>
      <c r="J1572" t="s">
        <v>23</v>
      </c>
      <c r="K1572" t="s">
        <v>38</v>
      </c>
      <c r="L1572" t="s">
        <v>39</v>
      </c>
      <c r="M1572">
        <v>90004</v>
      </c>
      <c r="N1572" t="s">
        <v>40</v>
      </c>
      <c r="O1572" t="s">
        <v>380</v>
      </c>
      <c r="P1572" t="s">
        <v>28</v>
      </c>
      <c r="Q1572" t="s">
        <v>32</v>
      </c>
      <c r="R1572" t="s">
        <v>381</v>
      </c>
      <c r="S1572">
        <v>603.91999999999996</v>
      </c>
      <c r="T1572" s="3"/>
    </row>
    <row r="1573" spans="1:20" x14ac:dyDescent="0.3">
      <c r="A1573">
        <v>1572</v>
      </c>
      <c r="B1573" t="s">
        <v>4169</v>
      </c>
      <c r="C1573">
        <f t="shared" si="24"/>
        <v>48</v>
      </c>
      <c r="D1573" s="1">
        <v>42331</v>
      </c>
      <c r="E1573" s="1">
        <v>42333</v>
      </c>
      <c r="F1573" t="s">
        <v>184</v>
      </c>
      <c r="G1573" t="s">
        <v>1584</v>
      </c>
      <c r="H1573" t="s">
        <v>1585</v>
      </c>
      <c r="I1573" t="s">
        <v>22</v>
      </c>
      <c r="J1573" t="s">
        <v>23</v>
      </c>
      <c r="K1573" t="s">
        <v>38</v>
      </c>
      <c r="L1573" t="s">
        <v>39</v>
      </c>
      <c r="M1573">
        <v>90004</v>
      </c>
      <c r="N1573" t="s">
        <v>40</v>
      </c>
      <c r="O1573" t="s">
        <v>4170</v>
      </c>
      <c r="P1573" t="s">
        <v>42</v>
      </c>
      <c r="Q1573" t="s">
        <v>169</v>
      </c>
      <c r="R1573" t="s">
        <v>4171</v>
      </c>
      <c r="S1573">
        <v>21.84</v>
      </c>
      <c r="T1573" s="3"/>
    </row>
    <row r="1574" spans="1:20" x14ac:dyDescent="0.3">
      <c r="A1574">
        <v>1573</v>
      </c>
      <c r="B1574" t="s">
        <v>4169</v>
      </c>
      <c r="C1574">
        <f t="shared" si="24"/>
        <v>48</v>
      </c>
      <c r="D1574" s="1">
        <v>42331</v>
      </c>
      <c r="E1574" s="1">
        <v>42333</v>
      </c>
      <c r="F1574" t="s">
        <v>184</v>
      </c>
      <c r="G1574" t="s">
        <v>1584</v>
      </c>
      <c r="H1574" t="s">
        <v>1585</v>
      </c>
      <c r="I1574" t="s">
        <v>22</v>
      </c>
      <c r="J1574" t="s">
        <v>23</v>
      </c>
      <c r="K1574" t="s">
        <v>38</v>
      </c>
      <c r="L1574" t="s">
        <v>39</v>
      </c>
      <c r="M1574">
        <v>90004</v>
      </c>
      <c r="N1574" t="s">
        <v>40</v>
      </c>
      <c r="O1574" t="s">
        <v>4172</v>
      </c>
      <c r="P1574" t="s">
        <v>67</v>
      </c>
      <c r="Q1574" t="s">
        <v>157</v>
      </c>
      <c r="R1574" t="s">
        <v>4173</v>
      </c>
      <c r="S1574">
        <v>29.99</v>
      </c>
      <c r="T1574" s="3"/>
    </row>
    <row r="1575" spans="1:20" x14ac:dyDescent="0.3">
      <c r="A1575">
        <v>1574</v>
      </c>
      <c r="B1575" t="s">
        <v>4169</v>
      </c>
      <c r="C1575">
        <f t="shared" si="24"/>
        <v>48</v>
      </c>
      <c r="D1575" s="1">
        <v>42331</v>
      </c>
      <c r="E1575" s="1">
        <v>42333</v>
      </c>
      <c r="F1575" t="s">
        <v>184</v>
      </c>
      <c r="G1575" t="s">
        <v>1584</v>
      </c>
      <c r="H1575" t="s">
        <v>1585</v>
      </c>
      <c r="I1575" t="s">
        <v>22</v>
      </c>
      <c r="J1575" t="s">
        <v>23</v>
      </c>
      <c r="K1575" t="s">
        <v>38</v>
      </c>
      <c r="L1575" t="s">
        <v>39</v>
      </c>
      <c r="M1575">
        <v>90004</v>
      </c>
      <c r="N1575" t="s">
        <v>40</v>
      </c>
      <c r="O1575" t="s">
        <v>1808</v>
      </c>
      <c r="P1575" t="s">
        <v>28</v>
      </c>
      <c r="Q1575" t="s">
        <v>32</v>
      </c>
      <c r="R1575" t="s">
        <v>1809</v>
      </c>
      <c r="S1575">
        <v>381.44</v>
      </c>
      <c r="T1575" s="3"/>
    </row>
    <row r="1576" spans="1:20" x14ac:dyDescent="0.3">
      <c r="A1576">
        <v>1575</v>
      </c>
      <c r="B1576" t="s">
        <v>4174</v>
      </c>
      <c r="C1576">
        <f t="shared" si="24"/>
        <v>51</v>
      </c>
      <c r="D1576" s="1">
        <v>42353</v>
      </c>
      <c r="E1576" s="1">
        <v>42356</v>
      </c>
      <c r="F1576" t="s">
        <v>184</v>
      </c>
      <c r="G1576" t="s">
        <v>4175</v>
      </c>
      <c r="H1576" t="s">
        <v>4176</v>
      </c>
      <c r="I1576" t="s">
        <v>22</v>
      </c>
      <c r="J1576" t="s">
        <v>23</v>
      </c>
      <c r="K1576" t="s">
        <v>4177</v>
      </c>
      <c r="L1576" t="s">
        <v>100</v>
      </c>
      <c r="M1576">
        <v>79907</v>
      </c>
      <c r="N1576" t="s">
        <v>101</v>
      </c>
      <c r="O1576" t="s">
        <v>4178</v>
      </c>
      <c r="P1576" t="s">
        <v>67</v>
      </c>
      <c r="Q1576" t="s">
        <v>68</v>
      </c>
      <c r="R1576" t="s">
        <v>4179</v>
      </c>
      <c r="S1576">
        <v>40.68</v>
      </c>
      <c r="T1576" s="3"/>
    </row>
    <row r="1577" spans="1:20" x14ac:dyDescent="0.3">
      <c r="A1577">
        <v>1576</v>
      </c>
      <c r="B1577" t="s">
        <v>4174</v>
      </c>
      <c r="C1577">
        <f t="shared" si="24"/>
        <v>51</v>
      </c>
      <c r="D1577" s="1">
        <v>42353</v>
      </c>
      <c r="E1577" s="1">
        <v>42356</v>
      </c>
      <c r="F1577" t="s">
        <v>184</v>
      </c>
      <c r="G1577" t="s">
        <v>4175</v>
      </c>
      <c r="H1577" t="s">
        <v>4176</v>
      </c>
      <c r="I1577" t="s">
        <v>22</v>
      </c>
      <c r="J1577" t="s">
        <v>23</v>
      </c>
      <c r="K1577" t="s">
        <v>4177</v>
      </c>
      <c r="L1577" t="s">
        <v>100</v>
      </c>
      <c r="M1577">
        <v>79907</v>
      </c>
      <c r="N1577" t="s">
        <v>101</v>
      </c>
      <c r="O1577" t="s">
        <v>2478</v>
      </c>
      <c r="P1577" t="s">
        <v>28</v>
      </c>
      <c r="Q1577" t="s">
        <v>32</v>
      </c>
      <c r="R1577" t="s">
        <v>2479</v>
      </c>
      <c r="S1577">
        <v>763.28</v>
      </c>
      <c r="T1577" s="3"/>
    </row>
    <row r="1578" spans="1:20" x14ac:dyDescent="0.3">
      <c r="A1578">
        <v>1577</v>
      </c>
      <c r="B1578" t="s">
        <v>4180</v>
      </c>
      <c r="C1578">
        <f t="shared" si="24"/>
        <v>16</v>
      </c>
      <c r="D1578" s="1">
        <v>42847</v>
      </c>
      <c r="E1578" s="1">
        <v>42852</v>
      </c>
      <c r="F1578" t="s">
        <v>46</v>
      </c>
      <c r="G1578" t="s">
        <v>4181</v>
      </c>
      <c r="H1578" t="s">
        <v>4182</v>
      </c>
      <c r="I1578" t="s">
        <v>98</v>
      </c>
      <c r="J1578" t="s">
        <v>23</v>
      </c>
      <c r="K1578" t="s">
        <v>452</v>
      </c>
      <c r="L1578" t="s">
        <v>207</v>
      </c>
      <c r="M1578">
        <v>60505</v>
      </c>
      <c r="N1578" t="s">
        <v>101</v>
      </c>
      <c r="O1578" t="s">
        <v>1297</v>
      </c>
      <c r="P1578" t="s">
        <v>42</v>
      </c>
      <c r="Q1578" t="s">
        <v>55</v>
      </c>
      <c r="R1578" t="s">
        <v>1298</v>
      </c>
      <c r="S1578">
        <v>23.952000000000002</v>
      </c>
      <c r="T1578" s="3"/>
    </row>
    <row r="1579" spans="1:20" x14ac:dyDescent="0.3">
      <c r="A1579">
        <v>1578</v>
      </c>
      <c r="B1579" t="s">
        <v>4183</v>
      </c>
      <c r="C1579">
        <f t="shared" si="24"/>
        <v>21</v>
      </c>
      <c r="D1579" s="1">
        <v>42878</v>
      </c>
      <c r="E1579" s="1">
        <v>42882</v>
      </c>
      <c r="F1579" t="s">
        <v>46</v>
      </c>
      <c r="G1579" t="s">
        <v>3344</v>
      </c>
      <c r="H1579" t="s">
        <v>3345</v>
      </c>
      <c r="I1579" t="s">
        <v>98</v>
      </c>
      <c r="J1579" t="s">
        <v>23</v>
      </c>
      <c r="K1579" t="s">
        <v>2581</v>
      </c>
      <c r="L1579" t="s">
        <v>354</v>
      </c>
      <c r="M1579">
        <v>35630</v>
      </c>
      <c r="N1579" t="s">
        <v>26</v>
      </c>
      <c r="O1579" t="s">
        <v>4184</v>
      </c>
      <c r="P1579" t="s">
        <v>42</v>
      </c>
      <c r="Q1579" t="s">
        <v>86</v>
      </c>
      <c r="R1579" t="s">
        <v>4185</v>
      </c>
      <c r="S1579">
        <v>4.9800000000000004</v>
      </c>
      <c r="T1579" s="3"/>
    </row>
    <row r="1580" spans="1:20" x14ac:dyDescent="0.3">
      <c r="A1580">
        <v>1579</v>
      </c>
      <c r="B1580" t="s">
        <v>4186</v>
      </c>
      <c r="C1580">
        <f t="shared" si="24"/>
        <v>9</v>
      </c>
      <c r="D1580" s="1">
        <v>42793</v>
      </c>
      <c r="E1580" s="1">
        <v>42795</v>
      </c>
      <c r="F1580" t="s">
        <v>184</v>
      </c>
      <c r="G1580" t="s">
        <v>2452</v>
      </c>
      <c r="H1580" t="s">
        <v>2453</v>
      </c>
      <c r="I1580" t="s">
        <v>22</v>
      </c>
      <c r="J1580" t="s">
        <v>23</v>
      </c>
      <c r="K1580" t="s">
        <v>262</v>
      </c>
      <c r="L1580" t="s">
        <v>263</v>
      </c>
      <c r="M1580">
        <v>10011</v>
      </c>
      <c r="N1580" t="s">
        <v>144</v>
      </c>
      <c r="O1580" t="s">
        <v>4187</v>
      </c>
      <c r="P1580" t="s">
        <v>42</v>
      </c>
      <c r="Q1580" t="s">
        <v>74</v>
      </c>
      <c r="R1580" t="s">
        <v>4188</v>
      </c>
      <c r="S1580">
        <v>170.88</v>
      </c>
      <c r="T1580" s="3"/>
    </row>
    <row r="1581" spans="1:20" x14ac:dyDescent="0.3">
      <c r="A1581">
        <v>1580</v>
      </c>
      <c r="B1581" t="s">
        <v>4189</v>
      </c>
      <c r="C1581">
        <f t="shared" si="24"/>
        <v>33</v>
      </c>
      <c r="D1581" s="1">
        <v>42591</v>
      </c>
      <c r="E1581" s="1">
        <v>42594</v>
      </c>
      <c r="F1581" t="s">
        <v>184</v>
      </c>
      <c r="G1581" t="s">
        <v>2236</v>
      </c>
      <c r="H1581" t="s">
        <v>2237</v>
      </c>
      <c r="I1581" t="s">
        <v>22</v>
      </c>
      <c r="J1581" t="s">
        <v>23</v>
      </c>
      <c r="K1581" t="s">
        <v>262</v>
      </c>
      <c r="L1581" t="s">
        <v>263</v>
      </c>
      <c r="M1581">
        <v>10024</v>
      </c>
      <c r="N1581" t="s">
        <v>144</v>
      </c>
      <c r="O1581" t="s">
        <v>1378</v>
      </c>
      <c r="P1581" t="s">
        <v>67</v>
      </c>
      <c r="Q1581" t="s">
        <v>68</v>
      </c>
      <c r="R1581" t="s">
        <v>1379</v>
      </c>
      <c r="S1581">
        <v>307.98</v>
      </c>
      <c r="T1581" s="3"/>
    </row>
    <row r="1582" spans="1:20" x14ac:dyDescent="0.3">
      <c r="A1582">
        <v>1581</v>
      </c>
      <c r="B1582" t="s">
        <v>4189</v>
      </c>
      <c r="C1582">
        <f t="shared" si="24"/>
        <v>33</v>
      </c>
      <c r="D1582" s="1">
        <v>42591</v>
      </c>
      <c r="E1582" s="1">
        <v>42594</v>
      </c>
      <c r="F1582" t="s">
        <v>184</v>
      </c>
      <c r="G1582" t="s">
        <v>2236</v>
      </c>
      <c r="H1582" t="s">
        <v>2237</v>
      </c>
      <c r="I1582" t="s">
        <v>22</v>
      </c>
      <c r="J1582" t="s">
        <v>23</v>
      </c>
      <c r="K1582" t="s">
        <v>262</v>
      </c>
      <c r="L1582" t="s">
        <v>263</v>
      </c>
      <c r="M1582">
        <v>10024</v>
      </c>
      <c r="N1582" t="s">
        <v>144</v>
      </c>
      <c r="O1582" t="s">
        <v>924</v>
      </c>
      <c r="P1582" t="s">
        <v>28</v>
      </c>
      <c r="Q1582" t="s">
        <v>52</v>
      </c>
      <c r="R1582" t="s">
        <v>925</v>
      </c>
      <c r="S1582">
        <v>382.80599999999998</v>
      </c>
      <c r="T1582" s="3"/>
    </row>
    <row r="1583" spans="1:20" x14ac:dyDescent="0.3">
      <c r="A1583">
        <v>1582</v>
      </c>
      <c r="B1583" t="s">
        <v>4189</v>
      </c>
      <c r="C1583">
        <f t="shared" si="24"/>
        <v>33</v>
      </c>
      <c r="D1583" s="1">
        <v>42591</v>
      </c>
      <c r="E1583" s="1">
        <v>42594</v>
      </c>
      <c r="F1583" t="s">
        <v>184</v>
      </c>
      <c r="G1583" t="s">
        <v>2236</v>
      </c>
      <c r="H1583" t="s">
        <v>2237</v>
      </c>
      <c r="I1583" t="s">
        <v>22</v>
      </c>
      <c r="J1583" t="s">
        <v>23</v>
      </c>
      <c r="K1583" t="s">
        <v>262</v>
      </c>
      <c r="L1583" t="s">
        <v>263</v>
      </c>
      <c r="M1583">
        <v>10024</v>
      </c>
      <c r="N1583" t="s">
        <v>144</v>
      </c>
      <c r="O1583" t="s">
        <v>831</v>
      </c>
      <c r="P1583" t="s">
        <v>42</v>
      </c>
      <c r="Q1583" t="s">
        <v>55</v>
      </c>
      <c r="R1583" t="s">
        <v>832</v>
      </c>
      <c r="S1583">
        <v>41.96</v>
      </c>
      <c r="T1583" s="3"/>
    </row>
    <row r="1584" spans="1:20" x14ac:dyDescent="0.3">
      <c r="A1584">
        <v>1583</v>
      </c>
      <c r="B1584" t="s">
        <v>4189</v>
      </c>
      <c r="C1584">
        <f t="shared" si="24"/>
        <v>33</v>
      </c>
      <c r="D1584" s="1">
        <v>42591</v>
      </c>
      <c r="E1584" s="1">
        <v>42594</v>
      </c>
      <c r="F1584" t="s">
        <v>184</v>
      </c>
      <c r="G1584" t="s">
        <v>2236</v>
      </c>
      <c r="H1584" t="s">
        <v>2237</v>
      </c>
      <c r="I1584" t="s">
        <v>22</v>
      </c>
      <c r="J1584" t="s">
        <v>23</v>
      </c>
      <c r="K1584" t="s">
        <v>262</v>
      </c>
      <c r="L1584" t="s">
        <v>263</v>
      </c>
      <c r="M1584">
        <v>10024</v>
      </c>
      <c r="N1584" t="s">
        <v>144</v>
      </c>
      <c r="O1584" t="s">
        <v>2694</v>
      </c>
      <c r="P1584" t="s">
        <v>42</v>
      </c>
      <c r="Q1584" t="s">
        <v>71</v>
      </c>
      <c r="R1584" t="s">
        <v>2695</v>
      </c>
      <c r="S1584">
        <v>1217.568</v>
      </c>
      <c r="T1584" s="3"/>
    </row>
    <row r="1585" spans="1:20" x14ac:dyDescent="0.3">
      <c r="A1585">
        <v>1584</v>
      </c>
      <c r="B1585" t="s">
        <v>4189</v>
      </c>
      <c r="C1585">
        <f t="shared" si="24"/>
        <v>33</v>
      </c>
      <c r="D1585" s="1">
        <v>42591</v>
      </c>
      <c r="E1585" s="1">
        <v>42594</v>
      </c>
      <c r="F1585" t="s">
        <v>184</v>
      </c>
      <c r="G1585" t="s">
        <v>2236</v>
      </c>
      <c r="H1585" t="s">
        <v>2237</v>
      </c>
      <c r="I1585" t="s">
        <v>22</v>
      </c>
      <c r="J1585" t="s">
        <v>23</v>
      </c>
      <c r="K1585" t="s">
        <v>262</v>
      </c>
      <c r="L1585" t="s">
        <v>263</v>
      </c>
      <c r="M1585">
        <v>10024</v>
      </c>
      <c r="N1585" t="s">
        <v>144</v>
      </c>
      <c r="O1585" t="s">
        <v>518</v>
      </c>
      <c r="P1585" t="s">
        <v>28</v>
      </c>
      <c r="Q1585" t="s">
        <v>61</v>
      </c>
      <c r="R1585" t="s">
        <v>519</v>
      </c>
      <c r="S1585">
        <v>47.04</v>
      </c>
      <c r="T1585" s="3"/>
    </row>
    <row r="1586" spans="1:20" x14ac:dyDescent="0.3">
      <c r="A1586">
        <v>1585</v>
      </c>
      <c r="B1586" t="s">
        <v>4189</v>
      </c>
      <c r="C1586">
        <f t="shared" si="24"/>
        <v>33</v>
      </c>
      <c r="D1586" s="1">
        <v>42591</v>
      </c>
      <c r="E1586" s="1">
        <v>42594</v>
      </c>
      <c r="F1586" t="s">
        <v>184</v>
      </c>
      <c r="G1586" t="s">
        <v>2236</v>
      </c>
      <c r="H1586" t="s">
        <v>2237</v>
      </c>
      <c r="I1586" t="s">
        <v>22</v>
      </c>
      <c r="J1586" t="s">
        <v>23</v>
      </c>
      <c r="K1586" t="s">
        <v>262</v>
      </c>
      <c r="L1586" t="s">
        <v>263</v>
      </c>
      <c r="M1586">
        <v>10024</v>
      </c>
      <c r="N1586" t="s">
        <v>144</v>
      </c>
      <c r="O1586" t="s">
        <v>255</v>
      </c>
      <c r="P1586" t="s">
        <v>28</v>
      </c>
      <c r="Q1586" t="s">
        <v>61</v>
      </c>
      <c r="R1586" t="s">
        <v>256</v>
      </c>
      <c r="S1586">
        <v>6.16</v>
      </c>
      <c r="T1586" s="3"/>
    </row>
    <row r="1587" spans="1:20" x14ac:dyDescent="0.3">
      <c r="A1587">
        <v>1586</v>
      </c>
      <c r="B1587" t="s">
        <v>4189</v>
      </c>
      <c r="C1587">
        <f t="shared" si="24"/>
        <v>33</v>
      </c>
      <c r="D1587" s="1">
        <v>42591</v>
      </c>
      <c r="E1587" s="1">
        <v>42594</v>
      </c>
      <c r="F1587" t="s">
        <v>184</v>
      </c>
      <c r="G1587" t="s">
        <v>2236</v>
      </c>
      <c r="H1587" t="s">
        <v>2237</v>
      </c>
      <c r="I1587" t="s">
        <v>22</v>
      </c>
      <c r="J1587" t="s">
        <v>23</v>
      </c>
      <c r="K1587" t="s">
        <v>262</v>
      </c>
      <c r="L1587" t="s">
        <v>263</v>
      </c>
      <c r="M1587">
        <v>10024</v>
      </c>
      <c r="N1587" t="s">
        <v>144</v>
      </c>
      <c r="O1587" t="s">
        <v>1819</v>
      </c>
      <c r="P1587" t="s">
        <v>67</v>
      </c>
      <c r="Q1587" t="s">
        <v>68</v>
      </c>
      <c r="R1587" t="s">
        <v>1820</v>
      </c>
      <c r="S1587">
        <v>979.95</v>
      </c>
      <c r="T1587" s="3"/>
    </row>
    <row r="1588" spans="1:20" x14ac:dyDescent="0.3">
      <c r="A1588">
        <v>1587</v>
      </c>
      <c r="B1588" t="s">
        <v>4189</v>
      </c>
      <c r="C1588">
        <f t="shared" si="24"/>
        <v>33</v>
      </c>
      <c r="D1588" s="1">
        <v>42591</v>
      </c>
      <c r="E1588" s="1">
        <v>42594</v>
      </c>
      <c r="F1588" t="s">
        <v>184</v>
      </c>
      <c r="G1588" t="s">
        <v>2236</v>
      </c>
      <c r="H1588" t="s">
        <v>2237</v>
      </c>
      <c r="I1588" t="s">
        <v>22</v>
      </c>
      <c r="J1588" t="s">
        <v>23</v>
      </c>
      <c r="K1588" t="s">
        <v>262</v>
      </c>
      <c r="L1588" t="s">
        <v>263</v>
      </c>
      <c r="M1588">
        <v>10024</v>
      </c>
      <c r="N1588" t="s">
        <v>144</v>
      </c>
      <c r="O1588" t="s">
        <v>4190</v>
      </c>
      <c r="P1588" t="s">
        <v>42</v>
      </c>
      <c r="Q1588" t="s">
        <v>86</v>
      </c>
      <c r="R1588" t="s">
        <v>4191</v>
      </c>
      <c r="S1588">
        <v>143.69999999999999</v>
      </c>
      <c r="T1588" s="3"/>
    </row>
    <row r="1589" spans="1:20" x14ac:dyDescent="0.3">
      <c r="A1589">
        <v>1588</v>
      </c>
      <c r="B1589" t="s">
        <v>4189</v>
      </c>
      <c r="C1589">
        <f t="shared" si="24"/>
        <v>33</v>
      </c>
      <c r="D1589" s="1">
        <v>42591</v>
      </c>
      <c r="E1589" s="1">
        <v>42594</v>
      </c>
      <c r="F1589" t="s">
        <v>184</v>
      </c>
      <c r="G1589" t="s">
        <v>2236</v>
      </c>
      <c r="H1589" t="s">
        <v>2237</v>
      </c>
      <c r="I1589" t="s">
        <v>22</v>
      </c>
      <c r="J1589" t="s">
        <v>23</v>
      </c>
      <c r="K1589" t="s">
        <v>262</v>
      </c>
      <c r="L1589" t="s">
        <v>263</v>
      </c>
      <c r="M1589">
        <v>10024</v>
      </c>
      <c r="N1589" t="s">
        <v>144</v>
      </c>
      <c r="O1589" t="s">
        <v>4192</v>
      </c>
      <c r="P1589" t="s">
        <v>42</v>
      </c>
      <c r="Q1589" t="s">
        <v>265</v>
      </c>
      <c r="R1589" t="s">
        <v>4193</v>
      </c>
      <c r="S1589">
        <v>10.65</v>
      </c>
      <c r="T1589" s="3"/>
    </row>
    <row r="1590" spans="1:20" x14ac:dyDescent="0.3">
      <c r="A1590">
        <v>1589</v>
      </c>
      <c r="B1590" t="s">
        <v>4189</v>
      </c>
      <c r="C1590">
        <f t="shared" si="24"/>
        <v>33</v>
      </c>
      <c r="D1590" s="1">
        <v>42591</v>
      </c>
      <c r="E1590" s="1">
        <v>42594</v>
      </c>
      <c r="F1590" t="s">
        <v>184</v>
      </c>
      <c r="G1590" t="s">
        <v>2236</v>
      </c>
      <c r="H1590" t="s">
        <v>2237</v>
      </c>
      <c r="I1590" t="s">
        <v>22</v>
      </c>
      <c r="J1590" t="s">
        <v>23</v>
      </c>
      <c r="K1590" t="s">
        <v>262</v>
      </c>
      <c r="L1590" t="s">
        <v>263</v>
      </c>
      <c r="M1590">
        <v>10024</v>
      </c>
      <c r="N1590" t="s">
        <v>144</v>
      </c>
      <c r="O1590" t="s">
        <v>1525</v>
      </c>
      <c r="P1590" t="s">
        <v>67</v>
      </c>
      <c r="Q1590" t="s">
        <v>157</v>
      </c>
      <c r="R1590" t="s">
        <v>1526</v>
      </c>
      <c r="S1590">
        <v>247.8</v>
      </c>
      <c r="T1590" s="3"/>
    </row>
    <row r="1591" spans="1:20" x14ac:dyDescent="0.3">
      <c r="A1591">
        <v>1590</v>
      </c>
      <c r="B1591" t="s">
        <v>4194</v>
      </c>
      <c r="C1591">
        <f t="shared" si="24"/>
        <v>19</v>
      </c>
      <c r="D1591" s="1">
        <v>42867</v>
      </c>
      <c r="E1591" s="1">
        <v>42871</v>
      </c>
      <c r="F1591" t="s">
        <v>46</v>
      </c>
      <c r="G1591" t="s">
        <v>4195</v>
      </c>
      <c r="H1591" t="s">
        <v>4196</v>
      </c>
      <c r="I1591" t="s">
        <v>37</v>
      </c>
      <c r="J1591" t="s">
        <v>23</v>
      </c>
      <c r="K1591" t="s">
        <v>2981</v>
      </c>
      <c r="L1591" t="s">
        <v>315</v>
      </c>
      <c r="M1591">
        <v>23464</v>
      </c>
      <c r="N1591" t="s">
        <v>26</v>
      </c>
      <c r="O1591" t="s">
        <v>1738</v>
      </c>
      <c r="P1591" t="s">
        <v>42</v>
      </c>
      <c r="Q1591" t="s">
        <v>64</v>
      </c>
      <c r="R1591" t="s">
        <v>1739</v>
      </c>
      <c r="S1591">
        <v>10.96</v>
      </c>
      <c r="T1591" s="3"/>
    </row>
    <row r="1592" spans="1:20" x14ac:dyDescent="0.3">
      <c r="A1592">
        <v>1591</v>
      </c>
      <c r="B1592" t="s">
        <v>4197</v>
      </c>
      <c r="C1592">
        <f t="shared" si="24"/>
        <v>15</v>
      </c>
      <c r="D1592" s="1">
        <v>42840</v>
      </c>
      <c r="E1592" s="1">
        <v>42844</v>
      </c>
      <c r="F1592" t="s">
        <v>46</v>
      </c>
      <c r="G1592" t="s">
        <v>4198</v>
      </c>
      <c r="H1592" t="s">
        <v>4199</v>
      </c>
      <c r="I1592" t="s">
        <v>37</v>
      </c>
      <c r="J1592" t="s">
        <v>23</v>
      </c>
      <c r="K1592" t="s">
        <v>4200</v>
      </c>
      <c r="L1592" t="s">
        <v>100</v>
      </c>
      <c r="M1592">
        <v>76051</v>
      </c>
      <c r="N1592" t="s">
        <v>101</v>
      </c>
      <c r="O1592" t="s">
        <v>4201</v>
      </c>
      <c r="P1592" t="s">
        <v>42</v>
      </c>
      <c r="Q1592" t="s">
        <v>64</v>
      </c>
      <c r="R1592" t="s">
        <v>4202</v>
      </c>
      <c r="S1592">
        <v>33.488</v>
      </c>
      <c r="T1592" s="3"/>
    </row>
    <row r="1593" spans="1:20" x14ac:dyDescent="0.3">
      <c r="A1593">
        <v>1592</v>
      </c>
      <c r="B1593" t="s">
        <v>4197</v>
      </c>
      <c r="C1593">
        <f t="shared" si="24"/>
        <v>15</v>
      </c>
      <c r="D1593" s="1">
        <v>42840</v>
      </c>
      <c r="E1593" s="1">
        <v>42844</v>
      </c>
      <c r="F1593" t="s">
        <v>46</v>
      </c>
      <c r="G1593" t="s">
        <v>4198</v>
      </c>
      <c r="H1593" t="s">
        <v>4199</v>
      </c>
      <c r="I1593" t="s">
        <v>37</v>
      </c>
      <c r="J1593" t="s">
        <v>23</v>
      </c>
      <c r="K1593" t="s">
        <v>4200</v>
      </c>
      <c r="L1593" t="s">
        <v>100</v>
      </c>
      <c r="M1593">
        <v>76051</v>
      </c>
      <c r="N1593" t="s">
        <v>101</v>
      </c>
      <c r="O1593" t="s">
        <v>570</v>
      </c>
      <c r="P1593" t="s">
        <v>42</v>
      </c>
      <c r="Q1593" t="s">
        <v>265</v>
      </c>
      <c r="R1593" t="s">
        <v>571</v>
      </c>
      <c r="S1593">
        <v>8.0399999999999991</v>
      </c>
      <c r="T1593" s="3"/>
    </row>
    <row r="1594" spans="1:20" x14ac:dyDescent="0.3">
      <c r="A1594">
        <v>1593</v>
      </c>
      <c r="B1594" t="s">
        <v>4203</v>
      </c>
      <c r="C1594">
        <f t="shared" si="24"/>
        <v>26</v>
      </c>
      <c r="D1594" s="1">
        <v>42544</v>
      </c>
      <c r="E1594" s="1">
        <v>42546</v>
      </c>
      <c r="F1594" t="s">
        <v>19</v>
      </c>
      <c r="G1594" t="s">
        <v>4204</v>
      </c>
      <c r="H1594" t="s">
        <v>4205</v>
      </c>
      <c r="I1594" t="s">
        <v>22</v>
      </c>
      <c r="J1594" t="s">
        <v>23</v>
      </c>
      <c r="K1594" t="s">
        <v>3018</v>
      </c>
      <c r="L1594" t="s">
        <v>92</v>
      </c>
      <c r="M1594">
        <v>98502</v>
      </c>
      <c r="N1594" t="s">
        <v>40</v>
      </c>
      <c r="O1594" t="s">
        <v>4206</v>
      </c>
      <c r="P1594" t="s">
        <v>67</v>
      </c>
      <c r="Q1594" t="s">
        <v>68</v>
      </c>
      <c r="R1594" t="s">
        <v>4207</v>
      </c>
      <c r="S1594">
        <v>201.56800000000001</v>
      </c>
      <c r="T1594" s="3"/>
    </row>
    <row r="1595" spans="1:20" x14ac:dyDescent="0.3">
      <c r="A1595">
        <v>1594</v>
      </c>
      <c r="B1595" t="s">
        <v>4208</v>
      </c>
      <c r="C1595">
        <f t="shared" si="24"/>
        <v>43</v>
      </c>
      <c r="D1595" s="1">
        <v>42296</v>
      </c>
      <c r="E1595" s="1">
        <v>42296</v>
      </c>
      <c r="F1595" t="s">
        <v>1289</v>
      </c>
      <c r="G1595" t="s">
        <v>1914</v>
      </c>
      <c r="H1595" t="s">
        <v>1915</v>
      </c>
      <c r="I1595" t="s">
        <v>22</v>
      </c>
      <c r="J1595" t="s">
        <v>23</v>
      </c>
      <c r="K1595" t="s">
        <v>38</v>
      </c>
      <c r="L1595" t="s">
        <v>39</v>
      </c>
      <c r="M1595">
        <v>90032</v>
      </c>
      <c r="N1595" t="s">
        <v>40</v>
      </c>
      <c r="O1595" t="s">
        <v>4209</v>
      </c>
      <c r="P1595" t="s">
        <v>42</v>
      </c>
      <c r="Q1595" t="s">
        <v>86</v>
      </c>
      <c r="R1595" t="s">
        <v>4210</v>
      </c>
      <c r="S1595">
        <v>13.44</v>
      </c>
      <c r="T1595" s="3"/>
    </row>
    <row r="1596" spans="1:20" x14ac:dyDescent="0.3">
      <c r="A1596">
        <v>1595</v>
      </c>
      <c r="B1596" t="s">
        <v>4211</v>
      </c>
      <c r="C1596">
        <f t="shared" si="24"/>
        <v>13</v>
      </c>
      <c r="D1596" s="1">
        <v>42453</v>
      </c>
      <c r="E1596" s="1">
        <v>42456</v>
      </c>
      <c r="F1596" t="s">
        <v>184</v>
      </c>
      <c r="G1596" t="s">
        <v>4212</v>
      </c>
      <c r="H1596" t="s">
        <v>4213</v>
      </c>
      <c r="I1596" t="s">
        <v>98</v>
      </c>
      <c r="J1596" t="s">
        <v>23</v>
      </c>
      <c r="K1596" t="s">
        <v>1385</v>
      </c>
      <c r="L1596" t="s">
        <v>207</v>
      </c>
      <c r="M1596">
        <v>61604</v>
      </c>
      <c r="N1596" t="s">
        <v>101</v>
      </c>
      <c r="O1596" t="s">
        <v>4214</v>
      </c>
      <c r="P1596" t="s">
        <v>28</v>
      </c>
      <c r="Q1596" t="s">
        <v>29</v>
      </c>
      <c r="R1596" t="s">
        <v>4215</v>
      </c>
      <c r="S1596">
        <v>359.05799999999999</v>
      </c>
      <c r="T1596" s="3"/>
    </row>
    <row r="1597" spans="1:20" x14ac:dyDescent="0.3">
      <c r="A1597">
        <v>1596</v>
      </c>
      <c r="B1597" t="s">
        <v>4216</v>
      </c>
      <c r="C1597">
        <f t="shared" si="24"/>
        <v>19</v>
      </c>
      <c r="D1597" s="1">
        <v>43228</v>
      </c>
      <c r="E1597" s="1">
        <v>43232</v>
      </c>
      <c r="F1597" t="s">
        <v>46</v>
      </c>
      <c r="G1597" t="s">
        <v>1705</v>
      </c>
      <c r="H1597" t="s">
        <v>1706</v>
      </c>
      <c r="I1597" t="s">
        <v>22</v>
      </c>
      <c r="J1597" t="s">
        <v>23</v>
      </c>
      <c r="K1597" t="s">
        <v>493</v>
      </c>
      <c r="L1597" t="s">
        <v>494</v>
      </c>
      <c r="M1597">
        <v>43229</v>
      </c>
      <c r="N1597" t="s">
        <v>144</v>
      </c>
      <c r="O1597" t="s">
        <v>3416</v>
      </c>
      <c r="P1597" t="s">
        <v>28</v>
      </c>
      <c r="Q1597" t="s">
        <v>32</v>
      </c>
      <c r="R1597" t="s">
        <v>3417</v>
      </c>
      <c r="S1597">
        <v>47.991999999999997</v>
      </c>
      <c r="T1597" s="3"/>
    </row>
    <row r="1598" spans="1:20" x14ac:dyDescent="0.3">
      <c r="A1598">
        <v>1597</v>
      </c>
      <c r="B1598" t="s">
        <v>4217</v>
      </c>
      <c r="C1598">
        <f t="shared" si="24"/>
        <v>42</v>
      </c>
      <c r="D1598" s="1">
        <v>43389</v>
      </c>
      <c r="E1598" s="1">
        <v>43391</v>
      </c>
      <c r="F1598" t="s">
        <v>184</v>
      </c>
      <c r="G1598" t="s">
        <v>1720</v>
      </c>
      <c r="H1598" t="s">
        <v>1721</v>
      </c>
      <c r="I1598" t="s">
        <v>37</v>
      </c>
      <c r="J1598" t="s">
        <v>23</v>
      </c>
      <c r="K1598" t="s">
        <v>262</v>
      </c>
      <c r="L1598" t="s">
        <v>263</v>
      </c>
      <c r="M1598">
        <v>10011</v>
      </c>
      <c r="N1598" t="s">
        <v>144</v>
      </c>
      <c r="O1598" t="s">
        <v>1749</v>
      </c>
      <c r="P1598" t="s">
        <v>28</v>
      </c>
      <c r="Q1598" t="s">
        <v>61</v>
      </c>
      <c r="R1598" t="s">
        <v>1750</v>
      </c>
      <c r="S1598">
        <v>547.29999999999995</v>
      </c>
      <c r="T1598" s="3"/>
    </row>
    <row r="1599" spans="1:20" x14ac:dyDescent="0.3">
      <c r="A1599">
        <v>1598</v>
      </c>
      <c r="B1599" t="s">
        <v>4218</v>
      </c>
      <c r="C1599">
        <f t="shared" si="24"/>
        <v>47</v>
      </c>
      <c r="D1599" s="1">
        <v>43423</v>
      </c>
      <c r="E1599" s="1">
        <v>43425</v>
      </c>
      <c r="F1599" t="s">
        <v>19</v>
      </c>
      <c r="G1599" t="s">
        <v>4131</v>
      </c>
      <c r="H1599" t="s">
        <v>4132</v>
      </c>
      <c r="I1599" t="s">
        <v>22</v>
      </c>
      <c r="J1599" t="s">
        <v>23</v>
      </c>
      <c r="K1599" t="s">
        <v>4219</v>
      </c>
      <c r="L1599" t="s">
        <v>100</v>
      </c>
      <c r="M1599">
        <v>75007</v>
      </c>
      <c r="N1599" t="s">
        <v>101</v>
      </c>
      <c r="O1599" t="s">
        <v>4220</v>
      </c>
      <c r="P1599" t="s">
        <v>42</v>
      </c>
      <c r="Q1599" t="s">
        <v>86</v>
      </c>
      <c r="R1599" t="s">
        <v>4221</v>
      </c>
      <c r="S1599">
        <v>16.896000000000001</v>
      </c>
      <c r="T1599" s="3"/>
    </row>
    <row r="1600" spans="1:20" x14ac:dyDescent="0.3">
      <c r="A1600">
        <v>1599</v>
      </c>
      <c r="B1600" t="s">
        <v>4218</v>
      </c>
      <c r="C1600">
        <f t="shared" si="24"/>
        <v>47</v>
      </c>
      <c r="D1600" s="1">
        <v>43423</v>
      </c>
      <c r="E1600" s="1">
        <v>43425</v>
      </c>
      <c r="F1600" t="s">
        <v>19</v>
      </c>
      <c r="G1600" t="s">
        <v>4131</v>
      </c>
      <c r="H1600" t="s">
        <v>4132</v>
      </c>
      <c r="I1600" t="s">
        <v>22</v>
      </c>
      <c r="J1600" t="s">
        <v>23</v>
      </c>
      <c r="K1600" t="s">
        <v>4219</v>
      </c>
      <c r="L1600" t="s">
        <v>100</v>
      </c>
      <c r="M1600">
        <v>75007</v>
      </c>
      <c r="N1600" t="s">
        <v>101</v>
      </c>
      <c r="O1600" t="s">
        <v>4222</v>
      </c>
      <c r="P1600" t="s">
        <v>42</v>
      </c>
      <c r="Q1600" t="s">
        <v>575</v>
      </c>
      <c r="R1600" t="s">
        <v>4223</v>
      </c>
      <c r="S1600">
        <v>6.6719999999999997</v>
      </c>
      <c r="T1600" s="3"/>
    </row>
    <row r="1601" spans="1:20" x14ac:dyDescent="0.3">
      <c r="A1601">
        <v>1600</v>
      </c>
      <c r="B1601" t="s">
        <v>4218</v>
      </c>
      <c r="C1601">
        <f t="shared" si="24"/>
        <v>47</v>
      </c>
      <c r="D1601" s="1">
        <v>43423</v>
      </c>
      <c r="E1601" s="1">
        <v>43425</v>
      </c>
      <c r="F1601" t="s">
        <v>19</v>
      </c>
      <c r="G1601" t="s">
        <v>4131</v>
      </c>
      <c r="H1601" t="s">
        <v>4132</v>
      </c>
      <c r="I1601" t="s">
        <v>22</v>
      </c>
      <c r="J1601" t="s">
        <v>23</v>
      </c>
      <c r="K1601" t="s">
        <v>4219</v>
      </c>
      <c r="L1601" t="s">
        <v>100</v>
      </c>
      <c r="M1601">
        <v>75007</v>
      </c>
      <c r="N1601" t="s">
        <v>101</v>
      </c>
      <c r="O1601" t="s">
        <v>1158</v>
      </c>
      <c r="P1601" t="s">
        <v>42</v>
      </c>
      <c r="Q1601" t="s">
        <v>64</v>
      </c>
      <c r="R1601" t="s">
        <v>1159</v>
      </c>
      <c r="S1601">
        <v>99.135999999999996</v>
      </c>
      <c r="T1601" s="3"/>
    </row>
    <row r="1602" spans="1:20" x14ac:dyDescent="0.3">
      <c r="A1602">
        <v>1601</v>
      </c>
      <c r="B1602" t="s">
        <v>4218</v>
      </c>
      <c r="C1602">
        <f t="shared" si="24"/>
        <v>47</v>
      </c>
      <c r="D1602" s="1">
        <v>43423</v>
      </c>
      <c r="E1602" s="1">
        <v>43425</v>
      </c>
      <c r="F1602" t="s">
        <v>19</v>
      </c>
      <c r="G1602" t="s">
        <v>4131</v>
      </c>
      <c r="H1602" t="s">
        <v>4132</v>
      </c>
      <c r="I1602" t="s">
        <v>22</v>
      </c>
      <c r="J1602" t="s">
        <v>23</v>
      </c>
      <c r="K1602" t="s">
        <v>4219</v>
      </c>
      <c r="L1602" t="s">
        <v>100</v>
      </c>
      <c r="M1602">
        <v>75007</v>
      </c>
      <c r="N1602" t="s">
        <v>101</v>
      </c>
      <c r="O1602" t="s">
        <v>1185</v>
      </c>
      <c r="P1602" t="s">
        <v>28</v>
      </c>
      <c r="Q1602" t="s">
        <v>61</v>
      </c>
      <c r="R1602" t="s">
        <v>1186</v>
      </c>
      <c r="S1602">
        <v>15.992000000000001</v>
      </c>
      <c r="T1602" s="3"/>
    </row>
    <row r="1603" spans="1:20" x14ac:dyDescent="0.3">
      <c r="A1603">
        <v>1602</v>
      </c>
      <c r="B1603" t="s">
        <v>4224</v>
      </c>
      <c r="C1603">
        <f t="shared" ref="C1603:C1666" si="25">WEEKNUM(D1603,1)</f>
        <v>19</v>
      </c>
      <c r="D1603" s="1">
        <v>42863</v>
      </c>
      <c r="E1603" s="1">
        <v>42868</v>
      </c>
      <c r="F1603" t="s">
        <v>19</v>
      </c>
      <c r="G1603" t="s">
        <v>2763</v>
      </c>
      <c r="H1603" t="s">
        <v>2764</v>
      </c>
      <c r="I1603" t="s">
        <v>37</v>
      </c>
      <c r="J1603" t="s">
        <v>23</v>
      </c>
      <c r="K1603" t="s">
        <v>240</v>
      </c>
      <c r="L1603" t="s">
        <v>241</v>
      </c>
      <c r="M1603">
        <v>19901</v>
      </c>
      <c r="N1603" t="s">
        <v>144</v>
      </c>
      <c r="O1603" t="s">
        <v>4225</v>
      </c>
      <c r="P1603" t="s">
        <v>28</v>
      </c>
      <c r="Q1603" t="s">
        <v>61</v>
      </c>
      <c r="R1603" t="s">
        <v>4226</v>
      </c>
      <c r="S1603">
        <v>211.96</v>
      </c>
      <c r="T1603" s="3"/>
    </row>
    <row r="1604" spans="1:20" x14ac:dyDescent="0.3">
      <c r="A1604">
        <v>1603</v>
      </c>
      <c r="B1604" t="s">
        <v>4227</v>
      </c>
      <c r="C1604">
        <f t="shared" si="25"/>
        <v>50</v>
      </c>
      <c r="D1604" s="1">
        <v>43080</v>
      </c>
      <c r="E1604" s="1">
        <v>43086</v>
      </c>
      <c r="F1604" t="s">
        <v>46</v>
      </c>
      <c r="G1604" t="s">
        <v>1907</v>
      </c>
      <c r="H1604" t="s">
        <v>1908</v>
      </c>
      <c r="I1604" t="s">
        <v>22</v>
      </c>
      <c r="J1604" t="s">
        <v>23</v>
      </c>
      <c r="K1604" t="s">
        <v>3797</v>
      </c>
      <c r="L1604" t="s">
        <v>331</v>
      </c>
      <c r="M1604">
        <v>37167</v>
      </c>
      <c r="N1604" t="s">
        <v>26</v>
      </c>
      <c r="O1604" t="s">
        <v>4228</v>
      </c>
      <c r="P1604" t="s">
        <v>42</v>
      </c>
      <c r="Q1604" t="s">
        <v>64</v>
      </c>
      <c r="R1604" t="s">
        <v>4229</v>
      </c>
      <c r="S1604">
        <v>6.6719999999999997</v>
      </c>
      <c r="T1604" s="3"/>
    </row>
    <row r="1605" spans="1:20" x14ac:dyDescent="0.3">
      <c r="A1605">
        <v>1604</v>
      </c>
      <c r="B1605" t="s">
        <v>4230</v>
      </c>
      <c r="C1605">
        <f t="shared" si="25"/>
        <v>48</v>
      </c>
      <c r="D1605" s="1">
        <v>43434</v>
      </c>
      <c r="E1605" s="1">
        <v>43438</v>
      </c>
      <c r="F1605" t="s">
        <v>46</v>
      </c>
      <c r="G1605" t="s">
        <v>2099</v>
      </c>
      <c r="H1605" t="s">
        <v>2100</v>
      </c>
      <c r="I1605" t="s">
        <v>22</v>
      </c>
      <c r="J1605" t="s">
        <v>23</v>
      </c>
      <c r="K1605" t="s">
        <v>603</v>
      </c>
      <c r="L1605" t="s">
        <v>241</v>
      </c>
      <c r="M1605">
        <v>19711</v>
      </c>
      <c r="N1605" t="s">
        <v>144</v>
      </c>
      <c r="O1605" t="s">
        <v>4231</v>
      </c>
      <c r="P1605" t="s">
        <v>42</v>
      </c>
      <c r="Q1605" t="s">
        <v>64</v>
      </c>
      <c r="R1605" t="s">
        <v>4232</v>
      </c>
      <c r="S1605">
        <v>155.94</v>
      </c>
      <c r="T1605" s="3"/>
    </row>
    <row r="1606" spans="1:20" x14ac:dyDescent="0.3">
      <c r="A1606">
        <v>1605</v>
      </c>
      <c r="B1606" t="s">
        <v>4233</v>
      </c>
      <c r="C1606">
        <f t="shared" si="25"/>
        <v>16</v>
      </c>
      <c r="D1606" s="1">
        <v>42844</v>
      </c>
      <c r="E1606" s="1">
        <v>42849</v>
      </c>
      <c r="F1606" t="s">
        <v>19</v>
      </c>
      <c r="G1606" t="s">
        <v>1048</v>
      </c>
      <c r="H1606" t="s">
        <v>1049</v>
      </c>
      <c r="I1606" t="s">
        <v>22</v>
      </c>
      <c r="J1606" t="s">
        <v>23</v>
      </c>
      <c r="K1606" t="s">
        <v>38</v>
      </c>
      <c r="L1606" t="s">
        <v>39</v>
      </c>
      <c r="M1606">
        <v>90049</v>
      </c>
      <c r="N1606" t="s">
        <v>40</v>
      </c>
      <c r="O1606" t="s">
        <v>3346</v>
      </c>
      <c r="P1606" t="s">
        <v>67</v>
      </c>
      <c r="Q1606" t="s">
        <v>68</v>
      </c>
      <c r="R1606" t="s">
        <v>3347</v>
      </c>
      <c r="S1606">
        <v>39.96</v>
      </c>
      <c r="T1606" s="3"/>
    </row>
    <row r="1607" spans="1:20" x14ac:dyDescent="0.3">
      <c r="A1607">
        <v>1606</v>
      </c>
      <c r="B1607" t="s">
        <v>4233</v>
      </c>
      <c r="C1607">
        <f t="shared" si="25"/>
        <v>16</v>
      </c>
      <c r="D1607" s="1">
        <v>42844</v>
      </c>
      <c r="E1607" s="1">
        <v>42849</v>
      </c>
      <c r="F1607" t="s">
        <v>19</v>
      </c>
      <c r="G1607" t="s">
        <v>1048</v>
      </c>
      <c r="H1607" t="s">
        <v>1049</v>
      </c>
      <c r="I1607" t="s">
        <v>22</v>
      </c>
      <c r="J1607" t="s">
        <v>23</v>
      </c>
      <c r="K1607" t="s">
        <v>38</v>
      </c>
      <c r="L1607" t="s">
        <v>39</v>
      </c>
      <c r="M1607">
        <v>90049</v>
      </c>
      <c r="N1607" t="s">
        <v>40</v>
      </c>
      <c r="O1607" t="s">
        <v>4234</v>
      </c>
      <c r="P1607" t="s">
        <v>42</v>
      </c>
      <c r="Q1607" t="s">
        <v>64</v>
      </c>
      <c r="R1607" t="s">
        <v>4235</v>
      </c>
      <c r="S1607">
        <v>5.46</v>
      </c>
      <c r="T1607" s="3"/>
    </row>
    <row r="1608" spans="1:20" x14ac:dyDescent="0.3">
      <c r="A1608">
        <v>1607</v>
      </c>
      <c r="B1608" t="s">
        <v>4233</v>
      </c>
      <c r="C1608">
        <f t="shared" si="25"/>
        <v>16</v>
      </c>
      <c r="D1608" s="1">
        <v>42844</v>
      </c>
      <c r="E1608" s="1">
        <v>42849</v>
      </c>
      <c r="F1608" t="s">
        <v>19</v>
      </c>
      <c r="G1608" t="s">
        <v>1048</v>
      </c>
      <c r="H1608" t="s">
        <v>1049</v>
      </c>
      <c r="I1608" t="s">
        <v>22</v>
      </c>
      <c r="J1608" t="s">
        <v>23</v>
      </c>
      <c r="K1608" t="s">
        <v>38</v>
      </c>
      <c r="L1608" t="s">
        <v>39</v>
      </c>
      <c r="M1608">
        <v>90049</v>
      </c>
      <c r="N1608" t="s">
        <v>40</v>
      </c>
      <c r="O1608" t="s">
        <v>4236</v>
      </c>
      <c r="P1608" t="s">
        <v>42</v>
      </c>
      <c r="Q1608" t="s">
        <v>64</v>
      </c>
      <c r="R1608" t="s">
        <v>4237</v>
      </c>
      <c r="S1608">
        <v>73.2</v>
      </c>
      <c r="T1608" s="3"/>
    </row>
    <row r="1609" spans="1:20" x14ac:dyDescent="0.3">
      <c r="A1609">
        <v>1608</v>
      </c>
      <c r="B1609" t="s">
        <v>4233</v>
      </c>
      <c r="C1609">
        <f t="shared" si="25"/>
        <v>16</v>
      </c>
      <c r="D1609" s="1">
        <v>42844</v>
      </c>
      <c r="E1609" s="1">
        <v>42849</v>
      </c>
      <c r="F1609" t="s">
        <v>19</v>
      </c>
      <c r="G1609" t="s">
        <v>1048</v>
      </c>
      <c r="H1609" t="s">
        <v>1049</v>
      </c>
      <c r="I1609" t="s">
        <v>22</v>
      </c>
      <c r="J1609" t="s">
        <v>23</v>
      </c>
      <c r="K1609" t="s">
        <v>38</v>
      </c>
      <c r="L1609" t="s">
        <v>39</v>
      </c>
      <c r="M1609">
        <v>90049</v>
      </c>
      <c r="N1609" t="s">
        <v>40</v>
      </c>
      <c r="O1609" t="s">
        <v>1372</v>
      </c>
      <c r="P1609" t="s">
        <v>42</v>
      </c>
      <c r="Q1609" t="s">
        <v>71</v>
      </c>
      <c r="R1609" t="s">
        <v>1373</v>
      </c>
      <c r="S1609">
        <v>5.84</v>
      </c>
      <c r="T1609" s="3"/>
    </row>
    <row r="1610" spans="1:20" x14ac:dyDescent="0.3">
      <c r="A1610">
        <v>1609</v>
      </c>
      <c r="B1610" t="s">
        <v>4233</v>
      </c>
      <c r="C1610">
        <f t="shared" si="25"/>
        <v>16</v>
      </c>
      <c r="D1610" s="1">
        <v>42844</v>
      </c>
      <c r="E1610" s="1">
        <v>42849</v>
      </c>
      <c r="F1610" t="s">
        <v>19</v>
      </c>
      <c r="G1610" t="s">
        <v>1048</v>
      </c>
      <c r="H1610" t="s">
        <v>1049</v>
      </c>
      <c r="I1610" t="s">
        <v>22</v>
      </c>
      <c r="J1610" t="s">
        <v>23</v>
      </c>
      <c r="K1610" t="s">
        <v>38</v>
      </c>
      <c r="L1610" t="s">
        <v>39</v>
      </c>
      <c r="M1610">
        <v>90049</v>
      </c>
      <c r="N1610" t="s">
        <v>40</v>
      </c>
      <c r="O1610" t="s">
        <v>556</v>
      </c>
      <c r="P1610" t="s">
        <v>42</v>
      </c>
      <c r="Q1610" t="s">
        <v>86</v>
      </c>
      <c r="R1610" t="s">
        <v>2189</v>
      </c>
      <c r="S1610">
        <v>22.72</v>
      </c>
      <c r="T1610" s="3"/>
    </row>
    <row r="1611" spans="1:20" x14ac:dyDescent="0.3">
      <c r="A1611">
        <v>1610</v>
      </c>
      <c r="B1611" t="s">
        <v>4233</v>
      </c>
      <c r="C1611">
        <f t="shared" si="25"/>
        <v>16</v>
      </c>
      <c r="D1611" s="1">
        <v>42844</v>
      </c>
      <c r="E1611" s="1">
        <v>42849</v>
      </c>
      <c r="F1611" t="s">
        <v>19</v>
      </c>
      <c r="G1611" t="s">
        <v>1048</v>
      </c>
      <c r="H1611" t="s">
        <v>1049</v>
      </c>
      <c r="I1611" t="s">
        <v>22</v>
      </c>
      <c r="J1611" t="s">
        <v>23</v>
      </c>
      <c r="K1611" t="s">
        <v>38</v>
      </c>
      <c r="L1611" t="s">
        <v>39</v>
      </c>
      <c r="M1611">
        <v>90049</v>
      </c>
      <c r="N1611" t="s">
        <v>40</v>
      </c>
      <c r="O1611" t="s">
        <v>4238</v>
      </c>
      <c r="P1611" t="s">
        <v>42</v>
      </c>
      <c r="Q1611" t="s">
        <v>71</v>
      </c>
      <c r="R1611" t="s">
        <v>4239</v>
      </c>
      <c r="S1611">
        <v>9.3360000000000003</v>
      </c>
      <c r="T1611" s="3"/>
    </row>
    <row r="1612" spans="1:20" x14ac:dyDescent="0.3">
      <c r="A1612">
        <v>1611</v>
      </c>
      <c r="B1612" t="s">
        <v>4240</v>
      </c>
      <c r="C1612">
        <f t="shared" si="25"/>
        <v>22</v>
      </c>
      <c r="D1612" s="1">
        <v>42150</v>
      </c>
      <c r="E1612" s="1">
        <v>42154</v>
      </c>
      <c r="F1612" t="s">
        <v>46</v>
      </c>
      <c r="G1612" t="s">
        <v>4241</v>
      </c>
      <c r="H1612" t="s">
        <v>4242</v>
      </c>
      <c r="I1612" t="s">
        <v>37</v>
      </c>
      <c r="J1612" t="s">
        <v>23</v>
      </c>
      <c r="K1612" t="s">
        <v>38</v>
      </c>
      <c r="L1612" t="s">
        <v>39</v>
      </c>
      <c r="M1612">
        <v>90008</v>
      </c>
      <c r="N1612" t="s">
        <v>40</v>
      </c>
      <c r="O1612" t="s">
        <v>4214</v>
      </c>
      <c r="P1612" t="s">
        <v>28</v>
      </c>
      <c r="Q1612" t="s">
        <v>29</v>
      </c>
      <c r="R1612" t="s">
        <v>4215</v>
      </c>
      <c r="S1612">
        <v>290.666</v>
      </c>
      <c r="T1612" s="3"/>
    </row>
    <row r="1613" spans="1:20" x14ac:dyDescent="0.3">
      <c r="A1613">
        <v>1612</v>
      </c>
      <c r="B1613" t="s">
        <v>4240</v>
      </c>
      <c r="C1613">
        <f t="shared" si="25"/>
        <v>22</v>
      </c>
      <c r="D1613" s="1">
        <v>42150</v>
      </c>
      <c r="E1613" s="1">
        <v>42154</v>
      </c>
      <c r="F1613" t="s">
        <v>46</v>
      </c>
      <c r="G1613" t="s">
        <v>4241</v>
      </c>
      <c r="H1613" t="s">
        <v>4242</v>
      </c>
      <c r="I1613" t="s">
        <v>37</v>
      </c>
      <c r="J1613" t="s">
        <v>23</v>
      </c>
      <c r="K1613" t="s">
        <v>38</v>
      </c>
      <c r="L1613" t="s">
        <v>39</v>
      </c>
      <c r="M1613">
        <v>90008</v>
      </c>
      <c r="N1613" t="s">
        <v>40</v>
      </c>
      <c r="O1613" t="s">
        <v>4243</v>
      </c>
      <c r="P1613" t="s">
        <v>67</v>
      </c>
      <c r="Q1613" t="s">
        <v>68</v>
      </c>
      <c r="R1613" t="s">
        <v>4244</v>
      </c>
      <c r="S1613">
        <v>201.584</v>
      </c>
      <c r="T1613" s="3"/>
    </row>
    <row r="1614" spans="1:20" x14ac:dyDescent="0.3">
      <c r="A1614">
        <v>1613</v>
      </c>
      <c r="B1614" t="s">
        <v>4240</v>
      </c>
      <c r="C1614">
        <f t="shared" si="25"/>
        <v>22</v>
      </c>
      <c r="D1614" s="1">
        <v>42150</v>
      </c>
      <c r="E1614" s="1">
        <v>42154</v>
      </c>
      <c r="F1614" t="s">
        <v>46</v>
      </c>
      <c r="G1614" t="s">
        <v>4241</v>
      </c>
      <c r="H1614" t="s">
        <v>4242</v>
      </c>
      <c r="I1614" t="s">
        <v>37</v>
      </c>
      <c r="J1614" t="s">
        <v>23</v>
      </c>
      <c r="K1614" t="s">
        <v>38</v>
      </c>
      <c r="L1614" t="s">
        <v>39</v>
      </c>
      <c r="M1614">
        <v>90008</v>
      </c>
      <c r="N1614" t="s">
        <v>40</v>
      </c>
      <c r="O1614" t="s">
        <v>309</v>
      </c>
      <c r="P1614" t="s">
        <v>67</v>
      </c>
      <c r="Q1614" t="s">
        <v>68</v>
      </c>
      <c r="R1614" t="s">
        <v>310</v>
      </c>
      <c r="S1614">
        <v>83.983999999999995</v>
      </c>
      <c r="T1614" s="3"/>
    </row>
    <row r="1615" spans="1:20" x14ac:dyDescent="0.3">
      <c r="A1615">
        <v>1614</v>
      </c>
      <c r="B1615" t="s">
        <v>4245</v>
      </c>
      <c r="C1615">
        <f t="shared" si="25"/>
        <v>51</v>
      </c>
      <c r="D1615" s="1">
        <v>43455</v>
      </c>
      <c r="E1615" s="1">
        <v>43459</v>
      </c>
      <c r="F1615" t="s">
        <v>46</v>
      </c>
      <c r="G1615" t="s">
        <v>3806</v>
      </c>
      <c r="H1615" t="s">
        <v>3807</v>
      </c>
      <c r="I1615" t="s">
        <v>37</v>
      </c>
      <c r="J1615" t="s">
        <v>23</v>
      </c>
      <c r="K1615" t="s">
        <v>3203</v>
      </c>
      <c r="L1615" t="s">
        <v>39</v>
      </c>
      <c r="M1615">
        <v>94601</v>
      </c>
      <c r="N1615" t="s">
        <v>40</v>
      </c>
      <c r="O1615" t="s">
        <v>1517</v>
      </c>
      <c r="P1615" t="s">
        <v>42</v>
      </c>
      <c r="Q1615" t="s">
        <v>55</v>
      </c>
      <c r="R1615" t="s">
        <v>1518</v>
      </c>
      <c r="S1615">
        <v>1000.02</v>
      </c>
      <c r="T1615" s="3"/>
    </row>
    <row r="1616" spans="1:20" x14ac:dyDescent="0.3">
      <c r="A1616">
        <v>1615</v>
      </c>
      <c r="B1616" t="s">
        <v>4246</v>
      </c>
      <c r="C1616">
        <f t="shared" si="25"/>
        <v>11</v>
      </c>
      <c r="D1616" s="1">
        <v>42809</v>
      </c>
      <c r="E1616" s="1">
        <v>42813</v>
      </c>
      <c r="F1616" t="s">
        <v>46</v>
      </c>
      <c r="G1616" t="s">
        <v>4056</v>
      </c>
      <c r="H1616" t="s">
        <v>4057</v>
      </c>
      <c r="I1616" t="s">
        <v>98</v>
      </c>
      <c r="J1616" t="s">
        <v>23</v>
      </c>
      <c r="K1616" t="s">
        <v>142</v>
      </c>
      <c r="L1616" t="s">
        <v>143</v>
      </c>
      <c r="M1616">
        <v>19143</v>
      </c>
      <c r="N1616" t="s">
        <v>144</v>
      </c>
      <c r="O1616" t="s">
        <v>4247</v>
      </c>
      <c r="P1616" t="s">
        <v>67</v>
      </c>
      <c r="Q1616" t="s">
        <v>157</v>
      </c>
      <c r="R1616" t="s">
        <v>4248</v>
      </c>
      <c r="S1616">
        <v>83.975999999999999</v>
      </c>
      <c r="T1616" s="3"/>
    </row>
    <row r="1617" spans="1:20" x14ac:dyDescent="0.3">
      <c r="A1617">
        <v>1616</v>
      </c>
      <c r="B1617" t="s">
        <v>4249</v>
      </c>
      <c r="C1617">
        <f t="shared" si="25"/>
        <v>33</v>
      </c>
      <c r="D1617" s="1">
        <v>42592</v>
      </c>
      <c r="E1617" s="1">
        <v>42598</v>
      </c>
      <c r="F1617" t="s">
        <v>46</v>
      </c>
      <c r="G1617" t="s">
        <v>3792</v>
      </c>
      <c r="H1617" t="s">
        <v>3793</v>
      </c>
      <c r="I1617" t="s">
        <v>98</v>
      </c>
      <c r="J1617" t="s">
        <v>23</v>
      </c>
      <c r="K1617" t="s">
        <v>224</v>
      </c>
      <c r="L1617" t="s">
        <v>225</v>
      </c>
      <c r="M1617">
        <v>55122</v>
      </c>
      <c r="N1617" t="s">
        <v>101</v>
      </c>
      <c r="O1617" t="s">
        <v>2120</v>
      </c>
      <c r="P1617" t="s">
        <v>42</v>
      </c>
      <c r="Q1617" t="s">
        <v>43</v>
      </c>
      <c r="R1617" t="s">
        <v>2121</v>
      </c>
      <c r="S1617">
        <v>3.75</v>
      </c>
      <c r="T1617" s="3"/>
    </row>
    <row r="1618" spans="1:20" x14ac:dyDescent="0.3">
      <c r="A1618">
        <v>1617</v>
      </c>
      <c r="B1618" t="s">
        <v>4249</v>
      </c>
      <c r="C1618">
        <f t="shared" si="25"/>
        <v>33</v>
      </c>
      <c r="D1618" s="1">
        <v>42592</v>
      </c>
      <c r="E1618" s="1">
        <v>42598</v>
      </c>
      <c r="F1618" t="s">
        <v>46</v>
      </c>
      <c r="G1618" t="s">
        <v>3792</v>
      </c>
      <c r="H1618" t="s">
        <v>3793</v>
      </c>
      <c r="I1618" t="s">
        <v>98</v>
      </c>
      <c r="J1618" t="s">
        <v>23</v>
      </c>
      <c r="K1618" t="s">
        <v>224</v>
      </c>
      <c r="L1618" t="s">
        <v>225</v>
      </c>
      <c r="M1618">
        <v>55122</v>
      </c>
      <c r="N1618" t="s">
        <v>101</v>
      </c>
      <c r="O1618" t="s">
        <v>1040</v>
      </c>
      <c r="P1618" t="s">
        <v>42</v>
      </c>
      <c r="Q1618" t="s">
        <v>43</v>
      </c>
      <c r="R1618" t="s">
        <v>1041</v>
      </c>
      <c r="S1618">
        <v>41.4</v>
      </c>
      <c r="T1618" s="3"/>
    </row>
    <row r="1619" spans="1:20" x14ac:dyDescent="0.3">
      <c r="A1619">
        <v>1618</v>
      </c>
      <c r="B1619" t="s">
        <v>4249</v>
      </c>
      <c r="C1619">
        <f t="shared" si="25"/>
        <v>33</v>
      </c>
      <c r="D1619" s="1">
        <v>42592</v>
      </c>
      <c r="E1619" s="1">
        <v>42598</v>
      </c>
      <c r="F1619" t="s">
        <v>46</v>
      </c>
      <c r="G1619" t="s">
        <v>3792</v>
      </c>
      <c r="H1619" t="s">
        <v>3793</v>
      </c>
      <c r="I1619" t="s">
        <v>98</v>
      </c>
      <c r="J1619" t="s">
        <v>23</v>
      </c>
      <c r="K1619" t="s">
        <v>224</v>
      </c>
      <c r="L1619" t="s">
        <v>225</v>
      </c>
      <c r="M1619">
        <v>55122</v>
      </c>
      <c r="N1619" t="s">
        <v>101</v>
      </c>
      <c r="O1619" t="s">
        <v>4250</v>
      </c>
      <c r="P1619" t="s">
        <v>42</v>
      </c>
      <c r="Q1619" t="s">
        <v>64</v>
      </c>
      <c r="R1619" t="s">
        <v>4251</v>
      </c>
      <c r="S1619">
        <v>29.79</v>
      </c>
      <c r="T1619" s="3"/>
    </row>
    <row r="1620" spans="1:20" x14ac:dyDescent="0.3">
      <c r="A1620">
        <v>1619</v>
      </c>
      <c r="B1620" t="s">
        <v>4252</v>
      </c>
      <c r="C1620">
        <f t="shared" si="25"/>
        <v>37</v>
      </c>
      <c r="D1620" s="1">
        <v>42988</v>
      </c>
      <c r="E1620" s="1">
        <v>42992</v>
      </c>
      <c r="F1620" t="s">
        <v>19</v>
      </c>
      <c r="G1620" t="s">
        <v>420</v>
      </c>
      <c r="H1620" t="s">
        <v>421</v>
      </c>
      <c r="I1620" t="s">
        <v>98</v>
      </c>
      <c r="J1620" t="s">
        <v>23</v>
      </c>
      <c r="K1620" t="s">
        <v>262</v>
      </c>
      <c r="L1620" t="s">
        <v>263</v>
      </c>
      <c r="M1620">
        <v>10011</v>
      </c>
      <c r="N1620" t="s">
        <v>144</v>
      </c>
      <c r="O1620" t="s">
        <v>4253</v>
      </c>
      <c r="P1620" t="s">
        <v>42</v>
      </c>
      <c r="Q1620" t="s">
        <v>55</v>
      </c>
      <c r="R1620" t="s">
        <v>4254</v>
      </c>
      <c r="S1620">
        <v>59.48</v>
      </c>
      <c r="T1620" s="3"/>
    </row>
    <row r="1621" spans="1:20" x14ac:dyDescent="0.3">
      <c r="A1621">
        <v>1620</v>
      </c>
      <c r="B1621" t="s">
        <v>4252</v>
      </c>
      <c r="C1621">
        <f t="shared" si="25"/>
        <v>37</v>
      </c>
      <c r="D1621" s="1">
        <v>42988</v>
      </c>
      <c r="E1621" s="1">
        <v>42992</v>
      </c>
      <c r="F1621" t="s">
        <v>19</v>
      </c>
      <c r="G1621" t="s">
        <v>420</v>
      </c>
      <c r="H1621" t="s">
        <v>421</v>
      </c>
      <c r="I1621" t="s">
        <v>98</v>
      </c>
      <c r="J1621" t="s">
        <v>23</v>
      </c>
      <c r="K1621" t="s">
        <v>262</v>
      </c>
      <c r="L1621" t="s">
        <v>263</v>
      </c>
      <c r="M1621">
        <v>10011</v>
      </c>
      <c r="N1621" t="s">
        <v>144</v>
      </c>
      <c r="O1621" t="s">
        <v>4255</v>
      </c>
      <c r="P1621" t="s">
        <v>42</v>
      </c>
      <c r="Q1621" t="s">
        <v>86</v>
      </c>
      <c r="R1621" t="s">
        <v>4256</v>
      </c>
      <c r="S1621">
        <v>6.69</v>
      </c>
      <c r="T1621" s="3"/>
    </row>
    <row r="1622" spans="1:20" x14ac:dyDescent="0.3">
      <c r="A1622">
        <v>1621</v>
      </c>
      <c r="B1622" t="s">
        <v>4257</v>
      </c>
      <c r="C1622">
        <f t="shared" si="25"/>
        <v>28</v>
      </c>
      <c r="D1622" s="1">
        <v>43289</v>
      </c>
      <c r="E1622" s="1">
        <v>43296</v>
      </c>
      <c r="F1622" t="s">
        <v>46</v>
      </c>
      <c r="G1622" t="s">
        <v>4258</v>
      </c>
      <c r="H1622" t="s">
        <v>4259</v>
      </c>
      <c r="I1622" t="s">
        <v>22</v>
      </c>
      <c r="J1622" t="s">
        <v>23</v>
      </c>
      <c r="K1622" t="s">
        <v>4260</v>
      </c>
      <c r="L1622" t="s">
        <v>92</v>
      </c>
      <c r="M1622">
        <v>98031</v>
      </c>
      <c r="N1622" t="s">
        <v>40</v>
      </c>
      <c r="O1622" t="s">
        <v>4261</v>
      </c>
      <c r="P1622" t="s">
        <v>28</v>
      </c>
      <c r="Q1622" t="s">
        <v>61</v>
      </c>
      <c r="R1622" t="s">
        <v>4262</v>
      </c>
      <c r="S1622">
        <v>198.46</v>
      </c>
      <c r="T1622" s="3"/>
    </row>
    <row r="1623" spans="1:20" x14ac:dyDescent="0.3">
      <c r="A1623">
        <v>1622</v>
      </c>
      <c r="B1623" t="s">
        <v>4257</v>
      </c>
      <c r="C1623">
        <f t="shared" si="25"/>
        <v>28</v>
      </c>
      <c r="D1623" s="1">
        <v>43289</v>
      </c>
      <c r="E1623" s="1">
        <v>43296</v>
      </c>
      <c r="F1623" t="s">
        <v>46</v>
      </c>
      <c r="G1623" t="s">
        <v>4258</v>
      </c>
      <c r="H1623" t="s">
        <v>4259</v>
      </c>
      <c r="I1623" t="s">
        <v>22</v>
      </c>
      <c r="J1623" t="s">
        <v>23</v>
      </c>
      <c r="K1623" t="s">
        <v>4260</v>
      </c>
      <c r="L1623" t="s">
        <v>92</v>
      </c>
      <c r="M1623">
        <v>98031</v>
      </c>
      <c r="N1623" t="s">
        <v>40</v>
      </c>
      <c r="O1623" t="s">
        <v>1972</v>
      </c>
      <c r="P1623" t="s">
        <v>42</v>
      </c>
      <c r="Q1623" t="s">
        <v>43</v>
      </c>
      <c r="R1623" t="s">
        <v>1973</v>
      </c>
      <c r="S1623">
        <v>786.48</v>
      </c>
      <c r="T1623" s="3"/>
    </row>
    <row r="1624" spans="1:20" x14ac:dyDescent="0.3">
      <c r="A1624">
        <v>1623</v>
      </c>
      <c r="B1624" t="s">
        <v>4257</v>
      </c>
      <c r="C1624">
        <f t="shared" si="25"/>
        <v>28</v>
      </c>
      <c r="D1624" s="1">
        <v>43289</v>
      </c>
      <c r="E1624" s="1">
        <v>43296</v>
      </c>
      <c r="F1624" t="s">
        <v>46</v>
      </c>
      <c r="G1624" t="s">
        <v>4258</v>
      </c>
      <c r="H1624" t="s">
        <v>4259</v>
      </c>
      <c r="I1624" t="s">
        <v>22</v>
      </c>
      <c r="J1624" t="s">
        <v>23</v>
      </c>
      <c r="K1624" t="s">
        <v>4260</v>
      </c>
      <c r="L1624" t="s">
        <v>92</v>
      </c>
      <c r="M1624">
        <v>98031</v>
      </c>
      <c r="N1624" t="s">
        <v>40</v>
      </c>
      <c r="O1624" t="s">
        <v>1928</v>
      </c>
      <c r="P1624" t="s">
        <v>42</v>
      </c>
      <c r="Q1624" t="s">
        <v>71</v>
      </c>
      <c r="R1624" t="s">
        <v>1929</v>
      </c>
      <c r="S1624">
        <v>23.167999999999999</v>
      </c>
      <c r="T1624" s="3"/>
    </row>
    <row r="1625" spans="1:20" x14ac:dyDescent="0.3">
      <c r="A1625">
        <v>1624</v>
      </c>
      <c r="B1625" t="s">
        <v>4257</v>
      </c>
      <c r="C1625">
        <f t="shared" si="25"/>
        <v>28</v>
      </c>
      <c r="D1625" s="1">
        <v>43289</v>
      </c>
      <c r="E1625" s="1">
        <v>43296</v>
      </c>
      <c r="F1625" t="s">
        <v>46</v>
      </c>
      <c r="G1625" t="s">
        <v>4258</v>
      </c>
      <c r="H1625" t="s">
        <v>4259</v>
      </c>
      <c r="I1625" t="s">
        <v>22</v>
      </c>
      <c r="J1625" t="s">
        <v>23</v>
      </c>
      <c r="K1625" t="s">
        <v>4260</v>
      </c>
      <c r="L1625" t="s">
        <v>92</v>
      </c>
      <c r="M1625">
        <v>98031</v>
      </c>
      <c r="N1625" t="s">
        <v>40</v>
      </c>
      <c r="O1625" t="s">
        <v>4263</v>
      </c>
      <c r="P1625" t="s">
        <v>67</v>
      </c>
      <c r="Q1625" t="s">
        <v>157</v>
      </c>
      <c r="R1625" t="s">
        <v>4264</v>
      </c>
      <c r="S1625">
        <v>50</v>
      </c>
      <c r="T1625" s="3"/>
    </row>
    <row r="1626" spans="1:20" x14ac:dyDescent="0.3">
      <c r="A1626">
        <v>1625</v>
      </c>
      <c r="B1626" t="s">
        <v>4265</v>
      </c>
      <c r="C1626">
        <f t="shared" si="25"/>
        <v>52</v>
      </c>
      <c r="D1626" s="1">
        <v>42723</v>
      </c>
      <c r="E1626" s="1">
        <v>42728</v>
      </c>
      <c r="F1626" t="s">
        <v>46</v>
      </c>
      <c r="G1626" t="s">
        <v>4266</v>
      </c>
      <c r="H1626" t="s">
        <v>4267</v>
      </c>
      <c r="I1626" t="s">
        <v>22</v>
      </c>
      <c r="J1626" t="s">
        <v>23</v>
      </c>
      <c r="K1626" t="s">
        <v>38</v>
      </c>
      <c r="L1626" t="s">
        <v>39</v>
      </c>
      <c r="M1626">
        <v>90049</v>
      </c>
      <c r="N1626" t="s">
        <v>40</v>
      </c>
      <c r="O1626" t="s">
        <v>3849</v>
      </c>
      <c r="P1626" t="s">
        <v>67</v>
      </c>
      <c r="Q1626" t="s">
        <v>68</v>
      </c>
      <c r="R1626" t="s">
        <v>3850</v>
      </c>
      <c r="S1626">
        <v>675.96</v>
      </c>
      <c r="T1626" s="3"/>
    </row>
    <row r="1627" spans="1:20" x14ac:dyDescent="0.3">
      <c r="A1627">
        <v>1626</v>
      </c>
      <c r="B1627" t="s">
        <v>4265</v>
      </c>
      <c r="C1627">
        <f t="shared" si="25"/>
        <v>52</v>
      </c>
      <c r="D1627" s="1">
        <v>42723</v>
      </c>
      <c r="E1627" s="1">
        <v>42728</v>
      </c>
      <c r="F1627" t="s">
        <v>46</v>
      </c>
      <c r="G1627" t="s">
        <v>4266</v>
      </c>
      <c r="H1627" t="s">
        <v>4267</v>
      </c>
      <c r="I1627" t="s">
        <v>22</v>
      </c>
      <c r="J1627" t="s">
        <v>23</v>
      </c>
      <c r="K1627" t="s">
        <v>38</v>
      </c>
      <c r="L1627" t="s">
        <v>39</v>
      </c>
      <c r="M1627">
        <v>90049</v>
      </c>
      <c r="N1627" t="s">
        <v>40</v>
      </c>
      <c r="O1627" t="s">
        <v>2707</v>
      </c>
      <c r="P1627" t="s">
        <v>67</v>
      </c>
      <c r="Q1627" t="s">
        <v>157</v>
      </c>
      <c r="R1627" t="s">
        <v>4268</v>
      </c>
      <c r="S1627">
        <v>1265.8499999999999</v>
      </c>
      <c r="T1627" s="3"/>
    </row>
    <row r="1628" spans="1:20" x14ac:dyDescent="0.3">
      <c r="A1628">
        <v>1627</v>
      </c>
      <c r="B1628" t="s">
        <v>4269</v>
      </c>
      <c r="C1628">
        <f t="shared" si="25"/>
        <v>47</v>
      </c>
      <c r="D1628" s="1">
        <v>42690</v>
      </c>
      <c r="E1628" s="1">
        <v>42696</v>
      </c>
      <c r="F1628" t="s">
        <v>46</v>
      </c>
      <c r="G1628" t="s">
        <v>1528</v>
      </c>
      <c r="H1628" t="s">
        <v>1529</v>
      </c>
      <c r="I1628" t="s">
        <v>98</v>
      </c>
      <c r="J1628" t="s">
        <v>23</v>
      </c>
      <c r="K1628" t="s">
        <v>262</v>
      </c>
      <c r="L1628" t="s">
        <v>263</v>
      </c>
      <c r="M1628">
        <v>10011</v>
      </c>
      <c r="N1628" t="s">
        <v>144</v>
      </c>
      <c r="O1628" t="s">
        <v>2133</v>
      </c>
      <c r="P1628" t="s">
        <v>42</v>
      </c>
      <c r="Q1628" t="s">
        <v>74</v>
      </c>
      <c r="R1628" t="s">
        <v>2134</v>
      </c>
      <c r="S1628">
        <v>523.25</v>
      </c>
      <c r="T1628" s="3"/>
    </row>
    <row r="1629" spans="1:20" x14ac:dyDescent="0.3">
      <c r="A1629">
        <v>1628</v>
      </c>
      <c r="B1629" t="s">
        <v>4270</v>
      </c>
      <c r="C1629">
        <f t="shared" si="25"/>
        <v>39</v>
      </c>
      <c r="D1629" s="1">
        <v>42637</v>
      </c>
      <c r="E1629" s="1">
        <v>42643</v>
      </c>
      <c r="F1629" t="s">
        <v>46</v>
      </c>
      <c r="G1629" t="s">
        <v>4271</v>
      </c>
      <c r="H1629" t="s">
        <v>4272</v>
      </c>
      <c r="I1629" t="s">
        <v>22</v>
      </c>
      <c r="J1629" t="s">
        <v>23</v>
      </c>
      <c r="K1629" t="s">
        <v>4273</v>
      </c>
      <c r="L1629" t="s">
        <v>734</v>
      </c>
      <c r="M1629">
        <v>70506</v>
      </c>
      <c r="N1629" t="s">
        <v>26</v>
      </c>
      <c r="O1629" t="s">
        <v>3380</v>
      </c>
      <c r="P1629" t="s">
        <v>28</v>
      </c>
      <c r="Q1629" t="s">
        <v>32</v>
      </c>
      <c r="R1629" t="s">
        <v>3381</v>
      </c>
      <c r="S1629">
        <v>517.5</v>
      </c>
      <c r="T1629" s="3"/>
    </row>
    <row r="1630" spans="1:20" x14ac:dyDescent="0.3">
      <c r="A1630">
        <v>1629</v>
      </c>
      <c r="B1630" t="s">
        <v>4274</v>
      </c>
      <c r="C1630">
        <f t="shared" si="25"/>
        <v>25</v>
      </c>
      <c r="D1630" s="1">
        <v>43272</v>
      </c>
      <c r="E1630" s="1">
        <v>43276</v>
      </c>
      <c r="F1630" t="s">
        <v>19</v>
      </c>
      <c r="G1630" t="s">
        <v>2010</v>
      </c>
      <c r="H1630" t="s">
        <v>2011</v>
      </c>
      <c r="I1630" t="s">
        <v>22</v>
      </c>
      <c r="J1630" t="s">
        <v>23</v>
      </c>
      <c r="K1630" t="s">
        <v>2181</v>
      </c>
      <c r="L1630" t="s">
        <v>494</v>
      </c>
      <c r="M1630">
        <v>44105</v>
      </c>
      <c r="N1630" t="s">
        <v>144</v>
      </c>
      <c r="O1630" t="s">
        <v>4275</v>
      </c>
      <c r="P1630" t="s">
        <v>28</v>
      </c>
      <c r="Q1630" t="s">
        <v>61</v>
      </c>
      <c r="R1630" t="s">
        <v>4276</v>
      </c>
      <c r="S1630">
        <v>17.920000000000002</v>
      </c>
      <c r="T1630" s="3"/>
    </row>
    <row r="1631" spans="1:20" x14ac:dyDescent="0.3">
      <c r="A1631">
        <v>1630</v>
      </c>
      <c r="B1631" t="s">
        <v>4274</v>
      </c>
      <c r="C1631">
        <f t="shared" si="25"/>
        <v>25</v>
      </c>
      <c r="D1631" s="1">
        <v>43272</v>
      </c>
      <c r="E1631" s="1">
        <v>43276</v>
      </c>
      <c r="F1631" t="s">
        <v>19</v>
      </c>
      <c r="G1631" t="s">
        <v>2010</v>
      </c>
      <c r="H1631" t="s">
        <v>2011</v>
      </c>
      <c r="I1631" t="s">
        <v>22</v>
      </c>
      <c r="J1631" t="s">
        <v>23</v>
      </c>
      <c r="K1631" t="s">
        <v>2181</v>
      </c>
      <c r="L1631" t="s">
        <v>494</v>
      </c>
      <c r="M1631">
        <v>44105</v>
      </c>
      <c r="N1631" t="s">
        <v>144</v>
      </c>
      <c r="O1631" t="s">
        <v>2776</v>
      </c>
      <c r="P1631" t="s">
        <v>42</v>
      </c>
      <c r="Q1631" t="s">
        <v>71</v>
      </c>
      <c r="R1631" t="s">
        <v>2777</v>
      </c>
      <c r="S1631">
        <v>41.256</v>
      </c>
      <c r="T1631" s="3"/>
    </row>
    <row r="1632" spans="1:20" x14ac:dyDescent="0.3">
      <c r="A1632">
        <v>1631</v>
      </c>
      <c r="B1632" t="s">
        <v>4277</v>
      </c>
      <c r="C1632">
        <f t="shared" si="25"/>
        <v>19</v>
      </c>
      <c r="D1632" s="1">
        <v>42863</v>
      </c>
      <c r="E1632" s="1">
        <v>42863</v>
      </c>
      <c r="F1632" t="s">
        <v>1289</v>
      </c>
      <c r="G1632" t="s">
        <v>482</v>
      </c>
      <c r="H1632" t="s">
        <v>483</v>
      </c>
      <c r="I1632" t="s">
        <v>22</v>
      </c>
      <c r="J1632" t="s">
        <v>23</v>
      </c>
      <c r="K1632" t="s">
        <v>2181</v>
      </c>
      <c r="L1632" t="s">
        <v>494</v>
      </c>
      <c r="M1632">
        <v>44105</v>
      </c>
      <c r="N1632" t="s">
        <v>144</v>
      </c>
      <c r="O1632" t="s">
        <v>4278</v>
      </c>
      <c r="P1632" t="s">
        <v>42</v>
      </c>
      <c r="Q1632" t="s">
        <v>55</v>
      </c>
      <c r="R1632" t="s">
        <v>4279</v>
      </c>
      <c r="S1632">
        <v>1006.056</v>
      </c>
      <c r="T1632" s="3"/>
    </row>
    <row r="1633" spans="1:20" x14ac:dyDescent="0.3">
      <c r="A1633">
        <v>1632</v>
      </c>
      <c r="B1633" t="s">
        <v>4277</v>
      </c>
      <c r="C1633">
        <f t="shared" si="25"/>
        <v>19</v>
      </c>
      <c r="D1633" s="1">
        <v>42863</v>
      </c>
      <c r="E1633" s="1">
        <v>42863</v>
      </c>
      <c r="F1633" t="s">
        <v>1289</v>
      </c>
      <c r="G1633" t="s">
        <v>482</v>
      </c>
      <c r="H1633" t="s">
        <v>483</v>
      </c>
      <c r="I1633" t="s">
        <v>22</v>
      </c>
      <c r="J1633" t="s">
        <v>23</v>
      </c>
      <c r="K1633" t="s">
        <v>2181</v>
      </c>
      <c r="L1633" t="s">
        <v>494</v>
      </c>
      <c r="M1633">
        <v>44105</v>
      </c>
      <c r="N1633" t="s">
        <v>144</v>
      </c>
      <c r="O1633" t="s">
        <v>1866</v>
      </c>
      <c r="P1633" t="s">
        <v>42</v>
      </c>
      <c r="Q1633" t="s">
        <v>86</v>
      </c>
      <c r="R1633" t="s">
        <v>1867</v>
      </c>
      <c r="S1633">
        <v>10.688000000000001</v>
      </c>
      <c r="T1633" s="3"/>
    </row>
    <row r="1634" spans="1:20" x14ac:dyDescent="0.3">
      <c r="A1634">
        <v>1633</v>
      </c>
      <c r="B1634" t="s">
        <v>4277</v>
      </c>
      <c r="C1634">
        <f t="shared" si="25"/>
        <v>19</v>
      </c>
      <c r="D1634" s="1">
        <v>42863</v>
      </c>
      <c r="E1634" s="1">
        <v>42863</v>
      </c>
      <c r="F1634" t="s">
        <v>1289</v>
      </c>
      <c r="G1634" t="s">
        <v>482</v>
      </c>
      <c r="H1634" t="s">
        <v>483</v>
      </c>
      <c r="I1634" t="s">
        <v>22</v>
      </c>
      <c r="J1634" t="s">
        <v>23</v>
      </c>
      <c r="K1634" t="s">
        <v>2181</v>
      </c>
      <c r="L1634" t="s">
        <v>494</v>
      </c>
      <c r="M1634">
        <v>44105</v>
      </c>
      <c r="N1634" t="s">
        <v>144</v>
      </c>
      <c r="O1634" t="s">
        <v>1930</v>
      </c>
      <c r="P1634" t="s">
        <v>42</v>
      </c>
      <c r="Q1634" t="s">
        <v>86</v>
      </c>
      <c r="R1634" t="s">
        <v>1931</v>
      </c>
      <c r="S1634">
        <v>10.368</v>
      </c>
      <c r="T1634" s="3"/>
    </row>
    <row r="1635" spans="1:20" x14ac:dyDescent="0.3">
      <c r="A1635">
        <v>1634</v>
      </c>
      <c r="B1635" t="s">
        <v>4277</v>
      </c>
      <c r="C1635">
        <f t="shared" si="25"/>
        <v>19</v>
      </c>
      <c r="D1635" s="1">
        <v>42863</v>
      </c>
      <c r="E1635" s="1">
        <v>42863</v>
      </c>
      <c r="F1635" t="s">
        <v>1289</v>
      </c>
      <c r="G1635" t="s">
        <v>482</v>
      </c>
      <c r="H1635" t="s">
        <v>483</v>
      </c>
      <c r="I1635" t="s">
        <v>22</v>
      </c>
      <c r="J1635" t="s">
        <v>23</v>
      </c>
      <c r="K1635" t="s">
        <v>2181</v>
      </c>
      <c r="L1635" t="s">
        <v>494</v>
      </c>
      <c r="M1635">
        <v>44105</v>
      </c>
      <c r="N1635" t="s">
        <v>144</v>
      </c>
      <c r="O1635" t="s">
        <v>3731</v>
      </c>
      <c r="P1635" t="s">
        <v>42</v>
      </c>
      <c r="Q1635" t="s">
        <v>55</v>
      </c>
      <c r="R1635" t="s">
        <v>3732</v>
      </c>
      <c r="S1635">
        <v>25.12</v>
      </c>
      <c r="T1635" s="3"/>
    </row>
    <row r="1636" spans="1:20" x14ac:dyDescent="0.3">
      <c r="A1636">
        <v>1635</v>
      </c>
      <c r="B1636" t="s">
        <v>4277</v>
      </c>
      <c r="C1636">
        <f t="shared" si="25"/>
        <v>19</v>
      </c>
      <c r="D1636" s="1">
        <v>42863</v>
      </c>
      <c r="E1636" s="1">
        <v>42863</v>
      </c>
      <c r="F1636" t="s">
        <v>1289</v>
      </c>
      <c r="G1636" t="s">
        <v>482</v>
      </c>
      <c r="H1636" t="s">
        <v>483</v>
      </c>
      <c r="I1636" t="s">
        <v>22</v>
      </c>
      <c r="J1636" t="s">
        <v>23</v>
      </c>
      <c r="K1636" t="s">
        <v>2181</v>
      </c>
      <c r="L1636" t="s">
        <v>494</v>
      </c>
      <c r="M1636">
        <v>44105</v>
      </c>
      <c r="N1636" t="s">
        <v>144</v>
      </c>
      <c r="O1636" t="s">
        <v>1855</v>
      </c>
      <c r="P1636" t="s">
        <v>67</v>
      </c>
      <c r="Q1636" t="s">
        <v>157</v>
      </c>
      <c r="R1636" t="s">
        <v>1856</v>
      </c>
      <c r="S1636">
        <v>58.112000000000002</v>
      </c>
      <c r="T1636" s="3"/>
    </row>
    <row r="1637" spans="1:20" x14ac:dyDescent="0.3">
      <c r="A1637">
        <v>1636</v>
      </c>
      <c r="B1637" t="s">
        <v>4280</v>
      </c>
      <c r="C1637">
        <f t="shared" si="25"/>
        <v>48</v>
      </c>
      <c r="D1637" s="1">
        <v>42334</v>
      </c>
      <c r="E1637" s="1">
        <v>42340</v>
      </c>
      <c r="F1637" t="s">
        <v>46</v>
      </c>
      <c r="G1637" t="s">
        <v>4281</v>
      </c>
      <c r="H1637" t="s">
        <v>4282</v>
      </c>
      <c r="I1637" t="s">
        <v>22</v>
      </c>
      <c r="J1637" t="s">
        <v>23</v>
      </c>
      <c r="K1637" t="s">
        <v>4283</v>
      </c>
      <c r="L1637" t="s">
        <v>416</v>
      </c>
      <c r="M1637">
        <v>97224</v>
      </c>
      <c r="N1637" t="s">
        <v>40</v>
      </c>
      <c r="O1637" t="s">
        <v>3055</v>
      </c>
      <c r="P1637" t="s">
        <v>42</v>
      </c>
      <c r="Q1637" t="s">
        <v>86</v>
      </c>
      <c r="R1637" t="s">
        <v>3056</v>
      </c>
      <c r="S1637">
        <v>15.552</v>
      </c>
      <c r="T1637" s="3"/>
    </row>
    <row r="1638" spans="1:20" x14ac:dyDescent="0.3">
      <c r="A1638">
        <v>1637</v>
      </c>
      <c r="B1638" t="s">
        <v>4280</v>
      </c>
      <c r="C1638">
        <f t="shared" si="25"/>
        <v>48</v>
      </c>
      <c r="D1638" s="1">
        <v>42334</v>
      </c>
      <c r="E1638" s="1">
        <v>42340</v>
      </c>
      <c r="F1638" t="s">
        <v>46</v>
      </c>
      <c r="G1638" t="s">
        <v>4281</v>
      </c>
      <c r="H1638" t="s">
        <v>4282</v>
      </c>
      <c r="I1638" t="s">
        <v>22</v>
      </c>
      <c r="J1638" t="s">
        <v>23</v>
      </c>
      <c r="K1638" t="s">
        <v>4283</v>
      </c>
      <c r="L1638" t="s">
        <v>416</v>
      </c>
      <c r="M1638">
        <v>97224</v>
      </c>
      <c r="N1638" t="s">
        <v>40</v>
      </c>
      <c r="O1638" t="s">
        <v>2932</v>
      </c>
      <c r="P1638" t="s">
        <v>42</v>
      </c>
      <c r="Q1638" t="s">
        <v>55</v>
      </c>
      <c r="R1638" t="s">
        <v>2933</v>
      </c>
      <c r="S1638">
        <v>669.08</v>
      </c>
      <c r="T1638" s="3"/>
    </row>
    <row r="1639" spans="1:20" x14ac:dyDescent="0.3">
      <c r="A1639">
        <v>1638</v>
      </c>
      <c r="B1639" t="s">
        <v>4280</v>
      </c>
      <c r="C1639">
        <f t="shared" si="25"/>
        <v>48</v>
      </c>
      <c r="D1639" s="1">
        <v>42334</v>
      </c>
      <c r="E1639" s="1">
        <v>42340</v>
      </c>
      <c r="F1639" t="s">
        <v>46</v>
      </c>
      <c r="G1639" t="s">
        <v>4281</v>
      </c>
      <c r="H1639" t="s">
        <v>4282</v>
      </c>
      <c r="I1639" t="s">
        <v>22</v>
      </c>
      <c r="J1639" t="s">
        <v>23</v>
      </c>
      <c r="K1639" t="s">
        <v>4283</v>
      </c>
      <c r="L1639" t="s">
        <v>416</v>
      </c>
      <c r="M1639">
        <v>97224</v>
      </c>
      <c r="N1639" t="s">
        <v>40</v>
      </c>
      <c r="O1639" t="s">
        <v>4284</v>
      </c>
      <c r="P1639" t="s">
        <v>67</v>
      </c>
      <c r="Q1639" t="s">
        <v>68</v>
      </c>
      <c r="R1639" t="s">
        <v>4285</v>
      </c>
      <c r="S1639">
        <v>438.33600000000001</v>
      </c>
      <c r="T1639" s="3"/>
    </row>
    <row r="1640" spans="1:20" x14ac:dyDescent="0.3">
      <c r="A1640">
        <v>1639</v>
      </c>
      <c r="B1640" t="s">
        <v>4286</v>
      </c>
      <c r="C1640">
        <f t="shared" si="25"/>
        <v>21</v>
      </c>
      <c r="D1640" s="1">
        <v>42881</v>
      </c>
      <c r="E1640" s="1">
        <v>42887</v>
      </c>
      <c r="F1640" t="s">
        <v>46</v>
      </c>
      <c r="G1640" t="s">
        <v>4287</v>
      </c>
      <c r="H1640" t="s">
        <v>4288</v>
      </c>
      <c r="I1640" t="s">
        <v>22</v>
      </c>
      <c r="J1640" t="s">
        <v>23</v>
      </c>
      <c r="K1640" t="s">
        <v>92</v>
      </c>
      <c r="L1640" t="s">
        <v>3037</v>
      </c>
      <c r="M1640">
        <v>20016</v>
      </c>
      <c r="N1640" t="s">
        <v>144</v>
      </c>
      <c r="O1640" t="s">
        <v>4289</v>
      </c>
      <c r="P1640" t="s">
        <v>42</v>
      </c>
      <c r="Q1640" t="s">
        <v>86</v>
      </c>
      <c r="R1640" t="s">
        <v>4290</v>
      </c>
      <c r="S1640">
        <v>19.440000000000001</v>
      </c>
      <c r="T1640" s="3"/>
    </row>
    <row r="1641" spans="1:20" x14ac:dyDescent="0.3">
      <c r="A1641">
        <v>1640</v>
      </c>
      <c r="B1641" t="s">
        <v>4286</v>
      </c>
      <c r="C1641">
        <f t="shared" si="25"/>
        <v>21</v>
      </c>
      <c r="D1641" s="1">
        <v>42881</v>
      </c>
      <c r="E1641" s="1">
        <v>42887</v>
      </c>
      <c r="F1641" t="s">
        <v>46</v>
      </c>
      <c r="G1641" t="s">
        <v>4287</v>
      </c>
      <c r="H1641" t="s">
        <v>4288</v>
      </c>
      <c r="I1641" t="s">
        <v>22</v>
      </c>
      <c r="J1641" t="s">
        <v>23</v>
      </c>
      <c r="K1641" t="s">
        <v>92</v>
      </c>
      <c r="L1641" t="s">
        <v>3037</v>
      </c>
      <c r="M1641">
        <v>20016</v>
      </c>
      <c r="N1641" t="s">
        <v>144</v>
      </c>
      <c r="O1641" t="s">
        <v>2107</v>
      </c>
      <c r="P1641" t="s">
        <v>42</v>
      </c>
      <c r="Q1641" t="s">
        <v>71</v>
      </c>
      <c r="R1641" t="s">
        <v>2108</v>
      </c>
      <c r="S1641">
        <v>9.64</v>
      </c>
      <c r="T1641" s="3"/>
    </row>
    <row r="1642" spans="1:20" x14ac:dyDescent="0.3">
      <c r="A1642">
        <v>1641</v>
      </c>
      <c r="B1642" t="s">
        <v>4286</v>
      </c>
      <c r="C1642">
        <f t="shared" si="25"/>
        <v>21</v>
      </c>
      <c r="D1642" s="1">
        <v>42881</v>
      </c>
      <c r="E1642" s="1">
        <v>42887</v>
      </c>
      <c r="F1642" t="s">
        <v>46</v>
      </c>
      <c r="G1642" t="s">
        <v>4287</v>
      </c>
      <c r="H1642" t="s">
        <v>4288</v>
      </c>
      <c r="I1642" t="s">
        <v>22</v>
      </c>
      <c r="J1642" t="s">
        <v>23</v>
      </c>
      <c r="K1642" t="s">
        <v>92</v>
      </c>
      <c r="L1642" t="s">
        <v>3037</v>
      </c>
      <c r="M1642">
        <v>20016</v>
      </c>
      <c r="N1642" t="s">
        <v>144</v>
      </c>
      <c r="O1642" t="s">
        <v>325</v>
      </c>
      <c r="P1642" t="s">
        <v>42</v>
      </c>
      <c r="Q1642" t="s">
        <v>86</v>
      </c>
      <c r="R1642" t="s">
        <v>326</v>
      </c>
      <c r="S1642">
        <v>12.7</v>
      </c>
      <c r="T1642" s="3"/>
    </row>
    <row r="1643" spans="1:20" x14ac:dyDescent="0.3">
      <c r="A1643">
        <v>1642</v>
      </c>
      <c r="B1643" t="s">
        <v>4286</v>
      </c>
      <c r="C1643">
        <f t="shared" si="25"/>
        <v>21</v>
      </c>
      <c r="D1643" s="1">
        <v>42881</v>
      </c>
      <c r="E1643" s="1">
        <v>42887</v>
      </c>
      <c r="F1643" t="s">
        <v>46</v>
      </c>
      <c r="G1643" t="s">
        <v>4287</v>
      </c>
      <c r="H1643" t="s">
        <v>4288</v>
      </c>
      <c r="I1643" t="s">
        <v>22</v>
      </c>
      <c r="J1643" t="s">
        <v>23</v>
      </c>
      <c r="K1643" t="s">
        <v>92</v>
      </c>
      <c r="L1643" t="s">
        <v>3037</v>
      </c>
      <c r="M1643">
        <v>20016</v>
      </c>
      <c r="N1643" t="s">
        <v>144</v>
      </c>
      <c r="O1643" t="s">
        <v>422</v>
      </c>
      <c r="P1643" t="s">
        <v>28</v>
      </c>
      <c r="Q1643" t="s">
        <v>61</v>
      </c>
      <c r="R1643" t="s">
        <v>423</v>
      </c>
      <c r="S1643">
        <v>41.37</v>
      </c>
      <c r="T1643" s="3"/>
    </row>
    <row r="1644" spans="1:20" x14ac:dyDescent="0.3">
      <c r="A1644">
        <v>1643</v>
      </c>
      <c r="B1644" t="s">
        <v>4291</v>
      </c>
      <c r="C1644">
        <f t="shared" si="25"/>
        <v>49</v>
      </c>
      <c r="D1644" s="1">
        <v>42337</v>
      </c>
      <c r="E1644" s="1">
        <v>42342</v>
      </c>
      <c r="F1644" t="s">
        <v>46</v>
      </c>
      <c r="G1644" t="s">
        <v>4292</v>
      </c>
      <c r="H1644" t="s">
        <v>4293</v>
      </c>
      <c r="I1644" t="s">
        <v>37</v>
      </c>
      <c r="J1644" t="s">
        <v>23</v>
      </c>
      <c r="K1644" t="s">
        <v>4294</v>
      </c>
      <c r="L1644" t="s">
        <v>207</v>
      </c>
      <c r="M1644">
        <v>60076</v>
      </c>
      <c r="N1644" t="s">
        <v>101</v>
      </c>
      <c r="O1644" t="s">
        <v>2137</v>
      </c>
      <c r="P1644" t="s">
        <v>42</v>
      </c>
      <c r="Q1644" t="s">
        <v>265</v>
      </c>
      <c r="R1644" t="s">
        <v>559</v>
      </c>
      <c r="S1644">
        <v>12.624000000000001</v>
      </c>
      <c r="T1644" s="3"/>
    </row>
    <row r="1645" spans="1:20" x14ac:dyDescent="0.3">
      <c r="A1645">
        <v>1644</v>
      </c>
      <c r="B1645" t="s">
        <v>4295</v>
      </c>
      <c r="C1645">
        <f t="shared" si="25"/>
        <v>12</v>
      </c>
      <c r="D1645" s="1">
        <v>42448</v>
      </c>
      <c r="E1645" s="1">
        <v>42449</v>
      </c>
      <c r="F1645" t="s">
        <v>184</v>
      </c>
      <c r="G1645" t="s">
        <v>790</v>
      </c>
      <c r="H1645" t="s">
        <v>791</v>
      </c>
      <c r="I1645" t="s">
        <v>37</v>
      </c>
      <c r="J1645" t="s">
        <v>23</v>
      </c>
      <c r="K1645" t="s">
        <v>91</v>
      </c>
      <c r="L1645" t="s">
        <v>92</v>
      </c>
      <c r="M1645">
        <v>98115</v>
      </c>
      <c r="N1645" t="s">
        <v>40</v>
      </c>
      <c r="O1645" t="s">
        <v>1577</v>
      </c>
      <c r="P1645" t="s">
        <v>42</v>
      </c>
      <c r="Q1645" t="s">
        <v>55</v>
      </c>
      <c r="R1645" t="s">
        <v>1578</v>
      </c>
      <c r="S1645">
        <v>1247.6400000000001</v>
      </c>
      <c r="T1645" s="3"/>
    </row>
    <row r="1646" spans="1:20" x14ac:dyDescent="0.3">
      <c r="A1646">
        <v>1645</v>
      </c>
      <c r="B1646" t="s">
        <v>4295</v>
      </c>
      <c r="C1646">
        <f t="shared" si="25"/>
        <v>12</v>
      </c>
      <c r="D1646" s="1">
        <v>42448</v>
      </c>
      <c r="E1646" s="1">
        <v>42449</v>
      </c>
      <c r="F1646" t="s">
        <v>184</v>
      </c>
      <c r="G1646" t="s">
        <v>790</v>
      </c>
      <c r="H1646" t="s">
        <v>791</v>
      </c>
      <c r="I1646" t="s">
        <v>37</v>
      </c>
      <c r="J1646" t="s">
        <v>23</v>
      </c>
      <c r="K1646" t="s">
        <v>91</v>
      </c>
      <c r="L1646" t="s">
        <v>92</v>
      </c>
      <c r="M1646">
        <v>98115</v>
      </c>
      <c r="N1646" t="s">
        <v>40</v>
      </c>
      <c r="O1646" t="s">
        <v>4296</v>
      </c>
      <c r="P1646" t="s">
        <v>67</v>
      </c>
      <c r="Q1646" t="s">
        <v>1215</v>
      </c>
      <c r="R1646" t="s">
        <v>4297</v>
      </c>
      <c r="S1646">
        <v>3149.93</v>
      </c>
      <c r="T1646" s="3"/>
    </row>
    <row r="1647" spans="1:20" x14ac:dyDescent="0.3">
      <c r="A1647">
        <v>1646</v>
      </c>
      <c r="B1647" t="s">
        <v>4295</v>
      </c>
      <c r="C1647">
        <f t="shared" si="25"/>
        <v>12</v>
      </c>
      <c r="D1647" s="1">
        <v>42448</v>
      </c>
      <c r="E1647" s="1">
        <v>42449</v>
      </c>
      <c r="F1647" t="s">
        <v>184</v>
      </c>
      <c r="G1647" t="s">
        <v>790</v>
      </c>
      <c r="H1647" t="s">
        <v>791</v>
      </c>
      <c r="I1647" t="s">
        <v>37</v>
      </c>
      <c r="J1647" t="s">
        <v>23</v>
      </c>
      <c r="K1647" t="s">
        <v>91</v>
      </c>
      <c r="L1647" t="s">
        <v>92</v>
      </c>
      <c r="M1647">
        <v>98115</v>
      </c>
      <c r="N1647" t="s">
        <v>40</v>
      </c>
      <c r="O1647" t="s">
        <v>4298</v>
      </c>
      <c r="P1647" t="s">
        <v>42</v>
      </c>
      <c r="Q1647" t="s">
        <v>86</v>
      </c>
      <c r="R1647" t="s">
        <v>4299</v>
      </c>
      <c r="S1647">
        <v>209.7</v>
      </c>
      <c r="T1647" s="3"/>
    </row>
    <row r="1648" spans="1:20" x14ac:dyDescent="0.3">
      <c r="A1648">
        <v>1647</v>
      </c>
      <c r="B1648" t="s">
        <v>4300</v>
      </c>
      <c r="C1648">
        <f t="shared" si="25"/>
        <v>45</v>
      </c>
      <c r="D1648" s="1">
        <v>42675</v>
      </c>
      <c r="E1648" s="1">
        <v>42677</v>
      </c>
      <c r="F1648" t="s">
        <v>184</v>
      </c>
      <c r="G1648" t="s">
        <v>783</v>
      </c>
      <c r="H1648" t="s">
        <v>784</v>
      </c>
      <c r="I1648" t="s">
        <v>98</v>
      </c>
      <c r="J1648" t="s">
        <v>23</v>
      </c>
      <c r="K1648" t="s">
        <v>142</v>
      </c>
      <c r="L1648" t="s">
        <v>143</v>
      </c>
      <c r="M1648">
        <v>19140</v>
      </c>
      <c r="N1648" t="s">
        <v>144</v>
      </c>
      <c r="O1648" t="s">
        <v>751</v>
      </c>
      <c r="P1648" t="s">
        <v>67</v>
      </c>
      <c r="Q1648" t="s">
        <v>157</v>
      </c>
      <c r="R1648" t="s">
        <v>752</v>
      </c>
      <c r="S1648">
        <v>35.36</v>
      </c>
      <c r="T1648" s="3"/>
    </row>
    <row r="1649" spans="1:20" x14ac:dyDescent="0.3">
      <c r="A1649">
        <v>1648</v>
      </c>
      <c r="B1649" t="s">
        <v>4300</v>
      </c>
      <c r="C1649">
        <f t="shared" si="25"/>
        <v>45</v>
      </c>
      <c r="D1649" s="1">
        <v>42675</v>
      </c>
      <c r="E1649" s="1">
        <v>42677</v>
      </c>
      <c r="F1649" t="s">
        <v>184</v>
      </c>
      <c r="G1649" t="s">
        <v>783</v>
      </c>
      <c r="H1649" t="s">
        <v>784</v>
      </c>
      <c r="I1649" t="s">
        <v>98</v>
      </c>
      <c r="J1649" t="s">
        <v>23</v>
      </c>
      <c r="K1649" t="s">
        <v>142</v>
      </c>
      <c r="L1649" t="s">
        <v>143</v>
      </c>
      <c r="M1649">
        <v>19140</v>
      </c>
      <c r="N1649" t="s">
        <v>144</v>
      </c>
      <c r="O1649" t="s">
        <v>4301</v>
      </c>
      <c r="P1649" t="s">
        <v>42</v>
      </c>
      <c r="Q1649" t="s">
        <v>265</v>
      </c>
      <c r="R1649" t="s">
        <v>4302</v>
      </c>
      <c r="S1649">
        <v>3.1680000000000001</v>
      </c>
      <c r="T1649" s="3"/>
    </row>
    <row r="1650" spans="1:20" x14ac:dyDescent="0.3">
      <c r="A1650">
        <v>1649</v>
      </c>
      <c r="B1650" t="s">
        <v>4303</v>
      </c>
      <c r="C1650">
        <f t="shared" si="25"/>
        <v>40</v>
      </c>
      <c r="D1650" s="1">
        <v>42639</v>
      </c>
      <c r="E1650" s="1">
        <v>42642</v>
      </c>
      <c r="F1650" t="s">
        <v>19</v>
      </c>
      <c r="G1650" t="s">
        <v>1940</v>
      </c>
      <c r="H1650" t="s">
        <v>1941</v>
      </c>
      <c r="I1650" t="s">
        <v>22</v>
      </c>
      <c r="J1650" t="s">
        <v>23</v>
      </c>
      <c r="K1650" t="s">
        <v>142</v>
      </c>
      <c r="L1650" t="s">
        <v>143</v>
      </c>
      <c r="M1650">
        <v>19143</v>
      </c>
      <c r="N1650" t="s">
        <v>144</v>
      </c>
      <c r="O1650" t="s">
        <v>4304</v>
      </c>
      <c r="P1650" t="s">
        <v>42</v>
      </c>
      <c r="Q1650" t="s">
        <v>71</v>
      </c>
      <c r="R1650" t="s">
        <v>4305</v>
      </c>
      <c r="S1650">
        <v>121.104</v>
      </c>
      <c r="T1650" s="3"/>
    </row>
    <row r="1651" spans="1:20" x14ac:dyDescent="0.3">
      <c r="A1651">
        <v>1650</v>
      </c>
      <c r="B1651" t="s">
        <v>4303</v>
      </c>
      <c r="C1651">
        <f t="shared" si="25"/>
        <v>40</v>
      </c>
      <c r="D1651" s="1">
        <v>42639</v>
      </c>
      <c r="E1651" s="1">
        <v>42642</v>
      </c>
      <c r="F1651" t="s">
        <v>19</v>
      </c>
      <c r="G1651" t="s">
        <v>1940</v>
      </c>
      <c r="H1651" t="s">
        <v>1941</v>
      </c>
      <c r="I1651" t="s">
        <v>22</v>
      </c>
      <c r="J1651" t="s">
        <v>23</v>
      </c>
      <c r="K1651" t="s">
        <v>142</v>
      </c>
      <c r="L1651" t="s">
        <v>143</v>
      </c>
      <c r="M1651">
        <v>19143</v>
      </c>
      <c r="N1651" t="s">
        <v>144</v>
      </c>
      <c r="O1651" t="s">
        <v>4306</v>
      </c>
      <c r="P1651" t="s">
        <v>67</v>
      </c>
      <c r="Q1651" t="s">
        <v>68</v>
      </c>
      <c r="R1651" t="s">
        <v>4307</v>
      </c>
      <c r="S1651">
        <v>45.893999999999998</v>
      </c>
      <c r="T1651" s="3"/>
    </row>
    <row r="1652" spans="1:20" x14ac:dyDescent="0.3">
      <c r="A1652">
        <v>1651</v>
      </c>
      <c r="B1652" t="s">
        <v>4308</v>
      </c>
      <c r="C1652">
        <f t="shared" si="25"/>
        <v>35</v>
      </c>
      <c r="D1652" s="1">
        <v>42245</v>
      </c>
      <c r="E1652" s="1">
        <v>42245</v>
      </c>
      <c r="F1652" t="s">
        <v>1289</v>
      </c>
      <c r="G1652" t="s">
        <v>4309</v>
      </c>
      <c r="H1652" t="s">
        <v>4310</v>
      </c>
      <c r="I1652" t="s">
        <v>37</v>
      </c>
      <c r="J1652" t="s">
        <v>23</v>
      </c>
      <c r="K1652" t="s">
        <v>123</v>
      </c>
      <c r="L1652" t="s">
        <v>39</v>
      </c>
      <c r="M1652">
        <v>94110</v>
      </c>
      <c r="N1652" t="s">
        <v>40</v>
      </c>
      <c r="O1652" t="s">
        <v>4311</v>
      </c>
      <c r="P1652" t="s">
        <v>42</v>
      </c>
      <c r="Q1652" t="s">
        <v>86</v>
      </c>
      <c r="R1652" t="s">
        <v>4312</v>
      </c>
      <c r="S1652">
        <v>109.92</v>
      </c>
      <c r="T1652" s="3"/>
    </row>
    <row r="1653" spans="1:20" x14ac:dyDescent="0.3">
      <c r="A1653">
        <v>1652</v>
      </c>
      <c r="B1653" t="s">
        <v>4308</v>
      </c>
      <c r="C1653">
        <f t="shared" si="25"/>
        <v>35</v>
      </c>
      <c r="D1653" s="1">
        <v>42245</v>
      </c>
      <c r="E1653" s="1">
        <v>42245</v>
      </c>
      <c r="F1653" t="s">
        <v>1289</v>
      </c>
      <c r="G1653" t="s">
        <v>4309</v>
      </c>
      <c r="H1653" t="s">
        <v>4310</v>
      </c>
      <c r="I1653" t="s">
        <v>37</v>
      </c>
      <c r="J1653" t="s">
        <v>23</v>
      </c>
      <c r="K1653" t="s">
        <v>123</v>
      </c>
      <c r="L1653" t="s">
        <v>39</v>
      </c>
      <c r="M1653">
        <v>94110</v>
      </c>
      <c r="N1653" t="s">
        <v>40</v>
      </c>
      <c r="O1653" t="s">
        <v>4313</v>
      </c>
      <c r="P1653" t="s">
        <v>42</v>
      </c>
      <c r="Q1653" t="s">
        <v>86</v>
      </c>
      <c r="R1653" t="s">
        <v>4314</v>
      </c>
      <c r="S1653">
        <v>13.36</v>
      </c>
      <c r="T1653" s="3"/>
    </row>
    <row r="1654" spans="1:20" x14ac:dyDescent="0.3">
      <c r="A1654">
        <v>1653</v>
      </c>
      <c r="B1654" t="s">
        <v>4315</v>
      </c>
      <c r="C1654">
        <f t="shared" si="25"/>
        <v>47</v>
      </c>
      <c r="D1654" s="1">
        <v>43422</v>
      </c>
      <c r="E1654" s="1">
        <v>43425</v>
      </c>
      <c r="F1654" t="s">
        <v>184</v>
      </c>
      <c r="G1654" t="s">
        <v>4316</v>
      </c>
      <c r="H1654" t="s">
        <v>4317</v>
      </c>
      <c r="I1654" t="s">
        <v>22</v>
      </c>
      <c r="J1654" t="s">
        <v>23</v>
      </c>
      <c r="K1654" t="s">
        <v>91</v>
      </c>
      <c r="L1654" t="s">
        <v>92</v>
      </c>
      <c r="M1654">
        <v>98105</v>
      </c>
      <c r="N1654" t="s">
        <v>40</v>
      </c>
      <c r="O1654" t="s">
        <v>393</v>
      </c>
      <c r="P1654" t="s">
        <v>42</v>
      </c>
      <c r="Q1654" t="s">
        <v>55</v>
      </c>
      <c r="R1654" t="s">
        <v>394</v>
      </c>
      <c r="S1654">
        <v>169.68</v>
      </c>
      <c r="T1654" s="3"/>
    </row>
    <row r="1655" spans="1:20" x14ac:dyDescent="0.3">
      <c r="A1655">
        <v>1654</v>
      </c>
      <c r="B1655" t="s">
        <v>4315</v>
      </c>
      <c r="C1655">
        <f t="shared" si="25"/>
        <v>47</v>
      </c>
      <c r="D1655" s="1">
        <v>43422</v>
      </c>
      <c r="E1655" s="1">
        <v>43425</v>
      </c>
      <c r="F1655" t="s">
        <v>184</v>
      </c>
      <c r="G1655" t="s">
        <v>4316</v>
      </c>
      <c r="H1655" t="s">
        <v>4317</v>
      </c>
      <c r="I1655" t="s">
        <v>22</v>
      </c>
      <c r="J1655" t="s">
        <v>23</v>
      </c>
      <c r="K1655" t="s">
        <v>91</v>
      </c>
      <c r="L1655" t="s">
        <v>92</v>
      </c>
      <c r="M1655">
        <v>98105</v>
      </c>
      <c r="N1655" t="s">
        <v>40</v>
      </c>
      <c r="O1655" t="s">
        <v>905</v>
      </c>
      <c r="P1655" t="s">
        <v>67</v>
      </c>
      <c r="Q1655" t="s">
        <v>157</v>
      </c>
      <c r="R1655" t="s">
        <v>1785</v>
      </c>
      <c r="S1655">
        <v>132.52000000000001</v>
      </c>
      <c r="T1655" s="3"/>
    </row>
    <row r="1656" spans="1:20" x14ac:dyDescent="0.3">
      <c r="A1656">
        <v>1655</v>
      </c>
      <c r="B1656" t="s">
        <v>4315</v>
      </c>
      <c r="C1656">
        <f t="shared" si="25"/>
        <v>47</v>
      </c>
      <c r="D1656" s="1">
        <v>43422</v>
      </c>
      <c r="E1656" s="1">
        <v>43425</v>
      </c>
      <c r="F1656" t="s">
        <v>184</v>
      </c>
      <c r="G1656" t="s">
        <v>4316</v>
      </c>
      <c r="H1656" t="s">
        <v>4317</v>
      </c>
      <c r="I1656" t="s">
        <v>22</v>
      </c>
      <c r="J1656" t="s">
        <v>23</v>
      </c>
      <c r="K1656" t="s">
        <v>91</v>
      </c>
      <c r="L1656" t="s">
        <v>92</v>
      </c>
      <c r="M1656">
        <v>98105</v>
      </c>
      <c r="N1656" t="s">
        <v>40</v>
      </c>
      <c r="O1656" t="s">
        <v>4318</v>
      </c>
      <c r="P1656" t="s">
        <v>42</v>
      </c>
      <c r="Q1656" t="s">
        <v>265</v>
      </c>
      <c r="R1656" t="s">
        <v>4319</v>
      </c>
      <c r="S1656">
        <v>2.96</v>
      </c>
      <c r="T1656" s="3"/>
    </row>
    <row r="1657" spans="1:20" x14ac:dyDescent="0.3">
      <c r="A1657">
        <v>1656</v>
      </c>
      <c r="B1657" t="s">
        <v>4315</v>
      </c>
      <c r="C1657">
        <f t="shared" si="25"/>
        <v>47</v>
      </c>
      <c r="D1657" s="1">
        <v>43422</v>
      </c>
      <c r="E1657" s="1">
        <v>43425</v>
      </c>
      <c r="F1657" t="s">
        <v>184</v>
      </c>
      <c r="G1657" t="s">
        <v>4316</v>
      </c>
      <c r="H1657" t="s">
        <v>4317</v>
      </c>
      <c r="I1657" t="s">
        <v>22</v>
      </c>
      <c r="J1657" t="s">
        <v>23</v>
      </c>
      <c r="K1657" t="s">
        <v>91</v>
      </c>
      <c r="L1657" t="s">
        <v>92</v>
      </c>
      <c r="M1657">
        <v>98105</v>
      </c>
      <c r="N1657" t="s">
        <v>40</v>
      </c>
      <c r="O1657" t="s">
        <v>4320</v>
      </c>
      <c r="P1657" t="s">
        <v>42</v>
      </c>
      <c r="Q1657" t="s">
        <v>71</v>
      </c>
      <c r="R1657" t="s">
        <v>4321</v>
      </c>
      <c r="S1657">
        <v>8.4480000000000004</v>
      </c>
      <c r="T1657" s="3"/>
    </row>
    <row r="1658" spans="1:20" x14ac:dyDescent="0.3">
      <c r="A1658">
        <v>1657</v>
      </c>
      <c r="B1658" t="s">
        <v>4315</v>
      </c>
      <c r="C1658">
        <f t="shared" si="25"/>
        <v>47</v>
      </c>
      <c r="D1658" s="1">
        <v>43422</v>
      </c>
      <c r="E1658" s="1">
        <v>43425</v>
      </c>
      <c r="F1658" t="s">
        <v>184</v>
      </c>
      <c r="G1658" t="s">
        <v>4316</v>
      </c>
      <c r="H1658" t="s">
        <v>4317</v>
      </c>
      <c r="I1658" t="s">
        <v>22</v>
      </c>
      <c r="J1658" t="s">
        <v>23</v>
      </c>
      <c r="K1658" t="s">
        <v>91</v>
      </c>
      <c r="L1658" t="s">
        <v>92</v>
      </c>
      <c r="M1658">
        <v>98105</v>
      </c>
      <c r="N1658" t="s">
        <v>40</v>
      </c>
      <c r="O1658" t="s">
        <v>3545</v>
      </c>
      <c r="P1658" t="s">
        <v>42</v>
      </c>
      <c r="Q1658" t="s">
        <v>55</v>
      </c>
      <c r="R1658" t="s">
        <v>3546</v>
      </c>
      <c r="S1658">
        <v>95.94</v>
      </c>
      <c r="T1658" s="3"/>
    </row>
    <row r="1659" spans="1:20" x14ac:dyDescent="0.3">
      <c r="A1659">
        <v>1658</v>
      </c>
      <c r="B1659" t="s">
        <v>4322</v>
      </c>
      <c r="C1659">
        <f t="shared" si="25"/>
        <v>20</v>
      </c>
      <c r="D1659" s="1">
        <v>42136</v>
      </c>
      <c r="E1659" s="1">
        <v>42139</v>
      </c>
      <c r="F1659" t="s">
        <v>184</v>
      </c>
      <c r="G1659" t="s">
        <v>2756</v>
      </c>
      <c r="H1659" t="s">
        <v>2757</v>
      </c>
      <c r="I1659" t="s">
        <v>22</v>
      </c>
      <c r="J1659" t="s">
        <v>23</v>
      </c>
      <c r="K1659" t="s">
        <v>2550</v>
      </c>
      <c r="L1659" t="s">
        <v>110</v>
      </c>
      <c r="M1659">
        <v>53209</v>
      </c>
      <c r="N1659" t="s">
        <v>101</v>
      </c>
      <c r="O1659" t="s">
        <v>2046</v>
      </c>
      <c r="P1659" t="s">
        <v>28</v>
      </c>
      <c r="Q1659" t="s">
        <v>61</v>
      </c>
      <c r="R1659" t="s">
        <v>2047</v>
      </c>
      <c r="S1659">
        <v>34.79</v>
      </c>
      <c r="T1659" s="3"/>
    </row>
    <row r="1660" spans="1:20" x14ac:dyDescent="0.3">
      <c r="A1660">
        <v>1659</v>
      </c>
      <c r="B1660" t="s">
        <v>4323</v>
      </c>
      <c r="C1660">
        <f t="shared" si="25"/>
        <v>3</v>
      </c>
      <c r="D1660" s="1">
        <v>43120</v>
      </c>
      <c r="E1660" s="1">
        <v>43126</v>
      </c>
      <c r="F1660" t="s">
        <v>46</v>
      </c>
      <c r="G1660" t="s">
        <v>4324</v>
      </c>
      <c r="H1660" t="s">
        <v>4325</v>
      </c>
      <c r="I1660" t="s">
        <v>22</v>
      </c>
      <c r="J1660" t="s">
        <v>23</v>
      </c>
      <c r="K1660" t="s">
        <v>38</v>
      </c>
      <c r="L1660" t="s">
        <v>39</v>
      </c>
      <c r="M1660">
        <v>90045</v>
      </c>
      <c r="N1660" t="s">
        <v>40</v>
      </c>
      <c r="O1660" t="s">
        <v>4326</v>
      </c>
      <c r="P1660" t="s">
        <v>67</v>
      </c>
      <c r="Q1660" t="s">
        <v>68</v>
      </c>
      <c r="R1660" t="s">
        <v>4327</v>
      </c>
      <c r="S1660">
        <v>160.77600000000001</v>
      </c>
      <c r="T1660" s="3"/>
    </row>
    <row r="1661" spans="1:20" x14ac:dyDescent="0.3">
      <c r="A1661">
        <v>1660</v>
      </c>
      <c r="B1661" t="s">
        <v>4328</v>
      </c>
      <c r="C1661">
        <f t="shared" si="25"/>
        <v>44</v>
      </c>
      <c r="D1661" s="1">
        <v>43403</v>
      </c>
      <c r="E1661" s="1">
        <v>43410</v>
      </c>
      <c r="F1661" t="s">
        <v>46</v>
      </c>
      <c r="G1661" t="s">
        <v>4329</v>
      </c>
      <c r="H1661" t="s">
        <v>4330</v>
      </c>
      <c r="I1661" t="s">
        <v>22</v>
      </c>
      <c r="J1661" t="s">
        <v>23</v>
      </c>
      <c r="K1661" t="s">
        <v>91</v>
      </c>
      <c r="L1661" t="s">
        <v>92</v>
      </c>
      <c r="M1661">
        <v>98115</v>
      </c>
      <c r="N1661" t="s">
        <v>40</v>
      </c>
      <c r="O1661" t="s">
        <v>3148</v>
      </c>
      <c r="P1661" t="s">
        <v>42</v>
      </c>
      <c r="Q1661" t="s">
        <v>71</v>
      </c>
      <c r="R1661" t="s">
        <v>3149</v>
      </c>
      <c r="S1661">
        <v>88.751999999999995</v>
      </c>
      <c r="T1661" s="3"/>
    </row>
    <row r="1662" spans="1:20" x14ac:dyDescent="0.3">
      <c r="A1662">
        <v>1661</v>
      </c>
      <c r="B1662" t="s">
        <v>4328</v>
      </c>
      <c r="C1662">
        <f t="shared" si="25"/>
        <v>44</v>
      </c>
      <c r="D1662" s="1">
        <v>43403</v>
      </c>
      <c r="E1662" s="1">
        <v>43410</v>
      </c>
      <c r="F1662" t="s">
        <v>46</v>
      </c>
      <c r="G1662" t="s">
        <v>4329</v>
      </c>
      <c r="H1662" t="s">
        <v>4330</v>
      </c>
      <c r="I1662" t="s">
        <v>22</v>
      </c>
      <c r="J1662" t="s">
        <v>23</v>
      </c>
      <c r="K1662" t="s">
        <v>91</v>
      </c>
      <c r="L1662" t="s">
        <v>92</v>
      </c>
      <c r="M1662">
        <v>98115</v>
      </c>
      <c r="N1662" t="s">
        <v>40</v>
      </c>
      <c r="O1662" t="s">
        <v>3298</v>
      </c>
      <c r="P1662" t="s">
        <v>42</v>
      </c>
      <c r="Q1662" t="s">
        <v>71</v>
      </c>
      <c r="R1662" t="s">
        <v>3299</v>
      </c>
      <c r="S1662">
        <v>13.904</v>
      </c>
      <c r="T1662" s="3"/>
    </row>
    <row r="1663" spans="1:20" x14ac:dyDescent="0.3">
      <c r="A1663">
        <v>1662</v>
      </c>
      <c r="B1663" t="s">
        <v>4331</v>
      </c>
      <c r="C1663">
        <f t="shared" si="25"/>
        <v>18</v>
      </c>
      <c r="D1663" s="1">
        <v>43220</v>
      </c>
      <c r="E1663" s="1">
        <v>43226</v>
      </c>
      <c r="F1663" t="s">
        <v>46</v>
      </c>
      <c r="G1663" t="s">
        <v>3606</v>
      </c>
      <c r="H1663" t="s">
        <v>3607</v>
      </c>
      <c r="I1663" t="s">
        <v>37</v>
      </c>
      <c r="J1663" t="s">
        <v>23</v>
      </c>
      <c r="K1663" t="s">
        <v>142</v>
      </c>
      <c r="L1663" t="s">
        <v>143</v>
      </c>
      <c r="M1663">
        <v>19143</v>
      </c>
      <c r="N1663" t="s">
        <v>144</v>
      </c>
      <c r="O1663" t="s">
        <v>3703</v>
      </c>
      <c r="P1663" t="s">
        <v>67</v>
      </c>
      <c r="Q1663" t="s">
        <v>68</v>
      </c>
      <c r="R1663" t="s">
        <v>3704</v>
      </c>
      <c r="S1663">
        <v>677.58</v>
      </c>
      <c r="T1663" s="3"/>
    </row>
    <row r="1664" spans="1:20" x14ac:dyDescent="0.3">
      <c r="A1664">
        <v>1663</v>
      </c>
      <c r="B1664" t="s">
        <v>4331</v>
      </c>
      <c r="C1664">
        <f t="shared" si="25"/>
        <v>18</v>
      </c>
      <c r="D1664" s="1">
        <v>43220</v>
      </c>
      <c r="E1664" s="1">
        <v>43226</v>
      </c>
      <c r="F1664" t="s">
        <v>46</v>
      </c>
      <c r="G1664" t="s">
        <v>3606</v>
      </c>
      <c r="H1664" t="s">
        <v>3607</v>
      </c>
      <c r="I1664" t="s">
        <v>37</v>
      </c>
      <c r="J1664" t="s">
        <v>23</v>
      </c>
      <c r="K1664" t="s">
        <v>142</v>
      </c>
      <c r="L1664" t="s">
        <v>143</v>
      </c>
      <c r="M1664">
        <v>19143</v>
      </c>
      <c r="N1664" t="s">
        <v>144</v>
      </c>
      <c r="O1664" t="s">
        <v>4332</v>
      </c>
      <c r="P1664" t="s">
        <v>42</v>
      </c>
      <c r="Q1664" t="s">
        <v>71</v>
      </c>
      <c r="R1664" t="s">
        <v>4333</v>
      </c>
      <c r="S1664">
        <v>13.896000000000001</v>
      </c>
      <c r="T1664" s="3"/>
    </row>
    <row r="1665" spans="1:20" x14ac:dyDescent="0.3">
      <c r="A1665">
        <v>1664</v>
      </c>
      <c r="B1665" t="s">
        <v>4334</v>
      </c>
      <c r="C1665">
        <f t="shared" si="25"/>
        <v>47</v>
      </c>
      <c r="D1665" s="1">
        <v>43063</v>
      </c>
      <c r="E1665" s="1">
        <v>43065</v>
      </c>
      <c r="F1665" t="s">
        <v>19</v>
      </c>
      <c r="G1665" t="s">
        <v>4335</v>
      </c>
      <c r="H1665" t="s">
        <v>4336</v>
      </c>
      <c r="I1665" t="s">
        <v>22</v>
      </c>
      <c r="J1665" t="s">
        <v>23</v>
      </c>
      <c r="K1665" t="s">
        <v>813</v>
      </c>
      <c r="L1665" t="s">
        <v>100</v>
      </c>
      <c r="M1665">
        <v>75217</v>
      </c>
      <c r="N1665" t="s">
        <v>101</v>
      </c>
      <c r="O1665" t="s">
        <v>1825</v>
      </c>
      <c r="P1665" t="s">
        <v>42</v>
      </c>
      <c r="Q1665" t="s">
        <v>55</v>
      </c>
      <c r="R1665" t="s">
        <v>1826</v>
      </c>
      <c r="S1665">
        <v>41.92</v>
      </c>
      <c r="T1665" s="3"/>
    </row>
    <row r="1666" spans="1:20" x14ac:dyDescent="0.3">
      <c r="A1666">
        <v>1665</v>
      </c>
      <c r="B1666" t="s">
        <v>4334</v>
      </c>
      <c r="C1666">
        <f t="shared" si="25"/>
        <v>47</v>
      </c>
      <c r="D1666" s="1">
        <v>43063</v>
      </c>
      <c r="E1666" s="1">
        <v>43065</v>
      </c>
      <c r="F1666" t="s">
        <v>19</v>
      </c>
      <c r="G1666" t="s">
        <v>4335</v>
      </c>
      <c r="H1666" t="s">
        <v>4336</v>
      </c>
      <c r="I1666" t="s">
        <v>22</v>
      </c>
      <c r="J1666" t="s">
        <v>23</v>
      </c>
      <c r="K1666" t="s">
        <v>813</v>
      </c>
      <c r="L1666" t="s">
        <v>100</v>
      </c>
      <c r="M1666">
        <v>75217</v>
      </c>
      <c r="N1666" t="s">
        <v>101</v>
      </c>
      <c r="O1666" t="s">
        <v>2707</v>
      </c>
      <c r="P1666" t="s">
        <v>67</v>
      </c>
      <c r="Q1666" t="s">
        <v>157</v>
      </c>
      <c r="R1666" t="s">
        <v>2708</v>
      </c>
      <c r="S1666">
        <v>297.57600000000002</v>
      </c>
      <c r="T1666" s="3"/>
    </row>
    <row r="1667" spans="1:20" x14ac:dyDescent="0.3">
      <c r="A1667">
        <v>1666</v>
      </c>
      <c r="B1667" t="s">
        <v>4334</v>
      </c>
      <c r="C1667">
        <f t="shared" ref="C1667:C1730" si="26">WEEKNUM(D1667,1)</f>
        <v>47</v>
      </c>
      <c r="D1667" s="1">
        <v>43063</v>
      </c>
      <c r="E1667" s="1">
        <v>43065</v>
      </c>
      <c r="F1667" t="s">
        <v>19</v>
      </c>
      <c r="G1667" t="s">
        <v>4335</v>
      </c>
      <c r="H1667" t="s">
        <v>4336</v>
      </c>
      <c r="I1667" t="s">
        <v>22</v>
      </c>
      <c r="J1667" t="s">
        <v>23</v>
      </c>
      <c r="K1667" t="s">
        <v>813</v>
      </c>
      <c r="L1667" t="s">
        <v>100</v>
      </c>
      <c r="M1667">
        <v>75217</v>
      </c>
      <c r="N1667" t="s">
        <v>101</v>
      </c>
      <c r="O1667" t="s">
        <v>4337</v>
      </c>
      <c r="P1667" t="s">
        <v>42</v>
      </c>
      <c r="Q1667" t="s">
        <v>265</v>
      </c>
      <c r="R1667" t="s">
        <v>4338</v>
      </c>
      <c r="S1667">
        <v>4.3440000000000003</v>
      </c>
      <c r="T1667" s="3"/>
    </row>
    <row r="1668" spans="1:20" x14ac:dyDescent="0.3">
      <c r="A1668">
        <v>1667</v>
      </c>
      <c r="B1668" t="s">
        <v>4334</v>
      </c>
      <c r="C1668">
        <f t="shared" si="26"/>
        <v>47</v>
      </c>
      <c r="D1668" s="1">
        <v>43063</v>
      </c>
      <c r="E1668" s="1">
        <v>43065</v>
      </c>
      <c r="F1668" t="s">
        <v>19</v>
      </c>
      <c r="G1668" t="s">
        <v>4335</v>
      </c>
      <c r="H1668" t="s">
        <v>4336</v>
      </c>
      <c r="I1668" t="s">
        <v>22</v>
      </c>
      <c r="J1668" t="s">
        <v>23</v>
      </c>
      <c r="K1668" t="s">
        <v>813</v>
      </c>
      <c r="L1668" t="s">
        <v>100</v>
      </c>
      <c r="M1668">
        <v>75217</v>
      </c>
      <c r="N1668" t="s">
        <v>101</v>
      </c>
      <c r="O1668" t="s">
        <v>4339</v>
      </c>
      <c r="P1668" t="s">
        <v>67</v>
      </c>
      <c r="Q1668" t="s">
        <v>157</v>
      </c>
      <c r="R1668" t="s">
        <v>4340</v>
      </c>
      <c r="S1668">
        <v>94.992000000000004</v>
      </c>
      <c r="T1668" s="3"/>
    </row>
    <row r="1669" spans="1:20" x14ac:dyDescent="0.3">
      <c r="A1669">
        <v>1668</v>
      </c>
      <c r="B1669" t="s">
        <v>4334</v>
      </c>
      <c r="C1669">
        <f t="shared" si="26"/>
        <v>47</v>
      </c>
      <c r="D1669" s="1">
        <v>43063</v>
      </c>
      <c r="E1669" s="1">
        <v>43065</v>
      </c>
      <c r="F1669" t="s">
        <v>19</v>
      </c>
      <c r="G1669" t="s">
        <v>4335</v>
      </c>
      <c r="H1669" t="s">
        <v>4336</v>
      </c>
      <c r="I1669" t="s">
        <v>22</v>
      </c>
      <c r="J1669" t="s">
        <v>23</v>
      </c>
      <c r="K1669" t="s">
        <v>813</v>
      </c>
      <c r="L1669" t="s">
        <v>100</v>
      </c>
      <c r="M1669">
        <v>75217</v>
      </c>
      <c r="N1669" t="s">
        <v>101</v>
      </c>
      <c r="O1669" t="s">
        <v>4341</v>
      </c>
      <c r="P1669" t="s">
        <v>42</v>
      </c>
      <c r="Q1669" t="s">
        <v>86</v>
      </c>
      <c r="R1669" t="s">
        <v>4342</v>
      </c>
      <c r="S1669">
        <v>74.352000000000004</v>
      </c>
      <c r="T1669" s="3"/>
    </row>
    <row r="1670" spans="1:20" x14ac:dyDescent="0.3">
      <c r="A1670">
        <v>1669</v>
      </c>
      <c r="B1670" t="s">
        <v>4334</v>
      </c>
      <c r="C1670">
        <f t="shared" si="26"/>
        <v>47</v>
      </c>
      <c r="D1670" s="1">
        <v>43063</v>
      </c>
      <c r="E1670" s="1">
        <v>43065</v>
      </c>
      <c r="F1670" t="s">
        <v>19</v>
      </c>
      <c r="G1670" t="s">
        <v>4335</v>
      </c>
      <c r="H1670" t="s">
        <v>4336</v>
      </c>
      <c r="I1670" t="s">
        <v>22</v>
      </c>
      <c r="J1670" t="s">
        <v>23</v>
      </c>
      <c r="K1670" t="s">
        <v>813</v>
      </c>
      <c r="L1670" t="s">
        <v>100</v>
      </c>
      <c r="M1670">
        <v>75217</v>
      </c>
      <c r="N1670" t="s">
        <v>101</v>
      </c>
      <c r="O1670" t="s">
        <v>2454</v>
      </c>
      <c r="P1670" t="s">
        <v>42</v>
      </c>
      <c r="Q1670" t="s">
        <v>64</v>
      </c>
      <c r="R1670" t="s">
        <v>2455</v>
      </c>
      <c r="S1670">
        <v>14.04</v>
      </c>
      <c r="T1670" s="3"/>
    </row>
    <row r="1671" spans="1:20" x14ac:dyDescent="0.3">
      <c r="A1671">
        <v>1670</v>
      </c>
      <c r="B1671" t="s">
        <v>4343</v>
      </c>
      <c r="C1671">
        <f t="shared" si="26"/>
        <v>3</v>
      </c>
      <c r="D1671" s="1">
        <v>42379</v>
      </c>
      <c r="E1671" s="1">
        <v>42384</v>
      </c>
      <c r="F1671" t="s">
        <v>46</v>
      </c>
      <c r="G1671" t="s">
        <v>3886</v>
      </c>
      <c r="H1671" t="s">
        <v>3887</v>
      </c>
      <c r="I1671" t="s">
        <v>22</v>
      </c>
      <c r="J1671" t="s">
        <v>23</v>
      </c>
      <c r="K1671" t="s">
        <v>262</v>
      </c>
      <c r="L1671" t="s">
        <v>263</v>
      </c>
      <c r="M1671">
        <v>10011</v>
      </c>
      <c r="N1671" t="s">
        <v>144</v>
      </c>
      <c r="O1671" t="s">
        <v>1602</v>
      </c>
      <c r="P1671" t="s">
        <v>28</v>
      </c>
      <c r="Q1671" t="s">
        <v>52</v>
      </c>
      <c r="R1671" t="s">
        <v>1603</v>
      </c>
      <c r="S1671">
        <v>1018.104</v>
      </c>
      <c r="T1671" s="3"/>
    </row>
    <row r="1672" spans="1:20" x14ac:dyDescent="0.3">
      <c r="A1672">
        <v>1671</v>
      </c>
      <c r="B1672" t="s">
        <v>4344</v>
      </c>
      <c r="C1672">
        <f t="shared" si="26"/>
        <v>42</v>
      </c>
      <c r="D1672" s="1">
        <v>43392</v>
      </c>
      <c r="E1672" s="1">
        <v>43399</v>
      </c>
      <c r="F1672" t="s">
        <v>46</v>
      </c>
      <c r="G1672" t="s">
        <v>4204</v>
      </c>
      <c r="H1672" t="s">
        <v>4205</v>
      </c>
      <c r="I1672" t="s">
        <v>22</v>
      </c>
      <c r="J1672" t="s">
        <v>23</v>
      </c>
      <c r="K1672" t="s">
        <v>180</v>
      </c>
      <c r="L1672" t="s">
        <v>100</v>
      </c>
      <c r="M1672">
        <v>77095</v>
      </c>
      <c r="N1672" t="s">
        <v>101</v>
      </c>
      <c r="O1672" t="s">
        <v>4345</v>
      </c>
      <c r="P1672" t="s">
        <v>67</v>
      </c>
      <c r="Q1672" t="s">
        <v>68</v>
      </c>
      <c r="R1672" t="s">
        <v>4346</v>
      </c>
      <c r="S1672">
        <v>16.68</v>
      </c>
      <c r="T1672" s="3"/>
    </row>
    <row r="1673" spans="1:20" x14ac:dyDescent="0.3">
      <c r="A1673">
        <v>1672</v>
      </c>
      <c r="B1673" t="s">
        <v>4347</v>
      </c>
      <c r="C1673">
        <f t="shared" si="26"/>
        <v>12</v>
      </c>
      <c r="D1673" s="1">
        <v>42816</v>
      </c>
      <c r="E1673" s="1">
        <v>42819</v>
      </c>
      <c r="F1673" t="s">
        <v>184</v>
      </c>
      <c r="G1673" t="s">
        <v>4348</v>
      </c>
      <c r="H1673" t="s">
        <v>4349</v>
      </c>
      <c r="I1673" t="s">
        <v>37</v>
      </c>
      <c r="J1673" t="s">
        <v>23</v>
      </c>
      <c r="K1673" t="s">
        <v>4050</v>
      </c>
      <c r="L1673" t="s">
        <v>1392</v>
      </c>
      <c r="M1673">
        <v>89031</v>
      </c>
      <c r="N1673" t="s">
        <v>40</v>
      </c>
      <c r="O1673" t="s">
        <v>3235</v>
      </c>
      <c r="P1673" t="s">
        <v>67</v>
      </c>
      <c r="Q1673" t="s">
        <v>157</v>
      </c>
      <c r="R1673" t="s">
        <v>3236</v>
      </c>
      <c r="S1673">
        <v>58.58</v>
      </c>
      <c r="T1673" s="3"/>
    </row>
    <row r="1674" spans="1:20" x14ac:dyDescent="0.3">
      <c r="A1674">
        <v>1673</v>
      </c>
      <c r="B1674" t="s">
        <v>4350</v>
      </c>
      <c r="C1674">
        <f t="shared" si="26"/>
        <v>27</v>
      </c>
      <c r="D1674" s="1">
        <v>43284</v>
      </c>
      <c r="E1674" s="1">
        <v>43288</v>
      </c>
      <c r="F1674" t="s">
        <v>46</v>
      </c>
      <c r="G1674" t="s">
        <v>2986</v>
      </c>
      <c r="H1674" t="s">
        <v>2987</v>
      </c>
      <c r="I1674" t="s">
        <v>22</v>
      </c>
      <c r="J1674" t="s">
        <v>23</v>
      </c>
      <c r="K1674" t="s">
        <v>4351</v>
      </c>
      <c r="L1674" t="s">
        <v>100</v>
      </c>
      <c r="M1674">
        <v>75023</v>
      </c>
      <c r="N1674" t="s">
        <v>101</v>
      </c>
      <c r="O1674" t="s">
        <v>309</v>
      </c>
      <c r="P1674" t="s">
        <v>67</v>
      </c>
      <c r="Q1674" t="s">
        <v>68</v>
      </c>
      <c r="R1674" t="s">
        <v>310</v>
      </c>
      <c r="S1674">
        <v>167.96799999999999</v>
      </c>
      <c r="T1674" s="3"/>
    </row>
    <row r="1675" spans="1:20" x14ac:dyDescent="0.3">
      <c r="A1675">
        <v>1674</v>
      </c>
      <c r="B1675" t="s">
        <v>4352</v>
      </c>
      <c r="C1675">
        <f t="shared" si="26"/>
        <v>51</v>
      </c>
      <c r="D1675" s="1">
        <v>42715</v>
      </c>
      <c r="E1675" s="1">
        <v>42716</v>
      </c>
      <c r="F1675" t="s">
        <v>184</v>
      </c>
      <c r="G1675" t="s">
        <v>4353</v>
      </c>
      <c r="H1675" t="s">
        <v>4354</v>
      </c>
      <c r="I1675" t="s">
        <v>22</v>
      </c>
      <c r="J1675" t="s">
        <v>23</v>
      </c>
      <c r="K1675" t="s">
        <v>4355</v>
      </c>
      <c r="L1675" t="s">
        <v>315</v>
      </c>
      <c r="M1675">
        <v>23434</v>
      </c>
      <c r="N1675" t="s">
        <v>26</v>
      </c>
      <c r="O1675" t="s">
        <v>1972</v>
      </c>
      <c r="P1675" t="s">
        <v>42</v>
      </c>
      <c r="Q1675" t="s">
        <v>43</v>
      </c>
      <c r="R1675" t="s">
        <v>1973</v>
      </c>
      <c r="S1675">
        <v>196.62</v>
      </c>
      <c r="T1675" s="3"/>
    </row>
    <row r="1676" spans="1:20" x14ac:dyDescent="0.3">
      <c r="A1676">
        <v>1675</v>
      </c>
      <c r="B1676" t="s">
        <v>4356</v>
      </c>
      <c r="C1676">
        <f t="shared" si="26"/>
        <v>38</v>
      </c>
      <c r="D1676" s="1">
        <v>42630</v>
      </c>
      <c r="E1676" s="1">
        <v>42634</v>
      </c>
      <c r="F1676" t="s">
        <v>46</v>
      </c>
      <c r="G1676" t="s">
        <v>2058</v>
      </c>
      <c r="H1676" t="s">
        <v>2059</v>
      </c>
      <c r="I1676" t="s">
        <v>37</v>
      </c>
      <c r="J1676" t="s">
        <v>23</v>
      </c>
      <c r="K1676" t="s">
        <v>180</v>
      </c>
      <c r="L1676" t="s">
        <v>100</v>
      </c>
      <c r="M1676">
        <v>77041</v>
      </c>
      <c r="N1676" t="s">
        <v>101</v>
      </c>
      <c r="O1676" t="s">
        <v>3512</v>
      </c>
      <c r="P1676" t="s">
        <v>28</v>
      </c>
      <c r="Q1676" t="s">
        <v>61</v>
      </c>
      <c r="R1676" t="s">
        <v>3513</v>
      </c>
      <c r="S1676">
        <v>21.936</v>
      </c>
      <c r="T1676" s="3"/>
    </row>
    <row r="1677" spans="1:20" x14ac:dyDescent="0.3">
      <c r="A1677">
        <v>1676</v>
      </c>
      <c r="B1677" t="s">
        <v>4356</v>
      </c>
      <c r="C1677">
        <f t="shared" si="26"/>
        <v>38</v>
      </c>
      <c r="D1677" s="1">
        <v>42630</v>
      </c>
      <c r="E1677" s="1">
        <v>42634</v>
      </c>
      <c r="F1677" t="s">
        <v>46</v>
      </c>
      <c r="G1677" t="s">
        <v>2058</v>
      </c>
      <c r="H1677" t="s">
        <v>2059</v>
      </c>
      <c r="I1677" t="s">
        <v>37</v>
      </c>
      <c r="J1677" t="s">
        <v>23</v>
      </c>
      <c r="K1677" t="s">
        <v>180</v>
      </c>
      <c r="L1677" t="s">
        <v>100</v>
      </c>
      <c r="M1677">
        <v>77041</v>
      </c>
      <c r="N1677" t="s">
        <v>101</v>
      </c>
      <c r="O1677" t="s">
        <v>4163</v>
      </c>
      <c r="P1677" t="s">
        <v>42</v>
      </c>
      <c r="Q1677" t="s">
        <v>71</v>
      </c>
      <c r="R1677" t="s">
        <v>4164</v>
      </c>
      <c r="S1677">
        <v>6.5880000000000001</v>
      </c>
      <c r="T1677" s="3"/>
    </row>
    <row r="1678" spans="1:20" x14ac:dyDescent="0.3">
      <c r="A1678">
        <v>1677</v>
      </c>
      <c r="B1678" t="s">
        <v>4357</v>
      </c>
      <c r="C1678">
        <f t="shared" si="26"/>
        <v>20</v>
      </c>
      <c r="D1678" s="1">
        <v>42873</v>
      </c>
      <c r="E1678" s="1">
        <v>42879</v>
      </c>
      <c r="F1678" t="s">
        <v>46</v>
      </c>
      <c r="G1678" t="s">
        <v>4358</v>
      </c>
      <c r="H1678" t="s">
        <v>4359</v>
      </c>
      <c r="I1678" t="s">
        <v>22</v>
      </c>
      <c r="J1678" t="s">
        <v>23</v>
      </c>
      <c r="K1678" t="s">
        <v>123</v>
      </c>
      <c r="L1678" t="s">
        <v>39</v>
      </c>
      <c r="M1678">
        <v>94110</v>
      </c>
      <c r="N1678" t="s">
        <v>40</v>
      </c>
      <c r="O1678" t="s">
        <v>273</v>
      </c>
      <c r="P1678" t="s">
        <v>42</v>
      </c>
      <c r="Q1678" t="s">
        <v>55</v>
      </c>
      <c r="R1678" t="s">
        <v>274</v>
      </c>
      <c r="S1678">
        <v>104.28</v>
      </c>
      <c r="T1678" s="3"/>
    </row>
    <row r="1679" spans="1:20" x14ac:dyDescent="0.3">
      <c r="A1679">
        <v>1678</v>
      </c>
      <c r="B1679" t="s">
        <v>4357</v>
      </c>
      <c r="C1679">
        <f t="shared" si="26"/>
        <v>20</v>
      </c>
      <c r="D1679" s="1">
        <v>42873</v>
      </c>
      <c r="E1679" s="1">
        <v>42879</v>
      </c>
      <c r="F1679" t="s">
        <v>46</v>
      </c>
      <c r="G1679" t="s">
        <v>4358</v>
      </c>
      <c r="H1679" t="s">
        <v>4359</v>
      </c>
      <c r="I1679" t="s">
        <v>22</v>
      </c>
      <c r="J1679" t="s">
        <v>23</v>
      </c>
      <c r="K1679" t="s">
        <v>123</v>
      </c>
      <c r="L1679" t="s">
        <v>39</v>
      </c>
      <c r="M1679">
        <v>94110</v>
      </c>
      <c r="N1679" t="s">
        <v>40</v>
      </c>
      <c r="O1679" t="s">
        <v>447</v>
      </c>
      <c r="P1679" t="s">
        <v>42</v>
      </c>
      <c r="Q1679" t="s">
        <v>86</v>
      </c>
      <c r="R1679" t="s">
        <v>448</v>
      </c>
      <c r="S1679">
        <v>17.940000000000001</v>
      </c>
      <c r="T1679" s="3"/>
    </row>
    <row r="1680" spans="1:20" x14ac:dyDescent="0.3">
      <c r="A1680">
        <v>1679</v>
      </c>
      <c r="B1680" t="s">
        <v>4360</v>
      </c>
      <c r="C1680">
        <f t="shared" si="26"/>
        <v>37</v>
      </c>
      <c r="D1680" s="1">
        <v>42254</v>
      </c>
      <c r="E1680" s="1">
        <v>42260</v>
      </c>
      <c r="F1680" t="s">
        <v>46</v>
      </c>
      <c r="G1680" t="s">
        <v>978</v>
      </c>
      <c r="H1680" t="s">
        <v>979</v>
      </c>
      <c r="I1680" t="s">
        <v>37</v>
      </c>
      <c r="J1680" t="s">
        <v>23</v>
      </c>
      <c r="K1680" t="s">
        <v>142</v>
      </c>
      <c r="L1680" t="s">
        <v>143</v>
      </c>
      <c r="M1680">
        <v>19134</v>
      </c>
      <c r="N1680" t="s">
        <v>144</v>
      </c>
      <c r="O1680" t="s">
        <v>3398</v>
      </c>
      <c r="P1680" t="s">
        <v>42</v>
      </c>
      <c r="Q1680" t="s">
        <v>55</v>
      </c>
      <c r="R1680" t="s">
        <v>3399</v>
      </c>
      <c r="S1680">
        <v>64.784000000000006</v>
      </c>
      <c r="T1680" s="3"/>
    </row>
    <row r="1681" spans="1:20" x14ac:dyDescent="0.3">
      <c r="A1681">
        <v>1680</v>
      </c>
      <c r="B1681" t="s">
        <v>4360</v>
      </c>
      <c r="C1681">
        <f t="shared" si="26"/>
        <v>37</v>
      </c>
      <c r="D1681" s="1">
        <v>42254</v>
      </c>
      <c r="E1681" s="1">
        <v>42260</v>
      </c>
      <c r="F1681" t="s">
        <v>46</v>
      </c>
      <c r="G1681" t="s">
        <v>978</v>
      </c>
      <c r="H1681" t="s">
        <v>979</v>
      </c>
      <c r="I1681" t="s">
        <v>37</v>
      </c>
      <c r="J1681" t="s">
        <v>23</v>
      </c>
      <c r="K1681" t="s">
        <v>142</v>
      </c>
      <c r="L1681" t="s">
        <v>143</v>
      </c>
      <c r="M1681">
        <v>19134</v>
      </c>
      <c r="N1681" t="s">
        <v>144</v>
      </c>
      <c r="O1681" t="s">
        <v>3251</v>
      </c>
      <c r="P1681" t="s">
        <v>67</v>
      </c>
      <c r="Q1681" t="s">
        <v>68</v>
      </c>
      <c r="R1681" t="s">
        <v>3252</v>
      </c>
      <c r="S1681">
        <v>32.381999999999998</v>
      </c>
      <c r="T1681" s="3"/>
    </row>
    <row r="1682" spans="1:20" x14ac:dyDescent="0.3">
      <c r="A1682">
        <v>1681</v>
      </c>
      <c r="B1682" t="s">
        <v>4360</v>
      </c>
      <c r="C1682">
        <f t="shared" si="26"/>
        <v>37</v>
      </c>
      <c r="D1682" s="1">
        <v>42254</v>
      </c>
      <c r="E1682" s="1">
        <v>42260</v>
      </c>
      <c r="F1682" t="s">
        <v>46</v>
      </c>
      <c r="G1682" t="s">
        <v>978</v>
      </c>
      <c r="H1682" t="s">
        <v>979</v>
      </c>
      <c r="I1682" t="s">
        <v>37</v>
      </c>
      <c r="J1682" t="s">
        <v>23</v>
      </c>
      <c r="K1682" t="s">
        <v>142</v>
      </c>
      <c r="L1682" t="s">
        <v>143</v>
      </c>
      <c r="M1682">
        <v>19134</v>
      </c>
      <c r="N1682" t="s">
        <v>144</v>
      </c>
      <c r="O1682" t="s">
        <v>4361</v>
      </c>
      <c r="P1682" t="s">
        <v>28</v>
      </c>
      <c r="Q1682" t="s">
        <v>61</v>
      </c>
      <c r="R1682" t="s">
        <v>4362</v>
      </c>
      <c r="S1682">
        <v>42.368000000000002</v>
      </c>
      <c r="T1682" s="3"/>
    </row>
    <row r="1683" spans="1:20" x14ac:dyDescent="0.3">
      <c r="A1683">
        <v>1682</v>
      </c>
      <c r="B1683" t="s">
        <v>4360</v>
      </c>
      <c r="C1683">
        <f t="shared" si="26"/>
        <v>37</v>
      </c>
      <c r="D1683" s="1">
        <v>42254</v>
      </c>
      <c r="E1683" s="1">
        <v>42260</v>
      </c>
      <c r="F1683" t="s">
        <v>46</v>
      </c>
      <c r="G1683" t="s">
        <v>978</v>
      </c>
      <c r="H1683" t="s">
        <v>979</v>
      </c>
      <c r="I1683" t="s">
        <v>37</v>
      </c>
      <c r="J1683" t="s">
        <v>23</v>
      </c>
      <c r="K1683" t="s">
        <v>142</v>
      </c>
      <c r="L1683" t="s">
        <v>143</v>
      </c>
      <c r="M1683">
        <v>19134</v>
      </c>
      <c r="N1683" t="s">
        <v>144</v>
      </c>
      <c r="O1683" t="s">
        <v>4363</v>
      </c>
      <c r="P1683" t="s">
        <v>67</v>
      </c>
      <c r="Q1683" t="s">
        <v>680</v>
      </c>
      <c r="R1683" t="s">
        <v>4364</v>
      </c>
      <c r="S1683">
        <v>399.54</v>
      </c>
      <c r="T1683" s="3"/>
    </row>
    <row r="1684" spans="1:20" x14ac:dyDescent="0.3">
      <c r="A1684">
        <v>1683</v>
      </c>
      <c r="B1684" t="s">
        <v>4365</v>
      </c>
      <c r="C1684">
        <f t="shared" si="26"/>
        <v>39</v>
      </c>
      <c r="D1684" s="1">
        <v>43007</v>
      </c>
      <c r="E1684" s="1">
        <v>43009</v>
      </c>
      <c r="F1684" t="s">
        <v>19</v>
      </c>
      <c r="G1684" t="s">
        <v>4366</v>
      </c>
      <c r="H1684" t="s">
        <v>4367</v>
      </c>
      <c r="I1684" t="s">
        <v>22</v>
      </c>
      <c r="J1684" t="s">
        <v>23</v>
      </c>
      <c r="K1684" t="s">
        <v>38</v>
      </c>
      <c r="L1684" t="s">
        <v>39</v>
      </c>
      <c r="M1684">
        <v>90008</v>
      </c>
      <c r="N1684" t="s">
        <v>40</v>
      </c>
      <c r="O1684" t="s">
        <v>2500</v>
      </c>
      <c r="P1684" t="s">
        <v>42</v>
      </c>
      <c r="Q1684" t="s">
        <v>86</v>
      </c>
      <c r="R1684" t="s">
        <v>2501</v>
      </c>
      <c r="S1684">
        <v>18.97</v>
      </c>
      <c r="T1684" s="3"/>
    </row>
    <row r="1685" spans="1:20" x14ac:dyDescent="0.3">
      <c r="A1685">
        <v>1684</v>
      </c>
      <c r="B1685" t="s">
        <v>4368</v>
      </c>
      <c r="C1685">
        <f t="shared" si="26"/>
        <v>45</v>
      </c>
      <c r="D1685" s="1">
        <v>43046</v>
      </c>
      <c r="E1685" s="1">
        <v>43051</v>
      </c>
      <c r="F1685" t="s">
        <v>46</v>
      </c>
      <c r="G1685" t="s">
        <v>994</v>
      </c>
      <c r="H1685" t="s">
        <v>995</v>
      </c>
      <c r="I1685" t="s">
        <v>37</v>
      </c>
      <c r="J1685" t="s">
        <v>23</v>
      </c>
      <c r="K1685" t="s">
        <v>123</v>
      </c>
      <c r="L1685" t="s">
        <v>39</v>
      </c>
      <c r="M1685">
        <v>94110</v>
      </c>
      <c r="N1685" t="s">
        <v>40</v>
      </c>
      <c r="O1685" t="s">
        <v>2449</v>
      </c>
      <c r="P1685" t="s">
        <v>28</v>
      </c>
      <c r="Q1685" t="s">
        <v>61</v>
      </c>
      <c r="R1685" t="s">
        <v>2450</v>
      </c>
      <c r="S1685">
        <v>14.82</v>
      </c>
      <c r="T1685" s="3"/>
    </row>
    <row r="1686" spans="1:20" x14ac:dyDescent="0.3">
      <c r="A1686">
        <v>1685</v>
      </c>
      <c r="B1686" t="s">
        <v>4369</v>
      </c>
      <c r="C1686">
        <f t="shared" si="26"/>
        <v>17</v>
      </c>
      <c r="D1686" s="1">
        <v>43214</v>
      </c>
      <c r="E1686" s="1">
        <v>43217</v>
      </c>
      <c r="F1686" t="s">
        <v>184</v>
      </c>
      <c r="G1686" t="s">
        <v>3861</v>
      </c>
      <c r="H1686" t="s">
        <v>3862</v>
      </c>
      <c r="I1686" t="s">
        <v>37</v>
      </c>
      <c r="J1686" t="s">
        <v>23</v>
      </c>
      <c r="K1686" t="s">
        <v>142</v>
      </c>
      <c r="L1686" t="s">
        <v>143</v>
      </c>
      <c r="M1686">
        <v>19143</v>
      </c>
      <c r="N1686" t="s">
        <v>144</v>
      </c>
      <c r="O1686" t="s">
        <v>4370</v>
      </c>
      <c r="P1686" t="s">
        <v>42</v>
      </c>
      <c r="Q1686" t="s">
        <v>74</v>
      </c>
      <c r="R1686" t="s">
        <v>4371</v>
      </c>
      <c r="S1686">
        <v>99.28</v>
      </c>
      <c r="T1686" s="3"/>
    </row>
    <row r="1687" spans="1:20" x14ac:dyDescent="0.3">
      <c r="A1687">
        <v>1686</v>
      </c>
      <c r="B1687" t="s">
        <v>4369</v>
      </c>
      <c r="C1687">
        <f t="shared" si="26"/>
        <v>17</v>
      </c>
      <c r="D1687" s="1">
        <v>43214</v>
      </c>
      <c r="E1687" s="1">
        <v>43217</v>
      </c>
      <c r="F1687" t="s">
        <v>184</v>
      </c>
      <c r="G1687" t="s">
        <v>3861</v>
      </c>
      <c r="H1687" t="s">
        <v>3862</v>
      </c>
      <c r="I1687" t="s">
        <v>37</v>
      </c>
      <c r="J1687" t="s">
        <v>23</v>
      </c>
      <c r="K1687" t="s">
        <v>142</v>
      </c>
      <c r="L1687" t="s">
        <v>143</v>
      </c>
      <c r="M1687">
        <v>19143</v>
      </c>
      <c r="N1687" t="s">
        <v>144</v>
      </c>
      <c r="O1687" t="s">
        <v>3577</v>
      </c>
      <c r="P1687" t="s">
        <v>42</v>
      </c>
      <c r="Q1687" t="s">
        <v>71</v>
      </c>
      <c r="R1687" t="s">
        <v>3578</v>
      </c>
      <c r="S1687">
        <v>1.1879999999999999</v>
      </c>
      <c r="T1687" s="3"/>
    </row>
    <row r="1688" spans="1:20" x14ac:dyDescent="0.3">
      <c r="A1688">
        <v>1687</v>
      </c>
      <c r="B1688" t="s">
        <v>4369</v>
      </c>
      <c r="C1688">
        <f t="shared" si="26"/>
        <v>17</v>
      </c>
      <c r="D1688" s="1">
        <v>43214</v>
      </c>
      <c r="E1688" s="1">
        <v>43217</v>
      </c>
      <c r="F1688" t="s">
        <v>184</v>
      </c>
      <c r="G1688" t="s">
        <v>3861</v>
      </c>
      <c r="H1688" t="s">
        <v>3862</v>
      </c>
      <c r="I1688" t="s">
        <v>37</v>
      </c>
      <c r="J1688" t="s">
        <v>23</v>
      </c>
      <c r="K1688" t="s">
        <v>142</v>
      </c>
      <c r="L1688" t="s">
        <v>143</v>
      </c>
      <c r="M1688">
        <v>19143</v>
      </c>
      <c r="N1688" t="s">
        <v>144</v>
      </c>
      <c r="O1688" t="s">
        <v>4372</v>
      </c>
      <c r="P1688" t="s">
        <v>42</v>
      </c>
      <c r="Q1688" t="s">
        <v>71</v>
      </c>
      <c r="R1688" t="s">
        <v>4373</v>
      </c>
      <c r="S1688">
        <v>7.5179999999999998</v>
      </c>
      <c r="T1688" s="3"/>
    </row>
    <row r="1689" spans="1:20" x14ac:dyDescent="0.3">
      <c r="A1689">
        <v>1688</v>
      </c>
      <c r="B1689" t="s">
        <v>4374</v>
      </c>
      <c r="C1689">
        <f t="shared" si="26"/>
        <v>50</v>
      </c>
      <c r="D1689" s="1">
        <v>43444</v>
      </c>
      <c r="E1689" s="1">
        <v>43446</v>
      </c>
      <c r="F1689" t="s">
        <v>184</v>
      </c>
      <c r="G1689" t="s">
        <v>4158</v>
      </c>
      <c r="H1689" t="s">
        <v>4159</v>
      </c>
      <c r="I1689" t="s">
        <v>22</v>
      </c>
      <c r="J1689" t="s">
        <v>23</v>
      </c>
      <c r="K1689" t="s">
        <v>142</v>
      </c>
      <c r="L1689" t="s">
        <v>143</v>
      </c>
      <c r="M1689">
        <v>19140</v>
      </c>
      <c r="N1689" t="s">
        <v>144</v>
      </c>
      <c r="O1689" t="s">
        <v>2885</v>
      </c>
      <c r="P1689" t="s">
        <v>42</v>
      </c>
      <c r="Q1689" t="s">
        <v>86</v>
      </c>
      <c r="R1689" t="s">
        <v>2886</v>
      </c>
      <c r="S1689">
        <v>10.368</v>
      </c>
      <c r="T1689" s="3"/>
    </row>
    <row r="1690" spans="1:20" x14ac:dyDescent="0.3">
      <c r="A1690">
        <v>1689</v>
      </c>
      <c r="B1690" t="s">
        <v>4374</v>
      </c>
      <c r="C1690">
        <f t="shared" si="26"/>
        <v>50</v>
      </c>
      <c r="D1690" s="1">
        <v>43444</v>
      </c>
      <c r="E1690" s="1">
        <v>43446</v>
      </c>
      <c r="F1690" t="s">
        <v>184</v>
      </c>
      <c r="G1690" t="s">
        <v>4158</v>
      </c>
      <c r="H1690" t="s">
        <v>4159</v>
      </c>
      <c r="I1690" t="s">
        <v>22</v>
      </c>
      <c r="J1690" t="s">
        <v>23</v>
      </c>
      <c r="K1690" t="s">
        <v>142</v>
      </c>
      <c r="L1690" t="s">
        <v>143</v>
      </c>
      <c r="M1690">
        <v>19140</v>
      </c>
      <c r="N1690" t="s">
        <v>144</v>
      </c>
      <c r="O1690" t="s">
        <v>2435</v>
      </c>
      <c r="P1690" t="s">
        <v>28</v>
      </c>
      <c r="Q1690" t="s">
        <v>61</v>
      </c>
      <c r="R1690" t="s">
        <v>2436</v>
      </c>
      <c r="S1690">
        <v>310.88</v>
      </c>
      <c r="T1690" s="3"/>
    </row>
    <row r="1691" spans="1:20" x14ac:dyDescent="0.3">
      <c r="A1691">
        <v>1690</v>
      </c>
      <c r="B1691" t="s">
        <v>4375</v>
      </c>
      <c r="C1691">
        <f t="shared" si="26"/>
        <v>34</v>
      </c>
      <c r="D1691" s="1">
        <v>42232</v>
      </c>
      <c r="E1691" s="1">
        <v>42236</v>
      </c>
      <c r="F1691" t="s">
        <v>46</v>
      </c>
      <c r="G1691" t="s">
        <v>538</v>
      </c>
      <c r="H1691" t="s">
        <v>539</v>
      </c>
      <c r="I1691" t="s">
        <v>22</v>
      </c>
      <c r="J1691" t="s">
        <v>23</v>
      </c>
      <c r="K1691" t="s">
        <v>142</v>
      </c>
      <c r="L1691" t="s">
        <v>143</v>
      </c>
      <c r="M1691">
        <v>19143</v>
      </c>
      <c r="N1691" t="s">
        <v>144</v>
      </c>
      <c r="O1691" t="s">
        <v>76</v>
      </c>
      <c r="P1691" t="s">
        <v>28</v>
      </c>
      <c r="Q1691" t="s">
        <v>52</v>
      </c>
      <c r="R1691" t="s">
        <v>77</v>
      </c>
      <c r="S1691">
        <v>853.09199999999998</v>
      </c>
      <c r="T1691" s="3"/>
    </row>
    <row r="1692" spans="1:20" x14ac:dyDescent="0.3">
      <c r="A1692">
        <v>1691</v>
      </c>
      <c r="B1692" t="s">
        <v>4376</v>
      </c>
      <c r="C1692">
        <f t="shared" si="26"/>
        <v>50</v>
      </c>
      <c r="D1692" s="1">
        <v>43443</v>
      </c>
      <c r="E1692" s="1">
        <v>43449</v>
      </c>
      <c r="F1692" t="s">
        <v>46</v>
      </c>
      <c r="G1692" t="s">
        <v>4377</v>
      </c>
      <c r="H1692" t="s">
        <v>4378</v>
      </c>
      <c r="I1692" t="s">
        <v>22</v>
      </c>
      <c r="J1692" t="s">
        <v>23</v>
      </c>
      <c r="K1692" t="s">
        <v>4379</v>
      </c>
      <c r="L1692" t="s">
        <v>250</v>
      </c>
      <c r="M1692">
        <v>46203</v>
      </c>
      <c r="N1692" t="s">
        <v>101</v>
      </c>
      <c r="O1692" t="s">
        <v>4255</v>
      </c>
      <c r="P1692" t="s">
        <v>42</v>
      </c>
      <c r="Q1692" t="s">
        <v>86</v>
      </c>
      <c r="R1692" t="s">
        <v>4256</v>
      </c>
      <c r="S1692">
        <v>33.450000000000003</v>
      </c>
      <c r="T1692" s="3"/>
    </row>
    <row r="1693" spans="1:20" x14ac:dyDescent="0.3">
      <c r="A1693">
        <v>1692</v>
      </c>
      <c r="B1693" t="s">
        <v>4376</v>
      </c>
      <c r="C1693">
        <f t="shared" si="26"/>
        <v>50</v>
      </c>
      <c r="D1693" s="1">
        <v>43443</v>
      </c>
      <c r="E1693" s="1">
        <v>43449</v>
      </c>
      <c r="F1693" t="s">
        <v>46</v>
      </c>
      <c r="G1693" t="s">
        <v>4377</v>
      </c>
      <c r="H1693" t="s">
        <v>4378</v>
      </c>
      <c r="I1693" t="s">
        <v>22</v>
      </c>
      <c r="J1693" t="s">
        <v>23</v>
      </c>
      <c r="K1693" t="s">
        <v>4379</v>
      </c>
      <c r="L1693" t="s">
        <v>250</v>
      </c>
      <c r="M1693">
        <v>46203</v>
      </c>
      <c r="N1693" t="s">
        <v>101</v>
      </c>
      <c r="O1693" t="s">
        <v>341</v>
      </c>
      <c r="P1693" t="s">
        <v>42</v>
      </c>
      <c r="Q1693" t="s">
        <v>71</v>
      </c>
      <c r="R1693" t="s">
        <v>342</v>
      </c>
      <c r="S1693">
        <v>10.4</v>
      </c>
      <c r="T1693" s="3"/>
    </row>
    <row r="1694" spans="1:20" x14ac:dyDescent="0.3">
      <c r="A1694">
        <v>1693</v>
      </c>
      <c r="B1694" t="s">
        <v>4380</v>
      </c>
      <c r="C1694">
        <f t="shared" si="26"/>
        <v>11</v>
      </c>
      <c r="D1694" s="1">
        <v>42808</v>
      </c>
      <c r="E1694" s="1">
        <v>42813</v>
      </c>
      <c r="F1694" t="s">
        <v>46</v>
      </c>
      <c r="G1694" t="s">
        <v>4381</v>
      </c>
      <c r="H1694" t="s">
        <v>4382</v>
      </c>
      <c r="I1694" t="s">
        <v>22</v>
      </c>
      <c r="J1694" t="s">
        <v>23</v>
      </c>
      <c r="K1694" t="s">
        <v>493</v>
      </c>
      <c r="L1694" t="s">
        <v>494</v>
      </c>
      <c r="M1694">
        <v>43229</v>
      </c>
      <c r="N1694" t="s">
        <v>144</v>
      </c>
      <c r="O1694" t="s">
        <v>1911</v>
      </c>
      <c r="P1694" t="s">
        <v>28</v>
      </c>
      <c r="Q1694" t="s">
        <v>61</v>
      </c>
      <c r="R1694" t="s">
        <v>1912</v>
      </c>
      <c r="S1694">
        <v>21.88</v>
      </c>
      <c r="T1694" s="3"/>
    </row>
    <row r="1695" spans="1:20" x14ac:dyDescent="0.3">
      <c r="A1695">
        <v>1694</v>
      </c>
      <c r="B1695" t="s">
        <v>4383</v>
      </c>
      <c r="C1695">
        <f t="shared" si="26"/>
        <v>26</v>
      </c>
      <c r="D1695" s="1">
        <v>42912</v>
      </c>
      <c r="E1695" s="1">
        <v>42915</v>
      </c>
      <c r="F1695" t="s">
        <v>19</v>
      </c>
      <c r="G1695" t="s">
        <v>3681</v>
      </c>
      <c r="H1695" t="s">
        <v>3682</v>
      </c>
      <c r="I1695" t="s">
        <v>98</v>
      </c>
      <c r="J1695" t="s">
        <v>23</v>
      </c>
      <c r="K1695" t="s">
        <v>4351</v>
      </c>
      <c r="L1695" t="s">
        <v>100</v>
      </c>
      <c r="M1695">
        <v>75023</v>
      </c>
      <c r="N1695" t="s">
        <v>101</v>
      </c>
      <c r="O1695" t="s">
        <v>4384</v>
      </c>
      <c r="P1695" t="s">
        <v>67</v>
      </c>
      <c r="Q1695" t="s">
        <v>157</v>
      </c>
      <c r="R1695" t="s">
        <v>4385</v>
      </c>
      <c r="S1695">
        <v>13.616</v>
      </c>
      <c r="T1695" s="3"/>
    </row>
    <row r="1696" spans="1:20" x14ac:dyDescent="0.3">
      <c r="A1696">
        <v>1695</v>
      </c>
      <c r="B1696" t="s">
        <v>4386</v>
      </c>
      <c r="C1696">
        <f t="shared" si="26"/>
        <v>40</v>
      </c>
      <c r="D1696" s="1">
        <v>42638</v>
      </c>
      <c r="E1696" s="1">
        <v>42641</v>
      </c>
      <c r="F1696" t="s">
        <v>19</v>
      </c>
      <c r="G1696" t="s">
        <v>2364</v>
      </c>
      <c r="H1696" t="s">
        <v>2365</v>
      </c>
      <c r="I1696" t="s">
        <v>98</v>
      </c>
      <c r="J1696" t="s">
        <v>23</v>
      </c>
      <c r="K1696" t="s">
        <v>4387</v>
      </c>
      <c r="L1696" t="s">
        <v>786</v>
      </c>
      <c r="M1696">
        <v>7002</v>
      </c>
      <c r="N1696" t="s">
        <v>144</v>
      </c>
      <c r="O1696" t="s">
        <v>4388</v>
      </c>
      <c r="P1696" t="s">
        <v>67</v>
      </c>
      <c r="Q1696" t="s">
        <v>157</v>
      </c>
      <c r="R1696" t="s">
        <v>4389</v>
      </c>
      <c r="S1696">
        <v>63.96</v>
      </c>
      <c r="T1696" s="3"/>
    </row>
    <row r="1697" spans="1:20" x14ac:dyDescent="0.3">
      <c r="A1697">
        <v>1696</v>
      </c>
      <c r="B1697" t="s">
        <v>4386</v>
      </c>
      <c r="C1697">
        <f t="shared" si="26"/>
        <v>40</v>
      </c>
      <c r="D1697" s="1">
        <v>42638</v>
      </c>
      <c r="E1697" s="1">
        <v>42641</v>
      </c>
      <c r="F1697" t="s">
        <v>19</v>
      </c>
      <c r="G1697" t="s">
        <v>2364</v>
      </c>
      <c r="H1697" t="s">
        <v>2365</v>
      </c>
      <c r="I1697" t="s">
        <v>98</v>
      </c>
      <c r="J1697" t="s">
        <v>23</v>
      </c>
      <c r="K1697" t="s">
        <v>4387</v>
      </c>
      <c r="L1697" t="s">
        <v>786</v>
      </c>
      <c r="M1697">
        <v>7002</v>
      </c>
      <c r="N1697" t="s">
        <v>144</v>
      </c>
      <c r="O1697" t="s">
        <v>1222</v>
      </c>
      <c r="P1697" t="s">
        <v>42</v>
      </c>
      <c r="Q1697" t="s">
        <v>71</v>
      </c>
      <c r="R1697" t="s">
        <v>1223</v>
      </c>
      <c r="S1697">
        <v>14.46</v>
      </c>
      <c r="T1697" s="3"/>
    </row>
    <row r="1698" spans="1:20" x14ac:dyDescent="0.3">
      <c r="A1698">
        <v>1697</v>
      </c>
      <c r="B1698" t="s">
        <v>4386</v>
      </c>
      <c r="C1698">
        <f t="shared" si="26"/>
        <v>40</v>
      </c>
      <c r="D1698" s="1">
        <v>42638</v>
      </c>
      <c r="E1698" s="1">
        <v>42641</v>
      </c>
      <c r="F1698" t="s">
        <v>19</v>
      </c>
      <c r="G1698" t="s">
        <v>2364</v>
      </c>
      <c r="H1698" t="s">
        <v>2365</v>
      </c>
      <c r="I1698" t="s">
        <v>98</v>
      </c>
      <c r="J1698" t="s">
        <v>23</v>
      </c>
      <c r="K1698" t="s">
        <v>4387</v>
      </c>
      <c r="L1698" t="s">
        <v>786</v>
      </c>
      <c r="M1698">
        <v>7002</v>
      </c>
      <c r="N1698" t="s">
        <v>144</v>
      </c>
      <c r="O1698" t="s">
        <v>309</v>
      </c>
      <c r="P1698" t="s">
        <v>67</v>
      </c>
      <c r="Q1698" t="s">
        <v>68</v>
      </c>
      <c r="R1698" t="s">
        <v>310</v>
      </c>
      <c r="S1698">
        <v>104.98</v>
      </c>
      <c r="T1698" s="3"/>
    </row>
    <row r="1699" spans="1:20" x14ac:dyDescent="0.3">
      <c r="A1699">
        <v>1698</v>
      </c>
      <c r="B1699" t="s">
        <v>4390</v>
      </c>
      <c r="C1699">
        <f t="shared" si="26"/>
        <v>53</v>
      </c>
      <c r="D1699" s="1">
        <v>42731</v>
      </c>
      <c r="E1699" s="1">
        <v>42735</v>
      </c>
      <c r="F1699" t="s">
        <v>46</v>
      </c>
      <c r="G1699" t="s">
        <v>1308</v>
      </c>
      <c r="H1699" t="s">
        <v>1309</v>
      </c>
      <c r="I1699" t="s">
        <v>22</v>
      </c>
      <c r="J1699" t="s">
        <v>23</v>
      </c>
      <c r="K1699" t="s">
        <v>38</v>
      </c>
      <c r="L1699" t="s">
        <v>39</v>
      </c>
      <c r="M1699">
        <v>90008</v>
      </c>
      <c r="N1699" t="s">
        <v>40</v>
      </c>
      <c r="O1699" t="s">
        <v>2539</v>
      </c>
      <c r="P1699" t="s">
        <v>42</v>
      </c>
      <c r="Q1699" t="s">
        <v>74</v>
      </c>
      <c r="R1699" t="s">
        <v>2540</v>
      </c>
      <c r="S1699">
        <v>106.96</v>
      </c>
      <c r="T1699" s="3"/>
    </row>
    <row r="1700" spans="1:20" x14ac:dyDescent="0.3">
      <c r="A1700">
        <v>1699</v>
      </c>
      <c r="B1700" t="s">
        <v>4390</v>
      </c>
      <c r="C1700">
        <f t="shared" si="26"/>
        <v>53</v>
      </c>
      <c r="D1700" s="1">
        <v>42731</v>
      </c>
      <c r="E1700" s="1">
        <v>42735</v>
      </c>
      <c r="F1700" t="s">
        <v>46</v>
      </c>
      <c r="G1700" t="s">
        <v>1308</v>
      </c>
      <c r="H1700" t="s">
        <v>1309</v>
      </c>
      <c r="I1700" t="s">
        <v>22</v>
      </c>
      <c r="J1700" t="s">
        <v>23</v>
      </c>
      <c r="K1700" t="s">
        <v>38</v>
      </c>
      <c r="L1700" t="s">
        <v>39</v>
      </c>
      <c r="M1700">
        <v>90008</v>
      </c>
      <c r="N1700" t="s">
        <v>40</v>
      </c>
      <c r="O1700" t="s">
        <v>4391</v>
      </c>
      <c r="P1700" t="s">
        <v>42</v>
      </c>
      <c r="Q1700" t="s">
        <v>43</v>
      </c>
      <c r="R1700" t="s">
        <v>4392</v>
      </c>
      <c r="S1700">
        <v>21.56</v>
      </c>
      <c r="T1700" s="3"/>
    </row>
    <row r="1701" spans="1:20" x14ac:dyDescent="0.3">
      <c r="A1701">
        <v>1700</v>
      </c>
      <c r="B1701" t="s">
        <v>4393</v>
      </c>
      <c r="C1701">
        <f t="shared" si="26"/>
        <v>23</v>
      </c>
      <c r="D1701" s="1">
        <v>42158</v>
      </c>
      <c r="E1701" s="1">
        <v>42162</v>
      </c>
      <c r="F1701" t="s">
        <v>19</v>
      </c>
      <c r="G1701" t="s">
        <v>515</v>
      </c>
      <c r="H1701" t="s">
        <v>516</v>
      </c>
      <c r="I1701" t="s">
        <v>22</v>
      </c>
      <c r="J1701" t="s">
        <v>23</v>
      </c>
      <c r="K1701" t="s">
        <v>91</v>
      </c>
      <c r="L1701" t="s">
        <v>92</v>
      </c>
      <c r="M1701">
        <v>98115</v>
      </c>
      <c r="N1701" t="s">
        <v>40</v>
      </c>
      <c r="O1701" t="s">
        <v>3277</v>
      </c>
      <c r="P1701" t="s">
        <v>28</v>
      </c>
      <c r="Q1701" t="s">
        <v>52</v>
      </c>
      <c r="R1701" t="s">
        <v>3278</v>
      </c>
      <c r="S1701">
        <v>515.88</v>
      </c>
      <c r="T1701" s="3"/>
    </row>
    <row r="1702" spans="1:20" x14ac:dyDescent="0.3">
      <c r="A1702">
        <v>1701</v>
      </c>
      <c r="B1702" t="s">
        <v>4394</v>
      </c>
      <c r="C1702">
        <f t="shared" si="26"/>
        <v>29</v>
      </c>
      <c r="D1702" s="1">
        <v>42564</v>
      </c>
      <c r="E1702" s="1">
        <v>42566</v>
      </c>
      <c r="F1702" t="s">
        <v>19</v>
      </c>
      <c r="G1702" t="s">
        <v>3736</v>
      </c>
      <c r="H1702" t="s">
        <v>3737</v>
      </c>
      <c r="I1702" t="s">
        <v>22</v>
      </c>
      <c r="J1702" t="s">
        <v>23</v>
      </c>
      <c r="K1702" t="s">
        <v>262</v>
      </c>
      <c r="L1702" t="s">
        <v>263</v>
      </c>
      <c r="M1702">
        <v>10035</v>
      </c>
      <c r="N1702" t="s">
        <v>144</v>
      </c>
      <c r="O1702" t="s">
        <v>3050</v>
      </c>
      <c r="P1702" t="s">
        <v>42</v>
      </c>
      <c r="Q1702" t="s">
        <v>71</v>
      </c>
      <c r="R1702" t="s">
        <v>3051</v>
      </c>
      <c r="S1702">
        <v>11.808</v>
      </c>
      <c r="T1702" s="3"/>
    </row>
    <row r="1703" spans="1:20" x14ac:dyDescent="0.3">
      <c r="A1703">
        <v>1702</v>
      </c>
      <c r="B1703" t="s">
        <v>4394</v>
      </c>
      <c r="C1703">
        <f t="shared" si="26"/>
        <v>29</v>
      </c>
      <c r="D1703" s="1">
        <v>42564</v>
      </c>
      <c r="E1703" s="1">
        <v>42566</v>
      </c>
      <c r="F1703" t="s">
        <v>19</v>
      </c>
      <c r="G1703" t="s">
        <v>3736</v>
      </c>
      <c r="H1703" t="s">
        <v>3737</v>
      </c>
      <c r="I1703" t="s">
        <v>22</v>
      </c>
      <c r="J1703" t="s">
        <v>23</v>
      </c>
      <c r="K1703" t="s">
        <v>262</v>
      </c>
      <c r="L1703" t="s">
        <v>263</v>
      </c>
      <c r="M1703">
        <v>10035</v>
      </c>
      <c r="N1703" t="s">
        <v>144</v>
      </c>
      <c r="O1703" t="s">
        <v>1808</v>
      </c>
      <c r="P1703" t="s">
        <v>28</v>
      </c>
      <c r="Q1703" t="s">
        <v>32</v>
      </c>
      <c r="R1703" t="s">
        <v>1809</v>
      </c>
      <c r="S1703">
        <v>1931.04</v>
      </c>
      <c r="T1703" s="3"/>
    </row>
    <row r="1704" spans="1:20" x14ac:dyDescent="0.3">
      <c r="A1704">
        <v>1703</v>
      </c>
      <c r="B1704" t="s">
        <v>4394</v>
      </c>
      <c r="C1704">
        <f t="shared" si="26"/>
        <v>29</v>
      </c>
      <c r="D1704" s="1">
        <v>42564</v>
      </c>
      <c r="E1704" s="1">
        <v>42566</v>
      </c>
      <c r="F1704" t="s">
        <v>19</v>
      </c>
      <c r="G1704" t="s">
        <v>3736</v>
      </c>
      <c r="H1704" t="s">
        <v>3737</v>
      </c>
      <c r="I1704" t="s">
        <v>22</v>
      </c>
      <c r="J1704" t="s">
        <v>23</v>
      </c>
      <c r="K1704" t="s">
        <v>262</v>
      </c>
      <c r="L1704" t="s">
        <v>263</v>
      </c>
      <c r="M1704">
        <v>10035</v>
      </c>
      <c r="N1704" t="s">
        <v>144</v>
      </c>
      <c r="O1704" t="s">
        <v>3189</v>
      </c>
      <c r="P1704" t="s">
        <v>42</v>
      </c>
      <c r="Q1704" t="s">
        <v>86</v>
      </c>
      <c r="R1704" t="s">
        <v>182</v>
      </c>
      <c r="S1704">
        <v>9.9600000000000009</v>
      </c>
      <c r="T1704" s="3"/>
    </row>
    <row r="1705" spans="1:20" x14ac:dyDescent="0.3">
      <c r="A1705">
        <v>1704</v>
      </c>
      <c r="B1705" t="s">
        <v>4395</v>
      </c>
      <c r="C1705">
        <f t="shared" si="26"/>
        <v>6</v>
      </c>
      <c r="D1705" s="1">
        <v>42037</v>
      </c>
      <c r="E1705" s="1">
        <v>42041</v>
      </c>
      <c r="F1705" t="s">
        <v>46</v>
      </c>
      <c r="G1705" t="s">
        <v>4396</v>
      </c>
      <c r="H1705" t="s">
        <v>4397</v>
      </c>
      <c r="I1705" t="s">
        <v>98</v>
      </c>
      <c r="J1705" t="s">
        <v>23</v>
      </c>
      <c r="K1705" t="s">
        <v>946</v>
      </c>
      <c r="L1705" t="s">
        <v>39</v>
      </c>
      <c r="M1705">
        <v>92037</v>
      </c>
      <c r="N1705" t="s">
        <v>40</v>
      </c>
      <c r="O1705" t="s">
        <v>4398</v>
      </c>
      <c r="P1705" t="s">
        <v>42</v>
      </c>
      <c r="Q1705" t="s">
        <v>265</v>
      </c>
      <c r="R1705" t="s">
        <v>559</v>
      </c>
      <c r="S1705">
        <v>12.35</v>
      </c>
      <c r="T1705" s="3"/>
    </row>
    <row r="1706" spans="1:20" x14ac:dyDescent="0.3">
      <c r="A1706">
        <v>1705</v>
      </c>
      <c r="B1706" t="s">
        <v>4399</v>
      </c>
      <c r="C1706">
        <f t="shared" si="26"/>
        <v>10</v>
      </c>
      <c r="D1706" s="1">
        <v>42802</v>
      </c>
      <c r="E1706" s="1">
        <v>42802</v>
      </c>
      <c r="F1706" t="s">
        <v>1289</v>
      </c>
      <c r="G1706" t="s">
        <v>2569</v>
      </c>
      <c r="H1706" t="s">
        <v>2570</v>
      </c>
      <c r="I1706" t="s">
        <v>22</v>
      </c>
      <c r="J1706" t="s">
        <v>23</v>
      </c>
      <c r="K1706" t="s">
        <v>3947</v>
      </c>
      <c r="L1706" t="s">
        <v>306</v>
      </c>
      <c r="M1706">
        <v>85301</v>
      </c>
      <c r="N1706" t="s">
        <v>40</v>
      </c>
      <c r="O1706" t="s">
        <v>3246</v>
      </c>
      <c r="P1706" t="s">
        <v>42</v>
      </c>
      <c r="Q1706" t="s">
        <v>71</v>
      </c>
      <c r="R1706" t="s">
        <v>3247</v>
      </c>
      <c r="S1706">
        <v>9.702</v>
      </c>
      <c r="T1706" s="3"/>
    </row>
    <row r="1707" spans="1:20" x14ac:dyDescent="0.3">
      <c r="A1707">
        <v>1706</v>
      </c>
      <c r="B1707" t="s">
        <v>4400</v>
      </c>
      <c r="C1707">
        <f t="shared" si="26"/>
        <v>48</v>
      </c>
      <c r="D1707" s="1">
        <v>42696</v>
      </c>
      <c r="E1707" s="1">
        <v>42700</v>
      </c>
      <c r="F1707" t="s">
        <v>46</v>
      </c>
      <c r="G1707" t="s">
        <v>89</v>
      </c>
      <c r="H1707" t="s">
        <v>90</v>
      </c>
      <c r="I1707" t="s">
        <v>22</v>
      </c>
      <c r="J1707" t="s">
        <v>23</v>
      </c>
      <c r="K1707" t="s">
        <v>142</v>
      </c>
      <c r="L1707" t="s">
        <v>143</v>
      </c>
      <c r="M1707">
        <v>19120</v>
      </c>
      <c r="N1707" t="s">
        <v>144</v>
      </c>
      <c r="O1707" t="s">
        <v>2388</v>
      </c>
      <c r="P1707" t="s">
        <v>42</v>
      </c>
      <c r="Q1707" t="s">
        <v>71</v>
      </c>
      <c r="R1707" t="s">
        <v>2389</v>
      </c>
      <c r="S1707">
        <v>11.61</v>
      </c>
      <c r="T1707" s="3"/>
    </row>
    <row r="1708" spans="1:20" x14ac:dyDescent="0.3">
      <c r="A1708">
        <v>1707</v>
      </c>
      <c r="B1708" t="s">
        <v>4401</v>
      </c>
      <c r="C1708">
        <f t="shared" si="26"/>
        <v>44</v>
      </c>
      <c r="D1708" s="1">
        <v>43403</v>
      </c>
      <c r="E1708" s="1">
        <v>43409</v>
      </c>
      <c r="F1708" t="s">
        <v>46</v>
      </c>
      <c r="G1708" t="s">
        <v>4402</v>
      </c>
      <c r="H1708" t="s">
        <v>4403</v>
      </c>
      <c r="I1708" t="s">
        <v>22</v>
      </c>
      <c r="J1708" t="s">
        <v>23</v>
      </c>
      <c r="K1708" t="s">
        <v>123</v>
      </c>
      <c r="L1708" t="s">
        <v>39</v>
      </c>
      <c r="M1708">
        <v>94122</v>
      </c>
      <c r="N1708" t="s">
        <v>40</v>
      </c>
      <c r="O1708" t="s">
        <v>4404</v>
      </c>
      <c r="P1708" t="s">
        <v>42</v>
      </c>
      <c r="Q1708" t="s">
        <v>43</v>
      </c>
      <c r="R1708" t="s">
        <v>4405</v>
      </c>
      <c r="S1708">
        <v>43.86</v>
      </c>
      <c r="T1708" s="3"/>
    </row>
    <row r="1709" spans="1:20" x14ac:dyDescent="0.3">
      <c r="A1709">
        <v>1708</v>
      </c>
      <c r="B1709" t="s">
        <v>4401</v>
      </c>
      <c r="C1709">
        <f t="shared" si="26"/>
        <v>44</v>
      </c>
      <c r="D1709" s="1">
        <v>43403</v>
      </c>
      <c r="E1709" s="1">
        <v>43409</v>
      </c>
      <c r="F1709" t="s">
        <v>46</v>
      </c>
      <c r="G1709" t="s">
        <v>4402</v>
      </c>
      <c r="H1709" t="s">
        <v>4403</v>
      </c>
      <c r="I1709" t="s">
        <v>22</v>
      </c>
      <c r="J1709" t="s">
        <v>23</v>
      </c>
      <c r="K1709" t="s">
        <v>123</v>
      </c>
      <c r="L1709" t="s">
        <v>39</v>
      </c>
      <c r="M1709">
        <v>94122</v>
      </c>
      <c r="N1709" t="s">
        <v>40</v>
      </c>
      <c r="O1709" t="s">
        <v>3567</v>
      </c>
      <c r="P1709" t="s">
        <v>67</v>
      </c>
      <c r="Q1709" t="s">
        <v>68</v>
      </c>
      <c r="R1709" t="s">
        <v>3568</v>
      </c>
      <c r="S1709">
        <v>148.47999999999999</v>
      </c>
      <c r="T1709" s="3"/>
    </row>
    <row r="1710" spans="1:20" x14ac:dyDescent="0.3">
      <c r="A1710">
        <v>1709</v>
      </c>
      <c r="B1710" t="s">
        <v>4401</v>
      </c>
      <c r="C1710">
        <f t="shared" si="26"/>
        <v>44</v>
      </c>
      <c r="D1710" s="1">
        <v>43403</v>
      </c>
      <c r="E1710" s="1">
        <v>43409</v>
      </c>
      <c r="F1710" t="s">
        <v>46</v>
      </c>
      <c r="G1710" t="s">
        <v>4402</v>
      </c>
      <c r="H1710" t="s">
        <v>4403</v>
      </c>
      <c r="I1710" t="s">
        <v>22</v>
      </c>
      <c r="J1710" t="s">
        <v>23</v>
      </c>
      <c r="K1710" t="s">
        <v>123</v>
      </c>
      <c r="L1710" t="s">
        <v>39</v>
      </c>
      <c r="M1710">
        <v>94122</v>
      </c>
      <c r="N1710" t="s">
        <v>40</v>
      </c>
      <c r="O1710" t="s">
        <v>4406</v>
      </c>
      <c r="P1710" t="s">
        <v>42</v>
      </c>
      <c r="Q1710" t="s">
        <v>86</v>
      </c>
      <c r="R1710" t="s">
        <v>4407</v>
      </c>
      <c r="S1710">
        <v>7.42</v>
      </c>
      <c r="T1710" s="3"/>
    </row>
    <row r="1711" spans="1:20" x14ac:dyDescent="0.3">
      <c r="A1711">
        <v>1710</v>
      </c>
      <c r="B1711" t="s">
        <v>4401</v>
      </c>
      <c r="C1711">
        <f t="shared" si="26"/>
        <v>44</v>
      </c>
      <c r="D1711" s="1">
        <v>43403</v>
      </c>
      <c r="E1711" s="1">
        <v>43409</v>
      </c>
      <c r="F1711" t="s">
        <v>46</v>
      </c>
      <c r="G1711" t="s">
        <v>4402</v>
      </c>
      <c r="H1711" t="s">
        <v>4403</v>
      </c>
      <c r="I1711" t="s">
        <v>22</v>
      </c>
      <c r="J1711" t="s">
        <v>23</v>
      </c>
      <c r="K1711" t="s">
        <v>123</v>
      </c>
      <c r="L1711" t="s">
        <v>39</v>
      </c>
      <c r="M1711">
        <v>94122</v>
      </c>
      <c r="N1711" t="s">
        <v>40</v>
      </c>
      <c r="O1711" t="s">
        <v>257</v>
      </c>
      <c r="P1711" t="s">
        <v>28</v>
      </c>
      <c r="Q1711" t="s">
        <v>32</v>
      </c>
      <c r="R1711" t="s">
        <v>258</v>
      </c>
      <c r="S1711">
        <v>71.992000000000004</v>
      </c>
      <c r="T1711" s="3"/>
    </row>
    <row r="1712" spans="1:20" x14ac:dyDescent="0.3">
      <c r="A1712">
        <v>1711</v>
      </c>
      <c r="B1712" t="s">
        <v>4401</v>
      </c>
      <c r="C1712">
        <f t="shared" si="26"/>
        <v>44</v>
      </c>
      <c r="D1712" s="1">
        <v>43403</v>
      </c>
      <c r="E1712" s="1">
        <v>43409</v>
      </c>
      <c r="F1712" t="s">
        <v>46</v>
      </c>
      <c r="G1712" t="s">
        <v>4402</v>
      </c>
      <c r="H1712" t="s">
        <v>4403</v>
      </c>
      <c r="I1712" t="s">
        <v>22</v>
      </c>
      <c r="J1712" t="s">
        <v>23</v>
      </c>
      <c r="K1712" t="s">
        <v>123</v>
      </c>
      <c r="L1712" t="s">
        <v>39</v>
      </c>
      <c r="M1712">
        <v>94122</v>
      </c>
      <c r="N1712" t="s">
        <v>40</v>
      </c>
      <c r="O1712" t="s">
        <v>768</v>
      </c>
      <c r="P1712" t="s">
        <v>42</v>
      </c>
      <c r="Q1712" t="s">
        <v>64</v>
      </c>
      <c r="R1712" t="s">
        <v>769</v>
      </c>
      <c r="S1712">
        <v>19.899999999999999</v>
      </c>
      <c r="T1712" s="3"/>
    </row>
    <row r="1713" spans="1:20" x14ac:dyDescent="0.3">
      <c r="A1713">
        <v>1712</v>
      </c>
      <c r="B1713" t="s">
        <v>4401</v>
      </c>
      <c r="C1713">
        <f t="shared" si="26"/>
        <v>44</v>
      </c>
      <c r="D1713" s="1">
        <v>43403</v>
      </c>
      <c r="E1713" s="1">
        <v>43409</v>
      </c>
      <c r="F1713" t="s">
        <v>46</v>
      </c>
      <c r="G1713" t="s">
        <v>4402</v>
      </c>
      <c r="H1713" t="s">
        <v>4403</v>
      </c>
      <c r="I1713" t="s">
        <v>22</v>
      </c>
      <c r="J1713" t="s">
        <v>23</v>
      </c>
      <c r="K1713" t="s">
        <v>123</v>
      </c>
      <c r="L1713" t="s">
        <v>39</v>
      </c>
      <c r="M1713">
        <v>94122</v>
      </c>
      <c r="N1713" t="s">
        <v>40</v>
      </c>
      <c r="O1713" t="s">
        <v>711</v>
      </c>
      <c r="P1713" t="s">
        <v>42</v>
      </c>
      <c r="Q1713" t="s">
        <v>74</v>
      </c>
      <c r="R1713" t="s">
        <v>712</v>
      </c>
      <c r="S1713">
        <v>1702.12</v>
      </c>
      <c r="T1713" s="3"/>
    </row>
    <row r="1714" spans="1:20" x14ac:dyDescent="0.3">
      <c r="A1714">
        <v>1713</v>
      </c>
      <c r="B1714" t="s">
        <v>4408</v>
      </c>
      <c r="C1714">
        <f t="shared" si="26"/>
        <v>5</v>
      </c>
      <c r="D1714" s="1">
        <v>42399</v>
      </c>
      <c r="E1714" s="1">
        <v>42404</v>
      </c>
      <c r="F1714" t="s">
        <v>46</v>
      </c>
      <c r="G1714" t="s">
        <v>1628</v>
      </c>
      <c r="H1714" t="s">
        <v>1629</v>
      </c>
      <c r="I1714" t="s">
        <v>22</v>
      </c>
      <c r="J1714" t="s">
        <v>23</v>
      </c>
      <c r="K1714" t="s">
        <v>180</v>
      </c>
      <c r="L1714" t="s">
        <v>100</v>
      </c>
      <c r="M1714">
        <v>77070</v>
      </c>
      <c r="N1714" t="s">
        <v>101</v>
      </c>
      <c r="O1714" t="s">
        <v>4409</v>
      </c>
      <c r="P1714" t="s">
        <v>42</v>
      </c>
      <c r="Q1714" t="s">
        <v>86</v>
      </c>
      <c r="R1714" t="s">
        <v>4410</v>
      </c>
      <c r="S1714">
        <v>14.304</v>
      </c>
      <c r="T1714" s="3"/>
    </row>
    <row r="1715" spans="1:20" x14ac:dyDescent="0.3">
      <c r="A1715">
        <v>1714</v>
      </c>
      <c r="B1715" t="s">
        <v>4411</v>
      </c>
      <c r="C1715">
        <f t="shared" si="26"/>
        <v>36</v>
      </c>
      <c r="D1715" s="1">
        <v>43351</v>
      </c>
      <c r="E1715" s="1">
        <v>43356</v>
      </c>
      <c r="F1715" t="s">
        <v>19</v>
      </c>
      <c r="G1715" t="s">
        <v>4329</v>
      </c>
      <c r="H1715" t="s">
        <v>4330</v>
      </c>
      <c r="I1715" t="s">
        <v>22</v>
      </c>
      <c r="J1715" t="s">
        <v>23</v>
      </c>
      <c r="K1715" t="s">
        <v>299</v>
      </c>
      <c r="L1715" t="s">
        <v>207</v>
      </c>
      <c r="M1715">
        <v>60610</v>
      </c>
      <c r="N1715" t="s">
        <v>101</v>
      </c>
      <c r="O1715" t="s">
        <v>806</v>
      </c>
      <c r="P1715" t="s">
        <v>28</v>
      </c>
      <c r="Q1715" t="s">
        <v>52</v>
      </c>
      <c r="R1715" t="s">
        <v>807</v>
      </c>
      <c r="S1715">
        <v>765.625</v>
      </c>
      <c r="T1715" s="3"/>
    </row>
    <row r="1716" spans="1:20" x14ac:dyDescent="0.3">
      <c r="A1716">
        <v>1715</v>
      </c>
      <c r="B1716" t="s">
        <v>4412</v>
      </c>
      <c r="C1716">
        <f t="shared" si="26"/>
        <v>41</v>
      </c>
      <c r="D1716" s="1">
        <v>43380</v>
      </c>
      <c r="E1716" s="1">
        <v>43386</v>
      </c>
      <c r="F1716" t="s">
        <v>46</v>
      </c>
      <c r="G1716" t="s">
        <v>2404</v>
      </c>
      <c r="H1716" t="s">
        <v>2405</v>
      </c>
      <c r="I1716" t="s">
        <v>22</v>
      </c>
      <c r="J1716" t="s">
        <v>23</v>
      </c>
      <c r="K1716" t="s">
        <v>123</v>
      </c>
      <c r="L1716" t="s">
        <v>39</v>
      </c>
      <c r="M1716">
        <v>94110</v>
      </c>
      <c r="N1716" t="s">
        <v>40</v>
      </c>
      <c r="O1716" t="s">
        <v>4413</v>
      </c>
      <c r="P1716" t="s">
        <v>28</v>
      </c>
      <c r="Q1716" t="s">
        <v>29</v>
      </c>
      <c r="R1716" t="s">
        <v>4414</v>
      </c>
      <c r="S1716">
        <v>307.666</v>
      </c>
      <c r="T1716" s="3"/>
    </row>
    <row r="1717" spans="1:20" x14ac:dyDescent="0.3">
      <c r="A1717">
        <v>1716</v>
      </c>
      <c r="B1717" t="s">
        <v>4415</v>
      </c>
      <c r="C1717">
        <f t="shared" si="26"/>
        <v>18</v>
      </c>
      <c r="D1717" s="1">
        <v>42855</v>
      </c>
      <c r="E1717" s="1">
        <v>42859</v>
      </c>
      <c r="F1717" t="s">
        <v>46</v>
      </c>
      <c r="G1717" t="s">
        <v>2115</v>
      </c>
      <c r="H1717" t="s">
        <v>2116</v>
      </c>
      <c r="I1717" t="s">
        <v>22</v>
      </c>
      <c r="J1717" t="s">
        <v>23</v>
      </c>
      <c r="K1717" t="s">
        <v>262</v>
      </c>
      <c r="L1717" t="s">
        <v>263</v>
      </c>
      <c r="M1717">
        <v>10011</v>
      </c>
      <c r="N1717" t="s">
        <v>144</v>
      </c>
      <c r="O1717" t="s">
        <v>1222</v>
      </c>
      <c r="P1717" t="s">
        <v>42</v>
      </c>
      <c r="Q1717" t="s">
        <v>71</v>
      </c>
      <c r="R1717" t="s">
        <v>1223</v>
      </c>
      <c r="S1717">
        <v>7.7119999999999997</v>
      </c>
      <c r="T1717" s="3"/>
    </row>
    <row r="1718" spans="1:20" x14ac:dyDescent="0.3">
      <c r="A1718">
        <v>1717</v>
      </c>
      <c r="B1718" t="s">
        <v>4416</v>
      </c>
      <c r="C1718">
        <f t="shared" si="26"/>
        <v>20</v>
      </c>
      <c r="D1718" s="1">
        <v>42874</v>
      </c>
      <c r="E1718" s="1">
        <v>42879</v>
      </c>
      <c r="F1718" t="s">
        <v>46</v>
      </c>
      <c r="G1718" t="s">
        <v>1755</v>
      </c>
      <c r="H1718" t="s">
        <v>1756</v>
      </c>
      <c r="I1718" t="s">
        <v>22</v>
      </c>
      <c r="J1718" t="s">
        <v>23</v>
      </c>
      <c r="K1718" t="s">
        <v>262</v>
      </c>
      <c r="L1718" t="s">
        <v>263</v>
      </c>
      <c r="M1718">
        <v>10011</v>
      </c>
      <c r="N1718" t="s">
        <v>144</v>
      </c>
      <c r="O1718" t="s">
        <v>2075</v>
      </c>
      <c r="P1718" t="s">
        <v>42</v>
      </c>
      <c r="Q1718" t="s">
        <v>74</v>
      </c>
      <c r="R1718" t="s">
        <v>2076</v>
      </c>
      <c r="S1718">
        <v>242.9</v>
      </c>
      <c r="T1718" s="3"/>
    </row>
    <row r="1719" spans="1:20" x14ac:dyDescent="0.3">
      <c r="A1719">
        <v>1718</v>
      </c>
      <c r="B1719" t="s">
        <v>4416</v>
      </c>
      <c r="C1719">
        <f t="shared" si="26"/>
        <v>20</v>
      </c>
      <c r="D1719" s="1">
        <v>42874</v>
      </c>
      <c r="E1719" s="1">
        <v>42879</v>
      </c>
      <c r="F1719" t="s">
        <v>46</v>
      </c>
      <c r="G1719" t="s">
        <v>1755</v>
      </c>
      <c r="H1719" t="s">
        <v>1756</v>
      </c>
      <c r="I1719" t="s">
        <v>22</v>
      </c>
      <c r="J1719" t="s">
        <v>23</v>
      </c>
      <c r="K1719" t="s">
        <v>262</v>
      </c>
      <c r="L1719" t="s">
        <v>263</v>
      </c>
      <c r="M1719">
        <v>10011</v>
      </c>
      <c r="N1719" t="s">
        <v>144</v>
      </c>
      <c r="O1719" t="s">
        <v>336</v>
      </c>
      <c r="P1719" t="s">
        <v>42</v>
      </c>
      <c r="Q1719" t="s">
        <v>55</v>
      </c>
      <c r="R1719" t="s">
        <v>337</v>
      </c>
      <c r="S1719">
        <v>454.9</v>
      </c>
      <c r="T1719" s="3"/>
    </row>
    <row r="1720" spans="1:20" x14ac:dyDescent="0.3">
      <c r="A1720">
        <v>1719</v>
      </c>
      <c r="B1720" t="s">
        <v>4416</v>
      </c>
      <c r="C1720">
        <f t="shared" si="26"/>
        <v>20</v>
      </c>
      <c r="D1720" s="1">
        <v>42874</v>
      </c>
      <c r="E1720" s="1">
        <v>42879</v>
      </c>
      <c r="F1720" t="s">
        <v>46</v>
      </c>
      <c r="G1720" t="s">
        <v>1755</v>
      </c>
      <c r="H1720" t="s">
        <v>1756</v>
      </c>
      <c r="I1720" t="s">
        <v>22</v>
      </c>
      <c r="J1720" t="s">
        <v>23</v>
      </c>
      <c r="K1720" t="s">
        <v>262</v>
      </c>
      <c r="L1720" t="s">
        <v>263</v>
      </c>
      <c r="M1720">
        <v>10011</v>
      </c>
      <c r="N1720" t="s">
        <v>144</v>
      </c>
      <c r="O1720" t="s">
        <v>4417</v>
      </c>
      <c r="P1720" t="s">
        <v>28</v>
      </c>
      <c r="Q1720" t="s">
        <v>61</v>
      </c>
      <c r="R1720" t="s">
        <v>4418</v>
      </c>
      <c r="S1720">
        <v>35.92</v>
      </c>
      <c r="T1720" s="3"/>
    </row>
    <row r="1721" spans="1:20" x14ac:dyDescent="0.3">
      <c r="A1721">
        <v>1720</v>
      </c>
      <c r="B1721" t="s">
        <v>4416</v>
      </c>
      <c r="C1721">
        <f t="shared" si="26"/>
        <v>20</v>
      </c>
      <c r="D1721" s="1">
        <v>42874</v>
      </c>
      <c r="E1721" s="1">
        <v>42879</v>
      </c>
      <c r="F1721" t="s">
        <v>46</v>
      </c>
      <c r="G1721" t="s">
        <v>1755</v>
      </c>
      <c r="H1721" t="s">
        <v>1756</v>
      </c>
      <c r="I1721" t="s">
        <v>22</v>
      </c>
      <c r="J1721" t="s">
        <v>23</v>
      </c>
      <c r="K1721" t="s">
        <v>262</v>
      </c>
      <c r="L1721" t="s">
        <v>263</v>
      </c>
      <c r="M1721">
        <v>10011</v>
      </c>
      <c r="N1721" t="s">
        <v>144</v>
      </c>
      <c r="O1721" t="s">
        <v>2046</v>
      </c>
      <c r="P1721" t="s">
        <v>28</v>
      </c>
      <c r="Q1721" t="s">
        <v>61</v>
      </c>
      <c r="R1721" t="s">
        <v>2047</v>
      </c>
      <c r="S1721">
        <v>39.76</v>
      </c>
      <c r="T1721" s="3"/>
    </row>
    <row r="1722" spans="1:20" x14ac:dyDescent="0.3">
      <c r="A1722">
        <v>1721</v>
      </c>
      <c r="B1722" t="s">
        <v>4416</v>
      </c>
      <c r="C1722">
        <f t="shared" si="26"/>
        <v>20</v>
      </c>
      <c r="D1722" s="1">
        <v>42874</v>
      </c>
      <c r="E1722" s="1">
        <v>42879</v>
      </c>
      <c r="F1722" t="s">
        <v>46</v>
      </c>
      <c r="G1722" t="s">
        <v>1755</v>
      </c>
      <c r="H1722" t="s">
        <v>1756</v>
      </c>
      <c r="I1722" t="s">
        <v>22</v>
      </c>
      <c r="J1722" t="s">
        <v>23</v>
      </c>
      <c r="K1722" t="s">
        <v>262</v>
      </c>
      <c r="L1722" t="s">
        <v>263</v>
      </c>
      <c r="M1722">
        <v>10011</v>
      </c>
      <c r="N1722" t="s">
        <v>144</v>
      </c>
      <c r="O1722" t="s">
        <v>2048</v>
      </c>
      <c r="P1722" t="s">
        <v>42</v>
      </c>
      <c r="Q1722" t="s">
        <v>71</v>
      </c>
      <c r="R1722" t="s">
        <v>2049</v>
      </c>
      <c r="S1722">
        <v>47.744</v>
      </c>
      <c r="T1722" s="3"/>
    </row>
    <row r="1723" spans="1:20" x14ac:dyDescent="0.3">
      <c r="A1723">
        <v>1722</v>
      </c>
      <c r="B1723" t="s">
        <v>4419</v>
      </c>
      <c r="C1723">
        <f t="shared" si="26"/>
        <v>52</v>
      </c>
      <c r="D1723" s="1">
        <v>42724</v>
      </c>
      <c r="E1723" s="1">
        <v>42729</v>
      </c>
      <c r="F1723" t="s">
        <v>46</v>
      </c>
      <c r="G1723" t="s">
        <v>425</v>
      </c>
      <c r="H1723" t="s">
        <v>426</v>
      </c>
      <c r="I1723" t="s">
        <v>22</v>
      </c>
      <c r="J1723" t="s">
        <v>23</v>
      </c>
      <c r="K1723" t="s">
        <v>299</v>
      </c>
      <c r="L1723" t="s">
        <v>207</v>
      </c>
      <c r="M1723">
        <v>60623</v>
      </c>
      <c r="N1723" t="s">
        <v>101</v>
      </c>
      <c r="O1723" t="s">
        <v>3270</v>
      </c>
      <c r="P1723" t="s">
        <v>67</v>
      </c>
      <c r="Q1723" t="s">
        <v>68</v>
      </c>
      <c r="R1723" t="s">
        <v>3271</v>
      </c>
      <c r="S1723">
        <v>159.98400000000001</v>
      </c>
      <c r="T1723" s="3"/>
    </row>
    <row r="1724" spans="1:20" x14ac:dyDescent="0.3">
      <c r="A1724">
        <v>1723</v>
      </c>
      <c r="B1724" t="s">
        <v>4419</v>
      </c>
      <c r="C1724">
        <f t="shared" si="26"/>
        <v>52</v>
      </c>
      <c r="D1724" s="1">
        <v>42724</v>
      </c>
      <c r="E1724" s="1">
        <v>42729</v>
      </c>
      <c r="F1724" t="s">
        <v>46</v>
      </c>
      <c r="G1724" t="s">
        <v>425</v>
      </c>
      <c r="H1724" t="s">
        <v>426</v>
      </c>
      <c r="I1724" t="s">
        <v>22</v>
      </c>
      <c r="J1724" t="s">
        <v>23</v>
      </c>
      <c r="K1724" t="s">
        <v>299</v>
      </c>
      <c r="L1724" t="s">
        <v>207</v>
      </c>
      <c r="M1724">
        <v>60623</v>
      </c>
      <c r="N1724" t="s">
        <v>101</v>
      </c>
      <c r="O1724" t="s">
        <v>4420</v>
      </c>
      <c r="P1724" t="s">
        <v>67</v>
      </c>
      <c r="Q1724" t="s">
        <v>157</v>
      </c>
      <c r="R1724" t="s">
        <v>4421</v>
      </c>
      <c r="S1724">
        <v>255.96799999999999</v>
      </c>
      <c r="T1724" s="3"/>
    </row>
    <row r="1725" spans="1:20" x14ac:dyDescent="0.3">
      <c r="A1725">
        <v>1724</v>
      </c>
      <c r="B1725" t="s">
        <v>4419</v>
      </c>
      <c r="C1725">
        <f t="shared" si="26"/>
        <v>52</v>
      </c>
      <c r="D1725" s="1">
        <v>42724</v>
      </c>
      <c r="E1725" s="1">
        <v>42729</v>
      </c>
      <c r="F1725" t="s">
        <v>46</v>
      </c>
      <c r="G1725" t="s">
        <v>425</v>
      </c>
      <c r="H1725" t="s">
        <v>426</v>
      </c>
      <c r="I1725" t="s">
        <v>22</v>
      </c>
      <c r="J1725" t="s">
        <v>23</v>
      </c>
      <c r="K1725" t="s">
        <v>299</v>
      </c>
      <c r="L1725" t="s">
        <v>207</v>
      </c>
      <c r="M1725">
        <v>60623</v>
      </c>
      <c r="N1725" t="s">
        <v>101</v>
      </c>
      <c r="O1725" t="s">
        <v>4422</v>
      </c>
      <c r="P1725" t="s">
        <v>28</v>
      </c>
      <c r="Q1725" t="s">
        <v>29</v>
      </c>
      <c r="R1725" t="s">
        <v>4423</v>
      </c>
      <c r="S1725">
        <v>359.05799999999999</v>
      </c>
      <c r="T1725" s="3"/>
    </row>
    <row r="1726" spans="1:20" x14ac:dyDescent="0.3">
      <c r="A1726">
        <v>1725</v>
      </c>
      <c r="B1726" t="s">
        <v>4424</v>
      </c>
      <c r="C1726">
        <f t="shared" si="26"/>
        <v>52</v>
      </c>
      <c r="D1726" s="1">
        <v>42723</v>
      </c>
      <c r="E1726" s="1">
        <v>42724</v>
      </c>
      <c r="F1726" t="s">
        <v>184</v>
      </c>
      <c r="G1726" t="s">
        <v>2267</v>
      </c>
      <c r="H1726" t="s">
        <v>2268</v>
      </c>
      <c r="I1726" t="s">
        <v>22</v>
      </c>
      <c r="J1726" t="s">
        <v>23</v>
      </c>
      <c r="K1726" t="s">
        <v>142</v>
      </c>
      <c r="L1726" t="s">
        <v>143</v>
      </c>
      <c r="M1726">
        <v>19143</v>
      </c>
      <c r="N1726" t="s">
        <v>144</v>
      </c>
      <c r="O1726" t="s">
        <v>4425</v>
      </c>
      <c r="P1726" t="s">
        <v>42</v>
      </c>
      <c r="Q1726" t="s">
        <v>74</v>
      </c>
      <c r="R1726" t="s">
        <v>4426</v>
      </c>
      <c r="S1726">
        <v>434.35199999999998</v>
      </c>
      <c r="T1726" s="3"/>
    </row>
    <row r="1727" spans="1:20" x14ac:dyDescent="0.3">
      <c r="A1727">
        <v>1726</v>
      </c>
      <c r="B1727" t="s">
        <v>4424</v>
      </c>
      <c r="C1727">
        <f t="shared" si="26"/>
        <v>52</v>
      </c>
      <c r="D1727" s="1">
        <v>42723</v>
      </c>
      <c r="E1727" s="1">
        <v>42724</v>
      </c>
      <c r="F1727" t="s">
        <v>184</v>
      </c>
      <c r="G1727" t="s">
        <v>2267</v>
      </c>
      <c r="H1727" t="s">
        <v>2268</v>
      </c>
      <c r="I1727" t="s">
        <v>22</v>
      </c>
      <c r="J1727" t="s">
        <v>23</v>
      </c>
      <c r="K1727" t="s">
        <v>142</v>
      </c>
      <c r="L1727" t="s">
        <v>143</v>
      </c>
      <c r="M1727">
        <v>19143</v>
      </c>
      <c r="N1727" t="s">
        <v>144</v>
      </c>
      <c r="O1727" t="s">
        <v>4427</v>
      </c>
      <c r="P1727" t="s">
        <v>42</v>
      </c>
      <c r="Q1727" t="s">
        <v>74</v>
      </c>
      <c r="R1727" t="s">
        <v>4428</v>
      </c>
      <c r="S1727">
        <v>3.552</v>
      </c>
      <c r="T1727" s="3"/>
    </row>
    <row r="1728" spans="1:20" x14ac:dyDescent="0.3">
      <c r="A1728">
        <v>1727</v>
      </c>
      <c r="B1728" t="s">
        <v>4424</v>
      </c>
      <c r="C1728">
        <f t="shared" si="26"/>
        <v>52</v>
      </c>
      <c r="D1728" s="1">
        <v>42723</v>
      </c>
      <c r="E1728" s="1">
        <v>42724</v>
      </c>
      <c r="F1728" t="s">
        <v>184</v>
      </c>
      <c r="G1728" t="s">
        <v>2267</v>
      </c>
      <c r="H1728" t="s">
        <v>2268</v>
      </c>
      <c r="I1728" t="s">
        <v>22</v>
      </c>
      <c r="J1728" t="s">
        <v>23</v>
      </c>
      <c r="K1728" t="s">
        <v>142</v>
      </c>
      <c r="L1728" t="s">
        <v>143</v>
      </c>
      <c r="M1728">
        <v>19143</v>
      </c>
      <c r="N1728" t="s">
        <v>144</v>
      </c>
      <c r="O1728" t="s">
        <v>4429</v>
      </c>
      <c r="P1728" t="s">
        <v>42</v>
      </c>
      <c r="Q1728" t="s">
        <v>74</v>
      </c>
      <c r="R1728" t="s">
        <v>4430</v>
      </c>
      <c r="S1728">
        <v>88.831999999999994</v>
      </c>
      <c r="T1728" s="3"/>
    </row>
    <row r="1729" spans="1:20" x14ac:dyDescent="0.3">
      <c r="A1729">
        <v>1728</v>
      </c>
      <c r="B1729" t="s">
        <v>4431</v>
      </c>
      <c r="C1729">
        <f t="shared" si="26"/>
        <v>18</v>
      </c>
      <c r="D1729" s="1">
        <v>43219</v>
      </c>
      <c r="E1729" s="1">
        <v>43224</v>
      </c>
      <c r="F1729" t="s">
        <v>19</v>
      </c>
      <c r="G1729" t="s">
        <v>4432</v>
      </c>
      <c r="H1729" t="s">
        <v>4433</v>
      </c>
      <c r="I1729" t="s">
        <v>37</v>
      </c>
      <c r="J1729" t="s">
        <v>23</v>
      </c>
      <c r="K1729" t="s">
        <v>864</v>
      </c>
      <c r="L1729" t="s">
        <v>494</v>
      </c>
      <c r="M1729">
        <v>43017</v>
      </c>
      <c r="N1729" t="s">
        <v>144</v>
      </c>
      <c r="O1729" t="s">
        <v>4434</v>
      </c>
      <c r="P1729" t="s">
        <v>28</v>
      </c>
      <c r="Q1729" t="s">
        <v>52</v>
      </c>
      <c r="R1729" t="s">
        <v>4435</v>
      </c>
      <c r="S1729">
        <v>1048.3499999999999</v>
      </c>
      <c r="T1729" s="3"/>
    </row>
    <row r="1730" spans="1:20" x14ac:dyDescent="0.3">
      <c r="A1730">
        <v>1729</v>
      </c>
      <c r="B1730" t="s">
        <v>4436</v>
      </c>
      <c r="C1730">
        <f t="shared" si="26"/>
        <v>6</v>
      </c>
      <c r="D1730" s="1">
        <v>42773</v>
      </c>
      <c r="E1730" s="1">
        <v>42773</v>
      </c>
      <c r="F1730" t="s">
        <v>1289</v>
      </c>
      <c r="G1730" t="s">
        <v>2053</v>
      </c>
      <c r="H1730" t="s">
        <v>2054</v>
      </c>
      <c r="I1730" t="s">
        <v>22</v>
      </c>
      <c r="J1730" t="s">
        <v>23</v>
      </c>
      <c r="K1730" t="s">
        <v>314</v>
      </c>
      <c r="L1730" t="s">
        <v>315</v>
      </c>
      <c r="M1730">
        <v>22153</v>
      </c>
      <c r="N1730" t="s">
        <v>26</v>
      </c>
      <c r="O1730" t="s">
        <v>4263</v>
      </c>
      <c r="P1730" t="s">
        <v>67</v>
      </c>
      <c r="Q1730" t="s">
        <v>157</v>
      </c>
      <c r="R1730" t="s">
        <v>4264</v>
      </c>
      <c r="S1730">
        <v>100</v>
      </c>
      <c r="T1730" s="3"/>
    </row>
    <row r="1731" spans="1:20" x14ac:dyDescent="0.3">
      <c r="A1731">
        <v>1730</v>
      </c>
      <c r="B1731" t="s">
        <v>4436</v>
      </c>
      <c r="C1731">
        <f t="shared" ref="C1731:C1794" si="27">WEEKNUM(D1731,1)</f>
        <v>6</v>
      </c>
      <c r="D1731" s="1">
        <v>42773</v>
      </c>
      <c r="E1731" s="1">
        <v>42773</v>
      </c>
      <c r="F1731" t="s">
        <v>1289</v>
      </c>
      <c r="G1731" t="s">
        <v>2053</v>
      </c>
      <c r="H1731" t="s">
        <v>2054</v>
      </c>
      <c r="I1731" t="s">
        <v>22</v>
      </c>
      <c r="J1731" t="s">
        <v>23</v>
      </c>
      <c r="K1731" t="s">
        <v>314</v>
      </c>
      <c r="L1731" t="s">
        <v>315</v>
      </c>
      <c r="M1731">
        <v>22153</v>
      </c>
      <c r="N1731" t="s">
        <v>26</v>
      </c>
      <c r="O1731" t="s">
        <v>2774</v>
      </c>
      <c r="P1731" t="s">
        <v>42</v>
      </c>
      <c r="Q1731" t="s">
        <v>43</v>
      </c>
      <c r="R1731" t="s">
        <v>2775</v>
      </c>
      <c r="S1731">
        <v>7.83</v>
      </c>
      <c r="T1731" s="3"/>
    </row>
    <row r="1732" spans="1:20" x14ac:dyDescent="0.3">
      <c r="A1732">
        <v>1731</v>
      </c>
      <c r="B1732" t="s">
        <v>4437</v>
      </c>
      <c r="C1732">
        <f t="shared" si="27"/>
        <v>40</v>
      </c>
      <c r="D1732" s="1">
        <v>42275</v>
      </c>
      <c r="E1732" s="1">
        <v>42280</v>
      </c>
      <c r="F1732" t="s">
        <v>46</v>
      </c>
      <c r="G1732" t="s">
        <v>3944</v>
      </c>
      <c r="H1732" t="s">
        <v>3945</v>
      </c>
      <c r="I1732" t="s">
        <v>37</v>
      </c>
      <c r="J1732" t="s">
        <v>23</v>
      </c>
      <c r="K1732" t="s">
        <v>1707</v>
      </c>
      <c r="L1732" t="s">
        <v>84</v>
      </c>
      <c r="M1732">
        <v>28314</v>
      </c>
      <c r="N1732" t="s">
        <v>26</v>
      </c>
      <c r="O1732" t="s">
        <v>4438</v>
      </c>
      <c r="P1732" t="s">
        <v>42</v>
      </c>
      <c r="Q1732" t="s">
        <v>86</v>
      </c>
      <c r="R1732" t="s">
        <v>4439</v>
      </c>
      <c r="S1732">
        <v>96.256</v>
      </c>
      <c r="T1732" s="3"/>
    </row>
    <row r="1733" spans="1:20" x14ac:dyDescent="0.3">
      <c r="A1733">
        <v>1732</v>
      </c>
      <c r="B1733" t="s">
        <v>4437</v>
      </c>
      <c r="C1733">
        <f t="shared" si="27"/>
        <v>40</v>
      </c>
      <c r="D1733" s="1">
        <v>42275</v>
      </c>
      <c r="E1733" s="1">
        <v>42280</v>
      </c>
      <c r="F1733" t="s">
        <v>46</v>
      </c>
      <c r="G1733" t="s">
        <v>3944</v>
      </c>
      <c r="H1733" t="s">
        <v>3945</v>
      </c>
      <c r="I1733" t="s">
        <v>37</v>
      </c>
      <c r="J1733" t="s">
        <v>23</v>
      </c>
      <c r="K1733" t="s">
        <v>1707</v>
      </c>
      <c r="L1733" t="s">
        <v>84</v>
      </c>
      <c r="M1733">
        <v>28314</v>
      </c>
      <c r="N1733" t="s">
        <v>26</v>
      </c>
      <c r="O1733" t="s">
        <v>564</v>
      </c>
      <c r="P1733" t="s">
        <v>42</v>
      </c>
      <c r="Q1733" t="s">
        <v>86</v>
      </c>
      <c r="R1733" t="s">
        <v>565</v>
      </c>
      <c r="S1733">
        <v>10.688000000000001</v>
      </c>
      <c r="T1733" s="3"/>
    </row>
    <row r="1734" spans="1:20" x14ac:dyDescent="0.3">
      <c r="A1734">
        <v>1733</v>
      </c>
      <c r="B1734" t="s">
        <v>4440</v>
      </c>
      <c r="C1734">
        <f t="shared" si="27"/>
        <v>28</v>
      </c>
      <c r="D1734" s="1">
        <v>42926</v>
      </c>
      <c r="E1734" s="1">
        <v>42930</v>
      </c>
      <c r="F1734" t="s">
        <v>46</v>
      </c>
      <c r="G1734" t="s">
        <v>939</v>
      </c>
      <c r="H1734" t="s">
        <v>940</v>
      </c>
      <c r="I1734" t="s">
        <v>22</v>
      </c>
      <c r="J1734" t="s">
        <v>23</v>
      </c>
      <c r="K1734" t="s">
        <v>813</v>
      </c>
      <c r="L1734" t="s">
        <v>100</v>
      </c>
      <c r="M1734">
        <v>75081</v>
      </c>
      <c r="N1734" t="s">
        <v>101</v>
      </c>
      <c r="O1734" t="s">
        <v>1653</v>
      </c>
      <c r="P1734" t="s">
        <v>42</v>
      </c>
      <c r="Q1734" t="s">
        <v>55</v>
      </c>
      <c r="R1734" t="s">
        <v>1654</v>
      </c>
      <c r="S1734">
        <v>338.04</v>
      </c>
      <c r="T1734" s="3"/>
    </row>
    <row r="1735" spans="1:20" x14ac:dyDescent="0.3">
      <c r="A1735">
        <v>1734</v>
      </c>
      <c r="B1735" t="s">
        <v>4440</v>
      </c>
      <c r="C1735">
        <f t="shared" si="27"/>
        <v>28</v>
      </c>
      <c r="D1735" s="1">
        <v>42926</v>
      </c>
      <c r="E1735" s="1">
        <v>42930</v>
      </c>
      <c r="F1735" t="s">
        <v>46</v>
      </c>
      <c r="G1735" t="s">
        <v>939</v>
      </c>
      <c r="H1735" t="s">
        <v>940</v>
      </c>
      <c r="I1735" t="s">
        <v>22</v>
      </c>
      <c r="J1735" t="s">
        <v>23</v>
      </c>
      <c r="K1735" t="s">
        <v>813</v>
      </c>
      <c r="L1735" t="s">
        <v>100</v>
      </c>
      <c r="M1735">
        <v>75081</v>
      </c>
      <c r="N1735" t="s">
        <v>101</v>
      </c>
      <c r="O1735" t="s">
        <v>1121</v>
      </c>
      <c r="P1735" t="s">
        <v>42</v>
      </c>
      <c r="Q1735" t="s">
        <v>64</v>
      </c>
      <c r="R1735" t="s">
        <v>1122</v>
      </c>
      <c r="S1735">
        <v>154.24</v>
      </c>
      <c r="T1735" s="3"/>
    </row>
    <row r="1736" spans="1:20" x14ac:dyDescent="0.3">
      <c r="A1736">
        <v>1735</v>
      </c>
      <c r="B1736" t="s">
        <v>4441</v>
      </c>
      <c r="C1736">
        <f t="shared" si="27"/>
        <v>31</v>
      </c>
      <c r="D1736" s="1">
        <v>43310</v>
      </c>
      <c r="E1736" s="1">
        <v>43313</v>
      </c>
      <c r="F1736" t="s">
        <v>19</v>
      </c>
      <c r="G1736" t="s">
        <v>1408</v>
      </c>
      <c r="H1736" t="s">
        <v>1409</v>
      </c>
      <c r="I1736" t="s">
        <v>22</v>
      </c>
      <c r="J1736" t="s">
        <v>23</v>
      </c>
      <c r="K1736" t="s">
        <v>1522</v>
      </c>
      <c r="L1736" t="s">
        <v>84</v>
      </c>
      <c r="M1736">
        <v>28540</v>
      </c>
      <c r="N1736" t="s">
        <v>26</v>
      </c>
      <c r="O1736" t="s">
        <v>4442</v>
      </c>
      <c r="P1736" t="s">
        <v>42</v>
      </c>
      <c r="Q1736" t="s">
        <v>74</v>
      </c>
      <c r="R1736" t="s">
        <v>4443</v>
      </c>
      <c r="S1736">
        <v>34.847999999999999</v>
      </c>
      <c r="T1736" s="3"/>
    </row>
    <row r="1737" spans="1:20" x14ac:dyDescent="0.3">
      <c r="A1737">
        <v>1736</v>
      </c>
      <c r="B1737" t="s">
        <v>4441</v>
      </c>
      <c r="C1737">
        <f t="shared" si="27"/>
        <v>31</v>
      </c>
      <c r="D1737" s="1">
        <v>43310</v>
      </c>
      <c r="E1737" s="1">
        <v>43313</v>
      </c>
      <c r="F1737" t="s">
        <v>19</v>
      </c>
      <c r="G1737" t="s">
        <v>1408</v>
      </c>
      <c r="H1737" t="s">
        <v>1409</v>
      </c>
      <c r="I1737" t="s">
        <v>22</v>
      </c>
      <c r="J1737" t="s">
        <v>23</v>
      </c>
      <c r="K1737" t="s">
        <v>1522</v>
      </c>
      <c r="L1737" t="s">
        <v>84</v>
      </c>
      <c r="M1737">
        <v>28540</v>
      </c>
      <c r="N1737" t="s">
        <v>26</v>
      </c>
      <c r="O1737" t="s">
        <v>3479</v>
      </c>
      <c r="P1737" t="s">
        <v>67</v>
      </c>
      <c r="Q1737" t="s">
        <v>68</v>
      </c>
      <c r="R1737" t="s">
        <v>3480</v>
      </c>
      <c r="S1737">
        <v>22</v>
      </c>
      <c r="T1737" s="3"/>
    </row>
    <row r="1738" spans="1:20" x14ac:dyDescent="0.3">
      <c r="A1738">
        <v>1737</v>
      </c>
      <c r="B1738" t="s">
        <v>4441</v>
      </c>
      <c r="C1738">
        <f t="shared" si="27"/>
        <v>31</v>
      </c>
      <c r="D1738" s="1">
        <v>43310</v>
      </c>
      <c r="E1738" s="1">
        <v>43313</v>
      </c>
      <c r="F1738" t="s">
        <v>19</v>
      </c>
      <c r="G1738" t="s">
        <v>1408</v>
      </c>
      <c r="H1738" t="s">
        <v>1409</v>
      </c>
      <c r="I1738" t="s">
        <v>22</v>
      </c>
      <c r="J1738" t="s">
        <v>23</v>
      </c>
      <c r="K1738" t="s">
        <v>1522</v>
      </c>
      <c r="L1738" t="s">
        <v>84</v>
      </c>
      <c r="M1738">
        <v>28540</v>
      </c>
      <c r="N1738" t="s">
        <v>26</v>
      </c>
      <c r="O1738" t="s">
        <v>63</v>
      </c>
      <c r="P1738" t="s">
        <v>42</v>
      </c>
      <c r="Q1738" t="s">
        <v>64</v>
      </c>
      <c r="R1738" t="s">
        <v>65</v>
      </c>
      <c r="S1738">
        <v>4.3680000000000003</v>
      </c>
      <c r="T1738" s="3"/>
    </row>
    <row r="1739" spans="1:20" x14ac:dyDescent="0.3">
      <c r="A1739">
        <v>1738</v>
      </c>
      <c r="B1739" t="s">
        <v>4444</v>
      </c>
      <c r="C1739">
        <f t="shared" si="27"/>
        <v>36</v>
      </c>
      <c r="D1739" s="1">
        <v>42616</v>
      </c>
      <c r="E1739" s="1">
        <v>42622</v>
      </c>
      <c r="F1739" t="s">
        <v>46</v>
      </c>
      <c r="G1739" t="s">
        <v>908</v>
      </c>
      <c r="H1739" t="s">
        <v>909</v>
      </c>
      <c r="I1739" t="s">
        <v>37</v>
      </c>
      <c r="J1739" t="s">
        <v>23</v>
      </c>
      <c r="K1739" t="s">
        <v>123</v>
      </c>
      <c r="L1739" t="s">
        <v>39</v>
      </c>
      <c r="M1739">
        <v>94122</v>
      </c>
      <c r="N1739" t="s">
        <v>40</v>
      </c>
      <c r="O1739" t="s">
        <v>1825</v>
      </c>
      <c r="P1739" t="s">
        <v>42</v>
      </c>
      <c r="Q1739" t="s">
        <v>55</v>
      </c>
      <c r="R1739" t="s">
        <v>1826</v>
      </c>
      <c r="S1739">
        <v>31.44</v>
      </c>
      <c r="T1739" s="3"/>
    </row>
    <row r="1740" spans="1:20" x14ac:dyDescent="0.3">
      <c r="A1740">
        <v>1739</v>
      </c>
      <c r="B1740" t="s">
        <v>4444</v>
      </c>
      <c r="C1740">
        <f t="shared" si="27"/>
        <v>36</v>
      </c>
      <c r="D1740" s="1">
        <v>42616</v>
      </c>
      <c r="E1740" s="1">
        <v>42622</v>
      </c>
      <c r="F1740" t="s">
        <v>46</v>
      </c>
      <c r="G1740" t="s">
        <v>908</v>
      </c>
      <c r="H1740" t="s">
        <v>909</v>
      </c>
      <c r="I1740" t="s">
        <v>37</v>
      </c>
      <c r="J1740" t="s">
        <v>23</v>
      </c>
      <c r="K1740" t="s">
        <v>123</v>
      </c>
      <c r="L1740" t="s">
        <v>39</v>
      </c>
      <c r="M1740">
        <v>94122</v>
      </c>
      <c r="N1740" t="s">
        <v>40</v>
      </c>
      <c r="O1740" t="s">
        <v>4161</v>
      </c>
      <c r="P1740" t="s">
        <v>67</v>
      </c>
      <c r="Q1740" t="s">
        <v>157</v>
      </c>
      <c r="R1740" t="s">
        <v>4162</v>
      </c>
      <c r="S1740">
        <v>17.899999999999999</v>
      </c>
      <c r="T1740" s="3"/>
    </row>
    <row r="1741" spans="1:20" x14ac:dyDescent="0.3">
      <c r="A1741">
        <v>1740</v>
      </c>
      <c r="B1741" t="s">
        <v>4444</v>
      </c>
      <c r="C1741">
        <f t="shared" si="27"/>
        <v>36</v>
      </c>
      <c r="D1741" s="1">
        <v>42616</v>
      </c>
      <c r="E1741" s="1">
        <v>42622</v>
      </c>
      <c r="F1741" t="s">
        <v>46</v>
      </c>
      <c r="G1741" t="s">
        <v>908</v>
      </c>
      <c r="H1741" t="s">
        <v>909</v>
      </c>
      <c r="I1741" t="s">
        <v>37</v>
      </c>
      <c r="J1741" t="s">
        <v>23</v>
      </c>
      <c r="K1741" t="s">
        <v>123</v>
      </c>
      <c r="L1741" t="s">
        <v>39</v>
      </c>
      <c r="M1741">
        <v>94122</v>
      </c>
      <c r="N1741" t="s">
        <v>40</v>
      </c>
      <c r="O1741" t="s">
        <v>4445</v>
      </c>
      <c r="P1741" t="s">
        <v>67</v>
      </c>
      <c r="Q1741" t="s">
        <v>157</v>
      </c>
      <c r="R1741" t="s">
        <v>4446</v>
      </c>
      <c r="S1741">
        <v>129.44999999999999</v>
      </c>
      <c r="T1741" s="3"/>
    </row>
    <row r="1742" spans="1:20" x14ac:dyDescent="0.3">
      <c r="A1742">
        <v>1741</v>
      </c>
      <c r="B1742" t="s">
        <v>4447</v>
      </c>
      <c r="C1742">
        <f t="shared" si="27"/>
        <v>33</v>
      </c>
      <c r="D1742" s="1">
        <v>42225</v>
      </c>
      <c r="E1742" s="1">
        <v>42232</v>
      </c>
      <c r="F1742" t="s">
        <v>46</v>
      </c>
      <c r="G1742" t="s">
        <v>4448</v>
      </c>
      <c r="H1742" t="s">
        <v>4449</v>
      </c>
      <c r="I1742" t="s">
        <v>98</v>
      </c>
      <c r="J1742" t="s">
        <v>23</v>
      </c>
      <c r="K1742" t="s">
        <v>946</v>
      </c>
      <c r="L1742" t="s">
        <v>39</v>
      </c>
      <c r="M1742">
        <v>92037</v>
      </c>
      <c r="N1742" t="s">
        <v>40</v>
      </c>
      <c r="O1742" t="s">
        <v>3716</v>
      </c>
      <c r="P1742" t="s">
        <v>42</v>
      </c>
      <c r="Q1742" t="s">
        <v>43</v>
      </c>
      <c r="R1742" t="s">
        <v>3717</v>
      </c>
      <c r="S1742">
        <v>20.88</v>
      </c>
      <c r="T1742" s="3"/>
    </row>
    <row r="1743" spans="1:20" x14ac:dyDescent="0.3">
      <c r="A1743">
        <v>1742</v>
      </c>
      <c r="B1743" t="s">
        <v>4450</v>
      </c>
      <c r="C1743">
        <f t="shared" si="27"/>
        <v>44</v>
      </c>
      <c r="D1743" s="1">
        <v>43403</v>
      </c>
      <c r="E1743" s="1">
        <v>43407</v>
      </c>
      <c r="F1743" t="s">
        <v>46</v>
      </c>
      <c r="G1743" t="s">
        <v>4175</v>
      </c>
      <c r="H1743" t="s">
        <v>4176</v>
      </c>
      <c r="I1743" t="s">
        <v>22</v>
      </c>
      <c r="J1743" t="s">
        <v>23</v>
      </c>
      <c r="K1743" t="s">
        <v>142</v>
      </c>
      <c r="L1743" t="s">
        <v>143</v>
      </c>
      <c r="M1743">
        <v>19140</v>
      </c>
      <c r="N1743" t="s">
        <v>144</v>
      </c>
      <c r="O1743" t="s">
        <v>4451</v>
      </c>
      <c r="P1743" t="s">
        <v>42</v>
      </c>
      <c r="Q1743" t="s">
        <v>86</v>
      </c>
      <c r="R1743" t="s">
        <v>4452</v>
      </c>
      <c r="S1743">
        <v>20.736000000000001</v>
      </c>
      <c r="T1743" s="3"/>
    </row>
    <row r="1744" spans="1:20" x14ac:dyDescent="0.3">
      <c r="A1744">
        <v>1743</v>
      </c>
      <c r="B1744" t="s">
        <v>4450</v>
      </c>
      <c r="C1744">
        <f t="shared" si="27"/>
        <v>44</v>
      </c>
      <c r="D1744" s="1">
        <v>43403</v>
      </c>
      <c r="E1744" s="1">
        <v>43407</v>
      </c>
      <c r="F1744" t="s">
        <v>46</v>
      </c>
      <c r="G1744" t="s">
        <v>4175</v>
      </c>
      <c r="H1744" t="s">
        <v>4176</v>
      </c>
      <c r="I1744" t="s">
        <v>22</v>
      </c>
      <c r="J1744" t="s">
        <v>23</v>
      </c>
      <c r="K1744" t="s">
        <v>142</v>
      </c>
      <c r="L1744" t="s">
        <v>143</v>
      </c>
      <c r="M1744">
        <v>19140</v>
      </c>
      <c r="N1744" t="s">
        <v>144</v>
      </c>
      <c r="O1744" t="s">
        <v>4275</v>
      </c>
      <c r="P1744" t="s">
        <v>28</v>
      </c>
      <c r="Q1744" t="s">
        <v>61</v>
      </c>
      <c r="R1744" t="s">
        <v>4276</v>
      </c>
      <c r="S1744">
        <v>7.1680000000000001</v>
      </c>
      <c r="T1744" s="3"/>
    </row>
    <row r="1745" spans="1:20" x14ac:dyDescent="0.3">
      <c r="A1745">
        <v>1744</v>
      </c>
      <c r="B1745" t="s">
        <v>4450</v>
      </c>
      <c r="C1745">
        <f t="shared" si="27"/>
        <v>44</v>
      </c>
      <c r="D1745" s="1">
        <v>43403</v>
      </c>
      <c r="E1745" s="1">
        <v>43407</v>
      </c>
      <c r="F1745" t="s">
        <v>46</v>
      </c>
      <c r="G1745" t="s">
        <v>4175</v>
      </c>
      <c r="H1745" t="s">
        <v>4176</v>
      </c>
      <c r="I1745" t="s">
        <v>22</v>
      </c>
      <c r="J1745" t="s">
        <v>23</v>
      </c>
      <c r="K1745" t="s">
        <v>142</v>
      </c>
      <c r="L1745" t="s">
        <v>143</v>
      </c>
      <c r="M1745">
        <v>19140</v>
      </c>
      <c r="N1745" t="s">
        <v>144</v>
      </c>
      <c r="O1745" t="s">
        <v>2733</v>
      </c>
      <c r="P1745" t="s">
        <v>42</v>
      </c>
      <c r="Q1745" t="s">
        <v>55</v>
      </c>
      <c r="R1745" t="s">
        <v>2734</v>
      </c>
      <c r="S1745">
        <v>11.167999999999999</v>
      </c>
      <c r="T1745" s="3"/>
    </row>
    <row r="1746" spans="1:20" x14ac:dyDescent="0.3">
      <c r="A1746">
        <v>1745</v>
      </c>
      <c r="B1746" t="s">
        <v>4450</v>
      </c>
      <c r="C1746">
        <f t="shared" si="27"/>
        <v>44</v>
      </c>
      <c r="D1746" s="1">
        <v>43403</v>
      </c>
      <c r="E1746" s="1">
        <v>43407</v>
      </c>
      <c r="F1746" t="s">
        <v>46</v>
      </c>
      <c r="G1746" t="s">
        <v>4175</v>
      </c>
      <c r="H1746" t="s">
        <v>4176</v>
      </c>
      <c r="I1746" t="s">
        <v>22</v>
      </c>
      <c r="J1746" t="s">
        <v>23</v>
      </c>
      <c r="K1746" t="s">
        <v>142</v>
      </c>
      <c r="L1746" t="s">
        <v>143</v>
      </c>
      <c r="M1746">
        <v>19140</v>
      </c>
      <c r="N1746" t="s">
        <v>144</v>
      </c>
      <c r="O1746" t="s">
        <v>2144</v>
      </c>
      <c r="P1746" t="s">
        <v>67</v>
      </c>
      <c r="Q1746" t="s">
        <v>157</v>
      </c>
      <c r="R1746" t="s">
        <v>2145</v>
      </c>
      <c r="S1746">
        <v>442.4</v>
      </c>
      <c r="T1746" s="3"/>
    </row>
    <row r="1747" spans="1:20" x14ac:dyDescent="0.3">
      <c r="A1747">
        <v>1746</v>
      </c>
      <c r="B1747" t="s">
        <v>4453</v>
      </c>
      <c r="C1747">
        <f t="shared" si="27"/>
        <v>23</v>
      </c>
      <c r="D1747" s="1">
        <v>42161</v>
      </c>
      <c r="E1747" s="1">
        <v>42164</v>
      </c>
      <c r="F1747" t="s">
        <v>184</v>
      </c>
      <c r="G1747" t="s">
        <v>2462</v>
      </c>
      <c r="H1747" t="s">
        <v>2463</v>
      </c>
      <c r="I1747" t="s">
        <v>22</v>
      </c>
      <c r="J1747" t="s">
        <v>23</v>
      </c>
      <c r="K1747" t="s">
        <v>385</v>
      </c>
      <c r="L1747" t="s">
        <v>263</v>
      </c>
      <c r="M1747">
        <v>14609</v>
      </c>
      <c r="N1747" t="s">
        <v>144</v>
      </c>
      <c r="O1747" t="s">
        <v>686</v>
      </c>
      <c r="P1747" t="s">
        <v>42</v>
      </c>
      <c r="Q1747" t="s">
        <v>64</v>
      </c>
      <c r="R1747" t="s">
        <v>687</v>
      </c>
      <c r="S1747">
        <v>13.36</v>
      </c>
      <c r="T1747" s="3"/>
    </row>
    <row r="1748" spans="1:20" x14ac:dyDescent="0.3">
      <c r="A1748">
        <v>1747</v>
      </c>
      <c r="B1748" t="s">
        <v>4454</v>
      </c>
      <c r="C1748">
        <f t="shared" si="27"/>
        <v>33</v>
      </c>
      <c r="D1748" s="1">
        <v>42960</v>
      </c>
      <c r="E1748" s="1">
        <v>42964</v>
      </c>
      <c r="F1748" t="s">
        <v>19</v>
      </c>
      <c r="G1748" t="s">
        <v>1661</v>
      </c>
      <c r="H1748" t="s">
        <v>1662</v>
      </c>
      <c r="I1748" t="s">
        <v>22</v>
      </c>
      <c r="J1748" t="s">
        <v>23</v>
      </c>
      <c r="K1748" t="s">
        <v>1522</v>
      </c>
      <c r="L1748" t="s">
        <v>84</v>
      </c>
      <c r="M1748">
        <v>28540</v>
      </c>
      <c r="N1748" t="s">
        <v>26</v>
      </c>
      <c r="O1748" t="s">
        <v>2358</v>
      </c>
      <c r="P1748" t="s">
        <v>42</v>
      </c>
      <c r="Q1748" t="s">
        <v>71</v>
      </c>
      <c r="R1748" t="s">
        <v>2359</v>
      </c>
      <c r="S1748">
        <v>11.231999999999999</v>
      </c>
      <c r="T1748" s="3"/>
    </row>
    <row r="1749" spans="1:20" x14ac:dyDescent="0.3">
      <c r="A1749">
        <v>1748</v>
      </c>
      <c r="B1749" t="s">
        <v>4454</v>
      </c>
      <c r="C1749">
        <f t="shared" si="27"/>
        <v>33</v>
      </c>
      <c r="D1749" s="1">
        <v>42960</v>
      </c>
      <c r="E1749" s="1">
        <v>42964</v>
      </c>
      <c r="F1749" t="s">
        <v>19</v>
      </c>
      <c r="G1749" t="s">
        <v>1661</v>
      </c>
      <c r="H1749" t="s">
        <v>1662</v>
      </c>
      <c r="I1749" t="s">
        <v>22</v>
      </c>
      <c r="J1749" t="s">
        <v>23</v>
      </c>
      <c r="K1749" t="s">
        <v>1522</v>
      </c>
      <c r="L1749" t="s">
        <v>84</v>
      </c>
      <c r="M1749">
        <v>28540</v>
      </c>
      <c r="N1749" t="s">
        <v>26</v>
      </c>
      <c r="O1749" t="s">
        <v>4455</v>
      </c>
      <c r="P1749" t="s">
        <v>42</v>
      </c>
      <c r="Q1749" t="s">
        <v>86</v>
      </c>
      <c r="R1749" t="s">
        <v>182</v>
      </c>
      <c r="S1749">
        <v>10.272</v>
      </c>
      <c r="T1749" s="3"/>
    </row>
    <row r="1750" spans="1:20" x14ac:dyDescent="0.3">
      <c r="A1750">
        <v>1749</v>
      </c>
      <c r="B1750" t="s">
        <v>4456</v>
      </c>
      <c r="C1750">
        <f t="shared" si="27"/>
        <v>17</v>
      </c>
      <c r="D1750" s="1">
        <v>42119</v>
      </c>
      <c r="E1750" s="1">
        <v>42123</v>
      </c>
      <c r="F1750" t="s">
        <v>46</v>
      </c>
      <c r="G1750" t="s">
        <v>4457</v>
      </c>
      <c r="H1750" t="s">
        <v>4458</v>
      </c>
      <c r="I1750" t="s">
        <v>98</v>
      </c>
      <c r="J1750" t="s">
        <v>23</v>
      </c>
      <c r="K1750" t="s">
        <v>180</v>
      </c>
      <c r="L1750" t="s">
        <v>100</v>
      </c>
      <c r="M1750">
        <v>77095</v>
      </c>
      <c r="N1750" t="s">
        <v>101</v>
      </c>
      <c r="O1750" t="s">
        <v>2830</v>
      </c>
      <c r="P1750" t="s">
        <v>42</v>
      </c>
      <c r="Q1750" t="s">
        <v>86</v>
      </c>
      <c r="R1750" t="s">
        <v>2831</v>
      </c>
      <c r="S1750">
        <v>10.368</v>
      </c>
      <c r="T1750" s="3"/>
    </row>
    <row r="1751" spans="1:20" x14ac:dyDescent="0.3">
      <c r="A1751">
        <v>1750</v>
      </c>
      <c r="B1751" t="s">
        <v>4456</v>
      </c>
      <c r="C1751">
        <f t="shared" si="27"/>
        <v>17</v>
      </c>
      <c r="D1751" s="1">
        <v>42119</v>
      </c>
      <c r="E1751" s="1">
        <v>42123</v>
      </c>
      <c r="F1751" t="s">
        <v>46</v>
      </c>
      <c r="G1751" t="s">
        <v>4457</v>
      </c>
      <c r="H1751" t="s">
        <v>4458</v>
      </c>
      <c r="I1751" t="s">
        <v>98</v>
      </c>
      <c r="J1751" t="s">
        <v>23</v>
      </c>
      <c r="K1751" t="s">
        <v>180</v>
      </c>
      <c r="L1751" t="s">
        <v>100</v>
      </c>
      <c r="M1751">
        <v>77095</v>
      </c>
      <c r="N1751" t="s">
        <v>101</v>
      </c>
      <c r="O1751" t="s">
        <v>4067</v>
      </c>
      <c r="P1751" t="s">
        <v>42</v>
      </c>
      <c r="Q1751" t="s">
        <v>64</v>
      </c>
      <c r="R1751" t="s">
        <v>4068</v>
      </c>
      <c r="S1751">
        <v>6.24</v>
      </c>
      <c r="T1751" s="3"/>
    </row>
    <row r="1752" spans="1:20" x14ac:dyDescent="0.3">
      <c r="A1752">
        <v>1751</v>
      </c>
      <c r="B1752" t="s">
        <v>4459</v>
      </c>
      <c r="C1752">
        <f t="shared" si="27"/>
        <v>48</v>
      </c>
      <c r="D1752" s="1">
        <v>42696</v>
      </c>
      <c r="E1752" s="1">
        <v>42701</v>
      </c>
      <c r="F1752" t="s">
        <v>46</v>
      </c>
      <c r="G1752" t="s">
        <v>2068</v>
      </c>
      <c r="H1752" t="s">
        <v>2069</v>
      </c>
      <c r="I1752" t="s">
        <v>98</v>
      </c>
      <c r="J1752" t="s">
        <v>23</v>
      </c>
      <c r="K1752" t="s">
        <v>676</v>
      </c>
      <c r="L1752" t="s">
        <v>100</v>
      </c>
      <c r="M1752">
        <v>78207</v>
      </c>
      <c r="N1752" t="s">
        <v>101</v>
      </c>
      <c r="O1752" t="s">
        <v>4460</v>
      </c>
      <c r="P1752" t="s">
        <v>28</v>
      </c>
      <c r="Q1752" t="s">
        <v>52</v>
      </c>
      <c r="R1752" t="s">
        <v>4461</v>
      </c>
      <c r="S1752">
        <v>206.96199999999999</v>
      </c>
      <c r="T1752" s="3"/>
    </row>
    <row r="1753" spans="1:20" x14ac:dyDescent="0.3">
      <c r="A1753">
        <v>1752</v>
      </c>
      <c r="B1753" t="s">
        <v>4462</v>
      </c>
      <c r="C1753">
        <f t="shared" si="27"/>
        <v>42</v>
      </c>
      <c r="D1753" s="1">
        <v>43387</v>
      </c>
      <c r="E1753" s="1">
        <v>43390</v>
      </c>
      <c r="F1753" t="s">
        <v>184</v>
      </c>
      <c r="G1753" t="s">
        <v>4463</v>
      </c>
      <c r="H1753" t="s">
        <v>4464</v>
      </c>
      <c r="I1753" t="s">
        <v>22</v>
      </c>
      <c r="J1753" t="s">
        <v>23</v>
      </c>
      <c r="K1753" t="s">
        <v>3203</v>
      </c>
      <c r="L1753" t="s">
        <v>39</v>
      </c>
      <c r="M1753">
        <v>94601</v>
      </c>
      <c r="N1753" t="s">
        <v>40</v>
      </c>
      <c r="O1753" t="s">
        <v>1133</v>
      </c>
      <c r="P1753" t="s">
        <v>28</v>
      </c>
      <c r="Q1753" t="s">
        <v>61</v>
      </c>
      <c r="R1753" t="s">
        <v>1134</v>
      </c>
      <c r="S1753">
        <v>9.4600000000000009</v>
      </c>
      <c r="T1753" s="3"/>
    </row>
    <row r="1754" spans="1:20" x14ac:dyDescent="0.3">
      <c r="A1754">
        <v>1753</v>
      </c>
      <c r="B1754" t="s">
        <v>4465</v>
      </c>
      <c r="C1754">
        <f t="shared" si="27"/>
        <v>49</v>
      </c>
      <c r="D1754" s="1">
        <v>43436</v>
      </c>
      <c r="E1754" s="1">
        <v>43439</v>
      </c>
      <c r="F1754" t="s">
        <v>184</v>
      </c>
      <c r="G1754" t="s">
        <v>845</v>
      </c>
      <c r="H1754" t="s">
        <v>846</v>
      </c>
      <c r="I1754" t="s">
        <v>37</v>
      </c>
      <c r="J1754" t="s">
        <v>23</v>
      </c>
      <c r="K1754" t="s">
        <v>123</v>
      </c>
      <c r="L1754" t="s">
        <v>39</v>
      </c>
      <c r="M1754">
        <v>94122</v>
      </c>
      <c r="N1754" t="s">
        <v>40</v>
      </c>
      <c r="O1754" t="s">
        <v>3223</v>
      </c>
      <c r="P1754" t="s">
        <v>42</v>
      </c>
      <c r="Q1754" t="s">
        <v>55</v>
      </c>
      <c r="R1754" t="s">
        <v>3224</v>
      </c>
      <c r="S1754">
        <v>559.62</v>
      </c>
      <c r="T1754" s="3"/>
    </row>
    <row r="1755" spans="1:20" x14ac:dyDescent="0.3">
      <c r="A1755">
        <v>1754</v>
      </c>
      <c r="B1755" t="s">
        <v>4465</v>
      </c>
      <c r="C1755">
        <f t="shared" si="27"/>
        <v>49</v>
      </c>
      <c r="D1755" s="1">
        <v>43436</v>
      </c>
      <c r="E1755" s="1">
        <v>43439</v>
      </c>
      <c r="F1755" t="s">
        <v>184</v>
      </c>
      <c r="G1755" t="s">
        <v>845</v>
      </c>
      <c r="H1755" t="s">
        <v>846</v>
      </c>
      <c r="I1755" t="s">
        <v>37</v>
      </c>
      <c r="J1755" t="s">
        <v>23</v>
      </c>
      <c r="K1755" t="s">
        <v>123</v>
      </c>
      <c r="L1755" t="s">
        <v>39</v>
      </c>
      <c r="M1755">
        <v>94122</v>
      </c>
      <c r="N1755" t="s">
        <v>40</v>
      </c>
      <c r="O1755" t="s">
        <v>4311</v>
      </c>
      <c r="P1755" t="s">
        <v>42</v>
      </c>
      <c r="Q1755" t="s">
        <v>86</v>
      </c>
      <c r="R1755" t="s">
        <v>4312</v>
      </c>
      <c r="S1755">
        <v>109.92</v>
      </c>
      <c r="T1755" s="3"/>
    </row>
    <row r="1756" spans="1:20" x14ac:dyDescent="0.3">
      <c r="A1756">
        <v>1755</v>
      </c>
      <c r="B1756" t="s">
        <v>4465</v>
      </c>
      <c r="C1756">
        <f t="shared" si="27"/>
        <v>49</v>
      </c>
      <c r="D1756" s="1">
        <v>43436</v>
      </c>
      <c r="E1756" s="1">
        <v>43439</v>
      </c>
      <c r="F1756" t="s">
        <v>184</v>
      </c>
      <c r="G1756" t="s">
        <v>845</v>
      </c>
      <c r="H1756" t="s">
        <v>846</v>
      </c>
      <c r="I1756" t="s">
        <v>37</v>
      </c>
      <c r="J1756" t="s">
        <v>23</v>
      </c>
      <c r="K1756" t="s">
        <v>123</v>
      </c>
      <c r="L1756" t="s">
        <v>39</v>
      </c>
      <c r="M1756">
        <v>94122</v>
      </c>
      <c r="N1756" t="s">
        <v>40</v>
      </c>
      <c r="O1756" t="s">
        <v>4466</v>
      </c>
      <c r="P1756" t="s">
        <v>42</v>
      </c>
      <c r="Q1756" t="s">
        <v>86</v>
      </c>
      <c r="R1756" t="s">
        <v>4467</v>
      </c>
      <c r="S1756">
        <v>8.56</v>
      </c>
      <c r="T1756" s="3"/>
    </row>
    <row r="1757" spans="1:20" x14ac:dyDescent="0.3">
      <c r="A1757">
        <v>1756</v>
      </c>
      <c r="B1757" t="s">
        <v>4468</v>
      </c>
      <c r="C1757">
        <f t="shared" si="27"/>
        <v>50</v>
      </c>
      <c r="D1757" s="1">
        <v>42712</v>
      </c>
      <c r="E1757" s="1">
        <v>42715</v>
      </c>
      <c r="F1757" t="s">
        <v>19</v>
      </c>
      <c r="G1757" t="s">
        <v>4181</v>
      </c>
      <c r="H1757" t="s">
        <v>4182</v>
      </c>
      <c r="I1757" t="s">
        <v>98</v>
      </c>
      <c r="J1757" t="s">
        <v>23</v>
      </c>
      <c r="K1757" t="s">
        <v>99</v>
      </c>
      <c r="L1757" t="s">
        <v>100</v>
      </c>
      <c r="M1757">
        <v>76106</v>
      </c>
      <c r="N1757" t="s">
        <v>101</v>
      </c>
      <c r="O1757" t="s">
        <v>3279</v>
      </c>
      <c r="P1757" t="s">
        <v>42</v>
      </c>
      <c r="Q1757" t="s">
        <v>86</v>
      </c>
      <c r="R1757" t="s">
        <v>3280</v>
      </c>
      <c r="S1757">
        <v>360.71199999999999</v>
      </c>
      <c r="T1757" s="3"/>
    </row>
    <row r="1758" spans="1:20" x14ac:dyDescent="0.3">
      <c r="A1758">
        <v>1757</v>
      </c>
      <c r="B1758" t="s">
        <v>4468</v>
      </c>
      <c r="C1758">
        <f t="shared" si="27"/>
        <v>50</v>
      </c>
      <c r="D1758" s="1">
        <v>42712</v>
      </c>
      <c r="E1758" s="1">
        <v>42715</v>
      </c>
      <c r="F1758" t="s">
        <v>19</v>
      </c>
      <c r="G1758" t="s">
        <v>4181</v>
      </c>
      <c r="H1758" t="s">
        <v>4182</v>
      </c>
      <c r="I1758" t="s">
        <v>98</v>
      </c>
      <c r="J1758" t="s">
        <v>23</v>
      </c>
      <c r="K1758" t="s">
        <v>99</v>
      </c>
      <c r="L1758" t="s">
        <v>100</v>
      </c>
      <c r="M1758">
        <v>76106</v>
      </c>
      <c r="N1758" t="s">
        <v>101</v>
      </c>
      <c r="O1758" t="s">
        <v>4469</v>
      </c>
      <c r="P1758" t="s">
        <v>67</v>
      </c>
      <c r="Q1758" t="s">
        <v>68</v>
      </c>
      <c r="R1758" t="s">
        <v>4470</v>
      </c>
      <c r="S1758">
        <v>1718.4</v>
      </c>
      <c r="T1758" s="3"/>
    </row>
    <row r="1759" spans="1:20" x14ac:dyDescent="0.3">
      <c r="A1759">
        <v>1758</v>
      </c>
      <c r="B1759" t="s">
        <v>4471</v>
      </c>
      <c r="C1759">
        <f t="shared" si="27"/>
        <v>29</v>
      </c>
      <c r="D1759" s="1">
        <v>42564</v>
      </c>
      <c r="E1759" s="1">
        <v>42566</v>
      </c>
      <c r="F1759" t="s">
        <v>184</v>
      </c>
      <c r="G1759" t="s">
        <v>2972</v>
      </c>
      <c r="H1759" t="s">
        <v>2973</v>
      </c>
      <c r="I1759" t="s">
        <v>98</v>
      </c>
      <c r="J1759" t="s">
        <v>23</v>
      </c>
      <c r="K1759" t="s">
        <v>180</v>
      </c>
      <c r="L1759" t="s">
        <v>100</v>
      </c>
      <c r="M1759">
        <v>77095</v>
      </c>
      <c r="N1759" t="s">
        <v>101</v>
      </c>
      <c r="O1759" t="s">
        <v>3936</v>
      </c>
      <c r="P1759" t="s">
        <v>42</v>
      </c>
      <c r="Q1759" t="s">
        <v>71</v>
      </c>
      <c r="R1759" t="s">
        <v>3937</v>
      </c>
      <c r="S1759">
        <v>41.567999999999998</v>
      </c>
      <c r="T1759" s="3"/>
    </row>
    <row r="1760" spans="1:20" x14ac:dyDescent="0.3">
      <c r="A1760">
        <v>1759</v>
      </c>
      <c r="B1760" t="s">
        <v>4472</v>
      </c>
      <c r="C1760">
        <f t="shared" si="27"/>
        <v>20</v>
      </c>
      <c r="D1760" s="1">
        <v>42135</v>
      </c>
      <c r="E1760" s="1">
        <v>42141</v>
      </c>
      <c r="F1760" t="s">
        <v>46</v>
      </c>
      <c r="G1760" t="s">
        <v>4473</v>
      </c>
      <c r="H1760" t="s">
        <v>4474</v>
      </c>
      <c r="I1760" t="s">
        <v>22</v>
      </c>
      <c r="J1760" t="s">
        <v>23</v>
      </c>
      <c r="K1760" t="s">
        <v>180</v>
      </c>
      <c r="L1760" t="s">
        <v>100</v>
      </c>
      <c r="M1760">
        <v>77095</v>
      </c>
      <c r="N1760" t="s">
        <v>101</v>
      </c>
      <c r="O1760" t="s">
        <v>3235</v>
      </c>
      <c r="P1760" t="s">
        <v>67</v>
      </c>
      <c r="Q1760" t="s">
        <v>157</v>
      </c>
      <c r="R1760" t="s">
        <v>3236</v>
      </c>
      <c r="S1760">
        <v>46.863999999999997</v>
      </c>
      <c r="T1760" s="3"/>
    </row>
    <row r="1761" spans="1:20" x14ac:dyDescent="0.3">
      <c r="A1761">
        <v>1760</v>
      </c>
      <c r="B1761" t="s">
        <v>4475</v>
      </c>
      <c r="C1761">
        <f t="shared" si="27"/>
        <v>2</v>
      </c>
      <c r="D1761" s="1">
        <v>42009</v>
      </c>
      <c r="E1761" s="1">
        <v>42016</v>
      </c>
      <c r="F1761" t="s">
        <v>46</v>
      </c>
      <c r="G1761" t="s">
        <v>3939</v>
      </c>
      <c r="H1761" t="s">
        <v>3940</v>
      </c>
      <c r="I1761" t="s">
        <v>22</v>
      </c>
      <c r="J1761" t="s">
        <v>23</v>
      </c>
      <c r="K1761" t="s">
        <v>142</v>
      </c>
      <c r="L1761" t="s">
        <v>143</v>
      </c>
      <c r="M1761">
        <v>19143</v>
      </c>
      <c r="N1761" t="s">
        <v>144</v>
      </c>
      <c r="O1761" t="s">
        <v>1423</v>
      </c>
      <c r="P1761" t="s">
        <v>42</v>
      </c>
      <c r="Q1761" t="s">
        <v>64</v>
      </c>
      <c r="R1761" t="s">
        <v>1424</v>
      </c>
      <c r="S1761">
        <v>19.536000000000001</v>
      </c>
      <c r="T1761" s="3"/>
    </row>
    <row r="1762" spans="1:20" x14ac:dyDescent="0.3">
      <c r="A1762">
        <v>1761</v>
      </c>
      <c r="B1762" t="s">
        <v>4476</v>
      </c>
      <c r="C1762">
        <f t="shared" si="27"/>
        <v>37</v>
      </c>
      <c r="D1762" s="1">
        <v>42618</v>
      </c>
      <c r="E1762" s="1">
        <v>42622</v>
      </c>
      <c r="F1762" t="s">
        <v>46</v>
      </c>
      <c r="G1762" t="s">
        <v>1308</v>
      </c>
      <c r="H1762" t="s">
        <v>1309</v>
      </c>
      <c r="I1762" t="s">
        <v>22</v>
      </c>
      <c r="J1762" t="s">
        <v>23</v>
      </c>
      <c r="K1762" t="s">
        <v>946</v>
      </c>
      <c r="L1762" t="s">
        <v>39</v>
      </c>
      <c r="M1762">
        <v>92105</v>
      </c>
      <c r="N1762" t="s">
        <v>40</v>
      </c>
      <c r="O1762" t="s">
        <v>4477</v>
      </c>
      <c r="P1762" t="s">
        <v>28</v>
      </c>
      <c r="Q1762" t="s">
        <v>29</v>
      </c>
      <c r="R1762" t="s">
        <v>4478</v>
      </c>
      <c r="S1762">
        <v>411.33199999999999</v>
      </c>
      <c r="T1762" s="3"/>
    </row>
    <row r="1763" spans="1:20" x14ac:dyDescent="0.3">
      <c r="A1763">
        <v>1762</v>
      </c>
      <c r="B1763" t="s">
        <v>4476</v>
      </c>
      <c r="C1763">
        <f t="shared" si="27"/>
        <v>37</v>
      </c>
      <c r="D1763" s="1">
        <v>42618</v>
      </c>
      <c r="E1763" s="1">
        <v>42622</v>
      </c>
      <c r="F1763" t="s">
        <v>46</v>
      </c>
      <c r="G1763" t="s">
        <v>1308</v>
      </c>
      <c r="H1763" t="s">
        <v>1309</v>
      </c>
      <c r="I1763" t="s">
        <v>22</v>
      </c>
      <c r="J1763" t="s">
        <v>23</v>
      </c>
      <c r="K1763" t="s">
        <v>946</v>
      </c>
      <c r="L1763" t="s">
        <v>39</v>
      </c>
      <c r="M1763">
        <v>92105</v>
      </c>
      <c r="N1763" t="s">
        <v>40</v>
      </c>
      <c r="O1763" t="s">
        <v>4479</v>
      </c>
      <c r="P1763" t="s">
        <v>42</v>
      </c>
      <c r="Q1763" t="s">
        <v>71</v>
      </c>
      <c r="R1763" t="s">
        <v>4480</v>
      </c>
      <c r="S1763">
        <v>28.751999999999999</v>
      </c>
      <c r="T1763" s="3"/>
    </row>
    <row r="1764" spans="1:20" x14ac:dyDescent="0.3">
      <c r="A1764">
        <v>1763</v>
      </c>
      <c r="B1764" t="s">
        <v>4476</v>
      </c>
      <c r="C1764">
        <f t="shared" si="27"/>
        <v>37</v>
      </c>
      <c r="D1764" s="1">
        <v>42618</v>
      </c>
      <c r="E1764" s="1">
        <v>42622</v>
      </c>
      <c r="F1764" t="s">
        <v>46</v>
      </c>
      <c r="G1764" t="s">
        <v>1308</v>
      </c>
      <c r="H1764" t="s">
        <v>1309</v>
      </c>
      <c r="I1764" t="s">
        <v>22</v>
      </c>
      <c r="J1764" t="s">
        <v>23</v>
      </c>
      <c r="K1764" t="s">
        <v>946</v>
      </c>
      <c r="L1764" t="s">
        <v>39</v>
      </c>
      <c r="M1764">
        <v>92105</v>
      </c>
      <c r="N1764" t="s">
        <v>40</v>
      </c>
      <c r="O1764" t="s">
        <v>4481</v>
      </c>
      <c r="P1764" t="s">
        <v>28</v>
      </c>
      <c r="Q1764" t="s">
        <v>29</v>
      </c>
      <c r="R1764" t="s">
        <v>4482</v>
      </c>
      <c r="S1764">
        <v>293.19900000000001</v>
      </c>
      <c r="T1764" s="3"/>
    </row>
    <row r="1765" spans="1:20" x14ac:dyDescent="0.3">
      <c r="A1765">
        <v>1764</v>
      </c>
      <c r="B1765" t="s">
        <v>4483</v>
      </c>
      <c r="C1765">
        <f t="shared" si="27"/>
        <v>31</v>
      </c>
      <c r="D1765" s="1">
        <v>42951</v>
      </c>
      <c r="E1765" s="1">
        <v>42955</v>
      </c>
      <c r="F1765" t="s">
        <v>46</v>
      </c>
      <c r="G1765" t="s">
        <v>4484</v>
      </c>
      <c r="H1765" t="s">
        <v>4485</v>
      </c>
      <c r="I1765" t="s">
        <v>98</v>
      </c>
      <c r="J1765" t="s">
        <v>23</v>
      </c>
      <c r="K1765" t="s">
        <v>4355</v>
      </c>
      <c r="L1765" t="s">
        <v>315</v>
      </c>
      <c r="M1765">
        <v>23434</v>
      </c>
      <c r="N1765" t="s">
        <v>26</v>
      </c>
      <c r="O1765" t="s">
        <v>1405</v>
      </c>
      <c r="P1765" t="s">
        <v>42</v>
      </c>
      <c r="Q1765" t="s">
        <v>575</v>
      </c>
      <c r="R1765" t="s">
        <v>1406</v>
      </c>
      <c r="S1765">
        <v>35.06</v>
      </c>
      <c r="T1765" s="3"/>
    </row>
    <row r="1766" spans="1:20" x14ac:dyDescent="0.3">
      <c r="A1766">
        <v>1765</v>
      </c>
      <c r="B1766" t="s">
        <v>4483</v>
      </c>
      <c r="C1766">
        <f t="shared" si="27"/>
        <v>31</v>
      </c>
      <c r="D1766" s="1">
        <v>42951</v>
      </c>
      <c r="E1766" s="1">
        <v>42955</v>
      </c>
      <c r="F1766" t="s">
        <v>46</v>
      </c>
      <c r="G1766" t="s">
        <v>4484</v>
      </c>
      <c r="H1766" t="s">
        <v>4485</v>
      </c>
      <c r="I1766" t="s">
        <v>98</v>
      </c>
      <c r="J1766" t="s">
        <v>23</v>
      </c>
      <c r="K1766" t="s">
        <v>4355</v>
      </c>
      <c r="L1766" t="s">
        <v>315</v>
      </c>
      <c r="M1766">
        <v>23434</v>
      </c>
      <c r="N1766" t="s">
        <v>26</v>
      </c>
      <c r="O1766" t="s">
        <v>2415</v>
      </c>
      <c r="P1766" t="s">
        <v>42</v>
      </c>
      <c r="Q1766" t="s">
        <v>43</v>
      </c>
      <c r="R1766" t="s">
        <v>2416</v>
      </c>
      <c r="S1766">
        <v>4.13</v>
      </c>
      <c r="T1766" s="3"/>
    </row>
    <row r="1767" spans="1:20" x14ac:dyDescent="0.3">
      <c r="A1767">
        <v>1766</v>
      </c>
      <c r="B1767" t="s">
        <v>4483</v>
      </c>
      <c r="C1767">
        <f t="shared" si="27"/>
        <v>31</v>
      </c>
      <c r="D1767" s="1">
        <v>42951</v>
      </c>
      <c r="E1767" s="1">
        <v>42955</v>
      </c>
      <c r="F1767" t="s">
        <v>46</v>
      </c>
      <c r="G1767" t="s">
        <v>4484</v>
      </c>
      <c r="H1767" t="s">
        <v>4485</v>
      </c>
      <c r="I1767" t="s">
        <v>98</v>
      </c>
      <c r="J1767" t="s">
        <v>23</v>
      </c>
      <c r="K1767" t="s">
        <v>4355</v>
      </c>
      <c r="L1767" t="s">
        <v>315</v>
      </c>
      <c r="M1767">
        <v>23434</v>
      </c>
      <c r="N1767" t="s">
        <v>26</v>
      </c>
      <c r="O1767" t="s">
        <v>4486</v>
      </c>
      <c r="P1767" t="s">
        <v>28</v>
      </c>
      <c r="Q1767" t="s">
        <v>61</v>
      </c>
      <c r="R1767" t="s">
        <v>4487</v>
      </c>
      <c r="S1767">
        <v>109.8</v>
      </c>
      <c r="T1767" s="3"/>
    </row>
    <row r="1768" spans="1:20" x14ac:dyDescent="0.3">
      <c r="A1768">
        <v>1767</v>
      </c>
      <c r="B1768" t="s">
        <v>4483</v>
      </c>
      <c r="C1768">
        <f t="shared" si="27"/>
        <v>31</v>
      </c>
      <c r="D1768" s="1">
        <v>42951</v>
      </c>
      <c r="E1768" s="1">
        <v>42955</v>
      </c>
      <c r="F1768" t="s">
        <v>46</v>
      </c>
      <c r="G1768" t="s">
        <v>4484</v>
      </c>
      <c r="H1768" t="s">
        <v>4485</v>
      </c>
      <c r="I1768" t="s">
        <v>98</v>
      </c>
      <c r="J1768" t="s">
        <v>23</v>
      </c>
      <c r="K1768" t="s">
        <v>4355</v>
      </c>
      <c r="L1768" t="s">
        <v>315</v>
      </c>
      <c r="M1768">
        <v>23434</v>
      </c>
      <c r="N1768" t="s">
        <v>26</v>
      </c>
      <c r="O1768" t="s">
        <v>4488</v>
      </c>
      <c r="P1768" t="s">
        <v>42</v>
      </c>
      <c r="Q1768" t="s">
        <v>43</v>
      </c>
      <c r="R1768" t="s">
        <v>4489</v>
      </c>
      <c r="S1768">
        <v>9.82</v>
      </c>
      <c r="T1768" s="3"/>
    </row>
    <row r="1769" spans="1:20" x14ac:dyDescent="0.3">
      <c r="A1769">
        <v>1768</v>
      </c>
      <c r="B1769" t="s">
        <v>4490</v>
      </c>
      <c r="C1769">
        <f t="shared" si="27"/>
        <v>13</v>
      </c>
      <c r="D1769" s="1">
        <v>42085</v>
      </c>
      <c r="E1769" s="1">
        <v>42089</v>
      </c>
      <c r="F1769" t="s">
        <v>46</v>
      </c>
      <c r="G1769" t="s">
        <v>4491</v>
      </c>
      <c r="H1769" t="s">
        <v>4492</v>
      </c>
      <c r="I1769" t="s">
        <v>22</v>
      </c>
      <c r="J1769" t="s">
        <v>23</v>
      </c>
      <c r="K1769" t="s">
        <v>4493</v>
      </c>
      <c r="L1769" t="s">
        <v>84</v>
      </c>
      <c r="M1769">
        <v>27405</v>
      </c>
      <c r="N1769" t="s">
        <v>26</v>
      </c>
      <c r="O1769" t="s">
        <v>251</v>
      </c>
      <c r="P1769" t="s">
        <v>42</v>
      </c>
      <c r="Q1769" t="s">
        <v>71</v>
      </c>
      <c r="R1769" t="s">
        <v>252</v>
      </c>
      <c r="S1769">
        <v>7.6440000000000001</v>
      </c>
      <c r="T1769" s="3"/>
    </row>
    <row r="1770" spans="1:20" x14ac:dyDescent="0.3">
      <c r="A1770">
        <v>1769</v>
      </c>
      <c r="B1770" t="s">
        <v>4490</v>
      </c>
      <c r="C1770">
        <f t="shared" si="27"/>
        <v>13</v>
      </c>
      <c r="D1770" s="1">
        <v>42085</v>
      </c>
      <c r="E1770" s="1">
        <v>42089</v>
      </c>
      <c r="F1770" t="s">
        <v>46</v>
      </c>
      <c r="G1770" t="s">
        <v>4491</v>
      </c>
      <c r="H1770" t="s">
        <v>4492</v>
      </c>
      <c r="I1770" t="s">
        <v>22</v>
      </c>
      <c r="J1770" t="s">
        <v>23</v>
      </c>
      <c r="K1770" t="s">
        <v>4493</v>
      </c>
      <c r="L1770" t="s">
        <v>84</v>
      </c>
      <c r="M1770">
        <v>27405</v>
      </c>
      <c r="N1770" t="s">
        <v>26</v>
      </c>
      <c r="O1770" t="s">
        <v>614</v>
      </c>
      <c r="P1770" t="s">
        <v>42</v>
      </c>
      <c r="Q1770" t="s">
        <v>71</v>
      </c>
      <c r="R1770" t="s">
        <v>615</v>
      </c>
      <c r="S1770">
        <v>51.465000000000003</v>
      </c>
      <c r="T1770" s="3"/>
    </row>
    <row r="1771" spans="1:20" x14ac:dyDescent="0.3">
      <c r="A1771">
        <v>1770</v>
      </c>
      <c r="B1771" t="s">
        <v>4494</v>
      </c>
      <c r="C1771">
        <f t="shared" si="27"/>
        <v>9</v>
      </c>
      <c r="D1771" s="1">
        <v>43161</v>
      </c>
      <c r="E1771" s="1">
        <v>43167</v>
      </c>
      <c r="F1771" t="s">
        <v>46</v>
      </c>
      <c r="G1771" t="s">
        <v>351</v>
      </c>
      <c r="H1771" t="s">
        <v>352</v>
      </c>
      <c r="I1771" t="s">
        <v>37</v>
      </c>
      <c r="J1771" t="s">
        <v>23</v>
      </c>
      <c r="K1771" t="s">
        <v>813</v>
      </c>
      <c r="L1771" t="s">
        <v>100</v>
      </c>
      <c r="M1771">
        <v>75081</v>
      </c>
      <c r="N1771" t="s">
        <v>101</v>
      </c>
      <c r="O1771" t="s">
        <v>1869</v>
      </c>
      <c r="P1771" t="s">
        <v>42</v>
      </c>
      <c r="Q1771" t="s">
        <v>575</v>
      </c>
      <c r="R1771" t="s">
        <v>1296</v>
      </c>
      <c r="S1771">
        <v>6.976</v>
      </c>
      <c r="T1771" s="3"/>
    </row>
    <row r="1772" spans="1:20" x14ac:dyDescent="0.3">
      <c r="A1772">
        <v>1771</v>
      </c>
      <c r="B1772" t="s">
        <v>4494</v>
      </c>
      <c r="C1772">
        <f t="shared" si="27"/>
        <v>9</v>
      </c>
      <c r="D1772" s="1">
        <v>43161</v>
      </c>
      <c r="E1772" s="1">
        <v>43167</v>
      </c>
      <c r="F1772" t="s">
        <v>46</v>
      </c>
      <c r="G1772" t="s">
        <v>351</v>
      </c>
      <c r="H1772" t="s">
        <v>352</v>
      </c>
      <c r="I1772" t="s">
        <v>37</v>
      </c>
      <c r="J1772" t="s">
        <v>23</v>
      </c>
      <c r="K1772" t="s">
        <v>813</v>
      </c>
      <c r="L1772" t="s">
        <v>100</v>
      </c>
      <c r="M1772">
        <v>75081</v>
      </c>
      <c r="N1772" t="s">
        <v>101</v>
      </c>
      <c r="O1772" t="s">
        <v>228</v>
      </c>
      <c r="P1772" t="s">
        <v>42</v>
      </c>
      <c r="Q1772" t="s">
        <v>71</v>
      </c>
      <c r="R1772" t="s">
        <v>229</v>
      </c>
      <c r="S1772">
        <v>12.222</v>
      </c>
      <c r="T1772" s="3"/>
    </row>
    <row r="1773" spans="1:20" x14ac:dyDescent="0.3">
      <c r="A1773">
        <v>1772</v>
      </c>
      <c r="B1773" t="s">
        <v>4495</v>
      </c>
      <c r="C1773">
        <f t="shared" si="27"/>
        <v>48</v>
      </c>
      <c r="D1773" s="1">
        <v>43066</v>
      </c>
      <c r="E1773" s="1">
        <v>43068</v>
      </c>
      <c r="F1773" t="s">
        <v>19</v>
      </c>
      <c r="G1773" t="s">
        <v>509</v>
      </c>
      <c r="H1773" t="s">
        <v>510</v>
      </c>
      <c r="I1773" t="s">
        <v>37</v>
      </c>
      <c r="J1773" t="s">
        <v>23</v>
      </c>
      <c r="K1773" t="s">
        <v>299</v>
      </c>
      <c r="L1773" t="s">
        <v>207</v>
      </c>
      <c r="M1773">
        <v>60623</v>
      </c>
      <c r="N1773" t="s">
        <v>101</v>
      </c>
      <c r="O1773" t="s">
        <v>3328</v>
      </c>
      <c r="P1773" t="s">
        <v>42</v>
      </c>
      <c r="Q1773" t="s">
        <v>55</v>
      </c>
      <c r="R1773" t="s">
        <v>3329</v>
      </c>
      <c r="S1773">
        <v>97.983999999999995</v>
      </c>
      <c r="T1773" s="3"/>
    </row>
    <row r="1774" spans="1:20" x14ac:dyDescent="0.3">
      <c r="A1774">
        <v>1773</v>
      </c>
      <c r="B1774" t="s">
        <v>4495</v>
      </c>
      <c r="C1774">
        <f t="shared" si="27"/>
        <v>48</v>
      </c>
      <c r="D1774" s="1">
        <v>43066</v>
      </c>
      <c r="E1774" s="1">
        <v>43068</v>
      </c>
      <c r="F1774" t="s">
        <v>19</v>
      </c>
      <c r="G1774" t="s">
        <v>509</v>
      </c>
      <c r="H1774" t="s">
        <v>510</v>
      </c>
      <c r="I1774" t="s">
        <v>37</v>
      </c>
      <c r="J1774" t="s">
        <v>23</v>
      </c>
      <c r="K1774" t="s">
        <v>299</v>
      </c>
      <c r="L1774" t="s">
        <v>207</v>
      </c>
      <c r="M1774">
        <v>60623</v>
      </c>
      <c r="N1774" t="s">
        <v>101</v>
      </c>
      <c r="O1774" t="s">
        <v>842</v>
      </c>
      <c r="P1774" t="s">
        <v>67</v>
      </c>
      <c r="Q1774" t="s">
        <v>157</v>
      </c>
      <c r="R1774" t="s">
        <v>843</v>
      </c>
      <c r="S1774">
        <v>62.4</v>
      </c>
      <c r="T1774" s="3"/>
    </row>
    <row r="1775" spans="1:20" x14ac:dyDescent="0.3">
      <c r="A1775">
        <v>1774</v>
      </c>
      <c r="B1775" t="s">
        <v>4496</v>
      </c>
      <c r="C1775">
        <f t="shared" si="27"/>
        <v>18</v>
      </c>
      <c r="D1775" s="1">
        <v>42122</v>
      </c>
      <c r="E1775" s="1">
        <v>42127</v>
      </c>
      <c r="F1775" t="s">
        <v>46</v>
      </c>
      <c r="G1775" t="s">
        <v>4198</v>
      </c>
      <c r="H1775" t="s">
        <v>4199</v>
      </c>
      <c r="I1775" t="s">
        <v>37</v>
      </c>
      <c r="J1775" t="s">
        <v>23</v>
      </c>
      <c r="K1775" t="s">
        <v>4497</v>
      </c>
      <c r="L1775" t="s">
        <v>2738</v>
      </c>
      <c r="M1775">
        <v>21215</v>
      </c>
      <c r="N1775" t="s">
        <v>144</v>
      </c>
      <c r="O1775" t="s">
        <v>4498</v>
      </c>
      <c r="P1775" t="s">
        <v>42</v>
      </c>
      <c r="Q1775" t="s">
        <v>71</v>
      </c>
      <c r="R1775" t="s">
        <v>4499</v>
      </c>
      <c r="S1775">
        <v>20.86</v>
      </c>
      <c r="T1775" s="3"/>
    </row>
    <row r="1776" spans="1:20" x14ac:dyDescent="0.3">
      <c r="A1776">
        <v>1775</v>
      </c>
      <c r="B1776" t="s">
        <v>4496</v>
      </c>
      <c r="C1776">
        <f t="shared" si="27"/>
        <v>18</v>
      </c>
      <c r="D1776" s="1">
        <v>42122</v>
      </c>
      <c r="E1776" s="1">
        <v>42127</v>
      </c>
      <c r="F1776" t="s">
        <v>46</v>
      </c>
      <c r="G1776" t="s">
        <v>4198</v>
      </c>
      <c r="H1776" t="s">
        <v>4199</v>
      </c>
      <c r="I1776" t="s">
        <v>37</v>
      </c>
      <c r="J1776" t="s">
        <v>23</v>
      </c>
      <c r="K1776" t="s">
        <v>4497</v>
      </c>
      <c r="L1776" t="s">
        <v>2738</v>
      </c>
      <c r="M1776">
        <v>21215</v>
      </c>
      <c r="N1776" t="s">
        <v>144</v>
      </c>
      <c r="O1776" t="s">
        <v>4500</v>
      </c>
      <c r="P1776" t="s">
        <v>42</v>
      </c>
      <c r="Q1776" t="s">
        <v>55</v>
      </c>
      <c r="R1776" t="s">
        <v>4501</v>
      </c>
      <c r="S1776">
        <v>497.61</v>
      </c>
      <c r="T1776" s="3"/>
    </row>
    <row r="1777" spans="1:20" x14ac:dyDescent="0.3">
      <c r="A1777">
        <v>1776</v>
      </c>
      <c r="B1777" t="s">
        <v>4496</v>
      </c>
      <c r="C1777">
        <f t="shared" si="27"/>
        <v>18</v>
      </c>
      <c r="D1777" s="1">
        <v>42122</v>
      </c>
      <c r="E1777" s="1">
        <v>42127</v>
      </c>
      <c r="F1777" t="s">
        <v>46</v>
      </c>
      <c r="G1777" t="s">
        <v>4198</v>
      </c>
      <c r="H1777" t="s">
        <v>4199</v>
      </c>
      <c r="I1777" t="s">
        <v>37</v>
      </c>
      <c r="J1777" t="s">
        <v>23</v>
      </c>
      <c r="K1777" t="s">
        <v>4497</v>
      </c>
      <c r="L1777" t="s">
        <v>2738</v>
      </c>
      <c r="M1777">
        <v>21215</v>
      </c>
      <c r="N1777" t="s">
        <v>144</v>
      </c>
      <c r="O1777" t="s">
        <v>4502</v>
      </c>
      <c r="P1777" t="s">
        <v>42</v>
      </c>
      <c r="Q1777" t="s">
        <v>64</v>
      </c>
      <c r="R1777" t="s">
        <v>4503</v>
      </c>
      <c r="S1777">
        <v>5.34</v>
      </c>
      <c r="T1777" s="3"/>
    </row>
    <row r="1778" spans="1:20" x14ac:dyDescent="0.3">
      <c r="A1778">
        <v>1777</v>
      </c>
      <c r="B1778" t="s">
        <v>4496</v>
      </c>
      <c r="C1778">
        <f t="shared" si="27"/>
        <v>18</v>
      </c>
      <c r="D1778" s="1">
        <v>42122</v>
      </c>
      <c r="E1778" s="1">
        <v>42127</v>
      </c>
      <c r="F1778" t="s">
        <v>46</v>
      </c>
      <c r="G1778" t="s">
        <v>4198</v>
      </c>
      <c r="H1778" t="s">
        <v>4199</v>
      </c>
      <c r="I1778" t="s">
        <v>37</v>
      </c>
      <c r="J1778" t="s">
        <v>23</v>
      </c>
      <c r="K1778" t="s">
        <v>4497</v>
      </c>
      <c r="L1778" t="s">
        <v>2738</v>
      </c>
      <c r="M1778">
        <v>21215</v>
      </c>
      <c r="N1778" t="s">
        <v>144</v>
      </c>
      <c r="O1778" t="s">
        <v>3204</v>
      </c>
      <c r="P1778" t="s">
        <v>42</v>
      </c>
      <c r="Q1778" t="s">
        <v>43</v>
      </c>
      <c r="R1778" t="s">
        <v>3205</v>
      </c>
      <c r="S1778">
        <v>3.15</v>
      </c>
      <c r="T1778" s="3"/>
    </row>
    <row r="1779" spans="1:20" x14ac:dyDescent="0.3">
      <c r="A1779">
        <v>1778</v>
      </c>
      <c r="B1779" t="s">
        <v>4504</v>
      </c>
      <c r="C1779">
        <f t="shared" si="27"/>
        <v>48</v>
      </c>
      <c r="D1779" s="1">
        <v>42698</v>
      </c>
      <c r="E1779" s="1">
        <v>42702</v>
      </c>
      <c r="F1779" t="s">
        <v>46</v>
      </c>
      <c r="G1779" t="s">
        <v>247</v>
      </c>
      <c r="H1779" t="s">
        <v>248</v>
      </c>
      <c r="I1779" t="s">
        <v>22</v>
      </c>
      <c r="J1779" t="s">
        <v>23</v>
      </c>
      <c r="K1779" t="s">
        <v>38</v>
      </c>
      <c r="L1779" t="s">
        <v>39</v>
      </c>
      <c r="M1779">
        <v>90004</v>
      </c>
      <c r="N1779" t="s">
        <v>40</v>
      </c>
      <c r="O1779" t="s">
        <v>4505</v>
      </c>
      <c r="P1779" t="s">
        <v>42</v>
      </c>
      <c r="Q1779" t="s">
        <v>86</v>
      </c>
      <c r="R1779" t="s">
        <v>4506</v>
      </c>
      <c r="S1779">
        <v>368.91</v>
      </c>
      <c r="T1779" s="3"/>
    </row>
    <row r="1780" spans="1:20" x14ac:dyDescent="0.3">
      <c r="A1780">
        <v>1779</v>
      </c>
      <c r="B1780" t="s">
        <v>4504</v>
      </c>
      <c r="C1780">
        <f t="shared" si="27"/>
        <v>48</v>
      </c>
      <c r="D1780" s="1">
        <v>42698</v>
      </c>
      <c r="E1780" s="1">
        <v>42702</v>
      </c>
      <c r="F1780" t="s">
        <v>46</v>
      </c>
      <c r="G1780" t="s">
        <v>247</v>
      </c>
      <c r="H1780" t="s">
        <v>248</v>
      </c>
      <c r="I1780" t="s">
        <v>22</v>
      </c>
      <c r="J1780" t="s">
        <v>23</v>
      </c>
      <c r="K1780" t="s">
        <v>38</v>
      </c>
      <c r="L1780" t="s">
        <v>39</v>
      </c>
      <c r="M1780">
        <v>90004</v>
      </c>
      <c r="N1780" t="s">
        <v>40</v>
      </c>
      <c r="O1780" t="s">
        <v>1651</v>
      </c>
      <c r="P1780" t="s">
        <v>42</v>
      </c>
      <c r="Q1780" t="s">
        <v>64</v>
      </c>
      <c r="R1780" t="s">
        <v>1652</v>
      </c>
      <c r="S1780">
        <v>14.7</v>
      </c>
      <c r="T1780" s="3"/>
    </row>
    <row r="1781" spans="1:20" x14ac:dyDescent="0.3">
      <c r="A1781">
        <v>1780</v>
      </c>
      <c r="B1781" t="s">
        <v>4507</v>
      </c>
      <c r="C1781">
        <f t="shared" si="27"/>
        <v>45</v>
      </c>
      <c r="D1781" s="1">
        <v>43050</v>
      </c>
      <c r="E1781" s="1">
        <v>43055</v>
      </c>
      <c r="F1781" t="s">
        <v>46</v>
      </c>
      <c r="G1781" t="s">
        <v>3555</v>
      </c>
      <c r="H1781" t="s">
        <v>3556</v>
      </c>
      <c r="I1781" t="s">
        <v>22</v>
      </c>
      <c r="J1781" t="s">
        <v>23</v>
      </c>
      <c r="K1781" t="s">
        <v>262</v>
      </c>
      <c r="L1781" t="s">
        <v>263</v>
      </c>
      <c r="M1781">
        <v>10011</v>
      </c>
      <c r="N1781" t="s">
        <v>144</v>
      </c>
      <c r="O1781" t="s">
        <v>3174</v>
      </c>
      <c r="P1781" t="s">
        <v>67</v>
      </c>
      <c r="Q1781" t="s">
        <v>157</v>
      </c>
      <c r="R1781" t="s">
        <v>3175</v>
      </c>
      <c r="S1781">
        <v>59.97</v>
      </c>
      <c r="T1781" s="3"/>
    </row>
    <row r="1782" spans="1:20" x14ac:dyDescent="0.3">
      <c r="A1782">
        <v>1781</v>
      </c>
      <c r="B1782" t="s">
        <v>4507</v>
      </c>
      <c r="C1782">
        <f t="shared" si="27"/>
        <v>45</v>
      </c>
      <c r="D1782" s="1">
        <v>43050</v>
      </c>
      <c r="E1782" s="1">
        <v>43055</v>
      </c>
      <c r="F1782" t="s">
        <v>46</v>
      </c>
      <c r="G1782" t="s">
        <v>3555</v>
      </c>
      <c r="H1782" t="s">
        <v>3556</v>
      </c>
      <c r="I1782" t="s">
        <v>22</v>
      </c>
      <c r="J1782" t="s">
        <v>23</v>
      </c>
      <c r="K1782" t="s">
        <v>262</v>
      </c>
      <c r="L1782" t="s">
        <v>263</v>
      </c>
      <c r="M1782">
        <v>10011</v>
      </c>
      <c r="N1782" t="s">
        <v>144</v>
      </c>
      <c r="O1782" t="s">
        <v>932</v>
      </c>
      <c r="P1782" t="s">
        <v>42</v>
      </c>
      <c r="Q1782" t="s">
        <v>55</v>
      </c>
      <c r="R1782" t="s">
        <v>933</v>
      </c>
      <c r="S1782">
        <v>83.36</v>
      </c>
      <c r="T1782" s="3"/>
    </row>
    <row r="1783" spans="1:20" x14ac:dyDescent="0.3">
      <c r="A1783">
        <v>1782</v>
      </c>
      <c r="B1783" t="s">
        <v>4508</v>
      </c>
      <c r="C1783">
        <f t="shared" si="27"/>
        <v>28</v>
      </c>
      <c r="D1783" s="1">
        <v>42560</v>
      </c>
      <c r="E1783" s="1">
        <v>42564</v>
      </c>
      <c r="F1783" t="s">
        <v>46</v>
      </c>
      <c r="G1783" t="s">
        <v>994</v>
      </c>
      <c r="H1783" t="s">
        <v>995</v>
      </c>
      <c r="I1783" t="s">
        <v>37</v>
      </c>
      <c r="J1783" t="s">
        <v>23</v>
      </c>
      <c r="K1783" t="s">
        <v>609</v>
      </c>
      <c r="L1783" t="s">
        <v>1244</v>
      </c>
      <c r="M1783">
        <v>2038</v>
      </c>
      <c r="N1783" t="s">
        <v>144</v>
      </c>
      <c r="O1783" t="s">
        <v>4509</v>
      </c>
      <c r="P1783" t="s">
        <v>42</v>
      </c>
      <c r="Q1783" t="s">
        <v>86</v>
      </c>
      <c r="R1783" t="s">
        <v>4510</v>
      </c>
      <c r="S1783">
        <v>6.58</v>
      </c>
      <c r="T1783" s="3"/>
    </row>
    <row r="1784" spans="1:20" x14ac:dyDescent="0.3">
      <c r="A1784">
        <v>1783</v>
      </c>
      <c r="B1784" t="s">
        <v>4508</v>
      </c>
      <c r="C1784">
        <f t="shared" si="27"/>
        <v>28</v>
      </c>
      <c r="D1784" s="1">
        <v>42560</v>
      </c>
      <c r="E1784" s="1">
        <v>42564</v>
      </c>
      <c r="F1784" t="s">
        <v>46</v>
      </c>
      <c r="G1784" t="s">
        <v>994</v>
      </c>
      <c r="H1784" t="s">
        <v>995</v>
      </c>
      <c r="I1784" t="s">
        <v>37</v>
      </c>
      <c r="J1784" t="s">
        <v>23</v>
      </c>
      <c r="K1784" t="s">
        <v>609</v>
      </c>
      <c r="L1784" t="s">
        <v>1244</v>
      </c>
      <c r="M1784">
        <v>2038</v>
      </c>
      <c r="N1784" t="s">
        <v>144</v>
      </c>
      <c r="O1784" t="s">
        <v>3131</v>
      </c>
      <c r="P1784" t="s">
        <v>42</v>
      </c>
      <c r="Q1784" t="s">
        <v>71</v>
      </c>
      <c r="R1784" t="s">
        <v>3132</v>
      </c>
      <c r="S1784">
        <v>122.94</v>
      </c>
      <c r="T1784" s="3"/>
    </row>
    <row r="1785" spans="1:20" x14ac:dyDescent="0.3">
      <c r="A1785">
        <v>1784</v>
      </c>
      <c r="B1785" t="s">
        <v>4511</v>
      </c>
      <c r="C1785">
        <f t="shared" si="27"/>
        <v>38</v>
      </c>
      <c r="D1785" s="1">
        <v>43365</v>
      </c>
      <c r="E1785" s="1">
        <v>43369</v>
      </c>
      <c r="F1785" t="s">
        <v>46</v>
      </c>
      <c r="G1785" t="s">
        <v>4512</v>
      </c>
      <c r="H1785" t="s">
        <v>4513</v>
      </c>
      <c r="I1785" t="s">
        <v>37</v>
      </c>
      <c r="J1785" t="s">
        <v>23</v>
      </c>
      <c r="K1785" t="s">
        <v>2550</v>
      </c>
      <c r="L1785" t="s">
        <v>110</v>
      </c>
      <c r="M1785">
        <v>53209</v>
      </c>
      <c r="N1785" t="s">
        <v>101</v>
      </c>
      <c r="O1785" t="s">
        <v>4311</v>
      </c>
      <c r="P1785" t="s">
        <v>42</v>
      </c>
      <c r="Q1785" t="s">
        <v>86</v>
      </c>
      <c r="R1785" t="s">
        <v>4312</v>
      </c>
      <c r="S1785">
        <v>219.84</v>
      </c>
      <c r="T1785" s="3"/>
    </row>
    <row r="1786" spans="1:20" x14ac:dyDescent="0.3">
      <c r="A1786">
        <v>1785</v>
      </c>
      <c r="B1786" t="s">
        <v>4511</v>
      </c>
      <c r="C1786">
        <f t="shared" si="27"/>
        <v>38</v>
      </c>
      <c r="D1786" s="1">
        <v>43365</v>
      </c>
      <c r="E1786" s="1">
        <v>43369</v>
      </c>
      <c r="F1786" t="s">
        <v>46</v>
      </c>
      <c r="G1786" t="s">
        <v>4512</v>
      </c>
      <c r="H1786" t="s">
        <v>4513</v>
      </c>
      <c r="I1786" t="s">
        <v>37</v>
      </c>
      <c r="J1786" t="s">
        <v>23</v>
      </c>
      <c r="K1786" t="s">
        <v>2550</v>
      </c>
      <c r="L1786" t="s">
        <v>110</v>
      </c>
      <c r="M1786">
        <v>53209</v>
      </c>
      <c r="N1786" t="s">
        <v>101</v>
      </c>
      <c r="O1786" t="s">
        <v>3770</v>
      </c>
      <c r="P1786" t="s">
        <v>67</v>
      </c>
      <c r="Q1786" t="s">
        <v>157</v>
      </c>
      <c r="R1786" t="s">
        <v>3771</v>
      </c>
      <c r="S1786">
        <v>98.16</v>
      </c>
      <c r="T1786" s="3"/>
    </row>
    <row r="1787" spans="1:20" x14ac:dyDescent="0.3">
      <c r="A1787">
        <v>1786</v>
      </c>
      <c r="B1787" t="s">
        <v>4511</v>
      </c>
      <c r="C1787">
        <f t="shared" si="27"/>
        <v>38</v>
      </c>
      <c r="D1787" s="1">
        <v>43365</v>
      </c>
      <c r="E1787" s="1">
        <v>43369</v>
      </c>
      <c r="F1787" t="s">
        <v>46</v>
      </c>
      <c r="G1787" t="s">
        <v>4512</v>
      </c>
      <c r="H1787" t="s">
        <v>4513</v>
      </c>
      <c r="I1787" t="s">
        <v>37</v>
      </c>
      <c r="J1787" t="s">
        <v>23</v>
      </c>
      <c r="K1787" t="s">
        <v>2550</v>
      </c>
      <c r="L1787" t="s">
        <v>110</v>
      </c>
      <c r="M1787">
        <v>53209</v>
      </c>
      <c r="N1787" t="s">
        <v>101</v>
      </c>
      <c r="O1787" t="s">
        <v>3366</v>
      </c>
      <c r="P1787" t="s">
        <v>42</v>
      </c>
      <c r="Q1787" t="s">
        <v>71</v>
      </c>
      <c r="R1787" t="s">
        <v>3367</v>
      </c>
      <c r="S1787">
        <v>33.04</v>
      </c>
      <c r="T1787" s="3"/>
    </row>
    <row r="1788" spans="1:20" x14ac:dyDescent="0.3">
      <c r="A1788">
        <v>1787</v>
      </c>
      <c r="B1788" t="s">
        <v>4511</v>
      </c>
      <c r="C1788">
        <f t="shared" si="27"/>
        <v>38</v>
      </c>
      <c r="D1788" s="1">
        <v>43365</v>
      </c>
      <c r="E1788" s="1">
        <v>43369</v>
      </c>
      <c r="F1788" t="s">
        <v>46</v>
      </c>
      <c r="G1788" t="s">
        <v>4512</v>
      </c>
      <c r="H1788" t="s">
        <v>4513</v>
      </c>
      <c r="I1788" t="s">
        <v>37</v>
      </c>
      <c r="J1788" t="s">
        <v>23</v>
      </c>
      <c r="K1788" t="s">
        <v>2550</v>
      </c>
      <c r="L1788" t="s">
        <v>110</v>
      </c>
      <c r="M1788">
        <v>53209</v>
      </c>
      <c r="N1788" t="s">
        <v>101</v>
      </c>
      <c r="O1788" t="s">
        <v>4514</v>
      </c>
      <c r="P1788" t="s">
        <v>67</v>
      </c>
      <c r="Q1788" t="s">
        <v>68</v>
      </c>
      <c r="R1788" t="s">
        <v>4515</v>
      </c>
      <c r="S1788">
        <v>86.97</v>
      </c>
      <c r="T1788" s="3"/>
    </row>
    <row r="1789" spans="1:20" x14ac:dyDescent="0.3">
      <c r="A1789">
        <v>1788</v>
      </c>
      <c r="B1789" t="s">
        <v>4516</v>
      </c>
      <c r="C1789">
        <f t="shared" si="27"/>
        <v>8</v>
      </c>
      <c r="D1789" s="1">
        <v>42415</v>
      </c>
      <c r="E1789" s="1">
        <v>42419</v>
      </c>
      <c r="F1789" t="s">
        <v>46</v>
      </c>
      <c r="G1789" t="s">
        <v>4517</v>
      </c>
      <c r="H1789" t="s">
        <v>4518</v>
      </c>
      <c r="I1789" t="s">
        <v>37</v>
      </c>
      <c r="J1789" t="s">
        <v>23</v>
      </c>
      <c r="K1789" t="s">
        <v>4519</v>
      </c>
      <c r="L1789" t="s">
        <v>110</v>
      </c>
      <c r="M1789">
        <v>53142</v>
      </c>
      <c r="N1789" t="s">
        <v>101</v>
      </c>
      <c r="O1789" t="s">
        <v>3207</v>
      </c>
      <c r="P1789" t="s">
        <v>67</v>
      </c>
      <c r="Q1789" t="s">
        <v>68</v>
      </c>
      <c r="R1789" t="s">
        <v>3208</v>
      </c>
      <c r="S1789">
        <v>134.97</v>
      </c>
      <c r="T1789" s="3"/>
    </row>
    <row r="1790" spans="1:20" x14ac:dyDescent="0.3">
      <c r="A1790">
        <v>1789</v>
      </c>
      <c r="B1790" t="s">
        <v>4516</v>
      </c>
      <c r="C1790">
        <f t="shared" si="27"/>
        <v>8</v>
      </c>
      <c r="D1790" s="1">
        <v>42415</v>
      </c>
      <c r="E1790" s="1">
        <v>42419</v>
      </c>
      <c r="F1790" t="s">
        <v>46</v>
      </c>
      <c r="G1790" t="s">
        <v>4517</v>
      </c>
      <c r="H1790" t="s">
        <v>4518</v>
      </c>
      <c r="I1790" t="s">
        <v>37</v>
      </c>
      <c r="J1790" t="s">
        <v>23</v>
      </c>
      <c r="K1790" t="s">
        <v>4519</v>
      </c>
      <c r="L1790" t="s">
        <v>110</v>
      </c>
      <c r="M1790">
        <v>53142</v>
      </c>
      <c r="N1790" t="s">
        <v>101</v>
      </c>
      <c r="O1790" t="s">
        <v>2954</v>
      </c>
      <c r="P1790" t="s">
        <v>67</v>
      </c>
      <c r="Q1790" t="s">
        <v>68</v>
      </c>
      <c r="R1790" t="s">
        <v>2955</v>
      </c>
      <c r="S1790">
        <v>699.98</v>
      </c>
      <c r="T1790" s="3"/>
    </row>
    <row r="1791" spans="1:20" x14ac:dyDescent="0.3">
      <c r="A1791">
        <v>1790</v>
      </c>
      <c r="B1791" t="s">
        <v>4516</v>
      </c>
      <c r="C1791">
        <f t="shared" si="27"/>
        <v>8</v>
      </c>
      <c r="D1791" s="1">
        <v>42415</v>
      </c>
      <c r="E1791" s="1">
        <v>42419</v>
      </c>
      <c r="F1791" t="s">
        <v>46</v>
      </c>
      <c r="G1791" t="s">
        <v>4517</v>
      </c>
      <c r="H1791" t="s">
        <v>4518</v>
      </c>
      <c r="I1791" t="s">
        <v>37</v>
      </c>
      <c r="J1791" t="s">
        <v>23</v>
      </c>
      <c r="K1791" t="s">
        <v>4519</v>
      </c>
      <c r="L1791" t="s">
        <v>110</v>
      </c>
      <c r="M1791">
        <v>53142</v>
      </c>
      <c r="N1791" t="s">
        <v>101</v>
      </c>
      <c r="O1791" t="s">
        <v>4520</v>
      </c>
      <c r="P1791" t="s">
        <v>67</v>
      </c>
      <c r="Q1791" t="s">
        <v>157</v>
      </c>
      <c r="R1791" t="s">
        <v>4521</v>
      </c>
      <c r="S1791">
        <v>139.94999999999999</v>
      </c>
      <c r="T1791" s="3"/>
    </row>
    <row r="1792" spans="1:20" x14ac:dyDescent="0.3">
      <c r="A1792">
        <v>1791</v>
      </c>
      <c r="B1792" t="s">
        <v>4522</v>
      </c>
      <c r="C1792">
        <f t="shared" si="27"/>
        <v>40</v>
      </c>
      <c r="D1792" s="1">
        <v>42277</v>
      </c>
      <c r="E1792" s="1">
        <v>42281</v>
      </c>
      <c r="F1792" t="s">
        <v>46</v>
      </c>
      <c r="G1792" t="s">
        <v>1329</v>
      </c>
      <c r="H1792" t="s">
        <v>1330</v>
      </c>
      <c r="I1792" t="s">
        <v>22</v>
      </c>
      <c r="J1792" t="s">
        <v>23</v>
      </c>
      <c r="K1792" t="s">
        <v>262</v>
      </c>
      <c r="L1792" t="s">
        <v>263</v>
      </c>
      <c r="M1792">
        <v>10011</v>
      </c>
      <c r="N1792" t="s">
        <v>144</v>
      </c>
      <c r="O1792" t="s">
        <v>2316</v>
      </c>
      <c r="P1792" t="s">
        <v>42</v>
      </c>
      <c r="Q1792" t="s">
        <v>86</v>
      </c>
      <c r="R1792" t="s">
        <v>2317</v>
      </c>
      <c r="S1792">
        <v>48.94</v>
      </c>
      <c r="T1792" s="3"/>
    </row>
    <row r="1793" spans="1:20" x14ac:dyDescent="0.3">
      <c r="A1793">
        <v>1792</v>
      </c>
      <c r="B1793" t="s">
        <v>4523</v>
      </c>
      <c r="C1793">
        <f t="shared" si="27"/>
        <v>49</v>
      </c>
      <c r="D1793" s="1">
        <v>42339</v>
      </c>
      <c r="E1793" s="1">
        <v>42341</v>
      </c>
      <c r="F1793" t="s">
        <v>184</v>
      </c>
      <c r="G1793" t="s">
        <v>2179</v>
      </c>
      <c r="H1793" t="s">
        <v>2180</v>
      </c>
      <c r="I1793" t="s">
        <v>22</v>
      </c>
      <c r="J1793" t="s">
        <v>23</v>
      </c>
      <c r="K1793" t="s">
        <v>109</v>
      </c>
      <c r="L1793" t="s">
        <v>110</v>
      </c>
      <c r="M1793">
        <v>53711</v>
      </c>
      <c r="N1793" t="s">
        <v>101</v>
      </c>
      <c r="O1793" t="s">
        <v>4524</v>
      </c>
      <c r="P1793" t="s">
        <v>28</v>
      </c>
      <c r="Q1793" t="s">
        <v>32</v>
      </c>
      <c r="R1793" t="s">
        <v>4525</v>
      </c>
      <c r="S1793">
        <v>2807.84</v>
      </c>
      <c r="T1793" s="3"/>
    </row>
    <row r="1794" spans="1:20" x14ac:dyDescent="0.3">
      <c r="A1794">
        <v>1793</v>
      </c>
      <c r="B1794" t="s">
        <v>4523</v>
      </c>
      <c r="C1794">
        <f t="shared" si="27"/>
        <v>49</v>
      </c>
      <c r="D1794" s="1">
        <v>42339</v>
      </c>
      <c r="E1794" s="1">
        <v>42341</v>
      </c>
      <c r="F1794" t="s">
        <v>184</v>
      </c>
      <c r="G1794" t="s">
        <v>2179</v>
      </c>
      <c r="H1794" t="s">
        <v>2180</v>
      </c>
      <c r="I1794" t="s">
        <v>22</v>
      </c>
      <c r="J1794" t="s">
        <v>23</v>
      </c>
      <c r="K1794" t="s">
        <v>109</v>
      </c>
      <c r="L1794" t="s">
        <v>110</v>
      </c>
      <c r="M1794">
        <v>53711</v>
      </c>
      <c r="N1794" t="s">
        <v>101</v>
      </c>
      <c r="O1794" t="s">
        <v>4526</v>
      </c>
      <c r="P1794" t="s">
        <v>42</v>
      </c>
      <c r="Q1794" t="s">
        <v>64</v>
      </c>
      <c r="R1794" t="s">
        <v>4527</v>
      </c>
      <c r="S1794">
        <v>46.64</v>
      </c>
      <c r="T1794" s="3"/>
    </row>
    <row r="1795" spans="1:20" x14ac:dyDescent="0.3">
      <c r="A1795">
        <v>1794</v>
      </c>
      <c r="B1795" t="s">
        <v>4528</v>
      </c>
      <c r="C1795">
        <f t="shared" ref="C1795:C1858" si="28">WEEKNUM(D1795,1)</f>
        <v>50</v>
      </c>
      <c r="D1795" s="1">
        <v>42346</v>
      </c>
      <c r="E1795" s="1">
        <v>42351</v>
      </c>
      <c r="F1795" t="s">
        <v>46</v>
      </c>
      <c r="G1795" t="s">
        <v>4529</v>
      </c>
      <c r="H1795" t="s">
        <v>4530</v>
      </c>
      <c r="I1795" t="s">
        <v>37</v>
      </c>
      <c r="J1795" t="s">
        <v>23</v>
      </c>
      <c r="K1795" t="s">
        <v>180</v>
      </c>
      <c r="L1795" t="s">
        <v>100</v>
      </c>
      <c r="M1795">
        <v>77041</v>
      </c>
      <c r="N1795" t="s">
        <v>101</v>
      </c>
      <c r="O1795" t="s">
        <v>520</v>
      </c>
      <c r="P1795" t="s">
        <v>42</v>
      </c>
      <c r="Q1795" t="s">
        <v>55</v>
      </c>
      <c r="R1795" t="s">
        <v>521</v>
      </c>
      <c r="S1795">
        <v>60.415999999999997</v>
      </c>
      <c r="T1795" s="3"/>
    </row>
    <row r="1796" spans="1:20" x14ac:dyDescent="0.3">
      <c r="A1796">
        <v>1795</v>
      </c>
      <c r="B1796" t="s">
        <v>4531</v>
      </c>
      <c r="C1796">
        <f t="shared" si="28"/>
        <v>36</v>
      </c>
      <c r="D1796" s="1">
        <v>42983</v>
      </c>
      <c r="E1796" s="1">
        <v>42988</v>
      </c>
      <c r="F1796" t="s">
        <v>46</v>
      </c>
      <c r="G1796" t="s">
        <v>4532</v>
      </c>
      <c r="H1796" t="s">
        <v>4533</v>
      </c>
      <c r="I1796" t="s">
        <v>98</v>
      </c>
      <c r="J1796" t="s">
        <v>23</v>
      </c>
      <c r="K1796" t="s">
        <v>4534</v>
      </c>
      <c r="L1796" t="s">
        <v>4535</v>
      </c>
      <c r="M1796">
        <v>66062</v>
      </c>
      <c r="N1796" t="s">
        <v>101</v>
      </c>
      <c r="O1796" t="s">
        <v>3557</v>
      </c>
      <c r="P1796" t="s">
        <v>42</v>
      </c>
      <c r="Q1796" t="s">
        <v>64</v>
      </c>
      <c r="R1796" t="s">
        <v>3558</v>
      </c>
      <c r="S1796">
        <v>107.94</v>
      </c>
      <c r="T1796" s="3"/>
    </row>
    <row r="1797" spans="1:20" x14ac:dyDescent="0.3">
      <c r="A1797">
        <v>1796</v>
      </c>
      <c r="B1797" t="s">
        <v>4536</v>
      </c>
      <c r="C1797">
        <f t="shared" si="28"/>
        <v>35</v>
      </c>
      <c r="D1797" s="1">
        <v>43339</v>
      </c>
      <c r="E1797" s="1">
        <v>43342</v>
      </c>
      <c r="F1797" t="s">
        <v>184</v>
      </c>
      <c r="G1797" t="s">
        <v>2324</v>
      </c>
      <c r="H1797" t="s">
        <v>2325</v>
      </c>
      <c r="I1797" t="s">
        <v>98</v>
      </c>
      <c r="J1797" t="s">
        <v>23</v>
      </c>
      <c r="K1797" t="s">
        <v>262</v>
      </c>
      <c r="L1797" t="s">
        <v>263</v>
      </c>
      <c r="M1797">
        <v>10024</v>
      </c>
      <c r="N1797" t="s">
        <v>144</v>
      </c>
      <c r="O1797" t="s">
        <v>3359</v>
      </c>
      <c r="P1797" t="s">
        <v>42</v>
      </c>
      <c r="Q1797" t="s">
        <v>55</v>
      </c>
      <c r="R1797" t="s">
        <v>3360</v>
      </c>
      <c r="S1797">
        <v>63.84</v>
      </c>
      <c r="T1797" s="3"/>
    </row>
    <row r="1798" spans="1:20" x14ac:dyDescent="0.3">
      <c r="A1798">
        <v>1797</v>
      </c>
      <c r="B1798" t="s">
        <v>4536</v>
      </c>
      <c r="C1798">
        <f t="shared" si="28"/>
        <v>35</v>
      </c>
      <c r="D1798" s="1">
        <v>43339</v>
      </c>
      <c r="E1798" s="1">
        <v>43342</v>
      </c>
      <c r="F1798" t="s">
        <v>184</v>
      </c>
      <c r="G1798" t="s">
        <v>2324</v>
      </c>
      <c r="H1798" t="s">
        <v>2325</v>
      </c>
      <c r="I1798" t="s">
        <v>98</v>
      </c>
      <c r="J1798" t="s">
        <v>23</v>
      </c>
      <c r="K1798" t="s">
        <v>262</v>
      </c>
      <c r="L1798" t="s">
        <v>263</v>
      </c>
      <c r="M1798">
        <v>10024</v>
      </c>
      <c r="N1798" t="s">
        <v>144</v>
      </c>
      <c r="O1798" t="s">
        <v>4537</v>
      </c>
      <c r="P1798" t="s">
        <v>67</v>
      </c>
      <c r="Q1798" t="s">
        <v>68</v>
      </c>
      <c r="R1798" t="s">
        <v>4538</v>
      </c>
      <c r="S1798">
        <v>347.97</v>
      </c>
      <c r="T1798" s="3"/>
    </row>
    <row r="1799" spans="1:20" x14ac:dyDescent="0.3">
      <c r="A1799">
        <v>1798</v>
      </c>
      <c r="B1799" t="s">
        <v>4536</v>
      </c>
      <c r="C1799">
        <f t="shared" si="28"/>
        <v>35</v>
      </c>
      <c r="D1799" s="1">
        <v>43339</v>
      </c>
      <c r="E1799" s="1">
        <v>43342</v>
      </c>
      <c r="F1799" t="s">
        <v>184</v>
      </c>
      <c r="G1799" t="s">
        <v>2324</v>
      </c>
      <c r="H1799" t="s">
        <v>2325</v>
      </c>
      <c r="I1799" t="s">
        <v>98</v>
      </c>
      <c r="J1799" t="s">
        <v>23</v>
      </c>
      <c r="K1799" t="s">
        <v>262</v>
      </c>
      <c r="L1799" t="s">
        <v>263</v>
      </c>
      <c r="M1799">
        <v>10024</v>
      </c>
      <c r="N1799" t="s">
        <v>144</v>
      </c>
      <c r="O1799" t="s">
        <v>70</v>
      </c>
      <c r="P1799" t="s">
        <v>42</v>
      </c>
      <c r="Q1799" t="s">
        <v>71</v>
      </c>
      <c r="R1799" t="s">
        <v>72</v>
      </c>
      <c r="S1799">
        <v>37.008000000000003</v>
      </c>
      <c r="T1799" s="3"/>
    </row>
    <row r="1800" spans="1:20" x14ac:dyDescent="0.3">
      <c r="A1800">
        <v>1799</v>
      </c>
      <c r="B1800" t="s">
        <v>4539</v>
      </c>
      <c r="C1800">
        <f t="shared" si="28"/>
        <v>27</v>
      </c>
      <c r="D1800" s="1">
        <v>42923</v>
      </c>
      <c r="E1800" s="1">
        <v>42927</v>
      </c>
      <c r="F1800" t="s">
        <v>46</v>
      </c>
      <c r="G1800" t="s">
        <v>4473</v>
      </c>
      <c r="H1800" t="s">
        <v>4474</v>
      </c>
      <c r="I1800" t="s">
        <v>22</v>
      </c>
      <c r="J1800" t="s">
        <v>23</v>
      </c>
      <c r="K1800" t="s">
        <v>627</v>
      </c>
      <c r="L1800" t="s">
        <v>39</v>
      </c>
      <c r="M1800">
        <v>95123</v>
      </c>
      <c r="N1800" t="s">
        <v>40</v>
      </c>
      <c r="O1800" t="s">
        <v>1876</v>
      </c>
      <c r="P1800" t="s">
        <v>28</v>
      </c>
      <c r="Q1800" t="s">
        <v>61</v>
      </c>
      <c r="R1800" t="s">
        <v>1877</v>
      </c>
      <c r="S1800">
        <v>215.65</v>
      </c>
      <c r="T1800" s="3"/>
    </row>
    <row r="1801" spans="1:20" x14ac:dyDescent="0.3">
      <c r="A1801">
        <v>1800</v>
      </c>
      <c r="B1801" t="s">
        <v>4540</v>
      </c>
      <c r="C1801">
        <f t="shared" si="28"/>
        <v>32</v>
      </c>
      <c r="D1801" s="1">
        <v>42955</v>
      </c>
      <c r="E1801" s="1">
        <v>42957</v>
      </c>
      <c r="F1801" t="s">
        <v>19</v>
      </c>
      <c r="G1801" t="s">
        <v>4541</v>
      </c>
      <c r="H1801" t="s">
        <v>4542</v>
      </c>
      <c r="I1801" t="s">
        <v>22</v>
      </c>
      <c r="J1801" t="s">
        <v>23</v>
      </c>
      <c r="K1801" t="s">
        <v>813</v>
      </c>
      <c r="L1801" t="s">
        <v>100</v>
      </c>
      <c r="M1801">
        <v>75081</v>
      </c>
      <c r="N1801" t="s">
        <v>101</v>
      </c>
      <c r="O1801" t="s">
        <v>865</v>
      </c>
      <c r="P1801" t="s">
        <v>42</v>
      </c>
      <c r="Q1801" t="s">
        <v>265</v>
      </c>
      <c r="R1801" t="s">
        <v>866</v>
      </c>
      <c r="S1801">
        <v>11.167999999999999</v>
      </c>
      <c r="T1801" s="3"/>
    </row>
    <row r="1802" spans="1:20" x14ac:dyDescent="0.3">
      <c r="A1802">
        <v>1801</v>
      </c>
      <c r="B1802" t="s">
        <v>4540</v>
      </c>
      <c r="C1802">
        <f t="shared" si="28"/>
        <v>32</v>
      </c>
      <c r="D1802" s="1">
        <v>42955</v>
      </c>
      <c r="E1802" s="1">
        <v>42957</v>
      </c>
      <c r="F1802" t="s">
        <v>19</v>
      </c>
      <c r="G1802" t="s">
        <v>4541</v>
      </c>
      <c r="H1802" t="s">
        <v>4542</v>
      </c>
      <c r="I1802" t="s">
        <v>22</v>
      </c>
      <c r="J1802" t="s">
        <v>23</v>
      </c>
      <c r="K1802" t="s">
        <v>813</v>
      </c>
      <c r="L1802" t="s">
        <v>100</v>
      </c>
      <c r="M1802">
        <v>75081</v>
      </c>
      <c r="N1802" t="s">
        <v>101</v>
      </c>
      <c r="O1802" t="s">
        <v>4543</v>
      </c>
      <c r="P1802" t="s">
        <v>42</v>
      </c>
      <c r="Q1802" t="s">
        <v>86</v>
      </c>
      <c r="R1802" t="s">
        <v>4544</v>
      </c>
      <c r="S1802">
        <v>53.951999999999998</v>
      </c>
      <c r="T1802" s="3"/>
    </row>
    <row r="1803" spans="1:20" x14ac:dyDescent="0.3">
      <c r="A1803">
        <v>1802</v>
      </c>
      <c r="B1803" t="s">
        <v>4545</v>
      </c>
      <c r="C1803">
        <f t="shared" si="28"/>
        <v>46</v>
      </c>
      <c r="D1803" s="1">
        <v>43052</v>
      </c>
      <c r="E1803" s="1">
        <v>43058</v>
      </c>
      <c r="F1803" t="s">
        <v>46</v>
      </c>
      <c r="G1803" t="s">
        <v>1862</v>
      </c>
      <c r="H1803" t="s">
        <v>1863</v>
      </c>
      <c r="I1803" t="s">
        <v>98</v>
      </c>
      <c r="J1803" t="s">
        <v>23</v>
      </c>
      <c r="K1803" t="s">
        <v>1561</v>
      </c>
      <c r="L1803" t="s">
        <v>92</v>
      </c>
      <c r="M1803">
        <v>98002</v>
      </c>
      <c r="N1803" t="s">
        <v>40</v>
      </c>
      <c r="O1803" t="s">
        <v>3961</v>
      </c>
      <c r="P1803" t="s">
        <v>28</v>
      </c>
      <c r="Q1803" t="s">
        <v>61</v>
      </c>
      <c r="R1803" t="s">
        <v>3962</v>
      </c>
      <c r="S1803">
        <v>4.18</v>
      </c>
      <c r="T1803" s="3"/>
    </row>
    <row r="1804" spans="1:20" x14ac:dyDescent="0.3">
      <c r="A1804">
        <v>1803</v>
      </c>
      <c r="B1804" t="s">
        <v>4546</v>
      </c>
      <c r="C1804">
        <f t="shared" si="28"/>
        <v>38</v>
      </c>
      <c r="D1804" s="1">
        <v>43365</v>
      </c>
      <c r="E1804" s="1">
        <v>43369</v>
      </c>
      <c r="F1804" t="s">
        <v>19</v>
      </c>
      <c r="G1804" t="s">
        <v>2899</v>
      </c>
      <c r="H1804" t="s">
        <v>2900</v>
      </c>
      <c r="I1804" t="s">
        <v>22</v>
      </c>
      <c r="J1804" t="s">
        <v>23</v>
      </c>
      <c r="K1804" t="s">
        <v>142</v>
      </c>
      <c r="L1804" t="s">
        <v>143</v>
      </c>
      <c r="M1804">
        <v>19134</v>
      </c>
      <c r="N1804" t="s">
        <v>144</v>
      </c>
      <c r="O1804" t="s">
        <v>1713</v>
      </c>
      <c r="P1804" t="s">
        <v>42</v>
      </c>
      <c r="Q1804" t="s">
        <v>71</v>
      </c>
      <c r="R1804" t="s">
        <v>1714</v>
      </c>
      <c r="S1804">
        <v>5.6070000000000002</v>
      </c>
      <c r="T1804" s="3"/>
    </row>
    <row r="1805" spans="1:20" x14ac:dyDescent="0.3">
      <c r="A1805">
        <v>1804</v>
      </c>
      <c r="B1805" t="s">
        <v>4546</v>
      </c>
      <c r="C1805">
        <f t="shared" si="28"/>
        <v>38</v>
      </c>
      <c r="D1805" s="1">
        <v>43365</v>
      </c>
      <c r="E1805" s="1">
        <v>43369</v>
      </c>
      <c r="F1805" t="s">
        <v>19</v>
      </c>
      <c r="G1805" t="s">
        <v>2899</v>
      </c>
      <c r="H1805" t="s">
        <v>2900</v>
      </c>
      <c r="I1805" t="s">
        <v>22</v>
      </c>
      <c r="J1805" t="s">
        <v>23</v>
      </c>
      <c r="K1805" t="s">
        <v>142</v>
      </c>
      <c r="L1805" t="s">
        <v>143</v>
      </c>
      <c r="M1805">
        <v>19134</v>
      </c>
      <c r="N1805" t="s">
        <v>144</v>
      </c>
      <c r="O1805" t="s">
        <v>1801</v>
      </c>
      <c r="P1805" t="s">
        <v>42</v>
      </c>
      <c r="Q1805" t="s">
        <v>575</v>
      </c>
      <c r="R1805" t="s">
        <v>1802</v>
      </c>
      <c r="S1805">
        <v>4663.7359999999999</v>
      </c>
      <c r="T1805" s="3"/>
    </row>
    <row r="1806" spans="1:20" x14ac:dyDescent="0.3">
      <c r="A1806">
        <v>1805</v>
      </c>
      <c r="B1806" t="s">
        <v>4546</v>
      </c>
      <c r="C1806">
        <f t="shared" si="28"/>
        <v>38</v>
      </c>
      <c r="D1806" s="1">
        <v>43365</v>
      </c>
      <c r="E1806" s="1">
        <v>43369</v>
      </c>
      <c r="F1806" t="s">
        <v>19</v>
      </c>
      <c r="G1806" t="s">
        <v>2899</v>
      </c>
      <c r="H1806" t="s">
        <v>2900</v>
      </c>
      <c r="I1806" t="s">
        <v>22</v>
      </c>
      <c r="J1806" t="s">
        <v>23</v>
      </c>
      <c r="K1806" t="s">
        <v>142</v>
      </c>
      <c r="L1806" t="s">
        <v>143</v>
      </c>
      <c r="M1806">
        <v>19134</v>
      </c>
      <c r="N1806" t="s">
        <v>144</v>
      </c>
      <c r="O1806" t="s">
        <v>4547</v>
      </c>
      <c r="P1806" t="s">
        <v>67</v>
      </c>
      <c r="Q1806" t="s">
        <v>157</v>
      </c>
      <c r="R1806" t="s">
        <v>4548</v>
      </c>
      <c r="S1806">
        <v>79.983999999999995</v>
      </c>
      <c r="T1806" s="3"/>
    </row>
    <row r="1807" spans="1:20" x14ac:dyDescent="0.3">
      <c r="A1807">
        <v>1806</v>
      </c>
      <c r="B1807" t="s">
        <v>4549</v>
      </c>
      <c r="C1807">
        <f t="shared" si="28"/>
        <v>52</v>
      </c>
      <c r="D1807" s="1">
        <v>43094</v>
      </c>
      <c r="E1807" s="1">
        <v>43097</v>
      </c>
      <c r="F1807" t="s">
        <v>184</v>
      </c>
      <c r="G1807" t="s">
        <v>1176</v>
      </c>
      <c r="H1807" t="s">
        <v>1177</v>
      </c>
      <c r="I1807" t="s">
        <v>37</v>
      </c>
      <c r="J1807" t="s">
        <v>23</v>
      </c>
      <c r="K1807" t="s">
        <v>38</v>
      </c>
      <c r="L1807" t="s">
        <v>39</v>
      </c>
      <c r="M1807">
        <v>90049</v>
      </c>
      <c r="N1807" t="s">
        <v>40</v>
      </c>
      <c r="O1807" t="s">
        <v>3438</v>
      </c>
      <c r="P1807" t="s">
        <v>67</v>
      </c>
      <c r="Q1807" t="s">
        <v>68</v>
      </c>
      <c r="R1807" t="s">
        <v>3439</v>
      </c>
      <c r="S1807">
        <v>2575.944</v>
      </c>
      <c r="T1807" s="3"/>
    </row>
    <row r="1808" spans="1:20" x14ac:dyDescent="0.3">
      <c r="A1808">
        <v>1807</v>
      </c>
      <c r="B1808" t="s">
        <v>4549</v>
      </c>
      <c r="C1808">
        <f t="shared" si="28"/>
        <v>52</v>
      </c>
      <c r="D1808" s="1">
        <v>43094</v>
      </c>
      <c r="E1808" s="1">
        <v>43097</v>
      </c>
      <c r="F1808" t="s">
        <v>184</v>
      </c>
      <c r="G1808" t="s">
        <v>1176</v>
      </c>
      <c r="H1808" t="s">
        <v>1177</v>
      </c>
      <c r="I1808" t="s">
        <v>37</v>
      </c>
      <c r="J1808" t="s">
        <v>23</v>
      </c>
      <c r="K1808" t="s">
        <v>38</v>
      </c>
      <c r="L1808" t="s">
        <v>39</v>
      </c>
      <c r="M1808">
        <v>90049</v>
      </c>
      <c r="N1808" t="s">
        <v>40</v>
      </c>
      <c r="O1808" t="s">
        <v>1980</v>
      </c>
      <c r="P1808" t="s">
        <v>42</v>
      </c>
      <c r="Q1808" t="s">
        <v>86</v>
      </c>
      <c r="R1808" t="s">
        <v>1981</v>
      </c>
      <c r="S1808">
        <v>45.36</v>
      </c>
      <c r="T1808" s="3"/>
    </row>
    <row r="1809" spans="1:20" x14ac:dyDescent="0.3">
      <c r="A1809">
        <v>1808</v>
      </c>
      <c r="B1809" t="s">
        <v>4549</v>
      </c>
      <c r="C1809">
        <f t="shared" si="28"/>
        <v>52</v>
      </c>
      <c r="D1809" s="1">
        <v>43094</v>
      </c>
      <c r="E1809" s="1">
        <v>43097</v>
      </c>
      <c r="F1809" t="s">
        <v>184</v>
      </c>
      <c r="G1809" t="s">
        <v>1176</v>
      </c>
      <c r="H1809" t="s">
        <v>1177</v>
      </c>
      <c r="I1809" t="s">
        <v>37</v>
      </c>
      <c r="J1809" t="s">
        <v>23</v>
      </c>
      <c r="K1809" t="s">
        <v>38</v>
      </c>
      <c r="L1809" t="s">
        <v>39</v>
      </c>
      <c r="M1809">
        <v>90049</v>
      </c>
      <c r="N1809" t="s">
        <v>40</v>
      </c>
      <c r="O1809" t="s">
        <v>1855</v>
      </c>
      <c r="P1809" t="s">
        <v>67</v>
      </c>
      <c r="Q1809" t="s">
        <v>157</v>
      </c>
      <c r="R1809" t="s">
        <v>1856</v>
      </c>
      <c r="S1809">
        <v>254.24</v>
      </c>
      <c r="T1809" s="3"/>
    </row>
    <row r="1810" spans="1:20" x14ac:dyDescent="0.3">
      <c r="A1810">
        <v>1809</v>
      </c>
      <c r="B1810" t="s">
        <v>4550</v>
      </c>
      <c r="C1810">
        <f t="shared" si="28"/>
        <v>6</v>
      </c>
      <c r="D1810" s="1">
        <v>42777</v>
      </c>
      <c r="E1810" s="1">
        <v>42779</v>
      </c>
      <c r="F1810" t="s">
        <v>184</v>
      </c>
      <c r="G1810" t="s">
        <v>4551</v>
      </c>
      <c r="H1810" t="s">
        <v>4552</v>
      </c>
      <c r="I1810" t="s">
        <v>37</v>
      </c>
      <c r="J1810" t="s">
        <v>23</v>
      </c>
      <c r="K1810" t="s">
        <v>4553</v>
      </c>
      <c r="L1810" t="s">
        <v>646</v>
      </c>
      <c r="M1810">
        <v>74133</v>
      </c>
      <c r="N1810" t="s">
        <v>101</v>
      </c>
      <c r="O1810" t="s">
        <v>4554</v>
      </c>
      <c r="P1810" t="s">
        <v>67</v>
      </c>
      <c r="Q1810" t="s">
        <v>68</v>
      </c>
      <c r="R1810" t="s">
        <v>4555</v>
      </c>
      <c r="S1810">
        <v>69.930000000000007</v>
      </c>
      <c r="T1810" s="3"/>
    </row>
    <row r="1811" spans="1:20" x14ac:dyDescent="0.3">
      <c r="A1811">
        <v>1810</v>
      </c>
      <c r="B1811" t="s">
        <v>4556</v>
      </c>
      <c r="C1811">
        <f t="shared" si="28"/>
        <v>43</v>
      </c>
      <c r="D1811" s="1">
        <v>43031</v>
      </c>
      <c r="E1811" s="1">
        <v>43037</v>
      </c>
      <c r="F1811" t="s">
        <v>46</v>
      </c>
      <c r="G1811" t="s">
        <v>817</v>
      </c>
      <c r="H1811" t="s">
        <v>818</v>
      </c>
      <c r="I1811" t="s">
        <v>37</v>
      </c>
      <c r="J1811" t="s">
        <v>23</v>
      </c>
      <c r="K1811" t="s">
        <v>299</v>
      </c>
      <c r="L1811" t="s">
        <v>207</v>
      </c>
      <c r="M1811">
        <v>60610</v>
      </c>
      <c r="N1811" t="s">
        <v>101</v>
      </c>
      <c r="O1811" t="s">
        <v>4557</v>
      </c>
      <c r="P1811" t="s">
        <v>28</v>
      </c>
      <c r="Q1811" t="s">
        <v>61</v>
      </c>
      <c r="R1811" t="s">
        <v>4558</v>
      </c>
      <c r="S1811">
        <v>16.155999999999999</v>
      </c>
      <c r="T1811" s="3"/>
    </row>
    <row r="1812" spans="1:20" x14ac:dyDescent="0.3">
      <c r="A1812">
        <v>1811</v>
      </c>
      <c r="B1812" t="s">
        <v>4556</v>
      </c>
      <c r="C1812">
        <f t="shared" si="28"/>
        <v>43</v>
      </c>
      <c r="D1812" s="1">
        <v>43031</v>
      </c>
      <c r="E1812" s="1">
        <v>43037</v>
      </c>
      <c r="F1812" t="s">
        <v>46</v>
      </c>
      <c r="G1812" t="s">
        <v>817</v>
      </c>
      <c r="H1812" t="s">
        <v>818</v>
      </c>
      <c r="I1812" t="s">
        <v>37</v>
      </c>
      <c r="J1812" t="s">
        <v>23</v>
      </c>
      <c r="K1812" t="s">
        <v>299</v>
      </c>
      <c r="L1812" t="s">
        <v>207</v>
      </c>
      <c r="M1812">
        <v>60610</v>
      </c>
      <c r="N1812" t="s">
        <v>101</v>
      </c>
      <c r="O1812" t="s">
        <v>4559</v>
      </c>
      <c r="P1812" t="s">
        <v>42</v>
      </c>
      <c r="Q1812" t="s">
        <v>86</v>
      </c>
      <c r="R1812" t="s">
        <v>4560</v>
      </c>
      <c r="S1812">
        <v>54.816000000000003</v>
      </c>
      <c r="T1812" s="3"/>
    </row>
    <row r="1813" spans="1:20" x14ac:dyDescent="0.3">
      <c r="A1813">
        <v>1812</v>
      </c>
      <c r="B1813" t="s">
        <v>4561</v>
      </c>
      <c r="C1813">
        <f t="shared" si="28"/>
        <v>24</v>
      </c>
      <c r="D1813" s="1">
        <v>42164</v>
      </c>
      <c r="E1813" s="1">
        <v>42166</v>
      </c>
      <c r="F1813" t="s">
        <v>19</v>
      </c>
      <c r="G1813" t="s">
        <v>3165</v>
      </c>
      <c r="H1813" t="s">
        <v>3166</v>
      </c>
      <c r="I1813" t="s">
        <v>22</v>
      </c>
      <c r="J1813" t="s">
        <v>23</v>
      </c>
      <c r="K1813" t="s">
        <v>3327</v>
      </c>
      <c r="L1813" t="s">
        <v>315</v>
      </c>
      <c r="M1813">
        <v>22801</v>
      </c>
      <c r="N1813" t="s">
        <v>26</v>
      </c>
      <c r="O1813" t="s">
        <v>535</v>
      </c>
      <c r="P1813" t="s">
        <v>28</v>
      </c>
      <c r="Q1813" t="s">
        <v>52</v>
      </c>
      <c r="R1813" t="s">
        <v>536</v>
      </c>
      <c r="S1813">
        <v>1441.3</v>
      </c>
      <c r="T1813" s="3"/>
    </row>
    <row r="1814" spans="1:20" x14ac:dyDescent="0.3">
      <c r="A1814">
        <v>1813</v>
      </c>
      <c r="B1814" t="s">
        <v>4562</v>
      </c>
      <c r="C1814">
        <f t="shared" si="28"/>
        <v>47</v>
      </c>
      <c r="D1814" s="1">
        <v>43424</v>
      </c>
      <c r="E1814" s="1">
        <v>43430</v>
      </c>
      <c r="F1814" t="s">
        <v>46</v>
      </c>
      <c r="G1814" t="s">
        <v>4563</v>
      </c>
      <c r="H1814" t="s">
        <v>4564</v>
      </c>
      <c r="I1814" t="s">
        <v>22</v>
      </c>
      <c r="J1814" t="s">
        <v>23</v>
      </c>
      <c r="K1814" t="s">
        <v>603</v>
      </c>
      <c r="L1814" t="s">
        <v>494</v>
      </c>
      <c r="M1814">
        <v>43055</v>
      </c>
      <c r="N1814" t="s">
        <v>144</v>
      </c>
      <c r="O1814" t="s">
        <v>1099</v>
      </c>
      <c r="P1814" t="s">
        <v>28</v>
      </c>
      <c r="Q1814" t="s">
        <v>61</v>
      </c>
      <c r="R1814" t="s">
        <v>1100</v>
      </c>
      <c r="S1814">
        <v>77.599999999999994</v>
      </c>
      <c r="T1814" s="3"/>
    </row>
    <row r="1815" spans="1:20" x14ac:dyDescent="0.3">
      <c r="A1815">
        <v>1814</v>
      </c>
      <c r="B1815" t="s">
        <v>4562</v>
      </c>
      <c r="C1815">
        <f t="shared" si="28"/>
        <v>47</v>
      </c>
      <c r="D1815" s="1">
        <v>43424</v>
      </c>
      <c r="E1815" s="1">
        <v>43430</v>
      </c>
      <c r="F1815" t="s">
        <v>46</v>
      </c>
      <c r="G1815" t="s">
        <v>4563</v>
      </c>
      <c r="H1815" t="s">
        <v>4564</v>
      </c>
      <c r="I1815" t="s">
        <v>22</v>
      </c>
      <c r="J1815" t="s">
        <v>23</v>
      </c>
      <c r="K1815" t="s">
        <v>603</v>
      </c>
      <c r="L1815" t="s">
        <v>494</v>
      </c>
      <c r="M1815">
        <v>43055</v>
      </c>
      <c r="N1815" t="s">
        <v>144</v>
      </c>
      <c r="O1815" t="s">
        <v>1556</v>
      </c>
      <c r="P1815" t="s">
        <v>28</v>
      </c>
      <c r="Q1815" t="s">
        <v>61</v>
      </c>
      <c r="R1815" t="s">
        <v>1557</v>
      </c>
      <c r="S1815">
        <v>4.6559999999999997</v>
      </c>
      <c r="T1815" s="3"/>
    </row>
    <row r="1816" spans="1:20" x14ac:dyDescent="0.3">
      <c r="A1816">
        <v>1815</v>
      </c>
      <c r="B1816" t="s">
        <v>4565</v>
      </c>
      <c r="C1816">
        <f t="shared" si="28"/>
        <v>38</v>
      </c>
      <c r="D1816" s="1">
        <v>42627</v>
      </c>
      <c r="E1816" s="1">
        <v>42631</v>
      </c>
      <c r="F1816" t="s">
        <v>46</v>
      </c>
      <c r="G1816" t="s">
        <v>3432</v>
      </c>
      <c r="H1816" t="s">
        <v>3433</v>
      </c>
      <c r="I1816" t="s">
        <v>37</v>
      </c>
      <c r="J1816" t="s">
        <v>23</v>
      </c>
      <c r="K1816" t="s">
        <v>38</v>
      </c>
      <c r="L1816" t="s">
        <v>39</v>
      </c>
      <c r="M1816">
        <v>90045</v>
      </c>
      <c r="N1816" t="s">
        <v>40</v>
      </c>
      <c r="O1816" t="s">
        <v>924</v>
      </c>
      <c r="P1816" t="s">
        <v>28</v>
      </c>
      <c r="Q1816" t="s">
        <v>52</v>
      </c>
      <c r="R1816" t="s">
        <v>925</v>
      </c>
      <c r="S1816">
        <v>170.136</v>
      </c>
      <c r="T1816" s="3"/>
    </row>
    <row r="1817" spans="1:20" x14ac:dyDescent="0.3">
      <c r="A1817">
        <v>1816</v>
      </c>
      <c r="B1817" t="s">
        <v>4566</v>
      </c>
      <c r="C1817">
        <f t="shared" si="28"/>
        <v>23</v>
      </c>
      <c r="D1817" s="1">
        <v>42525</v>
      </c>
      <c r="E1817" s="1">
        <v>42525</v>
      </c>
      <c r="F1817" t="s">
        <v>1289</v>
      </c>
      <c r="G1817" t="s">
        <v>2723</v>
      </c>
      <c r="H1817" t="s">
        <v>2724</v>
      </c>
      <c r="I1817" t="s">
        <v>22</v>
      </c>
      <c r="J1817" t="s">
        <v>23</v>
      </c>
      <c r="K1817" t="s">
        <v>91</v>
      </c>
      <c r="L1817" t="s">
        <v>92</v>
      </c>
      <c r="M1817">
        <v>98105</v>
      </c>
      <c r="N1817" t="s">
        <v>40</v>
      </c>
      <c r="O1817" t="s">
        <v>4567</v>
      </c>
      <c r="P1817" t="s">
        <v>42</v>
      </c>
      <c r="Q1817" t="s">
        <v>43</v>
      </c>
      <c r="R1817" t="s">
        <v>4568</v>
      </c>
      <c r="S1817">
        <v>7.38</v>
      </c>
      <c r="T1817" s="3"/>
    </row>
    <row r="1818" spans="1:20" x14ac:dyDescent="0.3">
      <c r="A1818">
        <v>1817</v>
      </c>
      <c r="B1818" t="s">
        <v>4566</v>
      </c>
      <c r="C1818">
        <f t="shared" si="28"/>
        <v>23</v>
      </c>
      <c r="D1818" s="1">
        <v>42525</v>
      </c>
      <c r="E1818" s="1">
        <v>42525</v>
      </c>
      <c r="F1818" t="s">
        <v>1289</v>
      </c>
      <c r="G1818" t="s">
        <v>2723</v>
      </c>
      <c r="H1818" t="s">
        <v>2724</v>
      </c>
      <c r="I1818" t="s">
        <v>22</v>
      </c>
      <c r="J1818" t="s">
        <v>23</v>
      </c>
      <c r="K1818" t="s">
        <v>91</v>
      </c>
      <c r="L1818" t="s">
        <v>92</v>
      </c>
      <c r="M1818">
        <v>98105</v>
      </c>
      <c r="N1818" t="s">
        <v>40</v>
      </c>
      <c r="O1818" t="s">
        <v>778</v>
      </c>
      <c r="P1818" t="s">
        <v>42</v>
      </c>
      <c r="Q1818" t="s">
        <v>64</v>
      </c>
      <c r="R1818" t="s">
        <v>779</v>
      </c>
      <c r="S1818">
        <v>9.26</v>
      </c>
      <c r="T1818" s="3"/>
    </row>
    <row r="1819" spans="1:20" x14ac:dyDescent="0.3">
      <c r="A1819">
        <v>1818</v>
      </c>
      <c r="B1819" t="s">
        <v>4569</v>
      </c>
      <c r="C1819">
        <f t="shared" si="28"/>
        <v>51</v>
      </c>
      <c r="D1819" s="1">
        <v>42717</v>
      </c>
      <c r="E1819" s="1">
        <v>42719</v>
      </c>
      <c r="F1819" t="s">
        <v>19</v>
      </c>
      <c r="G1819" t="s">
        <v>3649</v>
      </c>
      <c r="H1819" t="s">
        <v>3650</v>
      </c>
      <c r="I1819" t="s">
        <v>22</v>
      </c>
      <c r="J1819" t="s">
        <v>23</v>
      </c>
      <c r="K1819" t="s">
        <v>38</v>
      </c>
      <c r="L1819" t="s">
        <v>39</v>
      </c>
      <c r="M1819">
        <v>90036</v>
      </c>
      <c r="N1819" t="s">
        <v>40</v>
      </c>
      <c r="O1819" t="s">
        <v>4570</v>
      </c>
      <c r="P1819" t="s">
        <v>42</v>
      </c>
      <c r="Q1819" t="s">
        <v>43</v>
      </c>
      <c r="R1819" t="s">
        <v>4571</v>
      </c>
      <c r="S1819">
        <v>9.9600000000000009</v>
      </c>
      <c r="T1819" s="3"/>
    </row>
    <row r="1820" spans="1:20" x14ac:dyDescent="0.3">
      <c r="A1820">
        <v>1819</v>
      </c>
      <c r="B1820" t="s">
        <v>4572</v>
      </c>
      <c r="C1820">
        <f t="shared" si="28"/>
        <v>22</v>
      </c>
      <c r="D1820" s="1">
        <v>42149</v>
      </c>
      <c r="E1820" s="1">
        <v>42153</v>
      </c>
      <c r="F1820" t="s">
        <v>46</v>
      </c>
      <c r="G1820" t="s">
        <v>4573</v>
      </c>
      <c r="H1820" t="s">
        <v>4574</v>
      </c>
      <c r="I1820" t="s">
        <v>22</v>
      </c>
      <c r="J1820" t="s">
        <v>23</v>
      </c>
      <c r="K1820" t="s">
        <v>299</v>
      </c>
      <c r="L1820" t="s">
        <v>207</v>
      </c>
      <c r="M1820">
        <v>60623</v>
      </c>
      <c r="N1820" t="s">
        <v>101</v>
      </c>
      <c r="O1820" t="s">
        <v>4575</v>
      </c>
      <c r="P1820" t="s">
        <v>42</v>
      </c>
      <c r="Q1820" t="s">
        <v>74</v>
      </c>
      <c r="R1820" t="s">
        <v>4576</v>
      </c>
      <c r="S1820">
        <v>75.599999999999994</v>
      </c>
      <c r="T1820" s="3"/>
    </row>
    <row r="1821" spans="1:20" x14ac:dyDescent="0.3">
      <c r="A1821">
        <v>1820</v>
      </c>
      <c r="B1821" t="s">
        <v>4572</v>
      </c>
      <c r="C1821">
        <f t="shared" si="28"/>
        <v>22</v>
      </c>
      <c r="D1821" s="1">
        <v>42149</v>
      </c>
      <c r="E1821" s="1">
        <v>42153</v>
      </c>
      <c r="F1821" t="s">
        <v>46</v>
      </c>
      <c r="G1821" t="s">
        <v>4573</v>
      </c>
      <c r="H1821" t="s">
        <v>4574</v>
      </c>
      <c r="I1821" t="s">
        <v>22</v>
      </c>
      <c r="J1821" t="s">
        <v>23</v>
      </c>
      <c r="K1821" t="s">
        <v>299</v>
      </c>
      <c r="L1821" t="s">
        <v>207</v>
      </c>
      <c r="M1821">
        <v>60623</v>
      </c>
      <c r="N1821" t="s">
        <v>101</v>
      </c>
      <c r="O1821" t="s">
        <v>4577</v>
      </c>
      <c r="P1821" t="s">
        <v>28</v>
      </c>
      <c r="Q1821" t="s">
        <v>61</v>
      </c>
      <c r="R1821" t="s">
        <v>4578</v>
      </c>
      <c r="S1821">
        <v>29.32</v>
      </c>
      <c r="T1821" s="3"/>
    </row>
    <row r="1822" spans="1:20" x14ac:dyDescent="0.3">
      <c r="A1822">
        <v>1821</v>
      </c>
      <c r="B1822" t="s">
        <v>4579</v>
      </c>
      <c r="C1822">
        <f t="shared" si="28"/>
        <v>7</v>
      </c>
      <c r="D1822" s="1">
        <v>42782</v>
      </c>
      <c r="E1822" s="1">
        <v>42786</v>
      </c>
      <c r="F1822" t="s">
        <v>46</v>
      </c>
      <c r="G1822" t="s">
        <v>893</v>
      </c>
      <c r="H1822" t="s">
        <v>894</v>
      </c>
      <c r="I1822" t="s">
        <v>37</v>
      </c>
      <c r="J1822" t="s">
        <v>23</v>
      </c>
      <c r="K1822" t="s">
        <v>299</v>
      </c>
      <c r="L1822" t="s">
        <v>207</v>
      </c>
      <c r="M1822">
        <v>60623</v>
      </c>
      <c r="N1822" t="s">
        <v>101</v>
      </c>
      <c r="O1822" t="s">
        <v>4580</v>
      </c>
      <c r="P1822" t="s">
        <v>42</v>
      </c>
      <c r="Q1822" t="s">
        <v>74</v>
      </c>
      <c r="R1822" t="s">
        <v>4581</v>
      </c>
      <c r="S1822">
        <v>92.063999999999993</v>
      </c>
      <c r="T1822" s="3"/>
    </row>
    <row r="1823" spans="1:20" x14ac:dyDescent="0.3">
      <c r="A1823">
        <v>1822</v>
      </c>
      <c r="B1823" t="s">
        <v>4579</v>
      </c>
      <c r="C1823">
        <f t="shared" si="28"/>
        <v>7</v>
      </c>
      <c r="D1823" s="1">
        <v>42782</v>
      </c>
      <c r="E1823" s="1">
        <v>42786</v>
      </c>
      <c r="F1823" t="s">
        <v>46</v>
      </c>
      <c r="G1823" t="s">
        <v>893</v>
      </c>
      <c r="H1823" t="s">
        <v>894</v>
      </c>
      <c r="I1823" t="s">
        <v>37</v>
      </c>
      <c r="J1823" t="s">
        <v>23</v>
      </c>
      <c r="K1823" t="s">
        <v>299</v>
      </c>
      <c r="L1823" t="s">
        <v>207</v>
      </c>
      <c r="M1823">
        <v>60623</v>
      </c>
      <c r="N1823" t="s">
        <v>101</v>
      </c>
      <c r="O1823" t="s">
        <v>264</v>
      </c>
      <c r="P1823" t="s">
        <v>42</v>
      </c>
      <c r="Q1823" t="s">
        <v>265</v>
      </c>
      <c r="R1823" t="s">
        <v>266</v>
      </c>
      <c r="S1823">
        <v>6.976</v>
      </c>
      <c r="T1823" s="3"/>
    </row>
    <row r="1824" spans="1:20" x14ac:dyDescent="0.3">
      <c r="A1824">
        <v>1823</v>
      </c>
      <c r="B1824" t="s">
        <v>4579</v>
      </c>
      <c r="C1824">
        <f t="shared" si="28"/>
        <v>7</v>
      </c>
      <c r="D1824" s="1">
        <v>42782</v>
      </c>
      <c r="E1824" s="1">
        <v>42786</v>
      </c>
      <c r="F1824" t="s">
        <v>46</v>
      </c>
      <c r="G1824" t="s">
        <v>893</v>
      </c>
      <c r="H1824" t="s">
        <v>894</v>
      </c>
      <c r="I1824" t="s">
        <v>37</v>
      </c>
      <c r="J1824" t="s">
        <v>23</v>
      </c>
      <c r="K1824" t="s">
        <v>299</v>
      </c>
      <c r="L1824" t="s">
        <v>207</v>
      </c>
      <c r="M1824">
        <v>60623</v>
      </c>
      <c r="N1824" t="s">
        <v>101</v>
      </c>
      <c r="O1824" t="s">
        <v>4582</v>
      </c>
      <c r="P1824" t="s">
        <v>28</v>
      </c>
      <c r="Q1824" t="s">
        <v>32</v>
      </c>
      <c r="R1824" t="s">
        <v>4583</v>
      </c>
      <c r="S1824">
        <v>62.957999999999998</v>
      </c>
      <c r="T1824" s="3"/>
    </row>
    <row r="1825" spans="1:20" x14ac:dyDescent="0.3">
      <c r="A1825">
        <v>1824</v>
      </c>
      <c r="B1825" t="s">
        <v>4579</v>
      </c>
      <c r="C1825">
        <f t="shared" si="28"/>
        <v>7</v>
      </c>
      <c r="D1825" s="1">
        <v>42782</v>
      </c>
      <c r="E1825" s="1">
        <v>42786</v>
      </c>
      <c r="F1825" t="s">
        <v>46</v>
      </c>
      <c r="G1825" t="s">
        <v>893</v>
      </c>
      <c r="H1825" t="s">
        <v>894</v>
      </c>
      <c r="I1825" t="s">
        <v>37</v>
      </c>
      <c r="J1825" t="s">
        <v>23</v>
      </c>
      <c r="K1825" t="s">
        <v>299</v>
      </c>
      <c r="L1825" t="s">
        <v>207</v>
      </c>
      <c r="M1825">
        <v>60623</v>
      </c>
      <c r="N1825" t="s">
        <v>101</v>
      </c>
      <c r="O1825" t="s">
        <v>4584</v>
      </c>
      <c r="P1825" t="s">
        <v>42</v>
      </c>
      <c r="Q1825" t="s">
        <v>86</v>
      </c>
      <c r="R1825" t="s">
        <v>4585</v>
      </c>
      <c r="S1825">
        <v>5.1840000000000002</v>
      </c>
      <c r="T1825" s="3"/>
    </row>
    <row r="1826" spans="1:20" x14ac:dyDescent="0.3">
      <c r="A1826">
        <v>1825</v>
      </c>
      <c r="B1826" t="s">
        <v>4586</v>
      </c>
      <c r="C1826">
        <f t="shared" si="28"/>
        <v>51</v>
      </c>
      <c r="D1826" s="1">
        <v>43091</v>
      </c>
      <c r="E1826" s="1">
        <v>43097</v>
      </c>
      <c r="F1826" t="s">
        <v>46</v>
      </c>
      <c r="G1826" t="s">
        <v>1675</v>
      </c>
      <c r="H1826" t="s">
        <v>1676</v>
      </c>
      <c r="I1826" t="s">
        <v>22</v>
      </c>
      <c r="J1826" t="s">
        <v>23</v>
      </c>
      <c r="K1826" t="s">
        <v>4587</v>
      </c>
      <c r="L1826" t="s">
        <v>416</v>
      </c>
      <c r="M1826">
        <v>97756</v>
      </c>
      <c r="N1826" t="s">
        <v>40</v>
      </c>
      <c r="O1826" t="s">
        <v>3370</v>
      </c>
      <c r="P1826" t="s">
        <v>42</v>
      </c>
      <c r="Q1826" t="s">
        <v>71</v>
      </c>
      <c r="R1826" t="s">
        <v>3371</v>
      </c>
      <c r="S1826">
        <v>31.32</v>
      </c>
      <c r="T1826" s="3"/>
    </row>
    <row r="1827" spans="1:20" x14ac:dyDescent="0.3">
      <c r="A1827">
        <v>1826</v>
      </c>
      <c r="B1827" t="s">
        <v>4586</v>
      </c>
      <c r="C1827">
        <f t="shared" si="28"/>
        <v>51</v>
      </c>
      <c r="D1827" s="1">
        <v>43091</v>
      </c>
      <c r="E1827" s="1">
        <v>43097</v>
      </c>
      <c r="F1827" t="s">
        <v>46</v>
      </c>
      <c r="G1827" t="s">
        <v>1675</v>
      </c>
      <c r="H1827" t="s">
        <v>1676</v>
      </c>
      <c r="I1827" t="s">
        <v>22</v>
      </c>
      <c r="J1827" t="s">
        <v>23</v>
      </c>
      <c r="K1827" t="s">
        <v>4587</v>
      </c>
      <c r="L1827" t="s">
        <v>416</v>
      </c>
      <c r="M1827">
        <v>97756</v>
      </c>
      <c r="N1827" t="s">
        <v>40</v>
      </c>
      <c r="O1827" t="s">
        <v>1362</v>
      </c>
      <c r="P1827" t="s">
        <v>28</v>
      </c>
      <c r="Q1827" t="s">
        <v>61</v>
      </c>
      <c r="R1827" t="s">
        <v>1363</v>
      </c>
      <c r="S1827">
        <v>11.84</v>
      </c>
      <c r="T1827" s="3"/>
    </row>
    <row r="1828" spans="1:20" x14ac:dyDescent="0.3">
      <c r="A1828">
        <v>1827</v>
      </c>
      <c r="B1828" t="s">
        <v>4586</v>
      </c>
      <c r="C1828">
        <f t="shared" si="28"/>
        <v>51</v>
      </c>
      <c r="D1828" s="1">
        <v>43091</v>
      </c>
      <c r="E1828" s="1">
        <v>43097</v>
      </c>
      <c r="F1828" t="s">
        <v>46</v>
      </c>
      <c r="G1828" t="s">
        <v>1675</v>
      </c>
      <c r="H1828" t="s">
        <v>1676</v>
      </c>
      <c r="I1828" t="s">
        <v>22</v>
      </c>
      <c r="J1828" t="s">
        <v>23</v>
      </c>
      <c r="K1828" t="s">
        <v>4587</v>
      </c>
      <c r="L1828" t="s">
        <v>416</v>
      </c>
      <c r="M1828">
        <v>97756</v>
      </c>
      <c r="N1828" t="s">
        <v>40</v>
      </c>
      <c r="O1828" t="s">
        <v>4588</v>
      </c>
      <c r="P1828" t="s">
        <v>28</v>
      </c>
      <c r="Q1828" t="s">
        <v>61</v>
      </c>
      <c r="R1828" t="s">
        <v>4589</v>
      </c>
      <c r="S1828">
        <v>22.783999999999999</v>
      </c>
      <c r="T1828" s="3"/>
    </row>
    <row r="1829" spans="1:20" x14ac:dyDescent="0.3">
      <c r="A1829">
        <v>1828</v>
      </c>
      <c r="B1829" t="s">
        <v>4590</v>
      </c>
      <c r="C1829">
        <f t="shared" si="28"/>
        <v>6</v>
      </c>
      <c r="D1829" s="1">
        <v>42774</v>
      </c>
      <c r="E1829" s="1">
        <v>42777</v>
      </c>
      <c r="F1829" t="s">
        <v>19</v>
      </c>
      <c r="G1829" t="s">
        <v>4591</v>
      </c>
      <c r="H1829" t="s">
        <v>4592</v>
      </c>
      <c r="I1829" t="s">
        <v>98</v>
      </c>
      <c r="J1829" t="s">
        <v>23</v>
      </c>
      <c r="K1829" t="s">
        <v>4593</v>
      </c>
      <c r="L1829" t="s">
        <v>84</v>
      </c>
      <c r="M1829">
        <v>27604</v>
      </c>
      <c r="N1829" t="s">
        <v>26</v>
      </c>
      <c r="O1829" t="s">
        <v>4594</v>
      </c>
      <c r="P1829" t="s">
        <v>67</v>
      </c>
      <c r="Q1829" t="s">
        <v>68</v>
      </c>
      <c r="R1829" t="s">
        <v>4595</v>
      </c>
      <c r="S1829">
        <v>1127.9760000000001</v>
      </c>
      <c r="T1829" s="3"/>
    </row>
    <row r="1830" spans="1:20" x14ac:dyDescent="0.3">
      <c r="A1830">
        <v>1829</v>
      </c>
      <c r="B1830" t="s">
        <v>4596</v>
      </c>
      <c r="C1830">
        <f t="shared" si="28"/>
        <v>29</v>
      </c>
      <c r="D1830" s="1">
        <v>42564</v>
      </c>
      <c r="E1830" s="1">
        <v>42566</v>
      </c>
      <c r="F1830" t="s">
        <v>19</v>
      </c>
      <c r="G1830" t="s">
        <v>4597</v>
      </c>
      <c r="H1830" t="s">
        <v>4598</v>
      </c>
      <c r="I1830" t="s">
        <v>37</v>
      </c>
      <c r="J1830" t="s">
        <v>23</v>
      </c>
      <c r="K1830" t="s">
        <v>3560</v>
      </c>
      <c r="L1830" t="s">
        <v>1271</v>
      </c>
      <c r="M1830">
        <v>31204</v>
      </c>
      <c r="N1830" t="s">
        <v>26</v>
      </c>
      <c r="O1830" t="s">
        <v>2782</v>
      </c>
      <c r="P1830" t="s">
        <v>42</v>
      </c>
      <c r="Q1830" t="s">
        <v>86</v>
      </c>
      <c r="R1830" t="s">
        <v>2783</v>
      </c>
      <c r="S1830">
        <v>38.880000000000003</v>
      </c>
      <c r="T1830" s="3"/>
    </row>
    <row r="1831" spans="1:20" x14ac:dyDescent="0.3">
      <c r="A1831">
        <v>1830</v>
      </c>
      <c r="B1831" t="s">
        <v>4599</v>
      </c>
      <c r="C1831">
        <f t="shared" si="28"/>
        <v>21</v>
      </c>
      <c r="D1831" s="1">
        <v>42142</v>
      </c>
      <c r="E1831" s="1">
        <v>42148</v>
      </c>
      <c r="F1831" t="s">
        <v>46</v>
      </c>
      <c r="G1831" t="s">
        <v>803</v>
      </c>
      <c r="H1831" t="s">
        <v>804</v>
      </c>
      <c r="I1831" t="s">
        <v>22</v>
      </c>
      <c r="J1831" t="s">
        <v>23</v>
      </c>
      <c r="K1831" t="s">
        <v>2181</v>
      </c>
      <c r="L1831" t="s">
        <v>494</v>
      </c>
      <c r="M1831">
        <v>44105</v>
      </c>
      <c r="N1831" t="s">
        <v>144</v>
      </c>
      <c r="O1831" t="s">
        <v>4600</v>
      </c>
      <c r="P1831" t="s">
        <v>67</v>
      </c>
      <c r="Q1831" t="s">
        <v>68</v>
      </c>
      <c r="R1831" t="s">
        <v>4601</v>
      </c>
      <c r="S1831">
        <v>779.79600000000005</v>
      </c>
      <c r="T1831" s="3"/>
    </row>
    <row r="1832" spans="1:20" x14ac:dyDescent="0.3">
      <c r="A1832">
        <v>1831</v>
      </c>
      <c r="B1832" t="s">
        <v>4602</v>
      </c>
      <c r="C1832">
        <f t="shared" si="28"/>
        <v>43</v>
      </c>
      <c r="D1832" s="1">
        <v>43394</v>
      </c>
      <c r="E1832" s="1">
        <v>43394</v>
      </c>
      <c r="F1832" t="s">
        <v>1289</v>
      </c>
      <c r="G1832" t="s">
        <v>2972</v>
      </c>
      <c r="H1832" t="s">
        <v>2973</v>
      </c>
      <c r="I1832" t="s">
        <v>98</v>
      </c>
      <c r="J1832" t="s">
        <v>23</v>
      </c>
      <c r="K1832" t="s">
        <v>4603</v>
      </c>
      <c r="L1832" t="s">
        <v>646</v>
      </c>
      <c r="M1832">
        <v>74403</v>
      </c>
      <c r="N1832" t="s">
        <v>101</v>
      </c>
      <c r="O1832" t="s">
        <v>4604</v>
      </c>
      <c r="P1832" t="s">
        <v>67</v>
      </c>
      <c r="Q1832" t="s">
        <v>68</v>
      </c>
      <c r="R1832" t="s">
        <v>4605</v>
      </c>
      <c r="S1832">
        <v>1439.92</v>
      </c>
      <c r="T1832" s="3"/>
    </row>
    <row r="1833" spans="1:20" x14ac:dyDescent="0.3">
      <c r="A1833">
        <v>1832</v>
      </c>
      <c r="B1833" t="s">
        <v>4602</v>
      </c>
      <c r="C1833">
        <f t="shared" si="28"/>
        <v>43</v>
      </c>
      <c r="D1833" s="1">
        <v>43394</v>
      </c>
      <c r="E1833" s="1">
        <v>43394</v>
      </c>
      <c r="F1833" t="s">
        <v>1289</v>
      </c>
      <c r="G1833" t="s">
        <v>2972</v>
      </c>
      <c r="H1833" t="s">
        <v>2973</v>
      </c>
      <c r="I1833" t="s">
        <v>98</v>
      </c>
      <c r="J1833" t="s">
        <v>23</v>
      </c>
      <c r="K1833" t="s">
        <v>4603</v>
      </c>
      <c r="L1833" t="s">
        <v>646</v>
      </c>
      <c r="M1833">
        <v>74403</v>
      </c>
      <c r="N1833" t="s">
        <v>101</v>
      </c>
      <c r="O1833" t="s">
        <v>2878</v>
      </c>
      <c r="P1833" t="s">
        <v>28</v>
      </c>
      <c r="Q1833" t="s">
        <v>52</v>
      </c>
      <c r="R1833" t="s">
        <v>2879</v>
      </c>
      <c r="S1833">
        <v>262.11</v>
      </c>
      <c r="T1833" s="3"/>
    </row>
    <row r="1834" spans="1:20" x14ac:dyDescent="0.3">
      <c r="A1834">
        <v>1833</v>
      </c>
      <c r="B1834" t="s">
        <v>4606</v>
      </c>
      <c r="C1834">
        <f t="shared" si="28"/>
        <v>45</v>
      </c>
      <c r="D1834" s="1">
        <v>42679</v>
      </c>
      <c r="E1834" s="1">
        <v>42683</v>
      </c>
      <c r="F1834" t="s">
        <v>46</v>
      </c>
      <c r="G1834" t="s">
        <v>2763</v>
      </c>
      <c r="H1834" t="s">
        <v>2764</v>
      </c>
      <c r="I1834" t="s">
        <v>37</v>
      </c>
      <c r="J1834" t="s">
        <v>23</v>
      </c>
      <c r="K1834" t="s">
        <v>733</v>
      </c>
      <c r="L1834" t="s">
        <v>84</v>
      </c>
      <c r="M1834">
        <v>28110</v>
      </c>
      <c r="N1834" t="s">
        <v>26</v>
      </c>
      <c r="O1834" t="s">
        <v>3380</v>
      </c>
      <c r="P1834" t="s">
        <v>28</v>
      </c>
      <c r="Q1834" t="s">
        <v>32</v>
      </c>
      <c r="R1834" t="s">
        <v>3381</v>
      </c>
      <c r="S1834">
        <v>207</v>
      </c>
      <c r="T1834" s="3"/>
    </row>
    <row r="1835" spans="1:20" x14ac:dyDescent="0.3">
      <c r="A1835">
        <v>1834</v>
      </c>
      <c r="B1835" t="s">
        <v>4607</v>
      </c>
      <c r="C1835">
        <f t="shared" si="28"/>
        <v>31</v>
      </c>
      <c r="D1835" s="1">
        <v>43313</v>
      </c>
      <c r="E1835" s="1">
        <v>43319</v>
      </c>
      <c r="F1835" t="s">
        <v>46</v>
      </c>
      <c r="G1835" t="s">
        <v>3708</v>
      </c>
      <c r="H1835" t="s">
        <v>3709</v>
      </c>
      <c r="I1835" t="s">
        <v>37</v>
      </c>
      <c r="J1835" t="s">
        <v>23</v>
      </c>
      <c r="K1835" t="s">
        <v>1236</v>
      </c>
      <c r="L1835" t="s">
        <v>100</v>
      </c>
      <c r="M1835">
        <v>78745</v>
      </c>
      <c r="N1835" t="s">
        <v>101</v>
      </c>
      <c r="O1835" t="s">
        <v>4608</v>
      </c>
      <c r="P1835" t="s">
        <v>67</v>
      </c>
      <c r="Q1835" t="s">
        <v>680</v>
      </c>
      <c r="R1835" t="s">
        <v>4609</v>
      </c>
      <c r="S1835">
        <v>1439.982</v>
      </c>
      <c r="T1835" s="3"/>
    </row>
    <row r="1836" spans="1:20" x14ac:dyDescent="0.3">
      <c r="A1836">
        <v>1835</v>
      </c>
      <c r="B1836" t="s">
        <v>4607</v>
      </c>
      <c r="C1836">
        <f t="shared" si="28"/>
        <v>31</v>
      </c>
      <c r="D1836" s="1">
        <v>43313</v>
      </c>
      <c r="E1836" s="1">
        <v>43319</v>
      </c>
      <c r="F1836" t="s">
        <v>46</v>
      </c>
      <c r="G1836" t="s">
        <v>3708</v>
      </c>
      <c r="H1836" t="s">
        <v>3709</v>
      </c>
      <c r="I1836" t="s">
        <v>37</v>
      </c>
      <c r="J1836" t="s">
        <v>23</v>
      </c>
      <c r="K1836" t="s">
        <v>1236</v>
      </c>
      <c r="L1836" t="s">
        <v>100</v>
      </c>
      <c r="M1836">
        <v>78745</v>
      </c>
      <c r="N1836" t="s">
        <v>101</v>
      </c>
      <c r="O1836" t="s">
        <v>4610</v>
      </c>
      <c r="P1836" t="s">
        <v>42</v>
      </c>
      <c r="Q1836" t="s">
        <v>86</v>
      </c>
      <c r="R1836" t="s">
        <v>4611</v>
      </c>
      <c r="S1836">
        <v>36.287999999999997</v>
      </c>
      <c r="T1836" s="3"/>
    </row>
    <row r="1837" spans="1:20" x14ac:dyDescent="0.3">
      <c r="A1837">
        <v>1836</v>
      </c>
      <c r="B1837" t="s">
        <v>4612</v>
      </c>
      <c r="C1837">
        <f t="shared" si="28"/>
        <v>26</v>
      </c>
      <c r="D1837" s="1">
        <v>42176</v>
      </c>
      <c r="E1837" s="1">
        <v>42179</v>
      </c>
      <c r="F1837" t="s">
        <v>184</v>
      </c>
      <c r="G1837" t="s">
        <v>4473</v>
      </c>
      <c r="H1837" t="s">
        <v>4474</v>
      </c>
      <c r="I1837" t="s">
        <v>22</v>
      </c>
      <c r="J1837" t="s">
        <v>23</v>
      </c>
      <c r="K1837" t="s">
        <v>4613</v>
      </c>
      <c r="L1837" t="s">
        <v>745</v>
      </c>
      <c r="M1837">
        <v>6450</v>
      </c>
      <c r="N1837" t="s">
        <v>144</v>
      </c>
      <c r="O1837" t="s">
        <v>124</v>
      </c>
      <c r="P1837" t="s">
        <v>42</v>
      </c>
      <c r="Q1837" t="s">
        <v>64</v>
      </c>
      <c r="R1837" t="s">
        <v>125</v>
      </c>
      <c r="S1837">
        <v>21.4</v>
      </c>
      <c r="T1837" s="3"/>
    </row>
    <row r="1838" spans="1:20" x14ac:dyDescent="0.3">
      <c r="A1838">
        <v>1837</v>
      </c>
      <c r="B1838" t="s">
        <v>4614</v>
      </c>
      <c r="C1838">
        <f t="shared" si="28"/>
        <v>8</v>
      </c>
      <c r="D1838" s="1">
        <v>43150</v>
      </c>
      <c r="E1838" s="1">
        <v>43152</v>
      </c>
      <c r="F1838" t="s">
        <v>19</v>
      </c>
      <c r="G1838" t="s">
        <v>3929</v>
      </c>
      <c r="H1838" t="s">
        <v>3930</v>
      </c>
      <c r="I1838" t="s">
        <v>37</v>
      </c>
      <c r="J1838" t="s">
        <v>23</v>
      </c>
      <c r="K1838" t="s">
        <v>3265</v>
      </c>
      <c r="L1838" t="s">
        <v>1271</v>
      </c>
      <c r="M1838">
        <v>30076</v>
      </c>
      <c r="N1838" t="s">
        <v>26</v>
      </c>
      <c r="O1838" t="s">
        <v>688</v>
      </c>
      <c r="P1838" t="s">
        <v>42</v>
      </c>
      <c r="Q1838" t="s">
        <v>74</v>
      </c>
      <c r="R1838" t="s">
        <v>689</v>
      </c>
      <c r="S1838">
        <v>1245.8599999999999</v>
      </c>
      <c r="T1838" s="3"/>
    </row>
    <row r="1839" spans="1:20" x14ac:dyDescent="0.3">
      <c r="A1839">
        <v>1838</v>
      </c>
      <c r="B1839" t="s">
        <v>4615</v>
      </c>
      <c r="C1839">
        <f t="shared" si="28"/>
        <v>31</v>
      </c>
      <c r="D1839" s="1">
        <v>42217</v>
      </c>
      <c r="E1839" s="1">
        <v>42221</v>
      </c>
      <c r="F1839" t="s">
        <v>46</v>
      </c>
      <c r="G1839" t="s">
        <v>4616</v>
      </c>
      <c r="H1839" t="s">
        <v>4617</v>
      </c>
      <c r="I1839" t="s">
        <v>37</v>
      </c>
      <c r="J1839" t="s">
        <v>23</v>
      </c>
      <c r="K1839" t="s">
        <v>463</v>
      </c>
      <c r="L1839" t="s">
        <v>84</v>
      </c>
      <c r="M1839">
        <v>28205</v>
      </c>
      <c r="N1839" t="s">
        <v>26</v>
      </c>
      <c r="O1839" t="s">
        <v>41</v>
      </c>
      <c r="P1839" t="s">
        <v>42</v>
      </c>
      <c r="Q1839" t="s">
        <v>43</v>
      </c>
      <c r="R1839" t="s">
        <v>44</v>
      </c>
      <c r="S1839">
        <v>17.544</v>
      </c>
      <c r="T1839" s="3"/>
    </row>
    <row r="1840" spans="1:20" x14ac:dyDescent="0.3">
      <c r="A1840">
        <v>1839</v>
      </c>
      <c r="B1840" t="s">
        <v>4615</v>
      </c>
      <c r="C1840">
        <f t="shared" si="28"/>
        <v>31</v>
      </c>
      <c r="D1840" s="1">
        <v>42217</v>
      </c>
      <c r="E1840" s="1">
        <v>42221</v>
      </c>
      <c r="F1840" t="s">
        <v>46</v>
      </c>
      <c r="G1840" t="s">
        <v>4616</v>
      </c>
      <c r="H1840" t="s">
        <v>4617</v>
      </c>
      <c r="I1840" t="s">
        <v>37</v>
      </c>
      <c r="J1840" t="s">
        <v>23</v>
      </c>
      <c r="K1840" t="s">
        <v>463</v>
      </c>
      <c r="L1840" t="s">
        <v>84</v>
      </c>
      <c r="M1840">
        <v>28205</v>
      </c>
      <c r="N1840" t="s">
        <v>26</v>
      </c>
      <c r="O1840" t="s">
        <v>422</v>
      </c>
      <c r="P1840" t="s">
        <v>28</v>
      </c>
      <c r="Q1840" t="s">
        <v>61</v>
      </c>
      <c r="R1840" t="s">
        <v>423</v>
      </c>
      <c r="S1840">
        <v>44.128</v>
      </c>
      <c r="T1840" s="3"/>
    </row>
    <row r="1841" spans="1:20" x14ac:dyDescent="0.3">
      <c r="A1841">
        <v>1840</v>
      </c>
      <c r="B1841" t="s">
        <v>4615</v>
      </c>
      <c r="C1841">
        <f t="shared" si="28"/>
        <v>31</v>
      </c>
      <c r="D1841" s="1">
        <v>42217</v>
      </c>
      <c r="E1841" s="1">
        <v>42221</v>
      </c>
      <c r="F1841" t="s">
        <v>46</v>
      </c>
      <c r="G1841" t="s">
        <v>4616</v>
      </c>
      <c r="H1841" t="s">
        <v>4617</v>
      </c>
      <c r="I1841" t="s">
        <v>37</v>
      </c>
      <c r="J1841" t="s">
        <v>23</v>
      </c>
      <c r="K1841" t="s">
        <v>463</v>
      </c>
      <c r="L1841" t="s">
        <v>84</v>
      </c>
      <c r="M1841">
        <v>28205</v>
      </c>
      <c r="N1841" t="s">
        <v>26</v>
      </c>
      <c r="O1841" t="s">
        <v>4618</v>
      </c>
      <c r="P1841" t="s">
        <v>42</v>
      </c>
      <c r="Q1841" t="s">
        <v>74</v>
      </c>
      <c r="R1841" t="s">
        <v>4619</v>
      </c>
      <c r="S1841">
        <v>62.92</v>
      </c>
      <c r="T1841" s="3"/>
    </row>
    <row r="1842" spans="1:20" x14ac:dyDescent="0.3">
      <c r="A1842">
        <v>1841</v>
      </c>
      <c r="B1842" t="s">
        <v>4615</v>
      </c>
      <c r="C1842">
        <f t="shared" si="28"/>
        <v>31</v>
      </c>
      <c r="D1842" s="1">
        <v>42217</v>
      </c>
      <c r="E1842" s="1">
        <v>42221</v>
      </c>
      <c r="F1842" t="s">
        <v>46</v>
      </c>
      <c r="G1842" t="s">
        <v>4616</v>
      </c>
      <c r="H1842" t="s">
        <v>4617</v>
      </c>
      <c r="I1842" t="s">
        <v>37</v>
      </c>
      <c r="J1842" t="s">
        <v>23</v>
      </c>
      <c r="K1842" t="s">
        <v>463</v>
      </c>
      <c r="L1842" t="s">
        <v>84</v>
      </c>
      <c r="M1842">
        <v>28205</v>
      </c>
      <c r="N1842" t="s">
        <v>26</v>
      </c>
      <c r="O1842" t="s">
        <v>556</v>
      </c>
      <c r="P1842" t="s">
        <v>42</v>
      </c>
      <c r="Q1842" t="s">
        <v>86</v>
      </c>
      <c r="R1842" t="s">
        <v>557</v>
      </c>
      <c r="S1842">
        <v>78.304000000000002</v>
      </c>
      <c r="T1842" s="3"/>
    </row>
    <row r="1843" spans="1:20" x14ac:dyDescent="0.3">
      <c r="A1843">
        <v>1842</v>
      </c>
      <c r="B1843" t="s">
        <v>4620</v>
      </c>
      <c r="C1843">
        <f t="shared" si="28"/>
        <v>29</v>
      </c>
      <c r="D1843" s="1">
        <v>42934</v>
      </c>
      <c r="E1843" s="1">
        <v>42939</v>
      </c>
      <c r="F1843" t="s">
        <v>46</v>
      </c>
      <c r="G1843" t="s">
        <v>4621</v>
      </c>
      <c r="H1843" t="s">
        <v>4622</v>
      </c>
      <c r="I1843" t="s">
        <v>37</v>
      </c>
      <c r="J1843" t="s">
        <v>23</v>
      </c>
      <c r="K1843" t="s">
        <v>4623</v>
      </c>
      <c r="L1843" t="s">
        <v>25</v>
      </c>
      <c r="M1843">
        <v>42104</v>
      </c>
      <c r="N1843" t="s">
        <v>26</v>
      </c>
      <c r="O1843" t="s">
        <v>4624</v>
      </c>
      <c r="P1843" t="s">
        <v>28</v>
      </c>
      <c r="Q1843" t="s">
        <v>32</v>
      </c>
      <c r="R1843" t="s">
        <v>4625</v>
      </c>
      <c r="S1843">
        <v>140.81</v>
      </c>
      <c r="T1843" s="3"/>
    </row>
    <row r="1844" spans="1:20" x14ac:dyDescent="0.3">
      <c r="A1844">
        <v>1843</v>
      </c>
      <c r="B1844" t="s">
        <v>4626</v>
      </c>
      <c r="C1844">
        <f t="shared" si="28"/>
        <v>7</v>
      </c>
      <c r="D1844" s="1">
        <v>42409</v>
      </c>
      <c r="E1844" s="1">
        <v>42411</v>
      </c>
      <c r="F1844" t="s">
        <v>19</v>
      </c>
      <c r="G1844" t="s">
        <v>1170</v>
      </c>
      <c r="H1844" t="s">
        <v>1171</v>
      </c>
      <c r="I1844" t="s">
        <v>37</v>
      </c>
      <c r="J1844" t="s">
        <v>23</v>
      </c>
      <c r="K1844" t="s">
        <v>676</v>
      </c>
      <c r="L1844" t="s">
        <v>100</v>
      </c>
      <c r="M1844">
        <v>78207</v>
      </c>
      <c r="N1844" t="s">
        <v>101</v>
      </c>
      <c r="O1844" t="s">
        <v>1196</v>
      </c>
      <c r="P1844" t="s">
        <v>42</v>
      </c>
      <c r="Q1844" t="s">
        <v>43</v>
      </c>
      <c r="R1844" t="s">
        <v>1197</v>
      </c>
      <c r="S1844">
        <v>40.095999999999997</v>
      </c>
      <c r="T1844" s="3"/>
    </row>
    <row r="1845" spans="1:20" x14ac:dyDescent="0.3">
      <c r="A1845">
        <v>1844</v>
      </c>
      <c r="B1845" t="s">
        <v>4626</v>
      </c>
      <c r="C1845">
        <f t="shared" si="28"/>
        <v>7</v>
      </c>
      <c r="D1845" s="1">
        <v>42409</v>
      </c>
      <c r="E1845" s="1">
        <v>42411</v>
      </c>
      <c r="F1845" t="s">
        <v>19</v>
      </c>
      <c r="G1845" t="s">
        <v>1170</v>
      </c>
      <c r="H1845" t="s">
        <v>1171</v>
      </c>
      <c r="I1845" t="s">
        <v>37</v>
      </c>
      <c r="J1845" t="s">
        <v>23</v>
      </c>
      <c r="K1845" t="s">
        <v>676</v>
      </c>
      <c r="L1845" t="s">
        <v>100</v>
      </c>
      <c r="M1845">
        <v>78207</v>
      </c>
      <c r="N1845" t="s">
        <v>101</v>
      </c>
      <c r="O1845" t="s">
        <v>4627</v>
      </c>
      <c r="P1845" t="s">
        <v>28</v>
      </c>
      <c r="Q1845" t="s">
        <v>61</v>
      </c>
      <c r="R1845" t="s">
        <v>4628</v>
      </c>
      <c r="S1845">
        <v>40.783999999999999</v>
      </c>
      <c r="T1845" s="3"/>
    </row>
    <row r="1846" spans="1:20" x14ac:dyDescent="0.3">
      <c r="A1846">
        <v>1845</v>
      </c>
      <c r="B1846" t="s">
        <v>4629</v>
      </c>
      <c r="C1846">
        <f t="shared" si="28"/>
        <v>31</v>
      </c>
      <c r="D1846" s="1">
        <v>43310</v>
      </c>
      <c r="E1846" s="1">
        <v>43314</v>
      </c>
      <c r="F1846" t="s">
        <v>46</v>
      </c>
      <c r="G1846" t="s">
        <v>4630</v>
      </c>
      <c r="H1846" t="s">
        <v>4631</v>
      </c>
      <c r="I1846" t="s">
        <v>22</v>
      </c>
      <c r="J1846" t="s">
        <v>23</v>
      </c>
      <c r="K1846" t="s">
        <v>91</v>
      </c>
      <c r="L1846" t="s">
        <v>92</v>
      </c>
      <c r="M1846">
        <v>98115</v>
      </c>
      <c r="N1846" t="s">
        <v>40</v>
      </c>
      <c r="O1846" t="s">
        <v>156</v>
      </c>
      <c r="P1846" t="s">
        <v>67</v>
      </c>
      <c r="Q1846" t="s">
        <v>157</v>
      </c>
      <c r="R1846" t="s">
        <v>158</v>
      </c>
      <c r="S1846">
        <v>90.57</v>
      </c>
      <c r="T1846" s="3"/>
    </row>
    <row r="1847" spans="1:20" x14ac:dyDescent="0.3">
      <c r="A1847">
        <v>1846</v>
      </c>
      <c r="B1847" t="s">
        <v>4632</v>
      </c>
      <c r="C1847">
        <f t="shared" si="28"/>
        <v>2</v>
      </c>
      <c r="D1847" s="1">
        <v>43112</v>
      </c>
      <c r="E1847" s="1">
        <v>43117</v>
      </c>
      <c r="F1847" t="s">
        <v>19</v>
      </c>
      <c r="G1847" t="s">
        <v>4457</v>
      </c>
      <c r="H1847" t="s">
        <v>4458</v>
      </c>
      <c r="I1847" t="s">
        <v>98</v>
      </c>
      <c r="J1847" t="s">
        <v>23</v>
      </c>
      <c r="K1847" t="s">
        <v>92</v>
      </c>
      <c r="L1847" t="s">
        <v>3037</v>
      </c>
      <c r="M1847">
        <v>20016</v>
      </c>
      <c r="N1847" t="s">
        <v>144</v>
      </c>
      <c r="O1847" t="s">
        <v>564</v>
      </c>
      <c r="P1847" t="s">
        <v>42</v>
      </c>
      <c r="Q1847" t="s">
        <v>86</v>
      </c>
      <c r="R1847" t="s">
        <v>565</v>
      </c>
      <c r="S1847">
        <v>40.08</v>
      </c>
      <c r="T1847" s="3"/>
    </row>
    <row r="1848" spans="1:20" x14ac:dyDescent="0.3">
      <c r="A1848">
        <v>1847</v>
      </c>
      <c r="B1848" t="s">
        <v>4632</v>
      </c>
      <c r="C1848">
        <f t="shared" si="28"/>
        <v>2</v>
      </c>
      <c r="D1848" s="1">
        <v>43112</v>
      </c>
      <c r="E1848" s="1">
        <v>43117</v>
      </c>
      <c r="F1848" t="s">
        <v>19</v>
      </c>
      <c r="G1848" t="s">
        <v>4457</v>
      </c>
      <c r="H1848" t="s">
        <v>4458</v>
      </c>
      <c r="I1848" t="s">
        <v>98</v>
      </c>
      <c r="J1848" t="s">
        <v>23</v>
      </c>
      <c r="K1848" t="s">
        <v>92</v>
      </c>
      <c r="L1848" t="s">
        <v>3037</v>
      </c>
      <c r="M1848">
        <v>20016</v>
      </c>
      <c r="N1848" t="s">
        <v>144</v>
      </c>
      <c r="O1848" t="s">
        <v>4633</v>
      </c>
      <c r="P1848" t="s">
        <v>28</v>
      </c>
      <c r="Q1848" t="s">
        <v>61</v>
      </c>
      <c r="R1848" t="s">
        <v>4634</v>
      </c>
      <c r="S1848">
        <v>37.68</v>
      </c>
      <c r="T1848" s="3"/>
    </row>
    <row r="1849" spans="1:20" x14ac:dyDescent="0.3">
      <c r="A1849">
        <v>1848</v>
      </c>
      <c r="B1849" t="s">
        <v>4635</v>
      </c>
      <c r="C1849">
        <f t="shared" si="28"/>
        <v>37</v>
      </c>
      <c r="D1849" s="1">
        <v>43353</v>
      </c>
      <c r="E1849" s="1">
        <v>43353</v>
      </c>
      <c r="F1849" t="s">
        <v>1289</v>
      </c>
      <c r="G1849" t="s">
        <v>3291</v>
      </c>
      <c r="H1849" t="s">
        <v>3292</v>
      </c>
      <c r="I1849" t="s">
        <v>37</v>
      </c>
      <c r="J1849" t="s">
        <v>23</v>
      </c>
      <c r="K1849" t="s">
        <v>38</v>
      </c>
      <c r="L1849" t="s">
        <v>39</v>
      </c>
      <c r="M1849">
        <v>90004</v>
      </c>
      <c r="N1849" t="s">
        <v>40</v>
      </c>
      <c r="O1849" t="s">
        <v>1163</v>
      </c>
      <c r="P1849" t="s">
        <v>28</v>
      </c>
      <c r="Q1849" t="s">
        <v>32</v>
      </c>
      <c r="R1849" t="s">
        <v>1164</v>
      </c>
      <c r="S1849">
        <v>362.35199999999998</v>
      </c>
      <c r="T1849" s="3"/>
    </row>
    <row r="1850" spans="1:20" x14ac:dyDescent="0.3">
      <c r="A1850">
        <v>1849</v>
      </c>
      <c r="B1850" t="s">
        <v>4635</v>
      </c>
      <c r="C1850">
        <f t="shared" si="28"/>
        <v>37</v>
      </c>
      <c r="D1850" s="1">
        <v>43353</v>
      </c>
      <c r="E1850" s="1">
        <v>43353</v>
      </c>
      <c r="F1850" t="s">
        <v>1289</v>
      </c>
      <c r="G1850" t="s">
        <v>3291</v>
      </c>
      <c r="H1850" t="s">
        <v>3292</v>
      </c>
      <c r="I1850" t="s">
        <v>37</v>
      </c>
      <c r="J1850" t="s">
        <v>23</v>
      </c>
      <c r="K1850" t="s">
        <v>38</v>
      </c>
      <c r="L1850" t="s">
        <v>39</v>
      </c>
      <c r="M1850">
        <v>90004</v>
      </c>
      <c r="N1850" t="s">
        <v>40</v>
      </c>
      <c r="O1850" t="s">
        <v>1217</v>
      </c>
      <c r="P1850" t="s">
        <v>42</v>
      </c>
      <c r="Q1850" t="s">
        <v>71</v>
      </c>
      <c r="R1850" t="s">
        <v>1218</v>
      </c>
      <c r="S1850">
        <v>7.1840000000000002</v>
      </c>
      <c r="T1850" s="3"/>
    </row>
    <row r="1851" spans="1:20" x14ac:dyDescent="0.3">
      <c r="A1851">
        <v>1850</v>
      </c>
      <c r="B1851" t="s">
        <v>4636</v>
      </c>
      <c r="C1851">
        <f t="shared" si="28"/>
        <v>30</v>
      </c>
      <c r="D1851" s="1">
        <v>42571</v>
      </c>
      <c r="E1851" s="1">
        <v>42576</v>
      </c>
      <c r="F1851" t="s">
        <v>19</v>
      </c>
      <c r="G1851" t="s">
        <v>2842</v>
      </c>
      <c r="H1851" t="s">
        <v>2843</v>
      </c>
      <c r="I1851" t="s">
        <v>22</v>
      </c>
      <c r="J1851" t="s">
        <v>23</v>
      </c>
      <c r="K1851" t="s">
        <v>4637</v>
      </c>
      <c r="L1851" t="s">
        <v>250</v>
      </c>
      <c r="M1851">
        <v>46614</v>
      </c>
      <c r="N1851" t="s">
        <v>101</v>
      </c>
      <c r="O1851" t="s">
        <v>4638</v>
      </c>
      <c r="P1851" t="s">
        <v>42</v>
      </c>
      <c r="Q1851" t="s">
        <v>55</v>
      </c>
      <c r="R1851" t="s">
        <v>4639</v>
      </c>
      <c r="S1851">
        <v>34.76</v>
      </c>
      <c r="T1851" s="3"/>
    </row>
    <row r="1852" spans="1:20" x14ac:dyDescent="0.3">
      <c r="A1852">
        <v>1851</v>
      </c>
      <c r="B1852" t="s">
        <v>4636</v>
      </c>
      <c r="C1852">
        <f t="shared" si="28"/>
        <v>30</v>
      </c>
      <c r="D1852" s="1">
        <v>42571</v>
      </c>
      <c r="E1852" s="1">
        <v>42576</v>
      </c>
      <c r="F1852" t="s">
        <v>19</v>
      </c>
      <c r="G1852" t="s">
        <v>2842</v>
      </c>
      <c r="H1852" t="s">
        <v>2843</v>
      </c>
      <c r="I1852" t="s">
        <v>22</v>
      </c>
      <c r="J1852" t="s">
        <v>23</v>
      </c>
      <c r="K1852" t="s">
        <v>4637</v>
      </c>
      <c r="L1852" t="s">
        <v>250</v>
      </c>
      <c r="M1852">
        <v>46614</v>
      </c>
      <c r="N1852" t="s">
        <v>101</v>
      </c>
      <c r="O1852" t="s">
        <v>2246</v>
      </c>
      <c r="P1852" t="s">
        <v>67</v>
      </c>
      <c r="Q1852" t="s">
        <v>157</v>
      </c>
      <c r="R1852" t="s">
        <v>2247</v>
      </c>
      <c r="S1852">
        <v>831.2</v>
      </c>
      <c r="T1852" s="3"/>
    </row>
    <row r="1853" spans="1:20" x14ac:dyDescent="0.3">
      <c r="A1853">
        <v>1852</v>
      </c>
      <c r="B1853" t="s">
        <v>4636</v>
      </c>
      <c r="C1853">
        <f t="shared" si="28"/>
        <v>30</v>
      </c>
      <c r="D1853" s="1">
        <v>42571</v>
      </c>
      <c r="E1853" s="1">
        <v>42576</v>
      </c>
      <c r="F1853" t="s">
        <v>19</v>
      </c>
      <c r="G1853" t="s">
        <v>2842</v>
      </c>
      <c r="H1853" t="s">
        <v>2843</v>
      </c>
      <c r="I1853" t="s">
        <v>22</v>
      </c>
      <c r="J1853" t="s">
        <v>23</v>
      </c>
      <c r="K1853" t="s">
        <v>4637</v>
      </c>
      <c r="L1853" t="s">
        <v>250</v>
      </c>
      <c r="M1853">
        <v>46614</v>
      </c>
      <c r="N1853" t="s">
        <v>101</v>
      </c>
      <c r="O1853" t="s">
        <v>4640</v>
      </c>
      <c r="P1853" t="s">
        <v>42</v>
      </c>
      <c r="Q1853" t="s">
        <v>86</v>
      </c>
      <c r="R1853" t="s">
        <v>4641</v>
      </c>
      <c r="S1853">
        <v>26.4</v>
      </c>
      <c r="T1853" s="3"/>
    </row>
    <row r="1854" spans="1:20" x14ac:dyDescent="0.3">
      <c r="A1854">
        <v>1853</v>
      </c>
      <c r="B1854" t="s">
        <v>4636</v>
      </c>
      <c r="C1854">
        <f t="shared" si="28"/>
        <v>30</v>
      </c>
      <c r="D1854" s="1">
        <v>42571</v>
      </c>
      <c r="E1854" s="1">
        <v>42576</v>
      </c>
      <c r="F1854" t="s">
        <v>19</v>
      </c>
      <c r="G1854" t="s">
        <v>2842</v>
      </c>
      <c r="H1854" t="s">
        <v>2843</v>
      </c>
      <c r="I1854" t="s">
        <v>22</v>
      </c>
      <c r="J1854" t="s">
        <v>23</v>
      </c>
      <c r="K1854" t="s">
        <v>4637</v>
      </c>
      <c r="L1854" t="s">
        <v>250</v>
      </c>
      <c r="M1854">
        <v>46614</v>
      </c>
      <c r="N1854" t="s">
        <v>101</v>
      </c>
      <c r="O1854" t="s">
        <v>1471</v>
      </c>
      <c r="P1854" t="s">
        <v>42</v>
      </c>
      <c r="Q1854" t="s">
        <v>169</v>
      </c>
      <c r="R1854" t="s">
        <v>1472</v>
      </c>
      <c r="S1854">
        <v>106.75</v>
      </c>
      <c r="T1854" s="3"/>
    </row>
    <row r="1855" spans="1:20" x14ac:dyDescent="0.3">
      <c r="A1855">
        <v>1854</v>
      </c>
      <c r="B1855" t="s">
        <v>4636</v>
      </c>
      <c r="C1855">
        <f t="shared" si="28"/>
        <v>30</v>
      </c>
      <c r="D1855" s="1">
        <v>42571</v>
      </c>
      <c r="E1855" s="1">
        <v>42576</v>
      </c>
      <c r="F1855" t="s">
        <v>19</v>
      </c>
      <c r="G1855" t="s">
        <v>2842</v>
      </c>
      <c r="H1855" t="s">
        <v>2843</v>
      </c>
      <c r="I1855" t="s">
        <v>22</v>
      </c>
      <c r="J1855" t="s">
        <v>23</v>
      </c>
      <c r="K1855" t="s">
        <v>4637</v>
      </c>
      <c r="L1855" t="s">
        <v>250</v>
      </c>
      <c r="M1855">
        <v>46614</v>
      </c>
      <c r="N1855" t="s">
        <v>101</v>
      </c>
      <c r="O1855" t="s">
        <v>4642</v>
      </c>
      <c r="P1855" t="s">
        <v>42</v>
      </c>
      <c r="Q1855" t="s">
        <v>86</v>
      </c>
      <c r="R1855" t="s">
        <v>4643</v>
      </c>
      <c r="S1855">
        <v>97.82</v>
      </c>
      <c r="T1855" s="3"/>
    </row>
    <row r="1856" spans="1:20" x14ac:dyDescent="0.3">
      <c r="A1856">
        <v>1855</v>
      </c>
      <c r="B1856" t="s">
        <v>4636</v>
      </c>
      <c r="C1856">
        <f t="shared" si="28"/>
        <v>30</v>
      </c>
      <c r="D1856" s="1">
        <v>42571</v>
      </c>
      <c r="E1856" s="1">
        <v>42576</v>
      </c>
      <c r="F1856" t="s">
        <v>19</v>
      </c>
      <c r="G1856" t="s">
        <v>2842</v>
      </c>
      <c r="H1856" t="s">
        <v>2843</v>
      </c>
      <c r="I1856" t="s">
        <v>22</v>
      </c>
      <c r="J1856" t="s">
        <v>23</v>
      </c>
      <c r="K1856" t="s">
        <v>4637</v>
      </c>
      <c r="L1856" t="s">
        <v>250</v>
      </c>
      <c r="M1856">
        <v>46614</v>
      </c>
      <c r="N1856" t="s">
        <v>101</v>
      </c>
      <c r="O1856" t="s">
        <v>393</v>
      </c>
      <c r="P1856" t="s">
        <v>42</v>
      </c>
      <c r="Q1856" t="s">
        <v>55</v>
      </c>
      <c r="R1856" t="s">
        <v>394</v>
      </c>
      <c r="S1856">
        <v>141.4</v>
      </c>
      <c r="T1856" s="3"/>
    </row>
    <row r="1857" spans="1:20" x14ac:dyDescent="0.3">
      <c r="A1857">
        <v>1856</v>
      </c>
      <c r="B1857" t="s">
        <v>4644</v>
      </c>
      <c r="C1857">
        <f t="shared" si="28"/>
        <v>24</v>
      </c>
      <c r="D1857" s="1">
        <v>42168</v>
      </c>
      <c r="E1857" s="1">
        <v>42172</v>
      </c>
      <c r="F1857" t="s">
        <v>46</v>
      </c>
      <c r="G1857" t="s">
        <v>4432</v>
      </c>
      <c r="H1857" t="s">
        <v>4433</v>
      </c>
      <c r="I1857" t="s">
        <v>37</v>
      </c>
      <c r="J1857" t="s">
        <v>23</v>
      </c>
      <c r="K1857" t="s">
        <v>38</v>
      </c>
      <c r="L1857" t="s">
        <v>39</v>
      </c>
      <c r="M1857">
        <v>90032</v>
      </c>
      <c r="N1857" t="s">
        <v>40</v>
      </c>
      <c r="O1857" t="s">
        <v>4645</v>
      </c>
      <c r="P1857" t="s">
        <v>42</v>
      </c>
      <c r="Q1857" t="s">
        <v>64</v>
      </c>
      <c r="R1857" t="s">
        <v>3039</v>
      </c>
      <c r="S1857">
        <v>14.52</v>
      </c>
      <c r="T1857" s="3"/>
    </row>
    <row r="1858" spans="1:20" x14ac:dyDescent="0.3">
      <c r="A1858">
        <v>1857</v>
      </c>
      <c r="B1858" t="s">
        <v>4646</v>
      </c>
      <c r="C1858">
        <f t="shared" si="28"/>
        <v>19</v>
      </c>
      <c r="D1858" s="1">
        <v>43232</v>
      </c>
      <c r="E1858" s="1">
        <v>43235</v>
      </c>
      <c r="F1858" t="s">
        <v>19</v>
      </c>
      <c r="G1858" t="s">
        <v>1220</v>
      </c>
      <c r="H1858" t="s">
        <v>1221</v>
      </c>
      <c r="I1858" t="s">
        <v>37</v>
      </c>
      <c r="J1858" t="s">
        <v>23</v>
      </c>
      <c r="K1858" t="s">
        <v>180</v>
      </c>
      <c r="L1858" t="s">
        <v>100</v>
      </c>
      <c r="M1858">
        <v>77041</v>
      </c>
      <c r="N1858" t="s">
        <v>101</v>
      </c>
      <c r="O1858" t="s">
        <v>3545</v>
      </c>
      <c r="P1858" t="s">
        <v>42</v>
      </c>
      <c r="Q1858" t="s">
        <v>55</v>
      </c>
      <c r="R1858" t="s">
        <v>3546</v>
      </c>
      <c r="S1858">
        <v>127.92</v>
      </c>
      <c r="T1858" s="3"/>
    </row>
    <row r="1859" spans="1:20" x14ac:dyDescent="0.3">
      <c r="A1859">
        <v>1858</v>
      </c>
      <c r="B1859" t="s">
        <v>4646</v>
      </c>
      <c r="C1859">
        <f t="shared" ref="C1859:C1922" si="29">WEEKNUM(D1859,1)</f>
        <v>19</v>
      </c>
      <c r="D1859" s="1">
        <v>43232</v>
      </c>
      <c r="E1859" s="1">
        <v>43235</v>
      </c>
      <c r="F1859" t="s">
        <v>19</v>
      </c>
      <c r="G1859" t="s">
        <v>1220</v>
      </c>
      <c r="H1859" t="s">
        <v>1221</v>
      </c>
      <c r="I1859" t="s">
        <v>37</v>
      </c>
      <c r="J1859" t="s">
        <v>23</v>
      </c>
      <c r="K1859" t="s">
        <v>180</v>
      </c>
      <c r="L1859" t="s">
        <v>100</v>
      </c>
      <c r="M1859">
        <v>77041</v>
      </c>
      <c r="N1859" t="s">
        <v>101</v>
      </c>
      <c r="O1859" t="s">
        <v>4647</v>
      </c>
      <c r="P1859" t="s">
        <v>42</v>
      </c>
      <c r="Q1859" t="s">
        <v>71</v>
      </c>
      <c r="R1859" t="s">
        <v>4648</v>
      </c>
      <c r="S1859">
        <v>34.24</v>
      </c>
      <c r="T1859" s="3"/>
    </row>
    <row r="1860" spans="1:20" x14ac:dyDescent="0.3">
      <c r="A1860">
        <v>1859</v>
      </c>
      <c r="B1860" t="s">
        <v>4649</v>
      </c>
      <c r="C1860">
        <f t="shared" si="29"/>
        <v>36</v>
      </c>
      <c r="D1860" s="1">
        <v>42616</v>
      </c>
      <c r="E1860" s="1">
        <v>42618</v>
      </c>
      <c r="F1860" t="s">
        <v>184</v>
      </c>
      <c r="G1860" t="s">
        <v>702</v>
      </c>
      <c r="H1860" t="s">
        <v>703</v>
      </c>
      <c r="I1860" t="s">
        <v>37</v>
      </c>
      <c r="J1860" t="s">
        <v>23</v>
      </c>
      <c r="K1860" t="s">
        <v>511</v>
      </c>
      <c r="L1860" t="s">
        <v>745</v>
      </c>
      <c r="M1860">
        <v>6010</v>
      </c>
      <c r="N1860" t="s">
        <v>144</v>
      </c>
      <c r="O1860" t="s">
        <v>102</v>
      </c>
      <c r="P1860" t="s">
        <v>42</v>
      </c>
      <c r="Q1860" t="s">
        <v>74</v>
      </c>
      <c r="R1860" t="s">
        <v>103</v>
      </c>
      <c r="S1860">
        <v>137.62</v>
      </c>
      <c r="T1860" s="3"/>
    </row>
    <row r="1861" spans="1:20" x14ac:dyDescent="0.3">
      <c r="A1861">
        <v>1860</v>
      </c>
      <c r="B1861" t="s">
        <v>4649</v>
      </c>
      <c r="C1861">
        <f t="shared" si="29"/>
        <v>36</v>
      </c>
      <c r="D1861" s="1">
        <v>42616</v>
      </c>
      <c r="E1861" s="1">
        <v>42618</v>
      </c>
      <c r="F1861" t="s">
        <v>184</v>
      </c>
      <c r="G1861" t="s">
        <v>702</v>
      </c>
      <c r="H1861" t="s">
        <v>703</v>
      </c>
      <c r="I1861" t="s">
        <v>37</v>
      </c>
      <c r="J1861" t="s">
        <v>23</v>
      </c>
      <c r="K1861" t="s">
        <v>511</v>
      </c>
      <c r="L1861" t="s">
        <v>745</v>
      </c>
      <c r="M1861">
        <v>6010</v>
      </c>
      <c r="N1861" t="s">
        <v>144</v>
      </c>
      <c r="O1861" t="s">
        <v>4650</v>
      </c>
      <c r="P1861" t="s">
        <v>67</v>
      </c>
      <c r="Q1861" t="s">
        <v>68</v>
      </c>
      <c r="R1861" t="s">
        <v>4651</v>
      </c>
      <c r="S1861">
        <v>100.49</v>
      </c>
      <c r="T1861" s="3"/>
    </row>
    <row r="1862" spans="1:20" x14ac:dyDescent="0.3">
      <c r="A1862">
        <v>1861</v>
      </c>
      <c r="B1862" t="s">
        <v>4652</v>
      </c>
      <c r="C1862">
        <f t="shared" si="29"/>
        <v>13</v>
      </c>
      <c r="D1862" s="1">
        <v>43185</v>
      </c>
      <c r="E1862" s="1">
        <v>43186</v>
      </c>
      <c r="F1862" t="s">
        <v>184</v>
      </c>
      <c r="G1862" t="s">
        <v>2522</v>
      </c>
      <c r="H1862" t="s">
        <v>2523</v>
      </c>
      <c r="I1862" t="s">
        <v>22</v>
      </c>
      <c r="J1862" t="s">
        <v>23</v>
      </c>
      <c r="K1862" t="s">
        <v>262</v>
      </c>
      <c r="L1862" t="s">
        <v>263</v>
      </c>
      <c r="M1862">
        <v>10009</v>
      </c>
      <c r="N1862" t="s">
        <v>144</v>
      </c>
      <c r="O1862" t="s">
        <v>4653</v>
      </c>
      <c r="P1862" t="s">
        <v>28</v>
      </c>
      <c r="Q1862" t="s">
        <v>29</v>
      </c>
      <c r="R1862" t="s">
        <v>4654</v>
      </c>
      <c r="S1862">
        <v>257.56799999999998</v>
      </c>
      <c r="T1862" s="3"/>
    </row>
    <row r="1863" spans="1:20" x14ac:dyDescent="0.3">
      <c r="A1863">
        <v>1862</v>
      </c>
      <c r="B1863" t="s">
        <v>4652</v>
      </c>
      <c r="C1863">
        <f t="shared" si="29"/>
        <v>13</v>
      </c>
      <c r="D1863" s="1">
        <v>43185</v>
      </c>
      <c r="E1863" s="1">
        <v>43186</v>
      </c>
      <c r="F1863" t="s">
        <v>184</v>
      </c>
      <c r="G1863" t="s">
        <v>2522</v>
      </c>
      <c r="H1863" t="s">
        <v>2523</v>
      </c>
      <c r="I1863" t="s">
        <v>22</v>
      </c>
      <c r="J1863" t="s">
        <v>23</v>
      </c>
      <c r="K1863" t="s">
        <v>262</v>
      </c>
      <c r="L1863" t="s">
        <v>263</v>
      </c>
      <c r="M1863">
        <v>10009</v>
      </c>
      <c r="N1863" t="s">
        <v>144</v>
      </c>
      <c r="O1863" t="s">
        <v>737</v>
      </c>
      <c r="P1863" t="s">
        <v>67</v>
      </c>
      <c r="Q1863" t="s">
        <v>68</v>
      </c>
      <c r="R1863" t="s">
        <v>738</v>
      </c>
      <c r="S1863">
        <v>119.96</v>
      </c>
      <c r="T1863" s="3"/>
    </row>
    <row r="1864" spans="1:20" x14ac:dyDescent="0.3">
      <c r="A1864">
        <v>1863</v>
      </c>
      <c r="B1864" t="s">
        <v>4655</v>
      </c>
      <c r="C1864">
        <f t="shared" si="29"/>
        <v>46</v>
      </c>
      <c r="D1864" s="1">
        <v>42320</v>
      </c>
      <c r="E1864" s="1">
        <v>42320</v>
      </c>
      <c r="F1864" t="s">
        <v>1289</v>
      </c>
      <c r="G1864" t="s">
        <v>1426</v>
      </c>
      <c r="H1864" t="s">
        <v>1427</v>
      </c>
      <c r="I1864" t="s">
        <v>22</v>
      </c>
      <c r="J1864" t="s">
        <v>23</v>
      </c>
      <c r="K1864" t="s">
        <v>676</v>
      </c>
      <c r="L1864" t="s">
        <v>100</v>
      </c>
      <c r="M1864">
        <v>78207</v>
      </c>
      <c r="N1864" t="s">
        <v>101</v>
      </c>
      <c r="O1864" t="s">
        <v>757</v>
      </c>
      <c r="P1864" t="s">
        <v>42</v>
      </c>
      <c r="Q1864" t="s">
        <v>55</v>
      </c>
      <c r="R1864" t="s">
        <v>758</v>
      </c>
      <c r="S1864">
        <v>49.631999999999998</v>
      </c>
      <c r="T1864" s="3"/>
    </row>
    <row r="1865" spans="1:20" x14ac:dyDescent="0.3">
      <c r="A1865">
        <v>1864</v>
      </c>
      <c r="B1865" t="s">
        <v>4656</v>
      </c>
      <c r="C1865">
        <f t="shared" si="29"/>
        <v>41</v>
      </c>
      <c r="D1865" s="1">
        <v>43021</v>
      </c>
      <c r="E1865" s="1">
        <v>43025</v>
      </c>
      <c r="F1865" t="s">
        <v>46</v>
      </c>
      <c r="G1865" t="s">
        <v>4657</v>
      </c>
      <c r="H1865" t="s">
        <v>4658</v>
      </c>
      <c r="I1865" t="s">
        <v>37</v>
      </c>
      <c r="J1865" t="s">
        <v>23</v>
      </c>
      <c r="K1865" t="s">
        <v>452</v>
      </c>
      <c r="L1865" t="s">
        <v>453</v>
      </c>
      <c r="M1865">
        <v>80013</v>
      </c>
      <c r="N1865" t="s">
        <v>40</v>
      </c>
      <c r="O1865" t="s">
        <v>1224</v>
      </c>
      <c r="P1865" t="s">
        <v>28</v>
      </c>
      <c r="Q1865" t="s">
        <v>52</v>
      </c>
      <c r="R1865" t="s">
        <v>1225</v>
      </c>
      <c r="S1865">
        <v>727.45</v>
      </c>
      <c r="T1865" s="3"/>
    </row>
    <row r="1866" spans="1:20" x14ac:dyDescent="0.3">
      <c r="A1866">
        <v>1865</v>
      </c>
      <c r="B1866" t="s">
        <v>4656</v>
      </c>
      <c r="C1866">
        <f t="shared" si="29"/>
        <v>41</v>
      </c>
      <c r="D1866" s="1">
        <v>43021</v>
      </c>
      <c r="E1866" s="1">
        <v>43025</v>
      </c>
      <c r="F1866" t="s">
        <v>46</v>
      </c>
      <c r="G1866" t="s">
        <v>4657</v>
      </c>
      <c r="H1866" t="s">
        <v>4658</v>
      </c>
      <c r="I1866" t="s">
        <v>37</v>
      </c>
      <c r="J1866" t="s">
        <v>23</v>
      </c>
      <c r="K1866" t="s">
        <v>452</v>
      </c>
      <c r="L1866" t="s">
        <v>453</v>
      </c>
      <c r="M1866">
        <v>80013</v>
      </c>
      <c r="N1866" t="s">
        <v>40</v>
      </c>
      <c r="O1866" t="s">
        <v>4659</v>
      </c>
      <c r="P1866" t="s">
        <v>28</v>
      </c>
      <c r="Q1866" t="s">
        <v>61</v>
      </c>
      <c r="R1866" t="s">
        <v>4660</v>
      </c>
      <c r="S1866">
        <v>24.96</v>
      </c>
      <c r="T1866" s="3"/>
    </row>
    <row r="1867" spans="1:20" x14ac:dyDescent="0.3">
      <c r="A1867">
        <v>1866</v>
      </c>
      <c r="B1867" t="s">
        <v>4661</v>
      </c>
      <c r="C1867">
        <f t="shared" si="29"/>
        <v>46</v>
      </c>
      <c r="D1867" s="1">
        <v>43416</v>
      </c>
      <c r="E1867" s="1">
        <v>43416</v>
      </c>
      <c r="F1867" t="s">
        <v>1289</v>
      </c>
      <c r="G1867" t="s">
        <v>2042</v>
      </c>
      <c r="H1867" t="s">
        <v>2043</v>
      </c>
      <c r="I1867" t="s">
        <v>37</v>
      </c>
      <c r="J1867" t="s">
        <v>23</v>
      </c>
      <c r="K1867" t="s">
        <v>603</v>
      </c>
      <c r="L1867" t="s">
        <v>494</v>
      </c>
      <c r="M1867">
        <v>43055</v>
      </c>
      <c r="N1867" t="s">
        <v>144</v>
      </c>
      <c r="O1867" t="s">
        <v>4662</v>
      </c>
      <c r="P1867" t="s">
        <v>67</v>
      </c>
      <c r="Q1867" t="s">
        <v>68</v>
      </c>
      <c r="R1867" t="s">
        <v>4663</v>
      </c>
      <c r="S1867">
        <v>370.78199999999998</v>
      </c>
      <c r="T1867" s="3"/>
    </row>
    <row r="1868" spans="1:20" x14ac:dyDescent="0.3">
      <c r="A1868">
        <v>1867</v>
      </c>
      <c r="B1868" t="s">
        <v>4664</v>
      </c>
      <c r="C1868">
        <f t="shared" si="29"/>
        <v>16</v>
      </c>
      <c r="D1868" s="1">
        <v>43205</v>
      </c>
      <c r="E1868" s="1">
        <v>43208</v>
      </c>
      <c r="F1868" t="s">
        <v>184</v>
      </c>
      <c r="G1868" t="s">
        <v>2825</v>
      </c>
      <c r="H1868" t="s">
        <v>2826</v>
      </c>
      <c r="I1868" t="s">
        <v>37</v>
      </c>
      <c r="J1868" t="s">
        <v>23</v>
      </c>
      <c r="K1868" t="s">
        <v>24</v>
      </c>
      <c r="L1868" t="s">
        <v>1392</v>
      </c>
      <c r="M1868">
        <v>89015</v>
      </c>
      <c r="N1868" t="s">
        <v>40</v>
      </c>
      <c r="O1868" t="s">
        <v>3117</v>
      </c>
      <c r="P1868" t="s">
        <v>28</v>
      </c>
      <c r="Q1868" t="s">
        <v>61</v>
      </c>
      <c r="R1868" t="s">
        <v>3118</v>
      </c>
      <c r="S1868">
        <v>196.45</v>
      </c>
      <c r="T1868" s="3"/>
    </row>
    <row r="1869" spans="1:20" x14ac:dyDescent="0.3">
      <c r="A1869">
        <v>1868</v>
      </c>
      <c r="B1869" t="s">
        <v>4665</v>
      </c>
      <c r="C1869">
        <f t="shared" si="29"/>
        <v>26</v>
      </c>
      <c r="D1869" s="1">
        <v>42546</v>
      </c>
      <c r="E1869" s="1">
        <v>42552</v>
      </c>
      <c r="F1869" t="s">
        <v>46</v>
      </c>
      <c r="G1869" t="s">
        <v>4591</v>
      </c>
      <c r="H1869" t="s">
        <v>4592</v>
      </c>
      <c r="I1869" t="s">
        <v>98</v>
      </c>
      <c r="J1869" t="s">
        <v>23</v>
      </c>
      <c r="K1869" t="s">
        <v>142</v>
      </c>
      <c r="L1869" t="s">
        <v>143</v>
      </c>
      <c r="M1869">
        <v>19143</v>
      </c>
      <c r="N1869" t="s">
        <v>144</v>
      </c>
      <c r="O1869" t="s">
        <v>4666</v>
      </c>
      <c r="P1869" t="s">
        <v>42</v>
      </c>
      <c r="Q1869" t="s">
        <v>86</v>
      </c>
      <c r="R1869" t="s">
        <v>4667</v>
      </c>
      <c r="S1869">
        <v>31.103999999999999</v>
      </c>
      <c r="T1869" s="3"/>
    </row>
    <row r="1870" spans="1:20" x14ac:dyDescent="0.3">
      <c r="A1870">
        <v>1869</v>
      </c>
      <c r="B1870" t="s">
        <v>4665</v>
      </c>
      <c r="C1870">
        <f t="shared" si="29"/>
        <v>26</v>
      </c>
      <c r="D1870" s="1">
        <v>42546</v>
      </c>
      <c r="E1870" s="1">
        <v>42552</v>
      </c>
      <c r="F1870" t="s">
        <v>46</v>
      </c>
      <c r="G1870" t="s">
        <v>4591</v>
      </c>
      <c r="H1870" t="s">
        <v>4592</v>
      </c>
      <c r="I1870" t="s">
        <v>98</v>
      </c>
      <c r="J1870" t="s">
        <v>23</v>
      </c>
      <c r="K1870" t="s">
        <v>142</v>
      </c>
      <c r="L1870" t="s">
        <v>143</v>
      </c>
      <c r="M1870">
        <v>19143</v>
      </c>
      <c r="N1870" t="s">
        <v>144</v>
      </c>
      <c r="O1870" t="s">
        <v>4668</v>
      </c>
      <c r="P1870" t="s">
        <v>42</v>
      </c>
      <c r="Q1870" t="s">
        <v>55</v>
      </c>
      <c r="R1870" t="s">
        <v>4669</v>
      </c>
      <c r="S1870">
        <v>78.256</v>
      </c>
      <c r="T1870" s="3"/>
    </row>
    <row r="1871" spans="1:20" x14ac:dyDescent="0.3">
      <c r="A1871">
        <v>1870</v>
      </c>
      <c r="B1871" t="s">
        <v>4670</v>
      </c>
      <c r="C1871">
        <f t="shared" si="29"/>
        <v>34</v>
      </c>
      <c r="D1871" s="1">
        <v>42973</v>
      </c>
      <c r="E1871" s="1">
        <v>42976</v>
      </c>
      <c r="F1871" t="s">
        <v>19</v>
      </c>
      <c r="G1871" t="s">
        <v>1958</v>
      </c>
      <c r="H1871" t="s">
        <v>1959</v>
      </c>
      <c r="I1871" t="s">
        <v>22</v>
      </c>
      <c r="J1871" t="s">
        <v>23</v>
      </c>
      <c r="K1871" t="s">
        <v>91</v>
      </c>
      <c r="L1871" t="s">
        <v>92</v>
      </c>
      <c r="M1871">
        <v>98103</v>
      </c>
      <c r="N1871" t="s">
        <v>40</v>
      </c>
      <c r="O1871" t="s">
        <v>2782</v>
      </c>
      <c r="P1871" t="s">
        <v>42</v>
      </c>
      <c r="Q1871" t="s">
        <v>86</v>
      </c>
      <c r="R1871" t="s">
        <v>2783</v>
      </c>
      <c r="S1871">
        <v>6.48</v>
      </c>
      <c r="T1871" s="3"/>
    </row>
    <row r="1872" spans="1:20" x14ac:dyDescent="0.3">
      <c r="A1872">
        <v>1871</v>
      </c>
      <c r="B1872" t="s">
        <v>4671</v>
      </c>
      <c r="C1872">
        <f t="shared" si="29"/>
        <v>30</v>
      </c>
      <c r="D1872" s="1">
        <v>42206</v>
      </c>
      <c r="E1872" s="1">
        <v>42210</v>
      </c>
      <c r="F1872" t="s">
        <v>46</v>
      </c>
      <c r="G1872" t="s">
        <v>4672</v>
      </c>
      <c r="H1872" t="s">
        <v>4673</v>
      </c>
      <c r="I1872" t="s">
        <v>37</v>
      </c>
      <c r="J1872" t="s">
        <v>23</v>
      </c>
      <c r="K1872" t="s">
        <v>123</v>
      </c>
      <c r="L1872" t="s">
        <v>39</v>
      </c>
      <c r="M1872">
        <v>94122</v>
      </c>
      <c r="N1872" t="s">
        <v>40</v>
      </c>
      <c r="O1872" t="s">
        <v>4674</v>
      </c>
      <c r="P1872" t="s">
        <v>42</v>
      </c>
      <c r="Q1872" t="s">
        <v>64</v>
      </c>
      <c r="R1872" t="s">
        <v>4675</v>
      </c>
      <c r="S1872">
        <v>99.2</v>
      </c>
      <c r="T1872" s="3"/>
    </row>
    <row r="1873" spans="1:20" x14ac:dyDescent="0.3">
      <c r="A1873">
        <v>1872</v>
      </c>
      <c r="B1873" t="s">
        <v>4671</v>
      </c>
      <c r="C1873">
        <f t="shared" si="29"/>
        <v>30</v>
      </c>
      <c r="D1873" s="1">
        <v>42206</v>
      </c>
      <c r="E1873" s="1">
        <v>42210</v>
      </c>
      <c r="F1873" t="s">
        <v>46</v>
      </c>
      <c r="G1873" t="s">
        <v>4672</v>
      </c>
      <c r="H1873" t="s">
        <v>4673</v>
      </c>
      <c r="I1873" t="s">
        <v>37</v>
      </c>
      <c r="J1873" t="s">
        <v>23</v>
      </c>
      <c r="K1873" t="s">
        <v>123</v>
      </c>
      <c r="L1873" t="s">
        <v>39</v>
      </c>
      <c r="M1873">
        <v>94122</v>
      </c>
      <c r="N1873" t="s">
        <v>40</v>
      </c>
      <c r="O1873" t="s">
        <v>1727</v>
      </c>
      <c r="P1873" t="s">
        <v>28</v>
      </c>
      <c r="Q1873" t="s">
        <v>32</v>
      </c>
      <c r="R1873" t="s">
        <v>1728</v>
      </c>
      <c r="S1873">
        <v>801.56799999999998</v>
      </c>
      <c r="T1873" s="3"/>
    </row>
    <row r="1874" spans="1:20" x14ac:dyDescent="0.3">
      <c r="A1874">
        <v>1873</v>
      </c>
      <c r="B1874" t="s">
        <v>4671</v>
      </c>
      <c r="C1874">
        <f t="shared" si="29"/>
        <v>30</v>
      </c>
      <c r="D1874" s="1">
        <v>42206</v>
      </c>
      <c r="E1874" s="1">
        <v>42210</v>
      </c>
      <c r="F1874" t="s">
        <v>46</v>
      </c>
      <c r="G1874" t="s">
        <v>4672</v>
      </c>
      <c r="H1874" t="s">
        <v>4673</v>
      </c>
      <c r="I1874" t="s">
        <v>37</v>
      </c>
      <c r="J1874" t="s">
        <v>23</v>
      </c>
      <c r="K1874" t="s">
        <v>123</v>
      </c>
      <c r="L1874" t="s">
        <v>39</v>
      </c>
      <c r="M1874">
        <v>94122</v>
      </c>
      <c r="N1874" t="s">
        <v>40</v>
      </c>
      <c r="O1874" t="s">
        <v>4676</v>
      </c>
      <c r="P1874" t="s">
        <v>28</v>
      </c>
      <c r="Q1874" t="s">
        <v>52</v>
      </c>
      <c r="R1874" t="s">
        <v>4677</v>
      </c>
      <c r="S1874">
        <v>272.84800000000001</v>
      </c>
      <c r="T1874" s="3"/>
    </row>
    <row r="1875" spans="1:20" x14ac:dyDescent="0.3">
      <c r="A1875">
        <v>1874</v>
      </c>
      <c r="B1875" t="s">
        <v>4678</v>
      </c>
      <c r="C1875">
        <f t="shared" si="29"/>
        <v>47</v>
      </c>
      <c r="D1875" s="1">
        <v>43425</v>
      </c>
      <c r="E1875" s="1">
        <v>43429</v>
      </c>
      <c r="F1875" t="s">
        <v>46</v>
      </c>
      <c r="G1875" t="s">
        <v>4679</v>
      </c>
      <c r="H1875" t="s">
        <v>4680</v>
      </c>
      <c r="I1875" t="s">
        <v>22</v>
      </c>
      <c r="J1875" t="s">
        <v>23</v>
      </c>
      <c r="K1875" t="s">
        <v>4681</v>
      </c>
      <c r="L1875" t="s">
        <v>92</v>
      </c>
      <c r="M1875">
        <v>99207</v>
      </c>
      <c r="N1875" t="s">
        <v>40</v>
      </c>
      <c r="O1875" t="s">
        <v>4682</v>
      </c>
      <c r="P1875" t="s">
        <v>28</v>
      </c>
      <c r="Q1875" t="s">
        <v>52</v>
      </c>
      <c r="R1875" t="s">
        <v>4683</v>
      </c>
      <c r="S1875">
        <v>70.98</v>
      </c>
      <c r="T1875" s="3"/>
    </row>
    <row r="1876" spans="1:20" x14ac:dyDescent="0.3">
      <c r="A1876">
        <v>1875</v>
      </c>
      <c r="B1876" t="s">
        <v>4684</v>
      </c>
      <c r="C1876">
        <f t="shared" si="29"/>
        <v>23</v>
      </c>
      <c r="D1876" s="1">
        <v>42159</v>
      </c>
      <c r="E1876" s="1">
        <v>42164</v>
      </c>
      <c r="F1876" t="s">
        <v>46</v>
      </c>
      <c r="G1876" t="s">
        <v>760</v>
      </c>
      <c r="H1876" t="s">
        <v>761</v>
      </c>
      <c r="I1876" t="s">
        <v>98</v>
      </c>
      <c r="J1876" t="s">
        <v>23</v>
      </c>
      <c r="K1876" t="s">
        <v>493</v>
      </c>
      <c r="L1876" t="s">
        <v>494</v>
      </c>
      <c r="M1876">
        <v>43229</v>
      </c>
      <c r="N1876" t="s">
        <v>144</v>
      </c>
      <c r="O1876" t="s">
        <v>3446</v>
      </c>
      <c r="P1876" t="s">
        <v>42</v>
      </c>
      <c r="Q1876" t="s">
        <v>86</v>
      </c>
      <c r="R1876" t="s">
        <v>182</v>
      </c>
      <c r="S1876">
        <v>16.224</v>
      </c>
      <c r="T1876" s="3"/>
    </row>
    <row r="1877" spans="1:20" x14ac:dyDescent="0.3">
      <c r="A1877">
        <v>1876</v>
      </c>
      <c r="B1877" t="s">
        <v>4685</v>
      </c>
      <c r="C1877">
        <f t="shared" si="29"/>
        <v>10</v>
      </c>
      <c r="D1877" s="1">
        <v>42804</v>
      </c>
      <c r="E1877" s="1">
        <v>42810</v>
      </c>
      <c r="F1877" t="s">
        <v>46</v>
      </c>
      <c r="G1877" t="s">
        <v>1454</v>
      </c>
      <c r="H1877" t="s">
        <v>1455</v>
      </c>
      <c r="I1877" t="s">
        <v>22</v>
      </c>
      <c r="J1877" t="s">
        <v>23</v>
      </c>
      <c r="K1877" t="s">
        <v>1172</v>
      </c>
      <c r="L1877" t="s">
        <v>263</v>
      </c>
      <c r="M1877">
        <v>11561</v>
      </c>
      <c r="N1877" t="s">
        <v>144</v>
      </c>
      <c r="O1877" t="s">
        <v>2282</v>
      </c>
      <c r="P1877" t="s">
        <v>28</v>
      </c>
      <c r="Q1877" t="s">
        <v>29</v>
      </c>
      <c r="R1877" t="s">
        <v>2283</v>
      </c>
      <c r="S1877">
        <v>176.78399999999999</v>
      </c>
      <c r="T1877" s="3"/>
    </row>
    <row r="1878" spans="1:20" x14ac:dyDescent="0.3">
      <c r="A1878">
        <v>1877</v>
      </c>
      <c r="B1878" t="s">
        <v>4686</v>
      </c>
      <c r="C1878">
        <f t="shared" si="29"/>
        <v>13</v>
      </c>
      <c r="D1878" s="1">
        <v>43184</v>
      </c>
      <c r="E1878" s="1">
        <v>43188</v>
      </c>
      <c r="F1878" t="s">
        <v>46</v>
      </c>
      <c r="G1878" t="s">
        <v>4687</v>
      </c>
      <c r="H1878" t="s">
        <v>4688</v>
      </c>
      <c r="I1878" t="s">
        <v>22</v>
      </c>
      <c r="J1878" t="s">
        <v>23</v>
      </c>
      <c r="K1878" t="s">
        <v>676</v>
      </c>
      <c r="L1878" t="s">
        <v>100</v>
      </c>
      <c r="M1878">
        <v>78207</v>
      </c>
      <c r="N1878" t="s">
        <v>101</v>
      </c>
      <c r="O1878" t="s">
        <v>1819</v>
      </c>
      <c r="P1878" t="s">
        <v>67</v>
      </c>
      <c r="Q1878" t="s">
        <v>68</v>
      </c>
      <c r="R1878" t="s">
        <v>1820</v>
      </c>
      <c r="S1878">
        <v>470.37599999999998</v>
      </c>
      <c r="T1878" s="3"/>
    </row>
    <row r="1879" spans="1:20" x14ac:dyDescent="0.3">
      <c r="A1879">
        <v>1878</v>
      </c>
      <c r="B1879" t="s">
        <v>4689</v>
      </c>
      <c r="C1879">
        <f t="shared" si="29"/>
        <v>52</v>
      </c>
      <c r="D1879" s="1">
        <v>43463</v>
      </c>
      <c r="E1879" s="1">
        <v>43467</v>
      </c>
      <c r="F1879" t="s">
        <v>46</v>
      </c>
      <c r="G1879" t="s">
        <v>4266</v>
      </c>
      <c r="H1879" t="s">
        <v>4267</v>
      </c>
      <c r="I1879" t="s">
        <v>22</v>
      </c>
      <c r="J1879" t="s">
        <v>23</v>
      </c>
      <c r="K1879" t="s">
        <v>38</v>
      </c>
      <c r="L1879" t="s">
        <v>39</v>
      </c>
      <c r="M1879">
        <v>90049</v>
      </c>
      <c r="N1879" t="s">
        <v>40</v>
      </c>
      <c r="O1879" t="s">
        <v>3190</v>
      </c>
      <c r="P1879" t="s">
        <v>28</v>
      </c>
      <c r="Q1879" t="s">
        <v>32</v>
      </c>
      <c r="R1879" t="s">
        <v>3191</v>
      </c>
      <c r="S1879">
        <v>393.56799999999998</v>
      </c>
      <c r="T1879" s="3"/>
    </row>
    <row r="1880" spans="1:20" x14ac:dyDescent="0.3">
      <c r="A1880">
        <v>1879</v>
      </c>
      <c r="B1880" t="s">
        <v>4689</v>
      </c>
      <c r="C1880">
        <f t="shared" si="29"/>
        <v>52</v>
      </c>
      <c r="D1880" s="1">
        <v>43463</v>
      </c>
      <c r="E1880" s="1">
        <v>43467</v>
      </c>
      <c r="F1880" t="s">
        <v>46</v>
      </c>
      <c r="G1880" t="s">
        <v>4266</v>
      </c>
      <c r="H1880" t="s">
        <v>4267</v>
      </c>
      <c r="I1880" t="s">
        <v>22</v>
      </c>
      <c r="J1880" t="s">
        <v>23</v>
      </c>
      <c r="K1880" t="s">
        <v>38</v>
      </c>
      <c r="L1880" t="s">
        <v>39</v>
      </c>
      <c r="M1880">
        <v>90049</v>
      </c>
      <c r="N1880" t="s">
        <v>40</v>
      </c>
      <c r="O1880" t="s">
        <v>859</v>
      </c>
      <c r="P1880" t="s">
        <v>67</v>
      </c>
      <c r="Q1880" t="s">
        <v>68</v>
      </c>
      <c r="R1880" t="s">
        <v>860</v>
      </c>
      <c r="S1880">
        <v>302.37599999999998</v>
      </c>
      <c r="T1880" s="3"/>
    </row>
    <row r="1881" spans="1:20" x14ac:dyDescent="0.3">
      <c r="A1881">
        <v>1880</v>
      </c>
      <c r="B1881" t="s">
        <v>4690</v>
      </c>
      <c r="C1881">
        <f t="shared" si="29"/>
        <v>13</v>
      </c>
      <c r="D1881" s="1">
        <v>43187</v>
      </c>
      <c r="E1881" s="1">
        <v>43192</v>
      </c>
      <c r="F1881" t="s">
        <v>46</v>
      </c>
      <c r="G1881" t="s">
        <v>2634</v>
      </c>
      <c r="H1881" t="s">
        <v>2635</v>
      </c>
      <c r="I1881" t="s">
        <v>37</v>
      </c>
      <c r="J1881" t="s">
        <v>23</v>
      </c>
      <c r="K1881" t="s">
        <v>1522</v>
      </c>
      <c r="L1881" t="s">
        <v>50</v>
      </c>
      <c r="M1881">
        <v>32216</v>
      </c>
      <c r="N1881" t="s">
        <v>26</v>
      </c>
      <c r="O1881" t="s">
        <v>3867</v>
      </c>
      <c r="P1881" t="s">
        <v>42</v>
      </c>
      <c r="Q1881" t="s">
        <v>71</v>
      </c>
      <c r="R1881" t="s">
        <v>3868</v>
      </c>
      <c r="S1881">
        <v>68.742000000000004</v>
      </c>
      <c r="T1881" s="3"/>
    </row>
    <row r="1882" spans="1:20" x14ac:dyDescent="0.3">
      <c r="A1882">
        <v>1881</v>
      </c>
      <c r="B1882" t="s">
        <v>4691</v>
      </c>
      <c r="C1882">
        <f t="shared" si="29"/>
        <v>10</v>
      </c>
      <c r="D1882" s="1">
        <v>42434</v>
      </c>
      <c r="E1882" s="1">
        <v>42434</v>
      </c>
      <c r="F1882" t="s">
        <v>1289</v>
      </c>
      <c r="G1882" t="s">
        <v>1417</v>
      </c>
      <c r="H1882" t="s">
        <v>1418</v>
      </c>
      <c r="I1882" t="s">
        <v>22</v>
      </c>
      <c r="J1882" t="s">
        <v>23</v>
      </c>
      <c r="K1882" t="s">
        <v>262</v>
      </c>
      <c r="L1882" t="s">
        <v>263</v>
      </c>
      <c r="M1882">
        <v>10011</v>
      </c>
      <c r="N1882" t="s">
        <v>144</v>
      </c>
      <c r="O1882" t="s">
        <v>4692</v>
      </c>
      <c r="P1882" t="s">
        <v>42</v>
      </c>
      <c r="Q1882" t="s">
        <v>169</v>
      </c>
      <c r="R1882" t="s">
        <v>667</v>
      </c>
      <c r="S1882">
        <v>29.34</v>
      </c>
      <c r="T1882" s="3"/>
    </row>
    <row r="1883" spans="1:20" x14ac:dyDescent="0.3">
      <c r="A1883">
        <v>1882</v>
      </c>
      <c r="B1883" t="s">
        <v>4691</v>
      </c>
      <c r="C1883">
        <f t="shared" si="29"/>
        <v>10</v>
      </c>
      <c r="D1883" s="1">
        <v>42434</v>
      </c>
      <c r="E1883" s="1">
        <v>42434</v>
      </c>
      <c r="F1883" t="s">
        <v>1289</v>
      </c>
      <c r="G1883" t="s">
        <v>1417</v>
      </c>
      <c r="H1883" t="s">
        <v>1418</v>
      </c>
      <c r="I1883" t="s">
        <v>22</v>
      </c>
      <c r="J1883" t="s">
        <v>23</v>
      </c>
      <c r="K1883" t="s">
        <v>262</v>
      </c>
      <c r="L1883" t="s">
        <v>263</v>
      </c>
      <c r="M1883">
        <v>10011</v>
      </c>
      <c r="N1883" t="s">
        <v>144</v>
      </c>
      <c r="O1883" t="s">
        <v>300</v>
      </c>
      <c r="P1883" t="s">
        <v>28</v>
      </c>
      <c r="Q1883" t="s">
        <v>32</v>
      </c>
      <c r="R1883" t="s">
        <v>301</v>
      </c>
      <c r="S1883">
        <v>383.60700000000003</v>
      </c>
      <c r="T1883" s="3"/>
    </row>
    <row r="1884" spans="1:20" x14ac:dyDescent="0.3">
      <c r="A1884">
        <v>1883</v>
      </c>
      <c r="B1884" t="s">
        <v>4691</v>
      </c>
      <c r="C1884">
        <f t="shared" si="29"/>
        <v>10</v>
      </c>
      <c r="D1884" s="1">
        <v>42434</v>
      </c>
      <c r="E1884" s="1">
        <v>42434</v>
      </c>
      <c r="F1884" t="s">
        <v>1289</v>
      </c>
      <c r="G1884" t="s">
        <v>1417</v>
      </c>
      <c r="H1884" t="s">
        <v>1418</v>
      </c>
      <c r="I1884" t="s">
        <v>22</v>
      </c>
      <c r="J1884" t="s">
        <v>23</v>
      </c>
      <c r="K1884" t="s">
        <v>262</v>
      </c>
      <c r="L1884" t="s">
        <v>263</v>
      </c>
      <c r="M1884">
        <v>10011</v>
      </c>
      <c r="N1884" t="s">
        <v>144</v>
      </c>
      <c r="O1884" t="s">
        <v>1653</v>
      </c>
      <c r="P1884" t="s">
        <v>42</v>
      </c>
      <c r="Q1884" t="s">
        <v>55</v>
      </c>
      <c r="R1884" t="s">
        <v>1654</v>
      </c>
      <c r="S1884">
        <v>563.4</v>
      </c>
      <c r="T1884" s="3"/>
    </row>
    <row r="1885" spans="1:20" x14ac:dyDescent="0.3">
      <c r="A1885">
        <v>1884</v>
      </c>
      <c r="B1885" t="s">
        <v>4693</v>
      </c>
      <c r="C1885">
        <f t="shared" si="29"/>
        <v>46</v>
      </c>
      <c r="D1885" s="1">
        <v>43052</v>
      </c>
      <c r="E1885" s="1">
        <v>43056</v>
      </c>
      <c r="F1885" t="s">
        <v>46</v>
      </c>
      <c r="G1885" t="s">
        <v>2131</v>
      </c>
      <c r="H1885" t="s">
        <v>2132</v>
      </c>
      <c r="I1885" t="s">
        <v>98</v>
      </c>
      <c r="J1885" t="s">
        <v>23</v>
      </c>
      <c r="K1885" t="s">
        <v>142</v>
      </c>
      <c r="L1885" t="s">
        <v>143</v>
      </c>
      <c r="M1885">
        <v>19143</v>
      </c>
      <c r="N1885" t="s">
        <v>144</v>
      </c>
      <c r="O1885" t="s">
        <v>3798</v>
      </c>
      <c r="P1885" t="s">
        <v>42</v>
      </c>
      <c r="Q1885" t="s">
        <v>86</v>
      </c>
      <c r="R1885" t="s">
        <v>3799</v>
      </c>
      <c r="S1885">
        <v>217.05600000000001</v>
      </c>
      <c r="T1885" s="3"/>
    </row>
    <row r="1886" spans="1:20" x14ac:dyDescent="0.3">
      <c r="A1886">
        <v>1885</v>
      </c>
      <c r="B1886" t="s">
        <v>4694</v>
      </c>
      <c r="C1886">
        <f t="shared" si="29"/>
        <v>3</v>
      </c>
      <c r="D1886" s="1">
        <v>43119</v>
      </c>
      <c r="E1886" s="1">
        <v>43123</v>
      </c>
      <c r="F1886" t="s">
        <v>19</v>
      </c>
      <c r="G1886" t="s">
        <v>2452</v>
      </c>
      <c r="H1886" t="s">
        <v>2453</v>
      </c>
      <c r="I1886" t="s">
        <v>22</v>
      </c>
      <c r="J1886" t="s">
        <v>23</v>
      </c>
      <c r="K1886" t="s">
        <v>4695</v>
      </c>
      <c r="L1886" t="s">
        <v>100</v>
      </c>
      <c r="M1886">
        <v>76248</v>
      </c>
      <c r="N1886" t="s">
        <v>101</v>
      </c>
      <c r="O1886" t="s">
        <v>4696</v>
      </c>
      <c r="P1886" t="s">
        <v>42</v>
      </c>
      <c r="Q1886" t="s">
        <v>43</v>
      </c>
      <c r="R1886" t="s">
        <v>4697</v>
      </c>
      <c r="S1886">
        <v>6</v>
      </c>
      <c r="T1886" s="3"/>
    </row>
    <row r="1887" spans="1:20" x14ac:dyDescent="0.3">
      <c r="A1887">
        <v>1886</v>
      </c>
      <c r="B1887" t="s">
        <v>4698</v>
      </c>
      <c r="C1887">
        <f t="shared" si="29"/>
        <v>16</v>
      </c>
      <c r="D1887" s="1">
        <v>42847</v>
      </c>
      <c r="E1887" s="1">
        <v>42851</v>
      </c>
      <c r="F1887" t="s">
        <v>19</v>
      </c>
      <c r="G1887" t="s">
        <v>383</v>
      </c>
      <c r="H1887" t="s">
        <v>384</v>
      </c>
      <c r="I1887" t="s">
        <v>22</v>
      </c>
      <c r="J1887" t="s">
        <v>23</v>
      </c>
      <c r="K1887" t="s">
        <v>123</v>
      </c>
      <c r="L1887" t="s">
        <v>39</v>
      </c>
      <c r="M1887">
        <v>94122</v>
      </c>
      <c r="N1887" t="s">
        <v>40</v>
      </c>
      <c r="O1887" t="s">
        <v>4699</v>
      </c>
      <c r="P1887" t="s">
        <v>28</v>
      </c>
      <c r="Q1887" t="s">
        <v>61</v>
      </c>
      <c r="R1887" t="s">
        <v>4700</v>
      </c>
      <c r="S1887">
        <v>31.56</v>
      </c>
      <c r="T1887" s="3"/>
    </row>
    <row r="1888" spans="1:20" x14ac:dyDescent="0.3">
      <c r="A1888">
        <v>1887</v>
      </c>
      <c r="B1888" t="s">
        <v>4701</v>
      </c>
      <c r="C1888">
        <f t="shared" si="29"/>
        <v>20</v>
      </c>
      <c r="D1888" s="1">
        <v>42137</v>
      </c>
      <c r="E1888" s="1">
        <v>42139</v>
      </c>
      <c r="F1888" t="s">
        <v>184</v>
      </c>
      <c r="G1888" t="s">
        <v>3162</v>
      </c>
      <c r="H1888" t="s">
        <v>3163</v>
      </c>
      <c r="I1888" t="s">
        <v>98</v>
      </c>
      <c r="J1888" t="s">
        <v>23</v>
      </c>
      <c r="K1888" t="s">
        <v>2331</v>
      </c>
      <c r="L1888" t="s">
        <v>50</v>
      </c>
      <c r="M1888">
        <v>33012</v>
      </c>
      <c r="N1888" t="s">
        <v>26</v>
      </c>
      <c r="O1888" t="s">
        <v>1789</v>
      </c>
      <c r="P1888" t="s">
        <v>42</v>
      </c>
      <c r="Q1888" t="s">
        <v>265</v>
      </c>
      <c r="R1888" t="s">
        <v>559</v>
      </c>
      <c r="S1888">
        <v>7.1040000000000001</v>
      </c>
      <c r="T1888" s="3"/>
    </row>
    <row r="1889" spans="1:20" x14ac:dyDescent="0.3">
      <c r="A1889">
        <v>1888</v>
      </c>
      <c r="B1889" t="s">
        <v>4701</v>
      </c>
      <c r="C1889">
        <f t="shared" si="29"/>
        <v>20</v>
      </c>
      <c r="D1889" s="1">
        <v>42137</v>
      </c>
      <c r="E1889" s="1">
        <v>42139</v>
      </c>
      <c r="F1889" t="s">
        <v>184</v>
      </c>
      <c r="G1889" t="s">
        <v>3162</v>
      </c>
      <c r="H1889" t="s">
        <v>3163</v>
      </c>
      <c r="I1889" t="s">
        <v>98</v>
      </c>
      <c r="J1889" t="s">
        <v>23</v>
      </c>
      <c r="K1889" t="s">
        <v>2331</v>
      </c>
      <c r="L1889" t="s">
        <v>50</v>
      </c>
      <c r="M1889">
        <v>33012</v>
      </c>
      <c r="N1889" t="s">
        <v>26</v>
      </c>
      <c r="O1889" t="s">
        <v>3482</v>
      </c>
      <c r="P1889" t="s">
        <v>42</v>
      </c>
      <c r="Q1889" t="s">
        <v>71</v>
      </c>
      <c r="R1889" t="s">
        <v>3483</v>
      </c>
      <c r="S1889">
        <v>398.35199999999998</v>
      </c>
      <c r="T1889" s="3"/>
    </row>
    <row r="1890" spans="1:20" x14ac:dyDescent="0.3">
      <c r="A1890">
        <v>1889</v>
      </c>
      <c r="B1890" t="s">
        <v>4702</v>
      </c>
      <c r="C1890">
        <f t="shared" si="29"/>
        <v>43</v>
      </c>
      <c r="D1890" s="1">
        <v>42298</v>
      </c>
      <c r="E1890" s="1">
        <v>42299</v>
      </c>
      <c r="F1890" t="s">
        <v>184</v>
      </c>
      <c r="G1890" t="s">
        <v>160</v>
      </c>
      <c r="H1890" t="s">
        <v>161</v>
      </c>
      <c r="I1890" t="s">
        <v>22</v>
      </c>
      <c r="J1890" t="s">
        <v>23</v>
      </c>
      <c r="K1890" t="s">
        <v>744</v>
      </c>
      <c r="L1890" t="s">
        <v>494</v>
      </c>
      <c r="M1890">
        <v>45014</v>
      </c>
      <c r="N1890" t="s">
        <v>144</v>
      </c>
      <c r="O1890" t="s">
        <v>1993</v>
      </c>
      <c r="P1890" t="s">
        <v>42</v>
      </c>
      <c r="Q1890" t="s">
        <v>74</v>
      </c>
      <c r="R1890" t="s">
        <v>1994</v>
      </c>
      <c r="S1890">
        <v>121.792</v>
      </c>
      <c r="T1890" s="3"/>
    </row>
    <row r="1891" spans="1:20" x14ac:dyDescent="0.3">
      <c r="A1891">
        <v>1890</v>
      </c>
      <c r="B1891" t="s">
        <v>4702</v>
      </c>
      <c r="C1891">
        <f t="shared" si="29"/>
        <v>43</v>
      </c>
      <c r="D1891" s="1">
        <v>42298</v>
      </c>
      <c r="E1891" s="1">
        <v>42299</v>
      </c>
      <c r="F1891" t="s">
        <v>184</v>
      </c>
      <c r="G1891" t="s">
        <v>160</v>
      </c>
      <c r="H1891" t="s">
        <v>161</v>
      </c>
      <c r="I1891" t="s">
        <v>22</v>
      </c>
      <c r="J1891" t="s">
        <v>23</v>
      </c>
      <c r="K1891" t="s">
        <v>744</v>
      </c>
      <c r="L1891" t="s">
        <v>494</v>
      </c>
      <c r="M1891">
        <v>45014</v>
      </c>
      <c r="N1891" t="s">
        <v>144</v>
      </c>
      <c r="O1891" t="s">
        <v>1353</v>
      </c>
      <c r="P1891" t="s">
        <v>28</v>
      </c>
      <c r="Q1891" t="s">
        <v>52</v>
      </c>
      <c r="R1891" t="s">
        <v>1354</v>
      </c>
      <c r="S1891">
        <v>409.59</v>
      </c>
      <c r="T1891" s="3"/>
    </row>
    <row r="1892" spans="1:20" x14ac:dyDescent="0.3">
      <c r="A1892">
        <v>1891</v>
      </c>
      <c r="B1892" t="s">
        <v>4703</v>
      </c>
      <c r="C1892">
        <f t="shared" si="29"/>
        <v>11</v>
      </c>
      <c r="D1892" s="1">
        <v>42077</v>
      </c>
      <c r="E1892" s="1">
        <v>42081</v>
      </c>
      <c r="F1892" t="s">
        <v>46</v>
      </c>
      <c r="G1892" t="s">
        <v>1358</v>
      </c>
      <c r="H1892" t="s">
        <v>1359</v>
      </c>
      <c r="I1892" t="s">
        <v>37</v>
      </c>
      <c r="J1892" t="s">
        <v>23</v>
      </c>
      <c r="K1892" t="s">
        <v>1456</v>
      </c>
      <c r="L1892" t="s">
        <v>39</v>
      </c>
      <c r="M1892">
        <v>92646</v>
      </c>
      <c r="N1892" t="s">
        <v>40</v>
      </c>
      <c r="O1892" t="s">
        <v>2031</v>
      </c>
      <c r="P1892" t="s">
        <v>42</v>
      </c>
      <c r="Q1892" t="s">
        <v>86</v>
      </c>
      <c r="R1892" t="s">
        <v>2032</v>
      </c>
      <c r="S1892">
        <v>10.56</v>
      </c>
      <c r="T1892" s="3"/>
    </row>
    <row r="1893" spans="1:20" x14ac:dyDescent="0.3">
      <c r="A1893">
        <v>1892</v>
      </c>
      <c r="B1893" t="s">
        <v>4703</v>
      </c>
      <c r="C1893">
        <f t="shared" si="29"/>
        <v>11</v>
      </c>
      <c r="D1893" s="1">
        <v>42077</v>
      </c>
      <c r="E1893" s="1">
        <v>42081</v>
      </c>
      <c r="F1893" t="s">
        <v>46</v>
      </c>
      <c r="G1893" t="s">
        <v>1358</v>
      </c>
      <c r="H1893" t="s">
        <v>1359</v>
      </c>
      <c r="I1893" t="s">
        <v>37</v>
      </c>
      <c r="J1893" t="s">
        <v>23</v>
      </c>
      <c r="K1893" t="s">
        <v>1456</v>
      </c>
      <c r="L1893" t="s">
        <v>39</v>
      </c>
      <c r="M1893">
        <v>92646</v>
      </c>
      <c r="N1893" t="s">
        <v>40</v>
      </c>
      <c r="O1893" t="s">
        <v>4704</v>
      </c>
      <c r="P1893" t="s">
        <v>42</v>
      </c>
      <c r="Q1893" t="s">
        <v>64</v>
      </c>
      <c r="R1893" t="s">
        <v>4705</v>
      </c>
      <c r="S1893">
        <v>3.38</v>
      </c>
      <c r="T1893" s="3"/>
    </row>
    <row r="1894" spans="1:20" x14ac:dyDescent="0.3">
      <c r="A1894">
        <v>1893</v>
      </c>
      <c r="B1894" t="s">
        <v>4706</v>
      </c>
      <c r="C1894">
        <f t="shared" si="29"/>
        <v>51</v>
      </c>
      <c r="D1894" s="1">
        <v>43456</v>
      </c>
      <c r="E1894" s="1">
        <v>43458</v>
      </c>
      <c r="F1894" t="s">
        <v>19</v>
      </c>
      <c r="G1894" t="s">
        <v>1628</v>
      </c>
      <c r="H1894" t="s">
        <v>1629</v>
      </c>
      <c r="I1894" t="s">
        <v>22</v>
      </c>
      <c r="J1894" t="s">
        <v>23</v>
      </c>
      <c r="K1894" t="s">
        <v>4707</v>
      </c>
      <c r="L1894" t="s">
        <v>50</v>
      </c>
      <c r="M1894">
        <v>32127</v>
      </c>
      <c r="N1894" t="s">
        <v>26</v>
      </c>
      <c r="O1894" t="s">
        <v>4692</v>
      </c>
      <c r="P1894" t="s">
        <v>42</v>
      </c>
      <c r="Q1894" t="s">
        <v>169</v>
      </c>
      <c r="R1894" t="s">
        <v>667</v>
      </c>
      <c r="S1894">
        <v>7.8239999999999998</v>
      </c>
      <c r="T1894" s="3"/>
    </row>
    <row r="1895" spans="1:20" x14ac:dyDescent="0.3">
      <c r="A1895">
        <v>1894</v>
      </c>
      <c r="B1895" t="s">
        <v>4708</v>
      </c>
      <c r="C1895">
        <f t="shared" si="29"/>
        <v>47</v>
      </c>
      <c r="D1895" s="1">
        <v>43063</v>
      </c>
      <c r="E1895" s="1">
        <v>43068</v>
      </c>
      <c r="F1895" t="s">
        <v>46</v>
      </c>
      <c r="G1895" t="s">
        <v>2201</v>
      </c>
      <c r="H1895" t="s">
        <v>2202</v>
      </c>
      <c r="I1895" t="s">
        <v>22</v>
      </c>
      <c r="J1895" t="s">
        <v>23</v>
      </c>
      <c r="K1895" t="s">
        <v>4709</v>
      </c>
      <c r="L1895" t="s">
        <v>416</v>
      </c>
      <c r="M1895">
        <v>97504</v>
      </c>
      <c r="N1895" t="s">
        <v>40</v>
      </c>
      <c r="O1895" t="s">
        <v>4710</v>
      </c>
      <c r="P1895" t="s">
        <v>42</v>
      </c>
      <c r="Q1895" t="s">
        <v>86</v>
      </c>
      <c r="R1895" t="s">
        <v>4711</v>
      </c>
      <c r="S1895">
        <v>24.783999999999999</v>
      </c>
      <c r="T1895" s="3"/>
    </row>
    <row r="1896" spans="1:20" x14ac:dyDescent="0.3">
      <c r="A1896">
        <v>1895</v>
      </c>
      <c r="B1896" t="s">
        <v>4712</v>
      </c>
      <c r="C1896">
        <f t="shared" si="29"/>
        <v>49</v>
      </c>
      <c r="D1896" s="1">
        <v>43436</v>
      </c>
      <c r="E1896" s="1">
        <v>43439</v>
      </c>
      <c r="F1896" t="s">
        <v>184</v>
      </c>
      <c r="G1896" t="s">
        <v>4713</v>
      </c>
      <c r="H1896" t="s">
        <v>4714</v>
      </c>
      <c r="I1896" t="s">
        <v>22</v>
      </c>
      <c r="J1896" t="s">
        <v>23</v>
      </c>
      <c r="K1896" t="s">
        <v>4715</v>
      </c>
      <c r="L1896" t="s">
        <v>315</v>
      </c>
      <c r="M1896">
        <v>22901</v>
      </c>
      <c r="N1896" t="s">
        <v>26</v>
      </c>
      <c r="O1896" t="s">
        <v>4716</v>
      </c>
      <c r="P1896" t="s">
        <v>42</v>
      </c>
      <c r="Q1896" t="s">
        <v>64</v>
      </c>
      <c r="R1896" t="s">
        <v>4717</v>
      </c>
      <c r="S1896">
        <v>34.65</v>
      </c>
      <c r="T1896" s="3"/>
    </row>
    <row r="1897" spans="1:20" x14ac:dyDescent="0.3">
      <c r="A1897">
        <v>1896</v>
      </c>
      <c r="B1897" t="s">
        <v>4718</v>
      </c>
      <c r="C1897">
        <f t="shared" si="29"/>
        <v>53</v>
      </c>
      <c r="D1897" s="1">
        <v>42735</v>
      </c>
      <c r="E1897" s="1">
        <v>42739</v>
      </c>
      <c r="F1897" t="s">
        <v>46</v>
      </c>
      <c r="G1897" t="s">
        <v>1048</v>
      </c>
      <c r="H1897" t="s">
        <v>1049</v>
      </c>
      <c r="I1897" t="s">
        <v>22</v>
      </c>
      <c r="J1897" t="s">
        <v>23</v>
      </c>
      <c r="K1897" t="s">
        <v>4719</v>
      </c>
      <c r="L1897" t="s">
        <v>1763</v>
      </c>
      <c r="M1897">
        <v>59801</v>
      </c>
      <c r="N1897" t="s">
        <v>40</v>
      </c>
      <c r="O1897" t="s">
        <v>2210</v>
      </c>
      <c r="P1897" t="s">
        <v>42</v>
      </c>
      <c r="Q1897" t="s">
        <v>71</v>
      </c>
      <c r="R1897" t="s">
        <v>2211</v>
      </c>
      <c r="S1897">
        <v>487.98399999999998</v>
      </c>
      <c r="T1897" s="3"/>
    </row>
    <row r="1898" spans="1:20" x14ac:dyDescent="0.3">
      <c r="A1898">
        <v>1897</v>
      </c>
      <c r="B1898" t="s">
        <v>4720</v>
      </c>
      <c r="C1898">
        <f t="shared" si="29"/>
        <v>40</v>
      </c>
      <c r="D1898" s="1">
        <v>43376</v>
      </c>
      <c r="E1898" s="1">
        <v>43379</v>
      </c>
      <c r="F1898" t="s">
        <v>184</v>
      </c>
      <c r="G1898" t="s">
        <v>4721</v>
      </c>
      <c r="H1898" t="s">
        <v>4722</v>
      </c>
      <c r="I1898" t="s">
        <v>22</v>
      </c>
      <c r="J1898" t="s">
        <v>23</v>
      </c>
      <c r="K1898" t="s">
        <v>405</v>
      </c>
      <c r="L1898" t="s">
        <v>225</v>
      </c>
      <c r="M1898">
        <v>55407</v>
      </c>
      <c r="N1898" t="s">
        <v>101</v>
      </c>
      <c r="O1898" t="s">
        <v>4723</v>
      </c>
      <c r="P1898" t="s">
        <v>42</v>
      </c>
      <c r="Q1898" t="s">
        <v>71</v>
      </c>
      <c r="R1898" t="s">
        <v>4724</v>
      </c>
      <c r="S1898">
        <v>1793.98</v>
      </c>
      <c r="T1898" s="3"/>
    </row>
    <row r="1899" spans="1:20" x14ac:dyDescent="0.3">
      <c r="A1899">
        <v>1898</v>
      </c>
      <c r="B1899" t="s">
        <v>4725</v>
      </c>
      <c r="C1899">
        <f t="shared" si="29"/>
        <v>35</v>
      </c>
      <c r="D1899" s="1">
        <v>42245</v>
      </c>
      <c r="E1899" s="1">
        <v>42249</v>
      </c>
      <c r="F1899" t="s">
        <v>19</v>
      </c>
      <c r="G1899" t="s">
        <v>2999</v>
      </c>
      <c r="H1899" t="s">
        <v>3000</v>
      </c>
      <c r="I1899" t="s">
        <v>22</v>
      </c>
      <c r="J1899" t="s">
        <v>23</v>
      </c>
      <c r="K1899" t="s">
        <v>1419</v>
      </c>
      <c r="L1899" t="s">
        <v>50</v>
      </c>
      <c r="M1899">
        <v>33178</v>
      </c>
      <c r="N1899" t="s">
        <v>26</v>
      </c>
      <c r="O1899" t="s">
        <v>4726</v>
      </c>
      <c r="P1899" t="s">
        <v>42</v>
      </c>
      <c r="Q1899" t="s">
        <v>169</v>
      </c>
      <c r="R1899" t="s">
        <v>4727</v>
      </c>
      <c r="S1899">
        <v>29.808</v>
      </c>
      <c r="T1899" s="3"/>
    </row>
    <row r="1900" spans="1:20" x14ac:dyDescent="0.3">
      <c r="A1900">
        <v>1899</v>
      </c>
      <c r="B1900" t="s">
        <v>4725</v>
      </c>
      <c r="C1900">
        <f t="shared" si="29"/>
        <v>35</v>
      </c>
      <c r="D1900" s="1">
        <v>42245</v>
      </c>
      <c r="E1900" s="1">
        <v>42249</v>
      </c>
      <c r="F1900" t="s">
        <v>19</v>
      </c>
      <c r="G1900" t="s">
        <v>2999</v>
      </c>
      <c r="H1900" t="s">
        <v>3000</v>
      </c>
      <c r="I1900" t="s">
        <v>22</v>
      </c>
      <c r="J1900" t="s">
        <v>23</v>
      </c>
      <c r="K1900" t="s">
        <v>1419</v>
      </c>
      <c r="L1900" t="s">
        <v>50</v>
      </c>
      <c r="M1900">
        <v>33178</v>
      </c>
      <c r="N1900" t="s">
        <v>26</v>
      </c>
      <c r="O1900" t="s">
        <v>4728</v>
      </c>
      <c r="P1900" t="s">
        <v>42</v>
      </c>
      <c r="Q1900" t="s">
        <v>71</v>
      </c>
      <c r="R1900" t="s">
        <v>4729</v>
      </c>
      <c r="S1900">
        <v>505.17599999999999</v>
      </c>
      <c r="T1900" s="3"/>
    </row>
    <row r="1901" spans="1:20" x14ac:dyDescent="0.3">
      <c r="A1901">
        <v>1900</v>
      </c>
      <c r="B1901" t="s">
        <v>4725</v>
      </c>
      <c r="C1901">
        <f t="shared" si="29"/>
        <v>35</v>
      </c>
      <c r="D1901" s="1">
        <v>42245</v>
      </c>
      <c r="E1901" s="1">
        <v>42249</v>
      </c>
      <c r="F1901" t="s">
        <v>19</v>
      </c>
      <c r="G1901" t="s">
        <v>2999</v>
      </c>
      <c r="H1901" t="s">
        <v>3000</v>
      </c>
      <c r="I1901" t="s">
        <v>22</v>
      </c>
      <c r="J1901" t="s">
        <v>23</v>
      </c>
      <c r="K1901" t="s">
        <v>1419</v>
      </c>
      <c r="L1901" t="s">
        <v>50</v>
      </c>
      <c r="M1901">
        <v>33178</v>
      </c>
      <c r="N1901" t="s">
        <v>26</v>
      </c>
      <c r="O1901" t="s">
        <v>1702</v>
      </c>
      <c r="P1901" t="s">
        <v>28</v>
      </c>
      <c r="Q1901" t="s">
        <v>52</v>
      </c>
      <c r="R1901" t="s">
        <v>1703</v>
      </c>
      <c r="S1901">
        <v>174.05850000000001</v>
      </c>
      <c r="T1901" s="3"/>
    </row>
    <row r="1902" spans="1:20" x14ac:dyDescent="0.3">
      <c r="A1902">
        <v>1901</v>
      </c>
      <c r="B1902" t="s">
        <v>4730</v>
      </c>
      <c r="C1902">
        <f t="shared" si="29"/>
        <v>26</v>
      </c>
      <c r="D1902" s="1">
        <v>42915</v>
      </c>
      <c r="E1902" s="1">
        <v>42919</v>
      </c>
      <c r="F1902" t="s">
        <v>19</v>
      </c>
      <c r="G1902" t="s">
        <v>4003</v>
      </c>
      <c r="H1902" t="s">
        <v>4004</v>
      </c>
      <c r="I1902" t="s">
        <v>22</v>
      </c>
      <c r="J1902" t="s">
        <v>23</v>
      </c>
      <c r="K1902" t="s">
        <v>2581</v>
      </c>
      <c r="L1902" t="s">
        <v>379</v>
      </c>
      <c r="M1902">
        <v>29501</v>
      </c>
      <c r="N1902" t="s">
        <v>26</v>
      </c>
      <c r="O1902" t="s">
        <v>3545</v>
      </c>
      <c r="P1902" t="s">
        <v>42</v>
      </c>
      <c r="Q1902" t="s">
        <v>55</v>
      </c>
      <c r="R1902" t="s">
        <v>3546</v>
      </c>
      <c r="S1902">
        <v>191.88</v>
      </c>
      <c r="T1902" s="3"/>
    </row>
    <row r="1903" spans="1:20" x14ac:dyDescent="0.3">
      <c r="A1903">
        <v>1902</v>
      </c>
      <c r="B1903" t="s">
        <v>4731</v>
      </c>
      <c r="C1903">
        <f t="shared" si="29"/>
        <v>34</v>
      </c>
      <c r="D1903" s="1">
        <v>42967</v>
      </c>
      <c r="E1903" s="1">
        <v>42970</v>
      </c>
      <c r="F1903" t="s">
        <v>184</v>
      </c>
      <c r="G1903" t="s">
        <v>929</v>
      </c>
      <c r="H1903" t="s">
        <v>930</v>
      </c>
      <c r="I1903" t="s">
        <v>98</v>
      </c>
      <c r="J1903" t="s">
        <v>23</v>
      </c>
      <c r="K1903" t="s">
        <v>878</v>
      </c>
      <c r="L1903" t="s">
        <v>234</v>
      </c>
      <c r="M1903">
        <v>48205</v>
      </c>
      <c r="N1903" t="s">
        <v>101</v>
      </c>
      <c r="O1903" t="s">
        <v>4732</v>
      </c>
      <c r="P1903" t="s">
        <v>67</v>
      </c>
      <c r="Q1903" t="s">
        <v>68</v>
      </c>
      <c r="R1903" t="s">
        <v>4733</v>
      </c>
      <c r="S1903">
        <v>14.78</v>
      </c>
      <c r="T1903" s="3"/>
    </row>
    <row r="1904" spans="1:20" x14ac:dyDescent="0.3">
      <c r="A1904">
        <v>1903</v>
      </c>
      <c r="B1904" t="s">
        <v>4734</v>
      </c>
      <c r="C1904">
        <f t="shared" si="29"/>
        <v>43</v>
      </c>
      <c r="D1904" s="1">
        <v>43394</v>
      </c>
      <c r="E1904" s="1">
        <v>43395</v>
      </c>
      <c r="F1904" t="s">
        <v>184</v>
      </c>
      <c r="G1904" t="s">
        <v>3861</v>
      </c>
      <c r="H1904" t="s">
        <v>3862</v>
      </c>
      <c r="I1904" t="s">
        <v>37</v>
      </c>
      <c r="J1904" t="s">
        <v>23</v>
      </c>
      <c r="K1904" t="s">
        <v>314</v>
      </c>
      <c r="L1904" t="s">
        <v>416</v>
      </c>
      <c r="M1904">
        <v>97477</v>
      </c>
      <c r="N1904" t="s">
        <v>40</v>
      </c>
      <c r="O1904" t="s">
        <v>2519</v>
      </c>
      <c r="P1904" t="s">
        <v>42</v>
      </c>
      <c r="Q1904" t="s">
        <v>86</v>
      </c>
      <c r="R1904" t="s">
        <v>2520</v>
      </c>
      <c r="S1904">
        <v>5.1840000000000002</v>
      </c>
      <c r="T1904" s="3"/>
    </row>
    <row r="1905" spans="1:20" x14ac:dyDescent="0.3">
      <c r="A1905">
        <v>1904</v>
      </c>
      <c r="B1905" t="s">
        <v>4734</v>
      </c>
      <c r="C1905">
        <f t="shared" si="29"/>
        <v>43</v>
      </c>
      <c r="D1905" s="1">
        <v>43394</v>
      </c>
      <c r="E1905" s="1">
        <v>43395</v>
      </c>
      <c r="F1905" t="s">
        <v>184</v>
      </c>
      <c r="G1905" t="s">
        <v>3861</v>
      </c>
      <c r="H1905" t="s">
        <v>3862</v>
      </c>
      <c r="I1905" t="s">
        <v>37</v>
      </c>
      <c r="J1905" t="s">
        <v>23</v>
      </c>
      <c r="K1905" t="s">
        <v>314</v>
      </c>
      <c r="L1905" t="s">
        <v>416</v>
      </c>
      <c r="M1905">
        <v>97477</v>
      </c>
      <c r="N1905" t="s">
        <v>40</v>
      </c>
      <c r="O1905" t="s">
        <v>4735</v>
      </c>
      <c r="P1905" t="s">
        <v>28</v>
      </c>
      <c r="Q1905" t="s">
        <v>32</v>
      </c>
      <c r="R1905" t="s">
        <v>4736</v>
      </c>
      <c r="S1905">
        <v>478.48</v>
      </c>
      <c r="T1905" s="3"/>
    </row>
    <row r="1906" spans="1:20" x14ac:dyDescent="0.3">
      <c r="A1906">
        <v>1905</v>
      </c>
      <c r="B1906" t="s">
        <v>4734</v>
      </c>
      <c r="C1906">
        <f t="shared" si="29"/>
        <v>43</v>
      </c>
      <c r="D1906" s="1">
        <v>43394</v>
      </c>
      <c r="E1906" s="1">
        <v>43395</v>
      </c>
      <c r="F1906" t="s">
        <v>184</v>
      </c>
      <c r="G1906" t="s">
        <v>3861</v>
      </c>
      <c r="H1906" t="s">
        <v>3862</v>
      </c>
      <c r="I1906" t="s">
        <v>37</v>
      </c>
      <c r="J1906" t="s">
        <v>23</v>
      </c>
      <c r="K1906" t="s">
        <v>314</v>
      </c>
      <c r="L1906" t="s">
        <v>416</v>
      </c>
      <c r="M1906">
        <v>97477</v>
      </c>
      <c r="N1906" t="s">
        <v>40</v>
      </c>
      <c r="O1906" t="s">
        <v>3642</v>
      </c>
      <c r="P1906" t="s">
        <v>67</v>
      </c>
      <c r="Q1906" t="s">
        <v>157</v>
      </c>
      <c r="R1906" t="s">
        <v>3643</v>
      </c>
      <c r="S1906">
        <v>28.4</v>
      </c>
      <c r="T1906" s="3"/>
    </row>
    <row r="1907" spans="1:20" x14ac:dyDescent="0.3">
      <c r="A1907">
        <v>1906</v>
      </c>
      <c r="B1907" t="s">
        <v>4737</v>
      </c>
      <c r="C1907">
        <f t="shared" si="29"/>
        <v>43</v>
      </c>
      <c r="D1907" s="1">
        <v>43394</v>
      </c>
      <c r="E1907" s="1">
        <v>43397</v>
      </c>
      <c r="F1907" t="s">
        <v>184</v>
      </c>
      <c r="G1907" t="s">
        <v>4738</v>
      </c>
      <c r="H1907" t="s">
        <v>4739</v>
      </c>
      <c r="I1907" t="s">
        <v>37</v>
      </c>
      <c r="J1907" t="s">
        <v>23</v>
      </c>
      <c r="K1907" t="s">
        <v>4379</v>
      </c>
      <c r="L1907" t="s">
        <v>250</v>
      </c>
      <c r="M1907">
        <v>46203</v>
      </c>
      <c r="N1907" t="s">
        <v>101</v>
      </c>
      <c r="O1907" t="s">
        <v>1630</v>
      </c>
      <c r="P1907" t="s">
        <v>42</v>
      </c>
      <c r="Q1907" t="s">
        <v>55</v>
      </c>
      <c r="R1907" t="s">
        <v>1631</v>
      </c>
      <c r="S1907">
        <v>909.12</v>
      </c>
      <c r="T1907" s="3"/>
    </row>
    <row r="1908" spans="1:20" x14ac:dyDescent="0.3">
      <c r="A1908">
        <v>1907</v>
      </c>
      <c r="B1908" t="s">
        <v>4740</v>
      </c>
      <c r="C1908">
        <f t="shared" si="29"/>
        <v>20</v>
      </c>
      <c r="D1908" s="1">
        <v>42872</v>
      </c>
      <c r="E1908" s="1">
        <v>42876</v>
      </c>
      <c r="F1908" t="s">
        <v>46</v>
      </c>
      <c r="G1908" t="s">
        <v>4517</v>
      </c>
      <c r="H1908" t="s">
        <v>4518</v>
      </c>
      <c r="I1908" t="s">
        <v>37</v>
      </c>
      <c r="J1908" t="s">
        <v>23</v>
      </c>
      <c r="K1908" t="s">
        <v>4741</v>
      </c>
      <c r="L1908" t="s">
        <v>50</v>
      </c>
      <c r="M1908">
        <v>32712</v>
      </c>
      <c r="N1908" t="s">
        <v>26</v>
      </c>
      <c r="O1908" t="s">
        <v>4742</v>
      </c>
      <c r="P1908" t="s">
        <v>42</v>
      </c>
      <c r="Q1908" t="s">
        <v>71</v>
      </c>
      <c r="R1908" t="s">
        <v>4743</v>
      </c>
      <c r="S1908">
        <v>2.952</v>
      </c>
      <c r="T1908" s="3"/>
    </row>
    <row r="1909" spans="1:20" x14ac:dyDescent="0.3">
      <c r="A1909">
        <v>1908</v>
      </c>
      <c r="B1909" t="s">
        <v>4740</v>
      </c>
      <c r="C1909">
        <f t="shared" si="29"/>
        <v>20</v>
      </c>
      <c r="D1909" s="1">
        <v>42872</v>
      </c>
      <c r="E1909" s="1">
        <v>42876</v>
      </c>
      <c r="F1909" t="s">
        <v>46</v>
      </c>
      <c r="G1909" t="s">
        <v>4517</v>
      </c>
      <c r="H1909" t="s">
        <v>4518</v>
      </c>
      <c r="I1909" t="s">
        <v>37</v>
      </c>
      <c r="J1909" t="s">
        <v>23</v>
      </c>
      <c r="K1909" t="s">
        <v>4741</v>
      </c>
      <c r="L1909" t="s">
        <v>50</v>
      </c>
      <c r="M1909">
        <v>32712</v>
      </c>
      <c r="N1909" t="s">
        <v>26</v>
      </c>
      <c r="O1909" t="s">
        <v>1904</v>
      </c>
      <c r="P1909" t="s">
        <v>42</v>
      </c>
      <c r="Q1909" t="s">
        <v>71</v>
      </c>
      <c r="R1909" t="s">
        <v>1905</v>
      </c>
      <c r="S1909">
        <v>27.018000000000001</v>
      </c>
      <c r="T1909" s="3"/>
    </row>
    <row r="1910" spans="1:20" x14ac:dyDescent="0.3">
      <c r="A1910">
        <v>1909</v>
      </c>
      <c r="B1910" t="s">
        <v>4744</v>
      </c>
      <c r="C1910">
        <f t="shared" si="29"/>
        <v>6</v>
      </c>
      <c r="D1910" s="1">
        <v>42403</v>
      </c>
      <c r="E1910" s="1">
        <v>42404</v>
      </c>
      <c r="F1910" t="s">
        <v>184</v>
      </c>
      <c r="G1910" t="s">
        <v>3852</v>
      </c>
      <c r="H1910" t="s">
        <v>3853</v>
      </c>
      <c r="I1910" t="s">
        <v>37</v>
      </c>
      <c r="J1910" t="s">
        <v>23</v>
      </c>
      <c r="K1910" t="s">
        <v>38</v>
      </c>
      <c r="L1910" t="s">
        <v>39</v>
      </c>
      <c r="M1910">
        <v>90008</v>
      </c>
      <c r="N1910" t="s">
        <v>40</v>
      </c>
      <c r="O1910" t="s">
        <v>4745</v>
      </c>
      <c r="P1910" t="s">
        <v>28</v>
      </c>
      <c r="Q1910" t="s">
        <v>61</v>
      </c>
      <c r="R1910" t="s">
        <v>4746</v>
      </c>
      <c r="S1910">
        <v>136.91999999999999</v>
      </c>
      <c r="T1910" s="3"/>
    </row>
    <row r="1911" spans="1:20" x14ac:dyDescent="0.3">
      <c r="A1911">
        <v>1910</v>
      </c>
      <c r="B1911" t="s">
        <v>4747</v>
      </c>
      <c r="C1911">
        <f t="shared" si="29"/>
        <v>51</v>
      </c>
      <c r="D1911" s="1">
        <v>43452</v>
      </c>
      <c r="E1911" s="1">
        <v>43457</v>
      </c>
      <c r="F1911" t="s">
        <v>46</v>
      </c>
      <c r="G1911" t="s">
        <v>4748</v>
      </c>
      <c r="H1911" t="s">
        <v>4749</v>
      </c>
      <c r="I1911" t="s">
        <v>22</v>
      </c>
      <c r="J1911" t="s">
        <v>23</v>
      </c>
      <c r="K1911" t="s">
        <v>2344</v>
      </c>
      <c r="L1911" t="s">
        <v>263</v>
      </c>
      <c r="M1911">
        <v>11572</v>
      </c>
      <c r="N1911" t="s">
        <v>144</v>
      </c>
      <c r="O1911" t="s">
        <v>4750</v>
      </c>
      <c r="P1911" t="s">
        <v>28</v>
      </c>
      <c r="Q1911" t="s">
        <v>61</v>
      </c>
      <c r="R1911" t="s">
        <v>4751</v>
      </c>
      <c r="S1911">
        <v>18.96</v>
      </c>
      <c r="T1911" s="3"/>
    </row>
    <row r="1912" spans="1:20" x14ac:dyDescent="0.3">
      <c r="A1912">
        <v>1911</v>
      </c>
      <c r="B1912" t="s">
        <v>4752</v>
      </c>
      <c r="C1912">
        <f t="shared" si="29"/>
        <v>46</v>
      </c>
      <c r="D1912" s="1">
        <v>43054</v>
      </c>
      <c r="E1912" s="1">
        <v>43061</v>
      </c>
      <c r="F1912" t="s">
        <v>46</v>
      </c>
      <c r="G1912" t="s">
        <v>351</v>
      </c>
      <c r="H1912" t="s">
        <v>352</v>
      </c>
      <c r="I1912" t="s">
        <v>37</v>
      </c>
      <c r="J1912" t="s">
        <v>23</v>
      </c>
      <c r="K1912" t="s">
        <v>38</v>
      </c>
      <c r="L1912" t="s">
        <v>39</v>
      </c>
      <c r="M1912">
        <v>90008</v>
      </c>
      <c r="N1912" t="s">
        <v>40</v>
      </c>
      <c r="O1912" t="s">
        <v>905</v>
      </c>
      <c r="P1912" t="s">
        <v>67</v>
      </c>
      <c r="Q1912" t="s">
        <v>157</v>
      </c>
      <c r="R1912" t="s">
        <v>1785</v>
      </c>
      <c r="S1912">
        <v>99.39</v>
      </c>
      <c r="T1912" s="3"/>
    </row>
    <row r="1913" spans="1:20" x14ac:dyDescent="0.3">
      <c r="A1913">
        <v>1912</v>
      </c>
      <c r="B1913" t="s">
        <v>4753</v>
      </c>
      <c r="C1913">
        <f t="shared" si="29"/>
        <v>27</v>
      </c>
      <c r="D1913" s="1">
        <v>43284</v>
      </c>
      <c r="E1913" s="1">
        <v>43287</v>
      </c>
      <c r="F1913" t="s">
        <v>19</v>
      </c>
      <c r="G1913" t="s">
        <v>3291</v>
      </c>
      <c r="H1913" t="s">
        <v>3292</v>
      </c>
      <c r="I1913" t="s">
        <v>37</v>
      </c>
      <c r="J1913" t="s">
        <v>23</v>
      </c>
      <c r="K1913" t="s">
        <v>180</v>
      </c>
      <c r="L1913" t="s">
        <v>100</v>
      </c>
      <c r="M1913">
        <v>77041</v>
      </c>
      <c r="N1913" t="s">
        <v>101</v>
      </c>
      <c r="O1913" t="s">
        <v>4754</v>
      </c>
      <c r="P1913" t="s">
        <v>42</v>
      </c>
      <c r="Q1913" t="s">
        <v>86</v>
      </c>
      <c r="R1913" t="s">
        <v>4755</v>
      </c>
      <c r="S1913">
        <v>273.89600000000002</v>
      </c>
      <c r="T1913" s="3"/>
    </row>
    <row r="1914" spans="1:20" x14ac:dyDescent="0.3">
      <c r="A1914">
        <v>1913</v>
      </c>
      <c r="B1914" t="s">
        <v>4753</v>
      </c>
      <c r="C1914">
        <f t="shared" si="29"/>
        <v>27</v>
      </c>
      <c r="D1914" s="1">
        <v>43284</v>
      </c>
      <c r="E1914" s="1">
        <v>43287</v>
      </c>
      <c r="F1914" t="s">
        <v>19</v>
      </c>
      <c r="G1914" t="s">
        <v>3291</v>
      </c>
      <c r="H1914" t="s">
        <v>3292</v>
      </c>
      <c r="I1914" t="s">
        <v>37</v>
      </c>
      <c r="J1914" t="s">
        <v>23</v>
      </c>
      <c r="K1914" t="s">
        <v>180</v>
      </c>
      <c r="L1914" t="s">
        <v>100</v>
      </c>
      <c r="M1914">
        <v>77041</v>
      </c>
      <c r="N1914" t="s">
        <v>101</v>
      </c>
      <c r="O1914" t="s">
        <v>4756</v>
      </c>
      <c r="P1914" t="s">
        <v>67</v>
      </c>
      <c r="Q1914" t="s">
        <v>680</v>
      </c>
      <c r="R1914" t="s">
        <v>4757</v>
      </c>
      <c r="S1914">
        <v>597.13199999999995</v>
      </c>
      <c r="T1914" s="3"/>
    </row>
    <row r="1915" spans="1:20" x14ac:dyDescent="0.3">
      <c r="A1915">
        <v>1914</v>
      </c>
      <c r="B1915" t="s">
        <v>4758</v>
      </c>
      <c r="C1915">
        <f t="shared" si="29"/>
        <v>3</v>
      </c>
      <c r="D1915" s="1">
        <v>42019</v>
      </c>
      <c r="E1915" s="1">
        <v>42021</v>
      </c>
      <c r="F1915" t="s">
        <v>184</v>
      </c>
      <c r="G1915" t="s">
        <v>4759</v>
      </c>
      <c r="H1915" t="s">
        <v>4760</v>
      </c>
      <c r="I1915" t="s">
        <v>22</v>
      </c>
      <c r="J1915" t="s">
        <v>23</v>
      </c>
      <c r="K1915" t="s">
        <v>3265</v>
      </c>
      <c r="L1915" t="s">
        <v>1271</v>
      </c>
      <c r="M1915">
        <v>30076</v>
      </c>
      <c r="N1915" t="s">
        <v>26</v>
      </c>
      <c r="O1915" t="s">
        <v>1017</v>
      </c>
      <c r="P1915" t="s">
        <v>67</v>
      </c>
      <c r="Q1915" t="s">
        <v>157</v>
      </c>
      <c r="R1915" t="s">
        <v>1018</v>
      </c>
      <c r="S1915">
        <v>149.94999999999999</v>
      </c>
      <c r="T1915" s="3"/>
    </row>
    <row r="1916" spans="1:20" x14ac:dyDescent="0.3">
      <c r="A1916">
        <v>1915</v>
      </c>
      <c r="B1916" t="s">
        <v>4761</v>
      </c>
      <c r="C1916">
        <f t="shared" si="29"/>
        <v>18</v>
      </c>
      <c r="D1916" s="1">
        <v>43220</v>
      </c>
      <c r="E1916" s="1">
        <v>43225</v>
      </c>
      <c r="F1916" t="s">
        <v>46</v>
      </c>
      <c r="G1916" t="s">
        <v>2957</v>
      </c>
      <c r="H1916" t="s">
        <v>2958</v>
      </c>
      <c r="I1916" t="s">
        <v>98</v>
      </c>
      <c r="J1916" t="s">
        <v>23</v>
      </c>
      <c r="K1916" t="s">
        <v>3466</v>
      </c>
      <c r="L1916" t="s">
        <v>50</v>
      </c>
      <c r="M1916">
        <v>33437</v>
      </c>
      <c r="N1916" t="s">
        <v>26</v>
      </c>
      <c r="O1916" t="s">
        <v>4762</v>
      </c>
      <c r="P1916" t="s">
        <v>42</v>
      </c>
      <c r="Q1916" t="s">
        <v>43</v>
      </c>
      <c r="R1916" t="s">
        <v>4763</v>
      </c>
      <c r="S1916">
        <v>4.6079999999999997</v>
      </c>
      <c r="T1916" s="3"/>
    </row>
    <row r="1917" spans="1:20" x14ac:dyDescent="0.3">
      <c r="A1917">
        <v>1916</v>
      </c>
      <c r="B1917" t="s">
        <v>4761</v>
      </c>
      <c r="C1917">
        <f t="shared" si="29"/>
        <v>18</v>
      </c>
      <c r="D1917" s="1">
        <v>43220</v>
      </c>
      <c r="E1917" s="1">
        <v>43225</v>
      </c>
      <c r="F1917" t="s">
        <v>46</v>
      </c>
      <c r="G1917" t="s">
        <v>2957</v>
      </c>
      <c r="H1917" t="s">
        <v>2958</v>
      </c>
      <c r="I1917" t="s">
        <v>98</v>
      </c>
      <c r="J1917" t="s">
        <v>23</v>
      </c>
      <c r="K1917" t="s">
        <v>3466</v>
      </c>
      <c r="L1917" t="s">
        <v>50</v>
      </c>
      <c r="M1917">
        <v>33437</v>
      </c>
      <c r="N1917" t="s">
        <v>26</v>
      </c>
      <c r="O1917" t="s">
        <v>3499</v>
      </c>
      <c r="P1917" t="s">
        <v>42</v>
      </c>
      <c r="Q1917" t="s">
        <v>64</v>
      </c>
      <c r="R1917" t="s">
        <v>3039</v>
      </c>
      <c r="S1917">
        <v>15.528</v>
      </c>
      <c r="T1917" s="3"/>
    </row>
    <row r="1918" spans="1:20" x14ac:dyDescent="0.3">
      <c r="A1918">
        <v>1917</v>
      </c>
      <c r="B1918" t="s">
        <v>4761</v>
      </c>
      <c r="C1918">
        <f t="shared" si="29"/>
        <v>18</v>
      </c>
      <c r="D1918" s="1">
        <v>43220</v>
      </c>
      <c r="E1918" s="1">
        <v>43225</v>
      </c>
      <c r="F1918" t="s">
        <v>46</v>
      </c>
      <c r="G1918" t="s">
        <v>2957</v>
      </c>
      <c r="H1918" t="s">
        <v>2958</v>
      </c>
      <c r="I1918" t="s">
        <v>98</v>
      </c>
      <c r="J1918" t="s">
        <v>23</v>
      </c>
      <c r="K1918" t="s">
        <v>3466</v>
      </c>
      <c r="L1918" t="s">
        <v>50</v>
      </c>
      <c r="M1918">
        <v>33437</v>
      </c>
      <c r="N1918" t="s">
        <v>26</v>
      </c>
      <c r="O1918" t="s">
        <v>2494</v>
      </c>
      <c r="P1918" t="s">
        <v>42</v>
      </c>
      <c r="Q1918" t="s">
        <v>43</v>
      </c>
      <c r="R1918" t="s">
        <v>2495</v>
      </c>
      <c r="S1918">
        <v>11.952</v>
      </c>
      <c r="T1918" s="3"/>
    </row>
    <row r="1919" spans="1:20" x14ac:dyDescent="0.3">
      <c r="A1919">
        <v>1918</v>
      </c>
      <c r="B1919" t="s">
        <v>4764</v>
      </c>
      <c r="C1919">
        <f t="shared" si="29"/>
        <v>46</v>
      </c>
      <c r="D1919" s="1">
        <v>42682</v>
      </c>
      <c r="E1919" s="1">
        <v>42688</v>
      </c>
      <c r="F1919" t="s">
        <v>46</v>
      </c>
      <c r="G1919" t="s">
        <v>3837</v>
      </c>
      <c r="H1919" t="s">
        <v>3838</v>
      </c>
      <c r="I1919" t="s">
        <v>22</v>
      </c>
      <c r="J1919" t="s">
        <v>23</v>
      </c>
      <c r="K1919" t="s">
        <v>609</v>
      </c>
      <c r="L1919" t="s">
        <v>1244</v>
      </c>
      <c r="M1919">
        <v>2038</v>
      </c>
      <c r="N1919" t="s">
        <v>144</v>
      </c>
      <c r="O1919" t="s">
        <v>1469</v>
      </c>
      <c r="P1919" t="s">
        <v>42</v>
      </c>
      <c r="Q1919" t="s">
        <v>64</v>
      </c>
      <c r="R1919" t="s">
        <v>1470</v>
      </c>
      <c r="S1919">
        <v>11.65</v>
      </c>
      <c r="T1919" s="3"/>
    </row>
    <row r="1920" spans="1:20" x14ac:dyDescent="0.3">
      <c r="A1920">
        <v>1919</v>
      </c>
      <c r="B1920" t="s">
        <v>4765</v>
      </c>
      <c r="C1920">
        <f t="shared" si="29"/>
        <v>45</v>
      </c>
      <c r="D1920" s="1">
        <v>42673</v>
      </c>
      <c r="E1920" s="1">
        <v>42675</v>
      </c>
      <c r="F1920" t="s">
        <v>19</v>
      </c>
      <c r="G1920" t="s">
        <v>4591</v>
      </c>
      <c r="H1920" t="s">
        <v>4592</v>
      </c>
      <c r="I1920" t="s">
        <v>98</v>
      </c>
      <c r="J1920" t="s">
        <v>23</v>
      </c>
      <c r="K1920" t="s">
        <v>878</v>
      </c>
      <c r="L1920" t="s">
        <v>234</v>
      </c>
      <c r="M1920">
        <v>48227</v>
      </c>
      <c r="N1920" t="s">
        <v>101</v>
      </c>
      <c r="O1920" t="s">
        <v>4766</v>
      </c>
      <c r="P1920" t="s">
        <v>67</v>
      </c>
      <c r="Q1920" t="s">
        <v>68</v>
      </c>
      <c r="R1920" t="s">
        <v>4767</v>
      </c>
      <c r="S1920">
        <v>299.89999999999998</v>
      </c>
      <c r="T1920" s="3"/>
    </row>
    <row r="1921" spans="1:20" x14ac:dyDescent="0.3">
      <c r="A1921">
        <v>1920</v>
      </c>
      <c r="B1921" t="s">
        <v>4768</v>
      </c>
      <c r="C1921">
        <f t="shared" si="29"/>
        <v>33</v>
      </c>
      <c r="D1921" s="1">
        <v>43329</v>
      </c>
      <c r="E1921" s="1">
        <v>43331</v>
      </c>
      <c r="F1921" t="s">
        <v>184</v>
      </c>
      <c r="G1921" t="s">
        <v>4769</v>
      </c>
      <c r="H1921" t="s">
        <v>4770</v>
      </c>
      <c r="I1921" t="s">
        <v>37</v>
      </c>
      <c r="J1921" t="s">
        <v>23</v>
      </c>
      <c r="K1921" t="s">
        <v>4108</v>
      </c>
      <c r="L1921" t="s">
        <v>263</v>
      </c>
      <c r="M1921">
        <v>13601</v>
      </c>
      <c r="N1921" t="s">
        <v>144</v>
      </c>
      <c r="O1921" t="s">
        <v>4771</v>
      </c>
      <c r="P1921" t="s">
        <v>42</v>
      </c>
      <c r="Q1921" t="s">
        <v>71</v>
      </c>
      <c r="R1921" t="s">
        <v>4772</v>
      </c>
      <c r="S1921">
        <v>895.92</v>
      </c>
      <c r="T1921" s="3"/>
    </row>
    <row r="1922" spans="1:20" x14ac:dyDescent="0.3">
      <c r="A1922">
        <v>1921</v>
      </c>
      <c r="B1922" t="s">
        <v>4768</v>
      </c>
      <c r="C1922">
        <f t="shared" si="29"/>
        <v>33</v>
      </c>
      <c r="D1922" s="1">
        <v>43329</v>
      </c>
      <c r="E1922" s="1">
        <v>43331</v>
      </c>
      <c r="F1922" t="s">
        <v>184</v>
      </c>
      <c r="G1922" t="s">
        <v>4769</v>
      </c>
      <c r="H1922" t="s">
        <v>4770</v>
      </c>
      <c r="I1922" t="s">
        <v>37</v>
      </c>
      <c r="J1922" t="s">
        <v>23</v>
      </c>
      <c r="K1922" t="s">
        <v>4108</v>
      </c>
      <c r="L1922" t="s">
        <v>263</v>
      </c>
      <c r="M1922">
        <v>13601</v>
      </c>
      <c r="N1922" t="s">
        <v>144</v>
      </c>
      <c r="O1922" t="s">
        <v>4773</v>
      </c>
      <c r="P1922" t="s">
        <v>28</v>
      </c>
      <c r="Q1922" t="s">
        <v>32</v>
      </c>
      <c r="R1922" t="s">
        <v>4774</v>
      </c>
      <c r="S1922">
        <v>462.56400000000002</v>
      </c>
      <c r="T1922" s="3"/>
    </row>
    <row r="1923" spans="1:20" x14ac:dyDescent="0.3">
      <c r="A1923">
        <v>1922</v>
      </c>
      <c r="B1923" t="s">
        <v>4775</v>
      </c>
      <c r="C1923">
        <f t="shared" ref="C1923:C1986" si="30">WEEKNUM(D1923,1)</f>
        <v>41</v>
      </c>
      <c r="D1923" s="1">
        <v>42646</v>
      </c>
      <c r="E1923" s="1">
        <v>42652</v>
      </c>
      <c r="F1923" t="s">
        <v>46</v>
      </c>
      <c r="G1923" t="s">
        <v>771</v>
      </c>
      <c r="H1923" t="s">
        <v>772</v>
      </c>
      <c r="I1923" t="s">
        <v>37</v>
      </c>
      <c r="J1923" t="s">
        <v>23</v>
      </c>
      <c r="K1923" t="s">
        <v>4776</v>
      </c>
      <c r="L1923" t="s">
        <v>143</v>
      </c>
      <c r="M1923">
        <v>19601</v>
      </c>
      <c r="N1923" t="s">
        <v>144</v>
      </c>
      <c r="O1923" t="s">
        <v>4777</v>
      </c>
      <c r="P1923" t="s">
        <v>42</v>
      </c>
      <c r="Q1923" t="s">
        <v>55</v>
      </c>
      <c r="R1923" t="s">
        <v>2657</v>
      </c>
      <c r="S1923">
        <v>15.007999999999999</v>
      </c>
      <c r="T1923" s="3"/>
    </row>
    <row r="1924" spans="1:20" x14ac:dyDescent="0.3">
      <c r="A1924">
        <v>1923</v>
      </c>
      <c r="B1924" t="s">
        <v>4778</v>
      </c>
      <c r="C1924">
        <f t="shared" si="30"/>
        <v>27</v>
      </c>
      <c r="D1924" s="1">
        <v>42924</v>
      </c>
      <c r="E1924" s="1">
        <v>42926</v>
      </c>
      <c r="F1924" t="s">
        <v>19</v>
      </c>
      <c r="G1924" t="s">
        <v>4779</v>
      </c>
      <c r="H1924" t="s">
        <v>4780</v>
      </c>
      <c r="I1924" t="s">
        <v>37</v>
      </c>
      <c r="J1924" t="s">
        <v>23</v>
      </c>
      <c r="K1924" t="s">
        <v>1126</v>
      </c>
      <c r="L1924" t="s">
        <v>100</v>
      </c>
      <c r="M1924">
        <v>76017</v>
      </c>
      <c r="N1924" t="s">
        <v>101</v>
      </c>
      <c r="O1924" t="s">
        <v>4781</v>
      </c>
      <c r="P1924" t="s">
        <v>67</v>
      </c>
      <c r="Q1924" t="s">
        <v>68</v>
      </c>
      <c r="R1924" t="s">
        <v>4782</v>
      </c>
      <c r="S1924">
        <v>863.64</v>
      </c>
      <c r="T1924" s="3"/>
    </row>
    <row r="1925" spans="1:20" x14ac:dyDescent="0.3">
      <c r="A1925">
        <v>1924</v>
      </c>
      <c r="B1925" t="s">
        <v>4778</v>
      </c>
      <c r="C1925">
        <f t="shared" si="30"/>
        <v>27</v>
      </c>
      <c r="D1925" s="1">
        <v>42924</v>
      </c>
      <c r="E1925" s="1">
        <v>42926</v>
      </c>
      <c r="F1925" t="s">
        <v>19</v>
      </c>
      <c r="G1925" t="s">
        <v>4779</v>
      </c>
      <c r="H1925" t="s">
        <v>4780</v>
      </c>
      <c r="I1925" t="s">
        <v>37</v>
      </c>
      <c r="J1925" t="s">
        <v>23</v>
      </c>
      <c r="K1925" t="s">
        <v>1126</v>
      </c>
      <c r="L1925" t="s">
        <v>100</v>
      </c>
      <c r="M1925">
        <v>76017</v>
      </c>
      <c r="N1925" t="s">
        <v>101</v>
      </c>
      <c r="O1925" t="s">
        <v>1562</v>
      </c>
      <c r="P1925" t="s">
        <v>42</v>
      </c>
      <c r="Q1925" t="s">
        <v>64</v>
      </c>
      <c r="R1925" t="s">
        <v>1563</v>
      </c>
      <c r="S1925">
        <v>47.616</v>
      </c>
      <c r="T1925" s="3"/>
    </row>
    <row r="1926" spans="1:20" x14ac:dyDescent="0.3">
      <c r="A1926">
        <v>1925</v>
      </c>
      <c r="B1926" t="s">
        <v>4783</v>
      </c>
      <c r="C1926">
        <f t="shared" si="30"/>
        <v>49</v>
      </c>
      <c r="D1926" s="1">
        <v>43439</v>
      </c>
      <c r="E1926" s="1">
        <v>43441</v>
      </c>
      <c r="F1926" t="s">
        <v>19</v>
      </c>
      <c r="G1926" t="s">
        <v>2236</v>
      </c>
      <c r="H1926" t="s">
        <v>2237</v>
      </c>
      <c r="I1926" t="s">
        <v>22</v>
      </c>
      <c r="J1926" t="s">
        <v>23</v>
      </c>
      <c r="K1926" t="s">
        <v>946</v>
      </c>
      <c r="L1926" t="s">
        <v>39</v>
      </c>
      <c r="M1926">
        <v>92024</v>
      </c>
      <c r="N1926" t="s">
        <v>40</v>
      </c>
      <c r="O1926" t="s">
        <v>1321</v>
      </c>
      <c r="P1926" t="s">
        <v>42</v>
      </c>
      <c r="Q1926" t="s">
        <v>86</v>
      </c>
      <c r="R1926" t="s">
        <v>1322</v>
      </c>
      <c r="S1926">
        <v>92.94</v>
      </c>
      <c r="T1926" s="3"/>
    </row>
    <row r="1927" spans="1:20" x14ac:dyDescent="0.3">
      <c r="A1927">
        <v>1926</v>
      </c>
      <c r="B1927" t="s">
        <v>4784</v>
      </c>
      <c r="C1927">
        <f t="shared" si="30"/>
        <v>10</v>
      </c>
      <c r="D1927" s="1">
        <v>43168</v>
      </c>
      <c r="E1927" s="1">
        <v>43172</v>
      </c>
      <c r="F1927" t="s">
        <v>46</v>
      </c>
      <c r="G1927" t="s">
        <v>2911</v>
      </c>
      <c r="H1927" t="s">
        <v>2912</v>
      </c>
      <c r="I1927" t="s">
        <v>37</v>
      </c>
      <c r="J1927" t="s">
        <v>23</v>
      </c>
      <c r="K1927" t="s">
        <v>123</v>
      </c>
      <c r="L1927" t="s">
        <v>39</v>
      </c>
      <c r="M1927">
        <v>94110</v>
      </c>
      <c r="N1927" t="s">
        <v>40</v>
      </c>
      <c r="O1927" t="s">
        <v>1179</v>
      </c>
      <c r="P1927" t="s">
        <v>67</v>
      </c>
      <c r="Q1927" t="s">
        <v>157</v>
      </c>
      <c r="R1927" t="s">
        <v>1180</v>
      </c>
      <c r="S1927">
        <v>199.98</v>
      </c>
      <c r="T1927" s="3"/>
    </row>
    <row r="1928" spans="1:20" x14ac:dyDescent="0.3">
      <c r="A1928">
        <v>1927</v>
      </c>
      <c r="B1928" t="s">
        <v>4785</v>
      </c>
      <c r="C1928">
        <f t="shared" si="30"/>
        <v>23</v>
      </c>
      <c r="D1928" s="1">
        <v>42895</v>
      </c>
      <c r="E1928" s="1">
        <v>42901</v>
      </c>
      <c r="F1928" t="s">
        <v>46</v>
      </c>
      <c r="G1928" t="s">
        <v>3472</v>
      </c>
      <c r="H1928" t="s">
        <v>3473</v>
      </c>
      <c r="I1928" t="s">
        <v>22</v>
      </c>
      <c r="J1928" t="s">
        <v>23</v>
      </c>
      <c r="K1928" t="s">
        <v>38</v>
      </c>
      <c r="L1928" t="s">
        <v>39</v>
      </c>
      <c r="M1928">
        <v>90045</v>
      </c>
      <c r="N1928" t="s">
        <v>40</v>
      </c>
      <c r="O1928" t="s">
        <v>4786</v>
      </c>
      <c r="P1928" t="s">
        <v>67</v>
      </c>
      <c r="Q1928" t="s">
        <v>68</v>
      </c>
      <c r="R1928" t="s">
        <v>4787</v>
      </c>
      <c r="S1928">
        <v>177.48</v>
      </c>
      <c r="T1928" s="3"/>
    </row>
    <row r="1929" spans="1:20" x14ac:dyDescent="0.3">
      <c r="A1929">
        <v>1928</v>
      </c>
      <c r="B1929" t="s">
        <v>4788</v>
      </c>
      <c r="C1929">
        <f t="shared" si="30"/>
        <v>48</v>
      </c>
      <c r="D1929" s="1">
        <v>43432</v>
      </c>
      <c r="E1929" s="1">
        <v>43435</v>
      </c>
      <c r="F1929" t="s">
        <v>184</v>
      </c>
      <c r="G1929" t="s">
        <v>2497</v>
      </c>
      <c r="H1929" t="s">
        <v>2498</v>
      </c>
      <c r="I1929" t="s">
        <v>22</v>
      </c>
      <c r="J1929" t="s">
        <v>23</v>
      </c>
      <c r="K1929" t="s">
        <v>805</v>
      </c>
      <c r="L1929" t="s">
        <v>453</v>
      </c>
      <c r="M1929">
        <v>80219</v>
      </c>
      <c r="N1929" t="s">
        <v>40</v>
      </c>
      <c r="O1929" t="s">
        <v>1625</v>
      </c>
      <c r="P1929" t="s">
        <v>42</v>
      </c>
      <c r="Q1929" t="s">
        <v>86</v>
      </c>
      <c r="R1929" t="s">
        <v>1626</v>
      </c>
      <c r="S1929">
        <v>88.768000000000001</v>
      </c>
      <c r="T1929" s="3"/>
    </row>
    <row r="1930" spans="1:20" x14ac:dyDescent="0.3">
      <c r="A1930">
        <v>1929</v>
      </c>
      <c r="B1930" t="s">
        <v>4789</v>
      </c>
      <c r="C1930">
        <f t="shared" si="30"/>
        <v>11</v>
      </c>
      <c r="D1930" s="1">
        <v>43175</v>
      </c>
      <c r="E1930" s="1">
        <v>43177</v>
      </c>
      <c r="F1930" t="s">
        <v>19</v>
      </c>
      <c r="G1930" t="s">
        <v>783</v>
      </c>
      <c r="H1930" t="s">
        <v>784</v>
      </c>
      <c r="I1930" t="s">
        <v>98</v>
      </c>
      <c r="J1930" t="s">
        <v>23</v>
      </c>
      <c r="K1930" t="s">
        <v>91</v>
      </c>
      <c r="L1930" t="s">
        <v>92</v>
      </c>
      <c r="M1930">
        <v>98105</v>
      </c>
      <c r="N1930" t="s">
        <v>40</v>
      </c>
      <c r="O1930" t="s">
        <v>4790</v>
      </c>
      <c r="P1930" t="s">
        <v>42</v>
      </c>
      <c r="Q1930" t="s">
        <v>86</v>
      </c>
      <c r="R1930" t="s">
        <v>4791</v>
      </c>
      <c r="S1930">
        <v>6.48</v>
      </c>
      <c r="T1930" s="3"/>
    </row>
    <row r="1931" spans="1:20" x14ac:dyDescent="0.3">
      <c r="A1931">
        <v>1930</v>
      </c>
      <c r="B1931" t="s">
        <v>4789</v>
      </c>
      <c r="C1931">
        <f t="shared" si="30"/>
        <v>11</v>
      </c>
      <c r="D1931" s="1">
        <v>43175</v>
      </c>
      <c r="E1931" s="1">
        <v>43177</v>
      </c>
      <c r="F1931" t="s">
        <v>19</v>
      </c>
      <c r="G1931" t="s">
        <v>783</v>
      </c>
      <c r="H1931" t="s">
        <v>784</v>
      </c>
      <c r="I1931" t="s">
        <v>98</v>
      </c>
      <c r="J1931" t="s">
        <v>23</v>
      </c>
      <c r="K1931" t="s">
        <v>91</v>
      </c>
      <c r="L1931" t="s">
        <v>92</v>
      </c>
      <c r="M1931">
        <v>98105</v>
      </c>
      <c r="N1931" t="s">
        <v>40</v>
      </c>
      <c r="O1931" t="s">
        <v>1007</v>
      </c>
      <c r="P1931" t="s">
        <v>42</v>
      </c>
      <c r="Q1931" t="s">
        <v>55</v>
      </c>
      <c r="R1931" t="s">
        <v>1008</v>
      </c>
      <c r="S1931">
        <v>46.51</v>
      </c>
      <c r="T1931" s="3"/>
    </row>
    <row r="1932" spans="1:20" x14ac:dyDescent="0.3">
      <c r="A1932">
        <v>1931</v>
      </c>
      <c r="B1932" t="s">
        <v>4789</v>
      </c>
      <c r="C1932">
        <f t="shared" si="30"/>
        <v>11</v>
      </c>
      <c r="D1932" s="1">
        <v>43175</v>
      </c>
      <c r="E1932" s="1">
        <v>43177</v>
      </c>
      <c r="F1932" t="s">
        <v>19</v>
      </c>
      <c r="G1932" t="s">
        <v>783</v>
      </c>
      <c r="H1932" t="s">
        <v>784</v>
      </c>
      <c r="I1932" t="s">
        <v>98</v>
      </c>
      <c r="J1932" t="s">
        <v>23</v>
      </c>
      <c r="K1932" t="s">
        <v>91</v>
      </c>
      <c r="L1932" t="s">
        <v>92</v>
      </c>
      <c r="M1932">
        <v>98105</v>
      </c>
      <c r="N1932" t="s">
        <v>40</v>
      </c>
      <c r="O1932" t="s">
        <v>3505</v>
      </c>
      <c r="P1932" t="s">
        <v>67</v>
      </c>
      <c r="Q1932" t="s">
        <v>68</v>
      </c>
      <c r="R1932" t="s">
        <v>3506</v>
      </c>
      <c r="S1932">
        <v>659.976</v>
      </c>
      <c r="T1932" s="3"/>
    </row>
    <row r="1933" spans="1:20" x14ac:dyDescent="0.3">
      <c r="A1933">
        <v>1932</v>
      </c>
      <c r="B1933" t="s">
        <v>4792</v>
      </c>
      <c r="C1933">
        <f t="shared" si="30"/>
        <v>48</v>
      </c>
      <c r="D1933" s="1">
        <v>43066</v>
      </c>
      <c r="E1933" s="1">
        <v>43068</v>
      </c>
      <c r="F1933" t="s">
        <v>19</v>
      </c>
      <c r="G1933" t="s">
        <v>964</v>
      </c>
      <c r="H1933" t="s">
        <v>965</v>
      </c>
      <c r="I1933" t="s">
        <v>22</v>
      </c>
      <c r="J1933" t="s">
        <v>23</v>
      </c>
      <c r="K1933" t="s">
        <v>619</v>
      </c>
      <c r="L1933" t="s">
        <v>306</v>
      </c>
      <c r="M1933">
        <v>85254</v>
      </c>
      <c r="N1933" t="s">
        <v>40</v>
      </c>
      <c r="O1933" t="s">
        <v>4793</v>
      </c>
      <c r="P1933" t="s">
        <v>67</v>
      </c>
      <c r="Q1933" t="s">
        <v>68</v>
      </c>
      <c r="R1933" t="s">
        <v>4794</v>
      </c>
      <c r="S1933">
        <v>271.99200000000002</v>
      </c>
      <c r="T1933" s="3"/>
    </row>
    <row r="1934" spans="1:20" x14ac:dyDescent="0.3">
      <c r="A1934">
        <v>1933</v>
      </c>
      <c r="B1934" t="s">
        <v>4795</v>
      </c>
      <c r="C1934">
        <f t="shared" si="30"/>
        <v>32</v>
      </c>
      <c r="D1934" s="1">
        <v>43318</v>
      </c>
      <c r="E1934" s="1">
        <v>43322</v>
      </c>
      <c r="F1934" t="s">
        <v>19</v>
      </c>
      <c r="G1934" t="s">
        <v>2305</v>
      </c>
      <c r="H1934" t="s">
        <v>2306</v>
      </c>
      <c r="I1934" t="s">
        <v>22</v>
      </c>
      <c r="J1934" t="s">
        <v>23</v>
      </c>
      <c r="K1934" t="s">
        <v>4273</v>
      </c>
      <c r="L1934" t="s">
        <v>734</v>
      </c>
      <c r="M1934">
        <v>70506</v>
      </c>
      <c r="N1934" t="s">
        <v>26</v>
      </c>
      <c r="O1934" t="s">
        <v>4796</v>
      </c>
      <c r="P1934" t="s">
        <v>28</v>
      </c>
      <c r="Q1934" t="s">
        <v>29</v>
      </c>
      <c r="R1934" t="s">
        <v>4797</v>
      </c>
      <c r="S1934">
        <v>145.74</v>
      </c>
      <c r="T1934" s="3"/>
    </row>
    <row r="1935" spans="1:20" x14ac:dyDescent="0.3">
      <c r="A1935">
        <v>1934</v>
      </c>
      <c r="B1935" t="s">
        <v>4795</v>
      </c>
      <c r="C1935">
        <f t="shared" si="30"/>
        <v>32</v>
      </c>
      <c r="D1935" s="1">
        <v>43318</v>
      </c>
      <c r="E1935" s="1">
        <v>43322</v>
      </c>
      <c r="F1935" t="s">
        <v>19</v>
      </c>
      <c r="G1935" t="s">
        <v>2305</v>
      </c>
      <c r="H1935" t="s">
        <v>2306</v>
      </c>
      <c r="I1935" t="s">
        <v>22</v>
      </c>
      <c r="J1935" t="s">
        <v>23</v>
      </c>
      <c r="K1935" t="s">
        <v>4273</v>
      </c>
      <c r="L1935" t="s">
        <v>734</v>
      </c>
      <c r="M1935">
        <v>70506</v>
      </c>
      <c r="N1935" t="s">
        <v>26</v>
      </c>
      <c r="O1935" t="s">
        <v>255</v>
      </c>
      <c r="P1935" t="s">
        <v>28</v>
      </c>
      <c r="Q1935" t="s">
        <v>61</v>
      </c>
      <c r="R1935" t="s">
        <v>256</v>
      </c>
      <c r="S1935">
        <v>15.4</v>
      </c>
      <c r="T1935" s="3"/>
    </row>
    <row r="1936" spans="1:20" x14ac:dyDescent="0.3">
      <c r="A1936">
        <v>1935</v>
      </c>
      <c r="B1936" t="s">
        <v>4798</v>
      </c>
      <c r="C1936">
        <f t="shared" si="30"/>
        <v>48</v>
      </c>
      <c r="D1936" s="1">
        <v>43431</v>
      </c>
      <c r="E1936" s="1">
        <v>43437</v>
      </c>
      <c r="F1936" t="s">
        <v>46</v>
      </c>
      <c r="G1936" t="s">
        <v>2911</v>
      </c>
      <c r="H1936" t="s">
        <v>2912</v>
      </c>
      <c r="I1936" t="s">
        <v>37</v>
      </c>
      <c r="J1936" t="s">
        <v>23</v>
      </c>
      <c r="K1936" t="s">
        <v>123</v>
      </c>
      <c r="L1936" t="s">
        <v>39</v>
      </c>
      <c r="M1936">
        <v>94109</v>
      </c>
      <c r="N1936" t="s">
        <v>40</v>
      </c>
      <c r="O1936" t="s">
        <v>4642</v>
      </c>
      <c r="P1936" t="s">
        <v>42</v>
      </c>
      <c r="Q1936" t="s">
        <v>86</v>
      </c>
      <c r="R1936" t="s">
        <v>4643</v>
      </c>
      <c r="S1936">
        <v>244.55</v>
      </c>
      <c r="T1936" s="3"/>
    </row>
    <row r="1937" spans="1:20" x14ac:dyDescent="0.3">
      <c r="A1937">
        <v>1936</v>
      </c>
      <c r="B1937" t="s">
        <v>4798</v>
      </c>
      <c r="C1937">
        <f t="shared" si="30"/>
        <v>48</v>
      </c>
      <c r="D1937" s="1">
        <v>43431</v>
      </c>
      <c r="E1937" s="1">
        <v>43437</v>
      </c>
      <c r="F1937" t="s">
        <v>46</v>
      </c>
      <c r="G1937" t="s">
        <v>2911</v>
      </c>
      <c r="H1937" t="s">
        <v>2912</v>
      </c>
      <c r="I1937" t="s">
        <v>37</v>
      </c>
      <c r="J1937" t="s">
        <v>23</v>
      </c>
      <c r="K1937" t="s">
        <v>123</v>
      </c>
      <c r="L1937" t="s">
        <v>39</v>
      </c>
      <c r="M1937">
        <v>94109</v>
      </c>
      <c r="N1937" t="s">
        <v>40</v>
      </c>
      <c r="O1937" t="s">
        <v>4799</v>
      </c>
      <c r="P1937" t="s">
        <v>67</v>
      </c>
      <c r="Q1937" t="s">
        <v>157</v>
      </c>
      <c r="R1937" t="s">
        <v>4800</v>
      </c>
      <c r="S1937">
        <v>166.16</v>
      </c>
      <c r="T1937" s="3"/>
    </row>
    <row r="1938" spans="1:20" x14ac:dyDescent="0.3">
      <c r="A1938">
        <v>1937</v>
      </c>
      <c r="B1938" t="s">
        <v>4801</v>
      </c>
      <c r="C1938">
        <f t="shared" si="30"/>
        <v>22</v>
      </c>
      <c r="D1938" s="1">
        <v>42515</v>
      </c>
      <c r="E1938" s="1">
        <v>42517</v>
      </c>
      <c r="F1938" t="s">
        <v>19</v>
      </c>
      <c r="G1938" t="s">
        <v>3964</v>
      </c>
      <c r="H1938" t="s">
        <v>3965</v>
      </c>
      <c r="I1938" t="s">
        <v>98</v>
      </c>
      <c r="J1938" t="s">
        <v>23</v>
      </c>
      <c r="K1938" t="s">
        <v>123</v>
      </c>
      <c r="L1938" t="s">
        <v>39</v>
      </c>
      <c r="M1938">
        <v>94109</v>
      </c>
      <c r="N1938" t="s">
        <v>40</v>
      </c>
      <c r="O1938" t="s">
        <v>3411</v>
      </c>
      <c r="P1938" t="s">
        <v>28</v>
      </c>
      <c r="Q1938" t="s">
        <v>61</v>
      </c>
      <c r="R1938" t="s">
        <v>3412</v>
      </c>
      <c r="S1938">
        <v>14.73</v>
      </c>
      <c r="T1938" s="3"/>
    </row>
    <row r="1939" spans="1:20" x14ac:dyDescent="0.3">
      <c r="A1939">
        <v>1938</v>
      </c>
      <c r="B1939" t="s">
        <v>4802</v>
      </c>
      <c r="C1939">
        <f t="shared" si="30"/>
        <v>27</v>
      </c>
      <c r="D1939" s="1">
        <v>42924</v>
      </c>
      <c r="E1939" s="1">
        <v>42928</v>
      </c>
      <c r="F1939" t="s">
        <v>46</v>
      </c>
      <c r="G1939" t="s">
        <v>4803</v>
      </c>
      <c r="H1939" t="s">
        <v>4804</v>
      </c>
      <c r="I1939" t="s">
        <v>22</v>
      </c>
      <c r="J1939" t="s">
        <v>23</v>
      </c>
      <c r="K1939" t="s">
        <v>4805</v>
      </c>
      <c r="L1939" t="s">
        <v>453</v>
      </c>
      <c r="M1939">
        <v>80020</v>
      </c>
      <c r="N1939" t="s">
        <v>40</v>
      </c>
      <c r="O1939" t="s">
        <v>4806</v>
      </c>
      <c r="P1939" t="s">
        <v>42</v>
      </c>
      <c r="Q1939" t="s">
        <v>71</v>
      </c>
      <c r="R1939" t="s">
        <v>4807</v>
      </c>
      <c r="S1939">
        <v>19.968</v>
      </c>
      <c r="T1939" s="3"/>
    </row>
    <row r="1940" spans="1:20" x14ac:dyDescent="0.3">
      <c r="A1940">
        <v>1939</v>
      </c>
      <c r="B1940" t="s">
        <v>4802</v>
      </c>
      <c r="C1940">
        <f t="shared" si="30"/>
        <v>27</v>
      </c>
      <c r="D1940" s="1">
        <v>42924</v>
      </c>
      <c r="E1940" s="1">
        <v>42928</v>
      </c>
      <c r="F1940" t="s">
        <v>46</v>
      </c>
      <c r="G1940" t="s">
        <v>4803</v>
      </c>
      <c r="H1940" t="s">
        <v>4804</v>
      </c>
      <c r="I1940" t="s">
        <v>22</v>
      </c>
      <c r="J1940" t="s">
        <v>23</v>
      </c>
      <c r="K1940" t="s">
        <v>4805</v>
      </c>
      <c r="L1940" t="s">
        <v>453</v>
      </c>
      <c r="M1940">
        <v>80020</v>
      </c>
      <c r="N1940" t="s">
        <v>40</v>
      </c>
      <c r="O1940" t="s">
        <v>4808</v>
      </c>
      <c r="P1940" t="s">
        <v>42</v>
      </c>
      <c r="Q1940" t="s">
        <v>55</v>
      </c>
      <c r="R1940" t="s">
        <v>4809</v>
      </c>
      <c r="S1940">
        <v>33.488</v>
      </c>
      <c r="T1940" s="3"/>
    </row>
    <row r="1941" spans="1:20" x14ac:dyDescent="0.3">
      <c r="A1941">
        <v>1940</v>
      </c>
      <c r="B1941" t="s">
        <v>4802</v>
      </c>
      <c r="C1941">
        <f t="shared" si="30"/>
        <v>27</v>
      </c>
      <c r="D1941" s="1">
        <v>42924</v>
      </c>
      <c r="E1941" s="1">
        <v>42928</v>
      </c>
      <c r="F1941" t="s">
        <v>46</v>
      </c>
      <c r="G1941" t="s">
        <v>4803</v>
      </c>
      <c r="H1941" t="s">
        <v>4804</v>
      </c>
      <c r="I1941" t="s">
        <v>22</v>
      </c>
      <c r="J1941" t="s">
        <v>23</v>
      </c>
      <c r="K1941" t="s">
        <v>4805</v>
      </c>
      <c r="L1941" t="s">
        <v>453</v>
      </c>
      <c r="M1941">
        <v>80020</v>
      </c>
      <c r="N1941" t="s">
        <v>40</v>
      </c>
      <c r="O1941" t="s">
        <v>154</v>
      </c>
      <c r="P1941" t="s">
        <v>42</v>
      </c>
      <c r="Q1941" t="s">
        <v>71</v>
      </c>
      <c r="R1941" t="s">
        <v>155</v>
      </c>
      <c r="S1941">
        <v>8.7360000000000007</v>
      </c>
      <c r="T1941" s="3"/>
    </row>
    <row r="1942" spans="1:20" x14ac:dyDescent="0.3">
      <c r="A1942">
        <v>1941</v>
      </c>
      <c r="B1942" t="s">
        <v>4802</v>
      </c>
      <c r="C1942">
        <f t="shared" si="30"/>
        <v>27</v>
      </c>
      <c r="D1942" s="1">
        <v>42924</v>
      </c>
      <c r="E1942" s="1">
        <v>42928</v>
      </c>
      <c r="F1942" t="s">
        <v>46</v>
      </c>
      <c r="G1942" t="s">
        <v>4803</v>
      </c>
      <c r="H1942" t="s">
        <v>4804</v>
      </c>
      <c r="I1942" t="s">
        <v>22</v>
      </c>
      <c r="J1942" t="s">
        <v>23</v>
      </c>
      <c r="K1942" t="s">
        <v>4805</v>
      </c>
      <c r="L1942" t="s">
        <v>453</v>
      </c>
      <c r="M1942">
        <v>80020</v>
      </c>
      <c r="N1942" t="s">
        <v>40</v>
      </c>
      <c r="O1942" t="s">
        <v>684</v>
      </c>
      <c r="P1942" t="s">
        <v>28</v>
      </c>
      <c r="Q1942" t="s">
        <v>32</v>
      </c>
      <c r="R1942" t="s">
        <v>685</v>
      </c>
      <c r="S1942">
        <v>662.88</v>
      </c>
      <c r="T1942" s="3"/>
    </row>
    <row r="1943" spans="1:20" x14ac:dyDescent="0.3">
      <c r="A1943">
        <v>1942</v>
      </c>
      <c r="B1943" t="s">
        <v>4810</v>
      </c>
      <c r="C1943">
        <f t="shared" si="30"/>
        <v>35</v>
      </c>
      <c r="D1943" s="1">
        <v>43341</v>
      </c>
      <c r="E1943" s="1">
        <v>43344</v>
      </c>
      <c r="F1943" t="s">
        <v>184</v>
      </c>
      <c r="G1943" t="s">
        <v>3670</v>
      </c>
      <c r="H1943" t="s">
        <v>3671</v>
      </c>
      <c r="I1943" t="s">
        <v>37</v>
      </c>
      <c r="J1943" t="s">
        <v>23</v>
      </c>
      <c r="K1943" t="s">
        <v>1320</v>
      </c>
      <c r="L1943" t="s">
        <v>207</v>
      </c>
      <c r="M1943">
        <v>62301</v>
      </c>
      <c r="N1943" t="s">
        <v>101</v>
      </c>
      <c r="O1943" t="s">
        <v>848</v>
      </c>
      <c r="P1943" t="s">
        <v>42</v>
      </c>
      <c r="Q1943" t="s">
        <v>43</v>
      </c>
      <c r="R1943" t="s">
        <v>849</v>
      </c>
      <c r="S1943">
        <v>47.36</v>
      </c>
      <c r="T1943" s="3"/>
    </row>
    <row r="1944" spans="1:20" x14ac:dyDescent="0.3">
      <c r="A1944">
        <v>1943</v>
      </c>
      <c r="B1944" t="s">
        <v>4810</v>
      </c>
      <c r="C1944">
        <f t="shared" si="30"/>
        <v>35</v>
      </c>
      <c r="D1944" s="1">
        <v>43341</v>
      </c>
      <c r="E1944" s="1">
        <v>43344</v>
      </c>
      <c r="F1944" t="s">
        <v>184</v>
      </c>
      <c r="G1944" t="s">
        <v>3670</v>
      </c>
      <c r="H1944" t="s">
        <v>3671</v>
      </c>
      <c r="I1944" t="s">
        <v>37</v>
      </c>
      <c r="J1944" t="s">
        <v>23</v>
      </c>
      <c r="K1944" t="s">
        <v>1320</v>
      </c>
      <c r="L1944" t="s">
        <v>207</v>
      </c>
      <c r="M1944">
        <v>62301</v>
      </c>
      <c r="N1944" t="s">
        <v>101</v>
      </c>
      <c r="O1944" t="s">
        <v>1766</v>
      </c>
      <c r="P1944" t="s">
        <v>42</v>
      </c>
      <c r="Q1944" t="s">
        <v>55</v>
      </c>
      <c r="R1944" t="s">
        <v>1767</v>
      </c>
      <c r="S1944">
        <v>27.44</v>
      </c>
      <c r="T1944" s="3"/>
    </row>
    <row r="1945" spans="1:20" x14ac:dyDescent="0.3">
      <c r="A1945">
        <v>1944</v>
      </c>
      <c r="B1945" t="s">
        <v>4810</v>
      </c>
      <c r="C1945">
        <f t="shared" si="30"/>
        <v>35</v>
      </c>
      <c r="D1945" s="1">
        <v>43341</v>
      </c>
      <c r="E1945" s="1">
        <v>43344</v>
      </c>
      <c r="F1945" t="s">
        <v>184</v>
      </c>
      <c r="G1945" t="s">
        <v>3670</v>
      </c>
      <c r="H1945" t="s">
        <v>3671</v>
      </c>
      <c r="I1945" t="s">
        <v>37</v>
      </c>
      <c r="J1945" t="s">
        <v>23</v>
      </c>
      <c r="K1945" t="s">
        <v>1320</v>
      </c>
      <c r="L1945" t="s">
        <v>207</v>
      </c>
      <c r="M1945">
        <v>62301</v>
      </c>
      <c r="N1945" t="s">
        <v>101</v>
      </c>
      <c r="O1945" t="s">
        <v>2939</v>
      </c>
      <c r="P1945" t="s">
        <v>42</v>
      </c>
      <c r="Q1945" t="s">
        <v>71</v>
      </c>
      <c r="R1945" t="s">
        <v>2940</v>
      </c>
      <c r="S1945">
        <v>3.24</v>
      </c>
      <c r="T1945" s="3"/>
    </row>
    <row r="1946" spans="1:20" x14ac:dyDescent="0.3">
      <c r="A1946">
        <v>1945</v>
      </c>
      <c r="B1946" t="s">
        <v>4811</v>
      </c>
      <c r="C1946">
        <f t="shared" si="30"/>
        <v>25</v>
      </c>
      <c r="D1946" s="1">
        <v>42906</v>
      </c>
      <c r="E1946" s="1">
        <v>42912</v>
      </c>
      <c r="F1946" t="s">
        <v>46</v>
      </c>
      <c r="G1946" t="s">
        <v>893</v>
      </c>
      <c r="H1946" t="s">
        <v>894</v>
      </c>
      <c r="I1946" t="s">
        <v>37</v>
      </c>
      <c r="J1946" t="s">
        <v>23</v>
      </c>
      <c r="K1946" t="s">
        <v>4219</v>
      </c>
      <c r="L1946" t="s">
        <v>100</v>
      </c>
      <c r="M1946">
        <v>75007</v>
      </c>
      <c r="N1946" t="s">
        <v>101</v>
      </c>
      <c r="O1946" t="s">
        <v>4000</v>
      </c>
      <c r="P1946" t="s">
        <v>67</v>
      </c>
      <c r="Q1946" t="s">
        <v>157</v>
      </c>
      <c r="R1946" t="s">
        <v>4001</v>
      </c>
      <c r="S1946">
        <v>95.968000000000004</v>
      </c>
      <c r="T1946" s="3"/>
    </row>
    <row r="1947" spans="1:20" x14ac:dyDescent="0.3">
      <c r="A1947">
        <v>1946</v>
      </c>
      <c r="B1947" t="s">
        <v>4811</v>
      </c>
      <c r="C1947">
        <f t="shared" si="30"/>
        <v>25</v>
      </c>
      <c r="D1947" s="1">
        <v>42906</v>
      </c>
      <c r="E1947" s="1">
        <v>42912</v>
      </c>
      <c r="F1947" t="s">
        <v>46</v>
      </c>
      <c r="G1947" t="s">
        <v>893</v>
      </c>
      <c r="H1947" t="s">
        <v>894</v>
      </c>
      <c r="I1947" t="s">
        <v>37</v>
      </c>
      <c r="J1947" t="s">
        <v>23</v>
      </c>
      <c r="K1947" t="s">
        <v>4219</v>
      </c>
      <c r="L1947" t="s">
        <v>100</v>
      </c>
      <c r="M1947">
        <v>75007</v>
      </c>
      <c r="N1947" t="s">
        <v>101</v>
      </c>
      <c r="O1947" t="s">
        <v>4584</v>
      </c>
      <c r="P1947" t="s">
        <v>42</v>
      </c>
      <c r="Q1947" t="s">
        <v>86</v>
      </c>
      <c r="R1947" t="s">
        <v>4585</v>
      </c>
      <c r="S1947">
        <v>10.368</v>
      </c>
      <c r="T1947" s="3"/>
    </row>
    <row r="1948" spans="1:20" x14ac:dyDescent="0.3">
      <c r="A1948">
        <v>1947</v>
      </c>
      <c r="B1948" t="s">
        <v>4812</v>
      </c>
      <c r="C1948">
        <f t="shared" si="30"/>
        <v>36</v>
      </c>
      <c r="D1948" s="1">
        <v>43345</v>
      </c>
      <c r="E1948" s="1">
        <v>43349</v>
      </c>
      <c r="F1948" t="s">
        <v>46</v>
      </c>
      <c r="G1948" t="s">
        <v>4813</v>
      </c>
      <c r="H1948" t="s">
        <v>4814</v>
      </c>
      <c r="I1948" t="s">
        <v>37</v>
      </c>
      <c r="J1948" t="s">
        <v>23</v>
      </c>
      <c r="K1948" t="s">
        <v>262</v>
      </c>
      <c r="L1948" t="s">
        <v>263</v>
      </c>
      <c r="M1948">
        <v>10009</v>
      </c>
      <c r="N1948" t="s">
        <v>144</v>
      </c>
      <c r="O1948" t="s">
        <v>1313</v>
      </c>
      <c r="P1948" t="s">
        <v>42</v>
      </c>
      <c r="Q1948" t="s">
        <v>64</v>
      </c>
      <c r="R1948" t="s">
        <v>1314</v>
      </c>
      <c r="S1948">
        <v>23.1</v>
      </c>
      <c r="T1948" s="3"/>
    </row>
    <row r="1949" spans="1:20" x14ac:dyDescent="0.3">
      <c r="A1949">
        <v>1948</v>
      </c>
      <c r="B1949" t="s">
        <v>4812</v>
      </c>
      <c r="C1949">
        <f t="shared" si="30"/>
        <v>36</v>
      </c>
      <c r="D1949" s="1">
        <v>43345</v>
      </c>
      <c r="E1949" s="1">
        <v>43349</v>
      </c>
      <c r="F1949" t="s">
        <v>46</v>
      </c>
      <c r="G1949" t="s">
        <v>4813</v>
      </c>
      <c r="H1949" t="s">
        <v>4814</v>
      </c>
      <c r="I1949" t="s">
        <v>37</v>
      </c>
      <c r="J1949" t="s">
        <v>23</v>
      </c>
      <c r="K1949" t="s">
        <v>262</v>
      </c>
      <c r="L1949" t="s">
        <v>263</v>
      </c>
      <c r="M1949">
        <v>10009</v>
      </c>
      <c r="N1949" t="s">
        <v>144</v>
      </c>
      <c r="O1949" t="s">
        <v>4557</v>
      </c>
      <c r="P1949" t="s">
        <v>28</v>
      </c>
      <c r="Q1949" t="s">
        <v>61</v>
      </c>
      <c r="R1949" t="s">
        <v>4558</v>
      </c>
      <c r="S1949">
        <v>11.54</v>
      </c>
      <c r="T1949" s="3"/>
    </row>
    <row r="1950" spans="1:20" x14ac:dyDescent="0.3">
      <c r="A1950">
        <v>1949</v>
      </c>
      <c r="B1950" t="s">
        <v>4812</v>
      </c>
      <c r="C1950">
        <f t="shared" si="30"/>
        <v>36</v>
      </c>
      <c r="D1950" s="1">
        <v>43345</v>
      </c>
      <c r="E1950" s="1">
        <v>43349</v>
      </c>
      <c r="F1950" t="s">
        <v>46</v>
      </c>
      <c r="G1950" t="s">
        <v>4813</v>
      </c>
      <c r="H1950" t="s">
        <v>4814</v>
      </c>
      <c r="I1950" t="s">
        <v>37</v>
      </c>
      <c r="J1950" t="s">
        <v>23</v>
      </c>
      <c r="K1950" t="s">
        <v>262</v>
      </c>
      <c r="L1950" t="s">
        <v>263</v>
      </c>
      <c r="M1950">
        <v>10009</v>
      </c>
      <c r="N1950" t="s">
        <v>144</v>
      </c>
      <c r="O1950" t="s">
        <v>1602</v>
      </c>
      <c r="P1950" t="s">
        <v>28</v>
      </c>
      <c r="Q1950" t="s">
        <v>52</v>
      </c>
      <c r="R1950" t="s">
        <v>1603</v>
      </c>
      <c r="S1950">
        <v>254.52600000000001</v>
      </c>
      <c r="T1950" s="3"/>
    </row>
    <row r="1951" spans="1:20" x14ac:dyDescent="0.3">
      <c r="A1951">
        <v>1950</v>
      </c>
      <c r="B1951" t="s">
        <v>4812</v>
      </c>
      <c r="C1951">
        <f t="shared" si="30"/>
        <v>36</v>
      </c>
      <c r="D1951" s="1">
        <v>43345</v>
      </c>
      <c r="E1951" s="1">
        <v>43349</v>
      </c>
      <c r="F1951" t="s">
        <v>46</v>
      </c>
      <c r="G1951" t="s">
        <v>4813</v>
      </c>
      <c r="H1951" t="s">
        <v>4814</v>
      </c>
      <c r="I1951" t="s">
        <v>37</v>
      </c>
      <c r="J1951" t="s">
        <v>23</v>
      </c>
      <c r="K1951" t="s">
        <v>262</v>
      </c>
      <c r="L1951" t="s">
        <v>263</v>
      </c>
      <c r="M1951">
        <v>10009</v>
      </c>
      <c r="N1951" t="s">
        <v>144</v>
      </c>
      <c r="O1951" t="s">
        <v>433</v>
      </c>
      <c r="P1951" t="s">
        <v>42</v>
      </c>
      <c r="Q1951" t="s">
        <v>74</v>
      </c>
      <c r="R1951" t="s">
        <v>434</v>
      </c>
      <c r="S1951">
        <v>12.98</v>
      </c>
      <c r="T1951" s="3"/>
    </row>
    <row r="1952" spans="1:20" x14ac:dyDescent="0.3">
      <c r="A1952">
        <v>1951</v>
      </c>
      <c r="B1952" t="s">
        <v>4812</v>
      </c>
      <c r="C1952">
        <f t="shared" si="30"/>
        <v>36</v>
      </c>
      <c r="D1952" s="1">
        <v>43345</v>
      </c>
      <c r="E1952" s="1">
        <v>43349</v>
      </c>
      <c r="F1952" t="s">
        <v>46</v>
      </c>
      <c r="G1952" t="s">
        <v>4813</v>
      </c>
      <c r="H1952" t="s">
        <v>4814</v>
      </c>
      <c r="I1952" t="s">
        <v>37</v>
      </c>
      <c r="J1952" t="s">
        <v>23</v>
      </c>
      <c r="K1952" t="s">
        <v>262</v>
      </c>
      <c r="L1952" t="s">
        <v>263</v>
      </c>
      <c r="M1952">
        <v>10009</v>
      </c>
      <c r="N1952" t="s">
        <v>144</v>
      </c>
      <c r="O1952" t="s">
        <v>3592</v>
      </c>
      <c r="P1952" t="s">
        <v>42</v>
      </c>
      <c r="Q1952" t="s">
        <v>71</v>
      </c>
      <c r="R1952" t="s">
        <v>3593</v>
      </c>
      <c r="S1952">
        <v>26.431999999999999</v>
      </c>
      <c r="T1952" s="3"/>
    </row>
    <row r="1953" spans="1:20" x14ac:dyDescent="0.3">
      <c r="A1953">
        <v>1952</v>
      </c>
      <c r="B1953" t="s">
        <v>4812</v>
      </c>
      <c r="C1953">
        <f t="shared" si="30"/>
        <v>36</v>
      </c>
      <c r="D1953" s="1">
        <v>43345</v>
      </c>
      <c r="E1953" s="1">
        <v>43349</v>
      </c>
      <c r="F1953" t="s">
        <v>46</v>
      </c>
      <c r="G1953" t="s">
        <v>4813</v>
      </c>
      <c r="H1953" t="s">
        <v>4814</v>
      </c>
      <c r="I1953" t="s">
        <v>37</v>
      </c>
      <c r="J1953" t="s">
        <v>23</v>
      </c>
      <c r="K1953" t="s">
        <v>262</v>
      </c>
      <c r="L1953" t="s">
        <v>263</v>
      </c>
      <c r="M1953">
        <v>10009</v>
      </c>
      <c r="N1953" t="s">
        <v>144</v>
      </c>
      <c r="O1953" t="s">
        <v>3062</v>
      </c>
      <c r="P1953" t="s">
        <v>67</v>
      </c>
      <c r="Q1953" t="s">
        <v>68</v>
      </c>
      <c r="R1953" t="s">
        <v>3063</v>
      </c>
      <c r="S1953">
        <v>197.97</v>
      </c>
      <c r="T1953" s="3"/>
    </row>
    <row r="1954" spans="1:20" x14ac:dyDescent="0.3">
      <c r="A1954">
        <v>1953</v>
      </c>
      <c r="B1954" t="s">
        <v>4812</v>
      </c>
      <c r="C1954">
        <f t="shared" si="30"/>
        <v>36</v>
      </c>
      <c r="D1954" s="1">
        <v>43345</v>
      </c>
      <c r="E1954" s="1">
        <v>43349</v>
      </c>
      <c r="F1954" t="s">
        <v>46</v>
      </c>
      <c r="G1954" t="s">
        <v>4813</v>
      </c>
      <c r="H1954" t="s">
        <v>4814</v>
      </c>
      <c r="I1954" t="s">
        <v>37</v>
      </c>
      <c r="J1954" t="s">
        <v>23</v>
      </c>
      <c r="K1954" t="s">
        <v>262</v>
      </c>
      <c r="L1954" t="s">
        <v>263</v>
      </c>
      <c r="M1954">
        <v>10009</v>
      </c>
      <c r="N1954" t="s">
        <v>144</v>
      </c>
      <c r="O1954" t="s">
        <v>4144</v>
      </c>
      <c r="P1954" t="s">
        <v>42</v>
      </c>
      <c r="Q1954" t="s">
        <v>43</v>
      </c>
      <c r="R1954" t="s">
        <v>4145</v>
      </c>
      <c r="S1954">
        <v>18.899999999999999</v>
      </c>
      <c r="T1954" s="3"/>
    </row>
    <row r="1955" spans="1:20" x14ac:dyDescent="0.3">
      <c r="A1955">
        <v>1954</v>
      </c>
      <c r="B1955" t="s">
        <v>4812</v>
      </c>
      <c r="C1955">
        <f t="shared" si="30"/>
        <v>36</v>
      </c>
      <c r="D1955" s="1">
        <v>43345</v>
      </c>
      <c r="E1955" s="1">
        <v>43349</v>
      </c>
      <c r="F1955" t="s">
        <v>46</v>
      </c>
      <c r="G1955" t="s">
        <v>4813</v>
      </c>
      <c r="H1955" t="s">
        <v>4814</v>
      </c>
      <c r="I1955" t="s">
        <v>37</v>
      </c>
      <c r="J1955" t="s">
        <v>23</v>
      </c>
      <c r="K1955" t="s">
        <v>262</v>
      </c>
      <c r="L1955" t="s">
        <v>263</v>
      </c>
      <c r="M1955">
        <v>10009</v>
      </c>
      <c r="N1955" t="s">
        <v>144</v>
      </c>
      <c r="O1955" t="s">
        <v>1794</v>
      </c>
      <c r="P1955" t="s">
        <v>28</v>
      </c>
      <c r="Q1955" t="s">
        <v>32</v>
      </c>
      <c r="R1955" t="s">
        <v>1795</v>
      </c>
      <c r="S1955">
        <v>1282.4100000000001</v>
      </c>
      <c r="T1955" s="3"/>
    </row>
    <row r="1956" spans="1:20" x14ac:dyDescent="0.3">
      <c r="A1956">
        <v>1955</v>
      </c>
      <c r="B1956" t="s">
        <v>4812</v>
      </c>
      <c r="C1956">
        <f t="shared" si="30"/>
        <v>36</v>
      </c>
      <c r="D1956" s="1">
        <v>43345</v>
      </c>
      <c r="E1956" s="1">
        <v>43349</v>
      </c>
      <c r="F1956" t="s">
        <v>46</v>
      </c>
      <c r="G1956" t="s">
        <v>4813</v>
      </c>
      <c r="H1956" t="s">
        <v>4814</v>
      </c>
      <c r="I1956" t="s">
        <v>37</v>
      </c>
      <c r="J1956" t="s">
        <v>23</v>
      </c>
      <c r="K1956" t="s">
        <v>262</v>
      </c>
      <c r="L1956" t="s">
        <v>263</v>
      </c>
      <c r="M1956">
        <v>10009</v>
      </c>
      <c r="N1956" t="s">
        <v>144</v>
      </c>
      <c r="O1956" t="s">
        <v>4815</v>
      </c>
      <c r="P1956" t="s">
        <v>42</v>
      </c>
      <c r="Q1956" t="s">
        <v>64</v>
      </c>
      <c r="R1956" t="s">
        <v>4816</v>
      </c>
      <c r="S1956">
        <v>4.92</v>
      </c>
      <c r="T1956" s="3"/>
    </row>
    <row r="1957" spans="1:20" x14ac:dyDescent="0.3">
      <c r="A1957">
        <v>1956</v>
      </c>
      <c r="B1957" t="s">
        <v>4812</v>
      </c>
      <c r="C1957">
        <f t="shared" si="30"/>
        <v>36</v>
      </c>
      <c r="D1957" s="1">
        <v>43345</v>
      </c>
      <c r="E1957" s="1">
        <v>43349</v>
      </c>
      <c r="F1957" t="s">
        <v>46</v>
      </c>
      <c r="G1957" t="s">
        <v>4813</v>
      </c>
      <c r="H1957" t="s">
        <v>4814</v>
      </c>
      <c r="I1957" t="s">
        <v>37</v>
      </c>
      <c r="J1957" t="s">
        <v>23</v>
      </c>
      <c r="K1957" t="s">
        <v>262</v>
      </c>
      <c r="L1957" t="s">
        <v>263</v>
      </c>
      <c r="M1957">
        <v>10009</v>
      </c>
      <c r="N1957" t="s">
        <v>144</v>
      </c>
      <c r="O1957" t="s">
        <v>4817</v>
      </c>
      <c r="P1957" t="s">
        <v>67</v>
      </c>
      <c r="Q1957" t="s">
        <v>157</v>
      </c>
      <c r="R1957" t="s">
        <v>4818</v>
      </c>
      <c r="S1957">
        <v>238</v>
      </c>
      <c r="T1957" s="3"/>
    </row>
    <row r="1958" spans="1:20" x14ac:dyDescent="0.3">
      <c r="A1958">
        <v>1957</v>
      </c>
      <c r="B1958" t="s">
        <v>4812</v>
      </c>
      <c r="C1958">
        <f t="shared" si="30"/>
        <v>36</v>
      </c>
      <c r="D1958" s="1">
        <v>43345</v>
      </c>
      <c r="E1958" s="1">
        <v>43349</v>
      </c>
      <c r="F1958" t="s">
        <v>46</v>
      </c>
      <c r="G1958" t="s">
        <v>4813</v>
      </c>
      <c r="H1958" t="s">
        <v>4814</v>
      </c>
      <c r="I1958" t="s">
        <v>37</v>
      </c>
      <c r="J1958" t="s">
        <v>23</v>
      </c>
      <c r="K1958" t="s">
        <v>262</v>
      </c>
      <c r="L1958" t="s">
        <v>263</v>
      </c>
      <c r="M1958">
        <v>10009</v>
      </c>
      <c r="N1958" t="s">
        <v>144</v>
      </c>
      <c r="O1958" t="s">
        <v>854</v>
      </c>
      <c r="P1958" t="s">
        <v>67</v>
      </c>
      <c r="Q1958" t="s">
        <v>157</v>
      </c>
      <c r="R1958" t="s">
        <v>855</v>
      </c>
      <c r="S1958">
        <v>167.97</v>
      </c>
      <c r="T1958" s="3"/>
    </row>
    <row r="1959" spans="1:20" x14ac:dyDescent="0.3">
      <c r="A1959">
        <v>1958</v>
      </c>
      <c r="B1959" t="s">
        <v>4812</v>
      </c>
      <c r="C1959">
        <f t="shared" si="30"/>
        <v>36</v>
      </c>
      <c r="D1959" s="1">
        <v>43345</v>
      </c>
      <c r="E1959" s="1">
        <v>43349</v>
      </c>
      <c r="F1959" t="s">
        <v>46</v>
      </c>
      <c r="G1959" t="s">
        <v>4813</v>
      </c>
      <c r="H1959" t="s">
        <v>4814</v>
      </c>
      <c r="I1959" t="s">
        <v>37</v>
      </c>
      <c r="J1959" t="s">
        <v>23</v>
      </c>
      <c r="K1959" t="s">
        <v>262</v>
      </c>
      <c r="L1959" t="s">
        <v>263</v>
      </c>
      <c r="M1959">
        <v>10009</v>
      </c>
      <c r="N1959" t="s">
        <v>144</v>
      </c>
      <c r="O1959" t="s">
        <v>4466</v>
      </c>
      <c r="P1959" t="s">
        <v>42</v>
      </c>
      <c r="Q1959" t="s">
        <v>86</v>
      </c>
      <c r="R1959" t="s">
        <v>4467</v>
      </c>
      <c r="S1959">
        <v>17.12</v>
      </c>
      <c r="T1959" s="3"/>
    </row>
    <row r="1960" spans="1:20" x14ac:dyDescent="0.3">
      <c r="A1960">
        <v>1959</v>
      </c>
      <c r="B1960" t="s">
        <v>4819</v>
      </c>
      <c r="C1960">
        <f t="shared" si="30"/>
        <v>37</v>
      </c>
      <c r="D1960" s="1">
        <v>43353</v>
      </c>
      <c r="E1960" s="1">
        <v>43358</v>
      </c>
      <c r="F1960" t="s">
        <v>19</v>
      </c>
      <c r="G1960" t="s">
        <v>2943</v>
      </c>
      <c r="H1960" t="s">
        <v>2944</v>
      </c>
      <c r="I1960" t="s">
        <v>22</v>
      </c>
      <c r="J1960" t="s">
        <v>23</v>
      </c>
      <c r="K1960" t="s">
        <v>314</v>
      </c>
      <c r="L1960" t="s">
        <v>593</v>
      </c>
      <c r="M1960">
        <v>65807</v>
      </c>
      <c r="N1960" t="s">
        <v>101</v>
      </c>
      <c r="O1960" t="s">
        <v>3167</v>
      </c>
      <c r="P1960" t="s">
        <v>42</v>
      </c>
      <c r="Q1960" t="s">
        <v>71</v>
      </c>
      <c r="R1960" t="s">
        <v>3168</v>
      </c>
      <c r="S1960">
        <v>16.2</v>
      </c>
      <c r="T1960" s="3"/>
    </row>
    <row r="1961" spans="1:20" x14ac:dyDescent="0.3">
      <c r="A1961">
        <v>1960</v>
      </c>
      <c r="B1961" t="s">
        <v>4819</v>
      </c>
      <c r="C1961">
        <f t="shared" si="30"/>
        <v>37</v>
      </c>
      <c r="D1961" s="1">
        <v>43353</v>
      </c>
      <c r="E1961" s="1">
        <v>43358</v>
      </c>
      <c r="F1961" t="s">
        <v>19</v>
      </c>
      <c r="G1961" t="s">
        <v>2943</v>
      </c>
      <c r="H1961" t="s">
        <v>2944</v>
      </c>
      <c r="I1961" t="s">
        <v>22</v>
      </c>
      <c r="J1961" t="s">
        <v>23</v>
      </c>
      <c r="K1961" t="s">
        <v>314</v>
      </c>
      <c r="L1961" t="s">
        <v>593</v>
      </c>
      <c r="M1961">
        <v>65807</v>
      </c>
      <c r="N1961" t="s">
        <v>101</v>
      </c>
      <c r="O1961" t="s">
        <v>4820</v>
      </c>
      <c r="P1961" t="s">
        <v>42</v>
      </c>
      <c r="Q1961" t="s">
        <v>74</v>
      </c>
      <c r="R1961" t="s">
        <v>4821</v>
      </c>
      <c r="S1961">
        <v>33.99</v>
      </c>
      <c r="T1961" s="3"/>
    </row>
    <row r="1962" spans="1:20" x14ac:dyDescent="0.3">
      <c r="A1962">
        <v>1961</v>
      </c>
      <c r="B1962" t="s">
        <v>4819</v>
      </c>
      <c r="C1962">
        <f t="shared" si="30"/>
        <v>37</v>
      </c>
      <c r="D1962" s="1">
        <v>43353</v>
      </c>
      <c r="E1962" s="1">
        <v>43358</v>
      </c>
      <c r="F1962" t="s">
        <v>19</v>
      </c>
      <c r="G1962" t="s">
        <v>2943</v>
      </c>
      <c r="H1962" t="s">
        <v>2944</v>
      </c>
      <c r="I1962" t="s">
        <v>22</v>
      </c>
      <c r="J1962" t="s">
        <v>23</v>
      </c>
      <c r="K1962" t="s">
        <v>314</v>
      </c>
      <c r="L1962" t="s">
        <v>593</v>
      </c>
      <c r="M1962">
        <v>65807</v>
      </c>
      <c r="N1962" t="s">
        <v>101</v>
      </c>
      <c r="O1962" t="s">
        <v>4339</v>
      </c>
      <c r="P1962" t="s">
        <v>67</v>
      </c>
      <c r="Q1962" t="s">
        <v>157</v>
      </c>
      <c r="R1962" t="s">
        <v>4340</v>
      </c>
      <c r="S1962">
        <v>296.85000000000002</v>
      </c>
      <c r="T1962" s="3"/>
    </row>
    <row r="1963" spans="1:20" x14ac:dyDescent="0.3">
      <c r="A1963">
        <v>1962</v>
      </c>
      <c r="B1963" t="s">
        <v>4819</v>
      </c>
      <c r="C1963">
        <f t="shared" si="30"/>
        <v>37</v>
      </c>
      <c r="D1963" s="1">
        <v>43353</v>
      </c>
      <c r="E1963" s="1">
        <v>43358</v>
      </c>
      <c r="F1963" t="s">
        <v>19</v>
      </c>
      <c r="G1963" t="s">
        <v>2943</v>
      </c>
      <c r="H1963" t="s">
        <v>2944</v>
      </c>
      <c r="I1963" t="s">
        <v>22</v>
      </c>
      <c r="J1963" t="s">
        <v>23</v>
      </c>
      <c r="K1963" t="s">
        <v>314</v>
      </c>
      <c r="L1963" t="s">
        <v>593</v>
      </c>
      <c r="M1963">
        <v>65807</v>
      </c>
      <c r="N1963" t="s">
        <v>101</v>
      </c>
      <c r="O1963" t="s">
        <v>4822</v>
      </c>
      <c r="P1963" t="s">
        <v>67</v>
      </c>
      <c r="Q1963" t="s">
        <v>157</v>
      </c>
      <c r="R1963" t="s">
        <v>4823</v>
      </c>
      <c r="S1963">
        <v>112.8</v>
      </c>
      <c r="T1963" s="3"/>
    </row>
    <row r="1964" spans="1:20" x14ac:dyDescent="0.3">
      <c r="A1964">
        <v>1963</v>
      </c>
      <c r="B1964" t="s">
        <v>4819</v>
      </c>
      <c r="C1964">
        <f t="shared" si="30"/>
        <v>37</v>
      </c>
      <c r="D1964" s="1">
        <v>43353</v>
      </c>
      <c r="E1964" s="1">
        <v>43358</v>
      </c>
      <c r="F1964" t="s">
        <v>19</v>
      </c>
      <c r="G1964" t="s">
        <v>2943</v>
      </c>
      <c r="H1964" t="s">
        <v>2944</v>
      </c>
      <c r="I1964" t="s">
        <v>22</v>
      </c>
      <c r="J1964" t="s">
        <v>23</v>
      </c>
      <c r="K1964" t="s">
        <v>314</v>
      </c>
      <c r="L1964" t="s">
        <v>593</v>
      </c>
      <c r="M1964">
        <v>65807</v>
      </c>
      <c r="N1964" t="s">
        <v>101</v>
      </c>
      <c r="O1964" t="s">
        <v>4824</v>
      </c>
      <c r="P1964" t="s">
        <v>42</v>
      </c>
      <c r="Q1964" t="s">
        <v>71</v>
      </c>
      <c r="R1964" t="s">
        <v>4825</v>
      </c>
      <c r="S1964">
        <v>13.71</v>
      </c>
      <c r="T1964" s="3"/>
    </row>
    <row r="1965" spans="1:20" x14ac:dyDescent="0.3">
      <c r="A1965">
        <v>1964</v>
      </c>
      <c r="B1965" t="s">
        <v>4819</v>
      </c>
      <c r="C1965">
        <f t="shared" si="30"/>
        <v>37</v>
      </c>
      <c r="D1965" s="1">
        <v>43353</v>
      </c>
      <c r="E1965" s="1">
        <v>43358</v>
      </c>
      <c r="F1965" t="s">
        <v>19</v>
      </c>
      <c r="G1965" t="s">
        <v>2943</v>
      </c>
      <c r="H1965" t="s">
        <v>2944</v>
      </c>
      <c r="I1965" t="s">
        <v>22</v>
      </c>
      <c r="J1965" t="s">
        <v>23</v>
      </c>
      <c r="K1965" t="s">
        <v>314</v>
      </c>
      <c r="L1965" t="s">
        <v>593</v>
      </c>
      <c r="M1965">
        <v>65807</v>
      </c>
      <c r="N1965" t="s">
        <v>101</v>
      </c>
      <c r="O1965" t="s">
        <v>4063</v>
      </c>
      <c r="P1965" t="s">
        <v>42</v>
      </c>
      <c r="Q1965" t="s">
        <v>86</v>
      </c>
      <c r="R1965" t="s">
        <v>4064</v>
      </c>
      <c r="S1965">
        <v>24.9</v>
      </c>
      <c r="T1965" s="3"/>
    </row>
    <row r="1966" spans="1:20" x14ac:dyDescent="0.3">
      <c r="A1966">
        <v>1965</v>
      </c>
      <c r="B1966" t="s">
        <v>4819</v>
      </c>
      <c r="C1966">
        <f t="shared" si="30"/>
        <v>37</v>
      </c>
      <c r="D1966" s="1">
        <v>43353</v>
      </c>
      <c r="E1966" s="1">
        <v>43358</v>
      </c>
      <c r="F1966" t="s">
        <v>19</v>
      </c>
      <c r="G1966" t="s">
        <v>2943</v>
      </c>
      <c r="H1966" t="s">
        <v>2944</v>
      </c>
      <c r="I1966" t="s">
        <v>22</v>
      </c>
      <c r="J1966" t="s">
        <v>23</v>
      </c>
      <c r="K1966" t="s">
        <v>314</v>
      </c>
      <c r="L1966" t="s">
        <v>593</v>
      </c>
      <c r="M1966">
        <v>65807</v>
      </c>
      <c r="N1966" t="s">
        <v>101</v>
      </c>
      <c r="O1966" t="s">
        <v>2430</v>
      </c>
      <c r="P1966" t="s">
        <v>42</v>
      </c>
      <c r="Q1966" t="s">
        <v>55</v>
      </c>
      <c r="R1966" t="s">
        <v>2431</v>
      </c>
      <c r="S1966">
        <v>286.29000000000002</v>
      </c>
      <c r="T1966" s="3"/>
    </row>
    <row r="1967" spans="1:20" x14ac:dyDescent="0.3">
      <c r="A1967">
        <v>1966</v>
      </c>
      <c r="B1967" t="s">
        <v>4819</v>
      </c>
      <c r="C1967">
        <f t="shared" si="30"/>
        <v>37</v>
      </c>
      <c r="D1967" s="1">
        <v>43353</v>
      </c>
      <c r="E1967" s="1">
        <v>43358</v>
      </c>
      <c r="F1967" t="s">
        <v>19</v>
      </c>
      <c r="G1967" t="s">
        <v>2943</v>
      </c>
      <c r="H1967" t="s">
        <v>2944</v>
      </c>
      <c r="I1967" t="s">
        <v>22</v>
      </c>
      <c r="J1967" t="s">
        <v>23</v>
      </c>
      <c r="K1967" t="s">
        <v>314</v>
      </c>
      <c r="L1967" t="s">
        <v>593</v>
      </c>
      <c r="M1967">
        <v>65807</v>
      </c>
      <c r="N1967" t="s">
        <v>101</v>
      </c>
      <c r="O1967" t="s">
        <v>4826</v>
      </c>
      <c r="P1967" t="s">
        <v>42</v>
      </c>
      <c r="Q1967" t="s">
        <v>74</v>
      </c>
      <c r="R1967" t="s">
        <v>4827</v>
      </c>
      <c r="S1967">
        <v>24.18</v>
      </c>
      <c r="T1967" s="3"/>
    </row>
    <row r="1968" spans="1:20" x14ac:dyDescent="0.3">
      <c r="A1968">
        <v>1967</v>
      </c>
      <c r="B1968" t="s">
        <v>4828</v>
      </c>
      <c r="C1968">
        <f t="shared" si="30"/>
        <v>51</v>
      </c>
      <c r="D1968" s="1">
        <v>43455</v>
      </c>
      <c r="E1968" s="1">
        <v>43462</v>
      </c>
      <c r="F1968" t="s">
        <v>46</v>
      </c>
      <c r="G1968" t="s">
        <v>1773</v>
      </c>
      <c r="H1968" t="s">
        <v>1774</v>
      </c>
      <c r="I1968" t="s">
        <v>22</v>
      </c>
      <c r="J1968" t="s">
        <v>23</v>
      </c>
      <c r="K1968" t="s">
        <v>4829</v>
      </c>
      <c r="L1968" t="s">
        <v>786</v>
      </c>
      <c r="M1968">
        <v>7501</v>
      </c>
      <c r="N1968" t="s">
        <v>144</v>
      </c>
      <c r="O1968" t="s">
        <v>2087</v>
      </c>
      <c r="P1968" t="s">
        <v>67</v>
      </c>
      <c r="Q1968" t="s">
        <v>68</v>
      </c>
      <c r="R1968" t="s">
        <v>2088</v>
      </c>
      <c r="S1968">
        <v>281.97000000000003</v>
      </c>
      <c r="T1968" s="3"/>
    </row>
    <row r="1969" spans="1:20" x14ac:dyDescent="0.3">
      <c r="A1969">
        <v>1968</v>
      </c>
      <c r="B1969" t="s">
        <v>4828</v>
      </c>
      <c r="C1969">
        <f t="shared" si="30"/>
        <v>51</v>
      </c>
      <c r="D1969" s="1">
        <v>43455</v>
      </c>
      <c r="E1969" s="1">
        <v>43462</v>
      </c>
      <c r="F1969" t="s">
        <v>46</v>
      </c>
      <c r="G1969" t="s">
        <v>1773</v>
      </c>
      <c r="H1969" t="s">
        <v>1774</v>
      </c>
      <c r="I1969" t="s">
        <v>22</v>
      </c>
      <c r="J1969" t="s">
        <v>23</v>
      </c>
      <c r="K1969" t="s">
        <v>4829</v>
      </c>
      <c r="L1969" t="s">
        <v>786</v>
      </c>
      <c r="M1969">
        <v>7501</v>
      </c>
      <c r="N1969" t="s">
        <v>144</v>
      </c>
      <c r="O1969" t="s">
        <v>4830</v>
      </c>
      <c r="P1969" t="s">
        <v>42</v>
      </c>
      <c r="Q1969" t="s">
        <v>575</v>
      </c>
      <c r="R1969" t="s">
        <v>4831</v>
      </c>
      <c r="S1969">
        <v>69.5</v>
      </c>
      <c r="T1969" s="3"/>
    </row>
    <row r="1970" spans="1:20" x14ac:dyDescent="0.3">
      <c r="A1970">
        <v>1969</v>
      </c>
      <c r="B1970" t="s">
        <v>4828</v>
      </c>
      <c r="C1970">
        <f t="shared" si="30"/>
        <v>51</v>
      </c>
      <c r="D1970" s="1">
        <v>43455</v>
      </c>
      <c r="E1970" s="1">
        <v>43462</v>
      </c>
      <c r="F1970" t="s">
        <v>46</v>
      </c>
      <c r="G1970" t="s">
        <v>1773</v>
      </c>
      <c r="H1970" t="s">
        <v>1774</v>
      </c>
      <c r="I1970" t="s">
        <v>22</v>
      </c>
      <c r="J1970" t="s">
        <v>23</v>
      </c>
      <c r="K1970" t="s">
        <v>4829</v>
      </c>
      <c r="L1970" t="s">
        <v>786</v>
      </c>
      <c r="M1970">
        <v>7501</v>
      </c>
      <c r="N1970" t="s">
        <v>144</v>
      </c>
      <c r="O1970" t="s">
        <v>697</v>
      </c>
      <c r="P1970" t="s">
        <v>42</v>
      </c>
      <c r="Q1970" t="s">
        <v>86</v>
      </c>
      <c r="R1970" t="s">
        <v>698</v>
      </c>
      <c r="S1970">
        <v>166.44</v>
      </c>
      <c r="T1970" s="3"/>
    </row>
    <row r="1971" spans="1:20" x14ac:dyDescent="0.3">
      <c r="A1971">
        <v>1970</v>
      </c>
      <c r="B1971" t="s">
        <v>4832</v>
      </c>
      <c r="C1971">
        <f t="shared" si="30"/>
        <v>39</v>
      </c>
      <c r="D1971" s="1">
        <v>43366</v>
      </c>
      <c r="E1971" s="1">
        <v>43372</v>
      </c>
      <c r="F1971" t="s">
        <v>46</v>
      </c>
      <c r="G1971" t="s">
        <v>1871</v>
      </c>
      <c r="H1971" t="s">
        <v>1872</v>
      </c>
      <c r="I1971" t="s">
        <v>22</v>
      </c>
      <c r="J1971" t="s">
        <v>23</v>
      </c>
      <c r="K1971" t="s">
        <v>4553</v>
      </c>
      <c r="L1971" t="s">
        <v>646</v>
      </c>
      <c r="M1971">
        <v>74133</v>
      </c>
      <c r="N1971" t="s">
        <v>101</v>
      </c>
      <c r="O1971" t="s">
        <v>728</v>
      </c>
      <c r="P1971" t="s">
        <v>67</v>
      </c>
      <c r="Q1971" t="s">
        <v>157</v>
      </c>
      <c r="R1971" t="s">
        <v>729</v>
      </c>
      <c r="S1971">
        <v>291.95999999999998</v>
      </c>
      <c r="T1971" s="3"/>
    </row>
    <row r="1972" spans="1:20" x14ac:dyDescent="0.3">
      <c r="A1972">
        <v>1971</v>
      </c>
      <c r="B1972" t="s">
        <v>4833</v>
      </c>
      <c r="C1972">
        <f t="shared" si="30"/>
        <v>19</v>
      </c>
      <c r="D1972" s="1">
        <v>43226</v>
      </c>
      <c r="E1972" s="1">
        <v>43231</v>
      </c>
      <c r="F1972" t="s">
        <v>46</v>
      </c>
      <c r="G1972" t="s">
        <v>4484</v>
      </c>
      <c r="H1972" t="s">
        <v>4485</v>
      </c>
      <c r="I1972" t="s">
        <v>98</v>
      </c>
      <c r="J1972" t="s">
        <v>23</v>
      </c>
      <c r="K1972" t="s">
        <v>299</v>
      </c>
      <c r="L1972" t="s">
        <v>207</v>
      </c>
      <c r="M1972">
        <v>60623</v>
      </c>
      <c r="N1972" t="s">
        <v>101</v>
      </c>
      <c r="O1972" t="s">
        <v>4502</v>
      </c>
      <c r="P1972" t="s">
        <v>42</v>
      </c>
      <c r="Q1972" t="s">
        <v>64</v>
      </c>
      <c r="R1972" t="s">
        <v>4503</v>
      </c>
      <c r="S1972">
        <v>6.4080000000000004</v>
      </c>
      <c r="T1972" s="3"/>
    </row>
    <row r="1973" spans="1:20" x14ac:dyDescent="0.3">
      <c r="A1973">
        <v>1972</v>
      </c>
      <c r="B1973" t="s">
        <v>4833</v>
      </c>
      <c r="C1973">
        <f t="shared" si="30"/>
        <v>19</v>
      </c>
      <c r="D1973" s="1">
        <v>43226</v>
      </c>
      <c r="E1973" s="1">
        <v>43231</v>
      </c>
      <c r="F1973" t="s">
        <v>46</v>
      </c>
      <c r="G1973" t="s">
        <v>4484</v>
      </c>
      <c r="H1973" t="s">
        <v>4485</v>
      </c>
      <c r="I1973" t="s">
        <v>98</v>
      </c>
      <c r="J1973" t="s">
        <v>23</v>
      </c>
      <c r="K1973" t="s">
        <v>299</v>
      </c>
      <c r="L1973" t="s">
        <v>207</v>
      </c>
      <c r="M1973">
        <v>60623</v>
      </c>
      <c r="N1973" t="s">
        <v>101</v>
      </c>
      <c r="O1973" t="s">
        <v>728</v>
      </c>
      <c r="P1973" t="s">
        <v>67</v>
      </c>
      <c r="Q1973" t="s">
        <v>157</v>
      </c>
      <c r="R1973" t="s">
        <v>729</v>
      </c>
      <c r="S1973">
        <v>408.74400000000003</v>
      </c>
      <c r="T1973" s="3"/>
    </row>
    <row r="1974" spans="1:20" x14ac:dyDescent="0.3">
      <c r="A1974">
        <v>1973</v>
      </c>
      <c r="B1974" t="s">
        <v>4834</v>
      </c>
      <c r="C1974">
        <f t="shared" si="30"/>
        <v>51</v>
      </c>
      <c r="D1974" s="1">
        <v>42352</v>
      </c>
      <c r="E1974" s="1">
        <v>42357</v>
      </c>
      <c r="F1974" t="s">
        <v>46</v>
      </c>
      <c r="G1974" t="s">
        <v>4835</v>
      </c>
      <c r="H1974" t="s">
        <v>4836</v>
      </c>
      <c r="I1974" t="s">
        <v>22</v>
      </c>
      <c r="J1974" t="s">
        <v>23</v>
      </c>
      <c r="K1974" t="s">
        <v>299</v>
      </c>
      <c r="L1974" t="s">
        <v>207</v>
      </c>
      <c r="M1974">
        <v>60610</v>
      </c>
      <c r="N1974" t="s">
        <v>101</v>
      </c>
      <c r="O1974" t="s">
        <v>4837</v>
      </c>
      <c r="P1974" t="s">
        <v>42</v>
      </c>
      <c r="Q1974" t="s">
        <v>71</v>
      </c>
      <c r="R1974" t="s">
        <v>4838</v>
      </c>
      <c r="S1974">
        <v>5.1040000000000001</v>
      </c>
      <c r="T1974" s="3"/>
    </row>
    <row r="1975" spans="1:20" x14ac:dyDescent="0.3">
      <c r="A1975">
        <v>1974</v>
      </c>
      <c r="B1975" t="s">
        <v>4834</v>
      </c>
      <c r="C1975">
        <f t="shared" si="30"/>
        <v>51</v>
      </c>
      <c r="D1975" s="1">
        <v>42352</v>
      </c>
      <c r="E1975" s="1">
        <v>42357</v>
      </c>
      <c r="F1975" t="s">
        <v>46</v>
      </c>
      <c r="G1975" t="s">
        <v>4835</v>
      </c>
      <c r="H1975" t="s">
        <v>4836</v>
      </c>
      <c r="I1975" t="s">
        <v>22</v>
      </c>
      <c r="J1975" t="s">
        <v>23</v>
      </c>
      <c r="K1975" t="s">
        <v>299</v>
      </c>
      <c r="L1975" t="s">
        <v>207</v>
      </c>
      <c r="M1975">
        <v>60610</v>
      </c>
      <c r="N1975" t="s">
        <v>101</v>
      </c>
      <c r="O1975" t="s">
        <v>3146</v>
      </c>
      <c r="P1975" t="s">
        <v>42</v>
      </c>
      <c r="Q1975" t="s">
        <v>265</v>
      </c>
      <c r="R1975" t="s">
        <v>3147</v>
      </c>
      <c r="S1975">
        <v>2.8959999999999999</v>
      </c>
      <c r="T1975" s="3"/>
    </row>
    <row r="1976" spans="1:20" x14ac:dyDescent="0.3">
      <c r="A1976">
        <v>1975</v>
      </c>
      <c r="B1976" t="s">
        <v>4834</v>
      </c>
      <c r="C1976">
        <f t="shared" si="30"/>
        <v>51</v>
      </c>
      <c r="D1976" s="1">
        <v>42352</v>
      </c>
      <c r="E1976" s="1">
        <v>42357</v>
      </c>
      <c r="F1976" t="s">
        <v>46</v>
      </c>
      <c r="G1976" t="s">
        <v>4835</v>
      </c>
      <c r="H1976" t="s">
        <v>4836</v>
      </c>
      <c r="I1976" t="s">
        <v>22</v>
      </c>
      <c r="J1976" t="s">
        <v>23</v>
      </c>
      <c r="K1976" t="s">
        <v>299</v>
      </c>
      <c r="L1976" t="s">
        <v>207</v>
      </c>
      <c r="M1976">
        <v>60610</v>
      </c>
      <c r="N1976" t="s">
        <v>101</v>
      </c>
      <c r="O1976" t="s">
        <v>4839</v>
      </c>
      <c r="P1976" t="s">
        <v>67</v>
      </c>
      <c r="Q1976" t="s">
        <v>157</v>
      </c>
      <c r="R1976" t="s">
        <v>4840</v>
      </c>
      <c r="S1976">
        <v>35.015999999999998</v>
      </c>
      <c r="T1976" s="3"/>
    </row>
    <row r="1977" spans="1:20" x14ac:dyDescent="0.3">
      <c r="A1977">
        <v>1976</v>
      </c>
      <c r="B1977" t="s">
        <v>4841</v>
      </c>
      <c r="C1977">
        <f t="shared" si="30"/>
        <v>43</v>
      </c>
      <c r="D1977" s="1">
        <v>42295</v>
      </c>
      <c r="E1977" s="1">
        <v>42297</v>
      </c>
      <c r="F1977" t="s">
        <v>19</v>
      </c>
      <c r="G1977" t="s">
        <v>1107</v>
      </c>
      <c r="H1977" t="s">
        <v>1108</v>
      </c>
      <c r="I1977" t="s">
        <v>37</v>
      </c>
      <c r="J1977" t="s">
        <v>23</v>
      </c>
      <c r="K1977" t="s">
        <v>1818</v>
      </c>
      <c r="L1977" t="s">
        <v>354</v>
      </c>
      <c r="M1977">
        <v>36116</v>
      </c>
      <c r="N1977" t="s">
        <v>26</v>
      </c>
      <c r="O1977" t="s">
        <v>837</v>
      </c>
      <c r="P1977" t="s">
        <v>42</v>
      </c>
      <c r="Q1977" t="s">
        <v>55</v>
      </c>
      <c r="R1977" t="s">
        <v>838</v>
      </c>
      <c r="S1977">
        <v>275.97000000000003</v>
      </c>
      <c r="T1977" s="3"/>
    </row>
    <row r="1978" spans="1:20" x14ac:dyDescent="0.3">
      <c r="A1978">
        <v>1977</v>
      </c>
      <c r="B1978" t="s">
        <v>4841</v>
      </c>
      <c r="C1978">
        <f t="shared" si="30"/>
        <v>43</v>
      </c>
      <c r="D1978" s="1">
        <v>42295</v>
      </c>
      <c r="E1978" s="1">
        <v>42297</v>
      </c>
      <c r="F1978" t="s">
        <v>19</v>
      </c>
      <c r="G1978" t="s">
        <v>1107</v>
      </c>
      <c r="H1978" t="s">
        <v>1108</v>
      </c>
      <c r="I1978" t="s">
        <v>37</v>
      </c>
      <c r="J1978" t="s">
        <v>23</v>
      </c>
      <c r="K1978" t="s">
        <v>1818</v>
      </c>
      <c r="L1978" t="s">
        <v>354</v>
      </c>
      <c r="M1978">
        <v>36116</v>
      </c>
      <c r="N1978" t="s">
        <v>26</v>
      </c>
      <c r="O1978" t="s">
        <v>4842</v>
      </c>
      <c r="P1978" t="s">
        <v>67</v>
      </c>
      <c r="Q1978" t="s">
        <v>68</v>
      </c>
      <c r="R1978" t="s">
        <v>4843</v>
      </c>
      <c r="S1978">
        <v>1394.95</v>
      </c>
      <c r="T1978" s="3"/>
    </row>
    <row r="1979" spans="1:20" x14ac:dyDescent="0.3">
      <c r="A1979">
        <v>1978</v>
      </c>
      <c r="B1979" t="s">
        <v>4841</v>
      </c>
      <c r="C1979">
        <f t="shared" si="30"/>
        <v>43</v>
      </c>
      <c r="D1979" s="1">
        <v>42295</v>
      </c>
      <c r="E1979" s="1">
        <v>42297</v>
      </c>
      <c r="F1979" t="s">
        <v>19</v>
      </c>
      <c r="G1979" t="s">
        <v>1107</v>
      </c>
      <c r="H1979" t="s">
        <v>1108</v>
      </c>
      <c r="I1979" t="s">
        <v>37</v>
      </c>
      <c r="J1979" t="s">
        <v>23</v>
      </c>
      <c r="K1979" t="s">
        <v>1818</v>
      </c>
      <c r="L1979" t="s">
        <v>354</v>
      </c>
      <c r="M1979">
        <v>36116</v>
      </c>
      <c r="N1979" t="s">
        <v>26</v>
      </c>
      <c r="O1979" t="s">
        <v>4844</v>
      </c>
      <c r="P1979" t="s">
        <v>28</v>
      </c>
      <c r="Q1979" t="s">
        <v>32</v>
      </c>
      <c r="R1979" t="s">
        <v>4845</v>
      </c>
      <c r="S1979">
        <v>545.88</v>
      </c>
      <c r="T1979" s="3"/>
    </row>
    <row r="1980" spans="1:20" x14ac:dyDescent="0.3">
      <c r="A1980">
        <v>1979</v>
      </c>
      <c r="B1980" t="s">
        <v>4846</v>
      </c>
      <c r="C1980">
        <f t="shared" si="30"/>
        <v>20</v>
      </c>
      <c r="D1980" s="1">
        <v>42498</v>
      </c>
      <c r="E1980" s="1">
        <v>42502</v>
      </c>
      <c r="F1980" t="s">
        <v>46</v>
      </c>
      <c r="G1980" t="s">
        <v>1822</v>
      </c>
      <c r="H1980" t="s">
        <v>1823</v>
      </c>
      <c r="I1980" t="s">
        <v>22</v>
      </c>
      <c r="J1980" t="s">
        <v>23</v>
      </c>
      <c r="K1980" t="s">
        <v>1977</v>
      </c>
      <c r="L1980" t="s">
        <v>416</v>
      </c>
      <c r="M1980">
        <v>97301</v>
      </c>
      <c r="N1980" t="s">
        <v>40</v>
      </c>
      <c r="O1980" t="s">
        <v>4847</v>
      </c>
      <c r="P1980" t="s">
        <v>42</v>
      </c>
      <c r="Q1980" t="s">
        <v>64</v>
      </c>
      <c r="R1980" t="s">
        <v>4848</v>
      </c>
      <c r="S1980">
        <v>5.2480000000000002</v>
      </c>
      <c r="T1980" s="3"/>
    </row>
    <row r="1981" spans="1:20" x14ac:dyDescent="0.3">
      <c r="A1981">
        <v>1980</v>
      </c>
      <c r="B1981" t="s">
        <v>4849</v>
      </c>
      <c r="C1981">
        <f t="shared" si="30"/>
        <v>15</v>
      </c>
      <c r="D1981" s="1">
        <v>42839</v>
      </c>
      <c r="E1981" s="1">
        <v>42839</v>
      </c>
      <c r="F1981" t="s">
        <v>1289</v>
      </c>
      <c r="G1981" t="s">
        <v>3744</v>
      </c>
      <c r="H1981" t="s">
        <v>3745</v>
      </c>
      <c r="I1981" t="s">
        <v>22</v>
      </c>
      <c r="J1981" t="s">
        <v>23</v>
      </c>
      <c r="K1981" t="s">
        <v>3947</v>
      </c>
      <c r="L1981" t="s">
        <v>306</v>
      </c>
      <c r="M1981">
        <v>85301</v>
      </c>
      <c r="N1981" t="s">
        <v>40</v>
      </c>
      <c r="O1981" t="s">
        <v>1135</v>
      </c>
      <c r="P1981" t="s">
        <v>28</v>
      </c>
      <c r="Q1981" t="s">
        <v>32</v>
      </c>
      <c r="R1981" t="s">
        <v>1136</v>
      </c>
      <c r="S1981">
        <v>933.53599999999994</v>
      </c>
      <c r="T1981" s="3"/>
    </row>
    <row r="1982" spans="1:20" x14ac:dyDescent="0.3">
      <c r="A1982">
        <v>1981</v>
      </c>
      <c r="B1982" t="s">
        <v>4849</v>
      </c>
      <c r="C1982">
        <f t="shared" si="30"/>
        <v>15</v>
      </c>
      <c r="D1982" s="1">
        <v>42839</v>
      </c>
      <c r="E1982" s="1">
        <v>42839</v>
      </c>
      <c r="F1982" t="s">
        <v>1289</v>
      </c>
      <c r="G1982" t="s">
        <v>3744</v>
      </c>
      <c r="H1982" t="s">
        <v>3745</v>
      </c>
      <c r="I1982" t="s">
        <v>22</v>
      </c>
      <c r="J1982" t="s">
        <v>23</v>
      </c>
      <c r="K1982" t="s">
        <v>3947</v>
      </c>
      <c r="L1982" t="s">
        <v>306</v>
      </c>
      <c r="M1982">
        <v>85301</v>
      </c>
      <c r="N1982" t="s">
        <v>40</v>
      </c>
      <c r="O1982" t="s">
        <v>952</v>
      </c>
      <c r="P1982" t="s">
        <v>42</v>
      </c>
      <c r="Q1982" t="s">
        <v>55</v>
      </c>
      <c r="R1982" t="s">
        <v>953</v>
      </c>
      <c r="S1982">
        <v>42.975999999999999</v>
      </c>
      <c r="T1982" s="3"/>
    </row>
    <row r="1983" spans="1:20" x14ac:dyDescent="0.3">
      <c r="A1983">
        <v>1982</v>
      </c>
      <c r="B1983" t="s">
        <v>4850</v>
      </c>
      <c r="C1983">
        <f t="shared" si="30"/>
        <v>51</v>
      </c>
      <c r="D1983" s="1">
        <v>42718</v>
      </c>
      <c r="E1983" s="1">
        <v>42720</v>
      </c>
      <c r="F1983" t="s">
        <v>19</v>
      </c>
      <c r="G1983" t="s">
        <v>1318</v>
      </c>
      <c r="H1983" t="s">
        <v>1319</v>
      </c>
      <c r="I1983" t="s">
        <v>37</v>
      </c>
      <c r="J1983" t="s">
        <v>23</v>
      </c>
      <c r="K1983" t="s">
        <v>493</v>
      </c>
      <c r="L1983" t="s">
        <v>1271</v>
      </c>
      <c r="M1983">
        <v>31907</v>
      </c>
      <c r="N1983" t="s">
        <v>26</v>
      </c>
      <c r="O1983" t="s">
        <v>2428</v>
      </c>
      <c r="P1983" t="s">
        <v>42</v>
      </c>
      <c r="Q1983" t="s">
        <v>71</v>
      </c>
      <c r="R1983" t="s">
        <v>2429</v>
      </c>
      <c r="S1983">
        <v>3.76</v>
      </c>
      <c r="T1983" s="3"/>
    </row>
    <row r="1984" spans="1:20" x14ac:dyDescent="0.3">
      <c r="A1984">
        <v>1983</v>
      </c>
      <c r="B1984" t="s">
        <v>4851</v>
      </c>
      <c r="C1984">
        <f t="shared" si="30"/>
        <v>49</v>
      </c>
      <c r="D1984" s="1">
        <v>42341</v>
      </c>
      <c r="E1984" s="1">
        <v>42347</v>
      </c>
      <c r="F1984" t="s">
        <v>46</v>
      </c>
      <c r="G1984" t="s">
        <v>1365</v>
      </c>
      <c r="H1984" t="s">
        <v>1366</v>
      </c>
      <c r="I1984" t="s">
        <v>22</v>
      </c>
      <c r="J1984" t="s">
        <v>23</v>
      </c>
      <c r="K1984" t="s">
        <v>4852</v>
      </c>
      <c r="L1984" t="s">
        <v>646</v>
      </c>
      <c r="M1984">
        <v>73120</v>
      </c>
      <c r="N1984" t="s">
        <v>101</v>
      </c>
      <c r="O1984" t="s">
        <v>4853</v>
      </c>
      <c r="P1984" t="s">
        <v>67</v>
      </c>
      <c r="Q1984" t="s">
        <v>68</v>
      </c>
      <c r="R1984" t="s">
        <v>4854</v>
      </c>
      <c r="S1984">
        <v>479.96</v>
      </c>
      <c r="T1984" s="3"/>
    </row>
    <row r="1985" spans="1:20" x14ac:dyDescent="0.3">
      <c r="A1985">
        <v>1984</v>
      </c>
      <c r="B1985" t="s">
        <v>4855</v>
      </c>
      <c r="C1985">
        <f t="shared" si="30"/>
        <v>48</v>
      </c>
      <c r="D1985" s="1">
        <v>42333</v>
      </c>
      <c r="E1985" s="1">
        <v>42335</v>
      </c>
      <c r="F1985" t="s">
        <v>19</v>
      </c>
      <c r="G1985" t="s">
        <v>3645</v>
      </c>
      <c r="H1985" t="s">
        <v>3646</v>
      </c>
      <c r="I1985" t="s">
        <v>37</v>
      </c>
      <c r="J1985" t="s">
        <v>23</v>
      </c>
      <c r="K1985" t="s">
        <v>990</v>
      </c>
      <c r="L1985" t="s">
        <v>39</v>
      </c>
      <c r="M1985">
        <v>94513</v>
      </c>
      <c r="N1985" t="s">
        <v>40</v>
      </c>
      <c r="O1985" t="s">
        <v>2539</v>
      </c>
      <c r="P1985" t="s">
        <v>42</v>
      </c>
      <c r="Q1985" t="s">
        <v>74</v>
      </c>
      <c r="R1985" t="s">
        <v>2540</v>
      </c>
      <c r="S1985">
        <v>320.88</v>
      </c>
      <c r="T1985" s="3"/>
    </row>
    <row r="1986" spans="1:20" x14ac:dyDescent="0.3">
      <c r="A1986">
        <v>1985</v>
      </c>
      <c r="B1986" t="s">
        <v>4855</v>
      </c>
      <c r="C1986">
        <f t="shared" si="30"/>
        <v>48</v>
      </c>
      <c r="D1986" s="1">
        <v>42333</v>
      </c>
      <c r="E1986" s="1">
        <v>42335</v>
      </c>
      <c r="F1986" t="s">
        <v>19</v>
      </c>
      <c r="G1986" t="s">
        <v>3645</v>
      </c>
      <c r="H1986" t="s">
        <v>3646</v>
      </c>
      <c r="I1986" t="s">
        <v>37</v>
      </c>
      <c r="J1986" t="s">
        <v>23</v>
      </c>
      <c r="K1986" t="s">
        <v>990</v>
      </c>
      <c r="L1986" t="s">
        <v>39</v>
      </c>
      <c r="M1986">
        <v>94513</v>
      </c>
      <c r="N1986" t="s">
        <v>40</v>
      </c>
      <c r="O1986" t="s">
        <v>2890</v>
      </c>
      <c r="P1986" t="s">
        <v>28</v>
      </c>
      <c r="Q1986" t="s">
        <v>61</v>
      </c>
      <c r="R1986" t="s">
        <v>921</v>
      </c>
      <c r="S1986">
        <v>23.88</v>
      </c>
      <c r="T1986" s="3"/>
    </row>
    <row r="1987" spans="1:20" x14ac:dyDescent="0.3">
      <c r="A1987">
        <v>1986</v>
      </c>
      <c r="B1987" t="s">
        <v>4855</v>
      </c>
      <c r="C1987">
        <f t="shared" ref="C1987:C2050" si="31">WEEKNUM(D1987,1)</f>
        <v>48</v>
      </c>
      <c r="D1987" s="1">
        <v>42333</v>
      </c>
      <c r="E1987" s="1">
        <v>42335</v>
      </c>
      <c r="F1987" t="s">
        <v>19</v>
      </c>
      <c r="G1987" t="s">
        <v>3645</v>
      </c>
      <c r="H1987" t="s">
        <v>3646</v>
      </c>
      <c r="I1987" t="s">
        <v>37</v>
      </c>
      <c r="J1987" t="s">
        <v>23</v>
      </c>
      <c r="K1987" t="s">
        <v>990</v>
      </c>
      <c r="L1987" t="s">
        <v>39</v>
      </c>
      <c r="M1987">
        <v>94513</v>
      </c>
      <c r="N1987" t="s">
        <v>40</v>
      </c>
      <c r="O1987" t="s">
        <v>4255</v>
      </c>
      <c r="P1987" t="s">
        <v>42</v>
      </c>
      <c r="Q1987" t="s">
        <v>86</v>
      </c>
      <c r="R1987" t="s">
        <v>4256</v>
      </c>
      <c r="S1987">
        <v>26.76</v>
      </c>
      <c r="T1987" s="3"/>
    </row>
    <row r="1988" spans="1:20" x14ac:dyDescent="0.3">
      <c r="A1988">
        <v>1987</v>
      </c>
      <c r="B1988" t="s">
        <v>4856</v>
      </c>
      <c r="C1988">
        <f t="shared" si="31"/>
        <v>30</v>
      </c>
      <c r="D1988" s="1">
        <v>42941</v>
      </c>
      <c r="E1988" s="1">
        <v>42943</v>
      </c>
      <c r="F1988" t="s">
        <v>184</v>
      </c>
      <c r="G1988" t="s">
        <v>4857</v>
      </c>
      <c r="H1988" t="s">
        <v>4858</v>
      </c>
      <c r="I1988" t="s">
        <v>22</v>
      </c>
      <c r="J1988" t="s">
        <v>23</v>
      </c>
      <c r="K1988" t="s">
        <v>493</v>
      </c>
      <c r="L1988" t="s">
        <v>494</v>
      </c>
      <c r="M1988">
        <v>43229</v>
      </c>
      <c r="N1988" t="s">
        <v>144</v>
      </c>
      <c r="O1988" t="s">
        <v>1214</v>
      </c>
      <c r="P1988" t="s">
        <v>67</v>
      </c>
      <c r="Q1988" t="s">
        <v>1215</v>
      </c>
      <c r="R1988" t="s">
        <v>1216</v>
      </c>
      <c r="S1988">
        <v>1439.9760000000001</v>
      </c>
      <c r="T1988" s="3"/>
    </row>
    <row r="1989" spans="1:20" x14ac:dyDescent="0.3">
      <c r="A1989">
        <v>1988</v>
      </c>
      <c r="B1989" t="s">
        <v>4859</v>
      </c>
      <c r="C1989">
        <f t="shared" si="31"/>
        <v>46</v>
      </c>
      <c r="D1989" s="1">
        <v>42683</v>
      </c>
      <c r="E1989" s="1">
        <v>42687</v>
      </c>
      <c r="F1989" t="s">
        <v>46</v>
      </c>
      <c r="G1989" t="s">
        <v>4713</v>
      </c>
      <c r="H1989" t="s">
        <v>4714</v>
      </c>
      <c r="I1989" t="s">
        <v>22</v>
      </c>
      <c r="J1989" t="s">
        <v>23</v>
      </c>
      <c r="K1989" t="s">
        <v>314</v>
      </c>
      <c r="L1989" t="s">
        <v>593</v>
      </c>
      <c r="M1989">
        <v>65807</v>
      </c>
      <c r="N1989" t="s">
        <v>101</v>
      </c>
      <c r="O1989" t="s">
        <v>4860</v>
      </c>
      <c r="P1989" t="s">
        <v>42</v>
      </c>
      <c r="Q1989" t="s">
        <v>71</v>
      </c>
      <c r="R1989" t="s">
        <v>4861</v>
      </c>
      <c r="S1989">
        <v>17.22</v>
      </c>
      <c r="T1989" s="3"/>
    </row>
    <row r="1990" spans="1:20" x14ac:dyDescent="0.3">
      <c r="A1990">
        <v>1989</v>
      </c>
      <c r="B1990" t="s">
        <v>4859</v>
      </c>
      <c r="C1990">
        <f t="shared" si="31"/>
        <v>46</v>
      </c>
      <c r="D1990" s="1">
        <v>42683</v>
      </c>
      <c r="E1990" s="1">
        <v>42687</v>
      </c>
      <c r="F1990" t="s">
        <v>46</v>
      </c>
      <c r="G1990" t="s">
        <v>4713</v>
      </c>
      <c r="H1990" t="s">
        <v>4714</v>
      </c>
      <c r="I1990" t="s">
        <v>22</v>
      </c>
      <c r="J1990" t="s">
        <v>23</v>
      </c>
      <c r="K1990" t="s">
        <v>314</v>
      </c>
      <c r="L1990" t="s">
        <v>593</v>
      </c>
      <c r="M1990">
        <v>65807</v>
      </c>
      <c r="N1990" t="s">
        <v>101</v>
      </c>
      <c r="O1990" t="s">
        <v>4862</v>
      </c>
      <c r="P1990" t="s">
        <v>28</v>
      </c>
      <c r="Q1990" t="s">
        <v>52</v>
      </c>
      <c r="R1990" t="s">
        <v>4863</v>
      </c>
      <c r="S1990">
        <v>1024.3800000000001</v>
      </c>
      <c r="T1990" s="3"/>
    </row>
    <row r="1991" spans="1:20" x14ac:dyDescent="0.3">
      <c r="A1991">
        <v>1990</v>
      </c>
      <c r="B1991" t="s">
        <v>4859</v>
      </c>
      <c r="C1991">
        <f t="shared" si="31"/>
        <v>46</v>
      </c>
      <c r="D1991" s="1">
        <v>42683</v>
      </c>
      <c r="E1991" s="1">
        <v>42687</v>
      </c>
      <c r="F1991" t="s">
        <v>46</v>
      </c>
      <c r="G1991" t="s">
        <v>4713</v>
      </c>
      <c r="H1991" t="s">
        <v>4714</v>
      </c>
      <c r="I1991" t="s">
        <v>22</v>
      </c>
      <c r="J1991" t="s">
        <v>23</v>
      </c>
      <c r="K1991" t="s">
        <v>314</v>
      </c>
      <c r="L1991" t="s">
        <v>593</v>
      </c>
      <c r="M1991">
        <v>65807</v>
      </c>
      <c r="N1991" t="s">
        <v>101</v>
      </c>
      <c r="O1991" t="s">
        <v>4864</v>
      </c>
      <c r="P1991" t="s">
        <v>42</v>
      </c>
      <c r="Q1991" t="s">
        <v>169</v>
      </c>
      <c r="R1991" t="s">
        <v>2960</v>
      </c>
      <c r="S1991">
        <v>26.22</v>
      </c>
      <c r="T1991" s="3"/>
    </row>
    <row r="1992" spans="1:20" x14ac:dyDescent="0.3">
      <c r="A1992">
        <v>1991</v>
      </c>
      <c r="B1992" t="s">
        <v>4859</v>
      </c>
      <c r="C1992">
        <f t="shared" si="31"/>
        <v>46</v>
      </c>
      <c r="D1992" s="1">
        <v>42683</v>
      </c>
      <c r="E1992" s="1">
        <v>42687</v>
      </c>
      <c r="F1992" t="s">
        <v>46</v>
      </c>
      <c r="G1992" t="s">
        <v>4713</v>
      </c>
      <c r="H1992" t="s">
        <v>4714</v>
      </c>
      <c r="I1992" t="s">
        <v>22</v>
      </c>
      <c r="J1992" t="s">
        <v>23</v>
      </c>
      <c r="K1992" t="s">
        <v>314</v>
      </c>
      <c r="L1992" t="s">
        <v>593</v>
      </c>
      <c r="M1992">
        <v>65807</v>
      </c>
      <c r="N1992" t="s">
        <v>101</v>
      </c>
      <c r="O1992" t="s">
        <v>4865</v>
      </c>
      <c r="P1992" t="s">
        <v>42</v>
      </c>
      <c r="Q1992" t="s">
        <v>86</v>
      </c>
      <c r="R1992" t="s">
        <v>4866</v>
      </c>
      <c r="S1992">
        <v>17.34</v>
      </c>
      <c r="T1992" s="3"/>
    </row>
    <row r="1993" spans="1:20" x14ac:dyDescent="0.3">
      <c r="A1993">
        <v>1992</v>
      </c>
      <c r="B1993" t="s">
        <v>4867</v>
      </c>
      <c r="C1993">
        <f t="shared" si="31"/>
        <v>8</v>
      </c>
      <c r="D1993" s="1">
        <v>43155</v>
      </c>
      <c r="E1993" s="1">
        <v>43159</v>
      </c>
      <c r="F1993" t="s">
        <v>46</v>
      </c>
      <c r="G1993" t="s">
        <v>4857</v>
      </c>
      <c r="H1993" t="s">
        <v>4858</v>
      </c>
      <c r="I1993" t="s">
        <v>22</v>
      </c>
      <c r="J1993" t="s">
        <v>23</v>
      </c>
      <c r="K1993" t="s">
        <v>142</v>
      </c>
      <c r="L1993" t="s">
        <v>143</v>
      </c>
      <c r="M1993">
        <v>19134</v>
      </c>
      <c r="N1993" t="s">
        <v>144</v>
      </c>
      <c r="O1993" t="s">
        <v>3592</v>
      </c>
      <c r="P1993" t="s">
        <v>42</v>
      </c>
      <c r="Q1993" t="s">
        <v>71</v>
      </c>
      <c r="R1993" t="s">
        <v>3593</v>
      </c>
      <c r="S1993">
        <v>4.9560000000000004</v>
      </c>
      <c r="T1993" s="3"/>
    </row>
    <row r="1994" spans="1:20" x14ac:dyDescent="0.3">
      <c r="A1994">
        <v>1993</v>
      </c>
      <c r="B1994" t="s">
        <v>4868</v>
      </c>
      <c r="C1994">
        <f t="shared" si="31"/>
        <v>26</v>
      </c>
      <c r="D1994" s="1">
        <v>43276</v>
      </c>
      <c r="E1994" s="1">
        <v>43283</v>
      </c>
      <c r="F1994" t="s">
        <v>46</v>
      </c>
      <c r="G1994" t="s">
        <v>4484</v>
      </c>
      <c r="H1994" t="s">
        <v>4485</v>
      </c>
      <c r="I1994" t="s">
        <v>98</v>
      </c>
      <c r="J1994" t="s">
        <v>23</v>
      </c>
      <c r="K1994" t="s">
        <v>314</v>
      </c>
      <c r="L1994" t="s">
        <v>416</v>
      </c>
      <c r="M1994">
        <v>97477</v>
      </c>
      <c r="N1994" t="s">
        <v>40</v>
      </c>
      <c r="O1994" t="s">
        <v>1668</v>
      </c>
      <c r="P1994" t="s">
        <v>42</v>
      </c>
      <c r="Q1994" t="s">
        <v>43</v>
      </c>
      <c r="R1994" t="s">
        <v>1669</v>
      </c>
      <c r="S1994">
        <v>71.040000000000006</v>
      </c>
      <c r="T1994" s="3"/>
    </row>
    <row r="1995" spans="1:20" x14ac:dyDescent="0.3">
      <c r="A1995">
        <v>1994</v>
      </c>
      <c r="B1995" t="s">
        <v>4868</v>
      </c>
      <c r="C1995">
        <f t="shared" si="31"/>
        <v>26</v>
      </c>
      <c r="D1995" s="1">
        <v>43276</v>
      </c>
      <c r="E1995" s="1">
        <v>43283</v>
      </c>
      <c r="F1995" t="s">
        <v>46</v>
      </c>
      <c r="G1995" t="s">
        <v>4484</v>
      </c>
      <c r="H1995" t="s">
        <v>4485</v>
      </c>
      <c r="I1995" t="s">
        <v>98</v>
      </c>
      <c r="J1995" t="s">
        <v>23</v>
      </c>
      <c r="K1995" t="s">
        <v>314</v>
      </c>
      <c r="L1995" t="s">
        <v>416</v>
      </c>
      <c r="M1995">
        <v>97477</v>
      </c>
      <c r="N1995" t="s">
        <v>40</v>
      </c>
      <c r="O1995" t="s">
        <v>4869</v>
      </c>
      <c r="P1995" t="s">
        <v>42</v>
      </c>
      <c r="Q1995" t="s">
        <v>64</v>
      </c>
      <c r="R1995" t="s">
        <v>4870</v>
      </c>
      <c r="S1995">
        <v>5.3440000000000003</v>
      </c>
      <c r="T1995" s="3"/>
    </row>
    <row r="1996" spans="1:20" x14ac:dyDescent="0.3">
      <c r="A1996">
        <v>1995</v>
      </c>
      <c r="B1996" t="s">
        <v>4868</v>
      </c>
      <c r="C1996">
        <f t="shared" si="31"/>
        <v>26</v>
      </c>
      <c r="D1996" s="1">
        <v>43276</v>
      </c>
      <c r="E1996" s="1">
        <v>43283</v>
      </c>
      <c r="F1996" t="s">
        <v>46</v>
      </c>
      <c r="G1996" t="s">
        <v>4484</v>
      </c>
      <c r="H1996" t="s">
        <v>4485</v>
      </c>
      <c r="I1996" t="s">
        <v>98</v>
      </c>
      <c r="J1996" t="s">
        <v>23</v>
      </c>
      <c r="K1996" t="s">
        <v>314</v>
      </c>
      <c r="L1996" t="s">
        <v>416</v>
      </c>
      <c r="M1996">
        <v>97477</v>
      </c>
      <c r="N1996" t="s">
        <v>40</v>
      </c>
      <c r="O1996" t="s">
        <v>4871</v>
      </c>
      <c r="P1996" t="s">
        <v>42</v>
      </c>
      <c r="Q1996" t="s">
        <v>265</v>
      </c>
      <c r="R1996" t="s">
        <v>4872</v>
      </c>
      <c r="S1996">
        <v>11.304</v>
      </c>
      <c r="T1996" s="3"/>
    </row>
    <row r="1997" spans="1:20" x14ac:dyDescent="0.3">
      <c r="A1997">
        <v>1996</v>
      </c>
      <c r="B1997" t="s">
        <v>4873</v>
      </c>
      <c r="C1997">
        <f t="shared" si="31"/>
        <v>49</v>
      </c>
      <c r="D1997" s="1">
        <v>43436</v>
      </c>
      <c r="E1997" s="1">
        <v>43438</v>
      </c>
      <c r="F1997" t="s">
        <v>19</v>
      </c>
      <c r="G1997" t="s">
        <v>4874</v>
      </c>
      <c r="H1997" t="s">
        <v>4875</v>
      </c>
      <c r="I1997" t="s">
        <v>22</v>
      </c>
      <c r="J1997" t="s">
        <v>23</v>
      </c>
      <c r="K1997" t="s">
        <v>180</v>
      </c>
      <c r="L1997" t="s">
        <v>100</v>
      </c>
      <c r="M1997">
        <v>77036</v>
      </c>
      <c r="N1997" t="s">
        <v>101</v>
      </c>
      <c r="O1997" t="s">
        <v>4876</v>
      </c>
      <c r="P1997" t="s">
        <v>42</v>
      </c>
      <c r="Q1997" t="s">
        <v>74</v>
      </c>
      <c r="R1997" t="s">
        <v>4877</v>
      </c>
      <c r="S1997">
        <v>294.62</v>
      </c>
      <c r="T1997" s="3"/>
    </row>
    <row r="1998" spans="1:20" x14ac:dyDescent="0.3">
      <c r="A1998">
        <v>1997</v>
      </c>
      <c r="B1998" t="s">
        <v>4873</v>
      </c>
      <c r="C1998">
        <f t="shared" si="31"/>
        <v>49</v>
      </c>
      <c r="D1998" s="1">
        <v>43436</v>
      </c>
      <c r="E1998" s="1">
        <v>43438</v>
      </c>
      <c r="F1998" t="s">
        <v>19</v>
      </c>
      <c r="G1998" t="s">
        <v>4874</v>
      </c>
      <c r="H1998" t="s">
        <v>4875</v>
      </c>
      <c r="I1998" t="s">
        <v>22</v>
      </c>
      <c r="J1998" t="s">
        <v>23</v>
      </c>
      <c r="K1998" t="s">
        <v>180</v>
      </c>
      <c r="L1998" t="s">
        <v>100</v>
      </c>
      <c r="M1998">
        <v>77036</v>
      </c>
      <c r="N1998" t="s">
        <v>101</v>
      </c>
      <c r="O1998" t="s">
        <v>1911</v>
      </c>
      <c r="P1998" t="s">
        <v>28</v>
      </c>
      <c r="Q1998" t="s">
        <v>61</v>
      </c>
      <c r="R1998" t="s">
        <v>1912</v>
      </c>
      <c r="S1998">
        <v>8.7520000000000007</v>
      </c>
      <c r="T1998" s="3"/>
    </row>
    <row r="1999" spans="1:20" x14ac:dyDescent="0.3">
      <c r="A1999">
        <v>1998</v>
      </c>
      <c r="B1999" t="s">
        <v>4878</v>
      </c>
      <c r="C1999">
        <f t="shared" si="31"/>
        <v>6</v>
      </c>
      <c r="D1999" s="1">
        <v>42041</v>
      </c>
      <c r="E1999" s="1">
        <v>42044</v>
      </c>
      <c r="F1999" t="s">
        <v>184</v>
      </c>
      <c r="G1999" t="s">
        <v>4597</v>
      </c>
      <c r="H1999" t="s">
        <v>4598</v>
      </c>
      <c r="I1999" t="s">
        <v>37</v>
      </c>
      <c r="J1999" t="s">
        <v>23</v>
      </c>
      <c r="K1999" t="s">
        <v>4879</v>
      </c>
      <c r="L1999" t="s">
        <v>315</v>
      </c>
      <c r="M1999">
        <v>23320</v>
      </c>
      <c r="N1999" t="s">
        <v>26</v>
      </c>
      <c r="O1999" t="s">
        <v>2120</v>
      </c>
      <c r="P1999" t="s">
        <v>42</v>
      </c>
      <c r="Q1999" t="s">
        <v>43</v>
      </c>
      <c r="R1999" t="s">
        <v>2121</v>
      </c>
      <c r="S1999">
        <v>15</v>
      </c>
      <c r="T1999" s="3"/>
    </row>
    <row r="2000" spans="1:20" x14ac:dyDescent="0.3">
      <c r="A2000">
        <v>1999</v>
      </c>
      <c r="B2000" t="s">
        <v>4878</v>
      </c>
      <c r="C2000">
        <f t="shared" si="31"/>
        <v>6</v>
      </c>
      <c r="D2000" s="1">
        <v>42041</v>
      </c>
      <c r="E2000" s="1">
        <v>42044</v>
      </c>
      <c r="F2000" t="s">
        <v>184</v>
      </c>
      <c r="G2000" t="s">
        <v>4597</v>
      </c>
      <c r="H2000" t="s">
        <v>4598</v>
      </c>
      <c r="I2000" t="s">
        <v>37</v>
      </c>
      <c r="J2000" t="s">
        <v>23</v>
      </c>
      <c r="K2000" t="s">
        <v>4879</v>
      </c>
      <c r="L2000" t="s">
        <v>315</v>
      </c>
      <c r="M2000">
        <v>23320</v>
      </c>
      <c r="N2000" t="s">
        <v>26</v>
      </c>
      <c r="O2000" t="s">
        <v>1190</v>
      </c>
      <c r="P2000" t="s">
        <v>67</v>
      </c>
      <c r="Q2000" t="s">
        <v>68</v>
      </c>
      <c r="R2000" t="s">
        <v>1191</v>
      </c>
      <c r="S2000">
        <v>161.61000000000001</v>
      </c>
      <c r="T2000" s="3"/>
    </row>
    <row r="2001" spans="1:20" x14ac:dyDescent="0.3">
      <c r="A2001">
        <v>2000</v>
      </c>
      <c r="B2001" t="s">
        <v>4878</v>
      </c>
      <c r="C2001">
        <f t="shared" si="31"/>
        <v>6</v>
      </c>
      <c r="D2001" s="1">
        <v>42041</v>
      </c>
      <c r="E2001" s="1">
        <v>42044</v>
      </c>
      <c r="F2001" t="s">
        <v>184</v>
      </c>
      <c r="G2001" t="s">
        <v>4597</v>
      </c>
      <c r="H2001" t="s">
        <v>4598</v>
      </c>
      <c r="I2001" t="s">
        <v>37</v>
      </c>
      <c r="J2001" t="s">
        <v>23</v>
      </c>
      <c r="K2001" t="s">
        <v>4879</v>
      </c>
      <c r="L2001" t="s">
        <v>315</v>
      </c>
      <c r="M2001">
        <v>23320</v>
      </c>
      <c r="N2001" t="s">
        <v>26</v>
      </c>
      <c r="O2001" t="s">
        <v>4514</v>
      </c>
      <c r="P2001" t="s">
        <v>67</v>
      </c>
      <c r="Q2001" t="s">
        <v>68</v>
      </c>
      <c r="R2001" t="s">
        <v>4515</v>
      </c>
      <c r="S2001">
        <v>144.94999999999999</v>
      </c>
      <c r="T2001" s="3"/>
    </row>
    <row r="2002" spans="1:20" x14ac:dyDescent="0.3">
      <c r="A2002">
        <v>2001</v>
      </c>
      <c r="B2002" t="s">
        <v>4880</v>
      </c>
      <c r="C2002">
        <f t="shared" si="31"/>
        <v>15</v>
      </c>
      <c r="D2002" s="1">
        <v>43201</v>
      </c>
      <c r="E2002" s="1">
        <v>43208</v>
      </c>
      <c r="F2002" t="s">
        <v>46</v>
      </c>
      <c r="G2002" t="s">
        <v>4881</v>
      </c>
      <c r="H2002" t="s">
        <v>4882</v>
      </c>
      <c r="I2002" t="s">
        <v>22</v>
      </c>
      <c r="J2002" t="s">
        <v>23</v>
      </c>
      <c r="K2002" t="s">
        <v>599</v>
      </c>
      <c r="L2002" t="s">
        <v>39</v>
      </c>
      <c r="M2002">
        <v>91104</v>
      </c>
      <c r="N2002" t="s">
        <v>40</v>
      </c>
      <c r="O2002" t="s">
        <v>440</v>
      </c>
      <c r="P2002" t="s">
        <v>67</v>
      </c>
      <c r="Q2002" t="s">
        <v>157</v>
      </c>
      <c r="R2002" t="s">
        <v>441</v>
      </c>
      <c r="S2002">
        <v>199.95</v>
      </c>
      <c r="T2002" s="3"/>
    </row>
    <row r="2003" spans="1:20" x14ac:dyDescent="0.3">
      <c r="A2003">
        <v>2002</v>
      </c>
      <c r="B2003" t="s">
        <v>4880</v>
      </c>
      <c r="C2003">
        <f t="shared" si="31"/>
        <v>15</v>
      </c>
      <c r="D2003" s="1">
        <v>43201</v>
      </c>
      <c r="E2003" s="1">
        <v>43208</v>
      </c>
      <c r="F2003" t="s">
        <v>46</v>
      </c>
      <c r="G2003" t="s">
        <v>4881</v>
      </c>
      <c r="H2003" t="s">
        <v>4882</v>
      </c>
      <c r="I2003" t="s">
        <v>22</v>
      </c>
      <c r="J2003" t="s">
        <v>23</v>
      </c>
      <c r="K2003" t="s">
        <v>599</v>
      </c>
      <c r="L2003" t="s">
        <v>39</v>
      </c>
      <c r="M2003">
        <v>91104</v>
      </c>
      <c r="N2003" t="s">
        <v>40</v>
      </c>
      <c r="O2003" t="s">
        <v>4201</v>
      </c>
      <c r="P2003" t="s">
        <v>42</v>
      </c>
      <c r="Q2003" t="s">
        <v>64</v>
      </c>
      <c r="R2003" t="s">
        <v>4202</v>
      </c>
      <c r="S2003">
        <v>41.86</v>
      </c>
      <c r="T2003" s="3"/>
    </row>
    <row r="2004" spans="1:20" x14ac:dyDescent="0.3">
      <c r="A2004">
        <v>2003</v>
      </c>
      <c r="B2004" t="s">
        <v>4883</v>
      </c>
      <c r="C2004">
        <f t="shared" si="31"/>
        <v>52</v>
      </c>
      <c r="D2004" s="1">
        <v>43459</v>
      </c>
      <c r="E2004" s="1">
        <v>43462</v>
      </c>
      <c r="F2004" t="s">
        <v>19</v>
      </c>
      <c r="G2004" t="s">
        <v>4463</v>
      </c>
      <c r="H2004" t="s">
        <v>4464</v>
      </c>
      <c r="I2004" t="s">
        <v>22</v>
      </c>
      <c r="J2004" t="s">
        <v>23</v>
      </c>
      <c r="K2004" t="s">
        <v>1474</v>
      </c>
      <c r="L2004" t="s">
        <v>25</v>
      </c>
      <c r="M2004">
        <v>40214</v>
      </c>
      <c r="N2004" t="s">
        <v>26</v>
      </c>
      <c r="O2004" t="s">
        <v>3545</v>
      </c>
      <c r="P2004" t="s">
        <v>42</v>
      </c>
      <c r="Q2004" t="s">
        <v>55</v>
      </c>
      <c r="R2004" t="s">
        <v>3546</v>
      </c>
      <c r="S2004">
        <v>95.94</v>
      </c>
      <c r="T2004" s="3"/>
    </row>
    <row r="2005" spans="1:20" x14ac:dyDescent="0.3">
      <c r="A2005">
        <v>2004</v>
      </c>
      <c r="B2005" t="s">
        <v>4883</v>
      </c>
      <c r="C2005">
        <f t="shared" si="31"/>
        <v>52</v>
      </c>
      <c r="D2005" s="1">
        <v>43459</v>
      </c>
      <c r="E2005" s="1">
        <v>43462</v>
      </c>
      <c r="F2005" t="s">
        <v>19</v>
      </c>
      <c r="G2005" t="s">
        <v>4463</v>
      </c>
      <c r="H2005" t="s">
        <v>4464</v>
      </c>
      <c r="I2005" t="s">
        <v>22</v>
      </c>
      <c r="J2005" t="s">
        <v>23</v>
      </c>
      <c r="K2005" t="s">
        <v>1474</v>
      </c>
      <c r="L2005" t="s">
        <v>25</v>
      </c>
      <c r="M2005">
        <v>40214</v>
      </c>
      <c r="N2005" t="s">
        <v>26</v>
      </c>
      <c r="O2005" t="s">
        <v>300</v>
      </c>
      <c r="P2005" t="s">
        <v>28</v>
      </c>
      <c r="Q2005" t="s">
        <v>32</v>
      </c>
      <c r="R2005" t="s">
        <v>301</v>
      </c>
      <c r="S2005">
        <v>304.45</v>
      </c>
      <c r="T2005" s="3"/>
    </row>
    <row r="2006" spans="1:20" x14ac:dyDescent="0.3">
      <c r="A2006">
        <v>2005</v>
      </c>
      <c r="B2006" t="s">
        <v>4884</v>
      </c>
      <c r="C2006">
        <f t="shared" si="31"/>
        <v>15</v>
      </c>
      <c r="D2006" s="1">
        <v>43201</v>
      </c>
      <c r="E2006" s="1">
        <v>43208</v>
      </c>
      <c r="F2006" t="s">
        <v>46</v>
      </c>
      <c r="G2006" t="s">
        <v>2801</v>
      </c>
      <c r="H2006" t="s">
        <v>2802</v>
      </c>
      <c r="I2006" t="s">
        <v>98</v>
      </c>
      <c r="J2006" t="s">
        <v>23</v>
      </c>
      <c r="K2006" t="s">
        <v>4885</v>
      </c>
      <c r="L2006" t="s">
        <v>100</v>
      </c>
      <c r="M2006">
        <v>79424</v>
      </c>
      <c r="N2006" t="s">
        <v>101</v>
      </c>
      <c r="O2006" t="s">
        <v>417</v>
      </c>
      <c r="P2006" t="s">
        <v>42</v>
      </c>
      <c r="Q2006" t="s">
        <v>71</v>
      </c>
      <c r="R2006" t="s">
        <v>418</v>
      </c>
      <c r="S2006">
        <v>11.364000000000001</v>
      </c>
      <c r="T2006" s="3"/>
    </row>
    <row r="2007" spans="1:20" x14ac:dyDescent="0.3">
      <c r="A2007">
        <v>2006</v>
      </c>
      <c r="B2007" t="s">
        <v>4886</v>
      </c>
      <c r="C2007">
        <f t="shared" si="31"/>
        <v>53</v>
      </c>
      <c r="D2007" s="1">
        <v>42369</v>
      </c>
      <c r="E2007" s="1">
        <v>42373</v>
      </c>
      <c r="F2007" t="s">
        <v>46</v>
      </c>
      <c r="G2007" t="s">
        <v>2809</v>
      </c>
      <c r="H2007" t="s">
        <v>2810</v>
      </c>
      <c r="I2007" t="s">
        <v>37</v>
      </c>
      <c r="J2007" t="s">
        <v>23</v>
      </c>
      <c r="K2007" t="s">
        <v>378</v>
      </c>
      <c r="L2007" t="s">
        <v>593</v>
      </c>
      <c r="M2007">
        <v>65203</v>
      </c>
      <c r="N2007" t="s">
        <v>101</v>
      </c>
      <c r="O2007" t="s">
        <v>2952</v>
      </c>
      <c r="P2007" t="s">
        <v>42</v>
      </c>
      <c r="Q2007" t="s">
        <v>64</v>
      </c>
      <c r="R2007" t="s">
        <v>2953</v>
      </c>
      <c r="S2007">
        <v>29.68</v>
      </c>
      <c r="T2007" s="3"/>
    </row>
    <row r="2008" spans="1:20" x14ac:dyDescent="0.3">
      <c r="A2008">
        <v>2007</v>
      </c>
      <c r="B2008" t="s">
        <v>4886</v>
      </c>
      <c r="C2008">
        <f t="shared" si="31"/>
        <v>53</v>
      </c>
      <c r="D2008" s="1">
        <v>42369</v>
      </c>
      <c r="E2008" s="1">
        <v>42373</v>
      </c>
      <c r="F2008" t="s">
        <v>46</v>
      </c>
      <c r="G2008" t="s">
        <v>2809</v>
      </c>
      <c r="H2008" t="s">
        <v>2810</v>
      </c>
      <c r="I2008" t="s">
        <v>37</v>
      </c>
      <c r="J2008" t="s">
        <v>23</v>
      </c>
      <c r="K2008" t="s">
        <v>378</v>
      </c>
      <c r="L2008" t="s">
        <v>593</v>
      </c>
      <c r="M2008">
        <v>65203</v>
      </c>
      <c r="N2008" t="s">
        <v>101</v>
      </c>
      <c r="O2008" t="s">
        <v>966</v>
      </c>
      <c r="P2008" t="s">
        <v>67</v>
      </c>
      <c r="Q2008" t="s">
        <v>157</v>
      </c>
      <c r="R2008" t="s">
        <v>967</v>
      </c>
      <c r="S2008">
        <v>47.53</v>
      </c>
      <c r="T2008" s="3"/>
    </row>
    <row r="2009" spans="1:20" x14ac:dyDescent="0.3">
      <c r="A2009">
        <v>2008</v>
      </c>
      <c r="B2009" t="s">
        <v>4887</v>
      </c>
      <c r="C2009">
        <f t="shared" si="31"/>
        <v>31</v>
      </c>
      <c r="D2009" s="1">
        <v>43315</v>
      </c>
      <c r="E2009" s="1">
        <v>43316</v>
      </c>
      <c r="F2009" t="s">
        <v>184</v>
      </c>
      <c r="G2009" t="s">
        <v>4151</v>
      </c>
      <c r="H2009" t="s">
        <v>4152</v>
      </c>
      <c r="I2009" t="s">
        <v>22</v>
      </c>
      <c r="J2009" t="s">
        <v>23</v>
      </c>
      <c r="K2009" t="s">
        <v>299</v>
      </c>
      <c r="L2009" t="s">
        <v>207</v>
      </c>
      <c r="M2009">
        <v>60623</v>
      </c>
      <c r="N2009" t="s">
        <v>101</v>
      </c>
      <c r="O2009" t="s">
        <v>4888</v>
      </c>
      <c r="P2009" t="s">
        <v>28</v>
      </c>
      <c r="Q2009" t="s">
        <v>29</v>
      </c>
      <c r="R2009" t="s">
        <v>4889</v>
      </c>
      <c r="S2009">
        <v>183.37200000000001</v>
      </c>
      <c r="T2009" s="3"/>
    </row>
    <row r="2010" spans="1:20" x14ac:dyDescent="0.3">
      <c r="A2010">
        <v>2009</v>
      </c>
      <c r="B2010" t="s">
        <v>4890</v>
      </c>
      <c r="C2010">
        <f t="shared" si="31"/>
        <v>47</v>
      </c>
      <c r="D2010" s="1">
        <v>42323</v>
      </c>
      <c r="E2010" s="1">
        <v>42329</v>
      </c>
      <c r="F2010" t="s">
        <v>46</v>
      </c>
      <c r="G2010" t="s">
        <v>3696</v>
      </c>
      <c r="H2010" t="s">
        <v>3697</v>
      </c>
      <c r="I2010" t="s">
        <v>22</v>
      </c>
      <c r="J2010" t="s">
        <v>23</v>
      </c>
      <c r="K2010" t="s">
        <v>4891</v>
      </c>
      <c r="L2010" t="s">
        <v>331</v>
      </c>
      <c r="M2010">
        <v>37604</v>
      </c>
      <c r="N2010" t="s">
        <v>26</v>
      </c>
      <c r="O2010" t="s">
        <v>4128</v>
      </c>
      <c r="P2010" t="s">
        <v>42</v>
      </c>
      <c r="Q2010" t="s">
        <v>64</v>
      </c>
      <c r="R2010" t="s">
        <v>4129</v>
      </c>
      <c r="S2010">
        <v>4.2240000000000002</v>
      </c>
      <c r="T2010" s="3"/>
    </row>
    <row r="2011" spans="1:20" x14ac:dyDescent="0.3">
      <c r="A2011">
        <v>2010</v>
      </c>
      <c r="B2011" t="s">
        <v>4890</v>
      </c>
      <c r="C2011">
        <f t="shared" si="31"/>
        <v>47</v>
      </c>
      <c r="D2011" s="1">
        <v>42323</v>
      </c>
      <c r="E2011" s="1">
        <v>42329</v>
      </c>
      <c r="F2011" t="s">
        <v>46</v>
      </c>
      <c r="G2011" t="s">
        <v>3696</v>
      </c>
      <c r="H2011" t="s">
        <v>3697</v>
      </c>
      <c r="I2011" t="s">
        <v>22</v>
      </c>
      <c r="J2011" t="s">
        <v>23</v>
      </c>
      <c r="K2011" t="s">
        <v>4891</v>
      </c>
      <c r="L2011" t="s">
        <v>331</v>
      </c>
      <c r="M2011">
        <v>37604</v>
      </c>
      <c r="N2011" t="s">
        <v>26</v>
      </c>
      <c r="O2011" t="s">
        <v>355</v>
      </c>
      <c r="P2011" t="s">
        <v>42</v>
      </c>
      <c r="Q2011" t="s">
        <v>74</v>
      </c>
      <c r="R2011" t="s">
        <v>356</v>
      </c>
      <c r="S2011">
        <v>333.05599999999998</v>
      </c>
      <c r="T2011" s="3"/>
    </row>
    <row r="2012" spans="1:20" x14ac:dyDescent="0.3">
      <c r="A2012">
        <v>2011</v>
      </c>
      <c r="B2012" t="s">
        <v>4890</v>
      </c>
      <c r="C2012">
        <f t="shared" si="31"/>
        <v>47</v>
      </c>
      <c r="D2012" s="1">
        <v>42323</v>
      </c>
      <c r="E2012" s="1">
        <v>42329</v>
      </c>
      <c r="F2012" t="s">
        <v>46</v>
      </c>
      <c r="G2012" t="s">
        <v>3696</v>
      </c>
      <c r="H2012" t="s">
        <v>3697</v>
      </c>
      <c r="I2012" t="s">
        <v>22</v>
      </c>
      <c r="J2012" t="s">
        <v>23</v>
      </c>
      <c r="K2012" t="s">
        <v>4891</v>
      </c>
      <c r="L2012" t="s">
        <v>331</v>
      </c>
      <c r="M2012">
        <v>37604</v>
      </c>
      <c r="N2012" t="s">
        <v>26</v>
      </c>
      <c r="O2012" t="s">
        <v>2198</v>
      </c>
      <c r="P2012" t="s">
        <v>42</v>
      </c>
      <c r="Q2012" t="s">
        <v>86</v>
      </c>
      <c r="R2012" t="s">
        <v>2199</v>
      </c>
      <c r="S2012">
        <v>24.896000000000001</v>
      </c>
      <c r="T2012" s="3"/>
    </row>
    <row r="2013" spans="1:20" x14ac:dyDescent="0.3">
      <c r="A2013">
        <v>2012</v>
      </c>
      <c r="B2013" t="s">
        <v>4892</v>
      </c>
      <c r="C2013">
        <f t="shared" si="31"/>
        <v>51</v>
      </c>
      <c r="D2013" s="1">
        <v>42715</v>
      </c>
      <c r="E2013" s="1">
        <v>42715</v>
      </c>
      <c r="F2013" t="s">
        <v>1289</v>
      </c>
      <c r="G2013" t="s">
        <v>4893</v>
      </c>
      <c r="H2013" t="s">
        <v>4894</v>
      </c>
      <c r="I2013" t="s">
        <v>22</v>
      </c>
      <c r="J2013" t="s">
        <v>23</v>
      </c>
      <c r="K2013" t="s">
        <v>180</v>
      </c>
      <c r="L2013" t="s">
        <v>100</v>
      </c>
      <c r="M2013">
        <v>77041</v>
      </c>
      <c r="N2013" t="s">
        <v>101</v>
      </c>
      <c r="O2013" t="s">
        <v>2299</v>
      </c>
      <c r="P2013" t="s">
        <v>67</v>
      </c>
      <c r="Q2013" t="s">
        <v>157</v>
      </c>
      <c r="R2013" t="s">
        <v>2300</v>
      </c>
      <c r="S2013">
        <v>159.98400000000001</v>
      </c>
      <c r="T2013" s="3"/>
    </row>
    <row r="2014" spans="1:20" x14ac:dyDescent="0.3">
      <c r="A2014">
        <v>2013</v>
      </c>
      <c r="B2014" t="s">
        <v>4892</v>
      </c>
      <c r="C2014">
        <f t="shared" si="31"/>
        <v>51</v>
      </c>
      <c r="D2014" s="1">
        <v>42715</v>
      </c>
      <c r="E2014" s="1">
        <v>42715</v>
      </c>
      <c r="F2014" t="s">
        <v>1289</v>
      </c>
      <c r="G2014" t="s">
        <v>4893</v>
      </c>
      <c r="H2014" t="s">
        <v>4894</v>
      </c>
      <c r="I2014" t="s">
        <v>22</v>
      </c>
      <c r="J2014" t="s">
        <v>23</v>
      </c>
      <c r="K2014" t="s">
        <v>180</v>
      </c>
      <c r="L2014" t="s">
        <v>100</v>
      </c>
      <c r="M2014">
        <v>77041</v>
      </c>
      <c r="N2014" t="s">
        <v>101</v>
      </c>
      <c r="O2014" t="s">
        <v>4895</v>
      </c>
      <c r="P2014" t="s">
        <v>42</v>
      </c>
      <c r="Q2014" t="s">
        <v>55</v>
      </c>
      <c r="R2014" t="s">
        <v>4896</v>
      </c>
      <c r="S2014">
        <v>46.344000000000001</v>
      </c>
      <c r="T2014" s="3"/>
    </row>
    <row r="2015" spans="1:20" x14ac:dyDescent="0.3">
      <c r="A2015">
        <v>2014</v>
      </c>
      <c r="B2015" t="s">
        <v>4897</v>
      </c>
      <c r="C2015">
        <f t="shared" si="31"/>
        <v>38</v>
      </c>
      <c r="D2015" s="1">
        <v>42996</v>
      </c>
      <c r="E2015" s="1">
        <v>43001</v>
      </c>
      <c r="F2015" t="s">
        <v>46</v>
      </c>
      <c r="G2015" t="s">
        <v>4898</v>
      </c>
      <c r="H2015" t="s">
        <v>4899</v>
      </c>
      <c r="I2015" t="s">
        <v>22</v>
      </c>
      <c r="J2015" t="s">
        <v>23</v>
      </c>
      <c r="K2015" t="s">
        <v>1561</v>
      </c>
      <c r="L2015" t="s">
        <v>354</v>
      </c>
      <c r="M2015">
        <v>36830</v>
      </c>
      <c r="N2015" t="s">
        <v>26</v>
      </c>
      <c r="O2015" t="s">
        <v>4524</v>
      </c>
      <c r="P2015" t="s">
        <v>28</v>
      </c>
      <c r="Q2015" t="s">
        <v>32</v>
      </c>
      <c r="R2015" t="s">
        <v>4525</v>
      </c>
      <c r="S2015">
        <v>350.98</v>
      </c>
      <c r="T2015" s="3"/>
    </row>
    <row r="2016" spans="1:20" x14ac:dyDescent="0.3">
      <c r="A2016">
        <v>2015</v>
      </c>
      <c r="B2016" t="s">
        <v>4897</v>
      </c>
      <c r="C2016">
        <f t="shared" si="31"/>
        <v>38</v>
      </c>
      <c r="D2016" s="1">
        <v>42996</v>
      </c>
      <c r="E2016" s="1">
        <v>43001</v>
      </c>
      <c r="F2016" t="s">
        <v>46</v>
      </c>
      <c r="G2016" t="s">
        <v>4898</v>
      </c>
      <c r="H2016" t="s">
        <v>4899</v>
      </c>
      <c r="I2016" t="s">
        <v>22</v>
      </c>
      <c r="J2016" t="s">
        <v>23</v>
      </c>
      <c r="K2016" t="s">
        <v>1561</v>
      </c>
      <c r="L2016" t="s">
        <v>354</v>
      </c>
      <c r="M2016">
        <v>36830</v>
      </c>
      <c r="N2016" t="s">
        <v>26</v>
      </c>
      <c r="O2016" t="s">
        <v>4900</v>
      </c>
      <c r="P2016" t="s">
        <v>42</v>
      </c>
      <c r="Q2016" t="s">
        <v>86</v>
      </c>
      <c r="R2016" t="s">
        <v>4901</v>
      </c>
      <c r="S2016">
        <v>13.08</v>
      </c>
      <c r="T2016" s="3"/>
    </row>
    <row r="2017" spans="1:20" x14ac:dyDescent="0.3">
      <c r="A2017">
        <v>2016</v>
      </c>
      <c r="B2017" t="s">
        <v>4897</v>
      </c>
      <c r="C2017">
        <f t="shared" si="31"/>
        <v>38</v>
      </c>
      <c r="D2017" s="1">
        <v>42996</v>
      </c>
      <c r="E2017" s="1">
        <v>43001</v>
      </c>
      <c r="F2017" t="s">
        <v>46</v>
      </c>
      <c r="G2017" t="s">
        <v>4898</v>
      </c>
      <c r="H2017" t="s">
        <v>4899</v>
      </c>
      <c r="I2017" t="s">
        <v>22</v>
      </c>
      <c r="J2017" t="s">
        <v>23</v>
      </c>
      <c r="K2017" t="s">
        <v>1561</v>
      </c>
      <c r="L2017" t="s">
        <v>354</v>
      </c>
      <c r="M2017">
        <v>36830</v>
      </c>
      <c r="N2017" t="s">
        <v>26</v>
      </c>
      <c r="O2017" t="s">
        <v>3515</v>
      </c>
      <c r="P2017" t="s">
        <v>42</v>
      </c>
      <c r="Q2017" t="s">
        <v>55</v>
      </c>
      <c r="R2017" t="s">
        <v>3516</v>
      </c>
      <c r="S2017">
        <v>900.08</v>
      </c>
      <c r="T2017" s="3"/>
    </row>
    <row r="2018" spans="1:20" x14ac:dyDescent="0.3">
      <c r="A2018">
        <v>2017</v>
      </c>
      <c r="B2018" t="s">
        <v>4902</v>
      </c>
      <c r="C2018">
        <f t="shared" si="31"/>
        <v>12</v>
      </c>
      <c r="D2018" s="1">
        <v>42448</v>
      </c>
      <c r="E2018" s="1">
        <v>42452</v>
      </c>
      <c r="F2018" t="s">
        <v>46</v>
      </c>
      <c r="G2018" t="s">
        <v>2650</v>
      </c>
      <c r="H2018" t="s">
        <v>2651</v>
      </c>
      <c r="I2018" t="s">
        <v>22</v>
      </c>
      <c r="J2018" t="s">
        <v>23</v>
      </c>
      <c r="K2018" t="s">
        <v>4903</v>
      </c>
      <c r="L2018" t="s">
        <v>39</v>
      </c>
      <c r="M2018">
        <v>92404</v>
      </c>
      <c r="N2018" t="s">
        <v>40</v>
      </c>
      <c r="O2018" t="s">
        <v>4163</v>
      </c>
      <c r="P2018" t="s">
        <v>42</v>
      </c>
      <c r="Q2018" t="s">
        <v>71</v>
      </c>
      <c r="R2018" t="s">
        <v>4164</v>
      </c>
      <c r="S2018">
        <v>17.568000000000001</v>
      </c>
      <c r="T2018" s="3"/>
    </row>
    <row r="2019" spans="1:20" x14ac:dyDescent="0.3">
      <c r="A2019">
        <v>2018</v>
      </c>
      <c r="B2019" t="s">
        <v>4902</v>
      </c>
      <c r="C2019">
        <f t="shared" si="31"/>
        <v>12</v>
      </c>
      <c r="D2019" s="1">
        <v>42448</v>
      </c>
      <c r="E2019" s="1">
        <v>42452</v>
      </c>
      <c r="F2019" t="s">
        <v>46</v>
      </c>
      <c r="G2019" t="s">
        <v>2650</v>
      </c>
      <c r="H2019" t="s">
        <v>2651</v>
      </c>
      <c r="I2019" t="s">
        <v>22</v>
      </c>
      <c r="J2019" t="s">
        <v>23</v>
      </c>
      <c r="K2019" t="s">
        <v>4903</v>
      </c>
      <c r="L2019" t="s">
        <v>39</v>
      </c>
      <c r="M2019">
        <v>92404</v>
      </c>
      <c r="N2019" t="s">
        <v>40</v>
      </c>
      <c r="O2019" t="s">
        <v>41</v>
      </c>
      <c r="P2019" t="s">
        <v>42</v>
      </c>
      <c r="Q2019" t="s">
        <v>43</v>
      </c>
      <c r="R2019" t="s">
        <v>44</v>
      </c>
      <c r="S2019">
        <v>14.62</v>
      </c>
      <c r="T2019" s="3"/>
    </row>
    <row r="2020" spans="1:20" x14ac:dyDescent="0.3">
      <c r="A2020">
        <v>2019</v>
      </c>
      <c r="B2020" t="s">
        <v>4902</v>
      </c>
      <c r="C2020">
        <f t="shared" si="31"/>
        <v>12</v>
      </c>
      <c r="D2020" s="1">
        <v>42448</v>
      </c>
      <c r="E2020" s="1">
        <v>42452</v>
      </c>
      <c r="F2020" t="s">
        <v>46</v>
      </c>
      <c r="G2020" t="s">
        <v>2650</v>
      </c>
      <c r="H2020" t="s">
        <v>2651</v>
      </c>
      <c r="I2020" t="s">
        <v>22</v>
      </c>
      <c r="J2020" t="s">
        <v>23</v>
      </c>
      <c r="K2020" t="s">
        <v>4903</v>
      </c>
      <c r="L2020" t="s">
        <v>39</v>
      </c>
      <c r="M2020">
        <v>92404</v>
      </c>
      <c r="N2020" t="s">
        <v>40</v>
      </c>
      <c r="O2020" t="s">
        <v>4222</v>
      </c>
      <c r="P2020" t="s">
        <v>42</v>
      </c>
      <c r="Q2020" t="s">
        <v>575</v>
      </c>
      <c r="R2020" t="s">
        <v>4223</v>
      </c>
      <c r="S2020">
        <v>33.36</v>
      </c>
      <c r="T2020" s="3"/>
    </row>
    <row r="2021" spans="1:20" x14ac:dyDescent="0.3">
      <c r="A2021">
        <v>2020</v>
      </c>
      <c r="B2021" t="s">
        <v>4902</v>
      </c>
      <c r="C2021">
        <f t="shared" si="31"/>
        <v>12</v>
      </c>
      <c r="D2021" s="1">
        <v>42448</v>
      </c>
      <c r="E2021" s="1">
        <v>42452</v>
      </c>
      <c r="F2021" t="s">
        <v>46</v>
      </c>
      <c r="G2021" t="s">
        <v>2650</v>
      </c>
      <c r="H2021" t="s">
        <v>2651</v>
      </c>
      <c r="I2021" t="s">
        <v>22</v>
      </c>
      <c r="J2021" t="s">
        <v>23</v>
      </c>
      <c r="K2021" t="s">
        <v>4903</v>
      </c>
      <c r="L2021" t="s">
        <v>39</v>
      </c>
      <c r="M2021">
        <v>92404</v>
      </c>
      <c r="N2021" t="s">
        <v>40</v>
      </c>
      <c r="O2021" t="s">
        <v>794</v>
      </c>
      <c r="P2021" t="s">
        <v>42</v>
      </c>
      <c r="Q2021" t="s">
        <v>86</v>
      </c>
      <c r="R2021" t="s">
        <v>795</v>
      </c>
      <c r="S2021">
        <v>40.14</v>
      </c>
      <c r="T2021" s="3"/>
    </row>
    <row r="2022" spans="1:20" x14ac:dyDescent="0.3">
      <c r="A2022">
        <v>2021</v>
      </c>
      <c r="B2022" t="s">
        <v>4904</v>
      </c>
      <c r="C2022">
        <f t="shared" si="31"/>
        <v>38</v>
      </c>
      <c r="D2022" s="1">
        <v>42997</v>
      </c>
      <c r="E2022" s="1">
        <v>42999</v>
      </c>
      <c r="F2022" t="s">
        <v>184</v>
      </c>
      <c r="G2022" t="s">
        <v>4905</v>
      </c>
      <c r="H2022" t="s">
        <v>4906</v>
      </c>
      <c r="I2022" t="s">
        <v>98</v>
      </c>
      <c r="J2022" t="s">
        <v>23</v>
      </c>
      <c r="K2022" t="s">
        <v>3582</v>
      </c>
      <c r="L2022" t="s">
        <v>1399</v>
      </c>
      <c r="M2022">
        <v>2908</v>
      </c>
      <c r="N2022" t="s">
        <v>144</v>
      </c>
      <c r="O2022" t="s">
        <v>2012</v>
      </c>
      <c r="P2022" t="s">
        <v>42</v>
      </c>
      <c r="Q2022" t="s">
        <v>55</v>
      </c>
      <c r="R2022" t="s">
        <v>2013</v>
      </c>
      <c r="S2022">
        <v>1606.23</v>
      </c>
      <c r="T2022" s="3"/>
    </row>
    <row r="2023" spans="1:20" x14ac:dyDescent="0.3">
      <c r="A2023">
        <v>2022</v>
      </c>
      <c r="B2023" t="s">
        <v>4904</v>
      </c>
      <c r="C2023">
        <f t="shared" si="31"/>
        <v>38</v>
      </c>
      <c r="D2023" s="1">
        <v>42997</v>
      </c>
      <c r="E2023" s="1">
        <v>42999</v>
      </c>
      <c r="F2023" t="s">
        <v>184</v>
      </c>
      <c r="G2023" t="s">
        <v>4905</v>
      </c>
      <c r="H2023" t="s">
        <v>4906</v>
      </c>
      <c r="I2023" t="s">
        <v>98</v>
      </c>
      <c r="J2023" t="s">
        <v>23</v>
      </c>
      <c r="K2023" t="s">
        <v>3582</v>
      </c>
      <c r="L2023" t="s">
        <v>1399</v>
      </c>
      <c r="M2023">
        <v>2908</v>
      </c>
      <c r="N2023" t="s">
        <v>144</v>
      </c>
      <c r="O2023" t="s">
        <v>556</v>
      </c>
      <c r="P2023" t="s">
        <v>42</v>
      </c>
      <c r="Q2023" t="s">
        <v>86</v>
      </c>
      <c r="R2023" t="s">
        <v>2189</v>
      </c>
      <c r="S2023">
        <v>17.04</v>
      </c>
      <c r="T2023" s="3"/>
    </row>
    <row r="2024" spans="1:20" x14ac:dyDescent="0.3">
      <c r="A2024">
        <v>2023</v>
      </c>
      <c r="B2024" t="s">
        <v>4904</v>
      </c>
      <c r="C2024">
        <f t="shared" si="31"/>
        <v>38</v>
      </c>
      <c r="D2024" s="1">
        <v>42997</v>
      </c>
      <c r="E2024" s="1">
        <v>42999</v>
      </c>
      <c r="F2024" t="s">
        <v>184</v>
      </c>
      <c r="G2024" t="s">
        <v>4905</v>
      </c>
      <c r="H2024" t="s">
        <v>4906</v>
      </c>
      <c r="I2024" t="s">
        <v>98</v>
      </c>
      <c r="J2024" t="s">
        <v>23</v>
      </c>
      <c r="K2024" t="s">
        <v>3582</v>
      </c>
      <c r="L2024" t="s">
        <v>1399</v>
      </c>
      <c r="M2024">
        <v>2908</v>
      </c>
      <c r="N2024" t="s">
        <v>144</v>
      </c>
      <c r="O2024" t="s">
        <v>2851</v>
      </c>
      <c r="P2024" t="s">
        <v>42</v>
      </c>
      <c r="Q2024" t="s">
        <v>71</v>
      </c>
      <c r="R2024" t="s">
        <v>2852</v>
      </c>
      <c r="S2024">
        <v>49.53</v>
      </c>
      <c r="T2024" s="3"/>
    </row>
    <row r="2025" spans="1:20" x14ac:dyDescent="0.3">
      <c r="A2025">
        <v>2024</v>
      </c>
      <c r="B2025" t="s">
        <v>4904</v>
      </c>
      <c r="C2025">
        <f t="shared" si="31"/>
        <v>38</v>
      </c>
      <c r="D2025" s="1">
        <v>42997</v>
      </c>
      <c r="E2025" s="1">
        <v>42999</v>
      </c>
      <c r="F2025" t="s">
        <v>184</v>
      </c>
      <c r="G2025" t="s">
        <v>4905</v>
      </c>
      <c r="H2025" t="s">
        <v>4906</v>
      </c>
      <c r="I2025" t="s">
        <v>98</v>
      </c>
      <c r="J2025" t="s">
        <v>23</v>
      </c>
      <c r="K2025" t="s">
        <v>3582</v>
      </c>
      <c r="L2025" t="s">
        <v>1399</v>
      </c>
      <c r="M2025">
        <v>2908</v>
      </c>
      <c r="N2025" t="s">
        <v>144</v>
      </c>
      <c r="O2025" t="s">
        <v>2478</v>
      </c>
      <c r="P2025" t="s">
        <v>28</v>
      </c>
      <c r="Q2025" t="s">
        <v>32</v>
      </c>
      <c r="R2025" t="s">
        <v>2479</v>
      </c>
      <c r="S2025">
        <v>872.32</v>
      </c>
      <c r="T2025" s="3"/>
    </row>
    <row r="2026" spans="1:20" x14ac:dyDescent="0.3">
      <c r="A2026">
        <v>2025</v>
      </c>
      <c r="B2026" t="s">
        <v>4907</v>
      </c>
      <c r="C2026">
        <f t="shared" si="31"/>
        <v>34</v>
      </c>
      <c r="D2026" s="1">
        <v>43332</v>
      </c>
      <c r="E2026" s="1">
        <v>43334</v>
      </c>
      <c r="F2026" t="s">
        <v>19</v>
      </c>
      <c r="G2026" t="s">
        <v>3580</v>
      </c>
      <c r="H2026" t="s">
        <v>3581</v>
      </c>
      <c r="I2026" t="s">
        <v>22</v>
      </c>
      <c r="J2026" t="s">
        <v>23</v>
      </c>
      <c r="K2026" t="s">
        <v>3493</v>
      </c>
      <c r="L2026" t="s">
        <v>39</v>
      </c>
      <c r="M2026">
        <v>93727</v>
      </c>
      <c r="N2026" t="s">
        <v>40</v>
      </c>
      <c r="O2026" t="s">
        <v>3839</v>
      </c>
      <c r="P2026" t="s">
        <v>42</v>
      </c>
      <c r="Q2026" t="s">
        <v>71</v>
      </c>
      <c r="R2026" t="s">
        <v>3840</v>
      </c>
      <c r="S2026">
        <v>239.12</v>
      </c>
      <c r="T2026" s="3"/>
    </row>
    <row r="2027" spans="1:20" x14ac:dyDescent="0.3">
      <c r="A2027">
        <v>2026</v>
      </c>
      <c r="B2027" t="s">
        <v>4908</v>
      </c>
      <c r="C2027">
        <f t="shared" si="31"/>
        <v>12</v>
      </c>
      <c r="D2027" s="1">
        <v>42442</v>
      </c>
      <c r="E2027" s="1">
        <v>42444</v>
      </c>
      <c r="F2027" t="s">
        <v>184</v>
      </c>
      <c r="G2027" t="s">
        <v>4271</v>
      </c>
      <c r="H2027" t="s">
        <v>4272</v>
      </c>
      <c r="I2027" t="s">
        <v>22</v>
      </c>
      <c r="J2027" t="s">
        <v>23</v>
      </c>
      <c r="K2027" t="s">
        <v>91</v>
      </c>
      <c r="L2027" t="s">
        <v>92</v>
      </c>
      <c r="M2027">
        <v>98103</v>
      </c>
      <c r="N2027" t="s">
        <v>40</v>
      </c>
      <c r="O2027" t="s">
        <v>2464</v>
      </c>
      <c r="P2027" t="s">
        <v>28</v>
      </c>
      <c r="Q2027" t="s">
        <v>29</v>
      </c>
      <c r="R2027" t="s">
        <v>2465</v>
      </c>
      <c r="S2027">
        <v>141.96</v>
      </c>
      <c r="T2027" s="3"/>
    </row>
    <row r="2028" spans="1:20" x14ac:dyDescent="0.3">
      <c r="A2028">
        <v>2027</v>
      </c>
      <c r="B2028" t="s">
        <v>4909</v>
      </c>
      <c r="C2028">
        <f t="shared" si="31"/>
        <v>36</v>
      </c>
      <c r="D2028" s="1">
        <v>42986</v>
      </c>
      <c r="E2028" s="1">
        <v>42988</v>
      </c>
      <c r="F2028" t="s">
        <v>19</v>
      </c>
      <c r="G2028" t="s">
        <v>783</v>
      </c>
      <c r="H2028" t="s">
        <v>784</v>
      </c>
      <c r="I2028" t="s">
        <v>98</v>
      </c>
      <c r="J2028" t="s">
        <v>23</v>
      </c>
      <c r="K2028" t="s">
        <v>2472</v>
      </c>
      <c r="L2028" t="s">
        <v>39</v>
      </c>
      <c r="M2028">
        <v>93534</v>
      </c>
      <c r="N2028" t="s">
        <v>40</v>
      </c>
      <c r="O2028" t="s">
        <v>1342</v>
      </c>
      <c r="P2028" t="s">
        <v>42</v>
      </c>
      <c r="Q2028" t="s">
        <v>71</v>
      </c>
      <c r="R2028" t="s">
        <v>1343</v>
      </c>
      <c r="S2028">
        <v>33.024000000000001</v>
      </c>
      <c r="T2028" s="3"/>
    </row>
    <row r="2029" spans="1:20" x14ac:dyDescent="0.3">
      <c r="A2029">
        <v>2028</v>
      </c>
      <c r="B2029" t="s">
        <v>4909</v>
      </c>
      <c r="C2029">
        <f t="shared" si="31"/>
        <v>36</v>
      </c>
      <c r="D2029" s="1">
        <v>42986</v>
      </c>
      <c r="E2029" s="1">
        <v>42988</v>
      </c>
      <c r="F2029" t="s">
        <v>19</v>
      </c>
      <c r="G2029" t="s">
        <v>783</v>
      </c>
      <c r="H2029" t="s">
        <v>784</v>
      </c>
      <c r="I2029" t="s">
        <v>98</v>
      </c>
      <c r="J2029" t="s">
        <v>23</v>
      </c>
      <c r="K2029" t="s">
        <v>2472</v>
      </c>
      <c r="L2029" t="s">
        <v>39</v>
      </c>
      <c r="M2029">
        <v>93534</v>
      </c>
      <c r="N2029" t="s">
        <v>40</v>
      </c>
      <c r="O2029" t="s">
        <v>2101</v>
      </c>
      <c r="P2029" t="s">
        <v>42</v>
      </c>
      <c r="Q2029" t="s">
        <v>71</v>
      </c>
      <c r="R2029" t="s">
        <v>2102</v>
      </c>
      <c r="S2029">
        <v>67.135999999999996</v>
      </c>
      <c r="T2029" s="3"/>
    </row>
    <row r="2030" spans="1:20" x14ac:dyDescent="0.3">
      <c r="A2030">
        <v>2029</v>
      </c>
      <c r="B2030" t="s">
        <v>4910</v>
      </c>
      <c r="C2030">
        <f t="shared" si="31"/>
        <v>48</v>
      </c>
      <c r="D2030" s="1">
        <v>42700</v>
      </c>
      <c r="E2030" s="1">
        <v>42704</v>
      </c>
      <c r="F2030" t="s">
        <v>46</v>
      </c>
      <c r="G2030" t="s">
        <v>2687</v>
      </c>
      <c r="H2030" t="s">
        <v>2688</v>
      </c>
      <c r="I2030" t="s">
        <v>37</v>
      </c>
      <c r="J2030" t="s">
        <v>23</v>
      </c>
      <c r="K2030" t="s">
        <v>4911</v>
      </c>
      <c r="L2030" t="s">
        <v>1244</v>
      </c>
      <c r="M2030">
        <v>1453</v>
      </c>
      <c r="N2030" t="s">
        <v>144</v>
      </c>
      <c r="O2030" t="s">
        <v>792</v>
      </c>
      <c r="P2030" t="s">
        <v>42</v>
      </c>
      <c r="Q2030" t="s">
        <v>71</v>
      </c>
      <c r="R2030" t="s">
        <v>793</v>
      </c>
      <c r="S2030">
        <v>14.73</v>
      </c>
      <c r="T2030" s="3"/>
    </row>
    <row r="2031" spans="1:20" x14ac:dyDescent="0.3">
      <c r="A2031">
        <v>2030</v>
      </c>
      <c r="B2031" t="s">
        <v>4910</v>
      </c>
      <c r="C2031">
        <f t="shared" si="31"/>
        <v>48</v>
      </c>
      <c r="D2031" s="1">
        <v>42700</v>
      </c>
      <c r="E2031" s="1">
        <v>42704</v>
      </c>
      <c r="F2031" t="s">
        <v>46</v>
      </c>
      <c r="G2031" t="s">
        <v>2687</v>
      </c>
      <c r="H2031" t="s">
        <v>2688</v>
      </c>
      <c r="I2031" t="s">
        <v>37</v>
      </c>
      <c r="J2031" t="s">
        <v>23</v>
      </c>
      <c r="K2031" t="s">
        <v>4911</v>
      </c>
      <c r="L2031" t="s">
        <v>1244</v>
      </c>
      <c r="M2031">
        <v>1453</v>
      </c>
      <c r="N2031" t="s">
        <v>144</v>
      </c>
      <c r="O2031" t="s">
        <v>4912</v>
      </c>
      <c r="P2031" t="s">
        <v>42</v>
      </c>
      <c r="Q2031" t="s">
        <v>55</v>
      </c>
      <c r="R2031" t="s">
        <v>4913</v>
      </c>
      <c r="S2031">
        <v>104.9</v>
      </c>
      <c r="T2031" s="3"/>
    </row>
    <row r="2032" spans="1:20" x14ac:dyDescent="0.3">
      <c r="A2032">
        <v>2031</v>
      </c>
      <c r="B2032" t="s">
        <v>4910</v>
      </c>
      <c r="C2032">
        <f t="shared" si="31"/>
        <v>48</v>
      </c>
      <c r="D2032" s="1">
        <v>42700</v>
      </c>
      <c r="E2032" s="1">
        <v>42704</v>
      </c>
      <c r="F2032" t="s">
        <v>46</v>
      </c>
      <c r="G2032" t="s">
        <v>2687</v>
      </c>
      <c r="H2032" t="s">
        <v>2688</v>
      </c>
      <c r="I2032" t="s">
        <v>37</v>
      </c>
      <c r="J2032" t="s">
        <v>23</v>
      </c>
      <c r="K2032" t="s">
        <v>4911</v>
      </c>
      <c r="L2032" t="s">
        <v>1244</v>
      </c>
      <c r="M2032">
        <v>1453</v>
      </c>
      <c r="N2032" t="s">
        <v>144</v>
      </c>
      <c r="O2032" t="s">
        <v>3078</v>
      </c>
      <c r="P2032" t="s">
        <v>42</v>
      </c>
      <c r="Q2032" t="s">
        <v>71</v>
      </c>
      <c r="R2032" t="s">
        <v>3079</v>
      </c>
      <c r="S2032">
        <v>61.04</v>
      </c>
      <c r="T2032" s="3"/>
    </row>
    <row r="2033" spans="1:20" x14ac:dyDescent="0.3">
      <c r="A2033">
        <v>2032</v>
      </c>
      <c r="B2033" t="s">
        <v>4910</v>
      </c>
      <c r="C2033">
        <f t="shared" si="31"/>
        <v>48</v>
      </c>
      <c r="D2033" s="1">
        <v>42700</v>
      </c>
      <c r="E2033" s="1">
        <v>42704</v>
      </c>
      <c r="F2033" t="s">
        <v>46</v>
      </c>
      <c r="G2033" t="s">
        <v>2687</v>
      </c>
      <c r="H2033" t="s">
        <v>2688</v>
      </c>
      <c r="I2033" t="s">
        <v>37</v>
      </c>
      <c r="J2033" t="s">
        <v>23</v>
      </c>
      <c r="K2033" t="s">
        <v>4911</v>
      </c>
      <c r="L2033" t="s">
        <v>1244</v>
      </c>
      <c r="M2033">
        <v>1453</v>
      </c>
      <c r="N2033" t="s">
        <v>144</v>
      </c>
      <c r="O2033" t="s">
        <v>4074</v>
      </c>
      <c r="P2033" t="s">
        <v>42</v>
      </c>
      <c r="Q2033" t="s">
        <v>86</v>
      </c>
      <c r="R2033" t="s">
        <v>4075</v>
      </c>
      <c r="S2033">
        <v>10.95</v>
      </c>
      <c r="T2033" s="3"/>
    </row>
    <row r="2034" spans="1:20" x14ac:dyDescent="0.3">
      <c r="A2034">
        <v>2033</v>
      </c>
      <c r="B2034" t="s">
        <v>4914</v>
      </c>
      <c r="C2034">
        <f t="shared" si="31"/>
        <v>49</v>
      </c>
      <c r="D2034" s="1">
        <v>43078</v>
      </c>
      <c r="E2034" s="1">
        <v>43082</v>
      </c>
      <c r="F2034" t="s">
        <v>46</v>
      </c>
      <c r="G2034" t="s">
        <v>2763</v>
      </c>
      <c r="H2034" t="s">
        <v>2764</v>
      </c>
      <c r="I2034" t="s">
        <v>37</v>
      </c>
      <c r="J2034" t="s">
        <v>23</v>
      </c>
      <c r="K2034" t="s">
        <v>99</v>
      </c>
      <c r="L2034" t="s">
        <v>100</v>
      </c>
      <c r="M2034">
        <v>76106</v>
      </c>
      <c r="N2034" t="s">
        <v>101</v>
      </c>
      <c r="O2034" t="s">
        <v>2765</v>
      </c>
      <c r="P2034" t="s">
        <v>42</v>
      </c>
      <c r="Q2034" t="s">
        <v>86</v>
      </c>
      <c r="R2034" t="s">
        <v>2766</v>
      </c>
      <c r="S2034">
        <v>9.3919999999999995</v>
      </c>
      <c r="T2034" s="3"/>
    </row>
    <row r="2035" spans="1:20" x14ac:dyDescent="0.3">
      <c r="A2035">
        <v>2034</v>
      </c>
      <c r="B2035" t="s">
        <v>4914</v>
      </c>
      <c r="C2035">
        <f t="shared" si="31"/>
        <v>49</v>
      </c>
      <c r="D2035" s="1">
        <v>43078</v>
      </c>
      <c r="E2035" s="1">
        <v>43082</v>
      </c>
      <c r="F2035" t="s">
        <v>46</v>
      </c>
      <c r="G2035" t="s">
        <v>2763</v>
      </c>
      <c r="H2035" t="s">
        <v>2764</v>
      </c>
      <c r="I2035" t="s">
        <v>37</v>
      </c>
      <c r="J2035" t="s">
        <v>23</v>
      </c>
      <c r="K2035" t="s">
        <v>99</v>
      </c>
      <c r="L2035" t="s">
        <v>100</v>
      </c>
      <c r="M2035">
        <v>76106</v>
      </c>
      <c r="N2035" t="s">
        <v>101</v>
      </c>
      <c r="O2035" t="s">
        <v>4526</v>
      </c>
      <c r="P2035" t="s">
        <v>42</v>
      </c>
      <c r="Q2035" t="s">
        <v>64</v>
      </c>
      <c r="R2035" t="s">
        <v>4527</v>
      </c>
      <c r="S2035">
        <v>9.3279999999999994</v>
      </c>
      <c r="T2035" s="3"/>
    </row>
    <row r="2036" spans="1:20" x14ac:dyDescent="0.3">
      <c r="A2036">
        <v>2035</v>
      </c>
      <c r="B2036" t="s">
        <v>4915</v>
      </c>
      <c r="C2036">
        <f t="shared" si="31"/>
        <v>39</v>
      </c>
      <c r="D2036" s="1">
        <v>43368</v>
      </c>
      <c r="E2036" s="1">
        <v>43372</v>
      </c>
      <c r="F2036" t="s">
        <v>46</v>
      </c>
      <c r="G2036" t="s">
        <v>4916</v>
      </c>
      <c r="H2036" t="s">
        <v>4917</v>
      </c>
      <c r="I2036" t="s">
        <v>22</v>
      </c>
      <c r="J2036" t="s">
        <v>23</v>
      </c>
      <c r="K2036" t="s">
        <v>385</v>
      </c>
      <c r="L2036" t="s">
        <v>225</v>
      </c>
      <c r="M2036">
        <v>55901</v>
      </c>
      <c r="N2036" t="s">
        <v>101</v>
      </c>
      <c r="O2036" t="s">
        <v>3366</v>
      </c>
      <c r="P2036" t="s">
        <v>42</v>
      </c>
      <c r="Q2036" t="s">
        <v>71</v>
      </c>
      <c r="R2036" t="s">
        <v>3367</v>
      </c>
      <c r="S2036">
        <v>8.26</v>
      </c>
      <c r="T2036" s="3"/>
    </row>
    <row r="2037" spans="1:20" x14ac:dyDescent="0.3">
      <c r="A2037">
        <v>2036</v>
      </c>
      <c r="B2037" t="s">
        <v>4915</v>
      </c>
      <c r="C2037">
        <f t="shared" si="31"/>
        <v>39</v>
      </c>
      <c r="D2037" s="1">
        <v>43368</v>
      </c>
      <c r="E2037" s="1">
        <v>43372</v>
      </c>
      <c r="F2037" t="s">
        <v>46</v>
      </c>
      <c r="G2037" t="s">
        <v>4916</v>
      </c>
      <c r="H2037" t="s">
        <v>4917</v>
      </c>
      <c r="I2037" t="s">
        <v>22</v>
      </c>
      <c r="J2037" t="s">
        <v>23</v>
      </c>
      <c r="K2037" t="s">
        <v>385</v>
      </c>
      <c r="L2037" t="s">
        <v>225</v>
      </c>
      <c r="M2037">
        <v>55901</v>
      </c>
      <c r="N2037" t="s">
        <v>101</v>
      </c>
      <c r="O2037" t="s">
        <v>257</v>
      </c>
      <c r="P2037" t="s">
        <v>28</v>
      </c>
      <c r="Q2037" t="s">
        <v>32</v>
      </c>
      <c r="R2037" t="s">
        <v>258</v>
      </c>
      <c r="S2037">
        <v>269.97000000000003</v>
      </c>
      <c r="T2037" s="3"/>
    </row>
    <row r="2038" spans="1:20" x14ac:dyDescent="0.3">
      <c r="A2038">
        <v>2037</v>
      </c>
      <c r="B2038" t="s">
        <v>4918</v>
      </c>
      <c r="C2038">
        <f t="shared" si="31"/>
        <v>4</v>
      </c>
      <c r="D2038" s="1">
        <v>42392</v>
      </c>
      <c r="E2038" s="1">
        <v>42396</v>
      </c>
      <c r="F2038" t="s">
        <v>46</v>
      </c>
      <c r="G2038" t="s">
        <v>1680</v>
      </c>
      <c r="H2038" t="s">
        <v>1681</v>
      </c>
      <c r="I2038" t="s">
        <v>98</v>
      </c>
      <c r="J2038" t="s">
        <v>23</v>
      </c>
      <c r="K2038" t="s">
        <v>4919</v>
      </c>
      <c r="L2038" t="s">
        <v>1763</v>
      </c>
      <c r="M2038">
        <v>59715</v>
      </c>
      <c r="N2038" t="s">
        <v>40</v>
      </c>
      <c r="O2038" t="s">
        <v>1439</v>
      </c>
      <c r="P2038" t="s">
        <v>42</v>
      </c>
      <c r="Q2038" t="s">
        <v>86</v>
      </c>
      <c r="R2038" t="s">
        <v>1440</v>
      </c>
      <c r="S2038">
        <v>29.04</v>
      </c>
      <c r="T2038" s="3"/>
    </row>
    <row r="2039" spans="1:20" x14ac:dyDescent="0.3">
      <c r="A2039">
        <v>2038</v>
      </c>
      <c r="B2039" t="s">
        <v>4918</v>
      </c>
      <c r="C2039">
        <f t="shared" si="31"/>
        <v>4</v>
      </c>
      <c r="D2039" s="1">
        <v>42392</v>
      </c>
      <c r="E2039" s="1">
        <v>42396</v>
      </c>
      <c r="F2039" t="s">
        <v>46</v>
      </c>
      <c r="G2039" t="s">
        <v>1680</v>
      </c>
      <c r="H2039" t="s">
        <v>1681</v>
      </c>
      <c r="I2039" t="s">
        <v>98</v>
      </c>
      <c r="J2039" t="s">
        <v>23</v>
      </c>
      <c r="K2039" t="s">
        <v>4919</v>
      </c>
      <c r="L2039" t="s">
        <v>1763</v>
      </c>
      <c r="M2039">
        <v>59715</v>
      </c>
      <c r="N2039" t="s">
        <v>40</v>
      </c>
      <c r="O2039" t="s">
        <v>4404</v>
      </c>
      <c r="P2039" t="s">
        <v>42</v>
      </c>
      <c r="Q2039" t="s">
        <v>43</v>
      </c>
      <c r="R2039" t="s">
        <v>4405</v>
      </c>
      <c r="S2039">
        <v>14.62</v>
      </c>
      <c r="T2039" s="3"/>
    </row>
    <row r="2040" spans="1:20" x14ac:dyDescent="0.3">
      <c r="A2040">
        <v>2039</v>
      </c>
      <c r="B2040" t="s">
        <v>4920</v>
      </c>
      <c r="C2040">
        <f t="shared" si="31"/>
        <v>25</v>
      </c>
      <c r="D2040" s="1">
        <v>42539</v>
      </c>
      <c r="E2040" s="1">
        <v>42544</v>
      </c>
      <c r="F2040" t="s">
        <v>46</v>
      </c>
      <c r="G2040" t="s">
        <v>3159</v>
      </c>
      <c r="H2040" t="s">
        <v>3160</v>
      </c>
      <c r="I2040" t="s">
        <v>98</v>
      </c>
      <c r="J2040" t="s">
        <v>23</v>
      </c>
      <c r="K2040" t="s">
        <v>1385</v>
      </c>
      <c r="L2040" t="s">
        <v>306</v>
      </c>
      <c r="M2040">
        <v>85345</v>
      </c>
      <c r="N2040" t="s">
        <v>40</v>
      </c>
      <c r="O2040" t="s">
        <v>4921</v>
      </c>
      <c r="P2040" t="s">
        <v>42</v>
      </c>
      <c r="Q2040" t="s">
        <v>86</v>
      </c>
      <c r="R2040" t="s">
        <v>4922</v>
      </c>
      <c r="S2040">
        <v>11.952</v>
      </c>
      <c r="T2040" s="3"/>
    </row>
    <row r="2041" spans="1:20" x14ac:dyDescent="0.3">
      <c r="A2041">
        <v>2040</v>
      </c>
      <c r="B2041" t="s">
        <v>4920</v>
      </c>
      <c r="C2041">
        <f t="shared" si="31"/>
        <v>25</v>
      </c>
      <c r="D2041" s="1">
        <v>42539</v>
      </c>
      <c r="E2041" s="1">
        <v>42544</v>
      </c>
      <c r="F2041" t="s">
        <v>46</v>
      </c>
      <c r="G2041" t="s">
        <v>3159</v>
      </c>
      <c r="H2041" t="s">
        <v>3160</v>
      </c>
      <c r="I2041" t="s">
        <v>98</v>
      </c>
      <c r="J2041" t="s">
        <v>23</v>
      </c>
      <c r="K2041" t="s">
        <v>1385</v>
      </c>
      <c r="L2041" t="s">
        <v>306</v>
      </c>
      <c r="M2041">
        <v>85345</v>
      </c>
      <c r="N2041" t="s">
        <v>40</v>
      </c>
      <c r="O2041" t="s">
        <v>3396</v>
      </c>
      <c r="P2041" t="s">
        <v>42</v>
      </c>
      <c r="Q2041" t="s">
        <v>71</v>
      </c>
      <c r="R2041" t="s">
        <v>3397</v>
      </c>
      <c r="S2041">
        <v>4.5359999999999996</v>
      </c>
      <c r="T2041" s="3"/>
    </row>
    <row r="2042" spans="1:20" x14ac:dyDescent="0.3">
      <c r="A2042">
        <v>2041</v>
      </c>
      <c r="B2042" t="s">
        <v>4920</v>
      </c>
      <c r="C2042">
        <f t="shared" si="31"/>
        <v>25</v>
      </c>
      <c r="D2042" s="1">
        <v>42539</v>
      </c>
      <c r="E2042" s="1">
        <v>42544</v>
      </c>
      <c r="F2042" t="s">
        <v>46</v>
      </c>
      <c r="G2042" t="s">
        <v>3159</v>
      </c>
      <c r="H2042" t="s">
        <v>3160</v>
      </c>
      <c r="I2042" t="s">
        <v>98</v>
      </c>
      <c r="J2042" t="s">
        <v>23</v>
      </c>
      <c r="K2042" t="s">
        <v>1385</v>
      </c>
      <c r="L2042" t="s">
        <v>306</v>
      </c>
      <c r="M2042">
        <v>85345</v>
      </c>
      <c r="N2042" t="s">
        <v>40</v>
      </c>
      <c r="O2042" t="s">
        <v>3078</v>
      </c>
      <c r="P2042" t="s">
        <v>42</v>
      </c>
      <c r="Q2042" t="s">
        <v>71</v>
      </c>
      <c r="R2042" t="s">
        <v>3079</v>
      </c>
      <c r="S2042">
        <v>9.1560000000000006</v>
      </c>
      <c r="T2042" s="3"/>
    </row>
    <row r="2043" spans="1:20" x14ac:dyDescent="0.3">
      <c r="A2043">
        <v>2042</v>
      </c>
      <c r="B2043" t="s">
        <v>4920</v>
      </c>
      <c r="C2043">
        <f t="shared" si="31"/>
        <v>25</v>
      </c>
      <c r="D2043" s="1">
        <v>42539</v>
      </c>
      <c r="E2043" s="1">
        <v>42544</v>
      </c>
      <c r="F2043" t="s">
        <v>46</v>
      </c>
      <c r="G2043" t="s">
        <v>3159</v>
      </c>
      <c r="H2043" t="s">
        <v>3160</v>
      </c>
      <c r="I2043" t="s">
        <v>98</v>
      </c>
      <c r="J2043" t="s">
        <v>23</v>
      </c>
      <c r="K2043" t="s">
        <v>1385</v>
      </c>
      <c r="L2043" t="s">
        <v>306</v>
      </c>
      <c r="M2043">
        <v>85345</v>
      </c>
      <c r="N2043" t="s">
        <v>40</v>
      </c>
      <c r="O2043" t="s">
        <v>4633</v>
      </c>
      <c r="P2043" t="s">
        <v>28</v>
      </c>
      <c r="Q2043" t="s">
        <v>61</v>
      </c>
      <c r="R2043" t="s">
        <v>4634</v>
      </c>
      <c r="S2043">
        <v>75.36</v>
      </c>
      <c r="T2043" s="3"/>
    </row>
    <row r="2044" spans="1:20" x14ac:dyDescent="0.3">
      <c r="A2044">
        <v>2043</v>
      </c>
      <c r="B2044" t="s">
        <v>4923</v>
      </c>
      <c r="C2044">
        <f t="shared" si="31"/>
        <v>41</v>
      </c>
      <c r="D2044" s="1">
        <v>42645</v>
      </c>
      <c r="E2044" s="1">
        <v>42651</v>
      </c>
      <c r="F2044" t="s">
        <v>46</v>
      </c>
      <c r="G2044" t="s">
        <v>1575</v>
      </c>
      <c r="H2044" t="s">
        <v>1576</v>
      </c>
      <c r="I2044" t="s">
        <v>37</v>
      </c>
      <c r="J2044" t="s">
        <v>23</v>
      </c>
      <c r="K2044" t="s">
        <v>946</v>
      </c>
      <c r="L2044" t="s">
        <v>39</v>
      </c>
      <c r="M2044">
        <v>92105</v>
      </c>
      <c r="N2044" t="s">
        <v>40</v>
      </c>
      <c r="O2044" t="s">
        <v>4924</v>
      </c>
      <c r="P2044" t="s">
        <v>42</v>
      </c>
      <c r="Q2044" t="s">
        <v>71</v>
      </c>
      <c r="R2044" t="s">
        <v>4925</v>
      </c>
      <c r="S2044">
        <v>57.503999999999998</v>
      </c>
      <c r="T2044" s="3"/>
    </row>
    <row r="2045" spans="1:20" x14ac:dyDescent="0.3">
      <c r="A2045">
        <v>2044</v>
      </c>
      <c r="B2045" t="s">
        <v>4926</v>
      </c>
      <c r="C2045">
        <f t="shared" si="31"/>
        <v>47</v>
      </c>
      <c r="D2045" s="1">
        <v>43422</v>
      </c>
      <c r="E2045" s="1">
        <v>43427</v>
      </c>
      <c r="F2045" t="s">
        <v>46</v>
      </c>
      <c r="G2045" t="s">
        <v>4012</v>
      </c>
      <c r="H2045" t="s">
        <v>4013</v>
      </c>
      <c r="I2045" t="s">
        <v>37</v>
      </c>
      <c r="J2045" t="s">
        <v>23</v>
      </c>
      <c r="K2045" t="s">
        <v>1118</v>
      </c>
      <c r="L2045" t="s">
        <v>494</v>
      </c>
      <c r="M2045">
        <v>44107</v>
      </c>
      <c r="N2045" t="s">
        <v>144</v>
      </c>
      <c r="O2045" t="s">
        <v>3589</v>
      </c>
      <c r="P2045" t="s">
        <v>42</v>
      </c>
      <c r="Q2045" t="s">
        <v>64</v>
      </c>
      <c r="R2045" t="s">
        <v>3590</v>
      </c>
      <c r="S2045">
        <v>38.863999999999997</v>
      </c>
      <c r="T2045" s="3"/>
    </row>
    <row r="2046" spans="1:20" x14ac:dyDescent="0.3">
      <c r="A2046">
        <v>2045</v>
      </c>
      <c r="B2046" t="s">
        <v>4927</v>
      </c>
      <c r="C2046">
        <f t="shared" si="31"/>
        <v>34</v>
      </c>
      <c r="D2046" s="1">
        <v>42233</v>
      </c>
      <c r="E2046" s="1">
        <v>42239</v>
      </c>
      <c r="F2046" t="s">
        <v>46</v>
      </c>
      <c r="G2046" t="s">
        <v>131</v>
      </c>
      <c r="H2046" t="s">
        <v>132</v>
      </c>
      <c r="I2046" t="s">
        <v>37</v>
      </c>
      <c r="J2046" t="s">
        <v>23</v>
      </c>
      <c r="K2046" t="s">
        <v>180</v>
      </c>
      <c r="L2046" t="s">
        <v>100</v>
      </c>
      <c r="M2046">
        <v>77095</v>
      </c>
      <c r="N2046" t="s">
        <v>101</v>
      </c>
      <c r="O2046" t="s">
        <v>3876</v>
      </c>
      <c r="P2046" t="s">
        <v>42</v>
      </c>
      <c r="Q2046" t="s">
        <v>86</v>
      </c>
      <c r="R2046" t="s">
        <v>3877</v>
      </c>
      <c r="S2046">
        <v>15.552</v>
      </c>
      <c r="T2046" s="3"/>
    </row>
    <row r="2047" spans="1:20" x14ac:dyDescent="0.3">
      <c r="A2047">
        <v>2046</v>
      </c>
      <c r="B2047" t="s">
        <v>4928</v>
      </c>
      <c r="C2047">
        <f t="shared" si="31"/>
        <v>29</v>
      </c>
      <c r="D2047" s="1">
        <v>42933</v>
      </c>
      <c r="E2047" s="1">
        <v>42937</v>
      </c>
      <c r="F2047" t="s">
        <v>46</v>
      </c>
      <c r="G2047" t="s">
        <v>4929</v>
      </c>
      <c r="H2047" t="s">
        <v>4930</v>
      </c>
      <c r="I2047" t="s">
        <v>37</v>
      </c>
      <c r="J2047" t="s">
        <v>23</v>
      </c>
      <c r="K2047" t="s">
        <v>4931</v>
      </c>
      <c r="L2047" t="s">
        <v>786</v>
      </c>
      <c r="M2047">
        <v>8861</v>
      </c>
      <c r="N2047" t="s">
        <v>144</v>
      </c>
      <c r="O2047" t="s">
        <v>2822</v>
      </c>
      <c r="P2047" t="s">
        <v>42</v>
      </c>
      <c r="Q2047" t="s">
        <v>74</v>
      </c>
      <c r="R2047" t="s">
        <v>2823</v>
      </c>
      <c r="S2047">
        <v>162.63999999999999</v>
      </c>
      <c r="T2047" s="3"/>
    </row>
    <row r="2048" spans="1:20" x14ac:dyDescent="0.3">
      <c r="A2048">
        <v>2047</v>
      </c>
      <c r="B2048" t="s">
        <v>4928</v>
      </c>
      <c r="C2048">
        <f t="shared" si="31"/>
        <v>29</v>
      </c>
      <c r="D2048" s="1">
        <v>42933</v>
      </c>
      <c r="E2048" s="1">
        <v>42937</v>
      </c>
      <c r="F2048" t="s">
        <v>46</v>
      </c>
      <c r="G2048" t="s">
        <v>4929</v>
      </c>
      <c r="H2048" t="s">
        <v>4930</v>
      </c>
      <c r="I2048" t="s">
        <v>37</v>
      </c>
      <c r="J2048" t="s">
        <v>23</v>
      </c>
      <c r="K2048" t="s">
        <v>4931</v>
      </c>
      <c r="L2048" t="s">
        <v>786</v>
      </c>
      <c r="M2048">
        <v>8861</v>
      </c>
      <c r="N2048" t="s">
        <v>144</v>
      </c>
      <c r="O2048" t="s">
        <v>1045</v>
      </c>
      <c r="P2048" t="s">
        <v>67</v>
      </c>
      <c r="Q2048" t="s">
        <v>68</v>
      </c>
      <c r="R2048" t="s">
        <v>1046</v>
      </c>
      <c r="S2048">
        <v>597</v>
      </c>
      <c r="T2048" s="3"/>
    </row>
    <row r="2049" spans="1:20" x14ac:dyDescent="0.3">
      <c r="A2049">
        <v>2048</v>
      </c>
      <c r="B2049" t="s">
        <v>4928</v>
      </c>
      <c r="C2049">
        <f t="shared" si="31"/>
        <v>29</v>
      </c>
      <c r="D2049" s="1">
        <v>42933</v>
      </c>
      <c r="E2049" s="1">
        <v>42937</v>
      </c>
      <c r="F2049" t="s">
        <v>46</v>
      </c>
      <c r="G2049" t="s">
        <v>4929</v>
      </c>
      <c r="H2049" t="s">
        <v>4930</v>
      </c>
      <c r="I2049" t="s">
        <v>37</v>
      </c>
      <c r="J2049" t="s">
        <v>23</v>
      </c>
      <c r="K2049" t="s">
        <v>4931</v>
      </c>
      <c r="L2049" t="s">
        <v>786</v>
      </c>
      <c r="M2049">
        <v>8861</v>
      </c>
      <c r="N2049" t="s">
        <v>144</v>
      </c>
      <c r="O2049" t="s">
        <v>1625</v>
      </c>
      <c r="P2049" t="s">
        <v>42</v>
      </c>
      <c r="Q2049" t="s">
        <v>86</v>
      </c>
      <c r="R2049" t="s">
        <v>1626</v>
      </c>
      <c r="S2049">
        <v>55.48</v>
      </c>
      <c r="T2049" s="3"/>
    </row>
    <row r="2050" spans="1:20" x14ac:dyDescent="0.3">
      <c r="A2050">
        <v>2049</v>
      </c>
      <c r="B2050" t="s">
        <v>4932</v>
      </c>
      <c r="C2050">
        <f t="shared" si="31"/>
        <v>29</v>
      </c>
      <c r="D2050" s="1">
        <v>42562</v>
      </c>
      <c r="E2050" s="1">
        <v>42564</v>
      </c>
      <c r="F2050" t="s">
        <v>184</v>
      </c>
      <c r="G2050" t="s">
        <v>2036</v>
      </c>
      <c r="H2050" t="s">
        <v>2037</v>
      </c>
      <c r="I2050" t="s">
        <v>22</v>
      </c>
      <c r="J2050" t="s">
        <v>23</v>
      </c>
      <c r="K2050" t="s">
        <v>142</v>
      </c>
      <c r="L2050" t="s">
        <v>143</v>
      </c>
      <c r="M2050">
        <v>19134</v>
      </c>
      <c r="N2050" t="s">
        <v>144</v>
      </c>
      <c r="O2050" t="s">
        <v>166</v>
      </c>
      <c r="P2050" t="s">
        <v>28</v>
      </c>
      <c r="Q2050" t="s">
        <v>61</v>
      </c>
      <c r="R2050" t="s">
        <v>167</v>
      </c>
      <c r="S2050">
        <v>289.8</v>
      </c>
      <c r="T2050" s="3"/>
    </row>
    <row r="2051" spans="1:20" x14ac:dyDescent="0.3">
      <c r="A2051">
        <v>2050</v>
      </c>
      <c r="B2051" t="s">
        <v>4932</v>
      </c>
      <c r="C2051">
        <f t="shared" ref="C2051:C2114" si="32">WEEKNUM(D2051,1)</f>
        <v>29</v>
      </c>
      <c r="D2051" s="1">
        <v>42562</v>
      </c>
      <c r="E2051" s="1">
        <v>42564</v>
      </c>
      <c r="F2051" t="s">
        <v>184</v>
      </c>
      <c r="G2051" t="s">
        <v>2036</v>
      </c>
      <c r="H2051" t="s">
        <v>2037</v>
      </c>
      <c r="I2051" t="s">
        <v>22</v>
      </c>
      <c r="J2051" t="s">
        <v>23</v>
      </c>
      <c r="K2051" t="s">
        <v>142</v>
      </c>
      <c r="L2051" t="s">
        <v>143</v>
      </c>
      <c r="M2051">
        <v>19134</v>
      </c>
      <c r="N2051" t="s">
        <v>144</v>
      </c>
      <c r="O2051" t="s">
        <v>2966</v>
      </c>
      <c r="P2051" t="s">
        <v>42</v>
      </c>
      <c r="Q2051" t="s">
        <v>71</v>
      </c>
      <c r="R2051" t="s">
        <v>2967</v>
      </c>
      <c r="S2051">
        <v>2.5019999999999998</v>
      </c>
      <c r="T2051" s="3"/>
    </row>
    <row r="2052" spans="1:20" x14ac:dyDescent="0.3">
      <c r="A2052">
        <v>2051</v>
      </c>
      <c r="B2052" t="s">
        <v>4932</v>
      </c>
      <c r="C2052">
        <f t="shared" si="32"/>
        <v>29</v>
      </c>
      <c r="D2052" s="1">
        <v>42562</v>
      </c>
      <c r="E2052" s="1">
        <v>42564</v>
      </c>
      <c r="F2052" t="s">
        <v>184</v>
      </c>
      <c r="G2052" t="s">
        <v>2036</v>
      </c>
      <c r="H2052" t="s">
        <v>2037</v>
      </c>
      <c r="I2052" t="s">
        <v>22</v>
      </c>
      <c r="J2052" t="s">
        <v>23</v>
      </c>
      <c r="K2052" t="s">
        <v>142</v>
      </c>
      <c r="L2052" t="s">
        <v>143</v>
      </c>
      <c r="M2052">
        <v>19134</v>
      </c>
      <c r="N2052" t="s">
        <v>144</v>
      </c>
      <c r="O2052" t="s">
        <v>3167</v>
      </c>
      <c r="P2052" t="s">
        <v>42</v>
      </c>
      <c r="Q2052" t="s">
        <v>71</v>
      </c>
      <c r="R2052" t="s">
        <v>3168</v>
      </c>
      <c r="S2052">
        <v>6.48</v>
      </c>
      <c r="T2052" s="3"/>
    </row>
    <row r="2053" spans="1:20" x14ac:dyDescent="0.3">
      <c r="A2053">
        <v>2052</v>
      </c>
      <c r="B2053" t="s">
        <v>4932</v>
      </c>
      <c r="C2053">
        <f t="shared" si="32"/>
        <v>29</v>
      </c>
      <c r="D2053" s="1">
        <v>42562</v>
      </c>
      <c r="E2053" s="1">
        <v>42564</v>
      </c>
      <c r="F2053" t="s">
        <v>184</v>
      </c>
      <c r="G2053" t="s">
        <v>2036</v>
      </c>
      <c r="H2053" t="s">
        <v>2037</v>
      </c>
      <c r="I2053" t="s">
        <v>22</v>
      </c>
      <c r="J2053" t="s">
        <v>23</v>
      </c>
      <c r="K2053" t="s">
        <v>142</v>
      </c>
      <c r="L2053" t="s">
        <v>143</v>
      </c>
      <c r="M2053">
        <v>19134</v>
      </c>
      <c r="N2053" t="s">
        <v>144</v>
      </c>
      <c r="O2053" t="s">
        <v>4933</v>
      </c>
      <c r="P2053" t="s">
        <v>28</v>
      </c>
      <c r="Q2053" t="s">
        <v>32</v>
      </c>
      <c r="R2053" t="s">
        <v>4934</v>
      </c>
      <c r="S2053">
        <v>341.488</v>
      </c>
      <c r="T2053" s="3"/>
    </row>
    <row r="2054" spans="1:20" x14ac:dyDescent="0.3">
      <c r="A2054">
        <v>2053</v>
      </c>
      <c r="B2054" t="s">
        <v>4932</v>
      </c>
      <c r="C2054">
        <f t="shared" si="32"/>
        <v>29</v>
      </c>
      <c r="D2054" s="1">
        <v>42562</v>
      </c>
      <c r="E2054" s="1">
        <v>42564</v>
      </c>
      <c r="F2054" t="s">
        <v>184</v>
      </c>
      <c r="G2054" t="s">
        <v>2036</v>
      </c>
      <c r="H2054" t="s">
        <v>2037</v>
      </c>
      <c r="I2054" t="s">
        <v>22</v>
      </c>
      <c r="J2054" t="s">
        <v>23</v>
      </c>
      <c r="K2054" t="s">
        <v>142</v>
      </c>
      <c r="L2054" t="s">
        <v>143</v>
      </c>
      <c r="M2054">
        <v>19134</v>
      </c>
      <c r="N2054" t="s">
        <v>144</v>
      </c>
      <c r="O2054" t="s">
        <v>1281</v>
      </c>
      <c r="P2054" t="s">
        <v>42</v>
      </c>
      <c r="Q2054" t="s">
        <v>64</v>
      </c>
      <c r="R2054" t="s">
        <v>1282</v>
      </c>
      <c r="S2054">
        <v>11.12</v>
      </c>
      <c r="T2054" s="3"/>
    </row>
    <row r="2055" spans="1:20" x14ac:dyDescent="0.3">
      <c r="A2055">
        <v>2054</v>
      </c>
      <c r="B2055" t="s">
        <v>4932</v>
      </c>
      <c r="C2055">
        <f t="shared" si="32"/>
        <v>29</v>
      </c>
      <c r="D2055" s="1">
        <v>42562</v>
      </c>
      <c r="E2055" s="1">
        <v>42564</v>
      </c>
      <c r="F2055" t="s">
        <v>184</v>
      </c>
      <c r="G2055" t="s">
        <v>2036</v>
      </c>
      <c r="H2055" t="s">
        <v>2037</v>
      </c>
      <c r="I2055" t="s">
        <v>22</v>
      </c>
      <c r="J2055" t="s">
        <v>23</v>
      </c>
      <c r="K2055" t="s">
        <v>142</v>
      </c>
      <c r="L2055" t="s">
        <v>143</v>
      </c>
      <c r="M2055">
        <v>19134</v>
      </c>
      <c r="N2055" t="s">
        <v>144</v>
      </c>
      <c r="O2055" t="s">
        <v>4935</v>
      </c>
      <c r="P2055" t="s">
        <v>28</v>
      </c>
      <c r="Q2055" t="s">
        <v>61</v>
      </c>
      <c r="R2055" t="s">
        <v>4936</v>
      </c>
      <c r="S2055">
        <v>25.344000000000001</v>
      </c>
      <c r="T2055" s="3"/>
    </row>
    <row r="2056" spans="1:20" x14ac:dyDescent="0.3">
      <c r="A2056">
        <v>2055</v>
      </c>
      <c r="B2056" t="s">
        <v>4937</v>
      </c>
      <c r="C2056">
        <f t="shared" si="32"/>
        <v>48</v>
      </c>
      <c r="D2056" s="1">
        <v>43070</v>
      </c>
      <c r="E2056" s="1">
        <v>43076</v>
      </c>
      <c r="F2056" t="s">
        <v>46</v>
      </c>
      <c r="G2056" t="s">
        <v>4204</v>
      </c>
      <c r="H2056" t="s">
        <v>4205</v>
      </c>
      <c r="I2056" t="s">
        <v>22</v>
      </c>
      <c r="J2056" t="s">
        <v>23</v>
      </c>
      <c r="K2056" t="s">
        <v>1465</v>
      </c>
      <c r="L2056" t="s">
        <v>250</v>
      </c>
      <c r="M2056">
        <v>47374</v>
      </c>
      <c r="N2056" t="s">
        <v>101</v>
      </c>
      <c r="O2056" t="s">
        <v>4557</v>
      </c>
      <c r="P2056" t="s">
        <v>28</v>
      </c>
      <c r="Q2056" t="s">
        <v>61</v>
      </c>
      <c r="R2056" t="s">
        <v>4558</v>
      </c>
      <c r="S2056">
        <v>17.309999999999999</v>
      </c>
      <c r="T2056" s="3"/>
    </row>
    <row r="2057" spans="1:20" x14ac:dyDescent="0.3">
      <c r="A2057">
        <v>2056</v>
      </c>
      <c r="B2057" t="s">
        <v>4938</v>
      </c>
      <c r="C2057">
        <f t="shared" si="32"/>
        <v>51</v>
      </c>
      <c r="D2057" s="1">
        <v>43456</v>
      </c>
      <c r="E2057" s="1">
        <v>43459</v>
      </c>
      <c r="F2057" t="s">
        <v>184</v>
      </c>
      <c r="G2057" t="s">
        <v>1998</v>
      </c>
      <c r="H2057" t="s">
        <v>1999</v>
      </c>
      <c r="I2057" t="s">
        <v>22</v>
      </c>
      <c r="J2057" t="s">
        <v>23</v>
      </c>
      <c r="K2057" t="s">
        <v>878</v>
      </c>
      <c r="L2057" t="s">
        <v>234</v>
      </c>
      <c r="M2057">
        <v>48227</v>
      </c>
      <c r="N2057" t="s">
        <v>101</v>
      </c>
      <c r="O2057" t="s">
        <v>4939</v>
      </c>
      <c r="P2057" t="s">
        <v>67</v>
      </c>
      <c r="Q2057" t="s">
        <v>157</v>
      </c>
      <c r="R2057" t="s">
        <v>4940</v>
      </c>
      <c r="S2057">
        <v>199.95</v>
      </c>
      <c r="T2057" s="3"/>
    </row>
    <row r="2058" spans="1:20" x14ac:dyDescent="0.3">
      <c r="A2058">
        <v>2057</v>
      </c>
      <c r="B2058" t="s">
        <v>4938</v>
      </c>
      <c r="C2058">
        <f t="shared" si="32"/>
        <v>51</v>
      </c>
      <c r="D2058" s="1">
        <v>43456</v>
      </c>
      <c r="E2058" s="1">
        <v>43459</v>
      </c>
      <c r="F2058" t="s">
        <v>184</v>
      </c>
      <c r="G2058" t="s">
        <v>1998</v>
      </c>
      <c r="H2058" t="s">
        <v>1999</v>
      </c>
      <c r="I2058" t="s">
        <v>22</v>
      </c>
      <c r="J2058" t="s">
        <v>23</v>
      </c>
      <c r="K2058" t="s">
        <v>878</v>
      </c>
      <c r="L2058" t="s">
        <v>234</v>
      </c>
      <c r="M2058">
        <v>48227</v>
      </c>
      <c r="N2058" t="s">
        <v>101</v>
      </c>
      <c r="O2058" t="s">
        <v>2457</v>
      </c>
      <c r="P2058" t="s">
        <v>28</v>
      </c>
      <c r="Q2058" t="s">
        <v>32</v>
      </c>
      <c r="R2058" t="s">
        <v>2458</v>
      </c>
      <c r="S2058">
        <v>1586.69</v>
      </c>
      <c r="T2058" s="3"/>
    </row>
    <row r="2059" spans="1:20" x14ac:dyDescent="0.3">
      <c r="A2059">
        <v>2058</v>
      </c>
      <c r="B2059" t="s">
        <v>4938</v>
      </c>
      <c r="C2059">
        <f t="shared" si="32"/>
        <v>51</v>
      </c>
      <c r="D2059" s="1">
        <v>43456</v>
      </c>
      <c r="E2059" s="1">
        <v>43459</v>
      </c>
      <c r="F2059" t="s">
        <v>184</v>
      </c>
      <c r="G2059" t="s">
        <v>1998</v>
      </c>
      <c r="H2059" t="s">
        <v>1999</v>
      </c>
      <c r="I2059" t="s">
        <v>22</v>
      </c>
      <c r="J2059" t="s">
        <v>23</v>
      </c>
      <c r="K2059" t="s">
        <v>878</v>
      </c>
      <c r="L2059" t="s">
        <v>234</v>
      </c>
      <c r="M2059">
        <v>48227</v>
      </c>
      <c r="N2059" t="s">
        <v>101</v>
      </c>
      <c r="O2059" t="s">
        <v>474</v>
      </c>
      <c r="P2059" t="s">
        <v>67</v>
      </c>
      <c r="Q2059" t="s">
        <v>157</v>
      </c>
      <c r="R2059" t="s">
        <v>475</v>
      </c>
      <c r="S2059">
        <v>84.99</v>
      </c>
      <c r="T2059" s="3"/>
    </row>
    <row r="2060" spans="1:20" x14ac:dyDescent="0.3">
      <c r="A2060">
        <v>2059</v>
      </c>
      <c r="B2060" t="s">
        <v>4938</v>
      </c>
      <c r="C2060">
        <f t="shared" si="32"/>
        <v>51</v>
      </c>
      <c r="D2060" s="1">
        <v>43456</v>
      </c>
      <c r="E2060" s="1">
        <v>43459</v>
      </c>
      <c r="F2060" t="s">
        <v>184</v>
      </c>
      <c r="G2060" t="s">
        <v>1998</v>
      </c>
      <c r="H2060" t="s">
        <v>1999</v>
      </c>
      <c r="I2060" t="s">
        <v>22</v>
      </c>
      <c r="J2060" t="s">
        <v>23</v>
      </c>
      <c r="K2060" t="s">
        <v>878</v>
      </c>
      <c r="L2060" t="s">
        <v>234</v>
      </c>
      <c r="M2060">
        <v>48227</v>
      </c>
      <c r="N2060" t="s">
        <v>101</v>
      </c>
      <c r="O2060" t="s">
        <v>535</v>
      </c>
      <c r="P2060" t="s">
        <v>28</v>
      </c>
      <c r="Q2060" t="s">
        <v>52</v>
      </c>
      <c r="R2060" t="s">
        <v>536</v>
      </c>
      <c r="S2060">
        <v>411.8</v>
      </c>
      <c r="T2060" s="3"/>
    </row>
    <row r="2061" spans="1:20" x14ac:dyDescent="0.3">
      <c r="A2061">
        <v>2060</v>
      </c>
      <c r="B2061" t="s">
        <v>4941</v>
      </c>
      <c r="C2061">
        <f t="shared" si="32"/>
        <v>44</v>
      </c>
      <c r="D2061" s="1">
        <v>42308</v>
      </c>
      <c r="E2061" s="1">
        <v>42312</v>
      </c>
      <c r="F2061" t="s">
        <v>46</v>
      </c>
      <c r="G2061" t="s">
        <v>509</v>
      </c>
      <c r="H2061" t="s">
        <v>510</v>
      </c>
      <c r="I2061" t="s">
        <v>37</v>
      </c>
      <c r="J2061" t="s">
        <v>23</v>
      </c>
      <c r="K2061" t="s">
        <v>38</v>
      </c>
      <c r="L2061" t="s">
        <v>39</v>
      </c>
      <c r="M2061">
        <v>90049</v>
      </c>
      <c r="N2061" t="s">
        <v>40</v>
      </c>
      <c r="O2061" t="s">
        <v>4942</v>
      </c>
      <c r="P2061" t="s">
        <v>42</v>
      </c>
      <c r="Q2061" t="s">
        <v>265</v>
      </c>
      <c r="R2061" t="s">
        <v>559</v>
      </c>
      <c r="S2061">
        <v>11.34</v>
      </c>
      <c r="T2061" s="3"/>
    </row>
    <row r="2062" spans="1:20" x14ac:dyDescent="0.3">
      <c r="A2062">
        <v>2061</v>
      </c>
      <c r="B2062" t="s">
        <v>4941</v>
      </c>
      <c r="C2062">
        <f t="shared" si="32"/>
        <v>44</v>
      </c>
      <c r="D2062" s="1">
        <v>42308</v>
      </c>
      <c r="E2062" s="1">
        <v>42312</v>
      </c>
      <c r="F2062" t="s">
        <v>46</v>
      </c>
      <c r="G2062" t="s">
        <v>509</v>
      </c>
      <c r="H2062" t="s">
        <v>510</v>
      </c>
      <c r="I2062" t="s">
        <v>37</v>
      </c>
      <c r="J2062" t="s">
        <v>23</v>
      </c>
      <c r="K2062" t="s">
        <v>38</v>
      </c>
      <c r="L2062" t="s">
        <v>39</v>
      </c>
      <c r="M2062">
        <v>90049</v>
      </c>
      <c r="N2062" t="s">
        <v>40</v>
      </c>
      <c r="O2062" t="s">
        <v>4943</v>
      </c>
      <c r="P2062" t="s">
        <v>42</v>
      </c>
      <c r="Q2062" t="s">
        <v>55</v>
      </c>
      <c r="R2062" t="s">
        <v>4944</v>
      </c>
      <c r="S2062">
        <v>80.3</v>
      </c>
      <c r="T2062" s="3"/>
    </row>
    <row r="2063" spans="1:20" x14ac:dyDescent="0.3">
      <c r="A2063">
        <v>2062</v>
      </c>
      <c r="B2063" t="s">
        <v>4941</v>
      </c>
      <c r="C2063">
        <f t="shared" si="32"/>
        <v>44</v>
      </c>
      <c r="D2063" s="1">
        <v>42308</v>
      </c>
      <c r="E2063" s="1">
        <v>42312</v>
      </c>
      <c r="F2063" t="s">
        <v>46</v>
      </c>
      <c r="G2063" t="s">
        <v>509</v>
      </c>
      <c r="H2063" t="s">
        <v>510</v>
      </c>
      <c r="I2063" t="s">
        <v>37</v>
      </c>
      <c r="J2063" t="s">
        <v>23</v>
      </c>
      <c r="K2063" t="s">
        <v>38</v>
      </c>
      <c r="L2063" t="s">
        <v>39</v>
      </c>
      <c r="M2063">
        <v>90049</v>
      </c>
      <c r="N2063" t="s">
        <v>40</v>
      </c>
      <c r="O2063" t="s">
        <v>4945</v>
      </c>
      <c r="P2063" t="s">
        <v>42</v>
      </c>
      <c r="Q2063" t="s">
        <v>71</v>
      </c>
      <c r="R2063" t="s">
        <v>4946</v>
      </c>
      <c r="S2063">
        <v>15.968</v>
      </c>
      <c r="T2063" s="3"/>
    </row>
    <row r="2064" spans="1:20" x14ac:dyDescent="0.3">
      <c r="A2064">
        <v>2063</v>
      </c>
      <c r="B2064" t="s">
        <v>4941</v>
      </c>
      <c r="C2064">
        <f t="shared" si="32"/>
        <v>44</v>
      </c>
      <c r="D2064" s="1">
        <v>42308</v>
      </c>
      <c r="E2064" s="1">
        <v>42312</v>
      </c>
      <c r="F2064" t="s">
        <v>46</v>
      </c>
      <c r="G2064" t="s">
        <v>509</v>
      </c>
      <c r="H2064" t="s">
        <v>510</v>
      </c>
      <c r="I2064" t="s">
        <v>37</v>
      </c>
      <c r="J2064" t="s">
        <v>23</v>
      </c>
      <c r="K2064" t="s">
        <v>38</v>
      </c>
      <c r="L2064" t="s">
        <v>39</v>
      </c>
      <c r="M2064">
        <v>90049</v>
      </c>
      <c r="N2064" t="s">
        <v>40</v>
      </c>
      <c r="O2064" t="s">
        <v>4947</v>
      </c>
      <c r="P2064" t="s">
        <v>42</v>
      </c>
      <c r="Q2064" t="s">
        <v>86</v>
      </c>
      <c r="R2064" t="s">
        <v>4948</v>
      </c>
      <c r="S2064">
        <v>64.739999999999995</v>
      </c>
      <c r="T2064" s="3"/>
    </row>
    <row r="2065" spans="1:20" x14ac:dyDescent="0.3">
      <c r="A2065">
        <v>2064</v>
      </c>
      <c r="B2065" t="s">
        <v>4941</v>
      </c>
      <c r="C2065">
        <f t="shared" si="32"/>
        <v>44</v>
      </c>
      <c r="D2065" s="1">
        <v>42308</v>
      </c>
      <c r="E2065" s="1">
        <v>42312</v>
      </c>
      <c r="F2065" t="s">
        <v>46</v>
      </c>
      <c r="G2065" t="s">
        <v>509</v>
      </c>
      <c r="H2065" t="s">
        <v>510</v>
      </c>
      <c r="I2065" t="s">
        <v>37</v>
      </c>
      <c r="J2065" t="s">
        <v>23</v>
      </c>
      <c r="K2065" t="s">
        <v>38</v>
      </c>
      <c r="L2065" t="s">
        <v>39</v>
      </c>
      <c r="M2065">
        <v>90049</v>
      </c>
      <c r="N2065" t="s">
        <v>40</v>
      </c>
      <c r="O2065" t="s">
        <v>4949</v>
      </c>
      <c r="P2065" t="s">
        <v>42</v>
      </c>
      <c r="Q2065" t="s">
        <v>71</v>
      </c>
      <c r="R2065" t="s">
        <v>4950</v>
      </c>
      <c r="S2065">
        <v>19.295999999999999</v>
      </c>
      <c r="T2065" s="3"/>
    </row>
    <row r="2066" spans="1:20" x14ac:dyDescent="0.3">
      <c r="A2066">
        <v>2065</v>
      </c>
      <c r="B2066" t="s">
        <v>4941</v>
      </c>
      <c r="C2066">
        <f t="shared" si="32"/>
        <v>44</v>
      </c>
      <c r="D2066" s="1">
        <v>42308</v>
      </c>
      <c r="E2066" s="1">
        <v>42312</v>
      </c>
      <c r="F2066" t="s">
        <v>46</v>
      </c>
      <c r="G2066" t="s">
        <v>509</v>
      </c>
      <c r="H2066" t="s">
        <v>510</v>
      </c>
      <c r="I2066" t="s">
        <v>37</v>
      </c>
      <c r="J2066" t="s">
        <v>23</v>
      </c>
      <c r="K2066" t="s">
        <v>38</v>
      </c>
      <c r="L2066" t="s">
        <v>39</v>
      </c>
      <c r="M2066">
        <v>90049</v>
      </c>
      <c r="N2066" t="s">
        <v>40</v>
      </c>
      <c r="O2066" t="s">
        <v>2083</v>
      </c>
      <c r="P2066" t="s">
        <v>42</v>
      </c>
      <c r="Q2066" t="s">
        <v>55</v>
      </c>
      <c r="R2066" t="s">
        <v>2084</v>
      </c>
      <c r="S2066">
        <v>405.64</v>
      </c>
      <c r="T2066" s="3"/>
    </row>
    <row r="2067" spans="1:20" x14ac:dyDescent="0.3">
      <c r="A2067">
        <v>2066</v>
      </c>
      <c r="B2067" t="s">
        <v>4941</v>
      </c>
      <c r="C2067">
        <f t="shared" si="32"/>
        <v>44</v>
      </c>
      <c r="D2067" s="1">
        <v>42308</v>
      </c>
      <c r="E2067" s="1">
        <v>42312</v>
      </c>
      <c r="F2067" t="s">
        <v>46</v>
      </c>
      <c r="G2067" t="s">
        <v>509</v>
      </c>
      <c r="H2067" t="s">
        <v>510</v>
      </c>
      <c r="I2067" t="s">
        <v>37</v>
      </c>
      <c r="J2067" t="s">
        <v>23</v>
      </c>
      <c r="K2067" t="s">
        <v>38</v>
      </c>
      <c r="L2067" t="s">
        <v>39</v>
      </c>
      <c r="M2067">
        <v>90049</v>
      </c>
      <c r="N2067" t="s">
        <v>40</v>
      </c>
      <c r="O2067" t="s">
        <v>4933</v>
      </c>
      <c r="P2067" t="s">
        <v>28</v>
      </c>
      <c r="Q2067" t="s">
        <v>32</v>
      </c>
      <c r="R2067" t="s">
        <v>4934</v>
      </c>
      <c r="S2067">
        <v>146.352</v>
      </c>
      <c r="T2067" s="3"/>
    </row>
    <row r="2068" spans="1:20" x14ac:dyDescent="0.3">
      <c r="A2068">
        <v>2067</v>
      </c>
      <c r="B2068" t="s">
        <v>4941</v>
      </c>
      <c r="C2068">
        <f t="shared" si="32"/>
        <v>44</v>
      </c>
      <c r="D2068" s="1">
        <v>42308</v>
      </c>
      <c r="E2068" s="1">
        <v>42312</v>
      </c>
      <c r="F2068" t="s">
        <v>46</v>
      </c>
      <c r="G2068" t="s">
        <v>509</v>
      </c>
      <c r="H2068" t="s">
        <v>510</v>
      </c>
      <c r="I2068" t="s">
        <v>37</v>
      </c>
      <c r="J2068" t="s">
        <v>23</v>
      </c>
      <c r="K2068" t="s">
        <v>38</v>
      </c>
      <c r="L2068" t="s">
        <v>39</v>
      </c>
      <c r="M2068">
        <v>90049</v>
      </c>
      <c r="N2068" t="s">
        <v>40</v>
      </c>
      <c r="O2068" t="s">
        <v>4520</v>
      </c>
      <c r="P2068" t="s">
        <v>67</v>
      </c>
      <c r="Q2068" t="s">
        <v>157</v>
      </c>
      <c r="R2068" t="s">
        <v>4521</v>
      </c>
      <c r="S2068">
        <v>251.91</v>
      </c>
      <c r="T2068" s="3"/>
    </row>
    <row r="2069" spans="1:20" x14ac:dyDescent="0.3">
      <c r="A2069">
        <v>2068</v>
      </c>
      <c r="B2069" t="s">
        <v>4941</v>
      </c>
      <c r="C2069">
        <f t="shared" si="32"/>
        <v>44</v>
      </c>
      <c r="D2069" s="1">
        <v>42308</v>
      </c>
      <c r="E2069" s="1">
        <v>42312</v>
      </c>
      <c r="F2069" t="s">
        <v>46</v>
      </c>
      <c r="G2069" t="s">
        <v>509</v>
      </c>
      <c r="H2069" t="s">
        <v>510</v>
      </c>
      <c r="I2069" t="s">
        <v>37</v>
      </c>
      <c r="J2069" t="s">
        <v>23</v>
      </c>
      <c r="K2069" t="s">
        <v>38</v>
      </c>
      <c r="L2069" t="s">
        <v>39</v>
      </c>
      <c r="M2069">
        <v>90049</v>
      </c>
      <c r="N2069" t="s">
        <v>40</v>
      </c>
      <c r="O2069" t="s">
        <v>4058</v>
      </c>
      <c r="P2069" t="s">
        <v>42</v>
      </c>
      <c r="Q2069" t="s">
        <v>64</v>
      </c>
      <c r="R2069" t="s">
        <v>4059</v>
      </c>
      <c r="S2069">
        <v>12.39</v>
      </c>
      <c r="T2069" s="3"/>
    </row>
    <row r="2070" spans="1:20" x14ac:dyDescent="0.3">
      <c r="A2070">
        <v>2069</v>
      </c>
      <c r="B2070" t="s">
        <v>4951</v>
      </c>
      <c r="C2070">
        <f t="shared" si="32"/>
        <v>16</v>
      </c>
      <c r="D2070" s="1">
        <v>42473</v>
      </c>
      <c r="E2070" s="1">
        <v>42479</v>
      </c>
      <c r="F2070" t="s">
        <v>46</v>
      </c>
      <c r="G2070" t="s">
        <v>1975</v>
      </c>
      <c r="H2070" t="s">
        <v>1976</v>
      </c>
      <c r="I2070" t="s">
        <v>22</v>
      </c>
      <c r="J2070" t="s">
        <v>23</v>
      </c>
      <c r="K2070" t="s">
        <v>4044</v>
      </c>
      <c r="L2070" t="s">
        <v>39</v>
      </c>
      <c r="M2070">
        <v>91767</v>
      </c>
      <c r="N2070" t="s">
        <v>40</v>
      </c>
      <c r="O2070" t="s">
        <v>4952</v>
      </c>
      <c r="P2070" t="s">
        <v>67</v>
      </c>
      <c r="Q2070" t="s">
        <v>157</v>
      </c>
      <c r="R2070" t="s">
        <v>4953</v>
      </c>
      <c r="S2070">
        <v>199.96</v>
      </c>
      <c r="T2070" s="3"/>
    </row>
    <row r="2071" spans="1:20" x14ac:dyDescent="0.3">
      <c r="A2071">
        <v>2070</v>
      </c>
      <c r="B2071" t="s">
        <v>4951</v>
      </c>
      <c r="C2071">
        <f t="shared" si="32"/>
        <v>16</v>
      </c>
      <c r="D2071" s="1">
        <v>42473</v>
      </c>
      <c r="E2071" s="1">
        <v>42479</v>
      </c>
      <c r="F2071" t="s">
        <v>46</v>
      </c>
      <c r="G2071" t="s">
        <v>1975</v>
      </c>
      <c r="H2071" t="s">
        <v>1976</v>
      </c>
      <c r="I2071" t="s">
        <v>22</v>
      </c>
      <c r="J2071" t="s">
        <v>23</v>
      </c>
      <c r="K2071" t="s">
        <v>4044</v>
      </c>
      <c r="L2071" t="s">
        <v>39</v>
      </c>
      <c r="M2071">
        <v>91767</v>
      </c>
      <c r="N2071" t="s">
        <v>40</v>
      </c>
      <c r="O2071" t="s">
        <v>4954</v>
      </c>
      <c r="P2071" t="s">
        <v>28</v>
      </c>
      <c r="Q2071" t="s">
        <v>52</v>
      </c>
      <c r="R2071" t="s">
        <v>4955</v>
      </c>
      <c r="S2071">
        <v>710.83199999999999</v>
      </c>
      <c r="T2071" s="3"/>
    </row>
    <row r="2072" spans="1:20" x14ac:dyDescent="0.3">
      <c r="A2072">
        <v>2071</v>
      </c>
      <c r="B2072" t="s">
        <v>4956</v>
      </c>
      <c r="C2072">
        <f t="shared" si="32"/>
        <v>29</v>
      </c>
      <c r="D2072" s="1">
        <v>42937</v>
      </c>
      <c r="E2072" s="1">
        <v>42939</v>
      </c>
      <c r="F2072" t="s">
        <v>19</v>
      </c>
      <c r="G2072" t="s">
        <v>4957</v>
      </c>
      <c r="H2072" t="s">
        <v>4958</v>
      </c>
      <c r="I2072" t="s">
        <v>37</v>
      </c>
      <c r="J2072" t="s">
        <v>23</v>
      </c>
      <c r="K2072" t="s">
        <v>142</v>
      </c>
      <c r="L2072" t="s">
        <v>143</v>
      </c>
      <c r="M2072">
        <v>19134</v>
      </c>
      <c r="N2072" t="s">
        <v>144</v>
      </c>
      <c r="O2072" t="s">
        <v>2445</v>
      </c>
      <c r="P2072" t="s">
        <v>42</v>
      </c>
      <c r="Q2072" t="s">
        <v>71</v>
      </c>
      <c r="R2072" t="s">
        <v>2446</v>
      </c>
      <c r="S2072">
        <v>1.9410000000000001</v>
      </c>
      <c r="T2072" s="3"/>
    </row>
    <row r="2073" spans="1:20" x14ac:dyDescent="0.3">
      <c r="A2073">
        <v>2072</v>
      </c>
      <c r="B2073" t="s">
        <v>4959</v>
      </c>
      <c r="C2073">
        <f t="shared" si="32"/>
        <v>47</v>
      </c>
      <c r="D2073" s="1">
        <v>43424</v>
      </c>
      <c r="E2073" s="1">
        <v>43429</v>
      </c>
      <c r="F2073" t="s">
        <v>46</v>
      </c>
      <c r="G2073" t="s">
        <v>4960</v>
      </c>
      <c r="H2073" t="s">
        <v>4961</v>
      </c>
      <c r="I2073" t="s">
        <v>22</v>
      </c>
      <c r="J2073" t="s">
        <v>23</v>
      </c>
      <c r="K2073" t="s">
        <v>4962</v>
      </c>
      <c r="L2073" t="s">
        <v>39</v>
      </c>
      <c r="M2073">
        <v>91761</v>
      </c>
      <c r="N2073" t="s">
        <v>40</v>
      </c>
      <c r="O2073" t="s">
        <v>1446</v>
      </c>
      <c r="P2073" t="s">
        <v>28</v>
      </c>
      <c r="Q2073" t="s">
        <v>32</v>
      </c>
      <c r="R2073" t="s">
        <v>1447</v>
      </c>
      <c r="S2073">
        <v>283.92</v>
      </c>
      <c r="T2073" s="3"/>
    </row>
    <row r="2074" spans="1:20" x14ac:dyDescent="0.3">
      <c r="A2074">
        <v>2073</v>
      </c>
      <c r="B2074" t="s">
        <v>4963</v>
      </c>
      <c r="C2074">
        <f t="shared" si="32"/>
        <v>48</v>
      </c>
      <c r="D2074" s="1">
        <v>43065</v>
      </c>
      <c r="E2074" s="1">
        <v>43071</v>
      </c>
      <c r="F2074" t="s">
        <v>46</v>
      </c>
      <c r="G2074" t="s">
        <v>4964</v>
      </c>
      <c r="H2074" t="s">
        <v>4965</v>
      </c>
      <c r="I2074" t="s">
        <v>37</v>
      </c>
      <c r="J2074" t="s">
        <v>23</v>
      </c>
      <c r="K2074" t="s">
        <v>91</v>
      </c>
      <c r="L2074" t="s">
        <v>92</v>
      </c>
      <c r="M2074">
        <v>98105</v>
      </c>
      <c r="N2074" t="s">
        <v>40</v>
      </c>
      <c r="O2074" t="s">
        <v>4824</v>
      </c>
      <c r="P2074" t="s">
        <v>42</v>
      </c>
      <c r="Q2074" t="s">
        <v>71</v>
      </c>
      <c r="R2074" t="s">
        <v>4825</v>
      </c>
      <c r="S2074">
        <v>7.3120000000000003</v>
      </c>
      <c r="T2074" s="3"/>
    </row>
    <row r="2075" spans="1:20" x14ac:dyDescent="0.3">
      <c r="A2075">
        <v>2074</v>
      </c>
      <c r="B2075" t="s">
        <v>4966</v>
      </c>
      <c r="C2075">
        <f t="shared" si="32"/>
        <v>45</v>
      </c>
      <c r="D2075" s="1">
        <v>43411</v>
      </c>
      <c r="E2075" s="1">
        <v>43416</v>
      </c>
      <c r="F2075" t="s">
        <v>19</v>
      </c>
      <c r="G2075" t="s">
        <v>4105</v>
      </c>
      <c r="H2075" t="s">
        <v>4106</v>
      </c>
      <c r="I2075" t="s">
        <v>98</v>
      </c>
      <c r="J2075" t="s">
        <v>23</v>
      </c>
      <c r="K2075" t="s">
        <v>990</v>
      </c>
      <c r="L2075" t="s">
        <v>39</v>
      </c>
      <c r="M2075">
        <v>94513</v>
      </c>
      <c r="N2075" t="s">
        <v>40</v>
      </c>
      <c r="O2075" t="s">
        <v>4967</v>
      </c>
      <c r="P2075" t="s">
        <v>67</v>
      </c>
      <c r="Q2075" t="s">
        <v>157</v>
      </c>
      <c r="R2075" t="s">
        <v>4968</v>
      </c>
      <c r="S2075">
        <v>59.97</v>
      </c>
      <c r="T2075" s="3"/>
    </row>
    <row r="2076" spans="1:20" x14ac:dyDescent="0.3">
      <c r="A2076">
        <v>2075</v>
      </c>
      <c r="B2076" t="s">
        <v>4966</v>
      </c>
      <c r="C2076">
        <f t="shared" si="32"/>
        <v>45</v>
      </c>
      <c r="D2076" s="1">
        <v>43411</v>
      </c>
      <c r="E2076" s="1">
        <v>43416</v>
      </c>
      <c r="F2076" t="s">
        <v>19</v>
      </c>
      <c r="G2076" t="s">
        <v>4105</v>
      </c>
      <c r="H2076" t="s">
        <v>4106</v>
      </c>
      <c r="I2076" t="s">
        <v>98</v>
      </c>
      <c r="J2076" t="s">
        <v>23</v>
      </c>
      <c r="K2076" t="s">
        <v>990</v>
      </c>
      <c r="L2076" t="s">
        <v>39</v>
      </c>
      <c r="M2076">
        <v>94513</v>
      </c>
      <c r="N2076" t="s">
        <v>40</v>
      </c>
      <c r="O2076" t="s">
        <v>4969</v>
      </c>
      <c r="P2076" t="s">
        <v>67</v>
      </c>
      <c r="Q2076" t="s">
        <v>68</v>
      </c>
      <c r="R2076" t="s">
        <v>4970</v>
      </c>
      <c r="S2076">
        <v>761.54399999999998</v>
      </c>
      <c r="T2076" s="3"/>
    </row>
    <row r="2077" spans="1:20" x14ac:dyDescent="0.3">
      <c r="A2077">
        <v>2076</v>
      </c>
      <c r="B2077" t="s">
        <v>4971</v>
      </c>
      <c r="C2077">
        <f t="shared" si="32"/>
        <v>49</v>
      </c>
      <c r="D2077" s="1">
        <v>42339</v>
      </c>
      <c r="E2077" s="1">
        <v>42343</v>
      </c>
      <c r="F2077" t="s">
        <v>46</v>
      </c>
      <c r="G2077" t="s">
        <v>2564</v>
      </c>
      <c r="H2077" t="s">
        <v>2565</v>
      </c>
      <c r="I2077" t="s">
        <v>22</v>
      </c>
      <c r="J2077" t="s">
        <v>23</v>
      </c>
      <c r="K2077" t="s">
        <v>123</v>
      </c>
      <c r="L2077" t="s">
        <v>39</v>
      </c>
      <c r="M2077">
        <v>94122</v>
      </c>
      <c r="N2077" t="s">
        <v>40</v>
      </c>
      <c r="O2077" t="s">
        <v>1099</v>
      </c>
      <c r="P2077" t="s">
        <v>28</v>
      </c>
      <c r="Q2077" t="s">
        <v>61</v>
      </c>
      <c r="R2077" t="s">
        <v>1100</v>
      </c>
      <c r="S2077">
        <v>58.2</v>
      </c>
      <c r="T2077" s="3"/>
    </row>
    <row r="2078" spans="1:20" x14ac:dyDescent="0.3">
      <c r="A2078">
        <v>2077</v>
      </c>
      <c r="B2078" t="s">
        <v>4972</v>
      </c>
      <c r="C2078">
        <f t="shared" si="32"/>
        <v>37</v>
      </c>
      <c r="D2078" s="1">
        <v>43355</v>
      </c>
      <c r="E2078" s="1">
        <v>43358</v>
      </c>
      <c r="F2078" t="s">
        <v>184</v>
      </c>
      <c r="G2078" t="s">
        <v>4973</v>
      </c>
      <c r="H2078" t="s">
        <v>4974</v>
      </c>
      <c r="I2078" t="s">
        <v>22</v>
      </c>
      <c r="J2078" t="s">
        <v>23</v>
      </c>
      <c r="K2078" t="s">
        <v>4497</v>
      </c>
      <c r="L2078" t="s">
        <v>2738</v>
      </c>
      <c r="M2078">
        <v>21215</v>
      </c>
      <c r="N2078" t="s">
        <v>144</v>
      </c>
      <c r="O2078" t="s">
        <v>934</v>
      </c>
      <c r="P2078" t="s">
        <v>42</v>
      </c>
      <c r="Q2078" t="s">
        <v>86</v>
      </c>
      <c r="R2078" t="s">
        <v>935</v>
      </c>
      <c r="S2078">
        <v>39.9</v>
      </c>
      <c r="T2078" s="3"/>
    </row>
    <row r="2079" spans="1:20" x14ac:dyDescent="0.3">
      <c r="A2079">
        <v>2078</v>
      </c>
      <c r="B2079" t="s">
        <v>4972</v>
      </c>
      <c r="C2079">
        <f t="shared" si="32"/>
        <v>37</v>
      </c>
      <c r="D2079" s="1">
        <v>43355</v>
      </c>
      <c r="E2079" s="1">
        <v>43358</v>
      </c>
      <c r="F2079" t="s">
        <v>184</v>
      </c>
      <c r="G2079" t="s">
        <v>4973</v>
      </c>
      <c r="H2079" t="s">
        <v>4974</v>
      </c>
      <c r="I2079" t="s">
        <v>22</v>
      </c>
      <c r="J2079" t="s">
        <v>23</v>
      </c>
      <c r="K2079" t="s">
        <v>4497</v>
      </c>
      <c r="L2079" t="s">
        <v>2738</v>
      </c>
      <c r="M2079">
        <v>21215</v>
      </c>
      <c r="N2079" t="s">
        <v>144</v>
      </c>
      <c r="O2079" t="s">
        <v>433</v>
      </c>
      <c r="P2079" t="s">
        <v>42</v>
      </c>
      <c r="Q2079" t="s">
        <v>74</v>
      </c>
      <c r="R2079" t="s">
        <v>434</v>
      </c>
      <c r="S2079">
        <v>90.86</v>
      </c>
      <c r="T2079" s="3"/>
    </row>
    <row r="2080" spans="1:20" x14ac:dyDescent="0.3">
      <c r="A2080">
        <v>2079</v>
      </c>
      <c r="B2080" t="s">
        <v>4972</v>
      </c>
      <c r="C2080">
        <f t="shared" si="32"/>
        <v>37</v>
      </c>
      <c r="D2080" s="1">
        <v>43355</v>
      </c>
      <c r="E2080" s="1">
        <v>43358</v>
      </c>
      <c r="F2080" t="s">
        <v>184</v>
      </c>
      <c r="G2080" t="s">
        <v>4973</v>
      </c>
      <c r="H2080" t="s">
        <v>4974</v>
      </c>
      <c r="I2080" t="s">
        <v>22</v>
      </c>
      <c r="J2080" t="s">
        <v>23</v>
      </c>
      <c r="K2080" t="s">
        <v>4497</v>
      </c>
      <c r="L2080" t="s">
        <v>2738</v>
      </c>
      <c r="M2080">
        <v>21215</v>
      </c>
      <c r="N2080" t="s">
        <v>144</v>
      </c>
      <c r="O2080" t="s">
        <v>1097</v>
      </c>
      <c r="P2080" t="s">
        <v>42</v>
      </c>
      <c r="Q2080" t="s">
        <v>86</v>
      </c>
      <c r="R2080" t="s">
        <v>1098</v>
      </c>
      <c r="S2080">
        <v>94.85</v>
      </c>
      <c r="T2080" s="3"/>
    </row>
    <row r="2081" spans="1:20" x14ac:dyDescent="0.3">
      <c r="A2081">
        <v>2080</v>
      </c>
      <c r="B2081" t="s">
        <v>4975</v>
      </c>
      <c r="C2081">
        <f t="shared" si="32"/>
        <v>52</v>
      </c>
      <c r="D2081" s="1">
        <v>42728</v>
      </c>
      <c r="E2081" s="1">
        <v>42733</v>
      </c>
      <c r="F2081" t="s">
        <v>46</v>
      </c>
      <c r="G2081" t="s">
        <v>2760</v>
      </c>
      <c r="H2081" t="s">
        <v>2761</v>
      </c>
      <c r="I2081" t="s">
        <v>22</v>
      </c>
      <c r="J2081" t="s">
        <v>23</v>
      </c>
      <c r="K2081" t="s">
        <v>540</v>
      </c>
      <c r="L2081" t="s">
        <v>306</v>
      </c>
      <c r="M2081">
        <v>85023</v>
      </c>
      <c r="N2081" t="s">
        <v>40</v>
      </c>
      <c r="O2081" t="s">
        <v>4976</v>
      </c>
      <c r="P2081" t="s">
        <v>42</v>
      </c>
      <c r="Q2081" t="s">
        <v>86</v>
      </c>
      <c r="R2081" t="s">
        <v>4977</v>
      </c>
      <c r="S2081">
        <v>106.232</v>
      </c>
      <c r="T2081" s="3"/>
    </row>
    <row r="2082" spans="1:20" x14ac:dyDescent="0.3">
      <c r="A2082">
        <v>2081</v>
      </c>
      <c r="B2082" t="s">
        <v>4975</v>
      </c>
      <c r="C2082">
        <f t="shared" si="32"/>
        <v>52</v>
      </c>
      <c r="D2082" s="1">
        <v>42728</v>
      </c>
      <c r="E2082" s="1">
        <v>42733</v>
      </c>
      <c r="F2082" t="s">
        <v>46</v>
      </c>
      <c r="G2082" t="s">
        <v>2760</v>
      </c>
      <c r="H2082" t="s">
        <v>2761</v>
      </c>
      <c r="I2082" t="s">
        <v>22</v>
      </c>
      <c r="J2082" t="s">
        <v>23</v>
      </c>
      <c r="K2082" t="s">
        <v>540</v>
      </c>
      <c r="L2082" t="s">
        <v>306</v>
      </c>
      <c r="M2082">
        <v>85023</v>
      </c>
      <c r="N2082" t="s">
        <v>40</v>
      </c>
      <c r="O2082" t="s">
        <v>2339</v>
      </c>
      <c r="P2082" t="s">
        <v>67</v>
      </c>
      <c r="Q2082" t="s">
        <v>68</v>
      </c>
      <c r="R2082" t="s">
        <v>2340</v>
      </c>
      <c r="S2082">
        <v>111.98399999999999</v>
      </c>
      <c r="T2082" s="3"/>
    </row>
    <row r="2083" spans="1:20" x14ac:dyDescent="0.3">
      <c r="A2083">
        <v>2082</v>
      </c>
      <c r="B2083" t="s">
        <v>4975</v>
      </c>
      <c r="C2083">
        <f t="shared" si="32"/>
        <v>52</v>
      </c>
      <c r="D2083" s="1">
        <v>42728</v>
      </c>
      <c r="E2083" s="1">
        <v>42733</v>
      </c>
      <c r="F2083" t="s">
        <v>46</v>
      </c>
      <c r="G2083" t="s">
        <v>2760</v>
      </c>
      <c r="H2083" t="s">
        <v>2761</v>
      </c>
      <c r="I2083" t="s">
        <v>22</v>
      </c>
      <c r="J2083" t="s">
        <v>23</v>
      </c>
      <c r="K2083" t="s">
        <v>540</v>
      </c>
      <c r="L2083" t="s">
        <v>306</v>
      </c>
      <c r="M2083">
        <v>85023</v>
      </c>
      <c r="N2083" t="s">
        <v>40</v>
      </c>
      <c r="O2083" t="s">
        <v>2992</v>
      </c>
      <c r="P2083" t="s">
        <v>28</v>
      </c>
      <c r="Q2083" t="s">
        <v>61</v>
      </c>
      <c r="R2083" t="s">
        <v>2993</v>
      </c>
      <c r="S2083">
        <v>7.7119999999999997</v>
      </c>
      <c r="T2083" s="3"/>
    </row>
    <row r="2084" spans="1:20" x14ac:dyDescent="0.3">
      <c r="A2084">
        <v>2083</v>
      </c>
      <c r="B2084" t="s">
        <v>4978</v>
      </c>
      <c r="C2084">
        <f t="shared" si="32"/>
        <v>8</v>
      </c>
      <c r="D2084" s="1">
        <v>43154</v>
      </c>
      <c r="E2084" s="1">
        <v>43160</v>
      </c>
      <c r="F2084" t="s">
        <v>46</v>
      </c>
      <c r="G2084" t="s">
        <v>2036</v>
      </c>
      <c r="H2084" t="s">
        <v>2037</v>
      </c>
      <c r="I2084" t="s">
        <v>22</v>
      </c>
      <c r="J2084" t="s">
        <v>23</v>
      </c>
      <c r="K2084" t="s">
        <v>38</v>
      </c>
      <c r="L2084" t="s">
        <v>39</v>
      </c>
      <c r="M2084">
        <v>90008</v>
      </c>
      <c r="N2084" t="s">
        <v>40</v>
      </c>
      <c r="O2084" t="s">
        <v>3542</v>
      </c>
      <c r="P2084" t="s">
        <v>42</v>
      </c>
      <c r="Q2084" t="s">
        <v>86</v>
      </c>
      <c r="R2084" t="s">
        <v>3543</v>
      </c>
      <c r="S2084">
        <v>37.44</v>
      </c>
      <c r="T2084" s="3"/>
    </row>
    <row r="2085" spans="1:20" x14ac:dyDescent="0.3">
      <c r="A2085">
        <v>2084</v>
      </c>
      <c r="B2085" t="s">
        <v>4979</v>
      </c>
      <c r="C2085">
        <f t="shared" si="32"/>
        <v>48</v>
      </c>
      <c r="D2085" s="1">
        <v>42331</v>
      </c>
      <c r="E2085" s="1">
        <v>42337</v>
      </c>
      <c r="F2085" t="s">
        <v>46</v>
      </c>
      <c r="G2085" t="s">
        <v>4448</v>
      </c>
      <c r="H2085" t="s">
        <v>4449</v>
      </c>
      <c r="I2085" t="s">
        <v>98</v>
      </c>
      <c r="J2085" t="s">
        <v>23</v>
      </c>
      <c r="K2085" t="s">
        <v>180</v>
      </c>
      <c r="L2085" t="s">
        <v>100</v>
      </c>
      <c r="M2085">
        <v>77036</v>
      </c>
      <c r="N2085" t="s">
        <v>101</v>
      </c>
      <c r="O2085" t="s">
        <v>1668</v>
      </c>
      <c r="P2085" t="s">
        <v>42</v>
      </c>
      <c r="Q2085" t="s">
        <v>43</v>
      </c>
      <c r="R2085" t="s">
        <v>1669</v>
      </c>
      <c r="S2085">
        <v>23.68</v>
      </c>
      <c r="T2085" s="3"/>
    </row>
    <row r="2086" spans="1:20" x14ac:dyDescent="0.3">
      <c r="A2086">
        <v>2085</v>
      </c>
      <c r="B2086" t="s">
        <v>4980</v>
      </c>
      <c r="C2086">
        <f t="shared" si="32"/>
        <v>25</v>
      </c>
      <c r="D2086" s="1">
        <v>42909</v>
      </c>
      <c r="E2086" s="1">
        <v>42914</v>
      </c>
      <c r="F2086" t="s">
        <v>46</v>
      </c>
      <c r="G2086" t="s">
        <v>89</v>
      </c>
      <c r="H2086" t="s">
        <v>90</v>
      </c>
      <c r="I2086" t="s">
        <v>22</v>
      </c>
      <c r="J2086" t="s">
        <v>23</v>
      </c>
      <c r="K2086" t="s">
        <v>262</v>
      </c>
      <c r="L2086" t="s">
        <v>263</v>
      </c>
      <c r="M2086">
        <v>10009</v>
      </c>
      <c r="N2086" t="s">
        <v>144</v>
      </c>
      <c r="O2086" t="s">
        <v>2256</v>
      </c>
      <c r="P2086" t="s">
        <v>42</v>
      </c>
      <c r="Q2086" t="s">
        <v>43</v>
      </c>
      <c r="R2086" t="s">
        <v>2257</v>
      </c>
      <c r="S2086">
        <v>122.12</v>
      </c>
      <c r="T2086" s="3"/>
    </row>
    <row r="2087" spans="1:20" x14ac:dyDescent="0.3">
      <c r="A2087">
        <v>2086</v>
      </c>
      <c r="B2087" t="s">
        <v>4980</v>
      </c>
      <c r="C2087">
        <f t="shared" si="32"/>
        <v>25</v>
      </c>
      <c r="D2087" s="1">
        <v>42909</v>
      </c>
      <c r="E2087" s="1">
        <v>42914</v>
      </c>
      <c r="F2087" t="s">
        <v>46</v>
      </c>
      <c r="G2087" t="s">
        <v>89</v>
      </c>
      <c r="H2087" t="s">
        <v>90</v>
      </c>
      <c r="I2087" t="s">
        <v>22</v>
      </c>
      <c r="J2087" t="s">
        <v>23</v>
      </c>
      <c r="K2087" t="s">
        <v>262</v>
      </c>
      <c r="L2087" t="s">
        <v>263</v>
      </c>
      <c r="M2087">
        <v>10009</v>
      </c>
      <c r="N2087" t="s">
        <v>144</v>
      </c>
      <c r="O2087" t="s">
        <v>4981</v>
      </c>
      <c r="P2087" t="s">
        <v>42</v>
      </c>
      <c r="Q2087" t="s">
        <v>43</v>
      </c>
      <c r="R2087" t="s">
        <v>4982</v>
      </c>
      <c r="S2087">
        <v>18.45</v>
      </c>
      <c r="T2087" s="3"/>
    </row>
    <row r="2088" spans="1:20" x14ac:dyDescent="0.3">
      <c r="A2088">
        <v>2087</v>
      </c>
      <c r="B2088" t="s">
        <v>4980</v>
      </c>
      <c r="C2088">
        <f t="shared" si="32"/>
        <v>25</v>
      </c>
      <c r="D2088" s="1">
        <v>42909</v>
      </c>
      <c r="E2088" s="1">
        <v>42914</v>
      </c>
      <c r="F2088" t="s">
        <v>46</v>
      </c>
      <c r="G2088" t="s">
        <v>89</v>
      </c>
      <c r="H2088" t="s">
        <v>90</v>
      </c>
      <c r="I2088" t="s">
        <v>22</v>
      </c>
      <c r="J2088" t="s">
        <v>23</v>
      </c>
      <c r="K2088" t="s">
        <v>262</v>
      </c>
      <c r="L2088" t="s">
        <v>263</v>
      </c>
      <c r="M2088">
        <v>10009</v>
      </c>
      <c r="N2088" t="s">
        <v>144</v>
      </c>
      <c r="O2088" t="s">
        <v>1543</v>
      </c>
      <c r="P2088" t="s">
        <v>42</v>
      </c>
      <c r="Q2088" t="s">
        <v>55</v>
      </c>
      <c r="R2088" t="s">
        <v>1544</v>
      </c>
      <c r="S2088">
        <v>324.89999999999998</v>
      </c>
      <c r="T2088" s="3"/>
    </row>
    <row r="2089" spans="1:20" x14ac:dyDescent="0.3">
      <c r="A2089">
        <v>2088</v>
      </c>
      <c r="B2089" t="s">
        <v>4980</v>
      </c>
      <c r="C2089">
        <f t="shared" si="32"/>
        <v>25</v>
      </c>
      <c r="D2089" s="1">
        <v>42909</v>
      </c>
      <c r="E2089" s="1">
        <v>42914</v>
      </c>
      <c r="F2089" t="s">
        <v>46</v>
      </c>
      <c r="G2089" t="s">
        <v>89</v>
      </c>
      <c r="H2089" t="s">
        <v>90</v>
      </c>
      <c r="I2089" t="s">
        <v>22</v>
      </c>
      <c r="J2089" t="s">
        <v>23</v>
      </c>
      <c r="K2089" t="s">
        <v>262</v>
      </c>
      <c r="L2089" t="s">
        <v>263</v>
      </c>
      <c r="M2089">
        <v>10009</v>
      </c>
      <c r="N2089" t="s">
        <v>144</v>
      </c>
      <c r="O2089" t="s">
        <v>4642</v>
      </c>
      <c r="P2089" t="s">
        <v>42</v>
      </c>
      <c r="Q2089" t="s">
        <v>86</v>
      </c>
      <c r="R2089" t="s">
        <v>4643</v>
      </c>
      <c r="S2089">
        <v>146.72999999999999</v>
      </c>
      <c r="T2089" s="3"/>
    </row>
    <row r="2090" spans="1:20" x14ac:dyDescent="0.3">
      <c r="A2090">
        <v>2089</v>
      </c>
      <c r="B2090" t="s">
        <v>4980</v>
      </c>
      <c r="C2090">
        <f t="shared" si="32"/>
        <v>25</v>
      </c>
      <c r="D2090" s="1">
        <v>42909</v>
      </c>
      <c r="E2090" s="1">
        <v>42914</v>
      </c>
      <c r="F2090" t="s">
        <v>46</v>
      </c>
      <c r="G2090" t="s">
        <v>89</v>
      </c>
      <c r="H2090" t="s">
        <v>90</v>
      </c>
      <c r="I2090" t="s">
        <v>22</v>
      </c>
      <c r="J2090" t="s">
        <v>23</v>
      </c>
      <c r="K2090" t="s">
        <v>262</v>
      </c>
      <c r="L2090" t="s">
        <v>263</v>
      </c>
      <c r="M2090">
        <v>10009</v>
      </c>
      <c r="N2090" t="s">
        <v>144</v>
      </c>
      <c r="O2090" t="s">
        <v>4983</v>
      </c>
      <c r="P2090" t="s">
        <v>42</v>
      </c>
      <c r="Q2090" t="s">
        <v>265</v>
      </c>
      <c r="R2090" t="s">
        <v>4984</v>
      </c>
      <c r="S2090">
        <v>3.96</v>
      </c>
      <c r="T2090" s="3"/>
    </row>
    <row r="2091" spans="1:20" x14ac:dyDescent="0.3">
      <c r="A2091">
        <v>2090</v>
      </c>
      <c r="B2091" t="s">
        <v>4985</v>
      </c>
      <c r="C2091">
        <f t="shared" si="32"/>
        <v>44</v>
      </c>
      <c r="D2091" s="1">
        <v>42669</v>
      </c>
      <c r="E2091" s="1">
        <v>42673</v>
      </c>
      <c r="F2091" t="s">
        <v>46</v>
      </c>
      <c r="G2091" t="s">
        <v>1720</v>
      </c>
      <c r="H2091" t="s">
        <v>1721</v>
      </c>
      <c r="I2091" t="s">
        <v>37</v>
      </c>
      <c r="J2091" t="s">
        <v>23</v>
      </c>
      <c r="K2091" t="s">
        <v>4986</v>
      </c>
      <c r="L2091" t="s">
        <v>39</v>
      </c>
      <c r="M2091">
        <v>91730</v>
      </c>
      <c r="N2091" t="s">
        <v>40</v>
      </c>
      <c r="O2091" t="s">
        <v>4987</v>
      </c>
      <c r="P2091" t="s">
        <v>42</v>
      </c>
      <c r="Q2091" t="s">
        <v>43</v>
      </c>
      <c r="R2091" t="s">
        <v>4988</v>
      </c>
      <c r="S2091">
        <v>5.76</v>
      </c>
      <c r="T2091" s="3"/>
    </row>
    <row r="2092" spans="1:20" x14ac:dyDescent="0.3">
      <c r="A2092">
        <v>2091</v>
      </c>
      <c r="B2092" t="s">
        <v>4989</v>
      </c>
      <c r="C2092">
        <f t="shared" si="32"/>
        <v>29</v>
      </c>
      <c r="D2092" s="1">
        <v>43296</v>
      </c>
      <c r="E2092" s="1">
        <v>43300</v>
      </c>
      <c r="F2092" t="s">
        <v>46</v>
      </c>
      <c r="G2092" t="s">
        <v>4990</v>
      </c>
      <c r="H2092" t="s">
        <v>4991</v>
      </c>
      <c r="I2092" t="s">
        <v>22</v>
      </c>
      <c r="J2092" t="s">
        <v>23</v>
      </c>
      <c r="K2092" t="s">
        <v>517</v>
      </c>
      <c r="L2092" t="s">
        <v>241</v>
      </c>
      <c r="M2092">
        <v>19805</v>
      </c>
      <c r="N2092" t="s">
        <v>144</v>
      </c>
      <c r="O2092" t="s">
        <v>2368</v>
      </c>
      <c r="P2092" t="s">
        <v>42</v>
      </c>
      <c r="Q2092" t="s">
        <v>71</v>
      </c>
      <c r="R2092" t="s">
        <v>2369</v>
      </c>
      <c r="S2092">
        <v>26.55</v>
      </c>
      <c r="T2092" s="3"/>
    </row>
    <row r="2093" spans="1:20" x14ac:dyDescent="0.3">
      <c r="A2093">
        <v>2092</v>
      </c>
      <c r="B2093" t="s">
        <v>4989</v>
      </c>
      <c r="C2093">
        <f t="shared" si="32"/>
        <v>29</v>
      </c>
      <c r="D2093" s="1">
        <v>43296</v>
      </c>
      <c r="E2093" s="1">
        <v>43300</v>
      </c>
      <c r="F2093" t="s">
        <v>46</v>
      </c>
      <c r="G2093" t="s">
        <v>4990</v>
      </c>
      <c r="H2093" t="s">
        <v>4991</v>
      </c>
      <c r="I2093" t="s">
        <v>22</v>
      </c>
      <c r="J2093" t="s">
        <v>23</v>
      </c>
      <c r="K2093" t="s">
        <v>517</v>
      </c>
      <c r="L2093" t="s">
        <v>241</v>
      </c>
      <c r="M2093">
        <v>19805</v>
      </c>
      <c r="N2093" t="s">
        <v>144</v>
      </c>
      <c r="O2093" t="s">
        <v>4460</v>
      </c>
      <c r="P2093" t="s">
        <v>28</v>
      </c>
      <c r="Q2093" t="s">
        <v>52</v>
      </c>
      <c r="R2093" t="s">
        <v>4461</v>
      </c>
      <c r="S2093">
        <v>310.44299999999998</v>
      </c>
      <c r="T2093" s="3"/>
    </row>
    <row r="2094" spans="1:20" x14ac:dyDescent="0.3">
      <c r="A2094">
        <v>2093</v>
      </c>
      <c r="B2094" t="s">
        <v>4992</v>
      </c>
      <c r="C2094">
        <f t="shared" si="32"/>
        <v>47</v>
      </c>
      <c r="D2094" s="1">
        <v>42325</v>
      </c>
      <c r="E2094" s="1">
        <v>42329</v>
      </c>
      <c r="F2094" t="s">
        <v>46</v>
      </c>
      <c r="G2094" t="s">
        <v>760</v>
      </c>
      <c r="H2094" t="s">
        <v>761</v>
      </c>
      <c r="I2094" t="s">
        <v>98</v>
      </c>
      <c r="J2094" t="s">
        <v>23</v>
      </c>
      <c r="K2094" t="s">
        <v>4993</v>
      </c>
      <c r="L2094" t="s">
        <v>225</v>
      </c>
      <c r="M2094">
        <v>56560</v>
      </c>
      <c r="N2094" t="s">
        <v>101</v>
      </c>
      <c r="O2094" t="s">
        <v>3896</v>
      </c>
      <c r="P2094" t="s">
        <v>28</v>
      </c>
      <c r="Q2094" t="s">
        <v>32</v>
      </c>
      <c r="R2094" t="s">
        <v>3897</v>
      </c>
      <c r="S2094">
        <v>479.9</v>
      </c>
      <c r="T2094" s="3"/>
    </row>
    <row r="2095" spans="1:20" x14ac:dyDescent="0.3">
      <c r="A2095">
        <v>2094</v>
      </c>
      <c r="B2095" t="s">
        <v>4994</v>
      </c>
      <c r="C2095">
        <f t="shared" si="32"/>
        <v>16</v>
      </c>
      <c r="D2095" s="1">
        <v>42473</v>
      </c>
      <c r="E2095" s="1">
        <v>42475</v>
      </c>
      <c r="F2095" t="s">
        <v>19</v>
      </c>
      <c r="G2095" t="s">
        <v>4158</v>
      </c>
      <c r="H2095" t="s">
        <v>4159</v>
      </c>
      <c r="I2095" t="s">
        <v>22</v>
      </c>
      <c r="J2095" t="s">
        <v>23</v>
      </c>
      <c r="K2095" t="s">
        <v>2854</v>
      </c>
      <c r="L2095" t="s">
        <v>665</v>
      </c>
      <c r="M2095">
        <v>87401</v>
      </c>
      <c r="N2095" t="s">
        <v>40</v>
      </c>
      <c r="O2095" t="s">
        <v>1960</v>
      </c>
      <c r="P2095" t="s">
        <v>42</v>
      </c>
      <c r="Q2095" t="s">
        <v>575</v>
      </c>
      <c r="R2095" t="s">
        <v>1961</v>
      </c>
      <c r="S2095">
        <v>12.88</v>
      </c>
      <c r="T2095" s="3"/>
    </row>
    <row r="2096" spans="1:20" x14ac:dyDescent="0.3">
      <c r="A2096">
        <v>2095</v>
      </c>
      <c r="B2096" t="s">
        <v>4995</v>
      </c>
      <c r="C2096">
        <f t="shared" si="32"/>
        <v>48</v>
      </c>
      <c r="D2096" s="1">
        <v>42699</v>
      </c>
      <c r="E2096" s="1">
        <v>42703</v>
      </c>
      <c r="F2096" t="s">
        <v>46</v>
      </c>
      <c r="G2096" t="s">
        <v>140</v>
      </c>
      <c r="H2096" t="s">
        <v>141</v>
      </c>
      <c r="I2096" t="s">
        <v>22</v>
      </c>
      <c r="J2096" t="s">
        <v>23</v>
      </c>
      <c r="K2096" t="s">
        <v>517</v>
      </c>
      <c r="L2096" t="s">
        <v>84</v>
      </c>
      <c r="M2096">
        <v>28403</v>
      </c>
      <c r="N2096" t="s">
        <v>26</v>
      </c>
      <c r="O2096" t="s">
        <v>4996</v>
      </c>
      <c r="P2096" t="s">
        <v>42</v>
      </c>
      <c r="Q2096" t="s">
        <v>64</v>
      </c>
      <c r="R2096" t="s">
        <v>4997</v>
      </c>
      <c r="S2096">
        <v>13.12</v>
      </c>
      <c r="T2096" s="3"/>
    </row>
    <row r="2097" spans="1:20" x14ac:dyDescent="0.3">
      <c r="A2097">
        <v>2096</v>
      </c>
      <c r="B2097" t="s">
        <v>4998</v>
      </c>
      <c r="C2097">
        <f t="shared" si="32"/>
        <v>20</v>
      </c>
      <c r="D2097" s="1">
        <v>42870</v>
      </c>
      <c r="E2097" s="1">
        <v>42875</v>
      </c>
      <c r="F2097" t="s">
        <v>46</v>
      </c>
      <c r="G2097" t="s">
        <v>193</v>
      </c>
      <c r="H2097" t="s">
        <v>194</v>
      </c>
      <c r="I2097" t="s">
        <v>98</v>
      </c>
      <c r="J2097" t="s">
        <v>23</v>
      </c>
      <c r="K2097" t="s">
        <v>324</v>
      </c>
      <c r="L2097" t="s">
        <v>1488</v>
      </c>
      <c r="M2097">
        <v>39212</v>
      </c>
      <c r="N2097" t="s">
        <v>26</v>
      </c>
      <c r="O2097" t="s">
        <v>4999</v>
      </c>
      <c r="P2097" t="s">
        <v>42</v>
      </c>
      <c r="Q2097" t="s">
        <v>71</v>
      </c>
      <c r="R2097" t="s">
        <v>5000</v>
      </c>
      <c r="S2097">
        <v>511.84</v>
      </c>
      <c r="T2097" s="3"/>
    </row>
    <row r="2098" spans="1:20" x14ac:dyDescent="0.3">
      <c r="A2098">
        <v>2097</v>
      </c>
      <c r="B2098" t="s">
        <v>4998</v>
      </c>
      <c r="C2098">
        <f t="shared" si="32"/>
        <v>20</v>
      </c>
      <c r="D2098" s="1">
        <v>42870</v>
      </c>
      <c r="E2098" s="1">
        <v>42875</v>
      </c>
      <c r="F2098" t="s">
        <v>46</v>
      </c>
      <c r="G2098" t="s">
        <v>193</v>
      </c>
      <c r="H2098" t="s">
        <v>194</v>
      </c>
      <c r="I2098" t="s">
        <v>98</v>
      </c>
      <c r="J2098" t="s">
        <v>23</v>
      </c>
      <c r="K2098" t="s">
        <v>324</v>
      </c>
      <c r="L2098" t="s">
        <v>1488</v>
      </c>
      <c r="M2098">
        <v>39212</v>
      </c>
      <c r="N2098" t="s">
        <v>26</v>
      </c>
      <c r="O2098" t="s">
        <v>5001</v>
      </c>
      <c r="P2098" t="s">
        <v>42</v>
      </c>
      <c r="Q2098" t="s">
        <v>64</v>
      </c>
      <c r="R2098" t="s">
        <v>5002</v>
      </c>
      <c r="S2098">
        <v>91.96</v>
      </c>
      <c r="T2098" s="3"/>
    </row>
    <row r="2099" spans="1:20" x14ac:dyDescent="0.3">
      <c r="A2099">
        <v>2098</v>
      </c>
      <c r="B2099" t="s">
        <v>4998</v>
      </c>
      <c r="C2099">
        <f t="shared" si="32"/>
        <v>20</v>
      </c>
      <c r="D2099" s="1">
        <v>42870</v>
      </c>
      <c r="E2099" s="1">
        <v>42875</v>
      </c>
      <c r="F2099" t="s">
        <v>46</v>
      </c>
      <c r="G2099" t="s">
        <v>193</v>
      </c>
      <c r="H2099" t="s">
        <v>194</v>
      </c>
      <c r="I2099" t="s">
        <v>98</v>
      </c>
      <c r="J2099" t="s">
        <v>23</v>
      </c>
      <c r="K2099" t="s">
        <v>324</v>
      </c>
      <c r="L2099" t="s">
        <v>1488</v>
      </c>
      <c r="M2099">
        <v>39212</v>
      </c>
      <c r="N2099" t="s">
        <v>26</v>
      </c>
      <c r="O2099" t="s">
        <v>1740</v>
      </c>
      <c r="P2099" t="s">
        <v>42</v>
      </c>
      <c r="Q2099" t="s">
        <v>64</v>
      </c>
      <c r="R2099" t="s">
        <v>1741</v>
      </c>
      <c r="S2099">
        <v>8.34</v>
      </c>
      <c r="T2099" s="3"/>
    </row>
    <row r="2100" spans="1:20" x14ac:dyDescent="0.3">
      <c r="A2100">
        <v>2099</v>
      </c>
      <c r="B2100" t="s">
        <v>5003</v>
      </c>
      <c r="C2100">
        <f t="shared" si="32"/>
        <v>36</v>
      </c>
      <c r="D2100" s="1">
        <v>43350</v>
      </c>
      <c r="E2100" s="1">
        <v>43355</v>
      </c>
      <c r="F2100" t="s">
        <v>46</v>
      </c>
      <c r="G2100" t="s">
        <v>662</v>
      </c>
      <c r="H2100" t="s">
        <v>663</v>
      </c>
      <c r="I2100" t="s">
        <v>22</v>
      </c>
      <c r="J2100" t="s">
        <v>23</v>
      </c>
      <c r="K2100" t="s">
        <v>415</v>
      </c>
      <c r="L2100" t="s">
        <v>416</v>
      </c>
      <c r="M2100">
        <v>97206</v>
      </c>
      <c r="N2100" t="s">
        <v>40</v>
      </c>
      <c r="O2100" t="s">
        <v>3731</v>
      </c>
      <c r="P2100" t="s">
        <v>42</v>
      </c>
      <c r="Q2100" t="s">
        <v>55</v>
      </c>
      <c r="R2100" t="s">
        <v>3732</v>
      </c>
      <c r="S2100">
        <v>37.68</v>
      </c>
      <c r="T2100" s="3"/>
    </row>
    <row r="2101" spans="1:20" x14ac:dyDescent="0.3">
      <c r="A2101">
        <v>2100</v>
      </c>
      <c r="B2101" t="s">
        <v>5003</v>
      </c>
      <c r="C2101">
        <f t="shared" si="32"/>
        <v>36</v>
      </c>
      <c r="D2101" s="1">
        <v>43350</v>
      </c>
      <c r="E2101" s="1">
        <v>43355</v>
      </c>
      <c r="F2101" t="s">
        <v>46</v>
      </c>
      <c r="G2101" t="s">
        <v>662</v>
      </c>
      <c r="H2101" t="s">
        <v>663</v>
      </c>
      <c r="I2101" t="s">
        <v>22</v>
      </c>
      <c r="J2101" t="s">
        <v>23</v>
      </c>
      <c r="K2101" t="s">
        <v>415</v>
      </c>
      <c r="L2101" t="s">
        <v>416</v>
      </c>
      <c r="M2101">
        <v>97206</v>
      </c>
      <c r="N2101" t="s">
        <v>40</v>
      </c>
      <c r="O2101" t="s">
        <v>4547</v>
      </c>
      <c r="P2101" t="s">
        <v>67</v>
      </c>
      <c r="Q2101" t="s">
        <v>157</v>
      </c>
      <c r="R2101" t="s">
        <v>4548</v>
      </c>
      <c r="S2101">
        <v>279.94400000000002</v>
      </c>
      <c r="T2101" s="3"/>
    </row>
    <row r="2102" spans="1:20" x14ac:dyDescent="0.3">
      <c r="A2102">
        <v>2101</v>
      </c>
      <c r="B2102" t="s">
        <v>5004</v>
      </c>
      <c r="C2102">
        <f t="shared" si="32"/>
        <v>11</v>
      </c>
      <c r="D2102" s="1">
        <v>42073</v>
      </c>
      <c r="E2102" s="1">
        <v>42080</v>
      </c>
      <c r="F2102" t="s">
        <v>46</v>
      </c>
      <c r="G2102" t="s">
        <v>3455</v>
      </c>
      <c r="H2102" t="s">
        <v>3456</v>
      </c>
      <c r="I2102" t="s">
        <v>22</v>
      </c>
      <c r="J2102" t="s">
        <v>23</v>
      </c>
      <c r="K2102" t="s">
        <v>805</v>
      </c>
      <c r="L2102" t="s">
        <v>453</v>
      </c>
      <c r="M2102">
        <v>80219</v>
      </c>
      <c r="N2102" t="s">
        <v>40</v>
      </c>
      <c r="O2102" t="s">
        <v>5005</v>
      </c>
      <c r="P2102" t="s">
        <v>42</v>
      </c>
      <c r="Q2102" t="s">
        <v>55</v>
      </c>
      <c r="R2102" t="s">
        <v>5006</v>
      </c>
      <c r="S2102">
        <v>636.40800000000002</v>
      </c>
      <c r="T2102" s="3"/>
    </row>
    <row r="2103" spans="1:20" x14ac:dyDescent="0.3">
      <c r="A2103">
        <v>2102</v>
      </c>
      <c r="B2103" t="s">
        <v>5004</v>
      </c>
      <c r="C2103">
        <f t="shared" si="32"/>
        <v>11</v>
      </c>
      <c r="D2103" s="1">
        <v>42073</v>
      </c>
      <c r="E2103" s="1">
        <v>42080</v>
      </c>
      <c r="F2103" t="s">
        <v>46</v>
      </c>
      <c r="G2103" t="s">
        <v>3455</v>
      </c>
      <c r="H2103" t="s">
        <v>3456</v>
      </c>
      <c r="I2103" t="s">
        <v>22</v>
      </c>
      <c r="J2103" t="s">
        <v>23</v>
      </c>
      <c r="K2103" t="s">
        <v>805</v>
      </c>
      <c r="L2103" t="s">
        <v>453</v>
      </c>
      <c r="M2103">
        <v>80219</v>
      </c>
      <c r="N2103" t="s">
        <v>40</v>
      </c>
      <c r="O2103" t="s">
        <v>4231</v>
      </c>
      <c r="P2103" t="s">
        <v>42</v>
      </c>
      <c r="Q2103" t="s">
        <v>64</v>
      </c>
      <c r="R2103" t="s">
        <v>4232</v>
      </c>
      <c r="S2103">
        <v>83.168000000000006</v>
      </c>
      <c r="T2103" s="3"/>
    </row>
    <row r="2104" spans="1:20" x14ac:dyDescent="0.3">
      <c r="A2104">
        <v>2103</v>
      </c>
      <c r="B2104" t="s">
        <v>5007</v>
      </c>
      <c r="C2104">
        <f t="shared" si="32"/>
        <v>29</v>
      </c>
      <c r="D2104" s="1">
        <v>42203</v>
      </c>
      <c r="E2104" s="1">
        <v>42203</v>
      </c>
      <c r="F2104" t="s">
        <v>1289</v>
      </c>
      <c r="G2104" t="s">
        <v>5008</v>
      </c>
      <c r="H2104" t="s">
        <v>5009</v>
      </c>
      <c r="I2104" t="s">
        <v>98</v>
      </c>
      <c r="J2104" t="s">
        <v>23</v>
      </c>
      <c r="K2104" t="s">
        <v>1310</v>
      </c>
      <c r="L2104" t="s">
        <v>306</v>
      </c>
      <c r="M2104">
        <v>85705</v>
      </c>
      <c r="N2104" t="s">
        <v>40</v>
      </c>
      <c r="O2104" t="s">
        <v>1549</v>
      </c>
      <c r="P2104" t="s">
        <v>28</v>
      </c>
      <c r="Q2104" t="s">
        <v>32</v>
      </c>
      <c r="R2104" t="s">
        <v>1550</v>
      </c>
      <c r="S2104">
        <v>259.13600000000002</v>
      </c>
      <c r="T2104" s="3"/>
    </row>
    <row r="2105" spans="1:20" x14ac:dyDescent="0.3">
      <c r="A2105">
        <v>2104</v>
      </c>
      <c r="B2105" t="s">
        <v>5010</v>
      </c>
      <c r="C2105">
        <f t="shared" si="32"/>
        <v>12</v>
      </c>
      <c r="D2105" s="1">
        <v>43183</v>
      </c>
      <c r="E2105" s="1">
        <v>43187</v>
      </c>
      <c r="F2105" t="s">
        <v>19</v>
      </c>
      <c r="G2105" t="s">
        <v>2607</v>
      </c>
      <c r="H2105" t="s">
        <v>2608</v>
      </c>
      <c r="I2105" t="s">
        <v>37</v>
      </c>
      <c r="J2105" t="s">
        <v>23</v>
      </c>
      <c r="K2105" t="s">
        <v>262</v>
      </c>
      <c r="L2105" t="s">
        <v>263</v>
      </c>
      <c r="M2105">
        <v>10009</v>
      </c>
      <c r="N2105" t="s">
        <v>144</v>
      </c>
      <c r="O2105" t="s">
        <v>1731</v>
      </c>
      <c r="P2105" t="s">
        <v>42</v>
      </c>
      <c r="Q2105" t="s">
        <v>86</v>
      </c>
      <c r="R2105" t="s">
        <v>5011</v>
      </c>
      <c r="S2105">
        <v>221.92</v>
      </c>
      <c r="T2105" s="3"/>
    </row>
    <row r="2106" spans="1:20" x14ac:dyDescent="0.3">
      <c r="A2106">
        <v>2105</v>
      </c>
      <c r="B2106" t="s">
        <v>5010</v>
      </c>
      <c r="C2106">
        <f t="shared" si="32"/>
        <v>12</v>
      </c>
      <c r="D2106" s="1">
        <v>43183</v>
      </c>
      <c r="E2106" s="1">
        <v>43187</v>
      </c>
      <c r="F2106" t="s">
        <v>19</v>
      </c>
      <c r="G2106" t="s">
        <v>2607</v>
      </c>
      <c r="H2106" t="s">
        <v>2608</v>
      </c>
      <c r="I2106" t="s">
        <v>37</v>
      </c>
      <c r="J2106" t="s">
        <v>23</v>
      </c>
      <c r="K2106" t="s">
        <v>262</v>
      </c>
      <c r="L2106" t="s">
        <v>263</v>
      </c>
      <c r="M2106">
        <v>10009</v>
      </c>
      <c r="N2106" t="s">
        <v>144</v>
      </c>
      <c r="O2106" t="s">
        <v>842</v>
      </c>
      <c r="P2106" t="s">
        <v>67</v>
      </c>
      <c r="Q2106" t="s">
        <v>157</v>
      </c>
      <c r="R2106" t="s">
        <v>843</v>
      </c>
      <c r="S2106">
        <v>26</v>
      </c>
      <c r="T2106" s="3"/>
    </row>
    <row r="2107" spans="1:20" x14ac:dyDescent="0.3">
      <c r="A2107">
        <v>2106</v>
      </c>
      <c r="B2107" t="s">
        <v>5012</v>
      </c>
      <c r="C2107">
        <f t="shared" si="32"/>
        <v>40</v>
      </c>
      <c r="D2107" s="1">
        <v>42277</v>
      </c>
      <c r="E2107" s="1">
        <v>42282</v>
      </c>
      <c r="F2107" t="s">
        <v>46</v>
      </c>
      <c r="G2107" t="s">
        <v>5013</v>
      </c>
      <c r="H2107" t="s">
        <v>5014</v>
      </c>
      <c r="I2107" t="s">
        <v>22</v>
      </c>
      <c r="J2107" t="s">
        <v>23</v>
      </c>
      <c r="K2107" t="s">
        <v>3466</v>
      </c>
      <c r="L2107" t="s">
        <v>50</v>
      </c>
      <c r="M2107">
        <v>33437</v>
      </c>
      <c r="N2107" t="s">
        <v>26</v>
      </c>
      <c r="O2107" t="s">
        <v>3816</v>
      </c>
      <c r="P2107" t="s">
        <v>42</v>
      </c>
      <c r="Q2107" t="s">
        <v>86</v>
      </c>
      <c r="R2107" t="s">
        <v>3817</v>
      </c>
      <c r="S2107">
        <v>15.552</v>
      </c>
      <c r="T2107" s="3"/>
    </row>
    <row r="2108" spans="1:20" x14ac:dyDescent="0.3">
      <c r="A2108">
        <v>2107</v>
      </c>
      <c r="B2108" t="s">
        <v>5015</v>
      </c>
      <c r="C2108">
        <f t="shared" si="32"/>
        <v>39</v>
      </c>
      <c r="D2108" s="1">
        <v>42273</v>
      </c>
      <c r="E2108" s="1">
        <v>42273</v>
      </c>
      <c r="F2108" t="s">
        <v>1289</v>
      </c>
      <c r="G2108" t="s">
        <v>3635</v>
      </c>
      <c r="H2108" t="s">
        <v>3636</v>
      </c>
      <c r="I2108" t="s">
        <v>37</v>
      </c>
      <c r="J2108" t="s">
        <v>23</v>
      </c>
      <c r="K2108" t="s">
        <v>5016</v>
      </c>
      <c r="L2108" t="s">
        <v>100</v>
      </c>
      <c r="M2108">
        <v>75150</v>
      </c>
      <c r="N2108" t="s">
        <v>101</v>
      </c>
      <c r="O2108" t="s">
        <v>970</v>
      </c>
      <c r="P2108" t="s">
        <v>42</v>
      </c>
      <c r="Q2108" t="s">
        <v>71</v>
      </c>
      <c r="R2108" t="s">
        <v>971</v>
      </c>
      <c r="S2108">
        <v>0.876</v>
      </c>
      <c r="T2108" s="3"/>
    </row>
    <row r="2109" spans="1:20" x14ac:dyDescent="0.3">
      <c r="A2109">
        <v>2108</v>
      </c>
      <c r="B2109" t="s">
        <v>5017</v>
      </c>
      <c r="C2109">
        <f t="shared" si="32"/>
        <v>45</v>
      </c>
      <c r="D2109" s="1">
        <v>42674</v>
      </c>
      <c r="E2109" s="1">
        <v>42674</v>
      </c>
      <c r="F2109" t="s">
        <v>1289</v>
      </c>
      <c r="G2109" t="s">
        <v>590</v>
      </c>
      <c r="H2109" t="s">
        <v>591</v>
      </c>
      <c r="I2109" t="s">
        <v>22</v>
      </c>
      <c r="J2109" t="s">
        <v>23</v>
      </c>
      <c r="K2109" t="s">
        <v>773</v>
      </c>
      <c r="L2109" t="s">
        <v>39</v>
      </c>
      <c r="M2109">
        <v>92374</v>
      </c>
      <c r="N2109" t="s">
        <v>40</v>
      </c>
      <c r="O2109" t="s">
        <v>1451</v>
      </c>
      <c r="P2109" t="s">
        <v>42</v>
      </c>
      <c r="Q2109" t="s">
        <v>86</v>
      </c>
      <c r="R2109" t="s">
        <v>1452</v>
      </c>
      <c r="S2109">
        <v>19.98</v>
      </c>
      <c r="T2109" s="3"/>
    </row>
    <row r="2110" spans="1:20" x14ac:dyDescent="0.3">
      <c r="A2110">
        <v>2109</v>
      </c>
      <c r="B2110" t="s">
        <v>5017</v>
      </c>
      <c r="C2110">
        <f t="shared" si="32"/>
        <v>45</v>
      </c>
      <c r="D2110" s="1">
        <v>42674</v>
      </c>
      <c r="E2110" s="1">
        <v>42674</v>
      </c>
      <c r="F2110" t="s">
        <v>1289</v>
      </c>
      <c r="G2110" t="s">
        <v>590</v>
      </c>
      <c r="H2110" t="s">
        <v>591</v>
      </c>
      <c r="I2110" t="s">
        <v>22</v>
      </c>
      <c r="J2110" t="s">
        <v>23</v>
      </c>
      <c r="K2110" t="s">
        <v>773</v>
      </c>
      <c r="L2110" t="s">
        <v>39</v>
      </c>
      <c r="M2110">
        <v>92374</v>
      </c>
      <c r="N2110" t="s">
        <v>40</v>
      </c>
      <c r="O2110" t="s">
        <v>3482</v>
      </c>
      <c r="P2110" t="s">
        <v>42</v>
      </c>
      <c r="Q2110" t="s">
        <v>71</v>
      </c>
      <c r="R2110" t="s">
        <v>3483</v>
      </c>
      <c r="S2110">
        <v>398.35199999999998</v>
      </c>
      <c r="T2110" s="3"/>
    </row>
    <row r="2111" spans="1:20" x14ac:dyDescent="0.3">
      <c r="A2111">
        <v>2110</v>
      </c>
      <c r="B2111" t="s">
        <v>5017</v>
      </c>
      <c r="C2111">
        <f t="shared" si="32"/>
        <v>45</v>
      </c>
      <c r="D2111" s="1">
        <v>42674</v>
      </c>
      <c r="E2111" s="1">
        <v>42674</v>
      </c>
      <c r="F2111" t="s">
        <v>1289</v>
      </c>
      <c r="G2111" t="s">
        <v>590</v>
      </c>
      <c r="H2111" t="s">
        <v>591</v>
      </c>
      <c r="I2111" t="s">
        <v>22</v>
      </c>
      <c r="J2111" t="s">
        <v>23</v>
      </c>
      <c r="K2111" t="s">
        <v>773</v>
      </c>
      <c r="L2111" t="s">
        <v>39</v>
      </c>
      <c r="M2111">
        <v>92374</v>
      </c>
      <c r="N2111" t="s">
        <v>40</v>
      </c>
      <c r="O2111" t="s">
        <v>5018</v>
      </c>
      <c r="P2111" t="s">
        <v>42</v>
      </c>
      <c r="Q2111" t="s">
        <v>64</v>
      </c>
      <c r="R2111" t="s">
        <v>5019</v>
      </c>
      <c r="S2111">
        <v>5.04</v>
      </c>
      <c r="T2111" s="3"/>
    </row>
    <row r="2112" spans="1:20" x14ac:dyDescent="0.3">
      <c r="A2112">
        <v>2111</v>
      </c>
      <c r="B2112" t="s">
        <v>5017</v>
      </c>
      <c r="C2112">
        <f t="shared" si="32"/>
        <v>45</v>
      </c>
      <c r="D2112" s="1">
        <v>42674</v>
      </c>
      <c r="E2112" s="1">
        <v>42674</v>
      </c>
      <c r="F2112" t="s">
        <v>1289</v>
      </c>
      <c r="G2112" t="s">
        <v>590</v>
      </c>
      <c r="H2112" t="s">
        <v>591</v>
      </c>
      <c r="I2112" t="s">
        <v>22</v>
      </c>
      <c r="J2112" t="s">
        <v>23</v>
      </c>
      <c r="K2112" t="s">
        <v>773</v>
      </c>
      <c r="L2112" t="s">
        <v>39</v>
      </c>
      <c r="M2112">
        <v>92374</v>
      </c>
      <c r="N2112" t="s">
        <v>40</v>
      </c>
      <c r="O2112" t="s">
        <v>865</v>
      </c>
      <c r="P2112" t="s">
        <v>42</v>
      </c>
      <c r="Q2112" t="s">
        <v>265</v>
      </c>
      <c r="R2112" t="s">
        <v>866</v>
      </c>
      <c r="S2112">
        <v>17.45</v>
      </c>
      <c r="T2112" s="3"/>
    </row>
    <row r="2113" spans="1:20" x14ac:dyDescent="0.3">
      <c r="A2113">
        <v>2112</v>
      </c>
      <c r="B2113" t="s">
        <v>5017</v>
      </c>
      <c r="C2113">
        <f t="shared" si="32"/>
        <v>45</v>
      </c>
      <c r="D2113" s="1">
        <v>42674</v>
      </c>
      <c r="E2113" s="1">
        <v>42674</v>
      </c>
      <c r="F2113" t="s">
        <v>1289</v>
      </c>
      <c r="G2113" t="s">
        <v>590</v>
      </c>
      <c r="H2113" t="s">
        <v>591</v>
      </c>
      <c r="I2113" t="s">
        <v>22</v>
      </c>
      <c r="J2113" t="s">
        <v>23</v>
      </c>
      <c r="K2113" t="s">
        <v>773</v>
      </c>
      <c r="L2113" t="s">
        <v>39</v>
      </c>
      <c r="M2113">
        <v>92374</v>
      </c>
      <c r="N2113" t="s">
        <v>40</v>
      </c>
      <c r="O2113" t="s">
        <v>199</v>
      </c>
      <c r="P2113" t="s">
        <v>28</v>
      </c>
      <c r="Q2113" t="s">
        <v>32</v>
      </c>
      <c r="R2113" t="s">
        <v>200</v>
      </c>
      <c r="S2113">
        <v>323.13600000000002</v>
      </c>
      <c r="T2113" s="3"/>
    </row>
    <row r="2114" spans="1:20" x14ac:dyDescent="0.3">
      <c r="A2114">
        <v>2113</v>
      </c>
      <c r="B2114" t="s">
        <v>5017</v>
      </c>
      <c r="C2114">
        <f t="shared" si="32"/>
        <v>45</v>
      </c>
      <c r="D2114" s="1">
        <v>42674</v>
      </c>
      <c r="E2114" s="1">
        <v>42674</v>
      </c>
      <c r="F2114" t="s">
        <v>1289</v>
      </c>
      <c r="G2114" t="s">
        <v>590</v>
      </c>
      <c r="H2114" t="s">
        <v>591</v>
      </c>
      <c r="I2114" t="s">
        <v>22</v>
      </c>
      <c r="J2114" t="s">
        <v>23</v>
      </c>
      <c r="K2114" t="s">
        <v>773</v>
      </c>
      <c r="L2114" t="s">
        <v>39</v>
      </c>
      <c r="M2114">
        <v>92374</v>
      </c>
      <c r="N2114" t="s">
        <v>40</v>
      </c>
      <c r="O2114" t="s">
        <v>2174</v>
      </c>
      <c r="P2114" t="s">
        <v>42</v>
      </c>
      <c r="Q2114" t="s">
        <v>575</v>
      </c>
      <c r="R2114" t="s">
        <v>2175</v>
      </c>
      <c r="S2114">
        <v>29.7</v>
      </c>
      <c r="T2114" s="3"/>
    </row>
    <row r="2115" spans="1:20" x14ac:dyDescent="0.3">
      <c r="A2115">
        <v>2114</v>
      </c>
      <c r="B2115" t="s">
        <v>5017</v>
      </c>
      <c r="C2115">
        <f t="shared" ref="C2115:C2178" si="33">WEEKNUM(D2115,1)</f>
        <v>45</v>
      </c>
      <c r="D2115" s="1">
        <v>42674</v>
      </c>
      <c r="E2115" s="1">
        <v>42674</v>
      </c>
      <c r="F2115" t="s">
        <v>1289</v>
      </c>
      <c r="G2115" t="s">
        <v>590</v>
      </c>
      <c r="H2115" t="s">
        <v>591</v>
      </c>
      <c r="I2115" t="s">
        <v>22</v>
      </c>
      <c r="J2115" t="s">
        <v>23</v>
      </c>
      <c r="K2115" t="s">
        <v>773</v>
      </c>
      <c r="L2115" t="s">
        <v>39</v>
      </c>
      <c r="M2115">
        <v>92374</v>
      </c>
      <c r="N2115" t="s">
        <v>40</v>
      </c>
      <c r="O2115" t="s">
        <v>5020</v>
      </c>
      <c r="P2115" t="s">
        <v>67</v>
      </c>
      <c r="Q2115" t="s">
        <v>68</v>
      </c>
      <c r="R2115" t="s">
        <v>5021</v>
      </c>
      <c r="S2115">
        <v>1295.8399999999999</v>
      </c>
      <c r="T2115" s="3"/>
    </row>
    <row r="2116" spans="1:20" x14ac:dyDescent="0.3">
      <c r="A2116">
        <v>2115</v>
      </c>
      <c r="B2116" t="s">
        <v>5017</v>
      </c>
      <c r="C2116">
        <f t="shared" si="33"/>
        <v>45</v>
      </c>
      <c r="D2116" s="1">
        <v>42674</v>
      </c>
      <c r="E2116" s="1">
        <v>42674</v>
      </c>
      <c r="F2116" t="s">
        <v>1289</v>
      </c>
      <c r="G2116" t="s">
        <v>590</v>
      </c>
      <c r="H2116" t="s">
        <v>591</v>
      </c>
      <c r="I2116" t="s">
        <v>22</v>
      </c>
      <c r="J2116" t="s">
        <v>23</v>
      </c>
      <c r="K2116" t="s">
        <v>773</v>
      </c>
      <c r="L2116" t="s">
        <v>39</v>
      </c>
      <c r="M2116">
        <v>92374</v>
      </c>
      <c r="N2116" t="s">
        <v>40</v>
      </c>
      <c r="O2116" t="s">
        <v>5022</v>
      </c>
      <c r="P2116" t="s">
        <v>42</v>
      </c>
      <c r="Q2116" t="s">
        <v>55</v>
      </c>
      <c r="R2116" t="s">
        <v>5023</v>
      </c>
      <c r="S2116">
        <v>46.84</v>
      </c>
      <c r="T2116" s="3"/>
    </row>
    <row r="2117" spans="1:20" x14ac:dyDescent="0.3">
      <c r="A2117">
        <v>2116</v>
      </c>
      <c r="B2117" t="s">
        <v>5017</v>
      </c>
      <c r="C2117">
        <f t="shared" si="33"/>
        <v>45</v>
      </c>
      <c r="D2117" s="1">
        <v>42674</v>
      </c>
      <c r="E2117" s="1">
        <v>42674</v>
      </c>
      <c r="F2117" t="s">
        <v>1289</v>
      </c>
      <c r="G2117" t="s">
        <v>590</v>
      </c>
      <c r="H2117" t="s">
        <v>591</v>
      </c>
      <c r="I2117" t="s">
        <v>22</v>
      </c>
      <c r="J2117" t="s">
        <v>23</v>
      </c>
      <c r="K2117" t="s">
        <v>773</v>
      </c>
      <c r="L2117" t="s">
        <v>39</v>
      </c>
      <c r="M2117">
        <v>92374</v>
      </c>
      <c r="N2117" t="s">
        <v>40</v>
      </c>
      <c r="O2117" t="s">
        <v>5024</v>
      </c>
      <c r="P2117" t="s">
        <v>28</v>
      </c>
      <c r="Q2117" t="s">
        <v>29</v>
      </c>
      <c r="R2117" t="s">
        <v>5025</v>
      </c>
      <c r="S2117">
        <v>425.83300000000003</v>
      </c>
      <c r="T2117" s="3"/>
    </row>
    <row r="2118" spans="1:20" x14ac:dyDescent="0.3">
      <c r="A2118">
        <v>2117</v>
      </c>
      <c r="B2118" t="s">
        <v>5026</v>
      </c>
      <c r="C2118">
        <f t="shared" si="33"/>
        <v>42</v>
      </c>
      <c r="D2118" s="1">
        <v>42655</v>
      </c>
      <c r="E2118" s="1">
        <v>42660</v>
      </c>
      <c r="F2118" t="s">
        <v>19</v>
      </c>
      <c r="G2118" t="s">
        <v>2842</v>
      </c>
      <c r="H2118" t="s">
        <v>2843</v>
      </c>
      <c r="I2118" t="s">
        <v>22</v>
      </c>
      <c r="J2118" t="s">
        <v>23</v>
      </c>
      <c r="K2118" t="s">
        <v>385</v>
      </c>
      <c r="L2118" t="s">
        <v>263</v>
      </c>
      <c r="M2118">
        <v>14609</v>
      </c>
      <c r="N2118" t="s">
        <v>144</v>
      </c>
      <c r="O2118" t="s">
        <v>4434</v>
      </c>
      <c r="P2118" t="s">
        <v>28</v>
      </c>
      <c r="Q2118" t="s">
        <v>52</v>
      </c>
      <c r="R2118" t="s">
        <v>4435</v>
      </c>
      <c r="S2118">
        <v>209.67</v>
      </c>
      <c r="T2118" s="3"/>
    </row>
    <row r="2119" spans="1:20" x14ac:dyDescent="0.3">
      <c r="A2119">
        <v>2118</v>
      </c>
      <c r="B2119" t="s">
        <v>5027</v>
      </c>
      <c r="C2119">
        <f t="shared" si="33"/>
        <v>38</v>
      </c>
      <c r="D2119" s="1">
        <v>42997</v>
      </c>
      <c r="E2119" s="1">
        <v>43001</v>
      </c>
      <c r="F2119" t="s">
        <v>46</v>
      </c>
      <c r="G2119" t="s">
        <v>5028</v>
      </c>
      <c r="H2119" t="s">
        <v>5029</v>
      </c>
      <c r="I2119" t="s">
        <v>22</v>
      </c>
      <c r="J2119" t="s">
        <v>23</v>
      </c>
      <c r="K2119" t="s">
        <v>5030</v>
      </c>
      <c r="L2119" t="s">
        <v>39</v>
      </c>
      <c r="M2119">
        <v>95207</v>
      </c>
      <c r="N2119" t="s">
        <v>40</v>
      </c>
      <c r="O2119" t="s">
        <v>1547</v>
      </c>
      <c r="P2119" t="s">
        <v>42</v>
      </c>
      <c r="Q2119" t="s">
        <v>86</v>
      </c>
      <c r="R2119" t="s">
        <v>1548</v>
      </c>
      <c r="S2119">
        <v>159.88</v>
      </c>
      <c r="T2119" s="3"/>
    </row>
    <row r="2120" spans="1:20" x14ac:dyDescent="0.3">
      <c r="A2120">
        <v>2119</v>
      </c>
      <c r="B2120" t="s">
        <v>5031</v>
      </c>
      <c r="C2120">
        <f t="shared" si="33"/>
        <v>15</v>
      </c>
      <c r="D2120" s="1">
        <v>43203</v>
      </c>
      <c r="E2120" s="1">
        <v>43205</v>
      </c>
      <c r="F2120" t="s">
        <v>184</v>
      </c>
      <c r="G2120" t="s">
        <v>2809</v>
      </c>
      <c r="H2120" t="s">
        <v>2810</v>
      </c>
      <c r="I2120" t="s">
        <v>37</v>
      </c>
      <c r="J2120" t="s">
        <v>23</v>
      </c>
      <c r="K2120" t="s">
        <v>91</v>
      </c>
      <c r="L2120" t="s">
        <v>92</v>
      </c>
      <c r="M2120">
        <v>98105</v>
      </c>
      <c r="N2120" t="s">
        <v>40</v>
      </c>
      <c r="O2120" t="s">
        <v>911</v>
      </c>
      <c r="P2120" t="s">
        <v>42</v>
      </c>
      <c r="Q2120" t="s">
        <v>86</v>
      </c>
      <c r="R2120" t="s">
        <v>912</v>
      </c>
      <c r="S2120">
        <v>5.28</v>
      </c>
      <c r="T2120" s="3"/>
    </row>
    <row r="2121" spans="1:20" x14ac:dyDescent="0.3">
      <c r="A2121">
        <v>2120</v>
      </c>
      <c r="B2121" t="s">
        <v>5031</v>
      </c>
      <c r="C2121">
        <f t="shared" si="33"/>
        <v>15</v>
      </c>
      <c r="D2121" s="1">
        <v>43203</v>
      </c>
      <c r="E2121" s="1">
        <v>43205</v>
      </c>
      <c r="F2121" t="s">
        <v>184</v>
      </c>
      <c r="G2121" t="s">
        <v>2809</v>
      </c>
      <c r="H2121" t="s">
        <v>2810</v>
      </c>
      <c r="I2121" t="s">
        <v>37</v>
      </c>
      <c r="J2121" t="s">
        <v>23</v>
      </c>
      <c r="K2121" t="s">
        <v>91</v>
      </c>
      <c r="L2121" t="s">
        <v>92</v>
      </c>
      <c r="M2121">
        <v>98105</v>
      </c>
      <c r="N2121" t="s">
        <v>40</v>
      </c>
      <c r="O2121" t="s">
        <v>4771</v>
      </c>
      <c r="P2121" t="s">
        <v>42</v>
      </c>
      <c r="Q2121" t="s">
        <v>71</v>
      </c>
      <c r="R2121" t="s">
        <v>4772</v>
      </c>
      <c r="S2121">
        <v>895.92</v>
      </c>
      <c r="T2121" s="3"/>
    </row>
    <row r="2122" spans="1:20" x14ac:dyDescent="0.3">
      <c r="A2122">
        <v>2121</v>
      </c>
      <c r="B2122" t="s">
        <v>5032</v>
      </c>
      <c r="C2122">
        <f t="shared" si="33"/>
        <v>2</v>
      </c>
      <c r="D2122" s="1">
        <v>43107</v>
      </c>
      <c r="E2122" s="1">
        <v>43113</v>
      </c>
      <c r="F2122" t="s">
        <v>46</v>
      </c>
      <c r="G2122" t="s">
        <v>3907</v>
      </c>
      <c r="H2122" t="s">
        <v>3908</v>
      </c>
      <c r="I2122" t="s">
        <v>22</v>
      </c>
      <c r="J2122" t="s">
        <v>23</v>
      </c>
      <c r="K2122" t="s">
        <v>5033</v>
      </c>
      <c r="L2122" t="s">
        <v>50</v>
      </c>
      <c r="M2122">
        <v>32174</v>
      </c>
      <c r="N2122" t="s">
        <v>26</v>
      </c>
      <c r="O2122" t="s">
        <v>2916</v>
      </c>
      <c r="P2122" t="s">
        <v>42</v>
      </c>
      <c r="Q2122" t="s">
        <v>71</v>
      </c>
      <c r="R2122" t="s">
        <v>2917</v>
      </c>
      <c r="S2122">
        <v>2.8079999999999998</v>
      </c>
      <c r="T2122" s="3"/>
    </row>
    <row r="2123" spans="1:20" x14ac:dyDescent="0.3">
      <c r="A2123">
        <v>2122</v>
      </c>
      <c r="B2123" t="s">
        <v>5034</v>
      </c>
      <c r="C2123">
        <f t="shared" si="33"/>
        <v>45</v>
      </c>
      <c r="D2123" s="1">
        <v>43413</v>
      </c>
      <c r="E2123" s="1">
        <v>43415</v>
      </c>
      <c r="F2123" t="s">
        <v>184</v>
      </c>
      <c r="G2123" t="s">
        <v>702</v>
      </c>
      <c r="H2123" t="s">
        <v>703</v>
      </c>
      <c r="I2123" t="s">
        <v>37</v>
      </c>
      <c r="J2123" t="s">
        <v>23</v>
      </c>
      <c r="K2123" t="s">
        <v>5035</v>
      </c>
      <c r="L2123" t="s">
        <v>39</v>
      </c>
      <c r="M2123">
        <v>94086</v>
      </c>
      <c r="N2123" t="s">
        <v>40</v>
      </c>
      <c r="O2123" t="s">
        <v>257</v>
      </c>
      <c r="P2123" t="s">
        <v>28</v>
      </c>
      <c r="Q2123" t="s">
        <v>32</v>
      </c>
      <c r="R2123" t="s">
        <v>258</v>
      </c>
      <c r="S2123">
        <v>215.976</v>
      </c>
      <c r="T2123" s="3"/>
    </row>
    <row r="2124" spans="1:20" x14ac:dyDescent="0.3">
      <c r="A2124">
        <v>2123</v>
      </c>
      <c r="B2124" t="s">
        <v>5036</v>
      </c>
      <c r="C2124">
        <f t="shared" si="33"/>
        <v>38</v>
      </c>
      <c r="D2124" s="1">
        <v>43365</v>
      </c>
      <c r="E2124" s="1">
        <v>43367</v>
      </c>
      <c r="F2124" t="s">
        <v>19</v>
      </c>
      <c r="G2124" t="s">
        <v>3162</v>
      </c>
      <c r="H2124" t="s">
        <v>3163</v>
      </c>
      <c r="I2124" t="s">
        <v>98</v>
      </c>
      <c r="J2124" t="s">
        <v>23</v>
      </c>
      <c r="K2124" t="s">
        <v>3308</v>
      </c>
      <c r="L2124" t="s">
        <v>234</v>
      </c>
      <c r="M2124">
        <v>48911</v>
      </c>
      <c r="N2124" t="s">
        <v>101</v>
      </c>
      <c r="O2124" t="s">
        <v>1444</v>
      </c>
      <c r="P2124" t="s">
        <v>28</v>
      </c>
      <c r="Q2124" t="s">
        <v>29</v>
      </c>
      <c r="R2124" t="s">
        <v>1445</v>
      </c>
      <c r="S2124">
        <v>241.96</v>
      </c>
      <c r="T2124" s="3"/>
    </row>
    <row r="2125" spans="1:20" x14ac:dyDescent="0.3">
      <c r="A2125">
        <v>2124</v>
      </c>
      <c r="B2125" t="s">
        <v>5036</v>
      </c>
      <c r="C2125">
        <f t="shared" si="33"/>
        <v>38</v>
      </c>
      <c r="D2125" s="1">
        <v>43365</v>
      </c>
      <c r="E2125" s="1">
        <v>43367</v>
      </c>
      <c r="F2125" t="s">
        <v>19</v>
      </c>
      <c r="G2125" t="s">
        <v>3162</v>
      </c>
      <c r="H2125" t="s">
        <v>3163</v>
      </c>
      <c r="I2125" t="s">
        <v>98</v>
      </c>
      <c r="J2125" t="s">
        <v>23</v>
      </c>
      <c r="K2125" t="s">
        <v>3308</v>
      </c>
      <c r="L2125" t="s">
        <v>234</v>
      </c>
      <c r="M2125">
        <v>48911</v>
      </c>
      <c r="N2125" t="s">
        <v>101</v>
      </c>
      <c r="O2125" t="s">
        <v>388</v>
      </c>
      <c r="P2125" t="s">
        <v>42</v>
      </c>
      <c r="Q2125" t="s">
        <v>43</v>
      </c>
      <c r="R2125" t="s">
        <v>389</v>
      </c>
      <c r="S2125">
        <v>27.72</v>
      </c>
      <c r="T2125" s="3"/>
    </row>
    <row r="2126" spans="1:20" x14ac:dyDescent="0.3">
      <c r="A2126">
        <v>2125</v>
      </c>
      <c r="B2126" t="s">
        <v>5037</v>
      </c>
      <c r="C2126">
        <f t="shared" si="33"/>
        <v>48</v>
      </c>
      <c r="D2126" s="1">
        <v>43435</v>
      </c>
      <c r="E2126" s="1">
        <v>43439</v>
      </c>
      <c r="F2126" t="s">
        <v>46</v>
      </c>
      <c r="G2126" t="s">
        <v>3162</v>
      </c>
      <c r="H2126" t="s">
        <v>3163</v>
      </c>
      <c r="I2126" t="s">
        <v>98</v>
      </c>
      <c r="J2126" t="s">
        <v>23</v>
      </c>
      <c r="K2126" t="s">
        <v>142</v>
      </c>
      <c r="L2126" t="s">
        <v>143</v>
      </c>
      <c r="M2126">
        <v>19143</v>
      </c>
      <c r="N2126" t="s">
        <v>144</v>
      </c>
      <c r="O2126" t="s">
        <v>5038</v>
      </c>
      <c r="P2126" t="s">
        <v>42</v>
      </c>
      <c r="Q2126" t="s">
        <v>169</v>
      </c>
      <c r="R2126" t="s">
        <v>5039</v>
      </c>
      <c r="S2126">
        <v>104.68</v>
      </c>
      <c r="T2126" s="3"/>
    </row>
    <row r="2127" spans="1:20" x14ac:dyDescent="0.3">
      <c r="A2127">
        <v>2126</v>
      </c>
      <c r="B2127" t="s">
        <v>5037</v>
      </c>
      <c r="C2127">
        <f t="shared" si="33"/>
        <v>48</v>
      </c>
      <c r="D2127" s="1">
        <v>43435</v>
      </c>
      <c r="E2127" s="1">
        <v>43439</v>
      </c>
      <c r="F2127" t="s">
        <v>46</v>
      </c>
      <c r="G2127" t="s">
        <v>3162</v>
      </c>
      <c r="H2127" t="s">
        <v>3163</v>
      </c>
      <c r="I2127" t="s">
        <v>98</v>
      </c>
      <c r="J2127" t="s">
        <v>23</v>
      </c>
      <c r="K2127" t="s">
        <v>142</v>
      </c>
      <c r="L2127" t="s">
        <v>143</v>
      </c>
      <c r="M2127">
        <v>19143</v>
      </c>
      <c r="N2127" t="s">
        <v>144</v>
      </c>
      <c r="O2127" t="s">
        <v>5040</v>
      </c>
      <c r="P2127" t="s">
        <v>67</v>
      </c>
      <c r="Q2127" t="s">
        <v>68</v>
      </c>
      <c r="R2127" t="s">
        <v>5041</v>
      </c>
      <c r="S2127">
        <v>62.957999999999998</v>
      </c>
      <c r="T2127" s="3"/>
    </row>
    <row r="2128" spans="1:20" x14ac:dyDescent="0.3">
      <c r="A2128">
        <v>2127</v>
      </c>
      <c r="B2128" t="s">
        <v>5042</v>
      </c>
      <c r="C2128">
        <f t="shared" si="33"/>
        <v>26</v>
      </c>
      <c r="D2128" s="1">
        <v>42178</v>
      </c>
      <c r="E2128" s="1">
        <v>42183</v>
      </c>
      <c r="F2128" t="s">
        <v>46</v>
      </c>
      <c r="G2128" t="s">
        <v>5043</v>
      </c>
      <c r="H2128" t="s">
        <v>5044</v>
      </c>
      <c r="I2128" t="s">
        <v>22</v>
      </c>
      <c r="J2128" t="s">
        <v>23</v>
      </c>
      <c r="K2128" t="s">
        <v>142</v>
      </c>
      <c r="L2128" t="s">
        <v>143</v>
      </c>
      <c r="M2128">
        <v>19143</v>
      </c>
      <c r="N2128" t="s">
        <v>144</v>
      </c>
      <c r="O2128" t="s">
        <v>1414</v>
      </c>
      <c r="P2128" t="s">
        <v>67</v>
      </c>
      <c r="Q2128" t="s">
        <v>157</v>
      </c>
      <c r="R2128" t="s">
        <v>1415</v>
      </c>
      <c r="S2128">
        <v>86.376000000000005</v>
      </c>
      <c r="T2128" s="3"/>
    </row>
    <row r="2129" spans="1:20" x14ac:dyDescent="0.3">
      <c r="A2129">
        <v>2128</v>
      </c>
      <c r="B2129" t="s">
        <v>5045</v>
      </c>
      <c r="C2129">
        <f t="shared" si="33"/>
        <v>41</v>
      </c>
      <c r="D2129" s="1">
        <v>42647</v>
      </c>
      <c r="E2129" s="1">
        <v>42652</v>
      </c>
      <c r="F2129" t="s">
        <v>46</v>
      </c>
      <c r="G2129" t="s">
        <v>3792</v>
      </c>
      <c r="H2129" t="s">
        <v>3793</v>
      </c>
      <c r="I2129" t="s">
        <v>98</v>
      </c>
      <c r="J2129" t="s">
        <v>23</v>
      </c>
      <c r="K2129" t="s">
        <v>142</v>
      </c>
      <c r="L2129" t="s">
        <v>143</v>
      </c>
      <c r="M2129">
        <v>19134</v>
      </c>
      <c r="N2129" t="s">
        <v>144</v>
      </c>
      <c r="O2129" t="s">
        <v>5046</v>
      </c>
      <c r="P2129" t="s">
        <v>28</v>
      </c>
      <c r="Q2129" t="s">
        <v>61</v>
      </c>
      <c r="R2129" t="s">
        <v>5047</v>
      </c>
      <c r="S2129">
        <v>64.944000000000003</v>
      </c>
      <c r="T2129" s="3"/>
    </row>
    <row r="2130" spans="1:20" x14ac:dyDescent="0.3">
      <c r="A2130">
        <v>2129</v>
      </c>
      <c r="B2130" t="s">
        <v>5045</v>
      </c>
      <c r="C2130">
        <f t="shared" si="33"/>
        <v>41</v>
      </c>
      <c r="D2130" s="1">
        <v>42647</v>
      </c>
      <c r="E2130" s="1">
        <v>42652</v>
      </c>
      <c r="F2130" t="s">
        <v>46</v>
      </c>
      <c r="G2130" t="s">
        <v>3792</v>
      </c>
      <c r="H2130" t="s">
        <v>3793</v>
      </c>
      <c r="I2130" t="s">
        <v>98</v>
      </c>
      <c r="J2130" t="s">
        <v>23</v>
      </c>
      <c r="K2130" t="s">
        <v>142</v>
      </c>
      <c r="L2130" t="s">
        <v>143</v>
      </c>
      <c r="M2130">
        <v>19134</v>
      </c>
      <c r="N2130" t="s">
        <v>144</v>
      </c>
      <c r="O2130" t="s">
        <v>3952</v>
      </c>
      <c r="P2130" t="s">
        <v>42</v>
      </c>
      <c r="Q2130" t="s">
        <v>86</v>
      </c>
      <c r="R2130" t="s">
        <v>3953</v>
      </c>
      <c r="S2130">
        <v>20.736000000000001</v>
      </c>
      <c r="T2130" s="3"/>
    </row>
    <row r="2131" spans="1:20" x14ac:dyDescent="0.3">
      <c r="A2131">
        <v>2130</v>
      </c>
      <c r="B2131" t="s">
        <v>5048</v>
      </c>
      <c r="C2131">
        <f t="shared" si="33"/>
        <v>21</v>
      </c>
      <c r="D2131" s="1">
        <v>42144</v>
      </c>
      <c r="E2131" s="1">
        <v>42146</v>
      </c>
      <c r="F2131" t="s">
        <v>19</v>
      </c>
      <c r="G2131" t="s">
        <v>5049</v>
      </c>
      <c r="H2131" t="s">
        <v>5050</v>
      </c>
      <c r="I2131" t="s">
        <v>37</v>
      </c>
      <c r="J2131" t="s">
        <v>23</v>
      </c>
      <c r="K2131" t="s">
        <v>240</v>
      </c>
      <c r="L2131" t="s">
        <v>2697</v>
      </c>
      <c r="M2131">
        <v>3820</v>
      </c>
      <c r="N2131" t="s">
        <v>144</v>
      </c>
      <c r="O2131" t="s">
        <v>5051</v>
      </c>
      <c r="P2131" t="s">
        <v>42</v>
      </c>
      <c r="Q2131" t="s">
        <v>74</v>
      </c>
      <c r="R2131" t="s">
        <v>5052</v>
      </c>
      <c r="S2131">
        <v>33.28</v>
      </c>
      <c r="T2131" s="3"/>
    </row>
    <row r="2132" spans="1:20" x14ac:dyDescent="0.3">
      <c r="A2132">
        <v>2131</v>
      </c>
      <c r="B2132" t="s">
        <v>5048</v>
      </c>
      <c r="C2132">
        <f t="shared" si="33"/>
        <v>21</v>
      </c>
      <c r="D2132" s="1">
        <v>42144</v>
      </c>
      <c r="E2132" s="1">
        <v>42146</v>
      </c>
      <c r="F2132" t="s">
        <v>19</v>
      </c>
      <c r="G2132" t="s">
        <v>5049</v>
      </c>
      <c r="H2132" t="s">
        <v>5050</v>
      </c>
      <c r="I2132" t="s">
        <v>37</v>
      </c>
      <c r="J2132" t="s">
        <v>23</v>
      </c>
      <c r="K2132" t="s">
        <v>240</v>
      </c>
      <c r="L2132" t="s">
        <v>2697</v>
      </c>
      <c r="M2132">
        <v>3820</v>
      </c>
      <c r="N2132" t="s">
        <v>144</v>
      </c>
      <c r="O2132" t="s">
        <v>5053</v>
      </c>
      <c r="P2132" t="s">
        <v>42</v>
      </c>
      <c r="Q2132" t="s">
        <v>64</v>
      </c>
      <c r="R2132" t="s">
        <v>5054</v>
      </c>
      <c r="S2132">
        <v>38.520000000000003</v>
      </c>
      <c r="T2132" s="3"/>
    </row>
    <row r="2133" spans="1:20" x14ac:dyDescent="0.3">
      <c r="A2133">
        <v>2132</v>
      </c>
      <c r="B2133" t="s">
        <v>5048</v>
      </c>
      <c r="C2133">
        <f t="shared" si="33"/>
        <v>21</v>
      </c>
      <c r="D2133" s="1">
        <v>42144</v>
      </c>
      <c r="E2133" s="1">
        <v>42146</v>
      </c>
      <c r="F2133" t="s">
        <v>19</v>
      </c>
      <c r="G2133" t="s">
        <v>5049</v>
      </c>
      <c r="H2133" t="s">
        <v>5050</v>
      </c>
      <c r="I2133" t="s">
        <v>37</v>
      </c>
      <c r="J2133" t="s">
        <v>23</v>
      </c>
      <c r="K2133" t="s">
        <v>240</v>
      </c>
      <c r="L2133" t="s">
        <v>2697</v>
      </c>
      <c r="M2133">
        <v>3820</v>
      </c>
      <c r="N2133" t="s">
        <v>144</v>
      </c>
      <c r="O2133" t="s">
        <v>3467</v>
      </c>
      <c r="P2133" t="s">
        <v>28</v>
      </c>
      <c r="Q2133" t="s">
        <v>61</v>
      </c>
      <c r="R2133" t="s">
        <v>3468</v>
      </c>
      <c r="S2133">
        <v>139.86000000000001</v>
      </c>
      <c r="T2133" s="3"/>
    </row>
    <row r="2134" spans="1:20" x14ac:dyDescent="0.3">
      <c r="A2134">
        <v>2133</v>
      </c>
      <c r="B2134" t="s">
        <v>5055</v>
      </c>
      <c r="C2134">
        <f t="shared" si="33"/>
        <v>48</v>
      </c>
      <c r="D2134" s="1">
        <v>42694</v>
      </c>
      <c r="E2134" s="1">
        <v>42700</v>
      </c>
      <c r="F2134" t="s">
        <v>46</v>
      </c>
      <c r="G2134" t="s">
        <v>2452</v>
      </c>
      <c r="H2134" t="s">
        <v>2453</v>
      </c>
      <c r="I2134" t="s">
        <v>22</v>
      </c>
      <c r="J2134" t="s">
        <v>23</v>
      </c>
      <c r="K2134" t="s">
        <v>262</v>
      </c>
      <c r="L2134" t="s">
        <v>263</v>
      </c>
      <c r="M2134">
        <v>10011</v>
      </c>
      <c r="N2134" t="s">
        <v>144</v>
      </c>
      <c r="O2134" t="s">
        <v>5056</v>
      </c>
      <c r="P2134" t="s">
        <v>42</v>
      </c>
      <c r="Q2134" t="s">
        <v>86</v>
      </c>
      <c r="R2134" t="s">
        <v>5057</v>
      </c>
      <c r="S2134">
        <v>19.649999999999999</v>
      </c>
      <c r="T2134" s="3"/>
    </row>
    <row r="2135" spans="1:20" x14ac:dyDescent="0.3">
      <c r="A2135">
        <v>2134</v>
      </c>
      <c r="B2135" t="s">
        <v>5058</v>
      </c>
      <c r="C2135">
        <f t="shared" si="33"/>
        <v>49</v>
      </c>
      <c r="D2135" s="1">
        <v>42704</v>
      </c>
      <c r="E2135" s="1">
        <v>42708</v>
      </c>
      <c r="F2135" t="s">
        <v>46</v>
      </c>
      <c r="G2135" t="s">
        <v>5059</v>
      </c>
      <c r="H2135" t="s">
        <v>5060</v>
      </c>
      <c r="I2135" t="s">
        <v>22</v>
      </c>
      <c r="J2135" t="s">
        <v>23</v>
      </c>
      <c r="K2135" t="s">
        <v>142</v>
      </c>
      <c r="L2135" t="s">
        <v>143</v>
      </c>
      <c r="M2135">
        <v>19134</v>
      </c>
      <c r="N2135" t="s">
        <v>144</v>
      </c>
      <c r="O2135" t="s">
        <v>93</v>
      </c>
      <c r="P2135" t="s">
        <v>42</v>
      </c>
      <c r="Q2135" t="s">
        <v>71</v>
      </c>
      <c r="R2135" t="s">
        <v>94</v>
      </c>
      <c r="S2135">
        <v>152.99100000000001</v>
      </c>
      <c r="T2135" s="3"/>
    </row>
    <row r="2136" spans="1:20" x14ac:dyDescent="0.3">
      <c r="A2136">
        <v>2135</v>
      </c>
      <c r="B2136" t="s">
        <v>5058</v>
      </c>
      <c r="C2136">
        <f t="shared" si="33"/>
        <v>49</v>
      </c>
      <c r="D2136" s="1">
        <v>42704</v>
      </c>
      <c r="E2136" s="1">
        <v>42708</v>
      </c>
      <c r="F2136" t="s">
        <v>46</v>
      </c>
      <c r="G2136" t="s">
        <v>5059</v>
      </c>
      <c r="H2136" t="s">
        <v>5060</v>
      </c>
      <c r="I2136" t="s">
        <v>22</v>
      </c>
      <c r="J2136" t="s">
        <v>23</v>
      </c>
      <c r="K2136" t="s">
        <v>142</v>
      </c>
      <c r="L2136" t="s">
        <v>143</v>
      </c>
      <c r="M2136">
        <v>19134</v>
      </c>
      <c r="N2136" t="s">
        <v>144</v>
      </c>
      <c r="O2136" t="s">
        <v>3800</v>
      </c>
      <c r="P2136" t="s">
        <v>42</v>
      </c>
      <c r="Q2136" t="s">
        <v>265</v>
      </c>
      <c r="R2136" t="s">
        <v>3801</v>
      </c>
      <c r="S2136">
        <v>10.584</v>
      </c>
      <c r="T2136" s="3"/>
    </row>
    <row r="2137" spans="1:20" x14ac:dyDescent="0.3">
      <c r="A2137">
        <v>2136</v>
      </c>
      <c r="B2137" t="s">
        <v>5058</v>
      </c>
      <c r="C2137">
        <f t="shared" si="33"/>
        <v>49</v>
      </c>
      <c r="D2137" s="1">
        <v>42704</v>
      </c>
      <c r="E2137" s="1">
        <v>42708</v>
      </c>
      <c r="F2137" t="s">
        <v>46</v>
      </c>
      <c r="G2137" t="s">
        <v>5059</v>
      </c>
      <c r="H2137" t="s">
        <v>5060</v>
      </c>
      <c r="I2137" t="s">
        <v>22</v>
      </c>
      <c r="J2137" t="s">
        <v>23</v>
      </c>
      <c r="K2137" t="s">
        <v>142</v>
      </c>
      <c r="L2137" t="s">
        <v>143</v>
      </c>
      <c r="M2137">
        <v>19134</v>
      </c>
      <c r="N2137" t="s">
        <v>144</v>
      </c>
      <c r="O2137" t="s">
        <v>5061</v>
      </c>
      <c r="P2137" t="s">
        <v>67</v>
      </c>
      <c r="Q2137" t="s">
        <v>68</v>
      </c>
      <c r="R2137" t="s">
        <v>5062</v>
      </c>
      <c r="S2137">
        <v>94.92</v>
      </c>
      <c r="T2137" s="3"/>
    </row>
    <row r="2138" spans="1:20" x14ac:dyDescent="0.3">
      <c r="A2138">
        <v>2137</v>
      </c>
      <c r="B2138" t="s">
        <v>5063</v>
      </c>
      <c r="C2138">
        <f t="shared" si="33"/>
        <v>53</v>
      </c>
      <c r="D2138" s="1">
        <v>42735</v>
      </c>
      <c r="E2138" s="1">
        <v>42740</v>
      </c>
      <c r="F2138" t="s">
        <v>46</v>
      </c>
      <c r="G2138" t="s">
        <v>5064</v>
      </c>
      <c r="H2138" t="s">
        <v>5065</v>
      </c>
      <c r="I2138" t="s">
        <v>22</v>
      </c>
      <c r="J2138" t="s">
        <v>23</v>
      </c>
      <c r="K2138" t="s">
        <v>756</v>
      </c>
      <c r="L2138" t="s">
        <v>100</v>
      </c>
      <c r="M2138">
        <v>75051</v>
      </c>
      <c r="N2138" t="s">
        <v>101</v>
      </c>
      <c r="O2138" t="s">
        <v>5066</v>
      </c>
      <c r="P2138" t="s">
        <v>28</v>
      </c>
      <c r="Q2138" t="s">
        <v>61</v>
      </c>
      <c r="R2138" t="s">
        <v>5067</v>
      </c>
      <c r="S2138">
        <v>14.76</v>
      </c>
      <c r="T2138" s="3"/>
    </row>
    <row r="2139" spans="1:20" x14ac:dyDescent="0.3">
      <c r="A2139">
        <v>2138</v>
      </c>
      <c r="B2139" t="s">
        <v>5063</v>
      </c>
      <c r="C2139">
        <f t="shared" si="33"/>
        <v>53</v>
      </c>
      <c r="D2139" s="1">
        <v>42735</v>
      </c>
      <c r="E2139" s="1">
        <v>42740</v>
      </c>
      <c r="F2139" t="s">
        <v>46</v>
      </c>
      <c r="G2139" t="s">
        <v>5064</v>
      </c>
      <c r="H2139" t="s">
        <v>5065</v>
      </c>
      <c r="I2139" t="s">
        <v>22</v>
      </c>
      <c r="J2139" t="s">
        <v>23</v>
      </c>
      <c r="K2139" t="s">
        <v>756</v>
      </c>
      <c r="L2139" t="s">
        <v>100</v>
      </c>
      <c r="M2139">
        <v>75051</v>
      </c>
      <c r="N2139" t="s">
        <v>101</v>
      </c>
      <c r="O2139" t="s">
        <v>4824</v>
      </c>
      <c r="P2139" t="s">
        <v>42</v>
      </c>
      <c r="Q2139" t="s">
        <v>71</v>
      </c>
      <c r="R2139" t="s">
        <v>4825</v>
      </c>
      <c r="S2139">
        <v>3.6560000000000001</v>
      </c>
      <c r="T2139" s="3"/>
    </row>
    <row r="2140" spans="1:20" x14ac:dyDescent="0.3">
      <c r="A2140">
        <v>2139</v>
      </c>
      <c r="B2140" t="s">
        <v>5068</v>
      </c>
      <c r="C2140">
        <f t="shared" si="33"/>
        <v>46</v>
      </c>
      <c r="D2140" s="1">
        <v>43420</v>
      </c>
      <c r="E2140" s="1">
        <v>43420</v>
      </c>
      <c r="F2140" t="s">
        <v>1289</v>
      </c>
      <c r="G2140" t="s">
        <v>4857</v>
      </c>
      <c r="H2140" t="s">
        <v>4858</v>
      </c>
      <c r="I2140" t="s">
        <v>22</v>
      </c>
      <c r="J2140" t="s">
        <v>23</v>
      </c>
      <c r="K2140" t="s">
        <v>262</v>
      </c>
      <c r="L2140" t="s">
        <v>263</v>
      </c>
      <c r="M2140">
        <v>10009</v>
      </c>
      <c r="N2140" t="s">
        <v>144</v>
      </c>
      <c r="O2140" t="s">
        <v>2316</v>
      </c>
      <c r="P2140" t="s">
        <v>42</v>
      </c>
      <c r="Q2140" t="s">
        <v>86</v>
      </c>
      <c r="R2140" t="s">
        <v>2317</v>
      </c>
      <c r="S2140">
        <v>146.82</v>
      </c>
      <c r="T2140" s="3"/>
    </row>
    <row r="2141" spans="1:20" x14ac:dyDescent="0.3">
      <c r="A2141">
        <v>2140</v>
      </c>
      <c r="B2141" t="s">
        <v>5069</v>
      </c>
      <c r="C2141">
        <f t="shared" si="33"/>
        <v>23</v>
      </c>
      <c r="D2141" s="1">
        <v>42161</v>
      </c>
      <c r="E2141" s="1">
        <v>42166</v>
      </c>
      <c r="F2141" t="s">
        <v>46</v>
      </c>
      <c r="G2141" t="s">
        <v>2220</v>
      </c>
      <c r="H2141" t="s">
        <v>2221</v>
      </c>
      <c r="I2141" t="s">
        <v>37</v>
      </c>
      <c r="J2141" t="s">
        <v>23</v>
      </c>
      <c r="K2141" t="s">
        <v>1172</v>
      </c>
      <c r="L2141" t="s">
        <v>263</v>
      </c>
      <c r="M2141">
        <v>11561</v>
      </c>
      <c r="N2141" t="s">
        <v>144</v>
      </c>
      <c r="O2141" t="s">
        <v>1386</v>
      </c>
      <c r="P2141" t="s">
        <v>42</v>
      </c>
      <c r="Q2141" t="s">
        <v>71</v>
      </c>
      <c r="R2141" t="s">
        <v>1387</v>
      </c>
      <c r="S2141">
        <v>149.54400000000001</v>
      </c>
      <c r="T2141" s="3"/>
    </row>
    <row r="2142" spans="1:20" x14ac:dyDescent="0.3">
      <c r="A2142">
        <v>2141</v>
      </c>
      <c r="B2142" t="s">
        <v>5069</v>
      </c>
      <c r="C2142">
        <f t="shared" si="33"/>
        <v>23</v>
      </c>
      <c r="D2142" s="1">
        <v>42161</v>
      </c>
      <c r="E2142" s="1">
        <v>42166</v>
      </c>
      <c r="F2142" t="s">
        <v>46</v>
      </c>
      <c r="G2142" t="s">
        <v>2220</v>
      </c>
      <c r="H2142" t="s">
        <v>2221</v>
      </c>
      <c r="I2142" t="s">
        <v>37</v>
      </c>
      <c r="J2142" t="s">
        <v>23</v>
      </c>
      <c r="K2142" t="s">
        <v>1172</v>
      </c>
      <c r="L2142" t="s">
        <v>263</v>
      </c>
      <c r="M2142">
        <v>11561</v>
      </c>
      <c r="N2142" t="s">
        <v>144</v>
      </c>
      <c r="O2142" t="s">
        <v>5070</v>
      </c>
      <c r="P2142" t="s">
        <v>42</v>
      </c>
      <c r="Q2142" t="s">
        <v>575</v>
      </c>
      <c r="R2142" t="s">
        <v>5071</v>
      </c>
      <c r="S2142">
        <v>17.14</v>
      </c>
      <c r="T2142" s="3"/>
    </row>
    <row r="2143" spans="1:20" x14ac:dyDescent="0.3">
      <c r="A2143">
        <v>2142</v>
      </c>
      <c r="B2143" t="s">
        <v>5069</v>
      </c>
      <c r="C2143">
        <f t="shared" si="33"/>
        <v>23</v>
      </c>
      <c r="D2143" s="1">
        <v>42161</v>
      </c>
      <c r="E2143" s="1">
        <v>42166</v>
      </c>
      <c r="F2143" t="s">
        <v>46</v>
      </c>
      <c r="G2143" t="s">
        <v>2220</v>
      </c>
      <c r="H2143" t="s">
        <v>2221</v>
      </c>
      <c r="I2143" t="s">
        <v>37</v>
      </c>
      <c r="J2143" t="s">
        <v>23</v>
      </c>
      <c r="K2143" t="s">
        <v>1172</v>
      </c>
      <c r="L2143" t="s">
        <v>263</v>
      </c>
      <c r="M2143">
        <v>11561</v>
      </c>
      <c r="N2143" t="s">
        <v>144</v>
      </c>
      <c r="O2143" t="s">
        <v>5072</v>
      </c>
      <c r="P2143" t="s">
        <v>28</v>
      </c>
      <c r="Q2143" t="s">
        <v>52</v>
      </c>
      <c r="R2143" t="s">
        <v>5073</v>
      </c>
      <c r="S2143">
        <v>991.76400000000001</v>
      </c>
      <c r="T2143" s="3"/>
    </row>
    <row r="2144" spans="1:20" x14ac:dyDescent="0.3">
      <c r="A2144">
        <v>2143</v>
      </c>
      <c r="B2144" t="s">
        <v>5074</v>
      </c>
      <c r="C2144">
        <f t="shared" si="33"/>
        <v>35</v>
      </c>
      <c r="D2144" s="1">
        <v>42979</v>
      </c>
      <c r="E2144" s="1">
        <v>42983</v>
      </c>
      <c r="F2144" t="s">
        <v>46</v>
      </c>
      <c r="G2144" t="s">
        <v>1358</v>
      </c>
      <c r="H2144" t="s">
        <v>1359</v>
      </c>
      <c r="I2144" t="s">
        <v>37</v>
      </c>
      <c r="J2144" t="s">
        <v>23</v>
      </c>
      <c r="K2144" t="s">
        <v>142</v>
      </c>
      <c r="L2144" t="s">
        <v>143</v>
      </c>
      <c r="M2144">
        <v>19140</v>
      </c>
      <c r="N2144" t="s">
        <v>144</v>
      </c>
      <c r="O2144" t="s">
        <v>325</v>
      </c>
      <c r="P2144" t="s">
        <v>42</v>
      </c>
      <c r="Q2144" t="s">
        <v>86</v>
      </c>
      <c r="R2144" t="s">
        <v>326</v>
      </c>
      <c r="S2144">
        <v>30.48</v>
      </c>
      <c r="T2144" s="3"/>
    </row>
    <row r="2145" spans="1:20" x14ac:dyDescent="0.3">
      <c r="A2145">
        <v>2144</v>
      </c>
      <c r="B2145" t="s">
        <v>5074</v>
      </c>
      <c r="C2145">
        <f t="shared" si="33"/>
        <v>35</v>
      </c>
      <c r="D2145" s="1">
        <v>42979</v>
      </c>
      <c r="E2145" s="1">
        <v>42983</v>
      </c>
      <c r="F2145" t="s">
        <v>46</v>
      </c>
      <c r="G2145" t="s">
        <v>1358</v>
      </c>
      <c r="H2145" t="s">
        <v>1359</v>
      </c>
      <c r="I2145" t="s">
        <v>37</v>
      </c>
      <c r="J2145" t="s">
        <v>23</v>
      </c>
      <c r="K2145" t="s">
        <v>142</v>
      </c>
      <c r="L2145" t="s">
        <v>143</v>
      </c>
      <c r="M2145">
        <v>19140</v>
      </c>
      <c r="N2145" t="s">
        <v>144</v>
      </c>
      <c r="O2145" t="s">
        <v>554</v>
      </c>
      <c r="P2145" t="s">
        <v>67</v>
      </c>
      <c r="Q2145" t="s">
        <v>68</v>
      </c>
      <c r="R2145" t="s">
        <v>555</v>
      </c>
      <c r="S2145">
        <v>23.988</v>
      </c>
      <c r="T2145" s="3"/>
    </row>
    <row r="2146" spans="1:20" x14ac:dyDescent="0.3">
      <c r="A2146">
        <v>2145</v>
      </c>
      <c r="B2146" t="s">
        <v>5074</v>
      </c>
      <c r="C2146">
        <f t="shared" si="33"/>
        <v>35</v>
      </c>
      <c r="D2146" s="1">
        <v>42979</v>
      </c>
      <c r="E2146" s="1">
        <v>42983</v>
      </c>
      <c r="F2146" t="s">
        <v>46</v>
      </c>
      <c r="G2146" t="s">
        <v>1358</v>
      </c>
      <c r="H2146" t="s">
        <v>1359</v>
      </c>
      <c r="I2146" t="s">
        <v>37</v>
      </c>
      <c r="J2146" t="s">
        <v>23</v>
      </c>
      <c r="K2146" t="s">
        <v>142</v>
      </c>
      <c r="L2146" t="s">
        <v>143</v>
      </c>
      <c r="M2146">
        <v>19140</v>
      </c>
      <c r="N2146" t="s">
        <v>144</v>
      </c>
      <c r="O2146" t="s">
        <v>558</v>
      </c>
      <c r="P2146" t="s">
        <v>42</v>
      </c>
      <c r="Q2146" t="s">
        <v>265</v>
      </c>
      <c r="R2146" t="s">
        <v>559</v>
      </c>
      <c r="S2146">
        <v>16.687999999999999</v>
      </c>
      <c r="T2146" s="3"/>
    </row>
    <row r="2147" spans="1:20" x14ac:dyDescent="0.3">
      <c r="A2147">
        <v>2146</v>
      </c>
      <c r="B2147" t="s">
        <v>5075</v>
      </c>
      <c r="C2147">
        <f t="shared" si="33"/>
        <v>26</v>
      </c>
      <c r="D2147" s="1">
        <v>42911</v>
      </c>
      <c r="E2147" s="1">
        <v>42915</v>
      </c>
      <c r="F2147" t="s">
        <v>46</v>
      </c>
      <c r="G2147" t="s">
        <v>3140</v>
      </c>
      <c r="H2147" t="s">
        <v>3141</v>
      </c>
      <c r="I2147" t="s">
        <v>37</v>
      </c>
      <c r="J2147" t="s">
        <v>23</v>
      </c>
      <c r="K2147" t="s">
        <v>5076</v>
      </c>
      <c r="L2147" t="s">
        <v>143</v>
      </c>
      <c r="M2147">
        <v>17403</v>
      </c>
      <c r="N2147" t="s">
        <v>144</v>
      </c>
      <c r="O2147" t="s">
        <v>941</v>
      </c>
      <c r="P2147" t="s">
        <v>28</v>
      </c>
      <c r="Q2147" t="s">
        <v>32</v>
      </c>
      <c r="R2147" t="s">
        <v>942</v>
      </c>
      <c r="S2147">
        <v>422.05799999999999</v>
      </c>
      <c r="T2147" s="3"/>
    </row>
    <row r="2148" spans="1:20" x14ac:dyDescent="0.3">
      <c r="A2148">
        <v>2147</v>
      </c>
      <c r="B2148" t="s">
        <v>5075</v>
      </c>
      <c r="C2148">
        <f t="shared" si="33"/>
        <v>26</v>
      </c>
      <c r="D2148" s="1">
        <v>42911</v>
      </c>
      <c r="E2148" s="1">
        <v>42915</v>
      </c>
      <c r="F2148" t="s">
        <v>46</v>
      </c>
      <c r="G2148" t="s">
        <v>3140</v>
      </c>
      <c r="H2148" t="s">
        <v>3141</v>
      </c>
      <c r="I2148" t="s">
        <v>37</v>
      </c>
      <c r="J2148" t="s">
        <v>23</v>
      </c>
      <c r="K2148" t="s">
        <v>5076</v>
      </c>
      <c r="L2148" t="s">
        <v>143</v>
      </c>
      <c r="M2148">
        <v>17403</v>
      </c>
      <c r="N2148" t="s">
        <v>144</v>
      </c>
      <c r="O2148" t="s">
        <v>572</v>
      </c>
      <c r="P2148" t="s">
        <v>42</v>
      </c>
      <c r="Q2148" t="s">
        <v>71</v>
      </c>
      <c r="R2148" t="s">
        <v>573</v>
      </c>
      <c r="S2148">
        <v>38.088000000000001</v>
      </c>
      <c r="T2148" s="3"/>
    </row>
    <row r="2149" spans="1:20" x14ac:dyDescent="0.3">
      <c r="A2149">
        <v>2148</v>
      </c>
      <c r="B2149" t="s">
        <v>5075</v>
      </c>
      <c r="C2149">
        <f t="shared" si="33"/>
        <v>26</v>
      </c>
      <c r="D2149" s="1">
        <v>42911</v>
      </c>
      <c r="E2149" s="1">
        <v>42915</v>
      </c>
      <c r="F2149" t="s">
        <v>46</v>
      </c>
      <c r="G2149" t="s">
        <v>3140</v>
      </c>
      <c r="H2149" t="s">
        <v>3141</v>
      </c>
      <c r="I2149" t="s">
        <v>37</v>
      </c>
      <c r="J2149" t="s">
        <v>23</v>
      </c>
      <c r="K2149" t="s">
        <v>5076</v>
      </c>
      <c r="L2149" t="s">
        <v>143</v>
      </c>
      <c r="M2149">
        <v>17403</v>
      </c>
      <c r="N2149" t="s">
        <v>144</v>
      </c>
      <c r="O2149" t="s">
        <v>235</v>
      </c>
      <c r="P2149" t="s">
        <v>42</v>
      </c>
      <c r="Q2149" t="s">
        <v>55</v>
      </c>
      <c r="R2149" t="s">
        <v>236</v>
      </c>
      <c r="S2149">
        <v>254.352</v>
      </c>
      <c r="T2149" s="3"/>
    </row>
    <row r="2150" spans="1:20" x14ac:dyDescent="0.3">
      <c r="A2150">
        <v>2149</v>
      </c>
      <c r="B2150" t="s">
        <v>5077</v>
      </c>
      <c r="C2150">
        <f t="shared" si="33"/>
        <v>50</v>
      </c>
      <c r="D2150" s="1">
        <v>42350</v>
      </c>
      <c r="E2150" s="1">
        <v>42355</v>
      </c>
      <c r="F2150" t="s">
        <v>46</v>
      </c>
      <c r="G2150" t="s">
        <v>5059</v>
      </c>
      <c r="H2150" t="s">
        <v>5060</v>
      </c>
      <c r="I2150" t="s">
        <v>22</v>
      </c>
      <c r="J2150" t="s">
        <v>23</v>
      </c>
      <c r="K2150" t="s">
        <v>83</v>
      </c>
      <c r="L2150" t="s">
        <v>39</v>
      </c>
      <c r="M2150">
        <v>94521</v>
      </c>
      <c r="N2150" t="s">
        <v>40</v>
      </c>
      <c r="O2150" t="s">
        <v>3073</v>
      </c>
      <c r="P2150" t="s">
        <v>28</v>
      </c>
      <c r="Q2150" t="s">
        <v>61</v>
      </c>
      <c r="R2150" t="s">
        <v>3074</v>
      </c>
      <c r="S2150">
        <v>43.31</v>
      </c>
      <c r="T2150" s="3"/>
    </row>
    <row r="2151" spans="1:20" x14ac:dyDescent="0.3">
      <c r="A2151">
        <v>2150</v>
      </c>
      <c r="B2151" t="s">
        <v>5078</v>
      </c>
      <c r="C2151">
        <f t="shared" si="33"/>
        <v>13</v>
      </c>
      <c r="D2151" s="1">
        <v>43190</v>
      </c>
      <c r="E2151" s="1">
        <v>43195</v>
      </c>
      <c r="F2151" t="s">
        <v>46</v>
      </c>
      <c r="G2151" t="s">
        <v>1350</v>
      </c>
      <c r="H2151" t="s">
        <v>1351</v>
      </c>
      <c r="I2151" t="s">
        <v>22</v>
      </c>
      <c r="J2151" t="s">
        <v>23</v>
      </c>
      <c r="K2151" t="s">
        <v>262</v>
      </c>
      <c r="L2151" t="s">
        <v>263</v>
      </c>
      <c r="M2151">
        <v>10035</v>
      </c>
      <c r="N2151" t="s">
        <v>144</v>
      </c>
      <c r="O2151" t="s">
        <v>5079</v>
      </c>
      <c r="P2151" t="s">
        <v>67</v>
      </c>
      <c r="Q2151" t="s">
        <v>68</v>
      </c>
      <c r="R2151" t="s">
        <v>5080</v>
      </c>
      <c r="S2151">
        <v>84.95</v>
      </c>
      <c r="T2151" s="3"/>
    </row>
    <row r="2152" spans="1:20" x14ac:dyDescent="0.3">
      <c r="A2152">
        <v>2151</v>
      </c>
      <c r="B2152" t="s">
        <v>5081</v>
      </c>
      <c r="C2152">
        <f t="shared" si="33"/>
        <v>47</v>
      </c>
      <c r="D2152" s="1">
        <v>43423</v>
      </c>
      <c r="E2152" s="1">
        <v>43430</v>
      </c>
      <c r="F2152" t="s">
        <v>46</v>
      </c>
      <c r="G2152" t="s">
        <v>5082</v>
      </c>
      <c r="H2152" t="s">
        <v>5083</v>
      </c>
      <c r="I2152" t="s">
        <v>22</v>
      </c>
      <c r="J2152" t="s">
        <v>23</v>
      </c>
      <c r="K2152" t="s">
        <v>5084</v>
      </c>
      <c r="L2152" t="s">
        <v>100</v>
      </c>
      <c r="M2152">
        <v>77840</v>
      </c>
      <c r="N2152" t="s">
        <v>101</v>
      </c>
      <c r="O2152" t="s">
        <v>3550</v>
      </c>
      <c r="P2152" t="s">
        <v>28</v>
      </c>
      <c r="Q2152" t="s">
        <v>32</v>
      </c>
      <c r="R2152" t="s">
        <v>3551</v>
      </c>
      <c r="S2152">
        <v>233.05799999999999</v>
      </c>
      <c r="T2152" s="3"/>
    </row>
    <row r="2153" spans="1:20" x14ac:dyDescent="0.3">
      <c r="A2153">
        <v>2152</v>
      </c>
      <c r="B2153" t="s">
        <v>5085</v>
      </c>
      <c r="C2153">
        <f t="shared" si="33"/>
        <v>48</v>
      </c>
      <c r="D2153" s="1">
        <v>42332</v>
      </c>
      <c r="E2153" s="1">
        <v>42337</v>
      </c>
      <c r="F2153" t="s">
        <v>19</v>
      </c>
      <c r="G2153" t="s">
        <v>5086</v>
      </c>
      <c r="H2153" t="s">
        <v>5087</v>
      </c>
      <c r="I2153" t="s">
        <v>22</v>
      </c>
      <c r="J2153" t="s">
        <v>23</v>
      </c>
      <c r="K2153" t="s">
        <v>5088</v>
      </c>
      <c r="L2153" t="s">
        <v>593</v>
      </c>
      <c r="M2153">
        <v>63116</v>
      </c>
      <c r="N2153" t="s">
        <v>101</v>
      </c>
      <c r="O2153" t="s">
        <v>1581</v>
      </c>
      <c r="P2153" t="s">
        <v>67</v>
      </c>
      <c r="Q2153" t="s">
        <v>157</v>
      </c>
      <c r="R2153" t="s">
        <v>1582</v>
      </c>
      <c r="S2153">
        <v>111.79</v>
      </c>
      <c r="T2153" s="3"/>
    </row>
    <row r="2154" spans="1:20" x14ac:dyDescent="0.3">
      <c r="A2154">
        <v>2153</v>
      </c>
      <c r="B2154" t="s">
        <v>5089</v>
      </c>
      <c r="C2154">
        <f t="shared" si="33"/>
        <v>48</v>
      </c>
      <c r="D2154" s="1">
        <v>42696</v>
      </c>
      <c r="E2154" s="1">
        <v>42700</v>
      </c>
      <c r="F2154" t="s">
        <v>46</v>
      </c>
      <c r="G2154" t="s">
        <v>4034</v>
      </c>
      <c r="H2154" t="s">
        <v>4035</v>
      </c>
      <c r="I2154" t="s">
        <v>22</v>
      </c>
      <c r="J2154" t="s">
        <v>23</v>
      </c>
      <c r="K2154" t="s">
        <v>1320</v>
      </c>
      <c r="L2154" t="s">
        <v>1244</v>
      </c>
      <c r="M2154">
        <v>2169</v>
      </c>
      <c r="N2154" t="s">
        <v>144</v>
      </c>
      <c r="O2154" t="s">
        <v>4063</v>
      </c>
      <c r="P2154" t="s">
        <v>42</v>
      </c>
      <c r="Q2154" t="s">
        <v>86</v>
      </c>
      <c r="R2154" t="s">
        <v>4064</v>
      </c>
      <c r="S2154">
        <v>14.94</v>
      </c>
      <c r="T2154" s="3"/>
    </row>
    <row r="2155" spans="1:20" x14ac:dyDescent="0.3">
      <c r="A2155">
        <v>2154</v>
      </c>
      <c r="B2155" t="s">
        <v>5090</v>
      </c>
      <c r="C2155">
        <f t="shared" si="33"/>
        <v>28</v>
      </c>
      <c r="D2155" s="1">
        <v>42930</v>
      </c>
      <c r="E2155" s="1">
        <v>42934</v>
      </c>
      <c r="F2155" t="s">
        <v>46</v>
      </c>
      <c r="G2155" t="s">
        <v>957</v>
      </c>
      <c r="H2155" t="s">
        <v>958</v>
      </c>
      <c r="I2155" t="s">
        <v>37</v>
      </c>
      <c r="J2155" t="s">
        <v>23</v>
      </c>
      <c r="K2155" t="s">
        <v>262</v>
      </c>
      <c r="L2155" t="s">
        <v>263</v>
      </c>
      <c r="M2155">
        <v>10009</v>
      </c>
      <c r="N2155" t="s">
        <v>144</v>
      </c>
      <c r="O2155" t="s">
        <v>2368</v>
      </c>
      <c r="P2155" t="s">
        <v>42</v>
      </c>
      <c r="Q2155" t="s">
        <v>71</v>
      </c>
      <c r="R2155" t="s">
        <v>2369</v>
      </c>
      <c r="S2155">
        <v>14.16</v>
      </c>
      <c r="T2155" s="3"/>
    </row>
    <row r="2156" spans="1:20" x14ac:dyDescent="0.3">
      <c r="A2156">
        <v>2155</v>
      </c>
      <c r="B2156" t="s">
        <v>5091</v>
      </c>
      <c r="C2156">
        <f t="shared" si="33"/>
        <v>18</v>
      </c>
      <c r="D2156" s="1">
        <v>42855</v>
      </c>
      <c r="E2156" s="1">
        <v>42860</v>
      </c>
      <c r="F2156" t="s">
        <v>46</v>
      </c>
      <c r="G2156" t="s">
        <v>3441</v>
      </c>
      <c r="H2156" t="s">
        <v>3442</v>
      </c>
      <c r="I2156" t="s">
        <v>98</v>
      </c>
      <c r="J2156" t="s">
        <v>23</v>
      </c>
      <c r="K2156" t="s">
        <v>813</v>
      </c>
      <c r="L2156" t="s">
        <v>100</v>
      </c>
      <c r="M2156">
        <v>75081</v>
      </c>
      <c r="N2156" t="s">
        <v>101</v>
      </c>
      <c r="O2156" t="s">
        <v>4633</v>
      </c>
      <c r="P2156" t="s">
        <v>28</v>
      </c>
      <c r="Q2156" t="s">
        <v>61</v>
      </c>
      <c r="R2156" t="s">
        <v>4634</v>
      </c>
      <c r="S2156">
        <v>22.608000000000001</v>
      </c>
      <c r="T2156" s="3"/>
    </row>
    <row r="2157" spans="1:20" x14ac:dyDescent="0.3">
      <c r="A2157">
        <v>2156</v>
      </c>
      <c r="B2157" t="s">
        <v>5092</v>
      </c>
      <c r="C2157">
        <f t="shared" si="33"/>
        <v>30</v>
      </c>
      <c r="D2157" s="1">
        <v>42941</v>
      </c>
      <c r="E2157" s="1">
        <v>42943</v>
      </c>
      <c r="F2157" t="s">
        <v>19</v>
      </c>
      <c r="G2157" t="s">
        <v>3741</v>
      </c>
      <c r="H2157" t="s">
        <v>3742</v>
      </c>
      <c r="I2157" t="s">
        <v>22</v>
      </c>
      <c r="J2157" t="s">
        <v>23</v>
      </c>
      <c r="K2157" t="s">
        <v>38</v>
      </c>
      <c r="L2157" t="s">
        <v>39</v>
      </c>
      <c r="M2157">
        <v>90032</v>
      </c>
      <c r="N2157" t="s">
        <v>40</v>
      </c>
      <c r="O2157" t="s">
        <v>1173</v>
      </c>
      <c r="P2157" t="s">
        <v>42</v>
      </c>
      <c r="Q2157" t="s">
        <v>265</v>
      </c>
      <c r="R2157" t="s">
        <v>1174</v>
      </c>
      <c r="S2157">
        <v>21.48</v>
      </c>
      <c r="T2157" s="3"/>
    </row>
    <row r="2158" spans="1:20" x14ac:dyDescent="0.3">
      <c r="A2158">
        <v>2157</v>
      </c>
      <c r="B2158" t="s">
        <v>5093</v>
      </c>
      <c r="C2158">
        <f t="shared" si="33"/>
        <v>26</v>
      </c>
      <c r="D2158" s="1">
        <v>42177</v>
      </c>
      <c r="E2158" s="1">
        <v>42179</v>
      </c>
      <c r="F2158" t="s">
        <v>184</v>
      </c>
      <c r="G2158" t="s">
        <v>1963</v>
      </c>
      <c r="H2158" t="s">
        <v>1964</v>
      </c>
      <c r="I2158" t="s">
        <v>22</v>
      </c>
      <c r="J2158" t="s">
        <v>23</v>
      </c>
      <c r="K2158" t="s">
        <v>405</v>
      </c>
      <c r="L2158" t="s">
        <v>225</v>
      </c>
      <c r="M2158">
        <v>55407</v>
      </c>
      <c r="N2158" t="s">
        <v>101</v>
      </c>
      <c r="O2158" t="s">
        <v>2932</v>
      </c>
      <c r="P2158" t="s">
        <v>42</v>
      </c>
      <c r="Q2158" t="s">
        <v>55</v>
      </c>
      <c r="R2158" t="s">
        <v>2933</v>
      </c>
      <c r="S2158">
        <v>501.81</v>
      </c>
      <c r="T2158" s="3"/>
    </row>
    <row r="2159" spans="1:20" x14ac:dyDescent="0.3">
      <c r="A2159">
        <v>2158</v>
      </c>
      <c r="B2159" t="s">
        <v>5093</v>
      </c>
      <c r="C2159">
        <f t="shared" si="33"/>
        <v>26</v>
      </c>
      <c r="D2159" s="1">
        <v>42177</v>
      </c>
      <c r="E2159" s="1">
        <v>42179</v>
      </c>
      <c r="F2159" t="s">
        <v>184</v>
      </c>
      <c r="G2159" t="s">
        <v>1963</v>
      </c>
      <c r="H2159" t="s">
        <v>1964</v>
      </c>
      <c r="I2159" t="s">
        <v>22</v>
      </c>
      <c r="J2159" t="s">
        <v>23</v>
      </c>
      <c r="K2159" t="s">
        <v>405</v>
      </c>
      <c r="L2159" t="s">
        <v>225</v>
      </c>
      <c r="M2159">
        <v>55407</v>
      </c>
      <c r="N2159" t="s">
        <v>101</v>
      </c>
      <c r="O2159" t="s">
        <v>1564</v>
      </c>
      <c r="P2159" t="s">
        <v>42</v>
      </c>
      <c r="Q2159" t="s">
        <v>55</v>
      </c>
      <c r="R2159" t="s">
        <v>1565</v>
      </c>
      <c r="S2159">
        <v>161.94</v>
      </c>
      <c r="T2159" s="3"/>
    </row>
    <row r="2160" spans="1:20" x14ac:dyDescent="0.3">
      <c r="A2160">
        <v>2159</v>
      </c>
      <c r="B2160" t="s">
        <v>5094</v>
      </c>
      <c r="C2160">
        <f t="shared" si="33"/>
        <v>43</v>
      </c>
      <c r="D2160" s="1">
        <v>43394</v>
      </c>
      <c r="E2160" s="1">
        <v>43399</v>
      </c>
      <c r="F2160" t="s">
        <v>46</v>
      </c>
      <c r="G2160" t="s">
        <v>635</v>
      </c>
      <c r="H2160" t="s">
        <v>636</v>
      </c>
      <c r="I2160" t="s">
        <v>98</v>
      </c>
      <c r="J2160" t="s">
        <v>23</v>
      </c>
      <c r="K2160" t="s">
        <v>3647</v>
      </c>
      <c r="L2160" t="s">
        <v>50</v>
      </c>
      <c r="M2160">
        <v>32725</v>
      </c>
      <c r="N2160" t="s">
        <v>26</v>
      </c>
      <c r="O2160" t="s">
        <v>5095</v>
      </c>
      <c r="P2160" t="s">
        <v>42</v>
      </c>
      <c r="Q2160" t="s">
        <v>64</v>
      </c>
      <c r="R2160" t="s">
        <v>5096</v>
      </c>
      <c r="S2160">
        <v>17.856000000000002</v>
      </c>
      <c r="T2160" s="3"/>
    </row>
    <row r="2161" spans="1:20" x14ac:dyDescent="0.3">
      <c r="A2161">
        <v>2160</v>
      </c>
      <c r="B2161" t="s">
        <v>5097</v>
      </c>
      <c r="C2161">
        <f t="shared" si="33"/>
        <v>36</v>
      </c>
      <c r="D2161" s="1">
        <v>42981</v>
      </c>
      <c r="E2161" s="1">
        <v>42987</v>
      </c>
      <c r="F2161" t="s">
        <v>46</v>
      </c>
      <c r="G2161" t="s">
        <v>1953</v>
      </c>
      <c r="H2161" t="s">
        <v>1954</v>
      </c>
      <c r="I2161" t="s">
        <v>22</v>
      </c>
      <c r="J2161" t="s">
        <v>23</v>
      </c>
      <c r="K2161" t="s">
        <v>299</v>
      </c>
      <c r="L2161" t="s">
        <v>207</v>
      </c>
      <c r="M2161">
        <v>60610</v>
      </c>
      <c r="N2161" t="s">
        <v>101</v>
      </c>
      <c r="O2161" t="s">
        <v>3526</v>
      </c>
      <c r="P2161" t="s">
        <v>42</v>
      </c>
      <c r="Q2161" t="s">
        <v>71</v>
      </c>
      <c r="R2161" t="s">
        <v>3527</v>
      </c>
      <c r="S2161">
        <v>8.8079999999999998</v>
      </c>
      <c r="T2161" s="3"/>
    </row>
    <row r="2162" spans="1:20" x14ac:dyDescent="0.3">
      <c r="A2162">
        <v>2161</v>
      </c>
      <c r="B2162" t="s">
        <v>5098</v>
      </c>
      <c r="C2162">
        <f t="shared" si="33"/>
        <v>20</v>
      </c>
      <c r="D2162" s="1">
        <v>42869</v>
      </c>
      <c r="E2162" s="1">
        <v>42869</v>
      </c>
      <c r="F2162" t="s">
        <v>1289</v>
      </c>
      <c r="G2162" t="s">
        <v>939</v>
      </c>
      <c r="H2162" t="s">
        <v>940</v>
      </c>
      <c r="I2162" t="s">
        <v>22</v>
      </c>
      <c r="J2162" t="s">
        <v>23</v>
      </c>
      <c r="K2162" t="s">
        <v>1006</v>
      </c>
      <c r="L2162" t="s">
        <v>494</v>
      </c>
      <c r="M2162">
        <v>45231</v>
      </c>
      <c r="N2162" t="s">
        <v>144</v>
      </c>
      <c r="O2162" t="s">
        <v>4261</v>
      </c>
      <c r="P2162" t="s">
        <v>28</v>
      </c>
      <c r="Q2162" t="s">
        <v>61</v>
      </c>
      <c r="R2162" t="s">
        <v>4262</v>
      </c>
      <c r="S2162">
        <v>79.384</v>
      </c>
      <c r="T2162" s="3"/>
    </row>
    <row r="2163" spans="1:20" x14ac:dyDescent="0.3">
      <c r="A2163">
        <v>2162</v>
      </c>
      <c r="B2163" t="s">
        <v>5099</v>
      </c>
      <c r="C2163">
        <f t="shared" si="33"/>
        <v>1</v>
      </c>
      <c r="D2163" s="1">
        <v>42742</v>
      </c>
      <c r="E2163" s="1">
        <v>42747</v>
      </c>
      <c r="F2163" t="s">
        <v>46</v>
      </c>
      <c r="G2163" t="s">
        <v>929</v>
      </c>
      <c r="H2163" t="s">
        <v>930</v>
      </c>
      <c r="I2163" t="s">
        <v>98</v>
      </c>
      <c r="J2163" t="s">
        <v>23</v>
      </c>
      <c r="K2163" t="s">
        <v>3203</v>
      </c>
      <c r="L2163" t="s">
        <v>39</v>
      </c>
      <c r="M2163">
        <v>94601</v>
      </c>
      <c r="N2163" t="s">
        <v>40</v>
      </c>
      <c r="O2163" t="s">
        <v>5100</v>
      </c>
      <c r="P2163" t="s">
        <v>42</v>
      </c>
      <c r="Q2163" t="s">
        <v>64</v>
      </c>
      <c r="R2163" t="s">
        <v>5101</v>
      </c>
      <c r="S2163">
        <v>34.58</v>
      </c>
      <c r="T2163" s="3"/>
    </row>
    <row r="2164" spans="1:20" x14ac:dyDescent="0.3">
      <c r="A2164">
        <v>2163</v>
      </c>
      <c r="B2164" t="s">
        <v>5102</v>
      </c>
      <c r="C2164">
        <f t="shared" si="33"/>
        <v>11</v>
      </c>
      <c r="D2164" s="1">
        <v>43172</v>
      </c>
      <c r="E2164" s="1">
        <v>43178</v>
      </c>
      <c r="F2164" t="s">
        <v>46</v>
      </c>
      <c r="G2164" t="s">
        <v>5103</v>
      </c>
      <c r="H2164" t="s">
        <v>5104</v>
      </c>
      <c r="I2164" t="s">
        <v>98</v>
      </c>
      <c r="J2164" t="s">
        <v>23</v>
      </c>
      <c r="K2164" t="s">
        <v>5105</v>
      </c>
      <c r="L2164" t="s">
        <v>39</v>
      </c>
      <c r="M2164">
        <v>95336</v>
      </c>
      <c r="N2164" t="s">
        <v>40</v>
      </c>
      <c r="O2164" t="s">
        <v>4298</v>
      </c>
      <c r="P2164" t="s">
        <v>42</v>
      </c>
      <c r="Q2164" t="s">
        <v>86</v>
      </c>
      <c r="R2164" t="s">
        <v>4299</v>
      </c>
      <c r="S2164">
        <v>314.55</v>
      </c>
      <c r="T2164" s="3"/>
    </row>
    <row r="2165" spans="1:20" x14ac:dyDescent="0.3">
      <c r="A2165">
        <v>2164</v>
      </c>
      <c r="B2165" t="s">
        <v>5106</v>
      </c>
      <c r="C2165">
        <f t="shared" si="33"/>
        <v>41</v>
      </c>
      <c r="D2165" s="1">
        <v>43021</v>
      </c>
      <c r="E2165" s="1">
        <v>43027</v>
      </c>
      <c r="F2165" t="s">
        <v>46</v>
      </c>
      <c r="G2165" t="s">
        <v>597</v>
      </c>
      <c r="H2165" t="s">
        <v>598</v>
      </c>
      <c r="I2165" t="s">
        <v>22</v>
      </c>
      <c r="J2165" t="s">
        <v>23</v>
      </c>
      <c r="K2165" t="s">
        <v>1987</v>
      </c>
      <c r="L2165" t="s">
        <v>100</v>
      </c>
      <c r="M2165">
        <v>78041</v>
      </c>
      <c r="N2165" t="s">
        <v>101</v>
      </c>
      <c r="O2165" t="s">
        <v>2566</v>
      </c>
      <c r="P2165" t="s">
        <v>67</v>
      </c>
      <c r="Q2165" t="s">
        <v>157</v>
      </c>
      <c r="R2165" t="s">
        <v>2567</v>
      </c>
      <c r="S2165">
        <v>191.976</v>
      </c>
      <c r="T2165" s="3"/>
    </row>
    <row r="2166" spans="1:20" x14ac:dyDescent="0.3">
      <c r="A2166">
        <v>2165</v>
      </c>
      <c r="B2166" t="s">
        <v>5106</v>
      </c>
      <c r="C2166">
        <f t="shared" si="33"/>
        <v>41</v>
      </c>
      <c r="D2166" s="1">
        <v>43021</v>
      </c>
      <c r="E2166" s="1">
        <v>43027</v>
      </c>
      <c r="F2166" t="s">
        <v>46</v>
      </c>
      <c r="G2166" t="s">
        <v>597</v>
      </c>
      <c r="H2166" t="s">
        <v>598</v>
      </c>
      <c r="I2166" t="s">
        <v>22</v>
      </c>
      <c r="J2166" t="s">
        <v>23</v>
      </c>
      <c r="K2166" t="s">
        <v>1987</v>
      </c>
      <c r="L2166" t="s">
        <v>100</v>
      </c>
      <c r="M2166">
        <v>78041</v>
      </c>
      <c r="N2166" t="s">
        <v>101</v>
      </c>
      <c r="O2166" t="s">
        <v>5107</v>
      </c>
      <c r="P2166" t="s">
        <v>42</v>
      </c>
      <c r="Q2166" t="s">
        <v>86</v>
      </c>
      <c r="R2166" t="s">
        <v>5108</v>
      </c>
      <c r="S2166">
        <v>8.2880000000000003</v>
      </c>
      <c r="T2166" s="3"/>
    </row>
    <row r="2167" spans="1:20" x14ac:dyDescent="0.3">
      <c r="A2167">
        <v>2166</v>
      </c>
      <c r="B2167" t="s">
        <v>5106</v>
      </c>
      <c r="C2167">
        <f t="shared" si="33"/>
        <v>41</v>
      </c>
      <c r="D2167" s="1">
        <v>43021</v>
      </c>
      <c r="E2167" s="1">
        <v>43027</v>
      </c>
      <c r="F2167" t="s">
        <v>46</v>
      </c>
      <c r="G2167" t="s">
        <v>597</v>
      </c>
      <c r="H2167" t="s">
        <v>598</v>
      </c>
      <c r="I2167" t="s">
        <v>22</v>
      </c>
      <c r="J2167" t="s">
        <v>23</v>
      </c>
      <c r="K2167" t="s">
        <v>1987</v>
      </c>
      <c r="L2167" t="s">
        <v>100</v>
      </c>
      <c r="M2167">
        <v>78041</v>
      </c>
      <c r="N2167" t="s">
        <v>101</v>
      </c>
      <c r="O2167" t="s">
        <v>2264</v>
      </c>
      <c r="P2167" t="s">
        <v>28</v>
      </c>
      <c r="Q2167" t="s">
        <v>61</v>
      </c>
      <c r="R2167" t="s">
        <v>2265</v>
      </c>
      <c r="S2167">
        <v>139.91999999999999</v>
      </c>
      <c r="T2167" s="3"/>
    </row>
    <row r="2168" spans="1:20" x14ac:dyDescent="0.3">
      <c r="A2168">
        <v>2167</v>
      </c>
      <c r="B2168" t="s">
        <v>5106</v>
      </c>
      <c r="C2168">
        <f t="shared" si="33"/>
        <v>41</v>
      </c>
      <c r="D2168" s="1">
        <v>43021</v>
      </c>
      <c r="E2168" s="1">
        <v>43027</v>
      </c>
      <c r="F2168" t="s">
        <v>46</v>
      </c>
      <c r="G2168" t="s">
        <v>597</v>
      </c>
      <c r="H2168" t="s">
        <v>598</v>
      </c>
      <c r="I2168" t="s">
        <v>22</v>
      </c>
      <c r="J2168" t="s">
        <v>23</v>
      </c>
      <c r="K2168" t="s">
        <v>1987</v>
      </c>
      <c r="L2168" t="s">
        <v>100</v>
      </c>
      <c r="M2168">
        <v>78041</v>
      </c>
      <c r="N2168" t="s">
        <v>101</v>
      </c>
      <c r="O2168" t="s">
        <v>4674</v>
      </c>
      <c r="P2168" t="s">
        <v>42</v>
      </c>
      <c r="Q2168" t="s">
        <v>64</v>
      </c>
      <c r="R2168" t="s">
        <v>4675</v>
      </c>
      <c r="S2168">
        <v>15.872</v>
      </c>
      <c r="T2168" s="3"/>
    </row>
    <row r="2169" spans="1:20" x14ac:dyDescent="0.3">
      <c r="A2169">
        <v>2168</v>
      </c>
      <c r="B2169" t="s">
        <v>5106</v>
      </c>
      <c r="C2169">
        <f t="shared" si="33"/>
        <v>41</v>
      </c>
      <c r="D2169" s="1">
        <v>43021</v>
      </c>
      <c r="E2169" s="1">
        <v>43027</v>
      </c>
      <c r="F2169" t="s">
        <v>46</v>
      </c>
      <c r="G2169" t="s">
        <v>597</v>
      </c>
      <c r="H2169" t="s">
        <v>598</v>
      </c>
      <c r="I2169" t="s">
        <v>22</v>
      </c>
      <c r="J2169" t="s">
        <v>23</v>
      </c>
      <c r="K2169" t="s">
        <v>1987</v>
      </c>
      <c r="L2169" t="s">
        <v>100</v>
      </c>
      <c r="M2169">
        <v>78041</v>
      </c>
      <c r="N2169" t="s">
        <v>101</v>
      </c>
      <c r="O2169" t="s">
        <v>1217</v>
      </c>
      <c r="P2169" t="s">
        <v>42</v>
      </c>
      <c r="Q2169" t="s">
        <v>71</v>
      </c>
      <c r="R2169" t="s">
        <v>1218</v>
      </c>
      <c r="S2169">
        <v>6.2859999999999996</v>
      </c>
      <c r="T2169" s="3"/>
    </row>
    <row r="2170" spans="1:20" x14ac:dyDescent="0.3">
      <c r="A2170">
        <v>2169</v>
      </c>
      <c r="B2170" t="s">
        <v>5109</v>
      </c>
      <c r="C2170">
        <f t="shared" si="33"/>
        <v>4</v>
      </c>
      <c r="D2170" s="1">
        <v>43127</v>
      </c>
      <c r="E2170" s="1">
        <v>43130</v>
      </c>
      <c r="F2170" t="s">
        <v>19</v>
      </c>
      <c r="G2170" t="s">
        <v>5110</v>
      </c>
      <c r="H2170" t="s">
        <v>5111</v>
      </c>
      <c r="I2170" t="s">
        <v>22</v>
      </c>
      <c r="J2170" t="s">
        <v>23</v>
      </c>
      <c r="K2170" t="s">
        <v>4260</v>
      </c>
      <c r="L2170" t="s">
        <v>494</v>
      </c>
      <c r="M2170">
        <v>44240</v>
      </c>
      <c r="N2170" t="s">
        <v>144</v>
      </c>
      <c r="O2170" t="s">
        <v>1988</v>
      </c>
      <c r="P2170" t="s">
        <v>42</v>
      </c>
      <c r="Q2170" t="s">
        <v>64</v>
      </c>
      <c r="R2170" t="s">
        <v>1989</v>
      </c>
      <c r="S2170">
        <v>14.016</v>
      </c>
      <c r="T2170" s="3"/>
    </row>
    <row r="2171" spans="1:20" x14ac:dyDescent="0.3">
      <c r="A2171">
        <v>2170</v>
      </c>
      <c r="B2171" t="s">
        <v>5109</v>
      </c>
      <c r="C2171">
        <f t="shared" si="33"/>
        <v>4</v>
      </c>
      <c r="D2171" s="1">
        <v>43127</v>
      </c>
      <c r="E2171" s="1">
        <v>43130</v>
      </c>
      <c r="F2171" t="s">
        <v>19</v>
      </c>
      <c r="G2171" t="s">
        <v>5110</v>
      </c>
      <c r="H2171" t="s">
        <v>5111</v>
      </c>
      <c r="I2171" t="s">
        <v>22</v>
      </c>
      <c r="J2171" t="s">
        <v>23</v>
      </c>
      <c r="K2171" t="s">
        <v>4260</v>
      </c>
      <c r="L2171" t="s">
        <v>494</v>
      </c>
      <c r="M2171">
        <v>44240</v>
      </c>
      <c r="N2171" t="s">
        <v>144</v>
      </c>
      <c r="O2171" t="s">
        <v>2741</v>
      </c>
      <c r="P2171" t="s">
        <v>67</v>
      </c>
      <c r="Q2171" t="s">
        <v>157</v>
      </c>
      <c r="R2171" t="s">
        <v>2742</v>
      </c>
      <c r="S2171">
        <v>71.975999999999999</v>
      </c>
      <c r="T2171" s="3"/>
    </row>
    <row r="2172" spans="1:20" x14ac:dyDescent="0.3">
      <c r="A2172">
        <v>2171</v>
      </c>
      <c r="B2172" t="s">
        <v>5109</v>
      </c>
      <c r="C2172">
        <f t="shared" si="33"/>
        <v>4</v>
      </c>
      <c r="D2172" s="1">
        <v>43127</v>
      </c>
      <c r="E2172" s="1">
        <v>43130</v>
      </c>
      <c r="F2172" t="s">
        <v>19</v>
      </c>
      <c r="G2172" t="s">
        <v>5110</v>
      </c>
      <c r="H2172" t="s">
        <v>5111</v>
      </c>
      <c r="I2172" t="s">
        <v>22</v>
      </c>
      <c r="J2172" t="s">
        <v>23</v>
      </c>
      <c r="K2172" t="s">
        <v>4260</v>
      </c>
      <c r="L2172" t="s">
        <v>494</v>
      </c>
      <c r="M2172">
        <v>44240</v>
      </c>
      <c r="N2172" t="s">
        <v>144</v>
      </c>
      <c r="O2172" t="s">
        <v>690</v>
      </c>
      <c r="P2172" t="s">
        <v>67</v>
      </c>
      <c r="Q2172" t="s">
        <v>68</v>
      </c>
      <c r="R2172" t="s">
        <v>691</v>
      </c>
      <c r="S2172">
        <v>107.982</v>
      </c>
      <c r="T2172" s="3"/>
    </row>
    <row r="2173" spans="1:20" x14ac:dyDescent="0.3">
      <c r="A2173">
        <v>2172</v>
      </c>
      <c r="B2173" t="s">
        <v>5112</v>
      </c>
      <c r="C2173">
        <f t="shared" si="33"/>
        <v>47</v>
      </c>
      <c r="D2173" s="1">
        <v>43423</v>
      </c>
      <c r="E2173" s="1">
        <v>43429</v>
      </c>
      <c r="F2173" t="s">
        <v>46</v>
      </c>
      <c r="G2173" t="s">
        <v>204</v>
      </c>
      <c r="H2173" t="s">
        <v>205</v>
      </c>
      <c r="I2173" t="s">
        <v>37</v>
      </c>
      <c r="J2173" t="s">
        <v>23</v>
      </c>
      <c r="K2173" t="s">
        <v>5113</v>
      </c>
      <c r="L2173" t="s">
        <v>100</v>
      </c>
      <c r="M2173">
        <v>76903</v>
      </c>
      <c r="N2173" t="s">
        <v>101</v>
      </c>
      <c r="O2173" t="s">
        <v>2478</v>
      </c>
      <c r="P2173" t="s">
        <v>28</v>
      </c>
      <c r="Q2173" t="s">
        <v>32</v>
      </c>
      <c r="R2173" t="s">
        <v>2479</v>
      </c>
      <c r="S2173">
        <v>305.31200000000001</v>
      </c>
      <c r="T2173" s="3"/>
    </row>
    <row r="2174" spans="1:20" x14ac:dyDescent="0.3">
      <c r="A2174">
        <v>2173</v>
      </c>
      <c r="B2174" t="s">
        <v>5114</v>
      </c>
      <c r="C2174">
        <f t="shared" si="33"/>
        <v>31</v>
      </c>
      <c r="D2174" s="1">
        <v>42217</v>
      </c>
      <c r="E2174" s="1">
        <v>42219</v>
      </c>
      <c r="F2174" t="s">
        <v>184</v>
      </c>
      <c r="G2174" t="s">
        <v>5115</v>
      </c>
      <c r="H2174" t="s">
        <v>5116</v>
      </c>
      <c r="I2174" t="s">
        <v>22</v>
      </c>
      <c r="J2174" t="s">
        <v>23</v>
      </c>
      <c r="K2174" t="s">
        <v>123</v>
      </c>
      <c r="L2174" t="s">
        <v>39</v>
      </c>
      <c r="M2174">
        <v>94122</v>
      </c>
      <c r="N2174" t="s">
        <v>40</v>
      </c>
      <c r="O2174" t="s">
        <v>5117</v>
      </c>
      <c r="P2174" t="s">
        <v>42</v>
      </c>
      <c r="Q2174" t="s">
        <v>71</v>
      </c>
      <c r="R2174" t="s">
        <v>5118</v>
      </c>
      <c r="S2174">
        <v>19.751999999999999</v>
      </c>
      <c r="T2174" s="3"/>
    </row>
    <row r="2175" spans="1:20" x14ac:dyDescent="0.3">
      <c r="A2175">
        <v>2174</v>
      </c>
      <c r="B2175" t="s">
        <v>5119</v>
      </c>
      <c r="C2175">
        <f t="shared" si="33"/>
        <v>31</v>
      </c>
      <c r="D2175" s="1">
        <v>42946</v>
      </c>
      <c r="E2175" s="1">
        <v>42951</v>
      </c>
      <c r="F2175" t="s">
        <v>46</v>
      </c>
      <c r="G2175" t="s">
        <v>546</v>
      </c>
      <c r="H2175" t="s">
        <v>547</v>
      </c>
      <c r="I2175" t="s">
        <v>98</v>
      </c>
      <c r="J2175" t="s">
        <v>23</v>
      </c>
      <c r="K2175" t="s">
        <v>180</v>
      </c>
      <c r="L2175" t="s">
        <v>100</v>
      </c>
      <c r="M2175">
        <v>77070</v>
      </c>
      <c r="N2175" t="s">
        <v>101</v>
      </c>
      <c r="O2175" t="s">
        <v>4332</v>
      </c>
      <c r="P2175" t="s">
        <v>42</v>
      </c>
      <c r="Q2175" t="s">
        <v>71</v>
      </c>
      <c r="R2175" t="s">
        <v>4333</v>
      </c>
      <c r="S2175">
        <v>9.2639999999999993</v>
      </c>
      <c r="T2175" s="3"/>
    </row>
    <row r="2176" spans="1:20" x14ac:dyDescent="0.3">
      <c r="A2176">
        <v>2175</v>
      </c>
      <c r="B2176" t="s">
        <v>5120</v>
      </c>
      <c r="C2176">
        <f t="shared" si="33"/>
        <v>31</v>
      </c>
      <c r="D2176" s="1">
        <v>42581</v>
      </c>
      <c r="E2176" s="1">
        <v>42585</v>
      </c>
      <c r="F2176" t="s">
        <v>19</v>
      </c>
      <c r="G2176" t="s">
        <v>4957</v>
      </c>
      <c r="H2176" t="s">
        <v>4958</v>
      </c>
      <c r="I2176" t="s">
        <v>37</v>
      </c>
      <c r="J2176" t="s">
        <v>23</v>
      </c>
      <c r="K2176" t="s">
        <v>180</v>
      </c>
      <c r="L2176" t="s">
        <v>100</v>
      </c>
      <c r="M2176">
        <v>77041</v>
      </c>
      <c r="N2176" t="s">
        <v>101</v>
      </c>
      <c r="O2176" t="s">
        <v>4895</v>
      </c>
      <c r="P2176" t="s">
        <v>42</v>
      </c>
      <c r="Q2176" t="s">
        <v>55</v>
      </c>
      <c r="R2176" t="s">
        <v>4896</v>
      </c>
      <c r="S2176">
        <v>61.792000000000002</v>
      </c>
      <c r="T2176" s="3"/>
    </row>
    <row r="2177" spans="1:20" x14ac:dyDescent="0.3">
      <c r="A2177">
        <v>2176</v>
      </c>
      <c r="B2177" t="s">
        <v>5121</v>
      </c>
      <c r="C2177">
        <f t="shared" si="33"/>
        <v>42</v>
      </c>
      <c r="D2177" s="1">
        <v>43023</v>
      </c>
      <c r="E2177" s="1">
        <v>43029</v>
      </c>
      <c r="F2177" t="s">
        <v>46</v>
      </c>
      <c r="G2177" t="s">
        <v>5122</v>
      </c>
      <c r="H2177" t="s">
        <v>5123</v>
      </c>
      <c r="I2177" t="s">
        <v>98</v>
      </c>
      <c r="J2177" t="s">
        <v>23</v>
      </c>
      <c r="K2177" t="s">
        <v>5124</v>
      </c>
      <c r="L2177" t="s">
        <v>117</v>
      </c>
      <c r="M2177">
        <v>84106</v>
      </c>
      <c r="N2177" t="s">
        <v>40</v>
      </c>
      <c r="O2177" t="s">
        <v>5125</v>
      </c>
      <c r="P2177" t="s">
        <v>42</v>
      </c>
      <c r="Q2177" t="s">
        <v>86</v>
      </c>
      <c r="R2177" t="s">
        <v>5126</v>
      </c>
      <c r="S2177">
        <v>45.68</v>
      </c>
      <c r="T2177" s="3"/>
    </row>
    <row r="2178" spans="1:20" x14ac:dyDescent="0.3">
      <c r="A2178">
        <v>2177</v>
      </c>
      <c r="B2178" t="s">
        <v>5121</v>
      </c>
      <c r="C2178">
        <f t="shared" si="33"/>
        <v>42</v>
      </c>
      <c r="D2178" s="1">
        <v>43023</v>
      </c>
      <c r="E2178" s="1">
        <v>43029</v>
      </c>
      <c r="F2178" t="s">
        <v>46</v>
      </c>
      <c r="G2178" t="s">
        <v>5122</v>
      </c>
      <c r="H2178" t="s">
        <v>5123</v>
      </c>
      <c r="I2178" t="s">
        <v>98</v>
      </c>
      <c r="J2178" t="s">
        <v>23</v>
      </c>
      <c r="K2178" t="s">
        <v>5124</v>
      </c>
      <c r="L2178" t="s">
        <v>117</v>
      </c>
      <c r="M2178">
        <v>84106</v>
      </c>
      <c r="N2178" t="s">
        <v>40</v>
      </c>
      <c r="O2178" t="s">
        <v>4313</v>
      </c>
      <c r="P2178" t="s">
        <v>42</v>
      </c>
      <c r="Q2178" t="s">
        <v>86</v>
      </c>
      <c r="R2178" t="s">
        <v>4314</v>
      </c>
      <c r="S2178">
        <v>60.12</v>
      </c>
      <c r="T2178" s="3"/>
    </row>
    <row r="2179" spans="1:20" x14ac:dyDescent="0.3">
      <c r="A2179">
        <v>2178</v>
      </c>
      <c r="B2179" t="s">
        <v>5121</v>
      </c>
      <c r="C2179">
        <f t="shared" ref="C2179:C2242" si="34">WEEKNUM(D2179,1)</f>
        <v>42</v>
      </c>
      <c r="D2179" s="1">
        <v>43023</v>
      </c>
      <c r="E2179" s="1">
        <v>43029</v>
      </c>
      <c r="F2179" t="s">
        <v>46</v>
      </c>
      <c r="G2179" t="s">
        <v>5122</v>
      </c>
      <c r="H2179" t="s">
        <v>5123</v>
      </c>
      <c r="I2179" t="s">
        <v>98</v>
      </c>
      <c r="J2179" t="s">
        <v>23</v>
      </c>
      <c r="K2179" t="s">
        <v>5124</v>
      </c>
      <c r="L2179" t="s">
        <v>117</v>
      </c>
      <c r="M2179">
        <v>84106</v>
      </c>
      <c r="N2179" t="s">
        <v>40</v>
      </c>
      <c r="O2179" t="s">
        <v>4498</v>
      </c>
      <c r="P2179" t="s">
        <v>42</v>
      </c>
      <c r="Q2179" t="s">
        <v>71</v>
      </c>
      <c r="R2179" t="s">
        <v>4499</v>
      </c>
      <c r="S2179">
        <v>41.72</v>
      </c>
      <c r="T2179" s="3"/>
    </row>
    <row r="2180" spans="1:20" x14ac:dyDescent="0.3">
      <c r="A2180">
        <v>2179</v>
      </c>
      <c r="B2180" t="s">
        <v>5121</v>
      </c>
      <c r="C2180">
        <f t="shared" si="34"/>
        <v>42</v>
      </c>
      <c r="D2180" s="1">
        <v>43023</v>
      </c>
      <c r="E2180" s="1">
        <v>43029</v>
      </c>
      <c r="F2180" t="s">
        <v>46</v>
      </c>
      <c r="G2180" t="s">
        <v>5122</v>
      </c>
      <c r="H2180" t="s">
        <v>5123</v>
      </c>
      <c r="I2180" t="s">
        <v>98</v>
      </c>
      <c r="J2180" t="s">
        <v>23</v>
      </c>
      <c r="K2180" t="s">
        <v>5124</v>
      </c>
      <c r="L2180" t="s">
        <v>117</v>
      </c>
      <c r="M2180">
        <v>84106</v>
      </c>
      <c r="N2180" t="s">
        <v>40</v>
      </c>
      <c r="O2180" t="s">
        <v>1638</v>
      </c>
      <c r="P2180" t="s">
        <v>42</v>
      </c>
      <c r="Q2180" t="s">
        <v>86</v>
      </c>
      <c r="R2180" t="s">
        <v>1639</v>
      </c>
      <c r="S2180">
        <v>71.599999999999994</v>
      </c>
      <c r="T2180" s="3"/>
    </row>
    <row r="2181" spans="1:20" x14ac:dyDescent="0.3">
      <c r="A2181">
        <v>2180</v>
      </c>
      <c r="B2181" t="s">
        <v>5127</v>
      </c>
      <c r="C2181">
        <f t="shared" si="34"/>
        <v>19</v>
      </c>
      <c r="D2181" s="1">
        <v>42862</v>
      </c>
      <c r="E2181" s="1">
        <v>42866</v>
      </c>
      <c r="F2181" t="s">
        <v>46</v>
      </c>
      <c r="G2181" t="s">
        <v>1454</v>
      </c>
      <c r="H2181" t="s">
        <v>1455</v>
      </c>
      <c r="I2181" t="s">
        <v>22</v>
      </c>
      <c r="J2181" t="s">
        <v>23</v>
      </c>
      <c r="K2181" t="s">
        <v>262</v>
      </c>
      <c r="L2181" t="s">
        <v>263</v>
      </c>
      <c r="M2181">
        <v>10009</v>
      </c>
      <c r="N2181" t="s">
        <v>144</v>
      </c>
      <c r="O2181" t="s">
        <v>1335</v>
      </c>
      <c r="P2181" t="s">
        <v>42</v>
      </c>
      <c r="Q2181" t="s">
        <v>71</v>
      </c>
      <c r="R2181" t="s">
        <v>1336</v>
      </c>
      <c r="S2181">
        <v>85.231999999999999</v>
      </c>
      <c r="T2181" s="3"/>
    </row>
    <row r="2182" spans="1:20" x14ac:dyDescent="0.3">
      <c r="A2182">
        <v>2181</v>
      </c>
      <c r="B2182" t="s">
        <v>5127</v>
      </c>
      <c r="C2182">
        <f t="shared" si="34"/>
        <v>19</v>
      </c>
      <c r="D2182" s="1">
        <v>42862</v>
      </c>
      <c r="E2182" s="1">
        <v>42866</v>
      </c>
      <c r="F2182" t="s">
        <v>46</v>
      </c>
      <c r="G2182" t="s">
        <v>1454</v>
      </c>
      <c r="H2182" t="s">
        <v>1455</v>
      </c>
      <c r="I2182" t="s">
        <v>22</v>
      </c>
      <c r="J2182" t="s">
        <v>23</v>
      </c>
      <c r="K2182" t="s">
        <v>262</v>
      </c>
      <c r="L2182" t="s">
        <v>263</v>
      </c>
      <c r="M2182">
        <v>10009</v>
      </c>
      <c r="N2182" t="s">
        <v>144</v>
      </c>
      <c r="O2182" t="s">
        <v>1668</v>
      </c>
      <c r="P2182" t="s">
        <v>42</v>
      </c>
      <c r="Q2182" t="s">
        <v>43</v>
      </c>
      <c r="R2182" t="s">
        <v>1669</v>
      </c>
      <c r="S2182">
        <v>44.4</v>
      </c>
      <c r="T2182" s="3"/>
    </row>
    <row r="2183" spans="1:20" x14ac:dyDescent="0.3">
      <c r="A2183">
        <v>2182</v>
      </c>
      <c r="B2183" t="s">
        <v>5127</v>
      </c>
      <c r="C2183">
        <f t="shared" si="34"/>
        <v>19</v>
      </c>
      <c r="D2183" s="1">
        <v>42862</v>
      </c>
      <c r="E2183" s="1">
        <v>42866</v>
      </c>
      <c r="F2183" t="s">
        <v>46</v>
      </c>
      <c r="G2183" t="s">
        <v>1454</v>
      </c>
      <c r="H2183" t="s">
        <v>1455</v>
      </c>
      <c r="I2183" t="s">
        <v>22</v>
      </c>
      <c r="J2183" t="s">
        <v>23</v>
      </c>
      <c r="K2183" t="s">
        <v>262</v>
      </c>
      <c r="L2183" t="s">
        <v>263</v>
      </c>
      <c r="M2183">
        <v>10009</v>
      </c>
      <c r="N2183" t="s">
        <v>144</v>
      </c>
      <c r="O2183" t="s">
        <v>5128</v>
      </c>
      <c r="P2183" t="s">
        <v>28</v>
      </c>
      <c r="Q2183" t="s">
        <v>32</v>
      </c>
      <c r="R2183" t="s">
        <v>5129</v>
      </c>
      <c r="S2183">
        <v>442.76400000000001</v>
      </c>
      <c r="T2183" s="3"/>
    </row>
    <row r="2184" spans="1:20" x14ac:dyDescent="0.3">
      <c r="A2184">
        <v>2183</v>
      </c>
      <c r="B2184" t="s">
        <v>5127</v>
      </c>
      <c r="C2184">
        <f t="shared" si="34"/>
        <v>19</v>
      </c>
      <c r="D2184" s="1">
        <v>42862</v>
      </c>
      <c r="E2184" s="1">
        <v>42866</v>
      </c>
      <c r="F2184" t="s">
        <v>46</v>
      </c>
      <c r="G2184" t="s">
        <v>1454</v>
      </c>
      <c r="H2184" t="s">
        <v>1455</v>
      </c>
      <c r="I2184" t="s">
        <v>22</v>
      </c>
      <c r="J2184" t="s">
        <v>23</v>
      </c>
      <c r="K2184" t="s">
        <v>262</v>
      </c>
      <c r="L2184" t="s">
        <v>263</v>
      </c>
      <c r="M2184">
        <v>10009</v>
      </c>
      <c r="N2184" t="s">
        <v>144</v>
      </c>
      <c r="O2184" t="s">
        <v>4608</v>
      </c>
      <c r="P2184" t="s">
        <v>67</v>
      </c>
      <c r="Q2184" t="s">
        <v>680</v>
      </c>
      <c r="R2184" t="s">
        <v>4609</v>
      </c>
      <c r="S2184">
        <v>3999.95</v>
      </c>
      <c r="T2184" s="3"/>
    </row>
    <row r="2185" spans="1:20" x14ac:dyDescent="0.3">
      <c r="A2185">
        <v>2184</v>
      </c>
      <c r="B2185" t="s">
        <v>5127</v>
      </c>
      <c r="C2185">
        <f t="shared" si="34"/>
        <v>19</v>
      </c>
      <c r="D2185" s="1">
        <v>42862</v>
      </c>
      <c r="E2185" s="1">
        <v>42866</v>
      </c>
      <c r="F2185" t="s">
        <v>46</v>
      </c>
      <c r="G2185" t="s">
        <v>1454</v>
      </c>
      <c r="H2185" t="s">
        <v>1455</v>
      </c>
      <c r="I2185" t="s">
        <v>22</v>
      </c>
      <c r="J2185" t="s">
        <v>23</v>
      </c>
      <c r="K2185" t="s">
        <v>262</v>
      </c>
      <c r="L2185" t="s">
        <v>263</v>
      </c>
      <c r="M2185">
        <v>10009</v>
      </c>
      <c r="N2185" t="s">
        <v>144</v>
      </c>
      <c r="O2185" t="s">
        <v>440</v>
      </c>
      <c r="P2185" t="s">
        <v>67</v>
      </c>
      <c r="Q2185" t="s">
        <v>157</v>
      </c>
      <c r="R2185" t="s">
        <v>441</v>
      </c>
      <c r="S2185">
        <v>199.95</v>
      </c>
      <c r="T2185" s="3"/>
    </row>
    <row r="2186" spans="1:20" x14ac:dyDescent="0.3">
      <c r="A2186">
        <v>2185</v>
      </c>
      <c r="B2186" t="s">
        <v>5127</v>
      </c>
      <c r="C2186">
        <f t="shared" si="34"/>
        <v>19</v>
      </c>
      <c r="D2186" s="1">
        <v>42862</v>
      </c>
      <c r="E2186" s="1">
        <v>42866</v>
      </c>
      <c r="F2186" t="s">
        <v>46</v>
      </c>
      <c r="G2186" t="s">
        <v>1454</v>
      </c>
      <c r="H2186" t="s">
        <v>1455</v>
      </c>
      <c r="I2186" t="s">
        <v>22</v>
      </c>
      <c r="J2186" t="s">
        <v>23</v>
      </c>
      <c r="K2186" t="s">
        <v>262</v>
      </c>
      <c r="L2186" t="s">
        <v>263</v>
      </c>
      <c r="M2186">
        <v>10009</v>
      </c>
      <c r="N2186" t="s">
        <v>144</v>
      </c>
      <c r="O2186" t="s">
        <v>2890</v>
      </c>
      <c r="P2186" t="s">
        <v>28</v>
      </c>
      <c r="Q2186" t="s">
        <v>61</v>
      </c>
      <c r="R2186" t="s">
        <v>921</v>
      </c>
      <c r="S2186">
        <v>63.68</v>
      </c>
      <c r="T2186" s="3"/>
    </row>
    <row r="2187" spans="1:20" x14ac:dyDescent="0.3">
      <c r="A2187">
        <v>2186</v>
      </c>
      <c r="B2187" t="s">
        <v>5130</v>
      </c>
      <c r="C2187">
        <f t="shared" si="34"/>
        <v>31</v>
      </c>
      <c r="D2187" s="1">
        <v>43313</v>
      </c>
      <c r="E2187" s="1">
        <v>43316</v>
      </c>
      <c r="F2187" t="s">
        <v>19</v>
      </c>
      <c r="G2187" t="s">
        <v>817</v>
      </c>
      <c r="H2187" t="s">
        <v>818</v>
      </c>
      <c r="I2187" t="s">
        <v>37</v>
      </c>
      <c r="J2187" t="s">
        <v>23</v>
      </c>
      <c r="K2187" t="s">
        <v>2642</v>
      </c>
      <c r="L2187" t="s">
        <v>39</v>
      </c>
      <c r="M2187">
        <v>93905</v>
      </c>
      <c r="N2187" t="s">
        <v>40</v>
      </c>
      <c r="O2187" t="s">
        <v>614</v>
      </c>
      <c r="P2187" t="s">
        <v>42</v>
      </c>
      <c r="Q2187" t="s">
        <v>71</v>
      </c>
      <c r="R2187" t="s">
        <v>615</v>
      </c>
      <c r="S2187">
        <v>54.896000000000001</v>
      </c>
      <c r="T2187" s="3"/>
    </row>
    <row r="2188" spans="1:20" x14ac:dyDescent="0.3">
      <c r="A2188">
        <v>2187</v>
      </c>
      <c r="B2188" t="s">
        <v>5131</v>
      </c>
      <c r="C2188">
        <f t="shared" si="34"/>
        <v>28</v>
      </c>
      <c r="D2188" s="1">
        <v>42930</v>
      </c>
      <c r="E2188" s="1">
        <v>42930</v>
      </c>
      <c r="F2188" t="s">
        <v>1289</v>
      </c>
      <c r="G2188" t="s">
        <v>5132</v>
      </c>
      <c r="H2188" t="s">
        <v>5133</v>
      </c>
      <c r="I2188" t="s">
        <v>22</v>
      </c>
      <c r="J2188" t="s">
        <v>23</v>
      </c>
      <c r="K2188" t="s">
        <v>1682</v>
      </c>
      <c r="L2188" t="s">
        <v>354</v>
      </c>
      <c r="M2188">
        <v>35810</v>
      </c>
      <c r="N2188" t="s">
        <v>26</v>
      </c>
      <c r="O2188" t="s">
        <v>739</v>
      </c>
      <c r="P2188" t="s">
        <v>67</v>
      </c>
      <c r="Q2188" t="s">
        <v>157</v>
      </c>
      <c r="R2188" t="s">
        <v>740</v>
      </c>
      <c r="S2188">
        <v>29</v>
      </c>
      <c r="T2188" s="3"/>
    </row>
    <row r="2189" spans="1:20" x14ac:dyDescent="0.3">
      <c r="A2189">
        <v>2188</v>
      </c>
      <c r="B2189" t="s">
        <v>5134</v>
      </c>
      <c r="C2189">
        <f t="shared" si="34"/>
        <v>32</v>
      </c>
      <c r="D2189" s="1">
        <v>43322</v>
      </c>
      <c r="E2189" s="1">
        <v>43327</v>
      </c>
      <c r="F2189" t="s">
        <v>46</v>
      </c>
      <c r="G2189" t="s">
        <v>5115</v>
      </c>
      <c r="H2189" t="s">
        <v>5116</v>
      </c>
      <c r="I2189" t="s">
        <v>22</v>
      </c>
      <c r="J2189" t="s">
        <v>23</v>
      </c>
      <c r="K2189" t="s">
        <v>493</v>
      </c>
      <c r="L2189" t="s">
        <v>250</v>
      </c>
      <c r="M2189">
        <v>47201</v>
      </c>
      <c r="N2189" t="s">
        <v>101</v>
      </c>
      <c r="O2189" t="s">
        <v>4136</v>
      </c>
      <c r="P2189" t="s">
        <v>42</v>
      </c>
      <c r="Q2189" t="s">
        <v>169</v>
      </c>
      <c r="R2189" t="s">
        <v>667</v>
      </c>
      <c r="S2189">
        <v>70.08</v>
      </c>
      <c r="T2189" s="3"/>
    </row>
    <row r="2190" spans="1:20" x14ac:dyDescent="0.3">
      <c r="A2190">
        <v>2189</v>
      </c>
      <c r="B2190" t="s">
        <v>5134</v>
      </c>
      <c r="C2190">
        <f t="shared" si="34"/>
        <v>32</v>
      </c>
      <c r="D2190" s="1">
        <v>43322</v>
      </c>
      <c r="E2190" s="1">
        <v>43327</v>
      </c>
      <c r="F2190" t="s">
        <v>46</v>
      </c>
      <c r="G2190" t="s">
        <v>5115</v>
      </c>
      <c r="H2190" t="s">
        <v>5116</v>
      </c>
      <c r="I2190" t="s">
        <v>22</v>
      </c>
      <c r="J2190" t="s">
        <v>23</v>
      </c>
      <c r="K2190" t="s">
        <v>493</v>
      </c>
      <c r="L2190" t="s">
        <v>250</v>
      </c>
      <c r="M2190">
        <v>47201</v>
      </c>
      <c r="N2190" t="s">
        <v>101</v>
      </c>
      <c r="O2190" t="s">
        <v>334</v>
      </c>
      <c r="P2190" t="s">
        <v>28</v>
      </c>
      <c r="Q2190" t="s">
        <v>61</v>
      </c>
      <c r="R2190" t="s">
        <v>335</v>
      </c>
      <c r="S2190">
        <v>121.3</v>
      </c>
      <c r="T2190" s="3"/>
    </row>
    <row r="2191" spans="1:20" x14ac:dyDescent="0.3">
      <c r="A2191">
        <v>2190</v>
      </c>
      <c r="B2191" t="s">
        <v>5134</v>
      </c>
      <c r="C2191">
        <f t="shared" si="34"/>
        <v>32</v>
      </c>
      <c r="D2191" s="1">
        <v>43322</v>
      </c>
      <c r="E2191" s="1">
        <v>43327</v>
      </c>
      <c r="F2191" t="s">
        <v>46</v>
      </c>
      <c r="G2191" t="s">
        <v>5115</v>
      </c>
      <c r="H2191" t="s">
        <v>5116</v>
      </c>
      <c r="I2191" t="s">
        <v>22</v>
      </c>
      <c r="J2191" t="s">
        <v>23</v>
      </c>
      <c r="K2191" t="s">
        <v>493</v>
      </c>
      <c r="L2191" t="s">
        <v>250</v>
      </c>
      <c r="M2191">
        <v>47201</v>
      </c>
      <c r="N2191" t="s">
        <v>101</v>
      </c>
      <c r="O2191" t="s">
        <v>1190</v>
      </c>
      <c r="P2191" t="s">
        <v>67</v>
      </c>
      <c r="Q2191" t="s">
        <v>68</v>
      </c>
      <c r="R2191" t="s">
        <v>1191</v>
      </c>
      <c r="S2191">
        <v>1454.49</v>
      </c>
      <c r="T2191" s="3"/>
    </row>
    <row r="2192" spans="1:20" x14ac:dyDescent="0.3">
      <c r="A2192">
        <v>2191</v>
      </c>
      <c r="B2192" t="s">
        <v>5135</v>
      </c>
      <c r="C2192">
        <f t="shared" si="34"/>
        <v>26</v>
      </c>
      <c r="D2192" s="1">
        <v>42911</v>
      </c>
      <c r="E2192" s="1">
        <v>42915</v>
      </c>
      <c r="F2192" t="s">
        <v>46</v>
      </c>
      <c r="G2192" t="s">
        <v>2010</v>
      </c>
      <c r="H2192" t="s">
        <v>2011</v>
      </c>
      <c r="I2192" t="s">
        <v>22</v>
      </c>
      <c r="J2192" t="s">
        <v>23</v>
      </c>
      <c r="K2192" t="s">
        <v>38</v>
      </c>
      <c r="L2192" t="s">
        <v>39</v>
      </c>
      <c r="M2192">
        <v>90049</v>
      </c>
      <c r="N2192" t="s">
        <v>40</v>
      </c>
      <c r="O2192" t="s">
        <v>5136</v>
      </c>
      <c r="P2192" t="s">
        <v>42</v>
      </c>
      <c r="Q2192" t="s">
        <v>74</v>
      </c>
      <c r="R2192" t="s">
        <v>5137</v>
      </c>
      <c r="S2192">
        <v>60.81</v>
      </c>
      <c r="T2192" s="3"/>
    </row>
    <row r="2193" spans="1:20" x14ac:dyDescent="0.3">
      <c r="A2193">
        <v>2192</v>
      </c>
      <c r="B2193" t="s">
        <v>5138</v>
      </c>
      <c r="C2193">
        <f t="shared" si="34"/>
        <v>50</v>
      </c>
      <c r="D2193" s="1">
        <v>43079</v>
      </c>
      <c r="E2193" s="1">
        <v>43086</v>
      </c>
      <c r="F2193" t="s">
        <v>46</v>
      </c>
      <c r="G2193" t="s">
        <v>2288</v>
      </c>
      <c r="H2193" t="s">
        <v>2289</v>
      </c>
      <c r="I2193" t="s">
        <v>22</v>
      </c>
      <c r="J2193" t="s">
        <v>23</v>
      </c>
      <c r="K2193" t="s">
        <v>91</v>
      </c>
      <c r="L2193" t="s">
        <v>92</v>
      </c>
      <c r="M2193">
        <v>98105</v>
      </c>
      <c r="N2193" t="s">
        <v>40</v>
      </c>
      <c r="O2193" t="s">
        <v>4999</v>
      </c>
      <c r="P2193" t="s">
        <v>42</v>
      </c>
      <c r="Q2193" t="s">
        <v>71</v>
      </c>
      <c r="R2193" t="s">
        <v>5000</v>
      </c>
      <c r="S2193">
        <v>153.55199999999999</v>
      </c>
      <c r="T2193" s="3"/>
    </row>
    <row r="2194" spans="1:20" x14ac:dyDescent="0.3">
      <c r="A2194">
        <v>2193</v>
      </c>
      <c r="B2194" t="s">
        <v>5138</v>
      </c>
      <c r="C2194">
        <f t="shared" si="34"/>
        <v>50</v>
      </c>
      <c r="D2194" s="1">
        <v>43079</v>
      </c>
      <c r="E2194" s="1">
        <v>43086</v>
      </c>
      <c r="F2194" t="s">
        <v>46</v>
      </c>
      <c r="G2194" t="s">
        <v>2288</v>
      </c>
      <c r="H2194" t="s">
        <v>2289</v>
      </c>
      <c r="I2194" t="s">
        <v>22</v>
      </c>
      <c r="J2194" t="s">
        <v>23</v>
      </c>
      <c r="K2194" t="s">
        <v>91</v>
      </c>
      <c r="L2194" t="s">
        <v>92</v>
      </c>
      <c r="M2194">
        <v>98105</v>
      </c>
      <c r="N2194" t="s">
        <v>40</v>
      </c>
      <c r="O2194" t="s">
        <v>4442</v>
      </c>
      <c r="P2194" t="s">
        <v>42</v>
      </c>
      <c r="Q2194" t="s">
        <v>74</v>
      </c>
      <c r="R2194" t="s">
        <v>4443</v>
      </c>
      <c r="S2194">
        <v>65.34</v>
      </c>
      <c r="T2194" s="3"/>
    </row>
    <row r="2195" spans="1:20" x14ac:dyDescent="0.3">
      <c r="A2195">
        <v>2194</v>
      </c>
      <c r="B2195" t="s">
        <v>5138</v>
      </c>
      <c r="C2195">
        <f t="shared" si="34"/>
        <v>50</v>
      </c>
      <c r="D2195" s="1">
        <v>43079</v>
      </c>
      <c r="E2195" s="1">
        <v>43086</v>
      </c>
      <c r="F2195" t="s">
        <v>46</v>
      </c>
      <c r="G2195" t="s">
        <v>2288</v>
      </c>
      <c r="H2195" t="s">
        <v>2289</v>
      </c>
      <c r="I2195" t="s">
        <v>22</v>
      </c>
      <c r="J2195" t="s">
        <v>23</v>
      </c>
      <c r="K2195" t="s">
        <v>91</v>
      </c>
      <c r="L2195" t="s">
        <v>92</v>
      </c>
      <c r="M2195">
        <v>98105</v>
      </c>
      <c r="N2195" t="s">
        <v>40</v>
      </c>
      <c r="O2195" t="s">
        <v>4077</v>
      </c>
      <c r="P2195" t="s">
        <v>42</v>
      </c>
      <c r="Q2195" t="s">
        <v>86</v>
      </c>
      <c r="R2195" t="s">
        <v>4078</v>
      </c>
      <c r="S2195">
        <v>123.92</v>
      </c>
      <c r="T2195" s="3"/>
    </row>
    <row r="2196" spans="1:20" x14ac:dyDescent="0.3">
      <c r="A2196">
        <v>2195</v>
      </c>
      <c r="B2196" t="s">
        <v>5138</v>
      </c>
      <c r="C2196">
        <f t="shared" si="34"/>
        <v>50</v>
      </c>
      <c r="D2196" s="1">
        <v>43079</v>
      </c>
      <c r="E2196" s="1">
        <v>43086</v>
      </c>
      <c r="F2196" t="s">
        <v>46</v>
      </c>
      <c r="G2196" t="s">
        <v>2288</v>
      </c>
      <c r="H2196" t="s">
        <v>2289</v>
      </c>
      <c r="I2196" t="s">
        <v>22</v>
      </c>
      <c r="J2196" t="s">
        <v>23</v>
      </c>
      <c r="K2196" t="s">
        <v>91</v>
      </c>
      <c r="L2196" t="s">
        <v>92</v>
      </c>
      <c r="M2196">
        <v>98105</v>
      </c>
      <c r="N2196" t="s">
        <v>40</v>
      </c>
      <c r="O2196" t="s">
        <v>5139</v>
      </c>
      <c r="P2196" t="s">
        <v>42</v>
      </c>
      <c r="Q2196" t="s">
        <v>74</v>
      </c>
      <c r="R2196" t="s">
        <v>5140</v>
      </c>
      <c r="S2196">
        <v>35.1</v>
      </c>
      <c r="T2196" s="3"/>
    </row>
    <row r="2197" spans="1:20" x14ac:dyDescent="0.3">
      <c r="A2197">
        <v>2196</v>
      </c>
      <c r="B2197" t="s">
        <v>5138</v>
      </c>
      <c r="C2197">
        <f t="shared" si="34"/>
        <v>50</v>
      </c>
      <c r="D2197" s="1">
        <v>43079</v>
      </c>
      <c r="E2197" s="1">
        <v>43086</v>
      </c>
      <c r="F2197" t="s">
        <v>46</v>
      </c>
      <c r="G2197" t="s">
        <v>2288</v>
      </c>
      <c r="H2197" t="s">
        <v>2289</v>
      </c>
      <c r="I2197" t="s">
        <v>22</v>
      </c>
      <c r="J2197" t="s">
        <v>23</v>
      </c>
      <c r="K2197" t="s">
        <v>91</v>
      </c>
      <c r="L2197" t="s">
        <v>92</v>
      </c>
      <c r="M2197">
        <v>98105</v>
      </c>
      <c r="N2197" t="s">
        <v>40</v>
      </c>
      <c r="O2197" t="s">
        <v>4161</v>
      </c>
      <c r="P2197" t="s">
        <v>67</v>
      </c>
      <c r="Q2197" t="s">
        <v>157</v>
      </c>
      <c r="R2197" t="s">
        <v>4162</v>
      </c>
      <c r="S2197">
        <v>44.75</v>
      </c>
      <c r="T2197" s="3"/>
    </row>
    <row r="2198" spans="1:20" x14ac:dyDescent="0.3">
      <c r="A2198">
        <v>2197</v>
      </c>
      <c r="B2198" t="s">
        <v>5141</v>
      </c>
      <c r="C2198">
        <f t="shared" si="34"/>
        <v>48</v>
      </c>
      <c r="D2198" s="1">
        <v>43070</v>
      </c>
      <c r="E2198" s="1">
        <v>43075</v>
      </c>
      <c r="F2198" t="s">
        <v>46</v>
      </c>
      <c r="G2198" t="s">
        <v>3067</v>
      </c>
      <c r="H2198" t="s">
        <v>3068</v>
      </c>
      <c r="I2198" t="s">
        <v>22</v>
      </c>
      <c r="J2198" t="s">
        <v>23</v>
      </c>
      <c r="K2198" t="s">
        <v>5142</v>
      </c>
      <c r="L2198" t="s">
        <v>331</v>
      </c>
      <c r="M2198">
        <v>37918</v>
      </c>
      <c r="N2198" t="s">
        <v>26</v>
      </c>
      <c r="O2198" t="s">
        <v>583</v>
      </c>
      <c r="P2198" t="s">
        <v>42</v>
      </c>
      <c r="Q2198" t="s">
        <v>64</v>
      </c>
      <c r="R2198" t="s">
        <v>584</v>
      </c>
      <c r="S2198">
        <v>4.7039999999999997</v>
      </c>
      <c r="T2198" s="3"/>
    </row>
    <row r="2199" spans="1:20" x14ac:dyDescent="0.3">
      <c r="A2199">
        <v>2198</v>
      </c>
      <c r="B2199" t="s">
        <v>5143</v>
      </c>
      <c r="C2199">
        <f t="shared" si="34"/>
        <v>48</v>
      </c>
      <c r="D2199" s="1">
        <v>42336</v>
      </c>
      <c r="E2199" s="1">
        <v>42342</v>
      </c>
      <c r="F2199" t="s">
        <v>46</v>
      </c>
      <c r="G2199" t="s">
        <v>4973</v>
      </c>
      <c r="H2199" t="s">
        <v>4974</v>
      </c>
      <c r="I2199" t="s">
        <v>22</v>
      </c>
      <c r="J2199" t="s">
        <v>23</v>
      </c>
      <c r="K2199" t="s">
        <v>1818</v>
      </c>
      <c r="L2199" t="s">
        <v>354</v>
      </c>
      <c r="M2199">
        <v>36116</v>
      </c>
      <c r="N2199" t="s">
        <v>26</v>
      </c>
      <c r="O2199" t="s">
        <v>2191</v>
      </c>
      <c r="P2199" t="s">
        <v>42</v>
      </c>
      <c r="Q2199" t="s">
        <v>64</v>
      </c>
      <c r="R2199" t="s">
        <v>2192</v>
      </c>
      <c r="S2199">
        <v>14.67</v>
      </c>
      <c r="T2199" s="3"/>
    </row>
    <row r="2200" spans="1:20" x14ac:dyDescent="0.3">
      <c r="A2200">
        <v>2199</v>
      </c>
      <c r="B2200" t="s">
        <v>5144</v>
      </c>
      <c r="C2200">
        <f t="shared" si="34"/>
        <v>14</v>
      </c>
      <c r="D2200" s="1">
        <v>42457</v>
      </c>
      <c r="E2200" s="1">
        <v>42462</v>
      </c>
      <c r="F2200" t="s">
        <v>46</v>
      </c>
      <c r="G2200" t="s">
        <v>2003</v>
      </c>
      <c r="H2200" t="s">
        <v>2004</v>
      </c>
      <c r="I2200" t="s">
        <v>22</v>
      </c>
      <c r="J2200" t="s">
        <v>23</v>
      </c>
      <c r="K2200" t="s">
        <v>142</v>
      </c>
      <c r="L2200" t="s">
        <v>143</v>
      </c>
      <c r="M2200">
        <v>19120</v>
      </c>
      <c r="N2200" t="s">
        <v>144</v>
      </c>
      <c r="O2200" t="s">
        <v>406</v>
      </c>
      <c r="P2200" t="s">
        <v>42</v>
      </c>
      <c r="Q2200" t="s">
        <v>86</v>
      </c>
      <c r="R2200" t="s">
        <v>407</v>
      </c>
      <c r="S2200">
        <v>15.552</v>
      </c>
      <c r="T2200" s="3"/>
    </row>
    <row r="2201" spans="1:20" x14ac:dyDescent="0.3">
      <c r="A2201">
        <v>2200</v>
      </c>
      <c r="B2201" t="s">
        <v>5144</v>
      </c>
      <c r="C2201">
        <f t="shared" si="34"/>
        <v>14</v>
      </c>
      <c r="D2201" s="1">
        <v>42457</v>
      </c>
      <c r="E2201" s="1">
        <v>42462</v>
      </c>
      <c r="F2201" t="s">
        <v>46</v>
      </c>
      <c r="G2201" t="s">
        <v>2003</v>
      </c>
      <c r="H2201" t="s">
        <v>2004</v>
      </c>
      <c r="I2201" t="s">
        <v>22</v>
      </c>
      <c r="J2201" t="s">
        <v>23</v>
      </c>
      <c r="K2201" t="s">
        <v>142</v>
      </c>
      <c r="L2201" t="s">
        <v>143</v>
      </c>
      <c r="M2201">
        <v>19120</v>
      </c>
      <c r="N2201" t="s">
        <v>144</v>
      </c>
      <c r="O2201" t="s">
        <v>4900</v>
      </c>
      <c r="P2201" t="s">
        <v>42</v>
      </c>
      <c r="Q2201" t="s">
        <v>86</v>
      </c>
      <c r="R2201" t="s">
        <v>4901</v>
      </c>
      <c r="S2201">
        <v>5.2320000000000002</v>
      </c>
      <c r="T2201" s="3"/>
    </row>
    <row r="2202" spans="1:20" x14ac:dyDescent="0.3">
      <c r="A2202">
        <v>2201</v>
      </c>
      <c r="B2202" t="s">
        <v>5145</v>
      </c>
      <c r="C2202">
        <f t="shared" si="34"/>
        <v>23</v>
      </c>
      <c r="D2202" s="1">
        <v>42156</v>
      </c>
      <c r="E2202" s="1">
        <v>42161</v>
      </c>
      <c r="F2202" t="s">
        <v>46</v>
      </c>
      <c r="G2202" t="s">
        <v>2476</v>
      </c>
      <c r="H2202" t="s">
        <v>2477</v>
      </c>
      <c r="I2202" t="s">
        <v>22</v>
      </c>
      <c r="J2202" t="s">
        <v>23</v>
      </c>
      <c r="K2202" t="s">
        <v>5146</v>
      </c>
      <c r="L2202" t="s">
        <v>1708</v>
      </c>
      <c r="M2202">
        <v>72209</v>
      </c>
      <c r="N2202" t="s">
        <v>26</v>
      </c>
      <c r="O2202" t="s">
        <v>1362</v>
      </c>
      <c r="P2202" t="s">
        <v>28</v>
      </c>
      <c r="Q2202" t="s">
        <v>61</v>
      </c>
      <c r="R2202" t="s">
        <v>1363</v>
      </c>
      <c r="S2202">
        <v>22.2</v>
      </c>
      <c r="T2202" s="3"/>
    </row>
    <row r="2203" spans="1:20" x14ac:dyDescent="0.3">
      <c r="A2203">
        <v>2202</v>
      </c>
      <c r="B2203" t="s">
        <v>5145</v>
      </c>
      <c r="C2203">
        <f t="shared" si="34"/>
        <v>23</v>
      </c>
      <c r="D2203" s="1">
        <v>42156</v>
      </c>
      <c r="E2203" s="1">
        <v>42161</v>
      </c>
      <c r="F2203" t="s">
        <v>46</v>
      </c>
      <c r="G2203" t="s">
        <v>2476</v>
      </c>
      <c r="H2203" t="s">
        <v>2477</v>
      </c>
      <c r="I2203" t="s">
        <v>22</v>
      </c>
      <c r="J2203" t="s">
        <v>23</v>
      </c>
      <c r="K2203" t="s">
        <v>5146</v>
      </c>
      <c r="L2203" t="s">
        <v>1708</v>
      </c>
      <c r="M2203">
        <v>72209</v>
      </c>
      <c r="N2203" t="s">
        <v>26</v>
      </c>
      <c r="O2203" t="s">
        <v>859</v>
      </c>
      <c r="P2203" t="s">
        <v>67</v>
      </c>
      <c r="Q2203" t="s">
        <v>68</v>
      </c>
      <c r="R2203" t="s">
        <v>860</v>
      </c>
      <c r="S2203">
        <v>881.93</v>
      </c>
      <c r="T2203" s="3"/>
    </row>
    <row r="2204" spans="1:20" x14ac:dyDescent="0.3">
      <c r="A2204">
        <v>2203</v>
      </c>
      <c r="B2204" t="s">
        <v>5147</v>
      </c>
      <c r="C2204">
        <f t="shared" si="34"/>
        <v>37</v>
      </c>
      <c r="D2204" s="1">
        <v>42619</v>
      </c>
      <c r="E2204" s="1">
        <v>42625</v>
      </c>
      <c r="F2204" t="s">
        <v>46</v>
      </c>
      <c r="G2204" t="s">
        <v>3842</v>
      </c>
      <c r="H2204" t="s">
        <v>3843</v>
      </c>
      <c r="I2204" t="s">
        <v>98</v>
      </c>
      <c r="J2204" t="s">
        <v>23</v>
      </c>
      <c r="K2204" t="s">
        <v>91</v>
      </c>
      <c r="L2204" t="s">
        <v>92</v>
      </c>
      <c r="M2204">
        <v>98103</v>
      </c>
      <c r="N2204" t="s">
        <v>40</v>
      </c>
      <c r="O2204" t="s">
        <v>1252</v>
      </c>
      <c r="P2204" t="s">
        <v>42</v>
      </c>
      <c r="Q2204" t="s">
        <v>71</v>
      </c>
      <c r="R2204" t="s">
        <v>1253</v>
      </c>
      <c r="S2204">
        <v>6.0960000000000001</v>
      </c>
      <c r="T2204" s="3"/>
    </row>
    <row r="2205" spans="1:20" x14ac:dyDescent="0.3">
      <c r="A2205">
        <v>2204</v>
      </c>
      <c r="B2205" t="s">
        <v>5147</v>
      </c>
      <c r="C2205">
        <f t="shared" si="34"/>
        <v>37</v>
      </c>
      <c r="D2205" s="1">
        <v>42619</v>
      </c>
      <c r="E2205" s="1">
        <v>42625</v>
      </c>
      <c r="F2205" t="s">
        <v>46</v>
      </c>
      <c r="G2205" t="s">
        <v>3842</v>
      </c>
      <c r="H2205" t="s">
        <v>3843</v>
      </c>
      <c r="I2205" t="s">
        <v>98</v>
      </c>
      <c r="J2205" t="s">
        <v>23</v>
      </c>
      <c r="K2205" t="s">
        <v>91</v>
      </c>
      <c r="L2205" t="s">
        <v>92</v>
      </c>
      <c r="M2205">
        <v>98103</v>
      </c>
      <c r="N2205" t="s">
        <v>40</v>
      </c>
      <c r="O2205" t="s">
        <v>5148</v>
      </c>
      <c r="P2205" t="s">
        <v>28</v>
      </c>
      <c r="Q2205" t="s">
        <v>61</v>
      </c>
      <c r="R2205" t="s">
        <v>5149</v>
      </c>
      <c r="S2205">
        <v>191.82</v>
      </c>
      <c r="T2205" s="3"/>
    </row>
    <row r="2206" spans="1:20" x14ac:dyDescent="0.3">
      <c r="A2206">
        <v>2205</v>
      </c>
      <c r="B2206" t="s">
        <v>5150</v>
      </c>
      <c r="C2206">
        <f t="shared" si="34"/>
        <v>27</v>
      </c>
      <c r="D2206" s="1">
        <v>42550</v>
      </c>
      <c r="E2206" s="1">
        <v>42556</v>
      </c>
      <c r="F2206" t="s">
        <v>46</v>
      </c>
      <c r="G2206" t="s">
        <v>515</v>
      </c>
      <c r="H2206" t="s">
        <v>516</v>
      </c>
      <c r="I2206" t="s">
        <v>22</v>
      </c>
      <c r="J2206" t="s">
        <v>23</v>
      </c>
      <c r="K2206" t="s">
        <v>2472</v>
      </c>
      <c r="L2206" t="s">
        <v>143</v>
      </c>
      <c r="M2206">
        <v>17602</v>
      </c>
      <c r="N2206" t="s">
        <v>144</v>
      </c>
      <c r="O2206" t="s">
        <v>3933</v>
      </c>
      <c r="P2206" t="s">
        <v>28</v>
      </c>
      <c r="Q2206" t="s">
        <v>61</v>
      </c>
      <c r="R2206" t="s">
        <v>5151</v>
      </c>
      <c r="S2206">
        <v>20.103999999999999</v>
      </c>
      <c r="T2206" s="3"/>
    </row>
    <row r="2207" spans="1:20" x14ac:dyDescent="0.3">
      <c r="A2207">
        <v>2206</v>
      </c>
      <c r="B2207" t="s">
        <v>5152</v>
      </c>
      <c r="C2207">
        <f t="shared" si="34"/>
        <v>37</v>
      </c>
      <c r="D2207" s="1">
        <v>42988</v>
      </c>
      <c r="E2207" s="1">
        <v>42990</v>
      </c>
      <c r="F2207" t="s">
        <v>19</v>
      </c>
      <c r="G2207" t="s">
        <v>2847</v>
      </c>
      <c r="H2207" t="s">
        <v>2848</v>
      </c>
      <c r="I2207" t="s">
        <v>98</v>
      </c>
      <c r="J2207" t="s">
        <v>23</v>
      </c>
      <c r="K2207" t="s">
        <v>511</v>
      </c>
      <c r="L2207" t="s">
        <v>331</v>
      </c>
      <c r="M2207">
        <v>37620</v>
      </c>
      <c r="N2207" t="s">
        <v>26</v>
      </c>
      <c r="O2207" t="s">
        <v>5153</v>
      </c>
      <c r="P2207" t="s">
        <v>42</v>
      </c>
      <c r="Q2207" t="s">
        <v>64</v>
      </c>
      <c r="R2207" t="s">
        <v>5154</v>
      </c>
      <c r="S2207">
        <v>67.56</v>
      </c>
      <c r="T2207" s="3"/>
    </row>
    <row r="2208" spans="1:20" x14ac:dyDescent="0.3">
      <c r="A2208">
        <v>2207</v>
      </c>
      <c r="B2208" t="s">
        <v>5155</v>
      </c>
      <c r="C2208">
        <f t="shared" si="34"/>
        <v>29</v>
      </c>
      <c r="D2208" s="1">
        <v>42199</v>
      </c>
      <c r="E2208" s="1">
        <v>42205</v>
      </c>
      <c r="F2208" t="s">
        <v>46</v>
      </c>
      <c r="G2208" t="s">
        <v>5156</v>
      </c>
      <c r="H2208" t="s">
        <v>5157</v>
      </c>
      <c r="I2208" t="s">
        <v>98</v>
      </c>
      <c r="J2208" t="s">
        <v>23</v>
      </c>
      <c r="K2208" t="s">
        <v>452</v>
      </c>
      <c r="L2208" t="s">
        <v>207</v>
      </c>
      <c r="M2208">
        <v>60505</v>
      </c>
      <c r="N2208" t="s">
        <v>101</v>
      </c>
      <c r="O2208" t="s">
        <v>1597</v>
      </c>
      <c r="P2208" t="s">
        <v>42</v>
      </c>
      <c r="Q2208" t="s">
        <v>71</v>
      </c>
      <c r="R2208" t="s">
        <v>1598</v>
      </c>
      <c r="S2208">
        <v>29.931999999999999</v>
      </c>
      <c r="T2208" s="3"/>
    </row>
    <row r="2209" spans="1:20" x14ac:dyDescent="0.3">
      <c r="A2209">
        <v>2208</v>
      </c>
      <c r="B2209" t="s">
        <v>5155</v>
      </c>
      <c r="C2209">
        <f t="shared" si="34"/>
        <v>29</v>
      </c>
      <c r="D2209" s="1">
        <v>42199</v>
      </c>
      <c r="E2209" s="1">
        <v>42205</v>
      </c>
      <c r="F2209" t="s">
        <v>46</v>
      </c>
      <c r="G2209" t="s">
        <v>5156</v>
      </c>
      <c r="H2209" t="s">
        <v>5157</v>
      </c>
      <c r="I2209" t="s">
        <v>98</v>
      </c>
      <c r="J2209" t="s">
        <v>23</v>
      </c>
      <c r="K2209" t="s">
        <v>452</v>
      </c>
      <c r="L2209" t="s">
        <v>207</v>
      </c>
      <c r="M2209">
        <v>60505</v>
      </c>
      <c r="N2209" t="s">
        <v>101</v>
      </c>
      <c r="O2209" t="s">
        <v>764</v>
      </c>
      <c r="P2209" t="s">
        <v>67</v>
      </c>
      <c r="Q2209" t="s">
        <v>68</v>
      </c>
      <c r="R2209" t="s">
        <v>765</v>
      </c>
      <c r="S2209">
        <v>38.271999999999998</v>
      </c>
      <c r="T2209" s="3"/>
    </row>
    <row r="2210" spans="1:20" x14ac:dyDescent="0.3">
      <c r="A2210">
        <v>2209</v>
      </c>
      <c r="B2210" t="s">
        <v>5158</v>
      </c>
      <c r="C2210">
        <f t="shared" si="34"/>
        <v>35</v>
      </c>
      <c r="D2210" s="1">
        <v>42604</v>
      </c>
      <c r="E2210" s="1">
        <v>42608</v>
      </c>
      <c r="F2210" t="s">
        <v>46</v>
      </c>
      <c r="G2210" t="s">
        <v>413</v>
      </c>
      <c r="H2210" t="s">
        <v>414</v>
      </c>
      <c r="I2210" t="s">
        <v>98</v>
      </c>
      <c r="J2210" t="s">
        <v>23</v>
      </c>
      <c r="K2210" t="s">
        <v>262</v>
      </c>
      <c r="L2210" t="s">
        <v>263</v>
      </c>
      <c r="M2210">
        <v>10009</v>
      </c>
      <c r="N2210" t="s">
        <v>144</v>
      </c>
      <c r="O2210" t="s">
        <v>468</v>
      </c>
      <c r="P2210" t="s">
        <v>42</v>
      </c>
      <c r="Q2210" t="s">
        <v>64</v>
      </c>
      <c r="R2210" t="s">
        <v>469</v>
      </c>
      <c r="S2210">
        <v>16.52</v>
      </c>
      <c r="T2210" s="3"/>
    </row>
    <row r="2211" spans="1:20" x14ac:dyDescent="0.3">
      <c r="A2211">
        <v>2210</v>
      </c>
      <c r="B2211" t="s">
        <v>5159</v>
      </c>
      <c r="C2211">
        <f t="shared" si="34"/>
        <v>46</v>
      </c>
      <c r="D2211" s="1">
        <v>42322</v>
      </c>
      <c r="E2211" s="1">
        <v>42324</v>
      </c>
      <c r="F2211" t="s">
        <v>19</v>
      </c>
      <c r="G2211" t="s">
        <v>5160</v>
      </c>
      <c r="H2211" t="s">
        <v>5161</v>
      </c>
      <c r="I2211" t="s">
        <v>22</v>
      </c>
      <c r="J2211" t="s">
        <v>23</v>
      </c>
      <c r="K2211" t="s">
        <v>744</v>
      </c>
      <c r="L2211" t="s">
        <v>745</v>
      </c>
      <c r="M2211">
        <v>6824</v>
      </c>
      <c r="N2211" t="s">
        <v>144</v>
      </c>
      <c r="O2211" t="s">
        <v>5162</v>
      </c>
      <c r="P2211" t="s">
        <v>67</v>
      </c>
      <c r="Q2211" t="s">
        <v>68</v>
      </c>
      <c r="R2211" t="s">
        <v>5163</v>
      </c>
      <c r="S2211">
        <v>832.93</v>
      </c>
      <c r="T2211" s="3"/>
    </row>
    <row r="2212" spans="1:20" x14ac:dyDescent="0.3">
      <c r="A2212">
        <v>2211</v>
      </c>
      <c r="B2212" t="s">
        <v>5159</v>
      </c>
      <c r="C2212">
        <f t="shared" si="34"/>
        <v>46</v>
      </c>
      <c r="D2212" s="1">
        <v>42322</v>
      </c>
      <c r="E2212" s="1">
        <v>42324</v>
      </c>
      <c r="F2212" t="s">
        <v>19</v>
      </c>
      <c r="G2212" t="s">
        <v>5160</v>
      </c>
      <c r="H2212" t="s">
        <v>5161</v>
      </c>
      <c r="I2212" t="s">
        <v>22</v>
      </c>
      <c r="J2212" t="s">
        <v>23</v>
      </c>
      <c r="K2212" t="s">
        <v>744</v>
      </c>
      <c r="L2212" t="s">
        <v>745</v>
      </c>
      <c r="M2212">
        <v>6824</v>
      </c>
      <c r="N2212" t="s">
        <v>144</v>
      </c>
      <c r="O2212" t="s">
        <v>970</v>
      </c>
      <c r="P2212" t="s">
        <v>42</v>
      </c>
      <c r="Q2212" t="s">
        <v>71</v>
      </c>
      <c r="R2212" t="s">
        <v>971</v>
      </c>
      <c r="S2212">
        <v>43.8</v>
      </c>
      <c r="T2212" s="3"/>
    </row>
    <row r="2213" spans="1:20" x14ac:dyDescent="0.3">
      <c r="A2213">
        <v>2212</v>
      </c>
      <c r="B2213" t="s">
        <v>5164</v>
      </c>
      <c r="C2213">
        <f t="shared" si="34"/>
        <v>48</v>
      </c>
      <c r="D2213" s="1">
        <v>43066</v>
      </c>
      <c r="E2213" s="1">
        <v>43069</v>
      </c>
      <c r="F2213" t="s">
        <v>184</v>
      </c>
      <c r="G2213" t="s">
        <v>1269</v>
      </c>
      <c r="H2213" t="s">
        <v>1270</v>
      </c>
      <c r="I2213" t="s">
        <v>37</v>
      </c>
      <c r="J2213" t="s">
        <v>23</v>
      </c>
      <c r="K2213" t="s">
        <v>5165</v>
      </c>
      <c r="L2213" t="s">
        <v>234</v>
      </c>
      <c r="M2213">
        <v>48146</v>
      </c>
      <c r="N2213" t="s">
        <v>101</v>
      </c>
      <c r="O2213" t="s">
        <v>5166</v>
      </c>
      <c r="P2213" t="s">
        <v>42</v>
      </c>
      <c r="Q2213" t="s">
        <v>74</v>
      </c>
      <c r="R2213" t="s">
        <v>5167</v>
      </c>
      <c r="S2213">
        <v>167.292</v>
      </c>
      <c r="T2213" s="3"/>
    </row>
    <row r="2214" spans="1:20" x14ac:dyDescent="0.3">
      <c r="A2214">
        <v>2213</v>
      </c>
      <c r="B2214" t="s">
        <v>5168</v>
      </c>
      <c r="C2214">
        <f t="shared" si="34"/>
        <v>47</v>
      </c>
      <c r="D2214" s="1">
        <v>43425</v>
      </c>
      <c r="E2214" s="1">
        <v>43429</v>
      </c>
      <c r="F2214" t="s">
        <v>46</v>
      </c>
      <c r="G2214" t="s">
        <v>2896</v>
      </c>
      <c r="H2214" t="s">
        <v>2897</v>
      </c>
      <c r="I2214" t="s">
        <v>22</v>
      </c>
      <c r="J2214" t="s">
        <v>23</v>
      </c>
      <c r="K2214" t="s">
        <v>262</v>
      </c>
      <c r="L2214" t="s">
        <v>263</v>
      </c>
      <c r="M2214">
        <v>10035</v>
      </c>
      <c r="N2214" t="s">
        <v>144</v>
      </c>
      <c r="O2214" t="s">
        <v>3512</v>
      </c>
      <c r="P2214" t="s">
        <v>28</v>
      </c>
      <c r="Q2214" t="s">
        <v>61</v>
      </c>
      <c r="R2214" t="s">
        <v>3513</v>
      </c>
      <c r="S2214">
        <v>27.42</v>
      </c>
      <c r="T2214" s="3"/>
    </row>
    <row r="2215" spans="1:20" x14ac:dyDescent="0.3">
      <c r="A2215">
        <v>2214</v>
      </c>
      <c r="B2215" t="s">
        <v>5169</v>
      </c>
      <c r="C2215">
        <f t="shared" si="34"/>
        <v>40</v>
      </c>
      <c r="D2215" s="1">
        <v>43374</v>
      </c>
      <c r="E2215" s="1">
        <v>43375</v>
      </c>
      <c r="F2215" t="s">
        <v>184</v>
      </c>
      <c r="G2215" t="s">
        <v>4335</v>
      </c>
      <c r="H2215" t="s">
        <v>4336</v>
      </c>
      <c r="I2215" t="s">
        <v>22</v>
      </c>
      <c r="J2215" t="s">
        <v>23</v>
      </c>
      <c r="K2215" t="s">
        <v>627</v>
      </c>
      <c r="L2215" t="s">
        <v>39</v>
      </c>
      <c r="M2215">
        <v>95123</v>
      </c>
      <c r="N2215" t="s">
        <v>40</v>
      </c>
      <c r="O2215" t="s">
        <v>2939</v>
      </c>
      <c r="P2215" t="s">
        <v>42</v>
      </c>
      <c r="Q2215" t="s">
        <v>71</v>
      </c>
      <c r="R2215" t="s">
        <v>2940</v>
      </c>
      <c r="S2215">
        <v>1.44</v>
      </c>
      <c r="T2215" s="3"/>
    </row>
    <row r="2216" spans="1:20" x14ac:dyDescent="0.3">
      <c r="A2216">
        <v>2215</v>
      </c>
      <c r="B2216" t="s">
        <v>5169</v>
      </c>
      <c r="C2216">
        <f t="shared" si="34"/>
        <v>40</v>
      </c>
      <c r="D2216" s="1">
        <v>43374</v>
      </c>
      <c r="E2216" s="1">
        <v>43375</v>
      </c>
      <c r="F2216" t="s">
        <v>184</v>
      </c>
      <c r="G2216" t="s">
        <v>4335</v>
      </c>
      <c r="H2216" t="s">
        <v>4336</v>
      </c>
      <c r="I2216" t="s">
        <v>22</v>
      </c>
      <c r="J2216" t="s">
        <v>23</v>
      </c>
      <c r="K2216" t="s">
        <v>627</v>
      </c>
      <c r="L2216" t="s">
        <v>39</v>
      </c>
      <c r="M2216">
        <v>95123</v>
      </c>
      <c r="N2216" t="s">
        <v>40</v>
      </c>
      <c r="O2216" t="s">
        <v>1212</v>
      </c>
      <c r="P2216" t="s">
        <v>42</v>
      </c>
      <c r="Q2216" t="s">
        <v>71</v>
      </c>
      <c r="R2216" t="s">
        <v>1213</v>
      </c>
      <c r="S2216">
        <v>61.776000000000003</v>
      </c>
      <c r="T2216" s="3"/>
    </row>
    <row r="2217" spans="1:20" x14ac:dyDescent="0.3">
      <c r="A2217">
        <v>2216</v>
      </c>
      <c r="B2217" t="s">
        <v>5169</v>
      </c>
      <c r="C2217">
        <f t="shared" si="34"/>
        <v>40</v>
      </c>
      <c r="D2217" s="1">
        <v>43374</v>
      </c>
      <c r="E2217" s="1">
        <v>43375</v>
      </c>
      <c r="F2217" t="s">
        <v>184</v>
      </c>
      <c r="G2217" t="s">
        <v>4335</v>
      </c>
      <c r="H2217" t="s">
        <v>4336</v>
      </c>
      <c r="I2217" t="s">
        <v>22</v>
      </c>
      <c r="J2217" t="s">
        <v>23</v>
      </c>
      <c r="K2217" t="s">
        <v>627</v>
      </c>
      <c r="L2217" t="s">
        <v>39</v>
      </c>
      <c r="M2217">
        <v>95123</v>
      </c>
      <c r="N2217" t="s">
        <v>40</v>
      </c>
      <c r="O2217" t="s">
        <v>2514</v>
      </c>
      <c r="P2217" t="s">
        <v>42</v>
      </c>
      <c r="Q2217" t="s">
        <v>74</v>
      </c>
      <c r="R2217" t="s">
        <v>3338</v>
      </c>
      <c r="S2217">
        <v>241.96</v>
      </c>
      <c r="T2217" s="3"/>
    </row>
    <row r="2218" spans="1:20" x14ac:dyDescent="0.3">
      <c r="A2218">
        <v>2217</v>
      </c>
      <c r="B2218" t="s">
        <v>5169</v>
      </c>
      <c r="C2218">
        <f t="shared" si="34"/>
        <v>40</v>
      </c>
      <c r="D2218" s="1">
        <v>43374</v>
      </c>
      <c r="E2218" s="1">
        <v>43375</v>
      </c>
      <c r="F2218" t="s">
        <v>184</v>
      </c>
      <c r="G2218" t="s">
        <v>4335</v>
      </c>
      <c r="H2218" t="s">
        <v>4336</v>
      </c>
      <c r="I2218" t="s">
        <v>22</v>
      </c>
      <c r="J2218" t="s">
        <v>23</v>
      </c>
      <c r="K2218" t="s">
        <v>627</v>
      </c>
      <c r="L2218" t="s">
        <v>39</v>
      </c>
      <c r="M2218">
        <v>95123</v>
      </c>
      <c r="N2218" t="s">
        <v>40</v>
      </c>
      <c r="O2218" t="s">
        <v>5170</v>
      </c>
      <c r="P2218" t="s">
        <v>28</v>
      </c>
      <c r="Q2218" t="s">
        <v>32</v>
      </c>
      <c r="R2218" t="s">
        <v>5171</v>
      </c>
      <c r="S2218">
        <v>108.608</v>
      </c>
      <c r="T2218" s="3"/>
    </row>
    <row r="2219" spans="1:20" x14ac:dyDescent="0.3">
      <c r="A2219">
        <v>2218</v>
      </c>
      <c r="B2219" t="s">
        <v>5172</v>
      </c>
      <c r="C2219">
        <f t="shared" si="34"/>
        <v>39</v>
      </c>
      <c r="D2219" s="1">
        <v>42267</v>
      </c>
      <c r="E2219" s="1">
        <v>42272</v>
      </c>
      <c r="F2219" t="s">
        <v>46</v>
      </c>
      <c r="G2219" t="s">
        <v>5173</v>
      </c>
      <c r="H2219" t="s">
        <v>5174</v>
      </c>
      <c r="I2219" t="s">
        <v>37</v>
      </c>
      <c r="J2219" t="s">
        <v>23</v>
      </c>
      <c r="K2219" t="s">
        <v>1522</v>
      </c>
      <c r="L2219" t="s">
        <v>50</v>
      </c>
      <c r="M2219">
        <v>32216</v>
      </c>
      <c r="N2219" t="s">
        <v>26</v>
      </c>
      <c r="O2219" t="s">
        <v>5175</v>
      </c>
      <c r="P2219" t="s">
        <v>42</v>
      </c>
      <c r="Q2219" t="s">
        <v>64</v>
      </c>
      <c r="R2219" t="s">
        <v>5176</v>
      </c>
      <c r="S2219">
        <v>2.8159999999999998</v>
      </c>
      <c r="T2219" s="3"/>
    </row>
    <row r="2220" spans="1:20" x14ac:dyDescent="0.3">
      <c r="A2220">
        <v>2219</v>
      </c>
      <c r="B2220" t="s">
        <v>5177</v>
      </c>
      <c r="C2220">
        <f t="shared" si="34"/>
        <v>30</v>
      </c>
      <c r="D2220" s="1">
        <v>43309</v>
      </c>
      <c r="E2220" s="1">
        <v>43313</v>
      </c>
      <c r="F2220" t="s">
        <v>46</v>
      </c>
      <c r="G2220" t="s">
        <v>5178</v>
      </c>
      <c r="H2220" t="s">
        <v>5179</v>
      </c>
      <c r="I2220" t="s">
        <v>37</v>
      </c>
      <c r="J2220" t="s">
        <v>23</v>
      </c>
      <c r="K2220" t="s">
        <v>123</v>
      </c>
      <c r="L2220" t="s">
        <v>39</v>
      </c>
      <c r="M2220">
        <v>94110</v>
      </c>
      <c r="N2220" t="s">
        <v>40</v>
      </c>
      <c r="O2220" t="s">
        <v>2916</v>
      </c>
      <c r="P2220" t="s">
        <v>42</v>
      </c>
      <c r="Q2220" t="s">
        <v>71</v>
      </c>
      <c r="R2220" t="s">
        <v>2917</v>
      </c>
      <c r="S2220">
        <v>9.984</v>
      </c>
      <c r="T2220" s="3"/>
    </row>
    <row r="2221" spans="1:20" x14ac:dyDescent="0.3">
      <c r="A2221">
        <v>2220</v>
      </c>
      <c r="B2221" t="s">
        <v>5177</v>
      </c>
      <c r="C2221">
        <f t="shared" si="34"/>
        <v>30</v>
      </c>
      <c r="D2221" s="1">
        <v>43309</v>
      </c>
      <c r="E2221" s="1">
        <v>43313</v>
      </c>
      <c r="F2221" t="s">
        <v>46</v>
      </c>
      <c r="G2221" t="s">
        <v>5178</v>
      </c>
      <c r="H2221" t="s">
        <v>5179</v>
      </c>
      <c r="I2221" t="s">
        <v>37</v>
      </c>
      <c r="J2221" t="s">
        <v>23</v>
      </c>
      <c r="K2221" t="s">
        <v>123</v>
      </c>
      <c r="L2221" t="s">
        <v>39</v>
      </c>
      <c r="M2221">
        <v>94110</v>
      </c>
      <c r="N2221" t="s">
        <v>40</v>
      </c>
      <c r="O2221" t="s">
        <v>1410</v>
      </c>
      <c r="P2221" t="s">
        <v>42</v>
      </c>
      <c r="Q2221" t="s">
        <v>55</v>
      </c>
      <c r="R2221" t="s">
        <v>1411</v>
      </c>
      <c r="S2221">
        <v>14.98</v>
      </c>
      <c r="T2221" s="3"/>
    </row>
    <row r="2222" spans="1:20" x14ac:dyDescent="0.3">
      <c r="A2222">
        <v>2221</v>
      </c>
      <c r="B2222" t="s">
        <v>5177</v>
      </c>
      <c r="C2222">
        <f t="shared" si="34"/>
        <v>30</v>
      </c>
      <c r="D2222" s="1">
        <v>43309</v>
      </c>
      <c r="E2222" s="1">
        <v>43313</v>
      </c>
      <c r="F2222" t="s">
        <v>46</v>
      </c>
      <c r="G2222" t="s">
        <v>5178</v>
      </c>
      <c r="H2222" t="s">
        <v>5179</v>
      </c>
      <c r="I2222" t="s">
        <v>37</v>
      </c>
      <c r="J2222" t="s">
        <v>23</v>
      </c>
      <c r="K2222" t="s">
        <v>123</v>
      </c>
      <c r="L2222" t="s">
        <v>39</v>
      </c>
      <c r="M2222">
        <v>94110</v>
      </c>
      <c r="N2222" t="s">
        <v>40</v>
      </c>
      <c r="O2222" t="s">
        <v>4469</v>
      </c>
      <c r="P2222" t="s">
        <v>67</v>
      </c>
      <c r="Q2222" t="s">
        <v>68</v>
      </c>
      <c r="R2222" t="s">
        <v>4470</v>
      </c>
      <c r="S2222">
        <v>1145.5999999999999</v>
      </c>
      <c r="T2222" s="3"/>
    </row>
    <row r="2223" spans="1:20" x14ac:dyDescent="0.3">
      <c r="A2223">
        <v>2222</v>
      </c>
      <c r="B2223" t="s">
        <v>5180</v>
      </c>
      <c r="C2223">
        <f t="shared" si="34"/>
        <v>50</v>
      </c>
      <c r="D2223" s="1">
        <v>42710</v>
      </c>
      <c r="E2223" s="1">
        <v>42710</v>
      </c>
      <c r="F2223" t="s">
        <v>1289</v>
      </c>
      <c r="G2223" t="s">
        <v>5181</v>
      </c>
      <c r="H2223" t="s">
        <v>5182</v>
      </c>
      <c r="I2223" t="s">
        <v>22</v>
      </c>
      <c r="J2223" t="s">
        <v>23</v>
      </c>
      <c r="K2223" t="s">
        <v>5183</v>
      </c>
      <c r="L2223" t="s">
        <v>494</v>
      </c>
      <c r="M2223">
        <v>43302</v>
      </c>
      <c r="N2223" t="s">
        <v>144</v>
      </c>
      <c r="O2223" t="s">
        <v>5020</v>
      </c>
      <c r="P2223" t="s">
        <v>67</v>
      </c>
      <c r="Q2223" t="s">
        <v>68</v>
      </c>
      <c r="R2223" t="s">
        <v>5021</v>
      </c>
      <c r="S2223">
        <v>485.94</v>
      </c>
      <c r="T2223" s="3"/>
    </row>
    <row r="2224" spans="1:20" x14ac:dyDescent="0.3">
      <c r="A2224">
        <v>2223</v>
      </c>
      <c r="B2224" t="s">
        <v>5180</v>
      </c>
      <c r="C2224">
        <f t="shared" si="34"/>
        <v>50</v>
      </c>
      <c r="D2224" s="1">
        <v>42710</v>
      </c>
      <c r="E2224" s="1">
        <v>42710</v>
      </c>
      <c r="F2224" t="s">
        <v>1289</v>
      </c>
      <c r="G2224" t="s">
        <v>5181</v>
      </c>
      <c r="H2224" t="s">
        <v>5182</v>
      </c>
      <c r="I2224" t="s">
        <v>22</v>
      </c>
      <c r="J2224" t="s">
        <v>23</v>
      </c>
      <c r="K2224" t="s">
        <v>5183</v>
      </c>
      <c r="L2224" t="s">
        <v>494</v>
      </c>
      <c r="M2224">
        <v>43302</v>
      </c>
      <c r="N2224" t="s">
        <v>144</v>
      </c>
      <c r="O2224" t="s">
        <v>1988</v>
      </c>
      <c r="P2224" t="s">
        <v>42</v>
      </c>
      <c r="Q2224" t="s">
        <v>64</v>
      </c>
      <c r="R2224" t="s">
        <v>1989</v>
      </c>
      <c r="S2224">
        <v>37.375999999999998</v>
      </c>
      <c r="T2224" s="3"/>
    </row>
    <row r="2225" spans="1:20" x14ac:dyDescent="0.3">
      <c r="A2225">
        <v>2224</v>
      </c>
      <c r="B2225" t="s">
        <v>5180</v>
      </c>
      <c r="C2225">
        <f t="shared" si="34"/>
        <v>50</v>
      </c>
      <c r="D2225" s="1">
        <v>42710</v>
      </c>
      <c r="E2225" s="1">
        <v>42710</v>
      </c>
      <c r="F2225" t="s">
        <v>1289</v>
      </c>
      <c r="G2225" t="s">
        <v>5181</v>
      </c>
      <c r="H2225" t="s">
        <v>5182</v>
      </c>
      <c r="I2225" t="s">
        <v>22</v>
      </c>
      <c r="J2225" t="s">
        <v>23</v>
      </c>
      <c r="K2225" t="s">
        <v>5183</v>
      </c>
      <c r="L2225" t="s">
        <v>494</v>
      </c>
      <c r="M2225">
        <v>43302</v>
      </c>
      <c r="N2225" t="s">
        <v>144</v>
      </c>
      <c r="O2225" t="s">
        <v>888</v>
      </c>
      <c r="P2225" t="s">
        <v>28</v>
      </c>
      <c r="Q2225" t="s">
        <v>32</v>
      </c>
      <c r="R2225" t="s">
        <v>889</v>
      </c>
      <c r="S2225">
        <v>70.686000000000007</v>
      </c>
      <c r="T2225" s="3"/>
    </row>
    <row r="2226" spans="1:20" x14ac:dyDescent="0.3">
      <c r="A2226">
        <v>2225</v>
      </c>
      <c r="B2226" t="s">
        <v>5184</v>
      </c>
      <c r="C2226">
        <f t="shared" si="34"/>
        <v>31</v>
      </c>
      <c r="D2226" s="1">
        <v>43312</v>
      </c>
      <c r="E2226" s="1">
        <v>43317</v>
      </c>
      <c r="F2226" t="s">
        <v>46</v>
      </c>
      <c r="G2226" t="s">
        <v>893</v>
      </c>
      <c r="H2226" t="s">
        <v>894</v>
      </c>
      <c r="I2226" t="s">
        <v>37</v>
      </c>
      <c r="J2226" t="s">
        <v>23</v>
      </c>
      <c r="K2226" t="s">
        <v>142</v>
      </c>
      <c r="L2226" t="s">
        <v>143</v>
      </c>
      <c r="M2226">
        <v>19134</v>
      </c>
      <c r="N2226" t="s">
        <v>144</v>
      </c>
      <c r="O2226" t="s">
        <v>5185</v>
      </c>
      <c r="P2226" t="s">
        <v>42</v>
      </c>
      <c r="Q2226" t="s">
        <v>86</v>
      </c>
      <c r="R2226" t="s">
        <v>5186</v>
      </c>
      <c r="S2226">
        <v>54.816000000000003</v>
      </c>
      <c r="T2226" s="3"/>
    </row>
    <row r="2227" spans="1:20" x14ac:dyDescent="0.3">
      <c r="A2227">
        <v>2226</v>
      </c>
      <c r="B2227" t="s">
        <v>5187</v>
      </c>
      <c r="C2227">
        <f t="shared" si="34"/>
        <v>12</v>
      </c>
      <c r="D2227" s="1">
        <v>42813</v>
      </c>
      <c r="E2227" s="1">
        <v>42815</v>
      </c>
      <c r="F2227" t="s">
        <v>19</v>
      </c>
      <c r="G2227" t="s">
        <v>5188</v>
      </c>
      <c r="H2227" t="s">
        <v>5189</v>
      </c>
      <c r="I2227" t="s">
        <v>22</v>
      </c>
      <c r="J2227" t="s">
        <v>23</v>
      </c>
      <c r="K2227" t="s">
        <v>5190</v>
      </c>
      <c r="L2227" t="s">
        <v>453</v>
      </c>
      <c r="M2227">
        <v>80122</v>
      </c>
      <c r="N2227" t="s">
        <v>40</v>
      </c>
      <c r="O2227" t="s">
        <v>5191</v>
      </c>
      <c r="P2227" t="s">
        <v>28</v>
      </c>
      <c r="Q2227" t="s">
        <v>29</v>
      </c>
      <c r="R2227" t="s">
        <v>5192</v>
      </c>
      <c r="S2227">
        <v>72.293999999999997</v>
      </c>
      <c r="T2227" s="3"/>
    </row>
    <row r="2228" spans="1:20" x14ac:dyDescent="0.3">
      <c r="A2228">
        <v>2227</v>
      </c>
      <c r="B2228" t="s">
        <v>5193</v>
      </c>
      <c r="C2228">
        <f t="shared" si="34"/>
        <v>31</v>
      </c>
      <c r="D2228" s="1">
        <v>43310</v>
      </c>
      <c r="E2228" s="1">
        <v>43315</v>
      </c>
      <c r="F2228" t="s">
        <v>46</v>
      </c>
      <c r="G2228" t="s">
        <v>1345</v>
      </c>
      <c r="H2228" t="s">
        <v>1346</v>
      </c>
      <c r="I2228" t="s">
        <v>37</v>
      </c>
      <c r="J2228" t="s">
        <v>23</v>
      </c>
      <c r="K2228" t="s">
        <v>1236</v>
      </c>
      <c r="L2228" t="s">
        <v>100</v>
      </c>
      <c r="M2228">
        <v>78745</v>
      </c>
      <c r="N2228" t="s">
        <v>101</v>
      </c>
      <c r="O2228" t="s">
        <v>3146</v>
      </c>
      <c r="P2228" t="s">
        <v>42</v>
      </c>
      <c r="Q2228" t="s">
        <v>265</v>
      </c>
      <c r="R2228" t="s">
        <v>3147</v>
      </c>
      <c r="S2228">
        <v>2.8959999999999999</v>
      </c>
      <c r="T2228" s="3"/>
    </row>
    <row r="2229" spans="1:20" x14ac:dyDescent="0.3">
      <c r="A2229">
        <v>2228</v>
      </c>
      <c r="B2229" t="s">
        <v>5193</v>
      </c>
      <c r="C2229">
        <f t="shared" si="34"/>
        <v>31</v>
      </c>
      <c r="D2229" s="1">
        <v>43310</v>
      </c>
      <c r="E2229" s="1">
        <v>43315</v>
      </c>
      <c r="F2229" t="s">
        <v>46</v>
      </c>
      <c r="G2229" t="s">
        <v>1345</v>
      </c>
      <c r="H2229" t="s">
        <v>1346</v>
      </c>
      <c r="I2229" t="s">
        <v>37</v>
      </c>
      <c r="J2229" t="s">
        <v>23</v>
      </c>
      <c r="K2229" t="s">
        <v>1236</v>
      </c>
      <c r="L2229" t="s">
        <v>100</v>
      </c>
      <c r="M2229">
        <v>78745</v>
      </c>
      <c r="N2229" t="s">
        <v>101</v>
      </c>
      <c r="O2229" t="s">
        <v>1921</v>
      </c>
      <c r="P2229" t="s">
        <v>67</v>
      </c>
      <c r="Q2229" t="s">
        <v>68</v>
      </c>
      <c r="R2229" t="s">
        <v>1922</v>
      </c>
      <c r="S2229">
        <v>124.792</v>
      </c>
      <c r="T2229" s="3"/>
    </row>
    <row r="2230" spans="1:20" x14ac:dyDescent="0.3">
      <c r="A2230">
        <v>2229</v>
      </c>
      <c r="B2230" t="s">
        <v>5194</v>
      </c>
      <c r="C2230">
        <f t="shared" si="34"/>
        <v>40</v>
      </c>
      <c r="D2230" s="1">
        <v>43009</v>
      </c>
      <c r="E2230" s="1">
        <v>43013</v>
      </c>
      <c r="F2230" t="s">
        <v>46</v>
      </c>
      <c r="G2230" t="s">
        <v>3472</v>
      </c>
      <c r="H2230" t="s">
        <v>3473</v>
      </c>
      <c r="I2230" t="s">
        <v>22</v>
      </c>
      <c r="J2230" t="s">
        <v>23</v>
      </c>
      <c r="K2230" t="s">
        <v>262</v>
      </c>
      <c r="L2230" t="s">
        <v>263</v>
      </c>
      <c r="M2230">
        <v>10024</v>
      </c>
      <c r="N2230" t="s">
        <v>144</v>
      </c>
      <c r="O2230" t="s">
        <v>5072</v>
      </c>
      <c r="P2230" t="s">
        <v>28</v>
      </c>
      <c r="Q2230" t="s">
        <v>52</v>
      </c>
      <c r="R2230" t="s">
        <v>5073</v>
      </c>
      <c r="S2230">
        <v>330.58800000000002</v>
      </c>
      <c r="T2230" s="3"/>
    </row>
    <row r="2231" spans="1:20" x14ac:dyDescent="0.3">
      <c r="A2231">
        <v>2230</v>
      </c>
      <c r="B2231" t="s">
        <v>5195</v>
      </c>
      <c r="C2231">
        <f t="shared" si="34"/>
        <v>14</v>
      </c>
      <c r="D2231" s="1">
        <v>42094</v>
      </c>
      <c r="E2231" s="1">
        <v>42099</v>
      </c>
      <c r="F2231" t="s">
        <v>46</v>
      </c>
      <c r="G2231" t="s">
        <v>3336</v>
      </c>
      <c r="H2231" t="s">
        <v>3337</v>
      </c>
      <c r="I2231" t="s">
        <v>22</v>
      </c>
      <c r="J2231" t="s">
        <v>23</v>
      </c>
      <c r="K2231" t="s">
        <v>123</v>
      </c>
      <c r="L2231" t="s">
        <v>39</v>
      </c>
      <c r="M2231">
        <v>94122</v>
      </c>
      <c r="N2231" t="s">
        <v>40</v>
      </c>
      <c r="O2231" t="s">
        <v>4728</v>
      </c>
      <c r="P2231" t="s">
        <v>42</v>
      </c>
      <c r="Q2231" t="s">
        <v>71</v>
      </c>
      <c r="R2231" t="s">
        <v>4729</v>
      </c>
      <c r="S2231">
        <v>673.56799999999998</v>
      </c>
      <c r="T2231" s="3"/>
    </row>
    <row r="2232" spans="1:20" x14ac:dyDescent="0.3">
      <c r="A2232">
        <v>2231</v>
      </c>
      <c r="B2232" t="s">
        <v>5195</v>
      </c>
      <c r="C2232">
        <f t="shared" si="34"/>
        <v>14</v>
      </c>
      <c r="D2232" s="1">
        <v>42094</v>
      </c>
      <c r="E2232" s="1">
        <v>42099</v>
      </c>
      <c r="F2232" t="s">
        <v>46</v>
      </c>
      <c r="G2232" t="s">
        <v>3336</v>
      </c>
      <c r="H2232" t="s">
        <v>3337</v>
      </c>
      <c r="I2232" t="s">
        <v>22</v>
      </c>
      <c r="J2232" t="s">
        <v>23</v>
      </c>
      <c r="K2232" t="s">
        <v>123</v>
      </c>
      <c r="L2232" t="s">
        <v>39</v>
      </c>
      <c r="M2232">
        <v>94122</v>
      </c>
      <c r="N2232" t="s">
        <v>40</v>
      </c>
      <c r="O2232" t="s">
        <v>5196</v>
      </c>
      <c r="P2232" t="s">
        <v>42</v>
      </c>
      <c r="Q2232" t="s">
        <v>74</v>
      </c>
      <c r="R2232" t="s">
        <v>5197</v>
      </c>
      <c r="S2232">
        <v>52.98</v>
      </c>
      <c r="T2232" s="3"/>
    </row>
    <row r="2233" spans="1:20" x14ac:dyDescent="0.3">
      <c r="A2233">
        <v>2232</v>
      </c>
      <c r="B2233" t="s">
        <v>5198</v>
      </c>
      <c r="C2233">
        <f t="shared" si="34"/>
        <v>26</v>
      </c>
      <c r="D2233" s="1">
        <v>43277</v>
      </c>
      <c r="E2233" s="1">
        <v>43282</v>
      </c>
      <c r="F2233" t="s">
        <v>46</v>
      </c>
      <c r="G2233" t="s">
        <v>5199</v>
      </c>
      <c r="H2233" t="s">
        <v>5200</v>
      </c>
      <c r="I2233" t="s">
        <v>22</v>
      </c>
      <c r="J2233" t="s">
        <v>23</v>
      </c>
      <c r="K2233" t="s">
        <v>3293</v>
      </c>
      <c r="L2233" t="s">
        <v>250</v>
      </c>
      <c r="M2233">
        <v>46350</v>
      </c>
      <c r="N2233" t="s">
        <v>101</v>
      </c>
      <c r="O2233" t="s">
        <v>3113</v>
      </c>
      <c r="P2233" t="s">
        <v>28</v>
      </c>
      <c r="Q2233" t="s">
        <v>61</v>
      </c>
      <c r="R2233" t="s">
        <v>3114</v>
      </c>
      <c r="S2233">
        <v>526.45000000000005</v>
      </c>
      <c r="T2233" s="3"/>
    </row>
    <row r="2234" spans="1:20" x14ac:dyDescent="0.3">
      <c r="A2234">
        <v>2233</v>
      </c>
      <c r="B2234" t="s">
        <v>5201</v>
      </c>
      <c r="C2234">
        <f t="shared" si="34"/>
        <v>28</v>
      </c>
      <c r="D2234" s="1">
        <v>43290</v>
      </c>
      <c r="E2234" s="1">
        <v>43295</v>
      </c>
      <c r="F2234" t="s">
        <v>46</v>
      </c>
      <c r="G2234" t="s">
        <v>5110</v>
      </c>
      <c r="H2234" t="s">
        <v>5111</v>
      </c>
      <c r="I2234" t="s">
        <v>22</v>
      </c>
      <c r="J2234" t="s">
        <v>23</v>
      </c>
      <c r="K2234" t="s">
        <v>299</v>
      </c>
      <c r="L2234" t="s">
        <v>207</v>
      </c>
      <c r="M2234">
        <v>60610</v>
      </c>
      <c r="N2234" t="s">
        <v>101</v>
      </c>
      <c r="O2234" t="s">
        <v>5202</v>
      </c>
      <c r="P2234" t="s">
        <v>42</v>
      </c>
      <c r="Q2234" t="s">
        <v>55</v>
      </c>
      <c r="R2234" t="s">
        <v>5203</v>
      </c>
      <c r="S2234">
        <v>228.92</v>
      </c>
      <c r="T2234" s="3"/>
    </row>
    <row r="2235" spans="1:20" x14ac:dyDescent="0.3">
      <c r="A2235">
        <v>2234</v>
      </c>
      <c r="B2235" t="s">
        <v>5204</v>
      </c>
      <c r="C2235">
        <f t="shared" si="34"/>
        <v>51</v>
      </c>
      <c r="D2235" s="1">
        <v>42718</v>
      </c>
      <c r="E2235" s="1">
        <v>42720</v>
      </c>
      <c r="F2235" t="s">
        <v>19</v>
      </c>
      <c r="G2235" t="s">
        <v>2213</v>
      </c>
      <c r="H2235" t="s">
        <v>2214</v>
      </c>
      <c r="I2235" t="s">
        <v>22</v>
      </c>
      <c r="J2235" t="s">
        <v>23</v>
      </c>
      <c r="K2235" t="s">
        <v>415</v>
      </c>
      <c r="L2235" t="s">
        <v>416</v>
      </c>
      <c r="M2235">
        <v>97206</v>
      </c>
      <c r="N2235" t="s">
        <v>40</v>
      </c>
      <c r="O2235" t="s">
        <v>5205</v>
      </c>
      <c r="P2235" t="s">
        <v>67</v>
      </c>
      <c r="Q2235" t="s">
        <v>68</v>
      </c>
      <c r="R2235" t="s">
        <v>5206</v>
      </c>
      <c r="S2235">
        <v>319.96800000000002</v>
      </c>
      <c r="T2235" s="3"/>
    </row>
    <row r="2236" spans="1:20" x14ac:dyDescent="0.3">
      <c r="A2236">
        <v>2235</v>
      </c>
      <c r="B2236" t="s">
        <v>5207</v>
      </c>
      <c r="C2236">
        <f t="shared" si="34"/>
        <v>49</v>
      </c>
      <c r="D2236" s="1">
        <v>43439</v>
      </c>
      <c r="E2236" s="1">
        <v>43444</v>
      </c>
      <c r="F2236" t="s">
        <v>46</v>
      </c>
      <c r="G2236" t="s">
        <v>3606</v>
      </c>
      <c r="H2236" t="s">
        <v>3607</v>
      </c>
      <c r="I2236" t="s">
        <v>37</v>
      </c>
      <c r="J2236" t="s">
        <v>23</v>
      </c>
      <c r="K2236" t="s">
        <v>2222</v>
      </c>
      <c r="L2236" t="s">
        <v>5208</v>
      </c>
      <c r="N2236" t="s">
        <v>144</v>
      </c>
      <c r="O2236" t="s">
        <v>3235</v>
      </c>
      <c r="P2236" t="s">
        <v>67</v>
      </c>
      <c r="Q2236" t="s">
        <v>157</v>
      </c>
      <c r="R2236" t="s">
        <v>3236</v>
      </c>
      <c r="S2236">
        <v>205.03</v>
      </c>
      <c r="T2236" s="3"/>
    </row>
    <row r="2237" spans="1:20" x14ac:dyDescent="0.3">
      <c r="A2237">
        <v>2236</v>
      </c>
      <c r="B2237" t="s">
        <v>5209</v>
      </c>
      <c r="C2237">
        <f t="shared" si="34"/>
        <v>38</v>
      </c>
      <c r="D2237" s="1">
        <v>42628</v>
      </c>
      <c r="E2237" s="1">
        <v>42630</v>
      </c>
      <c r="F2237" t="s">
        <v>19</v>
      </c>
      <c r="G2237" t="s">
        <v>4916</v>
      </c>
      <c r="H2237" t="s">
        <v>4917</v>
      </c>
      <c r="I2237" t="s">
        <v>22</v>
      </c>
      <c r="J2237" t="s">
        <v>23</v>
      </c>
      <c r="K2237" t="s">
        <v>4379</v>
      </c>
      <c r="L2237" t="s">
        <v>250</v>
      </c>
      <c r="M2237">
        <v>46203</v>
      </c>
      <c r="N2237" t="s">
        <v>101</v>
      </c>
      <c r="O2237" t="s">
        <v>2430</v>
      </c>
      <c r="P2237" t="s">
        <v>42</v>
      </c>
      <c r="Q2237" t="s">
        <v>55</v>
      </c>
      <c r="R2237" t="s">
        <v>2431</v>
      </c>
      <c r="S2237">
        <v>190.86</v>
      </c>
      <c r="T2237" s="3"/>
    </row>
    <row r="2238" spans="1:20" x14ac:dyDescent="0.3">
      <c r="A2238">
        <v>2237</v>
      </c>
      <c r="B2238" t="s">
        <v>5209</v>
      </c>
      <c r="C2238">
        <f t="shared" si="34"/>
        <v>38</v>
      </c>
      <c r="D2238" s="1">
        <v>42628</v>
      </c>
      <c r="E2238" s="1">
        <v>42630</v>
      </c>
      <c r="F2238" t="s">
        <v>19</v>
      </c>
      <c r="G2238" t="s">
        <v>4916</v>
      </c>
      <c r="H2238" t="s">
        <v>4917</v>
      </c>
      <c r="I2238" t="s">
        <v>22</v>
      </c>
      <c r="J2238" t="s">
        <v>23</v>
      </c>
      <c r="K2238" t="s">
        <v>4379</v>
      </c>
      <c r="L2238" t="s">
        <v>250</v>
      </c>
      <c r="M2238">
        <v>46203</v>
      </c>
      <c r="N2238" t="s">
        <v>101</v>
      </c>
      <c r="O2238" t="s">
        <v>5210</v>
      </c>
      <c r="P2238" t="s">
        <v>42</v>
      </c>
      <c r="Q2238" t="s">
        <v>64</v>
      </c>
      <c r="R2238" t="s">
        <v>5211</v>
      </c>
      <c r="S2238">
        <v>24.32</v>
      </c>
      <c r="T2238" s="3"/>
    </row>
    <row r="2239" spans="1:20" x14ac:dyDescent="0.3">
      <c r="A2239">
        <v>2238</v>
      </c>
      <c r="B2239" t="s">
        <v>5212</v>
      </c>
      <c r="C2239">
        <f t="shared" si="34"/>
        <v>28</v>
      </c>
      <c r="D2239" s="1">
        <v>42931</v>
      </c>
      <c r="E2239" s="1">
        <v>42937</v>
      </c>
      <c r="F2239" t="s">
        <v>46</v>
      </c>
      <c r="G2239" t="s">
        <v>4905</v>
      </c>
      <c r="H2239" t="s">
        <v>4906</v>
      </c>
      <c r="I2239" t="s">
        <v>98</v>
      </c>
      <c r="J2239" t="s">
        <v>23</v>
      </c>
      <c r="K2239" t="s">
        <v>3776</v>
      </c>
      <c r="L2239" t="s">
        <v>117</v>
      </c>
      <c r="M2239">
        <v>84604</v>
      </c>
      <c r="N2239" t="s">
        <v>40</v>
      </c>
      <c r="O2239" t="s">
        <v>5213</v>
      </c>
      <c r="P2239" t="s">
        <v>42</v>
      </c>
      <c r="Q2239" t="s">
        <v>575</v>
      </c>
      <c r="R2239" t="s">
        <v>5214</v>
      </c>
      <c r="S2239">
        <v>44.4</v>
      </c>
      <c r="T2239" s="3"/>
    </row>
    <row r="2240" spans="1:20" x14ac:dyDescent="0.3">
      <c r="A2240">
        <v>2239</v>
      </c>
      <c r="B2240" t="s">
        <v>5215</v>
      </c>
      <c r="C2240">
        <f t="shared" si="34"/>
        <v>16</v>
      </c>
      <c r="D2240" s="1">
        <v>43210</v>
      </c>
      <c r="E2240" s="1">
        <v>43216</v>
      </c>
      <c r="F2240" t="s">
        <v>46</v>
      </c>
      <c r="G2240" t="s">
        <v>2659</v>
      </c>
      <c r="H2240" t="s">
        <v>2660</v>
      </c>
      <c r="I2240" t="s">
        <v>98</v>
      </c>
      <c r="J2240" t="s">
        <v>23</v>
      </c>
      <c r="K2240" t="s">
        <v>299</v>
      </c>
      <c r="L2240" t="s">
        <v>207</v>
      </c>
      <c r="M2240">
        <v>60610</v>
      </c>
      <c r="N2240" t="s">
        <v>101</v>
      </c>
      <c r="O2240" t="s">
        <v>5216</v>
      </c>
      <c r="P2240" t="s">
        <v>28</v>
      </c>
      <c r="Q2240" t="s">
        <v>61</v>
      </c>
      <c r="R2240" t="s">
        <v>5217</v>
      </c>
      <c r="S2240">
        <v>44.4</v>
      </c>
      <c r="T2240" s="3"/>
    </row>
    <row r="2241" spans="1:20" x14ac:dyDescent="0.3">
      <c r="A2241">
        <v>2240</v>
      </c>
      <c r="B2241" t="s">
        <v>5218</v>
      </c>
      <c r="C2241">
        <f t="shared" si="34"/>
        <v>46</v>
      </c>
      <c r="D2241" s="1">
        <v>43054</v>
      </c>
      <c r="E2241" s="1">
        <v>43056</v>
      </c>
      <c r="F2241" t="s">
        <v>19</v>
      </c>
      <c r="G2241" t="s">
        <v>5219</v>
      </c>
      <c r="H2241" t="s">
        <v>5220</v>
      </c>
      <c r="I2241" t="s">
        <v>22</v>
      </c>
      <c r="J2241" t="s">
        <v>23</v>
      </c>
      <c r="K2241" t="s">
        <v>38</v>
      </c>
      <c r="L2241" t="s">
        <v>39</v>
      </c>
      <c r="M2241">
        <v>90049</v>
      </c>
      <c r="N2241" t="s">
        <v>40</v>
      </c>
      <c r="O2241" t="s">
        <v>1743</v>
      </c>
      <c r="P2241" t="s">
        <v>42</v>
      </c>
      <c r="Q2241" t="s">
        <v>71</v>
      </c>
      <c r="R2241" t="s">
        <v>1744</v>
      </c>
      <c r="S2241">
        <v>1016.792</v>
      </c>
      <c r="T2241" s="3"/>
    </row>
    <row r="2242" spans="1:20" x14ac:dyDescent="0.3">
      <c r="A2242">
        <v>2241</v>
      </c>
      <c r="B2242" t="s">
        <v>5218</v>
      </c>
      <c r="C2242">
        <f t="shared" si="34"/>
        <v>46</v>
      </c>
      <c r="D2242" s="1">
        <v>43054</v>
      </c>
      <c r="E2242" s="1">
        <v>43056</v>
      </c>
      <c r="F2242" t="s">
        <v>19</v>
      </c>
      <c r="G2242" t="s">
        <v>5219</v>
      </c>
      <c r="H2242" t="s">
        <v>5220</v>
      </c>
      <c r="I2242" t="s">
        <v>22</v>
      </c>
      <c r="J2242" t="s">
        <v>23</v>
      </c>
      <c r="K2242" t="s">
        <v>38</v>
      </c>
      <c r="L2242" t="s">
        <v>39</v>
      </c>
      <c r="M2242">
        <v>90049</v>
      </c>
      <c r="N2242" t="s">
        <v>40</v>
      </c>
      <c r="O2242" t="s">
        <v>5221</v>
      </c>
      <c r="P2242" t="s">
        <v>42</v>
      </c>
      <c r="Q2242" t="s">
        <v>71</v>
      </c>
      <c r="R2242" t="s">
        <v>5222</v>
      </c>
      <c r="S2242">
        <v>38.136000000000003</v>
      </c>
      <c r="T2242" s="3"/>
    </row>
    <row r="2243" spans="1:20" x14ac:dyDescent="0.3">
      <c r="A2243">
        <v>2242</v>
      </c>
      <c r="B2243" t="s">
        <v>5223</v>
      </c>
      <c r="C2243">
        <f t="shared" ref="C2243:C2306" si="35">WEEKNUM(D2243,1)</f>
        <v>48</v>
      </c>
      <c r="D2243" s="1">
        <v>43065</v>
      </c>
      <c r="E2243" s="1">
        <v>43070</v>
      </c>
      <c r="F2243" t="s">
        <v>46</v>
      </c>
      <c r="G2243" t="s">
        <v>4916</v>
      </c>
      <c r="H2243" t="s">
        <v>4917</v>
      </c>
      <c r="I2243" t="s">
        <v>22</v>
      </c>
      <c r="J2243" t="s">
        <v>23</v>
      </c>
      <c r="K2243" t="s">
        <v>142</v>
      </c>
      <c r="L2243" t="s">
        <v>143</v>
      </c>
      <c r="M2243">
        <v>19134</v>
      </c>
      <c r="N2243" t="s">
        <v>144</v>
      </c>
      <c r="O2243" t="s">
        <v>3505</v>
      </c>
      <c r="P2243" t="s">
        <v>67</v>
      </c>
      <c r="Q2243" t="s">
        <v>68</v>
      </c>
      <c r="R2243" t="s">
        <v>3506</v>
      </c>
      <c r="S2243">
        <v>494.98200000000003</v>
      </c>
      <c r="T2243" s="3"/>
    </row>
    <row r="2244" spans="1:20" x14ac:dyDescent="0.3">
      <c r="A2244">
        <v>2243</v>
      </c>
      <c r="B2244" t="s">
        <v>5224</v>
      </c>
      <c r="C2244">
        <f t="shared" si="35"/>
        <v>47</v>
      </c>
      <c r="D2244" s="1">
        <v>43425</v>
      </c>
      <c r="E2244" s="1">
        <v>43429</v>
      </c>
      <c r="F2244" t="s">
        <v>46</v>
      </c>
      <c r="G2244" t="s">
        <v>5225</v>
      </c>
      <c r="H2244" t="s">
        <v>5226</v>
      </c>
      <c r="I2244" t="s">
        <v>98</v>
      </c>
      <c r="J2244" t="s">
        <v>23</v>
      </c>
      <c r="K2244" t="s">
        <v>599</v>
      </c>
      <c r="L2244" t="s">
        <v>39</v>
      </c>
      <c r="M2244">
        <v>91104</v>
      </c>
      <c r="N2244" t="s">
        <v>40</v>
      </c>
      <c r="O2244" t="s">
        <v>393</v>
      </c>
      <c r="P2244" t="s">
        <v>42</v>
      </c>
      <c r="Q2244" t="s">
        <v>55</v>
      </c>
      <c r="R2244" t="s">
        <v>394</v>
      </c>
      <c r="S2244">
        <v>56.56</v>
      </c>
      <c r="T2244" s="3"/>
    </row>
    <row r="2245" spans="1:20" x14ac:dyDescent="0.3">
      <c r="A2245">
        <v>2244</v>
      </c>
      <c r="B2245" t="s">
        <v>5224</v>
      </c>
      <c r="C2245">
        <f t="shared" si="35"/>
        <v>47</v>
      </c>
      <c r="D2245" s="1">
        <v>43425</v>
      </c>
      <c r="E2245" s="1">
        <v>43429</v>
      </c>
      <c r="F2245" t="s">
        <v>46</v>
      </c>
      <c r="G2245" t="s">
        <v>5225</v>
      </c>
      <c r="H2245" t="s">
        <v>5226</v>
      </c>
      <c r="I2245" t="s">
        <v>98</v>
      </c>
      <c r="J2245" t="s">
        <v>23</v>
      </c>
      <c r="K2245" t="s">
        <v>599</v>
      </c>
      <c r="L2245" t="s">
        <v>39</v>
      </c>
      <c r="M2245">
        <v>91104</v>
      </c>
      <c r="N2245" t="s">
        <v>40</v>
      </c>
      <c r="O2245" t="s">
        <v>1740</v>
      </c>
      <c r="P2245" t="s">
        <v>42</v>
      </c>
      <c r="Q2245" t="s">
        <v>64</v>
      </c>
      <c r="R2245" t="s">
        <v>1741</v>
      </c>
      <c r="S2245">
        <v>5.56</v>
      </c>
      <c r="T2245" s="3"/>
    </row>
    <row r="2246" spans="1:20" x14ac:dyDescent="0.3">
      <c r="A2246">
        <v>2245</v>
      </c>
      <c r="B2246" t="s">
        <v>5224</v>
      </c>
      <c r="C2246">
        <f t="shared" si="35"/>
        <v>47</v>
      </c>
      <c r="D2246" s="1">
        <v>43425</v>
      </c>
      <c r="E2246" s="1">
        <v>43429</v>
      </c>
      <c r="F2246" t="s">
        <v>46</v>
      </c>
      <c r="G2246" t="s">
        <v>5225</v>
      </c>
      <c r="H2246" t="s">
        <v>5226</v>
      </c>
      <c r="I2246" t="s">
        <v>98</v>
      </c>
      <c r="J2246" t="s">
        <v>23</v>
      </c>
      <c r="K2246" t="s">
        <v>599</v>
      </c>
      <c r="L2246" t="s">
        <v>39</v>
      </c>
      <c r="M2246">
        <v>91104</v>
      </c>
      <c r="N2246" t="s">
        <v>40</v>
      </c>
      <c r="O2246" t="s">
        <v>1881</v>
      </c>
      <c r="P2246" t="s">
        <v>42</v>
      </c>
      <c r="Q2246" t="s">
        <v>265</v>
      </c>
      <c r="R2246" t="s">
        <v>1882</v>
      </c>
      <c r="S2246">
        <v>9.02</v>
      </c>
      <c r="T2246" s="3"/>
    </row>
    <row r="2247" spans="1:20" x14ac:dyDescent="0.3">
      <c r="A2247">
        <v>2246</v>
      </c>
      <c r="B2247" t="s">
        <v>5224</v>
      </c>
      <c r="C2247">
        <f t="shared" si="35"/>
        <v>47</v>
      </c>
      <c r="D2247" s="1">
        <v>43425</v>
      </c>
      <c r="E2247" s="1">
        <v>43429</v>
      </c>
      <c r="F2247" t="s">
        <v>46</v>
      </c>
      <c r="G2247" t="s">
        <v>5225</v>
      </c>
      <c r="H2247" t="s">
        <v>5226</v>
      </c>
      <c r="I2247" t="s">
        <v>98</v>
      </c>
      <c r="J2247" t="s">
        <v>23</v>
      </c>
      <c r="K2247" t="s">
        <v>599</v>
      </c>
      <c r="L2247" t="s">
        <v>39</v>
      </c>
      <c r="M2247">
        <v>91104</v>
      </c>
      <c r="N2247" t="s">
        <v>40</v>
      </c>
      <c r="O2247" t="s">
        <v>137</v>
      </c>
      <c r="P2247" t="s">
        <v>42</v>
      </c>
      <c r="Q2247" t="s">
        <v>74</v>
      </c>
      <c r="R2247" t="s">
        <v>138</v>
      </c>
      <c r="S2247">
        <v>8.6199999999999992</v>
      </c>
      <c r="T2247" s="3"/>
    </row>
    <row r="2248" spans="1:20" x14ac:dyDescent="0.3">
      <c r="A2248">
        <v>2247</v>
      </c>
      <c r="B2248" t="s">
        <v>5224</v>
      </c>
      <c r="C2248">
        <f t="shared" si="35"/>
        <v>47</v>
      </c>
      <c r="D2248" s="1">
        <v>43425</v>
      </c>
      <c r="E2248" s="1">
        <v>43429</v>
      </c>
      <c r="F2248" t="s">
        <v>46</v>
      </c>
      <c r="G2248" t="s">
        <v>5225</v>
      </c>
      <c r="H2248" t="s">
        <v>5226</v>
      </c>
      <c r="I2248" t="s">
        <v>98</v>
      </c>
      <c r="J2248" t="s">
        <v>23</v>
      </c>
      <c r="K2248" t="s">
        <v>599</v>
      </c>
      <c r="L2248" t="s">
        <v>39</v>
      </c>
      <c r="M2248">
        <v>91104</v>
      </c>
      <c r="N2248" t="s">
        <v>40</v>
      </c>
      <c r="O2248" t="s">
        <v>3505</v>
      </c>
      <c r="P2248" t="s">
        <v>67</v>
      </c>
      <c r="Q2248" t="s">
        <v>68</v>
      </c>
      <c r="R2248" t="s">
        <v>3506</v>
      </c>
      <c r="S2248">
        <v>659.976</v>
      </c>
      <c r="T2248" s="3"/>
    </row>
    <row r="2249" spans="1:20" x14ac:dyDescent="0.3">
      <c r="A2249">
        <v>2248</v>
      </c>
      <c r="B2249" t="s">
        <v>5227</v>
      </c>
      <c r="C2249">
        <f t="shared" si="35"/>
        <v>8</v>
      </c>
      <c r="D2249" s="1">
        <v>42415</v>
      </c>
      <c r="E2249" s="1">
        <v>42418</v>
      </c>
      <c r="F2249" t="s">
        <v>19</v>
      </c>
      <c r="G2249" t="s">
        <v>5228</v>
      </c>
      <c r="H2249" t="s">
        <v>5229</v>
      </c>
      <c r="I2249" t="s">
        <v>22</v>
      </c>
      <c r="J2249" t="s">
        <v>23</v>
      </c>
      <c r="K2249" t="s">
        <v>38</v>
      </c>
      <c r="L2249" t="s">
        <v>39</v>
      </c>
      <c r="M2249">
        <v>90004</v>
      </c>
      <c r="N2249" t="s">
        <v>40</v>
      </c>
      <c r="O2249" t="s">
        <v>5230</v>
      </c>
      <c r="P2249" t="s">
        <v>42</v>
      </c>
      <c r="Q2249" t="s">
        <v>86</v>
      </c>
      <c r="R2249" t="s">
        <v>5231</v>
      </c>
      <c r="S2249">
        <v>13.36</v>
      </c>
      <c r="T2249" s="3"/>
    </row>
    <row r="2250" spans="1:20" x14ac:dyDescent="0.3">
      <c r="A2250">
        <v>2249</v>
      </c>
      <c r="B2250" t="s">
        <v>5227</v>
      </c>
      <c r="C2250">
        <f t="shared" si="35"/>
        <v>8</v>
      </c>
      <c r="D2250" s="1">
        <v>42415</v>
      </c>
      <c r="E2250" s="1">
        <v>42418</v>
      </c>
      <c r="F2250" t="s">
        <v>19</v>
      </c>
      <c r="G2250" t="s">
        <v>5228</v>
      </c>
      <c r="H2250" t="s">
        <v>5229</v>
      </c>
      <c r="I2250" t="s">
        <v>22</v>
      </c>
      <c r="J2250" t="s">
        <v>23</v>
      </c>
      <c r="K2250" t="s">
        <v>38</v>
      </c>
      <c r="L2250" t="s">
        <v>39</v>
      </c>
      <c r="M2250">
        <v>90004</v>
      </c>
      <c r="N2250" t="s">
        <v>40</v>
      </c>
      <c r="O2250" t="s">
        <v>4498</v>
      </c>
      <c r="P2250" t="s">
        <v>42</v>
      </c>
      <c r="Q2250" t="s">
        <v>71</v>
      </c>
      <c r="R2250" t="s">
        <v>4499</v>
      </c>
      <c r="S2250">
        <v>41.72</v>
      </c>
      <c r="T2250" s="3"/>
    </row>
    <row r="2251" spans="1:20" x14ac:dyDescent="0.3">
      <c r="A2251">
        <v>2250</v>
      </c>
      <c r="B2251" t="s">
        <v>5227</v>
      </c>
      <c r="C2251">
        <f t="shared" si="35"/>
        <v>8</v>
      </c>
      <c r="D2251" s="1">
        <v>42415</v>
      </c>
      <c r="E2251" s="1">
        <v>42418</v>
      </c>
      <c r="F2251" t="s">
        <v>19</v>
      </c>
      <c r="G2251" t="s">
        <v>5228</v>
      </c>
      <c r="H2251" t="s">
        <v>5229</v>
      </c>
      <c r="I2251" t="s">
        <v>22</v>
      </c>
      <c r="J2251" t="s">
        <v>23</v>
      </c>
      <c r="K2251" t="s">
        <v>38</v>
      </c>
      <c r="L2251" t="s">
        <v>39</v>
      </c>
      <c r="M2251">
        <v>90004</v>
      </c>
      <c r="N2251" t="s">
        <v>40</v>
      </c>
      <c r="O2251" t="s">
        <v>2392</v>
      </c>
      <c r="P2251" t="s">
        <v>42</v>
      </c>
      <c r="Q2251" t="s">
        <v>71</v>
      </c>
      <c r="R2251" t="s">
        <v>2393</v>
      </c>
      <c r="S2251">
        <v>11.52</v>
      </c>
      <c r="T2251" s="3"/>
    </row>
    <row r="2252" spans="1:20" x14ac:dyDescent="0.3">
      <c r="A2252">
        <v>2251</v>
      </c>
      <c r="B2252" t="s">
        <v>5227</v>
      </c>
      <c r="C2252">
        <f t="shared" si="35"/>
        <v>8</v>
      </c>
      <c r="D2252" s="1">
        <v>42415</v>
      </c>
      <c r="E2252" s="1">
        <v>42418</v>
      </c>
      <c r="F2252" t="s">
        <v>19</v>
      </c>
      <c r="G2252" t="s">
        <v>5228</v>
      </c>
      <c r="H2252" t="s">
        <v>5229</v>
      </c>
      <c r="I2252" t="s">
        <v>22</v>
      </c>
      <c r="J2252" t="s">
        <v>23</v>
      </c>
      <c r="K2252" t="s">
        <v>38</v>
      </c>
      <c r="L2252" t="s">
        <v>39</v>
      </c>
      <c r="M2252">
        <v>90004</v>
      </c>
      <c r="N2252" t="s">
        <v>40</v>
      </c>
      <c r="O2252" t="s">
        <v>5232</v>
      </c>
      <c r="P2252" t="s">
        <v>42</v>
      </c>
      <c r="Q2252" t="s">
        <v>74</v>
      </c>
      <c r="R2252" t="s">
        <v>5233</v>
      </c>
      <c r="S2252">
        <v>541.44000000000005</v>
      </c>
      <c r="T2252" s="3"/>
    </row>
    <row r="2253" spans="1:20" x14ac:dyDescent="0.3">
      <c r="A2253">
        <v>2252</v>
      </c>
      <c r="B2253" t="s">
        <v>5227</v>
      </c>
      <c r="C2253">
        <f t="shared" si="35"/>
        <v>8</v>
      </c>
      <c r="D2253" s="1">
        <v>42415</v>
      </c>
      <c r="E2253" s="1">
        <v>42418</v>
      </c>
      <c r="F2253" t="s">
        <v>19</v>
      </c>
      <c r="G2253" t="s">
        <v>5228</v>
      </c>
      <c r="H2253" t="s">
        <v>5229</v>
      </c>
      <c r="I2253" t="s">
        <v>22</v>
      </c>
      <c r="J2253" t="s">
        <v>23</v>
      </c>
      <c r="K2253" t="s">
        <v>38</v>
      </c>
      <c r="L2253" t="s">
        <v>39</v>
      </c>
      <c r="M2253">
        <v>90004</v>
      </c>
      <c r="N2253" t="s">
        <v>40</v>
      </c>
      <c r="O2253" t="s">
        <v>4947</v>
      </c>
      <c r="P2253" t="s">
        <v>42</v>
      </c>
      <c r="Q2253" t="s">
        <v>86</v>
      </c>
      <c r="R2253" t="s">
        <v>5234</v>
      </c>
      <c r="S2253">
        <v>19.440000000000001</v>
      </c>
      <c r="T2253" s="3"/>
    </row>
    <row r="2254" spans="1:20" x14ac:dyDescent="0.3">
      <c r="A2254">
        <v>2253</v>
      </c>
      <c r="B2254" t="s">
        <v>5235</v>
      </c>
      <c r="C2254">
        <f t="shared" si="35"/>
        <v>15</v>
      </c>
      <c r="D2254" s="1">
        <v>42840</v>
      </c>
      <c r="E2254" s="1">
        <v>42842</v>
      </c>
      <c r="F2254" t="s">
        <v>19</v>
      </c>
      <c r="G2254" t="s">
        <v>3792</v>
      </c>
      <c r="H2254" t="s">
        <v>3793</v>
      </c>
      <c r="I2254" t="s">
        <v>98</v>
      </c>
      <c r="J2254" t="s">
        <v>23</v>
      </c>
      <c r="K2254" t="s">
        <v>946</v>
      </c>
      <c r="L2254" t="s">
        <v>39</v>
      </c>
      <c r="M2254">
        <v>92105</v>
      </c>
      <c r="N2254" t="s">
        <v>40</v>
      </c>
      <c r="O2254" t="s">
        <v>587</v>
      </c>
      <c r="P2254" t="s">
        <v>42</v>
      </c>
      <c r="Q2254" t="s">
        <v>86</v>
      </c>
      <c r="R2254" t="s">
        <v>588</v>
      </c>
      <c r="S2254">
        <v>143.69999999999999</v>
      </c>
      <c r="T2254" s="3"/>
    </row>
    <row r="2255" spans="1:20" x14ac:dyDescent="0.3">
      <c r="A2255">
        <v>2254</v>
      </c>
      <c r="B2255" t="s">
        <v>5236</v>
      </c>
      <c r="C2255">
        <f t="shared" si="35"/>
        <v>40</v>
      </c>
      <c r="D2255" s="1">
        <v>42641</v>
      </c>
      <c r="E2255" s="1">
        <v>42644</v>
      </c>
      <c r="F2255" t="s">
        <v>184</v>
      </c>
      <c r="G2255" t="s">
        <v>3635</v>
      </c>
      <c r="H2255" t="s">
        <v>3636</v>
      </c>
      <c r="I2255" t="s">
        <v>37</v>
      </c>
      <c r="J2255" t="s">
        <v>23</v>
      </c>
      <c r="K2255" t="s">
        <v>123</v>
      </c>
      <c r="L2255" t="s">
        <v>39</v>
      </c>
      <c r="M2255">
        <v>94110</v>
      </c>
      <c r="N2255" t="s">
        <v>40</v>
      </c>
      <c r="O2255" t="s">
        <v>1331</v>
      </c>
      <c r="P2255" t="s">
        <v>42</v>
      </c>
      <c r="Q2255" t="s">
        <v>74</v>
      </c>
      <c r="R2255" t="s">
        <v>1332</v>
      </c>
      <c r="S2255">
        <v>43.26</v>
      </c>
      <c r="T2255" s="3"/>
    </row>
    <row r="2256" spans="1:20" x14ac:dyDescent="0.3">
      <c r="A2256">
        <v>2255</v>
      </c>
      <c r="B2256" t="s">
        <v>5236</v>
      </c>
      <c r="C2256">
        <f t="shared" si="35"/>
        <v>40</v>
      </c>
      <c r="D2256" s="1">
        <v>42641</v>
      </c>
      <c r="E2256" s="1">
        <v>42644</v>
      </c>
      <c r="F2256" t="s">
        <v>184</v>
      </c>
      <c r="G2256" t="s">
        <v>3635</v>
      </c>
      <c r="H2256" t="s">
        <v>3636</v>
      </c>
      <c r="I2256" t="s">
        <v>37</v>
      </c>
      <c r="J2256" t="s">
        <v>23</v>
      </c>
      <c r="K2256" t="s">
        <v>123</v>
      </c>
      <c r="L2256" t="s">
        <v>39</v>
      </c>
      <c r="M2256">
        <v>94110</v>
      </c>
      <c r="N2256" t="s">
        <v>40</v>
      </c>
      <c r="O2256" t="s">
        <v>4442</v>
      </c>
      <c r="P2256" t="s">
        <v>42</v>
      </c>
      <c r="Q2256" t="s">
        <v>74</v>
      </c>
      <c r="R2256" t="s">
        <v>4443</v>
      </c>
      <c r="S2256">
        <v>43.56</v>
      </c>
      <c r="T2256" s="3"/>
    </row>
    <row r="2257" spans="1:20" x14ac:dyDescent="0.3">
      <c r="A2257">
        <v>2256</v>
      </c>
      <c r="B2257" t="s">
        <v>5237</v>
      </c>
      <c r="C2257">
        <f t="shared" si="35"/>
        <v>38</v>
      </c>
      <c r="D2257" s="1">
        <v>42995</v>
      </c>
      <c r="E2257" s="1">
        <v>43000</v>
      </c>
      <c r="F2257" t="s">
        <v>46</v>
      </c>
      <c r="G2257" t="s">
        <v>1345</v>
      </c>
      <c r="H2257" t="s">
        <v>1346</v>
      </c>
      <c r="I2257" t="s">
        <v>37</v>
      </c>
      <c r="J2257" t="s">
        <v>23</v>
      </c>
      <c r="K2257" t="s">
        <v>5238</v>
      </c>
      <c r="L2257" t="s">
        <v>5239</v>
      </c>
      <c r="M2257">
        <v>4401</v>
      </c>
      <c r="N2257" t="s">
        <v>144</v>
      </c>
      <c r="O2257" t="s">
        <v>5240</v>
      </c>
      <c r="P2257" t="s">
        <v>67</v>
      </c>
      <c r="Q2257" t="s">
        <v>68</v>
      </c>
      <c r="R2257" t="s">
        <v>5241</v>
      </c>
      <c r="S2257">
        <v>437.85</v>
      </c>
      <c r="T2257" s="3"/>
    </row>
    <row r="2258" spans="1:20" x14ac:dyDescent="0.3">
      <c r="A2258">
        <v>2257</v>
      </c>
      <c r="B2258" t="s">
        <v>5237</v>
      </c>
      <c r="C2258">
        <f t="shared" si="35"/>
        <v>38</v>
      </c>
      <c r="D2258" s="1">
        <v>42995</v>
      </c>
      <c r="E2258" s="1">
        <v>43000</v>
      </c>
      <c r="F2258" t="s">
        <v>46</v>
      </c>
      <c r="G2258" t="s">
        <v>1345</v>
      </c>
      <c r="H2258" t="s">
        <v>1346</v>
      </c>
      <c r="I2258" t="s">
        <v>37</v>
      </c>
      <c r="J2258" t="s">
        <v>23</v>
      </c>
      <c r="K2258" t="s">
        <v>5238</v>
      </c>
      <c r="L2258" t="s">
        <v>5239</v>
      </c>
      <c r="M2258">
        <v>4401</v>
      </c>
      <c r="N2258" t="s">
        <v>144</v>
      </c>
      <c r="O2258" t="s">
        <v>3355</v>
      </c>
      <c r="P2258" t="s">
        <v>28</v>
      </c>
      <c r="Q2258" t="s">
        <v>61</v>
      </c>
      <c r="R2258" t="s">
        <v>3356</v>
      </c>
      <c r="S2258">
        <v>109.48</v>
      </c>
      <c r="T2258" s="3"/>
    </row>
    <row r="2259" spans="1:20" x14ac:dyDescent="0.3">
      <c r="A2259">
        <v>2258</v>
      </c>
      <c r="B2259" t="s">
        <v>5242</v>
      </c>
      <c r="C2259">
        <f t="shared" si="35"/>
        <v>24</v>
      </c>
      <c r="D2259" s="1">
        <v>43267</v>
      </c>
      <c r="E2259" s="1">
        <v>43270</v>
      </c>
      <c r="F2259" t="s">
        <v>184</v>
      </c>
      <c r="G2259" t="s">
        <v>538</v>
      </c>
      <c r="H2259" t="s">
        <v>539</v>
      </c>
      <c r="I2259" t="s">
        <v>22</v>
      </c>
      <c r="J2259" t="s">
        <v>23</v>
      </c>
      <c r="K2259" t="s">
        <v>123</v>
      </c>
      <c r="L2259" t="s">
        <v>39</v>
      </c>
      <c r="M2259">
        <v>94122</v>
      </c>
      <c r="N2259" t="s">
        <v>40</v>
      </c>
      <c r="O2259" t="s">
        <v>1489</v>
      </c>
      <c r="P2259" t="s">
        <v>28</v>
      </c>
      <c r="Q2259" t="s">
        <v>32</v>
      </c>
      <c r="R2259" t="s">
        <v>1490</v>
      </c>
      <c r="S2259">
        <v>1212.96</v>
      </c>
      <c r="T2259" s="3"/>
    </row>
    <row r="2260" spans="1:20" x14ac:dyDescent="0.3">
      <c r="A2260">
        <v>2259</v>
      </c>
      <c r="B2260" t="s">
        <v>5242</v>
      </c>
      <c r="C2260">
        <f t="shared" si="35"/>
        <v>24</v>
      </c>
      <c r="D2260" s="1">
        <v>43267</v>
      </c>
      <c r="E2260" s="1">
        <v>43270</v>
      </c>
      <c r="F2260" t="s">
        <v>184</v>
      </c>
      <c r="G2260" t="s">
        <v>538</v>
      </c>
      <c r="H2260" t="s">
        <v>539</v>
      </c>
      <c r="I2260" t="s">
        <v>22</v>
      </c>
      <c r="J2260" t="s">
        <v>23</v>
      </c>
      <c r="K2260" t="s">
        <v>123</v>
      </c>
      <c r="L2260" t="s">
        <v>39</v>
      </c>
      <c r="M2260">
        <v>94122</v>
      </c>
      <c r="N2260" t="s">
        <v>40</v>
      </c>
      <c r="O2260" t="s">
        <v>5243</v>
      </c>
      <c r="P2260" t="s">
        <v>42</v>
      </c>
      <c r="Q2260" t="s">
        <v>86</v>
      </c>
      <c r="R2260" t="s">
        <v>5244</v>
      </c>
      <c r="S2260">
        <v>18.54</v>
      </c>
      <c r="T2260" s="3"/>
    </row>
    <row r="2261" spans="1:20" x14ac:dyDescent="0.3">
      <c r="A2261">
        <v>2260</v>
      </c>
      <c r="B2261" t="s">
        <v>5245</v>
      </c>
      <c r="C2261">
        <f t="shared" si="35"/>
        <v>46</v>
      </c>
      <c r="D2261" s="1">
        <v>42682</v>
      </c>
      <c r="E2261" s="1">
        <v>42684</v>
      </c>
      <c r="F2261" t="s">
        <v>19</v>
      </c>
      <c r="G2261" t="s">
        <v>5246</v>
      </c>
      <c r="H2261" t="s">
        <v>5247</v>
      </c>
      <c r="I2261" t="s">
        <v>98</v>
      </c>
      <c r="J2261" t="s">
        <v>23</v>
      </c>
      <c r="K2261" t="s">
        <v>946</v>
      </c>
      <c r="L2261" t="s">
        <v>39</v>
      </c>
      <c r="M2261">
        <v>92024</v>
      </c>
      <c r="N2261" t="s">
        <v>40</v>
      </c>
      <c r="O2261" t="s">
        <v>2574</v>
      </c>
      <c r="P2261" t="s">
        <v>42</v>
      </c>
      <c r="Q2261" t="s">
        <v>265</v>
      </c>
      <c r="R2261" t="s">
        <v>2575</v>
      </c>
      <c r="S2261">
        <v>5</v>
      </c>
      <c r="T2261" s="3"/>
    </row>
    <row r="2262" spans="1:20" x14ac:dyDescent="0.3">
      <c r="A2262">
        <v>2261</v>
      </c>
      <c r="B2262" t="s">
        <v>5245</v>
      </c>
      <c r="C2262">
        <f t="shared" si="35"/>
        <v>46</v>
      </c>
      <c r="D2262" s="1">
        <v>42682</v>
      </c>
      <c r="E2262" s="1">
        <v>42684</v>
      </c>
      <c r="F2262" t="s">
        <v>19</v>
      </c>
      <c r="G2262" t="s">
        <v>5246</v>
      </c>
      <c r="H2262" t="s">
        <v>5247</v>
      </c>
      <c r="I2262" t="s">
        <v>98</v>
      </c>
      <c r="J2262" t="s">
        <v>23</v>
      </c>
      <c r="K2262" t="s">
        <v>946</v>
      </c>
      <c r="L2262" t="s">
        <v>39</v>
      </c>
      <c r="M2262">
        <v>92024</v>
      </c>
      <c r="N2262" t="s">
        <v>40</v>
      </c>
      <c r="O2262" t="s">
        <v>2707</v>
      </c>
      <c r="P2262" t="s">
        <v>67</v>
      </c>
      <c r="Q2262" t="s">
        <v>157</v>
      </c>
      <c r="R2262" t="s">
        <v>2708</v>
      </c>
      <c r="S2262">
        <v>371.97</v>
      </c>
      <c r="T2262" s="3"/>
    </row>
    <row r="2263" spans="1:20" x14ac:dyDescent="0.3">
      <c r="A2263">
        <v>2262</v>
      </c>
      <c r="B2263" t="s">
        <v>5248</v>
      </c>
      <c r="C2263">
        <f t="shared" si="35"/>
        <v>52</v>
      </c>
      <c r="D2263" s="1">
        <v>42722</v>
      </c>
      <c r="E2263" s="1">
        <v>42722</v>
      </c>
      <c r="F2263" t="s">
        <v>1289</v>
      </c>
      <c r="G2263" t="s">
        <v>5249</v>
      </c>
      <c r="H2263" t="s">
        <v>5250</v>
      </c>
      <c r="I2263" t="s">
        <v>22</v>
      </c>
      <c r="J2263" t="s">
        <v>23</v>
      </c>
      <c r="K2263" t="s">
        <v>262</v>
      </c>
      <c r="L2263" t="s">
        <v>263</v>
      </c>
      <c r="M2263">
        <v>10035</v>
      </c>
      <c r="N2263" t="s">
        <v>144</v>
      </c>
      <c r="O2263" t="s">
        <v>2246</v>
      </c>
      <c r="P2263" t="s">
        <v>67</v>
      </c>
      <c r="Q2263" t="s">
        <v>157</v>
      </c>
      <c r="R2263" t="s">
        <v>2247</v>
      </c>
      <c r="S2263">
        <v>166.24</v>
      </c>
      <c r="T2263" s="3"/>
    </row>
    <row r="2264" spans="1:20" x14ac:dyDescent="0.3">
      <c r="A2264">
        <v>2263</v>
      </c>
      <c r="B2264" t="s">
        <v>5251</v>
      </c>
      <c r="C2264">
        <f t="shared" si="35"/>
        <v>6</v>
      </c>
      <c r="D2264" s="1">
        <v>43137</v>
      </c>
      <c r="E2264" s="1">
        <v>43140</v>
      </c>
      <c r="F2264" t="s">
        <v>184</v>
      </c>
      <c r="G2264" t="s">
        <v>5252</v>
      </c>
      <c r="H2264" t="s">
        <v>5253</v>
      </c>
      <c r="I2264" t="s">
        <v>22</v>
      </c>
      <c r="J2264" t="s">
        <v>23</v>
      </c>
      <c r="K2264" t="s">
        <v>1126</v>
      </c>
      <c r="L2264" t="s">
        <v>315</v>
      </c>
      <c r="M2264">
        <v>22204</v>
      </c>
      <c r="N2264" t="s">
        <v>26</v>
      </c>
      <c r="O2264" t="s">
        <v>2233</v>
      </c>
      <c r="P2264" t="s">
        <v>28</v>
      </c>
      <c r="Q2264" t="s">
        <v>29</v>
      </c>
      <c r="R2264" t="s">
        <v>2234</v>
      </c>
      <c r="S2264">
        <v>359.97</v>
      </c>
      <c r="T2264" s="3"/>
    </row>
    <row r="2265" spans="1:20" x14ac:dyDescent="0.3">
      <c r="A2265">
        <v>2264</v>
      </c>
      <c r="B2265" t="s">
        <v>5254</v>
      </c>
      <c r="C2265">
        <f t="shared" si="35"/>
        <v>46</v>
      </c>
      <c r="D2265" s="1">
        <v>43053</v>
      </c>
      <c r="E2265" s="1">
        <v>43055</v>
      </c>
      <c r="F2265" t="s">
        <v>19</v>
      </c>
      <c r="G2265" t="s">
        <v>1822</v>
      </c>
      <c r="H2265" t="s">
        <v>1823</v>
      </c>
      <c r="I2265" t="s">
        <v>22</v>
      </c>
      <c r="J2265" t="s">
        <v>23</v>
      </c>
      <c r="K2265" t="s">
        <v>1737</v>
      </c>
      <c r="L2265" t="s">
        <v>1271</v>
      </c>
      <c r="M2265">
        <v>30318</v>
      </c>
      <c r="N2265" t="s">
        <v>26</v>
      </c>
      <c r="O2265" t="s">
        <v>5255</v>
      </c>
      <c r="P2265" t="s">
        <v>67</v>
      </c>
      <c r="Q2265" t="s">
        <v>157</v>
      </c>
      <c r="R2265" t="s">
        <v>5256</v>
      </c>
      <c r="S2265">
        <v>499.98</v>
      </c>
      <c r="T2265" s="3"/>
    </row>
    <row r="2266" spans="1:20" x14ac:dyDescent="0.3">
      <c r="A2266">
        <v>2265</v>
      </c>
      <c r="B2266" t="s">
        <v>5254</v>
      </c>
      <c r="C2266">
        <f t="shared" si="35"/>
        <v>46</v>
      </c>
      <c r="D2266" s="1">
        <v>43053</v>
      </c>
      <c r="E2266" s="1">
        <v>43055</v>
      </c>
      <c r="F2266" t="s">
        <v>19</v>
      </c>
      <c r="G2266" t="s">
        <v>1822</v>
      </c>
      <c r="H2266" t="s">
        <v>1823</v>
      </c>
      <c r="I2266" t="s">
        <v>22</v>
      </c>
      <c r="J2266" t="s">
        <v>23</v>
      </c>
      <c r="K2266" t="s">
        <v>1737</v>
      </c>
      <c r="L2266" t="s">
        <v>1271</v>
      </c>
      <c r="M2266">
        <v>30318</v>
      </c>
      <c r="N2266" t="s">
        <v>26</v>
      </c>
      <c r="O2266" t="s">
        <v>911</v>
      </c>
      <c r="P2266" t="s">
        <v>42</v>
      </c>
      <c r="Q2266" t="s">
        <v>86</v>
      </c>
      <c r="R2266" t="s">
        <v>912</v>
      </c>
      <c r="S2266">
        <v>5.28</v>
      </c>
      <c r="T2266" s="3"/>
    </row>
    <row r="2267" spans="1:20" x14ac:dyDescent="0.3">
      <c r="A2267">
        <v>2266</v>
      </c>
      <c r="B2267" t="s">
        <v>5254</v>
      </c>
      <c r="C2267">
        <f t="shared" si="35"/>
        <v>46</v>
      </c>
      <c r="D2267" s="1">
        <v>43053</v>
      </c>
      <c r="E2267" s="1">
        <v>43055</v>
      </c>
      <c r="F2267" t="s">
        <v>19</v>
      </c>
      <c r="G2267" t="s">
        <v>1822</v>
      </c>
      <c r="H2267" t="s">
        <v>1823</v>
      </c>
      <c r="I2267" t="s">
        <v>22</v>
      </c>
      <c r="J2267" t="s">
        <v>23</v>
      </c>
      <c r="K2267" t="s">
        <v>1737</v>
      </c>
      <c r="L2267" t="s">
        <v>1271</v>
      </c>
      <c r="M2267">
        <v>30318</v>
      </c>
      <c r="N2267" t="s">
        <v>26</v>
      </c>
      <c r="O2267" t="s">
        <v>3592</v>
      </c>
      <c r="P2267" t="s">
        <v>42</v>
      </c>
      <c r="Q2267" t="s">
        <v>71</v>
      </c>
      <c r="R2267" t="s">
        <v>3593</v>
      </c>
      <c r="S2267">
        <v>8.26</v>
      </c>
      <c r="T2267" s="3"/>
    </row>
    <row r="2268" spans="1:20" x14ac:dyDescent="0.3">
      <c r="A2268">
        <v>2267</v>
      </c>
      <c r="B2268" t="s">
        <v>5257</v>
      </c>
      <c r="C2268">
        <f t="shared" si="35"/>
        <v>41</v>
      </c>
      <c r="D2268" s="1">
        <v>43385</v>
      </c>
      <c r="E2268" s="1">
        <v>43385</v>
      </c>
      <c r="F2268" t="s">
        <v>1289</v>
      </c>
      <c r="G2268" t="s">
        <v>5258</v>
      </c>
      <c r="H2268" t="s">
        <v>5259</v>
      </c>
      <c r="I2268" t="s">
        <v>98</v>
      </c>
      <c r="J2268" t="s">
        <v>23</v>
      </c>
      <c r="K2268" t="s">
        <v>733</v>
      </c>
      <c r="L2268" t="s">
        <v>84</v>
      </c>
      <c r="M2268">
        <v>28110</v>
      </c>
      <c r="N2268" t="s">
        <v>26</v>
      </c>
      <c r="O2268" t="s">
        <v>5260</v>
      </c>
      <c r="P2268" t="s">
        <v>42</v>
      </c>
      <c r="Q2268" t="s">
        <v>86</v>
      </c>
      <c r="R2268" t="s">
        <v>5261</v>
      </c>
      <c r="S2268">
        <v>7.968</v>
      </c>
      <c r="T2268" s="3"/>
    </row>
    <row r="2269" spans="1:20" x14ac:dyDescent="0.3">
      <c r="A2269">
        <v>2268</v>
      </c>
      <c r="B2269" t="s">
        <v>5262</v>
      </c>
      <c r="C2269">
        <f t="shared" si="35"/>
        <v>38</v>
      </c>
      <c r="D2269" s="1">
        <v>43360</v>
      </c>
      <c r="E2269" s="1">
        <v>43360</v>
      </c>
      <c r="F2269" t="s">
        <v>1289</v>
      </c>
      <c r="G2269" t="s">
        <v>5263</v>
      </c>
      <c r="H2269" t="s">
        <v>5264</v>
      </c>
      <c r="I2269" t="s">
        <v>22</v>
      </c>
      <c r="J2269" t="s">
        <v>23</v>
      </c>
      <c r="K2269" t="s">
        <v>91</v>
      </c>
      <c r="L2269" t="s">
        <v>92</v>
      </c>
      <c r="M2269">
        <v>98115</v>
      </c>
      <c r="N2269" t="s">
        <v>40</v>
      </c>
      <c r="O2269" t="s">
        <v>5265</v>
      </c>
      <c r="P2269" t="s">
        <v>42</v>
      </c>
      <c r="Q2269" t="s">
        <v>86</v>
      </c>
      <c r="R2269" t="s">
        <v>5266</v>
      </c>
      <c r="S2269">
        <v>12.96</v>
      </c>
      <c r="T2269" s="3"/>
    </row>
    <row r="2270" spans="1:20" x14ac:dyDescent="0.3">
      <c r="A2270">
        <v>2269</v>
      </c>
      <c r="B2270" t="s">
        <v>5267</v>
      </c>
      <c r="C2270">
        <f t="shared" si="35"/>
        <v>51</v>
      </c>
      <c r="D2270" s="1">
        <v>43454</v>
      </c>
      <c r="E2270" s="1">
        <v>43460</v>
      </c>
      <c r="F2270" t="s">
        <v>46</v>
      </c>
      <c r="G2270" t="s">
        <v>1358</v>
      </c>
      <c r="H2270" t="s">
        <v>1359</v>
      </c>
      <c r="I2270" t="s">
        <v>37</v>
      </c>
      <c r="J2270" t="s">
        <v>23</v>
      </c>
      <c r="K2270" t="s">
        <v>385</v>
      </c>
      <c r="L2270" t="s">
        <v>263</v>
      </c>
      <c r="M2270">
        <v>14609</v>
      </c>
      <c r="N2270" t="s">
        <v>144</v>
      </c>
      <c r="O2270" t="s">
        <v>5268</v>
      </c>
      <c r="P2270" t="s">
        <v>42</v>
      </c>
      <c r="Q2270" t="s">
        <v>86</v>
      </c>
      <c r="R2270" t="s">
        <v>5269</v>
      </c>
      <c r="S2270">
        <v>6.48</v>
      </c>
      <c r="T2270" s="3"/>
    </row>
    <row r="2271" spans="1:20" x14ac:dyDescent="0.3">
      <c r="A2271">
        <v>2270</v>
      </c>
      <c r="B2271" t="s">
        <v>5267</v>
      </c>
      <c r="C2271">
        <f t="shared" si="35"/>
        <v>51</v>
      </c>
      <c r="D2271" s="1">
        <v>43454</v>
      </c>
      <c r="E2271" s="1">
        <v>43460</v>
      </c>
      <c r="F2271" t="s">
        <v>46</v>
      </c>
      <c r="G2271" t="s">
        <v>1358</v>
      </c>
      <c r="H2271" t="s">
        <v>1359</v>
      </c>
      <c r="I2271" t="s">
        <v>37</v>
      </c>
      <c r="J2271" t="s">
        <v>23</v>
      </c>
      <c r="K2271" t="s">
        <v>385</v>
      </c>
      <c r="L2271" t="s">
        <v>263</v>
      </c>
      <c r="M2271">
        <v>14609</v>
      </c>
      <c r="N2271" t="s">
        <v>144</v>
      </c>
      <c r="O2271" t="s">
        <v>228</v>
      </c>
      <c r="P2271" t="s">
        <v>42</v>
      </c>
      <c r="Q2271" t="s">
        <v>71</v>
      </c>
      <c r="R2271" t="s">
        <v>229</v>
      </c>
      <c r="S2271">
        <v>6.984</v>
      </c>
      <c r="T2271" s="3"/>
    </row>
    <row r="2272" spans="1:20" x14ac:dyDescent="0.3">
      <c r="A2272">
        <v>2271</v>
      </c>
      <c r="B2272" t="s">
        <v>5270</v>
      </c>
      <c r="C2272">
        <f t="shared" si="35"/>
        <v>49</v>
      </c>
      <c r="D2272" s="1">
        <v>43436</v>
      </c>
      <c r="E2272" s="1">
        <v>43441</v>
      </c>
      <c r="F2272" t="s">
        <v>46</v>
      </c>
      <c r="G2272" t="s">
        <v>1290</v>
      </c>
      <c r="H2272" t="s">
        <v>1291</v>
      </c>
      <c r="I2272" t="s">
        <v>37</v>
      </c>
      <c r="J2272" t="s">
        <v>23</v>
      </c>
      <c r="K2272" t="s">
        <v>1419</v>
      </c>
      <c r="L2272" t="s">
        <v>50</v>
      </c>
      <c r="M2272">
        <v>33180</v>
      </c>
      <c r="N2272" t="s">
        <v>26</v>
      </c>
      <c r="O2272" t="s">
        <v>1457</v>
      </c>
      <c r="P2272" t="s">
        <v>42</v>
      </c>
      <c r="Q2272" t="s">
        <v>64</v>
      </c>
      <c r="R2272" t="s">
        <v>1458</v>
      </c>
      <c r="S2272">
        <v>47.96</v>
      </c>
      <c r="T2272" s="3"/>
    </row>
    <row r="2273" spans="1:20" x14ac:dyDescent="0.3">
      <c r="A2273">
        <v>2272</v>
      </c>
      <c r="B2273" t="s">
        <v>5271</v>
      </c>
      <c r="C2273">
        <f t="shared" si="35"/>
        <v>39</v>
      </c>
      <c r="D2273" s="1">
        <v>42634</v>
      </c>
      <c r="E2273" s="1">
        <v>42640</v>
      </c>
      <c r="F2273" t="s">
        <v>46</v>
      </c>
      <c r="G2273" t="s">
        <v>693</v>
      </c>
      <c r="H2273" t="s">
        <v>694</v>
      </c>
      <c r="I2273" t="s">
        <v>22</v>
      </c>
      <c r="J2273" t="s">
        <v>23</v>
      </c>
      <c r="K2273" t="s">
        <v>91</v>
      </c>
      <c r="L2273" t="s">
        <v>92</v>
      </c>
      <c r="M2273">
        <v>98105</v>
      </c>
      <c r="N2273" t="s">
        <v>40</v>
      </c>
      <c r="O2273" t="s">
        <v>5272</v>
      </c>
      <c r="P2273" t="s">
        <v>42</v>
      </c>
      <c r="Q2273" t="s">
        <v>55</v>
      </c>
      <c r="R2273" t="s">
        <v>5273</v>
      </c>
      <c r="S2273">
        <v>199.74</v>
      </c>
      <c r="T2273" s="3"/>
    </row>
    <row r="2274" spans="1:20" x14ac:dyDescent="0.3">
      <c r="A2274">
        <v>2273</v>
      </c>
      <c r="B2274" t="s">
        <v>5274</v>
      </c>
      <c r="C2274">
        <f t="shared" si="35"/>
        <v>11</v>
      </c>
      <c r="D2274" s="1">
        <v>42435</v>
      </c>
      <c r="E2274" s="1">
        <v>42440</v>
      </c>
      <c r="F2274" t="s">
        <v>46</v>
      </c>
      <c r="G2274" t="s">
        <v>1201</v>
      </c>
      <c r="H2274" t="s">
        <v>1202</v>
      </c>
      <c r="I2274" t="s">
        <v>22</v>
      </c>
      <c r="J2274" t="s">
        <v>23</v>
      </c>
      <c r="K2274" t="s">
        <v>123</v>
      </c>
      <c r="L2274" t="s">
        <v>39</v>
      </c>
      <c r="M2274">
        <v>94122</v>
      </c>
      <c r="N2274" t="s">
        <v>40</v>
      </c>
      <c r="O2274" t="s">
        <v>5275</v>
      </c>
      <c r="P2274" t="s">
        <v>28</v>
      </c>
      <c r="Q2274" t="s">
        <v>61</v>
      </c>
      <c r="R2274" t="s">
        <v>5276</v>
      </c>
      <c r="S2274">
        <v>435.26</v>
      </c>
      <c r="T2274" s="3"/>
    </row>
    <row r="2275" spans="1:20" x14ac:dyDescent="0.3">
      <c r="A2275">
        <v>2274</v>
      </c>
      <c r="B2275" t="s">
        <v>5274</v>
      </c>
      <c r="C2275">
        <f t="shared" si="35"/>
        <v>11</v>
      </c>
      <c r="D2275" s="1">
        <v>42435</v>
      </c>
      <c r="E2275" s="1">
        <v>42440</v>
      </c>
      <c r="F2275" t="s">
        <v>46</v>
      </c>
      <c r="G2275" t="s">
        <v>1201</v>
      </c>
      <c r="H2275" t="s">
        <v>1202</v>
      </c>
      <c r="I2275" t="s">
        <v>22</v>
      </c>
      <c r="J2275" t="s">
        <v>23</v>
      </c>
      <c r="K2275" t="s">
        <v>123</v>
      </c>
      <c r="L2275" t="s">
        <v>39</v>
      </c>
      <c r="M2275">
        <v>94122</v>
      </c>
      <c r="N2275" t="s">
        <v>40</v>
      </c>
      <c r="O2275" t="s">
        <v>5277</v>
      </c>
      <c r="P2275" t="s">
        <v>67</v>
      </c>
      <c r="Q2275" t="s">
        <v>1215</v>
      </c>
      <c r="R2275" t="s">
        <v>5278</v>
      </c>
      <c r="S2275">
        <v>1119.9839999999999</v>
      </c>
      <c r="T2275" s="3"/>
    </row>
    <row r="2276" spans="1:20" x14ac:dyDescent="0.3">
      <c r="A2276">
        <v>2275</v>
      </c>
      <c r="B2276" t="s">
        <v>5279</v>
      </c>
      <c r="C2276">
        <f t="shared" si="35"/>
        <v>40</v>
      </c>
      <c r="D2276" s="1">
        <v>42280</v>
      </c>
      <c r="E2276" s="1">
        <v>42285</v>
      </c>
      <c r="F2276" t="s">
        <v>19</v>
      </c>
      <c r="G2276" t="s">
        <v>1324</v>
      </c>
      <c r="H2276" t="s">
        <v>1325</v>
      </c>
      <c r="I2276" t="s">
        <v>37</v>
      </c>
      <c r="J2276" t="s">
        <v>23</v>
      </c>
      <c r="K2276" t="s">
        <v>38</v>
      </c>
      <c r="L2276" t="s">
        <v>39</v>
      </c>
      <c r="M2276">
        <v>90036</v>
      </c>
      <c r="N2276" t="s">
        <v>40</v>
      </c>
      <c r="O2276" t="s">
        <v>5280</v>
      </c>
      <c r="P2276" t="s">
        <v>28</v>
      </c>
      <c r="Q2276" t="s">
        <v>52</v>
      </c>
      <c r="R2276" t="s">
        <v>5281</v>
      </c>
      <c r="S2276">
        <v>143.43199999999999</v>
      </c>
      <c r="T2276" s="3"/>
    </row>
    <row r="2277" spans="1:20" x14ac:dyDescent="0.3">
      <c r="A2277">
        <v>2276</v>
      </c>
      <c r="B2277" t="s">
        <v>5279</v>
      </c>
      <c r="C2277">
        <f t="shared" si="35"/>
        <v>40</v>
      </c>
      <c r="D2277" s="1">
        <v>42280</v>
      </c>
      <c r="E2277" s="1">
        <v>42285</v>
      </c>
      <c r="F2277" t="s">
        <v>19</v>
      </c>
      <c r="G2277" t="s">
        <v>1324</v>
      </c>
      <c r="H2277" t="s">
        <v>1325</v>
      </c>
      <c r="I2277" t="s">
        <v>37</v>
      </c>
      <c r="J2277" t="s">
        <v>23</v>
      </c>
      <c r="K2277" t="s">
        <v>38</v>
      </c>
      <c r="L2277" t="s">
        <v>39</v>
      </c>
      <c r="M2277">
        <v>90036</v>
      </c>
      <c r="N2277" t="s">
        <v>40</v>
      </c>
      <c r="O2277" t="s">
        <v>145</v>
      </c>
      <c r="P2277" t="s">
        <v>28</v>
      </c>
      <c r="Q2277" t="s">
        <v>32</v>
      </c>
      <c r="R2277" t="s">
        <v>146</v>
      </c>
      <c r="S2277">
        <v>122.352</v>
      </c>
      <c r="T2277" s="3"/>
    </row>
    <row r="2278" spans="1:20" x14ac:dyDescent="0.3">
      <c r="A2278">
        <v>2277</v>
      </c>
      <c r="B2278" t="s">
        <v>5282</v>
      </c>
      <c r="C2278">
        <f t="shared" si="35"/>
        <v>26</v>
      </c>
      <c r="D2278" s="1">
        <v>42182</v>
      </c>
      <c r="E2278" s="1">
        <v>42186</v>
      </c>
      <c r="F2278" t="s">
        <v>46</v>
      </c>
      <c r="G2278" t="s">
        <v>1852</v>
      </c>
      <c r="H2278" t="s">
        <v>1853</v>
      </c>
      <c r="I2278" t="s">
        <v>22</v>
      </c>
      <c r="J2278" t="s">
        <v>23</v>
      </c>
      <c r="K2278" t="s">
        <v>5283</v>
      </c>
      <c r="L2278" t="s">
        <v>1488</v>
      </c>
      <c r="M2278">
        <v>38671</v>
      </c>
      <c r="N2278" t="s">
        <v>26</v>
      </c>
      <c r="O2278" t="s">
        <v>3328</v>
      </c>
      <c r="P2278" t="s">
        <v>42</v>
      </c>
      <c r="Q2278" t="s">
        <v>55</v>
      </c>
      <c r="R2278" t="s">
        <v>3329</v>
      </c>
      <c r="S2278">
        <v>306.2</v>
      </c>
      <c r="T2278" s="3"/>
    </row>
    <row r="2279" spans="1:20" x14ac:dyDescent="0.3">
      <c r="A2279">
        <v>2278</v>
      </c>
      <c r="B2279" t="s">
        <v>5282</v>
      </c>
      <c r="C2279">
        <f t="shared" si="35"/>
        <v>26</v>
      </c>
      <c r="D2279" s="1">
        <v>42182</v>
      </c>
      <c r="E2279" s="1">
        <v>42186</v>
      </c>
      <c r="F2279" t="s">
        <v>46</v>
      </c>
      <c r="G2279" t="s">
        <v>1852</v>
      </c>
      <c r="H2279" t="s">
        <v>1853</v>
      </c>
      <c r="I2279" t="s">
        <v>22</v>
      </c>
      <c r="J2279" t="s">
        <v>23</v>
      </c>
      <c r="K2279" t="s">
        <v>5283</v>
      </c>
      <c r="L2279" t="s">
        <v>1488</v>
      </c>
      <c r="M2279">
        <v>38671</v>
      </c>
      <c r="N2279" t="s">
        <v>26</v>
      </c>
      <c r="O2279" t="s">
        <v>3827</v>
      </c>
      <c r="P2279" t="s">
        <v>28</v>
      </c>
      <c r="Q2279" t="s">
        <v>52</v>
      </c>
      <c r="R2279" t="s">
        <v>3278</v>
      </c>
      <c r="S2279">
        <v>85.98</v>
      </c>
      <c r="T2279" s="3"/>
    </row>
    <row r="2280" spans="1:20" x14ac:dyDescent="0.3">
      <c r="A2280">
        <v>2279</v>
      </c>
      <c r="B2280" t="s">
        <v>5282</v>
      </c>
      <c r="C2280">
        <f t="shared" si="35"/>
        <v>26</v>
      </c>
      <c r="D2280" s="1">
        <v>42182</v>
      </c>
      <c r="E2280" s="1">
        <v>42186</v>
      </c>
      <c r="F2280" t="s">
        <v>46</v>
      </c>
      <c r="G2280" t="s">
        <v>1852</v>
      </c>
      <c r="H2280" t="s">
        <v>1853</v>
      </c>
      <c r="I2280" t="s">
        <v>22</v>
      </c>
      <c r="J2280" t="s">
        <v>23</v>
      </c>
      <c r="K2280" t="s">
        <v>5283</v>
      </c>
      <c r="L2280" t="s">
        <v>1488</v>
      </c>
      <c r="M2280">
        <v>38671</v>
      </c>
      <c r="N2280" t="s">
        <v>26</v>
      </c>
      <c r="O2280" t="s">
        <v>854</v>
      </c>
      <c r="P2280" t="s">
        <v>67</v>
      </c>
      <c r="Q2280" t="s">
        <v>157</v>
      </c>
      <c r="R2280" t="s">
        <v>855</v>
      </c>
      <c r="S2280">
        <v>223.96</v>
      </c>
      <c r="T2280" s="3"/>
    </row>
    <row r="2281" spans="1:20" x14ac:dyDescent="0.3">
      <c r="A2281">
        <v>2280</v>
      </c>
      <c r="B2281" t="s">
        <v>5284</v>
      </c>
      <c r="C2281">
        <f t="shared" si="35"/>
        <v>44</v>
      </c>
      <c r="D2281" s="1">
        <v>43403</v>
      </c>
      <c r="E2281" s="1">
        <v>43406</v>
      </c>
      <c r="F2281" t="s">
        <v>184</v>
      </c>
      <c r="G2281" t="s">
        <v>5285</v>
      </c>
      <c r="H2281" t="s">
        <v>5286</v>
      </c>
      <c r="I2281" t="s">
        <v>22</v>
      </c>
      <c r="J2281" t="s">
        <v>23</v>
      </c>
      <c r="K2281" t="s">
        <v>91</v>
      </c>
      <c r="L2281" t="s">
        <v>92</v>
      </c>
      <c r="M2281">
        <v>98115</v>
      </c>
      <c r="N2281" t="s">
        <v>40</v>
      </c>
      <c r="O2281" t="s">
        <v>4933</v>
      </c>
      <c r="P2281" t="s">
        <v>28</v>
      </c>
      <c r="Q2281" t="s">
        <v>32</v>
      </c>
      <c r="R2281" t="s">
        <v>4934</v>
      </c>
      <c r="S2281">
        <v>97.567999999999998</v>
      </c>
      <c r="T2281" s="3"/>
    </row>
    <row r="2282" spans="1:20" x14ac:dyDescent="0.3">
      <c r="A2282">
        <v>2281</v>
      </c>
      <c r="B2282" t="s">
        <v>5284</v>
      </c>
      <c r="C2282">
        <f t="shared" si="35"/>
        <v>44</v>
      </c>
      <c r="D2282" s="1">
        <v>43403</v>
      </c>
      <c r="E2282" s="1">
        <v>43406</v>
      </c>
      <c r="F2282" t="s">
        <v>184</v>
      </c>
      <c r="G2282" t="s">
        <v>5285</v>
      </c>
      <c r="H2282" t="s">
        <v>5286</v>
      </c>
      <c r="I2282" t="s">
        <v>22</v>
      </c>
      <c r="J2282" t="s">
        <v>23</v>
      </c>
      <c r="K2282" t="s">
        <v>91</v>
      </c>
      <c r="L2282" t="s">
        <v>92</v>
      </c>
      <c r="M2282">
        <v>98115</v>
      </c>
      <c r="N2282" t="s">
        <v>40</v>
      </c>
      <c r="O2282" t="s">
        <v>3896</v>
      </c>
      <c r="P2282" t="s">
        <v>28</v>
      </c>
      <c r="Q2282" t="s">
        <v>32</v>
      </c>
      <c r="R2282" t="s">
        <v>3897</v>
      </c>
      <c r="S2282">
        <v>614.27200000000005</v>
      </c>
      <c r="T2282" s="3"/>
    </row>
    <row r="2283" spans="1:20" x14ac:dyDescent="0.3">
      <c r="A2283">
        <v>2282</v>
      </c>
      <c r="B2283" t="s">
        <v>5284</v>
      </c>
      <c r="C2283">
        <f t="shared" si="35"/>
        <v>44</v>
      </c>
      <c r="D2283" s="1">
        <v>43403</v>
      </c>
      <c r="E2283" s="1">
        <v>43406</v>
      </c>
      <c r="F2283" t="s">
        <v>184</v>
      </c>
      <c r="G2283" t="s">
        <v>5285</v>
      </c>
      <c r="H2283" t="s">
        <v>5286</v>
      </c>
      <c r="I2283" t="s">
        <v>22</v>
      </c>
      <c r="J2283" t="s">
        <v>23</v>
      </c>
      <c r="K2283" t="s">
        <v>91</v>
      </c>
      <c r="L2283" t="s">
        <v>92</v>
      </c>
      <c r="M2283">
        <v>98115</v>
      </c>
      <c r="N2283" t="s">
        <v>40</v>
      </c>
      <c r="O2283" t="s">
        <v>3496</v>
      </c>
      <c r="P2283" t="s">
        <v>28</v>
      </c>
      <c r="Q2283" t="s">
        <v>29</v>
      </c>
      <c r="R2283" t="s">
        <v>3497</v>
      </c>
      <c r="S2283">
        <v>199.98</v>
      </c>
      <c r="T2283" s="3"/>
    </row>
    <row r="2284" spans="1:20" x14ac:dyDescent="0.3">
      <c r="A2284">
        <v>2283</v>
      </c>
      <c r="B2284" t="s">
        <v>5287</v>
      </c>
      <c r="C2284">
        <f t="shared" si="35"/>
        <v>36</v>
      </c>
      <c r="D2284" s="1">
        <v>42981</v>
      </c>
      <c r="E2284" s="1">
        <v>42983</v>
      </c>
      <c r="F2284" t="s">
        <v>184</v>
      </c>
      <c r="G2284" t="s">
        <v>4432</v>
      </c>
      <c r="H2284" t="s">
        <v>4433</v>
      </c>
      <c r="I2284" t="s">
        <v>37</v>
      </c>
      <c r="J2284" t="s">
        <v>23</v>
      </c>
      <c r="K2284" t="s">
        <v>3692</v>
      </c>
      <c r="L2284" t="s">
        <v>745</v>
      </c>
      <c r="M2284">
        <v>6457</v>
      </c>
      <c r="N2284" t="s">
        <v>144</v>
      </c>
      <c r="O2284" t="s">
        <v>1265</v>
      </c>
      <c r="P2284" t="s">
        <v>42</v>
      </c>
      <c r="Q2284" t="s">
        <v>86</v>
      </c>
      <c r="R2284" t="s">
        <v>1266</v>
      </c>
      <c r="S2284">
        <v>48.16</v>
      </c>
      <c r="T2284" s="3"/>
    </row>
    <row r="2285" spans="1:20" x14ac:dyDescent="0.3">
      <c r="A2285">
        <v>2284</v>
      </c>
      <c r="B2285" t="s">
        <v>5288</v>
      </c>
      <c r="C2285">
        <f t="shared" si="35"/>
        <v>10</v>
      </c>
      <c r="D2285" s="1">
        <v>42434</v>
      </c>
      <c r="E2285" s="1">
        <v>42438</v>
      </c>
      <c r="F2285" t="s">
        <v>46</v>
      </c>
      <c r="G2285" t="s">
        <v>1940</v>
      </c>
      <c r="H2285" t="s">
        <v>1941</v>
      </c>
      <c r="I2285" t="s">
        <v>22</v>
      </c>
      <c r="J2285" t="s">
        <v>23</v>
      </c>
      <c r="K2285" t="s">
        <v>5289</v>
      </c>
      <c r="L2285" t="s">
        <v>250</v>
      </c>
      <c r="M2285">
        <v>47362</v>
      </c>
      <c r="N2285" t="s">
        <v>101</v>
      </c>
      <c r="O2285" t="s">
        <v>764</v>
      </c>
      <c r="P2285" t="s">
        <v>67</v>
      </c>
      <c r="Q2285" t="s">
        <v>68</v>
      </c>
      <c r="R2285" t="s">
        <v>765</v>
      </c>
      <c r="S2285">
        <v>23.92</v>
      </c>
      <c r="T2285" s="3"/>
    </row>
    <row r="2286" spans="1:20" x14ac:dyDescent="0.3">
      <c r="A2286">
        <v>2285</v>
      </c>
      <c r="B2286" t="s">
        <v>5288</v>
      </c>
      <c r="C2286">
        <f t="shared" si="35"/>
        <v>10</v>
      </c>
      <c r="D2286" s="1">
        <v>42434</v>
      </c>
      <c r="E2286" s="1">
        <v>42438</v>
      </c>
      <c r="F2286" t="s">
        <v>46</v>
      </c>
      <c r="G2286" t="s">
        <v>1940</v>
      </c>
      <c r="H2286" t="s">
        <v>1941</v>
      </c>
      <c r="I2286" t="s">
        <v>22</v>
      </c>
      <c r="J2286" t="s">
        <v>23</v>
      </c>
      <c r="K2286" t="s">
        <v>5289</v>
      </c>
      <c r="L2286" t="s">
        <v>250</v>
      </c>
      <c r="M2286">
        <v>47362</v>
      </c>
      <c r="N2286" t="s">
        <v>101</v>
      </c>
      <c r="O2286" t="s">
        <v>5290</v>
      </c>
      <c r="P2286" t="s">
        <v>42</v>
      </c>
      <c r="Q2286" t="s">
        <v>74</v>
      </c>
      <c r="R2286" t="s">
        <v>1429</v>
      </c>
      <c r="S2286">
        <v>60.69</v>
      </c>
      <c r="T2286" s="3"/>
    </row>
    <row r="2287" spans="1:20" x14ac:dyDescent="0.3">
      <c r="A2287">
        <v>2286</v>
      </c>
      <c r="B2287" t="s">
        <v>5291</v>
      </c>
      <c r="C2287">
        <f t="shared" si="35"/>
        <v>18</v>
      </c>
      <c r="D2287" s="1">
        <v>42860</v>
      </c>
      <c r="E2287" s="1">
        <v>42863</v>
      </c>
      <c r="F2287" t="s">
        <v>184</v>
      </c>
      <c r="G2287" t="s">
        <v>5292</v>
      </c>
      <c r="H2287" t="s">
        <v>5293</v>
      </c>
      <c r="I2287" t="s">
        <v>37</v>
      </c>
      <c r="J2287" t="s">
        <v>23</v>
      </c>
      <c r="K2287" t="s">
        <v>1184</v>
      </c>
      <c r="L2287" t="s">
        <v>331</v>
      </c>
      <c r="M2287">
        <v>37130</v>
      </c>
      <c r="N2287" t="s">
        <v>26</v>
      </c>
      <c r="O2287" t="s">
        <v>5294</v>
      </c>
      <c r="P2287" t="s">
        <v>42</v>
      </c>
      <c r="Q2287" t="s">
        <v>86</v>
      </c>
      <c r="R2287" t="s">
        <v>5295</v>
      </c>
      <c r="S2287">
        <v>14.352</v>
      </c>
      <c r="T2287" s="3"/>
    </row>
    <row r="2288" spans="1:20" x14ac:dyDescent="0.3">
      <c r="A2288">
        <v>2287</v>
      </c>
      <c r="B2288" t="s">
        <v>5296</v>
      </c>
      <c r="C2288">
        <f t="shared" si="35"/>
        <v>46</v>
      </c>
      <c r="D2288" s="1">
        <v>43421</v>
      </c>
      <c r="E2288" s="1">
        <v>43427</v>
      </c>
      <c r="F2288" t="s">
        <v>46</v>
      </c>
      <c r="G2288" t="s">
        <v>3263</v>
      </c>
      <c r="H2288" t="s">
        <v>3264</v>
      </c>
      <c r="I2288" t="s">
        <v>22</v>
      </c>
      <c r="J2288" t="s">
        <v>23</v>
      </c>
      <c r="K2288" t="s">
        <v>1977</v>
      </c>
      <c r="L2288" t="s">
        <v>315</v>
      </c>
      <c r="M2288">
        <v>24153</v>
      </c>
      <c r="N2288" t="s">
        <v>26</v>
      </c>
      <c r="O2288" t="s">
        <v>5297</v>
      </c>
      <c r="P2288" t="s">
        <v>42</v>
      </c>
      <c r="Q2288" t="s">
        <v>74</v>
      </c>
      <c r="R2288" t="s">
        <v>5298</v>
      </c>
      <c r="S2288">
        <v>35.04</v>
      </c>
      <c r="T2288" s="3"/>
    </row>
    <row r="2289" spans="1:20" x14ac:dyDescent="0.3">
      <c r="A2289">
        <v>2288</v>
      </c>
      <c r="B2289" t="s">
        <v>5299</v>
      </c>
      <c r="C2289">
        <f t="shared" si="35"/>
        <v>22</v>
      </c>
      <c r="D2289" s="1">
        <v>43252</v>
      </c>
      <c r="E2289" s="1">
        <v>43256</v>
      </c>
      <c r="F2289" t="s">
        <v>19</v>
      </c>
      <c r="G2289" t="s">
        <v>1024</v>
      </c>
      <c r="H2289" t="s">
        <v>1025</v>
      </c>
      <c r="I2289" t="s">
        <v>37</v>
      </c>
      <c r="J2289" t="s">
        <v>23</v>
      </c>
      <c r="K2289" t="s">
        <v>2838</v>
      </c>
      <c r="L2289" t="s">
        <v>494</v>
      </c>
      <c r="M2289">
        <v>43615</v>
      </c>
      <c r="N2289" t="s">
        <v>144</v>
      </c>
      <c r="O2289" t="s">
        <v>5300</v>
      </c>
      <c r="P2289" t="s">
        <v>42</v>
      </c>
      <c r="Q2289" t="s">
        <v>74</v>
      </c>
      <c r="R2289" t="s">
        <v>5301</v>
      </c>
      <c r="S2289">
        <v>17.48</v>
      </c>
      <c r="T2289" s="3"/>
    </row>
    <row r="2290" spans="1:20" x14ac:dyDescent="0.3">
      <c r="A2290">
        <v>2289</v>
      </c>
      <c r="B2290" t="s">
        <v>5302</v>
      </c>
      <c r="C2290">
        <f t="shared" si="35"/>
        <v>24</v>
      </c>
      <c r="D2290" s="1">
        <v>43261</v>
      </c>
      <c r="E2290" s="1">
        <v>43264</v>
      </c>
      <c r="F2290" t="s">
        <v>184</v>
      </c>
      <c r="G2290" t="s">
        <v>5013</v>
      </c>
      <c r="H2290" t="s">
        <v>5014</v>
      </c>
      <c r="I2290" t="s">
        <v>22</v>
      </c>
      <c r="J2290" t="s">
        <v>23</v>
      </c>
      <c r="K2290" t="s">
        <v>38</v>
      </c>
      <c r="L2290" t="s">
        <v>39</v>
      </c>
      <c r="M2290">
        <v>90032</v>
      </c>
      <c r="N2290" t="s">
        <v>40</v>
      </c>
      <c r="O2290" t="s">
        <v>3272</v>
      </c>
      <c r="P2290" t="s">
        <v>42</v>
      </c>
      <c r="Q2290" t="s">
        <v>64</v>
      </c>
      <c r="R2290" t="s">
        <v>3273</v>
      </c>
      <c r="S2290">
        <v>16.399999999999999</v>
      </c>
      <c r="T2290" s="3"/>
    </row>
    <row r="2291" spans="1:20" x14ac:dyDescent="0.3">
      <c r="A2291">
        <v>2290</v>
      </c>
      <c r="B2291" t="s">
        <v>5303</v>
      </c>
      <c r="C2291">
        <f t="shared" si="35"/>
        <v>2</v>
      </c>
      <c r="D2291" s="1">
        <v>43108</v>
      </c>
      <c r="E2291" s="1">
        <v>43111</v>
      </c>
      <c r="F2291" t="s">
        <v>184</v>
      </c>
      <c r="G2291" t="s">
        <v>5304</v>
      </c>
      <c r="H2291" t="s">
        <v>5305</v>
      </c>
      <c r="I2291" t="s">
        <v>37</v>
      </c>
      <c r="J2291" t="s">
        <v>23</v>
      </c>
      <c r="K2291" t="s">
        <v>91</v>
      </c>
      <c r="L2291" t="s">
        <v>92</v>
      </c>
      <c r="M2291">
        <v>98115</v>
      </c>
      <c r="N2291" t="s">
        <v>40</v>
      </c>
      <c r="O2291" t="s">
        <v>5306</v>
      </c>
      <c r="P2291" t="s">
        <v>28</v>
      </c>
      <c r="Q2291" t="s">
        <v>52</v>
      </c>
      <c r="R2291" t="s">
        <v>5307</v>
      </c>
      <c r="S2291">
        <v>892.98</v>
      </c>
      <c r="T2291" s="3"/>
    </row>
    <row r="2292" spans="1:20" x14ac:dyDescent="0.3">
      <c r="A2292">
        <v>2291</v>
      </c>
      <c r="B2292" t="s">
        <v>5308</v>
      </c>
      <c r="C2292">
        <f t="shared" si="35"/>
        <v>17</v>
      </c>
      <c r="D2292" s="1">
        <v>42480</v>
      </c>
      <c r="E2292" s="1">
        <v>42485</v>
      </c>
      <c r="F2292" t="s">
        <v>46</v>
      </c>
      <c r="G2292" t="s">
        <v>3140</v>
      </c>
      <c r="H2292" t="s">
        <v>3141</v>
      </c>
      <c r="I2292" t="s">
        <v>37</v>
      </c>
      <c r="J2292" t="s">
        <v>23</v>
      </c>
      <c r="K2292" t="s">
        <v>493</v>
      </c>
      <c r="L2292" t="s">
        <v>1271</v>
      </c>
      <c r="M2292">
        <v>31907</v>
      </c>
      <c r="N2292" t="s">
        <v>26</v>
      </c>
      <c r="O2292" t="s">
        <v>2586</v>
      </c>
      <c r="P2292" t="s">
        <v>67</v>
      </c>
      <c r="Q2292" t="s">
        <v>68</v>
      </c>
      <c r="R2292" t="s">
        <v>2587</v>
      </c>
      <c r="S2292">
        <v>287.97000000000003</v>
      </c>
      <c r="T2292" s="3"/>
    </row>
    <row r="2293" spans="1:20" x14ac:dyDescent="0.3">
      <c r="A2293">
        <v>2292</v>
      </c>
      <c r="B2293" t="s">
        <v>5308</v>
      </c>
      <c r="C2293">
        <f t="shared" si="35"/>
        <v>17</v>
      </c>
      <c r="D2293" s="1">
        <v>42480</v>
      </c>
      <c r="E2293" s="1">
        <v>42485</v>
      </c>
      <c r="F2293" t="s">
        <v>46</v>
      </c>
      <c r="G2293" t="s">
        <v>3140</v>
      </c>
      <c r="H2293" t="s">
        <v>3141</v>
      </c>
      <c r="I2293" t="s">
        <v>37</v>
      </c>
      <c r="J2293" t="s">
        <v>23</v>
      </c>
      <c r="K2293" t="s">
        <v>493</v>
      </c>
      <c r="L2293" t="s">
        <v>1271</v>
      </c>
      <c r="M2293">
        <v>31907</v>
      </c>
      <c r="N2293" t="s">
        <v>26</v>
      </c>
      <c r="O2293" t="s">
        <v>4261</v>
      </c>
      <c r="P2293" t="s">
        <v>28</v>
      </c>
      <c r="Q2293" t="s">
        <v>61</v>
      </c>
      <c r="R2293" t="s">
        <v>4262</v>
      </c>
      <c r="S2293">
        <v>595.38</v>
      </c>
      <c r="T2293" s="3"/>
    </row>
    <row r="2294" spans="1:20" x14ac:dyDescent="0.3">
      <c r="A2294">
        <v>2293</v>
      </c>
      <c r="B2294" t="s">
        <v>5308</v>
      </c>
      <c r="C2294">
        <f t="shared" si="35"/>
        <v>17</v>
      </c>
      <c r="D2294" s="1">
        <v>42480</v>
      </c>
      <c r="E2294" s="1">
        <v>42485</v>
      </c>
      <c r="F2294" t="s">
        <v>46</v>
      </c>
      <c r="G2294" t="s">
        <v>3140</v>
      </c>
      <c r="H2294" t="s">
        <v>3141</v>
      </c>
      <c r="I2294" t="s">
        <v>37</v>
      </c>
      <c r="J2294" t="s">
        <v>23</v>
      </c>
      <c r="K2294" t="s">
        <v>493</v>
      </c>
      <c r="L2294" t="s">
        <v>1271</v>
      </c>
      <c r="M2294">
        <v>31907</v>
      </c>
      <c r="N2294" t="s">
        <v>26</v>
      </c>
      <c r="O2294" t="s">
        <v>3055</v>
      </c>
      <c r="P2294" t="s">
        <v>42</v>
      </c>
      <c r="Q2294" t="s">
        <v>86</v>
      </c>
      <c r="R2294" t="s">
        <v>3056</v>
      </c>
      <c r="S2294">
        <v>12.96</v>
      </c>
      <c r="T2294" s="3"/>
    </row>
    <row r="2295" spans="1:20" x14ac:dyDescent="0.3">
      <c r="A2295">
        <v>2294</v>
      </c>
      <c r="B2295" t="s">
        <v>5309</v>
      </c>
      <c r="C2295">
        <f t="shared" si="35"/>
        <v>45</v>
      </c>
      <c r="D2295" s="1">
        <v>42675</v>
      </c>
      <c r="E2295" s="1">
        <v>42680</v>
      </c>
      <c r="F2295" t="s">
        <v>46</v>
      </c>
      <c r="G2295" t="s">
        <v>3606</v>
      </c>
      <c r="H2295" t="s">
        <v>3607</v>
      </c>
      <c r="I2295" t="s">
        <v>37</v>
      </c>
      <c r="J2295" t="s">
        <v>23</v>
      </c>
      <c r="K2295" t="s">
        <v>262</v>
      </c>
      <c r="L2295" t="s">
        <v>263</v>
      </c>
      <c r="M2295">
        <v>10009</v>
      </c>
      <c r="N2295" t="s">
        <v>144</v>
      </c>
      <c r="O2295" t="s">
        <v>1937</v>
      </c>
      <c r="P2295" t="s">
        <v>67</v>
      </c>
      <c r="Q2295" t="s">
        <v>68</v>
      </c>
      <c r="R2295" t="s">
        <v>1938</v>
      </c>
      <c r="S2295">
        <v>4.95</v>
      </c>
      <c r="T2295" s="3"/>
    </row>
    <row r="2296" spans="1:20" x14ac:dyDescent="0.3">
      <c r="A2296">
        <v>2295</v>
      </c>
      <c r="B2296" t="s">
        <v>5310</v>
      </c>
      <c r="C2296">
        <f t="shared" si="35"/>
        <v>52</v>
      </c>
      <c r="D2296" s="1">
        <v>43457</v>
      </c>
      <c r="E2296" s="1">
        <v>43461</v>
      </c>
      <c r="F2296" t="s">
        <v>46</v>
      </c>
      <c r="G2296" t="s">
        <v>4432</v>
      </c>
      <c r="H2296" t="s">
        <v>4433</v>
      </c>
      <c r="I2296" t="s">
        <v>37</v>
      </c>
      <c r="J2296" t="s">
        <v>23</v>
      </c>
      <c r="K2296" t="s">
        <v>3692</v>
      </c>
      <c r="L2296" t="s">
        <v>745</v>
      </c>
      <c r="M2296">
        <v>6457</v>
      </c>
      <c r="N2296" t="s">
        <v>144</v>
      </c>
      <c r="O2296" t="s">
        <v>334</v>
      </c>
      <c r="P2296" t="s">
        <v>28</v>
      </c>
      <c r="Q2296" t="s">
        <v>61</v>
      </c>
      <c r="R2296" t="s">
        <v>335</v>
      </c>
      <c r="S2296">
        <v>181.95</v>
      </c>
      <c r="T2296" s="3"/>
    </row>
    <row r="2297" spans="1:20" x14ac:dyDescent="0.3">
      <c r="A2297">
        <v>2296</v>
      </c>
      <c r="B2297" t="s">
        <v>5311</v>
      </c>
      <c r="C2297">
        <f t="shared" si="35"/>
        <v>45</v>
      </c>
      <c r="D2297" s="1">
        <v>42675</v>
      </c>
      <c r="E2297" s="1">
        <v>42679</v>
      </c>
      <c r="F2297" t="s">
        <v>46</v>
      </c>
      <c r="G2297" t="s">
        <v>886</v>
      </c>
      <c r="H2297" t="s">
        <v>887</v>
      </c>
      <c r="I2297" t="s">
        <v>22</v>
      </c>
      <c r="J2297" t="s">
        <v>23</v>
      </c>
      <c r="K2297" t="s">
        <v>262</v>
      </c>
      <c r="L2297" t="s">
        <v>263</v>
      </c>
      <c r="M2297">
        <v>10011</v>
      </c>
      <c r="N2297" t="s">
        <v>144</v>
      </c>
      <c r="O2297" t="s">
        <v>3660</v>
      </c>
      <c r="P2297" t="s">
        <v>42</v>
      </c>
      <c r="Q2297" t="s">
        <v>86</v>
      </c>
      <c r="R2297" t="s">
        <v>3661</v>
      </c>
      <c r="S2297">
        <v>13.52</v>
      </c>
      <c r="T2297" s="3"/>
    </row>
    <row r="2298" spans="1:20" x14ac:dyDescent="0.3">
      <c r="A2298">
        <v>2297</v>
      </c>
      <c r="B2298" t="s">
        <v>5311</v>
      </c>
      <c r="C2298">
        <f t="shared" si="35"/>
        <v>45</v>
      </c>
      <c r="D2298" s="1">
        <v>42675</v>
      </c>
      <c r="E2298" s="1">
        <v>42679</v>
      </c>
      <c r="F2298" t="s">
        <v>46</v>
      </c>
      <c r="G2298" t="s">
        <v>886</v>
      </c>
      <c r="H2298" t="s">
        <v>887</v>
      </c>
      <c r="I2298" t="s">
        <v>22</v>
      </c>
      <c r="J2298" t="s">
        <v>23</v>
      </c>
      <c r="K2298" t="s">
        <v>262</v>
      </c>
      <c r="L2298" t="s">
        <v>263</v>
      </c>
      <c r="M2298">
        <v>10011</v>
      </c>
      <c r="N2298" t="s">
        <v>144</v>
      </c>
      <c r="O2298" t="s">
        <v>2679</v>
      </c>
      <c r="P2298" t="s">
        <v>28</v>
      </c>
      <c r="Q2298" t="s">
        <v>61</v>
      </c>
      <c r="R2298" t="s">
        <v>2680</v>
      </c>
      <c r="S2298">
        <v>259.7</v>
      </c>
      <c r="T2298" s="3"/>
    </row>
    <row r="2299" spans="1:20" x14ac:dyDescent="0.3">
      <c r="A2299">
        <v>2298</v>
      </c>
      <c r="B2299" t="s">
        <v>5311</v>
      </c>
      <c r="C2299">
        <f t="shared" si="35"/>
        <v>45</v>
      </c>
      <c r="D2299" s="1">
        <v>42675</v>
      </c>
      <c r="E2299" s="1">
        <v>42679</v>
      </c>
      <c r="F2299" t="s">
        <v>46</v>
      </c>
      <c r="G2299" t="s">
        <v>886</v>
      </c>
      <c r="H2299" t="s">
        <v>887</v>
      </c>
      <c r="I2299" t="s">
        <v>22</v>
      </c>
      <c r="J2299" t="s">
        <v>23</v>
      </c>
      <c r="K2299" t="s">
        <v>262</v>
      </c>
      <c r="L2299" t="s">
        <v>263</v>
      </c>
      <c r="M2299">
        <v>10011</v>
      </c>
      <c r="N2299" t="s">
        <v>144</v>
      </c>
      <c r="O2299" t="s">
        <v>5312</v>
      </c>
      <c r="P2299" t="s">
        <v>67</v>
      </c>
      <c r="Q2299" t="s">
        <v>68</v>
      </c>
      <c r="R2299" t="s">
        <v>5313</v>
      </c>
      <c r="S2299">
        <v>42.95</v>
      </c>
      <c r="T2299" s="3"/>
    </row>
    <row r="2300" spans="1:20" x14ac:dyDescent="0.3">
      <c r="A2300">
        <v>2299</v>
      </c>
      <c r="B2300" t="s">
        <v>5311</v>
      </c>
      <c r="C2300">
        <f t="shared" si="35"/>
        <v>45</v>
      </c>
      <c r="D2300" s="1">
        <v>42675</v>
      </c>
      <c r="E2300" s="1">
        <v>42679</v>
      </c>
      <c r="F2300" t="s">
        <v>46</v>
      </c>
      <c r="G2300" t="s">
        <v>886</v>
      </c>
      <c r="H2300" t="s">
        <v>887</v>
      </c>
      <c r="I2300" t="s">
        <v>22</v>
      </c>
      <c r="J2300" t="s">
        <v>23</v>
      </c>
      <c r="K2300" t="s">
        <v>262</v>
      </c>
      <c r="L2300" t="s">
        <v>263</v>
      </c>
      <c r="M2300">
        <v>10011</v>
      </c>
      <c r="N2300" t="s">
        <v>144</v>
      </c>
      <c r="O2300" t="s">
        <v>2545</v>
      </c>
      <c r="P2300" t="s">
        <v>67</v>
      </c>
      <c r="Q2300" t="s">
        <v>157</v>
      </c>
      <c r="R2300" t="s">
        <v>2546</v>
      </c>
      <c r="S2300">
        <v>1399.93</v>
      </c>
      <c r="T2300" s="3"/>
    </row>
    <row r="2301" spans="1:20" x14ac:dyDescent="0.3">
      <c r="A2301">
        <v>2300</v>
      </c>
      <c r="B2301" t="s">
        <v>5311</v>
      </c>
      <c r="C2301">
        <f t="shared" si="35"/>
        <v>45</v>
      </c>
      <c r="D2301" s="1">
        <v>42675</v>
      </c>
      <c r="E2301" s="1">
        <v>42679</v>
      </c>
      <c r="F2301" t="s">
        <v>46</v>
      </c>
      <c r="G2301" t="s">
        <v>886</v>
      </c>
      <c r="H2301" t="s">
        <v>887</v>
      </c>
      <c r="I2301" t="s">
        <v>22</v>
      </c>
      <c r="J2301" t="s">
        <v>23</v>
      </c>
      <c r="K2301" t="s">
        <v>262</v>
      </c>
      <c r="L2301" t="s">
        <v>263</v>
      </c>
      <c r="M2301">
        <v>10011</v>
      </c>
      <c r="N2301" t="s">
        <v>144</v>
      </c>
      <c r="O2301" t="s">
        <v>1857</v>
      </c>
      <c r="P2301" t="s">
        <v>67</v>
      </c>
      <c r="Q2301" t="s">
        <v>68</v>
      </c>
      <c r="R2301" t="s">
        <v>1858</v>
      </c>
      <c r="S2301">
        <v>503.96</v>
      </c>
      <c r="T2301" s="3"/>
    </row>
    <row r="2302" spans="1:20" x14ac:dyDescent="0.3">
      <c r="A2302">
        <v>2301</v>
      </c>
      <c r="B2302" t="s">
        <v>5314</v>
      </c>
      <c r="C2302">
        <f t="shared" si="35"/>
        <v>46</v>
      </c>
      <c r="D2302" s="1">
        <v>42322</v>
      </c>
      <c r="E2302" s="1">
        <v>42326</v>
      </c>
      <c r="F2302" t="s">
        <v>46</v>
      </c>
      <c r="G2302" t="s">
        <v>1257</v>
      </c>
      <c r="H2302" t="s">
        <v>1258</v>
      </c>
      <c r="I2302" t="s">
        <v>22</v>
      </c>
      <c r="J2302" t="s">
        <v>23</v>
      </c>
      <c r="K2302" t="s">
        <v>5315</v>
      </c>
      <c r="L2302" t="s">
        <v>234</v>
      </c>
      <c r="M2302">
        <v>48640</v>
      </c>
      <c r="N2302" t="s">
        <v>101</v>
      </c>
      <c r="O2302" t="s">
        <v>104</v>
      </c>
      <c r="P2302" t="s">
        <v>42</v>
      </c>
      <c r="Q2302" t="s">
        <v>71</v>
      </c>
      <c r="R2302" t="s">
        <v>105</v>
      </c>
      <c r="S2302">
        <v>12.72</v>
      </c>
      <c r="T2302" s="3"/>
    </row>
    <row r="2303" spans="1:20" x14ac:dyDescent="0.3">
      <c r="A2303">
        <v>2302</v>
      </c>
      <c r="B2303" t="s">
        <v>5314</v>
      </c>
      <c r="C2303">
        <f t="shared" si="35"/>
        <v>46</v>
      </c>
      <c r="D2303" s="1">
        <v>42322</v>
      </c>
      <c r="E2303" s="1">
        <v>42326</v>
      </c>
      <c r="F2303" t="s">
        <v>46</v>
      </c>
      <c r="G2303" t="s">
        <v>1257</v>
      </c>
      <c r="H2303" t="s">
        <v>1258</v>
      </c>
      <c r="I2303" t="s">
        <v>22</v>
      </c>
      <c r="J2303" t="s">
        <v>23</v>
      </c>
      <c r="K2303" t="s">
        <v>5315</v>
      </c>
      <c r="L2303" t="s">
        <v>234</v>
      </c>
      <c r="M2303">
        <v>48640</v>
      </c>
      <c r="N2303" t="s">
        <v>101</v>
      </c>
      <c r="O2303" t="s">
        <v>2392</v>
      </c>
      <c r="P2303" t="s">
        <v>42</v>
      </c>
      <c r="Q2303" t="s">
        <v>71</v>
      </c>
      <c r="R2303" t="s">
        <v>2393</v>
      </c>
      <c r="S2303">
        <v>11.52</v>
      </c>
      <c r="T2303" s="3"/>
    </row>
    <row r="2304" spans="1:20" x14ac:dyDescent="0.3">
      <c r="A2304">
        <v>2303</v>
      </c>
      <c r="B2304" t="s">
        <v>5316</v>
      </c>
      <c r="C2304">
        <f t="shared" si="35"/>
        <v>3</v>
      </c>
      <c r="D2304" s="1">
        <v>42752</v>
      </c>
      <c r="E2304" s="1">
        <v>42756</v>
      </c>
      <c r="F2304" t="s">
        <v>46</v>
      </c>
      <c r="G2304" t="s">
        <v>3260</v>
      </c>
      <c r="H2304" t="s">
        <v>3261</v>
      </c>
      <c r="I2304" t="s">
        <v>37</v>
      </c>
      <c r="J2304" t="s">
        <v>23</v>
      </c>
      <c r="K2304" t="s">
        <v>493</v>
      </c>
      <c r="L2304" t="s">
        <v>1271</v>
      </c>
      <c r="M2304">
        <v>31907</v>
      </c>
      <c r="N2304" t="s">
        <v>26</v>
      </c>
      <c r="O2304" t="s">
        <v>2144</v>
      </c>
      <c r="P2304" t="s">
        <v>67</v>
      </c>
      <c r="Q2304" t="s">
        <v>157</v>
      </c>
      <c r="R2304" t="s">
        <v>2145</v>
      </c>
      <c r="S2304">
        <v>316</v>
      </c>
      <c r="T2304" s="3"/>
    </row>
    <row r="2305" spans="1:20" x14ac:dyDescent="0.3">
      <c r="A2305">
        <v>2304</v>
      </c>
      <c r="B2305" t="s">
        <v>5317</v>
      </c>
      <c r="C2305">
        <f t="shared" si="35"/>
        <v>38</v>
      </c>
      <c r="D2305" s="1">
        <v>43360</v>
      </c>
      <c r="E2305" s="1">
        <v>43365</v>
      </c>
      <c r="F2305" t="s">
        <v>19</v>
      </c>
      <c r="G2305" t="s">
        <v>2068</v>
      </c>
      <c r="H2305" t="s">
        <v>2069</v>
      </c>
      <c r="I2305" t="s">
        <v>98</v>
      </c>
      <c r="J2305" t="s">
        <v>23</v>
      </c>
      <c r="K2305" t="s">
        <v>3265</v>
      </c>
      <c r="L2305" t="s">
        <v>1271</v>
      </c>
      <c r="M2305">
        <v>30076</v>
      </c>
      <c r="N2305" t="s">
        <v>26</v>
      </c>
      <c r="O2305" t="s">
        <v>1279</v>
      </c>
      <c r="P2305" t="s">
        <v>28</v>
      </c>
      <c r="Q2305" t="s">
        <v>32</v>
      </c>
      <c r="R2305" t="s">
        <v>1280</v>
      </c>
      <c r="S2305">
        <v>723.92</v>
      </c>
      <c r="T2305" s="3"/>
    </row>
    <row r="2306" spans="1:20" x14ac:dyDescent="0.3">
      <c r="A2306">
        <v>2305</v>
      </c>
      <c r="B2306" t="s">
        <v>5317</v>
      </c>
      <c r="C2306">
        <f t="shared" si="35"/>
        <v>38</v>
      </c>
      <c r="D2306" s="1">
        <v>43360</v>
      </c>
      <c r="E2306" s="1">
        <v>43365</v>
      </c>
      <c r="F2306" t="s">
        <v>19</v>
      </c>
      <c r="G2306" t="s">
        <v>2068</v>
      </c>
      <c r="H2306" t="s">
        <v>2069</v>
      </c>
      <c r="I2306" t="s">
        <v>98</v>
      </c>
      <c r="J2306" t="s">
        <v>23</v>
      </c>
      <c r="K2306" t="s">
        <v>3265</v>
      </c>
      <c r="L2306" t="s">
        <v>1271</v>
      </c>
      <c r="M2306">
        <v>30076</v>
      </c>
      <c r="N2306" t="s">
        <v>26</v>
      </c>
      <c r="O2306" t="s">
        <v>1053</v>
      </c>
      <c r="P2306" t="s">
        <v>42</v>
      </c>
      <c r="Q2306" t="s">
        <v>86</v>
      </c>
      <c r="R2306" t="s">
        <v>182</v>
      </c>
      <c r="S2306">
        <v>106.32</v>
      </c>
      <c r="T2306" s="3"/>
    </row>
    <row r="2307" spans="1:20" x14ac:dyDescent="0.3">
      <c r="A2307">
        <v>2306</v>
      </c>
      <c r="B2307" t="s">
        <v>5318</v>
      </c>
      <c r="C2307">
        <f t="shared" ref="C2307:C2370" si="36">WEEKNUM(D2307,1)</f>
        <v>51</v>
      </c>
      <c r="D2307" s="1">
        <v>43092</v>
      </c>
      <c r="E2307" s="1">
        <v>43093</v>
      </c>
      <c r="F2307" t="s">
        <v>184</v>
      </c>
      <c r="G2307" t="s">
        <v>1130</v>
      </c>
      <c r="H2307" t="s">
        <v>1131</v>
      </c>
      <c r="I2307" t="s">
        <v>37</v>
      </c>
      <c r="J2307" t="s">
        <v>23</v>
      </c>
      <c r="K2307" t="s">
        <v>299</v>
      </c>
      <c r="L2307" t="s">
        <v>207</v>
      </c>
      <c r="M2307">
        <v>60623</v>
      </c>
      <c r="N2307" t="s">
        <v>101</v>
      </c>
      <c r="O2307" t="s">
        <v>2785</v>
      </c>
      <c r="P2307" t="s">
        <v>28</v>
      </c>
      <c r="Q2307" t="s">
        <v>29</v>
      </c>
      <c r="R2307" t="s">
        <v>2786</v>
      </c>
      <c r="S2307">
        <v>141.37200000000001</v>
      </c>
      <c r="T2307" s="3"/>
    </row>
    <row r="2308" spans="1:20" x14ac:dyDescent="0.3">
      <c r="A2308">
        <v>2307</v>
      </c>
      <c r="B2308" t="s">
        <v>5319</v>
      </c>
      <c r="C2308">
        <f t="shared" si="36"/>
        <v>32</v>
      </c>
      <c r="D2308" s="1">
        <v>42588</v>
      </c>
      <c r="E2308" s="1">
        <v>42590</v>
      </c>
      <c r="F2308" t="s">
        <v>184</v>
      </c>
      <c r="G2308" t="s">
        <v>840</v>
      </c>
      <c r="H2308" t="s">
        <v>841</v>
      </c>
      <c r="I2308" t="s">
        <v>37</v>
      </c>
      <c r="J2308" t="s">
        <v>23</v>
      </c>
      <c r="K2308" t="s">
        <v>180</v>
      </c>
      <c r="L2308" t="s">
        <v>100</v>
      </c>
      <c r="M2308">
        <v>77041</v>
      </c>
      <c r="N2308" t="s">
        <v>101</v>
      </c>
      <c r="O2308" t="s">
        <v>2946</v>
      </c>
      <c r="P2308" t="s">
        <v>42</v>
      </c>
      <c r="Q2308" t="s">
        <v>86</v>
      </c>
      <c r="R2308" t="s">
        <v>2947</v>
      </c>
      <c r="S2308">
        <v>27.216000000000001</v>
      </c>
      <c r="T2308" s="3"/>
    </row>
    <row r="2309" spans="1:20" x14ac:dyDescent="0.3">
      <c r="A2309">
        <v>2308</v>
      </c>
      <c r="B2309" t="s">
        <v>5320</v>
      </c>
      <c r="C2309">
        <f t="shared" si="36"/>
        <v>45</v>
      </c>
      <c r="D2309" s="1">
        <v>43409</v>
      </c>
      <c r="E2309" s="1">
        <v>43413</v>
      </c>
      <c r="F2309" t="s">
        <v>46</v>
      </c>
      <c r="G2309" t="s">
        <v>5321</v>
      </c>
      <c r="H2309" t="s">
        <v>5322</v>
      </c>
      <c r="I2309" t="s">
        <v>22</v>
      </c>
      <c r="J2309" t="s">
        <v>23</v>
      </c>
      <c r="K2309" t="s">
        <v>262</v>
      </c>
      <c r="L2309" t="s">
        <v>263</v>
      </c>
      <c r="M2309">
        <v>10009</v>
      </c>
      <c r="N2309" t="s">
        <v>144</v>
      </c>
      <c r="O2309" t="s">
        <v>1846</v>
      </c>
      <c r="P2309" t="s">
        <v>67</v>
      </c>
      <c r="Q2309" t="s">
        <v>157</v>
      </c>
      <c r="R2309" t="s">
        <v>1847</v>
      </c>
      <c r="S2309">
        <v>390.75</v>
      </c>
      <c r="T2309" s="3"/>
    </row>
    <row r="2310" spans="1:20" x14ac:dyDescent="0.3">
      <c r="A2310">
        <v>2309</v>
      </c>
      <c r="B2310" t="s">
        <v>5323</v>
      </c>
      <c r="C2310">
        <f t="shared" si="36"/>
        <v>24</v>
      </c>
      <c r="D2310" s="1">
        <v>43262</v>
      </c>
      <c r="E2310" s="1">
        <v>43263</v>
      </c>
      <c r="F2310" t="s">
        <v>184</v>
      </c>
      <c r="G2310" t="s">
        <v>5324</v>
      </c>
      <c r="H2310" t="s">
        <v>5325</v>
      </c>
      <c r="I2310" t="s">
        <v>98</v>
      </c>
      <c r="J2310" t="s">
        <v>23</v>
      </c>
      <c r="K2310" t="s">
        <v>1385</v>
      </c>
      <c r="L2310" t="s">
        <v>306</v>
      </c>
      <c r="M2310">
        <v>85345</v>
      </c>
      <c r="N2310" t="s">
        <v>40</v>
      </c>
      <c r="O2310" t="s">
        <v>2557</v>
      </c>
      <c r="P2310" t="s">
        <v>28</v>
      </c>
      <c r="Q2310" t="s">
        <v>32</v>
      </c>
      <c r="R2310" t="s">
        <v>2558</v>
      </c>
      <c r="S2310">
        <v>280.79199999999997</v>
      </c>
      <c r="T2310" s="3"/>
    </row>
    <row r="2311" spans="1:20" x14ac:dyDescent="0.3">
      <c r="A2311">
        <v>2310</v>
      </c>
      <c r="B2311" t="s">
        <v>5323</v>
      </c>
      <c r="C2311">
        <f t="shared" si="36"/>
        <v>24</v>
      </c>
      <c r="D2311" s="1">
        <v>43262</v>
      </c>
      <c r="E2311" s="1">
        <v>43263</v>
      </c>
      <c r="F2311" t="s">
        <v>184</v>
      </c>
      <c r="G2311" t="s">
        <v>5324</v>
      </c>
      <c r="H2311" t="s">
        <v>5325</v>
      </c>
      <c r="I2311" t="s">
        <v>98</v>
      </c>
      <c r="J2311" t="s">
        <v>23</v>
      </c>
      <c r="K2311" t="s">
        <v>1385</v>
      </c>
      <c r="L2311" t="s">
        <v>306</v>
      </c>
      <c r="M2311">
        <v>85345</v>
      </c>
      <c r="N2311" t="s">
        <v>40</v>
      </c>
      <c r="O2311" t="s">
        <v>364</v>
      </c>
      <c r="P2311" t="s">
        <v>42</v>
      </c>
      <c r="Q2311" t="s">
        <v>55</v>
      </c>
      <c r="R2311" t="s">
        <v>365</v>
      </c>
      <c r="S2311">
        <v>68.447999999999993</v>
      </c>
      <c r="T2311" s="3"/>
    </row>
    <row r="2312" spans="1:20" x14ac:dyDescent="0.3">
      <c r="A2312">
        <v>2311</v>
      </c>
      <c r="B2312" t="s">
        <v>5323</v>
      </c>
      <c r="C2312">
        <f t="shared" si="36"/>
        <v>24</v>
      </c>
      <c r="D2312" s="1">
        <v>43262</v>
      </c>
      <c r="E2312" s="1">
        <v>43263</v>
      </c>
      <c r="F2312" t="s">
        <v>184</v>
      </c>
      <c r="G2312" t="s">
        <v>5324</v>
      </c>
      <c r="H2312" t="s">
        <v>5325</v>
      </c>
      <c r="I2312" t="s">
        <v>98</v>
      </c>
      <c r="J2312" t="s">
        <v>23</v>
      </c>
      <c r="K2312" t="s">
        <v>1385</v>
      </c>
      <c r="L2312" t="s">
        <v>306</v>
      </c>
      <c r="M2312">
        <v>85345</v>
      </c>
      <c r="N2312" t="s">
        <v>40</v>
      </c>
      <c r="O2312" t="s">
        <v>2591</v>
      </c>
      <c r="P2312" t="s">
        <v>42</v>
      </c>
      <c r="Q2312" t="s">
        <v>64</v>
      </c>
      <c r="R2312" t="s">
        <v>2592</v>
      </c>
      <c r="S2312">
        <v>88.04</v>
      </c>
      <c r="T2312" s="3"/>
    </row>
    <row r="2313" spans="1:20" x14ac:dyDescent="0.3">
      <c r="A2313">
        <v>2312</v>
      </c>
      <c r="B2313" t="s">
        <v>5323</v>
      </c>
      <c r="C2313">
        <f t="shared" si="36"/>
        <v>24</v>
      </c>
      <c r="D2313" s="1">
        <v>43262</v>
      </c>
      <c r="E2313" s="1">
        <v>43263</v>
      </c>
      <c r="F2313" t="s">
        <v>184</v>
      </c>
      <c r="G2313" t="s">
        <v>5324</v>
      </c>
      <c r="H2313" t="s">
        <v>5325</v>
      </c>
      <c r="I2313" t="s">
        <v>98</v>
      </c>
      <c r="J2313" t="s">
        <v>23</v>
      </c>
      <c r="K2313" t="s">
        <v>1385</v>
      </c>
      <c r="L2313" t="s">
        <v>306</v>
      </c>
      <c r="M2313">
        <v>85345</v>
      </c>
      <c r="N2313" t="s">
        <v>40</v>
      </c>
      <c r="O2313" t="s">
        <v>4137</v>
      </c>
      <c r="P2313" t="s">
        <v>42</v>
      </c>
      <c r="Q2313" t="s">
        <v>64</v>
      </c>
      <c r="R2313" t="s">
        <v>4138</v>
      </c>
      <c r="S2313">
        <v>15.872</v>
      </c>
      <c r="T2313" s="3"/>
    </row>
    <row r="2314" spans="1:20" x14ac:dyDescent="0.3">
      <c r="A2314">
        <v>2313</v>
      </c>
      <c r="B2314" t="s">
        <v>5323</v>
      </c>
      <c r="C2314">
        <f t="shared" si="36"/>
        <v>24</v>
      </c>
      <c r="D2314" s="1">
        <v>43262</v>
      </c>
      <c r="E2314" s="1">
        <v>43263</v>
      </c>
      <c r="F2314" t="s">
        <v>184</v>
      </c>
      <c r="G2314" t="s">
        <v>5324</v>
      </c>
      <c r="H2314" t="s">
        <v>5325</v>
      </c>
      <c r="I2314" t="s">
        <v>98</v>
      </c>
      <c r="J2314" t="s">
        <v>23</v>
      </c>
      <c r="K2314" t="s">
        <v>1385</v>
      </c>
      <c r="L2314" t="s">
        <v>306</v>
      </c>
      <c r="M2314">
        <v>85345</v>
      </c>
      <c r="N2314" t="s">
        <v>40</v>
      </c>
      <c r="O2314" t="s">
        <v>1690</v>
      </c>
      <c r="P2314" t="s">
        <v>42</v>
      </c>
      <c r="Q2314" t="s">
        <v>55</v>
      </c>
      <c r="R2314" t="s">
        <v>1691</v>
      </c>
      <c r="S2314">
        <v>215.59200000000001</v>
      </c>
      <c r="T2314" s="3"/>
    </row>
    <row r="2315" spans="1:20" x14ac:dyDescent="0.3">
      <c r="A2315">
        <v>2314</v>
      </c>
      <c r="B2315" t="s">
        <v>5326</v>
      </c>
      <c r="C2315">
        <f t="shared" si="36"/>
        <v>29</v>
      </c>
      <c r="D2315" s="1">
        <v>43301</v>
      </c>
      <c r="E2315" s="1">
        <v>43306</v>
      </c>
      <c r="F2315" t="s">
        <v>46</v>
      </c>
      <c r="G2315" t="s">
        <v>5327</v>
      </c>
      <c r="H2315" t="s">
        <v>5328</v>
      </c>
      <c r="I2315" t="s">
        <v>37</v>
      </c>
      <c r="J2315" t="s">
        <v>23</v>
      </c>
      <c r="K2315" t="s">
        <v>5329</v>
      </c>
      <c r="L2315" t="s">
        <v>5330</v>
      </c>
      <c r="M2315">
        <v>57103</v>
      </c>
      <c r="N2315" t="s">
        <v>101</v>
      </c>
      <c r="O2315" t="s">
        <v>2622</v>
      </c>
      <c r="P2315" t="s">
        <v>42</v>
      </c>
      <c r="Q2315" t="s">
        <v>43</v>
      </c>
      <c r="R2315" t="s">
        <v>2623</v>
      </c>
      <c r="S2315">
        <v>14.62</v>
      </c>
      <c r="T2315" s="3"/>
    </row>
    <row r="2316" spans="1:20" x14ac:dyDescent="0.3">
      <c r="A2316">
        <v>2315</v>
      </c>
      <c r="B2316" t="s">
        <v>5326</v>
      </c>
      <c r="C2316">
        <f t="shared" si="36"/>
        <v>29</v>
      </c>
      <c r="D2316" s="1">
        <v>43301</v>
      </c>
      <c r="E2316" s="1">
        <v>43306</v>
      </c>
      <c r="F2316" t="s">
        <v>46</v>
      </c>
      <c r="G2316" t="s">
        <v>5327</v>
      </c>
      <c r="H2316" t="s">
        <v>5328</v>
      </c>
      <c r="I2316" t="s">
        <v>37</v>
      </c>
      <c r="J2316" t="s">
        <v>23</v>
      </c>
      <c r="K2316" t="s">
        <v>5329</v>
      </c>
      <c r="L2316" t="s">
        <v>5330</v>
      </c>
      <c r="M2316">
        <v>57103</v>
      </c>
      <c r="N2316" t="s">
        <v>101</v>
      </c>
      <c r="O2316" t="s">
        <v>355</v>
      </c>
      <c r="P2316" t="s">
        <v>42</v>
      </c>
      <c r="Q2316" t="s">
        <v>74</v>
      </c>
      <c r="R2316" t="s">
        <v>356</v>
      </c>
      <c r="S2316">
        <v>416.32</v>
      </c>
      <c r="T2316" s="3"/>
    </row>
    <row r="2317" spans="1:20" x14ac:dyDescent="0.3">
      <c r="A2317">
        <v>2316</v>
      </c>
      <c r="B2317" t="s">
        <v>5326</v>
      </c>
      <c r="C2317">
        <f t="shared" si="36"/>
        <v>29</v>
      </c>
      <c r="D2317" s="1">
        <v>43301</v>
      </c>
      <c r="E2317" s="1">
        <v>43306</v>
      </c>
      <c r="F2317" t="s">
        <v>46</v>
      </c>
      <c r="G2317" t="s">
        <v>5327</v>
      </c>
      <c r="H2317" t="s">
        <v>5328</v>
      </c>
      <c r="I2317" t="s">
        <v>37</v>
      </c>
      <c r="J2317" t="s">
        <v>23</v>
      </c>
      <c r="K2317" t="s">
        <v>5329</v>
      </c>
      <c r="L2317" t="s">
        <v>5330</v>
      </c>
      <c r="M2317">
        <v>57103</v>
      </c>
      <c r="N2317" t="s">
        <v>101</v>
      </c>
      <c r="O2317" t="s">
        <v>1864</v>
      </c>
      <c r="P2317" t="s">
        <v>42</v>
      </c>
      <c r="Q2317" t="s">
        <v>71</v>
      </c>
      <c r="R2317" t="s">
        <v>1865</v>
      </c>
      <c r="S2317">
        <v>43</v>
      </c>
      <c r="T2317" s="3"/>
    </row>
    <row r="2318" spans="1:20" x14ac:dyDescent="0.3">
      <c r="A2318">
        <v>2317</v>
      </c>
      <c r="B2318" t="s">
        <v>5326</v>
      </c>
      <c r="C2318">
        <f t="shared" si="36"/>
        <v>29</v>
      </c>
      <c r="D2318" s="1">
        <v>43301</v>
      </c>
      <c r="E2318" s="1">
        <v>43306</v>
      </c>
      <c r="F2318" t="s">
        <v>46</v>
      </c>
      <c r="G2318" t="s">
        <v>5327</v>
      </c>
      <c r="H2318" t="s">
        <v>5328</v>
      </c>
      <c r="I2318" t="s">
        <v>37</v>
      </c>
      <c r="J2318" t="s">
        <v>23</v>
      </c>
      <c r="K2318" t="s">
        <v>5329</v>
      </c>
      <c r="L2318" t="s">
        <v>5330</v>
      </c>
      <c r="M2318">
        <v>57103</v>
      </c>
      <c r="N2318" t="s">
        <v>101</v>
      </c>
      <c r="O2318" t="s">
        <v>4933</v>
      </c>
      <c r="P2318" t="s">
        <v>28</v>
      </c>
      <c r="Q2318" t="s">
        <v>32</v>
      </c>
      <c r="R2318" t="s">
        <v>4934</v>
      </c>
      <c r="S2318">
        <v>182.94</v>
      </c>
      <c r="T2318" s="3"/>
    </row>
    <row r="2319" spans="1:20" x14ac:dyDescent="0.3">
      <c r="A2319">
        <v>2318</v>
      </c>
      <c r="B2319" t="s">
        <v>5326</v>
      </c>
      <c r="C2319">
        <f t="shared" si="36"/>
        <v>29</v>
      </c>
      <c r="D2319" s="1">
        <v>43301</v>
      </c>
      <c r="E2319" s="1">
        <v>43306</v>
      </c>
      <c r="F2319" t="s">
        <v>46</v>
      </c>
      <c r="G2319" t="s">
        <v>5327</v>
      </c>
      <c r="H2319" t="s">
        <v>5328</v>
      </c>
      <c r="I2319" t="s">
        <v>37</v>
      </c>
      <c r="J2319" t="s">
        <v>23</v>
      </c>
      <c r="K2319" t="s">
        <v>5329</v>
      </c>
      <c r="L2319" t="s">
        <v>5330</v>
      </c>
      <c r="M2319">
        <v>57103</v>
      </c>
      <c r="N2319" t="s">
        <v>101</v>
      </c>
      <c r="O2319" t="s">
        <v>3298</v>
      </c>
      <c r="P2319" t="s">
        <v>42</v>
      </c>
      <c r="Q2319" t="s">
        <v>71</v>
      </c>
      <c r="R2319" t="s">
        <v>3299</v>
      </c>
      <c r="S2319">
        <v>60.83</v>
      </c>
      <c r="T2319" s="3"/>
    </row>
    <row r="2320" spans="1:20" x14ac:dyDescent="0.3">
      <c r="A2320">
        <v>2319</v>
      </c>
      <c r="B2320" t="s">
        <v>5326</v>
      </c>
      <c r="C2320">
        <f t="shared" si="36"/>
        <v>29</v>
      </c>
      <c r="D2320" s="1">
        <v>43301</v>
      </c>
      <c r="E2320" s="1">
        <v>43306</v>
      </c>
      <c r="F2320" t="s">
        <v>46</v>
      </c>
      <c r="G2320" t="s">
        <v>5327</v>
      </c>
      <c r="H2320" t="s">
        <v>5328</v>
      </c>
      <c r="I2320" t="s">
        <v>37</v>
      </c>
      <c r="J2320" t="s">
        <v>23</v>
      </c>
      <c r="K2320" t="s">
        <v>5329</v>
      </c>
      <c r="L2320" t="s">
        <v>5330</v>
      </c>
      <c r="M2320">
        <v>57103</v>
      </c>
      <c r="N2320" t="s">
        <v>101</v>
      </c>
      <c r="O2320" t="s">
        <v>5331</v>
      </c>
      <c r="P2320" t="s">
        <v>67</v>
      </c>
      <c r="Q2320" t="s">
        <v>157</v>
      </c>
      <c r="R2320" t="s">
        <v>5332</v>
      </c>
      <c r="S2320">
        <v>389.97</v>
      </c>
      <c r="T2320" s="3"/>
    </row>
    <row r="2321" spans="1:20" x14ac:dyDescent="0.3">
      <c r="A2321">
        <v>2320</v>
      </c>
      <c r="B2321" t="s">
        <v>5333</v>
      </c>
      <c r="C2321">
        <f t="shared" si="36"/>
        <v>52</v>
      </c>
      <c r="D2321" s="1">
        <v>42727</v>
      </c>
      <c r="E2321" s="1">
        <v>42730</v>
      </c>
      <c r="F2321" t="s">
        <v>184</v>
      </c>
      <c r="G2321" t="s">
        <v>1843</v>
      </c>
      <c r="H2321" t="s">
        <v>1844</v>
      </c>
      <c r="I2321" t="s">
        <v>22</v>
      </c>
      <c r="J2321" t="s">
        <v>23</v>
      </c>
      <c r="K2321" t="s">
        <v>1465</v>
      </c>
      <c r="L2321" t="s">
        <v>315</v>
      </c>
      <c r="M2321">
        <v>23223</v>
      </c>
      <c r="N2321" t="s">
        <v>26</v>
      </c>
      <c r="O2321" t="s">
        <v>2075</v>
      </c>
      <c r="P2321" t="s">
        <v>42</v>
      </c>
      <c r="Q2321" t="s">
        <v>74</v>
      </c>
      <c r="R2321" t="s">
        <v>2076</v>
      </c>
      <c r="S2321">
        <v>194.32</v>
      </c>
      <c r="T2321" s="3"/>
    </row>
    <row r="2322" spans="1:20" x14ac:dyDescent="0.3">
      <c r="A2322">
        <v>2321</v>
      </c>
      <c r="B2322" t="s">
        <v>5334</v>
      </c>
      <c r="C2322">
        <f t="shared" si="36"/>
        <v>12</v>
      </c>
      <c r="D2322" s="1">
        <v>43179</v>
      </c>
      <c r="E2322" s="1">
        <v>43183</v>
      </c>
      <c r="F2322" t="s">
        <v>46</v>
      </c>
      <c r="G2322" t="s">
        <v>2509</v>
      </c>
      <c r="H2322" t="s">
        <v>2510</v>
      </c>
      <c r="I2322" t="s">
        <v>37</v>
      </c>
      <c r="J2322" t="s">
        <v>23</v>
      </c>
      <c r="K2322" t="s">
        <v>91</v>
      </c>
      <c r="L2322" t="s">
        <v>92</v>
      </c>
      <c r="M2322">
        <v>98115</v>
      </c>
      <c r="N2322" t="s">
        <v>40</v>
      </c>
      <c r="O2322" t="s">
        <v>5335</v>
      </c>
      <c r="P2322" t="s">
        <v>67</v>
      </c>
      <c r="Q2322" t="s">
        <v>157</v>
      </c>
      <c r="R2322" t="s">
        <v>5336</v>
      </c>
      <c r="S2322">
        <v>265.93</v>
      </c>
      <c r="T2322" s="3"/>
    </row>
    <row r="2323" spans="1:20" x14ac:dyDescent="0.3">
      <c r="A2323">
        <v>2322</v>
      </c>
      <c r="B2323" t="s">
        <v>5337</v>
      </c>
      <c r="C2323">
        <f t="shared" si="36"/>
        <v>53</v>
      </c>
      <c r="D2323" s="1">
        <v>42735</v>
      </c>
      <c r="E2323" s="1">
        <v>42738</v>
      </c>
      <c r="F2323" t="s">
        <v>19</v>
      </c>
      <c r="G2323" t="s">
        <v>2864</v>
      </c>
      <c r="H2323" t="s">
        <v>2865</v>
      </c>
      <c r="I2323" t="s">
        <v>37</v>
      </c>
      <c r="J2323" t="s">
        <v>23</v>
      </c>
      <c r="K2323" t="s">
        <v>24</v>
      </c>
      <c r="L2323" t="s">
        <v>25</v>
      </c>
      <c r="M2323">
        <v>42420</v>
      </c>
      <c r="N2323" t="s">
        <v>26</v>
      </c>
      <c r="O2323" t="s">
        <v>1393</v>
      </c>
      <c r="P2323" t="s">
        <v>42</v>
      </c>
      <c r="Q2323" t="s">
        <v>71</v>
      </c>
      <c r="R2323" t="s">
        <v>1394</v>
      </c>
      <c r="S2323">
        <v>94.74</v>
      </c>
      <c r="T2323" s="3"/>
    </row>
    <row r="2324" spans="1:20" x14ac:dyDescent="0.3">
      <c r="A2324">
        <v>2323</v>
      </c>
      <c r="B2324" t="s">
        <v>5337</v>
      </c>
      <c r="C2324">
        <f t="shared" si="36"/>
        <v>53</v>
      </c>
      <c r="D2324" s="1">
        <v>42735</v>
      </c>
      <c r="E2324" s="1">
        <v>42738</v>
      </c>
      <c r="F2324" t="s">
        <v>19</v>
      </c>
      <c r="G2324" t="s">
        <v>2864</v>
      </c>
      <c r="H2324" t="s">
        <v>2865</v>
      </c>
      <c r="I2324" t="s">
        <v>37</v>
      </c>
      <c r="J2324" t="s">
        <v>23</v>
      </c>
      <c r="K2324" t="s">
        <v>24</v>
      </c>
      <c r="L2324" t="s">
        <v>25</v>
      </c>
      <c r="M2324">
        <v>42420</v>
      </c>
      <c r="N2324" t="s">
        <v>26</v>
      </c>
      <c r="O2324" t="s">
        <v>1119</v>
      </c>
      <c r="P2324" t="s">
        <v>42</v>
      </c>
      <c r="Q2324" t="s">
        <v>71</v>
      </c>
      <c r="R2324" t="s">
        <v>1120</v>
      </c>
      <c r="S2324">
        <v>60.64</v>
      </c>
      <c r="T2324" s="3"/>
    </row>
    <row r="2325" spans="1:20" x14ac:dyDescent="0.3">
      <c r="A2325">
        <v>2324</v>
      </c>
      <c r="B2325" t="s">
        <v>5337</v>
      </c>
      <c r="C2325">
        <f t="shared" si="36"/>
        <v>53</v>
      </c>
      <c r="D2325" s="1">
        <v>42735</v>
      </c>
      <c r="E2325" s="1">
        <v>42738</v>
      </c>
      <c r="F2325" t="s">
        <v>19</v>
      </c>
      <c r="G2325" t="s">
        <v>2864</v>
      </c>
      <c r="H2325" t="s">
        <v>2865</v>
      </c>
      <c r="I2325" t="s">
        <v>37</v>
      </c>
      <c r="J2325" t="s">
        <v>23</v>
      </c>
      <c r="K2325" t="s">
        <v>24</v>
      </c>
      <c r="L2325" t="s">
        <v>25</v>
      </c>
      <c r="M2325">
        <v>42420</v>
      </c>
      <c r="N2325" t="s">
        <v>26</v>
      </c>
      <c r="O2325" t="s">
        <v>3078</v>
      </c>
      <c r="P2325" t="s">
        <v>42</v>
      </c>
      <c r="Q2325" t="s">
        <v>71</v>
      </c>
      <c r="R2325" t="s">
        <v>3079</v>
      </c>
      <c r="S2325">
        <v>76.3</v>
      </c>
      <c r="T2325" s="3"/>
    </row>
    <row r="2326" spans="1:20" x14ac:dyDescent="0.3">
      <c r="A2326">
        <v>2325</v>
      </c>
      <c r="B2326" t="s">
        <v>5337</v>
      </c>
      <c r="C2326">
        <f t="shared" si="36"/>
        <v>53</v>
      </c>
      <c r="D2326" s="1">
        <v>42735</v>
      </c>
      <c r="E2326" s="1">
        <v>42738</v>
      </c>
      <c r="F2326" t="s">
        <v>19</v>
      </c>
      <c r="G2326" t="s">
        <v>2864</v>
      </c>
      <c r="H2326" t="s">
        <v>2865</v>
      </c>
      <c r="I2326" t="s">
        <v>37</v>
      </c>
      <c r="J2326" t="s">
        <v>23</v>
      </c>
      <c r="K2326" t="s">
        <v>24</v>
      </c>
      <c r="L2326" t="s">
        <v>25</v>
      </c>
      <c r="M2326">
        <v>42420</v>
      </c>
      <c r="N2326" t="s">
        <v>26</v>
      </c>
      <c r="O2326" t="s">
        <v>3922</v>
      </c>
      <c r="P2326" t="s">
        <v>42</v>
      </c>
      <c r="Q2326" t="s">
        <v>71</v>
      </c>
      <c r="R2326" t="s">
        <v>3923</v>
      </c>
      <c r="S2326">
        <v>364.8</v>
      </c>
      <c r="T2326" s="3"/>
    </row>
    <row r="2327" spans="1:20" x14ac:dyDescent="0.3">
      <c r="A2327">
        <v>2326</v>
      </c>
      <c r="B2327" t="s">
        <v>5338</v>
      </c>
      <c r="C2327">
        <f t="shared" si="36"/>
        <v>38</v>
      </c>
      <c r="D2327" s="1">
        <v>42628</v>
      </c>
      <c r="E2327" s="1">
        <v>42632</v>
      </c>
      <c r="F2327" t="s">
        <v>19</v>
      </c>
      <c r="G2327" t="s">
        <v>5339</v>
      </c>
      <c r="H2327" t="s">
        <v>5340</v>
      </c>
      <c r="I2327" t="s">
        <v>37</v>
      </c>
      <c r="J2327" t="s">
        <v>23</v>
      </c>
      <c r="K2327" t="s">
        <v>262</v>
      </c>
      <c r="L2327" t="s">
        <v>263</v>
      </c>
      <c r="M2327">
        <v>10035</v>
      </c>
      <c r="N2327" t="s">
        <v>144</v>
      </c>
      <c r="O2327" t="s">
        <v>4806</v>
      </c>
      <c r="P2327" t="s">
        <v>42</v>
      </c>
      <c r="Q2327" t="s">
        <v>71</v>
      </c>
      <c r="R2327" t="s">
        <v>4807</v>
      </c>
      <c r="S2327">
        <v>79.872</v>
      </c>
      <c r="T2327" s="3"/>
    </row>
    <row r="2328" spans="1:20" x14ac:dyDescent="0.3">
      <c r="A2328">
        <v>2327</v>
      </c>
      <c r="B2328" t="s">
        <v>5338</v>
      </c>
      <c r="C2328">
        <f t="shared" si="36"/>
        <v>38</v>
      </c>
      <c r="D2328" s="1">
        <v>42628</v>
      </c>
      <c r="E2328" s="1">
        <v>42632</v>
      </c>
      <c r="F2328" t="s">
        <v>19</v>
      </c>
      <c r="G2328" t="s">
        <v>5339</v>
      </c>
      <c r="H2328" t="s">
        <v>5340</v>
      </c>
      <c r="I2328" t="s">
        <v>37</v>
      </c>
      <c r="J2328" t="s">
        <v>23</v>
      </c>
      <c r="K2328" t="s">
        <v>262</v>
      </c>
      <c r="L2328" t="s">
        <v>263</v>
      </c>
      <c r="M2328">
        <v>10035</v>
      </c>
      <c r="N2328" t="s">
        <v>144</v>
      </c>
      <c r="O2328" t="s">
        <v>1075</v>
      </c>
      <c r="P2328" t="s">
        <v>28</v>
      </c>
      <c r="Q2328" t="s">
        <v>29</v>
      </c>
      <c r="R2328" t="s">
        <v>1076</v>
      </c>
      <c r="S2328">
        <v>46.384</v>
      </c>
      <c r="T2328" s="3"/>
    </row>
    <row r="2329" spans="1:20" x14ac:dyDescent="0.3">
      <c r="A2329">
        <v>2328</v>
      </c>
      <c r="B2329" t="s">
        <v>5338</v>
      </c>
      <c r="C2329">
        <f t="shared" si="36"/>
        <v>38</v>
      </c>
      <c r="D2329" s="1">
        <v>42628</v>
      </c>
      <c r="E2329" s="1">
        <v>42632</v>
      </c>
      <c r="F2329" t="s">
        <v>19</v>
      </c>
      <c r="G2329" t="s">
        <v>5339</v>
      </c>
      <c r="H2329" t="s">
        <v>5340</v>
      </c>
      <c r="I2329" t="s">
        <v>37</v>
      </c>
      <c r="J2329" t="s">
        <v>23</v>
      </c>
      <c r="K2329" t="s">
        <v>262</v>
      </c>
      <c r="L2329" t="s">
        <v>263</v>
      </c>
      <c r="M2329">
        <v>10035</v>
      </c>
      <c r="N2329" t="s">
        <v>144</v>
      </c>
      <c r="O2329" t="s">
        <v>85</v>
      </c>
      <c r="P2329" t="s">
        <v>42</v>
      </c>
      <c r="Q2329" t="s">
        <v>86</v>
      </c>
      <c r="R2329" t="s">
        <v>87</v>
      </c>
      <c r="S2329">
        <v>12.96</v>
      </c>
      <c r="T2329" s="3"/>
    </row>
    <row r="2330" spans="1:20" x14ac:dyDescent="0.3">
      <c r="A2330">
        <v>2329</v>
      </c>
      <c r="B2330" t="s">
        <v>5341</v>
      </c>
      <c r="C2330">
        <f t="shared" si="36"/>
        <v>39</v>
      </c>
      <c r="D2330" s="1">
        <v>43366</v>
      </c>
      <c r="E2330" s="1">
        <v>43369</v>
      </c>
      <c r="F2330" t="s">
        <v>184</v>
      </c>
      <c r="G2330" t="s">
        <v>5342</v>
      </c>
      <c r="H2330" t="s">
        <v>5343</v>
      </c>
      <c r="I2330" t="s">
        <v>98</v>
      </c>
      <c r="J2330" t="s">
        <v>23</v>
      </c>
      <c r="K2330" t="s">
        <v>5344</v>
      </c>
      <c r="L2330" t="s">
        <v>453</v>
      </c>
      <c r="M2330">
        <v>80525</v>
      </c>
      <c r="N2330" t="s">
        <v>40</v>
      </c>
      <c r="O2330" t="s">
        <v>5345</v>
      </c>
      <c r="P2330" t="s">
        <v>42</v>
      </c>
      <c r="Q2330" t="s">
        <v>169</v>
      </c>
      <c r="R2330" t="s">
        <v>5346</v>
      </c>
      <c r="S2330">
        <v>14.352</v>
      </c>
      <c r="T2330" s="3"/>
    </row>
    <row r="2331" spans="1:20" x14ac:dyDescent="0.3">
      <c r="A2331">
        <v>2330</v>
      </c>
      <c r="B2331" t="s">
        <v>5347</v>
      </c>
      <c r="C2331">
        <f t="shared" si="36"/>
        <v>53</v>
      </c>
      <c r="D2331" s="1">
        <v>42729</v>
      </c>
      <c r="E2331" s="1">
        <v>42733</v>
      </c>
      <c r="F2331" t="s">
        <v>46</v>
      </c>
      <c r="G2331" t="s">
        <v>2110</v>
      </c>
      <c r="H2331" t="s">
        <v>2111</v>
      </c>
      <c r="I2331" t="s">
        <v>37</v>
      </c>
      <c r="J2331" t="s">
        <v>23</v>
      </c>
      <c r="K2331" t="s">
        <v>142</v>
      </c>
      <c r="L2331" t="s">
        <v>143</v>
      </c>
      <c r="M2331">
        <v>19140</v>
      </c>
      <c r="N2331" t="s">
        <v>144</v>
      </c>
      <c r="O2331" t="s">
        <v>5348</v>
      </c>
      <c r="P2331" t="s">
        <v>28</v>
      </c>
      <c r="Q2331" t="s">
        <v>61</v>
      </c>
      <c r="R2331" t="s">
        <v>5349</v>
      </c>
      <c r="S2331">
        <v>547.13599999999997</v>
      </c>
      <c r="T2331" s="3"/>
    </row>
    <row r="2332" spans="1:20" x14ac:dyDescent="0.3">
      <c r="A2332">
        <v>2331</v>
      </c>
      <c r="B2332" t="s">
        <v>5350</v>
      </c>
      <c r="C2332">
        <f t="shared" si="36"/>
        <v>39</v>
      </c>
      <c r="D2332" s="1">
        <v>43002</v>
      </c>
      <c r="E2332" s="1">
        <v>43004</v>
      </c>
      <c r="F2332" t="s">
        <v>19</v>
      </c>
      <c r="G2332" t="s">
        <v>1345</v>
      </c>
      <c r="H2332" t="s">
        <v>1346</v>
      </c>
      <c r="I2332" t="s">
        <v>37</v>
      </c>
      <c r="J2332" t="s">
        <v>23</v>
      </c>
      <c r="K2332" t="s">
        <v>38</v>
      </c>
      <c r="L2332" t="s">
        <v>39</v>
      </c>
      <c r="M2332">
        <v>90004</v>
      </c>
      <c r="N2332" t="s">
        <v>40</v>
      </c>
      <c r="O2332" t="s">
        <v>831</v>
      </c>
      <c r="P2332" t="s">
        <v>42</v>
      </c>
      <c r="Q2332" t="s">
        <v>55</v>
      </c>
      <c r="R2332" t="s">
        <v>832</v>
      </c>
      <c r="S2332">
        <v>41.96</v>
      </c>
      <c r="T2332" s="3"/>
    </row>
    <row r="2333" spans="1:20" x14ac:dyDescent="0.3">
      <c r="A2333">
        <v>2332</v>
      </c>
      <c r="B2333" t="s">
        <v>5350</v>
      </c>
      <c r="C2333">
        <f t="shared" si="36"/>
        <v>39</v>
      </c>
      <c r="D2333" s="1">
        <v>43002</v>
      </c>
      <c r="E2333" s="1">
        <v>43004</v>
      </c>
      <c r="F2333" t="s">
        <v>19</v>
      </c>
      <c r="G2333" t="s">
        <v>1345</v>
      </c>
      <c r="H2333" t="s">
        <v>1346</v>
      </c>
      <c r="I2333" t="s">
        <v>37</v>
      </c>
      <c r="J2333" t="s">
        <v>23</v>
      </c>
      <c r="K2333" t="s">
        <v>38</v>
      </c>
      <c r="L2333" t="s">
        <v>39</v>
      </c>
      <c r="M2333">
        <v>90004</v>
      </c>
      <c r="N2333" t="s">
        <v>40</v>
      </c>
      <c r="O2333" t="s">
        <v>5351</v>
      </c>
      <c r="P2333" t="s">
        <v>42</v>
      </c>
      <c r="Q2333" t="s">
        <v>86</v>
      </c>
      <c r="R2333" t="s">
        <v>5352</v>
      </c>
      <c r="S2333">
        <v>41.7</v>
      </c>
      <c r="T2333" s="3"/>
    </row>
    <row r="2334" spans="1:20" x14ac:dyDescent="0.3">
      <c r="A2334">
        <v>2333</v>
      </c>
      <c r="B2334" t="s">
        <v>5353</v>
      </c>
      <c r="C2334">
        <f t="shared" si="36"/>
        <v>12</v>
      </c>
      <c r="D2334" s="1">
        <v>43180</v>
      </c>
      <c r="E2334" s="1">
        <v>43184</v>
      </c>
      <c r="F2334" t="s">
        <v>46</v>
      </c>
      <c r="G2334" t="s">
        <v>2943</v>
      </c>
      <c r="H2334" t="s">
        <v>2944</v>
      </c>
      <c r="I2334" t="s">
        <v>22</v>
      </c>
      <c r="J2334" t="s">
        <v>23</v>
      </c>
      <c r="K2334" t="s">
        <v>4273</v>
      </c>
      <c r="L2334" t="s">
        <v>250</v>
      </c>
      <c r="M2334">
        <v>47905</v>
      </c>
      <c r="N2334" t="s">
        <v>101</v>
      </c>
      <c r="O2334" t="s">
        <v>1625</v>
      </c>
      <c r="P2334" t="s">
        <v>42</v>
      </c>
      <c r="Q2334" t="s">
        <v>86</v>
      </c>
      <c r="R2334" t="s">
        <v>1626</v>
      </c>
      <c r="S2334">
        <v>277.39999999999998</v>
      </c>
      <c r="T2334" s="3"/>
    </row>
    <row r="2335" spans="1:20" x14ac:dyDescent="0.3">
      <c r="A2335">
        <v>2334</v>
      </c>
      <c r="B2335" t="s">
        <v>5353</v>
      </c>
      <c r="C2335">
        <f t="shared" si="36"/>
        <v>12</v>
      </c>
      <c r="D2335" s="1">
        <v>43180</v>
      </c>
      <c r="E2335" s="1">
        <v>43184</v>
      </c>
      <c r="F2335" t="s">
        <v>46</v>
      </c>
      <c r="G2335" t="s">
        <v>2943</v>
      </c>
      <c r="H2335" t="s">
        <v>2944</v>
      </c>
      <c r="I2335" t="s">
        <v>22</v>
      </c>
      <c r="J2335" t="s">
        <v>23</v>
      </c>
      <c r="K2335" t="s">
        <v>4273</v>
      </c>
      <c r="L2335" t="s">
        <v>250</v>
      </c>
      <c r="M2335">
        <v>47905</v>
      </c>
      <c r="N2335" t="s">
        <v>101</v>
      </c>
      <c r="O2335" t="s">
        <v>2373</v>
      </c>
      <c r="P2335" t="s">
        <v>42</v>
      </c>
      <c r="Q2335" t="s">
        <v>86</v>
      </c>
      <c r="R2335" t="s">
        <v>2374</v>
      </c>
      <c r="S2335">
        <v>5.78</v>
      </c>
      <c r="T2335" s="3"/>
    </row>
    <row r="2336" spans="1:20" x14ac:dyDescent="0.3">
      <c r="A2336">
        <v>2335</v>
      </c>
      <c r="B2336" t="s">
        <v>5354</v>
      </c>
      <c r="C2336">
        <f t="shared" si="36"/>
        <v>40</v>
      </c>
      <c r="D2336" s="1">
        <v>42277</v>
      </c>
      <c r="E2336" s="1">
        <v>42281</v>
      </c>
      <c r="F2336" t="s">
        <v>46</v>
      </c>
      <c r="G2336" t="s">
        <v>5355</v>
      </c>
      <c r="H2336" t="s">
        <v>5356</v>
      </c>
      <c r="I2336" t="s">
        <v>22</v>
      </c>
      <c r="J2336" t="s">
        <v>23</v>
      </c>
      <c r="K2336" t="s">
        <v>5357</v>
      </c>
      <c r="L2336" t="s">
        <v>331</v>
      </c>
      <c r="M2336">
        <v>37042</v>
      </c>
      <c r="N2336" t="s">
        <v>26</v>
      </c>
      <c r="O2336" t="s">
        <v>1331</v>
      </c>
      <c r="P2336" t="s">
        <v>42</v>
      </c>
      <c r="Q2336" t="s">
        <v>74</v>
      </c>
      <c r="R2336" t="s">
        <v>1332</v>
      </c>
      <c r="S2336">
        <v>69.215999999999994</v>
      </c>
      <c r="T2336" s="3"/>
    </row>
    <row r="2337" spans="1:20" x14ac:dyDescent="0.3">
      <c r="A2337">
        <v>2336</v>
      </c>
      <c r="B2337" t="s">
        <v>5358</v>
      </c>
      <c r="C2337">
        <f t="shared" si="36"/>
        <v>50</v>
      </c>
      <c r="D2337" s="1">
        <v>43444</v>
      </c>
      <c r="E2337" s="1">
        <v>43444</v>
      </c>
      <c r="F2337" t="s">
        <v>1289</v>
      </c>
      <c r="G2337" t="s">
        <v>3530</v>
      </c>
      <c r="H2337" t="s">
        <v>3531</v>
      </c>
      <c r="I2337" t="s">
        <v>22</v>
      </c>
      <c r="J2337" t="s">
        <v>23</v>
      </c>
      <c r="K2337" t="s">
        <v>744</v>
      </c>
      <c r="L2337" t="s">
        <v>745</v>
      </c>
      <c r="M2337">
        <v>6824</v>
      </c>
      <c r="N2337" t="s">
        <v>144</v>
      </c>
      <c r="O2337" t="s">
        <v>585</v>
      </c>
      <c r="P2337" t="s">
        <v>42</v>
      </c>
      <c r="Q2337" t="s">
        <v>169</v>
      </c>
      <c r="R2337" t="s">
        <v>586</v>
      </c>
      <c r="S2337">
        <v>10.86</v>
      </c>
      <c r="T2337" s="3"/>
    </row>
    <row r="2338" spans="1:20" x14ac:dyDescent="0.3">
      <c r="A2338">
        <v>2337</v>
      </c>
      <c r="B2338" t="s">
        <v>5358</v>
      </c>
      <c r="C2338">
        <f t="shared" si="36"/>
        <v>50</v>
      </c>
      <c r="D2338" s="1">
        <v>43444</v>
      </c>
      <c r="E2338" s="1">
        <v>43444</v>
      </c>
      <c r="F2338" t="s">
        <v>1289</v>
      </c>
      <c r="G2338" t="s">
        <v>3530</v>
      </c>
      <c r="H2338" t="s">
        <v>3531</v>
      </c>
      <c r="I2338" t="s">
        <v>22</v>
      </c>
      <c r="J2338" t="s">
        <v>23</v>
      </c>
      <c r="K2338" t="s">
        <v>744</v>
      </c>
      <c r="L2338" t="s">
        <v>745</v>
      </c>
      <c r="M2338">
        <v>6824</v>
      </c>
      <c r="N2338" t="s">
        <v>144</v>
      </c>
      <c r="O2338" t="s">
        <v>5359</v>
      </c>
      <c r="P2338" t="s">
        <v>42</v>
      </c>
      <c r="Q2338" t="s">
        <v>74</v>
      </c>
      <c r="R2338" t="s">
        <v>5360</v>
      </c>
      <c r="S2338">
        <v>426.79</v>
      </c>
      <c r="T2338" s="3"/>
    </row>
    <row r="2339" spans="1:20" x14ac:dyDescent="0.3">
      <c r="A2339">
        <v>2338</v>
      </c>
      <c r="B2339" t="s">
        <v>5361</v>
      </c>
      <c r="C2339">
        <f t="shared" si="36"/>
        <v>35</v>
      </c>
      <c r="D2339" s="1">
        <v>42239</v>
      </c>
      <c r="E2339" s="1">
        <v>42239</v>
      </c>
      <c r="F2339" t="s">
        <v>1289</v>
      </c>
      <c r="G2339" t="s">
        <v>2497</v>
      </c>
      <c r="H2339" t="s">
        <v>2498</v>
      </c>
      <c r="I2339" t="s">
        <v>22</v>
      </c>
      <c r="J2339" t="s">
        <v>23</v>
      </c>
      <c r="K2339" t="s">
        <v>262</v>
      </c>
      <c r="L2339" t="s">
        <v>263</v>
      </c>
      <c r="M2339">
        <v>10009</v>
      </c>
      <c r="N2339" t="s">
        <v>144</v>
      </c>
      <c r="O2339" t="s">
        <v>5362</v>
      </c>
      <c r="P2339" t="s">
        <v>42</v>
      </c>
      <c r="Q2339" t="s">
        <v>86</v>
      </c>
      <c r="R2339" t="s">
        <v>5363</v>
      </c>
      <c r="S2339">
        <v>25.92</v>
      </c>
      <c r="T2339" s="3"/>
    </row>
    <row r="2340" spans="1:20" x14ac:dyDescent="0.3">
      <c r="A2340">
        <v>2339</v>
      </c>
      <c r="B2340" t="s">
        <v>5361</v>
      </c>
      <c r="C2340">
        <f t="shared" si="36"/>
        <v>35</v>
      </c>
      <c r="D2340" s="1">
        <v>42239</v>
      </c>
      <c r="E2340" s="1">
        <v>42239</v>
      </c>
      <c r="F2340" t="s">
        <v>1289</v>
      </c>
      <c r="G2340" t="s">
        <v>2497</v>
      </c>
      <c r="H2340" t="s">
        <v>2498</v>
      </c>
      <c r="I2340" t="s">
        <v>22</v>
      </c>
      <c r="J2340" t="s">
        <v>23</v>
      </c>
      <c r="K2340" t="s">
        <v>262</v>
      </c>
      <c r="L2340" t="s">
        <v>263</v>
      </c>
      <c r="M2340">
        <v>10009</v>
      </c>
      <c r="N2340" t="s">
        <v>144</v>
      </c>
      <c r="O2340" t="s">
        <v>1926</v>
      </c>
      <c r="P2340" t="s">
        <v>42</v>
      </c>
      <c r="Q2340" t="s">
        <v>86</v>
      </c>
      <c r="R2340" t="s">
        <v>1927</v>
      </c>
      <c r="S2340">
        <v>45.92</v>
      </c>
      <c r="T2340" s="3"/>
    </row>
    <row r="2341" spans="1:20" x14ac:dyDescent="0.3">
      <c r="A2341">
        <v>2340</v>
      </c>
      <c r="B2341" t="s">
        <v>5364</v>
      </c>
      <c r="C2341">
        <f t="shared" si="36"/>
        <v>34</v>
      </c>
      <c r="D2341" s="1">
        <v>42235</v>
      </c>
      <c r="E2341" s="1">
        <v>42240</v>
      </c>
      <c r="F2341" t="s">
        <v>46</v>
      </c>
      <c r="G2341" t="s">
        <v>5285</v>
      </c>
      <c r="H2341" t="s">
        <v>5286</v>
      </c>
      <c r="I2341" t="s">
        <v>22</v>
      </c>
      <c r="J2341" t="s">
        <v>23</v>
      </c>
      <c r="K2341" t="s">
        <v>493</v>
      </c>
      <c r="L2341" t="s">
        <v>494</v>
      </c>
      <c r="M2341">
        <v>43229</v>
      </c>
      <c r="N2341" t="s">
        <v>144</v>
      </c>
      <c r="O2341" t="s">
        <v>398</v>
      </c>
      <c r="P2341" t="s">
        <v>42</v>
      </c>
      <c r="Q2341" t="s">
        <v>64</v>
      </c>
      <c r="R2341" t="s">
        <v>399</v>
      </c>
      <c r="S2341">
        <v>10.72</v>
      </c>
      <c r="T2341" s="3"/>
    </row>
    <row r="2342" spans="1:20" x14ac:dyDescent="0.3">
      <c r="A2342">
        <v>2341</v>
      </c>
      <c r="B2342" t="s">
        <v>5365</v>
      </c>
      <c r="C2342">
        <f t="shared" si="36"/>
        <v>45</v>
      </c>
      <c r="D2342" s="1">
        <v>43049</v>
      </c>
      <c r="E2342" s="1">
        <v>43054</v>
      </c>
      <c r="F2342" t="s">
        <v>46</v>
      </c>
      <c r="G2342" t="s">
        <v>2404</v>
      </c>
      <c r="H2342" t="s">
        <v>2405</v>
      </c>
      <c r="I2342" t="s">
        <v>22</v>
      </c>
      <c r="J2342" t="s">
        <v>23</v>
      </c>
      <c r="K2342" t="s">
        <v>2095</v>
      </c>
      <c r="L2342" t="s">
        <v>1271</v>
      </c>
      <c r="M2342">
        <v>31088</v>
      </c>
      <c r="N2342" t="s">
        <v>26</v>
      </c>
      <c r="O2342" t="s">
        <v>3427</v>
      </c>
      <c r="P2342" t="s">
        <v>42</v>
      </c>
      <c r="Q2342" t="s">
        <v>64</v>
      </c>
      <c r="R2342" t="s">
        <v>3428</v>
      </c>
      <c r="S2342">
        <v>41.86</v>
      </c>
      <c r="T2342" s="3"/>
    </row>
    <row r="2343" spans="1:20" x14ac:dyDescent="0.3">
      <c r="A2343">
        <v>2342</v>
      </c>
      <c r="B2343" t="s">
        <v>5366</v>
      </c>
      <c r="C2343">
        <f t="shared" si="36"/>
        <v>53</v>
      </c>
      <c r="D2343" s="1">
        <v>42369</v>
      </c>
      <c r="E2343" s="1">
        <v>42372</v>
      </c>
      <c r="F2343" t="s">
        <v>184</v>
      </c>
      <c r="G2343" t="s">
        <v>391</v>
      </c>
      <c r="H2343" t="s">
        <v>392</v>
      </c>
      <c r="I2343" t="s">
        <v>98</v>
      </c>
      <c r="J2343" t="s">
        <v>23</v>
      </c>
      <c r="K2343" t="s">
        <v>609</v>
      </c>
      <c r="L2343" t="s">
        <v>1244</v>
      </c>
      <c r="M2343">
        <v>2038</v>
      </c>
      <c r="N2343" t="s">
        <v>144</v>
      </c>
      <c r="O2343" t="s">
        <v>5367</v>
      </c>
      <c r="P2343" t="s">
        <v>28</v>
      </c>
      <c r="Q2343" t="s">
        <v>61</v>
      </c>
      <c r="R2343" t="s">
        <v>5368</v>
      </c>
      <c r="S2343">
        <v>63.2</v>
      </c>
      <c r="T2343" s="3"/>
    </row>
    <row r="2344" spans="1:20" x14ac:dyDescent="0.3">
      <c r="A2344">
        <v>2343</v>
      </c>
      <c r="B2344" t="s">
        <v>5366</v>
      </c>
      <c r="C2344">
        <f t="shared" si="36"/>
        <v>53</v>
      </c>
      <c r="D2344" s="1">
        <v>42369</v>
      </c>
      <c r="E2344" s="1">
        <v>42372</v>
      </c>
      <c r="F2344" t="s">
        <v>184</v>
      </c>
      <c r="G2344" t="s">
        <v>391</v>
      </c>
      <c r="H2344" t="s">
        <v>392</v>
      </c>
      <c r="I2344" t="s">
        <v>98</v>
      </c>
      <c r="J2344" t="s">
        <v>23</v>
      </c>
      <c r="K2344" t="s">
        <v>609</v>
      </c>
      <c r="L2344" t="s">
        <v>1244</v>
      </c>
      <c r="M2344">
        <v>2038</v>
      </c>
      <c r="N2344" t="s">
        <v>144</v>
      </c>
      <c r="O2344" t="s">
        <v>5335</v>
      </c>
      <c r="P2344" t="s">
        <v>67</v>
      </c>
      <c r="Q2344" t="s">
        <v>157</v>
      </c>
      <c r="R2344" t="s">
        <v>5336</v>
      </c>
      <c r="S2344">
        <v>113.97</v>
      </c>
      <c r="T2344" s="3"/>
    </row>
    <row r="2345" spans="1:20" x14ac:dyDescent="0.3">
      <c r="A2345">
        <v>2344</v>
      </c>
      <c r="B2345" t="s">
        <v>5369</v>
      </c>
      <c r="C2345">
        <f t="shared" si="36"/>
        <v>31</v>
      </c>
      <c r="D2345" s="1">
        <v>42211</v>
      </c>
      <c r="E2345" s="1">
        <v>42215</v>
      </c>
      <c r="F2345" t="s">
        <v>19</v>
      </c>
      <c r="G2345" t="s">
        <v>4099</v>
      </c>
      <c r="H2345" t="s">
        <v>4100</v>
      </c>
      <c r="I2345" t="s">
        <v>22</v>
      </c>
      <c r="J2345" t="s">
        <v>23</v>
      </c>
      <c r="K2345" t="s">
        <v>299</v>
      </c>
      <c r="L2345" t="s">
        <v>207</v>
      </c>
      <c r="M2345">
        <v>60623</v>
      </c>
      <c r="N2345" t="s">
        <v>101</v>
      </c>
      <c r="O2345" t="s">
        <v>959</v>
      </c>
      <c r="P2345" t="s">
        <v>42</v>
      </c>
      <c r="Q2345" t="s">
        <v>55</v>
      </c>
      <c r="R2345" t="s">
        <v>960</v>
      </c>
      <c r="S2345">
        <v>123.55200000000001</v>
      </c>
      <c r="T2345" s="3"/>
    </row>
    <row r="2346" spans="1:20" x14ac:dyDescent="0.3">
      <c r="A2346">
        <v>2345</v>
      </c>
      <c r="B2346" t="s">
        <v>5370</v>
      </c>
      <c r="C2346">
        <f t="shared" si="36"/>
        <v>8</v>
      </c>
      <c r="D2346" s="1">
        <v>42788</v>
      </c>
      <c r="E2346" s="1">
        <v>42794</v>
      </c>
      <c r="F2346" t="s">
        <v>46</v>
      </c>
      <c r="G2346" t="s">
        <v>3231</v>
      </c>
      <c r="H2346" t="s">
        <v>3232</v>
      </c>
      <c r="I2346" t="s">
        <v>98</v>
      </c>
      <c r="J2346" t="s">
        <v>23</v>
      </c>
      <c r="K2346" t="s">
        <v>2550</v>
      </c>
      <c r="L2346" t="s">
        <v>110</v>
      </c>
      <c r="M2346">
        <v>53209</v>
      </c>
      <c r="N2346" t="s">
        <v>101</v>
      </c>
      <c r="O2346" t="s">
        <v>5371</v>
      </c>
      <c r="P2346" t="s">
        <v>42</v>
      </c>
      <c r="Q2346" t="s">
        <v>74</v>
      </c>
      <c r="R2346" t="s">
        <v>5372</v>
      </c>
      <c r="S2346">
        <v>490.32</v>
      </c>
      <c r="T2346" s="3"/>
    </row>
    <row r="2347" spans="1:20" x14ac:dyDescent="0.3">
      <c r="A2347">
        <v>2346</v>
      </c>
      <c r="B2347" t="s">
        <v>5373</v>
      </c>
      <c r="C2347">
        <f t="shared" si="36"/>
        <v>11</v>
      </c>
      <c r="D2347" s="1">
        <v>42807</v>
      </c>
      <c r="E2347" s="1">
        <v>42812</v>
      </c>
      <c r="F2347" t="s">
        <v>46</v>
      </c>
      <c r="G2347" t="s">
        <v>2476</v>
      </c>
      <c r="H2347" t="s">
        <v>2477</v>
      </c>
      <c r="I2347" t="s">
        <v>22</v>
      </c>
      <c r="J2347" t="s">
        <v>23</v>
      </c>
      <c r="K2347" t="s">
        <v>676</v>
      </c>
      <c r="L2347" t="s">
        <v>100</v>
      </c>
      <c r="M2347">
        <v>78207</v>
      </c>
      <c r="N2347" t="s">
        <v>101</v>
      </c>
      <c r="O2347" t="s">
        <v>695</v>
      </c>
      <c r="P2347" t="s">
        <v>42</v>
      </c>
      <c r="Q2347" t="s">
        <v>86</v>
      </c>
      <c r="R2347" t="s">
        <v>5374</v>
      </c>
      <c r="S2347">
        <v>70.08</v>
      </c>
      <c r="T2347" s="3"/>
    </row>
    <row r="2348" spans="1:20" x14ac:dyDescent="0.3">
      <c r="A2348">
        <v>2347</v>
      </c>
      <c r="B2348" t="s">
        <v>5373</v>
      </c>
      <c r="C2348">
        <f t="shared" si="36"/>
        <v>11</v>
      </c>
      <c r="D2348" s="1">
        <v>42807</v>
      </c>
      <c r="E2348" s="1">
        <v>42812</v>
      </c>
      <c r="F2348" t="s">
        <v>46</v>
      </c>
      <c r="G2348" t="s">
        <v>2476</v>
      </c>
      <c r="H2348" t="s">
        <v>2477</v>
      </c>
      <c r="I2348" t="s">
        <v>22</v>
      </c>
      <c r="J2348" t="s">
        <v>23</v>
      </c>
      <c r="K2348" t="s">
        <v>676</v>
      </c>
      <c r="L2348" t="s">
        <v>100</v>
      </c>
      <c r="M2348">
        <v>78207</v>
      </c>
      <c r="N2348" t="s">
        <v>101</v>
      </c>
      <c r="O2348" t="s">
        <v>5375</v>
      </c>
      <c r="P2348" t="s">
        <v>42</v>
      </c>
      <c r="Q2348" t="s">
        <v>71</v>
      </c>
      <c r="R2348" t="s">
        <v>5376</v>
      </c>
      <c r="S2348">
        <v>1.272</v>
      </c>
      <c r="T2348" s="3"/>
    </row>
    <row r="2349" spans="1:20" x14ac:dyDescent="0.3">
      <c r="A2349">
        <v>2348</v>
      </c>
      <c r="B2349" t="s">
        <v>5373</v>
      </c>
      <c r="C2349">
        <f t="shared" si="36"/>
        <v>11</v>
      </c>
      <c r="D2349" s="1">
        <v>42807</v>
      </c>
      <c r="E2349" s="1">
        <v>42812</v>
      </c>
      <c r="F2349" t="s">
        <v>46</v>
      </c>
      <c r="G2349" t="s">
        <v>2476</v>
      </c>
      <c r="H2349" t="s">
        <v>2477</v>
      </c>
      <c r="I2349" t="s">
        <v>22</v>
      </c>
      <c r="J2349" t="s">
        <v>23</v>
      </c>
      <c r="K2349" t="s">
        <v>676</v>
      </c>
      <c r="L2349" t="s">
        <v>100</v>
      </c>
      <c r="M2349">
        <v>78207</v>
      </c>
      <c r="N2349" t="s">
        <v>101</v>
      </c>
      <c r="O2349" t="s">
        <v>3494</v>
      </c>
      <c r="P2349" t="s">
        <v>28</v>
      </c>
      <c r="Q2349" t="s">
        <v>52</v>
      </c>
      <c r="R2349" t="s">
        <v>3495</v>
      </c>
      <c r="S2349">
        <v>557.58500000000004</v>
      </c>
      <c r="T2349" s="3"/>
    </row>
    <row r="2350" spans="1:20" x14ac:dyDescent="0.3">
      <c r="A2350">
        <v>2349</v>
      </c>
      <c r="B2350" t="s">
        <v>5377</v>
      </c>
      <c r="C2350">
        <f t="shared" si="36"/>
        <v>49</v>
      </c>
      <c r="D2350" s="1">
        <v>43436</v>
      </c>
      <c r="E2350" s="1">
        <v>43437</v>
      </c>
      <c r="F2350" t="s">
        <v>1289</v>
      </c>
      <c r="G2350" t="s">
        <v>754</v>
      </c>
      <c r="H2350" t="s">
        <v>755</v>
      </c>
      <c r="I2350" t="s">
        <v>37</v>
      </c>
      <c r="J2350" t="s">
        <v>23</v>
      </c>
      <c r="K2350" t="s">
        <v>38</v>
      </c>
      <c r="L2350" t="s">
        <v>39</v>
      </c>
      <c r="M2350">
        <v>90032</v>
      </c>
      <c r="N2350" t="s">
        <v>40</v>
      </c>
      <c r="O2350" t="s">
        <v>2428</v>
      </c>
      <c r="P2350" t="s">
        <v>42</v>
      </c>
      <c r="Q2350" t="s">
        <v>71</v>
      </c>
      <c r="R2350" t="s">
        <v>2429</v>
      </c>
      <c r="S2350">
        <v>9.0239999999999991</v>
      </c>
      <c r="T2350" s="3"/>
    </row>
    <row r="2351" spans="1:20" x14ac:dyDescent="0.3">
      <c r="A2351">
        <v>2350</v>
      </c>
      <c r="B2351" t="s">
        <v>5377</v>
      </c>
      <c r="C2351">
        <f t="shared" si="36"/>
        <v>49</v>
      </c>
      <c r="D2351" s="1">
        <v>43436</v>
      </c>
      <c r="E2351" s="1">
        <v>43437</v>
      </c>
      <c r="F2351" t="s">
        <v>1289</v>
      </c>
      <c r="G2351" t="s">
        <v>754</v>
      </c>
      <c r="H2351" t="s">
        <v>755</v>
      </c>
      <c r="I2351" t="s">
        <v>37</v>
      </c>
      <c r="J2351" t="s">
        <v>23</v>
      </c>
      <c r="K2351" t="s">
        <v>38</v>
      </c>
      <c r="L2351" t="s">
        <v>39</v>
      </c>
      <c r="M2351">
        <v>90032</v>
      </c>
      <c r="N2351" t="s">
        <v>40</v>
      </c>
      <c r="O2351" t="s">
        <v>5378</v>
      </c>
      <c r="P2351" t="s">
        <v>42</v>
      </c>
      <c r="Q2351" t="s">
        <v>71</v>
      </c>
      <c r="R2351" t="s">
        <v>5379</v>
      </c>
      <c r="S2351">
        <v>69.456000000000003</v>
      </c>
      <c r="T2351" s="3"/>
    </row>
    <row r="2352" spans="1:20" x14ac:dyDescent="0.3">
      <c r="A2352">
        <v>2351</v>
      </c>
      <c r="B2352" t="s">
        <v>5377</v>
      </c>
      <c r="C2352">
        <f t="shared" si="36"/>
        <v>49</v>
      </c>
      <c r="D2352" s="1">
        <v>43436</v>
      </c>
      <c r="E2352" s="1">
        <v>43437</v>
      </c>
      <c r="F2352" t="s">
        <v>1289</v>
      </c>
      <c r="G2352" t="s">
        <v>754</v>
      </c>
      <c r="H2352" t="s">
        <v>755</v>
      </c>
      <c r="I2352" t="s">
        <v>37</v>
      </c>
      <c r="J2352" t="s">
        <v>23</v>
      </c>
      <c r="K2352" t="s">
        <v>38</v>
      </c>
      <c r="L2352" t="s">
        <v>39</v>
      </c>
      <c r="M2352">
        <v>90032</v>
      </c>
      <c r="N2352" t="s">
        <v>40</v>
      </c>
      <c r="O2352" t="s">
        <v>1435</v>
      </c>
      <c r="P2352" t="s">
        <v>42</v>
      </c>
      <c r="Q2352" t="s">
        <v>86</v>
      </c>
      <c r="R2352" t="s">
        <v>1436</v>
      </c>
      <c r="S2352">
        <v>10.86</v>
      </c>
      <c r="T2352" s="3"/>
    </row>
    <row r="2353" spans="1:20" x14ac:dyDescent="0.3">
      <c r="A2353">
        <v>2352</v>
      </c>
      <c r="B2353" t="s">
        <v>5377</v>
      </c>
      <c r="C2353">
        <f t="shared" si="36"/>
        <v>49</v>
      </c>
      <c r="D2353" s="1">
        <v>43436</v>
      </c>
      <c r="E2353" s="1">
        <v>43437</v>
      </c>
      <c r="F2353" t="s">
        <v>1289</v>
      </c>
      <c r="G2353" t="s">
        <v>754</v>
      </c>
      <c r="H2353" t="s">
        <v>755</v>
      </c>
      <c r="I2353" t="s">
        <v>37</v>
      </c>
      <c r="J2353" t="s">
        <v>23</v>
      </c>
      <c r="K2353" t="s">
        <v>38</v>
      </c>
      <c r="L2353" t="s">
        <v>39</v>
      </c>
      <c r="M2353">
        <v>90032</v>
      </c>
      <c r="N2353" t="s">
        <v>40</v>
      </c>
      <c r="O2353" t="s">
        <v>5196</v>
      </c>
      <c r="P2353" t="s">
        <v>42</v>
      </c>
      <c r="Q2353" t="s">
        <v>74</v>
      </c>
      <c r="R2353" t="s">
        <v>5197</v>
      </c>
      <c r="S2353">
        <v>79.47</v>
      </c>
      <c r="T2353" s="3"/>
    </row>
    <row r="2354" spans="1:20" x14ac:dyDescent="0.3">
      <c r="A2354">
        <v>2353</v>
      </c>
      <c r="B2354" t="s">
        <v>5377</v>
      </c>
      <c r="C2354">
        <f t="shared" si="36"/>
        <v>49</v>
      </c>
      <c r="D2354" s="1">
        <v>43436</v>
      </c>
      <c r="E2354" s="1">
        <v>43437</v>
      </c>
      <c r="F2354" t="s">
        <v>1289</v>
      </c>
      <c r="G2354" t="s">
        <v>754</v>
      </c>
      <c r="H2354" t="s">
        <v>755</v>
      </c>
      <c r="I2354" t="s">
        <v>37</v>
      </c>
      <c r="J2354" t="s">
        <v>23</v>
      </c>
      <c r="K2354" t="s">
        <v>38</v>
      </c>
      <c r="L2354" t="s">
        <v>39</v>
      </c>
      <c r="M2354">
        <v>90032</v>
      </c>
      <c r="N2354" t="s">
        <v>40</v>
      </c>
      <c r="O2354" t="s">
        <v>283</v>
      </c>
      <c r="P2354" t="s">
        <v>42</v>
      </c>
      <c r="Q2354" t="s">
        <v>64</v>
      </c>
      <c r="R2354" t="s">
        <v>284</v>
      </c>
      <c r="S2354">
        <v>10.08</v>
      </c>
      <c r="T2354" s="3"/>
    </row>
    <row r="2355" spans="1:20" x14ac:dyDescent="0.3">
      <c r="A2355">
        <v>2354</v>
      </c>
      <c r="B2355" t="s">
        <v>5380</v>
      </c>
      <c r="C2355">
        <f t="shared" si="36"/>
        <v>36</v>
      </c>
      <c r="D2355" s="1">
        <v>42613</v>
      </c>
      <c r="E2355" s="1">
        <v>42615</v>
      </c>
      <c r="F2355" t="s">
        <v>184</v>
      </c>
      <c r="G2355" t="s">
        <v>5381</v>
      </c>
      <c r="H2355" t="s">
        <v>5382</v>
      </c>
      <c r="I2355" t="s">
        <v>37</v>
      </c>
      <c r="J2355" t="s">
        <v>23</v>
      </c>
      <c r="K2355" t="s">
        <v>123</v>
      </c>
      <c r="L2355" t="s">
        <v>39</v>
      </c>
      <c r="M2355">
        <v>94122</v>
      </c>
      <c r="N2355" t="s">
        <v>40</v>
      </c>
      <c r="O2355" t="s">
        <v>197</v>
      </c>
      <c r="P2355" t="s">
        <v>28</v>
      </c>
      <c r="Q2355" t="s">
        <v>29</v>
      </c>
      <c r="R2355" t="s">
        <v>198</v>
      </c>
      <c r="S2355">
        <v>1552.8309999999999</v>
      </c>
      <c r="T2355" s="3"/>
    </row>
    <row r="2356" spans="1:20" x14ac:dyDescent="0.3">
      <c r="A2356">
        <v>2355</v>
      </c>
      <c r="B2356" t="s">
        <v>5380</v>
      </c>
      <c r="C2356">
        <f t="shared" si="36"/>
        <v>36</v>
      </c>
      <c r="D2356" s="1">
        <v>42613</v>
      </c>
      <c r="E2356" s="1">
        <v>42615</v>
      </c>
      <c r="F2356" t="s">
        <v>184</v>
      </c>
      <c r="G2356" t="s">
        <v>5381</v>
      </c>
      <c r="H2356" t="s">
        <v>5382</v>
      </c>
      <c r="I2356" t="s">
        <v>37</v>
      </c>
      <c r="J2356" t="s">
        <v>23</v>
      </c>
      <c r="K2356" t="s">
        <v>123</v>
      </c>
      <c r="L2356" t="s">
        <v>39</v>
      </c>
      <c r="M2356">
        <v>94122</v>
      </c>
      <c r="N2356" t="s">
        <v>40</v>
      </c>
      <c r="O2356" t="s">
        <v>614</v>
      </c>
      <c r="P2356" t="s">
        <v>42</v>
      </c>
      <c r="Q2356" t="s">
        <v>71</v>
      </c>
      <c r="R2356" t="s">
        <v>615</v>
      </c>
      <c r="S2356">
        <v>137.24</v>
      </c>
      <c r="T2356" s="3"/>
    </row>
    <row r="2357" spans="1:20" x14ac:dyDescent="0.3">
      <c r="A2357">
        <v>2356</v>
      </c>
      <c r="B2357" t="s">
        <v>5380</v>
      </c>
      <c r="C2357">
        <f t="shared" si="36"/>
        <v>36</v>
      </c>
      <c r="D2357" s="1">
        <v>42613</v>
      </c>
      <c r="E2357" s="1">
        <v>42615</v>
      </c>
      <c r="F2357" t="s">
        <v>184</v>
      </c>
      <c r="G2357" t="s">
        <v>5381</v>
      </c>
      <c r="H2357" t="s">
        <v>5382</v>
      </c>
      <c r="I2357" t="s">
        <v>37</v>
      </c>
      <c r="J2357" t="s">
        <v>23</v>
      </c>
      <c r="K2357" t="s">
        <v>123</v>
      </c>
      <c r="L2357" t="s">
        <v>39</v>
      </c>
      <c r="M2357">
        <v>94122</v>
      </c>
      <c r="N2357" t="s">
        <v>40</v>
      </c>
      <c r="O2357" t="s">
        <v>5383</v>
      </c>
      <c r="P2357" t="s">
        <v>67</v>
      </c>
      <c r="Q2357" t="s">
        <v>157</v>
      </c>
      <c r="R2357" t="s">
        <v>5384</v>
      </c>
      <c r="S2357">
        <v>36.51</v>
      </c>
      <c r="T2357" s="3"/>
    </row>
    <row r="2358" spans="1:20" x14ac:dyDescent="0.3">
      <c r="A2358">
        <v>2357</v>
      </c>
      <c r="B2358" t="s">
        <v>5380</v>
      </c>
      <c r="C2358">
        <f t="shared" si="36"/>
        <v>36</v>
      </c>
      <c r="D2358" s="1">
        <v>42613</v>
      </c>
      <c r="E2358" s="1">
        <v>42615</v>
      </c>
      <c r="F2358" t="s">
        <v>184</v>
      </c>
      <c r="G2358" t="s">
        <v>5381</v>
      </c>
      <c r="H2358" t="s">
        <v>5382</v>
      </c>
      <c r="I2358" t="s">
        <v>37</v>
      </c>
      <c r="J2358" t="s">
        <v>23</v>
      </c>
      <c r="K2358" t="s">
        <v>123</v>
      </c>
      <c r="L2358" t="s">
        <v>39</v>
      </c>
      <c r="M2358">
        <v>94122</v>
      </c>
      <c r="N2358" t="s">
        <v>40</v>
      </c>
      <c r="O2358" t="s">
        <v>5385</v>
      </c>
      <c r="P2358" t="s">
        <v>67</v>
      </c>
      <c r="Q2358" t="s">
        <v>680</v>
      </c>
      <c r="R2358" t="s">
        <v>5386</v>
      </c>
      <c r="S2358">
        <v>239.976</v>
      </c>
      <c r="T2358" s="3"/>
    </row>
    <row r="2359" spans="1:20" x14ac:dyDescent="0.3">
      <c r="A2359">
        <v>2358</v>
      </c>
      <c r="B2359" t="s">
        <v>5387</v>
      </c>
      <c r="C2359">
        <f t="shared" si="36"/>
        <v>12</v>
      </c>
      <c r="D2359" s="1">
        <v>42080</v>
      </c>
      <c r="E2359" s="1">
        <v>42084</v>
      </c>
      <c r="F2359" t="s">
        <v>46</v>
      </c>
      <c r="G2359" t="s">
        <v>2408</v>
      </c>
      <c r="H2359" t="s">
        <v>2409</v>
      </c>
      <c r="I2359" t="s">
        <v>37</v>
      </c>
      <c r="J2359" t="s">
        <v>23</v>
      </c>
      <c r="K2359" t="s">
        <v>262</v>
      </c>
      <c r="L2359" t="s">
        <v>263</v>
      </c>
      <c r="M2359">
        <v>10024</v>
      </c>
      <c r="N2359" t="s">
        <v>144</v>
      </c>
      <c r="O2359" t="s">
        <v>901</v>
      </c>
      <c r="P2359" t="s">
        <v>28</v>
      </c>
      <c r="Q2359" t="s">
        <v>52</v>
      </c>
      <c r="R2359" t="s">
        <v>902</v>
      </c>
      <c r="S2359">
        <v>1579.7460000000001</v>
      </c>
      <c r="T2359" s="3"/>
    </row>
    <row r="2360" spans="1:20" x14ac:dyDescent="0.3">
      <c r="A2360">
        <v>2359</v>
      </c>
      <c r="B2360" t="s">
        <v>5387</v>
      </c>
      <c r="C2360">
        <f t="shared" si="36"/>
        <v>12</v>
      </c>
      <c r="D2360" s="1">
        <v>42080</v>
      </c>
      <c r="E2360" s="1">
        <v>42084</v>
      </c>
      <c r="F2360" t="s">
        <v>46</v>
      </c>
      <c r="G2360" t="s">
        <v>2408</v>
      </c>
      <c r="H2360" t="s">
        <v>2409</v>
      </c>
      <c r="I2360" t="s">
        <v>37</v>
      </c>
      <c r="J2360" t="s">
        <v>23</v>
      </c>
      <c r="K2360" t="s">
        <v>262</v>
      </c>
      <c r="L2360" t="s">
        <v>263</v>
      </c>
      <c r="M2360">
        <v>10024</v>
      </c>
      <c r="N2360" t="s">
        <v>144</v>
      </c>
      <c r="O2360" t="s">
        <v>5306</v>
      </c>
      <c r="P2360" t="s">
        <v>28</v>
      </c>
      <c r="Q2360" t="s">
        <v>52</v>
      </c>
      <c r="R2360" t="s">
        <v>5307</v>
      </c>
      <c r="S2360">
        <v>1071.576</v>
      </c>
      <c r="T2360" s="3"/>
    </row>
    <row r="2361" spans="1:20" x14ac:dyDescent="0.3">
      <c r="A2361">
        <v>2360</v>
      </c>
      <c r="B2361" t="s">
        <v>5387</v>
      </c>
      <c r="C2361">
        <f t="shared" si="36"/>
        <v>12</v>
      </c>
      <c r="D2361" s="1">
        <v>42080</v>
      </c>
      <c r="E2361" s="1">
        <v>42084</v>
      </c>
      <c r="F2361" t="s">
        <v>46</v>
      </c>
      <c r="G2361" t="s">
        <v>2408</v>
      </c>
      <c r="H2361" t="s">
        <v>2409</v>
      </c>
      <c r="I2361" t="s">
        <v>37</v>
      </c>
      <c r="J2361" t="s">
        <v>23</v>
      </c>
      <c r="K2361" t="s">
        <v>262</v>
      </c>
      <c r="L2361" t="s">
        <v>263</v>
      </c>
      <c r="M2361">
        <v>10024</v>
      </c>
      <c r="N2361" t="s">
        <v>144</v>
      </c>
      <c r="O2361" t="s">
        <v>4676</v>
      </c>
      <c r="P2361" t="s">
        <v>28</v>
      </c>
      <c r="Q2361" t="s">
        <v>52</v>
      </c>
      <c r="R2361" t="s">
        <v>4677</v>
      </c>
      <c r="S2361">
        <v>613.90800000000002</v>
      </c>
      <c r="T2361" s="3"/>
    </row>
    <row r="2362" spans="1:20" x14ac:dyDescent="0.3">
      <c r="A2362">
        <v>2361</v>
      </c>
      <c r="B2362" t="s">
        <v>5387</v>
      </c>
      <c r="C2362">
        <f t="shared" si="36"/>
        <v>12</v>
      </c>
      <c r="D2362" s="1">
        <v>42080</v>
      </c>
      <c r="E2362" s="1">
        <v>42084</v>
      </c>
      <c r="F2362" t="s">
        <v>46</v>
      </c>
      <c r="G2362" t="s">
        <v>2408</v>
      </c>
      <c r="H2362" t="s">
        <v>2409</v>
      </c>
      <c r="I2362" t="s">
        <v>37</v>
      </c>
      <c r="J2362" t="s">
        <v>23</v>
      </c>
      <c r="K2362" t="s">
        <v>262</v>
      </c>
      <c r="L2362" t="s">
        <v>263</v>
      </c>
      <c r="M2362">
        <v>10024</v>
      </c>
      <c r="N2362" t="s">
        <v>144</v>
      </c>
      <c r="O2362" t="s">
        <v>5388</v>
      </c>
      <c r="P2362" t="s">
        <v>42</v>
      </c>
      <c r="Q2362" t="s">
        <v>86</v>
      </c>
      <c r="R2362" t="s">
        <v>5389</v>
      </c>
      <c r="S2362">
        <v>34.86</v>
      </c>
      <c r="T2362" s="3"/>
    </row>
    <row r="2363" spans="1:20" x14ac:dyDescent="0.3">
      <c r="A2363">
        <v>2362</v>
      </c>
      <c r="B2363" t="s">
        <v>5387</v>
      </c>
      <c r="C2363">
        <f t="shared" si="36"/>
        <v>12</v>
      </c>
      <c r="D2363" s="1">
        <v>42080</v>
      </c>
      <c r="E2363" s="1">
        <v>42084</v>
      </c>
      <c r="F2363" t="s">
        <v>46</v>
      </c>
      <c r="G2363" t="s">
        <v>2408</v>
      </c>
      <c r="H2363" t="s">
        <v>2409</v>
      </c>
      <c r="I2363" t="s">
        <v>37</v>
      </c>
      <c r="J2363" t="s">
        <v>23</v>
      </c>
      <c r="K2363" t="s">
        <v>262</v>
      </c>
      <c r="L2363" t="s">
        <v>263</v>
      </c>
      <c r="M2363">
        <v>10024</v>
      </c>
      <c r="N2363" t="s">
        <v>144</v>
      </c>
      <c r="O2363" t="s">
        <v>5390</v>
      </c>
      <c r="P2363" t="s">
        <v>42</v>
      </c>
      <c r="Q2363" t="s">
        <v>86</v>
      </c>
      <c r="R2363" t="s">
        <v>5391</v>
      </c>
      <c r="S2363">
        <v>155.04</v>
      </c>
      <c r="T2363" s="3"/>
    </row>
    <row r="2364" spans="1:20" x14ac:dyDescent="0.3">
      <c r="A2364">
        <v>2363</v>
      </c>
      <c r="B2364" t="s">
        <v>5392</v>
      </c>
      <c r="C2364">
        <f t="shared" si="36"/>
        <v>16</v>
      </c>
      <c r="D2364" s="1">
        <v>43206</v>
      </c>
      <c r="E2364" s="1">
        <v>43210</v>
      </c>
      <c r="F2364" t="s">
        <v>46</v>
      </c>
      <c r="G2364" t="s">
        <v>1426</v>
      </c>
      <c r="H2364" t="s">
        <v>1427</v>
      </c>
      <c r="I2364" t="s">
        <v>22</v>
      </c>
      <c r="J2364" t="s">
        <v>23</v>
      </c>
      <c r="K2364" t="s">
        <v>493</v>
      </c>
      <c r="L2364" t="s">
        <v>494</v>
      </c>
      <c r="M2364">
        <v>43229</v>
      </c>
      <c r="N2364" t="s">
        <v>144</v>
      </c>
      <c r="O2364" t="s">
        <v>5393</v>
      </c>
      <c r="P2364" t="s">
        <v>42</v>
      </c>
      <c r="Q2364" t="s">
        <v>71</v>
      </c>
      <c r="R2364" t="s">
        <v>5394</v>
      </c>
      <c r="S2364">
        <v>13.71</v>
      </c>
      <c r="T2364" s="3"/>
    </row>
    <row r="2365" spans="1:20" x14ac:dyDescent="0.3">
      <c r="A2365">
        <v>2364</v>
      </c>
      <c r="B2365" t="s">
        <v>5395</v>
      </c>
      <c r="C2365">
        <f t="shared" si="36"/>
        <v>11</v>
      </c>
      <c r="D2365" s="1">
        <v>42807</v>
      </c>
      <c r="E2365" s="1">
        <v>42812</v>
      </c>
      <c r="F2365" t="s">
        <v>46</v>
      </c>
      <c r="G2365" t="s">
        <v>1248</v>
      </c>
      <c r="H2365" t="s">
        <v>1249</v>
      </c>
      <c r="I2365" t="s">
        <v>98</v>
      </c>
      <c r="J2365" t="s">
        <v>23</v>
      </c>
      <c r="K2365" t="s">
        <v>2238</v>
      </c>
      <c r="L2365" t="s">
        <v>315</v>
      </c>
      <c r="M2365">
        <v>22980</v>
      </c>
      <c r="N2365" t="s">
        <v>26</v>
      </c>
      <c r="O2365" t="s">
        <v>1715</v>
      </c>
      <c r="P2365" t="s">
        <v>28</v>
      </c>
      <c r="Q2365" t="s">
        <v>61</v>
      </c>
      <c r="R2365" t="s">
        <v>1716</v>
      </c>
      <c r="S2365">
        <v>127.88</v>
      </c>
      <c r="T2365" s="3"/>
    </row>
    <row r="2366" spans="1:20" x14ac:dyDescent="0.3">
      <c r="A2366">
        <v>2365</v>
      </c>
      <c r="B2366" t="s">
        <v>5395</v>
      </c>
      <c r="C2366">
        <f t="shared" si="36"/>
        <v>11</v>
      </c>
      <c r="D2366" s="1">
        <v>42807</v>
      </c>
      <c r="E2366" s="1">
        <v>42812</v>
      </c>
      <c r="F2366" t="s">
        <v>46</v>
      </c>
      <c r="G2366" t="s">
        <v>1248</v>
      </c>
      <c r="H2366" t="s">
        <v>1249</v>
      </c>
      <c r="I2366" t="s">
        <v>98</v>
      </c>
      <c r="J2366" t="s">
        <v>23</v>
      </c>
      <c r="K2366" t="s">
        <v>2238</v>
      </c>
      <c r="L2366" t="s">
        <v>315</v>
      </c>
      <c r="M2366">
        <v>22980</v>
      </c>
      <c r="N2366" t="s">
        <v>26</v>
      </c>
      <c r="O2366" t="s">
        <v>5396</v>
      </c>
      <c r="P2366" t="s">
        <v>42</v>
      </c>
      <c r="Q2366" t="s">
        <v>74</v>
      </c>
      <c r="R2366" t="s">
        <v>5397</v>
      </c>
      <c r="S2366">
        <v>160.32</v>
      </c>
      <c r="T2366" s="3"/>
    </row>
    <row r="2367" spans="1:20" x14ac:dyDescent="0.3">
      <c r="A2367">
        <v>2366</v>
      </c>
      <c r="B2367" t="s">
        <v>5395</v>
      </c>
      <c r="C2367">
        <f t="shared" si="36"/>
        <v>11</v>
      </c>
      <c r="D2367" s="1">
        <v>42807</v>
      </c>
      <c r="E2367" s="1">
        <v>42812</v>
      </c>
      <c r="F2367" t="s">
        <v>46</v>
      </c>
      <c r="G2367" t="s">
        <v>1248</v>
      </c>
      <c r="H2367" t="s">
        <v>1249</v>
      </c>
      <c r="I2367" t="s">
        <v>98</v>
      </c>
      <c r="J2367" t="s">
        <v>23</v>
      </c>
      <c r="K2367" t="s">
        <v>2238</v>
      </c>
      <c r="L2367" t="s">
        <v>315</v>
      </c>
      <c r="M2367">
        <v>22980</v>
      </c>
      <c r="N2367" t="s">
        <v>26</v>
      </c>
      <c r="O2367" t="s">
        <v>4040</v>
      </c>
      <c r="P2367" t="s">
        <v>42</v>
      </c>
      <c r="Q2367" t="s">
        <v>71</v>
      </c>
      <c r="R2367" t="s">
        <v>4041</v>
      </c>
      <c r="S2367">
        <v>46</v>
      </c>
      <c r="T2367" s="3"/>
    </row>
    <row r="2368" spans="1:20" x14ac:dyDescent="0.3">
      <c r="A2368">
        <v>2367</v>
      </c>
      <c r="B2368" t="s">
        <v>5398</v>
      </c>
      <c r="C2368">
        <f t="shared" si="36"/>
        <v>48</v>
      </c>
      <c r="D2368" s="1">
        <v>42332</v>
      </c>
      <c r="E2368" s="1">
        <v>42334</v>
      </c>
      <c r="F2368" t="s">
        <v>19</v>
      </c>
      <c r="G2368" t="s">
        <v>4759</v>
      </c>
      <c r="H2368" t="s">
        <v>4760</v>
      </c>
      <c r="I2368" t="s">
        <v>22</v>
      </c>
      <c r="J2368" t="s">
        <v>23</v>
      </c>
      <c r="K2368" t="s">
        <v>5399</v>
      </c>
      <c r="L2368" t="s">
        <v>39</v>
      </c>
      <c r="M2368">
        <v>95823</v>
      </c>
      <c r="N2368" t="s">
        <v>40</v>
      </c>
      <c r="O2368" t="s">
        <v>5400</v>
      </c>
      <c r="P2368" t="s">
        <v>28</v>
      </c>
      <c r="Q2368" t="s">
        <v>32</v>
      </c>
      <c r="R2368" t="s">
        <v>5401</v>
      </c>
      <c r="S2368">
        <v>120.712</v>
      </c>
      <c r="T2368" s="3"/>
    </row>
    <row r="2369" spans="1:20" x14ac:dyDescent="0.3">
      <c r="A2369">
        <v>2368</v>
      </c>
      <c r="B2369" t="s">
        <v>5402</v>
      </c>
      <c r="C2369">
        <f t="shared" si="36"/>
        <v>6</v>
      </c>
      <c r="D2369" s="1">
        <v>43141</v>
      </c>
      <c r="E2369" s="1">
        <v>43144</v>
      </c>
      <c r="F2369" t="s">
        <v>184</v>
      </c>
      <c r="G2369" t="s">
        <v>3684</v>
      </c>
      <c r="H2369" t="s">
        <v>3685</v>
      </c>
      <c r="I2369" t="s">
        <v>22</v>
      </c>
      <c r="J2369" t="s">
        <v>23</v>
      </c>
      <c r="K2369" t="s">
        <v>3217</v>
      </c>
      <c r="L2369" t="s">
        <v>2738</v>
      </c>
      <c r="M2369">
        <v>20735</v>
      </c>
      <c r="N2369" t="s">
        <v>144</v>
      </c>
      <c r="O2369" t="s">
        <v>3981</v>
      </c>
      <c r="P2369" t="s">
        <v>42</v>
      </c>
      <c r="Q2369" t="s">
        <v>86</v>
      </c>
      <c r="R2369" t="s">
        <v>3982</v>
      </c>
      <c r="S2369">
        <v>23.12</v>
      </c>
      <c r="T2369" s="3"/>
    </row>
    <row r="2370" spans="1:20" x14ac:dyDescent="0.3">
      <c r="A2370">
        <v>2369</v>
      </c>
      <c r="B2370" t="s">
        <v>5403</v>
      </c>
      <c r="C2370">
        <f t="shared" si="36"/>
        <v>38</v>
      </c>
      <c r="D2370" s="1">
        <v>43001</v>
      </c>
      <c r="E2370" s="1">
        <v>43005</v>
      </c>
      <c r="F2370" t="s">
        <v>46</v>
      </c>
      <c r="G2370" t="s">
        <v>1078</v>
      </c>
      <c r="H2370" t="s">
        <v>1079</v>
      </c>
      <c r="I2370" t="s">
        <v>37</v>
      </c>
      <c r="J2370" t="s">
        <v>23</v>
      </c>
      <c r="K2370" t="s">
        <v>744</v>
      </c>
      <c r="L2370" t="s">
        <v>494</v>
      </c>
      <c r="M2370">
        <v>45014</v>
      </c>
      <c r="N2370" t="s">
        <v>144</v>
      </c>
      <c r="O2370" t="s">
        <v>5404</v>
      </c>
      <c r="P2370" t="s">
        <v>28</v>
      </c>
      <c r="Q2370" t="s">
        <v>61</v>
      </c>
      <c r="R2370" t="s">
        <v>5405</v>
      </c>
      <c r="S2370">
        <v>532.70399999999995</v>
      </c>
      <c r="T2370" s="3"/>
    </row>
    <row r="2371" spans="1:20" x14ac:dyDescent="0.3">
      <c r="A2371">
        <v>2370</v>
      </c>
      <c r="B2371" t="s">
        <v>5403</v>
      </c>
      <c r="C2371">
        <f t="shared" ref="C2371:C2434" si="37">WEEKNUM(D2371,1)</f>
        <v>38</v>
      </c>
      <c r="D2371" s="1">
        <v>43001</v>
      </c>
      <c r="E2371" s="1">
        <v>43005</v>
      </c>
      <c r="F2371" t="s">
        <v>46</v>
      </c>
      <c r="G2371" t="s">
        <v>1078</v>
      </c>
      <c r="H2371" t="s">
        <v>1079</v>
      </c>
      <c r="I2371" t="s">
        <v>37</v>
      </c>
      <c r="J2371" t="s">
        <v>23</v>
      </c>
      <c r="K2371" t="s">
        <v>744</v>
      </c>
      <c r="L2371" t="s">
        <v>494</v>
      </c>
      <c r="M2371">
        <v>45014</v>
      </c>
      <c r="N2371" t="s">
        <v>144</v>
      </c>
      <c r="O2371" t="s">
        <v>5406</v>
      </c>
      <c r="P2371" t="s">
        <v>42</v>
      </c>
      <c r="Q2371" t="s">
        <v>64</v>
      </c>
      <c r="R2371" t="s">
        <v>5407</v>
      </c>
      <c r="S2371">
        <v>4.9119999999999999</v>
      </c>
      <c r="T2371" s="3"/>
    </row>
    <row r="2372" spans="1:20" x14ac:dyDescent="0.3">
      <c r="A2372">
        <v>2371</v>
      </c>
      <c r="B2372" t="s">
        <v>5408</v>
      </c>
      <c r="C2372">
        <f t="shared" si="37"/>
        <v>27</v>
      </c>
      <c r="D2372" s="1">
        <v>43288</v>
      </c>
      <c r="E2372" s="1">
        <v>43290</v>
      </c>
      <c r="F2372" t="s">
        <v>19</v>
      </c>
      <c r="G2372" t="s">
        <v>1478</v>
      </c>
      <c r="H2372" t="s">
        <v>1479</v>
      </c>
      <c r="I2372" t="s">
        <v>37</v>
      </c>
      <c r="J2372" t="s">
        <v>23</v>
      </c>
      <c r="K2372" t="s">
        <v>1398</v>
      </c>
      <c r="L2372" t="s">
        <v>1399</v>
      </c>
      <c r="M2372">
        <v>2886</v>
      </c>
      <c r="N2372" t="s">
        <v>144</v>
      </c>
      <c r="O2372" t="s">
        <v>2832</v>
      </c>
      <c r="P2372" t="s">
        <v>67</v>
      </c>
      <c r="Q2372" t="s">
        <v>157</v>
      </c>
      <c r="R2372" t="s">
        <v>2833</v>
      </c>
      <c r="S2372">
        <v>252</v>
      </c>
      <c r="T2372" s="3"/>
    </row>
    <row r="2373" spans="1:20" x14ac:dyDescent="0.3">
      <c r="A2373">
        <v>2372</v>
      </c>
      <c r="B2373" t="s">
        <v>5409</v>
      </c>
      <c r="C2373">
        <f t="shared" si="37"/>
        <v>27</v>
      </c>
      <c r="D2373" s="1">
        <v>42923</v>
      </c>
      <c r="E2373" s="1">
        <v>42927</v>
      </c>
      <c r="F2373" t="s">
        <v>19</v>
      </c>
      <c r="G2373" t="s">
        <v>2411</v>
      </c>
      <c r="H2373" t="s">
        <v>2412</v>
      </c>
      <c r="I2373" t="s">
        <v>37</v>
      </c>
      <c r="J2373" t="s">
        <v>23</v>
      </c>
      <c r="K2373" t="s">
        <v>452</v>
      </c>
      <c r="L2373" t="s">
        <v>207</v>
      </c>
      <c r="M2373">
        <v>60505</v>
      </c>
      <c r="N2373" t="s">
        <v>101</v>
      </c>
      <c r="O2373" t="s">
        <v>4633</v>
      </c>
      <c r="P2373" t="s">
        <v>28</v>
      </c>
      <c r="Q2373" t="s">
        <v>61</v>
      </c>
      <c r="R2373" t="s">
        <v>4634</v>
      </c>
      <c r="S2373">
        <v>60.287999999999997</v>
      </c>
      <c r="T2373" s="3"/>
    </row>
    <row r="2374" spans="1:20" x14ac:dyDescent="0.3">
      <c r="A2374">
        <v>2373</v>
      </c>
      <c r="B2374" t="s">
        <v>5409</v>
      </c>
      <c r="C2374">
        <f t="shared" si="37"/>
        <v>27</v>
      </c>
      <c r="D2374" s="1">
        <v>42923</v>
      </c>
      <c r="E2374" s="1">
        <v>42927</v>
      </c>
      <c r="F2374" t="s">
        <v>19</v>
      </c>
      <c r="G2374" t="s">
        <v>2411</v>
      </c>
      <c r="H2374" t="s">
        <v>2412</v>
      </c>
      <c r="I2374" t="s">
        <v>37</v>
      </c>
      <c r="J2374" t="s">
        <v>23</v>
      </c>
      <c r="K2374" t="s">
        <v>452</v>
      </c>
      <c r="L2374" t="s">
        <v>207</v>
      </c>
      <c r="M2374">
        <v>60505</v>
      </c>
      <c r="N2374" t="s">
        <v>101</v>
      </c>
      <c r="O2374" t="s">
        <v>5410</v>
      </c>
      <c r="P2374" t="s">
        <v>42</v>
      </c>
      <c r="Q2374" t="s">
        <v>265</v>
      </c>
      <c r="R2374" t="s">
        <v>5411</v>
      </c>
      <c r="S2374">
        <v>2.6320000000000001</v>
      </c>
      <c r="T2374" s="3"/>
    </row>
    <row r="2375" spans="1:20" x14ac:dyDescent="0.3">
      <c r="A2375">
        <v>2374</v>
      </c>
      <c r="B2375" t="s">
        <v>5409</v>
      </c>
      <c r="C2375">
        <f t="shared" si="37"/>
        <v>27</v>
      </c>
      <c r="D2375" s="1">
        <v>42923</v>
      </c>
      <c r="E2375" s="1">
        <v>42927</v>
      </c>
      <c r="F2375" t="s">
        <v>19</v>
      </c>
      <c r="G2375" t="s">
        <v>2411</v>
      </c>
      <c r="H2375" t="s">
        <v>2412</v>
      </c>
      <c r="I2375" t="s">
        <v>37</v>
      </c>
      <c r="J2375" t="s">
        <v>23</v>
      </c>
      <c r="K2375" t="s">
        <v>452</v>
      </c>
      <c r="L2375" t="s">
        <v>207</v>
      </c>
      <c r="M2375">
        <v>60505</v>
      </c>
      <c r="N2375" t="s">
        <v>101</v>
      </c>
      <c r="O2375" t="s">
        <v>4509</v>
      </c>
      <c r="P2375" t="s">
        <v>42</v>
      </c>
      <c r="Q2375" t="s">
        <v>86</v>
      </c>
      <c r="R2375" t="s">
        <v>4510</v>
      </c>
      <c r="S2375">
        <v>23.687999999999999</v>
      </c>
      <c r="T2375" s="3"/>
    </row>
    <row r="2376" spans="1:20" x14ac:dyDescent="0.3">
      <c r="A2376">
        <v>2375</v>
      </c>
      <c r="B2376" t="s">
        <v>5409</v>
      </c>
      <c r="C2376">
        <f t="shared" si="37"/>
        <v>27</v>
      </c>
      <c r="D2376" s="1">
        <v>42923</v>
      </c>
      <c r="E2376" s="1">
        <v>42927</v>
      </c>
      <c r="F2376" t="s">
        <v>19</v>
      </c>
      <c r="G2376" t="s">
        <v>2411</v>
      </c>
      <c r="H2376" t="s">
        <v>2412</v>
      </c>
      <c r="I2376" t="s">
        <v>37</v>
      </c>
      <c r="J2376" t="s">
        <v>23</v>
      </c>
      <c r="K2376" t="s">
        <v>452</v>
      </c>
      <c r="L2376" t="s">
        <v>207</v>
      </c>
      <c r="M2376">
        <v>60505</v>
      </c>
      <c r="N2376" t="s">
        <v>101</v>
      </c>
      <c r="O2376" t="s">
        <v>1279</v>
      </c>
      <c r="P2376" t="s">
        <v>28</v>
      </c>
      <c r="Q2376" t="s">
        <v>32</v>
      </c>
      <c r="R2376" t="s">
        <v>1280</v>
      </c>
      <c r="S2376">
        <v>253.37200000000001</v>
      </c>
      <c r="T2376" s="3"/>
    </row>
    <row r="2377" spans="1:20" x14ac:dyDescent="0.3">
      <c r="A2377">
        <v>2376</v>
      </c>
      <c r="B2377" t="s">
        <v>5412</v>
      </c>
      <c r="C2377">
        <f t="shared" si="37"/>
        <v>4</v>
      </c>
      <c r="D2377" s="1">
        <v>43124</v>
      </c>
      <c r="E2377" s="1">
        <v>43130</v>
      </c>
      <c r="F2377" t="s">
        <v>46</v>
      </c>
      <c r="G2377" t="s">
        <v>1998</v>
      </c>
      <c r="H2377" t="s">
        <v>1999</v>
      </c>
      <c r="I2377" t="s">
        <v>22</v>
      </c>
      <c r="J2377" t="s">
        <v>23</v>
      </c>
      <c r="K2377" t="s">
        <v>3797</v>
      </c>
      <c r="L2377" t="s">
        <v>1271</v>
      </c>
      <c r="M2377">
        <v>30080</v>
      </c>
      <c r="N2377" t="s">
        <v>26</v>
      </c>
      <c r="O2377" t="s">
        <v>3800</v>
      </c>
      <c r="P2377" t="s">
        <v>42</v>
      </c>
      <c r="Q2377" t="s">
        <v>265</v>
      </c>
      <c r="R2377" t="s">
        <v>3801</v>
      </c>
      <c r="S2377">
        <v>5.67</v>
      </c>
      <c r="T2377" s="3"/>
    </row>
    <row r="2378" spans="1:20" x14ac:dyDescent="0.3">
      <c r="A2378">
        <v>2377</v>
      </c>
      <c r="B2378" t="s">
        <v>5413</v>
      </c>
      <c r="C2378">
        <f t="shared" si="37"/>
        <v>34</v>
      </c>
      <c r="D2378" s="1">
        <v>42235</v>
      </c>
      <c r="E2378" s="1">
        <v>42237</v>
      </c>
      <c r="F2378" t="s">
        <v>19</v>
      </c>
      <c r="G2378" t="s">
        <v>3992</v>
      </c>
      <c r="H2378" t="s">
        <v>3993</v>
      </c>
      <c r="I2378" t="s">
        <v>22</v>
      </c>
      <c r="J2378" t="s">
        <v>23</v>
      </c>
      <c r="K2378" t="s">
        <v>493</v>
      </c>
      <c r="L2378" t="s">
        <v>494</v>
      </c>
      <c r="M2378">
        <v>43229</v>
      </c>
      <c r="N2378" t="s">
        <v>144</v>
      </c>
      <c r="O2378" t="s">
        <v>4999</v>
      </c>
      <c r="P2378" t="s">
        <v>42</v>
      </c>
      <c r="Q2378" t="s">
        <v>71</v>
      </c>
      <c r="R2378" t="s">
        <v>5000</v>
      </c>
      <c r="S2378">
        <v>76.775999999999996</v>
      </c>
      <c r="T2378" s="3"/>
    </row>
    <row r="2379" spans="1:20" x14ac:dyDescent="0.3">
      <c r="A2379">
        <v>2378</v>
      </c>
      <c r="B2379" t="s">
        <v>5413</v>
      </c>
      <c r="C2379">
        <f t="shared" si="37"/>
        <v>34</v>
      </c>
      <c r="D2379" s="1">
        <v>42235</v>
      </c>
      <c r="E2379" s="1">
        <v>42237</v>
      </c>
      <c r="F2379" t="s">
        <v>19</v>
      </c>
      <c r="G2379" t="s">
        <v>3992</v>
      </c>
      <c r="H2379" t="s">
        <v>3993</v>
      </c>
      <c r="I2379" t="s">
        <v>22</v>
      </c>
      <c r="J2379" t="s">
        <v>23</v>
      </c>
      <c r="K2379" t="s">
        <v>493</v>
      </c>
      <c r="L2379" t="s">
        <v>494</v>
      </c>
      <c r="M2379">
        <v>43229</v>
      </c>
      <c r="N2379" t="s">
        <v>144</v>
      </c>
      <c r="O2379" t="s">
        <v>5414</v>
      </c>
      <c r="P2379" t="s">
        <v>42</v>
      </c>
      <c r="Q2379" t="s">
        <v>575</v>
      </c>
      <c r="R2379" t="s">
        <v>5415</v>
      </c>
      <c r="S2379">
        <v>9.1839999999999993</v>
      </c>
      <c r="T2379" s="3"/>
    </row>
    <row r="2380" spans="1:20" x14ac:dyDescent="0.3">
      <c r="A2380">
        <v>2379</v>
      </c>
      <c r="B2380" t="s">
        <v>5416</v>
      </c>
      <c r="C2380">
        <f t="shared" si="37"/>
        <v>50</v>
      </c>
      <c r="D2380" s="1">
        <v>42710</v>
      </c>
      <c r="E2380" s="1">
        <v>42715</v>
      </c>
      <c r="F2380" t="s">
        <v>46</v>
      </c>
      <c r="G2380" t="s">
        <v>3819</v>
      </c>
      <c r="H2380" t="s">
        <v>3820</v>
      </c>
      <c r="I2380" t="s">
        <v>98</v>
      </c>
      <c r="J2380" t="s">
        <v>23</v>
      </c>
      <c r="K2380" t="s">
        <v>5417</v>
      </c>
      <c r="L2380" t="s">
        <v>39</v>
      </c>
      <c r="M2380">
        <v>91360</v>
      </c>
      <c r="N2380" t="s">
        <v>40</v>
      </c>
      <c r="O2380" t="s">
        <v>5056</v>
      </c>
      <c r="P2380" t="s">
        <v>42</v>
      </c>
      <c r="Q2380" t="s">
        <v>86</v>
      </c>
      <c r="R2380" t="s">
        <v>5057</v>
      </c>
      <c r="S2380">
        <v>32.75</v>
      </c>
      <c r="T2380" s="3"/>
    </row>
    <row r="2381" spans="1:20" x14ac:dyDescent="0.3">
      <c r="A2381">
        <v>2380</v>
      </c>
      <c r="B2381" t="s">
        <v>5418</v>
      </c>
      <c r="C2381">
        <f t="shared" si="37"/>
        <v>18</v>
      </c>
      <c r="D2381" s="1">
        <v>42861</v>
      </c>
      <c r="E2381" s="1">
        <v>42865</v>
      </c>
      <c r="F2381" t="s">
        <v>46</v>
      </c>
      <c r="G2381" t="s">
        <v>4532</v>
      </c>
      <c r="H2381" t="s">
        <v>4533</v>
      </c>
      <c r="I2381" t="s">
        <v>98</v>
      </c>
      <c r="J2381" t="s">
        <v>23</v>
      </c>
      <c r="K2381" t="s">
        <v>2630</v>
      </c>
      <c r="L2381" t="s">
        <v>494</v>
      </c>
      <c r="M2381">
        <v>44052</v>
      </c>
      <c r="N2381" t="s">
        <v>144</v>
      </c>
      <c r="O2381" t="s">
        <v>1881</v>
      </c>
      <c r="P2381" t="s">
        <v>42</v>
      </c>
      <c r="Q2381" t="s">
        <v>265</v>
      </c>
      <c r="R2381" t="s">
        <v>1882</v>
      </c>
      <c r="S2381">
        <v>7.2160000000000002</v>
      </c>
      <c r="T2381" s="3"/>
    </row>
    <row r="2382" spans="1:20" x14ac:dyDescent="0.3">
      <c r="A2382">
        <v>2381</v>
      </c>
      <c r="B2382" t="s">
        <v>5418</v>
      </c>
      <c r="C2382">
        <f t="shared" si="37"/>
        <v>18</v>
      </c>
      <c r="D2382" s="1">
        <v>42861</v>
      </c>
      <c r="E2382" s="1">
        <v>42865</v>
      </c>
      <c r="F2382" t="s">
        <v>46</v>
      </c>
      <c r="G2382" t="s">
        <v>4532</v>
      </c>
      <c r="H2382" t="s">
        <v>4533</v>
      </c>
      <c r="I2382" t="s">
        <v>98</v>
      </c>
      <c r="J2382" t="s">
        <v>23</v>
      </c>
      <c r="K2382" t="s">
        <v>2630</v>
      </c>
      <c r="L2382" t="s">
        <v>494</v>
      </c>
      <c r="M2382">
        <v>44052</v>
      </c>
      <c r="N2382" t="s">
        <v>144</v>
      </c>
      <c r="O2382" t="s">
        <v>5419</v>
      </c>
      <c r="P2382" t="s">
        <v>42</v>
      </c>
      <c r="Q2382" t="s">
        <v>86</v>
      </c>
      <c r="R2382" t="s">
        <v>5420</v>
      </c>
      <c r="S2382">
        <v>49.567999999999998</v>
      </c>
      <c r="T2382" s="3"/>
    </row>
    <row r="2383" spans="1:20" x14ac:dyDescent="0.3">
      <c r="A2383">
        <v>2382</v>
      </c>
      <c r="B2383" t="s">
        <v>5418</v>
      </c>
      <c r="C2383">
        <f t="shared" si="37"/>
        <v>18</v>
      </c>
      <c r="D2383" s="1">
        <v>42861</v>
      </c>
      <c r="E2383" s="1">
        <v>42865</v>
      </c>
      <c r="F2383" t="s">
        <v>46</v>
      </c>
      <c r="G2383" t="s">
        <v>4532</v>
      </c>
      <c r="H2383" t="s">
        <v>4533</v>
      </c>
      <c r="I2383" t="s">
        <v>98</v>
      </c>
      <c r="J2383" t="s">
        <v>23</v>
      </c>
      <c r="K2383" t="s">
        <v>2630</v>
      </c>
      <c r="L2383" t="s">
        <v>494</v>
      </c>
      <c r="M2383">
        <v>44052</v>
      </c>
      <c r="N2383" t="s">
        <v>144</v>
      </c>
      <c r="O2383" t="s">
        <v>166</v>
      </c>
      <c r="P2383" t="s">
        <v>28</v>
      </c>
      <c r="Q2383" t="s">
        <v>61</v>
      </c>
      <c r="R2383" t="s">
        <v>5421</v>
      </c>
      <c r="S2383">
        <v>54.712000000000003</v>
      </c>
      <c r="T2383" s="3"/>
    </row>
    <row r="2384" spans="1:20" x14ac:dyDescent="0.3">
      <c r="A2384">
        <v>2383</v>
      </c>
      <c r="B2384" t="s">
        <v>5422</v>
      </c>
      <c r="C2384">
        <f t="shared" si="37"/>
        <v>13</v>
      </c>
      <c r="D2384" s="1">
        <v>43184</v>
      </c>
      <c r="E2384" s="1">
        <v>43185</v>
      </c>
      <c r="F2384" t="s">
        <v>184</v>
      </c>
      <c r="G2384" t="s">
        <v>5423</v>
      </c>
      <c r="H2384" t="s">
        <v>5424</v>
      </c>
      <c r="I2384" t="s">
        <v>22</v>
      </c>
      <c r="J2384" t="s">
        <v>23</v>
      </c>
      <c r="K2384" t="s">
        <v>3493</v>
      </c>
      <c r="L2384" t="s">
        <v>39</v>
      </c>
      <c r="M2384">
        <v>93727</v>
      </c>
      <c r="N2384" t="s">
        <v>40</v>
      </c>
      <c r="O2384" t="s">
        <v>5425</v>
      </c>
      <c r="P2384" t="s">
        <v>42</v>
      </c>
      <c r="Q2384" t="s">
        <v>74</v>
      </c>
      <c r="R2384" t="s">
        <v>5426</v>
      </c>
      <c r="S2384">
        <v>176.04</v>
      </c>
      <c r="T2384" s="3"/>
    </row>
    <row r="2385" spans="1:20" x14ac:dyDescent="0.3">
      <c r="A2385">
        <v>2384</v>
      </c>
      <c r="B2385" t="s">
        <v>5422</v>
      </c>
      <c r="C2385">
        <f t="shared" si="37"/>
        <v>13</v>
      </c>
      <c r="D2385" s="1">
        <v>43184</v>
      </c>
      <c r="E2385" s="1">
        <v>43185</v>
      </c>
      <c r="F2385" t="s">
        <v>184</v>
      </c>
      <c r="G2385" t="s">
        <v>5423</v>
      </c>
      <c r="H2385" t="s">
        <v>5424</v>
      </c>
      <c r="I2385" t="s">
        <v>22</v>
      </c>
      <c r="J2385" t="s">
        <v>23</v>
      </c>
      <c r="K2385" t="s">
        <v>3493</v>
      </c>
      <c r="L2385" t="s">
        <v>39</v>
      </c>
      <c r="M2385">
        <v>93727</v>
      </c>
      <c r="N2385" t="s">
        <v>40</v>
      </c>
      <c r="O2385" t="s">
        <v>5427</v>
      </c>
      <c r="P2385" t="s">
        <v>42</v>
      </c>
      <c r="Q2385" t="s">
        <v>64</v>
      </c>
      <c r="R2385" t="s">
        <v>3039</v>
      </c>
      <c r="S2385">
        <v>16.02</v>
      </c>
      <c r="T2385" s="3"/>
    </row>
    <row r="2386" spans="1:20" x14ac:dyDescent="0.3">
      <c r="A2386">
        <v>2385</v>
      </c>
      <c r="B2386" t="s">
        <v>5422</v>
      </c>
      <c r="C2386">
        <f t="shared" si="37"/>
        <v>13</v>
      </c>
      <c r="D2386" s="1">
        <v>43184</v>
      </c>
      <c r="E2386" s="1">
        <v>43185</v>
      </c>
      <c r="F2386" t="s">
        <v>184</v>
      </c>
      <c r="G2386" t="s">
        <v>5423</v>
      </c>
      <c r="H2386" t="s">
        <v>5424</v>
      </c>
      <c r="I2386" t="s">
        <v>22</v>
      </c>
      <c r="J2386" t="s">
        <v>23</v>
      </c>
      <c r="K2386" t="s">
        <v>3493</v>
      </c>
      <c r="L2386" t="s">
        <v>39</v>
      </c>
      <c r="M2386">
        <v>93727</v>
      </c>
      <c r="N2386" t="s">
        <v>40</v>
      </c>
      <c r="O2386" t="s">
        <v>3572</v>
      </c>
      <c r="P2386" t="s">
        <v>42</v>
      </c>
      <c r="Q2386" t="s">
        <v>71</v>
      </c>
      <c r="R2386" t="s">
        <v>3573</v>
      </c>
      <c r="S2386">
        <v>185.92</v>
      </c>
      <c r="T2386" s="3"/>
    </row>
    <row r="2387" spans="1:20" x14ac:dyDescent="0.3">
      <c r="A2387">
        <v>2386</v>
      </c>
      <c r="B2387" t="s">
        <v>5422</v>
      </c>
      <c r="C2387">
        <f t="shared" si="37"/>
        <v>13</v>
      </c>
      <c r="D2387" s="1">
        <v>43184</v>
      </c>
      <c r="E2387" s="1">
        <v>43185</v>
      </c>
      <c r="F2387" t="s">
        <v>184</v>
      </c>
      <c r="G2387" t="s">
        <v>5423</v>
      </c>
      <c r="H2387" t="s">
        <v>5424</v>
      </c>
      <c r="I2387" t="s">
        <v>22</v>
      </c>
      <c r="J2387" t="s">
        <v>23</v>
      </c>
      <c r="K2387" t="s">
        <v>3493</v>
      </c>
      <c r="L2387" t="s">
        <v>39</v>
      </c>
      <c r="M2387">
        <v>93727</v>
      </c>
      <c r="N2387" t="s">
        <v>40</v>
      </c>
      <c r="O2387" t="s">
        <v>5428</v>
      </c>
      <c r="P2387" t="s">
        <v>67</v>
      </c>
      <c r="Q2387" t="s">
        <v>68</v>
      </c>
      <c r="R2387" t="s">
        <v>5429</v>
      </c>
      <c r="S2387">
        <v>211.16800000000001</v>
      </c>
      <c r="T2387" s="3"/>
    </row>
    <row r="2388" spans="1:20" x14ac:dyDescent="0.3">
      <c r="A2388">
        <v>2387</v>
      </c>
      <c r="B2388" t="s">
        <v>5422</v>
      </c>
      <c r="C2388">
        <f t="shared" si="37"/>
        <v>13</v>
      </c>
      <c r="D2388" s="1">
        <v>43184</v>
      </c>
      <c r="E2388" s="1">
        <v>43185</v>
      </c>
      <c r="F2388" t="s">
        <v>184</v>
      </c>
      <c r="G2388" t="s">
        <v>5423</v>
      </c>
      <c r="H2388" t="s">
        <v>5424</v>
      </c>
      <c r="I2388" t="s">
        <v>22</v>
      </c>
      <c r="J2388" t="s">
        <v>23</v>
      </c>
      <c r="K2388" t="s">
        <v>3493</v>
      </c>
      <c r="L2388" t="s">
        <v>39</v>
      </c>
      <c r="M2388">
        <v>93727</v>
      </c>
      <c r="N2388" t="s">
        <v>40</v>
      </c>
      <c r="O2388" t="s">
        <v>5430</v>
      </c>
      <c r="P2388" t="s">
        <v>67</v>
      </c>
      <c r="Q2388" t="s">
        <v>1215</v>
      </c>
      <c r="R2388" t="s">
        <v>5431</v>
      </c>
      <c r="S2388">
        <v>479.98399999999998</v>
      </c>
      <c r="T2388" s="3"/>
    </row>
    <row r="2389" spans="1:20" x14ac:dyDescent="0.3">
      <c r="A2389">
        <v>2388</v>
      </c>
      <c r="B2389" t="s">
        <v>5432</v>
      </c>
      <c r="C2389">
        <f t="shared" si="37"/>
        <v>51</v>
      </c>
      <c r="D2389" s="1">
        <v>42716</v>
      </c>
      <c r="E2389" s="1">
        <v>42719</v>
      </c>
      <c r="F2389" t="s">
        <v>184</v>
      </c>
      <c r="G2389" t="s">
        <v>5181</v>
      </c>
      <c r="H2389" t="s">
        <v>5182</v>
      </c>
      <c r="I2389" t="s">
        <v>22</v>
      </c>
      <c r="J2389" t="s">
        <v>23</v>
      </c>
      <c r="K2389" t="s">
        <v>946</v>
      </c>
      <c r="L2389" t="s">
        <v>39</v>
      </c>
      <c r="M2389">
        <v>92105</v>
      </c>
      <c r="N2389" t="s">
        <v>40</v>
      </c>
      <c r="O2389" t="s">
        <v>5433</v>
      </c>
      <c r="P2389" t="s">
        <v>42</v>
      </c>
      <c r="Q2389" t="s">
        <v>265</v>
      </c>
      <c r="R2389" t="s">
        <v>559</v>
      </c>
      <c r="S2389">
        <v>7.86</v>
      </c>
      <c r="T2389" s="3"/>
    </row>
    <row r="2390" spans="1:20" x14ac:dyDescent="0.3">
      <c r="A2390">
        <v>2389</v>
      </c>
      <c r="B2390" t="s">
        <v>5432</v>
      </c>
      <c r="C2390">
        <f t="shared" si="37"/>
        <v>51</v>
      </c>
      <c r="D2390" s="1">
        <v>42716</v>
      </c>
      <c r="E2390" s="1">
        <v>42719</v>
      </c>
      <c r="F2390" t="s">
        <v>184</v>
      </c>
      <c r="G2390" t="s">
        <v>5181</v>
      </c>
      <c r="H2390" t="s">
        <v>5182</v>
      </c>
      <c r="I2390" t="s">
        <v>22</v>
      </c>
      <c r="J2390" t="s">
        <v>23</v>
      </c>
      <c r="K2390" t="s">
        <v>946</v>
      </c>
      <c r="L2390" t="s">
        <v>39</v>
      </c>
      <c r="M2390">
        <v>92105</v>
      </c>
      <c r="N2390" t="s">
        <v>40</v>
      </c>
      <c r="O2390" t="s">
        <v>5434</v>
      </c>
      <c r="P2390" t="s">
        <v>42</v>
      </c>
      <c r="Q2390" t="s">
        <v>71</v>
      </c>
      <c r="R2390" t="s">
        <v>5435</v>
      </c>
      <c r="S2390">
        <v>24.448</v>
      </c>
      <c r="T2390" s="3"/>
    </row>
    <row r="2391" spans="1:20" x14ac:dyDescent="0.3">
      <c r="A2391">
        <v>2390</v>
      </c>
      <c r="B2391" t="s">
        <v>5436</v>
      </c>
      <c r="C2391">
        <f t="shared" si="37"/>
        <v>50</v>
      </c>
      <c r="D2391" s="1">
        <v>42710</v>
      </c>
      <c r="E2391" s="1">
        <v>42714</v>
      </c>
      <c r="F2391" t="s">
        <v>46</v>
      </c>
      <c r="G2391" t="s">
        <v>5437</v>
      </c>
      <c r="H2391" t="s">
        <v>5438</v>
      </c>
      <c r="I2391" t="s">
        <v>22</v>
      </c>
      <c r="J2391" t="s">
        <v>23</v>
      </c>
      <c r="K2391" t="s">
        <v>262</v>
      </c>
      <c r="L2391" t="s">
        <v>263</v>
      </c>
      <c r="M2391">
        <v>10009</v>
      </c>
      <c r="N2391" t="s">
        <v>144</v>
      </c>
      <c r="O2391" t="s">
        <v>5439</v>
      </c>
      <c r="P2391" t="s">
        <v>42</v>
      </c>
      <c r="Q2391" t="s">
        <v>86</v>
      </c>
      <c r="R2391" t="s">
        <v>5440</v>
      </c>
      <c r="S2391">
        <v>6.48</v>
      </c>
      <c r="T2391" s="3"/>
    </row>
    <row r="2392" spans="1:20" x14ac:dyDescent="0.3">
      <c r="A2392">
        <v>2391</v>
      </c>
      <c r="B2392" t="s">
        <v>5436</v>
      </c>
      <c r="C2392">
        <f t="shared" si="37"/>
        <v>50</v>
      </c>
      <c r="D2392" s="1">
        <v>42710</v>
      </c>
      <c r="E2392" s="1">
        <v>42714</v>
      </c>
      <c r="F2392" t="s">
        <v>46</v>
      </c>
      <c r="G2392" t="s">
        <v>5437</v>
      </c>
      <c r="H2392" t="s">
        <v>5438</v>
      </c>
      <c r="I2392" t="s">
        <v>22</v>
      </c>
      <c r="J2392" t="s">
        <v>23</v>
      </c>
      <c r="K2392" t="s">
        <v>262</v>
      </c>
      <c r="L2392" t="s">
        <v>263</v>
      </c>
      <c r="M2392">
        <v>10009</v>
      </c>
      <c r="N2392" t="s">
        <v>144</v>
      </c>
      <c r="O2392" t="s">
        <v>5441</v>
      </c>
      <c r="P2392" t="s">
        <v>42</v>
      </c>
      <c r="Q2392" t="s">
        <v>86</v>
      </c>
      <c r="R2392" t="s">
        <v>5442</v>
      </c>
      <c r="S2392">
        <v>41.86</v>
      </c>
      <c r="T2392" s="3"/>
    </row>
    <row r="2393" spans="1:20" x14ac:dyDescent="0.3">
      <c r="A2393">
        <v>2392</v>
      </c>
      <c r="B2393" t="s">
        <v>5436</v>
      </c>
      <c r="C2393">
        <f t="shared" si="37"/>
        <v>50</v>
      </c>
      <c r="D2393" s="1">
        <v>42710</v>
      </c>
      <c r="E2393" s="1">
        <v>42714</v>
      </c>
      <c r="F2393" t="s">
        <v>46</v>
      </c>
      <c r="G2393" t="s">
        <v>5437</v>
      </c>
      <c r="H2393" t="s">
        <v>5438</v>
      </c>
      <c r="I2393" t="s">
        <v>22</v>
      </c>
      <c r="J2393" t="s">
        <v>23</v>
      </c>
      <c r="K2393" t="s">
        <v>262</v>
      </c>
      <c r="L2393" t="s">
        <v>263</v>
      </c>
      <c r="M2393">
        <v>10009</v>
      </c>
      <c r="N2393" t="s">
        <v>144</v>
      </c>
      <c r="O2393" t="s">
        <v>5443</v>
      </c>
      <c r="P2393" t="s">
        <v>67</v>
      </c>
      <c r="Q2393" t="s">
        <v>157</v>
      </c>
      <c r="R2393" t="s">
        <v>5444</v>
      </c>
      <c r="S2393">
        <v>1619.91</v>
      </c>
      <c r="T2393" s="3"/>
    </row>
    <row r="2394" spans="1:20" x14ac:dyDescent="0.3">
      <c r="A2394">
        <v>2393</v>
      </c>
      <c r="B2394" t="s">
        <v>5436</v>
      </c>
      <c r="C2394">
        <f t="shared" si="37"/>
        <v>50</v>
      </c>
      <c r="D2394" s="1">
        <v>42710</v>
      </c>
      <c r="E2394" s="1">
        <v>42714</v>
      </c>
      <c r="F2394" t="s">
        <v>46</v>
      </c>
      <c r="G2394" t="s">
        <v>5437</v>
      </c>
      <c r="H2394" t="s">
        <v>5438</v>
      </c>
      <c r="I2394" t="s">
        <v>22</v>
      </c>
      <c r="J2394" t="s">
        <v>23</v>
      </c>
      <c r="K2394" t="s">
        <v>262</v>
      </c>
      <c r="L2394" t="s">
        <v>263</v>
      </c>
      <c r="M2394">
        <v>10009</v>
      </c>
      <c r="N2394" t="s">
        <v>144</v>
      </c>
      <c r="O2394" t="s">
        <v>4588</v>
      </c>
      <c r="P2394" t="s">
        <v>28</v>
      </c>
      <c r="Q2394" t="s">
        <v>61</v>
      </c>
      <c r="R2394" t="s">
        <v>4589</v>
      </c>
      <c r="S2394">
        <v>113.92</v>
      </c>
      <c r="T2394" s="3"/>
    </row>
    <row r="2395" spans="1:20" x14ac:dyDescent="0.3">
      <c r="A2395">
        <v>2394</v>
      </c>
      <c r="B2395" t="s">
        <v>5445</v>
      </c>
      <c r="C2395">
        <f t="shared" si="37"/>
        <v>11</v>
      </c>
      <c r="D2395" s="1">
        <v>42811</v>
      </c>
      <c r="E2395" s="1">
        <v>42817</v>
      </c>
      <c r="F2395" t="s">
        <v>46</v>
      </c>
      <c r="G2395" t="s">
        <v>3263</v>
      </c>
      <c r="H2395" t="s">
        <v>3264</v>
      </c>
      <c r="I2395" t="s">
        <v>22</v>
      </c>
      <c r="J2395" t="s">
        <v>23</v>
      </c>
      <c r="K2395" t="s">
        <v>5446</v>
      </c>
      <c r="L2395" t="s">
        <v>1244</v>
      </c>
      <c r="M2395">
        <v>2148</v>
      </c>
      <c r="N2395" t="s">
        <v>144</v>
      </c>
      <c r="O2395" t="s">
        <v>1562</v>
      </c>
      <c r="P2395" t="s">
        <v>42</v>
      </c>
      <c r="Q2395" t="s">
        <v>64</v>
      </c>
      <c r="R2395" t="s">
        <v>1563</v>
      </c>
      <c r="S2395">
        <v>39.68</v>
      </c>
      <c r="T2395" s="3"/>
    </row>
    <row r="2396" spans="1:20" x14ac:dyDescent="0.3">
      <c r="A2396">
        <v>2395</v>
      </c>
      <c r="B2396" t="s">
        <v>5447</v>
      </c>
      <c r="C2396">
        <f t="shared" si="37"/>
        <v>47</v>
      </c>
      <c r="D2396" s="1">
        <v>42688</v>
      </c>
      <c r="E2396" s="1">
        <v>42693</v>
      </c>
      <c r="F2396" t="s">
        <v>46</v>
      </c>
      <c r="G2396" t="s">
        <v>5292</v>
      </c>
      <c r="H2396" t="s">
        <v>5293</v>
      </c>
      <c r="I2396" t="s">
        <v>37</v>
      </c>
      <c r="J2396" t="s">
        <v>23</v>
      </c>
      <c r="K2396" t="s">
        <v>262</v>
      </c>
      <c r="L2396" t="s">
        <v>263</v>
      </c>
      <c r="M2396">
        <v>10035</v>
      </c>
      <c r="N2396" t="s">
        <v>144</v>
      </c>
      <c r="O2396" t="s">
        <v>4822</v>
      </c>
      <c r="P2396" t="s">
        <v>67</v>
      </c>
      <c r="Q2396" t="s">
        <v>157</v>
      </c>
      <c r="R2396" t="s">
        <v>4823</v>
      </c>
      <c r="S2396">
        <v>37.6</v>
      </c>
      <c r="T2396" s="3"/>
    </row>
    <row r="2397" spans="1:20" x14ac:dyDescent="0.3">
      <c r="A2397">
        <v>2396</v>
      </c>
      <c r="B2397" t="s">
        <v>5447</v>
      </c>
      <c r="C2397">
        <f t="shared" si="37"/>
        <v>47</v>
      </c>
      <c r="D2397" s="1">
        <v>42688</v>
      </c>
      <c r="E2397" s="1">
        <v>42693</v>
      </c>
      <c r="F2397" t="s">
        <v>46</v>
      </c>
      <c r="G2397" t="s">
        <v>5292</v>
      </c>
      <c r="H2397" t="s">
        <v>5293</v>
      </c>
      <c r="I2397" t="s">
        <v>37</v>
      </c>
      <c r="J2397" t="s">
        <v>23</v>
      </c>
      <c r="K2397" t="s">
        <v>262</v>
      </c>
      <c r="L2397" t="s">
        <v>263</v>
      </c>
      <c r="M2397">
        <v>10035</v>
      </c>
      <c r="N2397" t="s">
        <v>144</v>
      </c>
      <c r="O2397" t="s">
        <v>2085</v>
      </c>
      <c r="P2397" t="s">
        <v>67</v>
      </c>
      <c r="Q2397" t="s">
        <v>157</v>
      </c>
      <c r="R2397" t="s">
        <v>2086</v>
      </c>
      <c r="S2397">
        <v>59.9</v>
      </c>
      <c r="T2397" s="3"/>
    </row>
    <row r="2398" spans="1:20" x14ac:dyDescent="0.3">
      <c r="A2398">
        <v>2397</v>
      </c>
      <c r="B2398" t="s">
        <v>5447</v>
      </c>
      <c r="C2398">
        <f t="shared" si="37"/>
        <v>47</v>
      </c>
      <c r="D2398" s="1">
        <v>42688</v>
      </c>
      <c r="E2398" s="1">
        <v>42693</v>
      </c>
      <c r="F2398" t="s">
        <v>46</v>
      </c>
      <c r="G2398" t="s">
        <v>5292</v>
      </c>
      <c r="H2398" t="s">
        <v>5293</v>
      </c>
      <c r="I2398" t="s">
        <v>37</v>
      </c>
      <c r="J2398" t="s">
        <v>23</v>
      </c>
      <c r="K2398" t="s">
        <v>262</v>
      </c>
      <c r="L2398" t="s">
        <v>263</v>
      </c>
      <c r="M2398">
        <v>10035</v>
      </c>
      <c r="N2398" t="s">
        <v>144</v>
      </c>
      <c r="O2398" t="s">
        <v>3751</v>
      </c>
      <c r="P2398" t="s">
        <v>42</v>
      </c>
      <c r="Q2398" t="s">
        <v>86</v>
      </c>
      <c r="R2398" t="s">
        <v>3752</v>
      </c>
      <c r="S2398">
        <v>37</v>
      </c>
      <c r="T2398" s="3"/>
    </row>
    <row r="2399" spans="1:20" x14ac:dyDescent="0.3">
      <c r="A2399">
        <v>2398</v>
      </c>
      <c r="B2399" t="s">
        <v>5448</v>
      </c>
      <c r="C2399">
        <f t="shared" si="37"/>
        <v>33</v>
      </c>
      <c r="D2399" s="1">
        <v>43326</v>
      </c>
      <c r="E2399" s="1">
        <v>43328</v>
      </c>
      <c r="F2399" t="s">
        <v>19</v>
      </c>
      <c r="G2399" t="s">
        <v>3491</v>
      </c>
      <c r="H2399" t="s">
        <v>3492</v>
      </c>
      <c r="I2399" t="s">
        <v>22</v>
      </c>
      <c r="J2399" t="s">
        <v>23</v>
      </c>
      <c r="K2399" t="s">
        <v>123</v>
      </c>
      <c r="L2399" t="s">
        <v>39</v>
      </c>
      <c r="M2399">
        <v>94109</v>
      </c>
      <c r="N2399" t="s">
        <v>40</v>
      </c>
      <c r="O2399" t="s">
        <v>2921</v>
      </c>
      <c r="P2399" t="s">
        <v>42</v>
      </c>
      <c r="Q2399" t="s">
        <v>43</v>
      </c>
      <c r="R2399" t="s">
        <v>2922</v>
      </c>
      <c r="S2399">
        <v>5.76</v>
      </c>
      <c r="T2399" s="3"/>
    </row>
    <row r="2400" spans="1:20" x14ac:dyDescent="0.3">
      <c r="A2400">
        <v>2399</v>
      </c>
      <c r="B2400" t="s">
        <v>5448</v>
      </c>
      <c r="C2400">
        <f t="shared" si="37"/>
        <v>33</v>
      </c>
      <c r="D2400" s="1">
        <v>43326</v>
      </c>
      <c r="E2400" s="1">
        <v>43328</v>
      </c>
      <c r="F2400" t="s">
        <v>19</v>
      </c>
      <c r="G2400" t="s">
        <v>3491</v>
      </c>
      <c r="H2400" t="s">
        <v>3492</v>
      </c>
      <c r="I2400" t="s">
        <v>22</v>
      </c>
      <c r="J2400" t="s">
        <v>23</v>
      </c>
      <c r="K2400" t="s">
        <v>123</v>
      </c>
      <c r="L2400" t="s">
        <v>39</v>
      </c>
      <c r="M2400">
        <v>94109</v>
      </c>
      <c r="N2400" t="s">
        <v>40</v>
      </c>
      <c r="O2400" t="s">
        <v>135</v>
      </c>
      <c r="P2400" t="s">
        <v>42</v>
      </c>
      <c r="Q2400" t="s">
        <v>64</v>
      </c>
      <c r="R2400" t="s">
        <v>136</v>
      </c>
      <c r="S2400">
        <v>16.68</v>
      </c>
      <c r="T2400" s="3"/>
    </row>
    <row r="2401" spans="1:20" x14ac:dyDescent="0.3">
      <c r="A2401">
        <v>2400</v>
      </c>
      <c r="B2401" t="s">
        <v>5449</v>
      </c>
      <c r="C2401">
        <f t="shared" si="37"/>
        <v>37</v>
      </c>
      <c r="D2401" s="1">
        <v>43352</v>
      </c>
      <c r="E2401" s="1">
        <v>43358</v>
      </c>
      <c r="F2401" t="s">
        <v>46</v>
      </c>
      <c r="G2401" t="s">
        <v>978</v>
      </c>
      <c r="H2401" t="s">
        <v>979</v>
      </c>
      <c r="I2401" t="s">
        <v>37</v>
      </c>
      <c r="J2401" t="s">
        <v>23</v>
      </c>
      <c r="K2401" t="s">
        <v>2581</v>
      </c>
      <c r="L2401" t="s">
        <v>379</v>
      </c>
      <c r="M2401">
        <v>29501</v>
      </c>
      <c r="N2401" t="s">
        <v>26</v>
      </c>
      <c r="O2401" t="s">
        <v>1690</v>
      </c>
      <c r="P2401" t="s">
        <v>42</v>
      </c>
      <c r="Q2401" t="s">
        <v>55</v>
      </c>
      <c r="R2401" t="s">
        <v>1691</v>
      </c>
      <c r="S2401">
        <v>628.80999999999995</v>
      </c>
      <c r="T2401" s="3"/>
    </row>
    <row r="2402" spans="1:20" x14ac:dyDescent="0.3">
      <c r="A2402">
        <v>2401</v>
      </c>
      <c r="B2402" t="s">
        <v>5449</v>
      </c>
      <c r="C2402">
        <f t="shared" si="37"/>
        <v>37</v>
      </c>
      <c r="D2402" s="1">
        <v>43352</v>
      </c>
      <c r="E2402" s="1">
        <v>43358</v>
      </c>
      <c r="F2402" t="s">
        <v>46</v>
      </c>
      <c r="G2402" t="s">
        <v>978</v>
      </c>
      <c r="H2402" t="s">
        <v>979</v>
      </c>
      <c r="I2402" t="s">
        <v>37</v>
      </c>
      <c r="J2402" t="s">
        <v>23</v>
      </c>
      <c r="K2402" t="s">
        <v>2581</v>
      </c>
      <c r="L2402" t="s">
        <v>379</v>
      </c>
      <c r="M2402">
        <v>29501</v>
      </c>
      <c r="N2402" t="s">
        <v>26</v>
      </c>
      <c r="O2402" t="s">
        <v>3983</v>
      </c>
      <c r="P2402" t="s">
        <v>42</v>
      </c>
      <c r="Q2402" t="s">
        <v>55</v>
      </c>
      <c r="R2402" t="s">
        <v>3984</v>
      </c>
      <c r="S2402">
        <v>56.45</v>
      </c>
      <c r="T2402" s="3"/>
    </row>
    <row r="2403" spans="1:20" x14ac:dyDescent="0.3">
      <c r="A2403">
        <v>2402</v>
      </c>
      <c r="B2403" t="s">
        <v>5450</v>
      </c>
      <c r="C2403">
        <f t="shared" si="37"/>
        <v>14</v>
      </c>
      <c r="D2403" s="1">
        <v>43191</v>
      </c>
      <c r="E2403" s="1">
        <v>43194</v>
      </c>
      <c r="F2403" t="s">
        <v>19</v>
      </c>
      <c r="G2403" t="s">
        <v>4713</v>
      </c>
      <c r="H2403" t="s">
        <v>4714</v>
      </c>
      <c r="I2403" t="s">
        <v>22</v>
      </c>
      <c r="J2403" t="s">
        <v>23</v>
      </c>
      <c r="K2403" t="s">
        <v>314</v>
      </c>
      <c r="L2403" t="s">
        <v>593</v>
      </c>
      <c r="M2403">
        <v>65807</v>
      </c>
      <c r="N2403" t="s">
        <v>101</v>
      </c>
      <c r="O2403" t="s">
        <v>3731</v>
      </c>
      <c r="P2403" t="s">
        <v>42</v>
      </c>
      <c r="Q2403" t="s">
        <v>55</v>
      </c>
      <c r="R2403" t="s">
        <v>3732</v>
      </c>
      <c r="S2403">
        <v>94.2</v>
      </c>
      <c r="T2403" s="3"/>
    </row>
    <row r="2404" spans="1:20" x14ac:dyDescent="0.3">
      <c r="A2404">
        <v>2403</v>
      </c>
      <c r="B2404" t="s">
        <v>5450</v>
      </c>
      <c r="C2404">
        <f t="shared" si="37"/>
        <v>14</v>
      </c>
      <c r="D2404" s="1">
        <v>43191</v>
      </c>
      <c r="E2404" s="1">
        <v>43194</v>
      </c>
      <c r="F2404" t="s">
        <v>19</v>
      </c>
      <c r="G2404" t="s">
        <v>4713</v>
      </c>
      <c r="H2404" t="s">
        <v>4714</v>
      </c>
      <c r="I2404" t="s">
        <v>22</v>
      </c>
      <c r="J2404" t="s">
        <v>23</v>
      </c>
      <c r="K2404" t="s">
        <v>314</v>
      </c>
      <c r="L2404" t="s">
        <v>593</v>
      </c>
      <c r="M2404">
        <v>65807</v>
      </c>
      <c r="N2404" t="s">
        <v>101</v>
      </c>
      <c r="O2404" t="s">
        <v>666</v>
      </c>
      <c r="P2404" t="s">
        <v>42</v>
      </c>
      <c r="Q2404" t="s">
        <v>169</v>
      </c>
      <c r="R2404" t="s">
        <v>667</v>
      </c>
      <c r="S2404">
        <v>28.4</v>
      </c>
      <c r="T2404" s="3"/>
    </row>
    <row r="2405" spans="1:20" x14ac:dyDescent="0.3">
      <c r="A2405">
        <v>2404</v>
      </c>
      <c r="B2405" t="s">
        <v>5451</v>
      </c>
      <c r="C2405">
        <f t="shared" si="37"/>
        <v>39</v>
      </c>
      <c r="D2405" s="1">
        <v>43005</v>
      </c>
      <c r="E2405" s="1">
        <v>43011</v>
      </c>
      <c r="F2405" t="s">
        <v>46</v>
      </c>
      <c r="G2405" t="s">
        <v>3749</v>
      </c>
      <c r="H2405" t="s">
        <v>3750</v>
      </c>
      <c r="I2405" t="s">
        <v>37</v>
      </c>
      <c r="J2405" t="s">
        <v>23</v>
      </c>
      <c r="K2405" t="s">
        <v>1682</v>
      </c>
      <c r="L2405" t="s">
        <v>100</v>
      </c>
      <c r="M2405">
        <v>77340</v>
      </c>
      <c r="N2405" t="s">
        <v>101</v>
      </c>
      <c r="O2405" t="s">
        <v>5452</v>
      </c>
      <c r="P2405" t="s">
        <v>28</v>
      </c>
      <c r="Q2405" t="s">
        <v>29</v>
      </c>
      <c r="R2405" t="s">
        <v>5453</v>
      </c>
      <c r="S2405">
        <v>956.66480000000001</v>
      </c>
      <c r="T2405" s="3"/>
    </row>
    <row r="2406" spans="1:20" x14ac:dyDescent="0.3">
      <c r="A2406">
        <v>2405</v>
      </c>
      <c r="B2406" t="s">
        <v>5454</v>
      </c>
      <c r="C2406">
        <f t="shared" si="37"/>
        <v>41</v>
      </c>
      <c r="D2406" s="1">
        <v>43380</v>
      </c>
      <c r="E2406" s="1">
        <v>43384</v>
      </c>
      <c r="F2406" t="s">
        <v>46</v>
      </c>
      <c r="G2406" t="s">
        <v>1797</v>
      </c>
      <c r="H2406" t="s">
        <v>1798</v>
      </c>
      <c r="I2406" t="s">
        <v>22</v>
      </c>
      <c r="J2406" t="s">
        <v>23</v>
      </c>
      <c r="K2406" t="s">
        <v>38</v>
      </c>
      <c r="L2406" t="s">
        <v>39</v>
      </c>
      <c r="M2406">
        <v>90045</v>
      </c>
      <c r="N2406" t="s">
        <v>40</v>
      </c>
      <c r="O2406" t="s">
        <v>2707</v>
      </c>
      <c r="P2406" t="s">
        <v>67</v>
      </c>
      <c r="Q2406" t="s">
        <v>157</v>
      </c>
      <c r="R2406" t="s">
        <v>2708</v>
      </c>
      <c r="S2406">
        <v>1115.9100000000001</v>
      </c>
      <c r="T2406" s="3"/>
    </row>
    <row r="2407" spans="1:20" x14ac:dyDescent="0.3">
      <c r="A2407">
        <v>2406</v>
      </c>
      <c r="B2407" t="s">
        <v>5454</v>
      </c>
      <c r="C2407">
        <f t="shared" si="37"/>
        <v>41</v>
      </c>
      <c r="D2407" s="1">
        <v>43380</v>
      </c>
      <c r="E2407" s="1">
        <v>43384</v>
      </c>
      <c r="F2407" t="s">
        <v>46</v>
      </c>
      <c r="G2407" t="s">
        <v>1797</v>
      </c>
      <c r="H2407" t="s">
        <v>1798</v>
      </c>
      <c r="I2407" t="s">
        <v>22</v>
      </c>
      <c r="J2407" t="s">
        <v>23</v>
      </c>
      <c r="K2407" t="s">
        <v>38</v>
      </c>
      <c r="L2407" t="s">
        <v>39</v>
      </c>
      <c r="M2407">
        <v>90045</v>
      </c>
      <c r="N2407" t="s">
        <v>40</v>
      </c>
      <c r="O2407" t="s">
        <v>1783</v>
      </c>
      <c r="P2407" t="s">
        <v>67</v>
      </c>
      <c r="Q2407" t="s">
        <v>68</v>
      </c>
      <c r="R2407" t="s">
        <v>1784</v>
      </c>
      <c r="S2407">
        <v>128.744</v>
      </c>
      <c r="T2407" s="3"/>
    </row>
    <row r="2408" spans="1:20" x14ac:dyDescent="0.3">
      <c r="A2408">
        <v>2407</v>
      </c>
      <c r="B2408" t="s">
        <v>5454</v>
      </c>
      <c r="C2408">
        <f t="shared" si="37"/>
        <v>41</v>
      </c>
      <c r="D2408" s="1">
        <v>43380</v>
      </c>
      <c r="E2408" s="1">
        <v>43384</v>
      </c>
      <c r="F2408" t="s">
        <v>46</v>
      </c>
      <c r="G2408" t="s">
        <v>1797</v>
      </c>
      <c r="H2408" t="s">
        <v>1798</v>
      </c>
      <c r="I2408" t="s">
        <v>22</v>
      </c>
      <c r="J2408" t="s">
        <v>23</v>
      </c>
      <c r="K2408" t="s">
        <v>38</v>
      </c>
      <c r="L2408" t="s">
        <v>39</v>
      </c>
      <c r="M2408">
        <v>90045</v>
      </c>
      <c r="N2408" t="s">
        <v>40</v>
      </c>
      <c r="O2408" t="s">
        <v>1233</v>
      </c>
      <c r="P2408" t="s">
        <v>67</v>
      </c>
      <c r="Q2408" t="s">
        <v>68</v>
      </c>
      <c r="R2408" t="s">
        <v>1234</v>
      </c>
      <c r="S2408">
        <v>79.92</v>
      </c>
      <c r="T2408" s="3"/>
    </row>
    <row r="2409" spans="1:20" x14ac:dyDescent="0.3">
      <c r="A2409">
        <v>2408</v>
      </c>
      <c r="B2409" t="s">
        <v>5455</v>
      </c>
      <c r="C2409">
        <f t="shared" si="37"/>
        <v>3</v>
      </c>
      <c r="D2409" s="1">
        <v>43120</v>
      </c>
      <c r="E2409" s="1">
        <v>43125</v>
      </c>
      <c r="F2409" t="s">
        <v>46</v>
      </c>
      <c r="G2409" t="s">
        <v>5456</v>
      </c>
      <c r="H2409" t="s">
        <v>5457</v>
      </c>
      <c r="I2409" t="s">
        <v>22</v>
      </c>
      <c r="J2409" t="s">
        <v>23</v>
      </c>
      <c r="K2409" t="s">
        <v>123</v>
      </c>
      <c r="L2409" t="s">
        <v>39</v>
      </c>
      <c r="M2409">
        <v>94122</v>
      </c>
      <c r="N2409" t="s">
        <v>40</v>
      </c>
      <c r="O2409" t="s">
        <v>4645</v>
      </c>
      <c r="P2409" t="s">
        <v>42</v>
      </c>
      <c r="Q2409" t="s">
        <v>64</v>
      </c>
      <c r="R2409" t="s">
        <v>3039</v>
      </c>
      <c r="S2409">
        <v>24.2</v>
      </c>
      <c r="T2409" s="3"/>
    </row>
    <row r="2410" spans="1:20" x14ac:dyDescent="0.3">
      <c r="A2410">
        <v>2409</v>
      </c>
      <c r="B2410" t="s">
        <v>5455</v>
      </c>
      <c r="C2410">
        <f t="shared" si="37"/>
        <v>3</v>
      </c>
      <c r="D2410" s="1">
        <v>43120</v>
      </c>
      <c r="E2410" s="1">
        <v>43125</v>
      </c>
      <c r="F2410" t="s">
        <v>46</v>
      </c>
      <c r="G2410" t="s">
        <v>5456</v>
      </c>
      <c r="H2410" t="s">
        <v>5457</v>
      </c>
      <c r="I2410" t="s">
        <v>22</v>
      </c>
      <c r="J2410" t="s">
        <v>23</v>
      </c>
      <c r="K2410" t="s">
        <v>123</v>
      </c>
      <c r="L2410" t="s">
        <v>39</v>
      </c>
      <c r="M2410">
        <v>94122</v>
      </c>
      <c r="N2410" t="s">
        <v>40</v>
      </c>
      <c r="O2410" t="s">
        <v>5458</v>
      </c>
      <c r="P2410" t="s">
        <v>67</v>
      </c>
      <c r="Q2410" t="s">
        <v>68</v>
      </c>
      <c r="R2410" t="s">
        <v>5459</v>
      </c>
      <c r="S2410">
        <v>359.976</v>
      </c>
      <c r="T2410" s="3"/>
    </row>
    <row r="2411" spans="1:20" x14ac:dyDescent="0.3">
      <c r="A2411">
        <v>2410</v>
      </c>
      <c r="B2411" t="s">
        <v>5460</v>
      </c>
      <c r="C2411">
        <f t="shared" si="37"/>
        <v>12</v>
      </c>
      <c r="D2411" s="1">
        <v>43182</v>
      </c>
      <c r="E2411" s="1">
        <v>43184</v>
      </c>
      <c r="F2411" t="s">
        <v>184</v>
      </c>
      <c r="G2411" t="s">
        <v>2792</v>
      </c>
      <c r="H2411" t="s">
        <v>2793</v>
      </c>
      <c r="I2411" t="s">
        <v>98</v>
      </c>
      <c r="J2411" t="s">
        <v>23</v>
      </c>
      <c r="K2411" t="s">
        <v>123</v>
      </c>
      <c r="L2411" t="s">
        <v>39</v>
      </c>
      <c r="M2411">
        <v>94122</v>
      </c>
      <c r="N2411" t="s">
        <v>40</v>
      </c>
      <c r="O2411" t="s">
        <v>4361</v>
      </c>
      <c r="P2411" t="s">
        <v>28</v>
      </c>
      <c r="Q2411" t="s">
        <v>61</v>
      </c>
      <c r="R2411" t="s">
        <v>4362</v>
      </c>
      <c r="S2411">
        <v>211.84</v>
      </c>
      <c r="T2411" s="3"/>
    </row>
    <row r="2412" spans="1:20" x14ac:dyDescent="0.3">
      <c r="A2412">
        <v>2411</v>
      </c>
      <c r="B2412" t="s">
        <v>5461</v>
      </c>
      <c r="C2412">
        <f t="shared" si="37"/>
        <v>31</v>
      </c>
      <c r="D2412" s="1">
        <v>42217</v>
      </c>
      <c r="E2412" s="1">
        <v>42222</v>
      </c>
      <c r="F2412" t="s">
        <v>46</v>
      </c>
      <c r="G2412" t="s">
        <v>2957</v>
      </c>
      <c r="H2412" t="s">
        <v>2958</v>
      </c>
      <c r="I2412" t="s">
        <v>98</v>
      </c>
      <c r="J2412" t="s">
        <v>23</v>
      </c>
      <c r="K2412" t="s">
        <v>142</v>
      </c>
      <c r="L2412" t="s">
        <v>143</v>
      </c>
      <c r="M2412">
        <v>19120</v>
      </c>
      <c r="N2412" t="s">
        <v>144</v>
      </c>
      <c r="O2412" t="s">
        <v>4192</v>
      </c>
      <c r="P2412" t="s">
        <v>42</v>
      </c>
      <c r="Q2412" t="s">
        <v>265</v>
      </c>
      <c r="R2412" t="s">
        <v>4193</v>
      </c>
      <c r="S2412">
        <v>5.68</v>
      </c>
      <c r="T2412" s="3"/>
    </row>
    <row r="2413" spans="1:20" x14ac:dyDescent="0.3">
      <c r="A2413">
        <v>2412</v>
      </c>
      <c r="B2413" t="s">
        <v>5462</v>
      </c>
      <c r="C2413">
        <f t="shared" si="37"/>
        <v>24</v>
      </c>
      <c r="D2413" s="1">
        <v>42528</v>
      </c>
      <c r="E2413" s="1">
        <v>42530</v>
      </c>
      <c r="F2413" t="s">
        <v>19</v>
      </c>
      <c r="G2413" t="s">
        <v>5463</v>
      </c>
      <c r="H2413" t="s">
        <v>5464</v>
      </c>
      <c r="I2413" t="s">
        <v>37</v>
      </c>
      <c r="J2413" t="s">
        <v>23</v>
      </c>
      <c r="K2413" t="s">
        <v>38</v>
      </c>
      <c r="L2413" t="s">
        <v>39</v>
      </c>
      <c r="M2413">
        <v>90036</v>
      </c>
      <c r="N2413" t="s">
        <v>40</v>
      </c>
      <c r="O2413" t="s">
        <v>2428</v>
      </c>
      <c r="P2413" t="s">
        <v>42</v>
      </c>
      <c r="Q2413" t="s">
        <v>71</v>
      </c>
      <c r="R2413" t="s">
        <v>2429</v>
      </c>
      <c r="S2413">
        <v>7.52</v>
      </c>
      <c r="T2413" s="3"/>
    </row>
    <row r="2414" spans="1:20" x14ac:dyDescent="0.3">
      <c r="A2414">
        <v>2413</v>
      </c>
      <c r="B2414" t="s">
        <v>5465</v>
      </c>
      <c r="C2414">
        <f t="shared" si="37"/>
        <v>46</v>
      </c>
      <c r="D2414" s="1">
        <v>42320</v>
      </c>
      <c r="E2414" s="1">
        <v>42324</v>
      </c>
      <c r="F2414" t="s">
        <v>46</v>
      </c>
      <c r="G2414" t="s">
        <v>2899</v>
      </c>
      <c r="H2414" t="s">
        <v>2900</v>
      </c>
      <c r="I2414" t="s">
        <v>22</v>
      </c>
      <c r="J2414" t="s">
        <v>23</v>
      </c>
      <c r="K2414" t="s">
        <v>38</v>
      </c>
      <c r="L2414" t="s">
        <v>39</v>
      </c>
      <c r="M2414">
        <v>90045</v>
      </c>
      <c r="N2414" t="s">
        <v>40</v>
      </c>
      <c r="O2414" t="s">
        <v>1420</v>
      </c>
      <c r="P2414" t="s">
        <v>42</v>
      </c>
      <c r="Q2414" t="s">
        <v>86</v>
      </c>
      <c r="R2414" t="s">
        <v>1421</v>
      </c>
      <c r="S2414">
        <v>11.96</v>
      </c>
      <c r="T2414" s="3"/>
    </row>
    <row r="2415" spans="1:20" x14ac:dyDescent="0.3">
      <c r="A2415">
        <v>2414</v>
      </c>
      <c r="B2415" t="s">
        <v>5465</v>
      </c>
      <c r="C2415">
        <f t="shared" si="37"/>
        <v>46</v>
      </c>
      <c r="D2415" s="1">
        <v>42320</v>
      </c>
      <c r="E2415" s="1">
        <v>42324</v>
      </c>
      <c r="F2415" t="s">
        <v>46</v>
      </c>
      <c r="G2415" t="s">
        <v>2899</v>
      </c>
      <c r="H2415" t="s">
        <v>2900</v>
      </c>
      <c r="I2415" t="s">
        <v>22</v>
      </c>
      <c r="J2415" t="s">
        <v>23</v>
      </c>
      <c r="K2415" t="s">
        <v>38</v>
      </c>
      <c r="L2415" t="s">
        <v>39</v>
      </c>
      <c r="M2415">
        <v>90045</v>
      </c>
      <c r="N2415" t="s">
        <v>40</v>
      </c>
      <c r="O2415" t="s">
        <v>2878</v>
      </c>
      <c r="P2415" t="s">
        <v>28</v>
      </c>
      <c r="Q2415" t="s">
        <v>52</v>
      </c>
      <c r="R2415" t="s">
        <v>2879</v>
      </c>
      <c r="S2415">
        <v>629.06399999999996</v>
      </c>
      <c r="T2415" s="3"/>
    </row>
    <row r="2416" spans="1:20" x14ac:dyDescent="0.3">
      <c r="A2416">
        <v>2415</v>
      </c>
      <c r="B2416" t="s">
        <v>5466</v>
      </c>
      <c r="C2416">
        <f t="shared" si="37"/>
        <v>52</v>
      </c>
      <c r="D2416" s="1">
        <v>43098</v>
      </c>
      <c r="E2416" s="1">
        <v>43102</v>
      </c>
      <c r="F2416" t="s">
        <v>46</v>
      </c>
      <c r="G2416" t="s">
        <v>1554</v>
      </c>
      <c r="H2416" t="s">
        <v>1555</v>
      </c>
      <c r="I2416" t="s">
        <v>22</v>
      </c>
      <c r="J2416" t="s">
        <v>23</v>
      </c>
      <c r="K2416" t="s">
        <v>2550</v>
      </c>
      <c r="L2416" t="s">
        <v>110</v>
      </c>
      <c r="M2416">
        <v>53209</v>
      </c>
      <c r="N2416" t="s">
        <v>101</v>
      </c>
      <c r="O2416" t="s">
        <v>5400</v>
      </c>
      <c r="P2416" t="s">
        <v>28</v>
      </c>
      <c r="Q2416" t="s">
        <v>32</v>
      </c>
      <c r="R2416" t="s">
        <v>5401</v>
      </c>
      <c r="S2416">
        <v>754.45</v>
      </c>
      <c r="T2416" s="3"/>
    </row>
    <row r="2417" spans="1:20" x14ac:dyDescent="0.3">
      <c r="A2417">
        <v>2416</v>
      </c>
      <c r="B2417" t="s">
        <v>5467</v>
      </c>
      <c r="C2417">
        <f t="shared" si="37"/>
        <v>28</v>
      </c>
      <c r="D2417" s="1">
        <v>42557</v>
      </c>
      <c r="E2417" s="1">
        <v>42562</v>
      </c>
      <c r="F2417" t="s">
        <v>46</v>
      </c>
      <c r="G2417" t="s">
        <v>3795</v>
      </c>
      <c r="H2417" t="s">
        <v>3796</v>
      </c>
      <c r="I2417" t="s">
        <v>98</v>
      </c>
      <c r="J2417" t="s">
        <v>23</v>
      </c>
      <c r="K2417" t="s">
        <v>5468</v>
      </c>
      <c r="L2417" t="s">
        <v>1244</v>
      </c>
      <c r="M2417">
        <v>1040</v>
      </c>
      <c r="N2417" t="s">
        <v>144</v>
      </c>
      <c r="O2417" t="s">
        <v>1616</v>
      </c>
      <c r="P2417" t="s">
        <v>28</v>
      </c>
      <c r="Q2417" t="s">
        <v>29</v>
      </c>
      <c r="R2417" t="s">
        <v>1617</v>
      </c>
      <c r="S2417">
        <v>301.95999999999998</v>
      </c>
      <c r="T2417" s="3"/>
    </row>
    <row r="2418" spans="1:20" x14ac:dyDescent="0.3">
      <c r="A2418">
        <v>2417</v>
      </c>
      <c r="B2418" t="s">
        <v>5469</v>
      </c>
      <c r="C2418">
        <f t="shared" si="37"/>
        <v>41</v>
      </c>
      <c r="D2418" s="1">
        <v>43385</v>
      </c>
      <c r="E2418" s="1">
        <v>43391</v>
      </c>
      <c r="F2418" t="s">
        <v>46</v>
      </c>
      <c r="G2418" t="s">
        <v>5470</v>
      </c>
      <c r="H2418" t="s">
        <v>5471</v>
      </c>
      <c r="I2418" t="s">
        <v>37</v>
      </c>
      <c r="J2418" t="s">
        <v>23</v>
      </c>
      <c r="K2418" t="s">
        <v>5472</v>
      </c>
      <c r="L2418" t="s">
        <v>665</v>
      </c>
      <c r="M2418">
        <v>87105</v>
      </c>
      <c r="N2418" t="s">
        <v>40</v>
      </c>
      <c r="O2418" t="s">
        <v>4817</v>
      </c>
      <c r="P2418" t="s">
        <v>67</v>
      </c>
      <c r="Q2418" t="s">
        <v>157</v>
      </c>
      <c r="R2418" t="s">
        <v>4818</v>
      </c>
      <c r="S2418">
        <v>595</v>
      </c>
      <c r="T2418" s="3"/>
    </row>
    <row r="2419" spans="1:20" x14ac:dyDescent="0.3">
      <c r="A2419">
        <v>2418</v>
      </c>
      <c r="B2419" t="s">
        <v>5469</v>
      </c>
      <c r="C2419">
        <f t="shared" si="37"/>
        <v>41</v>
      </c>
      <c r="D2419" s="1">
        <v>43385</v>
      </c>
      <c r="E2419" s="1">
        <v>43391</v>
      </c>
      <c r="F2419" t="s">
        <v>46</v>
      </c>
      <c r="G2419" t="s">
        <v>5470</v>
      </c>
      <c r="H2419" t="s">
        <v>5471</v>
      </c>
      <c r="I2419" t="s">
        <v>37</v>
      </c>
      <c r="J2419" t="s">
        <v>23</v>
      </c>
      <c r="K2419" t="s">
        <v>5472</v>
      </c>
      <c r="L2419" t="s">
        <v>665</v>
      </c>
      <c r="M2419">
        <v>87105</v>
      </c>
      <c r="N2419" t="s">
        <v>40</v>
      </c>
      <c r="O2419" t="s">
        <v>4806</v>
      </c>
      <c r="P2419" t="s">
        <v>42</v>
      </c>
      <c r="Q2419" t="s">
        <v>71</v>
      </c>
      <c r="R2419" t="s">
        <v>4807</v>
      </c>
      <c r="S2419">
        <v>79.872</v>
      </c>
      <c r="T2419" s="3"/>
    </row>
    <row r="2420" spans="1:20" x14ac:dyDescent="0.3">
      <c r="A2420">
        <v>2419</v>
      </c>
      <c r="B2420" t="s">
        <v>5473</v>
      </c>
      <c r="C2420">
        <f t="shared" si="37"/>
        <v>21</v>
      </c>
      <c r="D2420" s="1">
        <v>42876</v>
      </c>
      <c r="E2420" s="1">
        <v>42883</v>
      </c>
      <c r="F2420" t="s">
        <v>46</v>
      </c>
      <c r="G2420" t="s">
        <v>204</v>
      </c>
      <c r="H2420" t="s">
        <v>205</v>
      </c>
      <c r="I2420" t="s">
        <v>37</v>
      </c>
      <c r="J2420" t="s">
        <v>23</v>
      </c>
      <c r="K2420" t="s">
        <v>5474</v>
      </c>
      <c r="L2420" t="s">
        <v>1392</v>
      </c>
      <c r="M2420">
        <v>89431</v>
      </c>
      <c r="N2420" t="s">
        <v>40</v>
      </c>
      <c r="O2420" t="s">
        <v>5475</v>
      </c>
      <c r="P2420" t="s">
        <v>67</v>
      </c>
      <c r="Q2420" t="s">
        <v>680</v>
      </c>
      <c r="R2420" t="s">
        <v>5476</v>
      </c>
      <c r="S2420">
        <v>2396.4</v>
      </c>
      <c r="T2420" s="3"/>
    </row>
    <row r="2421" spans="1:20" x14ac:dyDescent="0.3">
      <c r="A2421">
        <v>2420</v>
      </c>
      <c r="B2421" t="s">
        <v>5477</v>
      </c>
      <c r="C2421">
        <f t="shared" si="37"/>
        <v>45</v>
      </c>
      <c r="D2421" s="1">
        <v>43413</v>
      </c>
      <c r="E2421" s="1">
        <v>43418</v>
      </c>
      <c r="F2421" t="s">
        <v>46</v>
      </c>
      <c r="G2421" t="s">
        <v>4929</v>
      </c>
      <c r="H2421" t="s">
        <v>4930</v>
      </c>
      <c r="I2421" t="s">
        <v>37</v>
      </c>
      <c r="J2421" t="s">
        <v>23</v>
      </c>
      <c r="K2421" t="s">
        <v>5478</v>
      </c>
      <c r="L2421" t="s">
        <v>39</v>
      </c>
      <c r="M2421">
        <v>92236</v>
      </c>
      <c r="N2421" t="s">
        <v>40</v>
      </c>
      <c r="O2421" t="s">
        <v>3789</v>
      </c>
      <c r="P2421" t="s">
        <v>42</v>
      </c>
      <c r="Q2421" t="s">
        <v>55</v>
      </c>
      <c r="R2421" t="s">
        <v>3790</v>
      </c>
      <c r="S2421">
        <v>63.56</v>
      </c>
      <c r="T2421" s="3"/>
    </row>
    <row r="2422" spans="1:20" x14ac:dyDescent="0.3">
      <c r="A2422">
        <v>2421</v>
      </c>
      <c r="B2422" t="s">
        <v>5477</v>
      </c>
      <c r="C2422">
        <f t="shared" si="37"/>
        <v>45</v>
      </c>
      <c r="D2422" s="1">
        <v>43413</v>
      </c>
      <c r="E2422" s="1">
        <v>43418</v>
      </c>
      <c r="F2422" t="s">
        <v>46</v>
      </c>
      <c r="G2422" t="s">
        <v>4929</v>
      </c>
      <c r="H2422" t="s">
        <v>4930</v>
      </c>
      <c r="I2422" t="s">
        <v>37</v>
      </c>
      <c r="J2422" t="s">
        <v>23</v>
      </c>
      <c r="K2422" t="s">
        <v>5478</v>
      </c>
      <c r="L2422" t="s">
        <v>39</v>
      </c>
      <c r="M2422">
        <v>92236</v>
      </c>
      <c r="N2422" t="s">
        <v>40</v>
      </c>
      <c r="O2422" t="s">
        <v>5479</v>
      </c>
      <c r="P2422" t="s">
        <v>67</v>
      </c>
      <c r="Q2422" t="s">
        <v>157</v>
      </c>
      <c r="R2422" t="s">
        <v>5480</v>
      </c>
      <c r="S2422">
        <v>99.99</v>
      </c>
      <c r="T2422" s="3"/>
    </row>
    <row r="2423" spans="1:20" x14ac:dyDescent="0.3">
      <c r="A2423">
        <v>2422</v>
      </c>
      <c r="B2423" t="s">
        <v>5481</v>
      </c>
      <c r="C2423">
        <f t="shared" si="37"/>
        <v>16</v>
      </c>
      <c r="D2423" s="1">
        <v>42843</v>
      </c>
      <c r="E2423" s="1">
        <v>42848</v>
      </c>
      <c r="F2423" t="s">
        <v>46</v>
      </c>
      <c r="G2423" t="s">
        <v>5482</v>
      </c>
      <c r="H2423" t="s">
        <v>5483</v>
      </c>
      <c r="I2423" t="s">
        <v>98</v>
      </c>
      <c r="J2423" t="s">
        <v>23</v>
      </c>
      <c r="K2423" t="s">
        <v>5484</v>
      </c>
      <c r="L2423" t="s">
        <v>207</v>
      </c>
      <c r="M2423">
        <v>60126</v>
      </c>
      <c r="N2423" t="s">
        <v>101</v>
      </c>
      <c r="O2423" t="s">
        <v>375</v>
      </c>
      <c r="P2423" t="s">
        <v>42</v>
      </c>
      <c r="Q2423" t="s">
        <v>55</v>
      </c>
      <c r="R2423" t="s">
        <v>376</v>
      </c>
      <c r="S2423">
        <v>230.376</v>
      </c>
      <c r="T2423" s="3"/>
    </row>
    <row r="2424" spans="1:20" x14ac:dyDescent="0.3">
      <c r="A2424">
        <v>2423</v>
      </c>
      <c r="B2424" t="s">
        <v>5481</v>
      </c>
      <c r="C2424">
        <f t="shared" si="37"/>
        <v>16</v>
      </c>
      <c r="D2424" s="1">
        <v>42843</v>
      </c>
      <c r="E2424" s="1">
        <v>42848</v>
      </c>
      <c r="F2424" t="s">
        <v>46</v>
      </c>
      <c r="G2424" t="s">
        <v>5482</v>
      </c>
      <c r="H2424" t="s">
        <v>5483</v>
      </c>
      <c r="I2424" t="s">
        <v>98</v>
      </c>
      <c r="J2424" t="s">
        <v>23</v>
      </c>
      <c r="K2424" t="s">
        <v>5484</v>
      </c>
      <c r="L2424" t="s">
        <v>207</v>
      </c>
      <c r="M2424">
        <v>60126</v>
      </c>
      <c r="N2424" t="s">
        <v>101</v>
      </c>
      <c r="O2424" t="s">
        <v>2603</v>
      </c>
      <c r="P2424" t="s">
        <v>42</v>
      </c>
      <c r="Q2424" t="s">
        <v>86</v>
      </c>
      <c r="R2424" t="s">
        <v>2604</v>
      </c>
      <c r="S2424">
        <v>9.6639999999999997</v>
      </c>
      <c r="T2424" s="3"/>
    </row>
    <row r="2425" spans="1:20" x14ac:dyDescent="0.3">
      <c r="A2425">
        <v>2424</v>
      </c>
      <c r="B2425" t="s">
        <v>5485</v>
      </c>
      <c r="C2425">
        <f t="shared" si="37"/>
        <v>52</v>
      </c>
      <c r="D2425" s="1">
        <v>43459</v>
      </c>
      <c r="E2425" s="1">
        <v>43464</v>
      </c>
      <c r="F2425" t="s">
        <v>46</v>
      </c>
      <c r="G2425" t="s">
        <v>5321</v>
      </c>
      <c r="H2425" t="s">
        <v>5322</v>
      </c>
      <c r="I2425" t="s">
        <v>22</v>
      </c>
      <c r="J2425" t="s">
        <v>23</v>
      </c>
      <c r="K2425" t="s">
        <v>744</v>
      </c>
      <c r="L2425" t="s">
        <v>494</v>
      </c>
      <c r="M2425">
        <v>45014</v>
      </c>
      <c r="N2425" t="s">
        <v>144</v>
      </c>
      <c r="O2425" t="s">
        <v>2818</v>
      </c>
      <c r="P2425" t="s">
        <v>67</v>
      </c>
      <c r="Q2425" t="s">
        <v>157</v>
      </c>
      <c r="R2425" t="s">
        <v>2819</v>
      </c>
      <c r="S2425">
        <v>158.928</v>
      </c>
      <c r="T2425" s="3"/>
    </row>
    <row r="2426" spans="1:20" x14ac:dyDescent="0.3">
      <c r="A2426">
        <v>2425</v>
      </c>
      <c r="B2426" t="s">
        <v>5485</v>
      </c>
      <c r="C2426">
        <f t="shared" si="37"/>
        <v>52</v>
      </c>
      <c r="D2426" s="1">
        <v>43459</v>
      </c>
      <c r="E2426" s="1">
        <v>43464</v>
      </c>
      <c r="F2426" t="s">
        <v>46</v>
      </c>
      <c r="G2426" t="s">
        <v>5321</v>
      </c>
      <c r="H2426" t="s">
        <v>5322</v>
      </c>
      <c r="I2426" t="s">
        <v>22</v>
      </c>
      <c r="J2426" t="s">
        <v>23</v>
      </c>
      <c r="K2426" t="s">
        <v>744</v>
      </c>
      <c r="L2426" t="s">
        <v>494</v>
      </c>
      <c r="M2426">
        <v>45014</v>
      </c>
      <c r="N2426" t="s">
        <v>144</v>
      </c>
      <c r="O2426" t="s">
        <v>5378</v>
      </c>
      <c r="P2426" t="s">
        <v>42</v>
      </c>
      <c r="Q2426" t="s">
        <v>71</v>
      </c>
      <c r="R2426" t="s">
        <v>5379</v>
      </c>
      <c r="S2426">
        <v>13.023</v>
      </c>
      <c r="T2426" s="3"/>
    </row>
    <row r="2427" spans="1:20" x14ac:dyDescent="0.3">
      <c r="A2427">
        <v>2426</v>
      </c>
      <c r="B2427" t="s">
        <v>5485</v>
      </c>
      <c r="C2427">
        <f t="shared" si="37"/>
        <v>52</v>
      </c>
      <c r="D2427" s="1">
        <v>43459</v>
      </c>
      <c r="E2427" s="1">
        <v>43464</v>
      </c>
      <c r="F2427" t="s">
        <v>46</v>
      </c>
      <c r="G2427" t="s">
        <v>5321</v>
      </c>
      <c r="H2427" t="s">
        <v>5322</v>
      </c>
      <c r="I2427" t="s">
        <v>22</v>
      </c>
      <c r="J2427" t="s">
        <v>23</v>
      </c>
      <c r="K2427" t="s">
        <v>744</v>
      </c>
      <c r="L2427" t="s">
        <v>494</v>
      </c>
      <c r="M2427">
        <v>45014</v>
      </c>
      <c r="N2427" t="s">
        <v>144</v>
      </c>
      <c r="O2427" t="s">
        <v>5486</v>
      </c>
      <c r="P2427" t="s">
        <v>28</v>
      </c>
      <c r="Q2427" t="s">
        <v>52</v>
      </c>
      <c r="R2427" t="s">
        <v>5487</v>
      </c>
      <c r="S2427">
        <v>273.06</v>
      </c>
      <c r="T2427" s="3"/>
    </row>
    <row r="2428" spans="1:20" x14ac:dyDescent="0.3">
      <c r="A2428">
        <v>2427</v>
      </c>
      <c r="B2428" t="s">
        <v>5485</v>
      </c>
      <c r="C2428">
        <f t="shared" si="37"/>
        <v>52</v>
      </c>
      <c r="D2428" s="1">
        <v>43459</v>
      </c>
      <c r="E2428" s="1">
        <v>43464</v>
      </c>
      <c r="F2428" t="s">
        <v>46</v>
      </c>
      <c r="G2428" t="s">
        <v>5321</v>
      </c>
      <c r="H2428" t="s">
        <v>5322</v>
      </c>
      <c r="I2428" t="s">
        <v>22</v>
      </c>
      <c r="J2428" t="s">
        <v>23</v>
      </c>
      <c r="K2428" t="s">
        <v>744</v>
      </c>
      <c r="L2428" t="s">
        <v>494</v>
      </c>
      <c r="M2428">
        <v>45014</v>
      </c>
      <c r="N2428" t="s">
        <v>144</v>
      </c>
      <c r="O2428" t="s">
        <v>4942</v>
      </c>
      <c r="P2428" t="s">
        <v>42</v>
      </c>
      <c r="Q2428" t="s">
        <v>265</v>
      </c>
      <c r="R2428" t="s">
        <v>559</v>
      </c>
      <c r="S2428">
        <v>39.311999999999998</v>
      </c>
      <c r="T2428" s="3"/>
    </row>
    <row r="2429" spans="1:20" x14ac:dyDescent="0.3">
      <c r="A2429">
        <v>2428</v>
      </c>
      <c r="B2429" t="s">
        <v>5488</v>
      </c>
      <c r="C2429">
        <f t="shared" si="37"/>
        <v>24</v>
      </c>
      <c r="D2429" s="1">
        <v>42897</v>
      </c>
      <c r="E2429" s="1">
        <v>42903</v>
      </c>
      <c r="F2429" t="s">
        <v>46</v>
      </c>
      <c r="G2429" t="s">
        <v>771</v>
      </c>
      <c r="H2429" t="s">
        <v>772</v>
      </c>
      <c r="I2429" t="s">
        <v>37</v>
      </c>
      <c r="J2429" t="s">
        <v>23</v>
      </c>
      <c r="K2429" t="s">
        <v>1126</v>
      </c>
      <c r="L2429" t="s">
        <v>100</v>
      </c>
      <c r="M2429">
        <v>76017</v>
      </c>
      <c r="N2429" t="s">
        <v>101</v>
      </c>
      <c r="O2429" t="s">
        <v>5489</v>
      </c>
      <c r="P2429" t="s">
        <v>42</v>
      </c>
      <c r="Q2429" t="s">
        <v>71</v>
      </c>
      <c r="R2429" t="s">
        <v>5490</v>
      </c>
      <c r="S2429">
        <v>1.3440000000000001</v>
      </c>
      <c r="T2429" s="3"/>
    </row>
    <row r="2430" spans="1:20" x14ac:dyDescent="0.3">
      <c r="A2430">
        <v>2429</v>
      </c>
      <c r="B2430" t="s">
        <v>5488</v>
      </c>
      <c r="C2430">
        <f t="shared" si="37"/>
        <v>24</v>
      </c>
      <c r="D2430" s="1">
        <v>42897</v>
      </c>
      <c r="E2430" s="1">
        <v>42903</v>
      </c>
      <c r="F2430" t="s">
        <v>46</v>
      </c>
      <c r="G2430" t="s">
        <v>771</v>
      </c>
      <c r="H2430" t="s">
        <v>772</v>
      </c>
      <c r="I2430" t="s">
        <v>37</v>
      </c>
      <c r="J2430" t="s">
        <v>23</v>
      </c>
      <c r="K2430" t="s">
        <v>1126</v>
      </c>
      <c r="L2430" t="s">
        <v>100</v>
      </c>
      <c r="M2430">
        <v>76017</v>
      </c>
      <c r="N2430" t="s">
        <v>101</v>
      </c>
      <c r="O2430" t="s">
        <v>5491</v>
      </c>
      <c r="P2430" t="s">
        <v>42</v>
      </c>
      <c r="Q2430" t="s">
        <v>71</v>
      </c>
      <c r="R2430" t="s">
        <v>5492</v>
      </c>
      <c r="S2430">
        <v>8.2720000000000002</v>
      </c>
      <c r="T2430" s="3"/>
    </row>
    <row r="2431" spans="1:20" x14ac:dyDescent="0.3">
      <c r="A2431">
        <v>2430</v>
      </c>
      <c r="B2431" t="s">
        <v>5488</v>
      </c>
      <c r="C2431">
        <f t="shared" si="37"/>
        <v>24</v>
      </c>
      <c r="D2431" s="1">
        <v>42897</v>
      </c>
      <c r="E2431" s="1">
        <v>42903</v>
      </c>
      <c r="F2431" t="s">
        <v>46</v>
      </c>
      <c r="G2431" t="s">
        <v>771</v>
      </c>
      <c r="H2431" t="s">
        <v>772</v>
      </c>
      <c r="I2431" t="s">
        <v>37</v>
      </c>
      <c r="J2431" t="s">
        <v>23</v>
      </c>
      <c r="K2431" t="s">
        <v>1126</v>
      </c>
      <c r="L2431" t="s">
        <v>100</v>
      </c>
      <c r="M2431">
        <v>76017</v>
      </c>
      <c r="N2431" t="s">
        <v>101</v>
      </c>
      <c r="O2431" t="s">
        <v>4275</v>
      </c>
      <c r="P2431" t="s">
        <v>28</v>
      </c>
      <c r="Q2431" t="s">
        <v>61</v>
      </c>
      <c r="R2431" t="s">
        <v>4276</v>
      </c>
      <c r="S2431">
        <v>12.544</v>
      </c>
      <c r="T2431" s="3"/>
    </row>
    <row r="2432" spans="1:20" x14ac:dyDescent="0.3">
      <c r="A2432">
        <v>2431</v>
      </c>
      <c r="B2432" t="s">
        <v>5493</v>
      </c>
      <c r="C2432">
        <f t="shared" si="37"/>
        <v>20</v>
      </c>
      <c r="D2432" s="1">
        <v>43233</v>
      </c>
      <c r="E2432" s="1">
        <v>43240</v>
      </c>
      <c r="F2432" t="s">
        <v>46</v>
      </c>
      <c r="G2432" t="s">
        <v>1509</v>
      </c>
      <c r="H2432" t="s">
        <v>1510</v>
      </c>
      <c r="I2432" t="s">
        <v>98</v>
      </c>
      <c r="J2432" t="s">
        <v>23</v>
      </c>
      <c r="K2432" t="s">
        <v>123</v>
      </c>
      <c r="L2432" t="s">
        <v>39</v>
      </c>
      <c r="M2432">
        <v>94110</v>
      </c>
      <c r="N2432" t="s">
        <v>40</v>
      </c>
      <c r="O2432" t="s">
        <v>41</v>
      </c>
      <c r="P2432" t="s">
        <v>42</v>
      </c>
      <c r="Q2432" t="s">
        <v>43</v>
      </c>
      <c r="R2432" t="s">
        <v>44</v>
      </c>
      <c r="S2432">
        <v>58.48</v>
      </c>
      <c r="T2432" s="3"/>
    </row>
    <row r="2433" spans="1:20" x14ac:dyDescent="0.3">
      <c r="A2433">
        <v>2432</v>
      </c>
      <c r="B2433" t="s">
        <v>5494</v>
      </c>
      <c r="C2433">
        <f t="shared" si="37"/>
        <v>52</v>
      </c>
      <c r="D2433" s="1">
        <v>43462</v>
      </c>
      <c r="E2433" s="1">
        <v>43467</v>
      </c>
      <c r="F2433" t="s">
        <v>46</v>
      </c>
      <c r="G2433" t="s">
        <v>3749</v>
      </c>
      <c r="H2433" t="s">
        <v>3750</v>
      </c>
      <c r="I2433" t="s">
        <v>37</v>
      </c>
      <c r="J2433" t="s">
        <v>23</v>
      </c>
      <c r="K2433" t="s">
        <v>91</v>
      </c>
      <c r="L2433" t="s">
        <v>92</v>
      </c>
      <c r="M2433">
        <v>98103</v>
      </c>
      <c r="N2433" t="s">
        <v>40</v>
      </c>
      <c r="O2433" t="s">
        <v>1362</v>
      </c>
      <c r="P2433" t="s">
        <v>28</v>
      </c>
      <c r="Q2433" t="s">
        <v>61</v>
      </c>
      <c r="R2433" t="s">
        <v>1363</v>
      </c>
      <c r="S2433">
        <v>7.4</v>
      </c>
      <c r="T2433" s="3"/>
    </row>
    <row r="2434" spans="1:20" x14ac:dyDescent="0.3">
      <c r="A2434">
        <v>2433</v>
      </c>
      <c r="B2434" t="s">
        <v>5495</v>
      </c>
      <c r="C2434">
        <f t="shared" si="37"/>
        <v>13</v>
      </c>
      <c r="D2434" s="1">
        <v>42088</v>
      </c>
      <c r="E2434" s="1">
        <v>42095</v>
      </c>
      <c r="F2434" t="s">
        <v>46</v>
      </c>
      <c r="G2434" t="s">
        <v>5496</v>
      </c>
      <c r="H2434" t="s">
        <v>5497</v>
      </c>
      <c r="I2434" t="s">
        <v>22</v>
      </c>
      <c r="J2434" t="s">
        <v>23</v>
      </c>
      <c r="K2434" t="s">
        <v>262</v>
      </c>
      <c r="L2434" t="s">
        <v>263</v>
      </c>
      <c r="M2434">
        <v>10009</v>
      </c>
      <c r="N2434" t="s">
        <v>144</v>
      </c>
      <c r="O2434" t="s">
        <v>5498</v>
      </c>
      <c r="P2434" t="s">
        <v>28</v>
      </c>
      <c r="Q2434" t="s">
        <v>32</v>
      </c>
      <c r="R2434" t="s">
        <v>5499</v>
      </c>
      <c r="S2434">
        <v>366.786</v>
      </c>
      <c r="T2434" s="3"/>
    </row>
    <row r="2435" spans="1:20" x14ac:dyDescent="0.3">
      <c r="A2435">
        <v>2434</v>
      </c>
      <c r="B2435" t="s">
        <v>5500</v>
      </c>
      <c r="C2435">
        <f t="shared" ref="C2435:C2498" si="38">WEEKNUM(D2435,1)</f>
        <v>22</v>
      </c>
      <c r="D2435" s="1">
        <v>43248</v>
      </c>
      <c r="E2435" s="1">
        <v>43252</v>
      </c>
      <c r="F2435" t="s">
        <v>46</v>
      </c>
      <c r="G2435" t="s">
        <v>857</v>
      </c>
      <c r="H2435" t="s">
        <v>858</v>
      </c>
      <c r="I2435" t="s">
        <v>22</v>
      </c>
      <c r="J2435" t="s">
        <v>23</v>
      </c>
      <c r="K2435" t="s">
        <v>180</v>
      </c>
      <c r="L2435" t="s">
        <v>100</v>
      </c>
      <c r="M2435">
        <v>77070</v>
      </c>
      <c r="N2435" t="s">
        <v>101</v>
      </c>
      <c r="O2435" t="s">
        <v>5079</v>
      </c>
      <c r="P2435" t="s">
        <v>67</v>
      </c>
      <c r="Q2435" t="s">
        <v>68</v>
      </c>
      <c r="R2435" t="s">
        <v>5080</v>
      </c>
      <c r="S2435">
        <v>54.368000000000002</v>
      </c>
      <c r="T2435" s="3"/>
    </row>
    <row r="2436" spans="1:20" x14ac:dyDescent="0.3">
      <c r="A2436">
        <v>2435</v>
      </c>
      <c r="B2436" t="s">
        <v>5501</v>
      </c>
      <c r="C2436">
        <f t="shared" si="38"/>
        <v>47</v>
      </c>
      <c r="D2436" s="1">
        <v>42688</v>
      </c>
      <c r="E2436" s="1">
        <v>42691</v>
      </c>
      <c r="F2436" t="s">
        <v>184</v>
      </c>
      <c r="G2436" t="s">
        <v>5292</v>
      </c>
      <c r="H2436" t="s">
        <v>5293</v>
      </c>
      <c r="I2436" t="s">
        <v>37</v>
      </c>
      <c r="J2436" t="s">
        <v>23</v>
      </c>
      <c r="K2436" t="s">
        <v>314</v>
      </c>
      <c r="L2436" t="s">
        <v>315</v>
      </c>
      <c r="M2436">
        <v>22153</v>
      </c>
      <c r="N2436" t="s">
        <v>26</v>
      </c>
      <c r="O2436" t="s">
        <v>2424</v>
      </c>
      <c r="P2436" t="s">
        <v>42</v>
      </c>
      <c r="Q2436" t="s">
        <v>169</v>
      </c>
      <c r="R2436" t="s">
        <v>2425</v>
      </c>
      <c r="S2436">
        <v>33.96</v>
      </c>
      <c r="T2436" s="3"/>
    </row>
    <row r="2437" spans="1:20" x14ac:dyDescent="0.3">
      <c r="A2437">
        <v>2436</v>
      </c>
      <c r="B2437" t="s">
        <v>5501</v>
      </c>
      <c r="C2437">
        <f t="shared" si="38"/>
        <v>47</v>
      </c>
      <c r="D2437" s="1">
        <v>42688</v>
      </c>
      <c r="E2437" s="1">
        <v>42691</v>
      </c>
      <c r="F2437" t="s">
        <v>184</v>
      </c>
      <c r="G2437" t="s">
        <v>5292</v>
      </c>
      <c r="H2437" t="s">
        <v>5293</v>
      </c>
      <c r="I2437" t="s">
        <v>37</v>
      </c>
      <c r="J2437" t="s">
        <v>23</v>
      </c>
      <c r="K2437" t="s">
        <v>314</v>
      </c>
      <c r="L2437" t="s">
        <v>315</v>
      </c>
      <c r="M2437">
        <v>22153</v>
      </c>
      <c r="N2437" t="s">
        <v>26</v>
      </c>
      <c r="O2437" t="s">
        <v>5502</v>
      </c>
      <c r="P2437" t="s">
        <v>42</v>
      </c>
      <c r="Q2437" t="s">
        <v>74</v>
      </c>
      <c r="R2437" t="s">
        <v>5503</v>
      </c>
      <c r="S2437">
        <v>826.11</v>
      </c>
      <c r="T2437" s="3"/>
    </row>
    <row r="2438" spans="1:20" x14ac:dyDescent="0.3">
      <c r="A2438">
        <v>2437</v>
      </c>
      <c r="B2438" t="s">
        <v>5504</v>
      </c>
      <c r="C2438">
        <f t="shared" si="38"/>
        <v>27</v>
      </c>
      <c r="D2438" s="1">
        <v>43284</v>
      </c>
      <c r="E2438" s="1">
        <v>43291</v>
      </c>
      <c r="F2438" t="s">
        <v>46</v>
      </c>
      <c r="G2438" t="s">
        <v>2053</v>
      </c>
      <c r="H2438" t="s">
        <v>2054</v>
      </c>
      <c r="I2438" t="s">
        <v>22</v>
      </c>
      <c r="J2438" t="s">
        <v>23</v>
      </c>
      <c r="K2438" t="s">
        <v>2854</v>
      </c>
      <c r="L2438" t="s">
        <v>665</v>
      </c>
      <c r="M2438">
        <v>87401</v>
      </c>
      <c r="N2438" t="s">
        <v>40</v>
      </c>
      <c r="O2438" t="s">
        <v>334</v>
      </c>
      <c r="P2438" t="s">
        <v>28</v>
      </c>
      <c r="Q2438" t="s">
        <v>61</v>
      </c>
      <c r="R2438" t="s">
        <v>335</v>
      </c>
      <c r="S2438">
        <v>545.85</v>
      </c>
      <c r="T2438" s="3"/>
    </row>
    <row r="2439" spans="1:20" x14ac:dyDescent="0.3">
      <c r="A2439">
        <v>2438</v>
      </c>
      <c r="B2439" t="s">
        <v>5505</v>
      </c>
      <c r="C2439">
        <f t="shared" si="38"/>
        <v>47</v>
      </c>
      <c r="D2439" s="1">
        <v>42326</v>
      </c>
      <c r="E2439" s="1">
        <v>42328</v>
      </c>
      <c r="F2439" t="s">
        <v>19</v>
      </c>
      <c r="G2439" t="s">
        <v>5506</v>
      </c>
      <c r="H2439" t="s">
        <v>5507</v>
      </c>
      <c r="I2439" t="s">
        <v>22</v>
      </c>
      <c r="J2439" t="s">
        <v>23</v>
      </c>
      <c r="K2439" t="s">
        <v>1474</v>
      </c>
      <c r="L2439" t="s">
        <v>453</v>
      </c>
      <c r="M2439">
        <v>80027</v>
      </c>
      <c r="N2439" t="s">
        <v>40</v>
      </c>
      <c r="O2439" t="s">
        <v>5508</v>
      </c>
      <c r="P2439" t="s">
        <v>28</v>
      </c>
      <c r="Q2439" t="s">
        <v>52</v>
      </c>
      <c r="R2439" t="s">
        <v>5509</v>
      </c>
      <c r="S2439">
        <v>145.97999999999999</v>
      </c>
      <c r="T2439" s="3"/>
    </row>
    <row r="2440" spans="1:20" x14ac:dyDescent="0.3">
      <c r="A2440">
        <v>2439</v>
      </c>
      <c r="B2440" t="s">
        <v>5505</v>
      </c>
      <c r="C2440">
        <f t="shared" si="38"/>
        <v>47</v>
      </c>
      <c r="D2440" s="1">
        <v>42326</v>
      </c>
      <c r="E2440" s="1">
        <v>42328</v>
      </c>
      <c r="F2440" t="s">
        <v>19</v>
      </c>
      <c r="G2440" t="s">
        <v>5506</v>
      </c>
      <c r="H2440" t="s">
        <v>5507</v>
      </c>
      <c r="I2440" t="s">
        <v>22</v>
      </c>
      <c r="J2440" t="s">
        <v>23</v>
      </c>
      <c r="K2440" t="s">
        <v>1474</v>
      </c>
      <c r="L2440" t="s">
        <v>453</v>
      </c>
      <c r="M2440">
        <v>80027</v>
      </c>
      <c r="N2440" t="s">
        <v>40</v>
      </c>
      <c r="O2440" t="s">
        <v>3363</v>
      </c>
      <c r="P2440" t="s">
        <v>42</v>
      </c>
      <c r="Q2440" t="s">
        <v>86</v>
      </c>
      <c r="R2440" t="s">
        <v>3364</v>
      </c>
      <c r="S2440">
        <v>35.808</v>
      </c>
      <c r="T2440" s="3"/>
    </row>
    <row r="2441" spans="1:20" x14ac:dyDescent="0.3">
      <c r="A2441">
        <v>2440</v>
      </c>
      <c r="B2441" t="s">
        <v>5510</v>
      </c>
      <c r="C2441">
        <f t="shared" si="38"/>
        <v>29</v>
      </c>
      <c r="D2441" s="1">
        <v>43298</v>
      </c>
      <c r="E2441" s="1">
        <v>43303</v>
      </c>
      <c r="F2441" t="s">
        <v>46</v>
      </c>
      <c r="G2441" t="s">
        <v>4353</v>
      </c>
      <c r="H2441" t="s">
        <v>4354</v>
      </c>
      <c r="I2441" t="s">
        <v>22</v>
      </c>
      <c r="J2441" t="s">
        <v>23</v>
      </c>
      <c r="K2441" t="s">
        <v>898</v>
      </c>
      <c r="L2441" t="s">
        <v>50</v>
      </c>
      <c r="M2441">
        <v>33614</v>
      </c>
      <c r="N2441" t="s">
        <v>26</v>
      </c>
      <c r="O2441" t="s">
        <v>2449</v>
      </c>
      <c r="P2441" t="s">
        <v>28</v>
      </c>
      <c r="Q2441" t="s">
        <v>61</v>
      </c>
      <c r="R2441" t="s">
        <v>2450</v>
      </c>
      <c r="S2441">
        <v>7.9039999999999999</v>
      </c>
      <c r="T2441" s="3"/>
    </row>
    <row r="2442" spans="1:20" x14ac:dyDescent="0.3">
      <c r="A2442">
        <v>2441</v>
      </c>
      <c r="B2442" t="s">
        <v>5511</v>
      </c>
      <c r="C2442">
        <f t="shared" si="38"/>
        <v>21</v>
      </c>
      <c r="D2442" s="1">
        <v>42877</v>
      </c>
      <c r="E2442" s="1">
        <v>42882</v>
      </c>
      <c r="F2442" t="s">
        <v>46</v>
      </c>
      <c r="G2442" t="s">
        <v>5082</v>
      </c>
      <c r="H2442" t="s">
        <v>5083</v>
      </c>
      <c r="I2442" t="s">
        <v>22</v>
      </c>
      <c r="J2442" t="s">
        <v>23</v>
      </c>
      <c r="K2442" t="s">
        <v>5512</v>
      </c>
      <c r="L2442" t="s">
        <v>786</v>
      </c>
      <c r="M2442">
        <v>7055</v>
      </c>
      <c r="N2442" t="s">
        <v>144</v>
      </c>
      <c r="O2442" t="s">
        <v>1203</v>
      </c>
      <c r="P2442" t="s">
        <v>67</v>
      </c>
      <c r="Q2442" t="s">
        <v>68</v>
      </c>
      <c r="R2442" t="s">
        <v>1204</v>
      </c>
      <c r="S2442">
        <v>345</v>
      </c>
      <c r="T2442" s="3"/>
    </row>
    <row r="2443" spans="1:20" x14ac:dyDescent="0.3">
      <c r="A2443">
        <v>2442</v>
      </c>
      <c r="B2443" t="s">
        <v>5511</v>
      </c>
      <c r="C2443">
        <f t="shared" si="38"/>
        <v>21</v>
      </c>
      <c r="D2443" s="1">
        <v>42877</v>
      </c>
      <c r="E2443" s="1">
        <v>42882</v>
      </c>
      <c r="F2443" t="s">
        <v>46</v>
      </c>
      <c r="G2443" t="s">
        <v>5082</v>
      </c>
      <c r="H2443" t="s">
        <v>5083</v>
      </c>
      <c r="I2443" t="s">
        <v>22</v>
      </c>
      <c r="J2443" t="s">
        <v>23</v>
      </c>
      <c r="K2443" t="s">
        <v>5512</v>
      </c>
      <c r="L2443" t="s">
        <v>786</v>
      </c>
      <c r="M2443">
        <v>7055</v>
      </c>
      <c r="N2443" t="s">
        <v>144</v>
      </c>
      <c r="O2443" t="s">
        <v>881</v>
      </c>
      <c r="P2443" t="s">
        <v>28</v>
      </c>
      <c r="Q2443" t="s">
        <v>52</v>
      </c>
      <c r="R2443" t="s">
        <v>882</v>
      </c>
      <c r="S2443">
        <v>174.286</v>
      </c>
      <c r="T2443" s="3"/>
    </row>
    <row r="2444" spans="1:20" x14ac:dyDescent="0.3">
      <c r="A2444">
        <v>2443</v>
      </c>
      <c r="B2444" t="s">
        <v>5511</v>
      </c>
      <c r="C2444">
        <f t="shared" si="38"/>
        <v>21</v>
      </c>
      <c r="D2444" s="1">
        <v>42877</v>
      </c>
      <c r="E2444" s="1">
        <v>42882</v>
      </c>
      <c r="F2444" t="s">
        <v>46</v>
      </c>
      <c r="G2444" t="s">
        <v>5082</v>
      </c>
      <c r="H2444" t="s">
        <v>5083</v>
      </c>
      <c r="I2444" t="s">
        <v>22</v>
      </c>
      <c r="J2444" t="s">
        <v>23</v>
      </c>
      <c r="K2444" t="s">
        <v>5512</v>
      </c>
      <c r="L2444" t="s">
        <v>786</v>
      </c>
      <c r="M2444">
        <v>7055</v>
      </c>
      <c r="N2444" t="s">
        <v>144</v>
      </c>
      <c r="O2444" t="s">
        <v>814</v>
      </c>
      <c r="P2444" t="s">
        <v>42</v>
      </c>
      <c r="Q2444" t="s">
        <v>74</v>
      </c>
      <c r="R2444" t="s">
        <v>815</v>
      </c>
      <c r="S2444">
        <v>662.84</v>
      </c>
      <c r="T2444" s="3"/>
    </row>
    <row r="2445" spans="1:20" x14ac:dyDescent="0.3">
      <c r="A2445">
        <v>2444</v>
      </c>
      <c r="B2445" t="s">
        <v>5511</v>
      </c>
      <c r="C2445">
        <f t="shared" si="38"/>
        <v>21</v>
      </c>
      <c r="D2445" s="1">
        <v>42877</v>
      </c>
      <c r="E2445" s="1">
        <v>42882</v>
      </c>
      <c r="F2445" t="s">
        <v>46</v>
      </c>
      <c r="G2445" t="s">
        <v>5082</v>
      </c>
      <c r="H2445" t="s">
        <v>5083</v>
      </c>
      <c r="I2445" t="s">
        <v>22</v>
      </c>
      <c r="J2445" t="s">
        <v>23</v>
      </c>
      <c r="K2445" t="s">
        <v>5512</v>
      </c>
      <c r="L2445" t="s">
        <v>786</v>
      </c>
      <c r="M2445">
        <v>7055</v>
      </c>
      <c r="N2445" t="s">
        <v>144</v>
      </c>
      <c r="O2445" t="s">
        <v>1751</v>
      </c>
      <c r="P2445" t="s">
        <v>67</v>
      </c>
      <c r="Q2445" t="s">
        <v>157</v>
      </c>
      <c r="R2445" t="s">
        <v>1752</v>
      </c>
      <c r="S2445">
        <v>95.1</v>
      </c>
      <c r="T2445" s="3"/>
    </row>
    <row r="2446" spans="1:20" x14ac:dyDescent="0.3">
      <c r="A2446">
        <v>2445</v>
      </c>
      <c r="B2446" t="s">
        <v>5511</v>
      </c>
      <c r="C2446">
        <f t="shared" si="38"/>
        <v>21</v>
      </c>
      <c r="D2446" s="1">
        <v>42877</v>
      </c>
      <c r="E2446" s="1">
        <v>42882</v>
      </c>
      <c r="F2446" t="s">
        <v>46</v>
      </c>
      <c r="G2446" t="s">
        <v>5082</v>
      </c>
      <c r="H2446" t="s">
        <v>5083</v>
      </c>
      <c r="I2446" t="s">
        <v>22</v>
      </c>
      <c r="J2446" t="s">
        <v>23</v>
      </c>
      <c r="K2446" t="s">
        <v>5512</v>
      </c>
      <c r="L2446" t="s">
        <v>786</v>
      </c>
      <c r="M2446">
        <v>7055</v>
      </c>
      <c r="N2446" t="s">
        <v>144</v>
      </c>
      <c r="O2446" t="s">
        <v>5513</v>
      </c>
      <c r="P2446" t="s">
        <v>42</v>
      </c>
      <c r="Q2446" t="s">
        <v>169</v>
      </c>
      <c r="R2446" t="s">
        <v>5514</v>
      </c>
      <c r="S2446">
        <v>26.88</v>
      </c>
      <c r="T2446" s="3"/>
    </row>
    <row r="2447" spans="1:20" x14ac:dyDescent="0.3">
      <c r="A2447">
        <v>2446</v>
      </c>
      <c r="B2447" t="s">
        <v>5511</v>
      </c>
      <c r="C2447">
        <f t="shared" si="38"/>
        <v>21</v>
      </c>
      <c r="D2447" s="1">
        <v>42877</v>
      </c>
      <c r="E2447" s="1">
        <v>42882</v>
      </c>
      <c r="F2447" t="s">
        <v>46</v>
      </c>
      <c r="G2447" t="s">
        <v>5082</v>
      </c>
      <c r="H2447" t="s">
        <v>5083</v>
      </c>
      <c r="I2447" t="s">
        <v>22</v>
      </c>
      <c r="J2447" t="s">
        <v>23</v>
      </c>
      <c r="K2447" t="s">
        <v>5512</v>
      </c>
      <c r="L2447" t="s">
        <v>786</v>
      </c>
      <c r="M2447">
        <v>7055</v>
      </c>
      <c r="N2447" t="s">
        <v>144</v>
      </c>
      <c r="O2447" t="s">
        <v>3753</v>
      </c>
      <c r="P2447" t="s">
        <v>67</v>
      </c>
      <c r="Q2447" t="s">
        <v>68</v>
      </c>
      <c r="R2447" t="s">
        <v>3754</v>
      </c>
      <c r="S2447">
        <v>257.98</v>
      </c>
      <c r="T2447" s="3"/>
    </row>
    <row r="2448" spans="1:20" x14ac:dyDescent="0.3">
      <c r="A2448">
        <v>2447</v>
      </c>
      <c r="B2448" t="s">
        <v>5515</v>
      </c>
      <c r="C2448">
        <f t="shared" si="38"/>
        <v>40</v>
      </c>
      <c r="D2448" s="1">
        <v>42638</v>
      </c>
      <c r="E2448" s="1">
        <v>42644</v>
      </c>
      <c r="F2448" t="s">
        <v>46</v>
      </c>
      <c r="G2448" t="s">
        <v>4898</v>
      </c>
      <c r="H2448" t="s">
        <v>4899</v>
      </c>
      <c r="I2448" t="s">
        <v>22</v>
      </c>
      <c r="J2448" t="s">
        <v>23</v>
      </c>
      <c r="K2448" t="s">
        <v>38</v>
      </c>
      <c r="L2448" t="s">
        <v>39</v>
      </c>
      <c r="M2448">
        <v>90004</v>
      </c>
      <c r="N2448" t="s">
        <v>40</v>
      </c>
      <c r="O2448" t="s">
        <v>2959</v>
      </c>
      <c r="P2448" t="s">
        <v>42</v>
      </c>
      <c r="Q2448" t="s">
        <v>169</v>
      </c>
      <c r="R2448" t="s">
        <v>2960</v>
      </c>
      <c r="S2448">
        <v>17.48</v>
      </c>
      <c r="T2448" s="3"/>
    </row>
    <row r="2449" spans="1:20" x14ac:dyDescent="0.3">
      <c r="A2449">
        <v>2448</v>
      </c>
      <c r="B2449" t="s">
        <v>5516</v>
      </c>
      <c r="C2449">
        <f t="shared" si="38"/>
        <v>44</v>
      </c>
      <c r="D2449" s="1">
        <v>43039</v>
      </c>
      <c r="E2449" s="1">
        <v>43045</v>
      </c>
      <c r="F2449" t="s">
        <v>46</v>
      </c>
      <c r="G2449" t="s">
        <v>1871</v>
      </c>
      <c r="H2449" t="s">
        <v>1872</v>
      </c>
      <c r="I2449" t="s">
        <v>22</v>
      </c>
      <c r="J2449" t="s">
        <v>23</v>
      </c>
      <c r="K2449" t="s">
        <v>142</v>
      </c>
      <c r="L2449" t="s">
        <v>143</v>
      </c>
      <c r="M2449">
        <v>19143</v>
      </c>
      <c r="N2449" t="s">
        <v>144</v>
      </c>
      <c r="O2449" t="s">
        <v>4624</v>
      </c>
      <c r="P2449" t="s">
        <v>28</v>
      </c>
      <c r="Q2449" t="s">
        <v>32</v>
      </c>
      <c r="R2449" t="s">
        <v>4625</v>
      </c>
      <c r="S2449">
        <v>492.83499999999998</v>
      </c>
      <c r="T2449" s="3"/>
    </row>
    <row r="2450" spans="1:20" x14ac:dyDescent="0.3">
      <c r="A2450">
        <v>2449</v>
      </c>
      <c r="B2450" t="s">
        <v>5517</v>
      </c>
      <c r="C2450">
        <f t="shared" si="38"/>
        <v>38</v>
      </c>
      <c r="D2450" s="1">
        <v>42627</v>
      </c>
      <c r="E2450" s="1">
        <v>42630</v>
      </c>
      <c r="F2450" t="s">
        <v>19</v>
      </c>
      <c r="G2450" t="s">
        <v>1735</v>
      </c>
      <c r="H2450" t="s">
        <v>1736</v>
      </c>
      <c r="I2450" t="s">
        <v>22</v>
      </c>
      <c r="J2450" t="s">
        <v>23</v>
      </c>
      <c r="K2450" t="s">
        <v>5518</v>
      </c>
      <c r="L2450" t="s">
        <v>379</v>
      </c>
      <c r="M2450">
        <v>29406</v>
      </c>
      <c r="N2450" t="s">
        <v>26</v>
      </c>
      <c r="O2450" t="s">
        <v>1690</v>
      </c>
      <c r="P2450" t="s">
        <v>42</v>
      </c>
      <c r="Q2450" t="s">
        <v>55</v>
      </c>
      <c r="R2450" t="s">
        <v>1691</v>
      </c>
      <c r="S2450">
        <v>269.49</v>
      </c>
      <c r="T2450" s="3"/>
    </row>
    <row r="2451" spans="1:20" x14ac:dyDescent="0.3">
      <c r="A2451">
        <v>2450</v>
      </c>
      <c r="B2451" t="s">
        <v>5519</v>
      </c>
      <c r="C2451">
        <f t="shared" si="38"/>
        <v>45</v>
      </c>
      <c r="D2451" s="1">
        <v>43044</v>
      </c>
      <c r="E2451" s="1">
        <v>43049</v>
      </c>
      <c r="F2451" t="s">
        <v>46</v>
      </c>
      <c r="G2451" t="s">
        <v>373</v>
      </c>
      <c r="H2451" t="s">
        <v>374</v>
      </c>
      <c r="I2451" t="s">
        <v>98</v>
      </c>
      <c r="J2451" t="s">
        <v>23</v>
      </c>
      <c r="K2451" t="s">
        <v>627</v>
      </c>
      <c r="L2451" t="s">
        <v>39</v>
      </c>
      <c r="M2451">
        <v>95123</v>
      </c>
      <c r="N2451" t="s">
        <v>40</v>
      </c>
      <c r="O2451" t="s">
        <v>5520</v>
      </c>
      <c r="P2451" t="s">
        <v>42</v>
      </c>
      <c r="Q2451" t="s">
        <v>71</v>
      </c>
      <c r="R2451" t="s">
        <v>5521</v>
      </c>
      <c r="S2451">
        <v>29.12</v>
      </c>
      <c r="T2451" s="3"/>
    </row>
    <row r="2452" spans="1:20" x14ac:dyDescent="0.3">
      <c r="A2452">
        <v>2451</v>
      </c>
      <c r="B2452" t="s">
        <v>5522</v>
      </c>
      <c r="C2452">
        <f t="shared" si="38"/>
        <v>11</v>
      </c>
      <c r="D2452" s="1">
        <v>43176</v>
      </c>
      <c r="E2452" s="1">
        <v>43181</v>
      </c>
      <c r="F2452" t="s">
        <v>19</v>
      </c>
      <c r="G2452" t="s">
        <v>5199</v>
      </c>
      <c r="H2452" t="s">
        <v>5200</v>
      </c>
      <c r="I2452" t="s">
        <v>22</v>
      </c>
      <c r="J2452" t="s">
        <v>23</v>
      </c>
      <c r="K2452" t="s">
        <v>262</v>
      </c>
      <c r="L2452" t="s">
        <v>263</v>
      </c>
      <c r="M2452">
        <v>10011</v>
      </c>
      <c r="N2452" t="s">
        <v>144</v>
      </c>
      <c r="O2452" t="s">
        <v>5523</v>
      </c>
      <c r="P2452" t="s">
        <v>42</v>
      </c>
      <c r="Q2452" t="s">
        <v>43</v>
      </c>
      <c r="R2452" t="s">
        <v>5524</v>
      </c>
      <c r="S2452">
        <v>18.75</v>
      </c>
      <c r="T2452" s="3"/>
    </row>
    <row r="2453" spans="1:20" x14ac:dyDescent="0.3">
      <c r="A2453">
        <v>2452</v>
      </c>
      <c r="B2453" t="s">
        <v>5522</v>
      </c>
      <c r="C2453">
        <f t="shared" si="38"/>
        <v>11</v>
      </c>
      <c r="D2453" s="1">
        <v>43176</v>
      </c>
      <c r="E2453" s="1">
        <v>43181</v>
      </c>
      <c r="F2453" t="s">
        <v>19</v>
      </c>
      <c r="G2453" t="s">
        <v>5199</v>
      </c>
      <c r="H2453" t="s">
        <v>5200</v>
      </c>
      <c r="I2453" t="s">
        <v>22</v>
      </c>
      <c r="J2453" t="s">
        <v>23</v>
      </c>
      <c r="K2453" t="s">
        <v>262</v>
      </c>
      <c r="L2453" t="s">
        <v>263</v>
      </c>
      <c r="M2453">
        <v>10011</v>
      </c>
      <c r="N2453" t="s">
        <v>144</v>
      </c>
      <c r="O2453" t="s">
        <v>1643</v>
      </c>
      <c r="P2453" t="s">
        <v>67</v>
      </c>
      <c r="Q2453" t="s">
        <v>68</v>
      </c>
      <c r="R2453" t="s">
        <v>1644</v>
      </c>
      <c r="S2453">
        <v>119.7</v>
      </c>
      <c r="T2453" s="3"/>
    </row>
    <row r="2454" spans="1:20" x14ac:dyDescent="0.3">
      <c r="A2454">
        <v>2453</v>
      </c>
      <c r="B2454" t="s">
        <v>5522</v>
      </c>
      <c r="C2454">
        <f t="shared" si="38"/>
        <v>11</v>
      </c>
      <c r="D2454" s="1">
        <v>43176</v>
      </c>
      <c r="E2454" s="1">
        <v>43181</v>
      </c>
      <c r="F2454" t="s">
        <v>19</v>
      </c>
      <c r="G2454" t="s">
        <v>5199</v>
      </c>
      <c r="H2454" t="s">
        <v>5200</v>
      </c>
      <c r="I2454" t="s">
        <v>22</v>
      </c>
      <c r="J2454" t="s">
        <v>23</v>
      </c>
      <c r="K2454" t="s">
        <v>262</v>
      </c>
      <c r="L2454" t="s">
        <v>263</v>
      </c>
      <c r="M2454">
        <v>10011</v>
      </c>
      <c r="N2454" t="s">
        <v>144</v>
      </c>
      <c r="O2454" t="s">
        <v>2078</v>
      </c>
      <c r="P2454" t="s">
        <v>42</v>
      </c>
      <c r="Q2454" t="s">
        <v>71</v>
      </c>
      <c r="R2454" t="s">
        <v>2079</v>
      </c>
      <c r="S2454">
        <v>9.1440000000000001</v>
      </c>
      <c r="T2454" s="3"/>
    </row>
    <row r="2455" spans="1:20" x14ac:dyDescent="0.3">
      <c r="A2455">
        <v>2454</v>
      </c>
      <c r="B2455" t="s">
        <v>5522</v>
      </c>
      <c r="C2455">
        <f t="shared" si="38"/>
        <v>11</v>
      </c>
      <c r="D2455" s="1">
        <v>43176</v>
      </c>
      <c r="E2455" s="1">
        <v>43181</v>
      </c>
      <c r="F2455" t="s">
        <v>19</v>
      </c>
      <c r="G2455" t="s">
        <v>5199</v>
      </c>
      <c r="H2455" t="s">
        <v>5200</v>
      </c>
      <c r="I2455" t="s">
        <v>22</v>
      </c>
      <c r="J2455" t="s">
        <v>23</v>
      </c>
      <c r="K2455" t="s">
        <v>262</v>
      </c>
      <c r="L2455" t="s">
        <v>263</v>
      </c>
      <c r="M2455">
        <v>10011</v>
      </c>
      <c r="N2455" t="s">
        <v>144</v>
      </c>
      <c r="O2455" t="s">
        <v>1751</v>
      </c>
      <c r="P2455" t="s">
        <v>67</v>
      </c>
      <c r="Q2455" t="s">
        <v>157</v>
      </c>
      <c r="R2455" t="s">
        <v>1752</v>
      </c>
      <c r="S2455">
        <v>57.06</v>
      </c>
      <c r="T2455" s="3"/>
    </row>
    <row r="2456" spans="1:20" x14ac:dyDescent="0.3">
      <c r="A2456">
        <v>2455</v>
      </c>
      <c r="B2456" t="s">
        <v>5522</v>
      </c>
      <c r="C2456">
        <f t="shared" si="38"/>
        <v>11</v>
      </c>
      <c r="D2456" s="1">
        <v>43176</v>
      </c>
      <c r="E2456" s="1">
        <v>43181</v>
      </c>
      <c r="F2456" t="s">
        <v>19</v>
      </c>
      <c r="G2456" t="s">
        <v>5199</v>
      </c>
      <c r="H2456" t="s">
        <v>5200</v>
      </c>
      <c r="I2456" t="s">
        <v>22</v>
      </c>
      <c r="J2456" t="s">
        <v>23</v>
      </c>
      <c r="K2456" t="s">
        <v>262</v>
      </c>
      <c r="L2456" t="s">
        <v>263</v>
      </c>
      <c r="M2456">
        <v>10011</v>
      </c>
      <c r="N2456" t="s">
        <v>144</v>
      </c>
      <c r="O2456" t="s">
        <v>4161</v>
      </c>
      <c r="P2456" t="s">
        <v>67</v>
      </c>
      <c r="Q2456" t="s">
        <v>157</v>
      </c>
      <c r="R2456" t="s">
        <v>4162</v>
      </c>
      <c r="S2456">
        <v>71.599999999999994</v>
      </c>
      <c r="T2456" s="3"/>
    </row>
    <row r="2457" spans="1:20" x14ac:dyDescent="0.3">
      <c r="A2457">
        <v>2456</v>
      </c>
      <c r="B2457" t="s">
        <v>5522</v>
      </c>
      <c r="C2457">
        <f t="shared" si="38"/>
        <v>11</v>
      </c>
      <c r="D2457" s="1">
        <v>43176</v>
      </c>
      <c r="E2457" s="1">
        <v>43181</v>
      </c>
      <c r="F2457" t="s">
        <v>19</v>
      </c>
      <c r="G2457" t="s">
        <v>5199</v>
      </c>
      <c r="H2457" t="s">
        <v>5200</v>
      </c>
      <c r="I2457" t="s">
        <v>22</v>
      </c>
      <c r="J2457" t="s">
        <v>23</v>
      </c>
      <c r="K2457" t="s">
        <v>262</v>
      </c>
      <c r="L2457" t="s">
        <v>263</v>
      </c>
      <c r="M2457">
        <v>10011</v>
      </c>
      <c r="N2457" t="s">
        <v>144</v>
      </c>
      <c r="O2457" t="s">
        <v>4081</v>
      </c>
      <c r="P2457" t="s">
        <v>42</v>
      </c>
      <c r="Q2457" t="s">
        <v>55</v>
      </c>
      <c r="R2457" t="s">
        <v>4082</v>
      </c>
      <c r="S2457">
        <v>107.44</v>
      </c>
      <c r="T2457" s="3"/>
    </row>
    <row r="2458" spans="1:20" x14ac:dyDescent="0.3">
      <c r="A2458">
        <v>2457</v>
      </c>
      <c r="B2458" t="s">
        <v>5522</v>
      </c>
      <c r="C2458">
        <f t="shared" si="38"/>
        <v>11</v>
      </c>
      <c r="D2458" s="1">
        <v>43176</v>
      </c>
      <c r="E2458" s="1">
        <v>43181</v>
      </c>
      <c r="F2458" t="s">
        <v>19</v>
      </c>
      <c r="G2458" t="s">
        <v>5199</v>
      </c>
      <c r="H2458" t="s">
        <v>5200</v>
      </c>
      <c r="I2458" t="s">
        <v>22</v>
      </c>
      <c r="J2458" t="s">
        <v>23</v>
      </c>
      <c r="K2458" t="s">
        <v>262</v>
      </c>
      <c r="L2458" t="s">
        <v>263</v>
      </c>
      <c r="M2458">
        <v>10011</v>
      </c>
      <c r="N2458" t="s">
        <v>144</v>
      </c>
      <c r="O2458" t="s">
        <v>2622</v>
      </c>
      <c r="P2458" t="s">
        <v>42</v>
      </c>
      <c r="Q2458" t="s">
        <v>43</v>
      </c>
      <c r="R2458" t="s">
        <v>2623</v>
      </c>
      <c r="S2458">
        <v>7.31</v>
      </c>
      <c r="T2458" s="3"/>
    </row>
    <row r="2459" spans="1:20" x14ac:dyDescent="0.3">
      <c r="A2459">
        <v>2458</v>
      </c>
      <c r="B2459" t="s">
        <v>5522</v>
      </c>
      <c r="C2459">
        <f t="shared" si="38"/>
        <v>11</v>
      </c>
      <c r="D2459" s="1">
        <v>43176</v>
      </c>
      <c r="E2459" s="1">
        <v>43181</v>
      </c>
      <c r="F2459" t="s">
        <v>19</v>
      </c>
      <c r="G2459" t="s">
        <v>5199</v>
      </c>
      <c r="H2459" t="s">
        <v>5200</v>
      </c>
      <c r="I2459" t="s">
        <v>22</v>
      </c>
      <c r="J2459" t="s">
        <v>23</v>
      </c>
      <c r="K2459" t="s">
        <v>262</v>
      </c>
      <c r="L2459" t="s">
        <v>263</v>
      </c>
      <c r="M2459">
        <v>10011</v>
      </c>
      <c r="N2459" t="s">
        <v>144</v>
      </c>
      <c r="O2459" t="s">
        <v>175</v>
      </c>
      <c r="P2459" t="s">
        <v>42</v>
      </c>
      <c r="Q2459" t="s">
        <v>64</v>
      </c>
      <c r="R2459" t="s">
        <v>176</v>
      </c>
      <c r="S2459">
        <v>59.1</v>
      </c>
      <c r="T2459" s="3"/>
    </row>
    <row r="2460" spans="1:20" x14ac:dyDescent="0.3">
      <c r="A2460">
        <v>2459</v>
      </c>
      <c r="B2460" t="s">
        <v>5522</v>
      </c>
      <c r="C2460">
        <f t="shared" si="38"/>
        <v>11</v>
      </c>
      <c r="D2460" s="1">
        <v>43176</v>
      </c>
      <c r="E2460" s="1">
        <v>43181</v>
      </c>
      <c r="F2460" t="s">
        <v>19</v>
      </c>
      <c r="G2460" t="s">
        <v>5199</v>
      </c>
      <c r="H2460" t="s">
        <v>5200</v>
      </c>
      <c r="I2460" t="s">
        <v>22</v>
      </c>
      <c r="J2460" t="s">
        <v>23</v>
      </c>
      <c r="K2460" t="s">
        <v>262</v>
      </c>
      <c r="L2460" t="s">
        <v>263</v>
      </c>
      <c r="M2460">
        <v>10011</v>
      </c>
      <c r="N2460" t="s">
        <v>144</v>
      </c>
      <c r="O2460" t="s">
        <v>726</v>
      </c>
      <c r="P2460" t="s">
        <v>42</v>
      </c>
      <c r="Q2460" t="s">
        <v>55</v>
      </c>
      <c r="R2460" t="s">
        <v>727</v>
      </c>
      <c r="S2460">
        <v>46.53</v>
      </c>
      <c r="T2460" s="3"/>
    </row>
    <row r="2461" spans="1:20" x14ac:dyDescent="0.3">
      <c r="A2461">
        <v>2460</v>
      </c>
      <c r="B2461" t="s">
        <v>5525</v>
      </c>
      <c r="C2461">
        <f t="shared" si="38"/>
        <v>33</v>
      </c>
      <c r="D2461" s="1">
        <v>43327</v>
      </c>
      <c r="E2461" s="1">
        <v>43333</v>
      </c>
      <c r="F2461" t="s">
        <v>46</v>
      </c>
      <c r="G2461" t="s">
        <v>4266</v>
      </c>
      <c r="H2461" t="s">
        <v>4267</v>
      </c>
      <c r="I2461" t="s">
        <v>22</v>
      </c>
      <c r="J2461" t="s">
        <v>23</v>
      </c>
      <c r="K2461" t="s">
        <v>2127</v>
      </c>
      <c r="L2461" t="s">
        <v>786</v>
      </c>
      <c r="M2461">
        <v>7060</v>
      </c>
      <c r="N2461" t="s">
        <v>144</v>
      </c>
      <c r="O2461" t="s">
        <v>1608</v>
      </c>
      <c r="P2461" t="s">
        <v>42</v>
      </c>
      <c r="Q2461" t="s">
        <v>74</v>
      </c>
      <c r="R2461" t="s">
        <v>1609</v>
      </c>
      <c r="S2461">
        <v>97.84</v>
      </c>
      <c r="T2461" s="3"/>
    </row>
    <row r="2462" spans="1:20" x14ac:dyDescent="0.3">
      <c r="A2462">
        <v>2461</v>
      </c>
      <c r="B2462" t="s">
        <v>5526</v>
      </c>
      <c r="C2462">
        <f t="shared" si="38"/>
        <v>29</v>
      </c>
      <c r="D2462" s="1">
        <v>42562</v>
      </c>
      <c r="E2462" s="1">
        <v>42564</v>
      </c>
      <c r="F2462" t="s">
        <v>19</v>
      </c>
      <c r="G2462" t="s">
        <v>5527</v>
      </c>
      <c r="H2462" t="s">
        <v>5528</v>
      </c>
      <c r="I2462" t="s">
        <v>22</v>
      </c>
      <c r="J2462" t="s">
        <v>23</v>
      </c>
      <c r="K2462" t="s">
        <v>91</v>
      </c>
      <c r="L2462" t="s">
        <v>92</v>
      </c>
      <c r="M2462">
        <v>98115</v>
      </c>
      <c r="N2462" t="s">
        <v>40</v>
      </c>
      <c r="O2462" t="s">
        <v>3296</v>
      </c>
      <c r="P2462" t="s">
        <v>42</v>
      </c>
      <c r="Q2462" t="s">
        <v>86</v>
      </c>
      <c r="R2462" t="s">
        <v>3297</v>
      </c>
      <c r="S2462">
        <v>29.97</v>
      </c>
      <c r="T2462" s="3"/>
    </row>
    <row r="2463" spans="1:20" x14ac:dyDescent="0.3">
      <c r="A2463">
        <v>2462</v>
      </c>
      <c r="B2463" t="s">
        <v>5526</v>
      </c>
      <c r="C2463">
        <f t="shared" si="38"/>
        <v>29</v>
      </c>
      <c r="D2463" s="1">
        <v>42562</v>
      </c>
      <c r="E2463" s="1">
        <v>42564</v>
      </c>
      <c r="F2463" t="s">
        <v>19</v>
      </c>
      <c r="G2463" t="s">
        <v>5527</v>
      </c>
      <c r="H2463" t="s">
        <v>5528</v>
      </c>
      <c r="I2463" t="s">
        <v>22</v>
      </c>
      <c r="J2463" t="s">
        <v>23</v>
      </c>
      <c r="K2463" t="s">
        <v>91</v>
      </c>
      <c r="L2463" t="s">
        <v>92</v>
      </c>
      <c r="M2463">
        <v>98115</v>
      </c>
      <c r="N2463" t="s">
        <v>40</v>
      </c>
      <c r="O2463" t="s">
        <v>3131</v>
      </c>
      <c r="P2463" t="s">
        <v>42</v>
      </c>
      <c r="Q2463" t="s">
        <v>71</v>
      </c>
      <c r="R2463" t="s">
        <v>3132</v>
      </c>
      <c r="S2463">
        <v>98.352000000000004</v>
      </c>
      <c r="T2463" s="3"/>
    </row>
    <row r="2464" spans="1:20" x14ac:dyDescent="0.3">
      <c r="A2464">
        <v>2463</v>
      </c>
      <c r="B2464" t="s">
        <v>5529</v>
      </c>
      <c r="C2464">
        <f t="shared" si="38"/>
        <v>49</v>
      </c>
      <c r="D2464" s="1">
        <v>43437</v>
      </c>
      <c r="E2464" s="1">
        <v>43443</v>
      </c>
      <c r="F2464" t="s">
        <v>46</v>
      </c>
      <c r="G2464" t="s">
        <v>3616</v>
      </c>
      <c r="H2464" t="s">
        <v>3617</v>
      </c>
      <c r="I2464" t="s">
        <v>22</v>
      </c>
      <c r="J2464" t="s">
        <v>23</v>
      </c>
      <c r="K2464" t="s">
        <v>262</v>
      </c>
      <c r="L2464" t="s">
        <v>263</v>
      </c>
      <c r="M2464">
        <v>10009</v>
      </c>
      <c r="N2464" t="s">
        <v>144</v>
      </c>
      <c r="O2464" t="s">
        <v>1198</v>
      </c>
      <c r="P2464" t="s">
        <v>42</v>
      </c>
      <c r="Q2464" t="s">
        <v>71</v>
      </c>
      <c r="R2464" t="s">
        <v>1199</v>
      </c>
      <c r="S2464">
        <v>83.92</v>
      </c>
      <c r="T2464" s="3"/>
    </row>
    <row r="2465" spans="1:20" x14ac:dyDescent="0.3">
      <c r="A2465">
        <v>2464</v>
      </c>
      <c r="B2465" t="s">
        <v>5529</v>
      </c>
      <c r="C2465">
        <f t="shared" si="38"/>
        <v>49</v>
      </c>
      <c r="D2465" s="1">
        <v>43437</v>
      </c>
      <c r="E2465" s="1">
        <v>43443</v>
      </c>
      <c r="F2465" t="s">
        <v>46</v>
      </c>
      <c r="G2465" t="s">
        <v>3616</v>
      </c>
      <c r="H2465" t="s">
        <v>3617</v>
      </c>
      <c r="I2465" t="s">
        <v>22</v>
      </c>
      <c r="J2465" t="s">
        <v>23</v>
      </c>
      <c r="K2465" t="s">
        <v>262</v>
      </c>
      <c r="L2465" t="s">
        <v>263</v>
      </c>
      <c r="M2465">
        <v>10009</v>
      </c>
      <c r="N2465" t="s">
        <v>144</v>
      </c>
      <c r="O2465" t="s">
        <v>5393</v>
      </c>
      <c r="P2465" t="s">
        <v>42</v>
      </c>
      <c r="Q2465" t="s">
        <v>71</v>
      </c>
      <c r="R2465" t="s">
        <v>5394</v>
      </c>
      <c r="S2465">
        <v>14.624000000000001</v>
      </c>
      <c r="T2465" s="3"/>
    </row>
    <row r="2466" spans="1:20" x14ac:dyDescent="0.3">
      <c r="A2466">
        <v>2465</v>
      </c>
      <c r="B2466" t="s">
        <v>5529</v>
      </c>
      <c r="C2466">
        <f t="shared" si="38"/>
        <v>49</v>
      </c>
      <c r="D2466" s="1">
        <v>43437</v>
      </c>
      <c r="E2466" s="1">
        <v>43443</v>
      </c>
      <c r="F2466" t="s">
        <v>46</v>
      </c>
      <c r="G2466" t="s">
        <v>3616</v>
      </c>
      <c r="H2466" t="s">
        <v>3617</v>
      </c>
      <c r="I2466" t="s">
        <v>22</v>
      </c>
      <c r="J2466" t="s">
        <v>23</v>
      </c>
      <c r="K2466" t="s">
        <v>262</v>
      </c>
      <c r="L2466" t="s">
        <v>263</v>
      </c>
      <c r="M2466">
        <v>10009</v>
      </c>
      <c r="N2466" t="s">
        <v>144</v>
      </c>
      <c r="O2466" t="s">
        <v>3212</v>
      </c>
      <c r="P2466" t="s">
        <v>67</v>
      </c>
      <c r="Q2466" t="s">
        <v>68</v>
      </c>
      <c r="R2466" t="s">
        <v>3213</v>
      </c>
      <c r="S2466">
        <v>136.99</v>
      </c>
      <c r="T2466" s="3"/>
    </row>
    <row r="2467" spans="1:20" x14ac:dyDescent="0.3">
      <c r="A2467">
        <v>2466</v>
      </c>
      <c r="B2467" t="s">
        <v>5529</v>
      </c>
      <c r="C2467">
        <f t="shared" si="38"/>
        <v>49</v>
      </c>
      <c r="D2467" s="1">
        <v>43437</v>
      </c>
      <c r="E2467" s="1">
        <v>43443</v>
      </c>
      <c r="F2467" t="s">
        <v>46</v>
      </c>
      <c r="G2467" t="s">
        <v>3616</v>
      </c>
      <c r="H2467" t="s">
        <v>3617</v>
      </c>
      <c r="I2467" t="s">
        <v>22</v>
      </c>
      <c r="J2467" t="s">
        <v>23</v>
      </c>
      <c r="K2467" t="s">
        <v>262</v>
      </c>
      <c r="L2467" t="s">
        <v>263</v>
      </c>
      <c r="M2467">
        <v>10009</v>
      </c>
      <c r="N2467" t="s">
        <v>144</v>
      </c>
      <c r="O2467" t="s">
        <v>1551</v>
      </c>
      <c r="P2467" t="s">
        <v>42</v>
      </c>
      <c r="Q2467" t="s">
        <v>43</v>
      </c>
      <c r="R2467" t="s">
        <v>1552</v>
      </c>
      <c r="S2467">
        <v>3.15</v>
      </c>
      <c r="T2467" s="3"/>
    </row>
    <row r="2468" spans="1:20" x14ac:dyDescent="0.3">
      <c r="A2468">
        <v>2467</v>
      </c>
      <c r="B2468" t="s">
        <v>5530</v>
      </c>
      <c r="C2468">
        <f t="shared" si="38"/>
        <v>18</v>
      </c>
      <c r="D2468" s="1">
        <v>43224</v>
      </c>
      <c r="E2468" s="1">
        <v>43228</v>
      </c>
      <c r="F2468" t="s">
        <v>46</v>
      </c>
      <c r="G2468" t="s">
        <v>1520</v>
      </c>
      <c r="H2468" t="s">
        <v>1521</v>
      </c>
      <c r="I2468" t="s">
        <v>22</v>
      </c>
      <c r="J2468" t="s">
        <v>23</v>
      </c>
      <c r="K2468" t="s">
        <v>5531</v>
      </c>
      <c r="L2468" t="s">
        <v>315</v>
      </c>
      <c r="M2468">
        <v>23602</v>
      </c>
      <c r="N2468" t="s">
        <v>26</v>
      </c>
      <c r="O2468" t="s">
        <v>5532</v>
      </c>
      <c r="P2468" t="s">
        <v>42</v>
      </c>
      <c r="Q2468" t="s">
        <v>86</v>
      </c>
      <c r="R2468" t="s">
        <v>5533</v>
      </c>
      <c r="S2468">
        <v>9.11</v>
      </c>
      <c r="T2468" s="3"/>
    </row>
    <row r="2469" spans="1:20" x14ac:dyDescent="0.3">
      <c r="A2469">
        <v>2468</v>
      </c>
      <c r="B2469" t="s">
        <v>5530</v>
      </c>
      <c r="C2469">
        <f t="shared" si="38"/>
        <v>18</v>
      </c>
      <c r="D2469" s="1">
        <v>43224</v>
      </c>
      <c r="E2469" s="1">
        <v>43228</v>
      </c>
      <c r="F2469" t="s">
        <v>46</v>
      </c>
      <c r="G2469" t="s">
        <v>1520</v>
      </c>
      <c r="H2469" t="s">
        <v>1521</v>
      </c>
      <c r="I2469" t="s">
        <v>22</v>
      </c>
      <c r="J2469" t="s">
        <v>23</v>
      </c>
      <c r="K2469" t="s">
        <v>5531</v>
      </c>
      <c r="L2469" t="s">
        <v>315</v>
      </c>
      <c r="M2469">
        <v>23602</v>
      </c>
      <c r="N2469" t="s">
        <v>26</v>
      </c>
      <c r="O2469" t="s">
        <v>1517</v>
      </c>
      <c r="P2469" t="s">
        <v>42</v>
      </c>
      <c r="Q2469" t="s">
        <v>55</v>
      </c>
      <c r="R2469" t="s">
        <v>1518</v>
      </c>
      <c r="S2469">
        <v>571.44000000000005</v>
      </c>
      <c r="T2469" s="3"/>
    </row>
    <row r="2470" spans="1:20" x14ac:dyDescent="0.3">
      <c r="A2470">
        <v>2469</v>
      </c>
      <c r="B2470" t="s">
        <v>5530</v>
      </c>
      <c r="C2470">
        <f t="shared" si="38"/>
        <v>18</v>
      </c>
      <c r="D2470" s="1">
        <v>43224</v>
      </c>
      <c r="E2470" s="1">
        <v>43228</v>
      </c>
      <c r="F2470" t="s">
        <v>46</v>
      </c>
      <c r="G2470" t="s">
        <v>1520</v>
      </c>
      <c r="H2470" t="s">
        <v>1521</v>
      </c>
      <c r="I2470" t="s">
        <v>22</v>
      </c>
      <c r="J2470" t="s">
        <v>23</v>
      </c>
      <c r="K2470" t="s">
        <v>5531</v>
      </c>
      <c r="L2470" t="s">
        <v>315</v>
      </c>
      <c r="M2470">
        <v>23602</v>
      </c>
      <c r="N2470" t="s">
        <v>26</v>
      </c>
      <c r="O2470" t="s">
        <v>5534</v>
      </c>
      <c r="P2470" t="s">
        <v>42</v>
      </c>
      <c r="Q2470" t="s">
        <v>86</v>
      </c>
      <c r="R2470" t="s">
        <v>5535</v>
      </c>
      <c r="S2470">
        <v>32.4</v>
      </c>
      <c r="T2470" s="3"/>
    </row>
    <row r="2471" spans="1:20" x14ac:dyDescent="0.3">
      <c r="A2471">
        <v>2470</v>
      </c>
      <c r="B2471" t="s">
        <v>5530</v>
      </c>
      <c r="C2471">
        <f t="shared" si="38"/>
        <v>18</v>
      </c>
      <c r="D2471" s="1">
        <v>43224</v>
      </c>
      <c r="E2471" s="1">
        <v>43228</v>
      </c>
      <c r="F2471" t="s">
        <v>46</v>
      </c>
      <c r="G2471" t="s">
        <v>1520</v>
      </c>
      <c r="H2471" t="s">
        <v>1521</v>
      </c>
      <c r="I2471" t="s">
        <v>22</v>
      </c>
      <c r="J2471" t="s">
        <v>23</v>
      </c>
      <c r="K2471" t="s">
        <v>5531</v>
      </c>
      <c r="L2471" t="s">
        <v>315</v>
      </c>
      <c r="M2471">
        <v>23602</v>
      </c>
      <c r="N2471" t="s">
        <v>26</v>
      </c>
      <c r="O2471" t="s">
        <v>4110</v>
      </c>
      <c r="P2471" t="s">
        <v>42</v>
      </c>
      <c r="Q2471" t="s">
        <v>55</v>
      </c>
      <c r="R2471" t="s">
        <v>4111</v>
      </c>
      <c r="S2471">
        <v>16.91</v>
      </c>
      <c r="T2471" s="3"/>
    </row>
    <row r="2472" spans="1:20" x14ac:dyDescent="0.3">
      <c r="A2472">
        <v>2471</v>
      </c>
      <c r="B2472" t="s">
        <v>5536</v>
      </c>
      <c r="C2472">
        <f t="shared" si="38"/>
        <v>4</v>
      </c>
      <c r="D2472" s="1">
        <v>42757</v>
      </c>
      <c r="E2472" s="1">
        <v>42763</v>
      </c>
      <c r="F2472" t="s">
        <v>46</v>
      </c>
      <c r="G2472" t="s">
        <v>5537</v>
      </c>
      <c r="H2472" t="s">
        <v>5538</v>
      </c>
      <c r="I2472" t="s">
        <v>22</v>
      </c>
      <c r="J2472" t="s">
        <v>23</v>
      </c>
      <c r="K2472" t="s">
        <v>1707</v>
      </c>
      <c r="L2472" t="s">
        <v>84</v>
      </c>
      <c r="M2472">
        <v>28314</v>
      </c>
      <c r="N2472" t="s">
        <v>26</v>
      </c>
      <c r="O2472" t="s">
        <v>5539</v>
      </c>
      <c r="P2472" t="s">
        <v>28</v>
      </c>
      <c r="Q2472" t="s">
        <v>61</v>
      </c>
      <c r="R2472" t="s">
        <v>5540</v>
      </c>
      <c r="S2472">
        <v>14.272</v>
      </c>
      <c r="T2472" s="3"/>
    </row>
    <row r="2473" spans="1:20" x14ac:dyDescent="0.3">
      <c r="A2473">
        <v>2472</v>
      </c>
      <c r="B2473" t="s">
        <v>5536</v>
      </c>
      <c r="C2473">
        <f t="shared" si="38"/>
        <v>4</v>
      </c>
      <c r="D2473" s="1">
        <v>42757</v>
      </c>
      <c r="E2473" s="1">
        <v>42763</v>
      </c>
      <c r="F2473" t="s">
        <v>46</v>
      </c>
      <c r="G2473" t="s">
        <v>5537</v>
      </c>
      <c r="H2473" t="s">
        <v>5538</v>
      </c>
      <c r="I2473" t="s">
        <v>22</v>
      </c>
      <c r="J2473" t="s">
        <v>23</v>
      </c>
      <c r="K2473" t="s">
        <v>1707</v>
      </c>
      <c r="L2473" t="s">
        <v>84</v>
      </c>
      <c r="M2473">
        <v>28314</v>
      </c>
      <c r="N2473" t="s">
        <v>26</v>
      </c>
      <c r="O2473" t="s">
        <v>5024</v>
      </c>
      <c r="P2473" t="s">
        <v>28</v>
      </c>
      <c r="Q2473" t="s">
        <v>29</v>
      </c>
      <c r="R2473" t="s">
        <v>5541</v>
      </c>
      <c r="S2473">
        <v>451.13600000000002</v>
      </c>
      <c r="T2473" s="3"/>
    </row>
    <row r="2474" spans="1:20" x14ac:dyDescent="0.3">
      <c r="A2474">
        <v>2473</v>
      </c>
      <c r="B2474" t="s">
        <v>5536</v>
      </c>
      <c r="C2474">
        <f t="shared" si="38"/>
        <v>4</v>
      </c>
      <c r="D2474" s="1">
        <v>42757</v>
      </c>
      <c r="E2474" s="1">
        <v>42763</v>
      </c>
      <c r="F2474" t="s">
        <v>46</v>
      </c>
      <c r="G2474" t="s">
        <v>5537</v>
      </c>
      <c r="H2474" t="s">
        <v>5538</v>
      </c>
      <c r="I2474" t="s">
        <v>22</v>
      </c>
      <c r="J2474" t="s">
        <v>23</v>
      </c>
      <c r="K2474" t="s">
        <v>1707</v>
      </c>
      <c r="L2474" t="s">
        <v>84</v>
      </c>
      <c r="M2474">
        <v>28314</v>
      </c>
      <c r="N2474" t="s">
        <v>26</v>
      </c>
      <c r="O2474" t="s">
        <v>5136</v>
      </c>
      <c r="P2474" t="s">
        <v>42</v>
      </c>
      <c r="Q2474" t="s">
        <v>74</v>
      </c>
      <c r="R2474" t="s">
        <v>5137</v>
      </c>
      <c r="S2474">
        <v>64.864000000000004</v>
      </c>
      <c r="T2474" s="3"/>
    </row>
    <row r="2475" spans="1:20" x14ac:dyDescent="0.3">
      <c r="A2475">
        <v>2474</v>
      </c>
      <c r="B2475" t="s">
        <v>5542</v>
      </c>
      <c r="C2475">
        <f t="shared" si="38"/>
        <v>44</v>
      </c>
      <c r="D2475" s="1">
        <v>43042</v>
      </c>
      <c r="E2475" s="1">
        <v>43045</v>
      </c>
      <c r="F2475" t="s">
        <v>184</v>
      </c>
      <c r="G2475" t="s">
        <v>3533</v>
      </c>
      <c r="H2475" t="s">
        <v>3534</v>
      </c>
      <c r="I2475" t="s">
        <v>22</v>
      </c>
      <c r="J2475" t="s">
        <v>23</v>
      </c>
      <c r="K2475" t="s">
        <v>38</v>
      </c>
      <c r="L2475" t="s">
        <v>39</v>
      </c>
      <c r="M2475">
        <v>90032</v>
      </c>
      <c r="N2475" t="s">
        <v>40</v>
      </c>
      <c r="O2475" t="s">
        <v>5543</v>
      </c>
      <c r="P2475" t="s">
        <v>28</v>
      </c>
      <c r="Q2475" t="s">
        <v>32</v>
      </c>
      <c r="R2475" t="s">
        <v>5544</v>
      </c>
      <c r="S2475">
        <v>217.584</v>
      </c>
      <c r="T2475" s="3"/>
    </row>
    <row r="2476" spans="1:20" x14ac:dyDescent="0.3">
      <c r="A2476">
        <v>2475</v>
      </c>
      <c r="B2476" t="s">
        <v>5542</v>
      </c>
      <c r="C2476">
        <f t="shared" si="38"/>
        <v>44</v>
      </c>
      <c r="D2476" s="1">
        <v>43042</v>
      </c>
      <c r="E2476" s="1">
        <v>43045</v>
      </c>
      <c r="F2476" t="s">
        <v>184</v>
      </c>
      <c r="G2476" t="s">
        <v>3533</v>
      </c>
      <c r="H2476" t="s">
        <v>3534</v>
      </c>
      <c r="I2476" t="s">
        <v>22</v>
      </c>
      <c r="J2476" t="s">
        <v>23</v>
      </c>
      <c r="K2476" t="s">
        <v>38</v>
      </c>
      <c r="L2476" t="s">
        <v>39</v>
      </c>
      <c r="M2476">
        <v>90032</v>
      </c>
      <c r="N2476" t="s">
        <v>40</v>
      </c>
      <c r="O2476" t="s">
        <v>5545</v>
      </c>
      <c r="P2476" t="s">
        <v>67</v>
      </c>
      <c r="Q2476" t="s">
        <v>157</v>
      </c>
      <c r="R2476" t="s">
        <v>5546</v>
      </c>
      <c r="S2476">
        <v>82.95</v>
      </c>
      <c r="T2476" s="3"/>
    </row>
    <row r="2477" spans="1:20" x14ac:dyDescent="0.3">
      <c r="A2477">
        <v>2476</v>
      </c>
      <c r="B2477" t="s">
        <v>5542</v>
      </c>
      <c r="C2477">
        <f t="shared" si="38"/>
        <v>44</v>
      </c>
      <c r="D2477" s="1">
        <v>43042</v>
      </c>
      <c r="E2477" s="1">
        <v>43045</v>
      </c>
      <c r="F2477" t="s">
        <v>184</v>
      </c>
      <c r="G2477" t="s">
        <v>3533</v>
      </c>
      <c r="H2477" t="s">
        <v>3534</v>
      </c>
      <c r="I2477" t="s">
        <v>22</v>
      </c>
      <c r="J2477" t="s">
        <v>23</v>
      </c>
      <c r="K2477" t="s">
        <v>38</v>
      </c>
      <c r="L2477" t="s">
        <v>39</v>
      </c>
      <c r="M2477">
        <v>90032</v>
      </c>
      <c r="N2477" t="s">
        <v>40</v>
      </c>
      <c r="O2477" t="s">
        <v>5547</v>
      </c>
      <c r="P2477" t="s">
        <v>42</v>
      </c>
      <c r="Q2477" t="s">
        <v>43</v>
      </c>
      <c r="R2477" t="s">
        <v>5548</v>
      </c>
      <c r="S2477">
        <v>87.71</v>
      </c>
      <c r="T2477" s="3"/>
    </row>
    <row r="2478" spans="1:20" x14ac:dyDescent="0.3">
      <c r="A2478">
        <v>2477</v>
      </c>
      <c r="B2478" t="s">
        <v>5542</v>
      </c>
      <c r="C2478">
        <f t="shared" si="38"/>
        <v>44</v>
      </c>
      <c r="D2478" s="1">
        <v>43042</v>
      </c>
      <c r="E2478" s="1">
        <v>43045</v>
      </c>
      <c r="F2478" t="s">
        <v>184</v>
      </c>
      <c r="G2478" t="s">
        <v>3533</v>
      </c>
      <c r="H2478" t="s">
        <v>3534</v>
      </c>
      <c r="I2478" t="s">
        <v>22</v>
      </c>
      <c r="J2478" t="s">
        <v>23</v>
      </c>
      <c r="K2478" t="s">
        <v>38</v>
      </c>
      <c r="L2478" t="s">
        <v>39</v>
      </c>
      <c r="M2478">
        <v>90032</v>
      </c>
      <c r="N2478" t="s">
        <v>40</v>
      </c>
      <c r="O2478" t="s">
        <v>5502</v>
      </c>
      <c r="P2478" t="s">
        <v>42</v>
      </c>
      <c r="Q2478" t="s">
        <v>74</v>
      </c>
      <c r="R2478" t="s">
        <v>5503</v>
      </c>
      <c r="S2478">
        <v>1101.48</v>
      </c>
      <c r="T2478" s="3"/>
    </row>
    <row r="2479" spans="1:20" x14ac:dyDescent="0.3">
      <c r="A2479">
        <v>2478</v>
      </c>
      <c r="B2479" t="s">
        <v>5549</v>
      </c>
      <c r="C2479">
        <f t="shared" si="38"/>
        <v>36</v>
      </c>
      <c r="D2479" s="1">
        <v>43347</v>
      </c>
      <c r="E2479" s="1">
        <v>43351</v>
      </c>
      <c r="F2479" t="s">
        <v>19</v>
      </c>
      <c r="G2479" t="s">
        <v>5550</v>
      </c>
      <c r="H2479" t="s">
        <v>5551</v>
      </c>
      <c r="I2479" t="s">
        <v>37</v>
      </c>
      <c r="J2479" t="s">
        <v>23</v>
      </c>
      <c r="K2479" t="s">
        <v>38</v>
      </c>
      <c r="L2479" t="s">
        <v>39</v>
      </c>
      <c r="M2479">
        <v>90036</v>
      </c>
      <c r="N2479" t="s">
        <v>40</v>
      </c>
      <c r="O2479" t="s">
        <v>2319</v>
      </c>
      <c r="P2479" t="s">
        <v>28</v>
      </c>
      <c r="Q2479" t="s">
        <v>52</v>
      </c>
      <c r="R2479" t="s">
        <v>2320</v>
      </c>
      <c r="S2479">
        <v>1322.3520000000001</v>
      </c>
      <c r="T2479" s="3"/>
    </row>
    <row r="2480" spans="1:20" x14ac:dyDescent="0.3">
      <c r="A2480">
        <v>2479</v>
      </c>
      <c r="B2480" t="s">
        <v>5552</v>
      </c>
      <c r="C2480">
        <f t="shared" si="38"/>
        <v>38</v>
      </c>
      <c r="D2480" s="1">
        <v>42260</v>
      </c>
      <c r="E2480" s="1">
        <v>42266</v>
      </c>
      <c r="F2480" t="s">
        <v>46</v>
      </c>
      <c r="G2480" t="s">
        <v>3540</v>
      </c>
      <c r="H2480" t="s">
        <v>3541</v>
      </c>
      <c r="I2480" t="s">
        <v>22</v>
      </c>
      <c r="J2480" t="s">
        <v>23</v>
      </c>
      <c r="K2480" t="s">
        <v>262</v>
      </c>
      <c r="L2480" t="s">
        <v>263</v>
      </c>
      <c r="M2480">
        <v>10011</v>
      </c>
      <c r="N2480" t="s">
        <v>144</v>
      </c>
      <c r="O2480" t="s">
        <v>63</v>
      </c>
      <c r="P2480" t="s">
        <v>42</v>
      </c>
      <c r="Q2480" t="s">
        <v>64</v>
      </c>
      <c r="R2480" t="s">
        <v>65</v>
      </c>
      <c r="S2480">
        <v>5.46</v>
      </c>
      <c r="T2480" s="3"/>
    </row>
    <row r="2481" spans="1:20" x14ac:dyDescent="0.3">
      <c r="A2481">
        <v>2480</v>
      </c>
      <c r="B2481" t="s">
        <v>5553</v>
      </c>
      <c r="C2481">
        <f t="shared" si="38"/>
        <v>25</v>
      </c>
      <c r="D2481" s="1">
        <v>43270</v>
      </c>
      <c r="E2481" s="1">
        <v>43276</v>
      </c>
      <c r="F2481" t="s">
        <v>46</v>
      </c>
      <c r="G2481" t="s">
        <v>3165</v>
      </c>
      <c r="H2481" t="s">
        <v>3166</v>
      </c>
      <c r="I2481" t="s">
        <v>22</v>
      </c>
      <c r="J2481" t="s">
        <v>23</v>
      </c>
      <c r="K2481" t="s">
        <v>813</v>
      </c>
      <c r="L2481" t="s">
        <v>100</v>
      </c>
      <c r="M2481">
        <v>75220</v>
      </c>
      <c r="N2481" t="s">
        <v>101</v>
      </c>
      <c r="O2481" t="s">
        <v>5554</v>
      </c>
      <c r="P2481" t="s">
        <v>42</v>
      </c>
      <c r="Q2481" t="s">
        <v>575</v>
      </c>
      <c r="R2481" t="s">
        <v>5555</v>
      </c>
      <c r="S2481">
        <v>11.183999999999999</v>
      </c>
      <c r="T2481" s="3"/>
    </row>
    <row r="2482" spans="1:20" x14ac:dyDescent="0.3">
      <c r="A2482">
        <v>2481</v>
      </c>
      <c r="B2482" t="s">
        <v>5553</v>
      </c>
      <c r="C2482">
        <f t="shared" si="38"/>
        <v>25</v>
      </c>
      <c r="D2482" s="1">
        <v>43270</v>
      </c>
      <c r="E2482" s="1">
        <v>43276</v>
      </c>
      <c r="F2482" t="s">
        <v>46</v>
      </c>
      <c r="G2482" t="s">
        <v>3165</v>
      </c>
      <c r="H2482" t="s">
        <v>3166</v>
      </c>
      <c r="I2482" t="s">
        <v>22</v>
      </c>
      <c r="J2482" t="s">
        <v>23</v>
      </c>
      <c r="K2482" t="s">
        <v>813</v>
      </c>
      <c r="L2482" t="s">
        <v>100</v>
      </c>
      <c r="M2482">
        <v>75220</v>
      </c>
      <c r="N2482" t="s">
        <v>101</v>
      </c>
      <c r="O2482" t="s">
        <v>375</v>
      </c>
      <c r="P2482" t="s">
        <v>42</v>
      </c>
      <c r="Q2482" t="s">
        <v>55</v>
      </c>
      <c r="R2482" t="s">
        <v>376</v>
      </c>
      <c r="S2482">
        <v>153.584</v>
      </c>
      <c r="T2482" s="3"/>
    </row>
    <row r="2483" spans="1:20" x14ac:dyDescent="0.3">
      <c r="A2483">
        <v>2482</v>
      </c>
      <c r="B2483" t="s">
        <v>5556</v>
      </c>
      <c r="C2483">
        <f t="shared" si="38"/>
        <v>52</v>
      </c>
      <c r="D2483" s="1">
        <v>43458</v>
      </c>
      <c r="E2483" s="1">
        <v>43465</v>
      </c>
      <c r="F2483" t="s">
        <v>46</v>
      </c>
      <c r="G2483" t="s">
        <v>988</v>
      </c>
      <c r="H2483" t="s">
        <v>989</v>
      </c>
      <c r="I2483" t="s">
        <v>22</v>
      </c>
      <c r="J2483" t="s">
        <v>23</v>
      </c>
      <c r="K2483" t="s">
        <v>91</v>
      </c>
      <c r="L2483" t="s">
        <v>92</v>
      </c>
      <c r="M2483">
        <v>98105</v>
      </c>
      <c r="N2483" t="s">
        <v>40</v>
      </c>
      <c r="O2483" t="s">
        <v>2932</v>
      </c>
      <c r="P2483" t="s">
        <v>42</v>
      </c>
      <c r="Q2483" t="s">
        <v>55</v>
      </c>
      <c r="R2483" t="s">
        <v>2933</v>
      </c>
      <c r="S2483">
        <v>1003.62</v>
      </c>
      <c r="T2483" s="3"/>
    </row>
    <row r="2484" spans="1:20" x14ac:dyDescent="0.3">
      <c r="A2484">
        <v>2483</v>
      </c>
      <c r="B2484" t="s">
        <v>5557</v>
      </c>
      <c r="C2484">
        <f t="shared" si="38"/>
        <v>35</v>
      </c>
      <c r="D2484" s="1">
        <v>43340</v>
      </c>
      <c r="E2484" s="1">
        <v>43346</v>
      </c>
      <c r="F2484" t="s">
        <v>46</v>
      </c>
      <c r="G2484" t="s">
        <v>5342</v>
      </c>
      <c r="H2484" t="s">
        <v>5343</v>
      </c>
      <c r="I2484" t="s">
        <v>98</v>
      </c>
      <c r="J2484" t="s">
        <v>23</v>
      </c>
      <c r="K2484" t="s">
        <v>91</v>
      </c>
      <c r="L2484" t="s">
        <v>92</v>
      </c>
      <c r="M2484">
        <v>98105</v>
      </c>
      <c r="N2484" t="s">
        <v>40</v>
      </c>
      <c r="O2484" t="s">
        <v>5558</v>
      </c>
      <c r="P2484" t="s">
        <v>67</v>
      </c>
      <c r="Q2484" t="s">
        <v>68</v>
      </c>
      <c r="R2484" t="s">
        <v>5559</v>
      </c>
      <c r="S2484">
        <v>35.167999999999999</v>
      </c>
      <c r="T2484" s="3"/>
    </row>
    <row r="2485" spans="1:20" x14ac:dyDescent="0.3">
      <c r="A2485">
        <v>2484</v>
      </c>
      <c r="B2485" t="s">
        <v>5557</v>
      </c>
      <c r="C2485">
        <f t="shared" si="38"/>
        <v>35</v>
      </c>
      <c r="D2485" s="1">
        <v>43340</v>
      </c>
      <c r="E2485" s="1">
        <v>43346</v>
      </c>
      <c r="F2485" t="s">
        <v>46</v>
      </c>
      <c r="G2485" t="s">
        <v>5342</v>
      </c>
      <c r="H2485" t="s">
        <v>5343</v>
      </c>
      <c r="I2485" t="s">
        <v>98</v>
      </c>
      <c r="J2485" t="s">
        <v>23</v>
      </c>
      <c r="K2485" t="s">
        <v>91</v>
      </c>
      <c r="L2485" t="s">
        <v>92</v>
      </c>
      <c r="M2485">
        <v>98105</v>
      </c>
      <c r="N2485" t="s">
        <v>40</v>
      </c>
      <c r="O2485" t="s">
        <v>1353</v>
      </c>
      <c r="P2485" t="s">
        <v>28</v>
      </c>
      <c r="Q2485" t="s">
        <v>52</v>
      </c>
      <c r="R2485" t="s">
        <v>1354</v>
      </c>
      <c r="S2485">
        <v>1137.75</v>
      </c>
      <c r="T2485" s="3"/>
    </row>
    <row r="2486" spans="1:20" x14ac:dyDescent="0.3">
      <c r="A2486">
        <v>2485</v>
      </c>
      <c r="B2486" t="s">
        <v>5557</v>
      </c>
      <c r="C2486">
        <f t="shared" si="38"/>
        <v>35</v>
      </c>
      <c r="D2486" s="1">
        <v>43340</v>
      </c>
      <c r="E2486" s="1">
        <v>43346</v>
      </c>
      <c r="F2486" t="s">
        <v>46</v>
      </c>
      <c r="G2486" t="s">
        <v>5342</v>
      </c>
      <c r="H2486" t="s">
        <v>5343</v>
      </c>
      <c r="I2486" t="s">
        <v>98</v>
      </c>
      <c r="J2486" t="s">
        <v>23</v>
      </c>
      <c r="K2486" t="s">
        <v>91</v>
      </c>
      <c r="L2486" t="s">
        <v>92</v>
      </c>
      <c r="M2486">
        <v>98105</v>
      </c>
      <c r="N2486" t="s">
        <v>40</v>
      </c>
      <c r="O2486" t="s">
        <v>1725</v>
      </c>
      <c r="P2486" t="s">
        <v>42</v>
      </c>
      <c r="Q2486" t="s">
        <v>71</v>
      </c>
      <c r="R2486" t="s">
        <v>1726</v>
      </c>
      <c r="S2486">
        <v>99.68</v>
      </c>
      <c r="T2486" s="3"/>
    </row>
    <row r="2487" spans="1:20" x14ac:dyDescent="0.3">
      <c r="A2487">
        <v>2486</v>
      </c>
      <c r="B2487" t="s">
        <v>5557</v>
      </c>
      <c r="C2487">
        <f t="shared" si="38"/>
        <v>35</v>
      </c>
      <c r="D2487" s="1">
        <v>43340</v>
      </c>
      <c r="E2487" s="1">
        <v>43346</v>
      </c>
      <c r="F2487" t="s">
        <v>46</v>
      </c>
      <c r="G2487" t="s">
        <v>5342</v>
      </c>
      <c r="H2487" t="s">
        <v>5343</v>
      </c>
      <c r="I2487" t="s">
        <v>98</v>
      </c>
      <c r="J2487" t="s">
        <v>23</v>
      </c>
      <c r="K2487" t="s">
        <v>91</v>
      </c>
      <c r="L2487" t="s">
        <v>92</v>
      </c>
      <c r="M2487">
        <v>98105</v>
      </c>
      <c r="N2487" t="s">
        <v>40</v>
      </c>
      <c r="O2487" t="s">
        <v>1740</v>
      </c>
      <c r="P2487" t="s">
        <v>42</v>
      </c>
      <c r="Q2487" t="s">
        <v>64</v>
      </c>
      <c r="R2487" t="s">
        <v>1741</v>
      </c>
      <c r="S2487">
        <v>5.56</v>
      </c>
      <c r="T2487" s="3"/>
    </row>
    <row r="2488" spans="1:20" x14ac:dyDescent="0.3">
      <c r="A2488">
        <v>2487</v>
      </c>
      <c r="B2488" t="s">
        <v>5560</v>
      </c>
      <c r="C2488">
        <f t="shared" si="38"/>
        <v>1</v>
      </c>
      <c r="D2488" s="1">
        <v>42371</v>
      </c>
      <c r="E2488" s="1">
        <v>42373</v>
      </c>
      <c r="F2488" t="s">
        <v>19</v>
      </c>
      <c r="G2488" t="s">
        <v>994</v>
      </c>
      <c r="H2488" t="s">
        <v>995</v>
      </c>
      <c r="I2488" t="s">
        <v>37</v>
      </c>
      <c r="J2488" t="s">
        <v>23</v>
      </c>
      <c r="K2488" t="s">
        <v>603</v>
      </c>
      <c r="L2488" t="s">
        <v>241</v>
      </c>
      <c r="M2488">
        <v>19711</v>
      </c>
      <c r="N2488" t="s">
        <v>144</v>
      </c>
      <c r="O2488" t="s">
        <v>5561</v>
      </c>
      <c r="P2488" t="s">
        <v>42</v>
      </c>
      <c r="Q2488" t="s">
        <v>55</v>
      </c>
      <c r="R2488" t="s">
        <v>5562</v>
      </c>
      <c r="S2488">
        <v>85.52</v>
      </c>
      <c r="T2488" s="3"/>
    </row>
    <row r="2489" spans="1:20" x14ac:dyDescent="0.3">
      <c r="A2489">
        <v>2488</v>
      </c>
      <c r="B2489" t="s">
        <v>5560</v>
      </c>
      <c r="C2489">
        <f t="shared" si="38"/>
        <v>1</v>
      </c>
      <c r="D2489" s="1">
        <v>42371</v>
      </c>
      <c r="E2489" s="1">
        <v>42373</v>
      </c>
      <c r="F2489" t="s">
        <v>19</v>
      </c>
      <c r="G2489" t="s">
        <v>994</v>
      </c>
      <c r="H2489" t="s">
        <v>995</v>
      </c>
      <c r="I2489" t="s">
        <v>37</v>
      </c>
      <c r="J2489" t="s">
        <v>23</v>
      </c>
      <c r="K2489" t="s">
        <v>603</v>
      </c>
      <c r="L2489" t="s">
        <v>241</v>
      </c>
      <c r="M2489">
        <v>19711</v>
      </c>
      <c r="N2489" t="s">
        <v>144</v>
      </c>
      <c r="O2489" t="s">
        <v>5563</v>
      </c>
      <c r="P2489" t="s">
        <v>42</v>
      </c>
      <c r="Q2489" t="s">
        <v>64</v>
      </c>
      <c r="R2489" t="s">
        <v>5564</v>
      </c>
      <c r="S2489">
        <v>9.84</v>
      </c>
      <c r="T2489" s="3"/>
    </row>
    <row r="2490" spans="1:20" x14ac:dyDescent="0.3">
      <c r="A2490">
        <v>2489</v>
      </c>
      <c r="B2490" t="s">
        <v>5560</v>
      </c>
      <c r="C2490">
        <f t="shared" si="38"/>
        <v>1</v>
      </c>
      <c r="D2490" s="1">
        <v>42371</v>
      </c>
      <c r="E2490" s="1">
        <v>42373</v>
      </c>
      <c r="F2490" t="s">
        <v>19</v>
      </c>
      <c r="G2490" t="s">
        <v>994</v>
      </c>
      <c r="H2490" t="s">
        <v>995</v>
      </c>
      <c r="I2490" t="s">
        <v>37</v>
      </c>
      <c r="J2490" t="s">
        <v>23</v>
      </c>
      <c r="K2490" t="s">
        <v>603</v>
      </c>
      <c r="L2490" t="s">
        <v>241</v>
      </c>
      <c r="M2490">
        <v>19711</v>
      </c>
      <c r="N2490" t="s">
        <v>144</v>
      </c>
      <c r="O2490" t="s">
        <v>5230</v>
      </c>
      <c r="P2490" t="s">
        <v>42</v>
      </c>
      <c r="Q2490" t="s">
        <v>86</v>
      </c>
      <c r="R2490" t="s">
        <v>5231</v>
      </c>
      <c r="S2490">
        <v>20.04</v>
      </c>
      <c r="T2490" s="3"/>
    </row>
    <row r="2491" spans="1:20" x14ac:dyDescent="0.3">
      <c r="A2491">
        <v>2490</v>
      </c>
      <c r="B2491" t="s">
        <v>5565</v>
      </c>
      <c r="C2491">
        <f t="shared" si="38"/>
        <v>42</v>
      </c>
      <c r="D2491" s="1">
        <v>42652</v>
      </c>
      <c r="E2491" s="1">
        <v>42656</v>
      </c>
      <c r="F2491" t="s">
        <v>19</v>
      </c>
      <c r="G2491" t="s">
        <v>5566</v>
      </c>
      <c r="H2491" t="s">
        <v>5567</v>
      </c>
      <c r="I2491" t="s">
        <v>22</v>
      </c>
      <c r="J2491" t="s">
        <v>23</v>
      </c>
      <c r="K2491" t="s">
        <v>262</v>
      </c>
      <c r="L2491" t="s">
        <v>263</v>
      </c>
      <c r="M2491">
        <v>10024</v>
      </c>
      <c r="N2491" t="s">
        <v>144</v>
      </c>
      <c r="O2491" t="s">
        <v>5568</v>
      </c>
      <c r="P2491" t="s">
        <v>67</v>
      </c>
      <c r="Q2491" t="s">
        <v>68</v>
      </c>
      <c r="R2491" t="s">
        <v>5569</v>
      </c>
      <c r="S2491">
        <v>631.96</v>
      </c>
      <c r="T2491" s="3"/>
    </row>
    <row r="2492" spans="1:20" x14ac:dyDescent="0.3">
      <c r="A2492">
        <v>2491</v>
      </c>
      <c r="B2492" t="s">
        <v>5565</v>
      </c>
      <c r="C2492">
        <f t="shared" si="38"/>
        <v>42</v>
      </c>
      <c r="D2492" s="1">
        <v>42652</v>
      </c>
      <c r="E2492" s="1">
        <v>42656</v>
      </c>
      <c r="F2492" t="s">
        <v>19</v>
      </c>
      <c r="G2492" t="s">
        <v>5566</v>
      </c>
      <c r="H2492" t="s">
        <v>5567</v>
      </c>
      <c r="I2492" t="s">
        <v>22</v>
      </c>
      <c r="J2492" t="s">
        <v>23</v>
      </c>
      <c r="K2492" t="s">
        <v>262</v>
      </c>
      <c r="L2492" t="s">
        <v>263</v>
      </c>
      <c r="M2492">
        <v>10024</v>
      </c>
      <c r="N2492" t="s">
        <v>144</v>
      </c>
      <c r="O2492" t="s">
        <v>5570</v>
      </c>
      <c r="P2492" t="s">
        <v>42</v>
      </c>
      <c r="Q2492" t="s">
        <v>86</v>
      </c>
      <c r="R2492" t="s">
        <v>5571</v>
      </c>
      <c r="S2492">
        <v>23.92</v>
      </c>
      <c r="T2492" s="3"/>
    </row>
    <row r="2493" spans="1:20" x14ac:dyDescent="0.3">
      <c r="A2493">
        <v>2492</v>
      </c>
      <c r="B2493" t="s">
        <v>5572</v>
      </c>
      <c r="C2493">
        <f t="shared" si="38"/>
        <v>51</v>
      </c>
      <c r="D2493" s="1">
        <v>42351</v>
      </c>
      <c r="E2493" s="1">
        <v>42353</v>
      </c>
      <c r="F2493" t="s">
        <v>19</v>
      </c>
      <c r="G2493" t="s">
        <v>425</v>
      </c>
      <c r="H2493" t="s">
        <v>426</v>
      </c>
      <c r="I2493" t="s">
        <v>22</v>
      </c>
      <c r="J2493" t="s">
        <v>23</v>
      </c>
      <c r="K2493" t="s">
        <v>38</v>
      </c>
      <c r="L2493" t="s">
        <v>39</v>
      </c>
      <c r="M2493">
        <v>90049</v>
      </c>
      <c r="N2493" t="s">
        <v>40</v>
      </c>
      <c r="O2493" t="s">
        <v>4438</v>
      </c>
      <c r="P2493" t="s">
        <v>42</v>
      </c>
      <c r="Q2493" t="s">
        <v>86</v>
      </c>
      <c r="R2493" t="s">
        <v>4439</v>
      </c>
      <c r="S2493">
        <v>90.24</v>
      </c>
      <c r="T2493" s="3"/>
    </row>
    <row r="2494" spans="1:20" x14ac:dyDescent="0.3">
      <c r="A2494">
        <v>2493</v>
      </c>
      <c r="B2494" t="s">
        <v>5573</v>
      </c>
      <c r="C2494">
        <f t="shared" si="38"/>
        <v>47</v>
      </c>
      <c r="D2494" s="1">
        <v>42327</v>
      </c>
      <c r="E2494" s="1">
        <v>42331</v>
      </c>
      <c r="F2494" t="s">
        <v>46</v>
      </c>
      <c r="G2494" t="s">
        <v>5574</v>
      </c>
      <c r="H2494" t="s">
        <v>5575</v>
      </c>
      <c r="I2494" t="s">
        <v>22</v>
      </c>
      <c r="J2494" t="s">
        <v>23</v>
      </c>
      <c r="K2494" t="s">
        <v>5576</v>
      </c>
      <c r="L2494" t="s">
        <v>263</v>
      </c>
      <c r="M2494">
        <v>14701</v>
      </c>
      <c r="N2494" t="s">
        <v>144</v>
      </c>
      <c r="O2494" t="s">
        <v>4600</v>
      </c>
      <c r="P2494" t="s">
        <v>67</v>
      </c>
      <c r="Q2494" t="s">
        <v>68</v>
      </c>
      <c r="R2494" t="s">
        <v>4601</v>
      </c>
      <c r="S2494">
        <v>4548.8100000000004</v>
      </c>
      <c r="T2494" s="3"/>
    </row>
    <row r="2495" spans="1:20" x14ac:dyDescent="0.3">
      <c r="A2495">
        <v>2494</v>
      </c>
      <c r="B2495" t="s">
        <v>5577</v>
      </c>
      <c r="C2495">
        <f t="shared" si="38"/>
        <v>37</v>
      </c>
      <c r="D2495" s="1">
        <v>42988</v>
      </c>
      <c r="E2495" s="1">
        <v>42992</v>
      </c>
      <c r="F2495" t="s">
        <v>19</v>
      </c>
      <c r="G2495" t="s">
        <v>3455</v>
      </c>
      <c r="H2495" t="s">
        <v>3456</v>
      </c>
      <c r="I2495" t="s">
        <v>22</v>
      </c>
      <c r="J2495" t="s">
        <v>23</v>
      </c>
      <c r="K2495" t="s">
        <v>180</v>
      </c>
      <c r="L2495" t="s">
        <v>100</v>
      </c>
      <c r="M2495">
        <v>77095</v>
      </c>
      <c r="N2495" t="s">
        <v>101</v>
      </c>
      <c r="O2495" t="s">
        <v>3277</v>
      </c>
      <c r="P2495" t="s">
        <v>28</v>
      </c>
      <c r="Q2495" t="s">
        <v>52</v>
      </c>
      <c r="R2495" t="s">
        <v>3278</v>
      </c>
      <c r="S2495">
        <v>300.93</v>
      </c>
      <c r="T2495" s="3"/>
    </row>
    <row r="2496" spans="1:20" x14ac:dyDescent="0.3">
      <c r="A2496">
        <v>2495</v>
      </c>
      <c r="B2496" t="s">
        <v>5577</v>
      </c>
      <c r="C2496">
        <f t="shared" si="38"/>
        <v>37</v>
      </c>
      <c r="D2496" s="1">
        <v>42988</v>
      </c>
      <c r="E2496" s="1">
        <v>42992</v>
      </c>
      <c r="F2496" t="s">
        <v>19</v>
      </c>
      <c r="G2496" t="s">
        <v>3455</v>
      </c>
      <c r="H2496" t="s">
        <v>3456</v>
      </c>
      <c r="I2496" t="s">
        <v>22</v>
      </c>
      <c r="J2496" t="s">
        <v>23</v>
      </c>
      <c r="K2496" t="s">
        <v>180</v>
      </c>
      <c r="L2496" t="s">
        <v>100</v>
      </c>
      <c r="M2496">
        <v>77095</v>
      </c>
      <c r="N2496" t="s">
        <v>101</v>
      </c>
      <c r="O2496" t="s">
        <v>4604</v>
      </c>
      <c r="P2496" t="s">
        <v>67</v>
      </c>
      <c r="Q2496" t="s">
        <v>68</v>
      </c>
      <c r="R2496" t="s">
        <v>4605</v>
      </c>
      <c r="S2496">
        <v>719.96</v>
      </c>
      <c r="T2496" s="3"/>
    </row>
    <row r="2497" spans="1:20" x14ac:dyDescent="0.3">
      <c r="A2497">
        <v>2496</v>
      </c>
      <c r="B2497" t="s">
        <v>5578</v>
      </c>
      <c r="C2497">
        <f t="shared" si="38"/>
        <v>25</v>
      </c>
      <c r="D2497" s="1">
        <v>42171</v>
      </c>
      <c r="E2497" s="1">
        <v>42177</v>
      </c>
      <c r="F2497" t="s">
        <v>46</v>
      </c>
      <c r="G2497" t="s">
        <v>5579</v>
      </c>
      <c r="H2497" t="s">
        <v>5580</v>
      </c>
      <c r="I2497" t="s">
        <v>22</v>
      </c>
      <c r="J2497" t="s">
        <v>23</v>
      </c>
      <c r="K2497" t="s">
        <v>5581</v>
      </c>
      <c r="L2497" t="s">
        <v>250</v>
      </c>
      <c r="M2497">
        <v>46544</v>
      </c>
      <c r="N2497" t="s">
        <v>101</v>
      </c>
      <c r="O2497" t="s">
        <v>1586</v>
      </c>
      <c r="P2497" t="s">
        <v>28</v>
      </c>
      <c r="Q2497" t="s">
        <v>32</v>
      </c>
      <c r="R2497" t="s">
        <v>1587</v>
      </c>
      <c r="S2497">
        <v>647.84</v>
      </c>
      <c r="T2497" s="3"/>
    </row>
    <row r="2498" spans="1:20" x14ac:dyDescent="0.3">
      <c r="A2498">
        <v>2497</v>
      </c>
      <c r="B2498" t="s">
        <v>5582</v>
      </c>
      <c r="C2498">
        <f t="shared" si="38"/>
        <v>40</v>
      </c>
      <c r="D2498" s="1">
        <v>42639</v>
      </c>
      <c r="E2498" s="1">
        <v>42644</v>
      </c>
      <c r="F2498" t="s">
        <v>46</v>
      </c>
      <c r="G2498" t="s">
        <v>2924</v>
      </c>
      <c r="H2498" t="s">
        <v>2925</v>
      </c>
      <c r="I2498" t="s">
        <v>98</v>
      </c>
      <c r="J2498" t="s">
        <v>23</v>
      </c>
      <c r="K2498" t="s">
        <v>946</v>
      </c>
      <c r="L2498" t="s">
        <v>39</v>
      </c>
      <c r="M2498">
        <v>92037</v>
      </c>
      <c r="N2498" t="s">
        <v>40</v>
      </c>
      <c r="O2498" t="s">
        <v>364</v>
      </c>
      <c r="P2498" t="s">
        <v>42</v>
      </c>
      <c r="Q2498" t="s">
        <v>55</v>
      </c>
      <c r="R2498" t="s">
        <v>365</v>
      </c>
      <c r="S2498">
        <v>64.17</v>
      </c>
      <c r="T2498" s="3"/>
    </row>
    <row r="2499" spans="1:20" x14ac:dyDescent="0.3">
      <c r="A2499">
        <v>2498</v>
      </c>
      <c r="B2499" t="s">
        <v>5582</v>
      </c>
      <c r="C2499">
        <f t="shared" ref="C2499:C2562" si="39">WEEKNUM(D2499,1)</f>
        <v>40</v>
      </c>
      <c r="D2499" s="1">
        <v>42639</v>
      </c>
      <c r="E2499" s="1">
        <v>42644</v>
      </c>
      <c r="F2499" t="s">
        <v>46</v>
      </c>
      <c r="G2499" t="s">
        <v>2924</v>
      </c>
      <c r="H2499" t="s">
        <v>2925</v>
      </c>
      <c r="I2499" t="s">
        <v>98</v>
      </c>
      <c r="J2499" t="s">
        <v>23</v>
      </c>
      <c r="K2499" t="s">
        <v>946</v>
      </c>
      <c r="L2499" t="s">
        <v>39</v>
      </c>
      <c r="M2499">
        <v>92037</v>
      </c>
      <c r="N2499" t="s">
        <v>40</v>
      </c>
      <c r="O2499" t="s">
        <v>2469</v>
      </c>
      <c r="P2499" t="s">
        <v>42</v>
      </c>
      <c r="Q2499" t="s">
        <v>169</v>
      </c>
      <c r="R2499" t="s">
        <v>2470</v>
      </c>
      <c r="S2499">
        <v>124.46</v>
      </c>
      <c r="T2499" s="3"/>
    </row>
    <row r="2500" spans="1:20" x14ac:dyDescent="0.3">
      <c r="A2500">
        <v>2499</v>
      </c>
      <c r="B2500" t="s">
        <v>5583</v>
      </c>
      <c r="C2500">
        <f t="shared" si="39"/>
        <v>20</v>
      </c>
      <c r="D2500" s="1">
        <v>42874</v>
      </c>
      <c r="E2500" s="1">
        <v>42879</v>
      </c>
      <c r="F2500" t="s">
        <v>46</v>
      </c>
      <c r="G2500" t="s">
        <v>3187</v>
      </c>
      <c r="H2500" t="s">
        <v>3188</v>
      </c>
      <c r="I2500" t="s">
        <v>37</v>
      </c>
      <c r="J2500" t="s">
        <v>23</v>
      </c>
      <c r="K2500" t="s">
        <v>123</v>
      </c>
      <c r="L2500" t="s">
        <v>39</v>
      </c>
      <c r="M2500">
        <v>94109</v>
      </c>
      <c r="N2500" t="s">
        <v>40</v>
      </c>
      <c r="O2500" t="s">
        <v>4924</v>
      </c>
      <c r="P2500" t="s">
        <v>42</v>
      </c>
      <c r="Q2500" t="s">
        <v>71</v>
      </c>
      <c r="R2500" t="s">
        <v>4925</v>
      </c>
      <c r="S2500">
        <v>9.5839999999999996</v>
      </c>
      <c r="T2500" s="3"/>
    </row>
    <row r="2501" spans="1:20" x14ac:dyDescent="0.3">
      <c r="A2501">
        <v>2500</v>
      </c>
      <c r="B2501" t="s">
        <v>5584</v>
      </c>
      <c r="C2501">
        <f t="shared" si="39"/>
        <v>25</v>
      </c>
      <c r="D2501" s="1">
        <v>43273</v>
      </c>
      <c r="E2501" s="1">
        <v>43274</v>
      </c>
      <c r="F2501" t="s">
        <v>184</v>
      </c>
      <c r="G2501" t="s">
        <v>3540</v>
      </c>
      <c r="H2501" t="s">
        <v>3541</v>
      </c>
      <c r="I2501" t="s">
        <v>22</v>
      </c>
      <c r="J2501" t="s">
        <v>23</v>
      </c>
      <c r="K2501" t="s">
        <v>1419</v>
      </c>
      <c r="L2501" t="s">
        <v>50</v>
      </c>
      <c r="M2501">
        <v>33178</v>
      </c>
      <c r="N2501" t="s">
        <v>26</v>
      </c>
      <c r="O2501" t="s">
        <v>5585</v>
      </c>
      <c r="P2501" t="s">
        <v>42</v>
      </c>
      <c r="Q2501" t="s">
        <v>169</v>
      </c>
      <c r="R2501" t="s">
        <v>5586</v>
      </c>
      <c r="S2501">
        <v>37.607999999999997</v>
      </c>
      <c r="T2501" s="3"/>
    </row>
    <row r="2502" spans="1:20" x14ac:dyDescent="0.3">
      <c r="A2502">
        <v>2501</v>
      </c>
      <c r="B2502" t="s">
        <v>5587</v>
      </c>
      <c r="C2502">
        <f t="shared" si="39"/>
        <v>25</v>
      </c>
      <c r="D2502" s="1">
        <v>43268</v>
      </c>
      <c r="E2502" s="1">
        <v>43271</v>
      </c>
      <c r="F2502" t="s">
        <v>184</v>
      </c>
      <c r="G2502" t="s">
        <v>5588</v>
      </c>
      <c r="H2502" t="s">
        <v>5589</v>
      </c>
      <c r="I2502" t="s">
        <v>37</v>
      </c>
      <c r="J2502" t="s">
        <v>23</v>
      </c>
      <c r="K2502" t="s">
        <v>4294</v>
      </c>
      <c r="L2502" t="s">
        <v>207</v>
      </c>
      <c r="M2502">
        <v>60076</v>
      </c>
      <c r="N2502" t="s">
        <v>101</v>
      </c>
      <c r="O2502" t="s">
        <v>3243</v>
      </c>
      <c r="P2502" t="s">
        <v>42</v>
      </c>
      <c r="Q2502" t="s">
        <v>86</v>
      </c>
      <c r="R2502" t="s">
        <v>3244</v>
      </c>
      <c r="S2502">
        <v>12.224</v>
      </c>
      <c r="T2502" s="3"/>
    </row>
    <row r="2503" spans="1:20" x14ac:dyDescent="0.3">
      <c r="A2503">
        <v>2502</v>
      </c>
      <c r="B2503" t="s">
        <v>5587</v>
      </c>
      <c r="C2503">
        <f t="shared" si="39"/>
        <v>25</v>
      </c>
      <c r="D2503" s="1">
        <v>43268</v>
      </c>
      <c r="E2503" s="1">
        <v>43271</v>
      </c>
      <c r="F2503" t="s">
        <v>184</v>
      </c>
      <c r="G2503" t="s">
        <v>5588</v>
      </c>
      <c r="H2503" t="s">
        <v>5589</v>
      </c>
      <c r="I2503" t="s">
        <v>37</v>
      </c>
      <c r="J2503" t="s">
        <v>23</v>
      </c>
      <c r="K2503" t="s">
        <v>4294</v>
      </c>
      <c r="L2503" t="s">
        <v>207</v>
      </c>
      <c r="M2503">
        <v>60076</v>
      </c>
      <c r="N2503" t="s">
        <v>101</v>
      </c>
      <c r="O2503" t="s">
        <v>2392</v>
      </c>
      <c r="P2503" t="s">
        <v>42</v>
      </c>
      <c r="Q2503" t="s">
        <v>71</v>
      </c>
      <c r="R2503" t="s">
        <v>2393</v>
      </c>
      <c r="S2503">
        <v>2.3039999999999998</v>
      </c>
      <c r="T2503" s="3"/>
    </row>
    <row r="2504" spans="1:20" x14ac:dyDescent="0.3">
      <c r="A2504">
        <v>2503</v>
      </c>
      <c r="B2504" t="s">
        <v>5587</v>
      </c>
      <c r="C2504">
        <f t="shared" si="39"/>
        <v>25</v>
      </c>
      <c r="D2504" s="1">
        <v>43268</v>
      </c>
      <c r="E2504" s="1">
        <v>43271</v>
      </c>
      <c r="F2504" t="s">
        <v>184</v>
      </c>
      <c r="G2504" t="s">
        <v>5588</v>
      </c>
      <c r="H2504" t="s">
        <v>5589</v>
      </c>
      <c r="I2504" t="s">
        <v>37</v>
      </c>
      <c r="J2504" t="s">
        <v>23</v>
      </c>
      <c r="K2504" t="s">
        <v>4294</v>
      </c>
      <c r="L2504" t="s">
        <v>207</v>
      </c>
      <c r="M2504">
        <v>60076</v>
      </c>
      <c r="N2504" t="s">
        <v>101</v>
      </c>
      <c r="O2504" t="s">
        <v>2616</v>
      </c>
      <c r="P2504" t="s">
        <v>42</v>
      </c>
      <c r="Q2504" t="s">
        <v>71</v>
      </c>
      <c r="R2504" t="s">
        <v>2617</v>
      </c>
      <c r="S2504">
        <v>9.36</v>
      </c>
      <c r="T2504" s="3"/>
    </row>
    <row r="2505" spans="1:20" x14ac:dyDescent="0.3">
      <c r="A2505">
        <v>2504</v>
      </c>
      <c r="B2505" t="s">
        <v>5590</v>
      </c>
      <c r="C2505">
        <f t="shared" si="39"/>
        <v>46</v>
      </c>
      <c r="D2505" s="1">
        <v>43053</v>
      </c>
      <c r="E2505" s="1">
        <v>43058</v>
      </c>
      <c r="F2505" t="s">
        <v>46</v>
      </c>
      <c r="G2505" t="s">
        <v>5591</v>
      </c>
      <c r="H2505" t="s">
        <v>5592</v>
      </c>
      <c r="I2505" t="s">
        <v>22</v>
      </c>
      <c r="J2505" t="s">
        <v>23</v>
      </c>
      <c r="K2505" t="s">
        <v>123</v>
      </c>
      <c r="L2505" t="s">
        <v>39</v>
      </c>
      <c r="M2505">
        <v>94110</v>
      </c>
      <c r="N2505" t="s">
        <v>40</v>
      </c>
      <c r="O2505" t="s">
        <v>4981</v>
      </c>
      <c r="P2505" t="s">
        <v>42</v>
      </c>
      <c r="Q2505" t="s">
        <v>43</v>
      </c>
      <c r="R2505" t="s">
        <v>4982</v>
      </c>
      <c r="S2505">
        <v>7.38</v>
      </c>
      <c r="T2505" s="3"/>
    </row>
    <row r="2506" spans="1:20" x14ac:dyDescent="0.3">
      <c r="A2506">
        <v>2505</v>
      </c>
      <c r="B2506" t="s">
        <v>5593</v>
      </c>
      <c r="C2506">
        <f t="shared" si="39"/>
        <v>30</v>
      </c>
      <c r="D2506" s="1">
        <v>42210</v>
      </c>
      <c r="E2506" s="1">
        <v>42212</v>
      </c>
      <c r="F2506" t="s">
        <v>19</v>
      </c>
      <c r="G2506" t="s">
        <v>914</v>
      </c>
      <c r="H2506" t="s">
        <v>915</v>
      </c>
      <c r="I2506" t="s">
        <v>22</v>
      </c>
      <c r="J2506" t="s">
        <v>23</v>
      </c>
      <c r="K2506" t="s">
        <v>123</v>
      </c>
      <c r="L2506" t="s">
        <v>39</v>
      </c>
      <c r="M2506">
        <v>94122</v>
      </c>
      <c r="N2506" t="s">
        <v>40</v>
      </c>
      <c r="O2506" t="s">
        <v>952</v>
      </c>
      <c r="P2506" t="s">
        <v>42</v>
      </c>
      <c r="Q2506" t="s">
        <v>55</v>
      </c>
      <c r="R2506" t="s">
        <v>953</v>
      </c>
      <c r="S2506">
        <v>53.72</v>
      </c>
      <c r="T2506" s="3"/>
    </row>
    <row r="2507" spans="1:20" x14ac:dyDescent="0.3">
      <c r="A2507">
        <v>2506</v>
      </c>
      <c r="B2507" t="s">
        <v>5593</v>
      </c>
      <c r="C2507">
        <f t="shared" si="39"/>
        <v>30</v>
      </c>
      <c r="D2507" s="1">
        <v>42210</v>
      </c>
      <c r="E2507" s="1">
        <v>42212</v>
      </c>
      <c r="F2507" t="s">
        <v>19</v>
      </c>
      <c r="G2507" t="s">
        <v>914</v>
      </c>
      <c r="H2507" t="s">
        <v>915</v>
      </c>
      <c r="I2507" t="s">
        <v>22</v>
      </c>
      <c r="J2507" t="s">
        <v>23</v>
      </c>
      <c r="K2507" t="s">
        <v>123</v>
      </c>
      <c r="L2507" t="s">
        <v>39</v>
      </c>
      <c r="M2507">
        <v>94122</v>
      </c>
      <c r="N2507" t="s">
        <v>40</v>
      </c>
      <c r="O2507" t="s">
        <v>5594</v>
      </c>
      <c r="P2507" t="s">
        <v>42</v>
      </c>
      <c r="Q2507" t="s">
        <v>575</v>
      </c>
      <c r="R2507" t="s">
        <v>5595</v>
      </c>
      <c r="S2507">
        <v>8187.65</v>
      </c>
      <c r="T2507" s="3"/>
    </row>
    <row r="2508" spans="1:20" x14ac:dyDescent="0.3">
      <c r="A2508">
        <v>2507</v>
      </c>
      <c r="B2508" t="s">
        <v>5593</v>
      </c>
      <c r="C2508">
        <f t="shared" si="39"/>
        <v>30</v>
      </c>
      <c r="D2508" s="1">
        <v>42210</v>
      </c>
      <c r="E2508" s="1">
        <v>42212</v>
      </c>
      <c r="F2508" t="s">
        <v>19</v>
      </c>
      <c r="G2508" t="s">
        <v>914</v>
      </c>
      <c r="H2508" t="s">
        <v>915</v>
      </c>
      <c r="I2508" t="s">
        <v>22</v>
      </c>
      <c r="J2508" t="s">
        <v>23</v>
      </c>
      <c r="K2508" t="s">
        <v>123</v>
      </c>
      <c r="L2508" t="s">
        <v>39</v>
      </c>
      <c r="M2508">
        <v>94122</v>
      </c>
      <c r="N2508" t="s">
        <v>40</v>
      </c>
      <c r="O2508" t="s">
        <v>920</v>
      </c>
      <c r="P2508" t="s">
        <v>28</v>
      </c>
      <c r="Q2508" t="s">
        <v>61</v>
      </c>
      <c r="R2508" t="s">
        <v>921</v>
      </c>
      <c r="S2508">
        <v>77.92</v>
      </c>
      <c r="T2508" s="3"/>
    </row>
    <row r="2509" spans="1:20" x14ac:dyDescent="0.3">
      <c r="A2509">
        <v>2508</v>
      </c>
      <c r="B2509" t="s">
        <v>5596</v>
      </c>
      <c r="C2509">
        <f t="shared" si="39"/>
        <v>27</v>
      </c>
      <c r="D2509" s="1">
        <v>42553</v>
      </c>
      <c r="E2509" s="1">
        <v>42553</v>
      </c>
      <c r="F2509" t="s">
        <v>1289</v>
      </c>
      <c r="G2509" t="s">
        <v>5086</v>
      </c>
      <c r="H2509" t="s">
        <v>5087</v>
      </c>
      <c r="I2509" t="s">
        <v>22</v>
      </c>
      <c r="J2509" t="s">
        <v>23</v>
      </c>
      <c r="K2509" t="s">
        <v>180</v>
      </c>
      <c r="L2509" t="s">
        <v>100</v>
      </c>
      <c r="M2509">
        <v>77070</v>
      </c>
      <c r="N2509" t="s">
        <v>101</v>
      </c>
      <c r="O2509" t="s">
        <v>5597</v>
      </c>
      <c r="P2509" t="s">
        <v>42</v>
      </c>
      <c r="Q2509" t="s">
        <v>74</v>
      </c>
      <c r="R2509" t="s">
        <v>5598</v>
      </c>
      <c r="S2509">
        <v>32.783999999999999</v>
      </c>
      <c r="T2509" s="3"/>
    </row>
    <row r="2510" spans="1:20" x14ac:dyDescent="0.3">
      <c r="A2510">
        <v>2509</v>
      </c>
      <c r="B2510" t="s">
        <v>5599</v>
      </c>
      <c r="C2510">
        <f t="shared" si="39"/>
        <v>9</v>
      </c>
      <c r="D2510" s="1">
        <v>43161</v>
      </c>
      <c r="E2510" s="1">
        <v>43167</v>
      </c>
      <c r="F2510" t="s">
        <v>46</v>
      </c>
      <c r="G2510" t="s">
        <v>1720</v>
      </c>
      <c r="H2510" t="s">
        <v>1721</v>
      </c>
      <c r="I2510" t="s">
        <v>37</v>
      </c>
      <c r="J2510" t="s">
        <v>23</v>
      </c>
      <c r="K2510" t="s">
        <v>38</v>
      </c>
      <c r="L2510" t="s">
        <v>39</v>
      </c>
      <c r="M2510">
        <v>90045</v>
      </c>
      <c r="N2510" t="s">
        <v>40</v>
      </c>
      <c r="O2510" t="s">
        <v>5600</v>
      </c>
      <c r="P2510" t="s">
        <v>67</v>
      </c>
      <c r="Q2510" t="s">
        <v>68</v>
      </c>
      <c r="R2510" t="s">
        <v>5601</v>
      </c>
      <c r="S2510">
        <v>196.77600000000001</v>
      </c>
      <c r="T2510" s="3"/>
    </row>
    <row r="2511" spans="1:20" x14ac:dyDescent="0.3">
      <c r="A2511">
        <v>2510</v>
      </c>
      <c r="B2511" t="s">
        <v>5599</v>
      </c>
      <c r="C2511">
        <f t="shared" si="39"/>
        <v>9</v>
      </c>
      <c r="D2511" s="1">
        <v>43161</v>
      </c>
      <c r="E2511" s="1">
        <v>43167</v>
      </c>
      <c r="F2511" t="s">
        <v>46</v>
      </c>
      <c r="G2511" t="s">
        <v>1720</v>
      </c>
      <c r="H2511" t="s">
        <v>1721</v>
      </c>
      <c r="I2511" t="s">
        <v>37</v>
      </c>
      <c r="J2511" t="s">
        <v>23</v>
      </c>
      <c r="K2511" t="s">
        <v>38</v>
      </c>
      <c r="L2511" t="s">
        <v>39</v>
      </c>
      <c r="M2511">
        <v>90045</v>
      </c>
      <c r="N2511" t="s">
        <v>40</v>
      </c>
      <c r="O2511" t="s">
        <v>3552</v>
      </c>
      <c r="P2511" t="s">
        <v>67</v>
      </c>
      <c r="Q2511" t="s">
        <v>157</v>
      </c>
      <c r="R2511" t="s">
        <v>3553</v>
      </c>
      <c r="S2511">
        <v>479.94</v>
      </c>
      <c r="T2511" s="3"/>
    </row>
    <row r="2512" spans="1:20" x14ac:dyDescent="0.3">
      <c r="A2512">
        <v>2511</v>
      </c>
      <c r="B2512" t="s">
        <v>5602</v>
      </c>
      <c r="C2512">
        <f t="shared" si="39"/>
        <v>46</v>
      </c>
      <c r="D2512" s="1">
        <v>43057</v>
      </c>
      <c r="E2512" s="1">
        <v>43062</v>
      </c>
      <c r="F2512" t="s">
        <v>46</v>
      </c>
      <c r="G2512" t="s">
        <v>5156</v>
      </c>
      <c r="H2512" t="s">
        <v>5157</v>
      </c>
      <c r="I2512" t="s">
        <v>98</v>
      </c>
      <c r="J2512" t="s">
        <v>23</v>
      </c>
      <c r="K2512" t="s">
        <v>4852</v>
      </c>
      <c r="L2512" t="s">
        <v>646</v>
      </c>
      <c r="M2512">
        <v>73120</v>
      </c>
      <c r="N2512" t="s">
        <v>101</v>
      </c>
      <c r="O2512" t="s">
        <v>5603</v>
      </c>
      <c r="P2512" t="s">
        <v>42</v>
      </c>
      <c r="Q2512" t="s">
        <v>55</v>
      </c>
      <c r="R2512" t="s">
        <v>5604</v>
      </c>
      <c r="S2512">
        <v>1117.92</v>
      </c>
      <c r="T2512" s="3"/>
    </row>
    <row r="2513" spans="1:20" x14ac:dyDescent="0.3">
      <c r="A2513">
        <v>2512</v>
      </c>
      <c r="B2513" t="s">
        <v>5605</v>
      </c>
      <c r="C2513">
        <f t="shared" si="39"/>
        <v>17</v>
      </c>
      <c r="D2513" s="1">
        <v>42478</v>
      </c>
      <c r="E2513" s="1">
        <v>42479</v>
      </c>
      <c r="F2513" t="s">
        <v>184</v>
      </c>
      <c r="G2513" t="s">
        <v>5355</v>
      </c>
      <c r="H2513" t="s">
        <v>5356</v>
      </c>
      <c r="I2513" t="s">
        <v>22</v>
      </c>
      <c r="J2513" t="s">
        <v>23</v>
      </c>
      <c r="K2513" t="s">
        <v>733</v>
      </c>
      <c r="L2513" t="s">
        <v>734</v>
      </c>
      <c r="M2513">
        <v>71203</v>
      </c>
      <c r="N2513" t="s">
        <v>26</v>
      </c>
      <c r="O2513" t="s">
        <v>3642</v>
      </c>
      <c r="P2513" t="s">
        <v>67</v>
      </c>
      <c r="Q2513" t="s">
        <v>157</v>
      </c>
      <c r="R2513" t="s">
        <v>3643</v>
      </c>
      <c r="S2513">
        <v>106.5</v>
      </c>
      <c r="T2513" s="3"/>
    </row>
    <row r="2514" spans="1:20" x14ac:dyDescent="0.3">
      <c r="A2514">
        <v>2513</v>
      </c>
      <c r="B2514" t="s">
        <v>5606</v>
      </c>
      <c r="C2514">
        <f t="shared" si="39"/>
        <v>49</v>
      </c>
      <c r="D2514" s="1">
        <v>43436</v>
      </c>
      <c r="E2514" s="1">
        <v>43440</v>
      </c>
      <c r="F2514" t="s">
        <v>46</v>
      </c>
      <c r="G2514" t="s">
        <v>5607</v>
      </c>
      <c r="H2514" t="s">
        <v>5608</v>
      </c>
      <c r="I2514" t="s">
        <v>98</v>
      </c>
      <c r="J2514" t="s">
        <v>23</v>
      </c>
      <c r="K2514" t="s">
        <v>898</v>
      </c>
      <c r="L2514" t="s">
        <v>50</v>
      </c>
      <c r="M2514">
        <v>33614</v>
      </c>
      <c r="N2514" t="s">
        <v>26</v>
      </c>
      <c r="O2514" t="s">
        <v>1830</v>
      </c>
      <c r="P2514" t="s">
        <v>42</v>
      </c>
      <c r="Q2514" t="s">
        <v>71</v>
      </c>
      <c r="R2514" t="s">
        <v>1831</v>
      </c>
      <c r="S2514">
        <v>45.66</v>
      </c>
      <c r="T2514" s="3"/>
    </row>
    <row r="2515" spans="1:20" x14ac:dyDescent="0.3">
      <c r="A2515">
        <v>2514</v>
      </c>
      <c r="B2515" t="s">
        <v>5609</v>
      </c>
      <c r="C2515">
        <f t="shared" si="39"/>
        <v>45</v>
      </c>
      <c r="D2515" s="1">
        <v>43050</v>
      </c>
      <c r="E2515" s="1">
        <v>43056</v>
      </c>
      <c r="F2515" t="s">
        <v>46</v>
      </c>
      <c r="G2515" t="s">
        <v>1533</v>
      </c>
      <c r="H2515" t="s">
        <v>1534</v>
      </c>
      <c r="I2515" t="s">
        <v>37</v>
      </c>
      <c r="J2515" t="s">
        <v>23</v>
      </c>
      <c r="K2515" t="s">
        <v>299</v>
      </c>
      <c r="L2515" t="s">
        <v>207</v>
      </c>
      <c r="M2515">
        <v>60623</v>
      </c>
      <c r="N2515" t="s">
        <v>101</v>
      </c>
      <c r="O2515" t="s">
        <v>4172</v>
      </c>
      <c r="P2515" t="s">
        <v>67</v>
      </c>
      <c r="Q2515" t="s">
        <v>157</v>
      </c>
      <c r="R2515" t="s">
        <v>4173</v>
      </c>
      <c r="S2515">
        <v>95.968000000000004</v>
      </c>
      <c r="T2515" s="3"/>
    </row>
    <row r="2516" spans="1:20" x14ac:dyDescent="0.3">
      <c r="A2516">
        <v>2515</v>
      </c>
      <c r="B2516" t="s">
        <v>5609</v>
      </c>
      <c r="C2516">
        <f t="shared" si="39"/>
        <v>45</v>
      </c>
      <c r="D2516" s="1">
        <v>43050</v>
      </c>
      <c r="E2516" s="1">
        <v>43056</v>
      </c>
      <c r="F2516" t="s">
        <v>46</v>
      </c>
      <c r="G2516" t="s">
        <v>1533</v>
      </c>
      <c r="H2516" t="s">
        <v>1534</v>
      </c>
      <c r="I2516" t="s">
        <v>37</v>
      </c>
      <c r="J2516" t="s">
        <v>23</v>
      </c>
      <c r="K2516" t="s">
        <v>299</v>
      </c>
      <c r="L2516" t="s">
        <v>207</v>
      </c>
      <c r="M2516">
        <v>60623</v>
      </c>
      <c r="N2516" t="s">
        <v>101</v>
      </c>
      <c r="O2516" t="s">
        <v>3416</v>
      </c>
      <c r="P2516" t="s">
        <v>28</v>
      </c>
      <c r="Q2516" t="s">
        <v>32</v>
      </c>
      <c r="R2516" t="s">
        <v>3417</v>
      </c>
      <c r="S2516">
        <v>47.991999999999997</v>
      </c>
      <c r="T2516" s="3"/>
    </row>
    <row r="2517" spans="1:20" x14ac:dyDescent="0.3">
      <c r="A2517">
        <v>2516</v>
      </c>
      <c r="B2517" t="s">
        <v>5610</v>
      </c>
      <c r="C2517">
        <f t="shared" si="39"/>
        <v>36</v>
      </c>
      <c r="D2517" s="1">
        <v>42252</v>
      </c>
      <c r="E2517" s="1">
        <v>42257</v>
      </c>
      <c r="F2517" t="s">
        <v>46</v>
      </c>
      <c r="G2517" t="s">
        <v>3491</v>
      </c>
      <c r="H2517" t="s">
        <v>3492</v>
      </c>
      <c r="I2517" t="s">
        <v>22</v>
      </c>
      <c r="J2517" t="s">
        <v>23</v>
      </c>
      <c r="K2517" t="s">
        <v>4623</v>
      </c>
      <c r="L2517" t="s">
        <v>494</v>
      </c>
      <c r="M2517">
        <v>43402</v>
      </c>
      <c r="N2517" t="s">
        <v>144</v>
      </c>
      <c r="O2517" t="s">
        <v>2118</v>
      </c>
      <c r="P2517" t="s">
        <v>42</v>
      </c>
      <c r="Q2517" t="s">
        <v>55</v>
      </c>
      <c r="R2517" t="s">
        <v>2119</v>
      </c>
      <c r="S2517">
        <v>264.32</v>
      </c>
      <c r="T2517" s="3"/>
    </row>
    <row r="2518" spans="1:20" x14ac:dyDescent="0.3">
      <c r="A2518">
        <v>2517</v>
      </c>
      <c r="B2518" t="s">
        <v>5611</v>
      </c>
      <c r="C2518">
        <f t="shared" si="39"/>
        <v>47</v>
      </c>
      <c r="D2518" s="1">
        <v>42323</v>
      </c>
      <c r="E2518" s="1">
        <v>42330</v>
      </c>
      <c r="F2518" t="s">
        <v>46</v>
      </c>
      <c r="G2518" t="s">
        <v>2379</v>
      </c>
      <c r="H2518" t="s">
        <v>2380</v>
      </c>
      <c r="I2518" t="s">
        <v>22</v>
      </c>
      <c r="J2518" t="s">
        <v>23</v>
      </c>
      <c r="K2518" t="s">
        <v>180</v>
      </c>
      <c r="L2518" t="s">
        <v>100</v>
      </c>
      <c r="M2518">
        <v>77095</v>
      </c>
      <c r="N2518" t="s">
        <v>101</v>
      </c>
      <c r="O2518" t="s">
        <v>3803</v>
      </c>
      <c r="P2518" t="s">
        <v>42</v>
      </c>
      <c r="Q2518" t="s">
        <v>169</v>
      </c>
      <c r="R2518" t="s">
        <v>3804</v>
      </c>
      <c r="S2518">
        <v>604.65599999999995</v>
      </c>
      <c r="T2518" s="3"/>
    </row>
    <row r="2519" spans="1:20" x14ac:dyDescent="0.3">
      <c r="A2519">
        <v>2518</v>
      </c>
      <c r="B2519" t="s">
        <v>5612</v>
      </c>
      <c r="C2519">
        <f t="shared" si="39"/>
        <v>18</v>
      </c>
      <c r="D2519" s="1">
        <v>43222</v>
      </c>
      <c r="E2519" s="1">
        <v>43227</v>
      </c>
      <c r="F2519" t="s">
        <v>46</v>
      </c>
      <c r="G2519" t="s">
        <v>552</v>
      </c>
      <c r="H2519" t="s">
        <v>553</v>
      </c>
      <c r="I2519" t="s">
        <v>37</v>
      </c>
      <c r="J2519" t="s">
        <v>23</v>
      </c>
      <c r="K2519" t="s">
        <v>785</v>
      </c>
      <c r="L2519" t="s">
        <v>786</v>
      </c>
      <c r="M2519">
        <v>7090</v>
      </c>
      <c r="N2519" t="s">
        <v>144</v>
      </c>
      <c r="O2519" t="s">
        <v>3073</v>
      </c>
      <c r="P2519" t="s">
        <v>28</v>
      </c>
      <c r="Q2519" t="s">
        <v>61</v>
      </c>
      <c r="R2519" t="s">
        <v>3074</v>
      </c>
      <c r="S2519">
        <v>129.93</v>
      </c>
      <c r="T2519" s="3"/>
    </row>
    <row r="2520" spans="1:20" x14ac:dyDescent="0.3">
      <c r="A2520">
        <v>2519</v>
      </c>
      <c r="B2520" t="s">
        <v>5613</v>
      </c>
      <c r="C2520">
        <f t="shared" si="39"/>
        <v>42</v>
      </c>
      <c r="D2520" s="1">
        <v>43023</v>
      </c>
      <c r="E2520" s="1">
        <v>43029</v>
      </c>
      <c r="F2520" t="s">
        <v>46</v>
      </c>
      <c r="G2520" t="s">
        <v>4396</v>
      </c>
      <c r="H2520" t="s">
        <v>4397</v>
      </c>
      <c r="I2520" t="s">
        <v>98</v>
      </c>
      <c r="J2520" t="s">
        <v>23</v>
      </c>
      <c r="K2520" t="s">
        <v>4852</v>
      </c>
      <c r="L2520" t="s">
        <v>646</v>
      </c>
      <c r="M2520">
        <v>73120</v>
      </c>
      <c r="N2520" t="s">
        <v>101</v>
      </c>
      <c r="O2520" t="s">
        <v>5614</v>
      </c>
      <c r="P2520" t="s">
        <v>42</v>
      </c>
      <c r="Q2520" t="s">
        <v>43</v>
      </c>
      <c r="R2520" t="s">
        <v>5615</v>
      </c>
      <c r="S2520">
        <v>20.16</v>
      </c>
      <c r="T2520" s="3"/>
    </row>
    <row r="2521" spans="1:20" x14ac:dyDescent="0.3">
      <c r="A2521">
        <v>2520</v>
      </c>
      <c r="B2521" t="s">
        <v>5613</v>
      </c>
      <c r="C2521">
        <f t="shared" si="39"/>
        <v>42</v>
      </c>
      <c r="D2521" s="1">
        <v>43023</v>
      </c>
      <c r="E2521" s="1">
        <v>43029</v>
      </c>
      <c r="F2521" t="s">
        <v>46</v>
      </c>
      <c r="G2521" t="s">
        <v>4396</v>
      </c>
      <c r="H2521" t="s">
        <v>4397</v>
      </c>
      <c r="I2521" t="s">
        <v>98</v>
      </c>
      <c r="J2521" t="s">
        <v>23</v>
      </c>
      <c r="K2521" t="s">
        <v>4852</v>
      </c>
      <c r="L2521" t="s">
        <v>646</v>
      </c>
      <c r="M2521">
        <v>73120</v>
      </c>
      <c r="N2521" t="s">
        <v>101</v>
      </c>
      <c r="O2521" t="s">
        <v>2366</v>
      </c>
      <c r="P2521" t="s">
        <v>42</v>
      </c>
      <c r="Q2521" t="s">
        <v>43</v>
      </c>
      <c r="R2521" t="s">
        <v>2367</v>
      </c>
      <c r="S2521">
        <v>29.46</v>
      </c>
      <c r="T2521" s="3"/>
    </row>
    <row r="2522" spans="1:20" x14ac:dyDescent="0.3">
      <c r="A2522">
        <v>2521</v>
      </c>
      <c r="B2522" t="s">
        <v>5613</v>
      </c>
      <c r="C2522">
        <f t="shared" si="39"/>
        <v>42</v>
      </c>
      <c r="D2522" s="1">
        <v>43023</v>
      </c>
      <c r="E2522" s="1">
        <v>43029</v>
      </c>
      <c r="F2522" t="s">
        <v>46</v>
      </c>
      <c r="G2522" t="s">
        <v>4396</v>
      </c>
      <c r="H2522" t="s">
        <v>4397</v>
      </c>
      <c r="I2522" t="s">
        <v>98</v>
      </c>
      <c r="J2522" t="s">
        <v>23</v>
      </c>
      <c r="K2522" t="s">
        <v>4852</v>
      </c>
      <c r="L2522" t="s">
        <v>646</v>
      </c>
      <c r="M2522">
        <v>73120</v>
      </c>
      <c r="N2522" t="s">
        <v>101</v>
      </c>
      <c r="O2522" t="s">
        <v>5616</v>
      </c>
      <c r="P2522" t="s">
        <v>42</v>
      </c>
      <c r="Q2522" t="s">
        <v>74</v>
      </c>
      <c r="R2522" t="s">
        <v>5617</v>
      </c>
      <c r="S2522">
        <v>868.59</v>
      </c>
      <c r="T2522" s="3"/>
    </row>
    <row r="2523" spans="1:20" x14ac:dyDescent="0.3">
      <c r="A2523">
        <v>2522</v>
      </c>
      <c r="B2523" t="s">
        <v>5613</v>
      </c>
      <c r="C2523">
        <f t="shared" si="39"/>
        <v>42</v>
      </c>
      <c r="D2523" s="1">
        <v>43023</v>
      </c>
      <c r="E2523" s="1">
        <v>43029</v>
      </c>
      <c r="F2523" t="s">
        <v>46</v>
      </c>
      <c r="G2523" t="s">
        <v>4396</v>
      </c>
      <c r="H2523" t="s">
        <v>4397</v>
      </c>
      <c r="I2523" t="s">
        <v>98</v>
      </c>
      <c r="J2523" t="s">
        <v>23</v>
      </c>
      <c r="K2523" t="s">
        <v>4852</v>
      </c>
      <c r="L2523" t="s">
        <v>646</v>
      </c>
      <c r="M2523">
        <v>73120</v>
      </c>
      <c r="N2523" t="s">
        <v>101</v>
      </c>
      <c r="O2523" t="s">
        <v>406</v>
      </c>
      <c r="P2523" t="s">
        <v>42</v>
      </c>
      <c r="Q2523" t="s">
        <v>86</v>
      </c>
      <c r="R2523" t="s">
        <v>407</v>
      </c>
      <c r="S2523">
        <v>12.96</v>
      </c>
      <c r="T2523" s="3"/>
    </row>
    <row r="2524" spans="1:20" x14ac:dyDescent="0.3">
      <c r="A2524">
        <v>2523</v>
      </c>
      <c r="B2524" t="s">
        <v>5613</v>
      </c>
      <c r="C2524">
        <f t="shared" si="39"/>
        <v>42</v>
      </c>
      <c r="D2524" s="1">
        <v>43023</v>
      </c>
      <c r="E2524" s="1">
        <v>43029</v>
      </c>
      <c r="F2524" t="s">
        <v>46</v>
      </c>
      <c r="G2524" t="s">
        <v>4396</v>
      </c>
      <c r="H2524" t="s">
        <v>4397</v>
      </c>
      <c r="I2524" t="s">
        <v>98</v>
      </c>
      <c r="J2524" t="s">
        <v>23</v>
      </c>
      <c r="K2524" t="s">
        <v>4852</v>
      </c>
      <c r="L2524" t="s">
        <v>646</v>
      </c>
      <c r="M2524">
        <v>73120</v>
      </c>
      <c r="N2524" t="s">
        <v>101</v>
      </c>
      <c r="O2524" t="s">
        <v>3479</v>
      </c>
      <c r="P2524" t="s">
        <v>67</v>
      </c>
      <c r="Q2524" t="s">
        <v>68</v>
      </c>
      <c r="R2524" t="s">
        <v>3480</v>
      </c>
      <c r="S2524">
        <v>5.5</v>
      </c>
      <c r="T2524" s="3"/>
    </row>
    <row r="2525" spans="1:20" x14ac:dyDescent="0.3">
      <c r="A2525">
        <v>2524</v>
      </c>
      <c r="B2525" t="s">
        <v>5613</v>
      </c>
      <c r="C2525">
        <f t="shared" si="39"/>
        <v>42</v>
      </c>
      <c r="D2525" s="1">
        <v>43023</v>
      </c>
      <c r="E2525" s="1">
        <v>43029</v>
      </c>
      <c r="F2525" t="s">
        <v>46</v>
      </c>
      <c r="G2525" t="s">
        <v>4396</v>
      </c>
      <c r="H2525" t="s">
        <v>4397</v>
      </c>
      <c r="I2525" t="s">
        <v>98</v>
      </c>
      <c r="J2525" t="s">
        <v>23</v>
      </c>
      <c r="K2525" t="s">
        <v>4852</v>
      </c>
      <c r="L2525" t="s">
        <v>646</v>
      </c>
      <c r="M2525">
        <v>73120</v>
      </c>
      <c r="N2525" t="s">
        <v>101</v>
      </c>
      <c r="O2525" t="s">
        <v>3922</v>
      </c>
      <c r="P2525" t="s">
        <v>42</v>
      </c>
      <c r="Q2525" t="s">
        <v>71</v>
      </c>
      <c r="R2525" t="s">
        <v>3923</v>
      </c>
      <c r="S2525">
        <v>121.6</v>
      </c>
      <c r="T2525" s="3"/>
    </row>
    <row r="2526" spans="1:20" x14ac:dyDescent="0.3">
      <c r="A2526">
        <v>2525</v>
      </c>
      <c r="B2526" t="s">
        <v>5618</v>
      </c>
      <c r="C2526">
        <f t="shared" si="39"/>
        <v>15</v>
      </c>
      <c r="D2526" s="1">
        <v>42466</v>
      </c>
      <c r="E2526" s="1">
        <v>42470</v>
      </c>
      <c r="F2526" t="s">
        <v>46</v>
      </c>
      <c r="G2526" t="s">
        <v>5619</v>
      </c>
      <c r="H2526" t="s">
        <v>5620</v>
      </c>
      <c r="I2526" t="s">
        <v>22</v>
      </c>
      <c r="J2526" t="s">
        <v>23</v>
      </c>
      <c r="K2526" t="s">
        <v>180</v>
      </c>
      <c r="L2526" t="s">
        <v>100</v>
      </c>
      <c r="M2526">
        <v>77041</v>
      </c>
      <c r="N2526" t="s">
        <v>101</v>
      </c>
      <c r="O2526" t="s">
        <v>1988</v>
      </c>
      <c r="P2526" t="s">
        <v>42</v>
      </c>
      <c r="Q2526" t="s">
        <v>64</v>
      </c>
      <c r="R2526" t="s">
        <v>1989</v>
      </c>
      <c r="S2526">
        <v>42.048000000000002</v>
      </c>
      <c r="T2526" s="3"/>
    </row>
    <row r="2527" spans="1:20" x14ac:dyDescent="0.3">
      <c r="A2527">
        <v>2526</v>
      </c>
      <c r="B2527" t="s">
        <v>5618</v>
      </c>
      <c r="C2527">
        <f t="shared" si="39"/>
        <v>15</v>
      </c>
      <c r="D2527" s="1">
        <v>42466</v>
      </c>
      <c r="E2527" s="1">
        <v>42470</v>
      </c>
      <c r="F2527" t="s">
        <v>46</v>
      </c>
      <c r="G2527" t="s">
        <v>5619</v>
      </c>
      <c r="H2527" t="s">
        <v>5620</v>
      </c>
      <c r="I2527" t="s">
        <v>22</v>
      </c>
      <c r="J2527" t="s">
        <v>23</v>
      </c>
      <c r="K2527" t="s">
        <v>180</v>
      </c>
      <c r="L2527" t="s">
        <v>100</v>
      </c>
      <c r="M2527">
        <v>77041</v>
      </c>
      <c r="N2527" t="s">
        <v>101</v>
      </c>
      <c r="O2527" t="s">
        <v>5621</v>
      </c>
      <c r="P2527" t="s">
        <v>67</v>
      </c>
      <c r="Q2527" t="s">
        <v>157</v>
      </c>
      <c r="R2527" t="s">
        <v>5622</v>
      </c>
      <c r="S2527">
        <v>25.488</v>
      </c>
      <c r="T2527" s="3"/>
    </row>
    <row r="2528" spans="1:20" x14ac:dyDescent="0.3">
      <c r="A2528">
        <v>2527</v>
      </c>
      <c r="B2528" t="s">
        <v>5618</v>
      </c>
      <c r="C2528">
        <f t="shared" si="39"/>
        <v>15</v>
      </c>
      <c r="D2528" s="1">
        <v>42466</v>
      </c>
      <c r="E2528" s="1">
        <v>42470</v>
      </c>
      <c r="F2528" t="s">
        <v>46</v>
      </c>
      <c r="G2528" t="s">
        <v>5619</v>
      </c>
      <c r="H2528" t="s">
        <v>5620</v>
      </c>
      <c r="I2528" t="s">
        <v>22</v>
      </c>
      <c r="J2528" t="s">
        <v>23</v>
      </c>
      <c r="K2528" t="s">
        <v>180</v>
      </c>
      <c r="L2528" t="s">
        <v>100</v>
      </c>
      <c r="M2528">
        <v>77041</v>
      </c>
      <c r="N2528" t="s">
        <v>101</v>
      </c>
      <c r="O2528" t="s">
        <v>4040</v>
      </c>
      <c r="P2528" t="s">
        <v>42</v>
      </c>
      <c r="Q2528" t="s">
        <v>71</v>
      </c>
      <c r="R2528" t="s">
        <v>4041</v>
      </c>
      <c r="S2528">
        <v>6.9</v>
      </c>
      <c r="T2528" s="3"/>
    </row>
    <row r="2529" spans="1:20" x14ac:dyDescent="0.3">
      <c r="A2529">
        <v>2528</v>
      </c>
      <c r="B2529" t="s">
        <v>5618</v>
      </c>
      <c r="C2529">
        <f t="shared" si="39"/>
        <v>15</v>
      </c>
      <c r="D2529" s="1">
        <v>42466</v>
      </c>
      <c r="E2529" s="1">
        <v>42470</v>
      </c>
      <c r="F2529" t="s">
        <v>46</v>
      </c>
      <c r="G2529" t="s">
        <v>5619</v>
      </c>
      <c r="H2529" t="s">
        <v>5620</v>
      </c>
      <c r="I2529" t="s">
        <v>22</v>
      </c>
      <c r="J2529" t="s">
        <v>23</v>
      </c>
      <c r="K2529" t="s">
        <v>180</v>
      </c>
      <c r="L2529" t="s">
        <v>100</v>
      </c>
      <c r="M2529">
        <v>77041</v>
      </c>
      <c r="N2529" t="s">
        <v>101</v>
      </c>
      <c r="O2529" t="s">
        <v>4949</v>
      </c>
      <c r="P2529" t="s">
        <v>42</v>
      </c>
      <c r="Q2529" t="s">
        <v>71</v>
      </c>
      <c r="R2529" t="s">
        <v>4950</v>
      </c>
      <c r="S2529">
        <v>9.6479999999999997</v>
      </c>
      <c r="T2529" s="3"/>
    </row>
    <row r="2530" spans="1:20" x14ac:dyDescent="0.3">
      <c r="A2530">
        <v>2529</v>
      </c>
      <c r="B2530" t="s">
        <v>5618</v>
      </c>
      <c r="C2530">
        <f t="shared" si="39"/>
        <v>15</v>
      </c>
      <c r="D2530" s="1">
        <v>42466</v>
      </c>
      <c r="E2530" s="1">
        <v>42470</v>
      </c>
      <c r="F2530" t="s">
        <v>46</v>
      </c>
      <c r="G2530" t="s">
        <v>5619</v>
      </c>
      <c r="H2530" t="s">
        <v>5620</v>
      </c>
      <c r="I2530" t="s">
        <v>22</v>
      </c>
      <c r="J2530" t="s">
        <v>23</v>
      </c>
      <c r="K2530" t="s">
        <v>180</v>
      </c>
      <c r="L2530" t="s">
        <v>100</v>
      </c>
      <c r="M2530">
        <v>77041</v>
      </c>
      <c r="N2530" t="s">
        <v>101</v>
      </c>
      <c r="O2530" t="s">
        <v>4184</v>
      </c>
      <c r="P2530" t="s">
        <v>42</v>
      </c>
      <c r="Q2530" t="s">
        <v>86</v>
      </c>
      <c r="R2530" t="s">
        <v>4185</v>
      </c>
      <c r="S2530">
        <v>7.968</v>
      </c>
      <c r="T2530" s="3"/>
    </row>
    <row r="2531" spans="1:20" x14ac:dyDescent="0.3">
      <c r="A2531">
        <v>2530</v>
      </c>
      <c r="B2531" t="s">
        <v>5623</v>
      </c>
      <c r="C2531">
        <f t="shared" si="39"/>
        <v>43</v>
      </c>
      <c r="D2531" s="1">
        <v>42301</v>
      </c>
      <c r="E2531" s="1">
        <v>42306</v>
      </c>
      <c r="F2531" t="s">
        <v>46</v>
      </c>
      <c r="G2531" t="s">
        <v>5607</v>
      </c>
      <c r="H2531" t="s">
        <v>5608</v>
      </c>
      <c r="I2531" t="s">
        <v>98</v>
      </c>
      <c r="J2531" t="s">
        <v>23</v>
      </c>
      <c r="K2531" t="s">
        <v>49</v>
      </c>
      <c r="L2531" t="s">
        <v>50</v>
      </c>
      <c r="M2531">
        <v>33311</v>
      </c>
      <c r="N2531" t="s">
        <v>26</v>
      </c>
      <c r="O2531" t="s">
        <v>2885</v>
      </c>
      <c r="P2531" t="s">
        <v>42</v>
      </c>
      <c r="Q2531" t="s">
        <v>86</v>
      </c>
      <c r="R2531" t="s">
        <v>2886</v>
      </c>
      <c r="S2531">
        <v>10.368</v>
      </c>
      <c r="T2531" s="3"/>
    </row>
    <row r="2532" spans="1:20" x14ac:dyDescent="0.3">
      <c r="A2532">
        <v>2531</v>
      </c>
      <c r="B2532" t="s">
        <v>5624</v>
      </c>
      <c r="C2532">
        <f t="shared" si="39"/>
        <v>34</v>
      </c>
      <c r="D2532" s="1">
        <v>42233</v>
      </c>
      <c r="E2532" s="1">
        <v>42237</v>
      </c>
      <c r="F2532" t="s">
        <v>46</v>
      </c>
      <c r="G2532" t="s">
        <v>1182</v>
      </c>
      <c r="H2532" t="s">
        <v>1183</v>
      </c>
      <c r="I2532" t="s">
        <v>37</v>
      </c>
      <c r="J2532" t="s">
        <v>23</v>
      </c>
      <c r="K2532" t="s">
        <v>5146</v>
      </c>
      <c r="L2532" t="s">
        <v>1708</v>
      </c>
      <c r="M2532">
        <v>72209</v>
      </c>
      <c r="N2532" t="s">
        <v>26</v>
      </c>
      <c r="O2532" t="s">
        <v>4559</v>
      </c>
      <c r="P2532" t="s">
        <v>42</v>
      </c>
      <c r="Q2532" t="s">
        <v>86</v>
      </c>
      <c r="R2532" t="s">
        <v>4560</v>
      </c>
      <c r="S2532">
        <v>114.2</v>
      </c>
      <c r="T2532" s="3"/>
    </row>
    <row r="2533" spans="1:20" x14ac:dyDescent="0.3">
      <c r="A2533">
        <v>2532</v>
      </c>
      <c r="B2533" t="s">
        <v>5624</v>
      </c>
      <c r="C2533">
        <f t="shared" si="39"/>
        <v>34</v>
      </c>
      <c r="D2533" s="1">
        <v>42233</v>
      </c>
      <c r="E2533" s="1">
        <v>42237</v>
      </c>
      <c r="F2533" t="s">
        <v>46</v>
      </c>
      <c r="G2533" t="s">
        <v>1182</v>
      </c>
      <c r="H2533" t="s">
        <v>1183</v>
      </c>
      <c r="I2533" t="s">
        <v>37</v>
      </c>
      <c r="J2533" t="s">
        <v>23</v>
      </c>
      <c r="K2533" t="s">
        <v>5146</v>
      </c>
      <c r="L2533" t="s">
        <v>1708</v>
      </c>
      <c r="M2533">
        <v>72209</v>
      </c>
      <c r="N2533" t="s">
        <v>26</v>
      </c>
      <c r="O2533" t="s">
        <v>5625</v>
      </c>
      <c r="P2533" t="s">
        <v>42</v>
      </c>
      <c r="Q2533" t="s">
        <v>71</v>
      </c>
      <c r="R2533" t="s">
        <v>1218</v>
      </c>
      <c r="S2533">
        <v>17.96</v>
      </c>
      <c r="T2533" s="3"/>
    </row>
    <row r="2534" spans="1:20" x14ac:dyDescent="0.3">
      <c r="A2534">
        <v>2533</v>
      </c>
      <c r="B2534" t="s">
        <v>5624</v>
      </c>
      <c r="C2534">
        <f t="shared" si="39"/>
        <v>34</v>
      </c>
      <c r="D2534" s="1">
        <v>42233</v>
      </c>
      <c r="E2534" s="1">
        <v>42237</v>
      </c>
      <c r="F2534" t="s">
        <v>46</v>
      </c>
      <c r="G2534" t="s">
        <v>1182</v>
      </c>
      <c r="H2534" t="s">
        <v>1183</v>
      </c>
      <c r="I2534" t="s">
        <v>37</v>
      </c>
      <c r="J2534" t="s">
        <v>23</v>
      </c>
      <c r="K2534" t="s">
        <v>5146</v>
      </c>
      <c r="L2534" t="s">
        <v>1708</v>
      </c>
      <c r="M2534">
        <v>72209</v>
      </c>
      <c r="N2534" t="s">
        <v>26</v>
      </c>
      <c r="O2534" t="s">
        <v>4337</v>
      </c>
      <c r="P2534" t="s">
        <v>42</v>
      </c>
      <c r="Q2534" t="s">
        <v>265</v>
      </c>
      <c r="R2534" t="s">
        <v>4338</v>
      </c>
      <c r="S2534">
        <v>12.67</v>
      </c>
      <c r="T2534" s="3"/>
    </row>
    <row r="2535" spans="1:20" x14ac:dyDescent="0.3">
      <c r="A2535">
        <v>2534</v>
      </c>
      <c r="B2535" t="s">
        <v>5624</v>
      </c>
      <c r="C2535">
        <f t="shared" si="39"/>
        <v>34</v>
      </c>
      <c r="D2535" s="1">
        <v>42233</v>
      </c>
      <c r="E2535" s="1">
        <v>42237</v>
      </c>
      <c r="F2535" t="s">
        <v>46</v>
      </c>
      <c r="G2535" t="s">
        <v>1182</v>
      </c>
      <c r="H2535" t="s">
        <v>1183</v>
      </c>
      <c r="I2535" t="s">
        <v>37</v>
      </c>
      <c r="J2535" t="s">
        <v>23</v>
      </c>
      <c r="K2535" t="s">
        <v>5146</v>
      </c>
      <c r="L2535" t="s">
        <v>1708</v>
      </c>
      <c r="M2535">
        <v>72209</v>
      </c>
      <c r="N2535" t="s">
        <v>26</v>
      </c>
      <c r="O2535" t="s">
        <v>474</v>
      </c>
      <c r="P2535" t="s">
        <v>67</v>
      </c>
      <c r="Q2535" t="s">
        <v>157</v>
      </c>
      <c r="R2535" t="s">
        <v>475</v>
      </c>
      <c r="S2535">
        <v>339.96</v>
      </c>
      <c r="T2535" s="3"/>
    </row>
    <row r="2536" spans="1:20" x14ac:dyDescent="0.3">
      <c r="A2536">
        <v>2535</v>
      </c>
      <c r="B2536" t="s">
        <v>5626</v>
      </c>
      <c r="C2536">
        <f t="shared" si="39"/>
        <v>33</v>
      </c>
      <c r="D2536" s="1">
        <v>43327</v>
      </c>
      <c r="E2536" s="1">
        <v>43330</v>
      </c>
      <c r="F2536" t="s">
        <v>19</v>
      </c>
      <c r="G2536" t="s">
        <v>3260</v>
      </c>
      <c r="H2536" t="s">
        <v>3261</v>
      </c>
      <c r="I2536" t="s">
        <v>37</v>
      </c>
      <c r="J2536" t="s">
        <v>23</v>
      </c>
      <c r="K2536" t="s">
        <v>142</v>
      </c>
      <c r="L2536" t="s">
        <v>143</v>
      </c>
      <c r="M2536">
        <v>19120</v>
      </c>
      <c r="N2536" t="s">
        <v>144</v>
      </c>
      <c r="O2536" t="s">
        <v>1770</v>
      </c>
      <c r="P2536" t="s">
        <v>42</v>
      </c>
      <c r="Q2536" t="s">
        <v>55</v>
      </c>
      <c r="R2536" t="s">
        <v>1771</v>
      </c>
      <c r="S2536">
        <v>1801.6320000000001</v>
      </c>
      <c r="T2536" s="3"/>
    </row>
    <row r="2537" spans="1:20" x14ac:dyDescent="0.3">
      <c r="A2537">
        <v>2536</v>
      </c>
      <c r="B2537" t="s">
        <v>5627</v>
      </c>
      <c r="C2537">
        <f t="shared" si="39"/>
        <v>37</v>
      </c>
      <c r="D2537" s="1">
        <v>42619</v>
      </c>
      <c r="E2537" s="1">
        <v>42621</v>
      </c>
      <c r="F2537" t="s">
        <v>184</v>
      </c>
      <c r="G2537" t="s">
        <v>5628</v>
      </c>
      <c r="H2537" t="s">
        <v>5629</v>
      </c>
      <c r="I2537" t="s">
        <v>37</v>
      </c>
      <c r="J2537" t="s">
        <v>23</v>
      </c>
      <c r="K2537" t="s">
        <v>5630</v>
      </c>
      <c r="L2537" t="s">
        <v>39</v>
      </c>
      <c r="M2537">
        <v>92253</v>
      </c>
      <c r="N2537" t="s">
        <v>40</v>
      </c>
      <c r="O2537" t="s">
        <v>464</v>
      </c>
      <c r="P2537" t="s">
        <v>67</v>
      </c>
      <c r="Q2537" t="s">
        <v>157</v>
      </c>
      <c r="R2537" t="s">
        <v>465</v>
      </c>
      <c r="S2537">
        <v>46.32</v>
      </c>
      <c r="T2537" s="3"/>
    </row>
    <row r="2538" spans="1:20" x14ac:dyDescent="0.3">
      <c r="A2538">
        <v>2537</v>
      </c>
      <c r="B2538" t="s">
        <v>5631</v>
      </c>
      <c r="C2538">
        <f t="shared" si="39"/>
        <v>5</v>
      </c>
      <c r="D2538" s="1">
        <v>42396</v>
      </c>
      <c r="E2538" s="1">
        <v>42398</v>
      </c>
      <c r="F2538" t="s">
        <v>19</v>
      </c>
      <c r="G2538" t="s">
        <v>2305</v>
      </c>
      <c r="H2538" t="s">
        <v>2306</v>
      </c>
      <c r="I2538" t="s">
        <v>22</v>
      </c>
      <c r="J2538" t="s">
        <v>23</v>
      </c>
      <c r="K2538" t="s">
        <v>2181</v>
      </c>
      <c r="L2538" t="s">
        <v>494</v>
      </c>
      <c r="M2538">
        <v>44105</v>
      </c>
      <c r="N2538" t="s">
        <v>144</v>
      </c>
      <c r="O2538" t="s">
        <v>332</v>
      </c>
      <c r="P2538" t="s">
        <v>28</v>
      </c>
      <c r="Q2538" t="s">
        <v>32</v>
      </c>
      <c r="R2538" t="s">
        <v>333</v>
      </c>
      <c r="S2538">
        <v>181.98599999999999</v>
      </c>
      <c r="T2538" s="3"/>
    </row>
    <row r="2539" spans="1:20" x14ac:dyDescent="0.3">
      <c r="A2539">
        <v>2538</v>
      </c>
      <c r="B2539" t="s">
        <v>5631</v>
      </c>
      <c r="C2539">
        <f t="shared" si="39"/>
        <v>5</v>
      </c>
      <c r="D2539" s="1">
        <v>42396</v>
      </c>
      <c r="E2539" s="1">
        <v>42398</v>
      </c>
      <c r="F2539" t="s">
        <v>19</v>
      </c>
      <c r="G2539" t="s">
        <v>2305</v>
      </c>
      <c r="H2539" t="s">
        <v>2306</v>
      </c>
      <c r="I2539" t="s">
        <v>22</v>
      </c>
      <c r="J2539" t="s">
        <v>23</v>
      </c>
      <c r="K2539" t="s">
        <v>2181</v>
      </c>
      <c r="L2539" t="s">
        <v>494</v>
      </c>
      <c r="M2539">
        <v>44105</v>
      </c>
      <c r="N2539" t="s">
        <v>144</v>
      </c>
      <c r="O2539" t="s">
        <v>4604</v>
      </c>
      <c r="P2539" t="s">
        <v>67</v>
      </c>
      <c r="Q2539" t="s">
        <v>68</v>
      </c>
      <c r="R2539" t="s">
        <v>4605</v>
      </c>
      <c r="S2539">
        <v>431.976</v>
      </c>
      <c r="T2539" s="3"/>
    </row>
    <row r="2540" spans="1:20" x14ac:dyDescent="0.3">
      <c r="A2540">
        <v>2539</v>
      </c>
      <c r="B2540" t="s">
        <v>5631</v>
      </c>
      <c r="C2540">
        <f t="shared" si="39"/>
        <v>5</v>
      </c>
      <c r="D2540" s="1">
        <v>42396</v>
      </c>
      <c r="E2540" s="1">
        <v>42398</v>
      </c>
      <c r="F2540" t="s">
        <v>19</v>
      </c>
      <c r="G2540" t="s">
        <v>2305</v>
      </c>
      <c r="H2540" t="s">
        <v>2306</v>
      </c>
      <c r="I2540" t="s">
        <v>22</v>
      </c>
      <c r="J2540" t="s">
        <v>23</v>
      </c>
      <c r="K2540" t="s">
        <v>2181</v>
      </c>
      <c r="L2540" t="s">
        <v>494</v>
      </c>
      <c r="M2540">
        <v>44105</v>
      </c>
      <c r="N2540" t="s">
        <v>144</v>
      </c>
      <c r="O2540" t="s">
        <v>5632</v>
      </c>
      <c r="P2540" t="s">
        <v>67</v>
      </c>
      <c r="Q2540" t="s">
        <v>68</v>
      </c>
      <c r="R2540" t="s">
        <v>5633</v>
      </c>
      <c r="S2540">
        <v>155.37</v>
      </c>
      <c r="T2540" s="3"/>
    </row>
    <row r="2541" spans="1:20" x14ac:dyDescent="0.3">
      <c r="A2541">
        <v>2540</v>
      </c>
      <c r="B2541" t="s">
        <v>5634</v>
      </c>
      <c r="C2541">
        <f t="shared" si="39"/>
        <v>29</v>
      </c>
      <c r="D2541" s="1">
        <v>42567</v>
      </c>
      <c r="E2541" s="1">
        <v>42567</v>
      </c>
      <c r="F2541" t="s">
        <v>1289</v>
      </c>
      <c r="G2541" t="s">
        <v>5463</v>
      </c>
      <c r="H2541" t="s">
        <v>5464</v>
      </c>
      <c r="I2541" t="s">
        <v>37</v>
      </c>
      <c r="J2541" t="s">
        <v>23</v>
      </c>
      <c r="K2541" t="s">
        <v>123</v>
      </c>
      <c r="L2541" t="s">
        <v>39</v>
      </c>
      <c r="M2541">
        <v>94122</v>
      </c>
      <c r="N2541" t="s">
        <v>40</v>
      </c>
      <c r="O2541" t="s">
        <v>1194</v>
      </c>
      <c r="P2541" t="s">
        <v>28</v>
      </c>
      <c r="Q2541" t="s">
        <v>32</v>
      </c>
      <c r="R2541" t="s">
        <v>1195</v>
      </c>
      <c r="S2541">
        <v>1348.704</v>
      </c>
      <c r="T2541" s="3"/>
    </row>
    <row r="2542" spans="1:20" x14ac:dyDescent="0.3">
      <c r="A2542">
        <v>2541</v>
      </c>
      <c r="B2542" t="s">
        <v>5634</v>
      </c>
      <c r="C2542">
        <f t="shared" si="39"/>
        <v>29</v>
      </c>
      <c r="D2542" s="1">
        <v>42567</v>
      </c>
      <c r="E2542" s="1">
        <v>42567</v>
      </c>
      <c r="F2542" t="s">
        <v>1289</v>
      </c>
      <c r="G2542" t="s">
        <v>5463</v>
      </c>
      <c r="H2542" t="s">
        <v>5464</v>
      </c>
      <c r="I2542" t="s">
        <v>37</v>
      </c>
      <c r="J2542" t="s">
        <v>23</v>
      </c>
      <c r="K2542" t="s">
        <v>123</v>
      </c>
      <c r="L2542" t="s">
        <v>39</v>
      </c>
      <c r="M2542">
        <v>94122</v>
      </c>
      <c r="N2542" t="s">
        <v>40</v>
      </c>
      <c r="O2542" t="s">
        <v>1135</v>
      </c>
      <c r="P2542" t="s">
        <v>28</v>
      </c>
      <c r="Q2542" t="s">
        <v>32</v>
      </c>
      <c r="R2542" t="s">
        <v>1136</v>
      </c>
      <c r="S2542">
        <v>700.15200000000004</v>
      </c>
      <c r="T2542" s="3"/>
    </row>
    <row r="2543" spans="1:20" x14ac:dyDescent="0.3">
      <c r="A2543">
        <v>2542</v>
      </c>
      <c r="B2543" t="s">
        <v>5635</v>
      </c>
      <c r="C2543">
        <f t="shared" si="39"/>
        <v>18</v>
      </c>
      <c r="D2543" s="1">
        <v>42855</v>
      </c>
      <c r="E2543" s="1">
        <v>42859</v>
      </c>
      <c r="F2543" t="s">
        <v>46</v>
      </c>
      <c r="G2543" t="s">
        <v>5636</v>
      </c>
      <c r="H2543" t="s">
        <v>5637</v>
      </c>
      <c r="I2543" t="s">
        <v>37</v>
      </c>
      <c r="J2543" t="s">
        <v>23</v>
      </c>
      <c r="K2543" t="s">
        <v>619</v>
      </c>
      <c r="L2543" t="s">
        <v>306</v>
      </c>
      <c r="M2543">
        <v>85254</v>
      </c>
      <c r="N2543" t="s">
        <v>40</v>
      </c>
      <c r="O2543" t="s">
        <v>2185</v>
      </c>
      <c r="P2543" t="s">
        <v>28</v>
      </c>
      <c r="Q2543" t="s">
        <v>61</v>
      </c>
      <c r="R2543" t="s">
        <v>2186</v>
      </c>
      <c r="S2543">
        <v>111.88800000000001</v>
      </c>
      <c r="T2543" s="3"/>
    </row>
    <row r="2544" spans="1:20" x14ac:dyDescent="0.3">
      <c r="A2544">
        <v>2543</v>
      </c>
      <c r="B2544" t="s">
        <v>5638</v>
      </c>
      <c r="C2544">
        <f t="shared" si="39"/>
        <v>39</v>
      </c>
      <c r="D2544" s="1">
        <v>42273</v>
      </c>
      <c r="E2544" s="1">
        <v>42278</v>
      </c>
      <c r="F2544" t="s">
        <v>19</v>
      </c>
      <c r="G2544" t="s">
        <v>5639</v>
      </c>
      <c r="H2544" t="s">
        <v>5640</v>
      </c>
      <c r="I2544" t="s">
        <v>37</v>
      </c>
      <c r="J2544" t="s">
        <v>23</v>
      </c>
      <c r="K2544" t="s">
        <v>142</v>
      </c>
      <c r="L2544" t="s">
        <v>143</v>
      </c>
      <c r="M2544">
        <v>19134</v>
      </c>
      <c r="N2544" t="s">
        <v>144</v>
      </c>
      <c r="O2544" t="s">
        <v>3184</v>
      </c>
      <c r="P2544" t="s">
        <v>42</v>
      </c>
      <c r="Q2544" t="s">
        <v>74</v>
      </c>
      <c r="R2544" t="s">
        <v>3185</v>
      </c>
      <c r="S2544">
        <v>143.952</v>
      </c>
      <c r="T2544" s="3"/>
    </row>
    <row r="2545" spans="1:20" x14ac:dyDescent="0.3">
      <c r="A2545">
        <v>2544</v>
      </c>
      <c r="B2545" t="s">
        <v>5641</v>
      </c>
      <c r="C2545">
        <f t="shared" si="39"/>
        <v>36</v>
      </c>
      <c r="D2545" s="1">
        <v>42986</v>
      </c>
      <c r="E2545" s="1">
        <v>42992</v>
      </c>
      <c r="F2545" t="s">
        <v>46</v>
      </c>
      <c r="G2545" t="s">
        <v>3344</v>
      </c>
      <c r="H2545" t="s">
        <v>3345</v>
      </c>
      <c r="I2545" t="s">
        <v>98</v>
      </c>
      <c r="J2545" t="s">
        <v>23</v>
      </c>
      <c r="K2545" t="s">
        <v>5446</v>
      </c>
      <c r="L2545" t="s">
        <v>1244</v>
      </c>
      <c r="M2545">
        <v>2148</v>
      </c>
      <c r="N2545" t="s">
        <v>144</v>
      </c>
      <c r="O2545" t="s">
        <v>5642</v>
      </c>
      <c r="P2545" t="s">
        <v>28</v>
      </c>
      <c r="Q2545" t="s">
        <v>29</v>
      </c>
      <c r="R2545" t="s">
        <v>5643</v>
      </c>
      <c r="S2545">
        <v>173.94</v>
      </c>
      <c r="T2545" s="3"/>
    </row>
    <row r="2546" spans="1:20" x14ac:dyDescent="0.3">
      <c r="A2546">
        <v>2545</v>
      </c>
      <c r="B2546" t="s">
        <v>5641</v>
      </c>
      <c r="C2546">
        <f t="shared" si="39"/>
        <v>36</v>
      </c>
      <c r="D2546" s="1">
        <v>42986</v>
      </c>
      <c r="E2546" s="1">
        <v>42992</v>
      </c>
      <c r="F2546" t="s">
        <v>46</v>
      </c>
      <c r="G2546" t="s">
        <v>3344</v>
      </c>
      <c r="H2546" t="s">
        <v>3345</v>
      </c>
      <c r="I2546" t="s">
        <v>98</v>
      </c>
      <c r="J2546" t="s">
        <v>23</v>
      </c>
      <c r="K2546" t="s">
        <v>5446</v>
      </c>
      <c r="L2546" t="s">
        <v>1244</v>
      </c>
      <c r="M2546">
        <v>2148</v>
      </c>
      <c r="N2546" t="s">
        <v>144</v>
      </c>
      <c r="O2546" t="s">
        <v>4981</v>
      </c>
      <c r="P2546" t="s">
        <v>42</v>
      </c>
      <c r="Q2546" t="s">
        <v>43</v>
      </c>
      <c r="R2546" t="s">
        <v>4982</v>
      </c>
      <c r="S2546">
        <v>14.76</v>
      </c>
      <c r="T2546" s="3"/>
    </row>
    <row r="2547" spans="1:20" x14ac:dyDescent="0.3">
      <c r="A2547">
        <v>2546</v>
      </c>
      <c r="B2547" t="s">
        <v>5644</v>
      </c>
      <c r="C2547">
        <f t="shared" si="39"/>
        <v>16</v>
      </c>
      <c r="D2547" s="1">
        <v>43206</v>
      </c>
      <c r="E2547" s="1">
        <v>43210</v>
      </c>
      <c r="F2547" t="s">
        <v>46</v>
      </c>
      <c r="G2547" t="s">
        <v>328</v>
      </c>
      <c r="H2547" t="s">
        <v>329</v>
      </c>
      <c r="I2547" t="s">
        <v>22</v>
      </c>
      <c r="J2547" t="s">
        <v>23</v>
      </c>
      <c r="K2547" t="s">
        <v>627</v>
      </c>
      <c r="L2547" t="s">
        <v>39</v>
      </c>
      <c r="M2547">
        <v>95123</v>
      </c>
      <c r="N2547" t="s">
        <v>40</v>
      </c>
      <c r="O2547" t="s">
        <v>959</v>
      </c>
      <c r="P2547" t="s">
        <v>42</v>
      </c>
      <c r="Q2547" t="s">
        <v>55</v>
      </c>
      <c r="R2547" t="s">
        <v>960</v>
      </c>
      <c r="S2547">
        <v>205.92</v>
      </c>
      <c r="T2547" s="3"/>
    </row>
    <row r="2548" spans="1:20" x14ac:dyDescent="0.3">
      <c r="A2548">
        <v>2547</v>
      </c>
      <c r="B2548" t="s">
        <v>5644</v>
      </c>
      <c r="C2548">
        <f t="shared" si="39"/>
        <v>16</v>
      </c>
      <c r="D2548" s="1">
        <v>43206</v>
      </c>
      <c r="E2548" s="1">
        <v>43210</v>
      </c>
      <c r="F2548" t="s">
        <v>46</v>
      </c>
      <c r="G2548" t="s">
        <v>328</v>
      </c>
      <c r="H2548" t="s">
        <v>329</v>
      </c>
      <c r="I2548" t="s">
        <v>22</v>
      </c>
      <c r="J2548" t="s">
        <v>23</v>
      </c>
      <c r="K2548" t="s">
        <v>627</v>
      </c>
      <c r="L2548" t="s">
        <v>39</v>
      </c>
      <c r="M2548">
        <v>95123</v>
      </c>
      <c r="N2548" t="s">
        <v>40</v>
      </c>
      <c r="O2548" t="s">
        <v>1670</v>
      </c>
      <c r="P2548" t="s">
        <v>28</v>
      </c>
      <c r="Q2548" t="s">
        <v>29</v>
      </c>
      <c r="R2548" t="s">
        <v>1671</v>
      </c>
      <c r="S2548">
        <v>102.833</v>
      </c>
      <c r="T2548" s="3"/>
    </row>
    <row r="2549" spans="1:20" x14ac:dyDescent="0.3">
      <c r="A2549">
        <v>2548</v>
      </c>
      <c r="B2549" t="s">
        <v>5645</v>
      </c>
      <c r="C2549">
        <f t="shared" si="39"/>
        <v>34</v>
      </c>
      <c r="D2549" s="1">
        <v>42598</v>
      </c>
      <c r="E2549" s="1">
        <v>42604</v>
      </c>
      <c r="F2549" t="s">
        <v>46</v>
      </c>
      <c r="G2549" t="s">
        <v>5574</v>
      </c>
      <c r="H2549" t="s">
        <v>5575</v>
      </c>
      <c r="I2549" t="s">
        <v>22</v>
      </c>
      <c r="J2549" t="s">
        <v>23</v>
      </c>
      <c r="K2549" t="s">
        <v>540</v>
      </c>
      <c r="L2549" t="s">
        <v>306</v>
      </c>
      <c r="M2549">
        <v>85023</v>
      </c>
      <c r="N2549" t="s">
        <v>40</v>
      </c>
      <c r="O2549" t="s">
        <v>3237</v>
      </c>
      <c r="P2549" t="s">
        <v>42</v>
      </c>
      <c r="Q2549" t="s">
        <v>64</v>
      </c>
      <c r="R2549" t="s">
        <v>3238</v>
      </c>
      <c r="S2549">
        <v>2.3039999999999998</v>
      </c>
      <c r="T2549" s="3"/>
    </row>
    <row r="2550" spans="1:20" x14ac:dyDescent="0.3">
      <c r="A2550">
        <v>2549</v>
      </c>
      <c r="B2550" t="s">
        <v>5645</v>
      </c>
      <c r="C2550">
        <f t="shared" si="39"/>
        <v>34</v>
      </c>
      <c r="D2550" s="1">
        <v>42598</v>
      </c>
      <c r="E2550" s="1">
        <v>42604</v>
      </c>
      <c r="F2550" t="s">
        <v>46</v>
      </c>
      <c r="G2550" t="s">
        <v>5574</v>
      </c>
      <c r="H2550" t="s">
        <v>5575</v>
      </c>
      <c r="I2550" t="s">
        <v>22</v>
      </c>
      <c r="J2550" t="s">
        <v>23</v>
      </c>
      <c r="K2550" t="s">
        <v>540</v>
      </c>
      <c r="L2550" t="s">
        <v>306</v>
      </c>
      <c r="M2550">
        <v>85023</v>
      </c>
      <c r="N2550" t="s">
        <v>40</v>
      </c>
      <c r="O2550" t="s">
        <v>4594</v>
      </c>
      <c r="P2550" t="s">
        <v>67</v>
      </c>
      <c r="Q2550" t="s">
        <v>68</v>
      </c>
      <c r="R2550" t="s">
        <v>4595</v>
      </c>
      <c r="S2550">
        <v>1879.96</v>
      </c>
      <c r="T2550" s="3"/>
    </row>
    <row r="2551" spans="1:20" x14ac:dyDescent="0.3">
      <c r="A2551">
        <v>2550</v>
      </c>
      <c r="B2551" t="s">
        <v>5645</v>
      </c>
      <c r="C2551">
        <f t="shared" si="39"/>
        <v>34</v>
      </c>
      <c r="D2551" s="1">
        <v>42598</v>
      </c>
      <c r="E2551" s="1">
        <v>42604</v>
      </c>
      <c r="F2551" t="s">
        <v>46</v>
      </c>
      <c r="G2551" t="s">
        <v>5574</v>
      </c>
      <c r="H2551" t="s">
        <v>5575</v>
      </c>
      <c r="I2551" t="s">
        <v>22</v>
      </c>
      <c r="J2551" t="s">
        <v>23</v>
      </c>
      <c r="K2551" t="s">
        <v>540</v>
      </c>
      <c r="L2551" t="s">
        <v>306</v>
      </c>
      <c r="M2551">
        <v>85023</v>
      </c>
      <c r="N2551" t="s">
        <v>40</v>
      </c>
      <c r="O2551" t="s">
        <v>4754</v>
      </c>
      <c r="P2551" t="s">
        <v>42</v>
      </c>
      <c r="Q2551" t="s">
        <v>86</v>
      </c>
      <c r="R2551" t="s">
        <v>4755</v>
      </c>
      <c r="S2551">
        <v>313.024</v>
      </c>
      <c r="T2551" s="3"/>
    </row>
    <row r="2552" spans="1:20" x14ac:dyDescent="0.3">
      <c r="A2552">
        <v>2551</v>
      </c>
      <c r="B2552" t="s">
        <v>5645</v>
      </c>
      <c r="C2552">
        <f t="shared" si="39"/>
        <v>34</v>
      </c>
      <c r="D2552" s="1">
        <v>42598</v>
      </c>
      <c r="E2552" s="1">
        <v>42604</v>
      </c>
      <c r="F2552" t="s">
        <v>46</v>
      </c>
      <c r="G2552" t="s">
        <v>5574</v>
      </c>
      <c r="H2552" t="s">
        <v>5575</v>
      </c>
      <c r="I2552" t="s">
        <v>22</v>
      </c>
      <c r="J2552" t="s">
        <v>23</v>
      </c>
      <c r="K2552" t="s">
        <v>540</v>
      </c>
      <c r="L2552" t="s">
        <v>306</v>
      </c>
      <c r="M2552">
        <v>85023</v>
      </c>
      <c r="N2552" t="s">
        <v>40</v>
      </c>
      <c r="O2552" t="s">
        <v>3204</v>
      </c>
      <c r="P2552" t="s">
        <v>42</v>
      </c>
      <c r="Q2552" t="s">
        <v>43</v>
      </c>
      <c r="R2552" t="s">
        <v>3205</v>
      </c>
      <c r="S2552">
        <v>5.04</v>
      </c>
      <c r="T2552" s="3"/>
    </row>
    <row r="2553" spans="1:20" x14ac:dyDescent="0.3">
      <c r="A2553">
        <v>2552</v>
      </c>
      <c r="B2553" t="s">
        <v>5646</v>
      </c>
      <c r="C2553">
        <f t="shared" si="39"/>
        <v>47</v>
      </c>
      <c r="D2553" s="1">
        <v>43423</v>
      </c>
      <c r="E2553" s="1">
        <v>43427</v>
      </c>
      <c r="F2553" t="s">
        <v>46</v>
      </c>
      <c r="G2553" t="s">
        <v>3832</v>
      </c>
      <c r="H2553" t="s">
        <v>3833</v>
      </c>
      <c r="I2553" t="s">
        <v>22</v>
      </c>
      <c r="J2553" t="s">
        <v>23</v>
      </c>
      <c r="K2553" t="s">
        <v>24</v>
      </c>
      <c r="L2553" t="s">
        <v>25</v>
      </c>
      <c r="M2553">
        <v>42420</v>
      </c>
      <c r="N2553" t="s">
        <v>26</v>
      </c>
      <c r="O2553" t="s">
        <v>5647</v>
      </c>
      <c r="P2553" t="s">
        <v>28</v>
      </c>
      <c r="Q2553" t="s">
        <v>61</v>
      </c>
      <c r="R2553" t="s">
        <v>5648</v>
      </c>
      <c r="S2553">
        <v>821.88</v>
      </c>
      <c r="T2553" s="3"/>
    </row>
    <row r="2554" spans="1:20" x14ac:dyDescent="0.3">
      <c r="A2554">
        <v>2553</v>
      </c>
      <c r="B2554" t="s">
        <v>5646</v>
      </c>
      <c r="C2554">
        <f t="shared" si="39"/>
        <v>47</v>
      </c>
      <c r="D2554" s="1">
        <v>43423</v>
      </c>
      <c r="E2554" s="1">
        <v>43427</v>
      </c>
      <c r="F2554" t="s">
        <v>46</v>
      </c>
      <c r="G2554" t="s">
        <v>3832</v>
      </c>
      <c r="H2554" t="s">
        <v>3833</v>
      </c>
      <c r="I2554" t="s">
        <v>22</v>
      </c>
      <c r="J2554" t="s">
        <v>23</v>
      </c>
      <c r="K2554" t="s">
        <v>24</v>
      </c>
      <c r="L2554" t="s">
        <v>25</v>
      </c>
      <c r="M2554">
        <v>42420</v>
      </c>
      <c r="N2554" t="s">
        <v>26</v>
      </c>
      <c r="O2554" t="s">
        <v>4163</v>
      </c>
      <c r="P2554" t="s">
        <v>42</v>
      </c>
      <c r="Q2554" t="s">
        <v>71</v>
      </c>
      <c r="R2554" t="s">
        <v>4164</v>
      </c>
      <c r="S2554">
        <v>21.96</v>
      </c>
      <c r="T2554" s="3"/>
    </row>
    <row r="2555" spans="1:20" x14ac:dyDescent="0.3">
      <c r="A2555">
        <v>2554</v>
      </c>
      <c r="B2555" t="s">
        <v>5649</v>
      </c>
      <c r="C2555">
        <f t="shared" si="39"/>
        <v>37</v>
      </c>
      <c r="D2555" s="1">
        <v>42992</v>
      </c>
      <c r="E2555" s="1">
        <v>42996</v>
      </c>
      <c r="F2555" t="s">
        <v>46</v>
      </c>
      <c r="G2555" t="s">
        <v>420</v>
      </c>
      <c r="H2555" t="s">
        <v>421</v>
      </c>
      <c r="I2555" t="s">
        <v>98</v>
      </c>
      <c r="J2555" t="s">
        <v>23</v>
      </c>
      <c r="K2555" t="s">
        <v>378</v>
      </c>
      <c r="L2555" t="s">
        <v>379</v>
      </c>
      <c r="M2555">
        <v>29203</v>
      </c>
      <c r="N2555" t="s">
        <v>26</v>
      </c>
      <c r="O2555" t="s">
        <v>3198</v>
      </c>
      <c r="P2555" t="s">
        <v>42</v>
      </c>
      <c r="Q2555" t="s">
        <v>86</v>
      </c>
      <c r="R2555" t="s">
        <v>3199</v>
      </c>
      <c r="S2555">
        <v>25.92</v>
      </c>
      <c r="T2555" s="3"/>
    </row>
    <row r="2556" spans="1:20" x14ac:dyDescent="0.3">
      <c r="A2556">
        <v>2555</v>
      </c>
      <c r="B2556" t="s">
        <v>5650</v>
      </c>
      <c r="C2556">
        <f t="shared" si="39"/>
        <v>33</v>
      </c>
      <c r="D2556" s="1">
        <v>42962</v>
      </c>
      <c r="E2556" s="1">
        <v>42967</v>
      </c>
      <c r="F2556" t="s">
        <v>46</v>
      </c>
      <c r="G2556" t="s">
        <v>4687</v>
      </c>
      <c r="H2556" t="s">
        <v>4688</v>
      </c>
      <c r="I2556" t="s">
        <v>22</v>
      </c>
      <c r="J2556" t="s">
        <v>23</v>
      </c>
      <c r="K2556" t="s">
        <v>5651</v>
      </c>
      <c r="L2556" t="s">
        <v>50</v>
      </c>
      <c r="M2556">
        <v>32303</v>
      </c>
      <c r="N2556" t="s">
        <v>26</v>
      </c>
      <c r="O2556" t="s">
        <v>5652</v>
      </c>
      <c r="P2556" t="s">
        <v>67</v>
      </c>
      <c r="Q2556" t="s">
        <v>68</v>
      </c>
      <c r="R2556" t="s">
        <v>5653</v>
      </c>
      <c r="S2556">
        <v>705.54399999999998</v>
      </c>
      <c r="T2556" s="3"/>
    </row>
    <row r="2557" spans="1:20" x14ac:dyDescent="0.3">
      <c r="A2557">
        <v>2556</v>
      </c>
      <c r="B2557" t="s">
        <v>5654</v>
      </c>
      <c r="C2557">
        <f t="shared" si="39"/>
        <v>40</v>
      </c>
      <c r="D2557" s="1">
        <v>42639</v>
      </c>
      <c r="E2557" s="1">
        <v>42643</v>
      </c>
      <c r="F2557" t="s">
        <v>46</v>
      </c>
      <c r="G2557" t="s">
        <v>532</v>
      </c>
      <c r="H2557" t="s">
        <v>533</v>
      </c>
      <c r="I2557" t="s">
        <v>22</v>
      </c>
      <c r="J2557" t="s">
        <v>23</v>
      </c>
      <c r="K2557" t="s">
        <v>262</v>
      </c>
      <c r="L2557" t="s">
        <v>263</v>
      </c>
      <c r="M2557">
        <v>10035</v>
      </c>
      <c r="N2557" t="s">
        <v>144</v>
      </c>
      <c r="O2557" t="s">
        <v>5655</v>
      </c>
      <c r="P2557" t="s">
        <v>67</v>
      </c>
      <c r="Q2557" t="s">
        <v>157</v>
      </c>
      <c r="R2557" t="s">
        <v>5656</v>
      </c>
      <c r="S2557">
        <v>50</v>
      </c>
      <c r="T2557" s="3"/>
    </row>
    <row r="2558" spans="1:20" x14ac:dyDescent="0.3">
      <c r="A2558">
        <v>2557</v>
      </c>
      <c r="B2558" t="s">
        <v>5657</v>
      </c>
      <c r="C2558">
        <f t="shared" si="39"/>
        <v>41</v>
      </c>
      <c r="D2558" s="1">
        <v>43016</v>
      </c>
      <c r="E2558" s="1">
        <v>43022</v>
      </c>
      <c r="F2558" t="s">
        <v>46</v>
      </c>
      <c r="G2558" t="s">
        <v>2548</v>
      </c>
      <c r="H2558" t="s">
        <v>2549</v>
      </c>
      <c r="I2558" t="s">
        <v>37</v>
      </c>
      <c r="J2558" t="s">
        <v>23</v>
      </c>
      <c r="K2558" t="s">
        <v>180</v>
      </c>
      <c r="L2558" t="s">
        <v>100</v>
      </c>
      <c r="M2558">
        <v>77070</v>
      </c>
      <c r="N2558" t="s">
        <v>101</v>
      </c>
      <c r="O2558" t="s">
        <v>5658</v>
      </c>
      <c r="P2558" t="s">
        <v>28</v>
      </c>
      <c r="Q2558" t="s">
        <v>61</v>
      </c>
      <c r="R2558" t="s">
        <v>5659</v>
      </c>
      <c r="S2558">
        <v>51.712000000000003</v>
      </c>
      <c r="T2558" s="3"/>
    </row>
    <row r="2559" spans="1:20" x14ac:dyDescent="0.3">
      <c r="A2559">
        <v>2558</v>
      </c>
      <c r="B2559" t="s">
        <v>5660</v>
      </c>
      <c r="C2559">
        <f t="shared" si="39"/>
        <v>13</v>
      </c>
      <c r="D2559" s="1">
        <v>42453</v>
      </c>
      <c r="E2559" s="1">
        <v>42459</v>
      </c>
      <c r="F2559" t="s">
        <v>46</v>
      </c>
      <c r="G2559" t="s">
        <v>1130</v>
      </c>
      <c r="H2559" t="s">
        <v>1131</v>
      </c>
      <c r="I2559" t="s">
        <v>37</v>
      </c>
      <c r="J2559" t="s">
        <v>23</v>
      </c>
      <c r="K2559" t="s">
        <v>3410</v>
      </c>
      <c r="L2559" t="s">
        <v>50</v>
      </c>
      <c r="M2559">
        <v>33065</v>
      </c>
      <c r="N2559" t="s">
        <v>26</v>
      </c>
      <c r="O2559" t="s">
        <v>5300</v>
      </c>
      <c r="P2559" t="s">
        <v>42</v>
      </c>
      <c r="Q2559" t="s">
        <v>74</v>
      </c>
      <c r="R2559" t="s">
        <v>5301</v>
      </c>
      <c r="S2559">
        <v>6.992</v>
      </c>
      <c r="T2559" s="3"/>
    </row>
    <row r="2560" spans="1:20" x14ac:dyDescent="0.3">
      <c r="A2560">
        <v>2559</v>
      </c>
      <c r="B2560" t="s">
        <v>5661</v>
      </c>
      <c r="C2560">
        <f t="shared" si="39"/>
        <v>23</v>
      </c>
      <c r="D2560" s="1">
        <v>42521</v>
      </c>
      <c r="E2560" s="1">
        <v>42525</v>
      </c>
      <c r="F2560" t="s">
        <v>46</v>
      </c>
      <c r="G2560" t="s">
        <v>5456</v>
      </c>
      <c r="H2560" t="s">
        <v>5457</v>
      </c>
      <c r="I2560" t="s">
        <v>22</v>
      </c>
      <c r="J2560" t="s">
        <v>23</v>
      </c>
      <c r="K2560" t="s">
        <v>150</v>
      </c>
      <c r="L2560" t="s">
        <v>117</v>
      </c>
      <c r="M2560">
        <v>84057</v>
      </c>
      <c r="N2560" t="s">
        <v>40</v>
      </c>
      <c r="O2560" t="s">
        <v>5662</v>
      </c>
      <c r="P2560" t="s">
        <v>28</v>
      </c>
      <c r="Q2560" t="s">
        <v>29</v>
      </c>
      <c r="R2560" t="s">
        <v>5663</v>
      </c>
      <c r="S2560">
        <v>1406.86</v>
      </c>
      <c r="T2560" s="3"/>
    </row>
    <row r="2561" spans="1:20" x14ac:dyDescent="0.3">
      <c r="A2561">
        <v>2560</v>
      </c>
      <c r="B2561" t="s">
        <v>5661</v>
      </c>
      <c r="C2561">
        <f t="shared" si="39"/>
        <v>23</v>
      </c>
      <c r="D2561" s="1">
        <v>42521</v>
      </c>
      <c r="E2561" s="1">
        <v>42525</v>
      </c>
      <c r="F2561" t="s">
        <v>46</v>
      </c>
      <c r="G2561" t="s">
        <v>5456</v>
      </c>
      <c r="H2561" t="s">
        <v>5457</v>
      </c>
      <c r="I2561" t="s">
        <v>22</v>
      </c>
      <c r="J2561" t="s">
        <v>23</v>
      </c>
      <c r="K2561" t="s">
        <v>150</v>
      </c>
      <c r="L2561" t="s">
        <v>117</v>
      </c>
      <c r="M2561">
        <v>84057</v>
      </c>
      <c r="N2561" t="s">
        <v>40</v>
      </c>
      <c r="O2561" t="s">
        <v>1441</v>
      </c>
      <c r="P2561" t="s">
        <v>42</v>
      </c>
      <c r="Q2561" t="s">
        <v>43</v>
      </c>
      <c r="R2561" t="s">
        <v>1442</v>
      </c>
      <c r="S2561">
        <v>15.75</v>
      </c>
      <c r="T2561" s="3"/>
    </row>
    <row r="2562" spans="1:20" x14ac:dyDescent="0.3">
      <c r="A2562">
        <v>2561</v>
      </c>
      <c r="B2562" t="s">
        <v>5661</v>
      </c>
      <c r="C2562">
        <f t="shared" si="39"/>
        <v>23</v>
      </c>
      <c r="D2562" s="1">
        <v>42521</v>
      </c>
      <c r="E2562" s="1">
        <v>42525</v>
      </c>
      <c r="F2562" t="s">
        <v>46</v>
      </c>
      <c r="G2562" t="s">
        <v>5456</v>
      </c>
      <c r="H2562" t="s">
        <v>5457</v>
      </c>
      <c r="I2562" t="s">
        <v>22</v>
      </c>
      <c r="J2562" t="s">
        <v>23</v>
      </c>
      <c r="K2562" t="s">
        <v>150</v>
      </c>
      <c r="L2562" t="s">
        <v>117</v>
      </c>
      <c r="M2562">
        <v>84057</v>
      </c>
      <c r="N2562" t="s">
        <v>40</v>
      </c>
      <c r="O2562" t="s">
        <v>3002</v>
      </c>
      <c r="P2562" t="s">
        <v>42</v>
      </c>
      <c r="Q2562" t="s">
        <v>55</v>
      </c>
      <c r="R2562" t="s">
        <v>3003</v>
      </c>
      <c r="S2562">
        <v>323.10000000000002</v>
      </c>
      <c r="T2562" s="3"/>
    </row>
    <row r="2563" spans="1:20" x14ac:dyDescent="0.3">
      <c r="A2563">
        <v>2562</v>
      </c>
      <c r="B2563" t="s">
        <v>5664</v>
      </c>
      <c r="C2563">
        <f t="shared" ref="C2563:C2626" si="40">WEEKNUM(D2563,1)</f>
        <v>53</v>
      </c>
      <c r="D2563" s="1">
        <v>42729</v>
      </c>
      <c r="E2563" s="1">
        <v>42735</v>
      </c>
      <c r="F2563" t="s">
        <v>46</v>
      </c>
      <c r="G2563" t="s">
        <v>797</v>
      </c>
      <c r="H2563" t="s">
        <v>798</v>
      </c>
      <c r="I2563" t="s">
        <v>22</v>
      </c>
      <c r="J2563" t="s">
        <v>23</v>
      </c>
      <c r="K2563" t="s">
        <v>5665</v>
      </c>
      <c r="L2563" t="s">
        <v>331</v>
      </c>
      <c r="M2563">
        <v>37211</v>
      </c>
      <c r="N2563" t="s">
        <v>26</v>
      </c>
      <c r="O2563" t="s">
        <v>4762</v>
      </c>
      <c r="P2563" t="s">
        <v>42</v>
      </c>
      <c r="Q2563" t="s">
        <v>43</v>
      </c>
      <c r="R2563" t="s">
        <v>4763</v>
      </c>
      <c r="S2563">
        <v>9.2159999999999993</v>
      </c>
      <c r="T2563" s="3"/>
    </row>
    <row r="2564" spans="1:20" x14ac:dyDescent="0.3">
      <c r="A2564">
        <v>2563</v>
      </c>
      <c r="B2564" t="s">
        <v>5664</v>
      </c>
      <c r="C2564">
        <f t="shared" si="40"/>
        <v>53</v>
      </c>
      <c r="D2564" s="1">
        <v>42729</v>
      </c>
      <c r="E2564" s="1">
        <v>42735</v>
      </c>
      <c r="F2564" t="s">
        <v>46</v>
      </c>
      <c r="G2564" t="s">
        <v>797</v>
      </c>
      <c r="H2564" t="s">
        <v>798</v>
      </c>
      <c r="I2564" t="s">
        <v>22</v>
      </c>
      <c r="J2564" t="s">
        <v>23</v>
      </c>
      <c r="K2564" t="s">
        <v>5665</v>
      </c>
      <c r="L2564" t="s">
        <v>331</v>
      </c>
      <c r="M2564">
        <v>37211</v>
      </c>
      <c r="N2564" t="s">
        <v>26</v>
      </c>
      <c r="O2564" t="s">
        <v>5268</v>
      </c>
      <c r="P2564" t="s">
        <v>42</v>
      </c>
      <c r="Q2564" t="s">
        <v>86</v>
      </c>
      <c r="R2564" t="s">
        <v>5269</v>
      </c>
      <c r="S2564">
        <v>10.368</v>
      </c>
      <c r="T2564" s="3"/>
    </row>
    <row r="2565" spans="1:20" x14ac:dyDescent="0.3">
      <c r="A2565">
        <v>2564</v>
      </c>
      <c r="B2565" t="s">
        <v>5666</v>
      </c>
      <c r="C2565">
        <f t="shared" si="40"/>
        <v>12</v>
      </c>
      <c r="D2565" s="1">
        <v>42446</v>
      </c>
      <c r="E2565" s="1">
        <v>42451</v>
      </c>
      <c r="F2565" t="s">
        <v>19</v>
      </c>
      <c r="G2565" t="s">
        <v>3394</v>
      </c>
      <c r="H2565" t="s">
        <v>3395</v>
      </c>
      <c r="I2565" t="s">
        <v>37</v>
      </c>
      <c r="J2565" t="s">
        <v>23</v>
      </c>
      <c r="K2565" t="s">
        <v>262</v>
      </c>
      <c r="L2565" t="s">
        <v>263</v>
      </c>
      <c r="M2565">
        <v>10009</v>
      </c>
      <c r="N2565" t="s">
        <v>144</v>
      </c>
      <c r="O2565" t="s">
        <v>5667</v>
      </c>
      <c r="P2565" t="s">
        <v>67</v>
      </c>
      <c r="Q2565" t="s">
        <v>157</v>
      </c>
      <c r="R2565" t="s">
        <v>5668</v>
      </c>
      <c r="S2565">
        <v>15.02</v>
      </c>
      <c r="T2565" s="3"/>
    </row>
    <row r="2566" spans="1:20" x14ac:dyDescent="0.3">
      <c r="A2566">
        <v>2565</v>
      </c>
      <c r="B2566" t="s">
        <v>5666</v>
      </c>
      <c r="C2566">
        <f t="shared" si="40"/>
        <v>12</v>
      </c>
      <c r="D2566" s="1">
        <v>42446</v>
      </c>
      <c r="E2566" s="1">
        <v>42451</v>
      </c>
      <c r="F2566" t="s">
        <v>19</v>
      </c>
      <c r="G2566" t="s">
        <v>3394</v>
      </c>
      <c r="H2566" t="s">
        <v>3395</v>
      </c>
      <c r="I2566" t="s">
        <v>37</v>
      </c>
      <c r="J2566" t="s">
        <v>23</v>
      </c>
      <c r="K2566" t="s">
        <v>262</v>
      </c>
      <c r="L2566" t="s">
        <v>263</v>
      </c>
      <c r="M2566">
        <v>10009</v>
      </c>
      <c r="N2566" t="s">
        <v>144</v>
      </c>
      <c r="O2566" t="s">
        <v>4110</v>
      </c>
      <c r="P2566" t="s">
        <v>42</v>
      </c>
      <c r="Q2566" t="s">
        <v>55</v>
      </c>
      <c r="R2566" t="s">
        <v>4111</v>
      </c>
      <c r="S2566">
        <v>33.82</v>
      </c>
      <c r="T2566" s="3"/>
    </row>
    <row r="2567" spans="1:20" x14ac:dyDescent="0.3">
      <c r="A2567">
        <v>2566</v>
      </c>
      <c r="B2567" t="s">
        <v>5669</v>
      </c>
      <c r="C2567">
        <f t="shared" si="40"/>
        <v>51</v>
      </c>
      <c r="D2567" s="1">
        <v>43455</v>
      </c>
      <c r="E2567" s="1">
        <v>43458</v>
      </c>
      <c r="F2567" t="s">
        <v>184</v>
      </c>
      <c r="G2567" t="s">
        <v>5670</v>
      </c>
      <c r="H2567" t="s">
        <v>5671</v>
      </c>
      <c r="I2567" t="s">
        <v>22</v>
      </c>
      <c r="J2567" t="s">
        <v>23</v>
      </c>
      <c r="K2567" t="s">
        <v>4623</v>
      </c>
      <c r="L2567" t="s">
        <v>25</v>
      </c>
      <c r="M2567">
        <v>42104</v>
      </c>
      <c r="N2567" t="s">
        <v>26</v>
      </c>
      <c r="O2567" t="s">
        <v>3642</v>
      </c>
      <c r="P2567" t="s">
        <v>67</v>
      </c>
      <c r="Q2567" t="s">
        <v>157</v>
      </c>
      <c r="R2567" t="s">
        <v>3643</v>
      </c>
      <c r="S2567">
        <v>71</v>
      </c>
      <c r="T2567" s="3"/>
    </row>
    <row r="2568" spans="1:20" x14ac:dyDescent="0.3">
      <c r="A2568">
        <v>2567</v>
      </c>
      <c r="B2568" t="s">
        <v>5672</v>
      </c>
      <c r="C2568">
        <f t="shared" si="40"/>
        <v>44</v>
      </c>
      <c r="D2568" s="1">
        <v>43405</v>
      </c>
      <c r="E2568" s="1">
        <v>43407</v>
      </c>
      <c r="F2568" t="s">
        <v>19</v>
      </c>
      <c r="G2568" t="s">
        <v>1940</v>
      </c>
      <c r="H2568" t="s">
        <v>1941</v>
      </c>
      <c r="I2568" t="s">
        <v>22</v>
      </c>
      <c r="J2568" t="s">
        <v>23</v>
      </c>
      <c r="K2568" t="s">
        <v>5673</v>
      </c>
      <c r="L2568" t="s">
        <v>92</v>
      </c>
      <c r="M2568">
        <v>98226</v>
      </c>
      <c r="N2568" t="s">
        <v>40</v>
      </c>
      <c r="O2568" t="s">
        <v>5674</v>
      </c>
      <c r="P2568" t="s">
        <v>42</v>
      </c>
      <c r="Q2568" t="s">
        <v>71</v>
      </c>
      <c r="R2568" t="s">
        <v>5675</v>
      </c>
      <c r="S2568">
        <v>25.12</v>
      </c>
      <c r="T2568" s="3"/>
    </row>
    <row r="2569" spans="1:20" x14ac:dyDescent="0.3">
      <c r="A2569">
        <v>2568</v>
      </c>
      <c r="B2569" t="s">
        <v>5672</v>
      </c>
      <c r="C2569">
        <f t="shared" si="40"/>
        <v>44</v>
      </c>
      <c r="D2569" s="1">
        <v>43405</v>
      </c>
      <c r="E2569" s="1">
        <v>43407</v>
      </c>
      <c r="F2569" t="s">
        <v>19</v>
      </c>
      <c r="G2569" t="s">
        <v>1940</v>
      </c>
      <c r="H2569" t="s">
        <v>1941</v>
      </c>
      <c r="I2569" t="s">
        <v>22</v>
      </c>
      <c r="J2569" t="s">
        <v>23</v>
      </c>
      <c r="K2569" t="s">
        <v>5673</v>
      </c>
      <c r="L2569" t="s">
        <v>92</v>
      </c>
      <c r="M2569">
        <v>98226</v>
      </c>
      <c r="N2569" t="s">
        <v>40</v>
      </c>
      <c r="O2569" t="s">
        <v>4954</v>
      </c>
      <c r="P2569" t="s">
        <v>28</v>
      </c>
      <c r="Q2569" t="s">
        <v>52</v>
      </c>
      <c r="R2569" t="s">
        <v>4955</v>
      </c>
      <c r="S2569">
        <v>2665.62</v>
      </c>
      <c r="T2569" s="3"/>
    </row>
    <row r="2570" spans="1:20" x14ac:dyDescent="0.3">
      <c r="A2570">
        <v>2569</v>
      </c>
      <c r="B2570" t="s">
        <v>5676</v>
      </c>
      <c r="C2570">
        <f t="shared" si="40"/>
        <v>36</v>
      </c>
      <c r="D2570" s="1">
        <v>43350</v>
      </c>
      <c r="E2570" s="1">
        <v>43354</v>
      </c>
      <c r="F2570" t="s">
        <v>46</v>
      </c>
      <c r="G2570" t="s">
        <v>3432</v>
      </c>
      <c r="H2570" t="s">
        <v>3433</v>
      </c>
      <c r="I2570" t="s">
        <v>37</v>
      </c>
      <c r="J2570" t="s">
        <v>23</v>
      </c>
      <c r="K2570" t="s">
        <v>262</v>
      </c>
      <c r="L2570" t="s">
        <v>263</v>
      </c>
      <c r="M2570">
        <v>10011</v>
      </c>
      <c r="N2570" t="s">
        <v>144</v>
      </c>
      <c r="O2570" t="s">
        <v>219</v>
      </c>
      <c r="P2570" t="s">
        <v>42</v>
      </c>
      <c r="Q2570" t="s">
        <v>55</v>
      </c>
      <c r="R2570" t="s">
        <v>220</v>
      </c>
      <c r="S2570">
        <v>478.08</v>
      </c>
      <c r="T2570" s="3"/>
    </row>
    <row r="2571" spans="1:20" x14ac:dyDescent="0.3">
      <c r="A2571">
        <v>2570</v>
      </c>
      <c r="B2571" t="s">
        <v>5677</v>
      </c>
      <c r="C2571">
        <f t="shared" si="40"/>
        <v>52</v>
      </c>
      <c r="D2571" s="1">
        <v>43461</v>
      </c>
      <c r="E2571" s="1">
        <v>43461</v>
      </c>
      <c r="F2571" t="s">
        <v>1289</v>
      </c>
      <c r="G2571" t="s">
        <v>957</v>
      </c>
      <c r="H2571" t="s">
        <v>958</v>
      </c>
      <c r="I2571" t="s">
        <v>37</v>
      </c>
      <c r="J2571" t="s">
        <v>23</v>
      </c>
      <c r="K2571" t="s">
        <v>603</v>
      </c>
      <c r="L2571" t="s">
        <v>494</v>
      </c>
      <c r="M2571">
        <v>43055</v>
      </c>
      <c r="N2571" t="s">
        <v>144</v>
      </c>
      <c r="O2571" t="s">
        <v>3212</v>
      </c>
      <c r="P2571" t="s">
        <v>67</v>
      </c>
      <c r="Q2571" t="s">
        <v>68</v>
      </c>
      <c r="R2571" t="s">
        <v>3213</v>
      </c>
      <c r="S2571">
        <v>164.38800000000001</v>
      </c>
      <c r="T2571" s="3"/>
    </row>
    <row r="2572" spans="1:20" x14ac:dyDescent="0.3">
      <c r="A2572">
        <v>2571</v>
      </c>
      <c r="B2572" t="s">
        <v>5677</v>
      </c>
      <c r="C2572">
        <f t="shared" si="40"/>
        <v>52</v>
      </c>
      <c r="D2572" s="1">
        <v>43461</v>
      </c>
      <c r="E2572" s="1">
        <v>43461</v>
      </c>
      <c r="F2572" t="s">
        <v>1289</v>
      </c>
      <c r="G2572" t="s">
        <v>957</v>
      </c>
      <c r="H2572" t="s">
        <v>958</v>
      </c>
      <c r="I2572" t="s">
        <v>37</v>
      </c>
      <c r="J2572" t="s">
        <v>23</v>
      </c>
      <c r="K2572" t="s">
        <v>603</v>
      </c>
      <c r="L2572" t="s">
        <v>494</v>
      </c>
      <c r="M2572">
        <v>43055</v>
      </c>
      <c r="N2572" t="s">
        <v>144</v>
      </c>
      <c r="O2572" t="s">
        <v>677</v>
      </c>
      <c r="P2572" t="s">
        <v>42</v>
      </c>
      <c r="Q2572" t="s">
        <v>64</v>
      </c>
      <c r="R2572" t="s">
        <v>678</v>
      </c>
      <c r="S2572">
        <v>13.247999999999999</v>
      </c>
      <c r="T2572" s="3"/>
    </row>
    <row r="2573" spans="1:20" x14ac:dyDescent="0.3">
      <c r="A2573">
        <v>2572</v>
      </c>
      <c r="B2573" t="s">
        <v>5678</v>
      </c>
      <c r="C2573">
        <f t="shared" si="40"/>
        <v>29</v>
      </c>
      <c r="D2573" s="1">
        <v>43297</v>
      </c>
      <c r="E2573" s="1">
        <v>43302</v>
      </c>
      <c r="F2573" t="s">
        <v>46</v>
      </c>
      <c r="G2573" t="s">
        <v>783</v>
      </c>
      <c r="H2573" t="s">
        <v>784</v>
      </c>
      <c r="I2573" t="s">
        <v>98</v>
      </c>
      <c r="J2573" t="s">
        <v>23</v>
      </c>
      <c r="K2573" t="s">
        <v>5679</v>
      </c>
      <c r="L2573" t="s">
        <v>207</v>
      </c>
      <c r="M2573">
        <v>60098</v>
      </c>
      <c r="N2573" t="s">
        <v>101</v>
      </c>
      <c r="O2573" t="s">
        <v>3324</v>
      </c>
      <c r="P2573" t="s">
        <v>42</v>
      </c>
      <c r="Q2573" t="s">
        <v>64</v>
      </c>
      <c r="R2573" t="s">
        <v>3325</v>
      </c>
      <c r="S2573">
        <v>2.9119999999999999</v>
      </c>
      <c r="T2573" s="3"/>
    </row>
    <row r="2574" spans="1:20" x14ac:dyDescent="0.3">
      <c r="A2574">
        <v>2573</v>
      </c>
      <c r="B2574" t="s">
        <v>5680</v>
      </c>
      <c r="C2574">
        <f t="shared" si="40"/>
        <v>32</v>
      </c>
      <c r="D2574" s="1">
        <v>42959</v>
      </c>
      <c r="E2574" s="1">
        <v>42962</v>
      </c>
      <c r="F2574" t="s">
        <v>19</v>
      </c>
      <c r="G2574" t="s">
        <v>5681</v>
      </c>
      <c r="H2574" t="s">
        <v>5682</v>
      </c>
      <c r="I2574" t="s">
        <v>22</v>
      </c>
      <c r="J2574" t="s">
        <v>23</v>
      </c>
      <c r="K2574" t="s">
        <v>4219</v>
      </c>
      <c r="L2574" t="s">
        <v>100</v>
      </c>
      <c r="M2574">
        <v>75007</v>
      </c>
      <c r="N2574" t="s">
        <v>101</v>
      </c>
      <c r="O2574" t="s">
        <v>5255</v>
      </c>
      <c r="P2574" t="s">
        <v>67</v>
      </c>
      <c r="Q2574" t="s">
        <v>157</v>
      </c>
      <c r="R2574" t="s">
        <v>5256</v>
      </c>
      <c r="S2574">
        <v>1399.944</v>
      </c>
      <c r="T2574" s="3"/>
    </row>
    <row r="2575" spans="1:20" x14ac:dyDescent="0.3">
      <c r="A2575">
        <v>2574</v>
      </c>
      <c r="B2575" t="s">
        <v>5683</v>
      </c>
      <c r="C2575">
        <f t="shared" si="40"/>
        <v>28</v>
      </c>
      <c r="D2575" s="1">
        <v>43290</v>
      </c>
      <c r="E2575" s="1">
        <v>43295</v>
      </c>
      <c r="F2575" t="s">
        <v>46</v>
      </c>
      <c r="G2575" t="s">
        <v>5258</v>
      </c>
      <c r="H2575" t="s">
        <v>5259</v>
      </c>
      <c r="I2575" t="s">
        <v>98</v>
      </c>
      <c r="J2575" t="s">
        <v>23</v>
      </c>
      <c r="K2575" t="s">
        <v>4273</v>
      </c>
      <c r="L2575" t="s">
        <v>250</v>
      </c>
      <c r="M2575">
        <v>47905</v>
      </c>
      <c r="N2575" t="s">
        <v>101</v>
      </c>
      <c r="O2575" t="s">
        <v>3113</v>
      </c>
      <c r="P2575" t="s">
        <v>28</v>
      </c>
      <c r="Q2575" t="s">
        <v>61</v>
      </c>
      <c r="R2575" t="s">
        <v>3114</v>
      </c>
      <c r="S2575">
        <v>526.45000000000005</v>
      </c>
      <c r="T2575" s="3"/>
    </row>
    <row r="2576" spans="1:20" x14ac:dyDescent="0.3">
      <c r="A2576">
        <v>2575</v>
      </c>
      <c r="B2576" t="s">
        <v>5684</v>
      </c>
      <c r="C2576">
        <f t="shared" si="40"/>
        <v>48</v>
      </c>
      <c r="D2576" s="1">
        <v>42330</v>
      </c>
      <c r="E2576" s="1">
        <v>42335</v>
      </c>
      <c r="F2576" t="s">
        <v>46</v>
      </c>
      <c r="G2576" t="s">
        <v>211</v>
      </c>
      <c r="H2576" t="s">
        <v>212</v>
      </c>
      <c r="I2576" t="s">
        <v>37</v>
      </c>
      <c r="J2576" t="s">
        <v>23</v>
      </c>
      <c r="K2576" t="s">
        <v>493</v>
      </c>
      <c r="L2576" t="s">
        <v>1271</v>
      </c>
      <c r="M2576">
        <v>31907</v>
      </c>
      <c r="N2576" t="s">
        <v>26</v>
      </c>
      <c r="O2576" t="s">
        <v>3488</v>
      </c>
      <c r="P2576" t="s">
        <v>42</v>
      </c>
      <c r="Q2576" t="s">
        <v>169</v>
      </c>
      <c r="R2576" t="s">
        <v>3489</v>
      </c>
      <c r="S2576">
        <v>16.23</v>
      </c>
      <c r="T2576" s="3"/>
    </row>
    <row r="2577" spans="1:20" x14ac:dyDescent="0.3">
      <c r="A2577">
        <v>2576</v>
      </c>
      <c r="B2577" t="s">
        <v>5684</v>
      </c>
      <c r="C2577">
        <f t="shared" si="40"/>
        <v>48</v>
      </c>
      <c r="D2577" s="1">
        <v>42330</v>
      </c>
      <c r="E2577" s="1">
        <v>42335</v>
      </c>
      <c r="F2577" t="s">
        <v>46</v>
      </c>
      <c r="G2577" t="s">
        <v>211</v>
      </c>
      <c r="H2577" t="s">
        <v>212</v>
      </c>
      <c r="I2577" t="s">
        <v>37</v>
      </c>
      <c r="J2577" t="s">
        <v>23</v>
      </c>
      <c r="K2577" t="s">
        <v>493</v>
      </c>
      <c r="L2577" t="s">
        <v>1271</v>
      </c>
      <c r="M2577">
        <v>31907</v>
      </c>
      <c r="N2577" t="s">
        <v>26</v>
      </c>
      <c r="O2577" t="s">
        <v>2598</v>
      </c>
      <c r="P2577" t="s">
        <v>42</v>
      </c>
      <c r="Q2577" t="s">
        <v>71</v>
      </c>
      <c r="R2577" t="s">
        <v>2599</v>
      </c>
      <c r="S2577">
        <v>319.89999999999998</v>
      </c>
      <c r="T2577" s="3"/>
    </row>
    <row r="2578" spans="1:20" x14ac:dyDescent="0.3">
      <c r="A2578">
        <v>2577</v>
      </c>
      <c r="B2578" t="s">
        <v>5684</v>
      </c>
      <c r="C2578">
        <f t="shared" si="40"/>
        <v>48</v>
      </c>
      <c r="D2578" s="1">
        <v>42330</v>
      </c>
      <c r="E2578" s="1">
        <v>42335</v>
      </c>
      <c r="F2578" t="s">
        <v>46</v>
      </c>
      <c r="G2578" t="s">
        <v>211</v>
      </c>
      <c r="H2578" t="s">
        <v>212</v>
      </c>
      <c r="I2578" t="s">
        <v>37</v>
      </c>
      <c r="J2578" t="s">
        <v>23</v>
      </c>
      <c r="K2578" t="s">
        <v>493</v>
      </c>
      <c r="L2578" t="s">
        <v>1271</v>
      </c>
      <c r="M2578">
        <v>31907</v>
      </c>
      <c r="N2578" t="s">
        <v>26</v>
      </c>
      <c r="O2578" t="s">
        <v>666</v>
      </c>
      <c r="P2578" t="s">
        <v>42</v>
      </c>
      <c r="Q2578" t="s">
        <v>169</v>
      </c>
      <c r="R2578" t="s">
        <v>667</v>
      </c>
      <c r="S2578">
        <v>11.36</v>
      </c>
      <c r="T2578" s="3"/>
    </row>
    <row r="2579" spans="1:20" x14ac:dyDescent="0.3">
      <c r="A2579">
        <v>2578</v>
      </c>
      <c r="B2579" t="s">
        <v>5684</v>
      </c>
      <c r="C2579">
        <f t="shared" si="40"/>
        <v>48</v>
      </c>
      <c r="D2579" s="1">
        <v>42330</v>
      </c>
      <c r="E2579" s="1">
        <v>42335</v>
      </c>
      <c r="F2579" t="s">
        <v>46</v>
      </c>
      <c r="G2579" t="s">
        <v>211</v>
      </c>
      <c r="H2579" t="s">
        <v>212</v>
      </c>
      <c r="I2579" t="s">
        <v>37</v>
      </c>
      <c r="J2579" t="s">
        <v>23</v>
      </c>
      <c r="K2579" t="s">
        <v>493</v>
      </c>
      <c r="L2579" t="s">
        <v>1271</v>
      </c>
      <c r="M2579">
        <v>31907</v>
      </c>
      <c r="N2579" t="s">
        <v>26</v>
      </c>
      <c r="O2579" t="s">
        <v>5685</v>
      </c>
      <c r="P2579" t="s">
        <v>42</v>
      </c>
      <c r="Q2579" t="s">
        <v>74</v>
      </c>
      <c r="R2579" t="s">
        <v>5686</v>
      </c>
      <c r="S2579">
        <v>675.12</v>
      </c>
      <c r="T2579" s="3"/>
    </row>
    <row r="2580" spans="1:20" x14ac:dyDescent="0.3">
      <c r="A2580">
        <v>2579</v>
      </c>
      <c r="B2580" t="s">
        <v>5687</v>
      </c>
      <c r="C2580">
        <f t="shared" si="40"/>
        <v>5</v>
      </c>
      <c r="D2580" s="1">
        <v>42030</v>
      </c>
      <c r="E2580" s="1">
        <v>42035</v>
      </c>
      <c r="F2580" t="s">
        <v>46</v>
      </c>
      <c r="G2580" t="s">
        <v>1498</v>
      </c>
      <c r="H2580" t="s">
        <v>1499</v>
      </c>
      <c r="I2580" t="s">
        <v>98</v>
      </c>
      <c r="J2580" t="s">
        <v>23</v>
      </c>
      <c r="K2580" t="s">
        <v>2814</v>
      </c>
      <c r="L2580" t="s">
        <v>315</v>
      </c>
      <c r="M2580">
        <v>22304</v>
      </c>
      <c r="N2580" t="s">
        <v>26</v>
      </c>
      <c r="O2580" t="s">
        <v>5688</v>
      </c>
      <c r="P2580" t="s">
        <v>28</v>
      </c>
      <c r="Q2580" t="s">
        <v>61</v>
      </c>
      <c r="R2580" t="s">
        <v>5689</v>
      </c>
      <c r="S2580">
        <v>62.82</v>
      </c>
      <c r="T2580" s="3"/>
    </row>
    <row r="2581" spans="1:20" x14ac:dyDescent="0.3">
      <c r="A2581">
        <v>2580</v>
      </c>
      <c r="B2581" t="s">
        <v>5687</v>
      </c>
      <c r="C2581">
        <f t="shared" si="40"/>
        <v>5</v>
      </c>
      <c r="D2581" s="1">
        <v>42030</v>
      </c>
      <c r="E2581" s="1">
        <v>42035</v>
      </c>
      <c r="F2581" t="s">
        <v>46</v>
      </c>
      <c r="G2581" t="s">
        <v>1498</v>
      </c>
      <c r="H2581" t="s">
        <v>1499</v>
      </c>
      <c r="I2581" t="s">
        <v>98</v>
      </c>
      <c r="J2581" t="s">
        <v>23</v>
      </c>
      <c r="K2581" t="s">
        <v>2814</v>
      </c>
      <c r="L2581" t="s">
        <v>315</v>
      </c>
      <c r="M2581">
        <v>22304</v>
      </c>
      <c r="N2581" t="s">
        <v>26</v>
      </c>
      <c r="O2581" t="s">
        <v>3328</v>
      </c>
      <c r="P2581" t="s">
        <v>42</v>
      </c>
      <c r="Q2581" t="s">
        <v>55</v>
      </c>
      <c r="R2581" t="s">
        <v>3329</v>
      </c>
      <c r="S2581">
        <v>489.92</v>
      </c>
      <c r="T2581" s="3"/>
    </row>
    <row r="2582" spans="1:20" x14ac:dyDescent="0.3">
      <c r="A2582">
        <v>2581</v>
      </c>
      <c r="B2582" t="s">
        <v>5687</v>
      </c>
      <c r="C2582">
        <f t="shared" si="40"/>
        <v>5</v>
      </c>
      <c r="D2582" s="1">
        <v>42030</v>
      </c>
      <c r="E2582" s="1">
        <v>42035</v>
      </c>
      <c r="F2582" t="s">
        <v>46</v>
      </c>
      <c r="G2582" t="s">
        <v>1498</v>
      </c>
      <c r="H2582" t="s">
        <v>1499</v>
      </c>
      <c r="I2582" t="s">
        <v>98</v>
      </c>
      <c r="J2582" t="s">
        <v>23</v>
      </c>
      <c r="K2582" t="s">
        <v>2814</v>
      </c>
      <c r="L2582" t="s">
        <v>315</v>
      </c>
      <c r="M2582">
        <v>22304</v>
      </c>
      <c r="N2582" t="s">
        <v>26</v>
      </c>
      <c r="O2582" t="s">
        <v>3637</v>
      </c>
      <c r="P2582" t="s">
        <v>42</v>
      </c>
      <c r="Q2582" t="s">
        <v>86</v>
      </c>
      <c r="R2582" t="s">
        <v>3638</v>
      </c>
      <c r="S2582">
        <v>19.440000000000001</v>
      </c>
      <c r="T2582" s="3"/>
    </row>
    <row r="2583" spans="1:20" x14ac:dyDescent="0.3">
      <c r="A2583">
        <v>2582</v>
      </c>
      <c r="B2583" t="s">
        <v>5687</v>
      </c>
      <c r="C2583">
        <f t="shared" si="40"/>
        <v>5</v>
      </c>
      <c r="D2583" s="1">
        <v>42030</v>
      </c>
      <c r="E2583" s="1">
        <v>42035</v>
      </c>
      <c r="F2583" t="s">
        <v>46</v>
      </c>
      <c r="G2583" t="s">
        <v>1498</v>
      </c>
      <c r="H2583" t="s">
        <v>1499</v>
      </c>
      <c r="I2583" t="s">
        <v>98</v>
      </c>
      <c r="J2583" t="s">
        <v>23</v>
      </c>
      <c r="K2583" t="s">
        <v>2814</v>
      </c>
      <c r="L2583" t="s">
        <v>315</v>
      </c>
      <c r="M2583">
        <v>22304</v>
      </c>
      <c r="N2583" t="s">
        <v>26</v>
      </c>
      <c r="O2583" t="s">
        <v>5351</v>
      </c>
      <c r="P2583" t="s">
        <v>42</v>
      </c>
      <c r="Q2583" t="s">
        <v>86</v>
      </c>
      <c r="R2583" t="s">
        <v>5352</v>
      </c>
      <c r="S2583">
        <v>16.68</v>
      </c>
      <c r="T2583" s="3"/>
    </row>
    <row r="2584" spans="1:20" x14ac:dyDescent="0.3">
      <c r="A2584">
        <v>2583</v>
      </c>
      <c r="B2584" t="s">
        <v>5687</v>
      </c>
      <c r="C2584">
        <f t="shared" si="40"/>
        <v>5</v>
      </c>
      <c r="D2584" s="1">
        <v>42030</v>
      </c>
      <c r="E2584" s="1">
        <v>42035</v>
      </c>
      <c r="F2584" t="s">
        <v>46</v>
      </c>
      <c r="G2584" t="s">
        <v>1498</v>
      </c>
      <c r="H2584" t="s">
        <v>1499</v>
      </c>
      <c r="I2584" t="s">
        <v>98</v>
      </c>
      <c r="J2584" t="s">
        <v>23</v>
      </c>
      <c r="K2584" t="s">
        <v>2814</v>
      </c>
      <c r="L2584" t="s">
        <v>315</v>
      </c>
      <c r="M2584">
        <v>22304</v>
      </c>
      <c r="N2584" t="s">
        <v>26</v>
      </c>
      <c r="O2584" t="s">
        <v>5690</v>
      </c>
      <c r="P2584" t="s">
        <v>67</v>
      </c>
      <c r="Q2584" t="s">
        <v>68</v>
      </c>
      <c r="R2584" t="s">
        <v>5691</v>
      </c>
      <c r="S2584">
        <v>155.35</v>
      </c>
      <c r="T2584" s="3"/>
    </row>
    <row r="2585" spans="1:20" x14ac:dyDescent="0.3">
      <c r="A2585">
        <v>2584</v>
      </c>
      <c r="B2585" t="s">
        <v>5687</v>
      </c>
      <c r="C2585">
        <f t="shared" si="40"/>
        <v>5</v>
      </c>
      <c r="D2585" s="1">
        <v>42030</v>
      </c>
      <c r="E2585" s="1">
        <v>42035</v>
      </c>
      <c r="F2585" t="s">
        <v>46</v>
      </c>
      <c r="G2585" t="s">
        <v>1498</v>
      </c>
      <c r="H2585" t="s">
        <v>1499</v>
      </c>
      <c r="I2585" t="s">
        <v>98</v>
      </c>
      <c r="J2585" t="s">
        <v>23</v>
      </c>
      <c r="K2585" t="s">
        <v>2814</v>
      </c>
      <c r="L2585" t="s">
        <v>315</v>
      </c>
      <c r="M2585">
        <v>22304</v>
      </c>
      <c r="N2585" t="s">
        <v>26</v>
      </c>
      <c r="O2585" t="s">
        <v>5692</v>
      </c>
      <c r="P2585" t="s">
        <v>28</v>
      </c>
      <c r="Q2585" t="s">
        <v>61</v>
      </c>
      <c r="R2585" t="s">
        <v>5693</v>
      </c>
      <c r="S2585">
        <v>12.42</v>
      </c>
      <c r="T2585" s="3"/>
    </row>
    <row r="2586" spans="1:20" x14ac:dyDescent="0.3">
      <c r="A2586">
        <v>2585</v>
      </c>
      <c r="B2586" t="s">
        <v>5687</v>
      </c>
      <c r="C2586">
        <f t="shared" si="40"/>
        <v>5</v>
      </c>
      <c r="D2586" s="1">
        <v>42030</v>
      </c>
      <c r="E2586" s="1">
        <v>42035</v>
      </c>
      <c r="F2586" t="s">
        <v>46</v>
      </c>
      <c r="G2586" t="s">
        <v>1498</v>
      </c>
      <c r="H2586" t="s">
        <v>1499</v>
      </c>
      <c r="I2586" t="s">
        <v>98</v>
      </c>
      <c r="J2586" t="s">
        <v>23</v>
      </c>
      <c r="K2586" t="s">
        <v>2814</v>
      </c>
      <c r="L2586" t="s">
        <v>315</v>
      </c>
      <c r="M2586">
        <v>22304</v>
      </c>
      <c r="N2586" t="s">
        <v>26</v>
      </c>
      <c r="O2586" t="s">
        <v>2087</v>
      </c>
      <c r="P2586" t="s">
        <v>67</v>
      </c>
      <c r="Q2586" t="s">
        <v>68</v>
      </c>
      <c r="R2586" t="s">
        <v>2088</v>
      </c>
      <c r="S2586">
        <v>187.98</v>
      </c>
      <c r="T2586" s="3"/>
    </row>
    <row r="2587" spans="1:20" x14ac:dyDescent="0.3">
      <c r="A2587">
        <v>2586</v>
      </c>
      <c r="B2587" t="s">
        <v>5694</v>
      </c>
      <c r="C2587">
        <f t="shared" si="40"/>
        <v>45</v>
      </c>
      <c r="D2587" s="1">
        <v>42677</v>
      </c>
      <c r="E2587" s="1">
        <v>42684</v>
      </c>
      <c r="F2587" t="s">
        <v>46</v>
      </c>
      <c r="G2587" t="s">
        <v>2421</v>
      </c>
      <c r="H2587" t="s">
        <v>2422</v>
      </c>
      <c r="I2587" t="s">
        <v>37</v>
      </c>
      <c r="J2587" t="s">
        <v>23</v>
      </c>
      <c r="K2587" t="s">
        <v>5695</v>
      </c>
      <c r="L2587" t="s">
        <v>100</v>
      </c>
      <c r="M2587">
        <v>76117</v>
      </c>
      <c r="N2587" t="s">
        <v>101</v>
      </c>
      <c r="O2587" t="s">
        <v>1261</v>
      </c>
      <c r="P2587" t="s">
        <v>42</v>
      </c>
      <c r="Q2587" t="s">
        <v>169</v>
      </c>
      <c r="R2587" t="s">
        <v>1262</v>
      </c>
      <c r="S2587">
        <v>6.6079999999999997</v>
      </c>
      <c r="T2587" s="3"/>
    </row>
    <row r="2588" spans="1:20" x14ac:dyDescent="0.3">
      <c r="A2588">
        <v>2587</v>
      </c>
      <c r="B2588" t="s">
        <v>5696</v>
      </c>
      <c r="C2588">
        <f t="shared" si="40"/>
        <v>26</v>
      </c>
      <c r="D2588" s="1">
        <v>43281</v>
      </c>
      <c r="E2588" s="1">
        <v>43287</v>
      </c>
      <c r="F2588" t="s">
        <v>46</v>
      </c>
      <c r="G2588" t="s">
        <v>2231</v>
      </c>
      <c r="H2588" t="s">
        <v>2232</v>
      </c>
      <c r="I2588" t="s">
        <v>22</v>
      </c>
      <c r="J2588" t="s">
        <v>23</v>
      </c>
      <c r="K2588" t="s">
        <v>262</v>
      </c>
      <c r="L2588" t="s">
        <v>263</v>
      </c>
      <c r="M2588">
        <v>10024</v>
      </c>
      <c r="N2588" t="s">
        <v>144</v>
      </c>
      <c r="O2588" t="s">
        <v>3288</v>
      </c>
      <c r="P2588" t="s">
        <v>42</v>
      </c>
      <c r="Q2588" t="s">
        <v>55</v>
      </c>
      <c r="R2588" t="s">
        <v>3289</v>
      </c>
      <c r="S2588">
        <v>248.57</v>
      </c>
      <c r="T2588" s="3"/>
    </row>
    <row r="2589" spans="1:20" x14ac:dyDescent="0.3">
      <c r="A2589">
        <v>2588</v>
      </c>
      <c r="B2589" t="s">
        <v>5696</v>
      </c>
      <c r="C2589">
        <f t="shared" si="40"/>
        <v>26</v>
      </c>
      <c r="D2589" s="1">
        <v>43281</v>
      </c>
      <c r="E2589" s="1">
        <v>43287</v>
      </c>
      <c r="F2589" t="s">
        <v>46</v>
      </c>
      <c r="G2589" t="s">
        <v>2231</v>
      </c>
      <c r="H2589" t="s">
        <v>2232</v>
      </c>
      <c r="I2589" t="s">
        <v>22</v>
      </c>
      <c r="J2589" t="s">
        <v>23</v>
      </c>
      <c r="K2589" t="s">
        <v>262</v>
      </c>
      <c r="L2589" t="s">
        <v>263</v>
      </c>
      <c r="M2589">
        <v>10024</v>
      </c>
      <c r="N2589" t="s">
        <v>144</v>
      </c>
      <c r="O2589" t="s">
        <v>5697</v>
      </c>
      <c r="P2589" t="s">
        <v>28</v>
      </c>
      <c r="Q2589" t="s">
        <v>61</v>
      </c>
      <c r="R2589" t="s">
        <v>5698</v>
      </c>
      <c r="S2589">
        <v>22.23</v>
      </c>
      <c r="T2589" s="3"/>
    </row>
    <row r="2590" spans="1:20" x14ac:dyDescent="0.3">
      <c r="A2590">
        <v>2589</v>
      </c>
      <c r="B2590" t="s">
        <v>5699</v>
      </c>
      <c r="C2590">
        <f t="shared" si="40"/>
        <v>18</v>
      </c>
      <c r="D2590" s="1">
        <v>42860</v>
      </c>
      <c r="E2590" s="1">
        <v>42864</v>
      </c>
      <c r="F2590" t="s">
        <v>46</v>
      </c>
      <c r="G2590" t="s">
        <v>5225</v>
      </c>
      <c r="H2590" t="s">
        <v>5226</v>
      </c>
      <c r="I2590" t="s">
        <v>98</v>
      </c>
      <c r="J2590" t="s">
        <v>23</v>
      </c>
      <c r="K2590" t="s">
        <v>38</v>
      </c>
      <c r="L2590" t="s">
        <v>39</v>
      </c>
      <c r="M2590">
        <v>90004</v>
      </c>
      <c r="N2590" t="s">
        <v>40</v>
      </c>
      <c r="O2590" t="s">
        <v>4808</v>
      </c>
      <c r="P2590" t="s">
        <v>42</v>
      </c>
      <c r="Q2590" t="s">
        <v>55</v>
      </c>
      <c r="R2590" t="s">
        <v>4809</v>
      </c>
      <c r="S2590">
        <v>5.98</v>
      </c>
      <c r="T2590" s="3"/>
    </row>
    <row r="2591" spans="1:20" x14ac:dyDescent="0.3">
      <c r="A2591">
        <v>2590</v>
      </c>
      <c r="B2591" t="s">
        <v>5699</v>
      </c>
      <c r="C2591">
        <f t="shared" si="40"/>
        <v>18</v>
      </c>
      <c r="D2591" s="1">
        <v>42860</v>
      </c>
      <c r="E2591" s="1">
        <v>42864</v>
      </c>
      <c r="F2591" t="s">
        <v>46</v>
      </c>
      <c r="G2591" t="s">
        <v>5225</v>
      </c>
      <c r="H2591" t="s">
        <v>5226</v>
      </c>
      <c r="I2591" t="s">
        <v>98</v>
      </c>
      <c r="J2591" t="s">
        <v>23</v>
      </c>
      <c r="K2591" t="s">
        <v>38</v>
      </c>
      <c r="L2591" t="s">
        <v>39</v>
      </c>
      <c r="M2591">
        <v>90004</v>
      </c>
      <c r="N2591" t="s">
        <v>40</v>
      </c>
      <c r="O2591" t="s">
        <v>985</v>
      </c>
      <c r="P2591" t="s">
        <v>67</v>
      </c>
      <c r="Q2591" t="s">
        <v>68</v>
      </c>
      <c r="R2591" t="s">
        <v>986</v>
      </c>
      <c r="S2591">
        <v>246.16800000000001</v>
      </c>
      <c r="T2591" s="3"/>
    </row>
    <row r="2592" spans="1:20" x14ac:dyDescent="0.3">
      <c r="A2592">
        <v>2591</v>
      </c>
      <c r="B2592" t="s">
        <v>5700</v>
      </c>
      <c r="C2592">
        <f t="shared" si="40"/>
        <v>36</v>
      </c>
      <c r="D2592" s="1">
        <v>42986</v>
      </c>
      <c r="E2592" s="1">
        <v>42992</v>
      </c>
      <c r="F2592" t="s">
        <v>46</v>
      </c>
      <c r="G2592" t="s">
        <v>2816</v>
      </c>
      <c r="H2592" t="s">
        <v>2817</v>
      </c>
      <c r="I2592" t="s">
        <v>22</v>
      </c>
      <c r="J2592" t="s">
        <v>23</v>
      </c>
      <c r="K2592" t="s">
        <v>5701</v>
      </c>
      <c r="L2592" t="s">
        <v>207</v>
      </c>
      <c r="M2592">
        <v>60090</v>
      </c>
      <c r="N2592" t="s">
        <v>101</v>
      </c>
      <c r="O2592" t="s">
        <v>5702</v>
      </c>
      <c r="P2592" t="s">
        <v>28</v>
      </c>
      <c r="Q2592" t="s">
        <v>61</v>
      </c>
      <c r="R2592" t="s">
        <v>5703</v>
      </c>
      <c r="S2592">
        <v>14.135999999999999</v>
      </c>
      <c r="T2592" s="3"/>
    </row>
    <row r="2593" spans="1:20" x14ac:dyDescent="0.3">
      <c r="A2593">
        <v>2592</v>
      </c>
      <c r="B2593" t="s">
        <v>5700</v>
      </c>
      <c r="C2593">
        <f t="shared" si="40"/>
        <v>36</v>
      </c>
      <c r="D2593" s="1">
        <v>42986</v>
      </c>
      <c r="E2593" s="1">
        <v>42992</v>
      </c>
      <c r="F2593" t="s">
        <v>46</v>
      </c>
      <c r="G2593" t="s">
        <v>2816</v>
      </c>
      <c r="H2593" t="s">
        <v>2817</v>
      </c>
      <c r="I2593" t="s">
        <v>22</v>
      </c>
      <c r="J2593" t="s">
        <v>23</v>
      </c>
      <c r="K2593" t="s">
        <v>5701</v>
      </c>
      <c r="L2593" t="s">
        <v>207</v>
      </c>
      <c r="M2593">
        <v>60090</v>
      </c>
      <c r="N2593" t="s">
        <v>101</v>
      </c>
      <c r="O2593" t="s">
        <v>5704</v>
      </c>
      <c r="P2593" t="s">
        <v>28</v>
      </c>
      <c r="Q2593" t="s">
        <v>52</v>
      </c>
      <c r="R2593" t="s">
        <v>5705</v>
      </c>
      <c r="S2593">
        <v>601.47</v>
      </c>
      <c r="T2593" s="3"/>
    </row>
    <row r="2594" spans="1:20" x14ac:dyDescent="0.3">
      <c r="A2594">
        <v>2593</v>
      </c>
      <c r="B2594" t="s">
        <v>5706</v>
      </c>
      <c r="C2594">
        <f t="shared" si="40"/>
        <v>47</v>
      </c>
      <c r="D2594" s="1">
        <v>43428</v>
      </c>
      <c r="E2594" s="1">
        <v>43430</v>
      </c>
      <c r="F2594" t="s">
        <v>19</v>
      </c>
      <c r="G2594" t="s">
        <v>2294</v>
      </c>
      <c r="H2594" t="s">
        <v>2295</v>
      </c>
      <c r="I2594" t="s">
        <v>37</v>
      </c>
      <c r="J2594" t="s">
        <v>23</v>
      </c>
      <c r="K2594" t="s">
        <v>5707</v>
      </c>
      <c r="L2594" t="s">
        <v>379</v>
      </c>
      <c r="M2594">
        <v>29483</v>
      </c>
      <c r="N2594" t="s">
        <v>26</v>
      </c>
      <c r="O2594" t="s">
        <v>5061</v>
      </c>
      <c r="P2594" t="s">
        <v>67</v>
      </c>
      <c r="Q2594" t="s">
        <v>68</v>
      </c>
      <c r="R2594" t="s">
        <v>5062</v>
      </c>
      <c r="S2594">
        <v>79.099999999999994</v>
      </c>
      <c r="T2594" s="3"/>
    </row>
    <row r="2595" spans="1:20" x14ac:dyDescent="0.3">
      <c r="A2595">
        <v>2594</v>
      </c>
      <c r="B2595" t="s">
        <v>5706</v>
      </c>
      <c r="C2595">
        <f t="shared" si="40"/>
        <v>47</v>
      </c>
      <c r="D2595" s="1">
        <v>43428</v>
      </c>
      <c r="E2595" s="1">
        <v>43430</v>
      </c>
      <c r="F2595" t="s">
        <v>19</v>
      </c>
      <c r="G2595" t="s">
        <v>2294</v>
      </c>
      <c r="H2595" t="s">
        <v>2295</v>
      </c>
      <c r="I2595" t="s">
        <v>37</v>
      </c>
      <c r="J2595" t="s">
        <v>23</v>
      </c>
      <c r="K2595" t="s">
        <v>5707</v>
      </c>
      <c r="L2595" t="s">
        <v>379</v>
      </c>
      <c r="M2595">
        <v>29483</v>
      </c>
      <c r="N2595" t="s">
        <v>26</v>
      </c>
      <c r="O2595" t="s">
        <v>3131</v>
      </c>
      <c r="P2595" t="s">
        <v>42</v>
      </c>
      <c r="Q2595" t="s">
        <v>71</v>
      </c>
      <c r="R2595" t="s">
        <v>3132</v>
      </c>
      <c r="S2595">
        <v>327.84</v>
      </c>
      <c r="T2595" s="3"/>
    </row>
    <row r="2596" spans="1:20" x14ac:dyDescent="0.3">
      <c r="A2596">
        <v>2595</v>
      </c>
      <c r="B2596" t="s">
        <v>5708</v>
      </c>
      <c r="C2596">
        <f t="shared" si="40"/>
        <v>20</v>
      </c>
      <c r="D2596" s="1">
        <v>43233</v>
      </c>
      <c r="E2596" s="1">
        <v>43237</v>
      </c>
      <c r="F2596" t="s">
        <v>46</v>
      </c>
      <c r="G2596" t="s">
        <v>2607</v>
      </c>
      <c r="H2596" t="s">
        <v>2608</v>
      </c>
      <c r="I2596" t="s">
        <v>37</v>
      </c>
      <c r="J2596" t="s">
        <v>23</v>
      </c>
      <c r="K2596" t="s">
        <v>493</v>
      </c>
      <c r="L2596" t="s">
        <v>250</v>
      </c>
      <c r="M2596">
        <v>47201</v>
      </c>
      <c r="N2596" t="s">
        <v>101</v>
      </c>
      <c r="O2596" t="s">
        <v>954</v>
      </c>
      <c r="P2596" t="s">
        <v>42</v>
      </c>
      <c r="Q2596" t="s">
        <v>169</v>
      </c>
      <c r="R2596" t="s">
        <v>955</v>
      </c>
      <c r="S2596">
        <v>180.96</v>
      </c>
      <c r="T2596" s="3"/>
    </row>
    <row r="2597" spans="1:20" x14ac:dyDescent="0.3">
      <c r="A2597">
        <v>2596</v>
      </c>
      <c r="B2597" t="s">
        <v>5708</v>
      </c>
      <c r="C2597">
        <f t="shared" si="40"/>
        <v>20</v>
      </c>
      <c r="D2597" s="1">
        <v>43233</v>
      </c>
      <c r="E2597" s="1">
        <v>43237</v>
      </c>
      <c r="F2597" t="s">
        <v>46</v>
      </c>
      <c r="G2597" t="s">
        <v>2607</v>
      </c>
      <c r="H2597" t="s">
        <v>2608</v>
      </c>
      <c r="I2597" t="s">
        <v>37</v>
      </c>
      <c r="J2597" t="s">
        <v>23</v>
      </c>
      <c r="K2597" t="s">
        <v>493</v>
      </c>
      <c r="L2597" t="s">
        <v>250</v>
      </c>
      <c r="M2597">
        <v>47201</v>
      </c>
      <c r="N2597" t="s">
        <v>101</v>
      </c>
      <c r="O2597" t="s">
        <v>2210</v>
      </c>
      <c r="P2597" t="s">
        <v>42</v>
      </c>
      <c r="Q2597" t="s">
        <v>71</v>
      </c>
      <c r="R2597" t="s">
        <v>2211</v>
      </c>
      <c r="S2597">
        <v>914.97</v>
      </c>
      <c r="T2597" s="3"/>
    </row>
    <row r="2598" spans="1:20" x14ac:dyDescent="0.3">
      <c r="A2598">
        <v>2597</v>
      </c>
      <c r="B2598" t="s">
        <v>5708</v>
      </c>
      <c r="C2598">
        <f t="shared" si="40"/>
        <v>20</v>
      </c>
      <c r="D2598" s="1">
        <v>43233</v>
      </c>
      <c r="E2598" s="1">
        <v>43237</v>
      </c>
      <c r="F2598" t="s">
        <v>46</v>
      </c>
      <c r="G2598" t="s">
        <v>2607</v>
      </c>
      <c r="H2598" t="s">
        <v>2608</v>
      </c>
      <c r="I2598" t="s">
        <v>37</v>
      </c>
      <c r="J2598" t="s">
        <v>23</v>
      </c>
      <c r="K2598" t="s">
        <v>493</v>
      </c>
      <c r="L2598" t="s">
        <v>250</v>
      </c>
      <c r="M2598">
        <v>47201</v>
      </c>
      <c r="N2598" t="s">
        <v>101</v>
      </c>
      <c r="O2598" t="s">
        <v>3787</v>
      </c>
      <c r="P2598" t="s">
        <v>67</v>
      </c>
      <c r="Q2598" t="s">
        <v>68</v>
      </c>
      <c r="R2598" t="s">
        <v>5709</v>
      </c>
      <c r="S2598">
        <v>587.97</v>
      </c>
      <c r="T2598" s="3"/>
    </row>
    <row r="2599" spans="1:20" x14ac:dyDescent="0.3">
      <c r="A2599">
        <v>2598</v>
      </c>
      <c r="B2599" t="s">
        <v>5708</v>
      </c>
      <c r="C2599">
        <f t="shared" si="40"/>
        <v>20</v>
      </c>
      <c r="D2599" s="1">
        <v>43233</v>
      </c>
      <c r="E2599" s="1">
        <v>43237</v>
      </c>
      <c r="F2599" t="s">
        <v>46</v>
      </c>
      <c r="G2599" t="s">
        <v>2607</v>
      </c>
      <c r="H2599" t="s">
        <v>2608</v>
      </c>
      <c r="I2599" t="s">
        <v>37</v>
      </c>
      <c r="J2599" t="s">
        <v>23</v>
      </c>
      <c r="K2599" t="s">
        <v>493</v>
      </c>
      <c r="L2599" t="s">
        <v>250</v>
      </c>
      <c r="M2599">
        <v>47201</v>
      </c>
      <c r="N2599" t="s">
        <v>101</v>
      </c>
      <c r="O2599" t="s">
        <v>5005</v>
      </c>
      <c r="P2599" t="s">
        <v>42</v>
      </c>
      <c r="Q2599" t="s">
        <v>55</v>
      </c>
      <c r="R2599" t="s">
        <v>5006</v>
      </c>
      <c r="S2599">
        <v>530.34</v>
      </c>
      <c r="T2599" s="3"/>
    </row>
    <row r="2600" spans="1:20" x14ac:dyDescent="0.3">
      <c r="A2600">
        <v>2599</v>
      </c>
      <c r="B2600" t="s">
        <v>5708</v>
      </c>
      <c r="C2600">
        <f t="shared" si="40"/>
        <v>20</v>
      </c>
      <c r="D2600" s="1">
        <v>43233</v>
      </c>
      <c r="E2600" s="1">
        <v>43237</v>
      </c>
      <c r="F2600" t="s">
        <v>46</v>
      </c>
      <c r="G2600" t="s">
        <v>2607</v>
      </c>
      <c r="H2600" t="s">
        <v>2608</v>
      </c>
      <c r="I2600" t="s">
        <v>37</v>
      </c>
      <c r="J2600" t="s">
        <v>23</v>
      </c>
      <c r="K2600" t="s">
        <v>493</v>
      </c>
      <c r="L2600" t="s">
        <v>250</v>
      </c>
      <c r="M2600">
        <v>47201</v>
      </c>
      <c r="N2600" t="s">
        <v>101</v>
      </c>
      <c r="O2600" t="s">
        <v>5710</v>
      </c>
      <c r="P2600" t="s">
        <v>42</v>
      </c>
      <c r="Q2600" t="s">
        <v>86</v>
      </c>
      <c r="R2600" t="s">
        <v>5711</v>
      </c>
      <c r="S2600">
        <v>14.94</v>
      </c>
      <c r="T2600" s="3"/>
    </row>
    <row r="2601" spans="1:20" x14ac:dyDescent="0.3">
      <c r="A2601">
        <v>2600</v>
      </c>
      <c r="B2601" t="s">
        <v>5712</v>
      </c>
      <c r="C2601">
        <f t="shared" si="40"/>
        <v>17</v>
      </c>
      <c r="D2601" s="1">
        <v>43213</v>
      </c>
      <c r="E2601" s="1">
        <v>43219</v>
      </c>
      <c r="F2601" t="s">
        <v>46</v>
      </c>
      <c r="G2601" t="s">
        <v>742</v>
      </c>
      <c r="H2601" t="s">
        <v>743</v>
      </c>
      <c r="I2601" t="s">
        <v>22</v>
      </c>
      <c r="J2601" t="s">
        <v>23</v>
      </c>
      <c r="K2601" t="s">
        <v>262</v>
      </c>
      <c r="L2601" t="s">
        <v>263</v>
      </c>
      <c r="M2601">
        <v>10024</v>
      </c>
      <c r="N2601" t="s">
        <v>144</v>
      </c>
      <c r="O2601" t="s">
        <v>5359</v>
      </c>
      <c r="P2601" t="s">
        <v>42</v>
      </c>
      <c r="Q2601" t="s">
        <v>74</v>
      </c>
      <c r="R2601" t="s">
        <v>5360</v>
      </c>
      <c r="S2601">
        <v>121.94</v>
      </c>
      <c r="T2601" s="3"/>
    </row>
    <row r="2602" spans="1:20" x14ac:dyDescent="0.3">
      <c r="A2602">
        <v>2601</v>
      </c>
      <c r="B2602" t="s">
        <v>5712</v>
      </c>
      <c r="C2602">
        <f t="shared" si="40"/>
        <v>17</v>
      </c>
      <c r="D2602" s="1">
        <v>43213</v>
      </c>
      <c r="E2602" s="1">
        <v>43219</v>
      </c>
      <c r="F2602" t="s">
        <v>46</v>
      </c>
      <c r="G2602" t="s">
        <v>742</v>
      </c>
      <c r="H2602" t="s">
        <v>743</v>
      </c>
      <c r="I2602" t="s">
        <v>22</v>
      </c>
      <c r="J2602" t="s">
        <v>23</v>
      </c>
      <c r="K2602" t="s">
        <v>262</v>
      </c>
      <c r="L2602" t="s">
        <v>263</v>
      </c>
      <c r="M2602">
        <v>10024</v>
      </c>
      <c r="N2602" t="s">
        <v>144</v>
      </c>
      <c r="O2602" t="s">
        <v>1405</v>
      </c>
      <c r="P2602" t="s">
        <v>42</v>
      </c>
      <c r="Q2602" t="s">
        <v>575</v>
      </c>
      <c r="R2602" t="s">
        <v>1406</v>
      </c>
      <c r="S2602">
        <v>122.71</v>
      </c>
      <c r="T2602" s="3"/>
    </row>
    <row r="2603" spans="1:20" x14ac:dyDescent="0.3">
      <c r="A2603">
        <v>2602</v>
      </c>
      <c r="B2603" t="s">
        <v>5713</v>
      </c>
      <c r="C2603">
        <f t="shared" si="40"/>
        <v>23</v>
      </c>
      <c r="D2603" s="1">
        <v>42890</v>
      </c>
      <c r="E2603" s="1">
        <v>42890</v>
      </c>
      <c r="F2603" t="s">
        <v>1289</v>
      </c>
      <c r="G2603" t="s">
        <v>5714</v>
      </c>
      <c r="H2603" t="s">
        <v>5715</v>
      </c>
      <c r="I2603" t="s">
        <v>22</v>
      </c>
      <c r="J2603" t="s">
        <v>23</v>
      </c>
      <c r="K2603" t="s">
        <v>262</v>
      </c>
      <c r="L2603" t="s">
        <v>263</v>
      </c>
      <c r="M2603">
        <v>10035</v>
      </c>
      <c r="N2603" t="s">
        <v>144</v>
      </c>
      <c r="O2603" t="s">
        <v>3189</v>
      </c>
      <c r="P2603" t="s">
        <v>42</v>
      </c>
      <c r="Q2603" t="s">
        <v>86</v>
      </c>
      <c r="R2603" t="s">
        <v>182</v>
      </c>
      <c r="S2603">
        <v>14.94</v>
      </c>
      <c r="T2603" s="3"/>
    </row>
    <row r="2604" spans="1:20" x14ac:dyDescent="0.3">
      <c r="A2604">
        <v>2603</v>
      </c>
      <c r="B2604" t="s">
        <v>5713</v>
      </c>
      <c r="C2604">
        <f t="shared" si="40"/>
        <v>23</v>
      </c>
      <c r="D2604" s="1">
        <v>42890</v>
      </c>
      <c r="E2604" s="1">
        <v>42890</v>
      </c>
      <c r="F2604" t="s">
        <v>1289</v>
      </c>
      <c r="G2604" t="s">
        <v>5714</v>
      </c>
      <c r="H2604" t="s">
        <v>5715</v>
      </c>
      <c r="I2604" t="s">
        <v>22</v>
      </c>
      <c r="J2604" t="s">
        <v>23</v>
      </c>
      <c r="K2604" t="s">
        <v>262</v>
      </c>
      <c r="L2604" t="s">
        <v>263</v>
      </c>
      <c r="M2604">
        <v>10035</v>
      </c>
      <c r="N2604" t="s">
        <v>144</v>
      </c>
      <c r="O2604" t="s">
        <v>5716</v>
      </c>
      <c r="P2604" t="s">
        <v>67</v>
      </c>
      <c r="Q2604" t="s">
        <v>680</v>
      </c>
      <c r="R2604" t="s">
        <v>5717</v>
      </c>
      <c r="S2604">
        <v>1349.85</v>
      </c>
      <c r="T2604" s="3"/>
    </row>
    <row r="2605" spans="1:20" x14ac:dyDescent="0.3">
      <c r="A2605">
        <v>2604</v>
      </c>
      <c r="B2605" t="s">
        <v>5713</v>
      </c>
      <c r="C2605">
        <f t="shared" si="40"/>
        <v>23</v>
      </c>
      <c r="D2605" s="1">
        <v>42890</v>
      </c>
      <c r="E2605" s="1">
        <v>42890</v>
      </c>
      <c r="F2605" t="s">
        <v>1289</v>
      </c>
      <c r="G2605" t="s">
        <v>5714</v>
      </c>
      <c r="H2605" t="s">
        <v>5715</v>
      </c>
      <c r="I2605" t="s">
        <v>22</v>
      </c>
      <c r="J2605" t="s">
        <v>23</v>
      </c>
      <c r="K2605" t="s">
        <v>262</v>
      </c>
      <c r="L2605" t="s">
        <v>263</v>
      </c>
      <c r="M2605">
        <v>10035</v>
      </c>
      <c r="N2605" t="s">
        <v>144</v>
      </c>
      <c r="O2605" t="s">
        <v>4214</v>
      </c>
      <c r="P2605" t="s">
        <v>28</v>
      </c>
      <c r="Q2605" t="s">
        <v>29</v>
      </c>
      <c r="R2605" t="s">
        <v>4215</v>
      </c>
      <c r="S2605">
        <v>136.78399999999999</v>
      </c>
      <c r="T2605" s="3"/>
    </row>
    <row r="2606" spans="1:20" x14ac:dyDescent="0.3">
      <c r="A2606">
        <v>2605</v>
      </c>
      <c r="B2606" t="s">
        <v>5713</v>
      </c>
      <c r="C2606">
        <f t="shared" si="40"/>
        <v>23</v>
      </c>
      <c r="D2606" s="1">
        <v>42890</v>
      </c>
      <c r="E2606" s="1">
        <v>42890</v>
      </c>
      <c r="F2606" t="s">
        <v>1289</v>
      </c>
      <c r="G2606" t="s">
        <v>5714</v>
      </c>
      <c r="H2606" t="s">
        <v>5715</v>
      </c>
      <c r="I2606" t="s">
        <v>22</v>
      </c>
      <c r="J2606" t="s">
        <v>23</v>
      </c>
      <c r="K2606" t="s">
        <v>262</v>
      </c>
      <c r="L2606" t="s">
        <v>263</v>
      </c>
      <c r="M2606">
        <v>10035</v>
      </c>
      <c r="N2606" t="s">
        <v>144</v>
      </c>
      <c r="O2606" t="s">
        <v>2631</v>
      </c>
      <c r="P2606" t="s">
        <v>28</v>
      </c>
      <c r="Q2606" t="s">
        <v>61</v>
      </c>
      <c r="R2606" t="s">
        <v>2632</v>
      </c>
      <c r="S2606">
        <v>61.12</v>
      </c>
      <c r="T2606" s="3"/>
    </row>
    <row r="2607" spans="1:20" x14ac:dyDescent="0.3">
      <c r="A2607">
        <v>2606</v>
      </c>
      <c r="B2607" t="s">
        <v>5718</v>
      </c>
      <c r="C2607">
        <f t="shared" si="40"/>
        <v>51</v>
      </c>
      <c r="D2607" s="1">
        <v>42354</v>
      </c>
      <c r="E2607" s="1">
        <v>42359</v>
      </c>
      <c r="F2607" t="s">
        <v>46</v>
      </c>
      <c r="G2607" t="s">
        <v>5719</v>
      </c>
      <c r="H2607" t="s">
        <v>5720</v>
      </c>
      <c r="I2607" t="s">
        <v>37</v>
      </c>
      <c r="J2607" t="s">
        <v>23</v>
      </c>
      <c r="K2607" t="s">
        <v>1522</v>
      </c>
      <c r="L2607" t="s">
        <v>50</v>
      </c>
      <c r="M2607">
        <v>32216</v>
      </c>
      <c r="N2607" t="s">
        <v>26</v>
      </c>
      <c r="O2607" t="s">
        <v>4238</v>
      </c>
      <c r="P2607" t="s">
        <v>42</v>
      </c>
      <c r="Q2607" t="s">
        <v>71</v>
      </c>
      <c r="R2607" t="s">
        <v>4239</v>
      </c>
      <c r="S2607">
        <v>1.167</v>
      </c>
      <c r="T2607" s="3"/>
    </row>
    <row r="2608" spans="1:20" x14ac:dyDescent="0.3">
      <c r="A2608">
        <v>2607</v>
      </c>
      <c r="B2608" t="s">
        <v>5721</v>
      </c>
      <c r="C2608">
        <f t="shared" si="40"/>
        <v>9</v>
      </c>
      <c r="D2608" s="1">
        <v>42798</v>
      </c>
      <c r="E2608" s="1">
        <v>42804</v>
      </c>
      <c r="F2608" t="s">
        <v>46</v>
      </c>
      <c r="G2608" t="s">
        <v>3768</v>
      </c>
      <c r="H2608" t="s">
        <v>3769</v>
      </c>
      <c r="I2608" t="s">
        <v>98</v>
      </c>
      <c r="J2608" t="s">
        <v>23</v>
      </c>
      <c r="K2608" t="s">
        <v>946</v>
      </c>
      <c r="L2608" t="s">
        <v>39</v>
      </c>
      <c r="M2608">
        <v>92024</v>
      </c>
      <c r="N2608" t="s">
        <v>40</v>
      </c>
      <c r="O2608" t="s">
        <v>5722</v>
      </c>
      <c r="P2608" t="s">
        <v>42</v>
      </c>
      <c r="Q2608" t="s">
        <v>64</v>
      </c>
      <c r="R2608" t="s">
        <v>5723</v>
      </c>
      <c r="S2608">
        <v>16.989999999999998</v>
      </c>
      <c r="T2608" s="3"/>
    </row>
    <row r="2609" spans="1:20" x14ac:dyDescent="0.3">
      <c r="A2609">
        <v>2608</v>
      </c>
      <c r="B2609" t="s">
        <v>5724</v>
      </c>
      <c r="C2609">
        <f t="shared" si="40"/>
        <v>48</v>
      </c>
      <c r="D2609" s="1">
        <v>42333</v>
      </c>
      <c r="E2609" s="1">
        <v>42338</v>
      </c>
      <c r="F2609" t="s">
        <v>46</v>
      </c>
      <c r="G2609" t="s">
        <v>4929</v>
      </c>
      <c r="H2609" t="s">
        <v>4930</v>
      </c>
      <c r="I2609" t="s">
        <v>37</v>
      </c>
      <c r="J2609" t="s">
        <v>23</v>
      </c>
      <c r="K2609" t="s">
        <v>1126</v>
      </c>
      <c r="L2609" t="s">
        <v>100</v>
      </c>
      <c r="M2609">
        <v>76017</v>
      </c>
      <c r="N2609" t="s">
        <v>101</v>
      </c>
      <c r="O2609" t="s">
        <v>5725</v>
      </c>
      <c r="P2609" t="s">
        <v>67</v>
      </c>
      <c r="Q2609" t="s">
        <v>157</v>
      </c>
      <c r="R2609" t="s">
        <v>5726</v>
      </c>
      <c r="S2609">
        <v>24.672000000000001</v>
      </c>
      <c r="T2609" s="3"/>
    </row>
    <row r="2610" spans="1:20" x14ac:dyDescent="0.3">
      <c r="A2610">
        <v>2609</v>
      </c>
      <c r="B2610" t="s">
        <v>5724</v>
      </c>
      <c r="C2610">
        <f t="shared" si="40"/>
        <v>48</v>
      </c>
      <c r="D2610" s="1">
        <v>42333</v>
      </c>
      <c r="E2610" s="1">
        <v>42338</v>
      </c>
      <c r="F2610" t="s">
        <v>46</v>
      </c>
      <c r="G2610" t="s">
        <v>4929</v>
      </c>
      <c r="H2610" t="s">
        <v>4930</v>
      </c>
      <c r="I2610" t="s">
        <v>37</v>
      </c>
      <c r="J2610" t="s">
        <v>23</v>
      </c>
      <c r="K2610" t="s">
        <v>1126</v>
      </c>
      <c r="L2610" t="s">
        <v>100</v>
      </c>
      <c r="M2610">
        <v>76017</v>
      </c>
      <c r="N2610" t="s">
        <v>101</v>
      </c>
      <c r="O2610" t="s">
        <v>1551</v>
      </c>
      <c r="P2610" t="s">
        <v>42</v>
      </c>
      <c r="Q2610" t="s">
        <v>43</v>
      </c>
      <c r="R2610" t="s">
        <v>1552</v>
      </c>
      <c r="S2610">
        <v>2.52</v>
      </c>
      <c r="T2610" s="3"/>
    </row>
    <row r="2611" spans="1:20" x14ac:dyDescent="0.3">
      <c r="A2611">
        <v>2610</v>
      </c>
      <c r="B2611" t="s">
        <v>5724</v>
      </c>
      <c r="C2611">
        <f t="shared" si="40"/>
        <v>48</v>
      </c>
      <c r="D2611" s="1">
        <v>42333</v>
      </c>
      <c r="E2611" s="1">
        <v>42338</v>
      </c>
      <c r="F2611" t="s">
        <v>46</v>
      </c>
      <c r="G2611" t="s">
        <v>4929</v>
      </c>
      <c r="H2611" t="s">
        <v>4930</v>
      </c>
      <c r="I2611" t="s">
        <v>37</v>
      </c>
      <c r="J2611" t="s">
        <v>23</v>
      </c>
      <c r="K2611" t="s">
        <v>1126</v>
      </c>
      <c r="L2611" t="s">
        <v>100</v>
      </c>
      <c r="M2611">
        <v>76017</v>
      </c>
      <c r="N2611" t="s">
        <v>101</v>
      </c>
      <c r="O2611" t="s">
        <v>51</v>
      </c>
      <c r="P2611" t="s">
        <v>28</v>
      </c>
      <c r="Q2611" t="s">
        <v>52</v>
      </c>
      <c r="R2611" t="s">
        <v>53</v>
      </c>
      <c r="S2611">
        <v>1218.7349999999999</v>
      </c>
      <c r="T2611" s="3"/>
    </row>
    <row r="2612" spans="1:20" x14ac:dyDescent="0.3">
      <c r="A2612">
        <v>2611</v>
      </c>
      <c r="B2612" t="s">
        <v>5724</v>
      </c>
      <c r="C2612">
        <f t="shared" si="40"/>
        <v>48</v>
      </c>
      <c r="D2612" s="1">
        <v>42333</v>
      </c>
      <c r="E2612" s="1">
        <v>42338</v>
      </c>
      <c r="F2612" t="s">
        <v>46</v>
      </c>
      <c r="G2612" t="s">
        <v>4929</v>
      </c>
      <c r="H2612" t="s">
        <v>4930</v>
      </c>
      <c r="I2612" t="s">
        <v>37</v>
      </c>
      <c r="J2612" t="s">
        <v>23</v>
      </c>
      <c r="K2612" t="s">
        <v>1126</v>
      </c>
      <c r="L2612" t="s">
        <v>100</v>
      </c>
      <c r="M2612">
        <v>76017</v>
      </c>
      <c r="N2612" t="s">
        <v>101</v>
      </c>
      <c r="O2612" t="s">
        <v>4981</v>
      </c>
      <c r="P2612" t="s">
        <v>42</v>
      </c>
      <c r="Q2612" t="s">
        <v>43</v>
      </c>
      <c r="R2612" t="s">
        <v>4982</v>
      </c>
      <c r="S2612">
        <v>5.9039999999999999</v>
      </c>
      <c r="T2612" s="3"/>
    </row>
    <row r="2613" spans="1:20" x14ac:dyDescent="0.3">
      <c r="A2613">
        <v>2612</v>
      </c>
      <c r="B2613" t="s">
        <v>5724</v>
      </c>
      <c r="C2613">
        <f t="shared" si="40"/>
        <v>48</v>
      </c>
      <c r="D2613" s="1">
        <v>42333</v>
      </c>
      <c r="E2613" s="1">
        <v>42338</v>
      </c>
      <c r="F2613" t="s">
        <v>46</v>
      </c>
      <c r="G2613" t="s">
        <v>4929</v>
      </c>
      <c r="H2613" t="s">
        <v>4930</v>
      </c>
      <c r="I2613" t="s">
        <v>37</v>
      </c>
      <c r="J2613" t="s">
        <v>23</v>
      </c>
      <c r="K2613" t="s">
        <v>1126</v>
      </c>
      <c r="L2613" t="s">
        <v>100</v>
      </c>
      <c r="M2613">
        <v>76017</v>
      </c>
      <c r="N2613" t="s">
        <v>101</v>
      </c>
      <c r="O2613" t="s">
        <v>3069</v>
      </c>
      <c r="P2613" t="s">
        <v>42</v>
      </c>
      <c r="Q2613" t="s">
        <v>86</v>
      </c>
      <c r="R2613" t="s">
        <v>3070</v>
      </c>
      <c r="S2613">
        <v>15.696</v>
      </c>
      <c r="T2613" s="3"/>
    </row>
    <row r="2614" spans="1:20" x14ac:dyDescent="0.3">
      <c r="A2614">
        <v>2613</v>
      </c>
      <c r="B2614" t="s">
        <v>5724</v>
      </c>
      <c r="C2614">
        <f t="shared" si="40"/>
        <v>48</v>
      </c>
      <c r="D2614" s="1">
        <v>42333</v>
      </c>
      <c r="E2614" s="1">
        <v>42338</v>
      </c>
      <c r="F2614" t="s">
        <v>46</v>
      </c>
      <c r="G2614" t="s">
        <v>4929</v>
      </c>
      <c r="H2614" t="s">
        <v>4930</v>
      </c>
      <c r="I2614" t="s">
        <v>37</v>
      </c>
      <c r="J2614" t="s">
        <v>23</v>
      </c>
      <c r="K2614" t="s">
        <v>1126</v>
      </c>
      <c r="L2614" t="s">
        <v>100</v>
      </c>
      <c r="M2614">
        <v>76017</v>
      </c>
      <c r="N2614" t="s">
        <v>101</v>
      </c>
      <c r="O2614" t="s">
        <v>2070</v>
      </c>
      <c r="P2614" t="s">
        <v>28</v>
      </c>
      <c r="Q2614" t="s">
        <v>61</v>
      </c>
      <c r="R2614" t="s">
        <v>2071</v>
      </c>
      <c r="S2614">
        <v>6.0960000000000001</v>
      </c>
      <c r="T2614" s="3"/>
    </row>
    <row r="2615" spans="1:20" x14ac:dyDescent="0.3">
      <c r="A2615">
        <v>2614</v>
      </c>
      <c r="B2615" t="s">
        <v>5727</v>
      </c>
      <c r="C2615">
        <f t="shared" si="40"/>
        <v>17</v>
      </c>
      <c r="D2615" s="1">
        <v>42853</v>
      </c>
      <c r="E2615" s="1">
        <v>42860</v>
      </c>
      <c r="F2615" t="s">
        <v>46</v>
      </c>
      <c r="G2615" t="s">
        <v>5728</v>
      </c>
      <c r="H2615" t="s">
        <v>5729</v>
      </c>
      <c r="I2615" t="s">
        <v>37</v>
      </c>
      <c r="J2615" t="s">
        <v>23</v>
      </c>
      <c r="K2615" t="s">
        <v>38</v>
      </c>
      <c r="L2615" t="s">
        <v>39</v>
      </c>
      <c r="M2615">
        <v>90045</v>
      </c>
      <c r="N2615" t="s">
        <v>40</v>
      </c>
      <c r="O2615" t="s">
        <v>3106</v>
      </c>
      <c r="P2615" t="s">
        <v>28</v>
      </c>
      <c r="Q2615" t="s">
        <v>32</v>
      </c>
      <c r="R2615" t="s">
        <v>3107</v>
      </c>
      <c r="S2615">
        <v>41.567999999999998</v>
      </c>
      <c r="T2615" s="3"/>
    </row>
    <row r="2616" spans="1:20" x14ac:dyDescent="0.3">
      <c r="A2616">
        <v>2615</v>
      </c>
      <c r="B2616" t="s">
        <v>5730</v>
      </c>
      <c r="C2616">
        <f t="shared" si="40"/>
        <v>18</v>
      </c>
      <c r="D2616" s="1">
        <v>42120</v>
      </c>
      <c r="E2616" s="1">
        <v>42127</v>
      </c>
      <c r="F2616" t="s">
        <v>46</v>
      </c>
      <c r="G2616" t="s">
        <v>5731</v>
      </c>
      <c r="H2616" t="s">
        <v>5732</v>
      </c>
      <c r="I2616" t="s">
        <v>37</v>
      </c>
      <c r="J2616" t="s">
        <v>23</v>
      </c>
      <c r="K2616" t="s">
        <v>38</v>
      </c>
      <c r="L2616" t="s">
        <v>39</v>
      </c>
      <c r="M2616">
        <v>90049</v>
      </c>
      <c r="N2616" t="s">
        <v>40</v>
      </c>
      <c r="O2616" t="s">
        <v>1462</v>
      </c>
      <c r="P2616" t="s">
        <v>28</v>
      </c>
      <c r="Q2616" t="s">
        <v>32</v>
      </c>
      <c r="R2616" t="s">
        <v>1463</v>
      </c>
      <c r="S2616">
        <v>230.28</v>
      </c>
      <c r="T2616" s="3"/>
    </row>
    <row r="2617" spans="1:20" x14ac:dyDescent="0.3">
      <c r="A2617">
        <v>2616</v>
      </c>
      <c r="B2617" t="s">
        <v>5730</v>
      </c>
      <c r="C2617">
        <f t="shared" si="40"/>
        <v>18</v>
      </c>
      <c r="D2617" s="1">
        <v>42120</v>
      </c>
      <c r="E2617" s="1">
        <v>42127</v>
      </c>
      <c r="F2617" t="s">
        <v>46</v>
      </c>
      <c r="G2617" t="s">
        <v>5731</v>
      </c>
      <c r="H2617" t="s">
        <v>5732</v>
      </c>
      <c r="I2617" t="s">
        <v>37</v>
      </c>
      <c r="J2617" t="s">
        <v>23</v>
      </c>
      <c r="K2617" t="s">
        <v>38</v>
      </c>
      <c r="L2617" t="s">
        <v>39</v>
      </c>
      <c r="M2617">
        <v>90049</v>
      </c>
      <c r="N2617" t="s">
        <v>40</v>
      </c>
      <c r="O2617" t="s">
        <v>173</v>
      </c>
      <c r="P2617" t="s">
        <v>42</v>
      </c>
      <c r="Q2617" t="s">
        <v>71</v>
      </c>
      <c r="R2617" t="s">
        <v>174</v>
      </c>
      <c r="S2617">
        <v>18.288</v>
      </c>
      <c r="T2617" s="3"/>
    </row>
    <row r="2618" spans="1:20" x14ac:dyDescent="0.3">
      <c r="A2618">
        <v>2617</v>
      </c>
      <c r="B2618" t="s">
        <v>5733</v>
      </c>
      <c r="C2618">
        <f t="shared" si="40"/>
        <v>14</v>
      </c>
      <c r="D2618" s="1">
        <v>43191</v>
      </c>
      <c r="E2618" s="1">
        <v>43195</v>
      </c>
      <c r="F2618" t="s">
        <v>46</v>
      </c>
      <c r="G2618" t="s">
        <v>2760</v>
      </c>
      <c r="H2618" t="s">
        <v>2761</v>
      </c>
      <c r="I2618" t="s">
        <v>22</v>
      </c>
      <c r="J2618" t="s">
        <v>23</v>
      </c>
      <c r="K2618" t="s">
        <v>123</v>
      </c>
      <c r="L2618" t="s">
        <v>39</v>
      </c>
      <c r="M2618">
        <v>94110</v>
      </c>
      <c r="N2618" t="s">
        <v>40</v>
      </c>
      <c r="O2618" t="s">
        <v>5734</v>
      </c>
      <c r="P2618" t="s">
        <v>42</v>
      </c>
      <c r="Q2618" t="s">
        <v>43</v>
      </c>
      <c r="R2618" t="s">
        <v>5735</v>
      </c>
      <c r="S2618">
        <v>5.78</v>
      </c>
      <c r="T2618" s="3"/>
    </row>
    <row r="2619" spans="1:20" x14ac:dyDescent="0.3">
      <c r="A2619">
        <v>2618</v>
      </c>
      <c r="B2619" t="s">
        <v>5733</v>
      </c>
      <c r="C2619">
        <f t="shared" si="40"/>
        <v>14</v>
      </c>
      <c r="D2619" s="1">
        <v>43191</v>
      </c>
      <c r="E2619" s="1">
        <v>43195</v>
      </c>
      <c r="F2619" t="s">
        <v>46</v>
      </c>
      <c r="G2619" t="s">
        <v>2760</v>
      </c>
      <c r="H2619" t="s">
        <v>2761</v>
      </c>
      <c r="I2619" t="s">
        <v>22</v>
      </c>
      <c r="J2619" t="s">
        <v>23</v>
      </c>
      <c r="K2619" t="s">
        <v>123</v>
      </c>
      <c r="L2619" t="s">
        <v>39</v>
      </c>
      <c r="M2619">
        <v>94110</v>
      </c>
      <c r="N2619" t="s">
        <v>40</v>
      </c>
      <c r="O2619" t="s">
        <v>2616</v>
      </c>
      <c r="P2619" t="s">
        <v>42</v>
      </c>
      <c r="Q2619" t="s">
        <v>71</v>
      </c>
      <c r="R2619" t="s">
        <v>2617</v>
      </c>
      <c r="S2619">
        <v>121.68</v>
      </c>
      <c r="T2619" s="3"/>
    </row>
    <row r="2620" spans="1:20" x14ac:dyDescent="0.3">
      <c r="A2620">
        <v>2619</v>
      </c>
      <c r="B2620" t="s">
        <v>5736</v>
      </c>
      <c r="C2620">
        <f t="shared" si="40"/>
        <v>51</v>
      </c>
      <c r="D2620" s="1">
        <v>43456</v>
      </c>
      <c r="E2620" s="1">
        <v>43460</v>
      </c>
      <c r="F2620" t="s">
        <v>46</v>
      </c>
      <c r="G2620" t="s">
        <v>4091</v>
      </c>
      <c r="H2620" t="s">
        <v>4092</v>
      </c>
      <c r="I2620" t="s">
        <v>37</v>
      </c>
      <c r="J2620" t="s">
        <v>23</v>
      </c>
      <c r="K2620" t="s">
        <v>664</v>
      </c>
      <c r="L2620" t="s">
        <v>665</v>
      </c>
      <c r="M2620">
        <v>88220</v>
      </c>
      <c r="N2620" t="s">
        <v>40</v>
      </c>
      <c r="O2620" t="s">
        <v>1506</v>
      </c>
      <c r="P2620" t="s">
        <v>42</v>
      </c>
      <c r="Q2620" t="s">
        <v>64</v>
      </c>
      <c r="R2620" t="s">
        <v>1507</v>
      </c>
      <c r="S2620">
        <v>4.17</v>
      </c>
      <c r="T2620" s="3"/>
    </row>
    <row r="2621" spans="1:20" x14ac:dyDescent="0.3">
      <c r="A2621">
        <v>2620</v>
      </c>
      <c r="B2621" t="s">
        <v>5736</v>
      </c>
      <c r="C2621">
        <f t="shared" si="40"/>
        <v>51</v>
      </c>
      <c r="D2621" s="1">
        <v>43456</v>
      </c>
      <c r="E2621" s="1">
        <v>43460</v>
      </c>
      <c r="F2621" t="s">
        <v>46</v>
      </c>
      <c r="G2621" t="s">
        <v>4091</v>
      </c>
      <c r="H2621" t="s">
        <v>4092</v>
      </c>
      <c r="I2621" t="s">
        <v>37</v>
      </c>
      <c r="J2621" t="s">
        <v>23</v>
      </c>
      <c r="K2621" t="s">
        <v>664</v>
      </c>
      <c r="L2621" t="s">
        <v>665</v>
      </c>
      <c r="M2621">
        <v>88220</v>
      </c>
      <c r="N2621" t="s">
        <v>40</v>
      </c>
      <c r="O2621" t="s">
        <v>4026</v>
      </c>
      <c r="P2621" t="s">
        <v>67</v>
      </c>
      <c r="Q2621" t="s">
        <v>68</v>
      </c>
      <c r="R2621" t="s">
        <v>4027</v>
      </c>
      <c r="S2621">
        <v>67.040000000000006</v>
      </c>
      <c r="T2621" s="3"/>
    </row>
    <row r="2622" spans="1:20" x14ac:dyDescent="0.3">
      <c r="A2622">
        <v>2621</v>
      </c>
      <c r="B2622" t="s">
        <v>5736</v>
      </c>
      <c r="C2622">
        <f t="shared" si="40"/>
        <v>51</v>
      </c>
      <c r="D2622" s="1">
        <v>43456</v>
      </c>
      <c r="E2622" s="1">
        <v>43460</v>
      </c>
      <c r="F2622" t="s">
        <v>46</v>
      </c>
      <c r="G2622" t="s">
        <v>4091</v>
      </c>
      <c r="H2622" t="s">
        <v>4092</v>
      </c>
      <c r="I2622" t="s">
        <v>37</v>
      </c>
      <c r="J2622" t="s">
        <v>23</v>
      </c>
      <c r="K2622" t="s">
        <v>664</v>
      </c>
      <c r="L2622" t="s">
        <v>665</v>
      </c>
      <c r="M2622">
        <v>88220</v>
      </c>
      <c r="N2622" t="s">
        <v>40</v>
      </c>
      <c r="O2622" t="s">
        <v>1038</v>
      </c>
      <c r="P2622" t="s">
        <v>42</v>
      </c>
      <c r="Q2622" t="s">
        <v>55</v>
      </c>
      <c r="R2622" t="s">
        <v>1039</v>
      </c>
      <c r="S2622">
        <v>37.32</v>
      </c>
      <c r="T2622" s="3"/>
    </row>
    <row r="2623" spans="1:20" x14ac:dyDescent="0.3">
      <c r="A2623">
        <v>2622</v>
      </c>
      <c r="B2623" t="s">
        <v>5736</v>
      </c>
      <c r="C2623">
        <f t="shared" si="40"/>
        <v>51</v>
      </c>
      <c r="D2623" s="1">
        <v>43456</v>
      </c>
      <c r="E2623" s="1">
        <v>43460</v>
      </c>
      <c r="F2623" t="s">
        <v>46</v>
      </c>
      <c r="G2623" t="s">
        <v>4091</v>
      </c>
      <c r="H2623" t="s">
        <v>4092</v>
      </c>
      <c r="I2623" t="s">
        <v>37</v>
      </c>
      <c r="J2623" t="s">
        <v>23</v>
      </c>
      <c r="K2623" t="s">
        <v>664</v>
      </c>
      <c r="L2623" t="s">
        <v>665</v>
      </c>
      <c r="M2623">
        <v>88220</v>
      </c>
      <c r="N2623" t="s">
        <v>40</v>
      </c>
      <c r="O2623" t="s">
        <v>3629</v>
      </c>
      <c r="P2623" t="s">
        <v>42</v>
      </c>
      <c r="Q2623" t="s">
        <v>43</v>
      </c>
      <c r="R2623" t="s">
        <v>3630</v>
      </c>
      <c r="S2623">
        <v>18.45</v>
      </c>
      <c r="T2623" s="3"/>
    </row>
    <row r="2624" spans="1:20" x14ac:dyDescent="0.3">
      <c r="A2624">
        <v>2623</v>
      </c>
      <c r="B2624" t="s">
        <v>5737</v>
      </c>
      <c r="C2624">
        <f t="shared" si="40"/>
        <v>49</v>
      </c>
      <c r="D2624" s="1">
        <v>42341</v>
      </c>
      <c r="E2624" s="1">
        <v>42344</v>
      </c>
      <c r="F2624" t="s">
        <v>19</v>
      </c>
      <c r="G2624" t="s">
        <v>5738</v>
      </c>
      <c r="H2624" t="s">
        <v>5739</v>
      </c>
      <c r="I2624" t="s">
        <v>37</v>
      </c>
      <c r="J2624" t="s">
        <v>23</v>
      </c>
      <c r="K2624" t="s">
        <v>5088</v>
      </c>
      <c r="L2624" t="s">
        <v>593</v>
      </c>
      <c r="M2624">
        <v>63116</v>
      </c>
      <c r="N2624" t="s">
        <v>101</v>
      </c>
      <c r="O2624" t="s">
        <v>4790</v>
      </c>
      <c r="P2624" t="s">
        <v>42</v>
      </c>
      <c r="Q2624" t="s">
        <v>86</v>
      </c>
      <c r="R2624" t="s">
        <v>4791</v>
      </c>
      <c r="S2624">
        <v>25.92</v>
      </c>
      <c r="T2624" s="3"/>
    </row>
    <row r="2625" spans="1:20" x14ac:dyDescent="0.3">
      <c r="A2625">
        <v>2624</v>
      </c>
      <c r="B2625" t="s">
        <v>5740</v>
      </c>
      <c r="C2625">
        <f t="shared" si="40"/>
        <v>43</v>
      </c>
      <c r="D2625" s="1">
        <v>43395</v>
      </c>
      <c r="E2625" s="1">
        <v>43397</v>
      </c>
      <c r="F2625" t="s">
        <v>184</v>
      </c>
      <c r="G2625" t="s">
        <v>5741</v>
      </c>
      <c r="H2625" t="s">
        <v>5742</v>
      </c>
      <c r="I2625" t="s">
        <v>98</v>
      </c>
      <c r="J2625" t="s">
        <v>23</v>
      </c>
      <c r="K2625" t="s">
        <v>262</v>
      </c>
      <c r="L2625" t="s">
        <v>263</v>
      </c>
      <c r="M2625">
        <v>10024</v>
      </c>
      <c r="N2625" t="s">
        <v>144</v>
      </c>
      <c r="O2625" t="s">
        <v>5743</v>
      </c>
      <c r="P2625" t="s">
        <v>67</v>
      </c>
      <c r="Q2625" t="s">
        <v>1215</v>
      </c>
      <c r="R2625" t="s">
        <v>5744</v>
      </c>
      <c r="S2625">
        <v>11199.968000000001</v>
      </c>
      <c r="T2625" s="3"/>
    </row>
    <row r="2626" spans="1:20" x14ac:dyDescent="0.3">
      <c r="A2626">
        <v>2625</v>
      </c>
      <c r="B2626" t="s">
        <v>5740</v>
      </c>
      <c r="C2626">
        <f t="shared" si="40"/>
        <v>43</v>
      </c>
      <c r="D2626" s="1">
        <v>43395</v>
      </c>
      <c r="E2626" s="1">
        <v>43397</v>
      </c>
      <c r="F2626" t="s">
        <v>184</v>
      </c>
      <c r="G2626" t="s">
        <v>5741</v>
      </c>
      <c r="H2626" t="s">
        <v>5742</v>
      </c>
      <c r="I2626" t="s">
        <v>98</v>
      </c>
      <c r="J2626" t="s">
        <v>23</v>
      </c>
      <c r="K2626" t="s">
        <v>262</v>
      </c>
      <c r="L2626" t="s">
        <v>263</v>
      </c>
      <c r="M2626">
        <v>10024</v>
      </c>
      <c r="N2626" t="s">
        <v>144</v>
      </c>
      <c r="O2626" t="s">
        <v>2794</v>
      </c>
      <c r="P2626" t="s">
        <v>67</v>
      </c>
      <c r="Q2626" t="s">
        <v>68</v>
      </c>
      <c r="R2626" t="s">
        <v>2795</v>
      </c>
      <c r="S2626">
        <v>2399.6</v>
      </c>
      <c r="T2626" s="3"/>
    </row>
    <row r="2627" spans="1:20" x14ac:dyDescent="0.3">
      <c r="A2627">
        <v>2626</v>
      </c>
      <c r="B2627" t="s">
        <v>5740</v>
      </c>
      <c r="C2627">
        <f t="shared" ref="C2627:C2690" si="41">WEEKNUM(D2627,1)</f>
        <v>43</v>
      </c>
      <c r="D2627" s="1">
        <v>43395</v>
      </c>
      <c r="E2627" s="1">
        <v>43397</v>
      </c>
      <c r="F2627" t="s">
        <v>184</v>
      </c>
      <c r="G2627" t="s">
        <v>5741</v>
      </c>
      <c r="H2627" t="s">
        <v>5742</v>
      </c>
      <c r="I2627" t="s">
        <v>98</v>
      </c>
      <c r="J2627" t="s">
        <v>23</v>
      </c>
      <c r="K2627" t="s">
        <v>262</v>
      </c>
      <c r="L2627" t="s">
        <v>263</v>
      </c>
      <c r="M2627">
        <v>10024</v>
      </c>
      <c r="N2627" t="s">
        <v>144</v>
      </c>
      <c r="O2627" t="s">
        <v>522</v>
      </c>
      <c r="P2627" t="s">
        <v>42</v>
      </c>
      <c r="Q2627" t="s">
        <v>169</v>
      </c>
      <c r="R2627" t="s">
        <v>523</v>
      </c>
      <c r="S2627">
        <v>63.9</v>
      </c>
      <c r="T2627" s="3"/>
    </row>
    <row r="2628" spans="1:20" x14ac:dyDescent="0.3">
      <c r="A2628">
        <v>2627</v>
      </c>
      <c r="B2628" t="s">
        <v>5740</v>
      </c>
      <c r="C2628">
        <f t="shared" si="41"/>
        <v>43</v>
      </c>
      <c r="D2628" s="1">
        <v>43395</v>
      </c>
      <c r="E2628" s="1">
        <v>43397</v>
      </c>
      <c r="F2628" t="s">
        <v>184</v>
      </c>
      <c r="G2628" t="s">
        <v>5741</v>
      </c>
      <c r="H2628" t="s">
        <v>5742</v>
      </c>
      <c r="I2628" t="s">
        <v>98</v>
      </c>
      <c r="J2628" t="s">
        <v>23</v>
      </c>
      <c r="K2628" t="s">
        <v>262</v>
      </c>
      <c r="L2628" t="s">
        <v>263</v>
      </c>
      <c r="M2628">
        <v>10024</v>
      </c>
      <c r="N2628" t="s">
        <v>144</v>
      </c>
      <c r="O2628" t="s">
        <v>1978</v>
      </c>
      <c r="P2628" t="s">
        <v>67</v>
      </c>
      <c r="Q2628" t="s">
        <v>68</v>
      </c>
      <c r="R2628" t="s">
        <v>1979</v>
      </c>
      <c r="S2628">
        <v>52.99</v>
      </c>
      <c r="T2628" s="3"/>
    </row>
    <row r="2629" spans="1:20" x14ac:dyDescent="0.3">
      <c r="A2629">
        <v>2628</v>
      </c>
      <c r="B2629" t="s">
        <v>5745</v>
      </c>
      <c r="C2629">
        <f t="shared" si="41"/>
        <v>46</v>
      </c>
      <c r="D2629" s="1">
        <v>43417</v>
      </c>
      <c r="E2629" s="1">
        <v>43419</v>
      </c>
      <c r="F2629" t="s">
        <v>184</v>
      </c>
      <c r="G2629" t="s">
        <v>978</v>
      </c>
      <c r="H2629" t="s">
        <v>979</v>
      </c>
      <c r="I2629" t="s">
        <v>37</v>
      </c>
      <c r="J2629" t="s">
        <v>23</v>
      </c>
      <c r="K2629" t="s">
        <v>314</v>
      </c>
      <c r="L2629" t="s">
        <v>494</v>
      </c>
      <c r="M2629">
        <v>45503</v>
      </c>
      <c r="N2629" t="s">
        <v>144</v>
      </c>
      <c r="O2629" t="s">
        <v>1751</v>
      </c>
      <c r="P2629" t="s">
        <v>67</v>
      </c>
      <c r="Q2629" t="s">
        <v>157</v>
      </c>
      <c r="R2629" t="s">
        <v>1752</v>
      </c>
      <c r="S2629">
        <v>60.863999999999997</v>
      </c>
      <c r="T2629" s="3"/>
    </row>
    <row r="2630" spans="1:20" x14ac:dyDescent="0.3">
      <c r="A2630">
        <v>2629</v>
      </c>
      <c r="B2630" t="s">
        <v>5745</v>
      </c>
      <c r="C2630">
        <f t="shared" si="41"/>
        <v>46</v>
      </c>
      <c r="D2630" s="1">
        <v>43417</v>
      </c>
      <c r="E2630" s="1">
        <v>43419</v>
      </c>
      <c r="F2630" t="s">
        <v>184</v>
      </c>
      <c r="G2630" t="s">
        <v>978</v>
      </c>
      <c r="H2630" t="s">
        <v>979</v>
      </c>
      <c r="I2630" t="s">
        <v>37</v>
      </c>
      <c r="J2630" t="s">
        <v>23</v>
      </c>
      <c r="K2630" t="s">
        <v>314</v>
      </c>
      <c r="L2630" t="s">
        <v>494</v>
      </c>
      <c r="M2630">
        <v>45503</v>
      </c>
      <c r="N2630" t="s">
        <v>144</v>
      </c>
      <c r="O2630" t="s">
        <v>5746</v>
      </c>
      <c r="P2630" t="s">
        <v>67</v>
      </c>
      <c r="Q2630" t="s">
        <v>680</v>
      </c>
      <c r="R2630" t="s">
        <v>5747</v>
      </c>
      <c r="S2630">
        <v>652.995</v>
      </c>
      <c r="T2630" s="3"/>
    </row>
    <row r="2631" spans="1:20" x14ac:dyDescent="0.3">
      <c r="A2631">
        <v>2630</v>
      </c>
      <c r="B2631" t="s">
        <v>5745</v>
      </c>
      <c r="C2631">
        <f t="shared" si="41"/>
        <v>46</v>
      </c>
      <c r="D2631" s="1">
        <v>43417</v>
      </c>
      <c r="E2631" s="1">
        <v>43419</v>
      </c>
      <c r="F2631" t="s">
        <v>184</v>
      </c>
      <c r="G2631" t="s">
        <v>978</v>
      </c>
      <c r="H2631" t="s">
        <v>979</v>
      </c>
      <c r="I2631" t="s">
        <v>37</v>
      </c>
      <c r="J2631" t="s">
        <v>23</v>
      </c>
      <c r="K2631" t="s">
        <v>314</v>
      </c>
      <c r="L2631" t="s">
        <v>494</v>
      </c>
      <c r="M2631">
        <v>45503</v>
      </c>
      <c r="N2631" t="s">
        <v>144</v>
      </c>
      <c r="O2631" t="s">
        <v>5748</v>
      </c>
      <c r="P2631" t="s">
        <v>42</v>
      </c>
      <c r="Q2631" t="s">
        <v>71</v>
      </c>
      <c r="R2631" t="s">
        <v>5749</v>
      </c>
      <c r="S2631">
        <v>11.22</v>
      </c>
      <c r="T2631" s="3"/>
    </row>
    <row r="2632" spans="1:20" x14ac:dyDescent="0.3">
      <c r="A2632">
        <v>2631</v>
      </c>
      <c r="B2632" t="s">
        <v>5750</v>
      </c>
      <c r="C2632">
        <f t="shared" si="41"/>
        <v>37</v>
      </c>
      <c r="D2632" s="1">
        <v>42623</v>
      </c>
      <c r="E2632" s="1">
        <v>42628</v>
      </c>
      <c r="F2632" t="s">
        <v>46</v>
      </c>
      <c r="G2632" t="s">
        <v>4131</v>
      </c>
      <c r="H2632" t="s">
        <v>4132</v>
      </c>
      <c r="I2632" t="s">
        <v>22</v>
      </c>
      <c r="J2632" t="s">
        <v>23</v>
      </c>
      <c r="K2632" t="s">
        <v>4553</v>
      </c>
      <c r="L2632" t="s">
        <v>646</v>
      </c>
      <c r="M2632">
        <v>74133</v>
      </c>
      <c r="N2632" t="s">
        <v>101</v>
      </c>
      <c r="O2632" t="s">
        <v>4947</v>
      </c>
      <c r="P2632" t="s">
        <v>42</v>
      </c>
      <c r="Q2632" t="s">
        <v>86</v>
      </c>
      <c r="R2632" t="s">
        <v>4948</v>
      </c>
      <c r="S2632">
        <v>14.94</v>
      </c>
      <c r="T2632" s="3"/>
    </row>
    <row r="2633" spans="1:20" x14ac:dyDescent="0.3">
      <c r="A2633">
        <v>2632</v>
      </c>
      <c r="B2633" t="s">
        <v>5751</v>
      </c>
      <c r="C2633">
        <f t="shared" si="41"/>
        <v>20</v>
      </c>
      <c r="D2633" s="1">
        <v>43235</v>
      </c>
      <c r="E2633" s="1">
        <v>43240</v>
      </c>
      <c r="F2633" t="s">
        <v>46</v>
      </c>
      <c r="G2633" t="s">
        <v>5752</v>
      </c>
      <c r="H2633" t="s">
        <v>5753</v>
      </c>
      <c r="I2633" t="s">
        <v>22</v>
      </c>
      <c r="J2633" t="s">
        <v>23</v>
      </c>
      <c r="K2633" t="s">
        <v>91</v>
      </c>
      <c r="L2633" t="s">
        <v>92</v>
      </c>
      <c r="M2633">
        <v>98103</v>
      </c>
      <c r="N2633" t="s">
        <v>40</v>
      </c>
      <c r="O2633" t="s">
        <v>3467</v>
      </c>
      <c r="P2633" t="s">
        <v>28</v>
      </c>
      <c r="Q2633" t="s">
        <v>61</v>
      </c>
      <c r="R2633" t="s">
        <v>3468</v>
      </c>
      <c r="S2633">
        <v>39.96</v>
      </c>
      <c r="T2633" s="3"/>
    </row>
    <row r="2634" spans="1:20" x14ac:dyDescent="0.3">
      <c r="A2634">
        <v>2633</v>
      </c>
      <c r="B2634" t="s">
        <v>5751</v>
      </c>
      <c r="C2634">
        <f t="shared" si="41"/>
        <v>20</v>
      </c>
      <c r="D2634" s="1">
        <v>43235</v>
      </c>
      <c r="E2634" s="1">
        <v>43240</v>
      </c>
      <c r="F2634" t="s">
        <v>46</v>
      </c>
      <c r="G2634" t="s">
        <v>5752</v>
      </c>
      <c r="H2634" t="s">
        <v>5753</v>
      </c>
      <c r="I2634" t="s">
        <v>22</v>
      </c>
      <c r="J2634" t="s">
        <v>23</v>
      </c>
      <c r="K2634" t="s">
        <v>91</v>
      </c>
      <c r="L2634" t="s">
        <v>92</v>
      </c>
      <c r="M2634">
        <v>98103</v>
      </c>
      <c r="N2634" t="s">
        <v>40</v>
      </c>
      <c r="O2634" t="s">
        <v>5754</v>
      </c>
      <c r="P2634" t="s">
        <v>28</v>
      </c>
      <c r="Q2634" t="s">
        <v>32</v>
      </c>
      <c r="R2634" t="s">
        <v>5755</v>
      </c>
      <c r="S2634">
        <v>42.624000000000002</v>
      </c>
      <c r="T2634" s="3"/>
    </row>
    <row r="2635" spans="1:20" x14ac:dyDescent="0.3">
      <c r="A2635">
        <v>2634</v>
      </c>
      <c r="B2635" t="s">
        <v>5751</v>
      </c>
      <c r="C2635">
        <f t="shared" si="41"/>
        <v>20</v>
      </c>
      <c r="D2635" s="1">
        <v>43235</v>
      </c>
      <c r="E2635" s="1">
        <v>43240</v>
      </c>
      <c r="F2635" t="s">
        <v>46</v>
      </c>
      <c r="G2635" t="s">
        <v>5752</v>
      </c>
      <c r="H2635" t="s">
        <v>5753</v>
      </c>
      <c r="I2635" t="s">
        <v>22</v>
      </c>
      <c r="J2635" t="s">
        <v>23</v>
      </c>
      <c r="K2635" t="s">
        <v>91</v>
      </c>
      <c r="L2635" t="s">
        <v>92</v>
      </c>
      <c r="M2635">
        <v>98103</v>
      </c>
      <c r="N2635" t="s">
        <v>40</v>
      </c>
      <c r="O2635" t="s">
        <v>684</v>
      </c>
      <c r="P2635" t="s">
        <v>28</v>
      </c>
      <c r="Q2635" t="s">
        <v>32</v>
      </c>
      <c r="R2635" t="s">
        <v>685</v>
      </c>
      <c r="S2635">
        <v>220.96</v>
      </c>
      <c r="T2635" s="3"/>
    </row>
    <row r="2636" spans="1:20" x14ac:dyDescent="0.3">
      <c r="A2636">
        <v>2635</v>
      </c>
      <c r="B2636" t="s">
        <v>5756</v>
      </c>
      <c r="C2636">
        <f t="shared" si="41"/>
        <v>28</v>
      </c>
      <c r="D2636" s="1">
        <v>42556</v>
      </c>
      <c r="E2636" s="1">
        <v>42561</v>
      </c>
      <c r="F2636" t="s">
        <v>19</v>
      </c>
      <c r="G2636" t="s">
        <v>4616</v>
      </c>
      <c r="H2636" t="s">
        <v>4617</v>
      </c>
      <c r="I2636" t="s">
        <v>37</v>
      </c>
      <c r="J2636" t="s">
        <v>23</v>
      </c>
      <c r="K2636" t="s">
        <v>1707</v>
      </c>
      <c r="L2636" t="s">
        <v>84</v>
      </c>
      <c r="M2636">
        <v>28314</v>
      </c>
      <c r="N2636" t="s">
        <v>26</v>
      </c>
      <c r="O2636" t="s">
        <v>5757</v>
      </c>
      <c r="P2636" t="s">
        <v>28</v>
      </c>
      <c r="Q2636" t="s">
        <v>61</v>
      </c>
      <c r="R2636" t="s">
        <v>5758</v>
      </c>
      <c r="S2636">
        <v>4.9279999999999999</v>
      </c>
      <c r="T2636" s="3"/>
    </row>
    <row r="2637" spans="1:20" x14ac:dyDescent="0.3">
      <c r="A2637">
        <v>2636</v>
      </c>
      <c r="B2637" t="s">
        <v>5756</v>
      </c>
      <c r="C2637">
        <f t="shared" si="41"/>
        <v>28</v>
      </c>
      <c r="D2637" s="1">
        <v>42556</v>
      </c>
      <c r="E2637" s="1">
        <v>42561</v>
      </c>
      <c r="F2637" t="s">
        <v>19</v>
      </c>
      <c r="G2637" t="s">
        <v>4616</v>
      </c>
      <c r="H2637" t="s">
        <v>4617</v>
      </c>
      <c r="I2637" t="s">
        <v>37</v>
      </c>
      <c r="J2637" t="s">
        <v>23</v>
      </c>
      <c r="K2637" t="s">
        <v>1707</v>
      </c>
      <c r="L2637" t="s">
        <v>84</v>
      </c>
      <c r="M2637">
        <v>28314</v>
      </c>
      <c r="N2637" t="s">
        <v>26</v>
      </c>
      <c r="O2637" t="s">
        <v>2107</v>
      </c>
      <c r="P2637" t="s">
        <v>42</v>
      </c>
      <c r="Q2637" t="s">
        <v>71</v>
      </c>
      <c r="R2637" t="s">
        <v>2108</v>
      </c>
      <c r="S2637">
        <v>7.23</v>
      </c>
      <c r="T2637" s="3"/>
    </row>
    <row r="2638" spans="1:20" x14ac:dyDescent="0.3">
      <c r="A2638">
        <v>2637</v>
      </c>
      <c r="B2638" t="s">
        <v>5759</v>
      </c>
      <c r="C2638">
        <f t="shared" si="41"/>
        <v>34</v>
      </c>
      <c r="D2638" s="1">
        <v>42597</v>
      </c>
      <c r="E2638" s="1">
        <v>42601</v>
      </c>
      <c r="F2638" t="s">
        <v>46</v>
      </c>
      <c r="G2638" t="s">
        <v>5760</v>
      </c>
      <c r="H2638" t="s">
        <v>5761</v>
      </c>
      <c r="I2638" t="s">
        <v>37</v>
      </c>
      <c r="J2638" t="s">
        <v>23</v>
      </c>
      <c r="K2638" t="s">
        <v>38</v>
      </c>
      <c r="L2638" t="s">
        <v>39</v>
      </c>
      <c r="M2638">
        <v>90045</v>
      </c>
      <c r="N2638" t="s">
        <v>40</v>
      </c>
      <c r="O2638" t="s">
        <v>3002</v>
      </c>
      <c r="P2638" t="s">
        <v>42</v>
      </c>
      <c r="Q2638" t="s">
        <v>55</v>
      </c>
      <c r="R2638" t="s">
        <v>3003</v>
      </c>
      <c r="S2638">
        <v>323.10000000000002</v>
      </c>
      <c r="T2638" s="3"/>
    </row>
    <row r="2639" spans="1:20" x14ac:dyDescent="0.3">
      <c r="A2639">
        <v>2638</v>
      </c>
      <c r="B2639" t="s">
        <v>5762</v>
      </c>
      <c r="C2639">
        <f t="shared" si="41"/>
        <v>24</v>
      </c>
      <c r="D2639" s="1">
        <v>43263</v>
      </c>
      <c r="E2639" s="1">
        <v>43269</v>
      </c>
      <c r="F2639" t="s">
        <v>46</v>
      </c>
      <c r="G2639" t="s">
        <v>5763</v>
      </c>
      <c r="H2639" t="s">
        <v>5764</v>
      </c>
      <c r="I2639" t="s">
        <v>22</v>
      </c>
      <c r="J2639" t="s">
        <v>23</v>
      </c>
      <c r="K2639" t="s">
        <v>262</v>
      </c>
      <c r="L2639" t="s">
        <v>263</v>
      </c>
      <c r="M2639">
        <v>10035</v>
      </c>
      <c r="N2639" t="s">
        <v>144</v>
      </c>
      <c r="O2639" t="s">
        <v>5765</v>
      </c>
      <c r="P2639" t="s">
        <v>42</v>
      </c>
      <c r="Q2639" t="s">
        <v>86</v>
      </c>
      <c r="R2639" t="s">
        <v>5766</v>
      </c>
      <c r="S2639">
        <v>19.04</v>
      </c>
      <c r="T2639" s="3"/>
    </row>
    <row r="2640" spans="1:20" x14ac:dyDescent="0.3">
      <c r="A2640">
        <v>2639</v>
      </c>
      <c r="B2640" t="s">
        <v>5762</v>
      </c>
      <c r="C2640">
        <f t="shared" si="41"/>
        <v>24</v>
      </c>
      <c r="D2640" s="1">
        <v>43263</v>
      </c>
      <c r="E2640" s="1">
        <v>43269</v>
      </c>
      <c r="F2640" t="s">
        <v>46</v>
      </c>
      <c r="G2640" t="s">
        <v>5763</v>
      </c>
      <c r="H2640" t="s">
        <v>5764</v>
      </c>
      <c r="I2640" t="s">
        <v>22</v>
      </c>
      <c r="J2640" t="s">
        <v>23</v>
      </c>
      <c r="K2640" t="s">
        <v>262</v>
      </c>
      <c r="L2640" t="s">
        <v>263</v>
      </c>
      <c r="M2640">
        <v>10035</v>
      </c>
      <c r="N2640" t="s">
        <v>144</v>
      </c>
      <c r="O2640" t="s">
        <v>2019</v>
      </c>
      <c r="P2640" t="s">
        <v>42</v>
      </c>
      <c r="Q2640" t="s">
        <v>71</v>
      </c>
      <c r="R2640" t="s">
        <v>2020</v>
      </c>
      <c r="S2640">
        <v>13.128</v>
      </c>
      <c r="T2640" s="3"/>
    </row>
    <row r="2641" spans="1:20" x14ac:dyDescent="0.3">
      <c r="A2641">
        <v>2640</v>
      </c>
      <c r="B2641" t="s">
        <v>5762</v>
      </c>
      <c r="C2641">
        <f t="shared" si="41"/>
        <v>24</v>
      </c>
      <c r="D2641" s="1">
        <v>43263</v>
      </c>
      <c r="E2641" s="1">
        <v>43269</v>
      </c>
      <c r="F2641" t="s">
        <v>46</v>
      </c>
      <c r="G2641" t="s">
        <v>5763</v>
      </c>
      <c r="H2641" t="s">
        <v>5764</v>
      </c>
      <c r="I2641" t="s">
        <v>22</v>
      </c>
      <c r="J2641" t="s">
        <v>23</v>
      </c>
      <c r="K2641" t="s">
        <v>262</v>
      </c>
      <c r="L2641" t="s">
        <v>263</v>
      </c>
      <c r="M2641">
        <v>10035</v>
      </c>
      <c r="N2641" t="s">
        <v>144</v>
      </c>
      <c r="O2641" t="s">
        <v>5767</v>
      </c>
      <c r="P2641" t="s">
        <v>42</v>
      </c>
      <c r="Q2641" t="s">
        <v>64</v>
      </c>
      <c r="R2641" t="s">
        <v>5768</v>
      </c>
      <c r="S2641">
        <v>64.14</v>
      </c>
      <c r="T2641" s="3"/>
    </row>
    <row r="2642" spans="1:20" x14ac:dyDescent="0.3">
      <c r="A2642">
        <v>2641</v>
      </c>
      <c r="B2642" t="s">
        <v>5762</v>
      </c>
      <c r="C2642">
        <f t="shared" si="41"/>
        <v>24</v>
      </c>
      <c r="D2642" s="1">
        <v>43263</v>
      </c>
      <c r="E2642" s="1">
        <v>43269</v>
      </c>
      <c r="F2642" t="s">
        <v>46</v>
      </c>
      <c r="G2642" t="s">
        <v>5763</v>
      </c>
      <c r="H2642" t="s">
        <v>5764</v>
      </c>
      <c r="I2642" t="s">
        <v>22</v>
      </c>
      <c r="J2642" t="s">
        <v>23</v>
      </c>
      <c r="K2642" t="s">
        <v>262</v>
      </c>
      <c r="L2642" t="s">
        <v>263</v>
      </c>
      <c r="M2642">
        <v>10035</v>
      </c>
      <c r="N2642" t="s">
        <v>144</v>
      </c>
      <c r="O2642" t="s">
        <v>1808</v>
      </c>
      <c r="P2642" t="s">
        <v>28</v>
      </c>
      <c r="Q2642" t="s">
        <v>32</v>
      </c>
      <c r="R2642" t="s">
        <v>1809</v>
      </c>
      <c r="S2642">
        <v>858.24</v>
      </c>
      <c r="T2642" s="3"/>
    </row>
    <row r="2643" spans="1:20" x14ac:dyDescent="0.3">
      <c r="A2643">
        <v>2642</v>
      </c>
      <c r="B2643" t="s">
        <v>5769</v>
      </c>
      <c r="C2643">
        <f t="shared" si="41"/>
        <v>8</v>
      </c>
      <c r="D2643" s="1">
        <v>42420</v>
      </c>
      <c r="E2643" s="1">
        <v>42425</v>
      </c>
      <c r="F2643" t="s">
        <v>46</v>
      </c>
      <c r="G2643" t="s">
        <v>1852</v>
      </c>
      <c r="H2643" t="s">
        <v>1853</v>
      </c>
      <c r="I2643" t="s">
        <v>22</v>
      </c>
      <c r="J2643" t="s">
        <v>23</v>
      </c>
      <c r="K2643" t="s">
        <v>5770</v>
      </c>
      <c r="L2643" t="s">
        <v>1708</v>
      </c>
      <c r="M2643">
        <v>71901</v>
      </c>
      <c r="N2643" t="s">
        <v>26</v>
      </c>
      <c r="O2643" t="s">
        <v>2741</v>
      </c>
      <c r="P2643" t="s">
        <v>67</v>
      </c>
      <c r="Q2643" t="s">
        <v>157</v>
      </c>
      <c r="R2643" t="s">
        <v>2742</v>
      </c>
      <c r="S2643">
        <v>29.99</v>
      </c>
      <c r="T2643" s="3"/>
    </row>
    <row r="2644" spans="1:20" x14ac:dyDescent="0.3">
      <c r="A2644">
        <v>2643</v>
      </c>
      <c r="B2644" t="s">
        <v>5771</v>
      </c>
      <c r="C2644">
        <f t="shared" si="41"/>
        <v>52</v>
      </c>
      <c r="D2644" s="1">
        <v>43098</v>
      </c>
      <c r="E2644" s="1">
        <v>43099</v>
      </c>
      <c r="F2644" t="s">
        <v>184</v>
      </c>
      <c r="G2644" t="s">
        <v>4960</v>
      </c>
      <c r="H2644" t="s">
        <v>4961</v>
      </c>
      <c r="I2644" t="s">
        <v>22</v>
      </c>
      <c r="J2644" t="s">
        <v>23</v>
      </c>
      <c r="K2644" t="s">
        <v>452</v>
      </c>
      <c r="L2644" t="s">
        <v>207</v>
      </c>
      <c r="M2644">
        <v>60505</v>
      </c>
      <c r="N2644" t="s">
        <v>101</v>
      </c>
      <c r="O2644" t="s">
        <v>3798</v>
      </c>
      <c r="P2644" t="s">
        <v>42</v>
      </c>
      <c r="Q2644" t="s">
        <v>86</v>
      </c>
      <c r="R2644" t="s">
        <v>3799</v>
      </c>
      <c r="S2644">
        <v>186.048</v>
      </c>
      <c r="T2644" s="3"/>
    </row>
    <row r="2645" spans="1:20" x14ac:dyDescent="0.3">
      <c r="A2645">
        <v>2644</v>
      </c>
      <c r="B2645" t="s">
        <v>5772</v>
      </c>
      <c r="C2645">
        <f t="shared" si="41"/>
        <v>16</v>
      </c>
      <c r="D2645" s="1">
        <v>42842</v>
      </c>
      <c r="E2645" s="1">
        <v>42846</v>
      </c>
      <c r="F2645" t="s">
        <v>19</v>
      </c>
      <c r="G2645" t="s">
        <v>3441</v>
      </c>
      <c r="H2645" t="s">
        <v>3442</v>
      </c>
      <c r="I2645" t="s">
        <v>98</v>
      </c>
      <c r="J2645" t="s">
        <v>23</v>
      </c>
      <c r="K2645" t="s">
        <v>4593</v>
      </c>
      <c r="L2645" t="s">
        <v>84</v>
      </c>
      <c r="M2645">
        <v>27604</v>
      </c>
      <c r="N2645" t="s">
        <v>26</v>
      </c>
      <c r="O2645" t="s">
        <v>2021</v>
      </c>
      <c r="P2645" t="s">
        <v>67</v>
      </c>
      <c r="Q2645" t="s">
        <v>68</v>
      </c>
      <c r="R2645" t="s">
        <v>2022</v>
      </c>
      <c r="S2645">
        <v>36.792000000000002</v>
      </c>
      <c r="T2645" s="3"/>
    </row>
    <row r="2646" spans="1:20" x14ac:dyDescent="0.3">
      <c r="A2646">
        <v>2645</v>
      </c>
      <c r="B2646" t="s">
        <v>5772</v>
      </c>
      <c r="C2646">
        <f t="shared" si="41"/>
        <v>16</v>
      </c>
      <c r="D2646" s="1">
        <v>42842</v>
      </c>
      <c r="E2646" s="1">
        <v>42846</v>
      </c>
      <c r="F2646" t="s">
        <v>19</v>
      </c>
      <c r="G2646" t="s">
        <v>3441</v>
      </c>
      <c r="H2646" t="s">
        <v>3442</v>
      </c>
      <c r="I2646" t="s">
        <v>98</v>
      </c>
      <c r="J2646" t="s">
        <v>23</v>
      </c>
      <c r="K2646" t="s">
        <v>4593</v>
      </c>
      <c r="L2646" t="s">
        <v>84</v>
      </c>
      <c r="M2646">
        <v>27604</v>
      </c>
      <c r="N2646" t="s">
        <v>26</v>
      </c>
      <c r="O2646" t="s">
        <v>1556</v>
      </c>
      <c r="P2646" t="s">
        <v>28</v>
      </c>
      <c r="Q2646" t="s">
        <v>61</v>
      </c>
      <c r="R2646" t="s">
        <v>1557</v>
      </c>
      <c r="S2646">
        <v>18.623999999999999</v>
      </c>
      <c r="T2646" s="3"/>
    </row>
    <row r="2647" spans="1:20" x14ac:dyDescent="0.3">
      <c r="A2647">
        <v>2646</v>
      </c>
      <c r="B2647" t="s">
        <v>5773</v>
      </c>
      <c r="C2647">
        <f t="shared" si="41"/>
        <v>37</v>
      </c>
      <c r="D2647" s="1">
        <v>42254</v>
      </c>
      <c r="E2647" s="1">
        <v>42259</v>
      </c>
      <c r="F2647" t="s">
        <v>19</v>
      </c>
      <c r="G2647" t="s">
        <v>4052</v>
      </c>
      <c r="H2647" t="s">
        <v>4053</v>
      </c>
      <c r="I2647" t="s">
        <v>22</v>
      </c>
      <c r="J2647" t="s">
        <v>23</v>
      </c>
      <c r="K2647" t="s">
        <v>4553</v>
      </c>
      <c r="L2647" t="s">
        <v>646</v>
      </c>
      <c r="M2647">
        <v>74133</v>
      </c>
      <c r="N2647" t="s">
        <v>101</v>
      </c>
      <c r="O2647" t="s">
        <v>3961</v>
      </c>
      <c r="P2647" t="s">
        <v>28</v>
      </c>
      <c r="Q2647" t="s">
        <v>61</v>
      </c>
      <c r="R2647" t="s">
        <v>5774</v>
      </c>
      <c r="S2647">
        <v>57.69</v>
      </c>
      <c r="T2647" s="3"/>
    </row>
    <row r="2648" spans="1:20" x14ac:dyDescent="0.3">
      <c r="A2648">
        <v>2647</v>
      </c>
      <c r="B2648" t="s">
        <v>5773</v>
      </c>
      <c r="C2648">
        <f t="shared" si="41"/>
        <v>37</v>
      </c>
      <c r="D2648" s="1">
        <v>42254</v>
      </c>
      <c r="E2648" s="1">
        <v>42259</v>
      </c>
      <c r="F2648" t="s">
        <v>19</v>
      </c>
      <c r="G2648" t="s">
        <v>4052</v>
      </c>
      <c r="H2648" t="s">
        <v>4053</v>
      </c>
      <c r="I2648" t="s">
        <v>22</v>
      </c>
      <c r="J2648" t="s">
        <v>23</v>
      </c>
      <c r="K2648" t="s">
        <v>4553</v>
      </c>
      <c r="L2648" t="s">
        <v>646</v>
      </c>
      <c r="M2648">
        <v>74133</v>
      </c>
      <c r="N2648" t="s">
        <v>101</v>
      </c>
      <c r="O2648" t="s">
        <v>5775</v>
      </c>
      <c r="P2648" t="s">
        <v>42</v>
      </c>
      <c r="Q2648" t="s">
        <v>71</v>
      </c>
      <c r="R2648" t="s">
        <v>5776</v>
      </c>
      <c r="S2648">
        <v>42.81</v>
      </c>
      <c r="T2648" s="3"/>
    </row>
    <row r="2649" spans="1:20" x14ac:dyDescent="0.3">
      <c r="A2649">
        <v>2648</v>
      </c>
      <c r="B2649" t="s">
        <v>5773</v>
      </c>
      <c r="C2649">
        <f t="shared" si="41"/>
        <v>37</v>
      </c>
      <c r="D2649" s="1">
        <v>42254</v>
      </c>
      <c r="E2649" s="1">
        <v>42259</v>
      </c>
      <c r="F2649" t="s">
        <v>19</v>
      </c>
      <c r="G2649" t="s">
        <v>4052</v>
      </c>
      <c r="H2649" t="s">
        <v>4053</v>
      </c>
      <c r="I2649" t="s">
        <v>22</v>
      </c>
      <c r="J2649" t="s">
        <v>23</v>
      </c>
      <c r="K2649" t="s">
        <v>4553</v>
      </c>
      <c r="L2649" t="s">
        <v>646</v>
      </c>
      <c r="M2649">
        <v>74133</v>
      </c>
      <c r="N2649" t="s">
        <v>101</v>
      </c>
      <c r="O2649" t="s">
        <v>5777</v>
      </c>
      <c r="P2649" t="s">
        <v>42</v>
      </c>
      <c r="Q2649" t="s">
        <v>86</v>
      </c>
      <c r="R2649" t="s">
        <v>5778</v>
      </c>
      <c r="S2649">
        <v>12.96</v>
      </c>
      <c r="T2649" s="3"/>
    </row>
    <row r="2650" spans="1:20" x14ac:dyDescent="0.3">
      <c r="A2650">
        <v>2649</v>
      </c>
      <c r="B2650" t="s">
        <v>5773</v>
      </c>
      <c r="C2650">
        <f t="shared" si="41"/>
        <v>37</v>
      </c>
      <c r="D2650" s="1">
        <v>42254</v>
      </c>
      <c r="E2650" s="1">
        <v>42259</v>
      </c>
      <c r="F2650" t="s">
        <v>19</v>
      </c>
      <c r="G2650" t="s">
        <v>4052</v>
      </c>
      <c r="H2650" t="s">
        <v>4053</v>
      </c>
      <c r="I2650" t="s">
        <v>22</v>
      </c>
      <c r="J2650" t="s">
        <v>23</v>
      </c>
      <c r="K2650" t="s">
        <v>4553</v>
      </c>
      <c r="L2650" t="s">
        <v>646</v>
      </c>
      <c r="M2650">
        <v>74133</v>
      </c>
      <c r="N2650" t="s">
        <v>101</v>
      </c>
      <c r="O2650" t="s">
        <v>5647</v>
      </c>
      <c r="P2650" t="s">
        <v>28</v>
      </c>
      <c r="Q2650" t="s">
        <v>61</v>
      </c>
      <c r="R2650" t="s">
        <v>5648</v>
      </c>
      <c r="S2650">
        <v>821.88</v>
      </c>
      <c r="T2650" s="3"/>
    </row>
    <row r="2651" spans="1:20" x14ac:dyDescent="0.3">
      <c r="A2651">
        <v>2650</v>
      </c>
      <c r="B2651" t="s">
        <v>5773</v>
      </c>
      <c r="C2651">
        <f t="shared" si="41"/>
        <v>37</v>
      </c>
      <c r="D2651" s="1">
        <v>42254</v>
      </c>
      <c r="E2651" s="1">
        <v>42259</v>
      </c>
      <c r="F2651" t="s">
        <v>19</v>
      </c>
      <c r="G2651" t="s">
        <v>4052</v>
      </c>
      <c r="H2651" t="s">
        <v>4053</v>
      </c>
      <c r="I2651" t="s">
        <v>22</v>
      </c>
      <c r="J2651" t="s">
        <v>23</v>
      </c>
      <c r="K2651" t="s">
        <v>4553</v>
      </c>
      <c r="L2651" t="s">
        <v>646</v>
      </c>
      <c r="M2651">
        <v>74133</v>
      </c>
      <c r="N2651" t="s">
        <v>101</v>
      </c>
      <c r="O2651" t="s">
        <v>610</v>
      </c>
      <c r="P2651" t="s">
        <v>67</v>
      </c>
      <c r="Q2651" t="s">
        <v>68</v>
      </c>
      <c r="R2651" t="s">
        <v>611</v>
      </c>
      <c r="S2651">
        <v>104.85</v>
      </c>
      <c r="T2651" s="3"/>
    </row>
    <row r="2652" spans="1:20" x14ac:dyDescent="0.3">
      <c r="A2652">
        <v>2651</v>
      </c>
      <c r="B2652" t="s">
        <v>5779</v>
      </c>
      <c r="C2652">
        <f t="shared" si="41"/>
        <v>39</v>
      </c>
      <c r="D2652" s="1">
        <v>43004</v>
      </c>
      <c r="E2652" s="1">
        <v>43009</v>
      </c>
      <c r="F2652" t="s">
        <v>46</v>
      </c>
      <c r="G2652" t="s">
        <v>581</v>
      </c>
      <c r="H2652" t="s">
        <v>582</v>
      </c>
      <c r="I2652" t="s">
        <v>37</v>
      </c>
      <c r="J2652" t="s">
        <v>23</v>
      </c>
      <c r="K2652" t="s">
        <v>1178</v>
      </c>
      <c r="L2652" t="s">
        <v>39</v>
      </c>
      <c r="M2652">
        <v>92345</v>
      </c>
      <c r="N2652" t="s">
        <v>40</v>
      </c>
      <c r="O2652" t="s">
        <v>3496</v>
      </c>
      <c r="P2652" t="s">
        <v>28</v>
      </c>
      <c r="Q2652" t="s">
        <v>29</v>
      </c>
      <c r="R2652" t="s">
        <v>3497</v>
      </c>
      <c r="S2652">
        <v>424.95749999999998</v>
      </c>
      <c r="T2652" s="3"/>
    </row>
    <row r="2653" spans="1:20" x14ac:dyDescent="0.3">
      <c r="A2653">
        <v>2652</v>
      </c>
      <c r="B2653" t="s">
        <v>5780</v>
      </c>
      <c r="C2653">
        <f t="shared" si="41"/>
        <v>38</v>
      </c>
      <c r="D2653" s="1">
        <v>43360</v>
      </c>
      <c r="E2653" s="1">
        <v>43364</v>
      </c>
      <c r="F2653" t="s">
        <v>19</v>
      </c>
      <c r="G2653" t="s">
        <v>1107</v>
      </c>
      <c r="H2653" t="s">
        <v>1108</v>
      </c>
      <c r="I2653" t="s">
        <v>37</v>
      </c>
      <c r="J2653" t="s">
        <v>23</v>
      </c>
      <c r="K2653" t="s">
        <v>3776</v>
      </c>
      <c r="L2653" t="s">
        <v>117</v>
      </c>
      <c r="M2653">
        <v>84604</v>
      </c>
      <c r="N2653" t="s">
        <v>40</v>
      </c>
      <c r="O2653" t="s">
        <v>5625</v>
      </c>
      <c r="P2653" t="s">
        <v>42</v>
      </c>
      <c r="Q2653" t="s">
        <v>71</v>
      </c>
      <c r="R2653" t="s">
        <v>1218</v>
      </c>
      <c r="S2653">
        <v>10.776</v>
      </c>
      <c r="T2653" s="3"/>
    </row>
    <row r="2654" spans="1:20" x14ac:dyDescent="0.3">
      <c r="A2654">
        <v>2653</v>
      </c>
      <c r="B2654" t="s">
        <v>5780</v>
      </c>
      <c r="C2654">
        <f t="shared" si="41"/>
        <v>38</v>
      </c>
      <c r="D2654" s="1">
        <v>43360</v>
      </c>
      <c r="E2654" s="1">
        <v>43364</v>
      </c>
      <c r="F2654" t="s">
        <v>19</v>
      </c>
      <c r="G2654" t="s">
        <v>1107</v>
      </c>
      <c r="H2654" t="s">
        <v>1108</v>
      </c>
      <c r="I2654" t="s">
        <v>37</v>
      </c>
      <c r="J2654" t="s">
        <v>23</v>
      </c>
      <c r="K2654" t="s">
        <v>3776</v>
      </c>
      <c r="L2654" t="s">
        <v>117</v>
      </c>
      <c r="M2654">
        <v>84604</v>
      </c>
      <c r="N2654" t="s">
        <v>40</v>
      </c>
      <c r="O2654" t="s">
        <v>2712</v>
      </c>
      <c r="P2654" t="s">
        <v>42</v>
      </c>
      <c r="Q2654" t="s">
        <v>71</v>
      </c>
      <c r="R2654" t="s">
        <v>2713</v>
      </c>
      <c r="S2654">
        <v>11.784000000000001</v>
      </c>
      <c r="T2654" s="3"/>
    </row>
    <row r="2655" spans="1:20" x14ac:dyDescent="0.3">
      <c r="A2655">
        <v>2654</v>
      </c>
      <c r="B2655" t="s">
        <v>5780</v>
      </c>
      <c r="C2655">
        <f t="shared" si="41"/>
        <v>38</v>
      </c>
      <c r="D2655" s="1">
        <v>43360</v>
      </c>
      <c r="E2655" s="1">
        <v>43364</v>
      </c>
      <c r="F2655" t="s">
        <v>19</v>
      </c>
      <c r="G2655" t="s">
        <v>1107</v>
      </c>
      <c r="H2655" t="s">
        <v>1108</v>
      </c>
      <c r="I2655" t="s">
        <v>37</v>
      </c>
      <c r="J2655" t="s">
        <v>23</v>
      </c>
      <c r="K2655" t="s">
        <v>3776</v>
      </c>
      <c r="L2655" t="s">
        <v>117</v>
      </c>
      <c r="M2655">
        <v>84604</v>
      </c>
      <c r="N2655" t="s">
        <v>40</v>
      </c>
      <c r="O2655" t="s">
        <v>5781</v>
      </c>
      <c r="P2655" t="s">
        <v>42</v>
      </c>
      <c r="Q2655" t="s">
        <v>86</v>
      </c>
      <c r="R2655" t="s">
        <v>5782</v>
      </c>
      <c r="S2655">
        <v>164.88</v>
      </c>
      <c r="T2655" s="3"/>
    </row>
    <row r="2656" spans="1:20" x14ac:dyDescent="0.3">
      <c r="A2656">
        <v>2655</v>
      </c>
      <c r="B2656" t="s">
        <v>5780</v>
      </c>
      <c r="C2656">
        <f t="shared" si="41"/>
        <v>38</v>
      </c>
      <c r="D2656" s="1">
        <v>43360</v>
      </c>
      <c r="E2656" s="1">
        <v>43364</v>
      </c>
      <c r="F2656" t="s">
        <v>19</v>
      </c>
      <c r="G2656" t="s">
        <v>1107</v>
      </c>
      <c r="H2656" t="s">
        <v>1108</v>
      </c>
      <c r="I2656" t="s">
        <v>37</v>
      </c>
      <c r="J2656" t="s">
        <v>23</v>
      </c>
      <c r="K2656" t="s">
        <v>3776</v>
      </c>
      <c r="L2656" t="s">
        <v>117</v>
      </c>
      <c r="M2656">
        <v>84604</v>
      </c>
      <c r="N2656" t="s">
        <v>40</v>
      </c>
      <c r="O2656" t="s">
        <v>5783</v>
      </c>
      <c r="P2656" t="s">
        <v>28</v>
      </c>
      <c r="Q2656" t="s">
        <v>29</v>
      </c>
      <c r="R2656" t="s">
        <v>5784</v>
      </c>
      <c r="S2656">
        <v>1292.94</v>
      </c>
      <c r="T2656" s="3"/>
    </row>
    <row r="2657" spans="1:20" x14ac:dyDescent="0.3">
      <c r="A2657">
        <v>2656</v>
      </c>
      <c r="B2657" t="s">
        <v>5780</v>
      </c>
      <c r="C2657">
        <f t="shared" si="41"/>
        <v>38</v>
      </c>
      <c r="D2657" s="1">
        <v>43360</v>
      </c>
      <c r="E2657" s="1">
        <v>43364</v>
      </c>
      <c r="F2657" t="s">
        <v>19</v>
      </c>
      <c r="G2657" t="s">
        <v>1107</v>
      </c>
      <c r="H2657" t="s">
        <v>1108</v>
      </c>
      <c r="I2657" t="s">
        <v>37</v>
      </c>
      <c r="J2657" t="s">
        <v>23</v>
      </c>
      <c r="K2657" t="s">
        <v>3776</v>
      </c>
      <c r="L2657" t="s">
        <v>117</v>
      </c>
      <c r="M2657">
        <v>84604</v>
      </c>
      <c r="N2657" t="s">
        <v>40</v>
      </c>
      <c r="O2657" t="s">
        <v>5785</v>
      </c>
      <c r="P2657" t="s">
        <v>42</v>
      </c>
      <c r="Q2657" t="s">
        <v>71</v>
      </c>
      <c r="R2657" t="s">
        <v>5786</v>
      </c>
      <c r="S2657">
        <v>25.584</v>
      </c>
      <c r="T2657" s="3"/>
    </row>
    <row r="2658" spans="1:20" x14ac:dyDescent="0.3">
      <c r="A2658">
        <v>2657</v>
      </c>
      <c r="B2658" t="s">
        <v>5780</v>
      </c>
      <c r="C2658">
        <f t="shared" si="41"/>
        <v>38</v>
      </c>
      <c r="D2658" s="1">
        <v>43360</v>
      </c>
      <c r="E2658" s="1">
        <v>43364</v>
      </c>
      <c r="F2658" t="s">
        <v>19</v>
      </c>
      <c r="G2658" t="s">
        <v>1107</v>
      </c>
      <c r="H2658" t="s">
        <v>1108</v>
      </c>
      <c r="I2658" t="s">
        <v>37</v>
      </c>
      <c r="J2658" t="s">
        <v>23</v>
      </c>
      <c r="K2658" t="s">
        <v>3776</v>
      </c>
      <c r="L2658" t="s">
        <v>117</v>
      </c>
      <c r="M2658">
        <v>84604</v>
      </c>
      <c r="N2658" t="s">
        <v>40</v>
      </c>
      <c r="O2658" t="s">
        <v>2065</v>
      </c>
      <c r="P2658" t="s">
        <v>42</v>
      </c>
      <c r="Q2658" t="s">
        <v>55</v>
      </c>
      <c r="R2658" t="s">
        <v>2066</v>
      </c>
      <c r="S2658">
        <v>261.74</v>
      </c>
      <c r="T2658" s="3"/>
    </row>
    <row r="2659" spans="1:20" x14ac:dyDescent="0.3">
      <c r="A2659">
        <v>2658</v>
      </c>
      <c r="B2659" t="s">
        <v>5780</v>
      </c>
      <c r="C2659">
        <f t="shared" si="41"/>
        <v>38</v>
      </c>
      <c r="D2659" s="1">
        <v>43360</v>
      </c>
      <c r="E2659" s="1">
        <v>43364</v>
      </c>
      <c r="F2659" t="s">
        <v>19</v>
      </c>
      <c r="G2659" t="s">
        <v>1107</v>
      </c>
      <c r="H2659" t="s">
        <v>1108</v>
      </c>
      <c r="I2659" t="s">
        <v>37</v>
      </c>
      <c r="J2659" t="s">
        <v>23</v>
      </c>
      <c r="K2659" t="s">
        <v>3776</v>
      </c>
      <c r="L2659" t="s">
        <v>117</v>
      </c>
      <c r="M2659">
        <v>84604</v>
      </c>
      <c r="N2659" t="s">
        <v>40</v>
      </c>
      <c r="O2659" t="s">
        <v>3064</v>
      </c>
      <c r="P2659" t="s">
        <v>42</v>
      </c>
      <c r="Q2659" t="s">
        <v>43</v>
      </c>
      <c r="R2659" t="s">
        <v>3065</v>
      </c>
      <c r="S2659">
        <v>14.4</v>
      </c>
      <c r="T2659" s="3"/>
    </row>
    <row r="2660" spans="1:20" x14ac:dyDescent="0.3">
      <c r="A2660">
        <v>2659</v>
      </c>
      <c r="B2660" t="s">
        <v>5787</v>
      </c>
      <c r="C2660">
        <f t="shared" si="41"/>
        <v>33</v>
      </c>
      <c r="D2660" s="1">
        <v>42963</v>
      </c>
      <c r="E2660" s="1">
        <v>42967</v>
      </c>
      <c r="F2660" t="s">
        <v>46</v>
      </c>
      <c r="G2660" t="s">
        <v>107</v>
      </c>
      <c r="H2660" t="s">
        <v>108</v>
      </c>
      <c r="I2660" t="s">
        <v>22</v>
      </c>
      <c r="J2660" t="s">
        <v>23</v>
      </c>
      <c r="K2660" t="s">
        <v>123</v>
      </c>
      <c r="L2660" t="s">
        <v>39</v>
      </c>
      <c r="M2660">
        <v>94110</v>
      </c>
      <c r="N2660" t="s">
        <v>40</v>
      </c>
      <c r="O2660" t="s">
        <v>585</v>
      </c>
      <c r="P2660" t="s">
        <v>42</v>
      </c>
      <c r="Q2660" t="s">
        <v>169</v>
      </c>
      <c r="R2660" t="s">
        <v>586</v>
      </c>
      <c r="S2660">
        <v>10.86</v>
      </c>
      <c r="T2660" s="3"/>
    </row>
    <row r="2661" spans="1:20" x14ac:dyDescent="0.3">
      <c r="A2661">
        <v>2660</v>
      </c>
      <c r="B2661" t="s">
        <v>5788</v>
      </c>
      <c r="C2661">
        <f t="shared" si="41"/>
        <v>52</v>
      </c>
      <c r="D2661" s="1">
        <v>42728</v>
      </c>
      <c r="E2661" s="1">
        <v>42732</v>
      </c>
      <c r="F2661" t="s">
        <v>46</v>
      </c>
      <c r="G2661" t="s">
        <v>3394</v>
      </c>
      <c r="H2661" t="s">
        <v>3395</v>
      </c>
      <c r="I2661" t="s">
        <v>37</v>
      </c>
      <c r="J2661" t="s">
        <v>23</v>
      </c>
      <c r="K2661" t="s">
        <v>305</v>
      </c>
      <c r="L2661" t="s">
        <v>306</v>
      </c>
      <c r="M2661">
        <v>85234</v>
      </c>
      <c r="N2661" t="s">
        <v>40</v>
      </c>
      <c r="O2661" t="s">
        <v>684</v>
      </c>
      <c r="P2661" t="s">
        <v>28</v>
      </c>
      <c r="Q2661" t="s">
        <v>32</v>
      </c>
      <c r="R2661" t="s">
        <v>685</v>
      </c>
      <c r="S2661">
        <v>883.84</v>
      </c>
      <c r="T2661" s="3"/>
    </row>
    <row r="2662" spans="1:20" x14ac:dyDescent="0.3">
      <c r="A2662">
        <v>2661</v>
      </c>
      <c r="B2662" t="s">
        <v>5789</v>
      </c>
      <c r="C2662">
        <f t="shared" si="41"/>
        <v>48</v>
      </c>
      <c r="D2662" s="1">
        <v>43432</v>
      </c>
      <c r="E2662" s="1">
        <v>43436</v>
      </c>
      <c r="F2662" t="s">
        <v>46</v>
      </c>
      <c r="G2662" t="s">
        <v>3111</v>
      </c>
      <c r="H2662" t="s">
        <v>3112</v>
      </c>
      <c r="I2662" t="s">
        <v>37</v>
      </c>
      <c r="J2662" t="s">
        <v>23</v>
      </c>
      <c r="K2662" t="s">
        <v>262</v>
      </c>
      <c r="L2662" t="s">
        <v>263</v>
      </c>
      <c r="M2662">
        <v>10035</v>
      </c>
      <c r="N2662" t="s">
        <v>144</v>
      </c>
      <c r="O2662" t="s">
        <v>5790</v>
      </c>
      <c r="P2662" t="s">
        <v>67</v>
      </c>
      <c r="Q2662" t="s">
        <v>68</v>
      </c>
      <c r="R2662" t="s">
        <v>5791</v>
      </c>
      <c r="S2662">
        <v>1979.89</v>
      </c>
      <c r="T2662" s="3"/>
    </row>
    <row r="2663" spans="1:20" x14ac:dyDescent="0.3">
      <c r="A2663">
        <v>2662</v>
      </c>
      <c r="B2663" t="s">
        <v>5789</v>
      </c>
      <c r="C2663">
        <f t="shared" si="41"/>
        <v>48</v>
      </c>
      <c r="D2663" s="1">
        <v>43432</v>
      </c>
      <c r="E2663" s="1">
        <v>43436</v>
      </c>
      <c r="F2663" t="s">
        <v>46</v>
      </c>
      <c r="G2663" t="s">
        <v>3111</v>
      </c>
      <c r="H2663" t="s">
        <v>3112</v>
      </c>
      <c r="I2663" t="s">
        <v>37</v>
      </c>
      <c r="J2663" t="s">
        <v>23</v>
      </c>
      <c r="K2663" t="s">
        <v>262</v>
      </c>
      <c r="L2663" t="s">
        <v>263</v>
      </c>
      <c r="M2663">
        <v>10035</v>
      </c>
      <c r="N2663" t="s">
        <v>144</v>
      </c>
      <c r="O2663" t="s">
        <v>3458</v>
      </c>
      <c r="P2663" t="s">
        <v>42</v>
      </c>
      <c r="Q2663" t="s">
        <v>169</v>
      </c>
      <c r="R2663" t="s">
        <v>3459</v>
      </c>
      <c r="S2663">
        <v>79.959999999999994</v>
      </c>
      <c r="T2663" s="3"/>
    </row>
    <row r="2664" spans="1:20" x14ac:dyDescent="0.3">
      <c r="A2664">
        <v>2663</v>
      </c>
      <c r="B2664" t="s">
        <v>5792</v>
      </c>
      <c r="C2664">
        <f t="shared" si="41"/>
        <v>15</v>
      </c>
      <c r="D2664" s="1">
        <v>43204</v>
      </c>
      <c r="E2664" s="1">
        <v>43205</v>
      </c>
      <c r="F2664" t="s">
        <v>184</v>
      </c>
      <c r="G2664" t="s">
        <v>5793</v>
      </c>
      <c r="H2664" t="s">
        <v>5794</v>
      </c>
      <c r="I2664" t="s">
        <v>98</v>
      </c>
      <c r="J2664" t="s">
        <v>23</v>
      </c>
      <c r="K2664" t="s">
        <v>314</v>
      </c>
      <c r="L2664" t="s">
        <v>593</v>
      </c>
      <c r="M2664">
        <v>65807</v>
      </c>
      <c r="N2664" t="s">
        <v>101</v>
      </c>
      <c r="O2664" t="s">
        <v>970</v>
      </c>
      <c r="P2664" t="s">
        <v>42</v>
      </c>
      <c r="Q2664" t="s">
        <v>71</v>
      </c>
      <c r="R2664" t="s">
        <v>971</v>
      </c>
      <c r="S2664">
        <v>8.76</v>
      </c>
      <c r="T2664" s="3"/>
    </row>
    <row r="2665" spans="1:20" x14ac:dyDescent="0.3">
      <c r="A2665">
        <v>2664</v>
      </c>
      <c r="B2665" t="s">
        <v>5795</v>
      </c>
      <c r="C2665">
        <f t="shared" si="41"/>
        <v>18</v>
      </c>
      <c r="D2665" s="1">
        <v>42856</v>
      </c>
      <c r="E2665" s="1">
        <v>42859</v>
      </c>
      <c r="F2665" t="s">
        <v>184</v>
      </c>
      <c r="G2665" t="s">
        <v>4377</v>
      </c>
      <c r="H2665" t="s">
        <v>4378</v>
      </c>
      <c r="I2665" t="s">
        <v>22</v>
      </c>
      <c r="J2665" t="s">
        <v>23</v>
      </c>
      <c r="K2665" t="s">
        <v>330</v>
      </c>
      <c r="L2665" t="s">
        <v>331</v>
      </c>
      <c r="M2665">
        <v>38109</v>
      </c>
      <c r="N2665" t="s">
        <v>26</v>
      </c>
      <c r="O2665" t="s">
        <v>2494</v>
      </c>
      <c r="P2665" t="s">
        <v>42</v>
      </c>
      <c r="Q2665" t="s">
        <v>43</v>
      </c>
      <c r="R2665" t="s">
        <v>2495</v>
      </c>
      <c r="S2665">
        <v>3.984</v>
      </c>
      <c r="T2665" s="3"/>
    </row>
    <row r="2666" spans="1:20" x14ac:dyDescent="0.3">
      <c r="A2666">
        <v>2665</v>
      </c>
      <c r="B2666" t="s">
        <v>5795</v>
      </c>
      <c r="C2666">
        <f t="shared" si="41"/>
        <v>18</v>
      </c>
      <c r="D2666" s="1">
        <v>42856</v>
      </c>
      <c r="E2666" s="1">
        <v>42859</v>
      </c>
      <c r="F2666" t="s">
        <v>184</v>
      </c>
      <c r="G2666" t="s">
        <v>4377</v>
      </c>
      <c r="H2666" t="s">
        <v>4378</v>
      </c>
      <c r="I2666" t="s">
        <v>22</v>
      </c>
      <c r="J2666" t="s">
        <v>23</v>
      </c>
      <c r="K2666" t="s">
        <v>330</v>
      </c>
      <c r="L2666" t="s">
        <v>331</v>
      </c>
      <c r="M2666">
        <v>38109</v>
      </c>
      <c r="N2666" t="s">
        <v>26</v>
      </c>
      <c r="O2666" t="s">
        <v>535</v>
      </c>
      <c r="P2666" t="s">
        <v>28</v>
      </c>
      <c r="Q2666" t="s">
        <v>52</v>
      </c>
      <c r="R2666" t="s">
        <v>536</v>
      </c>
      <c r="S2666">
        <v>370.62</v>
      </c>
      <c r="T2666" s="3"/>
    </row>
    <row r="2667" spans="1:20" x14ac:dyDescent="0.3">
      <c r="A2667">
        <v>2666</v>
      </c>
      <c r="B2667" t="s">
        <v>5795</v>
      </c>
      <c r="C2667">
        <f t="shared" si="41"/>
        <v>18</v>
      </c>
      <c r="D2667" s="1">
        <v>42856</v>
      </c>
      <c r="E2667" s="1">
        <v>42859</v>
      </c>
      <c r="F2667" t="s">
        <v>184</v>
      </c>
      <c r="G2667" t="s">
        <v>4377</v>
      </c>
      <c r="H2667" t="s">
        <v>4378</v>
      </c>
      <c r="I2667" t="s">
        <v>22</v>
      </c>
      <c r="J2667" t="s">
        <v>23</v>
      </c>
      <c r="K2667" t="s">
        <v>330</v>
      </c>
      <c r="L2667" t="s">
        <v>331</v>
      </c>
      <c r="M2667">
        <v>38109</v>
      </c>
      <c r="N2667" t="s">
        <v>26</v>
      </c>
      <c r="O2667" t="s">
        <v>4824</v>
      </c>
      <c r="P2667" t="s">
        <v>42</v>
      </c>
      <c r="Q2667" t="s">
        <v>71</v>
      </c>
      <c r="R2667" t="s">
        <v>4825</v>
      </c>
      <c r="S2667">
        <v>2.742</v>
      </c>
      <c r="T2667" s="3"/>
    </row>
    <row r="2668" spans="1:20" x14ac:dyDescent="0.3">
      <c r="A2668">
        <v>2667</v>
      </c>
      <c r="B2668" t="s">
        <v>5796</v>
      </c>
      <c r="C2668">
        <f t="shared" si="41"/>
        <v>40</v>
      </c>
      <c r="D2668" s="1">
        <v>43009</v>
      </c>
      <c r="E2668" s="1">
        <v>43009</v>
      </c>
      <c r="F2668" t="s">
        <v>1289</v>
      </c>
      <c r="G2668" t="s">
        <v>5797</v>
      </c>
      <c r="H2668" t="s">
        <v>5798</v>
      </c>
      <c r="I2668" t="s">
        <v>22</v>
      </c>
      <c r="J2668" t="s">
        <v>23</v>
      </c>
      <c r="K2668" t="s">
        <v>1615</v>
      </c>
      <c r="L2668" t="s">
        <v>100</v>
      </c>
      <c r="M2668">
        <v>79109</v>
      </c>
      <c r="N2668" t="s">
        <v>101</v>
      </c>
      <c r="O2668" t="s">
        <v>905</v>
      </c>
      <c r="P2668" t="s">
        <v>67</v>
      </c>
      <c r="Q2668" t="s">
        <v>157</v>
      </c>
      <c r="R2668" t="s">
        <v>1785</v>
      </c>
      <c r="S2668">
        <v>79.512</v>
      </c>
      <c r="T2668" s="3"/>
    </row>
    <row r="2669" spans="1:20" x14ac:dyDescent="0.3">
      <c r="A2669">
        <v>2668</v>
      </c>
      <c r="B2669" t="s">
        <v>5796</v>
      </c>
      <c r="C2669">
        <f t="shared" si="41"/>
        <v>40</v>
      </c>
      <c r="D2669" s="1">
        <v>43009</v>
      </c>
      <c r="E2669" s="1">
        <v>43009</v>
      </c>
      <c r="F2669" t="s">
        <v>1289</v>
      </c>
      <c r="G2669" t="s">
        <v>5797</v>
      </c>
      <c r="H2669" t="s">
        <v>5798</v>
      </c>
      <c r="I2669" t="s">
        <v>22</v>
      </c>
      <c r="J2669" t="s">
        <v>23</v>
      </c>
      <c r="K2669" t="s">
        <v>1615</v>
      </c>
      <c r="L2669" t="s">
        <v>100</v>
      </c>
      <c r="M2669">
        <v>79109</v>
      </c>
      <c r="N2669" t="s">
        <v>101</v>
      </c>
      <c r="O2669" t="s">
        <v>1053</v>
      </c>
      <c r="P2669" t="s">
        <v>42</v>
      </c>
      <c r="Q2669" t="s">
        <v>86</v>
      </c>
      <c r="R2669" t="s">
        <v>182</v>
      </c>
      <c r="S2669">
        <v>28.352</v>
      </c>
      <c r="T2669" s="3"/>
    </row>
    <row r="2670" spans="1:20" x14ac:dyDescent="0.3">
      <c r="A2670">
        <v>2669</v>
      </c>
      <c r="B2670" t="s">
        <v>5799</v>
      </c>
      <c r="C2670">
        <f t="shared" si="41"/>
        <v>35</v>
      </c>
      <c r="D2670" s="1">
        <v>42607</v>
      </c>
      <c r="E2670" s="1">
        <v>42612</v>
      </c>
      <c r="F2670" t="s">
        <v>46</v>
      </c>
      <c r="G2670" t="s">
        <v>5800</v>
      </c>
      <c r="H2670" t="s">
        <v>5801</v>
      </c>
      <c r="I2670" t="s">
        <v>98</v>
      </c>
      <c r="J2670" t="s">
        <v>23</v>
      </c>
      <c r="K2670" t="s">
        <v>38</v>
      </c>
      <c r="L2670" t="s">
        <v>39</v>
      </c>
      <c r="M2670">
        <v>90045</v>
      </c>
      <c r="N2670" t="s">
        <v>40</v>
      </c>
      <c r="O2670" t="s">
        <v>145</v>
      </c>
      <c r="P2670" t="s">
        <v>28</v>
      </c>
      <c r="Q2670" t="s">
        <v>32</v>
      </c>
      <c r="R2670" t="s">
        <v>146</v>
      </c>
      <c r="S2670">
        <v>40.783999999999999</v>
      </c>
      <c r="T2670" s="3"/>
    </row>
    <row r="2671" spans="1:20" x14ac:dyDescent="0.3">
      <c r="A2671">
        <v>2670</v>
      </c>
      <c r="B2671" t="s">
        <v>5799</v>
      </c>
      <c r="C2671">
        <f t="shared" si="41"/>
        <v>35</v>
      </c>
      <c r="D2671" s="1">
        <v>42607</v>
      </c>
      <c r="E2671" s="1">
        <v>42612</v>
      </c>
      <c r="F2671" t="s">
        <v>46</v>
      </c>
      <c r="G2671" t="s">
        <v>5800</v>
      </c>
      <c r="H2671" t="s">
        <v>5801</v>
      </c>
      <c r="I2671" t="s">
        <v>98</v>
      </c>
      <c r="J2671" t="s">
        <v>23</v>
      </c>
      <c r="K2671" t="s">
        <v>38</v>
      </c>
      <c r="L2671" t="s">
        <v>39</v>
      </c>
      <c r="M2671">
        <v>90045</v>
      </c>
      <c r="N2671" t="s">
        <v>40</v>
      </c>
      <c r="O2671" t="s">
        <v>5196</v>
      </c>
      <c r="P2671" t="s">
        <v>42</v>
      </c>
      <c r="Q2671" t="s">
        <v>74</v>
      </c>
      <c r="R2671" t="s">
        <v>5197</v>
      </c>
      <c r="S2671">
        <v>105.96</v>
      </c>
      <c r="T2671" s="3"/>
    </row>
    <row r="2672" spans="1:20" x14ac:dyDescent="0.3">
      <c r="A2672">
        <v>2671</v>
      </c>
      <c r="B2672" t="s">
        <v>5802</v>
      </c>
      <c r="C2672">
        <f t="shared" si="41"/>
        <v>37</v>
      </c>
      <c r="D2672" s="1">
        <v>42256</v>
      </c>
      <c r="E2672" s="1">
        <v>42259</v>
      </c>
      <c r="F2672" t="s">
        <v>19</v>
      </c>
      <c r="G2672" t="s">
        <v>5803</v>
      </c>
      <c r="H2672" t="s">
        <v>5804</v>
      </c>
      <c r="I2672" t="s">
        <v>37</v>
      </c>
      <c r="J2672" t="s">
        <v>23</v>
      </c>
      <c r="K2672" t="s">
        <v>1243</v>
      </c>
      <c r="L2672" t="s">
        <v>1244</v>
      </c>
      <c r="M2672">
        <v>1852</v>
      </c>
      <c r="N2672" t="s">
        <v>144</v>
      </c>
      <c r="O2672" t="s">
        <v>697</v>
      </c>
      <c r="P2672" t="s">
        <v>42</v>
      </c>
      <c r="Q2672" t="s">
        <v>86</v>
      </c>
      <c r="R2672" t="s">
        <v>698</v>
      </c>
      <c r="S2672">
        <v>166.44</v>
      </c>
      <c r="T2672" s="3"/>
    </row>
    <row r="2673" spans="1:20" x14ac:dyDescent="0.3">
      <c r="A2673">
        <v>2672</v>
      </c>
      <c r="B2673" t="s">
        <v>5802</v>
      </c>
      <c r="C2673">
        <f t="shared" si="41"/>
        <v>37</v>
      </c>
      <c r="D2673" s="1">
        <v>42256</v>
      </c>
      <c r="E2673" s="1">
        <v>42259</v>
      </c>
      <c r="F2673" t="s">
        <v>19</v>
      </c>
      <c r="G2673" t="s">
        <v>5803</v>
      </c>
      <c r="H2673" t="s">
        <v>5804</v>
      </c>
      <c r="I2673" t="s">
        <v>37</v>
      </c>
      <c r="J2673" t="s">
        <v>23</v>
      </c>
      <c r="K2673" t="s">
        <v>1243</v>
      </c>
      <c r="L2673" t="s">
        <v>1244</v>
      </c>
      <c r="M2673">
        <v>1852</v>
      </c>
      <c r="N2673" t="s">
        <v>144</v>
      </c>
      <c r="O2673" t="s">
        <v>5805</v>
      </c>
      <c r="P2673" t="s">
        <v>28</v>
      </c>
      <c r="Q2673" t="s">
        <v>32</v>
      </c>
      <c r="R2673" t="s">
        <v>5806</v>
      </c>
      <c r="S2673">
        <v>785.88</v>
      </c>
      <c r="T2673" s="3"/>
    </row>
    <row r="2674" spans="1:20" x14ac:dyDescent="0.3">
      <c r="A2674">
        <v>2673</v>
      </c>
      <c r="B2674" t="s">
        <v>5802</v>
      </c>
      <c r="C2674">
        <f t="shared" si="41"/>
        <v>37</v>
      </c>
      <c r="D2674" s="1">
        <v>42256</v>
      </c>
      <c r="E2674" s="1">
        <v>42259</v>
      </c>
      <c r="F2674" t="s">
        <v>19</v>
      </c>
      <c r="G2674" t="s">
        <v>5803</v>
      </c>
      <c r="H2674" t="s">
        <v>5804</v>
      </c>
      <c r="I2674" t="s">
        <v>37</v>
      </c>
      <c r="J2674" t="s">
        <v>23</v>
      </c>
      <c r="K2674" t="s">
        <v>1243</v>
      </c>
      <c r="L2674" t="s">
        <v>1244</v>
      </c>
      <c r="M2674">
        <v>1852</v>
      </c>
      <c r="N2674" t="s">
        <v>144</v>
      </c>
      <c r="O2674" t="s">
        <v>5807</v>
      </c>
      <c r="P2674" t="s">
        <v>42</v>
      </c>
      <c r="Q2674" t="s">
        <v>86</v>
      </c>
      <c r="R2674" t="s">
        <v>5808</v>
      </c>
      <c r="S2674">
        <v>26.2</v>
      </c>
      <c r="T2674" s="3"/>
    </row>
    <row r="2675" spans="1:20" x14ac:dyDescent="0.3">
      <c r="A2675">
        <v>2674</v>
      </c>
      <c r="B2675" t="s">
        <v>5802</v>
      </c>
      <c r="C2675">
        <f t="shared" si="41"/>
        <v>37</v>
      </c>
      <c r="D2675" s="1">
        <v>42256</v>
      </c>
      <c r="E2675" s="1">
        <v>42259</v>
      </c>
      <c r="F2675" t="s">
        <v>19</v>
      </c>
      <c r="G2675" t="s">
        <v>5803</v>
      </c>
      <c r="H2675" t="s">
        <v>5804</v>
      </c>
      <c r="I2675" t="s">
        <v>37</v>
      </c>
      <c r="J2675" t="s">
        <v>23</v>
      </c>
      <c r="K2675" t="s">
        <v>1243</v>
      </c>
      <c r="L2675" t="s">
        <v>1244</v>
      </c>
      <c r="M2675">
        <v>1852</v>
      </c>
      <c r="N2675" t="s">
        <v>144</v>
      </c>
      <c r="O2675" t="s">
        <v>5005</v>
      </c>
      <c r="P2675" t="s">
        <v>42</v>
      </c>
      <c r="Q2675" t="s">
        <v>55</v>
      </c>
      <c r="R2675" t="s">
        <v>5006</v>
      </c>
      <c r="S2675">
        <v>1325.85</v>
      </c>
      <c r="T2675" s="3"/>
    </row>
    <row r="2676" spans="1:20" x14ac:dyDescent="0.3">
      <c r="A2676">
        <v>2675</v>
      </c>
      <c r="B2676" t="s">
        <v>5809</v>
      </c>
      <c r="C2676">
        <f t="shared" si="41"/>
        <v>49</v>
      </c>
      <c r="D2676" s="1">
        <v>43437</v>
      </c>
      <c r="E2676" s="1">
        <v>43437</v>
      </c>
      <c r="F2676" t="s">
        <v>1289</v>
      </c>
      <c r="G2676" t="s">
        <v>5810</v>
      </c>
      <c r="H2676" t="s">
        <v>5811</v>
      </c>
      <c r="I2676" t="s">
        <v>22</v>
      </c>
      <c r="J2676" t="s">
        <v>23</v>
      </c>
      <c r="K2676" t="s">
        <v>946</v>
      </c>
      <c r="L2676" t="s">
        <v>39</v>
      </c>
      <c r="M2676">
        <v>92024</v>
      </c>
      <c r="N2676" t="s">
        <v>40</v>
      </c>
      <c r="O2676" t="s">
        <v>1731</v>
      </c>
      <c r="P2676" t="s">
        <v>42</v>
      </c>
      <c r="Q2676" t="s">
        <v>86</v>
      </c>
      <c r="R2676" t="s">
        <v>5011</v>
      </c>
      <c r="S2676">
        <v>166.44</v>
      </c>
      <c r="T2676" s="3"/>
    </row>
    <row r="2677" spans="1:20" x14ac:dyDescent="0.3">
      <c r="A2677">
        <v>2676</v>
      </c>
      <c r="B2677" t="s">
        <v>5812</v>
      </c>
      <c r="C2677">
        <f t="shared" si="41"/>
        <v>48</v>
      </c>
      <c r="D2677" s="1">
        <v>43431</v>
      </c>
      <c r="E2677" s="1">
        <v>43436</v>
      </c>
      <c r="F2677" t="s">
        <v>46</v>
      </c>
      <c r="G2677" t="s">
        <v>1210</v>
      </c>
      <c r="H2677" t="s">
        <v>1211</v>
      </c>
      <c r="I2677" t="s">
        <v>22</v>
      </c>
      <c r="J2677" t="s">
        <v>23</v>
      </c>
      <c r="K2677" t="s">
        <v>2488</v>
      </c>
      <c r="L2677" t="s">
        <v>84</v>
      </c>
      <c r="M2677">
        <v>28806</v>
      </c>
      <c r="N2677" t="s">
        <v>26</v>
      </c>
      <c r="O2677" t="s">
        <v>3535</v>
      </c>
      <c r="P2677" t="s">
        <v>42</v>
      </c>
      <c r="Q2677" t="s">
        <v>64</v>
      </c>
      <c r="R2677" t="s">
        <v>3536</v>
      </c>
      <c r="S2677">
        <v>8.76</v>
      </c>
      <c r="T2677" s="3"/>
    </row>
    <row r="2678" spans="1:20" x14ac:dyDescent="0.3">
      <c r="A2678">
        <v>2677</v>
      </c>
      <c r="B2678" t="s">
        <v>5812</v>
      </c>
      <c r="C2678">
        <f t="shared" si="41"/>
        <v>48</v>
      </c>
      <c r="D2678" s="1">
        <v>43431</v>
      </c>
      <c r="E2678" s="1">
        <v>43436</v>
      </c>
      <c r="F2678" t="s">
        <v>46</v>
      </c>
      <c r="G2678" t="s">
        <v>1210</v>
      </c>
      <c r="H2678" t="s">
        <v>1211</v>
      </c>
      <c r="I2678" t="s">
        <v>22</v>
      </c>
      <c r="J2678" t="s">
        <v>23</v>
      </c>
      <c r="K2678" t="s">
        <v>2488</v>
      </c>
      <c r="L2678" t="s">
        <v>84</v>
      </c>
      <c r="M2678">
        <v>28806</v>
      </c>
      <c r="N2678" t="s">
        <v>26</v>
      </c>
      <c r="O2678" t="s">
        <v>5371</v>
      </c>
      <c r="P2678" t="s">
        <v>42</v>
      </c>
      <c r="Q2678" t="s">
        <v>74</v>
      </c>
      <c r="R2678" t="s">
        <v>5372</v>
      </c>
      <c r="S2678">
        <v>43.584000000000003</v>
      </c>
      <c r="T2678" s="3"/>
    </row>
    <row r="2679" spans="1:20" x14ac:dyDescent="0.3">
      <c r="A2679">
        <v>2678</v>
      </c>
      <c r="B2679" t="s">
        <v>5813</v>
      </c>
      <c r="C2679">
        <f t="shared" si="41"/>
        <v>26</v>
      </c>
      <c r="D2679" s="1">
        <v>42176</v>
      </c>
      <c r="E2679" s="1">
        <v>42176</v>
      </c>
      <c r="F2679" t="s">
        <v>1289</v>
      </c>
      <c r="G2679" t="s">
        <v>5814</v>
      </c>
      <c r="H2679" t="s">
        <v>5815</v>
      </c>
      <c r="I2679" t="s">
        <v>22</v>
      </c>
      <c r="J2679" t="s">
        <v>23</v>
      </c>
      <c r="K2679" t="s">
        <v>3600</v>
      </c>
      <c r="L2679" t="s">
        <v>453</v>
      </c>
      <c r="M2679">
        <v>81001</v>
      </c>
      <c r="N2679" t="s">
        <v>40</v>
      </c>
      <c r="O2679" t="s">
        <v>4320</v>
      </c>
      <c r="P2679" t="s">
        <v>42</v>
      </c>
      <c r="Q2679" t="s">
        <v>71</v>
      </c>
      <c r="R2679" t="s">
        <v>4321</v>
      </c>
      <c r="S2679">
        <v>11.087999999999999</v>
      </c>
      <c r="T2679" s="3"/>
    </row>
    <row r="2680" spans="1:20" x14ac:dyDescent="0.3">
      <c r="A2680">
        <v>2679</v>
      </c>
      <c r="B2680" t="s">
        <v>5813</v>
      </c>
      <c r="C2680">
        <f t="shared" si="41"/>
        <v>26</v>
      </c>
      <c r="D2680" s="1">
        <v>42176</v>
      </c>
      <c r="E2680" s="1">
        <v>42176</v>
      </c>
      <c r="F2680" t="s">
        <v>1289</v>
      </c>
      <c r="G2680" t="s">
        <v>5814</v>
      </c>
      <c r="H2680" t="s">
        <v>5815</v>
      </c>
      <c r="I2680" t="s">
        <v>22</v>
      </c>
      <c r="J2680" t="s">
        <v>23</v>
      </c>
      <c r="K2680" t="s">
        <v>3600</v>
      </c>
      <c r="L2680" t="s">
        <v>453</v>
      </c>
      <c r="M2680">
        <v>81001</v>
      </c>
      <c r="N2680" t="s">
        <v>40</v>
      </c>
      <c r="O2680" t="s">
        <v>2875</v>
      </c>
      <c r="P2680" t="s">
        <v>42</v>
      </c>
      <c r="Q2680" t="s">
        <v>71</v>
      </c>
      <c r="R2680" t="s">
        <v>2876</v>
      </c>
      <c r="S2680">
        <v>25.164000000000001</v>
      </c>
      <c r="T2680" s="3"/>
    </row>
    <row r="2681" spans="1:20" x14ac:dyDescent="0.3">
      <c r="A2681">
        <v>2680</v>
      </c>
      <c r="B2681" t="s">
        <v>5816</v>
      </c>
      <c r="C2681">
        <f t="shared" si="41"/>
        <v>4</v>
      </c>
      <c r="D2681" s="1">
        <v>43121</v>
      </c>
      <c r="E2681" s="1">
        <v>43127</v>
      </c>
      <c r="F2681" t="s">
        <v>46</v>
      </c>
      <c r="G2681" t="s">
        <v>3508</v>
      </c>
      <c r="H2681" t="s">
        <v>3509</v>
      </c>
      <c r="I2681" t="s">
        <v>98</v>
      </c>
      <c r="J2681" t="s">
        <v>23</v>
      </c>
      <c r="K2681" t="s">
        <v>324</v>
      </c>
      <c r="L2681" t="s">
        <v>234</v>
      </c>
      <c r="M2681">
        <v>49201</v>
      </c>
      <c r="N2681" t="s">
        <v>101</v>
      </c>
      <c r="O2681" t="s">
        <v>2392</v>
      </c>
      <c r="P2681" t="s">
        <v>42</v>
      </c>
      <c r="Q2681" t="s">
        <v>71</v>
      </c>
      <c r="R2681" t="s">
        <v>2393</v>
      </c>
      <c r="S2681">
        <v>14.4</v>
      </c>
      <c r="T2681" s="3"/>
    </row>
    <row r="2682" spans="1:20" x14ac:dyDescent="0.3">
      <c r="A2682">
        <v>2681</v>
      </c>
      <c r="B2682" t="s">
        <v>5816</v>
      </c>
      <c r="C2682">
        <f t="shared" si="41"/>
        <v>4</v>
      </c>
      <c r="D2682" s="1">
        <v>43121</v>
      </c>
      <c r="E2682" s="1">
        <v>43127</v>
      </c>
      <c r="F2682" t="s">
        <v>46</v>
      </c>
      <c r="G2682" t="s">
        <v>3508</v>
      </c>
      <c r="H2682" t="s">
        <v>3509</v>
      </c>
      <c r="I2682" t="s">
        <v>98</v>
      </c>
      <c r="J2682" t="s">
        <v>23</v>
      </c>
      <c r="K2682" t="s">
        <v>324</v>
      </c>
      <c r="L2682" t="s">
        <v>234</v>
      </c>
      <c r="M2682">
        <v>49201</v>
      </c>
      <c r="N2682" t="s">
        <v>101</v>
      </c>
      <c r="O2682" t="s">
        <v>2707</v>
      </c>
      <c r="P2682" t="s">
        <v>67</v>
      </c>
      <c r="Q2682" t="s">
        <v>157</v>
      </c>
      <c r="R2682" t="s">
        <v>2708</v>
      </c>
      <c r="S2682">
        <v>619.95000000000005</v>
      </c>
      <c r="T2682" s="3"/>
    </row>
    <row r="2683" spans="1:20" x14ac:dyDescent="0.3">
      <c r="A2683">
        <v>2682</v>
      </c>
      <c r="B2683" t="s">
        <v>5816</v>
      </c>
      <c r="C2683">
        <f t="shared" si="41"/>
        <v>4</v>
      </c>
      <c r="D2683" s="1">
        <v>43121</v>
      </c>
      <c r="E2683" s="1">
        <v>43127</v>
      </c>
      <c r="F2683" t="s">
        <v>46</v>
      </c>
      <c r="G2683" t="s">
        <v>3508</v>
      </c>
      <c r="H2683" t="s">
        <v>3509</v>
      </c>
      <c r="I2683" t="s">
        <v>98</v>
      </c>
      <c r="J2683" t="s">
        <v>23</v>
      </c>
      <c r="K2683" t="s">
        <v>324</v>
      </c>
      <c r="L2683" t="s">
        <v>234</v>
      </c>
      <c r="M2683">
        <v>49201</v>
      </c>
      <c r="N2683" t="s">
        <v>101</v>
      </c>
      <c r="O2683" t="s">
        <v>5817</v>
      </c>
      <c r="P2683" t="s">
        <v>42</v>
      </c>
      <c r="Q2683" t="s">
        <v>71</v>
      </c>
      <c r="R2683" t="s">
        <v>5818</v>
      </c>
      <c r="S2683">
        <v>89.52</v>
      </c>
      <c r="T2683" s="3"/>
    </row>
    <row r="2684" spans="1:20" x14ac:dyDescent="0.3">
      <c r="A2684">
        <v>2683</v>
      </c>
      <c r="B2684" t="s">
        <v>5816</v>
      </c>
      <c r="C2684">
        <f t="shared" si="41"/>
        <v>4</v>
      </c>
      <c r="D2684" s="1">
        <v>43121</v>
      </c>
      <c r="E2684" s="1">
        <v>43127</v>
      </c>
      <c r="F2684" t="s">
        <v>46</v>
      </c>
      <c r="G2684" t="s">
        <v>3508</v>
      </c>
      <c r="H2684" t="s">
        <v>3509</v>
      </c>
      <c r="I2684" t="s">
        <v>98</v>
      </c>
      <c r="J2684" t="s">
        <v>23</v>
      </c>
      <c r="K2684" t="s">
        <v>324</v>
      </c>
      <c r="L2684" t="s">
        <v>234</v>
      </c>
      <c r="M2684">
        <v>49201</v>
      </c>
      <c r="N2684" t="s">
        <v>101</v>
      </c>
      <c r="O2684" t="s">
        <v>5819</v>
      </c>
      <c r="P2684" t="s">
        <v>67</v>
      </c>
      <c r="Q2684" t="s">
        <v>680</v>
      </c>
      <c r="R2684" t="s">
        <v>5820</v>
      </c>
      <c r="S2684">
        <v>350.97300000000001</v>
      </c>
      <c r="T2684" s="3"/>
    </row>
    <row r="2685" spans="1:20" x14ac:dyDescent="0.3">
      <c r="A2685">
        <v>2684</v>
      </c>
      <c r="B2685" t="s">
        <v>5816</v>
      </c>
      <c r="C2685">
        <f t="shared" si="41"/>
        <v>4</v>
      </c>
      <c r="D2685" s="1">
        <v>43121</v>
      </c>
      <c r="E2685" s="1">
        <v>43127</v>
      </c>
      <c r="F2685" t="s">
        <v>46</v>
      </c>
      <c r="G2685" t="s">
        <v>3508</v>
      </c>
      <c r="H2685" t="s">
        <v>3509</v>
      </c>
      <c r="I2685" t="s">
        <v>98</v>
      </c>
      <c r="J2685" t="s">
        <v>23</v>
      </c>
      <c r="K2685" t="s">
        <v>324</v>
      </c>
      <c r="L2685" t="s">
        <v>234</v>
      </c>
      <c r="M2685">
        <v>49201</v>
      </c>
      <c r="N2685" t="s">
        <v>101</v>
      </c>
      <c r="O2685" t="s">
        <v>5821</v>
      </c>
      <c r="P2685" t="s">
        <v>67</v>
      </c>
      <c r="Q2685" t="s">
        <v>68</v>
      </c>
      <c r="R2685" t="s">
        <v>5822</v>
      </c>
      <c r="S2685">
        <v>164.99</v>
      </c>
      <c r="T2685" s="3"/>
    </row>
    <row r="2686" spans="1:20" x14ac:dyDescent="0.3">
      <c r="A2686">
        <v>2685</v>
      </c>
      <c r="B2686" t="s">
        <v>5823</v>
      </c>
      <c r="C2686">
        <f t="shared" si="41"/>
        <v>26</v>
      </c>
      <c r="D2686" s="1">
        <v>43280</v>
      </c>
      <c r="E2686" s="1">
        <v>43287</v>
      </c>
      <c r="F2686" t="s">
        <v>46</v>
      </c>
      <c r="G2686" t="s">
        <v>4916</v>
      </c>
      <c r="H2686" t="s">
        <v>4917</v>
      </c>
      <c r="I2686" t="s">
        <v>22</v>
      </c>
      <c r="J2686" t="s">
        <v>23</v>
      </c>
      <c r="K2686" t="s">
        <v>38</v>
      </c>
      <c r="L2686" t="s">
        <v>39</v>
      </c>
      <c r="M2686">
        <v>90004</v>
      </c>
      <c r="N2686" t="s">
        <v>40</v>
      </c>
      <c r="O2686" t="s">
        <v>5378</v>
      </c>
      <c r="P2686" t="s">
        <v>42</v>
      </c>
      <c r="Q2686" t="s">
        <v>71</v>
      </c>
      <c r="R2686" t="s">
        <v>5379</v>
      </c>
      <c r="S2686">
        <v>312.55200000000002</v>
      </c>
      <c r="T2686" s="3"/>
    </row>
    <row r="2687" spans="1:20" x14ac:dyDescent="0.3">
      <c r="A2687">
        <v>2686</v>
      </c>
      <c r="B2687" t="s">
        <v>5824</v>
      </c>
      <c r="C2687">
        <f t="shared" si="41"/>
        <v>36</v>
      </c>
      <c r="D2687" s="1">
        <v>42984</v>
      </c>
      <c r="E2687" s="1">
        <v>42989</v>
      </c>
      <c r="F2687" t="s">
        <v>46</v>
      </c>
      <c r="G2687" t="s">
        <v>403</v>
      </c>
      <c r="H2687" t="s">
        <v>404</v>
      </c>
      <c r="I2687" t="s">
        <v>22</v>
      </c>
      <c r="J2687" t="s">
        <v>23</v>
      </c>
      <c r="K2687" t="s">
        <v>3975</v>
      </c>
      <c r="L2687" t="s">
        <v>84</v>
      </c>
      <c r="M2687">
        <v>27360</v>
      </c>
      <c r="N2687" t="s">
        <v>26</v>
      </c>
      <c r="O2687" t="s">
        <v>3458</v>
      </c>
      <c r="P2687" t="s">
        <v>42</v>
      </c>
      <c r="Q2687" t="s">
        <v>169</v>
      </c>
      <c r="R2687" t="s">
        <v>3459</v>
      </c>
      <c r="S2687">
        <v>95.951999999999998</v>
      </c>
      <c r="T2687" s="3"/>
    </row>
    <row r="2688" spans="1:20" x14ac:dyDescent="0.3">
      <c r="A2688">
        <v>2687</v>
      </c>
      <c r="B2688" t="s">
        <v>5824</v>
      </c>
      <c r="C2688">
        <f t="shared" si="41"/>
        <v>36</v>
      </c>
      <c r="D2688" s="1">
        <v>42984</v>
      </c>
      <c r="E2688" s="1">
        <v>42989</v>
      </c>
      <c r="F2688" t="s">
        <v>46</v>
      </c>
      <c r="G2688" t="s">
        <v>403</v>
      </c>
      <c r="H2688" t="s">
        <v>404</v>
      </c>
      <c r="I2688" t="s">
        <v>22</v>
      </c>
      <c r="J2688" t="s">
        <v>23</v>
      </c>
      <c r="K2688" t="s">
        <v>3975</v>
      </c>
      <c r="L2688" t="s">
        <v>84</v>
      </c>
      <c r="M2688">
        <v>27360</v>
      </c>
      <c r="N2688" t="s">
        <v>26</v>
      </c>
      <c r="O2688" t="s">
        <v>3429</v>
      </c>
      <c r="P2688" t="s">
        <v>42</v>
      </c>
      <c r="Q2688" t="s">
        <v>71</v>
      </c>
      <c r="R2688" t="s">
        <v>3430</v>
      </c>
      <c r="S2688">
        <v>3.2040000000000002</v>
      </c>
      <c r="T2688" s="3"/>
    </row>
    <row r="2689" spans="1:20" x14ac:dyDescent="0.3">
      <c r="A2689">
        <v>2688</v>
      </c>
      <c r="B2689" t="s">
        <v>5825</v>
      </c>
      <c r="C2689">
        <f t="shared" si="41"/>
        <v>31</v>
      </c>
      <c r="D2689" s="1">
        <v>42951</v>
      </c>
      <c r="E2689" s="1">
        <v>42952</v>
      </c>
      <c r="F2689" t="s">
        <v>184</v>
      </c>
      <c r="G2689" t="s">
        <v>2231</v>
      </c>
      <c r="H2689" t="s">
        <v>2232</v>
      </c>
      <c r="I2689" t="s">
        <v>22</v>
      </c>
      <c r="J2689" t="s">
        <v>23</v>
      </c>
      <c r="K2689" t="s">
        <v>1385</v>
      </c>
      <c r="L2689" t="s">
        <v>207</v>
      </c>
      <c r="M2689">
        <v>61604</v>
      </c>
      <c r="N2689" t="s">
        <v>101</v>
      </c>
      <c r="O2689" t="s">
        <v>5826</v>
      </c>
      <c r="P2689" t="s">
        <v>42</v>
      </c>
      <c r="Q2689" t="s">
        <v>71</v>
      </c>
      <c r="R2689" t="s">
        <v>5827</v>
      </c>
      <c r="S2689">
        <v>3.98</v>
      </c>
      <c r="T2689" s="3"/>
    </row>
    <row r="2690" spans="1:20" x14ac:dyDescent="0.3">
      <c r="A2690">
        <v>2689</v>
      </c>
      <c r="B2690" t="s">
        <v>5828</v>
      </c>
      <c r="C2690">
        <f t="shared" si="41"/>
        <v>46</v>
      </c>
      <c r="D2690" s="1">
        <v>42686</v>
      </c>
      <c r="E2690" s="1">
        <v>42688</v>
      </c>
      <c r="F2690" t="s">
        <v>184</v>
      </c>
      <c r="G2690" t="s">
        <v>2395</v>
      </c>
      <c r="H2690" t="s">
        <v>2396</v>
      </c>
      <c r="I2690" t="s">
        <v>37</v>
      </c>
      <c r="J2690" t="s">
        <v>23</v>
      </c>
      <c r="K2690" t="s">
        <v>38</v>
      </c>
      <c r="L2690" t="s">
        <v>39</v>
      </c>
      <c r="M2690">
        <v>90032</v>
      </c>
      <c r="N2690" t="s">
        <v>40</v>
      </c>
      <c r="O2690" t="s">
        <v>5829</v>
      </c>
      <c r="P2690" t="s">
        <v>42</v>
      </c>
      <c r="Q2690" t="s">
        <v>86</v>
      </c>
      <c r="R2690" t="s">
        <v>5830</v>
      </c>
      <c r="S2690">
        <v>15.7</v>
      </c>
      <c r="T2690" s="3"/>
    </row>
    <row r="2691" spans="1:20" x14ac:dyDescent="0.3">
      <c r="A2691">
        <v>2690</v>
      </c>
      <c r="B2691" t="s">
        <v>5831</v>
      </c>
      <c r="C2691">
        <f t="shared" ref="C2691:C2754" si="42">WEEKNUM(D2691,1)</f>
        <v>27</v>
      </c>
      <c r="D2691" s="1">
        <v>42185</v>
      </c>
      <c r="E2691" s="1">
        <v>42187</v>
      </c>
      <c r="F2691" t="s">
        <v>184</v>
      </c>
      <c r="G2691" t="s">
        <v>1329</v>
      </c>
      <c r="H2691" t="s">
        <v>1330</v>
      </c>
      <c r="I2691" t="s">
        <v>22</v>
      </c>
      <c r="J2691" t="s">
        <v>23</v>
      </c>
      <c r="K2691" t="s">
        <v>299</v>
      </c>
      <c r="L2691" t="s">
        <v>207</v>
      </c>
      <c r="M2691">
        <v>60653</v>
      </c>
      <c r="N2691" t="s">
        <v>101</v>
      </c>
      <c r="O2691" t="s">
        <v>4815</v>
      </c>
      <c r="P2691" t="s">
        <v>42</v>
      </c>
      <c r="Q2691" t="s">
        <v>64</v>
      </c>
      <c r="R2691" t="s">
        <v>4816</v>
      </c>
      <c r="S2691">
        <v>5.2480000000000002</v>
      </c>
      <c r="T2691" s="3"/>
    </row>
    <row r="2692" spans="1:20" x14ac:dyDescent="0.3">
      <c r="A2692">
        <v>2691</v>
      </c>
      <c r="B2692" t="s">
        <v>5832</v>
      </c>
      <c r="C2692">
        <f t="shared" si="42"/>
        <v>49</v>
      </c>
      <c r="D2692" s="1">
        <v>43438</v>
      </c>
      <c r="E2692" s="1">
        <v>43442</v>
      </c>
      <c r="F2692" t="s">
        <v>46</v>
      </c>
      <c r="G2692" t="s">
        <v>3154</v>
      </c>
      <c r="H2692" t="s">
        <v>3155</v>
      </c>
      <c r="I2692" t="s">
        <v>22</v>
      </c>
      <c r="J2692" t="s">
        <v>23</v>
      </c>
      <c r="K2692" t="s">
        <v>142</v>
      </c>
      <c r="L2692" t="s">
        <v>143</v>
      </c>
      <c r="M2692">
        <v>19134</v>
      </c>
      <c r="N2692" t="s">
        <v>144</v>
      </c>
      <c r="O2692" t="s">
        <v>3882</v>
      </c>
      <c r="P2692" t="s">
        <v>42</v>
      </c>
      <c r="Q2692" t="s">
        <v>71</v>
      </c>
      <c r="R2692" t="s">
        <v>1213</v>
      </c>
      <c r="S2692">
        <v>5.3460000000000001</v>
      </c>
      <c r="T2692" s="3"/>
    </row>
    <row r="2693" spans="1:20" x14ac:dyDescent="0.3">
      <c r="A2693">
        <v>2692</v>
      </c>
      <c r="B2693" t="s">
        <v>5833</v>
      </c>
      <c r="C2693">
        <f t="shared" si="42"/>
        <v>35</v>
      </c>
      <c r="D2693" s="1">
        <v>42975</v>
      </c>
      <c r="E2693" s="1">
        <v>42980</v>
      </c>
      <c r="F2693" t="s">
        <v>46</v>
      </c>
      <c r="G2693" t="s">
        <v>693</v>
      </c>
      <c r="H2693" t="s">
        <v>694</v>
      </c>
      <c r="I2693" t="s">
        <v>22</v>
      </c>
      <c r="J2693" t="s">
        <v>23</v>
      </c>
      <c r="K2693" t="s">
        <v>5834</v>
      </c>
      <c r="L2693" t="s">
        <v>453</v>
      </c>
      <c r="M2693">
        <v>80112</v>
      </c>
      <c r="N2693" t="s">
        <v>40</v>
      </c>
      <c r="O2693" t="s">
        <v>5835</v>
      </c>
      <c r="P2693" t="s">
        <v>42</v>
      </c>
      <c r="Q2693" t="s">
        <v>86</v>
      </c>
      <c r="R2693" t="s">
        <v>5836</v>
      </c>
      <c r="S2693">
        <v>15.48</v>
      </c>
      <c r="T2693" s="3"/>
    </row>
    <row r="2694" spans="1:20" x14ac:dyDescent="0.3">
      <c r="A2694">
        <v>2693</v>
      </c>
      <c r="B2694" t="s">
        <v>5833</v>
      </c>
      <c r="C2694">
        <f t="shared" si="42"/>
        <v>35</v>
      </c>
      <c r="D2694" s="1">
        <v>42975</v>
      </c>
      <c r="E2694" s="1">
        <v>42980</v>
      </c>
      <c r="F2694" t="s">
        <v>46</v>
      </c>
      <c r="G2694" t="s">
        <v>693</v>
      </c>
      <c r="H2694" t="s">
        <v>694</v>
      </c>
      <c r="I2694" t="s">
        <v>22</v>
      </c>
      <c r="J2694" t="s">
        <v>23</v>
      </c>
      <c r="K2694" t="s">
        <v>5834</v>
      </c>
      <c r="L2694" t="s">
        <v>453</v>
      </c>
      <c r="M2694">
        <v>80112</v>
      </c>
      <c r="N2694" t="s">
        <v>40</v>
      </c>
      <c r="O2694" t="s">
        <v>5837</v>
      </c>
      <c r="P2694" t="s">
        <v>67</v>
      </c>
      <c r="Q2694" t="s">
        <v>68</v>
      </c>
      <c r="R2694" t="s">
        <v>5838</v>
      </c>
      <c r="S2694">
        <v>108.57599999999999</v>
      </c>
      <c r="T2694" s="3"/>
    </row>
    <row r="2695" spans="1:20" x14ac:dyDescent="0.3">
      <c r="A2695">
        <v>2694</v>
      </c>
      <c r="B2695" t="s">
        <v>5839</v>
      </c>
      <c r="C2695">
        <f t="shared" si="42"/>
        <v>4</v>
      </c>
      <c r="D2695" s="1">
        <v>42757</v>
      </c>
      <c r="E2695" s="1">
        <v>42763</v>
      </c>
      <c r="F2695" t="s">
        <v>46</v>
      </c>
      <c r="G2695" t="s">
        <v>2433</v>
      </c>
      <c r="H2695" t="s">
        <v>2434</v>
      </c>
      <c r="I2695" t="s">
        <v>37</v>
      </c>
      <c r="J2695" t="s">
        <v>23</v>
      </c>
      <c r="K2695" t="s">
        <v>91</v>
      </c>
      <c r="L2695" t="s">
        <v>92</v>
      </c>
      <c r="M2695">
        <v>98115</v>
      </c>
      <c r="N2695" t="s">
        <v>40</v>
      </c>
      <c r="O2695" t="s">
        <v>1955</v>
      </c>
      <c r="P2695" t="s">
        <v>28</v>
      </c>
      <c r="Q2695" t="s">
        <v>61</v>
      </c>
      <c r="R2695" t="s">
        <v>1956</v>
      </c>
      <c r="S2695">
        <v>109.9</v>
      </c>
      <c r="T2695" s="3"/>
    </row>
    <row r="2696" spans="1:20" x14ac:dyDescent="0.3">
      <c r="A2696">
        <v>2695</v>
      </c>
      <c r="B2696" t="s">
        <v>5840</v>
      </c>
      <c r="C2696">
        <f t="shared" si="42"/>
        <v>42</v>
      </c>
      <c r="D2696" s="1">
        <v>42292</v>
      </c>
      <c r="E2696" s="1">
        <v>42297</v>
      </c>
      <c r="F2696" t="s">
        <v>46</v>
      </c>
      <c r="G2696" t="s">
        <v>2452</v>
      </c>
      <c r="H2696" t="s">
        <v>2453</v>
      </c>
      <c r="I2696" t="s">
        <v>22</v>
      </c>
      <c r="J2696" t="s">
        <v>23</v>
      </c>
      <c r="K2696" t="s">
        <v>2331</v>
      </c>
      <c r="L2696" t="s">
        <v>50</v>
      </c>
      <c r="M2696">
        <v>33012</v>
      </c>
      <c r="N2696" t="s">
        <v>26</v>
      </c>
      <c r="O2696" t="s">
        <v>3961</v>
      </c>
      <c r="P2696" t="s">
        <v>28</v>
      </c>
      <c r="Q2696" t="s">
        <v>61</v>
      </c>
      <c r="R2696" t="s">
        <v>5774</v>
      </c>
      <c r="S2696">
        <v>15.384</v>
      </c>
      <c r="T2696" s="3"/>
    </row>
    <row r="2697" spans="1:20" x14ac:dyDescent="0.3">
      <c r="A2697">
        <v>2696</v>
      </c>
      <c r="B2697" t="s">
        <v>5841</v>
      </c>
      <c r="C2697">
        <f t="shared" si="42"/>
        <v>6</v>
      </c>
      <c r="D2697" s="1">
        <v>42773</v>
      </c>
      <c r="E2697" s="1">
        <v>42775</v>
      </c>
      <c r="F2697" t="s">
        <v>184</v>
      </c>
      <c r="G2697" t="s">
        <v>5842</v>
      </c>
      <c r="H2697" t="s">
        <v>5843</v>
      </c>
      <c r="I2697" t="s">
        <v>22</v>
      </c>
      <c r="J2697" t="s">
        <v>23</v>
      </c>
      <c r="K2697" t="s">
        <v>2472</v>
      </c>
      <c r="L2697" t="s">
        <v>494</v>
      </c>
      <c r="M2697">
        <v>43130</v>
      </c>
      <c r="N2697" t="s">
        <v>144</v>
      </c>
      <c r="O2697" t="s">
        <v>1640</v>
      </c>
      <c r="P2697" t="s">
        <v>42</v>
      </c>
      <c r="Q2697" t="s">
        <v>86</v>
      </c>
      <c r="R2697" t="s">
        <v>1641</v>
      </c>
      <c r="S2697">
        <v>30.352</v>
      </c>
      <c r="T2697" s="3"/>
    </row>
    <row r="2698" spans="1:20" x14ac:dyDescent="0.3">
      <c r="A2698">
        <v>2697</v>
      </c>
      <c r="B2698" t="s">
        <v>5844</v>
      </c>
      <c r="C2698">
        <f t="shared" si="42"/>
        <v>12</v>
      </c>
      <c r="D2698" s="1">
        <v>42081</v>
      </c>
      <c r="E2698" s="1">
        <v>42086</v>
      </c>
      <c r="F2698" t="s">
        <v>46</v>
      </c>
      <c r="G2698" t="s">
        <v>5258</v>
      </c>
      <c r="H2698" t="s">
        <v>5259</v>
      </c>
      <c r="I2698" t="s">
        <v>98</v>
      </c>
      <c r="J2698" t="s">
        <v>23</v>
      </c>
      <c r="K2698" t="s">
        <v>1522</v>
      </c>
      <c r="L2698" t="s">
        <v>50</v>
      </c>
      <c r="M2698">
        <v>32216</v>
      </c>
      <c r="N2698" t="s">
        <v>26</v>
      </c>
      <c r="O2698" t="s">
        <v>5845</v>
      </c>
      <c r="P2698" t="s">
        <v>67</v>
      </c>
      <c r="Q2698" t="s">
        <v>680</v>
      </c>
      <c r="R2698" t="s">
        <v>5846</v>
      </c>
      <c r="S2698">
        <v>821.3</v>
      </c>
      <c r="T2698" s="3"/>
    </row>
    <row r="2699" spans="1:20" x14ac:dyDescent="0.3">
      <c r="A2699">
        <v>2698</v>
      </c>
      <c r="B2699" t="s">
        <v>5844</v>
      </c>
      <c r="C2699">
        <f t="shared" si="42"/>
        <v>12</v>
      </c>
      <c r="D2699" s="1">
        <v>42081</v>
      </c>
      <c r="E2699" s="1">
        <v>42086</v>
      </c>
      <c r="F2699" t="s">
        <v>46</v>
      </c>
      <c r="G2699" t="s">
        <v>5258</v>
      </c>
      <c r="H2699" t="s">
        <v>5259</v>
      </c>
      <c r="I2699" t="s">
        <v>98</v>
      </c>
      <c r="J2699" t="s">
        <v>23</v>
      </c>
      <c r="K2699" t="s">
        <v>1522</v>
      </c>
      <c r="L2699" t="s">
        <v>50</v>
      </c>
      <c r="M2699">
        <v>32216</v>
      </c>
      <c r="N2699" t="s">
        <v>26</v>
      </c>
      <c r="O2699" t="s">
        <v>5847</v>
      </c>
      <c r="P2699" t="s">
        <v>67</v>
      </c>
      <c r="Q2699" t="s">
        <v>680</v>
      </c>
      <c r="R2699" t="s">
        <v>5848</v>
      </c>
      <c r="S2699">
        <v>22638.48</v>
      </c>
      <c r="T2699" s="3"/>
    </row>
    <row r="2700" spans="1:20" x14ac:dyDescent="0.3">
      <c r="A2700">
        <v>2699</v>
      </c>
      <c r="B2700" t="s">
        <v>5844</v>
      </c>
      <c r="C2700">
        <f t="shared" si="42"/>
        <v>12</v>
      </c>
      <c r="D2700" s="1">
        <v>42081</v>
      </c>
      <c r="E2700" s="1">
        <v>42086</v>
      </c>
      <c r="F2700" t="s">
        <v>46</v>
      </c>
      <c r="G2700" t="s">
        <v>5258</v>
      </c>
      <c r="H2700" t="s">
        <v>5259</v>
      </c>
      <c r="I2700" t="s">
        <v>98</v>
      </c>
      <c r="J2700" t="s">
        <v>23</v>
      </c>
      <c r="K2700" t="s">
        <v>1522</v>
      </c>
      <c r="L2700" t="s">
        <v>50</v>
      </c>
      <c r="M2700">
        <v>32216</v>
      </c>
      <c r="N2700" t="s">
        <v>26</v>
      </c>
      <c r="O2700" t="s">
        <v>564</v>
      </c>
      <c r="P2700" t="s">
        <v>42</v>
      </c>
      <c r="Q2700" t="s">
        <v>86</v>
      </c>
      <c r="R2700" t="s">
        <v>565</v>
      </c>
      <c r="S2700">
        <v>21.376000000000001</v>
      </c>
      <c r="T2700" s="3"/>
    </row>
    <row r="2701" spans="1:20" x14ac:dyDescent="0.3">
      <c r="A2701">
        <v>2700</v>
      </c>
      <c r="B2701" t="s">
        <v>5844</v>
      </c>
      <c r="C2701">
        <f t="shared" si="42"/>
        <v>12</v>
      </c>
      <c r="D2701" s="1">
        <v>42081</v>
      </c>
      <c r="E2701" s="1">
        <v>42086</v>
      </c>
      <c r="F2701" t="s">
        <v>46</v>
      </c>
      <c r="G2701" t="s">
        <v>5258</v>
      </c>
      <c r="H2701" t="s">
        <v>5259</v>
      </c>
      <c r="I2701" t="s">
        <v>98</v>
      </c>
      <c r="J2701" t="s">
        <v>23</v>
      </c>
      <c r="K2701" t="s">
        <v>1522</v>
      </c>
      <c r="L2701" t="s">
        <v>50</v>
      </c>
      <c r="M2701">
        <v>32216</v>
      </c>
      <c r="N2701" t="s">
        <v>26</v>
      </c>
      <c r="O2701" t="s">
        <v>5849</v>
      </c>
      <c r="P2701" t="s">
        <v>42</v>
      </c>
      <c r="Q2701" t="s">
        <v>64</v>
      </c>
      <c r="R2701" t="s">
        <v>5850</v>
      </c>
      <c r="S2701">
        <v>8.016</v>
      </c>
      <c r="T2701" s="3"/>
    </row>
    <row r="2702" spans="1:20" x14ac:dyDescent="0.3">
      <c r="A2702">
        <v>2701</v>
      </c>
      <c r="B2702" t="s">
        <v>5844</v>
      </c>
      <c r="C2702">
        <f t="shared" si="42"/>
        <v>12</v>
      </c>
      <c r="D2702" s="1">
        <v>42081</v>
      </c>
      <c r="E2702" s="1">
        <v>42086</v>
      </c>
      <c r="F2702" t="s">
        <v>46</v>
      </c>
      <c r="G2702" t="s">
        <v>5258</v>
      </c>
      <c r="H2702" t="s">
        <v>5259</v>
      </c>
      <c r="I2702" t="s">
        <v>98</v>
      </c>
      <c r="J2702" t="s">
        <v>23</v>
      </c>
      <c r="K2702" t="s">
        <v>1522</v>
      </c>
      <c r="L2702" t="s">
        <v>50</v>
      </c>
      <c r="M2702">
        <v>32216</v>
      </c>
      <c r="N2702" t="s">
        <v>26</v>
      </c>
      <c r="O2702" t="s">
        <v>3961</v>
      </c>
      <c r="P2702" t="s">
        <v>28</v>
      </c>
      <c r="Q2702" t="s">
        <v>61</v>
      </c>
      <c r="R2702" t="s">
        <v>5774</v>
      </c>
      <c r="S2702">
        <v>30.768000000000001</v>
      </c>
      <c r="T2702" s="3"/>
    </row>
    <row r="2703" spans="1:20" x14ac:dyDescent="0.3">
      <c r="A2703">
        <v>2702</v>
      </c>
      <c r="B2703" t="s">
        <v>5844</v>
      </c>
      <c r="C2703">
        <f t="shared" si="42"/>
        <v>12</v>
      </c>
      <c r="D2703" s="1">
        <v>42081</v>
      </c>
      <c r="E2703" s="1">
        <v>42086</v>
      </c>
      <c r="F2703" t="s">
        <v>46</v>
      </c>
      <c r="G2703" t="s">
        <v>5258</v>
      </c>
      <c r="H2703" t="s">
        <v>5259</v>
      </c>
      <c r="I2703" t="s">
        <v>98</v>
      </c>
      <c r="J2703" t="s">
        <v>23</v>
      </c>
      <c r="K2703" t="s">
        <v>1522</v>
      </c>
      <c r="L2703" t="s">
        <v>50</v>
      </c>
      <c r="M2703">
        <v>32216</v>
      </c>
      <c r="N2703" t="s">
        <v>26</v>
      </c>
      <c r="O2703" t="s">
        <v>2137</v>
      </c>
      <c r="P2703" t="s">
        <v>42</v>
      </c>
      <c r="Q2703" t="s">
        <v>265</v>
      </c>
      <c r="R2703" t="s">
        <v>559</v>
      </c>
      <c r="S2703">
        <v>18.936</v>
      </c>
      <c r="T2703" s="3"/>
    </row>
    <row r="2704" spans="1:20" x14ac:dyDescent="0.3">
      <c r="A2704">
        <v>2703</v>
      </c>
      <c r="B2704" t="s">
        <v>5844</v>
      </c>
      <c r="C2704">
        <f t="shared" si="42"/>
        <v>12</v>
      </c>
      <c r="D2704" s="1">
        <v>42081</v>
      </c>
      <c r="E2704" s="1">
        <v>42086</v>
      </c>
      <c r="F2704" t="s">
        <v>46</v>
      </c>
      <c r="G2704" t="s">
        <v>5258</v>
      </c>
      <c r="H2704" t="s">
        <v>5259</v>
      </c>
      <c r="I2704" t="s">
        <v>98</v>
      </c>
      <c r="J2704" t="s">
        <v>23</v>
      </c>
      <c r="K2704" t="s">
        <v>1522</v>
      </c>
      <c r="L2704" t="s">
        <v>50</v>
      </c>
      <c r="M2704">
        <v>32216</v>
      </c>
      <c r="N2704" t="s">
        <v>26</v>
      </c>
      <c r="O2704" t="s">
        <v>4627</v>
      </c>
      <c r="P2704" t="s">
        <v>28</v>
      </c>
      <c r="Q2704" t="s">
        <v>61</v>
      </c>
      <c r="R2704" t="s">
        <v>4628</v>
      </c>
      <c r="S2704">
        <v>122.352</v>
      </c>
      <c r="T2704" s="3"/>
    </row>
    <row r="2705" spans="1:20" x14ac:dyDescent="0.3">
      <c r="A2705">
        <v>2704</v>
      </c>
      <c r="B2705" t="s">
        <v>5851</v>
      </c>
      <c r="C2705">
        <f t="shared" si="42"/>
        <v>22</v>
      </c>
      <c r="D2705" s="1">
        <v>42148</v>
      </c>
      <c r="E2705" s="1">
        <v>42154</v>
      </c>
      <c r="F2705" t="s">
        <v>46</v>
      </c>
      <c r="G2705" t="s">
        <v>2179</v>
      </c>
      <c r="H2705" t="s">
        <v>2180</v>
      </c>
      <c r="I2705" t="s">
        <v>22</v>
      </c>
      <c r="J2705" t="s">
        <v>23</v>
      </c>
      <c r="K2705" t="s">
        <v>4497</v>
      </c>
      <c r="L2705" t="s">
        <v>2738</v>
      </c>
      <c r="M2705">
        <v>21215</v>
      </c>
      <c r="N2705" t="s">
        <v>144</v>
      </c>
      <c r="O2705" t="s">
        <v>5852</v>
      </c>
      <c r="P2705" t="s">
        <v>42</v>
      </c>
      <c r="Q2705" t="s">
        <v>86</v>
      </c>
      <c r="R2705" t="s">
        <v>5853</v>
      </c>
      <c r="S2705">
        <v>116.28</v>
      </c>
      <c r="T2705" s="3"/>
    </row>
    <row r="2706" spans="1:20" x14ac:dyDescent="0.3">
      <c r="A2706">
        <v>2705</v>
      </c>
      <c r="B2706" t="s">
        <v>5854</v>
      </c>
      <c r="C2706">
        <f t="shared" si="42"/>
        <v>28</v>
      </c>
      <c r="D2706" s="1">
        <v>43292</v>
      </c>
      <c r="E2706" s="1">
        <v>43294</v>
      </c>
      <c r="F2706" t="s">
        <v>19</v>
      </c>
      <c r="G2706" t="s">
        <v>4835</v>
      </c>
      <c r="H2706" t="s">
        <v>4836</v>
      </c>
      <c r="I2706" t="s">
        <v>22</v>
      </c>
      <c r="J2706" t="s">
        <v>23</v>
      </c>
      <c r="K2706" t="s">
        <v>262</v>
      </c>
      <c r="L2706" t="s">
        <v>263</v>
      </c>
      <c r="M2706">
        <v>10009</v>
      </c>
      <c r="N2706" t="s">
        <v>144</v>
      </c>
      <c r="O2706" t="s">
        <v>751</v>
      </c>
      <c r="P2706" t="s">
        <v>67</v>
      </c>
      <c r="Q2706" t="s">
        <v>157</v>
      </c>
      <c r="R2706" t="s">
        <v>752</v>
      </c>
      <c r="S2706">
        <v>132.6</v>
      </c>
      <c r="T2706" s="3"/>
    </row>
    <row r="2707" spans="1:20" x14ac:dyDescent="0.3">
      <c r="A2707">
        <v>2706</v>
      </c>
      <c r="B2707" t="s">
        <v>5855</v>
      </c>
      <c r="C2707">
        <f t="shared" si="42"/>
        <v>24</v>
      </c>
      <c r="D2707" s="1">
        <v>43267</v>
      </c>
      <c r="E2707" s="1">
        <v>43272</v>
      </c>
      <c r="F2707" t="s">
        <v>46</v>
      </c>
      <c r="G2707" t="s">
        <v>3681</v>
      </c>
      <c r="H2707" t="s">
        <v>3682</v>
      </c>
      <c r="I2707" t="s">
        <v>98</v>
      </c>
      <c r="J2707" t="s">
        <v>23</v>
      </c>
      <c r="K2707" t="s">
        <v>664</v>
      </c>
      <c r="L2707" t="s">
        <v>665</v>
      </c>
      <c r="M2707">
        <v>88220</v>
      </c>
      <c r="N2707" t="s">
        <v>40</v>
      </c>
      <c r="O2707" t="s">
        <v>4222</v>
      </c>
      <c r="P2707" t="s">
        <v>42</v>
      </c>
      <c r="Q2707" t="s">
        <v>575</v>
      </c>
      <c r="R2707" t="s">
        <v>4223</v>
      </c>
      <c r="S2707">
        <v>16.68</v>
      </c>
      <c r="T2707" s="3"/>
    </row>
    <row r="2708" spans="1:20" x14ac:dyDescent="0.3">
      <c r="A2708">
        <v>2707</v>
      </c>
      <c r="B2708" t="s">
        <v>5855</v>
      </c>
      <c r="C2708">
        <f t="shared" si="42"/>
        <v>24</v>
      </c>
      <c r="D2708" s="1">
        <v>43267</v>
      </c>
      <c r="E2708" s="1">
        <v>43272</v>
      </c>
      <c r="F2708" t="s">
        <v>46</v>
      </c>
      <c r="G2708" t="s">
        <v>3681</v>
      </c>
      <c r="H2708" t="s">
        <v>3682</v>
      </c>
      <c r="I2708" t="s">
        <v>98</v>
      </c>
      <c r="J2708" t="s">
        <v>23</v>
      </c>
      <c r="K2708" t="s">
        <v>664</v>
      </c>
      <c r="L2708" t="s">
        <v>665</v>
      </c>
      <c r="M2708">
        <v>88220</v>
      </c>
      <c r="N2708" t="s">
        <v>40</v>
      </c>
      <c r="O2708" t="s">
        <v>5856</v>
      </c>
      <c r="P2708" t="s">
        <v>42</v>
      </c>
      <c r="Q2708" t="s">
        <v>86</v>
      </c>
      <c r="R2708" t="s">
        <v>5857</v>
      </c>
      <c r="S2708">
        <v>19.440000000000001</v>
      </c>
      <c r="T2708" s="3"/>
    </row>
    <row r="2709" spans="1:20" x14ac:dyDescent="0.3">
      <c r="A2709">
        <v>2708</v>
      </c>
      <c r="B2709" t="s">
        <v>5855</v>
      </c>
      <c r="C2709">
        <f t="shared" si="42"/>
        <v>24</v>
      </c>
      <c r="D2709" s="1">
        <v>43267</v>
      </c>
      <c r="E2709" s="1">
        <v>43272</v>
      </c>
      <c r="F2709" t="s">
        <v>46</v>
      </c>
      <c r="G2709" t="s">
        <v>3681</v>
      </c>
      <c r="H2709" t="s">
        <v>3682</v>
      </c>
      <c r="I2709" t="s">
        <v>98</v>
      </c>
      <c r="J2709" t="s">
        <v>23</v>
      </c>
      <c r="K2709" t="s">
        <v>664</v>
      </c>
      <c r="L2709" t="s">
        <v>665</v>
      </c>
      <c r="M2709">
        <v>88220</v>
      </c>
      <c r="N2709" t="s">
        <v>40</v>
      </c>
      <c r="O2709" t="s">
        <v>5858</v>
      </c>
      <c r="P2709" t="s">
        <v>42</v>
      </c>
      <c r="Q2709" t="s">
        <v>86</v>
      </c>
      <c r="R2709" t="s">
        <v>5859</v>
      </c>
      <c r="S2709">
        <v>192.16</v>
      </c>
      <c r="T2709" s="3"/>
    </row>
    <row r="2710" spans="1:20" x14ac:dyDescent="0.3">
      <c r="A2710">
        <v>2709</v>
      </c>
      <c r="B2710" t="s">
        <v>5860</v>
      </c>
      <c r="C2710">
        <f t="shared" si="42"/>
        <v>5</v>
      </c>
      <c r="D2710" s="1">
        <v>42399</v>
      </c>
      <c r="E2710" s="1">
        <v>42406</v>
      </c>
      <c r="F2710" t="s">
        <v>46</v>
      </c>
      <c r="G2710" t="s">
        <v>1958</v>
      </c>
      <c r="H2710" t="s">
        <v>1959</v>
      </c>
      <c r="I2710" t="s">
        <v>22</v>
      </c>
      <c r="J2710" t="s">
        <v>23</v>
      </c>
      <c r="K2710" t="s">
        <v>38</v>
      </c>
      <c r="L2710" t="s">
        <v>39</v>
      </c>
      <c r="M2710">
        <v>90049</v>
      </c>
      <c r="N2710" t="s">
        <v>40</v>
      </c>
      <c r="O2710" t="s">
        <v>5861</v>
      </c>
      <c r="P2710" t="s">
        <v>28</v>
      </c>
      <c r="Q2710" t="s">
        <v>61</v>
      </c>
      <c r="R2710" t="s">
        <v>5862</v>
      </c>
      <c r="S2710">
        <v>227.36</v>
      </c>
      <c r="T2710" s="3"/>
    </row>
    <row r="2711" spans="1:20" x14ac:dyDescent="0.3">
      <c r="A2711">
        <v>2710</v>
      </c>
      <c r="B2711" t="s">
        <v>5860</v>
      </c>
      <c r="C2711">
        <f t="shared" si="42"/>
        <v>5</v>
      </c>
      <c r="D2711" s="1">
        <v>42399</v>
      </c>
      <c r="E2711" s="1">
        <v>42406</v>
      </c>
      <c r="F2711" t="s">
        <v>46</v>
      </c>
      <c r="G2711" t="s">
        <v>1958</v>
      </c>
      <c r="H2711" t="s">
        <v>1959</v>
      </c>
      <c r="I2711" t="s">
        <v>22</v>
      </c>
      <c r="J2711" t="s">
        <v>23</v>
      </c>
      <c r="K2711" t="s">
        <v>38</v>
      </c>
      <c r="L2711" t="s">
        <v>39</v>
      </c>
      <c r="M2711">
        <v>90049</v>
      </c>
      <c r="N2711" t="s">
        <v>40</v>
      </c>
      <c r="O2711" t="s">
        <v>4608</v>
      </c>
      <c r="P2711" t="s">
        <v>67</v>
      </c>
      <c r="Q2711" t="s">
        <v>680</v>
      </c>
      <c r="R2711" t="s">
        <v>4609</v>
      </c>
      <c r="S2711">
        <v>1919.9760000000001</v>
      </c>
      <c r="T2711" s="3"/>
    </row>
    <row r="2712" spans="1:20" x14ac:dyDescent="0.3">
      <c r="A2712">
        <v>2711</v>
      </c>
      <c r="B2712" t="s">
        <v>5863</v>
      </c>
      <c r="C2712">
        <f t="shared" si="42"/>
        <v>51</v>
      </c>
      <c r="D2712" s="1">
        <v>42715</v>
      </c>
      <c r="E2712" s="1">
        <v>42719</v>
      </c>
      <c r="F2712" t="s">
        <v>46</v>
      </c>
      <c r="G2712" t="s">
        <v>4061</v>
      </c>
      <c r="H2712" t="s">
        <v>4062</v>
      </c>
      <c r="I2712" t="s">
        <v>22</v>
      </c>
      <c r="J2712" t="s">
        <v>23</v>
      </c>
      <c r="K2712" t="s">
        <v>1522</v>
      </c>
      <c r="L2712" t="s">
        <v>50</v>
      </c>
      <c r="M2712">
        <v>32216</v>
      </c>
      <c r="N2712" t="s">
        <v>26</v>
      </c>
      <c r="O2712" t="s">
        <v>1597</v>
      </c>
      <c r="P2712" t="s">
        <v>42</v>
      </c>
      <c r="Q2712" t="s">
        <v>71</v>
      </c>
      <c r="R2712" t="s">
        <v>1598</v>
      </c>
      <c r="S2712">
        <v>12.827999999999999</v>
      </c>
      <c r="T2712" s="3"/>
    </row>
    <row r="2713" spans="1:20" x14ac:dyDescent="0.3">
      <c r="A2713">
        <v>2712</v>
      </c>
      <c r="B2713" t="s">
        <v>5864</v>
      </c>
      <c r="C2713">
        <f t="shared" si="42"/>
        <v>41</v>
      </c>
      <c r="D2713" s="1">
        <v>43382</v>
      </c>
      <c r="E2713" s="1">
        <v>43384</v>
      </c>
      <c r="F2713" t="s">
        <v>184</v>
      </c>
      <c r="G2713" t="s">
        <v>3670</v>
      </c>
      <c r="H2713" t="s">
        <v>3671</v>
      </c>
      <c r="I2713" t="s">
        <v>37</v>
      </c>
      <c r="J2713" t="s">
        <v>23</v>
      </c>
      <c r="K2713" t="s">
        <v>1118</v>
      </c>
      <c r="L2713" t="s">
        <v>494</v>
      </c>
      <c r="M2713">
        <v>44107</v>
      </c>
      <c r="N2713" t="s">
        <v>144</v>
      </c>
      <c r="O2713" t="s">
        <v>2390</v>
      </c>
      <c r="P2713" t="s">
        <v>28</v>
      </c>
      <c r="Q2713" t="s">
        <v>61</v>
      </c>
      <c r="R2713" t="s">
        <v>2391</v>
      </c>
      <c r="S2713">
        <v>45.887999999999998</v>
      </c>
      <c r="T2713" s="3"/>
    </row>
    <row r="2714" spans="1:20" x14ac:dyDescent="0.3">
      <c r="A2714">
        <v>2713</v>
      </c>
      <c r="B2714" t="s">
        <v>5865</v>
      </c>
      <c r="C2714">
        <f t="shared" si="42"/>
        <v>31</v>
      </c>
      <c r="D2714" s="1">
        <v>43310</v>
      </c>
      <c r="E2714" s="1">
        <v>43313</v>
      </c>
      <c r="F2714" t="s">
        <v>19</v>
      </c>
      <c r="G2714" t="s">
        <v>2522</v>
      </c>
      <c r="H2714" t="s">
        <v>2523</v>
      </c>
      <c r="I2714" t="s">
        <v>22</v>
      </c>
      <c r="J2714" t="s">
        <v>23</v>
      </c>
      <c r="K2714" t="s">
        <v>272</v>
      </c>
      <c r="L2714" t="s">
        <v>263</v>
      </c>
      <c r="M2714">
        <v>12180</v>
      </c>
      <c r="N2714" t="s">
        <v>144</v>
      </c>
      <c r="O2714" t="s">
        <v>686</v>
      </c>
      <c r="P2714" t="s">
        <v>42</v>
      </c>
      <c r="Q2714" t="s">
        <v>64</v>
      </c>
      <c r="R2714" t="s">
        <v>687</v>
      </c>
      <c r="S2714">
        <v>60.12</v>
      </c>
      <c r="T2714" s="3"/>
    </row>
    <row r="2715" spans="1:20" x14ac:dyDescent="0.3">
      <c r="A2715">
        <v>2714</v>
      </c>
      <c r="B2715" t="s">
        <v>5866</v>
      </c>
      <c r="C2715">
        <f t="shared" si="42"/>
        <v>17</v>
      </c>
      <c r="D2715" s="1">
        <v>42119</v>
      </c>
      <c r="E2715" s="1">
        <v>42123</v>
      </c>
      <c r="F2715" t="s">
        <v>46</v>
      </c>
      <c r="G2715" t="s">
        <v>561</v>
      </c>
      <c r="H2715" t="s">
        <v>562</v>
      </c>
      <c r="I2715" t="s">
        <v>22</v>
      </c>
      <c r="J2715" t="s">
        <v>23</v>
      </c>
      <c r="K2715" t="s">
        <v>517</v>
      </c>
      <c r="L2715" t="s">
        <v>84</v>
      </c>
      <c r="M2715">
        <v>28403</v>
      </c>
      <c r="N2715" t="s">
        <v>26</v>
      </c>
      <c r="O2715" t="s">
        <v>2820</v>
      </c>
      <c r="P2715" t="s">
        <v>67</v>
      </c>
      <c r="Q2715" t="s">
        <v>68</v>
      </c>
      <c r="R2715" t="s">
        <v>5867</v>
      </c>
      <c r="S2715">
        <v>302.37599999999998</v>
      </c>
      <c r="T2715" s="3"/>
    </row>
    <row r="2716" spans="1:20" x14ac:dyDescent="0.3">
      <c r="A2716">
        <v>2715</v>
      </c>
      <c r="B2716" t="s">
        <v>5868</v>
      </c>
      <c r="C2716">
        <f t="shared" si="42"/>
        <v>49</v>
      </c>
      <c r="D2716" s="1">
        <v>42705</v>
      </c>
      <c r="E2716" s="1">
        <v>42710</v>
      </c>
      <c r="F2716" t="s">
        <v>46</v>
      </c>
      <c r="G2716" t="s">
        <v>3842</v>
      </c>
      <c r="H2716" t="s">
        <v>3843</v>
      </c>
      <c r="I2716" t="s">
        <v>98</v>
      </c>
      <c r="J2716" t="s">
        <v>23</v>
      </c>
      <c r="K2716" t="s">
        <v>91</v>
      </c>
      <c r="L2716" t="s">
        <v>92</v>
      </c>
      <c r="M2716">
        <v>98105</v>
      </c>
      <c r="N2716" t="s">
        <v>40</v>
      </c>
      <c r="O2716" t="s">
        <v>4228</v>
      </c>
      <c r="P2716" t="s">
        <v>42</v>
      </c>
      <c r="Q2716" t="s">
        <v>64</v>
      </c>
      <c r="R2716" t="s">
        <v>4229</v>
      </c>
      <c r="S2716">
        <v>13.9</v>
      </c>
      <c r="T2716" s="3"/>
    </row>
    <row r="2717" spans="1:20" x14ac:dyDescent="0.3">
      <c r="A2717">
        <v>2716</v>
      </c>
      <c r="B2717" t="s">
        <v>5869</v>
      </c>
      <c r="C2717">
        <f t="shared" si="42"/>
        <v>49</v>
      </c>
      <c r="D2717" s="1">
        <v>42342</v>
      </c>
      <c r="E2717" s="1">
        <v>42346</v>
      </c>
      <c r="F2717" t="s">
        <v>46</v>
      </c>
      <c r="G2717" t="s">
        <v>3670</v>
      </c>
      <c r="H2717" t="s">
        <v>3671</v>
      </c>
      <c r="I2717" t="s">
        <v>37</v>
      </c>
      <c r="J2717" t="s">
        <v>23</v>
      </c>
      <c r="K2717" t="s">
        <v>262</v>
      </c>
      <c r="L2717" t="s">
        <v>263</v>
      </c>
      <c r="M2717">
        <v>10024</v>
      </c>
      <c r="N2717" t="s">
        <v>144</v>
      </c>
      <c r="O2717" t="s">
        <v>5870</v>
      </c>
      <c r="P2717" t="s">
        <v>67</v>
      </c>
      <c r="Q2717" t="s">
        <v>68</v>
      </c>
      <c r="R2717" t="s">
        <v>5871</v>
      </c>
      <c r="S2717">
        <v>129.97999999999999</v>
      </c>
      <c r="T2717" s="3"/>
    </row>
    <row r="2718" spans="1:20" x14ac:dyDescent="0.3">
      <c r="A2718">
        <v>2717</v>
      </c>
      <c r="B2718" t="s">
        <v>5872</v>
      </c>
      <c r="C2718">
        <f t="shared" si="42"/>
        <v>35</v>
      </c>
      <c r="D2718" s="1">
        <v>43338</v>
      </c>
      <c r="E2718" s="1">
        <v>43344</v>
      </c>
      <c r="F2718" t="s">
        <v>46</v>
      </c>
      <c r="G2718" t="s">
        <v>5873</v>
      </c>
      <c r="H2718" t="s">
        <v>5874</v>
      </c>
      <c r="I2718" t="s">
        <v>98</v>
      </c>
      <c r="J2718" t="s">
        <v>23</v>
      </c>
      <c r="K2718" t="s">
        <v>493</v>
      </c>
      <c r="L2718" t="s">
        <v>1271</v>
      </c>
      <c r="M2718">
        <v>31907</v>
      </c>
      <c r="N2718" t="s">
        <v>26</v>
      </c>
      <c r="O2718" t="s">
        <v>1414</v>
      </c>
      <c r="P2718" t="s">
        <v>67</v>
      </c>
      <c r="Q2718" t="s">
        <v>157</v>
      </c>
      <c r="R2718" t="s">
        <v>1415</v>
      </c>
      <c r="S2718">
        <v>71.98</v>
      </c>
      <c r="T2718" s="3"/>
    </row>
    <row r="2719" spans="1:20" x14ac:dyDescent="0.3">
      <c r="A2719">
        <v>2718</v>
      </c>
      <c r="B2719" t="s">
        <v>5875</v>
      </c>
      <c r="C2719">
        <f t="shared" si="42"/>
        <v>37</v>
      </c>
      <c r="D2719" s="1">
        <v>42254</v>
      </c>
      <c r="E2719" s="1">
        <v>42260</v>
      </c>
      <c r="F2719" t="s">
        <v>46</v>
      </c>
      <c r="G2719" t="s">
        <v>5181</v>
      </c>
      <c r="H2719" t="s">
        <v>5182</v>
      </c>
      <c r="I2719" t="s">
        <v>22</v>
      </c>
      <c r="J2719" t="s">
        <v>23</v>
      </c>
      <c r="K2719" t="s">
        <v>262</v>
      </c>
      <c r="L2719" t="s">
        <v>263</v>
      </c>
      <c r="M2719">
        <v>10024</v>
      </c>
      <c r="N2719" t="s">
        <v>144</v>
      </c>
      <c r="O2719" t="s">
        <v>5876</v>
      </c>
      <c r="P2719" t="s">
        <v>67</v>
      </c>
      <c r="Q2719" t="s">
        <v>68</v>
      </c>
      <c r="R2719" t="s">
        <v>5877</v>
      </c>
      <c r="S2719">
        <v>377.97</v>
      </c>
      <c r="T2719" s="3"/>
    </row>
    <row r="2720" spans="1:20" x14ac:dyDescent="0.3">
      <c r="A2720">
        <v>2719</v>
      </c>
      <c r="B2720" t="s">
        <v>5878</v>
      </c>
      <c r="C2720">
        <f t="shared" si="42"/>
        <v>51</v>
      </c>
      <c r="D2720" s="1">
        <v>43455</v>
      </c>
      <c r="E2720" s="1">
        <v>43461</v>
      </c>
      <c r="F2720" t="s">
        <v>46</v>
      </c>
      <c r="G2720" t="s">
        <v>2816</v>
      </c>
      <c r="H2720" t="s">
        <v>2817</v>
      </c>
      <c r="I2720" t="s">
        <v>22</v>
      </c>
      <c r="J2720" t="s">
        <v>23</v>
      </c>
      <c r="K2720" t="s">
        <v>1712</v>
      </c>
      <c r="L2720" t="s">
        <v>39</v>
      </c>
      <c r="M2720">
        <v>92627</v>
      </c>
      <c r="N2720" t="s">
        <v>40</v>
      </c>
      <c r="O2720" t="s">
        <v>3223</v>
      </c>
      <c r="P2720" t="s">
        <v>42</v>
      </c>
      <c r="Q2720" t="s">
        <v>55</v>
      </c>
      <c r="R2720" t="s">
        <v>3224</v>
      </c>
      <c r="S2720">
        <v>124.36</v>
      </c>
      <c r="T2720" s="3"/>
    </row>
    <row r="2721" spans="1:20" x14ac:dyDescent="0.3">
      <c r="A2721">
        <v>2720</v>
      </c>
      <c r="B2721" t="s">
        <v>5879</v>
      </c>
      <c r="C2721">
        <f t="shared" si="42"/>
        <v>50</v>
      </c>
      <c r="D2721" s="1">
        <v>42344</v>
      </c>
      <c r="E2721" s="1">
        <v>42346</v>
      </c>
      <c r="F2721" t="s">
        <v>19</v>
      </c>
      <c r="G2721" t="s">
        <v>1417</v>
      </c>
      <c r="H2721" t="s">
        <v>1418</v>
      </c>
      <c r="I2721" t="s">
        <v>22</v>
      </c>
      <c r="J2721" t="s">
        <v>23</v>
      </c>
      <c r="K2721" t="s">
        <v>180</v>
      </c>
      <c r="L2721" t="s">
        <v>100</v>
      </c>
      <c r="M2721">
        <v>77095</v>
      </c>
      <c r="N2721" t="s">
        <v>101</v>
      </c>
      <c r="O2721" t="s">
        <v>2185</v>
      </c>
      <c r="P2721" t="s">
        <v>28</v>
      </c>
      <c r="Q2721" t="s">
        <v>61</v>
      </c>
      <c r="R2721" t="s">
        <v>2186</v>
      </c>
      <c r="S2721">
        <v>23.975999999999999</v>
      </c>
      <c r="T2721" s="3"/>
    </row>
    <row r="2722" spans="1:20" x14ac:dyDescent="0.3">
      <c r="A2722">
        <v>2721</v>
      </c>
      <c r="B2722" t="s">
        <v>5880</v>
      </c>
      <c r="C2722">
        <f t="shared" si="42"/>
        <v>45</v>
      </c>
      <c r="D2722" s="1">
        <v>42312</v>
      </c>
      <c r="E2722" s="1">
        <v>42316</v>
      </c>
      <c r="F2722" t="s">
        <v>19</v>
      </c>
      <c r="G2722" t="s">
        <v>222</v>
      </c>
      <c r="H2722" t="s">
        <v>223</v>
      </c>
      <c r="I2722" t="s">
        <v>37</v>
      </c>
      <c r="J2722" t="s">
        <v>23</v>
      </c>
      <c r="K2722" t="s">
        <v>2274</v>
      </c>
      <c r="L2722" t="s">
        <v>84</v>
      </c>
      <c r="M2722">
        <v>27511</v>
      </c>
      <c r="N2722" t="s">
        <v>26</v>
      </c>
      <c r="O2722" t="s">
        <v>865</v>
      </c>
      <c r="P2722" t="s">
        <v>42</v>
      </c>
      <c r="Q2722" t="s">
        <v>265</v>
      </c>
      <c r="R2722" t="s">
        <v>866</v>
      </c>
      <c r="S2722">
        <v>8.3759999999999994</v>
      </c>
      <c r="T2722" s="3"/>
    </row>
    <row r="2723" spans="1:20" x14ac:dyDescent="0.3">
      <c r="A2723">
        <v>2722</v>
      </c>
      <c r="B2723" t="s">
        <v>5880</v>
      </c>
      <c r="C2723">
        <f t="shared" si="42"/>
        <v>45</v>
      </c>
      <c r="D2723" s="1">
        <v>42312</v>
      </c>
      <c r="E2723" s="1">
        <v>42316</v>
      </c>
      <c r="F2723" t="s">
        <v>19</v>
      </c>
      <c r="G2723" t="s">
        <v>222</v>
      </c>
      <c r="H2723" t="s">
        <v>223</v>
      </c>
      <c r="I2723" t="s">
        <v>37</v>
      </c>
      <c r="J2723" t="s">
        <v>23</v>
      </c>
      <c r="K2723" t="s">
        <v>2274</v>
      </c>
      <c r="L2723" t="s">
        <v>84</v>
      </c>
      <c r="M2723">
        <v>27511</v>
      </c>
      <c r="N2723" t="s">
        <v>26</v>
      </c>
      <c r="O2723" t="s">
        <v>3655</v>
      </c>
      <c r="P2723" t="s">
        <v>42</v>
      </c>
      <c r="Q2723" t="s">
        <v>74</v>
      </c>
      <c r="R2723" t="s">
        <v>3656</v>
      </c>
      <c r="S2723">
        <v>58.24</v>
      </c>
      <c r="T2723" s="3"/>
    </row>
    <row r="2724" spans="1:20" x14ac:dyDescent="0.3">
      <c r="A2724">
        <v>2723</v>
      </c>
      <c r="B2724" t="s">
        <v>5881</v>
      </c>
      <c r="C2724">
        <f t="shared" si="42"/>
        <v>15</v>
      </c>
      <c r="D2724" s="1">
        <v>42839</v>
      </c>
      <c r="E2724" s="1">
        <v>42844</v>
      </c>
      <c r="F2724" t="s">
        <v>19</v>
      </c>
      <c r="G2724" t="s">
        <v>4052</v>
      </c>
      <c r="H2724" t="s">
        <v>4053</v>
      </c>
      <c r="I2724" t="s">
        <v>22</v>
      </c>
      <c r="J2724" t="s">
        <v>23</v>
      </c>
      <c r="K2724" t="s">
        <v>2814</v>
      </c>
      <c r="L2724" t="s">
        <v>315</v>
      </c>
      <c r="M2724">
        <v>22304</v>
      </c>
      <c r="N2724" t="s">
        <v>26</v>
      </c>
      <c r="O2724" t="s">
        <v>2811</v>
      </c>
      <c r="P2724" t="s">
        <v>42</v>
      </c>
      <c r="Q2724" t="s">
        <v>55</v>
      </c>
      <c r="R2724" t="s">
        <v>2812</v>
      </c>
      <c r="S2724">
        <v>81.2</v>
      </c>
      <c r="T2724" s="3"/>
    </row>
    <row r="2725" spans="1:20" x14ac:dyDescent="0.3">
      <c r="A2725">
        <v>2724</v>
      </c>
      <c r="B2725" t="s">
        <v>5882</v>
      </c>
      <c r="C2725">
        <f t="shared" si="42"/>
        <v>41</v>
      </c>
      <c r="D2725" s="1">
        <v>42281</v>
      </c>
      <c r="E2725" s="1">
        <v>42285</v>
      </c>
      <c r="F2725" t="s">
        <v>46</v>
      </c>
      <c r="G2725" t="s">
        <v>5883</v>
      </c>
      <c r="H2725" t="s">
        <v>5884</v>
      </c>
      <c r="I2725" t="s">
        <v>22</v>
      </c>
      <c r="J2725" t="s">
        <v>23</v>
      </c>
      <c r="K2725" t="s">
        <v>2106</v>
      </c>
      <c r="L2725" t="s">
        <v>39</v>
      </c>
      <c r="M2725">
        <v>94591</v>
      </c>
      <c r="N2725" t="s">
        <v>40</v>
      </c>
      <c r="O2725" t="s">
        <v>1071</v>
      </c>
      <c r="P2725" t="s">
        <v>42</v>
      </c>
      <c r="Q2725" t="s">
        <v>43</v>
      </c>
      <c r="R2725" t="s">
        <v>1072</v>
      </c>
      <c r="S2725">
        <v>14.45</v>
      </c>
      <c r="T2725" s="3"/>
    </row>
    <row r="2726" spans="1:20" x14ac:dyDescent="0.3">
      <c r="A2726">
        <v>2725</v>
      </c>
      <c r="B2726" t="s">
        <v>5882</v>
      </c>
      <c r="C2726">
        <f t="shared" si="42"/>
        <v>41</v>
      </c>
      <c r="D2726" s="1">
        <v>42281</v>
      </c>
      <c r="E2726" s="1">
        <v>42285</v>
      </c>
      <c r="F2726" t="s">
        <v>46</v>
      </c>
      <c r="G2726" t="s">
        <v>5883</v>
      </c>
      <c r="H2726" t="s">
        <v>5884</v>
      </c>
      <c r="I2726" t="s">
        <v>22</v>
      </c>
      <c r="J2726" t="s">
        <v>23</v>
      </c>
      <c r="K2726" t="s">
        <v>2106</v>
      </c>
      <c r="L2726" t="s">
        <v>39</v>
      </c>
      <c r="M2726">
        <v>94591</v>
      </c>
      <c r="N2726" t="s">
        <v>40</v>
      </c>
      <c r="O2726" t="s">
        <v>3839</v>
      </c>
      <c r="P2726" t="s">
        <v>42</v>
      </c>
      <c r="Q2726" t="s">
        <v>71</v>
      </c>
      <c r="R2726" t="s">
        <v>3840</v>
      </c>
      <c r="S2726">
        <v>95.647999999999996</v>
      </c>
      <c r="T2726" s="3"/>
    </row>
    <row r="2727" spans="1:20" x14ac:dyDescent="0.3">
      <c r="A2727">
        <v>2726</v>
      </c>
      <c r="B2727" t="s">
        <v>5885</v>
      </c>
      <c r="C2727">
        <f t="shared" si="42"/>
        <v>45</v>
      </c>
      <c r="D2727" s="1">
        <v>43411</v>
      </c>
      <c r="E2727" s="1">
        <v>43417</v>
      </c>
      <c r="F2727" t="s">
        <v>46</v>
      </c>
      <c r="G2727" t="s">
        <v>1828</v>
      </c>
      <c r="H2727" t="s">
        <v>1829</v>
      </c>
      <c r="I2727" t="s">
        <v>22</v>
      </c>
      <c r="J2727" t="s">
        <v>23</v>
      </c>
      <c r="K2727" t="s">
        <v>142</v>
      </c>
      <c r="L2727" t="s">
        <v>143</v>
      </c>
      <c r="M2727">
        <v>19120</v>
      </c>
      <c r="N2727" t="s">
        <v>144</v>
      </c>
      <c r="O2727" t="s">
        <v>4853</v>
      </c>
      <c r="P2727" t="s">
        <v>67</v>
      </c>
      <c r="Q2727" t="s">
        <v>68</v>
      </c>
      <c r="R2727" t="s">
        <v>4854</v>
      </c>
      <c r="S2727">
        <v>359.97</v>
      </c>
      <c r="T2727" s="3"/>
    </row>
    <row r="2728" spans="1:20" x14ac:dyDescent="0.3">
      <c r="A2728">
        <v>2727</v>
      </c>
      <c r="B2728" t="s">
        <v>5885</v>
      </c>
      <c r="C2728">
        <f t="shared" si="42"/>
        <v>45</v>
      </c>
      <c r="D2728" s="1">
        <v>43411</v>
      </c>
      <c r="E2728" s="1">
        <v>43417</v>
      </c>
      <c r="F2728" t="s">
        <v>46</v>
      </c>
      <c r="G2728" t="s">
        <v>1828</v>
      </c>
      <c r="H2728" t="s">
        <v>1829</v>
      </c>
      <c r="I2728" t="s">
        <v>22</v>
      </c>
      <c r="J2728" t="s">
        <v>23</v>
      </c>
      <c r="K2728" t="s">
        <v>142</v>
      </c>
      <c r="L2728" t="s">
        <v>143</v>
      </c>
      <c r="M2728">
        <v>19120</v>
      </c>
      <c r="N2728" t="s">
        <v>144</v>
      </c>
      <c r="O2728" t="s">
        <v>5508</v>
      </c>
      <c r="P2728" t="s">
        <v>28</v>
      </c>
      <c r="Q2728" t="s">
        <v>52</v>
      </c>
      <c r="R2728" t="s">
        <v>5509</v>
      </c>
      <c r="S2728">
        <v>350.35199999999998</v>
      </c>
      <c r="T2728" s="3"/>
    </row>
    <row r="2729" spans="1:20" x14ac:dyDescent="0.3">
      <c r="A2729">
        <v>2728</v>
      </c>
      <c r="B2729" t="s">
        <v>5886</v>
      </c>
      <c r="C2729">
        <f t="shared" si="42"/>
        <v>51</v>
      </c>
      <c r="D2729" s="1">
        <v>43456</v>
      </c>
      <c r="E2729" s="1">
        <v>43458</v>
      </c>
      <c r="F2729" t="s">
        <v>184</v>
      </c>
      <c r="G2729" t="s">
        <v>742</v>
      </c>
      <c r="H2729" t="s">
        <v>743</v>
      </c>
      <c r="I2729" t="s">
        <v>22</v>
      </c>
      <c r="J2729" t="s">
        <v>23</v>
      </c>
      <c r="K2729" t="s">
        <v>2838</v>
      </c>
      <c r="L2729" t="s">
        <v>494</v>
      </c>
      <c r="M2729">
        <v>43615</v>
      </c>
      <c r="N2729" t="s">
        <v>144</v>
      </c>
      <c r="O2729" t="s">
        <v>2019</v>
      </c>
      <c r="P2729" t="s">
        <v>42</v>
      </c>
      <c r="Q2729" t="s">
        <v>71</v>
      </c>
      <c r="R2729" t="s">
        <v>2020</v>
      </c>
      <c r="S2729">
        <v>1.641</v>
      </c>
      <c r="T2729" s="3"/>
    </row>
    <row r="2730" spans="1:20" x14ac:dyDescent="0.3">
      <c r="A2730">
        <v>2729</v>
      </c>
      <c r="B2730" t="s">
        <v>5886</v>
      </c>
      <c r="C2730">
        <f t="shared" si="42"/>
        <v>51</v>
      </c>
      <c r="D2730" s="1">
        <v>43456</v>
      </c>
      <c r="E2730" s="1">
        <v>43458</v>
      </c>
      <c r="F2730" t="s">
        <v>184</v>
      </c>
      <c r="G2730" t="s">
        <v>742</v>
      </c>
      <c r="H2730" t="s">
        <v>743</v>
      </c>
      <c r="I2730" t="s">
        <v>22</v>
      </c>
      <c r="J2730" t="s">
        <v>23</v>
      </c>
      <c r="K2730" t="s">
        <v>2838</v>
      </c>
      <c r="L2730" t="s">
        <v>494</v>
      </c>
      <c r="M2730">
        <v>43615</v>
      </c>
      <c r="N2730" t="s">
        <v>144</v>
      </c>
      <c r="O2730" t="s">
        <v>5458</v>
      </c>
      <c r="P2730" t="s">
        <v>67</v>
      </c>
      <c r="Q2730" t="s">
        <v>68</v>
      </c>
      <c r="R2730" t="s">
        <v>5459</v>
      </c>
      <c r="S2730">
        <v>629.95799999999997</v>
      </c>
      <c r="T2730" s="3"/>
    </row>
    <row r="2731" spans="1:20" x14ac:dyDescent="0.3">
      <c r="A2731">
        <v>2730</v>
      </c>
      <c r="B2731" t="s">
        <v>5887</v>
      </c>
      <c r="C2731">
        <f t="shared" si="42"/>
        <v>7</v>
      </c>
      <c r="D2731" s="1">
        <v>43144</v>
      </c>
      <c r="E2731" s="1">
        <v>43150</v>
      </c>
      <c r="F2731" t="s">
        <v>46</v>
      </c>
      <c r="G2731" t="s">
        <v>5888</v>
      </c>
      <c r="H2731" t="s">
        <v>5889</v>
      </c>
      <c r="I2731" t="s">
        <v>22</v>
      </c>
      <c r="J2731" t="s">
        <v>23</v>
      </c>
      <c r="K2731" t="s">
        <v>91</v>
      </c>
      <c r="L2731" t="s">
        <v>92</v>
      </c>
      <c r="M2731">
        <v>98105</v>
      </c>
      <c r="N2731" t="s">
        <v>40</v>
      </c>
      <c r="O2731" t="s">
        <v>637</v>
      </c>
      <c r="P2731" t="s">
        <v>42</v>
      </c>
      <c r="Q2731" t="s">
        <v>64</v>
      </c>
      <c r="R2731" t="s">
        <v>638</v>
      </c>
      <c r="S2731">
        <v>6.63</v>
      </c>
      <c r="T2731" s="3"/>
    </row>
    <row r="2732" spans="1:20" x14ac:dyDescent="0.3">
      <c r="A2732">
        <v>2731</v>
      </c>
      <c r="B2732" t="s">
        <v>5887</v>
      </c>
      <c r="C2732">
        <f t="shared" si="42"/>
        <v>7</v>
      </c>
      <c r="D2732" s="1">
        <v>43144</v>
      </c>
      <c r="E2732" s="1">
        <v>43150</v>
      </c>
      <c r="F2732" t="s">
        <v>46</v>
      </c>
      <c r="G2732" t="s">
        <v>5888</v>
      </c>
      <c r="H2732" t="s">
        <v>5889</v>
      </c>
      <c r="I2732" t="s">
        <v>22</v>
      </c>
      <c r="J2732" t="s">
        <v>23</v>
      </c>
      <c r="K2732" t="s">
        <v>91</v>
      </c>
      <c r="L2732" t="s">
        <v>92</v>
      </c>
      <c r="M2732">
        <v>98105</v>
      </c>
      <c r="N2732" t="s">
        <v>40</v>
      </c>
      <c r="O2732" t="s">
        <v>2545</v>
      </c>
      <c r="P2732" t="s">
        <v>67</v>
      </c>
      <c r="Q2732" t="s">
        <v>157</v>
      </c>
      <c r="R2732" t="s">
        <v>2546</v>
      </c>
      <c r="S2732">
        <v>799.96</v>
      </c>
      <c r="T2732" s="3"/>
    </row>
    <row r="2733" spans="1:20" x14ac:dyDescent="0.3">
      <c r="A2733">
        <v>2732</v>
      </c>
      <c r="B2733" t="s">
        <v>5887</v>
      </c>
      <c r="C2733">
        <f t="shared" si="42"/>
        <v>7</v>
      </c>
      <c r="D2733" s="1">
        <v>43144</v>
      </c>
      <c r="E2733" s="1">
        <v>43150</v>
      </c>
      <c r="F2733" t="s">
        <v>46</v>
      </c>
      <c r="G2733" t="s">
        <v>5888</v>
      </c>
      <c r="H2733" t="s">
        <v>5889</v>
      </c>
      <c r="I2733" t="s">
        <v>22</v>
      </c>
      <c r="J2733" t="s">
        <v>23</v>
      </c>
      <c r="K2733" t="s">
        <v>91</v>
      </c>
      <c r="L2733" t="s">
        <v>92</v>
      </c>
      <c r="M2733">
        <v>98105</v>
      </c>
      <c r="N2733" t="s">
        <v>40</v>
      </c>
      <c r="O2733" t="s">
        <v>903</v>
      </c>
      <c r="P2733" t="s">
        <v>28</v>
      </c>
      <c r="Q2733" t="s">
        <v>61</v>
      </c>
      <c r="R2733" t="s">
        <v>904</v>
      </c>
      <c r="S2733">
        <v>107.53</v>
      </c>
      <c r="T2733" s="3"/>
    </row>
    <row r="2734" spans="1:20" x14ac:dyDescent="0.3">
      <c r="A2734">
        <v>2733</v>
      </c>
      <c r="B2734" t="s">
        <v>5890</v>
      </c>
      <c r="C2734">
        <f t="shared" si="42"/>
        <v>27</v>
      </c>
      <c r="D2734" s="1">
        <v>42187</v>
      </c>
      <c r="E2734" s="1">
        <v>42191</v>
      </c>
      <c r="F2734" t="s">
        <v>46</v>
      </c>
      <c r="G2734" t="s">
        <v>152</v>
      </c>
      <c r="H2734" t="s">
        <v>153</v>
      </c>
      <c r="I2734" t="s">
        <v>22</v>
      </c>
      <c r="J2734" t="s">
        <v>23</v>
      </c>
      <c r="K2734" t="s">
        <v>2127</v>
      </c>
      <c r="L2734" t="s">
        <v>786</v>
      </c>
      <c r="M2734">
        <v>7060</v>
      </c>
      <c r="N2734" t="s">
        <v>144</v>
      </c>
      <c r="O2734" t="s">
        <v>2672</v>
      </c>
      <c r="P2734" t="s">
        <v>67</v>
      </c>
      <c r="Q2734" t="s">
        <v>68</v>
      </c>
      <c r="R2734" t="s">
        <v>2673</v>
      </c>
      <c r="S2734">
        <v>73.98</v>
      </c>
      <c r="T2734" s="3"/>
    </row>
    <row r="2735" spans="1:20" x14ac:dyDescent="0.3">
      <c r="A2735">
        <v>2734</v>
      </c>
      <c r="B2735" t="s">
        <v>5890</v>
      </c>
      <c r="C2735">
        <f t="shared" si="42"/>
        <v>27</v>
      </c>
      <c r="D2735" s="1">
        <v>42187</v>
      </c>
      <c r="E2735" s="1">
        <v>42191</v>
      </c>
      <c r="F2735" t="s">
        <v>46</v>
      </c>
      <c r="G2735" t="s">
        <v>152</v>
      </c>
      <c r="H2735" t="s">
        <v>153</v>
      </c>
      <c r="I2735" t="s">
        <v>22</v>
      </c>
      <c r="J2735" t="s">
        <v>23</v>
      </c>
      <c r="K2735" t="s">
        <v>2127</v>
      </c>
      <c r="L2735" t="s">
        <v>786</v>
      </c>
      <c r="M2735">
        <v>7060</v>
      </c>
      <c r="N2735" t="s">
        <v>144</v>
      </c>
      <c r="O2735" t="s">
        <v>3122</v>
      </c>
      <c r="P2735" t="s">
        <v>42</v>
      </c>
      <c r="Q2735" t="s">
        <v>64</v>
      </c>
      <c r="R2735" t="s">
        <v>3123</v>
      </c>
      <c r="S2735">
        <v>5.58</v>
      </c>
      <c r="T2735" s="3"/>
    </row>
    <row r="2736" spans="1:20" x14ac:dyDescent="0.3">
      <c r="A2736">
        <v>2735</v>
      </c>
      <c r="B2736" t="s">
        <v>5891</v>
      </c>
      <c r="C2736">
        <f t="shared" si="42"/>
        <v>9</v>
      </c>
      <c r="D2736" s="1">
        <v>42421</v>
      </c>
      <c r="E2736" s="1">
        <v>42423</v>
      </c>
      <c r="F2736" t="s">
        <v>19</v>
      </c>
      <c r="G2736" t="s">
        <v>4803</v>
      </c>
      <c r="H2736" t="s">
        <v>4804</v>
      </c>
      <c r="I2736" t="s">
        <v>22</v>
      </c>
      <c r="J2736" t="s">
        <v>23</v>
      </c>
      <c r="K2736" t="s">
        <v>5892</v>
      </c>
      <c r="L2736" t="s">
        <v>665</v>
      </c>
      <c r="M2736">
        <v>88001</v>
      </c>
      <c r="N2736" t="s">
        <v>40</v>
      </c>
      <c r="O2736" t="s">
        <v>181</v>
      </c>
      <c r="P2736" t="s">
        <v>42</v>
      </c>
      <c r="Q2736" t="s">
        <v>86</v>
      </c>
      <c r="R2736" t="s">
        <v>182</v>
      </c>
      <c r="S2736">
        <v>49.12</v>
      </c>
      <c r="T2736" s="3"/>
    </row>
    <row r="2737" spans="1:20" x14ac:dyDescent="0.3">
      <c r="A2737">
        <v>2736</v>
      </c>
      <c r="B2737" t="s">
        <v>5893</v>
      </c>
      <c r="C2737">
        <f t="shared" si="42"/>
        <v>47</v>
      </c>
      <c r="D2737" s="1">
        <v>42687</v>
      </c>
      <c r="E2737" s="1">
        <v>42693</v>
      </c>
      <c r="F2737" t="s">
        <v>46</v>
      </c>
      <c r="G2737" t="s">
        <v>914</v>
      </c>
      <c r="H2737" t="s">
        <v>915</v>
      </c>
      <c r="I2737" t="s">
        <v>22</v>
      </c>
      <c r="J2737" t="s">
        <v>23</v>
      </c>
      <c r="K2737" t="s">
        <v>603</v>
      </c>
      <c r="L2737" t="s">
        <v>241</v>
      </c>
      <c r="M2737">
        <v>19711</v>
      </c>
      <c r="N2737" t="s">
        <v>144</v>
      </c>
      <c r="O2737" t="s">
        <v>5894</v>
      </c>
      <c r="P2737" t="s">
        <v>67</v>
      </c>
      <c r="Q2737" t="s">
        <v>68</v>
      </c>
      <c r="R2737" t="s">
        <v>5895</v>
      </c>
      <c r="S2737">
        <v>377.97</v>
      </c>
      <c r="T2737" s="3"/>
    </row>
    <row r="2738" spans="1:20" x14ac:dyDescent="0.3">
      <c r="A2738">
        <v>2737</v>
      </c>
      <c r="B2738" t="s">
        <v>5893</v>
      </c>
      <c r="C2738">
        <f t="shared" si="42"/>
        <v>47</v>
      </c>
      <c r="D2738" s="1">
        <v>42687</v>
      </c>
      <c r="E2738" s="1">
        <v>42693</v>
      </c>
      <c r="F2738" t="s">
        <v>46</v>
      </c>
      <c r="G2738" t="s">
        <v>914</v>
      </c>
      <c r="H2738" t="s">
        <v>915</v>
      </c>
      <c r="I2738" t="s">
        <v>22</v>
      </c>
      <c r="J2738" t="s">
        <v>23</v>
      </c>
      <c r="K2738" t="s">
        <v>603</v>
      </c>
      <c r="L2738" t="s">
        <v>241</v>
      </c>
      <c r="M2738">
        <v>19711</v>
      </c>
      <c r="N2738" t="s">
        <v>144</v>
      </c>
      <c r="O2738" t="s">
        <v>2603</v>
      </c>
      <c r="P2738" t="s">
        <v>42</v>
      </c>
      <c r="Q2738" t="s">
        <v>86</v>
      </c>
      <c r="R2738" t="s">
        <v>2604</v>
      </c>
      <c r="S2738">
        <v>42.28</v>
      </c>
      <c r="T2738" s="3"/>
    </row>
    <row r="2739" spans="1:20" x14ac:dyDescent="0.3">
      <c r="A2739">
        <v>2738</v>
      </c>
      <c r="B2739" t="s">
        <v>5893</v>
      </c>
      <c r="C2739">
        <f t="shared" si="42"/>
        <v>47</v>
      </c>
      <c r="D2739" s="1">
        <v>42687</v>
      </c>
      <c r="E2739" s="1">
        <v>42693</v>
      </c>
      <c r="F2739" t="s">
        <v>46</v>
      </c>
      <c r="G2739" t="s">
        <v>914</v>
      </c>
      <c r="H2739" t="s">
        <v>915</v>
      </c>
      <c r="I2739" t="s">
        <v>22</v>
      </c>
      <c r="J2739" t="s">
        <v>23</v>
      </c>
      <c r="K2739" t="s">
        <v>603</v>
      </c>
      <c r="L2739" t="s">
        <v>241</v>
      </c>
      <c r="M2739">
        <v>19711</v>
      </c>
      <c r="N2739" t="s">
        <v>144</v>
      </c>
      <c r="O2739" t="s">
        <v>3496</v>
      </c>
      <c r="P2739" t="s">
        <v>28</v>
      </c>
      <c r="Q2739" t="s">
        <v>29</v>
      </c>
      <c r="R2739" t="s">
        <v>3497</v>
      </c>
      <c r="S2739">
        <v>299.97000000000003</v>
      </c>
      <c r="T2739" s="3"/>
    </row>
    <row r="2740" spans="1:20" x14ac:dyDescent="0.3">
      <c r="A2740">
        <v>2739</v>
      </c>
      <c r="B2740" t="s">
        <v>5893</v>
      </c>
      <c r="C2740">
        <f t="shared" si="42"/>
        <v>47</v>
      </c>
      <c r="D2740" s="1">
        <v>42687</v>
      </c>
      <c r="E2740" s="1">
        <v>42693</v>
      </c>
      <c r="F2740" t="s">
        <v>46</v>
      </c>
      <c r="G2740" t="s">
        <v>914</v>
      </c>
      <c r="H2740" t="s">
        <v>915</v>
      </c>
      <c r="I2740" t="s">
        <v>22</v>
      </c>
      <c r="J2740" t="s">
        <v>23</v>
      </c>
      <c r="K2740" t="s">
        <v>603</v>
      </c>
      <c r="L2740" t="s">
        <v>241</v>
      </c>
      <c r="M2740">
        <v>19711</v>
      </c>
      <c r="N2740" t="s">
        <v>144</v>
      </c>
      <c r="O2740" t="s">
        <v>3207</v>
      </c>
      <c r="P2740" t="s">
        <v>67</v>
      </c>
      <c r="Q2740" t="s">
        <v>68</v>
      </c>
      <c r="R2740" t="s">
        <v>3208</v>
      </c>
      <c r="S2740">
        <v>89.98</v>
      </c>
      <c r="T2740" s="3"/>
    </row>
    <row r="2741" spans="1:20" x14ac:dyDescent="0.3">
      <c r="A2741">
        <v>2740</v>
      </c>
      <c r="B2741" t="s">
        <v>5896</v>
      </c>
      <c r="C2741">
        <f t="shared" si="42"/>
        <v>16</v>
      </c>
      <c r="D2741" s="1">
        <v>43206</v>
      </c>
      <c r="E2741" s="1">
        <v>43208</v>
      </c>
      <c r="F2741" t="s">
        <v>184</v>
      </c>
      <c r="G2741" t="s">
        <v>4141</v>
      </c>
      <c r="H2741" t="s">
        <v>4142</v>
      </c>
      <c r="I2741" t="s">
        <v>37</v>
      </c>
      <c r="J2741" t="s">
        <v>23</v>
      </c>
      <c r="K2741" t="s">
        <v>5897</v>
      </c>
      <c r="L2741" t="s">
        <v>354</v>
      </c>
      <c r="M2741">
        <v>35244</v>
      </c>
      <c r="N2741" t="s">
        <v>26</v>
      </c>
      <c r="O2741" t="s">
        <v>5898</v>
      </c>
      <c r="P2741" t="s">
        <v>42</v>
      </c>
      <c r="Q2741" t="s">
        <v>575</v>
      </c>
      <c r="R2741" t="s">
        <v>5899</v>
      </c>
      <c r="S2741">
        <v>477.24</v>
      </c>
      <c r="T2741" s="3"/>
    </row>
    <row r="2742" spans="1:20" x14ac:dyDescent="0.3">
      <c r="A2742">
        <v>2741</v>
      </c>
      <c r="B2742" t="s">
        <v>5896</v>
      </c>
      <c r="C2742">
        <f t="shared" si="42"/>
        <v>16</v>
      </c>
      <c r="D2742" s="1">
        <v>43206</v>
      </c>
      <c r="E2742" s="1">
        <v>43208</v>
      </c>
      <c r="F2742" t="s">
        <v>184</v>
      </c>
      <c r="G2742" t="s">
        <v>4141</v>
      </c>
      <c r="H2742" t="s">
        <v>4142</v>
      </c>
      <c r="I2742" t="s">
        <v>37</v>
      </c>
      <c r="J2742" t="s">
        <v>23</v>
      </c>
      <c r="K2742" t="s">
        <v>5897</v>
      </c>
      <c r="L2742" t="s">
        <v>354</v>
      </c>
      <c r="M2742">
        <v>35244</v>
      </c>
      <c r="N2742" t="s">
        <v>26</v>
      </c>
      <c r="O2742" t="s">
        <v>5900</v>
      </c>
      <c r="P2742" t="s">
        <v>67</v>
      </c>
      <c r="Q2742" t="s">
        <v>157</v>
      </c>
      <c r="R2742" t="s">
        <v>5901</v>
      </c>
      <c r="S2742">
        <v>25.98</v>
      </c>
      <c r="T2742" s="3"/>
    </row>
    <row r="2743" spans="1:20" x14ac:dyDescent="0.3">
      <c r="A2743">
        <v>2742</v>
      </c>
      <c r="B2743" t="s">
        <v>5902</v>
      </c>
      <c r="C2743">
        <f t="shared" si="42"/>
        <v>8</v>
      </c>
      <c r="D2743" s="1">
        <v>42791</v>
      </c>
      <c r="E2743" s="1">
        <v>42793</v>
      </c>
      <c r="F2743" t="s">
        <v>19</v>
      </c>
      <c r="G2743" t="s">
        <v>1970</v>
      </c>
      <c r="H2743" t="s">
        <v>1971</v>
      </c>
      <c r="I2743" t="s">
        <v>22</v>
      </c>
      <c r="J2743" t="s">
        <v>23</v>
      </c>
      <c r="K2743" t="s">
        <v>603</v>
      </c>
      <c r="L2743" t="s">
        <v>494</v>
      </c>
      <c r="M2743">
        <v>43055</v>
      </c>
      <c r="N2743" t="s">
        <v>144</v>
      </c>
      <c r="O2743" t="s">
        <v>4136</v>
      </c>
      <c r="P2743" t="s">
        <v>42</v>
      </c>
      <c r="Q2743" t="s">
        <v>169</v>
      </c>
      <c r="R2743" t="s">
        <v>667</v>
      </c>
      <c r="S2743">
        <v>46.72</v>
      </c>
      <c r="T2743" s="3"/>
    </row>
    <row r="2744" spans="1:20" x14ac:dyDescent="0.3">
      <c r="A2744">
        <v>2743</v>
      </c>
      <c r="B2744" t="s">
        <v>5903</v>
      </c>
      <c r="C2744">
        <f t="shared" si="42"/>
        <v>45</v>
      </c>
      <c r="D2744" s="1">
        <v>42312</v>
      </c>
      <c r="E2744" s="1">
        <v>42316</v>
      </c>
      <c r="F2744" t="s">
        <v>46</v>
      </c>
      <c r="G2744" t="s">
        <v>5904</v>
      </c>
      <c r="H2744" t="s">
        <v>5905</v>
      </c>
      <c r="I2744" t="s">
        <v>22</v>
      </c>
      <c r="J2744" t="s">
        <v>23</v>
      </c>
      <c r="K2744" t="s">
        <v>946</v>
      </c>
      <c r="L2744" t="s">
        <v>39</v>
      </c>
      <c r="M2744">
        <v>92037</v>
      </c>
      <c r="N2744" t="s">
        <v>40</v>
      </c>
      <c r="O2744" t="s">
        <v>5702</v>
      </c>
      <c r="P2744" t="s">
        <v>28</v>
      </c>
      <c r="Q2744" t="s">
        <v>61</v>
      </c>
      <c r="R2744" t="s">
        <v>5703</v>
      </c>
      <c r="S2744">
        <v>35.340000000000003</v>
      </c>
      <c r="T2744" s="3"/>
    </row>
    <row r="2745" spans="1:20" x14ac:dyDescent="0.3">
      <c r="A2745">
        <v>2744</v>
      </c>
      <c r="B2745" t="s">
        <v>5906</v>
      </c>
      <c r="C2745">
        <f t="shared" si="42"/>
        <v>26</v>
      </c>
      <c r="D2745" s="1">
        <v>42541</v>
      </c>
      <c r="E2745" s="1">
        <v>42546</v>
      </c>
      <c r="F2745" t="s">
        <v>19</v>
      </c>
      <c r="G2745" t="s">
        <v>351</v>
      </c>
      <c r="H2745" t="s">
        <v>352</v>
      </c>
      <c r="I2745" t="s">
        <v>37</v>
      </c>
      <c r="J2745" t="s">
        <v>23</v>
      </c>
      <c r="K2745" t="s">
        <v>123</v>
      </c>
      <c r="L2745" t="s">
        <v>39</v>
      </c>
      <c r="M2745">
        <v>94122</v>
      </c>
      <c r="N2745" t="s">
        <v>40</v>
      </c>
      <c r="O2745" t="s">
        <v>2308</v>
      </c>
      <c r="P2745" t="s">
        <v>28</v>
      </c>
      <c r="Q2745" t="s">
        <v>61</v>
      </c>
      <c r="R2745" t="s">
        <v>2309</v>
      </c>
      <c r="S2745">
        <v>257.64</v>
      </c>
      <c r="T2745" s="3"/>
    </row>
    <row r="2746" spans="1:20" x14ac:dyDescent="0.3">
      <c r="A2746">
        <v>2745</v>
      </c>
      <c r="B2746" t="s">
        <v>5906</v>
      </c>
      <c r="C2746">
        <f t="shared" si="42"/>
        <v>26</v>
      </c>
      <c r="D2746" s="1">
        <v>42541</v>
      </c>
      <c r="E2746" s="1">
        <v>42546</v>
      </c>
      <c r="F2746" t="s">
        <v>19</v>
      </c>
      <c r="G2746" t="s">
        <v>351</v>
      </c>
      <c r="H2746" t="s">
        <v>352</v>
      </c>
      <c r="I2746" t="s">
        <v>37</v>
      </c>
      <c r="J2746" t="s">
        <v>23</v>
      </c>
      <c r="K2746" t="s">
        <v>123</v>
      </c>
      <c r="L2746" t="s">
        <v>39</v>
      </c>
      <c r="M2746">
        <v>94122</v>
      </c>
      <c r="N2746" t="s">
        <v>40</v>
      </c>
      <c r="O2746" t="s">
        <v>309</v>
      </c>
      <c r="P2746" t="s">
        <v>67</v>
      </c>
      <c r="Q2746" t="s">
        <v>68</v>
      </c>
      <c r="R2746" t="s">
        <v>310</v>
      </c>
      <c r="S2746">
        <v>125.976</v>
      </c>
      <c r="T2746" s="3"/>
    </row>
    <row r="2747" spans="1:20" x14ac:dyDescent="0.3">
      <c r="A2747">
        <v>2746</v>
      </c>
      <c r="B2747" t="s">
        <v>5907</v>
      </c>
      <c r="C2747">
        <f t="shared" si="42"/>
        <v>32</v>
      </c>
      <c r="D2747" s="1">
        <v>43319</v>
      </c>
      <c r="E2747" s="1">
        <v>43323</v>
      </c>
      <c r="F2747" t="s">
        <v>19</v>
      </c>
      <c r="G2747" t="s">
        <v>2081</v>
      </c>
      <c r="H2747" t="s">
        <v>2082</v>
      </c>
      <c r="I2747" t="s">
        <v>22</v>
      </c>
      <c r="J2747" t="s">
        <v>23</v>
      </c>
      <c r="K2747" t="s">
        <v>1522</v>
      </c>
      <c r="L2747" t="s">
        <v>84</v>
      </c>
      <c r="M2747">
        <v>28540</v>
      </c>
      <c r="N2747" t="s">
        <v>26</v>
      </c>
      <c r="O2747" t="s">
        <v>1595</v>
      </c>
      <c r="P2747" t="s">
        <v>67</v>
      </c>
      <c r="Q2747" t="s">
        <v>157</v>
      </c>
      <c r="R2747" t="s">
        <v>1596</v>
      </c>
      <c r="S2747">
        <v>79.992000000000004</v>
      </c>
      <c r="T2747" s="3"/>
    </row>
    <row r="2748" spans="1:20" x14ac:dyDescent="0.3">
      <c r="A2748">
        <v>2747</v>
      </c>
      <c r="B2748" t="s">
        <v>5908</v>
      </c>
      <c r="C2748">
        <f t="shared" si="42"/>
        <v>20</v>
      </c>
      <c r="D2748" s="1">
        <v>42136</v>
      </c>
      <c r="E2748" s="1">
        <v>42141</v>
      </c>
      <c r="F2748" t="s">
        <v>46</v>
      </c>
      <c r="G2748" t="s">
        <v>3455</v>
      </c>
      <c r="H2748" t="s">
        <v>3456</v>
      </c>
      <c r="I2748" t="s">
        <v>22</v>
      </c>
      <c r="J2748" t="s">
        <v>23</v>
      </c>
      <c r="K2748" t="s">
        <v>609</v>
      </c>
      <c r="L2748" t="s">
        <v>1244</v>
      </c>
      <c r="M2748">
        <v>2038</v>
      </c>
      <c r="N2748" t="s">
        <v>144</v>
      </c>
      <c r="O2748" t="s">
        <v>2347</v>
      </c>
      <c r="P2748" t="s">
        <v>28</v>
      </c>
      <c r="Q2748" t="s">
        <v>52</v>
      </c>
      <c r="R2748" t="s">
        <v>2348</v>
      </c>
      <c r="S2748">
        <v>700.05600000000004</v>
      </c>
      <c r="T2748" s="3"/>
    </row>
    <row r="2749" spans="1:20" x14ac:dyDescent="0.3">
      <c r="A2749">
        <v>2748</v>
      </c>
      <c r="B2749" t="s">
        <v>5909</v>
      </c>
      <c r="C2749">
        <f t="shared" si="42"/>
        <v>48</v>
      </c>
      <c r="D2749" s="1">
        <v>42696</v>
      </c>
      <c r="E2749" s="1">
        <v>42700</v>
      </c>
      <c r="F2749" t="s">
        <v>46</v>
      </c>
      <c r="G2749" t="s">
        <v>3344</v>
      </c>
      <c r="H2749" t="s">
        <v>3345</v>
      </c>
      <c r="I2749" t="s">
        <v>98</v>
      </c>
      <c r="J2749" t="s">
        <v>23</v>
      </c>
      <c r="K2749" t="s">
        <v>5910</v>
      </c>
      <c r="L2749" t="s">
        <v>100</v>
      </c>
      <c r="M2749">
        <v>75034</v>
      </c>
      <c r="N2749" t="s">
        <v>101</v>
      </c>
      <c r="O2749" t="s">
        <v>5911</v>
      </c>
      <c r="P2749" t="s">
        <v>67</v>
      </c>
      <c r="Q2749" t="s">
        <v>157</v>
      </c>
      <c r="R2749" t="s">
        <v>5912</v>
      </c>
      <c r="S2749">
        <v>27.167999999999999</v>
      </c>
      <c r="T2749" s="3"/>
    </row>
    <row r="2750" spans="1:20" x14ac:dyDescent="0.3">
      <c r="A2750">
        <v>2749</v>
      </c>
      <c r="B2750" t="s">
        <v>5913</v>
      </c>
      <c r="C2750">
        <f t="shared" si="42"/>
        <v>50</v>
      </c>
      <c r="D2750" s="1">
        <v>42708</v>
      </c>
      <c r="E2750" s="1">
        <v>42712</v>
      </c>
      <c r="F2750" t="s">
        <v>46</v>
      </c>
      <c r="G2750" t="s">
        <v>5914</v>
      </c>
      <c r="H2750" t="s">
        <v>5915</v>
      </c>
      <c r="I2750" t="s">
        <v>22</v>
      </c>
      <c r="J2750" t="s">
        <v>23</v>
      </c>
      <c r="K2750" t="s">
        <v>5651</v>
      </c>
      <c r="L2750" t="s">
        <v>50</v>
      </c>
      <c r="M2750">
        <v>32303</v>
      </c>
      <c r="N2750" t="s">
        <v>26</v>
      </c>
      <c r="O2750" t="s">
        <v>5393</v>
      </c>
      <c r="P2750" t="s">
        <v>42</v>
      </c>
      <c r="Q2750" t="s">
        <v>71</v>
      </c>
      <c r="R2750" t="s">
        <v>5394</v>
      </c>
      <c r="S2750">
        <v>8.2260000000000009</v>
      </c>
      <c r="T2750" s="3"/>
    </row>
    <row r="2751" spans="1:20" x14ac:dyDescent="0.3">
      <c r="A2751">
        <v>2750</v>
      </c>
      <c r="B2751" t="s">
        <v>5916</v>
      </c>
      <c r="C2751">
        <f t="shared" si="42"/>
        <v>24</v>
      </c>
      <c r="D2751" s="1">
        <v>42163</v>
      </c>
      <c r="E2751" s="1">
        <v>42169</v>
      </c>
      <c r="F2751" t="s">
        <v>46</v>
      </c>
      <c r="G2751" t="s">
        <v>1953</v>
      </c>
      <c r="H2751" t="s">
        <v>1954</v>
      </c>
      <c r="I2751" t="s">
        <v>22</v>
      </c>
      <c r="J2751" t="s">
        <v>23</v>
      </c>
      <c r="K2751" t="s">
        <v>91</v>
      </c>
      <c r="L2751" t="s">
        <v>92</v>
      </c>
      <c r="M2751">
        <v>98115</v>
      </c>
      <c r="N2751" t="s">
        <v>40</v>
      </c>
      <c r="O2751" t="s">
        <v>5917</v>
      </c>
      <c r="P2751" t="s">
        <v>28</v>
      </c>
      <c r="Q2751" t="s">
        <v>32</v>
      </c>
      <c r="R2751" t="s">
        <v>5918</v>
      </c>
      <c r="S2751">
        <v>585.55200000000002</v>
      </c>
      <c r="T2751" s="3"/>
    </row>
    <row r="2752" spans="1:20" x14ac:dyDescent="0.3">
      <c r="A2752">
        <v>2751</v>
      </c>
      <c r="B2752" t="s">
        <v>5919</v>
      </c>
      <c r="C2752">
        <f t="shared" si="42"/>
        <v>32</v>
      </c>
      <c r="D2752" s="1">
        <v>42224</v>
      </c>
      <c r="E2752" s="1">
        <v>42227</v>
      </c>
      <c r="F2752" t="s">
        <v>19</v>
      </c>
      <c r="G2752" t="s">
        <v>5456</v>
      </c>
      <c r="H2752" t="s">
        <v>5457</v>
      </c>
      <c r="I2752" t="s">
        <v>22</v>
      </c>
      <c r="J2752" t="s">
        <v>23</v>
      </c>
      <c r="K2752" t="s">
        <v>5920</v>
      </c>
      <c r="L2752" t="s">
        <v>39</v>
      </c>
      <c r="M2752">
        <v>95687</v>
      </c>
      <c r="N2752" t="s">
        <v>40</v>
      </c>
      <c r="O2752" t="s">
        <v>5921</v>
      </c>
      <c r="P2752" t="s">
        <v>42</v>
      </c>
      <c r="Q2752" t="s">
        <v>55</v>
      </c>
      <c r="R2752" t="s">
        <v>5922</v>
      </c>
      <c r="S2752">
        <v>423.28</v>
      </c>
      <c r="T2752" s="3"/>
    </row>
    <row r="2753" spans="1:20" x14ac:dyDescent="0.3">
      <c r="A2753">
        <v>2752</v>
      </c>
      <c r="B2753" t="s">
        <v>5923</v>
      </c>
      <c r="C2753">
        <f t="shared" si="42"/>
        <v>22</v>
      </c>
      <c r="D2753" s="1">
        <v>42150</v>
      </c>
      <c r="E2753" s="1">
        <v>42154</v>
      </c>
      <c r="F2753" t="s">
        <v>46</v>
      </c>
      <c r="G2753" t="s">
        <v>4377</v>
      </c>
      <c r="H2753" t="s">
        <v>4378</v>
      </c>
      <c r="I2753" t="s">
        <v>22</v>
      </c>
      <c r="J2753" t="s">
        <v>23</v>
      </c>
      <c r="K2753" t="s">
        <v>38</v>
      </c>
      <c r="L2753" t="s">
        <v>39</v>
      </c>
      <c r="M2753">
        <v>90008</v>
      </c>
      <c r="N2753" t="s">
        <v>40</v>
      </c>
      <c r="O2753" t="s">
        <v>4624</v>
      </c>
      <c r="P2753" t="s">
        <v>28</v>
      </c>
      <c r="Q2753" t="s">
        <v>32</v>
      </c>
      <c r="R2753" t="s">
        <v>4625</v>
      </c>
      <c r="S2753">
        <v>225.29599999999999</v>
      </c>
      <c r="T2753" s="3"/>
    </row>
    <row r="2754" spans="1:20" x14ac:dyDescent="0.3">
      <c r="A2754">
        <v>2753</v>
      </c>
      <c r="B2754" t="s">
        <v>5924</v>
      </c>
      <c r="C2754">
        <f t="shared" si="42"/>
        <v>17</v>
      </c>
      <c r="D2754" s="1">
        <v>42477</v>
      </c>
      <c r="E2754" s="1">
        <v>42481</v>
      </c>
      <c r="F2754" t="s">
        <v>46</v>
      </c>
      <c r="G2754" t="s">
        <v>5925</v>
      </c>
      <c r="H2754" t="s">
        <v>5926</v>
      </c>
      <c r="I2754" t="s">
        <v>22</v>
      </c>
      <c r="J2754" t="s">
        <v>23</v>
      </c>
      <c r="K2754" t="s">
        <v>123</v>
      </c>
      <c r="L2754" t="s">
        <v>39</v>
      </c>
      <c r="M2754">
        <v>94122</v>
      </c>
      <c r="N2754" t="s">
        <v>40</v>
      </c>
      <c r="O2754" t="s">
        <v>4228</v>
      </c>
      <c r="P2754" t="s">
        <v>42</v>
      </c>
      <c r="Q2754" t="s">
        <v>64</v>
      </c>
      <c r="R2754" t="s">
        <v>4229</v>
      </c>
      <c r="S2754">
        <v>5.56</v>
      </c>
      <c r="T2754" s="3"/>
    </row>
    <row r="2755" spans="1:20" x14ac:dyDescent="0.3">
      <c r="A2755">
        <v>2754</v>
      </c>
      <c r="B2755" t="s">
        <v>5924</v>
      </c>
      <c r="C2755">
        <f t="shared" ref="C2755:C2818" si="43">WEEKNUM(D2755,1)</f>
        <v>17</v>
      </c>
      <c r="D2755" s="1">
        <v>42477</v>
      </c>
      <c r="E2755" s="1">
        <v>42481</v>
      </c>
      <c r="F2755" t="s">
        <v>46</v>
      </c>
      <c r="G2755" t="s">
        <v>5925</v>
      </c>
      <c r="H2755" t="s">
        <v>5926</v>
      </c>
      <c r="I2755" t="s">
        <v>22</v>
      </c>
      <c r="J2755" t="s">
        <v>23</v>
      </c>
      <c r="K2755" t="s">
        <v>123</v>
      </c>
      <c r="L2755" t="s">
        <v>39</v>
      </c>
      <c r="M2755">
        <v>94122</v>
      </c>
      <c r="N2755" t="s">
        <v>40</v>
      </c>
      <c r="O2755" t="s">
        <v>2426</v>
      </c>
      <c r="P2755" t="s">
        <v>67</v>
      </c>
      <c r="Q2755" t="s">
        <v>157</v>
      </c>
      <c r="R2755" t="s">
        <v>2427</v>
      </c>
      <c r="S2755">
        <v>323.37</v>
      </c>
      <c r="T2755" s="3"/>
    </row>
    <row r="2756" spans="1:20" x14ac:dyDescent="0.3">
      <c r="A2756">
        <v>2755</v>
      </c>
      <c r="B2756" t="s">
        <v>5924</v>
      </c>
      <c r="C2756">
        <f t="shared" si="43"/>
        <v>17</v>
      </c>
      <c r="D2756" s="1">
        <v>42477</v>
      </c>
      <c r="E2756" s="1">
        <v>42481</v>
      </c>
      <c r="F2756" t="s">
        <v>46</v>
      </c>
      <c r="G2756" t="s">
        <v>5925</v>
      </c>
      <c r="H2756" t="s">
        <v>5926</v>
      </c>
      <c r="I2756" t="s">
        <v>22</v>
      </c>
      <c r="J2756" t="s">
        <v>23</v>
      </c>
      <c r="K2756" t="s">
        <v>123</v>
      </c>
      <c r="L2756" t="s">
        <v>39</v>
      </c>
      <c r="M2756">
        <v>94122</v>
      </c>
      <c r="N2756" t="s">
        <v>40</v>
      </c>
      <c r="O2756" t="s">
        <v>3787</v>
      </c>
      <c r="P2756" t="s">
        <v>67</v>
      </c>
      <c r="Q2756" t="s">
        <v>68</v>
      </c>
      <c r="R2756" t="s">
        <v>5709</v>
      </c>
      <c r="S2756">
        <v>783.96</v>
      </c>
      <c r="T2756" s="3"/>
    </row>
    <row r="2757" spans="1:20" x14ac:dyDescent="0.3">
      <c r="A2757">
        <v>2756</v>
      </c>
      <c r="B2757" t="s">
        <v>5924</v>
      </c>
      <c r="C2757">
        <f t="shared" si="43"/>
        <v>17</v>
      </c>
      <c r="D2757" s="1">
        <v>42477</v>
      </c>
      <c r="E2757" s="1">
        <v>42481</v>
      </c>
      <c r="F2757" t="s">
        <v>46</v>
      </c>
      <c r="G2757" t="s">
        <v>5925</v>
      </c>
      <c r="H2757" t="s">
        <v>5926</v>
      </c>
      <c r="I2757" t="s">
        <v>22</v>
      </c>
      <c r="J2757" t="s">
        <v>23</v>
      </c>
      <c r="K2757" t="s">
        <v>123</v>
      </c>
      <c r="L2757" t="s">
        <v>39</v>
      </c>
      <c r="M2757">
        <v>94122</v>
      </c>
      <c r="N2757" t="s">
        <v>40</v>
      </c>
      <c r="O2757" t="s">
        <v>5616</v>
      </c>
      <c r="P2757" t="s">
        <v>42</v>
      </c>
      <c r="Q2757" t="s">
        <v>74</v>
      </c>
      <c r="R2757" t="s">
        <v>5617</v>
      </c>
      <c r="S2757">
        <v>1447.65</v>
      </c>
      <c r="T2757" s="3"/>
    </row>
    <row r="2758" spans="1:20" x14ac:dyDescent="0.3">
      <c r="A2758">
        <v>2757</v>
      </c>
      <c r="B2758" t="s">
        <v>5924</v>
      </c>
      <c r="C2758">
        <f t="shared" si="43"/>
        <v>17</v>
      </c>
      <c r="D2758" s="1">
        <v>42477</v>
      </c>
      <c r="E2758" s="1">
        <v>42481</v>
      </c>
      <c r="F2758" t="s">
        <v>46</v>
      </c>
      <c r="G2758" t="s">
        <v>5925</v>
      </c>
      <c r="H2758" t="s">
        <v>5926</v>
      </c>
      <c r="I2758" t="s">
        <v>22</v>
      </c>
      <c r="J2758" t="s">
        <v>23</v>
      </c>
      <c r="K2758" t="s">
        <v>123</v>
      </c>
      <c r="L2758" t="s">
        <v>39</v>
      </c>
      <c r="M2758">
        <v>94122</v>
      </c>
      <c r="N2758" t="s">
        <v>40</v>
      </c>
      <c r="O2758" t="s">
        <v>5441</v>
      </c>
      <c r="P2758" t="s">
        <v>42</v>
      </c>
      <c r="Q2758" t="s">
        <v>86</v>
      </c>
      <c r="R2758" t="s">
        <v>5442</v>
      </c>
      <c r="S2758">
        <v>11.96</v>
      </c>
      <c r="T2758" s="3"/>
    </row>
    <row r="2759" spans="1:20" x14ac:dyDescent="0.3">
      <c r="A2759">
        <v>2758</v>
      </c>
      <c r="B2759" t="s">
        <v>5927</v>
      </c>
      <c r="C2759">
        <f t="shared" si="43"/>
        <v>24</v>
      </c>
      <c r="D2759" s="1">
        <v>42897</v>
      </c>
      <c r="E2759" s="1">
        <v>42899</v>
      </c>
      <c r="F2759" t="s">
        <v>19</v>
      </c>
      <c r="G2759" t="s">
        <v>2492</v>
      </c>
      <c r="H2759" t="s">
        <v>2493</v>
      </c>
      <c r="I2759" t="s">
        <v>22</v>
      </c>
      <c r="J2759" t="s">
        <v>23</v>
      </c>
      <c r="K2759" t="s">
        <v>262</v>
      </c>
      <c r="L2759" t="s">
        <v>263</v>
      </c>
      <c r="M2759">
        <v>10035</v>
      </c>
      <c r="N2759" t="s">
        <v>144</v>
      </c>
      <c r="O2759" t="s">
        <v>2566</v>
      </c>
      <c r="P2759" t="s">
        <v>67</v>
      </c>
      <c r="Q2759" t="s">
        <v>157</v>
      </c>
      <c r="R2759" t="s">
        <v>2567</v>
      </c>
      <c r="S2759">
        <v>239.97</v>
      </c>
      <c r="T2759" s="3"/>
    </row>
    <row r="2760" spans="1:20" x14ac:dyDescent="0.3">
      <c r="A2760">
        <v>2759</v>
      </c>
      <c r="B2760" t="s">
        <v>5928</v>
      </c>
      <c r="C2760">
        <f t="shared" si="43"/>
        <v>10</v>
      </c>
      <c r="D2760" s="1">
        <v>42805</v>
      </c>
      <c r="E2760" s="1">
        <v>42809</v>
      </c>
      <c r="F2760" t="s">
        <v>46</v>
      </c>
      <c r="G2760" t="s">
        <v>5929</v>
      </c>
      <c r="H2760" t="s">
        <v>5930</v>
      </c>
      <c r="I2760" t="s">
        <v>98</v>
      </c>
      <c r="J2760" t="s">
        <v>23</v>
      </c>
      <c r="K2760" t="s">
        <v>493</v>
      </c>
      <c r="L2760" t="s">
        <v>1271</v>
      </c>
      <c r="M2760">
        <v>31907</v>
      </c>
      <c r="N2760" t="s">
        <v>26</v>
      </c>
      <c r="O2760" t="s">
        <v>3961</v>
      </c>
      <c r="P2760" t="s">
        <v>28</v>
      </c>
      <c r="Q2760" t="s">
        <v>61</v>
      </c>
      <c r="R2760" t="s">
        <v>5774</v>
      </c>
      <c r="S2760">
        <v>76.92</v>
      </c>
      <c r="T2760" s="3"/>
    </row>
    <row r="2761" spans="1:20" x14ac:dyDescent="0.3">
      <c r="A2761">
        <v>2760</v>
      </c>
      <c r="B2761" t="s">
        <v>5928</v>
      </c>
      <c r="C2761">
        <f t="shared" si="43"/>
        <v>10</v>
      </c>
      <c r="D2761" s="1">
        <v>42805</v>
      </c>
      <c r="E2761" s="1">
        <v>42809</v>
      </c>
      <c r="F2761" t="s">
        <v>46</v>
      </c>
      <c r="G2761" t="s">
        <v>5929</v>
      </c>
      <c r="H2761" t="s">
        <v>5930</v>
      </c>
      <c r="I2761" t="s">
        <v>98</v>
      </c>
      <c r="J2761" t="s">
        <v>23</v>
      </c>
      <c r="K2761" t="s">
        <v>493</v>
      </c>
      <c r="L2761" t="s">
        <v>1271</v>
      </c>
      <c r="M2761">
        <v>31907</v>
      </c>
      <c r="N2761" t="s">
        <v>26</v>
      </c>
      <c r="O2761" t="s">
        <v>3034</v>
      </c>
      <c r="P2761" t="s">
        <v>42</v>
      </c>
      <c r="Q2761" t="s">
        <v>55</v>
      </c>
      <c r="R2761" t="s">
        <v>3035</v>
      </c>
      <c r="S2761">
        <v>481.32</v>
      </c>
      <c r="T2761" s="3"/>
    </row>
    <row r="2762" spans="1:20" x14ac:dyDescent="0.3">
      <c r="A2762">
        <v>2761</v>
      </c>
      <c r="B2762" t="s">
        <v>5931</v>
      </c>
      <c r="C2762">
        <f t="shared" si="43"/>
        <v>22</v>
      </c>
      <c r="D2762" s="1">
        <v>42150</v>
      </c>
      <c r="E2762" s="1">
        <v>42153</v>
      </c>
      <c r="F2762" t="s">
        <v>184</v>
      </c>
      <c r="G2762" t="s">
        <v>5932</v>
      </c>
      <c r="H2762" t="s">
        <v>5933</v>
      </c>
      <c r="I2762" t="s">
        <v>98</v>
      </c>
      <c r="J2762" t="s">
        <v>23</v>
      </c>
      <c r="K2762" t="s">
        <v>3654</v>
      </c>
      <c r="L2762" t="s">
        <v>117</v>
      </c>
      <c r="M2762">
        <v>84107</v>
      </c>
      <c r="N2762" t="s">
        <v>40</v>
      </c>
      <c r="O2762" t="s">
        <v>1439</v>
      </c>
      <c r="P2762" t="s">
        <v>42</v>
      </c>
      <c r="Q2762" t="s">
        <v>86</v>
      </c>
      <c r="R2762" t="s">
        <v>1440</v>
      </c>
      <c r="S2762">
        <v>48.4</v>
      </c>
      <c r="T2762" s="3"/>
    </row>
    <row r="2763" spans="1:20" x14ac:dyDescent="0.3">
      <c r="A2763">
        <v>2762</v>
      </c>
      <c r="B2763" t="s">
        <v>5934</v>
      </c>
      <c r="C2763">
        <f t="shared" si="43"/>
        <v>41</v>
      </c>
      <c r="D2763" s="1">
        <v>43385</v>
      </c>
      <c r="E2763" s="1">
        <v>43387</v>
      </c>
      <c r="F2763" t="s">
        <v>184</v>
      </c>
      <c r="G2763" t="s">
        <v>635</v>
      </c>
      <c r="H2763" t="s">
        <v>636</v>
      </c>
      <c r="I2763" t="s">
        <v>98</v>
      </c>
      <c r="J2763" t="s">
        <v>23</v>
      </c>
      <c r="K2763" t="s">
        <v>123</v>
      </c>
      <c r="L2763" t="s">
        <v>39</v>
      </c>
      <c r="M2763">
        <v>94110</v>
      </c>
      <c r="N2763" t="s">
        <v>40</v>
      </c>
      <c r="O2763" t="s">
        <v>5935</v>
      </c>
      <c r="P2763" t="s">
        <v>67</v>
      </c>
      <c r="Q2763" t="s">
        <v>157</v>
      </c>
      <c r="R2763" t="s">
        <v>5936</v>
      </c>
      <c r="S2763">
        <v>0.99</v>
      </c>
      <c r="T2763" s="3"/>
    </row>
    <row r="2764" spans="1:20" x14ac:dyDescent="0.3">
      <c r="A2764">
        <v>2763</v>
      </c>
      <c r="B2764" t="s">
        <v>5934</v>
      </c>
      <c r="C2764">
        <f t="shared" si="43"/>
        <v>41</v>
      </c>
      <c r="D2764" s="1">
        <v>43385</v>
      </c>
      <c r="E2764" s="1">
        <v>43387</v>
      </c>
      <c r="F2764" t="s">
        <v>184</v>
      </c>
      <c r="G2764" t="s">
        <v>635</v>
      </c>
      <c r="H2764" t="s">
        <v>636</v>
      </c>
      <c r="I2764" t="s">
        <v>98</v>
      </c>
      <c r="J2764" t="s">
        <v>23</v>
      </c>
      <c r="K2764" t="s">
        <v>123</v>
      </c>
      <c r="L2764" t="s">
        <v>39</v>
      </c>
      <c r="M2764">
        <v>94110</v>
      </c>
      <c r="N2764" t="s">
        <v>40</v>
      </c>
      <c r="O2764" t="s">
        <v>3867</v>
      </c>
      <c r="P2764" t="s">
        <v>42</v>
      </c>
      <c r="Q2764" t="s">
        <v>71</v>
      </c>
      <c r="R2764" t="s">
        <v>3868</v>
      </c>
      <c r="S2764">
        <v>101.84</v>
      </c>
      <c r="T2764" s="3"/>
    </row>
    <row r="2765" spans="1:20" x14ac:dyDescent="0.3">
      <c r="A2765">
        <v>2764</v>
      </c>
      <c r="B2765" t="s">
        <v>5937</v>
      </c>
      <c r="C2765">
        <f t="shared" si="43"/>
        <v>25</v>
      </c>
      <c r="D2765" s="1">
        <v>43273</v>
      </c>
      <c r="E2765" s="1">
        <v>43279</v>
      </c>
      <c r="F2765" t="s">
        <v>46</v>
      </c>
      <c r="G2765" t="s">
        <v>4056</v>
      </c>
      <c r="H2765" t="s">
        <v>4057</v>
      </c>
      <c r="I2765" t="s">
        <v>98</v>
      </c>
      <c r="J2765" t="s">
        <v>23</v>
      </c>
      <c r="K2765" t="s">
        <v>142</v>
      </c>
      <c r="L2765" t="s">
        <v>143</v>
      </c>
      <c r="M2765">
        <v>19140</v>
      </c>
      <c r="N2765" t="s">
        <v>144</v>
      </c>
      <c r="O2765" t="s">
        <v>5938</v>
      </c>
      <c r="P2765" t="s">
        <v>42</v>
      </c>
      <c r="Q2765" t="s">
        <v>71</v>
      </c>
      <c r="R2765" t="s">
        <v>5939</v>
      </c>
      <c r="S2765">
        <v>10.332000000000001</v>
      </c>
      <c r="T2765" s="3"/>
    </row>
    <row r="2766" spans="1:20" x14ac:dyDescent="0.3">
      <c r="A2766">
        <v>2765</v>
      </c>
      <c r="B2766" t="s">
        <v>5937</v>
      </c>
      <c r="C2766">
        <f t="shared" si="43"/>
        <v>25</v>
      </c>
      <c r="D2766" s="1">
        <v>43273</v>
      </c>
      <c r="E2766" s="1">
        <v>43279</v>
      </c>
      <c r="F2766" t="s">
        <v>46</v>
      </c>
      <c r="G2766" t="s">
        <v>4056</v>
      </c>
      <c r="H2766" t="s">
        <v>4057</v>
      </c>
      <c r="I2766" t="s">
        <v>98</v>
      </c>
      <c r="J2766" t="s">
        <v>23</v>
      </c>
      <c r="K2766" t="s">
        <v>142</v>
      </c>
      <c r="L2766" t="s">
        <v>143</v>
      </c>
      <c r="M2766">
        <v>19140</v>
      </c>
      <c r="N2766" t="s">
        <v>144</v>
      </c>
      <c r="O2766" t="s">
        <v>1386</v>
      </c>
      <c r="P2766" t="s">
        <v>42</v>
      </c>
      <c r="Q2766" t="s">
        <v>71</v>
      </c>
      <c r="R2766" t="s">
        <v>1387</v>
      </c>
      <c r="S2766">
        <v>31.155000000000001</v>
      </c>
      <c r="T2766" s="3"/>
    </row>
    <row r="2767" spans="1:20" x14ac:dyDescent="0.3">
      <c r="A2767">
        <v>2766</v>
      </c>
      <c r="B2767" t="s">
        <v>5937</v>
      </c>
      <c r="C2767">
        <f t="shared" si="43"/>
        <v>25</v>
      </c>
      <c r="D2767" s="1">
        <v>43273</v>
      </c>
      <c r="E2767" s="1">
        <v>43279</v>
      </c>
      <c r="F2767" t="s">
        <v>46</v>
      </c>
      <c r="G2767" t="s">
        <v>4056</v>
      </c>
      <c r="H2767" t="s">
        <v>4057</v>
      </c>
      <c r="I2767" t="s">
        <v>98</v>
      </c>
      <c r="J2767" t="s">
        <v>23</v>
      </c>
      <c r="K2767" t="s">
        <v>142</v>
      </c>
      <c r="L2767" t="s">
        <v>143</v>
      </c>
      <c r="M2767">
        <v>19140</v>
      </c>
      <c r="N2767" t="s">
        <v>144</v>
      </c>
      <c r="O2767" t="s">
        <v>5940</v>
      </c>
      <c r="P2767" t="s">
        <v>42</v>
      </c>
      <c r="Q2767" t="s">
        <v>55</v>
      </c>
      <c r="R2767" t="s">
        <v>5941</v>
      </c>
      <c r="S2767">
        <v>8.9280000000000008</v>
      </c>
      <c r="T2767" s="3"/>
    </row>
    <row r="2768" spans="1:20" x14ac:dyDescent="0.3">
      <c r="A2768">
        <v>2767</v>
      </c>
      <c r="B2768" t="s">
        <v>5942</v>
      </c>
      <c r="C2768">
        <f t="shared" si="43"/>
        <v>3</v>
      </c>
      <c r="D2768" s="1">
        <v>43115</v>
      </c>
      <c r="E2768" s="1">
        <v>43118</v>
      </c>
      <c r="F2768" t="s">
        <v>184</v>
      </c>
      <c r="G2768" t="s">
        <v>2943</v>
      </c>
      <c r="H2768" t="s">
        <v>2944</v>
      </c>
      <c r="I2768" t="s">
        <v>22</v>
      </c>
      <c r="J2768" t="s">
        <v>23</v>
      </c>
      <c r="K2768" t="s">
        <v>142</v>
      </c>
      <c r="L2768" t="s">
        <v>143</v>
      </c>
      <c r="M2768">
        <v>19134</v>
      </c>
      <c r="N2768" t="s">
        <v>144</v>
      </c>
      <c r="O2768" t="s">
        <v>5943</v>
      </c>
      <c r="P2768" t="s">
        <v>42</v>
      </c>
      <c r="Q2768" t="s">
        <v>74</v>
      </c>
      <c r="R2768" t="s">
        <v>5944</v>
      </c>
      <c r="S2768">
        <v>34.384</v>
      </c>
      <c r="T2768" s="3"/>
    </row>
    <row r="2769" spans="1:20" x14ac:dyDescent="0.3">
      <c r="A2769">
        <v>2768</v>
      </c>
      <c r="B2769" t="s">
        <v>5942</v>
      </c>
      <c r="C2769">
        <f t="shared" si="43"/>
        <v>3</v>
      </c>
      <c r="D2769" s="1">
        <v>43115</v>
      </c>
      <c r="E2769" s="1">
        <v>43118</v>
      </c>
      <c r="F2769" t="s">
        <v>184</v>
      </c>
      <c r="G2769" t="s">
        <v>2943</v>
      </c>
      <c r="H2769" t="s">
        <v>2944</v>
      </c>
      <c r="I2769" t="s">
        <v>22</v>
      </c>
      <c r="J2769" t="s">
        <v>23</v>
      </c>
      <c r="K2769" t="s">
        <v>142</v>
      </c>
      <c r="L2769" t="s">
        <v>143</v>
      </c>
      <c r="M2769">
        <v>19134</v>
      </c>
      <c r="N2769" t="s">
        <v>144</v>
      </c>
      <c r="O2769" t="s">
        <v>936</v>
      </c>
      <c r="P2769" t="s">
        <v>42</v>
      </c>
      <c r="Q2769" t="s">
        <v>74</v>
      </c>
      <c r="R2769" t="s">
        <v>937</v>
      </c>
      <c r="S2769">
        <v>1924.16</v>
      </c>
      <c r="T2769" s="3"/>
    </row>
    <row r="2770" spans="1:20" x14ac:dyDescent="0.3">
      <c r="A2770">
        <v>2769</v>
      </c>
      <c r="B2770" t="s">
        <v>5945</v>
      </c>
      <c r="C2770">
        <f t="shared" si="43"/>
        <v>14</v>
      </c>
      <c r="D2770" s="1">
        <v>42462</v>
      </c>
      <c r="E2770" s="1">
        <v>42467</v>
      </c>
      <c r="F2770" t="s">
        <v>46</v>
      </c>
      <c r="G2770" t="s">
        <v>5946</v>
      </c>
      <c r="H2770" t="s">
        <v>5947</v>
      </c>
      <c r="I2770" t="s">
        <v>22</v>
      </c>
      <c r="J2770" t="s">
        <v>23</v>
      </c>
      <c r="K2770" t="s">
        <v>813</v>
      </c>
      <c r="L2770" t="s">
        <v>100</v>
      </c>
      <c r="M2770">
        <v>75220</v>
      </c>
      <c r="N2770" t="s">
        <v>101</v>
      </c>
      <c r="O2770" t="s">
        <v>5948</v>
      </c>
      <c r="P2770" t="s">
        <v>42</v>
      </c>
      <c r="Q2770" t="s">
        <v>74</v>
      </c>
      <c r="R2770" t="s">
        <v>5949</v>
      </c>
      <c r="S2770">
        <v>32.192</v>
      </c>
      <c r="T2770" s="3"/>
    </row>
    <row r="2771" spans="1:20" x14ac:dyDescent="0.3">
      <c r="A2771">
        <v>2770</v>
      </c>
      <c r="B2771" t="s">
        <v>5945</v>
      </c>
      <c r="C2771">
        <f t="shared" si="43"/>
        <v>14</v>
      </c>
      <c r="D2771" s="1">
        <v>42462</v>
      </c>
      <c r="E2771" s="1">
        <v>42467</v>
      </c>
      <c r="F2771" t="s">
        <v>46</v>
      </c>
      <c r="G2771" t="s">
        <v>5946</v>
      </c>
      <c r="H2771" t="s">
        <v>5947</v>
      </c>
      <c r="I2771" t="s">
        <v>22</v>
      </c>
      <c r="J2771" t="s">
        <v>23</v>
      </c>
      <c r="K2771" t="s">
        <v>813</v>
      </c>
      <c r="L2771" t="s">
        <v>100</v>
      </c>
      <c r="M2771">
        <v>75220</v>
      </c>
      <c r="N2771" t="s">
        <v>101</v>
      </c>
      <c r="O2771" t="s">
        <v>4161</v>
      </c>
      <c r="P2771" t="s">
        <v>67</v>
      </c>
      <c r="Q2771" t="s">
        <v>157</v>
      </c>
      <c r="R2771" t="s">
        <v>4162</v>
      </c>
      <c r="S2771">
        <v>50.12</v>
      </c>
      <c r="T2771" s="3"/>
    </row>
    <row r="2772" spans="1:20" x14ac:dyDescent="0.3">
      <c r="A2772">
        <v>2771</v>
      </c>
      <c r="B2772" t="s">
        <v>5945</v>
      </c>
      <c r="C2772">
        <f t="shared" si="43"/>
        <v>14</v>
      </c>
      <c r="D2772" s="1">
        <v>42462</v>
      </c>
      <c r="E2772" s="1">
        <v>42467</v>
      </c>
      <c r="F2772" t="s">
        <v>46</v>
      </c>
      <c r="G2772" t="s">
        <v>5946</v>
      </c>
      <c r="H2772" t="s">
        <v>5947</v>
      </c>
      <c r="I2772" t="s">
        <v>22</v>
      </c>
      <c r="J2772" t="s">
        <v>23</v>
      </c>
      <c r="K2772" t="s">
        <v>813</v>
      </c>
      <c r="L2772" t="s">
        <v>100</v>
      </c>
      <c r="M2772">
        <v>75220</v>
      </c>
      <c r="N2772" t="s">
        <v>101</v>
      </c>
      <c r="O2772" t="s">
        <v>4967</v>
      </c>
      <c r="P2772" t="s">
        <v>67</v>
      </c>
      <c r="Q2772" t="s">
        <v>157</v>
      </c>
      <c r="R2772" t="s">
        <v>4968</v>
      </c>
      <c r="S2772">
        <v>47.975999999999999</v>
      </c>
      <c r="T2772" s="3"/>
    </row>
    <row r="2773" spans="1:20" x14ac:dyDescent="0.3">
      <c r="A2773">
        <v>2772</v>
      </c>
      <c r="B2773" t="s">
        <v>5950</v>
      </c>
      <c r="C2773">
        <f t="shared" si="43"/>
        <v>36</v>
      </c>
      <c r="D2773" s="1">
        <v>42981</v>
      </c>
      <c r="E2773" s="1">
        <v>42988</v>
      </c>
      <c r="F2773" t="s">
        <v>46</v>
      </c>
      <c r="G2773" t="s">
        <v>3076</v>
      </c>
      <c r="H2773" t="s">
        <v>3077</v>
      </c>
      <c r="I2773" t="s">
        <v>22</v>
      </c>
      <c r="J2773" t="s">
        <v>23</v>
      </c>
      <c r="K2773" t="s">
        <v>5951</v>
      </c>
      <c r="L2773" t="s">
        <v>110</v>
      </c>
      <c r="M2773">
        <v>53186</v>
      </c>
      <c r="N2773" t="s">
        <v>101</v>
      </c>
      <c r="O2773" t="s">
        <v>1483</v>
      </c>
      <c r="P2773" t="s">
        <v>42</v>
      </c>
      <c r="Q2773" t="s">
        <v>55</v>
      </c>
      <c r="R2773" t="s">
        <v>1484</v>
      </c>
      <c r="S2773">
        <v>54.5</v>
      </c>
      <c r="T2773" s="3"/>
    </row>
    <row r="2774" spans="1:20" x14ac:dyDescent="0.3">
      <c r="A2774">
        <v>2773</v>
      </c>
      <c r="B2774" t="s">
        <v>5952</v>
      </c>
      <c r="C2774">
        <f t="shared" si="43"/>
        <v>50</v>
      </c>
      <c r="D2774" s="1">
        <v>43444</v>
      </c>
      <c r="E2774" s="1">
        <v>43446</v>
      </c>
      <c r="F2774" t="s">
        <v>184</v>
      </c>
      <c r="G2774" t="s">
        <v>4563</v>
      </c>
      <c r="H2774" t="s">
        <v>4564</v>
      </c>
      <c r="I2774" t="s">
        <v>22</v>
      </c>
      <c r="J2774" t="s">
        <v>23</v>
      </c>
      <c r="K2774" t="s">
        <v>49</v>
      </c>
      <c r="L2774" t="s">
        <v>50</v>
      </c>
      <c r="M2774">
        <v>33311</v>
      </c>
      <c r="N2774" t="s">
        <v>26</v>
      </c>
      <c r="O2774" t="s">
        <v>2890</v>
      </c>
      <c r="P2774" t="s">
        <v>28</v>
      </c>
      <c r="Q2774" t="s">
        <v>61</v>
      </c>
      <c r="R2774" t="s">
        <v>921</v>
      </c>
      <c r="S2774">
        <v>19.103999999999999</v>
      </c>
      <c r="T2774" s="3"/>
    </row>
    <row r="2775" spans="1:20" x14ac:dyDescent="0.3">
      <c r="A2775">
        <v>2774</v>
      </c>
      <c r="B2775" t="s">
        <v>5953</v>
      </c>
      <c r="C2775">
        <f t="shared" si="43"/>
        <v>47</v>
      </c>
      <c r="D2775" s="1">
        <v>43061</v>
      </c>
      <c r="E2775" s="1">
        <v>43065</v>
      </c>
      <c r="F2775" t="s">
        <v>46</v>
      </c>
      <c r="G2775" t="s">
        <v>2986</v>
      </c>
      <c r="H2775" t="s">
        <v>2987</v>
      </c>
      <c r="I2775" t="s">
        <v>22</v>
      </c>
      <c r="J2775" t="s">
        <v>23</v>
      </c>
      <c r="K2775" t="s">
        <v>878</v>
      </c>
      <c r="L2775" t="s">
        <v>234</v>
      </c>
      <c r="M2775">
        <v>48205</v>
      </c>
      <c r="N2775" t="s">
        <v>101</v>
      </c>
      <c r="O2775" t="s">
        <v>410</v>
      </c>
      <c r="P2775" t="s">
        <v>42</v>
      </c>
      <c r="Q2775" t="s">
        <v>71</v>
      </c>
      <c r="R2775" t="s">
        <v>411</v>
      </c>
      <c r="S2775">
        <v>49.44</v>
      </c>
      <c r="T2775" s="3"/>
    </row>
    <row r="2776" spans="1:20" x14ac:dyDescent="0.3">
      <c r="A2776">
        <v>2775</v>
      </c>
      <c r="B2776" t="s">
        <v>5954</v>
      </c>
      <c r="C2776">
        <f t="shared" si="43"/>
        <v>46</v>
      </c>
      <c r="D2776" s="1">
        <v>43415</v>
      </c>
      <c r="E2776" s="1">
        <v>43422</v>
      </c>
      <c r="F2776" t="s">
        <v>46</v>
      </c>
      <c r="G2776" t="s">
        <v>4484</v>
      </c>
      <c r="H2776" t="s">
        <v>4485</v>
      </c>
      <c r="I2776" t="s">
        <v>98</v>
      </c>
      <c r="J2776" t="s">
        <v>23</v>
      </c>
      <c r="K2776" t="s">
        <v>314</v>
      </c>
      <c r="L2776" t="s">
        <v>494</v>
      </c>
      <c r="M2776">
        <v>45503</v>
      </c>
      <c r="N2776" t="s">
        <v>144</v>
      </c>
      <c r="O2776" t="s">
        <v>1930</v>
      </c>
      <c r="P2776" t="s">
        <v>42</v>
      </c>
      <c r="Q2776" t="s">
        <v>86</v>
      </c>
      <c r="R2776" t="s">
        <v>1931</v>
      </c>
      <c r="S2776">
        <v>10.368</v>
      </c>
      <c r="T2776" s="3"/>
    </row>
    <row r="2777" spans="1:20" x14ac:dyDescent="0.3">
      <c r="A2777">
        <v>2776</v>
      </c>
      <c r="B2777" t="s">
        <v>5955</v>
      </c>
      <c r="C2777">
        <f t="shared" si="43"/>
        <v>42</v>
      </c>
      <c r="D2777" s="1">
        <v>43029</v>
      </c>
      <c r="E2777" s="1">
        <v>43033</v>
      </c>
      <c r="F2777" t="s">
        <v>46</v>
      </c>
      <c r="G2777" t="s">
        <v>328</v>
      </c>
      <c r="H2777" t="s">
        <v>329</v>
      </c>
      <c r="I2777" t="s">
        <v>22</v>
      </c>
      <c r="J2777" t="s">
        <v>23</v>
      </c>
      <c r="K2777" t="s">
        <v>946</v>
      </c>
      <c r="L2777" t="s">
        <v>39</v>
      </c>
      <c r="M2777">
        <v>92037</v>
      </c>
      <c r="N2777" t="s">
        <v>40</v>
      </c>
      <c r="O2777" t="s">
        <v>959</v>
      </c>
      <c r="P2777" t="s">
        <v>42</v>
      </c>
      <c r="Q2777" t="s">
        <v>55</v>
      </c>
      <c r="R2777" t="s">
        <v>960</v>
      </c>
      <c r="S2777">
        <v>154.44</v>
      </c>
      <c r="T2777" s="3"/>
    </row>
    <row r="2778" spans="1:20" x14ac:dyDescent="0.3">
      <c r="A2778">
        <v>2777</v>
      </c>
      <c r="B2778" t="s">
        <v>5956</v>
      </c>
      <c r="C2778">
        <f t="shared" si="43"/>
        <v>52</v>
      </c>
      <c r="D2778" s="1">
        <v>42725</v>
      </c>
      <c r="E2778" s="1">
        <v>42729</v>
      </c>
      <c r="F2778" t="s">
        <v>46</v>
      </c>
      <c r="G2778" t="s">
        <v>430</v>
      </c>
      <c r="H2778" t="s">
        <v>431</v>
      </c>
      <c r="I2778" t="s">
        <v>37</v>
      </c>
      <c r="J2778" t="s">
        <v>23</v>
      </c>
      <c r="K2778" t="s">
        <v>1080</v>
      </c>
      <c r="L2778" t="s">
        <v>453</v>
      </c>
      <c r="M2778">
        <v>80906</v>
      </c>
      <c r="N2778" t="s">
        <v>40</v>
      </c>
      <c r="O2778" t="s">
        <v>3624</v>
      </c>
      <c r="P2778" t="s">
        <v>42</v>
      </c>
      <c r="Q2778" t="s">
        <v>74</v>
      </c>
      <c r="R2778" t="s">
        <v>3625</v>
      </c>
      <c r="S2778">
        <v>60.984000000000002</v>
      </c>
      <c r="T2778" s="3"/>
    </row>
    <row r="2779" spans="1:20" x14ac:dyDescent="0.3">
      <c r="A2779">
        <v>2778</v>
      </c>
      <c r="B2779" t="s">
        <v>5957</v>
      </c>
      <c r="C2779">
        <f t="shared" si="43"/>
        <v>30</v>
      </c>
      <c r="D2779" s="1">
        <v>42568</v>
      </c>
      <c r="E2779" s="1">
        <v>42570</v>
      </c>
      <c r="F2779" t="s">
        <v>19</v>
      </c>
      <c r="G2779" t="s">
        <v>2828</v>
      </c>
      <c r="H2779" t="s">
        <v>2829</v>
      </c>
      <c r="I2779" t="s">
        <v>22</v>
      </c>
      <c r="J2779" t="s">
        <v>23</v>
      </c>
      <c r="K2779" t="s">
        <v>5958</v>
      </c>
      <c r="L2779" t="s">
        <v>39</v>
      </c>
      <c r="M2779">
        <v>93309</v>
      </c>
      <c r="N2779" t="s">
        <v>40</v>
      </c>
      <c r="O2779" t="s">
        <v>4481</v>
      </c>
      <c r="P2779" t="s">
        <v>28</v>
      </c>
      <c r="Q2779" t="s">
        <v>29</v>
      </c>
      <c r="R2779" t="s">
        <v>4482</v>
      </c>
      <c r="S2779">
        <v>195.46600000000001</v>
      </c>
      <c r="T2779" s="3"/>
    </row>
    <row r="2780" spans="1:20" x14ac:dyDescent="0.3">
      <c r="A2780">
        <v>2779</v>
      </c>
      <c r="B2780" t="s">
        <v>5959</v>
      </c>
      <c r="C2780">
        <f t="shared" si="43"/>
        <v>18</v>
      </c>
      <c r="D2780" s="1">
        <v>43220</v>
      </c>
      <c r="E2780" s="1">
        <v>43225</v>
      </c>
      <c r="F2780" t="s">
        <v>46</v>
      </c>
      <c r="G2780" t="s">
        <v>1396</v>
      </c>
      <c r="H2780" t="s">
        <v>1397</v>
      </c>
      <c r="I2780" t="s">
        <v>37</v>
      </c>
      <c r="J2780" t="s">
        <v>23</v>
      </c>
      <c r="K2780" t="s">
        <v>5960</v>
      </c>
      <c r="L2780" t="s">
        <v>50</v>
      </c>
      <c r="M2780">
        <v>33068</v>
      </c>
      <c r="N2780" t="s">
        <v>26</v>
      </c>
      <c r="O2780" t="s">
        <v>1362</v>
      </c>
      <c r="P2780" t="s">
        <v>28</v>
      </c>
      <c r="Q2780" t="s">
        <v>61</v>
      </c>
      <c r="R2780" t="s">
        <v>1363</v>
      </c>
      <c r="S2780">
        <v>23.68</v>
      </c>
      <c r="T2780" s="3"/>
    </row>
    <row r="2781" spans="1:20" x14ac:dyDescent="0.3">
      <c r="A2781">
        <v>2780</v>
      </c>
      <c r="B2781" t="s">
        <v>5959</v>
      </c>
      <c r="C2781">
        <f t="shared" si="43"/>
        <v>18</v>
      </c>
      <c r="D2781" s="1">
        <v>43220</v>
      </c>
      <c r="E2781" s="1">
        <v>43225</v>
      </c>
      <c r="F2781" t="s">
        <v>46</v>
      </c>
      <c r="G2781" t="s">
        <v>1396</v>
      </c>
      <c r="H2781" t="s">
        <v>1397</v>
      </c>
      <c r="I2781" t="s">
        <v>37</v>
      </c>
      <c r="J2781" t="s">
        <v>23</v>
      </c>
      <c r="K2781" t="s">
        <v>5960</v>
      </c>
      <c r="L2781" t="s">
        <v>50</v>
      </c>
      <c r="M2781">
        <v>33068</v>
      </c>
      <c r="N2781" t="s">
        <v>26</v>
      </c>
      <c r="O2781" t="s">
        <v>5961</v>
      </c>
      <c r="P2781" t="s">
        <v>67</v>
      </c>
      <c r="Q2781" t="s">
        <v>157</v>
      </c>
      <c r="R2781" t="s">
        <v>5962</v>
      </c>
      <c r="S2781">
        <v>2.3759999999999999</v>
      </c>
      <c r="T2781" s="3"/>
    </row>
    <row r="2782" spans="1:20" x14ac:dyDescent="0.3">
      <c r="A2782">
        <v>2781</v>
      </c>
      <c r="B2782" t="s">
        <v>5963</v>
      </c>
      <c r="C2782">
        <f t="shared" si="43"/>
        <v>19</v>
      </c>
      <c r="D2782" s="1">
        <v>43226</v>
      </c>
      <c r="E2782" s="1">
        <v>43228</v>
      </c>
      <c r="F2782" t="s">
        <v>184</v>
      </c>
      <c r="G2782" t="s">
        <v>5810</v>
      </c>
      <c r="H2782" t="s">
        <v>5811</v>
      </c>
      <c r="I2782" t="s">
        <v>22</v>
      </c>
      <c r="J2782" t="s">
        <v>23</v>
      </c>
      <c r="K2782" t="s">
        <v>262</v>
      </c>
      <c r="L2782" t="s">
        <v>263</v>
      </c>
      <c r="M2782">
        <v>10035</v>
      </c>
      <c r="N2782" t="s">
        <v>144</v>
      </c>
      <c r="O2782" t="s">
        <v>848</v>
      </c>
      <c r="P2782" t="s">
        <v>42</v>
      </c>
      <c r="Q2782" t="s">
        <v>43</v>
      </c>
      <c r="R2782" t="s">
        <v>849</v>
      </c>
      <c r="S2782">
        <v>59.2</v>
      </c>
      <c r="T2782" s="3"/>
    </row>
    <row r="2783" spans="1:20" x14ac:dyDescent="0.3">
      <c r="A2783">
        <v>2782</v>
      </c>
      <c r="B2783" t="s">
        <v>5964</v>
      </c>
      <c r="C2783">
        <f t="shared" si="43"/>
        <v>47</v>
      </c>
      <c r="D2783" s="1">
        <v>43424</v>
      </c>
      <c r="E2783" s="1">
        <v>43431</v>
      </c>
      <c r="F2783" t="s">
        <v>46</v>
      </c>
      <c r="G2783" t="s">
        <v>5797</v>
      </c>
      <c r="H2783" t="s">
        <v>5798</v>
      </c>
      <c r="I2783" t="s">
        <v>22</v>
      </c>
      <c r="J2783" t="s">
        <v>23</v>
      </c>
      <c r="K2783" t="s">
        <v>931</v>
      </c>
      <c r="L2783" t="s">
        <v>225</v>
      </c>
      <c r="M2783">
        <v>55044</v>
      </c>
      <c r="N2783" t="s">
        <v>101</v>
      </c>
      <c r="O2783" t="s">
        <v>879</v>
      </c>
      <c r="P2783" t="s">
        <v>42</v>
      </c>
      <c r="Q2783" t="s">
        <v>64</v>
      </c>
      <c r="R2783" t="s">
        <v>880</v>
      </c>
      <c r="S2783">
        <v>22</v>
      </c>
      <c r="T2783" s="3"/>
    </row>
    <row r="2784" spans="1:20" x14ac:dyDescent="0.3">
      <c r="A2784">
        <v>2783</v>
      </c>
      <c r="B2784" t="s">
        <v>5965</v>
      </c>
      <c r="C2784">
        <f t="shared" si="43"/>
        <v>45</v>
      </c>
      <c r="D2784" s="1">
        <v>43050</v>
      </c>
      <c r="E2784" s="1">
        <v>43055</v>
      </c>
      <c r="F2784" t="s">
        <v>46</v>
      </c>
      <c r="G2784" t="s">
        <v>3678</v>
      </c>
      <c r="H2784" t="s">
        <v>3679</v>
      </c>
      <c r="I2784" t="s">
        <v>22</v>
      </c>
      <c r="J2784" t="s">
        <v>23</v>
      </c>
      <c r="K2784" t="s">
        <v>878</v>
      </c>
      <c r="L2784" t="s">
        <v>234</v>
      </c>
      <c r="M2784">
        <v>48234</v>
      </c>
      <c r="N2784" t="s">
        <v>101</v>
      </c>
      <c r="O2784" t="s">
        <v>3753</v>
      </c>
      <c r="P2784" t="s">
        <v>67</v>
      </c>
      <c r="Q2784" t="s">
        <v>68</v>
      </c>
      <c r="R2784" t="s">
        <v>3754</v>
      </c>
      <c r="S2784">
        <v>257.98</v>
      </c>
      <c r="T2784" s="3"/>
    </row>
    <row r="2785" spans="1:20" x14ac:dyDescent="0.3">
      <c r="A2785">
        <v>2784</v>
      </c>
      <c r="B2785" t="s">
        <v>5966</v>
      </c>
      <c r="C2785">
        <f t="shared" si="43"/>
        <v>45</v>
      </c>
      <c r="D2785" s="1">
        <v>43044</v>
      </c>
      <c r="E2785" s="1">
        <v>43049</v>
      </c>
      <c r="F2785" t="s">
        <v>46</v>
      </c>
      <c r="G2785" t="s">
        <v>1338</v>
      </c>
      <c r="H2785" t="s">
        <v>1339</v>
      </c>
      <c r="I2785" t="s">
        <v>37</v>
      </c>
      <c r="J2785" t="s">
        <v>23</v>
      </c>
      <c r="K2785" t="s">
        <v>142</v>
      </c>
      <c r="L2785" t="s">
        <v>143</v>
      </c>
      <c r="M2785">
        <v>19134</v>
      </c>
      <c r="N2785" t="s">
        <v>144</v>
      </c>
      <c r="O2785" t="s">
        <v>5967</v>
      </c>
      <c r="P2785" t="s">
        <v>67</v>
      </c>
      <c r="Q2785" t="s">
        <v>68</v>
      </c>
      <c r="R2785" t="s">
        <v>5968</v>
      </c>
      <c r="S2785">
        <v>23.988</v>
      </c>
      <c r="T2785" s="3"/>
    </row>
    <row r="2786" spans="1:20" x14ac:dyDescent="0.3">
      <c r="A2786">
        <v>2785</v>
      </c>
      <c r="B2786" t="s">
        <v>5969</v>
      </c>
      <c r="C2786">
        <f t="shared" si="43"/>
        <v>41</v>
      </c>
      <c r="D2786" s="1">
        <v>43017</v>
      </c>
      <c r="E2786" s="1">
        <v>43023</v>
      </c>
      <c r="F2786" t="s">
        <v>46</v>
      </c>
      <c r="G2786" t="s">
        <v>1478</v>
      </c>
      <c r="H2786" t="s">
        <v>1479</v>
      </c>
      <c r="I2786" t="s">
        <v>37</v>
      </c>
      <c r="J2786" t="s">
        <v>23</v>
      </c>
      <c r="K2786" t="s">
        <v>272</v>
      </c>
      <c r="L2786" t="s">
        <v>494</v>
      </c>
      <c r="M2786">
        <v>45373</v>
      </c>
      <c r="N2786" t="s">
        <v>144</v>
      </c>
      <c r="O2786" t="s">
        <v>4554</v>
      </c>
      <c r="P2786" t="s">
        <v>67</v>
      </c>
      <c r="Q2786" t="s">
        <v>68</v>
      </c>
      <c r="R2786" t="s">
        <v>4555</v>
      </c>
      <c r="S2786">
        <v>23.975999999999999</v>
      </c>
      <c r="T2786" s="3"/>
    </row>
    <row r="2787" spans="1:20" x14ac:dyDescent="0.3">
      <c r="A2787">
        <v>2786</v>
      </c>
      <c r="B2787" t="s">
        <v>5970</v>
      </c>
      <c r="C2787">
        <f t="shared" si="43"/>
        <v>39</v>
      </c>
      <c r="D2787" s="1">
        <v>42634</v>
      </c>
      <c r="E2787" s="1">
        <v>42636</v>
      </c>
      <c r="F2787" t="s">
        <v>184</v>
      </c>
      <c r="G2787" t="s">
        <v>4396</v>
      </c>
      <c r="H2787" t="s">
        <v>4397</v>
      </c>
      <c r="I2787" t="s">
        <v>98</v>
      </c>
      <c r="J2787" t="s">
        <v>23</v>
      </c>
      <c r="K2787" t="s">
        <v>38</v>
      </c>
      <c r="L2787" t="s">
        <v>39</v>
      </c>
      <c r="M2787">
        <v>90036</v>
      </c>
      <c r="N2787" t="s">
        <v>40</v>
      </c>
      <c r="O2787" t="s">
        <v>1932</v>
      </c>
      <c r="P2787" t="s">
        <v>28</v>
      </c>
      <c r="Q2787" t="s">
        <v>32</v>
      </c>
      <c r="R2787" t="s">
        <v>1933</v>
      </c>
      <c r="S2787">
        <v>601.53599999999994</v>
      </c>
      <c r="T2787" s="3"/>
    </row>
    <row r="2788" spans="1:20" x14ac:dyDescent="0.3">
      <c r="A2788">
        <v>2787</v>
      </c>
      <c r="B2788" t="s">
        <v>5970</v>
      </c>
      <c r="C2788">
        <f t="shared" si="43"/>
        <v>39</v>
      </c>
      <c r="D2788" s="1">
        <v>42634</v>
      </c>
      <c r="E2788" s="1">
        <v>42636</v>
      </c>
      <c r="F2788" t="s">
        <v>184</v>
      </c>
      <c r="G2788" t="s">
        <v>4396</v>
      </c>
      <c r="H2788" t="s">
        <v>4397</v>
      </c>
      <c r="I2788" t="s">
        <v>98</v>
      </c>
      <c r="J2788" t="s">
        <v>23</v>
      </c>
      <c r="K2788" t="s">
        <v>38</v>
      </c>
      <c r="L2788" t="s">
        <v>39</v>
      </c>
      <c r="M2788">
        <v>90036</v>
      </c>
      <c r="N2788" t="s">
        <v>40</v>
      </c>
      <c r="O2788" t="s">
        <v>5971</v>
      </c>
      <c r="P2788" t="s">
        <v>42</v>
      </c>
      <c r="Q2788" t="s">
        <v>265</v>
      </c>
      <c r="R2788" t="s">
        <v>5972</v>
      </c>
      <c r="S2788">
        <v>7.9</v>
      </c>
      <c r="T2788" s="3"/>
    </row>
    <row r="2789" spans="1:20" x14ac:dyDescent="0.3">
      <c r="A2789">
        <v>2788</v>
      </c>
      <c r="B2789" t="s">
        <v>5973</v>
      </c>
      <c r="C2789">
        <f t="shared" si="43"/>
        <v>49</v>
      </c>
      <c r="D2789" s="1">
        <v>42340</v>
      </c>
      <c r="E2789" s="1">
        <v>42344</v>
      </c>
      <c r="F2789" t="s">
        <v>46</v>
      </c>
      <c r="G2789" t="s">
        <v>4738</v>
      </c>
      <c r="H2789" t="s">
        <v>4739</v>
      </c>
      <c r="I2789" t="s">
        <v>37</v>
      </c>
      <c r="J2789" t="s">
        <v>23</v>
      </c>
      <c r="K2789" t="s">
        <v>5974</v>
      </c>
      <c r="L2789" t="s">
        <v>100</v>
      </c>
      <c r="M2789">
        <v>78415</v>
      </c>
      <c r="N2789" t="s">
        <v>101</v>
      </c>
      <c r="O2789" t="s">
        <v>1145</v>
      </c>
      <c r="P2789" t="s">
        <v>28</v>
      </c>
      <c r="Q2789" t="s">
        <v>61</v>
      </c>
      <c r="R2789" t="s">
        <v>1146</v>
      </c>
      <c r="S2789">
        <v>58.36</v>
      </c>
      <c r="T2789" s="3"/>
    </row>
    <row r="2790" spans="1:20" x14ac:dyDescent="0.3">
      <c r="A2790">
        <v>2789</v>
      </c>
      <c r="B2790" t="s">
        <v>5973</v>
      </c>
      <c r="C2790">
        <f t="shared" si="43"/>
        <v>49</v>
      </c>
      <c r="D2790" s="1">
        <v>42340</v>
      </c>
      <c r="E2790" s="1">
        <v>42344</v>
      </c>
      <c r="F2790" t="s">
        <v>46</v>
      </c>
      <c r="G2790" t="s">
        <v>4738</v>
      </c>
      <c r="H2790" t="s">
        <v>4739</v>
      </c>
      <c r="I2790" t="s">
        <v>37</v>
      </c>
      <c r="J2790" t="s">
        <v>23</v>
      </c>
      <c r="K2790" t="s">
        <v>5974</v>
      </c>
      <c r="L2790" t="s">
        <v>100</v>
      </c>
      <c r="M2790">
        <v>78415</v>
      </c>
      <c r="N2790" t="s">
        <v>101</v>
      </c>
      <c r="O2790" t="s">
        <v>583</v>
      </c>
      <c r="P2790" t="s">
        <v>42</v>
      </c>
      <c r="Q2790" t="s">
        <v>64</v>
      </c>
      <c r="R2790" t="s">
        <v>584</v>
      </c>
      <c r="S2790">
        <v>16.463999999999999</v>
      </c>
      <c r="T2790" s="3"/>
    </row>
    <row r="2791" spans="1:20" x14ac:dyDescent="0.3">
      <c r="A2791">
        <v>2790</v>
      </c>
      <c r="B2791" t="s">
        <v>5973</v>
      </c>
      <c r="C2791">
        <f t="shared" si="43"/>
        <v>49</v>
      </c>
      <c r="D2791" s="1">
        <v>42340</v>
      </c>
      <c r="E2791" s="1">
        <v>42344</v>
      </c>
      <c r="F2791" t="s">
        <v>46</v>
      </c>
      <c r="G2791" t="s">
        <v>4738</v>
      </c>
      <c r="H2791" t="s">
        <v>4739</v>
      </c>
      <c r="I2791" t="s">
        <v>37</v>
      </c>
      <c r="J2791" t="s">
        <v>23</v>
      </c>
      <c r="K2791" t="s">
        <v>5974</v>
      </c>
      <c r="L2791" t="s">
        <v>100</v>
      </c>
      <c r="M2791">
        <v>78415</v>
      </c>
      <c r="N2791" t="s">
        <v>101</v>
      </c>
      <c r="O2791" t="s">
        <v>2185</v>
      </c>
      <c r="P2791" t="s">
        <v>28</v>
      </c>
      <c r="Q2791" t="s">
        <v>61</v>
      </c>
      <c r="R2791" t="s">
        <v>2186</v>
      </c>
      <c r="S2791">
        <v>39.96</v>
      </c>
      <c r="T2791" s="3"/>
    </row>
    <row r="2792" spans="1:20" x14ac:dyDescent="0.3">
      <c r="A2792">
        <v>2791</v>
      </c>
      <c r="B2792" t="s">
        <v>5975</v>
      </c>
      <c r="C2792">
        <f t="shared" si="43"/>
        <v>39</v>
      </c>
      <c r="D2792" s="1">
        <v>42268</v>
      </c>
      <c r="E2792" s="1">
        <v>42269</v>
      </c>
      <c r="F2792" t="s">
        <v>184</v>
      </c>
      <c r="G2792" t="s">
        <v>2607</v>
      </c>
      <c r="H2792" t="s">
        <v>2608</v>
      </c>
      <c r="I2792" t="s">
        <v>37</v>
      </c>
      <c r="J2792" t="s">
        <v>23</v>
      </c>
      <c r="K2792" t="s">
        <v>2532</v>
      </c>
      <c r="L2792" t="s">
        <v>134</v>
      </c>
      <c r="M2792">
        <v>68104</v>
      </c>
      <c r="N2792" t="s">
        <v>101</v>
      </c>
      <c r="O2792" t="s">
        <v>433</v>
      </c>
      <c r="P2792" t="s">
        <v>42</v>
      </c>
      <c r="Q2792" t="s">
        <v>74</v>
      </c>
      <c r="R2792" t="s">
        <v>434</v>
      </c>
      <c r="S2792">
        <v>25.96</v>
      </c>
      <c r="T2792" s="3"/>
    </row>
    <row r="2793" spans="1:20" x14ac:dyDescent="0.3">
      <c r="A2793">
        <v>2792</v>
      </c>
      <c r="B2793" t="s">
        <v>5975</v>
      </c>
      <c r="C2793">
        <f t="shared" si="43"/>
        <v>39</v>
      </c>
      <c r="D2793" s="1">
        <v>42268</v>
      </c>
      <c r="E2793" s="1">
        <v>42269</v>
      </c>
      <c r="F2793" t="s">
        <v>184</v>
      </c>
      <c r="G2793" t="s">
        <v>2607</v>
      </c>
      <c r="H2793" t="s">
        <v>2608</v>
      </c>
      <c r="I2793" t="s">
        <v>37</v>
      </c>
      <c r="J2793" t="s">
        <v>23</v>
      </c>
      <c r="K2793" t="s">
        <v>2532</v>
      </c>
      <c r="L2793" t="s">
        <v>134</v>
      </c>
      <c r="M2793">
        <v>68104</v>
      </c>
      <c r="N2793" t="s">
        <v>101</v>
      </c>
      <c r="O2793" t="s">
        <v>4826</v>
      </c>
      <c r="P2793" t="s">
        <v>42</v>
      </c>
      <c r="Q2793" t="s">
        <v>74</v>
      </c>
      <c r="R2793" t="s">
        <v>4827</v>
      </c>
      <c r="S2793">
        <v>36.270000000000003</v>
      </c>
      <c r="T2793" s="3"/>
    </row>
    <row r="2794" spans="1:20" x14ac:dyDescent="0.3">
      <c r="A2794">
        <v>2793</v>
      </c>
      <c r="B2794" t="s">
        <v>5975</v>
      </c>
      <c r="C2794">
        <f t="shared" si="43"/>
        <v>39</v>
      </c>
      <c r="D2794" s="1">
        <v>42268</v>
      </c>
      <c r="E2794" s="1">
        <v>42269</v>
      </c>
      <c r="F2794" t="s">
        <v>184</v>
      </c>
      <c r="G2794" t="s">
        <v>2607</v>
      </c>
      <c r="H2794" t="s">
        <v>2608</v>
      </c>
      <c r="I2794" t="s">
        <v>37</v>
      </c>
      <c r="J2794" t="s">
        <v>23</v>
      </c>
      <c r="K2794" t="s">
        <v>2532</v>
      </c>
      <c r="L2794" t="s">
        <v>134</v>
      </c>
      <c r="M2794">
        <v>68104</v>
      </c>
      <c r="N2794" t="s">
        <v>101</v>
      </c>
      <c r="O2794" t="s">
        <v>3198</v>
      </c>
      <c r="P2794" t="s">
        <v>42</v>
      </c>
      <c r="Q2794" t="s">
        <v>86</v>
      </c>
      <c r="R2794" t="s">
        <v>3199</v>
      </c>
      <c r="S2794">
        <v>6.48</v>
      </c>
      <c r="T2794" s="3"/>
    </row>
    <row r="2795" spans="1:20" x14ac:dyDescent="0.3">
      <c r="A2795">
        <v>2794</v>
      </c>
      <c r="B2795" t="s">
        <v>5976</v>
      </c>
      <c r="C2795">
        <f t="shared" si="43"/>
        <v>16</v>
      </c>
      <c r="D2795" s="1">
        <v>42106</v>
      </c>
      <c r="E2795" s="1">
        <v>42111</v>
      </c>
      <c r="F2795" t="s">
        <v>46</v>
      </c>
      <c r="G2795" t="s">
        <v>5719</v>
      </c>
      <c r="H2795" t="s">
        <v>5720</v>
      </c>
      <c r="I2795" t="s">
        <v>37</v>
      </c>
      <c r="J2795" t="s">
        <v>23</v>
      </c>
      <c r="K2795" t="s">
        <v>5977</v>
      </c>
      <c r="L2795" t="s">
        <v>39</v>
      </c>
      <c r="M2795">
        <v>90278</v>
      </c>
      <c r="N2795" t="s">
        <v>40</v>
      </c>
      <c r="O2795" t="s">
        <v>2586</v>
      </c>
      <c r="P2795" t="s">
        <v>67</v>
      </c>
      <c r="Q2795" t="s">
        <v>68</v>
      </c>
      <c r="R2795" t="s">
        <v>2587</v>
      </c>
      <c r="S2795">
        <v>1075.088</v>
      </c>
      <c r="T2795" s="3"/>
    </row>
    <row r="2796" spans="1:20" x14ac:dyDescent="0.3">
      <c r="A2796">
        <v>2795</v>
      </c>
      <c r="B2796" t="s">
        <v>5976</v>
      </c>
      <c r="C2796">
        <f t="shared" si="43"/>
        <v>16</v>
      </c>
      <c r="D2796" s="1">
        <v>42106</v>
      </c>
      <c r="E2796" s="1">
        <v>42111</v>
      </c>
      <c r="F2796" t="s">
        <v>46</v>
      </c>
      <c r="G2796" t="s">
        <v>5719</v>
      </c>
      <c r="H2796" t="s">
        <v>5720</v>
      </c>
      <c r="I2796" t="s">
        <v>37</v>
      </c>
      <c r="J2796" t="s">
        <v>23</v>
      </c>
      <c r="K2796" t="s">
        <v>5977</v>
      </c>
      <c r="L2796" t="s">
        <v>39</v>
      </c>
      <c r="M2796">
        <v>90278</v>
      </c>
      <c r="N2796" t="s">
        <v>40</v>
      </c>
      <c r="O2796" t="s">
        <v>3212</v>
      </c>
      <c r="P2796" t="s">
        <v>67</v>
      </c>
      <c r="Q2796" t="s">
        <v>68</v>
      </c>
      <c r="R2796" t="s">
        <v>3213</v>
      </c>
      <c r="S2796">
        <v>438.36799999999999</v>
      </c>
      <c r="T2796" s="3"/>
    </row>
    <row r="2797" spans="1:20" x14ac:dyDescent="0.3">
      <c r="A2797">
        <v>2796</v>
      </c>
      <c r="B2797" t="s">
        <v>5976</v>
      </c>
      <c r="C2797">
        <f t="shared" si="43"/>
        <v>16</v>
      </c>
      <c r="D2797" s="1">
        <v>42106</v>
      </c>
      <c r="E2797" s="1">
        <v>42111</v>
      </c>
      <c r="F2797" t="s">
        <v>46</v>
      </c>
      <c r="G2797" t="s">
        <v>5719</v>
      </c>
      <c r="H2797" t="s">
        <v>5720</v>
      </c>
      <c r="I2797" t="s">
        <v>37</v>
      </c>
      <c r="J2797" t="s">
        <v>23</v>
      </c>
      <c r="K2797" t="s">
        <v>5977</v>
      </c>
      <c r="L2797" t="s">
        <v>39</v>
      </c>
      <c r="M2797">
        <v>90278</v>
      </c>
      <c r="N2797" t="s">
        <v>40</v>
      </c>
      <c r="O2797" t="s">
        <v>1967</v>
      </c>
      <c r="P2797" t="s">
        <v>42</v>
      </c>
      <c r="Q2797" t="s">
        <v>71</v>
      </c>
      <c r="R2797" t="s">
        <v>1968</v>
      </c>
      <c r="S2797">
        <v>18.088000000000001</v>
      </c>
      <c r="T2797" s="3"/>
    </row>
    <row r="2798" spans="1:20" x14ac:dyDescent="0.3">
      <c r="A2798">
        <v>2797</v>
      </c>
      <c r="B2798" t="s">
        <v>5976</v>
      </c>
      <c r="C2798">
        <f t="shared" si="43"/>
        <v>16</v>
      </c>
      <c r="D2798" s="1">
        <v>42106</v>
      </c>
      <c r="E2798" s="1">
        <v>42111</v>
      </c>
      <c r="F2798" t="s">
        <v>46</v>
      </c>
      <c r="G2798" t="s">
        <v>5719</v>
      </c>
      <c r="H2798" t="s">
        <v>5720</v>
      </c>
      <c r="I2798" t="s">
        <v>37</v>
      </c>
      <c r="J2798" t="s">
        <v>23</v>
      </c>
      <c r="K2798" t="s">
        <v>5977</v>
      </c>
      <c r="L2798" t="s">
        <v>39</v>
      </c>
      <c r="M2798">
        <v>90278</v>
      </c>
      <c r="N2798" t="s">
        <v>40</v>
      </c>
      <c r="O2798" t="s">
        <v>1670</v>
      </c>
      <c r="P2798" t="s">
        <v>28</v>
      </c>
      <c r="Q2798" t="s">
        <v>29</v>
      </c>
      <c r="R2798" t="s">
        <v>1671</v>
      </c>
      <c r="S2798">
        <v>308.49900000000002</v>
      </c>
      <c r="T2798" s="3"/>
    </row>
    <row r="2799" spans="1:20" x14ac:dyDescent="0.3">
      <c r="A2799">
        <v>2798</v>
      </c>
      <c r="B2799" t="s">
        <v>5978</v>
      </c>
      <c r="C2799">
        <f t="shared" si="43"/>
        <v>42</v>
      </c>
      <c r="D2799" s="1">
        <v>43393</v>
      </c>
      <c r="E2799" s="1">
        <v>43400</v>
      </c>
      <c r="F2799" t="s">
        <v>46</v>
      </c>
      <c r="G2799" t="s">
        <v>4117</v>
      </c>
      <c r="H2799" t="s">
        <v>4118</v>
      </c>
      <c r="I2799" t="s">
        <v>22</v>
      </c>
      <c r="J2799" t="s">
        <v>23</v>
      </c>
      <c r="K2799" t="s">
        <v>5146</v>
      </c>
      <c r="L2799" t="s">
        <v>1708</v>
      </c>
      <c r="M2799">
        <v>72209</v>
      </c>
      <c r="N2799" t="s">
        <v>26</v>
      </c>
      <c r="O2799" t="s">
        <v>4869</v>
      </c>
      <c r="P2799" t="s">
        <v>42</v>
      </c>
      <c r="Q2799" t="s">
        <v>64</v>
      </c>
      <c r="R2799" t="s">
        <v>4870</v>
      </c>
      <c r="S2799">
        <v>13.36</v>
      </c>
      <c r="T2799" s="3"/>
    </row>
    <row r="2800" spans="1:20" x14ac:dyDescent="0.3">
      <c r="A2800">
        <v>2799</v>
      </c>
      <c r="B2800" t="s">
        <v>5978</v>
      </c>
      <c r="C2800">
        <f t="shared" si="43"/>
        <v>42</v>
      </c>
      <c r="D2800" s="1">
        <v>43393</v>
      </c>
      <c r="E2800" s="1">
        <v>43400</v>
      </c>
      <c r="F2800" t="s">
        <v>46</v>
      </c>
      <c r="G2800" t="s">
        <v>4117</v>
      </c>
      <c r="H2800" t="s">
        <v>4118</v>
      </c>
      <c r="I2800" t="s">
        <v>22</v>
      </c>
      <c r="J2800" t="s">
        <v>23</v>
      </c>
      <c r="K2800" t="s">
        <v>5146</v>
      </c>
      <c r="L2800" t="s">
        <v>1708</v>
      </c>
      <c r="M2800">
        <v>72209</v>
      </c>
      <c r="N2800" t="s">
        <v>26</v>
      </c>
      <c r="O2800" t="s">
        <v>2652</v>
      </c>
      <c r="P2800" t="s">
        <v>42</v>
      </c>
      <c r="Q2800" t="s">
        <v>86</v>
      </c>
      <c r="R2800" t="s">
        <v>2653</v>
      </c>
      <c r="S2800">
        <v>39.96</v>
      </c>
      <c r="T2800" s="3"/>
    </row>
    <row r="2801" spans="1:20" x14ac:dyDescent="0.3">
      <c r="A2801">
        <v>2800</v>
      </c>
      <c r="B2801" t="s">
        <v>5978</v>
      </c>
      <c r="C2801">
        <f t="shared" si="43"/>
        <v>42</v>
      </c>
      <c r="D2801" s="1">
        <v>43393</v>
      </c>
      <c r="E2801" s="1">
        <v>43400</v>
      </c>
      <c r="F2801" t="s">
        <v>46</v>
      </c>
      <c r="G2801" t="s">
        <v>4117</v>
      </c>
      <c r="H2801" t="s">
        <v>4118</v>
      </c>
      <c r="I2801" t="s">
        <v>22</v>
      </c>
      <c r="J2801" t="s">
        <v>23</v>
      </c>
      <c r="K2801" t="s">
        <v>5146</v>
      </c>
      <c r="L2801" t="s">
        <v>1708</v>
      </c>
      <c r="M2801">
        <v>72209</v>
      </c>
      <c r="N2801" t="s">
        <v>26</v>
      </c>
      <c r="O2801" t="s">
        <v>2753</v>
      </c>
      <c r="P2801" t="s">
        <v>42</v>
      </c>
      <c r="Q2801" t="s">
        <v>71</v>
      </c>
      <c r="R2801" t="s">
        <v>2754</v>
      </c>
      <c r="S2801">
        <v>145.85</v>
      </c>
      <c r="T2801" s="3"/>
    </row>
    <row r="2802" spans="1:20" x14ac:dyDescent="0.3">
      <c r="A2802">
        <v>2801</v>
      </c>
      <c r="B2802" t="s">
        <v>5979</v>
      </c>
      <c r="C2802">
        <f t="shared" si="43"/>
        <v>43</v>
      </c>
      <c r="D2802" s="1">
        <v>43033</v>
      </c>
      <c r="E2802" s="1">
        <v>43036</v>
      </c>
      <c r="F2802" t="s">
        <v>184</v>
      </c>
      <c r="G2802" t="s">
        <v>2728</v>
      </c>
      <c r="H2802" t="s">
        <v>2729</v>
      </c>
      <c r="I2802" t="s">
        <v>37</v>
      </c>
      <c r="J2802" t="s">
        <v>23</v>
      </c>
      <c r="K2802" t="s">
        <v>1419</v>
      </c>
      <c r="L2802" t="s">
        <v>50</v>
      </c>
      <c r="M2802">
        <v>33180</v>
      </c>
      <c r="N2802" t="s">
        <v>26</v>
      </c>
      <c r="O2802" t="s">
        <v>1819</v>
      </c>
      <c r="P2802" t="s">
        <v>67</v>
      </c>
      <c r="Q2802" t="s">
        <v>68</v>
      </c>
      <c r="R2802" t="s">
        <v>1820</v>
      </c>
      <c r="S2802">
        <v>783.96</v>
      </c>
      <c r="T2802" s="3"/>
    </row>
    <row r="2803" spans="1:20" x14ac:dyDescent="0.3">
      <c r="A2803">
        <v>2802</v>
      </c>
      <c r="B2803" t="s">
        <v>5980</v>
      </c>
      <c r="C2803">
        <f t="shared" si="43"/>
        <v>45</v>
      </c>
      <c r="D2803" s="1">
        <v>42675</v>
      </c>
      <c r="E2803" s="1">
        <v>42678</v>
      </c>
      <c r="F2803" t="s">
        <v>184</v>
      </c>
      <c r="G2803" t="s">
        <v>2628</v>
      </c>
      <c r="H2803" t="s">
        <v>2629</v>
      </c>
      <c r="I2803" t="s">
        <v>22</v>
      </c>
      <c r="J2803" t="s">
        <v>23</v>
      </c>
      <c r="K2803" t="s">
        <v>1977</v>
      </c>
      <c r="L2803" t="s">
        <v>416</v>
      </c>
      <c r="M2803">
        <v>97301</v>
      </c>
      <c r="N2803" t="s">
        <v>40</v>
      </c>
      <c r="O2803" t="s">
        <v>175</v>
      </c>
      <c r="P2803" t="s">
        <v>42</v>
      </c>
      <c r="Q2803" t="s">
        <v>64</v>
      </c>
      <c r="R2803" t="s">
        <v>176</v>
      </c>
      <c r="S2803">
        <v>7.88</v>
      </c>
      <c r="T2803" s="3"/>
    </row>
    <row r="2804" spans="1:20" x14ac:dyDescent="0.3">
      <c r="A2804">
        <v>2803</v>
      </c>
      <c r="B2804" t="s">
        <v>5981</v>
      </c>
      <c r="C2804">
        <f t="shared" si="43"/>
        <v>44</v>
      </c>
      <c r="D2804" s="1">
        <v>43407</v>
      </c>
      <c r="E2804" s="1">
        <v>43412</v>
      </c>
      <c r="F2804" t="s">
        <v>46</v>
      </c>
      <c r="G2804" t="s">
        <v>5982</v>
      </c>
      <c r="H2804" t="s">
        <v>5983</v>
      </c>
      <c r="I2804" t="s">
        <v>22</v>
      </c>
      <c r="J2804" t="s">
        <v>23</v>
      </c>
      <c r="K2804" t="s">
        <v>5892</v>
      </c>
      <c r="L2804" t="s">
        <v>665</v>
      </c>
      <c r="M2804">
        <v>88001</v>
      </c>
      <c r="N2804" t="s">
        <v>40</v>
      </c>
      <c r="O2804" t="s">
        <v>422</v>
      </c>
      <c r="P2804" t="s">
        <v>28</v>
      </c>
      <c r="Q2804" t="s">
        <v>61</v>
      </c>
      <c r="R2804" t="s">
        <v>423</v>
      </c>
      <c r="S2804">
        <v>41.37</v>
      </c>
      <c r="T2804" s="3"/>
    </row>
    <row r="2805" spans="1:20" x14ac:dyDescent="0.3">
      <c r="A2805">
        <v>2804</v>
      </c>
      <c r="B2805" t="s">
        <v>5984</v>
      </c>
      <c r="C2805">
        <f t="shared" si="43"/>
        <v>20</v>
      </c>
      <c r="D2805" s="1">
        <v>42502</v>
      </c>
      <c r="E2805" s="1">
        <v>42506</v>
      </c>
      <c r="F2805" t="s">
        <v>46</v>
      </c>
      <c r="G2805" t="s">
        <v>3973</v>
      </c>
      <c r="H2805" t="s">
        <v>3974</v>
      </c>
      <c r="I2805" t="s">
        <v>22</v>
      </c>
      <c r="J2805" t="s">
        <v>23</v>
      </c>
      <c r="K2805" t="s">
        <v>123</v>
      </c>
      <c r="L2805" t="s">
        <v>39</v>
      </c>
      <c r="M2805">
        <v>94122</v>
      </c>
      <c r="N2805" t="s">
        <v>40</v>
      </c>
      <c r="O2805" t="s">
        <v>4466</v>
      </c>
      <c r="P2805" t="s">
        <v>42</v>
      </c>
      <c r="Q2805" t="s">
        <v>86</v>
      </c>
      <c r="R2805" t="s">
        <v>4467</v>
      </c>
      <c r="S2805">
        <v>12.84</v>
      </c>
      <c r="T2805" s="3"/>
    </row>
    <row r="2806" spans="1:20" x14ac:dyDescent="0.3">
      <c r="A2806">
        <v>2805</v>
      </c>
      <c r="B2806" t="s">
        <v>5984</v>
      </c>
      <c r="C2806">
        <f t="shared" si="43"/>
        <v>20</v>
      </c>
      <c r="D2806" s="1">
        <v>42502</v>
      </c>
      <c r="E2806" s="1">
        <v>42506</v>
      </c>
      <c r="F2806" t="s">
        <v>46</v>
      </c>
      <c r="G2806" t="s">
        <v>3973</v>
      </c>
      <c r="H2806" t="s">
        <v>3974</v>
      </c>
      <c r="I2806" t="s">
        <v>22</v>
      </c>
      <c r="J2806" t="s">
        <v>23</v>
      </c>
      <c r="K2806" t="s">
        <v>123</v>
      </c>
      <c r="L2806" t="s">
        <v>39</v>
      </c>
      <c r="M2806">
        <v>94122</v>
      </c>
      <c r="N2806" t="s">
        <v>40</v>
      </c>
      <c r="O2806" t="s">
        <v>5985</v>
      </c>
      <c r="P2806" t="s">
        <v>42</v>
      </c>
      <c r="Q2806" t="s">
        <v>86</v>
      </c>
      <c r="R2806" t="s">
        <v>5986</v>
      </c>
      <c r="S2806">
        <v>25.68</v>
      </c>
      <c r="T2806" s="3"/>
    </row>
    <row r="2807" spans="1:20" x14ac:dyDescent="0.3">
      <c r="A2807">
        <v>2806</v>
      </c>
      <c r="B2807" t="s">
        <v>5987</v>
      </c>
      <c r="C2807">
        <f t="shared" si="43"/>
        <v>37</v>
      </c>
      <c r="D2807" s="1">
        <v>42620</v>
      </c>
      <c r="E2807" s="1">
        <v>42624</v>
      </c>
      <c r="F2807" t="s">
        <v>46</v>
      </c>
      <c r="G2807" t="s">
        <v>1958</v>
      </c>
      <c r="H2807" t="s">
        <v>1959</v>
      </c>
      <c r="I2807" t="s">
        <v>22</v>
      </c>
      <c r="J2807" t="s">
        <v>23</v>
      </c>
      <c r="K2807" t="s">
        <v>4177</v>
      </c>
      <c r="L2807" t="s">
        <v>100</v>
      </c>
      <c r="M2807">
        <v>79907</v>
      </c>
      <c r="N2807" t="s">
        <v>101</v>
      </c>
      <c r="O2807" t="s">
        <v>5170</v>
      </c>
      <c r="P2807" t="s">
        <v>28</v>
      </c>
      <c r="Q2807" t="s">
        <v>32</v>
      </c>
      <c r="R2807" t="s">
        <v>5171</v>
      </c>
      <c r="S2807">
        <v>47.515999999999998</v>
      </c>
      <c r="T2807" s="3"/>
    </row>
    <row r="2808" spans="1:20" x14ac:dyDescent="0.3">
      <c r="A2808">
        <v>2807</v>
      </c>
      <c r="B2808" t="s">
        <v>5988</v>
      </c>
      <c r="C2808">
        <f t="shared" si="43"/>
        <v>31</v>
      </c>
      <c r="D2808" s="1">
        <v>42576</v>
      </c>
      <c r="E2808" s="1">
        <v>42578</v>
      </c>
      <c r="F2808" t="s">
        <v>19</v>
      </c>
      <c r="G2808" t="s">
        <v>5989</v>
      </c>
      <c r="H2808" t="s">
        <v>5990</v>
      </c>
      <c r="I2808" t="s">
        <v>22</v>
      </c>
      <c r="J2808" t="s">
        <v>23</v>
      </c>
      <c r="K2808" t="s">
        <v>91</v>
      </c>
      <c r="L2808" t="s">
        <v>92</v>
      </c>
      <c r="M2808">
        <v>98115</v>
      </c>
      <c r="N2808" t="s">
        <v>40</v>
      </c>
      <c r="O2808" t="s">
        <v>4871</v>
      </c>
      <c r="P2808" t="s">
        <v>42</v>
      </c>
      <c r="Q2808" t="s">
        <v>265</v>
      </c>
      <c r="R2808" t="s">
        <v>4872</v>
      </c>
      <c r="S2808">
        <v>9.42</v>
      </c>
      <c r="T2808" s="3"/>
    </row>
    <row r="2809" spans="1:20" x14ac:dyDescent="0.3">
      <c r="A2809">
        <v>2808</v>
      </c>
      <c r="B2809" t="s">
        <v>5988</v>
      </c>
      <c r="C2809">
        <f t="shared" si="43"/>
        <v>31</v>
      </c>
      <c r="D2809" s="1">
        <v>42576</v>
      </c>
      <c r="E2809" s="1">
        <v>42578</v>
      </c>
      <c r="F2809" t="s">
        <v>19</v>
      </c>
      <c r="G2809" t="s">
        <v>5989</v>
      </c>
      <c r="H2809" t="s">
        <v>5990</v>
      </c>
      <c r="I2809" t="s">
        <v>22</v>
      </c>
      <c r="J2809" t="s">
        <v>23</v>
      </c>
      <c r="K2809" t="s">
        <v>91</v>
      </c>
      <c r="L2809" t="s">
        <v>92</v>
      </c>
      <c r="M2809">
        <v>98115</v>
      </c>
      <c r="N2809" t="s">
        <v>40</v>
      </c>
      <c r="O2809" t="s">
        <v>5991</v>
      </c>
      <c r="P2809" t="s">
        <v>42</v>
      </c>
      <c r="Q2809" t="s">
        <v>86</v>
      </c>
      <c r="R2809" t="s">
        <v>5992</v>
      </c>
      <c r="S2809">
        <v>12.96</v>
      </c>
      <c r="T2809" s="3"/>
    </row>
    <row r="2810" spans="1:20" x14ac:dyDescent="0.3">
      <c r="A2810">
        <v>2809</v>
      </c>
      <c r="B2810" t="s">
        <v>5988</v>
      </c>
      <c r="C2810">
        <f t="shared" si="43"/>
        <v>31</v>
      </c>
      <c r="D2810" s="1">
        <v>42576</v>
      </c>
      <c r="E2810" s="1">
        <v>42578</v>
      </c>
      <c r="F2810" t="s">
        <v>19</v>
      </c>
      <c r="G2810" t="s">
        <v>5989</v>
      </c>
      <c r="H2810" t="s">
        <v>5990</v>
      </c>
      <c r="I2810" t="s">
        <v>22</v>
      </c>
      <c r="J2810" t="s">
        <v>23</v>
      </c>
      <c r="K2810" t="s">
        <v>91</v>
      </c>
      <c r="L2810" t="s">
        <v>92</v>
      </c>
      <c r="M2810">
        <v>98115</v>
      </c>
      <c r="N2810" t="s">
        <v>40</v>
      </c>
      <c r="O2810" t="s">
        <v>5024</v>
      </c>
      <c r="P2810" t="s">
        <v>28</v>
      </c>
      <c r="Q2810" t="s">
        <v>29</v>
      </c>
      <c r="R2810" t="s">
        <v>5541</v>
      </c>
      <c r="S2810">
        <v>704.9</v>
      </c>
      <c r="T2810" s="3"/>
    </row>
    <row r="2811" spans="1:20" x14ac:dyDescent="0.3">
      <c r="A2811">
        <v>2810</v>
      </c>
      <c r="B2811" t="s">
        <v>5988</v>
      </c>
      <c r="C2811">
        <f t="shared" si="43"/>
        <v>31</v>
      </c>
      <c r="D2811" s="1">
        <v>42576</v>
      </c>
      <c r="E2811" s="1">
        <v>42578</v>
      </c>
      <c r="F2811" t="s">
        <v>19</v>
      </c>
      <c r="G2811" t="s">
        <v>5989</v>
      </c>
      <c r="H2811" t="s">
        <v>5990</v>
      </c>
      <c r="I2811" t="s">
        <v>22</v>
      </c>
      <c r="J2811" t="s">
        <v>23</v>
      </c>
      <c r="K2811" t="s">
        <v>91</v>
      </c>
      <c r="L2811" t="s">
        <v>92</v>
      </c>
      <c r="M2811">
        <v>98115</v>
      </c>
      <c r="N2811" t="s">
        <v>40</v>
      </c>
      <c r="O2811" t="s">
        <v>4524</v>
      </c>
      <c r="P2811" t="s">
        <v>28</v>
      </c>
      <c r="Q2811" t="s">
        <v>32</v>
      </c>
      <c r="R2811" t="s">
        <v>4525</v>
      </c>
      <c r="S2811">
        <v>561.56799999999998</v>
      </c>
      <c r="T2811" s="3"/>
    </row>
    <row r="2812" spans="1:20" x14ac:dyDescent="0.3">
      <c r="A2812">
        <v>2811</v>
      </c>
      <c r="B2812" t="s">
        <v>5993</v>
      </c>
      <c r="C2812">
        <f t="shared" si="43"/>
        <v>47</v>
      </c>
      <c r="D2812" s="1">
        <v>42690</v>
      </c>
      <c r="E2812" s="1">
        <v>42692</v>
      </c>
      <c r="F2812" t="s">
        <v>19</v>
      </c>
      <c r="G2812" t="s">
        <v>4087</v>
      </c>
      <c r="H2812" t="s">
        <v>4088</v>
      </c>
      <c r="I2812" t="s">
        <v>98</v>
      </c>
      <c r="J2812" t="s">
        <v>23</v>
      </c>
      <c r="K2812" t="s">
        <v>2550</v>
      </c>
      <c r="L2812" t="s">
        <v>110</v>
      </c>
      <c r="M2812">
        <v>53209</v>
      </c>
      <c r="N2812" t="s">
        <v>101</v>
      </c>
      <c r="O2812" t="s">
        <v>1451</v>
      </c>
      <c r="P2812" t="s">
        <v>42</v>
      </c>
      <c r="Q2812" t="s">
        <v>86</v>
      </c>
      <c r="R2812" t="s">
        <v>1452</v>
      </c>
      <c r="S2812">
        <v>179.82</v>
      </c>
      <c r="T2812" s="3"/>
    </row>
    <row r="2813" spans="1:20" x14ac:dyDescent="0.3">
      <c r="A2813">
        <v>2812</v>
      </c>
      <c r="B2813" t="s">
        <v>5993</v>
      </c>
      <c r="C2813">
        <f t="shared" si="43"/>
        <v>47</v>
      </c>
      <c r="D2813" s="1">
        <v>42690</v>
      </c>
      <c r="E2813" s="1">
        <v>42692</v>
      </c>
      <c r="F2813" t="s">
        <v>19</v>
      </c>
      <c r="G2813" t="s">
        <v>4087</v>
      </c>
      <c r="H2813" t="s">
        <v>4088</v>
      </c>
      <c r="I2813" t="s">
        <v>98</v>
      </c>
      <c r="J2813" t="s">
        <v>23</v>
      </c>
      <c r="K2813" t="s">
        <v>2550</v>
      </c>
      <c r="L2813" t="s">
        <v>110</v>
      </c>
      <c r="M2813">
        <v>53209</v>
      </c>
      <c r="N2813" t="s">
        <v>101</v>
      </c>
      <c r="O2813" t="s">
        <v>5994</v>
      </c>
      <c r="P2813" t="s">
        <v>28</v>
      </c>
      <c r="Q2813" t="s">
        <v>61</v>
      </c>
      <c r="R2813" t="s">
        <v>5995</v>
      </c>
      <c r="S2813">
        <v>185.58</v>
      </c>
      <c r="T2813" s="3"/>
    </row>
    <row r="2814" spans="1:20" x14ac:dyDescent="0.3">
      <c r="A2814">
        <v>2813</v>
      </c>
      <c r="B2814" t="s">
        <v>5993</v>
      </c>
      <c r="C2814">
        <f t="shared" si="43"/>
        <v>47</v>
      </c>
      <c r="D2814" s="1">
        <v>42690</v>
      </c>
      <c r="E2814" s="1">
        <v>42692</v>
      </c>
      <c r="F2814" t="s">
        <v>19</v>
      </c>
      <c r="G2814" t="s">
        <v>4087</v>
      </c>
      <c r="H2814" t="s">
        <v>4088</v>
      </c>
      <c r="I2814" t="s">
        <v>98</v>
      </c>
      <c r="J2814" t="s">
        <v>23</v>
      </c>
      <c r="K2814" t="s">
        <v>2550</v>
      </c>
      <c r="L2814" t="s">
        <v>110</v>
      </c>
      <c r="M2814">
        <v>53209</v>
      </c>
      <c r="N2814" t="s">
        <v>101</v>
      </c>
      <c r="O2814" t="s">
        <v>2806</v>
      </c>
      <c r="P2814" t="s">
        <v>28</v>
      </c>
      <c r="Q2814" t="s">
        <v>52</v>
      </c>
      <c r="R2814" t="s">
        <v>2807</v>
      </c>
      <c r="S2814">
        <v>214.11</v>
      </c>
      <c r="T2814" s="3"/>
    </row>
    <row r="2815" spans="1:20" x14ac:dyDescent="0.3">
      <c r="A2815">
        <v>2814</v>
      </c>
      <c r="B2815" t="s">
        <v>5993</v>
      </c>
      <c r="C2815">
        <f t="shared" si="43"/>
        <v>47</v>
      </c>
      <c r="D2815" s="1">
        <v>42690</v>
      </c>
      <c r="E2815" s="1">
        <v>42692</v>
      </c>
      <c r="F2815" t="s">
        <v>19</v>
      </c>
      <c r="G2815" t="s">
        <v>4087</v>
      </c>
      <c r="H2815" t="s">
        <v>4088</v>
      </c>
      <c r="I2815" t="s">
        <v>98</v>
      </c>
      <c r="J2815" t="s">
        <v>23</v>
      </c>
      <c r="K2815" t="s">
        <v>2550</v>
      </c>
      <c r="L2815" t="s">
        <v>110</v>
      </c>
      <c r="M2815">
        <v>53209</v>
      </c>
      <c r="N2815" t="s">
        <v>101</v>
      </c>
      <c r="O2815" t="s">
        <v>5255</v>
      </c>
      <c r="P2815" t="s">
        <v>67</v>
      </c>
      <c r="Q2815" t="s">
        <v>157</v>
      </c>
      <c r="R2815" t="s">
        <v>5256</v>
      </c>
      <c r="S2815">
        <v>999.96</v>
      </c>
      <c r="T2815" s="3"/>
    </row>
    <row r="2816" spans="1:20" x14ac:dyDescent="0.3">
      <c r="A2816">
        <v>2815</v>
      </c>
      <c r="B2816" t="s">
        <v>5993</v>
      </c>
      <c r="C2816">
        <f t="shared" si="43"/>
        <v>47</v>
      </c>
      <c r="D2816" s="1">
        <v>42690</v>
      </c>
      <c r="E2816" s="1">
        <v>42692</v>
      </c>
      <c r="F2816" t="s">
        <v>19</v>
      </c>
      <c r="G2816" t="s">
        <v>4087</v>
      </c>
      <c r="H2816" t="s">
        <v>4088</v>
      </c>
      <c r="I2816" t="s">
        <v>98</v>
      </c>
      <c r="J2816" t="s">
        <v>23</v>
      </c>
      <c r="K2816" t="s">
        <v>2550</v>
      </c>
      <c r="L2816" t="s">
        <v>110</v>
      </c>
      <c r="M2816">
        <v>53209</v>
      </c>
      <c r="N2816" t="s">
        <v>101</v>
      </c>
      <c r="O2816" t="s">
        <v>2187</v>
      </c>
      <c r="P2816" t="s">
        <v>28</v>
      </c>
      <c r="Q2816" t="s">
        <v>52</v>
      </c>
      <c r="R2816" t="s">
        <v>2188</v>
      </c>
      <c r="S2816">
        <v>653.54999999999995</v>
      </c>
      <c r="T2816" s="3"/>
    </row>
    <row r="2817" spans="1:20" x14ac:dyDescent="0.3">
      <c r="A2817">
        <v>2816</v>
      </c>
      <c r="B2817" t="s">
        <v>5996</v>
      </c>
      <c r="C2817">
        <f t="shared" si="43"/>
        <v>36</v>
      </c>
      <c r="D2817" s="1">
        <v>42614</v>
      </c>
      <c r="E2817" s="1">
        <v>42621</v>
      </c>
      <c r="F2817" t="s">
        <v>46</v>
      </c>
      <c r="G2817" t="s">
        <v>5997</v>
      </c>
      <c r="H2817" t="s">
        <v>5998</v>
      </c>
      <c r="I2817" t="s">
        <v>98</v>
      </c>
      <c r="J2817" t="s">
        <v>23</v>
      </c>
      <c r="K2817" t="s">
        <v>609</v>
      </c>
      <c r="L2817" t="s">
        <v>1244</v>
      </c>
      <c r="M2817">
        <v>2038</v>
      </c>
      <c r="N2817" t="s">
        <v>144</v>
      </c>
      <c r="O2817" t="s">
        <v>2776</v>
      </c>
      <c r="P2817" t="s">
        <v>42</v>
      </c>
      <c r="Q2817" t="s">
        <v>71</v>
      </c>
      <c r="R2817" t="s">
        <v>2777</v>
      </c>
      <c r="S2817">
        <v>114.6</v>
      </c>
      <c r="T2817" s="3"/>
    </row>
    <row r="2818" spans="1:20" x14ac:dyDescent="0.3">
      <c r="A2818">
        <v>2817</v>
      </c>
      <c r="B2818" t="s">
        <v>5996</v>
      </c>
      <c r="C2818">
        <f t="shared" si="43"/>
        <v>36</v>
      </c>
      <c r="D2818" s="1">
        <v>42614</v>
      </c>
      <c r="E2818" s="1">
        <v>42621</v>
      </c>
      <c r="F2818" t="s">
        <v>46</v>
      </c>
      <c r="G2818" t="s">
        <v>5997</v>
      </c>
      <c r="H2818" t="s">
        <v>5998</v>
      </c>
      <c r="I2818" t="s">
        <v>98</v>
      </c>
      <c r="J2818" t="s">
        <v>23</v>
      </c>
      <c r="K2818" t="s">
        <v>609</v>
      </c>
      <c r="L2818" t="s">
        <v>1244</v>
      </c>
      <c r="M2818">
        <v>2038</v>
      </c>
      <c r="N2818" t="s">
        <v>144</v>
      </c>
      <c r="O2818" t="s">
        <v>699</v>
      </c>
      <c r="P2818" t="s">
        <v>28</v>
      </c>
      <c r="Q2818" t="s">
        <v>32</v>
      </c>
      <c r="R2818" t="s">
        <v>700</v>
      </c>
      <c r="S2818">
        <v>60.74</v>
      </c>
      <c r="T2818" s="3"/>
    </row>
    <row r="2819" spans="1:20" x14ac:dyDescent="0.3">
      <c r="A2819">
        <v>2818</v>
      </c>
      <c r="B2819" t="s">
        <v>5996</v>
      </c>
      <c r="C2819">
        <f t="shared" ref="C2819:C2882" si="44">WEEKNUM(D2819,1)</f>
        <v>36</v>
      </c>
      <c r="D2819" s="1">
        <v>42614</v>
      </c>
      <c r="E2819" s="1">
        <v>42621</v>
      </c>
      <c r="F2819" t="s">
        <v>46</v>
      </c>
      <c r="G2819" t="s">
        <v>5997</v>
      </c>
      <c r="H2819" t="s">
        <v>5998</v>
      </c>
      <c r="I2819" t="s">
        <v>98</v>
      </c>
      <c r="J2819" t="s">
        <v>23</v>
      </c>
      <c r="K2819" t="s">
        <v>609</v>
      </c>
      <c r="L2819" t="s">
        <v>1244</v>
      </c>
      <c r="M2819">
        <v>2038</v>
      </c>
      <c r="N2819" t="s">
        <v>144</v>
      </c>
      <c r="O2819" t="s">
        <v>5275</v>
      </c>
      <c r="P2819" t="s">
        <v>28</v>
      </c>
      <c r="Q2819" t="s">
        <v>61</v>
      </c>
      <c r="R2819" t="s">
        <v>5276</v>
      </c>
      <c r="S2819">
        <v>124.36</v>
      </c>
      <c r="T2819" s="3"/>
    </row>
    <row r="2820" spans="1:20" x14ac:dyDescent="0.3">
      <c r="A2820">
        <v>2819</v>
      </c>
      <c r="B2820" t="s">
        <v>5996</v>
      </c>
      <c r="C2820">
        <f t="shared" si="44"/>
        <v>36</v>
      </c>
      <c r="D2820" s="1">
        <v>42614</v>
      </c>
      <c r="E2820" s="1">
        <v>42621</v>
      </c>
      <c r="F2820" t="s">
        <v>46</v>
      </c>
      <c r="G2820" t="s">
        <v>5997</v>
      </c>
      <c r="H2820" t="s">
        <v>5998</v>
      </c>
      <c r="I2820" t="s">
        <v>98</v>
      </c>
      <c r="J2820" t="s">
        <v>23</v>
      </c>
      <c r="K2820" t="s">
        <v>609</v>
      </c>
      <c r="L2820" t="s">
        <v>1244</v>
      </c>
      <c r="M2820">
        <v>2038</v>
      </c>
      <c r="N2820" t="s">
        <v>144</v>
      </c>
      <c r="O2820" t="s">
        <v>1014</v>
      </c>
      <c r="P2820" t="s">
        <v>42</v>
      </c>
      <c r="Q2820" t="s">
        <v>55</v>
      </c>
      <c r="R2820" t="s">
        <v>1015</v>
      </c>
      <c r="S2820">
        <v>1088.76</v>
      </c>
      <c r="T2820" s="3"/>
    </row>
    <row r="2821" spans="1:20" x14ac:dyDescent="0.3">
      <c r="A2821">
        <v>2820</v>
      </c>
      <c r="B2821" t="s">
        <v>5999</v>
      </c>
      <c r="C2821">
        <f t="shared" si="44"/>
        <v>18</v>
      </c>
      <c r="D2821" s="1">
        <v>42860</v>
      </c>
      <c r="E2821" s="1">
        <v>42863</v>
      </c>
      <c r="F2821" t="s">
        <v>184</v>
      </c>
      <c r="G2821" t="s">
        <v>6000</v>
      </c>
      <c r="H2821" t="s">
        <v>6001</v>
      </c>
      <c r="I2821" t="s">
        <v>22</v>
      </c>
      <c r="J2821" t="s">
        <v>23</v>
      </c>
      <c r="K2821" t="s">
        <v>3256</v>
      </c>
      <c r="L2821" t="s">
        <v>39</v>
      </c>
      <c r="M2821">
        <v>92024</v>
      </c>
      <c r="N2821" t="s">
        <v>40</v>
      </c>
      <c r="O2821" t="s">
        <v>5489</v>
      </c>
      <c r="P2821" t="s">
        <v>42</v>
      </c>
      <c r="Q2821" t="s">
        <v>71</v>
      </c>
      <c r="R2821" t="s">
        <v>5490</v>
      </c>
      <c r="S2821">
        <v>6.72</v>
      </c>
      <c r="T2821" s="3"/>
    </row>
    <row r="2822" spans="1:20" x14ac:dyDescent="0.3">
      <c r="A2822">
        <v>2821</v>
      </c>
      <c r="B2822" t="s">
        <v>5999</v>
      </c>
      <c r="C2822">
        <f t="shared" si="44"/>
        <v>18</v>
      </c>
      <c r="D2822" s="1">
        <v>42860</v>
      </c>
      <c r="E2822" s="1">
        <v>42863</v>
      </c>
      <c r="F2822" t="s">
        <v>184</v>
      </c>
      <c r="G2822" t="s">
        <v>6000</v>
      </c>
      <c r="H2822" t="s">
        <v>6001</v>
      </c>
      <c r="I2822" t="s">
        <v>22</v>
      </c>
      <c r="J2822" t="s">
        <v>23</v>
      </c>
      <c r="K2822" t="s">
        <v>3256</v>
      </c>
      <c r="L2822" t="s">
        <v>39</v>
      </c>
      <c r="M2822">
        <v>92024</v>
      </c>
      <c r="N2822" t="s">
        <v>40</v>
      </c>
      <c r="O2822" t="s">
        <v>881</v>
      </c>
      <c r="P2822" t="s">
        <v>28</v>
      </c>
      <c r="Q2822" t="s">
        <v>52</v>
      </c>
      <c r="R2822" t="s">
        <v>882</v>
      </c>
      <c r="S2822">
        <v>298.77600000000001</v>
      </c>
      <c r="T2822" s="3"/>
    </row>
    <row r="2823" spans="1:20" x14ac:dyDescent="0.3">
      <c r="A2823">
        <v>2822</v>
      </c>
      <c r="B2823" t="s">
        <v>6002</v>
      </c>
      <c r="C2823">
        <f t="shared" si="44"/>
        <v>53</v>
      </c>
      <c r="D2823" s="1">
        <v>43100</v>
      </c>
      <c r="E2823" s="1">
        <v>43105</v>
      </c>
      <c r="F2823" t="s">
        <v>46</v>
      </c>
      <c r="G2823" t="s">
        <v>3151</v>
      </c>
      <c r="H2823" t="s">
        <v>3152</v>
      </c>
      <c r="I2823" t="s">
        <v>22</v>
      </c>
      <c r="J2823" t="s">
        <v>23</v>
      </c>
      <c r="K2823" t="s">
        <v>1884</v>
      </c>
      <c r="L2823" t="s">
        <v>39</v>
      </c>
      <c r="M2823">
        <v>92804</v>
      </c>
      <c r="N2823" t="s">
        <v>40</v>
      </c>
      <c r="O2823" t="s">
        <v>859</v>
      </c>
      <c r="P2823" t="s">
        <v>67</v>
      </c>
      <c r="Q2823" t="s">
        <v>68</v>
      </c>
      <c r="R2823" t="s">
        <v>860</v>
      </c>
      <c r="S2823">
        <v>302.37599999999998</v>
      </c>
      <c r="T2823" s="3"/>
    </row>
    <row r="2824" spans="1:20" x14ac:dyDescent="0.3">
      <c r="A2824">
        <v>2823</v>
      </c>
      <c r="B2824" t="s">
        <v>6003</v>
      </c>
      <c r="C2824">
        <f t="shared" si="44"/>
        <v>38</v>
      </c>
      <c r="D2824" s="1">
        <v>43361</v>
      </c>
      <c r="E2824" s="1">
        <v>43363</v>
      </c>
      <c r="F2824" t="s">
        <v>184</v>
      </c>
      <c r="G2824" t="s">
        <v>3540</v>
      </c>
      <c r="H2824" t="s">
        <v>3541</v>
      </c>
      <c r="I2824" t="s">
        <v>22</v>
      </c>
      <c r="J2824" t="s">
        <v>23</v>
      </c>
      <c r="K2824" t="s">
        <v>1126</v>
      </c>
      <c r="L2824" t="s">
        <v>100</v>
      </c>
      <c r="M2824">
        <v>76017</v>
      </c>
      <c r="N2824" t="s">
        <v>101</v>
      </c>
      <c r="O2824" t="s">
        <v>1231</v>
      </c>
      <c r="P2824" t="s">
        <v>42</v>
      </c>
      <c r="Q2824" t="s">
        <v>64</v>
      </c>
      <c r="R2824" t="s">
        <v>1232</v>
      </c>
      <c r="S2824">
        <v>8.9280000000000008</v>
      </c>
      <c r="T2824" s="3"/>
    </row>
    <row r="2825" spans="1:20" x14ac:dyDescent="0.3">
      <c r="A2825">
        <v>2824</v>
      </c>
      <c r="B2825" t="s">
        <v>6003</v>
      </c>
      <c r="C2825">
        <f t="shared" si="44"/>
        <v>38</v>
      </c>
      <c r="D2825" s="1">
        <v>43361</v>
      </c>
      <c r="E2825" s="1">
        <v>43363</v>
      </c>
      <c r="F2825" t="s">
        <v>184</v>
      </c>
      <c r="G2825" t="s">
        <v>3540</v>
      </c>
      <c r="H2825" t="s">
        <v>3541</v>
      </c>
      <c r="I2825" t="s">
        <v>22</v>
      </c>
      <c r="J2825" t="s">
        <v>23</v>
      </c>
      <c r="K2825" t="s">
        <v>1126</v>
      </c>
      <c r="L2825" t="s">
        <v>100</v>
      </c>
      <c r="M2825">
        <v>76017</v>
      </c>
      <c r="N2825" t="s">
        <v>101</v>
      </c>
      <c r="O2825" t="s">
        <v>4253</v>
      </c>
      <c r="P2825" t="s">
        <v>42</v>
      </c>
      <c r="Q2825" t="s">
        <v>55</v>
      </c>
      <c r="R2825" t="s">
        <v>4254</v>
      </c>
      <c r="S2825">
        <v>47.584000000000003</v>
      </c>
      <c r="T2825" s="3"/>
    </row>
    <row r="2826" spans="1:20" x14ac:dyDescent="0.3">
      <c r="A2826">
        <v>2825</v>
      </c>
      <c r="B2826" t="s">
        <v>6004</v>
      </c>
      <c r="C2826">
        <f t="shared" si="44"/>
        <v>39</v>
      </c>
      <c r="D2826" s="1">
        <v>42272</v>
      </c>
      <c r="E2826" s="1">
        <v>42277</v>
      </c>
      <c r="F2826" t="s">
        <v>46</v>
      </c>
      <c r="G2826" t="s">
        <v>1666</v>
      </c>
      <c r="H2826" t="s">
        <v>1667</v>
      </c>
      <c r="I2826" t="s">
        <v>98</v>
      </c>
      <c r="J2826" t="s">
        <v>23</v>
      </c>
      <c r="K2826" t="s">
        <v>180</v>
      </c>
      <c r="L2826" t="s">
        <v>100</v>
      </c>
      <c r="M2826">
        <v>77041</v>
      </c>
      <c r="N2826" t="s">
        <v>101</v>
      </c>
      <c r="O2826" t="s">
        <v>6005</v>
      </c>
      <c r="P2826" t="s">
        <v>42</v>
      </c>
      <c r="Q2826" t="s">
        <v>86</v>
      </c>
      <c r="R2826" t="s">
        <v>6006</v>
      </c>
      <c r="S2826">
        <v>33.792000000000002</v>
      </c>
      <c r="T2826" s="3"/>
    </row>
    <row r="2827" spans="1:20" x14ac:dyDescent="0.3">
      <c r="A2827">
        <v>2826</v>
      </c>
      <c r="B2827" t="s">
        <v>6004</v>
      </c>
      <c r="C2827">
        <f t="shared" si="44"/>
        <v>39</v>
      </c>
      <c r="D2827" s="1">
        <v>42272</v>
      </c>
      <c r="E2827" s="1">
        <v>42277</v>
      </c>
      <c r="F2827" t="s">
        <v>46</v>
      </c>
      <c r="G2827" t="s">
        <v>1666</v>
      </c>
      <c r="H2827" t="s">
        <v>1667</v>
      </c>
      <c r="I2827" t="s">
        <v>98</v>
      </c>
      <c r="J2827" t="s">
        <v>23</v>
      </c>
      <c r="K2827" t="s">
        <v>180</v>
      </c>
      <c r="L2827" t="s">
        <v>100</v>
      </c>
      <c r="M2827">
        <v>77041</v>
      </c>
      <c r="N2827" t="s">
        <v>101</v>
      </c>
      <c r="O2827" t="s">
        <v>2282</v>
      </c>
      <c r="P2827" t="s">
        <v>28</v>
      </c>
      <c r="Q2827" t="s">
        <v>29</v>
      </c>
      <c r="R2827" t="s">
        <v>2283</v>
      </c>
      <c r="S2827">
        <v>300.53280000000001</v>
      </c>
      <c r="T2827" s="3"/>
    </row>
    <row r="2828" spans="1:20" x14ac:dyDescent="0.3">
      <c r="A2828">
        <v>2827</v>
      </c>
      <c r="B2828" t="s">
        <v>6004</v>
      </c>
      <c r="C2828">
        <f t="shared" si="44"/>
        <v>39</v>
      </c>
      <c r="D2828" s="1">
        <v>42272</v>
      </c>
      <c r="E2828" s="1">
        <v>42277</v>
      </c>
      <c r="F2828" t="s">
        <v>46</v>
      </c>
      <c r="G2828" t="s">
        <v>1666</v>
      </c>
      <c r="H2828" t="s">
        <v>1667</v>
      </c>
      <c r="I2828" t="s">
        <v>98</v>
      </c>
      <c r="J2828" t="s">
        <v>23</v>
      </c>
      <c r="K2828" t="s">
        <v>180</v>
      </c>
      <c r="L2828" t="s">
        <v>100</v>
      </c>
      <c r="M2828">
        <v>77041</v>
      </c>
      <c r="N2828" t="s">
        <v>101</v>
      </c>
      <c r="O2828" t="s">
        <v>5221</v>
      </c>
      <c r="P2828" t="s">
        <v>42</v>
      </c>
      <c r="Q2828" t="s">
        <v>71</v>
      </c>
      <c r="R2828" t="s">
        <v>5222</v>
      </c>
      <c r="S2828">
        <v>2.7240000000000002</v>
      </c>
      <c r="T2828" s="3"/>
    </row>
    <row r="2829" spans="1:20" x14ac:dyDescent="0.3">
      <c r="A2829">
        <v>2828</v>
      </c>
      <c r="B2829" t="s">
        <v>6004</v>
      </c>
      <c r="C2829">
        <f t="shared" si="44"/>
        <v>39</v>
      </c>
      <c r="D2829" s="1">
        <v>42272</v>
      </c>
      <c r="E2829" s="1">
        <v>42277</v>
      </c>
      <c r="F2829" t="s">
        <v>46</v>
      </c>
      <c r="G2829" t="s">
        <v>1666</v>
      </c>
      <c r="H2829" t="s">
        <v>1667</v>
      </c>
      <c r="I2829" t="s">
        <v>98</v>
      </c>
      <c r="J2829" t="s">
        <v>23</v>
      </c>
      <c r="K2829" t="s">
        <v>180</v>
      </c>
      <c r="L2829" t="s">
        <v>100</v>
      </c>
      <c r="M2829">
        <v>77041</v>
      </c>
      <c r="N2829" t="s">
        <v>101</v>
      </c>
      <c r="O2829" t="s">
        <v>168</v>
      </c>
      <c r="P2829" t="s">
        <v>42</v>
      </c>
      <c r="Q2829" t="s">
        <v>169</v>
      </c>
      <c r="R2829" t="s">
        <v>170</v>
      </c>
      <c r="S2829">
        <v>3.2639999999999998</v>
      </c>
      <c r="T2829" s="3"/>
    </row>
    <row r="2830" spans="1:20" x14ac:dyDescent="0.3">
      <c r="A2830">
        <v>2829</v>
      </c>
      <c r="B2830" t="s">
        <v>6007</v>
      </c>
      <c r="C2830">
        <f t="shared" si="44"/>
        <v>17</v>
      </c>
      <c r="D2830" s="1">
        <v>42848</v>
      </c>
      <c r="E2830" s="1">
        <v>42851</v>
      </c>
      <c r="F2830" t="s">
        <v>184</v>
      </c>
      <c r="G2830" t="s">
        <v>669</v>
      </c>
      <c r="H2830" t="s">
        <v>670</v>
      </c>
      <c r="I2830" t="s">
        <v>22</v>
      </c>
      <c r="J2830" t="s">
        <v>23</v>
      </c>
      <c r="K2830" t="s">
        <v>2472</v>
      </c>
      <c r="L2830" t="s">
        <v>494</v>
      </c>
      <c r="M2830">
        <v>43130</v>
      </c>
      <c r="N2830" t="s">
        <v>144</v>
      </c>
      <c r="O2830" t="s">
        <v>6008</v>
      </c>
      <c r="P2830" t="s">
        <v>42</v>
      </c>
      <c r="Q2830" t="s">
        <v>86</v>
      </c>
      <c r="R2830" t="s">
        <v>6009</v>
      </c>
      <c r="S2830">
        <v>108.336</v>
      </c>
      <c r="T2830" s="3"/>
    </row>
    <row r="2831" spans="1:20" x14ac:dyDescent="0.3">
      <c r="A2831">
        <v>2830</v>
      </c>
      <c r="B2831" t="s">
        <v>6007</v>
      </c>
      <c r="C2831">
        <f t="shared" si="44"/>
        <v>17</v>
      </c>
      <c r="D2831" s="1">
        <v>42848</v>
      </c>
      <c r="E2831" s="1">
        <v>42851</v>
      </c>
      <c r="F2831" t="s">
        <v>184</v>
      </c>
      <c r="G2831" t="s">
        <v>669</v>
      </c>
      <c r="H2831" t="s">
        <v>670</v>
      </c>
      <c r="I2831" t="s">
        <v>22</v>
      </c>
      <c r="J2831" t="s">
        <v>23</v>
      </c>
      <c r="K2831" t="s">
        <v>2472</v>
      </c>
      <c r="L2831" t="s">
        <v>494</v>
      </c>
      <c r="M2831">
        <v>43130</v>
      </c>
      <c r="N2831" t="s">
        <v>144</v>
      </c>
      <c r="O2831" t="s">
        <v>54</v>
      </c>
      <c r="P2831" t="s">
        <v>42</v>
      </c>
      <c r="Q2831" t="s">
        <v>55</v>
      </c>
      <c r="R2831" t="s">
        <v>56</v>
      </c>
      <c r="S2831">
        <v>55.92</v>
      </c>
      <c r="T2831" s="3"/>
    </row>
    <row r="2832" spans="1:20" x14ac:dyDescent="0.3">
      <c r="A2832">
        <v>2831</v>
      </c>
      <c r="B2832" t="s">
        <v>6007</v>
      </c>
      <c r="C2832">
        <f t="shared" si="44"/>
        <v>17</v>
      </c>
      <c r="D2832" s="1">
        <v>42848</v>
      </c>
      <c r="E2832" s="1">
        <v>42851</v>
      </c>
      <c r="F2832" t="s">
        <v>184</v>
      </c>
      <c r="G2832" t="s">
        <v>669</v>
      </c>
      <c r="H2832" t="s">
        <v>670</v>
      </c>
      <c r="I2832" t="s">
        <v>22</v>
      </c>
      <c r="J2832" t="s">
        <v>23</v>
      </c>
      <c r="K2832" t="s">
        <v>2472</v>
      </c>
      <c r="L2832" t="s">
        <v>494</v>
      </c>
      <c r="M2832">
        <v>43130</v>
      </c>
      <c r="N2832" t="s">
        <v>144</v>
      </c>
      <c r="O2832" t="s">
        <v>6010</v>
      </c>
      <c r="P2832" t="s">
        <v>42</v>
      </c>
      <c r="Q2832" t="s">
        <v>86</v>
      </c>
      <c r="R2832" t="s">
        <v>6011</v>
      </c>
      <c r="S2832">
        <v>78.304000000000002</v>
      </c>
      <c r="T2832" s="3"/>
    </row>
    <row r="2833" spans="1:20" x14ac:dyDescent="0.3">
      <c r="A2833">
        <v>2832</v>
      </c>
      <c r="B2833" t="s">
        <v>6012</v>
      </c>
      <c r="C2833">
        <f t="shared" si="44"/>
        <v>45</v>
      </c>
      <c r="D2833" s="1">
        <v>42309</v>
      </c>
      <c r="E2833" s="1">
        <v>42313</v>
      </c>
      <c r="F2833" t="s">
        <v>46</v>
      </c>
      <c r="G2833" t="s">
        <v>3736</v>
      </c>
      <c r="H2833" t="s">
        <v>3737</v>
      </c>
      <c r="I2833" t="s">
        <v>22</v>
      </c>
      <c r="J2833" t="s">
        <v>23</v>
      </c>
      <c r="K2833" t="s">
        <v>415</v>
      </c>
      <c r="L2833" t="s">
        <v>416</v>
      </c>
      <c r="M2833">
        <v>97206</v>
      </c>
      <c r="N2833" t="s">
        <v>40</v>
      </c>
      <c r="O2833" t="s">
        <v>6013</v>
      </c>
      <c r="P2833" t="s">
        <v>42</v>
      </c>
      <c r="Q2833" t="s">
        <v>55</v>
      </c>
      <c r="R2833" t="s">
        <v>6014</v>
      </c>
      <c r="S2833">
        <v>443.92</v>
      </c>
      <c r="T2833" s="3"/>
    </row>
    <row r="2834" spans="1:20" x14ac:dyDescent="0.3">
      <c r="A2834">
        <v>2833</v>
      </c>
      <c r="B2834" t="s">
        <v>6012</v>
      </c>
      <c r="C2834">
        <f t="shared" si="44"/>
        <v>45</v>
      </c>
      <c r="D2834" s="1">
        <v>42309</v>
      </c>
      <c r="E2834" s="1">
        <v>42313</v>
      </c>
      <c r="F2834" t="s">
        <v>46</v>
      </c>
      <c r="G2834" t="s">
        <v>3736</v>
      </c>
      <c r="H2834" t="s">
        <v>3737</v>
      </c>
      <c r="I2834" t="s">
        <v>22</v>
      </c>
      <c r="J2834" t="s">
        <v>23</v>
      </c>
      <c r="K2834" t="s">
        <v>415</v>
      </c>
      <c r="L2834" t="s">
        <v>416</v>
      </c>
      <c r="M2834">
        <v>97206</v>
      </c>
      <c r="N2834" t="s">
        <v>40</v>
      </c>
      <c r="O2834" t="s">
        <v>5870</v>
      </c>
      <c r="P2834" t="s">
        <v>67</v>
      </c>
      <c r="Q2834" t="s">
        <v>68</v>
      </c>
      <c r="R2834" t="s">
        <v>5871</v>
      </c>
      <c r="S2834">
        <v>155.976</v>
      </c>
      <c r="T2834" s="3"/>
    </row>
    <row r="2835" spans="1:20" x14ac:dyDescent="0.3">
      <c r="A2835">
        <v>2834</v>
      </c>
      <c r="B2835" t="s">
        <v>6015</v>
      </c>
      <c r="C2835">
        <f t="shared" si="44"/>
        <v>4</v>
      </c>
      <c r="D2835" s="1">
        <v>43126</v>
      </c>
      <c r="E2835" s="1">
        <v>43131</v>
      </c>
      <c r="F2835" t="s">
        <v>19</v>
      </c>
      <c r="G2835" t="s">
        <v>6016</v>
      </c>
      <c r="H2835" t="s">
        <v>6017</v>
      </c>
      <c r="I2835" t="s">
        <v>37</v>
      </c>
      <c r="J2835" t="s">
        <v>23</v>
      </c>
      <c r="K2835" t="s">
        <v>5897</v>
      </c>
      <c r="L2835" t="s">
        <v>354</v>
      </c>
      <c r="M2835">
        <v>35244</v>
      </c>
      <c r="N2835" t="s">
        <v>26</v>
      </c>
      <c r="O2835" t="s">
        <v>637</v>
      </c>
      <c r="P2835" t="s">
        <v>42</v>
      </c>
      <c r="Q2835" t="s">
        <v>64</v>
      </c>
      <c r="R2835" t="s">
        <v>638</v>
      </c>
      <c r="S2835">
        <v>15.47</v>
      </c>
      <c r="T2835" s="3"/>
    </row>
    <row r="2836" spans="1:20" x14ac:dyDescent="0.3">
      <c r="A2836">
        <v>2835</v>
      </c>
      <c r="B2836" t="s">
        <v>6015</v>
      </c>
      <c r="C2836">
        <f t="shared" si="44"/>
        <v>4</v>
      </c>
      <c r="D2836" s="1">
        <v>43126</v>
      </c>
      <c r="E2836" s="1">
        <v>43131</v>
      </c>
      <c r="F2836" t="s">
        <v>19</v>
      </c>
      <c r="G2836" t="s">
        <v>6016</v>
      </c>
      <c r="H2836" t="s">
        <v>6017</v>
      </c>
      <c r="I2836" t="s">
        <v>37</v>
      </c>
      <c r="J2836" t="s">
        <v>23</v>
      </c>
      <c r="K2836" t="s">
        <v>5897</v>
      </c>
      <c r="L2836" t="s">
        <v>354</v>
      </c>
      <c r="M2836">
        <v>35244</v>
      </c>
      <c r="N2836" t="s">
        <v>26</v>
      </c>
      <c r="O2836" t="s">
        <v>746</v>
      </c>
      <c r="P2836" t="s">
        <v>42</v>
      </c>
      <c r="Q2836" t="s">
        <v>71</v>
      </c>
      <c r="R2836" t="s">
        <v>747</v>
      </c>
      <c r="S2836">
        <v>7.16</v>
      </c>
      <c r="T2836" s="3"/>
    </row>
    <row r="2837" spans="1:20" x14ac:dyDescent="0.3">
      <c r="A2837">
        <v>2836</v>
      </c>
      <c r="B2837" t="s">
        <v>6018</v>
      </c>
      <c r="C2837">
        <f t="shared" si="44"/>
        <v>46</v>
      </c>
      <c r="D2837" s="1">
        <v>43415</v>
      </c>
      <c r="E2837" s="1">
        <v>43420</v>
      </c>
      <c r="F2837" t="s">
        <v>46</v>
      </c>
      <c r="G2837" t="s">
        <v>2628</v>
      </c>
      <c r="H2837" t="s">
        <v>2629</v>
      </c>
      <c r="I2837" t="s">
        <v>22</v>
      </c>
      <c r="J2837" t="s">
        <v>23</v>
      </c>
      <c r="K2837" t="s">
        <v>38</v>
      </c>
      <c r="L2837" t="s">
        <v>39</v>
      </c>
      <c r="M2837">
        <v>90036</v>
      </c>
      <c r="N2837" t="s">
        <v>40</v>
      </c>
      <c r="O2837" t="s">
        <v>3624</v>
      </c>
      <c r="P2837" t="s">
        <v>42</v>
      </c>
      <c r="Q2837" t="s">
        <v>74</v>
      </c>
      <c r="R2837" t="s">
        <v>3625</v>
      </c>
      <c r="S2837">
        <v>10.89</v>
      </c>
      <c r="T2837" s="3"/>
    </row>
    <row r="2838" spans="1:20" x14ac:dyDescent="0.3">
      <c r="A2838">
        <v>2837</v>
      </c>
      <c r="B2838" t="s">
        <v>6018</v>
      </c>
      <c r="C2838">
        <f t="shared" si="44"/>
        <v>46</v>
      </c>
      <c r="D2838" s="1">
        <v>43415</v>
      </c>
      <c r="E2838" s="1">
        <v>43420</v>
      </c>
      <c r="F2838" t="s">
        <v>46</v>
      </c>
      <c r="G2838" t="s">
        <v>2628</v>
      </c>
      <c r="H2838" t="s">
        <v>2629</v>
      </c>
      <c r="I2838" t="s">
        <v>22</v>
      </c>
      <c r="J2838" t="s">
        <v>23</v>
      </c>
      <c r="K2838" t="s">
        <v>38</v>
      </c>
      <c r="L2838" t="s">
        <v>39</v>
      </c>
      <c r="M2838">
        <v>90036</v>
      </c>
      <c r="N2838" t="s">
        <v>40</v>
      </c>
      <c r="O2838" t="s">
        <v>6019</v>
      </c>
      <c r="P2838" t="s">
        <v>42</v>
      </c>
      <c r="Q2838" t="s">
        <v>86</v>
      </c>
      <c r="R2838" t="s">
        <v>6020</v>
      </c>
      <c r="S2838">
        <v>19.440000000000001</v>
      </c>
      <c r="T2838" s="3"/>
    </row>
    <row r="2839" spans="1:20" x14ac:dyDescent="0.3">
      <c r="A2839">
        <v>2838</v>
      </c>
      <c r="B2839" t="s">
        <v>6018</v>
      </c>
      <c r="C2839">
        <f t="shared" si="44"/>
        <v>46</v>
      </c>
      <c r="D2839" s="1">
        <v>43415</v>
      </c>
      <c r="E2839" s="1">
        <v>43420</v>
      </c>
      <c r="F2839" t="s">
        <v>46</v>
      </c>
      <c r="G2839" t="s">
        <v>2628</v>
      </c>
      <c r="H2839" t="s">
        <v>2629</v>
      </c>
      <c r="I2839" t="s">
        <v>22</v>
      </c>
      <c r="J2839" t="s">
        <v>23</v>
      </c>
      <c r="K2839" t="s">
        <v>38</v>
      </c>
      <c r="L2839" t="s">
        <v>39</v>
      </c>
      <c r="M2839">
        <v>90036</v>
      </c>
      <c r="N2839" t="s">
        <v>40</v>
      </c>
      <c r="O2839" t="s">
        <v>3922</v>
      </c>
      <c r="P2839" t="s">
        <v>42</v>
      </c>
      <c r="Q2839" t="s">
        <v>71</v>
      </c>
      <c r="R2839" t="s">
        <v>3923</v>
      </c>
      <c r="S2839">
        <v>121.6</v>
      </c>
      <c r="T2839" s="3"/>
    </row>
    <row r="2840" spans="1:20" x14ac:dyDescent="0.3">
      <c r="A2840">
        <v>2839</v>
      </c>
      <c r="B2840" t="s">
        <v>6021</v>
      </c>
      <c r="C2840">
        <f t="shared" si="44"/>
        <v>23</v>
      </c>
      <c r="D2840" s="1">
        <v>42895</v>
      </c>
      <c r="E2840" s="1">
        <v>42898</v>
      </c>
      <c r="F2840" t="s">
        <v>184</v>
      </c>
      <c r="G2840" t="s">
        <v>5810</v>
      </c>
      <c r="H2840" t="s">
        <v>5811</v>
      </c>
      <c r="I2840" t="s">
        <v>22</v>
      </c>
      <c r="J2840" t="s">
        <v>23</v>
      </c>
      <c r="K2840" t="s">
        <v>5651</v>
      </c>
      <c r="L2840" t="s">
        <v>50</v>
      </c>
      <c r="M2840">
        <v>32303</v>
      </c>
      <c r="N2840" t="s">
        <v>26</v>
      </c>
      <c r="O2840" t="s">
        <v>3710</v>
      </c>
      <c r="P2840" t="s">
        <v>67</v>
      </c>
      <c r="Q2840" t="s">
        <v>680</v>
      </c>
      <c r="R2840" t="s">
        <v>3711</v>
      </c>
      <c r="S2840">
        <v>695.7</v>
      </c>
      <c r="T2840" s="3"/>
    </row>
    <row r="2841" spans="1:20" x14ac:dyDescent="0.3">
      <c r="A2841">
        <v>2840</v>
      </c>
      <c r="B2841" t="s">
        <v>6022</v>
      </c>
      <c r="C2841">
        <f t="shared" si="44"/>
        <v>36</v>
      </c>
      <c r="D2841" s="1">
        <v>42616</v>
      </c>
      <c r="E2841" s="1">
        <v>42621</v>
      </c>
      <c r="F2841" t="s">
        <v>19</v>
      </c>
      <c r="G2841" t="s">
        <v>702</v>
      </c>
      <c r="H2841" t="s">
        <v>703</v>
      </c>
      <c r="I2841" t="s">
        <v>37</v>
      </c>
      <c r="J2841" t="s">
        <v>23</v>
      </c>
      <c r="K2841" t="s">
        <v>262</v>
      </c>
      <c r="L2841" t="s">
        <v>263</v>
      </c>
      <c r="M2841">
        <v>10009</v>
      </c>
      <c r="N2841" t="s">
        <v>144</v>
      </c>
      <c r="O2841" t="s">
        <v>3034</v>
      </c>
      <c r="P2841" t="s">
        <v>42</v>
      </c>
      <c r="Q2841" t="s">
        <v>55</v>
      </c>
      <c r="R2841" t="s">
        <v>3035</v>
      </c>
      <c r="S2841">
        <v>120.33</v>
      </c>
      <c r="T2841" s="3"/>
    </row>
    <row r="2842" spans="1:20" x14ac:dyDescent="0.3">
      <c r="A2842">
        <v>2841</v>
      </c>
      <c r="B2842" t="s">
        <v>6023</v>
      </c>
      <c r="C2842">
        <f t="shared" si="44"/>
        <v>11</v>
      </c>
      <c r="D2842" s="1">
        <v>42077</v>
      </c>
      <c r="E2842" s="1">
        <v>42082</v>
      </c>
      <c r="F2842" t="s">
        <v>46</v>
      </c>
      <c r="G2842" t="s">
        <v>2311</v>
      </c>
      <c r="H2842" t="s">
        <v>2312</v>
      </c>
      <c r="I2842" t="s">
        <v>98</v>
      </c>
      <c r="J2842" t="s">
        <v>23</v>
      </c>
      <c r="K2842" t="s">
        <v>4879</v>
      </c>
      <c r="L2842" t="s">
        <v>315</v>
      </c>
      <c r="M2842">
        <v>23320</v>
      </c>
      <c r="N2842" t="s">
        <v>26</v>
      </c>
      <c r="O2842" t="s">
        <v>1794</v>
      </c>
      <c r="P2842" t="s">
        <v>28</v>
      </c>
      <c r="Q2842" t="s">
        <v>32</v>
      </c>
      <c r="R2842" t="s">
        <v>1795</v>
      </c>
      <c r="S2842">
        <v>1139.92</v>
      </c>
      <c r="T2842" s="3"/>
    </row>
    <row r="2843" spans="1:20" x14ac:dyDescent="0.3">
      <c r="A2843">
        <v>2842</v>
      </c>
      <c r="B2843" t="s">
        <v>6024</v>
      </c>
      <c r="C2843">
        <f t="shared" si="44"/>
        <v>35</v>
      </c>
      <c r="D2843" s="1">
        <v>43343</v>
      </c>
      <c r="E2843" s="1">
        <v>43347</v>
      </c>
      <c r="F2843" t="s">
        <v>19</v>
      </c>
      <c r="G2843" t="s">
        <v>1816</v>
      </c>
      <c r="H2843" t="s">
        <v>1817</v>
      </c>
      <c r="I2843" t="s">
        <v>22</v>
      </c>
      <c r="J2843" t="s">
        <v>23</v>
      </c>
      <c r="K2843" t="s">
        <v>1707</v>
      </c>
      <c r="L2843" t="s">
        <v>84</v>
      </c>
      <c r="M2843">
        <v>28314</v>
      </c>
      <c r="N2843" t="s">
        <v>26</v>
      </c>
      <c r="O2843" t="s">
        <v>3279</v>
      </c>
      <c r="P2843" t="s">
        <v>42</v>
      </c>
      <c r="Q2843" t="s">
        <v>86</v>
      </c>
      <c r="R2843" t="s">
        <v>3280</v>
      </c>
      <c r="S2843">
        <v>229.54400000000001</v>
      </c>
      <c r="T2843" s="3"/>
    </row>
    <row r="2844" spans="1:20" x14ac:dyDescent="0.3">
      <c r="A2844">
        <v>2843</v>
      </c>
      <c r="B2844" t="s">
        <v>6025</v>
      </c>
      <c r="C2844">
        <f t="shared" si="44"/>
        <v>12</v>
      </c>
      <c r="D2844" s="1">
        <v>43182</v>
      </c>
      <c r="E2844" s="1">
        <v>43186</v>
      </c>
      <c r="F2844" t="s">
        <v>46</v>
      </c>
      <c r="G2844" t="s">
        <v>6026</v>
      </c>
      <c r="H2844" t="s">
        <v>6027</v>
      </c>
      <c r="I2844" t="s">
        <v>22</v>
      </c>
      <c r="J2844" t="s">
        <v>23</v>
      </c>
      <c r="K2844" t="s">
        <v>1682</v>
      </c>
      <c r="L2844" t="s">
        <v>100</v>
      </c>
      <c r="M2844">
        <v>77340</v>
      </c>
      <c r="N2844" t="s">
        <v>101</v>
      </c>
      <c r="O2844" t="s">
        <v>1690</v>
      </c>
      <c r="P2844" t="s">
        <v>42</v>
      </c>
      <c r="Q2844" t="s">
        <v>55</v>
      </c>
      <c r="R2844" t="s">
        <v>1691</v>
      </c>
      <c r="S2844">
        <v>143.72800000000001</v>
      </c>
      <c r="T2844" s="3"/>
    </row>
    <row r="2845" spans="1:20" x14ac:dyDescent="0.3">
      <c r="A2845">
        <v>2844</v>
      </c>
      <c r="B2845" t="s">
        <v>6028</v>
      </c>
      <c r="C2845">
        <f t="shared" si="44"/>
        <v>20</v>
      </c>
      <c r="D2845" s="1">
        <v>43238</v>
      </c>
      <c r="E2845" s="1">
        <v>43242</v>
      </c>
      <c r="F2845" t="s">
        <v>46</v>
      </c>
      <c r="G2845" t="s">
        <v>58</v>
      </c>
      <c r="H2845" t="s">
        <v>59</v>
      </c>
      <c r="I2845" t="s">
        <v>22</v>
      </c>
      <c r="J2845" t="s">
        <v>23</v>
      </c>
      <c r="K2845" t="s">
        <v>142</v>
      </c>
      <c r="L2845" t="s">
        <v>143</v>
      </c>
      <c r="M2845">
        <v>19140</v>
      </c>
      <c r="N2845" t="s">
        <v>144</v>
      </c>
      <c r="O2845" t="s">
        <v>5667</v>
      </c>
      <c r="P2845" t="s">
        <v>67</v>
      </c>
      <c r="Q2845" t="s">
        <v>157</v>
      </c>
      <c r="R2845" t="s">
        <v>5668</v>
      </c>
      <c r="S2845">
        <v>36.048000000000002</v>
      </c>
      <c r="T2845" s="3"/>
    </row>
    <row r="2846" spans="1:20" x14ac:dyDescent="0.3">
      <c r="A2846">
        <v>2845</v>
      </c>
      <c r="B2846" t="s">
        <v>6029</v>
      </c>
      <c r="C2846">
        <f t="shared" si="44"/>
        <v>52</v>
      </c>
      <c r="D2846" s="1">
        <v>43096</v>
      </c>
      <c r="E2846" s="1">
        <v>43100</v>
      </c>
      <c r="F2846" t="s">
        <v>46</v>
      </c>
      <c r="G2846" t="s">
        <v>3461</v>
      </c>
      <c r="H2846" t="s">
        <v>3462</v>
      </c>
      <c r="I2846" t="s">
        <v>37</v>
      </c>
      <c r="J2846" t="s">
        <v>23</v>
      </c>
      <c r="K2846" t="s">
        <v>5679</v>
      </c>
      <c r="L2846" t="s">
        <v>207</v>
      </c>
      <c r="M2846">
        <v>60098</v>
      </c>
      <c r="N2846" t="s">
        <v>101</v>
      </c>
      <c r="O2846" t="s">
        <v>2061</v>
      </c>
      <c r="P2846" t="s">
        <v>28</v>
      </c>
      <c r="Q2846" t="s">
        <v>32</v>
      </c>
      <c r="R2846" t="s">
        <v>2062</v>
      </c>
      <c r="S2846">
        <v>845.48800000000006</v>
      </c>
      <c r="T2846" s="3"/>
    </row>
    <row r="2847" spans="1:20" x14ac:dyDescent="0.3">
      <c r="A2847">
        <v>2846</v>
      </c>
      <c r="B2847" t="s">
        <v>6030</v>
      </c>
      <c r="C2847">
        <f t="shared" si="44"/>
        <v>46</v>
      </c>
      <c r="D2847" s="1">
        <v>43421</v>
      </c>
      <c r="E2847" s="1">
        <v>43424</v>
      </c>
      <c r="F2847" t="s">
        <v>184</v>
      </c>
      <c r="G2847" t="s">
        <v>1656</v>
      </c>
      <c r="H2847" t="s">
        <v>1657</v>
      </c>
      <c r="I2847" t="s">
        <v>22</v>
      </c>
      <c r="J2847" t="s">
        <v>23</v>
      </c>
      <c r="K2847" t="s">
        <v>4101</v>
      </c>
      <c r="L2847" t="s">
        <v>1244</v>
      </c>
      <c r="M2847">
        <v>2149</v>
      </c>
      <c r="N2847" t="s">
        <v>144</v>
      </c>
      <c r="O2847" t="s">
        <v>873</v>
      </c>
      <c r="P2847" t="s">
        <v>42</v>
      </c>
      <c r="Q2847" t="s">
        <v>64</v>
      </c>
      <c r="R2847" t="s">
        <v>874</v>
      </c>
      <c r="S2847">
        <v>50.94</v>
      </c>
      <c r="T2847" s="3"/>
    </row>
    <row r="2848" spans="1:20" x14ac:dyDescent="0.3">
      <c r="A2848">
        <v>2847</v>
      </c>
      <c r="B2848" t="s">
        <v>6031</v>
      </c>
      <c r="C2848">
        <f t="shared" si="44"/>
        <v>37</v>
      </c>
      <c r="D2848" s="1">
        <v>43353</v>
      </c>
      <c r="E2848" s="1">
        <v>43358</v>
      </c>
      <c r="F2848" t="s">
        <v>46</v>
      </c>
      <c r="G2848" t="s">
        <v>3159</v>
      </c>
      <c r="H2848" t="s">
        <v>3160</v>
      </c>
      <c r="I2848" t="s">
        <v>98</v>
      </c>
      <c r="J2848" t="s">
        <v>23</v>
      </c>
      <c r="K2848" t="s">
        <v>299</v>
      </c>
      <c r="L2848" t="s">
        <v>207</v>
      </c>
      <c r="M2848">
        <v>60653</v>
      </c>
      <c r="N2848" t="s">
        <v>101</v>
      </c>
      <c r="O2848" t="s">
        <v>1743</v>
      </c>
      <c r="P2848" t="s">
        <v>42</v>
      </c>
      <c r="Q2848" t="s">
        <v>71</v>
      </c>
      <c r="R2848" t="s">
        <v>1744</v>
      </c>
      <c r="S2848">
        <v>762.59400000000005</v>
      </c>
      <c r="T2848" s="3"/>
    </row>
    <row r="2849" spans="1:20" x14ac:dyDescent="0.3">
      <c r="A2849">
        <v>2848</v>
      </c>
      <c r="B2849" t="s">
        <v>6032</v>
      </c>
      <c r="C2849">
        <f t="shared" si="44"/>
        <v>15</v>
      </c>
      <c r="D2849" s="1">
        <v>43198</v>
      </c>
      <c r="E2849" s="1">
        <v>43205</v>
      </c>
      <c r="F2849" t="s">
        <v>46</v>
      </c>
      <c r="G2849" t="s">
        <v>6033</v>
      </c>
      <c r="H2849" t="s">
        <v>6034</v>
      </c>
      <c r="I2849" t="s">
        <v>37</v>
      </c>
      <c r="J2849" t="s">
        <v>23</v>
      </c>
      <c r="K2849" t="s">
        <v>3265</v>
      </c>
      <c r="L2849" t="s">
        <v>1271</v>
      </c>
      <c r="M2849">
        <v>30076</v>
      </c>
      <c r="N2849" t="s">
        <v>26</v>
      </c>
      <c r="O2849" t="s">
        <v>6035</v>
      </c>
      <c r="P2849" t="s">
        <v>28</v>
      </c>
      <c r="Q2849" t="s">
        <v>61</v>
      </c>
      <c r="R2849" t="s">
        <v>6036</v>
      </c>
      <c r="S2849">
        <v>56.28</v>
      </c>
      <c r="T2849" s="3"/>
    </row>
    <row r="2850" spans="1:20" x14ac:dyDescent="0.3">
      <c r="A2850">
        <v>2849</v>
      </c>
      <c r="B2850" t="s">
        <v>6032</v>
      </c>
      <c r="C2850">
        <f t="shared" si="44"/>
        <v>15</v>
      </c>
      <c r="D2850" s="1">
        <v>43198</v>
      </c>
      <c r="E2850" s="1">
        <v>43205</v>
      </c>
      <c r="F2850" t="s">
        <v>46</v>
      </c>
      <c r="G2850" t="s">
        <v>6033</v>
      </c>
      <c r="H2850" t="s">
        <v>6034</v>
      </c>
      <c r="I2850" t="s">
        <v>37</v>
      </c>
      <c r="J2850" t="s">
        <v>23</v>
      </c>
      <c r="K2850" t="s">
        <v>3265</v>
      </c>
      <c r="L2850" t="s">
        <v>1271</v>
      </c>
      <c r="M2850">
        <v>30076</v>
      </c>
      <c r="N2850" t="s">
        <v>26</v>
      </c>
      <c r="O2850" t="s">
        <v>4723</v>
      </c>
      <c r="P2850" t="s">
        <v>42</v>
      </c>
      <c r="Q2850" t="s">
        <v>71</v>
      </c>
      <c r="R2850" t="s">
        <v>4724</v>
      </c>
      <c r="S2850">
        <v>2690.97</v>
      </c>
      <c r="T2850" s="3"/>
    </row>
    <row r="2851" spans="1:20" x14ac:dyDescent="0.3">
      <c r="A2851">
        <v>2850</v>
      </c>
      <c r="B2851" t="s">
        <v>6037</v>
      </c>
      <c r="C2851">
        <f t="shared" si="44"/>
        <v>48</v>
      </c>
      <c r="D2851" s="1">
        <v>43067</v>
      </c>
      <c r="E2851" s="1">
        <v>43072</v>
      </c>
      <c r="F2851" t="s">
        <v>46</v>
      </c>
      <c r="G2851" t="s">
        <v>2675</v>
      </c>
      <c r="H2851" t="s">
        <v>2676</v>
      </c>
      <c r="I2851" t="s">
        <v>37</v>
      </c>
      <c r="J2851" t="s">
        <v>23</v>
      </c>
      <c r="K2851" t="s">
        <v>2290</v>
      </c>
      <c r="L2851" t="s">
        <v>50</v>
      </c>
      <c r="M2851">
        <v>32137</v>
      </c>
      <c r="N2851" t="s">
        <v>26</v>
      </c>
      <c r="O2851" t="s">
        <v>3366</v>
      </c>
      <c r="P2851" t="s">
        <v>42</v>
      </c>
      <c r="Q2851" t="s">
        <v>71</v>
      </c>
      <c r="R2851" t="s">
        <v>3367</v>
      </c>
      <c r="S2851">
        <v>7.4340000000000002</v>
      </c>
      <c r="T2851" s="3"/>
    </row>
    <row r="2852" spans="1:20" x14ac:dyDescent="0.3">
      <c r="A2852">
        <v>2851</v>
      </c>
      <c r="B2852" t="s">
        <v>6038</v>
      </c>
      <c r="C2852">
        <f t="shared" si="44"/>
        <v>22</v>
      </c>
      <c r="D2852" s="1">
        <v>42888</v>
      </c>
      <c r="E2852" s="1">
        <v>42891</v>
      </c>
      <c r="F2852" t="s">
        <v>184</v>
      </c>
      <c r="G2852" t="s">
        <v>2864</v>
      </c>
      <c r="H2852" t="s">
        <v>2865</v>
      </c>
      <c r="I2852" t="s">
        <v>37</v>
      </c>
      <c r="J2852" t="s">
        <v>23</v>
      </c>
      <c r="K2852" t="s">
        <v>142</v>
      </c>
      <c r="L2852" t="s">
        <v>143</v>
      </c>
      <c r="M2852">
        <v>19120</v>
      </c>
      <c r="N2852" t="s">
        <v>144</v>
      </c>
      <c r="O2852" t="s">
        <v>1775</v>
      </c>
      <c r="P2852" t="s">
        <v>42</v>
      </c>
      <c r="Q2852" t="s">
        <v>55</v>
      </c>
      <c r="R2852" t="s">
        <v>1776</v>
      </c>
      <c r="S2852">
        <v>64.784000000000006</v>
      </c>
      <c r="T2852" s="3"/>
    </row>
    <row r="2853" spans="1:20" x14ac:dyDescent="0.3">
      <c r="A2853">
        <v>2852</v>
      </c>
      <c r="B2853" t="s">
        <v>6039</v>
      </c>
      <c r="C2853">
        <f t="shared" si="44"/>
        <v>51</v>
      </c>
      <c r="D2853" s="1">
        <v>43451</v>
      </c>
      <c r="E2853" s="1">
        <v>43456</v>
      </c>
      <c r="F2853" t="s">
        <v>46</v>
      </c>
      <c r="G2853" t="s">
        <v>6040</v>
      </c>
      <c r="H2853" t="s">
        <v>6041</v>
      </c>
      <c r="I2853" t="s">
        <v>98</v>
      </c>
      <c r="J2853" t="s">
        <v>23</v>
      </c>
      <c r="K2853" t="s">
        <v>493</v>
      </c>
      <c r="L2853" t="s">
        <v>250</v>
      </c>
      <c r="M2853">
        <v>47201</v>
      </c>
      <c r="N2853" t="s">
        <v>101</v>
      </c>
      <c r="O2853" t="s">
        <v>2849</v>
      </c>
      <c r="P2853" t="s">
        <v>42</v>
      </c>
      <c r="Q2853" t="s">
        <v>86</v>
      </c>
      <c r="R2853" t="s">
        <v>2850</v>
      </c>
      <c r="S2853">
        <v>28.16</v>
      </c>
      <c r="T2853" s="3"/>
    </row>
    <row r="2854" spans="1:20" x14ac:dyDescent="0.3">
      <c r="A2854">
        <v>2853</v>
      </c>
      <c r="B2854" t="s">
        <v>6042</v>
      </c>
      <c r="C2854">
        <f t="shared" si="44"/>
        <v>12</v>
      </c>
      <c r="D2854" s="1">
        <v>42813</v>
      </c>
      <c r="E2854" s="1">
        <v>42815</v>
      </c>
      <c r="F2854" t="s">
        <v>19</v>
      </c>
      <c r="G2854" t="s">
        <v>5321</v>
      </c>
      <c r="H2854" t="s">
        <v>5322</v>
      </c>
      <c r="I2854" t="s">
        <v>22</v>
      </c>
      <c r="J2854" t="s">
        <v>23</v>
      </c>
      <c r="K2854" t="s">
        <v>2344</v>
      </c>
      <c r="L2854" t="s">
        <v>263</v>
      </c>
      <c r="M2854">
        <v>11572</v>
      </c>
      <c r="N2854" t="s">
        <v>144</v>
      </c>
      <c r="O2854" t="s">
        <v>6043</v>
      </c>
      <c r="P2854" t="s">
        <v>28</v>
      </c>
      <c r="Q2854" t="s">
        <v>61</v>
      </c>
      <c r="R2854" t="s">
        <v>6044</v>
      </c>
      <c r="S2854">
        <v>14.98</v>
      </c>
      <c r="T2854" s="3"/>
    </row>
    <row r="2855" spans="1:20" x14ac:dyDescent="0.3">
      <c r="A2855">
        <v>2854</v>
      </c>
      <c r="B2855" t="s">
        <v>6042</v>
      </c>
      <c r="C2855">
        <f t="shared" si="44"/>
        <v>12</v>
      </c>
      <c r="D2855" s="1">
        <v>42813</v>
      </c>
      <c r="E2855" s="1">
        <v>42815</v>
      </c>
      <c r="F2855" t="s">
        <v>19</v>
      </c>
      <c r="G2855" t="s">
        <v>5321</v>
      </c>
      <c r="H2855" t="s">
        <v>5322</v>
      </c>
      <c r="I2855" t="s">
        <v>22</v>
      </c>
      <c r="J2855" t="s">
        <v>23</v>
      </c>
      <c r="K2855" t="s">
        <v>2344</v>
      </c>
      <c r="L2855" t="s">
        <v>263</v>
      </c>
      <c r="M2855">
        <v>11572</v>
      </c>
      <c r="N2855" t="s">
        <v>144</v>
      </c>
      <c r="O2855" t="s">
        <v>2070</v>
      </c>
      <c r="P2855" t="s">
        <v>28</v>
      </c>
      <c r="Q2855" t="s">
        <v>61</v>
      </c>
      <c r="R2855" t="s">
        <v>2071</v>
      </c>
      <c r="S2855">
        <v>20.32</v>
      </c>
      <c r="T2855" s="3"/>
    </row>
    <row r="2856" spans="1:20" x14ac:dyDescent="0.3">
      <c r="A2856">
        <v>2855</v>
      </c>
      <c r="B2856" t="s">
        <v>6045</v>
      </c>
      <c r="C2856">
        <f t="shared" si="44"/>
        <v>34</v>
      </c>
      <c r="D2856" s="1">
        <v>43332</v>
      </c>
      <c r="E2856" s="1">
        <v>43332</v>
      </c>
      <c r="F2856" t="s">
        <v>1289</v>
      </c>
      <c r="G2856" t="s">
        <v>5463</v>
      </c>
      <c r="H2856" t="s">
        <v>5464</v>
      </c>
      <c r="I2856" t="s">
        <v>37</v>
      </c>
      <c r="J2856" t="s">
        <v>23</v>
      </c>
      <c r="K2856" t="s">
        <v>609</v>
      </c>
      <c r="L2856" t="s">
        <v>1244</v>
      </c>
      <c r="M2856">
        <v>2038</v>
      </c>
      <c r="N2856" t="s">
        <v>144</v>
      </c>
      <c r="O2856" t="s">
        <v>4081</v>
      </c>
      <c r="P2856" t="s">
        <v>42</v>
      </c>
      <c r="Q2856" t="s">
        <v>55</v>
      </c>
      <c r="R2856" t="s">
        <v>4082</v>
      </c>
      <c r="S2856">
        <v>40.29</v>
      </c>
      <c r="T2856" s="3"/>
    </row>
    <row r="2857" spans="1:20" x14ac:dyDescent="0.3">
      <c r="A2857">
        <v>2856</v>
      </c>
      <c r="B2857" t="s">
        <v>6046</v>
      </c>
      <c r="C2857">
        <f t="shared" si="44"/>
        <v>30</v>
      </c>
      <c r="D2857" s="1">
        <v>43306</v>
      </c>
      <c r="E2857" s="1">
        <v>43312</v>
      </c>
      <c r="F2857" t="s">
        <v>46</v>
      </c>
      <c r="G2857" t="s">
        <v>1559</v>
      </c>
      <c r="H2857" t="s">
        <v>1560</v>
      </c>
      <c r="I2857" t="s">
        <v>22</v>
      </c>
      <c r="J2857" t="s">
        <v>23</v>
      </c>
      <c r="K2857" t="s">
        <v>5329</v>
      </c>
      <c r="L2857" t="s">
        <v>5330</v>
      </c>
      <c r="M2857">
        <v>57103</v>
      </c>
      <c r="N2857" t="s">
        <v>101</v>
      </c>
      <c r="O2857" t="s">
        <v>5734</v>
      </c>
      <c r="P2857" t="s">
        <v>42</v>
      </c>
      <c r="Q2857" t="s">
        <v>43</v>
      </c>
      <c r="R2857" t="s">
        <v>5735</v>
      </c>
      <c r="S2857">
        <v>20.23</v>
      </c>
      <c r="T2857" s="3"/>
    </row>
    <row r="2858" spans="1:20" x14ac:dyDescent="0.3">
      <c r="A2858">
        <v>2857</v>
      </c>
      <c r="B2858" t="s">
        <v>6047</v>
      </c>
      <c r="C2858">
        <f t="shared" si="44"/>
        <v>34</v>
      </c>
      <c r="D2858" s="1">
        <v>42973</v>
      </c>
      <c r="E2858" s="1">
        <v>42976</v>
      </c>
      <c r="F2858" t="s">
        <v>184</v>
      </c>
      <c r="G2858" t="s">
        <v>1182</v>
      </c>
      <c r="H2858" t="s">
        <v>1183</v>
      </c>
      <c r="I2858" t="s">
        <v>37</v>
      </c>
      <c r="J2858" t="s">
        <v>23</v>
      </c>
      <c r="K2858" t="s">
        <v>946</v>
      </c>
      <c r="L2858" t="s">
        <v>39</v>
      </c>
      <c r="M2858">
        <v>92037</v>
      </c>
      <c r="N2858" t="s">
        <v>40</v>
      </c>
      <c r="O2858" t="s">
        <v>1727</v>
      </c>
      <c r="P2858" t="s">
        <v>28</v>
      </c>
      <c r="Q2858" t="s">
        <v>32</v>
      </c>
      <c r="R2858" t="s">
        <v>1728</v>
      </c>
      <c r="S2858">
        <v>1603.136</v>
      </c>
      <c r="T2858" s="3"/>
    </row>
    <row r="2859" spans="1:20" x14ac:dyDescent="0.3">
      <c r="A2859">
        <v>2858</v>
      </c>
      <c r="B2859" t="s">
        <v>6048</v>
      </c>
      <c r="C2859">
        <f t="shared" si="44"/>
        <v>33</v>
      </c>
      <c r="D2859" s="1">
        <v>42962</v>
      </c>
      <c r="E2859" s="1">
        <v>42964</v>
      </c>
      <c r="F2859" t="s">
        <v>19</v>
      </c>
      <c r="G2859" t="s">
        <v>6049</v>
      </c>
      <c r="H2859" t="s">
        <v>6050</v>
      </c>
      <c r="I2859" t="s">
        <v>22</v>
      </c>
      <c r="J2859" t="s">
        <v>23</v>
      </c>
      <c r="K2859" t="s">
        <v>1707</v>
      </c>
      <c r="L2859" t="s">
        <v>84</v>
      </c>
      <c r="M2859">
        <v>28314</v>
      </c>
      <c r="N2859" t="s">
        <v>26</v>
      </c>
      <c r="O2859" t="s">
        <v>4624</v>
      </c>
      <c r="P2859" t="s">
        <v>28</v>
      </c>
      <c r="Q2859" t="s">
        <v>32</v>
      </c>
      <c r="R2859" t="s">
        <v>4625</v>
      </c>
      <c r="S2859">
        <v>225.29599999999999</v>
      </c>
      <c r="T2859" s="3"/>
    </row>
    <row r="2860" spans="1:20" x14ac:dyDescent="0.3">
      <c r="A2860">
        <v>2859</v>
      </c>
      <c r="B2860" t="s">
        <v>6051</v>
      </c>
      <c r="C2860">
        <f t="shared" si="44"/>
        <v>20</v>
      </c>
      <c r="D2860" s="1">
        <v>43239</v>
      </c>
      <c r="E2860" s="1">
        <v>43243</v>
      </c>
      <c r="F2860" t="s">
        <v>46</v>
      </c>
      <c r="G2860" t="s">
        <v>5527</v>
      </c>
      <c r="H2860" t="s">
        <v>5528</v>
      </c>
      <c r="I2860" t="s">
        <v>22</v>
      </c>
      <c r="J2860" t="s">
        <v>23</v>
      </c>
      <c r="K2860" t="s">
        <v>1737</v>
      </c>
      <c r="L2860" t="s">
        <v>1271</v>
      </c>
      <c r="M2860">
        <v>30318</v>
      </c>
      <c r="N2860" t="s">
        <v>26</v>
      </c>
      <c r="O2860" t="s">
        <v>2571</v>
      </c>
      <c r="P2860" t="s">
        <v>67</v>
      </c>
      <c r="Q2860" t="s">
        <v>157</v>
      </c>
      <c r="R2860" t="s">
        <v>2572</v>
      </c>
      <c r="S2860">
        <v>67.8</v>
      </c>
      <c r="T2860" s="3"/>
    </row>
    <row r="2861" spans="1:20" x14ac:dyDescent="0.3">
      <c r="A2861">
        <v>2860</v>
      </c>
      <c r="B2861" t="s">
        <v>6051</v>
      </c>
      <c r="C2861">
        <f t="shared" si="44"/>
        <v>20</v>
      </c>
      <c r="D2861" s="1">
        <v>43239</v>
      </c>
      <c r="E2861" s="1">
        <v>43243</v>
      </c>
      <c r="F2861" t="s">
        <v>46</v>
      </c>
      <c r="G2861" t="s">
        <v>5527</v>
      </c>
      <c r="H2861" t="s">
        <v>5528</v>
      </c>
      <c r="I2861" t="s">
        <v>22</v>
      </c>
      <c r="J2861" t="s">
        <v>23</v>
      </c>
      <c r="K2861" t="s">
        <v>1737</v>
      </c>
      <c r="L2861" t="s">
        <v>1271</v>
      </c>
      <c r="M2861">
        <v>30318</v>
      </c>
      <c r="N2861" t="s">
        <v>26</v>
      </c>
      <c r="O2861" t="s">
        <v>6052</v>
      </c>
      <c r="P2861" t="s">
        <v>67</v>
      </c>
      <c r="Q2861" t="s">
        <v>68</v>
      </c>
      <c r="R2861" t="s">
        <v>6053</v>
      </c>
      <c r="S2861">
        <v>377.97</v>
      </c>
      <c r="T2861" s="3"/>
    </row>
    <row r="2862" spans="1:20" x14ac:dyDescent="0.3">
      <c r="A2862">
        <v>2861</v>
      </c>
      <c r="B2862" t="s">
        <v>6051</v>
      </c>
      <c r="C2862">
        <f t="shared" si="44"/>
        <v>20</v>
      </c>
      <c r="D2862" s="1">
        <v>43239</v>
      </c>
      <c r="E2862" s="1">
        <v>43243</v>
      </c>
      <c r="F2862" t="s">
        <v>46</v>
      </c>
      <c r="G2862" t="s">
        <v>5527</v>
      </c>
      <c r="H2862" t="s">
        <v>5528</v>
      </c>
      <c r="I2862" t="s">
        <v>22</v>
      </c>
      <c r="J2862" t="s">
        <v>23</v>
      </c>
      <c r="K2862" t="s">
        <v>1737</v>
      </c>
      <c r="L2862" t="s">
        <v>1271</v>
      </c>
      <c r="M2862">
        <v>30318</v>
      </c>
      <c r="N2862" t="s">
        <v>26</v>
      </c>
      <c r="O2862" t="s">
        <v>850</v>
      </c>
      <c r="P2862" t="s">
        <v>28</v>
      </c>
      <c r="Q2862" t="s">
        <v>29</v>
      </c>
      <c r="R2862" t="s">
        <v>851</v>
      </c>
      <c r="S2862">
        <v>1628.82</v>
      </c>
      <c r="T2862" s="3"/>
    </row>
    <row r="2863" spans="1:20" x14ac:dyDescent="0.3">
      <c r="A2863">
        <v>2862</v>
      </c>
      <c r="B2863" t="s">
        <v>6051</v>
      </c>
      <c r="C2863">
        <f t="shared" si="44"/>
        <v>20</v>
      </c>
      <c r="D2863" s="1">
        <v>43239</v>
      </c>
      <c r="E2863" s="1">
        <v>43243</v>
      </c>
      <c r="F2863" t="s">
        <v>46</v>
      </c>
      <c r="G2863" t="s">
        <v>5527</v>
      </c>
      <c r="H2863" t="s">
        <v>5528</v>
      </c>
      <c r="I2863" t="s">
        <v>22</v>
      </c>
      <c r="J2863" t="s">
        <v>23</v>
      </c>
      <c r="K2863" t="s">
        <v>1737</v>
      </c>
      <c r="L2863" t="s">
        <v>1271</v>
      </c>
      <c r="M2863">
        <v>30318</v>
      </c>
      <c r="N2863" t="s">
        <v>26</v>
      </c>
      <c r="O2863" t="s">
        <v>3279</v>
      </c>
      <c r="P2863" t="s">
        <v>42</v>
      </c>
      <c r="Q2863" t="s">
        <v>86</v>
      </c>
      <c r="R2863" t="s">
        <v>3280</v>
      </c>
      <c r="S2863">
        <v>286.93</v>
      </c>
      <c r="T2863" s="3"/>
    </row>
    <row r="2864" spans="1:20" x14ac:dyDescent="0.3">
      <c r="A2864">
        <v>2863</v>
      </c>
      <c r="B2864" t="s">
        <v>6054</v>
      </c>
      <c r="C2864">
        <f t="shared" si="44"/>
        <v>33</v>
      </c>
      <c r="D2864" s="1">
        <v>43324</v>
      </c>
      <c r="E2864" s="1">
        <v>43329</v>
      </c>
      <c r="F2864" t="s">
        <v>46</v>
      </c>
      <c r="G2864" t="s">
        <v>2497</v>
      </c>
      <c r="H2864" t="s">
        <v>2498</v>
      </c>
      <c r="I2864" t="s">
        <v>22</v>
      </c>
      <c r="J2864" t="s">
        <v>23</v>
      </c>
      <c r="K2864" t="s">
        <v>6055</v>
      </c>
      <c r="L2864" t="s">
        <v>50</v>
      </c>
      <c r="M2864">
        <v>32839</v>
      </c>
      <c r="N2864" t="s">
        <v>26</v>
      </c>
      <c r="O2864" t="s">
        <v>5777</v>
      </c>
      <c r="P2864" t="s">
        <v>42</v>
      </c>
      <c r="Q2864" t="s">
        <v>86</v>
      </c>
      <c r="R2864" t="s">
        <v>5778</v>
      </c>
      <c r="S2864">
        <v>20.736000000000001</v>
      </c>
      <c r="T2864" s="3"/>
    </row>
    <row r="2865" spans="1:20" x14ac:dyDescent="0.3">
      <c r="A2865">
        <v>2864</v>
      </c>
      <c r="B2865" t="s">
        <v>6056</v>
      </c>
      <c r="C2865">
        <f t="shared" si="44"/>
        <v>33</v>
      </c>
      <c r="D2865" s="1">
        <v>43325</v>
      </c>
      <c r="E2865" s="1">
        <v>43325</v>
      </c>
      <c r="F2865" t="s">
        <v>1289</v>
      </c>
      <c r="G2865" t="s">
        <v>2267</v>
      </c>
      <c r="H2865" t="s">
        <v>2268</v>
      </c>
      <c r="I2865" t="s">
        <v>22</v>
      </c>
      <c r="J2865" t="s">
        <v>23</v>
      </c>
      <c r="K2865" t="s">
        <v>123</v>
      </c>
      <c r="L2865" t="s">
        <v>39</v>
      </c>
      <c r="M2865">
        <v>94122</v>
      </c>
      <c r="N2865" t="s">
        <v>40</v>
      </c>
      <c r="O2865" t="s">
        <v>1825</v>
      </c>
      <c r="P2865" t="s">
        <v>42</v>
      </c>
      <c r="Q2865" t="s">
        <v>55</v>
      </c>
      <c r="R2865" t="s">
        <v>1826</v>
      </c>
      <c r="S2865">
        <v>31.44</v>
      </c>
      <c r="T2865" s="3"/>
    </row>
    <row r="2866" spans="1:20" x14ac:dyDescent="0.3">
      <c r="A2866">
        <v>2865</v>
      </c>
      <c r="B2866" t="s">
        <v>6056</v>
      </c>
      <c r="C2866">
        <f t="shared" si="44"/>
        <v>33</v>
      </c>
      <c r="D2866" s="1">
        <v>43325</v>
      </c>
      <c r="E2866" s="1">
        <v>43325</v>
      </c>
      <c r="F2866" t="s">
        <v>1289</v>
      </c>
      <c r="G2866" t="s">
        <v>2267</v>
      </c>
      <c r="H2866" t="s">
        <v>2268</v>
      </c>
      <c r="I2866" t="s">
        <v>22</v>
      </c>
      <c r="J2866" t="s">
        <v>23</v>
      </c>
      <c r="K2866" t="s">
        <v>123</v>
      </c>
      <c r="L2866" t="s">
        <v>39</v>
      </c>
      <c r="M2866">
        <v>94122</v>
      </c>
      <c r="N2866" t="s">
        <v>40</v>
      </c>
      <c r="O2866" t="s">
        <v>1428</v>
      </c>
      <c r="P2866" t="s">
        <v>42</v>
      </c>
      <c r="Q2866" t="s">
        <v>74</v>
      </c>
      <c r="R2866" t="s">
        <v>1429</v>
      </c>
      <c r="S2866">
        <v>83.79</v>
      </c>
      <c r="T2866" s="3"/>
    </row>
    <row r="2867" spans="1:20" x14ac:dyDescent="0.3">
      <c r="A2867">
        <v>2866</v>
      </c>
      <c r="B2867" t="s">
        <v>6056</v>
      </c>
      <c r="C2867">
        <f t="shared" si="44"/>
        <v>33</v>
      </c>
      <c r="D2867" s="1">
        <v>43325</v>
      </c>
      <c r="E2867" s="1">
        <v>43325</v>
      </c>
      <c r="F2867" t="s">
        <v>1289</v>
      </c>
      <c r="G2867" t="s">
        <v>2267</v>
      </c>
      <c r="H2867" t="s">
        <v>2268</v>
      </c>
      <c r="I2867" t="s">
        <v>22</v>
      </c>
      <c r="J2867" t="s">
        <v>23</v>
      </c>
      <c r="K2867" t="s">
        <v>123</v>
      </c>
      <c r="L2867" t="s">
        <v>39</v>
      </c>
      <c r="M2867">
        <v>94122</v>
      </c>
      <c r="N2867" t="s">
        <v>40</v>
      </c>
      <c r="O2867" t="s">
        <v>1562</v>
      </c>
      <c r="P2867" t="s">
        <v>42</v>
      </c>
      <c r="Q2867" t="s">
        <v>64</v>
      </c>
      <c r="R2867" t="s">
        <v>1563</v>
      </c>
      <c r="S2867">
        <v>59.52</v>
      </c>
      <c r="T2867" s="3"/>
    </row>
    <row r="2868" spans="1:20" x14ac:dyDescent="0.3">
      <c r="A2868">
        <v>2867</v>
      </c>
      <c r="B2868" t="s">
        <v>6056</v>
      </c>
      <c r="C2868">
        <f t="shared" si="44"/>
        <v>33</v>
      </c>
      <c r="D2868" s="1">
        <v>43325</v>
      </c>
      <c r="E2868" s="1">
        <v>43325</v>
      </c>
      <c r="F2868" t="s">
        <v>1289</v>
      </c>
      <c r="G2868" t="s">
        <v>2267</v>
      </c>
      <c r="H2868" t="s">
        <v>2268</v>
      </c>
      <c r="I2868" t="s">
        <v>22</v>
      </c>
      <c r="J2868" t="s">
        <v>23</v>
      </c>
      <c r="K2868" t="s">
        <v>123</v>
      </c>
      <c r="L2868" t="s">
        <v>39</v>
      </c>
      <c r="M2868">
        <v>94122</v>
      </c>
      <c r="N2868" t="s">
        <v>40</v>
      </c>
      <c r="O2868" t="s">
        <v>6057</v>
      </c>
      <c r="P2868" t="s">
        <v>42</v>
      </c>
      <c r="Q2868" t="s">
        <v>575</v>
      </c>
      <c r="R2868" t="s">
        <v>1296</v>
      </c>
      <c r="S2868">
        <v>31.92</v>
      </c>
      <c r="T2868" s="3"/>
    </row>
    <row r="2869" spans="1:20" x14ac:dyDescent="0.3">
      <c r="A2869">
        <v>2868</v>
      </c>
      <c r="B2869" t="s">
        <v>6058</v>
      </c>
      <c r="C2869">
        <f t="shared" si="44"/>
        <v>45</v>
      </c>
      <c r="D2869" s="1">
        <v>43049</v>
      </c>
      <c r="E2869" s="1">
        <v>43051</v>
      </c>
      <c r="F2869" t="s">
        <v>19</v>
      </c>
      <c r="G2869" t="s">
        <v>2625</v>
      </c>
      <c r="H2869" t="s">
        <v>2626</v>
      </c>
      <c r="I2869" t="s">
        <v>22</v>
      </c>
      <c r="J2869" t="s">
        <v>23</v>
      </c>
      <c r="K2869" t="s">
        <v>2838</v>
      </c>
      <c r="L2869" t="s">
        <v>494</v>
      </c>
      <c r="M2869">
        <v>43615</v>
      </c>
      <c r="N2869" t="s">
        <v>144</v>
      </c>
      <c r="O2869" t="s">
        <v>1295</v>
      </c>
      <c r="P2869" t="s">
        <v>42</v>
      </c>
      <c r="Q2869" t="s">
        <v>575</v>
      </c>
      <c r="R2869" t="s">
        <v>1296</v>
      </c>
      <c r="S2869">
        <v>14.72</v>
      </c>
      <c r="T2869" s="3"/>
    </row>
    <row r="2870" spans="1:20" x14ac:dyDescent="0.3">
      <c r="A2870">
        <v>2869</v>
      </c>
      <c r="B2870" t="s">
        <v>6058</v>
      </c>
      <c r="C2870">
        <f t="shared" si="44"/>
        <v>45</v>
      </c>
      <c r="D2870" s="1">
        <v>43049</v>
      </c>
      <c r="E2870" s="1">
        <v>43051</v>
      </c>
      <c r="F2870" t="s">
        <v>19</v>
      </c>
      <c r="G2870" t="s">
        <v>2625</v>
      </c>
      <c r="H2870" t="s">
        <v>2626</v>
      </c>
      <c r="I2870" t="s">
        <v>22</v>
      </c>
      <c r="J2870" t="s">
        <v>23</v>
      </c>
      <c r="K2870" t="s">
        <v>2838</v>
      </c>
      <c r="L2870" t="s">
        <v>494</v>
      </c>
      <c r="M2870">
        <v>43615</v>
      </c>
      <c r="N2870" t="s">
        <v>144</v>
      </c>
      <c r="O2870" t="s">
        <v>2811</v>
      </c>
      <c r="P2870" t="s">
        <v>42</v>
      </c>
      <c r="Q2870" t="s">
        <v>55</v>
      </c>
      <c r="R2870" t="s">
        <v>2812</v>
      </c>
      <c r="S2870">
        <v>38.975999999999999</v>
      </c>
      <c r="T2870" s="3"/>
    </row>
    <row r="2871" spans="1:20" x14ac:dyDescent="0.3">
      <c r="A2871">
        <v>2870</v>
      </c>
      <c r="B2871" t="s">
        <v>6059</v>
      </c>
      <c r="C2871">
        <f t="shared" si="44"/>
        <v>24</v>
      </c>
      <c r="D2871" s="1">
        <v>43263</v>
      </c>
      <c r="E2871" s="1">
        <v>43270</v>
      </c>
      <c r="F2871" t="s">
        <v>46</v>
      </c>
      <c r="G2871" t="s">
        <v>561</v>
      </c>
      <c r="H2871" t="s">
        <v>562</v>
      </c>
      <c r="I2871" t="s">
        <v>22</v>
      </c>
      <c r="J2871" t="s">
        <v>23</v>
      </c>
      <c r="K2871" t="s">
        <v>1150</v>
      </c>
      <c r="L2871" t="s">
        <v>50</v>
      </c>
      <c r="M2871">
        <v>33710</v>
      </c>
      <c r="N2871" t="s">
        <v>26</v>
      </c>
      <c r="O2871" t="s">
        <v>6060</v>
      </c>
      <c r="P2871" t="s">
        <v>28</v>
      </c>
      <c r="Q2871" t="s">
        <v>61</v>
      </c>
      <c r="R2871" t="s">
        <v>6061</v>
      </c>
      <c r="S2871">
        <v>17.088000000000001</v>
      </c>
      <c r="T2871" s="3"/>
    </row>
    <row r="2872" spans="1:20" x14ac:dyDescent="0.3">
      <c r="A2872">
        <v>2871</v>
      </c>
      <c r="B2872" t="s">
        <v>6062</v>
      </c>
      <c r="C2872">
        <f t="shared" si="44"/>
        <v>13</v>
      </c>
      <c r="D2872" s="1">
        <v>42085</v>
      </c>
      <c r="E2872" s="1">
        <v>42089</v>
      </c>
      <c r="F2872" t="s">
        <v>46</v>
      </c>
      <c r="G2872" t="s">
        <v>6063</v>
      </c>
      <c r="H2872" t="s">
        <v>6064</v>
      </c>
      <c r="I2872" t="s">
        <v>37</v>
      </c>
      <c r="J2872" t="s">
        <v>23</v>
      </c>
      <c r="K2872" t="s">
        <v>1310</v>
      </c>
      <c r="L2872" t="s">
        <v>306</v>
      </c>
      <c r="M2872">
        <v>85705</v>
      </c>
      <c r="N2872" t="s">
        <v>40</v>
      </c>
      <c r="O2872" t="s">
        <v>5419</v>
      </c>
      <c r="P2872" t="s">
        <v>42</v>
      </c>
      <c r="Q2872" t="s">
        <v>86</v>
      </c>
      <c r="R2872" t="s">
        <v>5420</v>
      </c>
      <c r="S2872">
        <v>74.352000000000004</v>
      </c>
      <c r="T2872" s="3"/>
    </row>
    <row r="2873" spans="1:20" x14ac:dyDescent="0.3">
      <c r="A2873">
        <v>2872</v>
      </c>
      <c r="B2873" t="s">
        <v>6062</v>
      </c>
      <c r="C2873">
        <f t="shared" si="44"/>
        <v>13</v>
      </c>
      <c r="D2873" s="1">
        <v>42085</v>
      </c>
      <c r="E2873" s="1">
        <v>42089</v>
      </c>
      <c r="F2873" t="s">
        <v>46</v>
      </c>
      <c r="G2873" t="s">
        <v>6063</v>
      </c>
      <c r="H2873" t="s">
        <v>6064</v>
      </c>
      <c r="I2873" t="s">
        <v>37</v>
      </c>
      <c r="J2873" t="s">
        <v>23</v>
      </c>
      <c r="K2873" t="s">
        <v>1310</v>
      </c>
      <c r="L2873" t="s">
        <v>306</v>
      </c>
      <c r="M2873">
        <v>85705</v>
      </c>
      <c r="N2873" t="s">
        <v>40</v>
      </c>
      <c r="O2873" t="s">
        <v>2096</v>
      </c>
      <c r="P2873" t="s">
        <v>28</v>
      </c>
      <c r="Q2873" t="s">
        <v>32</v>
      </c>
      <c r="R2873" t="s">
        <v>2097</v>
      </c>
      <c r="S2873">
        <v>314.35199999999998</v>
      </c>
      <c r="T2873" s="3"/>
    </row>
    <row r="2874" spans="1:20" x14ac:dyDescent="0.3">
      <c r="A2874">
        <v>2873</v>
      </c>
      <c r="B2874" t="s">
        <v>6065</v>
      </c>
      <c r="C2874">
        <f t="shared" si="44"/>
        <v>24</v>
      </c>
      <c r="D2874" s="1">
        <v>43266</v>
      </c>
      <c r="E2874" s="1">
        <v>43271</v>
      </c>
      <c r="F2874" t="s">
        <v>46</v>
      </c>
      <c r="G2874" t="s">
        <v>4893</v>
      </c>
      <c r="H2874" t="s">
        <v>4894</v>
      </c>
      <c r="I2874" t="s">
        <v>22</v>
      </c>
      <c r="J2874" t="s">
        <v>23</v>
      </c>
      <c r="K2874" t="s">
        <v>38</v>
      </c>
      <c r="L2874" t="s">
        <v>39</v>
      </c>
      <c r="M2874">
        <v>90036</v>
      </c>
      <c r="N2874" t="s">
        <v>40</v>
      </c>
      <c r="O2874" t="s">
        <v>1263</v>
      </c>
      <c r="P2874" t="s">
        <v>42</v>
      </c>
      <c r="Q2874" t="s">
        <v>64</v>
      </c>
      <c r="R2874" t="s">
        <v>1264</v>
      </c>
      <c r="S2874">
        <v>4.26</v>
      </c>
      <c r="T2874" s="3"/>
    </row>
    <row r="2875" spans="1:20" x14ac:dyDescent="0.3">
      <c r="A2875">
        <v>2874</v>
      </c>
      <c r="B2875" t="s">
        <v>6066</v>
      </c>
      <c r="C2875">
        <f t="shared" si="44"/>
        <v>46</v>
      </c>
      <c r="D2875" s="1">
        <v>43420</v>
      </c>
      <c r="E2875" s="1">
        <v>43426</v>
      </c>
      <c r="F2875" t="s">
        <v>46</v>
      </c>
      <c r="G2875" t="s">
        <v>2896</v>
      </c>
      <c r="H2875" t="s">
        <v>2897</v>
      </c>
      <c r="I2875" t="s">
        <v>22</v>
      </c>
      <c r="J2875" t="s">
        <v>23</v>
      </c>
      <c r="K2875" t="s">
        <v>946</v>
      </c>
      <c r="L2875" t="s">
        <v>39</v>
      </c>
      <c r="M2875">
        <v>92105</v>
      </c>
      <c r="N2875" t="s">
        <v>40</v>
      </c>
      <c r="O2875" t="s">
        <v>2083</v>
      </c>
      <c r="P2875" t="s">
        <v>42</v>
      </c>
      <c r="Q2875" t="s">
        <v>55</v>
      </c>
      <c r="R2875" t="s">
        <v>2084</v>
      </c>
      <c r="S2875">
        <v>811.28</v>
      </c>
      <c r="T2875" s="3"/>
    </row>
    <row r="2876" spans="1:20" x14ac:dyDescent="0.3">
      <c r="A2876">
        <v>2875</v>
      </c>
      <c r="B2876" t="s">
        <v>6067</v>
      </c>
      <c r="C2876">
        <f t="shared" si="44"/>
        <v>52</v>
      </c>
      <c r="D2876" s="1">
        <v>43463</v>
      </c>
      <c r="E2876" s="1">
        <v>43465</v>
      </c>
      <c r="F2876" t="s">
        <v>184</v>
      </c>
      <c r="G2876" t="s">
        <v>2226</v>
      </c>
      <c r="H2876" t="s">
        <v>2227</v>
      </c>
      <c r="I2876" t="s">
        <v>22</v>
      </c>
      <c r="J2876" t="s">
        <v>23</v>
      </c>
      <c r="K2876" t="s">
        <v>262</v>
      </c>
      <c r="L2876" t="s">
        <v>263</v>
      </c>
      <c r="M2876">
        <v>10035</v>
      </c>
      <c r="N2876" t="s">
        <v>144</v>
      </c>
      <c r="O2876" t="s">
        <v>570</v>
      </c>
      <c r="P2876" t="s">
        <v>42</v>
      </c>
      <c r="Q2876" t="s">
        <v>265</v>
      </c>
      <c r="R2876" t="s">
        <v>571</v>
      </c>
      <c r="S2876">
        <v>6.03</v>
      </c>
      <c r="T2876" s="3"/>
    </row>
    <row r="2877" spans="1:20" x14ac:dyDescent="0.3">
      <c r="A2877">
        <v>2876</v>
      </c>
      <c r="B2877" t="s">
        <v>6068</v>
      </c>
      <c r="C2877">
        <f t="shared" si="44"/>
        <v>3</v>
      </c>
      <c r="D2877" s="1">
        <v>42756</v>
      </c>
      <c r="E2877" s="1">
        <v>42758</v>
      </c>
      <c r="F2877" t="s">
        <v>19</v>
      </c>
      <c r="G2877" t="s">
        <v>1241</v>
      </c>
      <c r="H2877" t="s">
        <v>1242</v>
      </c>
      <c r="I2877" t="s">
        <v>22</v>
      </c>
      <c r="J2877" t="s">
        <v>23</v>
      </c>
      <c r="K2877" t="s">
        <v>946</v>
      </c>
      <c r="L2877" t="s">
        <v>39</v>
      </c>
      <c r="M2877">
        <v>92037</v>
      </c>
      <c r="N2877" t="s">
        <v>40</v>
      </c>
      <c r="O2877" t="s">
        <v>3896</v>
      </c>
      <c r="P2877" t="s">
        <v>28</v>
      </c>
      <c r="Q2877" t="s">
        <v>32</v>
      </c>
      <c r="R2877" t="s">
        <v>3897</v>
      </c>
      <c r="S2877">
        <v>153.56800000000001</v>
      </c>
      <c r="T2877" s="3"/>
    </row>
    <row r="2878" spans="1:20" x14ac:dyDescent="0.3">
      <c r="A2878">
        <v>2877</v>
      </c>
      <c r="B2878" t="s">
        <v>6068</v>
      </c>
      <c r="C2878">
        <f t="shared" si="44"/>
        <v>3</v>
      </c>
      <c r="D2878" s="1">
        <v>42756</v>
      </c>
      <c r="E2878" s="1">
        <v>42758</v>
      </c>
      <c r="F2878" t="s">
        <v>19</v>
      </c>
      <c r="G2878" t="s">
        <v>1241</v>
      </c>
      <c r="H2878" t="s">
        <v>1242</v>
      </c>
      <c r="I2878" t="s">
        <v>22</v>
      </c>
      <c r="J2878" t="s">
        <v>23</v>
      </c>
      <c r="K2878" t="s">
        <v>946</v>
      </c>
      <c r="L2878" t="s">
        <v>39</v>
      </c>
      <c r="M2878">
        <v>92037</v>
      </c>
      <c r="N2878" t="s">
        <v>40</v>
      </c>
      <c r="O2878" t="s">
        <v>1279</v>
      </c>
      <c r="P2878" t="s">
        <v>28</v>
      </c>
      <c r="Q2878" t="s">
        <v>32</v>
      </c>
      <c r="R2878" t="s">
        <v>1280</v>
      </c>
      <c r="S2878">
        <v>1013.4880000000001</v>
      </c>
      <c r="T2878" s="3"/>
    </row>
    <row r="2879" spans="1:20" x14ac:dyDescent="0.3">
      <c r="A2879">
        <v>2878</v>
      </c>
      <c r="B2879" t="s">
        <v>6069</v>
      </c>
      <c r="C2879">
        <f t="shared" si="44"/>
        <v>3</v>
      </c>
      <c r="D2879" s="1">
        <v>42750</v>
      </c>
      <c r="E2879" s="1">
        <v>42754</v>
      </c>
      <c r="F2879" t="s">
        <v>46</v>
      </c>
      <c r="G2879" t="s">
        <v>5932</v>
      </c>
      <c r="H2879" t="s">
        <v>5933</v>
      </c>
      <c r="I2879" t="s">
        <v>98</v>
      </c>
      <c r="J2879" t="s">
        <v>23</v>
      </c>
      <c r="K2879" t="s">
        <v>785</v>
      </c>
      <c r="L2879" t="s">
        <v>786</v>
      </c>
      <c r="M2879">
        <v>7090</v>
      </c>
      <c r="N2879" t="s">
        <v>144</v>
      </c>
      <c r="O2879" t="s">
        <v>5038</v>
      </c>
      <c r="P2879" t="s">
        <v>42</v>
      </c>
      <c r="Q2879" t="s">
        <v>169</v>
      </c>
      <c r="R2879" t="s">
        <v>5039</v>
      </c>
      <c r="S2879">
        <v>52.34</v>
      </c>
      <c r="T2879" s="3"/>
    </row>
    <row r="2880" spans="1:20" x14ac:dyDescent="0.3">
      <c r="A2880">
        <v>2879</v>
      </c>
      <c r="B2880" t="s">
        <v>6069</v>
      </c>
      <c r="C2880">
        <f t="shared" si="44"/>
        <v>3</v>
      </c>
      <c r="D2880" s="1">
        <v>42750</v>
      </c>
      <c r="E2880" s="1">
        <v>42754</v>
      </c>
      <c r="F2880" t="s">
        <v>46</v>
      </c>
      <c r="G2880" t="s">
        <v>5932</v>
      </c>
      <c r="H2880" t="s">
        <v>5933</v>
      </c>
      <c r="I2880" t="s">
        <v>98</v>
      </c>
      <c r="J2880" t="s">
        <v>23</v>
      </c>
      <c r="K2880" t="s">
        <v>785</v>
      </c>
      <c r="L2880" t="s">
        <v>786</v>
      </c>
      <c r="M2880">
        <v>7090</v>
      </c>
      <c r="N2880" t="s">
        <v>144</v>
      </c>
      <c r="O2880" t="s">
        <v>1469</v>
      </c>
      <c r="P2880" t="s">
        <v>42</v>
      </c>
      <c r="Q2880" t="s">
        <v>64</v>
      </c>
      <c r="R2880" t="s">
        <v>1470</v>
      </c>
      <c r="S2880">
        <v>4.66</v>
      </c>
      <c r="T2880" s="3"/>
    </row>
    <row r="2881" spans="1:20" x14ac:dyDescent="0.3">
      <c r="A2881">
        <v>2880</v>
      </c>
      <c r="B2881" t="s">
        <v>6069</v>
      </c>
      <c r="C2881">
        <f t="shared" si="44"/>
        <v>3</v>
      </c>
      <c r="D2881" s="1">
        <v>42750</v>
      </c>
      <c r="E2881" s="1">
        <v>42754</v>
      </c>
      <c r="F2881" t="s">
        <v>46</v>
      </c>
      <c r="G2881" t="s">
        <v>5932</v>
      </c>
      <c r="H2881" t="s">
        <v>5933</v>
      </c>
      <c r="I2881" t="s">
        <v>98</v>
      </c>
      <c r="J2881" t="s">
        <v>23</v>
      </c>
      <c r="K2881" t="s">
        <v>785</v>
      </c>
      <c r="L2881" t="s">
        <v>786</v>
      </c>
      <c r="M2881">
        <v>7090</v>
      </c>
      <c r="N2881" t="s">
        <v>144</v>
      </c>
      <c r="O2881" t="s">
        <v>474</v>
      </c>
      <c r="P2881" t="s">
        <v>67</v>
      </c>
      <c r="Q2881" t="s">
        <v>157</v>
      </c>
      <c r="R2881" t="s">
        <v>475</v>
      </c>
      <c r="S2881">
        <v>254.97</v>
      </c>
      <c r="T2881" s="3"/>
    </row>
    <row r="2882" spans="1:20" x14ac:dyDescent="0.3">
      <c r="A2882">
        <v>2881</v>
      </c>
      <c r="B2882" t="s">
        <v>6070</v>
      </c>
      <c r="C2882">
        <f t="shared" si="44"/>
        <v>38</v>
      </c>
      <c r="D2882" s="1">
        <v>42997</v>
      </c>
      <c r="E2882" s="1">
        <v>43001</v>
      </c>
      <c r="F2882" t="s">
        <v>19</v>
      </c>
      <c r="G2882" t="s">
        <v>1498</v>
      </c>
      <c r="H2882" t="s">
        <v>1499</v>
      </c>
      <c r="I2882" t="s">
        <v>98</v>
      </c>
      <c r="J2882" t="s">
        <v>23</v>
      </c>
      <c r="K2882" t="s">
        <v>6071</v>
      </c>
      <c r="L2882" t="s">
        <v>786</v>
      </c>
      <c r="M2882">
        <v>7050</v>
      </c>
      <c r="N2882" t="s">
        <v>144</v>
      </c>
      <c r="O2882" t="s">
        <v>104</v>
      </c>
      <c r="P2882" t="s">
        <v>42</v>
      </c>
      <c r="Q2882" t="s">
        <v>71</v>
      </c>
      <c r="R2882" t="s">
        <v>105</v>
      </c>
      <c r="S2882">
        <v>25.44</v>
      </c>
      <c r="T2882" s="3"/>
    </row>
    <row r="2883" spans="1:20" x14ac:dyDescent="0.3">
      <c r="A2883">
        <v>2882</v>
      </c>
      <c r="B2883" t="s">
        <v>6070</v>
      </c>
      <c r="C2883">
        <f t="shared" ref="C2883:C2946" si="45">WEEKNUM(D2883,1)</f>
        <v>38</v>
      </c>
      <c r="D2883" s="1">
        <v>42997</v>
      </c>
      <c r="E2883" s="1">
        <v>43001</v>
      </c>
      <c r="F2883" t="s">
        <v>19</v>
      </c>
      <c r="G2883" t="s">
        <v>1498</v>
      </c>
      <c r="H2883" t="s">
        <v>1499</v>
      </c>
      <c r="I2883" t="s">
        <v>98</v>
      </c>
      <c r="J2883" t="s">
        <v>23</v>
      </c>
      <c r="K2883" t="s">
        <v>6071</v>
      </c>
      <c r="L2883" t="s">
        <v>786</v>
      </c>
      <c r="M2883">
        <v>7050</v>
      </c>
      <c r="N2883" t="s">
        <v>144</v>
      </c>
      <c r="O2883" t="s">
        <v>2576</v>
      </c>
      <c r="P2883" t="s">
        <v>42</v>
      </c>
      <c r="Q2883" t="s">
        <v>575</v>
      </c>
      <c r="R2883" t="s">
        <v>2577</v>
      </c>
      <c r="S2883">
        <v>27.93</v>
      </c>
      <c r="T2883" s="3"/>
    </row>
    <row r="2884" spans="1:20" x14ac:dyDescent="0.3">
      <c r="A2884">
        <v>2883</v>
      </c>
      <c r="B2884" t="s">
        <v>6072</v>
      </c>
      <c r="C2884">
        <f t="shared" si="45"/>
        <v>8</v>
      </c>
      <c r="D2884" s="1">
        <v>42056</v>
      </c>
      <c r="E2884" s="1">
        <v>42060</v>
      </c>
      <c r="F2884" t="s">
        <v>46</v>
      </c>
      <c r="G2884" t="s">
        <v>5456</v>
      </c>
      <c r="H2884" t="s">
        <v>5457</v>
      </c>
      <c r="I2884" t="s">
        <v>22</v>
      </c>
      <c r="J2884" t="s">
        <v>23</v>
      </c>
      <c r="K2884" t="s">
        <v>5679</v>
      </c>
      <c r="L2884" t="s">
        <v>207</v>
      </c>
      <c r="M2884">
        <v>60098</v>
      </c>
      <c r="N2884" t="s">
        <v>101</v>
      </c>
      <c r="O2884" t="s">
        <v>2368</v>
      </c>
      <c r="P2884" t="s">
        <v>42</v>
      </c>
      <c r="Q2884" t="s">
        <v>71</v>
      </c>
      <c r="R2884" t="s">
        <v>2369</v>
      </c>
      <c r="S2884">
        <v>8.85</v>
      </c>
      <c r="T2884" s="3"/>
    </row>
    <row r="2885" spans="1:20" x14ac:dyDescent="0.3">
      <c r="A2885">
        <v>2884</v>
      </c>
      <c r="B2885" t="s">
        <v>6073</v>
      </c>
      <c r="C2885">
        <f t="shared" si="45"/>
        <v>45</v>
      </c>
      <c r="D2885" s="1">
        <v>43050</v>
      </c>
      <c r="E2885" s="1">
        <v>43055</v>
      </c>
      <c r="F2885" t="s">
        <v>19</v>
      </c>
      <c r="G2885" t="s">
        <v>2650</v>
      </c>
      <c r="H2885" t="s">
        <v>2651</v>
      </c>
      <c r="I2885" t="s">
        <v>22</v>
      </c>
      <c r="J2885" t="s">
        <v>23</v>
      </c>
      <c r="K2885" t="s">
        <v>123</v>
      </c>
      <c r="L2885" t="s">
        <v>39</v>
      </c>
      <c r="M2885">
        <v>94110</v>
      </c>
      <c r="N2885" t="s">
        <v>40</v>
      </c>
      <c r="O2885" t="s">
        <v>3320</v>
      </c>
      <c r="P2885" t="s">
        <v>28</v>
      </c>
      <c r="Q2885" t="s">
        <v>61</v>
      </c>
      <c r="R2885" t="s">
        <v>3321</v>
      </c>
      <c r="S2885">
        <v>6.96</v>
      </c>
      <c r="T2885" s="3"/>
    </row>
    <row r="2886" spans="1:20" x14ac:dyDescent="0.3">
      <c r="A2886">
        <v>2885</v>
      </c>
      <c r="B2886" t="s">
        <v>6074</v>
      </c>
      <c r="C2886">
        <f t="shared" si="45"/>
        <v>5</v>
      </c>
      <c r="D2886" s="1">
        <v>42765</v>
      </c>
      <c r="E2886" s="1">
        <v>42769</v>
      </c>
      <c r="F2886" t="s">
        <v>46</v>
      </c>
      <c r="G2886" t="s">
        <v>1914</v>
      </c>
      <c r="H2886" t="s">
        <v>1915</v>
      </c>
      <c r="I2886" t="s">
        <v>22</v>
      </c>
      <c r="J2886" t="s">
        <v>23</v>
      </c>
      <c r="K2886" t="s">
        <v>123</v>
      </c>
      <c r="L2886" t="s">
        <v>39</v>
      </c>
      <c r="M2886">
        <v>94122</v>
      </c>
      <c r="N2886" t="s">
        <v>40</v>
      </c>
      <c r="O2886" t="s">
        <v>2473</v>
      </c>
      <c r="P2886" t="s">
        <v>42</v>
      </c>
      <c r="Q2886" t="s">
        <v>71</v>
      </c>
      <c r="R2886" t="s">
        <v>2474</v>
      </c>
      <c r="S2886">
        <v>17.456</v>
      </c>
      <c r="T2886" s="3"/>
    </row>
    <row r="2887" spans="1:20" x14ac:dyDescent="0.3">
      <c r="A2887">
        <v>2886</v>
      </c>
      <c r="B2887" t="s">
        <v>6075</v>
      </c>
      <c r="C2887">
        <f t="shared" si="45"/>
        <v>42</v>
      </c>
      <c r="D2887" s="1">
        <v>43026</v>
      </c>
      <c r="E2887" s="1">
        <v>43030</v>
      </c>
      <c r="F2887" t="s">
        <v>46</v>
      </c>
      <c r="G2887" t="s">
        <v>1828</v>
      </c>
      <c r="H2887" t="s">
        <v>1829</v>
      </c>
      <c r="I2887" t="s">
        <v>22</v>
      </c>
      <c r="J2887" t="s">
        <v>23</v>
      </c>
      <c r="K2887" t="s">
        <v>4080</v>
      </c>
      <c r="L2887" t="s">
        <v>306</v>
      </c>
      <c r="M2887">
        <v>85281</v>
      </c>
      <c r="N2887" t="s">
        <v>40</v>
      </c>
      <c r="O2887" t="s">
        <v>1538</v>
      </c>
      <c r="P2887" t="s">
        <v>28</v>
      </c>
      <c r="Q2887" t="s">
        <v>32</v>
      </c>
      <c r="R2887" t="s">
        <v>1539</v>
      </c>
      <c r="S2887">
        <v>307.92</v>
      </c>
      <c r="T2887" s="3"/>
    </row>
    <row r="2888" spans="1:20" x14ac:dyDescent="0.3">
      <c r="A2888">
        <v>2887</v>
      </c>
      <c r="B2888" t="s">
        <v>6076</v>
      </c>
      <c r="C2888">
        <f t="shared" si="45"/>
        <v>51</v>
      </c>
      <c r="D2888" s="1">
        <v>43452</v>
      </c>
      <c r="E2888" s="1">
        <v>43453</v>
      </c>
      <c r="F2888" t="s">
        <v>184</v>
      </c>
      <c r="G2888" t="s">
        <v>1828</v>
      </c>
      <c r="H2888" t="s">
        <v>1829</v>
      </c>
      <c r="I2888" t="s">
        <v>22</v>
      </c>
      <c r="J2888" t="s">
        <v>23</v>
      </c>
      <c r="K2888" t="s">
        <v>38</v>
      </c>
      <c r="L2888" t="s">
        <v>39</v>
      </c>
      <c r="M2888">
        <v>90008</v>
      </c>
      <c r="N2888" t="s">
        <v>40</v>
      </c>
      <c r="O2888" t="s">
        <v>1757</v>
      </c>
      <c r="P2888" t="s">
        <v>42</v>
      </c>
      <c r="Q2888" t="s">
        <v>64</v>
      </c>
      <c r="R2888" t="s">
        <v>1758</v>
      </c>
      <c r="S2888">
        <v>6.63</v>
      </c>
      <c r="T2888" s="3"/>
    </row>
    <row r="2889" spans="1:20" x14ac:dyDescent="0.3">
      <c r="A2889">
        <v>2888</v>
      </c>
      <c r="B2889" t="s">
        <v>6076</v>
      </c>
      <c r="C2889">
        <f t="shared" si="45"/>
        <v>51</v>
      </c>
      <c r="D2889" s="1">
        <v>43452</v>
      </c>
      <c r="E2889" s="1">
        <v>43453</v>
      </c>
      <c r="F2889" t="s">
        <v>184</v>
      </c>
      <c r="G2889" t="s">
        <v>1828</v>
      </c>
      <c r="H2889" t="s">
        <v>1829</v>
      </c>
      <c r="I2889" t="s">
        <v>22</v>
      </c>
      <c r="J2889" t="s">
        <v>23</v>
      </c>
      <c r="K2889" t="s">
        <v>38</v>
      </c>
      <c r="L2889" t="s">
        <v>39</v>
      </c>
      <c r="M2889">
        <v>90008</v>
      </c>
      <c r="N2889" t="s">
        <v>40</v>
      </c>
      <c r="O2889" t="s">
        <v>3357</v>
      </c>
      <c r="P2889" t="s">
        <v>42</v>
      </c>
      <c r="Q2889" t="s">
        <v>86</v>
      </c>
      <c r="R2889" t="s">
        <v>3358</v>
      </c>
      <c r="S2889">
        <v>12.96</v>
      </c>
      <c r="T2889" s="3"/>
    </row>
    <row r="2890" spans="1:20" x14ac:dyDescent="0.3">
      <c r="A2890">
        <v>2889</v>
      </c>
      <c r="B2890" t="s">
        <v>6076</v>
      </c>
      <c r="C2890">
        <f t="shared" si="45"/>
        <v>51</v>
      </c>
      <c r="D2890" s="1">
        <v>43452</v>
      </c>
      <c r="E2890" s="1">
        <v>43453</v>
      </c>
      <c r="F2890" t="s">
        <v>184</v>
      </c>
      <c r="G2890" t="s">
        <v>1828</v>
      </c>
      <c r="H2890" t="s">
        <v>1829</v>
      </c>
      <c r="I2890" t="s">
        <v>22</v>
      </c>
      <c r="J2890" t="s">
        <v>23</v>
      </c>
      <c r="K2890" t="s">
        <v>38</v>
      </c>
      <c r="L2890" t="s">
        <v>39</v>
      </c>
      <c r="M2890">
        <v>90008</v>
      </c>
      <c r="N2890" t="s">
        <v>40</v>
      </c>
      <c r="O2890" t="s">
        <v>2859</v>
      </c>
      <c r="P2890" t="s">
        <v>42</v>
      </c>
      <c r="Q2890" t="s">
        <v>86</v>
      </c>
      <c r="R2890" t="s">
        <v>2860</v>
      </c>
      <c r="S2890">
        <v>32.4</v>
      </c>
      <c r="T2890" s="3"/>
    </row>
    <row r="2891" spans="1:20" x14ac:dyDescent="0.3">
      <c r="A2891">
        <v>2890</v>
      </c>
      <c r="B2891" t="s">
        <v>6077</v>
      </c>
      <c r="C2891">
        <f t="shared" si="45"/>
        <v>44</v>
      </c>
      <c r="D2891" s="1">
        <v>43406</v>
      </c>
      <c r="E2891" s="1">
        <v>43410</v>
      </c>
      <c r="F2891" t="s">
        <v>46</v>
      </c>
      <c r="G2891" t="s">
        <v>1504</v>
      </c>
      <c r="H2891" t="s">
        <v>1505</v>
      </c>
      <c r="I2891" t="s">
        <v>37</v>
      </c>
      <c r="J2891" t="s">
        <v>23</v>
      </c>
      <c r="K2891" t="s">
        <v>91</v>
      </c>
      <c r="L2891" t="s">
        <v>92</v>
      </c>
      <c r="M2891">
        <v>98105</v>
      </c>
      <c r="N2891" t="s">
        <v>40</v>
      </c>
      <c r="O2891" t="s">
        <v>6078</v>
      </c>
      <c r="P2891" t="s">
        <v>42</v>
      </c>
      <c r="Q2891" t="s">
        <v>86</v>
      </c>
      <c r="R2891" t="s">
        <v>6079</v>
      </c>
      <c r="S2891">
        <v>23.85</v>
      </c>
      <c r="T2891" s="3"/>
    </row>
    <row r="2892" spans="1:20" x14ac:dyDescent="0.3">
      <c r="A2892">
        <v>2891</v>
      </c>
      <c r="B2892" t="s">
        <v>6080</v>
      </c>
      <c r="C2892">
        <f t="shared" si="45"/>
        <v>18</v>
      </c>
      <c r="D2892" s="1">
        <v>42123</v>
      </c>
      <c r="E2892" s="1">
        <v>42125</v>
      </c>
      <c r="F2892" t="s">
        <v>19</v>
      </c>
      <c r="G2892" t="s">
        <v>6081</v>
      </c>
      <c r="H2892" t="s">
        <v>6082</v>
      </c>
      <c r="I2892" t="s">
        <v>22</v>
      </c>
      <c r="J2892" t="s">
        <v>23</v>
      </c>
      <c r="K2892" t="s">
        <v>6083</v>
      </c>
      <c r="L2892" t="s">
        <v>734</v>
      </c>
      <c r="M2892">
        <v>70601</v>
      </c>
      <c r="N2892" t="s">
        <v>26</v>
      </c>
      <c r="O2892" t="s">
        <v>3106</v>
      </c>
      <c r="P2892" t="s">
        <v>28</v>
      </c>
      <c r="Q2892" t="s">
        <v>32</v>
      </c>
      <c r="R2892" t="s">
        <v>3107</v>
      </c>
      <c r="S2892">
        <v>51.96</v>
      </c>
      <c r="T2892" s="3"/>
    </row>
    <row r="2893" spans="1:20" x14ac:dyDescent="0.3">
      <c r="A2893">
        <v>2892</v>
      </c>
      <c r="B2893" t="s">
        <v>6080</v>
      </c>
      <c r="C2893">
        <f t="shared" si="45"/>
        <v>18</v>
      </c>
      <c r="D2893" s="1">
        <v>42123</v>
      </c>
      <c r="E2893" s="1">
        <v>42125</v>
      </c>
      <c r="F2893" t="s">
        <v>19</v>
      </c>
      <c r="G2893" t="s">
        <v>6081</v>
      </c>
      <c r="H2893" t="s">
        <v>6082</v>
      </c>
      <c r="I2893" t="s">
        <v>22</v>
      </c>
      <c r="J2893" t="s">
        <v>23</v>
      </c>
      <c r="K2893" t="s">
        <v>6083</v>
      </c>
      <c r="L2893" t="s">
        <v>734</v>
      </c>
      <c r="M2893">
        <v>70601</v>
      </c>
      <c r="N2893" t="s">
        <v>26</v>
      </c>
      <c r="O2893" t="s">
        <v>3725</v>
      </c>
      <c r="P2893" t="s">
        <v>42</v>
      </c>
      <c r="Q2893" t="s">
        <v>71</v>
      </c>
      <c r="R2893" t="s">
        <v>3726</v>
      </c>
      <c r="S2893">
        <v>17.940000000000001</v>
      </c>
      <c r="T2893" s="3"/>
    </row>
    <row r="2894" spans="1:20" x14ac:dyDescent="0.3">
      <c r="A2894">
        <v>2893</v>
      </c>
      <c r="B2894" t="s">
        <v>6084</v>
      </c>
      <c r="C2894">
        <f t="shared" si="45"/>
        <v>43</v>
      </c>
      <c r="D2894" s="1">
        <v>43396</v>
      </c>
      <c r="E2894" s="1">
        <v>43402</v>
      </c>
      <c r="F2894" t="s">
        <v>46</v>
      </c>
      <c r="G2894" t="s">
        <v>367</v>
      </c>
      <c r="H2894" t="s">
        <v>368</v>
      </c>
      <c r="I2894" t="s">
        <v>37</v>
      </c>
      <c r="J2894" t="s">
        <v>23</v>
      </c>
      <c r="K2894" t="s">
        <v>385</v>
      </c>
      <c r="L2894" t="s">
        <v>263</v>
      </c>
      <c r="M2894">
        <v>14609</v>
      </c>
      <c r="N2894" t="s">
        <v>144</v>
      </c>
      <c r="O2894" t="s">
        <v>6085</v>
      </c>
      <c r="P2894" t="s">
        <v>42</v>
      </c>
      <c r="Q2894" t="s">
        <v>86</v>
      </c>
      <c r="R2894" t="s">
        <v>6086</v>
      </c>
      <c r="S2894">
        <v>11.56</v>
      </c>
      <c r="T2894" s="3"/>
    </row>
    <row r="2895" spans="1:20" x14ac:dyDescent="0.3">
      <c r="A2895">
        <v>2894</v>
      </c>
      <c r="B2895" t="s">
        <v>6084</v>
      </c>
      <c r="C2895">
        <f t="shared" si="45"/>
        <v>43</v>
      </c>
      <c r="D2895" s="1">
        <v>43396</v>
      </c>
      <c r="E2895" s="1">
        <v>43402</v>
      </c>
      <c r="F2895" t="s">
        <v>46</v>
      </c>
      <c r="G2895" t="s">
        <v>367</v>
      </c>
      <c r="H2895" t="s">
        <v>368</v>
      </c>
      <c r="I2895" t="s">
        <v>37</v>
      </c>
      <c r="J2895" t="s">
        <v>23</v>
      </c>
      <c r="K2895" t="s">
        <v>385</v>
      </c>
      <c r="L2895" t="s">
        <v>263</v>
      </c>
      <c r="M2895">
        <v>14609</v>
      </c>
      <c r="N2895" t="s">
        <v>144</v>
      </c>
      <c r="O2895" t="s">
        <v>911</v>
      </c>
      <c r="P2895" t="s">
        <v>42</v>
      </c>
      <c r="Q2895" t="s">
        <v>86</v>
      </c>
      <c r="R2895" t="s">
        <v>912</v>
      </c>
      <c r="S2895">
        <v>26.4</v>
      </c>
      <c r="T2895" s="3"/>
    </row>
    <row r="2896" spans="1:20" x14ac:dyDescent="0.3">
      <c r="A2896">
        <v>2895</v>
      </c>
      <c r="B2896" t="s">
        <v>6084</v>
      </c>
      <c r="C2896">
        <f t="shared" si="45"/>
        <v>43</v>
      </c>
      <c r="D2896" s="1">
        <v>43396</v>
      </c>
      <c r="E2896" s="1">
        <v>43402</v>
      </c>
      <c r="F2896" t="s">
        <v>46</v>
      </c>
      <c r="G2896" t="s">
        <v>367</v>
      </c>
      <c r="H2896" t="s">
        <v>368</v>
      </c>
      <c r="I2896" t="s">
        <v>37</v>
      </c>
      <c r="J2896" t="s">
        <v>23</v>
      </c>
      <c r="K2896" t="s">
        <v>385</v>
      </c>
      <c r="L2896" t="s">
        <v>263</v>
      </c>
      <c r="M2896">
        <v>14609</v>
      </c>
      <c r="N2896" t="s">
        <v>144</v>
      </c>
      <c r="O2896" t="s">
        <v>6087</v>
      </c>
      <c r="P2896" t="s">
        <v>28</v>
      </c>
      <c r="Q2896" t="s">
        <v>61</v>
      </c>
      <c r="R2896" t="s">
        <v>6088</v>
      </c>
      <c r="S2896">
        <v>69.08</v>
      </c>
      <c r="T2896" s="3"/>
    </row>
    <row r="2897" spans="1:20" x14ac:dyDescent="0.3">
      <c r="A2897">
        <v>2896</v>
      </c>
      <c r="B2897" t="s">
        <v>6084</v>
      </c>
      <c r="C2897">
        <f t="shared" si="45"/>
        <v>43</v>
      </c>
      <c r="D2897" s="1">
        <v>43396</v>
      </c>
      <c r="E2897" s="1">
        <v>43402</v>
      </c>
      <c r="F2897" t="s">
        <v>46</v>
      </c>
      <c r="G2897" t="s">
        <v>367</v>
      </c>
      <c r="H2897" t="s">
        <v>368</v>
      </c>
      <c r="I2897" t="s">
        <v>37</v>
      </c>
      <c r="J2897" t="s">
        <v>23</v>
      </c>
      <c r="K2897" t="s">
        <v>385</v>
      </c>
      <c r="L2897" t="s">
        <v>263</v>
      </c>
      <c r="M2897">
        <v>14609</v>
      </c>
      <c r="N2897" t="s">
        <v>144</v>
      </c>
      <c r="O2897" t="s">
        <v>764</v>
      </c>
      <c r="P2897" t="s">
        <v>67</v>
      </c>
      <c r="Q2897" t="s">
        <v>68</v>
      </c>
      <c r="R2897" t="s">
        <v>765</v>
      </c>
      <c r="S2897">
        <v>35.880000000000003</v>
      </c>
      <c r="T2897" s="3"/>
    </row>
    <row r="2898" spans="1:20" x14ac:dyDescent="0.3">
      <c r="A2898">
        <v>2897</v>
      </c>
      <c r="B2898" t="s">
        <v>6089</v>
      </c>
      <c r="C2898">
        <f t="shared" si="45"/>
        <v>14</v>
      </c>
      <c r="D2898" s="1">
        <v>42093</v>
      </c>
      <c r="E2898" s="1">
        <v>42097</v>
      </c>
      <c r="F2898" t="s">
        <v>46</v>
      </c>
      <c r="G2898" t="s">
        <v>286</v>
      </c>
      <c r="H2898" t="s">
        <v>287</v>
      </c>
      <c r="I2898" t="s">
        <v>22</v>
      </c>
      <c r="J2898" t="s">
        <v>23</v>
      </c>
      <c r="K2898" t="s">
        <v>1172</v>
      </c>
      <c r="L2898" t="s">
        <v>263</v>
      </c>
      <c r="M2898">
        <v>11561</v>
      </c>
      <c r="N2898" t="s">
        <v>144</v>
      </c>
      <c r="O2898" t="s">
        <v>4250</v>
      </c>
      <c r="P2898" t="s">
        <v>42</v>
      </c>
      <c r="Q2898" t="s">
        <v>64</v>
      </c>
      <c r="R2898" t="s">
        <v>4251</v>
      </c>
      <c r="S2898">
        <v>49.65</v>
      </c>
      <c r="T2898" s="3"/>
    </row>
    <row r="2899" spans="1:20" x14ac:dyDescent="0.3">
      <c r="A2899">
        <v>2898</v>
      </c>
      <c r="B2899" t="s">
        <v>6090</v>
      </c>
      <c r="C2899">
        <f t="shared" si="45"/>
        <v>1</v>
      </c>
      <c r="D2899" s="1">
        <v>42739</v>
      </c>
      <c r="E2899" s="1">
        <v>42744</v>
      </c>
      <c r="F2899" t="s">
        <v>46</v>
      </c>
      <c r="G2899" t="s">
        <v>3602</v>
      </c>
      <c r="H2899" t="s">
        <v>3603</v>
      </c>
      <c r="I2899" t="s">
        <v>37</v>
      </c>
      <c r="J2899" t="s">
        <v>23</v>
      </c>
      <c r="K2899" t="s">
        <v>463</v>
      </c>
      <c r="L2899" t="s">
        <v>84</v>
      </c>
      <c r="M2899">
        <v>28205</v>
      </c>
      <c r="N2899" t="s">
        <v>26</v>
      </c>
      <c r="O2899" t="s">
        <v>5430</v>
      </c>
      <c r="P2899" t="s">
        <v>67</v>
      </c>
      <c r="Q2899" t="s">
        <v>1215</v>
      </c>
      <c r="R2899" t="s">
        <v>5431</v>
      </c>
      <c r="S2899">
        <v>959.96799999999996</v>
      </c>
      <c r="T2899" s="3"/>
    </row>
    <row r="2900" spans="1:20" x14ac:dyDescent="0.3">
      <c r="A2900">
        <v>2899</v>
      </c>
      <c r="B2900" t="s">
        <v>6091</v>
      </c>
      <c r="C2900">
        <f t="shared" si="45"/>
        <v>18</v>
      </c>
      <c r="D2900" s="1">
        <v>42486</v>
      </c>
      <c r="E2900" s="1">
        <v>42490</v>
      </c>
      <c r="F2900" t="s">
        <v>46</v>
      </c>
      <c r="G2900" t="s">
        <v>5506</v>
      </c>
      <c r="H2900" t="s">
        <v>5507</v>
      </c>
      <c r="I2900" t="s">
        <v>22</v>
      </c>
      <c r="J2900" t="s">
        <v>23</v>
      </c>
      <c r="K2900" t="s">
        <v>180</v>
      </c>
      <c r="L2900" t="s">
        <v>100</v>
      </c>
      <c r="M2900">
        <v>77036</v>
      </c>
      <c r="N2900" t="s">
        <v>101</v>
      </c>
      <c r="O2900" t="s">
        <v>1135</v>
      </c>
      <c r="P2900" t="s">
        <v>28</v>
      </c>
      <c r="Q2900" t="s">
        <v>32</v>
      </c>
      <c r="R2900" t="s">
        <v>1136</v>
      </c>
      <c r="S2900">
        <v>408.42200000000003</v>
      </c>
      <c r="T2900" s="3"/>
    </row>
    <row r="2901" spans="1:20" x14ac:dyDescent="0.3">
      <c r="A2901">
        <v>2900</v>
      </c>
      <c r="B2901" t="s">
        <v>6092</v>
      </c>
      <c r="C2901">
        <f t="shared" si="45"/>
        <v>38</v>
      </c>
      <c r="D2901" s="1">
        <v>42625</v>
      </c>
      <c r="E2901" s="1">
        <v>42630</v>
      </c>
      <c r="F2901" t="s">
        <v>46</v>
      </c>
      <c r="G2901" t="s">
        <v>383</v>
      </c>
      <c r="H2901" t="s">
        <v>384</v>
      </c>
      <c r="I2901" t="s">
        <v>22</v>
      </c>
      <c r="J2901" t="s">
        <v>23</v>
      </c>
      <c r="K2901" t="s">
        <v>262</v>
      </c>
      <c r="L2901" t="s">
        <v>263</v>
      </c>
      <c r="M2901">
        <v>10035</v>
      </c>
      <c r="N2901" t="s">
        <v>144</v>
      </c>
      <c r="O2901" t="s">
        <v>5430</v>
      </c>
      <c r="P2901" t="s">
        <v>67</v>
      </c>
      <c r="Q2901" t="s">
        <v>1215</v>
      </c>
      <c r="R2901" t="s">
        <v>5431</v>
      </c>
      <c r="S2901">
        <v>479.98399999999998</v>
      </c>
      <c r="T2901" s="3"/>
    </row>
    <row r="2902" spans="1:20" x14ac:dyDescent="0.3">
      <c r="A2902">
        <v>2901</v>
      </c>
      <c r="B2902" t="s">
        <v>6092</v>
      </c>
      <c r="C2902">
        <f t="shared" si="45"/>
        <v>38</v>
      </c>
      <c r="D2902" s="1">
        <v>42625</v>
      </c>
      <c r="E2902" s="1">
        <v>42630</v>
      </c>
      <c r="F2902" t="s">
        <v>46</v>
      </c>
      <c r="G2902" t="s">
        <v>383</v>
      </c>
      <c r="H2902" t="s">
        <v>384</v>
      </c>
      <c r="I2902" t="s">
        <v>22</v>
      </c>
      <c r="J2902" t="s">
        <v>23</v>
      </c>
      <c r="K2902" t="s">
        <v>262</v>
      </c>
      <c r="L2902" t="s">
        <v>263</v>
      </c>
      <c r="M2902">
        <v>10035</v>
      </c>
      <c r="N2902" t="s">
        <v>144</v>
      </c>
      <c r="O2902" t="s">
        <v>1551</v>
      </c>
      <c r="P2902" t="s">
        <v>42</v>
      </c>
      <c r="Q2902" t="s">
        <v>43</v>
      </c>
      <c r="R2902" t="s">
        <v>1552</v>
      </c>
      <c r="S2902">
        <v>12.6</v>
      </c>
      <c r="T2902" s="3"/>
    </row>
    <row r="2903" spans="1:20" x14ac:dyDescent="0.3">
      <c r="A2903">
        <v>2902</v>
      </c>
      <c r="B2903" t="s">
        <v>6093</v>
      </c>
      <c r="C2903">
        <f t="shared" si="45"/>
        <v>37</v>
      </c>
      <c r="D2903" s="1">
        <v>43354</v>
      </c>
      <c r="E2903" s="1">
        <v>43358</v>
      </c>
      <c r="F2903" t="s">
        <v>46</v>
      </c>
      <c r="G2903" t="s">
        <v>5607</v>
      </c>
      <c r="H2903" t="s">
        <v>5608</v>
      </c>
      <c r="I2903" t="s">
        <v>98</v>
      </c>
      <c r="J2903" t="s">
        <v>23</v>
      </c>
      <c r="K2903" t="s">
        <v>493</v>
      </c>
      <c r="L2903" t="s">
        <v>1271</v>
      </c>
      <c r="M2903">
        <v>31907</v>
      </c>
      <c r="N2903" t="s">
        <v>26</v>
      </c>
      <c r="O2903" t="s">
        <v>3057</v>
      </c>
      <c r="P2903" t="s">
        <v>42</v>
      </c>
      <c r="Q2903" t="s">
        <v>86</v>
      </c>
      <c r="R2903" t="s">
        <v>3058</v>
      </c>
      <c r="S2903">
        <v>184.66</v>
      </c>
      <c r="T2903" s="3"/>
    </row>
    <row r="2904" spans="1:20" x14ac:dyDescent="0.3">
      <c r="A2904">
        <v>2903</v>
      </c>
      <c r="B2904" t="s">
        <v>6094</v>
      </c>
      <c r="C2904">
        <f t="shared" si="45"/>
        <v>24</v>
      </c>
      <c r="D2904" s="1">
        <v>42898</v>
      </c>
      <c r="E2904" s="1">
        <v>42903</v>
      </c>
      <c r="F2904" t="s">
        <v>46</v>
      </c>
      <c r="G2904" t="s">
        <v>2153</v>
      </c>
      <c r="H2904" t="s">
        <v>2154</v>
      </c>
      <c r="I2904" t="s">
        <v>22</v>
      </c>
      <c r="J2904" t="s">
        <v>23</v>
      </c>
      <c r="K2904" t="s">
        <v>299</v>
      </c>
      <c r="L2904" t="s">
        <v>207</v>
      </c>
      <c r="M2904">
        <v>60610</v>
      </c>
      <c r="N2904" t="s">
        <v>101</v>
      </c>
      <c r="O2904" t="s">
        <v>4865</v>
      </c>
      <c r="P2904" t="s">
        <v>42</v>
      </c>
      <c r="Q2904" t="s">
        <v>86</v>
      </c>
      <c r="R2904" t="s">
        <v>4866</v>
      </c>
      <c r="S2904">
        <v>23.12</v>
      </c>
      <c r="T2904" s="3"/>
    </row>
    <row r="2905" spans="1:20" x14ac:dyDescent="0.3">
      <c r="A2905">
        <v>2904</v>
      </c>
      <c r="B2905" t="s">
        <v>6095</v>
      </c>
      <c r="C2905">
        <f t="shared" si="45"/>
        <v>26</v>
      </c>
      <c r="D2905" s="1">
        <v>42913</v>
      </c>
      <c r="E2905" s="1">
        <v>42917</v>
      </c>
      <c r="F2905" t="s">
        <v>46</v>
      </c>
      <c r="G2905" t="s">
        <v>4621</v>
      </c>
      <c r="H2905" t="s">
        <v>4622</v>
      </c>
      <c r="I2905" t="s">
        <v>37</v>
      </c>
      <c r="J2905" t="s">
        <v>23</v>
      </c>
      <c r="K2905" t="s">
        <v>6096</v>
      </c>
      <c r="L2905" t="s">
        <v>207</v>
      </c>
      <c r="M2905">
        <v>60035</v>
      </c>
      <c r="N2905" t="s">
        <v>101</v>
      </c>
      <c r="O2905" t="s">
        <v>4255</v>
      </c>
      <c r="P2905" t="s">
        <v>42</v>
      </c>
      <c r="Q2905" t="s">
        <v>86</v>
      </c>
      <c r="R2905" t="s">
        <v>4256</v>
      </c>
      <c r="S2905">
        <v>37.463999999999999</v>
      </c>
      <c r="T2905" s="3"/>
    </row>
    <row r="2906" spans="1:20" x14ac:dyDescent="0.3">
      <c r="A2906">
        <v>2905</v>
      </c>
      <c r="B2906" t="s">
        <v>6095</v>
      </c>
      <c r="C2906">
        <f t="shared" si="45"/>
        <v>26</v>
      </c>
      <c r="D2906" s="1">
        <v>42913</v>
      </c>
      <c r="E2906" s="1">
        <v>42917</v>
      </c>
      <c r="F2906" t="s">
        <v>46</v>
      </c>
      <c r="G2906" t="s">
        <v>4621</v>
      </c>
      <c r="H2906" t="s">
        <v>4622</v>
      </c>
      <c r="I2906" t="s">
        <v>37</v>
      </c>
      <c r="J2906" t="s">
        <v>23</v>
      </c>
      <c r="K2906" t="s">
        <v>6096</v>
      </c>
      <c r="L2906" t="s">
        <v>207</v>
      </c>
      <c r="M2906">
        <v>60035</v>
      </c>
      <c r="N2906" t="s">
        <v>101</v>
      </c>
      <c r="O2906" t="s">
        <v>4773</v>
      </c>
      <c r="P2906" t="s">
        <v>28</v>
      </c>
      <c r="Q2906" t="s">
        <v>32</v>
      </c>
      <c r="R2906" t="s">
        <v>4774</v>
      </c>
      <c r="S2906">
        <v>539.65800000000002</v>
      </c>
      <c r="T2906" s="3"/>
    </row>
    <row r="2907" spans="1:20" x14ac:dyDescent="0.3">
      <c r="A2907">
        <v>2906</v>
      </c>
      <c r="B2907" t="s">
        <v>6097</v>
      </c>
      <c r="C2907">
        <f t="shared" si="45"/>
        <v>39</v>
      </c>
      <c r="D2907" s="1">
        <v>42273</v>
      </c>
      <c r="E2907" s="1">
        <v>42277</v>
      </c>
      <c r="F2907" t="s">
        <v>46</v>
      </c>
      <c r="G2907" t="s">
        <v>373</v>
      </c>
      <c r="H2907" t="s">
        <v>374</v>
      </c>
      <c r="I2907" t="s">
        <v>98</v>
      </c>
      <c r="J2907" t="s">
        <v>23</v>
      </c>
      <c r="K2907" t="s">
        <v>91</v>
      </c>
      <c r="L2907" t="s">
        <v>92</v>
      </c>
      <c r="M2907">
        <v>98115</v>
      </c>
      <c r="N2907" t="s">
        <v>40</v>
      </c>
      <c r="O2907" t="s">
        <v>6098</v>
      </c>
      <c r="P2907" t="s">
        <v>42</v>
      </c>
      <c r="Q2907" t="s">
        <v>55</v>
      </c>
      <c r="R2907" t="s">
        <v>6099</v>
      </c>
      <c r="S2907">
        <v>310.12</v>
      </c>
      <c r="T2907" s="3"/>
    </row>
    <row r="2908" spans="1:20" x14ac:dyDescent="0.3">
      <c r="A2908">
        <v>2907</v>
      </c>
      <c r="B2908" t="s">
        <v>6100</v>
      </c>
      <c r="C2908">
        <f t="shared" si="45"/>
        <v>44</v>
      </c>
      <c r="D2908" s="1">
        <v>43407</v>
      </c>
      <c r="E2908" s="1">
        <v>43413</v>
      </c>
      <c r="F2908" t="s">
        <v>46</v>
      </c>
      <c r="G2908" t="s">
        <v>2906</v>
      </c>
      <c r="H2908" t="s">
        <v>2907</v>
      </c>
      <c r="I2908" t="s">
        <v>22</v>
      </c>
      <c r="J2908" t="s">
        <v>23</v>
      </c>
      <c r="K2908" t="s">
        <v>224</v>
      </c>
      <c r="L2908" t="s">
        <v>225</v>
      </c>
      <c r="M2908">
        <v>55122</v>
      </c>
      <c r="N2908" t="s">
        <v>101</v>
      </c>
      <c r="O2908" t="s">
        <v>6101</v>
      </c>
      <c r="P2908" t="s">
        <v>42</v>
      </c>
      <c r="Q2908" t="s">
        <v>86</v>
      </c>
      <c r="R2908" t="s">
        <v>6102</v>
      </c>
      <c r="S2908">
        <v>8.56</v>
      </c>
      <c r="T2908" s="3"/>
    </row>
    <row r="2909" spans="1:20" x14ac:dyDescent="0.3">
      <c r="A2909">
        <v>2908</v>
      </c>
      <c r="B2909" t="s">
        <v>6100</v>
      </c>
      <c r="C2909">
        <f t="shared" si="45"/>
        <v>44</v>
      </c>
      <c r="D2909" s="1">
        <v>43407</v>
      </c>
      <c r="E2909" s="1">
        <v>43413</v>
      </c>
      <c r="F2909" t="s">
        <v>46</v>
      </c>
      <c r="G2909" t="s">
        <v>2906</v>
      </c>
      <c r="H2909" t="s">
        <v>2907</v>
      </c>
      <c r="I2909" t="s">
        <v>22</v>
      </c>
      <c r="J2909" t="s">
        <v>23</v>
      </c>
      <c r="K2909" t="s">
        <v>224</v>
      </c>
      <c r="L2909" t="s">
        <v>225</v>
      </c>
      <c r="M2909">
        <v>55122</v>
      </c>
      <c r="N2909" t="s">
        <v>101</v>
      </c>
      <c r="O2909" t="s">
        <v>1825</v>
      </c>
      <c r="P2909" t="s">
        <v>42</v>
      </c>
      <c r="Q2909" t="s">
        <v>55</v>
      </c>
      <c r="R2909" t="s">
        <v>1826</v>
      </c>
      <c r="S2909">
        <v>52.4</v>
      </c>
      <c r="T2909" s="3"/>
    </row>
    <row r="2910" spans="1:20" x14ac:dyDescent="0.3">
      <c r="A2910">
        <v>2909</v>
      </c>
      <c r="B2910" t="s">
        <v>6100</v>
      </c>
      <c r="C2910">
        <f t="shared" si="45"/>
        <v>44</v>
      </c>
      <c r="D2910" s="1">
        <v>43407</v>
      </c>
      <c r="E2910" s="1">
        <v>43413</v>
      </c>
      <c r="F2910" t="s">
        <v>46</v>
      </c>
      <c r="G2910" t="s">
        <v>2906</v>
      </c>
      <c r="H2910" t="s">
        <v>2907</v>
      </c>
      <c r="I2910" t="s">
        <v>22</v>
      </c>
      <c r="J2910" t="s">
        <v>23</v>
      </c>
      <c r="K2910" t="s">
        <v>224</v>
      </c>
      <c r="L2910" t="s">
        <v>225</v>
      </c>
      <c r="M2910">
        <v>55122</v>
      </c>
      <c r="N2910" t="s">
        <v>101</v>
      </c>
      <c r="O2910" t="s">
        <v>4570</v>
      </c>
      <c r="P2910" t="s">
        <v>42</v>
      </c>
      <c r="Q2910" t="s">
        <v>43</v>
      </c>
      <c r="R2910" t="s">
        <v>4571</v>
      </c>
      <c r="S2910">
        <v>14.94</v>
      </c>
      <c r="T2910" s="3"/>
    </row>
    <row r="2911" spans="1:20" x14ac:dyDescent="0.3">
      <c r="A2911">
        <v>2910</v>
      </c>
      <c r="B2911" t="s">
        <v>6103</v>
      </c>
      <c r="C2911">
        <f t="shared" si="45"/>
        <v>8</v>
      </c>
      <c r="D2911" s="1">
        <v>43150</v>
      </c>
      <c r="E2911" s="1">
        <v>43154</v>
      </c>
      <c r="F2911" t="s">
        <v>46</v>
      </c>
      <c r="G2911" t="s">
        <v>2099</v>
      </c>
      <c r="H2911" t="s">
        <v>2100</v>
      </c>
      <c r="I2911" t="s">
        <v>22</v>
      </c>
      <c r="J2911" t="s">
        <v>23</v>
      </c>
      <c r="K2911" t="s">
        <v>91</v>
      </c>
      <c r="L2911" t="s">
        <v>92</v>
      </c>
      <c r="M2911">
        <v>98103</v>
      </c>
      <c r="N2911" t="s">
        <v>40</v>
      </c>
      <c r="O2911" t="s">
        <v>4072</v>
      </c>
      <c r="P2911" t="s">
        <v>42</v>
      </c>
      <c r="Q2911" t="s">
        <v>265</v>
      </c>
      <c r="R2911" t="s">
        <v>4073</v>
      </c>
      <c r="S2911">
        <v>11.22</v>
      </c>
      <c r="T2911" s="3"/>
    </row>
    <row r="2912" spans="1:20" x14ac:dyDescent="0.3">
      <c r="A2912">
        <v>2911</v>
      </c>
      <c r="B2912" t="s">
        <v>6104</v>
      </c>
      <c r="C2912">
        <f t="shared" si="45"/>
        <v>45</v>
      </c>
      <c r="D2912" s="1">
        <v>42679</v>
      </c>
      <c r="E2912" s="1">
        <v>42683</v>
      </c>
      <c r="F2912" t="s">
        <v>46</v>
      </c>
      <c r="G2912" t="s">
        <v>886</v>
      </c>
      <c r="H2912" t="s">
        <v>887</v>
      </c>
      <c r="I2912" t="s">
        <v>22</v>
      </c>
      <c r="J2912" t="s">
        <v>23</v>
      </c>
      <c r="K2912" t="s">
        <v>3410</v>
      </c>
      <c r="L2912" t="s">
        <v>50</v>
      </c>
      <c r="M2912">
        <v>33065</v>
      </c>
      <c r="N2912" t="s">
        <v>26</v>
      </c>
      <c r="O2912" t="s">
        <v>2514</v>
      </c>
      <c r="P2912" t="s">
        <v>42</v>
      </c>
      <c r="Q2912" t="s">
        <v>74</v>
      </c>
      <c r="R2912" t="s">
        <v>3338</v>
      </c>
      <c r="S2912">
        <v>387.13600000000002</v>
      </c>
      <c r="T2912" s="3"/>
    </row>
    <row r="2913" spans="1:20" x14ac:dyDescent="0.3">
      <c r="A2913">
        <v>2912</v>
      </c>
      <c r="B2913" t="s">
        <v>6105</v>
      </c>
      <c r="C2913">
        <f t="shared" si="45"/>
        <v>25</v>
      </c>
      <c r="D2913" s="1">
        <v>42171</v>
      </c>
      <c r="E2913" s="1">
        <v>42176</v>
      </c>
      <c r="F2913" t="s">
        <v>46</v>
      </c>
      <c r="G2913" t="s">
        <v>2003</v>
      </c>
      <c r="H2913" t="s">
        <v>2004</v>
      </c>
      <c r="I2913" t="s">
        <v>22</v>
      </c>
      <c r="J2913" t="s">
        <v>23</v>
      </c>
      <c r="K2913" t="s">
        <v>6106</v>
      </c>
      <c r="L2913" t="s">
        <v>263</v>
      </c>
      <c r="M2913">
        <v>11550</v>
      </c>
      <c r="N2913" t="s">
        <v>144</v>
      </c>
      <c r="O2913" t="s">
        <v>6107</v>
      </c>
      <c r="P2913" t="s">
        <v>42</v>
      </c>
      <c r="Q2913" t="s">
        <v>169</v>
      </c>
      <c r="R2913" t="s">
        <v>667</v>
      </c>
      <c r="S2913">
        <v>41.4</v>
      </c>
      <c r="T2913" s="3"/>
    </row>
    <row r="2914" spans="1:20" x14ac:dyDescent="0.3">
      <c r="A2914">
        <v>2913</v>
      </c>
      <c r="B2914" t="s">
        <v>6105</v>
      </c>
      <c r="C2914">
        <f t="shared" si="45"/>
        <v>25</v>
      </c>
      <c r="D2914" s="1">
        <v>42171</v>
      </c>
      <c r="E2914" s="1">
        <v>42176</v>
      </c>
      <c r="F2914" t="s">
        <v>46</v>
      </c>
      <c r="G2914" t="s">
        <v>2003</v>
      </c>
      <c r="H2914" t="s">
        <v>2004</v>
      </c>
      <c r="I2914" t="s">
        <v>22</v>
      </c>
      <c r="J2914" t="s">
        <v>23</v>
      </c>
      <c r="K2914" t="s">
        <v>6106</v>
      </c>
      <c r="L2914" t="s">
        <v>263</v>
      </c>
      <c r="M2914">
        <v>11550</v>
      </c>
      <c r="N2914" t="s">
        <v>144</v>
      </c>
      <c r="O2914" t="s">
        <v>6108</v>
      </c>
      <c r="P2914" t="s">
        <v>42</v>
      </c>
      <c r="Q2914" t="s">
        <v>64</v>
      </c>
      <c r="R2914" t="s">
        <v>6109</v>
      </c>
      <c r="S2914">
        <v>35</v>
      </c>
      <c r="T2914" s="3"/>
    </row>
    <row r="2915" spans="1:20" x14ac:dyDescent="0.3">
      <c r="A2915">
        <v>2914</v>
      </c>
      <c r="B2915" t="s">
        <v>6105</v>
      </c>
      <c r="C2915">
        <f t="shared" si="45"/>
        <v>25</v>
      </c>
      <c r="D2915" s="1">
        <v>42171</v>
      </c>
      <c r="E2915" s="1">
        <v>42176</v>
      </c>
      <c r="F2915" t="s">
        <v>46</v>
      </c>
      <c r="G2915" t="s">
        <v>2003</v>
      </c>
      <c r="H2915" t="s">
        <v>2004</v>
      </c>
      <c r="I2915" t="s">
        <v>22</v>
      </c>
      <c r="J2915" t="s">
        <v>23</v>
      </c>
      <c r="K2915" t="s">
        <v>6106</v>
      </c>
      <c r="L2915" t="s">
        <v>263</v>
      </c>
      <c r="M2915">
        <v>11550</v>
      </c>
      <c r="N2915" t="s">
        <v>144</v>
      </c>
      <c r="O2915" t="s">
        <v>410</v>
      </c>
      <c r="P2915" t="s">
        <v>42</v>
      </c>
      <c r="Q2915" t="s">
        <v>71</v>
      </c>
      <c r="R2915" t="s">
        <v>411</v>
      </c>
      <c r="S2915">
        <v>39.552</v>
      </c>
      <c r="T2915" s="3"/>
    </row>
    <row r="2916" spans="1:20" x14ac:dyDescent="0.3">
      <c r="A2916">
        <v>2915</v>
      </c>
      <c r="B2916" t="s">
        <v>6110</v>
      </c>
      <c r="C2916">
        <f t="shared" si="45"/>
        <v>42</v>
      </c>
      <c r="D2916" s="1">
        <v>42655</v>
      </c>
      <c r="E2916" s="1">
        <v>42660</v>
      </c>
      <c r="F2916" t="s">
        <v>19</v>
      </c>
      <c r="G2916" t="s">
        <v>2906</v>
      </c>
      <c r="H2916" t="s">
        <v>2907</v>
      </c>
      <c r="I2916" t="s">
        <v>22</v>
      </c>
      <c r="J2916" t="s">
        <v>23</v>
      </c>
      <c r="K2916" t="s">
        <v>6111</v>
      </c>
      <c r="L2916" t="s">
        <v>250</v>
      </c>
      <c r="M2916">
        <v>46060</v>
      </c>
      <c r="N2916" t="s">
        <v>101</v>
      </c>
      <c r="O2916" t="s">
        <v>5837</v>
      </c>
      <c r="P2916" t="s">
        <v>67</v>
      </c>
      <c r="Q2916" t="s">
        <v>68</v>
      </c>
      <c r="R2916" t="s">
        <v>5838</v>
      </c>
      <c r="S2916">
        <v>135.72</v>
      </c>
      <c r="T2916" s="3"/>
    </row>
    <row r="2917" spans="1:20" x14ac:dyDescent="0.3">
      <c r="A2917">
        <v>2916</v>
      </c>
      <c r="B2917" t="s">
        <v>6110</v>
      </c>
      <c r="C2917">
        <f t="shared" si="45"/>
        <v>42</v>
      </c>
      <c r="D2917" s="1">
        <v>42655</v>
      </c>
      <c r="E2917" s="1">
        <v>42660</v>
      </c>
      <c r="F2917" t="s">
        <v>19</v>
      </c>
      <c r="G2917" t="s">
        <v>2906</v>
      </c>
      <c r="H2917" t="s">
        <v>2907</v>
      </c>
      <c r="I2917" t="s">
        <v>22</v>
      </c>
      <c r="J2917" t="s">
        <v>23</v>
      </c>
      <c r="K2917" t="s">
        <v>6111</v>
      </c>
      <c r="L2917" t="s">
        <v>250</v>
      </c>
      <c r="M2917">
        <v>46060</v>
      </c>
      <c r="N2917" t="s">
        <v>101</v>
      </c>
      <c r="O2917" t="s">
        <v>5674</v>
      </c>
      <c r="P2917" t="s">
        <v>42</v>
      </c>
      <c r="Q2917" t="s">
        <v>71</v>
      </c>
      <c r="R2917" t="s">
        <v>5675</v>
      </c>
      <c r="S2917">
        <v>12.56</v>
      </c>
      <c r="T2917" s="3"/>
    </row>
    <row r="2918" spans="1:20" x14ac:dyDescent="0.3">
      <c r="A2918">
        <v>2917</v>
      </c>
      <c r="B2918" t="s">
        <v>6110</v>
      </c>
      <c r="C2918">
        <f t="shared" si="45"/>
        <v>42</v>
      </c>
      <c r="D2918" s="1">
        <v>42655</v>
      </c>
      <c r="E2918" s="1">
        <v>42660</v>
      </c>
      <c r="F2918" t="s">
        <v>19</v>
      </c>
      <c r="G2918" t="s">
        <v>2906</v>
      </c>
      <c r="H2918" t="s">
        <v>2907</v>
      </c>
      <c r="I2918" t="s">
        <v>22</v>
      </c>
      <c r="J2918" t="s">
        <v>23</v>
      </c>
      <c r="K2918" t="s">
        <v>6111</v>
      </c>
      <c r="L2918" t="s">
        <v>250</v>
      </c>
      <c r="M2918">
        <v>46060</v>
      </c>
      <c r="N2918" t="s">
        <v>101</v>
      </c>
      <c r="O2918" t="s">
        <v>3858</v>
      </c>
      <c r="P2918" t="s">
        <v>67</v>
      </c>
      <c r="Q2918" t="s">
        <v>68</v>
      </c>
      <c r="R2918" t="s">
        <v>3859</v>
      </c>
      <c r="S2918">
        <v>263.95999999999998</v>
      </c>
      <c r="T2918" s="3"/>
    </row>
    <row r="2919" spans="1:20" x14ac:dyDescent="0.3">
      <c r="A2919">
        <v>2918</v>
      </c>
      <c r="B2919" t="s">
        <v>6112</v>
      </c>
      <c r="C2919">
        <f t="shared" si="45"/>
        <v>35</v>
      </c>
      <c r="D2919" s="1">
        <v>43339</v>
      </c>
      <c r="E2919" s="1">
        <v>43342</v>
      </c>
      <c r="F2919" t="s">
        <v>184</v>
      </c>
      <c r="G2919" t="s">
        <v>2816</v>
      </c>
      <c r="H2919" t="s">
        <v>2817</v>
      </c>
      <c r="I2919" t="s">
        <v>22</v>
      </c>
      <c r="J2919" t="s">
        <v>23</v>
      </c>
      <c r="K2919" t="s">
        <v>813</v>
      </c>
      <c r="L2919" t="s">
        <v>100</v>
      </c>
      <c r="M2919">
        <v>75220</v>
      </c>
      <c r="N2919" t="s">
        <v>101</v>
      </c>
      <c r="O2919" t="s">
        <v>6113</v>
      </c>
      <c r="P2919" t="s">
        <v>42</v>
      </c>
      <c r="Q2919" t="s">
        <v>64</v>
      </c>
      <c r="R2919" t="s">
        <v>6114</v>
      </c>
      <c r="S2919">
        <v>5.952</v>
      </c>
      <c r="T2919" s="3"/>
    </row>
    <row r="2920" spans="1:20" x14ac:dyDescent="0.3">
      <c r="A2920">
        <v>2919</v>
      </c>
      <c r="B2920" t="s">
        <v>6115</v>
      </c>
      <c r="C2920">
        <f t="shared" si="45"/>
        <v>47</v>
      </c>
      <c r="D2920" s="1">
        <v>43062</v>
      </c>
      <c r="E2920" s="1">
        <v>43062</v>
      </c>
      <c r="F2920" t="s">
        <v>1289</v>
      </c>
      <c r="G2920" t="s">
        <v>5588</v>
      </c>
      <c r="H2920" t="s">
        <v>5589</v>
      </c>
      <c r="I2920" t="s">
        <v>37</v>
      </c>
      <c r="J2920" t="s">
        <v>23</v>
      </c>
      <c r="K2920" t="s">
        <v>142</v>
      </c>
      <c r="L2920" t="s">
        <v>143</v>
      </c>
      <c r="M2920">
        <v>19140</v>
      </c>
      <c r="N2920" t="s">
        <v>144</v>
      </c>
      <c r="O2920" t="s">
        <v>5971</v>
      </c>
      <c r="P2920" t="s">
        <v>42</v>
      </c>
      <c r="Q2920" t="s">
        <v>265</v>
      </c>
      <c r="R2920" t="s">
        <v>5972</v>
      </c>
      <c r="S2920">
        <v>15.8</v>
      </c>
      <c r="T2920" s="3"/>
    </row>
    <row r="2921" spans="1:20" x14ac:dyDescent="0.3">
      <c r="A2921">
        <v>2920</v>
      </c>
      <c r="B2921" t="s">
        <v>6115</v>
      </c>
      <c r="C2921">
        <f t="shared" si="45"/>
        <v>47</v>
      </c>
      <c r="D2921" s="1">
        <v>43062</v>
      </c>
      <c r="E2921" s="1">
        <v>43062</v>
      </c>
      <c r="F2921" t="s">
        <v>1289</v>
      </c>
      <c r="G2921" t="s">
        <v>5588</v>
      </c>
      <c r="H2921" t="s">
        <v>5589</v>
      </c>
      <c r="I2921" t="s">
        <v>37</v>
      </c>
      <c r="J2921" t="s">
        <v>23</v>
      </c>
      <c r="K2921" t="s">
        <v>142</v>
      </c>
      <c r="L2921" t="s">
        <v>143</v>
      </c>
      <c r="M2921">
        <v>19140</v>
      </c>
      <c r="N2921" t="s">
        <v>144</v>
      </c>
      <c r="O2921" t="s">
        <v>4417</v>
      </c>
      <c r="P2921" t="s">
        <v>28</v>
      </c>
      <c r="Q2921" t="s">
        <v>61</v>
      </c>
      <c r="R2921" t="s">
        <v>4418</v>
      </c>
      <c r="S2921">
        <v>14.368</v>
      </c>
      <c r="T2921" s="3"/>
    </row>
    <row r="2922" spans="1:20" x14ac:dyDescent="0.3">
      <c r="A2922">
        <v>2921</v>
      </c>
      <c r="B2922" t="s">
        <v>6115</v>
      </c>
      <c r="C2922">
        <f t="shared" si="45"/>
        <v>47</v>
      </c>
      <c r="D2922" s="1">
        <v>43062</v>
      </c>
      <c r="E2922" s="1">
        <v>43062</v>
      </c>
      <c r="F2922" t="s">
        <v>1289</v>
      </c>
      <c r="G2922" t="s">
        <v>5588</v>
      </c>
      <c r="H2922" t="s">
        <v>5589</v>
      </c>
      <c r="I2922" t="s">
        <v>37</v>
      </c>
      <c r="J2922" t="s">
        <v>23</v>
      </c>
      <c r="K2922" t="s">
        <v>142</v>
      </c>
      <c r="L2922" t="s">
        <v>143</v>
      </c>
      <c r="M2922">
        <v>19140</v>
      </c>
      <c r="N2922" t="s">
        <v>144</v>
      </c>
      <c r="O2922" t="s">
        <v>3844</v>
      </c>
      <c r="P2922" t="s">
        <v>28</v>
      </c>
      <c r="Q2922" t="s">
        <v>61</v>
      </c>
      <c r="R2922" t="s">
        <v>3845</v>
      </c>
      <c r="S2922">
        <v>70.447999999999993</v>
      </c>
      <c r="T2922" s="3"/>
    </row>
    <row r="2923" spans="1:20" x14ac:dyDescent="0.3">
      <c r="A2923">
        <v>2922</v>
      </c>
      <c r="B2923" t="s">
        <v>6116</v>
      </c>
      <c r="C2923">
        <f t="shared" si="45"/>
        <v>5</v>
      </c>
      <c r="D2923" s="1">
        <v>43130</v>
      </c>
      <c r="E2923" s="1">
        <v>43130</v>
      </c>
      <c r="F2923" t="s">
        <v>1289</v>
      </c>
      <c r="G2923" t="s">
        <v>3886</v>
      </c>
      <c r="H2923" t="s">
        <v>3887</v>
      </c>
      <c r="I2923" t="s">
        <v>22</v>
      </c>
      <c r="J2923" t="s">
        <v>23</v>
      </c>
      <c r="K2923" t="s">
        <v>123</v>
      </c>
      <c r="L2923" t="s">
        <v>39</v>
      </c>
      <c r="M2923">
        <v>94109</v>
      </c>
      <c r="N2923" t="s">
        <v>40</v>
      </c>
      <c r="O2923" t="s">
        <v>2165</v>
      </c>
      <c r="P2923" t="s">
        <v>42</v>
      </c>
      <c r="Q2923" t="s">
        <v>55</v>
      </c>
      <c r="R2923" t="s">
        <v>2166</v>
      </c>
      <c r="S2923">
        <v>129.30000000000001</v>
      </c>
      <c r="T2923" s="3"/>
    </row>
    <row r="2924" spans="1:20" x14ac:dyDescent="0.3">
      <c r="A2924">
        <v>2923</v>
      </c>
      <c r="B2924" t="s">
        <v>6117</v>
      </c>
      <c r="C2924">
        <f t="shared" si="45"/>
        <v>49</v>
      </c>
      <c r="D2924" s="1">
        <v>42704</v>
      </c>
      <c r="E2924" s="1">
        <v>42707</v>
      </c>
      <c r="F2924" t="s">
        <v>19</v>
      </c>
      <c r="G2924" t="s">
        <v>4105</v>
      </c>
      <c r="H2924" t="s">
        <v>4106</v>
      </c>
      <c r="I2924" t="s">
        <v>98</v>
      </c>
      <c r="J2924" t="s">
        <v>23</v>
      </c>
      <c r="K2924" t="s">
        <v>1236</v>
      </c>
      <c r="L2924" t="s">
        <v>100</v>
      </c>
      <c r="M2924">
        <v>78745</v>
      </c>
      <c r="N2924" t="s">
        <v>101</v>
      </c>
      <c r="O2924" t="s">
        <v>2445</v>
      </c>
      <c r="P2924" t="s">
        <v>42</v>
      </c>
      <c r="Q2924" t="s">
        <v>71</v>
      </c>
      <c r="R2924" t="s">
        <v>2446</v>
      </c>
      <c r="S2924">
        <v>3.8820000000000001</v>
      </c>
      <c r="T2924" s="3"/>
    </row>
    <row r="2925" spans="1:20" x14ac:dyDescent="0.3">
      <c r="A2925">
        <v>2924</v>
      </c>
      <c r="B2925" t="s">
        <v>6118</v>
      </c>
      <c r="C2925">
        <f t="shared" si="45"/>
        <v>27</v>
      </c>
      <c r="D2925" s="1">
        <v>42183</v>
      </c>
      <c r="E2925" s="1">
        <v>42189</v>
      </c>
      <c r="F2925" t="s">
        <v>46</v>
      </c>
      <c r="G2925" t="s">
        <v>2809</v>
      </c>
      <c r="H2925" t="s">
        <v>2810</v>
      </c>
      <c r="I2925" t="s">
        <v>37</v>
      </c>
      <c r="J2925" t="s">
        <v>23</v>
      </c>
      <c r="K2925" t="s">
        <v>878</v>
      </c>
      <c r="L2925" t="s">
        <v>234</v>
      </c>
      <c r="M2925">
        <v>48234</v>
      </c>
      <c r="N2925" t="s">
        <v>101</v>
      </c>
      <c r="O2925" t="s">
        <v>3248</v>
      </c>
      <c r="P2925" t="s">
        <v>42</v>
      </c>
      <c r="Q2925" t="s">
        <v>265</v>
      </c>
      <c r="R2925" t="s">
        <v>559</v>
      </c>
      <c r="S2925">
        <v>6.08</v>
      </c>
      <c r="T2925" s="3"/>
    </row>
    <row r="2926" spans="1:20" x14ac:dyDescent="0.3">
      <c r="A2926">
        <v>2925</v>
      </c>
      <c r="B2926" t="s">
        <v>6119</v>
      </c>
      <c r="C2926">
        <f t="shared" si="45"/>
        <v>36</v>
      </c>
      <c r="D2926" s="1">
        <v>42249</v>
      </c>
      <c r="E2926" s="1">
        <v>42252</v>
      </c>
      <c r="F2926" t="s">
        <v>184</v>
      </c>
      <c r="G2926" t="s">
        <v>5228</v>
      </c>
      <c r="H2926" t="s">
        <v>5229</v>
      </c>
      <c r="I2926" t="s">
        <v>22</v>
      </c>
      <c r="J2926" t="s">
        <v>23</v>
      </c>
      <c r="K2926" t="s">
        <v>4108</v>
      </c>
      <c r="L2926" t="s">
        <v>263</v>
      </c>
      <c r="M2926">
        <v>13601</v>
      </c>
      <c r="N2926" t="s">
        <v>144</v>
      </c>
      <c r="O2926" t="s">
        <v>3686</v>
      </c>
      <c r="P2926" t="s">
        <v>42</v>
      </c>
      <c r="Q2926" t="s">
        <v>74</v>
      </c>
      <c r="R2926" t="s">
        <v>3687</v>
      </c>
      <c r="S2926">
        <v>19.899999999999999</v>
      </c>
      <c r="T2926" s="3"/>
    </row>
    <row r="2927" spans="1:20" x14ac:dyDescent="0.3">
      <c r="A2927">
        <v>2926</v>
      </c>
      <c r="B2927" t="s">
        <v>6119</v>
      </c>
      <c r="C2927">
        <f t="shared" si="45"/>
        <v>36</v>
      </c>
      <c r="D2927" s="1">
        <v>42249</v>
      </c>
      <c r="E2927" s="1">
        <v>42252</v>
      </c>
      <c r="F2927" t="s">
        <v>184</v>
      </c>
      <c r="G2927" t="s">
        <v>5228</v>
      </c>
      <c r="H2927" t="s">
        <v>5229</v>
      </c>
      <c r="I2927" t="s">
        <v>22</v>
      </c>
      <c r="J2927" t="s">
        <v>23</v>
      </c>
      <c r="K2927" t="s">
        <v>4108</v>
      </c>
      <c r="L2927" t="s">
        <v>263</v>
      </c>
      <c r="M2927">
        <v>13601</v>
      </c>
      <c r="N2927" t="s">
        <v>144</v>
      </c>
      <c r="O2927" t="s">
        <v>6120</v>
      </c>
      <c r="P2927" t="s">
        <v>28</v>
      </c>
      <c r="Q2927" t="s">
        <v>61</v>
      </c>
      <c r="R2927" t="s">
        <v>6121</v>
      </c>
      <c r="S2927">
        <v>70.709999999999994</v>
      </c>
      <c r="T2927" s="3"/>
    </row>
    <row r="2928" spans="1:20" x14ac:dyDescent="0.3">
      <c r="A2928">
        <v>2927</v>
      </c>
      <c r="B2928" t="s">
        <v>6122</v>
      </c>
      <c r="C2928">
        <f t="shared" si="45"/>
        <v>28</v>
      </c>
      <c r="D2928" s="1">
        <v>43291</v>
      </c>
      <c r="E2928" s="1">
        <v>43295</v>
      </c>
      <c r="F2928" t="s">
        <v>19</v>
      </c>
      <c r="G2928" t="s">
        <v>6123</v>
      </c>
      <c r="H2928" t="s">
        <v>6124</v>
      </c>
      <c r="I2928" t="s">
        <v>22</v>
      </c>
      <c r="J2928" t="s">
        <v>23</v>
      </c>
      <c r="K2928" t="s">
        <v>493</v>
      </c>
      <c r="L2928" t="s">
        <v>1271</v>
      </c>
      <c r="M2928">
        <v>31907</v>
      </c>
      <c r="N2928" t="s">
        <v>26</v>
      </c>
      <c r="O2928" t="s">
        <v>6087</v>
      </c>
      <c r="P2928" t="s">
        <v>28</v>
      </c>
      <c r="Q2928" t="s">
        <v>61</v>
      </c>
      <c r="R2928" t="s">
        <v>6088</v>
      </c>
      <c r="S2928">
        <v>18.84</v>
      </c>
      <c r="T2928" s="3"/>
    </row>
    <row r="2929" spans="1:20" x14ac:dyDescent="0.3">
      <c r="A2929">
        <v>2928</v>
      </c>
      <c r="B2929" t="s">
        <v>6125</v>
      </c>
      <c r="C2929">
        <f t="shared" si="45"/>
        <v>23</v>
      </c>
      <c r="D2929" s="1">
        <v>43255</v>
      </c>
      <c r="E2929" s="1">
        <v>43261</v>
      </c>
      <c r="F2929" t="s">
        <v>46</v>
      </c>
      <c r="G2929" t="s">
        <v>4916</v>
      </c>
      <c r="H2929" t="s">
        <v>4917</v>
      </c>
      <c r="I2929" t="s">
        <v>22</v>
      </c>
      <c r="J2929" t="s">
        <v>23</v>
      </c>
      <c r="K2929" t="s">
        <v>6126</v>
      </c>
      <c r="L2929" t="s">
        <v>225</v>
      </c>
      <c r="M2929">
        <v>55124</v>
      </c>
      <c r="N2929" t="s">
        <v>101</v>
      </c>
      <c r="O2929" t="s">
        <v>3237</v>
      </c>
      <c r="P2929" t="s">
        <v>42</v>
      </c>
      <c r="Q2929" t="s">
        <v>64</v>
      </c>
      <c r="R2929" t="s">
        <v>3238</v>
      </c>
      <c r="S2929">
        <v>8.64</v>
      </c>
      <c r="T2929" s="3"/>
    </row>
    <row r="2930" spans="1:20" x14ac:dyDescent="0.3">
      <c r="A2930">
        <v>2929</v>
      </c>
      <c r="B2930" t="s">
        <v>6127</v>
      </c>
      <c r="C2930">
        <f t="shared" si="45"/>
        <v>42</v>
      </c>
      <c r="D2930" s="1">
        <v>43392</v>
      </c>
      <c r="E2930" s="1">
        <v>43399</v>
      </c>
      <c r="F2930" t="s">
        <v>46</v>
      </c>
      <c r="G2930" t="s">
        <v>2285</v>
      </c>
      <c r="H2930" t="s">
        <v>2286</v>
      </c>
      <c r="I2930" t="s">
        <v>98</v>
      </c>
      <c r="J2930" t="s">
        <v>23</v>
      </c>
      <c r="K2930" t="s">
        <v>2222</v>
      </c>
      <c r="L2930" t="s">
        <v>84</v>
      </c>
      <c r="M2930">
        <v>27217</v>
      </c>
      <c r="N2930" t="s">
        <v>26</v>
      </c>
      <c r="O2930" t="s">
        <v>1254</v>
      </c>
      <c r="P2930" t="s">
        <v>42</v>
      </c>
      <c r="Q2930" t="s">
        <v>71</v>
      </c>
      <c r="R2930" t="s">
        <v>1255</v>
      </c>
      <c r="S2930">
        <v>1633.1880000000001</v>
      </c>
      <c r="T2930" s="3"/>
    </row>
    <row r="2931" spans="1:20" x14ac:dyDescent="0.3">
      <c r="A2931">
        <v>2930</v>
      </c>
      <c r="B2931" t="s">
        <v>6128</v>
      </c>
      <c r="C2931">
        <f t="shared" si="45"/>
        <v>47</v>
      </c>
      <c r="D2931" s="1">
        <v>43422</v>
      </c>
      <c r="E2931" s="1">
        <v>43428</v>
      </c>
      <c r="F2931" t="s">
        <v>46</v>
      </c>
      <c r="G2931" t="s">
        <v>3920</v>
      </c>
      <c r="H2931" t="s">
        <v>3921</v>
      </c>
      <c r="I2931" t="s">
        <v>98</v>
      </c>
      <c r="J2931" t="s">
        <v>23</v>
      </c>
      <c r="K2931" t="s">
        <v>830</v>
      </c>
      <c r="L2931" t="s">
        <v>234</v>
      </c>
      <c r="M2931">
        <v>48601</v>
      </c>
      <c r="N2931" t="s">
        <v>101</v>
      </c>
      <c r="O2931" t="s">
        <v>2449</v>
      </c>
      <c r="P2931" t="s">
        <v>28</v>
      </c>
      <c r="Q2931" t="s">
        <v>61</v>
      </c>
      <c r="R2931" t="s">
        <v>2450</v>
      </c>
      <c r="S2931">
        <v>19.760000000000002</v>
      </c>
      <c r="T2931" s="3"/>
    </row>
    <row r="2932" spans="1:20" x14ac:dyDescent="0.3">
      <c r="A2932">
        <v>2931</v>
      </c>
      <c r="B2932" t="s">
        <v>6129</v>
      </c>
      <c r="C2932">
        <f t="shared" si="45"/>
        <v>33</v>
      </c>
      <c r="D2932" s="1">
        <v>42590</v>
      </c>
      <c r="E2932" s="1">
        <v>42590</v>
      </c>
      <c r="F2932" t="s">
        <v>1289</v>
      </c>
      <c r="G2932" t="s">
        <v>5619</v>
      </c>
      <c r="H2932" t="s">
        <v>5620</v>
      </c>
      <c r="I2932" t="s">
        <v>22</v>
      </c>
      <c r="J2932" t="s">
        <v>23</v>
      </c>
      <c r="K2932" t="s">
        <v>123</v>
      </c>
      <c r="L2932" t="s">
        <v>39</v>
      </c>
      <c r="M2932">
        <v>94109</v>
      </c>
      <c r="N2932" t="s">
        <v>40</v>
      </c>
      <c r="O2932" t="s">
        <v>3592</v>
      </c>
      <c r="P2932" t="s">
        <v>42</v>
      </c>
      <c r="Q2932" t="s">
        <v>71</v>
      </c>
      <c r="R2932" t="s">
        <v>3593</v>
      </c>
      <c r="S2932">
        <v>6.6079999999999997</v>
      </c>
      <c r="T2932" s="3"/>
    </row>
    <row r="2933" spans="1:20" x14ac:dyDescent="0.3">
      <c r="A2933">
        <v>2932</v>
      </c>
      <c r="B2933" t="s">
        <v>6129</v>
      </c>
      <c r="C2933">
        <f t="shared" si="45"/>
        <v>33</v>
      </c>
      <c r="D2933" s="1">
        <v>42590</v>
      </c>
      <c r="E2933" s="1">
        <v>42590</v>
      </c>
      <c r="F2933" t="s">
        <v>1289</v>
      </c>
      <c r="G2933" t="s">
        <v>5619</v>
      </c>
      <c r="H2933" t="s">
        <v>5620</v>
      </c>
      <c r="I2933" t="s">
        <v>22</v>
      </c>
      <c r="J2933" t="s">
        <v>23</v>
      </c>
      <c r="K2933" t="s">
        <v>123</v>
      </c>
      <c r="L2933" t="s">
        <v>39</v>
      </c>
      <c r="M2933">
        <v>94109</v>
      </c>
      <c r="N2933" t="s">
        <v>40</v>
      </c>
      <c r="O2933" t="s">
        <v>1021</v>
      </c>
      <c r="P2933" t="s">
        <v>42</v>
      </c>
      <c r="Q2933" t="s">
        <v>71</v>
      </c>
      <c r="R2933" t="s">
        <v>1022</v>
      </c>
      <c r="S2933">
        <v>7.28</v>
      </c>
      <c r="T2933" s="3"/>
    </row>
    <row r="2934" spans="1:20" x14ac:dyDescent="0.3">
      <c r="A2934">
        <v>2933</v>
      </c>
      <c r="B2934" t="s">
        <v>6129</v>
      </c>
      <c r="C2934">
        <f t="shared" si="45"/>
        <v>33</v>
      </c>
      <c r="D2934" s="1">
        <v>42590</v>
      </c>
      <c r="E2934" s="1">
        <v>42590</v>
      </c>
      <c r="F2934" t="s">
        <v>1289</v>
      </c>
      <c r="G2934" t="s">
        <v>5619</v>
      </c>
      <c r="H2934" t="s">
        <v>5620</v>
      </c>
      <c r="I2934" t="s">
        <v>22</v>
      </c>
      <c r="J2934" t="s">
        <v>23</v>
      </c>
      <c r="K2934" t="s">
        <v>123</v>
      </c>
      <c r="L2934" t="s">
        <v>39</v>
      </c>
      <c r="M2934">
        <v>94109</v>
      </c>
      <c r="N2934" t="s">
        <v>40</v>
      </c>
      <c r="O2934" t="s">
        <v>1279</v>
      </c>
      <c r="P2934" t="s">
        <v>28</v>
      </c>
      <c r="Q2934" t="s">
        <v>32</v>
      </c>
      <c r="R2934" t="s">
        <v>1280</v>
      </c>
      <c r="S2934">
        <v>144.78399999999999</v>
      </c>
      <c r="T2934" s="3"/>
    </row>
    <row r="2935" spans="1:20" x14ac:dyDescent="0.3">
      <c r="A2935">
        <v>2934</v>
      </c>
      <c r="B2935" t="s">
        <v>6130</v>
      </c>
      <c r="C2935">
        <f t="shared" si="45"/>
        <v>49</v>
      </c>
      <c r="D2935" s="1">
        <v>43075</v>
      </c>
      <c r="E2935" s="1">
        <v>43081</v>
      </c>
      <c r="F2935" t="s">
        <v>46</v>
      </c>
      <c r="G2935" t="s">
        <v>1879</v>
      </c>
      <c r="H2935" t="s">
        <v>1880</v>
      </c>
      <c r="I2935" t="s">
        <v>22</v>
      </c>
      <c r="J2935" t="s">
        <v>23</v>
      </c>
      <c r="K2935" t="s">
        <v>91</v>
      </c>
      <c r="L2935" t="s">
        <v>92</v>
      </c>
      <c r="M2935">
        <v>98105</v>
      </c>
      <c r="N2935" t="s">
        <v>40</v>
      </c>
      <c r="O2935" t="s">
        <v>3787</v>
      </c>
      <c r="P2935" t="s">
        <v>67</v>
      </c>
      <c r="Q2935" t="s">
        <v>68</v>
      </c>
      <c r="R2935" t="s">
        <v>5709</v>
      </c>
      <c r="S2935">
        <v>156.792</v>
      </c>
      <c r="T2935" s="3"/>
    </row>
    <row r="2936" spans="1:20" x14ac:dyDescent="0.3">
      <c r="A2936">
        <v>2935</v>
      </c>
      <c r="B2936" t="s">
        <v>6130</v>
      </c>
      <c r="C2936">
        <f t="shared" si="45"/>
        <v>49</v>
      </c>
      <c r="D2936" s="1">
        <v>43075</v>
      </c>
      <c r="E2936" s="1">
        <v>43081</v>
      </c>
      <c r="F2936" t="s">
        <v>46</v>
      </c>
      <c r="G2936" t="s">
        <v>1879</v>
      </c>
      <c r="H2936" t="s">
        <v>1880</v>
      </c>
      <c r="I2936" t="s">
        <v>22</v>
      </c>
      <c r="J2936" t="s">
        <v>23</v>
      </c>
      <c r="K2936" t="s">
        <v>91</v>
      </c>
      <c r="L2936" t="s">
        <v>92</v>
      </c>
      <c r="M2936">
        <v>98105</v>
      </c>
      <c r="N2936" t="s">
        <v>40</v>
      </c>
      <c r="O2936" t="s">
        <v>5790</v>
      </c>
      <c r="P2936" t="s">
        <v>67</v>
      </c>
      <c r="Q2936" t="s">
        <v>68</v>
      </c>
      <c r="R2936" t="s">
        <v>5791</v>
      </c>
      <c r="S2936">
        <v>431.976</v>
      </c>
      <c r="T2936" s="3"/>
    </row>
    <row r="2937" spans="1:20" x14ac:dyDescent="0.3">
      <c r="A2937">
        <v>2936</v>
      </c>
      <c r="B2937" t="s">
        <v>6130</v>
      </c>
      <c r="C2937">
        <f t="shared" si="45"/>
        <v>49</v>
      </c>
      <c r="D2937" s="1">
        <v>43075</v>
      </c>
      <c r="E2937" s="1">
        <v>43081</v>
      </c>
      <c r="F2937" t="s">
        <v>46</v>
      </c>
      <c r="G2937" t="s">
        <v>1879</v>
      </c>
      <c r="H2937" t="s">
        <v>1880</v>
      </c>
      <c r="I2937" t="s">
        <v>22</v>
      </c>
      <c r="J2937" t="s">
        <v>23</v>
      </c>
      <c r="K2937" t="s">
        <v>91</v>
      </c>
      <c r="L2937" t="s">
        <v>92</v>
      </c>
      <c r="M2937">
        <v>98105</v>
      </c>
      <c r="N2937" t="s">
        <v>40</v>
      </c>
      <c r="O2937" t="s">
        <v>370</v>
      </c>
      <c r="P2937" t="s">
        <v>42</v>
      </c>
      <c r="Q2937" t="s">
        <v>169</v>
      </c>
      <c r="R2937" t="s">
        <v>371</v>
      </c>
      <c r="S2937">
        <v>35.89</v>
      </c>
      <c r="T2937" s="3"/>
    </row>
    <row r="2938" spans="1:20" x14ac:dyDescent="0.3">
      <c r="A2938">
        <v>2937</v>
      </c>
      <c r="B2938" t="s">
        <v>6130</v>
      </c>
      <c r="C2938">
        <f t="shared" si="45"/>
        <v>49</v>
      </c>
      <c r="D2938" s="1">
        <v>43075</v>
      </c>
      <c r="E2938" s="1">
        <v>43081</v>
      </c>
      <c r="F2938" t="s">
        <v>46</v>
      </c>
      <c r="G2938" t="s">
        <v>1879</v>
      </c>
      <c r="H2938" t="s">
        <v>1880</v>
      </c>
      <c r="I2938" t="s">
        <v>22</v>
      </c>
      <c r="J2938" t="s">
        <v>23</v>
      </c>
      <c r="K2938" t="s">
        <v>91</v>
      </c>
      <c r="L2938" t="s">
        <v>92</v>
      </c>
      <c r="M2938">
        <v>98105</v>
      </c>
      <c r="N2938" t="s">
        <v>40</v>
      </c>
      <c r="O2938" t="s">
        <v>2618</v>
      </c>
      <c r="P2938" t="s">
        <v>42</v>
      </c>
      <c r="Q2938" t="s">
        <v>71</v>
      </c>
      <c r="R2938" t="s">
        <v>2619</v>
      </c>
      <c r="S2938">
        <v>47.207999999999998</v>
      </c>
      <c r="T2938" s="3"/>
    </row>
    <row r="2939" spans="1:20" x14ac:dyDescent="0.3">
      <c r="A2939">
        <v>2938</v>
      </c>
      <c r="B2939" t="s">
        <v>6130</v>
      </c>
      <c r="C2939">
        <f t="shared" si="45"/>
        <v>49</v>
      </c>
      <c r="D2939" s="1">
        <v>43075</v>
      </c>
      <c r="E2939" s="1">
        <v>43081</v>
      </c>
      <c r="F2939" t="s">
        <v>46</v>
      </c>
      <c r="G2939" t="s">
        <v>1879</v>
      </c>
      <c r="H2939" t="s">
        <v>1880</v>
      </c>
      <c r="I2939" t="s">
        <v>22</v>
      </c>
      <c r="J2939" t="s">
        <v>23</v>
      </c>
      <c r="K2939" t="s">
        <v>91</v>
      </c>
      <c r="L2939" t="s">
        <v>92</v>
      </c>
      <c r="M2939">
        <v>98105</v>
      </c>
      <c r="N2939" t="s">
        <v>40</v>
      </c>
      <c r="O2939" t="s">
        <v>566</v>
      </c>
      <c r="P2939" t="s">
        <v>42</v>
      </c>
      <c r="Q2939" t="s">
        <v>86</v>
      </c>
      <c r="R2939" t="s">
        <v>567</v>
      </c>
      <c r="S2939">
        <v>248.08</v>
      </c>
      <c r="T2939" s="3"/>
    </row>
    <row r="2940" spans="1:20" x14ac:dyDescent="0.3">
      <c r="A2940">
        <v>2939</v>
      </c>
      <c r="B2940" t="s">
        <v>6130</v>
      </c>
      <c r="C2940">
        <f t="shared" si="45"/>
        <v>49</v>
      </c>
      <c r="D2940" s="1">
        <v>43075</v>
      </c>
      <c r="E2940" s="1">
        <v>43081</v>
      </c>
      <c r="F2940" t="s">
        <v>46</v>
      </c>
      <c r="G2940" t="s">
        <v>1879</v>
      </c>
      <c r="H2940" t="s">
        <v>1880</v>
      </c>
      <c r="I2940" t="s">
        <v>22</v>
      </c>
      <c r="J2940" t="s">
        <v>23</v>
      </c>
      <c r="K2940" t="s">
        <v>91</v>
      </c>
      <c r="L2940" t="s">
        <v>92</v>
      </c>
      <c r="M2940">
        <v>98105</v>
      </c>
      <c r="N2940" t="s">
        <v>40</v>
      </c>
      <c r="O2940" t="s">
        <v>316</v>
      </c>
      <c r="P2940" t="s">
        <v>42</v>
      </c>
      <c r="Q2940" t="s">
        <v>86</v>
      </c>
      <c r="R2940" t="s">
        <v>317</v>
      </c>
      <c r="S2940">
        <v>189.7</v>
      </c>
      <c r="T2940" s="3"/>
    </row>
    <row r="2941" spans="1:20" x14ac:dyDescent="0.3">
      <c r="A2941">
        <v>2940</v>
      </c>
      <c r="B2941" t="s">
        <v>6130</v>
      </c>
      <c r="C2941">
        <f t="shared" si="45"/>
        <v>49</v>
      </c>
      <c r="D2941" s="1">
        <v>43075</v>
      </c>
      <c r="E2941" s="1">
        <v>43081</v>
      </c>
      <c r="F2941" t="s">
        <v>46</v>
      </c>
      <c r="G2941" t="s">
        <v>1879</v>
      </c>
      <c r="H2941" t="s">
        <v>1880</v>
      </c>
      <c r="I2941" t="s">
        <v>22</v>
      </c>
      <c r="J2941" t="s">
        <v>23</v>
      </c>
      <c r="K2941" t="s">
        <v>91</v>
      </c>
      <c r="L2941" t="s">
        <v>92</v>
      </c>
      <c r="M2941">
        <v>98105</v>
      </c>
      <c r="N2941" t="s">
        <v>40</v>
      </c>
      <c r="O2941" t="s">
        <v>1725</v>
      </c>
      <c r="P2941" t="s">
        <v>42</v>
      </c>
      <c r="Q2941" t="s">
        <v>71</v>
      </c>
      <c r="R2941" t="s">
        <v>1726</v>
      </c>
      <c r="S2941">
        <v>59.808</v>
      </c>
      <c r="T2941" s="3"/>
    </row>
    <row r="2942" spans="1:20" x14ac:dyDescent="0.3">
      <c r="A2942">
        <v>2941</v>
      </c>
      <c r="B2942" t="s">
        <v>6131</v>
      </c>
      <c r="C2942">
        <f t="shared" si="45"/>
        <v>13</v>
      </c>
      <c r="D2942" s="1">
        <v>43184</v>
      </c>
      <c r="E2942" s="1">
        <v>43190</v>
      </c>
      <c r="F2942" t="s">
        <v>46</v>
      </c>
      <c r="G2942" t="s">
        <v>2110</v>
      </c>
      <c r="H2942" t="s">
        <v>2111</v>
      </c>
      <c r="I2942" t="s">
        <v>37</v>
      </c>
      <c r="J2942" t="s">
        <v>23</v>
      </c>
      <c r="K2942" t="s">
        <v>2550</v>
      </c>
      <c r="L2942" t="s">
        <v>110</v>
      </c>
      <c r="M2942">
        <v>53209</v>
      </c>
      <c r="N2942" t="s">
        <v>101</v>
      </c>
      <c r="O2942" t="s">
        <v>6132</v>
      </c>
      <c r="P2942" t="s">
        <v>28</v>
      </c>
      <c r="Q2942" t="s">
        <v>32</v>
      </c>
      <c r="R2942" t="s">
        <v>6133</v>
      </c>
      <c r="S2942">
        <v>90.99</v>
      </c>
      <c r="T2942" s="3"/>
    </row>
    <row r="2943" spans="1:20" x14ac:dyDescent="0.3">
      <c r="A2943">
        <v>2942</v>
      </c>
      <c r="B2943" t="s">
        <v>6131</v>
      </c>
      <c r="C2943">
        <f t="shared" si="45"/>
        <v>13</v>
      </c>
      <c r="D2943" s="1">
        <v>43184</v>
      </c>
      <c r="E2943" s="1">
        <v>43190</v>
      </c>
      <c r="F2943" t="s">
        <v>46</v>
      </c>
      <c r="G2943" t="s">
        <v>2110</v>
      </c>
      <c r="H2943" t="s">
        <v>2111</v>
      </c>
      <c r="I2943" t="s">
        <v>37</v>
      </c>
      <c r="J2943" t="s">
        <v>23</v>
      </c>
      <c r="K2943" t="s">
        <v>2550</v>
      </c>
      <c r="L2943" t="s">
        <v>110</v>
      </c>
      <c r="M2943">
        <v>53209</v>
      </c>
      <c r="N2943" t="s">
        <v>101</v>
      </c>
      <c r="O2943" t="s">
        <v>2478</v>
      </c>
      <c r="P2943" t="s">
        <v>28</v>
      </c>
      <c r="Q2943" t="s">
        <v>32</v>
      </c>
      <c r="R2943" t="s">
        <v>2479</v>
      </c>
      <c r="S2943">
        <v>1526.56</v>
      </c>
      <c r="T2943" s="3"/>
    </row>
    <row r="2944" spans="1:20" x14ac:dyDescent="0.3">
      <c r="A2944">
        <v>2943</v>
      </c>
      <c r="B2944" t="s">
        <v>6131</v>
      </c>
      <c r="C2944">
        <f t="shared" si="45"/>
        <v>13</v>
      </c>
      <c r="D2944" s="1">
        <v>43184</v>
      </c>
      <c r="E2944" s="1">
        <v>43190</v>
      </c>
      <c r="F2944" t="s">
        <v>46</v>
      </c>
      <c r="G2944" t="s">
        <v>2110</v>
      </c>
      <c r="H2944" t="s">
        <v>2111</v>
      </c>
      <c r="I2944" t="s">
        <v>37</v>
      </c>
      <c r="J2944" t="s">
        <v>23</v>
      </c>
      <c r="K2944" t="s">
        <v>2550</v>
      </c>
      <c r="L2944" t="s">
        <v>110</v>
      </c>
      <c r="M2944">
        <v>53209</v>
      </c>
      <c r="N2944" t="s">
        <v>101</v>
      </c>
      <c r="O2944" t="s">
        <v>3190</v>
      </c>
      <c r="P2944" t="s">
        <v>28</v>
      </c>
      <c r="Q2944" t="s">
        <v>32</v>
      </c>
      <c r="R2944" t="s">
        <v>3191</v>
      </c>
      <c r="S2944">
        <v>368.97</v>
      </c>
      <c r="T2944" s="3"/>
    </row>
    <row r="2945" spans="1:20" x14ac:dyDescent="0.3">
      <c r="A2945">
        <v>2944</v>
      </c>
      <c r="B2945" t="s">
        <v>6134</v>
      </c>
      <c r="C2945">
        <f t="shared" si="45"/>
        <v>47</v>
      </c>
      <c r="D2945" s="1">
        <v>43423</v>
      </c>
      <c r="E2945" s="1">
        <v>43428</v>
      </c>
      <c r="F2945" t="s">
        <v>46</v>
      </c>
      <c r="G2945" t="s">
        <v>4175</v>
      </c>
      <c r="H2945" t="s">
        <v>4176</v>
      </c>
      <c r="I2945" t="s">
        <v>22</v>
      </c>
      <c r="J2945" t="s">
        <v>23</v>
      </c>
      <c r="K2945" t="s">
        <v>38</v>
      </c>
      <c r="L2945" t="s">
        <v>39</v>
      </c>
      <c r="M2945">
        <v>90049</v>
      </c>
      <c r="N2945" t="s">
        <v>40</v>
      </c>
      <c r="O2945" t="s">
        <v>1192</v>
      </c>
      <c r="P2945" t="s">
        <v>42</v>
      </c>
      <c r="Q2945" t="s">
        <v>55</v>
      </c>
      <c r="R2945" t="s">
        <v>1193</v>
      </c>
      <c r="S2945">
        <v>305.01</v>
      </c>
      <c r="T2945" s="3"/>
    </row>
    <row r="2946" spans="1:20" x14ac:dyDescent="0.3">
      <c r="A2946">
        <v>2945</v>
      </c>
      <c r="B2946" t="s">
        <v>6134</v>
      </c>
      <c r="C2946">
        <f t="shared" si="45"/>
        <v>47</v>
      </c>
      <c r="D2946" s="1">
        <v>43423</v>
      </c>
      <c r="E2946" s="1">
        <v>43428</v>
      </c>
      <c r="F2946" t="s">
        <v>46</v>
      </c>
      <c r="G2946" t="s">
        <v>4175</v>
      </c>
      <c r="H2946" t="s">
        <v>4176</v>
      </c>
      <c r="I2946" t="s">
        <v>22</v>
      </c>
      <c r="J2946" t="s">
        <v>23</v>
      </c>
      <c r="K2946" t="s">
        <v>38</v>
      </c>
      <c r="L2946" t="s">
        <v>39</v>
      </c>
      <c r="M2946">
        <v>90049</v>
      </c>
      <c r="N2946" t="s">
        <v>40</v>
      </c>
      <c r="O2946" t="s">
        <v>6135</v>
      </c>
      <c r="P2946" t="s">
        <v>28</v>
      </c>
      <c r="Q2946" t="s">
        <v>61</v>
      </c>
      <c r="R2946" t="s">
        <v>6136</v>
      </c>
      <c r="S2946">
        <v>18.7</v>
      </c>
      <c r="T2946" s="3"/>
    </row>
    <row r="2947" spans="1:20" x14ac:dyDescent="0.3">
      <c r="A2947">
        <v>2946</v>
      </c>
      <c r="B2947" t="s">
        <v>6137</v>
      </c>
      <c r="C2947">
        <f t="shared" ref="C2947:C3010" si="46">WEEKNUM(D2947,1)</f>
        <v>44</v>
      </c>
      <c r="D2947" s="1">
        <v>43043</v>
      </c>
      <c r="E2947" s="1">
        <v>43044</v>
      </c>
      <c r="F2947" t="s">
        <v>184</v>
      </c>
      <c r="G2947" t="s">
        <v>2418</v>
      </c>
      <c r="H2947" t="s">
        <v>2419</v>
      </c>
      <c r="I2947" t="s">
        <v>22</v>
      </c>
      <c r="J2947" t="s">
        <v>23</v>
      </c>
      <c r="K2947" t="s">
        <v>123</v>
      </c>
      <c r="L2947" t="s">
        <v>39</v>
      </c>
      <c r="M2947">
        <v>94122</v>
      </c>
      <c r="N2947" t="s">
        <v>40</v>
      </c>
      <c r="O2947" t="s">
        <v>1911</v>
      </c>
      <c r="P2947" t="s">
        <v>28</v>
      </c>
      <c r="Q2947" t="s">
        <v>61</v>
      </c>
      <c r="R2947" t="s">
        <v>1912</v>
      </c>
      <c r="S2947">
        <v>38.29</v>
      </c>
      <c r="T2947" s="3"/>
    </row>
    <row r="2948" spans="1:20" x14ac:dyDescent="0.3">
      <c r="A2948">
        <v>2947</v>
      </c>
      <c r="B2948" t="s">
        <v>6138</v>
      </c>
      <c r="C2948">
        <f t="shared" si="46"/>
        <v>50</v>
      </c>
      <c r="D2948" s="1">
        <v>43448</v>
      </c>
      <c r="E2948" s="1">
        <v>43452</v>
      </c>
      <c r="F2948" t="s">
        <v>46</v>
      </c>
      <c r="G2948" t="s">
        <v>4087</v>
      </c>
      <c r="H2948" t="s">
        <v>4088</v>
      </c>
      <c r="I2948" t="s">
        <v>98</v>
      </c>
      <c r="J2948" t="s">
        <v>23</v>
      </c>
      <c r="K2948" t="s">
        <v>946</v>
      </c>
      <c r="L2948" t="s">
        <v>39</v>
      </c>
      <c r="M2948">
        <v>92024</v>
      </c>
      <c r="N2948" t="s">
        <v>40</v>
      </c>
      <c r="O2948" t="s">
        <v>6139</v>
      </c>
      <c r="P2948" t="s">
        <v>28</v>
      </c>
      <c r="Q2948" t="s">
        <v>61</v>
      </c>
      <c r="R2948" t="s">
        <v>6140</v>
      </c>
      <c r="S2948">
        <v>26.25</v>
      </c>
      <c r="T2948" s="3"/>
    </row>
    <row r="2949" spans="1:20" x14ac:dyDescent="0.3">
      <c r="A2949">
        <v>2948</v>
      </c>
      <c r="B2949" t="s">
        <v>6138</v>
      </c>
      <c r="C2949">
        <f t="shared" si="46"/>
        <v>50</v>
      </c>
      <c r="D2949" s="1">
        <v>43448</v>
      </c>
      <c r="E2949" s="1">
        <v>43452</v>
      </c>
      <c r="F2949" t="s">
        <v>46</v>
      </c>
      <c r="G2949" t="s">
        <v>4087</v>
      </c>
      <c r="H2949" t="s">
        <v>4088</v>
      </c>
      <c r="I2949" t="s">
        <v>98</v>
      </c>
      <c r="J2949" t="s">
        <v>23</v>
      </c>
      <c r="K2949" t="s">
        <v>946</v>
      </c>
      <c r="L2949" t="s">
        <v>39</v>
      </c>
      <c r="M2949">
        <v>92024</v>
      </c>
      <c r="N2949" t="s">
        <v>40</v>
      </c>
      <c r="O2949" t="s">
        <v>6141</v>
      </c>
      <c r="P2949" t="s">
        <v>42</v>
      </c>
      <c r="Q2949" t="s">
        <v>71</v>
      </c>
      <c r="R2949" t="s">
        <v>6142</v>
      </c>
      <c r="S2949">
        <v>64.959999999999994</v>
      </c>
      <c r="T2949" s="3"/>
    </row>
    <row r="2950" spans="1:20" x14ac:dyDescent="0.3">
      <c r="A2950">
        <v>2949</v>
      </c>
      <c r="B2950" t="s">
        <v>6138</v>
      </c>
      <c r="C2950">
        <f t="shared" si="46"/>
        <v>50</v>
      </c>
      <c r="D2950" s="1">
        <v>43448</v>
      </c>
      <c r="E2950" s="1">
        <v>43452</v>
      </c>
      <c r="F2950" t="s">
        <v>46</v>
      </c>
      <c r="G2950" t="s">
        <v>4087</v>
      </c>
      <c r="H2950" t="s">
        <v>4088</v>
      </c>
      <c r="I2950" t="s">
        <v>98</v>
      </c>
      <c r="J2950" t="s">
        <v>23</v>
      </c>
      <c r="K2950" t="s">
        <v>946</v>
      </c>
      <c r="L2950" t="s">
        <v>39</v>
      </c>
      <c r="M2950">
        <v>92024</v>
      </c>
      <c r="N2950" t="s">
        <v>40</v>
      </c>
      <c r="O2950" t="s">
        <v>2959</v>
      </c>
      <c r="P2950" t="s">
        <v>42</v>
      </c>
      <c r="Q2950" t="s">
        <v>169</v>
      </c>
      <c r="R2950" t="s">
        <v>2960</v>
      </c>
      <c r="S2950">
        <v>43.7</v>
      </c>
      <c r="T2950" s="3"/>
    </row>
    <row r="2951" spans="1:20" x14ac:dyDescent="0.3">
      <c r="A2951">
        <v>2950</v>
      </c>
      <c r="B2951" t="s">
        <v>6143</v>
      </c>
      <c r="C2951">
        <f t="shared" si="46"/>
        <v>46</v>
      </c>
      <c r="D2951" s="1">
        <v>43416</v>
      </c>
      <c r="E2951" s="1">
        <v>43416</v>
      </c>
      <c r="F2951" t="s">
        <v>1289</v>
      </c>
      <c r="G2951" t="s">
        <v>6144</v>
      </c>
      <c r="H2951" t="s">
        <v>6145</v>
      </c>
      <c r="I2951" t="s">
        <v>98</v>
      </c>
      <c r="J2951" t="s">
        <v>23</v>
      </c>
      <c r="K2951" t="s">
        <v>3947</v>
      </c>
      <c r="L2951" t="s">
        <v>306</v>
      </c>
      <c r="M2951">
        <v>85301</v>
      </c>
      <c r="N2951" t="s">
        <v>40</v>
      </c>
      <c r="O2951" t="s">
        <v>842</v>
      </c>
      <c r="P2951" t="s">
        <v>67</v>
      </c>
      <c r="Q2951" t="s">
        <v>157</v>
      </c>
      <c r="R2951" t="s">
        <v>843</v>
      </c>
      <c r="S2951">
        <v>41.6</v>
      </c>
      <c r="T2951" s="3"/>
    </row>
    <row r="2952" spans="1:20" x14ac:dyDescent="0.3">
      <c r="A2952">
        <v>2951</v>
      </c>
      <c r="B2952" t="s">
        <v>6143</v>
      </c>
      <c r="C2952">
        <f t="shared" si="46"/>
        <v>46</v>
      </c>
      <c r="D2952" s="1">
        <v>43416</v>
      </c>
      <c r="E2952" s="1">
        <v>43416</v>
      </c>
      <c r="F2952" t="s">
        <v>1289</v>
      </c>
      <c r="G2952" t="s">
        <v>6144</v>
      </c>
      <c r="H2952" t="s">
        <v>6145</v>
      </c>
      <c r="I2952" t="s">
        <v>98</v>
      </c>
      <c r="J2952" t="s">
        <v>23</v>
      </c>
      <c r="K2952" t="s">
        <v>3947</v>
      </c>
      <c r="L2952" t="s">
        <v>306</v>
      </c>
      <c r="M2952">
        <v>85301</v>
      </c>
      <c r="N2952" t="s">
        <v>40</v>
      </c>
      <c r="O2952" t="s">
        <v>4865</v>
      </c>
      <c r="P2952" t="s">
        <v>42</v>
      </c>
      <c r="Q2952" t="s">
        <v>86</v>
      </c>
      <c r="R2952" t="s">
        <v>4866</v>
      </c>
      <c r="S2952">
        <v>23.12</v>
      </c>
      <c r="T2952" s="3"/>
    </row>
    <row r="2953" spans="1:20" x14ac:dyDescent="0.3">
      <c r="A2953">
        <v>2952</v>
      </c>
      <c r="B2953" t="s">
        <v>6143</v>
      </c>
      <c r="C2953">
        <f t="shared" si="46"/>
        <v>46</v>
      </c>
      <c r="D2953" s="1">
        <v>43416</v>
      </c>
      <c r="E2953" s="1">
        <v>43416</v>
      </c>
      <c r="F2953" t="s">
        <v>1289</v>
      </c>
      <c r="G2953" t="s">
        <v>6144</v>
      </c>
      <c r="H2953" t="s">
        <v>6145</v>
      </c>
      <c r="I2953" t="s">
        <v>98</v>
      </c>
      <c r="J2953" t="s">
        <v>23</v>
      </c>
      <c r="K2953" t="s">
        <v>3947</v>
      </c>
      <c r="L2953" t="s">
        <v>306</v>
      </c>
      <c r="M2953">
        <v>85301</v>
      </c>
      <c r="N2953" t="s">
        <v>40</v>
      </c>
      <c r="O2953" t="s">
        <v>6146</v>
      </c>
      <c r="P2953" t="s">
        <v>28</v>
      </c>
      <c r="Q2953" t="s">
        <v>32</v>
      </c>
      <c r="R2953" t="s">
        <v>6147</v>
      </c>
      <c r="S2953">
        <v>113.88800000000001</v>
      </c>
      <c r="T2953" s="3"/>
    </row>
    <row r="2954" spans="1:20" x14ac:dyDescent="0.3">
      <c r="A2954">
        <v>2953</v>
      </c>
      <c r="B2954" t="s">
        <v>6143</v>
      </c>
      <c r="C2954">
        <f t="shared" si="46"/>
        <v>46</v>
      </c>
      <c r="D2954" s="1">
        <v>43416</v>
      </c>
      <c r="E2954" s="1">
        <v>43416</v>
      </c>
      <c r="F2954" t="s">
        <v>1289</v>
      </c>
      <c r="G2954" t="s">
        <v>6144</v>
      </c>
      <c r="H2954" t="s">
        <v>6145</v>
      </c>
      <c r="I2954" t="s">
        <v>98</v>
      </c>
      <c r="J2954" t="s">
        <v>23</v>
      </c>
      <c r="K2954" t="s">
        <v>3947</v>
      </c>
      <c r="L2954" t="s">
        <v>306</v>
      </c>
      <c r="M2954">
        <v>85301</v>
      </c>
      <c r="N2954" t="s">
        <v>40</v>
      </c>
      <c r="O2954" t="s">
        <v>6148</v>
      </c>
      <c r="P2954" t="s">
        <v>28</v>
      </c>
      <c r="Q2954" t="s">
        <v>61</v>
      </c>
      <c r="R2954" t="s">
        <v>6149</v>
      </c>
      <c r="S2954">
        <v>113.568</v>
      </c>
      <c r="T2954" s="3"/>
    </row>
    <row r="2955" spans="1:20" x14ac:dyDescent="0.3">
      <c r="A2955">
        <v>2954</v>
      </c>
      <c r="B2955" t="s">
        <v>6143</v>
      </c>
      <c r="C2955">
        <f t="shared" si="46"/>
        <v>46</v>
      </c>
      <c r="D2955" s="1">
        <v>43416</v>
      </c>
      <c r="E2955" s="1">
        <v>43416</v>
      </c>
      <c r="F2955" t="s">
        <v>1289</v>
      </c>
      <c r="G2955" t="s">
        <v>6144</v>
      </c>
      <c r="H2955" t="s">
        <v>6145</v>
      </c>
      <c r="I2955" t="s">
        <v>98</v>
      </c>
      <c r="J2955" t="s">
        <v>23</v>
      </c>
      <c r="K2955" t="s">
        <v>3947</v>
      </c>
      <c r="L2955" t="s">
        <v>306</v>
      </c>
      <c r="M2955">
        <v>85301</v>
      </c>
      <c r="N2955" t="s">
        <v>40</v>
      </c>
      <c r="O2955" t="s">
        <v>1937</v>
      </c>
      <c r="P2955" t="s">
        <v>67</v>
      </c>
      <c r="Q2955" t="s">
        <v>68</v>
      </c>
      <c r="R2955" t="s">
        <v>1938</v>
      </c>
      <c r="S2955">
        <v>7.92</v>
      </c>
      <c r="T2955" s="3"/>
    </row>
    <row r="2956" spans="1:20" x14ac:dyDescent="0.3">
      <c r="A2956">
        <v>2955</v>
      </c>
      <c r="B2956" t="s">
        <v>6143</v>
      </c>
      <c r="C2956">
        <f t="shared" si="46"/>
        <v>46</v>
      </c>
      <c r="D2956" s="1">
        <v>43416</v>
      </c>
      <c r="E2956" s="1">
        <v>43416</v>
      </c>
      <c r="F2956" t="s">
        <v>1289</v>
      </c>
      <c r="G2956" t="s">
        <v>6144</v>
      </c>
      <c r="H2956" t="s">
        <v>6145</v>
      </c>
      <c r="I2956" t="s">
        <v>98</v>
      </c>
      <c r="J2956" t="s">
        <v>23</v>
      </c>
      <c r="K2956" t="s">
        <v>3947</v>
      </c>
      <c r="L2956" t="s">
        <v>306</v>
      </c>
      <c r="M2956">
        <v>85301</v>
      </c>
      <c r="N2956" t="s">
        <v>40</v>
      </c>
      <c r="O2956" t="s">
        <v>6150</v>
      </c>
      <c r="P2956" t="s">
        <v>67</v>
      </c>
      <c r="Q2956" t="s">
        <v>68</v>
      </c>
      <c r="R2956" t="s">
        <v>6151</v>
      </c>
      <c r="S2956">
        <v>671.98400000000004</v>
      </c>
      <c r="T2956" s="3"/>
    </row>
    <row r="2957" spans="1:20" x14ac:dyDescent="0.3">
      <c r="A2957">
        <v>2956</v>
      </c>
      <c r="B2957" t="s">
        <v>6152</v>
      </c>
      <c r="C2957">
        <f t="shared" si="46"/>
        <v>33</v>
      </c>
      <c r="D2957" s="1">
        <v>42965</v>
      </c>
      <c r="E2957" s="1">
        <v>42971</v>
      </c>
      <c r="F2957" t="s">
        <v>46</v>
      </c>
      <c r="G2957" t="s">
        <v>509</v>
      </c>
      <c r="H2957" t="s">
        <v>510</v>
      </c>
      <c r="I2957" t="s">
        <v>37</v>
      </c>
      <c r="J2957" t="s">
        <v>23</v>
      </c>
      <c r="K2957" t="s">
        <v>262</v>
      </c>
      <c r="L2957" t="s">
        <v>263</v>
      </c>
      <c r="M2957">
        <v>10035</v>
      </c>
      <c r="N2957" t="s">
        <v>144</v>
      </c>
      <c r="O2957" t="s">
        <v>3443</v>
      </c>
      <c r="P2957" t="s">
        <v>67</v>
      </c>
      <c r="Q2957" t="s">
        <v>68</v>
      </c>
      <c r="R2957" t="s">
        <v>3444</v>
      </c>
      <c r="S2957">
        <v>39.99</v>
      </c>
      <c r="T2957" s="3"/>
    </row>
    <row r="2958" spans="1:20" x14ac:dyDescent="0.3">
      <c r="A2958">
        <v>2957</v>
      </c>
      <c r="B2958" t="s">
        <v>6153</v>
      </c>
      <c r="C2958">
        <f t="shared" si="46"/>
        <v>26</v>
      </c>
      <c r="D2958" s="1">
        <v>43278</v>
      </c>
      <c r="E2958" s="1">
        <v>43285</v>
      </c>
      <c r="F2958" t="s">
        <v>46</v>
      </c>
      <c r="G2958" t="s">
        <v>6154</v>
      </c>
      <c r="H2958" t="s">
        <v>6155</v>
      </c>
      <c r="I2958" t="s">
        <v>98</v>
      </c>
      <c r="J2958" t="s">
        <v>23</v>
      </c>
      <c r="K2958" t="s">
        <v>4108</v>
      </c>
      <c r="L2958" t="s">
        <v>263</v>
      </c>
      <c r="M2958">
        <v>13601</v>
      </c>
      <c r="N2958" t="s">
        <v>144</v>
      </c>
      <c r="O2958" t="s">
        <v>1840</v>
      </c>
      <c r="P2958" t="s">
        <v>28</v>
      </c>
      <c r="Q2958" t="s">
        <v>32</v>
      </c>
      <c r="R2958" t="s">
        <v>1841</v>
      </c>
      <c r="S2958">
        <v>191.64599999999999</v>
      </c>
      <c r="T2958" s="3"/>
    </row>
    <row r="2959" spans="1:20" x14ac:dyDescent="0.3">
      <c r="A2959">
        <v>2958</v>
      </c>
      <c r="B2959" t="s">
        <v>6156</v>
      </c>
      <c r="C2959">
        <f t="shared" si="46"/>
        <v>18</v>
      </c>
      <c r="D2959" s="1">
        <v>43224</v>
      </c>
      <c r="E2959" s="1">
        <v>43229</v>
      </c>
      <c r="F2959" t="s">
        <v>46</v>
      </c>
      <c r="G2959" t="s">
        <v>1124</v>
      </c>
      <c r="H2959" t="s">
        <v>1125</v>
      </c>
      <c r="I2959" t="s">
        <v>22</v>
      </c>
      <c r="J2959" t="s">
        <v>23</v>
      </c>
      <c r="K2959" t="s">
        <v>314</v>
      </c>
      <c r="L2959" t="s">
        <v>494</v>
      </c>
      <c r="M2959">
        <v>45503</v>
      </c>
      <c r="N2959" t="s">
        <v>144</v>
      </c>
      <c r="O2959" t="s">
        <v>70</v>
      </c>
      <c r="P2959" t="s">
        <v>42</v>
      </c>
      <c r="Q2959" t="s">
        <v>71</v>
      </c>
      <c r="R2959" t="s">
        <v>72</v>
      </c>
      <c r="S2959">
        <v>2.3130000000000002</v>
      </c>
      <c r="T2959" s="3"/>
    </row>
    <row r="2960" spans="1:20" x14ac:dyDescent="0.3">
      <c r="A2960">
        <v>2959</v>
      </c>
      <c r="B2960" t="s">
        <v>6157</v>
      </c>
      <c r="C2960">
        <f t="shared" si="46"/>
        <v>52</v>
      </c>
      <c r="D2960" s="1">
        <v>42728</v>
      </c>
      <c r="E2960" s="1">
        <v>42733</v>
      </c>
      <c r="F2960" t="s">
        <v>46</v>
      </c>
      <c r="G2960" t="s">
        <v>3744</v>
      </c>
      <c r="H2960" t="s">
        <v>3745</v>
      </c>
      <c r="I2960" t="s">
        <v>22</v>
      </c>
      <c r="J2960" t="s">
        <v>23</v>
      </c>
      <c r="K2960" t="s">
        <v>38</v>
      </c>
      <c r="L2960" t="s">
        <v>39</v>
      </c>
      <c r="M2960">
        <v>90032</v>
      </c>
      <c r="N2960" t="s">
        <v>40</v>
      </c>
      <c r="O2960" t="s">
        <v>3129</v>
      </c>
      <c r="P2960" t="s">
        <v>42</v>
      </c>
      <c r="Q2960" t="s">
        <v>71</v>
      </c>
      <c r="R2960" t="s">
        <v>3130</v>
      </c>
      <c r="S2960">
        <v>19.936</v>
      </c>
      <c r="T2960" s="3"/>
    </row>
    <row r="2961" spans="1:20" x14ac:dyDescent="0.3">
      <c r="A2961">
        <v>2960</v>
      </c>
      <c r="B2961" t="s">
        <v>6157</v>
      </c>
      <c r="C2961">
        <f t="shared" si="46"/>
        <v>52</v>
      </c>
      <c r="D2961" s="1">
        <v>42728</v>
      </c>
      <c r="E2961" s="1">
        <v>42733</v>
      </c>
      <c r="F2961" t="s">
        <v>46</v>
      </c>
      <c r="G2961" t="s">
        <v>3744</v>
      </c>
      <c r="H2961" t="s">
        <v>3745</v>
      </c>
      <c r="I2961" t="s">
        <v>22</v>
      </c>
      <c r="J2961" t="s">
        <v>23</v>
      </c>
      <c r="K2961" t="s">
        <v>38</v>
      </c>
      <c r="L2961" t="s">
        <v>39</v>
      </c>
      <c r="M2961">
        <v>90032</v>
      </c>
      <c r="N2961" t="s">
        <v>40</v>
      </c>
      <c r="O2961" t="s">
        <v>1089</v>
      </c>
      <c r="P2961" t="s">
        <v>42</v>
      </c>
      <c r="Q2961" t="s">
        <v>265</v>
      </c>
      <c r="R2961" t="s">
        <v>1090</v>
      </c>
      <c r="S2961">
        <v>45.92</v>
      </c>
      <c r="T2961" s="3"/>
    </row>
    <row r="2962" spans="1:20" x14ac:dyDescent="0.3">
      <c r="A2962">
        <v>2961</v>
      </c>
      <c r="B2962" t="s">
        <v>6158</v>
      </c>
      <c r="C2962">
        <f t="shared" si="46"/>
        <v>17</v>
      </c>
      <c r="D2962" s="1">
        <v>43216</v>
      </c>
      <c r="E2962" s="1">
        <v>43221</v>
      </c>
      <c r="F2962" t="s">
        <v>46</v>
      </c>
      <c r="G2962" t="s">
        <v>1528</v>
      </c>
      <c r="H2962" t="s">
        <v>1529</v>
      </c>
      <c r="I2962" t="s">
        <v>98</v>
      </c>
      <c r="J2962" t="s">
        <v>23</v>
      </c>
      <c r="K2962" t="s">
        <v>91</v>
      </c>
      <c r="L2962" t="s">
        <v>92</v>
      </c>
      <c r="M2962">
        <v>98115</v>
      </c>
      <c r="N2962" t="s">
        <v>40</v>
      </c>
      <c r="O2962" t="s">
        <v>3870</v>
      </c>
      <c r="P2962" t="s">
        <v>42</v>
      </c>
      <c r="Q2962" t="s">
        <v>86</v>
      </c>
      <c r="R2962" t="s">
        <v>3871</v>
      </c>
      <c r="S2962">
        <v>20.34</v>
      </c>
      <c r="T2962" s="3"/>
    </row>
    <row r="2963" spans="1:20" x14ac:dyDescent="0.3">
      <c r="A2963">
        <v>2962</v>
      </c>
      <c r="B2963" t="s">
        <v>6158</v>
      </c>
      <c r="C2963">
        <f t="shared" si="46"/>
        <v>17</v>
      </c>
      <c r="D2963" s="1">
        <v>43216</v>
      </c>
      <c r="E2963" s="1">
        <v>43221</v>
      </c>
      <c r="F2963" t="s">
        <v>46</v>
      </c>
      <c r="G2963" t="s">
        <v>1528</v>
      </c>
      <c r="H2963" t="s">
        <v>1529</v>
      </c>
      <c r="I2963" t="s">
        <v>98</v>
      </c>
      <c r="J2963" t="s">
        <v>23</v>
      </c>
      <c r="K2963" t="s">
        <v>91</v>
      </c>
      <c r="L2963" t="s">
        <v>92</v>
      </c>
      <c r="M2963">
        <v>98115</v>
      </c>
      <c r="N2963" t="s">
        <v>40</v>
      </c>
      <c r="O2963" t="s">
        <v>4488</v>
      </c>
      <c r="P2963" t="s">
        <v>42</v>
      </c>
      <c r="Q2963" t="s">
        <v>43</v>
      </c>
      <c r="R2963" t="s">
        <v>4489</v>
      </c>
      <c r="S2963">
        <v>39.28</v>
      </c>
      <c r="T2963" s="3"/>
    </row>
    <row r="2964" spans="1:20" x14ac:dyDescent="0.3">
      <c r="A2964">
        <v>2963</v>
      </c>
      <c r="B2964" t="s">
        <v>6159</v>
      </c>
      <c r="C2964">
        <f t="shared" si="46"/>
        <v>51</v>
      </c>
      <c r="D2964" s="1">
        <v>43450</v>
      </c>
      <c r="E2964" s="1">
        <v>43455</v>
      </c>
      <c r="F2964" t="s">
        <v>19</v>
      </c>
      <c r="G2964" t="s">
        <v>6160</v>
      </c>
      <c r="H2964" t="s">
        <v>6161</v>
      </c>
      <c r="I2964" t="s">
        <v>37</v>
      </c>
      <c r="J2964" t="s">
        <v>23</v>
      </c>
      <c r="K2964" t="s">
        <v>2344</v>
      </c>
      <c r="L2964" t="s">
        <v>39</v>
      </c>
      <c r="M2964">
        <v>92054</v>
      </c>
      <c r="N2964" t="s">
        <v>40</v>
      </c>
      <c r="O2964" t="s">
        <v>145</v>
      </c>
      <c r="P2964" t="s">
        <v>28</v>
      </c>
      <c r="Q2964" t="s">
        <v>32</v>
      </c>
      <c r="R2964" t="s">
        <v>146</v>
      </c>
      <c r="S2964">
        <v>81.567999999999998</v>
      </c>
      <c r="T2964" s="3"/>
    </row>
    <row r="2965" spans="1:20" x14ac:dyDescent="0.3">
      <c r="A2965">
        <v>2964</v>
      </c>
      <c r="B2965" t="s">
        <v>6159</v>
      </c>
      <c r="C2965">
        <f t="shared" si="46"/>
        <v>51</v>
      </c>
      <c r="D2965" s="1">
        <v>43450</v>
      </c>
      <c r="E2965" s="1">
        <v>43455</v>
      </c>
      <c r="F2965" t="s">
        <v>19</v>
      </c>
      <c r="G2965" t="s">
        <v>6160</v>
      </c>
      <c r="H2965" t="s">
        <v>6161</v>
      </c>
      <c r="I2965" t="s">
        <v>37</v>
      </c>
      <c r="J2965" t="s">
        <v>23</v>
      </c>
      <c r="K2965" t="s">
        <v>2344</v>
      </c>
      <c r="L2965" t="s">
        <v>39</v>
      </c>
      <c r="M2965">
        <v>92054</v>
      </c>
      <c r="N2965" t="s">
        <v>40</v>
      </c>
      <c r="O2965" t="s">
        <v>699</v>
      </c>
      <c r="P2965" t="s">
        <v>28</v>
      </c>
      <c r="Q2965" t="s">
        <v>32</v>
      </c>
      <c r="R2965" t="s">
        <v>700</v>
      </c>
      <c r="S2965">
        <v>97.183999999999997</v>
      </c>
      <c r="T2965" s="3"/>
    </row>
    <row r="2966" spans="1:20" x14ac:dyDescent="0.3">
      <c r="A2966">
        <v>2965</v>
      </c>
      <c r="B2966" t="s">
        <v>6159</v>
      </c>
      <c r="C2966">
        <f t="shared" si="46"/>
        <v>51</v>
      </c>
      <c r="D2966" s="1">
        <v>43450</v>
      </c>
      <c r="E2966" s="1">
        <v>43455</v>
      </c>
      <c r="F2966" t="s">
        <v>19</v>
      </c>
      <c r="G2966" t="s">
        <v>6160</v>
      </c>
      <c r="H2966" t="s">
        <v>6161</v>
      </c>
      <c r="I2966" t="s">
        <v>37</v>
      </c>
      <c r="J2966" t="s">
        <v>23</v>
      </c>
      <c r="K2966" t="s">
        <v>2344</v>
      </c>
      <c r="L2966" t="s">
        <v>39</v>
      </c>
      <c r="M2966">
        <v>92054</v>
      </c>
      <c r="N2966" t="s">
        <v>40</v>
      </c>
      <c r="O2966" t="s">
        <v>2039</v>
      </c>
      <c r="P2966" t="s">
        <v>42</v>
      </c>
      <c r="Q2966" t="s">
        <v>71</v>
      </c>
      <c r="R2966" t="s">
        <v>2040</v>
      </c>
      <c r="S2966">
        <v>24.32</v>
      </c>
      <c r="T2966" s="3"/>
    </row>
    <row r="2967" spans="1:20" x14ac:dyDescent="0.3">
      <c r="A2967">
        <v>2966</v>
      </c>
      <c r="B2967" t="s">
        <v>6159</v>
      </c>
      <c r="C2967">
        <f t="shared" si="46"/>
        <v>51</v>
      </c>
      <c r="D2967" s="1">
        <v>43450</v>
      </c>
      <c r="E2967" s="1">
        <v>43455</v>
      </c>
      <c r="F2967" t="s">
        <v>19</v>
      </c>
      <c r="G2967" t="s">
        <v>6160</v>
      </c>
      <c r="H2967" t="s">
        <v>6161</v>
      </c>
      <c r="I2967" t="s">
        <v>37</v>
      </c>
      <c r="J2967" t="s">
        <v>23</v>
      </c>
      <c r="K2967" t="s">
        <v>2344</v>
      </c>
      <c r="L2967" t="s">
        <v>39</v>
      </c>
      <c r="M2967">
        <v>92054</v>
      </c>
      <c r="N2967" t="s">
        <v>40</v>
      </c>
      <c r="O2967" t="s">
        <v>6162</v>
      </c>
      <c r="P2967" t="s">
        <v>28</v>
      </c>
      <c r="Q2967" t="s">
        <v>61</v>
      </c>
      <c r="R2967" t="s">
        <v>6163</v>
      </c>
      <c r="S2967">
        <v>18.96</v>
      </c>
      <c r="T2967" s="3"/>
    </row>
    <row r="2968" spans="1:20" x14ac:dyDescent="0.3">
      <c r="A2968">
        <v>2967</v>
      </c>
      <c r="B2968" t="s">
        <v>6164</v>
      </c>
      <c r="C2968">
        <f t="shared" si="46"/>
        <v>53</v>
      </c>
      <c r="D2968" s="1">
        <v>42365</v>
      </c>
      <c r="E2968" s="1">
        <v>42369</v>
      </c>
      <c r="F2968" t="s">
        <v>46</v>
      </c>
      <c r="G2968" t="s">
        <v>4003</v>
      </c>
      <c r="H2968" t="s">
        <v>4004</v>
      </c>
      <c r="I2968" t="s">
        <v>22</v>
      </c>
      <c r="J2968" t="s">
        <v>23</v>
      </c>
      <c r="K2968" t="s">
        <v>4294</v>
      </c>
      <c r="L2968" t="s">
        <v>207</v>
      </c>
      <c r="M2968">
        <v>60076</v>
      </c>
      <c r="N2968" t="s">
        <v>101</v>
      </c>
      <c r="O2968" t="s">
        <v>3933</v>
      </c>
      <c r="P2968" t="s">
        <v>28</v>
      </c>
      <c r="Q2968" t="s">
        <v>61</v>
      </c>
      <c r="R2968" t="s">
        <v>3934</v>
      </c>
      <c r="S2968">
        <v>32.951999999999998</v>
      </c>
      <c r="T2968" s="3"/>
    </row>
    <row r="2969" spans="1:20" x14ac:dyDescent="0.3">
      <c r="A2969">
        <v>2968</v>
      </c>
      <c r="B2969" t="s">
        <v>6164</v>
      </c>
      <c r="C2969">
        <f t="shared" si="46"/>
        <v>53</v>
      </c>
      <c r="D2969" s="1">
        <v>42365</v>
      </c>
      <c r="E2969" s="1">
        <v>42369</v>
      </c>
      <c r="F2969" t="s">
        <v>46</v>
      </c>
      <c r="G2969" t="s">
        <v>4003</v>
      </c>
      <c r="H2969" t="s">
        <v>4004</v>
      </c>
      <c r="I2969" t="s">
        <v>22</v>
      </c>
      <c r="J2969" t="s">
        <v>23</v>
      </c>
      <c r="K2969" t="s">
        <v>4294</v>
      </c>
      <c r="L2969" t="s">
        <v>207</v>
      </c>
      <c r="M2969">
        <v>60076</v>
      </c>
      <c r="N2969" t="s">
        <v>101</v>
      </c>
      <c r="O2969" t="s">
        <v>4777</v>
      </c>
      <c r="P2969" t="s">
        <v>42</v>
      </c>
      <c r="Q2969" t="s">
        <v>55</v>
      </c>
      <c r="R2969" t="s">
        <v>2657</v>
      </c>
      <c r="S2969">
        <v>30.015999999999998</v>
      </c>
      <c r="T2969" s="3"/>
    </row>
    <row r="2970" spans="1:20" x14ac:dyDescent="0.3">
      <c r="A2970">
        <v>2969</v>
      </c>
      <c r="B2970" t="s">
        <v>6165</v>
      </c>
      <c r="C2970">
        <f t="shared" si="46"/>
        <v>45</v>
      </c>
      <c r="D2970" s="1">
        <v>43410</v>
      </c>
      <c r="E2970" s="1">
        <v>43413</v>
      </c>
      <c r="F2970" t="s">
        <v>19</v>
      </c>
      <c r="G2970" t="s">
        <v>4541</v>
      </c>
      <c r="H2970" t="s">
        <v>4542</v>
      </c>
      <c r="I2970" t="s">
        <v>22</v>
      </c>
      <c r="J2970" t="s">
        <v>23</v>
      </c>
      <c r="K2970" t="s">
        <v>1707</v>
      </c>
      <c r="L2970" t="s">
        <v>84</v>
      </c>
      <c r="M2970">
        <v>28314</v>
      </c>
      <c r="N2970" t="s">
        <v>26</v>
      </c>
      <c r="O2970" t="s">
        <v>355</v>
      </c>
      <c r="P2970" t="s">
        <v>42</v>
      </c>
      <c r="Q2970" t="s">
        <v>74</v>
      </c>
      <c r="R2970" t="s">
        <v>356</v>
      </c>
      <c r="S2970">
        <v>499.584</v>
      </c>
      <c r="T2970" s="3"/>
    </row>
    <row r="2971" spans="1:20" x14ac:dyDescent="0.3">
      <c r="A2971">
        <v>2970</v>
      </c>
      <c r="B2971" t="s">
        <v>6165</v>
      </c>
      <c r="C2971">
        <f t="shared" si="46"/>
        <v>45</v>
      </c>
      <c r="D2971" s="1">
        <v>43410</v>
      </c>
      <c r="E2971" s="1">
        <v>43413</v>
      </c>
      <c r="F2971" t="s">
        <v>19</v>
      </c>
      <c r="G2971" t="s">
        <v>4541</v>
      </c>
      <c r="H2971" t="s">
        <v>4542</v>
      </c>
      <c r="I2971" t="s">
        <v>22</v>
      </c>
      <c r="J2971" t="s">
        <v>23</v>
      </c>
      <c r="K2971" t="s">
        <v>1707</v>
      </c>
      <c r="L2971" t="s">
        <v>84</v>
      </c>
      <c r="M2971">
        <v>28314</v>
      </c>
      <c r="N2971" t="s">
        <v>26</v>
      </c>
      <c r="O2971" t="s">
        <v>2275</v>
      </c>
      <c r="P2971" t="s">
        <v>42</v>
      </c>
      <c r="Q2971" t="s">
        <v>86</v>
      </c>
      <c r="R2971" t="s">
        <v>2276</v>
      </c>
      <c r="S2971">
        <v>31.103999999999999</v>
      </c>
      <c r="T2971" s="3"/>
    </row>
    <row r="2972" spans="1:20" x14ac:dyDescent="0.3">
      <c r="A2972">
        <v>2971</v>
      </c>
      <c r="B2972" t="s">
        <v>6165</v>
      </c>
      <c r="C2972">
        <f t="shared" si="46"/>
        <v>45</v>
      </c>
      <c r="D2972" s="1">
        <v>43410</v>
      </c>
      <c r="E2972" s="1">
        <v>43413</v>
      </c>
      <c r="F2972" t="s">
        <v>19</v>
      </c>
      <c r="G2972" t="s">
        <v>4541</v>
      </c>
      <c r="H2972" t="s">
        <v>4542</v>
      </c>
      <c r="I2972" t="s">
        <v>22</v>
      </c>
      <c r="J2972" t="s">
        <v>23</v>
      </c>
      <c r="K2972" t="s">
        <v>1707</v>
      </c>
      <c r="L2972" t="s">
        <v>84</v>
      </c>
      <c r="M2972">
        <v>28314</v>
      </c>
      <c r="N2972" t="s">
        <v>26</v>
      </c>
      <c r="O2972" t="s">
        <v>2157</v>
      </c>
      <c r="P2972" t="s">
        <v>42</v>
      </c>
      <c r="Q2972" t="s">
        <v>71</v>
      </c>
      <c r="R2972" t="s">
        <v>2158</v>
      </c>
      <c r="S2972">
        <v>13.272</v>
      </c>
      <c r="T2972" s="3"/>
    </row>
    <row r="2973" spans="1:20" x14ac:dyDescent="0.3">
      <c r="A2973">
        <v>2972</v>
      </c>
      <c r="B2973" t="s">
        <v>6165</v>
      </c>
      <c r="C2973">
        <f t="shared" si="46"/>
        <v>45</v>
      </c>
      <c r="D2973" s="1">
        <v>43410</v>
      </c>
      <c r="E2973" s="1">
        <v>43413</v>
      </c>
      <c r="F2973" t="s">
        <v>19</v>
      </c>
      <c r="G2973" t="s">
        <v>4541</v>
      </c>
      <c r="H2973" t="s">
        <v>4542</v>
      </c>
      <c r="I2973" t="s">
        <v>22</v>
      </c>
      <c r="J2973" t="s">
        <v>23</v>
      </c>
      <c r="K2973" t="s">
        <v>1707</v>
      </c>
      <c r="L2973" t="s">
        <v>84</v>
      </c>
      <c r="M2973">
        <v>28314</v>
      </c>
      <c r="N2973" t="s">
        <v>26</v>
      </c>
      <c r="O2973" t="s">
        <v>5702</v>
      </c>
      <c r="P2973" t="s">
        <v>28</v>
      </c>
      <c r="Q2973" t="s">
        <v>61</v>
      </c>
      <c r="R2973" t="s">
        <v>5703</v>
      </c>
      <c r="S2973">
        <v>28.271999999999998</v>
      </c>
      <c r="T2973" s="3"/>
    </row>
    <row r="2974" spans="1:20" x14ac:dyDescent="0.3">
      <c r="A2974">
        <v>2973</v>
      </c>
      <c r="B2974" t="s">
        <v>6165</v>
      </c>
      <c r="C2974">
        <f t="shared" si="46"/>
        <v>45</v>
      </c>
      <c r="D2974" s="1">
        <v>43410</v>
      </c>
      <c r="E2974" s="1">
        <v>43413</v>
      </c>
      <c r="F2974" t="s">
        <v>19</v>
      </c>
      <c r="G2974" t="s">
        <v>4541</v>
      </c>
      <c r="H2974" t="s">
        <v>4542</v>
      </c>
      <c r="I2974" t="s">
        <v>22</v>
      </c>
      <c r="J2974" t="s">
        <v>23</v>
      </c>
      <c r="K2974" t="s">
        <v>1707</v>
      </c>
      <c r="L2974" t="s">
        <v>84</v>
      </c>
      <c r="M2974">
        <v>28314</v>
      </c>
      <c r="N2974" t="s">
        <v>26</v>
      </c>
      <c r="O2974" t="s">
        <v>1775</v>
      </c>
      <c r="P2974" t="s">
        <v>42</v>
      </c>
      <c r="Q2974" t="s">
        <v>55</v>
      </c>
      <c r="R2974" t="s">
        <v>1776</v>
      </c>
      <c r="S2974">
        <v>259.13600000000002</v>
      </c>
      <c r="T2974" s="3"/>
    </row>
    <row r="2975" spans="1:20" x14ac:dyDescent="0.3">
      <c r="A2975">
        <v>2974</v>
      </c>
      <c r="B2975" t="s">
        <v>6166</v>
      </c>
      <c r="C2975">
        <f t="shared" si="46"/>
        <v>51</v>
      </c>
      <c r="D2975" s="1">
        <v>43450</v>
      </c>
      <c r="E2975" s="1">
        <v>43454</v>
      </c>
      <c r="F2975" t="s">
        <v>46</v>
      </c>
      <c r="G2975" t="s">
        <v>2017</v>
      </c>
      <c r="H2975" t="s">
        <v>2018</v>
      </c>
      <c r="I2975" t="s">
        <v>22</v>
      </c>
      <c r="J2975" t="s">
        <v>23</v>
      </c>
      <c r="K2975" t="s">
        <v>4553</v>
      </c>
      <c r="L2975" t="s">
        <v>646</v>
      </c>
      <c r="M2975">
        <v>74133</v>
      </c>
      <c r="N2975" t="s">
        <v>101</v>
      </c>
      <c r="O2975" t="s">
        <v>3396</v>
      </c>
      <c r="P2975" t="s">
        <v>42</v>
      </c>
      <c r="Q2975" t="s">
        <v>71</v>
      </c>
      <c r="R2975" t="s">
        <v>3397</v>
      </c>
      <c r="S2975">
        <v>10.8</v>
      </c>
      <c r="T2975" s="3"/>
    </row>
    <row r="2976" spans="1:20" x14ac:dyDescent="0.3">
      <c r="A2976">
        <v>2975</v>
      </c>
      <c r="B2976" t="s">
        <v>6167</v>
      </c>
      <c r="C2976">
        <f t="shared" si="46"/>
        <v>19</v>
      </c>
      <c r="D2976" s="1">
        <v>42497</v>
      </c>
      <c r="E2976" s="1">
        <v>42502</v>
      </c>
      <c r="F2976" t="s">
        <v>46</v>
      </c>
      <c r="G2976" t="s">
        <v>1408</v>
      </c>
      <c r="H2976" t="s">
        <v>1409</v>
      </c>
      <c r="I2976" t="s">
        <v>22</v>
      </c>
      <c r="J2976" t="s">
        <v>23</v>
      </c>
      <c r="K2976" t="s">
        <v>4160</v>
      </c>
      <c r="L2976" t="s">
        <v>100</v>
      </c>
      <c r="M2976">
        <v>75002</v>
      </c>
      <c r="N2976" t="s">
        <v>101</v>
      </c>
      <c r="O2976" t="s">
        <v>2401</v>
      </c>
      <c r="P2976" t="s">
        <v>28</v>
      </c>
      <c r="Q2976" t="s">
        <v>52</v>
      </c>
      <c r="R2976" t="s">
        <v>2402</v>
      </c>
      <c r="S2976">
        <v>244.006</v>
      </c>
      <c r="T2976" s="3"/>
    </row>
    <row r="2977" spans="1:20" x14ac:dyDescent="0.3">
      <c r="A2977">
        <v>2976</v>
      </c>
      <c r="B2977" t="s">
        <v>6167</v>
      </c>
      <c r="C2977">
        <f t="shared" si="46"/>
        <v>19</v>
      </c>
      <c r="D2977" s="1">
        <v>42497</v>
      </c>
      <c r="E2977" s="1">
        <v>42502</v>
      </c>
      <c r="F2977" t="s">
        <v>46</v>
      </c>
      <c r="G2977" t="s">
        <v>1408</v>
      </c>
      <c r="H2977" t="s">
        <v>1409</v>
      </c>
      <c r="I2977" t="s">
        <v>22</v>
      </c>
      <c r="J2977" t="s">
        <v>23</v>
      </c>
      <c r="K2977" t="s">
        <v>4160</v>
      </c>
      <c r="L2977" t="s">
        <v>100</v>
      </c>
      <c r="M2977">
        <v>75002</v>
      </c>
      <c r="N2977" t="s">
        <v>101</v>
      </c>
      <c r="O2977" t="s">
        <v>6168</v>
      </c>
      <c r="P2977" t="s">
        <v>42</v>
      </c>
      <c r="Q2977" t="s">
        <v>86</v>
      </c>
      <c r="R2977" t="s">
        <v>6169</v>
      </c>
      <c r="S2977">
        <v>15.936</v>
      </c>
      <c r="T2977" s="3"/>
    </row>
    <row r="2978" spans="1:20" x14ac:dyDescent="0.3">
      <c r="A2978">
        <v>2977</v>
      </c>
      <c r="B2978" t="s">
        <v>6170</v>
      </c>
      <c r="C2978">
        <f t="shared" si="46"/>
        <v>49</v>
      </c>
      <c r="D2978" s="1">
        <v>43438</v>
      </c>
      <c r="E2978" s="1">
        <v>43438</v>
      </c>
      <c r="F2978" t="s">
        <v>1289</v>
      </c>
      <c r="G2978" t="s">
        <v>35</v>
      </c>
      <c r="H2978" t="s">
        <v>36</v>
      </c>
      <c r="I2978" t="s">
        <v>37</v>
      </c>
      <c r="J2978" t="s">
        <v>23</v>
      </c>
      <c r="K2978" t="s">
        <v>142</v>
      </c>
      <c r="L2978" t="s">
        <v>143</v>
      </c>
      <c r="M2978">
        <v>19143</v>
      </c>
      <c r="N2978" t="s">
        <v>144</v>
      </c>
      <c r="O2978" t="s">
        <v>6171</v>
      </c>
      <c r="P2978" t="s">
        <v>28</v>
      </c>
      <c r="Q2978" t="s">
        <v>32</v>
      </c>
      <c r="R2978" t="s">
        <v>6172</v>
      </c>
      <c r="S2978">
        <v>188.55199999999999</v>
      </c>
      <c r="T2978" s="3"/>
    </row>
    <row r="2979" spans="1:20" x14ac:dyDescent="0.3">
      <c r="A2979">
        <v>2978</v>
      </c>
      <c r="B2979" t="s">
        <v>6173</v>
      </c>
      <c r="C2979">
        <f t="shared" si="46"/>
        <v>40</v>
      </c>
      <c r="D2979" s="1">
        <v>43376</v>
      </c>
      <c r="E2979" s="1">
        <v>43381</v>
      </c>
      <c r="F2979" t="s">
        <v>19</v>
      </c>
      <c r="G2979" t="s">
        <v>2756</v>
      </c>
      <c r="H2979" t="s">
        <v>2757</v>
      </c>
      <c r="I2979" t="s">
        <v>22</v>
      </c>
      <c r="J2979" t="s">
        <v>23</v>
      </c>
      <c r="K2979" t="s">
        <v>385</v>
      </c>
      <c r="L2979" t="s">
        <v>263</v>
      </c>
      <c r="M2979">
        <v>14609</v>
      </c>
      <c r="N2979" t="s">
        <v>144</v>
      </c>
      <c r="O2979" t="s">
        <v>3983</v>
      </c>
      <c r="P2979" t="s">
        <v>42</v>
      </c>
      <c r="Q2979" t="s">
        <v>55</v>
      </c>
      <c r="R2979" t="s">
        <v>3984</v>
      </c>
      <c r="S2979">
        <v>22.58</v>
      </c>
      <c r="T2979" s="3"/>
    </row>
    <row r="2980" spans="1:20" x14ac:dyDescent="0.3">
      <c r="A2980">
        <v>2979</v>
      </c>
      <c r="B2980" t="s">
        <v>6174</v>
      </c>
      <c r="C2980">
        <f t="shared" si="46"/>
        <v>3</v>
      </c>
      <c r="D2980" s="1">
        <v>42017</v>
      </c>
      <c r="E2980" s="1">
        <v>42020</v>
      </c>
      <c r="F2980" t="s">
        <v>19</v>
      </c>
      <c r="G2980" t="s">
        <v>3736</v>
      </c>
      <c r="H2980" t="s">
        <v>3737</v>
      </c>
      <c r="I2980" t="s">
        <v>22</v>
      </c>
      <c r="J2980" t="s">
        <v>23</v>
      </c>
      <c r="K2980" t="s">
        <v>6175</v>
      </c>
      <c r="L2980" t="s">
        <v>379</v>
      </c>
      <c r="M2980">
        <v>29464</v>
      </c>
      <c r="N2980" t="s">
        <v>26</v>
      </c>
      <c r="O2980" t="s">
        <v>6132</v>
      </c>
      <c r="P2980" t="s">
        <v>28</v>
      </c>
      <c r="Q2980" t="s">
        <v>32</v>
      </c>
      <c r="R2980" t="s">
        <v>6133</v>
      </c>
      <c r="S2980">
        <v>545.94000000000005</v>
      </c>
      <c r="T2980" s="3"/>
    </row>
    <row r="2981" spans="1:20" x14ac:dyDescent="0.3">
      <c r="A2981">
        <v>2980</v>
      </c>
      <c r="B2981" t="s">
        <v>6176</v>
      </c>
      <c r="C2981">
        <f t="shared" si="46"/>
        <v>25</v>
      </c>
      <c r="D2981" s="1">
        <v>42533</v>
      </c>
      <c r="E2981" s="1">
        <v>42538</v>
      </c>
      <c r="F2981" t="s">
        <v>46</v>
      </c>
      <c r="G2981" t="s">
        <v>6177</v>
      </c>
      <c r="H2981" t="s">
        <v>6178</v>
      </c>
      <c r="I2981" t="s">
        <v>22</v>
      </c>
      <c r="J2981" t="s">
        <v>23</v>
      </c>
      <c r="K2981" t="s">
        <v>142</v>
      </c>
      <c r="L2981" t="s">
        <v>143</v>
      </c>
      <c r="M2981">
        <v>19134</v>
      </c>
      <c r="N2981" t="s">
        <v>144</v>
      </c>
      <c r="O2981" t="s">
        <v>6179</v>
      </c>
      <c r="P2981" t="s">
        <v>42</v>
      </c>
      <c r="Q2981" t="s">
        <v>86</v>
      </c>
      <c r="R2981" t="s">
        <v>6180</v>
      </c>
      <c r="S2981">
        <v>20.736000000000001</v>
      </c>
      <c r="T2981" s="3"/>
    </row>
    <row r="2982" spans="1:20" x14ac:dyDescent="0.3">
      <c r="A2982">
        <v>2981</v>
      </c>
      <c r="B2982" t="s">
        <v>6176</v>
      </c>
      <c r="C2982">
        <f t="shared" si="46"/>
        <v>25</v>
      </c>
      <c r="D2982" s="1">
        <v>42533</v>
      </c>
      <c r="E2982" s="1">
        <v>42538</v>
      </c>
      <c r="F2982" t="s">
        <v>46</v>
      </c>
      <c r="G2982" t="s">
        <v>6177</v>
      </c>
      <c r="H2982" t="s">
        <v>6178</v>
      </c>
      <c r="I2982" t="s">
        <v>22</v>
      </c>
      <c r="J2982" t="s">
        <v>23</v>
      </c>
      <c r="K2982" t="s">
        <v>142</v>
      </c>
      <c r="L2982" t="s">
        <v>143</v>
      </c>
      <c r="M2982">
        <v>19134</v>
      </c>
      <c r="N2982" t="s">
        <v>144</v>
      </c>
      <c r="O2982" t="s">
        <v>5046</v>
      </c>
      <c r="P2982" t="s">
        <v>28</v>
      </c>
      <c r="Q2982" t="s">
        <v>61</v>
      </c>
      <c r="R2982" t="s">
        <v>5047</v>
      </c>
      <c r="S2982">
        <v>43.295999999999999</v>
      </c>
      <c r="T2982" s="3"/>
    </row>
    <row r="2983" spans="1:20" x14ac:dyDescent="0.3">
      <c r="A2983">
        <v>2982</v>
      </c>
      <c r="B2983" t="s">
        <v>6181</v>
      </c>
      <c r="C2983">
        <f t="shared" si="46"/>
        <v>29</v>
      </c>
      <c r="D2983" s="1">
        <v>42197</v>
      </c>
      <c r="E2983" s="1">
        <v>42203</v>
      </c>
      <c r="F2983" t="s">
        <v>46</v>
      </c>
      <c r="G2983" t="s">
        <v>482</v>
      </c>
      <c r="H2983" t="s">
        <v>483</v>
      </c>
      <c r="I2983" t="s">
        <v>22</v>
      </c>
      <c r="J2983" t="s">
        <v>23</v>
      </c>
      <c r="K2983" t="s">
        <v>91</v>
      </c>
      <c r="L2983" t="s">
        <v>92</v>
      </c>
      <c r="M2983">
        <v>98115</v>
      </c>
      <c r="N2983" t="s">
        <v>40</v>
      </c>
      <c r="O2983" t="s">
        <v>6171</v>
      </c>
      <c r="P2983" t="s">
        <v>28</v>
      </c>
      <c r="Q2983" t="s">
        <v>32</v>
      </c>
      <c r="R2983" t="s">
        <v>6172</v>
      </c>
      <c r="S2983">
        <v>123.136</v>
      </c>
      <c r="T2983" s="3"/>
    </row>
    <row r="2984" spans="1:20" x14ac:dyDescent="0.3">
      <c r="A2984">
        <v>2983</v>
      </c>
      <c r="B2984" t="s">
        <v>6181</v>
      </c>
      <c r="C2984">
        <f t="shared" si="46"/>
        <v>29</v>
      </c>
      <c r="D2984" s="1">
        <v>42197</v>
      </c>
      <c r="E2984" s="1">
        <v>42203</v>
      </c>
      <c r="F2984" t="s">
        <v>46</v>
      </c>
      <c r="G2984" t="s">
        <v>482</v>
      </c>
      <c r="H2984" t="s">
        <v>483</v>
      </c>
      <c r="I2984" t="s">
        <v>22</v>
      </c>
      <c r="J2984" t="s">
        <v>23</v>
      </c>
      <c r="K2984" t="s">
        <v>91</v>
      </c>
      <c r="L2984" t="s">
        <v>92</v>
      </c>
      <c r="M2984">
        <v>98115</v>
      </c>
      <c r="N2984" t="s">
        <v>40</v>
      </c>
      <c r="O2984" t="s">
        <v>2555</v>
      </c>
      <c r="P2984" t="s">
        <v>42</v>
      </c>
      <c r="Q2984" t="s">
        <v>71</v>
      </c>
      <c r="R2984" t="s">
        <v>2556</v>
      </c>
      <c r="S2984">
        <v>11.263999999999999</v>
      </c>
      <c r="T2984" s="3"/>
    </row>
    <row r="2985" spans="1:20" x14ac:dyDescent="0.3">
      <c r="A2985">
        <v>2984</v>
      </c>
      <c r="B2985" t="s">
        <v>6182</v>
      </c>
      <c r="C2985">
        <f t="shared" si="46"/>
        <v>50</v>
      </c>
      <c r="D2985" s="1">
        <v>42344</v>
      </c>
      <c r="E2985" s="1">
        <v>42349</v>
      </c>
      <c r="F2985" t="s">
        <v>19</v>
      </c>
      <c r="G2985" t="s">
        <v>491</v>
      </c>
      <c r="H2985" t="s">
        <v>492</v>
      </c>
      <c r="I2985" t="s">
        <v>22</v>
      </c>
      <c r="J2985" t="s">
        <v>23</v>
      </c>
      <c r="K2985" t="s">
        <v>314</v>
      </c>
      <c r="L2985" t="s">
        <v>416</v>
      </c>
      <c r="M2985">
        <v>97477</v>
      </c>
      <c r="N2985" t="s">
        <v>40</v>
      </c>
      <c r="O2985" t="s">
        <v>1305</v>
      </c>
      <c r="P2985" t="s">
        <v>42</v>
      </c>
      <c r="Q2985" t="s">
        <v>55</v>
      </c>
      <c r="R2985" t="s">
        <v>1306</v>
      </c>
      <c r="S2985">
        <v>53.423999999999999</v>
      </c>
      <c r="T2985" s="3"/>
    </row>
    <row r="2986" spans="1:20" x14ac:dyDescent="0.3">
      <c r="A2986">
        <v>2985</v>
      </c>
      <c r="B2986" t="s">
        <v>6182</v>
      </c>
      <c r="C2986">
        <f t="shared" si="46"/>
        <v>50</v>
      </c>
      <c r="D2986" s="1">
        <v>42344</v>
      </c>
      <c r="E2986" s="1">
        <v>42349</v>
      </c>
      <c r="F2986" t="s">
        <v>19</v>
      </c>
      <c r="G2986" t="s">
        <v>491</v>
      </c>
      <c r="H2986" t="s">
        <v>492</v>
      </c>
      <c r="I2986" t="s">
        <v>22</v>
      </c>
      <c r="J2986" t="s">
        <v>23</v>
      </c>
      <c r="K2986" t="s">
        <v>314</v>
      </c>
      <c r="L2986" t="s">
        <v>416</v>
      </c>
      <c r="M2986">
        <v>97477</v>
      </c>
      <c r="N2986" t="s">
        <v>40</v>
      </c>
      <c r="O2986" t="s">
        <v>5072</v>
      </c>
      <c r="P2986" t="s">
        <v>28</v>
      </c>
      <c r="Q2986" t="s">
        <v>52</v>
      </c>
      <c r="R2986" t="s">
        <v>5073</v>
      </c>
      <c r="S2986">
        <v>275.49</v>
      </c>
      <c r="T2986" s="3"/>
    </row>
    <row r="2987" spans="1:20" x14ac:dyDescent="0.3">
      <c r="A2987">
        <v>2986</v>
      </c>
      <c r="B2987" t="s">
        <v>6183</v>
      </c>
      <c r="C2987">
        <f t="shared" si="46"/>
        <v>21</v>
      </c>
      <c r="D2987" s="1">
        <v>42880</v>
      </c>
      <c r="E2987" s="1">
        <v>42885</v>
      </c>
      <c r="F2987" t="s">
        <v>46</v>
      </c>
      <c r="G2987" t="s">
        <v>6184</v>
      </c>
      <c r="H2987" t="s">
        <v>6185</v>
      </c>
      <c r="I2987" t="s">
        <v>98</v>
      </c>
      <c r="J2987" t="s">
        <v>23</v>
      </c>
      <c r="K2987" t="s">
        <v>493</v>
      </c>
      <c r="L2987" t="s">
        <v>1271</v>
      </c>
      <c r="M2987">
        <v>31907</v>
      </c>
      <c r="N2987" t="s">
        <v>26</v>
      </c>
      <c r="O2987" t="s">
        <v>6186</v>
      </c>
      <c r="P2987" t="s">
        <v>28</v>
      </c>
      <c r="Q2987" t="s">
        <v>61</v>
      </c>
      <c r="R2987" t="s">
        <v>6187</v>
      </c>
      <c r="S2987">
        <v>24.96</v>
      </c>
      <c r="T2987" s="3"/>
    </row>
    <row r="2988" spans="1:20" x14ac:dyDescent="0.3">
      <c r="A2988">
        <v>2987</v>
      </c>
      <c r="B2988" t="s">
        <v>6183</v>
      </c>
      <c r="C2988">
        <f t="shared" si="46"/>
        <v>21</v>
      </c>
      <c r="D2988" s="1">
        <v>42880</v>
      </c>
      <c r="E2988" s="1">
        <v>42885</v>
      </c>
      <c r="F2988" t="s">
        <v>46</v>
      </c>
      <c r="G2988" t="s">
        <v>6184</v>
      </c>
      <c r="H2988" t="s">
        <v>6185</v>
      </c>
      <c r="I2988" t="s">
        <v>98</v>
      </c>
      <c r="J2988" t="s">
        <v>23</v>
      </c>
      <c r="K2988" t="s">
        <v>493</v>
      </c>
      <c r="L2988" t="s">
        <v>1271</v>
      </c>
      <c r="M2988">
        <v>31907</v>
      </c>
      <c r="N2988" t="s">
        <v>26</v>
      </c>
      <c r="O2988" t="s">
        <v>1439</v>
      </c>
      <c r="P2988" t="s">
        <v>42</v>
      </c>
      <c r="Q2988" t="s">
        <v>86</v>
      </c>
      <c r="R2988" t="s">
        <v>1440</v>
      </c>
      <c r="S2988">
        <v>19.36</v>
      </c>
      <c r="T2988" s="3"/>
    </row>
    <row r="2989" spans="1:20" x14ac:dyDescent="0.3">
      <c r="A2989">
        <v>2988</v>
      </c>
      <c r="B2989" t="s">
        <v>6183</v>
      </c>
      <c r="C2989">
        <f t="shared" si="46"/>
        <v>21</v>
      </c>
      <c r="D2989" s="1">
        <v>42880</v>
      </c>
      <c r="E2989" s="1">
        <v>42885</v>
      </c>
      <c r="F2989" t="s">
        <v>46</v>
      </c>
      <c r="G2989" t="s">
        <v>6184</v>
      </c>
      <c r="H2989" t="s">
        <v>6185</v>
      </c>
      <c r="I2989" t="s">
        <v>98</v>
      </c>
      <c r="J2989" t="s">
        <v>23</v>
      </c>
      <c r="K2989" t="s">
        <v>493</v>
      </c>
      <c r="L2989" t="s">
        <v>1271</v>
      </c>
      <c r="M2989">
        <v>31907</v>
      </c>
      <c r="N2989" t="s">
        <v>26</v>
      </c>
      <c r="O2989" t="s">
        <v>1653</v>
      </c>
      <c r="P2989" t="s">
        <v>42</v>
      </c>
      <c r="Q2989" t="s">
        <v>55</v>
      </c>
      <c r="R2989" t="s">
        <v>1654</v>
      </c>
      <c r="S2989">
        <v>1267.6500000000001</v>
      </c>
      <c r="T2989" s="3"/>
    </row>
    <row r="2990" spans="1:20" x14ac:dyDescent="0.3">
      <c r="A2990">
        <v>2989</v>
      </c>
      <c r="B2990" t="s">
        <v>6188</v>
      </c>
      <c r="C2990">
        <f t="shared" si="46"/>
        <v>8</v>
      </c>
      <c r="D2990" s="1">
        <v>42787</v>
      </c>
      <c r="E2990" s="1">
        <v>42792</v>
      </c>
      <c r="F2990" t="s">
        <v>19</v>
      </c>
      <c r="G2990" t="s">
        <v>5738</v>
      </c>
      <c r="H2990" t="s">
        <v>5739</v>
      </c>
      <c r="I2990" t="s">
        <v>37</v>
      </c>
      <c r="J2990" t="s">
        <v>23</v>
      </c>
      <c r="K2990" t="s">
        <v>38</v>
      </c>
      <c r="L2990" t="s">
        <v>39</v>
      </c>
      <c r="M2990">
        <v>90032</v>
      </c>
      <c r="N2990" t="s">
        <v>40</v>
      </c>
      <c r="O2990" t="s">
        <v>5900</v>
      </c>
      <c r="P2990" t="s">
        <v>67</v>
      </c>
      <c r="Q2990" t="s">
        <v>157</v>
      </c>
      <c r="R2990" t="s">
        <v>5901</v>
      </c>
      <c r="S2990">
        <v>12.99</v>
      </c>
      <c r="T2990" s="3"/>
    </row>
    <row r="2991" spans="1:20" x14ac:dyDescent="0.3">
      <c r="A2991">
        <v>2990</v>
      </c>
      <c r="B2991" t="s">
        <v>6188</v>
      </c>
      <c r="C2991">
        <f t="shared" si="46"/>
        <v>8</v>
      </c>
      <c r="D2991" s="1">
        <v>42787</v>
      </c>
      <c r="E2991" s="1">
        <v>42792</v>
      </c>
      <c r="F2991" t="s">
        <v>19</v>
      </c>
      <c r="G2991" t="s">
        <v>5738</v>
      </c>
      <c r="H2991" t="s">
        <v>5739</v>
      </c>
      <c r="I2991" t="s">
        <v>37</v>
      </c>
      <c r="J2991" t="s">
        <v>23</v>
      </c>
      <c r="K2991" t="s">
        <v>38</v>
      </c>
      <c r="L2991" t="s">
        <v>39</v>
      </c>
      <c r="M2991">
        <v>90032</v>
      </c>
      <c r="N2991" t="s">
        <v>40</v>
      </c>
      <c r="O2991" t="s">
        <v>6141</v>
      </c>
      <c r="P2991" t="s">
        <v>42</v>
      </c>
      <c r="Q2991" t="s">
        <v>71</v>
      </c>
      <c r="R2991" t="s">
        <v>6142</v>
      </c>
      <c r="S2991">
        <v>18.559999999999999</v>
      </c>
      <c r="T2991" s="3"/>
    </row>
    <row r="2992" spans="1:20" x14ac:dyDescent="0.3">
      <c r="A2992">
        <v>2991</v>
      </c>
      <c r="B2992" t="s">
        <v>6188</v>
      </c>
      <c r="C2992">
        <f t="shared" si="46"/>
        <v>8</v>
      </c>
      <c r="D2992" s="1">
        <v>42787</v>
      </c>
      <c r="E2992" s="1">
        <v>42792</v>
      </c>
      <c r="F2992" t="s">
        <v>19</v>
      </c>
      <c r="G2992" t="s">
        <v>5738</v>
      </c>
      <c r="H2992" t="s">
        <v>5739</v>
      </c>
      <c r="I2992" t="s">
        <v>37</v>
      </c>
      <c r="J2992" t="s">
        <v>23</v>
      </c>
      <c r="K2992" t="s">
        <v>38</v>
      </c>
      <c r="L2992" t="s">
        <v>39</v>
      </c>
      <c r="M2992">
        <v>90032</v>
      </c>
      <c r="N2992" t="s">
        <v>40</v>
      </c>
      <c r="O2992" t="s">
        <v>1690</v>
      </c>
      <c r="P2992" t="s">
        <v>42</v>
      </c>
      <c r="Q2992" t="s">
        <v>55</v>
      </c>
      <c r="R2992" t="s">
        <v>1691</v>
      </c>
      <c r="S2992">
        <v>449.15</v>
      </c>
      <c r="T2992" s="3"/>
    </row>
    <row r="2993" spans="1:20" x14ac:dyDescent="0.3">
      <c r="A2993">
        <v>2992</v>
      </c>
      <c r="B2993" t="s">
        <v>6188</v>
      </c>
      <c r="C2993">
        <f t="shared" si="46"/>
        <v>8</v>
      </c>
      <c r="D2993" s="1">
        <v>42787</v>
      </c>
      <c r="E2993" s="1">
        <v>42792</v>
      </c>
      <c r="F2993" t="s">
        <v>19</v>
      </c>
      <c r="G2993" t="s">
        <v>5738</v>
      </c>
      <c r="H2993" t="s">
        <v>5739</v>
      </c>
      <c r="I2993" t="s">
        <v>37</v>
      </c>
      <c r="J2993" t="s">
        <v>23</v>
      </c>
      <c r="K2993" t="s">
        <v>38</v>
      </c>
      <c r="L2993" t="s">
        <v>39</v>
      </c>
      <c r="M2993">
        <v>90032</v>
      </c>
      <c r="N2993" t="s">
        <v>40</v>
      </c>
      <c r="O2993" t="s">
        <v>357</v>
      </c>
      <c r="P2993" t="s">
        <v>42</v>
      </c>
      <c r="Q2993" t="s">
        <v>71</v>
      </c>
      <c r="R2993" t="s">
        <v>358</v>
      </c>
      <c r="S2993">
        <v>31.248000000000001</v>
      </c>
      <c r="T2993" s="3"/>
    </row>
    <row r="2994" spans="1:20" x14ac:dyDescent="0.3">
      <c r="A2994">
        <v>2993</v>
      </c>
      <c r="B2994" t="s">
        <v>6189</v>
      </c>
      <c r="C2994">
        <f t="shared" si="46"/>
        <v>40</v>
      </c>
      <c r="D2994" s="1">
        <v>43010</v>
      </c>
      <c r="E2994" s="1">
        <v>43014</v>
      </c>
      <c r="F2994" t="s">
        <v>46</v>
      </c>
      <c r="G2994" t="s">
        <v>5760</v>
      </c>
      <c r="H2994" t="s">
        <v>5761</v>
      </c>
      <c r="I2994" t="s">
        <v>37</v>
      </c>
      <c r="J2994" t="s">
        <v>23</v>
      </c>
      <c r="K2994" t="s">
        <v>262</v>
      </c>
      <c r="L2994" t="s">
        <v>263</v>
      </c>
      <c r="M2994">
        <v>10024</v>
      </c>
      <c r="N2994" t="s">
        <v>144</v>
      </c>
      <c r="O2994" t="s">
        <v>2196</v>
      </c>
      <c r="P2994" t="s">
        <v>42</v>
      </c>
      <c r="Q2994" t="s">
        <v>74</v>
      </c>
      <c r="R2994" t="s">
        <v>2197</v>
      </c>
      <c r="S2994">
        <v>61.44</v>
      </c>
      <c r="T2994" s="3"/>
    </row>
    <row r="2995" spans="1:20" x14ac:dyDescent="0.3">
      <c r="A2995">
        <v>2994</v>
      </c>
      <c r="B2995" t="s">
        <v>6190</v>
      </c>
      <c r="C2995">
        <f t="shared" si="46"/>
        <v>11</v>
      </c>
      <c r="D2995" s="1">
        <v>43170</v>
      </c>
      <c r="E2995" s="1">
        <v>43176</v>
      </c>
      <c r="F2995" t="s">
        <v>46</v>
      </c>
      <c r="G2995" t="s">
        <v>669</v>
      </c>
      <c r="H2995" t="s">
        <v>670</v>
      </c>
      <c r="I2995" t="s">
        <v>22</v>
      </c>
      <c r="J2995" t="s">
        <v>23</v>
      </c>
      <c r="K2995" t="s">
        <v>878</v>
      </c>
      <c r="L2995" t="s">
        <v>234</v>
      </c>
      <c r="M2995">
        <v>48227</v>
      </c>
      <c r="N2995" t="s">
        <v>101</v>
      </c>
      <c r="O2995" t="s">
        <v>4771</v>
      </c>
      <c r="P2995" t="s">
        <v>42</v>
      </c>
      <c r="Q2995" t="s">
        <v>71</v>
      </c>
      <c r="R2995" t="s">
        <v>4772</v>
      </c>
      <c r="S2995">
        <v>895.92</v>
      </c>
      <c r="T2995" s="3"/>
    </row>
    <row r="2996" spans="1:20" x14ac:dyDescent="0.3">
      <c r="A2996">
        <v>2995</v>
      </c>
      <c r="B2996" t="s">
        <v>6191</v>
      </c>
      <c r="C2996">
        <f t="shared" si="46"/>
        <v>36</v>
      </c>
      <c r="D2996" s="1">
        <v>42987</v>
      </c>
      <c r="E2996" s="1">
        <v>42991</v>
      </c>
      <c r="F2996" t="s">
        <v>19</v>
      </c>
      <c r="G2996" t="s">
        <v>2073</v>
      </c>
      <c r="H2996" t="s">
        <v>2074</v>
      </c>
      <c r="I2996" t="s">
        <v>22</v>
      </c>
      <c r="J2996" t="s">
        <v>23</v>
      </c>
      <c r="K2996" t="s">
        <v>5030</v>
      </c>
      <c r="L2996" t="s">
        <v>39</v>
      </c>
      <c r="M2996">
        <v>95207</v>
      </c>
      <c r="N2996" t="s">
        <v>40</v>
      </c>
      <c r="O2996" t="s">
        <v>321</v>
      </c>
      <c r="P2996" t="s">
        <v>42</v>
      </c>
      <c r="Q2996" t="s">
        <v>71</v>
      </c>
      <c r="R2996" t="s">
        <v>6192</v>
      </c>
      <c r="S2996">
        <v>55.36</v>
      </c>
      <c r="T2996" s="3"/>
    </row>
    <row r="2997" spans="1:20" x14ac:dyDescent="0.3">
      <c r="A2997">
        <v>2996</v>
      </c>
      <c r="B2997" t="s">
        <v>6193</v>
      </c>
      <c r="C2997">
        <f t="shared" si="46"/>
        <v>29</v>
      </c>
      <c r="D2997" s="1">
        <v>42199</v>
      </c>
      <c r="E2997" s="1">
        <v>42206</v>
      </c>
      <c r="F2997" t="s">
        <v>46</v>
      </c>
      <c r="G2997" t="s">
        <v>1460</v>
      </c>
      <c r="H2997" t="s">
        <v>1461</v>
      </c>
      <c r="I2997" t="s">
        <v>22</v>
      </c>
      <c r="J2997" t="s">
        <v>23</v>
      </c>
      <c r="K2997" t="s">
        <v>540</v>
      </c>
      <c r="L2997" t="s">
        <v>306</v>
      </c>
      <c r="M2997">
        <v>85023</v>
      </c>
      <c r="N2997" t="s">
        <v>40</v>
      </c>
      <c r="O2997" t="s">
        <v>54</v>
      </c>
      <c r="P2997" t="s">
        <v>42</v>
      </c>
      <c r="Q2997" t="s">
        <v>55</v>
      </c>
      <c r="R2997" t="s">
        <v>56</v>
      </c>
      <c r="S2997">
        <v>55.92</v>
      </c>
      <c r="T2997" s="3"/>
    </row>
    <row r="2998" spans="1:20" x14ac:dyDescent="0.3">
      <c r="A2998">
        <v>2997</v>
      </c>
      <c r="B2998" t="s">
        <v>6194</v>
      </c>
      <c r="C2998">
        <f t="shared" si="46"/>
        <v>26</v>
      </c>
      <c r="D2998" s="1">
        <v>42176</v>
      </c>
      <c r="E2998" s="1">
        <v>42180</v>
      </c>
      <c r="F2998" t="s">
        <v>46</v>
      </c>
      <c r="G2998" t="s">
        <v>4281</v>
      </c>
      <c r="H2998" t="s">
        <v>4282</v>
      </c>
      <c r="I2998" t="s">
        <v>22</v>
      </c>
      <c r="J2998" t="s">
        <v>23</v>
      </c>
      <c r="K2998" t="s">
        <v>142</v>
      </c>
      <c r="L2998" t="s">
        <v>143</v>
      </c>
      <c r="M2998">
        <v>19120</v>
      </c>
      <c r="N2998" t="s">
        <v>144</v>
      </c>
      <c r="O2998" t="s">
        <v>3274</v>
      </c>
      <c r="P2998" t="s">
        <v>42</v>
      </c>
      <c r="Q2998" t="s">
        <v>169</v>
      </c>
      <c r="R2998" t="s">
        <v>667</v>
      </c>
      <c r="S2998">
        <v>24.896000000000001</v>
      </c>
      <c r="T2998" s="3"/>
    </row>
    <row r="2999" spans="1:20" x14ac:dyDescent="0.3">
      <c r="A2999">
        <v>2998</v>
      </c>
      <c r="B2999" t="s">
        <v>6194</v>
      </c>
      <c r="C2999">
        <f t="shared" si="46"/>
        <v>26</v>
      </c>
      <c r="D2999" s="1">
        <v>42176</v>
      </c>
      <c r="E2999" s="1">
        <v>42180</v>
      </c>
      <c r="F2999" t="s">
        <v>46</v>
      </c>
      <c r="G2999" t="s">
        <v>4281</v>
      </c>
      <c r="H2999" t="s">
        <v>4282</v>
      </c>
      <c r="I2999" t="s">
        <v>22</v>
      </c>
      <c r="J2999" t="s">
        <v>23</v>
      </c>
      <c r="K2999" t="s">
        <v>142</v>
      </c>
      <c r="L2999" t="s">
        <v>143</v>
      </c>
      <c r="M2999">
        <v>19120</v>
      </c>
      <c r="N2999" t="s">
        <v>144</v>
      </c>
      <c r="O2999" t="s">
        <v>6195</v>
      </c>
      <c r="P2999" t="s">
        <v>28</v>
      </c>
      <c r="Q2999" t="s">
        <v>61</v>
      </c>
      <c r="R2999" t="s">
        <v>6196</v>
      </c>
      <c r="S2999">
        <v>3.984</v>
      </c>
      <c r="T2999" s="3"/>
    </row>
    <row r="3000" spans="1:20" x14ac:dyDescent="0.3">
      <c r="A3000">
        <v>2999</v>
      </c>
      <c r="B3000" t="s">
        <v>6194</v>
      </c>
      <c r="C3000">
        <f t="shared" si="46"/>
        <v>26</v>
      </c>
      <c r="D3000" s="1">
        <v>42176</v>
      </c>
      <c r="E3000" s="1">
        <v>42180</v>
      </c>
      <c r="F3000" t="s">
        <v>46</v>
      </c>
      <c r="G3000" t="s">
        <v>4281</v>
      </c>
      <c r="H3000" t="s">
        <v>4282</v>
      </c>
      <c r="I3000" t="s">
        <v>22</v>
      </c>
      <c r="J3000" t="s">
        <v>23</v>
      </c>
      <c r="K3000" t="s">
        <v>142</v>
      </c>
      <c r="L3000" t="s">
        <v>143</v>
      </c>
      <c r="M3000">
        <v>19120</v>
      </c>
      <c r="N3000" t="s">
        <v>144</v>
      </c>
      <c r="O3000" t="s">
        <v>1017</v>
      </c>
      <c r="P3000" t="s">
        <v>67</v>
      </c>
      <c r="Q3000" t="s">
        <v>157</v>
      </c>
      <c r="R3000" t="s">
        <v>1018</v>
      </c>
      <c r="S3000">
        <v>95.968000000000004</v>
      </c>
      <c r="T3000" s="3"/>
    </row>
    <row r="3001" spans="1:20" x14ac:dyDescent="0.3">
      <c r="A3001">
        <v>3000</v>
      </c>
      <c r="B3001" t="s">
        <v>6194</v>
      </c>
      <c r="C3001">
        <f t="shared" si="46"/>
        <v>26</v>
      </c>
      <c r="D3001" s="1">
        <v>42176</v>
      </c>
      <c r="E3001" s="1">
        <v>42180</v>
      </c>
      <c r="F3001" t="s">
        <v>46</v>
      </c>
      <c r="G3001" t="s">
        <v>4281</v>
      </c>
      <c r="H3001" t="s">
        <v>4282</v>
      </c>
      <c r="I3001" t="s">
        <v>22</v>
      </c>
      <c r="J3001" t="s">
        <v>23</v>
      </c>
      <c r="K3001" t="s">
        <v>142</v>
      </c>
      <c r="L3001" t="s">
        <v>143</v>
      </c>
      <c r="M3001">
        <v>19120</v>
      </c>
      <c r="N3001" t="s">
        <v>144</v>
      </c>
      <c r="O3001" t="s">
        <v>6197</v>
      </c>
      <c r="P3001" t="s">
        <v>67</v>
      </c>
      <c r="Q3001" t="s">
        <v>680</v>
      </c>
      <c r="R3001" t="s">
        <v>6198</v>
      </c>
      <c r="S3001">
        <v>206.99100000000001</v>
      </c>
      <c r="T3001" s="3"/>
    </row>
    <row r="3002" spans="1:20" x14ac:dyDescent="0.3">
      <c r="A3002">
        <v>3001</v>
      </c>
      <c r="B3002" t="s">
        <v>6194</v>
      </c>
      <c r="C3002">
        <f t="shared" si="46"/>
        <v>26</v>
      </c>
      <c r="D3002" s="1">
        <v>42176</v>
      </c>
      <c r="E3002" s="1">
        <v>42180</v>
      </c>
      <c r="F3002" t="s">
        <v>46</v>
      </c>
      <c r="G3002" t="s">
        <v>4281</v>
      </c>
      <c r="H3002" t="s">
        <v>4282</v>
      </c>
      <c r="I3002" t="s">
        <v>22</v>
      </c>
      <c r="J3002" t="s">
        <v>23</v>
      </c>
      <c r="K3002" t="s">
        <v>142</v>
      </c>
      <c r="L3002" t="s">
        <v>143</v>
      </c>
      <c r="M3002">
        <v>19120</v>
      </c>
      <c r="N3002" t="s">
        <v>144</v>
      </c>
      <c r="O3002" t="s">
        <v>4429</v>
      </c>
      <c r="P3002" t="s">
        <v>42</v>
      </c>
      <c r="Q3002" t="s">
        <v>74</v>
      </c>
      <c r="R3002" t="s">
        <v>4430</v>
      </c>
      <c r="S3002">
        <v>44.415999999999997</v>
      </c>
      <c r="T3002" s="3"/>
    </row>
    <row r="3003" spans="1:20" x14ac:dyDescent="0.3">
      <c r="A3003">
        <v>3002</v>
      </c>
      <c r="B3003" t="s">
        <v>6194</v>
      </c>
      <c r="C3003">
        <f t="shared" si="46"/>
        <v>26</v>
      </c>
      <c r="D3003" s="1">
        <v>42176</v>
      </c>
      <c r="E3003" s="1">
        <v>42180</v>
      </c>
      <c r="F3003" t="s">
        <v>46</v>
      </c>
      <c r="G3003" t="s">
        <v>4281</v>
      </c>
      <c r="H3003" t="s">
        <v>4282</v>
      </c>
      <c r="I3003" t="s">
        <v>22</v>
      </c>
      <c r="J3003" t="s">
        <v>23</v>
      </c>
      <c r="K3003" t="s">
        <v>142</v>
      </c>
      <c r="L3003" t="s">
        <v>143</v>
      </c>
      <c r="M3003">
        <v>19120</v>
      </c>
      <c r="N3003" t="s">
        <v>144</v>
      </c>
      <c r="O3003" t="s">
        <v>1904</v>
      </c>
      <c r="P3003" t="s">
        <v>42</v>
      </c>
      <c r="Q3003" t="s">
        <v>71</v>
      </c>
      <c r="R3003" t="s">
        <v>1905</v>
      </c>
      <c r="S3003">
        <v>9.0060000000000002</v>
      </c>
      <c r="T3003" s="3"/>
    </row>
    <row r="3004" spans="1:20" x14ac:dyDescent="0.3">
      <c r="A3004">
        <v>3003</v>
      </c>
      <c r="B3004" t="s">
        <v>6199</v>
      </c>
      <c r="C3004">
        <f t="shared" si="46"/>
        <v>28</v>
      </c>
      <c r="D3004" s="1">
        <v>42556</v>
      </c>
      <c r="E3004" s="1">
        <v>42561</v>
      </c>
      <c r="F3004" t="s">
        <v>46</v>
      </c>
      <c r="G3004" t="s">
        <v>1389</v>
      </c>
      <c r="H3004" t="s">
        <v>1390</v>
      </c>
      <c r="I3004" t="s">
        <v>98</v>
      </c>
      <c r="J3004" t="s">
        <v>23</v>
      </c>
      <c r="K3004" t="s">
        <v>6200</v>
      </c>
      <c r="L3004" t="s">
        <v>234</v>
      </c>
      <c r="M3004">
        <v>48310</v>
      </c>
      <c r="N3004" t="s">
        <v>101</v>
      </c>
      <c r="O3004" t="s">
        <v>6201</v>
      </c>
      <c r="P3004" t="s">
        <v>42</v>
      </c>
      <c r="Q3004" t="s">
        <v>71</v>
      </c>
      <c r="R3004" t="s">
        <v>6202</v>
      </c>
      <c r="S3004">
        <v>19</v>
      </c>
      <c r="T3004" s="3"/>
    </row>
    <row r="3005" spans="1:20" x14ac:dyDescent="0.3">
      <c r="A3005">
        <v>3004</v>
      </c>
      <c r="B3005" t="s">
        <v>6203</v>
      </c>
      <c r="C3005">
        <f t="shared" si="46"/>
        <v>51</v>
      </c>
      <c r="D3005" s="1">
        <v>43450</v>
      </c>
      <c r="E3005" s="1">
        <v>43457</v>
      </c>
      <c r="F3005" t="s">
        <v>46</v>
      </c>
      <c r="G3005" t="s">
        <v>2314</v>
      </c>
      <c r="H3005" t="s">
        <v>2315</v>
      </c>
      <c r="I3005" t="s">
        <v>98</v>
      </c>
      <c r="J3005" t="s">
        <v>23</v>
      </c>
      <c r="K3005" t="s">
        <v>385</v>
      </c>
      <c r="L3005" t="s">
        <v>263</v>
      </c>
      <c r="M3005">
        <v>14609</v>
      </c>
      <c r="N3005" t="s">
        <v>144</v>
      </c>
      <c r="O3005" t="s">
        <v>4498</v>
      </c>
      <c r="P3005" t="s">
        <v>42</v>
      </c>
      <c r="Q3005" t="s">
        <v>71</v>
      </c>
      <c r="R3005" t="s">
        <v>4499</v>
      </c>
      <c r="S3005">
        <v>33.375999999999998</v>
      </c>
      <c r="T3005" s="3"/>
    </row>
    <row r="3006" spans="1:20" x14ac:dyDescent="0.3">
      <c r="A3006">
        <v>3005</v>
      </c>
      <c r="B3006" t="s">
        <v>6204</v>
      </c>
      <c r="C3006">
        <f t="shared" si="46"/>
        <v>36</v>
      </c>
      <c r="D3006" s="1">
        <v>42986</v>
      </c>
      <c r="E3006" s="1">
        <v>42988</v>
      </c>
      <c r="F3006" t="s">
        <v>184</v>
      </c>
      <c r="G3006" t="s">
        <v>6205</v>
      </c>
      <c r="H3006" t="s">
        <v>6206</v>
      </c>
      <c r="I3006" t="s">
        <v>98</v>
      </c>
      <c r="J3006" t="s">
        <v>23</v>
      </c>
      <c r="K3006" t="s">
        <v>262</v>
      </c>
      <c r="L3006" t="s">
        <v>263</v>
      </c>
      <c r="M3006">
        <v>10011</v>
      </c>
      <c r="N3006" t="s">
        <v>144</v>
      </c>
      <c r="O3006" t="s">
        <v>6207</v>
      </c>
      <c r="P3006" t="s">
        <v>42</v>
      </c>
      <c r="Q3006" t="s">
        <v>74</v>
      </c>
      <c r="R3006" t="s">
        <v>6208</v>
      </c>
      <c r="S3006">
        <v>207.48</v>
      </c>
      <c r="T3006" s="3"/>
    </row>
    <row r="3007" spans="1:20" x14ac:dyDescent="0.3">
      <c r="A3007">
        <v>3006</v>
      </c>
      <c r="B3007" t="s">
        <v>6209</v>
      </c>
      <c r="C3007">
        <f t="shared" si="46"/>
        <v>21</v>
      </c>
      <c r="D3007" s="1">
        <v>42141</v>
      </c>
      <c r="E3007" s="1">
        <v>42145</v>
      </c>
      <c r="F3007" t="s">
        <v>46</v>
      </c>
      <c r="G3007" t="s">
        <v>471</v>
      </c>
      <c r="H3007" t="s">
        <v>472</v>
      </c>
      <c r="I3007" t="s">
        <v>98</v>
      </c>
      <c r="J3007" t="s">
        <v>23</v>
      </c>
      <c r="K3007" t="s">
        <v>6210</v>
      </c>
      <c r="L3007" t="s">
        <v>110</v>
      </c>
      <c r="M3007">
        <v>54703</v>
      </c>
      <c r="N3007" t="s">
        <v>101</v>
      </c>
      <c r="O3007" t="s">
        <v>3915</v>
      </c>
      <c r="P3007" t="s">
        <v>42</v>
      </c>
      <c r="Q3007" t="s">
        <v>71</v>
      </c>
      <c r="R3007" t="s">
        <v>3916</v>
      </c>
      <c r="S3007">
        <v>91.68</v>
      </c>
      <c r="T3007" s="3"/>
    </row>
    <row r="3008" spans="1:20" x14ac:dyDescent="0.3">
      <c r="A3008">
        <v>3007</v>
      </c>
      <c r="B3008" t="s">
        <v>6211</v>
      </c>
      <c r="C3008">
        <f t="shared" si="46"/>
        <v>41</v>
      </c>
      <c r="D3008" s="1">
        <v>43386</v>
      </c>
      <c r="E3008" s="1">
        <v>43388</v>
      </c>
      <c r="F3008" t="s">
        <v>184</v>
      </c>
      <c r="G3008" t="s">
        <v>2153</v>
      </c>
      <c r="H3008" t="s">
        <v>2154</v>
      </c>
      <c r="I3008" t="s">
        <v>22</v>
      </c>
      <c r="J3008" t="s">
        <v>23</v>
      </c>
      <c r="K3008" t="s">
        <v>262</v>
      </c>
      <c r="L3008" t="s">
        <v>263</v>
      </c>
      <c r="M3008">
        <v>10009</v>
      </c>
      <c r="N3008" t="s">
        <v>144</v>
      </c>
      <c r="O3008" t="s">
        <v>4425</v>
      </c>
      <c r="P3008" t="s">
        <v>42</v>
      </c>
      <c r="Q3008" t="s">
        <v>74</v>
      </c>
      <c r="R3008" t="s">
        <v>4426</v>
      </c>
      <c r="S3008">
        <v>904.9</v>
      </c>
      <c r="T3008" s="3"/>
    </row>
    <row r="3009" spans="1:20" x14ac:dyDescent="0.3">
      <c r="A3009">
        <v>3008</v>
      </c>
      <c r="B3009" t="s">
        <v>6212</v>
      </c>
      <c r="C3009">
        <f t="shared" si="46"/>
        <v>43</v>
      </c>
      <c r="D3009" s="1">
        <v>42301</v>
      </c>
      <c r="E3009" s="1">
        <v>42306</v>
      </c>
      <c r="F3009" t="s">
        <v>46</v>
      </c>
      <c r="G3009" t="s">
        <v>1822</v>
      </c>
      <c r="H3009" t="s">
        <v>1823</v>
      </c>
      <c r="I3009" t="s">
        <v>22</v>
      </c>
      <c r="J3009" t="s">
        <v>23</v>
      </c>
      <c r="K3009" t="s">
        <v>4986</v>
      </c>
      <c r="L3009" t="s">
        <v>39</v>
      </c>
      <c r="M3009">
        <v>91730</v>
      </c>
      <c r="N3009" t="s">
        <v>40</v>
      </c>
      <c r="O3009" t="s">
        <v>1101</v>
      </c>
      <c r="P3009" t="s">
        <v>42</v>
      </c>
      <c r="Q3009" t="s">
        <v>71</v>
      </c>
      <c r="R3009" t="s">
        <v>1102</v>
      </c>
      <c r="S3009">
        <v>34.271999999999998</v>
      </c>
      <c r="T3009" s="3"/>
    </row>
    <row r="3010" spans="1:20" x14ac:dyDescent="0.3">
      <c r="A3010">
        <v>3009</v>
      </c>
      <c r="B3010" t="s">
        <v>6213</v>
      </c>
      <c r="C3010">
        <f t="shared" si="46"/>
        <v>49</v>
      </c>
      <c r="D3010" s="1">
        <v>43074</v>
      </c>
      <c r="E3010" s="1">
        <v>43075</v>
      </c>
      <c r="F3010" t="s">
        <v>184</v>
      </c>
      <c r="G3010" t="s">
        <v>4266</v>
      </c>
      <c r="H3010" t="s">
        <v>4267</v>
      </c>
      <c r="I3010" t="s">
        <v>22</v>
      </c>
      <c r="J3010" t="s">
        <v>23</v>
      </c>
      <c r="K3010" t="s">
        <v>3654</v>
      </c>
      <c r="L3010" t="s">
        <v>25</v>
      </c>
      <c r="M3010">
        <v>42071</v>
      </c>
      <c r="N3010" t="s">
        <v>26</v>
      </c>
      <c r="O3010" t="s">
        <v>5148</v>
      </c>
      <c r="P3010" t="s">
        <v>28</v>
      </c>
      <c r="Q3010" t="s">
        <v>61</v>
      </c>
      <c r="R3010" t="s">
        <v>5149</v>
      </c>
      <c r="S3010">
        <v>191.82</v>
      </c>
      <c r="T3010" s="3"/>
    </row>
    <row r="3011" spans="1:20" x14ac:dyDescent="0.3">
      <c r="A3011">
        <v>3010</v>
      </c>
      <c r="B3011" t="s">
        <v>6214</v>
      </c>
      <c r="C3011">
        <f t="shared" ref="C3011:C3074" si="47">WEEKNUM(D3011,1)</f>
        <v>30</v>
      </c>
      <c r="D3011" s="1">
        <v>42941</v>
      </c>
      <c r="E3011" s="1">
        <v>42945</v>
      </c>
      <c r="F3011" t="s">
        <v>46</v>
      </c>
      <c r="G3011" t="s">
        <v>5803</v>
      </c>
      <c r="H3011" t="s">
        <v>5804</v>
      </c>
      <c r="I3011" t="s">
        <v>37</v>
      </c>
      <c r="J3011" t="s">
        <v>23</v>
      </c>
      <c r="K3011" t="s">
        <v>2838</v>
      </c>
      <c r="L3011" t="s">
        <v>494</v>
      </c>
      <c r="M3011">
        <v>43615</v>
      </c>
      <c r="N3011" t="s">
        <v>144</v>
      </c>
      <c r="O3011" t="s">
        <v>5359</v>
      </c>
      <c r="P3011" t="s">
        <v>42</v>
      </c>
      <c r="Q3011" t="s">
        <v>74</v>
      </c>
      <c r="R3011" t="s">
        <v>5360</v>
      </c>
      <c r="S3011">
        <v>243.88</v>
      </c>
      <c r="T3011" s="3"/>
    </row>
    <row r="3012" spans="1:20" x14ac:dyDescent="0.3">
      <c r="A3012">
        <v>3011</v>
      </c>
      <c r="B3012" t="s">
        <v>6215</v>
      </c>
      <c r="C3012">
        <f t="shared" si="47"/>
        <v>16</v>
      </c>
      <c r="D3012" s="1">
        <v>43207</v>
      </c>
      <c r="E3012" s="1">
        <v>43213</v>
      </c>
      <c r="F3012" t="s">
        <v>46</v>
      </c>
      <c r="G3012" t="s">
        <v>6216</v>
      </c>
      <c r="H3012" t="s">
        <v>6217</v>
      </c>
      <c r="I3012" t="s">
        <v>98</v>
      </c>
      <c r="J3012" t="s">
        <v>23</v>
      </c>
      <c r="K3012" t="s">
        <v>1474</v>
      </c>
      <c r="L3012" t="s">
        <v>453</v>
      </c>
      <c r="M3012">
        <v>80027</v>
      </c>
      <c r="N3012" t="s">
        <v>40</v>
      </c>
      <c r="O3012" t="s">
        <v>1523</v>
      </c>
      <c r="P3012" t="s">
        <v>42</v>
      </c>
      <c r="Q3012" t="s">
        <v>71</v>
      </c>
      <c r="R3012" t="s">
        <v>1524</v>
      </c>
      <c r="S3012">
        <v>12.03</v>
      </c>
      <c r="T3012" s="3"/>
    </row>
    <row r="3013" spans="1:20" x14ac:dyDescent="0.3">
      <c r="A3013">
        <v>3012</v>
      </c>
      <c r="B3013" t="s">
        <v>6215</v>
      </c>
      <c r="C3013">
        <f t="shared" si="47"/>
        <v>16</v>
      </c>
      <c r="D3013" s="1">
        <v>43207</v>
      </c>
      <c r="E3013" s="1">
        <v>43213</v>
      </c>
      <c r="F3013" t="s">
        <v>46</v>
      </c>
      <c r="G3013" t="s">
        <v>6216</v>
      </c>
      <c r="H3013" t="s">
        <v>6217</v>
      </c>
      <c r="I3013" t="s">
        <v>98</v>
      </c>
      <c r="J3013" t="s">
        <v>23</v>
      </c>
      <c r="K3013" t="s">
        <v>1474</v>
      </c>
      <c r="L3013" t="s">
        <v>453</v>
      </c>
      <c r="M3013">
        <v>80027</v>
      </c>
      <c r="N3013" t="s">
        <v>40</v>
      </c>
      <c r="O3013" t="s">
        <v>679</v>
      </c>
      <c r="P3013" t="s">
        <v>67</v>
      </c>
      <c r="Q3013" t="s">
        <v>680</v>
      </c>
      <c r="R3013" t="s">
        <v>681</v>
      </c>
      <c r="S3013">
        <v>2549.9850000000001</v>
      </c>
      <c r="T3013" s="3"/>
    </row>
    <row r="3014" spans="1:20" x14ac:dyDescent="0.3">
      <c r="A3014">
        <v>3013</v>
      </c>
      <c r="B3014" t="s">
        <v>6215</v>
      </c>
      <c r="C3014">
        <f t="shared" si="47"/>
        <v>16</v>
      </c>
      <c r="D3014" s="1">
        <v>43207</v>
      </c>
      <c r="E3014" s="1">
        <v>43213</v>
      </c>
      <c r="F3014" t="s">
        <v>46</v>
      </c>
      <c r="G3014" t="s">
        <v>6216</v>
      </c>
      <c r="H3014" t="s">
        <v>6217</v>
      </c>
      <c r="I3014" t="s">
        <v>98</v>
      </c>
      <c r="J3014" t="s">
        <v>23</v>
      </c>
      <c r="K3014" t="s">
        <v>1474</v>
      </c>
      <c r="L3014" t="s">
        <v>453</v>
      </c>
      <c r="M3014">
        <v>80027</v>
      </c>
      <c r="N3014" t="s">
        <v>40</v>
      </c>
      <c r="O3014" t="s">
        <v>1495</v>
      </c>
      <c r="P3014" t="s">
        <v>42</v>
      </c>
      <c r="Q3014" t="s">
        <v>71</v>
      </c>
      <c r="R3014" t="s">
        <v>1496</v>
      </c>
      <c r="S3014">
        <v>21.594000000000001</v>
      </c>
      <c r="T3014" s="3"/>
    </row>
    <row r="3015" spans="1:20" x14ac:dyDescent="0.3">
      <c r="A3015">
        <v>3014</v>
      </c>
      <c r="B3015" t="s">
        <v>6215</v>
      </c>
      <c r="C3015">
        <f t="shared" si="47"/>
        <v>16</v>
      </c>
      <c r="D3015" s="1">
        <v>43207</v>
      </c>
      <c r="E3015" s="1">
        <v>43213</v>
      </c>
      <c r="F3015" t="s">
        <v>46</v>
      </c>
      <c r="G3015" t="s">
        <v>6216</v>
      </c>
      <c r="H3015" t="s">
        <v>6217</v>
      </c>
      <c r="I3015" t="s">
        <v>98</v>
      </c>
      <c r="J3015" t="s">
        <v>23</v>
      </c>
      <c r="K3015" t="s">
        <v>1474</v>
      </c>
      <c r="L3015" t="s">
        <v>453</v>
      </c>
      <c r="M3015">
        <v>80027</v>
      </c>
      <c r="N3015" t="s">
        <v>40</v>
      </c>
      <c r="O3015" t="s">
        <v>2302</v>
      </c>
      <c r="P3015" t="s">
        <v>42</v>
      </c>
      <c r="Q3015" t="s">
        <v>71</v>
      </c>
      <c r="R3015" t="s">
        <v>2303</v>
      </c>
      <c r="S3015">
        <v>8.9640000000000004</v>
      </c>
      <c r="T3015" s="3"/>
    </row>
    <row r="3016" spans="1:20" x14ac:dyDescent="0.3">
      <c r="A3016">
        <v>3015</v>
      </c>
      <c r="B3016" t="s">
        <v>6215</v>
      </c>
      <c r="C3016">
        <f t="shared" si="47"/>
        <v>16</v>
      </c>
      <c r="D3016" s="1">
        <v>43207</v>
      </c>
      <c r="E3016" s="1">
        <v>43213</v>
      </c>
      <c r="F3016" t="s">
        <v>46</v>
      </c>
      <c r="G3016" t="s">
        <v>6216</v>
      </c>
      <c r="H3016" t="s">
        <v>6217</v>
      </c>
      <c r="I3016" t="s">
        <v>98</v>
      </c>
      <c r="J3016" t="s">
        <v>23</v>
      </c>
      <c r="K3016" t="s">
        <v>1474</v>
      </c>
      <c r="L3016" t="s">
        <v>453</v>
      </c>
      <c r="M3016">
        <v>80027</v>
      </c>
      <c r="N3016" t="s">
        <v>40</v>
      </c>
      <c r="O3016" t="s">
        <v>1980</v>
      </c>
      <c r="P3016" t="s">
        <v>42</v>
      </c>
      <c r="Q3016" t="s">
        <v>86</v>
      </c>
      <c r="R3016" t="s">
        <v>1981</v>
      </c>
      <c r="S3016">
        <v>20.736000000000001</v>
      </c>
      <c r="T3016" s="3"/>
    </row>
    <row r="3017" spans="1:20" x14ac:dyDescent="0.3">
      <c r="A3017">
        <v>3016</v>
      </c>
      <c r="B3017" t="s">
        <v>6218</v>
      </c>
      <c r="C3017">
        <f t="shared" si="47"/>
        <v>38</v>
      </c>
      <c r="D3017" s="1">
        <v>42630</v>
      </c>
      <c r="E3017" s="1">
        <v>42634</v>
      </c>
      <c r="F3017" t="s">
        <v>46</v>
      </c>
      <c r="G3017" t="s">
        <v>546</v>
      </c>
      <c r="H3017" t="s">
        <v>547</v>
      </c>
      <c r="I3017" t="s">
        <v>98</v>
      </c>
      <c r="J3017" t="s">
        <v>23</v>
      </c>
      <c r="K3017" t="s">
        <v>262</v>
      </c>
      <c r="L3017" t="s">
        <v>263</v>
      </c>
      <c r="M3017">
        <v>10035</v>
      </c>
      <c r="N3017" t="s">
        <v>144</v>
      </c>
      <c r="O3017" t="s">
        <v>2883</v>
      </c>
      <c r="P3017" t="s">
        <v>28</v>
      </c>
      <c r="Q3017" t="s">
        <v>52</v>
      </c>
      <c r="R3017" t="s">
        <v>2884</v>
      </c>
      <c r="S3017">
        <v>344.22</v>
      </c>
      <c r="T3017" s="3"/>
    </row>
    <row r="3018" spans="1:20" x14ac:dyDescent="0.3">
      <c r="A3018">
        <v>3017</v>
      </c>
      <c r="B3018" t="s">
        <v>6219</v>
      </c>
      <c r="C3018">
        <f t="shared" si="47"/>
        <v>34</v>
      </c>
      <c r="D3018" s="1">
        <v>42970</v>
      </c>
      <c r="E3018" s="1">
        <v>42977</v>
      </c>
      <c r="F3018" t="s">
        <v>46</v>
      </c>
      <c r="G3018" t="s">
        <v>3508</v>
      </c>
      <c r="H3018" t="s">
        <v>3509</v>
      </c>
      <c r="I3018" t="s">
        <v>98</v>
      </c>
      <c r="J3018" t="s">
        <v>23</v>
      </c>
      <c r="K3018" t="s">
        <v>6220</v>
      </c>
      <c r="L3018" t="s">
        <v>100</v>
      </c>
      <c r="M3018">
        <v>78577</v>
      </c>
      <c r="N3018" t="s">
        <v>101</v>
      </c>
      <c r="O3018" t="s">
        <v>1630</v>
      </c>
      <c r="P3018" t="s">
        <v>42</v>
      </c>
      <c r="Q3018" t="s">
        <v>55</v>
      </c>
      <c r="R3018" t="s">
        <v>1631</v>
      </c>
      <c r="S3018">
        <v>727.29600000000005</v>
      </c>
      <c r="T3018" s="3"/>
    </row>
    <row r="3019" spans="1:20" x14ac:dyDescent="0.3">
      <c r="A3019">
        <v>3018</v>
      </c>
      <c r="B3019" t="s">
        <v>6219</v>
      </c>
      <c r="C3019">
        <f t="shared" si="47"/>
        <v>34</v>
      </c>
      <c r="D3019" s="1">
        <v>42970</v>
      </c>
      <c r="E3019" s="1">
        <v>42977</v>
      </c>
      <c r="F3019" t="s">
        <v>46</v>
      </c>
      <c r="G3019" t="s">
        <v>3508</v>
      </c>
      <c r="H3019" t="s">
        <v>3509</v>
      </c>
      <c r="I3019" t="s">
        <v>98</v>
      </c>
      <c r="J3019" t="s">
        <v>23</v>
      </c>
      <c r="K3019" t="s">
        <v>6220</v>
      </c>
      <c r="L3019" t="s">
        <v>100</v>
      </c>
      <c r="M3019">
        <v>78577</v>
      </c>
      <c r="N3019" t="s">
        <v>101</v>
      </c>
      <c r="O3019" t="s">
        <v>4633</v>
      </c>
      <c r="P3019" t="s">
        <v>28</v>
      </c>
      <c r="Q3019" t="s">
        <v>61</v>
      </c>
      <c r="R3019" t="s">
        <v>4634</v>
      </c>
      <c r="S3019">
        <v>22.608000000000001</v>
      </c>
      <c r="T3019" s="3"/>
    </row>
    <row r="3020" spans="1:20" x14ac:dyDescent="0.3">
      <c r="A3020">
        <v>3019</v>
      </c>
      <c r="B3020" t="s">
        <v>6219</v>
      </c>
      <c r="C3020">
        <f t="shared" si="47"/>
        <v>34</v>
      </c>
      <c r="D3020" s="1">
        <v>42970</v>
      </c>
      <c r="E3020" s="1">
        <v>42977</v>
      </c>
      <c r="F3020" t="s">
        <v>46</v>
      </c>
      <c r="G3020" t="s">
        <v>3508</v>
      </c>
      <c r="H3020" t="s">
        <v>3509</v>
      </c>
      <c r="I3020" t="s">
        <v>98</v>
      </c>
      <c r="J3020" t="s">
        <v>23</v>
      </c>
      <c r="K3020" t="s">
        <v>6220</v>
      </c>
      <c r="L3020" t="s">
        <v>100</v>
      </c>
      <c r="M3020">
        <v>78577</v>
      </c>
      <c r="N3020" t="s">
        <v>101</v>
      </c>
      <c r="O3020" t="s">
        <v>4817</v>
      </c>
      <c r="P3020" t="s">
        <v>67</v>
      </c>
      <c r="Q3020" t="s">
        <v>157</v>
      </c>
      <c r="R3020" t="s">
        <v>4818</v>
      </c>
      <c r="S3020">
        <v>666.4</v>
      </c>
      <c r="T3020" s="3"/>
    </row>
    <row r="3021" spans="1:20" x14ac:dyDescent="0.3">
      <c r="A3021">
        <v>3020</v>
      </c>
      <c r="B3021" t="s">
        <v>6221</v>
      </c>
      <c r="C3021">
        <f t="shared" si="47"/>
        <v>46</v>
      </c>
      <c r="D3021" s="1">
        <v>42682</v>
      </c>
      <c r="E3021" s="1">
        <v>42688</v>
      </c>
      <c r="F3021" t="s">
        <v>46</v>
      </c>
      <c r="G3021" t="s">
        <v>1584</v>
      </c>
      <c r="H3021" t="s">
        <v>1585</v>
      </c>
      <c r="I3021" t="s">
        <v>22</v>
      </c>
      <c r="J3021" t="s">
        <v>23</v>
      </c>
      <c r="K3021" t="s">
        <v>116</v>
      </c>
      <c r="L3021" t="s">
        <v>117</v>
      </c>
      <c r="M3021">
        <v>84084</v>
      </c>
      <c r="N3021" t="s">
        <v>40</v>
      </c>
      <c r="O3021" t="s">
        <v>6222</v>
      </c>
      <c r="P3021" t="s">
        <v>42</v>
      </c>
      <c r="Q3021" t="s">
        <v>265</v>
      </c>
      <c r="R3021" t="s">
        <v>6223</v>
      </c>
      <c r="S3021">
        <v>5.04</v>
      </c>
      <c r="T3021" s="3"/>
    </row>
    <row r="3022" spans="1:20" x14ac:dyDescent="0.3">
      <c r="A3022">
        <v>3021</v>
      </c>
      <c r="B3022" t="s">
        <v>6221</v>
      </c>
      <c r="C3022">
        <f t="shared" si="47"/>
        <v>46</v>
      </c>
      <c r="D3022" s="1">
        <v>42682</v>
      </c>
      <c r="E3022" s="1">
        <v>42688</v>
      </c>
      <c r="F3022" t="s">
        <v>46</v>
      </c>
      <c r="G3022" t="s">
        <v>1584</v>
      </c>
      <c r="H3022" t="s">
        <v>1585</v>
      </c>
      <c r="I3022" t="s">
        <v>22</v>
      </c>
      <c r="J3022" t="s">
        <v>23</v>
      </c>
      <c r="K3022" t="s">
        <v>116</v>
      </c>
      <c r="L3022" t="s">
        <v>117</v>
      </c>
      <c r="M3022">
        <v>84084</v>
      </c>
      <c r="N3022" t="s">
        <v>40</v>
      </c>
      <c r="O3022" t="s">
        <v>4077</v>
      </c>
      <c r="P3022" t="s">
        <v>42</v>
      </c>
      <c r="Q3022" t="s">
        <v>86</v>
      </c>
      <c r="R3022" t="s">
        <v>4078</v>
      </c>
      <c r="S3022">
        <v>92.94</v>
      </c>
      <c r="T3022" s="3"/>
    </row>
    <row r="3023" spans="1:20" x14ac:dyDescent="0.3">
      <c r="A3023">
        <v>3022</v>
      </c>
      <c r="B3023" t="s">
        <v>6221</v>
      </c>
      <c r="C3023">
        <f t="shared" si="47"/>
        <v>46</v>
      </c>
      <c r="D3023" s="1">
        <v>42682</v>
      </c>
      <c r="E3023" s="1">
        <v>42688</v>
      </c>
      <c r="F3023" t="s">
        <v>46</v>
      </c>
      <c r="G3023" t="s">
        <v>1584</v>
      </c>
      <c r="H3023" t="s">
        <v>1585</v>
      </c>
      <c r="I3023" t="s">
        <v>22</v>
      </c>
      <c r="J3023" t="s">
        <v>23</v>
      </c>
      <c r="K3023" t="s">
        <v>116</v>
      </c>
      <c r="L3023" t="s">
        <v>117</v>
      </c>
      <c r="M3023">
        <v>84084</v>
      </c>
      <c r="N3023" t="s">
        <v>40</v>
      </c>
      <c r="O3023" t="s">
        <v>2511</v>
      </c>
      <c r="P3023" t="s">
        <v>28</v>
      </c>
      <c r="Q3023" t="s">
        <v>61</v>
      </c>
      <c r="R3023" t="s">
        <v>2512</v>
      </c>
      <c r="S3023">
        <v>66.69</v>
      </c>
      <c r="T3023" s="3"/>
    </row>
    <row r="3024" spans="1:20" x14ac:dyDescent="0.3">
      <c r="A3024">
        <v>3023</v>
      </c>
      <c r="B3024" t="s">
        <v>6221</v>
      </c>
      <c r="C3024">
        <f t="shared" si="47"/>
        <v>46</v>
      </c>
      <c r="D3024" s="1">
        <v>42682</v>
      </c>
      <c r="E3024" s="1">
        <v>42688</v>
      </c>
      <c r="F3024" t="s">
        <v>46</v>
      </c>
      <c r="G3024" t="s">
        <v>1584</v>
      </c>
      <c r="H3024" t="s">
        <v>1585</v>
      </c>
      <c r="I3024" t="s">
        <v>22</v>
      </c>
      <c r="J3024" t="s">
        <v>23</v>
      </c>
      <c r="K3024" t="s">
        <v>116</v>
      </c>
      <c r="L3024" t="s">
        <v>117</v>
      </c>
      <c r="M3024">
        <v>84084</v>
      </c>
      <c r="N3024" t="s">
        <v>40</v>
      </c>
      <c r="O3024" t="s">
        <v>2776</v>
      </c>
      <c r="P3024" t="s">
        <v>42</v>
      </c>
      <c r="Q3024" t="s">
        <v>71</v>
      </c>
      <c r="R3024" t="s">
        <v>2777</v>
      </c>
      <c r="S3024">
        <v>91.68</v>
      </c>
      <c r="T3024" s="3"/>
    </row>
    <row r="3025" spans="1:20" x14ac:dyDescent="0.3">
      <c r="A3025">
        <v>3024</v>
      </c>
      <c r="B3025" t="s">
        <v>6224</v>
      </c>
      <c r="C3025">
        <f t="shared" si="47"/>
        <v>46</v>
      </c>
      <c r="D3025" s="1">
        <v>43421</v>
      </c>
      <c r="E3025" s="1">
        <v>43427</v>
      </c>
      <c r="F3025" t="s">
        <v>46</v>
      </c>
      <c r="G3025" t="s">
        <v>6225</v>
      </c>
      <c r="H3025" t="s">
        <v>6226</v>
      </c>
      <c r="I3025" t="s">
        <v>22</v>
      </c>
      <c r="J3025" t="s">
        <v>23</v>
      </c>
      <c r="K3025" t="s">
        <v>3156</v>
      </c>
      <c r="L3025" t="s">
        <v>100</v>
      </c>
      <c r="M3025">
        <v>78521</v>
      </c>
      <c r="N3025" t="s">
        <v>101</v>
      </c>
      <c r="O3025" t="s">
        <v>5191</v>
      </c>
      <c r="P3025" t="s">
        <v>28</v>
      </c>
      <c r="Q3025" t="s">
        <v>29</v>
      </c>
      <c r="R3025" t="s">
        <v>5192</v>
      </c>
      <c r="S3025">
        <v>327.7328</v>
      </c>
      <c r="T3025" s="3"/>
    </row>
    <row r="3026" spans="1:20" x14ac:dyDescent="0.3">
      <c r="A3026">
        <v>3025</v>
      </c>
      <c r="B3026" t="s">
        <v>6227</v>
      </c>
      <c r="C3026">
        <f t="shared" si="47"/>
        <v>46</v>
      </c>
      <c r="D3026" s="1">
        <v>42682</v>
      </c>
      <c r="E3026" s="1">
        <v>42687</v>
      </c>
      <c r="F3026" t="s">
        <v>46</v>
      </c>
      <c r="G3026" t="s">
        <v>4721</v>
      </c>
      <c r="H3026" t="s">
        <v>4722</v>
      </c>
      <c r="I3026" t="s">
        <v>22</v>
      </c>
      <c r="J3026" t="s">
        <v>23</v>
      </c>
      <c r="K3026" t="s">
        <v>262</v>
      </c>
      <c r="L3026" t="s">
        <v>263</v>
      </c>
      <c r="M3026">
        <v>10011</v>
      </c>
      <c r="N3026" t="s">
        <v>144</v>
      </c>
      <c r="O3026" t="s">
        <v>1212</v>
      </c>
      <c r="P3026" t="s">
        <v>42</v>
      </c>
      <c r="Q3026" t="s">
        <v>71</v>
      </c>
      <c r="R3026" t="s">
        <v>1213</v>
      </c>
      <c r="S3026">
        <v>52.271999999999998</v>
      </c>
      <c r="T3026" s="3"/>
    </row>
    <row r="3027" spans="1:20" x14ac:dyDescent="0.3">
      <c r="A3027">
        <v>3026</v>
      </c>
      <c r="B3027" t="s">
        <v>6227</v>
      </c>
      <c r="C3027">
        <f t="shared" si="47"/>
        <v>46</v>
      </c>
      <c r="D3027" s="1">
        <v>42682</v>
      </c>
      <c r="E3027" s="1">
        <v>42687</v>
      </c>
      <c r="F3027" t="s">
        <v>46</v>
      </c>
      <c r="G3027" t="s">
        <v>4721</v>
      </c>
      <c r="H3027" t="s">
        <v>4722</v>
      </c>
      <c r="I3027" t="s">
        <v>22</v>
      </c>
      <c r="J3027" t="s">
        <v>23</v>
      </c>
      <c r="K3027" t="s">
        <v>262</v>
      </c>
      <c r="L3027" t="s">
        <v>263</v>
      </c>
      <c r="M3027">
        <v>10011</v>
      </c>
      <c r="N3027" t="s">
        <v>144</v>
      </c>
      <c r="O3027" t="s">
        <v>1768</v>
      </c>
      <c r="P3027" t="s">
        <v>42</v>
      </c>
      <c r="Q3027" t="s">
        <v>86</v>
      </c>
      <c r="R3027" t="s">
        <v>1769</v>
      </c>
      <c r="S3027">
        <v>17.940000000000001</v>
      </c>
      <c r="T3027" s="3"/>
    </row>
    <row r="3028" spans="1:20" x14ac:dyDescent="0.3">
      <c r="A3028">
        <v>3027</v>
      </c>
      <c r="B3028" t="s">
        <v>6228</v>
      </c>
      <c r="C3028">
        <f t="shared" si="47"/>
        <v>17</v>
      </c>
      <c r="D3028" s="1">
        <v>43212</v>
      </c>
      <c r="E3028" s="1">
        <v>43216</v>
      </c>
      <c r="F3028" t="s">
        <v>46</v>
      </c>
      <c r="G3028" t="s">
        <v>2068</v>
      </c>
      <c r="H3028" t="s">
        <v>2069</v>
      </c>
      <c r="I3028" t="s">
        <v>98</v>
      </c>
      <c r="J3028" t="s">
        <v>23</v>
      </c>
      <c r="K3028" t="s">
        <v>142</v>
      </c>
      <c r="L3028" t="s">
        <v>143</v>
      </c>
      <c r="M3028">
        <v>19140</v>
      </c>
      <c r="N3028" t="s">
        <v>144</v>
      </c>
      <c r="O3028" t="s">
        <v>4225</v>
      </c>
      <c r="P3028" t="s">
        <v>28</v>
      </c>
      <c r="Q3028" t="s">
        <v>61</v>
      </c>
      <c r="R3028" t="s">
        <v>4226</v>
      </c>
      <c r="S3028">
        <v>254.352</v>
      </c>
      <c r="T3028" s="3"/>
    </row>
    <row r="3029" spans="1:20" x14ac:dyDescent="0.3">
      <c r="A3029">
        <v>3028</v>
      </c>
      <c r="B3029" t="s">
        <v>6229</v>
      </c>
      <c r="C3029">
        <f t="shared" si="47"/>
        <v>35</v>
      </c>
      <c r="D3029" s="1">
        <v>42240</v>
      </c>
      <c r="E3029" s="1">
        <v>42240</v>
      </c>
      <c r="F3029" t="s">
        <v>1289</v>
      </c>
      <c r="G3029" t="s">
        <v>4348</v>
      </c>
      <c r="H3029" t="s">
        <v>4349</v>
      </c>
      <c r="I3029" t="s">
        <v>37</v>
      </c>
      <c r="J3029" t="s">
        <v>23</v>
      </c>
      <c r="K3029" t="s">
        <v>6230</v>
      </c>
      <c r="L3029" t="s">
        <v>1763</v>
      </c>
      <c r="M3029">
        <v>59102</v>
      </c>
      <c r="N3029" t="s">
        <v>40</v>
      </c>
      <c r="O3029" t="s">
        <v>6231</v>
      </c>
      <c r="P3029" t="s">
        <v>42</v>
      </c>
      <c r="Q3029" t="s">
        <v>71</v>
      </c>
      <c r="R3029" t="s">
        <v>6232</v>
      </c>
      <c r="S3029">
        <v>8.2880000000000003</v>
      </c>
      <c r="T3029" s="3"/>
    </row>
    <row r="3030" spans="1:20" x14ac:dyDescent="0.3">
      <c r="A3030">
        <v>3029</v>
      </c>
      <c r="B3030" t="s">
        <v>6233</v>
      </c>
      <c r="C3030">
        <f t="shared" si="47"/>
        <v>51</v>
      </c>
      <c r="D3030" s="1">
        <v>43451</v>
      </c>
      <c r="E3030" s="1">
        <v>43455</v>
      </c>
      <c r="F3030" t="s">
        <v>46</v>
      </c>
      <c r="G3030" t="s">
        <v>4047</v>
      </c>
      <c r="H3030" t="s">
        <v>4048</v>
      </c>
      <c r="I3030" t="s">
        <v>22</v>
      </c>
      <c r="J3030" t="s">
        <v>23</v>
      </c>
      <c r="K3030" t="s">
        <v>4879</v>
      </c>
      <c r="L3030" t="s">
        <v>315</v>
      </c>
      <c r="M3030">
        <v>23320</v>
      </c>
      <c r="N3030" t="s">
        <v>26</v>
      </c>
      <c r="O3030" t="s">
        <v>3626</v>
      </c>
      <c r="P3030" t="s">
        <v>28</v>
      </c>
      <c r="Q3030" t="s">
        <v>32</v>
      </c>
      <c r="R3030" t="s">
        <v>3627</v>
      </c>
      <c r="S3030">
        <v>504.9</v>
      </c>
      <c r="T3030" s="3"/>
    </row>
    <row r="3031" spans="1:20" x14ac:dyDescent="0.3">
      <c r="A3031">
        <v>3030</v>
      </c>
      <c r="B3031" t="s">
        <v>6234</v>
      </c>
      <c r="C3031">
        <f t="shared" si="47"/>
        <v>12</v>
      </c>
      <c r="D3031" s="1">
        <v>42818</v>
      </c>
      <c r="E3031" s="1">
        <v>42822</v>
      </c>
      <c r="F3031" t="s">
        <v>46</v>
      </c>
      <c r="G3031" t="s">
        <v>957</v>
      </c>
      <c r="H3031" t="s">
        <v>958</v>
      </c>
      <c r="I3031" t="s">
        <v>37</v>
      </c>
      <c r="J3031" t="s">
        <v>23</v>
      </c>
      <c r="K3031" t="s">
        <v>6235</v>
      </c>
      <c r="L3031" t="s">
        <v>416</v>
      </c>
      <c r="M3031">
        <v>97030</v>
      </c>
      <c r="N3031" t="s">
        <v>40</v>
      </c>
      <c r="O3031" t="s">
        <v>5894</v>
      </c>
      <c r="P3031" t="s">
        <v>67</v>
      </c>
      <c r="Q3031" t="s">
        <v>68</v>
      </c>
      <c r="R3031" t="s">
        <v>5895</v>
      </c>
      <c r="S3031">
        <v>403.16800000000001</v>
      </c>
      <c r="T3031" s="3"/>
    </row>
    <row r="3032" spans="1:20" x14ac:dyDescent="0.3">
      <c r="A3032">
        <v>3031</v>
      </c>
      <c r="B3032" t="s">
        <v>6236</v>
      </c>
      <c r="C3032">
        <f t="shared" si="47"/>
        <v>39</v>
      </c>
      <c r="D3032" s="1">
        <v>42634</v>
      </c>
      <c r="E3032" s="1">
        <v>42640</v>
      </c>
      <c r="F3032" t="s">
        <v>46</v>
      </c>
      <c r="G3032" t="s">
        <v>6237</v>
      </c>
      <c r="H3032" t="s">
        <v>6238</v>
      </c>
      <c r="I3032" t="s">
        <v>37</v>
      </c>
      <c r="J3032" t="s">
        <v>23</v>
      </c>
      <c r="K3032" t="s">
        <v>5165</v>
      </c>
      <c r="L3032" t="s">
        <v>234</v>
      </c>
      <c r="M3032">
        <v>48146</v>
      </c>
      <c r="N3032" t="s">
        <v>101</v>
      </c>
      <c r="O3032" t="s">
        <v>4796</v>
      </c>
      <c r="P3032" t="s">
        <v>28</v>
      </c>
      <c r="Q3032" t="s">
        <v>29</v>
      </c>
      <c r="R3032" t="s">
        <v>4797</v>
      </c>
      <c r="S3032">
        <v>194.32</v>
      </c>
      <c r="T3032" s="3"/>
    </row>
    <row r="3033" spans="1:20" x14ac:dyDescent="0.3">
      <c r="A3033">
        <v>3032</v>
      </c>
      <c r="B3033" t="s">
        <v>6236</v>
      </c>
      <c r="C3033">
        <f t="shared" si="47"/>
        <v>39</v>
      </c>
      <c r="D3033" s="1">
        <v>42634</v>
      </c>
      <c r="E3033" s="1">
        <v>42640</v>
      </c>
      <c r="F3033" t="s">
        <v>46</v>
      </c>
      <c r="G3033" t="s">
        <v>6237</v>
      </c>
      <c r="H3033" t="s">
        <v>6238</v>
      </c>
      <c r="I3033" t="s">
        <v>37</v>
      </c>
      <c r="J3033" t="s">
        <v>23</v>
      </c>
      <c r="K3033" t="s">
        <v>5165</v>
      </c>
      <c r="L3033" t="s">
        <v>234</v>
      </c>
      <c r="M3033">
        <v>48146</v>
      </c>
      <c r="N3033" t="s">
        <v>101</v>
      </c>
      <c r="O3033" t="s">
        <v>4231</v>
      </c>
      <c r="P3033" t="s">
        <v>42</v>
      </c>
      <c r="Q3033" t="s">
        <v>64</v>
      </c>
      <c r="R3033" t="s">
        <v>4232</v>
      </c>
      <c r="S3033">
        <v>25.99</v>
      </c>
      <c r="T3033" s="3"/>
    </row>
    <row r="3034" spans="1:20" x14ac:dyDescent="0.3">
      <c r="A3034">
        <v>3033</v>
      </c>
      <c r="B3034" t="s">
        <v>6239</v>
      </c>
      <c r="C3034">
        <f t="shared" si="47"/>
        <v>47</v>
      </c>
      <c r="D3034" s="1">
        <v>43060</v>
      </c>
      <c r="E3034" s="1">
        <v>43065</v>
      </c>
      <c r="F3034" t="s">
        <v>46</v>
      </c>
      <c r="G3034" t="s">
        <v>3598</v>
      </c>
      <c r="H3034" t="s">
        <v>3599</v>
      </c>
      <c r="I3034" t="s">
        <v>22</v>
      </c>
      <c r="J3034" t="s">
        <v>23</v>
      </c>
      <c r="K3034" t="s">
        <v>6235</v>
      </c>
      <c r="L3034" t="s">
        <v>416</v>
      </c>
      <c r="M3034">
        <v>97030</v>
      </c>
      <c r="N3034" t="s">
        <v>40</v>
      </c>
      <c r="O3034" t="s">
        <v>4933</v>
      </c>
      <c r="P3034" t="s">
        <v>28</v>
      </c>
      <c r="Q3034" t="s">
        <v>32</v>
      </c>
      <c r="R3034" t="s">
        <v>4934</v>
      </c>
      <c r="S3034">
        <v>195.136</v>
      </c>
      <c r="T3034" s="3"/>
    </row>
    <row r="3035" spans="1:20" x14ac:dyDescent="0.3">
      <c r="A3035">
        <v>3034</v>
      </c>
      <c r="B3035" t="s">
        <v>6240</v>
      </c>
      <c r="C3035">
        <f t="shared" si="47"/>
        <v>38</v>
      </c>
      <c r="D3035" s="1">
        <v>43359</v>
      </c>
      <c r="E3035" s="1">
        <v>43364</v>
      </c>
      <c r="F3035" t="s">
        <v>46</v>
      </c>
      <c r="G3035" t="s">
        <v>1248</v>
      </c>
      <c r="H3035" t="s">
        <v>1249</v>
      </c>
      <c r="I3035" t="s">
        <v>98</v>
      </c>
      <c r="J3035" t="s">
        <v>23</v>
      </c>
      <c r="K3035" t="s">
        <v>142</v>
      </c>
      <c r="L3035" t="s">
        <v>143</v>
      </c>
      <c r="M3035">
        <v>19143</v>
      </c>
      <c r="N3035" t="s">
        <v>144</v>
      </c>
      <c r="O3035" t="s">
        <v>4451</v>
      </c>
      <c r="P3035" t="s">
        <v>42</v>
      </c>
      <c r="Q3035" t="s">
        <v>86</v>
      </c>
      <c r="R3035" t="s">
        <v>4452</v>
      </c>
      <c r="S3035">
        <v>20.736000000000001</v>
      </c>
      <c r="T3035" s="3"/>
    </row>
    <row r="3036" spans="1:20" x14ac:dyDescent="0.3">
      <c r="A3036">
        <v>3035</v>
      </c>
      <c r="B3036" t="s">
        <v>6241</v>
      </c>
      <c r="C3036">
        <f t="shared" si="47"/>
        <v>24</v>
      </c>
      <c r="D3036" s="1">
        <v>42532</v>
      </c>
      <c r="E3036" s="1">
        <v>42537</v>
      </c>
      <c r="F3036" t="s">
        <v>46</v>
      </c>
      <c r="G3036" t="s">
        <v>1787</v>
      </c>
      <c r="H3036" t="s">
        <v>1788</v>
      </c>
      <c r="I3036" t="s">
        <v>22</v>
      </c>
      <c r="J3036" t="s">
        <v>23</v>
      </c>
      <c r="K3036" t="s">
        <v>733</v>
      </c>
      <c r="L3036" t="s">
        <v>734</v>
      </c>
      <c r="M3036">
        <v>71203</v>
      </c>
      <c r="N3036" t="s">
        <v>26</v>
      </c>
      <c r="O3036" t="s">
        <v>4161</v>
      </c>
      <c r="P3036" t="s">
        <v>67</v>
      </c>
      <c r="Q3036" t="s">
        <v>157</v>
      </c>
      <c r="R3036" t="s">
        <v>4162</v>
      </c>
      <c r="S3036">
        <v>53.7</v>
      </c>
      <c r="T3036" s="3"/>
    </row>
    <row r="3037" spans="1:20" x14ac:dyDescent="0.3">
      <c r="A3037">
        <v>3036</v>
      </c>
      <c r="B3037" t="s">
        <v>6241</v>
      </c>
      <c r="C3037">
        <f t="shared" si="47"/>
        <v>24</v>
      </c>
      <c r="D3037" s="1">
        <v>42532</v>
      </c>
      <c r="E3037" s="1">
        <v>42537</v>
      </c>
      <c r="F3037" t="s">
        <v>46</v>
      </c>
      <c r="G3037" t="s">
        <v>1787</v>
      </c>
      <c r="H3037" t="s">
        <v>1788</v>
      </c>
      <c r="I3037" t="s">
        <v>22</v>
      </c>
      <c r="J3037" t="s">
        <v>23</v>
      </c>
      <c r="K3037" t="s">
        <v>733</v>
      </c>
      <c r="L3037" t="s">
        <v>734</v>
      </c>
      <c r="M3037">
        <v>71203</v>
      </c>
      <c r="N3037" t="s">
        <v>26</v>
      </c>
      <c r="O3037" t="s">
        <v>6231</v>
      </c>
      <c r="P3037" t="s">
        <v>42</v>
      </c>
      <c r="Q3037" t="s">
        <v>71</v>
      </c>
      <c r="R3037" t="s">
        <v>6232</v>
      </c>
      <c r="S3037">
        <v>36.26</v>
      </c>
      <c r="T3037" s="3"/>
    </row>
    <row r="3038" spans="1:20" x14ac:dyDescent="0.3">
      <c r="A3038">
        <v>3037</v>
      </c>
      <c r="B3038" t="s">
        <v>6241</v>
      </c>
      <c r="C3038">
        <f t="shared" si="47"/>
        <v>24</v>
      </c>
      <c r="D3038" s="1">
        <v>42532</v>
      </c>
      <c r="E3038" s="1">
        <v>42537</v>
      </c>
      <c r="F3038" t="s">
        <v>46</v>
      </c>
      <c r="G3038" t="s">
        <v>1787</v>
      </c>
      <c r="H3038" t="s">
        <v>1788</v>
      </c>
      <c r="I3038" t="s">
        <v>22</v>
      </c>
      <c r="J3038" t="s">
        <v>23</v>
      </c>
      <c r="K3038" t="s">
        <v>733</v>
      </c>
      <c r="L3038" t="s">
        <v>734</v>
      </c>
      <c r="M3038">
        <v>71203</v>
      </c>
      <c r="N3038" t="s">
        <v>26</v>
      </c>
      <c r="O3038" t="s">
        <v>6242</v>
      </c>
      <c r="P3038" t="s">
        <v>42</v>
      </c>
      <c r="Q3038" t="s">
        <v>64</v>
      </c>
      <c r="R3038" t="s">
        <v>6243</v>
      </c>
      <c r="S3038">
        <v>56.3</v>
      </c>
      <c r="T3038" s="3"/>
    </row>
    <row r="3039" spans="1:20" x14ac:dyDescent="0.3">
      <c r="A3039">
        <v>3038</v>
      </c>
      <c r="B3039" t="s">
        <v>6241</v>
      </c>
      <c r="C3039">
        <f t="shared" si="47"/>
        <v>24</v>
      </c>
      <c r="D3039" s="1">
        <v>42532</v>
      </c>
      <c r="E3039" s="1">
        <v>42537</v>
      </c>
      <c r="F3039" t="s">
        <v>46</v>
      </c>
      <c r="G3039" t="s">
        <v>1787</v>
      </c>
      <c r="H3039" t="s">
        <v>1788</v>
      </c>
      <c r="I3039" t="s">
        <v>22</v>
      </c>
      <c r="J3039" t="s">
        <v>23</v>
      </c>
      <c r="K3039" t="s">
        <v>733</v>
      </c>
      <c r="L3039" t="s">
        <v>734</v>
      </c>
      <c r="M3039">
        <v>71203</v>
      </c>
      <c r="N3039" t="s">
        <v>26</v>
      </c>
      <c r="O3039" t="s">
        <v>1930</v>
      </c>
      <c r="P3039" t="s">
        <v>42</v>
      </c>
      <c r="Q3039" t="s">
        <v>86</v>
      </c>
      <c r="R3039" t="s">
        <v>1931</v>
      </c>
      <c r="S3039">
        <v>32.4</v>
      </c>
      <c r="T3039" s="3"/>
    </row>
    <row r="3040" spans="1:20" x14ac:dyDescent="0.3">
      <c r="A3040">
        <v>3039</v>
      </c>
      <c r="B3040" t="s">
        <v>6241</v>
      </c>
      <c r="C3040">
        <f t="shared" si="47"/>
        <v>24</v>
      </c>
      <c r="D3040" s="1">
        <v>42532</v>
      </c>
      <c r="E3040" s="1">
        <v>42537</v>
      </c>
      <c r="F3040" t="s">
        <v>46</v>
      </c>
      <c r="G3040" t="s">
        <v>1787</v>
      </c>
      <c r="H3040" t="s">
        <v>1788</v>
      </c>
      <c r="I3040" t="s">
        <v>22</v>
      </c>
      <c r="J3040" t="s">
        <v>23</v>
      </c>
      <c r="K3040" t="s">
        <v>733</v>
      </c>
      <c r="L3040" t="s">
        <v>734</v>
      </c>
      <c r="M3040">
        <v>71203</v>
      </c>
      <c r="N3040" t="s">
        <v>26</v>
      </c>
      <c r="O3040" t="s">
        <v>6244</v>
      </c>
      <c r="P3040" t="s">
        <v>28</v>
      </c>
      <c r="Q3040" t="s">
        <v>61</v>
      </c>
      <c r="R3040" t="s">
        <v>6245</v>
      </c>
      <c r="S3040">
        <v>29.16</v>
      </c>
      <c r="T3040" s="3"/>
    </row>
    <row r="3041" spans="1:20" x14ac:dyDescent="0.3">
      <c r="A3041">
        <v>3040</v>
      </c>
      <c r="B3041" t="s">
        <v>6246</v>
      </c>
      <c r="C3041">
        <f t="shared" si="47"/>
        <v>40</v>
      </c>
      <c r="D3041" s="1">
        <v>43376</v>
      </c>
      <c r="E3041" s="1">
        <v>43381</v>
      </c>
      <c r="F3041" t="s">
        <v>46</v>
      </c>
      <c r="G3041" t="s">
        <v>3708</v>
      </c>
      <c r="H3041" t="s">
        <v>3709</v>
      </c>
      <c r="I3041" t="s">
        <v>37</v>
      </c>
      <c r="J3041" t="s">
        <v>23</v>
      </c>
      <c r="K3041" t="s">
        <v>599</v>
      </c>
      <c r="L3041" t="s">
        <v>39</v>
      </c>
      <c r="M3041">
        <v>91104</v>
      </c>
      <c r="N3041" t="s">
        <v>40</v>
      </c>
      <c r="O3041" t="s">
        <v>2806</v>
      </c>
      <c r="P3041" t="s">
        <v>28</v>
      </c>
      <c r="Q3041" t="s">
        <v>52</v>
      </c>
      <c r="R3041" t="s">
        <v>2807</v>
      </c>
      <c r="S3041">
        <v>171.28800000000001</v>
      </c>
      <c r="T3041" s="3"/>
    </row>
    <row r="3042" spans="1:20" x14ac:dyDescent="0.3">
      <c r="A3042">
        <v>3041</v>
      </c>
      <c r="B3042" t="s">
        <v>6247</v>
      </c>
      <c r="C3042">
        <f t="shared" si="47"/>
        <v>18</v>
      </c>
      <c r="D3042" s="1">
        <v>42860</v>
      </c>
      <c r="E3042" s="1">
        <v>42864</v>
      </c>
      <c r="F3042" t="s">
        <v>46</v>
      </c>
      <c r="G3042" t="s">
        <v>121</v>
      </c>
      <c r="H3042" t="s">
        <v>122</v>
      </c>
      <c r="I3042" t="s">
        <v>22</v>
      </c>
      <c r="J3042" t="s">
        <v>23</v>
      </c>
      <c r="K3042" t="s">
        <v>6248</v>
      </c>
      <c r="L3042" t="s">
        <v>331</v>
      </c>
      <c r="M3042">
        <v>37421</v>
      </c>
      <c r="N3042" t="s">
        <v>26</v>
      </c>
      <c r="O3042" t="s">
        <v>3961</v>
      </c>
      <c r="P3042" t="s">
        <v>28</v>
      </c>
      <c r="Q3042" t="s">
        <v>61</v>
      </c>
      <c r="R3042" t="s">
        <v>3962</v>
      </c>
      <c r="S3042">
        <v>16.72</v>
      </c>
      <c r="T3042" s="3"/>
    </row>
    <row r="3043" spans="1:20" x14ac:dyDescent="0.3">
      <c r="A3043">
        <v>3042</v>
      </c>
      <c r="B3043" t="s">
        <v>6249</v>
      </c>
      <c r="C3043">
        <f t="shared" si="47"/>
        <v>37</v>
      </c>
      <c r="D3043" s="1">
        <v>43354</v>
      </c>
      <c r="E3043" s="1">
        <v>43355</v>
      </c>
      <c r="F3043" t="s">
        <v>1289</v>
      </c>
      <c r="G3043" t="s">
        <v>5103</v>
      </c>
      <c r="H3043" t="s">
        <v>5104</v>
      </c>
      <c r="I3043" t="s">
        <v>98</v>
      </c>
      <c r="J3043" t="s">
        <v>23</v>
      </c>
      <c r="K3043" t="s">
        <v>1172</v>
      </c>
      <c r="L3043" t="s">
        <v>39</v>
      </c>
      <c r="M3043">
        <v>90805</v>
      </c>
      <c r="N3043" t="s">
        <v>40</v>
      </c>
      <c r="O3043" t="s">
        <v>3357</v>
      </c>
      <c r="P3043" t="s">
        <v>42</v>
      </c>
      <c r="Q3043" t="s">
        <v>86</v>
      </c>
      <c r="R3043" t="s">
        <v>3358</v>
      </c>
      <c r="S3043">
        <v>12.96</v>
      </c>
      <c r="T3043" s="3"/>
    </row>
    <row r="3044" spans="1:20" x14ac:dyDescent="0.3">
      <c r="A3044">
        <v>3043</v>
      </c>
      <c r="B3044" t="s">
        <v>6249</v>
      </c>
      <c r="C3044">
        <f t="shared" si="47"/>
        <v>37</v>
      </c>
      <c r="D3044" s="1">
        <v>43354</v>
      </c>
      <c r="E3044" s="1">
        <v>43355</v>
      </c>
      <c r="F3044" t="s">
        <v>1289</v>
      </c>
      <c r="G3044" t="s">
        <v>5103</v>
      </c>
      <c r="H3044" t="s">
        <v>5104</v>
      </c>
      <c r="I3044" t="s">
        <v>98</v>
      </c>
      <c r="J3044" t="s">
        <v>23</v>
      </c>
      <c r="K3044" t="s">
        <v>1172</v>
      </c>
      <c r="L3044" t="s">
        <v>39</v>
      </c>
      <c r="M3044">
        <v>90805</v>
      </c>
      <c r="N3044" t="s">
        <v>40</v>
      </c>
      <c r="O3044" t="s">
        <v>6250</v>
      </c>
      <c r="P3044" t="s">
        <v>42</v>
      </c>
      <c r="Q3044" t="s">
        <v>169</v>
      </c>
      <c r="R3044" t="s">
        <v>6251</v>
      </c>
      <c r="S3044">
        <v>22.18</v>
      </c>
      <c r="T3044" s="3"/>
    </row>
    <row r="3045" spans="1:20" x14ac:dyDescent="0.3">
      <c r="A3045">
        <v>3044</v>
      </c>
      <c r="B3045" t="s">
        <v>6249</v>
      </c>
      <c r="C3045">
        <f t="shared" si="47"/>
        <v>37</v>
      </c>
      <c r="D3045" s="1">
        <v>43354</v>
      </c>
      <c r="E3045" s="1">
        <v>43355</v>
      </c>
      <c r="F3045" t="s">
        <v>1289</v>
      </c>
      <c r="G3045" t="s">
        <v>5103</v>
      </c>
      <c r="H3045" t="s">
        <v>5104</v>
      </c>
      <c r="I3045" t="s">
        <v>98</v>
      </c>
      <c r="J3045" t="s">
        <v>23</v>
      </c>
      <c r="K3045" t="s">
        <v>1172</v>
      </c>
      <c r="L3045" t="s">
        <v>39</v>
      </c>
      <c r="M3045">
        <v>90805</v>
      </c>
      <c r="N3045" t="s">
        <v>40</v>
      </c>
      <c r="O3045" t="s">
        <v>6252</v>
      </c>
      <c r="P3045" t="s">
        <v>28</v>
      </c>
      <c r="Q3045" t="s">
        <v>32</v>
      </c>
      <c r="R3045" t="s">
        <v>6253</v>
      </c>
      <c r="S3045">
        <v>2054.2719999999999</v>
      </c>
      <c r="T3045" s="3"/>
    </row>
    <row r="3046" spans="1:20" x14ac:dyDescent="0.3">
      <c r="A3046">
        <v>3045</v>
      </c>
      <c r="B3046" t="s">
        <v>6254</v>
      </c>
      <c r="C3046">
        <f t="shared" si="47"/>
        <v>18</v>
      </c>
      <c r="D3046" s="1">
        <v>42490</v>
      </c>
      <c r="E3046" s="1">
        <v>42492</v>
      </c>
      <c r="F3046" t="s">
        <v>19</v>
      </c>
      <c r="G3046" t="s">
        <v>4679</v>
      </c>
      <c r="H3046" t="s">
        <v>4680</v>
      </c>
      <c r="I3046" t="s">
        <v>22</v>
      </c>
      <c r="J3046" t="s">
        <v>23</v>
      </c>
      <c r="K3046" t="s">
        <v>272</v>
      </c>
      <c r="L3046" t="s">
        <v>494</v>
      </c>
      <c r="M3046">
        <v>45373</v>
      </c>
      <c r="N3046" t="s">
        <v>144</v>
      </c>
      <c r="O3046" t="s">
        <v>2489</v>
      </c>
      <c r="P3046" t="s">
        <v>67</v>
      </c>
      <c r="Q3046" t="s">
        <v>68</v>
      </c>
      <c r="R3046" t="s">
        <v>2490</v>
      </c>
      <c r="S3046">
        <v>1022.97</v>
      </c>
      <c r="T3046" s="3"/>
    </row>
    <row r="3047" spans="1:20" x14ac:dyDescent="0.3">
      <c r="A3047">
        <v>3046</v>
      </c>
      <c r="B3047" t="s">
        <v>6255</v>
      </c>
      <c r="C3047">
        <f t="shared" si="47"/>
        <v>45</v>
      </c>
      <c r="D3047" s="1">
        <v>43410</v>
      </c>
      <c r="E3047" s="1">
        <v>43414</v>
      </c>
      <c r="F3047" t="s">
        <v>19</v>
      </c>
      <c r="G3047" t="s">
        <v>2131</v>
      </c>
      <c r="H3047" t="s">
        <v>2132</v>
      </c>
      <c r="I3047" t="s">
        <v>98</v>
      </c>
      <c r="J3047" t="s">
        <v>23</v>
      </c>
      <c r="K3047" t="s">
        <v>405</v>
      </c>
      <c r="L3047" t="s">
        <v>225</v>
      </c>
      <c r="M3047">
        <v>55407</v>
      </c>
      <c r="N3047" t="s">
        <v>101</v>
      </c>
      <c r="O3047" t="s">
        <v>6256</v>
      </c>
      <c r="P3047" t="s">
        <v>42</v>
      </c>
      <c r="Q3047" t="s">
        <v>64</v>
      </c>
      <c r="R3047" t="s">
        <v>6257</v>
      </c>
      <c r="S3047">
        <v>13.9</v>
      </c>
      <c r="T3047" s="3"/>
    </row>
    <row r="3048" spans="1:20" x14ac:dyDescent="0.3">
      <c r="A3048">
        <v>3047</v>
      </c>
      <c r="B3048" t="s">
        <v>6255</v>
      </c>
      <c r="C3048">
        <f t="shared" si="47"/>
        <v>45</v>
      </c>
      <c r="D3048" s="1">
        <v>43410</v>
      </c>
      <c r="E3048" s="1">
        <v>43414</v>
      </c>
      <c r="F3048" t="s">
        <v>19</v>
      </c>
      <c r="G3048" t="s">
        <v>2131</v>
      </c>
      <c r="H3048" t="s">
        <v>2132</v>
      </c>
      <c r="I3048" t="s">
        <v>98</v>
      </c>
      <c r="J3048" t="s">
        <v>23</v>
      </c>
      <c r="K3048" t="s">
        <v>405</v>
      </c>
      <c r="L3048" t="s">
        <v>225</v>
      </c>
      <c r="M3048">
        <v>55407</v>
      </c>
      <c r="N3048" t="s">
        <v>101</v>
      </c>
      <c r="O3048" t="s">
        <v>3194</v>
      </c>
      <c r="P3048" t="s">
        <v>42</v>
      </c>
      <c r="Q3048" t="s">
        <v>86</v>
      </c>
      <c r="R3048" t="s">
        <v>182</v>
      </c>
      <c r="S3048">
        <v>26.38</v>
      </c>
      <c r="T3048" s="3"/>
    </row>
    <row r="3049" spans="1:20" x14ac:dyDescent="0.3">
      <c r="A3049">
        <v>3048</v>
      </c>
      <c r="B3049" t="s">
        <v>6258</v>
      </c>
      <c r="C3049">
        <f t="shared" si="47"/>
        <v>40</v>
      </c>
      <c r="D3049" s="1">
        <v>42277</v>
      </c>
      <c r="E3049" s="1">
        <v>42281</v>
      </c>
      <c r="F3049" t="s">
        <v>46</v>
      </c>
      <c r="G3049" t="s">
        <v>1210</v>
      </c>
      <c r="H3049" t="s">
        <v>1211</v>
      </c>
      <c r="I3049" t="s">
        <v>22</v>
      </c>
      <c r="J3049" t="s">
        <v>23</v>
      </c>
      <c r="K3049" t="s">
        <v>91</v>
      </c>
      <c r="L3049" t="s">
        <v>92</v>
      </c>
      <c r="M3049">
        <v>98105</v>
      </c>
      <c r="N3049" t="s">
        <v>40</v>
      </c>
      <c r="O3049" t="s">
        <v>70</v>
      </c>
      <c r="P3049" t="s">
        <v>42</v>
      </c>
      <c r="Q3049" t="s">
        <v>71</v>
      </c>
      <c r="R3049" t="s">
        <v>72</v>
      </c>
      <c r="S3049">
        <v>43.176000000000002</v>
      </c>
      <c r="T3049" s="3"/>
    </row>
    <row r="3050" spans="1:20" x14ac:dyDescent="0.3">
      <c r="A3050">
        <v>3049</v>
      </c>
      <c r="B3050" t="s">
        <v>6259</v>
      </c>
      <c r="C3050">
        <f t="shared" si="47"/>
        <v>14</v>
      </c>
      <c r="D3050" s="1">
        <v>43192</v>
      </c>
      <c r="E3050" s="1">
        <v>43194</v>
      </c>
      <c r="F3050" t="s">
        <v>184</v>
      </c>
      <c r="G3050" t="s">
        <v>6260</v>
      </c>
      <c r="H3050" t="s">
        <v>6261</v>
      </c>
      <c r="I3050" t="s">
        <v>98</v>
      </c>
      <c r="J3050" t="s">
        <v>23</v>
      </c>
      <c r="K3050" t="s">
        <v>493</v>
      </c>
      <c r="L3050" t="s">
        <v>1271</v>
      </c>
      <c r="M3050">
        <v>31907</v>
      </c>
      <c r="N3050" t="s">
        <v>26</v>
      </c>
      <c r="O3050" t="s">
        <v>535</v>
      </c>
      <c r="P3050" t="s">
        <v>28</v>
      </c>
      <c r="Q3050" t="s">
        <v>52</v>
      </c>
      <c r="R3050" t="s">
        <v>536</v>
      </c>
      <c r="S3050">
        <v>411.8</v>
      </c>
      <c r="T3050" s="3"/>
    </row>
    <row r="3051" spans="1:20" x14ac:dyDescent="0.3">
      <c r="A3051">
        <v>3050</v>
      </c>
      <c r="B3051" t="s">
        <v>6259</v>
      </c>
      <c r="C3051">
        <f t="shared" si="47"/>
        <v>14</v>
      </c>
      <c r="D3051" s="1">
        <v>43192</v>
      </c>
      <c r="E3051" s="1">
        <v>43194</v>
      </c>
      <c r="F3051" t="s">
        <v>184</v>
      </c>
      <c r="G3051" t="s">
        <v>6260</v>
      </c>
      <c r="H3051" t="s">
        <v>6261</v>
      </c>
      <c r="I3051" t="s">
        <v>98</v>
      </c>
      <c r="J3051" t="s">
        <v>23</v>
      </c>
      <c r="K3051" t="s">
        <v>493</v>
      </c>
      <c r="L3051" t="s">
        <v>1271</v>
      </c>
      <c r="M3051">
        <v>31907</v>
      </c>
      <c r="N3051" t="s">
        <v>26</v>
      </c>
      <c r="O3051" t="s">
        <v>1167</v>
      </c>
      <c r="P3051" t="s">
        <v>67</v>
      </c>
      <c r="Q3051" t="s">
        <v>157</v>
      </c>
      <c r="R3051" t="s">
        <v>1168</v>
      </c>
      <c r="S3051">
        <v>360</v>
      </c>
      <c r="T3051" s="3"/>
    </row>
    <row r="3052" spans="1:20" x14ac:dyDescent="0.3">
      <c r="A3052">
        <v>3051</v>
      </c>
      <c r="B3052" t="s">
        <v>6262</v>
      </c>
      <c r="C3052">
        <f t="shared" si="47"/>
        <v>40</v>
      </c>
      <c r="D3052" s="1">
        <v>43379</v>
      </c>
      <c r="E3052" s="1">
        <v>43384</v>
      </c>
      <c r="F3052" t="s">
        <v>46</v>
      </c>
      <c r="G3052" t="s">
        <v>1067</v>
      </c>
      <c r="H3052" t="s">
        <v>1068</v>
      </c>
      <c r="I3052" t="s">
        <v>98</v>
      </c>
      <c r="J3052" t="s">
        <v>23</v>
      </c>
      <c r="K3052" t="s">
        <v>6263</v>
      </c>
      <c r="L3052" t="s">
        <v>6264</v>
      </c>
      <c r="M3052">
        <v>83642</v>
      </c>
      <c r="N3052" t="s">
        <v>40</v>
      </c>
      <c r="O3052" t="s">
        <v>6265</v>
      </c>
      <c r="P3052" t="s">
        <v>28</v>
      </c>
      <c r="Q3052" t="s">
        <v>61</v>
      </c>
      <c r="R3052" t="s">
        <v>6266</v>
      </c>
      <c r="S3052">
        <v>41.96</v>
      </c>
      <c r="T3052" s="3"/>
    </row>
    <row r="3053" spans="1:20" x14ac:dyDescent="0.3">
      <c r="A3053">
        <v>3052</v>
      </c>
      <c r="B3053" t="s">
        <v>6262</v>
      </c>
      <c r="C3053">
        <f t="shared" si="47"/>
        <v>40</v>
      </c>
      <c r="D3053" s="1">
        <v>43379</v>
      </c>
      <c r="E3053" s="1">
        <v>43384</v>
      </c>
      <c r="F3053" t="s">
        <v>46</v>
      </c>
      <c r="G3053" t="s">
        <v>1067</v>
      </c>
      <c r="H3053" t="s">
        <v>1068</v>
      </c>
      <c r="I3053" t="s">
        <v>98</v>
      </c>
      <c r="J3053" t="s">
        <v>23</v>
      </c>
      <c r="K3053" t="s">
        <v>6263</v>
      </c>
      <c r="L3053" t="s">
        <v>6264</v>
      </c>
      <c r="M3053">
        <v>83642</v>
      </c>
      <c r="N3053" t="s">
        <v>40</v>
      </c>
      <c r="O3053" t="s">
        <v>4187</v>
      </c>
      <c r="P3053" t="s">
        <v>42</v>
      </c>
      <c r="Q3053" t="s">
        <v>74</v>
      </c>
      <c r="R3053" t="s">
        <v>4188</v>
      </c>
      <c r="S3053">
        <v>227.84</v>
      </c>
      <c r="T3053" s="3"/>
    </row>
    <row r="3054" spans="1:20" x14ac:dyDescent="0.3">
      <c r="A3054">
        <v>3053</v>
      </c>
      <c r="B3054" t="s">
        <v>6262</v>
      </c>
      <c r="C3054">
        <f t="shared" si="47"/>
        <v>40</v>
      </c>
      <c r="D3054" s="1">
        <v>43379</v>
      </c>
      <c r="E3054" s="1">
        <v>43384</v>
      </c>
      <c r="F3054" t="s">
        <v>46</v>
      </c>
      <c r="G3054" t="s">
        <v>1067</v>
      </c>
      <c r="H3054" t="s">
        <v>1068</v>
      </c>
      <c r="I3054" t="s">
        <v>98</v>
      </c>
      <c r="J3054" t="s">
        <v>23</v>
      </c>
      <c r="K3054" t="s">
        <v>6263</v>
      </c>
      <c r="L3054" t="s">
        <v>6264</v>
      </c>
      <c r="M3054">
        <v>83642</v>
      </c>
      <c r="N3054" t="s">
        <v>40</v>
      </c>
      <c r="O3054" t="s">
        <v>4976</v>
      </c>
      <c r="P3054" t="s">
        <v>42</v>
      </c>
      <c r="Q3054" t="s">
        <v>86</v>
      </c>
      <c r="R3054" t="s">
        <v>4977</v>
      </c>
      <c r="S3054">
        <v>37.94</v>
      </c>
      <c r="T3054" s="3"/>
    </row>
    <row r="3055" spans="1:20" x14ac:dyDescent="0.3">
      <c r="A3055">
        <v>3054</v>
      </c>
      <c r="B3055" t="s">
        <v>6267</v>
      </c>
      <c r="C3055">
        <f t="shared" si="47"/>
        <v>15</v>
      </c>
      <c r="D3055" s="1">
        <v>42834</v>
      </c>
      <c r="E3055" s="1">
        <v>42839</v>
      </c>
      <c r="F3055" t="s">
        <v>19</v>
      </c>
      <c r="G3055" t="s">
        <v>6268</v>
      </c>
      <c r="H3055" t="s">
        <v>6269</v>
      </c>
      <c r="I3055" t="s">
        <v>98</v>
      </c>
      <c r="J3055" t="s">
        <v>23</v>
      </c>
      <c r="K3055" t="s">
        <v>878</v>
      </c>
      <c r="L3055" t="s">
        <v>234</v>
      </c>
      <c r="M3055">
        <v>48227</v>
      </c>
      <c r="N3055" t="s">
        <v>101</v>
      </c>
      <c r="O3055" t="s">
        <v>5632</v>
      </c>
      <c r="P3055" t="s">
        <v>67</v>
      </c>
      <c r="Q3055" t="s">
        <v>68</v>
      </c>
      <c r="R3055" t="s">
        <v>5633</v>
      </c>
      <c r="S3055">
        <v>517.9</v>
      </c>
      <c r="T3055" s="3"/>
    </row>
    <row r="3056" spans="1:20" x14ac:dyDescent="0.3">
      <c r="A3056">
        <v>3055</v>
      </c>
      <c r="B3056" t="s">
        <v>6267</v>
      </c>
      <c r="C3056">
        <f t="shared" si="47"/>
        <v>15</v>
      </c>
      <c r="D3056" s="1">
        <v>42834</v>
      </c>
      <c r="E3056" s="1">
        <v>42839</v>
      </c>
      <c r="F3056" t="s">
        <v>19</v>
      </c>
      <c r="G3056" t="s">
        <v>6268</v>
      </c>
      <c r="H3056" t="s">
        <v>6269</v>
      </c>
      <c r="I3056" t="s">
        <v>98</v>
      </c>
      <c r="J3056" t="s">
        <v>23</v>
      </c>
      <c r="K3056" t="s">
        <v>878</v>
      </c>
      <c r="L3056" t="s">
        <v>234</v>
      </c>
      <c r="M3056">
        <v>48227</v>
      </c>
      <c r="N3056" t="s">
        <v>101</v>
      </c>
      <c r="O3056" t="s">
        <v>1729</v>
      </c>
      <c r="P3056" t="s">
        <v>42</v>
      </c>
      <c r="Q3056" t="s">
        <v>71</v>
      </c>
      <c r="R3056" t="s">
        <v>1730</v>
      </c>
      <c r="S3056">
        <v>5.28</v>
      </c>
      <c r="T3056" s="3"/>
    </row>
    <row r="3057" spans="1:20" x14ac:dyDescent="0.3">
      <c r="A3057">
        <v>3056</v>
      </c>
      <c r="B3057" t="s">
        <v>6270</v>
      </c>
      <c r="C3057">
        <f t="shared" si="47"/>
        <v>36</v>
      </c>
      <c r="D3057" s="1">
        <v>42610</v>
      </c>
      <c r="E3057" s="1">
        <v>42614</v>
      </c>
      <c r="F3057" t="s">
        <v>46</v>
      </c>
      <c r="G3057" t="s">
        <v>4007</v>
      </c>
      <c r="H3057" t="s">
        <v>4008</v>
      </c>
      <c r="I3057" t="s">
        <v>37</v>
      </c>
      <c r="J3057" t="s">
        <v>23</v>
      </c>
      <c r="K3057" t="s">
        <v>299</v>
      </c>
      <c r="L3057" t="s">
        <v>207</v>
      </c>
      <c r="M3057">
        <v>60623</v>
      </c>
      <c r="N3057" t="s">
        <v>101</v>
      </c>
      <c r="O3057" t="s">
        <v>3463</v>
      </c>
      <c r="P3057" t="s">
        <v>67</v>
      </c>
      <c r="Q3057" t="s">
        <v>1215</v>
      </c>
      <c r="R3057" t="s">
        <v>3464</v>
      </c>
      <c r="S3057">
        <v>2799.96</v>
      </c>
      <c r="T3057" s="3"/>
    </row>
    <row r="3058" spans="1:20" x14ac:dyDescent="0.3">
      <c r="A3058">
        <v>3057</v>
      </c>
      <c r="B3058" t="s">
        <v>6271</v>
      </c>
      <c r="C3058">
        <f t="shared" si="47"/>
        <v>42</v>
      </c>
      <c r="D3058" s="1">
        <v>43392</v>
      </c>
      <c r="E3058" s="1">
        <v>43397</v>
      </c>
      <c r="F3058" t="s">
        <v>19</v>
      </c>
      <c r="G3058" t="s">
        <v>4309</v>
      </c>
      <c r="H3058" t="s">
        <v>4310</v>
      </c>
      <c r="I3058" t="s">
        <v>37</v>
      </c>
      <c r="J3058" t="s">
        <v>23</v>
      </c>
      <c r="K3058" t="s">
        <v>123</v>
      </c>
      <c r="L3058" t="s">
        <v>39</v>
      </c>
      <c r="M3058">
        <v>94110</v>
      </c>
      <c r="N3058" t="s">
        <v>40</v>
      </c>
      <c r="O3058" t="s">
        <v>5513</v>
      </c>
      <c r="P3058" t="s">
        <v>42</v>
      </c>
      <c r="Q3058" t="s">
        <v>169</v>
      </c>
      <c r="R3058" t="s">
        <v>5514</v>
      </c>
      <c r="S3058">
        <v>8.9600000000000009</v>
      </c>
      <c r="T3058" s="3"/>
    </row>
    <row r="3059" spans="1:20" x14ac:dyDescent="0.3">
      <c r="A3059">
        <v>3058</v>
      </c>
      <c r="B3059" t="s">
        <v>6271</v>
      </c>
      <c r="C3059">
        <f t="shared" si="47"/>
        <v>42</v>
      </c>
      <c r="D3059" s="1">
        <v>43392</v>
      </c>
      <c r="E3059" s="1">
        <v>43397</v>
      </c>
      <c r="F3059" t="s">
        <v>19</v>
      </c>
      <c r="G3059" t="s">
        <v>4309</v>
      </c>
      <c r="H3059" t="s">
        <v>4310</v>
      </c>
      <c r="I3059" t="s">
        <v>37</v>
      </c>
      <c r="J3059" t="s">
        <v>23</v>
      </c>
      <c r="K3059" t="s">
        <v>123</v>
      </c>
      <c r="L3059" t="s">
        <v>39</v>
      </c>
      <c r="M3059">
        <v>94110</v>
      </c>
      <c r="N3059" t="s">
        <v>40</v>
      </c>
      <c r="O3059" t="s">
        <v>4144</v>
      </c>
      <c r="P3059" t="s">
        <v>42</v>
      </c>
      <c r="Q3059" t="s">
        <v>43</v>
      </c>
      <c r="R3059" t="s">
        <v>4145</v>
      </c>
      <c r="S3059">
        <v>31.5</v>
      </c>
      <c r="T3059" s="3"/>
    </row>
    <row r="3060" spans="1:20" x14ac:dyDescent="0.3">
      <c r="A3060">
        <v>3059</v>
      </c>
      <c r="B3060" t="s">
        <v>6271</v>
      </c>
      <c r="C3060">
        <f t="shared" si="47"/>
        <v>42</v>
      </c>
      <c r="D3060" s="1">
        <v>43392</v>
      </c>
      <c r="E3060" s="1">
        <v>43397</v>
      </c>
      <c r="F3060" t="s">
        <v>19</v>
      </c>
      <c r="G3060" t="s">
        <v>4309</v>
      </c>
      <c r="H3060" t="s">
        <v>4310</v>
      </c>
      <c r="I3060" t="s">
        <v>37</v>
      </c>
      <c r="J3060" t="s">
        <v>23</v>
      </c>
      <c r="K3060" t="s">
        <v>123</v>
      </c>
      <c r="L3060" t="s">
        <v>39</v>
      </c>
      <c r="M3060">
        <v>94110</v>
      </c>
      <c r="N3060" t="s">
        <v>40</v>
      </c>
      <c r="O3060" t="s">
        <v>2631</v>
      </c>
      <c r="P3060" t="s">
        <v>28</v>
      </c>
      <c r="Q3060" t="s">
        <v>61</v>
      </c>
      <c r="R3060" t="s">
        <v>2632</v>
      </c>
      <c r="S3060">
        <v>30.56</v>
      </c>
      <c r="T3060" s="3"/>
    </row>
    <row r="3061" spans="1:20" x14ac:dyDescent="0.3">
      <c r="A3061">
        <v>3060</v>
      </c>
      <c r="B3061" t="s">
        <v>6271</v>
      </c>
      <c r="C3061">
        <f t="shared" si="47"/>
        <v>42</v>
      </c>
      <c r="D3061" s="1">
        <v>43392</v>
      </c>
      <c r="E3061" s="1">
        <v>43397</v>
      </c>
      <c r="F3061" t="s">
        <v>19</v>
      </c>
      <c r="G3061" t="s">
        <v>4309</v>
      </c>
      <c r="H3061" t="s">
        <v>4310</v>
      </c>
      <c r="I3061" t="s">
        <v>37</v>
      </c>
      <c r="J3061" t="s">
        <v>23</v>
      </c>
      <c r="K3061" t="s">
        <v>123</v>
      </c>
      <c r="L3061" t="s">
        <v>39</v>
      </c>
      <c r="M3061">
        <v>94110</v>
      </c>
      <c r="N3061" t="s">
        <v>40</v>
      </c>
      <c r="O3061" t="s">
        <v>6272</v>
      </c>
      <c r="P3061" t="s">
        <v>28</v>
      </c>
      <c r="Q3061" t="s">
        <v>52</v>
      </c>
      <c r="R3061" t="s">
        <v>6273</v>
      </c>
      <c r="S3061">
        <v>24.367999999999999</v>
      </c>
      <c r="T3061" s="3"/>
    </row>
    <row r="3062" spans="1:20" x14ac:dyDescent="0.3">
      <c r="A3062">
        <v>3061</v>
      </c>
      <c r="B3062" t="s">
        <v>6274</v>
      </c>
      <c r="C3062">
        <f t="shared" si="47"/>
        <v>45</v>
      </c>
      <c r="D3062" s="1">
        <v>43046</v>
      </c>
      <c r="E3062" s="1">
        <v>43051</v>
      </c>
      <c r="F3062" t="s">
        <v>46</v>
      </c>
      <c r="G3062" t="s">
        <v>6033</v>
      </c>
      <c r="H3062" t="s">
        <v>6034</v>
      </c>
      <c r="I3062" t="s">
        <v>37</v>
      </c>
      <c r="J3062" t="s">
        <v>23</v>
      </c>
      <c r="K3062" t="s">
        <v>603</v>
      </c>
      <c r="L3062" t="s">
        <v>494</v>
      </c>
      <c r="M3062">
        <v>43055</v>
      </c>
      <c r="N3062" t="s">
        <v>144</v>
      </c>
      <c r="O3062" t="s">
        <v>4952</v>
      </c>
      <c r="P3062" t="s">
        <v>67</v>
      </c>
      <c r="Q3062" t="s">
        <v>157</v>
      </c>
      <c r="R3062" t="s">
        <v>4953</v>
      </c>
      <c r="S3062">
        <v>119.976</v>
      </c>
      <c r="T3062" s="3"/>
    </row>
    <row r="3063" spans="1:20" x14ac:dyDescent="0.3">
      <c r="A3063">
        <v>3062</v>
      </c>
      <c r="B3063" t="s">
        <v>6275</v>
      </c>
      <c r="C3063">
        <f t="shared" si="47"/>
        <v>9</v>
      </c>
      <c r="D3063" s="1">
        <v>43162</v>
      </c>
      <c r="E3063" s="1">
        <v>43166</v>
      </c>
      <c r="F3063" t="s">
        <v>46</v>
      </c>
      <c r="G3063" t="s">
        <v>6276</v>
      </c>
      <c r="H3063" t="s">
        <v>6277</v>
      </c>
      <c r="I3063" t="s">
        <v>22</v>
      </c>
      <c r="J3063" t="s">
        <v>23</v>
      </c>
      <c r="K3063" t="s">
        <v>813</v>
      </c>
      <c r="L3063" t="s">
        <v>100</v>
      </c>
      <c r="M3063">
        <v>75081</v>
      </c>
      <c r="N3063" t="s">
        <v>101</v>
      </c>
      <c r="O3063" t="s">
        <v>3115</v>
      </c>
      <c r="P3063" t="s">
        <v>42</v>
      </c>
      <c r="Q3063" t="s">
        <v>86</v>
      </c>
      <c r="R3063" t="s">
        <v>3116</v>
      </c>
      <c r="S3063">
        <v>26.88</v>
      </c>
      <c r="T3063" s="3"/>
    </row>
    <row r="3064" spans="1:20" x14ac:dyDescent="0.3">
      <c r="A3064">
        <v>3063</v>
      </c>
      <c r="B3064" t="s">
        <v>6278</v>
      </c>
      <c r="C3064">
        <f t="shared" si="47"/>
        <v>49</v>
      </c>
      <c r="D3064" s="1">
        <v>42701</v>
      </c>
      <c r="E3064" s="1">
        <v>42703</v>
      </c>
      <c r="F3064" t="s">
        <v>184</v>
      </c>
      <c r="G3064" t="s">
        <v>2110</v>
      </c>
      <c r="H3064" t="s">
        <v>2111</v>
      </c>
      <c r="I3064" t="s">
        <v>37</v>
      </c>
      <c r="J3064" t="s">
        <v>23</v>
      </c>
      <c r="K3064" t="s">
        <v>603</v>
      </c>
      <c r="L3064" t="s">
        <v>241</v>
      </c>
      <c r="M3064">
        <v>19711</v>
      </c>
      <c r="N3064" t="s">
        <v>144</v>
      </c>
      <c r="O3064" t="s">
        <v>6279</v>
      </c>
      <c r="P3064" t="s">
        <v>67</v>
      </c>
      <c r="Q3064" t="s">
        <v>68</v>
      </c>
      <c r="R3064" t="s">
        <v>6280</v>
      </c>
      <c r="S3064">
        <v>83.97</v>
      </c>
      <c r="T3064" s="3"/>
    </row>
    <row r="3065" spans="1:20" x14ac:dyDescent="0.3">
      <c r="A3065">
        <v>3064</v>
      </c>
      <c r="B3065" t="s">
        <v>6278</v>
      </c>
      <c r="C3065">
        <f t="shared" si="47"/>
        <v>49</v>
      </c>
      <c r="D3065" s="1">
        <v>42701</v>
      </c>
      <c r="E3065" s="1">
        <v>42703</v>
      </c>
      <c r="F3065" t="s">
        <v>184</v>
      </c>
      <c r="G3065" t="s">
        <v>2110</v>
      </c>
      <c r="H3065" t="s">
        <v>2111</v>
      </c>
      <c r="I3065" t="s">
        <v>37</v>
      </c>
      <c r="J3065" t="s">
        <v>23</v>
      </c>
      <c r="K3065" t="s">
        <v>603</v>
      </c>
      <c r="L3065" t="s">
        <v>241</v>
      </c>
      <c r="M3065">
        <v>19711</v>
      </c>
      <c r="N3065" t="s">
        <v>144</v>
      </c>
      <c r="O3065" t="s">
        <v>6281</v>
      </c>
      <c r="P3065" t="s">
        <v>67</v>
      </c>
      <c r="Q3065" t="s">
        <v>157</v>
      </c>
      <c r="R3065" t="s">
        <v>6282</v>
      </c>
      <c r="S3065">
        <v>104.97</v>
      </c>
      <c r="T3065" s="3"/>
    </row>
    <row r="3066" spans="1:20" x14ac:dyDescent="0.3">
      <c r="A3066">
        <v>3065</v>
      </c>
      <c r="B3066" t="s">
        <v>6283</v>
      </c>
      <c r="C3066">
        <f t="shared" si="47"/>
        <v>11</v>
      </c>
      <c r="D3066" s="1">
        <v>43172</v>
      </c>
      <c r="E3066" s="1">
        <v>43177</v>
      </c>
      <c r="F3066" t="s">
        <v>19</v>
      </c>
      <c r="G3066" t="s">
        <v>6284</v>
      </c>
      <c r="H3066" t="s">
        <v>6285</v>
      </c>
      <c r="I3066" t="s">
        <v>98</v>
      </c>
      <c r="J3066" t="s">
        <v>23</v>
      </c>
      <c r="K3066" t="s">
        <v>5472</v>
      </c>
      <c r="L3066" t="s">
        <v>665</v>
      </c>
      <c r="M3066">
        <v>87105</v>
      </c>
      <c r="N3066" t="s">
        <v>40</v>
      </c>
      <c r="O3066" t="s">
        <v>345</v>
      </c>
      <c r="P3066" t="s">
        <v>42</v>
      </c>
      <c r="Q3066" t="s">
        <v>55</v>
      </c>
      <c r="R3066" t="s">
        <v>346</v>
      </c>
      <c r="S3066">
        <v>90.8</v>
      </c>
      <c r="T3066" s="3"/>
    </row>
    <row r="3067" spans="1:20" x14ac:dyDescent="0.3">
      <c r="A3067">
        <v>3066</v>
      </c>
      <c r="B3067" t="s">
        <v>6283</v>
      </c>
      <c r="C3067">
        <f t="shared" si="47"/>
        <v>11</v>
      </c>
      <c r="D3067" s="1">
        <v>43172</v>
      </c>
      <c r="E3067" s="1">
        <v>43177</v>
      </c>
      <c r="F3067" t="s">
        <v>19</v>
      </c>
      <c r="G3067" t="s">
        <v>6284</v>
      </c>
      <c r="H3067" t="s">
        <v>6285</v>
      </c>
      <c r="I3067" t="s">
        <v>98</v>
      </c>
      <c r="J3067" t="s">
        <v>23</v>
      </c>
      <c r="K3067" t="s">
        <v>5472</v>
      </c>
      <c r="L3067" t="s">
        <v>665</v>
      </c>
      <c r="M3067">
        <v>87105</v>
      </c>
      <c r="N3067" t="s">
        <v>40</v>
      </c>
      <c r="O3067" t="s">
        <v>2820</v>
      </c>
      <c r="P3067" t="s">
        <v>67</v>
      </c>
      <c r="Q3067" t="s">
        <v>68</v>
      </c>
      <c r="R3067" t="s">
        <v>2821</v>
      </c>
      <c r="S3067">
        <v>140.73599999999999</v>
      </c>
      <c r="T3067" s="3"/>
    </row>
    <row r="3068" spans="1:20" x14ac:dyDescent="0.3">
      <c r="A3068">
        <v>3067</v>
      </c>
      <c r="B3068" t="s">
        <v>6283</v>
      </c>
      <c r="C3068">
        <f t="shared" si="47"/>
        <v>11</v>
      </c>
      <c r="D3068" s="1">
        <v>43172</v>
      </c>
      <c r="E3068" s="1">
        <v>43177</v>
      </c>
      <c r="F3068" t="s">
        <v>19</v>
      </c>
      <c r="G3068" t="s">
        <v>6284</v>
      </c>
      <c r="H3068" t="s">
        <v>6285</v>
      </c>
      <c r="I3068" t="s">
        <v>98</v>
      </c>
      <c r="J3068" t="s">
        <v>23</v>
      </c>
      <c r="K3068" t="s">
        <v>5472</v>
      </c>
      <c r="L3068" t="s">
        <v>665</v>
      </c>
      <c r="M3068">
        <v>87105</v>
      </c>
      <c r="N3068" t="s">
        <v>40</v>
      </c>
      <c r="O3068" t="s">
        <v>6286</v>
      </c>
      <c r="P3068" t="s">
        <v>67</v>
      </c>
      <c r="Q3068" t="s">
        <v>157</v>
      </c>
      <c r="R3068" t="s">
        <v>6287</v>
      </c>
      <c r="S3068">
        <v>214.95</v>
      </c>
      <c r="T3068" s="3"/>
    </row>
    <row r="3069" spans="1:20" x14ac:dyDescent="0.3">
      <c r="A3069">
        <v>3068</v>
      </c>
      <c r="B3069" t="s">
        <v>6283</v>
      </c>
      <c r="C3069">
        <f t="shared" si="47"/>
        <v>11</v>
      </c>
      <c r="D3069" s="1">
        <v>43172</v>
      </c>
      <c r="E3069" s="1">
        <v>43177</v>
      </c>
      <c r="F3069" t="s">
        <v>19</v>
      </c>
      <c r="G3069" t="s">
        <v>6284</v>
      </c>
      <c r="H3069" t="s">
        <v>6285</v>
      </c>
      <c r="I3069" t="s">
        <v>98</v>
      </c>
      <c r="J3069" t="s">
        <v>23</v>
      </c>
      <c r="K3069" t="s">
        <v>5472</v>
      </c>
      <c r="L3069" t="s">
        <v>665</v>
      </c>
      <c r="M3069">
        <v>87105</v>
      </c>
      <c r="N3069" t="s">
        <v>40</v>
      </c>
      <c r="O3069" t="s">
        <v>6288</v>
      </c>
      <c r="P3069" t="s">
        <v>42</v>
      </c>
      <c r="Q3069" t="s">
        <v>86</v>
      </c>
      <c r="R3069" t="s">
        <v>6289</v>
      </c>
      <c r="S3069">
        <v>45.36</v>
      </c>
      <c r="T3069" s="3"/>
    </row>
    <row r="3070" spans="1:20" x14ac:dyDescent="0.3">
      <c r="A3070">
        <v>3069</v>
      </c>
      <c r="B3070" t="s">
        <v>6283</v>
      </c>
      <c r="C3070">
        <f t="shared" si="47"/>
        <v>11</v>
      </c>
      <c r="D3070" s="1">
        <v>43172</v>
      </c>
      <c r="E3070" s="1">
        <v>43177</v>
      </c>
      <c r="F3070" t="s">
        <v>19</v>
      </c>
      <c r="G3070" t="s">
        <v>6284</v>
      </c>
      <c r="H3070" t="s">
        <v>6285</v>
      </c>
      <c r="I3070" t="s">
        <v>98</v>
      </c>
      <c r="J3070" t="s">
        <v>23</v>
      </c>
      <c r="K3070" t="s">
        <v>5472</v>
      </c>
      <c r="L3070" t="s">
        <v>665</v>
      </c>
      <c r="M3070">
        <v>87105</v>
      </c>
      <c r="N3070" t="s">
        <v>40</v>
      </c>
      <c r="O3070" t="s">
        <v>5858</v>
      </c>
      <c r="P3070" t="s">
        <v>42</v>
      </c>
      <c r="Q3070" t="s">
        <v>86</v>
      </c>
      <c r="R3070" t="s">
        <v>5859</v>
      </c>
      <c r="S3070">
        <v>288.24</v>
      </c>
      <c r="T3070" s="3"/>
    </row>
    <row r="3071" spans="1:20" x14ac:dyDescent="0.3">
      <c r="A3071">
        <v>3070</v>
      </c>
      <c r="B3071" t="s">
        <v>6290</v>
      </c>
      <c r="C3071">
        <f t="shared" si="47"/>
        <v>48</v>
      </c>
      <c r="D3071" s="1">
        <v>43434</v>
      </c>
      <c r="E3071" s="1">
        <v>43434</v>
      </c>
      <c r="F3071" t="s">
        <v>1289</v>
      </c>
      <c r="G3071" t="s">
        <v>4484</v>
      </c>
      <c r="H3071" t="s">
        <v>4485</v>
      </c>
      <c r="I3071" t="s">
        <v>98</v>
      </c>
      <c r="J3071" t="s">
        <v>23</v>
      </c>
      <c r="K3071" t="s">
        <v>2838</v>
      </c>
      <c r="L3071" t="s">
        <v>494</v>
      </c>
      <c r="M3071">
        <v>43615</v>
      </c>
      <c r="N3071" t="s">
        <v>144</v>
      </c>
      <c r="O3071" t="s">
        <v>6207</v>
      </c>
      <c r="P3071" t="s">
        <v>42</v>
      </c>
      <c r="Q3071" t="s">
        <v>74</v>
      </c>
      <c r="R3071" t="s">
        <v>6208</v>
      </c>
      <c r="S3071">
        <v>663.93600000000004</v>
      </c>
      <c r="T3071" s="3"/>
    </row>
    <row r="3072" spans="1:20" x14ac:dyDescent="0.3">
      <c r="A3072">
        <v>3071</v>
      </c>
      <c r="B3072" t="s">
        <v>6291</v>
      </c>
      <c r="C3072">
        <f t="shared" si="47"/>
        <v>47</v>
      </c>
      <c r="D3072" s="1">
        <v>42325</v>
      </c>
      <c r="E3072" s="1">
        <v>42330</v>
      </c>
      <c r="F3072" t="s">
        <v>46</v>
      </c>
      <c r="G3072" t="s">
        <v>2395</v>
      </c>
      <c r="H3072" t="s">
        <v>2396</v>
      </c>
      <c r="I3072" t="s">
        <v>37</v>
      </c>
      <c r="J3072" t="s">
        <v>23</v>
      </c>
      <c r="K3072" t="s">
        <v>603</v>
      </c>
      <c r="L3072" t="s">
        <v>241</v>
      </c>
      <c r="M3072">
        <v>19711</v>
      </c>
      <c r="N3072" t="s">
        <v>144</v>
      </c>
      <c r="O3072" t="s">
        <v>4278</v>
      </c>
      <c r="P3072" t="s">
        <v>42</v>
      </c>
      <c r="Q3072" t="s">
        <v>55</v>
      </c>
      <c r="R3072" t="s">
        <v>4279</v>
      </c>
      <c r="S3072">
        <v>2934.33</v>
      </c>
      <c r="T3072" s="3"/>
    </row>
    <row r="3073" spans="1:20" x14ac:dyDescent="0.3">
      <c r="A3073">
        <v>3072</v>
      </c>
      <c r="B3073" t="s">
        <v>6291</v>
      </c>
      <c r="C3073">
        <f t="shared" si="47"/>
        <v>47</v>
      </c>
      <c r="D3073" s="1">
        <v>42325</v>
      </c>
      <c r="E3073" s="1">
        <v>42330</v>
      </c>
      <c r="F3073" t="s">
        <v>46</v>
      </c>
      <c r="G3073" t="s">
        <v>2395</v>
      </c>
      <c r="H3073" t="s">
        <v>2396</v>
      </c>
      <c r="I3073" t="s">
        <v>37</v>
      </c>
      <c r="J3073" t="s">
        <v>23</v>
      </c>
      <c r="K3073" t="s">
        <v>603</v>
      </c>
      <c r="L3073" t="s">
        <v>241</v>
      </c>
      <c r="M3073">
        <v>19711</v>
      </c>
      <c r="N3073" t="s">
        <v>144</v>
      </c>
      <c r="O3073" t="s">
        <v>6292</v>
      </c>
      <c r="P3073" t="s">
        <v>28</v>
      </c>
      <c r="Q3073" t="s">
        <v>61</v>
      </c>
      <c r="R3073" t="s">
        <v>6293</v>
      </c>
      <c r="S3073">
        <v>124.41</v>
      </c>
      <c r="T3073" s="3"/>
    </row>
    <row r="3074" spans="1:20" x14ac:dyDescent="0.3">
      <c r="A3074">
        <v>3073</v>
      </c>
      <c r="B3074" t="s">
        <v>6291</v>
      </c>
      <c r="C3074">
        <f t="shared" si="47"/>
        <v>47</v>
      </c>
      <c r="D3074" s="1">
        <v>42325</v>
      </c>
      <c r="E3074" s="1">
        <v>42330</v>
      </c>
      <c r="F3074" t="s">
        <v>46</v>
      </c>
      <c r="G3074" t="s">
        <v>2395</v>
      </c>
      <c r="H3074" t="s">
        <v>2396</v>
      </c>
      <c r="I3074" t="s">
        <v>37</v>
      </c>
      <c r="J3074" t="s">
        <v>23</v>
      </c>
      <c r="K3074" t="s">
        <v>603</v>
      </c>
      <c r="L3074" t="s">
        <v>241</v>
      </c>
      <c r="M3074">
        <v>19711</v>
      </c>
      <c r="N3074" t="s">
        <v>144</v>
      </c>
      <c r="O3074" t="s">
        <v>2665</v>
      </c>
      <c r="P3074" t="s">
        <v>42</v>
      </c>
      <c r="Q3074" t="s">
        <v>64</v>
      </c>
      <c r="R3074" t="s">
        <v>2666</v>
      </c>
      <c r="S3074">
        <v>57.75</v>
      </c>
      <c r="T3074" s="3"/>
    </row>
    <row r="3075" spans="1:20" x14ac:dyDescent="0.3">
      <c r="A3075">
        <v>3074</v>
      </c>
      <c r="B3075" t="s">
        <v>6294</v>
      </c>
      <c r="C3075">
        <f t="shared" ref="C3075:C3138" si="48">WEEKNUM(D3075,1)</f>
        <v>1</v>
      </c>
      <c r="D3075" s="1">
        <v>42738</v>
      </c>
      <c r="E3075" s="1">
        <v>42740</v>
      </c>
      <c r="F3075" t="s">
        <v>184</v>
      </c>
      <c r="G3075" t="s">
        <v>1991</v>
      </c>
      <c r="H3075" t="s">
        <v>1992</v>
      </c>
      <c r="I3075" t="s">
        <v>22</v>
      </c>
      <c r="J3075" t="s">
        <v>23</v>
      </c>
      <c r="K3075" t="s">
        <v>38</v>
      </c>
      <c r="L3075" t="s">
        <v>39</v>
      </c>
      <c r="M3075">
        <v>90045</v>
      </c>
      <c r="N3075" t="s">
        <v>40</v>
      </c>
      <c r="O3075" t="s">
        <v>5202</v>
      </c>
      <c r="P3075" t="s">
        <v>42</v>
      </c>
      <c r="Q3075" t="s">
        <v>55</v>
      </c>
      <c r="R3075" t="s">
        <v>5203</v>
      </c>
      <c r="S3075">
        <v>114.46</v>
      </c>
      <c r="T3075" s="3"/>
    </row>
    <row r="3076" spans="1:20" x14ac:dyDescent="0.3">
      <c r="A3076">
        <v>3075</v>
      </c>
      <c r="B3076" t="s">
        <v>6295</v>
      </c>
      <c r="C3076">
        <f t="shared" si="48"/>
        <v>41</v>
      </c>
      <c r="D3076" s="1">
        <v>42646</v>
      </c>
      <c r="E3076" s="1">
        <v>42651</v>
      </c>
      <c r="F3076" t="s">
        <v>46</v>
      </c>
      <c r="G3076" t="s">
        <v>803</v>
      </c>
      <c r="H3076" t="s">
        <v>804</v>
      </c>
      <c r="I3076" t="s">
        <v>22</v>
      </c>
      <c r="J3076" t="s">
        <v>23</v>
      </c>
      <c r="K3076" t="s">
        <v>38</v>
      </c>
      <c r="L3076" t="s">
        <v>39</v>
      </c>
      <c r="M3076">
        <v>90032</v>
      </c>
      <c r="N3076" t="s">
        <v>40</v>
      </c>
      <c r="O3076" t="s">
        <v>2464</v>
      </c>
      <c r="P3076" t="s">
        <v>28</v>
      </c>
      <c r="Q3076" t="s">
        <v>29</v>
      </c>
      <c r="R3076" t="s">
        <v>2465</v>
      </c>
      <c r="S3076">
        <v>120.666</v>
      </c>
      <c r="T3076" s="3"/>
    </row>
    <row r="3077" spans="1:20" x14ac:dyDescent="0.3">
      <c r="A3077">
        <v>3076</v>
      </c>
      <c r="B3077" t="s">
        <v>6296</v>
      </c>
      <c r="C3077">
        <f t="shared" si="48"/>
        <v>30</v>
      </c>
      <c r="D3077" s="1">
        <v>42205</v>
      </c>
      <c r="E3077" s="1">
        <v>42209</v>
      </c>
      <c r="F3077" t="s">
        <v>46</v>
      </c>
      <c r="G3077" t="s">
        <v>3819</v>
      </c>
      <c r="H3077" t="s">
        <v>3820</v>
      </c>
      <c r="I3077" t="s">
        <v>98</v>
      </c>
      <c r="J3077" t="s">
        <v>23</v>
      </c>
      <c r="K3077" t="s">
        <v>813</v>
      </c>
      <c r="L3077" t="s">
        <v>100</v>
      </c>
      <c r="M3077">
        <v>75217</v>
      </c>
      <c r="N3077" t="s">
        <v>101</v>
      </c>
      <c r="O3077" t="s">
        <v>1517</v>
      </c>
      <c r="P3077" t="s">
        <v>42</v>
      </c>
      <c r="Q3077" t="s">
        <v>55</v>
      </c>
      <c r="R3077" t="s">
        <v>1518</v>
      </c>
      <c r="S3077">
        <v>342.86399999999998</v>
      </c>
      <c r="T3077" s="3"/>
    </row>
    <row r="3078" spans="1:20" x14ac:dyDescent="0.3">
      <c r="A3078">
        <v>3077</v>
      </c>
      <c r="B3078" t="s">
        <v>6296</v>
      </c>
      <c r="C3078">
        <f t="shared" si="48"/>
        <v>30</v>
      </c>
      <c r="D3078" s="1">
        <v>42205</v>
      </c>
      <c r="E3078" s="1">
        <v>42209</v>
      </c>
      <c r="F3078" t="s">
        <v>46</v>
      </c>
      <c r="G3078" t="s">
        <v>3819</v>
      </c>
      <c r="H3078" t="s">
        <v>3820</v>
      </c>
      <c r="I3078" t="s">
        <v>98</v>
      </c>
      <c r="J3078" t="s">
        <v>23</v>
      </c>
      <c r="K3078" t="s">
        <v>813</v>
      </c>
      <c r="L3078" t="s">
        <v>100</v>
      </c>
      <c r="M3078">
        <v>75217</v>
      </c>
      <c r="N3078" t="s">
        <v>101</v>
      </c>
      <c r="O3078" t="s">
        <v>3510</v>
      </c>
      <c r="P3078" t="s">
        <v>28</v>
      </c>
      <c r="Q3078" t="s">
        <v>61</v>
      </c>
      <c r="R3078" t="s">
        <v>3511</v>
      </c>
      <c r="S3078">
        <v>16.739999999999998</v>
      </c>
      <c r="T3078" s="3"/>
    </row>
    <row r="3079" spans="1:20" x14ac:dyDescent="0.3">
      <c r="A3079">
        <v>3078</v>
      </c>
      <c r="B3079" t="s">
        <v>6296</v>
      </c>
      <c r="C3079">
        <f t="shared" si="48"/>
        <v>30</v>
      </c>
      <c r="D3079" s="1">
        <v>42205</v>
      </c>
      <c r="E3079" s="1">
        <v>42209</v>
      </c>
      <c r="F3079" t="s">
        <v>46</v>
      </c>
      <c r="G3079" t="s">
        <v>3819</v>
      </c>
      <c r="H3079" t="s">
        <v>3820</v>
      </c>
      <c r="I3079" t="s">
        <v>98</v>
      </c>
      <c r="J3079" t="s">
        <v>23</v>
      </c>
      <c r="K3079" t="s">
        <v>813</v>
      </c>
      <c r="L3079" t="s">
        <v>100</v>
      </c>
      <c r="M3079">
        <v>75217</v>
      </c>
      <c r="N3079" t="s">
        <v>101</v>
      </c>
      <c r="O3079" t="s">
        <v>1873</v>
      </c>
      <c r="P3079" t="s">
        <v>28</v>
      </c>
      <c r="Q3079" t="s">
        <v>32</v>
      </c>
      <c r="R3079" t="s">
        <v>1874</v>
      </c>
      <c r="S3079">
        <v>981.37199999999996</v>
      </c>
      <c r="T3079" s="3"/>
    </row>
    <row r="3080" spans="1:20" x14ac:dyDescent="0.3">
      <c r="A3080">
        <v>3079</v>
      </c>
      <c r="B3080" t="s">
        <v>6297</v>
      </c>
      <c r="C3080">
        <f t="shared" si="48"/>
        <v>21</v>
      </c>
      <c r="D3080" s="1">
        <v>42145</v>
      </c>
      <c r="E3080" s="1">
        <v>42149</v>
      </c>
      <c r="F3080" t="s">
        <v>46</v>
      </c>
      <c r="G3080" t="s">
        <v>3401</v>
      </c>
      <c r="H3080" t="s">
        <v>3402</v>
      </c>
      <c r="I3080" t="s">
        <v>98</v>
      </c>
      <c r="J3080" t="s">
        <v>23</v>
      </c>
      <c r="K3080" t="s">
        <v>946</v>
      </c>
      <c r="L3080" t="s">
        <v>39</v>
      </c>
      <c r="M3080">
        <v>92037</v>
      </c>
      <c r="N3080" t="s">
        <v>40</v>
      </c>
      <c r="O3080" t="s">
        <v>768</v>
      </c>
      <c r="P3080" t="s">
        <v>42</v>
      </c>
      <c r="Q3080" t="s">
        <v>64</v>
      </c>
      <c r="R3080" t="s">
        <v>769</v>
      </c>
      <c r="S3080">
        <v>31.84</v>
      </c>
      <c r="T3080" s="3"/>
    </row>
    <row r="3081" spans="1:20" x14ac:dyDescent="0.3">
      <c r="A3081">
        <v>3080</v>
      </c>
      <c r="B3081" t="s">
        <v>6298</v>
      </c>
      <c r="C3081">
        <f t="shared" si="48"/>
        <v>36</v>
      </c>
      <c r="D3081" s="1">
        <v>43347</v>
      </c>
      <c r="E3081" s="1">
        <v>43348</v>
      </c>
      <c r="F3081" t="s">
        <v>184</v>
      </c>
      <c r="G3081" t="s">
        <v>6299</v>
      </c>
      <c r="H3081" t="s">
        <v>6300</v>
      </c>
      <c r="I3081" t="s">
        <v>98</v>
      </c>
      <c r="J3081" t="s">
        <v>23</v>
      </c>
      <c r="K3081" t="s">
        <v>6126</v>
      </c>
      <c r="L3081" t="s">
        <v>39</v>
      </c>
      <c r="M3081">
        <v>92307</v>
      </c>
      <c r="N3081" t="s">
        <v>40</v>
      </c>
      <c r="O3081" t="s">
        <v>2275</v>
      </c>
      <c r="P3081" t="s">
        <v>42</v>
      </c>
      <c r="Q3081" t="s">
        <v>86</v>
      </c>
      <c r="R3081" t="s">
        <v>2276</v>
      </c>
      <c r="S3081">
        <v>12.96</v>
      </c>
      <c r="T3081" s="3"/>
    </row>
    <row r="3082" spans="1:20" x14ac:dyDescent="0.3">
      <c r="A3082">
        <v>3081</v>
      </c>
      <c r="B3082" t="s">
        <v>6298</v>
      </c>
      <c r="C3082">
        <f t="shared" si="48"/>
        <v>36</v>
      </c>
      <c r="D3082" s="1">
        <v>43347</v>
      </c>
      <c r="E3082" s="1">
        <v>43348</v>
      </c>
      <c r="F3082" t="s">
        <v>184</v>
      </c>
      <c r="G3082" t="s">
        <v>6299</v>
      </c>
      <c r="H3082" t="s">
        <v>6300</v>
      </c>
      <c r="I3082" t="s">
        <v>98</v>
      </c>
      <c r="J3082" t="s">
        <v>23</v>
      </c>
      <c r="K3082" t="s">
        <v>6126</v>
      </c>
      <c r="L3082" t="s">
        <v>39</v>
      </c>
      <c r="M3082">
        <v>92307</v>
      </c>
      <c r="N3082" t="s">
        <v>40</v>
      </c>
      <c r="O3082" t="s">
        <v>3251</v>
      </c>
      <c r="P3082" t="s">
        <v>67</v>
      </c>
      <c r="Q3082" t="s">
        <v>68</v>
      </c>
      <c r="R3082" t="s">
        <v>3252</v>
      </c>
      <c r="S3082">
        <v>43.176000000000002</v>
      </c>
      <c r="T3082" s="3"/>
    </row>
    <row r="3083" spans="1:20" x14ac:dyDescent="0.3">
      <c r="A3083">
        <v>3082</v>
      </c>
      <c r="B3083" t="s">
        <v>6301</v>
      </c>
      <c r="C3083">
        <f t="shared" si="48"/>
        <v>22</v>
      </c>
      <c r="D3083" s="1">
        <v>43247</v>
      </c>
      <c r="E3083" s="1">
        <v>43253</v>
      </c>
      <c r="F3083" t="s">
        <v>46</v>
      </c>
      <c r="G3083" t="s">
        <v>929</v>
      </c>
      <c r="H3083" t="s">
        <v>930</v>
      </c>
      <c r="I3083" t="s">
        <v>98</v>
      </c>
      <c r="J3083" t="s">
        <v>23</v>
      </c>
      <c r="K3083" t="s">
        <v>1474</v>
      </c>
      <c r="L3083" t="s">
        <v>25</v>
      </c>
      <c r="M3083">
        <v>40214</v>
      </c>
      <c r="N3083" t="s">
        <v>26</v>
      </c>
      <c r="O3083" t="s">
        <v>2753</v>
      </c>
      <c r="P3083" t="s">
        <v>42</v>
      </c>
      <c r="Q3083" t="s">
        <v>71</v>
      </c>
      <c r="R3083" t="s">
        <v>2754</v>
      </c>
      <c r="S3083">
        <v>58.34</v>
      </c>
      <c r="T3083" s="3"/>
    </row>
    <row r="3084" spans="1:20" x14ac:dyDescent="0.3">
      <c r="A3084">
        <v>3083</v>
      </c>
      <c r="B3084" t="s">
        <v>6301</v>
      </c>
      <c r="C3084">
        <f t="shared" si="48"/>
        <v>22</v>
      </c>
      <c r="D3084" s="1">
        <v>43247</v>
      </c>
      <c r="E3084" s="1">
        <v>43253</v>
      </c>
      <c r="F3084" t="s">
        <v>46</v>
      </c>
      <c r="G3084" t="s">
        <v>929</v>
      </c>
      <c r="H3084" t="s">
        <v>930</v>
      </c>
      <c r="I3084" t="s">
        <v>98</v>
      </c>
      <c r="J3084" t="s">
        <v>23</v>
      </c>
      <c r="K3084" t="s">
        <v>1474</v>
      </c>
      <c r="L3084" t="s">
        <v>25</v>
      </c>
      <c r="M3084">
        <v>40214</v>
      </c>
      <c r="N3084" t="s">
        <v>26</v>
      </c>
      <c r="O3084" t="s">
        <v>5790</v>
      </c>
      <c r="P3084" t="s">
        <v>67</v>
      </c>
      <c r="Q3084" t="s">
        <v>68</v>
      </c>
      <c r="R3084" t="s">
        <v>5791</v>
      </c>
      <c r="S3084">
        <v>539.97</v>
      </c>
      <c r="T3084" s="3"/>
    </row>
    <row r="3085" spans="1:20" x14ac:dyDescent="0.3">
      <c r="A3085">
        <v>3084</v>
      </c>
      <c r="B3085" t="s">
        <v>6302</v>
      </c>
      <c r="C3085">
        <f t="shared" si="48"/>
        <v>5</v>
      </c>
      <c r="D3085" s="1">
        <v>42032</v>
      </c>
      <c r="E3085" s="1">
        <v>42038</v>
      </c>
      <c r="F3085" t="s">
        <v>46</v>
      </c>
      <c r="G3085" t="s">
        <v>1811</v>
      </c>
      <c r="H3085" t="s">
        <v>1812</v>
      </c>
      <c r="I3085" t="s">
        <v>22</v>
      </c>
      <c r="J3085" t="s">
        <v>23</v>
      </c>
      <c r="K3085" t="s">
        <v>262</v>
      </c>
      <c r="L3085" t="s">
        <v>263</v>
      </c>
      <c r="M3085">
        <v>10024</v>
      </c>
      <c r="N3085" t="s">
        <v>144</v>
      </c>
      <c r="O3085" t="s">
        <v>792</v>
      </c>
      <c r="P3085" t="s">
        <v>42</v>
      </c>
      <c r="Q3085" t="s">
        <v>71</v>
      </c>
      <c r="R3085" t="s">
        <v>793</v>
      </c>
      <c r="S3085">
        <v>3.9279999999999999</v>
      </c>
      <c r="T3085" s="3"/>
    </row>
    <row r="3086" spans="1:20" x14ac:dyDescent="0.3">
      <c r="A3086">
        <v>3085</v>
      </c>
      <c r="B3086" t="s">
        <v>6303</v>
      </c>
      <c r="C3086">
        <f t="shared" si="48"/>
        <v>6</v>
      </c>
      <c r="D3086" s="1">
        <v>43140</v>
      </c>
      <c r="E3086" s="1">
        <v>43145</v>
      </c>
      <c r="F3086" t="s">
        <v>46</v>
      </c>
      <c r="G3086" t="s">
        <v>5263</v>
      </c>
      <c r="H3086" t="s">
        <v>5264</v>
      </c>
      <c r="I3086" t="s">
        <v>22</v>
      </c>
      <c r="J3086" t="s">
        <v>23</v>
      </c>
      <c r="K3086" t="s">
        <v>180</v>
      </c>
      <c r="L3086" t="s">
        <v>100</v>
      </c>
      <c r="M3086">
        <v>77070</v>
      </c>
      <c r="N3086" t="s">
        <v>101</v>
      </c>
      <c r="O3086" t="s">
        <v>1512</v>
      </c>
      <c r="P3086" t="s">
        <v>42</v>
      </c>
      <c r="Q3086" t="s">
        <v>71</v>
      </c>
      <c r="R3086" t="s">
        <v>1513</v>
      </c>
      <c r="S3086">
        <v>252.78399999999999</v>
      </c>
      <c r="T3086" s="3"/>
    </row>
    <row r="3087" spans="1:20" x14ac:dyDescent="0.3">
      <c r="A3087">
        <v>3086</v>
      </c>
      <c r="B3087" t="s">
        <v>6303</v>
      </c>
      <c r="C3087">
        <f t="shared" si="48"/>
        <v>6</v>
      </c>
      <c r="D3087" s="1">
        <v>43140</v>
      </c>
      <c r="E3087" s="1">
        <v>43145</v>
      </c>
      <c r="F3087" t="s">
        <v>46</v>
      </c>
      <c r="G3087" t="s">
        <v>5263</v>
      </c>
      <c r="H3087" t="s">
        <v>5264</v>
      </c>
      <c r="I3087" t="s">
        <v>22</v>
      </c>
      <c r="J3087" t="s">
        <v>23</v>
      </c>
      <c r="K3087" t="s">
        <v>180</v>
      </c>
      <c r="L3087" t="s">
        <v>100</v>
      </c>
      <c r="M3087">
        <v>77070</v>
      </c>
      <c r="N3087" t="s">
        <v>101</v>
      </c>
      <c r="O3087" t="s">
        <v>2566</v>
      </c>
      <c r="P3087" t="s">
        <v>67</v>
      </c>
      <c r="Q3087" t="s">
        <v>157</v>
      </c>
      <c r="R3087" t="s">
        <v>2567</v>
      </c>
      <c r="S3087">
        <v>127.98399999999999</v>
      </c>
      <c r="T3087" s="3"/>
    </row>
    <row r="3088" spans="1:20" x14ac:dyDescent="0.3">
      <c r="A3088">
        <v>3087</v>
      </c>
      <c r="B3088" t="s">
        <v>6303</v>
      </c>
      <c r="C3088">
        <f t="shared" si="48"/>
        <v>6</v>
      </c>
      <c r="D3088" s="1">
        <v>43140</v>
      </c>
      <c r="E3088" s="1">
        <v>43145</v>
      </c>
      <c r="F3088" t="s">
        <v>46</v>
      </c>
      <c r="G3088" t="s">
        <v>5263</v>
      </c>
      <c r="H3088" t="s">
        <v>5264</v>
      </c>
      <c r="I3088" t="s">
        <v>22</v>
      </c>
      <c r="J3088" t="s">
        <v>23</v>
      </c>
      <c r="K3088" t="s">
        <v>180</v>
      </c>
      <c r="L3088" t="s">
        <v>100</v>
      </c>
      <c r="M3088">
        <v>77070</v>
      </c>
      <c r="N3088" t="s">
        <v>101</v>
      </c>
      <c r="O3088" t="s">
        <v>6195</v>
      </c>
      <c r="P3088" t="s">
        <v>28</v>
      </c>
      <c r="Q3088" t="s">
        <v>61</v>
      </c>
      <c r="R3088" t="s">
        <v>6196</v>
      </c>
      <c r="S3088">
        <v>3.984</v>
      </c>
      <c r="T3088" s="3"/>
    </row>
    <row r="3089" spans="1:20" x14ac:dyDescent="0.3">
      <c r="A3089">
        <v>3088</v>
      </c>
      <c r="B3089" t="s">
        <v>6303</v>
      </c>
      <c r="C3089">
        <f t="shared" si="48"/>
        <v>6</v>
      </c>
      <c r="D3089" s="1">
        <v>43140</v>
      </c>
      <c r="E3089" s="1">
        <v>43145</v>
      </c>
      <c r="F3089" t="s">
        <v>46</v>
      </c>
      <c r="G3089" t="s">
        <v>5263</v>
      </c>
      <c r="H3089" t="s">
        <v>5264</v>
      </c>
      <c r="I3089" t="s">
        <v>22</v>
      </c>
      <c r="J3089" t="s">
        <v>23</v>
      </c>
      <c r="K3089" t="s">
        <v>180</v>
      </c>
      <c r="L3089" t="s">
        <v>100</v>
      </c>
      <c r="M3089">
        <v>77070</v>
      </c>
      <c r="N3089" t="s">
        <v>101</v>
      </c>
      <c r="O3089" t="s">
        <v>3102</v>
      </c>
      <c r="P3089" t="s">
        <v>42</v>
      </c>
      <c r="Q3089" t="s">
        <v>74</v>
      </c>
      <c r="R3089" t="s">
        <v>3103</v>
      </c>
      <c r="S3089">
        <v>12.992000000000001</v>
      </c>
      <c r="T3089" s="3"/>
    </row>
    <row r="3090" spans="1:20" x14ac:dyDescent="0.3">
      <c r="A3090">
        <v>3089</v>
      </c>
      <c r="B3090" t="s">
        <v>6304</v>
      </c>
      <c r="C3090">
        <f t="shared" si="48"/>
        <v>13</v>
      </c>
      <c r="D3090" s="1">
        <v>43190</v>
      </c>
      <c r="E3090" s="1">
        <v>43192</v>
      </c>
      <c r="F3090" t="s">
        <v>19</v>
      </c>
      <c r="G3090" t="s">
        <v>5607</v>
      </c>
      <c r="H3090" t="s">
        <v>5608</v>
      </c>
      <c r="I3090" t="s">
        <v>98</v>
      </c>
      <c r="J3090" t="s">
        <v>23</v>
      </c>
      <c r="K3090" t="s">
        <v>24</v>
      </c>
      <c r="L3090" t="s">
        <v>25</v>
      </c>
      <c r="M3090">
        <v>42420</v>
      </c>
      <c r="N3090" t="s">
        <v>26</v>
      </c>
      <c r="O3090" t="s">
        <v>4486</v>
      </c>
      <c r="P3090" t="s">
        <v>28</v>
      </c>
      <c r="Q3090" t="s">
        <v>61</v>
      </c>
      <c r="R3090" t="s">
        <v>4487</v>
      </c>
      <c r="S3090">
        <v>61</v>
      </c>
      <c r="T3090" s="3"/>
    </row>
    <row r="3091" spans="1:20" x14ac:dyDescent="0.3">
      <c r="A3091">
        <v>3090</v>
      </c>
      <c r="B3091" t="s">
        <v>6304</v>
      </c>
      <c r="C3091">
        <f t="shared" si="48"/>
        <v>13</v>
      </c>
      <c r="D3091" s="1">
        <v>43190</v>
      </c>
      <c r="E3091" s="1">
        <v>43192</v>
      </c>
      <c r="F3091" t="s">
        <v>19</v>
      </c>
      <c r="G3091" t="s">
        <v>5607</v>
      </c>
      <c r="H3091" t="s">
        <v>5608</v>
      </c>
      <c r="I3091" t="s">
        <v>98</v>
      </c>
      <c r="J3091" t="s">
        <v>23</v>
      </c>
      <c r="K3091" t="s">
        <v>24</v>
      </c>
      <c r="L3091" t="s">
        <v>25</v>
      </c>
      <c r="M3091">
        <v>42420</v>
      </c>
      <c r="N3091" t="s">
        <v>26</v>
      </c>
      <c r="O3091" t="s">
        <v>6305</v>
      </c>
      <c r="P3091" t="s">
        <v>67</v>
      </c>
      <c r="Q3091" t="s">
        <v>68</v>
      </c>
      <c r="R3091" t="s">
        <v>6306</v>
      </c>
      <c r="S3091">
        <v>671.93</v>
      </c>
      <c r="T3091" s="3"/>
    </row>
    <row r="3092" spans="1:20" x14ac:dyDescent="0.3">
      <c r="A3092">
        <v>3091</v>
      </c>
      <c r="B3092" t="s">
        <v>6307</v>
      </c>
      <c r="C3092">
        <f t="shared" si="48"/>
        <v>9</v>
      </c>
      <c r="D3092" s="1">
        <v>42797</v>
      </c>
      <c r="E3092" s="1">
        <v>42802</v>
      </c>
      <c r="F3092" t="s">
        <v>46</v>
      </c>
      <c r="G3092" t="s">
        <v>58</v>
      </c>
      <c r="H3092" t="s">
        <v>59</v>
      </c>
      <c r="I3092" t="s">
        <v>22</v>
      </c>
      <c r="J3092" t="s">
        <v>23</v>
      </c>
      <c r="K3092" t="s">
        <v>603</v>
      </c>
      <c r="L3092" t="s">
        <v>241</v>
      </c>
      <c r="M3092">
        <v>19711</v>
      </c>
      <c r="N3092" t="s">
        <v>144</v>
      </c>
      <c r="O3092" t="s">
        <v>2598</v>
      </c>
      <c r="P3092" t="s">
        <v>42</v>
      </c>
      <c r="Q3092" t="s">
        <v>71</v>
      </c>
      <c r="R3092" t="s">
        <v>2599</v>
      </c>
      <c r="S3092">
        <v>447.86</v>
      </c>
      <c r="T3092" s="3"/>
    </row>
    <row r="3093" spans="1:20" x14ac:dyDescent="0.3">
      <c r="A3093">
        <v>3092</v>
      </c>
      <c r="B3093" t="s">
        <v>6307</v>
      </c>
      <c r="C3093">
        <f t="shared" si="48"/>
        <v>9</v>
      </c>
      <c r="D3093" s="1">
        <v>42797</v>
      </c>
      <c r="E3093" s="1">
        <v>42802</v>
      </c>
      <c r="F3093" t="s">
        <v>46</v>
      </c>
      <c r="G3093" t="s">
        <v>58</v>
      </c>
      <c r="H3093" t="s">
        <v>59</v>
      </c>
      <c r="I3093" t="s">
        <v>22</v>
      </c>
      <c r="J3093" t="s">
        <v>23</v>
      </c>
      <c r="K3093" t="s">
        <v>603</v>
      </c>
      <c r="L3093" t="s">
        <v>241</v>
      </c>
      <c r="M3093">
        <v>19711</v>
      </c>
      <c r="N3093" t="s">
        <v>144</v>
      </c>
      <c r="O3093" t="s">
        <v>2586</v>
      </c>
      <c r="P3093" t="s">
        <v>67</v>
      </c>
      <c r="Q3093" t="s">
        <v>68</v>
      </c>
      <c r="R3093" t="s">
        <v>2587</v>
      </c>
      <c r="S3093">
        <v>479.95</v>
      </c>
      <c r="T3093" s="3"/>
    </row>
    <row r="3094" spans="1:20" x14ac:dyDescent="0.3">
      <c r="A3094">
        <v>3093</v>
      </c>
      <c r="B3094" t="s">
        <v>6307</v>
      </c>
      <c r="C3094">
        <f t="shared" si="48"/>
        <v>9</v>
      </c>
      <c r="D3094" s="1">
        <v>42797</v>
      </c>
      <c r="E3094" s="1">
        <v>42802</v>
      </c>
      <c r="F3094" t="s">
        <v>46</v>
      </c>
      <c r="G3094" t="s">
        <v>58</v>
      </c>
      <c r="H3094" t="s">
        <v>59</v>
      </c>
      <c r="I3094" t="s">
        <v>22</v>
      </c>
      <c r="J3094" t="s">
        <v>23</v>
      </c>
      <c r="K3094" t="s">
        <v>603</v>
      </c>
      <c r="L3094" t="s">
        <v>241</v>
      </c>
      <c r="M3094">
        <v>19711</v>
      </c>
      <c r="N3094" t="s">
        <v>144</v>
      </c>
      <c r="O3094" t="s">
        <v>6308</v>
      </c>
      <c r="P3094" t="s">
        <v>42</v>
      </c>
      <c r="Q3094" t="s">
        <v>86</v>
      </c>
      <c r="R3094" t="s">
        <v>6309</v>
      </c>
      <c r="S3094">
        <v>166.44</v>
      </c>
      <c r="T3094" s="3"/>
    </row>
    <row r="3095" spans="1:20" x14ac:dyDescent="0.3">
      <c r="A3095">
        <v>3094</v>
      </c>
      <c r="B3095" t="s">
        <v>6310</v>
      </c>
      <c r="C3095">
        <f t="shared" si="48"/>
        <v>35</v>
      </c>
      <c r="D3095" s="1">
        <v>42605</v>
      </c>
      <c r="E3095" s="1">
        <v>42605</v>
      </c>
      <c r="F3095" t="s">
        <v>1289</v>
      </c>
      <c r="G3095" t="s">
        <v>1241</v>
      </c>
      <c r="H3095" t="s">
        <v>1242</v>
      </c>
      <c r="I3095" t="s">
        <v>22</v>
      </c>
      <c r="J3095" t="s">
        <v>23</v>
      </c>
      <c r="K3095" t="s">
        <v>6311</v>
      </c>
      <c r="L3095" t="s">
        <v>207</v>
      </c>
      <c r="M3095">
        <v>60440</v>
      </c>
      <c r="N3095" t="s">
        <v>101</v>
      </c>
      <c r="O3095" t="s">
        <v>2174</v>
      </c>
      <c r="P3095" t="s">
        <v>42</v>
      </c>
      <c r="Q3095" t="s">
        <v>575</v>
      </c>
      <c r="R3095" t="s">
        <v>2175</v>
      </c>
      <c r="S3095">
        <v>31.68</v>
      </c>
      <c r="T3095" s="3"/>
    </row>
    <row r="3096" spans="1:20" x14ac:dyDescent="0.3">
      <c r="A3096">
        <v>3095</v>
      </c>
      <c r="B3096" t="s">
        <v>6310</v>
      </c>
      <c r="C3096">
        <f t="shared" si="48"/>
        <v>35</v>
      </c>
      <c r="D3096" s="1">
        <v>42605</v>
      </c>
      <c r="E3096" s="1">
        <v>42605</v>
      </c>
      <c r="F3096" t="s">
        <v>1289</v>
      </c>
      <c r="G3096" t="s">
        <v>1241</v>
      </c>
      <c r="H3096" t="s">
        <v>1242</v>
      </c>
      <c r="I3096" t="s">
        <v>22</v>
      </c>
      <c r="J3096" t="s">
        <v>23</v>
      </c>
      <c r="K3096" t="s">
        <v>6311</v>
      </c>
      <c r="L3096" t="s">
        <v>207</v>
      </c>
      <c r="M3096">
        <v>60440</v>
      </c>
      <c r="N3096" t="s">
        <v>101</v>
      </c>
      <c r="O3096" t="s">
        <v>4584</v>
      </c>
      <c r="P3096" t="s">
        <v>42</v>
      </c>
      <c r="Q3096" t="s">
        <v>86</v>
      </c>
      <c r="R3096" t="s">
        <v>4585</v>
      </c>
      <c r="S3096">
        <v>10.368</v>
      </c>
      <c r="T3096" s="3"/>
    </row>
    <row r="3097" spans="1:20" x14ac:dyDescent="0.3">
      <c r="A3097">
        <v>3096</v>
      </c>
      <c r="B3097" t="s">
        <v>6310</v>
      </c>
      <c r="C3097">
        <f t="shared" si="48"/>
        <v>35</v>
      </c>
      <c r="D3097" s="1">
        <v>42605</v>
      </c>
      <c r="E3097" s="1">
        <v>42605</v>
      </c>
      <c r="F3097" t="s">
        <v>1289</v>
      </c>
      <c r="G3097" t="s">
        <v>1241</v>
      </c>
      <c r="H3097" t="s">
        <v>1242</v>
      </c>
      <c r="I3097" t="s">
        <v>22</v>
      </c>
      <c r="J3097" t="s">
        <v>23</v>
      </c>
      <c r="K3097" t="s">
        <v>6311</v>
      </c>
      <c r="L3097" t="s">
        <v>207</v>
      </c>
      <c r="M3097">
        <v>60440</v>
      </c>
      <c r="N3097" t="s">
        <v>101</v>
      </c>
      <c r="O3097" t="s">
        <v>3994</v>
      </c>
      <c r="P3097" t="s">
        <v>42</v>
      </c>
      <c r="Q3097" t="s">
        <v>265</v>
      </c>
      <c r="R3097" t="s">
        <v>559</v>
      </c>
      <c r="S3097">
        <v>12.032</v>
      </c>
      <c r="T3097" s="3"/>
    </row>
    <row r="3098" spans="1:20" x14ac:dyDescent="0.3">
      <c r="A3098">
        <v>3097</v>
      </c>
      <c r="B3098" t="s">
        <v>6310</v>
      </c>
      <c r="C3098">
        <f t="shared" si="48"/>
        <v>35</v>
      </c>
      <c r="D3098" s="1">
        <v>42605</v>
      </c>
      <c r="E3098" s="1">
        <v>42605</v>
      </c>
      <c r="F3098" t="s">
        <v>1289</v>
      </c>
      <c r="G3098" t="s">
        <v>1241</v>
      </c>
      <c r="H3098" t="s">
        <v>1242</v>
      </c>
      <c r="I3098" t="s">
        <v>22</v>
      </c>
      <c r="J3098" t="s">
        <v>23</v>
      </c>
      <c r="K3098" t="s">
        <v>6311</v>
      </c>
      <c r="L3098" t="s">
        <v>207</v>
      </c>
      <c r="M3098">
        <v>60440</v>
      </c>
      <c r="N3098" t="s">
        <v>101</v>
      </c>
      <c r="O3098" t="s">
        <v>1331</v>
      </c>
      <c r="P3098" t="s">
        <v>42</v>
      </c>
      <c r="Q3098" t="s">
        <v>74</v>
      </c>
      <c r="R3098" t="s">
        <v>1332</v>
      </c>
      <c r="S3098">
        <v>5.7679999999999998</v>
      </c>
      <c r="T3098" s="3"/>
    </row>
    <row r="3099" spans="1:20" x14ac:dyDescent="0.3">
      <c r="A3099">
        <v>3098</v>
      </c>
      <c r="B3099" t="s">
        <v>6312</v>
      </c>
      <c r="C3099">
        <f t="shared" si="48"/>
        <v>17</v>
      </c>
      <c r="D3099" s="1">
        <v>43217</v>
      </c>
      <c r="E3099" s="1">
        <v>43221</v>
      </c>
      <c r="F3099" t="s">
        <v>46</v>
      </c>
      <c r="G3099" t="s">
        <v>477</v>
      </c>
      <c r="H3099" t="s">
        <v>478</v>
      </c>
      <c r="I3099" t="s">
        <v>37</v>
      </c>
      <c r="J3099" t="s">
        <v>23</v>
      </c>
      <c r="K3099" t="s">
        <v>99</v>
      </c>
      <c r="L3099" t="s">
        <v>100</v>
      </c>
      <c r="M3099">
        <v>76106</v>
      </c>
      <c r="N3099" t="s">
        <v>101</v>
      </c>
      <c r="O3099" t="s">
        <v>1274</v>
      </c>
      <c r="P3099" t="s">
        <v>42</v>
      </c>
      <c r="Q3099" t="s">
        <v>43</v>
      </c>
      <c r="R3099" t="s">
        <v>1275</v>
      </c>
      <c r="S3099">
        <v>33.119999999999997</v>
      </c>
      <c r="T3099" s="3"/>
    </row>
    <row r="3100" spans="1:20" x14ac:dyDescent="0.3">
      <c r="A3100">
        <v>3099</v>
      </c>
      <c r="B3100" t="s">
        <v>6312</v>
      </c>
      <c r="C3100">
        <f t="shared" si="48"/>
        <v>17</v>
      </c>
      <c r="D3100" s="1">
        <v>43217</v>
      </c>
      <c r="E3100" s="1">
        <v>43221</v>
      </c>
      <c r="F3100" t="s">
        <v>46</v>
      </c>
      <c r="G3100" t="s">
        <v>477</v>
      </c>
      <c r="H3100" t="s">
        <v>478</v>
      </c>
      <c r="I3100" t="s">
        <v>37</v>
      </c>
      <c r="J3100" t="s">
        <v>23</v>
      </c>
      <c r="K3100" t="s">
        <v>99</v>
      </c>
      <c r="L3100" t="s">
        <v>100</v>
      </c>
      <c r="M3100">
        <v>76106</v>
      </c>
      <c r="N3100" t="s">
        <v>101</v>
      </c>
      <c r="O3100" t="s">
        <v>1259</v>
      </c>
      <c r="P3100" t="s">
        <v>28</v>
      </c>
      <c r="Q3100" t="s">
        <v>29</v>
      </c>
      <c r="R3100" t="s">
        <v>1260</v>
      </c>
      <c r="S3100">
        <v>220.26560000000001</v>
      </c>
      <c r="T3100" s="3"/>
    </row>
    <row r="3101" spans="1:20" x14ac:dyDescent="0.3">
      <c r="A3101">
        <v>3100</v>
      </c>
      <c r="B3101" t="s">
        <v>6313</v>
      </c>
      <c r="C3101">
        <f t="shared" si="48"/>
        <v>15</v>
      </c>
      <c r="D3101" s="1">
        <v>43204</v>
      </c>
      <c r="E3101" s="1">
        <v>43209</v>
      </c>
      <c r="F3101" t="s">
        <v>46</v>
      </c>
      <c r="G3101" t="s">
        <v>3263</v>
      </c>
      <c r="H3101" t="s">
        <v>3264</v>
      </c>
      <c r="I3101" t="s">
        <v>22</v>
      </c>
      <c r="J3101" t="s">
        <v>23</v>
      </c>
      <c r="K3101" t="s">
        <v>262</v>
      </c>
      <c r="L3101" t="s">
        <v>263</v>
      </c>
      <c r="M3101">
        <v>10024</v>
      </c>
      <c r="N3101" t="s">
        <v>144</v>
      </c>
      <c r="O3101" t="s">
        <v>5625</v>
      </c>
      <c r="P3101" t="s">
        <v>42</v>
      </c>
      <c r="Q3101" t="s">
        <v>71</v>
      </c>
      <c r="R3101" t="s">
        <v>1218</v>
      </c>
      <c r="S3101">
        <v>10.776</v>
      </c>
      <c r="T3101" s="3"/>
    </row>
    <row r="3102" spans="1:20" x14ac:dyDescent="0.3">
      <c r="A3102">
        <v>3101</v>
      </c>
      <c r="B3102" t="s">
        <v>6313</v>
      </c>
      <c r="C3102">
        <f t="shared" si="48"/>
        <v>15</v>
      </c>
      <c r="D3102" s="1">
        <v>43204</v>
      </c>
      <c r="E3102" s="1">
        <v>43209</v>
      </c>
      <c r="F3102" t="s">
        <v>46</v>
      </c>
      <c r="G3102" t="s">
        <v>3263</v>
      </c>
      <c r="H3102" t="s">
        <v>3264</v>
      </c>
      <c r="I3102" t="s">
        <v>22</v>
      </c>
      <c r="J3102" t="s">
        <v>23</v>
      </c>
      <c r="K3102" t="s">
        <v>262</v>
      </c>
      <c r="L3102" t="s">
        <v>263</v>
      </c>
      <c r="M3102">
        <v>10024</v>
      </c>
      <c r="N3102" t="s">
        <v>144</v>
      </c>
      <c r="O3102" t="s">
        <v>2785</v>
      </c>
      <c r="P3102" t="s">
        <v>28</v>
      </c>
      <c r="Q3102" t="s">
        <v>29</v>
      </c>
      <c r="R3102" t="s">
        <v>2786</v>
      </c>
      <c r="S3102">
        <v>242.352</v>
      </c>
      <c r="T3102" s="3"/>
    </row>
    <row r="3103" spans="1:20" x14ac:dyDescent="0.3">
      <c r="A3103">
        <v>3102</v>
      </c>
      <c r="B3103" t="s">
        <v>6314</v>
      </c>
      <c r="C3103">
        <f t="shared" si="48"/>
        <v>51</v>
      </c>
      <c r="D3103" s="1">
        <v>43456</v>
      </c>
      <c r="E3103" s="1">
        <v>43461</v>
      </c>
      <c r="F3103" t="s">
        <v>19</v>
      </c>
      <c r="G3103" t="s">
        <v>6315</v>
      </c>
      <c r="H3103" t="s">
        <v>6316</v>
      </c>
      <c r="I3103" t="s">
        <v>37</v>
      </c>
      <c r="J3103" t="s">
        <v>23</v>
      </c>
      <c r="K3103" t="s">
        <v>3582</v>
      </c>
      <c r="L3103" t="s">
        <v>1399</v>
      </c>
      <c r="M3103">
        <v>2908</v>
      </c>
      <c r="N3103" t="s">
        <v>144</v>
      </c>
      <c r="O3103" t="s">
        <v>1606</v>
      </c>
      <c r="P3103" t="s">
        <v>42</v>
      </c>
      <c r="Q3103" t="s">
        <v>575</v>
      </c>
      <c r="R3103" t="s">
        <v>1607</v>
      </c>
      <c r="S3103">
        <v>695.16</v>
      </c>
      <c r="T3103" s="3"/>
    </row>
    <row r="3104" spans="1:20" x14ac:dyDescent="0.3">
      <c r="A3104">
        <v>3103</v>
      </c>
      <c r="B3104" t="s">
        <v>6314</v>
      </c>
      <c r="C3104">
        <f t="shared" si="48"/>
        <v>51</v>
      </c>
      <c r="D3104" s="1">
        <v>43456</v>
      </c>
      <c r="E3104" s="1">
        <v>43461</v>
      </c>
      <c r="F3104" t="s">
        <v>19</v>
      </c>
      <c r="G3104" t="s">
        <v>6315</v>
      </c>
      <c r="H3104" t="s">
        <v>6316</v>
      </c>
      <c r="I3104" t="s">
        <v>37</v>
      </c>
      <c r="J3104" t="s">
        <v>23</v>
      </c>
      <c r="K3104" t="s">
        <v>3582</v>
      </c>
      <c r="L3104" t="s">
        <v>1399</v>
      </c>
      <c r="M3104">
        <v>2908</v>
      </c>
      <c r="N3104" t="s">
        <v>144</v>
      </c>
      <c r="O3104" t="s">
        <v>6317</v>
      </c>
      <c r="P3104" t="s">
        <v>28</v>
      </c>
      <c r="Q3104" t="s">
        <v>29</v>
      </c>
      <c r="R3104" t="s">
        <v>6318</v>
      </c>
      <c r="S3104">
        <v>220.98</v>
      </c>
      <c r="T3104" s="3"/>
    </row>
    <row r="3105" spans="1:20" x14ac:dyDescent="0.3">
      <c r="A3105">
        <v>3104</v>
      </c>
      <c r="B3105" t="s">
        <v>6319</v>
      </c>
      <c r="C3105">
        <f t="shared" si="48"/>
        <v>49</v>
      </c>
      <c r="D3105" s="1">
        <v>43077</v>
      </c>
      <c r="E3105" s="1">
        <v>43081</v>
      </c>
      <c r="F3105" t="s">
        <v>46</v>
      </c>
      <c r="G3105" t="s">
        <v>5929</v>
      </c>
      <c r="H3105" t="s">
        <v>5930</v>
      </c>
      <c r="I3105" t="s">
        <v>98</v>
      </c>
      <c r="J3105" t="s">
        <v>23</v>
      </c>
      <c r="K3105" t="s">
        <v>493</v>
      </c>
      <c r="L3105" t="s">
        <v>494</v>
      </c>
      <c r="M3105">
        <v>43229</v>
      </c>
      <c r="N3105" t="s">
        <v>144</v>
      </c>
      <c r="O3105" t="s">
        <v>6320</v>
      </c>
      <c r="P3105" t="s">
        <v>42</v>
      </c>
      <c r="Q3105" t="s">
        <v>71</v>
      </c>
      <c r="R3105" t="s">
        <v>6321</v>
      </c>
      <c r="S3105">
        <v>12.957000000000001</v>
      </c>
      <c r="T3105" s="3"/>
    </row>
    <row r="3106" spans="1:20" x14ac:dyDescent="0.3">
      <c r="A3106">
        <v>3105</v>
      </c>
      <c r="B3106" t="s">
        <v>6322</v>
      </c>
      <c r="C3106">
        <f t="shared" si="48"/>
        <v>12</v>
      </c>
      <c r="D3106" s="1">
        <v>43182</v>
      </c>
      <c r="E3106" s="1">
        <v>43188</v>
      </c>
      <c r="F3106" t="s">
        <v>46</v>
      </c>
      <c r="G3106" t="s">
        <v>6323</v>
      </c>
      <c r="H3106" t="s">
        <v>6324</v>
      </c>
      <c r="I3106" t="s">
        <v>22</v>
      </c>
      <c r="J3106" t="s">
        <v>23</v>
      </c>
      <c r="K3106" t="s">
        <v>262</v>
      </c>
      <c r="L3106" t="s">
        <v>263</v>
      </c>
      <c r="M3106">
        <v>10024</v>
      </c>
      <c r="N3106" t="s">
        <v>144</v>
      </c>
      <c r="O3106" t="s">
        <v>6325</v>
      </c>
      <c r="P3106" t="s">
        <v>42</v>
      </c>
      <c r="Q3106" t="s">
        <v>86</v>
      </c>
      <c r="R3106" t="s">
        <v>6326</v>
      </c>
      <c r="S3106">
        <v>25.68</v>
      </c>
      <c r="T3106" s="3"/>
    </row>
    <row r="3107" spans="1:20" x14ac:dyDescent="0.3">
      <c r="A3107">
        <v>3106</v>
      </c>
      <c r="B3107" t="s">
        <v>6327</v>
      </c>
      <c r="C3107">
        <f t="shared" si="48"/>
        <v>30</v>
      </c>
      <c r="D3107" s="1">
        <v>42941</v>
      </c>
      <c r="E3107" s="1">
        <v>42945</v>
      </c>
      <c r="F3107" t="s">
        <v>46</v>
      </c>
      <c r="G3107" t="s">
        <v>1504</v>
      </c>
      <c r="H3107" t="s">
        <v>1505</v>
      </c>
      <c r="I3107" t="s">
        <v>37</v>
      </c>
      <c r="J3107" t="s">
        <v>23</v>
      </c>
      <c r="K3107" t="s">
        <v>180</v>
      </c>
      <c r="L3107" t="s">
        <v>100</v>
      </c>
      <c r="M3107">
        <v>77070</v>
      </c>
      <c r="N3107" t="s">
        <v>101</v>
      </c>
      <c r="O3107" t="s">
        <v>2026</v>
      </c>
      <c r="P3107" t="s">
        <v>42</v>
      </c>
      <c r="Q3107" t="s">
        <v>43</v>
      </c>
      <c r="R3107" t="s">
        <v>2027</v>
      </c>
      <c r="S3107">
        <v>15.712</v>
      </c>
      <c r="T3107" s="3"/>
    </row>
    <row r="3108" spans="1:20" x14ac:dyDescent="0.3">
      <c r="A3108">
        <v>3107</v>
      </c>
      <c r="B3108" t="s">
        <v>6328</v>
      </c>
      <c r="C3108">
        <f t="shared" si="48"/>
        <v>28</v>
      </c>
      <c r="D3108" s="1">
        <v>43291</v>
      </c>
      <c r="E3108" s="1">
        <v>43295</v>
      </c>
      <c r="F3108" t="s">
        <v>46</v>
      </c>
      <c r="G3108" t="s">
        <v>3673</v>
      </c>
      <c r="H3108" t="s">
        <v>3674</v>
      </c>
      <c r="I3108" t="s">
        <v>98</v>
      </c>
      <c r="J3108" t="s">
        <v>23</v>
      </c>
      <c r="K3108" t="s">
        <v>452</v>
      </c>
      <c r="L3108" t="s">
        <v>207</v>
      </c>
      <c r="M3108">
        <v>60505</v>
      </c>
      <c r="N3108" t="s">
        <v>101</v>
      </c>
      <c r="O3108" t="s">
        <v>3223</v>
      </c>
      <c r="P3108" t="s">
        <v>42</v>
      </c>
      <c r="Q3108" t="s">
        <v>55</v>
      </c>
      <c r="R3108" t="s">
        <v>3224</v>
      </c>
      <c r="S3108">
        <v>298.464</v>
      </c>
      <c r="T3108" s="3"/>
    </row>
    <row r="3109" spans="1:20" x14ac:dyDescent="0.3">
      <c r="A3109">
        <v>3108</v>
      </c>
      <c r="B3109" t="s">
        <v>6329</v>
      </c>
      <c r="C3109">
        <f t="shared" si="48"/>
        <v>29</v>
      </c>
      <c r="D3109" s="1">
        <v>42933</v>
      </c>
      <c r="E3109" s="1">
        <v>42938</v>
      </c>
      <c r="F3109" t="s">
        <v>46</v>
      </c>
      <c r="G3109" t="s">
        <v>81</v>
      </c>
      <c r="H3109" t="s">
        <v>82</v>
      </c>
      <c r="I3109" t="s">
        <v>22</v>
      </c>
      <c r="J3109" t="s">
        <v>23</v>
      </c>
      <c r="K3109" t="s">
        <v>314</v>
      </c>
      <c r="L3109" t="s">
        <v>593</v>
      </c>
      <c r="M3109">
        <v>65807</v>
      </c>
      <c r="N3109" t="s">
        <v>101</v>
      </c>
      <c r="O3109" t="s">
        <v>6330</v>
      </c>
      <c r="P3109" t="s">
        <v>42</v>
      </c>
      <c r="Q3109" t="s">
        <v>86</v>
      </c>
      <c r="R3109" t="s">
        <v>6331</v>
      </c>
      <c r="S3109">
        <v>21.93</v>
      </c>
      <c r="T3109" s="3"/>
    </row>
    <row r="3110" spans="1:20" x14ac:dyDescent="0.3">
      <c r="A3110">
        <v>3109</v>
      </c>
      <c r="B3110" t="s">
        <v>6329</v>
      </c>
      <c r="C3110">
        <f t="shared" si="48"/>
        <v>29</v>
      </c>
      <c r="D3110" s="1">
        <v>42933</v>
      </c>
      <c r="E3110" s="1">
        <v>42938</v>
      </c>
      <c r="F3110" t="s">
        <v>46</v>
      </c>
      <c r="G3110" t="s">
        <v>81</v>
      </c>
      <c r="H3110" t="s">
        <v>82</v>
      </c>
      <c r="I3110" t="s">
        <v>22</v>
      </c>
      <c r="J3110" t="s">
        <v>23</v>
      </c>
      <c r="K3110" t="s">
        <v>314</v>
      </c>
      <c r="L3110" t="s">
        <v>593</v>
      </c>
      <c r="M3110">
        <v>65807</v>
      </c>
      <c r="N3110" t="s">
        <v>101</v>
      </c>
      <c r="O3110" t="s">
        <v>3398</v>
      </c>
      <c r="P3110" t="s">
        <v>42</v>
      </c>
      <c r="Q3110" t="s">
        <v>55</v>
      </c>
      <c r="R3110" t="s">
        <v>3399</v>
      </c>
      <c r="S3110">
        <v>242.94</v>
      </c>
      <c r="T3110" s="3"/>
    </row>
    <row r="3111" spans="1:20" x14ac:dyDescent="0.3">
      <c r="A3111">
        <v>3110</v>
      </c>
      <c r="B3111" t="s">
        <v>6329</v>
      </c>
      <c r="C3111">
        <f t="shared" si="48"/>
        <v>29</v>
      </c>
      <c r="D3111" s="1">
        <v>42933</v>
      </c>
      <c r="E3111" s="1">
        <v>42938</v>
      </c>
      <c r="F3111" t="s">
        <v>46</v>
      </c>
      <c r="G3111" t="s">
        <v>81</v>
      </c>
      <c r="H3111" t="s">
        <v>82</v>
      </c>
      <c r="I3111" t="s">
        <v>22</v>
      </c>
      <c r="J3111" t="s">
        <v>23</v>
      </c>
      <c r="K3111" t="s">
        <v>314</v>
      </c>
      <c r="L3111" t="s">
        <v>593</v>
      </c>
      <c r="M3111">
        <v>65807</v>
      </c>
      <c r="N3111" t="s">
        <v>101</v>
      </c>
      <c r="O3111" t="s">
        <v>3243</v>
      </c>
      <c r="P3111" t="s">
        <v>42</v>
      </c>
      <c r="Q3111" t="s">
        <v>86</v>
      </c>
      <c r="R3111" t="s">
        <v>3244</v>
      </c>
      <c r="S3111">
        <v>7.64</v>
      </c>
      <c r="T3111" s="3"/>
    </row>
    <row r="3112" spans="1:20" x14ac:dyDescent="0.3">
      <c r="A3112">
        <v>3111</v>
      </c>
      <c r="B3112" t="s">
        <v>6329</v>
      </c>
      <c r="C3112">
        <f t="shared" si="48"/>
        <v>29</v>
      </c>
      <c r="D3112" s="1">
        <v>42933</v>
      </c>
      <c r="E3112" s="1">
        <v>42938</v>
      </c>
      <c r="F3112" t="s">
        <v>46</v>
      </c>
      <c r="G3112" t="s">
        <v>81</v>
      </c>
      <c r="H3112" t="s">
        <v>82</v>
      </c>
      <c r="I3112" t="s">
        <v>22</v>
      </c>
      <c r="J3112" t="s">
        <v>23</v>
      </c>
      <c r="K3112" t="s">
        <v>314</v>
      </c>
      <c r="L3112" t="s">
        <v>593</v>
      </c>
      <c r="M3112">
        <v>65807</v>
      </c>
      <c r="N3112" t="s">
        <v>101</v>
      </c>
      <c r="O3112" t="s">
        <v>2128</v>
      </c>
      <c r="P3112" t="s">
        <v>42</v>
      </c>
      <c r="Q3112" t="s">
        <v>86</v>
      </c>
      <c r="R3112" t="s">
        <v>2129</v>
      </c>
      <c r="S3112">
        <v>51.84</v>
      </c>
      <c r="T3112" s="3"/>
    </row>
    <row r="3113" spans="1:20" x14ac:dyDescent="0.3">
      <c r="A3113">
        <v>3112</v>
      </c>
      <c r="B3113" t="s">
        <v>6329</v>
      </c>
      <c r="C3113">
        <f t="shared" si="48"/>
        <v>29</v>
      </c>
      <c r="D3113" s="1">
        <v>42933</v>
      </c>
      <c r="E3113" s="1">
        <v>42938</v>
      </c>
      <c r="F3113" t="s">
        <v>46</v>
      </c>
      <c r="G3113" t="s">
        <v>81</v>
      </c>
      <c r="H3113" t="s">
        <v>82</v>
      </c>
      <c r="I3113" t="s">
        <v>22</v>
      </c>
      <c r="J3113" t="s">
        <v>23</v>
      </c>
      <c r="K3113" t="s">
        <v>314</v>
      </c>
      <c r="L3113" t="s">
        <v>593</v>
      </c>
      <c r="M3113">
        <v>65807</v>
      </c>
      <c r="N3113" t="s">
        <v>101</v>
      </c>
      <c r="O3113" t="s">
        <v>5005</v>
      </c>
      <c r="P3113" t="s">
        <v>42</v>
      </c>
      <c r="Q3113" t="s">
        <v>55</v>
      </c>
      <c r="R3113" t="s">
        <v>5006</v>
      </c>
      <c r="S3113">
        <v>265.17</v>
      </c>
      <c r="T3113" s="3"/>
    </row>
    <row r="3114" spans="1:20" x14ac:dyDescent="0.3">
      <c r="A3114">
        <v>3113</v>
      </c>
      <c r="B3114" t="s">
        <v>6332</v>
      </c>
      <c r="C3114">
        <f t="shared" si="48"/>
        <v>34</v>
      </c>
      <c r="D3114" s="1">
        <v>42970</v>
      </c>
      <c r="E3114" s="1">
        <v>42977</v>
      </c>
      <c r="F3114" t="s">
        <v>46</v>
      </c>
      <c r="G3114" t="s">
        <v>3992</v>
      </c>
      <c r="H3114" t="s">
        <v>3993</v>
      </c>
      <c r="I3114" t="s">
        <v>22</v>
      </c>
      <c r="J3114" t="s">
        <v>23</v>
      </c>
      <c r="K3114" t="s">
        <v>91</v>
      </c>
      <c r="L3114" t="s">
        <v>92</v>
      </c>
      <c r="M3114">
        <v>98105</v>
      </c>
      <c r="N3114" t="s">
        <v>40</v>
      </c>
      <c r="O3114" t="s">
        <v>6333</v>
      </c>
      <c r="P3114" t="s">
        <v>67</v>
      </c>
      <c r="Q3114" t="s">
        <v>680</v>
      </c>
      <c r="R3114" t="s">
        <v>6334</v>
      </c>
      <c r="S3114">
        <v>837.6</v>
      </c>
      <c r="T3114" s="3"/>
    </row>
    <row r="3115" spans="1:20" x14ac:dyDescent="0.3">
      <c r="A3115">
        <v>3114</v>
      </c>
      <c r="B3115" t="s">
        <v>6332</v>
      </c>
      <c r="C3115">
        <f t="shared" si="48"/>
        <v>34</v>
      </c>
      <c r="D3115" s="1">
        <v>42970</v>
      </c>
      <c r="E3115" s="1">
        <v>42977</v>
      </c>
      <c r="F3115" t="s">
        <v>46</v>
      </c>
      <c r="G3115" t="s">
        <v>3992</v>
      </c>
      <c r="H3115" t="s">
        <v>3993</v>
      </c>
      <c r="I3115" t="s">
        <v>22</v>
      </c>
      <c r="J3115" t="s">
        <v>23</v>
      </c>
      <c r="K3115" t="s">
        <v>91</v>
      </c>
      <c r="L3115" t="s">
        <v>92</v>
      </c>
      <c r="M3115">
        <v>98105</v>
      </c>
      <c r="N3115" t="s">
        <v>40</v>
      </c>
      <c r="O3115" t="s">
        <v>501</v>
      </c>
      <c r="P3115" t="s">
        <v>42</v>
      </c>
      <c r="Q3115" t="s">
        <v>169</v>
      </c>
      <c r="R3115" t="s">
        <v>502</v>
      </c>
      <c r="S3115">
        <v>135.9</v>
      </c>
      <c r="T3115" s="3"/>
    </row>
    <row r="3116" spans="1:20" x14ac:dyDescent="0.3">
      <c r="A3116">
        <v>3115</v>
      </c>
      <c r="B3116" t="s">
        <v>6332</v>
      </c>
      <c r="C3116">
        <f t="shared" si="48"/>
        <v>34</v>
      </c>
      <c r="D3116" s="1">
        <v>42970</v>
      </c>
      <c r="E3116" s="1">
        <v>42977</v>
      </c>
      <c r="F3116" t="s">
        <v>46</v>
      </c>
      <c r="G3116" t="s">
        <v>3992</v>
      </c>
      <c r="H3116" t="s">
        <v>3993</v>
      </c>
      <c r="I3116" t="s">
        <v>22</v>
      </c>
      <c r="J3116" t="s">
        <v>23</v>
      </c>
      <c r="K3116" t="s">
        <v>91</v>
      </c>
      <c r="L3116" t="s">
        <v>92</v>
      </c>
      <c r="M3116">
        <v>98105</v>
      </c>
      <c r="N3116" t="s">
        <v>40</v>
      </c>
      <c r="O3116" t="s">
        <v>4865</v>
      </c>
      <c r="P3116" t="s">
        <v>42</v>
      </c>
      <c r="Q3116" t="s">
        <v>86</v>
      </c>
      <c r="R3116" t="s">
        <v>4866</v>
      </c>
      <c r="S3116">
        <v>34.68</v>
      </c>
      <c r="T3116" s="3"/>
    </row>
    <row r="3117" spans="1:20" x14ac:dyDescent="0.3">
      <c r="A3117">
        <v>3116</v>
      </c>
      <c r="B3117" t="s">
        <v>6332</v>
      </c>
      <c r="C3117">
        <f t="shared" si="48"/>
        <v>34</v>
      </c>
      <c r="D3117" s="1">
        <v>42970</v>
      </c>
      <c r="E3117" s="1">
        <v>42977</v>
      </c>
      <c r="F3117" t="s">
        <v>46</v>
      </c>
      <c r="G3117" t="s">
        <v>3992</v>
      </c>
      <c r="H3117" t="s">
        <v>3993</v>
      </c>
      <c r="I3117" t="s">
        <v>22</v>
      </c>
      <c r="J3117" t="s">
        <v>23</v>
      </c>
      <c r="K3117" t="s">
        <v>91</v>
      </c>
      <c r="L3117" t="s">
        <v>92</v>
      </c>
      <c r="M3117">
        <v>98105</v>
      </c>
      <c r="N3117" t="s">
        <v>40</v>
      </c>
      <c r="O3117" t="s">
        <v>3550</v>
      </c>
      <c r="P3117" t="s">
        <v>28</v>
      </c>
      <c r="Q3117" t="s">
        <v>32</v>
      </c>
      <c r="R3117" t="s">
        <v>3551</v>
      </c>
      <c r="S3117">
        <v>532.70399999999995</v>
      </c>
      <c r="T3117" s="3"/>
    </row>
    <row r="3118" spans="1:20" x14ac:dyDescent="0.3">
      <c r="A3118">
        <v>3117</v>
      </c>
      <c r="B3118" t="s">
        <v>6332</v>
      </c>
      <c r="C3118">
        <f t="shared" si="48"/>
        <v>34</v>
      </c>
      <c r="D3118" s="1">
        <v>42970</v>
      </c>
      <c r="E3118" s="1">
        <v>42977</v>
      </c>
      <c r="F3118" t="s">
        <v>46</v>
      </c>
      <c r="G3118" t="s">
        <v>3992</v>
      </c>
      <c r="H3118" t="s">
        <v>3993</v>
      </c>
      <c r="I3118" t="s">
        <v>22</v>
      </c>
      <c r="J3118" t="s">
        <v>23</v>
      </c>
      <c r="K3118" t="s">
        <v>91</v>
      </c>
      <c r="L3118" t="s">
        <v>92</v>
      </c>
      <c r="M3118">
        <v>98105</v>
      </c>
      <c r="N3118" t="s">
        <v>40</v>
      </c>
      <c r="O3118" t="s">
        <v>137</v>
      </c>
      <c r="P3118" t="s">
        <v>42</v>
      </c>
      <c r="Q3118" t="s">
        <v>74</v>
      </c>
      <c r="R3118" t="s">
        <v>138</v>
      </c>
      <c r="S3118">
        <v>43.1</v>
      </c>
      <c r="T3118" s="3"/>
    </row>
    <row r="3119" spans="1:20" x14ac:dyDescent="0.3">
      <c r="A3119">
        <v>3118</v>
      </c>
      <c r="B3119" t="s">
        <v>6332</v>
      </c>
      <c r="C3119">
        <f t="shared" si="48"/>
        <v>34</v>
      </c>
      <c r="D3119" s="1">
        <v>42970</v>
      </c>
      <c r="E3119" s="1">
        <v>42977</v>
      </c>
      <c r="F3119" t="s">
        <v>46</v>
      </c>
      <c r="G3119" t="s">
        <v>3992</v>
      </c>
      <c r="H3119" t="s">
        <v>3993</v>
      </c>
      <c r="I3119" t="s">
        <v>22</v>
      </c>
      <c r="J3119" t="s">
        <v>23</v>
      </c>
      <c r="K3119" t="s">
        <v>91</v>
      </c>
      <c r="L3119" t="s">
        <v>92</v>
      </c>
      <c r="M3119">
        <v>98105</v>
      </c>
      <c r="N3119" t="s">
        <v>40</v>
      </c>
      <c r="O3119" t="s">
        <v>716</v>
      </c>
      <c r="P3119" t="s">
        <v>42</v>
      </c>
      <c r="Q3119" t="s">
        <v>575</v>
      </c>
      <c r="R3119" t="s">
        <v>717</v>
      </c>
      <c r="S3119">
        <v>15.88</v>
      </c>
      <c r="T3119" s="3"/>
    </row>
    <row r="3120" spans="1:20" x14ac:dyDescent="0.3">
      <c r="A3120">
        <v>3119</v>
      </c>
      <c r="B3120" t="s">
        <v>6335</v>
      </c>
      <c r="C3120">
        <f t="shared" si="48"/>
        <v>24</v>
      </c>
      <c r="D3120" s="1">
        <v>42532</v>
      </c>
      <c r="E3120" s="1">
        <v>42533</v>
      </c>
      <c r="F3120" t="s">
        <v>184</v>
      </c>
      <c r="G3120" t="s">
        <v>4512</v>
      </c>
      <c r="H3120" t="s">
        <v>4513</v>
      </c>
      <c r="I3120" t="s">
        <v>37</v>
      </c>
      <c r="J3120" t="s">
        <v>23</v>
      </c>
      <c r="K3120" t="s">
        <v>1793</v>
      </c>
      <c r="L3120" t="s">
        <v>50</v>
      </c>
      <c r="M3120">
        <v>33801</v>
      </c>
      <c r="N3120" t="s">
        <v>26</v>
      </c>
      <c r="O3120" t="s">
        <v>1194</v>
      </c>
      <c r="P3120" t="s">
        <v>28</v>
      </c>
      <c r="Q3120" t="s">
        <v>32</v>
      </c>
      <c r="R3120" t="s">
        <v>1195</v>
      </c>
      <c r="S3120">
        <v>1123.92</v>
      </c>
      <c r="T3120" s="3"/>
    </row>
    <row r="3121" spans="1:20" x14ac:dyDescent="0.3">
      <c r="A3121">
        <v>3120</v>
      </c>
      <c r="B3121" t="s">
        <v>6335</v>
      </c>
      <c r="C3121">
        <f t="shared" si="48"/>
        <v>24</v>
      </c>
      <c r="D3121" s="1">
        <v>42532</v>
      </c>
      <c r="E3121" s="1">
        <v>42533</v>
      </c>
      <c r="F3121" t="s">
        <v>184</v>
      </c>
      <c r="G3121" t="s">
        <v>4512</v>
      </c>
      <c r="H3121" t="s">
        <v>4513</v>
      </c>
      <c r="I3121" t="s">
        <v>37</v>
      </c>
      <c r="J3121" t="s">
        <v>23</v>
      </c>
      <c r="K3121" t="s">
        <v>1793</v>
      </c>
      <c r="L3121" t="s">
        <v>50</v>
      </c>
      <c r="M3121">
        <v>33801</v>
      </c>
      <c r="N3121" t="s">
        <v>26</v>
      </c>
      <c r="O3121" t="s">
        <v>1921</v>
      </c>
      <c r="P3121" t="s">
        <v>67</v>
      </c>
      <c r="Q3121" t="s">
        <v>68</v>
      </c>
      <c r="R3121" t="s">
        <v>1922</v>
      </c>
      <c r="S3121">
        <v>249.584</v>
      </c>
      <c r="T3121" s="3"/>
    </row>
    <row r="3122" spans="1:20" x14ac:dyDescent="0.3">
      <c r="A3122">
        <v>3121</v>
      </c>
      <c r="B3122" t="s">
        <v>6335</v>
      </c>
      <c r="C3122">
        <f t="shared" si="48"/>
        <v>24</v>
      </c>
      <c r="D3122" s="1">
        <v>42532</v>
      </c>
      <c r="E3122" s="1">
        <v>42533</v>
      </c>
      <c r="F3122" t="s">
        <v>184</v>
      </c>
      <c r="G3122" t="s">
        <v>4512</v>
      </c>
      <c r="H3122" t="s">
        <v>4513</v>
      </c>
      <c r="I3122" t="s">
        <v>37</v>
      </c>
      <c r="J3122" t="s">
        <v>23</v>
      </c>
      <c r="K3122" t="s">
        <v>1793</v>
      </c>
      <c r="L3122" t="s">
        <v>50</v>
      </c>
      <c r="M3122">
        <v>33801</v>
      </c>
      <c r="N3122" t="s">
        <v>26</v>
      </c>
      <c r="O3122" t="s">
        <v>6336</v>
      </c>
      <c r="P3122" t="s">
        <v>28</v>
      </c>
      <c r="Q3122" t="s">
        <v>61</v>
      </c>
      <c r="R3122" t="s">
        <v>6337</v>
      </c>
      <c r="S3122">
        <v>48.671999999999997</v>
      </c>
      <c r="T3122" s="3"/>
    </row>
    <row r="3123" spans="1:20" x14ac:dyDescent="0.3">
      <c r="A3123">
        <v>3122</v>
      </c>
      <c r="B3123" t="s">
        <v>6335</v>
      </c>
      <c r="C3123">
        <f t="shared" si="48"/>
        <v>24</v>
      </c>
      <c r="D3123" s="1">
        <v>42532</v>
      </c>
      <c r="E3123" s="1">
        <v>42533</v>
      </c>
      <c r="F3123" t="s">
        <v>184</v>
      </c>
      <c r="G3123" t="s">
        <v>4512</v>
      </c>
      <c r="H3123" t="s">
        <v>4513</v>
      </c>
      <c r="I3123" t="s">
        <v>37</v>
      </c>
      <c r="J3123" t="s">
        <v>23</v>
      </c>
      <c r="K3123" t="s">
        <v>1793</v>
      </c>
      <c r="L3123" t="s">
        <v>50</v>
      </c>
      <c r="M3123">
        <v>33801</v>
      </c>
      <c r="N3123" t="s">
        <v>26</v>
      </c>
      <c r="O3123" t="s">
        <v>486</v>
      </c>
      <c r="P3123" t="s">
        <v>42</v>
      </c>
      <c r="Q3123" t="s">
        <v>64</v>
      </c>
      <c r="R3123" t="s">
        <v>487</v>
      </c>
      <c r="S3123">
        <v>60.768000000000001</v>
      </c>
      <c r="T3123" s="3"/>
    </row>
    <row r="3124" spans="1:20" x14ac:dyDescent="0.3">
      <c r="A3124">
        <v>3123</v>
      </c>
      <c r="B3124" t="s">
        <v>6335</v>
      </c>
      <c r="C3124">
        <f t="shared" si="48"/>
        <v>24</v>
      </c>
      <c r="D3124" s="1">
        <v>42532</v>
      </c>
      <c r="E3124" s="1">
        <v>42533</v>
      </c>
      <c r="F3124" t="s">
        <v>184</v>
      </c>
      <c r="G3124" t="s">
        <v>4512</v>
      </c>
      <c r="H3124" t="s">
        <v>4513</v>
      </c>
      <c r="I3124" t="s">
        <v>37</v>
      </c>
      <c r="J3124" t="s">
        <v>23</v>
      </c>
      <c r="K3124" t="s">
        <v>1793</v>
      </c>
      <c r="L3124" t="s">
        <v>50</v>
      </c>
      <c r="M3124">
        <v>33801</v>
      </c>
      <c r="N3124" t="s">
        <v>26</v>
      </c>
      <c r="O3124" t="s">
        <v>1087</v>
      </c>
      <c r="P3124" t="s">
        <v>42</v>
      </c>
      <c r="Q3124" t="s">
        <v>71</v>
      </c>
      <c r="R3124" t="s">
        <v>1088</v>
      </c>
      <c r="S3124">
        <v>78.599999999999994</v>
      </c>
      <c r="T3124" s="3"/>
    </row>
    <row r="3125" spans="1:20" x14ac:dyDescent="0.3">
      <c r="A3125">
        <v>3124</v>
      </c>
      <c r="B3125" t="s">
        <v>6335</v>
      </c>
      <c r="C3125">
        <f t="shared" si="48"/>
        <v>24</v>
      </c>
      <c r="D3125" s="1">
        <v>42532</v>
      </c>
      <c r="E3125" s="1">
        <v>42533</v>
      </c>
      <c r="F3125" t="s">
        <v>184</v>
      </c>
      <c r="G3125" t="s">
        <v>4512</v>
      </c>
      <c r="H3125" t="s">
        <v>4513</v>
      </c>
      <c r="I3125" t="s">
        <v>37</v>
      </c>
      <c r="J3125" t="s">
        <v>23</v>
      </c>
      <c r="K3125" t="s">
        <v>1793</v>
      </c>
      <c r="L3125" t="s">
        <v>50</v>
      </c>
      <c r="M3125">
        <v>33801</v>
      </c>
      <c r="N3125" t="s">
        <v>26</v>
      </c>
      <c r="O3125" t="s">
        <v>5674</v>
      </c>
      <c r="P3125" t="s">
        <v>42</v>
      </c>
      <c r="Q3125" t="s">
        <v>71</v>
      </c>
      <c r="R3125" t="s">
        <v>5675</v>
      </c>
      <c r="S3125">
        <v>3.7679999999999998</v>
      </c>
      <c r="T3125" s="3"/>
    </row>
    <row r="3126" spans="1:20" x14ac:dyDescent="0.3">
      <c r="A3126">
        <v>3125</v>
      </c>
      <c r="B3126" t="s">
        <v>6335</v>
      </c>
      <c r="C3126">
        <f t="shared" si="48"/>
        <v>24</v>
      </c>
      <c r="D3126" s="1">
        <v>42532</v>
      </c>
      <c r="E3126" s="1">
        <v>42533</v>
      </c>
      <c r="F3126" t="s">
        <v>184</v>
      </c>
      <c r="G3126" t="s">
        <v>4512</v>
      </c>
      <c r="H3126" t="s">
        <v>4513</v>
      </c>
      <c r="I3126" t="s">
        <v>37</v>
      </c>
      <c r="J3126" t="s">
        <v>23</v>
      </c>
      <c r="K3126" t="s">
        <v>1793</v>
      </c>
      <c r="L3126" t="s">
        <v>50</v>
      </c>
      <c r="M3126">
        <v>33801</v>
      </c>
      <c r="N3126" t="s">
        <v>26</v>
      </c>
      <c r="O3126" t="s">
        <v>1885</v>
      </c>
      <c r="P3126" t="s">
        <v>42</v>
      </c>
      <c r="Q3126" t="s">
        <v>55</v>
      </c>
      <c r="R3126" t="s">
        <v>1886</v>
      </c>
      <c r="S3126">
        <v>1036.624</v>
      </c>
      <c r="T3126" s="3"/>
    </row>
    <row r="3127" spans="1:20" x14ac:dyDescent="0.3">
      <c r="A3127">
        <v>3126</v>
      </c>
      <c r="B3127" t="s">
        <v>6335</v>
      </c>
      <c r="C3127">
        <f t="shared" si="48"/>
        <v>24</v>
      </c>
      <c r="D3127" s="1">
        <v>42532</v>
      </c>
      <c r="E3127" s="1">
        <v>42533</v>
      </c>
      <c r="F3127" t="s">
        <v>184</v>
      </c>
      <c r="G3127" t="s">
        <v>4512</v>
      </c>
      <c r="H3127" t="s">
        <v>4513</v>
      </c>
      <c r="I3127" t="s">
        <v>37</v>
      </c>
      <c r="J3127" t="s">
        <v>23</v>
      </c>
      <c r="K3127" t="s">
        <v>1793</v>
      </c>
      <c r="L3127" t="s">
        <v>50</v>
      </c>
      <c r="M3127">
        <v>33801</v>
      </c>
      <c r="N3127" t="s">
        <v>26</v>
      </c>
      <c r="O3127" t="s">
        <v>2798</v>
      </c>
      <c r="P3127" t="s">
        <v>42</v>
      </c>
      <c r="Q3127" t="s">
        <v>55</v>
      </c>
      <c r="R3127" t="s">
        <v>2799</v>
      </c>
      <c r="S3127">
        <v>563.80799999999999</v>
      </c>
      <c r="T3127" s="3"/>
    </row>
    <row r="3128" spans="1:20" x14ac:dyDescent="0.3">
      <c r="A3128">
        <v>3127</v>
      </c>
      <c r="B3128" t="s">
        <v>6338</v>
      </c>
      <c r="C3128">
        <f t="shared" si="48"/>
        <v>36</v>
      </c>
      <c r="D3128" s="1">
        <v>43351</v>
      </c>
      <c r="E3128" s="1">
        <v>43355</v>
      </c>
      <c r="F3128" t="s">
        <v>46</v>
      </c>
      <c r="G3128" t="s">
        <v>6339</v>
      </c>
      <c r="H3128" t="s">
        <v>6340</v>
      </c>
      <c r="I3128" t="s">
        <v>22</v>
      </c>
      <c r="J3128" t="s">
        <v>23</v>
      </c>
      <c r="K3128" t="s">
        <v>142</v>
      </c>
      <c r="L3128" t="s">
        <v>143</v>
      </c>
      <c r="M3128">
        <v>19134</v>
      </c>
      <c r="N3128" t="s">
        <v>144</v>
      </c>
      <c r="O3128" t="s">
        <v>3438</v>
      </c>
      <c r="P3128" t="s">
        <v>67</v>
      </c>
      <c r="Q3128" t="s">
        <v>68</v>
      </c>
      <c r="R3128" t="s">
        <v>6341</v>
      </c>
      <c r="S3128">
        <v>258.52800000000002</v>
      </c>
      <c r="T3128" s="3"/>
    </row>
    <row r="3129" spans="1:20" x14ac:dyDescent="0.3">
      <c r="A3129">
        <v>3128</v>
      </c>
      <c r="B3129" t="s">
        <v>6342</v>
      </c>
      <c r="C3129">
        <f t="shared" si="48"/>
        <v>40</v>
      </c>
      <c r="D3129" s="1">
        <v>43375</v>
      </c>
      <c r="E3129" s="1">
        <v>43379</v>
      </c>
      <c r="F3129" t="s">
        <v>46</v>
      </c>
      <c r="G3129" t="s">
        <v>6123</v>
      </c>
      <c r="H3129" t="s">
        <v>6124</v>
      </c>
      <c r="I3129" t="s">
        <v>22</v>
      </c>
      <c r="J3129" t="s">
        <v>23</v>
      </c>
      <c r="K3129" t="s">
        <v>262</v>
      </c>
      <c r="L3129" t="s">
        <v>263</v>
      </c>
      <c r="M3129">
        <v>10011</v>
      </c>
      <c r="N3129" t="s">
        <v>144</v>
      </c>
      <c r="O3129" t="s">
        <v>6343</v>
      </c>
      <c r="P3129" t="s">
        <v>42</v>
      </c>
      <c r="Q3129" t="s">
        <v>86</v>
      </c>
      <c r="R3129" t="s">
        <v>6344</v>
      </c>
      <c r="S3129">
        <v>49.12</v>
      </c>
      <c r="T3129" s="3"/>
    </row>
    <row r="3130" spans="1:20" x14ac:dyDescent="0.3">
      <c r="A3130">
        <v>3129</v>
      </c>
      <c r="B3130" t="s">
        <v>6345</v>
      </c>
      <c r="C3130">
        <f t="shared" si="48"/>
        <v>51</v>
      </c>
      <c r="D3130" s="1">
        <v>42354</v>
      </c>
      <c r="E3130" s="1">
        <v>42355</v>
      </c>
      <c r="F3130" t="s">
        <v>184</v>
      </c>
      <c r="G3130" t="s">
        <v>3177</v>
      </c>
      <c r="H3130" t="s">
        <v>3178</v>
      </c>
      <c r="I3130" t="s">
        <v>98</v>
      </c>
      <c r="J3130" t="s">
        <v>23</v>
      </c>
      <c r="K3130" t="s">
        <v>38</v>
      </c>
      <c r="L3130" t="s">
        <v>39</v>
      </c>
      <c r="M3130">
        <v>90049</v>
      </c>
      <c r="N3130" t="s">
        <v>40</v>
      </c>
      <c r="O3130" t="s">
        <v>2511</v>
      </c>
      <c r="P3130" t="s">
        <v>28</v>
      </c>
      <c r="Q3130" t="s">
        <v>61</v>
      </c>
      <c r="R3130" t="s">
        <v>2512</v>
      </c>
      <c r="S3130">
        <v>44.46</v>
      </c>
      <c r="T3130" s="3"/>
    </row>
    <row r="3131" spans="1:20" x14ac:dyDescent="0.3">
      <c r="A3131">
        <v>3130</v>
      </c>
      <c r="B3131" t="s">
        <v>6345</v>
      </c>
      <c r="C3131">
        <f t="shared" si="48"/>
        <v>51</v>
      </c>
      <c r="D3131" s="1">
        <v>42354</v>
      </c>
      <c r="E3131" s="1">
        <v>42355</v>
      </c>
      <c r="F3131" t="s">
        <v>184</v>
      </c>
      <c r="G3131" t="s">
        <v>3177</v>
      </c>
      <c r="H3131" t="s">
        <v>3178</v>
      </c>
      <c r="I3131" t="s">
        <v>98</v>
      </c>
      <c r="J3131" t="s">
        <v>23</v>
      </c>
      <c r="K3131" t="s">
        <v>38</v>
      </c>
      <c r="L3131" t="s">
        <v>39</v>
      </c>
      <c r="M3131">
        <v>90049</v>
      </c>
      <c r="N3131" t="s">
        <v>40</v>
      </c>
      <c r="O3131" t="s">
        <v>1163</v>
      </c>
      <c r="P3131" t="s">
        <v>28</v>
      </c>
      <c r="Q3131" t="s">
        <v>32</v>
      </c>
      <c r="R3131" t="s">
        <v>1164</v>
      </c>
      <c r="S3131">
        <v>241.56800000000001</v>
      </c>
      <c r="T3131" s="3"/>
    </row>
    <row r="3132" spans="1:20" x14ac:dyDescent="0.3">
      <c r="A3132">
        <v>3131</v>
      </c>
      <c r="B3132" t="s">
        <v>6345</v>
      </c>
      <c r="C3132">
        <f t="shared" si="48"/>
        <v>51</v>
      </c>
      <c r="D3132" s="1">
        <v>42354</v>
      </c>
      <c r="E3132" s="1">
        <v>42355</v>
      </c>
      <c r="F3132" t="s">
        <v>184</v>
      </c>
      <c r="G3132" t="s">
        <v>3177</v>
      </c>
      <c r="H3132" t="s">
        <v>3178</v>
      </c>
      <c r="I3132" t="s">
        <v>98</v>
      </c>
      <c r="J3132" t="s">
        <v>23</v>
      </c>
      <c r="K3132" t="s">
        <v>38</v>
      </c>
      <c r="L3132" t="s">
        <v>39</v>
      </c>
      <c r="M3132">
        <v>90049</v>
      </c>
      <c r="N3132" t="s">
        <v>40</v>
      </c>
      <c r="O3132" t="s">
        <v>2144</v>
      </c>
      <c r="P3132" t="s">
        <v>67</v>
      </c>
      <c r="Q3132" t="s">
        <v>157</v>
      </c>
      <c r="R3132" t="s">
        <v>2145</v>
      </c>
      <c r="S3132">
        <v>395</v>
      </c>
      <c r="T3132" s="3"/>
    </row>
    <row r="3133" spans="1:20" x14ac:dyDescent="0.3">
      <c r="A3133">
        <v>3132</v>
      </c>
      <c r="B3133" t="s">
        <v>6345</v>
      </c>
      <c r="C3133">
        <f t="shared" si="48"/>
        <v>51</v>
      </c>
      <c r="D3133" s="1">
        <v>42354</v>
      </c>
      <c r="E3133" s="1">
        <v>42355</v>
      </c>
      <c r="F3133" t="s">
        <v>184</v>
      </c>
      <c r="G3133" t="s">
        <v>3177</v>
      </c>
      <c r="H3133" t="s">
        <v>3178</v>
      </c>
      <c r="I3133" t="s">
        <v>98</v>
      </c>
      <c r="J3133" t="s">
        <v>23</v>
      </c>
      <c r="K3133" t="s">
        <v>38</v>
      </c>
      <c r="L3133" t="s">
        <v>39</v>
      </c>
      <c r="M3133">
        <v>90049</v>
      </c>
      <c r="N3133" t="s">
        <v>40</v>
      </c>
      <c r="O3133" t="s">
        <v>188</v>
      </c>
      <c r="P3133" t="s">
        <v>67</v>
      </c>
      <c r="Q3133" t="s">
        <v>68</v>
      </c>
      <c r="R3133" t="s">
        <v>189</v>
      </c>
      <c r="S3133">
        <v>627.16800000000001</v>
      </c>
      <c r="T3133" s="3"/>
    </row>
    <row r="3134" spans="1:20" x14ac:dyDescent="0.3">
      <c r="A3134">
        <v>3133</v>
      </c>
      <c r="B3134" t="s">
        <v>6346</v>
      </c>
      <c r="C3134">
        <f t="shared" si="48"/>
        <v>35</v>
      </c>
      <c r="D3134" s="1">
        <v>42240</v>
      </c>
      <c r="E3134" s="1">
        <v>42242</v>
      </c>
      <c r="F3134" t="s">
        <v>184</v>
      </c>
      <c r="G3134" t="s">
        <v>6347</v>
      </c>
      <c r="H3134" t="s">
        <v>6348</v>
      </c>
      <c r="I3134" t="s">
        <v>37</v>
      </c>
      <c r="J3134" t="s">
        <v>23</v>
      </c>
      <c r="K3134" t="s">
        <v>2344</v>
      </c>
      <c r="L3134" t="s">
        <v>263</v>
      </c>
      <c r="M3134">
        <v>11572</v>
      </c>
      <c r="N3134" t="s">
        <v>144</v>
      </c>
      <c r="O3134" t="s">
        <v>6349</v>
      </c>
      <c r="P3134" t="s">
        <v>28</v>
      </c>
      <c r="Q3134" t="s">
        <v>61</v>
      </c>
      <c r="R3134" t="s">
        <v>6350</v>
      </c>
      <c r="S3134">
        <v>13.28</v>
      </c>
      <c r="T3134" s="3"/>
    </row>
    <row r="3135" spans="1:20" x14ac:dyDescent="0.3">
      <c r="A3135">
        <v>3134</v>
      </c>
      <c r="B3135" t="s">
        <v>6346</v>
      </c>
      <c r="C3135">
        <f t="shared" si="48"/>
        <v>35</v>
      </c>
      <c r="D3135" s="1">
        <v>42240</v>
      </c>
      <c r="E3135" s="1">
        <v>42242</v>
      </c>
      <c r="F3135" t="s">
        <v>184</v>
      </c>
      <c r="G3135" t="s">
        <v>6347</v>
      </c>
      <c r="H3135" t="s">
        <v>6348</v>
      </c>
      <c r="I3135" t="s">
        <v>37</v>
      </c>
      <c r="J3135" t="s">
        <v>23</v>
      </c>
      <c r="K3135" t="s">
        <v>2344</v>
      </c>
      <c r="L3135" t="s">
        <v>263</v>
      </c>
      <c r="M3135">
        <v>11572</v>
      </c>
      <c r="N3135" t="s">
        <v>144</v>
      </c>
      <c r="O3135" t="s">
        <v>4320</v>
      </c>
      <c r="P3135" t="s">
        <v>42</v>
      </c>
      <c r="Q3135" t="s">
        <v>71</v>
      </c>
      <c r="R3135" t="s">
        <v>4321</v>
      </c>
      <c r="S3135">
        <v>12.672000000000001</v>
      </c>
      <c r="T3135" s="3"/>
    </row>
    <row r="3136" spans="1:20" x14ac:dyDescent="0.3">
      <c r="A3136">
        <v>3135</v>
      </c>
      <c r="B3136" t="s">
        <v>6351</v>
      </c>
      <c r="C3136">
        <f t="shared" si="48"/>
        <v>46</v>
      </c>
      <c r="D3136" s="1">
        <v>43416</v>
      </c>
      <c r="E3136" s="1">
        <v>43422</v>
      </c>
      <c r="F3136" t="s">
        <v>46</v>
      </c>
      <c r="G3136" t="s">
        <v>546</v>
      </c>
      <c r="H3136" t="s">
        <v>547</v>
      </c>
      <c r="I3136" t="s">
        <v>98</v>
      </c>
      <c r="J3136" t="s">
        <v>23</v>
      </c>
      <c r="K3136" t="s">
        <v>813</v>
      </c>
      <c r="L3136" t="s">
        <v>100</v>
      </c>
      <c r="M3136">
        <v>75081</v>
      </c>
      <c r="N3136" t="s">
        <v>101</v>
      </c>
      <c r="O3136" t="s">
        <v>3915</v>
      </c>
      <c r="P3136" t="s">
        <v>42</v>
      </c>
      <c r="Q3136" t="s">
        <v>71</v>
      </c>
      <c r="R3136" t="s">
        <v>3916</v>
      </c>
      <c r="S3136">
        <v>30.56</v>
      </c>
      <c r="T3136" s="3"/>
    </row>
    <row r="3137" spans="1:20" x14ac:dyDescent="0.3">
      <c r="A3137">
        <v>3136</v>
      </c>
      <c r="B3137" t="s">
        <v>6351</v>
      </c>
      <c r="C3137">
        <f t="shared" si="48"/>
        <v>46</v>
      </c>
      <c r="D3137" s="1">
        <v>43416</v>
      </c>
      <c r="E3137" s="1">
        <v>43422</v>
      </c>
      <c r="F3137" t="s">
        <v>46</v>
      </c>
      <c r="G3137" t="s">
        <v>546</v>
      </c>
      <c r="H3137" t="s">
        <v>547</v>
      </c>
      <c r="I3137" t="s">
        <v>98</v>
      </c>
      <c r="J3137" t="s">
        <v>23</v>
      </c>
      <c r="K3137" t="s">
        <v>813</v>
      </c>
      <c r="L3137" t="s">
        <v>100</v>
      </c>
      <c r="M3137">
        <v>75081</v>
      </c>
      <c r="N3137" t="s">
        <v>101</v>
      </c>
      <c r="O3137" t="s">
        <v>2217</v>
      </c>
      <c r="P3137" t="s">
        <v>42</v>
      </c>
      <c r="Q3137" t="s">
        <v>55</v>
      </c>
      <c r="R3137" t="s">
        <v>2218</v>
      </c>
      <c r="S3137">
        <v>77.951999999999998</v>
      </c>
      <c r="T3137" s="3"/>
    </row>
    <row r="3138" spans="1:20" x14ac:dyDescent="0.3">
      <c r="A3138">
        <v>3137</v>
      </c>
      <c r="B3138" t="s">
        <v>6351</v>
      </c>
      <c r="C3138">
        <f t="shared" si="48"/>
        <v>46</v>
      </c>
      <c r="D3138" s="1">
        <v>43416</v>
      </c>
      <c r="E3138" s="1">
        <v>43422</v>
      </c>
      <c r="F3138" t="s">
        <v>46</v>
      </c>
      <c r="G3138" t="s">
        <v>546</v>
      </c>
      <c r="H3138" t="s">
        <v>547</v>
      </c>
      <c r="I3138" t="s">
        <v>98</v>
      </c>
      <c r="J3138" t="s">
        <v>23</v>
      </c>
      <c r="K3138" t="s">
        <v>813</v>
      </c>
      <c r="L3138" t="s">
        <v>100</v>
      </c>
      <c r="M3138">
        <v>75081</v>
      </c>
      <c r="N3138" t="s">
        <v>101</v>
      </c>
      <c r="O3138" t="s">
        <v>6352</v>
      </c>
      <c r="P3138" t="s">
        <v>67</v>
      </c>
      <c r="Q3138" t="s">
        <v>68</v>
      </c>
      <c r="R3138" t="s">
        <v>6353</v>
      </c>
      <c r="S3138">
        <v>67.992000000000004</v>
      </c>
      <c r="T3138" s="3"/>
    </row>
    <row r="3139" spans="1:20" x14ac:dyDescent="0.3">
      <c r="A3139">
        <v>3138</v>
      </c>
      <c r="B3139" t="s">
        <v>6351</v>
      </c>
      <c r="C3139">
        <f t="shared" ref="C3139:C3202" si="49">WEEKNUM(D3139,1)</f>
        <v>46</v>
      </c>
      <c r="D3139" s="1">
        <v>43416</v>
      </c>
      <c r="E3139" s="1">
        <v>43422</v>
      </c>
      <c r="F3139" t="s">
        <v>46</v>
      </c>
      <c r="G3139" t="s">
        <v>546</v>
      </c>
      <c r="H3139" t="s">
        <v>547</v>
      </c>
      <c r="I3139" t="s">
        <v>98</v>
      </c>
      <c r="J3139" t="s">
        <v>23</v>
      </c>
      <c r="K3139" t="s">
        <v>813</v>
      </c>
      <c r="L3139" t="s">
        <v>100</v>
      </c>
      <c r="M3139">
        <v>75081</v>
      </c>
      <c r="N3139" t="s">
        <v>101</v>
      </c>
      <c r="O3139" t="s">
        <v>2291</v>
      </c>
      <c r="P3139" t="s">
        <v>42</v>
      </c>
      <c r="Q3139" t="s">
        <v>169</v>
      </c>
      <c r="R3139" t="s">
        <v>2292</v>
      </c>
      <c r="S3139">
        <v>12.224</v>
      </c>
      <c r="T3139" s="3"/>
    </row>
    <row r="3140" spans="1:20" x14ac:dyDescent="0.3">
      <c r="A3140">
        <v>3139</v>
      </c>
      <c r="B3140" t="s">
        <v>6351</v>
      </c>
      <c r="C3140">
        <f t="shared" si="49"/>
        <v>46</v>
      </c>
      <c r="D3140" s="1">
        <v>43416</v>
      </c>
      <c r="E3140" s="1">
        <v>43422</v>
      </c>
      <c r="F3140" t="s">
        <v>46</v>
      </c>
      <c r="G3140" t="s">
        <v>546</v>
      </c>
      <c r="H3140" t="s">
        <v>547</v>
      </c>
      <c r="I3140" t="s">
        <v>98</v>
      </c>
      <c r="J3140" t="s">
        <v>23</v>
      </c>
      <c r="K3140" t="s">
        <v>813</v>
      </c>
      <c r="L3140" t="s">
        <v>100</v>
      </c>
      <c r="M3140">
        <v>75081</v>
      </c>
      <c r="N3140" t="s">
        <v>101</v>
      </c>
      <c r="O3140" t="s">
        <v>4520</v>
      </c>
      <c r="P3140" t="s">
        <v>67</v>
      </c>
      <c r="Q3140" t="s">
        <v>157</v>
      </c>
      <c r="R3140" t="s">
        <v>4521</v>
      </c>
      <c r="S3140">
        <v>44.783999999999999</v>
      </c>
      <c r="T3140" s="3"/>
    </row>
    <row r="3141" spans="1:20" x14ac:dyDescent="0.3">
      <c r="A3141">
        <v>3140</v>
      </c>
      <c r="B3141" t="s">
        <v>6351</v>
      </c>
      <c r="C3141">
        <f t="shared" si="49"/>
        <v>46</v>
      </c>
      <c r="D3141" s="1">
        <v>43416</v>
      </c>
      <c r="E3141" s="1">
        <v>43422</v>
      </c>
      <c r="F3141" t="s">
        <v>46</v>
      </c>
      <c r="G3141" t="s">
        <v>546</v>
      </c>
      <c r="H3141" t="s">
        <v>547</v>
      </c>
      <c r="I3141" t="s">
        <v>98</v>
      </c>
      <c r="J3141" t="s">
        <v>23</v>
      </c>
      <c r="K3141" t="s">
        <v>813</v>
      </c>
      <c r="L3141" t="s">
        <v>100</v>
      </c>
      <c r="M3141">
        <v>75081</v>
      </c>
      <c r="N3141" t="s">
        <v>101</v>
      </c>
      <c r="O3141" t="s">
        <v>1137</v>
      </c>
      <c r="P3141" t="s">
        <v>28</v>
      </c>
      <c r="Q3141" t="s">
        <v>61</v>
      </c>
      <c r="R3141" t="s">
        <v>1138</v>
      </c>
      <c r="S3141">
        <v>22.847999999999999</v>
      </c>
      <c r="T3141" s="3"/>
    </row>
    <row r="3142" spans="1:20" x14ac:dyDescent="0.3">
      <c r="A3142">
        <v>3141</v>
      </c>
      <c r="B3142" t="s">
        <v>6354</v>
      </c>
      <c r="C3142">
        <f t="shared" si="49"/>
        <v>18</v>
      </c>
      <c r="D3142" s="1">
        <v>42485</v>
      </c>
      <c r="E3142" s="1">
        <v>42488</v>
      </c>
      <c r="F3142" t="s">
        <v>184</v>
      </c>
      <c r="G3142" t="s">
        <v>1201</v>
      </c>
      <c r="H3142" t="s">
        <v>1202</v>
      </c>
      <c r="I3142" t="s">
        <v>22</v>
      </c>
      <c r="J3142" t="s">
        <v>23</v>
      </c>
      <c r="K3142" t="s">
        <v>262</v>
      </c>
      <c r="L3142" t="s">
        <v>263</v>
      </c>
      <c r="M3142">
        <v>10035</v>
      </c>
      <c r="N3142" t="s">
        <v>144</v>
      </c>
      <c r="O3142" t="s">
        <v>102</v>
      </c>
      <c r="P3142" t="s">
        <v>42</v>
      </c>
      <c r="Q3142" t="s">
        <v>74</v>
      </c>
      <c r="R3142" t="s">
        <v>103</v>
      </c>
      <c r="S3142">
        <v>206.43</v>
      </c>
      <c r="T3142" s="3"/>
    </row>
    <row r="3143" spans="1:20" x14ac:dyDescent="0.3">
      <c r="A3143">
        <v>3142</v>
      </c>
      <c r="B3143" t="s">
        <v>6355</v>
      </c>
      <c r="C3143">
        <f t="shared" si="49"/>
        <v>50</v>
      </c>
      <c r="D3143" s="1">
        <v>42350</v>
      </c>
      <c r="E3143" s="1">
        <v>42350</v>
      </c>
      <c r="F3143" t="s">
        <v>1289</v>
      </c>
      <c r="G3143" t="s">
        <v>3201</v>
      </c>
      <c r="H3143" t="s">
        <v>3202</v>
      </c>
      <c r="I3143" t="s">
        <v>37</v>
      </c>
      <c r="J3143" t="s">
        <v>23</v>
      </c>
      <c r="K3143" t="s">
        <v>676</v>
      </c>
      <c r="L3143" t="s">
        <v>100</v>
      </c>
      <c r="M3143">
        <v>78207</v>
      </c>
      <c r="N3143" t="s">
        <v>101</v>
      </c>
      <c r="O3143" t="s">
        <v>512</v>
      </c>
      <c r="P3143" t="s">
        <v>42</v>
      </c>
      <c r="Q3143" t="s">
        <v>71</v>
      </c>
      <c r="R3143" t="s">
        <v>513</v>
      </c>
      <c r="S3143">
        <v>210.392</v>
      </c>
      <c r="T3143" s="3"/>
    </row>
    <row r="3144" spans="1:20" x14ac:dyDescent="0.3">
      <c r="A3144">
        <v>3143</v>
      </c>
      <c r="B3144" t="s">
        <v>6356</v>
      </c>
      <c r="C3144">
        <f t="shared" si="49"/>
        <v>39</v>
      </c>
      <c r="D3144" s="1">
        <v>43368</v>
      </c>
      <c r="E3144" s="1">
        <v>43370</v>
      </c>
      <c r="F3144" t="s">
        <v>19</v>
      </c>
      <c r="G3144" t="s">
        <v>1559</v>
      </c>
      <c r="H3144" t="s">
        <v>1560</v>
      </c>
      <c r="I3144" t="s">
        <v>22</v>
      </c>
      <c r="J3144" t="s">
        <v>23</v>
      </c>
      <c r="K3144" t="s">
        <v>1006</v>
      </c>
      <c r="L3144" t="s">
        <v>494</v>
      </c>
      <c r="M3144">
        <v>45231</v>
      </c>
      <c r="N3144" t="s">
        <v>144</v>
      </c>
      <c r="O3144" t="s">
        <v>1017</v>
      </c>
      <c r="P3144" t="s">
        <v>67</v>
      </c>
      <c r="Q3144" t="s">
        <v>157</v>
      </c>
      <c r="R3144" t="s">
        <v>1018</v>
      </c>
      <c r="S3144">
        <v>119.96</v>
      </c>
      <c r="T3144" s="3"/>
    </row>
    <row r="3145" spans="1:20" x14ac:dyDescent="0.3">
      <c r="A3145">
        <v>3144</v>
      </c>
      <c r="B3145" t="s">
        <v>6356</v>
      </c>
      <c r="C3145">
        <f t="shared" si="49"/>
        <v>39</v>
      </c>
      <c r="D3145" s="1">
        <v>43368</v>
      </c>
      <c r="E3145" s="1">
        <v>43370</v>
      </c>
      <c r="F3145" t="s">
        <v>19</v>
      </c>
      <c r="G3145" t="s">
        <v>1559</v>
      </c>
      <c r="H3145" t="s">
        <v>1560</v>
      </c>
      <c r="I3145" t="s">
        <v>22</v>
      </c>
      <c r="J3145" t="s">
        <v>23</v>
      </c>
      <c r="K3145" t="s">
        <v>1006</v>
      </c>
      <c r="L3145" t="s">
        <v>494</v>
      </c>
      <c r="M3145">
        <v>45231</v>
      </c>
      <c r="N3145" t="s">
        <v>144</v>
      </c>
      <c r="O3145" t="s">
        <v>637</v>
      </c>
      <c r="P3145" t="s">
        <v>42</v>
      </c>
      <c r="Q3145" t="s">
        <v>64</v>
      </c>
      <c r="R3145" t="s">
        <v>638</v>
      </c>
      <c r="S3145">
        <v>10.608000000000001</v>
      </c>
      <c r="T3145" s="3"/>
    </row>
    <row r="3146" spans="1:20" x14ac:dyDescent="0.3">
      <c r="A3146">
        <v>3145</v>
      </c>
      <c r="B3146" t="s">
        <v>6357</v>
      </c>
      <c r="C3146">
        <f t="shared" si="49"/>
        <v>36</v>
      </c>
      <c r="D3146" s="1">
        <v>42983</v>
      </c>
      <c r="E3146" s="1">
        <v>42989</v>
      </c>
      <c r="F3146" t="s">
        <v>46</v>
      </c>
      <c r="G3146" t="s">
        <v>2141</v>
      </c>
      <c r="H3146" t="s">
        <v>2142</v>
      </c>
      <c r="I3146" t="s">
        <v>37</v>
      </c>
      <c r="J3146" t="s">
        <v>23</v>
      </c>
      <c r="K3146" t="s">
        <v>1236</v>
      </c>
      <c r="L3146" t="s">
        <v>100</v>
      </c>
      <c r="M3146">
        <v>78745</v>
      </c>
      <c r="N3146" t="s">
        <v>101</v>
      </c>
      <c r="O3146" t="s">
        <v>1840</v>
      </c>
      <c r="P3146" t="s">
        <v>28</v>
      </c>
      <c r="Q3146" t="s">
        <v>32</v>
      </c>
      <c r="R3146" t="s">
        <v>1841</v>
      </c>
      <c r="S3146">
        <v>347.80200000000002</v>
      </c>
      <c r="T3146" s="3"/>
    </row>
    <row r="3147" spans="1:20" x14ac:dyDescent="0.3">
      <c r="A3147">
        <v>3146</v>
      </c>
      <c r="B3147" t="s">
        <v>6358</v>
      </c>
      <c r="C3147">
        <f t="shared" si="49"/>
        <v>7</v>
      </c>
      <c r="D3147" s="1">
        <v>43142</v>
      </c>
      <c r="E3147" s="1">
        <v>43144</v>
      </c>
      <c r="F3147" t="s">
        <v>19</v>
      </c>
      <c r="G3147" t="s">
        <v>6359</v>
      </c>
      <c r="H3147" t="s">
        <v>6360</v>
      </c>
      <c r="I3147" t="s">
        <v>37</v>
      </c>
      <c r="J3147" t="s">
        <v>23</v>
      </c>
      <c r="K3147" t="s">
        <v>91</v>
      </c>
      <c r="L3147" t="s">
        <v>92</v>
      </c>
      <c r="M3147">
        <v>98105</v>
      </c>
      <c r="N3147" t="s">
        <v>40</v>
      </c>
      <c r="O3147" t="s">
        <v>6361</v>
      </c>
      <c r="P3147" t="s">
        <v>28</v>
      </c>
      <c r="Q3147" t="s">
        <v>32</v>
      </c>
      <c r="R3147" t="s">
        <v>6362</v>
      </c>
      <c r="S3147">
        <v>963.13599999999997</v>
      </c>
      <c r="T3147" s="3"/>
    </row>
    <row r="3148" spans="1:20" x14ac:dyDescent="0.3">
      <c r="A3148">
        <v>3147</v>
      </c>
      <c r="B3148" t="s">
        <v>6358</v>
      </c>
      <c r="C3148">
        <f t="shared" si="49"/>
        <v>7</v>
      </c>
      <c r="D3148" s="1">
        <v>43142</v>
      </c>
      <c r="E3148" s="1">
        <v>43144</v>
      </c>
      <c r="F3148" t="s">
        <v>19</v>
      </c>
      <c r="G3148" t="s">
        <v>6359</v>
      </c>
      <c r="H3148" t="s">
        <v>6360</v>
      </c>
      <c r="I3148" t="s">
        <v>37</v>
      </c>
      <c r="J3148" t="s">
        <v>23</v>
      </c>
      <c r="K3148" t="s">
        <v>91</v>
      </c>
      <c r="L3148" t="s">
        <v>92</v>
      </c>
      <c r="M3148">
        <v>98105</v>
      </c>
      <c r="N3148" t="s">
        <v>40</v>
      </c>
      <c r="O3148" t="s">
        <v>2672</v>
      </c>
      <c r="P3148" t="s">
        <v>67</v>
      </c>
      <c r="Q3148" t="s">
        <v>68</v>
      </c>
      <c r="R3148" t="s">
        <v>2673</v>
      </c>
      <c r="S3148">
        <v>88.775999999999996</v>
      </c>
      <c r="T3148" s="3"/>
    </row>
    <row r="3149" spans="1:20" x14ac:dyDescent="0.3">
      <c r="A3149">
        <v>3148</v>
      </c>
      <c r="B3149" t="s">
        <v>6363</v>
      </c>
      <c r="C3149">
        <f t="shared" si="49"/>
        <v>27</v>
      </c>
      <c r="D3149" s="1">
        <v>42185</v>
      </c>
      <c r="E3149" s="1">
        <v>42188</v>
      </c>
      <c r="F3149" t="s">
        <v>19</v>
      </c>
      <c r="G3149" t="s">
        <v>2141</v>
      </c>
      <c r="H3149" t="s">
        <v>2142</v>
      </c>
      <c r="I3149" t="s">
        <v>37</v>
      </c>
      <c r="J3149" t="s">
        <v>23</v>
      </c>
      <c r="K3149" t="s">
        <v>38</v>
      </c>
      <c r="L3149" t="s">
        <v>39</v>
      </c>
      <c r="M3149">
        <v>90004</v>
      </c>
      <c r="N3149" t="s">
        <v>40</v>
      </c>
      <c r="O3149" t="s">
        <v>1245</v>
      </c>
      <c r="P3149" t="s">
        <v>42</v>
      </c>
      <c r="Q3149" t="s">
        <v>64</v>
      </c>
      <c r="R3149" t="s">
        <v>1246</v>
      </c>
      <c r="S3149">
        <v>32.4</v>
      </c>
      <c r="T3149" s="3"/>
    </row>
    <row r="3150" spans="1:20" x14ac:dyDescent="0.3">
      <c r="A3150">
        <v>3149</v>
      </c>
      <c r="B3150" t="s">
        <v>6364</v>
      </c>
      <c r="C3150">
        <f t="shared" si="49"/>
        <v>23</v>
      </c>
      <c r="D3150" s="1">
        <v>42893</v>
      </c>
      <c r="E3150" s="1">
        <v>42896</v>
      </c>
      <c r="F3150" t="s">
        <v>184</v>
      </c>
      <c r="G3150" t="s">
        <v>2314</v>
      </c>
      <c r="H3150" t="s">
        <v>2315</v>
      </c>
      <c r="I3150" t="s">
        <v>98</v>
      </c>
      <c r="J3150" t="s">
        <v>23</v>
      </c>
      <c r="K3150" t="s">
        <v>262</v>
      </c>
      <c r="L3150" t="s">
        <v>263</v>
      </c>
      <c r="M3150">
        <v>10035</v>
      </c>
      <c r="N3150" t="s">
        <v>144</v>
      </c>
      <c r="O3150" t="s">
        <v>1899</v>
      </c>
      <c r="P3150" t="s">
        <v>42</v>
      </c>
      <c r="Q3150" t="s">
        <v>86</v>
      </c>
      <c r="R3150" t="s">
        <v>1900</v>
      </c>
      <c r="S3150">
        <v>32.4</v>
      </c>
      <c r="T3150" s="3"/>
    </row>
    <row r="3151" spans="1:20" x14ac:dyDescent="0.3">
      <c r="A3151">
        <v>3150</v>
      </c>
      <c r="B3151" t="s">
        <v>6365</v>
      </c>
      <c r="C3151">
        <f t="shared" si="49"/>
        <v>52</v>
      </c>
      <c r="D3151" s="1">
        <v>42358</v>
      </c>
      <c r="E3151" s="1">
        <v>42363</v>
      </c>
      <c r="F3151" t="s">
        <v>46</v>
      </c>
      <c r="G3151" t="s">
        <v>1431</v>
      </c>
      <c r="H3151" t="s">
        <v>1432</v>
      </c>
      <c r="I3151" t="s">
        <v>22</v>
      </c>
      <c r="J3151" t="s">
        <v>23</v>
      </c>
      <c r="K3151" t="s">
        <v>91</v>
      </c>
      <c r="L3151" t="s">
        <v>92</v>
      </c>
      <c r="M3151">
        <v>98103</v>
      </c>
      <c r="N3151" t="s">
        <v>40</v>
      </c>
      <c r="O3151" t="s">
        <v>1040</v>
      </c>
      <c r="P3151" t="s">
        <v>42</v>
      </c>
      <c r="Q3151" t="s">
        <v>43</v>
      </c>
      <c r="R3151" t="s">
        <v>1041</v>
      </c>
      <c r="S3151">
        <v>31.05</v>
      </c>
      <c r="T3151" s="3"/>
    </row>
    <row r="3152" spans="1:20" x14ac:dyDescent="0.3">
      <c r="A3152">
        <v>3151</v>
      </c>
      <c r="B3152" t="s">
        <v>6366</v>
      </c>
      <c r="C3152">
        <f t="shared" si="49"/>
        <v>51</v>
      </c>
      <c r="D3152" s="1">
        <v>42719</v>
      </c>
      <c r="E3152" s="1">
        <v>42722</v>
      </c>
      <c r="F3152" t="s">
        <v>184</v>
      </c>
      <c r="G3152" t="s">
        <v>1486</v>
      </c>
      <c r="H3152" t="s">
        <v>1487</v>
      </c>
      <c r="I3152" t="s">
        <v>22</v>
      </c>
      <c r="J3152" t="s">
        <v>23</v>
      </c>
      <c r="K3152" t="s">
        <v>603</v>
      </c>
      <c r="L3152" t="s">
        <v>494</v>
      </c>
      <c r="M3152">
        <v>43055</v>
      </c>
      <c r="N3152" t="s">
        <v>144</v>
      </c>
      <c r="O3152" t="s">
        <v>2707</v>
      </c>
      <c r="P3152" t="s">
        <v>67</v>
      </c>
      <c r="Q3152" t="s">
        <v>157</v>
      </c>
      <c r="R3152" t="s">
        <v>4268</v>
      </c>
      <c r="S3152">
        <v>2025.36</v>
      </c>
      <c r="T3152" s="3"/>
    </row>
    <row r="3153" spans="1:20" x14ac:dyDescent="0.3">
      <c r="A3153">
        <v>3152</v>
      </c>
      <c r="B3153" t="s">
        <v>6366</v>
      </c>
      <c r="C3153">
        <f t="shared" si="49"/>
        <v>51</v>
      </c>
      <c r="D3153" s="1">
        <v>42719</v>
      </c>
      <c r="E3153" s="1">
        <v>42722</v>
      </c>
      <c r="F3153" t="s">
        <v>184</v>
      </c>
      <c r="G3153" t="s">
        <v>1486</v>
      </c>
      <c r="H3153" t="s">
        <v>1487</v>
      </c>
      <c r="I3153" t="s">
        <v>22</v>
      </c>
      <c r="J3153" t="s">
        <v>23</v>
      </c>
      <c r="K3153" t="s">
        <v>603</v>
      </c>
      <c r="L3153" t="s">
        <v>494</v>
      </c>
      <c r="M3153">
        <v>43055</v>
      </c>
      <c r="N3153" t="s">
        <v>144</v>
      </c>
      <c r="O3153" t="s">
        <v>6367</v>
      </c>
      <c r="P3153" t="s">
        <v>67</v>
      </c>
      <c r="Q3153" t="s">
        <v>680</v>
      </c>
      <c r="R3153" t="s">
        <v>6368</v>
      </c>
      <c r="S3153">
        <v>1799.9939999999999</v>
      </c>
      <c r="T3153" s="3"/>
    </row>
    <row r="3154" spans="1:20" x14ac:dyDescent="0.3">
      <c r="A3154">
        <v>3153</v>
      </c>
      <c r="B3154" t="s">
        <v>6366</v>
      </c>
      <c r="C3154">
        <f t="shared" si="49"/>
        <v>51</v>
      </c>
      <c r="D3154" s="1">
        <v>42719</v>
      </c>
      <c r="E3154" s="1">
        <v>42722</v>
      </c>
      <c r="F3154" t="s">
        <v>184</v>
      </c>
      <c r="G3154" t="s">
        <v>1486</v>
      </c>
      <c r="H3154" t="s">
        <v>1487</v>
      </c>
      <c r="I3154" t="s">
        <v>22</v>
      </c>
      <c r="J3154" t="s">
        <v>23</v>
      </c>
      <c r="K3154" t="s">
        <v>603</v>
      </c>
      <c r="L3154" t="s">
        <v>494</v>
      </c>
      <c r="M3154">
        <v>43055</v>
      </c>
      <c r="N3154" t="s">
        <v>144</v>
      </c>
      <c r="O3154" t="s">
        <v>6352</v>
      </c>
      <c r="P3154" t="s">
        <v>67</v>
      </c>
      <c r="Q3154" t="s">
        <v>68</v>
      </c>
      <c r="R3154" t="s">
        <v>6353</v>
      </c>
      <c r="S3154">
        <v>101.988</v>
      </c>
      <c r="T3154" s="3"/>
    </row>
    <row r="3155" spans="1:20" x14ac:dyDescent="0.3">
      <c r="A3155">
        <v>3154</v>
      </c>
      <c r="B3155" t="s">
        <v>6366</v>
      </c>
      <c r="C3155">
        <f t="shared" si="49"/>
        <v>51</v>
      </c>
      <c r="D3155" s="1">
        <v>42719</v>
      </c>
      <c r="E3155" s="1">
        <v>42722</v>
      </c>
      <c r="F3155" t="s">
        <v>184</v>
      </c>
      <c r="G3155" t="s">
        <v>1486</v>
      </c>
      <c r="H3155" t="s">
        <v>1487</v>
      </c>
      <c r="I3155" t="s">
        <v>22</v>
      </c>
      <c r="J3155" t="s">
        <v>23</v>
      </c>
      <c r="K3155" t="s">
        <v>603</v>
      </c>
      <c r="L3155" t="s">
        <v>494</v>
      </c>
      <c r="M3155">
        <v>43055</v>
      </c>
      <c r="N3155" t="s">
        <v>144</v>
      </c>
      <c r="O3155" t="s">
        <v>1081</v>
      </c>
      <c r="P3155" t="s">
        <v>28</v>
      </c>
      <c r="Q3155" t="s">
        <v>61</v>
      </c>
      <c r="R3155" t="s">
        <v>1082</v>
      </c>
      <c r="S3155">
        <v>262.86399999999998</v>
      </c>
      <c r="T3155" s="3"/>
    </row>
    <row r="3156" spans="1:20" x14ac:dyDescent="0.3">
      <c r="A3156">
        <v>3155</v>
      </c>
      <c r="B3156" t="s">
        <v>6369</v>
      </c>
      <c r="C3156">
        <f t="shared" si="49"/>
        <v>29</v>
      </c>
      <c r="D3156" s="1">
        <v>43301</v>
      </c>
      <c r="E3156" s="1">
        <v>43305</v>
      </c>
      <c r="F3156" t="s">
        <v>46</v>
      </c>
      <c r="G3156" t="s">
        <v>3523</v>
      </c>
      <c r="H3156" t="s">
        <v>3524</v>
      </c>
      <c r="I3156" t="s">
        <v>37</v>
      </c>
      <c r="J3156" t="s">
        <v>23</v>
      </c>
      <c r="K3156" t="s">
        <v>6370</v>
      </c>
      <c r="L3156" t="s">
        <v>225</v>
      </c>
      <c r="M3156">
        <v>55369</v>
      </c>
      <c r="N3156" t="s">
        <v>101</v>
      </c>
      <c r="O3156" t="s">
        <v>6371</v>
      </c>
      <c r="P3156" t="s">
        <v>42</v>
      </c>
      <c r="Q3156" t="s">
        <v>71</v>
      </c>
      <c r="R3156" t="s">
        <v>6372</v>
      </c>
      <c r="S3156">
        <v>735.98</v>
      </c>
      <c r="T3156" s="3"/>
    </row>
    <row r="3157" spans="1:20" x14ac:dyDescent="0.3">
      <c r="A3157">
        <v>3156</v>
      </c>
      <c r="B3157" t="s">
        <v>6373</v>
      </c>
      <c r="C3157">
        <f t="shared" si="49"/>
        <v>32</v>
      </c>
      <c r="D3157" s="1">
        <v>42219</v>
      </c>
      <c r="E3157" s="1">
        <v>42221</v>
      </c>
      <c r="F3157" t="s">
        <v>19</v>
      </c>
      <c r="G3157" t="s">
        <v>6374</v>
      </c>
      <c r="H3157" t="s">
        <v>6375</v>
      </c>
      <c r="I3157" t="s">
        <v>98</v>
      </c>
      <c r="J3157" t="s">
        <v>23</v>
      </c>
      <c r="K3157" t="s">
        <v>3947</v>
      </c>
      <c r="L3157" t="s">
        <v>306</v>
      </c>
      <c r="M3157">
        <v>85301</v>
      </c>
      <c r="N3157" t="s">
        <v>40</v>
      </c>
      <c r="O3157" t="s">
        <v>3798</v>
      </c>
      <c r="P3157" t="s">
        <v>42</v>
      </c>
      <c r="Q3157" t="s">
        <v>86</v>
      </c>
      <c r="R3157" t="s">
        <v>3799</v>
      </c>
      <c r="S3157">
        <v>93.024000000000001</v>
      </c>
      <c r="T3157" s="3"/>
    </row>
    <row r="3158" spans="1:20" x14ac:dyDescent="0.3">
      <c r="A3158">
        <v>3157</v>
      </c>
      <c r="B3158" t="s">
        <v>6376</v>
      </c>
      <c r="C3158">
        <f t="shared" si="49"/>
        <v>35</v>
      </c>
      <c r="D3158" s="1">
        <v>42606</v>
      </c>
      <c r="E3158" s="1">
        <v>42610</v>
      </c>
      <c r="F3158" t="s">
        <v>46</v>
      </c>
      <c r="G3158" t="s">
        <v>5463</v>
      </c>
      <c r="H3158" t="s">
        <v>5464</v>
      </c>
      <c r="I3158" t="s">
        <v>37</v>
      </c>
      <c r="J3158" t="s">
        <v>23</v>
      </c>
      <c r="K3158" t="s">
        <v>262</v>
      </c>
      <c r="L3158" t="s">
        <v>263</v>
      </c>
      <c r="M3158">
        <v>10009</v>
      </c>
      <c r="N3158" t="s">
        <v>144</v>
      </c>
      <c r="O3158" t="s">
        <v>76</v>
      </c>
      <c r="P3158" t="s">
        <v>28</v>
      </c>
      <c r="Q3158" t="s">
        <v>52</v>
      </c>
      <c r="R3158" t="s">
        <v>77</v>
      </c>
      <c r="S3158">
        <v>284.36399999999998</v>
      </c>
      <c r="T3158" s="3"/>
    </row>
    <row r="3159" spans="1:20" x14ac:dyDescent="0.3">
      <c r="A3159">
        <v>3158</v>
      </c>
      <c r="B3159" t="s">
        <v>6376</v>
      </c>
      <c r="C3159">
        <f t="shared" si="49"/>
        <v>35</v>
      </c>
      <c r="D3159" s="1">
        <v>42606</v>
      </c>
      <c r="E3159" s="1">
        <v>42610</v>
      </c>
      <c r="F3159" t="s">
        <v>46</v>
      </c>
      <c r="G3159" t="s">
        <v>5463</v>
      </c>
      <c r="H3159" t="s">
        <v>5464</v>
      </c>
      <c r="I3159" t="s">
        <v>37</v>
      </c>
      <c r="J3159" t="s">
        <v>23</v>
      </c>
      <c r="K3159" t="s">
        <v>262</v>
      </c>
      <c r="L3159" t="s">
        <v>263</v>
      </c>
      <c r="M3159">
        <v>10009</v>
      </c>
      <c r="N3159" t="s">
        <v>144</v>
      </c>
      <c r="O3159" t="s">
        <v>842</v>
      </c>
      <c r="P3159" t="s">
        <v>67</v>
      </c>
      <c r="Q3159" t="s">
        <v>157</v>
      </c>
      <c r="R3159" t="s">
        <v>843</v>
      </c>
      <c r="S3159">
        <v>26</v>
      </c>
      <c r="T3159" s="3"/>
    </row>
    <row r="3160" spans="1:20" x14ac:dyDescent="0.3">
      <c r="A3160">
        <v>3159</v>
      </c>
      <c r="B3160" t="s">
        <v>6377</v>
      </c>
      <c r="C3160">
        <f t="shared" si="49"/>
        <v>13</v>
      </c>
      <c r="D3160" s="1">
        <v>42820</v>
      </c>
      <c r="E3160" s="1">
        <v>42821</v>
      </c>
      <c r="F3160" t="s">
        <v>184</v>
      </c>
      <c r="G3160" t="s">
        <v>1773</v>
      </c>
      <c r="H3160" t="s">
        <v>1774</v>
      </c>
      <c r="I3160" t="s">
        <v>22</v>
      </c>
      <c r="J3160" t="s">
        <v>23</v>
      </c>
      <c r="K3160" t="s">
        <v>1522</v>
      </c>
      <c r="L3160" t="s">
        <v>84</v>
      </c>
      <c r="M3160">
        <v>28540</v>
      </c>
      <c r="N3160" t="s">
        <v>26</v>
      </c>
      <c r="O3160" t="s">
        <v>4110</v>
      </c>
      <c r="P3160" t="s">
        <v>42</v>
      </c>
      <c r="Q3160" t="s">
        <v>55</v>
      </c>
      <c r="R3160" t="s">
        <v>4111</v>
      </c>
      <c r="S3160">
        <v>67.64</v>
      </c>
      <c r="T3160" s="3"/>
    </row>
    <row r="3161" spans="1:20" x14ac:dyDescent="0.3">
      <c r="A3161">
        <v>3160</v>
      </c>
      <c r="B3161" t="s">
        <v>6377</v>
      </c>
      <c r="C3161">
        <f t="shared" si="49"/>
        <v>13</v>
      </c>
      <c r="D3161" s="1">
        <v>42820</v>
      </c>
      <c r="E3161" s="1">
        <v>42821</v>
      </c>
      <c r="F3161" t="s">
        <v>184</v>
      </c>
      <c r="G3161" t="s">
        <v>1773</v>
      </c>
      <c r="H3161" t="s">
        <v>1774</v>
      </c>
      <c r="I3161" t="s">
        <v>22</v>
      </c>
      <c r="J3161" t="s">
        <v>23</v>
      </c>
      <c r="K3161" t="s">
        <v>1522</v>
      </c>
      <c r="L3161" t="s">
        <v>84</v>
      </c>
      <c r="M3161">
        <v>28540</v>
      </c>
      <c r="N3161" t="s">
        <v>26</v>
      </c>
      <c r="O3161" t="s">
        <v>3760</v>
      </c>
      <c r="P3161" t="s">
        <v>67</v>
      </c>
      <c r="Q3161" t="s">
        <v>157</v>
      </c>
      <c r="R3161" t="s">
        <v>3761</v>
      </c>
      <c r="S3161">
        <v>119.976</v>
      </c>
      <c r="T3161" s="3"/>
    </row>
    <row r="3162" spans="1:20" x14ac:dyDescent="0.3">
      <c r="A3162">
        <v>3161</v>
      </c>
      <c r="B3162" t="s">
        <v>6378</v>
      </c>
      <c r="C3162">
        <f t="shared" si="49"/>
        <v>37</v>
      </c>
      <c r="D3162" s="1">
        <v>42259</v>
      </c>
      <c r="E3162" s="1">
        <v>42263</v>
      </c>
      <c r="F3162" t="s">
        <v>19</v>
      </c>
      <c r="G3162" t="s">
        <v>6379</v>
      </c>
      <c r="H3162" t="s">
        <v>6380</v>
      </c>
      <c r="I3162" t="s">
        <v>22</v>
      </c>
      <c r="J3162" t="s">
        <v>23</v>
      </c>
      <c r="K3162" t="s">
        <v>180</v>
      </c>
      <c r="L3162" t="s">
        <v>100</v>
      </c>
      <c r="M3162">
        <v>77070</v>
      </c>
      <c r="N3162" t="s">
        <v>101</v>
      </c>
      <c r="O3162" t="s">
        <v>6381</v>
      </c>
      <c r="P3162" t="s">
        <v>42</v>
      </c>
      <c r="Q3162" t="s">
        <v>71</v>
      </c>
      <c r="R3162" t="s">
        <v>6382</v>
      </c>
      <c r="S3162">
        <v>5.18</v>
      </c>
      <c r="T3162" s="3"/>
    </row>
    <row r="3163" spans="1:20" x14ac:dyDescent="0.3">
      <c r="A3163">
        <v>3162</v>
      </c>
      <c r="B3163" t="s">
        <v>6383</v>
      </c>
      <c r="C3163">
        <f t="shared" si="49"/>
        <v>39</v>
      </c>
      <c r="D3163" s="1">
        <v>42268</v>
      </c>
      <c r="E3163" s="1">
        <v>42272</v>
      </c>
      <c r="F3163" t="s">
        <v>46</v>
      </c>
      <c r="G3163" t="s">
        <v>4377</v>
      </c>
      <c r="H3163" t="s">
        <v>4378</v>
      </c>
      <c r="I3163" t="s">
        <v>22</v>
      </c>
      <c r="J3163" t="s">
        <v>23</v>
      </c>
      <c r="K3163" t="s">
        <v>123</v>
      </c>
      <c r="L3163" t="s">
        <v>39</v>
      </c>
      <c r="M3163">
        <v>94109</v>
      </c>
      <c r="N3163" t="s">
        <v>40</v>
      </c>
      <c r="O3163" t="s">
        <v>3274</v>
      </c>
      <c r="P3163" t="s">
        <v>42</v>
      </c>
      <c r="Q3163" t="s">
        <v>169</v>
      </c>
      <c r="R3163" t="s">
        <v>667</v>
      </c>
      <c r="S3163">
        <v>15.56</v>
      </c>
      <c r="T3163" s="3"/>
    </row>
    <row r="3164" spans="1:20" x14ac:dyDescent="0.3">
      <c r="A3164">
        <v>3163</v>
      </c>
      <c r="B3164" t="s">
        <v>6383</v>
      </c>
      <c r="C3164">
        <f t="shared" si="49"/>
        <v>39</v>
      </c>
      <c r="D3164" s="1">
        <v>42268</v>
      </c>
      <c r="E3164" s="1">
        <v>42272</v>
      </c>
      <c r="F3164" t="s">
        <v>46</v>
      </c>
      <c r="G3164" t="s">
        <v>4377</v>
      </c>
      <c r="H3164" t="s">
        <v>4378</v>
      </c>
      <c r="I3164" t="s">
        <v>22</v>
      </c>
      <c r="J3164" t="s">
        <v>23</v>
      </c>
      <c r="K3164" t="s">
        <v>123</v>
      </c>
      <c r="L3164" t="s">
        <v>39</v>
      </c>
      <c r="M3164">
        <v>94109</v>
      </c>
      <c r="N3164" t="s">
        <v>40</v>
      </c>
      <c r="O3164" t="s">
        <v>5585</v>
      </c>
      <c r="P3164" t="s">
        <v>42</v>
      </c>
      <c r="Q3164" t="s">
        <v>169</v>
      </c>
      <c r="R3164" t="s">
        <v>5586</v>
      </c>
      <c r="S3164">
        <v>78.349999999999994</v>
      </c>
      <c r="T3164" s="3"/>
    </row>
    <row r="3165" spans="1:20" x14ac:dyDescent="0.3">
      <c r="A3165">
        <v>3164</v>
      </c>
      <c r="B3165" t="s">
        <v>6383</v>
      </c>
      <c r="C3165">
        <f t="shared" si="49"/>
        <v>39</v>
      </c>
      <c r="D3165" s="1">
        <v>42268</v>
      </c>
      <c r="E3165" s="1">
        <v>42272</v>
      </c>
      <c r="F3165" t="s">
        <v>46</v>
      </c>
      <c r="G3165" t="s">
        <v>4377</v>
      </c>
      <c r="H3165" t="s">
        <v>4378</v>
      </c>
      <c r="I3165" t="s">
        <v>22</v>
      </c>
      <c r="J3165" t="s">
        <v>23</v>
      </c>
      <c r="K3165" t="s">
        <v>123</v>
      </c>
      <c r="L3165" t="s">
        <v>39</v>
      </c>
      <c r="M3165">
        <v>94109</v>
      </c>
      <c r="N3165" t="s">
        <v>40</v>
      </c>
      <c r="O3165" t="s">
        <v>6384</v>
      </c>
      <c r="P3165" t="s">
        <v>42</v>
      </c>
      <c r="Q3165" t="s">
        <v>64</v>
      </c>
      <c r="R3165" t="s">
        <v>6385</v>
      </c>
      <c r="S3165">
        <v>59.52</v>
      </c>
      <c r="T3165" s="3"/>
    </row>
    <row r="3166" spans="1:20" x14ac:dyDescent="0.3">
      <c r="A3166">
        <v>3165</v>
      </c>
      <c r="B3166" t="s">
        <v>6383</v>
      </c>
      <c r="C3166">
        <f t="shared" si="49"/>
        <v>39</v>
      </c>
      <c r="D3166" s="1">
        <v>42268</v>
      </c>
      <c r="E3166" s="1">
        <v>42272</v>
      </c>
      <c r="F3166" t="s">
        <v>46</v>
      </c>
      <c r="G3166" t="s">
        <v>4377</v>
      </c>
      <c r="H3166" t="s">
        <v>4378</v>
      </c>
      <c r="I3166" t="s">
        <v>22</v>
      </c>
      <c r="J3166" t="s">
        <v>23</v>
      </c>
      <c r="K3166" t="s">
        <v>123</v>
      </c>
      <c r="L3166" t="s">
        <v>39</v>
      </c>
      <c r="M3166">
        <v>94109</v>
      </c>
      <c r="N3166" t="s">
        <v>40</v>
      </c>
      <c r="O3166" t="s">
        <v>6101</v>
      </c>
      <c r="P3166" t="s">
        <v>42</v>
      </c>
      <c r="Q3166" t="s">
        <v>86</v>
      </c>
      <c r="R3166" t="s">
        <v>6102</v>
      </c>
      <c r="S3166">
        <v>38.520000000000003</v>
      </c>
      <c r="T3166" s="3"/>
    </row>
    <row r="3167" spans="1:20" x14ac:dyDescent="0.3">
      <c r="A3167">
        <v>3166</v>
      </c>
      <c r="B3167" t="s">
        <v>6383</v>
      </c>
      <c r="C3167">
        <f t="shared" si="49"/>
        <v>39</v>
      </c>
      <c r="D3167" s="1">
        <v>42268</v>
      </c>
      <c r="E3167" s="1">
        <v>42272</v>
      </c>
      <c r="F3167" t="s">
        <v>46</v>
      </c>
      <c r="G3167" t="s">
        <v>4377</v>
      </c>
      <c r="H3167" t="s">
        <v>4378</v>
      </c>
      <c r="I3167" t="s">
        <v>22</v>
      </c>
      <c r="J3167" t="s">
        <v>23</v>
      </c>
      <c r="K3167" t="s">
        <v>123</v>
      </c>
      <c r="L3167" t="s">
        <v>39</v>
      </c>
      <c r="M3167">
        <v>94109</v>
      </c>
      <c r="N3167" t="s">
        <v>40</v>
      </c>
      <c r="O3167" t="s">
        <v>6386</v>
      </c>
      <c r="P3167" t="s">
        <v>67</v>
      </c>
      <c r="Q3167" t="s">
        <v>68</v>
      </c>
      <c r="R3167" t="s">
        <v>6387</v>
      </c>
      <c r="S3167">
        <v>239.98400000000001</v>
      </c>
      <c r="T3167" s="3"/>
    </row>
    <row r="3168" spans="1:20" x14ac:dyDescent="0.3">
      <c r="A3168">
        <v>3167</v>
      </c>
      <c r="B3168" t="s">
        <v>6383</v>
      </c>
      <c r="C3168">
        <f t="shared" si="49"/>
        <v>39</v>
      </c>
      <c r="D3168" s="1">
        <v>42268</v>
      </c>
      <c r="E3168" s="1">
        <v>42272</v>
      </c>
      <c r="F3168" t="s">
        <v>46</v>
      </c>
      <c r="G3168" t="s">
        <v>4377</v>
      </c>
      <c r="H3168" t="s">
        <v>4378</v>
      </c>
      <c r="I3168" t="s">
        <v>22</v>
      </c>
      <c r="J3168" t="s">
        <v>23</v>
      </c>
      <c r="K3168" t="s">
        <v>123</v>
      </c>
      <c r="L3168" t="s">
        <v>39</v>
      </c>
      <c r="M3168">
        <v>94109</v>
      </c>
      <c r="N3168" t="s">
        <v>40</v>
      </c>
      <c r="O3168" t="s">
        <v>5835</v>
      </c>
      <c r="P3168" t="s">
        <v>42</v>
      </c>
      <c r="Q3168" t="s">
        <v>86</v>
      </c>
      <c r="R3168" t="s">
        <v>5836</v>
      </c>
      <c r="S3168">
        <v>19.350000000000001</v>
      </c>
      <c r="T3168" s="3"/>
    </row>
    <row r="3169" spans="1:20" x14ac:dyDescent="0.3">
      <c r="A3169">
        <v>3168</v>
      </c>
      <c r="B3169" t="s">
        <v>6388</v>
      </c>
      <c r="C3169">
        <f t="shared" si="49"/>
        <v>44</v>
      </c>
      <c r="D3169" s="1">
        <v>43037</v>
      </c>
      <c r="E3169" s="1">
        <v>43039</v>
      </c>
      <c r="F3169" t="s">
        <v>184</v>
      </c>
      <c r="G3169" t="s">
        <v>1277</v>
      </c>
      <c r="H3169" t="s">
        <v>1278</v>
      </c>
      <c r="I3169" t="s">
        <v>22</v>
      </c>
      <c r="J3169" t="s">
        <v>23</v>
      </c>
      <c r="K3169" t="s">
        <v>3308</v>
      </c>
      <c r="L3169" t="s">
        <v>234</v>
      </c>
      <c r="M3169">
        <v>48911</v>
      </c>
      <c r="N3169" t="s">
        <v>101</v>
      </c>
      <c r="O3169" t="s">
        <v>1109</v>
      </c>
      <c r="P3169" t="s">
        <v>28</v>
      </c>
      <c r="Q3169" t="s">
        <v>61</v>
      </c>
      <c r="R3169" t="s">
        <v>1110</v>
      </c>
      <c r="S3169">
        <v>67</v>
      </c>
      <c r="T3169" s="3"/>
    </row>
    <row r="3170" spans="1:20" x14ac:dyDescent="0.3">
      <c r="A3170">
        <v>3169</v>
      </c>
      <c r="B3170" t="s">
        <v>6389</v>
      </c>
      <c r="C3170">
        <f t="shared" si="49"/>
        <v>22</v>
      </c>
      <c r="D3170" s="1">
        <v>42883</v>
      </c>
      <c r="E3170" s="1">
        <v>42889</v>
      </c>
      <c r="F3170" t="s">
        <v>46</v>
      </c>
      <c r="G3170" t="s">
        <v>1449</v>
      </c>
      <c r="H3170" t="s">
        <v>1450</v>
      </c>
      <c r="I3170" t="s">
        <v>37</v>
      </c>
      <c r="J3170" t="s">
        <v>23</v>
      </c>
      <c r="K3170" t="s">
        <v>5651</v>
      </c>
      <c r="L3170" t="s">
        <v>50</v>
      </c>
      <c r="M3170">
        <v>32303</v>
      </c>
      <c r="N3170" t="s">
        <v>26</v>
      </c>
      <c r="O3170" t="s">
        <v>4933</v>
      </c>
      <c r="P3170" t="s">
        <v>28</v>
      </c>
      <c r="Q3170" t="s">
        <v>32</v>
      </c>
      <c r="R3170" t="s">
        <v>4934</v>
      </c>
      <c r="S3170">
        <v>390.27199999999999</v>
      </c>
      <c r="T3170" s="3"/>
    </row>
    <row r="3171" spans="1:20" x14ac:dyDescent="0.3">
      <c r="A3171">
        <v>3170</v>
      </c>
      <c r="B3171" t="s">
        <v>6389</v>
      </c>
      <c r="C3171">
        <f t="shared" si="49"/>
        <v>22</v>
      </c>
      <c r="D3171" s="1">
        <v>42883</v>
      </c>
      <c r="E3171" s="1">
        <v>42889</v>
      </c>
      <c r="F3171" t="s">
        <v>46</v>
      </c>
      <c r="G3171" t="s">
        <v>1449</v>
      </c>
      <c r="H3171" t="s">
        <v>1450</v>
      </c>
      <c r="I3171" t="s">
        <v>37</v>
      </c>
      <c r="J3171" t="s">
        <v>23</v>
      </c>
      <c r="K3171" t="s">
        <v>5651</v>
      </c>
      <c r="L3171" t="s">
        <v>50</v>
      </c>
      <c r="M3171">
        <v>32303</v>
      </c>
      <c r="N3171" t="s">
        <v>26</v>
      </c>
      <c r="O3171" t="s">
        <v>1768</v>
      </c>
      <c r="P3171" t="s">
        <v>42</v>
      </c>
      <c r="Q3171" t="s">
        <v>86</v>
      </c>
      <c r="R3171" t="s">
        <v>1769</v>
      </c>
      <c r="S3171">
        <v>62.192</v>
      </c>
      <c r="T3171" s="3"/>
    </row>
    <row r="3172" spans="1:20" x14ac:dyDescent="0.3">
      <c r="A3172">
        <v>3171</v>
      </c>
      <c r="B3172" t="s">
        <v>6390</v>
      </c>
      <c r="C3172">
        <f t="shared" si="49"/>
        <v>51</v>
      </c>
      <c r="D3172" s="1">
        <v>43455</v>
      </c>
      <c r="E3172" s="1">
        <v>43460</v>
      </c>
      <c r="F3172" t="s">
        <v>19</v>
      </c>
      <c r="G3172" t="s">
        <v>107</v>
      </c>
      <c r="H3172" t="s">
        <v>108</v>
      </c>
      <c r="I3172" t="s">
        <v>22</v>
      </c>
      <c r="J3172" t="s">
        <v>23</v>
      </c>
      <c r="K3172" t="s">
        <v>378</v>
      </c>
      <c r="L3172" t="s">
        <v>379</v>
      </c>
      <c r="M3172">
        <v>29203</v>
      </c>
      <c r="N3172" t="s">
        <v>26</v>
      </c>
      <c r="O3172" t="s">
        <v>5826</v>
      </c>
      <c r="P3172" t="s">
        <v>42</v>
      </c>
      <c r="Q3172" t="s">
        <v>71</v>
      </c>
      <c r="R3172" t="s">
        <v>5827</v>
      </c>
      <c r="S3172">
        <v>23.88</v>
      </c>
      <c r="T3172" s="3"/>
    </row>
    <row r="3173" spans="1:20" x14ac:dyDescent="0.3">
      <c r="A3173">
        <v>3172</v>
      </c>
      <c r="B3173" t="s">
        <v>6391</v>
      </c>
      <c r="C3173">
        <f t="shared" si="49"/>
        <v>12</v>
      </c>
      <c r="D3173" s="1">
        <v>42815</v>
      </c>
      <c r="E3173" s="1">
        <v>42822</v>
      </c>
      <c r="F3173" t="s">
        <v>46</v>
      </c>
      <c r="G3173" t="s">
        <v>3744</v>
      </c>
      <c r="H3173" t="s">
        <v>3745</v>
      </c>
      <c r="I3173" t="s">
        <v>22</v>
      </c>
      <c r="J3173" t="s">
        <v>23</v>
      </c>
      <c r="K3173" t="s">
        <v>299</v>
      </c>
      <c r="L3173" t="s">
        <v>207</v>
      </c>
      <c r="M3173">
        <v>60623</v>
      </c>
      <c r="N3173" t="s">
        <v>101</v>
      </c>
      <c r="O3173" t="s">
        <v>2901</v>
      </c>
      <c r="P3173" t="s">
        <v>42</v>
      </c>
      <c r="Q3173" t="s">
        <v>71</v>
      </c>
      <c r="R3173" t="s">
        <v>2902</v>
      </c>
      <c r="S3173">
        <v>3.1680000000000001</v>
      </c>
      <c r="T3173" s="3"/>
    </row>
    <row r="3174" spans="1:20" x14ac:dyDescent="0.3">
      <c r="A3174">
        <v>3173</v>
      </c>
      <c r="B3174" t="s">
        <v>6391</v>
      </c>
      <c r="C3174">
        <f t="shared" si="49"/>
        <v>12</v>
      </c>
      <c r="D3174" s="1">
        <v>42815</v>
      </c>
      <c r="E3174" s="1">
        <v>42822</v>
      </c>
      <c r="F3174" t="s">
        <v>46</v>
      </c>
      <c r="G3174" t="s">
        <v>3744</v>
      </c>
      <c r="H3174" t="s">
        <v>3745</v>
      </c>
      <c r="I3174" t="s">
        <v>22</v>
      </c>
      <c r="J3174" t="s">
        <v>23</v>
      </c>
      <c r="K3174" t="s">
        <v>299</v>
      </c>
      <c r="L3174" t="s">
        <v>207</v>
      </c>
      <c r="M3174">
        <v>60623</v>
      </c>
      <c r="N3174" t="s">
        <v>101</v>
      </c>
      <c r="O3174" t="s">
        <v>2582</v>
      </c>
      <c r="P3174" t="s">
        <v>28</v>
      </c>
      <c r="Q3174" t="s">
        <v>32</v>
      </c>
      <c r="R3174" t="s">
        <v>2583</v>
      </c>
      <c r="S3174">
        <v>528.42999999999995</v>
      </c>
      <c r="T3174" s="3"/>
    </row>
    <row r="3175" spans="1:20" x14ac:dyDescent="0.3">
      <c r="A3175">
        <v>3174</v>
      </c>
      <c r="B3175" t="s">
        <v>6391</v>
      </c>
      <c r="C3175">
        <f t="shared" si="49"/>
        <v>12</v>
      </c>
      <c r="D3175" s="1">
        <v>42815</v>
      </c>
      <c r="E3175" s="1">
        <v>42822</v>
      </c>
      <c r="F3175" t="s">
        <v>46</v>
      </c>
      <c r="G3175" t="s">
        <v>3744</v>
      </c>
      <c r="H3175" t="s">
        <v>3745</v>
      </c>
      <c r="I3175" t="s">
        <v>22</v>
      </c>
      <c r="J3175" t="s">
        <v>23</v>
      </c>
      <c r="K3175" t="s">
        <v>299</v>
      </c>
      <c r="L3175" t="s">
        <v>207</v>
      </c>
      <c r="M3175">
        <v>60623</v>
      </c>
      <c r="N3175" t="s">
        <v>101</v>
      </c>
      <c r="O3175" t="s">
        <v>5095</v>
      </c>
      <c r="P3175" t="s">
        <v>42</v>
      </c>
      <c r="Q3175" t="s">
        <v>64</v>
      </c>
      <c r="R3175" t="s">
        <v>5096</v>
      </c>
      <c r="S3175">
        <v>13.391999999999999</v>
      </c>
      <c r="T3175" s="3"/>
    </row>
    <row r="3176" spans="1:20" x14ac:dyDescent="0.3">
      <c r="A3176">
        <v>3175</v>
      </c>
      <c r="B3176" t="s">
        <v>6392</v>
      </c>
      <c r="C3176">
        <f t="shared" si="49"/>
        <v>46</v>
      </c>
      <c r="D3176" s="1">
        <v>43415</v>
      </c>
      <c r="E3176" s="1">
        <v>43422</v>
      </c>
      <c r="F3176" t="s">
        <v>46</v>
      </c>
      <c r="G3176" t="s">
        <v>1828</v>
      </c>
      <c r="H3176" t="s">
        <v>1829</v>
      </c>
      <c r="I3176" t="s">
        <v>22</v>
      </c>
      <c r="J3176" t="s">
        <v>23</v>
      </c>
      <c r="K3176" t="s">
        <v>878</v>
      </c>
      <c r="L3176" t="s">
        <v>234</v>
      </c>
      <c r="M3176">
        <v>48227</v>
      </c>
      <c r="N3176" t="s">
        <v>101</v>
      </c>
      <c r="O3176" t="s">
        <v>6393</v>
      </c>
      <c r="P3176" t="s">
        <v>42</v>
      </c>
      <c r="Q3176" t="s">
        <v>64</v>
      </c>
      <c r="R3176" t="s">
        <v>6394</v>
      </c>
      <c r="S3176">
        <v>181.86</v>
      </c>
      <c r="T3176" s="3"/>
    </row>
    <row r="3177" spans="1:20" x14ac:dyDescent="0.3">
      <c r="A3177">
        <v>3176</v>
      </c>
      <c r="B3177" t="s">
        <v>6395</v>
      </c>
      <c r="C3177">
        <f t="shared" si="49"/>
        <v>39</v>
      </c>
      <c r="D3177" s="1">
        <v>43366</v>
      </c>
      <c r="E3177" s="1">
        <v>43372</v>
      </c>
      <c r="F3177" t="s">
        <v>46</v>
      </c>
      <c r="G3177" t="s">
        <v>2288</v>
      </c>
      <c r="H3177" t="s">
        <v>2289</v>
      </c>
      <c r="I3177" t="s">
        <v>22</v>
      </c>
      <c r="J3177" t="s">
        <v>23</v>
      </c>
      <c r="K3177" t="s">
        <v>5344</v>
      </c>
      <c r="L3177" t="s">
        <v>453</v>
      </c>
      <c r="M3177">
        <v>80525</v>
      </c>
      <c r="N3177" t="s">
        <v>40</v>
      </c>
      <c r="O3177" t="s">
        <v>3095</v>
      </c>
      <c r="P3177" t="s">
        <v>28</v>
      </c>
      <c r="Q3177" t="s">
        <v>29</v>
      </c>
      <c r="R3177" t="s">
        <v>3096</v>
      </c>
      <c r="S3177">
        <v>180.58799999999999</v>
      </c>
      <c r="T3177" s="3"/>
    </row>
    <row r="3178" spans="1:20" x14ac:dyDescent="0.3">
      <c r="A3178">
        <v>3177</v>
      </c>
      <c r="B3178" t="s">
        <v>6395</v>
      </c>
      <c r="C3178">
        <f t="shared" si="49"/>
        <v>39</v>
      </c>
      <c r="D3178" s="1">
        <v>43366</v>
      </c>
      <c r="E3178" s="1">
        <v>43372</v>
      </c>
      <c r="F3178" t="s">
        <v>46</v>
      </c>
      <c r="G3178" t="s">
        <v>2288</v>
      </c>
      <c r="H3178" t="s">
        <v>2289</v>
      </c>
      <c r="I3178" t="s">
        <v>22</v>
      </c>
      <c r="J3178" t="s">
        <v>23</v>
      </c>
      <c r="K3178" t="s">
        <v>5344</v>
      </c>
      <c r="L3178" t="s">
        <v>453</v>
      </c>
      <c r="M3178">
        <v>80525</v>
      </c>
      <c r="N3178" t="s">
        <v>40</v>
      </c>
      <c r="O3178" t="s">
        <v>4172</v>
      </c>
      <c r="P3178" t="s">
        <v>67</v>
      </c>
      <c r="Q3178" t="s">
        <v>157</v>
      </c>
      <c r="R3178" t="s">
        <v>4173</v>
      </c>
      <c r="S3178">
        <v>47.984000000000002</v>
      </c>
      <c r="T3178" s="3"/>
    </row>
    <row r="3179" spans="1:20" x14ac:dyDescent="0.3">
      <c r="A3179">
        <v>3178</v>
      </c>
      <c r="B3179" t="s">
        <v>6396</v>
      </c>
      <c r="C3179">
        <f t="shared" si="49"/>
        <v>37</v>
      </c>
      <c r="D3179" s="1">
        <v>43353</v>
      </c>
      <c r="E3179" s="1">
        <v>43353</v>
      </c>
      <c r="F3179" t="s">
        <v>1289</v>
      </c>
      <c r="G3179" t="s">
        <v>1124</v>
      </c>
      <c r="H3179" t="s">
        <v>1125</v>
      </c>
      <c r="I3179" t="s">
        <v>22</v>
      </c>
      <c r="J3179" t="s">
        <v>23</v>
      </c>
      <c r="K3179" t="s">
        <v>262</v>
      </c>
      <c r="L3179" t="s">
        <v>263</v>
      </c>
      <c r="M3179">
        <v>10024</v>
      </c>
      <c r="N3179" t="s">
        <v>144</v>
      </c>
      <c r="O3179" t="s">
        <v>3705</v>
      </c>
      <c r="P3179" t="s">
        <v>42</v>
      </c>
      <c r="Q3179" t="s">
        <v>86</v>
      </c>
      <c r="R3179" t="s">
        <v>3706</v>
      </c>
      <c r="S3179">
        <v>18.760000000000002</v>
      </c>
      <c r="T3179" s="3"/>
    </row>
    <row r="3180" spans="1:20" x14ac:dyDescent="0.3">
      <c r="A3180">
        <v>3179</v>
      </c>
      <c r="B3180" t="s">
        <v>6397</v>
      </c>
      <c r="C3180">
        <f t="shared" si="49"/>
        <v>49</v>
      </c>
      <c r="D3180" s="1">
        <v>43439</v>
      </c>
      <c r="E3180" s="1">
        <v>43445</v>
      </c>
      <c r="F3180" t="s">
        <v>46</v>
      </c>
      <c r="G3180" t="s">
        <v>3523</v>
      </c>
      <c r="H3180" t="s">
        <v>3524</v>
      </c>
      <c r="I3180" t="s">
        <v>37</v>
      </c>
      <c r="J3180" t="s">
        <v>23</v>
      </c>
      <c r="K3180" t="s">
        <v>262</v>
      </c>
      <c r="L3180" t="s">
        <v>263</v>
      </c>
      <c r="M3180">
        <v>10011</v>
      </c>
      <c r="N3180" t="s">
        <v>144</v>
      </c>
      <c r="O3180" t="s">
        <v>60</v>
      </c>
      <c r="P3180" t="s">
        <v>28</v>
      </c>
      <c r="Q3180" t="s">
        <v>61</v>
      </c>
      <c r="R3180" t="s">
        <v>62</v>
      </c>
      <c r="S3180">
        <v>20.94</v>
      </c>
      <c r="T3180" s="3"/>
    </row>
    <row r="3181" spans="1:20" x14ac:dyDescent="0.3">
      <c r="A3181">
        <v>3180</v>
      </c>
      <c r="B3181" t="s">
        <v>6397</v>
      </c>
      <c r="C3181">
        <f t="shared" si="49"/>
        <v>49</v>
      </c>
      <c r="D3181" s="1">
        <v>43439</v>
      </c>
      <c r="E3181" s="1">
        <v>43445</v>
      </c>
      <c r="F3181" t="s">
        <v>46</v>
      </c>
      <c r="G3181" t="s">
        <v>3523</v>
      </c>
      <c r="H3181" t="s">
        <v>3524</v>
      </c>
      <c r="I3181" t="s">
        <v>37</v>
      </c>
      <c r="J3181" t="s">
        <v>23</v>
      </c>
      <c r="K3181" t="s">
        <v>262</v>
      </c>
      <c r="L3181" t="s">
        <v>263</v>
      </c>
      <c r="M3181">
        <v>10011</v>
      </c>
      <c r="N3181" t="s">
        <v>144</v>
      </c>
      <c r="O3181" t="s">
        <v>604</v>
      </c>
      <c r="P3181" t="s">
        <v>28</v>
      </c>
      <c r="Q3181" t="s">
        <v>61</v>
      </c>
      <c r="R3181" t="s">
        <v>605</v>
      </c>
      <c r="S3181">
        <v>58.68</v>
      </c>
      <c r="T3181" s="3"/>
    </row>
    <row r="3182" spans="1:20" x14ac:dyDescent="0.3">
      <c r="A3182">
        <v>3181</v>
      </c>
      <c r="B3182" t="s">
        <v>6397</v>
      </c>
      <c r="C3182">
        <f t="shared" si="49"/>
        <v>49</v>
      </c>
      <c r="D3182" s="1">
        <v>43439</v>
      </c>
      <c r="E3182" s="1">
        <v>43445</v>
      </c>
      <c r="F3182" t="s">
        <v>46</v>
      </c>
      <c r="G3182" t="s">
        <v>3523</v>
      </c>
      <c r="H3182" t="s">
        <v>3524</v>
      </c>
      <c r="I3182" t="s">
        <v>37</v>
      </c>
      <c r="J3182" t="s">
        <v>23</v>
      </c>
      <c r="K3182" t="s">
        <v>262</v>
      </c>
      <c r="L3182" t="s">
        <v>263</v>
      </c>
      <c r="M3182">
        <v>10011</v>
      </c>
      <c r="N3182" t="s">
        <v>144</v>
      </c>
      <c r="O3182" t="s">
        <v>1838</v>
      </c>
      <c r="P3182" t="s">
        <v>42</v>
      </c>
      <c r="Q3182" t="s">
        <v>74</v>
      </c>
      <c r="R3182" t="s">
        <v>1839</v>
      </c>
      <c r="S3182">
        <v>254.9</v>
      </c>
      <c r="T3182" s="3"/>
    </row>
    <row r="3183" spans="1:20" x14ac:dyDescent="0.3">
      <c r="A3183">
        <v>3182</v>
      </c>
      <c r="B3183" t="s">
        <v>6398</v>
      </c>
      <c r="C3183">
        <f t="shared" si="49"/>
        <v>45</v>
      </c>
      <c r="D3183" s="1">
        <v>43413</v>
      </c>
      <c r="E3183" s="1">
        <v>43416</v>
      </c>
      <c r="F3183" t="s">
        <v>19</v>
      </c>
      <c r="G3183" t="s">
        <v>2607</v>
      </c>
      <c r="H3183" t="s">
        <v>2608</v>
      </c>
      <c r="I3183" t="s">
        <v>37</v>
      </c>
      <c r="J3183" t="s">
        <v>23</v>
      </c>
      <c r="K3183" t="s">
        <v>378</v>
      </c>
      <c r="L3183" t="s">
        <v>2738</v>
      </c>
      <c r="M3183">
        <v>21044</v>
      </c>
      <c r="N3183" t="s">
        <v>144</v>
      </c>
      <c r="O3183" t="s">
        <v>2107</v>
      </c>
      <c r="P3183" t="s">
        <v>42</v>
      </c>
      <c r="Q3183" t="s">
        <v>71</v>
      </c>
      <c r="R3183" t="s">
        <v>2108</v>
      </c>
      <c r="S3183">
        <v>9.64</v>
      </c>
      <c r="T3183" s="3"/>
    </row>
    <row r="3184" spans="1:20" x14ac:dyDescent="0.3">
      <c r="A3184">
        <v>3183</v>
      </c>
      <c r="B3184" t="s">
        <v>6398</v>
      </c>
      <c r="C3184">
        <f t="shared" si="49"/>
        <v>45</v>
      </c>
      <c r="D3184" s="1">
        <v>43413</v>
      </c>
      <c r="E3184" s="1">
        <v>43416</v>
      </c>
      <c r="F3184" t="s">
        <v>19</v>
      </c>
      <c r="G3184" t="s">
        <v>2607</v>
      </c>
      <c r="H3184" t="s">
        <v>2608</v>
      </c>
      <c r="I3184" t="s">
        <v>37</v>
      </c>
      <c r="J3184" t="s">
        <v>23</v>
      </c>
      <c r="K3184" t="s">
        <v>378</v>
      </c>
      <c r="L3184" t="s">
        <v>2738</v>
      </c>
      <c r="M3184">
        <v>21044</v>
      </c>
      <c r="N3184" t="s">
        <v>144</v>
      </c>
      <c r="O3184" t="s">
        <v>2796</v>
      </c>
      <c r="P3184" t="s">
        <v>67</v>
      </c>
      <c r="Q3184" t="s">
        <v>157</v>
      </c>
      <c r="R3184" t="s">
        <v>2797</v>
      </c>
      <c r="S3184">
        <v>826.62</v>
      </c>
      <c r="T3184" s="3"/>
    </row>
    <row r="3185" spans="1:20" x14ac:dyDescent="0.3">
      <c r="A3185">
        <v>3184</v>
      </c>
      <c r="B3185" t="s">
        <v>6398</v>
      </c>
      <c r="C3185">
        <f t="shared" si="49"/>
        <v>45</v>
      </c>
      <c r="D3185" s="1">
        <v>43413</v>
      </c>
      <c r="E3185" s="1">
        <v>43416</v>
      </c>
      <c r="F3185" t="s">
        <v>19</v>
      </c>
      <c r="G3185" t="s">
        <v>2607</v>
      </c>
      <c r="H3185" t="s">
        <v>2608</v>
      </c>
      <c r="I3185" t="s">
        <v>37</v>
      </c>
      <c r="J3185" t="s">
        <v>23</v>
      </c>
      <c r="K3185" t="s">
        <v>378</v>
      </c>
      <c r="L3185" t="s">
        <v>2738</v>
      </c>
      <c r="M3185">
        <v>21044</v>
      </c>
      <c r="N3185" t="s">
        <v>144</v>
      </c>
      <c r="O3185" t="s">
        <v>1014</v>
      </c>
      <c r="P3185" t="s">
        <v>42</v>
      </c>
      <c r="Q3185" t="s">
        <v>55</v>
      </c>
      <c r="R3185" t="s">
        <v>1015</v>
      </c>
      <c r="S3185">
        <v>1633.14</v>
      </c>
      <c r="T3185" s="3"/>
    </row>
    <row r="3186" spans="1:20" x14ac:dyDescent="0.3">
      <c r="A3186">
        <v>3185</v>
      </c>
      <c r="B3186" t="s">
        <v>6398</v>
      </c>
      <c r="C3186">
        <f t="shared" si="49"/>
        <v>45</v>
      </c>
      <c r="D3186" s="1">
        <v>43413</v>
      </c>
      <c r="E3186" s="1">
        <v>43416</v>
      </c>
      <c r="F3186" t="s">
        <v>19</v>
      </c>
      <c r="G3186" t="s">
        <v>2607</v>
      </c>
      <c r="H3186" t="s">
        <v>2608</v>
      </c>
      <c r="I3186" t="s">
        <v>37</v>
      </c>
      <c r="J3186" t="s">
        <v>23</v>
      </c>
      <c r="K3186" t="s">
        <v>378</v>
      </c>
      <c r="L3186" t="s">
        <v>2738</v>
      </c>
      <c r="M3186">
        <v>21044</v>
      </c>
      <c r="N3186" t="s">
        <v>144</v>
      </c>
      <c r="O3186" t="s">
        <v>1014</v>
      </c>
      <c r="P3186" t="s">
        <v>42</v>
      </c>
      <c r="Q3186" t="s">
        <v>55</v>
      </c>
      <c r="R3186" t="s">
        <v>1015</v>
      </c>
      <c r="S3186">
        <v>544.38</v>
      </c>
      <c r="T3186" s="3"/>
    </row>
    <row r="3187" spans="1:20" x14ac:dyDescent="0.3">
      <c r="A3187">
        <v>3186</v>
      </c>
      <c r="B3187" t="s">
        <v>6399</v>
      </c>
      <c r="C3187">
        <f t="shared" si="49"/>
        <v>45</v>
      </c>
      <c r="D3187" s="1">
        <v>42315</v>
      </c>
      <c r="E3187" s="1">
        <v>42317</v>
      </c>
      <c r="F3187" t="s">
        <v>184</v>
      </c>
      <c r="G3187" t="s">
        <v>4964</v>
      </c>
      <c r="H3187" t="s">
        <v>4965</v>
      </c>
      <c r="I3187" t="s">
        <v>37</v>
      </c>
      <c r="J3187" t="s">
        <v>23</v>
      </c>
      <c r="K3187" t="s">
        <v>180</v>
      </c>
      <c r="L3187" t="s">
        <v>100</v>
      </c>
      <c r="M3187">
        <v>77041</v>
      </c>
      <c r="N3187" t="s">
        <v>101</v>
      </c>
      <c r="O3187" t="s">
        <v>5378</v>
      </c>
      <c r="P3187" t="s">
        <v>42</v>
      </c>
      <c r="Q3187" t="s">
        <v>71</v>
      </c>
      <c r="R3187" t="s">
        <v>5379</v>
      </c>
      <c r="S3187">
        <v>26.045999999999999</v>
      </c>
      <c r="T3187" s="3"/>
    </row>
    <row r="3188" spans="1:20" x14ac:dyDescent="0.3">
      <c r="A3188">
        <v>3187</v>
      </c>
      <c r="B3188" t="s">
        <v>6399</v>
      </c>
      <c r="C3188">
        <f t="shared" si="49"/>
        <v>45</v>
      </c>
      <c r="D3188" s="1">
        <v>42315</v>
      </c>
      <c r="E3188" s="1">
        <v>42317</v>
      </c>
      <c r="F3188" t="s">
        <v>184</v>
      </c>
      <c r="G3188" t="s">
        <v>4964</v>
      </c>
      <c r="H3188" t="s">
        <v>4965</v>
      </c>
      <c r="I3188" t="s">
        <v>37</v>
      </c>
      <c r="J3188" t="s">
        <v>23</v>
      </c>
      <c r="K3188" t="s">
        <v>180</v>
      </c>
      <c r="L3188" t="s">
        <v>100</v>
      </c>
      <c r="M3188">
        <v>77041</v>
      </c>
      <c r="N3188" t="s">
        <v>101</v>
      </c>
      <c r="O3188" t="s">
        <v>6400</v>
      </c>
      <c r="P3188" t="s">
        <v>42</v>
      </c>
      <c r="Q3188" t="s">
        <v>169</v>
      </c>
      <c r="R3188" t="s">
        <v>667</v>
      </c>
      <c r="S3188">
        <v>74.352000000000004</v>
      </c>
      <c r="T3188" s="3"/>
    </row>
    <row r="3189" spans="1:20" x14ac:dyDescent="0.3">
      <c r="A3189">
        <v>3188</v>
      </c>
      <c r="B3189" t="s">
        <v>6401</v>
      </c>
      <c r="C3189">
        <f t="shared" si="49"/>
        <v>11</v>
      </c>
      <c r="D3189" s="1">
        <v>43171</v>
      </c>
      <c r="E3189" s="1">
        <v>43176</v>
      </c>
      <c r="F3189" t="s">
        <v>46</v>
      </c>
      <c r="G3189" t="s">
        <v>131</v>
      </c>
      <c r="H3189" t="s">
        <v>132</v>
      </c>
      <c r="I3189" t="s">
        <v>37</v>
      </c>
      <c r="J3189" t="s">
        <v>23</v>
      </c>
      <c r="K3189" t="s">
        <v>1243</v>
      </c>
      <c r="L3189" t="s">
        <v>1244</v>
      </c>
      <c r="M3189">
        <v>1852</v>
      </c>
      <c r="N3189" t="s">
        <v>144</v>
      </c>
      <c r="O3189" t="s">
        <v>3346</v>
      </c>
      <c r="P3189" t="s">
        <v>67</v>
      </c>
      <c r="Q3189" t="s">
        <v>68</v>
      </c>
      <c r="R3189" t="s">
        <v>3347</v>
      </c>
      <c r="S3189">
        <v>69.930000000000007</v>
      </c>
      <c r="T3189" s="3"/>
    </row>
    <row r="3190" spans="1:20" x14ac:dyDescent="0.3">
      <c r="A3190">
        <v>3189</v>
      </c>
      <c r="B3190" t="s">
        <v>6402</v>
      </c>
      <c r="C3190">
        <f t="shared" si="49"/>
        <v>42</v>
      </c>
      <c r="D3190" s="1">
        <v>43393</v>
      </c>
      <c r="E3190" s="1">
        <v>43395</v>
      </c>
      <c r="F3190" t="s">
        <v>19</v>
      </c>
      <c r="G3190" t="s">
        <v>607</v>
      </c>
      <c r="H3190" t="s">
        <v>608</v>
      </c>
      <c r="I3190" t="s">
        <v>37</v>
      </c>
      <c r="J3190" t="s">
        <v>23</v>
      </c>
      <c r="K3190" t="s">
        <v>6403</v>
      </c>
      <c r="L3190" t="s">
        <v>39</v>
      </c>
      <c r="M3190">
        <v>95695</v>
      </c>
      <c r="N3190" t="s">
        <v>40</v>
      </c>
      <c r="O3190" t="s">
        <v>4696</v>
      </c>
      <c r="P3190" t="s">
        <v>42</v>
      </c>
      <c r="Q3190" t="s">
        <v>43</v>
      </c>
      <c r="R3190" t="s">
        <v>4697</v>
      </c>
      <c r="S3190">
        <v>3.75</v>
      </c>
      <c r="T3190" s="3"/>
    </row>
    <row r="3191" spans="1:20" x14ac:dyDescent="0.3">
      <c r="A3191">
        <v>3190</v>
      </c>
      <c r="B3191" t="s">
        <v>6402</v>
      </c>
      <c r="C3191">
        <f t="shared" si="49"/>
        <v>42</v>
      </c>
      <c r="D3191" s="1">
        <v>43393</v>
      </c>
      <c r="E3191" s="1">
        <v>43395</v>
      </c>
      <c r="F3191" t="s">
        <v>19</v>
      </c>
      <c r="G3191" t="s">
        <v>607</v>
      </c>
      <c r="H3191" t="s">
        <v>608</v>
      </c>
      <c r="I3191" t="s">
        <v>37</v>
      </c>
      <c r="J3191" t="s">
        <v>23</v>
      </c>
      <c r="K3191" t="s">
        <v>6403</v>
      </c>
      <c r="L3191" t="s">
        <v>39</v>
      </c>
      <c r="M3191">
        <v>95695</v>
      </c>
      <c r="N3191" t="s">
        <v>40</v>
      </c>
      <c r="O3191" t="s">
        <v>6404</v>
      </c>
      <c r="P3191" t="s">
        <v>42</v>
      </c>
      <c r="Q3191" t="s">
        <v>71</v>
      </c>
      <c r="R3191" t="s">
        <v>6405</v>
      </c>
      <c r="S3191">
        <v>20.928000000000001</v>
      </c>
      <c r="T3191" s="3"/>
    </row>
    <row r="3192" spans="1:20" x14ac:dyDescent="0.3">
      <c r="A3192">
        <v>3191</v>
      </c>
      <c r="B3192" t="s">
        <v>6406</v>
      </c>
      <c r="C3192">
        <f t="shared" si="49"/>
        <v>53</v>
      </c>
      <c r="D3192" s="1">
        <v>42731</v>
      </c>
      <c r="E3192" s="1">
        <v>42736</v>
      </c>
      <c r="F3192" t="s">
        <v>46</v>
      </c>
      <c r="G3192" t="s">
        <v>5997</v>
      </c>
      <c r="H3192" t="s">
        <v>5998</v>
      </c>
      <c r="I3192" t="s">
        <v>98</v>
      </c>
      <c r="J3192" t="s">
        <v>23</v>
      </c>
      <c r="K3192" t="s">
        <v>299</v>
      </c>
      <c r="L3192" t="s">
        <v>207</v>
      </c>
      <c r="M3192">
        <v>60610</v>
      </c>
      <c r="N3192" t="s">
        <v>101</v>
      </c>
      <c r="O3192" t="s">
        <v>6407</v>
      </c>
      <c r="P3192" t="s">
        <v>42</v>
      </c>
      <c r="Q3192" t="s">
        <v>55</v>
      </c>
      <c r="R3192" t="s">
        <v>6408</v>
      </c>
      <c r="S3192">
        <v>12.672000000000001</v>
      </c>
      <c r="T3192" s="3"/>
    </row>
    <row r="3193" spans="1:20" x14ac:dyDescent="0.3">
      <c r="A3193">
        <v>3192</v>
      </c>
      <c r="B3193" t="s">
        <v>6409</v>
      </c>
      <c r="C3193">
        <f t="shared" si="49"/>
        <v>40</v>
      </c>
      <c r="D3193" s="1">
        <v>43375</v>
      </c>
      <c r="E3193" s="1">
        <v>43381</v>
      </c>
      <c r="F3193" t="s">
        <v>46</v>
      </c>
      <c r="G3193" t="s">
        <v>2809</v>
      </c>
      <c r="H3193" t="s">
        <v>2810</v>
      </c>
      <c r="I3193" t="s">
        <v>37</v>
      </c>
      <c r="J3193" t="s">
        <v>23</v>
      </c>
      <c r="K3193" t="s">
        <v>262</v>
      </c>
      <c r="L3193" t="s">
        <v>263</v>
      </c>
      <c r="M3193">
        <v>10035</v>
      </c>
      <c r="N3193" t="s">
        <v>144</v>
      </c>
      <c r="O3193" t="s">
        <v>3144</v>
      </c>
      <c r="P3193" t="s">
        <v>67</v>
      </c>
      <c r="Q3193" t="s">
        <v>68</v>
      </c>
      <c r="R3193" t="s">
        <v>3145</v>
      </c>
      <c r="S3193">
        <v>65.989999999999995</v>
      </c>
      <c r="T3193" s="3"/>
    </row>
    <row r="3194" spans="1:20" x14ac:dyDescent="0.3">
      <c r="A3194">
        <v>3193</v>
      </c>
      <c r="B3194" t="s">
        <v>6410</v>
      </c>
      <c r="C3194">
        <f t="shared" si="49"/>
        <v>23</v>
      </c>
      <c r="D3194" s="1">
        <v>43255</v>
      </c>
      <c r="E3194" s="1">
        <v>43259</v>
      </c>
      <c r="F3194" t="s">
        <v>46</v>
      </c>
      <c r="G3194" t="s">
        <v>5470</v>
      </c>
      <c r="H3194" t="s">
        <v>5471</v>
      </c>
      <c r="I3194" t="s">
        <v>37</v>
      </c>
      <c r="J3194" t="s">
        <v>23</v>
      </c>
      <c r="K3194" t="s">
        <v>6411</v>
      </c>
      <c r="L3194" t="s">
        <v>100</v>
      </c>
      <c r="M3194">
        <v>77489</v>
      </c>
      <c r="N3194" t="s">
        <v>101</v>
      </c>
      <c r="O3194" t="s">
        <v>1021</v>
      </c>
      <c r="P3194" t="s">
        <v>42</v>
      </c>
      <c r="Q3194" t="s">
        <v>71</v>
      </c>
      <c r="R3194" t="s">
        <v>1022</v>
      </c>
      <c r="S3194">
        <v>6.37</v>
      </c>
      <c r="T3194" s="3"/>
    </row>
    <row r="3195" spans="1:20" x14ac:dyDescent="0.3">
      <c r="A3195">
        <v>3194</v>
      </c>
      <c r="B3195" t="s">
        <v>6412</v>
      </c>
      <c r="C3195">
        <f t="shared" si="49"/>
        <v>36</v>
      </c>
      <c r="D3195" s="1">
        <v>42248</v>
      </c>
      <c r="E3195" s="1">
        <v>42251</v>
      </c>
      <c r="F3195" t="s">
        <v>184</v>
      </c>
      <c r="G3195" t="s">
        <v>6413</v>
      </c>
      <c r="H3195" t="s">
        <v>6414</v>
      </c>
      <c r="I3195" t="s">
        <v>22</v>
      </c>
      <c r="J3195" t="s">
        <v>23</v>
      </c>
      <c r="K3195" t="s">
        <v>180</v>
      </c>
      <c r="L3195" t="s">
        <v>100</v>
      </c>
      <c r="M3195">
        <v>77036</v>
      </c>
      <c r="N3195" t="s">
        <v>101</v>
      </c>
      <c r="O3195" t="s">
        <v>2039</v>
      </c>
      <c r="P3195" t="s">
        <v>42</v>
      </c>
      <c r="Q3195" t="s">
        <v>71</v>
      </c>
      <c r="R3195" t="s">
        <v>2040</v>
      </c>
      <c r="S3195">
        <v>3.6480000000000001</v>
      </c>
      <c r="T3195" s="3"/>
    </row>
    <row r="3196" spans="1:20" x14ac:dyDescent="0.3">
      <c r="A3196">
        <v>3195</v>
      </c>
      <c r="B3196" t="s">
        <v>6412</v>
      </c>
      <c r="C3196">
        <f t="shared" si="49"/>
        <v>36</v>
      </c>
      <c r="D3196" s="1">
        <v>42248</v>
      </c>
      <c r="E3196" s="1">
        <v>42251</v>
      </c>
      <c r="F3196" t="s">
        <v>184</v>
      </c>
      <c r="G3196" t="s">
        <v>6413</v>
      </c>
      <c r="H3196" t="s">
        <v>6414</v>
      </c>
      <c r="I3196" t="s">
        <v>22</v>
      </c>
      <c r="J3196" t="s">
        <v>23</v>
      </c>
      <c r="K3196" t="s">
        <v>180</v>
      </c>
      <c r="L3196" t="s">
        <v>100</v>
      </c>
      <c r="M3196">
        <v>77036</v>
      </c>
      <c r="N3196" t="s">
        <v>101</v>
      </c>
      <c r="O3196" t="s">
        <v>1056</v>
      </c>
      <c r="P3196" t="s">
        <v>42</v>
      </c>
      <c r="Q3196" t="s">
        <v>86</v>
      </c>
      <c r="R3196" t="s">
        <v>1057</v>
      </c>
      <c r="S3196">
        <v>31.103999999999999</v>
      </c>
      <c r="T3196" s="3"/>
    </row>
    <row r="3197" spans="1:20" x14ac:dyDescent="0.3">
      <c r="A3197">
        <v>3196</v>
      </c>
      <c r="B3197" t="s">
        <v>6415</v>
      </c>
      <c r="C3197">
        <f t="shared" si="49"/>
        <v>32</v>
      </c>
      <c r="D3197" s="1">
        <v>42955</v>
      </c>
      <c r="E3197" s="1">
        <v>42960</v>
      </c>
      <c r="F3197" t="s">
        <v>46</v>
      </c>
      <c r="G3197" t="s">
        <v>3996</v>
      </c>
      <c r="H3197" t="s">
        <v>3997</v>
      </c>
      <c r="I3197" t="s">
        <v>98</v>
      </c>
      <c r="J3197" t="s">
        <v>23</v>
      </c>
      <c r="K3197" t="s">
        <v>324</v>
      </c>
      <c r="L3197" t="s">
        <v>1488</v>
      </c>
      <c r="M3197">
        <v>39212</v>
      </c>
      <c r="N3197" t="s">
        <v>26</v>
      </c>
      <c r="O3197" t="s">
        <v>6416</v>
      </c>
      <c r="P3197" t="s">
        <v>42</v>
      </c>
      <c r="Q3197" t="s">
        <v>265</v>
      </c>
      <c r="R3197" t="s">
        <v>6417</v>
      </c>
      <c r="S3197">
        <v>23.34</v>
      </c>
      <c r="T3197" s="3"/>
    </row>
    <row r="3198" spans="1:20" x14ac:dyDescent="0.3">
      <c r="A3198">
        <v>3197</v>
      </c>
      <c r="B3198" t="s">
        <v>6418</v>
      </c>
      <c r="C3198">
        <f t="shared" si="49"/>
        <v>30</v>
      </c>
      <c r="D3198" s="1">
        <v>43303</v>
      </c>
      <c r="E3198" s="1">
        <v>43309</v>
      </c>
      <c r="F3198" t="s">
        <v>46</v>
      </c>
      <c r="G3198" t="s">
        <v>790</v>
      </c>
      <c r="H3198" t="s">
        <v>791</v>
      </c>
      <c r="I3198" t="s">
        <v>37</v>
      </c>
      <c r="J3198" t="s">
        <v>23</v>
      </c>
      <c r="K3198" t="s">
        <v>262</v>
      </c>
      <c r="L3198" t="s">
        <v>263</v>
      </c>
      <c r="M3198">
        <v>10009</v>
      </c>
      <c r="N3198" t="s">
        <v>144</v>
      </c>
      <c r="O3198" t="s">
        <v>1233</v>
      </c>
      <c r="P3198" t="s">
        <v>67</v>
      </c>
      <c r="Q3198" t="s">
        <v>68</v>
      </c>
      <c r="R3198" t="s">
        <v>1234</v>
      </c>
      <c r="S3198">
        <v>29.97</v>
      </c>
      <c r="T3198" s="3"/>
    </row>
    <row r="3199" spans="1:20" x14ac:dyDescent="0.3">
      <c r="A3199">
        <v>3198</v>
      </c>
      <c r="B3199" t="s">
        <v>6419</v>
      </c>
      <c r="C3199">
        <f t="shared" si="49"/>
        <v>29</v>
      </c>
      <c r="D3199" s="1">
        <v>42561</v>
      </c>
      <c r="E3199" s="1">
        <v>42561</v>
      </c>
      <c r="F3199" t="s">
        <v>1289</v>
      </c>
      <c r="G3199" t="s">
        <v>152</v>
      </c>
      <c r="H3199" t="s">
        <v>153</v>
      </c>
      <c r="I3199" t="s">
        <v>22</v>
      </c>
      <c r="J3199" t="s">
        <v>23</v>
      </c>
      <c r="K3199" t="s">
        <v>4080</v>
      </c>
      <c r="L3199" t="s">
        <v>306</v>
      </c>
      <c r="M3199">
        <v>85281</v>
      </c>
      <c r="N3199" t="s">
        <v>40</v>
      </c>
      <c r="O3199" t="s">
        <v>5748</v>
      </c>
      <c r="P3199" t="s">
        <v>42</v>
      </c>
      <c r="Q3199" t="s">
        <v>71</v>
      </c>
      <c r="R3199" t="s">
        <v>5749</v>
      </c>
      <c r="S3199">
        <v>3.3660000000000001</v>
      </c>
      <c r="T3199" s="3"/>
    </row>
    <row r="3200" spans="1:20" x14ac:dyDescent="0.3">
      <c r="A3200">
        <v>3199</v>
      </c>
      <c r="B3200" t="s">
        <v>6420</v>
      </c>
      <c r="C3200">
        <f t="shared" si="49"/>
        <v>49</v>
      </c>
      <c r="D3200" s="1">
        <v>42339</v>
      </c>
      <c r="E3200" s="1">
        <v>42345</v>
      </c>
      <c r="F3200" t="s">
        <v>46</v>
      </c>
      <c r="G3200" t="s">
        <v>4287</v>
      </c>
      <c r="H3200" t="s">
        <v>4288</v>
      </c>
      <c r="I3200" t="s">
        <v>22</v>
      </c>
      <c r="J3200" t="s">
        <v>23</v>
      </c>
      <c r="K3200" t="s">
        <v>1522</v>
      </c>
      <c r="L3200" t="s">
        <v>84</v>
      </c>
      <c r="M3200">
        <v>28540</v>
      </c>
      <c r="N3200" t="s">
        <v>26</v>
      </c>
      <c r="O3200" t="s">
        <v>6421</v>
      </c>
      <c r="P3200" t="s">
        <v>67</v>
      </c>
      <c r="Q3200" t="s">
        <v>68</v>
      </c>
      <c r="R3200" t="s">
        <v>6422</v>
      </c>
      <c r="S3200">
        <v>95.968000000000004</v>
      </c>
      <c r="T3200" s="3"/>
    </row>
    <row r="3201" spans="1:20" x14ac:dyDescent="0.3">
      <c r="A3201">
        <v>3200</v>
      </c>
      <c r="B3201" t="s">
        <v>6423</v>
      </c>
      <c r="C3201">
        <f t="shared" si="49"/>
        <v>51</v>
      </c>
      <c r="D3201" s="1">
        <v>43452</v>
      </c>
      <c r="E3201" s="1">
        <v>43456</v>
      </c>
      <c r="F3201" t="s">
        <v>46</v>
      </c>
      <c r="G3201" t="s">
        <v>6424</v>
      </c>
      <c r="H3201" t="s">
        <v>6425</v>
      </c>
      <c r="I3201" t="s">
        <v>37</v>
      </c>
      <c r="J3201" t="s">
        <v>23</v>
      </c>
      <c r="K3201" t="s">
        <v>142</v>
      </c>
      <c r="L3201" t="s">
        <v>143</v>
      </c>
      <c r="M3201">
        <v>19134</v>
      </c>
      <c r="N3201" t="s">
        <v>144</v>
      </c>
      <c r="O3201" t="s">
        <v>5849</v>
      </c>
      <c r="P3201" t="s">
        <v>42</v>
      </c>
      <c r="Q3201" t="s">
        <v>64</v>
      </c>
      <c r="R3201" t="s">
        <v>5850</v>
      </c>
      <c r="S3201">
        <v>18.704000000000001</v>
      </c>
      <c r="T3201" s="3"/>
    </row>
    <row r="3202" spans="1:20" x14ac:dyDescent="0.3">
      <c r="A3202">
        <v>3201</v>
      </c>
      <c r="B3202" t="s">
        <v>6426</v>
      </c>
      <c r="C3202">
        <f t="shared" si="49"/>
        <v>21</v>
      </c>
      <c r="D3202" s="1">
        <v>42142</v>
      </c>
      <c r="E3202" s="1">
        <v>42144</v>
      </c>
      <c r="F3202" t="s">
        <v>19</v>
      </c>
      <c r="G3202" t="s">
        <v>652</v>
      </c>
      <c r="H3202" t="s">
        <v>653</v>
      </c>
      <c r="I3202" t="s">
        <v>22</v>
      </c>
      <c r="J3202" t="s">
        <v>23</v>
      </c>
      <c r="K3202" t="s">
        <v>799</v>
      </c>
      <c r="L3202" t="s">
        <v>494</v>
      </c>
      <c r="M3202">
        <v>44312</v>
      </c>
      <c r="N3202" t="s">
        <v>144</v>
      </c>
      <c r="O3202" t="s">
        <v>5275</v>
      </c>
      <c r="P3202" t="s">
        <v>28</v>
      </c>
      <c r="Q3202" t="s">
        <v>61</v>
      </c>
      <c r="R3202" t="s">
        <v>5276</v>
      </c>
      <c r="S3202">
        <v>149.232</v>
      </c>
      <c r="T3202" s="3"/>
    </row>
    <row r="3203" spans="1:20" x14ac:dyDescent="0.3">
      <c r="A3203">
        <v>3202</v>
      </c>
      <c r="B3203" t="s">
        <v>6426</v>
      </c>
      <c r="C3203">
        <f t="shared" ref="C3203:C3266" si="50">WEEKNUM(D3203,1)</f>
        <v>21</v>
      </c>
      <c r="D3203" s="1">
        <v>42142</v>
      </c>
      <c r="E3203" s="1">
        <v>42144</v>
      </c>
      <c r="F3203" t="s">
        <v>19</v>
      </c>
      <c r="G3203" t="s">
        <v>652</v>
      </c>
      <c r="H3203" t="s">
        <v>653</v>
      </c>
      <c r="I3203" t="s">
        <v>22</v>
      </c>
      <c r="J3203" t="s">
        <v>23</v>
      </c>
      <c r="K3203" t="s">
        <v>799</v>
      </c>
      <c r="L3203" t="s">
        <v>494</v>
      </c>
      <c r="M3203">
        <v>44312</v>
      </c>
      <c r="N3203" t="s">
        <v>144</v>
      </c>
      <c r="O3203" t="s">
        <v>4184</v>
      </c>
      <c r="P3203" t="s">
        <v>42</v>
      </c>
      <c r="Q3203" t="s">
        <v>86</v>
      </c>
      <c r="R3203" t="s">
        <v>4185</v>
      </c>
      <c r="S3203">
        <v>15.936</v>
      </c>
      <c r="T3203" s="3"/>
    </row>
    <row r="3204" spans="1:20" x14ac:dyDescent="0.3">
      <c r="A3204">
        <v>3203</v>
      </c>
      <c r="B3204" t="s">
        <v>6427</v>
      </c>
      <c r="C3204">
        <f t="shared" si="50"/>
        <v>46</v>
      </c>
      <c r="D3204" s="1">
        <v>42318</v>
      </c>
      <c r="E3204" s="1">
        <v>42324</v>
      </c>
      <c r="F3204" t="s">
        <v>46</v>
      </c>
      <c r="G3204" t="s">
        <v>662</v>
      </c>
      <c r="H3204" t="s">
        <v>663</v>
      </c>
      <c r="I3204" t="s">
        <v>22</v>
      </c>
      <c r="J3204" t="s">
        <v>23</v>
      </c>
      <c r="K3204" t="s">
        <v>946</v>
      </c>
      <c r="L3204" t="s">
        <v>39</v>
      </c>
      <c r="M3204">
        <v>92037</v>
      </c>
      <c r="N3204" t="s">
        <v>40</v>
      </c>
      <c r="O3204" t="s">
        <v>2087</v>
      </c>
      <c r="P3204" t="s">
        <v>67</v>
      </c>
      <c r="Q3204" t="s">
        <v>68</v>
      </c>
      <c r="R3204" t="s">
        <v>2088</v>
      </c>
      <c r="S3204">
        <v>601.53599999999994</v>
      </c>
      <c r="T3204" s="3"/>
    </row>
    <row r="3205" spans="1:20" x14ac:dyDescent="0.3">
      <c r="A3205">
        <v>3204</v>
      </c>
      <c r="B3205" t="s">
        <v>6427</v>
      </c>
      <c r="C3205">
        <f t="shared" si="50"/>
        <v>46</v>
      </c>
      <c r="D3205" s="1">
        <v>42318</v>
      </c>
      <c r="E3205" s="1">
        <v>42324</v>
      </c>
      <c r="F3205" t="s">
        <v>46</v>
      </c>
      <c r="G3205" t="s">
        <v>662</v>
      </c>
      <c r="H3205" t="s">
        <v>663</v>
      </c>
      <c r="I3205" t="s">
        <v>22</v>
      </c>
      <c r="J3205" t="s">
        <v>23</v>
      </c>
      <c r="K3205" t="s">
        <v>946</v>
      </c>
      <c r="L3205" t="s">
        <v>39</v>
      </c>
      <c r="M3205">
        <v>92037</v>
      </c>
      <c r="N3205" t="s">
        <v>40</v>
      </c>
      <c r="O3205" t="s">
        <v>3561</v>
      </c>
      <c r="P3205" t="s">
        <v>67</v>
      </c>
      <c r="Q3205" t="s">
        <v>157</v>
      </c>
      <c r="R3205" t="s">
        <v>3562</v>
      </c>
      <c r="S3205">
        <v>10.99</v>
      </c>
      <c r="T3205" s="3"/>
    </row>
    <row r="3206" spans="1:20" x14ac:dyDescent="0.3">
      <c r="A3206">
        <v>3205</v>
      </c>
      <c r="B3206" t="s">
        <v>6427</v>
      </c>
      <c r="C3206">
        <f t="shared" si="50"/>
        <v>46</v>
      </c>
      <c r="D3206" s="1">
        <v>42318</v>
      </c>
      <c r="E3206" s="1">
        <v>42324</v>
      </c>
      <c r="F3206" t="s">
        <v>46</v>
      </c>
      <c r="G3206" t="s">
        <v>662</v>
      </c>
      <c r="H3206" t="s">
        <v>663</v>
      </c>
      <c r="I3206" t="s">
        <v>22</v>
      </c>
      <c r="J3206" t="s">
        <v>23</v>
      </c>
      <c r="K3206" t="s">
        <v>946</v>
      </c>
      <c r="L3206" t="s">
        <v>39</v>
      </c>
      <c r="M3206">
        <v>92037</v>
      </c>
      <c r="N3206" t="s">
        <v>40</v>
      </c>
      <c r="O3206" t="s">
        <v>294</v>
      </c>
      <c r="P3206" t="s">
        <v>28</v>
      </c>
      <c r="Q3206" t="s">
        <v>61</v>
      </c>
      <c r="R3206" t="s">
        <v>295</v>
      </c>
      <c r="S3206">
        <v>39.880000000000003</v>
      </c>
      <c r="T3206" s="3"/>
    </row>
    <row r="3207" spans="1:20" x14ac:dyDescent="0.3">
      <c r="A3207">
        <v>3206</v>
      </c>
      <c r="B3207" t="s">
        <v>6427</v>
      </c>
      <c r="C3207">
        <f t="shared" si="50"/>
        <v>46</v>
      </c>
      <c r="D3207" s="1">
        <v>42318</v>
      </c>
      <c r="E3207" s="1">
        <v>42324</v>
      </c>
      <c r="F3207" t="s">
        <v>46</v>
      </c>
      <c r="G3207" t="s">
        <v>662</v>
      </c>
      <c r="H3207" t="s">
        <v>663</v>
      </c>
      <c r="I3207" t="s">
        <v>22</v>
      </c>
      <c r="J3207" t="s">
        <v>23</v>
      </c>
      <c r="K3207" t="s">
        <v>946</v>
      </c>
      <c r="L3207" t="s">
        <v>39</v>
      </c>
      <c r="M3207">
        <v>92037</v>
      </c>
      <c r="N3207" t="s">
        <v>40</v>
      </c>
      <c r="O3207" t="s">
        <v>2198</v>
      </c>
      <c r="P3207" t="s">
        <v>42</v>
      </c>
      <c r="Q3207" t="s">
        <v>86</v>
      </c>
      <c r="R3207" t="s">
        <v>2199</v>
      </c>
      <c r="S3207">
        <v>62.24</v>
      </c>
      <c r="T3207" s="3"/>
    </row>
    <row r="3208" spans="1:20" x14ac:dyDescent="0.3">
      <c r="A3208">
        <v>3207</v>
      </c>
      <c r="B3208" t="s">
        <v>6427</v>
      </c>
      <c r="C3208">
        <f t="shared" si="50"/>
        <v>46</v>
      </c>
      <c r="D3208" s="1">
        <v>42318</v>
      </c>
      <c r="E3208" s="1">
        <v>42324</v>
      </c>
      <c r="F3208" t="s">
        <v>46</v>
      </c>
      <c r="G3208" t="s">
        <v>662</v>
      </c>
      <c r="H3208" t="s">
        <v>663</v>
      </c>
      <c r="I3208" t="s">
        <v>22</v>
      </c>
      <c r="J3208" t="s">
        <v>23</v>
      </c>
      <c r="K3208" t="s">
        <v>946</v>
      </c>
      <c r="L3208" t="s">
        <v>39</v>
      </c>
      <c r="M3208">
        <v>92037</v>
      </c>
      <c r="N3208" t="s">
        <v>40</v>
      </c>
      <c r="O3208" t="s">
        <v>3436</v>
      </c>
      <c r="P3208" t="s">
        <v>28</v>
      </c>
      <c r="Q3208" t="s">
        <v>61</v>
      </c>
      <c r="R3208" t="s">
        <v>3437</v>
      </c>
      <c r="S3208">
        <v>53.2</v>
      </c>
      <c r="T3208" s="3"/>
    </row>
    <row r="3209" spans="1:20" x14ac:dyDescent="0.3">
      <c r="A3209">
        <v>3208</v>
      </c>
      <c r="B3209" t="s">
        <v>6427</v>
      </c>
      <c r="C3209">
        <f t="shared" si="50"/>
        <v>46</v>
      </c>
      <c r="D3209" s="1">
        <v>42318</v>
      </c>
      <c r="E3209" s="1">
        <v>42324</v>
      </c>
      <c r="F3209" t="s">
        <v>46</v>
      </c>
      <c r="G3209" t="s">
        <v>662</v>
      </c>
      <c r="H3209" t="s">
        <v>663</v>
      </c>
      <c r="I3209" t="s">
        <v>22</v>
      </c>
      <c r="J3209" t="s">
        <v>23</v>
      </c>
      <c r="K3209" t="s">
        <v>946</v>
      </c>
      <c r="L3209" t="s">
        <v>39</v>
      </c>
      <c r="M3209">
        <v>92037</v>
      </c>
      <c r="N3209" t="s">
        <v>40</v>
      </c>
      <c r="O3209" t="s">
        <v>6428</v>
      </c>
      <c r="P3209" t="s">
        <v>42</v>
      </c>
      <c r="Q3209" t="s">
        <v>43</v>
      </c>
      <c r="R3209" t="s">
        <v>6429</v>
      </c>
      <c r="S3209">
        <v>39.840000000000003</v>
      </c>
      <c r="T3209" s="3"/>
    </row>
    <row r="3210" spans="1:20" x14ac:dyDescent="0.3">
      <c r="A3210">
        <v>3209</v>
      </c>
      <c r="B3210" t="s">
        <v>6430</v>
      </c>
      <c r="C3210">
        <f t="shared" si="50"/>
        <v>2</v>
      </c>
      <c r="D3210" s="1">
        <v>42744</v>
      </c>
      <c r="E3210" s="1">
        <v>42750</v>
      </c>
      <c r="F3210" t="s">
        <v>46</v>
      </c>
      <c r="G3210" t="s">
        <v>1345</v>
      </c>
      <c r="H3210" t="s">
        <v>1346</v>
      </c>
      <c r="I3210" t="s">
        <v>37</v>
      </c>
      <c r="J3210" t="s">
        <v>23</v>
      </c>
      <c r="K3210" t="s">
        <v>3493</v>
      </c>
      <c r="L3210" t="s">
        <v>39</v>
      </c>
      <c r="M3210">
        <v>93727</v>
      </c>
      <c r="N3210" t="s">
        <v>40</v>
      </c>
      <c r="O3210" t="s">
        <v>6431</v>
      </c>
      <c r="P3210" t="s">
        <v>67</v>
      </c>
      <c r="Q3210" t="s">
        <v>157</v>
      </c>
      <c r="R3210" t="s">
        <v>6432</v>
      </c>
      <c r="S3210">
        <v>349.95</v>
      </c>
      <c r="T3210" s="3"/>
    </row>
    <row r="3211" spans="1:20" x14ac:dyDescent="0.3">
      <c r="A3211">
        <v>3210</v>
      </c>
      <c r="B3211" t="s">
        <v>6430</v>
      </c>
      <c r="C3211">
        <f t="shared" si="50"/>
        <v>2</v>
      </c>
      <c r="D3211" s="1">
        <v>42744</v>
      </c>
      <c r="E3211" s="1">
        <v>42750</v>
      </c>
      <c r="F3211" t="s">
        <v>46</v>
      </c>
      <c r="G3211" t="s">
        <v>1345</v>
      </c>
      <c r="H3211" t="s">
        <v>1346</v>
      </c>
      <c r="I3211" t="s">
        <v>37</v>
      </c>
      <c r="J3211" t="s">
        <v>23</v>
      </c>
      <c r="K3211" t="s">
        <v>3493</v>
      </c>
      <c r="L3211" t="s">
        <v>39</v>
      </c>
      <c r="M3211">
        <v>93727</v>
      </c>
      <c r="N3211" t="s">
        <v>40</v>
      </c>
      <c r="O3211" t="s">
        <v>309</v>
      </c>
      <c r="P3211" t="s">
        <v>67</v>
      </c>
      <c r="Q3211" t="s">
        <v>68</v>
      </c>
      <c r="R3211" t="s">
        <v>310</v>
      </c>
      <c r="S3211">
        <v>377.928</v>
      </c>
      <c r="T3211" s="3"/>
    </row>
    <row r="3212" spans="1:20" x14ac:dyDescent="0.3">
      <c r="A3212">
        <v>3211</v>
      </c>
      <c r="B3212" t="s">
        <v>6433</v>
      </c>
      <c r="C3212">
        <f t="shared" si="50"/>
        <v>38</v>
      </c>
      <c r="D3212" s="1">
        <v>43365</v>
      </c>
      <c r="E3212" s="1">
        <v>43370</v>
      </c>
      <c r="F3212" t="s">
        <v>46</v>
      </c>
      <c r="G3212" t="s">
        <v>581</v>
      </c>
      <c r="H3212" t="s">
        <v>582</v>
      </c>
      <c r="I3212" t="s">
        <v>37</v>
      </c>
      <c r="J3212" t="s">
        <v>23</v>
      </c>
      <c r="K3212" t="s">
        <v>6434</v>
      </c>
      <c r="L3212" t="s">
        <v>100</v>
      </c>
      <c r="M3212">
        <v>77581</v>
      </c>
      <c r="N3212" t="s">
        <v>101</v>
      </c>
      <c r="O3212" t="s">
        <v>1591</v>
      </c>
      <c r="P3212" t="s">
        <v>42</v>
      </c>
      <c r="Q3212" t="s">
        <v>169</v>
      </c>
      <c r="R3212" t="s">
        <v>667</v>
      </c>
      <c r="S3212">
        <v>13.391999999999999</v>
      </c>
      <c r="T3212" s="3"/>
    </row>
    <row r="3213" spans="1:20" x14ac:dyDescent="0.3">
      <c r="A3213">
        <v>3212</v>
      </c>
      <c r="B3213" t="s">
        <v>6433</v>
      </c>
      <c r="C3213">
        <f t="shared" si="50"/>
        <v>38</v>
      </c>
      <c r="D3213" s="1">
        <v>43365</v>
      </c>
      <c r="E3213" s="1">
        <v>43370</v>
      </c>
      <c r="F3213" t="s">
        <v>46</v>
      </c>
      <c r="G3213" t="s">
        <v>581</v>
      </c>
      <c r="H3213" t="s">
        <v>582</v>
      </c>
      <c r="I3213" t="s">
        <v>37</v>
      </c>
      <c r="J3213" t="s">
        <v>23</v>
      </c>
      <c r="K3213" t="s">
        <v>6434</v>
      </c>
      <c r="L3213" t="s">
        <v>100</v>
      </c>
      <c r="M3213">
        <v>77581</v>
      </c>
      <c r="N3213" t="s">
        <v>101</v>
      </c>
      <c r="O3213" t="s">
        <v>1523</v>
      </c>
      <c r="P3213" t="s">
        <v>42</v>
      </c>
      <c r="Q3213" t="s">
        <v>71</v>
      </c>
      <c r="R3213" t="s">
        <v>1524</v>
      </c>
      <c r="S3213">
        <v>11.228</v>
      </c>
      <c r="T3213" s="3"/>
    </row>
    <row r="3214" spans="1:20" x14ac:dyDescent="0.3">
      <c r="A3214">
        <v>3213</v>
      </c>
      <c r="B3214" t="s">
        <v>6435</v>
      </c>
      <c r="C3214">
        <f t="shared" si="50"/>
        <v>52</v>
      </c>
      <c r="D3214" s="1">
        <v>42361</v>
      </c>
      <c r="E3214" s="1">
        <v>42366</v>
      </c>
      <c r="F3214" t="s">
        <v>46</v>
      </c>
      <c r="G3214" t="s">
        <v>1940</v>
      </c>
      <c r="H3214" t="s">
        <v>1941</v>
      </c>
      <c r="I3214" t="s">
        <v>22</v>
      </c>
      <c r="J3214" t="s">
        <v>23</v>
      </c>
      <c r="K3214" t="s">
        <v>1465</v>
      </c>
      <c r="L3214" t="s">
        <v>250</v>
      </c>
      <c r="M3214">
        <v>47374</v>
      </c>
      <c r="N3214" t="s">
        <v>101</v>
      </c>
      <c r="O3214" t="s">
        <v>2138</v>
      </c>
      <c r="P3214" t="s">
        <v>42</v>
      </c>
      <c r="Q3214" t="s">
        <v>74</v>
      </c>
      <c r="R3214" t="s">
        <v>2139</v>
      </c>
      <c r="S3214">
        <v>207.24</v>
      </c>
      <c r="T3214" s="3"/>
    </row>
    <row r="3215" spans="1:20" x14ac:dyDescent="0.3">
      <c r="A3215">
        <v>3214</v>
      </c>
      <c r="B3215" t="s">
        <v>6436</v>
      </c>
      <c r="C3215">
        <f t="shared" si="50"/>
        <v>21</v>
      </c>
      <c r="D3215" s="1">
        <v>42881</v>
      </c>
      <c r="E3215" s="1">
        <v>42887</v>
      </c>
      <c r="F3215" t="s">
        <v>46</v>
      </c>
      <c r="G3215" t="s">
        <v>2172</v>
      </c>
      <c r="H3215" t="s">
        <v>2173</v>
      </c>
      <c r="I3215" t="s">
        <v>37</v>
      </c>
      <c r="J3215" t="s">
        <v>23</v>
      </c>
      <c r="K3215" t="s">
        <v>142</v>
      </c>
      <c r="L3215" t="s">
        <v>143</v>
      </c>
      <c r="M3215">
        <v>19134</v>
      </c>
      <c r="N3215" t="s">
        <v>144</v>
      </c>
      <c r="O3215" t="s">
        <v>3388</v>
      </c>
      <c r="P3215" t="s">
        <v>42</v>
      </c>
      <c r="Q3215" t="s">
        <v>64</v>
      </c>
      <c r="R3215" t="s">
        <v>3389</v>
      </c>
      <c r="S3215">
        <v>1.504</v>
      </c>
      <c r="T3215" s="3"/>
    </row>
    <row r="3216" spans="1:20" x14ac:dyDescent="0.3">
      <c r="A3216">
        <v>3215</v>
      </c>
      <c r="B3216" t="s">
        <v>6436</v>
      </c>
      <c r="C3216">
        <f t="shared" si="50"/>
        <v>21</v>
      </c>
      <c r="D3216" s="1">
        <v>42881</v>
      </c>
      <c r="E3216" s="1">
        <v>42887</v>
      </c>
      <c r="F3216" t="s">
        <v>46</v>
      </c>
      <c r="G3216" t="s">
        <v>2172</v>
      </c>
      <c r="H3216" t="s">
        <v>2173</v>
      </c>
      <c r="I3216" t="s">
        <v>37</v>
      </c>
      <c r="J3216" t="s">
        <v>23</v>
      </c>
      <c r="K3216" t="s">
        <v>142</v>
      </c>
      <c r="L3216" t="s">
        <v>143</v>
      </c>
      <c r="M3216">
        <v>19134</v>
      </c>
      <c r="N3216" t="s">
        <v>144</v>
      </c>
      <c r="O3216" t="s">
        <v>4442</v>
      </c>
      <c r="P3216" t="s">
        <v>42</v>
      </c>
      <c r="Q3216" t="s">
        <v>74</v>
      </c>
      <c r="R3216" t="s">
        <v>4443</v>
      </c>
      <c r="S3216">
        <v>34.847999999999999</v>
      </c>
      <c r="T3216" s="3"/>
    </row>
    <row r="3217" spans="1:20" x14ac:dyDescent="0.3">
      <c r="A3217">
        <v>3216</v>
      </c>
      <c r="B3217" t="s">
        <v>6437</v>
      </c>
      <c r="C3217">
        <f t="shared" si="50"/>
        <v>28</v>
      </c>
      <c r="D3217" s="1">
        <v>43289</v>
      </c>
      <c r="E3217" s="1">
        <v>43291</v>
      </c>
      <c r="F3217" t="s">
        <v>184</v>
      </c>
      <c r="G3217" t="s">
        <v>3013</v>
      </c>
      <c r="H3217" t="s">
        <v>3014</v>
      </c>
      <c r="I3217" t="s">
        <v>22</v>
      </c>
      <c r="J3217" t="s">
        <v>23</v>
      </c>
      <c r="K3217" t="s">
        <v>6438</v>
      </c>
      <c r="L3217" t="s">
        <v>39</v>
      </c>
      <c r="M3217">
        <v>94403</v>
      </c>
      <c r="N3217" t="s">
        <v>40</v>
      </c>
      <c r="O3217" t="s">
        <v>253</v>
      </c>
      <c r="P3217" t="s">
        <v>42</v>
      </c>
      <c r="Q3217" t="s">
        <v>43</v>
      </c>
      <c r="R3217" t="s">
        <v>254</v>
      </c>
      <c r="S3217">
        <v>75.180000000000007</v>
      </c>
      <c r="T3217" s="3"/>
    </row>
    <row r="3218" spans="1:20" x14ac:dyDescent="0.3">
      <c r="A3218">
        <v>3217</v>
      </c>
      <c r="B3218" t="s">
        <v>6439</v>
      </c>
      <c r="C3218">
        <f t="shared" si="50"/>
        <v>20</v>
      </c>
      <c r="D3218" s="1">
        <v>42137</v>
      </c>
      <c r="E3218" s="1">
        <v>42141</v>
      </c>
      <c r="F3218" t="s">
        <v>46</v>
      </c>
      <c r="G3218" t="s">
        <v>2236</v>
      </c>
      <c r="H3218" t="s">
        <v>2237</v>
      </c>
      <c r="I3218" t="s">
        <v>22</v>
      </c>
      <c r="J3218" t="s">
        <v>23</v>
      </c>
      <c r="K3218" t="s">
        <v>3203</v>
      </c>
      <c r="L3218" t="s">
        <v>39</v>
      </c>
      <c r="M3218">
        <v>94601</v>
      </c>
      <c r="N3218" t="s">
        <v>40</v>
      </c>
      <c r="O3218" t="s">
        <v>4952</v>
      </c>
      <c r="P3218" t="s">
        <v>67</v>
      </c>
      <c r="Q3218" t="s">
        <v>157</v>
      </c>
      <c r="R3218" t="s">
        <v>4953</v>
      </c>
      <c r="S3218">
        <v>149.97</v>
      </c>
      <c r="T3218" s="3"/>
    </row>
    <row r="3219" spans="1:20" x14ac:dyDescent="0.3">
      <c r="A3219">
        <v>3218</v>
      </c>
      <c r="B3219" t="s">
        <v>6440</v>
      </c>
      <c r="C3219">
        <f t="shared" si="50"/>
        <v>45</v>
      </c>
      <c r="D3219" s="1">
        <v>43414</v>
      </c>
      <c r="E3219" s="1">
        <v>43420</v>
      </c>
      <c r="F3219" t="s">
        <v>46</v>
      </c>
      <c r="G3219" t="s">
        <v>3291</v>
      </c>
      <c r="H3219" t="s">
        <v>3292</v>
      </c>
      <c r="I3219" t="s">
        <v>37</v>
      </c>
      <c r="J3219" t="s">
        <v>23</v>
      </c>
      <c r="K3219" t="s">
        <v>262</v>
      </c>
      <c r="L3219" t="s">
        <v>263</v>
      </c>
      <c r="M3219">
        <v>10024</v>
      </c>
      <c r="N3219" t="s">
        <v>144</v>
      </c>
      <c r="O3219" t="s">
        <v>2982</v>
      </c>
      <c r="P3219" t="s">
        <v>42</v>
      </c>
      <c r="Q3219" t="s">
        <v>71</v>
      </c>
      <c r="R3219" t="s">
        <v>2983</v>
      </c>
      <c r="S3219">
        <v>931.17600000000004</v>
      </c>
      <c r="T3219" s="3"/>
    </row>
    <row r="3220" spans="1:20" x14ac:dyDescent="0.3">
      <c r="A3220">
        <v>3219</v>
      </c>
      <c r="B3220" t="s">
        <v>6440</v>
      </c>
      <c r="C3220">
        <f t="shared" si="50"/>
        <v>45</v>
      </c>
      <c r="D3220" s="1">
        <v>43414</v>
      </c>
      <c r="E3220" s="1">
        <v>43420</v>
      </c>
      <c r="F3220" t="s">
        <v>46</v>
      </c>
      <c r="G3220" t="s">
        <v>3291</v>
      </c>
      <c r="H3220" t="s">
        <v>3292</v>
      </c>
      <c r="I3220" t="s">
        <v>37</v>
      </c>
      <c r="J3220" t="s">
        <v>23</v>
      </c>
      <c r="K3220" t="s">
        <v>262</v>
      </c>
      <c r="L3220" t="s">
        <v>263</v>
      </c>
      <c r="M3220">
        <v>10024</v>
      </c>
      <c r="N3220" t="s">
        <v>144</v>
      </c>
      <c r="O3220" t="s">
        <v>3438</v>
      </c>
      <c r="P3220" t="s">
        <v>67</v>
      </c>
      <c r="Q3220" t="s">
        <v>68</v>
      </c>
      <c r="R3220" t="s">
        <v>6341</v>
      </c>
      <c r="S3220">
        <v>430.88</v>
      </c>
      <c r="T3220" s="3"/>
    </row>
    <row r="3221" spans="1:20" x14ac:dyDescent="0.3">
      <c r="A3221">
        <v>3220</v>
      </c>
      <c r="B3221" t="s">
        <v>6441</v>
      </c>
      <c r="C3221">
        <f t="shared" si="50"/>
        <v>41</v>
      </c>
      <c r="D3221" s="1">
        <v>42645</v>
      </c>
      <c r="E3221" s="1">
        <v>42651</v>
      </c>
      <c r="F3221" t="s">
        <v>46</v>
      </c>
      <c r="G3221" t="s">
        <v>6347</v>
      </c>
      <c r="H3221" t="s">
        <v>6348</v>
      </c>
      <c r="I3221" t="s">
        <v>37</v>
      </c>
      <c r="J3221" t="s">
        <v>23</v>
      </c>
      <c r="K3221" t="s">
        <v>1118</v>
      </c>
      <c r="L3221" t="s">
        <v>786</v>
      </c>
      <c r="M3221">
        <v>8701</v>
      </c>
      <c r="N3221" t="s">
        <v>144</v>
      </c>
      <c r="O3221" t="s">
        <v>4976</v>
      </c>
      <c r="P3221" t="s">
        <v>42</v>
      </c>
      <c r="Q3221" t="s">
        <v>86</v>
      </c>
      <c r="R3221" t="s">
        <v>4977</v>
      </c>
      <c r="S3221">
        <v>94.85</v>
      </c>
      <c r="T3221" s="3"/>
    </row>
    <row r="3222" spans="1:20" x14ac:dyDescent="0.3">
      <c r="A3222">
        <v>3221</v>
      </c>
      <c r="B3222" t="s">
        <v>6441</v>
      </c>
      <c r="C3222">
        <f t="shared" si="50"/>
        <v>41</v>
      </c>
      <c r="D3222" s="1">
        <v>42645</v>
      </c>
      <c r="E3222" s="1">
        <v>42651</v>
      </c>
      <c r="F3222" t="s">
        <v>46</v>
      </c>
      <c r="G3222" t="s">
        <v>6347</v>
      </c>
      <c r="H3222" t="s">
        <v>6348</v>
      </c>
      <c r="I3222" t="s">
        <v>37</v>
      </c>
      <c r="J3222" t="s">
        <v>23</v>
      </c>
      <c r="K3222" t="s">
        <v>1118</v>
      </c>
      <c r="L3222" t="s">
        <v>786</v>
      </c>
      <c r="M3222">
        <v>8701</v>
      </c>
      <c r="N3222" t="s">
        <v>144</v>
      </c>
      <c r="O3222" t="s">
        <v>522</v>
      </c>
      <c r="P3222" t="s">
        <v>42</v>
      </c>
      <c r="Q3222" t="s">
        <v>169</v>
      </c>
      <c r="R3222" t="s">
        <v>523</v>
      </c>
      <c r="S3222">
        <v>51.12</v>
      </c>
      <c r="T3222" s="3"/>
    </row>
    <row r="3223" spans="1:20" x14ac:dyDescent="0.3">
      <c r="A3223">
        <v>3222</v>
      </c>
      <c r="B3223" t="s">
        <v>6441</v>
      </c>
      <c r="C3223">
        <f t="shared" si="50"/>
        <v>41</v>
      </c>
      <c r="D3223" s="1">
        <v>42645</v>
      </c>
      <c r="E3223" s="1">
        <v>42651</v>
      </c>
      <c r="F3223" t="s">
        <v>46</v>
      </c>
      <c r="G3223" t="s">
        <v>6347</v>
      </c>
      <c r="H3223" t="s">
        <v>6348</v>
      </c>
      <c r="I3223" t="s">
        <v>37</v>
      </c>
      <c r="J3223" t="s">
        <v>23</v>
      </c>
      <c r="K3223" t="s">
        <v>1118</v>
      </c>
      <c r="L3223" t="s">
        <v>786</v>
      </c>
      <c r="M3223">
        <v>8701</v>
      </c>
      <c r="N3223" t="s">
        <v>144</v>
      </c>
      <c r="O3223" t="s">
        <v>1167</v>
      </c>
      <c r="P3223" t="s">
        <v>67</v>
      </c>
      <c r="Q3223" t="s">
        <v>157</v>
      </c>
      <c r="R3223" t="s">
        <v>1168</v>
      </c>
      <c r="S3223">
        <v>90</v>
      </c>
      <c r="T3223" s="3"/>
    </row>
    <row r="3224" spans="1:20" x14ac:dyDescent="0.3">
      <c r="A3224">
        <v>3223</v>
      </c>
      <c r="B3224" t="s">
        <v>6442</v>
      </c>
      <c r="C3224">
        <f t="shared" si="50"/>
        <v>40</v>
      </c>
      <c r="D3224" s="1">
        <v>42279</v>
      </c>
      <c r="E3224" s="1">
        <v>42282</v>
      </c>
      <c r="F3224" t="s">
        <v>184</v>
      </c>
      <c r="G3224" t="s">
        <v>216</v>
      </c>
      <c r="H3224" t="s">
        <v>217</v>
      </c>
      <c r="I3224" t="s">
        <v>37</v>
      </c>
      <c r="J3224" t="s">
        <v>23</v>
      </c>
      <c r="K3224" t="s">
        <v>4080</v>
      </c>
      <c r="L3224" t="s">
        <v>306</v>
      </c>
      <c r="M3224">
        <v>85281</v>
      </c>
      <c r="N3224" t="s">
        <v>40</v>
      </c>
      <c r="O3224" t="s">
        <v>4009</v>
      </c>
      <c r="P3224" t="s">
        <v>42</v>
      </c>
      <c r="Q3224" t="s">
        <v>86</v>
      </c>
      <c r="R3224" t="s">
        <v>4010</v>
      </c>
      <c r="S3224">
        <v>9.4079999999999995</v>
      </c>
      <c r="T3224" s="3"/>
    </row>
    <row r="3225" spans="1:20" x14ac:dyDescent="0.3">
      <c r="A3225">
        <v>3224</v>
      </c>
      <c r="B3225" t="s">
        <v>6442</v>
      </c>
      <c r="C3225">
        <f t="shared" si="50"/>
        <v>40</v>
      </c>
      <c r="D3225" s="1">
        <v>42279</v>
      </c>
      <c r="E3225" s="1">
        <v>42282</v>
      </c>
      <c r="F3225" t="s">
        <v>184</v>
      </c>
      <c r="G3225" t="s">
        <v>216</v>
      </c>
      <c r="H3225" t="s">
        <v>217</v>
      </c>
      <c r="I3225" t="s">
        <v>37</v>
      </c>
      <c r="J3225" t="s">
        <v>23</v>
      </c>
      <c r="K3225" t="s">
        <v>4080</v>
      </c>
      <c r="L3225" t="s">
        <v>306</v>
      </c>
      <c r="M3225">
        <v>85281</v>
      </c>
      <c r="N3225" t="s">
        <v>40</v>
      </c>
      <c r="O3225" t="s">
        <v>3311</v>
      </c>
      <c r="P3225" t="s">
        <v>42</v>
      </c>
      <c r="Q3225" t="s">
        <v>265</v>
      </c>
      <c r="R3225" t="s">
        <v>559</v>
      </c>
      <c r="S3225">
        <v>4.6719999999999997</v>
      </c>
      <c r="T3225" s="3"/>
    </row>
    <row r="3226" spans="1:20" x14ac:dyDescent="0.3">
      <c r="A3226">
        <v>3225</v>
      </c>
      <c r="B3226" t="s">
        <v>6442</v>
      </c>
      <c r="C3226">
        <f t="shared" si="50"/>
        <v>40</v>
      </c>
      <c r="D3226" s="1">
        <v>42279</v>
      </c>
      <c r="E3226" s="1">
        <v>42282</v>
      </c>
      <c r="F3226" t="s">
        <v>184</v>
      </c>
      <c r="G3226" t="s">
        <v>216</v>
      </c>
      <c r="H3226" t="s">
        <v>217</v>
      </c>
      <c r="I3226" t="s">
        <v>37</v>
      </c>
      <c r="J3226" t="s">
        <v>23</v>
      </c>
      <c r="K3226" t="s">
        <v>4080</v>
      </c>
      <c r="L3226" t="s">
        <v>306</v>
      </c>
      <c r="M3226">
        <v>85281</v>
      </c>
      <c r="N3226" t="s">
        <v>40</v>
      </c>
      <c r="O3226" t="s">
        <v>1045</v>
      </c>
      <c r="P3226" t="s">
        <v>67</v>
      </c>
      <c r="Q3226" t="s">
        <v>68</v>
      </c>
      <c r="R3226" t="s">
        <v>1046</v>
      </c>
      <c r="S3226">
        <v>318.39999999999998</v>
      </c>
      <c r="T3226" s="3"/>
    </row>
    <row r="3227" spans="1:20" x14ac:dyDescent="0.3">
      <c r="A3227">
        <v>3226</v>
      </c>
      <c r="B3227" t="s">
        <v>6442</v>
      </c>
      <c r="C3227">
        <f t="shared" si="50"/>
        <v>40</v>
      </c>
      <c r="D3227" s="1">
        <v>42279</v>
      </c>
      <c r="E3227" s="1">
        <v>42282</v>
      </c>
      <c r="F3227" t="s">
        <v>184</v>
      </c>
      <c r="G3227" t="s">
        <v>216</v>
      </c>
      <c r="H3227" t="s">
        <v>217</v>
      </c>
      <c r="I3227" t="s">
        <v>37</v>
      </c>
      <c r="J3227" t="s">
        <v>23</v>
      </c>
      <c r="K3227" t="s">
        <v>4080</v>
      </c>
      <c r="L3227" t="s">
        <v>306</v>
      </c>
      <c r="M3227">
        <v>85281</v>
      </c>
      <c r="N3227" t="s">
        <v>40</v>
      </c>
      <c r="O3227" t="s">
        <v>6443</v>
      </c>
      <c r="P3227" t="s">
        <v>42</v>
      </c>
      <c r="Q3227" t="s">
        <v>169</v>
      </c>
      <c r="R3227" t="s">
        <v>6444</v>
      </c>
      <c r="S3227">
        <v>12.768000000000001</v>
      </c>
      <c r="T3227" s="3"/>
    </row>
    <row r="3228" spans="1:20" x14ac:dyDescent="0.3">
      <c r="A3228">
        <v>3227</v>
      </c>
      <c r="B3228" t="s">
        <v>6442</v>
      </c>
      <c r="C3228">
        <f t="shared" si="50"/>
        <v>40</v>
      </c>
      <c r="D3228" s="1">
        <v>42279</v>
      </c>
      <c r="E3228" s="1">
        <v>42282</v>
      </c>
      <c r="F3228" t="s">
        <v>184</v>
      </c>
      <c r="G3228" t="s">
        <v>216</v>
      </c>
      <c r="H3228" t="s">
        <v>217</v>
      </c>
      <c r="I3228" t="s">
        <v>37</v>
      </c>
      <c r="J3228" t="s">
        <v>23</v>
      </c>
      <c r="K3228" t="s">
        <v>4080</v>
      </c>
      <c r="L3228" t="s">
        <v>306</v>
      </c>
      <c r="M3228">
        <v>85281</v>
      </c>
      <c r="N3228" t="s">
        <v>40</v>
      </c>
      <c r="O3228" t="s">
        <v>6445</v>
      </c>
      <c r="P3228" t="s">
        <v>42</v>
      </c>
      <c r="Q3228" t="s">
        <v>575</v>
      </c>
      <c r="R3228" t="s">
        <v>6446</v>
      </c>
      <c r="S3228">
        <v>15.36</v>
      </c>
      <c r="T3228" s="3"/>
    </row>
    <row r="3229" spans="1:20" x14ac:dyDescent="0.3">
      <c r="A3229">
        <v>3228</v>
      </c>
      <c r="B3229" t="s">
        <v>6442</v>
      </c>
      <c r="C3229">
        <f t="shared" si="50"/>
        <v>40</v>
      </c>
      <c r="D3229" s="1">
        <v>42279</v>
      </c>
      <c r="E3229" s="1">
        <v>42282</v>
      </c>
      <c r="F3229" t="s">
        <v>184</v>
      </c>
      <c r="G3229" t="s">
        <v>216</v>
      </c>
      <c r="H3229" t="s">
        <v>217</v>
      </c>
      <c r="I3229" t="s">
        <v>37</v>
      </c>
      <c r="J3229" t="s">
        <v>23</v>
      </c>
      <c r="K3229" t="s">
        <v>4080</v>
      </c>
      <c r="L3229" t="s">
        <v>306</v>
      </c>
      <c r="M3229">
        <v>85281</v>
      </c>
      <c r="N3229" t="s">
        <v>40</v>
      </c>
      <c r="O3229" t="s">
        <v>2586</v>
      </c>
      <c r="P3229" t="s">
        <v>67</v>
      </c>
      <c r="Q3229" t="s">
        <v>68</v>
      </c>
      <c r="R3229" t="s">
        <v>2587</v>
      </c>
      <c r="S3229">
        <v>230.376</v>
      </c>
      <c r="T3229" s="3"/>
    </row>
    <row r="3230" spans="1:20" x14ac:dyDescent="0.3">
      <c r="A3230">
        <v>3229</v>
      </c>
      <c r="B3230" t="s">
        <v>6442</v>
      </c>
      <c r="C3230">
        <f t="shared" si="50"/>
        <v>40</v>
      </c>
      <c r="D3230" s="1">
        <v>42279</v>
      </c>
      <c r="E3230" s="1">
        <v>42282</v>
      </c>
      <c r="F3230" t="s">
        <v>184</v>
      </c>
      <c r="G3230" t="s">
        <v>216</v>
      </c>
      <c r="H3230" t="s">
        <v>217</v>
      </c>
      <c r="I3230" t="s">
        <v>37</v>
      </c>
      <c r="J3230" t="s">
        <v>23</v>
      </c>
      <c r="K3230" t="s">
        <v>4080</v>
      </c>
      <c r="L3230" t="s">
        <v>306</v>
      </c>
      <c r="M3230">
        <v>85281</v>
      </c>
      <c r="N3230" t="s">
        <v>40</v>
      </c>
      <c r="O3230" t="s">
        <v>4161</v>
      </c>
      <c r="P3230" t="s">
        <v>67</v>
      </c>
      <c r="Q3230" t="s">
        <v>157</v>
      </c>
      <c r="R3230" t="s">
        <v>4162</v>
      </c>
      <c r="S3230">
        <v>7.16</v>
      </c>
      <c r="T3230" s="3"/>
    </row>
    <row r="3231" spans="1:20" x14ac:dyDescent="0.3">
      <c r="A3231">
        <v>3230</v>
      </c>
      <c r="B3231" t="s">
        <v>6447</v>
      </c>
      <c r="C3231">
        <f t="shared" si="50"/>
        <v>33</v>
      </c>
      <c r="D3231" s="1">
        <v>42227</v>
      </c>
      <c r="E3231" s="1">
        <v>42232</v>
      </c>
      <c r="F3231" t="s">
        <v>46</v>
      </c>
      <c r="G3231" t="s">
        <v>914</v>
      </c>
      <c r="H3231" t="s">
        <v>915</v>
      </c>
      <c r="I3231" t="s">
        <v>22</v>
      </c>
      <c r="J3231" t="s">
        <v>23</v>
      </c>
      <c r="K3231" t="s">
        <v>262</v>
      </c>
      <c r="L3231" t="s">
        <v>263</v>
      </c>
      <c r="M3231">
        <v>10035</v>
      </c>
      <c r="N3231" t="s">
        <v>144</v>
      </c>
      <c r="O3231" t="s">
        <v>1770</v>
      </c>
      <c r="P3231" t="s">
        <v>42</v>
      </c>
      <c r="Q3231" t="s">
        <v>55</v>
      </c>
      <c r="R3231" t="s">
        <v>1771</v>
      </c>
      <c r="S3231">
        <v>375.34</v>
      </c>
      <c r="T3231" s="3"/>
    </row>
    <row r="3232" spans="1:20" x14ac:dyDescent="0.3">
      <c r="A3232">
        <v>3231</v>
      </c>
      <c r="B3232" t="s">
        <v>6448</v>
      </c>
      <c r="C3232">
        <f t="shared" si="50"/>
        <v>35</v>
      </c>
      <c r="D3232" s="1">
        <v>43344</v>
      </c>
      <c r="E3232" s="1">
        <v>43348</v>
      </c>
      <c r="F3232" t="s">
        <v>19</v>
      </c>
      <c r="G3232" t="s">
        <v>1755</v>
      </c>
      <c r="H3232" t="s">
        <v>1756</v>
      </c>
      <c r="I3232" t="s">
        <v>22</v>
      </c>
      <c r="J3232" t="s">
        <v>23</v>
      </c>
      <c r="K3232" t="s">
        <v>262</v>
      </c>
      <c r="L3232" t="s">
        <v>263</v>
      </c>
      <c r="M3232">
        <v>10009</v>
      </c>
      <c r="N3232" t="s">
        <v>144</v>
      </c>
      <c r="O3232" t="s">
        <v>3639</v>
      </c>
      <c r="P3232" t="s">
        <v>28</v>
      </c>
      <c r="Q3232" t="s">
        <v>61</v>
      </c>
      <c r="R3232" t="s">
        <v>3640</v>
      </c>
      <c r="S3232">
        <v>114.9</v>
      </c>
      <c r="T3232" s="3"/>
    </row>
    <row r="3233" spans="1:20" x14ac:dyDescent="0.3">
      <c r="A3233">
        <v>3232</v>
      </c>
      <c r="B3233" t="s">
        <v>6449</v>
      </c>
      <c r="C3233">
        <f t="shared" si="50"/>
        <v>16</v>
      </c>
      <c r="D3233" s="1">
        <v>43206</v>
      </c>
      <c r="E3233" s="1">
        <v>43212</v>
      </c>
      <c r="F3233" t="s">
        <v>46</v>
      </c>
      <c r="G3233" t="s">
        <v>3736</v>
      </c>
      <c r="H3233" t="s">
        <v>3737</v>
      </c>
      <c r="I3233" t="s">
        <v>22</v>
      </c>
      <c r="J3233" t="s">
        <v>23</v>
      </c>
      <c r="K3233" t="s">
        <v>180</v>
      </c>
      <c r="L3233" t="s">
        <v>100</v>
      </c>
      <c r="M3233">
        <v>77095</v>
      </c>
      <c r="N3233" t="s">
        <v>101</v>
      </c>
      <c r="O3233" t="s">
        <v>5378</v>
      </c>
      <c r="P3233" t="s">
        <v>42</v>
      </c>
      <c r="Q3233" t="s">
        <v>71</v>
      </c>
      <c r="R3233" t="s">
        <v>5379</v>
      </c>
      <c r="S3233">
        <v>26.045999999999999</v>
      </c>
      <c r="T3233" s="3"/>
    </row>
    <row r="3234" spans="1:20" x14ac:dyDescent="0.3">
      <c r="A3234">
        <v>3233</v>
      </c>
      <c r="B3234" t="s">
        <v>6449</v>
      </c>
      <c r="C3234">
        <f t="shared" si="50"/>
        <v>16</v>
      </c>
      <c r="D3234" s="1">
        <v>43206</v>
      </c>
      <c r="E3234" s="1">
        <v>43212</v>
      </c>
      <c r="F3234" t="s">
        <v>46</v>
      </c>
      <c r="G3234" t="s">
        <v>3736</v>
      </c>
      <c r="H3234" t="s">
        <v>3737</v>
      </c>
      <c r="I3234" t="s">
        <v>22</v>
      </c>
      <c r="J3234" t="s">
        <v>23</v>
      </c>
      <c r="K3234" t="s">
        <v>180</v>
      </c>
      <c r="L3234" t="s">
        <v>100</v>
      </c>
      <c r="M3234">
        <v>77095</v>
      </c>
      <c r="N3234" t="s">
        <v>101</v>
      </c>
      <c r="O3234" t="s">
        <v>1928</v>
      </c>
      <c r="P3234" t="s">
        <v>42</v>
      </c>
      <c r="Q3234" t="s">
        <v>71</v>
      </c>
      <c r="R3234" t="s">
        <v>1929</v>
      </c>
      <c r="S3234">
        <v>2.8959999999999999</v>
      </c>
      <c r="T3234" s="3"/>
    </row>
    <row r="3235" spans="1:20" x14ac:dyDescent="0.3">
      <c r="A3235">
        <v>3234</v>
      </c>
      <c r="B3235" t="s">
        <v>6449</v>
      </c>
      <c r="C3235">
        <f t="shared" si="50"/>
        <v>16</v>
      </c>
      <c r="D3235" s="1">
        <v>43206</v>
      </c>
      <c r="E3235" s="1">
        <v>43212</v>
      </c>
      <c r="F3235" t="s">
        <v>46</v>
      </c>
      <c r="G3235" t="s">
        <v>3736</v>
      </c>
      <c r="H3235" t="s">
        <v>3737</v>
      </c>
      <c r="I3235" t="s">
        <v>22</v>
      </c>
      <c r="J3235" t="s">
        <v>23</v>
      </c>
      <c r="K3235" t="s">
        <v>180</v>
      </c>
      <c r="L3235" t="s">
        <v>100</v>
      </c>
      <c r="M3235">
        <v>77095</v>
      </c>
      <c r="N3235" t="s">
        <v>101</v>
      </c>
      <c r="O3235" t="s">
        <v>6450</v>
      </c>
      <c r="P3235" t="s">
        <v>42</v>
      </c>
      <c r="Q3235" t="s">
        <v>55</v>
      </c>
      <c r="R3235" t="s">
        <v>6451</v>
      </c>
      <c r="S3235">
        <v>32.543999999999997</v>
      </c>
      <c r="T3235" s="3"/>
    </row>
    <row r="3236" spans="1:20" x14ac:dyDescent="0.3">
      <c r="A3236">
        <v>3235</v>
      </c>
      <c r="B3236" t="s">
        <v>6452</v>
      </c>
      <c r="C3236">
        <f t="shared" si="50"/>
        <v>17</v>
      </c>
      <c r="D3236" s="1">
        <v>42849</v>
      </c>
      <c r="E3236" s="1">
        <v>42852</v>
      </c>
      <c r="F3236" t="s">
        <v>184</v>
      </c>
      <c r="G3236" t="s">
        <v>6413</v>
      </c>
      <c r="H3236" t="s">
        <v>6414</v>
      </c>
      <c r="I3236" t="s">
        <v>22</v>
      </c>
      <c r="J3236" t="s">
        <v>23</v>
      </c>
      <c r="K3236" t="s">
        <v>2858</v>
      </c>
      <c r="L3236" t="s">
        <v>39</v>
      </c>
      <c r="M3236">
        <v>92503</v>
      </c>
      <c r="N3236" t="s">
        <v>40</v>
      </c>
      <c r="O3236" t="s">
        <v>2302</v>
      </c>
      <c r="P3236" t="s">
        <v>42</v>
      </c>
      <c r="Q3236" t="s">
        <v>71</v>
      </c>
      <c r="R3236" t="s">
        <v>2303</v>
      </c>
      <c r="S3236">
        <v>3.984</v>
      </c>
      <c r="T3236" s="3"/>
    </row>
    <row r="3237" spans="1:20" x14ac:dyDescent="0.3">
      <c r="A3237">
        <v>3236</v>
      </c>
      <c r="B3237" t="s">
        <v>6453</v>
      </c>
      <c r="C3237">
        <f t="shared" si="50"/>
        <v>3</v>
      </c>
      <c r="D3237" s="1">
        <v>42750</v>
      </c>
      <c r="E3237" s="1">
        <v>42750</v>
      </c>
      <c r="F3237" t="s">
        <v>1289</v>
      </c>
      <c r="G3237" t="s">
        <v>983</v>
      </c>
      <c r="H3237" t="s">
        <v>984</v>
      </c>
      <c r="I3237" t="s">
        <v>22</v>
      </c>
      <c r="J3237" t="s">
        <v>23</v>
      </c>
      <c r="K3237" t="s">
        <v>744</v>
      </c>
      <c r="L3237" t="s">
        <v>745</v>
      </c>
      <c r="M3237">
        <v>6824</v>
      </c>
      <c r="N3237" t="s">
        <v>144</v>
      </c>
      <c r="O3237" t="s">
        <v>1050</v>
      </c>
      <c r="P3237" t="s">
        <v>28</v>
      </c>
      <c r="Q3237" t="s">
        <v>52</v>
      </c>
      <c r="R3237" t="s">
        <v>1051</v>
      </c>
      <c r="S3237">
        <v>181.797</v>
      </c>
      <c r="T3237" s="3"/>
    </row>
    <row r="3238" spans="1:20" x14ac:dyDescent="0.3">
      <c r="A3238">
        <v>3237</v>
      </c>
      <c r="B3238" t="s">
        <v>6454</v>
      </c>
      <c r="C3238">
        <f t="shared" si="50"/>
        <v>18</v>
      </c>
      <c r="D3238" s="1">
        <v>42857</v>
      </c>
      <c r="E3238" s="1">
        <v>42857</v>
      </c>
      <c r="F3238" t="s">
        <v>1289</v>
      </c>
      <c r="G3238" t="s">
        <v>6455</v>
      </c>
      <c r="H3238" t="s">
        <v>6456</v>
      </c>
      <c r="I3238" t="s">
        <v>22</v>
      </c>
      <c r="J3238" t="s">
        <v>23</v>
      </c>
      <c r="K3238" t="s">
        <v>262</v>
      </c>
      <c r="L3238" t="s">
        <v>263</v>
      </c>
      <c r="M3238">
        <v>10024</v>
      </c>
      <c r="N3238" t="s">
        <v>144</v>
      </c>
      <c r="O3238" t="s">
        <v>1410</v>
      </c>
      <c r="P3238" t="s">
        <v>42</v>
      </c>
      <c r="Q3238" t="s">
        <v>55</v>
      </c>
      <c r="R3238" t="s">
        <v>1411</v>
      </c>
      <c r="S3238">
        <v>44.94</v>
      </c>
      <c r="T3238" s="3"/>
    </row>
    <row r="3239" spans="1:20" x14ac:dyDescent="0.3">
      <c r="A3239">
        <v>3238</v>
      </c>
      <c r="B3239" t="s">
        <v>6454</v>
      </c>
      <c r="C3239">
        <f t="shared" si="50"/>
        <v>18</v>
      </c>
      <c r="D3239" s="1">
        <v>42857</v>
      </c>
      <c r="E3239" s="1">
        <v>42857</v>
      </c>
      <c r="F3239" t="s">
        <v>1289</v>
      </c>
      <c r="G3239" t="s">
        <v>6455</v>
      </c>
      <c r="H3239" t="s">
        <v>6456</v>
      </c>
      <c r="I3239" t="s">
        <v>22</v>
      </c>
      <c r="J3239" t="s">
        <v>23</v>
      </c>
      <c r="K3239" t="s">
        <v>262</v>
      </c>
      <c r="L3239" t="s">
        <v>263</v>
      </c>
      <c r="M3239">
        <v>10024</v>
      </c>
      <c r="N3239" t="s">
        <v>144</v>
      </c>
      <c r="O3239" t="s">
        <v>1604</v>
      </c>
      <c r="P3239" t="s">
        <v>42</v>
      </c>
      <c r="Q3239" t="s">
        <v>71</v>
      </c>
      <c r="R3239" t="s">
        <v>1605</v>
      </c>
      <c r="S3239">
        <v>45.576000000000001</v>
      </c>
      <c r="T3239" s="3"/>
    </row>
    <row r="3240" spans="1:20" x14ac:dyDescent="0.3">
      <c r="A3240">
        <v>3239</v>
      </c>
      <c r="B3240" t="s">
        <v>6457</v>
      </c>
      <c r="C3240">
        <f t="shared" si="50"/>
        <v>47</v>
      </c>
      <c r="D3240" s="1">
        <v>43059</v>
      </c>
      <c r="E3240" s="1">
        <v>43066</v>
      </c>
      <c r="F3240" t="s">
        <v>46</v>
      </c>
      <c r="G3240" t="s">
        <v>6458</v>
      </c>
      <c r="H3240" t="s">
        <v>6459</v>
      </c>
      <c r="I3240" t="s">
        <v>37</v>
      </c>
      <c r="J3240" t="s">
        <v>23</v>
      </c>
      <c r="K3240" t="s">
        <v>180</v>
      </c>
      <c r="L3240" t="s">
        <v>100</v>
      </c>
      <c r="M3240">
        <v>77095</v>
      </c>
      <c r="N3240" t="s">
        <v>101</v>
      </c>
      <c r="O3240" t="s">
        <v>4844</v>
      </c>
      <c r="P3240" t="s">
        <v>28</v>
      </c>
      <c r="Q3240" t="s">
        <v>32</v>
      </c>
      <c r="R3240" t="s">
        <v>4845</v>
      </c>
      <c r="S3240">
        <v>318.43</v>
      </c>
      <c r="T3240" s="3"/>
    </row>
    <row r="3241" spans="1:20" x14ac:dyDescent="0.3">
      <c r="A3241">
        <v>3240</v>
      </c>
      <c r="B3241" t="s">
        <v>6457</v>
      </c>
      <c r="C3241">
        <f t="shared" si="50"/>
        <v>47</v>
      </c>
      <c r="D3241" s="1">
        <v>43059</v>
      </c>
      <c r="E3241" s="1">
        <v>43066</v>
      </c>
      <c r="F3241" t="s">
        <v>46</v>
      </c>
      <c r="G3241" t="s">
        <v>6458</v>
      </c>
      <c r="H3241" t="s">
        <v>6459</v>
      </c>
      <c r="I3241" t="s">
        <v>37</v>
      </c>
      <c r="J3241" t="s">
        <v>23</v>
      </c>
      <c r="K3241" t="s">
        <v>180</v>
      </c>
      <c r="L3241" t="s">
        <v>100</v>
      </c>
      <c r="M3241">
        <v>77095</v>
      </c>
      <c r="N3241" t="s">
        <v>101</v>
      </c>
      <c r="O3241" t="s">
        <v>6460</v>
      </c>
      <c r="P3241" t="s">
        <v>67</v>
      </c>
      <c r="Q3241" t="s">
        <v>68</v>
      </c>
      <c r="R3241" t="s">
        <v>6461</v>
      </c>
      <c r="S3241">
        <v>122.92</v>
      </c>
      <c r="T3241" s="3"/>
    </row>
    <row r="3242" spans="1:20" x14ac:dyDescent="0.3">
      <c r="A3242">
        <v>3241</v>
      </c>
      <c r="B3242" t="s">
        <v>6457</v>
      </c>
      <c r="C3242">
        <f t="shared" si="50"/>
        <v>47</v>
      </c>
      <c r="D3242" s="1">
        <v>43059</v>
      </c>
      <c r="E3242" s="1">
        <v>43066</v>
      </c>
      <c r="F3242" t="s">
        <v>46</v>
      </c>
      <c r="G3242" t="s">
        <v>6458</v>
      </c>
      <c r="H3242" t="s">
        <v>6459</v>
      </c>
      <c r="I3242" t="s">
        <v>37</v>
      </c>
      <c r="J3242" t="s">
        <v>23</v>
      </c>
      <c r="K3242" t="s">
        <v>180</v>
      </c>
      <c r="L3242" t="s">
        <v>100</v>
      </c>
      <c r="M3242">
        <v>77095</v>
      </c>
      <c r="N3242" t="s">
        <v>101</v>
      </c>
      <c r="O3242" t="s">
        <v>1283</v>
      </c>
      <c r="P3242" t="s">
        <v>28</v>
      </c>
      <c r="Q3242" t="s">
        <v>61</v>
      </c>
      <c r="R3242" t="s">
        <v>1284</v>
      </c>
      <c r="S3242">
        <v>7.0679999999999996</v>
      </c>
      <c r="T3242" s="3"/>
    </row>
    <row r="3243" spans="1:20" x14ac:dyDescent="0.3">
      <c r="A3243">
        <v>3242</v>
      </c>
      <c r="B3243" t="s">
        <v>6462</v>
      </c>
      <c r="C3243">
        <f t="shared" si="50"/>
        <v>5</v>
      </c>
      <c r="D3243" s="1">
        <v>42767</v>
      </c>
      <c r="E3243" s="1">
        <v>42769</v>
      </c>
      <c r="F3243" t="s">
        <v>184</v>
      </c>
      <c r="G3243" t="s">
        <v>2634</v>
      </c>
      <c r="H3243" t="s">
        <v>2635</v>
      </c>
      <c r="I3243" t="s">
        <v>37</v>
      </c>
      <c r="J3243" t="s">
        <v>23</v>
      </c>
      <c r="K3243" t="s">
        <v>1126</v>
      </c>
      <c r="L3243" t="s">
        <v>315</v>
      </c>
      <c r="M3243">
        <v>22204</v>
      </c>
      <c r="N3243" t="s">
        <v>26</v>
      </c>
      <c r="O3243" t="s">
        <v>3983</v>
      </c>
      <c r="P3243" t="s">
        <v>42</v>
      </c>
      <c r="Q3243" t="s">
        <v>55</v>
      </c>
      <c r="R3243" t="s">
        <v>3984</v>
      </c>
      <c r="S3243">
        <v>56.45</v>
      </c>
      <c r="T3243" s="3"/>
    </row>
    <row r="3244" spans="1:20" x14ac:dyDescent="0.3">
      <c r="A3244">
        <v>3243</v>
      </c>
      <c r="B3244" t="s">
        <v>6463</v>
      </c>
      <c r="C3244">
        <f t="shared" si="50"/>
        <v>13</v>
      </c>
      <c r="D3244" s="1">
        <v>43190</v>
      </c>
      <c r="E3244" s="1">
        <v>43195</v>
      </c>
      <c r="F3244" t="s">
        <v>19</v>
      </c>
      <c r="G3244" t="s">
        <v>2342</v>
      </c>
      <c r="H3244" t="s">
        <v>2343</v>
      </c>
      <c r="I3244" t="s">
        <v>22</v>
      </c>
      <c r="J3244" t="s">
        <v>23</v>
      </c>
      <c r="K3244" t="s">
        <v>299</v>
      </c>
      <c r="L3244" t="s">
        <v>207</v>
      </c>
      <c r="M3244">
        <v>60623</v>
      </c>
      <c r="N3244" t="s">
        <v>101</v>
      </c>
      <c r="O3244" t="s">
        <v>6231</v>
      </c>
      <c r="P3244" t="s">
        <v>42</v>
      </c>
      <c r="Q3244" t="s">
        <v>71</v>
      </c>
      <c r="R3244" t="s">
        <v>6232</v>
      </c>
      <c r="S3244">
        <v>13.468</v>
      </c>
      <c r="T3244" s="3"/>
    </row>
    <row r="3245" spans="1:20" x14ac:dyDescent="0.3">
      <c r="A3245">
        <v>3244</v>
      </c>
      <c r="B3245" t="s">
        <v>6464</v>
      </c>
      <c r="C3245">
        <f t="shared" si="50"/>
        <v>48</v>
      </c>
      <c r="D3245" s="1">
        <v>43435</v>
      </c>
      <c r="E3245" s="1">
        <v>43439</v>
      </c>
      <c r="F3245" t="s">
        <v>46</v>
      </c>
      <c r="G3245" t="s">
        <v>6465</v>
      </c>
      <c r="H3245" t="s">
        <v>6466</v>
      </c>
      <c r="I3245" t="s">
        <v>22</v>
      </c>
      <c r="J3245" t="s">
        <v>23</v>
      </c>
      <c r="K3245" t="s">
        <v>756</v>
      </c>
      <c r="L3245" t="s">
        <v>100</v>
      </c>
      <c r="M3245">
        <v>75051</v>
      </c>
      <c r="N3245" t="s">
        <v>101</v>
      </c>
      <c r="O3245" t="s">
        <v>6467</v>
      </c>
      <c r="P3245" t="s">
        <v>67</v>
      </c>
      <c r="Q3245" t="s">
        <v>68</v>
      </c>
      <c r="R3245" t="s">
        <v>6468</v>
      </c>
      <c r="S3245">
        <v>219.8</v>
      </c>
      <c r="T3245" s="3"/>
    </row>
    <row r="3246" spans="1:20" x14ac:dyDescent="0.3">
      <c r="A3246">
        <v>3245</v>
      </c>
      <c r="B3246" t="s">
        <v>6464</v>
      </c>
      <c r="C3246">
        <f t="shared" si="50"/>
        <v>48</v>
      </c>
      <c r="D3246" s="1">
        <v>43435</v>
      </c>
      <c r="E3246" s="1">
        <v>43439</v>
      </c>
      <c r="F3246" t="s">
        <v>46</v>
      </c>
      <c r="G3246" t="s">
        <v>6465</v>
      </c>
      <c r="H3246" t="s">
        <v>6466</v>
      </c>
      <c r="I3246" t="s">
        <v>22</v>
      </c>
      <c r="J3246" t="s">
        <v>23</v>
      </c>
      <c r="K3246" t="s">
        <v>756</v>
      </c>
      <c r="L3246" t="s">
        <v>100</v>
      </c>
      <c r="M3246">
        <v>75051</v>
      </c>
      <c r="N3246" t="s">
        <v>101</v>
      </c>
      <c r="O3246" t="s">
        <v>1163</v>
      </c>
      <c r="P3246" t="s">
        <v>28</v>
      </c>
      <c r="Q3246" t="s">
        <v>32</v>
      </c>
      <c r="R3246" t="s">
        <v>1164</v>
      </c>
      <c r="S3246">
        <v>317.05799999999999</v>
      </c>
      <c r="T3246" s="3"/>
    </row>
    <row r="3247" spans="1:20" x14ac:dyDescent="0.3">
      <c r="A3247">
        <v>3246</v>
      </c>
      <c r="B3247" t="s">
        <v>6469</v>
      </c>
      <c r="C3247">
        <f t="shared" si="50"/>
        <v>50</v>
      </c>
      <c r="D3247" s="1">
        <v>43444</v>
      </c>
      <c r="E3247" s="1">
        <v>43446</v>
      </c>
      <c r="F3247" t="s">
        <v>19</v>
      </c>
      <c r="G3247" t="s">
        <v>1130</v>
      </c>
      <c r="H3247" t="s">
        <v>1131</v>
      </c>
      <c r="I3247" t="s">
        <v>37</v>
      </c>
      <c r="J3247" t="s">
        <v>23</v>
      </c>
      <c r="K3247" t="s">
        <v>91</v>
      </c>
      <c r="L3247" t="s">
        <v>92</v>
      </c>
      <c r="M3247">
        <v>98103</v>
      </c>
      <c r="N3247" t="s">
        <v>40</v>
      </c>
      <c r="O3247" t="s">
        <v>3770</v>
      </c>
      <c r="P3247" t="s">
        <v>67</v>
      </c>
      <c r="Q3247" t="s">
        <v>157</v>
      </c>
      <c r="R3247" t="s">
        <v>3771</v>
      </c>
      <c r="S3247">
        <v>49.08</v>
      </c>
      <c r="T3247" s="3"/>
    </row>
    <row r="3248" spans="1:20" x14ac:dyDescent="0.3">
      <c r="A3248">
        <v>3247</v>
      </c>
      <c r="B3248" t="s">
        <v>6469</v>
      </c>
      <c r="C3248">
        <f t="shared" si="50"/>
        <v>50</v>
      </c>
      <c r="D3248" s="1">
        <v>43444</v>
      </c>
      <c r="E3248" s="1">
        <v>43446</v>
      </c>
      <c r="F3248" t="s">
        <v>19</v>
      </c>
      <c r="G3248" t="s">
        <v>1130</v>
      </c>
      <c r="H3248" t="s">
        <v>1131</v>
      </c>
      <c r="I3248" t="s">
        <v>37</v>
      </c>
      <c r="J3248" t="s">
        <v>23</v>
      </c>
      <c r="K3248" t="s">
        <v>91</v>
      </c>
      <c r="L3248" t="s">
        <v>92</v>
      </c>
      <c r="M3248">
        <v>98103</v>
      </c>
      <c r="N3248" t="s">
        <v>40</v>
      </c>
      <c r="O3248" t="s">
        <v>1543</v>
      </c>
      <c r="P3248" t="s">
        <v>42</v>
      </c>
      <c r="Q3248" t="s">
        <v>55</v>
      </c>
      <c r="R3248" t="s">
        <v>1544</v>
      </c>
      <c r="S3248">
        <v>324.89999999999998</v>
      </c>
      <c r="T3248" s="3"/>
    </row>
    <row r="3249" spans="1:20" x14ac:dyDescent="0.3">
      <c r="A3249">
        <v>3248</v>
      </c>
      <c r="B3249" t="s">
        <v>6469</v>
      </c>
      <c r="C3249">
        <f t="shared" si="50"/>
        <v>50</v>
      </c>
      <c r="D3249" s="1">
        <v>43444</v>
      </c>
      <c r="E3249" s="1">
        <v>43446</v>
      </c>
      <c r="F3249" t="s">
        <v>19</v>
      </c>
      <c r="G3249" t="s">
        <v>1130</v>
      </c>
      <c r="H3249" t="s">
        <v>1131</v>
      </c>
      <c r="I3249" t="s">
        <v>37</v>
      </c>
      <c r="J3249" t="s">
        <v>23</v>
      </c>
      <c r="K3249" t="s">
        <v>91</v>
      </c>
      <c r="L3249" t="s">
        <v>92</v>
      </c>
      <c r="M3249">
        <v>98103</v>
      </c>
      <c r="N3249" t="s">
        <v>40</v>
      </c>
      <c r="O3249" t="s">
        <v>6470</v>
      </c>
      <c r="P3249" t="s">
        <v>42</v>
      </c>
      <c r="Q3249" t="s">
        <v>64</v>
      </c>
      <c r="R3249" t="s">
        <v>6471</v>
      </c>
      <c r="S3249">
        <v>18.239999999999998</v>
      </c>
      <c r="T3249" s="3"/>
    </row>
    <row r="3250" spans="1:20" x14ac:dyDescent="0.3">
      <c r="A3250">
        <v>3249</v>
      </c>
      <c r="B3250" t="s">
        <v>6472</v>
      </c>
      <c r="C3250">
        <f t="shared" si="50"/>
        <v>38</v>
      </c>
      <c r="D3250" s="1">
        <v>42995</v>
      </c>
      <c r="E3250" s="1">
        <v>42999</v>
      </c>
      <c r="F3250" t="s">
        <v>46</v>
      </c>
      <c r="G3250" t="s">
        <v>2659</v>
      </c>
      <c r="H3250" t="s">
        <v>2660</v>
      </c>
      <c r="I3250" t="s">
        <v>98</v>
      </c>
      <c r="J3250" t="s">
        <v>23</v>
      </c>
      <c r="K3250" t="s">
        <v>91</v>
      </c>
      <c r="L3250" t="s">
        <v>92</v>
      </c>
      <c r="M3250">
        <v>98103</v>
      </c>
      <c r="N3250" t="s">
        <v>40</v>
      </c>
      <c r="O3250" t="s">
        <v>6146</v>
      </c>
      <c r="P3250" t="s">
        <v>28</v>
      </c>
      <c r="Q3250" t="s">
        <v>32</v>
      </c>
      <c r="R3250" t="s">
        <v>6147</v>
      </c>
      <c r="S3250">
        <v>113.88800000000001</v>
      </c>
      <c r="T3250" s="3"/>
    </row>
    <row r="3251" spans="1:20" x14ac:dyDescent="0.3">
      <c r="A3251">
        <v>3250</v>
      </c>
      <c r="B3251" t="s">
        <v>6472</v>
      </c>
      <c r="C3251">
        <f t="shared" si="50"/>
        <v>38</v>
      </c>
      <c r="D3251" s="1">
        <v>42995</v>
      </c>
      <c r="E3251" s="1">
        <v>42999</v>
      </c>
      <c r="F3251" t="s">
        <v>46</v>
      </c>
      <c r="G3251" t="s">
        <v>2659</v>
      </c>
      <c r="H3251" t="s">
        <v>2660</v>
      </c>
      <c r="I3251" t="s">
        <v>98</v>
      </c>
      <c r="J3251" t="s">
        <v>23</v>
      </c>
      <c r="K3251" t="s">
        <v>91</v>
      </c>
      <c r="L3251" t="s">
        <v>92</v>
      </c>
      <c r="M3251">
        <v>98103</v>
      </c>
      <c r="N3251" t="s">
        <v>40</v>
      </c>
      <c r="O3251" t="s">
        <v>2588</v>
      </c>
      <c r="P3251" t="s">
        <v>67</v>
      </c>
      <c r="Q3251" t="s">
        <v>68</v>
      </c>
      <c r="R3251" t="s">
        <v>2589</v>
      </c>
      <c r="S3251">
        <v>105.584</v>
      </c>
      <c r="T3251" s="3"/>
    </row>
    <row r="3252" spans="1:20" x14ac:dyDescent="0.3">
      <c r="A3252">
        <v>3251</v>
      </c>
      <c r="B3252" t="s">
        <v>6473</v>
      </c>
      <c r="C3252">
        <f t="shared" si="50"/>
        <v>51</v>
      </c>
      <c r="D3252" s="1">
        <v>43092</v>
      </c>
      <c r="E3252" s="1">
        <v>43098</v>
      </c>
      <c r="F3252" t="s">
        <v>46</v>
      </c>
      <c r="G3252" t="s">
        <v>4929</v>
      </c>
      <c r="H3252" t="s">
        <v>4930</v>
      </c>
      <c r="I3252" t="s">
        <v>37</v>
      </c>
      <c r="J3252" t="s">
        <v>23</v>
      </c>
      <c r="K3252" t="s">
        <v>6474</v>
      </c>
      <c r="L3252" t="s">
        <v>234</v>
      </c>
      <c r="M3252">
        <v>49505</v>
      </c>
      <c r="N3252" t="s">
        <v>101</v>
      </c>
      <c r="O3252" t="s">
        <v>4192</v>
      </c>
      <c r="P3252" t="s">
        <v>42</v>
      </c>
      <c r="Q3252" t="s">
        <v>265</v>
      </c>
      <c r="R3252" t="s">
        <v>4193</v>
      </c>
      <c r="S3252">
        <v>24.85</v>
      </c>
      <c r="T3252" s="3"/>
    </row>
    <row r="3253" spans="1:20" x14ac:dyDescent="0.3">
      <c r="A3253">
        <v>3252</v>
      </c>
      <c r="B3253" t="s">
        <v>6475</v>
      </c>
      <c r="C3253">
        <f t="shared" si="50"/>
        <v>16</v>
      </c>
      <c r="D3253" s="1">
        <v>43207</v>
      </c>
      <c r="E3253" s="1">
        <v>43209</v>
      </c>
      <c r="F3253" t="s">
        <v>184</v>
      </c>
      <c r="G3253" t="s">
        <v>6476</v>
      </c>
      <c r="H3253" t="s">
        <v>6477</v>
      </c>
      <c r="I3253" t="s">
        <v>22</v>
      </c>
      <c r="J3253" t="s">
        <v>23</v>
      </c>
      <c r="K3253" t="s">
        <v>142</v>
      </c>
      <c r="L3253" t="s">
        <v>143</v>
      </c>
      <c r="M3253">
        <v>19120</v>
      </c>
      <c r="N3253" t="s">
        <v>144</v>
      </c>
      <c r="O3253" t="s">
        <v>3933</v>
      </c>
      <c r="P3253" t="s">
        <v>28</v>
      </c>
      <c r="Q3253" t="s">
        <v>61</v>
      </c>
      <c r="R3253" t="s">
        <v>5151</v>
      </c>
      <c r="S3253">
        <v>60.311999999999998</v>
      </c>
      <c r="T3253" s="3"/>
    </row>
    <row r="3254" spans="1:20" x14ac:dyDescent="0.3">
      <c r="A3254">
        <v>3253</v>
      </c>
      <c r="B3254" t="s">
        <v>6478</v>
      </c>
      <c r="C3254">
        <f t="shared" si="50"/>
        <v>43</v>
      </c>
      <c r="D3254" s="1">
        <v>43400</v>
      </c>
      <c r="E3254" s="1">
        <v>43403</v>
      </c>
      <c r="F3254" t="s">
        <v>19</v>
      </c>
      <c r="G3254" t="s">
        <v>178</v>
      </c>
      <c r="H3254" t="s">
        <v>179</v>
      </c>
      <c r="I3254" t="s">
        <v>98</v>
      </c>
      <c r="J3254" t="s">
        <v>23</v>
      </c>
      <c r="K3254" t="s">
        <v>299</v>
      </c>
      <c r="L3254" t="s">
        <v>207</v>
      </c>
      <c r="M3254">
        <v>60610</v>
      </c>
      <c r="N3254" t="s">
        <v>101</v>
      </c>
      <c r="O3254" t="s">
        <v>1651</v>
      </c>
      <c r="P3254" t="s">
        <v>42</v>
      </c>
      <c r="Q3254" t="s">
        <v>64</v>
      </c>
      <c r="R3254" t="s">
        <v>1652</v>
      </c>
      <c r="S3254">
        <v>7.056</v>
      </c>
      <c r="T3254" s="3"/>
    </row>
    <row r="3255" spans="1:20" x14ac:dyDescent="0.3">
      <c r="A3255">
        <v>3254</v>
      </c>
      <c r="B3255" t="s">
        <v>6478</v>
      </c>
      <c r="C3255">
        <f t="shared" si="50"/>
        <v>43</v>
      </c>
      <c r="D3255" s="1">
        <v>43400</v>
      </c>
      <c r="E3255" s="1">
        <v>43403</v>
      </c>
      <c r="F3255" t="s">
        <v>19</v>
      </c>
      <c r="G3255" t="s">
        <v>178</v>
      </c>
      <c r="H3255" t="s">
        <v>179</v>
      </c>
      <c r="I3255" t="s">
        <v>98</v>
      </c>
      <c r="J3255" t="s">
        <v>23</v>
      </c>
      <c r="K3255" t="s">
        <v>299</v>
      </c>
      <c r="L3255" t="s">
        <v>207</v>
      </c>
      <c r="M3255">
        <v>60610</v>
      </c>
      <c r="N3255" t="s">
        <v>101</v>
      </c>
      <c r="O3255" t="s">
        <v>5079</v>
      </c>
      <c r="P3255" t="s">
        <v>67</v>
      </c>
      <c r="Q3255" t="s">
        <v>68</v>
      </c>
      <c r="R3255" t="s">
        <v>5080</v>
      </c>
      <c r="S3255">
        <v>27.184000000000001</v>
      </c>
      <c r="T3255" s="3"/>
    </row>
    <row r="3256" spans="1:20" x14ac:dyDescent="0.3">
      <c r="A3256">
        <v>3255</v>
      </c>
      <c r="B3256" t="s">
        <v>6479</v>
      </c>
      <c r="C3256">
        <f t="shared" si="50"/>
        <v>27</v>
      </c>
      <c r="D3256" s="1">
        <v>42924</v>
      </c>
      <c r="E3256" s="1">
        <v>42930</v>
      </c>
      <c r="F3256" t="s">
        <v>46</v>
      </c>
      <c r="G3256" t="s">
        <v>3530</v>
      </c>
      <c r="H3256" t="s">
        <v>3531</v>
      </c>
      <c r="I3256" t="s">
        <v>22</v>
      </c>
      <c r="J3256" t="s">
        <v>23</v>
      </c>
      <c r="K3256" t="s">
        <v>91</v>
      </c>
      <c r="L3256" t="s">
        <v>92</v>
      </c>
      <c r="M3256">
        <v>98105</v>
      </c>
      <c r="N3256" t="s">
        <v>40</v>
      </c>
      <c r="O3256" t="s">
        <v>961</v>
      </c>
      <c r="P3256" t="s">
        <v>67</v>
      </c>
      <c r="Q3256" t="s">
        <v>68</v>
      </c>
      <c r="R3256" t="s">
        <v>962</v>
      </c>
      <c r="S3256">
        <v>107.98399999999999</v>
      </c>
      <c r="T3256" s="3"/>
    </row>
    <row r="3257" spans="1:20" x14ac:dyDescent="0.3">
      <c r="A3257">
        <v>3256</v>
      </c>
      <c r="B3257" t="s">
        <v>6479</v>
      </c>
      <c r="C3257">
        <f t="shared" si="50"/>
        <v>27</v>
      </c>
      <c r="D3257" s="1">
        <v>42924</v>
      </c>
      <c r="E3257" s="1">
        <v>42930</v>
      </c>
      <c r="F3257" t="s">
        <v>46</v>
      </c>
      <c r="G3257" t="s">
        <v>3530</v>
      </c>
      <c r="H3257" t="s">
        <v>3531</v>
      </c>
      <c r="I3257" t="s">
        <v>22</v>
      </c>
      <c r="J3257" t="s">
        <v>23</v>
      </c>
      <c r="K3257" t="s">
        <v>91</v>
      </c>
      <c r="L3257" t="s">
        <v>92</v>
      </c>
      <c r="M3257">
        <v>98105</v>
      </c>
      <c r="N3257" t="s">
        <v>40</v>
      </c>
      <c r="O3257" t="s">
        <v>4949</v>
      </c>
      <c r="P3257" t="s">
        <v>42</v>
      </c>
      <c r="Q3257" t="s">
        <v>71</v>
      </c>
      <c r="R3257" t="s">
        <v>4950</v>
      </c>
      <c r="S3257">
        <v>19.295999999999999</v>
      </c>
      <c r="T3257" s="3"/>
    </row>
    <row r="3258" spans="1:20" x14ac:dyDescent="0.3">
      <c r="A3258">
        <v>3257</v>
      </c>
      <c r="B3258" t="s">
        <v>6480</v>
      </c>
      <c r="C3258">
        <f t="shared" si="50"/>
        <v>33</v>
      </c>
      <c r="D3258" s="1">
        <v>42591</v>
      </c>
      <c r="E3258" s="1">
        <v>42596</v>
      </c>
      <c r="F3258" t="s">
        <v>46</v>
      </c>
      <c r="G3258" t="s">
        <v>211</v>
      </c>
      <c r="H3258" t="s">
        <v>212</v>
      </c>
      <c r="I3258" t="s">
        <v>37</v>
      </c>
      <c r="J3258" t="s">
        <v>23</v>
      </c>
      <c r="K3258" t="s">
        <v>1522</v>
      </c>
      <c r="L3258" t="s">
        <v>50</v>
      </c>
      <c r="M3258">
        <v>32216</v>
      </c>
      <c r="N3258" t="s">
        <v>26</v>
      </c>
      <c r="O3258" t="s">
        <v>2921</v>
      </c>
      <c r="P3258" t="s">
        <v>42</v>
      </c>
      <c r="Q3258" t="s">
        <v>43</v>
      </c>
      <c r="R3258" t="s">
        <v>2922</v>
      </c>
      <c r="S3258">
        <v>4.6079999999999997</v>
      </c>
      <c r="T3258" s="3"/>
    </row>
    <row r="3259" spans="1:20" x14ac:dyDescent="0.3">
      <c r="A3259">
        <v>3258</v>
      </c>
      <c r="B3259" t="s">
        <v>6481</v>
      </c>
      <c r="C3259">
        <f t="shared" si="50"/>
        <v>49</v>
      </c>
      <c r="D3259" s="1">
        <v>43078</v>
      </c>
      <c r="E3259" s="1">
        <v>43083</v>
      </c>
      <c r="F3259" t="s">
        <v>19</v>
      </c>
      <c r="G3259" t="s">
        <v>3861</v>
      </c>
      <c r="H3259" t="s">
        <v>3862</v>
      </c>
      <c r="I3259" t="s">
        <v>37</v>
      </c>
      <c r="J3259" t="s">
        <v>23</v>
      </c>
      <c r="K3259" t="s">
        <v>609</v>
      </c>
      <c r="L3259" t="s">
        <v>331</v>
      </c>
      <c r="M3259">
        <v>37064</v>
      </c>
      <c r="N3259" t="s">
        <v>26</v>
      </c>
      <c r="O3259" t="s">
        <v>3811</v>
      </c>
      <c r="P3259" t="s">
        <v>28</v>
      </c>
      <c r="Q3259" t="s">
        <v>52</v>
      </c>
      <c r="R3259" t="s">
        <v>3812</v>
      </c>
      <c r="S3259">
        <v>79.974000000000004</v>
      </c>
      <c r="T3259" s="3"/>
    </row>
    <row r="3260" spans="1:20" x14ac:dyDescent="0.3">
      <c r="A3260">
        <v>3259</v>
      </c>
      <c r="B3260" t="s">
        <v>6481</v>
      </c>
      <c r="C3260">
        <f t="shared" si="50"/>
        <v>49</v>
      </c>
      <c r="D3260" s="1">
        <v>43078</v>
      </c>
      <c r="E3260" s="1">
        <v>43083</v>
      </c>
      <c r="F3260" t="s">
        <v>19</v>
      </c>
      <c r="G3260" t="s">
        <v>3861</v>
      </c>
      <c r="H3260" t="s">
        <v>3862</v>
      </c>
      <c r="I3260" t="s">
        <v>37</v>
      </c>
      <c r="J3260" t="s">
        <v>23</v>
      </c>
      <c r="K3260" t="s">
        <v>609</v>
      </c>
      <c r="L3260" t="s">
        <v>331</v>
      </c>
      <c r="M3260">
        <v>37064</v>
      </c>
      <c r="N3260" t="s">
        <v>26</v>
      </c>
      <c r="O3260" t="s">
        <v>2712</v>
      </c>
      <c r="P3260" t="s">
        <v>42</v>
      </c>
      <c r="Q3260" t="s">
        <v>71</v>
      </c>
      <c r="R3260" t="s">
        <v>2713</v>
      </c>
      <c r="S3260">
        <v>2.9460000000000002</v>
      </c>
      <c r="T3260" s="3"/>
    </row>
    <row r="3261" spans="1:20" x14ac:dyDescent="0.3">
      <c r="A3261">
        <v>3260</v>
      </c>
      <c r="B3261" t="s">
        <v>6482</v>
      </c>
      <c r="C3261">
        <f t="shared" si="50"/>
        <v>46</v>
      </c>
      <c r="D3261" s="1">
        <v>43052</v>
      </c>
      <c r="E3261" s="1">
        <v>43056</v>
      </c>
      <c r="F3261" t="s">
        <v>46</v>
      </c>
      <c r="G3261" t="s">
        <v>6483</v>
      </c>
      <c r="H3261" t="s">
        <v>6484</v>
      </c>
      <c r="I3261" t="s">
        <v>98</v>
      </c>
      <c r="J3261" t="s">
        <v>23</v>
      </c>
      <c r="K3261" t="s">
        <v>6096</v>
      </c>
      <c r="L3261" t="s">
        <v>207</v>
      </c>
      <c r="M3261">
        <v>60035</v>
      </c>
      <c r="N3261" t="s">
        <v>101</v>
      </c>
      <c r="O3261" t="s">
        <v>1777</v>
      </c>
      <c r="P3261" t="s">
        <v>42</v>
      </c>
      <c r="Q3261" t="s">
        <v>71</v>
      </c>
      <c r="R3261" t="s">
        <v>1778</v>
      </c>
      <c r="S3261">
        <v>3.1360000000000001</v>
      </c>
      <c r="T3261" s="3"/>
    </row>
    <row r="3262" spans="1:20" x14ac:dyDescent="0.3">
      <c r="A3262">
        <v>3261</v>
      </c>
      <c r="B3262" t="s">
        <v>6485</v>
      </c>
      <c r="C3262">
        <f t="shared" si="50"/>
        <v>46</v>
      </c>
      <c r="D3262" s="1">
        <v>42322</v>
      </c>
      <c r="E3262" s="1">
        <v>42323</v>
      </c>
      <c r="F3262" t="s">
        <v>184</v>
      </c>
      <c r="G3262" t="s">
        <v>6486</v>
      </c>
      <c r="H3262" t="s">
        <v>6487</v>
      </c>
      <c r="I3262" t="s">
        <v>37</v>
      </c>
      <c r="J3262" t="s">
        <v>23</v>
      </c>
      <c r="K3262" t="s">
        <v>599</v>
      </c>
      <c r="L3262" t="s">
        <v>100</v>
      </c>
      <c r="M3262">
        <v>77506</v>
      </c>
      <c r="N3262" t="s">
        <v>101</v>
      </c>
      <c r="O3262" t="s">
        <v>6488</v>
      </c>
      <c r="P3262" t="s">
        <v>42</v>
      </c>
      <c r="Q3262" t="s">
        <v>86</v>
      </c>
      <c r="R3262" t="s">
        <v>6489</v>
      </c>
      <c r="S3262">
        <v>20.736000000000001</v>
      </c>
      <c r="T3262" s="3"/>
    </row>
    <row r="3263" spans="1:20" x14ac:dyDescent="0.3">
      <c r="A3263">
        <v>3262</v>
      </c>
      <c r="B3263" t="s">
        <v>6490</v>
      </c>
      <c r="C3263">
        <f t="shared" si="50"/>
        <v>47</v>
      </c>
      <c r="D3263" s="1">
        <v>42325</v>
      </c>
      <c r="E3263" s="1">
        <v>42327</v>
      </c>
      <c r="F3263" t="s">
        <v>184</v>
      </c>
      <c r="G3263" t="s">
        <v>1142</v>
      </c>
      <c r="H3263" t="s">
        <v>1143</v>
      </c>
      <c r="I3263" t="s">
        <v>37</v>
      </c>
      <c r="J3263" t="s">
        <v>23</v>
      </c>
      <c r="K3263" t="s">
        <v>123</v>
      </c>
      <c r="L3263" t="s">
        <v>39</v>
      </c>
      <c r="M3263">
        <v>94109</v>
      </c>
      <c r="N3263" t="s">
        <v>40</v>
      </c>
      <c r="O3263" t="s">
        <v>3760</v>
      </c>
      <c r="P3263" t="s">
        <v>67</v>
      </c>
      <c r="Q3263" t="s">
        <v>157</v>
      </c>
      <c r="R3263" t="s">
        <v>3761</v>
      </c>
      <c r="S3263">
        <v>99.98</v>
      </c>
      <c r="T3263" s="3"/>
    </row>
    <row r="3264" spans="1:20" x14ac:dyDescent="0.3">
      <c r="A3264">
        <v>3263</v>
      </c>
      <c r="B3264" t="s">
        <v>6490</v>
      </c>
      <c r="C3264">
        <f t="shared" si="50"/>
        <v>47</v>
      </c>
      <c r="D3264" s="1">
        <v>42325</v>
      </c>
      <c r="E3264" s="1">
        <v>42327</v>
      </c>
      <c r="F3264" t="s">
        <v>184</v>
      </c>
      <c r="G3264" t="s">
        <v>1142</v>
      </c>
      <c r="H3264" t="s">
        <v>1143</v>
      </c>
      <c r="I3264" t="s">
        <v>37</v>
      </c>
      <c r="J3264" t="s">
        <v>23</v>
      </c>
      <c r="K3264" t="s">
        <v>123</v>
      </c>
      <c r="L3264" t="s">
        <v>39</v>
      </c>
      <c r="M3264">
        <v>94109</v>
      </c>
      <c r="N3264" t="s">
        <v>40</v>
      </c>
      <c r="O3264" t="s">
        <v>2561</v>
      </c>
      <c r="P3264" t="s">
        <v>42</v>
      </c>
      <c r="Q3264" t="s">
        <v>86</v>
      </c>
      <c r="R3264" t="s">
        <v>2562</v>
      </c>
      <c r="S3264">
        <v>733.95</v>
      </c>
      <c r="T3264" s="3"/>
    </row>
    <row r="3265" spans="1:20" x14ac:dyDescent="0.3">
      <c r="A3265">
        <v>3264</v>
      </c>
      <c r="B3265" t="s">
        <v>6490</v>
      </c>
      <c r="C3265">
        <f t="shared" si="50"/>
        <v>47</v>
      </c>
      <c r="D3265" s="1">
        <v>42325</v>
      </c>
      <c r="E3265" s="1">
        <v>42327</v>
      </c>
      <c r="F3265" t="s">
        <v>184</v>
      </c>
      <c r="G3265" t="s">
        <v>1142</v>
      </c>
      <c r="H3265" t="s">
        <v>1143</v>
      </c>
      <c r="I3265" t="s">
        <v>37</v>
      </c>
      <c r="J3265" t="s">
        <v>23</v>
      </c>
      <c r="K3265" t="s">
        <v>123</v>
      </c>
      <c r="L3265" t="s">
        <v>39</v>
      </c>
      <c r="M3265">
        <v>94109</v>
      </c>
      <c r="N3265" t="s">
        <v>40</v>
      </c>
      <c r="O3265" t="s">
        <v>5948</v>
      </c>
      <c r="P3265" t="s">
        <v>42</v>
      </c>
      <c r="Q3265" t="s">
        <v>74</v>
      </c>
      <c r="R3265" t="s">
        <v>5949</v>
      </c>
      <c r="S3265">
        <v>241.44</v>
      </c>
      <c r="T3265" s="3"/>
    </row>
    <row r="3266" spans="1:20" x14ac:dyDescent="0.3">
      <c r="A3266">
        <v>3265</v>
      </c>
      <c r="B3266" t="s">
        <v>6491</v>
      </c>
      <c r="C3266">
        <f t="shared" si="50"/>
        <v>9</v>
      </c>
      <c r="D3266" s="1">
        <v>42798</v>
      </c>
      <c r="E3266" s="1">
        <v>42802</v>
      </c>
      <c r="F3266" t="s">
        <v>19</v>
      </c>
      <c r="G3266" t="s">
        <v>5049</v>
      </c>
      <c r="H3266" t="s">
        <v>5050</v>
      </c>
      <c r="I3266" t="s">
        <v>37</v>
      </c>
      <c r="J3266" t="s">
        <v>23</v>
      </c>
      <c r="K3266" t="s">
        <v>1419</v>
      </c>
      <c r="L3266" t="s">
        <v>50</v>
      </c>
      <c r="M3266">
        <v>33180</v>
      </c>
      <c r="N3266" t="s">
        <v>26</v>
      </c>
      <c r="O3266" t="s">
        <v>4144</v>
      </c>
      <c r="P3266" t="s">
        <v>42</v>
      </c>
      <c r="Q3266" t="s">
        <v>43</v>
      </c>
      <c r="R3266" t="s">
        <v>4145</v>
      </c>
      <c r="S3266">
        <v>10.08</v>
      </c>
      <c r="T3266" s="3"/>
    </row>
    <row r="3267" spans="1:20" x14ac:dyDescent="0.3">
      <c r="A3267">
        <v>3266</v>
      </c>
      <c r="B3267" t="s">
        <v>6492</v>
      </c>
      <c r="C3267">
        <f t="shared" ref="C3267:C3330" si="51">WEEKNUM(D3267,1)</f>
        <v>42</v>
      </c>
      <c r="D3267" s="1">
        <v>42288</v>
      </c>
      <c r="E3267" s="1">
        <v>42292</v>
      </c>
      <c r="F3267" t="s">
        <v>46</v>
      </c>
      <c r="G3267" t="s">
        <v>4541</v>
      </c>
      <c r="H3267" t="s">
        <v>4542</v>
      </c>
      <c r="I3267" t="s">
        <v>22</v>
      </c>
      <c r="J3267" t="s">
        <v>23</v>
      </c>
      <c r="K3267" t="s">
        <v>142</v>
      </c>
      <c r="L3267" t="s">
        <v>143</v>
      </c>
      <c r="M3267">
        <v>19120</v>
      </c>
      <c r="N3267" t="s">
        <v>144</v>
      </c>
      <c r="O3267" t="s">
        <v>2798</v>
      </c>
      <c r="P3267" t="s">
        <v>42</v>
      </c>
      <c r="Q3267" t="s">
        <v>55</v>
      </c>
      <c r="R3267" t="s">
        <v>2799</v>
      </c>
      <c r="S3267">
        <v>281.904</v>
      </c>
      <c r="T3267" s="3"/>
    </row>
    <row r="3268" spans="1:20" x14ac:dyDescent="0.3">
      <c r="A3268">
        <v>3267</v>
      </c>
      <c r="B3268" t="s">
        <v>6492</v>
      </c>
      <c r="C3268">
        <f t="shared" si="51"/>
        <v>42</v>
      </c>
      <c r="D3268" s="1">
        <v>42288</v>
      </c>
      <c r="E3268" s="1">
        <v>42292</v>
      </c>
      <c r="F3268" t="s">
        <v>46</v>
      </c>
      <c r="G3268" t="s">
        <v>4541</v>
      </c>
      <c r="H3268" t="s">
        <v>4542</v>
      </c>
      <c r="I3268" t="s">
        <v>22</v>
      </c>
      <c r="J3268" t="s">
        <v>23</v>
      </c>
      <c r="K3268" t="s">
        <v>142</v>
      </c>
      <c r="L3268" t="s">
        <v>143</v>
      </c>
      <c r="M3268">
        <v>19120</v>
      </c>
      <c r="N3268" t="s">
        <v>144</v>
      </c>
      <c r="O3268" t="s">
        <v>2159</v>
      </c>
      <c r="P3268" t="s">
        <v>42</v>
      </c>
      <c r="Q3268" t="s">
        <v>169</v>
      </c>
      <c r="R3268" t="s">
        <v>2160</v>
      </c>
      <c r="S3268">
        <v>201.43199999999999</v>
      </c>
      <c r="T3268" s="3"/>
    </row>
    <row r="3269" spans="1:20" x14ac:dyDescent="0.3">
      <c r="A3269">
        <v>3268</v>
      </c>
      <c r="B3269" t="s">
        <v>6493</v>
      </c>
      <c r="C3269">
        <f t="shared" si="51"/>
        <v>21</v>
      </c>
      <c r="D3269" s="1">
        <v>42146</v>
      </c>
      <c r="E3269" s="1">
        <v>42153</v>
      </c>
      <c r="F3269" t="s">
        <v>46</v>
      </c>
      <c r="G3269" t="s">
        <v>6494</v>
      </c>
      <c r="H3269" t="s">
        <v>6495</v>
      </c>
      <c r="I3269" t="s">
        <v>22</v>
      </c>
      <c r="J3269" t="s">
        <v>23</v>
      </c>
      <c r="K3269" t="s">
        <v>353</v>
      </c>
      <c r="L3269" t="s">
        <v>354</v>
      </c>
      <c r="M3269">
        <v>35601</v>
      </c>
      <c r="N3269" t="s">
        <v>26</v>
      </c>
      <c r="O3269" t="s">
        <v>2748</v>
      </c>
      <c r="P3269" t="s">
        <v>67</v>
      </c>
      <c r="Q3269" t="s">
        <v>68</v>
      </c>
      <c r="R3269" t="s">
        <v>2749</v>
      </c>
      <c r="S3269">
        <v>135.97999999999999</v>
      </c>
      <c r="T3269" s="3"/>
    </row>
    <row r="3270" spans="1:20" x14ac:dyDescent="0.3">
      <c r="A3270">
        <v>3269</v>
      </c>
      <c r="B3270" t="s">
        <v>6493</v>
      </c>
      <c r="C3270">
        <f t="shared" si="51"/>
        <v>21</v>
      </c>
      <c r="D3270" s="1">
        <v>42146</v>
      </c>
      <c r="E3270" s="1">
        <v>42153</v>
      </c>
      <c r="F3270" t="s">
        <v>46</v>
      </c>
      <c r="G3270" t="s">
        <v>6494</v>
      </c>
      <c r="H3270" t="s">
        <v>6495</v>
      </c>
      <c r="I3270" t="s">
        <v>22</v>
      </c>
      <c r="J3270" t="s">
        <v>23</v>
      </c>
      <c r="K3270" t="s">
        <v>353</v>
      </c>
      <c r="L3270" t="s">
        <v>354</v>
      </c>
      <c r="M3270">
        <v>35601</v>
      </c>
      <c r="N3270" t="s">
        <v>26</v>
      </c>
      <c r="O3270" t="s">
        <v>6496</v>
      </c>
      <c r="P3270" t="s">
        <v>67</v>
      </c>
      <c r="Q3270" t="s">
        <v>68</v>
      </c>
      <c r="R3270" t="s">
        <v>6497</v>
      </c>
      <c r="S3270">
        <v>44.95</v>
      </c>
      <c r="T3270" s="3"/>
    </row>
    <row r="3271" spans="1:20" x14ac:dyDescent="0.3">
      <c r="A3271">
        <v>3270</v>
      </c>
      <c r="B3271" t="s">
        <v>6498</v>
      </c>
      <c r="C3271">
        <f t="shared" si="51"/>
        <v>29</v>
      </c>
      <c r="D3271" s="1">
        <v>42200</v>
      </c>
      <c r="E3271" s="1">
        <v>42204</v>
      </c>
      <c r="F3271" t="s">
        <v>46</v>
      </c>
      <c r="G3271" t="s">
        <v>845</v>
      </c>
      <c r="H3271" t="s">
        <v>846</v>
      </c>
      <c r="I3271" t="s">
        <v>37</v>
      </c>
      <c r="J3271" t="s">
        <v>23</v>
      </c>
      <c r="K3271" t="s">
        <v>5329</v>
      </c>
      <c r="L3271" t="s">
        <v>5330</v>
      </c>
      <c r="M3271">
        <v>57103</v>
      </c>
      <c r="N3271" t="s">
        <v>101</v>
      </c>
      <c r="O3271" t="s">
        <v>5935</v>
      </c>
      <c r="P3271" t="s">
        <v>67</v>
      </c>
      <c r="Q3271" t="s">
        <v>157</v>
      </c>
      <c r="R3271" t="s">
        <v>5936</v>
      </c>
      <c r="S3271">
        <v>2.97</v>
      </c>
      <c r="T3271" s="3"/>
    </row>
    <row r="3272" spans="1:20" x14ac:dyDescent="0.3">
      <c r="A3272">
        <v>3271</v>
      </c>
      <c r="B3272" t="s">
        <v>6498</v>
      </c>
      <c r="C3272">
        <f t="shared" si="51"/>
        <v>29</v>
      </c>
      <c r="D3272" s="1">
        <v>42200</v>
      </c>
      <c r="E3272" s="1">
        <v>42204</v>
      </c>
      <c r="F3272" t="s">
        <v>46</v>
      </c>
      <c r="G3272" t="s">
        <v>845</v>
      </c>
      <c r="H3272" t="s">
        <v>846</v>
      </c>
      <c r="I3272" t="s">
        <v>37</v>
      </c>
      <c r="J3272" t="s">
        <v>23</v>
      </c>
      <c r="K3272" t="s">
        <v>5329</v>
      </c>
      <c r="L3272" t="s">
        <v>5330</v>
      </c>
      <c r="M3272">
        <v>57103</v>
      </c>
      <c r="N3272" t="s">
        <v>101</v>
      </c>
      <c r="O3272" t="s">
        <v>264</v>
      </c>
      <c r="P3272" t="s">
        <v>42</v>
      </c>
      <c r="Q3272" t="s">
        <v>265</v>
      </c>
      <c r="R3272" t="s">
        <v>266</v>
      </c>
      <c r="S3272">
        <v>6.54</v>
      </c>
      <c r="T3272" s="3"/>
    </row>
    <row r="3273" spans="1:20" x14ac:dyDescent="0.3">
      <c r="A3273">
        <v>3272</v>
      </c>
      <c r="B3273" t="s">
        <v>6499</v>
      </c>
      <c r="C3273">
        <f t="shared" si="51"/>
        <v>53</v>
      </c>
      <c r="D3273" s="1">
        <v>42731</v>
      </c>
      <c r="E3273" s="1">
        <v>42733</v>
      </c>
      <c r="F3273" t="s">
        <v>19</v>
      </c>
      <c r="G3273" t="s">
        <v>5719</v>
      </c>
      <c r="H3273" t="s">
        <v>5720</v>
      </c>
      <c r="I3273" t="s">
        <v>37</v>
      </c>
      <c r="J3273" t="s">
        <v>23</v>
      </c>
      <c r="K3273" t="s">
        <v>6500</v>
      </c>
      <c r="L3273" t="s">
        <v>39</v>
      </c>
      <c r="M3273">
        <v>93277</v>
      </c>
      <c r="N3273" t="s">
        <v>40</v>
      </c>
      <c r="O3273" t="s">
        <v>5935</v>
      </c>
      <c r="P3273" t="s">
        <v>67</v>
      </c>
      <c r="Q3273" t="s">
        <v>157</v>
      </c>
      <c r="R3273" t="s">
        <v>5936</v>
      </c>
      <c r="S3273">
        <v>7.92</v>
      </c>
      <c r="T3273" s="3"/>
    </row>
    <row r="3274" spans="1:20" x14ac:dyDescent="0.3">
      <c r="A3274">
        <v>3273</v>
      </c>
      <c r="B3274" t="s">
        <v>6501</v>
      </c>
      <c r="C3274">
        <f t="shared" si="51"/>
        <v>7</v>
      </c>
      <c r="D3274" s="1">
        <v>42409</v>
      </c>
      <c r="E3274" s="1">
        <v>42416</v>
      </c>
      <c r="F3274" t="s">
        <v>46</v>
      </c>
      <c r="G3274" t="s">
        <v>6465</v>
      </c>
      <c r="H3274" t="s">
        <v>6466</v>
      </c>
      <c r="I3274" t="s">
        <v>22</v>
      </c>
      <c r="J3274" t="s">
        <v>23</v>
      </c>
      <c r="K3274" t="s">
        <v>38</v>
      </c>
      <c r="L3274" t="s">
        <v>39</v>
      </c>
      <c r="M3274">
        <v>90049</v>
      </c>
      <c r="N3274" t="s">
        <v>40</v>
      </c>
      <c r="O3274" t="s">
        <v>145</v>
      </c>
      <c r="P3274" t="s">
        <v>28</v>
      </c>
      <c r="Q3274" t="s">
        <v>32</v>
      </c>
      <c r="R3274" t="s">
        <v>146</v>
      </c>
      <c r="S3274">
        <v>203.92</v>
      </c>
      <c r="T3274" s="3"/>
    </row>
    <row r="3275" spans="1:20" x14ac:dyDescent="0.3">
      <c r="A3275">
        <v>3274</v>
      </c>
      <c r="B3275" t="s">
        <v>6502</v>
      </c>
      <c r="C3275">
        <f t="shared" si="51"/>
        <v>19</v>
      </c>
      <c r="D3275" s="1">
        <v>43228</v>
      </c>
      <c r="E3275" s="1">
        <v>43232</v>
      </c>
      <c r="F3275" t="s">
        <v>46</v>
      </c>
      <c r="G3275" t="s">
        <v>3221</v>
      </c>
      <c r="H3275" t="s">
        <v>3222</v>
      </c>
      <c r="I3275" t="s">
        <v>98</v>
      </c>
      <c r="J3275" t="s">
        <v>23</v>
      </c>
      <c r="K3275" t="s">
        <v>38</v>
      </c>
      <c r="L3275" t="s">
        <v>39</v>
      </c>
      <c r="M3275">
        <v>90032</v>
      </c>
      <c r="N3275" t="s">
        <v>40</v>
      </c>
      <c r="O3275" t="s">
        <v>3463</v>
      </c>
      <c r="P3275" t="s">
        <v>67</v>
      </c>
      <c r="Q3275" t="s">
        <v>1215</v>
      </c>
      <c r="R3275" t="s">
        <v>3464</v>
      </c>
      <c r="S3275">
        <v>3359.9520000000002</v>
      </c>
      <c r="T3275" s="3"/>
    </row>
    <row r="3276" spans="1:20" x14ac:dyDescent="0.3">
      <c r="A3276">
        <v>3275</v>
      </c>
      <c r="B3276" t="s">
        <v>6503</v>
      </c>
      <c r="C3276">
        <f t="shared" si="51"/>
        <v>44</v>
      </c>
      <c r="D3276" s="1">
        <v>43406</v>
      </c>
      <c r="E3276" s="1">
        <v>43410</v>
      </c>
      <c r="F3276" t="s">
        <v>46</v>
      </c>
      <c r="G3276" t="s">
        <v>3028</v>
      </c>
      <c r="H3276" t="s">
        <v>3029</v>
      </c>
      <c r="I3276" t="s">
        <v>37</v>
      </c>
      <c r="J3276" t="s">
        <v>23</v>
      </c>
      <c r="K3276" t="s">
        <v>6504</v>
      </c>
      <c r="L3276" t="s">
        <v>4535</v>
      </c>
      <c r="M3276">
        <v>66212</v>
      </c>
      <c r="N3276" t="s">
        <v>101</v>
      </c>
      <c r="O3276" t="s">
        <v>3248</v>
      </c>
      <c r="P3276" t="s">
        <v>42</v>
      </c>
      <c r="Q3276" t="s">
        <v>265</v>
      </c>
      <c r="R3276" t="s">
        <v>559</v>
      </c>
      <c r="S3276">
        <v>18.239999999999998</v>
      </c>
      <c r="T3276" s="3"/>
    </row>
    <row r="3277" spans="1:20" x14ac:dyDescent="0.3">
      <c r="A3277">
        <v>3276</v>
      </c>
      <c r="B3277" t="s">
        <v>6503</v>
      </c>
      <c r="C3277">
        <f t="shared" si="51"/>
        <v>44</v>
      </c>
      <c r="D3277" s="1">
        <v>43406</v>
      </c>
      <c r="E3277" s="1">
        <v>43410</v>
      </c>
      <c r="F3277" t="s">
        <v>46</v>
      </c>
      <c r="G3277" t="s">
        <v>3028</v>
      </c>
      <c r="H3277" t="s">
        <v>3029</v>
      </c>
      <c r="I3277" t="s">
        <v>37</v>
      </c>
      <c r="J3277" t="s">
        <v>23</v>
      </c>
      <c r="K3277" t="s">
        <v>6504</v>
      </c>
      <c r="L3277" t="s">
        <v>4535</v>
      </c>
      <c r="M3277">
        <v>66212</v>
      </c>
      <c r="N3277" t="s">
        <v>101</v>
      </c>
      <c r="O3277" t="s">
        <v>778</v>
      </c>
      <c r="P3277" t="s">
        <v>42</v>
      </c>
      <c r="Q3277" t="s">
        <v>64</v>
      </c>
      <c r="R3277" t="s">
        <v>779</v>
      </c>
      <c r="S3277">
        <v>27.78</v>
      </c>
      <c r="T3277" s="3"/>
    </row>
    <row r="3278" spans="1:20" x14ac:dyDescent="0.3">
      <c r="A3278">
        <v>3277</v>
      </c>
      <c r="B3278" t="s">
        <v>6505</v>
      </c>
      <c r="C3278">
        <f t="shared" si="51"/>
        <v>15</v>
      </c>
      <c r="D3278" s="1">
        <v>42099</v>
      </c>
      <c r="E3278" s="1">
        <v>42103</v>
      </c>
      <c r="F3278" t="s">
        <v>19</v>
      </c>
      <c r="G3278" t="s">
        <v>5550</v>
      </c>
      <c r="H3278" t="s">
        <v>5551</v>
      </c>
      <c r="I3278" t="s">
        <v>37</v>
      </c>
      <c r="J3278" t="s">
        <v>23</v>
      </c>
      <c r="K3278" t="s">
        <v>2814</v>
      </c>
      <c r="L3278" t="s">
        <v>315</v>
      </c>
      <c r="M3278">
        <v>22304</v>
      </c>
      <c r="N3278" t="s">
        <v>26</v>
      </c>
      <c r="O3278" t="s">
        <v>1367</v>
      </c>
      <c r="P3278" t="s">
        <v>42</v>
      </c>
      <c r="Q3278" t="s">
        <v>64</v>
      </c>
      <c r="R3278" t="s">
        <v>1368</v>
      </c>
      <c r="S3278">
        <v>22.96</v>
      </c>
      <c r="T3278" s="3"/>
    </row>
    <row r="3279" spans="1:20" x14ac:dyDescent="0.3">
      <c r="A3279">
        <v>3278</v>
      </c>
      <c r="B3279" t="s">
        <v>6505</v>
      </c>
      <c r="C3279">
        <f t="shared" si="51"/>
        <v>15</v>
      </c>
      <c r="D3279" s="1">
        <v>42099</v>
      </c>
      <c r="E3279" s="1">
        <v>42103</v>
      </c>
      <c r="F3279" t="s">
        <v>19</v>
      </c>
      <c r="G3279" t="s">
        <v>5550</v>
      </c>
      <c r="H3279" t="s">
        <v>5551</v>
      </c>
      <c r="I3279" t="s">
        <v>37</v>
      </c>
      <c r="J3279" t="s">
        <v>23</v>
      </c>
      <c r="K3279" t="s">
        <v>2814</v>
      </c>
      <c r="L3279" t="s">
        <v>315</v>
      </c>
      <c r="M3279">
        <v>22304</v>
      </c>
      <c r="N3279" t="s">
        <v>26</v>
      </c>
      <c r="O3279" t="s">
        <v>4514</v>
      </c>
      <c r="P3279" t="s">
        <v>67</v>
      </c>
      <c r="Q3279" t="s">
        <v>68</v>
      </c>
      <c r="R3279" t="s">
        <v>4515</v>
      </c>
      <c r="S3279">
        <v>28.99</v>
      </c>
      <c r="T3279" s="3"/>
    </row>
    <row r="3280" spans="1:20" x14ac:dyDescent="0.3">
      <c r="A3280">
        <v>3279</v>
      </c>
      <c r="B3280" t="s">
        <v>6505</v>
      </c>
      <c r="C3280">
        <f t="shared" si="51"/>
        <v>15</v>
      </c>
      <c r="D3280" s="1">
        <v>42099</v>
      </c>
      <c r="E3280" s="1">
        <v>42103</v>
      </c>
      <c r="F3280" t="s">
        <v>19</v>
      </c>
      <c r="G3280" t="s">
        <v>5550</v>
      </c>
      <c r="H3280" t="s">
        <v>5551</v>
      </c>
      <c r="I3280" t="s">
        <v>37</v>
      </c>
      <c r="J3280" t="s">
        <v>23</v>
      </c>
      <c r="K3280" t="s">
        <v>2814</v>
      </c>
      <c r="L3280" t="s">
        <v>315</v>
      </c>
      <c r="M3280">
        <v>22304</v>
      </c>
      <c r="N3280" t="s">
        <v>26</v>
      </c>
      <c r="O3280" t="s">
        <v>916</v>
      </c>
      <c r="P3280" t="s">
        <v>42</v>
      </c>
      <c r="Q3280" t="s">
        <v>86</v>
      </c>
      <c r="R3280" t="s">
        <v>917</v>
      </c>
      <c r="S3280">
        <v>12.96</v>
      </c>
      <c r="T3280" s="3"/>
    </row>
    <row r="3281" spans="1:20" x14ac:dyDescent="0.3">
      <c r="A3281">
        <v>3280</v>
      </c>
      <c r="B3281" t="s">
        <v>6505</v>
      </c>
      <c r="C3281">
        <f t="shared" si="51"/>
        <v>15</v>
      </c>
      <c r="D3281" s="1">
        <v>42099</v>
      </c>
      <c r="E3281" s="1">
        <v>42103</v>
      </c>
      <c r="F3281" t="s">
        <v>19</v>
      </c>
      <c r="G3281" t="s">
        <v>5550</v>
      </c>
      <c r="H3281" t="s">
        <v>5551</v>
      </c>
      <c r="I3281" t="s">
        <v>37</v>
      </c>
      <c r="J3281" t="s">
        <v>23</v>
      </c>
      <c r="K3281" t="s">
        <v>2814</v>
      </c>
      <c r="L3281" t="s">
        <v>315</v>
      </c>
      <c r="M3281">
        <v>22304</v>
      </c>
      <c r="N3281" t="s">
        <v>26</v>
      </c>
      <c r="O3281" t="s">
        <v>4847</v>
      </c>
      <c r="P3281" t="s">
        <v>42</v>
      </c>
      <c r="Q3281" t="s">
        <v>64</v>
      </c>
      <c r="R3281" t="s">
        <v>4848</v>
      </c>
      <c r="S3281">
        <v>22.96</v>
      </c>
      <c r="T3281" s="3"/>
    </row>
    <row r="3282" spans="1:20" x14ac:dyDescent="0.3">
      <c r="A3282">
        <v>3281</v>
      </c>
      <c r="B3282" t="s">
        <v>6505</v>
      </c>
      <c r="C3282">
        <f t="shared" si="51"/>
        <v>15</v>
      </c>
      <c r="D3282" s="1">
        <v>42099</v>
      </c>
      <c r="E3282" s="1">
        <v>42103</v>
      </c>
      <c r="F3282" t="s">
        <v>19</v>
      </c>
      <c r="G3282" t="s">
        <v>5550</v>
      </c>
      <c r="H3282" t="s">
        <v>5551</v>
      </c>
      <c r="I3282" t="s">
        <v>37</v>
      </c>
      <c r="J3282" t="s">
        <v>23</v>
      </c>
      <c r="K3282" t="s">
        <v>2814</v>
      </c>
      <c r="L3282" t="s">
        <v>315</v>
      </c>
      <c r="M3282">
        <v>22304</v>
      </c>
      <c r="N3282" t="s">
        <v>26</v>
      </c>
      <c r="O3282" t="s">
        <v>1801</v>
      </c>
      <c r="P3282" t="s">
        <v>42</v>
      </c>
      <c r="Q3282" t="s">
        <v>575</v>
      </c>
      <c r="R3282" t="s">
        <v>1802</v>
      </c>
      <c r="S3282">
        <v>4164.05</v>
      </c>
      <c r="T3282" s="3"/>
    </row>
    <row r="3283" spans="1:20" x14ac:dyDescent="0.3">
      <c r="A3283">
        <v>3282</v>
      </c>
      <c r="B3283" t="s">
        <v>6506</v>
      </c>
      <c r="C3283">
        <f t="shared" si="51"/>
        <v>38</v>
      </c>
      <c r="D3283" s="1">
        <v>42264</v>
      </c>
      <c r="E3283" s="1">
        <v>42271</v>
      </c>
      <c r="F3283" t="s">
        <v>46</v>
      </c>
      <c r="G3283" t="s">
        <v>3744</v>
      </c>
      <c r="H3283" t="s">
        <v>3745</v>
      </c>
      <c r="I3283" t="s">
        <v>22</v>
      </c>
      <c r="J3283" t="s">
        <v>23</v>
      </c>
      <c r="K3283" t="s">
        <v>4593</v>
      </c>
      <c r="L3283" t="s">
        <v>84</v>
      </c>
      <c r="M3283">
        <v>27604</v>
      </c>
      <c r="N3283" t="s">
        <v>26</v>
      </c>
      <c r="O3283" t="s">
        <v>4000</v>
      </c>
      <c r="P3283" t="s">
        <v>67</v>
      </c>
      <c r="Q3283" t="s">
        <v>157</v>
      </c>
      <c r="R3283" t="s">
        <v>4001</v>
      </c>
      <c r="S3283">
        <v>47.984000000000002</v>
      </c>
      <c r="T3283" s="3"/>
    </row>
    <row r="3284" spans="1:20" x14ac:dyDescent="0.3">
      <c r="A3284">
        <v>3283</v>
      </c>
      <c r="B3284" t="s">
        <v>6506</v>
      </c>
      <c r="C3284">
        <f t="shared" si="51"/>
        <v>38</v>
      </c>
      <c r="D3284" s="1">
        <v>42264</v>
      </c>
      <c r="E3284" s="1">
        <v>42271</v>
      </c>
      <c r="F3284" t="s">
        <v>46</v>
      </c>
      <c r="G3284" t="s">
        <v>3744</v>
      </c>
      <c r="H3284" t="s">
        <v>3745</v>
      </c>
      <c r="I3284" t="s">
        <v>22</v>
      </c>
      <c r="J3284" t="s">
        <v>23</v>
      </c>
      <c r="K3284" t="s">
        <v>4593</v>
      </c>
      <c r="L3284" t="s">
        <v>84</v>
      </c>
      <c r="M3284">
        <v>27604</v>
      </c>
      <c r="N3284" t="s">
        <v>26</v>
      </c>
      <c r="O3284" t="s">
        <v>3407</v>
      </c>
      <c r="P3284" t="s">
        <v>42</v>
      </c>
      <c r="Q3284" t="s">
        <v>86</v>
      </c>
      <c r="R3284" t="s">
        <v>3408</v>
      </c>
      <c r="S3284">
        <v>4.6239999999999997</v>
      </c>
      <c r="T3284" s="3"/>
    </row>
    <row r="3285" spans="1:20" x14ac:dyDescent="0.3">
      <c r="A3285">
        <v>3284</v>
      </c>
      <c r="B3285" t="s">
        <v>6507</v>
      </c>
      <c r="C3285">
        <f t="shared" si="51"/>
        <v>40</v>
      </c>
      <c r="D3285" s="1">
        <v>42277</v>
      </c>
      <c r="E3285" s="1">
        <v>42283</v>
      </c>
      <c r="F3285" t="s">
        <v>46</v>
      </c>
      <c r="G3285" t="s">
        <v>1622</v>
      </c>
      <c r="H3285" t="s">
        <v>1623</v>
      </c>
      <c r="I3285" t="s">
        <v>37</v>
      </c>
      <c r="J3285" t="s">
        <v>23</v>
      </c>
      <c r="K3285" t="s">
        <v>262</v>
      </c>
      <c r="L3285" t="s">
        <v>263</v>
      </c>
      <c r="M3285">
        <v>10035</v>
      </c>
      <c r="N3285" t="s">
        <v>144</v>
      </c>
      <c r="O3285" t="s">
        <v>2070</v>
      </c>
      <c r="P3285" t="s">
        <v>28</v>
      </c>
      <c r="Q3285" t="s">
        <v>61</v>
      </c>
      <c r="R3285" t="s">
        <v>2071</v>
      </c>
      <c r="S3285">
        <v>15.24</v>
      </c>
      <c r="T3285" s="3"/>
    </row>
    <row r="3286" spans="1:20" x14ac:dyDescent="0.3">
      <c r="A3286">
        <v>3285</v>
      </c>
      <c r="B3286" t="s">
        <v>6508</v>
      </c>
      <c r="C3286">
        <f t="shared" si="51"/>
        <v>37</v>
      </c>
      <c r="D3286" s="1">
        <v>42259</v>
      </c>
      <c r="E3286" s="1">
        <v>42264</v>
      </c>
      <c r="F3286" t="s">
        <v>46</v>
      </c>
      <c r="G3286" t="s">
        <v>2625</v>
      </c>
      <c r="H3286" t="s">
        <v>2626</v>
      </c>
      <c r="I3286" t="s">
        <v>22</v>
      </c>
      <c r="J3286" t="s">
        <v>23</v>
      </c>
      <c r="K3286" t="s">
        <v>744</v>
      </c>
      <c r="L3286" t="s">
        <v>494</v>
      </c>
      <c r="M3286">
        <v>45014</v>
      </c>
      <c r="N3286" t="s">
        <v>144</v>
      </c>
      <c r="O3286" t="s">
        <v>1830</v>
      </c>
      <c r="P3286" t="s">
        <v>42</v>
      </c>
      <c r="Q3286" t="s">
        <v>71</v>
      </c>
      <c r="R3286" t="s">
        <v>1831</v>
      </c>
      <c r="S3286">
        <v>63.923999999999999</v>
      </c>
      <c r="T3286" s="3"/>
    </row>
    <row r="3287" spans="1:20" x14ac:dyDescent="0.3">
      <c r="A3287">
        <v>3286</v>
      </c>
      <c r="B3287" t="s">
        <v>6509</v>
      </c>
      <c r="C3287">
        <f t="shared" si="51"/>
        <v>8</v>
      </c>
      <c r="D3287" s="1">
        <v>43151</v>
      </c>
      <c r="E3287" s="1">
        <v>43156</v>
      </c>
      <c r="F3287" t="s">
        <v>46</v>
      </c>
      <c r="G3287" t="s">
        <v>5929</v>
      </c>
      <c r="H3287" t="s">
        <v>5930</v>
      </c>
      <c r="I3287" t="s">
        <v>98</v>
      </c>
      <c r="J3287" t="s">
        <v>23</v>
      </c>
      <c r="K3287" t="s">
        <v>4603</v>
      </c>
      <c r="L3287" t="s">
        <v>646</v>
      </c>
      <c r="M3287">
        <v>74403</v>
      </c>
      <c r="N3287" t="s">
        <v>101</v>
      </c>
      <c r="O3287" t="s">
        <v>3272</v>
      </c>
      <c r="P3287" t="s">
        <v>42</v>
      </c>
      <c r="Q3287" t="s">
        <v>64</v>
      </c>
      <c r="R3287" t="s">
        <v>3273</v>
      </c>
      <c r="S3287">
        <v>6.56</v>
      </c>
      <c r="T3287" s="3"/>
    </row>
    <row r="3288" spans="1:20" x14ac:dyDescent="0.3">
      <c r="A3288">
        <v>3287</v>
      </c>
      <c r="B3288" t="s">
        <v>6509</v>
      </c>
      <c r="C3288">
        <f t="shared" si="51"/>
        <v>8</v>
      </c>
      <c r="D3288" s="1">
        <v>43151</v>
      </c>
      <c r="E3288" s="1">
        <v>43156</v>
      </c>
      <c r="F3288" t="s">
        <v>46</v>
      </c>
      <c r="G3288" t="s">
        <v>5929</v>
      </c>
      <c r="H3288" t="s">
        <v>5930</v>
      </c>
      <c r="I3288" t="s">
        <v>98</v>
      </c>
      <c r="J3288" t="s">
        <v>23</v>
      </c>
      <c r="K3288" t="s">
        <v>4603</v>
      </c>
      <c r="L3288" t="s">
        <v>646</v>
      </c>
      <c r="M3288">
        <v>74403</v>
      </c>
      <c r="N3288" t="s">
        <v>101</v>
      </c>
      <c r="O3288" t="s">
        <v>6510</v>
      </c>
      <c r="P3288" t="s">
        <v>42</v>
      </c>
      <c r="Q3288" t="s">
        <v>74</v>
      </c>
      <c r="R3288" t="s">
        <v>6511</v>
      </c>
      <c r="S3288">
        <v>13.11</v>
      </c>
      <c r="T3288" s="3"/>
    </row>
    <row r="3289" spans="1:20" x14ac:dyDescent="0.3">
      <c r="A3289">
        <v>3288</v>
      </c>
      <c r="B3289" t="s">
        <v>6512</v>
      </c>
      <c r="C3289">
        <f t="shared" si="51"/>
        <v>51</v>
      </c>
      <c r="D3289" s="1">
        <v>42717</v>
      </c>
      <c r="E3289" s="1">
        <v>42719</v>
      </c>
      <c r="F3289" t="s">
        <v>184</v>
      </c>
      <c r="G3289" t="s">
        <v>2986</v>
      </c>
      <c r="H3289" t="s">
        <v>2987</v>
      </c>
      <c r="I3289" t="s">
        <v>22</v>
      </c>
      <c r="J3289" t="s">
        <v>23</v>
      </c>
      <c r="K3289" t="s">
        <v>6513</v>
      </c>
      <c r="L3289" t="s">
        <v>39</v>
      </c>
      <c r="M3289">
        <v>92592</v>
      </c>
      <c r="N3289" t="s">
        <v>40</v>
      </c>
      <c r="O3289" t="s">
        <v>2489</v>
      </c>
      <c r="P3289" t="s">
        <v>67</v>
      </c>
      <c r="Q3289" t="s">
        <v>68</v>
      </c>
      <c r="R3289" t="s">
        <v>2984</v>
      </c>
      <c r="S3289">
        <v>494.37599999999998</v>
      </c>
      <c r="T3289" s="3"/>
    </row>
    <row r="3290" spans="1:20" x14ac:dyDescent="0.3">
      <c r="A3290">
        <v>3289</v>
      </c>
      <c r="B3290" t="s">
        <v>6512</v>
      </c>
      <c r="C3290">
        <f t="shared" si="51"/>
        <v>51</v>
      </c>
      <c r="D3290" s="1">
        <v>42717</v>
      </c>
      <c r="E3290" s="1">
        <v>42719</v>
      </c>
      <c r="F3290" t="s">
        <v>184</v>
      </c>
      <c r="G3290" t="s">
        <v>2986</v>
      </c>
      <c r="H3290" t="s">
        <v>2987</v>
      </c>
      <c r="I3290" t="s">
        <v>22</v>
      </c>
      <c r="J3290" t="s">
        <v>23</v>
      </c>
      <c r="K3290" t="s">
        <v>6513</v>
      </c>
      <c r="L3290" t="s">
        <v>39</v>
      </c>
      <c r="M3290">
        <v>92592</v>
      </c>
      <c r="N3290" t="s">
        <v>40</v>
      </c>
      <c r="O3290" t="s">
        <v>1372</v>
      </c>
      <c r="P3290" t="s">
        <v>42</v>
      </c>
      <c r="Q3290" t="s">
        <v>71</v>
      </c>
      <c r="R3290" t="s">
        <v>1373</v>
      </c>
      <c r="S3290">
        <v>29.2</v>
      </c>
      <c r="T3290" s="3"/>
    </row>
    <row r="3291" spans="1:20" x14ac:dyDescent="0.3">
      <c r="A3291">
        <v>3290</v>
      </c>
      <c r="B3291" t="s">
        <v>6512</v>
      </c>
      <c r="C3291">
        <f t="shared" si="51"/>
        <v>51</v>
      </c>
      <c r="D3291" s="1">
        <v>42717</v>
      </c>
      <c r="E3291" s="1">
        <v>42719</v>
      </c>
      <c r="F3291" t="s">
        <v>184</v>
      </c>
      <c r="G3291" t="s">
        <v>2986</v>
      </c>
      <c r="H3291" t="s">
        <v>2987</v>
      </c>
      <c r="I3291" t="s">
        <v>22</v>
      </c>
      <c r="J3291" t="s">
        <v>23</v>
      </c>
      <c r="K3291" t="s">
        <v>6513</v>
      </c>
      <c r="L3291" t="s">
        <v>39</v>
      </c>
      <c r="M3291">
        <v>92592</v>
      </c>
      <c r="N3291" t="s">
        <v>40</v>
      </c>
      <c r="O3291" t="s">
        <v>454</v>
      </c>
      <c r="P3291" t="s">
        <v>67</v>
      </c>
      <c r="Q3291" t="s">
        <v>157</v>
      </c>
      <c r="R3291" t="s">
        <v>455</v>
      </c>
      <c r="S3291">
        <v>248.85</v>
      </c>
      <c r="T3291" s="3"/>
    </row>
    <row r="3292" spans="1:20" x14ac:dyDescent="0.3">
      <c r="A3292">
        <v>3291</v>
      </c>
      <c r="B3292" t="s">
        <v>6512</v>
      </c>
      <c r="C3292">
        <f t="shared" si="51"/>
        <v>51</v>
      </c>
      <c r="D3292" s="1">
        <v>42717</v>
      </c>
      <c r="E3292" s="1">
        <v>42719</v>
      </c>
      <c r="F3292" t="s">
        <v>184</v>
      </c>
      <c r="G3292" t="s">
        <v>2986</v>
      </c>
      <c r="H3292" t="s">
        <v>2987</v>
      </c>
      <c r="I3292" t="s">
        <v>22</v>
      </c>
      <c r="J3292" t="s">
        <v>23</v>
      </c>
      <c r="K3292" t="s">
        <v>6513</v>
      </c>
      <c r="L3292" t="s">
        <v>39</v>
      </c>
      <c r="M3292">
        <v>92592</v>
      </c>
      <c r="N3292" t="s">
        <v>40</v>
      </c>
      <c r="O3292" t="s">
        <v>6514</v>
      </c>
      <c r="P3292" t="s">
        <v>67</v>
      </c>
      <c r="Q3292" t="s">
        <v>157</v>
      </c>
      <c r="R3292" t="s">
        <v>6515</v>
      </c>
      <c r="S3292">
        <v>36.24</v>
      </c>
      <c r="T3292" s="3"/>
    </row>
    <row r="3293" spans="1:20" x14ac:dyDescent="0.3">
      <c r="A3293">
        <v>3292</v>
      </c>
      <c r="B3293" t="s">
        <v>6516</v>
      </c>
      <c r="C3293">
        <f t="shared" si="51"/>
        <v>44</v>
      </c>
      <c r="D3293" s="1">
        <v>43038</v>
      </c>
      <c r="E3293" s="1">
        <v>43043</v>
      </c>
      <c r="F3293" t="s">
        <v>46</v>
      </c>
      <c r="G3293" t="s">
        <v>5752</v>
      </c>
      <c r="H3293" t="s">
        <v>5753</v>
      </c>
      <c r="I3293" t="s">
        <v>22</v>
      </c>
      <c r="J3293" t="s">
        <v>23</v>
      </c>
      <c r="K3293" t="s">
        <v>6200</v>
      </c>
      <c r="L3293" t="s">
        <v>234</v>
      </c>
      <c r="M3293">
        <v>48310</v>
      </c>
      <c r="N3293" t="s">
        <v>101</v>
      </c>
      <c r="O3293" t="s">
        <v>1988</v>
      </c>
      <c r="P3293" t="s">
        <v>42</v>
      </c>
      <c r="Q3293" t="s">
        <v>64</v>
      </c>
      <c r="R3293" t="s">
        <v>1989</v>
      </c>
      <c r="S3293">
        <v>11.68</v>
      </c>
      <c r="T3293" s="3"/>
    </row>
    <row r="3294" spans="1:20" x14ac:dyDescent="0.3">
      <c r="A3294">
        <v>3293</v>
      </c>
      <c r="B3294" t="s">
        <v>6517</v>
      </c>
      <c r="C3294">
        <f t="shared" si="51"/>
        <v>52</v>
      </c>
      <c r="D3294" s="1">
        <v>42364</v>
      </c>
      <c r="E3294" s="1">
        <v>42368</v>
      </c>
      <c r="F3294" t="s">
        <v>46</v>
      </c>
      <c r="G3294" t="s">
        <v>2036</v>
      </c>
      <c r="H3294" t="s">
        <v>2037</v>
      </c>
      <c r="I3294" t="s">
        <v>22</v>
      </c>
      <c r="J3294" t="s">
        <v>23</v>
      </c>
      <c r="K3294" t="s">
        <v>946</v>
      </c>
      <c r="L3294" t="s">
        <v>39</v>
      </c>
      <c r="M3294">
        <v>92024</v>
      </c>
      <c r="N3294" t="s">
        <v>40</v>
      </c>
      <c r="O3294" t="s">
        <v>716</v>
      </c>
      <c r="P3294" t="s">
        <v>42</v>
      </c>
      <c r="Q3294" t="s">
        <v>575</v>
      </c>
      <c r="R3294" t="s">
        <v>717</v>
      </c>
      <c r="S3294">
        <v>11.91</v>
      </c>
      <c r="T3294" s="3"/>
    </row>
    <row r="3295" spans="1:20" x14ac:dyDescent="0.3">
      <c r="A3295">
        <v>3294</v>
      </c>
      <c r="B3295" t="s">
        <v>6517</v>
      </c>
      <c r="C3295">
        <f t="shared" si="51"/>
        <v>52</v>
      </c>
      <c r="D3295" s="1">
        <v>42364</v>
      </c>
      <c r="E3295" s="1">
        <v>42368</v>
      </c>
      <c r="F3295" t="s">
        <v>46</v>
      </c>
      <c r="G3295" t="s">
        <v>2036</v>
      </c>
      <c r="H3295" t="s">
        <v>2037</v>
      </c>
      <c r="I3295" t="s">
        <v>22</v>
      </c>
      <c r="J3295" t="s">
        <v>23</v>
      </c>
      <c r="K3295" t="s">
        <v>946</v>
      </c>
      <c r="L3295" t="s">
        <v>39</v>
      </c>
      <c r="M3295">
        <v>92024</v>
      </c>
      <c r="N3295" t="s">
        <v>40</v>
      </c>
      <c r="O3295" t="s">
        <v>3320</v>
      </c>
      <c r="P3295" t="s">
        <v>28</v>
      </c>
      <c r="Q3295" t="s">
        <v>61</v>
      </c>
      <c r="R3295" t="s">
        <v>3321</v>
      </c>
      <c r="S3295">
        <v>3.48</v>
      </c>
      <c r="T3295" s="3"/>
    </row>
    <row r="3296" spans="1:20" x14ac:dyDescent="0.3">
      <c r="A3296">
        <v>3295</v>
      </c>
      <c r="B3296" t="s">
        <v>6518</v>
      </c>
      <c r="C3296">
        <f t="shared" si="51"/>
        <v>33</v>
      </c>
      <c r="D3296" s="1">
        <v>42231</v>
      </c>
      <c r="E3296" s="1">
        <v>42234</v>
      </c>
      <c r="F3296" t="s">
        <v>184</v>
      </c>
      <c r="G3296" t="s">
        <v>1431</v>
      </c>
      <c r="H3296" t="s">
        <v>1432</v>
      </c>
      <c r="I3296" t="s">
        <v>22</v>
      </c>
      <c r="J3296" t="s">
        <v>23</v>
      </c>
      <c r="K3296" t="s">
        <v>813</v>
      </c>
      <c r="L3296" t="s">
        <v>100</v>
      </c>
      <c r="M3296">
        <v>75081</v>
      </c>
      <c r="N3296" t="s">
        <v>101</v>
      </c>
      <c r="O3296" t="s">
        <v>2388</v>
      </c>
      <c r="P3296" t="s">
        <v>42</v>
      </c>
      <c r="Q3296" t="s">
        <v>71</v>
      </c>
      <c r="R3296" t="s">
        <v>2389</v>
      </c>
      <c r="S3296">
        <v>30.96</v>
      </c>
      <c r="T3296" s="3"/>
    </row>
    <row r="3297" spans="1:20" x14ac:dyDescent="0.3">
      <c r="A3297">
        <v>3296</v>
      </c>
      <c r="B3297" t="s">
        <v>6519</v>
      </c>
      <c r="C3297">
        <f t="shared" si="51"/>
        <v>40</v>
      </c>
      <c r="D3297" s="1">
        <v>43374</v>
      </c>
      <c r="E3297" s="1">
        <v>43376</v>
      </c>
      <c r="F3297" t="s">
        <v>184</v>
      </c>
      <c r="G3297" t="s">
        <v>3996</v>
      </c>
      <c r="H3297" t="s">
        <v>3997</v>
      </c>
      <c r="I3297" t="s">
        <v>98</v>
      </c>
      <c r="J3297" t="s">
        <v>23</v>
      </c>
      <c r="K3297" t="s">
        <v>262</v>
      </c>
      <c r="L3297" t="s">
        <v>263</v>
      </c>
      <c r="M3297">
        <v>10035</v>
      </c>
      <c r="N3297" t="s">
        <v>144</v>
      </c>
      <c r="O3297" t="s">
        <v>6520</v>
      </c>
      <c r="P3297" t="s">
        <v>67</v>
      </c>
      <c r="Q3297" t="s">
        <v>680</v>
      </c>
      <c r="R3297" t="s">
        <v>6521</v>
      </c>
      <c r="S3297">
        <v>1704.89</v>
      </c>
      <c r="T3297" s="3"/>
    </row>
    <row r="3298" spans="1:20" x14ac:dyDescent="0.3">
      <c r="A3298">
        <v>3297</v>
      </c>
      <c r="B3298" t="s">
        <v>6522</v>
      </c>
      <c r="C3298">
        <f t="shared" si="51"/>
        <v>22</v>
      </c>
      <c r="D3298" s="1">
        <v>42513</v>
      </c>
      <c r="E3298" s="1">
        <v>42520</v>
      </c>
      <c r="F3298" t="s">
        <v>46</v>
      </c>
      <c r="G3298" t="s">
        <v>148</v>
      </c>
      <c r="H3298" t="s">
        <v>149</v>
      </c>
      <c r="I3298" t="s">
        <v>22</v>
      </c>
      <c r="J3298" t="s">
        <v>23</v>
      </c>
      <c r="K3298" t="s">
        <v>540</v>
      </c>
      <c r="L3298" t="s">
        <v>306</v>
      </c>
      <c r="M3298">
        <v>85023</v>
      </c>
      <c r="N3298" t="s">
        <v>40</v>
      </c>
      <c r="O3298" t="s">
        <v>2443</v>
      </c>
      <c r="P3298" t="s">
        <v>42</v>
      </c>
      <c r="Q3298" t="s">
        <v>71</v>
      </c>
      <c r="R3298" t="s">
        <v>2444</v>
      </c>
      <c r="S3298">
        <v>19.193999999999999</v>
      </c>
      <c r="T3298" s="3"/>
    </row>
    <row r="3299" spans="1:20" x14ac:dyDescent="0.3">
      <c r="A3299">
        <v>3298</v>
      </c>
      <c r="B3299" t="s">
        <v>6522</v>
      </c>
      <c r="C3299">
        <f t="shared" si="51"/>
        <v>22</v>
      </c>
      <c r="D3299" s="1">
        <v>42513</v>
      </c>
      <c r="E3299" s="1">
        <v>42520</v>
      </c>
      <c r="F3299" t="s">
        <v>46</v>
      </c>
      <c r="G3299" t="s">
        <v>148</v>
      </c>
      <c r="H3299" t="s">
        <v>149</v>
      </c>
      <c r="I3299" t="s">
        <v>22</v>
      </c>
      <c r="J3299" t="s">
        <v>23</v>
      </c>
      <c r="K3299" t="s">
        <v>540</v>
      </c>
      <c r="L3299" t="s">
        <v>306</v>
      </c>
      <c r="M3299">
        <v>85023</v>
      </c>
      <c r="N3299" t="s">
        <v>40</v>
      </c>
      <c r="O3299" t="s">
        <v>1993</v>
      </c>
      <c r="P3299" t="s">
        <v>42</v>
      </c>
      <c r="Q3299" t="s">
        <v>74</v>
      </c>
      <c r="R3299" t="s">
        <v>1994</v>
      </c>
      <c r="S3299">
        <v>121.792</v>
      </c>
      <c r="T3299" s="3"/>
    </row>
    <row r="3300" spans="1:20" x14ac:dyDescent="0.3">
      <c r="A3300">
        <v>3299</v>
      </c>
      <c r="B3300" t="s">
        <v>6523</v>
      </c>
      <c r="C3300">
        <f t="shared" si="51"/>
        <v>46</v>
      </c>
      <c r="D3300" s="1">
        <v>43420</v>
      </c>
      <c r="E3300" s="1">
        <v>43420</v>
      </c>
      <c r="F3300" t="s">
        <v>1289</v>
      </c>
      <c r="G3300" t="s">
        <v>2979</v>
      </c>
      <c r="H3300" t="s">
        <v>2980</v>
      </c>
      <c r="I3300" t="s">
        <v>37</v>
      </c>
      <c r="J3300" t="s">
        <v>23</v>
      </c>
      <c r="K3300" t="s">
        <v>123</v>
      </c>
      <c r="L3300" t="s">
        <v>39</v>
      </c>
      <c r="M3300">
        <v>94122</v>
      </c>
      <c r="N3300" t="s">
        <v>40</v>
      </c>
      <c r="O3300" t="s">
        <v>4608</v>
      </c>
      <c r="P3300" t="s">
        <v>67</v>
      </c>
      <c r="Q3300" t="s">
        <v>680</v>
      </c>
      <c r="R3300" t="s">
        <v>4609</v>
      </c>
      <c r="S3300">
        <v>1919.9760000000001</v>
      </c>
      <c r="T3300" s="3"/>
    </row>
    <row r="3301" spans="1:20" x14ac:dyDescent="0.3">
      <c r="A3301">
        <v>3300</v>
      </c>
      <c r="B3301" t="s">
        <v>6524</v>
      </c>
      <c r="C3301">
        <f t="shared" si="51"/>
        <v>47</v>
      </c>
      <c r="D3301" s="1">
        <v>42326</v>
      </c>
      <c r="E3301" s="1">
        <v>42330</v>
      </c>
      <c r="F3301" t="s">
        <v>46</v>
      </c>
      <c r="G3301" t="s">
        <v>1953</v>
      </c>
      <c r="H3301" t="s">
        <v>1954</v>
      </c>
      <c r="I3301" t="s">
        <v>22</v>
      </c>
      <c r="J3301" t="s">
        <v>23</v>
      </c>
      <c r="K3301" t="s">
        <v>142</v>
      </c>
      <c r="L3301" t="s">
        <v>143</v>
      </c>
      <c r="M3301">
        <v>19140</v>
      </c>
      <c r="N3301" t="s">
        <v>144</v>
      </c>
      <c r="O3301" t="s">
        <v>93</v>
      </c>
      <c r="P3301" t="s">
        <v>42</v>
      </c>
      <c r="Q3301" t="s">
        <v>71</v>
      </c>
      <c r="R3301" t="s">
        <v>94</v>
      </c>
      <c r="S3301">
        <v>50.997</v>
      </c>
      <c r="T3301" s="3"/>
    </row>
    <row r="3302" spans="1:20" x14ac:dyDescent="0.3">
      <c r="A3302">
        <v>3301</v>
      </c>
      <c r="B3302" t="s">
        <v>6524</v>
      </c>
      <c r="C3302">
        <f t="shared" si="51"/>
        <v>47</v>
      </c>
      <c r="D3302" s="1">
        <v>42326</v>
      </c>
      <c r="E3302" s="1">
        <v>42330</v>
      </c>
      <c r="F3302" t="s">
        <v>46</v>
      </c>
      <c r="G3302" t="s">
        <v>1953</v>
      </c>
      <c r="H3302" t="s">
        <v>1954</v>
      </c>
      <c r="I3302" t="s">
        <v>22</v>
      </c>
      <c r="J3302" t="s">
        <v>23</v>
      </c>
      <c r="K3302" t="s">
        <v>142</v>
      </c>
      <c r="L3302" t="s">
        <v>143</v>
      </c>
      <c r="M3302">
        <v>19140</v>
      </c>
      <c r="N3302" t="s">
        <v>144</v>
      </c>
      <c r="O3302" t="s">
        <v>375</v>
      </c>
      <c r="P3302" t="s">
        <v>42</v>
      </c>
      <c r="Q3302" t="s">
        <v>55</v>
      </c>
      <c r="R3302" t="s">
        <v>376</v>
      </c>
      <c r="S3302">
        <v>76.792000000000002</v>
      </c>
      <c r="T3302" s="3"/>
    </row>
    <row r="3303" spans="1:20" x14ac:dyDescent="0.3">
      <c r="A3303">
        <v>3302</v>
      </c>
      <c r="B3303" t="s">
        <v>6524</v>
      </c>
      <c r="C3303">
        <f t="shared" si="51"/>
        <v>47</v>
      </c>
      <c r="D3303" s="1">
        <v>42326</v>
      </c>
      <c r="E3303" s="1">
        <v>42330</v>
      </c>
      <c r="F3303" t="s">
        <v>46</v>
      </c>
      <c r="G3303" t="s">
        <v>1953</v>
      </c>
      <c r="H3303" t="s">
        <v>1954</v>
      </c>
      <c r="I3303" t="s">
        <v>22</v>
      </c>
      <c r="J3303" t="s">
        <v>23</v>
      </c>
      <c r="K3303" t="s">
        <v>142</v>
      </c>
      <c r="L3303" t="s">
        <v>143</v>
      </c>
      <c r="M3303">
        <v>19140</v>
      </c>
      <c r="N3303" t="s">
        <v>144</v>
      </c>
      <c r="O3303" t="s">
        <v>6525</v>
      </c>
      <c r="P3303" t="s">
        <v>67</v>
      </c>
      <c r="Q3303" t="s">
        <v>68</v>
      </c>
      <c r="R3303" t="s">
        <v>6526</v>
      </c>
      <c r="S3303">
        <v>539.96400000000006</v>
      </c>
      <c r="T3303" s="3"/>
    </row>
    <row r="3304" spans="1:20" x14ac:dyDescent="0.3">
      <c r="A3304">
        <v>3303</v>
      </c>
      <c r="B3304" t="s">
        <v>6524</v>
      </c>
      <c r="C3304">
        <f t="shared" si="51"/>
        <v>47</v>
      </c>
      <c r="D3304" s="1">
        <v>42326</v>
      </c>
      <c r="E3304" s="1">
        <v>42330</v>
      </c>
      <c r="F3304" t="s">
        <v>46</v>
      </c>
      <c r="G3304" t="s">
        <v>1953</v>
      </c>
      <c r="H3304" t="s">
        <v>1954</v>
      </c>
      <c r="I3304" t="s">
        <v>22</v>
      </c>
      <c r="J3304" t="s">
        <v>23</v>
      </c>
      <c r="K3304" t="s">
        <v>142</v>
      </c>
      <c r="L3304" t="s">
        <v>143</v>
      </c>
      <c r="M3304">
        <v>19140</v>
      </c>
      <c r="N3304" t="s">
        <v>144</v>
      </c>
      <c r="O3304" t="s">
        <v>3933</v>
      </c>
      <c r="P3304" t="s">
        <v>28</v>
      </c>
      <c r="Q3304" t="s">
        <v>61</v>
      </c>
      <c r="R3304" t="s">
        <v>5151</v>
      </c>
      <c r="S3304">
        <v>60.311999999999998</v>
      </c>
      <c r="T3304" s="3"/>
    </row>
    <row r="3305" spans="1:20" x14ac:dyDescent="0.3">
      <c r="A3305">
        <v>3304</v>
      </c>
      <c r="B3305" t="s">
        <v>6524</v>
      </c>
      <c r="C3305">
        <f t="shared" si="51"/>
        <v>47</v>
      </c>
      <c r="D3305" s="1">
        <v>42326</v>
      </c>
      <c r="E3305" s="1">
        <v>42330</v>
      </c>
      <c r="F3305" t="s">
        <v>46</v>
      </c>
      <c r="G3305" t="s">
        <v>1953</v>
      </c>
      <c r="H3305" t="s">
        <v>1954</v>
      </c>
      <c r="I3305" t="s">
        <v>22</v>
      </c>
      <c r="J3305" t="s">
        <v>23</v>
      </c>
      <c r="K3305" t="s">
        <v>142</v>
      </c>
      <c r="L3305" t="s">
        <v>143</v>
      </c>
      <c r="M3305">
        <v>19140</v>
      </c>
      <c r="N3305" t="s">
        <v>144</v>
      </c>
      <c r="O3305" t="s">
        <v>3396</v>
      </c>
      <c r="P3305" t="s">
        <v>42</v>
      </c>
      <c r="Q3305" t="s">
        <v>71</v>
      </c>
      <c r="R3305" t="s">
        <v>3397</v>
      </c>
      <c r="S3305">
        <v>1.944</v>
      </c>
      <c r="T3305" s="3"/>
    </row>
    <row r="3306" spans="1:20" x14ac:dyDescent="0.3">
      <c r="A3306">
        <v>3305</v>
      </c>
      <c r="B3306" t="s">
        <v>6527</v>
      </c>
      <c r="C3306">
        <f t="shared" si="51"/>
        <v>53</v>
      </c>
      <c r="D3306" s="1">
        <v>42368</v>
      </c>
      <c r="E3306" s="1">
        <v>42370</v>
      </c>
      <c r="F3306" t="s">
        <v>19</v>
      </c>
      <c r="G3306" t="s">
        <v>3432</v>
      </c>
      <c r="H3306" t="s">
        <v>3433</v>
      </c>
      <c r="I3306" t="s">
        <v>37</v>
      </c>
      <c r="J3306" t="s">
        <v>23</v>
      </c>
      <c r="K3306" t="s">
        <v>1987</v>
      </c>
      <c r="L3306" t="s">
        <v>100</v>
      </c>
      <c r="M3306">
        <v>78041</v>
      </c>
      <c r="N3306" t="s">
        <v>101</v>
      </c>
      <c r="O3306" t="s">
        <v>3488</v>
      </c>
      <c r="P3306" t="s">
        <v>42</v>
      </c>
      <c r="Q3306" t="s">
        <v>169</v>
      </c>
      <c r="R3306" t="s">
        <v>3489</v>
      </c>
      <c r="S3306">
        <v>12.984</v>
      </c>
      <c r="T3306" s="3"/>
    </row>
    <row r="3307" spans="1:20" x14ac:dyDescent="0.3">
      <c r="A3307">
        <v>3306</v>
      </c>
      <c r="B3307" t="s">
        <v>6527</v>
      </c>
      <c r="C3307">
        <f t="shared" si="51"/>
        <v>53</v>
      </c>
      <c r="D3307" s="1">
        <v>42368</v>
      </c>
      <c r="E3307" s="1">
        <v>42370</v>
      </c>
      <c r="F3307" t="s">
        <v>19</v>
      </c>
      <c r="G3307" t="s">
        <v>3432</v>
      </c>
      <c r="H3307" t="s">
        <v>3433</v>
      </c>
      <c r="I3307" t="s">
        <v>37</v>
      </c>
      <c r="J3307" t="s">
        <v>23</v>
      </c>
      <c r="K3307" t="s">
        <v>1987</v>
      </c>
      <c r="L3307" t="s">
        <v>100</v>
      </c>
      <c r="M3307">
        <v>78041</v>
      </c>
      <c r="N3307" t="s">
        <v>101</v>
      </c>
      <c r="O3307" t="s">
        <v>4969</v>
      </c>
      <c r="P3307" t="s">
        <v>67</v>
      </c>
      <c r="Q3307" t="s">
        <v>68</v>
      </c>
      <c r="R3307" t="s">
        <v>4970</v>
      </c>
      <c r="S3307">
        <v>217.584</v>
      </c>
      <c r="T3307" s="3"/>
    </row>
    <row r="3308" spans="1:20" x14ac:dyDescent="0.3">
      <c r="A3308">
        <v>3307</v>
      </c>
      <c r="B3308" t="s">
        <v>6527</v>
      </c>
      <c r="C3308">
        <f t="shared" si="51"/>
        <v>53</v>
      </c>
      <c r="D3308" s="1">
        <v>42368</v>
      </c>
      <c r="E3308" s="1">
        <v>42370</v>
      </c>
      <c r="F3308" t="s">
        <v>19</v>
      </c>
      <c r="G3308" t="s">
        <v>3432</v>
      </c>
      <c r="H3308" t="s">
        <v>3433</v>
      </c>
      <c r="I3308" t="s">
        <v>37</v>
      </c>
      <c r="J3308" t="s">
        <v>23</v>
      </c>
      <c r="K3308" t="s">
        <v>1987</v>
      </c>
      <c r="L3308" t="s">
        <v>100</v>
      </c>
      <c r="M3308">
        <v>78041</v>
      </c>
      <c r="N3308" t="s">
        <v>101</v>
      </c>
      <c r="O3308" t="s">
        <v>3212</v>
      </c>
      <c r="P3308" t="s">
        <v>67</v>
      </c>
      <c r="Q3308" t="s">
        <v>68</v>
      </c>
      <c r="R3308" t="s">
        <v>3213</v>
      </c>
      <c r="S3308">
        <v>328.77600000000001</v>
      </c>
      <c r="T3308" s="3"/>
    </row>
    <row r="3309" spans="1:20" x14ac:dyDescent="0.3">
      <c r="A3309">
        <v>3308</v>
      </c>
      <c r="B3309" t="s">
        <v>6527</v>
      </c>
      <c r="C3309">
        <f t="shared" si="51"/>
        <v>53</v>
      </c>
      <c r="D3309" s="1">
        <v>42368</v>
      </c>
      <c r="E3309" s="1">
        <v>42370</v>
      </c>
      <c r="F3309" t="s">
        <v>19</v>
      </c>
      <c r="G3309" t="s">
        <v>3432</v>
      </c>
      <c r="H3309" t="s">
        <v>3433</v>
      </c>
      <c r="I3309" t="s">
        <v>37</v>
      </c>
      <c r="J3309" t="s">
        <v>23</v>
      </c>
      <c r="K3309" t="s">
        <v>1987</v>
      </c>
      <c r="L3309" t="s">
        <v>100</v>
      </c>
      <c r="M3309">
        <v>78041</v>
      </c>
      <c r="N3309" t="s">
        <v>101</v>
      </c>
      <c r="O3309" t="s">
        <v>1252</v>
      </c>
      <c r="P3309" t="s">
        <v>42</v>
      </c>
      <c r="Q3309" t="s">
        <v>71</v>
      </c>
      <c r="R3309" t="s">
        <v>1253</v>
      </c>
      <c r="S3309">
        <v>2.286</v>
      </c>
      <c r="T3309" s="3"/>
    </row>
    <row r="3310" spans="1:20" x14ac:dyDescent="0.3">
      <c r="A3310">
        <v>3309</v>
      </c>
      <c r="B3310" t="s">
        <v>6527</v>
      </c>
      <c r="C3310">
        <f t="shared" si="51"/>
        <v>53</v>
      </c>
      <c r="D3310" s="1">
        <v>42368</v>
      </c>
      <c r="E3310" s="1">
        <v>42370</v>
      </c>
      <c r="F3310" t="s">
        <v>19</v>
      </c>
      <c r="G3310" t="s">
        <v>3432</v>
      </c>
      <c r="H3310" t="s">
        <v>3433</v>
      </c>
      <c r="I3310" t="s">
        <v>37</v>
      </c>
      <c r="J3310" t="s">
        <v>23</v>
      </c>
      <c r="K3310" t="s">
        <v>1987</v>
      </c>
      <c r="L3310" t="s">
        <v>100</v>
      </c>
      <c r="M3310">
        <v>78041</v>
      </c>
      <c r="N3310" t="s">
        <v>101</v>
      </c>
      <c r="O3310" t="s">
        <v>1017</v>
      </c>
      <c r="P3310" t="s">
        <v>67</v>
      </c>
      <c r="Q3310" t="s">
        <v>157</v>
      </c>
      <c r="R3310" t="s">
        <v>1018</v>
      </c>
      <c r="S3310">
        <v>47.984000000000002</v>
      </c>
      <c r="T3310" s="3"/>
    </row>
    <row r="3311" spans="1:20" x14ac:dyDescent="0.3">
      <c r="A3311">
        <v>3310</v>
      </c>
      <c r="B3311" t="s">
        <v>6528</v>
      </c>
      <c r="C3311">
        <f t="shared" si="51"/>
        <v>45</v>
      </c>
      <c r="D3311" s="1">
        <v>42679</v>
      </c>
      <c r="E3311" s="1">
        <v>42685</v>
      </c>
      <c r="F3311" t="s">
        <v>46</v>
      </c>
      <c r="G3311" t="s">
        <v>2220</v>
      </c>
      <c r="H3311" t="s">
        <v>2221</v>
      </c>
      <c r="I3311" t="s">
        <v>37</v>
      </c>
      <c r="J3311" t="s">
        <v>23</v>
      </c>
      <c r="K3311" t="s">
        <v>262</v>
      </c>
      <c r="L3311" t="s">
        <v>263</v>
      </c>
      <c r="M3311">
        <v>10009</v>
      </c>
      <c r="N3311" t="s">
        <v>144</v>
      </c>
      <c r="O3311" t="s">
        <v>4320</v>
      </c>
      <c r="P3311" t="s">
        <v>42</v>
      </c>
      <c r="Q3311" t="s">
        <v>71</v>
      </c>
      <c r="R3311" t="s">
        <v>4321</v>
      </c>
      <c r="S3311">
        <v>25.344000000000001</v>
      </c>
      <c r="T3311" s="3"/>
    </row>
    <row r="3312" spans="1:20" x14ac:dyDescent="0.3">
      <c r="A3312">
        <v>3311</v>
      </c>
      <c r="B3312" t="s">
        <v>6529</v>
      </c>
      <c r="C3312">
        <f t="shared" si="51"/>
        <v>38</v>
      </c>
      <c r="D3312" s="1">
        <v>42995</v>
      </c>
      <c r="E3312" s="1">
        <v>43000</v>
      </c>
      <c r="F3312" t="s">
        <v>46</v>
      </c>
      <c r="G3312" t="s">
        <v>4881</v>
      </c>
      <c r="H3312" t="s">
        <v>4882</v>
      </c>
      <c r="I3312" t="s">
        <v>22</v>
      </c>
      <c r="J3312" t="s">
        <v>23</v>
      </c>
      <c r="K3312" t="s">
        <v>262</v>
      </c>
      <c r="L3312" t="s">
        <v>263</v>
      </c>
      <c r="M3312">
        <v>10035</v>
      </c>
      <c r="N3312" t="s">
        <v>144</v>
      </c>
      <c r="O3312" t="s">
        <v>3572</v>
      </c>
      <c r="P3312" t="s">
        <v>42</v>
      </c>
      <c r="Q3312" t="s">
        <v>71</v>
      </c>
      <c r="R3312" t="s">
        <v>3573</v>
      </c>
      <c r="S3312">
        <v>232.4</v>
      </c>
      <c r="T3312" s="3"/>
    </row>
    <row r="3313" spans="1:20" x14ac:dyDescent="0.3">
      <c r="A3313">
        <v>3312</v>
      </c>
      <c r="B3313" t="s">
        <v>6530</v>
      </c>
      <c r="C3313">
        <f t="shared" si="51"/>
        <v>12</v>
      </c>
      <c r="D3313" s="1">
        <v>42814</v>
      </c>
      <c r="E3313" s="1">
        <v>42819</v>
      </c>
      <c r="F3313" t="s">
        <v>19</v>
      </c>
      <c r="G3313" t="s">
        <v>6424</v>
      </c>
      <c r="H3313" t="s">
        <v>6425</v>
      </c>
      <c r="I3313" t="s">
        <v>37</v>
      </c>
      <c r="J3313" t="s">
        <v>23</v>
      </c>
      <c r="K3313" t="s">
        <v>3487</v>
      </c>
      <c r="L3313" t="s">
        <v>1488</v>
      </c>
      <c r="M3313">
        <v>39503</v>
      </c>
      <c r="N3313" t="s">
        <v>26</v>
      </c>
      <c r="O3313" t="s">
        <v>3474</v>
      </c>
      <c r="P3313" t="s">
        <v>28</v>
      </c>
      <c r="Q3313" t="s">
        <v>61</v>
      </c>
      <c r="R3313" t="s">
        <v>3475</v>
      </c>
      <c r="S3313">
        <v>86.45</v>
      </c>
      <c r="T3313" s="3"/>
    </row>
    <row r="3314" spans="1:20" x14ac:dyDescent="0.3">
      <c r="A3314">
        <v>3313</v>
      </c>
      <c r="B3314" t="s">
        <v>6531</v>
      </c>
      <c r="C3314">
        <f t="shared" si="51"/>
        <v>40</v>
      </c>
      <c r="D3314" s="1">
        <v>42274</v>
      </c>
      <c r="E3314" s="1">
        <v>42278</v>
      </c>
      <c r="F3314" t="s">
        <v>46</v>
      </c>
      <c r="G3314" t="s">
        <v>4324</v>
      </c>
      <c r="H3314" t="s">
        <v>4325</v>
      </c>
      <c r="I3314" t="s">
        <v>22</v>
      </c>
      <c r="J3314" t="s">
        <v>23</v>
      </c>
      <c r="K3314" t="s">
        <v>946</v>
      </c>
      <c r="L3314" t="s">
        <v>39</v>
      </c>
      <c r="M3314">
        <v>92037</v>
      </c>
      <c r="N3314" t="s">
        <v>40</v>
      </c>
      <c r="O3314" t="s">
        <v>1163</v>
      </c>
      <c r="P3314" t="s">
        <v>28</v>
      </c>
      <c r="Q3314" t="s">
        <v>32</v>
      </c>
      <c r="R3314" t="s">
        <v>1164</v>
      </c>
      <c r="S3314">
        <v>603.91999999999996</v>
      </c>
      <c r="T3314" s="3"/>
    </row>
    <row r="3315" spans="1:20" x14ac:dyDescent="0.3">
      <c r="A3315">
        <v>3314</v>
      </c>
      <c r="B3315" t="s">
        <v>6531</v>
      </c>
      <c r="C3315">
        <f t="shared" si="51"/>
        <v>40</v>
      </c>
      <c r="D3315" s="1">
        <v>42274</v>
      </c>
      <c r="E3315" s="1">
        <v>42278</v>
      </c>
      <c r="F3315" t="s">
        <v>46</v>
      </c>
      <c r="G3315" t="s">
        <v>4324</v>
      </c>
      <c r="H3315" t="s">
        <v>4325</v>
      </c>
      <c r="I3315" t="s">
        <v>22</v>
      </c>
      <c r="J3315" t="s">
        <v>23</v>
      </c>
      <c r="K3315" t="s">
        <v>946</v>
      </c>
      <c r="L3315" t="s">
        <v>39</v>
      </c>
      <c r="M3315">
        <v>92037</v>
      </c>
      <c r="N3315" t="s">
        <v>40</v>
      </c>
      <c r="O3315" t="s">
        <v>4505</v>
      </c>
      <c r="P3315" t="s">
        <v>42</v>
      </c>
      <c r="Q3315" t="s">
        <v>86</v>
      </c>
      <c r="R3315" t="s">
        <v>4506</v>
      </c>
      <c r="S3315">
        <v>81.98</v>
      </c>
      <c r="T3315" s="3"/>
    </row>
    <row r="3316" spans="1:20" x14ac:dyDescent="0.3">
      <c r="A3316">
        <v>3315</v>
      </c>
      <c r="B3316" t="s">
        <v>6532</v>
      </c>
      <c r="C3316">
        <f t="shared" si="51"/>
        <v>52</v>
      </c>
      <c r="D3316" s="1">
        <v>43458</v>
      </c>
      <c r="E3316" s="1">
        <v>43462</v>
      </c>
      <c r="F3316" t="s">
        <v>46</v>
      </c>
      <c r="G3316" t="s">
        <v>5797</v>
      </c>
      <c r="H3316" t="s">
        <v>5798</v>
      </c>
      <c r="I3316" t="s">
        <v>22</v>
      </c>
      <c r="J3316" t="s">
        <v>23</v>
      </c>
      <c r="K3316" t="s">
        <v>2344</v>
      </c>
      <c r="L3316" t="s">
        <v>263</v>
      </c>
      <c r="M3316">
        <v>11572</v>
      </c>
      <c r="N3316" t="s">
        <v>144</v>
      </c>
      <c r="O3316" t="s">
        <v>1163</v>
      </c>
      <c r="P3316" t="s">
        <v>28</v>
      </c>
      <c r="Q3316" t="s">
        <v>32</v>
      </c>
      <c r="R3316" t="s">
        <v>1164</v>
      </c>
      <c r="S3316">
        <v>271.76400000000001</v>
      </c>
      <c r="T3316" s="3"/>
    </row>
    <row r="3317" spans="1:20" x14ac:dyDescent="0.3">
      <c r="A3317">
        <v>3316</v>
      </c>
      <c r="B3317" t="s">
        <v>6532</v>
      </c>
      <c r="C3317">
        <f t="shared" si="51"/>
        <v>52</v>
      </c>
      <c r="D3317" s="1">
        <v>43458</v>
      </c>
      <c r="E3317" s="1">
        <v>43462</v>
      </c>
      <c r="F3317" t="s">
        <v>46</v>
      </c>
      <c r="G3317" t="s">
        <v>5797</v>
      </c>
      <c r="H3317" t="s">
        <v>5798</v>
      </c>
      <c r="I3317" t="s">
        <v>22</v>
      </c>
      <c r="J3317" t="s">
        <v>23</v>
      </c>
      <c r="K3317" t="s">
        <v>2344</v>
      </c>
      <c r="L3317" t="s">
        <v>263</v>
      </c>
      <c r="M3317">
        <v>11572</v>
      </c>
      <c r="N3317" t="s">
        <v>144</v>
      </c>
      <c r="O3317" t="s">
        <v>4479</v>
      </c>
      <c r="P3317" t="s">
        <v>42</v>
      </c>
      <c r="Q3317" t="s">
        <v>71</v>
      </c>
      <c r="R3317" t="s">
        <v>4480</v>
      </c>
      <c r="S3317">
        <v>14.375999999999999</v>
      </c>
      <c r="T3317" s="3"/>
    </row>
    <row r="3318" spans="1:20" x14ac:dyDescent="0.3">
      <c r="A3318">
        <v>3317</v>
      </c>
      <c r="B3318" t="s">
        <v>6533</v>
      </c>
      <c r="C3318">
        <f t="shared" si="51"/>
        <v>45</v>
      </c>
      <c r="D3318" s="1">
        <v>43414</v>
      </c>
      <c r="E3318" s="1">
        <v>43419</v>
      </c>
      <c r="F3318" t="s">
        <v>19</v>
      </c>
      <c r="G3318" t="s">
        <v>4141</v>
      </c>
      <c r="H3318" t="s">
        <v>4142</v>
      </c>
      <c r="I3318" t="s">
        <v>37</v>
      </c>
      <c r="J3318" t="s">
        <v>23</v>
      </c>
      <c r="K3318" t="s">
        <v>2894</v>
      </c>
      <c r="L3318" t="s">
        <v>100</v>
      </c>
      <c r="M3318">
        <v>78664</v>
      </c>
      <c r="N3318" t="s">
        <v>101</v>
      </c>
      <c r="O3318" t="s">
        <v>5348</v>
      </c>
      <c r="P3318" t="s">
        <v>28</v>
      </c>
      <c r="Q3318" t="s">
        <v>61</v>
      </c>
      <c r="R3318" t="s">
        <v>5349</v>
      </c>
      <c r="S3318">
        <v>341.96</v>
      </c>
      <c r="T3318" s="3"/>
    </row>
    <row r="3319" spans="1:20" x14ac:dyDescent="0.3">
      <c r="A3319">
        <v>3318</v>
      </c>
      <c r="B3319" t="s">
        <v>6534</v>
      </c>
      <c r="C3319">
        <f t="shared" si="51"/>
        <v>38</v>
      </c>
      <c r="D3319" s="1">
        <v>42624</v>
      </c>
      <c r="E3319" s="1">
        <v>42628</v>
      </c>
      <c r="F3319" t="s">
        <v>46</v>
      </c>
      <c r="G3319" t="s">
        <v>515</v>
      </c>
      <c r="H3319" t="s">
        <v>516</v>
      </c>
      <c r="I3319" t="s">
        <v>22</v>
      </c>
      <c r="J3319" t="s">
        <v>23</v>
      </c>
      <c r="K3319" t="s">
        <v>773</v>
      </c>
      <c r="L3319" t="s">
        <v>39</v>
      </c>
      <c r="M3319">
        <v>92374</v>
      </c>
      <c r="N3319" t="s">
        <v>40</v>
      </c>
      <c r="O3319" t="s">
        <v>2447</v>
      </c>
      <c r="P3319" t="s">
        <v>42</v>
      </c>
      <c r="Q3319" t="s">
        <v>64</v>
      </c>
      <c r="R3319" t="s">
        <v>2448</v>
      </c>
      <c r="S3319">
        <v>181.35</v>
      </c>
      <c r="T3319" s="3"/>
    </row>
    <row r="3320" spans="1:20" x14ac:dyDescent="0.3">
      <c r="A3320">
        <v>3319</v>
      </c>
      <c r="B3320" t="s">
        <v>6534</v>
      </c>
      <c r="C3320">
        <f t="shared" si="51"/>
        <v>38</v>
      </c>
      <c r="D3320" s="1">
        <v>42624</v>
      </c>
      <c r="E3320" s="1">
        <v>42628</v>
      </c>
      <c r="F3320" t="s">
        <v>46</v>
      </c>
      <c r="G3320" t="s">
        <v>515</v>
      </c>
      <c r="H3320" t="s">
        <v>516</v>
      </c>
      <c r="I3320" t="s">
        <v>22</v>
      </c>
      <c r="J3320" t="s">
        <v>23</v>
      </c>
      <c r="K3320" t="s">
        <v>773</v>
      </c>
      <c r="L3320" t="s">
        <v>39</v>
      </c>
      <c r="M3320">
        <v>92374</v>
      </c>
      <c r="N3320" t="s">
        <v>40</v>
      </c>
      <c r="O3320" t="s">
        <v>4762</v>
      </c>
      <c r="P3320" t="s">
        <v>42</v>
      </c>
      <c r="Q3320" t="s">
        <v>43</v>
      </c>
      <c r="R3320" t="s">
        <v>4763</v>
      </c>
      <c r="S3320">
        <v>8.64</v>
      </c>
      <c r="T3320" s="3"/>
    </row>
    <row r="3321" spans="1:20" x14ac:dyDescent="0.3">
      <c r="A3321">
        <v>3320</v>
      </c>
      <c r="B3321" t="s">
        <v>6535</v>
      </c>
      <c r="C3321">
        <f t="shared" si="51"/>
        <v>52</v>
      </c>
      <c r="D3321" s="1">
        <v>42358</v>
      </c>
      <c r="E3321" s="1">
        <v>42363</v>
      </c>
      <c r="F3321" t="s">
        <v>46</v>
      </c>
      <c r="G3321" t="s">
        <v>6536</v>
      </c>
      <c r="H3321" t="s">
        <v>6537</v>
      </c>
      <c r="I3321" t="s">
        <v>22</v>
      </c>
      <c r="J3321" t="s">
        <v>23</v>
      </c>
      <c r="K3321" t="s">
        <v>378</v>
      </c>
      <c r="L3321" t="s">
        <v>331</v>
      </c>
      <c r="M3321">
        <v>38401</v>
      </c>
      <c r="N3321" t="s">
        <v>26</v>
      </c>
      <c r="O3321" t="s">
        <v>4114</v>
      </c>
      <c r="P3321" t="s">
        <v>42</v>
      </c>
      <c r="Q3321" t="s">
        <v>74</v>
      </c>
      <c r="R3321" t="s">
        <v>4115</v>
      </c>
      <c r="S3321">
        <v>43.512</v>
      </c>
      <c r="T3321" s="3"/>
    </row>
    <row r="3322" spans="1:20" x14ac:dyDescent="0.3">
      <c r="A3322">
        <v>3321</v>
      </c>
      <c r="B3322" t="s">
        <v>6535</v>
      </c>
      <c r="C3322">
        <f t="shared" si="51"/>
        <v>52</v>
      </c>
      <c r="D3322" s="1">
        <v>42358</v>
      </c>
      <c r="E3322" s="1">
        <v>42363</v>
      </c>
      <c r="F3322" t="s">
        <v>46</v>
      </c>
      <c r="G3322" t="s">
        <v>6536</v>
      </c>
      <c r="H3322" t="s">
        <v>6537</v>
      </c>
      <c r="I3322" t="s">
        <v>22</v>
      </c>
      <c r="J3322" t="s">
        <v>23</v>
      </c>
      <c r="K3322" t="s">
        <v>378</v>
      </c>
      <c r="L3322" t="s">
        <v>331</v>
      </c>
      <c r="M3322">
        <v>38401</v>
      </c>
      <c r="N3322" t="s">
        <v>26</v>
      </c>
      <c r="O3322" t="s">
        <v>684</v>
      </c>
      <c r="P3322" t="s">
        <v>28</v>
      </c>
      <c r="Q3322" t="s">
        <v>32</v>
      </c>
      <c r="R3322" t="s">
        <v>685</v>
      </c>
      <c r="S3322">
        <v>662.88</v>
      </c>
      <c r="T3322" s="3"/>
    </row>
    <row r="3323" spans="1:20" x14ac:dyDescent="0.3">
      <c r="A3323">
        <v>3322</v>
      </c>
      <c r="B3323" t="s">
        <v>6535</v>
      </c>
      <c r="C3323">
        <f t="shared" si="51"/>
        <v>52</v>
      </c>
      <c r="D3323" s="1">
        <v>42358</v>
      </c>
      <c r="E3323" s="1">
        <v>42363</v>
      </c>
      <c r="F3323" t="s">
        <v>46</v>
      </c>
      <c r="G3323" t="s">
        <v>6536</v>
      </c>
      <c r="H3323" t="s">
        <v>6537</v>
      </c>
      <c r="I3323" t="s">
        <v>22</v>
      </c>
      <c r="J3323" t="s">
        <v>23</v>
      </c>
      <c r="K3323" t="s">
        <v>378</v>
      </c>
      <c r="L3323" t="s">
        <v>331</v>
      </c>
      <c r="M3323">
        <v>38401</v>
      </c>
      <c r="N3323" t="s">
        <v>26</v>
      </c>
      <c r="O3323" t="s">
        <v>4289</v>
      </c>
      <c r="P3323" t="s">
        <v>42</v>
      </c>
      <c r="Q3323" t="s">
        <v>86</v>
      </c>
      <c r="R3323" t="s">
        <v>4290</v>
      </c>
      <c r="S3323">
        <v>25.92</v>
      </c>
      <c r="T3323" s="3"/>
    </row>
    <row r="3324" spans="1:20" x14ac:dyDescent="0.3">
      <c r="A3324">
        <v>3323</v>
      </c>
      <c r="B3324" t="s">
        <v>6538</v>
      </c>
      <c r="C3324">
        <f t="shared" si="51"/>
        <v>30</v>
      </c>
      <c r="D3324" s="1">
        <v>42574</v>
      </c>
      <c r="E3324" s="1">
        <v>42578</v>
      </c>
      <c r="F3324" t="s">
        <v>46</v>
      </c>
      <c r="G3324" t="s">
        <v>2285</v>
      </c>
      <c r="H3324" t="s">
        <v>2286</v>
      </c>
      <c r="I3324" t="s">
        <v>98</v>
      </c>
      <c r="J3324" t="s">
        <v>23</v>
      </c>
      <c r="K3324" t="s">
        <v>262</v>
      </c>
      <c r="L3324" t="s">
        <v>263</v>
      </c>
      <c r="M3324">
        <v>10009</v>
      </c>
      <c r="N3324" t="s">
        <v>144</v>
      </c>
      <c r="O3324" t="s">
        <v>73</v>
      </c>
      <c r="P3324" t="s">
        <v>42</v>
      </c>
      <c r="Q3324" t="s">
        <v>74</v>
      </c>
      <c r="R3324" t="s">
        <v>75</v>
      </c>
      <c r="S3324">
        <v>68.94</v>
      </c>
      <c r="T3324" s="3"/>
    </row>
    <row r="3325" spans="1:20" x14ac:dyDescent="0.3">
      <c r="A3325">
        <v>3324</v>
      </c>
      <c r="B3325" t="s">
        <v>6538</v>
      </c>
      <c r="C3325">
        <f t="shared" si="51"/>
        <v>30</v>
      </c>
      <c r="D3325" s="1">
        <v>42574</v>
      </c>
      <c r="E3325" s="1">
        <v>42578</v>
      </c>
      <c r="F3325" t="s">
        <v>46</v>
      </c>
      <c r="G3325" t="s">
        <v>2285</v>
      </c>
      <c r="H3325" t="s">
        <v>2286</v>
      </c>
      <c r="I3325" t="s">
        <v>98</v>
      </c>
      <c r="J3325" t="s">
        <v>23</v>
      </c>
      <c r="K3325" t="s">
        <v>262</v>
      </c>
      <c r="L3325" t="s">
        <v>263</v>
      </c>
      <c r="M3325">
        <v>10009</v>
      </c>
      <c r="N3325" t="s">
        <v>144</v>
      </c>
      <c r="O3325" t="s">
        <v>2308</v>
      </c>
      <c r="P3325" t="s">
        <v>28</v>
      </c>
      <c r="Q3325" t="s">
        <v>61</v>
      </c>
      <c r="R3325" t="s">
        <v>2309</v>
      </c>
      <c r="S3325">
        <v>128.82</v>
      </c>
      <c r="T3325" s="3"/>
    </row>
    <row r="3326" spans="1:20" x14ac:dyDescent="0.3">
      <c r="A3326">
        <v>3325</v>
      </c>
      <c r="B3326" t="s">
        <v>6539</v>
      </c>
      <c r="C3326">
        <f t="shared" si="51"/>
        <v>46</v>
      </c>
      <c r="D3326" s="1">
        <v>42319</v>
      </c>
      <c r="E3326" s="1">
        <v>42323</v>
      </c>
      <c r="F3326" t="s">
        <v>46</v>
      </c>
      <c r="G3326" t="s">
        <v>312</v>
      </c>
      <c r="H3326" t="s">
        <v>313</v>
      </c>
      <c r="I3326" t="s">
        <v>22</v>
      </c>
      <c r="J3326" t="s">
        <v>23</v>
      </c>
      <c r="K3326" t="s">
        <v>180</v>
      </c>
      <c r="L3326" t="s">
        <v>100</v>
      </c>
      <c r="M3326">
        <v>77095</v>
      </c>
      <c r="N3326" t="s">
        <v>101</v>
      </c>
      <c r="O3326" t="s">
        <v>4723</v>
      </c>
      <c r="P3326" t="s">
        <v>42</v>
      </c>
      <c r="Q3326" t="s">
        <v>71</v>
      </c>
      <c r="R3326" t="s">
        <v>4724</v>
      </c>
      <c r="S3326">
        <v>896.99</v>
      </c>
      <c r="T3326" s="3"/>
    </row>
    <row r="3327" spans="1:20" x14ac:dyDescent="0.3">
      <c r="A3327">
        <v>3326</v>
      </c>
      <c r="B3327" t="s">
        <v>6539</v>
      </c>
      <c r="C3327">
        <f t="shared" si="51"/>
        <v>46</v>
      </c>
      <c r="D3327" s="1">
        <v>42319</v>
      </c>
      <c r="E3327" s="1">
        <v>42323</v>
      </c>
      <c r="F3327" t="s">
        <v>46</v>
      </c>
      <c r="G3327" t="s">
        <v>312</v>
      </c>
      <c r="H3327" t="s">
        <v>313</v>
      </c>
      <c r="I3327" t="s">
        <v>22</v>
      </c>
      <c r="J3327" t="s">
        <v>23</v>
      </c>
      <c r="K3327" t="s">
        <v>180</v>
      </c>
      <c r="L3327" t="s">
        <v>100</v>
      </c>
      <c r="M3327">
        <v>77095</v>
      </c>
      <c r="N3327" t="s">
        <v>101</v>
      </c>
      <c r="O3327" t="s">
        <v>6320</v>
      </c>
      <c r="P3327" t="s">
        <v>42</v>
      </c>
      <c r="Q3327" t="s">
        <v>71</v>
      </c>
      <c r="R3327" t="s">
        <v>6321</v>
      </c>
      <c r="S3327">
        <v>1.234</v>
      </c>
      <c r="T3327" s="3"/>
    </row>
    <row r="3328" spans="1:20" x14ac:dyDescent="0.3">
      <c r="A3328">
        <v>3327</v>
      </c>
      <c r="B3328" t="s">
        <v>6539</v>
      </c>
      <c r="C3328">
        <f t="shared" si="51"/>
        <v>46</v>
      </c>
      <c r="D3328" s="1">
        <v>42319</v>
      </c>
      <c r="E3328" s="1">
        <v>42323</v>
      </c>
      <c r="F3328" t="s">
        <v>46</v>
      </c>
      <c r="G3328" t="s">
        <v>312</v>
      </c>
      <c r="H3328" t="s">
        <v>313</v>
      </c>
      <c r="I3328" t="s">
        <v>22</v>
      </c>
      <c r="J3328" t="s">
        <v>23</v>
      </c>
      <c r="K3328" t="s">
        <v>180</v>
      </c>
      <c r="L3328" t="s">
        <v>100</v>
      </c>
      <c r="M3328">
        <v>77095</v>
      </c>
      <c r="N3328" t="s">
        <v>101</v>
      </c>
      <c r="O3328" t="s">
        <v>6242</v>
      </c>
      <c r="P3328" t="s">
        <v>42</v>
      </c>
      <c r="Q3328" t="s">
        <v>64</v>
      </c>
      <c r="R3328" t="s">
        <v>6243</v>
      </c>
      <c r="S3328">
        <v>67.56</v>
      </c>
      <c r="T3328" s="3"/>
    </row>
    <row r="3329" spans="1:20" x14ac:dyDescent="0.3">
      <c r="A3329">
        <v>3328</v>
      </c>
      <c r="B3329" t="s">
        <v>6539</v>
      </c>
      <c r="C3329">
        <f t="shared" si="51"/>
        <v>46</v>
      </c>
      <c r="D3329" s="1">
        <v>42319</v>
      </c>
      <c r="E3329" s="1">
        <v>42323</v>
      </c>
      <c r="F3329" t="s">
        <v>46</v>
      </c>
      <c r="G3329" t="s">
        <v>312</v>
      </c>
      <c r="H3329" t="s">
        <v>313</v>
      </c>
      <c r="I3329" t="s">
        <v>22</v>
      </c>
      <c r="J3329" t="s">
        <v>23</v>
      </c>
      <c r="K3329" t="s">
        <v>180</v>
      </c>
      <c r="L3329" t="s">
        <v>100</v>
      </c>
      <c r="M3329">
        <v>77095</v>
      </c>
      <c r="N3329" t="s">
        <v>101</v>
      </c>
      <c r="O3329" t="s">
        <v>1435</v>
      </c>
      <c r="P3329" t="s">
        <v>42</v>
      </c>
      <c r="Q3329" t="s">
        <v>86</v>
      </c>
      <c r="R3329" t="s">
        <v>1436</v>
      </c>
      <c r="S3329">
        <v>21.72</v>
      </c>
      <c r="T3329" s="3"/>
    </row>
    <row r="3330" spans="1:20" x14ac:dyDescent="0.3">
      <c r="A3330">
        <v>3329</v>
      </c>
      <c r="B3330" t="s">
        <v>6539</v>
      </c>
      <c r="C3330">
        <f t="shared" si="51"/>
        <v>46</v>
      </c>
      <c r="D3330" s="1">
        <v>42319</v>
      </c>
      <c r="E3330" s="1">
        <v>42323</v>
      </c>
      <c r="F3330" t="s">
        <v>46</v>
      </c>
      <c r="G3330" t="s">
        <v>312</v>
      </c>
      <c r="H3330" t="s">
        <v>313</v>
      </c>
      <c r="I3330" t="s">
        <v>22</v>
      </c>
      <c r="J3330" t="s">
        <v>23</v>
      </c>
      <c r="K3330" t="s">
        <v>180</v>
      </c>
      <c r="L3330" t="s">
        <v>100</v>
      </c>
      <c r="M3330">
        <v>77095</v>
      </c>
      <c r="N3330" t="s">
        <v>101</v>
      </c>
      <c r="O3330" t="s">
        <v>6540</v>
      </c>
      <c r="P3330" t="s">
        <v>42</v>
      </c>
      <c r="Q3330" t="s">
        <v>86</v>
      </c>
      <c r="R3330" t="s">
        <v>6541</v>
      </c>
      <c r="S3330">
        <v>262.33600000000001</v>
      </c>
      <c r="T3330" s="3"/>
    </row>
    <row r="3331" spans="1:20" x14ac:dyDescent="0.3">
      <c r="A3331">
        <v>3330</v>
      </c>
      <c r="B3331" t="s">
        <v>6539</v>
      </c>
      <c r="C3331">
        <f t="shared" ref="C3331:C3394" si="52">WEEKNUM(D3331,1)</f>
        <v>46</v>
      </c>
      <c r="D3331" s="1">
        <v>42319</v>
      </c>
      <c r="E3331" s="1">
        <v>42323</v>
      </c>
      <c r="F3331" t="s">
        <v>46</v>
      </c>
      <c r="G3331" t="s">
        <v>312</v>
      </c>
      <c r="H3331" t="s">
        <v>313</v>
      </c>
      <c r="I3331" t="s">
        <v>22</v>
      </c>
      <c r="J3331" t="s">
        <v>23</v>
      </c>
      <c r="K3331" t="s">
        <v>180</v>
      </c>
      <c r="L3331" t="s">
        <v>100</v>
      </c>
      <c r="M3331">
        <v>77095</v>
      </c>
      <c r="N3331" t="s">
        <v>101</v>
      </c>
      <c r="O3331" t="s">
        <v>3567</v>
      </c>
      <c r="P3331" t="s">
        <v>67</v>
      </c>
      <c r="Q3331" t="s">
        <v>68</v>
      </c>
      <c r="R3331" t="s">
        <v>3568</v>
      </c>
      <c r="S3331">
        <v>148.47999999999999</v>
      </c>
      <c r="T3331" s="3"/>
    </row>
    <row r="3332" spans="1:20" x14ac:dyDescent="0.3">
      <c r="A3332">
        <v>3331</v>
      </c>
      <c r="B3332" t="s">
        <v>6539</v>
      </c>
      <c r="C3332">
        <f t="shared" si="52"/>
        <v>46</v>
      </c>
      <c r="D3332" s="1">
        <v>42319</v>
      </c>
      <c r="E3332" s="1">
        <v>42323</v>
      </c>
      <c r="F3332" t="s">
        <v>46</v>
      </c>
      <c r="G3332" t="s">
        <v>312</v>
      </c>
      <c r="H3332" t="s">
        <v>313</v>
      </c>
      <c r="I3332" t="s">
        <v>22</v>
      </c>
      <c r="J3332" t="s">
        <v>23</v>
      </c>
      <c r="K3332" t="s">
        <v>180</v>
      </c>
      <c r="L3332" t="s">
        <v>100</v>
      </c>
      <c r="M3332">
        <v>77095</v>
      </c>
      <c r="N3332" t="s">
        <v>101</v>
      </c>
      <c r="O3332" t="s">
        <v>4650</v>
      </c>
      <c r="P3332" t="s">
        <v>67</v>
      </c>
      <c r="Q3332" t="s">
        <v>68</v>
      </c>
      <c r="R3332" t="s">
        <v>4651</v>
      </c>
      <c r="S3332">
        <v>241.17599999999999</v>
      </c>
      <c r="T3332" s="3"/>
    </row>
    <row r="3333" spans="1:20" x14ac:dyDescent="0.3">
      <c r="A3333">
        <v>3332</v>
      </c>
      <c r="B3333" t="s">
        <v>6542</v>
      </c>
      <c r="C3333">
        <f t="shared" si="52"/>
        <v>50</v>
      </c>
      <c r="D3333" s="1">
        <v>43448</v>
      </c>
      <c r="E3333" s="1">
        <v>43454</v>
      </c>
      <c r="F3333" t="s">
        <v>46</v>
      </c>
      <c r="G3333" t="s">
        <v>391</v>
      </c>
      <c r="H3333" t="s">
        <v>392</v>
      </c>
      <c r="I3333" t="s">
        <v>98</v>
      </c>
      <c r="J3333" t="s">
        <v>23</v>
      </c>
      <c r="K3333" t="s">
        <v>299</v>
      </c>
      <c r="L3333" t="s">
        <v>207</v>
      </c>
      <c r="M3333">
        <v>60653</v>
      </c>
      <c r="N3333" t="s">
        <v>101</v>
      </c>
      <c r="O3333" t="s">
        <v>6543</v>
      </c>
      <c r="P3333" t="s">
        <v>67</v>
      </c>
      <c r="Q3333" t="s">
        <v>157</v>
      </c>
      <c r="R3333" t="s">
        <v>6544</v>
      </c>
      <c r="S3333">
        <v>227.976</v>
      </c>
      <c r="T3333" s="3"/>
    </row>
    <row r="3334" spans="1:20" x14ac:dyDescent="0.3">
      <c r="A3334">
        <v>3333</v>
      </c>
      <c r="B3334" t="s">
        <v>6542</v>
      </c>
      <c r="C3334">
        <f t="shared" si="52"/>
        <v>50</v>
      </c>
      <c r="D3334" s="1">
        <v>43448</v>
      </c>
      <c r="E3334" s="1">
        <v>43454</v>
      </c>
      <c r="F3334" t="s">
        <v>46</v>
      </c>
      <c r="G3334" t="s">
        <v>391</v>
      </c>
      <c r="H3334" t="s">
        <v>392</v>
      </c>
      <c r="I3334" t="s">
        <v>98</v>
      </c>
      <c r="J3334" t="s">
        <v>23</v>
      </c>
      <c r="K3334" t="s">
        <v>299</v>
      </c>
      <c r="L3334" t="s">
        <v>207</v>
      </c>
      <c r="M3334">
        <v>60653</v>
      </c>
      <c r="N3334" t="s">
        <v>101</v>
      </c>
      <c r="O3334" t="s">
        <v>6460</v>
      </c>
      <c r="P3334" t="s">
        <v>67</v>
      </c>
      <c r="Q3334" t="s">
        <v>68</v>
      </c>
      <c r="R3334" t="s">
        <v>6461</v>
      </c>
      <c r="S3334">
        <v>52.68</v>
      </c>
      <c r="T3334" s="3"/>
    </row>
    <row r="3335" spans="1:20" x14ac:dyDescent="0.3">
      <c r="A3335">
        <v>3334</v>
      </c>
      <c r="B3335" t="s">
        <v>6542</v>
      </c>
      <c r="C3335">
        <f t="shared" si="52"/>
        <v>50</v>
      </c>
      <c r="D3335" s="1">
        <v>43448</v>
      </c>
      <c r="E3335" s="1">
        <v>43454</v>
      </c>
      <c r="F3335" t="s">
        <v>46</v>
      </c>
      <c r="G3335" t="s">
        <v>391</v>
      </c>
      <c r="H3335" t="s">
        <v>392</v>
      </c>
      <c r="I3335" t="s">
        <v>98</v>
      </c>
      <c r="J3335" t="s">
        <v>23</v>
      </c>
      <c r="K3335" t="s">
        <v>299</v>
      </c>
      <c r="L3335" t="s">
        <v>207</v>
      </c>
      <c r="M3335">
        <v>60653</v>
      </c>
      <c r="N3335" t="s">
        <v>101</v>
      </c>
      <c r="O3335" t="s">
        <v>6545</v>
      </c>
      <c r="P3335" t="s">
        <v>28</v>
      </c>
      <c r="Q3335" t="s">
        <v>61</v>
      </c>
      <c r="R3335" t="s">
        <v>6546</v>
      </c>
      <c r="S3335">
        <v>2.032</v>
      </c>
      <c r="T3335" s="3"/>
    </row>
    <row r="3336" spans="1:20" x14ac:dyDescent="0.3">
      <c r="A3336">
        <v>3335</v>
      </c>
      <c r="B3336" t="s">
        <v>6547</v>
      </c>
      <c r="C3336">
        <f t="shared" si="52"/>
        <v>34</v>
      </c>
      <c r="D3336" s="1">
        <v>43333</v>
      </c>
      <c r="E3336" s="1">
        <v>43334</v>
      </c>
      <c r="F3336" t="s">
        <v>184</v>
      </c>
      <c r="G3336" t="s">
        <v>6548</v>
      </c>
      <c r="H3336" t="s">
        <v>6549</v>
      </c>
      <c r="I3336" t="s">
        <v>22</v>
      </c>
      <c r="J3336" t="s">
        <v>23</v>
      </c>
      <c r="K3336" t="s">
        <v>3203</v>
      </c>
      <c r="L3336" t="s">
        <v>39</v>
      </c>
      <c r="M3336">
        <v>94601</v>
      </c>
      <c r="N3336" t="s">
        <v>40</v>
      </c>
      <c r="O3336" t="s">
        <v>3083</v>
      </c>
      <c r="P3336" t="s">
        <v>42</v>
      </c>
      <c r="Q3336" t="s">
        <v>64</v>
      </c>
      <c r="R3336" t="s">
        <v>3084</v>
      </c>
      <c r="S3336">
        <v>17.12</v>
      </c>
      <c r="T3336" s="3"/>
    </row>
    <row r="3337" spans="1:20" x14ac:dyDescent="0.3">
      <c r="A3337">
        <v>3336</v>
      </c>
      <c r="B3337" t="s">
        <v>6547</v>
      </c>
      <c r="C3337">
        <f t="shared" si="52"/>
        <v>34</v>
      </c>
      <c r="D3337" s="1">
        <v>43333</v>
      </c>
      <c r="E3337" s="1">
        <v>43334</v>
      </c>
      <c r="F3337" t="s">
        <v>184</v>
      </c>
      <c r="G3337" t="s">
        <v>6548</v>
      </c>
      <c r="H3337" t="s">
        <v>6549</v>
      </c>
      <c r="I3337" t="s">
        <v>22</v>
      </c>
      <c r="J3337" t="s">
        <v>23</v>
      </c>
      <c r="K3337" t="s">
        <v>3203</v>
      </c>
      <c r="L3337" t="s">
        <v>39</v>
      </c>
      <c r="M3337">
        <v>94601</v>
      </c>
      <c r="N3337" t="s">
        <v>40</v>
      </c>
      <c r="O3337" t="s">
        <v>2033</v>
      </c>
      <c r="P3337" t="s">
        <v>67</v>
      </c>
      <c r="Q3337" t="s">
        <v>68</v>
      </c>
      <c r="R3337" t="s">
        <v>2034</v>
      </c>
      <c r="S3337">
        <v>431.96800000000002</v>
      </c>
      <c r="T3337" s="3"/>
    </row>
    <row r="3338" spans="1:20" x14ac:dyDescent="0.3">
      <c r="A3338">
        <v>3337</v>
      </c>
      <c r="B3338" t="s">
        <v>6547</v>
      </c>
      <c r="C3338">
        <f t="shared" si="52"/>
        <v>34</v>
      </c>
      <c r="D3338" s="1">
        <v>43333</v>
      </c>
      <c r="E3338" s="1">
        <v>43334</v>
      </c>
      <c r="F3338" t="s">
        <v>184</v>
      </c>
      <c r="G3338" t="s">
        <v>6548</v>
      </c>
      <c r="H3338" t="s">
        <v>6549</v>
      </c>
      <c r="I3338" t="s">
        <v>22</v>
      </c>
      <c r="J3338" t="s">
        <v>23</v>
      </c>
      <c r="K3338" t="s">
        <v>3203</v>
      </c>
      <c r="L3338" t="s">
        <v>39</v>
      </c>
      <c r="M3338">
        <v>94601</v>
      </c>
      <c r="N3338" t="s">
        <v>40</v>
      </c>
      <c r="O3338" t="s">
        <v>6550</v>
      </c>
      <c r="P3338" t="s">
        <v>28</v>
      </c>
      <c r="Q3338" t="s">
        <v>61</v>
      </c>
      <c r="R3338" t="s">
        <v>6551</v>
      </c>
      <c r="S3338">
        <v>129.91999999999999</v>
      </c>
      <c r="T3338" s="3"/>
    </row>
    <row r="3339" spans="1:20" x14ac:dyDescent="0.3">
      <c r="A3339">
        <v>3338</v>
      </c>
      <c r="B3339" t="s">
        <v>6547</v>
      </c>
      <c r="C3339">
        <f t="shared" si="52"/>
        <v>34</v>
      </c>
      <c r="D3339" s="1">
        <v>43333</v>
      </c>
      <c r="E3339" s="1">
        <v>43334</v>
      </c>
      <c r="F3339" t="s">
        <v>184</v>
      </c>
      <c r="G3339" t="s">
        <v>6548</v>
      </c>
      <c r="H3339" t="s">
        <v>6549</v>
      </c>
      <c r="I3339" t="s">
        <v>22</v>
      </c>
      <c r="J3339" t="s">
        <v>23</v>
      </c>
      <c r="K3339" t="s">
        <v>3203</v>
      </c>
      <c r="L3339" t="s">
        <v>39</v>
      </c>
      <c r="M3339">
        <v>94601</v>
      </c>
      <c r="N3339" t="s">
        <v>40</v>
      </c>
      <c r="O3339" t="s">
        <v>76</v>
      </c>
      <c r="P3339" t="s">
        <v>28</v>
      </c>
      <c r="Q3339" t="s">
        <v>52</v>
      </c>
      <c r="R3339" t="s">
        <v>77</v>
      </c>
      <c r="S3339">
        <v>568.72799999999995</v>
      </c>
      <c r="T3339" s="3"/>
    </row>
    <row r="3340" spans="1:20" x14ac:dyDescent="0.3">
      <c r="A3340">
        <v>3339</v>
      </c>
      <c r="B3340" t="s">
        <v>6547</v>
      </c>
      <c r="C3340">
        <f t="shared" si="52"/>
        <v>34</v>
      </c>
      <c r="D3340" s="1">
        <v>43333</v>
      </c>
      <c r="E3340" s="1">
        <v>43334</v>
      </c>
      <c r="F3340" t="s">
        <v>184</v>
      </c>
      <c r="G3340" t="s">
        <v>6548</v>
      </c>
      <c r="H3340" t="s">
        <v>6549</v>
      </c>
      <c r="I3340" t="s">
        <v>22</v>
      </c>
      <c r="J3340" t="s">
        <v>23</v>
      </c>
      <c r="K3340" t="s">
        <v>3203</v>
      </c>
      <c r="L3340" t="s">
        <v>39</v>
      </c>
      <c r="M3340">
        <v>94601</v>
      </c>
      <c r="N3340" t="s">
        <v>40</v>
      </c>
      <c r="O3340" t="s">
        <v>6552</v>
      </c>
      <c r="P3340" t="s">
        <v>42</v>
      </c>
      <c r="Q3340" t="s">
        <v>71</v>
      </c>
      <c r="R3340" t="s">
        <v>6553</v>
      </c>
      <c r="S3340">
        <v>117.14400000000001</v>
      </c>
      <c r="T3340" s="3"/>
    </row>
    <row r="3341" spans="1:20" x14ac:dyDescent="0.3">
      <c r="A3341">
        <v>3340</v>
      </c>
      <c r="B3341" t="s">
        <v>6547</v>
      </c>
      <c r="C3341">
        <f t="shared" si="52"/>
        <v>34</v>
      </c>
      <c r="D3341" s="1">
        <v>43333</v>
      </c>
      <c r="E3341" s="1">
        <v>43334</v>
      </c>
      <c r="F3341" t="s">
        <v>184</v>
      </c>
      <c r="G3341" t="s">
        <v>6548</v>
      </c>
      <c r="H3341" t="s">
        <v>6549</v>
      </c>
      <c r="I3341" t="s">
        <v>22</v>
      </c>
      <c r="J3341" t="s">
        <v>23</v>
      </c>
      <c r="K3341" t="s">
        <v>3203</v>
      </c>
      <c r="L3341" t="s">
        <v>39</v>
      </c>
      <c r="M3341">
        <v>94601</v>
      </c>
      <c r="N3341" t="s">
        <v>40</v>
      </c>
      <c r="O3341" t="s">
        <v>6554</v>
      </c>
      <c r="P3341" t="s">
        <v>42</v>
      </c>
      <c r="Q3341" t="s">
        <v>74</v>
      </c>
      <c r="R3341" t="s">
        <v>6555</v>
      </c>
      <c r="S3341">
        <v>203.52</v>
      </c>
      <c r="T3341" s="3"/>
    </row>
    <row r="3342" spans="1:20" x14ac:dyDescent="0.3">
      <c r="A3342">
        <v>3341</v>
      </c>
      <c r="B3342" t="s">
        <v>6547</v>
      </c>
      <c r="C3342">
        <f t="shared" si="52"/>
        <v>34</v>
      </c>
      <c r="D3342" s="1">
        <v>43333</v>
      </c>
      <c r="E3342" s="1">
        <v>43334</v>
      </c>
      <c r="F3342" t="s">
        <v>184</v>
      </c>
      <c r="G3342" t="s">
        <v>6548</v>
      </c>
      <c r="H3342" t="s">
        <v>6549</v>
      </c>
      <c r="I3342" t="s">
        <v>22</v>
      </c>
      <c r="J3342" t="s">
        <v>23</v>
      </c>
      <c r="K3342" t="s">
        <v>3203</v>
      </c>
      <c r="L3342" t="s">
        <v>39</v>
      </c>
      <c r="M3342">
        <v>94601</v>
      </c>
      <c r="N3342" t="s">
        <v>40</v>
      </c>
      <c r="O3342" t="s">
        <v>1274</v>
      </c>
      <c r="P3342" t="s">
        <v>42</v>
      </c>
      <c r="Q3342" t="s">
        <v>43</v>
      </c>
      <c r="R3342" t="s">
        <v>1275</v>
      </c>
      <c r="S3342">
        <v>51.75</v>
      </c>
      <c r="T3342" s="3"/>
    </row>
    <row r="3343" spans="1:20" x14ac:dyDescent="0.3">
      <c r="A3343">
        <v>3342</v>
      </c>
      <c r="B3343" t="s">
        <v>6556</v>
      </c>
      <c r="C3343">
        <f t="shared" si="52"/>
        <v>35</v>
      </c>
      <c r="D3343" s="1">
        <v>42974</v>
      </c>
      <c r="E3343" s="1">
        <v>42979</v>
      </c>
      <c r="F3343" t="s">
        <v>19</v>
      </c>
      <c r="G3343" t="s">
        <v>270</v>
      </c>
      <c r="H3343" t="s">
        <v>271</v>
      </c>
      <c r="I3343" t="s">
        <v>22</v>
      </c>
      <c r="J3343" t="s">
        <v>23</v>
      </c>
      <c r="K3343" t="s">
        <v>1320</v>
      </c>
      <c r="L3343" t="s">
        <v>1244</v>
      </c>
      <c r="M3343">
        <v>2169</v>
      </c>
      <c r="N3343" t="s">
        <v>144</v>
      </c>
      <c r="O3343" t="s">
        <v>4505</v>
      </c>
      <c r="P3343" t="s">
        <v>42</v>
      </c>
      <c r="Q3343" t="s">
        <v>86</v>
      </c>
      <c r="R3343" t="s">
        <v>4506</v>
      </c>
      <c r="S3343">
        <v>122.97</v>
      </c>
      <c r="T3343" s="3"/>
    </row>
    <row r="3344" spans="1:20" x14ac:dyDescent="0.3">
      <c r="A3344">
        <v>3343</v>
      </c>
      <c r="B3344" t="s">
        <v>6556</v>
      </c>
      <c r="C3344">
        <f t="shared" si="52"/>
        <v>35</v>
      </c>
      <c r="D3344" s="1">
        <v>42974</v>
      </c>
      <c r="E3344" s="1">
        <v>42979</v>
      </c>
      <c r="F3344" t="s">
        <v>19</v>
      </c>
      <c r="G3344" t="s">
        <v>270</v>
      </c>
      <c r="H3344" t="s">
        <v>271</v>
      </c>
      <c r="I3344" t="s">
        <v>22</v>
      </c>
      <c r="J3344" t="s">
        <v>23</v>
      </c>
      <c r="K3344" t="s">
        <v>1320</v>
      </c>
      <c r="L3344" t="s">
        <v>1244</v>
      </c>
      <c r="M3344">
        <v>2169</v>
      </c>
      <c r="N3344" t="s">
        <v>144</v>
      </c>
      <c r="O3344" t="s">
        <v>4434</v>
      </c>
      <c r="P3344" t="s">
        <v>28</v>
      </c>
      <c r="Q3344" t="s">
        <v>52</v>
      </c>
      <c r="R3344" t="s">
        <v>4435</v>
      </c>
      <c r="S3344">
        <v>244.61500000000001</v>
      </c>
      <c r="T3344" s="3"/>
    </row>
    <row r="3345" spans="1:20" x14ac:dyDescent="0.3">
      <c r="A3345">
        <v>3344</v>
      </c>
      <c r="B3345" t="s">
        <v>6556</v>
      </c>
      <c r="C3345">
        <f t="shared" si="52"/>
        <v>35</v>
      </c>
      <c r="D3345" s="1">
        <v>42974</v>
      </c>
      <c r="E3345" s="1">
        <v>42979</v>
      </c>
      <c r="F3345" t="s">
        <v>19</v>
      </c>
      <c r="G3345" t="s">
        <v>270</v>
      </c>
      <c r="H3345" t="s">
        <v>271</v>
      </c>
      <c r="I3345" t="s">
        <v>22</v>
      </c>
      <c r="J3345" t="s">
        <v>23</v>
      </c>
      <c r="K3345" t="s">
        <v>1320</v>
      </c>
      <c r="L3345" t="s">
        <v>1244</v>
      </c>
      <c r="M3345">
        <v>2169</v>
      </c>
      <c r="N3345" t="s">
        <v>144</v>
      </c>
      <c r="O3345" t="s">
        <v>922</v>
      </c>
      <c r="P3345" t="s">
        <v>67</v>
      </c>
      <c r="Q3345" t="s">
        <v>68</v>
      </c>
      <c r="R3345" t="s">
        <v>923</v>
      </c>
      <c r="S3345">
        <v>59.97</v>
      </c>
      <c r="T3345" s="3"/>
    </row>
    <row r="3346" spans="1:20" x14ac:dyDescent="0.3">
      <c r="A3346">
        <v>3345</v>
      </c>
      <c r="B3346" t="s">
        <v>6556</v>
      </c>
      <c r="C3346">
        <f t="shared" si="52"/>
        <v>35</v>
      </c>
      <c r="D3346" s="1">
        <v>42974</v>
      </c>
      <c r="E3346" s="1">
        <v>42979</v>
      </c>
      <c r="F3346" t="s">
        <v>19</v>
      </c>
      <c r="G3346" t="s">
        <v>270</v>
      </c>
      <c r="H3346" t="s">
        <v>271</v>
      </c>
      <c r="I3346" t="s">
        <v>22</v>
      </c>
      <c r="J3346" t="s">
        <v>23</v>
      </c>
      <c r="K3346" t="s">
        <v>1320</v>
      </c>
      <c r="L3346" t="s">
        <v>1244</v>
      </c>
      <c r="M3346">
        <v>2169</v>
      </c>
      <c r="N3346" t="s">
        <v>144</v>
      </c>
      <c r="O3346" t="s">
        <v>800</v>
      </c>
      <c r="P3346" t="s">
        <v>42</v>
      </c>
      <c r="Q3346" t="s">
        <v>86</v>
      </c>
      <c r="R3346" t="s">
        <v>801</v>
      </c>
      <c r="S3346">
        <v>81.540000000000006</v>
      </c>
      <c r="T3346" s="3"/>
    </row>
    <row r="3347" spans="1:20" x14ac:dyDescent="0.3">
      <c r="A3347">
        <v>3346</v>
      </c>
      <c r="B3347" t="s">
        <v>6556</v>
      </c>
      <c r="C3347">
        <f t="shared" si="52"/>
        <v>35</v>
      </c>
      <c r="D3347" s="1">
        <v>42974</v>
      </c>
      <c r="E3347" s="1">
        <v>42979</v>
      </c>
      <c r="F3347" t="s">
        <v>19</v>
      </c>
      <c r="G3347" t="s">
        <v>270</v>
      </c>
      <c r="H3347" t="s">
        <v>271</v>
      </c>
      <c r="I3347" t="s">
        <v>22</v>
      </c>
      <c r="J3347" t="s">
        <v>23</v>
      </c>
      <c r="K3347" t="s">
        <v>1320</v>
      </c>
      <c r="L3347" t="s">
        <v>1244</v>
      </c>
      <c r="M3347">
        <v>2169</v>
      </c>
      <c r="N3347" t="s">
        <v>144</v>
      </c>
      <c r="O3347" t="s">
        <v>3311</v>
      </c>
      <c r="P3347" t="s">
        <v>42</v>
      </c>
      <c r="Q3347" t="s">
        <v>265</v>
      </c>
      <c r="R3347" t="s">
        <v>559</v>
      </c>
      <c r="S3347">
        <v>11.68</v>
      </c>
      <c r="T3347" s="3"/>
    </row>
    <row r="3348" spans="1:20" x14ac:dyDescent="0.3">
      <c r="A3348">
        <v>3347</v>
      </c>
      <c r="B3348" t="s">
        <v>6556</v>
      </c>
      <c r="C3348">
        <f t="shared" si="52"/>
        <v>35</v>
      </c>
      <c r="D3348" s="1">
        <v>42974</v>
      </c>
      <c r="E3348" s="1">
        <v>42979</v>
      </c>
      <c r="F3348" t="s">
        <v>19</v>
      </c>
      <c r="G3348" t="s">
        <v>270</v>
      </c>
      <c r="H3348" t="s">
        <v>271</v>
      </c>
      <c r="I3348" t="s">
        <v>22</v>
      </c>
      <c r="J3348" t="s">
        <v>23</v>
      </c>
      <c r="K3348" t="s">
        <v>1320</v>
      </c>
      <c r="L3348" t="s">
        <v>1244</v>
      </c>
      <c r="M3348">
        <v>2169</v>
      </c>
      <c r="N3348" t="s">
        <v>144</v>
      </c>
      <c r="O3348" t="s">
        <v>6141</v>
      </c>
      <c r="P3348" t="s">
        <v>42</v>
      </c>
      <c r="Q3348" t="s">
        <v>71</v>
      </c>
      <c r="R3348" t="s">
        <v>6142</v>
      </c>
      <c r="S3348">
        <v>29</v>
      </c>
      <c r="T3348" s="3"/>
    </row>
    <row r="3349" spans="1:20" x14ac:dyDescent="0.3">
      <c r="A3349">
        <v>3348</v>
      </c>
      <c r="B3349" t="s">
        <v>6557</v>
      </c>
      <c r="C3349">
        <f t="shared" si="52"/>
        <v>33</v>
      </c>
      <c r="D3349" s="1">
        <v>42595</v>
      </c>
      <c r="E3349" s="1">
        <v>42602</v>
      </c>
      <c r="F3349" t="s">
        <v>46</v>
      </c>
      <c r="G3349" t="s">
        <v>222</v>
      </c>
      <c r="H3349" t="s">
        <v>223</v>
      </c>
      <c r="I3349" t="s">
        <v>37</v>
      </c>
      <c r="J3349" t="s">
        <v>23</v>
      </c>
      <c r="K3349" t="s">
        <v>6558</v>
      </c>
      <c r="L3349" t="s">
        <v>39</v>
      </c>
      <c r="M3349">
        <v>92399</v>
      </c>
      <c r="N3349" t="s">
        <v>40</v>
      </c>
      <c r="O3349" t="s">
        <v>1568</v>
      </c>
      <c r="P3349" t="s">
        <v>42</v>
      </c>
      <c r="Q3349" t="s">
        <v>64</v>
      </c>
      <c r="R3349" t="s">
        <v>1569</v>
      </c>
      <c r="S3349">
        <v>50.8</v>
      </c>
      <c r="T3349" s="3"/>
    </row>
    <row r="3350" spans="1:20" x14ac:dyDescent="0.3">
      <c r="A3350">
        <v>3349</v>
      </c>
      <c r="B3350" t="s">
        <v>6559</v>
      </c>
      <c r="C3350">
        <f t="shared" si="52"/>
        <v>45</v>
      </c>
      <c r="D3350" s="1">
        <v>43409</v>
      </c>
      <c r="E3350" s="1">
        <v>43411</v>
      </c>
      <c r="F3350" t="s">
        <v>184</v>
      </c>
      <c r="G3350" t="s">
        <v>1059</v>
      </c>
      <c r="H3350" t="s">
        <v>1060</v>
      </c>
      <c r="I3350" t="s">
        <v>37</v>
      </c>
      <c r="J3350" t="s">
        <v>23</v>
      </c>
      <c r="K3350" t="s">
        <v>299</v>
      </c>
      <c r="L3350" t="s">
        <v>207</v>
      </c>
      <c r="M3350">
        <v>60623</v>
      </c>
      <c r="N3350" t="s">
        <v>101</v>
      </c>
      <c r="O3350" t="s">
        <v>164</v>
      </c>
      <c r="P3350" t="s">
        <v>42</v>
      </c>
      <c r="Q3350" t="s">
        <v>71</v>
      </c>
      <c r="R3350" t="s">
        <v>165</v>
      </c>
      <c r="S3350">
        <v>16.03</v>
      </c>
      <c r="T3350" s="3"/>
    </row>
    <row r="3351" spans="1:20" x14ac:dyDescent="0.3">
      <c r="A3351">
        <v>3350</v>
      </c>
      <c r="B3351" t="s">
        <v>6560</v>
      </c>
      <c r="C3351">
        <f t="shared" si="52"/>
        <v>33</v>
      </c>
      <c r="D3351" s="1">
        <v>42964</v>
      </c>
      <c r="E3351" s="1">
        <v>42968</v>
      </c>
      <c r="F3351" t="s">
        <v>46</v>
      </c>
      <c r="G3351" t="s">
        <v>3241</v>
      </c>
      <c r="H3351" t="s">
        <v>3242</v>
      </c>
      <c r="I3351" t="s">
        <v>22</v>
      </c>
      <c r="J3351" t="s">
        <v>23</v>
      </c>
      <c r="K3351" t="s">
        <v>91</v>
      </c>
      <c r="L3351" t="s">
        <v>92</v>
      </c>
      <c r="M3351">
        <v>98105</v>
      </c>
      <c r="N3351" t="s">
        <v>40</v>
      </c>
      <c r="O3351" t="s">
        <v>2712</v>
      </c>
      <c r="P3351" t="s">
        <v>42</v>
      </c>
      <c r="Q3351" t="s">
        <v>71</v>
      </c>
      <c r="R3351" t="s">
        <v>2713</v>
      </c>
      <c r="S3351">
        <v>15.712</v>
      </c>
      <c r="T3351" s="3"/>
    </row>
    <row r="3352" spans="1:20" x14ac:dyDescent="0.3">
      <c r="A3352">
        <v>3351</v>
      </c>
      <c r="B3352" t="s">
        <v>6561</v>
      </c>
      <c r="C3352">
        <f t="shared" si="52"/>
        <v>52</v>
      </c>
      <c r="D3352" s="1">
        <v>43095</v>
      </c>
      <c r="E3352" s="1">
        <v>43100</v>
      </c>
      <c r="F3352" t="s">
        <v>46</v>
      </c>
      <c r="G3352" t="s">
        <v>2017</v>
      </c>
      <c r="H3352" t="s">
        <v>2018</v>
      </c>
      <c r="I3352" t="s">
        <v>22</v>
      </c>
      <c r="J3352" t="s">
        <v>23</v>
      </c>
      <c r="K3352" t="s">
        <v>262</v>
      </c>
      <c r="L3352" t="s">
        <v>263</v>
      </c>
      <c r="M3352">
        <v>10024</v>
      </c>
      <c r="N3352" t="s">
        <v>144</v>
      </c>
      <c r="O3352" t="s">
        <v>4172</v>
      </c>
      <c r="P3352" t="s">
        <v>67</v>
      </c>
      <c r="Q3352" t="s">
        <v>157</v>
      </c>
      <c r="R3352" t="s">
        <v>4173</v>
      </c>
      <c r="S3352">
        <v>89.97</v>
      </c>
      <c r="T3352" s="3"/>
    </row>
    <row r="3353" spans="1:20" x14ac:dyDescent="0.3">
      <c r="A3353">
        <v>3352</v>
      </c>
      <c r="B3353" t="s">
        <v>6562</v>
      </c>
      <c r="C3353">
        <f t="shared" si="52"/>
        <v>39</v>
      </c>
      <c r="D3353" s="1">
        <v>42270</v>
      </c>
      <c r="E3353" s="1">
        <v>42275</v>
      </c>
      <c r="F3353" t="s">
        <v>46</v>
      </c>
      <c r="G3353" t="s">
        <v>2607</v>
      </c>
      <c r="H3353" t="s">
        <v>2608</v>
      </c>
      <c r="I3353" t="s">
        <v>37</v>
      </c>
      <c r="J3353" t="s">
        <v>23</v>
      </c>
      <c r="K3353" t="s">
        <v>946</v>
      </c>
      <c r="L3353" t="s">
        <v>39</v>
      </c>
      <c r="M3353">
        <v>92037</v>
      </c>
      <c r="N3353" t="s">
        <v>40</v>
      </c>
      <c r="O3353" t="s">
        <v>6563</v>
      </c>
      <c r="P3353" t="s">
        <v>28</v>
      </c>
      <c r="Q3353" t="s">
        <v>29</v>
      </c>
      <c r="R3353" t="s">
        <v>6564</v>
      </c>
      <c r="S3353">
        <v>435.99900000000002</v>
      </c>
      <c r="T3353" s="3"/>
    </row>
    <row r="3354" spans="1:20" x14ac:dyDescent="0.3">
      <c r="A3354">
        <v>3353</v>
      </c>
      <c r="B3354" t="s">
        <v>6562</v>
      </c>
      <c r="C3354">
        <f t="shared" si="52"/>
        <v>39</v>
      </c>
      <c r="D3354" s="1">
        <v>42270</v>
      </c>
      <c r="E3354" s="1">
        <v>42275</v>
      </c>
      <c r="F3354" t="s">
        <v>46</v>
      </c>
      <c r="G3354" t="s">
        <v>2607</v>
      </c>
      <c r="H3354" t="s">
        <v>2608</v>
      </c>
      <c r="I3354" t="s">
        <v>37</v>
      </c>
      <c r="J3354" t="s">
        <v>23</v>
      </c>
      <c r="K3354" t="s">
        <v>946</v>
      </c>
      <c r="L3354" t="s">
        <v>39</v>
      </c>
      <c r="M3354">
        <v>92037</v>
      </c>
      <c r="N3354" t="s">
        <v>40</v>
      </c>
      <c r="O3354" t="s">
        <v>309</v>
      </c>
      <c r="P3354" t="s">
        <v>67</v>
      </c>
      <c r="Q3354" t="s">
        <v>68</v>
      </c>
      <c r="R3354" t="s">
        <v>310</v>
      </c>
      <c r="S3354">
        <v>83.983999999999995</v>
      </c>
      <c r="T3354" s="3"/>
    </row>
    <row r="3355" spans="1:20" x14ac:dyDescent="0.3">
      <c r="A3355">
        <v>3354</v>
      </c>
      <c r="B3355" t="s">
        <v>6565</v>
      </c>
      <c r="C3355">
        <f t="shared" si="52"/>
        <v>30</v>
      </c>
      <c r="D3355" s="1">
        <v>42204</v>
      </c>
      <c r="E3355" s="1">
        <v>42209</v>
      </c>
      <c r="F3355" t="s">
        <v>46</v>
      </c>
      <c r="G3355" t="s">
        <v>1004</v>
      </c>
      <c r="H3355" t="s">
        <v>1005</v>
      </c>
      <c r="I3355" t="s">
        <v>37</v>
      </c>
      <c r="J3355" t="s">
        <v>23</v>
      </c>
      <c r="K3355" t="s">
        <v>511</v>
      </c>
      <c r="L3355" t="s">
        <v>745</v>
      </c>
      <c r="M3355">
        <v>6010</v>
      </c>
      <c r="N3355" t="s">
        <v>144</v>
      </c>
      <c r="O3355" t="s">
        <v>4604</v>
      </c>
      <c r="P3355" t="s">
        <v>67</v>
      </c>
      <c r="Q3355" t="s">
        <v>68</v>
      </c>
      <c r="R3355" t="s">
        <v>4605</v>
      </c>
      <c r="S3355">
        <v>359.98</v>
      </c>
      <c r="T3355" s="3"/>
    </row>
    <row r="3356" spans="1:20" x14ac:dyDescent="0.3">
      <c r="A3356">
        <v>3355</v>
      </c>
      <c r="B3356" t="s">
        <v>6565</v>
      </c>
      <c r="C3356">
        <f t="shared" si="52"/>
        <v>30</v>
      </c>
      <c r="D3356" s="1">
        <v>42204</v>
      </c>
      <c r="E3356" s="1">
        <v>42209</v>
      </c>
      <c r="F3356" t="s">
        <v>46</v>
      </c>
      <c r="G3356" t="s">
        <v>1004</v>
      </c>
      <c r="H3356" t="s">
        <v>1005</v>
      </c>
      <c r="I3356" t="s">
        <v>37</v>
      </c>
      <c r="J3356" t="s">
        <v>23</v>
      </c>
      <c r="K3356" t="s">
        <v>511</v>
      </c>
      <c r="L3356" t="s">
        <v>745</v>
      </c>
      <c r="M3356">
        <v>6010</v>
      </c>
      <c r="N3356" t="s">
        <v>144</v>
      </c>
      <c r="O3356" t="s">
        <v>6566</v>
      </c>
      <c r="P3356" t="s">
        <v>28</v>
      </c>
      <c r="Q3356" t="s">
        <v>52</v>
      </c>
      <c r="R3356" t="s">
        <v>6567</v>
      </c>
      <c r="S3356">
        <v>70.56</v>
      </c>
      <c r="T3356" s="3"/>
    </row>
    <row r="3357" spans="1:20" x14ac:dyDescent="0.3">
      <c r="A3357">
        <v>3356</v>
      </c>
      <c r="B3357" t="s">
        <v>6565</v>
      </c>
      <c r="C3357">
        <f t="shared" si="52"/>
        <v>30</v>
      </c>
      <c r="D3357" s="1">
        <v>42204</v>
      </c>
      <c r="E3357" s="1">
        <v>42209</v>
      </c>
      <c r="F3357" t="s">
        <v>46</v>
      </c>
      <c r="G3357" t="s">
        <v>1004</v>
      </c>
      <c r="H3357" t="s">
        <v>1005</v>
      </c>
      <c r="I3357" t="s">
        <v>37</v>
      </c>
      <c r="J3357" t="s">
        <v>23</v>
      </c>
      <c r="K3357" t="s">
        <v>511</v>
      </c>
      <c r="L3357" t="s">
        <v>745</v>
      </c>
      <c r="M3357">
        <v>6010</v>
      </c>
      <c r="N3357" t="s">
        <v>144</v>
      </c>
      <c r="O3357" t="s">
        <v>3370</v>
      </c>
      <c r="P3357" t="s">
        <v>42</v>
      </c>
      <c r="Q3357" t="s">
        <v>71</v>
      </c>
      <c r="R3357" t="s">
        <v>3371</v>
      </c>
      <c r="S3357">
        <v>20.88</v>
      </c>
      <c r="T3357" s="3"/>
    </row>
    <row r="3358" spans="1:20" x14ac:dyDescent="0.3">
      <c r="A3358">
        <v>3357</v>
      </c>
      <c r="B3358" t="s">
        <v>6565</v>
      </c>
      <c r="C3358">
        <f t="shared" si="52"/>
        <v>30</v>
      </c>
      <c r="D3358" s="1">
        <v>42204</v>
      </c>
      <c r="E3358" s="1">
        <v>42209</v>
      </c>
      <c r="F3358" t="s">
        <v>46</v>
      </c>
      <c r="G3358" t="s">
        <v>1004</v>
      </c>
      <c r="H3358" t="s">
        <v>1005</v>
      </c>
      <c r="I3358" t="s">
        <v>37</v>
      </c>
      <c r="J3358" t="s">
        <v>23</v>
      </c>
      <c r="K3358" t="s">
        <v>511</v>
      </c>
      <c r="L3358" t="s">
        <v>745</v>
      </c>
      <c r="M3358">
        <v>6010</v>
      </c>
      <c r="N3358" t="s">
        <v>144</v>
      </c>
      <c r="O3358" t="s">
        <v>1252</v>
      </c>
      <c r="P3358" t="s">
        <v>42</v>
      </c>
      <c r="Q3358" t="s">
        <v>71</v>
      </c>
      <c r="R3358" t="s">
        <v>1253</v>
      </c>
      <c r="S3358">
        <v>3.81</v>
      </c>
      <c r="T3358" s="3"/>
    </row>
    <row r="3359" spans="1:20" x14ac:dyDescent="0.3">
      <c r="A3359">
        <v>3358</v>
      </c>
      <c r="B3359" t="s">
        <v>6568</v>
      </c>
      <c r="C3359">
        <f t="shared" si="52"/>
        <v>36</v>
      </c>
      <c r="D3359" s="1">
        <v>43350</v>
      </c>
      <c r="E3359" s="1">
        <v>43356</v>
      </c>
      <c r="F3359" t="s">
        <v>46</v>
      </c>
      <c r="G3359" t="s">
        <v>3120</v>
      </c>
      <c r="H3359" t="s">
        <v>3121</v>
      </c>
      <c r="I3359" t="s">
        <v>98</v>
      </c>
      <c r="J3359" t="s">
        <v>23</v>
      </c>
      <c r="K3359" t="s">
        <v>299</v>
      </c>
      <c r="L3359" t="s">
        <v>207</v>
      </c>
      <c r="M3359">
        <v>60610</v>
      </c>
      <c r="N3359" t="s">
        <v>101</v>
      </c>
      <c r="O3359" t="s">
        <v>3446</v>
      </c>
      <c r="P3359" t="s">
        <v>42</v>
      </c>
      <c r="Q3359" t="s">
        <v>86</v>
      </c>
      <c r="R3359" t="s">
        <v>182</v>
      </c>
      <c r="S3359">
        <v>73.007999999999996</v>
      </c>
      <c r="T3359" s="3"/>
    </row>
    <row r="3360" spans="1:20" x14ac:dyDescent="0.3">
      <c r="A3360">
        <v>3359</v>
      </c>
      <c r="B3360" t="s">
        <v>6569</v>
      </c>
      <c r="C3360">
        <f t="shared" si="52"/>
        <v>18</v>
      </c>
      <c r="D3360" s="1">
        <v>42861</v>
      </c>
      <c r="E3360" s="1">
        <v>42865</v>
      </c>
      <c r="F3360" t="s">
        <v>46</v>
      </c>
      <c r="G3360" t="s">
        <v>5082</v>
      </c>
      <c r="H3360" t="s">
        <v>5083</v>
      </c>
      <c r="I3360" t="s">
        <v>22</v>
      </c>
      <c r="J3360" t="s">
        <v>23</v>
      </c>
      <c r="K3360" t="s">
        <v>299</v>
      </c>
      <c r="L3360" t="s">
        <v>207</v>
      </c>
      <c r="M3360">
        <v>60610</v>
      </c>
      <c r="N3360" t="s">
        <v>101</v>
      </c>
      <c r="O3360" t="s">
        <v>1523</v>
      </c>
      <c r="P3360" t="s">
        <v>42</v>
      </c>
      <c r="Q3360" t="s">
        <v>71</v>
      </c>
      <c r="R3360" t="s">
        <v>1524</v>
      </c>
      <c r="S3360">
        <v>3.2080000000000002</v>
      </c>
      <c r="T3360" s="3"/>
    </row>
    <row r="3361" spans="1:20" x14ac:dyDescent="0.3">
      <c r="A3361">
        <v>3360</v>
      </c>
      <c r="B3361" t="s">
        <v>6569</v>
      </c>
      <c r="C3361">
        <f t="shared" si="52"/>
        <v>18</v>
      </c>
      <c r="D3361" s="1">
        <v>42861</v>
      </c>
      <c r="E3361" s="1">
        <v>42865</v>
      </c>
      <c r="F3361" t="s">
        <v>46</v>
      </c>
      <c r="G3361" t="s">
        <v>5082</v>
      </c>
      <c r="H3361" t="s">
        <v>5083</v>
      </c>
      <c r="I3361" t="s">
        <v>22</v>
      </c>
      <c r="J3361" t="s">
        <v>23</v>
      </c>
      <c r="K3361" t="s">
        <v>299</v>
      </c>
      <c r="L3361" t="s">
        <v>207</v>
      </c>
      <c r="M3361">
        <v>60610</v>
      </c>
      <c r="N3361" t="s">
        <v>101</v>
      </c>
      <c r="O3361" t="s">
        <v>3770</v>
      </c>
      <c r="P3361" t="s">
        <v>67</v>
      </c>
      <c r="Q3361" t="s">
        <v>157</v>
      </c>
      <c r="R3361" t="s">
        <v>3771</v>
      </c>
      <c r="S3361">
        <v>26.175999999999998</v>
      </c>
      <c r="T3361" s="3"/>
    </row>
    <row r="3362" spans="1:20" x14ac:dyDescent="0.3">
      <c r="A3362">
        <v>3361</v>
      </c>
      <c r="B3362" t="s">
        <v>6570</v>
      </c>
      <c r="C3362">
        <f t="shared" si="52"/>
        <v>23</v>
      </c>
      <c r="D3362" s="1">
        <v>42525</v>
      </c>
      <c r="E3362" s="1">
        <v>42529</v>
      </c>
      <c r="F3362" t="s">
        <v>19</v>
      </c>
      <c r="G3362" t="s">
        <v>3611</v>
      </c>
      <c r="H3362" t="s">
        <v>3612</v>
      </c>
      <c r="I3362" t="s">
        <v>98</v>
      </c>
      <c r="J3362" t="s">
        <v>23</v>
      </c>
      <c r="K3362" t="s">
        <v>262</v>
      </c>
      <c r="L3362" t="s">
        <v>263</v>
      </c>
      <c r="M3362">
        <v>10024</v>
      </c>
      <c r="N3362" t="s">
        <v>144</v>
      </c>
      <c r="O3362" t="s">
        <v>947</v>
      </c>
      <c r="P3362" t="s">
        <v>42</v>
      </c>
      <c r="Q3362" t="s">
        <v>86</v>
      </c>
      <c r="R3362" t="s">
        <v>948</v>
      </c>
      <c r="S3362">
        <v>30.44</v>
      </c>
      <c r="T3362" s="3"/>
    </row>
    <row r="3363" spans="1:20" x14ac:dyDescent="0.3">
      <c r="A3363">
        <v>3362</v>
      </c>
      <c r="B3363" t="s">
        <v>6570</v>
      </c>
      <c r="C3363">
        <f t="shared" si="52"/>
        <v>23</v>
      </c>
      <c r="D3363" s="1">
        <v>42525</v>
      </c>
      <c r="E3363" s="1">
        <v>42529</v>
      </c>
      <c r="F3363" t="s">
        <v>19</v>
      </c>
      <c r="G3363" t="s">
        <v>3611</v>
      </c>
      <c r="H3363" t="s">
        <v>3612</v>
      </c>
      <c r="I3363" t="s">
        <v>98</v>
      </c>
      <c r="J3363" t="s">
        <v>23</v>
      </c>
      <c r="K3363" t="s">
        <v>262</v>
      </c>
      <c r="L3363" t="s">
        <v>263</v>
      </c>
      <c r="M3363">
        <v>10024</v>
      </c>
      <c r="N3363" t="s">
        <v>144</v>
      </c>
      <c r="O3363" t="s">
        <v>6571</v>
      </c>
      <c r="P3363" t="s">
        <v>28</v>
      </c>
      <c r="Q3363" t="s">
        <v>61</v>
      </c>
      <c r="R3363" t="s">
        <v>6572</v>
      </c>
      <c r="S3363">
        <v>35.28</v>
      </c>
      <c r="T3363" s="3"/>
    </row>
    <row r="3364" spans="1:20" x14ac:dyDescent="0.3">
      <c r="A3364">
        <v>3363</v>
      </c>
      <c r="B3364" t="s">
        <v>6573</v>
      </c>
      <c r="C3364">
        <f t="shared" si="52"/>
        <v>51</v>
      </c>
      <c r="D3364" s="1">
        <v>42717</v>
      </c>
      <c r="E3364" s="1">
        <v>42724</v>
      </c>
      <c r="F3364" t="s">
        <v>46</v>
      </c>
      <c r="G3364" t="s">
        <v>5932</v>
      </c>
      <c r="H3364" t="s">
        <v>5933</v>
      </c>
      <c r="I3364" t="s">
        <v>98</v>
      </c>
      <c r="J3364" t="s">
        <v>23</v>
      </c>
      <c r="K3364" t="s">
        <v>6574</v>
      </c>
      <c r="L3364" t="s">
        <v>1244</v>
      </c>
      <c r="M3364">
        <v>2151</v>
      </c>
      <c r="N3364" t="s">
        <v>144</v>
      </c>
      <c r="O3364" t="s">
        <v>1930</v>
      </c>
      <c r="P3364" t="s">
        <v>42</v>
      </c>
      <c r="Q3364" t="s">
        <v>86</v>
      </c>
      <c r="R3364" t="s">
        <v>1931</v>
      </c>
      <c r="S3364">
        <v>19.440000000000001</v>
      </c>
      <c r="T3364" s="3"/>
    </row>
    <row r="3365" spans="1:20" x14ac:dyDescent="0.3">
      <c r="A3365">
        <v>3364</v>
      </c>
      <c r="B3365" t="s">
        <v>6573</v>
      </c>
      <c r="C3365">
        <f t="shared" si="52"/>
        <v>51</v>
      </c>
      <c r="D3365" s="1">
        <v>42717</v>
      </c>
      <c r="E3365" s="1">
        <v>42724</v>
      </c>
      <c r="F3365" t="s">
        <v>46</v>
      </c>
      <c r="G3365" t="s">
        <v>5932</v>
      </c>
      <c r="H3365" t="s">
        <v>5933</v>
      </c>
      <c r="I3365" t="s">
        <v>98</v>
      </c>
      <c r="J3365" t="s">
        <v>23</v>
      </c>
      <c r="K3365" t="s">
        <v>6574</v>
      </c>
      <c r="L3365" t="s">
        <v>1244</v>
      </c>
      <c r="M3365">
        <v>2151</v>
      </c>
      <c r="N3365" t="s">
        <v>144</v>
      </c>
      <c r="O3365" t="s">
        <v>417</v>
      </c>
      <c r="P3365" t="s">
        <v>42</v>
      </c>
      <c r="Q3365" t="s">
        <v>71</v>
      </c>
      <c r="R3365" t="s">
        <v>418</v>
      </c>
      <c r="S3365">
        <v>37.880000000000003</v>
      </c>
      <c r="T3365" s="3"/>
    </row>
    <row r="3366" spans="1:20" x14ac:dyDescent="0.3">
      <c r="A3366">
        <v>3365</v>
      </c>
      <c r="B3366" t="s">
        <v>6575</v>
      </c>
      <c r="C3366">
        <f t="shared" si="52"/>
        <v>29</v>
      </c>
      <c r="D3366" s="1">
        <v>42932</v>
      </c>
      <c r="E3366" s="1">
        <v>42934</v>
      </c>
      <c r="F3366" t="s">
        <v>19</v>
      </c>
      <c r="G3366" t="s">
        <v>3912</v>
      </c>
      <c r="H3366" t="s">
        <v>3913</v>
      </c>
      <c r="I3366" t="s">
        <v>37</v>
      </c>
      <c r="J3366" t="s">
        <v>23</v>
      </c>
      <c r="K3366" t="s">
        <v>180</v>
      </c>
      <c r="L3366" t="s">
        <v>100</v>
      </c>
      <c r="M3366">
        <v>77036</v>
      </c>
      <c r="N3366" t="s">
        <v>101</v>
      </c>
      <c r="O3366" t="s">
        <v>2890</v>
      </c>
      <c r="P3366" t="s">
        <v>28</v>
      </c>
      <c r="Q3366" t="s">
        <v>61</v>
      </c>
      <c r="R3366" t="s">
        <v>921</v>
      </c>
      <c r="S3366">
        <v>9.5519999999999996</v>
      </c>
      <c r="T3366" s="3"/>
    </row>
    <row r="3367" spans="1:20" x14ac:dyDescent="0.3">
      <c r="A3367">
        <v>3366</v>
      </c>
      <c r="B3367" t="s">
        <v>6576</v>
      </c>
      <c r="C3367">
        <f t="shared" si="52"/>
        <v>5</v>
      </c>
      <c r="D3367" s="1">
        <v>42035</v>
      </c>
      <c r="E3367" s="1">
        <v>42037</v>
      </c>
      <c r="F3367" t="s">
        <v>184</v>
      </c>
      <c r="G3367" t="s">
        <v>6577</v>
      </c>
      <c r="H3367" t="s">
        <v>6578</v>
      </c>
      <c r="I3367" t="s">
        <v>22</v>
      </c>
      <c r="J3367" t="s">
        <v>23</v>
      </c>
      <c r="K3367" t="s">
        <v>2117</v>
      </c>
      <c r="L3367" t="s">
        <v>39</v>
      </c>
      <c r="M3367">
        <v>92691</v>
      </c>
      <c r="N3367" t="s">
        <v>40</v>
      </c>
      <c r="O3367" t="s">
        <v>4422</v>
      </c>
      <c r="P3367" t="s">
        <v>28</v>
      </c>
      <c r="Q3367" t="s">
        <v>29</v>
      </c>
      <c r="R3367" t="s">
        <v>4423</v>
      </c>
      <c r="S3367">
        <v>290.666</v>
      </c>
      <c r="T3367" s="3"/>
    </row>
    <row r="3368" spans="1:20" x14ac:dyDescent="0.3">
      <c r="A3368">
        <v>3367</v>
      </c>
      <c r="B3368" t="s">
        <v>6579</v>
      </c>
      <c r="C3368">
        <f t="shared" si="52"/>
        <v>28</v>
      </c>
      <c r="D3368" s="1">
        <v>42194</v>
      </c>
      <c r="E3368" s="1">
        <v>42200</v>
      </c>
      <c r="F3368" t="s">
        <v>46</v>
      </c>
      <c r="G3368" t="s">
        <v>2607</v>
      </c>
      <c r="H3368" t="s">
        <v>2608</v>
      </c>
      <c r="I3368" t="s">
        <v>37</v>
      </c>
      <c r="J3368" t="s">
        <v>23</v>
      </c>
      <c r="K3368" t="s">
        <v>813</v>
      </c>
      <c r="L3368" t="s">
        <v>100</v>
      </c>
      <c r="M3368">
        <v>75217</v>
      </c>
      <c r="N3368" t="s">
        <v>101</v>
      </c>
      <c r="O3368" t="s">
        <v>3637</v>
      </c>
      <c r="P3368" t="s">
        <v>42</v>
      </c>
      <c r="Q3368" t="s">
        <v>86</v>
      </c>
      <c r="R3368" t="s">
        <v>3638</v>
      </c>
      <c r="S3368">
        <v>10.368</v>
      </c>
      <c r="T3368" s="3"/>
    </row>
    <row r="3369" spans="1:20" x14ac:dyDescent="0.3">
      <c r="A3369">
        <v>3368</v>
      </c>
      <c r="B3369" t="s">
        <v>6579</v>
      </c>
      <c r="C3369">
        <f t="shared" si="52"/>
        <v>28</v>
      </c>
      <c r="D3369" s="1">
        <v>42194</v>
      </c>
      <c r="E3369" s="1">
        <v>42200</v>
      </c>
      <c r="F3369" t="s">
        <v>46</v>
      </c>
      <c r="G3369" t="s">
        <v>2607</v>
      </c>
      <c r="H3369" t="s">
        <v>2608</v>
      </c>
      <c r="I3369" t="s">
        <v>37</v>
      </c>
      <c r="J3369" t="s">
        <v>23</v>
      </c>
      <c r="K3369" t="s">
        <v>813</v>
      </c>
      <c r="L3369" t="s">
        <v>100</v>
      </c>
      <c r="M3369">
        <v>75217</v>
      </c>
      <c r="N3369" t="s">
        <v>101</v>
      </c>
      <c r="O3369" t="s">
        <v>5570</v>
      </c>
      <c r="P3369" t="s">
        <v>42</v>
      </c>
      <c r="Q3369" t="s">
        <v>86</v>
      </c>
      <c r="R3369" t="s">
        <v>5571</v>
      </c>
      <c r="S3369">
        <v>14.352</v>
      </c>
      <c r="T3369" s="3"/>
    </row>
    <row r="3370" spans="1:20" x14ac:dyDescent="0.3">
      <c r="A3370">
        <v>3369</v>
      </c>
      <c r="B3370" t="s">
        <v>6580</v>
      </c>
      <c r="C3370">
        <f t="shared" si="52"/>
        <v>48</v>
      </c>
      <c r="D3370" s="1">
        <v>42695</v>
      </c>
      <c r="E3370" s="1">
        <v>42699</v>
      </c>
      <c r="F3370" t="s">
        <v>46</v>
      </c>
      <c r="G3370" t="s">
        <v>4281</v>
      </c>
      <c r="H3370" t="s">
        <v>4282</v>
      </c>
      <c r="I3370" t="s">
        <v>22</v>
      </c>
      <c r="J3370" t="s">
        <v>23</v>
      </c>
      <c r="K3370" t="s">
        <v>1391</v>
      </c>
      <c r="L3370" t="s">
        <v>1392</v>
      </c>
      <c r="M3370">
        <v>89115</v>
      </c>
      <c r="N3370" t="s">
        <v>40</v>
      </c>
      <c r="O3370" t="s">
        <v>6581</v>
      </c>
      <c r="P3370" t="s">
        <v>28</v>
      </c>
      <c r="Q3370" t="s">
        <v>29</v>
      </c>
      <c r="R3370" t="s">
        <v>6582</v>
      </c>
      <c r="S3370">
        <v>141.96</v>
      </c>
      <c r="T3370" s="3"/>
    </row>
    <row r="3371" spans="1:20" x14ac:dyDescent="0.3">
      <c r="A3371">
        <v>3370</v>
      </c>
      <c r="B3371" t="s">
        <v>6580</v>
      </c>
      <c r="C3371">
        <f t="shared" si="52"/>
        <v>48</v>
      </c>
      <c r="D3371" s="1">
        <v>42695</v>
      </c>
      <c r="E3371" s="1">
        <v>42699</v>
      </c>
      <c r="F3371" t="s">
        <v>46</v>
      </c>
      <c r="G3371" t="s">
        <v>4281</v>
      </c>
      <c r="H3371" t="s">
        <v>4282</v>
      </c>
      <c r="I3371" t="s">
        <v>22</v>
      </c>
      <c r="J3371" t="s">
        <v>23</v>
      </c>
      <c r="K3371" t="s">
        <v>1391</v>
      </c>
      <c r="L3371" t="s">
        <v>1392</v>
      </c>
      <c r="M3371">
        <v>89115</v>
      </c>
      <c r="N3371" t="s">
        <v>40</v>
      </c>
      <c r="O3371" t="s">
        <v>1342</v>
      </c>
      <c r="P3371" t="s">
        <v>42</v>
      </c>
      <c r="Q3371" t="s">
        <v>71</v>
      </c>
      <c r="R3371" t="s">
        <v>1343</v>
      </c>
      <c r="S3371">
        <v>66.048000000000002</v>
      </c>
      <c r="T3371" s="3"/>
    </row>
    <row r="3372" spans="1:20" x14ac:dyDescent="0.3">
      <c r="A3372">
        <v>3371</v>
      </c>
      <c r="B3372" t="s">
        <v>6583</v>
      </c>
      <c r="C3372">
        <f t="shared" si="52"/>
        <v>12</v>
      </c>
      <c r="D3372" s="1">
        <v>42819</v>
      </c>
      <c r="E3372" s="1">
        <v>42819</v>
      </c>
      <c r="F3372" t="s">
        <v>1289</v>
      </c>
      <c r="G3372" t="s">
        <v>4287</v>
      </c>
      <c r="H3372" t="s">
        <v>4288</v>
      </c>
      <c r="I3372" t="s">
        <v>22</v>
      </c>
      <c r="J3372" t="s">
        <v>23</v>
      </c>
      <c r="K3372" t="s">
        <v>1580</v>
      </c>
      <c r="L3372" t="s">
        <v>646</v>
      </c>
      <c r="M3372">
        <v>73071</v>
      </c>
      <c r="N3372" t="s">
        <v>101</v>
      </c>
      <c r="O3372" t="s">
        <v>905</v>
      </c>
      <c r="P3372" t="s">
        <v>67</v>
      </c>
      <c r="Q3372" t="s">
        <v>157</v>
      </c>
      <c r="R3372" t="s">
        <v>906</v>
      </c>
      <c r="S3372">
        <v>1287.45</v>
      </c>
      <c r="T3372" s="3"/>
    </row>
    <row r="3373" spans="1:20" x14ac:dyDescent="0.3">
      <c r="A3373">
        <v>3372</v>
      </c>
      <c r="B3373" t="s">
        <v>6584</v>
      </c>
      <c r="C3373">
        <f t="shared" si="52"/>
        <v>39</v>
      </c>
      <c r="D3373" s="1">
        <v>43366</v>
      </c>
      <c r="E3373" s="1">
        <v>43373</v>
      </c>
      <c r="F3373" t="s">
        <v>46</v>
      </c>
      <c r="G3373" t="s">
        <v>803</v>
      </c>
      <c r="H3373" t="s">
        <v>804</v>
      </c>
      <c r="I3373" t="s">
        <v>22</v>
      </c>
      <c r="J3373" t="s">
        <v>23</v>
      </c>
      <c r="K3373" t="s">
        <v>123</v>
      </c>
      <c r="L3373" t="s">
        <v>39</v>
      </c>
      <c r="M3373">
        <v>94122</v>
      </c>
      <c r="N3373" t="s">
        <v>40</v>
      </c>
      <c r="O3373" t="s">
        <v>3814</v>
      </c>
      <c r="P3373" t="s">
        <v>42</v>
      </c>
      <c r="Q3373" t="s">
        <v>71</v>
      </c>
      <c r="R3373" t="s">
        <v>3815</v>
      </c>
      <c r="S3373">
        <v>25.824000000000002</v>
      </c>
      <c r="T3373" s="3"/>
    </row>
    <row r="3374" spans="1:20" x14ac:dyDescent="0.3">
      <c r="A3374">
        <v>3373</v>
      </c>
      <c r="B3374" t="s">
        <v>6584</v>
      </c>
      <c r="C3374">
        <f t="shared" si="52"/>
        <v>39</v>
      </c>
      <c r="D3374" s="1">
        <v>43366</v>
      </c>
      <c r="E3374" s="1">
        <v>43373</v>
      </c>
      <c r="F3374" t="s">
        <v>46</v>
      </c>
      <c r="G3374" t="s">
        <v>803</v>
      </c>
      <c r="H3374" t="s">
        <v>804</v>
      </c>
      <c r="I3374" t="s">
        <v>22</v>
      </c>
      <c r="J3374" t="s">
        <v>23</v>
      </c>
      <c r="K3374" t="s">
        <v>123</v>
      </c>
      <c r="L3374" t="s">
        <v>39</v>
      </c>
      <c r="M3374">
        <v>94122</v>
      </c>
      <c r="N3374" t="s">
        <v>40</v>
      </c>
      <c r="O3374" t="s">
        <v>5948</v>
      </c>
      <c r="P3374" t="s">
        <v>42</v>
      </c>
      <c r="Q3374" t="s">
        <v>74</v>
      </c>
      <c r="R3374" t="s">
        <v>5949</v>
      </c>
      <c r="S3374">
        <v>160.96</v>
      </c>
      <c r="T3374" s="3"/>
    </row>
    <row r="3375" spans="1:20" x14ac:dyDescent="0.3">
      <c r="A3375">
        <v>3374</v>
      </c>
      <c r="B3375" t="s">
        <v>6585</v>
      </c>
      <c r="C3375">
        <f t="shared" si="52"/>
        <v>50</v>
      </c>
      <c r="D3375" s="1">
        <v>42708</v>
      </c>
      <c r="E3375" s="1">
        <v>42714</v>
      </c>
      <c r="F3375" t="s">
        <v>46</v>
      </c>
      <c r="G3375" t="s">
        <v>47</v>
      </c>
      <c r="H3375" t="s">
        <v>48</v>
      </c>
      <c r="I3375" t="s">
        <v>22</v>
      </c>
      <c r="J3375" t="s">
        <v>23</v>
      </c>
      <c r="K3375" t="s">
        <v>6106</v>
      </c>
      <c r="L3375" t="s">
        <v>263</v>
      </c>
      <c r="M3375">
        <v>11550</v>
      </c>
      <c r="N3375" t="s">
        <v>144</v>
      </c>
      <c r="O3375" t="s">
        <v>6162</v>
      </c>
      <c r="P3375" t="s">
        <v>28</v>
      </c>
      <c r="Q3375" t="s">
        <v>61</v>
      </c>
      <c r="R3375" t="s">
        <v>6163</v>
      </c>
      <c r="S3375">
        <v>28.44</v>
      </c>
      <c r="T3375" s="3"/>
    </row>
    <row r="3376" spans="1:20" x14ac:dyDescent="0.3">
      <c r="A3376">
        <v>3375</v>
      </c>
      <c r="B3376" t="s">
        <v>6585</v>
      </c>
      <c r="C3376">
        <f t="shared" si="52"/>
        <v>50</v>
      </c>
      <c r="D3376" s="1">
        <v>42708</v>
      </c>
      <c r="E3376" s="1">
        <v>42714</v>
      </c>
      <c r="F3376" t="s">
        <v>46</v>
      </c>
      <c r="G3376" t="s">
        <v>47</v>
      </c>
      <c r="H3376" t="s">
        <v>48</v>
      </c>
      <c r="I3376" t="s">
        <v>22</v>
      </c>
      <c r="J3376" t="s">
        <v>23</v>
      </c>
      <c r="K3376" t="s">
        <v>6106</v>
      </c>
      <c r="L3376" t="s">
        <v>263</v>
      </c>
      <c r="M3376">
        <v>11550</v>
      </c>
      <c r="N3376" t="s">
        <v>144</v>
      </c>
      <c r="O3376" t="s">
        <v>1549</v>
      </c>
      <c r="P3376" t="s">
        <v>28</v>
      </c>
      <c r="Q3376" t="s">
        <v>32</v>
      </c>
      <c r="R3376" t="s">
        <v>1550</v>
      </c>
      <c r="S3376">
        <v>364.41</v>
      </c>
      <c r="T3376" s="3"/>
    </row>
    <row r="3377" spans="1:20" x14ac:dyDescent="0.3">
      <c r="A3377">
        <v>3376</v>
      </c>
      <c r="B3377" t="s">
        <v>6585</v>
      </c>
      <c r="C3377">
        <f t="shared" si="52"/>
        <v>50</v>
      </c>
      <c r="D3377" s="1">
        <v>42708</v>
      </c>
      <c r="E3377" s="1">
        <v>42714</v>
      </c>
      <c r="F3377" t="s">
        <v>46</v>
      </c>
      <c r="G3377" t="s">
        <v>47</v>
      </c>
      <c r="H3377" t="s">
        <v>48</v>
      </c>
      <c r="I3377" t="s">
        <v>22</v>
      </c>
      <c r="J3377" t="s">
        <v>23</v>
      </c>
      <c r="K3377" t="s">
        <v>6106</v>
      </c>
      <c r="L3377" t="s">
        <v>263</v>
      </c>
      <c r="M3377">
        <v>11550</v>
      </c>
      <c r="N3377" t="s">
        <v>144</v>
      </c>
      <c r="O3377" t="s">
        <v>1683</v>
      </c>
      <c r="P3377" t="s">
        <v>67</v>
      </c>
      <c r="Q3377" t="s">
        <v>68</v>
      </c>
      <c r="R3377" t="s">
        <v>1684</v>
      </c>
      <c r="S3377">
        <v>39.96</v>
      </c>
      <c r="T3377" s="3"/>
    </row>
    <row r="3378" spans="1:20" x14ac:dyDescent="0.3">
      <c r="A3378">
        <v>3377</v>
      </c>
      <c r="B3378" t="s">
        <v>6585</v>
      </c>
      <c r="C3378">
        <f t="shared" si="52"/>
        <v>50</v>
      </c>
      <c r="D3378" s="1">
        <v>42708</v>
      </c>
      <c r="E3378" s="1">
        <v>42714</v>
      </c>
      <c r="F3378" t="s">
        <v>46</v>
      </c>
      <c r="G3378" t="s">
        <v>47</v>
      </c>
      <c r="H3378" t="s">
        <v>48</v>
      </c>
      <c r="I3378" t="s">
        <v>22</v>
      </c>
      <c r="J3378" t="s">
        <v>23</v>
      </c>
      <c r="K3378" t="s">
        <v>6106</v>
      </c>
      <c r="L3378" t="s">
        <v>263</v>
      </c>
      <c r="M3378">
        <v>11550</v>
      </c>
      <c r="N3378" t="s">
        <v>144</v>
      </c>
      <c r="O3378" t="s">
        <v>941</v>
      </c>
      <c r="P3378" t="s">
        <v>28</v>
      </c>
      <c r="Q3378" t="s">
        <v>32</v>
      </c>
      <c r="R3378" t="s">
        <v>942</v>
      </c>
      <c r="S3378">
        <v>361.76400000000001</v>
      </c>
      <c r="T3378" s="3"/>
    </row>
    <row r="3379" spans="1:20" x14ac:dyDescent="0.3">
      <c r="A3379">
        <v>3378</v>
      </c>
      <c r="B3379" t="s">
        <v>6586</v>
      </c>
      <c r="C3379">
        <f t="shared" si="52"/>
        <v>44</v>
      </c>
      <c r="D3379" s="1">
        <v>43040</v>
      </c>
      <c r="E3379" s="1">
        <v>43043</v>
      </c>
      <c r="F3379" t="s">
        <v>184</v>
      </c>
      <c r="G3379" t="s">
        <v>6587</v>
      </c>
      <c r="H3379" t="s">
        <v>6588</v>
      </c>
      <c r="I3379" t="s">
        <v>37</v>
      </c>
      <c r="J3379" t="s">
        <v>23</v>
      </c>
      <c r="K3379" t="s">
        <v>6589</v>
      </c>
      <c r="L3379" t="s">
        <v>100</v>
      </c>
      <c r="M3379">
        <v>77301</v>
      </c>
      <c r="N3379" t="s">
        <v>101</v>
      </c>
      <c r="O3379" t="s">
        <v>4019</v>
      </c>
      <c r="P3379" t="s">
        <v>42</v>
      </c>
      <c r="Q3379" t="s">
        <v>55</v>
      </c>
      <c r="R3379" t="s">
        <v>6590</v>
      </c>
      <c r="S3379">
        <v>111.672</v>
      </c>
      <c r="T3379" s="3"/>
    </row>
    <row r="3380" spans="1:20" x14ac:dyDescent="0.3">
      <c r="A3380">
        <v>3379</v>
      </c>
      <c r="B3380" t="s">
        <v>6591</v>
      </c>
      <c r="C3380">
        <f t="shared" si="52"/>
        <v>11</v>
      </c>
      <c r="D3380" s="1">
        <v>43176</v>
      </c>
      <c r="E3380" s="1">
        <v>43180</v>
      </c>
      <c r="F3380" t="s">
        <v>46</v>
      </c>
      <c r="G3380" t="s">
        <v>1528</v>
      </c>
      <c r="H3380" t="s">
        <v>1529</v>
      </c>
      <c r="I3380" t="s">
        <v>98</v>
      </c>
      <c r="J3380" t="s">
        <v>23</v>
      </c>
      <c r="K3380" t="s">
        <v>180</v>
      </c>
      <c r="L3380" t="s">
        <v>100</v>
      </c>
      <c r="M3380">
        <v>77095</v>
      </c>
      <c r="N3380" t="s">
        <v>101</v>
      </c>
      <c r="O3380" t="s">
        <v>5938</v>
      </c>
      <c r="P3380" t="s">
        <v>42</v>
      </c>
      <c r="Q3380" t="s">
        <v>71</v>
      </c>
      <c r="R3380" t="s">
        <v>5939</v>
      </c>
      <c r="S3380">
        <v>13.776</v>
      </c>
      <c r="T3380" s="3"/>
    </row>
    <row r="3381" spans="1:20" x14ac:dyDescent="0.3">
      <c r="A3381">
        <v>3380</v>
      </c>
      <c r="B3381" t="s">
        <v>6591</v>
      </c>
      <c r="C3381">
        <f t="shared" si="52"/>
        <v>11</v>
      </c>
      <c r="D3381" s="1">
        <v>43176</v>
      </c>
      <c r="E3381" s="1">
        <v>43180</v>
      </c>
      <c r="F3381" t="s">
        <v>46</v>
      </c>
      <c r="G3381" t="s">
        <v>1528</v>
      </c>
      <c r="H3381" t="s">
        <v>1529</v>
      </c>
      <c r="I3381" t="s">
        <v>98</v>
      </c>
      <c r="J3381" t="s">
        <v>23</v>
      </c>
      <c r="K3381" t="s">
        <v>180</v>
      </c>
      <c r="L3381" t="s">
        <v>100</v>
      </c>
      <c r="M3381">
        <v>77095</v>
      </c>
      <c r="N3381" t="s">
        <v>101</v>
      </c>
      <c r="O3381" t="s">
        <v>6592</v>
      </c>
      <c r="P3381" t="s">
        <v>42</v>
      </c>
      <c r="Q3381" t="s">
        <v>86</v>
      </c>
      <c r="R3381" t="s">
        <v>6593</v>
      </c>
      <c r="S3381">
        <v>10.272</v>
      </c>
      <c r="T3381" s="3"/>
    </row>
    <row r="3382" spans="1:20" x14ac:dyDescent="0.3">
      <c r="A3382">
        <v>3381</v>
      </c>
      <c r="B3382" t="s">
        <v>6594</v>
      </c>
      <c r="C3382">
        <f t="shared" si="52"/>
        <v>47</v>
      </c>
      <c r="D3382" s="1">
        <v>43427</v>
      </c>
      <c r="E3382" s="1">
        <v>43428</v>
      </c>
      <c r="F3382" t="s">
        <v>184</v>
      </c>
      <c r="G3382" t="s">
        <v>1241</v>
      </c>
      <c r="H3382" t="s">
        <v>1242</v>
      </c>
      <c r="I3382" t="s">
        <v>22</v>
      </c>
      <c r="J3382" t="s">
        <v>23</v>
      </c>
      <c r="K3382" t="s">
        <v>142</v>
      </c>
      <c r="L3382" t="s">
        <v>143</v>
      </c>
      <c r="M3382">
        <v>19120</v>
      </c>
      <c r="N3382" t="s">
        <v>144</v>
      </c>
      <c r="O3382" t="s">
        <v>6595</v>
      </c>
      <c r="P3382" t="s">
        <v>28</v>
      </c>
      <c r="Q3382" t="s">
        <v>61</v>
      </c>
      <c r="R3382" t="s">
        <v>6596</v>
      </c>
      <c r="S3382">
        <v>24.047999999999998</v>
      </c>
      <c r="T3382" s="3"/>
    </row>
    <row r="3383" spans="1:20" x14ac:dyDescent="0.3">
      <c r="A3383">
        <v>3382</v>
      </c>
      <c r="B3383" t="s">
        <v>6597</v>
      </c>
      <c r="C3383">
        <f t="shared" si="52"/>
        <v>35</v>
      </c>
      <c r="D3383" s="1">
        <v>43339</v>
      </c>
      <c r="E3383" s="1">
        <v>43342</v>
      </c>
      <c r="F3383" t="s">
        <v>184</v>
      </c>
      <c r="G3383" t="s">
        <v>3432</v>
      </c>
      <c r="H3383" t="s">
        <v>3433</v>
      </c>
      <c r="I3383" t="s">
        <v>37</v>
      </c>
      <c r="J3383" t="s">
        <v>23</v>
      </c>
      <c r="K3383" t="s">
        <v>898</v>
      </c>
      <c r="L3383" t="s">
        <v>50</v>
      </c>
      <c r="M3383">
        <v>33614</v>
      </c>
      <c r="N3383" t="s">
        <v>26</v>
      </c>
      <c r="O3383" t="s">
        <v>585</v>
      </c>
      <c r="P3383" t="s">
        <v>42</v>
      </c>
      <c r="Q3383" t="s">
        <v>169</v>
      </c>
      <c r="R3383" t="s">
        <v>586</v>
      </c>
      <c r="S3383">
        <v>2.8959999999999999</v>
      </c>
      <c r="T3383" s="3"/>
    </row>
    <row r="3384" spans="1:20" x14ac:dyDescent="0.3">
      <c r="A3384">
        <v>3383</v>
      </c>
      <c r="B3384" t="s">
        <v>6598</v>
      </c>
      <c r="C3384">
        <f t="shared" si="52"/>
        <v>50</v>
      </c>
      <c r="D3384" s="1">
        <v>42708</v>
      </c>
      <c r="E3384" s="1">
        <v>42713</v>
      </c>
      <c r="F3384" t="s">
        <v>19</v>
      </c>
      <c r="G3384" t="s">
        <v>2760</v>
      </c>
      <c r="H3384" t="s">
        <v>2761</v>
      </c>
      <c r="I3384" t="s">
        <v>22</v>
      </c>
      <c r="J3384" t="s">
        <v>23</v>
      </c>
      <c r="K3384" t="s">
        <v>262</v>
      </c>
      <c r="L3384" t="s">
        <v>263</v>
      </c>
      <c r="M3384">
        <v>10035</v>
      </c>
      <c r="N3384" t="s">
        <v>144</v>
      </c>
      <c r="O3384" t="s">
        <v>5345</v>
      </c>
      <c r="P3384" t="s">
        <v>42</v>
      </c>
      <c r="Q3384" t="s">
        <v>169</v>
      </c>
      <c r="R3384" t="s">
        <v>5346</v>
      </c>
      <c r="S3384">
        <v>17.940000000000001</v>
      </c>
      <c r="T3384" s="3"/>
    </row>
    <row r="3385" spans="1:20" x14ac:dyDescent="0.3">
      <c r="A3385">
        <v>3384</v>
      </c>
      <c r="B3385" t="s">
        <v>6598</v>
      </c>
      <c r="C3385">
        <f t="shared" si="52"/>
        <v>50</v>
      </c>
      <c r="D3385" s="1">
        <v>42708</v>
      </c>
      <c r="E3385" s="1">
        <v>42713</v>
      </c>
      <c r="F3385" t="s">
        <v>19</v>
      </c>
      <c r="G3385" t="s">
        <v>2760</v>
      </c>
      <c r="H3385" t="s">
        <v>2761</v>
      </c>
      <c r="I3385" t="s">
        <v>22</v>
      </c>
      <c r="J3385" t="s">
        <v>23</v>
      </c>
      <c r="K3385" t="s">
        <v>262</v>
      </c>
      <c r="L3385" t="s">
        <v>263</v>
      </c>
      <c r="M3385">
        <v>10035</v>
      </c>
      <c r="N3385" t="s">
        <v>144</v>
      </c>
      <c r="O3385" t="s">
        <v>6599</v>
      </c>
      <c r="P3385" t="s">
        <v>28</v>
      </c>
      <c r="Q3385" t="s">
        <v>32</v>
      </c>
      <c r="R3385" t="s">
        <v>6600</v>
      </c>
      <c r="S3385">
        <v>384.17399999999998</v>
      </c>
      <c r="T3385" s="3"/>
    </row>
    <row r="3386" spans="1:20" x14ac:dyDescent="0.3">
      <c r="A3386">
        <v>3385</v>
      </c>
      <c r="B3386" t="s">
        <v>6598</v>
      </c>
      <c r="C3386">
        <f t="shared" si="52"/>
        <v>50</v>
      </c>
      <c r="D3386" s="1">
        <v>42708</v>
      </c>
      <c r="E3386" s="1">
        <v>42713</v>
      </c>
      <c r="F3386" t="s">
        <v>19</v>
      </c>
      <c r="G3386" t="s">
        <v>2760</v>
      </c>
      <c r="H3386" t="s">
        <v>2761</v>
      </c>
      <c r="I3386" t="s">
        <v>22</v>
      </c>
      <c r="J3386" t="s">
        <v>23</v>
      </c>
      <c r="K3386" t="s">
        <v>262</v>
      </c>
      <c r="L3386" t="s">
        <v>263</v>
      </c>
      <c r="M3386">
        <v>10035</v>
      </c>
      <c r="N3386" t="s">
        <v>144</v>
      </c>
      <c r="O3386" t="s">
        <v>3520</v>
      </c>
      <c r="P3386" t="s">
        <v>67</v>
      </c>
      <c r="Q3386" t="s">
        <v>68</v>
      </c>
      <c r="R3386" t="s">
        <v>3521</v>
      </c>
      <c r="S3386">
        <v>1799.75</v>
      </c>
      <c r="T3386" s="3"/>
    </row>
    <row r="3387" spans="1:20" x14ac:dyDescent="0.3">
      <c r="A3387">
        <v>3386</v>
      </c>
      <c r="B3387" t="s">
        <v>6601</v>
      </c>
      <c r="C3387">
        <f t="shared" si="52"/>
        <v>41</v>
      </c>
      <c r="D3387" s="1">
        <v>43380</v>
      </c>
      <c r="E3387" s="1">
        <v>43384</v>
      </c>
      <c r="F3387" t="s">
        <v>46</v>
      </c>
      <c r="G3387" t="s">
        <v>5932</v>
      </c>
      <c r="H3387" t="s">
        <v>5933</v>
      </c>
      <c r="I3387" t="s">
        <v>98</v>
      </c>
      <c r="J3387" t="s">
        <v>23</v>
      </c>
      <c r="K3387" t="s">
        <v>463</v>
      </c>
      <c r="L3387" t="s">
        <v>84</v>
      </c>
      <c r="M3387">
        <v>28205</v>
      </c>
      <c r="N3387" t="s">
        <v>26</v>
      </c>
      <c r="O3387" t="s">
        <v>1014</v>
      </c>
      <c r="P3387" t="s">
        <v>42</v>
      </c>
      <c r="Q3387" t="s">
        <v>55</v>
      </c>
      <c r="R3387" t="s">
        <v>1015</v>
      </c>
      <c r="S3387">
        <v>580.67200000000003</v>
      </c>
      <c r="T3387" s="3"/>
    </row>
    <row r="3388" spans="1:20" x14ac:dyDescent="0.3">
      <c r="A3388">
        <v>3387</v>
      </c>
      <c r="B3388" t="s">
        <v>6601</v>
      </c>
      <c r="C3388">
        <f t="shared" si="52"/>
        <v>41</v>
      </c>
      <c r="D3388" s="1">
        <v>43380</v>
      </c>
      <c r="E3388" s="1">
        <v>43384</v>
      </c>
      <c r="F3388" t="s">
        <v>46</v>
      </c>
      <c r="G3388" t="s">
        <v>5932</v>
      </c>
      <c r="H3388" t="s">
        <v>5933</v>
      </c>
      <c r="I3388" t="s">
        <v>98</v>
      </c>
      <c r="J3388" t="s">
        <v>23</v>
      </c>
      <c r="K3388" t="s">
        <v>463</v>
      </c>
      <c r="L3388" t="s">
        <v>84</v>
      </c>
      <c r="M3388">
        <v>28205</v>
      </c>
      <c r="N3388" t="s">
        <v>26</v>
      </c>
      <c r="O3388" t="s">
        <v>2137</v>
      </c>
      <c r="P3388" t="s">
        <v>42</v>
      </c>
      <c r="Q3388" t="s">
        <v>265</v>
      </c>
      <c r="R3388" t="s">
        <v>559</v>
      </c>
      <c r="S3388">
        <v>18.936</v>
      </c>
      <c r="T3388" s="3"/>
    </row>
    <row r="3389" spans="1:20" x14ac:dyDescent="0.3">
      <c r="A3389">
        <v>3388</v>
      </c>
      <c r="B3389" t="s">
        <v>6601</v>
      </c>
      <c r="C3389">
        <f t="shared" si="52"/>
        <v>41</v>
      </c>
      <c r="D3389" s="1">
        <v>43380</v>
      </c>
      <c r="E3389" s="1">
        <v>43384</v>
      </c>
      <c r="F3389" t="s">
        <v>46</v>
      </c>
      <c r="G3389" t="s">
        <v>5932</v>
      </c>
      <c r="H3389" t="s">
        <v>5933</v>
      </c>
      <c r="I3389" t="s">
        <v>98</v>
      </c>
      <c r="J3389" t="s">
        <v>23</v>
      </c>
      <c r="K3389" t="s">
        <v>463</v>
      </c>
      <c r="L3389" t="s">
        <v>84</v>
      </c>
      <c r="M3389">
        <v>28205</v>
      </c>
      <c r="N3389" t="s">
        <v>26</v>
      </c>
      <c r="O3389" t="s">
        <v>3403</v>
      </c>
      <c r="P3389" t="s">
        <v>67</v>
      </c>
      <c r="Q3389" t="s">
        <v>68</v>
      </c>
      <c r="R3389" t="s">
        <v>3404</v>
      </c>
      <c r="S3389">
        <v>222.38399999999999</v>
      </c>
      <c r="T3389" s="3"/>
    </row>
    <row r="3390" spans="1:20" x14ac:dyDescent="0.3">
      <c r="A3390">
        <v>3389</v>
      </c>
      <c r="B3390" t="s">
        <v>6601</v>
      </c>
      <c r="C3390">
        <f t="shared" si="52"/>
        <v>41</v>
      </c>
      <c r="D3390" s="1">
        <v>43380</v>
      </c>
      <c r="E3390" s="1">
        <v>43384</v>
      </c>
      <c r="F3390" t="s">
        <v>46</v>
      </c>
      <c r="G3390" t="s">
        <v>5932</v>
      </c>
      <c r="H3390" t="s">
        <v>5933</v>
      </c>
      <c r="I3390" t="s">
        <v>98</v>
      </c>
      <c r="J3390" t="s">
        <v>23</v>
      </c>
      <c r="K3390" t="s">
        <v>463</v>
      </c>
      <c r="L3390" t="s">
        <v>84</v>
      </c>
      <c r="M3390">
        <v>28205</v>
      </c>
      <c r="N3390" t="s">
        <v>26</v>
      </c>
      <c r="O3390" t="s">
        <v>3547</v>
      </c>
      <c r="P3390" t="s">
        <v>42</v>
      </c>
      <c r="Q3390" t="s">
        <v>71</v>
      </c>
      <c r="R3390" t="s">
        <v>3548</v>
      </c>
      <c r="S3390">
        <v>50.454000000000001</v>
      </c>
      <c r="T3390" s="3"/>
    </row>
    <row r="3391" spans="1:20" x14ac:dyDescent="0.3">
      <c r="A3391">
        <v>3390</v>
      </c>
      <c r="B3391" t="s">
        <v>6601</v>
      </c>
      <c r="C3391">
        <f t="shared" si="52"/>
        <v>41</v>
      </c>
      <c r="D3391" s="1">
        <v>43380</v>
      </c>
      <c r="E3391" s="1">
        <v>43384</v>
      </c>
      <c r="F3391" t="s">
        <v>46</v>
      </c>
      <c r="G3391" t="s">
        <v>5932</v>
      </c>
      <c r="H3391" t="s">
        <v>5933</v>
      </c>
      <c r="I3391" t="s">
        <v>98</v>
      </c>
      <c r="J3391" t="s">
        <v>23</v>
      </c>
      <c r="K3391" t="s">
        <v>463</v>
      </c>
      <c r="L3391" t="s">
        <v>84</v>
      </c>
      <c r="M3391">
        <v>28205</v>
      </c>
      <c r="N3391" t="s">
        <v>26</v>
      </c>
      <c r="O3391" t="s">
        <v>3827</v>
      </c>
      <c r="P3391" t="s">
        <v>28</v>
      </c>
      <c r="Q3391" t="s">
        <v>52</v>
      </c>
      <c r="R3391" t="s">
        <v>3278</v>
      </c>
      <c r="S3391">
        <v>154.76400000000001</v>
      </c>
      <c r="T3391" s="3"/>
    </row>
    <row r="3392" spans="1:20" x14ac:dyDescent="0.3">
      <c r="A3392">
        <v>3391</v>
      </c>
      <c r="B3392" t="s">
        <v>6602</v>
      </c>
      <c r="C3392">
        <f t="shared" si="52"/>
        <v>13</v>
      </c>
      <c r="D3392" s="1">
        <v>43184</v>
      </c>
      <c r="E3392" s="1">
        <v>43189</v>
      </c>
      <c r="F3392" t="s">
        <v>19</v>
      </c>
      <c r="G3392" t="s">
        <v>4748</v>
      </c>
      <c r="H3392" t="s">
        <v>4749</v>
      </c>
      <c r="I3392" t="s">
        <v>22</v>
      </c>
      <c r="J3392" t="s">
        <v>23</v>
      </c>
      <c r="K3392" t="s">
        <v>813</v>
      </c>
      <c r="L3392" t="s">
        <v>100</v>
      </c>
      <c r="M3392">
        <v>75081</v>
      </c>
      <c r="N3392" t="s">
        <v>101</v>
      </c>
      <c r="O3392" t="s">
        <v>5985</v>
      </c>
      <c r="P3392" t="s">
        <v>42</v>
      </c>
      <c r="Q3392" t="s">
        <v>86</v>
      </c>
      <c r="R3392" t="s">
        <v>5986</v>
      </c>
      <c r="S3392">
        <v>6.8479999999999999</v>
      </c>
      <c r="T3392" s="3"/>
    </row>
    <row r="3393" spans="1:20" x14ac:dyDescent="0.3">
      <c r="A3393">
        <v>3392</v>
      </c>
      <c r="B3393" t="s">
        <v>6603</v>
      </c>
      <c r="C3393">
        <f t="shared" si="52"/>
        <v>33</v>
      </c>
      <c r="D3393" s="1">
        <v>42225</v>
      </c>
      <c r="E3393" s="1">
        <v>42229</v>
      </c>
      <c r="F3393" t="s">
        <v>46</v>
      </c>
      <c r="G3393" t="s">
        <v>3134</v>
      </c>
      <c r="H3393" t="s">
        <v>3135</v>
      </c>
      <c r="I3393" t="s">
        <v>98</v>
      </c>
      <c r="J3393" t="s">
        <v>23</v>
      </c>
      <c r="K3393" t="s">
        <v>91</v>
      </c>
      <c r="L3393" t="s">
        <v>92</v>
      </c>
      <c r="M3393">
        <v>98103</v>
      </c>
      <c r="N3393" t="s">
        <v>40</v>
      </c>
      <c r="O3393" t="s">
        <v>2489</v>
      </c>
      <c r="P3393" t="s">
        <v>67</v>
      </c>
      <c r="Q3393" t="s">
        <v>68</v>
      </c>
      <c r="R3393" t="s">
        <v>2490</v>
      </c>
      <c r="S3393">
        <v>1091.1679999999999</v>
      </c>
      <c r="T3393" s="3"/>
    </row>
    <row r="3394" spans="1:20" x14ac:dyDescent="0.3">
      <c r="A3394">
        <v>3393</v>
      </c>
      <c r="B3394" t="s">
        <v>6603</v>
      </c>
      <c r="C3394">
        <f t="shared" si="52"/>
        <v>33</v>
      </c>
      <c r="D3394" s="1">
        <v>42225</v>
      </c>
      <c r="E3394" s="1">
        <v>42229</v>
      </c>
      <c r="F3394" t="s">
        <v>46</v>
      </c>
      <c r="G3394" t="s">
        <v>3134</v>
      </c>
      <c r="H3394" t="s">
        <v>3135</v>
      </c>
      <c r="I3394" t="s">
        <v>98</v>
      </c>
      <c r="J3394" t="s">
        <v>23</v>
      </c>
      <c r="K3394" t="s">
        <v>91</v>
      </c>
      <c r="L3394" t="s">
        <v>92</v>
      </c>
      <c r="M3394">
        <v>98103</v>
      </c>
      <c r="N3394" t="s">
        <v>40</v>
      </c>
      <c r="O3394" t="s">
        <v>4284</v>
      </c>
      <c r="P3394" t="s">
        <v>67</v>
      </c>
      <c r="Q3394" t="s">
        <v>68</v>
      </c>
      <c r="R3394" t="s">
        <v>4285</v>
      </c>
      <c r="S3394">
        <v>219.16800000000001</v>
      </c>
      <c r="T3394" s="3"/>
    </row>
    <row r="3395" spans="1:20" x14ac:dyDescent="0.3">
      <c r="A3395">
        <v>3394</v>
      </c>
      <c r="B3395" t="s">
        <v>6604</v>
      </c>
      <c r="C3395">
        <f t="shared" ref="C3395:C3458" si="53">WEEKNUM(D3395,1)</f>
        <v>48</v>
      </c>
      <c r="D3395" s="1">
        <v>42330</v>
      </c>
      <c r="E3395" s="1">
        <v>42333</v>
      </c>
      <c r="F3395" t="s">
        <v>184</v>
      </c>
      <c r="G3395" t="s">
        <v>6494</v>
      </c>
      <c r="H3395" t="s">
        <v>6495</v>
      </c>
      <c r="I3395" t="s">
        <v>22</v>
      </c>
      <c r="J3395" t="s">
        <v>23</v>
      </c>
      <c r="K3395" t="s">
        <v>599</v>
      </c>
      <c r="L3395" t="s">
        <v>100</v>
      </c>
      <c r="M3395">
        <v>77506</v>
      </c>
      <c r="N3395" t="s">
        <v>101</v>
      </c>
      <c r="O3395" t="s">
        <v>3936</v>
      </c>
      <c r="P3395" t="s">
        <v>42</v>
      </c>
      <c r="Q3395" t="s">
        <v>71</v>
      </c>
      <c r="R3395" t="s">
        <v>3937</v>
      </c>
      <c r="S3395">
        <v>6.9279999999999999</v>
      </c>
      <c r="T3395" s="3"/>
    </row>
    <row r="3396" spans="1:20" x14ac:dyDescent="0.3">
      <c r="A3396">
        <v>3395</v>
      </c>
      <c r="B3396" t="s">
        <v>6605</v>
      </c>
      <c r="C3396">
        <f t="shared" si="53"/>
        <v>24</v>
      </c>
      <c r="D3396" s="1">
        <v>43261</v>
      </c>
      <c r="E3396" s="1">
        <v>43261</v>
      </c>
      <c r="F3396" t="s">
        <v>1289</v>
      </c>
      <c r="G3396" t="s">
        <v>4099</v>
      </c>
      <c r="H3396" t="s">
        <v>4100</v>
      </c>
      <c r="I3396" t="s">
        <v>22</v>
      </c>
      <c r="J3396" t="s">
        <v>23</v>
      </c>
      <c r="K3396" t="s">
        <v>142</v>
      </c>
      <c r="L3396" t="s">
        <v>143</v>
      </c>
      <c r="M3396">
        <v>19143</v>
      </c>
      <c r="N3396" t="s">
        <v>144</v>
      </c>
      <c r="O3396" t="s">
        <v>5351</v>
      </c>
      <c r="P3396" t="s">
        <v>42</v>
      </c>
      <c r="Q3396" t="s">
        <v>86</v>
      </c>
      <c r="R3396" t="s">
        <v>5352</v>
      </c>
      <c r="S3396">
        <v>40.031999999999996</v>
      </c>
      <c r="T3396" s="3"/>
    </row>
    <row r="3397" spans="1:20" x14ac:dyDescent="0.3">
      <c r="A3397">
        <v>3396</v>
      </c>
      <c r="B3397" t="s">
        <v>6606</v>
      </c>
      <c r="C3397">
        <f t="shared" si="53"/>
        <v>27</v>
      </c>
      <c r="D3397" s="1">
        <v>43282</v>
      </c>
      <c r="E3397" s="1">
        <v>43289</v>
      </c>
      <c r="F3397" t="s">
        <v>46</v>
      </c>
      <c r="G3397" t="s">
        <v>5103</v>
      </c>
      <c r="H3397" t="s">
        <v>5104</v>
      </c>
      <c r="I3397" t="s">
        <v>98</v>
      </c>
      <c r="J3397" t="s">
        <v>23</v>
      </c>
      <c r="K3397" t="s">
        <v>4379</v>
      </c>
      <c r="L3397" t="s">
        <v>250</v>
      </c>
      <c r="M3397">
        <v>46203</v>
      </c>
      <c r="N3397" t="s">
        <v>101</v>
      </c>
      <c r="O3397" t="s">
        <v>6013</v>
      </c>
      <c r="P3397" t="s">
        <v>42</v>
      </c>
      <c r="Q3397" t="s">
        <v>55</v>
      </c>
      <c r="R3397" t="s">
        <v>6014</v>
      </c>
      <c r="S3397">
        <v>443.92</v>
      </c>
      <c r="T3397" s="3"/>
    </row>
    <row r="3398" spans="1:20" x14ac:dyDescent="0.3">
      <c r="A3398">
        <v>3397</v>
      </c>
      <c r="B3398" t="s">
        <v>6606</v>
      </c>
      <c r="C3398">
        <f t="shared" si="53"/>
        <v>27</v>
      </c>
      <c r="D3398" s="1">
        <v>43282</v>
      </c>
      <c r="E3398" s="1">
        <v>43289</v>
      </c>
      <c r="F3398" t="s">
        <v>46</v>
      </c>
      <c r="G3398" t="s">
        <v>5103</v>
      </c>
      <c r="H3398" t="s">
        <v>5104</v>
      </c>
      <c r="I3398" t="s">
        <v>98</v>
      </c>
      <c r="J3398" t="s">
        <v>23</v>
      </c>
      <c r="K3398" t="s">
        <v>4379</v>
      </c>
      <c r="L3398" t="s">
        <v>250</v>
      </c>
      <c r="M3398">
        <v>46203</v>
      </c>
      <c r="N3398" t="s">
        <v>101</v>
      </c>
      <c r="O3398" t="s">
        <v>93</v>
      </c>
      <c r="P3398" t="s">
        <v>42</v>
      </c>
      <c r="Q3398" t="s">
        <v>71</v>
      </c>
      <c r="R3398" t="s">
        <v>94</v>
      </c>
      <c r="S3398">
        <v>169.99</v>
      </c>
      <c r="T3398" s="3"/>
    </row>
    <row r="3399" spans="1:20" x14ac:dyDescent="0.3">
      <c r="A3399">
        <v>3398</v>
      </c>
      <c r="B3399" t="s">
        <v>6606</v>
      </c>
      <c r="C3399">
        <f t="shared" si="53"/>
        <v>27</v>
      </c>
      <c r="D3399" s="1">
        <v>43282</v>
      </c>
      <c r="E3399" s="1">
        <v>43289</v>
      </c>
      <c r="F3399" t="s">
        <v>46</v>
      </c>
      <c r="G3399" t="s">
        <v>5103</v>
      </c>
      <c r="H3399" t="s">
        <v>5104</v>
      </c>
      <c r="I3399" t="s">
        <v>98</v>
      </c>
      <c r="J3399" t="s">
        <v>23</v>
      </c>
      <c r="K3399" t="s">
        <v>4379</v>
      </c>
      <c r="L3399" t="s">
        <v>250</v>
      </c>
      <c r="M3399">
        <v>46203</v>
      </c>
      <c r="N3399" t="s">
        <v>101</v>
      </c>
      <c r="O3399" t="s">
        <v>1899</v>
      </c>
      <c r="P3399" t="s">
        <v>42</v>
      </c>
      <c r="Q3399" t="s">
        <v>86</v>
      </c>
      <c r="R3399" t="s">
        <v>1900</v>
      </c>
      <c r="S3399">
        <v>25.92</v>
      </c>
      <c r="T3399" s="3"/>
    </row>
    <row r="3400" spans="1:20" x14ac:dyDescent="0.3">
      <c r="A3400">
        <v>3399</v>
      </c>
      <c r="B3400" t="s">
        <v>6607</v>
      </c>
      <c r="C3400">
        <f t="shared" si="53"/>
        <v>47</v>
      </c>
      <c r="D3400" s="1">
        <v>42329</v>
      </c>
      <c r="E3400" s="1">
        <v>42334</v>
      </c>
      <c r="F3400" t="s">
        <v>46</v>
      </c>
      <c r="G3400" t="s">
        <v>6608</v>
      </c>
      <c r="H3400" t="s">
        <v>6609</v>
      </c>
      <c r="I3400" t="s">
        <v>37</v>
      </c>
      <c r="J3400" t="s">
        <v>23</v>
      </c>
      <c r="K3400" t="s">
        <v>1465</v>
      </c>
      <c r="L3400" t="s">
        <v>25</v>
      </c>
      <c r="M3400">
        <v>40475</v>
      </c>
      <c r="N3400" t="s">
        <v>26</v>
      </c>
      <c r="O3400" t="s">
        <v>2672</v>
      </c>
      <c r="P3400" t="s">
        <v>67</v>
      </c>
      <c r="Q3400" t="s">
        <v>68</v>
      </c>
      <c r="R3400" t="s">
        <v>2673</v>
      </c>
      <c r="S3400">
        <v>36.99</v>
      </c>
      <c r="T3400" s="3"/>
    </row>
    <row r="3401" spans="1:20" x14ac:dyDescent="0.3">
      <c r="A3401">
        <v>3400</v>
      </c>
      <c r="B3401" t="s">
        <v>6607</v>
      </c>
      <c r="C3401">
        <f t="shared" si="53"/>
        <v>47</v>
      </c>
      <c r="D3401" s="1">
        <v>42329</v>
      </c>
      <c r="E3401" s="1">
        <v>42334</v>
      </c>
      <c r="F3401" t="s">
        <v>46</v>
      </c>
      <c r="G3401" t="s">
        <v>6608</v>
      </c>
      <c r="H3401" t="s">
        <v>6609</v>
      </c>
      <c r="I3401" t="s">
        <v>37</v>
      </c>
      <c r="J3401" t="s">
        <v>23</v>
      </c>
      <c r="K3401" t="s">
        <v>1465</v>
      </c>
      <c r="L3401" t="s">
        <v>25</v>
      </c>
      <c r="M3401">
        <v>40475</v>
      </c>
      <c r="N3401" t="s">
        <v>26</v>
      </c>
      <c r="O3401" t="s">
        <v>4298</v>
      </c>
      <c r="P3401" t="s">
        <v>42</v>
      </c>
      <c r="Q3401" t="s">
        <v>86</v>
      </c>
      <c r="R3401" t="s">
        <v>4299</v>
      </c>
      <c r="S3401">
        <v>629.1</v>
      </c>
      <c r="T3401" s="3"/>
    </row>
    <row r="3402" spans="1:20" x14ac:dyDescent="0.3">
      <c r="A3402">
        <v>3401</v>
      </c>
      <c r="B3402" t="s">
        <v>6607</v>
      </c>
      <c r="C3402">
        <f t="shared" si="53"/>
        <v>47</v>
      </c>
      <c r="D3402" s="1">
        <v>42329</v>
      </c>
      <c r="E3402" s="1">
        <v>42334</v>
      </c>
      <c r="F3402" t="s">
        <v>46</v>
      </c>
      <c r="G3402" t="s">
        <v>6608</v>
      </c>
      <c r="H3402" t="s">
        <v>6609</v>
      </c>
      <c r="I3402" t="s">
        <v>37</v>
      </c>
      <c r="J3402" t="s">
        <v>23</v>
      </c>
      <c r="K3402" t="s">
        <v>1465</v>
      </c>
      <c r="L3402" t="s">
        <v>25</v>
      </c>
      <c r="M3402">
        <v>40475</v>
      </c>
      <c r="N3402" t="s">
        <v>26</v>
      </c>
      <c r="O3402" t="s">
        <v>2165</v>
      </c>
      <c r="P3402" t="s">
        <v>42</v>
      </c>
      <c r="Q3402" t="s">
        <v>55</v>
      </c>
      <c r="R3402" t="s">
        <v>2166</v>
      </c>
      <c r="S3402">
        <v>193.95</v>
      </c>
      <c r="T3402" s="3"/>
    </row>
    <row r="3403" spans="1:20" x14ac:dyDescent="0.3">
      <c r="A3403">
        <v>3402</v>
      </c>
      <c r="B3403" t="s">
        <v>6607</v>
      </c>
      <c r="C3403">
        <f t="shared" si="53"/>
        <v>47</v>
      </c>
      <c r="D3403" s="1">
        <v>42329</v>
      </c>
      <c r="E3403" s="1">
        <v>42334</v>
      </c>
      <c r="F3403" t="s">
        <v>46</v>
      </c>
      <c r="G3403" t="s">
        <v>6608</v>
      </c>
      <c r="H3403" t="s">
        <v>6609</v>
      </c>
      <c r="I3403" t="s">
        <v>37</v>
      </c>
      <c r="J3403" t="s">
        <v>23</v>
      </c>
      <c r="K3403" t="s">
        <v>1465</v>
      </c>
      <c r="L3403" t="s">
        <v>25</v>
      </c>
      <c r="M3403">
        <v>40475</v>
      </c>
      <c r="N3403" t="s">
        <v>26</v>
      </c>
      <c r="O3403" t="s">
        <v>63</v>
      </c>
      <c r="P3403" t="s">
        <v>42</v>
      </c>
      <c r="Q3403" t="s">
        <v>64</v>
      </c>
      <c r="R3403" t="s">
        <v>65</v>
      </c>
      <c r="S3403">
        <v>5.46</v>
      </c>
      <c r="T3403" s="3"/>
    </row>
    <row r="3404" spans="1:20" x14ac:dyDescent="0.3">
      <c r="A3404">
        <v>3403</v>
      </c>
      <c r="B3404" t="s">
        <v>6610</v>
      </c>
      <c r="C3404">
        <f t="shared" si="53"/>
        <v>19</v>
      </c>
      <c r="D3404" s="1">
        <v>42494</v>
      </c>
      <c r="E3404" s="1">
        <v>42495</v>
      </c>
      <c r="F3404" t="s">
        <v>184</v>
      </c>
      <c r="G3404" t="s">
        <v>1345</v>
      </c>
      <c r="H3404" t="s">
        <v>1346</v>
      </c>
      <c r="I3404" t="s">
        <v>37</v>
      </c>
      <c r="J3404" t="s">
        <v>23</v>
      </c>
      <c r="K3404" t="s">
        <v>6611</v>
      </c>
      <c r="L3404" t="s">
        <v>207</v>
      </c>
      <c r="M3404">
        <v>60477</v>
      </c>
      <c r="N3404" t="s">
        <v>101</v>
      </c>
      <c r="O3404" t="s">
        <v>2890</v>
      </c>
      <c r="P3404" t="s">
        <v>28</v>
      </c>
      <c r="Q3404" t="s">
        <v>61</v>
      </c>
      <c r="R3404" t="s">
        <v>921</v>
      </c>
      <c r="S3404">
        <v>22.288</v>
      </c>
      <c r="T3404" s="3"/>
    </row>
    <row r="3405" spans="1:20" x14ac:dyDescent="0.3">
      <c r="A3405">
        <v>3404</v>
      </c>
      <c r="B3405" t="s">
        <v>6612</v>
      </c>
      <c r="C3405">
        <f t="shared" si="53"/>
        <v>22</v>
      </c>
      <c r="D3405" s="1">
        <v>43249</v>
      </c>
      <c r="E3405" s="1">
        <v>43256</v>
      </c>
      <c r="F3405" t="s">
        <v>46</v>
      </c>
      <c r="G3405" t="s">
        <v>4381</v>
      </c>
      <c r="H3405" t="s">
        <v>4382</v>
      </c>
      <c r="I3405" t="s">
        <v>22</v>
      </c>
      <c r="J3405" t="s">
        <v>23</v>
      </c>
      <c r="K3405" t="s">
        <v>180</v>
      </c>
      <c r="L3405" t="s">
        <v>100</v>
      </c>
      <c r="M3405">
        <v>77095</v>
      </c>
      <c r="N3405" t="s">
        <v>101</v>
      </c>
      <c r="O3405" t="s">
        <v>6613</v>
      </c>
      <c r="P3405" t="s">
        <v>28</v>
      </c>
      <c r="Q3405" t="s">
        <v>61</v>
      </c>
      <c r="R3405" t="s">
        <v>6614</v>
      </c>
      <c r="S3405">
        <v>65.424000000000007</v>
      </c>
      <c r="T3405" s="3"/>
    </row>
    <row r="3406" spans="1:20" x14ac:dyDescent="0.3">
      <c r="A3406">
        <v>3405</v>
      </c>
      <c r="B3406" t="s">
        <v>6615</v>
      </c>
      <c r="C3406">
        <f t="shared" si="53"/>
        <v>43</v>
      </c>
      <c r="D3406" s="1">
        <v>42660</v>
      </c>
      <c r="E3406" s="1">
        <v>42660</v>
      </c>
      <c r="F3406" t="s">
        <v>1289</v>
      </c>
      <c r="G3406" t="s">
        <v>4151</v>
      </c>
      <c r="H3406" t="s">
        <v>4152</v>
      </c>
      <c r="I3406" t="s">
        <v>22</v>
      </c>
      <c r="J3406" t="s">
        <v>23</v>
      </c>
      <c r="K3406" t="s">
        <v>38</v>
      </c>
      <c r="L3406" t="s">
        <v>39</v>
      </c>
      <c r="M3406">
        <v>90004</v>
      </c>
      <c r="N3406" t="s">
        <v>40</v>
      </c>
      <c r="O3406" t="s">
        <v>213</v>
      </c>
      <c r="P3406" t="s">
        <v>42</v>
      </c>
      <c r="Q3406" t="s">
        <v>55</v>
      </c>
      <c r="R3406" t="s">
        <v>214</v>
      </c>
      <c r="S3406">
        <v>77.88</v>
      </c>
      <c r="T3406" s="3"/>
    </row>
    <row r="3407" spans="1:20" x14ac:dyDescent="0.3">
      <c r="A3407">
        <v>3406</v>
      </c>
      <c r="B3407" t="s">
        <v>6616</v>
      </c>
      <c r="C3407">
        <f t="shared" si="53"/>
        <v>17</v>
      </c>
      <c r="D3407" s="1">
        <v>42117</v>
      </c>
      <c r="E3407" s="1">
        <v>42121</v>
      </c>
      <c r="F3407" t="s">
        <v>46</v>
      </c>
      <c r="G3407" t="s">
        <v>6483</v>
      </c>
      <c r="H3407" t="s">
        <v>6484</v>
      </c>
      <c r="I3407" t="s">
        <v>98</v>
      </c>
      <c r="J3407" t="s">
        <v>23</v>
      </c>
      <c r="K3407" t="s">
        <v>493</v>
      </c>
      <c r="L3407" t="s">
        <v>494</v>
      </c>
      <c r="M3407">
        <v>43229</v>
      </c>
      <c r="N3407" t="s">
        <v>144</v>
      </c>
      <c r="O3407" t="s">
        <v>941</v>
      </c>
      <c r="P3407" t="s">
        <v>28</v>
      </c>
      <c r="Q3407" t="s">
        <v>32</v>
      </c>
      <c r="R3407" t="s">
        <v>942</v>
      </c>
      <c r="S3407">
        <v>281.37200000000001</v>
      </c>
      <c r="T3407" s="3"/>
    </row>
    <row r="3408" spans="1:20" x14ac:dyDescent="0.3">
      <c r="A3408">
        <v>3407</v>
      </c>
      <c r="B3408" t="s">
        <v>6616</v>
      </c>
      <c r="C3408">
        <f t="shared" si="53"/>
        <v>17</v>
      </c>
      <c r="D3408" s="1">
        <v>42117</v>
      </c>
      <c r="E3408" s="1">
        <v>42121</v>
      </c>
      <c r="F3408" t="s">
        <v>46</v>
      </c>
      <c r="G3408" t="s">
        <v>6483</v>
      </c>
      <c r="H3408" t="s">
        <v>6484</v>
      </c>
      <c r="I3408" t="s">
        <v>98</v>
      </c>
      <c r="J3408" t="s">
        <v>23</v>
      </c>
      <c r="K3408" t="s">
        <v>493</v>
      </c>
      <c r="L3408" t="s">
        <v>494</v>
      </c>
      <c r="M3408">
        <v>43229</v>
      </c>
      <c r="N3408" t="s">
        <v>144</v>
      </c>
      <c r="O3408" t="s">
        <v>941</v>
      </c>
      <c r="P3408" t="s">
        <v>28</v>
      </c>
      <c r="Q3408" t="s">
        <v>32</v>
      </c>
      <c r="R3408" t="s">
        <v>942</v>
      </c>
      <c r="S3408">
        <v>281.37200000000001</v>
      </c>
      <c r="T3408" s="3"/>
    </row>
    <row r="3409" spans="1:20" x14ac:dyDescent="0.3">
      <c r="A3409">
        <v>3408</v>
      </c>
      <c r="B3409" t="s">
        <v>6616</v>
      </c>
      <c r="C3409">
        <f t="shared" si="53"/>
        <v>17</v>
      </c>
      <c r="D3409" s="1">
        <v>42117</v>
      </c>
      <c r="E3409" s="1">
        <v>42121</v>
      </c>
      <c r="F3409" t="s">
        <v>46</v>
      </c>
      <c r="G3409" t="s">
        <v>6483</v>
      </c>
      <c r="H3409" t="s">
        <v>6484</v>
      </c>
      <c r="I3409" t="s">
        <v>98</v>
      </c>
      <c r="J3409" t="s">
        <v>23</v>
      </c>
      <c r="K3409" t="s">
        <v>493</v>
      </c>
      <c r="L3409" t="s">
        <v>494</v>
      </c>
      <c r="M3409">
        <v>43229</v>
      </c>
      <c r="N3409" t="s">
        <v>144</v>
      </c>
      <c r="O3409" t="s">
        <v>2916</v>
      </c>
      <c r="P3409" t="s">
        <v>42</v>
      </c>
      <c r="Q3409" t="s">
        <v>71</v>
      </c>
      <c r="R3409" t="s">
        <v>2917</v>
      </c>
      <c r="S3409">
        <v>7.4880000000000004</v>
      </c>
      <c r="T3409" s="3"/>
    </row>
    <row r="3410" spans="1:20" x14ac:dyDescent="0.3">
      <c r="A3410">
        <v>3409</v>
      </c>
      <c r="B3410" t="s">
        <v>6616</v>
      </c>
      <c r="C3410">
        <f t="shared" si="53"/>
        <v>17</v>
      </c>
      <c r="D3410" s="1">
        <v>42117</v>
      </c>
      <c r="E3410" s="1">
        <v>42121</v>
      </c>
      <c r="F3410" t="s">
        <v>46</v>
      </c>
      <c r="G3410" t="s">
        <v>6483</v>
      </c>
      <c r="H3410" t="s">
        <v>6484</v>
      </c>
      <c r="I3410" t="s">
        <v>98</v>
      </c>
      <c r="J3410" t="s">
        <v>23</v>
      </c>
      <c r="K3410" t="s">
        <v>493</v>
      </c>
      <c r="L3410" t="s">
        <v>494</v>
      </c>
      <c r="M3410">
        <v>43229</v>
      </c>
      <c r="N3410" t="s">
        <v>144</v>
      </c>
      <c r="O3410" t="s">
        <v>3030</v>
      </c>
      <c r="P3410" t="s">
        <v>28</v>
      </c>
      <c r="Q3410" t="s">
        <v>61</v>
      </c>
      <c r="R3410" t="s">
        <v>3031</v>
      </c>
      <c r="S3410">
        <v>22.335999999999999</v>
      </c>
      <c r="T3410" s="3"/>
    </row>
    <row r="3411" spans="1:20" x14ac:dyDescent="0.3">
      <c r="A3411">
        <v>3410</v>
      </c>
      <c r="B3411" t="s">
        <v>6617</v>
      </c>
      <c r="C3411">
        <f t="shared" si="53"/>
        <v>18</v>
      </c>
      <c r="D3411" s="1">
        <v>43220</v>
      </c>
      <c r="E3411" s="1">
        <v>43226</v>
      </c>
      <c r="F3411" t="s">
        <v>46</v>
      </c>
      <c r="G3411" t="s">
        <v>1914</v>
      </c>
      <c r="H3411" t="s">
        <v>1915</v>
      </c>
      <c r="I3411" t="s">
        <v>22</v>
      </c>
      <c r="J3411" t="s">
        <v>23</v>
      </c>
      <c r="K3411" t="s">
        <v>493</v>
      </c>
      <c r="L3411" t="s">
        <v>494</v>
      </c>
      <c r="M3411">
        <v>43229</v>
      </c>
      <c r="N3411" t="s">
        <v>144</v>
      </c>
      <c r="O3411" t="s">
        <v>1930</v>
      </c>
      <c r="P3411" t="s">
        <v>42</v>
      </c>
      <c r="Q3411" t="s">
        <v>86</v>
      </c>
      <c r="R3411" t="s">
        <v>1931</v>
      </c>
      <c r="S3411">
        <v>10.368</v>
      </c>
      <c r="T3411" s="3"/>
    </row>
    <row r="3412" spans="1:20" x14ac:dyDescent="0.3">
      <c r="A3412">
        <v>3411</v>
      </c>
      <c r="B3412" t="s">
        <v>6618</v>
      </c>
      <c r="C3412">
        <f t="shared" si="53"/>
        <v>38</v>
      </c>
      <c r="D3412" s="1">
        <v>42998</v>
      </c>
      <c r="E3412" s="1">
        <v>43002</v>
      </c>
      <c r="F3412" t="s">
        <v>46</v>
      </c>
      <c r="G3412" t="s">
        <v>5550</v>
      </c>
      <c r="H3412" t="s">
        <v>5551</v>
      </c>
      <c r="I3412" t="s">
        <v>37</v>
      </c>
      <c r="J3412" t="s">
        <v>23</v>
      </c>
      <c r="K3412" t="s">
        <v>123</v>
      </c>
      <c r="L3412" t="s">
        <v>39</v>
      </c>
      <c r="M3412">
        <v>94122</v>
      </c>
      <c r="N3412" t="s">
        <v>40</v>
      </c>
      <c r="O3412" t="s">
        <v>6330</v>
      </c>
      <c r="P3412" t="s">
        <v>42</v>
      </c>
      <c r="Q3412" t="s">
        <v>86</v>
      </c>
      <c r="R3412" t="s">
        <v>6331</v>
      </c>
      <c r="S3412">
        <v>65.790000000000006</v>
      </c>
      <c r="T3412" s="3"/>
    </row>
    <row r="3413" spans="1:20" x14ac:dyDescent="0.3">
      <c r="A3413">
        <v>3412</v>
      </c>
      <c r="B3413" t="s">
        <v>6618</v>
      </c>
      <c r="C3413">
        <f t="shared" si="53"/>
        <v>38</v>
      </c>
      <c r="D3413" s="1">
        <v>42998</v>
      </c>
      <c r="E3413" s="1">
        <v>43002</v>
      </c>
      <c r="F3413" t="s">
        <v>46</v>
      </c>
      <c r="G3413" t="s">
        <v>5550</v>
      </c>
      <c r="H3413" t="s">
        <v>5551</v>
      </c>
      <c r="I3413" t="s">
        <v>37</v>
      </c>
      <c r="J3413" t="s">
        <v>23</v>
      </c>
      <c r="K3413" t="s">
        <v>123</v>
      </c>
      <c r="L3413" t="s">
        <v>39</v>
      </c>
      <c r="M3413">
        <v>94122</v>
      </c>
      <c r="N3413" t="s">
        <v>40</v>
      </c>
      <c r="O3413" t="s">
        <v>93</v>
      </c>
      <c r="P3413" t="s">
        <v>42</v>
      </c>
      <c r="Q3413" t="s">
        <v>71</v>
      </c>
      <c r="R3413" t="s">
        <v>94</v>
      </c>
      <c r="S3413">
        <v>271.98399999999998</v>
      </c>
      <c r="T3413" s="3"/>
    </row>
    <row r="3414" spans="1:20" x14ac:dyDescent="0.3">
      <c r="A3414">
        <v>3413</v>
      </c>
      <c r="B3414" t="s">
        <v>6618</v>
      </c>
      <c r="C3414">
        <f t="shared" si="53"/>
        <v>38</v>
      </c>
      <c r="D3414" s="1">
        <v>42998</v>
      </c>
      <c r="E3414" s="1">
        <v>43002</v>
      </c>
      <c r="F3414" t="s">
        <v>46</v>
      </c>
      <c r="G3414" t="s">
        <v>5550</v>
      </c>
      <c r="H3414" t="s">
        <v>5551</v>
      </c>
      <c r="I3414" t="s">
        <v>37</v>
      </c>
      <c r="J3414" t="s">
        <v>23</v>
      </c>
      <c r="K3414" t="s">
        <v>123</v>
      </c>
      <c r="L3414" t="s">
        <v>39</v>
      </c>
      <c r="M3414">
        <v>94122</v>
      </c>
      <c r="N3414" t="s">
        <v>40</v>
      </c>
      <c r="O3414" t="s">
        <v>583</v>
      </c>
      <c r="P3414" t="s">
        <v>42</v>
      </c>
      <c r="Q3414" t="s">
        <v>64</v>
      </c>
      <c r="R3414" t="s">
        <v>584</v>
      </c>
      <c r="S3414">
        <v>11.76</v>
      </c>
      <c r="T3414" s="3"/>
    </row>
    <row r="3415" spans="1:20" x14ac:dyDescent="0.3">
      <c r="A3415">
        <v>3414</v>
      </c>
      <c r="B3415" t="s">
        <v>6618</v>
      </c>
      <c r="C3415">
        <f t="shared" si="53"/>
        <v>38</v>
      </c>
      <c r="D3415" s="1">
        <v>42998</v>
      </c>
      <c r="E3415" s="1">
        <v>43002</v>
      </c>
      <c r="F3415" t="s">
        <v>46</v>
      </c>
      <c r="G3415" t="s">
        <v>5550</v>
      </c>
      <c r="H3415" t="s">
        <v>5551</v>
      </c>
      <c r="I3415" t="s">
        <v>37</v>
      </c>
      <c r="J3415" t="s">
        <v>23</v>
      </c>
      <c r="K3415" t="s">
        <v>123</v>
      </c>
      <c r="L3415" t="s">
        <v>39</v>
      </c>
      <c r="M3415">
        <v>94122</v>
      </c>
      <c r="N3415" t="s">
        <v>40</v>
      </c>
      <c r="O3415" t="s">
        <v>5852</v>
      </c>
      <c r="P3415" t="s">
        <v>42</v>
      </c>
      <c r="Q3415" t="s">
        <v>86</v>
      </c>
      <c r="R3415" t="s">
        <v>5853</v>
      </c>
      <c r="S3415">
        <v>77.52</v>
      </c>
      <c r="T3415" s="3"/>
    </row>
    <row r="3416" spans="1:20" x14ac:dyDescent="0.3">
      <c r="A3416">
        <v>3415</v>
      </c>
      <c r="B3416" t="s">
        <v>6618</v>
      </c>
      <c r="C3416">
        <f t="shared" si="53"/>
        <v>38</v>
      </c>
      <c r="D3416" s="1">
        <v>42998</v>
      </c>
      <c r="E3416" s="1">
        <v>43002</v>
      </c>
      <c r="F3416" t="s">
        <v>46</v>
      </c>
      <c r="G3416" t="s">
        <v>5550</v>
      </c>
      <c r="H3416" t="s">
        <v>5551</v>
      </c>
      <c r="I3416" t="s">
        <v>37</v>
      </c>
      <c r="J3416" t="s">
        <v>23</v>
      </c>
      <c r="K3416" t="s">
        <v>123</v>
      </c>
      <c r="L3416" t="s">
        <v>39</v>
      </c>
      <c r="M3416">
        <v>94122</v>
      </c>
      <c r="N3416" t="s">
        <v>40</v>
      </c>
      <c r="O3416" t="s">
        <v>3922</v>
      </c>
      <c r="P3416" t="s">
        <v>42</v>
      </c>
      <c r="Q3416" t="s">
        <v>71</v>
      </c>
      <c r="R3416" t="s">
        <v>3923</v>
      </c>
      <c r="S3416">
        <v>48.64</v>
      </c>
      <c r="T3416" s="3"/>
    </row>
    <row r="3417" spans="1:20" x14ac:dyDescent="0.3">
      <c r="A3417">
        <v>3416</v>
      </c>
      <c r="B3417" t="s">
        <v>6619</v>
      </c>
      <c r="C3417">
        <f t="shared" si="53"/>
        <v>35</v>
      </c>
      <c r="D3417" s="1">
        <v>42980</v>
      </c>
      <c r="E3417" s="1">
        <v>42980</v>
      </c>
      <c r="F3417" t="s">
        <v>1289</v>
      </c>
      <c r="G3417" t="s">
        <v>1695</v>
      </c>
      <c r="H3417" t="s">
        <v>1696</v>
      </c>
      <c r="I3417" t="s">
        <v>22</v>
      </c>
      <c r="J3417" t="s">
        <v>23</v>
      </c>
      <c r="K3417" t="s">
        <v>109</v>
      </c>
      <c r="L3417" t="s">
        <v>110</v>
      </c>
      <c r="M3417">
        <v>53711</v>
      </c>
      <c r="N3417" t="s">
        <v>101</v>
      </c>
      <c r="O3417" t="s">
        <v>4337</v>
      </c>
      <c r="P3417" t="s">
        <v>42</v>
      </c>
      <c r="Q3417" t="s">
        <v>265</v>
      </c>
      <c r="R3417" t="s">
        <v>4338</v>
      </c>
      <c r="S3417">
        <v>1.81</v>
      </c>
      <c r="T3417" s="3"/>
    </row>
    <row r="3418" spans="1:20" x14ac:dyDescent="0.3">
      <c r="A3418">
        <v>3417</v>
      </c>
      <c r="B3418" t="s">
        <v>6619</v>
      </c>
      <c r="C3418">
        <f t="shared" si="53"/>
        <v>35</v>
      </c>
      <c r="D3418" s="1">
        <v>42980</v>
      </c>
      <c r="E3418" s="1">
        <v>42980</v>
      </c>
      <c r="F3418" t="s">
        <v>1289</v>
      </c>
      <c r="G3418" t="s">
        <v>1695</v>
      </c>
      <c r="H3418" t="s">
        <v>1696</v>
      </c>
      <c r="I3418" t="s">
        <v>22</v>
      </c>
      <c r="J3418" t="s">
        <v>23</v>
      </c>
      <c r="K3418" t="s">
        <v>109</v>
      </c>
      <c r="L3418" t="s">
        <v>110</v>
      </c>
      <c r="M3418">
        <v>53711</v>
      </c>
      <c r="N3418" t="s">
        <v>101</v>
      </c>
      <c r="O3418" t="s">
        <v>3592</v>
      </c>
      <c r="P3418" t="s">
        <v>42</v>
      </c>
      <c r="Q3418" t="s">
        <v>71</v>
      </c>
      <c r="R3418" t="s">
        <v>3593</v>
      </c>
      <c r="S3418">
        <v>8.26</v>
      </c>
      <c r="T3418" s="3"/>
    </row>
    <row r="3419" spans="1:20" x14ac:dyDescent="0.3">
      <c r="A3419">
        <v>3418</v>
      </c>
      <c r="B3419" t="s">
        <v>6620</v>
      </c>
      <c r="C3419">
        <f t="shared" si="53"/>
        <v>18</v>
      </c>
      <c r="D3419" s="1">
        <v>42487</v>
      </c>
      <c r="E3419" s="1">
        <v>42492</v>
      </c>
      <c r="F3419" t="s">
        <v>46</v>
      </c>
      <c r="G3419" t="s">
        <v>6260</v>
      </c>
      <c r="H3419" t="s">
        <v>6261</v>
      </c>
      <c r="I3419" t="s">
        <v>98</v>
      </c>
      <c r="J3419" t="s">
        <v>23</v>
      </c>
      <c r="K3419" t="s">
        <v>452</v>
      </c>
      <c r="L3419" t="s">
        <v>453</v>
      </c>
      <c r="M3419">
        <v>80013</v>
      </c>
      <c r="N3419" t="s">
        <v>40</v>
      </c>
      <c r="O3419" t="s">
        <v>3624</v>
      </c>
      <c r="P3419" t="s">
        <v>42</v>
      </c>
      <c r="Q3419" t="s">
        <v>74</v>
      </c>
      <c r="R3419" t="s">
        <v>3625</v>
      </c>
      <c r="S3419">
        <v>43.56</v>
      </c>
      <c r="T3419" s="3"/>
    </row>
    <row r="3420" spans="1:20" x14ac:dyDescent="0.3">
      <c r="A3420">
        <v>3419</v>
      </c>
      <c r="B3420" t="s">
        <v>6620</v>
      </c>
      <c r="C3420">
        <f t="shared" si="53"/>
        <v>18</v>
      </c>
      <c r="D3420" s="1">
        <v>42487</v>
      </c>
      <c r="E3420" s="1">
        <v>42492</v>
      </c>
      <c r="F3420" t="s">
        <v>46</v>
      </c>
      <c r="G3420" t="s">
        <v>6260</v>
      </c>
      <c r="H3420" t="s">
        <v>6261</v>
      </c>
      <c r="I3420" t="s">
        <v>98</v>
      </c>
      <c r="J3420" t="s">
        <v>23</v>
      </c>
      <c r="K3420" t="s">
        <v>452</v>
      </c>
      <c r="L3420" t="s">
        <v>453</v>
      </c>
      <c r="M3420">
        <v>80013</v>
      </c>
      <c r="N3420" t="s">
        <v>40</v>
      </c>
      <c r="O3420" t="s">
        <v>1950</v>
      </c>
      <c r="P3420" t="s">
        <v>42</v>
      </c>
      <c r="Q3420" t="s">
        <v>575</v>
      </c>
      <c r="R3420" t="s">
        <v>1951</v>
      </c>
      <c r="S3420">
        <v>5.84</v>
      </c>
      <c r="T3420" s="3"/>
    </row>
    <row r="3421" spans="1:20" x14ac:dyDescent="0.3">
      <c r="A3421">
        <v>3420</v>
      </c>
      <c r="B3421" t="s">
        <v>6621</v>
      </c>
      <c r="C3421">
        <f t="shared" si="53"/>
        <v>37</v>
      </c>
      <c r="D3421" s="1">
        <v>42619</v>
      </c>
      <c r="E3421" s="1">
        <v>42626</v>
      </c>
      <c r="F3421" t="s">
        <v>46</v>
      </c>
      <c r="G3421" t="s">
        <v>2131</v>
      </c>
      <c r="H3421" t="s">
        <v>2132</v>
      </c>
      <c r="I3421" t="s">
        <v>98</v>
      </c>
      <c r="J3421" t="s">
        <v>23</v>
      </c>
      <c r="K3421" t="s">
        <v>262</v>
      </c>
      <c r="L3421" t="s">
        <v>263</v>
      </c>
      <c r="M3421">
        <v>10024</v>
      </c>
      <c r="N3421" t="s">
        <v>144</v>
      </c>
      <c r="O3421" t="s">
        <v>2582</v>
      </c>
      <c r="P3421" t="s">
        <v>28</v>
      </c>
      <c r="Q3421" t="s">
        <v>32</v>
      </c>
      <c r="R3421" t="s">
        <v>2583</v>
      </c>
      <c r="S3421">
        <v>271.76400000000001</v>
      </c>
      <c r="T3421" s="3"/>
    </row>
    <row r="3422" spans="1:20" x14ac:dyDescent="0.3">
      <c r="A3422">
        <v>3421</v>
      </c>
      <c r="B3422" t="s">
        <v>6622</v>
      </c>
      <c r="C3422">
        <f t="shared" si="53"/>
        <v>22</v>
      </c>
      <c r="D3422" s="1">
        <v>42883</v>
      </c>
      <c r="E3422" s="1">
        <v>42889</v>
      </c>
      <c r="F3422" t="s">
        <v>46</v>
      </c>
      <c r="G3422" t="s">
        <v>482</v>
      </c>
      <c r="H3422" t="s">
        <v>483</v>
      </c>
      <c r="I3422" t="s">
        <v>22</v>
      </c>
      <c r="J3422" t="s">
        <v>23</v>
      </c>
      <c r="K3422" t="s">
        <v>38</v>
      </c>
      <c r="L3422" t="s">
        <v>39</v>
      </c>
      <c r="M3422">
        <v>90004</v>
      </c>
      <c r="N3422" t="s">
        <v>40</v>
      </c>
      <c r="O3422" t="s">
        <v>704</v>
      </c>
      <c r="P3422" t="s">
        <v>42</v>
      </c>
      <c r="Q3422" t="s">
        <v>74</v>
      </c>
      <c r="R3422" t="s">
        <v>705</v>
      </c>
      <c r="S3422">
        <v>262.24</v>
      </c>
      <c r="T3422" s="3"/>
    </row>
    <row r="3423" spans="1:20" x14ac:dyDescent="0.3">
      <c r="A3423">
        <v>3422</v>
      </c>
      <c r="B3423" t="s">
        <v>6622</v>
      </c>
      <c r="C3423">
        <f t="shared" si="53"/>
        <v>22</v>
      </c>
      <c r="D3423" s="1">
        <v>42883</v>
      </c>
      <c r="E3423" s="1">
        <v>42889</v>
      </c>
      <c r="F3423" t="s">
        <v>46</v>
      </c>
      <c r="G3423" t="s">
        <v>482</v>
      </c>
      <c r="H3423" t="s">
        <v>483</v>
      </c>
      <c r="I3423" t="s">
        <v>22</v>
      </c>
      <c r="J3423" t="s">
        <v>23</v>
      </c>
      <c r="K3423" t="s">
        <v>38</v>
      </c>
      <c r="L3423" t="s">
        <v>39</v>
      </c>
      <c r="M3423">
        <v>90004</v>
      </c>
      <c r="N3423" t="s">
        <v>40</v>
      </c>
      <c r="O3423" t="s">
        <v>5185</v>
      </c>
      <c r="P3423" t="s">
        <v>42</v>
      </c>
      <c r="Q3423" t="s">
        <v>86</v>
      </c>
      <c r="R3423" t="s">
        <v>5186</v>
      </c>
      <c r="S3423">
        <v>182.72</v>
      </c>
      <c r="T3423" s="3"/>
    </row>
    <row r="3424" spans="1:20" x14ac:dyDescent="0.3">
      <c r="A3424">
        <v>3423</v>
      </c>
      <c r="B3424" t="s">
        <v>6622</v>
      </c>
      <c r="C3424">
        <f t="shared" si="53"/>
        <v>22</v>
      </c>
      <c r="D3424" s="1">
        <v>42883</v>
      </c>
      <c r="E3424" s="1">
        <v>42889</v>
      </c>
      <c r="F3424" t="s">
        <v>46</v>
      </c>
      <c r="G3424" t="s">
        <v>482</v>
      </c>
      <c r="H3424" t="s">
        <v>483</v>
      </c>
      <c r="I3424" t="s">
        <v>22</v>
      </c>
      <c r="J3424" t="s">
        <v>23</v>
      </c>
      <c r="K3424" t="s">
        <v>38</v>
      </c>
      <c r="L3424" t="s">
        <v>39</v>
      </c>
      <c r="M3424">
        <v>90004</v>
      </c>
      <c r="N3424" t="s">
        <v>40</v>
      </c>
      <c r="O3424" t="s">
        <v>4822</v>
      </c>
      <c r="P3424" t="s">
        <v>67</v>
      </c>
      <c r="Q3424" t="s">
        <v>157</v>
      </c>
      <c r="R3424" t="s">
        <v>4823</v>
      </c>
      <c r="S3424">
        <v>131.6</v>
      </c>
      <c r="T3424" s="3"/>
    </row>
    <row r="3425" spans="1:20" x14ac:dyDescent="0.3">
      <c r="A3425">
        <v>3424</v>
      </c>
      <c r="B3425" t="s">
        <v>6622</v>
      </c>
      <c r="C3425">
        <f t="shared" si="53"/>
        <v>22</v>
      </c>
      <c r="D3425" s="1">
        <v>42883</v>
      </c>
      <c r="E3425" s="1">
        <v>42889</v>
      </c>
      <c r="F3425" t="s">
        <v>46</v>
      </c>
      <c r="G3425" t="s">
        <v>482</v>
      </c>
      <c r="H3425" t="s">
        <v>483</v>
      </c>
      <c r="I3425" t="s">
        <v>22</v>
      </c>
      <c r="J3425" t="s">
        <v>23</v>
      </c>
      <c r="K3425" t="s">
        <v>38</v>
      </c>
      <c r="L3425" t="s">
        <v>39</v>
      </c>
      <c r="M3425">
        <v>90004</v>
      </c>
      <c r="N3425" t="s">
        <v>40</v>
      </c>
      <c r="O3425" t="s">
        <v>128</v>
      </c>
      <c r="P3425" t="s">
        <v>42</v>
      </c>
      <c r="Q3425" t="s">
        <v>71</v>
      </c>
      <c r="R3425" t="s">
        <v>129</v>
      </c>
      <c r="S3425">
        <v>22.72</v>
      </c>
      <c r="T3425" s="3"/>
    </row>
    <row r="3426" spans="1:20" x14ac:dyDescent="0.3">
      <c r="A3426">
        <v>3425</v>
      </c>
      <c r="B3426" t="s">
        <v>6622</v>
      </c>
      <c r="C3426">
        <f t="shared" si="53"/>
        <v>22</v>
      </c>
      <c r="D3426" s="1">
        <v>42883</v>
      </c>
      <c r="E3426" s="1">
        <v>42889</v>
      </c>
      <c r="F3426" t="s">
        <v>46</v>
      </c>
      <c r="G3426" t="s">
        <v>482</v>
      </c>
      <c r="H3426" t="s">
        <v>483</v>
      </c>
      <c r="I3426" t="s">
        <v>22</v>
      </c>
      <c r="J3426" t="s">
        <v>23</v>
      </c>
      <c r="K3426" t="s">
        <v>38</v>
      </c>
      <c r="L3426" t="s">
        <v>39</v>
      </c>
      <c r="M3426">
        <v>90004</v>
      </c>
      <c r="N3426" t="s">
        <v>40</v>
      </c>
      <c r="O3426" t="s">
        <v>6333</v>
      </c>
      <c r="P3426" t="s">
        <v>67</v>
      </c>
      <c r="Q3426" t="s">
        <v>680</v>
      </c>
      <c r="R3426" t="s">
        <v>6334</v>
      </c>
      <c r="S3426">
        <v>558.4</v>
      </c>
      <c r="T3426" s="3"/>
    </row>
    <row r="3427" spans="1:20" x14ac:dyDescent="0.3">
      <c r="A3427">
        <v>3426</v>
      </c>
      <c r="B3427" t="s">
        <v>6623</v>
      </c>
      <c r="C3427">
        <f t="shared" si="53"/>
        <v>39</v>
      </c>
      <c r="D3427" s="1">
        <v>42637</v>
      </c>
      <c r="E3427" s="1">
        <v>42641</v>
      </c>
      <c r="F3427" t="s">
        <v>46</v>
      </c>
      <c r="G3427" t="s">
        <v>3053</v>
      </c>
      <c r="H3427" t="s">
        <v>3054</v>
      </c>
      <c r="I3427" t="s">
        <v>98</v>
      </c>
      <c r="J3427" t="s">
        <v>23</v>
      </c>
      <c r="K3427" t="s">
        <v>6624</v>
      </c>
      <c r="L3427" t="s">
        <v>485</v>
      </c>
      <c r="M3427">
        <v>52001</v>
      </c>
      <c r="N3427" t="s">
        <v>101</v>
      </c>
      <c r="O3427" t="s">
        <v>173</v>
      </c>
      <c r="P3427" t="s">
        <v>42</v>
      </c>
      <c r="Q3427" t="s">
        <v>71</v>
      </c>
      <c r="R3427" t="s">
        <v>174</v>
      </c>
      <c r="S3427">
        <v>15.24</v>
      </c>
      <c r="T3427" s="3"/>
    </row>
    <row r="3428" spans="1:20" x14ac:dyDescent="0.3">
      <c r="A3428">
        <v>3427</v>
      </c>
      <c r="B3428" t="s">
        <v>6623</v>
      </c>
      <c r="C3428">
        <f t="shared" si="53"/>
        <v>39</v>
      </c>
      <c r="D3428" s="1">
        <v>42637</v>
      </c>
      <c r="E3428" s="1">
        <v>42641</v>
      </c>
      <c r="F3428" t="s">
        <v>46</v>
      </c>
      <c r="G3428" t="s">
        <v>3053</v>
      </c>
      <c r="H3428" t="s">
        <v>3054</v>
      </c>
      <c r="I3428" t="s">
        <v>98</v>
      </c>
      <c r="J3428" t="s">
        <v>23</v>
      </c>
      <c r="K3428" t="s">
        <v>6624</v>
      </c>
      <c r="L3428" t="s">
        <v>485</v>
      </c>
      <c r="M3428">
        <v>52001</v>
      </c>
      <c r="N3428" t="s">
        <v>101</v>
      </c>
      <c r="O3428" t="s">
        <v>4624</v>
      </c>
      <c r="P3428" t="s">
        <v>28</v>
      </c>
      <c r="Q3428" t="s">
        <v>32</v>
      </c>
      <c r="R3428" t="s">
        <v>4625</v>
      </c>
      <c r="S3428">
        <v>1408.1</v>
      </c>
      <c r="T3428" s="3"/>
    </row>
    <row r="3429" spans="1:20" x14ac:dyDescent="0.3">
      <c r="A3429">
        <v>3428</v>
      </c>
      <c r="B3429" t="s">
        <v>6625</v>
      </c>
      <c r="C3429">
        <f t="shared" si="53"/>
        <v>27</v>
      </c>
      <c r="D3429" s="1">
        <v>43284</v>
      </c>
      <c r="E3429" s="1">
        <v>43287</v>
      </c>
      <c r="F3429" t="s">
        <v>19</v>
      </c>
      <c r="G3429" t="s">
        <v>3763</v>
      </c>
      <c r="H3429" t="s">
        <v>3764</v>
      </c>
      <c r="I3429" t="s">
        <v>98</v>
      </c>
      <c r="J3429" t="s">
        <v>23</v>
      </c>
      <c r="K3429" t="s">
        <v>2472</v>
      </c>
      <c r="L3429" t="s">
        <v>494</v>
      </c>
      <c r="M3429">
        <v>43130</v>
      </c>
      <c r="N3429" t="s">
        <v>144</v>
      </c>
      <c r="O3429" t="s">
        <v>6626</v>
      </c>
      <c r="P3429" t="s">
        <v>42</v>
      </c>
      <c r="Q3429" t="s">
        <v>86</v>
      </c>
      <c r="R3429" t="s">
        <v>6627</v>
      </c>
      <c r="S3429">
        <v>32.896000000000001</v>
      </c>
      <c r="T3429" s="3"/>
    </row>
    <row r="3430" spans="1:20" x14ac:dyDescent="0.3">
      <c r="A3430">
        <v>3429</v>
      </c>
      <c r="B3430" t="s">
        <v>6625</v>
      </c>
      <c r="C3430">
        <f t="shared" si="53"/>
        <v>27</v>
      </c>
      <c r="D3430" s="1">
        <v>43284</v>
      </c>
      <c r="E3430" s="1">
        <v>43287</v>
      </c>
      <c r="F3430" t="s">
        <v>19</v>
      </c>
      <c r="G3430" t="s">
        <v>3763</v>
      </c>
      <c r="H3430" t="s">
        <v>3764</v>
      </c>
      <c r="I3430" t="s">
        <v>98</v>
      </c>
      <c r="J3430" t="s">
        <v>23</v>
      </c>
      <c r="K3430" t="s">
        <v>2472</v>
      </c>
      <c r="L3430" t="s">
        <v>494</v>
      </c>
      <c r="M3430">
        <v>43130</v>
      </c>
      <c r="N3430" t="s">
        <v>144</v>
      </c>
      <c r="O3430" t="s">
        <v>1437</v>
      </c>
      <c r="P3430" t="s">
        <v>28</v>
      </c>
      <c r="Q3430" t="s">
        <v>52</v>
      </c>
      <c r="R3430" t="s">
        <v>1438</v>
      </c>
      <c r="S3430">
        <v>215.148</v>
      </c>
      <c r="T3430" s="3"/>
    </row>
    <row r="3431" spans="1:20" x14ac:dyDescent="0.3">
      <c r="A3431">
        <v>3430</v>
      </c>
      <c r="B3431" t="s">
        <v>6625</v>
      </c>
      <c r="C3431">
        <f t="shared" si="53"/>
        <v>27</v>
      </c>
      <c r="D3431" s="1">
        <v>43284</v>
      </c>
      <c r="E3431" s="1">
        <v>43287</v>
      </c>
      <c r="F3431" t="s">
        <v>19</v>
      </c>
      <c r="G3431" t="s">
        <v>3763</v>
      </c>
      <c r="H3431" t="s">
        <v>3764</v>
      </c>
      <c r="I3431" t="s">
        <v>98</v>
      </c>
      <c r="J3431" t="s">
        <v>23</v>
      </c>
      <c r="K3431" t="s">
        <v>2472</v>
      </c>
      <c r="L3431" t="s">
        <v>494</v>
      </c>
      <c r="M3431">
        <v>43130</v>
      </c>
      <c r="N3431" t="s">
        <v>144</v>
      </c>
      <c r="O3431" t="s">
        <v>5835</v>
      </c>
      <c r="P3431" t="s">
        <v>42</v>
      </c>
      <c r="Q3431" t="s">
        <v>86</v>
      </c>
      <c r="R3431" t="s">
        <v>5836</v>
      </c>
      <c r="S3431">
        <v>30.96</v>
      </c>
      <c r="T3431" s="3"/>
    </row>
    <row r="3432" spans="1:20" x14ac:dyDescent="0.3">
      <c r="A3432">
        <v>3431</v>
      </c>
      <c r="B3432" t="s">
        <v>6628</v>
      </c>
      <c r="C3432">
        <f t="shared" si="53"/>
        <v>49</v>
      </c>
      <c r="D3432" s="1">
        <v>43442</v>
      </c>
      <c r="E3432" s="1">
        <v>43443</v>
      </c>
      <c r="F3432" t="s">
        <v>184</v>
      </c>
      <c r="G3432" t="s">
        <v>1417</v>
      </c>
      <c r="H3432" t="s">
        <v>1418</v>
      </c>
      <c r="I3432" t="s">
        <v>22</v>
      </c>
      <c r="J3432" t="s">
        <v>23</v>
      </c>
      <c r="K3432" t="s">
        <v>1026</v>
      </c>
      <c r="L3432" t="s">
        <v>39</v>
      </c>
      <c r="M3432">
        <v>90301</v>
      </c>
      <c r="N3432" t="s">
        <v>40</v>
      </c>
      <c r="O3432" t="s">
        <v>1333</v>
      </c>
      <c r="P3432" t="s">
        <v>42</v>
      </c>
      <c r="Q3432" t="s">
        <v>55</v>
      </c>
      <c r="R3432" t="s">
        <v>1334</v>
      </c>
      <c r="S3432">
        <v>29.79</v>
      </c>
      <c r="T3432" s="3"/>
    </row>
    <row r="3433" spans="1:20" x14ac:dyDescent="0.3">
      <c r="A3433">
        <v>3432</v>
      </c>
      <c r="B3433" t="s">
        <v>6628</v>
      </c>
      <c r="C3433">
        <f t="shared" si="53"/>
        <v>49</v>
      </c>
      <c r="D3433" s="1">
        <v>43442</v>
      </c>
      <c r="E3433" s="1">
        <v>43443</v>
      </c>
      <c r="F3433" t="s">
        <v>184</v>
      </c>
      <c r="G3433" t="s">
        <v>1417</v>
      </c>
      <c r="H3433" t="s">
        <v>1418</v>
      </c>
      <c r="I3433" t="s">
        <v>22</v>
      </c>
      <c r="J3433" t="s">
        <v>23</v>
      </c>
      <c r="K3433" t="s">
        <v>1026</v>
      </c>
      <c r="L3433" t="s">
        <v>39</v>
      </c>
      <c r="M3433">
        <v>90301</v>
      </c>
      <c r="N3433" t="s">
        <v>40</v>
      </c>
      <c r="O3433" t="s">
        <v>6629</v>
      </c>
      <c r="P3433" t="s">
        <v>28</v>
      </c>
      <c r="Q3433" t="s">
        <v>61</v>
      </c>
      <c r="R3433" t="s">
        <v>6630</v>
      </c>
      <c r="S3433">
        <v>128.9</v>
      </c>
      <c r="T3433" s="3"/>
    </row>
    <row r="3434" spans="1:20" x14ac:dyDescent="0.3">
      <c r="A3434">
        <v>3433</v>
      </c>
      <c r="B3434" t="s">
        <v>6628</v>
      </c>
      <c r="C3434">
        <f t="shared" si="53"/>
        <v>49</v>
      </c>
      <c r="D3434" s="1">
        <v>43442</v>
      </c>
      <c r="E3434" s="1">
        <v>43443</v>
      </c>
      <c r="F3434" t="s">
        <v>184</v>
      </c>
      <c r="G3434" t="s">
        <v>1417</v>
      </c>
      <c r="H3434" t="s">
        <v>1418</v>
      </c>
      <c r="I3434" t="s">
        <v>22</v>
      </c>
      <c r="J3434" t="s">
        <v>23</v>
      </c>
      <c r="K3434" t="s">
        <v>1026</v>
      </c>
      <c r="L3434" t="s">
        <v>39</v>
      </c>
      <c r="M3434">
        <v>90301</v>
      </c>
      <c r="N3434" t="s">
        <v>40</v>
      </c>
      <c r="O3434" t="s">
        <v>2552</v>
      </c>
      <c r="P3434" t="s">
        <v>42</v>
      </c>
      <c r="Q3434" t="s">
        <v>86</v>
      </c>
      <c r="R3434" t="s">
        <v>2553</v>
      </c>
      <c r="S3434">
        <v>60.12</v>
      </c>
      <c r="T3434" s="3"/>
    </row>
    <row r="3435" spans="1:20" x14ac:dyDescent="0.3">
      <c r="A3435">
        <v>3434</v>
      </c>
      <c r="B3435" t="s">
        <v>6631</v>
      </c>
      <c r="C3435">
        <f t="shared" si="53"/>
        <v>49</v>
      </c>
      <c r="D3435" s="1">
        <v>43439</v>
      </c>
      <c r="E3435" s="1">
        <v>43443</v>
      </c>
      <c r="F3435" t="s">
        <v>46</v>
      </c>
      <c r="G3435" t="s">
        <v>2244</v>
      </c>
      <c r="H3435" t="s">
        <v>2245</v>
      </c>
      <c r="I3435" t="s">
        <v>22</v>
      </c>
      <c r="J3435" t="s">
        <v>23</v>
      </c>
      <c r="K3435" t="s">
        <v>4127</v>
      </c>
      <c r="L3435" t="s">
        <v>92</v>
      </c>
      <c r="M3435">
        <v>98006</v>
      </c>
      <c r="N3435" t="s">
        <v>40</v>
      </c>
      <c r="O3435" t="s">
        <v>5491</v>
      </c>
      <c r="P3435" t="s">
        <v>42</v>
      </c>
      <c r="Q3435" t="s">
        <v>71</v>
      </c>
      <c r="R3435" t="s">
        <v>5492</v>
      </c>
      <c r="S3435">
        <v>24.815999999999999</v>
      </c>
      <c r="T3435" s="3"/>
    </row>
    <row r="3436" spans="1:20" x14ac:dyDescent="0.3">
      <c r="A3436">
        <v>3435</v>
      </c>
      <c r="B3436" t="s">
        <v>6631</v>
      </c>
      <c r="C3436">
        <f t="shared" si="53"/>
        <v>49</v>
      </c>
      <c r="D3436" s="1">
        <v>43439</v>
      </c>
      <c r="E3436" s="1">
        <v>43443</v>
      </c>
      <c r="F3436" t="s">
        <v>46</v>
      </c>
      <c r="G3436" t="s">
        <v>2244</v>
      </c>
      <c r="H3436" t="s">
        <v>2245</v>
      </c>
      <c r="I3436" t="s">
        <v>22</v>
      </c>
      <c r="J3436" t="s">
        <v>23</v>
      </c>
      <c r="K3436" t="s">
        <v>4127</v>
      </c>
      <c r="L3436" t="s">
        <v>92</v>
      </c>
      <c r="M3436">
        <v>98006</v>
      </c>
      <c r="N3436" t="s">
        <v>40</v>
      </c>
      <c r="O3436" t="s">
        <v>2916</v>
      </c>
      <c r="P3436" t="s">
        <v>42</v>
      </c>
      <c r="Q3436" t="s">
        <v>71</v>
      </c>
      <c r="R3436" t="s">
        <v>2917</v>
      </c>
      <c r="S3436">
        <v>14.976000000000001</v>
      </c>
      <c r="T3436" s="3"/>
    </row>
    <row r="3437" spans="1:20" x14ac:dyDescent="0.3">
      <c r="A3437">
        <v>3436</v>
      </c>
      <c r="B3437" t="s">
        <v>6632</v>
      </c>
      <c r="C3437">
        <f t="shared" si="53"/>
        <v>40</v>
      </c>
      <c r="D3437" s="1">
        <v>42640</v>
      </c>
      <c r="E3437" s="1">
        <v>42642</v>
      </c>
      <c r="F3437" t="s">
        <v>184</v>
      </c>
      <c r="G3437" t="s">
        <v>3241</v>
      </c>
      <c r="H3437" t="s">
        <v>3242</v>
      </c>
      <c r="I3437" t="s">
        <v>22</v>
      </c>
      <c r="J3437" t="s">
        <v>23</v>
      </c>
      <c r="K3437" t="s">
        <v>299</v>
      </c>
      <c r="L3437" t="s">
        <v>207</v>
      </c>
      <c r="M3437">
        <v>60610</v>
      </c>
      <c r="N3437" t="s">
        <v>101</v>
      </c>
      <c r="O3437" t="s">
        <v>1723</v>
      </c>
      <c r="P3437" t="s">
        <v>42</v>
      </c>
      <c r="Q3437" t="s">
        <v>71</v>
      </c>
      <c r="R3437" t="s">
        <v>1724</v>
      </c>
      <c r="S3437">
        <v>15.08</v>
      </c>
      <c r="T3437" s="3"/>
    </row>
    <row r="3438" spans="1:20" x14ac:dyDescent="0.3">
      <c r="A3438">
        <v>3437</v>
      </c>
      <c r="B3438" t="s">
        <v>6632</v>
      </c>
      <c r="C3438">
        <f t="shared" si="53"/>
        <v>40</v>
      </c>
      <c r="D3438" s="1">
        <v>42640</v>
      </c>
      <c r="E3438" s="1">
        <v>42642</v>
      </c>
      <c r="F3438" t="s">
        <v>184</v>
      </c>
      <c r="G3438" t="s">
        <v>3241</v>
      </c>
      <c r="H3438" t="s">
        <v>3242</v>
      </c>
      <c r="I3438" t="s">
        <v>22</v>
      </c>
      <c r="J3438" t="s">
        <v>23</v>
      </c>
      <c r="K3438" t="s">
        <v>299</v>
      </c>
      <c r="L3438" t="s">
        <v>207</v>
      </c>
      <c r="M3438">
        <v>60610</v>
      </c>
      <c r="N3438" t="s">
        <v>101</v>
      </c>
      <c r="O3438" t="s">
        <v>2044</v>
      </c>
      <c r="P3438" t="s">
        <v>28</v>
      </c>
      <c r="Q3438" t="s">
        <v>61</v>
      </c>
      <c r="R3438" t="s">
        <v>2045</v>
      </c>
      <c r="S3438">
        <v>24.288</v>
      </c>
      <c r="T3438" s="3"/>
    </row>
    <row r="3439" spans="1:20" x14ac:dyDescent="0.3">
      <c r="A3439">
        <v>3438</v>
      </c>
      <c r="B3439" t="s">
        <v>6633</v>
      </c>
      <c r="C3439">
        <f t="shared" si="53"/>
        <v>44</v>
      </c>
      <c r="D3439" s="1">
        <v>43403</v>
      </c>
      <c r="E3439" s="1">
        <v>43403</v>
      </c>
      <c r="F3439" t="s">
        <v>1289</v>
      </c>
      <c r="G3439" t="s">
        <v>2999</v>
      </c>
      <c r="H3439" t="s">
        <v>3000</v>
      </c>
      <c r="I3439" t="s">
        <v>22</v>
      </c>
      <c r="J3439" t="s">
        <v>23</v>
      </c>
      <c r="K3439" t="s">
        <v>813</v>
      </c>
      <c r="L3439" t="s">
        <v>100</v>
      </c>
      <c r="M3439">
        <v>75217</v>
      </c>
      <c r="N3439" t="s">
        <v>101</v>
      </c>
      <c r="O3439" t="s">
        <v>2044</v>
      </c>
      <c r="P3439" t="s">
        <v>28</v>
      </c>
      <c r="Q3439" t="s">
        <v>61</v>
      </c>
      <c r="R3439" t="s">
        <v>2045</v>
      </c>
      <c r="S3439">
        <v>16.192</v>
      </c>
      <c r="T3439" s="3"/>
    </row>
    <row r="3440" spans="1:20" x14ac:dyDescent="0.3">
      <c r="A3440">
        <v>3439</v>
      </c>
      <c r="B3440" t="s">
        <v>6633</v>
      </c>
      <c r="C3440">
        <f t="shared" si="53"/>
        <v>44</v>
      </c>
      <c r="D3440" s="1">
        <v>43403</v>
      </c>
      <c r="E3440" s="1">
        <v>43403</v>
      </c>
      <c r="F3440" t="s">
        <v>1289</v>
      </c>
      <c r="G3440" t="s">
        <v>2999</v>
      </c>
      <c r="H3440" t="s">
        <v>3000</v>
      </c>
      <c r="I3440" t="s">
        <v>22</v>
      </c>
      <c r="J3440" t="s">
        <v>23</v>
      </c>
      <c r="K3440" t="s">
        <v>813</v>
      </c>
      <c r="L3440" t="s">
        <v>100</v>
      </c>
      <c r="M3440">
        <v>75217</v>
      </c>
      <c r="N3440" t="s">
        <v>101</v>
      </c>
      <c r="O3440" t="s">
        <v>1437</v>
      </c>
      <c r="P3440" t="s">
        <v>28</v>
      </c>
      <c r="Q3440" t="s">
        <v>52</v>
      </c>
      <c r="R3440" t="s">
        <v>1438</v>
      </c>
      <c r="S3440">
        <v>251.006</v>
      </c>
      <c r="T3440" s="3"/>
    </row>
    <row r="3441" spans="1:20" x14ac:dyDescent="0.3">
      <c r="A3441">
        <v>3440</v>
      </c>
      <c r="B3441" t="s">
        <v>6633</v>
      </c>
      <c r="C3441">
        <f t="shared" si="53"/>
        <v>44</v>
      </c>
      <c r="D3441" s="1">
        <v>43403</v>
      </c>
      <c r="E3441" s="1">
        <v>43403</v>
      </c>
      <c r="F3441" t="s">
        <v>1289</v>
      </c>
      <c r="G3441" t="s">
        <v>2999</v>
      </c>
      <c r="H3441" t="s">
        <v>3000</v>
      </c>
      <c r="I3441" t="s">
        <v>22</v>
      </c>
      <c r="J3441" t="s">
        <v>23</v>
      </c>
      <c r="K3441" t="s">
        <v>813</v>
      </c>
      <c r="L3441" t="s">
        <v>100</v>
      </c>
      <c r="M3441">
        <v>75217</v>
      </c>
      <c r="N3441" t="s">
        <v>101</v>
      </c>
      <c r="O3441" t="s">
        <v>3983</v>
      </c>
      <c r="P3441" t="s">
        <v>42</v>
      </c>
      <c r="Q3441" t="s">
        <v>55</v>
      </c>
      <c r="R3441" t="s">
        <v>3984</v>
      </c>
      <c r="S3441">
        <v>54.192</v>
      </c>
      <c r="T3441" s="3"/>
    </row>
    <row r="3442" spans="1:20" x14ac:dyDescent="0.3">
      <c r="A3442">
        <v>3441</v>
      </c>
      <c r="B3442" t="s">
        <v>6634</v>
      </c>
      <c r="C3442">
        <f t="shared" si="53"/>
        <v>49</v>
      </c>
      <c r="D3442" s="1">
        <v>42703</v>
      </c>
      <c r="E3442" s="1">
        <v>42704</v>
      </c>
      <c r="F3442" t="s">
        <v>1289</v>
      </c>
      <c r="G3442" t="s">
        <v>2364</v>
      </c>
      <c r="H3442" t="s">
        <v>2365</v>
      </c>
      <c r="I3442" t="s">
        <v>98</v>
      </c>
      <c r="J3442" t="s">
        <v>23</v>
      </c>
      <c r="K3442" t="s">
        <v>123</v>
      </c>
      <c r="L3442" t="s">
        <v>39</v>
      </c>
      <c r="M3442">
        <v>94122</v>
      </c>
      <c r="N3442" t="s">
        <v>40</v>
      </c>
      <c r="O3442" t="s">
        <v>290</v>
      </c>
      <c r="P3442" t="s">
        <v>42</v>
      </c>
      <c r="Q3442" t="s">
        <v>71</v>
      </c>
      <c r="R3442" t="s">
        <v>291</v>
      </c>
      <c r="S3442">
        <v>4.3040000000000003</v>
      </c>
      <c r="T3442" s="3"/>
    </row>
    <row r="3443" spans="1:20" x14ac:dyDescent="0.3">
      <c r="A3443">
        <v>3442</v>
      </c>
      <c r="B3443" t="s">
        <v>6635</v>
      </c>
      <c r="C3443">
        <f t="shared" si="53"/>
        <v>11</v>
      </c>
      <c r="D3443" s="1">
        <v>42074</v>
      </c>
      <c r="E3443" s="1">
        <v>42077</v>
      </c>
      <c r="F3443" t="s">
        <v>19</v>
      </c>
      <c r="G3443" t="s">
        <v>4960</v>
      </c>
      <c r="H3443" t="s">
        <v>4961</v>
      </c>
      <c r="I3443" t="s">
        <v>22</v>
      </c>
      <c r="J3443" t="s">
        <v>23</v>
      </c>
      <c r="K3443" t="s">
        <v>262</v>
      </c>
      <c r="L3443" t="s">
        <v>263</v>
      </c>
      <c r="M3443">
        <v>10024</v>
      </c>
      <c r="N3443" t="s">
        <v>144</v>
      </c>
      <c r="O3443" t="s">
        <v>2198</v>
      </c>
      <c r="P3443" t="s">
        <v>42</v>
      </c>
      <c r="Q3443" t="s">
        <v>86</v>
      </c>
      <c r="R3443" t="s">
        <v>2199</v>
      </c>
      <c r="S3443">
        <v>108.92</v>
      </c>
      <c r="T3443" s="3"/>
    </row>
    <row r="3444" spans="1:20" x14ac:dyDescent="0.3">
      <c r="A3444">
        <v>3443</v>
      </c>
      <c r="B3444" t="s">
        <v>6636</v>
      </c>
      <c r="C3444">
        <f t="shared" si="53"/>
        <v>47</v>
      </c>
      <c r="D3444" s="1">
        <v>43423</v>
      </c>
      <c r="E3444" s="1">
        <v>43427</v>
      </c>
      <c r="F3444" t="s">
        <v>46</v>
      </c>
      <c r="G3444" t="s">
        <v>2110</v>
      </c>
      <c r="H3444" t="s">
        <v>2111</v>
      </c>
      <c r="I3444" t="s">
        <v>37</v>
      </c>
      <c r="J3444" t="s">
        <v>23</v>
      </c>
      <c r="K3444" t="s">
        <v>262</v>
      </c>
      <c r="L3444" t="s">
        <v>263</v>
      </c>
      <c r="M3444">
        <v>10011</v>
      </c>
      <c r="N3444" t="s">
        <v>144</v>
      </c>
      <c r="O3444" t="s">
        <v>1591</v>
      </c>
      <c r="P3444" t="s">
        <v>42</v>
      </c>
      <c r="Q3444" t="s">
        <v>169</v>
      </c>
      <c r="R3444" t="s">
        <v>667</v>
      </c>
      <c r="S3444">
        <v>16.739999999999998</v>
      </c>
      <c r="T3444" s="3"/>
    </row>
    <row r="3445" spans="1:20" x14ac:dyDescent="0.3">
      <c r="A3445">
        <v>3444</v>
      </c>
      <c r="B3445" t="s">
        <v>6636</v>
      </c>
      <c r="C3445">
        <f t="shared" si="53"/>
        <v>47</v>
      </c>
      <c r="D3445" s="1">
        <v>43423</v>
      </c>
      <c r="E3445" s="1">
        <v>43427</v>
      </c>
      <c r="F3445" t="s">
        <v>46</v>
      </c>
      <c r="G3445" t="s">
        <v>2110</v>
      </c>
      <c r="H3445" t="s">
        <v>2111</v>
      </c>
      <c r="I3445" t="s">
        <v>37</v>
      </c>
      <c r="J3445" t="s">
        <v>23</v>
      </c>
      <c r="K3445" t="s">
        <v>262</v>
      </c>
      <c r="L3445" t="s">
        <v>263</v>
      </c>
      <c r="M3445">
        <v>10011</v>
      </c>
      <c r="N3445" t="s">
        <v>144</v>
      </c>
      <c r="O3445" t="s">
        <v>3309</v>
      </c>
      <c r="P3445" t="s">
        <v>42</v>
      </c>
      <c r="Q3445" t="s">
        <v>74</v>
      </c>
      <c r="R3445" t="s">
        <v>3310</v>
      </c>
      <c r="S3445">
        <v>2504.7399999999998</v>
      </c>
      <c r="T3445" s="3"/>
    </row>
    <row r="3446" spans="1:20" x14ac:dyDescent="0.3">
      <c r="A3446">
        <v>3445</v>
      </c>
      <c r="B3446" t="s">
        <v>6637</v>
      </c>
      <c r="C3446">
        <f t="shared" si="53"/>
        <v>30</v>
      </c>
      <c r="D3446" s="1">
        <v>42945</v>
      </c>
      <c r="E3446" s="1">
        <v>42949</v>
      </c>
      <c r="F3446" t="s">
        <v>46</v>
      </c>
      <c r="G3446" t="s">
        <v>6638</v>
      </c>
      <c r="H3446" t="s">
        <v>6639</v>
      </c>
      <c r="I3446" t="s">
        <v>37</v>
      </c>
      <c r="J3446" t="s">
        <v>23</v>
      </c>
      <c r="K3446" t="s">
        <v>142</v>
      </c>
      <c r="L3446" t="s">
        <v>143</v>
      </c>
      <c r="M3446">
        <v>19140</v>
      </c>
      <c r="N3446" t="s">
        <v>144</v>
      </c>
      <c r="O3446" t="s">
        <v>235</v>
      </c>
      <c r="P3446" t="s">
        <v>42</v>
      </c>
      <c r="Q3446" t="s">
        <v>55</v>
      </c>
      <c r="R3446" t="s">
        <v>236</v>
      </c>
      <c r="S3446">
        <v>84.784000000000006</v>
      </c>
      <c r="T3446" s="3"/>
    </row>
    <row r="3447" spans="1:20" x14ac:dyDescent="0.3">
      <c r="A3447">
        <v>3446</v>
      </c>
      <c r="B3447" t="s">
        <v>6640</v>
      </c>
      <c r="C3447">
        <f t="shared" si="53"/>
        <v>25</v>
      </c>
      <c r="D3447" s="1">
        <v>42533</v>
      </c>
      <c r="E3447" s="1">
        <v>42538</v>
      </c>
      <c r="F3447" t="s">
        <v>46</v>
      </c>
      <c r="G3447" t="s">
        <v>822</v>
      </c>
      <c r="H3447" t="s">
        <v>823</v>
      </c>
      <c r="I3447" t="s">
        <v>22</v>
      </c>
      <c r="J3447" t="s">
        <v>23</v>
      </c>
      <c r="K3447" t="s">
        <v>603</v>
      </c>
      <c r="L3447" t="s">
        <v>241</v>
      </c>
      <c r="M3447">
        <v>19711</v>
      </c>
      <c r="N3447" t="s">
        <v>144</v>
      </c>
      <c r="O3447" t="s">
        <v>4808</v>
      </c>
      <c r="P3447" t="s">
        <v>42</v>
      </c>
      <c r="Q3447" t="s">
        <v>55</v>
      </c>
      <c r="R3447" t="s">
        <v>4809</v>
      </c>
      <c r="S3447">
        <v>29.9</v>
      </c>
      <c r="T3447" s="3"/>
    </row>
    <row r="3448" spans="1:20" x14ac:dyDescent="0.3">
      <c r="A3448">
        <v>3447</v>
      </c>
      <c r="B3448" t="s">
        <v>6641</v>
      </c>
      <c r="C3448">
        <f t="shared" si="53"/>
        <v>32</v>
      </c>
      <c r="D3448" s="1">
        <v>42953</v>
      </c>
      <c r="E3448" s="1">
        <v>42954</v>
      </c>
      <c r="F3448" t="s">
        <v>184</v>
      </c>
      <c r="G3448" t="s">
        <v>6642</v>
      </c>
      <c r="H3448" t="s">
        <v>6643</v>
      </c>
      <c r="I3448" t="s">
        <v>37</v>
      </c>
      <c r="J3448" t="s">
        <v>23</v>
      </c>
      <c r="K3448" t="s">
        <v>262</v>
      </c>
      <c r="L3448" t="s">
        <v>263</v>
      </c>
      <c r="M3448">
        <v>10024</v>
      </c>
      <c r="N3448" t="s">
        <v>144</v>
      </c>
      <c r="O3448" t="s">
        <v>1053</v>
      </c>
      <c r="P3448" t="s">
        <v>42</v>
      </c>
      <c r="Q3448" t="s">
        <v>86</v>
      </c>
      <c r="R3448" t="s">
        <v>182</v>
      </c>
      <c r="S3448">
        <v>70.88</v>
      </c>
      <c r="T3448" s="3"/>
    </row>
    <row r="3449" spans="1:20" x14ac:dyDescent="0.3">
      <c r="A3449">
        <v>3448</v>
      </c>
      <c r="B3449" t="s">
        <v>6644</v>
      </c>
      <c r="C3449">
        <f t="shared" si="53"/>
        <v>24</v>
      </c>
      <c r="D3449" s="1">
        <v>43262</v>
      </c>
      <c r="E3449" s="1">
        <v>43266</v>
      </c>
      <c r="F3449" t="s">
        <v>46</v>
      </c>
      <c r="G3449" t="s">
        <v>5342</v>
      </c>
      <c r="H3449" t="s">
        <v>5343</v>
      </c>
      <c r="I3449" t="s">
        <v>98</v>
      </c>
      <c r="J3449" t="s">
        <v>23</v>
      </c>
      <c r="K3449" t="s">
        <v>1561</v>
      </c>
      <c r="L3449" t="s">
        <v>354</v>
      </c>
      <c r="M3449">
        <v>36830</v>
      </c>
      <c r="N3449" t="s">
        <v>26</v>
      </c>
      <c r="O3449" t="s">
        <v>3388</v>
      </c>
      <c r="P3449" t="s">
        <v>42</v>
      </c>
      <c r="Q3449" t="s">
        <v>64</v>
      </c>
      <c r="R3449" t="s">
        <v>3389</v>
      </c>
      <c r="S3449">
        <v>3.76</v>
      </c>
      <c r="T3449" s="3"/>
    </row>
    <row r="3450" spans="1:20" x14ac:dyDescent="0.3">
      <c r="A3450">
        <v>3449</v>
      </c>
      <c r="B3450" t="s">
        <v>6645</v>
      </c>
      <c r="C3450">
        <f t="shared" si="53"/>
        <v>40</v>
      </c>
      <c r="D3450" s="1">
        <v>43015</v>
      </c>
      <c r="E3450" s="1">
        <v>43021</v>
      </c>
      <c r="F3450" t="s">
        <v>46</v>
      </c>
      <c r="G3450" t="s">
        <v>5566</v>
      </c>
      <c r="H3450" t="s">
        <v>5567</v>
      </c>
      <c r="I3450" t="s">
        <v>22</v>
      </c>
      <c r="J3450" t="s">
        <v>23</v>
      </c>
      <c r="K3450" t="s">
        <v>38</v>
      </c>
      <c r="L3450" t="s">
        <v>39</v>
      </c>
      <c r="M3450">
        <v>90049</v>
      </c>
      <c r="N3450" t="s">
        <v>40</v>
      </c>
      <c r="O3450" t="s">
        <v>3225</v>
      </c>
      <c r="P3450" t="s">
        <v>42</v>
      </c>
      <c r="Q3450" t="s">
        <v>71</v>
      </c>
      <c r="R3450" t="s">
        <v>3226</v>
      </c>
      <c r="S3450">
        <v>27.263999999999999</v>
      </c>
      <c r="T3450" s="3"/>
    </row>
    <row r="3451" spans="1:20" x14ac:dyDescent="0.3">
      <c r="A3451">
        <v>3450</v>
      </c>
      <c r="B3451" t="s">
        <v>6646</v>
      </c>
      <c r="C3451">
        <f t="shared" si="53"/>
        <v>37</v>
      </c>
      <c r="D3451" s="1">
        <v>42255</v>
      </c>
      <c r="E3451" s="1">
        <v>42261</v>
      </c>
      <c r="F3451" t="s">
        <v>46</v>
      </c>
      <c r="G3451" t="s">
        <v>4212</v>
      </c>
      <c r="H3451" t="s">
        <v>4213</v>
      </c>
      <c r="I3451" t="s">
        <v>98</v>
      </c>
      <c r="J3451" t="s">
        <v>23</v>
      </c>
      <c r="K3451" t="s">
        <v>123</v>
      </c>
      <c r="L3451" t="s">
        <v>39</v>
      </c>
      <c r="M3451">
        <v>94110</v>
      </c>
      <c r="N3451" t="s">
        <v>40</v>
      </c>
      <c r="O3451" t="s">
        <v>4820</v>
      </c>
      <c r="P3451" t="s">
        <v>42</v>
      </c>
      <c r="Q3451" t="s">
        <v>74</v>
      </c>
      <c r="R3451" t="s">
        <v>4821</v>
      </c>
      <c r="S3451">
        <v>56.65</v>
      </c>
      <c r="T3451" s="3"/>
    </row>
    <row r="3452" spans="1:20" x14ac:dyDescent="0.3">
      <c r="A3452">
        <v>3451</v>
      </c>
      <c r="B3452" t="s">
        <v>6646</v>
      </c>
      <c r="C3452">
        <f t="shared" si="53"/>
        <v>37</v>
      </c>
      <c r="D3452" s="1">
        <v>42255</v>
      </c>
      <c r="E3452" s="1">
        <v>42261</v>
      </c>
      <c r="F3452" t="s">
        <v>46</v>
      </c>
      <c r="G3452" t="s">
        <v>4212</v>
      </c>
      <c r="H3452" t="s">
        <v>4213</v>
      </c>
      <c r="I3452" t="s">
        <v>98</v>
      </c>
      <c r="J3452" t="s">
        <v>23</v>
      </c>
      <c r="K3452" t="s">
        <v>123</v>
      </c>
      <c r="L3452" t="s">
        <v>39</v>
      </c>
      <c r="M3452">
        <v>94110</v>
      </c>
      <c r="N3452" t="s">
        <v>40</v>
      </c>
      <c r="O3452" t="s">
        <v>1297</v>
      </c>
      <c r="P3452" t="s">
        <v>42</v>
      </c>
      <c r="Q3452" t="s">
        <v>55</v>
      </c>
      <c r="R3452" t="s">
        <v>1298</v>
      </c>
      <c r="S3452">
        <v>14.97</v>
      </c>
      <c r="T3452" s="3"/>
    </row>
    <row r="3453" spans="1:20" x14ac:dyDescent="0.3">
      <c r="A3453">
        <v>3452</v>
      </c>
      <c r="B3453" t="s">
        <v>6646</v>
      </c>
      <c r="C3453">
        <f t="shared" si="53"/>
        <v>37</v>
      </c>
      <c r="D3453" s="1">
        <v>42255</v>
      </c>
      <c r="E3453" s="1">
        <v>42261</v>
      </c>
      <c r="F3453" t="s">
        <v>46</v>
      </c>
      <c r="G3453" t="s">
        <v>4212</v>
      </c>
      <c r="H3453" t="s">
        <v>4213</v>
      </c>
      <c r="I3453" t="s">
        <v>98</v>
      </c>
      <c r="J3453" t="s">
        <v>23</v>
      </c>
      <c r="K3453" t="s">
        <v>123</v>
      </c>
      <c r="L3453" t="s">
        <v>39</v>
      </c>
      <c r="M3453">
        <v>94110</v>
      </c>
      <c r="N3453" t="s">
        <v>40</v>
      </c>
      <c r="O3453" t="s">
        <v>570</v>
      </c>
      <c r="P3453" t="s">
        <v>42</v>
      </c>
      <c r="Q3453" t="s">
        <v>265</v>
      </c>
      <c r="R3453" t="s">
        <v>571</v>
      </c>
      <c r="S3453">
        <v>4.0199999999999996</v>
      </c>
      <c r="T3453" s="3"/>
    </row>
    <row r="3454" spans="1:20" x14ac:dyDescent="0.3">
      <c r="A3454">
        <v>3453</v>
      </c>
      <c r="B3454" t="s">
        <v>6647</v>
      </c>
      <c r="C3454">
        <f t="shared" si="53"/>
        <v>12</v>
      </c>
      <c r="D3454" s="1">
        <v>42079</v>
      </c>
      <c r="E3454" s="1">
        <v>42084</v>
      </c>
      <c r="F3454" t="s">
        <v>19</v>
      </c>
      <c r="G3454" t="s">
        <v>5342</v>
      </c>
      <c r="H3454" t="s">
        <v>5343</v>
      </c>
      <c r="I3454" t="s">
        <v>98</v>
      </c>
      <c r="J3454" t="s">
        <v>23</v>
      </c>
      <c r="K3454" t="s">
        <v>4593</v>
      </c>
      <c r="L3454" t="s">
        <v>84</v>
      </c>
      <c r="M3454">
        <v>27604</v>
      </c>
      <c r="N3454" t="s">
        <v>26</v>
      </c>
      <c r="O3454" t="s">
        <v>6648</v>
      </c>
      <c r="P3454" t="s">
        <v>67</v>
      </c>
      <c r="Q3454" t="s">
        <v>68</v>
      </c>
      <c r="R3454" t="s">
        <v>6649</v>
      </c>
      <c r="S3454">
        <v>471.92</v>
      </c>
      <c r="T3454" s="3"/>
    </row>
    <row r="3455" spans="1:20" x14ac:dyDescent="0.3">
      <c r="A3455">
        <v>3454</v>
      </c>
      <c r="B3455" t="s">
        <v>6650</v>
      </c>
      <c r="C3455">
        <f t="shared" si="53"/>
        <v>10</v>
      </c>
      <c r="D3455" s="1">
        <v>42430</v>
      </c>
      <c r="E3455" s="1">
        <v>42431</v>
      </c>
      <c r="F3455" t="s">
        <v>19</v>
      </c>
      <c r="G3455" t="s">
        <v>3873</v>
      </c>
      <c r="H3455" t="s">
        <v>3874</v>
      </c>
      <c r="I3455" t="s">
        <v>22</v>
      </c>
      <c r="J3455" t="s">
        <v>23</v>
      </c>
      <c r="K3455" t="s">
        <v>3560</v>
      </c>
      <c r="L3455" t="s">
        <v>1271</v>
      </c>
      <c r="M3455">
        <v>31204</v>
      </c>
      <c r="N3455" t="s">
        <v>26</v>
      </c>
      <c r="O3455" t="s">
        <v>3526</v>
      </c>
      <c r="P3455" t="s">
        <v>42</v>
      </c>
      <c r="Q3455" t="s">
        <v>71</v>
      </c>
      <c r="R3455" t="s">
        <v>3527</v>
      </c>
      <c r="S3455">
        <v>58.72</v>
      </c>
      <c r="T3455" s="3"/>
    </row>
    <row r="3456" spans="1:20" x14ac:dyDescent="0.3">
      <c r="A3456">
        <v>3455</v>
      </c>
      <c r="B3456" t="s">
        <v>6651</v>
      </c>
      <c r="C3456">
        <f t="shared" si="53"/>
        <v>28</v>
      </c>
      <c r="D3456" s="1">
        <v>42560</v>
      </c>
      <c r="E3456" s="1">
        <v>42565</v>
      </c>
      <c r="F3456" t="s">
        <v>46</v>
      </c>
      <c r="G3456" t="s">
        <v>148</v>
      </c>
      <c r="H3456" t="s">
        <v>149</v>
      </c>
      <c r="I3456" t="s">
        <v>22</v>
      </c>
      <c r="J3456" t="s">
        <v>23</v>
      </c>
      <c r="K3456" t="s">
        <v>5665</v>
      </c>
      <c r="L3456" t="s">
        <v>331</v>
      </c>
      <c r="M3456">
        <v>37211</v>
      </c>
      <c r="N3456" t="s">
        <v>26</v>
      </c>
      <c r="O3456" t="s">
        <v>6652</v>
      </c>
      <c r="P3456" t="s">
        <v>42</v>
      </c>
      <c r="Q3456" t="s">
        <v>64</v>
      </c>
      <c r="R3456" t="s">
        <v>6653</v>
      </c>
      <c r="S3456">
        <v>5.16</v>
      </c>
      <c r="T3456" s="3"/>
    </row>
    <row r="3457" spans="1:20" x14ac:dyDescent="0.3">
      <c r="A3457">
        <v>3456</v>
      </c>
      <c r="B3457" t="s">
        <v>6654</v>
      </c>
      <c r="C3457">
        <f t="shared" si="53"/>
        <v>8</v>
      </c>
      <c r="D3457" s="1">
        <v>42786</v>
      </c>
      <c r="E3457" s="1">
        <v>42793</v>
      </c>
      <c r="F3457" t="s">
        <v>46</v>
      </c>
      <c r="G3457" t="s">
        <v>988</v>
      </c>
      <c r="H3457" t="s">
        <v>989</v>
      </c>
      <c r="I3457" t="s">
        <v>22</v>
      </c>
      <c r="J3457" t="s">
        <v>23</v>
      </c>
      <c r="K3457" t="s">
        <v>5665</v>
      </c>
      <c r="L3457" t="s">
        <v>331</v>
      </c>
      <c r="M3457">
        <v>37211</v>
      </c>
      <c r="N3457" t="s">
        <v>26</v>
      </c>
      <c r="O3457" t="s">
        <v>6655</v>
      </c>
      <c r="P3457" t="s">
        <v>42</v>
      </c>
      <c r="Q3457" t="s">
        <v>86</v>
      </c>
      <c r="R3457" t="s">
        <v>6656</v>
      </c>
      <c r="S3457">
        <v>16.495999999999999</v>
      </c>
      <c r="T3457" s="3"/>
    </row>
    <row r="3458" spans="1:20" x14ac:dyDescent="0.3">
      <c r="A3458">
        <v>3457</v>
      </c>
      <c r="B3458" t="s">
        <v>6657</v>
      </c>
      <c r="C3458">
        <f t="shared" si="53"/>
        <v>38</v>
      </c>
      <c r="D3458" s="1">
        <v>43359</v>
      </c>
      <c r="E3458" s="1">
        <v>43361</v>
      </c>
      <c r="F3458" t="s">
        <v>184</v>
      </c>
      <c r="G3458" t="s">
        <v>4713</v>
      </c>
      <c r="H3458" t="s">
        <v>4714</v>
      </c>
      <c r="I3458" t="s">
        <v>22</v>
      </c>
      <c r="J3458" t="s">
        <v>23</v>
      </c>
      <c r="K3458" t="s">
        <v>142</v>
      </c>
      <c r="L3458" t="s">
        <v>143</v>
      </c>
      <c r="M3458">
        <v>19143</v>
      </c>
      <c r="N3458" t="s">
        <v>144</v>
      </c>
      <c r="O3458" t="s">
        <v>4000</v>
      </c>
      <c r="P3458" t="s">
        <v>67</v>
      </c>
      <c r="Q3458" t="s">
        <v>157</v>
      </c>
      <c r="R3458" t="s">
        <v>4001</v>
      </c>
      <c r="S3458">
        <v>71.975999999999999</v>
      </c>
      <c r="T3458" s="3"/>
    </row>
    <row r="3459" spans="1:20" x14ac:dyDescent="0.3">
      <c r="A3459">
        <v>3458</v>
      </c>
      <c r="B3459" t="s">
        <v>6657</v>
      </c>
      <c r="C3459">
        <f t="shared" ref="C3459:C3522" si="54">WEEKNUM(D3459,1)</f>
        <v>38</v>
      </c>
      <c r="D3459" s="1">
        <v>43359</v>
      </c>
      <c r="E3459" s="1">
        <v>43361</v>
      </c>
      <c r="F3459" t="s">
        <v>184</v>
      </c>
      <c r="G3459" t="s">
        <v>4713</v>
      </c>
      <c r="H3459" t="s">
        <v>4714</v>
      </c>
      <c r="I3459" t="s">
        <v>22</v>
      </c>
      <c r="J3459" t="s">
        <v>23</v>
      </c>
      <c r="K3459" t="s">
        <v>142</v>
      </c>
      <c r="L3459" t="s">
        <v>143</v>
      </c>
      <c r="M3459">
        <v>19143</v>
      </c>
      <c r="N3459" t="s">
        <v>144</v>
      </c>
      <c r="O3459" t="s">
        <v>6035</v>
      </c>
      <c r="P3459" t="s">
        <v>28</v>
      </c>
      <c r="Q3459" t="s">
        <v>61</v>
      </c>
      <c r="R3459" t="s">
        <v>6036</v>
      </c>
      <c r="S3459">
        <v>22.512</v>
      </c>
      <c r="T3459" s="3"/>
    </row>
    <row r="3460" spans="1:20" x14ac:dyDescent="0.3">
      <c r="A3460">
        <v>3459</v>
      </c>
      <c r="B3460" t="s">
        <v>6657</v>
      </c>
      <c r="C3460">
        <f t="shared" si="54"/>
        <v>38</v>
      </c>
      <c r="D3460" s="1">
        <v>43359</v>
      </c>
      <c r="E3460" s="1">
        <v>43361</v>
      </c>
      <c r="F3460" t="s">
        <v>184</v>
      </c>
      <c r="G3460" t="s">
        <v>4713</v>
      </c>
      <c r="H3460" t="s">
        <v>4714</v>
      </c>
      <c r="I3460" t="s">
        <v>22</v>
      </c>
      <c r="J3460" t="s">
        <v>23</v>
      </c>
      <c r="K3460" t="s">
        <v>142</v>
      </c>
      <c r="L3460" t="s">
        <v>143</v>
      </c>
      <c r="M3460">
        <v>19143</v>
      </c>
      <c r="N3460" t="s">
        <v>144</v>
      </c>
      <c r="O3460" t="s">
        <v>4860</v>
      </c>
      <c r="P3460" t="s">
        <v>42</v>
      </c>
      <c r="Q3460" t="s">
        <v>71</v>
      </c>
      <c r="R3460" t="s">
        <v>4861</v>
      </c>
      <c r="S3460">
        <v>3.444</v>
      </c>
      <c r="T3460" s="3"/>
    </row>
    <row r="3461" spans="1:20" x14ac:dyDescent="0.3">
      <c r="A3461">
        <v>3460</v>
      </c>
      <c r="B3461" t="s">
        <v>6657</v>
      </c>
      <c r="C3461">
        <f t="shared" si="54"/>
        <v>38</v>
      </c>
      <c r="D3461" s="1">
        <v>43359</v>
      </c>
      <c r="E3461" s="1">
        <v>43361</v>
      </c>
      <c r="F3461" t="s">
        <v>184</v>
      </c>
      <c r="G3461" t="s">
        <v>4713</v>
      </c>
      <c r="H3461" t="s">
        <v>4714</v>
      </c>
      <c r="I3461" t="s">
        <v>22</v>
      </c>
      <c r="J3461" t="s">
        <v>23</v>
      </c>
      <c r="K3461" t="s">
        <v>142</v>
      </c>
      <c r="L3461" t="s">
        <v>143</v>
      </c>
      <c r="M3461">
        <v>19143</v>
      </c>
      <c r="N3461" t="s">
        <v>144</v>
      </c>
      <c r="O3461" t="s">
        <v>4723</v>
      </c>
      <c r="P3461" t="s">
        <v>42</v>
      </c>
      <c r="Q3461" t="s">
        <v>71</v>
      </c>
      <c r="R3461" t="s">
        <v>4724</v>
      </c>
      <c r="S3461">
        <v>538.19399999999996</v>
      </c>
      <c r="T3461" s="3"/>
    </row>
    <row r="3462" spans="1:20" x14ac:dyDescent="0.3">
      <c r="A3462">
        <v>3461</v>
      </c>
      <c r="B3462" t="s">
        <v>6657</v>
      </c>
      <c r="C3462">
        <f t="shared" si="54"/>
        <v>38</v>
      </c>
      <c r="D3462" s="1">
        <v>43359</v>
      </c>
      <c r="E3462" s="1">
        <v>43361</v>
      </c>
      <c r="F3462" t="s">
        <v>184</v>
      </c>
      <c r="G3462" t="s">
        <v>4713</v>
      </c>
      <c r="H3462" t="s">
        <v>4714</v>
      </c>
      <c r="I3462" t="s">
        <v>22</v>
      </c>
      <c r="J3462" t="s">
        <v>23</v>
      </c>
      <c r="K3462" t="s">
        <v>142</v>
      </c>
      <c r="L3462" t="s">
        <v>143</v>
      </c>
      <c r="M3462">
        <v>19143</v>
      </c>
      <c r="N3462" t="s">
        <v>144</v>
      </c>
      <c r="O3462" t="s">
        <v>1017</v>
      </c>
      <c r="P3462" t="s">
        <v>67</v>
      </c>
      <c r="Q3462" t="s">
        <v>157</v>
      </c>
      <c r="R3462" t="s">
        <v>1018</v>
      </c>
      <c r="S3462">
        <v>47.984000000000002</v>
      </c>
      <c r="T3462" s="3"/>
    </row>
    <row r="3463" spans="1:20" x14ac:dyDescent="0.3">
      <c r="A3463">
        <v>3462</v>
      </c>
      <c r="B3463" t="s">
        <v>6658</v>
      </c>
      <c r="C3463">
        <f t="shared" si="54"/>
        <v>45</v>
      </c>
      <c r="D3463" s="1">
        <v>43409</v>
      </c>
      <c r="E3463" s="1">
        <v>43414</v>
      </c>
      <c r="F3463" t="s">
        <v>19</v>
      </c>
      <c r="G3463" t="s">
        <v>5327</v>
      </c>
      <c r="H3463" t="s">
        <v>5328</v>
      </c>
      <c r="I3463" t="s">
        <v>37</v>
      </c>
      <c r="J3463" t="s">
        <v>23</v>
      </c>
      <c r="K3463" t="s">
        <v>813</v>
      </c>
      <c r="L3463" t="s">
        <v>100</v>
      </c>
      <c r="M3463">
        <v>75081</v>
      </c>
      <c r="N3463" t="s">
        <v>101</v>
      </c>
      <c r="O3463" t="s">
        <v>1378</v>
      </c>
      <c r="P3463" t="s">
        <v>67</v>
      </c>
      <c r="Q3463" t="s">
        <v>68</v>
      </c>
      <c r="R3463" t="s">
        <v>1379</v>
      </c>
      <c r="S3463">
        <v>492.76799999999997</v>
      </c>
      <c r="T3463" s="3"/>
    </row>
    <row r="3464" spans="1:20" x14ac:dyDescent="0.3">
      <c r="A3464">
        <v>3463</v>
      </c>
      <c r="B3464" t="s">
        <v>6659</v>
      </c>
      <c r="C3464">
        <f t="shared" si="54"/>
        <v>8</v>
      </c>
      <c r="D3464" s="1">
        <v>42420</v>
      </c>
      <c r="E3464" s="1">
        <v>42423</v>
      </c>
      <c r="F3464" t="s">
        <v>19</v>
      </c>
      <c r="G3464" t="s">
        <v>4960</v>
      </c>
      <c r="H3464" t="s">
        <v>4961</v>
      </c>
      <c r="I3464" t="s">
        <v>22</v>
      </c>
      <c r="J3464" t="s">
        <v>23</v>
      </c>
      <c r="K3464" t="s">
        <v>4931</v>
      </c>
      <c r="L3464" t="s">
        <v>786</v>
      </c>
      <c r="M3464">
        <v>8861</v>
      </c>
      <c r="N3464" t="s">
        <v>144</v>
      </c>
      <c r="O3464" t="s">
        <v>3476</v>
      </c>
      <c r="P3464" t="s">
        <v>42</v>
      </c>
      <c r="Q3464" t="s">
        <v>64</v>
      </c>
      <c r="R3464" t="s">
        <v>3477</v>
      </c>
      <c r="S3464">
        <v>286.79000000000002</v>
      </c>
      <c r="T3464" s="3"/>
    </row>
    <row r="3465" spans="1:20" x14ac:dyDescent="0.3">
      <c r="A3465">
        <v>3464</v>
      </c>
      <c r="B3465" t="s">
        <v>6660</v>
      </c>
      <c r="C3465">
        <f t="shared" si="54"/>
        <v>47</v>
      </c>
      <c r="D3465" s="1">
        <v>43064</v>
      </c>
      <c r="E3465" s="1">
        <v>43069</v>
      </c>
      <c r="F3465" t="s">
        <v>46</v>
      </c>
      <c r="G3465" t="s">
        <v>6661</v>
      </c>
      <c r="H3465" t="s">
        <v>6662</v>
      </c>
      <c r="I3465" t="s">
        <v>98</v>
      </c>
      <c r="J3465" t="s">
        <v>23</v>
      </c>
      <c r="K3465" t="s">
        <v>1522</v>
      </c>
      <c r="L3465" t="s">
        <v>50</v>
      </c>
      <c r="M3465">
        <v>32216</v>
      </c>
      <c r="N3465" t="s">
        <v>26</v>
      </c>
      <c r="O3465" t="s">
        <v>325</v>
      </c>
      <c r="P3465" t="s">
        <v>42</v>
      </c>
      <c r="Q3465" t="s">
        <v>86</v>
      </c>
      <c r="R3465" t="s">
        <v>326</v>
      </c>
      <c r="S3465">
        <v>5.08</v>
      </c>
      <c r="T3465" s="3"/>
    </row>
    <row r="3466" spans="1:20" x14ac:dyDescent="0.3">
      <c r="A3466">
        <v>3465</v>
      </c>
      <c r="B3466" t="s">
        <v>6663</v>
      </c>
      <c r="C3466">
        <f t="shared" si="54"/>
        <v>49</v>
      </c>
      <c r="D3466" s="1">
        <v>43437</v>
      </c>
      <c r="E3466" s="1">
        <v>43439</v>
      </c>
      <c r="F3466" t="s">
        <v>19</v>
      </c>
      <c r="G3466" t="s">
        <v>3736</v>
      </c>
      <c r="H3466" t="s">
        <v>3737</v>
      </c>
      <c r="I3466" t="s">
        <v>22</v>
      </c>
      <c r="J3466" t="s">
        <v>23</v>
      </c>
      <c r="K3466" t="s">
        <v>1522</v>
      </c>
      <c r="L3466" t="s">
        <v>50</v>
      </c>
      <c r="M3466">
        <v>32216</v>
      </c>
      <c r="N3466" t="s">
        <v>26</v>
      </c>
      <c r="O3466" t="s">
        <v>3414</v>
      </c>
      <c r="P3466" t="s">
        <v>67</v>
      </c>
      <c r="Q3466" t="s">
        <v>157</v>
      </c>
      <c r="R3466" t="s">
        <v>3415</v>
      </c>
      <c r="S3466">
        <v>47.991999999999997</v>
      </c>
      <c r="T3466" s="3"/>
    </row>
    <row r="3467" spans="1:20" x14ac:dyDescent="0.3">
      <c r="A3467">
        <v>3466</v>
      </c>
      <c r="B3467" t="s">
        <v>6664</v>
      </c>
      <c r="C3467">
        <f t="shared" si="54"/>
        <v>37</v>
      </c>
      <c r="D3467" s="1">
        <v>42623</v>
      </c>
      <c r="E3467" s="1">
        <v>42627</v>
      </c>
      <c r="F3467" t="s">
        <v>46</v>
      </c>
      <c r="G3467" t="s">
        <v>4769</v>
      </c>
      <c r="H3467" t="s">
        <v>4770</v>
      </c>
      <c r="I3467" t="s">
        <v>37</v>
      </c>
      <c r="J3467" t="s">
        <v>23</v>
      </c>
      <c r="K3467" t="s">
        <v>6574</v>
      </c>
      <c r="L3467" t="s">
        <v>1244</v>
      </c>
      <c r="M3467">
        <v>2151</v>
      </c>
      <c r="N3467" t="s">
        <v>144</v>
      </c>
      <c r="O3467" t="s">
        <v>5166</v>
      </c>
      <c r="P3467" t="s">
        <v>42</v>
      </c>
      <c r="Q3467" t="s">
        <v>74</v>
      </c>
      <c r="R3467" t="s">
        <v>5167</v>
      </c>
      <c r="S3467">
        <v>61.96</v>
      </c>
      <c r="T3467" s="3"/>
    </row>
    <row r="3468" spans="1:20" x14ac:dyDescent="0.3">
      <c r="A3468">
        <v>3467</v>
      </c>
      <c r="B3468" t="s">
        <v>6664</v>
      </c>
      <c r="C3468">
        <f t="shared" si="54"/>
        <v>37</v>
      </c>
      <c r="D3468" s="1">
        <v>42623</v>
      </c>
      <c r="E3468" s="1">
        <v>42627</v>
      </c>
      <c r="F3468" t="s">
        <v>46</v>
      </c>
      <c r="G3468" t="s">
        <v>4769</v>
      </c>
      <c r="H3468" t="s">
        <v>4770</v>
      </c>
      <c r="I3468" t="s">
        <v>37</v>
      </c>
      <c r="J3468" t="s">
        <v>23</v>
      </c>
      <c r="K3468" t="s">
        <v>6574</v>
      </c>
      <c r="L3468" t="s">
        <v>1244</v>
      </c>
      <c r="M3468">
        <v>2151</v>
      </c>
      <c r="N3468" t="s">
        <v>144</v>
      </c>
      <c r="O3468" t="s">
        <v>850</v>
      </c>
      <c r="P3468" t="s">
        <v>28</v>
      </c>
      <c r="Q3468" t="s">
        <v>29</v>
      </c>
      <c r="R3468" t="s">
        <v>851</v>
      </c>
      <c r="S3468">
        <v>361.96</v>
      </c>
      <c r="T3468" s="3"/>
    </row>
    <row r="3469" spans="1:20" x14ac:dyDescent="0.3">
      <c r="A3469">
        <v>3468</v>
      </c>
      <c r="B3469" t="s">
        <v>6664</v>
      </c>
      <c r="C3469">
        <f t="shared" si="54"/>
        <v>37</v>
      </c>
      <c r="D3469" s="1">
        <v>42623</v>
      </c>
      <c r="E3469" s="1">
        <v>42627</v>
      </c>
      <c r="F3469" t="s">
        <v>46</v>
      </c>
      <c r="G3469" t="s">
        <v>4769</v>
      </c>
      <c r="H3469" t="s">
        <v>4770</v>
      </c>
      <c r="I3469" t="s">
        <v>37</v>
      </c>
      <c r="J3469" t="s">
        <v>23</v>
      </c>
      <c r="K3469" t="s">
        <v>6574</v>
      </c>
      <c r="L3469" t="s">
        <v>1244</v>
      </c>
      <c r="M3469">
        <v>2151</v>
      </c>
      <c r="N3469" t="s">
        <v>144</v>
      </c>
      <c r="O3469" t="s">
        <v>1321</v>
      </c>
      <c r="P3469" t="s">
        <v>42</v>
      </c>
      <c r="Q3469" t="s">
        <v>86</v>
      </c>
      <c r="R3469" t="s">
        <v>1322</v>
      </c>
      <c r="S3469">
        <v>278.82</v>
      </c>
      <c r="T3469" s="3"/>
    </row>
    <row r="3470" spans="1:20" x14ac:dyDescent="0.3">
      <c r="A3470">
        <v>3469</v>
      </c>
      <c r="B3470" t="s">
        <v>6665</v>
      </c>
      <c r="C3470">
        <f t="shared" si="54"/>
        <v>50</v>
      </c>
      <c r="D3470" s="1">
        <v>43083</v>
      </c>
      <c r="E3470" s="1">
        <v>43088</v>
      </c>
      <c r="F3470" t="s">
        <v>46</v>
      </c>
      <c r="G3470" t="s">
        <v>2226</v>
      </c>
      <c r="H3470" t="s">
        <v>2227</v>
      </c>
      <c r="I3470" t="s">
        <v>22</v>
      </c>
      <c r="J3470" t="s">
        <v>23</v>
      </c>
      <c r="K3470" t="s">
        <v>324</v>
      </c>
      <c r="L3470" t="s">
        <v>1488</v>
      </c>
      <c r="M3470">
        <v>39212</v>
      </c>
      <c r="N3470" t="s">
        <v>26</v>
      </c>
      <c r="O3470" t="s">
        <v>5697</v>
      </c>
      <c r="P3470" t="s">
        <v>28</v>
      </c>
      <c r="Q3470" t="s">
        <v>61</v>
      </c>
      <c r="R3470" t="s">
        <v>5698</v>
      </c>
      <c r="S3470">
        <v>133.38</v>
      </c>
      <c r="T3470" s="3"/>
    </row>
    <row r="3471" spans="1:20" x14ac:dyDescent="0.3">
      <c r="A3471">
        <v>3470</v>
      </c>
      <c r="B3471" t="s">
        <v>6666</v>
      </c>
      <c r="C3471">
        <f t="shared" si="54"/>
        <v>15</v>
      </c>
      <c r="D3471" s="1">
        <v>42466</v>
      </c>
      <c r="E3471" s="1">
        <v>42470</v>
      </c>
      <c r="F3471" t="s">
        <v>46</v>
      </c>
      <c r="G3471" t="s">
        <v>6667</v>
      </c>
      <c r="H3471" t="s">
        <v>6668</v>
      </c>
      <c r="I3471" t="s">
        <v>22</v>
      </c>
      <c r="J3471" t="s">
        <v>23</v>
      </c>
      <c r="K3471" t="s">
        <v>1522</v>
      </c>
      <c r="L3471" t="s">
        <v>84</v>
      </c>
      <c r="M3471">
        <v>28540</v>
      </c>
      <c r="N3471" t="s">
        <v>26</v>
      </c>
      <c r="O3471" t="s">
        <v>2652</v>
      </c>
      <c r="P3471" t="s">
        <v>42</v>
      </c>
      <c r="Q3471" t="s">
        <v>86</v>
      </c>
      <c r="R3471" t="s">
        <v>2653</v>
      </c>
      <c r="S3471">
        <v>47.951999999999998</v>
      </c>
      <c r="T3471" s="3"/>
    </row>
    <row r="3472" spans="1:20" x14ac:dyDescent="0.3">
      <c r="A3472">
        <v>3471</v>
      </c>
      <c r="B3472" t="s">
        <v>6669</v>
      </c>
      <c r="C3472">
        <f t="shared" si="54"/>
        <v>48</v>
      </c>
      <c r="D3472" s="1">
        <v>43070</v>
      </c>
      <c r="E3472" s="1">
        <v>43074</v>
      </c>
      <c r="F3472" t="s">
        <v>46</v>
      </c>
      <c r="G3472" t="s">
        <v>4099</v>
      </c>
      <c r="H3472" t="s">
        <v>4100</v>
      </c>
      <c r="I3472" t="s">
        <v>22</v>
      </c>
      <c r="J3472" t="s">
        <v>23</v>
      </c>
      <c r="K3472" t="s">
        <v>123</v>
      </c>
      <c r="L3472" t="s">
        <v>39</v>
      </c>
      <c r="M3472">
        <v>94122</v>
      </c>
      <c r="N3472" t="s">
        <v>40</v>
      </c>
      <c r="O3472" t="s">
        <v>3510</v>
      </c>
      <c r="P3472" t="s">
        <v>28</v>
      </c>
      <c r="Q3472" t="s">
        <v>61</v>
      </c>
      <c r="R3472" t="s">
        <v>3511</v>
      </c>
      <c r="S3472">
        <v>16.739999999999998</v>
      </c>
      <c r="T3472" s="3"/>
    </row>
    <row r="3473" spans="1:20" x14ac:dyDescent="0.3">
      <c r="A3473">
        <v>3472</v>
      </c>
      <c r="B3473" t="s">
        <v>6670</v>
      </c>
      <c r="C3473">
        <f t="shared" si="54"/>
        <v>46</v>
      </c>
      <c r="D3473" s="1">
        <v>43416</v>
      </c>
      <c r="E3473" s="1">
        <v>43421</v>
      </c>
      <c r="F3473" t="s">
        <v>46</v>
      </c>
      <c r="G3473" t="s">
        <v>2058</v>
      </c>
      <c r="H3473" t="s">
        <v>2059</v>
      </c>
      <c r="I3473" t="s">
        <v>37</v>
      </c>
      <c r="J3473" t="s">
        <v>23</v>
      </c>
      <c r="K3473" t="s">
        <v>493</v>
      </c>
      <c r="L3473" t="s">
        <v>494</v>
      </c>
      <c r="M3473">
        <v>43229</v>
      </c>
      <c r="N3473" t="s">
        <v>144</v>
      </c>
      <c r="O3473" t="s">
        <v>3870</v>
      </c>
      <c r="P3473" t="s">
        <v>42</v>
      </c>
      <c r="Q3473" t="s">
        <v>86</v>
      </c>
      <c r="R3473" t="s">
        <v>3871</v>
      </c>
      <c r="S3473">
        <v>10.848000000000001</v>
      </c>
      <c r="T3473" s="3"/>
    </row>
    <row r="3474" spans="1:20" x14ac:dyDescent="0.3">
      <c r="A3474">
        <v>3473</v>
      </c>
      <c r="B3474" t="s">
        <v>6670</v>
      </c>
      <c r="C3474">
        <f t="shared" si="54"/>
        <v>46</v>
      </c>
      <c r="D3474" s="1">
        <v>43416</v>
      </c>
      <c r="E3474" s="1">
        <v>43421</v>
      </c>
      <c r="F3474" t="s">
        <v>46</v>
      </c>
      <c r="G3474" t="s">
        <v>2058</v>
      </c>
      <c r="H3474" t="s">
        <v>2059</v>
      </c>
      <c r="I3474" t="s">
        <v>37</v>
      </c>
      <c r="J3474" t="s">
        <v>23</v>
      </c>
      <c r="K3474" t="s">
        <v>493</v>
      </c>
      <c r="L3474" t="s">
        <v>494</v>
      </c>
      <c r="M3474">
        <v>43229</v>
      </c>
      <c r="N3474" t="s">
        <v>144</v>
      </c>
      <c r="O3474" t="s">
        <v>2206</v>
      </c>
      <c r="P3474" t="s">
        <v>67</v>
      </c>
      <c r="Q3474" t="s">
        <v>157</v>
      </c>
      <c r="R3474" t="s">
        <v>2207</v>
      </c>
      <c r="S3474">
        <v>18.544</v>
      </c>
      <c r="T3474" s="3"/>
    </row>
    <row r="3475" spans="1:20" x14ac:dyDescent="0.3">
      <c r="A3475">
        <v>3474</v>
      </c>
      <c r="B3475" t="s">
        <v>6671</v>
      </c>
      <c r="C3475">
        <f t="shared" si="54"/>
        <v>9</v>
      </c>
      <c r="D3475" s="1">
        <v>43162</v>
      </c>
      <c r="E3475" s="1">
        <v>43169</v>
      </c>
      <c r="F3475" t="s">
        <v>46</v>
      </c>
      <c r="G3475" t="s">
        <v>1828</v>
      </c>
      <c r="H3475" t="s">
        <v>1829</v>
      </c>
      <c r="I3475" t="s">
        <v>22</v>
      </c>
      <c r="J3475" t="s">
        <v>23</v>
      </c>
      <c r="K3475" t="s">
        <v>6672</v>
      </c>
      <c r="L3475" t="s">
        <v>234</v>
      </c>
      <c r="M3475">
        <v>48127</v>
      </c>
      <c r="N3475" t="s">
        <v>101</v>
      </c>
      <c r="O3475" t="s">
        <v>1279</v>
      </c>
      <c r="P3475" t="s">
        <v>28</v>
      </c>
      <c r="Q3475" t="s">
        <v>32</v>
      </c>
      <c r="R3475" t="s">
        <v>1280</v>
      </c>
      <c r="S3475">
        <v>180.98</v>
      </c>
      <c r="T3475" s="3"/>
    </row>
    <row r="3476" spans="1:20" x14ac:dyDescent="0.3">
      <c r="A3476">
        <v>3475</v>
      </c>
      <c r="B3476" t="s">
        <v>6671</v>
      </c>
      <c r="C3476">
        <f t="shared" si="54"/>
        <v>9</v>
      </c>
      <c r="D3476" s="1">
        <v>43162</v>
      </c>
      <c r="E3476" s="1">
        <v>43169</v>
      </c>
      <c r="F3476" t="s">
        <v>46</v>
      </c>
      <c r="G3476" t="s">
        <v>1828</v>
      </c>
      <c r="H3476" t="s">
        <v>1829</v>
      </c>
      <c r="I3476" t="s">
        <v>22</v>
      </c>
      <c r="J3476" t="s">
        <v>23</v>
      </c>
      <c r="K3476" t="s">
        <v>6672</v>
      </c>
      <c r="L3476" t="s">
        <v>234</v>
      </c>
      <c r="M3476">
        <v>48127</v>
      </c>
      <c r="N3476" t="s">
        <v>101</v>
      </c>
      <c r="O3476" t="s">
        <v>4547</v>
      </c>
      <c r="P3476" t="s">
        <v>67</v>
      </c>
      <c r="Q3476" t="s">
        <v>157</v>
      </c>
      <c r="R3476" t="s">
        <v>4548</v>
      </c>
      <c r="S3476">
        <v>99.98</v>
      </c>
      <c r="T3476" s="3"/>
    </row>
    <row r="3477" spans="1:20" x14ac:dyDescent="0.3">
      <c r="A3477">
        <v>3476</v>
      </c>
      <c r="B3477" t="s">
        <v>6673</v>
      </c>
      <c r="C3477">
        <f t="shared" si="54"/>
        <v>48</v>
      </c>
      <c r="D3477" s="1">
        <v>43066</v>
      </c>
      <c r="E3477" s="1">
        <v>43069</v>
      </c>
      <c r="F3477" t="s">
        <v>184</v>
      </c>
      <c r="G3477" t="s">
        <v>2809</v>
      </c>
      <c r="H3477" t="s">
        <v>2810</v>
      </c>
      <c r="I3477" t="s">
        <v>37</v>
      </c>
      <c r="J3477" t="s">
        <v>23</v>
      </c>
      <c r="K3477" t="s">
        <v>6504</v>
      </c>
      <c r="L3477" t="s">
        <v>4535</v>
      </c>
      <c r="M3477">
        <v>66212</v>
      </c>
      <c r="N3477" t="s">
        <v>101</v>
      </c>
      <c r="O3477" t="s">
        <v>288</v>
      </c>
      <c r="P3477" t="s">
        <v>67</v>
      </c>
      <c r="Q3477" t="s">
        <v>157</v>
      </c>
      <c r="R3477" t="s">
        <v>289</v>
      </c>
      <c r="S3477">
        <v>34.950000000000003</v>
      </c>
      <c r="T3477" s="3"/>
    </row>
    <row r="3478" spans="1:20" x14ac:dyDescent="0.3">
      <c r="A3478">
        <v>3477</v>
      </c>
      <c r="B3478" t="s">
        <v>6673</v>
      </c>
      <c r="C3478">
        <f t="shared" si="54"/>
        <v>48</v>
      </c>
      <c r="D3478" s="1">
        <v>43066</v>
      </c>
      <c r="E3478" s="1">
        <v>43069</v>
      </c>
      <c r="F3478" t="s">
        <v>184</v>
      </c>
      <c r="G3478" t="s">
        <v>2809</v>
      </c>
      <c r="H3478" t="s">
        <v>2810</v>
      </c>
      <c r="I3478" t="s">
        <v>37</v>
      </c>
      <c r="J3478" t="s">
        <v>23</v>
      </c>
      <c r="K3478" t="s">
        <v>6504</v>
      </c>
      <c r="L3478" t="s">
        <v>4535</v>
      </c>
      <c r="M3478">
        <v>66212</v>
      </c>
      <c r="N3478" t="s">
        <v>101</v>
      </c>
      <c r="O3478" t="s">
        <v>3922</v>
      </c>
      <c r="P3478" t="s">
        <v>42</v>
      </c>
      <c r="Q3478" t="s">
        <v>71</v>
      </c>
      <c r="R3478" t="s">
        <v>3923</v>
      </c>
      <c r="S3478">
        <v>152</v>
      </c>
      <c r="T3478" s="3"/>
    </row>
    <row r="3479" spans="1:20" x14ac:dyDescent="0.3">
      <c r="A3479">
        <v>3478</v>
      </c>
      <c r="B3479" t="s">
        <v>6674</v>
      </c>
      <c r="C3479">
        <f t="shared" si="54"/>
        <v>36</v>
      </c>
      <c r="D3479" s="1">
        <v>42247</v>
      </c>
      <c r="E3479" s="1">
        <v>42252</v>
      </c>
      <c r="F3479" t="s">
        <v>46</v>
      </c>
      <c r="G3479" t="s">
        <v>709</v>
      </c>
      <c r="H3479" t="s">
        <v>710</v>
      </c>
      <c r="I3479" t="s">
        <v>22</v>
      </c>
      <c r="J3479" t="s">
        <v>23</v>
      </c>
      <c r="K3479" t="s">
        <v>6675</v>
      </c>
      <c r="L3479" t="s">
        <v>665</v>
      </c>
      <c r="M3479">
        <v>87505</v>
      </c>
      <c r="N3479" t="s">
        <v>40</v>
      </c>
      <c r="O3479" t="s">
        <v>5725</v>
      </c>
      <c r="P3479" t="s">
        <v>67</v>
      </c>
      <c r="Q3479" t="s">
        <v>157</v>
      </c>
      <c r="R3479" t="s">
        <v>5726</v>
      </c>
      <c r="S3479">
        <v>92.52</v>
      </c>
      <c r="T3479" s="3"/>
    </row>
    <row r="3480" spans="1:20" x14ac:dyDescent="0.3">
      <c r="A3480">
        <v>3479</v>
      </c>
      <c r="B3480" t="s">
        <v>6676</v>
      </c>
      <c r="C3480">
        <f t="shared" si="54"/>
        <v>49</v>
      </c>
      <c r="D3480" s="1">
        <v>43077</v>
      </c>
      <c r="E3480" s="1">
        <v>43083</v>
      </c>
      <c r="F3480" t="s">
        <v>46</v>
      </c>
      <c r="G3480" t="s">
        <v>3432</v>
      </c>
      <c r="H3480" t="s">
        <v>3433</v>
      </c>
      <c r="I3480" t="s">
        <v>37</v>
      </c>
      <c r="J3480" t="s">
        <v>23</v>
      </c>
      <c r="K3480" t="s">
        <v>123</v>
      </c>
      <c r="L3480" t="s">
        <v>39</v>
      </c>
      <c r="M3480">
        <v>94110</v>
      </c>
      <c r="N3480" t="s">
        <v>40</v>
      </c>
      <c r="O3480" t="s">
        <v>124</v>
      </c>
      <c r="P3480" t="s">
        <v>42</v>
      </c>
      <c r="Q3480" t="s">
        <v>64</v>
      </c>
      <c r="R3480" t="s">
        <v>125</v>
      </c>
      <c r="S3480">
        <v>8.56</v>
      </c>
      <c r="T3480" s="3"/>
    </row>
    <row r="3481" spans="1:20" x14ac:dyDescent="0.3">
      <c r="A3481">
        <v>3480</v>
      </c>
      <c r="B3481" t="s">
        <v>6676</v>
      </c>
      <c r="C3481">
        <f t="shared" si="54"/>
        <v>49</v>
      </c>
      <c r="D3481" s="1">
        <v>43077</v>
      </c>
      <c r="E3481" s="1">
        <v>43083</v>
      </c>
      <c r="F3481" t="s">
        <v>46</v>
      </c>
      <c r="G3481" t="s">
        <v>3432</v>
      </c>
      <c r="H3481" t="s">
        <v>3433</v>
      </c>
      <c r="I3481" t="s">
        <v>37</v>
      </c>
      <c r="J3481" t="s">
        <v>23</v>
      </c>
      <c r="K3481" t="s">
        <v>123</v>
      </c>
      <c r="L3481" t="s">
        <v>39</v>
      </c>
      <c r="M3481">
        <v>94110</v>
      </c>
      <c r="N3481" t="s">
        <v>40</v>
      </c>
      <c r="O3481" t="s">
        <v>6677</v>
      </c>
      <c r="P3481" t="s">
        <v>42</v>
      </c>
      <c r="Q3481" t="s">
        <v>86</v>
      </c>
      <c r="R3481" t="s">
        <v>6678</v>
      </c>
      <c r="S3481">
        <v>45.36</v>
      </c>
      <c r="T3481" s="3"/>
    </row>
    <row r="3482" spans="1:20" x14ac:dyDescent="0.3">
      <c r="A3482">
        <v>3481</v>
      </c>
      <c r="B3482" t="s">
        <v>6676</v>
      </c>
      <c r="C3482">
        <f t="shared" si="54"/>
        <v>49</v>
      </c>
      <c r="D3482" s="1">
        <v>43077</v>
      </c>
      <c r="E3482" s="1">
        <v>43083</v>
      </c>
      <c r="F3482" t="s">
        <v>46</v>
      </c>
      <c r="G3482" t="s">
        <v>3432</v>
      </c>
      <c r="H3482" t="s">
        <v>3433</v>
      </c>
      <c r="I3482" t="s">
        <v>37</v>
      </c>
      <c r="J3482" t="s">
        <v>23</v>
      </c>
      <c r="K3482" t="s">
        <v>123</v>
      </c>
      <c r="L3482" t="s">
        <v>39</v>
      </c>
      <c r="M3482">
        <v>94110</v>
      </c>
      <c r="N3482" t="s">
        <v>40</v>
      </c>
      <c r="O3482" t="s">
        <v>4954</v>
      </c>
      <c r="P3482" t="s">
        <v>28</v>
      </c>
      <c r="Q3482" t="s">
        <v>52</v>
      </c>
      <c r="R3482" t="s">
        <v>4955</v>
      </c>
      <c r="S3482">
        <v>1421.664</v>
      </c>
      <c r="T3482" s="3"/>
    </row>
    <row r="3483" spans="1:20" x14ac:dyDescent="0.3">
      <c r="A3483">
        <v>3482</v>
      </c>
      <c r="B3483" t="s">
        <v>6679</v>
      </c>
      <c r="C3483">
        <f t="shared" si="54"/>
        <v>15</v>
      </c>
      <c r="D3483" s="1">
        <v>42101</v>
      </c>
      <c r="E3483" s="1">
        <v>42104</v>
      </c>
      <c r="F3483" t="s">
        <v>184</v>
      </c>
      <c r="G3483" t="s">
        <v>2542</v>
      </c>
      <c r="H3483" t="s">
        <v>2543</v>
      </c>
      <c r="I3483" t="s">
        <v>22</v>
      </c>
      <c r="J3483" t="s">
        <v>23</v>
      </c>
      <c r="K3483" t="s">
        <v>3914</v>
      </c>
      <c r="L3483" t="s">
        <v>354</v>
      </c>
      <c r="M3483">
        <v>36608</v>
      </c>
      <c r="N3483" t="s">
        <v>26</v>
      </c>
      <c r="O3483" t="s">
        <v>4275</v>
      </c>
      <c r="P3483" t="s">
        <v>28</v>
      </c>
      <c r="Q3483" t="s">
        <v>61</v>
      </c>
      <c r="R3483" t="s">
        <v>4276</v>
      </c>
      <c r="S3483">
        <v>8.9600000000000009</v>
      </c>
      <c r="T3483" s="3"/>
    </row>
    <row r="3484" spans="1:20" x14ac:dyDescent="0.3">
      <c r="A3484">
        <v>3483</v>
      </c>
      <c r="B3484" t="s">
        <v>6680</v>
      </c>
      <c r="C3484">
        <f t="shared" si="54"/>
        <v>35</v>
      </c>
      <c r="D3484" s="1">
        <v>42243</v>
      </c>
      <c r="E3484" s="1">
        <v>42245</v>
      </c>
      <c r="F3484" t="s">
        <v>184</v>
      </c>
      <c r="G3484" t="s">
        <v>4957</v>
      </c>
      <c r="H3484" t="s">
        <v>4958</v>
      </c>
      <c r="I3484" t="s">
        <v>37</v>
      </c>
      <c r="J3484" t="s">
        <v>23</v>
      </c>
      <c r="K3484" t="s">
        <v>314</v>
      </c>
      <c r="L3484" t="s">
        <v>315</v>
      </c>
      <c r="M3484">
        <v>22153</v>
      </c>
      <c r="N3484" t="s">
        <v>26</v>
      </c>
      <c r="O3484" t="s">
        <v>4537</v>
      </c>
      <c r="P3484" t="s">
        <v>67</v>
      </c>
      <c r="Q3484" t="s">
        <v>68</v>
      </c>
      <c r="R3484" t="s">
        <v>4538</v>
      </c>
      <c r="S3484">
        <v>579.95000000000005</v>
      </c>
      <c r="T3484" s="3"/>
    </row>
    <row r="3485" spans="1:20" x14ac:dyDescent="0.3">
      <c r="A3485">
        <v>3484</v>
      </c>
      <c r="B3485" t="s">
        <v>6680</v>
      </c>
      <c r="C3485">
        <f t="shared" si="54"/>
        <v>35</v>
      </c>
      <c r="D3485" s="1">
        <v>42243</v>
      </c>
      <c r="E3485" s="1">
        <v>42245</v>
      </c>
      <c r="F3485" t="s">
        <v>184</v>
      </c>
      <c r="G3485" t="s">
        <v>4957</v>
      </c>
      <c r="H3485" t="s">
        <v>4958</v>
      </c>
      <c r="I3485" t="s">
        <v>37</v>
      </c>
      <c r="J3485" t="s">
        <v>23</v>
      </c>
      <c r="K3485" t="s">
        <v>314</v>
      </c>
      <c r="L3485" t="s">
        <v>315</v>
      </c>
      <c r="M3485">
        <v>22153</v>
      </c>
      <c r="N3485" t="s">
        <v>26</v>
      </c>
      <c r="O3485" t="s">
        <v>4069</v>
      </c>
      <c r="P3485" t="s">
        <v>28</v>
      </c>
      <c r="Q3485" t="s">
        <v>61</v>
      </c>
      <c r="R3485" t="s">
        <v>4070</v>
      </c>
      <c r="S3485">
        <v>29.12</v>
      </c>
      <c r="T3485" s="3"/>
    </row>
    <row r="3486" spans="1:20" x14ac:dyDescent="0.3">
      <c r="A3486">
        <v>3485</v>
      </c>
      <c r="B3486" t="s">
        <v>6680</v>
      </c>
      <c r="C3486">
        <f t="shared" si="54"/>
        <v>35</v>
      </c>
      <c r="D3486" s="1">
        <v>42243</v>
      </c>
      <c r="E3486" s="1">
        <v>42245</v>
      </c>
      <c r="F3486" t="s">
        <v>184</v>
      </c>
      <c r="G3486" t="s">
        <v>4957</v>
      </c>
      <c r="H3486" t="s">
        <v>4958</v>
      </c>
      <c r="I3486" t="s">
        <v>37</v>
      </c>
      <c r="J3486" t="s">
        <v>23</v>
      </c>
      <c r="K3486" t="s">
        <v>314</v>
      </c>
      <c r="L3486" t="s">
        <v>315</v>
      </c>
      <c r="M3486">
        <v>22153</v>
      </c>
      <c r="N3486" t="s">
        <v>26</v>
      </c>
      <c r="O3486" t="s">
        <v>5704</v>
      </c>
      <c r="P3486" t="s">
        <v>28</v>
      </c>
      <c r="Q3486" t="s">
        <v>52</v>
      </c>
      <c r="R3486" t="s">
        <v>5705</v>
      </c>
      <c r="S3486">
        <v>1202.94</v>
      </c>
      <c r="T3486" s="3"/>
    </row>
    <row r="3487" spans="1:20" x14ac:dyDescent="0.3">
      <c r="A3487">
        <v>3486</v>
      </c>
      <c r="B3487" t="s">
        <v>6681</v>
      </c>
      <c r="C3487">
        <f t="shared" si="54"/>
        <v>42</v>
      </c>
      <c r="D3487" s="1">
        <v>43029</v>
      </c>
      <c r="E3487" s="1">
        <v>43034</v>
      </c>
      <c r="F3487" t="s">
        <v>46</v>
      </c>
      <c r="G3487" t="s">
        <v>4198</v>
      </c>
      <c r="H3487" t="s">
        <v>4199</v>
      </c>
      <c r="I3487" t="s">
        <v>37</v>
      </c>
      <c r="J3487" t="s">
        <v>23</v>
      </c>
      <c r="K3487" t="s">
        <v>603</v>
      </c>
      <c r="L3487" t="s">
        <v>241</v>
      </c>
      <c r="M3487">
        <v>19711</v>
      </c>
      <c r="N3487" t="s">
        <v>144</v>
      </c>
      <c r="O3487" t="s">
        <v>3577</v>
      </c>
      <c r="P3487" t="s">
        <v>42</v>
      </c>
      <c r="Q3487" t="s">
        <v>71</v>
      </c>
      <c r="R3487" t="s">
        <v>3578</v>
      </c>
      <c r="S3487">
        <v>7.92</v>
      </c>
      <c r="T3487" s="3"/>
    </row>
    <row r="3488" spans="1:20" x14ac:dyDescent="0.3">
      <c r="A3488">
        <v>3487</v>
      </c>
      <c r="B3488" t="s">
        <v>6682</v>
      </c>
      <c r="C3488">
        <f t="shared" si="54"/>
        <v>48</v>
      </c>
      <c r="D3488" s="1">
        <v>43069</v>
      </c>
      <c r="E3488" s="1">
        <v>43069</v>
      </c>
      <c r="F3488" t="s">
        <v>1289</v>
      </c>
      <c r="G3488" t="s">
        <v>1773</v>
      </c>
      <c r="H3488" t="s">
        <v>1774</v>
      </c>
      <c r="I3488" t="s">
        <v>22</v>
      </c>
      <c r="J3488" t="s">
        <v>23</v>
      </c>
      <c r="K3488" t="s">
        <v>6683</v>
      </c>
      <c r="L3488" t="s">
        <v>84</v>
      </c>
      <c r="M3488">
        <v>28601</v>
      </c>
      <c r="N3488" t="s">
        <v>26</v>
      </c>
      <c r="O3488" t="s">
        <v>5837</v>
      </c>
      <c r="P3488" t="s">
        <v>67</v>
      </c>
      <c r="Q3488" t="s">
        <v>68</v>
      </c>
      <c r="R3488" t="s">
        <v>5838</v>
      </c>
      <c r="S3488">
        <v>36.192</v>
      </c>
      <c r="T3488" s="3"/>
    </row>
    <row r="3489" spans="1:20" x14ac:dyDescent="0.3">
      <c r="A3489">
        <v>3488</v>
      </c>
      <c r="B3489" t="s">
        <v>6684</v>
      </c>
      <c r="C3489">
        <f t="shared" si="54"/>
        <v>36</v>
      </c>
      <c r="D3489" s="1">
        <v>43348</v>
      </c>
      <c r="E3489" s="1">
        <v>43354</v>
      </c>
      <c r="F3489" t="s">
        <v>46</v>
      </c>
      <c r="G3489" t="s">
        <v>6205</v>
      </c>
      <c r="H3489" t="s">
        <v>6206</v>
      </c>
      <c r="I3489" t="s">
        <v>98</v>
      </c>
      <c r="J3489" t="s">
        <v>23</v>
      </c>
      <c r="K3489" t="s">
        <v>49</v>
      </c>
      <c r="L3489" t="s">
        <v>50</v>
      </c>
      <c r="M3489">
        <v>33311</v>
      </c>
      <c r="N3489" t="s">
        <v>26</v>
      </c>
      <c r="O3489" t="s">
        <v>837</v>
      </c>
      <c r="P3489" t="s">
        <v>42</v>
      </c>
      <c r="Q3489" t="s">
        <v>55</v>
      </c>
      <c r="R3489" t="s">
        <v>838</v>
      </c>
      <c r="S3489">
        <v>147.184</v>
      </c>
      <c r="T3489" s="3"/>
    </row>
    <row r="3490" spans="1:20" x14ac:dyDescent="0.3">
      <c r="A3490">
        <v>3489</v>
      </c>
      <c r="B3490" t="s">
        <v>6685</v>
      </c>
      <c r="C3490">
        <f t="shared" si="54"/>
        <v>27</v>
      </c>
      <c r="D3490" s="1">
        <v>42553</v>
      </c>
      <c r="E3490" s="1">
        <v>42557</v>
      </c>
      <c r="F3490" t="s">
        <v>46</v>
      </c>
      <c r="G3490" t="s">
        <v>5132</v>
      </c>
      <c r="H3490" t="s">
        <v>5133</v>
      </c>
      <c r="I3490" t="s">
        <v>22</v>
      </c>
      <c r="J3490" t="s">
        <v>23</v>
      </c>
      <c r="K3490" t="s">
        <v>6686</v>
      </c>
      <c r="L3490" t="s">
        <v>207</v>
      </c>
      <c r="M3490">
        <v>60188</v>
      </c>
      <c r="N3490" t="s">
        <v>101</v>
      </c>
      <c r="O3490" t="s">
        <v>1135</v>
      </c>
      <c r="P3490" t="s">
        <v>28</v>
      </c>
      <c r="Q3490" t="s">
        <v>32</v>
      </c>
      <c r="R3490" t="s">
        <v>1136</v>
      </c>
      <c r="S3490">
        <v>408.42200000000003</v>
      </c>
      <c r="T3490" s="3"/>
    </row>
    <row r="3491" spans="1:20" x14ac:dyDescent="0.3">
      <c r="A3491">
        <v>3490</v>
      </c>
      <c r="B3491" t="s">
        <v>6685</v>
      </c>
      <c r="C3491">
        <f t="shared" si="54"/>
        <v>27</v>
      </c>
      <c r="D3491" s="1">
        <v>42553</v>
      </c>
      <c r="E3491" s="1">
        <v>42557</v>
      </c>
      <c r="F3491" t="s">
        <v>46</v>
      </c>
      <c r="G3491" t="s">
        <v>5132</v>
      </c>
      <c r="H3491" t="s">
        <v>5133</v>
      </c>
      <c r="I3491" t="s">
        <v>22</v>
      </c>
      <c r="J3491" t="s">
        <v>23</v>
      </c>
      <c r="K3491" t="s">
        <v>6686</v>
      </c>
      <c r="L3491" t="s">
        <v>207</v>
      </c>
      <c r="M3491">
        <v>60188</v>
      </c>
      <c r="N3491" t="s">
        <v>101</v>
      </c>
      <c r="O3491" t="s">
        <v>4844</v>
      </c>
      <c r="P3491" t="s">
        <v>28</v>
      </c>
      <c r="Q3491" t="s">
        <v>32</v>
      </c>
      <c r="R3491" t="s">
        <v>4845</v>
      </c>
      <c r="S3491">
        <v>382.11599999999999</v>
      </c>
      <c r="T3491" s="3"/>
    </row>
    <row r="3492" spans="1:20" x14ac:dyDescent="0.3">
      <c r="A3492">
        <v>3491</v>
      </c>
      <c r="B3492" t="s">
        <v>6685</v>
      </c>
      <c r="C3492">
        <f t="shared" si="54"/>
        <v>27</v>
      </c>
      <c r="D3492" s="1">
        <v>42553</v>
      </c>
      <c r="E3492" s="1">
        <v>42557</v>
      </c>
      <c r="F3492" t="s">
        <v>46</v>
      </c>
      <c r="G3492" t="s">
        <v>5132</v>
      </c>
      <c r="H3492" t="s">
        <v>5133</v>
      </c>
      <c r="I3492" t="s">
        <v>22</v>
      </c>
      <c r="J3492" t="s">
        <v>23</v>
      </c>
      <c r="K3492" t="s">
        <v>6686</v>
      </c>
      <c r="L3492" t="s">
        <v>207</v>
      </c>
      <c r="M3492">
        <v>60188</v>
      </c>
      <c r="N3492" t="s">
        <v>101</v>
      </c>
      <c r="O3492" t="s">
        <v>1766</v>
      </c>
      <c r="P3492" t="s">
        <v>42</v>
      </c>
      <c r="Q3492" t="s">
        <v>55</v>
      </c>
      <c r="R3492" t="s">
        <v>1767</v>
      </c>
      <c r="S3492">
        <v>68.599999999999994</v>
      </c>
      <c r="T3492" s="3"/>
    </row>
    <row r="3493" spans="1:20" x14ac:dyDescent="0.3">
      <c r="A3493">
        <v>3492</v>
      </c>
      <c r="B3493" t="s">
        <v>6685</v>
      </c>
      <c r="C3493">
        <f t="shared" si="54"/>
        <v>27</v>
      </c>
      <c r="D3493" s="1">
        <v>42553</v>
      </c>
      <c r="E3493" s="1">
        <v>42557</v>
      </c>
      <c r="F3493" t="s">
        <v>46</v>
      </c>
      <c r="G3493" t="s">
        <v>5132</v>
      </c>
      <c r="H3493" t="s">
        <v>5133</v>
      </c>
      <c r="I3493" t="s">
        <v>22</v>
      </c>
      <c r="J3493" t="s">
        <v>23</v>
      </c>
      <c r="K3493" t="s">
        <v>6686</v>
      </c>
      <c r="L3493" t="s">
        <v>207</v>
      </c>
      <c r="M3493">
        <v>60188</v>
      </c>
      <c r="N3493" t="s">
        <v>101</v>
      </c>
      <c r="O3493" t="s">
        <v>1014</v>
      </c>
      <c r="P3493" t="s">
        <v>42</v>
      </c>
      <c r="Q3493" t="s">
        <v>55</v>
      </c>
      <c r="R3493" t="s">
        <v>1015</v>
      </c>
      <c r="S3493">
        <v>435.50400000000002</v>
      </c>
      <c r="T3493" s="3"/>
    </row>
    <row r="3494" spans="1:20" x14ac:dyDescent="0.3">
      <c r="A3494">
        <v>3493</v>
      </c>
      <c r="B3494" t="s">
        <v>6685</v>
      </c>
      <c r="C3494">
        <f t="shared" si="54"/>
        <v>27</v>
      </c>
      <c r="D3494" s="1">
        <v>42553</v>
      </c>
      <c r="E3494" s="1">
        <v>42557</v>
      </c>
      <c r="F3494" t="s">
        <v>46</v>
      </c>
      <c r="G3494" t="s">
        <v>5132</v>
      </c>
      <c r="H3494" t="s">
        <v>5133</v>
      </c>
      <c r="I3494" t="s">
        <v>22</v>
      </c>
      <c r="J3494" t="s">
        <v>23</v>
      </c>
      <c r="K3494" t="s">
        <v>6686</v>
      </c>
      <c r="L3494" t="s">
        <v>207</v>
      </c>
      <c r="M3494">
        <v>60188</v>
      </c>
      <c r="N3494" t="s">
        <v>101</v>
      </c>
      <c r="O3494" t="s">
        <v>695</v>
      </c>
      <c r="P3494" t="s">
        <v>42</v>
      </c>
      <c r="Q3494" t="s">
        <v>86</v>
      </c>
      <c r="R3494" t="s">
        <v>696</v>
      </c>
      <c r="S3494">
        <v>11.167999999999999</v>
      </c>
      <c r="T3494" s="3"/>
    </row>
    <row r="3495" spans="1:20" x14ac:dyDescent="0.3">
      <c r="A3495">
        <v>3494</v>
      </c>
      <c r="B3495" t="s">
        <v>6687</v>
      </c>
      <c r="C3495">
        <f t="shared" si="54"/>
        <v>39</v>
      </c>
      <c r="D3495" s="1">
        <v>43367</v>
      </c>
      <c r="E3495" s="1">
        <v>43371</v>
      </c>
      <c r="F3495" t="s">
        <v>46</v>
      </c>
      <c r="G3495" t="s">
        <v>1806</v>
      </c>
      <c r="H3495" t="s">
        <v>1807</v>
      </c>
      <c r="I3495" t="s">
        <v>37</v>
      </c>
      <c r="J3495" t="s">
        <v>23</v>
      </c>
      <c r="K3495" t="s">
        <v>6688</v>
      </c>
      <c r="L3495" t="s">
        <v>225</v>
      </c>
      <c r="M3495">
        <v>56301</v>
      </c>
      <c r="N3495" t="s">
        <v>101</v>
      </c>
      <c r="O3495" t="s">
        <v>6689</v>
      </c>
      <c r="P3495" t="s">
        <v>67</v>
      </c>
      <c r="Q3495" t="s">
        <v>157</v>
      </c>
      <c r="R3495" t="s">
        <v>6690</v>
      </c>
      <c r="S3495">
        <v>72</v>
      </c>
      <c r="T3495" s="3"/>
    </row>
    <row r="3496" spans="1:20" x14ac:dyDescent="0.3">
      <c r="A3496">
        <v>3495</v>
      </c>
      <c r="B3496" t="s">
        <v>6687</v>
      </c>
      <c r="C3496">
        <f t="shared" si="54"/>
        <v>39</v>
      </c>
      <c r="D3496" s="1">
        <v>43367</v>
      </c>
      <c r="E3496" s="1">
        <v>43371</v>
      </c>
      <c r="F3496" t="s">
        <v>46</v>
      </c>
      <c r="G3496" t="s">
        <v>1806</v>
      </c>
      <c r="H3496" t="s">
        <v>1807</v>
      </c>
      <c r="I3496" t="s">
        <v>37</v>
      </c>
      <c r="J3496" t="s">
        <v>23</v>
      </c>
      <c r="K3496" t="s">
        <v>6688</v>
      </c>
      <c r="L3496" t="s">
        <v>225</v>
      </c>
      <c r="M3496">
        <v>56301</v>
      </c>
      <c r="N3496" t="s">
        <v>101</v>
      </c>
      <c r="O3496" t="s">
        <v>6691</v>
      </c>
      <c r="P3496" t="s">
        <v>67</v>
      </c>
      <c r="Q3496" t="s">
        <v>157</v>
      </c>
      <c r="R3496" t="s">
        <v>6692</v>
      </c>
      <c r="S3496">
        <v>655.9</v>
      </c>
      <c r="T3496" s="3"/>
    </row>
    <row r="3497" spans="1:20" x14ac:dyDescent="0.3">
      <c r="A3497">
        <v>3496</v>
      </c>
      <c r="B3497" t="s">
        <v>6687</v>
      </c>
      <c r="C3497">
        <f t="shared" si="54"/>
        <v>39</v>
      </c>
      <c r="D3497" s="1">
        <v>43367</v>
      </c>
      <c r="E3497" s="1">
        <v>43371</v>
      </c>
      <c r="F3497" t="s">
        <v>46</v>
      </c>
      <c r="G3497" t="s">
        <v>1806</v>
      </c>
      <c r="H3497" t="s">
        <v>1807</v>
      </c>
      <c r="I3497" t="s">
        <v>37</v>
      </c>
      <c r="J3497" t="s">
        <v>23</v>
      </c>
      <c r="K3497" t="s">
        <v>6688</v>
      </c>
      <c r="L3497" t="s">
        <v>225</v>
      </c>
      <c r="M3497">
        <v>56301</v>
      </c>
      <c r="N3497" t="s">
        <v>101</v>
      </c>
      <c r="O3497" t="s">
        <v>2582</v>
      </c>
      <c r="P3497" t="s">
        <v>28</v>
      </c>
      <c r="Q3497" t="s">
        <v>32</v>
      </c>
      <c r="R3497" t="s">
        <v>2583</v>
      </c>
      <c r="S3497">
        <v>603.91999999999996</v>
      </c>
      <c r="T3497" s="3"/>
    </row>
    <row r="3498" spans="1:20" x14ac:dyDescent="0.3">
      <c r="A3498">
        <v>3497</v>
      </c>
      <c r="B3498" t="s">
        <v>6693</v>
      </c>
      <c r="C3498">
        <f t="shared" si="54"/>
        <v>32</v>
      </c>
      <c r="D3498" s="1">
        <v>42955</v>
      </c>
      <c r="E3498" s="1">
        <v>42962</v>
      </c>
      <c r="F3498" t="s">
        <v>46</v>
      </c>
      <c r="G3498" t="s">
        <v>3383</v>
      </c>
      <c r="H3498" t="s">
        <v>3384</v>
      </c>
      <c r="I3498" t="s">
        <v>98</v>
      </c>
      <c r="J3498" t="s">
        <v>23</v>
      </c>
      <c r="K3498" t="s">
        <v>38</v>
      </c>
      <c r="L3498" t="s">
        <v>39</v>
      </c>
      <c r="M3498">
        <v>90036</v>
      </c>
      <c r="N3498" t="s">
        <v>40</v>
      </c>
      <c r="O3498" t="s">
        <v>3330</v>
      </c>
      <c r="P3498" t="s">
        <v>28</v>
      </c>
      <c r="Q3498" t="s">
        <v>52</v>
      </c>
      <c r="R3498" t="s">
        <v>3331</v>
      </c>
      <c r="S3498">
        <v>513.024</v>
      </c>
      <c r="T3498" s="3"/>
    </row>
    <row r="3499" spans="1:20" x14ac:dyDescent="0.3">
      <c r="A3499">
        <v>3498</v>
      </c>
      <c r="B3499" t="s">
        <v>6693</v>
      </c>
      <c r="C3499">
        <f t="shared" si="54"/>
        <v>32</v>
      </c>
      <c r="D3499" s="1">
        <v>42955</v>
      </c>
      <c r="E3499" s="1">
        <v>42962</v>
      </c>
      <c r="F3499" t="s">
        <v>46</v>
      </c>
      <c r="G3499" t="s">
        <v>3383</v>
      </c>
      <c r="H3499" t="s">
        <v>3384</v>
      </c>
      <c r="I3499" t="s">
        <v>98</v>
      </c>
      <c r="J3499" t="s">
        <v>23</v>
      </c>
      <c r="K3499" t="s">
        <v>38</v>
      </c>
      <c r="L3499" t="s">
        <v>39</v>
      </c>
      <c r="M3499">
        <v>90036</v>
      </c>
      <c r="N3499" t="s">
        <v>40</v>
      </c>
      <c r="O3499" t="s">
        <v>2822</v>
      </c>
      <c r="P3499" t="s">
        <v>42</v>
      </c>
      <c r="Q3499" t="s">
        <v>74</v>
      </c>
      <c r="R3499" t="s">
        <v>2823</v>
      </c>
      <c r="S3499">
        <v>487.92</v>
      </c>
      <c r="T3499" s="3"/>
    </row>
    <row r="3500" spans="1:20" x14ac:dyDescent="0.3">
      <c r="A3500">
        <v>3499</v>
      </c>
      <c r="B3500" t="s">
        <v>6693</v>
      </c>
      <c r="C3500">
        <f t="shared" si="54"/>
        <v>32</v>
      </c>
      <c r="D3500" s="1">
        <v>42955</v>
      </c>
      <c r="E3500" s="1">
        <v>42962</v>
      </c>
      <c r="F3500" t="s">
        <v>46</v>
      </c>
      <c r="G3500" t="s">
        <v>3383</v>
      </c>
      <c r="H3500" t="s">
        <v>3384</v>
      </c>
      <c r="I3500" t="s">
        <v>98</v>
      </c>
      <c r="J3500" t="s">
        <v>23</v>
      </c>
      <c r="K3500" t="s">
        <v>38</v>
      </c>
      <c r="L3500" t="s">
        <v>39</v>
      </c>
      <c r="M3500">
        <v>90036</v>
      </c>
      <c r="N3500" t="s">
        <v>40</v>
      </c>
      <c r="O3500" t="s">
        <v>1252</v>
      </c>
      <c r="P3500" t="s">
        <v>42</v>
      </c>
      <c r="Q3500" t="s">
        <v>71</v>
      </c>
      <c r="R3500" t="s">
        <v>1253</v>
      </c>
      <c r="S3500">
        <v>15.24</v>
      </c>
      <c r="T3500" s="3"/>
    </row>
    <row r="3501" spans="1:20" x14ac:dyDescent="0.3">
      <c r="A3501">
        <v>3500</v>
      </c>
      <c r="B3501" t="s">
        <v>6694</v>
      </c>
      <c r="C3501">
        <f t="shared" si="54"/>
        <v>39</v>
      </c>
      <c r="D3501" s="1">
        <v>43007</v>
      </c>
      <c r="E3501" s="1">
        <v>43011</v>
      </c>
      <c r="F3501" t="s">
        <v>46</v>
      </c>
      <c r="G3501" t="s">
        <v>2486</v>
      </c>
      <c r="H3501" t="s">
        <v>2487</v>
      </c>
      <c r="I3501" t="s">
        <v>22</v>
      </c>
      <c r="J3501" t="s">
        <v>23</v>
      </c>
      <c r="K3501" t="s">
        <v>3914</v>
      </c>
      <c r="L3501" t="s">
        <v>354</v>
      </c>
      <c r="M3501">
        <v>36608</v>
      </c>
      <c r="N3501" t="s">
        <v>26</v>
      </c>
      <c r="O3501" t="s">
        <v>6431</v>
      </c>
      <c r="P3501" t="s">
        <v>67</v>
      </c>
      <c r="Q3501" t="s">
        <v>157</v>
      </c>
      <c r="R3501" t="s">
        <v>6432</v>
      </c>
      <c r="S3501">
        <v>209.97</v>
      </c>
      <c r="T3501" s="3"/>
    </row>
    <row r="3502" spans="1:20" x14ac:dyDescent="0.3">
      <c r="A3502">
        <v>3501</v>
      </c>
      <c r="B3502" t="s">
        <v>6694</v>
      </c>
      <c r="C3502">
        <f t="shared" si="54"/>
        <v>39</v>
      </c>
      <c r="D3502" s="1">
        <v>43007</v>
      </c>
      <c r="E3502" s="1">
        <v>43011</v>
      </c>
      <c r="F3502" t="s">
        <v>46</v>
      </c>
      <c r="G3502" t="s">
        <v>2486</v>
      </c>
      <c r="H3502" t="s">
        <v>2487</v>
      </c>
      <c r="I3502" t="s">
        <v>22</v>
      </c>
      <c r="J3502" t="s">
        <v>23</v>
      </c>
      <c r="K3502" t="s">
        <v>3914</v>
      </c>
      <c r="L3502" t="s">
        <v>354</v>
      </c>
      <c r="M3502">
        <v>36608</v>
      </c>
      <c r="N3502" t="s">
        <v>26</v>
      </c>
      <c r="O3502" t="s">
        <v>2101</v>
      </c>
      <c r="P3502" t="s">
        <v>42</v>
      </c>
      <c r="Q3502" t="s">
        <v>71</v>
      </c>
      <c r="R3502" t="s">
        <v>2102</v>
      </c>
      <c r="S3502">
        <v>62.94</v>
      </c>
      <c r="T3502" s="3"/>
    </row>
    <row r="3503" spans="1:20" x14ac:dyDescent="0.3">
      <c r="A3503">
        <v>3502</v>
      </c>
      <c r="B3503" t="s">
        <v>6694</v>
      </c>
      <c r="C3503">
        <f t="shared" si="54"/>
        <v>39</v>
      </c>
      <c r="D3503" s="1">
        <v>43007</v>
      </c>
      <c r="E3503" s="1">
        <v>43011</v>
      </c>
      <c r="F3503" t="s">
        <v>46</v>
      </c>
      <c r="G3503" t="s">
        <v>2486</v>
      </c>
      <c r="H3503" t="s">
        <v>2487</v>
      </c>
      <c r="I3503" t="s">
        <v>22</v>
      </c>
      <c r="J3503" t="s">
        <v>23</v>
      </c>
      <c r="K3503" t="s">
        <v>3914</v>
      </c>
      <c r="L3503" t="s">
        <v>354</v>
      </c>
      <c r="M3503">
        <v>36608</v>
      </c>
      <c r="N3503" t="s">
        <v>26</v>
      </c>
      <c r="O3503" t="s">
        <v>568</v>
      </c>
      <c r="P3503" t="s">
        <v>42</v>
      </c>
      <c r="Q3503" t="s">
        <v>64</v>
      </c>
      <c r="R3503" t="s">
        <v>569</v>
      </c>
      <c r="S3503">
        <v>25.92</v>
      </c>
      <c r="T3503" s="3"/>
    </row>
    <row r="3504" spans="1:20" x14ac:dyDescent="0.3">
      <c r="A3504">
        <v>3503</v>
      </c>
      <c r="B3504" t="s">
        <v>6695</v>
      </c>
      <c r="C3504">
        <f t="shared" si="54"/>
        <v>15</v>
      </c>
      <c r="D3504" s="1">
        <v>43200</v>
      </c>
      <c r="E3504" s="1">
        <v>43200</v>
      </c>
      <c r="F3504" t="s">
        <v>1289</v>
      </c>
      <c r="G3504" t="s">
        <v>6696</v>
      </c>
      <c r="H3504" t="s">
        <v>6697</v>
      </c>
      <c r="I3504" t="s">
        <v>22</v>
      </c>
      <c r="J3504" t="s">
        <v>23</v>
      </c>
      <c r="K3504" t="s">
        <v>1236</v>
      </c>
      <c r="L3504" t="s">
        <v>100</v>
      </c>
      <c r="M3504">
        <v>78745</v>
      </c>
      <c r="N3504" t="s">
        <v>101</v>
      </c>
      <c r="O3504" t="s">
        <v>1982</v>
      </c>
      <c r="P3504" t="s">
        <v>42</v>
      </c>
      <c r="Q3504" t="s">
        <v>86</v>
      </c>
      <c r="R3504" t="s">
        <v>1983</v>
      </c>
      <c r="S3504">
        <v>10.368</v>
      </c>
      <c r="T3504" s="3"/>
    </row>
    <row r="3505" spans="1:20" x14ac:dyDescent="0.3">
      <c r="A3505">
        <v>3504</v>
      </c>
      <c r="B3505" t="s">
        <v>6695</v>
      </c>
      <c r="C3505">
        <f t="shared" si="54"/>
        <v>15</v>
      </c>
      <c r="D3505" s="1">
        <v>43200</v>
      </c>
      <c r="E3505" s="1">
        <v>43200</v>
      </c>
      <c r="F3505" t="s">
        <v>1289</v>
      </c>
      <c r="G3505" t="s">
        <v>6696</v>
      </c>
      <c r="H3505" t="s">
        <v>6697</v>
      </c>
      <c r="I3505" t="s">
        <v>22</v>
      </c>
      <c r="J3505" t="s">
        <v>23</v>
      </c>
      <c r="K3505" t="s">
        <v>1236</v>
      </c>
      <c r="L3505" t="s">
        <v>100</v>
      </c>
      <c r="M3505">
        <v>78745</v>
      </c>
      <c r="N3505" t="s">
        <v>101</v>
      </c>
      <c r="O3505" t="s">
        <v>2668</v>
      </c>
      <c r="P3505" t="s">
        <v>67</v>
      </c>
      <c r="Q3505" t="s">
        <v>157</v>
      </c>
      <c r="R3505" t="s">
        <v>2669</v>
      </c>
      <c r="S3505">
        <v>95.736000000000004</v>
      </c>
      <c r="T3505" s="3"/>
    </row>
    <row r="3506" spans="1:20" x14ac:dyDescent="0.3">
      <c r="A3506">
        <v>3505</v>
      </c>
      <c r="B3506" t="s">
        <v>6698</v>
      </c>
      <c r="C3506">
        <f t="shared" si="54"/>
        <v>51</v>
      </c>
      <c r="D3506" s="1">
        <v>43087</v>
      </c>
      <c r="E3506" s="1">
        <v>43089</v>
      </c>
      <c r="F3506" t="s">
        <v>19</v>
      </c>
      <c r="G3506" t="s">
        <v>3792</v>
      </c>
      <c r="H3506" t="s">
        <v>3793</v>
      </c>
      <c r="I3506" t="s">
        <v>98</v>
      </c>
      <c r="J3506" t="s">
        <v>23</v>
      </c>
      <c r="K3506" t="s">
        <v>262</v>
      </c>
      <c r="L3506" t="s">
        <v>263</v>
      </c>
      <c r="M3506">
        <v>10009</v>
      </c>
      <c r="N3506" t="s">
        <v>144</v>
      </c>
      <c r="O3506" t="s">
        <v>3515</v>
      </c>
      <c r="P3506" t="s">
        <v>42</v>
      </c>
      <c r="Q3506" t="s">
        <v>55</v>
      </c>
      <c r="R3506" t="s">
        <v>3516</v>
      </c>
      <c r="S3506">
        <v>900.08</v>
      </c>
      <c r="T3506" s="3"/>
    </row>
    <row r="3507" spans="1:20" x14ac:dyDescent="0.3">
      <c r="A3507">
        <v>3506</v>
      </c>
      <c r="B3507" t="s">
        <v>6699</v>
      </c>
      <c r="C3507">
        <f t="shared" si="54"/>
        <v>25</v>
      </c>
      <c r="D3507" s="1">
        <v>42175</v>
      </c>
      <c r="E3507" s="1">
        <v>42179</v>
      </c>
      <c r="F3507" t="s">
        <v>46</v>
      </c>
      <c r="G3507" t="s">
        <v>6700</v>
      </c>
      <c r="H3507" t="s">
        <v>6701</v>
      </c>
      <c r="I3507" t="s">
        <v>22</v>
      </c>
      <c r="J3507" t="s">
        <v>23</v>
      </c>
      <c r="K3507" t="s">
        <v>4351</v>
      </c>
      <c r="L3507" t="s">
        <v>100</v>
      </c>
      <c r="M3507">
        <v>75023</v>
      </c>
      <c r="N3507" t="s">
        <v>101</v>
      </c>
      <c r="O3507" t="s">
        <v>5652</v>
      </c>
      <c r="P3507" t="s">
        <v>67</v>
      </c>
      <c r="Q3507" t="s">
        <v>68</v>
      </c>
      <c r="R3507" t="s">
        <v>5653</v>
      </c>
      <c r="S3507">
        <v>201.584</v>
      </c>
      <c r="T3507" s="3"/>
    </row>
    <row r="3508" spans="1:20" x14ac:dyDescent="0.3">
      <c r="A3508">
        <v>3507</v>
      </c>
      <c r="B3508" t="s">
        <v>6699</v>
      </c>
      <c r="C3508">
        <f t="shared" si="54"/>
        <v>25</v>
      </c>
      <c r="D3508" s="1">
        <v>42175</v>
      </c>
      <c r="E3508" s="1">
        <v>42179</v>
      </c>
      <c r="F3508" t="s">
        <v>46</v>
      </c>
      <c r="G3508" t="s">
        <v>6700</v>
      </c>
      <c r="H3508" t="s">
        <v>6701</v>
      </c>
      <c r="I3508" t="s">
        <v>22</v>
      </c>
      <c r="J3508" t="s">
        <v>23</v>
      </c>
      <c r="K3508" t="s">
        <v>4351</v>
      </c>
      <c r="L3508" t="s">
        <v>100</v>
      </c>
      <c r="M3508">
        <v>75023</v>
      </c>
      <c r="N3508" t="s">
        <v>101</v>
      </c>
      <c r="O3508" t="s">
        <v>104</v>
      </c>
      <c r="P3508" t="s">
        <v>42</v>
      </c>
      <c r="Q3508" t="s">
        <v>71</v>
      </c>
      <c r="R3508" t="s">
        <v>105</v>
      </c>
      <c r="S3508">
        <v>3.3919999999999999</v>
      </c>
      <c r="T3508" s="3"/>
    </row>
    <row r="3509" spans="1:20" x14ac:dyDescent="0.3">
      <c r="A3509">
        <v>3508</v>
      </c>
      <c r="B3509" t="s">
        <v>6699</v>
      </c>
      <c r="C3509">
        <f t="shared" si="54"/>
        <v>25</v>
      </c>
      <c r="D3509" s="1">
        <v>42175</v>
      </c>
      <c r="E3509" s="1">
        <v>42179</v>
      </c>
      <c r="F3509" t="s">
        <v>46</v>
      </c>
      <c r="G3509" t="s">
        <v>6700</v>
      </c>
      <c r="H3509" t="s">
        <v>6701</v>
      </c>
      <c r="I3509" t="s">
        <v>22</v>
      </c>
      <c r="J3509" t="s">
        <v>23</v>
      </c>
      <c r="K3509" t="s">
        <v>4351</v>
      </c>
      <c r="L3509" t="s">
        <v>100</v>
      </c>
      <c r="M3509">
        <v>75023</v>
      </c>
      <c r="N3509" t="s">
        <v>101</v>
      </c>
      <c r="O3509" t="s">
        <v>6702</v>
      </c>
      <c r="P3509" t="s">
        <v>28</v>
      </c>
      <c r="Q3509" t="s">
        <v>29</v>
      </c>
      <c r="R3509" t="s">
        <v>6703</v>
      </c>
      <c r="S3509">
        <v>193.06559999999999</v>
      </c>
      <c r="T3509" s="3"/>
    </row>
    <row r="3510" spans="1:20" x14ac:dyDescent="0.3">
      <c r="A3510">
        <v>3509</v>
      </c>
      <c r="B3510" t="s">
        <v>6699</v>
      </c>
      <c r="C3510">
        <f t="shared" si="54"/>
        <v>25</v>
      </c>
      <c r="D3510" s="1">
        <v>42175</v>
      </c>
      <c r="E3510" s="1">
        <v>42179</v>
      </c>
      <c r="F3510" t="s">
        <v>46</v>
      </c>
      <c r="G3510" t="s">
        <v>6700</v>
      </c>
      <c r="H3510" t="s">
        <v>6701</v>
      </c>
      <c r="I3510" t="s">
        <v>22</v>
      </c>
      <c r="J3510" t="s">
        <v>23</v>
      </c>
      <c r="K3510" t="s">
        <v>4351</v>
      </c>
      <c r="L3510" t="s">
        <v>100</v>
      </c>
      <c r="M3510">
        <v>75023</v>
      </c>
      <c r="N3510" t="s">
        <v>101</v>
      </c>
      <c r="O3510" t="s">
        <v>3055</v>
      </c>
      <c r="P3510" t="s">
        <v>42</v>
      </c>
      <c r="Q3510" t="s">
        <v>86</v>
      </c>
      <c r="R3510" t="s">
        <v>3056</v>
      </c>
      <c r="S3510">
        <v>15.552</v>
      </c>
      <c r="T3510" s="3"/>
    </row>
    <row r="3511" spans="1:20" x14ac:dyDescent="0.3">
      <c r="A3511">
        <v>3510</v>
      </c>
      <c r="B3511" t="s">
        <v>6699</v>
      </c>
      <c r="C3511">
        <f t="shared" si="54"/>
        <v>25</v>
      </c>
      <c r="D3511" s="1">
        <v>42175</v>
      </c>
      <c r="E3511" s="1">
        <v>42179</v>
      </c>
      <c r="F3511" t="s">
        <v>46</v>
      </c>
      <c r="G3511" t="s">
        <v>6700</v>
      </c>
      <c r="H3511" t="s">
        <v>6701</v>
      </c>
      <c r="I3511" t="s">
        <v>22</v>
      </c>
      <c r="J3511" t="s">
        <v>23</v>
      </c>
      <c r="K3511" t="s">
        <v>4351</v>
      </c>
      <c r="L3511" t="s">
        <v>100</v>
      </c>
      <c r="M3511">
        <v>75023</v>
      </c>
      <c r="N3511" t="s">
        <v>101</v>
      </c>
      <c r="O3511" t="s">
        <v>279</v>
      </c>
      <c r="P3511" t="s">
        <v>42</v>
      </c>
      <c r="Q3511" t="s">
        <v>86</v>
      </c>
      <c r="R3511" t="s">
        <v>280</v>
      </c>
      <c r="S3511">
        <v>11.648</v>
      </c>
      <c r="T3511" s="3"/>
    </row>
    <row r="3512" spans="1:20" x14ac:dyDescent="0.3">
      <c r="A3512">
        <v>3511</v>
      </c>
      <c r="B3512" t="s">
        <v>6699</v>
      </c>
      <c r="C3512">
        <f t="shared" si="54"/>
        <v>25</v>
      </c>
      <c r="D3512" s="1">
        <v>42175</v>
      </c>
      <c r="E3512" s="1">
        <v>42179</v>
      </c>
      <c r="F3512" t="s">
        <v>46</v>
      </c>
      <c r="G3512" t="s">
        <v>6700</v>
      </c>
      <c r="H3512" t="s">
        <v>6701</v>
      </c>
      <c r="I3512" t="s">
        <v>22</v>
      </c>
      <c r="J3512" t="s">
        <v>23</v>
      </c>
      <c r="K3512" t="s">
        <v>4351</v>
      </c>
      <c r="L3512" t="s">
        <v>100</v>
      </c>
      <c r="M3512">
        <v>75023</v>
      </c>
      <c r="N3512" t="s">
        <v>101</v>
      </c>
      <c r="O3512" t="s">
        <v>6333</v>
      </c>
      <c r="P3512" t="s">
        <v>67</v>
      </c>
      <c r="Q3512" t="s">
        <v>680</v>
      </c>
      <c r="R3512" t="s">
        <v>6334</v>
      </c>
      <c r="S3512">
        <v>418.8</v>
      </c>
      <c r="T3512" s="3"/>
    </row>
    <row r="3513" spans="1:20" x14ac:dyDescent="0.3">
      <c r="A3513">
        <v>3512</v>
      </c>
      <c r="B3513" t="s">
        <v>6699</v>
      </c>
      <c r="C3513">
        <f t="shared" si="54"/>
        <v>25</v>
      </c>
      <c r="D3513" s="1">
        <v>42175</v>
      </c>
      <c r="E3513" s="1">
        <v>42179</v>
      </c>
      <c r="F3513" t="s">
        <v>46</v>
      </c>
      <c r="G3513" t="s">
        <v>6700</v>
      </c>
      <c r="H3513" t="s">
        <v>6701</v>
      </c>
      <c r="I3513" t="s">
        <v>22</v>
      </c>
      <c r="J3513" t="s">
        <v>23</v>
      </c>
      <c r="K3513" t="s">
        <v>4351</v>
      </c>
      <c r="L3513" t="s">
        <v>100</v>
      </c>
      <c r="M3513">
        <v>75023</v>
      </c>
      <c r="N3513" t="s">
        <v>101</v>
      </c>
      <c r="O3513" t="s">
        <v>336</v>
      </c>
      <c r="P3513" t="s">
        <v>42</v>
      </c>
      <c r="Q3513" t="s">
        <v>55</v>
      </c>
      <c r="R3513" t="s">
        <v>337</v>
      </c>
      <c r="S3513">
        <v>509.488</v>
      </c>
      <c r="T3513" s="3"/>
    </row>
    <row r="3514" spans="1:20" x14ac:dyDescent="0.3">
      <c r="A3514">
        <v>3513</v>
      </c>
      <c r="B3514" t="s">
        <v>6704</v>
      </c>
      <c r="C3514">
        <f t="shared" si="54"/>
        <v>36</v>
      </c>
      <c r="D3514" s="1">
        <v>43347</v>
      </c>
      <c r="E3514" s="1">
        <v>43349</v>
      </c>
      <c r="F3514" t="s">
        <v>184</v>
      </c>
      <c r="G3514" t="s">
        <v>2509</v>
      </c>
      <c r="H3514" t="s">
        <v>2510</v>
      </c>
      <c r="I3514" t="s">
        <v>37</v>
      </c>
      <c r="J3514" t="s">
        <v>23</v>
      </c>
      <c r="K3514" t="s">
        <v>299</v>
      </c>
      <c r="L3514" t="s">
        <v>207</v>
      </c>
      <c r="M3514">
        <v>60653</v>
      </c>
      <c r="N3514" t="s">
        <v>101</v>
      </c>
      <c r="O3514" t="s">
        <v>6705</v>
      </c>
      <c r="P3514" t="s">
        <v>28</v>
      </c>
      <c r="Q3514" t="s">
        <v>29</v>
      </c>
      <c r="R3514" t="s">
        <v>6706</v>
      </c>
      <c r="S3514">
        <v>825.17399999999998</v>
      </c>
      <c r="T3514" s="3"/>
    </row>
    <row r="3515" spans="1:20" x14ac:dyDescent="0.3">
      <c r="A3515">
        <v>3514</v>
      </c>
      <c r="B3515" t="s">
        <v>6704</v>
      </c>
      <c r="C3515">
        <f t="shared" si="54"/>
        <v>36</v>
      </c>
      <c r="D3515" s="1">
        <v>43347</v>
      </c>
      <c r="E3515" s="1">
        <v>43349</v>
      </c>
      <c r="F3515" t="s">
        <v>184</v>
      </c>
      <c r="G3515" t="s">
        <v>2509</v>
      </c>
      <c r="H3515" t="s">
        <v>2510</v>
      </c>
      <c r="I3515" t="s">
        <v>37</v>
      </c>
      <c r="J3515" t="s">
        <v>23</v>
      </c>
      <c r="K3515" t="s">
        <v>299</v>
      </c>
      <c r="L3515" t="s">
        <v>207</v>
      </c>
      <c r="M3515">
        <v>60653</v>
      </c>
      <c r="N3515" t="s">
        <v>101</v>
      </c>
      <c r="O3515" t="s">
        <v>3751</v>
      </c>
      <c r="P3515" t="s">
        <v>42</v>
      </c>
      <c r="Q3515" t="s">
        <v>86</v>
      </c>
      <c r="R3515" t="s">
        <v>3752</v>
      </c>
      <c r="S3515">
        <v>17.760000000000002</v>
      </c>
      <c r="T3515" s="3"/>
    </row>
    <row r="3516" spans="1:20" x14ac:dyDescent="0.3">
      <c r="A3516">
        <v>3515</v>
      </c>
      <c r="B3516" t="s">
        <v>6704</v>
      </c>
      <c r="C3516">
        <f t="shared" si="54"/>
        <v>36</v>
      </c>
      <c r="D3516" s="1">
        <v>43347</v>
      </c>
      <c r="E3516" s="1">
        <v>43349</v>
      </c>
      <c r="F3516" t="s">
        <v>184</v>
      </c>
      <c r="G3516" t="s">
        <v>2509</v>
      </c>
      <c r="H3516" t="s">
        <v>2510</v>
      </c>
      <c r="I3516" t="s">
        <v>37</v>
      </c>
      <c r="J3516" t="s">
        <v>23</v>
      </c>
      <c r="K3516" t="s">
        <v>299</v>
      </c>
      <c r="L3516" t="s">
        <v>207</v>
      </c>
      <c r="M3516">
        <v>60653</v>
      </c>
      <c r="N3516" t="s">
        <v>101</v>
      </c>
      <c r="O3516" t="s">
        <v>568</v>
      </c>
      <c r="P3516" t="s">
        <v>42</v>
      </c>
      <c r="Q3516" t="s">
        <v>64</v>
      </c>
      <c r="R3516" t="s">
        <v>569</v>
      </c>
      <c r="S3516">
        <v>6.9119999999999999</v>
      </c>
      <c r="T3516" s="3"/>
    </row>
    <row r="3517" spans="1:20" x14ac:dyDescent="0.3">
      <c r="A3517">
        <v>3516</v>
      </c>
      <c r="B3517" t="s">
        <v>6707</v>
      </c>
      <c r="C3517">
        <f t="shared" si="54"/>
        <v>51</v>
      </c>
      <c r="D3517" s="1">
        <v>43089</v>
      </c>
      <c r="E3517" s="1">
        <v>43093</v>
      </c>
      <c r="F3517" t="s">
        <v>46</v>
      </c>
      <c r="G3517" t="s">
        <v>4893</v>
      </c>
      <c r="H3517" t="s">
        <v>4894</v>
      </c>
      <c r="I3517" t="s">
        <v>22</v>
      </c>
      <c r="J3517" t="s">
        <v>23</v>
      </c>
      <c r="K3517" t="s">
        <v>324</v>
      </c>
      <c r="L3517" t="s">
        <v>1488</v>
      </c>
      <c r="M3517">
        <v>39212</v>
      </c>
      <c r="N3517" t="s">
        <v>26</v>
      </c>
      <c r="O3517" t="s">
        <v>751</v>
      </c>
      <c r="P3517" t="s">
        <v>67</v>
      </c>
      <c r="Q3517" t="s">
        <v>157</v>
      </c>
      <c r="R3517" t="s">
        <v>752</v>
      </c>
      <c r="S3517">
        <v>66.3</v>
      </c>
      <c r="T3517" s="3"/>
    </row>
    <row r="3518" spans="1:20" x14ac:dyDescent="0.3">
      <c r="A3518">
        <v>3517</v>
      </c>
      <c r="B3518" t="s">
        <v>6708</v>
      </c>
      <c r="C3518">
        <f t="shared" si="54"/>
        <v>32</v>
      </c>
      <c r="D3518" s="1">
        <v>42956</v>
      </c>
      <c r="E3518" s="1">
        <v>42959</v>
      </c>
      <c r="F3518" t="s">
        <v>184</v>
      </c>
      <c r="G3518" t="s">
        <v>597</v>
      </c>
      <c r="H3518" t="s">
        <v>598</v>
      </c>
      <c r="I3518" t="s">
        <v>22</v>
      </c>
      <c r="J3518" t="s">
        <v>23</v>
      </c>
      <c r="K3518" t="s">
        <v>1707</v>
      </c>
      <c r="L3518" t="s">
        <v>84</v>
      </c>
      <c r="M3518">
        <v>28314</v>
      </c>
      <c r="N3518" t="s">
        <v>26</v>
      </c>
      <c r="O3518" t="s">
        <v>3986</v>
      </c>
      <c r="P3518" t="s">
        <v>42</v>
      </c>
      <c r="Q3518" t="s">
        <v>86</v>
      </c>
      <c r="R3518" t="s">
        <v>3987</v>
      </c>
      <c r="S3518">
        <v>30.815999999999999</v>
      </c>
      <c r="T3518" s="3"/>
    </row>
    <row r="3519" spans="1:20" x14ac:dyDescent="0.3">
      <c r="A3519">
        <v>3518</v>
      </c>
      <c r="B3519" t="s">
        <v>6708</v>
      </c>
      <c r="C3519">
        <f t="shared" si="54"/>
        <v>32</v>
      </c>
      <c r="D3519" s="1">
        <v>42956</v>
      </c>
      <c r="E3519" s="1">
        <v>42959</v>
      </c>
      <c r="F3519" t="s">
        <v>184</v>
      </c>
      <c r="G3519" t="s">
        <v>597</v>
      </c>
      <c r="H3519" t="s">
        <v>598</v>
      </c>
      <c r="I3519" t="s">
        <v>22</v>
      </c>
      <c r="J3519" t="s">
        <v>23</v>
      </c>
      <c r="K3519" t="s">
        <v>1707</v>
      </c>
      <c r="L3519" t="s">
        <v>84</v>
      </c>
      <c r="M3519">
        <v>28314</v>
      </c>
      <c r="N3519" t="s">
        <v>26</v>
      </c>
      <c r="O3519" t="s">
        <v>6279</v>
      </c>
      <c r="P3519" t="s">
        <v>67</v>
      </c>
      <c r="Q3519" t="s">
        <v>68</v>
      </c>
      <c r="R3519" t="s">
        <v>6280</v>
      </c>
      <c r="S3519">
        <v>44.783999999999999</v>
      </c>
      <c r="T3519" s="3"/>
    </row>
    <row r="3520" spans="1:20" x14ac:dyDescent="0.3">
      <c r="A3520">
        <v>3519</v>
      </c>
      <c r="B3520" t="s">
        <v>6708</v>
      </c>
      <c r="C3520">
        <f t="shared" si="54"/>
        <v>32</v>
      </c>
      <c r="D3520" s="1">
        <v>42956</v>
      </c>
      <c r="E3520" s="1">
        <v>42959</v>
      </c>
      <c r="F3520" t="s">
        <v>184</v>
      </c>
      <c r="G3520" t="s">
        <v>597</v>
      </c>
      <c r="H3520" t="s">
        <v>598</v>
      </c>
      <c r="I3520" t="s">
        <v>22</v>
      </c>
      <c r="J3520" t="s">
        <v>23</v>
      </c>
      <c r="K3520" t="s">
        <v>1707</v>
      </c>
      <c r="L3520" t="s">
        <v>84</v>
      </c>
      <c r="M3520">
        <v>28314</v>
      </c>
      <c r="N3520" t="s">
        <v>26</v>
      </c>
      <c r="O3520" t="s">
        <v>688</v>
      </c>
      <c r="P3520" t="s">
        <v>42</v>
      </c>
      <c r="Q3520" t="s">
        <v>74</v>
      </c>
      <c r="R3520" t="s">
        <v>689</v>
      </c>
      <c r="S3520">
        <v>569.53599999999994</v>
      </c>
      <c r="T3520" s="3"/>
    </row>
    <row r="3521" spans="1:20" x14ac:dyDescent="0.3">
      <c r="A3521">
        <v>3520</v>
      </c>
      <c r="B3521" t="s">
        <v>6709</v>
      </c>
      <c r="C3521">
        <f t="shared" si="54"/>
        <v>26</v>
      </c>
      <c r="D3521" s="1">
        <v>42543</v>
      </c>
      <c r="E3521" s="1">
        <v>42546</v>
      </c>
      <c r="F3521" t="s">
        <v>184</v>
      </c>
      <c r="G3521" t="s">
        <v>6205</v>
      </c>
      <c r="H3521" t="s">
        <v>6206</v>
      </c>
      <c r="I3521" t="s">
        <v>98</v>
      </c>
      <c r="J3521" t="s">
        <v>23</v>
      </c>
      <c r="K3521" t="s">
        <v>452</v>
      </c>
      <c r="L3521" t="s">
        <v>207</v>
      </c>
      <c r="M3521">
        <v>60505</v>
      </c>
      <c r="N3521" t="s">
        <v>101</v>
      </c>
      <c r="O3521" t="s">
        <v>5486</v>
      </c>
      <c r="P3521" t="s">
        <v>28</v>
      </c>
      <c r="Q3521" t="s">
        <v>52</v>
      </c>
      <c r="R3521" t="s">
        <v>5487</v>
      </c>
      <c r="S3521">
        <v>796.42499999999995</v>
      </c>
      <c r="T3521" s="3"/>
    </row>
    <row r="3522" spans="1:20" x14ac:dyDescent="0.3">
      <c r="A3522">
        <v>3521</v>
      </c>
      <c r="B3522" t="s">
        <v>6710</v>
      </c>
      <c r="C3522">
        <f t="shared" si="54"/>
        <v>16</v>
      </c>
      <c r="D3522" s="1">
        <v>42470</v>
      </c>
      <c r="E3522" s="1">
        <v>42475</v>
      </c>
      <c r="F3522" t="s">
        <v>46</v>
      </c>
      <c r="G3522" t="s">
        <v>6237</v>
      </c>
      <c r="H3522" t="s">
        <v>6238</v>
      </c>
      <c r="I3522" t="s">
        <v>37</v>
      </c>
      <c r="J3522" t="s">
        <v>23</v>
      </c>
      <c r="K3522" t="s">
        <v>5399</v>
      </c>
      <c r="L3522" t="s">
        <v>39</v>
      </c>
      <c r="M3522">
        <v>95823</v>
      </c>
      <c r="N3522" t="s">
        <v>40</v>
      </c>
      <c r="O3522" t="s">
        <v>1523</v>
      </c>
      <c r="P3522" t="s">
        <v>42</v>
      </c>
      <c r="Q3522" t="s">
        <v>71</v>
      </c>
      <c r="R3522" t="s">
        <v>1524</v>
      </c>
      <c r="S3522">
        <v>12.832000000000001</v>
      </c>
      <c r="T3522" s="3"/>
    </row>
    <row r="3523" spans="1:20" x14ac:dyDescent="0.3">
      <c r="A3523">
        <v>3522</v>
      </c>
      <c r="B3523" t="s">
        <v>6711</v>
      </c>
      <c r="C3523">
        <f t="shared" ref="C3523:C3586" si="55">WEEKNUM(D3523,1)</f>
        <v>47</v>
      </c>
      <c r="D3523" s="1">
        <v>43060</v>
      </c>
      <c r="E3523" s="1">
        <v>43064</v>
      </c>
      <c r="F3523" t="s">
        <v>19</v>
      </c>
      <c r="G3523" t="s">
        <v>6033</v>
      </c>
      <c r="H3523" t="s">
        <v>6034</v>
      </c>
      <c r="I3523" t="s">
        <v>37</v>
      </c>
      <c r="J3523" t="s">
        <v>23</v>
      </c>
      <c r="K3523" t="s">
        <v>1377</v>
      </c>
      <c r="L3523" t="s">
        <v>485</v>
      </c>
      <c r="M3523">
        <v>50315</v>
      </c>
      <c r="N3523" t="s">
        <v>101</v>
      </c>
      <c r="O3523" t="s">
        <v>1466</v>
      </c>
      <c r="P3523" t="s">
        <v>42</v>
      </c>
      <c r="Q3523" t="s">
        <v>86</v>
      </c>
      <c r="R3523" t="s">
        <v>1467</v>
      </c>
      <c r="S3523">
        <v>40.46</v>
      </c>
      <c r="T3523" s="3"/>
    </row>
    <row r="3524" spans="1:20" x14ac:dyDescent="0.3">
      <c r="A3524">
        <v>3523</v>
      </c>
      <c r="B3524" t="s">
        <v>6711</v>
      </c>
      <c r="C3524">
        <f t="shared" si="55"/>
        <v>47</v>
      </c>
      <c r="D3524" s="1">
        <v>43060</v>
      </c>
      <c r="E3524" s="1">
        <v>43064</v>
      </c>
      <c r="F3524" t="s">
        <v>19</v>
      </c>
      <c r="G3524" t="s">
        <v>6033</v>
      </c>
      <c r="H3524" t="s">
        <v>6034</v>
      </c>
      <c r="I3524" t="s">
        <v>37</v>
      </c>
      <c r="J3524" t="s">
        <v>23</v>
      </c>
      <c r="K3524" t="s">
        <v>1377</v>
      </c>
      <c r="L3524" t="s">
        <v>485</v>
      </c>
      <c r="M3524">
        <v>50315</v>
      </c>
      <c r="N3524" t="s">
        <v>101</v>
      </c>
      <c r="O3524" t="s">
        <v>961</v>
      </c>
      <c r="P3524" t="s">
        <v>67</v>
      </c>
      <c r="Q3524" t="s">
        <v>68</v>
      </c>
      <c r="R3524" t="s">
        <v>962</v>
      </c>
      <c r="S3524">
        <v>404.94</v>
      </c>
      <c r="T3524" s="3"/>
    </row>
    <row r="3525" spans="1:20" x14ac:dyDescent="0.3">
      <c r="A3525">
        <v>3524</v>
      </c>
      <c r="B3525" t="s">
        <v>6712</v>
      </c>
      <c r="C3525">
        <f t="shared" si="55"/>
        <v>36</v>
      </c>
      <c r="D3525" s="1">
        <v>42983</v>
      </c>
      <c r="E3525" s="1">
        <v>42988</v>
      </c>
      <c r="F3525" t="s">
        <v>46</v>
      </c>
      <c r="G3525" t="s">
        <v>4241</v>
      </c>
      <c r="H3525" t="s">
        <v>4242</v>
      </c>
      <c r="I3525" t="s">
        <v>37</v>
      </c>
      <c r="J3525" t="s">
        <v>23</v>
      </c>
      <c r="K3525" t="s">
        <v>946</v>
      </c>
      <c r="L3525" t="s">
        <v>39</v>
      </c>
      <c r="M3525">
        <v>92105</v>
      </c>
      <c r="N3525" t="s">
        <v>40</v>
      </c>
      <c r="O3525" t="s">
        <v>739</v>
      </c>
      <c r="P3525" t="s">
        <v>67</v>
      </c>
      <c r="Q3525" t="s">
        <v>157</v>
      </c>
      <c r="R3525" t="s">
        <v>740</v>
      </c>
      <c r="S3525">
        <v>116</v>
      </c>
      <c r="T3525" s="3"/>
    </row>
    <row r="3526" spans="1:20" x14ac:dyDescent="0.3">
      <c r="A3526">
        <v>3525</v>
      </c>
      <c r="B3526" t="s">
        <v>6713</v>
      </c>
      <c r="C3526">
        <f t="shared" si="55"/>
        <v>47</v>
      </c>
      <c r="D3526" s="1">
        <v>43063</v>
      </c>
      <c r="E3526" s="1">
        <v>43067</v>
      </c>
      <c r="F3526" t="s">
        <v>46</v>
      </c>
      <c r="G3526" t="s">
        <v>5925</v>
      </c>
      <c r="H3526" t="s">
        <v>5926</v>
      </c>
      <c r="I3526" t="s">
        <v>22</v>
      </c>
      <c r="J3526" t="s">
        <v>23</v>
      </c>
      <c r="K3526" t="s">
        <v>813</v>
      </c>
      <c r="L3526" t="s">
        <v>100</v>
      </c>
      <c r="M3526">
        <v>75081</v>
      </c>
      <c r="N3526" t="s">
        <v>101</v>
      </c>
      <c r="O3526" t="s">
        <v>6714</v>
      </c>
      <c r="P3526" t="s">
        <v>67</v>
      </c>
      <c r="Q3526" t="s">
        <v>68</v>
      </c>
      <c r="R3526" t="s">
        <v>6715</v>
      </c>
      <c r="S3526">
        <v>657.55200000000002</v>
      </c>
      <c r="T3526" s="3"/>
    </row>
    <row r="3527" spans="1:20" x14ac:dyDescent="0.3">
      <c r="A3527">
        <v>3526</v>
      </c>
      <c r="B3527" t="s">
        <v>6716</v>
      </c>
      <c r="C3527">
        <f t="shared" si="55"/>
        <v>50</v>
      </c>
      <c r="D3527" s="1">
        <v>43444</v>
      </c>
      <c r="E3527" s="1">
        <v>43449</v>
      </c>
      <c r="F3527" t="s">
        <v>19</v>
      </c>
      <c r="G3527" t="s">
        <v>6717</v>
      </c>
      <c r="H3527" t="s">
        <v>6718</v>
      </c>
      <c r="I3527" t="s">
        <v>98</v>
      </c>
      <c r="J3527" t="s">
        <v>23</v>
      </c>
      <c r="K3527" t="s">
        <v>324</v>
      </c>
      <c r="L3527" t="s">
        <v>1488</v>
      </c>
      <c r="M3527">
        <v>39212</v>
      </c>
      <c r="N3527" t="s">
        <v>26</v>
      </c>
      <c r="O3527" t="s">
        <v>2545</v>
      </c>
      <c r="P3527" t="s">
        <v>67</v>
      </c>
      <c r="Q3527" t="s">
        <v>157</v>
      </c>
      <c r="R3527" t="s">
        <v>2546</v>
      </c>
      <c r="S3527">
        <v>599.97</v>
      </c>
      <c r="T3527" s="3"/>
    </row>
    <row r="3528" spans="1:20" x14ac:dyDescent="0.3">
      <c r="A3528">
        <v>3527</v>
      </c>
      <c r="B3528" t="s">
        <v>6716</v>
      </c>
      <c r="C3528">
        <f t="shared" si="55"/>
        <v>50</v>
      </c>
      <c r="D3528" s="1">
        <v>43444</v>
      </c>
      <c r="E3528" s="1">
        <v>43449</v>
      </c>
      <c r="F3528" t="s">
        <v>19</v>
      </c>
      <c r="G3528" t="s">
        <v>6717</v>
      </c>
      <c r="H3528" t="s">
        <v>6718</v>
      </c>
      <c r="I3528" t="s">
        <v>98</v>
      </c>
      <c r="J3528" t="s">
        <v>23</v>
      </c>
      <c r="K3528" t="s">
        <v>324</v>
      </c>
      <c r="L3528" t="s">
        <v>1488</v>
      </c>
      <c r="M3528">
        <v>39212</v>
      </c>
      <c r="N3528" t="s">
        <v>26</v>
      </c>
      <c r="O3528" t="s">
        <v>3059</v>
      </c>
      <c r="P3528" t="s">
        <v>67</v>
      </c>
      <c r="Q3528" t="s">
        <v>68</v>
      </c>
      <c r="R3528" t="s">
        <v>3060</v>
      </c>
      <c r="S3528">
        <v>38.97</v>
      </c>
      <c r="T3528" s="3"/>
    </row>
    <row r="3529" spans="1:20" x14ac:dyDescent="0.3">
      <c r="A3529">
        <v>3528</v>
      </c>
      <c r="B3529" t="s">
        <v>6716</v>
      </c>
      <c r="C3529">
        <f t="shared" si="55"/>
        <v>50</v>
      </c>
      <c r="D3529" s="1">
        <v>43444</v>
      </c>
      <c r="E3529" s="1">
        <v>43449</v>
      </c>
      <c r="F3529" t="s">
        <v>19</v>
      </c>
      <c r="G3529" t="s">
        <v>6717</v>
      </c>
      <c r="H3529" t="s">
        <v>6718</v>
      </c>
      <c r="I3529" t="s">
        <v>98</v>
      </c>
      <c r="J3529" t="s">
        <v>23</v>
      </c>
      <c r="K3529" t="s">
        <v>324</v>
      </c>
      <c r="L3529" t="s">
        <v>1488</v>
      </c>
      <c r="M3529">
        <v>39212</v>
      </c>
      <c r="N3529" t="s">
        <v>26</v>
      </c>
      <c r="O3529" t="s">
        <v>6719</v>
      </c>
      <c r="P3529" t="s">
        <v>42</v>
      </c>
      <c r="Q3529" t="s">
        <v>71</v>
      </c>
      <c r="R3529" t="s">
        <v>6720</v>
      </c>
      <c r="S3529">
        <v>45.84</v>
      </c>
      <c r="T3529" s="3"/>
    </row>
    <row r="3530" spans="1:20" x14ac:dyDescent="0.3">
      <c r="A3530">
        <v>3529</v>
      </c>
      <c r="B3530" t="s">
        <v>6721</v>
      </c>
      <c r="C3530">
        <f t="shared" si="55"/>
        <v>25</v>
      </c>
      <c r="D3530" s="1">
        <v>42910</v>
      </c>
      <c r="E3530" s="1">
        <v>42915</v>
      </c>
      <c r="F3530" t="s">
        <v>46</v>
      </c>
      <c r="G3530" t="s">
        <v>1871</v>
      </c>
      <c r="H3530" t="s">
        <v>1872</v>
      </c>
      <c r="I3530" t="s">
        <v>22</v>
      </c>
      <c r="J3530" t="s">
        <v>23</v>
      </c>
      <c r="K3530" t="s">
        <v>946</v>
      </c>
      <c r="L3530" t="s">
        <v>39</v>
      </c>
      <c r="M3530">
        <v>92024</v>
      </c>
      <c r="N3530" t="s">
        <v>40</v>
      </c>
      <c r="O3530" t="s">
        <v>5690</v>
      </c>
      <c r="P3530" t="s">
        <v>67</v>
      </c>
      <c r="Q3530" t="s">
        <v>68</v>
      </c>
      <c r="R3530" t="s">
        <v>5691</v>
      </c>
      <c r="S3530">
        <v>38.24</v>
      </c>
      <c r="T3530" s="3"/>
    </row>
    <row r="3531" spans="1:20" x14ac:dyDescent="0.3">
      <c r="A3531">
        <v>3530</v>
      </c>
      <c r="B3531" t="s">
        <v>6722</v>
      </c>
      <c r="C3531">
        <f t="shared" si="55"/>
        <v>38</v>
      </c>
      <c r="D3531" s="1">
        <v>42630</v>
      </c>
      <c r="E3531" s="1">
        <v>42636</v>
      </c>
      <c r="F3531" t="s">
        <v>46</v>
      </c>
      <c r="G3531" t="s">
        <v>5199</v>
      </c>
      <c r="H3531" t="s">
        <v>5200</v>
      </c>
      <c r="I3531" t="s">
        <v>22</v>
      </c>
      <c r="J3531" t="s">
        <v>23</v>
      </c>
      <c r="K3531" t="s">
        <v>6055</v>
      </c>
      <c r="L3531" t="s">
        <v>50</v>
      </c>
      <c r="M3531">
        <v>32839</v>
      </c>
      <c r="N3531" t="s">
        <v>26</v>
      </c>
      <c r="O3531" t="s">
        <v>1855</v>
      </c>
      <c r="P3531" t="s">
        <v>67</v>
      </c>
      <c r="Q3531" t="s">
        <v>157</v>
      </c>
      <c r="R3531" t="s">
        <v>1856</v>
      </c>
      <c r="S3531">
        <v>87.168000000000006</v>
      </c>
      <c r="T3531" s="3"/>
    </row>
    <row r="3532" spans="1:20" x14ac:dyDescent="0.3">
      <c r="A3532">
        <v>3531</v>
      </c>
      <c r="B3532" t="s">
        <v>6723</v>
      </c>
      <c r="C3532">
        <f t="shared" si="55"/>
        <v>20</v>
      </c>
      <c r="D3532" s="1">
        <v>42874</v>
      </c>
      <c r="E3532" s="1">
        <v>42878</v>
      </c>
      <c r="F3532" t="s">
        <v>46</v>
      </c>
      <c r="G3532" t="s">
        <v>4517</v>
      </c>
      <c r="H3532" t="s">
        <v>4518</v>
      </c>
      <c r="I3532" t="s">
        <v>37</v>
      </c>
      <c r="J3532" t="s">
        <v>23</v>
      </c>
      <c r="K3532" t="s">
        <v>4273</v>
      </c>
      <c r="L3532" t="s">
        <v>250</v>
      </c>
      <c r="M3532">
        <v>47905</v>
      </c>
      <c r="N3532" t="s">
        <v>101</v>
      </c>
      <c r="O3532" t="s">
        <v>124</v>
      </c>
      <c r="P3532" t="s">
        <v>42</v>
      </c>
      <c r="Q3532" t="s">
        <v>64</v>
      </c>
      <c r="R3532" t="s">
        <v>125</v>
      </c>
      <c r="S3532">
        <v>21.4</v>
      </c>
      <c r="T3532" s="3"/>
    </row>
    <row r="3533" spans="1:20" x14ac:dyDescent="0.3">
      <c r="A3533">
        <v>3532</v>
      </c>
      <c r="B3533" t="s">
        <v>6724</v>
      </c>
      <c r="C3533">
        <f t="shared" si="55"/>
        <v>22</v>
      </c>
      <c r="D3533" s="1">
        <v>42883</v>
      </c>
      <c r="E3533" s="1">
        <v>42883</v>
      </c>
      <c r="F3533" t="s">
        <v>1289</v>
      </c>
      <c r="G3533" t="s">
        <v>4769</v>
      </c>
      <c r="H3533" t="s">
        <v>4770</v>
      </c>
      <c r="I3533" t="s">
        <v>37</v>
      </c>
      <c r="J3533" t="s">
        <v>23</v>
      </c>
      <c r="K3533" t="s">
        <v>262</v>
      </c>
      <c r="L3533" t="s">
        <v>263</v>
      </c>
      <c r="M3533">
        <v>10035</v>
      </c>
      <c r="N3533" t="s">
        <v>144</v>
      </c>
      <c r="O3533" t="s">
        <v>574</v>
      </c>
      <c r="P3533" t="s">
        <v>42</v>
      </c>
      <c r="Q3533" t="s">
        <v>575</v>
      </c>
      <c r="R3533" t="s">
        <v>576</v>
      </c>
      <c r="S3533">
        <v>54.9</v>
      </c>
      <c r="T3533" s="3"/>
    </row>
    <row r="3534" spans="1:20" x14ac:dyDescent="0.3">
      <c r="A3534">
        <v>3533</v>
      </c>
      <c r="B3534" t="s">
        <v>6725</v>
      </c>
      <c r="C3534">
        <f t="shared" si="55"/>
        <v>16</v>
      </c>
      <c r="D3534" s="1">
        <v>42112</v>
      </c>
      <c r="E3534" s="1">
        <v>42117</v>
      </c>
      <c r="F3534" t="s">
        <v>46</v>
      </c>
      <c r="G3534" t="s">
        <v>2115</v>
      </c>
      <c r="H3534" t="s">
        <v>2116</v>
      </c>
      <c r="I3534" t="s">
        <v>22</v>
      </c>
      <c r="J3534" t="s">
        <v>23</v>
      </c>
      <c r="K3534" t="s">
        <v>38</v>
      </c>
      <c r="L3534" t="s">
        <v>39</v>
      </c>
      <c r="M3534">
        <v>90049</v>
      </c>
      <c r="N3534" t="s">
        <v>40</v>
      </c>
      <c r="O3534" t="s">
        <v>6726</v>
      </c>
      <c r="P3534" t="s">
        <v>67</v>
      </c>
      <c r="Q3534" t="s">
        <v>680</v>
      </c>
      <c r="R3534" t="s">
        <v>6727</v>
      </c>
      <c r="S3534">
        <v>287.96800000000002</v>
      </c>
      <c r="T3534" s="3"/>
    </row>
    <row r="3535" spans="1:20" x14ac:dyDescent="0.3">
      <c r="A3535">
        <v>3534</v>
      </c>
      <c r="B3535" t="s">
        <v>6725</v>
      </c>
      <c r="C3535">
        <f t="shared" si="55"/>
        <v>16</v>
      </c>
      <c r="D3535" s="1">
        <v>42112</v>
      </c>
      <c r="E3535" s="1">
        <v>42117</v>
      </c>
      <c r="F3535" t="s">
        <v>46</v>
      </c>
      <c r="G3535" t="s">
        <v>2115</v>
      </c>
      <c r="H3535" t="s">
        <v>2116</v>
      </c>
      <c r="I3535" t="s">
        <v>22</v>
      </c>
      <c r="J3535" t="s">
        <v>23</v>
      </c>
      <c r="K3535" t="s">
        <v>38</v>
      </c>
      <c r="L3535" t="s">
        <v>39</v>
      </c>
      <c r="M3535">
        <v>90049</v>
      </c>
      <c r="N3535" t="s">
        <v>40</v>
      </c>
      <c r="O3535" t="s">
        <v>3272</v>
      </c>
      <c r="P3535" t="s">
        <v>42</v>
      </c>
      <c r="Q3535" t="s">
        <v>64</v>
      </c>
      <c r="R3535" t="s">
        <v>3273</v>
      </c>
      <c r="S3535">
        <v>13.12</v>
      </c>
      <c r="T3535" s="3"/>
    </row>
    <row r="3536" spans="1:20" x14ac:dyDescent="0.3">
      <c r="A3536">
        <v>3535</v>
      </c>
      <c r="B3536" t="s">
        <v>6725</v>
      </c>
      <c r="C3536">
        <f t="shared" si="55"/>
        <v>16</v>
      </c>
      <c r="D3536" s="1">
        <v>42112</v>
      </c>
      <c r="E3536" s="1">
        <v>42117</v>
      </c>
      <c r="F3536" t="s">
        <v>46</v>
      </c>
      <c r="G3536" t="s">
        <v>2115</v>
      </c>
      <c r="H3536" t="s">
        <v>2116</v>
      </c>
      <c r="I3536" t="s">
        <v>22</v>
      </c>
      <c r="J3536" t="s">
        <v>23</v>
      </c>
      <c r="K3536" t="s">
        <v>38</v>
      </c>
      <c r="L3536" t="s">
        <v>39</v>
      </c>
      <c r="M3536">
        <v>90049</v>
      </c>
      <c r="N3536" t="s">
        <v>40</v>
      </c>
      <c r="O3536" t="s">
        <v>6652</v>
      </c>
      <c r="P3536" t="s">
        <v>42</v>
      </c>
      <c r="Q3536" t="s">
        <v>64</v>
      </c>
      <c r="R3536" t="s">
        <v>6653</v>
      </c>
      <c r="S3536">
        <v>10.75</v>
      </c>
      <c r="T3536" s="3"/>
    </row>
    <row r="3537" spans="1:20" x14ac:dyDescent="0.3">
      <c r="A3537">
        <v>3536</v>
      </c>
      <c r="B3537" t="s">
        <v>6725</v>
      </c>
      <c r="C3537">
        <f t="shared" si="55"/>
        <v>16</v>
      </c>
      <c r="D3537" s="1">
        <v>42112</v>
      </c>
      <c r="E3537" s="1">
        <v>42117</v>
      </c>
      <c r="F3537" t="s">
        <v>46</v>
      </c>
      <c r="G3537" t="s">
        <v>2115</v>
      </c>
      <c r="H3537" t="s">
        <v>2116</v>
      </c>
      <c r="I3537" t="s">
        <v>22</v>
      </c>
      <c r="J3537" t="s">
        <v>23</v>
      </c>
      <c r="K3537" t="s">
        <v>38</v>
      </c>
      <c r="L3537" t="s">
        <v>39</v>
      </c>
      <c r="M3537">
        <v>90049</v>
      </c>
      <c r="N3537" t="s">
        <v>40</v>
      </c>
      <c r="O3537" t="s">
        <v>835</v>
      </c>
      <c r="P3537" t="s">
        <v>42</v>
      </c>
      <c r="Q3537" t="s">
        <v>265</v>
      </c>
      <c r="R3537" t="s">
        <v>836</v>
      </c>
      <c r="S3537">
        <v>11.62</v>
      </c>
      <c r="T3537" s="3"/>
    </row>
    <row r="3538" spans="1:20" x14ac:dyDescent="0.3">
      <c r="A3538">
        <v>3537</v>
      </c>
      <c r="B3538" t="s">
        <v>6728</v>
      </c>
      <c r="C3538">
        <f t="shared" si="55"/>
        <v>24</v>
      </c>
      <c r="D3538" s="1">
        <v>42903</v>
      </c>
      <c r="E3538" s="1">
        <v>42906</v>
      </c>
      <c r="F3538" t="s">
        <v>19</v>
      </c>
      <c r="G3538" t="s">
        <v>2081</v>
      </c>
      <c r="H3538" t="s">
        <v>2082</v>
      </c>
      <c r="I3538" t="s">
        <v>22</v>
      </c>
      <c r="J3538" t="s">
        <v>23</v>
      </c>
      <c r="K3538" t="s">
        <v>262</v>
      </c>
      <c r="L3538" t="s">
        <v>263</v>
      </c>
      <c r="M3538">
        <v>10024</v>
      </c>
      <c r="N3538" t="s">
        <v>144</v>
      </c>
      <c r="O3538" t="s">
        <v>4094</v>
      </c>
      <c r="P3538" t="s">
        <v>42</v>
      </c>
      <c r="Q3538" t="s">
        <v>55</v>
      </c>
      <c r="R3538" t="s">
        <v>4095</v>
      </c>
      <c r="S3538">
        <v>40.74</v>
      </c>
      <c r="T3538" s="3"/>
    </row>
    <row r="3539" spans="1:20" x14ac:dyDescent="0.3">
      <c r="A3539">
        <v>3538</v>
      </c>
      <c r="B3539" t="s">
        <v>6729</v>
      </c>
      <c r="C3539">
        <f t="shared" si="55"/>
        <v>19</v>
      </c>
      <c r="D3539" s="1">
        <v>42133</v>
      </c>
      <c r="E3539" s="1">
        <v>42133</v>
      </c>
      <c r="F3539" t="s">
        <v>1289</v>
      </c>
      <c r="G3539" t="s">
        <v>978</v>
      </c>
      <c r="H3539" t="s">
        <v>979</v>
      </c>
      <c r="I3539" t="s">
        <v>37</v>
      </c>
      <c r="J3539" t="s">
        <v>23</v>
      </c>
      <c r="K3539" t="s">
        <v>24</v>
      </c>
      <c r="L3539" t="s">
        <v>25</v>
      </c>
      <c r="M3539">
        <v>42420</v>
      </c>
      <c r="N3539" t="s">
        <v>26</v>
      </c>
      <c r="O3539" t="s">
        <v>118</v>
      </c>
      <c r="P3539" t="s">
        <v>42</v>
      </c>
      <c r="Q3539" t="s">
        <v>55</v>
      </c>
      <c r="R3539" t="s">
        <v>119</v>
      </c>
      <c r="S3539">
        <v>83.25</v>
      </c>
      <c r="T3539" s="3"/>
    </row>
    <row r="3540" spans="1:20" x14ac:dyDescent="0.3">
      <c r="A3540">
        <v>3539</v>
      </c>
      <c r="B3540" t="s">
        <v>6729</v>
      </c>
      <c r="C3540">
        <f t="shared" si="55"/>
        <v>19</v>
      </c>
      <c r="D3540" s="1">
        <v>42133</v>
      </c>
      <c r="E3540" s="1">
        <v>42133</v>
      </c>
      <c r="F3540" t="s">
        <v>1289</v>
      </c>
      <c r="G3540" t="s">
        <v>978</v>
      </c>
      <c r="H3540" t="s">
        <v>979</v>
      </c>
      <c r="I3540" t="s">
        <v>37</v>
      </c>
      <c r="J3540" t="s">
        <v>23</v>
      </c>
      <c r="K3540" t="s">
        <v>24</v>
      </c>
      <c r="L3540" t="s">
        <v>25</v>
      </c>
      <c r="M3540">
        <v>42420</v>
      </c>
      <c r="N3540" t="s">
        <v>26</v>
      </c>
      <c r="O3540" t="s">
        <v>4144</v>
      </c>
      <c r="P3540" t="s">
        <v>42</v>
      </c>
      <c r="Q3540" t="s">
        <v>43</v>
      </c>
      <c r="R3540" t="s">
        <v>4145</v>
      </c>
      <c r="S3540">
        <v>9.4499999999999993</v>
      </c>
      <c r="T3540" s="3"/>
    </row>
    <row r="3541" spans="1:20" x14ac:dyDescent="0.3">
      <c r="A3541">
        <v>3540</v>
      </c>
      <c r="B3541" t="s">
        <v>6729</v>
      </c>
      <c r="C3541">
        <f t="shared" si="55"/>
        <v>19</v>
      </c>
      <c r="D3541" s="1">
        <v>42133</v>
      </c>
      <c r="E3541" s="1">
        <v>42133</v>
      </c>
      <c r="F3541" t="s">
        <v>1289</v>
      </c>
      <c r="G3541" t="s">
        <v>978</v>
      </c>
      <c r="H3541" t="s">
        <v>979</v>
      </c>
      <c r="I3541" t="s">
        <v>37</v>
      </c>
      <c r="J3541" t="s">
        <v>23</v>
      </c>
      <c r="K3541" t="s">
        <v>24</v>
      </c>
      <c r="L3541" t="s">
        <v>25</v>
      </c>
      <c r="M3541">
        <v>42420</v>
      </c>
      <c r="N3541" t="s">
        <v>26</v>
      </c>
      <c r="O3541" t="s">
        <v>3970</v>
      </c>
      <c r="P3541" t="s">
        <v>42</v>
      </c>
      <c r="Q3541" t="s">
        <v>43</v>
      </c>
      <c r="R3541" t="s">
        <v>3971</v>
      </c>
      <c r="S3541">
        <v>20.65</v>
      </c>
      <c r="T3541" s="3"/>
    </row>
    <row r="3542" spans="1:20" x14ac:dyDescent="0.3">
      <c r="A3542">
        <v>3541</v>
      </c>
      <c r="B3542" t="s">
        <v>6729</v>
      </c>
      <c r="C3542">
        <f t="shared" si="55"/>
        <v>19</v>
      </c>
      <c r="D3542" s="1">
        <v>42133</v>
      </c>
      <c r="E3542" s="1">
        <v>42133</v>
      </c>
      <c r="F3542" t="s">
        <v>1289</v>
      </c>
      <c r="G3542" t="s">
        <v>978</v>
      </c>
      <c r="H3542" t="s">
        <v>979</v>
      </c>
      <c r="I3542" t="s">
        <v>37</v>
      </c>
      <c r="J3542" t="s">
        <v>23</v>
      </c>
      <c r="K3542" t="s">
        <v>24</v>
      </c>
      <c r="L3542" t="s">
        <v>25</v>
      </c>
      <c r="M3542">
        <v>42420</v>
      </c>
      <c r="N3542" t="s">
        <v>26</v>
      </c>
      <c r="O3542" t="s">
        <v>4289</v>
      </c>
      <c r="P3542" t="s">
        <v>42</v>
      </c>
      <c r="Q3542" t="s">
        <v>86</v>
      </c>
      <c r="R3542" t="s">
        <v>4290</v>
      </c>
      <c r="S3542">
        <v>45.36</v>
      </c>
      <c r="T3542" s="3"/>
    </row>
    <row r="3543" spans="1:20" x14ac:dyDescent="0.3">
      <c r="A3543">
        <v>3542</v>
      </c>
      <c r="B3543" t="s">
        <v>6730</v>
      </c>
      <c r="C3543">
        <f t="shared" si="55"/>
        <v>38</v>
      </c>
      <c r="D3543" s="1">
        <v>42996</v>
      </c>
      <c r="E3543" s="1">
        <v>42998</v>
      </c>
      <c r="F3543" t="s">
        <v>184</v>
      </c>
      <c r="G3543" t="s">
        <v>2305</v>
      </c>
      <c r="H3543" t="s">
        <v>2306</v>
      </c>
      <c r="I3543" t="s">
        <v>22</v>
      </c>
      <c r="J3543" t="s">
        <v>23</v>
      </c>
      <c r="K3543" t="s">
        <v>493</v>
      </c>
      <c r="L3543" t="s">
        <v>494</v>
      </c>
      <c r="M3543">
        <v>43229</v>
      </c>
      <c r="N3543" t="s">
        <v>144</v>
      </c>
      <c r="O3543" t="s">
        <v>5539</v>
      </c>
      <c r="P3543" t="s">
        <v>28</v>
      </c>
      <c r="Q3543" t="s">
        <v>61</v>
      </c>
      <c r="R3543" t="s">
        <v>5540</v>
      </c>
      <c r="S3543">
        <v>5.3520000000000003</v>
      </c>
      <c r="T3543" s="3"/>
    </row>
    <row r="3544" spans="1:20" x14ac:dyDescent="0.3">
      <c r="A3544">
        <v>3543</v>
      </c>
      <c r="B3544" t="s">
        <v>6730</v>
      </c>
      <c r="C3544">
        <f t="shared" si="55"/>
        <v>38</v>
      </c>
      <c r="D3544" s="1">
        <v>42996</v>
      </c>
      <c r="E3544" s="1">
        <v>42998</v>
      </c>
      <c r="F3544" t="s">
        <v>184</v>
      </c>
      <c r="G3544" t="s">
        <v>2305</v>
      </c>
      <c r="H3544" t="s">
        <v>2306</v>
      </c>
      <c r="I3544" t="s">
        <v>22</v>
      </c>
      <c r="J3544" t="s">
        <v>23</v>
      </c>
      <c r="K3544" t="s">
        <v>493</v>
      </c>
      <c r="L3544" t="s">
        <v>494</v>
      </c>
      <c r="M3544">
        <v>43229</v>
      </c>
      <c r="N3544" t="s">
        <v>144</v>
      </c>
      <c r="O3544" t="s">
        <v>1840</v>
      </c>
      <c r="P3544" t="s">
        <v>28</v>
      </c>
      <c r="Q3544" t="s">
        <v>32</v>
      </c>
      <c r="R3544" t="s">
        <v>1841</v>
      </c>
      <c r="S3544">
        <v>99.372</v>
      </c>
      <c r="T3544" s="3"/>
    </row>
    <row r="3545" spans="1:20" x14ac:dyDescent="0.3">
      <c r="A3545">
        <v>3544</v>
      </c>
      <c r="B3545" t="s">
        <v>6730</v>
      </c>
      <c r="C3545">
        <f t="shared" si="55"/>
        <v>38</v>
      </c>
      <c r="D3545" s="1">
        <v>42996</v>
      </c>
      <c r="E3545" s="1">
        <v>42998</v>
      </c>
      <c r="F3545" t="s">
        <v>184</v>
      </c>
      <c r="G3545" t="s">
        <v>2305</v>
      </c>
      <c r="H3545" t="s">
        <v>2306</v>
      </c>
      <c r="I3545" t="s">
        <v>22</v>
      </c>
      <c r="J3545" t="s">
        <v>23</v>
      </c>
      <c r="K3545" t="s">
        <v>493</v>
      </c>
      <c r="L3545" t="s">
        <v>494</v>
      </c>
      <c r="M3545">
        <v>43229</v>
      </c>
      <c r="N3545" t="s">
        <v>144</v>
      </c>
      <c r="O3545" t="s">
        <v>4869</v>
      </c>
      <c r="P3545" t="s">
        <v>42</v>
      </c>
      <c r="Q3545" t="s">
        <v>64</v>
      </c>
      <c r="R3545" t="s">
        <v>4870</v>
      </c>
      <c r="S3545">
        <v>2.6720000000000002</v>
      </c>
      <c r="T3545" s="3"/>
    </row>
    <row r="3546" spans="1:20" x14ac:dyDescent="0.3">
      <c r="A3546">
        <v>3545</v>
      </c>
      <c r="B3546" t="s">
        <v>6731</v>
      </c>
      <c r="C3546">
        <f t="shared" si="55"/>
        <v>52</v>
      </c>
      <c r="D3546" s="1">
        <v>43457</v>
      </c>
      <c r="E3546" s="1">
        <v>43459</v>
      </c>
      <c r="F3546" t="s">
        <v>19</v>
      </c>
      <c r="G3546" t="s">
        <v>3886</v>
      </c>
      <c r="H3546" t="s">
        <v>3887</v>
      </c>
      <c r="I3546" t="s">
        <v>22</v>
      </c>
      <c r="J3546" t="s">
        <v>23</v>
      </c>
      <c r="K3546" t="s">
        <v>5084</v>
      </c>
      <c r="L3546" t="s">
        <v>100</v>
      </c>
      <c r="M3546">
        <v>77840</v>
      </c>
      <c r="N3546" t="s">
        <v>101</v>
      </c>
      <c r="O3546" t="s">
        <v>4209</v>
      </c>
      <c r="P3546" t="s">
        <v>42</v>
      </c>
      <c r="Q3546" t="s">
        <v>86</v>
      </c>
      <c r="R3546" t="s">
        <v>4210</v>
      </c>
      <c r="S3546">
        <v>28.672000000000001</v>
      </c>
      <c r="T3546" s="3"/>
    </row>
    <row r="3547" spans="1:20" x14ac:dyDescent="0.3">
      <c r="A3547">
        <v>3546</v>
      </c>
      <c r="B3547" t="s">
        <v>6731</v>
      </c>
      <c r="C3547">
        <f t="shared" si="55"/>
        <v>52</v>
      </c>
      <c r="D3547" s="1">
        <v>43457</v>
      </c>
      <c r="E3547" s="1">
        <v>43459</v>
      </c>
      <c r="F3547" t="s">
        <v>19</v>
      </c>
      <c r="G3547" t="s">
        <v>3886</v>
      </c>
      <c r="H3547" t="s">
        <v>3887</v>
      </c>
      <c r="I3547" t="s">
        <v>22</v>
      </c>
      <c r="J3547" t="s">
        <v>23</v>
      </c>
      <c r="K3547" t="s">
        <v>5084</v>
      </c>
      <c r="L3547" t="s">
        <v>100</v>
      </c>
      <c r="M3547">
        <v>77840</v>
      </c>
      <c r="N3547" t="s">
        <v>101</v>
      </c>
      <c r="O3547" t="s">
        <v>6732</v>
      </c>
      <c r="P3547" t="s">
        <v>42</v>
      </c>
      <c r="Q3547" t="s">
        <v>74</v>
      </c>
      <c r="R3547" t="s">
        <v>6733</v>
      </c>
      <c r="S3547">
        <v>29.312000000000001</v>
      </c>
      <c r="T3547" s="3"/>
    </row>
    <row r="3548" spans="1:20" x14ac:dyDescent="0.3">
      <c r="A3548">
        <v>3547</v>
      </c>
      <c r="B3548" t="s">
        <v>6734</v>
      </c>
      <c r="C3548">
        <f t="shared" si="55"/>
        <v>44</v>
      </c>
      <c r="D3548" s="1">
        <v>43403</v>
      </c>
      <c r="E3548" s="1">
        <v>43405</v>
      </c>
      <c r="F3548" t="s">
        <v>184</v>
      </c>
      <c r="G3548" t="s">
        <v>2314</v>
      </c>
      <c r="H3548" t="s">
        <v>2315</v>
      </c>
      <c r="I3548" t="s">
        <v>98</v>
      </c>
      <c r="J3548" t="s">
        <v>23</v>
      </c>
      <c r="K3548" t="s">
        <v>1465</v>
      </c>
      <c r="L3548" t="s">
        <v>25</v>
      </c>
      <c r="M3548">
        <v>40475</v>
      </c>
      <c r="N3548" t="s">
        <v>26</v>
      </c>
      <c r="O3548" t="s">
        <v>1799</v>
      </c>
      <c r="P3548" t="s">
        <v>42</v>
      </c>
      <c r="Q3548" t="s">
        <v>55</v>
      </c>
      <c r="R3548" t="s">
        <v>1800</v>
      </c>
      <c r="S3548">
        <v>105.98</v>
      </c>
      <c r="T3548" s="3"/>
    </row>
    <row r="3549" spans="1:20" x14ac:dyDescent="0.3">
      <c r="A3549">
        <v>3548</v>
      </c>
      <c r="B3549" t="s">
        <v>6734</v>
      </c>
      <c r="C3549">
        <f t="shared" si="55"/>
        <v>44</v>
      </c>
      <c r="D3549" s="1">
        <v>43403</v>
      </c>
      <c r="E3549" s="1">
        <v>43405</v>
      </c>
      <c r="F3549" t="s">
        <v>184</v>
      </c>
      <c r="G3549" t="s">
        <v>2314</v>
      </c>
      <c r="H3549" t="s">
        <v>2315</v>
      </c>
      <c r="I3549" t="s">
        <v>98</v>
      </c>
      <c r="J3549" t="s">
        <v>23</v>
      </c>
      <c r="K3549" t="s">
        <v>1465</v>
      </c>
      <c r="L3549" t="s">
        <v>25</v>
      </c>
      <c r="M3549">
        <v>40475</v>
      </c>
      <c r="N3549" t="s">
        <v>26</v>
      </c>
      <c r="O3549" t="s">
        <v>1405</v>
      </c>
      <c r="P3549" t="s">
        <v>42</v>
      </c>
      <c r="Q3549" t="s">
        <v>575</v>
      </c>
      <c r="R3549" t="s">
        <v>1406</v>
      </c>
      <c r="S3549">
        <v>35.06</v>
      </c>
      <c r="T3549" s="3"/>
    </row>
    <row r="3550" spans="1:20" x14ac:dyDescent="0.3">
      <c r="A3550">
        <v>3549</v>
      </c>
      <c r="B3550" t="s">
        <v>6734</v>
      </c>
      <c r="C3550">
        <f t="shared" si="55"/>
        <v>44</v>
      </c>
      <c r="D3550" s="1">
        <v>43403</v>
      </c>
      <c r="E3550" s="1">
        <v>43405</v>
      </c>
      <c r="F3550" t="s">
        <v>184</v>
      </c>
      <c r="G3550" t="s">
        <v>2314</v>
      </c>
      <c r="H3550" t="s">
        <v>2315</v>
      </c>
      <c r="I3550" t="s">
        <v>98</v>
      </c>
      <c r="J3550" t="s">
        <v>23</v>
      </c>
      <c r="K3550" t="s">
        <v>1465</v>
      </c>
      <c r="L3550" t="s">
        <v>25</v>
      </c>
      <c r="M3550">
        <v>40475</v>
      </c>
      <c r="N3550" t="s">
        <v>26</v>
      </c>
      <c r="O3550" t="s">
        <v>5170</v>
      </c>
      <c r="P3550" t="s">
        <v>28</v>
      </c>
      <c r="Q3550" t="s">
        <v>32</v>
      </c>
      <c r="R3550" t="s">
        <v>5171</v>
      </c>
      <c r="S3550">
        <v>33.94</v>
      </c>
      <c r="T3550" s="3"/>
    </row>
    <row r="3551" spans="1:20" x14ac:dyDescent="0.3">
      <c r="A3551">
        <v>3550</v>
      </c>
      <c r="B3551" t="s">
        <v>6734</v>
      </c>
      <c r="C3551">
        <f t="shared" si="55"/>
        <v>44</v>
      </c>
      <c r="D3551" s="1">
        <v>43403</v>
      </c>
      <c r="E3551" s="1">
        <v>43405</v>
      </c>
      <c r="F3551" t="s">
        <v>184</v>
      </c>
      <c r="G3551" t="s">
        <v>2314</v>
      </c>
      <c r="H3551" t="s">
        <v>2315</v>
      </c>
      <c r="I3551" t="s">
        <v>98</v>
      </c>
      <c r="J3551" t="s">
        <v>23</v>
      </c>
      <c r="K3551" t="s">
        <v>1465</v>
      </c>
      <c r="L3551" t="s">
        <v>25</v>
      </c>
      <c r="M3551">
        <v>40475</v>
      </c>
      <c r="N3551" t="s">
        <v>26</v>
      </c>
      <c r="O3551" t="s">
        <v>6735</v>
      </c>
      <c r="P3551" t="s">
        <v>42</v>
      </c>
      <c r="Q3551" t="s">
        <v>43</v>
      </c>
      <c r="R3551" t="s">
        <v>6736</v>
      </c>
      <c r="S3551">
        <v>30</v>
      </c>
      <c r="T3551" s="3"/>
    </row>
    <row r="3552" spans="1:20" x14ac:dyDescent="0.3">
      <c r="A3552">
        <v>3551</v>
      </c>
      <c r="B3552" t="s">
        <v>6737</v>
      </c>
      <c r="C3552">
        <f t="shared" si="55"/>
        <v>13</v>
      </c>
      <c r="D3552" s="1">
        <v>42823</v>
      </c>
      <c r="E3552" s="1">
        <v>42827</v>
      </c>
      <c r="F3552" t="s">
        <v>19</v>
      </c>
      <c r="G3552" t="s">
        <v>3920</v>
      </c>
      <c r="H3552" t="s">
        <v>3921</v>
      </c>
      <c r="I3552" t="s">
        <v>98</v>
      </c>
      <c r="J3552" t="s">
        <v>23</v>
      </c>
      <c r="K3552" t="s">
        <v>299</v>
      </c>
      <c r="L3552" t="s">
        <v>207</v>
      </c>
      <c r="M3552">
        <v>60653</v>
      </c>
      <c r="N3552" t="s">
        <v>101</v>
      </c>
      <c r="O3552" t="s">
        <v>4976</v>
      </c>
      <c r="P3552" t="s">
        <v>42</v>
      </c>
      <c r="Q3552" t="s">
        <v>86</v>
      </c>
      <c r="R3552" t="s">
        <v>4977</v>
      </c>
      <c r="S3552">
        <v>45.527999999999999</v>
      </c>
      <c r="T3552" s="3"/>
    </row>
    <row r="3553" spans="1:20" x14ac:dyDescent="0.3">
      <c r="A3553">
        <v>3552</v>
      </c>
      <c r="B3553" t="s">
        <v>6737</v>
      </c>
      <c r="C3553">
        <f t="shared" si="55"/>
        <v>13</v>
      </c>
      <c r="D3553" s="1">
        <v>42823</v>
      </c>
      <c r="E3553" s="1">
        <v>42827</v>
      </c>
      <c r="F3553" t="s">
        <v>19</v>
      </c>
      <c r="G3553" t="s">
        <v>3920</v>
      </c>
      <c r="H3553" t="s">
        <v>3921</v>
      </c>
      <c r="I3553" t="s">
        <v>98</v>
      </c>
      <c r="J3553" t="s">
        <v>23</v>
      </c>
      <c r="K3553" t="s">
        <v>299</v>
      </c>
      <c r="L3553" t="s">
        <v>207</v>
      </c>
      <c r="M3553">
        <v>60653</v>
      </c>
      <c r="N3553" t="s">
        <v>101</v>
      </c>
      <c r="O3553" t="s">
        <v>941</v>
      </c>
      <c r="P3553" t="s">
        <v>28</v>
      </c>
      <c r="Q3553" t="s">
        <v>32</v>
      </c>
      <c r="R3553" t="s">
        <v>942</v>
      </c>
      <c r="S3553">
        <v>844.11599999999999</v>
      </c>
      <c r="T3553" s="3"/>
    </row>
    <row r="3554" spans="1:20" x14ac:dyDescent="0.3">
      <c r="A3554">
        <v>3553</v>
      </c>
      <c r="B3554" t="s">
        <v>6737</v>
      </c>
      <c r="C3554">
        <f t="shared" si="55"/>
        <v>13</v>
      </c>
      <c r="D3554" s="1">
        <v>42823</v>
      </c>
      <c r="E3554" s="1">
        <v>42827</v>
      </c>
      <c r="F3554" t="s">
        <v>19</v>
      </c>
      <c r="G3554" t="s">
        <v>3920</v>
      </c>
      <c r="H3554" t="s">
        <v>3921</v>
      </c>
      <c r="I3554" t="s">
        <v>98</v>
      </c>
      <c r="J3554" t="s">
        <v>23</v>
      </c>
      <c r="K3554" t="s">
        <v>299</v>
      </c>
      <c r="L3554" t="s">
        <v>207</v>
      </c>
      <c r="M3554">
        <v>60653</v>
      </c>
      <c r="N3554" t="s">
        <v>101</v>
      </c>
      <c r="O3554" t="s">
        <v>622</v>
      </c>
      <c r="P3554" t="s">
        <v>67</v>
      </c>
      <c r="Q3554" t="s">
        <v>68</v>
      </c>
      <c r="R3554" t="s">
        <v>623</v>
      </c>
      <c r="S3554">
        <v>812.73599999999999</v>
      </c>
      <c r="T3554" s="3"/>
    </row>
    <row r="3555" spans="1:20" x14ac:dyDescent="0.3">
      <c r="A3555">
        <v>3554</v>
      </c>
      <c r="B3555" t="s">
        <v>6738</v>
      </c>
      <c r="C3555">
        <f t="shared" si="55"/>
        <v>47</v>
      </c>
      <c r="D3555" s="1">
        <v>43427</v>
      </c>
      <c r="E3555" s="1">
        <v>43430</v>
      </c>
      <c r="F3555" t="s">
        <v>19</v>
      </c>
      <c r="G3555" t="s">
        <v>3291</v>
      </c>
      <c r="H3555" t="s">
        <v>3292</v>
      </c>
      <c r="I3555" t="s">
        <v>37</v>
      </c>
      <c r="J3555" t="s">
        <v>23</v>
      </c>
      <c r="K3555" t="s">
        <v>142</v>
      </c>
      <c r="L3555" t="s">
        <v>143</v>
      </c>
      <c r="M3555">
        <v>19120</v>
      </c>
      <c r="N3555" t="s">
        <v>144</v>
      </c>
      <c r="O3555" t="s">
        <v>1725</v>
      </c>
      <c r="P3555" t="s">
        <v>42</v>
      </c>
      <c r="Q3555" t="s">
        <v>71</v>
      </c>
      <c r="R3555" t="s">
        <v>1726</v>
      </c>
      <c r="S3555">
        <v>7.476</v>
      </c>
      <c r="T3555" s="3"/>
    </row>
    <row r="3556" spans="1:20" x14ac:dyDescent="0.3">
      <c r="A3556">
        <v>3555</v>
      </c>
      <c r="B3556" t="s">
        <v>6739</v>
      </c>
      <c r="C3556">
        <f t="shared" si="55"/>
        <v>13</v>
      </c>
      <c r="D3556" s="1">
        <v>42086</v>
      </c>
      <c r="E3556" s="1">
        <v>42089</v>
      </c>
      <c r="F3556" t="s">
        <v>19</v>
      </c>
      <c r="G3556" t="s">
        <v>231</v>
      </c>
      <c r="H3556" t="s">
        <v>232</v>
      </c>
      <c r="I3556" t="s">
        <v>22</v>
      </c>
      <c r="J3556" t="s">
        <v>23</v>
      </c>
      <c r="K3556" t="s">
        <v>38</v>
      </c>
      <c r="L3556" t="s">
        <v>39</v>
      </c>
      <c r="M3556">
        <v>90036</v>
      </c>
      <c r="N3556" t="s">
        <v>40</v>
      </c>
      <c r="O3556" t="s">
        <v>2118</v>
      </c>
      <c r="P3556" t="s">
        <v>42</v>
      </c>
      <c r="Q3556" t="s">
        <v>55</v>
      </c>
      <c r="R3556" t="s">
        <v>2119</v>
      </c>
      <c r="S3556">
        <v>330.4</v>
      </c>
      <c r="T3556" s="3"/>
    </row>
    <row r="3557" spans="1:20" x14ac:dyDescent="0.3">
      <c r="A3557">
        <v>3556</v>
      </c>
      <c r="B3557" t="s">
        <v>6739</v>
      </c>
      <c r="C3557">
        <f t="shared" si="55"/>
        <v>13</v>
      </c>
      <c r="D3557" s="1">
        <v>42086</v>
      </c>
      <c r="E3557" s="1">
        <v>42089</v>
      </c>
      <c r="F3557" t="s">
        <v>19</v>
      </c>
      <c r="G3557" t="s">
        <v>231</v>
      </c>
      <c r="H3557" t="s">
        <v>232</v>
      </c>
      <c r="I3557" t="s">
        <v>22</v>
      </c>
      <c r="J3557" t="s">
        <v>23</v>
      </c>
      <c r="K3557" t="s">
        <v>38</v>
      </c>
      <c r="L3557" t="s">
        <v>39</v>
      </c>
      <c r="M3557">
        <v>90036</v>
      </c>
      <c r="N3557" t="s">
        <v>40</v>
      </c>
      <c r="O3557" t="s">
        <v>6740</v>
      </c>
      <c r="P3557" t="s">
        <v>67</v>
      </c>
      <c r="Q3557" t="s">
        <v>68</v>
      </c>
      <c r="R3557" t="s">
        <v>6741</v>
      </c>
      <c r="S3557">
        <v>604.75199999999995</v>
      </c>
      <c r="T3557" s="3"/>
    </row>
    <row r="3558" spans="1:20" x14ac:dyDescent="0.3">
      <c r="A3558">
        <v>3557</v>
      </c>
      <c r="B3558" t="s">
        <v>6742</v>
      </c>
      <c r="C3558">
        <f t="shared" si="55"/>
        <v>48</v>
      </c>
      <c r="D3558" s="1">
        <v>43435</v>
      </c>
      <c r="E3558" s="1">
        <v>43439</v>
      </c>
      <c r="F3558" t="s">
        <v>46</v>
      </c>
      <c r="G3558" t="s">
        <v>1238</v>
      </c>
      <c r="H3558" t="s">
        <v>1239</v>
      </c>
      <c r="I3558" t="s">
        <v>22</v>
      </c>
      <c r="J3558" t="s">
        <v>23</v>
      </c>
      <c r="K3558" t="s">
        <v>38</v>
      </c>
      <c r="L3558" t="s">
        <v>39</v>
      </c>
      <c r="M3558">
        <v>90008</v>
      </c>
      <c r="N3558" t="s">
        <v>40</v>
      </c>
      <c r="O3558" t="s">
        <v>3253</v>
      </c>
      <c r="P3558" t="s">
        <v>42</v>
      </c>
      <c r="Q3558" t="s">
        <v>86</v>
      </c>
      <c r="R3558" t="s">
        <v>3254</v>
      </c>
      <c r="S3558">
        <v>45.36</v>
      </c>
      <c r="T3558" s="3"/>
    </row>
    <row r="3559" spans="1:20" x14ac:dyDescent="0.3">
      <c r="A3559">
        <v>3558</v>
      </c>
      <c r="B3559" t="s">
        <v>6742</v>
      </c>
      <c r="C3559">
        <f t="shared" si="55"/>
        <v>48</v>
      </c>
      <c r="D3559" s="1">
        <v>43435</v>
      </c>
      <c r="E3559" s="1">
        <v>43439</v>
      </c>
      <c r="F3559" t="s">
        <v>46</v>
      </c>
      <c r="G3559" t="s">
        <v>1238</v>
      </c>
      <c r="H3559" t="s">
        <v>1239</v>
      </c>
      <c r="I3559" t="s">
        <v>22</v>
      </c>
      <c r="J3559" t="s">
        <v>23</v>
      </c>
      <c r="K3559" t="s">
        <v>38</v>
      </c>
      <c r="L3559" t="s">
        <v>39</v>
      </c>
      <c r="M3559">
        <v>90008</v>
      </c>
      <c r="N3559" t="s">
        <v>40</v>
      </c>
      <c r="O3559" t="s">
        <v>3348</v>
      </c>
      <c r="P3559" t="s">
        <v>42</v>
      </c>
      <c r="Q3559" t="s">
        <v>71</v>
      </c>
      <c r="R3559" t="s">
        <v>3349</v>
      </c>
      <c r="S3559">
        <v>10.128</v>
      </c>
      <c r="T3559" s="3"/>
    </row>
    <row r="3560" spans="1:20" x14ac:dyDescent="0.3">
      <c r="A3560">
        <v>3559</v>
      </c>
      <c r="B3560" t="s">
        <v>6743</v>
      </c>
      <c r="C3560">
        <f t="shared" si="55"/>
        <v>45</v>
      </c>
      <c r="D3560" s="1">
        <v>43411</v>
      </c>
      <c r="E3560" s="1">
        <v>43416</v>
      </c>
      <c r="F3560" t="s">
        <v>46</v>
      </c>
      <c r="G3560" t="s">
        <v>6536</v>
      </c>
      <c r="H3560" t="s">
        <v>6537</v>
      </c>
      <c r="I3560" t="s">
        <v>22</v>
      </c>
      <c r="J3560" t="s">
        <v>23</v>
      </c>
      <c r="K3560" t="s">
        <v>123</v>
      </c>
      <c r="L3560" t="s">
        <v>39</v>
      </c>
      <c r="M3560">
        <v>94122</v>
      </c>
      <c r="N3560" t="s">
        <v>40</v>
      </c>
      <c r="O3560" t="s">
        <v>5221</v>
      </c>
      <c r="P3560" t="s">
        <v>42</v>
      </c>
      <c r="Q3560" t="s">
        <v>71</v>
      </c>
      <c r="R3560" t="s">
        <v>5222</v>
      </c>
      <c r="S3560">
        <v>21.792000000000002</v>
      </c>
      <c r="T3560" s="3"/>
    </row>
    <row r="3561" spans="1:20" x14ac:dyDescent="0.3">
      <c r="A3561">
        <v>3560</v>
      </c>
      <c r="B3561" t="s">
        <v>6743</v>
      </c>
      <c r="C3561">
        <f t="shared" si="55"/>
        <v>45</v>
      </c>
      <c r="D3561" s="1">
        <v>43411</v>
      </c>
      <c r="E3561" s="1">
        <v>43416</v>
      </c>
      <c r="F3561" t="s">
        <v>46</v>
      </c>
      <c r="G3561" t="s">
        <v>6536</v>
      </c>
      <c r="H3561" t="s">
        <v>6537</v>
      </c>
      <c r="I3561" t="s">
        <v>22</v>
      </c>
      <c r="J3561" t="s">
        <v>23</v>
      </c>
      <c r="K3561" t="s">
        <v>123</v>
      </c>
      <c r="L3561" t="s">
        <v>39</v>
      </c>
      <c r="M3561">
        <v>94122</v>
      </c>
      <c r="N3561" t="s">
        <v>40</v>
      </c>
      <c r="O3561" t="s">
        <v>3879</v>
      </c>
      <c r="P3561" t="s">
        <v>67</v>
      </c>
      <c r="Q3561" t="s">
        <v>157</v>
      </c>
      <c r="R3561" t="s">
        <v>3880</v>
      </c>
      <c r="S3561">
        <v>439.8</v>
      </c>
      <c r="T3561" s="3"/>
    </row>
    <row r="3562" spans="1:20" x14ac:dyDescent="0.3">
      <c r="A3562">
        <v>3561</v>
      </c>
      <c r="B3562" t="s">
        <v>6744</v>
      </c>
      <c r="C3562">
        <f t="shared" si="55"/>
        <v>36</v>
      </c>
      <c r="D3562" s="1">
        <v>43347</v>
      </c>
      <c r="E3562" s="1">
        <v>43352</v>
      </c>
      <c r="F3562" t="s">
        <v>19</v>
      </c>
      <c r="G3562" t="s">
        <v>1705</v>
      </c>
      <c r="H3562" t="s">
        <v>1706</v>
      </c>
      <c r="I3562" t="s">
        <v>22</v>
      </c>
      <c r="J3562" t="s">
        <v>23</v>
      </c>
      <c r="K3562" t="s">
        <v>799</v>
      </c>
      <c r="L3562" t="s">
        <v>494</v>
      </c>
      <c r="M3562">
        <v>44312</v>
      </c>
      <c r="N3562" t="s">
        <v>144</v>
      </c>
      <c r="O3562" t="s">
        <v>2643</v>
      </c>
      <c r="P3562" t="s">
        <v>42</v>
      </c>
      <c r="Q3562" t="s">
        <v>64</v>
      </c>
      <c r="R3562" t="s">
        <v>2644</v>
      </c>
      <c r="S3562">
        <v>8.2560000000000002</v>
      </c>
      <c r="T3562" s="3"/>
    </row>
    <row r="3563" spans="1:20" x14ac:dyDescent="0.3">
      <c r="A3563">
        <v>3562</v>
      </c>
      <c r="B3563" t="s">
        <v>6744</v>
      </c>
      <c r="C3563">
        <f t="shared" si="55"/>
        <v>36</v>
      </c>
      <c r="D3563" s="1">
        <v>43347</v>
      </c>
      <c r="E3563" s="1">
        <v>43352</v>
      </c>
      <c r="F3563" t="s">
        <v>19</v>
      </c>
      <c r="G3563" t="s">
        <v>1705</v>
      </c>
      <c r="H3563" t="s">
        <v>1706</v>
      </c>
      <c r="I3563" t="s">
        <v>22</v>
      </c>
      <c r="J3563" t="s">
        <v>23</v>
      </c>
      <c r="K3563" t="s">
        <v>799</v>
      </c>
      <c r="L3563" t="s">
        <v>494</v>
      </c>
      <c r="M3563">
        <v>44312</v>
      </c>
      <c r="N3563" t="s">
        <v>144</v>
      </c>
      <c r="O3563" t="s">
        <v>3225</v>
      </c>
      <c r="P3563" t="s">
        <v>42</v>
      </c>
      <c r="Q3563" t="s">
        <v>71</v>
      </c>
      <c r="R3563" t="s">
        <v>3226</v>
      </c>
      <c r="S3563">
        <v>25.56</v>
      </c>
      <c r="T3563" s="3"/>
    </row>
    <row r="3564" spans="1:20" x14ac:dyDescent="0.3">
      <c r="A3564">
        <v>3563</v>
      </c>
      <c r="B3564" t="s">
        <v>6744</v>
      </c>
      <c r="C3564">
        <f t="shared" si="55"/>
        <v>36</v>
      </c>
      <c r="D3564" s="1">
        <v>43347</v>
      </c>
      <c r="E3564" s="1">
        <v>43352</v>
      </c>
      <c r="F3564" t="s">
        <v>19</v>
      </c>
      <c r="G3564" t="s">
        <v>1705</v>
      </c>
      <c r="H3564" t="s">
        <v>1706</v>
      </c>
      <c r="I3564" t="s">
        <v>22</v>
      </c>
      <c r="J3564" t="s">
        <v>23</v>
      </c>
      <c r="K3564" t="s">
        <v>799</v>
      </c>
      <c r="L3564" t="s">
        <v>494</v>
      </c>
      <c r="M3564">
        <v>44312</v>
      </c>
      <c r="N3564" t="s">
        <v>144</v>
      </c>
      <c r="O3564" t="s">
        <v>154</v>
      </c>
      <c r="P3564" t="s">
        <v>42</v>
      </c>
      <c r="Q3564" t="s">
        <v>71</v>
      </c>
      <c r="R3564" t="s">
        <v>155</v>
      </c>
      <c r="S3564">
        <v>4.3680000000000003</v>
      </c>
      <c r="T3564" s="3"/>
    </row>
    <row r="3565" spans="1:20" x14ac:dyDescent="0.3">
      <c r="A3565">
        <v>3564</v>
      </c>
      <c r="B3565" t="s">
        <v>6744</v>
      </c>
      <c r="C3565">
        <f t="shared" si="55"/>
        <v>36</v>
      </c>
      <c r="D3565" s="1">
        <v>43347</v>
      </c>
      <c r="E3565" s="1">
        <v>43352</v>
      </c>
      <c r="F3565" t="s">
        <v>19</v>
      </c>
      <c r="G3565" t="s">
        <v>1705</v>
      </c>
      <c r="H3565" t="s">
        <v>1706</v>
      </c>
      <c r="I3565" t="s">
        <v>22</v>
      </c>
      <c r="J3565" t="s">
        <v>23</v>
      </c>
      <c r="K3565" t="s">
        <v>799</v>
      </c>
      <c r="L3565" t="s">
        <v>494</v>
      </c>
      <c r="M3565">
        <v>44312</v>
      </c>
      <c r="N3565" t="s">
        <v>144</v>
      </c>
      <c r="O3565" t="s">
        <v>6745</v>
      </c>
      <c r="P3565" t="s">
        <v>42</v>
      </c>
      <c r="Q3565" t="s">
        <v>86</v>
      </c>
      <c r="R3565" t="s">
        <v>6746</v>
      </c>
      <c r="S3565">
        <v>11.52</v>
      </c>
      <c r="T3565" s="3"/>
    </row>
    <row r="3566" spans="1:20" x14ac:dyDescent="0.3">
      <c r="A3566">
        <v>3565</v>
      </c>
      <c r="B3566" t="s">
        <v>6747</v>
      </c>
      <c r="C3566">
        <f t="shared" si="55"/>
        <v>27</v>
      </c>
      <c r="D3566" s="1">
        <v>42919</v>
      </c>
      <c r="E3566" s="1">
        <v>42922</v>
      </c>
      <c r="F3566" t="s">
        <v>184</v>
      </c>
      <c r="G3566" t="s">
        <v>1300</v>
      </c>
      <c r="H3566" t="s">
        <v>1301</v>
      </c>
      <c r="I3566" t="s">
        <v>22</v>
      </c>
      <c r="J3566" t="s">
        <v>23</v>
      </c>
      <c r="K3566" t="s">
        <v>38</v>
      </c>
      <c r="L3566" t="s">
        <v>39</v>
      </c>
      <c r="M3566">
        <v>90049</v>
      </c>
      <c r="N3566" t="s">
        <v>40</v>
      </c>
      <c r="O3566" t="s">
        <v>6748</v>
      </c>
      <c r="P3566" t="s">
        <v>42</v>
      </c>
      <c r="Q3566" t="s">
        <v>86</v>
      </c>
      <c r="R3566" t="s">
        <v>6749</v>
      </c>
      <c r="S3566">
        <v>12.96</v>
      </c>
      <c r="T3566" s="3"/>
    </row>
    <row r="3567" spans="1:20" x14ac:dyDescent="0.3">
      <c r="A3567">
        <v>3566</v>
      </c>
      <c r="B3567" t="s">
        <v>6747</v>
      </c>
      <c r="C3567">
        <f t="shared" si="55"/>
        <v>27</v>
      </c>
      <c r="D3567" s="1">
        <v>42919</v>
      </c>
      <c r="E3567" s="1">
        <v>42922</v>
      </c>
      <c r="F3567" t="s">
        <v>184</v>
      </c>
      <c r="G3567" t="s">
        <v>1300</v>
      </c>
      <c r="H3567" t="s">
        <v>1301</v>
      </c>
      <c r="I3567" t="s">
        <v>22</v>
      </c>
      <c r="J3567" t="s">
        <v>23</v>
      </c>
      <c r="K3567" t="s">
        <v>38</v>
      </c>
      <c r="L3567" t="s">
        <v>39</v>
      </c>
      <c r="M3567">
        <v>90049</v>
      </c>
      <c r="N3567" t="s">
        <v>40</v>
      </c>
      <c r="O3567" t="s">
        <v>4301</v>
      </c>
      <c r="P3567" t="s">
        <v>42</v>
      </c>
      <c r="Q3567" t="s">
        <v>265</v>
      </c>
      <c r="R3567" t="s">
        <v>4302</v>
      </c>
      <c r="S3567">
        <v>3.96</v>
      </c>
      <c r="T3567" s="3"/>
    </row>
    <row r="3568" spans="1:20" x14ac:dyDescent="0.3">
      <c r="A3568">
        <v>3567</v>
      </c>
      <c r="B3568" t="s">
        <v>6750</v>
      </c>
      <c r="C3568">
        <f t="shared" si="55"/>
        <v>36</v>
      </c>
      <c r="D3568" s="1">
        <v>43350</v>
      </c>
      <c r="E3568" s="1">
        <v>43357</v>
      </c>
      <c r="F3568" t="s">
        <v>46</v>
      </c>
      <c r="G3568" t="s">
        <v>3087</v>
      </c>
      <c r="H3568" t="s">
        <v>3088</v>
      </c>
      <c r="I3568" t="s">
        <v>98</v>
      </c>
      <c r="J3568" t="s">
        <v>23</v>
      </c>
      <c r="K3568" t="s">
        <v>592</v>
      </c>
      <c r="L3568" t="s">
        <v>593</v>
      </c>
      <c r="M3568">
        <v>64055</v>
      </c>
      <c r="N3568" t="s">
        <v>101</v>
      </c>
      <c r="O3568" t="s">
        <v>512</v>
      </c>
      <c r="P3568" t="s">
        <v>42</v>
      </c>
      <c r="Q3568" t="s">
        <v>71</v>
      </c>
      <c r="R3568" t="s">
        <v>513</v>
      </c>
      <c r="S3568">
        <v>1577.94</v>
      </c>
      <c r="T3568" s="3"/>
    </row>
    <row r="3569" spans="1:20" x14ac:dyDescent="0.3">
      <c r="A3569">
        <v>3568</v>
      </c>
      <c r="B3569" t="s">
        <v>6751</v>
      </c>
      <c r="C3569">
        <f t="shared" si="55"/>
        <v>36</v>
      </c>
      <c r="D3569" s="1">
        <v>42987</v>
      </c>
      <c r="E3569" s="1">
        <v>42992</v>
      </c>
      <c r="F3569" t="s">
        <v>19</v>
      </c>
      <c r="G3569" t="s">
        <v>5607</v>
      </c>
      <c r="H3569" t="s">
        <v>5608</v>
      </c>
      <c r="I3569" t="s">
        <v>98</v>
      </c>
      <c r="J3569" t="s">
        <v>23</v>
      </c>
      <c r="K3569" t="s">
        <v>813</v>
      </c>
      <c r="L3569" t="s">
        <v>100</v>
      </c>
      <c r="M3569">
        <v>75220</v>
      </c>
      <c r="N3569" t="s">
        <v>101</v>
      </c>
      <c r="O3569" t="s">
        <v>6035</v>
      </c>
      <c r="P3569" t="s">
        <v>28</v>
      </c>
      <c r="Q3569" t="s">
        <v>61</v>
      </c>
      <c r="R3569" t="s">
        <v>6036</v>
      </c>
      <c r="S3569">
        <v>15.007999999999999</v>
      </c>
      <c r="T3569" s="3"/>
    </row>
    <row r="3570" spans="1:20" x14ac:dyDescent="0.3">
      <c r="A3570">
        <v>3569</v>
      </c>
      <c r="B3570" t="s">
        <v>6752</v>
      </c>
      <c r="C3570">
        <f t="shared" si="55"/>
        <v>27</v>
      </c>
      <c r="D3570" s="1">
        <v>43284</v>
      </c>
      <c r="E3570" s="1">
        <v>43284</v>
      </c>
      <c r="F3570" t="s">
        <v>1289</v>
      </c>
      <c r="G3570" t="s">
        <v>719</v>
      </c>
      <c r="H3570" t="s">
        <v>720</v>
      </c>
      <c r="I3570" t="s">
        <v>98</v>
      </c>
      <c r="J3570" t="s">
        <v>23</v>
      </c>
      <c r="K3570" t="s">
        <v>91</v>
      </c>
      <c r="L3570" t="s">
        <v>92</v>
      </c>
      <c r="M3570">
        <v>98105</v>
      </c>
      <c r="N3570" t="s">
        <v>40</v>
      </c>
      <c r="O3570" t="s">
        <v>1017</v>
      </c>
      <c r="P3570" t="s">
        <v>67</v>
      </c>
      <c r="Q3570" t="s">
        <v>157</v>
      </c>
      <c r="R3570" t="s">
        <v>1018</v>
      </c>
      <c r="S3570">
        <v>59.98</v>
      </c>
      <c r="T3570" s="3"/>
    </row>
    <row r="3571" spans="1:20" x14ac:dyDescent="0.3">
      <c r="A3571">
        <v>3570</v>
      </c>
      <c r="B3571" t="s">
        <v>6752</v>
      </c>
      <c r="C3571">
        <f t="shared" si="55"/>
        <v>27</v>
      </c>
      <c r="D3571" s="1">
        <v>43284</v>
      </c>
      <c r="E3571" s="1">
        <v>43284</v>
      </c>
      <c r="F3571" t="s">
        <v>1289</v>
      </c>
      <c r="G3571" t="s">
        <v>719</v>
      </c>
      <c r="H3571" t="s">
        <v>720</v>
      </c>
      <c r="I3571" t="s">
        <v>98</v>
      </c>
      <c r="J3571" t="s">
        <v>23</v>
      </c>
      <c r="K3571" t="s">
        <v>91</v>
      </c>
      <c r="L3571" t="s">
        <v>92</v>
      </c>
      <c r="M3571">
        <v>98105</v>
      </c>
      <c r="N3571" t="s">
        <v>40</v>
      </c>
      <c r="O3571" t="s">
        <v>871</v>
      </c>
      <c r="P3571" t="s">
        <v>67</v>
      </c>
      <c r="Q3571" t="s">
        <v>680</v>
      </c>
      <c r="R3571" t="s">
        <v>6753</v>
      </c>
      <c r="S3571">
        <v>2395.1999999999998</v>
      </c>
      <c r="T3571" s="3"/>
    </row>
    <row r="3572" spans="1:20" x14ac:dyDescent="0.3">
      <c r="A3572">
        <v>3571</v>
      </c>
      <c r="B3572" t="s">
        <v>6752</v>
      </c>
      <c r="C3572">
        <f t="shared" si="55"/>
        <v>27</v>
      </c>
      <c r="D3572" s="1">
        <v>43284</v>
      </c>
      <c r="E3572" s="1">
        <v>43284</v>
      </c>
      <c r="F3572" t="s">
        <v>1289</v>
      </c>
      <c r="G3572" t="s">
        <v>719</v>
      </c>
      <c r="H3572" t="s">
        <v>720</v>
      </c>
      <c r="I3572" t="s">
        <v>98</v>
      </c>
      <c r="J3572" t="s">
        <v>23</v>
      </c>
      <c r="K3572" t="s">
        <v>91</v>
      </c>
      <c r="L3572" t="s">
        <v>92</v>
      </c>
      <c r="M3572">
        <v>98105</v>
      </c>
      <c r="N3572" t="s">
        <v>40</v>
      </c>
      <c r="O3572" t="s">
        <v>2707</v>
      </c>
      <c r="P3572" t="s">
        <v>67</v>
      </c>
      <c r="Q3572" t="s">
        <v>157</v>
      </c>
      <c r="R3572" t="s">
        <v>4268</v>
      </c>
      <c r="S3572">
        <v>1687.8</v>
      </c>
      <c r="T3572" s="3"/>
    </row>
    <row r="3573" spans="1:20" x14ac:dyDescent="0.3">
      <c r="A3573">
        <v>3572</v>
      </c>
      <c r="B3573" t="s">
        <v>6752</v>
      </c>
      <c r="C3573">
        <f t="shared" si="55"/>
        <v>27</v>
      </c>
      <c r="D3573" s="1">
        <v>43284</v>
      </c>
      <c r="E3573" s="1">
        <v>43284</v>
      </c>
      <c r="F3573" t="s">
        <v>1289</v>
      </c>
      <c r="G3573" t="s">
        <v>719</v>
      </c>
      <c r="H3573" t="s">
        <v>720</v>
      </c>
      <c r="I3573" t="s">
        <v>98</v>
      </c>
      <c r="J3573" t="s">
        <v>23</v>
      </c>
      <c r="K3573" t="s">
        <v>91</v>
      </c>
      <c r="L3573" t="s">
        <v>92</v>
      </c>
      <c r="M3573">
        <v>98105</v>
      </c>
      <c r="N3573" t="s">
        <v>40</v>
      </c>
      <c r="O3573" t="s">
        <v>1233</v>
      </c>
      <c r="P3573" t="s">
        <v>67</v>
      </c>
      <c r="Q3573" t="s">
        <v>68</v>
      </c>
      <c r="R3573" t="s">
        <v>1234</v>
      </c>
      <c r="S3573">
        <v>7.992</v>
      </c>
      <c r="T3573" s="3"/>
    </row>
    <row r="3574" spans="1:20" x14ac:dyDescent="0.3">
      <c r="A3574">
        <v>3573</v>
      </c>
      <c r="B3574" t="s">
        <v>6754</v>
      </c>
      <c r="C3574">
        <f t="shared" si="55"/>
        <v>26</v>
      </c>
      <c r="D3574" s="1">
        <v>43280</v>
      </c>
      <c r="E3574" s="1">
        <v>43285</v>
      </c>
      <c r="F3574" t="s">
        <v>46</v>
      </c>
      <c r="G3574" t="s">
        <v>6755</v>
      </c>
      <c r="H3574" t="s">
        <v>6756</v>
      </c>
      <c r="I3574" t="s">
        <v>37</v>
      </c>
      <c r="J3574" t="s">
        <v>23</v>
      </c>
      <c r="K3574" t="s">
        <v>5016</v>
      </c>
      <c r="L3574" t="s">
        <v>100</v>
      </c>
      <c r="M3574">
        <v>75150</v>
      </c>
      <c r="N3574" t="s">
        <v>101</v>
      </c>
      <c r="O3574" t="s">
        <v>2519</v>
      </c>
      <c r="P3574" t="s">
        <v>42</v>
      </c>
      <c r="Q3574" t="s">
        <v>86</v>
      </c>
      <c r="R3574" t="s">
        <v>2520</v>
      </c>
      <c r="S3574">
        <v>5.1840000000000002</v>
      </c>
      <c r="T3574" s="3"/>
    </row>
    <row r="3575" spans="1:20" x14ac:dyDescent="0.3">
      <c r="A3575">
        <v>3574</v>
      </c>
      <c r="B3575" t="s">
        <v>6757</v>
      </c>
      <c r="C3575">
        <f t="shared" si="55"/>
        <v>32</v>
      </c>
      <c r="D3575" s="1">
        <v>43319</v>
      </c>
      <c r="E3575" s="1">
        <v>43324</v>
      </c>
      <c r="F3575" t="s">
        <v>46</v>
      </c>
      <c r="G3575" t="s">
        <v>4463</v>
      </c>
      <c r="H3575" t="s">
        <v>4464</v>
      </c>
      <c r="I3575" t="s">
        <v>22</v>
      </c>
      <c r="J3575" t="s">
        <v>23</v>
      </c>
      <c r="K3575" t="s">
        <v>1172</v>
      </c>
      <c r="L3575" t="s">
        <v>263</v>
      </c>
      <c r="M3575">
        <v>11561</v>
      </c>
      <c r="N3575" t="s">
        <v>144</v>
      </c>
      <c r="O3575" t="s">
        <v>997</v>
      </c>
      <c r="P3575" t="s">
        <v>42</v>
      </c>
      <c r="Q3575" t="s">
        <v>64</v>
      </c>
      <c r="R3575" t="s">
        <v>998</v>
      </c>
      <c r="S3575">
        <v>11.68</v>
      </c>
      <c r="T3575" s="3"/>
    </row>
    <row r="3576" spans="1:20" x14ac:dyDescent="0.3">
      <c r="A3576">
        <v>3575</v>
      </c>
      <c r="B3576" t="s">
        <v>6757</v>
      </c>
      <c r="C3576">
        <f t="shared" si="55"/>
        <v>32</v>
      </c>
      <c r="D3576" s="1">
        <v>43319</v>
      </c>
      <c r="E3576" s="1">
        <v>43324</v>
      </c>
      <c r="F3576" t="s">
        <v>46</v>
      </c>
      <c r="G3576" t="s">
        <v>4463</v>
      </c>
      <c r="H3576" t="s">
        <v>4464</v>
      </c>
      <c r="I3576" t="s">
        <v>22</v>
      </c>
      <c r="J3576" t="s">
        <v>23</v>
      </c>
      <c r="K3576" t="s">
        <v>1172</v>
      </c>
      <c r="L3576" t="s">
        <v>263</v>
      </c>
      <c r="M3576">
        <v>11561</v>
      </c>
      <c r="N3576" t="s">
        <v>144</v>
      </c>
      <c r="O3576" t="s">
        <v>6758</v>
      </c>
      <c r="P3576" t="s">
        <v>42</v>
      </c>
      <c r="Q3576" t="s">
        <v>64</v>
      </c>
      <c r="R3576" t="s">
        <v>3039</v>
      </c>
      <c r="S3576">
        <v>104.8</v>
      </c>
      <c r="T3576" s="3"/>
    </row>
    <row r="3577" spans="1:20" x14ac:dyDescent="0.3">
      <c r="A3577">
        <v>3576</v>
      </c>
      <c r="B3577" t="s">
        <v>6759</v>
      </c>
      <c r="C3577">
        <f t="shared" si="55"/>
        <v>12</v>
      </c>
      <c r="D3577" s="1">
        <v>42448</v>
      </c>
      <c r="E3577" s="1">
        <v>42453</v>
      </c>
      <c r="F3577" t="s">
        <v>46</v>
      </c>
      <c r="G3577" t="s">
        <v>3540</v>
      </c>
      <c r="H3577" t="s">
        <v>3541</v>
      </c>
      <c r="I3577" t="s">
        <v>22</v>
      </c>
      <c r="J3577" t="s">
        <v>23</v>
      </c>
      <c r="K3577" t="s">
        <v>6760</v>
      </c>
      <c r="L3577" t="s">
        <v>50</v>
      </c>
      <c r="M3577">
        <v>33161</v>
      </c>
      <c r="N3577" t="s">
        <v>26</v>
      </c>
      <c r="O3577" t="s">
        <v>2603</v>
      </c>
      <c r="P3577" t="s">
        <v>42</v>
      </c>
      <c r="Q3577" t="s">
        <v>86</v>
      </c>
      <c r="R3577" t="s">
        <v>2604</v>
      </c>
      <c r="S3577">
        <v>14.496</v>
      </c>
      <c r="T3577" s="3"/>
    </row>
    <row r="3578" spans="1:20" x14ac:dyDescent="0.3">
      <c r="A3578">
        <v>3577</v>
      </c>
      <c r="B3578" t="s">
        <v>6761</v>
      </c>
      <c r="C3578">
        <f t="shared" si="55"/>
        <v>23</v>
      </c>
      <c r="D3578" s="1">
        <v>42893</v>
      </c>
      <c r="E3578" s="1">
        <v>42897</v>
      </c>
      <c r="F3578" t="s">
        <v>46</v>
      </c>
      <c r="G3578" t="s">
        <v>749</v>
      </c>
      <c r="H3578" t="s">
        <v>750</v>
      </c>
      <c r="I3578" t="s">
        <v>98</v>
      </c>
      <c r="J3578" t="s">
        <v>23</v>
      </c>
      <c r="K3578" t="s">
        <v>5958</v>
      </c>
      <c r="L3578" t="s">
        <v>39</v>
      </c>
      <c r="M3578">
        <v>93309</v>
      </c>
      <c r="N3578" t="s">
        <v>40</v>
      </c>
      <c r="O3578" t="s">
        <v>2215</v>
      </c>
      <c r="P3578" t="s">
        <v>42</v>
      </c>
      <c r="Q3578" t="s">
        <v>71</v>
      </c>
      <c r="R3578" t="s">
        <v>2216</v>
      </c>
      <c r="S3578">
        <v>4.7839999999999998</v>
      </c>
      <c r="T3578" s="3"/>
    </row>
    <row r="3579" spans="1:20" x14ac:dyDescent="0.3">
      <c r="A3579">
        <v>3578</v>
      </c>
      <c r="B3579" t="s">
        <v>6761</v>
      </c>
      <c r="C3579">
        <f t="shared" si="55"/>
        <v>23</v>
      </c>
      <c r="D3579" s="1">
        <v>42893</v>
      </c>
      <c r="E3579" s="1">
        <v>42897</v>
      </c>
      <c r="F3579" t="s">
        <v>46</v>
      </c>
      <c r="G3579" t="s">
        <v>749</v>
      </c>
      <c r="H3579" t="s">
        <v>750</v>
      </c>
      <c r="I3579" t="s">
        <v>98</v>
      </c>
      <c r="J3579" t="s">
        <v>23</v>
      </c>
      <c r="K3579" t="s">
        <v>5958</v>
      </c>
      <c r="L3579" t="s">
        <v>39</v>
      </c>
      <c r="M3579">
        <v>93309</v>
      </c>
      <c r="N3579" t="s">
        <v>40</v>
      </c>
      <c r="O3579" t="s">
        <v>867</v>
      </c>
      <c r="P3579" t="s">
        <v>42</v>
      </c>
      <c r="Q3579" t="s">
        <v>86</v>
      </c>
      <c r="R3579" t="s">
        <v>868</v>
      </c>
      <c r="S3579">
        <v>4.7300000000000004</v>
      </c>
      <c r="T3579" s="3"/>
    </row>
    <row r="3580" spans="1:20" x14ac:dyDescent="0.3">
      <c r="A3580">
        <v>3579</v>
      </c>
      <c r="B3580" t="s">
        <v>6762</v>
      </c>
      <c r="C3580">
        <f t="shared" si="55"/>
        <v>30</v>
      </c>
      <c r="D3580" s="1">
        <v>42941</v>
      </c>
      <c r="E3580" s="1">
        <v>42945</v>
      </c>
      <c r="F3580" t="s">
        <v>46</v>
      </c>
      <c r="G3580" t="s">
        <v>3006</v>
      </c>
      <c r="H3580" t="s">
        <v>3007</v>
      </c>
      <c r="I3580" t="s">
        <v>22</v>
      </c>
      <c r="J3580" t="s">
        <v>23</v>
      </c>
      <c r="K3580" t="s">
        <v>324</v>
      </c>
      <c r="L3580" t="s">
        <v>1488</v>
      </c>
      <c r="M3580">
        <v>39212</v>
      </c>
      <c r="N3580" t="s">
        <v>26</v>
      </c>
      <c r="O3580" t="s">
        <v>6763</v>
      </c>
      <c r="P3580" t="s">
        <v>42</v>
      </c>
      <c r="Q3580" t="s">
        <v>55</v>
      </c>
      <c r="R3580" t="s">
        <v>6764</v>
      </c>
      <c r="S3580">
        <v>7.89</v>
      </c>
      <c r="T3580" s="3"/>
    </row>
    <row r="3581" spans="1:20" x14ac:dyDescent="0.3">
      <c r="A3581">
        <v>3580</v>
      </c>
      <c r="B3581" t="s">
        <v>6762</v>
      </c>
      <c r="C3581">
        <f t="shared" si="55"/>
        <v>30</v>
      </c>
      <c r="D3581" s="1">
        <v>42941</v>
      </c>
      <c r="E3581" s="1">
        <v>42945</v>
      </c>
      <c r="F3581" t="s">
        <v>46</v>
      </c>
      <c r="G3581" t="s">
        <v>3006</v>
      </c>
      <c r="H3581" t="s">
        <v>3007</v>
      </c>
      <c r="I3581" t="s">
        <v>22</v>
      </c>
      <c r="J3581" t="s">
        <v>23</v>
      </c>
      <c r="K3581" t="s">
        <v>324</v>
      </c>
      <c r="L3581" t="s">
        <v>1488</v>
      </c>
      <c r="M3581">
        <v>39212</v>
      </c>
      <c r="N3581" t="s">
        <v>26</v>
      </c>
      <c r="O3581" t="s">
        <v>5807</v>
      </c>
      <c r="P3581" t="s">
        <v>42</v>
      </c>
      <c r="Q3581" t="s">
        <v>86</v>
      </c>
      <c r="R3581" t="s">
        <v>5808</v>
      </c>
      <c r="S3581">
        <v>65.5</v>
      </c>
      <c r="T3581" s="3"/>
    </row>
    <row r="3582" spans="1:20" x14ac:dyDescent="0.3">
      <c r="A3582">
        <v>3581</v>
      </c>
      <c r="B3582" t="s">
        <v>6762</v>
      </c>
      <c r="C3582">
        <f t="shared" si="55"/>
        <v>30</v>
      </c>
      <c r="D3582" s="1">
        <v>42941</v>
      </c>
      <c r="E3582" s="1">
        <v>42945</v>
      </c>
      <c r="F3582" t="s">
        <v>46</v>
      </c>
      <c r="G3582" t="s">
        <v>3006</v>
      </c>
      <c r="H3582" t="s">
        <v>3007</v>
      </c>
      <c r="I3582" t="s">
        <v>22</v>
      </c>
      <c r="J3582" t="s">
        <v>23</v>
      </c>
      <c r="K3582" t="s">
        <v>324</v>
      </c>
      <c r="L3582" t="s">
        <v>1488</v>
      </c>
      <c r="M3582">
        <v>39212</v>
      </c>
      <c r="N3582" t="s">
        <v>26</v>
      </c>
      <c r="O3582" t="s">
        <v>1326</v>
      </c>
      <c r="P3582" t="s">
        <v>28</v>
      </c>
      <c r="Q3582" t="s">
        <v>52</v>
      </c>
      <c r="R3582" t="s">
        <v>1327</v>
      </c>
      <c r="S3582">
        <v>2430.08</v>
      </c>
      <c r="T3582" s="3"/>
    </row>
    <row r="3583" spans="1:20" x14ac:dyDescent="0.3">
      <c r="A3583">
        <v>3582</v>
      </c>
      <c r="B3583" t="s">
        <v>6765</v>
      </c>
      <c r="C3583">
        <f t="shared" si="55"/>
        <v>40</v>
      </c>
      <c r="D3583" s="1">
        <v>43374</v>
      </c>
      <c r="E3583" s="1">
        <v>43380</v>
      </c>
      <c r="F3583" t="s">
        <v>46</v>
      </c>
      <c r="G3583" t="s">
        <v>504</v>
      </c>
      <c r="H3583" t="s">
        <v>505</v>
      </c>
      <c r="I3583" t="s">
        <v>22</v>
      </c>
      <c r="J3583" t="s">
        <v>23</v>
      </c>
      <c r="K3583" t="s">
        <v>133</v>
      </c>
      <c r="L3583" t="s">
        <v>134</v>
      </c>
      <c r="M3583">
        <v>68025</v>
      </c>
      <c r="N3583" t="s">
        <v>101</v>
      </c>
      <c r="O3583" t="s">
        <v>3574</v>
      </c>
      <c r="P3583" t="s">
        <v>42</v>
      </c>
      <c r="Q3583" t="s">
        <v>86</v>
      </c>
      <c r="R3583" t="s">
        <v>3575</v>
      </c>
      <c r="S3583">
        <v>104.85</v>
      </c>
      <c r="T3583" s="3"/>
    </row>
    <row r="3584" spans="1:20" x14ac:dyDescent="0.3">
      <c r="A3584">
        <v>3583</v>
      </c>
      <c r="B3584" t="s">
        <v>6766</v>
      </c>
      <c r="C3584">
        <f t="shared" si="55"/>
        <v>50</v>
      </c>
      <c r="D3584" s="1">
        <v>42714</v>
      </c>
      <c r="E3584" s="1">
        <v>42720</v>
      </c>
      <c r="F3584" t="s">
        <v>46</v>
      </c>
      <c r="G3584" t="s">
        <v>3944</v>
      </c>
      <c r="H3584" t="s">
        <v>3945</v>
      </c>
      <c r="I3584" t="s">
        <v>37</v>
      </c>
      <c r="J3584" t="s">
        <v>23</v>
      </c>
      <c r="K3584" t="s">
        <v>324</v>
      </c>
      <c r="L3584" t="s">
        <v>234</v>
      </c>
      <c r="M3584">
        <v>49201</v>
      </c>
      <c r="N3584" t="s">
        <v>101</v>
      </c>
      <c r="O3584" t="s">
        <v>568</v>
      </c>
      <c r="P3584" t="s">
        <v>42</v>
      </c>
      <c r="Q3584" t="s">
        <v>64</v>
      </c>
      <c r="R3584" t="s">
        <v>6767</v>
      </c>
      <c r="S3584">
        <v>3.9</v>
      </c>
      <c r="T3584" s="3"/>
    </row>
    <row r="3585" spans="1:20" x14ac:dyDescent="0.3">
      <c r="A3585">
        <v>3584</v>
      </c>
      <c r="B3585" t="s">
        <v>6766</v>
      </c>
      <c r="C3585">
        <f t="shared" si="55"/>
        <v>50</v>
      </c>
      <c r="D3585" s="1">
        <v>42714</v>
      </c>
      <c r="E3585" s="1">
        <v>42720</v>
      </c>
      <c r="F3585" t="s">
        <v>46</v>
      </c>
      <c r="G3585" t="s">
        <v>3944</v>
      </c>
      <c r="H3585" t="s">
        <v>3945</v>
      </c>
      <c r="I3585" t="s">
        <v>37</v>
      </c>
      <c r="J3585" t="s">
        <v>23</v>
      </c>
      <c r="K3585" t="s">
        <v>324</v>
      </c>
      <c r="L3585" t="s">
        <v>234</v>
      </c>
      <c r="M3585">
        <v>49201</v>
      </c>
      <c r="N3585" t="s">
        <v>101</v>
      </c>
      <c r="O3585" t="s">
        <v>5704</v>
      </c>
      <c r="P3585" t="s">
        <v>28</v>
      </c>
      <c r="Q3585" t="s">
        <v>52</v>
      </c>
      <c r="R3585" t="s">
        <v>5705</v>
      </c>
      <c r="S3585">
        <v>801.96</v>
      </c>
      <c r="T3585" s="3"/>
    </row>
    <row r="3586" spans="1:20" x14ac:dyDescent="0.3">
      <c r="A3586">
        <v>3585</v>
      </c>
      <c r="B3586" t="s">
        <v>6766</v>
      </c>
      <c r="C3586">
        <f t="shared" si="55"/>
        <v>50</v>
      </c>
      <c r="D3586" s="1">
        <v>42714</v>
      </c>
      <c r="E3586" s="1">
        <v>42720</v>
      </c>
      <c r="F3586" t="s">
        <v>46</v>
      </c>
      <c r="G3586" t="s">
        <v>3944</v>
      </c>
      <c r="H3586" t="s">
        <v>3945</v>
      </c>
      <c r="I3586" t="s">
        <v>37</v>
      </c>
      <c r="J3586" t="s">
        <v>23</v>
      </c>
      <c r="K3586" t="s">
        <v>324</v>
      </c>
      <c r="L3586" t="s">
        <v>234</v>
      </c>
      <c r="M3586">
        <v>49201</v>
      </c>
      <c r="N3586" t="s">
        <v>101</v>
      </c>
      <c r="O3586" t="s">
        <v>3896</v>
      </c>
      <c r="P3586" t="s">
        <v>28</v>
      </c>
      <c r="Q3586" t="s">
        <v>32</v>
      </c>
      <c r="R3586" t="s">
        <v>3897</v>
      </c>
      <c r="S3586">
        <v>191.96</v>
      </c>
      <c r="T3586" s="3"/>
    </row>
    <row r="3587" spans="1:20" x14ac:dyDescent="0.3">
      <c r="A3587">
        <v>3586</v>
      </c>
      <c r="B3587" t="s">
        <v>6766</v>
      </c>
      <c r="C3587">
        <f t="shared" ref="C3587:C3650" si="56">WEEKNUM(D3587,1)</f>
        <v>50</v>
      </c>
      <c r="D3587" s="1">
        <v>42714</v>
      </c>
      <c r="E3587" s="1">
        <v>42720</v>
      </c>
      <c r="F3587" t="s">
        <v>46</v>
      </c>
      <c r="G3587" t="s">
        <v>3944</v>
      </c>
      <c r="H3587" t="s">
        <v>3945</v>
      </c>
      <c r="I3587" t="s">
        <v>37</v>
      </c>
      <c r="J3587" t="s">
        <v>23</v>
      </c>
      <c r="K3587" t="s">
        <v>324</v>
      </c>
      <c r="L3587" t="s">
        <v>234</v>
      </c>
      <c r="M3587">
        <v>49201</v>
      </c>
      <c r="N3587" t="s">
        <v>101</v>
      </c>
      <c r="O3587" t="s">
        <v>2774</v>
      </c>
      <c r="P3587" t="s">
        <v>42</v>
      </c>
      <c r="Q3587" t="s">
        <v>43</v>
      </c>
      <c r="R3587" t="s">
        <v>2775</v>
      </c>
      <c r="S3587">
        <v>2.61</v>
      </c>
      <c r="T3587" s="3"/>
    </row>
    <row r="3588" spans="1:20" x14ac:dyDescent="0.3">
      <c r="A3588">
        <v>3587</v>
      </c>
      <c r="B3588" t="s">
        <v>6768</v>
      </c>
      <c r="C3588">
        <f t="shared" si="56"/>
        <v>36</v>
      </c>
      <c r="D3588" s="1">
        <v>43346</v>
      </c>
      <c r="E3588" s="1">
        <v>43351</v>
      </c>
      <c r="F3588" t="s">
        <v>46</v>
      </c>
      <c r="G3588" t="s">
        <v>5731</v>
      </c>
      <c r="H3588" t="s">
        <v>5732</v>
      </c>
      <c r="I3588" t="s">
        <v>37</v>
      </c>
      <c r="J3588" t="s">
        <v>23</v>
      </c>
      <c r="K3588" t="s">
        <v>123</v>
      </c>
      <c r="L3588" t="s">
        <v>39</v>
      </c>
      <c r="M3588">
        <v>94122</v>
      </c>
      <c r="N3588" t="s">
        <v>40</v>
      </c>
      <c r="O3588" t="s">
        <v>362</v>
      </c>
      <c r="P3588" t="s">
        <v>42</v>
      </c>
      <c r="Q3588" t="s">
        <v>64</v>
      </c>
      <c r="R3588" t="s">
        <v>363</v>
      </c>
      <c r="S3588">
        <v>5.96</v>
      </c>
      <c r="T3588" s="3"/>
    </row>
    <row r="3589" spans="1:20" x14ac:dyDescent="0.3">
      <c r="A3589">
        <v>3588</v>
      </c>
      <c r="B3589" t="s">
        <v>6769</v>
      </c>
      <c r="C3589">
        <f t="shared" si="56"/>
        <v>39</v>
      </c>
      <c r="D3589" s="1">
        <v>43367</v>
      </c>
      <c r="E3589" s="1">
        <v>43371</v>
      </c>
      <c r="F3589" t="s">
        <v>46</v>
      </c>
      <c r="G3589" t="s">
        <v>3508</v>
      </c>
      <c r="H3589" t="s">
        <v>3509</v>
      </c>
      <c r="I3589" t="s">
        <v>98</v>
      </c>
      <c r="J3589" t="s">
        <v>23</v>
      </c>
      <c r="K3589" t="s">
        <v>2472</v>
      </c>
      <c r="L3589" t="s">
        <v>494</v>
      </c>
      <c r="M3589">
        <v>43130</v>
      </c>
      <c r="N3589" t="s">
        <v>144</v>
      </c>
      <c r="O3589" t="s">
        <v>4600</v>
      </c>
      <c r="P3589" t="s">
        <v>67</v>
      </c>
      <c r="Q3589" t="s">
        <v>68</v>
      </c>
      <c r="R3589" t="s">
        <v>4601</v>
      </c>
      <c r="S3589">
        <v>1169.694</v>
      </c>
      <c r="T3589" s="3"/>
    </row>
    <row r="3590" spans="1:20" x14ac:dyDescent="0.3">
      <c r="A3590">
        <v>3589</v>
      </c>
      <c r="B3590" t="s">
        <v>6770</v>
      </c>
      <c r="C3590">
        <f t="shared" si="56"/>
        <v>51</v>
      </c>
      <c r="D3590" s="1">
        <v>43453</v>
      </c>
      <c r="E3590" s="1">
        <v>43455</v>
      </c>
      <c r="F3590" t="s">
        <v>184</v>
      </c>
      <c r="G3590" t="s">
        <v>4721</v>
      </c>
      <c r="H3590" t="s">
        <v>4722</v>
      </c>
      <c r="I3590" t="s">
        <v>22</v>
      </c>
      <c r="J3590" t="s">
        <v>23</v>
      </c>
      <c r="K3590" t="s">
        <v>4273</v>
      </c>
      <c r="L3590" t="s">
        <v>734</v>
      </c>
      <c r="M3590">
        <v>70506</v>
      </c>
      <c r="N3590" t="s">
        <v>26</v>
      </c>
      <c r="O3590" t="s">
        <v>1801</v>
      </c>
      <c r="P3590" t="s">
        <v>42</v>
      </c>
      <c r="Q3590" t="s">
        <v>575</v>
      </c>
      <c r="R3590" t="s">
        <v>1802</v>
      </c>
      <c r="S3590">
        <v>1665.62</v>
      </c>
      <c r="T3590" s="3"/>
    </row>
    <row r="3591" spans="1:20" x14ac:dyDescent="0.3">
      <c r="A3591">
        <v>3590</v>
      </c>
      <c r="B3591" t="s">
        <v>6771</v>
      </c>
      <c r="C3591">
        <f t="shared" si="56"/>
        <v>47</v>
      </c>
      <c r="D3591" s="1">
        <v>43428</v>
      </c>
      <c r="E3591" s="1">
        <v>43434</v>
      </c>
      <c r="F3591" t="s">
        <v>46</v>
      </c>
      <c r="G3591" t="s">
        <v>749</v>
      </c>
      <c r="H3591" t="s">
        <v>750</v>
      </c>
      <c r="I3591" t="s">
        <v>98</v>
      </c>
      <c r="J3591" t="s">
        <v>23</v>
      </c>
      <c r="K3591" t="s">
        <v>1465</v>
      </c>
      <c r="L3591" t="s">
        <v>25</v>
      </c>
      <c r="M3591">
        <v>40475</v>
      </c>
      <c r="N3591" t="s">
        <v>26</v>
      </c>
      <c r="O3591" t="s">
        <v>2392</v>
      </c>
      <c r="P3591" t="s">
        <v>42</v>
      </c>
      <c r="Q3591" t="s">
        <v>71</v>
      </c>
      <c r="R3591" t="s">
        <v>2393</v>
      </c>
      <c r="S3591">
        <v>2.88</v>
      </c>
      <c r="T3591" s="3"/>
    </row>
    <row r="3592" spans="1:20" x14ac:dyDescent="0.3">
      <c r="A3592">
        <v>3591</v>
      </c>
      <c r="B3592" t="s">
        <v>6771</v>
      </c>
      <c r="C3592">
        <f t="shared" si="56"/>
        <v>47</v>
      </c>
      <c r="D3592" s="1">
        <v>43428</v>
      </c>
      <c r="E3592" s="1">
        <v>43434</v>
      </c>
      <c r="F3592" t="s">
        <v>46</v>
      </c>
      <c r="G3592" t="s">
        <v>749</v>
      </c>
      <c r="H3592" t="s">
        <v>750</v>
      </c>
      <c r="I3592" t="s">
        <v>98</v>
      </c>
      <c r="J3592" t="s">
        <v>23</v>
      </c>
      <c r="K3592" t="s">
        <v>1465</v>
      </c>
      <c r="L3592" t="s">
        <v>25</v>
      </c>
      <c r="M3592">
        <v>40475</v>
      </c>
      <c r="N3592" t="s">
        <v>26</v>
      </c>
      <c r="O3592" t="s">
        <v>3034</v>
      </c>
      <c r="P3592" t="s">
        <v>42</v>
      </c>
      <c r="Q3592" t="s">
        <v>55</v>
      </c>
      <c r="R3592" t="s">
        <v>3035</v>
      </c>
      <c r="S3592">
        <v>1443.96</v>
      </c>
      <c r="T3592" s="3"/>
    </row>
    <row r="3593" spans="1:20" x14ac:dyDescent="0.3">
      <c r="A3593">
        <v>3592</v>
      </c>
      <c r="B3593" t="s">
        <v>6772</v>
      </c>
      <c r="C3593">
        <f t="shared" si="56"/>
        <v>51</v>
      </c>
      <c r="D3593" s="1">
        <v>42351</v>
      </c>
      <c r="E3593" s="1">
        <v>42353</v>
      </c>
      <c r="F3593" t="s">
        <v>19</v>
      </c>
      <c r="G3593" t="s">
        <v>2231</v>
      </c>
      <c r="H3593" t="s">
        <v>2232</v>
      </c>
      <c r="I3593" t="s">
        <v>22</v>
      </c>
      <c r="J3593" t="s">
        <v>23</v>
      </c>
      <c r="K3593" t="s">
        <v>180</v>
      </c>
      <c r="L3593" t="s">
        <v>100</v>
      </c>
      <c r="M3593">
        <v>77070</v>
      </c>
      <c r="N3593" t="s">
        <v>101</v>
      </c>
      <c r="O3593" t="s">
        <v>1950</v>
      </c>
      <c r="P3593" t="s">
        <v>42</v>
      </c>
      <c r="Q3593" t="s">
        <v>575</v>
      </c>
      <c r="R3593" t="s">
        <v>1951</v>
      </c>
      <c r="S3593">
        <v>2.92</v>
      </c>
      <c r="T3593" s="3"/>
    </row>
    <row r="3594" spans="1:20" x14ac:dyDescent="0.3">
      <c r="A3594">
        <v>3593</v>
      </c>
      <c r="B3594" t="s">
        <v>6773</v>
      </c>
      <c r="C3594">
        <f t="shared" si="56"/>
        <v>49</v>
      </c>
      <c r="D3594" s="1">
        <v>43074</v>
      </c>
      <c r="E3594" s="1">
        <v>43076</v>
      </c>
      <c r="F3594" t="s">
        <v>19</v>
      </c>
      <c r="G3594" t="s">
        <v>4266</v>
      </c>
      <c r="H3594" t="s">
        <v>4267</v>
      </c>
      <c r="I3594" t="s">
        <v>22</v>
      </c>
      <c r="J3594" t="s">
        <v>23</v>
      </c>
      <c r="K3594" t="s">
        <v>262</v>
      </c>
      <c r="L3594" t="s">
        <v>263</v>
      </c>
      <c r="M3594">
        <v>10024</v>
      </c>
      <c r="N3594" t="s">
        <v>144</v>
      </c>
      <c r="O3594" t="s">
        <v>6098</v>
      </c>
      <c r="P3594" t="s">
        <v>42</v>
      </c>
      <c r="Q3594" t="s">
        <v>55</v>
      </c>
      <c r="R3594" t="s">
        <v>6099</v>
      </c>
      <c r="S3594">
        <v>465.18</v>
      </c>
      <c r="T3594" s="3"/>
    </row>
    <row r="3595" spans="1:20" x14ac:dyDescent="0.3">
      <c r="A3595">
        <v>3594</v>
      </c>
      <c r="B3595" t="s">
        <v>6774</v>
      </c>
      <c r="C3595">
        <f t="shared" si="56"/>
        <v>37</v>
      </c>
      <c r="D3595" s="1">
        <v>42989</v>
      </c>
      <c r="E3595" s="1">
        <v>42995</v>
      </c>
      <c r="F3595" t="s">
        <v>46</v>
      </c>
      <c r="G3595" t="s">
        <v>1067</v>
      </c>
      <c r="H3595" t="s">
        <v>1068</v>
      </c>
      <c r="I3595" t="s">
        <v>98</v>
      </c>
      <c r="J3595" t="s">
        <v>23</v>
      </c>
      <c r="K3595" t="s">
        <v>2838</v>
      </c>
      <c r="L3595" t="s">
        <v>494</v>
      </c>
      <c r="M3595">
        <v>43615</v>
      </c>
      <c r="N3595" t="s">
        <v>144</v>
      </c>
      <c r="O3595" t="s">
        <v>1725</v>
      </c>
      <c r="P3595" t="s">
        <v>42</v>
      </c>
      <c r="Q3595" t="s">
        <v>71</v>
      </c>
      <c r="R3595" t="s">
        <v>1726</v>
      </c>
      <c r="S3595">
        <v>22.428000000000001</v>
      </c>
      <c r="T3595" s="3"/>
    </row>
    <row r="3596" spans="1:20" x14ac:dyDescent="0.3">
      <c r="A3596">
        <v>3595</v>
      </c>
      <c r="B3596" t="s">
        <v>6774</v>
      </c>
      <c r="C3596">
        <f t="shared" si="56"/>
        <v>37</v>
      </c>
      <c r="D3596" s="1">
        <v>42989</v>
      </c>
      <c r="E3596" s="1">
        <v>42995</v>
      </c>
      <c r="F3596" t="s">
        <v>46</v>
      </c>
      <c r="G3596" t="s">
        <v>1067</v>
      </c>
      <c r="H3596" t="s">
        <v>1068</v>
      </c>
      <c r="I3596" t="s">
        <v>98</v>
      </c>
      <c r="J3596" t="s">
        <v>23</v>
      </c>
      <c r="K3596" t="s">
        <v>2838</v>
      </c>
      <c r="L3596" t="s">
        <v>494</v>
      </c>
      <c r="M3596">
        <v>43615</v>
      </c>
      <c r="N3596" t="s">
        <v>144</v>
      </c>
      <c r="O3596" t="s">
        <v>4777</v>
      </c>
      <c r="P3596" t="s">
        <v>42</v>
      </c>
      <c r="Q3596" t="s">
        <v>55</v>
      </c>
      <c r="R3596" t="s">
        <v>2657</v>
      </c>
      <c r="S3596">
        <v>37.520000000000003</v>
      </c>
      <c r="T3596" s="3"/>
    </row>
    <row r="3597" spans="1:20" x14ac:dyDescent="0.3">
      <c r="A3597">
        <v>3596</v>
      </c>
      <c r="B3597" t="s">
        <v>6775</v>
      </c>
      <c r="C3597">
        <f t="shared" si="56"/>
        <v>50</v>
      </c>
      <c r="D3597" s="1">
        <v>43443</v>
      </c>
      <c r="E3597" s="1">
        <v>43449</v>
      </c>
      <c r="F3597" t="s">
        <v>46</v>
      </c>
      <c r="G3597" t="s">
        <v>3028</v>
      </c>
      <c r="H3597" t="s">
        <v>3029</v>
      </c>
      <c r="I3597" t="s">
        <v>37</v>
      </c>
      <c r="J3597" t="s">
        <v>23</v>
      </c>
      <c r="K3597" t="s">
        <v>142</v>
      </c>
      <c r="L3597" t="s">
        <v>143</v>
      </c>
      <c r="M3597">
        <v>19143</v>
      </c>
      <c r="N3597" t="s">
        <v>144</v>
      </c>
      <c r="O3597" t="s">
        <v>1367</v>
      </c>
      <c r="P3597" t="s">
        <v>42</v>
      </c>
      <c r="Q3597" t="s">
        <v>64</v>
      </c>
      <c r="R3597" t="s">
        <v>1368</v>
      </c>
      <c r="S3597">
        <v>2.6240000000000001</v>
      </c>
      <c r="T3597" s="3"/>
    </row>
    <row r="3598" spans="1:20" x14ac:dyDescent="0.3">
      <c r="A3598">
        <v>3597</v>
      </c>
      <c r="B3598" t="s">
        <v>6776</v>
      </c>
      <c r="C3598">
        <f t="shared" si="56"/>
        <v>37</v>
      </c>
      <c r="D3598" s="1">
        <v>42256</v>
      </c>
      <c r="E3598" s="1">
        <v>42261</v>
      </c>
      <c r="F3598" t="s">
        <v>19</v>
      </c>
      <c r="G3598" t="s">
        <v>811</v>
      </c>
      <c r="H3598" t="s">
        <v>812</v>
      </c>
      <c r="I3598" t="s">
        <v>22</v>
      </c>
      <c r="J3598" t="s">
        <v>23</v>
      </c>
      <c r="K3598" t="s">
        <v>142</v>
      </c>
      <c r="L3598" t="s">
        <v>143</v>
      </c>
      <c r="M3598">
        <v>19140</v>
      </c>
      <c r="N3598" t="s">
        <v>144</v>
      </c>
      <c r="O3598" t="s">
        <v>2885</v>
      </c>
      <c r="P3598" t="s">
        <v>42</v>
      </c>
      <c r="Q3598" t="s">
        <v>86</v>
      </c>
      <c r="R3598" t="s">
        <v>2886</v>
      </c>
      <c r="S3598">
        <v>15.552</v>
      </c>
      <c r="T3598" s="3"/>
    </row>
    <row r="3599" spans="1:20" x14ac:dyDescent="0.3">
      <c r="A3599">
        <v>3598</v>
      </c>
      <c r="B3599" t="s">
        <v>6776</v>
      </c>
      <c r="C3599">
        <f t="shared" si="56"/>
        <v>37</v>
      </c>
      <c r="D3599" s="1">
        <v>42256</v>
      </c>
      <c r="E3599" s="1">
        <v>42261</v>
      </c>
      <c r="F3599" t="s">
        <v>19</v>
      </c>
      <c r="G3599" t="s">
        <v>811</v>
      </c>
      <c r="H3599" t="s">
        <v>812</v>
      </c>
      <c r="I3599" t="s">
        <v>22</v>
      </c>
      <c r="J3599" t="s">
        <v>23</v>
      </c>
      <c r="K3599" t="s">
        <v>142</v>
      </c>
      <c r="L3599" t="s">
        <v>143</v>
      </c>
      <c r="M3599">
        <v>19140</v>
      </c>
      <c r="N3599" t="s">
        <v>144</v>
      </c>
      <c r="O3599" t="s">
        <v>6777</v>
      </c>
      <c r="P3599" t="s">
        <v>67</v>
      </c>
      <c r="Q3599" t="s">
        <v>157</v>
      </c>
      <c r="R3599" t="s">
        <v>6778</v>
      </c>
      <c r="S3599">
        <v>64.703999999999994</v>
      </c>
      <c r="T3599" s="3"/>
    </row>
    <row r="3600" spans="1:20" x14ac:dyDescent="0.3">
      <c r="A3600">
        <v>3599</v>
      </c>
      <c r="B3600" t="s">
        <v>6776</v>
      </c>
      <c r="C3600">
        <f t="shared" si="56"/>
        <v>37</v>
      </c>
      <c r="D3600" s="1">
        <v>42256</v>
      </c>
      <c r="E3600" s="1">
        <v>42261</v>
      </c>
      <c r="F3600" t="s">
        <v>19</v>
      </c>
      <c r="G3600" t="s">
        <v>811</v>
      </c>
      <c r="H3600" t="s">
        <v>812</v>
      </c>
      <c r="I3600" t="s">
        <v>22</v>
      </c>
      <c r="J3600" t="s">
        <v>23</v>
      </c>
      <c r="K3600" t="s">
        <v>142</v>
      </c>
      <c r="L3600" t="s">
        <v>143</v>
      </c>
      <c r="M3600">
        <v>19140</v>
      </c>
      <c r="N3600" t="s">
        <v>144</v>
      </c>
      <c r="O3600" t="s">
        <v>4069</v>
      </c>
      <c r="P3600" t="s">
        <v>28</v>
      </c>
      <c r="Q3600" t="s">
        <v>61</v>
      </c>
      <c r="R3600" t="s">
        <v>4070</v>
      </c>
      <c r="S3600">
        <v>17.472000000000001</v>
      </c>
      <c r="T3600" s="3"/>
    </row>
    <row r="3601" spans="1:20" x14ac:dyDescent="0.3">
      <c r="A3601">
        <v>3600</v>
      </c>
      <c r="B3601" t="s">
        <v>6776</v>
      </c>
      <c r="C3601">
        <f t="shared" si="56"/>
        <v>37</v>
      </c>
      <c r="D3601" s="1">
        <v>42256</v>
      </c>
      <c r="E3601" s="1">
        <v>42261</v>
      </c>
      <c r="F3601" t="s">
        <v>19</v>
      </c>
      <c r="G3601" t="s">
        <v>811</v>
      </c>
      <c r="H3601" t="s">
        <v>812</v>
      </c>
      <c r="I3601" t="s">
        <v>22</v>
      </c>
      <c r="J3601" t="s">
        <v>23</v>
      </c>
      <c r="K3601" t="s">
        <v>142</v>
      </c>
      <c r="L3601" t="s">
        <v>143</v>
      </c>
      <c r="M3601">
        <v>19140</v>
      </c>
      <c r="N3601" t="s">
        <v>144</v>
      </c>
      <c r="O3601" t="s">
        <v>3703</v>
      </c>
      <c r="P3601" t="s">
        <v>67</v>
      </c>
      <c r="Q3601" t="s">
        <v>68</v>
      </c>
      <c r="R3601" t="s">
        <v>3704</v>
      </c>
      <c r="S3601">
        <v>135.51599999999999</v>
      </c>
      <c r="T3601" s="3"/>
    </row>
    <row r="3602" spans="1:20" x14ac:dyDescent="0.3">
      <c r="A3602">
        <v>3601</v>
      </c>
      <c r="B3602" t="s">
        <v>6779</v>
      </c>
      <c r="C3602">
        <f t="shared" si="56"/>
        <v>26</v>
      </c>
      <c r="D3602" s="1">
        <v>43277</v>
      </c>
      <c r="E3602" s="1">
        <v>43281</v>
      </c>
      <c r="F3602" t="s">
        <v>46</v>
      </c>
      <c r="G3602" t="s">
        <v>3491</v>
      </c>
      <c r="H3602" t="s">
        <v>3492</v>
      </c>
      <c r="I3602" t="s">
        <v>22</v>
      </c>
      <c r="J3602" t="s">
        <v>23</v>
      </c>
      <c r="K3602" t="s">
        <v>805</v>
      </c>
      <c r="L3602" t="s">
        <v>453</v>
      </c>
      <c r="M3602">
        <v>80219</v>
      </c>
      <c r="N3602" t="s">
        <v>40</v>
      </c>
      <c r="O3602" t="s">
        <v>3414</v>
      </c>
      <c r="P3602" t="s">
        <v>67</v>
      </c>
      <c r="Q3602" t="s">
        <v>157</v>
      </c>
      <c r="R3602" t="s">
        <v>3415</v>
      </c>
      <c r="S3602">
        <v>431.928</v>
      </c>
      <c r="T3602" s="3"/>
    </row>
    <row r="3603" spans="1:20" x14ac:dyDescent="0.3">
      <c r="A3603">
        <v>3602</v>
      </c>
      <c r="B3603" t="s">
        <v>6780</v>
      </c>
      <c r="C3603">
        <f t="shared" si="56"/>
        <v>47</v>
      </c>
      <c r="D3603" s="1">
        <v>42325</v>
      </c>
      <c r="E3603" s="1">
        <v>42332</v>
      </c>
      <c r="F3603" t="s">
        <v>46</v>
      </c>
      <c r="G3603" t="s">
        <v>6781</v>
      </c>
      <c r="H3603" t="s">
        <v>6782</v>
      </c>
      <c r="I3603" t="s">
        <v>22</v>
      </c>
      <c r="J3603" t="s">
        <v>23</v>
      </c>
      <c r="K3603" t="s">
        <v>142</v>
      </c>
      <c r="L3603" t="s">
        <v>143</v>
      </c>
      <c r="M3603">
        <v>19143</v>
      </c>
      <c r="N3603" t="s">
        <v>144</v>
      </c>
      <c r="O3603" t="s">
        <v>2198</v>
      </c>
      <c r="P3603" t="s">
        <v>42</v>
      </c>
      <c r="Q3603" t="s">
        <v>86</v>
      </c>
      <c r="R3603" t="s">
        <v>2199</v>
      </c>
      <c r="S3603">
        <v>12.448</v>
      </c>
      <c r="T3603" s="3"/>
    </row>
    <row r="3604" spans="1:20" x14ac:dyDescent="0.3">
      <c r="A3604">
        <v>3603</v>
      </c>
      <c r="B3604" t="s">
        <v>6780</v>
      </c>
      <c r="C3604">
        <f t="shared" si="56"/>
        <v>47</v>
      </c>
      <c r="D3604" s="1">
        <v>42325</v>
      </c>
      <c r="E3604" s="1">
        <v>42332</v>
      </c>
      <c r="F3604" t="s">
        <v>46</v>
      </c>
      <c r="G3604" t="s">
        <v>6781</v>
      </c>
      <c r="H3604" t="s">
        <v>6782</v>
      </c>
      <c r="I3604" t="s">
        <v>22</v>
      </c>
      <c r="J3604" t="s">
        <v>23</v>
      </c>
      <c r="K3604" t="s">
        <v>142</v>
      </c>
      <c r="L3604" t="s">
        <v>143</v>
      </c>
      <c r="M3604">
        <v>19143</v>
      </c>
      <c r="N3604" t="s">
        <v>144</v>
      </c>
      <c r="O3604" t="s">
        <v>1932</v>
      </c>
      <c r="P3604" t="s">
        <v>28</v>
      </c>
      <c r="Q3604" t="s">
        <v>32</v>
      </c>
      <c r="R3604" t="s">
        <v>1933</v>
      </c>
      <c r="S3604">
        <v>657.93</v>
      </c>
      <c r="T3604" s="3"/>
    </row>
    <row r="3605" spans="1:20" x14ac:dyDescent="0.3">
      <c r="A3605">
        <v>3604</v>
      </c>
      <c r="B3605" t="s">
        <v>6783</v>
      </c>
      <c r="C3605">
        <f t="shared" si="56"/>
        <v>34</v>
      </c>
      <c r="D3605" s="1">
        <v>43333</v>
      </c>
      <c r="E3605" s="1">
        <v>43339</v>
      </c>
      <c r="F3605" t="s">
        <v>46</v>
      </c>
      <c r="G3605" t="s">
        <v>2285</v>
      </c>
      <c r="H3605" t="s">
        <v>2286</v>
      </c>
      <c r="I3605" t="s">
        <v>98</v>
      </c>
      <c r="J3605" t="s">
        <v>23</v>
      </c>
      <c r="K3605" t="s">
        <v>378</v>
      </c>
      <c r="L3605" t="s">
        <v>2738</v>
      </c>
      <c r="M3605">
        <v>21044</v>
      </c>
      <c r="N3605" t="s">
        <v>144</v>
      </c>
      <c r="O3605" t="s">
        <v>1731</v>
      </c>
      <c r="P3605" t="s">
        <v>42</v>
      </c>
      <c r="Q3605" t="s">
        <v>86</v>
      </c>
      <c r="R3605" t="s">
        <v>5011</v>
      </c>
      <c r="S3605">
        <v>277.39999999999998</v>
      </c>
      <c r="T3605" s="3"/>
    </row>
    <row r="3606" spans="1:20" x14ac:dyDescent="0.3">
      <c r="A3606">
        <v>3605</v>
      </c>
      <c r="B3606" t="s">
        <v>6783</v>
      </c>
      <c r="C3606">
        <f t="shared" si="56"/>
        <v>34</v>
      </c>
      <c r="D3606" s="1">
        <v>43333</v>
      </c>
      <c r="E3606" s="1">
        <v>43339</v>
      </c>
      <c r="F3606" t="s">
        <v>46</v>
      </c>
      <c r="G3606" t="s">
        <v>2285</v>
      </c>
      <c r="H3606" t="s">
        <v>2286</v>
      </c>
      <c r="I3606" t="s">
        <v>98</v>
      </c>
      <c r="J3606" t="s">
        <v>23</v>
      </c>
      <c r="K3606" t="s">
        <v>378</v>
      </c>
      <c r="L3606" t="s">
        <v>2738</v>
      </c>
      <c r="M3606">
        <v>21044</v>
      </c>
      <c r="N3606" t="s">
        <v>144</v>
      </c>
      <c r="O3606" t="s">
        <v>3844</v>
      </c>
      <c r="P3606" t="s">
        <v>28</v>
      </c>
      <c r="Q3606" t="s">
        <v>61</v>
      </c>
      <c r="R3606" t="s">
        <v>3845</v>
      </c>
      <c r="S3606">
        <v>25.16</v>
      </c>
      <c r="T3606" s="3"/>
    </row>
    <row r="3607" spans="1:20" x14ac:dyDescent="0.3">
      <c r="A3607">
        <v>3606</v>
      </c>
      <c r="B3607" t="s">
        <v>6783</v>
      </c>
      <c r="C3607">
        <f t="shared" si="56"/>
        <v>34</v>
      </c>
      <c r="D3607" s="1">
        <v>43333</v>
      </c>
      <c r="E3607" s="1">
        <v>43339</v>
      </c>
      <c r="F3607" t="s">
        <v>46</v>
      </c>
      <c r="G3607" t="s">
        <v>2285</v>
      </c>
      <c r="H3607" t="s">
        <v>2286</v>
      </c>
      <c r="I3607" t="s">
        <v>98</v>
      </c>
      <c r="J3607" t="s">
        <v>23</v>
      </c>
      <c r="K3607" t="s">
        <v>378</v>
      </c>
      <c r="L3607" t="s">
        <v>2738</v>
      </c>
      <c r="M3607">
        <v>21044</v>
      </c>
      <c r="N3607" t="s">
        <v>144</v>
      </c>
      <c r="O3607" t="s">
        <v>3639</v>
      </c>
      <c r="P3607" t="s">
        <v>28</v>
      </c>
      <c r="Q3607" t="s">
        <v>61</v>
      </c>
      <c r="R3607" t="s">
        <v>3640</v>
      </c>
      <c r="S3607">
        <v>91.92</v>
      </c>
      <c r="T3607" s="3"/>
    </row>
    <row r="3608" spans="1:20" x14ac:dyDescent="0.3">
      <c r="A3608">
        <v>3607</v>
      </c>
      <c r="B3608" t="s">
        <v>6784</v>
      </c>
      <c r="C3608">
        <f t="shared" si="56"/>
        <v>11</v>
      </c>
      <c r="D3608" s="1">
        <v>42806</v>
      </c>
      <c r="E3608" s="1">
        <v>42810</v>
      </c>
      <c r="F3608" t="s">
        <v>19</v>
      </c>
      <c r="G3608" t="s">
        <v>2036</v>
      </c>
      <c r="H3608" t="s">
        <v>2037</v>
      </c>
      <c r="I3608" t="s">
        <v>22</v>
      </c>
      <c r="J3608" t="s">
        <v>23</v>
      </c>
      <c r="K3608" t="s">
        <v>262</v>
      </c>
      <c r="L3608" t="s">
        <v>263</v>
      </c>
      <c r="M3608">
        <v>10024</v>
      </c>
      <c r="N3608" t="s">
        <v>144</v>
      </c>
      <c r="O3608" t="s">
        <v>2758</v>
      </c>
      <c r="P3608" t="s">
        <v>42</v>
      </c>
      <c r="Q3608" t="s">
        <v>169</v>
      </c>
      <c r="R3608" t="s">
        <v>667</v>
      </c>
      <c r="S3608">
        <v>29.34</v>
      </c>
      <c r="T3608" s="3"/>
    </row>
    <row r="3609" spans="1:20" x14ac:dyDescent="0.3">
      <c r="A3609">
        <v>3608</v>
      </c>
      <c r="B3609" t="s">
        <v>6785</v>
      </c>
      <c r="C3609">
        <f t="shared" si="56"/>
        <v>39</v>
      </c>
      <c r="D3609" s="1">
        <v>42270</v>
      </c>
      <c r="E3609" s="1">
        <v>42275</v>
      </c>
      <c r="F3609" t="s">
        <v>19</v>
      </c>
      <c r="G3609" t="s">
        <v>3873</v>
      </c>
      <c r="H3609" t="s">
        <v>3874</v>
      </c>
      <c r="I3609" t="s">
        <v>22</v>
      </c>
      <c r="J3609" t="s">
        <v>23</v>
      </c>
      <c r="K3609" t="s">
        <v>262</v>
      </c>
      <c r="L3609" t="s">
        <v>263</v>
      </c>
      <c r="M3609">
        <v>10035</v>
      </c>
      <c r="N3609" t="s">
        <v>144</v>
      </c>
      <c r="O3609" t="s">
        <v>3572</v>
      </c>
      <c r="P3609" t="s">
        <v>42</v>
      </c>
      <c r="Q3609" t="s">
        <v>71</v>
      </c>
      <c r="R3609" t="s">
        <v>3573</v>
      </c>
      <c r="S3609">
        <v>139.44</v>
      </c>
      <c r="T3609" s="3"/>
    </row>
    <row r="3610" spans="1:20" x14ac:dyDescent="0.3">
      <c r="A3610">
        <v>3609</v>
      </c>
      <c r="B3610" t="s">
        <v>6786</v>
      </c>
      <c r="C3610">
        <f t="shared" si="56"/>
        <v>18</v>
      </c>
      <c r="D3610" s="1">
        <v>42122</v>
      </c>
      <c r="E3610" s="1">
        <v>42127</v>
      </c>
      <c r="F3610" t="s">
        <v>46</v>
      </c>
      <c r="G3610" t="s">
        <v>2763</v>
      </c>
      <c r="H3610" t="s">
        <v>2764</v>
      </c>
      <c r="I3610" t="s">
        <v>37</v>
      </c>
      <c r="J3610" t="s">
        <v>23</v>
      </c>
      <c r="K3610" t="s">
        <v>603</v>
      </c>
      <c r="L3610" t="s">
        <v>494</v>
      </c>
      <c r="M3610">
        <v>43055</v>
      </c>
      <c r="N3610" t="s">
        <v>144</v>
      </c>
      <c r="O3610" t="s">
        <v>2921</v>
      </c>
      <c r="P3610" t="s">
        <v>42</v>
      </c>
      <c r="Q3610" t="s">
        <v>43</v>
      </c>
      <c r="R3610" t="s">
        <v>2922</v>
      </c>
      <c r="S3610">
        <v>6.9119999999999999</v>
      </c>
      <c r="T3610" s="3"/>
    </row>
    <row r="3611" spans="1:20" x14ac:dyDescent="0.3">
      <c r="A3611">
        <v>3610</v>
      </c>
      <c r="B3611" t="s">
        <v>6786</v>
      </c>
      <c r="C3611">
        <f t="shared" si="56"/>
        <v>18</v>
      </c>
      <c r="D3611" s="1">
        <v>42122</v>
      </c>
      <c r="E3611" s="1">
        <v>42127</v>
      </c>
      <c r="F3611" t="s">
        <v>46</v>
      </c>
      <c r="G3611" t="s">
        <v>2763</v>
      </c>
      <c r="H3611" t="s">
        <v>2764</v>
      </c>
      <c r="I3611" t="s">
        <v>37</v>
      </c>
      <c r="J3611" t="s">
        <v>23</v>
      </c>
      <c r="K3611" t="s">
        <v>603</v>
      </c>
      <c r="L3611" t="s">
        <v>494</v>
      </c>
      <c r="M3611">
        <v>43055</v>
      </c>
      <c r="N3611" t="s">
        <v>144</v>
      </c>
      <c r="O3611" t="s">
        <v>3983</v>
      </c>
      <c r="P3611" t="s">
        <v>42</v>
      </c>
      <c r="Q3611" t="s">
        <v>55</v>
      </c>
      <c r="R3611" t="s">
        <v>3984</v>
      </c>
      <c r="S3611">
        <v>27.096</v>
      </c>
      <c r="T3611" s="3"/>
    </row>
    <row r="3612" spans="1:20" x14ac:dyDescent="0.3">
      <c r="A3612">
        <v>3611</v>
      </c>
      <c r="B3612" t="s">
        <v>6786</v>
      </c>
      <c r="C3612">
        <f t="shared" si="56"/>
        <v>18</v>
      </c>
      <c r="D3612" s="1">
        <v>42122</v>
      </c>
      <c r="E3612" s="1">
        <v>42127</v>
      </c>
      <c r="F3612" t="s">
        <v>46</v>
      </c>
      <c r="G3612" t="s">
        <v>2763</v>
      </c>
      <c r="H3612" t="s">
        <v>2764</v>
      </c>
      <c r="I3612" t="s">
        <v>37</v>
      </c>
      <c r="J3612" t="s">
        <v>23</v>
      </c>
      <c r="K3612" t="s">
        <v>603</v>
      </c>
      <c r="L3612" t="s">
        <v>494</v>
      </c>
      <c r="M3612">
        <v>43055</v>
      </c>
      <c r="N3612" t="s">
        <v>144</v>
      </c>
      <c r="O3612" t="s">
        <v>6013</v>
      </c>
      <c r="P3612" t="s">
        <v>42</v>
      </c>
      <c r="Q3612" t="s">
        <v>55</v>
      </c>
      <c r="R3612" t="s">
        <v>6014</v>
      </c>
      <c r="S3612">
        <v>177.56800000000001</v>
      </c>
      <c r="T3612" s="3"/>
    </row>
    <row r="3613" spans="1:20" x14ac:dyDescent="0.3">
      <c r="A3613">
        <v>3612</v>
      </c>
      <c r="B3613" t="s">
        <v>6787</v>
      </c>
      <c r="C3613">
        <f t="shared" si="56"/>
        <v>48</v>
      </c>
      <c r="D3613" s="1">
        <v>43068</v>
      </c>
      <c r="E3613" s="1">
        <v>43070</v>
      </c>
      <c r="F3613" t="s">
        <v>19</v>
      </c>
      <c r="G3613" t="s">
        <v>6788</v>
      </c>
      <c r="H3613" t="s">
        <v>6789</v>
      </c>
      <c r="I3613" t="s">
        <v>37</v>
      </c>
      <c r="J3613" t="s">
        <v>23</v>
      </c>
      <c r="K3613" t="s">
        <v>813</v>
      </c>
      <c r="L3613" t="s">
        <v>100</v>
      </c>
      <c r="M3613">
        <v>75217</v>
      </c>
      <c r="N3613" t="s">
        <v>101</v>
      </c>
      <c r="O3613" t="s">
        <v>5383</v>
      </c>
      <c r="P3613" t="s">
        <v>67</v>
      </c>
      <c r="Q3613" t="s">
        <v>157</v>
      </c>
      <c r="R3613" t="s">
        <v>5384</v>
      </c>
      <c r="S3613">
        <v>58.415999999999997</v>
      </c>
      <c r="T3613" s="3"/>
    </row>
    <row r="3614" spans="1:20" x14ac:dyDescent="0.3">
      <c r="A3614">
        <v>3613</v>
      </c>
      <c r="B3614" t="s">
        <v>6790</v>
      </c>
      <c r="C3614">
        <f t="shared" si="56"/>
        <v>49</v>
      </c>
      <c r="D3614" s="1">
        <v>42707</v>
      </c>
      <c r="E3614" s="1">
        <v>42712</v>
      </c>
      <c r="F3614" t="s">
        <v>46</v>
      </c>
      <c r="G3614" t="s">
        <v>3681</v>
      </c>
      <c r="H3614" t="s">
        <v>3682</v>
      </c>
      <c r="I3614" t="s">
        <v>98</v>
      </c>
      <c r="J3614" t="s">
        <v>23</v>
      </c>
      <c r="K3614" t="s">
        <v>142</v>
      </c>
      <c r="L3614" t="s">
        <v>143</v>
      </c>
      <c r="M3614">
        <v>19134</v>
      </c>
      <c r="N3614" t="s">
        <v>144</v>
      </c>
      <c r="O3614" t="s">
        <v>6626</v>
      </c>
      <c r="P3614" t="s">
        <v>42</v>
      </c>
      <c r="Q3614" t="s">
        <v>86</v>
      </c>
      <c r="R3614" t="s">
        <v>6627</v>
      </c>
      <c r="S3614">
        <v>16.448</v>
      </c>
      <c r="T3614" s="3"/>
    </row>
    <row r="3615" spans="1:20" x14ac:dyDescent="0.3">
      <c r="A3615">
        <v>3614</v>
      </c>
      <c r="B3615" t="s">
        <v>6790</v>
      </c>
      <c r="C3615">
        <f t="shared" si="56"/>
        <v>49</v>
      </c>
      <c r="D3615" s="1">
        <v>42707</v>
      </c>
      <c r="E3615" s="1">
        <v>42712</v>
      </c>
      <c r="F3615" t="s">
        <v>46</v>
      </c>
      <c r="G3615" t="s">
        <v>3681</v>
      </c>
      <c r="H3615" t="s">
        <v>3682</v>
      </c>
      <c r="I3615" t="s">
        <v>98</v>
      </c>
      <c r="J3615" t="s">
        <v>23</v>
      </c>
      <c r="K3615" t="s">
        <v>142</v>
      </c>
      <c r="L3615" t="s">
        <v>143</v>
      </c>
      <c r="M3615">
        <v>19134</v>
      </c>
      <c r="N3615" t="s">
        <v>144</v>
      </c>
      <c r="O3615" t="s">
        <v>226</v>
      </c>
      <c r="P3615" t="s">
        <v>67</v>
      </c>
      <c r="Q3615" t="s">
        <v>157</v>
      </c>
      <c r="R3615" t="s">
        <v>227</v>
      </c>
      <c r="S3615">
        <v>36.783999999999999</v>
      </c>
      <c r="T3615" s="3"/>
    </row>
    <row r="3616" spans="1:20" x14ac:dyDescent="0.3">
      <c r="A3616">
        <v>3615</v>
      </c>
      <c r="B3616" t="s">
        <v>6791</v>
      </c>
      <c r="C3616">
        <f t="shared" si="56"/>
        <v>47</v>
      </c>
      <c r="D3616" s="1">
        <v>43423</v>
      </c>
      <c r="E3616" s="1">
        <v>43425</v>
      </c>
      <c r="F3616" t="s">
        <v>184</v>
      </c>
      <c r="G3616" t="s">
        <v>351</v>
      </c>
      <c r="H3616" t="s">
        <v>352</v>
      </c>
      <c r="I3616" t="s">
        <v>37</v>
      </c>
      <c r="J3616" t="s">
        <v>23</v>
      </c>
      <c r="K3616" t="s">
        <v>676</v>
      </c>
      <c r="L3616" t="s">
        <v>100</v>
      </c>
      <c r="M3616">
        <v>78207</v>
      </c>
      <c r="N3616" t="s">
        <v>101</v>
      </c>
      <c r="O3616" t="s">
        <v>3822</v>
      </c>
      <c r="P3616" t="s">
        <v>28</v>
      </c>
      <c r="Q3616" t="s">
        <v>52</v>
      </c>
      <c r="R3616" t="s">
        <v>3823</v>
      </c>
      <c r="S3616">
        <v>718.11599999999999</v>
      </c>
      <c r="T3616" s="3"/>
    </row>
    <row r="3617" spans="1:20" x14ac:dyDescent="0.3">
      <c r="A3617">
        <v>3616</v>
      </c>
      <c r="B3617" t="s">
        <v>6791</v>
      </c>
      <c r="C3617">
        <f t="shared" si="56"/>
        <v>47</v>
      </c>
      <c r="D3617" s="1">
        <v>43423</v>
      </c>
      <c r="E3617" s="1">
        <v>43425</v>
      </c>
      <c r="F3617" t="s">
        <v>184</v>
      </c>
      <c r="G3617" t="s">
        <v>351</v>
      </c>
      <c r="H3617" t="s">
        <v>352</v>
      </c>
      <c r="I3617" t="s">
        <v>37</v>
      </c>
      <c r="J3617" t="s">
        <v>23</v>
      </c>
      <c r="K3617" t="s">
        <v>676</v>
      </c>
      <c r="L3617" t="s">
        <v>100</v>
      </c>
      <c r="M3617">
        <v>78207</v>
      </c>
      <c r="N3617" t="s">
        <v>101</v>
      </c>
      <c r="O3617" t="s">
        <v>4250</v>
      </c>
      <c r="P3617" t="s">
        <v>42</v>
      </c>
      <c r="Q3617" t="s">
        <v>64</v>
      </c>
      <c r="R3617" t="s">
        <v>4251</v>
      </c>
      <c r="S3617">
        <v>31.776</v>
      </c>
      <c r="T3617" s="3"/>
    </row>
    <row r="3618" spans="1:20" x14ac:dyDescent="0.3">
      <c r="A3618">
        <v>3617</v>
      </c>
      <c r="B3618" t="s">
        <v>6792</v>
      </c>
      <c r="C3618">
        <f t="shared" si="56"/>
        <v>36</v>
      </c>
      <c r="D3618" s="1">
        <v>42983</v>
      </c>
      <c r="E3618" s="1">
        <v>42987</v>
      </c>
      <c r="F3618" t="s">
        <v>46</v>
      </c>
      <c r="G3618" t="s">
        <v>1811</v>
      </c>
      <c r="H3618" t="s">
        <v>1812</v>
      </c>
      <c r="I3618" t="s">
        <v>22</v>
      </c>
      <c r="J3618" t="s">
        <v>23</v>
      </c>
      <c r="K3618" t="s">
        <v>142</v>
      </c>
      <c r="L3618" t="s">
        <v>143</v>
      </c>
      <c r="M3618">
        <v>19120</v>
      </c>
      <c r="N3618" t="s">
        <v>144</v>
      </c>
      <c r="O3618" t="s">
        <v>251</v>
      </c>
      <c r="P3618" t="s">
        <v>42</v>
      </c>
      <c r="Q3618" t="s">
        <v>71</v>
      </c>
      <c r="R3618" t="s">
        <v>252</v>
      </c>
      <c r="S3618">
        <v>9.5549999999999997</v>
      </c>
      <c r="T3618" s="3"/>
    </row>
    <row r="3619" spans="1:20" x14ac:dyDescent="0.3">
      <c r="A3619">
        <v>3618</v>
      </c>
      <c r="B3619" t="s">
        <v>6793</v>
      </c>
      <c r="C3619">
        <f t="shared" si="56"/>
        <v>36</v>
      </c>
      <c r="D3619" s="1">
        <v>43347</v>
      </c>
      <c r="E3619" s="1">
        <v>43351</v>
      </c>
      <c r="F3619" t="s">
        <v>46</v>
      </c>
      <c r="G3619" t="s">
        <v>2231</v>
      </c>
      <c r="H3619" t="s">
        <v>2232</v>
      </c>
      <c r="I3619" t="s">
        <v>22</v>
      </c>
      <c r="J3619" t="s">
        <v>23</v>
      </c>
      <c r="K3619" t="s">
        <v>38</v>
      </c>
      <c r="L3619" t="s">
        <v>39</v>
      </c>
      <c r="M3619">
        <v>90004</v>
      </c>
      <c r="N3619" t="s">
        <v>40</v>
      </c>
      <c r="O3619" t="s">
        <v>2210</v>
      </c>
      <c r="P3619" t="s">
        <v>42</v>
      </c>
      <c r="Q3619" t="s">
        <v>71</v>
      </c>
      <c r="R3619" t="s">
        <v>2211</v>
      </c>
      <c r="S3619">
        <v>487.98399999999998</v>
      </c>
      <c r="T3619" s="3"/>
    </row>
    <row r="3620" spans="1:20" x14ac:dyDescent="0.3">
      <c r="A3620">
        <v>3619</v>
      </c>
      <c r="B3620" t="s">
        <v>6793</v>
      </c>
      <c r="C3620">
        <f t="shared" si="56"/>
        <v>36</v>
      </c>
      <c r="D3620" s="1">
        <v>43347</v>
      </c>
      <c r="E3620" s="1">
        <v>43351</v>
      </c>
      <c r="F3620" t="s">
        <v>46</v>
      </c>
      <c r="G3620" t="s">
        <v>2231</v>
      </c>
      <c r="H3620" t="s">
        <v>2232</v>
      </c>
      <c r="I3620" t="s">
        <v>22</v>
      </c>
      <c r="J3620" t="s">
        <v>23</v>
      </c>
      <c r="K3620" t="s">
        <v>38</v>
      </c>
      <c r="L3620" t="s">
        <v>39</v>
      </c>
      <c r="M3620">
        <v>90004</v>
      </c>
      <c r="N3620" t="s">
        <v>40</v>
      </c>
      <c r="O3620" t="s">
        <v>4345</v>
      </c>
      <c r="P3620" t="s">
        <v>67</v>
      </c>
      <c r="Q3620" t="s">
        <v>68</v>
      </c>
      <c r="R3620" t="s">
        <v>4346</v>
      </c>
      <c r="S3620">
        <v>5.56</v>
      </c>
      <c r="T3620" s="3"/>
    </row>
    <row r="3621" spans="1:20" x14ac:dyDescent="0.3">
      <c r="A3621">
        <v>3620</v>
      </c>
      <c r="B3621" t="s">
        <v>6793</v>
      </c>
      <c r="C3621">
        <f t="shared" si="56"/>
        <v>36</v>
      </c>
      <c r="D3621" s="1">
        <v>43347</v>
      </c>
      <c r="E3621" s="1">
        <v>43351</v>
      </c>
      <c r="F3621" t="s">
        <v>46</v>
      </c>
      <c r="G3621" t="s">
        <v>2231</v>
      </c>
      <c r="H3621" t="s">
        <v>2232</v>
      </c>
      <c r="I3621" t="s">
        <v>22</v>
      </c>
      <c r="J3621" t="s">
        <v>23</v>
      </c>
      <c r="K3621" t="s">
        <v>38</v>
      </c>
      <c r="L3621" t="s">
        <v>39</v>
      </c>
      <c r="M3621">
        <v>90004</v>
      </c>
      <c r="N3621" t="s">
        <v>40</v>
      </c>
      <c r="O3621" t="s">
        <v>543</v>
      </c>
      <c r="P3621" t="s">
        <v>42</v>
      </c>
      <c r="Q3621" t="s">
        <v>55</v>
      </c>
      <c r="R3621" t="s">
        <v>544</v>
      </c>
      <c r="S3621">
        <v>217.85</v>
      </c>
      <c r="T3621" s="3"/>
    </row>
    <row r="3622" spans="1:20" x14ac:dyDescent="0.3">
      <c r="A3622">
        <v>3621</v>
      </c>
      <c r="B3622" t="s">
        <v>6794</v>
      </c>
      <c r="C3622">
        <f t="shared" si="56"/>
        <v>38</v>
      </c>
      <c r="D3622" s="1">
        <v>43000</v>
      </c>
      <c r="E3622" s="1">
        <v>43007</v>
      </c>
      <c r="F3622" t="s">
        <v>46</v>
      </c>
      <c r="G3622" t="s">
        <v>581</v>
      </c>
      <c r="H3622" t="s">
        <v>582</v>
      </c>
      <c r="I3622" t="s">
        <v>37</v>
      </c>
      <c r="J3622" t="s">
        <v>23</v>
      </c>
      <c r="K3622" t="s">
        <v>3797</v>
      </c>
      <c r="L3622" t="s">
        <v>331</v>
      </c>
      <c r="M3622">
        <v>37167</v>
      </c>
      <c r="N3622" t="s">
        <v>26</v>
      </c>
      <c r="O3622" t="s">
        <v>5722</v>
      </c>
      <c r="P3622" t="s">
        <v>42</v>
      </c>
      <c r="Q3622" t="s">
        <v>64</v>
      </c>
      <c r="R3622" t="s">
        <v>5723</v>
      </c>
      <c r="S3622">
        <v>40.776000000000003</v>
      </c>
      <c r="T3622" s="3"/>
    </row>
    <row r="3623" spans="1:20" x14ac:dyDescent="0.3">
      <c r="A3623">
        <v>3622</v>
      </c>
      <c r="B3623" t="s">
        <v>6794</v>
      </c>
      <c r="C3623">
        <f t="shared" si="56"/>
        <v>38</v>
      </c>
      <c r="D3623" s="1">
        <v>43000</v>
      </c>
      <c r="E3623" s="1">
        <v>43007</v>
      </c>
      <c r="F3623" t="s">
        <v>46</v>
      </c>
      <c r="G3623" t="s">
        <v>581</v>
      </c>
      <c r="H3623" t="s">
        <v>582</v>
      </c>
      <c r="I3623" t="s">
        <v>37</v>
      </c>
      <c r="J3623" t="s">
        <v>23</v>
      </c>
      <c r="K3623" t="s">
        <v>3797</v>
      </c>
      <c r="L3623" t="s">
        <v>331</v>
      </c>
      <c r="M3623">
        <v>37167</v>
      </c>
      <c r="N3623" t="s">
        <v>26</v>
      </c>
      <c r="O3623" t="s">
        <v>6795</v>
      </c>
      <c r="P3623" t="s">
        <v>67</v>
      </c>
      <c r="Q3623" t="s">
        <v>68</v>
      </c>
      <c r="R3623" t="s">
        <v>6796</v>
      </c>
      <c r="S3623">
        <v>63.936</v>
      </c>
      <c r="T3623" s="3"/>
    </row>
    <row r="3624" spans="1:20" x14ac:dyDescent="0.3">
      <c r="A3624">
        <v>3623</v>
      </c>
      <c r="B3624" t="s">
        <v>6797</v>
      </c>
      <c r="C3624">
        <f t="shared" si="56"/>
        <v>38</v>
      </c>
      <c r="D3624" s="1">
        <v>42261</v>
      </c>
      <c r="E3624" s="1">
        <v>42266</v>
      </c>
      <c r="F3624" t="s">
        <v>46</v>
      </c>
      <c r="G3624" t="s">
        <v>4687</v>
      </c>
      <c r="H3624" t="s">
        <v>4688</v>
      </c>
      <c r="I3624" t="s">
        <v>22</v>
      </c>
      <c r="J3624" t="s">
        <v>23</v>
      </c>
      <c r="K3624" t="s">
        <v>3560</v>
      </c>
      <c r="L3624" t="s">
        <v>1271</v>
      </c>
      <c r="M3624">
        <v>31204</v>
      </c>
      <c r="N3624" t="s">
        <v>26</v>
      </c>
      <c r="O3624" t="s">
        <v>4588</v>
      </c>
      <c r="P3624" t="s">
        <v>28</v>
      </c>
      <c r="Q3624" t="s">
        <v>61</v>
      </c>
      <c r="R3624" t="s">
        <v>4589</v>
      </c>
      <c r="S3624">
        <v>142.4</v>
      </c>
      <c r="T3624" s="3"/>
    </row>
    <row r="3625" spans="1:20" x14ac:dyDescent="0.3">
      <c r="A3625">
        <v>3624</v>
      </c>
      <c r="B3625" t="s">
        <v>6797</v>
      </c>
      <c r="C3625">
        <f t="shared" si="56"/>
        <v>38</v>
      </c>
      <c r="D3625" s="1">
        <v>42261</v>
      </c>
      <c r="E3625" s="1">
        <v>42266</v>
      </c>
      <c r="F3625" t="s">
        <v>46</v>
      </c>
      <c r="G3625" t="s">
        <v>4687</v>
      </c>
      <c r="H3625" t="s">
        <v>4688</v>
      </c>
      <c r="I3625" t="s">
        <v>22</v>
      </c>
      <c r="J3625" t="s">
        <v>23</v>
      </c>
      <c r="K3625" t="s">
        <v>3560</v>
      </c>
      <c r="L3625" t="s">
        <v>1271</v>
      </c>
      <c r="M3625">
        <v>31204</v>
      </c>
      <c r="N3625" t="s">
        <v>26</v>
      </c>
      <c r="O3625" t="s">
        <v>746</v>
      </c>
      <c r="P3625" t="s">
        <v>42</v>
      </c>
      <c r="Q3625" t="s">
        <v>71</v>
      </c>
      <c r="R3625" t="s">
        <v>747</v>
      </c>
      <c r="S3625">
        <v>7.16</v>
      </c>
      <c r="T3625" s="3"/>
    </row>
    <row r="3626" spans="1:20" x14ac:dyDescent="0.3">
      <c r="A3626">
        <v>3625</v>
      </c>
      <c r="B3626" t="s">
        <v>6798</v>
      </c>
      <c r="C3626">
        <f t="shared" si="56"/>
        <v>20</v>
      </c>
      <c r="D3626" s="1">
        <v>43239</v>
      </c>
      <c r="E3626" s="1">
        <v>43241</v>
      </c>
      <c r="F3626" t="s">
        <v>19</v>
      </c>
      <c r="G3626" t="s">
        <v>5324</v>
      </c>
      <c r="H3626" t="s">
        <v>5325</v>
      </c>
      <c r="I3626" t="s">
        <v>98</v>
      </c>
      <c r="J3626" t="s">
        <v>23</v>
      </c>
      <c r="K3626" t="s">
        <v>123</v>
      </c>
      <c r="L3626" t="s">
        <v>39</v>
      </c>
      <c r="M3626">
        <v>94109</v>
      </c>
      <c r="N3626" t="s">
        <v>40</v>
      </c>
      <c r="O3626" t="s">
        <v>1840</v>
      </c>
      <c r="P3626" t="s">
        <v>28</v>
      </c>
      <c r="Q3626" t="s">
        <v>32</v>
      </c>
      <c r="R3626" t="s">
        <v>1841</v>
      </c>
      <c r="S3626">
        <v>681.40800000000002</v>
      </c>
      <c r="T3626" s="3"/>
    </row>
    <row r="3627" spans="1:20" x14ac:dyDescent="0.3">
      <c r="A3627">
        <v>3626</v>
      </c>
      <c r="B3627" t="s">
        <v>6798</v>
      </c>
      <c r="C3627">
        <f t="shared" si="56"/>
        <v>20</v>
      </c>
      <c r="D3627" s="1">
        <v>43239</v>
      </c>
      <c r="E3627" s="1">
        <v>43241</v>
      </c>
      <c r="F3627" t="s">
        <v>19</v>
      </c>
      <c r="G3627" t="s">
        <v>5324</v>
      </c>
      <c r="H3627" t="s">
        <v>5325</v>
      </c>
      <c r="I3627" t="s">
        <v>98</v>
      </c>
      <c r="J3627" t="s">
        <v>23</v>
      </c>
      <c r="K3627" t="s">
        <v>123</v>
      </c>
      <c r="L3627" t="s">
        <v>39</v>
      </c>
      <c r="M3627">
        <v>94109</v>
      </c>
      <c r="N3627" t="s">
        <v>40</v>
      </c>
      <c r="O3627" t="s">
        <v>4128</v>
      </c>
      <c r="P3627" t="s">
        <v>42</v>
      </c>
      <c r="Q3627" t="s">
        <v>64</v>
      </c>
      <c r="R3627" t="s">
        <v>4129</v>
      </c>
      <c r="S3627">
        <v>3.52</v>
      </c>
      <c r="T3627" s="3"/>
    </row>
    <row r="3628" spans="1:20" x14ac:dyDescent="0.3">
      <c r="A3628">
        <v>3627</v>
      </c>
      <c r="B3628" t="s">
        <v>6798</v>
      </c>
      <c r="C3628">
        <f t="shared" si="56"/>
        <v>20</v>
      </c>
      <c r="D3628" s="1">
        <v>43239</v>
      </c>
      <c r="E3628" s="1">
        <v>43241</v>
      </c>
      <c r="F3628" t="s">
        <v>19</v>
      </c>
      <c r="G3628" t="s">
        <v>5324</v>
      </c>
      <c r="H3628" t="s">
        <v>5325</v>
      </c>
      <c r="I3628" t="s">
        <v>98</v>
      </c>
      <c r="J3628" t="s">
        <v>23</v>
      </c>
      <c r="K3628" t="s">
        <v>123</v>
      </c>
      <c r="L3628" t="s">
        <v>39</v>
      </c>
      <c r="M3628">
        <v>94109</v>
      </c>
      <c r="N3628" t="s">
        <v>40</v>
      </c>
      <c r="O3628" t="s">
        <v>1231</v>
      </c>
      <c r="P3628" t="s">
        <v>42</v>
      </c>
      <c r="Q3628" t="s">
        <v>64</v>
      </c>
      <c r="R3628" t="s">
        <v>1232</v>
      </c>
      <c r="S3628">
        <v>5.58</v>
      </c>
      <c r="T3628" s="3"/>
    </row>
    <row r="3629" spans="1:20" x14ac:dyDescent="0.3">
      <c r="A3629">
        <v>3628</v>
      </c>
      <c r="B3629" t="s">
        <v>6798</v>
      </c>
      <c r="C3629">
        <f t="shared" si="56"/>
        <v>20</v>
      </c>
      <c r="D3629" s="1">
        <v>43239</v>
      </c>
      <c r="E3629" s="1">
        <v>43241</v>
      </c>
      <c r="F3629" t="s">
        <v>19</v>
      </c>
      <c r="G3629" t="s">
        <v>5324</v>
      </c>
      <c r="H3629" t="s">
        <v>5325</v>
      </c>
      <c r="I3629" t="s">
        <v>98</v>
      </c>
      <c r="J3629" t="s">
        <v>23</v>
      </c>
      <c r="K3629" t="s">
        <v>123</v>
      </c>
      <c r="L3629" t="s">
        <v>39</v>
      </c>
      <c r="M3629">
        <v>94109</v>
      </c>
      <c r="N3629" t="s">
        <v>40</v>
      </c>
      <c r="O3629" t="s">
        <v>1855</v>
      </c>
      <c r="P3629" t="s">
        <v>67</v>
      </c>
      <c r="Q3629" t="s">
        <v>157</v>
      </c>
      <c r="R3629" t="s">
        <v>1856</v>
      </c>
      <c r="S3629">
        <v>36.32</v>
      </c>
      <c r="T3629" s="3"/>
    </row>
    <row r="3630" spans="1:20" x14ac:dyDescent="0.3">
      <c r="A3630">
        <v>3629</v>
      </c>
      <c r="B3630" t="s">
        <v>6799</v>
      </c>
      <c r="C3630">
        <f t="shared" si="56"/>
        <v>33</v>
      </c>
      <c r="D3630" s="1">
        <v>42225</v>
      </c>
      <c r="E3630" s="1">
        <v>42229</v>
      </c>
      <c r="F3630" t="s">
        <v>46</v>
      </c>
      <c r="G3630" t="s">
        <v>828</v>
      </c>
      <c r="H3630" t="s">
        <v>829</v>
      </c>
      <c r="I3630" t="s">
        <v>22</v>
      </c>
      <c r="J3630" t="s">
        <v>23</v>
      </c>
      <c r="K3630" t="s">
        <v>91</v>
      </c>
      <c r="L3630" t="s">
        <v>92</v>
      </c>
      <c r="M3630">
        <v>98103</v>
      </c>
      <c r="N3630" t="s">
        <v>40</v>
      </c>
      <c r="O3630" t="s">
        <v>6371</v>
      </c>
      <c r="P3630" t="s">
        <v>42</v>
      </c>
      <c r="Q3630" t="s">
        <v>71</v>
      </c>
      <c r="R3630" t="s">
        <v>6372</v>
      </c>
      <c r="S3630">
        <v>2060.7440000000001</v>
      </c>
      <c r="T3630" s="3"/>
    </row>
    <row r="3631" spans="1:20" x14ac:dyDescent="0.3">
      <c r="A3631">
        <v>3630</v>
      </c>
      <c r="B3631" t="s">
        <v>6800</v>
      </c>
      <c r="C3631">
        <f t="shared" si="56"/>
        <v>48</v>
      </c>
      <c r="D3631" s="1">
        <v>43430</v>
      </c>
      <c r="E3631" s="1">
        <v>43434</v>
      </c>
      <c r="F3631" t="s">
        <v>46</v>
      </c>
      <c r="G3631" t="s">
        <v>4957</v>
      </c>
      <c r="H3631" t="s">
        <v>4958</v>
      </c>
      <c r="I3631" t="s">
        <v>37</v>
      </c>
      <c r="J3631" t="s">
        <v>23</v>
      </c>
      <c r="K3631" t="s">
        <v>493</v>
      </c>
      <c r="L3631" t="s">
        <v>494</v>
      </c>
      <c r="M3631">
        <v>43229</v>
      </c>
      <c r="N3631" t="s">
        <v>144</v>
      </c>
      <c r="O3631" t="s">
        <v>4442</v>
      </c>
      <c r="P3631" t="s">
        <v>42</v>
      </c>
      <c r="Q3631" t="s">
        <v>74</v>
      </c>
      <c r="R3631" t="s">
        <v>4443</v>
      </c>
      <c r="S3631">
        <v>52.271999999999998</v>
      </c>
      <c r="T3631" s="3"/>
    </row>
    <row r="3632" spans="1:20" x14ac:dyDescent="0.3">
      <c r="A3632">
        <v>3631</v>
      </c>
      <c r="B3632" t="s">
        <v>6800</v>
      </c>
      <c r="C3632">
        <f t="shared" si="56"/>
        <v>48</v>
      </c>
      <c r="D3632" s="1">
        <v>43430</v>
      </c>
      <c r="E3632" s="1">
        <v>43434</v>
      </c>
      <c r="F3632" t="s">
        <v>46</v>
      </c>
      <c r="G3632" t="s">
        <v>4957</v>
      </c>
      <c r="H3632" t="s">
        <v>4958</v>
      </c>
      <c r="I3632" t="s">
        <v>37</v>
      </c>
      <c r="J3632" t="s">
        <v>23</v>
      </c>
      <c r="K3632" t="s">
        <v>493</v>
      </c>
      <c r="L3632" t="s">
        <v>494</v>
      </c>
      <c r="M3632">
        <v>43229</v>
      </c>
      <c r="N3632" t="s">
        <v>144</v>
      </c>
      <c r="O3632" t="s">
        <v>1993</v>
      </c>
      <c r="P3632" t="s">
        <v>42</v>
      </c>
      <c r="Q3632" t="s">
        <v>74</v>
      </c>
      <c r="R3632" t="s">
        <v>1994</v>
      </c>
      <c r="S3632">
        <v>213.136</v>
      </c>
      <c r="T3632" s="3"/>
    </row>
    <row r="3633" spans="1:20" x14ac:dyDescent="0.3">
      <c r="A3633">
        <v>3632</v>
      </c>
      <c r="B3633" t="s">
        <v>6801</v>
      </c>
      <c r="C3633">
        <f t="shared" si="56"/>
        <v>18</v>
      </c>
      <c r="D3633" s="1">
        <v>43223</v>
      </c>
      <c r="E3633" s="1">
        <v>43228</v>
      </c>
      <c r="F3633" t="s">
        <v>19</v>
      </c>
      <c r="G3633" t="s">
        <v>6802</v>
      </c>
      <c r="H3633" t="s">
        <v>6803</v>
      </c>
      <c r="I3633" t="s">
        <v>37</v>
      </c>
      <c r="J3633" t="s">
        <v>23</v>
      </c>
      <c r="K3633" t="s">
        <v>38</v>
      </c>
      <c r="L3633" t="s">
        <v>39</v>
      </c>
      <c r="M3633">
        <v>90004</v>
      </c>
      <c r="N3633" t="s">
        <v>40</v>
      </c>
      <c r="O3633" t="s">
        <v>4638</v>
      </c>
      <c r="P3633" t="s">
        <v>42</v>
      </c>
      <c r="Q3633" t="s">
        <v>55</v>
      </c>
      <c r="R3633" t="s">
        <v>4639</v>
      </c>
      <c r="S3633">
        <v>69.52</v>
      </c>
      <c r="T3633" s="3"/>
    </row>
    <row r="3634" spans="1:20" x14ac:dyDescent="0.3">
      <c r="A3634">
        <v>3633</v>
      </c>
      <c r="B3634" t="s">
        <v>6801</v>
      </c>
      <c r="C3634">
        <f t="shared" si="56"/>
        <v>18</v>
      </c>
      <c r="D3634" s="1">
        <v>43223</v>
      </c>
      <c r="E3634" s="1">
        <v>43228</v>
      </c>
      <c r="F3634" t="s">
        <v>19</v>
      </c>
      <c r="G3634" t="s">
        <v>6802</v>
      </c>
      <c r="H3634" t="s">
        <v>6803</v>
      </c>
      <c r="I3634" t="s">
        <v>37</v>
      </c>
      <c r="J3634" t="s">
        <v>23</v>
      </c>
      <c r="K3634" t="s">
        <v>38</v>
      </c>
      <c r="L3634" t="s">
        <v>39</v>
      </c>
      <c r="M3634">
        <v>90004</v>
      </c>
      <c r="N3634" t="s">
        <v>40</v>
      </c>
      <c r="O3634" t="s">
        <v>2430</v>
      </c>
      <c r="P3634" t="s">
        <v>42</v>
      </c>
      <c r="Q3634" t="s">
        <v>55</v>
      </c>
      <c r="R3634" t="s">
        <v>2431</v>
      </c>
      <c r="S3634">
        <v>763.44</v>
      </c>
      <c r="T3634" s="3"/>
    </row>
    <row r="3635" spans="1:20" x14ac:dyDescent="0.3">
      <c r="A3635">
        <v>3634</v>
      </c>
      <c r="B3635" t="s">
        <v>6804</v>
      </c>
      <c r="C3635">
        <f t="shared" si="56"/>
        <v>45</v>
      </c>
      <c r="D3635" s="1">
        <v>43049</v>
      </c>
      <c r="E3635" s="1">
        <v>43053</v>
      </c>
      <c r="F3635" t="s">
        <v>46</v>
      </c>
      <c r="G3635" t="s">
        <v>3795</v>
      </c>
      <c r="H3635" t="s">
        <v>3796</v>
      </c>
      <c r="I3635" t="s">
        <v>98</v>
      </c>
      <c r="J3635" t="s">
        <v>23</v>
      </c>
      <c r="K3635" t="s">
        <v>314</v>
      </c>
      <c r="L3635" t="s">
        <v>494</v>
      </c>
      <c r="M3635">
        <v>45503</v>
      </c>
      <c r="N3635" t="s">
        <v>144</v>
      </c>
      <c r="O3635" t="s">
        <v>2921</v>
      </c>
      <c r="P3635" t="s">
        <v>42</v>
      </c>
      <c r="Q3635" t="s">
        <v>43</v>
      </c>
      <c r="R3635" t="s">
        <v>2922</v>
      </c>
      <c r="S3635">
        <v>9.2159999999999993</v>
      </c>
      <c r="T3635" s="3"/>
    </row>
    <row r="3636" spans="1:20" x14ac:dyDescent="0.3">
      <c r="A3636">
        <v>3635</v>
      </c>
      <c r="B3636" t="s">
        <v>6804</v>
      </c>
      <c r="C3636">
        <f t="shared" si="56"/>
        <v>45</v>
      </c>
      <c r="D3636" s="1">
        <v>43049</v>
      </c>
      <c r="E3636" s="1">
        <v>43053</v>
      </c>
      <c r="F3636" t="s">
        <v>46</v>
      </c>
      <c r="G3636" t="s">
        <v>3795</v>
      </c>
      <c r="H3636" t="s">
        <v>3796</v>
      </c>
      <c r="I3636" t="s">
        <v>98</v>
      </c>
      <c r="J3636" t="s">
        <v>23</v>
      </c>
      <c r="K3636" t="s">
        <v>314</v>
      </c>
      <c r="L3636" t="s">
        <v>494</v>
      </c>
      <c r="M3636">
        <v>45503</v>
      </c>
      <c r="N3636" t="s">
        <v>144</v>
      </c>
      <c r="O3636" t="s">
        <v>1683</v>
      </c>
      <c r="P3636" t="s">
        <v>67</v>
      </c>
      <c r="Q3636" t="s">
        <v>68</v>
      </c>
      <c r="R3636" t="s">
        <v>1684</v>
      </c>
      <c r="S3636">
        <v>41.957999999999998</v>
      </c>
      <c r="T3636" s="3"/>
    </row>
    <row r="3637" spans="1:20" x14ac:dyDescent="0.3">
      <c r="A3637">
        <v>3636</v>
      </c>
      <c r="B3637" t="s">
        <v>6804</v>
      </c>
      <c r="C3637">
        <f t="shared" si="56"/>
        <v>45</v>
      </c>
      <c r="D3637" s="1">
        <v>43049</v>
      </c>
      <c r="E3637" s="1">
        <v>43053</v>
      </c>
      <c r="F3637" t="s">
        <v>46</v>
      </c>
      <c r="G3637" t="s">
        <v>3795</v>
      </c>
      <c r="H3637" t="s">
        <v>3796</v>
      </c>
      <c r="I3637" t="s">
        <v>98</v>
      </c>
      <c r="J3637" t="s">
        <v>23</v>
      </c>
      <c r="K3637" t="s">
        <v>314</v>
      </c>
      <c r="L3637" t="s">
        <v>494</v>
      </c>
      <c r="M3637">
        <v>45503</v>
      </c>
      <c r="N3637" t="s">
        <v>144</v>
      </c>
      <c r="O3637" t="s">
        <v>6805</v>
      </c>
      <c r="P3637" t="s">
        <v>42</v>
      </c>
      <c r="Q3637" t="s">
        <v>86</v>
      </c>
      <c r="R3637" t="s">
        <v>6806</v>
      </c>
      <c r="S3637">
        <v>89.567999999999998</v>
      </c>
      <c r="T3637" s="3"/>
    </row>
    <row r="3638" spans="1:20" x14ac:dyDescent="0.3">
      <c r="A3638">
        <v>3637</v>
      </c>
      <c r="B3638" t="s">
        <v>6804</v>
      </c>
      <c r="C3638">
        <f t="shared" si="56"/>
        <v>45</v>
      </c>
      <c r="D3638" s="1">
        <v>43049</v>
      </c>
      <c r="E3638" s="1">
        <v>43053</v>
      </c>
      <c r="F3638" t="s">
        <v>46</v>
      </c>
      <c r="G3638" t="s">
        <v>3795</v>
      </c>
      <c r="H3638" t="s">
        <v>3796</v>
      </c>
      <c r="I3638" t="s">
        <v>98</v>
      </c>
      <c r="J3638" t="s">
        <v>23</v>
      </c>
      <c r="K3638" t="s">
        <v>314</v>
      </c>
      <c r="L3638" t="s">
        <v>494</v>
      </c>
      <c r="M3638">
        <v>45503</v>
      </c>
      <c r="N3638" t="s">
        <v>144</v>
      </c>
      <c r="O3638" t="s">
        <v>5243</v>
      </c>
      <c r="P3638" t="s">
        <v>42</v>
      </c>
      <c r="Q3638" t="s">
        <v>86</v>
      </c>
      <c r="R3638" t="s">
        <v>5244</v>
      </c>
      <c r="S3638">
        <v>22.248000000000001</v>
      </c>
      <c r="T3638" s="3"/>
    </row>
    <row r="3639" spans="1:20" x14ac:dyDescent="0.3">
      <c r="A3639">
        <v>3638</v>
      </c>
      <c r="B3639" t="s">
        <v>6804</v>
      </c>
      <c r="C3639">
        <f t="shared" si="56"/>
        <v>45</v>
      </c>
      <c r="D3639" s="1">
        <v>43049</v>
      </c>
      <c r="E3639" s="1">
        <v>43053</v>
      </c>
      <c r="F3639" t="s">
        <v>46</v>
      </c>
      <c r="G3639" t="s">
        <v>3795</v>
      </c>
      <c r="H3639" t="s">
        <v>3796</v>
      </c>
      <c r="I3639" t="s">
        <v>98</v>
      </c>
      <c r="J3639" t="s">
        <v>23</v>
      </c>
      <c r="K3639" t="s">
        <v>314</v>
      </c>
      <c r="L3639" t="s">
        <v>494</v>
      </c>
      <c r="M3639">
        <v>45503</v>
      </c>
      <c r="N3639" t="s">
        <v>144</v>
      </c>
      <c r="O3639" t="s">
        <v>2133</v>
      </c>
      <c r="P3639" t="s">
        <v>42</v>
      </c>
      <c r="Q3639" t="s">
        <v>74</v>
      </c>
      <c r="R3639" t="s">
        <v>2134</v>
      </c>
      <c r="S3639">
        <v>334.88</v>
      </c>
      <c r="T3639" s="3"/>
    </row>
    <row r="3640" spans="1:20" x14ac:dyDescent="0.3">
      <c r="A3640">
        <v>3639</v>
      </c>
      <c r="B3640" t="s">
        <v>6804</v>
      </c>
      <c r="C3640">
        <f t="shared" si="56"/>
        <v>45</v>
      </c>
      <c r="D3640" s="1">
        <v>43049</v>
      </c>
      <c r="E3640" s="1">
        <v>43053</v>
      </c>
      <c r="F3640" t="s">
        <v>46</v>
      </c>
      <c r="G3640" t="s">
        <v>3795</v>
      </c>
      <c r="H3640" t="s">
        <v>3796</v>
      </c>
      <c r="I3640" t="s">
        <v>98</v>
      </c>
      <c r="J3640" t="s">
        <v>23</v>
      </c>
      <c r="K3640" t="s">
        <v>314</v>
      </c>
      <c r="L3640" t="s">
        <v>494</v>
      </c>
      <c r="M3640">
        <v>45503</v>
      </c>
      <c r="N3640" t="s">
        <v>144</v>
      </c>
      <c r="O3640" t="s">
        <v>4361</v>
      </c>
      <c r="P3640" t="s">
        <v>28</v>
      </c>
      <c r="Q3640" t="s">
        <v>61</v>
      </c>
      <c r="R3640" t="s">
        <v>4362</v>
      </c>
      <c r="S3640">
        <v>148.28800000000001</v>
      </c>
      <c r="T3640" s="3"/>
    </row>
    <row r="3641" spans="1:20" x14ac:dyDescent="0.3">
      <c r="A3641">
        <v>3640</v>
      </c>
      <c r="B3641" t="s">
        <v>6804</v>
      </c>
      <c r="C3641">
        <f t="shared" si="56"/>
        <v>45</v>
      </c>
      <c r="D3641" s="1">
        <v>43049</v>
      </c>
      <c r="E3641" s="1">
        <v>43053</v>
      </c>
      <c r="F3641" t="s">
        <v>46</v>
      </c>
      <c r="G3641" t="s">
        <v>3795</v>
      </c>
      <c r="H3641" t="s">
        <v>3796</v>
      </c>
      <c r="I3641" t="s">
        <v>98</v>
      </c>
      <c r="J3641" t="s">
        <v>23</v>
      </c>
      <c r="K3641" t="s">
        <v>314</v>
      </c>
      <c r="L3641" t="s">
        <v>494</v>
      </c>
      <c r="M3641">
        <v>45503</v>
      </c>
      <c r="N3641" t="s">
        <v>144</v>
      </c>
      <c r="O3641" t="s">
        <v>3407</v>
      </c>
      <c r="P3641" t="s">
        <v>42</v>
      </c>
      <c r="Q3641" t="s">
        <v>86</v>
      </c>
      <c r="R3641" t="s">
        <v>3408</v>
      </c>
      <c r="S3641">
        <v>4.6239999999999997</v>
      </c>
      <c r="T3641" s="3"/>
    </row>
    <row r="3642" spans="1:20" x14ac:dyDescent="0.3">
      <c r="A3642">
        <v>3641</v>
      </c>
      <c r="B3642" t="s">
        <v>6804</v>
      </c>
      <c r="C3642">
        <f t="shared" si="56"/>
        <v>45</v>
      </c>
      <c r="D3642" s="1">
        <v>43049</v>
      </c>
      <c r="E3642" s="1">
        <v>43053</v>
      </c>
      <c r="F3642" t="s">
        <v>46</v>
      </c>
      <c r="G3642" t="s">
        <v>3795</v>
      </c>
      <c r="H3642" t="s">
        <v>3796</v>
      </c>
      <c r="I3642" t="s">
        <v>98</v>
      </c>
      <c r="J3642" t="s">
        <v>23</v>
      </c>
      <c r="K3642" t="s">
        <v>314</v>
      </c>
      <c r="L3642" t="s">
        <v>494</v>
      </c>
      <c r="M3642">
        <v>45503</v>
      </c>
      <c r="N3642" t="s">
        <v>144</v>
      </c>
      <c r="O3642" t="s">
        <v>5621</v>
      </c>
      <c r="P3642" t="s">
        <v>67</v>
      </c>
      <c r="Q3642" t="s">
        <v>157</v>
      </c>
      <c r="R3642" t="s">
        <v>6807</v>
      </c>
      <c r="S3642">
        <v>178.92</v>
      </c>
      <c r="T3642" s="3"/>
    </row>
    <row r="3643" spans="1:20" x14ac:dyDescent="0.3">
      <c r="A3643">
        <v>3642</v>
      </c>
      <c r="B3643" t="s">
        <v>6804</v>
      </c>
      <c r="C3643">
        <f t="shared" si="56"/>
        <v>45</v>
      </c>
      <c r="D3643" s="1">
        <v>43049</v>
      </c>
      <c r="E3643" s="1">
        <v>43053</v>
      </c>
      <c r="F3643" t="s">
        <v>46</v>
      </c>
      <c r="G3643" t="s">
        <v>3795</v>
      </c>
      <c r="H3643" t="s">
        <v>3796</v>
      </c>
      <c r="I3643" t="s">
        <v>98</v>
      </c>
      <c r="J3643" t="s">
        <v>23</v>
      </c>
      <c r="K3643" t="s">
        <v>314</v>
      </c>
      <c r="L3643" t="s">
        <v>494</v>
      </c>
      <c r="M3643">
        <v>45503</v>
      </c>
      <c r="N3643" t="s">
        <v>144</v>
      </c>
      <c r="O3643" t="s">
        <v>4806</v>
      </c>
      <c r="P3643" t="s">
        <v>42</v>
      </c>
      <c r="Q3643" t="s">
        <v>71</v>
      </c>
      <c r="R3643" t="s">
        <v>4807</v>
      </c>
      <c r="S3643">
        <v>69.888000000000005</v>
      </c>
      <c r="T3643" s="3"/>
    </row>
    <row r="3644" spans="1:20" x14ac:dyDescent="0.3">
      <c r="A3644">
        <v>3643</v>
      </c>
      <c r="B3644" t="s">
        <v>6808</v>
      </c>
      <c r="C3644">
        <f t="shared" si="56"/>
        <v>52</v>
      </c>
      <c r="D3644" s="1">
        <v>42358</v>
      </c>
      <c r="E3644" s="1">
        <v>42361</v>
      </c>
      <c r="F3644" t="s">
        <v>19</v>
      </c>
      <c r="G3644" t="s">
        <v>2226</v>
      </c>
      <c r="H3644" t="s">
        <v>2227</v>
      </c>
      <c r="I3644" t="s">
        <v>22</v>
      </c>
      <c r="J3644" t="s">
        <v>23</v>
      </c>
      <c r="K3644" t="s">
        <v>38</v>
      </c>
      <c r="L3644" t="s">
        <v>39</v>
      </c>
      <c r="M3644">
        <v>90008</v>
      </c>
      <c r="N3644" t="s">
        <v>40</v>
      </c>
      <c r="O3644" t="s">
        <v>2210</v>
      </c>
      <c r="P3644" t="s">
        <v>42</v>
      </c>
      <c r="Q3644" t="s">
        <v>71</v>
      </c>
      <c r="R3644" t="s">
        <v>2211</v>
      </c>
      <c r="S3644">
        <v>487.98399999999998</v>
      </c>
      <c r="T3644" s="3"/>
    </row>
    <row r="3645" spans="1:20" x14ac:dyDescent="0.3">
      <c r="A3645">
        <v>3644</v>
      </c>
      <c r="B3645" t="s">
        <v>6808</v>
      </c>
      <c r="C3645">
        <f t="shared" si="56"/>
        <v>52</v>
      </c>
      <c r="D3645" s="1">
        <v>42358</v>
      </c>
      <c r="E3645" s="1">
        <v>42361</v>
      </c>
      <c r="F3645" t="s">
        <v>19</v>
      </c>
      <c r="G3645" t="s">
        <v>2226</v>
      </c>
      <c r="H3645" t="s">
        <v>2227</v>
      </c>
      <c r="I3645" t="s">
        <v>22</v>
      </c>
      <c r="J3645" t="s">
        <v>23</v>
      </c>
      <c r="K3645" t="s">
        <v>38</v>
      </c>
      <c r="L3645" t="s">
        <v>39</v>
      </c>
      <c r="M3645">
        <v>90008</v>
      </c>
      <c r="N3645" t="s">
        <v>40</v>
      </c>
      <c r="O3645" t="s">
        <v>6809</v>
      </c>
      <c r="P3645" t="s">
        <v>42</v>
      </c>
      <c r="Q3645" t="s">
        <v>64</v>
      </c>
      <c r="R3645" t="s">
        <v>6810</v>
      </c>
      <c r="S3645">
        <v>47.3</v>
      </c>
      <c r="T3645" s="3"/>
    </row>
    <row r="3646" spans="1:20" x14ac:dyDescent="0.3">
      <c r="A3646">
        <v>3645</v>
      </c>
      <c r="B3646" t="s">
        <v>6808</v>
      </c>
      <c r="C3646">
        <f t="shared" si="56"/>
        <v>52</v>
      </c>
      <c r="D3646" s="1">
        <v>42358</v>
      </c>
      <c r="E3646" s="1">
        <v>42361</v>
      </c>
      <c r="F3646" t="s">
        <v>19</v>
      </c>
      <c r="G3646" t="s">
        <v>2226</v>
      </c>
      <c r="H3646" t="s">
        <v>2227</v>
      </c>
      <c r="I3646" t="s">
        <v>22</v>
      </c>
      <c r="J3646" t="s">
        <v>23</v>
      </c>
      <c r="K3646" t="s">
        <v>38</v>
      </c>
      <c r="L3646" t="s">
        <v>39</v>
      </c>
      <c r="M3646">
        <v>90008</v>
      </c>
      <c r="N3646" t="s">
        <v>40</v>
      </c>
      <c r="O3646" t="s">
        <v>6811</v>
      </c>
      <c r="P3646" t="s">
        <v>42</v>
      </c>
      <c r="Q3646" t="s">
        <v>64</v>
      </c>
      <c r="R3646" t="s">
        <v>6812</v>
      </c>
      <c r="S3646">
        <v>4.13</v>
      </c>
      <c r="T3646" s="3"/>
    </row>
    <row r="3647" spans="1:20" x14ac:dyDescent="0.3">
      <c r="A3647">
        <v>3646</v>
      </c>
      <c r="B3647" t="s">
        <v>6808</v>
      </c>
      <c r="C3647">
        <f t="shared" si="56"/>
        <v>52</v>
      </c>
      <c r="D3647" s="1">
        <v>42358</v>
      </c>
      <c r="E3647" s="1">
        <v>42361</v>
      </c>
      <c r="F3647" t="s">
        <v>19</v>
      </c>
      <c r="G3647" t="s">
        <v>2226</v>
      </c>
      <c r="H3647" t="s">
        <v>2227</v>
      </c>
      <c r="I3647" t="s">
        <v>22</v>
      </c>
      <c r="J3647" t="s">
        <v>23</v>
      </c>
      <c r="K3647" t="s">
        <v>38</v>
      </c>
      <c r="L3647" t="s">
        <v>39</v>
      </c>
      <c r="M3647">
        <v>90008</v>
      </c>
      <c r="N3647" t="s">
        <v>40</v>
      </c>
      <c r="O3647" t="s">
        <v>6813</v>
      </c>
      <c r="P3647" t="s">
        <v>42</v>
      </c>
      <c r="Q3647" t="s">
        <v>71</v>
      </c>
      <c r="R3647" t="s">
        <v>6814</v>
      </c>
      <c r="S3647">
        <v>155.12</v>
      </c>
      <c r="T3647" s="3"/>
    </row>
    <row r="3648" spans="1:20" x14ac:dyDescent="0.3">
      <c r="A3648">
        <v>3647</v>
      </c>
      <c r="B3648" t="s">
        <v>6815</v>
      </c>
      <c r="C3648">
        <f t="shared" si="56"/>
        <v>30</v>
      </c>
      <c r="D3648" s="1">
        <v>42210</v>
      </c>
      <c r="E3648" s="1">
        <v>42212</v>
      </c>
      <c r="F3648" t="s">
        <v>19</v>
      </c>
      <c r="G3648" t="s">
        <v>6040</v>
      </c>
      <c r="H3648" t="s">
        <v>6041</v>
      </c>
      <c r="I3648" t="s">
        <v>98</v>
      </c>
      <c r="J3648" t="s">
        <v>23</v>
      </c>
      <c r="K3648" t="s">
        <v>38</v>
      </c>
      <c r="L3648" t="s">
        <v>39</v>
      </c>
      <c r="M3648">
        <v>90045</v>
      </c>
      <c r="N3648" t="s">
        <v>40</v>
      </c>
      <c r="O3648" t="s">
        <v>2844</v>
      </c>
      <c r="P3648" t="s">
        <v>42</v>
      </c>
      <c r="Q3648" t="s">
        <v>86</v>
      </c>
      <c r="R3648" t="s">
        <v>6816</v>
      </c>
      <c r="S3648">
        <v>6.48</v>
      </c>
      <c r="T3648" s="3"/>
    </row>
    <row r="3649" spans="1:20" x14ac:dyDescent="0.3">
      <c r="A3649">
        <v>3648</v>
      </c>
      <c r="B3649" t="s">
        <v>6815</v>
      </c>
      <c r="C3649">
        <f t="shared" si="56"/>
        <v>30</v>
      </c>
      <c r="D3649" s="1">
        <v>42210</v>
      </c>
      <c r="E3649" s="1">
        <v>42212</v>
      </c>
      <c r="F3649" t="s">
        <v>19</v>
      </c>
      <c r="G3649" t="s">
        <v>6040</v>
      </c>
      <c r="H3649" t="s">
        <v>6041</v>
      </c>
      <c r="I3649" t="s">
        <v>98</v>
      </c>
      <c r="J3649" t="s">
        <v>23</v>
      </c>
      <c r="K3649" t="s">
        <v>38</v>
      </c>
      <c r="L3649" t="s">
        <v>39</v>
      </c>
      <c r="M3649">
        <v>90045</v>
      </c>
      <c r="N3649" t="s">
        <v>40</v>
      </c>
      <c r="O3649" t="s">
        <v>6817</v>
      </c>
      <c r="P3649" t="s">
        <v>42</v>
      </c>
      <c r="Q3649" t="s">
        <v>575</v>
      </c>
      <c r="R3649" t="s">
        <v>6818</v>
      </c>
      <c r="S3649">
        <v>15.52</v>
      </c>
      <c r="T3649" s="3"/>
    </row>
    <row r="3650" spans="1:20" x14ac:dyDescent="0.3">
      <c r="A3650">
        <v>3649</v>
      </c>
      <c r="B3650" t="s">
        <v>6819</v>
      </c>
      <c r="C3650">
        <f t="shared" si="56"/>
        <v>48</v>
      </c>
      <c r="D3650" s="1">
        <v>42696</v>
      </c>
      <c r="E3650" s="1">
        <v>42701</v>
      </c>
      <c r="F3650" t="s">
        <v>46</v>
      </c>
      <c r="G3650" t="s">
        <v>4271</v>
      </c>
      <c r="H3650" t="s">
        <v>4272</v>
      </c>
      <c r="I3650" t="s">
        <v>22</v>
      </c>
      <c r="J3650" t="s">
        <v>23</v>
      </c>
      <c r="K3650" t="s">
        <v>330</v>
      </c>
      <c r="L3650" t="s">
        <v>331</v>
      </c>
      <c r="M3650">
        <v>38109</v>
      </c>
      <c r="N3650" t="s">
        <v>26</v>
      </c>
      <c r="O3650" t="s">
        <v>2712</v>
      </c>
      <c r="P3650" t="s">
        <v>42</v>
      </c>
      <c r="Q3650" t="s">
        <v>71</v>
      </c>
      <c r="R3650" t="s">
        <v>2713</v>
      </c>
      <c r="S3650">
        <v>2.9460000000000002</v>
      </c>
      <c r="T3650" s="3"/>
    </row>
    <row r="3651" spans="1:20" x14ac:dyDescent="0.3">
      <c r="A3651">
        <v>3650</v>
      </c>
      <c r="B3651" t="s">
        <v>6819</v>
      </c>
      <c r="C3651">
        <f t="shared" ref="C3651:C3714" si="57">WEEKNUM(D3651,1)</f>
        <v>48</v>
      </c>
      <c r="D3651" s="1">
        <v>42696</v>
      </c>
      <c r="E3651" s="1">
        <v>42701</v>
      </c>
      <c r="F3651" t="s">
        <v>46</v>
      </c>
      <c r="G3651" t="s">
        <v>4271</v>
      </c>
      <c r="H3651" t="s">
        <v>4272</v>
      </c>
      <c r="I3651" t="s">
        <v>22</v>
      </c>
      <c r="J3651" t="s">
        <v>23</v>
      </c>
      <c r="K3651" t="s">
        <v>330</v>
      </c>
      <c r="L3651" t="s">
        <v>331</v>
      </c>
      <c r="M3651">
        <v>38109</v>
      </c>
      <c r="N3651" t="s">
        <v>26</v>
      </c>
      <c r="O3651" t="s">
        <v>1089</v>
      </c>
      <c r="P3651" t="s">
        <v>42</v>
      </c>
      <c r="Q3651" t="s">
        <v>265</v>
      </c>
      <c r="R3651" t="s">
        <v>1090</v>
      </c>
      <c r="S3651">
        <v>55.103999999999999</v>
      </c>
      <c r="T3651" s="3"/>
    </row>
    <row r="3652" spans="1:20" x14ac:dyDescent="0.3">
      <c r="A3652">
        <v>3651</v>
      </c>
      <c r="B3652" t="s">
        <v>6820</v>
      </c>
      <c r="C3652">
        <f t="shared" si="57"/>
        <v>50</v>
      </c>
      <c r="D3652" s="1">
        <v>43443</v>
      </c>
      <c r="E3652" s="1">
        <v>43445</v>
      </c>
      <c r="F3652" t="s">
        <v>19</v>
      </c>
      <c r="G3652" t="s">
        <v>1773</v>
      </c>
      <c r="H3652" t="s">
        <v>1774</v>
      </c>
      <c r="I3652" t="s">
        <v>22</v>
      </c>
      <c r="J3652" t="s">
        <v>23</v>
      </c>
      <c r="K3652" t="s">
        <v>878</v>
      </c>
      <c r="L3652" t="s">
        <v>234</v>
      </c>
      <c r="M3652">
        <v>48234</v>
      </c>
      <c r="N3652" t="s">
        <v>101</v>
      </c>
      <c r="O3652" t="s">
        <v>6821</v>
      </c>
      <c r="P3652" t="s">
        <v>67</v>
      </c>
      <c r="Q3652" t="s">
        <v>157</v>
      </c>
      <c r="R3652" t="s">
        <v>6822</v>
      </c>
      <c r="S3652">
        <v>104.88</v>
      </c>
      <c r="T3652" s="3"/>
    </row>
    <row r="3653" spans="1:20" x14ac:dyDescent="0.3">
      <c r="A3653">
        <v>3652</v>
      </c>
      <c r="B3653" t="s">
        <v>6820</v>
      </c>
      <c r="C3653">
        <f t="shared" si="57"/>
        <v>50</v>
      </c>
      <c r="D3653" s="1">
        <v>43443</v>
      </c>
      <c r="E3653" s="1">
        <v>43445</v>
      </c>
      <c r="F3653" t="s">
        <v>19</v>
      </c>
      <c r="G3653" t="s">
        <v>1773</v>
      </c>
      <c r="H3653" t="s">
        <v>1774</v>
      </c>
      <c r="I3653" t="s">
        <v>22</v>
      </c>
      <c r="J3653" t="s">
        <v>23</v>
      </c>
      <c r="K3653" t="s">
        <v>878</v>
      </c>
      <c r="L3653" t="s">
        <v>234</v>
      </c>
      <c r="M3653">
        <v>48234</v>
      </c>
      <c r="N3653" t="s">
        <v>101</v>
      </c>
      <c r="O3653" t="s">
        <v>3589</v>
      </c>
      <c r="P3653" t="s">
        <v>42</v>
      </c>
      <c r="Q3653" t="s">
        <v>64</v>
      </c>
      <c r="R3653" t="s">
        <v>3590</v>
      </c>
      <c r="S3653">
        <v>34.700000000000003</v>
      </c>
      <c r="T3653" s="3"/>
    </row>
    <row r="3654" spans="1:20" x14ac:dyDescent="0.3">
      <c r="A3654">
        <v>3653</v>
      </c>
      <c r="B3654" t="s">
        <v>6820</v>
      </c>
      <c r="C3654">
        <f t="shared" si="57"/>
        <v>50</v>
      </c>
      <c r="D3654" s="1">
        <v>43443</v>
      </c>
      <c r="E3654" s="1">
        <v>43445</v>
      </c>
      <c r="F3654" t="s">
        <v>19</v>
      </c>
      <c r="G3654" t="s">
        <v>1773</v>
      </c>
      <c r="H3654" t="s">
        <v>1774</v>
      </c>
      <c r="I3654" t="s">
        <v>22</v>
      </c>
      <c r="J3654" t="s">
        <v>23</v>
      </c>
      <c r="K3654" t="s">
        <v>878</v>
      </c>
      <c r="L3654" t="s">
        <v>234</v>
      </c>
      <c r="M3654">
        <v>48234</v>
      </c>
      <c r="N3654" t="s">
        <v>101</v>
      </c>
      <c r="O3654" t="s">
        <v>2618</v>
      </c>
      <c r="P3654" t="s">
        <v>42</v>
      </c>
      <c r="Q3654" t="s">
        <v>71</v>
      </c>
      <c r="R3654" t="s">
        <v>2619</v>
      </c>
      <c r="S3654">
        <v>33.72</v>
      </c>
      <c r="T3654" s="3"/>
    </row>
    <row r="3655" spans="1:20" x14ac:dyDescent="0.3">
      <c r="A3655">
        <v>3654</v>
      </c>
      <c r="B3655" t="s">
        <v>6820</v>
      </c>
      <c r="C3655">
        <f t="shared" si="57"/>
        <v>50</v>
      </c>
      <c r="D3655" s="1">
        <v>43443</v>
      </c>
      <c r="E3655" s="1">
        <v>43445</v>
      </c>
      <c r="F3655" t="s">
        <v>19</v>
      </c>
      <c r="G3655" t="s">
        <v>1773</v>
      </c>
      <c r="H3655" t="s">
        <v>1774</v>
      </c>
      <c r="I3655" t="s">
        <v>22</v>
      </c>
      <c r="J3655" t="s">
        <v>23</v>
      </c>
      <c r="K3655" t="s">
        <v>878</v>
      </c>
      <c r="L3655" t="s">
        <v>234</v>
      </c>
      <c r="M3655">
        <v>48234</v>
      </c>
      <c r="N3655" t="s">
        <v>101</v>
      </c>
      <c r="O3655" t="s">
        <v>3189</v>
      </c>
      <c r="P3655" t="s">
        <v>42</v>
      </c>
      <c r="Q3655" t="s">
        <v>86</v>
      </c>
      <c r="R3655" t="s">
        <v>182</v>
      </c>
      <c r="S3655">
        <v>14.94</v>
      </c>
      <c r="T3655" s="3"/>
    </row>
    <row r="3656" spans="1:20" x14ac:dyDescent="0.3">
      <c r="A3656">
        <v>3655</v>
      </c>
      <c r="B3656" t="s">
        <v>6823</v>
      </c>
      <c r="C3656">
        <f t="shared" si="57"/>
        <v>35</v>
      </c>
      <c r="D3656" s="1">
        <v>43343</v>
      </c>
      <c r="E3656" s="1">
        <v>43348</v>
      </c>
      <c r="F3656" t="s">
        <v>46</v>
      </c>
      <c r="G3656" t="s">
        <v>1888</v>
      </c>
      <c r="H3656" t="s">
        <v>1889</v>
      </c>
      <c r="I3656" t="s">
        <v>22</v>
      </c>
      <c r="J3656" t="s">
        <v>23</v>
      </c>
      <c r="K3656" t="s">
        <v>1480</v>
      </c>
      <c r="L3656" t="s">
        <v>250</v>
      </c>
      <c r="M3656">
        <v>46226</v>
      </c>
      <c r="N3656" t="s">
        <v>101</v>
      </c>
      <c r="O3656" t="s">
        <v>2155</v>
      </c>
      <c r="P3656" t="s">
        <v>42</v>
      </c>
      <c r="Q3656" t="s">
        <v>74</v>
      </c>
      <c r="R3656" t="s">
        <v>2156</v>
      </c>
      <c r="S3656">
        <v>638.73</v>
      </c>
      <c r="T3656" s="3"/>
    </row>
    <row r="3657" spans="1:20" x14ac:dyDescent="0.3">
      <c r="A3657">
        <v>3656</v>
      </c>
      <c r="B3657" t="s">
        <v>6824</v>
      </c>
      <c r="C3657">
        <f t="shared" si="57"/>
        <v>17</v>
      </c>
      <c r="D3657" s="1">
        <v>43214</v>
      </c>
      <c r="E3657" s="1">
        <v>43220</v>
      </c>
      <c r="F3657" t="s">
        <v>46</v>
      </c>
      <c r="G3657" t="s">
        <v>2408</v>
      </c>
      <c r="H3657" t="s">
        <v>2409</v>
      </c>
      <c r="I3657" t="s">
        <v>37</v>
      </c>
      <c r="J3657" t="s">
        <v>23</v>
      </c>
      <c r="K3657" t="s">
        <v>1522</v>
      </c>
      <c r="L3657" t="s">
        <v>50</v>
      </c>
      <c r="M3657">
        <v>32216</v>
      </c>
      <c r="N3657" t="s">
        <v>26</v>
      </c>
      <c r="O3657" t="s">
        <v>4154</v>
      </c>
      <c r="P3657" t="s">
        <v>42</v>
      </c>
      <c r="Q3657" t="s">
        <v>55</v>
      </c>
      <c r="R3657" t="s">
        <v>4155</v>
      </c>
      <c r="S3657">
        <v>113.568</v>
      </c>
      <c r="T3657" s="3"/>
    </row>
    <row r="3658" spans="1:20" x14ac:dyDescent="0.3">
      <c r="A3658">
        <v>3657</v>
      </c>
      <c r="B3658" t="s">
        <v>6825</v>
      </c>
      <c r="C3658">
        <f t="shared" si="57"/>
        <v>36</v>
      </c>
      <c r="D3658" s="1">
        <v>43351</v>
      </c>
      <c r="E3658" s="1">
        <v>43357</v>
      </c>
      <c r="F3658" t="s">
        <v>46</v>
      </c>
      <c r="G3658" t="s">
        <v>5173</v>
      </c>
      <c r="H3658" t="s">
        <v>5174</v>
      </c>
      <c r="I3658" t="s">
        <v>37</v>
      </c>
      <c r="J3658" t="s">
        <v>23</v>
      </c>
      <c r="K3658" t="s">
        <v>864</v>
      </c>
      <c r="L3658" t="s">
        <v>494</v>
      </c>
      <c r="M3658">
        <v>43017</v>
      </c>
      <c r="N3658" t="s">
        <v>144</v>
      </c>
      <c r="O3658" t="s">
        <v>6826</v>
      </c>
      <c r="P3658" t="s">
        <v>67</v>
      </c>
      <c r="Q3658" t="s">
        <v>157</v>
      </c>
      <c r="R3658" t="s">
        <v>6827</v>
      </c>
      <c r="S3658">
        <v>9.0960000000000001</v>
      </c>
      <c r="T3658" s="3"/>
    </row>
    <row r="3659" spans="1:20" x14ac:dyDescent="0.3">
      <c r="A3659">
        <v>3658</v>
      </c>
      <c r="B3659" t="s">
        <v>6828</v>
      </c>
      <c r="C3659">
        <f t="shared" si="57"/>
        <v>11</v>
      </c>
      <c r="D3659" s="1">
        <v>42441</v>
      </c>
      <c r="E3659" s="1">
        <v>42446</v>
      </c>
      <c r="F3659" t="s">
        <v>46</v>
      </c>
      <c r="G3659" t="s">
        <v>4141</v>
      </c>
      <c r="H3659" t="s">
        <v>4142</v>
      </c>
      <c r="I3659" t="s">
        <v>37</v>
      </c>
      <c r="J3659" t="s">
        <v>23</v>
      </c>
      <c r="K3659" t="s">
        <v>6829</v>
      </c>
      <c r="L3659" t="s">
        <v>50</v>
      </c>
      <c r="M3659">
        <v>33317</v>
      </c>
      <c r="N3659" t="s">
        <v>26</v>
      </c>
      <c r="O3659" t="s">
        <v>585</v>
      </c>
      <c r="P3659" t="s">
        <v>42</v>
      </c>
      <c r="Q3659" t="s">
        <v>169</v>
      </c>
      <c r="R3659" t="s">
        <v>586</v>
      </c>
      <c r="S3659">
        <v>8.6880000000000006</v>
      </c>
      <c r="T3659" s="3"/>
    </row>
    <row r="3660" spans="1:20" x14ac:dyDescent="0.3">
      <c r="A3660">
        <v>3659</v>
      </c>
      <c r="B3660" t="s">
        <v>6828</v>
      </c>
      <c r="C3660">
        <f t="shared" si="57"/>
        <v>11</v>
      </c>
      <c r="D3660" s="1">
        <v>42441</v>
      </c>
      <c r="E3660" s="1">
        <v>42446</v>
      </c>
      <c r="F3660" t="s">
        <v>46</v>
      </c>
      <c r="G3660" t="s">
        <v>4141</v>
      </c>
      <c r="H3660" t="s">
        <v>4142</v>
      </c>
      <c r="I3660" t="s">
        <v>37</v>
      </c>
      <c r="J3660" t="s">
        <v>23</v>
      </c>
      <c r="K3660" t="s">
        <v>6829</v>
      </c>
      <c r="L3660" t="s">
        <v>50</v>
      </c>
      <c r="M3660">
        <v>33317</v>
      </c>
      <c r="N3660" t="s">
        <v>26</v>
      </c>
      <c r="O3660" t="s">
        <v>348</v>
      </c>
      <c r="P3660" t="s">
        <v>28</v>
      </c>
      <c r="Q3660" t="s">
        <v>61</v>
      </c>
      <c r="R3660" t="s">
        <v>349</v>
      </c>
      <c r="S3660">
        <v>30.88</v>
      </c>
      <c r="T3660" s="3"/>
    </row>
    <row r="3661" spans="1:20" x14ac:dyDescent="0.3">
      <c r="A3661">
        <v>3660</v>
      </c>
      <c r="B3661" t="s">
        <v>6828</v>
      </c>
      <c r="C3661">
        <f t="shared" si="57"/>
        <v>11</v>
      </c>
      <c r="D3661" s="1">
        <v>42441</v>
      </c>
      <c r="E3661" s="1">
        <v>42446</v>
      </c>
      <c r="F3661" t="s">
        <v>46</v>
      </c>
      <c r="G3661" t="s">
        <v>4141</v>
      </c>
      <c r="H3661" t="s">
        <v>4142</v>
      </c>
      <c r="I3661" t="s">
        <v>37</v>
      </c>
      <c r="J3661" t="s">
        <v>23</v>
      </c>
      <c r="K3661" t="s">
        <v>6829</v>
      </c>
      <c r="L3661" t="s">
        <v>50</v>
      </c>
      <c r="M3661">
        <v>33317</v>
      </c>
      <c r="N3661" t="s">
        <v>26</v>
      </c>
      <c r="O3661" t="s">
        <v>6830</v>
      </c>
      <c r="P3661" t="s">
        <v>28</v>
      </c>
      <c r="Q3661" t="s">
        <v>61</v>
      </c>
      <c r="R3661" t="s">
        <v>6831</v>
      </c>
      <c r="S3661">
        <v>6.4080000000000004</v>
      </c>
      <c r="T3661" s="3"/>
    </row>
    <row r="3662" spans="1:20" x14ac:dyDescent="0.3">
      <c r="A3662">
        <v>3661</v>
      </c>
      <c r="B3662" t="s">
        <v>6832</v>
      </c>
      <c r="C3662">
        <f t="shared" si="57"/>
        <v>29</v>
      </c>
      <c r="D3662" s="1">
        <v>42934</v>
      </c>
      <c r="E3662" s="1">
        <v>42939</v>
      </c>
      <c r="F3662" t="s">
        <v>46</v>
      </c>
      <c r="G3662" t="s">
        <v>6347</v>
      </c>
      <c r="H3662" t="s">
        <v>6348</v>
      </c>
      <c r="I3662" t="s">
        <v>37</v>
      </c>
      <c r="J3662" t="s">
        <v>23</v>
      </c>
      <c r="K3662" t="s">
        <v>3947</v>
      </c>
      <c r="L3662" t="s">
        <v>306</v>
      </c>
      <c r="M3662">
        <v>85301</v>
      </c>
      <c r="N3662" t="s">
        <v>40</v>
      </c>
      <c r="O3662" t="s">
        <v>6833</v>
      </c>
      <c r="P3662" t="s">
        <v>42</v>
      </c>
      <c r="Q3662" t="s">
        <v>575</v>
      </c>
      <c r="R3662" t="s">
        <v>6834</v>
      </c>
      <c r="S3662">
        <v>33.799999999999997</v>
      </c>
      <c r="T3662" s="3"/>
    </row>
    <row r="3663" spans="1:20" x14ac:dyDescent="0.3">
      <c r="A3663">
        <v>3662</v>
      </c>
      <c r="B3663" t="s">
        <v>6835</v>
      </c>
      <c r="C3663">
        <f t="shared" si="57"/>
        <v>24</v>
      </c>
      <c r="D3663" s="1">
        <v>42899</v>
      </c>
      <c r="E3663" s="1">
        <v>42901</v>
      </c>
      <c r="F3663" t="s">
        <v>19</v>
      </c>
      <c r="G3663" t="s">
        <v>2801</v>
      </c>
      <c r="H3663" t="s">
        <v>2802</v>
      </c>
      <c r="I3663" t="s">
        <v>98</v>
      </c>
      <c r="J3663" t="s">
        <v>23</v>
      </c>
      <c r="K3663" t="s">
        <v>324</v>
      </c>
      <c r="L3663" t="s">
        <v>234</v>
      </c>
      <c r="M3663">
        <v>49201</v>
      </c>
      <c r="N3663" t="s">
        <v>101</v>
      </c>
      <c r="O3663" t="s">
        <v>6740</v>
      </c>
      <c r="P3663" t="s">
        <v>67</v>
      </c>
      <c r="Q3663" t="s">
        <v>68</v>
      </c>
      <c r="R3663" t="s">
        <v>6741</v>
      </c>
      <c r="S3663">
        <v>377.97</v>
      </c>
      <c r="T3663" s="3"/>
    </row>
    <row r="3664" spans="1:20" x14ac:dyDescent="0.3">
      <c r="A3664">
        <v>3663</v>
      </c>
      <c r="B3664" t="s">
        <v>6836</v>
      </c>
      <c r="C3664">
        <f t="shared" si="57"/>
        <v>27</v>
      </c>
      <c r="D3664" s="1">
        <v>43284</v>
      </c>
      <c r="E3664" s="1">
        <v>43290</v>
      </c>
      <c r="F3664" t="s">
        <v>46</v>
      </c>
      <c r="G3664" t="s">
        <v>749</v>
      </c>
      <c r="H3664" t="s">
        <v>750</v>
      </c>
      <c r="I3664" t="s">
        <v>98</v>
      </c>
      <c r="J3664" t="s">
        <v>23</v>
      </c>
      <c r="K3664" t="s">
        <v>1320</v>
      </c>
      <c r="L3664" t="s">
        <v>1244</v>
      </c>
      <c r="M3664">
        <v>2169</v>
      </c>
      <c r="N3664" t="s">
        <v>144</v>
      </c>
      <c r="O3664" t="s">
        <v>4445</v>
      </c>
      <c r="P3664" t="s">
        <v>67</v>
      </c>
      <c r="Q3664" t="s">
        <v>157</v>
      </c>
      <c r="R3664" t="s">
        <v>4446</v>
      </c>
      <c r="S3664">
        <v>258.89999999999998</v>
      </c>
      <c r="T3664" s="3"/>
    </row>
    <row r="3665" spans="1:20" x14ac:dyDescent="0.3">
      <c r="A3665">
        <v>3664</v>
      </c>
      <c r="B3665" t="s">
        <v>6836</v>
      </c>
      <c r="C3665">
        <f t="shared" si="57"/>
        <v>27</v>
      </c>
      <c r="D3665" s="1">
        <v>43284</v>
      </c>
      <c r="E3665" s="1">
        <v>43290</v>
      </c>
      <c r="F3665" t="s">
        <v>46</v>
      </c>
      <c r="G3665" t="s">
        <v>749</v>
      </c>
      <c r="H3665" t="s">
        <v>750</v>
      </c>
      <c r="I3665" t="s">
        <v>98</v>
      </c>
      <c r="J3665" t="s">
        <v>23</v>
      </c>
      <c r="K3665" t="s">
        <v>1320</v>
      </c>
      <c r="L3665" t="s">
        <v>1244</v>
      </c>
      <c r="M3665">
        <v>2169</v>
      </c>
      <c r="N3665" t="s">
        <v>144</v>
      </c>
      <c r="O3665" t="s">
        <v>1250</v>
      </c>
      <c r="P3665" t="s">
        <v>42</v>
      </c>
      <c r="Q3665" t="s">
        <v>86</v>
      </c>
      <c r="R3665" t="s">
        <v>1251</v>
      </c>
      <c r="S3665">
        <v>24.56</v>
      </c>
      <c r="T3665" s="3"/>
    </row>
    <row r="3666" spans="1:20" x14ac:dyDescent="0.3">
      <c r="A3666">
        <v>3665</v>
      </c>
      <c r="B3666" t="s">
        <v>6837</v>
      </c>
      <c r="C3666">
        <f t="shared" si="57"/>
        <v>50</v>
      </c>
      <c r="D3666" s="1">
        <v>42346</v>
      </c>
      <c r="E3666" s="1">
        <v>42351</v>
      </c>
      <c r="F3666" t="s">
        <v>46</v>
      </c>
      <c r="G3666" t="s">
        <v>5566</v>
      </c>
      <c r="H3666" t="s">
        <v>5567</v>
      </c>
      <c r="I3666" t="s">
        <v>22</v>
      </c>
      <c r="J3666" t="s">
        <v>23</v>
      </c>
      <c r="K3666" t="s">
        <v>1977</v>
      </c>
      <c r="L3666" t="s">
        <v>416</v>
      </c>
      <c r="M3666">
        <v>97301</v>
      </c>
      <c r="N3666" t="s">
        <v>40</v>
      </c>
      <c r="O3666" t="s">
        <v>2494</v>
      </c>
      <c r="P3666" t="s">
        <v>42</v>
      </c>
      <c r="Q3666" t="s">
        <v>43</v>
      </c>
      <c r="R3666" t="s">
        <v>2495</v>
      </c>
      <c r="S3666">
        <v>27.888000000000002</v>
      </c>
      <c r="T3666" s="3"/>
    </row>
    <row r="3667" spans="1:20" x14ac:dyDescent="0.3">
      <c r="A3667">
        <v>3666</v>
      </c>
      <c r="B3667" t="s">
        <v>6837</v>
      </c>
      <c r="C3667">
        <f t="shared" si="57"/>
        <v>50</v>
      </c>
      <c r="D3667" s="1">
        <v>42346</v>
      </c>
      <c r="E3667" s="1">
        <v>42351</v>
      </c>
      <c r="F3667" t="s">
        <v>46</v>
      </c>
      <c r="G3667" t="s">
        <v>5566</v>
      </c>
      <c r="H3667" t="s">
        <v>5567</v>
      </c>
      <c r="I3667" t="s">
        <v>22</v>
      </c>
      <c r="J3667" t="s">
        <v>23</v>
      </c>
      <c r="K3667" t="s">
        <v>1977</v>
      </c>
      <c r="L3667" t="s">
        <v>416</v>
      </c>
      <c r="M3667">
        <v>97301</v>
      </c>
      <c r="N3667" t="s">
        <v>40</v>
      </c>
      <c r="O3667" t="s">
        <v>2481</v>
      </c>
      <c r="P3667" t="s">
        <v>42</v>
      </c>
      <c r="Q3667" t="s">
        <v>71</v>
      </c>
      <c r="R3667" t="s">
        <v>2482</v>
      </c>
      <c r="S3667">
        <v>6.4560000000000004</v>
      </c>
      <c r="T3667" s="3"/>
    </row>
    <row r="3668" spans="1:20" x14ac:dyDescent="0.3">
      <c r="A3668">
        <v>3667</v>
      </c>
      <c r="B3668" t="s">
        <v>6837</v>
      </c>
      <c r="C3668">
        <f t="shared" si="57"/>
        <v>50</v>
      </c>
      <c r="D3668" s="1">
        <v>42346</v>
      </c>
      <c r="E3668" s="1">
        <v>42351</v>
      </c>
      <c r="F3668" t="s">
        <v>46</v>
      </c>
      <c r="G3668" t="s">
        <v>5566</v>
      </c>
      <c r="H3668" t="s">
        <v>5567</v>
      </c>
      <c r="I3668" t="s">
        <v>22</v>
      </c>
      <c r="J3668" t="s">
        <v>23</v>
      </c>
      <c r="K3668" t="s">
        <v>1977</v>
      </c>
      <c r="L3668" t="s">
        <v>416</v>
      </c>
      <c r="M3668">
        <v>97301</v>
      </c>
      <c r="N3668" t="s">
        <v>40</v>
      </c>
      <c r="O3668" t="s">
        <v>6460</v>
      </c>
      <c r="P3668" t="s">
        <v>67</v>
      </c>
      <c r="Q3668" t="s">
        <v>68</v>
      </c>
      <c r="R3668" t="s">
        <v>6461</v>
      </c>
      <c r="S3668">
        <v>52.68</v>
      </c>
      <c r="T3668" s="3"/>
    </row>
    <row r="3669" spans="1:20" x14ac:dyDescent="0.3">
      <c r="A3669">
        <v>3668</v>
      </c>
      <c r="B3669" t="s">
        <v>6837</v>
      </c>
      <c r="C3669">
        <f t="shared" si="57"/>
        <v>50</v>
      </c>
      <c r="D3669" s="1">
        <v>42346</v>
      </c>
      <c r="E3669" s="1">
        <v>42351</v>
      </c>
      <c r="F3669" t="s">
        <v>46</v>
      </c>
      <c r="G3669" t="s">
        <v>5566</v>
      </c>
      <c r="H3669" t="s">
        <v>5567</v>
      </c>
      <c r="I3669" t="s">
        <v>22</v>
      </c>
      <c r="J3669" t="s">
        <v>23</v>
      </c>
      <c r="K3669" t="s">
        <v>1977</v>
      </c>
      <c r="L3669" t="s">
        <v>416</v>
      </c>
      <c r="M3669">
        <v>97301</v>
      </c>
      <c r="N3669" t="s">
        <v>40</v>
      </c>
      <c r="O3669" t="s">
        <v>6838</v>
      </c>
      <c r="P3669" t="s">
        <v>42</v>
      </c>
      <c r="Q3669" t="s">
        <v>575</v>
      </c>
      <c r="R3669" t="s">
        <v>6839</v>
      </c>
      <c r="S3669">
        <v>13.88</v>
      </c>
      <c r="T3669" s="3"/>
    </row>
    <row r="3670" spans="1:20" x14ac:dyDescent="0.3">
      <c r="A3670">
        <v>3669</v>
      </c>
      <c r="B3670" t="s">
        <v>6837</v>
      </c>
      <c r="C3670">
        <f t="shared" si="57"/>
        <v>50</v>
      </c>
      <c r="D3670" s="1">
        <v>42346</v>
      </c>
      <c r="E3670" s="1">
        <v>42351</v>
      </c>
      <c r="F3670" t="s">
        <v>46</v>
      </c>
      <c r="G3670" t="s">
        <v>5566</v>
      </c>
      <c r="H3670" t="s">
        <v>5567</v>
      </c>
      <c r="I3670" t="s">
        <v>22</v>
      </c>
      <c r="J3670" t="s">
        <v>23</v>
      </c>
      <c r="K3670" t="s">
        <v>1977</v>
      </c>
      <c r="L3670" t="s">
        <v>416</v>
      </c>
      <c r="M3670">
        <v>97301</v>
      </c>
      <c r="N3670" t="s">
        <v>40</v>
      </c>
      <c r="O3670" t="s">
        <v>5900</v>
      </c>
      <c r="P3670" t="s">
        <v>67</v>
      </c>
      <c r="Q3670" t="s">
        <v>157</v>
      </c>
      <c r="R3670" t="s">
        <v>5901</v>
      </c>
      <c r="S3670">
        <v>103.92</v>
      </c>
      <c r="T3670" s="3"/>
    </row>
    <row r="3671" spans="1:20" x14ac:dyDescent="0.3">
      <c r="A3671">
        <v>3670</v>
      </c>
      <c r="B3671" t="s">
        <v>6837</v>
      </c>
      <c r="C3671">
        <f t="shared" si="57"/>
        <v>50</v>
      </c>
      <c r="D3671" s="1">
        <v>42346</v>
      </c>
      <c r="E3671" s="1">
        <v>42351</v>
      </c>
      <c r="F3671" t="s">
        <v>46</v>
      </c>
      <c r="G3671" t="s">
        <v>5566</v>
      </c>
      <c r="H3671" t="s">
        <v>5567</v>
      </c>
      <c r="I3671" t="s">
        <v>22</v>
      </c>
      <c r="J3671" t="s">
        <v>23</v>
      </c>
      <c r="K3671" t="s">
        <v>1977</v>
      </c>
      <c r="L3671" t="s">
        <v>416</v>
      </c>
      <c r="M3671">
        <v>97301</v>
      </c>
      <c r="N3671" t="s">
        <v>40</v>
      </c>
      <c r="O3671" t="s">
        <v>6840</v>
      </c>
      <c r="P3671" t="s">
        <v>42</v>
      </c>
      <c r="Q3671" t="s">
        <v>43</v>
      </c>
      <c r="R3671" t="s">
        <v>6841</v>
      </c>
      <c r="S3671">
        <v>11.52</v>
      </c>
      <c r="T3671" s="3"/>
    </row>
    <row r="3672" spans="1:20" x14ac:dyDescent="0.3">
      <c r="A3672">
        <v>3671</v>
      </c>
      <c r="B3672" t="s">
        <v>6837</v>
      </c>
      <c r="C3672">
        <f t="shared" si="57"/>
        <v>50</v>
      </c>
      <c r="D3672" s="1">
        <v>42346</v>
      </c>
      <c r="E3672" s="1">
        <v>42351</v>
      </c>
      <c r="F3672" t="s">
        <v>46</v>
      </c>
      <c r="G3672" t="s">
        <v>5566</v>
      </c>
      <c r="H3672" t="s">
        <v>5567</v>
      </c>
      <c r="I3672" t="s">
        <v>22</v>
      </c>
      <c r="J3672" t="s">
        <v>23</v>
      </c>
      <c r="K3672" t="s">
        <v>1977</v>
      </c>
      <c r="L3672" t="s">
        <v>416</v>
      </c>
      <c r="M3672">
        <v>97301</v>
      </c>
      <c r="N3672" t="s">
        <v>40</v>
      </c>
      <c r="O3672" t="s">
        <v>275</v>
      </c>
      <c r="P3672" t="s">
        <v>42</v>
      </c>
      <c r="Q3672" t="s">
        <v>86</v>
      </c>
      <c r="R3672" t="s">
        <v>276</v>
      </c>
      <c r="S3672">
        <v>10.368</v>
      </c>
      <c r="T3672" s="3"/>
    </row>
    <row r="3673" spans="1:20" x14ac:dyDescent="0.3">
      <c r="A3673">
        <v>3672</v>
      </c>
      <c r="B3673" t="s">
        <v>6837</v>
      </c>
      <c r="C3673">
        <f t="shared" si="57"/>
        <v>50</v>
      </c>
      <c r="D3673" s="1">
        <v>42346</v>
      </c>
      <c r="E3673" s="1">
        <v>42351</v>
      </c>
      <c r="F3673" t="s">
        <v>46</v>
      </c>
      <c r="G3673" t="s">
        <v>5566</v>
      </c>
      <c r="H3673" t="s">
        <v>5567</v>
      </c>
      <c r="I3673" t="s">
        <v>22</v>
      </c>
      <c r="J3673" t="s">
        <v>23</v>
      </c>
      <c r="K3673" t="s">
        <v>1977</v>
      </c>
      <c r="L3673" t="s">
        <v>416</v>
      </c>
      <c r="M3673">
        <v>97301</v>
      </c>
      <c r="N3673" t="s">
        <v>40</v>
      </c>
      <c r="O3673" t="s">
        <v>6842</v>
      </c>
      <c r="P3673" t="s">
        <v>42</v>
      </c>
      <c r="Q3673" t="s">
        <v>55</v>
      </c>
      <c r="R3673" t="s">
        <v>6843</v>
      </c>
      <c r="S3673">
        <v>39.072000000000003</v>
      </c>
      <c r="T3673" s="3"/>
    </row>
    <row r="3674" spans="1:20" x14ac:dyDescent="0.3">
      <c r="A3674">
        <v>3673</v>
      </c>
      <c r="B3674" t="s">
        <v>6844</v>
      </c>
      <c r="C3674">
        <f t="shared" si="57"/>
        <v>14</v>
      </c>
      <c r="D3674" s="1">
        <v>42833</v>
      </c>
      <c r="E3674" s="1">
        <v>42839</v>
      </c>
      <c r="F3674" t="s">
        <v>46</v>
      </c>
      <c r="G3674" t="s">
        <v>2162</v>
      </c>
      <c r="H3674" t="s">
        <v>2163</v>
      </c>
      <c r="I3674" t="s">
        <v>98</v>
      </c>
      <c r="J3674" t="s">
        <v>23</v>
      </c>
      <c r="K3674" t="s">
        <v>272</v>
      </c>
      <c r="L3674" t="s">
        <v>494</v>
      </c>
      <c r="M3674">
        <v>45373</v>
      </c>
      <c r="N3674" t="s">
        <v>144</v>
      </c>
      <c r="O3674" t="s">
        <v>6250</v>
      </c>
      <c r="P3674" t="s">
        <v>42</v>
      </c>
      <c r="Q3674" t="s">
        <v>169</v>
      </c>
      <c r="R3674" t="s">
        <v>6251</v>
      </c>
      <c r="S3674">
        <v>8.8719999999999999</v>
      </c>
      <c r="T3674" s="3"/>
    </row>
    <row r="3675" spans="1:20" x14ac:dyDescent="0.3">
      <c r="A3675">
        <v>3674</v>
      </c>
      <c r="B3675" t="s">
        <v>6844</v>
      </c>
      <c r="C3675">
        <f t="shared" si="57"/>
        <v>14</v>
      </c>
      <c r="D3675" s="1">
        <v>42833</v>
      </c>
      <c r="E3675" s="1">
        <v>42839</v>
      </c>
      <c r="F3675" t="s">
        <v>46</v>
      </c>
      <c r="G3675" t="s">
        <v>2162</v>
      </c>
      <c r="H3675" t="s">
        <v>2163</v>
      </c>
      <c r="I3675" t="s">
        <v>98</v>
      </c>
      <c r="J3675" t="s">
        <v>23</v>
      </c>
      <c r="K3675" t="s">
        <v>272</v>
      </c>
      <c r="L3675" t="s">
        <v>494</v>
      </c>
      <c r="M3675">
        <v>45373</v>
      </c>
      <c r="N3675" t="s">
        <v>144</v>
      </c>
      <c r="O3675" t="s">
        <v>4304</v>
      </c>
      <c r="P3675" t="s">
        <v>42</v>
      </c>
      <c r="Q3675" t="s">
        <v>71</v>
      </c>
      <c r="R3675" t="s">
        <v>4305</v>
      </c>
      <c r="S3675">
        <v>121.104</v>
      </c>
      <c r="T3675" s="3"/>
    </row>
    <row r="3676" spans="1:20" x14ac:dyDescent="0.3">
      <c r="A3676">
        <v>3675</v>
      </c>
      <c r="B3676" t="s">
        <v>6845</v>
      </c>
      <c r="C3676">
        <f t="shared" si="57"/>
        <v>45</v>
      </c>
      <c r="D3676" s="1">
        <v>43410</v>
      </c>
      <c r="E3676" s="1">
        <v>43415</v>
      </c>
      <c r="F3676" t="s">
        <v>46</v>
      </c>
      <c r="G3676" t="s">
        <v>5160</v>
      </c>
      <c r="H3676" t="s">
        <v>5161</v>
      </c>
      <c r="I3676" t="s">
        <v>22</v>
      </c>
      <c r="J3676" t="s">
        <v>23</v>
      </c>
      <c r="K3676" t="s">
        <v>142</v>
      </c>
      <c r="L3676" t="s">
        <v>143</v>
      </c>
      <c r="M3676">
        <v>19143</v>
      </c>
      <c r="N3676" t="s">
        <v>144</v>
      </c>
      <c r="O3676" t="s">
        <v>4844</v>
      </c>
      <c r="P3676" t="s">
        <v>28</v>
      </c>
      <c r="Q3676" t="s">
        <v>32</v>
      </c>
      <c r="R3676" t="s">
        <v>4845</v>
      </c>
      <c r="S3676">
        <v>127.372</v>
      </c>
      <c r="T3676" s="3"/>
    </row>
    <row r="3677" spans="1:20" x14ac:dyDescent="0.3">
      <c r="A3677">
        <v>3676</v>
      </c>
      <c r="B3677" t="s">
        <v>6845</v>
      </c>
      <c r="C3677">
        <f t="shared" si="57"/>
        <v>45</v>
      </c>
      <c r="D3677" s="1">
        <v>43410</v>
      </c>
      <c r="E3677" s="1">
        <v>43415</v>
      </c>
      <c r="F3677" t="s">
        <v>46</v>
      </c>
      <c r="G3677" t="s">
        <v>5160</v>
      </c>
      <c r="H3677" t="s">
        <v>5161</v>
      </c>
      <c r="I3677" t="s">
        <v>22</v>
      </c>
      <c r="J3677" t="s">
        <v>23</v>
      </c>
      <c r="K3677" t="s">
        <v>142</v>
      </c>
      <c r="L3677" t="s">
        <v>143</v>
      </c>
      <c r="M3677">
        <v>19143</v>
      </c>
      <c r="N3677" t="s">
        <v>144</v>
      </c>
      <c r="O3677" t="s">
        <v>1451</v>
      </c>
      <c r="P3677" t="s">
        <v>42</v>
      </c>
      <c r="Q3677" t="s">
        <v>86</v>
      </c>
      <c r="R3677" t="s">
        <v>1452</v>
      </c>
      <c r="S3677">
        <v>47.951999999999998</v>
      </c>
      <c r="T3677" s="3"/>
    </row>
    <row r="3678" spans="1:20" x14ac:dyDescent="0.3">
      <c r="A3678">
        <v>3677</v>
      </c>
      <c r="B3678" t="s">
        <v>6846</v>
      </c>
      <c r="C3678">
        <f t="shared" si="57"/>
        <v>50</v>
      </c>
      <c r="D3678" s="1">
        <v>42709</v>
      </c>
      <c r="E3678" s="1">
        <v>42713</v>
      </c>
      <c r="F3678" t="s">
        <v>46</v>
      </c>
      <c r="G3678" t="s">
        <v>5178</v>
      </c>
      <c r="H3678" t="s">
        <v>5179</v>
      </c>
      <c r="I3678" t="s">
        <v>37</v>
      </c>
      <c r="J3678" t="s">
        <v>23</v>
      </c>
      <c r="K3678" t="s">
        <v>946</v>
      </c>
      <c r="L3678" t="s">
        <v>39</v>
      </c>
      <c r="M3678">
        <v>92105</v>
      </c>
      <c r="N3678" t="s">
        <v>40</v>
      </c>
      <c r="O3678" t="s">
        <v>2511</v>
      </c>
      <c r="P3678" t="s">
        <v>28</v>
      </c>
      <c r="Q3678" t="s">
        <v>61</v>
      </c>
      <c r="R3678" t="s">
        <v>2512</v>
      </c>
      <c r="S3678">
        <v>44.46</v>
      </c>
      <c r="T3678" s="3"/>
    </row>
    <row r="3679" spans="1:20" x14ac:dyDescent="0.3">
      <c r="A3679">
        <v>3678</v>
      </c>
      <c r="B3679" t="s">
        <v>6847</v>
      </c>
      <c r="C3679">
        <f t="shared" si="57"/>
        <v>28</v>
      </c>
      <c r="D3679" s="1">
        <v>42560</v>
      </c>
      <c r="E3679" s="1">
        <v>42565</v>
      </c>
      <c r="F3679" t="s">
        <v>46</v>
      </c>
      <c r="G3679" t="s">
        <v>4563</v>
      </c>
      <c r="H3679" t="s">
        <v>4564</v>
      </c>
      <c r="I3679" t="s">
        <v>22</v>
      </c>
      <c r="J3679" t="s">
        <v>23</v>
      </c>
      <c r="K3679" t="s">
        <v>3217</v>
      </c>
      <c r="L3679" t="s">
        <v>2738</v>
      </c>
      <c r="M3679">
        <v>20735</v>
      </c>
      <c r="N3679" t="s">
        <v>144</v>
      </c>
      <c r="O3679" t="s">
        <v>5971</v>
      </c>
      <c r="P3679" t="s">
        <v>42</v>
      </c>
      <c r="Q3679" t="s">
        <v>265</v>
      </c>
      <c r="R3679" t="s">
        <v>5972</v>
      </c>
      <c r="S3679">
        <v>15.8</v>
      </c>
      <c r="T3679" s="3"/>
    </row>
    <row r="3680" spans="1:20" x14ac:dyDescent="0.3">
      <c r="A3680">
        <v>3679</v>
      </c>
      <c r="B3680" t="s">
        <v>6847</v>
      </c>
      <c r="C3680">
        <f t="shared" si="57"/>
        <v>28</v>
      </c>
      <c r="D3680" s="1">
        <v>42560</v>
      </c>
      <c r="E3680" s="1">
        <v>42565</v>
      </c>
      <c r="F3680" t="s">
        <v>46</v>
      </c>
      <c r="G3680" t="s">
        <v>4563</v>
      </c>
      <c r="H3680" t="s">
        <v>4564</v>
      </c>
      <c r="I3680" t="s">
        <v>22</v>
      </c>
      <c r="J3680" t="s">
        <v>23</v>
      </c>
      <c r="K3680" t="s">
        <v>3217</v>
      </c>
      <c r="L3680" t="s">
        <v>2738</v>
      </c>
      <c r="M3680">
        <v>20735</v>
      </c>
      <c r="N3680" t="s">
        <v>144</v>
      </c>
      <c r="O3680" t="s">
        <v>6520</v>
      </c>
      <c r="P3680" t="s">
        <v>67</v>
      </c>
      <c r="Q3680" t="s">
        <v>680</v>
      </c>
      <c r="R3680" t="s">
        <v>6521</v>
      </c>
      <c r="S3680">
        <v>464.97</v>
      </c>
      <c r="T3680" s="3"/>
    </row>
    <row r="3681" spans="1:20" x14ac:dyDescent="0.3">
      <c r="A3681">
        <v>3680</v>
      </c>
      <c r="B3681" t="s">
        <v>6847</v>
      </c>
      <c r="C3681">
        <f t="shared" si="57"/>
        <v>28</v>
      </c>
      <c r="D3681" s="1">
        <v>42560</v>
      </c>
      <c r="E3681" s="1">
        <v>42565</v>
      </c>
      <c r="F3681" t="s">
        <v>46</v>
      </c>
      <c r="G3681" t="s">
        <v>4563</v>
      </c>
      <c r="H3681" t="s">
        <v>4564</v>
      </c>
      <c r="I3681" t="s">
        <v>22</v>
      </c>
      <c r="J3681" t="s">
        <v>23</v>
      </c>
      <c r="K3681" t="s">
        <v>3217</v>
      </c>
      <c r="L3681" t="s">
        <v>2738</v>
      </c>
      <c r="M3681">
        <v>20735</v>
      </c>
      <c r="N3681" t="s">
        <v>144</v>
      </c>
      <c r="O3681" t="s">
        <v>1085</v>
      </c>
      <c r="P3681" t="s">
        <v>28</v>
      </c>
      <c r="Q3681" t="s">
        <v>61</v>
      </c>
      <c r="R3681" t="s">
        <v>1086</v>
      </c>
      <c r="S3681">
        <v>181.96</v>
      </c>
      <c r="T3681" s="3"/>
    </row>
    <row r="3682" spans="1:20" x14ac:dyDescent="0.3">
      <c r="A3682">
        <v>3681</v>
      </c>
      <c r="B3682" t="s">
        <v>6847</v>
      </c>
      <c r="C3682">
        <f t="shared" si="57"/>
        <v>28</v>
      </c>
      <c r="D3682" s="1">
        <v>42560</v>
      </c>
      <c r="E3682" s="1">
        <v>42565</v>
      </c>
      <c r="F3682" t="s">
        <v>46</v>
      </c>
      <c r="G3682" t="s">
        <v>4563</v>
      </c>
      <c r="H3682" t="s">
        <v>4564</v>
      </c>
      <c r="I3682" t="s">
        <v>22</v>
      </c>
      <c r="J3682" t="s">
        <v>23</v>
      </c>
      <c r="K3682" t="s">
        <v>3217</v>
      </c>
      <c r="L3682" t="s">
        <v>2738</v>
      </c>
      <c r="M3682">
        <v>20735</v>
      </c>
      <c r="N3682" t="s">
        <v>144</v>
      </c>
      <c r="O3682" t="s">
        <v>6848</v>
      </c>
      <c r="P3682" t="s">
        <v>42</v>
      </c>
      <c r="Q3682" t="s">
        <v>43</v>
      </c>
      <c r="R3682" t="s">
        <v>6849</v>
      </c>
      <c r="S3682">
        <v>12.39</v>
      </c>
      <c r="T3682" s="3"/>
    </row>
    <row r="3683" spans="1:20" x14ac:dyDescent="0.3">
      <c r="A3683">
        <v>3682</v>
      </c>
      <c r="B3683" t="s">
        <v>6847</v>
      </c>
      <c r="C3683">
        <f t="shared" si="57"/>
        <v>28</v>
      </c>
      <c r="D3683" s="1">
        <v>42560</v>
      </c>
      <c r="E3683" s="1">
        <v>42565</v>
      </c>
      <c r="F3683" t="s">
        <v>46</v>
      </c>
      <c r="G3683" t="s">
        <v>4563</v>
      </c>
      <c r="H3683" t="s">
        <v>4564</v>
      </c>
      <c r="I3683" t="s">
        <v>22</v>
      </c>
      <c r="J3683" t="s">
        <v>23</v>
      </c>
      <c r="K3683" t="s">
        <v>3217</v>
      </c>
      <c r="L3683" t="s">
        <v>2738</v>
      </c>
      <c r="M3683">
        <v>20735</v>
      </c>
      <c r="N3683" t="s">
        <v>144</v>
      </c>
      <c r="O3683" t="s">
        <v>3547</v>
      </c>
      <c r="P3683" t="s">
        <v>42</v>
      </c>
      <c r="Q3683" t="s">
        <v>71</v>
      </c>
      <c r="R3683" t="s">
        <v>3548</v>
      </c>
      <c r="S3683">
        <v>84.09</v>
      </c>
      <c r="T3683" s="3"/>
    </row>
    <row r="3684" spans="1:20" x14ac:dyDescent="0.3">
      <c r="A3684">
        <v>3683</v>
      </c>
      <c r="B3684" t="s">
        <v>6847</v>
      </c>
      <c r="C3684">
        <f t="shared" si="57"/>
        <v>28</v>
      </c>
      <c r="D3684" s="1">
        <v>42560</v>
      </c>
      <c r="E3684" s="1">
        <v>42565</v>
      </c>
      <c r="F3684" t="s">
        <v>46</v>
      </c>
      <c r="G3684" t="s">
        <v>4563</v>
      </c>
      <c r="H3684" t="s">
        <v>4564</v>
      </c>
      <c r="I3684" t="s">
        <v>22</v>
      </c>
      <c r="J3684" t="s">
        <v>23</v>
      </c>
      <c r="K3684" t="s">
        <v>3217</v>
      </c>
      <c r="L3684" t="s">
        <v>2738</v>
      </c>
      <c r="M3684">
        <v>20735</v>
      </c>
      <c r="N3684" t="s">
        <v>144</v>
      </c>
      <c r="O3684" t="s">
        <v>6850</v>
      </c>
      <c r="P3684" t="s">
        <v>42</v>
      </c>
      <c r="Q3684" t="s">
        <v>64</v>
      </c>
      <c r="R3684" t="s">
        <v>6851</v>
      </c>
      <c r="S3684">
        <v>79.36</v>
      </c>
      <c r="T3684" s="3"/>
    </row>
    <row r="3685" spans="1:20" x14ac:dyDescent="0.3">
      <c r="A3685">
        <v>3684</v>
      </c>
      <c r="B3685" t="s">
        <v>6847</v>
      </c>
      <c r="C3685">
        <f t="shared" si="57"/>
        <v>28</v>
      </c>
      <c r="D3685" s="1">
        <v>42560</v>
      </c>
      <c r="E3685" s="1">
        <v>42565</v>
      </c>
      <c r="F3685" t="s">
        <v>46</v>
      </c>
      <c r="G3685" t="s">
        <v>4563</v>
      </c>
      <c r="H3685" t="s">
        <v>4564</v>
      </c>
      <c r="I3685" t="s">
        <v>22</v>
      </c>
      <c r="J3685" t="s">
        <v>23</v>
      </c>
      <c r="K3685" t="s">
        <v>3217</v>
      </c>
      <c r="L3685" t="s">
        <v>2738</v>
      </c>
      <c r="M3685">
        <v>20735</v>
      </c>
      <c r="N3685" t="s">
        <v>144</v>
      </c>
      <c r="O3685" t="s">
        <v>3225</v>
      </c>
      <c r="P3685" t="s">
        <v>42</v>
      </c>
      <c r="Q3685" t="s">
        <v>71</v>
      </c>
      <c r="R3685" t="s">
        <v>3226</v>
      </c>
      <c r="S3685">
        <v>153.36000000000001</v>
      </c>
      <c r="T3685" s="3"/>
    </row>
    <row r="3686" spans="1:20" x14ac:dyDescent="0.3">
      <c r="A3686">
        <v>3685</v>
      </c>
      <c r="B3686" t="s">
        <v>6847</v>
      </c>
      <c r="C3686">
        <f t="shared" si="57"/>
        <v>28</v>
      </c>
      <c r="D3686" s="1">
        <v>42560</v>
      </c>
      <c r="E3686" s="1">
        <v>42565</v>
      </c>
      <c r="F3686" t="s">
        <v>46</v>
      </c>
      <c r="G3686" t="s">
        <v>4563</v>
      </c>
      <c r="H3686" t="s">
        <v>4564</v>
      </c>
      <c r="I3686" t="s">
        <v>22</v>
      </c>
      <c r="J3686" t="s">
        <v>23</v>
      </c>
      <c r="K3686" t="s">
        <v>3217</v>
      </c>
      <c r="L3686" t="s">
        <v>2738</v>
      </c>
      <c r="M3686">
        <v>20735</v>
      </c>
      <c r="N3686" t="s">
        <v>144</v>
      </c>
      <c r="O3686" t="s">
        <v>154</v>
      </c>
      <c r="P3686" t="s">
        <v>42</v>
      </c>
      <c r="Q3686" t="s">
        <v>71</v>
      </c>
      <c r="R3686" t="s">
        <v>155</v>
      </c>
      <c r="S3686">
        <v>43.68</v>
      </c>
      <c r="T3686" s="3"/>
    </row>
    <row r="3687" spans="1:20" x14ac:dyDescent="0.3">
      <c r="A3687">
        <v>3686</v>
      </c>
      <c r="B3687" t="s">
        <v>6847</v>
      </c>
      <c r="C3687">
        <f t="shared" si="57"/>
        <v>28</v>
      </c>
      <c r="D3687" s="1">
        <v>42560</v>
      </c>
      <c r="E3687" s="1">
        <v>42565</v>
      </c>
      <c r="F3687" t="s">
        <v>46</v>
      </c>
      <c r="G3687" t="s">
        <v>4563</v>
      </c>
      <c r="H3687" t="s">
        <v>4564</v>
      </c>
      <c r="I3687" t="s">
        <v>22</v>
      </c>
      <c r="J3687" t="s">
        <v>23</v>
      </c>
      <c r="K3687" t="s">
        <v>3217</v>
      </c>
      <c r="L3687" t="s">
        <v>2738</v>
      </c>
      <c r="M3687">
        <v>20735</v>
      </c>
      <c r="N3687" t="s">
        <v>144</v>
      </c>
      <c r="O3687" t="s">
        <v>3019</v>
      </c>
      <c r="P3687" t="s">
        <v>42</v>
      </c>
      <c r="Q3687" t="s">
        <v>55</v>
      </c>
      <c r="R3687" t="s">
        <v>3020</v>
      </c>
      <c r="S3687">
        <v>98.21</v>
      </c>
      <c r="T3687" s="3"/>
    </row>
    <row r="3688" spans="1:20" x14ac:dyDescent="0.3">
      <c r="A3688">
        <v>3687</v>
      </c>
      <c r="B3688" t="s">
        <v>6852</v>
      </c>
      <c r="C3688">
        <f t="shared" si="57"/>
        <v>50</v>
      </c>
      <c r="D3688" s="1">
        <v>43082</v>
      </c>
      <c r="E3688" s="1">
        <v>43088</v>
      </c>
      <c r="F3688" t="s">
        <v>46</v>
      </c>
      <c r="G3688" t="s">
        <v>1811</v>
      </c>
      <c r="H3688" t="s">
        <v>1812</v>
      </c>
      <c r="I3688" t="s">
        <v>22</v>
      </c>
      <c r="J3688" t="s">
        <v>23</v>
      </c>
      <c r="K3688" t="s">
        <v>2858</v>
      </c>
      <c r="L3688" t="s">
        <v>39</v>
      </c>
      <c r="M3688">
        <v>92503</v>
      </c>
      <c r="N3688" t="s">
        <v>40</v>
      </c>
      <c r="O3688" t="s">
        <v>1367</v>
      </c>
      <c r="P3688" t="s">
        <v>42</v>
      </c>
      <c r="Q3688" t="s">
        <v>64</v>
      </c>
      <c r="R3688" t="s">
        <v>1368</v>
      </c>
      <c r="S3688">
        <v>9.84</v>
      </c>
      <c r="T3688" s="3"/>
    </row>
    <row r="3689" spans="1:20" x14ac:dyDescent="0.3">
      <c r="A3689">
        <v>3688</v>
      </c>
      <c r="B3689" t="s">
        <v>6853</v>
      </c>
      <c r="C3689">
        <f t="shared" si="57"/>
        <v>20</v>
      </c>
      <c r="D3689" s="1">
        <v>42875</v>
      </c>
      <c r="E3689" s="1">
        <v>42879</v>
      </c>
      <c r="F3689" t="s">
        <v>46</v>
      </c>
      <c r="G3689" t="s">
        <v>1773</v>
      </c>
      <c r="H3689" t="s">
        <v>1774</v>
      </c>
      <c r="I3689" t="s">
        <v>22</v>
      </c>
      <c r="J3689" t="s">
        <v>23</v>
      </c>
      <c r="K3689" t="s">
        <v>6854</v>
      </c>
      <c r="L3689" t="s">
        <v>50</v>
      </c>
      <c r="M3689">
        <v>34952</v>
      </c>
      <c r="N3689" t="s">
        <v>26</v>
      </c>
      <c r="O3689" t="s">
        <v>1217</v>
      </c>
      <c r="P3689" t="s">
        <v>42</v>
      </c>
      <c r="Q3689" t="s">
        <v>71</v>
      </c>
      <c r="R3689" t="s">
        <v>1218</v>
      </c>
      <c r="S3689">
        <v>2.694</v>
      </c>
      <c r="T3689" s="3"/>
    </row>
    <row r="3690" spans="1:20" x14ac:dyDescent="0.3">
      <c r="A3690">
        <v>3689</v>
      </c>
      <c r="B3690" t="s">
        <v>6855</v>
      </c>
      <c r="C3690">
        <f t="shared" si="57"/>
        <v>22</v>
      </c>
      <c r="D3690" s="1">
        <v>43253</v>
      </c>
      <c r="E3690" s="1">
        <v>43256</v>
      </c>
      <c r="F3690" t="s">
        <v>19</v>
      </c>
      <c r="G3690" t="s">
        <v>1350</v>
      </c>
      <c r="H3690" t="s">
        <v>1351</v>
      </c>
      <c r="I3690" t="s">
        <v>22</v>
      </c>
      <c r="J3690" t="s">
        <v>23</v>
      </c>
      <c r="K3690" t="s">
        <v>1824</v>
      </c>
      <c r="L3690" t="s">
        <v>306</v>
      </c>
      <c r="M3690">
        <v>85204</v>
      </c>
      <c r="N3690" t="s">
        <v>40</v>
      </c>
      <c r="O3690" t="s">
        <v>911</v>
      </c>
      <c r="P3690" t="s">
        <v>42</v>
      </c>
      <c r="Q3690" t="s">
        <v>86</v>
      </c>
      <c r="R3690" t="s">
        <v>912</v>
      </c>
      <c r="S3690">
        <v>25.344000000000001</v>
      </c>
      <c r="T3690" s="3"/>
    </row>
    <row r="3691" spans="1:20" x14ac:dyDescent="0.3">
      <c r="A3691">
        <v>3690</v>
      </c>
      <c r="B3691" t="s">
        <v>6855</v>
      </c>
      <c r="C3691">
        <f t="shared" si="57"/>
        <v>22</v>
      </c>
      <c r="D3691" s="1">
        <v>43253</v>
      </c>
      <c r="E3691" s="1">
        <v>43256</v>
      </c>
      <c r="F3691" t="s">
        <v>19</v>
      </c>
      <c r="G3691" t="s">
        <v>1350</v>
      </c>
      <c r="H3691" t="s">
        <v>1351</v>
      </c>
      <c r="I3691" t="s">
        <v>22</v>
      </c>
      <c r="J3691" t="s">
        <v>23</v>
      </c>
      <c r="K3691" t="s">
        <v>1824</v>
      </c>
      <c r="L3691" t="s">
        <v>306</v>
      </c>
      <c r="M3691">
        <v>85204</v>
      </c>
      <c r="N3691" t="s">
        <v>40</v>
      </c>
      <c r="O3691" t="s">
        <v>2337</v>
      </c>
      <c r="P3691" t="s">
        <v>42</v>
      </c>
      <c r="Q3691" t="s">
        <v>169</v>
      </c>
      <c r="R3691" t="s">
        <v>2338</v>
      </c>
      <c r="S3691">
        <v>43.92</v>
      </c>
      <c r="T3691" s="3"/>
    </row>
    <row r="3692" spans="1:20" x14ac:dyDescent="0.3">
      <c r="A3692">
        <v>3691</v>
      </c>
      <c r="B3692" t="s">
        <v>6856</v>
      </c>
      <c r="C3692">
        <f t="shared" si="57"/>
        <v>45</v>
      </c>
      <c r="D3692" s="1">
        <v>42673</v>
      </c>
      <c r="E3692" s="1">
        <v>42676</v>
      </c>
      <c r="F3692" t="s">
        <v>19</v>
      </c>
      <c r="G3692" t="s">
        <v>1170</v>
      </c>
      <c r="H3692" t="s">
        <v>1171</v>
      </c>
      <c r="I3692" t="s">
        <v>37</v>
      </c>
      <c r="J3692" t="s">
        <v>23</v>
      </c>
      <c r="K3692" t="s">
        <v>805</v>
      </c>
      <c r="L3692" t="s">
        <v>453</v>
      </c>
      <c r="M3692">
        <v>80219</v>
      </c>
      <c r="N3692" t="s">
        <v>40</v>
      </c>
      <c r="O3692" t="s">
        <v>5385</v>
      </c>
      <c r="P3692" t="s">
        <v>67</v>
      </c>
      <c r="Q3692" t="s">
        <v>680</v>
      </c>
      <c r="R3692" t="s">
        <v>5386</v>
      </c>
      <c r="S3692">
        <v>59.994</v>
      </c>
      <c r="T3692" s="3"/>
    </row>
    <row r="3693" spans="1:20" x14ac:dyDescent="0.3">
      <c r="A3693">
        <v>3692</v>
      </c>
      <c r="B3693" t="s">
        <v>6856</v>
      </c>
      <c r="C3693">
        <f t="shared" si="57"/>
        <v>45</v>
      </c>
      <c r="D3693" s="1">
        <v>42673</v>
      </c>
      <c r="E3693" s="1">
        <v>42676</v>
      </c>
      <c r="F3693" t="s">
        <v>19</v>
      </c>
      <c r="G3693" t="s">
        <v>1170</v>
      </c>
      <c r="H3693" t="s">
        <v>1171</v>
      </c>
      <c r="I3693" t="s">
        <v>37</v>
      </c>
      <c r="J3693" t="s">
        <v>23</v>
      </c>
      <c r="K3693" t="s">
        <v>805</v>
      </c>
      <c r="L3693" t="s">
        <v>453</v>
      </c>
      <c r="M3693">
        <v>80219</v>
      </c>
      <c r="N3693" t="s">
        <v>40</v>
      </c>
      <c r="O3693" t="s">
        <v>6857</v>
      </c>
      <c r="P3693" t="s">
        <v>67</v>
      </c>
      <c r="Q3693" t="s">
        <v>1215</v>
      </c>
      <c r="R3693" t="s">
        <v>6858</v>
      </c>
      <c r="S3693">
        <v>439.99200000000002</v>
      </c>
      <c r="T3693" s="3"/>
    </row>
    <row r="3694" spans="1:20" x14ac:dyDescent="0.3">
      <c r="A3694">
        <v>3693</v>
      </c>
      <c r="B3694" t="s">
        <v>6856</v>
      </c>
      <c r="C3694">
        <f t="shared" si="57"/>
        <v>45</v>
      </c>
      <c r="D3694" s="1">
        <v>42673</v>
      </c>
      <c r="E3694" s="1">
        <v>42676</v>
      </c>
      <c r="F3694" t="s">
        <v>19</v>
      </c>
      <c r="G3694" t="s">
        <v>1170</v>
      </c>
      <c r="H3694" t="s">
        <v>1171</v>
      </c>
      <c r="I3694" t="s">
        <v>37</v>
      </c>
      <c r="J3694" t="s">
        <v>23</v>
      </c>
      <c r="K3694" t="s">
        <v>805</v>
      </c>
      <c r="L3694" t="s">
        <v>453</v>
      </c>
      <c r="M3694">
        <v>80219</v>
      </c>
      <c r="N3694" t="s">
        <v>40</v>
      </c>
      <c r="O3694" t="s">
        <v>2820</v>
      </c>
      <c r="P3694" t="s">
        <v>67</v>
      </c>
      <c r="Q3694" t="s">
        <v>68</v>
      </c>
      <c r="R3694" t="s">
        <v>2821</v>
      </c>
      <c r="S3694">
        <v>87.96</v>
      </c>
      <c r="T3694" s="3"/>
    </row>
    <row r="3695" spans="1:20" x14ac:dyDescent="0.3">
      <c r="A3695">
        <v>3694</v>
      </c>
      <c r="B3695" t="s">
        <v>6856</v>
      </c>
      <c r="C3695">
        <f t="shared" si="57"/>
        <v>45</v>
      </c>
      <c r="D3695" s="1">
        <v>42673</v>
      </c>
      <c r="E3695" s="1">
        <v>42676</v>
      </c>
      <c r="F3695" t="s">
        <v>19</v>
      </c>
      <c r="G3695" t="s">
        <v>1170</v>
      </c>
      <c r="H3695" t="s">
        <v>1171</v>
      </c>
      <c r="I3695" t="s">
        <v>37</v>
      </c>
      <c r="J3695" t="s">
        <v>23</v>
      </c>
      <c r="K3695" t="s">
        <v>805</v>
      </c>
      <c r="L3695" t="s">
        <v>453</v>
      </c>
      <c r="M3695">
        <v>80219</v>
      </c>
      <c r="N3695" t="s">
        <v>40</v>
      </c>
      <c r="O3695" t="s">
        <v>6859</v>
      </c>
      <c r="P3695" t="s">
        <v>28</v>
      </c>
      <c r="Q3695" t="s">
        <v>61</v>
      </c>
      <c r="R3695" t="s">
        <v>6860</v>
      </c>
      <c r="S3695">
        <v>15.488</v>
      </c>
      <c r="T3695" s="3"/>
    </row>
    <row r="3696" spans="1:20" x14ac:dyDescent="0.3">
      <c r="A3696">
        <v>3695</v>
      </c>
      <c r="B3696" t="s">
        <v>6861</v>
      </c>
      <c r="C3696">
        <f t="shared" si="57"/>
        <v>42</v>
      </c>
      <c r="D3696" s="1">
        <v>43023</v>
      </c>
      <c r="E3696" s="1">
        <v>43028</v>
      </c>
      <c r="F3696" t="s">
        <v>46</v>
      </c>
      <c r="G3696" t="s">
        <v>3606</v>
      </c>
      <c r="H3696" t="s">
        <v>3607</v>
      </c>
      <c r="I3696" t="s">
        <v>37</v>
      </c>
      <c r="J3696" t="s">
        <v>23</v>
      </c>
      <c r="K3696" t="s">
        <v>314</v>
      </c>
      <c r="L3696" t="s">
        <v>315</v>
      </c>
      <c r="M3696">
        <v>22153</v>
      </c>
      <c r="N3696" t="s">
        <v>26</v>
      </c>
      <c r="O3696" t="s">
        <v>4806</v>
      </c>
      <c r="P3696" t="s">
        <v>42</v>
      </c>
      <c r="Q3696" t="s">
        <v>71</v>
      </c>
      <c r="R3696" t="s">
        <v>4807</v>
      </c>
      <c r="S3696">
        <v>232.96</v>
      </c>
      <c r="T3696" s="3"/>
    </row>
    <row r="3697" spans="1:20" x14ac:dyDescent="0.3">
      <c r="A3697">
        <v>3696</v>
      </c>
      <c r="B3697" t="s">
        <v>6861</v>
      </c>
      <c r="C3697">
        <f t="shared" si="57"/>
        <v>42</v>
      </c>
      <c r="D3697" s="1">
        <v>43023</v>
      </c>
      <c r="E3697" s="1">
        <v>43028</v>
      </c>
      <c r="F3697" t="s">
        <v>46</v>
      </c>
      <c r="G3697" t="s">
        <v>3606</v>
      </c>
      <c r="H3697" t="s">
        <v>3607</v>
      </c>
      <c r="I3697" t="s">
        <v>37</v>
      </c>
      <c r="J3697" t="s">
        <v>23</v>
      </c>
      <c r="K3697" t="s">
        <v>314</v>
      </c>
      <c r="L3697" t="s">
        <v>315</v>
      </c>
      <c r="M3697">
        <v>22153</v>
      </c>
      <c r="N3697" t="s">
        <v>26</v>
      </c>
      <c r="O3697" t="s">
        <v>6250</v>
      </c>
      <c r="P3697" t="s">
        <v>42</v>
      </c>
      <c r="Q3697" t="s">
        <v>169</v>
      </c>
      <c r="R3697" t="s">
        <v>6251</v>
      </c>
      <c r="S3697">
        <v>66.540000000000006</v>
      </c>
      <c r="T3697" s="3"/>
    </row>
    <row r="3698" spans="1:20" x14ac:dyDescent="0.3">
      <c r="A3698">
        <v>3697</v>
      </c>
      <c r="B3698" t="s">
        <v>6861</v>
      </c>
      <c r="C3698">
        <f t="shared" si="57"/>
        <v>42</v>
      </c>
      <c r="D3698" s="1">
        <v>43023</v>
      </c>
      <c r="E3698" s="1">
        <v>43028</v>
      </c>
      <c r="F3698" t="s">
        <v>46</v>
      </c>
      <c r="G3698" t="s">
        <v>3606</v>
      </c>
      <c r="H3698" t="s">
        <v>3607</v>
      </c>
      <c r="I3698" t="s">
        <v>37</v>
      </c>
      <c r="J3698" t="s">
        <v>23</v>
      </c>
      <c r="K3698" t="s">
        <v>314</v>
      </c>
      <c r="L3698" t="s">
        <v>315</v>
      </c>
      <c r="M3698">
        <v>22153</v>
      </c>
      <c r="N3698" t="s">
        <v>26</v>
      </c>
      <c r="O3698" t="s">
        <v>1331</v>
      </c>
      <c r="P3698" t="s">
        <v>42</v>
      </c>
      <c r="Q3698" t="s">
        <v>74</v>
      </c>
      <c r="R3698" t="s">
        <v>1332</v>
      </c>
      <c r="S3698">
        <v>43.26</v>
      </c>
      <c r="T3698" s="3"/>
    </row>
    <row r="3699" spans="1:20" x14ac:dyDescent="0.3">
      <c r="A3699">
        <v>3698</v>
      </c>
      <c r="B3699" t="s">
        <v>6862</v>
      </c>
      <c r="C3699">
        <f t="shared" si="57"/>
        <v>47</v>
      </c>
      <c r="D3699" s="1">
        <v>42693</v>
      </c>
      <c r="E3699" s="1">
        <v>42695</v>
      </c>
      <c r="F3699" t="s">
        <v>19</v>
      </c>
      <c r="G3699" t="s">
        <v>6260</v>
      </c>
      <c r="H3699" t="s">
        <v>6261</v>
      </c>
      <c r="I3699" t="s">
        <v>98</v>
      </c>
      <c r="J3699" t="s">
        <v>23</v>
      </c>
      <c r="K3699" t="s">
        <v>91</v>
      </c>
      <c r="L3699" t="s">
        <v>92</v>
      </c>
      <c r="M3699">
        <v>98115</v>
      </c>
      <c r="N3699" t="s">
        <v>40</v>
      </c>
      <c r="O3699" t="s">
        <v>6148</v>
      </c>
      <c r="P3699" t="s">
        <v>28</v>
      </c>
      <c r="Q3699" t="s">
        <v>61</v>
      </c>
      <c r="R3699" t="s">
        <v>6149</v>
      </c>
      <c r="S3699">
        <v>141.96</v>
      </c>
      <c r="T3699" s="3"/>
    </row>
    <row r="3700" spans="1:20" x14ac:dyDescent="0.3">
      <c r="A3700">
        <v>3699</v>
      </c>
      <c r="B3700" t="s">
        <v>6863</v>
      </c>
      <c r="C3700">
        <f t="shared" si="57"/>
        <v>38</v>
      </c>
      <c r="D3700" s="1">
        <v>42260</v>
      </c>
      <c r="E3700" s="1">
        <v>42264</v>
      </c>
      <c r="F3700" t="s">
        <v>46</v>
      </c>
      <c r="G3700" t="s">
        <v>222</v>
      </c>
      <c r="H3700" t="s">
        <v>223</v>
      </c>
      <c r="I3700" t="s">
        <v>37</v>
      </c>
      <c r="J3700" t="s">
        <v>23</v>
      </c>
      <c r="K3700" t="s">
        <v>4080</v>
      </c>
      <c r="L3700" t="s">
        <v>306</v>
      </c>
      <c r="M3700">
        <v>85281</v>
      </c>
      <c r="N3700" t="s">
        <v>40</v>
      </c>
      <c r="O3700" t="s">
        <v>6864</v>
      </c>
      <c r="P3700" t="s">
        <v>42</v>
      </c>
      <c r="Q3700" t="s">
        <v>55</v>
      </c>
      <c r="R3700" t="s">
        <v>6865</v>
      </c>
      <c r="S3700">
        <v>79.400000000000006</v>
      </c>
      <c r="T3700" s="3"/>
    </row>
    <row r="3701" spans="1:20" x14ac:dyDescent="0.3">
      <c r="A3701">
        <v>3700</v>
      </c>
      <c r="B3701" t="s">
        <v>6866</v>
      </c>
      <c r="C3701">
        <f t="shared" si="57"/>
        <v>46</v>
      </c>
      <c r="D3701" s="1">
        <v>43417</v>
      </c>
      <c r="E3701" s="1">
        <v>43422</v>
      </c>
      <c r="F3701" t="s">
        <v>19</v>
      </c>
      <c r="G3701" t="s">
        <v>527</v>
      </c>
      <c r="H3701" t="s">
        <v>528</v>
      </c>
      <c r="I3701" t="s">
        <v>98</v>
      </c>
      <c r="J3701" t="s">
        <v>23</v>
      </c>
      <c r="K3701" t="s">
        <v>3193</v>
      </c>
      <c r="L3701" t="s">
        <v>263</v>
      </c>
      <c r="M3701">
        <v>10701</v>
      </c>
      <c r="N3701" t="s">
        <v>144</v>
      </c>
      <c r="O3701" t="s">
        <v>1475</v>
      </c>
      <c r="P3701" t="s">
        <v>67</v>
      </c>
      <c r="Q3701" t="s">
        <v>157</v>
      </c>
      <c r="R3701" t="s">
        <v>1476</v>
      </c>
      <c r="S3701">
        <v>163.96</v>
      </c>
      <c r="T3701" s="3"/>
    </row>
    <row r="3702" spans="1:20" x14ac:dyDescent="0.3">
      <c r="A3702">
        <v>3701</v>
      </c>
      <c r="B3702" t="s">
        <v>6867</v>
      </c>
      <c r="C3702">
        <f t="shared" si="57"/>
        <v>52</v>
      </c>
      <c r="D3702" s="1">
        <v>43458</v>
      </c>
      <c r="E3702" s="1">
        <v>43463</v>
      </c>
      <c r="F3702" t="s">
        <v>46</v>
      </c>
      <c r="G3702" t="s">
        <v>4813</v>
      </c>
      <c r="H3702" t="s">
        <v>4814</v>
      </c>
      <c r="I3702" t="s">
        <v>37</v>
      </c>
      <c r="J3702" t="s">
        <v>23</v>
      </c>
      <c r="K3702" t="s">
        <v>385</v>
      </c>
      <c r="L3702" t="s">
        <v>263</v>
      </c>
      <c r="M3702">
        <v>14609</v>
      </c>
      <c r="N3702" t="s">
        <v>144</v>
      </c>
      <c r="O3702" t="s">
        <v>3015</v>
      </c>
      <c r="P3702" t="s">
        <v>28</v>
      </c>
      <c r="Q3702" t="s">
        <v>61</v>
      </c>
      <c r="R3702" t="s">
        <v>3016</v>
      </c>
      <c r="S3702">
        <v>37.93</v>
      </c>
      <c r="T3702" s="3"/>
    </row>
    <row r="3703" spans="1:20" x14ac:dyDescent="0.3">
      <c r="A3703">
        <v>3702</v>
      </c>
      <c r="B3703" t="s">
        <v>6868</v>
      </c>
      <c r="C3703">
        <f t="shared" si="57"/>
        <v>2</v>
      </c>
      <c r="D3703" s="1">
        <v>42744</v>
      </c>
      <c r="E3703" s="1">
        <v>42748</v>
      </c>
      <c r="F3703" t="s">
        <v>19</v>
      </c>
      <c r="G3703" t="s">
        <v>6869</v>
      </c>
      <c r="H3703" t="s">
        <v>6870</v>
      </c>
      <c r="I3703" t="s">
        <v>37</v>
      </c>
      <c r="J3703" t="s">
        <v>23</v>
      </c>
      <c r="K3703" t="s">
        <v>2838</v>
      </c>
      <c r="L3703" t="s">
        <v>494</v>
      </c>
      <c r="M3703">
        <v>43615</v>
      </c>
      <c r="N3703" t="s">
        <v>144</v>
      </c>
      <c r="O3703" t="s">
        <v>6162</v>
      </c>
      <c r="P3703" t="s">
        <v>28</v>
      </c>
      <c r="Q3703" t="s">
        <v>61</v>
      </c>
      <c r="R3703" t="s">
        <v>6163</v>
      </c>
      <c r="S3703">
        <v>15.167999999999999</v>
      </c>
      <c r="T3703" s="3"/>
    </row>
    <row r="3704" spans="1:20" x14ac:dyDescent="0.3">
      <c r="A3704">
        <v>3703</v>
      </c>
      <c r="B3704" t="s">
        <v>6871</v>
      </c>
      <c r="C3704">
        <f t="shared" si="57"/>
        <v>25</v>
      </c>
      <c r="D3704" s="1">
        <v>42534</v>
      </c>
      <c r="E3704" s="1">
        <v>42540</v>
      </c>
      <c r="F3704" t="s">
        <v>46</v>
      </c>
      <c r="G3704" t="s">
        <v>6608</v>
      </c>
      <c r="H3704" t="s">
        <v>6609</v>
      </c>
      <c r="I3704" t="s">
        <v>37</v>
      </c>
      <c r="J3704" t="s">
        <v>23</v>
      </c>
      <c r="K3704" t="s">
        <v>353</v>
      </c>
      <c r="L3704" t="s">
        <v>354</v>
      </c>
      <c r="M3704">
        <v>35601</v>
      </c>
      <c r="N3704" t="s">
        <v>26</v>
      </c>
      <c r="O3704" t="s">
        <v>6811</v>
      </c>
      <c r="P3704" t="s">
        <v>42</v>
      </c>
      <c r="Q3704" t="s">
        <v>64</v>
      </c>
      <c r="R3704" t="s">
        <v>6812</v>
      </c>
      <c r="S3704">
        <v>24.78</v>
      </c>
      <c r="T3704" s="3"/>
    </row>
    <row r="3705" spans="1:20" x14ac:dyDescent="0.3">
      <c r="A3705">
        <v>3704</v>
      </c>
      <c r="B3705" t="s">
        <v>6871</v>
      </c>
      <c r="C3705">
        <f t="shared" si="57"/>
        <v>25</v>
      </c>
      <c r="D3705" s="1">
        <v>42534</v>
      </c>
      <c r="E3705" s="1">
        <v>42540</v>
      </c>
      <c r="F3705" t="s">
        <v>46</v>
      </c>
      <c r="G3705" t="s">
        <v>6608</v>
      </c>
      <c r="H3705" t="s">
        <v>6609</v>
      </c>
      <c r="I3705" t="s">
        <v>37</v>
      </c>
      <c r="J3705" t="s">
        <v>23</v>
      </c>
      <c r="K3705" t="s">
        <v>353</v>
      </c>
      <c r="L3705" t="s">
        <v>354</v>
      </c>
      <c r="M3705">
        <v>35601</v>
      </c>
      <c r="N3705" t="s">
        <v>26</v>
      </c>
      <c r="O3705" t="s">
        <v>4837</v>
      </c>
      <c r="P3705" t="s">
        <v>42</v>
      </c>
      <c r="Q3705" t="s">
        <v>71</v>
      </c>
      <c r="R3705" t="s">
        <v>4838</v>
      </c>
      <c r="S3705">
        <v>19.14</v>
      </c>
      <c r="T3705" s="3"/>
    </row>
    <row r="3706" spans="1:20" x14ac:dyDescent="0.3">
      <c r="A3706">
        <v>3705</v>
      </c>
      <c r="B3706" t="s">
        <v>6871</v>
      </c>
      <c r="C3706">
        <f t="shared" si="57"/>
        <v>25</v>
      </c>
      <c r="D3706" s="1">
        <v>42534</v>
      </c>
      <c r="E3706" s="1">
        <v>42540</v>
      </c>
      <c r="F3706" t="s">
        <v>46</v>
      </c>
      <c r="G3706" t="s">
        <v>6608</v>
      </c>
      <c r="H3706" t="s">
        <v>6609</v>
      </c>
      <c r="I3706" t="s">
        <v>37</v>
      </c>
      <c r="J3706" t="s">
        <v>23</v>
      </c>
      <c r="K3706" t="s">
        <v>353</v>
      </c>
      <c r="L3706" t="s">
        <v>354</v>
      </c>
      <c r="M3706">
        <v>35601</v>
      </c>
      <c r="N3706" t="s">
        <v>26</v>
      </c>
      <c r="O3706" t="s">
        <v>3316</v>
      </c>
      <c r="P3706" t="s">
        <v>67</v>
      </c>
      <c r="Q3706" t="s">
        <v>1215</v>
      </c>
      <c r="R3706" t="s">
        <v>3317</v>
      </c>
      <c r="S3706">
        <v>899.97</v>
      </c>
      <c r="T3706" s="3"/>
    </row>
    <row r="3707" spans="1:20" x14ac:dyDescent="0.3">
      <c r="A3707">
        <v>3706</v>
      </c>
      <c r="B3707" t="s">
        <v>6871</v>
      </c>
      <c r="C3707">
        <f t="shared" si="57"/>
        <v>25</v>
      </c>
      <c r="D3707" s="1">
        <v>42534</v>
      </c>
      <c r="E3707" s="1">
        <v>42540</v>
      </c>
      <c r="F3707" t="s">
        <v>46</v>
      </c>
      <c r="G3707" t="s">
        <v>6608</v>
      </c>
      <c r="H3707" t="s">
        <v>6609</v>
      </c>
      <c r="I3707" t="s">
        <v>37</v>
      </c>
      <c r="J3707" t="s">
        <v>23</v>
      </c>
      <c r="K3707" t="s">
        <v>353</v>
      </c>
      <c r="L3707" t="s">
        <v>354</v>
      </c>
      <c r="M3707">
        <v>35601</v>
      </c>
      <c r="N3707" t="s">
        <v>26</v>
      </c>
      <c r="O3707" t="s">
        <v>6677</v>
      </c>
      <c r="P3707" t="s">
        <v>42</v>
      </c>
      <c r="Q3707" t="s">
        <v>86</v>
      </c>
      <c r="R3707" t="s">
        <v>6678</v>
      </c>
      <c r="S3707">
        <v>32.4</v>
      </c>
      <c r="T3707" s="3"/>
    </row>
    <row r="3708" spans="1:20" x14ac:dyDescent="0.3">
      <c r="A3708">
        <v>3707</v>
      </c>
      <c r="B3708" t="s">
        <v>6872</v>
      </c>
      <c r="C3708">
        <f t="shared" si="57"/>
        <v>12</v>
      </c>
      <c r="D3708" s="1">
        <v>43177</v>
      </c>
      <c r="E3708" s="1">
        <v>43181</v>
      </c>
      <c r="F3708" t="s">
        <v>46</v>
      </c>
      <c r="G3708" t="s">
        <v>5714</v>
      </c>
      <c r="H3708" t="s">
        <v>5715</v>
      </c>
      <c r="I3708" t="s">
        <v>22</v>
      </c>
      <c r="J3708" t="s">
        <v>23</v>
      </c>
      <c r="K3708" t="s">
        <v>813</v>
      </c>
      <c r="L3708" t="s">
        <v>100</v>
      </c>
      <c r="M3708">
        <v>75220</v>
      </c>
      <c r="N3708" t="s">
        <v>101</v>
      </c>
      <c r="O3708" t="s">
        <v>4250</v>
      </c>
      <c r="P3708" t="s">
        <v>42</v>
      </c>
      <c r="Q3708" t="s">
        <v>64</v>
      </c>
      <c r="R3708" t="s">
        <v>4251</v>
      </c>
      <c r="S3708">
        <v>23.832000000000001</v>
      </c>
      <c r="T3708" s="3"/>
    </row>
    <row r="3709" spans="1:20" x14ac:dyDescent="0.3">
      <c r="A3709">
        <v>3708</v>
      </c>
      <c r="B3709" t="s">
        <v>6873</v>
      </c>
      <c r="C3709">
        <f t="shared" si="57"/>
        <v>48</v>
      </c>
      <c r="D3709" s="1">
        <v>42331</v>
      </c>
      <c r="E3709" s="1">
        <v>42335</v>
      </c>
      <c r="F3709" t="s">
        <v>46</v>
      </c>
      <c r="G3709" t="s">
        <v>1396</v>
      </c>
      <c r="H3709" t="s">
        <v>1397</v>
      </c>
      <c r="I3709" t="s">
        <v>37</v>
      </c>
      <c r="J3709" t="s">
        <v>23</v>
      </c>
      <c r="K3709" t="s">
        <v>5016</v>
      </c>
      <c r="L3709" t="s">
        <v>100</v>
      </c>
      <c r="M3709">
        <v>75150</v>
      </c>
      <c r="N3709" t="s">
        <v>101</v>
      </c>
      <c r="O3709" t="s">
        <v>2890</v>
      </c>
      <c r="P3709" t="s">
        <v>28</v>
      </c>
      <c r="Q3709" t="s">
        <v>61</v>
      </c>
      <c r="R3709" t="s">
        <v>921</v>
      </c>
      <c r="S3709">
        <v>6.3680000000000003</v>
      </c>
      <c r="T3709" s="3"/>
    </row>
    <row r="3710" spans="1:20" x14ac:dyDescent="0.3">
      <c r="A3710">
        <v>3709</v>
      </c>
      <c r="B3710" t="s">
        <v>6873</v>
      </c>
      <c r="C3710">
        <f t="shared" si="57"/>
        <v>48</v>
      </c>
      <c r="D3710" s="1">
        <v>42331</v>
      </c>
      <c r="E3710" s="1">
        <v>42335</v>
      </c>
      <c r="F3710" t="s">
        <v>46</v>
      </c>
      <c r="G3710" t="s">
        <v>1396</v>
      </c>
      <c r="H3710" t="s">
        <v>1397</v>
      </c>
      <c r="I3710" t="s">
        <v>37</v>
      </c>
      <c r="J3710" t="s">
        <v>23</v>
      </c>
      <c r="K3710" t="s">
        <v>5016</v>
      </c>
      <c r="L3710" t="s">
        <v>100</v>
      </c>
      <c r="M3710">
        <v>75150</v>
      </c>
      <c r="N3710" t="s">
        <v>101</v>
      </c>
      <c r="O3710" t="s">
        <v>4187</v>
      </c>
      <c r="P3710" t="s">
        <v>42</v>
      </c>
      <c r="Q3710" t="s">
        <v>74</v>
      </c>
      <c r="R3710" t="s">
        <v>4188</v>
      </c>
      <c r="S3710">
        <v>34.176000000000002</v>
      </c>
      <c r="T3710" s="3"/>
    </row>
    <row r="3711" spans="1:20" x14ac:dyDescent="0.3">
      <c r="A3711">
        <v>3710</v>
      </c>
      <c r="B3711" t="s">
        <v>6873</v>
      </c>
      <c r="C3711">
        <f t="shared" si="57"/>
        <v>48</v>
      </c>
      <c r="D3711" s="1">
        <v>42331</v>
      </c>
      <c r="E3711" s="1">
        <v>42335</v>
      </c>
      <c r="F3711" t="s">
        <v>46</v>
      </c>
      <c r="G3711" t="s">
        <v>1396</v>
      </c>
      <c r="H3711" t="s">
        <v>1397</v>
      </c>
      <c r="I3711" t="s">
        <v>37</v>
      </c>
      <c r="J3711" t="s">
        <v>23</v>
      </c>
      <c r="K3711" t="s">
        <v>5016</v>
      </c>
      <c r="L3711" t="s">
        <v>100</v>
      </c>
      <c r="M3711">
        <v>75150</v>
      </c>
      <c r="N3711" t="s">
        <v>101</v>
      </c>
      <c r="O3711" t="s">
        <v>5935</v>
      </c>
      <c r="P3711" t="s">
        <v>67</v>
      </c>
      <c r="Q3711" t="s">
        <v>157</v>
      </c>
      <c r="R3711" t="s">
        <v>5936</v>
      </c>
      <c r="S3711">
        <v>5.5439999999999996</v>
      </c>
      <c r="T3711" s="3"/>
    </row>
    <row r="3712" spans="1:20" x14ac:dyDescent="0.3">
      <c r="A3712">
        <v>3711</v>
      </c>
      <c r="B3712" t="s">
        <v>6874</v>
      </c>
      <c r="C3712">
        <f t="shared" si="57"/>
        <v>42</v>
      </c>
      <c r="D3712" s="1">
        <v>43388</v>
      </c>
      <c r="E3712" s="1">
        <v>43390</v>
      </c>
      <c r="F3712" t="s">
        <v>184</v>
      </c>
      <c r="G3712" t="s">
        <v>2294</v>
      </c>
      <c r="H3712" t="s">
        <v>2295</v>
      </c>
      <c r="I3712" t="s">
        <v>37</v>
      </c>
      <c r="J3712" t="s">
        <v>23</v>
      </c>
      <c r="K3712" t="s">
        <v>38</v>
      </c>
      <c r="L3712" t="s">
        <v>39</v>
      </c>
      <c r="M3712">
        <v>90045</v>
      </c>
      <c r="N3712" t="s">
        <v>40</v>
      </c>
      <c r="O3712" t="s">
        <v>899</v>
      </c>
      <c r="P3712" t="s">
        <v>28</v>
      </c>
      <c r="Q3712" t="s">
        <v>52</v>
      </c>
      <c r="R3712" t="s">
        <v>900</v>
      </c>
      <c r="S3712">
        <v>510.24</v>
      </c>
      <c r="T3712" s="3"/>
    </row>
    <row r="3713" spans="1:20" x14ac:dyDescent="0.3">
      <c r="A3713">
        <v>3712</v>
      </c>
      <c r="B3713" t="s">
        <v>6874</v>
      </c>
      <c r="C3713">
        <f t="shared" si="57"/>
        <v>42</v>
      </c>
      <c r="D3713" s="1">
        <v>43388</v>
      </c>
      <c r="E3713" s="1">
        <v>43390</v>
      </c>
      <c r="F3713" t="s">
        <v>184</v>
      </c>
      <c r="G3713" t="s">
        <v>2294</v>
      </c>
      <c r="H3713" t="s">
        <v>2295</v>
      </c>
      <c r="I3713" t="s">
        <v>37</v>
      </c>
      <c r="J3713" t="s">
        <v>23</v>
      </c>
      <c r="K3713" t="s">
        <v>38</v>
      </c>
      <c r="L3713" t="s">
        <v>39</v>
      </c>
      <c r="M3713">
        <v>90045</v>
      </c>
      <c r="N3713" t="s">
        <v>40</v>
      </c>
      <c r="O3713" t="s">
        <v>4505</v>
      </c>
      <c r="P3713" t="s">
        <v>42</v>
      </c>
      <c r="Q3713" t="s">
        <v>86</v>
      </c>
      <c r="R3713" t="s">
        <v>4506</v>
      </c>
      <c r="S3713">
        <v>204.95</v>
      </c>
      <c r="T3713" s="3"/>
    </row>
    <row r="3714" spans="1:20" x14ac:dyDescent="0.3">
      <c r="A3714">
        <v>3713</v>
      </c>
      <c r="B3714" t="s">
        <v>6875</v>
      </c>
      <c r="C3714">
        <f t="shared" si="57"/>
        <v>16</v>
      </c>
      <c r="D3714" s="1">
        <v>43211</v>
      </c>
      <c r="E3714" s="1">
        <v>43214</v>
      </c>
      <c r="F3714" t="s">
        <v>184</v>
      </c>
      <c r="G3714" t="s">
        <v>4463</v>
      </c>
      <c r="H3714" t="s">
        <v>4464</v>
      </c>
      <c r="I3714" t="s">
        <v>22</v>
      </c>
      <c r="J3714" t="s">
        <v>23</v>
      </c>
      <c r="K3714" t="s">
        <v>91</v>
      </c>
      <c r="L3714" t="s">
        <v>92</v>
      </c>
      <c r="M3714">
        <v>98103</v>
      </c>
      <c r="N3714" t="s">
        <v>40</v>
      </c>
      <c r="O3714" t="s">
        <v>6876</v>
      </c>
      <c r="P3714" t="s">
        <v>67</v>
      </c>
      <c r="Q3714" t="s">
        <v>157</v>
      </c>
      <c r="R3714" t="s">
        <v>6877</v>
      </c>
      <c r="S3714">
        <v>11.54</v>
      </c>
      <c r="T3714" s="3"/>
    </row>
    <row r="3715" spans="1:20" x14ac:dyDescent="0.3">
      <c r="A3715">
        <v>3714</v>
      </c>
      <c r="B3715" t="s">
        <v>6875</v>
      </c>
      <c r="C3715">
        <f t="shared" ref="C3715:C3778" si="58">WEEKNUM(D3715,1)</f>
        <v>16</v>
      </c>
      <c r="D3715" s="1">
        <v>43211</v>
      </c>
      <c r="E3715" s="1">
        <v>43214</v>
      </c>
      <c r="F3715" t="s">
        <v>184</v>
      </c>
      <c r="G3715" t="s">
        <v>4463</v>
      </c>
      <c r="H3715" t="s">
        <v>4464</v>
      </c>
      <c r="I3715" t="s">
        <v>22</v>
      </c>
      <c r="J3715" t="s">
        <v>23</v>
      </c>
      <c r="K3715" t="s">
        <v>91</v>
      </c>
      <c r="L3715" t="s">
        <v>92</v>
      </c>
      <c r="M3715">
        <v>98103</v>
      </c>
      <c r="N3715" t="s">
        <v>40</v>
      </c>
      <c r="O3715" t="s">
        <v>3124</v>
      </c>
      <c r="P3715" t="s">
        <v>28</v>
      </c>
      <c r="Q3715" t="s">
        <v>61</v>
      </c>
      <c r="R3715" t="s">
        <v>3125</v>
      </c>
      <c r="S3715">
        <v>162.6</v>
      </c>
      <c r="T3715" s="3"/>
    </row>
    <row r="3716" spans="1:20" x14ac:dyDescent="0.3">
      <c r="A3716">
        <v>3715</v>
      </c>
      <c r="B3716" t="s">
        <v>6878</v>
      </c>
      <c r="C3716">
        <f t="shared" si="58"/>
        <v>50</v>
      </c>
      <c r="D3716" s="1">
        <v>42346</v>
      </c>
      <c r="E3716" s="1">
        <v>42348</v>
      </c>
      <c r="F3716" t="s">
        <v>19</v>
      </c>
      <c r="G3716" t="s">
        <v>5285</v>
      </c>
      <c r="H3716" t="s">
        <v>5286</v>
      </c>
      <c r="I3716" t="s">
        <v>22</v>
      </c>
      <c r="J3716" t="s">
        <v>23</v>
      </c>
      <c r="K3716" t="s">
        <v>3018</v>
      </c>
      <c r="L3716" t="s">
        <v>92</v>
      </c>
      <c r="M3716">
        <v>98502</v>
      </c>
      <c r="N3716" t="s">
        <v>40</v>
      </c>
      <c r="O3716" t="s">
        <v>2345</v>
      </c>
      <c r="P3716" t="s">
        <v>42</v>
      </c>
      <c r="Q3716" t="s">
        <v>86</v>
      </c>
      <c r="R3716" t="s">
        <v>2346</v>
      </c>
      <c r="S3716">
        <v>45.68</v>
      </c>
      <c r="T3716" s="3"/>
    </row>
    <row r="3717" spans="1:20" x14ac:dyDescent="0.3">
      <c r="A3717">
        <v>3716</v>
      </c>
      <c r="B3717" t="s">
        <v>6878</v>
      </c>
      <c r="C3717">
        <f t="shared" si="58"/>
        <v>50</v>
      </c>
      <c r="D3717" s="1">
        <v>42346</v>
      </c>
      <c r="E3717" s="1">
        <v>42348</v>
      </c>
      <c r="F3717" t="s">
        <v>19</v>
      </c>
      <c r="G3717" t="s">
        <v>5285</v>
      </c>
      <c r="H3717" t="s">
        <v>5286</v>
      </c>
      <c r="I3717" t="s">
        <v>22</v>
      </c>
      <c r="J3717" t="s">
        <v>23</v>
      </c>
      <c r="K3717" t="s">
        <v>3018</v>
      </c>
      <c r="L3717" t="s">
        <v>92</v>
      </c>
      <c r="M3717">
        <v>98502</v>
      </c>
      <c r="N3717" t="s">
        <v>40</v>
      </c>
      <c r="O3717" t="s">
        <v>1163</v>
      </c>
      <c r="P3717" t="s">
        <v>28</v>
      </c>
      <c r="Q3717" t="s">
        <v>32</v>
      </c>
      <c r="R3717" t="s">
        <v>1164</v>
      </c>
      <c r="S3717">
        <v>603.91999999999996</v>
      </c>
      <c r="T3717" s="3"/>
    </row>
    <row r="3718" spans="1:20" x14ac:dyDescent="0.3">
      <c r="A3718">
        <v>3717</v>
      </c>
      <c r="B3718" t="s">
        <v>6879</v>
      </c>
      <c r="C3718">
        <f t="shared" si="58"/>
        <v>22</v>
      </c>
      <c r="D3718" s="1">
        <v>43249</v>
      </c>
      <c r="E3718" s="1">
        <v>43253</v>
      </c>
      <c r="F3718" t="s">
        <v>46</v>
      </c>
      <c r="G3718" t="s">
        <v>2251</v>
      </c>
      <c r="H3718" t="s">
        <v>2252</v>
      </c>
      <c r="I3718" t="s">
        <v>98</v>
      </c>
      <c r="J3718" t="s">
        <v>23</v>
      </c>
      <c r="K3718" t="s">
        <v>2532</v>
      </c>
      <c r="L3718" t="s">
        <v>134</v>
      </c>
      <c r="M3718">
        <v>68104</v>
      </c>
      <c r="N3718" t="s">
        <v>101</v>
      </c>
      <c r="O3718" t="s">
        <v>4871</v>
      </c>
      <c r="P3718" t="s">
        <v>42</v>
      </c>
      <c r="Q3718" t="s">
        <v>265</v>
      </c>
      <c r="R3718" t="s">
        <v>4872</v>
      </c>
      <c r="S3718">
        <v>23.55</v>
      </c>
      <c r="T3718" s="3"/>
    </row>
    <row r="3719" spans="1:20" x14ac:dyDescent="0.3">
      <c r="A3719">
        <v>3718</v>
      </c>
      <c r="B3719" t="s">
        <v>6880</v>
      </c>
      <c r="C3719">
        <f t="shared" si="58"/>
        <v>38</v>
      </c>
      <c r="D3719" s="1">
        <v>42997</v>
      </c>
      <c r="E3719" s="1">
        <v>43001</v>
      </c>
      <c r="F3719" t="s">
        <v>46</v>
      </c>
      <c r="G3719" t="s">
        <v>1998</v>
      </c>
      <c r="H3719" t="s">
        <v>1999</v>
      </c>
      <c r="I3719" t="s">
        <v>22</v>
      </c>
      <c r="J3719" t="s">
        <v>23</v>
      </c>
      <c r="K3719" t="s">
        <v>493</v>
      </c>
      <c r="L3719" t="s">
        <v>1271</v>
      </c>
      <c r="M3719">
        <v>31907</v>
      </c>
      <c r="N3719" t="s">
        <v>26</v>
      </c>
      <c r="O3719" t="s">
        <v>6881</v>
      </c>
      <c r="P3719" t="s">
        <v>42</v>
      </c>
      <c r="Q3719" t="s">
        <v>575</v>
      </c>
      <c r="R3719" t="s">
        <v>6882</v>
      </c>
      <c r="S3719">
        <v>5.04</v>
      </c>
      <c r="T3719" s="3"/>
    </row>
    <row r="3720" spans="1:20" x14ac:dyDescent="0.3">
      <c r="A3720">
        <v>3719</v>
      </c>
      <c r="B3720" t="s">
        <v>6880</v>
      </c>
      <c r="C3720">
        <f t="shared" si="58"/>
        <v>38</v>
      </c>
      <c r="D3720" s="1">
        <v>42997</v>
      </c>
      <c r="E3720" s="1">
        <v>43001</v>
      </c>
      <c r="F3720" t="s">
        <v>46</v>
      </c>
      <c r="G3720" t="s">
        <v>1998</v>
      </c>
      <c r="H3720" t="s">
        <v>1999</v>
      </c>
      <c r="I3720" t="s">
        <v>22</v>
      </c>
      <c r="J3720" t="s">
        <v>23</v>
      </c>
      <c r="K3720" t="s">
        <v>493</v>
      </c>
      <c r="L3720" t="s">
        <v>1271</v>
      </c>
      <c r="M3720">
        <v>31907</v>
      </c>
      <c r="N3720" t="s">
        <v>26</v>
      </c>
      <c r="O3720" t="s">
        <v>4547</v>
      </c>
      <c r="P3720" t="s">
        <v>67</v>
      </c>
      <c r="Q3720" t="s">
        <v>157</v>
      </c>
      <c r="R3720" t="s">
        <v>4548</v>
      </c>
      <c r="S3720">
        <v>249.95</v>
      </c>
      <c r="T3720" s="3"/>
    </row>
    <row r="3721" spans="1:20" x14ac:dyDescent="0.3">
      <c r="A3721">
        <v>3720</v>
      </c>
      <c r="B3721" t="s">
        <v>6883</v>
      </c>
      <c r="C3721">
        <f t="shared" si="58"/>
        <v>38</v>
      </c>
      <c r="D3721" s="1">
        <v>42995</v>
      </c>
      <c r="E3721" s="1">
        <v>43001</v>
      </c>
      <c r="F3721" t="s">
        <v>46</v>
      </c>
      <c r="G3721" t="s">
        <v>303</v>
      </c>
      <c r="H3721" t="s">
        <v>304</v>
      </c>
      <c r="I3721" t="s">
        <v>37</v>
      </c>
      <c r="J3721" t="s">
        <v>23</v>
      </c>
      <c r="K3721" t="s">
        <v>493</v>
      </c>
      <c r="L3721" t="s">
        <v>250</v>
      </c>
      <c r="M3721">
        <v>47201</v>
      </c>
      <c r="N3721" t="s">
        <v>101</v>
      </c>
      <c r="O3721" t="s">
        <v>686</v>
      </c>
      <c r="P3721" t="s">
        <v>42</v>
      </c>
      <c r="Q3721" t="s">
        <v>64</v>
      </c>
      <c r="R3721" t="s">
        <v>687</v>
      </c>
      <c r="S3721">
        <v>33.4</v>
      </c>
      <c r="T3721" s="3"/>
    </row>
    <row r="3722" spans="1:20" x14ac:dyDescent="0.3">
      <c r="A3722">
        <v>3721</v>
      </c>
      <c r="B3722" t="s">
        <v>6884</v>
      </c>
      <c r="C3722">
        <f t="shared" si="58"/>
        <v>51</v>
      </c>
      <c r="D3722" s="1">
        <v>43089</v>
      </c>
      <c r="E3722" s="1">
        <v>43093</v>
      </c>
      <c r="F3722" t="s">
        <v>46</v>
      </c>
      <c r="G3722" t="s">
        <v>3681</v>
      </c>
      <c r="H3722" t="s">
        <v>3682</v>
      </c>
      <c r="I3722" t="s">
        <v>98</v>
      </c>
      <c r="J3722" t="s">
        <v>23</v>
      </c>
      <c r="K3722" t="s">
        <v>324</v>
      </c>
      <c r="L3722" t="s">
        <v>1488</v>
      </c>
      <c r="M3722">
        <v>39212</v>
      </c>
      <c r="N3722" t="s">
        <v>26</v>
      </c>
      <c r="O3722" t="s">
        <v>1133</v>
      </c>
      <c r="P3722" t="s">
        <v>28</v>
      </c>
      <c r="Q3722" t="s">
        <v>61</v>
      </c>
      <c r="R3722" t="s">
        <v>1134</v>
      </c>
      <c r="S3722">
        <v>18.920000000000002</v>
      </c>
      <c r="T3722" s="3"/>
    </row>
    <row r="3723" spans="1:20" x14ac:dyDescent="0.3">
      <c r="A3723">
        <v>3722</v>
      </c>
      <c r="B3723" t="s">
        <v>6884</v>
      </c>
      <c r="C3723">
        <f t="shared" si="58"/>
        <v>51</v>
      </c>
      <c r="D3723" s="1">
        <v>43089</v>
      </c>
      <c r="E3723" s="1">
        <v>43093</v>
      </c>
      <c r="F3723" t="s">
        <v>46</v>
      </c>
      <c r="G3723" t="s">
        <v>3681</v>
      </c>
      <c r="H3723" t="s">
        <v>3682</v>
      </c>
      <c r="I3723" t="s">
        <v>98</v>
      </c>
      <c r="J3723" t="s">
        <v>23</v>
      </c>
      <c r="K3723" t="s">
        <v>324</v>
      </c>
      <c r="L3723" t="s">
        <v>1488</v>
      </c>
      <c r="M3723">
        <v>39212</v>
      </c>
      <c r="N3723" t="s">
        <v>26</v>
      </c>
      <c r="O3723" t="s">
        <v>70</v>
      </c>
      <c r="P3723" t="s">
        <v>42</v>
      </c>
      <c r="Q3723" t="s">
        <v>71</v>
      </c>
      <c r="R3723" t="s">
        <v>72</v>
      </c>
      <c r="S3723">
        <v>15.42</v>
      </c>
      <c r="T3723" s="3"/>
    </row>
    <row r="3724" spans="1:20" x14ac:dyDescent="0.3">
      <c r="A3724">
        <v>3723</v>
      </c>
      <c r="B3724" t="s">
        <v>6885</v>
      </c>
      <c r="C3724">
        <f t="shared" si="58"/>
        <v>47</v>
      </c>
      <c r="D3724" s="1">
        <v>43426</v>
      </c>
      <c r="E3724" s="1">
        <v>43430</v>
      </c>
      <c r="F3724" t="s">
        <v>46</v>
      </c>
      <c r="G3724" t="s">
        <v>3165</v>
      </c>
      <c r="H3724" t="s">
        <v>3166</v>
      </c>
      <c r="I3724" t="s">
        <v>22</v>
      </c>
      <c r="J3724" t="s">
        <v>23</v>
      </c>
      <c r="K3724" t="s">
        <v>180</v>
      </c>
      <c r="L3724" t="s">
        <v>100</v>
      </c>
      <c r="M3724">
        <v>77070</v>
      </c>
      <c r="N3724" t="s">
        <v>101</v>
      </c>
      <c r="O3724" t="s">
        <v>1231</v>
      </c>
      <c r="P3724" t="s">
        <v>42</v>
      </c>
      <c r="Q3724" t="s">
        <v>64</v>
      </c>
      <c r="R3724" t="s">
        <v>1232</v>
      </c>
      <c r="S3724">
        <v>35.712000000000003</v>
      </c>
      <c r="T3724" s="3"/>
    </row>
    <row r="3725" spans="1:20" x14ac:dyDescent="0.3">
      <c r="A3725">
        <v>3724</v>
      </c>
      <c r="B3725" t="s">
        <v>6886</v>
      </c>
      <c r="C3725">
        <f t="shared" si="58"/>
        <v>53</v>
      </c>
      <c r="D3725" s="1">
        <v>42368</v>
      </c>
      <c r="E3725" s="1">
        <v>42373</v>
      </c>
      <c r="F3725" t="s">
        <v>46</v>
      </c>
      <c r="G3725" t="s">
        <v>6869</v>
      </c>
      <c r="H3725" t="s">
        <v>6870</v>
      </c>
      <c r="I3725" t="s">
        <v>37</v>
      </c>
      <c r="J3725" t="s">
        <v>23</v>
      </c>
      <c r="K3725" t="s">
        <v>540</v>
      </c>
      <c r="L3725" t="s">
        <v>306</v>
      </c>
      <c r="M3725">
        <v>85023</v>
      </c>
      <c r="N3725" t="s">
        <v>40</v>
      </c>
      <c r="O3725" t="s">
        <v>6371</v>
      </c>
      <c r="P3725" t="s">
        <v>42</v>
      </c>
      <c r="Q3725" t="s">
        <v>71</v>
      </c>
      <c r="R3725" t="s">
        <v>6372</v>
      </c>
      <c r="S3725">
        <v>551.98500000000001</v>
      </c>
      <c r="T3725" s="3"/>
    </row>
    <row r="3726" spans="1:20" x14ac:dyDescent="0.3">
      <c r="A3726">
        <v>3725</v>
      </c>
      <c r="B3726" t="s">
        <v>6887</v>
      </c>
      <c r="C3726">
        <f t="shared" si="58"/>
        <v>14</v>
      </c>
      <c r="D3726" s="1">
        <v>43193</v>
      </c>
      <c r="E3726" s="1">
        <v>43195</v>
      </c>
      <c r="F3726" t="s">
        <v>184</v>
      </c>
      <c r="G3726" t="s">
        <v>1675</v>
      </c>
      <c r="H3726" t="s">
        <v>1676</v>
      </c>
      <c r="I3726" t="s">
        <v>22</v>
      </c>
      <c r="J3726" t="s">
        <v>23</v>
      </c>
      <c r="K3726" t="s">
        <v>299</v>
      </c>
      <c r="L3726" t="s">
        <v>207</v>
      </c>
      <c r="M3726">
        <v>60653</v>
      </c>
      <c r="N3726" t="s">
        <v>101</v>
      </c>
      <c r="O3726" t="s">
        <v>1651</v>
      </c>
      <c r="P3726" t="s">
        <v>42</v>
      </c>
      <c r="Q3726" t="s">
        <v>64</v>
      </c>
      <c r="R3726" t="s">
        <v>1652</v>
      </c>
      <c r="S3726">
        <v>7.056</v>
      </c>
      <c r="T3726" s="3"/>
    </row>
    <row r="3727" spans="1:20" x14ac:dyDescent="0.3">
      <c r="A3727">
        <v>3726</v>
      </c>
      <c r="B3727" t="s">
        <v>6888</v>
      </c>
      <c r="C3727">
        <f t="shared" si="58"/>
        <v>52</v>
      </c>
      <c r="D3727" s="1">
        <v>43095</v>
      </c>
      <c r="E3727" s="1">
        <v>43102</v>
      </c>
      <c r="F3727" t="s">
        <v>46</v>
      </c>
      <c r="G3727" t="s">
        <v>581</v>
      </c>
      <c r="H3727" t="s">
        <v>582</v>
      </c>
      <c r="I3727" t="s">
        <v>37</v>
      </c>
      <c r="J3727" t="s">
        <v>23</v>
      </c>
      <c r="K3727" t="s">
        <v>805</v>
      </c>
      <c r="L3727" t="s">
        <v>453</v>
      </c>
      <c r="M3727">
        <v>80219</v>
      </c>
      <c r="N3727" t="s">
        <v>40</v>
      </c>
      <c r="O3727" t="s">
        <v>5139</v>
      </c>
      <c r="P3727" t="s">
        <v>42</v>
      </c>
      <c r="Q3727" t="s">
        <v>74</v>
      </c>
      <c r="R3727" t="s">
        <v>5140</v>
      </c>
      <c r="S3727">
        <v>18.72</v>
      </c>
      <c r="T3727" s="3"/>
    </row>
    <row r="3728" spans="1:20" x14ac:dyDescent="0.3">
      <c r="A3728">
        <v>3727</v>
      </c>
      <c r="B3728" t="s">
        <v>6889</v>
      </c>
      <c r="C3728">
        <f t="shared" si="58"/>
        <v>23</v>
      </c>
      <c r="D3728" s="1">
        <v>42891</v>
      </c>
      <c r="E3728" s="1">
        <v>42897</v>
      </c>
      <c r="F3728" t="s">
        <v>46</v>
      </c>
      <c r="G3728" t="s">
        <v>4573</v>
      </c>
      <c r="H3728" t="s">
        <v>4574</v>
      </c>
      <c r="I3728" t="s">
        <v>22</v>
      </c>
      <c r="J3728" t="s">
        <v>23</v>
      </c>
      <c r="K3728" t="s">
        <v>603</v>
      </c>
      <c r="L3728" t="s">
        <v>241</v>
      </c>
      <c r="M3728">
        <v>19711</v>
      </c>
      <c r="N3728" t="s">
        <v>144</v>
      </c>
      <c r="O3728" t="s">
        <v>2873</v>
      </c>
      <c r="P3728" t="s">
        <v>42</v>
      </c>
      <c r="Q3728" t="s">
        <v>55</v>
      </c>
      <c r="R3728" t="s">
        <v>2874</v>
      </c>
      <c r="S3728">
        <v>360.38</v>
      </c>
      <c r="T3728" s="3"/>
    </row>
    <row r="3729" spans="1:20" x14ac:dyDescent="0.3">
      <c r="A3729">
        <v>3728</v>
      </c>
      <c r="B3729" t="s">
        <v>6889</v>
      </c>
      <c r="C3729">
        <f t="shared" si="58"/>
        <v>23</v>
      </c>
      <c r="D3729" s="1">
        <v>42891</v>
      </c>
      <c r="E3729" s="1">
        <v>42897</v>
      </c>
      <c r="F3729" t="s">
        <v>46</v>
      </c>
      <c r="G3729" t="s">
        <v>4573</v>
      </c>
      <c r="H3729" t="s">
        <v>4574</v>
      </c>
      <c r="I3729" t="s">
        <v>22</v>
      </c>
      <c r="J3729" t="s">
        <v>23</v>
      </c>
      <c r="K3729" t="s">
        <v>603</v>
      </c>
      <c r="L3729" t="s">
        <v>241</v>
      </c>
      <c r="M3729">
        <v>19711</v>
      </c>
      <c r="N3729" t="s">
        <v>144</v>
      </c>
      <c r="O3729" t="s">
        <v>1231</v>
      </c>
      <c r="P3729" t="s">
        <v>42</v>
      </c>
      <c r="Q3729" t="s">
        <v>64</v>
      </c>
      <c r="R3729" t="s">
        <v>1232</v>
      </c>
      <c r="S3729">
        <v>11.16</v>
      </c>
      <c r="T3729" s="3"/>
    </row>
    <row r="3730" spans="1:20" x14ac:dyDescent="0.3">
      <c r="A3730">
        <v>3729</v>
      </c>
      <c r="B3730" t="s">
        <v>6889</v>
      </c>
      <c r="C3730">
        <f t="shared" si="58"/>
        <v>23</v>
      </c>
      <c r="D3730" s="1">
        <v>42891</v>
      </c>
      <c r="E3730" s="1">
        <v>42897</v>
      </c>
      <c r="F3730" t="s">
        <v>46</v>
      </c>
      <c r="G3730" t="s">
        <v>4573</v>
      </c>
      <c r="H3730" t="s">
        <v>4574</v>
      </c>
      <c r="I3730" t="s">
        <v>22</v>
      </c>
      <c r="J3730" t="s">
        <v>23</v>
      </c>
      <c r="K3730" t="s">
        <v>603</v>
      </c>
      <c r="L3730" t="s">
        <v>241</v>
      </c>
      <c r="M3730">
        <v>19711</v>
      </c>
      <c r="N3730" t="s">
        <v>144</v>
      </c>
      <c r="O3730" t="s">
        <v>6428</v>
      </c>
      <c r="P3730" t="s">
        <v>42</v>
      </c>
      <c r="Q3730" t="s">
        <v>43</v>
      </c>
      <c r="R3730" t="s">
        <v>6429</v>
      </c>
      <c r="S3730">
        <v>14.94</v>
      </c>
      <c r="T3730" s="3"/>
    </row>
    <row r="3731" spans="1:20" x14ac:dyDescent="0.3">
      <c r="A3731">
        <v>3730</v>
      </c>
      <c r="B3731" t="s">
        <v>6890</v>
      </c>
      <c r="C3731">
        <f t="shared" si="58"/>
        <v>39</v>
      </c>
      <c r="D3731" s="1">
        <v>42631</v>
      </c>
      <c r="E3731" s="1">
        <v>42636</v>
      </c>
      <c r="F3731" t="s">
        <v>46</v>
      </c>
      <c r="G3731" t="s">
        <v>1504</v>
      </c>
      <c r="H3731" t="s">
        <v>1505</v>
      </c>
      <c r="I3731" t="s">
        <v>37</v>
      </c>
      <c r="J3731" t="s">
        <v>23</v>
      </c>
      <c r="K3731" t="s">
        <v>3217</v>
      </c>
      <c r="L3731" t="s">
        <v>2738</v>
      </c>
      <c r="M3731">
        <v>20735</v>
      </c>
      <c r="N3731" t="s">
        <v>144</v>
      </c>
      <c r="O3731" t="s">
        <v>4019</v>
      </c>
      <c r="P3731" t="s">
        <v>42</v>
      </c>
      <c r="Q3731" t="s">
        <v>55</v>
      </c>
      <c r="R3731" t="s">
        <v>4020</v>
      </c>
      <c r="S3731">
        <v>41.96</v>
      </c>
      <c r="T3731" s="3"/>
    </row>
    <row r="3732" spans="1:20" x14ac:dyDescent="0.3">
      <c r="A3732">
        <v>3731</v>
      </c>
      <c r="B3732" t="s">
        <v>6890</v>
      </c>
      <c r="C3732">
        <f t="shared" si="58"/>
        <v>39</v>
      </c>
      <c r="D3732" s="1">
        <v>42631</v>
      </c>
      <c r="E3732" s="1">
        <v>42636</v>
      </c>
      <c r="F3732" t="s">
        <v>46</v>
      </c>
      <c r="G3732" t="s">
        <v>1504</v>
      </c>
      <c r="H3732" t="s">
        <v>1505</v>
      </c>
      <c r="I3732" t="s">
        <v>37</v>
      </c>
      <c r="J3732" t="s">
        <v>23</v>
      </c>
      <c r="K3732" t="s">
        <v>3217</v>
      </c>
      <c r="L3732" t="s">
        <v>2738</v>
      </c>
      <c r="M3732">
        <v>20735</v>
      </c>
      <c r="N3732" t="s">
        <v>144</v>
      </c>
      <c r="O3732" t="s">
        <v>336</v>
      </c>
      <c r="P3732" t="s">
        <v>42</v>
      </c>
      <c r="Q3732" t="s">
        <v>55</v>
      </c>
      <c r="R3732" t="s">
        <v>337</v>
      </c>
      <c r="S3732">
        <v>636.86</v>
      </c>
      <c r="T3732" s="3"/>
    </row>
    <row r="3733" spans="1:20" x14ac:dyDescent="0.3">
      <c r="A3733">
        <v>3732</v>
      </c>
      <c r="B3733" t="s">
        <v>6890</v>
      </c>
      <c r="C3733">
        <f t="shared" si="58"/>
        <v>39</v>
      </c>
      <c r="D3733" s="1">
        <v>42631</v>
      </c>
      <c r="E3733" s="1">
        <v>42636</v>
      </c>
      <c r="F3733" t="s">
        <v>46</v>
      </c>
      <c r="G3733" t="s">
        <v>1504</v>
      </c>
      <c r="H3733" t="s">
        <v>1505</v>
      </c>
      <c r="I3733" t="s">
        <v>37</v>
      </c>
      <c r="J3733" t="s">
        <v>23</v>
      </c>
      <c r="K3733" t="s">
        <v>3217</v>
      </c>
      <c r="L3733" t="s">
        <v>2738</v>
      </c>
      <c r="M3733">
        <v>20735</v>
      </c>
      <c r="N3733" t="s">
        <v>144</v>
      </c>
      <c r="O3733" t="s">
        <v>6891</v>
      </c>
      <c r="P3733" t="s">
        <v>67</v>
      </c>
      <c r="Q3733" t="s">
        <v>68</v>
      </c>
      <c r="R3733" t="s">
        <v>6892</v>
      </c>
      <c r="S3733">
        <v>499.99</v>
      </c>
      <c r="T3733" s="3"/>
    </row>
    <row r="3734" spans="1:20" x14ac:dyDescent="0.3">
      <c r="A3734">
        <v>3733</v>
      </c>
      <c r="B3734" t="s">
        <v>6890</v>
      </c>
      <c r="C3734">
        <f t="shared" si="58"/>
        <v>39</v>
      </c>
      <c r="D3734" s="1">
        <v>42631</v>
      </c>
      <c r="E3734" s="1">
        <v>42636</v>
      </c>
      <c r="F3734" t="s">
        <v>46</v>
      </c>
      <c r="G3734" t="s">
        <v>1504</v>
      </c>
      <c r="H3734" t="s">
        <v>1505</v>
      </c>
      <c r="I3734" t="s">
        <v>37</v>
      </c>
      <c r="J3734" t="s">
        <v>23</v>
      </c>
      <c r="K3734" t="s">
        <v>3217</v>
      </c>
      <c r="L3734" t="s">
        <v>2738</v>
      </c>
      <c r="M3734">
        <v>20735</v>
      </c>
      <c r="N3734" t="s">
        <v>144</v>
      </c>
      <c r="O3734" t="s">
        <v>4604</v>
      </c>
      <c r="P3734" t="s">
        <v>67</v>
      </c>
      <c r="Q3734" t="s">
        <v>68</v>
      </c>
      <c r="R3734" t="s">
        <v>4605</v>
      </c>
      <c r="S3734">
        <v>1259.93</v>
      </c>
      <c r="T3734" s="3"/>
    </row>
    <row r="3735" spans="1:20" x14ac:dyDescent="0.3">
      <c r="A3735">
        <v>3734</v>
      </c>
      <c r="B3735" t="s">
        <v>6890</v>
      </c>
      <c r="C3735">
        <f t="shared" si="58"/>
        <v>39</v>
      </c>
      <c r="D3735" s="1">
        <v>42631</v>
      </c>
      <c r="E3735" s="1">
        <v>42636</v>
      </c>
      <c r="F3735" t="s">
        <v>46</v>
      </c>
      <c r="G3735" t="s">
        <v>1504</v>
      </c>
      <c r="H3735" t="s">
        <v>1505</v>
      </c>
      <c r="I3735" t="s">
        <v>37</v>
      </c>
      <c r="J3735" t="s">
        <v>23</v>
      </c>
      <c r="K3735" t="s">
        <v>3217</v>
      </c>
      <c r="L3735" t="s">
        <v>2738</v>
      </c>
      <c r="M3735">
        <v>20735</v>
      </c>
      <c r="N3735" t="s">
        <v>144</v>
      </c>
      <c r="O3735" t="s">
        <v>6552</v>
      </c>
      <c r="P3735" t="s">
        <v>42</v>
      </c>
      <c r="Q3735" t="s">
        <v>71</v>
      </c>
      <c r="R3735" t="s">
        <v>6553</v>
      </c>
      <c r="S3735">
        <v>65.08</v>
      </c>
      <c r="T3735" s="3"/>
    </row>
    <row r="3736" spans="1:20" x14ac:dyDescent="0.3">
      <c r="A3736">
        <v>3735</v>
      </c>
      <c r="B3736" t="s">
        <v>6893</v>
      </c>
      <c r="C3736">
        <f t="shared" si="58"/>
        <v>10</v>
      </c>
      <c r="D3736" s="1">
        <v>43165</v>
      </c>
      <c r="E3736" s="1">
        <v>43170</v>
      </c>
      <c r="F3736" t="s">
        <v>19</v>
      </c>
      <c r="G3736" t="s">
        <v>6894</v>
      </c>
      <c r="H3736" t="s">
        <v>6895</v>
      </c>
      <c r="I3736" t="s">
        <v>22</v>
      </c>
      <c r="J3736" t="s">
        <v>23</v>
      </c>
      <c r="K3736" t="s">
        <v>262</v>
      </c>
      <c r="L3736" t="s">
        <v>263</v>
      </c>
      <c r="M3736">
        <v>10011</v>
      </c>
      <c r="N3736" t="s">
        <v>144</v>
      </c>
      <c r="O3736" t="s">
        <v>630</v>
      </c>
      <c r="P3736" t="s">
        <v>42</v>
      </c>
      <c r="Q3736" t="s">
        <v>86</v>
      </c>
      <c r="R3736" t="s">
        <v>631</v>
      </c>
      <c r="S3736">
        <v>26.38</v>
      </c>
      <c r="T3736" s="3"/>
    </row>
    <row r="3737" spans="1:20" x14ac:dyDescent="0.3">
      <c r="A3737">
        <v>3736</v>
      </c>
      <c r="B3737" t="s">
        <v>6893</v>
      </c>
      <c r="C3737">
        <f t="shared" si="58"/>
        <v>10</v>
      </c>
      <c r="D3737" s="1">
        <v>43165</v>
      </c>
      <c r="E3737" s="1">
        <v>43170</v>
      </c>
      <c r="F3737" t="s">
        <v>19</v>
      </c>
      <c r="G3737" t="s">
        <v>6894</v>
      </c>
      <c r="H3737" t="s">
        <v>6895</v>
      </c>
      <c r="I3737" t="s">
        <v>22</v>
      </c>
      <c r="J3737" t="s">
        <v>23</v>
      </c>
      <c r="K3737" t="s">
        <v>262</v>
      </c>
      <c r="L3737" t="s">
        <v>263</v>
      </c>
      <c r="M3737">
        <v>10011</v>
      </c>
      <c r="N3737" t="s">
        <v>144</v>
      </c>
      <c r="O3737" t="s">
        <v>3618</v>
      </c>
      <c r="P3737" t="s">
        <v>28</v>
      </c>
      <c r="Q3737" t="s">
        <v>61</v>
      </c>
      <c r="R3737" t="s">
        <v>3619</v>
      </c>
      <c r="S3737">
        <v>71.97</v>
      </c>
      <c r="T3737" s="3"/>
    </row>
    <row r="3738" spans="1:20" x14ac:dyDescent="0.3">
      <c r="A3738">
        <v>3737</v>
      </c>
      <c r="B3738" t="s">
        <v>6896</v>
      </c>
      <c r="C3738">
        <f t="shared" si="58"/>
        <v>11</v>
      </c>
      <c r="D3738" s="1">
        <v>42811</v>
      </c>
      <c r="E3738" s="1">
        <v>42811</v>
      </c>
      <c r="F3738" t="s">
        <v>1289</v>
      </c>
      <c r="G3738" t="s">
        <v>6897</v>
      </c>
      <c r="H3738" t="s">
        <v>6898</v>
      </c>
      <c r="I3738" t="s">
        <v>22</v>
      </c>
      <c r="J3738" t="s">
        <v>23</v>
      </c>
      <c r="K3738" t="s">
        <v>603</v>
      </c>
      <c r="L3738" t="s">
        <v>241</v>
      </c>
      <c r="M3738">
        <v>19711</v>
      </c>
      <c r="N3738" t="s">
        <v>144</v>
      </c>
      <c r="O3738" t="s">
        <v>5870</v>
      </c>
      <c r="P3738" t="s">
        <v>67</v>
      </c>
      <c r="Q3738" t="s">
        <v>68</v>
      </c>
      <c r="R3738" t="s">
        <v>5871</v>
      </c>
      <c r="S3738">
        <v>129.97999999999999</v>
      </c>
      <c r="T3738" s="3"/>
    </row>
    <row r="3739" spans="1:20" x14ac:dyDescent="0.3">
      <c r="A3739">
        <v>3738</v>
      </c>
      <c r="B3739" t="s">
        <v>6896</v>
      </c>
      <c r="C3739">
        <f t="shared" si="58"/>
        <v>11</v>
      </c>
      <c r="D3739" s="1">
        <v>42811</v>
      </c>
      <c r="E3739" s="1">
        <v>42811</v>
      </c>
      <c r="F3739" t="s">
        <v>1289</v>
      </c>
      <c r="G3739" t="s">
        <v>6897</v>
      </c>
      <c r="H3739" t="s">
        <v>6898</v>
      </c>
      <c r="I3739" t="s">
        <v>22</v>
      </c>
      <c r="J3739" t="s">
        <v>23</v>
      </c>
      <c r="K3739" t="s">
        <v>603</v>
      </c>
      <c r="L3739" t="s">
        <v>241</v>
      </c>
      <c r="M3739">
        <v>19711</v>
      </c>
      <c r="N3739" t="s">
        <v>144</v>
      </c>
      <c r="O3739" t="s">
        <v>6552</v>
      </c>
      <c r="P3739" t="s">
        <v>42</v>
      </c>
      <c r="Q3739" t="s">
        <v>71</v>
      </c>
      <c r="R3739" t="s">
        <v>6553</v>
      </c>
      <c r="S3739">
        <v>32.54</v>
      </c>
      <c r="T3739" s="3"/>
    </row>
    <row r="3740" spans="1:20" x14ac:dyDescent="0.3">
      <c r="A3740">
        <v>3739</v>
      </c>
      <c r="B3740" t="s">
        <v>6899</v>
      </c>
      <c r="C3740">
        <f t="shared" si="58"/>
        <v>49</v>
      </c>
      <c r="D3740" s="1">
        <v>43078</v>
      </c>
      <c r="E3740" s="1">
        <v>43082</v>
      </c>
      <c r="F3740" t="s">
        <v>46</v>
      </c>
      <c r="G3740" t="s">
        <v>939</v>
      </c>
      <c r="H3740" t="s">
        <v>940</v>
      </c>
      <c r="I3740" t="s">
        <v>22</v>
      </c>
      <c r="J3740" t="s">
        <v>23</v>
      </c>
      <c r="K3740" t="s">
        <v>324</v>
      </c>
      <c r="L3740" t="s">
        <v>234</v>
      </c>
      <c r="M3740">
        <v>49201</v>
      </c>
      <c r="N3740" t="s">
        <v>101</v>
      </c>
      <c r="O3740" t="s">
        <v>244</v>
      </c>
      <c r="P3740" t="s">
        <v>67</v>
      </c>
      <c r="Q3740" t="s">
        <v>68</v>
      </c>
      <c r="R3740" t="s">
        <v>245</v>
      </c>
      <c r="S3740">
        <v>10.9</v>
      </c>
      <c r="T3740" s="3"/>
    </row>
    <row r="3741" spans="1:20" x14ac:dyDescent="0.3">
      <c r="A3741">
        <v>3740</v>
      </c>
      <c r="B3741" t="s">
        <v>6899</v>
      </c>
      <c r="C3741">
        <f t="shared" si="58"/>
        <v>49</v>
      </c>
      <c r="D3741" s="1">
        <v>43078</v>
      </c>
      <c r="E3741" s="1">
        <v>43082</v>
      </c>
      <c r="F3741" t="s">
        <v>46</v>
      </c>
      <c r="G3741" t="s">
        <v>939</v>
      </c>
      <c r="H3741" t="s">
        <v>940</v>
      </c>
      <c r="I3741" t="s">
        <v>22</v>
      </c>
      <c r="J3741" t="s">
        <v>23</v>
      </c>
      <c r="K3741" t="s">
        <v>324</v>
      </c>
      <c r="L3741" t="s">
        <v>234</v>
      </c>
      <c r="M3741">
        <v>49201</v>
      </c>
      <c r="N3741" t="s">
        <v>101</v>
      </c>
      <c r="O3741" t="s">
        <v>4000</v>
      </c>
      <c r="P3741" t="s">
        <v>67</v>
      </c>
      <c r="Q3741" t="s">
        <v>157</v>
      </c>
      <c r="R3741" t="s">
        <v>4001</v>
      </c>
      <c r="S3741">
        <v>59.98</v>
      </c>
      <c r="T3741" s="3"/>
    </row>
    <row r="3742" spans="1:20" x14ac:dyDescent="0.3">
      <c r="A3742">
        <v>3741</v>
      </c>
      <c r="B3742" t="s">
        <v>6899</v>
      </c>
      <c r="C3742">
        <f t="shared" si="58"/>
        <v>49</v>
      </c>
      <c r="D3742" s="1">
        <v>43078</v>
      </c>
      <c r="E3742" s="1">
        <v>43082</v>
      </c>
      <c r="F3742" t="s">
        <v>46</v>
      </c>
      <c r="G3742" t="s">
        <v>939</v>
      </c>
      <c r="H3742" t="s">
        <v>940</v>
      </c>
      <c r="I3742" t="s">
        <v>22</v>
      </c>
      <c r="J3742" t="s">
        <v>23</v>
      </c>
      <c r="K3742" t="s">
        <v>324</v>
      </c>
      <c r="L3742" t="s">
        <v>234</v>
      </c>
      <c r="M3742">
        <v>49201</v>
      </c>
      <c r="N3742" t="s">
        <v>101</v>
      </c>
      <c r="O3742" t="s">
        <v>102</v>
      </c>
      <c r="P3742" t="s">
        <v>42</v>
      </c>
      <c r="Q3742" t="s">
        <v>74</v>
      </c>
      <c r="R3742" t="s">
        <v>103</v>
      </c>
      <c r="S3742">
        <v>61.929000000000002</v>
      </c>
      <c r="T3742" s="3"/>
    </row>
    <row r="3743" spans="1:20" x14ac:dyDescent="0.3">
      <c r="A3743">
        <v>3742</v>
      </c>
      <c r="B3743" t="s">
        <v>6900</v>
      </c>
      <c r="C3743">
        <f t="shared" si="58"/>
        <v>3</v>
      </c>
      <c r="D3743" s="1">
        <v>42750</v>
      </c>
      <c r="E3743" s="1">
        <v>42756</v>
      </c>
      <c r="F3743" t="s">
        <v>46</v>
      </c>
      <c r="G3743" t="s">
        <v>5059</v>
      </c>
      <c r="H3743" t="s">
        <v>5060</v>
      </c>
      <c r="I3743" t="s">
        <v>22</v>
      </c>
      <c r="J3743" t="s">
        <v>23</v>
      </c>
      <c r="K3743" t="s">
        <v>262</v>
      </c>
      <c r="L3743" t="s">
        <v>263</v>
      </c>
      <c r="M3743">
        <v>10011</v>
      </c>
      <c r="N3743" t="s">
        <v>144</v>
      </c>
      <c r="O3743" t="s">
        <v>1261</v>
      </c>
      <c r="P3743" t="s">
        <v>42</v>
      </c>
      <c r="Q3743" t="s">
        <v>169</v>
      </c>
      <c r="R3743" t="s">
        <v>1262</v>
      </c>
      <c r="S3743">
        <v>16.52</v>
      </c>
      <c r="T3743" s="3"/>
    </row>
    <row r="3744" spans="1:20" x14ac:dyDescent="0.3">
      <c r="A3744">
        <v>3743</v>
      </c>
      <c r="B3744" t="s">
        <v>6900</v>
      </c>
      <c r="C3744">
        <f t="shared" si="58"/>
        <v>3</v>
      </c>
      <c r="D3744" s="1">
        <v>42750</v>
      </c>
      <c r="E3744" s="1">
        <v>42756</v>
      </c>
      <c r="F3744" t="s">
        <v>46</v>
      </c>
      <c r="G3744" t="s">
        <v>5059</v>
      </c>
      <c r="H3744" t="s">
        <v>5060</v>
      </c>
      <c r="I3744" t="s">
        <v>22</v>
      </c>
      <c r="J3744" t="s">
        <v>23</v>
      </c>
      <c r="K3744" t="s">
        <v>262</v>
      </c>
      <c r="L3744" t="s">
        <v>263</v>
      </c>
      <c r="M3744">
        <v>10011</v>
      </c>
      <c r="N3744" t="s">
        <v>144</v>
      </c>
      <c r="O3744" t="s">
        <v>5230</v>
      </c>
      <c r="P3744" t="s">
        <v>42</v>
      </c>
      <c r="Q3744" t="s">
        <v>86</v>
      </c>
      <c r="R3744" t="s">
        <v>5231</v>
      </c>
      <c r="S3744">
        <v>60.12</v>
      </c>
      <c r="T3744" s="3"/>
    </row>
    <row r="3745" spans="1:20" x14ac:dyDescent="0.3">
      <c r="A3745">
        <v>3744</v>
      </c>
      <c r="B3745" t="s">
        <v>6900</v>
      </c>
      <c r="C3745">
        <f t="shared" si="58"/>
        <v>3</v>
      </c>
      <c r="D3745" s="1">
        <v>42750</v>
      </c>
      <c r="E3745" s="1">
        <v>42756</v>
      </c>
      <c r="F3745" t="s">
        <v>46</v>
      </c>
      <c r="G3745" t="s">
        <v>5059</v>
      </c>
      <c r="H3745" t="s">
        <v>5060</v>
      </c>
      <c r="I3745" t="s">
        <v>22</v>
      </c>
      <c r="J3745" t="s">
        <v>23</v>
      </c>
      <c r="K3745" t="s">
        <v>262</v>
      </c>
      <c r="L3745" t="s">
        <v>263</v>
      </c>
      <c r="M3745">
        <v>10011</v>
      </c>
      <c r="N3745" t="s">
        <v>144</v>
      </c>
      <c r="O3745" t="s">
        <v>1342</v>
      </c>
      <c r="P3745" t="s">
        <v>42</v>
      </c>
      <c r="Q3745" t="s">
        <v>71</v>
      </c>
      <c r="R3745" t="s">
        <v>1343</v>
      </c>
      <c r="S3745">
        <v>49.536000000000001</v>
      </c>
      <c r="T3745" s="3"/>
    </row>
    <row r="3746" spans="1:20" x14ac:dyDescent="0.3">
      <c r="A3746">
        <v>3745</v>
      </c>
      <c r="B3746" t="s">
        <v>6901</v>
      </c>
      <c r="C3746">
        <f t="shared" si="58"/>
        <v>43</v>
      </c>
      <c r="D3746" s="1">
        <v>42301</v>
      </c>
      <c r="E3746" s="1">
        <v>42301</v>
      </c>
      <c r="F3746" t="s">
        <v>1289</v>
      </c>
      <c r="G3746" t="s">
        <v>2288</v>
      </c>
      <c r="H3746" t="s">
        <v>2289</v>
      </c>
      <c r="I3746" t="s">
        <v>22</v>
      </c>
      <c r="J3746" t="s">
        <v>23</v>
      </c>
      <c r="K3746" t="s">
        <v>6902</v>
      </c>
      <c r="L3746" t="s">
        <v>379</v>
      </c>
      <c r="M3746">
        <v>29730</v>
      </c>
      <c r="N3746" t="s">
        <v>26</v>
      </c>
      <c r="O3746" t="s">
        <v>5971</v>
      </c>
      <c r="P3746" t="s">
        <v>42</v>
      </c>
      <c r="Q3746" t="s">
        <v>265</v>
      </c>
      <c r="R3746" t="s">
        <v>5972</v>
      </c>
      <c r="S3746">
        <v>11.85</v>
      </c>
      <c r="T3746" s="3"/>
    </row>
    <row r="3747" spans="1:20" x14ac:dyDescent="0.3">
      <c r="A3747">
        <v>3746</v>
      </c>
      <c r="B3747" t="s">
        <v>6903</v>
      </c>
      <c r="C3747">
        <f t="shared" si="58"/>
        <v>38</v>
      </c>
      <c r="D3747" s="1">
        <v>43001</v>
      </c>
      <c r="E3747" s="1">
        <v>43006</v>
      </c>
      <c r="F3747" t="s">
        <v>19</v>
      </c>
      <c r="G3747" t="s">
        <v>1329</v>
      </c>
      <c r="H3747" t="s">
        <v>1330</v>
      </c>
      <c r="I3747" t="s">
        <v>22</v>
      </c>
      <c r="J3747" t="s">
        <v>23</v>
      </c>
      <c r="K3747" t="s">
        <v>493</v>
      </c>
      <c r="L3747" t="s">
        <v>1271</v>
      </c>
      <c r="M3747">
        <v>31907</v>
      </c>
      <c r="N3747" t="s">
        <v>26</v>
      </c>
      <c r="O3747" t="s">
        <v>1545</v>
      </c>
      <c r="P3747" t="s">
        <v>42</v>
      </c>
      <c r="Q3747" t="s">
        <v>55</v>
      </c>
      <c r="R3747" t="s">
        <v>1546</v>
      </c>
      <c r="S3747">
        <v>118.25</v>
      </c>
      <c r="T3747" s="3"/>
    </row>
    <row r="3748" spans="1:20" x14ac:dyDescent="0.3">
      <c r="A3748">
        <v>3747</v>
      </c>
      <c r="B3748" t="s">
        <v>6903</v>
      </c>
      <c r="C3748">
        <f t="shared" si="58"/>
        <v>38</v>
      </c>
      <c r="D3748" s="1">
        <v>43001</v>
      </c>
      <c r="E3748" s="1">
        <v>43006</v>
      </c>
      <c r="F3748" t="s">
        <v>19</v>
      </c>
      <c r="G3748" t="s">
        <v>1329</v>
      </c>
      <c r="H3748" t="s">
        <v>1330</v>
      </c>
      <c r="I3748" t="s">
        <v>22</v>
      </c>
      <c r="J3748" t="s">
        <v>23</v>
      </c>
      <c r="K3748" t="s">
        <v>493</v>
      </c>
      <c r="L3748" t="s">
        <v>1271</v>
      </c>
      <c r="M3748">
        <v>31907</v>
      </c>
      <c r="N3748" t="s">
        <v>26</v>
      </c>
      <c r="O3748" t="s">
        <v>5128</v>
      </c>
      <c r="P3748" t="s">
        <v>28</v>
      </c>
      <c r="Q3748" t="s">
        <v>32</v>
      </c>
      <c r="R3748" t="s">
        <v>5129</v>
      </c>
      <c r="S3748">
        <v>368.97</v>
      </c>
      <c r="T3748" s="3"/>
    </row>
    <row r="3749" spans="1:20" x14ac:dyDescent="0.3">
      <c r="A3749">
        <v>3748</v>
      </c>
      <c r="B3749" t="s">
        <v>6904</v>
      </c>
      <c r="C3749">
        <f t="shared" si="58"/>
        <v>35</v>
      </c>
      <c r="D3749" s="1">
        <v>43339</v>
      </c>
      <c r="E3749" s="1">
        <v>43341</v>
      </c>
      <c r="F3749" t="s">
        <v>19</v>
      </c>
      <c r="G3749" t="s">
        <v>957</v>
      </c>
      <c r="H3749" t="s">
        <v>958</v>
      </c>
      <c r="I3749" t="s">
        <v>37</v>
      </c>
      <c r="J3749" t="s">
        <v>23</v>
      </c>
      <c r="K3749" t="s">
        <v>1026</v>
      </c>
      <c r="L3749" t="s">
        <v>39</v>
      </c>
      <c r="M3749">
        <v>90301</v>
      </c>
      <c r="N3749" t="s">
        <v>40</v>
      </c>
      <c r="O3749" t="s">
        <v>4261</v>
      </c>
      <c r="P3749" t="s">
        <v>28</v>
      </c>
      <c r="Q3749" t="s">
        <v>61</v>
      </c>
      <c r="R3749" t="s">
        <v>4262</v>
      </c>
      <c r="S3749">
        <v>198.46</v>
      </c>
      <c r="T3749" s="3"/>
    </row>
    <row r="3750" spans="1:20" x14ac:dyDescent="0.3">
      <c r="A3750">
        <v>3749</v>
      </c>
      <c r="B3750" t="s">
        <v>6904</v>
      </c>
      <c r="C3750">
        <f t="shared" si="58"/>
        <v>35</v>
      </c>
      <c r="D3750" s="1">
        <v>43339</v>
      </c>
      <c r="E3750" s="1">
        <v>43341</v>
      </c>
      <c r="F3750" t="s">
        <v>19</v>
      </c>
      <c r="G3750" t="s">
        <v>957</v>
      </c>
      <c r="H3750" t="s">
        <v>958</v>
      </c>
      <c r="I3750" t="s">
        <v>37</v>
      </c>
      <c r="J3750" t="s">
        <v>23</v>
      </c>
      <c r="K3750" t="s">
        <v>1026</v>
      </c>
      <c r="L3750" t="s">
        <v>39</v>
      </c>
      <c r="M3750">
        <v>90301</v>
      </c>
      <c r="N3750" t="s">
        <v>40</v>
      </c>
      <c r="O3750" t="s">
        <v>5948</v>
      </c>
      <c r="P3750" t="s">
        <v>42</v>
      </c>
      <c r="Q3750" t="s">
        <v>74</v>
      </c>
      <c r="R3750" t="s">
        <v>5949</v>
      </c>
      <c r="S3750">
        <v>321.92</v>
      </c>
      <c r="T3750" s="3"/>
    </row>
    <row r="3751" spans="1:20" x14ac:dyDescent="0.3">
      <c r="A3751">
        <v>3750</v>
      </c>
      <c r="B3751" t="s">
        <v>6904</v>
      </c>
      <c r="C3751">
        <f t="shared" si="58"/>
        <v>35</v>
      </c>
      <c r="D3751" s="1">
        <v>43339</v>
      </c>
      <c r="E3751" s="1">
        <v>43341</v>
      </c>
      <c r="F3751" t="s">
        <v>19</v>
      </c>
      <c r="G3751" t="s">
        <v>957</v>
      </c>
      <c r="H3751" t="s">
        <v>958</v>
      </c>
      <c r="I3751" t="s">
        <v>37</v>
      </c>
      <c r="J3751" t="s">
        <v>23</v>
      </c>
      <c r="K3751" t="s">
        <v>1026</v>
      </c>
      <c r="L3751" t="s">
        <v>39</v>
      </c>
      <c r="M3751">
        <v>90301</v>
      </c>
      <c r="N3751" t="s">
        <v>40</v>
      </c>
      <c r="O3751" t="s">
        <v>6857</v>
      </c>
      <c r="P3751" t="s">
        <v>67</v>
      </c>
      <c r="Q3751" t="s">
        <v>1215</v>
      </c>
      <c r="R3751" t="s">
        <v>6858</v>
      </c>
      <c r="S3751">
        <v>879.98400000000004</v>
      </c>
      <c r="T3751" s="3"/>
    </row>
    <row r="3752" spans="1:20" x14ac:dyDescent="0.3">
      <c r="A3752">
        <v>3751</v>
      </c>
      <c r="B3752" t="s">
        <v>6904</v>
      </c>
      <c r="C3752">
        <f t="shared" si="58"/>
        <v>35</v>
      </c>
      <c r="D3752" s="1">
        <v>43339</v>
      </c>
      <c r="E3752" s="1">
        <v>43341</v>
      </c>
      <c r="F3752" t="s">
        <v>19</v>
      </c>
      <c r="G3752" t="s">
        <v>957</v>
      </c>
      <c r="H3752" t="s">
        <v>958</v>
      </c>
      <c r="I3752" t="s">
        <v>37</v>
      </c>
      <c r="J3752" t="s">
        <v>23</v>
      </c>
      <c r="K3752" t="s">
        <v>1026</v>
      </c>
      <c r="L3752" t="s">
        <v>39</v>
      </c>
      <c r="M3752">
        <v>90301</v>
      </c>
      <c r="N3752" t="s">
        <v>40</v>
      </c>
      <c r="O3752" t="s">
        <v>2620</v>
      </c>
      <c r="P3752" t="s">
        <v>42</v>
      </c>
      <c r="Q3752" t="s">
        <v>575</v>
      </c>
      <c r="R3752" t="s">
        <v>2621</v>
      </c>
      <c r="S3752">
        <v>28.4</v>
      </c>
      <c r="T3752" s="3"/>
    </row>
    <row r="3753" spans="1:20" x14ac:dyDescent="0.3">
      <c r="A3753">
        <v>3752</v>
      </c>
      <c r="B3753" t="s">
        <v>6904</v>
      </c>
      <c r="C3753">
        <f t="shared" si="58"/>
        <v>35</v>
      </c>
      <c r="D3753" s="1">
        <v>43339</v>
      </c>
      <c r="E3753" s="1">
        <v>43341</v>
      </c>
      <c r="F3753" t="s">
        <v>19</v>
      </c>
      <c r="G3753" t="s">
        <v>957</v>
      </c>
      <c r="H3753" t="s">
        <v>958</v>
      </c>
      <c r="I3753" t="s">
        <v>37</v>
      </c>
      <c r="J3753" t="s">
        <v>23</v>
      </c>
      <c r="K3753" t="s">
        <v>1026</v>
      </c>
      <c r="L3753" t="s">
        <v>39</v>
      </c>
      <c r="M3753">
        <v>90301</v>
      </c>
      <c r="N3753" t="s">
        <v>40</v>
      </c>
      <c r="O3753" t="s">
        <v>1462</v>
      </c>
      <c r="P3753" t="s">
        <v>28</v>
      </c>
      <c r="Q3753" t="s">
        <v>32</v>
      </c>
      <c r="R3753" t="s">
        <v>1463</v>
      </c>
      <c r="S3753">
        <v>230.28</v>
      </c>
      <c r="T3753" s="3"/>
    </row>
    <row r="3754" spans="1:20" x14ac:dyDescent="0.3">
      <c r="A3754">
        <v>3753</v>
      </c>
      <c r="B3754" t="s">
        <v>6904</v>
      </c>
      <c r="C3754">
        <f t="shared" si="58"/>
        <v>35</v>
      </c>
      <c r="D3754" s="1">
        <v>43339</v>
      </c>
      <c r="E3754" s="1">
        <v>43341</v>
      </c>
      <c r="F3754" t="s">
        <v>19</v>
      </c>
      <c r="G3754" t="s">
        <v>957</v>
      </c>
      <c r="H3754" t="s">
        <v>958</v>
      </c>
      <c r="I3754" t="s">
        <v>37</v>
      </c>
      <c r="J3754" t="s">
        <v>23</v>
      </c>
      <c r="K3754" t="s">
        <v>1026</v>
      </c>
      <c r="L3754" t="s">
        <v>39</v>
      </c>
      <c r="M3754">
        <v>90301</v>
      </c>
      <c r="N3754" t="s">
        <v>40</v>
      </c>
      <c r="O3754" t="s">
        <v>3798</v>
      </c>
      <c r="P3754" t="s">
        <v>42</v>
      </c>
      <c r="Q3754" t="s">
        <v>86</v>
      </c>
      <c r="R3754" t="s">
        <v>3799</v>
      </c>
      <c r="S3754">
        <v>116.28</v>
      </c>
      <c r="T3754" s="3"/>
    </row>
    <row r="3755" spans="1:20" x14ac:dyDescent="0.3">
      <c r="A3755">
        <v>3754</v>
      </c>
      <c r="B3755" t="s">
        <v>6904</v>
      </c>
      <c r="C3755">
        <f t="shared" si="58"/>
        <v>35</v>
      </c>
      <c r="D3755" s="1">
        <v>43339</v>
      </c>
      <c r="E3755" s="1">
        <v>43341</v>
      </c>
      <c r="F3755" t="s">
        <v>19</v>
      </c>
      <c r="G3755" t="s">
        <v>957</v>
      </c>
      <c r="H3755" t="s">
        <v>958</v>
      </c>
      <c r="I3755" t="s">
        <v>37</v>
      </c>
      <c r="J3755" t="s">
        <v>23</v>
      </c>
      <c r="K3755" t="s">
        <v>1026</v>
      </c>
      <c r="L3755" t="s">
        <v>39</v>
      </c>
      <c r="M3755">
        <v>90301</v>
      </c>
      <c r="N3755" t="s">
        <v>40</v>
      </c>
      <c r="O3755" t="s">
        <v>512</v>
      </c>
      <c r="P3755" t="s">
        <v>42</v>
      </c>
      <c r="Q3755" t="s">
        <v>71</v>
      </c>
      <c r="R3755" t="s">
        <v>513</v>
      </c>
      <c r="S3755">
        <v>841.56799999999998</v>
      </c>
      <c r="T3755" s="3"/>
    </row>
    <row r="3756" spans="1:20" x14ac:dyDescent="0.3">
      <c r="A3756">
        <v>3755</v>
      </c>
      <c r="B3756" t="s">
        <v>6904</v>
      </c>
      <c r="C3756">
        <f t="shared" si="58"/>
        <v>35</v>
      </c>
      <c r="D3756" s="1">
        <v>43339</v>
      </c>
      <c r="E3756" s="1">
        <v>43341</v>
      </c>
      <c r="F3756" t="s">
        <v>19</v>
      </c>
      <c r="G3756" t="s">
        <v>957</v>
      </c>
      <c r="H3756" t="s">
        <v>958</v>
      </c>
      <c r="I3756" t="s">
        <v>37</v>
      </c>
      <c r="J3756" t="s">
        <v>23</v>
      </c>
      <c r="K3756" t="s">
        <v>1026</v>
      </c>
      <c r="L3756" t="s">
        <v>39</v>
      </c>
      <c r="M3756">
        <v>90301</v>
      </c>
      <c r="N3756" t="s">
        <v>40</v>
      </c>
      <c r="O3756" t="s">
        <v>4154</v>
      </c>
      <c r="P3756" t="s">
        <v>42</v>
      </c>
      <c r="Q3756" t="s">
        <v>55</v>
      </c>
      <c r="R3756" t="s">
        <v>4155</v>
      </c>
      <c r="S3756">
        <v>354.9</v>
      </c>
      <c r="T3756" s="3"/>
    </row>
    <row r="3757" spans="1:20" x14ac:dyDescent="0.3">
      <c r="A3757">
        <v>3756</v>
      </c>
      <c r="B3757" t="s">
        <v>6905</v>
      </c>
      <c r="C3757">
        <f t="shared" si="58"/>
        <v>9</v>
      </c>
      <c r="D3757" s="1">
        <v>42797</v>
      </c>
      <c r="E3757" s="1">
        <v>42800</v>
      </c>
      <c r="F3757" t="s">
        <v>184</v>
      </c>
      <c r="G3757" t="s">
        <v>6315</v>
      </c>
      <c r="H3757" t="s">
        <v>6316</v>
      </c>
      <c r="I3757" t="s">
        <v>37</v>
      </c>
      <c r="J3757" t="s">
        <v>23</v>
      </c>
      <c r="K3757" t="s">
        <v>6906</v>
      </c>
      <c r="L3757" t="s">
        <v>100</v>
      </c>
      <c r="M3757">
        <v>79762</v>
      </c>
      <c r="N3757" t="s">
        <v>101</v>
      </c>
      <c r="O3757" t="s">
        <v>3243</v>
      </c>
      <c r="P3757" t="s">
        <v>42</v>
      </c>
      <c r="Q3757" t="s">
        <v>86</v>
      </c>
      <c r="R3757" t="s">
        <v>3244</v>
      </c>
      <c r="S3757">
        <v>42.783999999999999</v>
      </c>
      <c r="T3757" s="3"/>
    </row>
    <row r="3758" spans="1:20" x14ac:dyDescent="0.3">
      <c r="A3758">
        <v>3757</v>
      </c>
      <c r="B3758" t="s">
        <v>6905</v>
      </c>
      <c r="C3758">
        <f t="shared" si="58"/>
        <v>9</v>
      </c>
      <c r="D3758" s="1">
        <v>42797</v>
      </c>
      <c r="E3758" s="1">
        <v>42800</v>
      </c>
      <c r="F3758" t="s">
        <v>184</v>
      </c>
      <c r="G3758" t="s">
        <v>6315</v>
      </c>
      <c r="H3758" t="s">
        <v>6316</v>
      </c>
      <c r="I3758" t="s">
        <v>37</v>
      </c>
      <c r="J3758" t="s">
        <v>23</v>
      </c>
      <c r="K3758" t="s">
        <v>6906</v>
      </c>
      <c r="L3758" t="s">
        <v>100</v>
      </c>
      <c r="M3758">
        <v>79762</v>
      </c>
      <c r="N3758" t="s">
        <v>101</v>
      </c>
      <c r="O3758" t="s">
        <v>6907</v>
      </c>
      <c r="P3758" t="s">
        <v>28</v>
      </c>
      <c r="Q3758" t="s">
        <v>32</v>
      </c>
      <c r="R3758" t="s">
        <v>6908</v>
      </c>
      <c r="S3758">
        <v>563.42999999999995</v>
      </c>
      <c r="T3758" s="3"/>
    </row>
    <row r="3759" spans="1:20" x14ac:dyDescent="0.3">
      <c r="A3759">
        <v>3758</v>
      </c>
      <c r="B3759" t="s">
        <v>6909</v>
      </c>
      <c r="C3759">
        <f t="shared" si="58"/>
        <v>9</v>
      </c>
      <c r="D3759" s="1">
        <v>42794</v>
      </c>
      <c r="E3759" s="1">
        <v>42798</v>
      </c>
      <c r="F3759" t="s">
        <v>46</v>
      </c>
      <c r="G3759" t="s">
        <v>450</v>
      </c>
      <c r="H3759" t="s">
        <v>451</v>
      </c>
      <c r="I3759" t="s">
        <v>22</v>
      </c>
      <c r="J3759" t="s">
        <v>23</v>
      </c>
      <c r="K3759" t="s">
        <v>603</v>
      </c>
      <c r="L3759" t="s">
        <v>494</v>
      </c>
      <c r="M3759">
        <v>43055</v>
      </c>
      <c r="N3759" t="s">
        <v>144</v>
      </c>
      <c r="O3759" t="s">
        <v>6384</v>
      </c>
      <c r="P3759" t="s">
        <v>42</v>
      </c>
      <c r="Q3759" t="s">
        <v>64</v>
      </c>
      <c r="R3759" t="s">
        <v>6385</v>
      </c>
      <c r="S3759">
        <v>111.104</v>
      </c>
      <c r="T3759" s="3"/>
    </row>
    <row r="3760" spans="1:20" x14ac:dyDescent="0.3">
      <c r="A3760">
        <v>3759</v>
      </c>
      <c r="B3760" t="s">
        <v>6910</v>
      </c>
      <c r="C3760">
        <f t="shared" si="58"/>
        <v>39</v>
      </c>
      <c r="D3760" s="1">
        <v>42631</v>
      </c>
      <c r="E3760" s="1">
        <v>42636</v>
      </c>
      <c r="F3760" t="s">
        <v>46</v>
      </c>
      <c r="G3760" t="s">
        <v>2763</v>
      </c>
      <c r="H3760" t="s">
        <v>2764</v>
      </c>
      <c r="I3760" t="s">
        <v>37</v>
      </c>
      <c r="J3760" t="s">
        <v>23</v>
      </c>
      <c r="K3760" t="s">
        <v>38</v>
      </c>
      <c r="L3760" t="s">
        <v>39</v>
      </c>
      <c r="M3760">
        <v>90049</v>
      </c>
      <c r="N3760" t="s">
        <v>40</v>
      </c>
      <c r="O3760" t="s">
        <v>997</v>
      </c>
      <c r="P3760" t="s">
        <v>42</v>
      </c>
      <c r="Q3760" t="s">
        <v>64</v>
      </c>
      <c r="R3760" t="s">
        <v>998</v>
      </c>
      <c r="S3760">
        <v>11.68</v>
      </c>
      <c r="T3760" s="3"/>
    </row>
    <row r="3761" spans="1:20" x14ac:dyDescent="0.3">
      <c r="A3761">
        <v>3760</v>
      </c>
      <c r="B3761" t="s">
        <v>6910</v>
      </c>
      <c r="C3761">
        <f t="shared" si="58"/>
        <v>39</v>
      </c>
      <c r="D3761" s="1">
        <v>42631</v>
      </c>
      <c r="E3761" s="1">
        <v>42636</v>
      </c>
      <c r="F3761" t="s">
        <v>46</v>
      </c>
      <c r="G3761" t="s">
        <v>2763</v>
      </c>
      <c r="H3761" t="s">
        <v>2764</v>
      </c>
      <c r="I3761" t="s">
        <v>37</v>
      </c>
      <c r="J3761" t="s">
        <v>23</v>
      </c>
      <c r="K3761" t="s">
        <v>38</v>
      </c>
      <c r="L3761" t="s">
        <v>39</v>
      </c>
      <c r="M3761">
        <v>90049</v>
      </c>
      <c r="N3761" t="s">
        <v>40</v>
      </c>
      <c r="O3761" t="s">
        <v>6833</v>
      </c>
      <c r="P3761" t="s">
        <v>42</v>
      </c>
      <c r="Q3761" t="s">
        <v>575</v>
      </c>
      <c r="R3761" t="s">
        <v>6834</v>
      </c>
      <c r="S3761">
        <v>16.899999999999999</v>
      </c>
      <c r="T3761" s="3"/>
    </row>
    <row r="3762" spans="1:20" x14ac:dyDescent="0.3">
      <c r="A3762">
        <v>3761</v>
      </c>
      <c r="B3762" t="s">
        <v>6910</v>
      </c>
      <c r="C3762">
        <f t="shared" si="58"/>
        <v>39</v>
      </c>
      <c r="D3762" s="1">
        <v>42631</v>
      </c>
      <c r="E3762" s="1">
        <v>42636</v>
      </c>
      <c r="F3762" t="s">
        <v>46</v>
      </c>
      <c r="G3762" t="s">
        <v>2763</v>
      </c>
      <c r="H3762" t="s">
        <v>2764</v>
      </c>
      <c r="I3762" t="s">
        <v>37</v>
      </c>
      <c r="J3762" t="s">
        <v>23</v>
      </c>
      <c r="K3762" t="s">
        <v>38</v>
      </c>
      <c r="L3762" t="s">
        <v>39</v>
      </c>
      <c r="M3762">
        <v>90049</v>
      </c>
      <c r="N3762" t="s">
        <v>40</v>
      </c>
      <c r="O3762" t="s">
        <v>4486</v>
      </c>
      <c r="P3762" t="s">
        <v>28</v>
      </c>
      <c r="Q3762" t="s">
        <v>61</v>
      </c>
      <c r="R3762" t="s">
        <v>4487</v>
      </c>
      <c r="S3762">
        <v>24.4</v>
      </c>
      <c r="T3762" s="3"/>
    </row>
    <row r="3763" spans="1:20" x14ac:dyDescent="0.3">
      <c r="A3763">
        <v>3762</v>
      </c>
      <c r="B3763" t="s">
        <v>6911</v>
      </c>
      <c r="C3763">
        <f t="shared" si="58"/>
        <v>19</v>
      </c>
      <c r="D3763" s="1">
        <v>43232</v>
      </c>
      <c r="E3763" s="1">
        <v>43237</v>
      </c>
      <c r="F3763" t="s">
        <v>46</v>
      </c>
      <c r="G3763" t="s">
        <v>2003</v>
      </c>
      <c r="H3763" t="s">
        <v>2004</v>
      </c>
      <c r="I3763" t="s">
        <v>22</v>
      </c>
      <c r="J3763" t="s">
        <v>23</v>
      </c>
      <c r="K3763" t="s">
        <v>4101</v>
      </c>
      <c r="L3763" t="s">
        <v>1244</v>
      </c>
      <c r="M3763">
        <v>2149</v>
      </c>
      <c r="N3763" t="s">
        <v>144</v>
      </c>
      <c r="O3763" t="s">
        <v>695</v>
      </c>
      <c r="P3763" t="s">
        <v>42</v>
      </c>
      <c r="Q3763" t="s">
        <v>86</v>
      </c>
      <c r="R3763" t="s">
        <v>5374</v>
      </c>
      <c r="S3763">
        <v>87.6</v>
      </c>
      <c r="T3763" s="3"/>
    </row>
    <row r="3764" spans="1:20" x14ac:dyDescent="0.3">
      <c r="A3764">
        <v>3763</v>
      </c>
      <c r="B3764" t="s">
        <v>6912</v>
      </c>
      <c r="C3764">
        <f t="shared" si="58"/>
        <v>33</v>
      </c>
      <c r="D3764" s="1">
        <v>42960</v>
      </c>
      <c r="E3764" s="1">
        <v>42965</v>
      </c>
      <c r="F3764" t="s">
        <v>19</v>
      </c>
      <c r="G3764" t="s">
        <v>3140</v>
      </c>
      <c r="H3764" t="s">
        <v>3141</v>
      </c>
      <c r="I3764" t="s">
        <v>37</v>
      </c>
      <c r="J3764" t="s">
        <v>23</v>
      </c>
      <c r="K3764" t="s">
        <v>6913</v>
      </c>
      <c r="L3764" t="s">
        <v>110</v>
      </c>
      <c r="M3764">
        <v>53214</v>
      </c>
      <c r="N3764" t="s">
        <v>101</v>
      </c>
      <c r="O3764" t="s">
        <v>1670</v>
      </c>
      <c r="P3764" t="s">
        <v>28</v>
      </c>
      <c r="Q3764" t="s">
        <v>29</v>
      </c>
      <c r="R3764" t="s">
        <v>1671</v>
      </c>
      <c r="S3764">
        <v>241.96</v>
      </c>
      <c r="T3764" s="3"/>
    </row>
    <row r="3765" spans="1:20" x14ac:dyDescent="0.3">
      <c r="A3765">
        <v>3764</v>
      </c>
      <c r="B3765" t="s">
        <v>6912</v>
      </c>
      <c r="C3765">
        <f t="shared" si="58"/>
        <v>33</v>
      </c>
      <c r="D3765" s="1">
        <v>42960</v>
      </c>
      <c r="E3765" s="1">
        <v>42965</v>
      </c>
      <c r="F3765" t="s">
        <v>19</v>
      </c>
      <c r="G3765" t="s">
        <v>3140</v>
      </c>
      <c r="H3765" t="s">
        <v>3141</v>
      </c>
      <c r="I3765" t="s">
        <v>37</v>
      </c>
      <c r="J3765" t="s">
        <v>23</v>
      </c>
      <c r="K3765" t="s">
        <v>6913</v>
      </c>
      <c r="L3765" t="s">
        <v>110</v>
      </c>
      <c r="M3765">
        <v>53214</v>
      </c>
      <c r="N3765" t="s">
        <v>101</v>
      </c>
      <c r="O3765" t="s">
        <v>3126</v>
      </c>
      <c r="P3765" t="s">
        <v>42</v>
      </c>
      <c r="Q3765" t="s">
        <v>71</v>
      </c>
      <c r="R3765" t="s">
        <v>3127</v>
      </c>
      <c r="S3765">
        <v>8.52</v>
      </c>
      <c r="T3765" s="3"/>
    </row>
    <row r="3766" spans="1:20" x14ac:dyDescent="0.3">
      <c r="A3766">
        <v>3765</v>
      </c>
      <c r="B3766" t="s">
        <v>6914</v>
      </c>
      <c r="C3766">
        <f t="shared" si="58"/>
        <v>9</v>
      </c>
      <c r="D3766" s="1">
        <v>43156</v>
      </c>
      <c r="E3766" s="1">
        <v>43161</v>
      </c>
      <c r="F3766" t="s">
        <v>46</v>
      </c>
      <c r="G3766" t="s">
        <v>5989</v>
      </c>
      <c r="H3766" t="s">
        <v>5990</v>
      </c>
      <c r="I3766" t="s">
        <v>22</v>
      </c>
      <c r="J3766" t="s">
        <v>23</v>
      </c>
      <c r="K3766" t="s">
        <v>299</v>
      </c>
      <c r="L3766" t="s">
        <v>207</v>
      </c>
      <c r="M3766">
        <v>60623</v>
      </c>
      <c r="N3766" t="s">
        <v>101</v>
      </c>
      <c r="O3766" t="s">
        <v>442</v>
      </c>
      <c r="P3766" t="s">
        <v>42</v>
      </c>
      <c r="Q3766" t="s">
        <v>71</v>
      </c>
      <c r="R3766" t="s">
        <v>443</v>
      </c>
      <c r="S3766">
        <v>1.788</v>
      </c>
      <c r="T3766" s="3"/>
    </row>
    <row r="3767" spans="1:20" x14ac:dyDescent="0.3">
      <c r="A3767">
        <v>3766</v>
      </c>
      <c r="B3767" t="s">
        <v>6915</v>
      </c>
      <c r="C3767">
        <f t="shared" si="58"/>
        <v>12</v>
      </c>
      <c r="D3767" s="1">
        <v>42815</v>
      </c>
      <c r="E3767" s="1">
        <v>42819</v>
      </c>
      <c r="F3767" t="s">
        <v>46</v>
      </c>
      <c r="G3767" t="s">
        <v>6237</v>
      </c>
      <c r="H3767" t="s">
        <v>6238</v>
      </c>
      <c r="I3767" t="s">
        <v>37</v>
      </c>
      <c r="J3767" t="s">
        <v>23</v>
      </c>
      <c r="K3767" t="s">
        <v>180</v>
      </c>
      <c r="L3767" t="s">
        <v>100</v>
      </c>
      <c r="M3767">
        <v>77036</v>
      </c>
      <c r="N3767" t="s">
        <v>101</v>
      </c>
      <c r="O3767" t="s">
        <v>4682</v>
      </c>
      <c r="P3767" t="s">
        <v>28</v>
      </c>
      <c r="Q3767" t="s">
        <v>52</v>
      </c>
      <c r="R3767" t="s">
        <v>4683</v>
      </c>
      <c r="S3767">
        <v>99.372</v>
      </c>
      <c r="T3767" s="3"/>
    </row>
    <row r="3768" spans="1:20" x14ac:dyDescent="0.3">
      <c r="A3768">
        <v>3767</v>
      </c>
      <c r="B3768" t="s">
        <v>6915</v>
      </c>
      <c r="C3768">
        <f t="shared" si="58"/>
        <v>12</v>
      </c>
      <c r="D3768" s="1">
        <v>42815</v>
      </c>
      <c r="E3768" s="1">
        <v>42819</v>
      </c>
      <c r="F3768" t="s">
        <v>46</v>
      </c>
      <c r="G3768" t="s">
        <v>6237</v>
      </c>
      <c r="H3768" t="s">
        <v>6238</v>
      </c>
      <c r="I3768" t="s">
        <v>37</v>
      </c>
      <c r="J3768" t="s">
        <v>23</v>
      </c>
      <c r="K3768" t="s">
        <v>180</v>
      </c>
      <c r="L3768" t="s">
        <v>100</v>
      </c>
      <c r="M3768">
        <v>77036</v>
      </c>
      <c r="N3768" t="s">
        <v>101</v>
      </c>
      <c r="O3768" t="s">
        <v>283</v>
      </c>
      <c r="P3768" t="s">
        <v>42</v>
      </c>
      <c r="Q3768" t="s">
        <v>64</v>
      </c>
      <c r="R3768" t="s">
        <v>284</v>
      </c>
      <c r="S3768">
        <v>1.3440000000000001</v>
      </c>
      <c r="T3768" s="3"/>
    </row>
    <row r="3769" spans="1:20" x14ac:dyDescent="0.3">
      <c r="A3769">
        <v>3768</v>
      </c>
      <c r="B3769" t="s">
        <v>6916</v>
      </c>
      <c r="C3769">
        <f t="shared" si="58"/>
        <v>50</v>
      </c>
      <c r="D3769" s="1">
        <v>42712</v>
      </c>
      <c r="E3769" s="1">
        <v>42714</v>
      </c>
      <c r="F3769" t="s">
        <v>19</v>
      </c>
      <c r="G3769" t="s">
        <v>2835</v>
      </c>
      <c r="H3769" t="s">
        <v>2836</v>
      </c>
      <c r="I3769" t="s">
        <v>98</v>
      </c>
      <c r="J3769" t="s">
        <v>23</v>
      </c>
      <c r="K3769" t="s">
        <v>180</v>
      </c>
      <c r="L3769" t="s">
        <v>100</v>
      </c>
      <c r="M3769">
        <v>77036</v>
      </c>
      <c r="N3769" t="s">
        <v>101</v>
      </c>
      <c r="O3769" t="s">
        <v>737</v>
      </c>
      <c r="P3769" t="s">
        <v>67</v>
      </c>
      <c r="Q3769" t="s">
        <v>68</v>
      </c>
      <c r="R3769" t="s">
        <v>738</v>
      </c>
      <c r="S3769">
        <v>119.96</v>
      </c>
      <c r="T3769" s="3"/>
    </row>
    <row r="3770" spans="1:20" x14ac:dyDescent="0.3">
      <c r="A3770">
        <v>3769</v>
      </c>
      <c r="B3770" t="s">
        <v>6917</v>
      </c>
      <c r="C3770">
        <f t="shared" si="58"/>
        <v>51</v>
      </c>
      <c r="D3770" s="1">
        <v>42354</v>
      </c>
      <c r="E3770" s="1">
        <v>42358</v>
      </c>
      <c r="F3770" t="s">
        <v>19</v>
      </c>
      <c r="G3770" t="s">
        <v>131</v>
      </c>
      <c r="H3770" t="s">
        <v>132</v>
      </c>
      <c r="I3770" t="s">
        <v>37</v>
      </c>
      <c r="J3770" t="s">
        <v>23</v>
      </c>
      <c r="K3770" t="s">
        <v>2331</v>
      </c>
      <c r="L3770" t="s">
        <v>50</v>
      </c>
      <c r="M3770">
        <v>33012</v>
      </c>
      <c r="N3770" t="s">
        <v>26</v>
      </c>
      <c r="O3770" t="s">
        <v>4624</v>
      </c>
      <c r="P3770" t="s">
        <v>28</v>
      </c>
      <c r="Q3770" t="s">
        <v>32</v>
      </c>
      <c r="R3770" t="s">
        <v>4625</v>
      </c>
      <c r="S3770">
        <v>1013.832</v>
      </c>
      <c r="T3770" s="3"/>
    </row>
    <row r="3771" spans="1:20" x14ac:dyDescent="0.3">
      <c r="A3771">
        <v>3770</v>
      </c>
      <c r="B3771" t="s">
        <v>6917</v>
      </c>
      <c r="C3771">
        <f t="shared" si="58"/>
        <v>51</v>
      </c>
      <c r="D3771" s="1">
        <v>42354</v>
      </c>
      <c r="E3771" s="1">
        <v>42358</v>
      </c>
      <c r="F3771" t="s">
        <v>19</v>
      </c>
      <c r="G3771" t="s">
        <v>131</v>
      </c>
      <c r="H3771" t="s">
        <v>132</v>
      </c>
      <c r="I3771" t="s">
        <v>37</v>
      </c>
      <c r="J3771" t="s">
        <v>23</v>
      </c>
      <c r="K3771" t="s">
        <v>2331</v>
      </c>
      <c r="L3771" t="s">
        <v>50</v>
      </c>
      <c r="M3771">
        <v>33012</v>
      </c>
      <c r="N3771" t="s">
        <v>26</v>
      </c>
      <c r="O3771" t="s">
        <v>1228</v>
      </c>
      <c r="P3771" t="s">
        <v>42</v>
      </c>
      <c r="Q3771" t="s">
        <v>265</v>
      </c>
      <c r="R3771" t="s">
        <v>1229</v>
      </c>
      <c r="S3771">
        <v>1.984</v>
      </c>
      <c r="T3771" s="3"/>
    </row>
    <row r="3772" spans="1:20" x14ac:dyDescent="0.3">
      <c r="A3772">
        <v>3771</v>
      </c>
      <c r="B3772" t="s">
        <v>6918</v>
      </c>
      <c r="C3772">
        <f t="shared" si="58"/>
        <v>51</v>
      </c>
      <c r="D3772" s="1">
        <v>43086</v>
      </c>
      <c r="E3772" s="1">
        <v>43090</v>
      </c>
      <c r="F3772" t="s">
        <v>46</v>
      </c>
      <c r="G3772" t="s">
        <v>3154</v>
      </c>
      <c r="H3772" t="s">
        <v>3155</v>
      </c>
      <c r="I3772" t="s">
        <v>22</v>
      </c>
      <c r="J3772" t="s">
        <v>23</v>
      </c>
      <c r="K3772" t="s">
        <v>123</v>
      </c>
      <c r="L3772" t="s">
        <v>39</v>
      </c>
      <c r="M3772">
        <v>94122</v>
      </c>
      <c r="N3772" t="s">
        <v>40</v>
      </c>
      <c r="O3772" t="s">
        <v>1897</v>
      </c>
      <c r="P3772" t="s">
        <v>28</v>
      </c>
      <c r="Q3772" t="s">
        <v>52</v>
      </c>
      <c r="R3772" t="s">
        <v>1898</v>
      </c>
      <c r="S3772">
        <v>2003.52</v>
      </c>
      <c r="T3772" s="3"/>
    </row>
    <row r="3773" spans="1:20" x14ac:dyDescent="0.3">
      <c r="A3773">
        <v>3772</v>
      </c>
      <c r="B3773" t="s">
        <v>6919</v>
      </c>
      <c r="C3773">
        <f t="shared" si="58"/>
        <v>19</v>
      </c>
      <c r="D3773" s="1">
        <v>42867</v>
      </c>
      <c r="E3773" s="1">
        <v>42872</v>
      </c>
      <c r="F3773" t="s">
        <v>46</v>
      </c>
      <c r="G3773" t="s">
        <v>4432</v>
      </c>
      <c r="H3773" t="s">
        <v>4433</v>
      </c>
      <c r="I3773" t="s">
        <v>37</v>
      </c>
      <c r="J3773" t="s">
        <v>23</v>
      </c>
      <c r="K3773" t="s">
        <v>142</v>
      </c>
      <c r="L3773" t="s">
        <v>143</v>
      </c>
      <c r="M3773">
        <v>19140</v>
      </c>
      <c r="N3773" t="s">
        <v>144</v>
      </c>
      <c r="O3773" t="s">
        <v>959</v>
      </c>
      <c r="P3773" t="s">
        <v>42</v>
      </c>
      <c r="Q3773" t="s">
        <v>55</v>
      </c>
      <c r="R3773" t="s">
        <v>960</v>
      </c>
      <c r="S3773">
        <v>82.367999999999995</v>
      </c>
      <c r="T3773" s="3"/>
    </row>
    <row r="3774" spans="1:20" x14ac:dyDescent="0.3">
      <c r="A3774">
        <v>3773</v>
      </c>
      <c r="B3774" t="s">
        <v>6920</v>
      </c>
      <c r="C3774">
        <f t="shared" si="58"/>
        <v>32</v>
      </c>
      <c r="D3774" s="1">
        <v>42222</v>
      </c>
      <c r="E3774" s="1">
        <v>42227</v>
      </c>
      <c r="F3774" t="s">
        <v>19</v>
      </c>
      <c r="G3774" t="s">
        <v>2385</v>
      </c>
      <c r="H3774" t="s">
        <v>2386</v>
      </c>
      <c r="I3774" t="s">
        <v>22</v>
      </c>
      <c r="J3774" t="s">
        <v>23</v>
      </c>
      <c r="K3774" t="s">
        <v>378</v>
      </c>
      <c r="L3774" t="s">
        <v>379</v>
      </c>
      <c r="M3774">
        <v>29203</v>
      </c>
      <c r="N3774" t="s">
        <v>26</v>
      </c>
      <c r="O3774" t="s">
        <v>3563</v>
      </c>
      <c r="P3774" t="s">
        <v>67</v>
      </c>
      <c r="Q3774" t="s">
        <v>157</v>
      </c>
      <c r="R3774" t="s">
        <v>3564</v>
      </c>
      <c r="S3774">
        <v>62.91</v>
      </c>
      <c r="T3774" s="3"/>
    </row>
    <row r="3775" spans="1:20" x14ac:dyDescent="0.3">
      <c r="A3775">
        <v>3774</v>
      </c>
      <c r="B3775" t="s">
        <v>6921</v>
      </c>
      <c r="C3775">
        <f t="shared" si="58"/>
        <v>15</v>
      </c>
      <c r="D3775" s="1">
        <v>42105</v>
      </c>
      <c r="E3775" s="1">
        <v>42107</v>
      </c>
      <c r="F3775" t="s">
        <v>19</v>
      </c>
      <c r="G3775" t="s">
        <v>2267</v>
      </c>
      <c r="H3775" t="s">
        <v>2268</v>
      </c>
      <c r="I3775" t="s">
        <v>22</v>
      </c>
      <c r="J3775" t="s">
        <v>23</v>
      </c>
      <c r="K3775" t="s">
        <v>1419</v>
      </c>
      <c r="L3775" t="s">
        <v>50</v>
      </c>
      <c r="M3775">
        <v>33180</v>
      </c>
      <c r="N3775" t="s">
        <v>26</v>
      </c>
      <c r="O3775" t="s">
        <v>6922</v>
      </c>
      <c r="P3775" t="s">
        <v>42</v>
      </c>
      <c r="Q3775" t="s">
        <v>265</v>
      </c>
      <c r="R3775" t="s">
        <v>6923</v>
      </c>
      <c r="S3775">
        <v>6.9119999999999999</v>
      </c>
      <c r="T3775" s="3"/>
    </row>
    <row r="3776" spans="1:20" x14ac:dyDescent="0.3">
      <c r="A3776">
        <v>3775</v>
      </c>
      <c r="B3776" t="s">
        <v>6921</v>
      </c>
      <c r="C3776">
        <f t="shared" si="58"/>
        <v>15</v>
      </c>
      <c r="D3776" s="1">
        <v>42105</v>
      </c>
      <c r="E3776" s="1">
        <v>42107</v>
      </c>
      <c r="F3776" t="s">
        <v>19</v>
      </c>
      <c r="G3776" t="s">
        <v>2267</v>
      </c>
      <c r="H3776" t="s">
        <v>2268</v>
      </c>
      <c r="I3776" t="s">
        <v>22</v>
      </c>
      <c r="J3776" t="s">
        <v>23</v>
      </c>
      <c r="K3776" t="s">
        <v>1419</v>
      </c>
      <c r="L3776" t="s">
        <v>50</v>
      </c>
      <c r="M3776">
        <v>33180</v>
      </c>
      <c r="N3776" t="s">
        <v>26</v>
      </c>
      <c r="O3776" t="s">
        <v>1073</v>
      </c>
      <c r="P3776" t="s">
        <v>67</v>
      </c>
      <c r="Q3776" t="s">
        <v>157</v>
      </c>
      <c r="R3776" t="s">
        <v>1074</v>
      </c>
      <c r="S3776">
        <v>383.976</v>
      </c>
      <c r="T3776" s="3"/>
    </row>
    <row r="3777" spans="1:20" x14ac:dyDescent="0.3">
      <c r="A3777">
        <v>3776</v>
      </c>
      <c r="B3777" t="s">
        <v>6921</v>
      </c>
      <c r="C3777">
        <f t="shared" si="58"/>
        <v>15</v>
      </c>
      <c r="D3777" s="1">
        <v>42105</v>
      </c>
      <c r="E3777" s="1">
        <v>42107</v>
      </c>
      <c r="F3777" t="s">
        <v>19</v>
      </c>
      <c r="G3777" t="s">
        <v>2267</v>
      </c>
      <c r="H3777" t="s">
        <v>2268</v>
      </c>
      <c r="I3777" t="s">
        <v>22</v>
      </c>
      <c r="J3777" t="s">
        <v>23</v>
      </c>
      <c r="K3777" t="s">
        <v>1419</v>
      </c>
      <c r="L3777" t="s">
        <v>50</v>
      </c>
      <c r="M3777">
        <v>33180</v>
      </c>
      <c r="N3777" t="s">
        <v>26</v>
      </c>
      <c r="O3777" t="s">
        <v>3198</v>
      </c>
      <c r="P3777" t="s">
        <v>42</v>
      </c>
      <c r="Q3777" t="s">
        <v>86</v>
      </c>
      <c r="R3777" t="s">
        <v>3199</v>
      </c>
      <c r="S3777">
        <v>10.368</v>
      </c>
      <c r="T3777" s="3"/>
    </row>
    <row r="3778" spans="1:20" x14ac:dyDescent="0.3">
      <c r="A3778">
        <v>3777</v>
      </c>
      <c r="B3778" t="s">
        <v>6921</v>
      </c>
      <c r="C3778">
        <f t="shared" si="58"/>
        <v>15</v>
      </c>
      <c r="D3778" s="1">
        <v>42105</v>
      </c>
      <c r="E3778" s="1">
        <v>42107</v>
      </c>
      <c r="F3778" t="s">
        <v>19</v>
      </c>
      <c r="G3778" t="s">
        <v>2267</v>
      </c>
      <c r="H3778" t="s">
        <v>2268</v>
      </c>
      <c r="I3778" t="s">
        <v>22</v>
      </c>
      <c r="J3778" t="s">
        <v>23</v>
      </c>
      <c r="K3778" t="s">
        <v>1419</v>
      </c>
      <c r="L3778" t="s">
        <v>50</v>
      </c>
      <c r="M3778">
        <v>33180</v>
      </c>
      <c r="N3778" t="s">
        <v>26</v>
      </c>
      <c r="O3778" t="s">
        <v>6924</v>
      </c>
      <c r="P3778" t="s">
        <v>67</v>
      </c>
      <c r="Q3778" t="s">
        <v>157</v>
      </c>
      <c r="R3778" t="s">
        <v>6925</v>
      </c>
      <c r="S3778">
        <v>335.94400000000002</v>
      </c>
      <c r="T3778" s="3"/>
    </row>
    <row r="3779" spans="1:20" x14ac:dyDescent="0.3">
      <c r="A3779">
        <v>3778</v>
      </c>
      <c r="B3779" t="s">
        <v>6926</v>
      </c>
      <c r="C3779">
        <f t="shared" ref="C3779:C3842" si="59">WEEKNUM(D3779,1)</f>
        <v>19</v>
      </c>
      <c r="D3779" s="1">
        <v>42493</v>
      </c>
      <c r="E3779" s="1">
        <v>42498</v>
      </c>
      <c r="F3779" t="s">
        <v>46</v>
      </c>
      <c r="G3779" t="s">
        <v>6184</v>
      </c>
      <c r="H3779" t="s">
        <v>6185</v>
      </c>
      <c r="I3779" t="s">
        <v>98</v>
      </c>
      <c r="J3779" t="s">
        <v>23</v>
      </c>
      <c r="K3779" t="s">
        <v>6927</v>
      </c>
      <c r="L3779" t="s">
        <v>39</v>
      </c>
      <c r="M3779">
        <v>91911</v>
      </c>
      <c r="N3779" t="s">
        <v>40</v>
      </c>
      <c r="O3779" t="s">
        <v>5404</v>
      </c>
      <c r="P3779" t="s">
        <v>28</v>
      </c>
      <c r="Q3779" t="s">
        <v>61</v>
      </c>
      <c r="R3779" t="s">
        <v>5405</v>
      </c>
      <c r="S3779">
        <v>665.88</v>
      </c>
      <c r="T3779" s="3"/>
    </row>
    <row r="3780" spans="1:20" x14ac:dyDescent="0.3">
      <c r="A3780">
        <v>3779</v>
      </c>
      <c r="B3780" t="s">
        <v>6928</v>
      </c>
      <c r="C3780">
        <f t="shared" si="59"/>
        <v>48</v>
      </c>
      <c r="D3780" s="1">
        <v>43434</v>
      </c>
      <c r="E3780" s="1">
        <v>43436</v>
      </c>
      <c r="F3780" t="s">
        <v>19</v>
      </c>
      <c r="G3780" t="s">
        <v>420</v>
      </c>
      <c r="H3780" t="s">
        <v>421</v>
      </c>
      <c r="I3780" t="s">
        <v>98</v>
      </c>
      <c r="J3780" t="s">
        <v>23</v>
      </c>
      <c r="K3780" t="s">
        <v>1419</v>
      </c>
      <c r="L3780" t="s">
        <v>50</v>
      </c>
      <c r="M3780">
        <v>33180</v>
      </c>
      <c r="N3780" t="s">
        <v>26</v>
      </c>
      <c r="O3780" t="s">
        <v>3898</v>
      </c>
      <c r="P3780" t="s">
        <v>67</v>
      </c>
      <c r="Q3780" t="s">
        <v>68</v>
      </c>
      <c r="R3780" t="s">
        <v>3899</v>
      </c>
      <c r="S3780">
        <v>71.975999999999999</v>
      </c>
      <c r="T3780" s="3"/>
    </row>
    <row r="3781" spans="1:20" x14ac:dyDescent="0.3">
      <c r="A3781">
        <v>3780</v>
      </c>
      <c r="B3781" t="s">
        <v>6929</v>
      </c>
      <c r="C3781">
        <f t="shared" si="59"/>
        <v>7</v>
      </c>
      <c r="D3781" s="1">
        <v>43147</v>
      </c>
      <c r="E3781" s="1">
        <v>43151</v>
      </c>
      <c r="F3781" t="s">
        <v>46</v>
      </c>
      <c r="G3781" t="s">
        <v>1417</v>
      </c>
      <c r="H3781" t="s">
        <v>1418</v>
      </c>
      <c r="I3781" t="s">
        <v>22</v>
      </c>
      <c r="J3781" t="s">
        <v>23</v>
      </c>
      <c r="K3781" t="s">
        <v>262</v>
      </c>
      <c r="L3781" t="s">
        <v>263</v>
      </c>
      <c r="M3781">
        <v>10035</v>
      </c>
      <c r="N3781" t="s">
        <v>144</v>
      </c>
      <c r="O3781" t="s">
        <v>1640</v>
      </c>
      <c r="P3781" t="s">
        <v>42</v>
      </c>
      <c r="Q3781" t="s">
        <v>86</v>
      </c>
      <c r="R3781" t="s">
        <v>1641</v>
      </c>
      <c r="S3781">
        <v>37.94</v>
      </c>
      <c r="T3781" s="3"/>
    </row>
    <row r="3782" spans="1:20" x14ac:dyDescent="0.3">
      <c r="A3782">
        <v>3781</v>
      </c>
      <c r="B3782" t="s">
        <v>6930</v>
      </c>
      <c r="C3782">
        <f t="shared" si="59"/>
        <v>47</v>
      </c>
      <c r="D3782" s="1">
        <v>42324</v>
      </c>
      <c r="E3782" s="1">
        <v>42328</v>
      </c>
      <c r="F3782" t="s">
        <v>46</v>
      </c>
      <c r="G3782" t="s">
        <v>4905</v>
      </c>
      <c r="H3782" t="s">
        <v>4906</v>
      </c>
      <c r="I3782" t="s">
        <v>98</v>
      </c>
      <c r="J3782" t="s">
        <v>23</v>
      </c>
      <c r="K3782" t="s">
        <v>6931</v>
      </c>
      <c r="L3782" t="s">
        <v>4535</v>
      </c>
      <c r="M3782">
        <v>66502</v>
      </c>
      <c r="N3782" t="s">
        <v>101</v>
      </c>
      <c r="O3782" t="s">
        <v>4284</v>
      </c>
      <c r="P3782" t="s">
        <v>67</v>
      </c>
      <c r="Q3782" t="s">
        <v>68</v>
      </c>
      <c r="R3782" t="s">
        <v>4285</v>
      </c>
      <c r="S3782">
        <v>273.95999999999998</v>
      </c>
      <c r="T3782" s="3"/>
    </row>
    <row r="3783" spans="1:20" x14ac:dyDescent="0.3">
      <c r="A3783">
        <v>3782</v>
      </c>
      <c r="B3783" t="s">
        <v>6932</v>
      </c>
      <c r="C3783">
        <f t="shared" si="59"/>
        <v>28</v>
      </c>
      <c r="D3783" s="1">
        <v>42560</v>
      </c>
      <c r="E3783" s="1">
        <v>42565</v>
      </c>
      <c r="F3783" t="s">
        <v>19</v>
      </c>
      <c r="G3783" t="s">
        <v>3649</v>
      </c>
      <c r="H3783" t="s">
        <v>3650</v>
      </c>
      <c r="I3783" t="s">
        <v>22</v>
      </c>
      <c r="J3783" t="s">
        <v>23</v>
      </c>
      <c r="K3783" t="s">
        <v>142</v>
      </c>
      <c r="L3783" t="s">
        <v>143</v>
      </c>
      <c r="M3783">
        <v>19120</v>
      </c>
      <c r="N3783" t="s">
        <v>144</v>
      </c>
      <c r="O3783" t="s">
        <v>5458</v>
      </c>
      <c r="P3783" t="s">
        <v>67</v>
      </c>
      <c r="Q3783" t="s">
        <v>68</v>
      </c>
      <c r="R3783" t="s">
        <v>5459</v>
      </c>
      <c r="S3783">
        <v>269.98200000000003</v>
      </c>
      <c r="T3783" s="3"/>
    </row>
    <row r="3784" spans="1:20" x14ac:dyDescent="0.3">
      <c r="A3784">
        <v>3783</v>
      </c>
      <c r="B3784" t="s">
        <v>6933</v>
      </c>
      <c r="C3784">
        <f t="shared" si="59"/>
        <v>46</v>
      </c>
      <c r="D3784" s="1">
        <v>43417</v>
      </c>
      <c r="E3784" s="1">
        <v>43420</v>
      </c>
      <c r="F3784" t="s">
        <v>19</v>
      </c>
      <c r="G3784" t="s">
        <v>3684</v>
      </c>
      <c r="H3784" t="s">
        <v>3685</v>
      </c>
      <c r="I3784" t="s">
        <v>22</v>
      </c>
      <c r="J3784" t="s">
        <v>23</v>
      </c>
      <c r="K3784" t="s">
        <v>330</v>
      </c>
      <c r="L3784" t="s">
        <v>331</v>
      </c>
      <c r="M3784">
        <v>38109</v>
      </c>
      <c r="N3784" t="s">
        <v>26</v>
      </c>
      <c r="O3784" t="s">
        <v>4406</v>
      </c>
      <c r="P3784" t="s">
        <v>42</v>
      </c>
      <c r="Q3784" t="s">
        <v>86</v>
      </c>
      <c r="R3784" t="s">
        <v>4407</v>
      </c>
      <c r="S3784">
        <v>8.9039999999999999</v>
      </c>
      <c r="T3784" s="3"/>
    </row>
    <row r="3785" spans="1:20" x14ac:dyDescent="0.3">
      <c r="A3785">
        <v>3784</v>
      </c>
      <c r="B3785" t="s">
        <v>6933</v>
      </c>
      <c r="C3785">
        <f t="shared" si="59"/>
        <v>46</v>
      </c>
      <c r="D3785" s="1">
        <v>43417</v>
      </c>
      <c r="E3785" s="1">
        <v>43420</v>
      </c>
      <c r="F3785" t="s">
        <v>19</v>
      </c>
      <c r="G3785" t="s">
        <v>3684</v>
      </c>
      <c r="H3785" t="s">
        <v>3685</v>
      </c>
      <c r="I3785" t="s">
        <v>22</v>
      </c>
      <c r="J3785" t="s">
        <v>23</v>
      </c>
      <c r="K3785" t="s">
        <v>330</v>
      </c>
      <c r="L3785" t="s">
        <v>331</v>
      </c>
      <c r="M3785">
        <v>38109</v>
      </c>
      <c r="N3785" t="s">
        <v>26</v>
      </c>
      <c r="O3785" t="s">
        <v>3515</v>
      </c>
      <c r="P3785" t="s">
        <v>42</v>
      </c>
      <c r="Q3785" t="s">
        <v>55</v>
      </c>
      <c r="R3785" t="s">
        <v>3516</v>
      </c>
      <c r="S3785">
        <v>720.06399999999996</v>
      </c>
      <c r="T3785" s="3"/>
    </row>
    <row r="3786" spans="1:20" x14ac:dyDescent="0.3">
      <c r="A3786">
        <v>3785</v>
      </c>
      <c r="B3786" t="s">
        <v>6934</v>
      </c>
      <c r="C3786">
        <f t="shared" si="59"/>
        <v>31</v>
      </c>
      <c r="D3786" s="1">
        <v>43312</v>
      </c>
      <c r="E3786" s="1">
        <v>43316</v>
      </c>
      <c r="F3786" t="s">
        <v>46</v>
      </c>
      <c r="G3786" t="s">
        <v>2162</v>
      </c>
      <c r="H3786" t="s">
        <v>2163</v>
      </c>
      <c r="I3786" t="s">
        <v>98</v>
      </c>
      <c r="J3786" t="s">
        <v>23</v>
      </c>
      <c r="K3786" t="s">
        <v>49</v>
      </c>
      <c r="L3786" t="s">
        <v>50</v>
      </c>
      <c r="M3786">
        <v>33311</v>
      </c>
      <c r="N3786" t="s">
        <v>26</v>
      </c>
      <c r="O3786" t="s">
        <v>4445</v>
      </c>
      <c r="P3786" t="s">
        <v>67</v>
      </c>
      <c r="Q3786" t="s">
        <v>157</v>
      </c>
      <c r="R3786" t="s">
        <v>4446</v>
      </c>
      <c r="S3786">
        <v>41.423999999999999</v>
      </c>
      <c r="T3786" s="3"/>
    </row>
    <row r="3787" spans="1:20" x14ac:dyDescent="0.3">
      <c r="A3787">
        <v>3786</v>
      </c>
      <c r="B3787" t="s">
        <v>6935</v>
      </c>
      <c r="C3787">
        <f t="shared" si="59"/>
        <v>52</v>
      </c>
      <c r="D3787" s="1">
        <v>43460</v>
      </c>
      <c r="E3787" s="1">
        <v>43464</v>
      </c>
      <c r="F3787" t="s">
        <v>46</v>
      </c>
      <c r="G3787" t="s">
        <v>3611</v>
      </c>
      <c r="H3787" t="s">
        <v>3612</v>
      </c>
      <c r="I3787" t="s">
        <v>98</v>
      </c>
      <c r="J3787" t="s">
        <v>23</v>
      </c>
      <c r="K3787" t="s">
        <v>493</v>
      </c>
      <c r="L3787" t="s">
        <v>494</v>
      </c>
      <c r="M3787">
        <v>43229</v>
      </c>
      <c r="N3787" t="s">
        <v>144</v>
      </c>
      <c r="O3787" t="s">
        <v>6936</v>
      </c>
      <c r="P3787" t="s">
        <v>42</v>
      </c>
      <c r="Q3787" t="s">
        <v>71</v>
      </c>
      <c r="R3787" t="s">
        <v>6937</v>
      </c>
      <c r="S3787">
        <v>3.1320000000000001</v>
      </c>
      <c r="T3787" s="3"/>
    </row>
    <row r="3788" spans="1:20" x14ac:dyDescent="0.3">
      <c r="A3788">
        <v>3787</v>
      </c>
      <c r="B3788" t="s">
        <v>6938</v>
      </c>
      <c r="C3788">
        <f t="shared" si="59"/>
        <v>44</v>
      </c>
      <c r="D3788" s="1">
        <v>43039</v>
      </c>
      <c r="E3788" s="1">
        <v>43043</v>
      </c>
      <c r="F3788" t="s">
        <v>46</v>
      </c>
      <c r="G3788" t="s">
        <v>578</v>
      </c>
      <c r="H3788" t="s">
        <v>579</v>
      </c>
      <c r="I3788" t="s">
        <v>37</v>
      </c>
      <c r="J3788" t="s">
        <v>23</v>
      </c>
      <c r="K3788" t="s">
        <v>38</v>
      </c>
      <c r="L3788" t="s">
        <v>39</v>
      </c>
      <c r="M3788">
        <v>90045</v>
      </c>
      <c r="N3788" t="s">
        <v>40</v>
      </c>
      <c r="O3788" t="s">
        <v>6098</v>
      </c>
      <c r="P3788" t="s">
        <v>42</v>
      </c>
      <c r="Q3788" t="s">
        <v>55</v>
      </c>
      <c r="R3788" t="s">
        <v>6099</v>
      </c>
      <c r="S3788">
        <v>1085.42</v>
      </c>
      <c r="T3788" s="3"/>
    </row>
    <row r="3789" spans="1:20" x14ac:dyDescent="0.3">
      <c r="A3789">
        <v>3788</v>
      </c>
      <c r="B3789" t="s">
        <v>6939</v>
      </c>
      <c r="C3789">
        <f t="shared" si="59"/>
        <v>36</v>
      </c>
      <c r="D3789" s="1">
        <v>42982</v>
      </c>
      <c r="E3789" s="1">
        <v>42987</v>
      </c>
      <c r="F3789" t="s">
        <v>46</v>
      </c>
      <c r="G3789" t="s">
        <v>5115</v>
      </c>
      <c r="H3789" t="s">
        <v>5116</v>
      </c>
      <c r="I3789" t="s">
        <v>22</v>
      </c>
      <c r="J3789" t="s">
        <v>23</v>
      </c>
      <c r="K3789" t="s">
        <v>180</v>
      </c>
      <c r="L3789" t="s">
        <v>100</v>
      </c>
      <c r="M3789">
        <v>77041</v>
      </c>
      <c r="N3789" t="s">
        <v>101</v>
      </c>
      <c r="O3789" t="s">
        <v>1127</v>
      </c>
      <c r="P3789" t="s">
        <v>42</v>
      </c>
      <c r="Q3789" t="s">
        <v>64</v>
      </c>
      <c r="R3789" t="s">
        <v>1128</v>
      </c>
      <c r="S3789">
        <v>3.9119999999999999</v>
      </c>
      <c r="T3789" s="3"/>
    </row>
    <row r="3790" spans="1:20" x14ac:dyDescent="0.3">
      <c r="A3790">
        <v>3789</v>
      </c>
      <c r="B3790" t="s">
        <v>6939</v>
      </c>
      <c r="C3790">
        <f t="shared" si="59"/>
        <v>36</v>
      </c>
      <c r="D3790" s="1">
        <v>42982</v>
      </c>
      <c r="E3790" s="1">
        <v>42987</v>
      </c>
      <c r="F3790" t="s">
        <v>46</v>
      </c>
      <c r="G3790" t="s">
        <v>5115</v>
      </c>
      <c r="H3790" t="s">
        <v>5116</v>
      </c>
      <c r="I3790" t="s">
        <v>22</v>
      </c>
      <c r="J3790" t="s">
        <v>23</v>
      </c>
      <c r="K3790" t="s">
        <v>180</v>
      </c>
      <c r="L3790" t="s">
        <v>100</v>
      </c>
      <c r="M3790">
        <v>77041</v>
      </c>
      <c r="N3790" t="s">
        <v>101</v>
      </c>
      <c r="O3790" t="s">
        <v>4231</v>
      </c>
      <c r="P3790" t="s">
        <v>42</v>
      </c>
      <c r="Q3790" t="s">
        <v>64</v>
      </c>
      <c r="R3790" t="s">
        <v>4232</v>
      </c>
      <c r="S3790">
        <v>62.375999999999998</v>
      </c>
      <c r="T3790" s="3"/>
    </row>
    <row r="3791" spans="1:20" x14ac:dyDescent="0.3">
      <c r="A3791">
        <v>3790</v>
      </c>
      <c r="B3791" t="s">
        <v>6940</v>
      </c>
      <c r="C3791">
        <f t="shared" si="59"/>
        <v>16</v>
      </c>
      <c r="D3791" s="1">
        <v>42842</v>
      </c>
      <c r="E3791" s="1">
        <v>42846</v>
      </c>
      <c r="F3791" t="s">
        <v>46</v>
      </c>
      <c r="G3791" t="s">
        <v>6268</v>
      </c>
      <c r="H3791" t="s">
        <v>6269</v>
      </c>
      <c r="I3791" t="s">
        <v>98</v>
      </c>
      <c r="J3791" t="s">
        <v>23</v>
      </c>
      <c r="K3791" t="s">
        <v>2532</v>
      </c>
      <c r="L3791" t="s">
        <v>134</v>
      </c>
      <c r="M3791">
        <v>68104</v>
      </c>
      <c r="N3791" t="s">
        <v>101</v>
      </c>
      <c r="O3791" t="s">
        <v>835</v>
      </c>
      <c r="P3791" t="s">
        <v>42</v>
      </c>
      <c r="Q3791" t="s">
        <v>265</v>
      </c>
      <c r="R3791" t="s">
        <v>836</v>
      </c>
      <c r="S3791">
        <v>29.05</v>
      </c>
      <c r="T3791" s="3"/>
    </row>
    <row r="3792" spans="1:20" x14ac:dyDescent="0.3">
      <c r="A3792">
        <v>3791</v>
      </c>
      <c r="B3792" t="s">
        <v>6941</v>
      </c>
      <c r="C3792">
        <f t="shared" si="59"/>
        <v>28</v>
      </c>
      <c r="D3792" s="1">
        <v>42190</v>
      </c>
      <c r="E3792" s="1">
        <v>42196</v>
      </c>
      <c r="F3792" t="s">
        <v>46</v>
      </c>
      <c r="G3792" t="s">
        <v>4212</v>
      </c>
      <c r="H3792" t="s">
        <v>4213</v>
      </c>
      <c r="I3792" t="s">
        <v>98</v>
      </c>
      <c r="J3792" t="s">
        <v>23</v>
      </c>
      <c r="K3792" t="s">
        <v>38</v>
      </c>
      <c r="L3792" t="s">
        <v>39</v>
      </c>
      <c r="M3792">
        <v>90004</v>
      </c>
      <c r="N3792" t="s">
        <v>40</v>
      </c>
      <c r="O3792" t="s">
        <v>1723</v>
      </c>
      <c r="P3792" t="s">
        <v>42</v>
      </c>
      <c r="Q3792" t="s">
        <v>71</v>
      </c>
      <c r="R3792" t="s">
        <v>1724</v>
      </c>
      <c r="S3792">
        <v>180.96</v>
      </c>
      <c r="T3792" s="3"/>
    </row>
    <row r="3793" spans="1:20" x14ac:dyDescent="0.3">
      <c r="A3793">
        <v>3792</v>
      </c>
      <c r="B3793" t="s">
        <v>6942</v>
      </c>
      <c r="C3793">
        <f t="shared" si="59"/>
        <v>9</v>
      </c>
      <c r="D3793" s="1">
        <v>42427</v>
      </c>
      <c r="E3793" s="1">
        <v>42428</v>
      </c>
      <c r="F3793" t="s">
        <v>184</v>
      </c>
      <c r="G3793" t="s">
        <v>3187</v>
      </c>
      <c r="H3793" t="s">
        <v>3188</v>
      </c>
      <c r="I3793" t="s">
        <v>37</v>
      </c>
      <c r="J3793" t="s">
        <v>23</v>
      </c>
      <c r="K3793" t="s">
        <v>6943</v>
      </c>
      <c r="L3793" t="s">
        <v>143</v>
      </c>
      <c r="M3793">
        <v>16602</v>
      </c>
      <c r="N3793" t="s">
        <v>144</v>
      </c>
      <c r="O3793" t="s">
        <v>792</v>
      </c>
      <c r="P3793" t="s">
        <v>42</v>
      </c>
      <c r="Q3793" t="s">
        <v>71</v>
      </c>
      <c r="R3793" t="s">
        <v>793</v>
      </c>
      <c r="S3793">
        <v>4.4189999999999996</v>
      </c>
      <c r="T3793" s="3"/>
    </row>
    <row r="3794" spans="1:20" x14ac:dyDescent="0.3">
      <c r="A3794">
        <v>3793</v>
      </c>
      <c r="B3794" t="s">
        <v>6942</v>
      </c>
      <c r="C3794">
        <f t="shared" si="59"/>
        <v>9</v>
      </c>
      <c r="D3794" s="1">
        <v>42427</v>
      </c>
      <c r="E3794" s="1">
        <v>42428</v>
      </c>
      <c r="F3794" t="s">
        <v>184</v>
      </c>
      <c r="G3794" t="s">
        <v>3187</v>
      </c>
      <c r="H3794" t="s">
        <v>3188</v>
      </c>
      <c r="I3794" t="s">
        <v>37</v>
      </c>
      <c r="J3794" t="s">
        <v>23</v>
      </c>
      <c r="K3794" t="s">
        <v>6943</v>
      </c>
      <c r="L3794" t="s">
        <v>143</v>
      </c>
      <c r="M3794">
        <v>16602</v>
      </c>
      <c r="N3794" t="s">
        <v>144</v>
      </c>
      <c r="O3794" t="s">
        <v>4869</v>
      </c>
      <c r="P3794" t="s">
        <v>42</v>
      </c>
      <c r="Q3794" t="s">
        <v>64</v>
      </c>
      <c r="R3794" t="s">
        <v>4870</v>
      </c>
      <c r="S3794">
        <v>16.032</v>
      </c>
      <c r="T3794" s="3"/>
    </row>
    <row r="3795" spans="1:20" x14ac:dyDescent="0.3">
      <c r="A3795">
        <v>3794</v>
      </c>
      <c r="B3795" t="s">
        <v>6944</v>
      </c>
      <c r="C3795">
        <f t="shared" si="59"/>
        <v>49</v>
      </c>
      <c r="D3795" s="1">
        <v>42701</v>
      </c>
      <c r="E3795" s="1">
        <v>42705</v>
      </c>
      <c r="F3795" t="s">
        <v>46</v>
      </c>
      <c r="G3795" t="s">
        <v>1646</v>
      </c>
      <c r="H3795" t="s">
        <v>1647</v>
      </c>
      <c r="I3795" t="s">
        <v>22</v>
      </c>
      <c r="J3795" t="s">
        <v>23</v>
      </c>
      <c r="K3795" t="s">
        <v>262</v>
      </c>
      <c r="L3795" t="s">
        <v>263</v>
      </c>
      <c r="M3795">
        <v>10024</v>
      </c>
      <c r="N3795" t="s">
        <v>144</v>
      </c>
      <c r="O3795" t="s">
        <v>4250</v>
      </c>
      <c r="P3795" t="s">
        <v>42</v>
      </c>
      <c r="Q3795" t="s">
        <v>64</v>
      </c>
      <c r="R3795" t="s">
        <v>4251</v>
      </c>
      <c r="S3795">
        <v>29.79</v>
      </c>
      <c r="T3795" s="3"/>
    </row>
    <row r="3796" spans="1:20" x14ac:dyDescent="0.3">
      <c r="A3796">
        <v>3795</v>
      </c>
      <c r="B3796" t="s">
        <v>6945</v>
      </c>
      <c r="C3796">
        <f t="shared" si="59"/>
        <v>5</v>
      </c>
      <c r="D3796" s="1">
        <v>42031</v>
      </c>
      <c r="E3796" s="1">
        <v>42037</v>
      </c>
      <c r="F3796" t="s">
        <v>46</v>
      </c>
      <c r="G3796" t="s">
        <v>6946</v>
      </c>
      <c r="H3796" t="s">
        <v>6947</v>
      </c>
      <c r="I3796" t="s">
        <v>22</v>
      </c>
      <c r="J3796" t="s">
        <v>23</v>
      </c>
      <c r="K3796" t="s">
        <v>946</v>
      </c>
      <c r="L3796" t="s">
        <v>39</v>
      </c>
      <c r="M3796">
        <v>92037</v>
      </c>
      <c r="N3796" t="s">
        <v>40</v>
      </c>
      <c r="O3796" t="s">
        <v>5202</v>
      </c>
      <c r="P3796" t="s">
        <v>42</v>
      </c>
      <c r="Q3796" t="s">
        <v>55</v>
      </c>
      <c r="R3796" t="s">
        <v>5203</v>
      </c>
      <c r="S3796">
        <v>57.23</v>
      </c>
      <c r="T3796" s="3"/>
    </row>
    <row r="3797" spans="1:20" x14ac:dyDescent="0.3">
      <c r="A3797">
        <v>3796</v>
      </c>
      <c r="B3797" t="s">
        <v>6945</v>
      </c>
      <c r="C3797">
        <f t="shared" si="59"/>
        <v>5</v>
      </c>
      <c r="D3797" s="1">
        <v>42031</v>
      </c>
      <c r="E3797" s="1">
        <v>42037</v>
      </c>
      <c r="F3797" t="s">
        <v>46</v>
      </c>
      <c r="G3797" t="s">
        <v>6946</v>
      </c>
      <c r="H3797" t="s">
        <v>6947</v>
      </c>
      <c r="I3797" t="s">
        <v>22</v>
      </c>
      <c r="J3797" t="s">
        <v>23</v>
      </c>
      <c r="K3797" t="s">
        <v>946</v>
      </c>
      <c r="L3797" t="s">
        <v>39</v>
      </c>
      <c r="M3797">
        <v>92037</v>
      </c>
      <c r="N3797" t="s">
        <v>40</v>
      </c>
      <c r="O3797" t="s">
        <v>6948</v>
      </c>
      <c r="P3797" t="s">
        <v>28</v>
      </c>
      <c r="Q3797" t="s">
        <v>52</v>
      </c>
      <c r="R3797" t="s">
        <v>6949</v>
      </c>
      <c r="S3797">
        <v>333</v>
      </c>
      <c r="T3797" s="3"/>
    </row>
    <row r="3798" spans="1:20" x14ac:dyDescent="0.3">
      <c r="A3798">
        <v>3797</v>
      </c>
      <c r="B3798" t="s">
        <v>6945</v>
      </c>
      <c r="C3798">
        <f t="shared" si="59"/>
        <v>5</v>
      </c>
      <c r="D3798" s="1">
        <v>42031</v>
      </c>
      <c r="E3798" s="1">
        <v>42037</v>
      </c>
      <c r="F3798" t="s">
        <v>46</v>
      </c>
      <c r="G3798" t="s">
        <v>6946</v>
      </c>
      <c r="H3798" t="s">
        <v>6947</v>
      </c>
      <c r="I3798" t="s">
        <v>22</v>
      </c>
      <c r="J3798" t="s">
        <v>23</v>
      </c>
      <c r="K3798" t="s">
        <v>946</v>
      </c>
      <c r="L3798" t="s">
        <v>39</v>
      </c>
      <c r="M3798">
        <v>92037</v>
      </c>
      <c r="N3798" t="s">
        <v>40</v>
      </c>
      <c r="O3798" t="s">
        <v>6950</v>
      </c>
      <c r="P3798" t="s">
        <v>42</v>
      </c>
      <c r="Q3798" t="s">
        <v>64</v>
      </c>
      <c r="R3798" t="s">
        <v>6951</v>
      </c>
      <c r="S3798">
        <v>36.44</v>
      </c>
      <c r="T3798" s="3"/>
    </row>
    <row r="3799" spans="1:20" x14ac:dyDescent="0.3">
      <c r="A3799">
        <v>3798</v>
      </c>
      <c r="B3799" t="s">
        <v>6952</v>
      </c>
      <c r="C3799">
        <f t="shared" si="59"/>
        <v>39</v>
      </c>
      <c r="D3799" s="1">
        <v>43366</v>
      </c>
      <c r="E3799" s="1">
        <v>43369</v>
      </c>
      <c r="F3799" t="s">
        <v>184</v>
      </c>
      <c r="G3799" t="s">
        <v>5842</v>
      </c>
      <c r="H3799" t="s">
        <v>5843</v>
      </c>
      <c r="I3799" t="s">
        <v>22</v>
      </c>
      <c r="J3799" t="s">
        <v>23</v>
      </c>
      <c r="K3799" t="s">
        <v>1419</v>
      </c>
      <c r="L3799" t="s">
        <v>50</v>
      </c>
      <c r="M3799">
        <v>33178</v>
      </c>
      <c r="N3799" t="s">
        <v>26</v>
      </c>
      <c r="O3799" t="s">
        <v>2561</v>
      </c>
      <c r="P3799" t="s">
        <v>42</v>
      </c>
      <c r="Q3799" t="s">
        <v>86</v>
      </c>
      <c r="R3799" t="s">
        <v>2562</v>
      </c>
      <c r="S3799">
        <v>251.64</v>
      </c>
      <c r="T3799" s="3"/>
    </row>
    <row r="3800" spans="1:20" x14ac:dyDescent="0.3">
      <c r="A3800">
        <v>3799</v>
      </c>
      <c r="B3800" t="s">
        <v>6953</v>
      </c>
      <c r="C3800">
        <f t="shared" si="59"/>
        <v>45</v>
      </c>
      <c r="D3800" s="1">
        <v>43408</v>
      </c>
      <c r="E3800" s="1">
        <v>43409</v>
      </c>
      <c r="F3800" t="s">
        <v>184</v>
      </c>
      <c r="G3800" t="s">
        <v>1078</v>
      </c>
      <c r="H3800" t="s">
        <v>1079</v>
      </c>
      <c r="I3800" t="s">
        <v>37</v>
      </c>
      <c r="J3800" t="s">
        <v>23</v>
      </c>
      <c r="K3800" t="s">
        <v>4493</v>
      </c>
      <c r="L3800" t="s">
        <v>84</v>
      </c>
      <c r="M3800">
        <v>27405</v>
      </c>
      <c r="N3800" t="s">
        <v>26</v>
      </c>
      <c r="O3800" t="s">
        <v>1224</v>
      </c>
      <c r="P3800" t="s">
        <v>28</v>
      </c>
      <c r="Q3800" t="s">
        <v>52</v>
      </c>
      <c r="R3800" t="s">
        <v>1225</v>
      </c>
      <c r="S3800">
        <v>523.76400000000001</v>
      </c>
      <c r="T3800" s="3"/>
    </row>
    <row r="3801" spans="1:20" x14ac:dyDescent="0.3">
      <c r="A3801">
        <v>3800</v>
      </c>
      <c r="B3801" t="s">
        <v>6953</v>
      </c>
      <c r="C3801">
        <f t="shared" si="59"/>
        <v>45</v>
      </c>
      <c r="D3801" s="1">
        <v>43408</v>
      </c>
      <c r="E3801" s="1">
        <v>43409</v>
      </c>
      <c r="F3801" t="s">
        <v>184</v>
      </c>
      <c r="G3801" t="s">
        <v>1078</v>
      </c>
      <c r="H3801" t="s">
        <v>1079</v>
      </c>
      <c r="I3801" t="s">
        <v>37</v>
      </c>
      <c r="J3801" t="s">
        <v>23</v>
      </c>
      <c r="K3801" t="s">
        <v>4493</v>
      </c>
      <c r="L3801" t="s">
        <v>84</v>
      </c>
      <c r="M3801">
        <v>27405</v>
      </c>
      <c r="N3801" t="s">
        <v>26</v>
      </c>
      <c r="O3801" t="s">
        <v>4793</v>
      </c>
      <c r="P3801" t="s">
        <v>67</v>
      </c>
      <c r="Q3801" t="s">
        <v>68</v>
      </c>
      <c r="R3801" t="s">
        <v>4794</v>
      </c>
      <c r="S3801">
        <v>1359.96</v>
      </c>
      <c r="T3801" s="3"/>
    </row>
    <row r="3802" spans="1:20" x14ac:dyDescent="0.3">
      <c r="A3802">
        <v>3801</v>
      </c>
      <c r="B3802" t="s">
        <v>6954</v>
      </c>
      <c r="C3802">
        <f t="shared" si="59"/>
        <v>41</v>
      </c>
      <c r="D3802" s="1">
        <v>43022</v>
      </c>
      <c r="E3802" s="1">
        <v>43028</v>
      </c>
      <c r="F3802" t="s">
        <v>46</v>
      </c>
      <c r="G3802" t="s">
        <v>6955</v>
      </c>
      <c r="H3802" t="s">
        <v>6956</v>
      </c>
      <c r="I3802" t="s">
        <v>22</v>
      </c>
      <c r="J3802" t="s">
        <v>23</v>
      </c>
      <c r="K3802" t="s">
        <v>1522</v>
      </c>
      <c r="L3802" t="s">
        <v>84</v>
      </c>
      <c r="M3802">
        <v>28540</v>
      </c>
      <c r="N3802" t="s">
        <v>26</v>
      </c>
      <c r="O3802" t="s">
        <v>6957</v>
      </c>
      <c r="P3802" t="s">
        <v>28</v>
      </c>
      <c r="Q3802" t="s">
        <v>32</v>
      </c>
      <c r="R3802" t="s">
        <v>6958</v>
      </c>
      <c r="S3802">
        <v>102.592</v>
      </c>
      <c r="T3802" s="3"/>
    </row>
    <row r="3803" spans="1:20" x14ac:dyDescent="0.3">
      <c r="A3803">
        <v>3802</v>
      </c>
      <c r="B3803" t="s">
        <v>6954</v>
      </c>
      <c r="C3803">
        <f t="shared" si="59"/>
        <v>41</v>
      </c>
      <c r="D3803" s="1">
        <v>43022</v>
      </c>
      <c r="E3803" s="1">
        <v>43028</v>
      </c>
      <c r="F3803" t="s">
        <v>46</v>
      </c>
      <c r="G3803" t="s">
        <v>6955</v>
      </c>
      <c r="H3803" t="s">
        <v>6956</v>
      </c>
      <c r="I3803" t="s">
        <v>22</v>
      </c>
      <c r="J3803" t="s">
        <v>23</v>
      </c>
      <c r="K3803" t="s">
        <v>1522</v>
      </c>
      <c r="L3803" t="s">
        <v>84</v>
      </c>
      <c r="M3803">
        <v>28540</v>
      </c>
      <c r="N3803" t="s">
        <v>26</v>
      </c>
      <c r="O3803" t="s">
        <v>2818</v>
      </c>
      <c r="P3803" t="s">
        <v>67</v>
      </c>
      <c r="Q3803" t="s">
        <v>157</v>
      </c>
      <c r="R3803" t="s">
        <v>2819</v>
      </c>
      <c r="S3803">
        <v>22.704000000000001</v>
      </c>
      <c r="T3803" s="3"/>
    </row>
    <row r="3804" spans="1:20" x14ac:dyDescent="0.3">
      <c r="A3804">
        <v>3803</v>
      </c>
      <c r="B3804" t="s">
        <v>6954</v>
      </c>
      <c r="C3804">
        <f t="shared" si="59"/>
        <v>41</v>
      </c>
      <c r="D3804" s="1">
        <v>43022</v>
      </c>
      <c r="E3804" s="1">
        <v>43028</v>
      </c>
      <c r="F3804" t="s">
        <v>46</v>
      </c>
      <c r="G3804" t="s">
        <v>6955</v>
      </c>
      <c r="H3804" t="s">
        <v>6956</v>
      </c>
      <c r="I3804" t="s">
        <v>22</v>
      </c>
      <c r="J3804" t="s">
        <v>23</v>
      </c>
      <c r="K3804" t="s">
        <v>1522</v>
      </c>
      <c r="L3804" t="s">
        <v>84</v>
      </c>
      <c r="M3804">
        <v>28540</v>
      </c>
      <c r="N3804" t="s">
        <v>26</v>
      </c>
      <c r="O3804" t="s">
        <v>5852</v>
      </c>
      <c r="P3804" t="s">
        <v>42</v>
      </c>
      <c r="Q3804" t="s">
        <v>86</v>
      </c>
      <c r="R3804" t="s">
        <v>5853</v>
      </c>
      <c r="S3804">
        <v>93.024000000000001</v>
      </c>
      <c r="T3804" s="3"/>
    </row>
    <row r="3805" spans="1:20" x14ac:dyDescent="0.3">
      <c r="A3805">
        <v>3804</v>
      </c>
      <c r="B3805" t="s">
        <v>6954</v>
      </c>
      <c r="C3805">
        <f t="shared" si="59"/>
        <v>41</v>
      </c>
      <c r="D3805" s="1">
        <v>43022</v>
      </c>
      <c r="E3805" s="1">
        <v>43028</v>
      </c>
      <c r="F3805" t="s">
        <v>46</v>
      </c>
      <c r="G3805" t="s">
        <v>6955</v>
      </c>
      <c r="H3805" t="s">
        <v>6956</v>
      </c>
      <c r="I3805" t="s">
        <v>22</v>
      </c>
      <c r="J3805" t="s">
        <v>23</v>
      </c>
      <c r="K3805" t="s">
        <v>1522</v>
      </c>
      <c r="L3805" t="s">
        <v>84</v>
      </c>
      <c r="M3805">
        <v>28540</v>
      </c>
      <c r="N3805" t="s">
        <v>26</v>
      </c>
      <c r="O3805" t="s">
        <v>6057</v>
      </c>
      <c r="P3805" t="s">
        <v>42</v>
      </c>
      <c r="Q3805" t="s">
        <v>575</v>
      </c>
      <c r="R3805" t="s">
        <v>1296</v>
      </c>
      <c r="S3805">
        <v>12.768000000000001</v>
      </c>
      <c r="T3805" s="3"/>
    </row>
    <row r="3806" spans="1:20" x14ac:dyDescent="0.3">
      <c r="A3806">
        <v>3805</v>
      </c>
      <c r="B3806" t="s">
        <v>6954</v>
      </c>
      <c r="C3806">
        <f t="shared" si="59"/>
        <v>41</v>
      </c>
      <c r="D3806" s="1">
        <v>43022</v>
      </c>
      <c r="E3806" s="1">
        <v>43028</v>
      </c>
      <c r="F3806" t="s">
        <v>46</v>
      </c>
      <c r="G3806" t="s">
        <v>6955</v>
      </c>
      <c r="H3806" t="s">
        <v>6956</v>
      </c>
      <c r="I3806" t="s">
        <v>22</v>
      </c>
      <c r="J3806" t="s">
        <v>23</v>
      </c>
      <c r="K3806" t="s">
        <v>1522</v>
      </c>
      <c r="L3806" t="s">
        <v>84</v>
      </c>
      <c r="M3806">
        <v>28540</v>
      </c>
      <c r="N3806" t="s">
        <v>26</v>
      </c>
      <c r="O3806" t="s">
        <v>1803</v>
      </c>
      <c r="P3806" t="s">
        <v>42</v>
      </c>
      <c r="Q3806" t="s">
        <v>169</v>
      </c>
      <c r="R3806" t="s">
        <v>1804</v>
      </c>
      <c r="S3806">
        <v>35.008000000000003</v>
      </c>
      <c r="T3806" s="3"/>
    </row>
    <row r="3807" spans="1:20" x14ac:dyDescent="0.3">
      <c r="A3807">
        <v>3806</v>
      </c>
      <c r="B3807" t="s">
        <v>6954</v>
      </c>
      <c r="C3807">
        <f t="shared" si="59"/>
        <v>41</v>
      </c>
      <c r="D3807" s="1">
        <v>43022</v>
      </c>
      <c r="E3807" s="1">
        <v>43028</v>
      </c>
      <c r="F3807" t="s">
        <v>46</v>
      </c>
      <c r="G3807" t="s">
        <v>6955</v>
      </c>
      <c r="H3807" t="s">
        <v>6956</v>
      </c>
      <c r="I3807" t="s">
        <v>22</v>
      </c>
      <c r="J3807" t="s">
        <v>23</v>
      </c>
      <c r="K3807" t="s">
        <v>1522</v>
      </c>
      <c r="L3807" t="s">
        <v>84</v>
      </c>
      <c r="M3807">
        <v>28540</v>
      </c>
      <c r="N3807" t="s">
        <v>26</v>
      </c>
      <c r="O3807" t="s">
        <v>556</v>
      </c>
      <c r="P3807" t="s">
        <v>42</v>
      </c>
      <c r="Q3807" t="s">
        <v>86</v>
      </c>
      <c r="R3807" t="s">
        <v>557</v>
      </c>
      <c r="S3807">
        <v>39.152000000000001</v>
      </c>
      <c r="T3807" s="3"/>
    </row>
    <row r="3808" spans="1:20" x14ac:dyDescent="0.3">
      <c r="A3808">
        <v>3807</v>
      </c>
      <c r="B3808" t="s">
        <v>6959</v>
      </c>
      <c r="C3808">
        <f t="shared" si="59"/>
        <v>46</v>
      </c>
      <c r="D3808" s="1">
        <v>42686</v>
      </c>
      <c r="E3808" s="1">
        <v>42693</v>
      </c>
      <c r="F3808" t="s">
        <v>46</v>
      </c>
      <c r="G3808" t="s">
        <v>6642</v>
      </c>
      <c r="H3808" t="s">
        <v>6643</v>
      </c>
      <c r="I3808" t="s">
        <v>37</v>
      </c>
      <c r="J3808" t="s">
        <v>23</v>
      </c>
      <c r="K3808" t="s">
        <v>6829</v>
      </c>
      <c r="L3808" t="s">
        <v>50</v>
      </c>
      <c r="M3808">
        <v>33317</v>
      </c>
      <c r="N3808" t="s">
        <v>26</v>
      </c>
      <c r="O3808" t="s">
        <v>1759</v>
      </c>
      <c r="P3808" t="s">
        <v>42</v>
      </c>
      <c r="Q3808" t="s">
        <v>64</v>
      </c>
      <c r="R3808" t="s">
        <v>1760</v>
      </c>
      <c r="S3808">
        <v>11.76</v>
      </c>
      <c r="T3808" s="3"/>
    </row>
    <row r="3809" spans="1:20" x14ac:dyDescent="0.3">
      <c r="A3809">
        <v>3808</v>
      </c>
      <c r="B3809" t="s">
        <v>6959</v>
      </c>
      <c r="C3809">
        <f t="shared" si="59"/>
        <v>46</v>
      </c>
      <c r="D3809" s="1">
        <v>42686</v>
      </c>
      <c r="E3809" s="1">
        <v>42693</v>
      </c>
      <c r="F3809" t="s">
        <v>46</v>
      </c>
      <c r="G3809" t="s">
        <v>6642</v>
      </c>
      <c r="H3809" t="s">
        <v>6643</v>
      </c>
      <c r="I3809" t="s">
        <v>37</v>
      </c>
      <c r="J3809" t="s">
        <v>23</v>
      </c>
      <c r="K3809" t="s">
        <v>6829</v>
      </c>
      <c r="L3809" t="s">
        <v>50</v>
      </c>
      <c r="M3809">
        <v>33317</v>
      </c>
      <c r="N3809" t="s">
        <v>26</v>
      </c>
      <c r="O3809" t="s">
        <v>228</v>
      </c>
      <c r="P3809" t="s">
        <v>42</v>
      </c>
      <c r="Q3809" t="s">
        <v>71</v>
      </c>
      <c r="R3809" t="s">
        <v>229</v>
      </c>
      <c r="S3809">
        <v>5.2380000000000004</v>
      </c>
      <c r="T3809" s="3"/>
    </row>
    <row r="3810" spans="1:20" x14ac:dyDescent="0.3">
      <c r="A3810">
        <v>3809</v>
      </c>
      <c r="B3810" t="s">
        <v>6959</v>
      </c>
      <c r="C3810">
        <f t="shared" si="59"/>
        <v>46</v>
      </c>
      <c r="D3810" s="1">
        <v>42686</v>
      </c>
      <c r="E3810" s="1">
        <v>42693</v>
      </c>
      <c r="F3810" t="s">
        <v>46</v>
      </c>
      <c r="G3810" t="s">
        <v>6642</v>
      </c>
      <c r="H3810" t="s">
        <v>6643</v>
      </c>
      <c r="I3810" t="s">
        <v>37</v>
      </c>
      <c r="J3810" t="s">
        <v>23</v>
      </c>
      <c r="K3810" t="s">
        <v>6829</v>
      </c>
      <c r="L3810" t="s">
        <v>50</v>
      </c>
      <c r="M3810">
        <v>33317</v>
      </c>
      <c r="N3810" t="s">
        <v>26</v>
      </c>
      <c r="O3810" t="s">
        <v>6231</v>
      </c>
      <c r="P3810" t="s">
        <v>42</v>
      </c>
      <c r="Q3810" t="s">
        <v>71</v>
      </c>
      <c r="R3810" t="s">
        <v>6232</v>
      </c>
      <c r="S3810">
        <v>4.6619999999999999</v>
      </c>
      <c r="T3810" s="3"/>
    </row>
    <row r="3811" spans="1:20" x14ac:dyDescent="0.3">
      <c r="A3811">
        <v>3810</v>
      </c>
      <c r="B3811" t="s">
        <v>6959</v>
      </c>
      <c r="C3811">
        <f t="shared" si="59"/>
        <v>46</v>
      </c>
      <c r="D3811" s="1">
        <v>42686</v>
      </c>
      <c r="E3811" s="1">
        <v>42693</v>
      </c>
      <c r="F3811" t="s">
        <v>46</v>
      </c>
      <c r="G3811" t="s">
        <v>6642</v>
      </c>
      <c r="H3811" t="s">
        <v>6643</v>
      </c>
      <c r="I3811" t="s">
        <v>37</v>
      </c>
      <c r="J3811" t="s">
        <v>23</v>
      </c>
      <c r="K3811" t="s">
        <v>6829</v>
      </c>
      <c r="L3811" t="s">
        <v>50</v>
      </c>
      <c r="M3811">
        <v>33317</v>
      </c>
      <c r="N3811" t="s">
        <v>26</v>
      </c>
      <c r="O3811" t="s">
        <v>6960</v>
      </c>
      <c r="P3811" t="s">
        <v>28</v>
      </c>
      <c r="Q3811" t="s">
        <v>32</v>
      </c>
      <c r="R3811" t="s">
        <v>6961</v>
      </c>
      <c r="S3811">
        <v>523.91999999999996</v>
      </c>
      <c r="T3811" s="3"/>
    </row>
    <row r="3812" spans="1:20" x14ac:dyDescent="0.3">
      <c r="A3812">
        <v>3811</v>
      </c>
      <c r="B3812" t="s">
        <v>6959</v>
      </c>
      <c r="C3812">
        <f t="shared" si="59"/>
        <v>46</v>
      </c>
      <c r="D3812" s="1">
        <v>42686</v>
      </c>
      <c r="E3812" s="1">
        <v>42693</v>
      </c>
      <c r="F3812" t="s">
        <v>46</v>
      </c>
      <c r="G3812" t="s">
        <v>6642</v>
      </c>
      <c r="H3812" t="s">
        <v>6643</v>
      </c>
      <c r="I3812" t="s">
        <v>37</v>
      </c>
      <c r="J3812" t="s">
        <v>23</v>
      </c>
      <c r="K3812" t="s">
        <v>6829</v>
      </c>
      <c r="L3812" t="s">
        <v>50</v>
      </c>
      <c r="M3812">
        <v>33317</v>
      </c>
      <c r="N3812" t="s">
        <v>26</v>
      </c>
      <c r="O3812" t="s">
        <v>4243</v>
      </c>
      <c r="P3812" t="s">
        <v>67</v>
      </c>
      <c r="Q3812" t="s">
        <v>68</v>
      </c>
      <c r="R3812" t="s">
        <v>4244</v>
      </c>
      <c r="S3812">
        <v>100.792</v>
      </c>
      <c r="T3812" s="3"/>
    </row>
    <row r="3813" spans="1:20" x14ac:dyDescent="0.3">
      <c r="A3813">
        <v>3812</v>
      </c>
      <c r="B3813" t="s">
        <v>6959</v>
      </c>
      <c r="C3813">
        <f t="shared" si="59"/>
        <v>46</v>
      </c>
      <c r="D3813" s="1">
        <v>42686</v>
      </c>
      <c r="E3813" s="1">
        <v>42693</v>
      </c>
      <c r="F3813" t="s">
        <v>46</v>
      </c>
      <c r="G3813" t="s">
        <v>6642</v>
      </c>
      <c r="H3813" t="s">
        <v>6643</v>
      </c>
      <c r="I3813" t="s">
        <v>37</v>
      </c>
      <c r="J3813" t="s">
        <v>23</v>
      </c>
      <c r="K3813" t="s">
        <v>6829</v>
      </c>
      <c r="L3813" t="s">
        <v>50</v>
      </c>
      <c r="M3813">
        <v>33317</v>
      </c>
      <c r="N3813" t="s">
        <v>26</v>
      </c>
      <c r="O3813" t="s">
        <v>890</v>
      </c>
      <c r="P3813" t="s">
        <v>28</v>
      </c>
      <c r="Q3813" t="s">
        <v>32</v>
      </c>
      <c r="R3813" t="s">
        <v>891</v>
      </c>
      <c r="S3813">
        <v>146.136</v>
      </c>
      <c r="T3813" s="3"/>
    </row>
    <row r="3814" spans="1:20" x14ac:dyDescent="0.3">
      <c r="A3814">
        <v>3813</v>
      </c>
      <c r="B3814" t="s">
        <v>6962</v>
      </c>
      <c r="C3814">
        <f t="shared" si="59"/>
        <v>10</v>
      </c>
      <c r="D3814" s="1">
        <v>43164</v>
      </c>
      <c r="E3814" s="1">
        <v>43164</v>
      </c>
      <c r="F3814" t="s">
        <v>1289</v>
      </c>
      <c r="G3814" t="s">
        <v>107</v>
      </c>
      <c r="H3814" t="s">
        <v>108</v>
      </c>
      <c r="I3814" t="s">
        <v>22</v>
      </c>
      <c r="J3814" t="s">
        <v>23</v>
      </c>
      <c r="K3814" t="s">
        <v>2550</v>
      </c>
      <c r="L3814" t="s">
        <v>110</v>
      </c>
      <c r="M3814">
        <v>53209</v>
      </c>
      <c r="N3814" t="s">
        <v>101</v>
      </c>
      <c r="O3814" t="s">
        <v>6963</v>
      </c>
      <c r="P3814" t="s">
        <v>42</v>
      </c>
      <c r="Q3814" t="s">
        <v>43</v>
      </c>
      <c r="R3814" t="s">
        <v>6964</v>
      </c>
      <c r="S3814">
        <v>25.06</v>
      </c>
      <c r="T3814" s="3"/>
    </row>
    <row r="3815" spans="1:20" x14ac:dyDescent="0.3">
      <c r="A3815">
        <v>3814</v>
      </c>
      <c r="B3815" t="s">
        <v>6965</v>
      </c>
      <c r="C3815">
        <f t="shared" si="59"/>
        <v>45</v>
      </c>
      <c r="D3815" s="1">
        <v>42679</v>
      </c>
      <c r="E3815" s="1">
        <v>42683</v>
      </c>
      <c r="F3815" t="s">
        <v>46</v>
      </c>
      <c r="G3815" t="s">
        <v>1365</v>
      </c>
      <c r="H3815" t="s">
        <v>1366</v>
      </c>
      <c r="I3815" t="s">
        <v>22</v>
      </c>
      <c r="J3815" t="s">
        <v>23</v>
      </c>
      <c r="K3815" t="s">
        <v>1320</v>
      </c>
      <c r="L3815" t="s">
        <v>207</v>
      </c>
      <c r="M3815">
        <v>62301</v>
      </c>
      <c r="N3815" t="s">
        <v>101</v>
      </c>
      <c r="O3815" t="s">
        <v>2415</v>
      </c>
      <c r="P3815" t="s">
        <v>42</v>
      </c>
      <c r="Q3815" t="s">
        <v>43</v>
      </c>
      <c r="R3815" t="s">
        <v>2416</v>
      </c>
      <c r="S3815">
        <v>19.824000000000002</v>
      </c>
      <c r="T3815" s="3"/>
    </row>
    <row r="3816" spans="1:20" x14ac:dyDescent="0.3">
      <c r="A3816">
        <v>3815</v>
      </c>
      <c r="B3816" t="s">
        <v>6966</v>
      </c>
      <c r="C3816">
        <f t="shared" si="59"/>
        <v>27</v>
      </c>
      <c r="D3816" s="1">
        <v>42924</v>
      </c>
      <c r="E3816" s="1">
        <v>42924</v>
      </c>
      <c r="F3816" t="s">
        <v>1289</v>
      </c>
      <c r="G3816" t="s">
        <v>121</v>
      </c>
      <c r="H3816" t="s">
        <v>122</v>
      </c>
      <c r="I3816" t="s">
        <v>22</v>
      </c>
      <c r="J3816" t="s">
        <v>23</v>
      </c>
      <c r="K3816" t="s">
        <v>1522</v>
      </c>
      <c r="L3816" t="s">
        <v>50</v>
      </c>
      <c r="M3816">
        <v>32216</v>
      </c>
      <c r="N3816" t="s">
        <v>26</v>
      </c>
      <c r="O3816" t="s">
        <v>4662</v>
      </c>
      <c r="P3816" t="s">
        <v>67</v>
      </c>
      <c r="Q3816" t="s">
        <v>68</v>
      </c>
      <c r="R3816" t="s">
        <v>4663</v>
      </c>
      <c r="S3816">
        <v>823.96</v>
      </c>
      <c r="T3816" s="3"/>
    </row>
    <row r="3817" spans="1:20" x14ac:dyDescent="0.3">
      <c r="A3817">
        <v>3816</v>
      </c>
      <c r="B3817" t="s">
        <v>6966</v>
      </c>
      <c r="C3817">
        <f t="shared" si="59"/>
        <v>27</v>
      </c>
      <c r="D3817" s="1">
        <v>42924</v>
      </c>
      <c r="E3817" s="1">
        <v>42924</v>
      </c>
      <c r="F3817" t="s">
        <v>1289</v>
      </c>
      <c r="G3817" t="s">
        <v>121</v>
      </c>
      <c r="H3817" t="s">
        <v>122</v>
      </c>
      <c r="I3817" t="s">
        <v>22</v>
      </c>
      <c r="J3817" t="s">
        <v>23</v>
      </c>
      <c r="K3817" t="s">
        <v>1522</v>
      </c>
      <c r="L3817" t="s">
        <v>50</v>
      </c>
      <c r="M3817">
        <v>32216</v>
      </c>
      <c r="N3817" t="s">
        <v>26</v>
      </c>
      <c r="O3817" t="s">
        <v>499</v>
      </c>
      <c r="P3817" t="s">
        <v>42</v>
      </c>
      <c r="Q3817" t="s">
        <v>86</v>
      </c>
      <c r="R3817" t="s">
        <v>500</v>
      </c>
      <c r="S3817">
        <v>15.984</v>
      </c>
      <c r="T3817" s="3"/>
    </row>
    <row r="3818" spans="1:20" x14ac:dyDescent="0.3">
      <c r="A3818">
        <v>3817</v>
      </c>
      <c r="B3818" t="s">
        <v>6967</v>
      </c>
      <c r="C3818">
        <f t="shared" si="59"/>
        <v>38</v>
      </c>
      <c r="D3818" s="1">
        <v>42628</v>
      </c>
      <c r="E3818" s="1">
        <v>42632</v>
      </c>
      <c r="F3818" t="s">
        <v>46</v>
      </c>
      <c r="G3818" t="s">
        <v>4281</v>
      </c>
      <c r="H3818" t="s">
        <v>4282</v>
      </c>
      <c r="I3818" t="s">
        <v>22</v>
      </c>
      <c r="J3818" t="s">
        <v>23</v>
      </c>
      <c r="K3818" t="s">
        <v>3914</v>
      </c>
      <c r="L3818" t="s">
        <v>354</v>
      </c>
      <c r="M3818">
        <v>36608</v>
      </c>
      <c r="N3818" t="s">
        <v>26</v>
      </c>
      <c r="O3818" t="s">
        <v>5704</v>
      </c>
      <c r="P3818" t="s">
        <v>28</v>
      </c>
      <c r="Q3818" t="s">
        <v>52</v>
      </c>
      <c r="R3818" t="s">
        <v>5705</v>
      </c>
      <c r="S3818">
        <v>801.96</v>
      </c>
      <c r="T3818" s="3"/>
    </row>
    <row r="3819" spans="1:20" x14ac:dyDescent="0.3">
      <c r="A3819">
        <v>3818</v>
      </c>
      <c r="B3819" t="s">
        <v>6967</v>
      </c>
      <c r="C3819">
        <f t="shared" si="59"/>
        <v>38</v>
      </c>
      <c r="D3819" s="1">
        <v>42628</v>
      </c>
      <c r="E3819" s="1">
        <v>42632</v>
      </c>
      <c r="F3819" t="s">
        <v>46</v>
      </c>
      <c r="G3819" t="s">
        <v>4281</v>
      </c>
      <c r="H3819" t="s">
        <v>4282</v>
      </c>
      <c r="I3819" t="s">
        <v>22</v>
      </c>
      <c r="J3819" t="s">
        <v>23</v>
      </c>
      <c r="K3819" t="s">
        <v>3914</v>
      </c>
      <c r="L3819" t="s">
        <v>354</v>
      </c>
      <c r="M3819">
        <v>36608</v>
      </c>
      <c r="N3819" t="s">
        <v>26</v>
      </c>
      <c r="O3819" t="s">
        <v>5967</v>
      </c>
      <c r="P3819" t="s">
        <v>67</v>
      </c>
      <c r="Q3819" t="s">
        <v>68</v>
      </c>
      <c r="R3819" t="s">
        <v>5968</v>
      </c>
      <c r="S3819">
        <v>59.97</v>
      </c>
      <c r="T3819" s="3"/>
    </row>
    <row r="3820" spans="1:20" x14ac:dyDescent="0.3">
      <c r="A3820">
        <v>3819</v>
      </c>
      <c r="B3820" t="s">
        <v>6967</v>
      </c>
      <c r="C3820">
        <f t="shared" si="59"/>
        <v>38</v>
      </c>
      <c r="D3820" s="1">
        <v>42628</v>
      </c>
      <c r="E3820" s="1">
        <v>42632</v>
      </c>
      <c r="F3820" t="s">
        <v>46</v>
      </c>
      <c r="G3820" t="s">
        <v>4281</v>
      </c>
      <c r="H3820" t="s">
        <v>4282</v>
      </c>
      <c r="I3820" t="s">
        <v>22</v>
      </c>
      <c r="J3820" t="s">
        <v>23</v>
      </c>
      <c r="K3820" t="s">
        <v>3914</v>
      </c>
      <c r="L3820" t="s">
        <v>354</v>
      </c>
      <c r="M3820">
        <v>36608</v>
      </c>
      <c r="N3820" t="s">
        <v>26</v>
      </c>
      <c r="O3820" t="s">
        <v>2061</v>
      </c>
      <c r="P3820" t="s">
        <v>28</v>
      </c>
      <c r="Q3820" t="s">
        <v>32</v>
      </c>
      <c r="R3820" t="s">
        <v>2062</v>
      </c>
      <c r="S3820">
        <v>1056.8599999999999</v>
      </c>
      <c r="T3820" s="3"/>
    </row>
    <row r="3821" spans="1:20" x14ac:dyDescent="0.3">
      <c r="A3821">
        <v>3820</v>
      </c>
      <c r="B3821" t="s">
        <v>6968</v>
      </c>
      <c r="C3821">
        <f t="shared" si="59"/>
        <v>41</v>
      </c>
      <c r="D3821" s="1">
        <v>43382</v>
      </c>
      <c r="E3821" s="1">
        <v>43387</v>
      </c>
      <c r="F3821" t="s">
        <v>46</v>
      </c>
      <c r="G3821" t="s">
        <v>6081</v>
      </c>
      <c r="H3821" t="s">
        <v>6082</v>
      </c>
      <c r="I3821" t="s">
        <v>22</v>
      </c>
      <c r="J3821" t="s">
        <v>23</v>
      </c>
      <c r="K3821" t="s">
        <v>262</v>
      </c>
      <c r="L3821" t="s">
        <v>263</v>
      </c>
      <c r="M3821">
        <v>10024</v>
      </c>
      <c r="N3821" t="s">
        <v>144</v>
      </c>
      <c r="O3821" t="s">
        <v>3429</v>
      </c>
      <c r="P3821" t="s">
        <v>42</v>
      </c>
      <c r="Q3821" t="s">
        <v>71</v>
      </c>
      <c r="R3821" t="s">
        <v>3430</v>
      </c>
      <c r="S3821">
        <v>12.816000000000001</v>
      </c>
      <c r="T3821" s="3"/>
    </row>
    <row r="3822" spans="1:20" x14ac:dyDescent="0.3">
      <c r="A3822">
        <v>3821</v>
      </c>
      <c r="B3822" t="s">
        <v>6968</v>
      </c>
      <c r="C3822">
        <f t="shared" si="59"/>
        <v>41</v>
      </c>
      <c r="D3822" s="1">
        <v>43382</v>
      </c>
      <c r="E3822" s="1">
        <v>43387</v>
      </c>
      <c r="F3822" t="s">
        <v>46</v>
      </c>
      <c r="G3822" t="s">
        <v>6081</v>
      </c>
      <c r="H3822" t="s">
        <v>6082</v>
      </c>
      <c r="I3822" t="s">
        <v>22</v>
      </c>
      <c r="J3822" t="s">
        <v>23</v>
      </c>
      <c r="K3822" t="s">
        <v>262</v>
      </c>
      <c r="L3822" t="s">
        <v>263</v>
      </c>
      <c r="M3822">
        <v>10024</v>
      </c>
      <c r="N3822" t="s">
        <v>144</v>
      </c>
      <c r="O3822" t="s">
        <v>4888</v>
      </c>
      <c r="P3822" t="s">
        <v>28</v>
      </c>
      <c r="Q3822" t="s">
        <v>29</v>
      </c>
      <c r="R3822" t="s">
        <v>4889</v>
      </c>
      <c r="S3822">
        <v>314.35199999999998</v>
      </c>
      <c r="T3822" s="3"/>
    </row>
    <row r="3823" spans="1:20" x14ac:dyDescent="0.3">
      <c r="A3823">
        <v>3822</v>
      </c>
      <c r="B3823" t="s">
        <v>6968</v>
      </c>
      <c r="C3823">
        <f t="shared" si="59"/>
        <v>41</v>
      </c>
      <c r="D3823" s="1">
        <v>43382</v>
      </c>
      <c r="E3823" s="1">
        <v>43387</v>
      </c>
      <c r="F3823" t="s">
        <v>46</v>
      </c>
      <c r="G3823" t="s">
        <v>6081</v>
      </c>
      <c r="H3823" t="s">
        <v>6082</v>
      </c>
      <c r="I3823" t="s">
        <v>22</v>
      </c>
      <c r="J3823" t="s">
        <v>23</v>
      </c>
      <c r="K3823" t="s">
        <v>262</v>
      </c>
      <c r="L3823" t="s">
        <v>263</v>
      </c>
      <c r="M3823">
        <v>10024</v>
      </c>
      <c r="N3823" t="s">
        <v>144</v>
      </c>
      <c r="O3823" t="s">
        <v>6969</v>
      </c>
      <c r="P3823" t="s">
        <v>42</v>
      </c>
      <c r="Q3823" t="s">
        <v>86</v>
      </c>
      <c r="R3823" t="s">
        <v>6970</v>
      </c>
      <c r="S3823">
        <v>18.98</v>
      </c>
      <c r="T3823" s="3"/>
    </row>
    <row r="3824" spans="1:20" x14ac:dyDescent="0.3">
      <c r="A3824">
        <v>3823</v>
      </c>
      <c r="B3824" t="s">
        <v>6968</v>
      </c>
      <c r="C3824">
        <f t="shared" si="59"/>
        <v>41</v>
      </c>
      <c r="D3824" s="1">
        <v>43382</v>
      </c>
      <c r="E3824" s="1">
        <v>43387</v>
      </c>
      <c r="F3824" t="s">
        <v>46</v>
      </c>
      <c r="G3824" t="s">
        <v>6081</v>
      </c>
      <c r="H3824" t="s">
        <v>6082</v>
      </c>
      <c r="I3824" t="s">
        <v>22</v>
      </c>
      <c r="J3824" t="s">
        <v>23</v>
      </c>
      <c r="K3824" t="s">
        <v>262</v>
      </c>
      <c r="L3824" t="s">
        <v>263</v>
      </c>
      <c r="M3824">
        <v>10024</v>
      </c>
      <c r="N3824" t="s">
        <v>144</v>
      </c>
      <c r="O3824" t="s">
        <v>6201</v>
      </c>
      <c r="P3824" t="s">
        <v>42</v>
      </c>
      <c r="Q3824" t="s">
        <v>71</v>
      </c>
      <c r="R3824" t="s">
        <v>6202</v>
      </c>
      <c r="S3824">
        <v>18.239999999999998</v>
      </c>
      <c r="T3824" s="3"/>
    </row>
    <row r="3825" spans="1:20" x14ac:dyDescent="0.3">
      <c r="A3825">
        <v>3824</v>
      </c>
      <c r="B3825" t="s">
        <v>6971</v>
      </c>
      <c r="C3825">
        <f t="shared" si="59"/>
        <v>38</v>
      </c>
      <c r="D3825" s="1">
        <v>42627</v>
      </c>
      <c r="E3825" s="1">
        <v>42631</v>
      </c>
      <c r="F3825" t="s">
        <v>46</v>
      </c>
      <c r="G3825" t="s">
        <v>4491</v>
      </c>
      <c r="H3825" t="s">
        <v>4492</v>
      </c>
      <c r="I3825" t="s">
        <v>22</v>
      </c>
      <c r="J3825" t="s">
        <v>23</v>
      </c>
      <c r="K3825" t="s">
        <v>262</v>
      </c>
      <c r="L3825" t="s">
        <v>263</v>
      </c>
      <c r="M3825">
        <v>10011</v>
      </c>
      <c r="N3825" t="s">
        <v>144</v>
      </c>
      <c r="O3825" t="s">
        <v>2118</v>
      </c>
      <c r="P3825" t="s">
        <v>42</v>
      </c>
      <c r="Q3825" t="s">
        <v>55</v>
      </c>
      <c r="R3825" t="s">
        <v>2119</v>
      </c>
      <c r="S3825">
        <v>991.2</v>
      </c>
      <c r="T3825" s="3"/>
    </row>
    <row r="3826" spans="1:20" x14ac:dyDescent="0.3">
      <c r="A3826">
        <v>3825</v>
      </c>
      <c r="B3826" t="s">
        <v>6971</v>
      </c>
      <c r="C3826">
        <f t="shared" si="59"/>
        <v>38</v>
      </c>
      <c r="D3826" s="1">
        <v>42627</v>
      </c>
      <c r="E3826" s="1">
        <v>42631</v>
      </c>
      <c r="F3826" t="s">
        <v>46</v>
      </c>
      <c r="G3826" t="s">
        <v>4491</v>
      </c>
      <c r="H3826" t="s">
        <v>4492</v>
      </c>
      <c r="I3826" t="s">
        <v>22</v>
      </c>
      <c r="J3826" t="s">
        <v>23</v>
      </c>
      <c r="K3826" t="s">
        <v>262</v>
      </c>
      <c r="L3826" t="s">
        <v>263</v>
      </c>
      <c r="M3826">
        <v>10011</v>
      </c>
      <c r="N3826" t="s">
        <v>144</v>
      </c>
      <c r="O3826" t="s">
        <v>6857</v>
      </c>
      <c r="P3826" t="s">
        <v>67</v>
      </c>
      <c r="Q3826" t="s">
        <v>1215</v>
      </c>
      <c r="R3826" t="s">
        <v>6858</v>
      </c>
      <c r="S3826">
        <v>879.98400000000004</v>
      </c>
      <c r="T3826" s="3"/>
    </row>
    <row r="3827" spans="1:20" x14ac:dyDescent="0.3">
      <c r="A3827">
        <v>3826</v>
      </c>
      <c r="B3827" t="s">
        <v>6971</v>
      </c>
      <c r="C3827">
        <f t="shared" si="59"/>
        <v>38</v>
      </c>
      <c r="D3827" s="1">
        <v>42627</v>
      </c>
      <c r="E3827" s="1">
        <v>42631</v>
      </c>
      <c r="F3827" t="s">
        <v>46</v>
      </c>
      <c r="G3827" t="s">
        <v>4491</v>
      </c>
      <c r="H3827" t="s">
        <v>4492</v>
      </c>
      <c r="I3827" t="s">
        <v>22</v>
      </c>
      <c r="J3827" t="s">
        <v>23</v>
      </c>
      <c r="K3827" t="s">
        <v>262</v>
      </c>
      <c r="L3827" t="s">
        <v>263</v>
      </c>
      <c r="M3827">
        <v>10011</v>
      </c>
      <c r="N3827" t="s">
        <v>144</v>
      </c>
      <c r="O3827" t="s">
        <v>2939</v>
      </c>
      <c r="P3827" t="s">
        <v>42</v>
      </c>
      <c r="Q3827" t="s">
        <v>71</v>
      </c>
      <c r="R3827" t="s">
        <v>2940</v>
      </c>
      <c r="S3827">
        <v>12.96</v>
      </c>
      <c r="T3827" s="3"/>
    </row>
    <row r="3828" spans="1:20" x14ac:dyDescent="0.3">
      <c r="A3828">
        <v>3827</v>
      </c>
      <c r="B3828" t="s">
        <v>6972</v>
      </c>
      <c r="C3828">
        <f t="shared" si="59"/>
        <v>41</v>
      </c>
      <c r="D3828" s="1">
        <v>42284</v>
      </c>
      <c r="E3828" s="1">
        <v>42289</v>
      </c>
      <c r="F3828" t="s">
        <v>46</v>
      </c>
      <c r="G3828" t="s">
        <v>1649</v>
      </c>
      <c r="H3828" t="s">
        <v>1650</v>
      </c>
      <c r="I3828" t="s">
        <v>37</v>
      </c>
      <c r="J3828" t="s">
        <v>23</v>
      </c>
      <c r="K3828" t="s">
        <v>813</v>
      </c>
      <c r="L3828" t="s">
        <v>100</v>
      </c>
      <c r="M3828">
        <v>75217</v>
      </c>
      <c r="N3828" t="s">
        <v>101</v>
      </c>
      <c r="O3828" t="s">
        <v>952</v>
      </c>
      <c r="P3828" t="s">
        <v>42</v>
      </c>
      <c r="Q3828" t="s">
        <v>55</v>
      </c>
      <c r="R3828" t="s">
        <v>953</v>
      </c>
      <c r="S3828">
        <v>107.44</v>
      </c>
      <c r="T3828" s="3"/>
    </row>
    <row r="3829" spans="1:20" x14ac:dyDescent="0.3">
      <c r="A3829">
        <v>3828</v>
      </c>
      <c r="B3829" t="s">
        <v>6973</v>
      </c>
      <c r="C3829">
        <f t="shared" si="59"/>
        <v>19</v>
      </c>
      <c r="D3829" s="1">
        <v>43227</v>
      </c>
      <c r="E3829" s="1">
        <v>43231</v>
      </c>
      <c r="F3829" t="s">
        <v>46</v>
      </c>
      <c r="G3829" t="s">
        <v>3852</v>
      </c>
      <c r="H3829" t="s">
        <v>3853</v>
      </c>
      <c r="I3829" t="s">
        <v>37</v>
      </c>
      <c r="J3829" t="s">
        <v>23</v>
      </c>
      <c r="K3829" t="s">
        <v>878</v>
      </c>
      <c r="L3829" t="s">
        <v>234</v>
      </c>
      <c r="M3829">
        <v>48234</v>
      </c>
      <c r="N3829" t="s">
        <v>101</v>
      </c>
      <c r="O3829" t="s">
        <v>1135</v>
      </c>
      <c r="P3829" t="s">
        <v>28</v>
      </c>
      <c r="Q3829" t="s">
        <v>32</v>
      </c>
      <c r="R3829" t="s">
        <v>1136</v>
      </c>
      <c r="S3829">
        <v>1458.65</v>
      </c>
      <c r="T3829" s="3"/>
    </row>
    <row r="3830" spans="1:20" x14ac:dyDescent="0.3">
      <c r="A3830">
        <v>3829</v>
      </c>
      <c r="B3830" t="s">
        <v>6973</v>
      </c>
      <c r="C3830">
        <f t="shared" si="59"/>
        <v>19</v>
      </c>
      <c r="D3830" s="1">
        <v>43227</v>
      </c>
      <c r="E3830" s="1">
        <v>43231</v>
      </c>
      <c r="F3830" t="s">
        <v>46</v>
      </c>
      <c r="G3830" t="s">
        <v>3852</v>
      </c>
      <c r="H3830" t="s">
        <v>3853</v>
      </c>
      <c r="I3830" t="s">
        <v>37</v>
      </c>
      <c r="J3830" t="s">
        <v>23</v>
      </c>
      <c r="K3830" t="s">
        <v>878</v>
      </c>
      <c r="L3830" t="s">
        <v>234</v>
      </c>
      <c r="M3830">
        <v>48234</v>
      </c>
      <c r="N3830" t="s">
        <v>101</v>
      </c>
      <c r="O3830" t="s">
        <v>5754</v>
      </c>
      <c r="P3830" t="s">
        <v>28</v>
      </c>
      <c r="Q3830" t="s">
        <v>32</v>
      </c>
      <c r="R3830" t="s">
        <v>5755</v>
      </c>
      <c r="S3830">
        <v>26.64</v>
      </c>
      <c r="T3830" s="3"/>
    </row>
    <row r="3831" spans="1:20" x14ac:dyDescent="0.3">
      <c r="A3831">
        <v>3830</v>
      </c>
      <c r="B3831" t="s">
        <v>6973</v>
      </c>
      <c r="C3831">
        <f t="shared" si="59"/>
        <v>19</v>
      </c>
      <c r="D3831" s="1">
        <v>43227</v>
      </c>
      <c r="E3831" s="1">
        <v>43231</v>
      </c>
      <c r="F3831" t="s">
        <v>46</v>
      </c>
      <c r="G3831" t="s">
        <v>3852</v>
      </c>
      <c r="H3831" t="s">
        <v>3853</v>
      </c>
      <c r="I3831" t="s">
        <v>37</v>
      </c>
      <c r="J3831" t="s">
        <v>23</v>
      </c>
      <c r="K3831" t="s">
        <v>878</v>
      </c>
      <c r="L3831" t="s">
        <v>234</v>
      </c>
      <c r="M3831">
        <v>48234</v>
      </c>
      <c r="N3831" t="s">
        <v>101</v>
      </c>
      <c r="O3831" t="s">
        <v>1808</v>
      </c>
      <c r="P3831" t="s">
        <v>28</v>
      </c>
      <c r="Q3831" t="s">
        <v>32</v>
      </c>
      <c r="R3831" t="s">
        <v>1809</v>
      </c>
      <c r="S3831">
        <v>476.8</v>
      </c>
      <c r="T3831" s="3"/>
    </row>
    <row r="3832" spans="1:20" x14ac:dyDescent="0.3">
      <c r="A3832">
        <v>3831</v>
      </c>
      <c r="B3832" t="s">
        <v>6973</v>
      </c>
      <c r="C3832">
        <f t="shared" si="59"/>
        <v>19</v>
      </c>
      <c r="D3832" s="1">
        <v>43227</v>
      </c>
      <c r="E3832" s="1">
        <v>43231</v>
      </c>
      <c r="F3832" t="s">
        <v>46</v>
      </c>
      <c r="G3832" t="s">
        <v>3852</v>
      </c>
      <c r="H3832" t="s">
        <v>3853</v>
      </c>
      <c r="I3832" t="s">
        <v>37</v>
      </c>
      <c r="J3832" t="s">
        <v>23</v>
      </c>
      <c r="K3832" t="s">
        <v>878</v>
      </c>
      <c r="L3832" t="s">
        <v>234</v>
      </c>
      <c r="M3832">
        <v>48234</v>
      </c>
      <c r="N3832" t="s">
        <v>101</v>
      </c>
      <c r="O3832" t="s">
        <v>2075</v>
      </c>
      <c r="P3832" t="s">
        <v>42</v>
      </c>
      <c r="Q3832" t="s">
        <v>74</v>
      </c>
      <c r="R3832" t="s">
        <v>2076</v>
      </c>
      <c r="S3832">
        <v>87.444000000000003</v>
      </c>
      <c r="T3832" s="3"/>
    </row>
    <row r="3833" spans="1:20" x14ac:dyDescent="0.3">
      <c r="A3833">
        <v>3832</v>
      </c>
      <c r="B3833" t="s">
        <v>6974</v>
      </c>
      <c r="C3833">
        <f t="shared" si="59"/>
        <v>47</v>
      </c>
      <c r="D3833" s="1">
        <v>42688</v>
      </c>
      <c r="E3833" s="1">
        <v>42693</v>
      </c>
      <c r="F3833" t="s">
        <v>46</v>
      </c>
      <c r="G3833" t="s">
        <v>6975</v>
      </c>
      <c r="H3833" t="s">
        <v>6976</v>
      </c>
      <c r="I3833" t="s">
        <v>22</v>
      </c>
      <c r="J3833" t="s">
        <v>23</v>
      </c>
      <c r="K3833" t="s">
        <v>240</v>
      </c>
      <c r="L3833" t="s">
        <v>241</v>
      </c>
      <c r="M3833">
        <v>19901</v>
      </c>
      <c r="N3833" t="s">
        <v>144</v>
      </c>
      <c r="O3833" t="s">
        <v>903</v>
      </c>
      <c r="P3833" t="s">
        <v>28</v>
      </c>
      <c r="Q3833" t="s">
        <v>61</v>
      </c>
      <c r="R3833" t="s">
        <v>6977</v>
      </c>
      <c r="S3833">
        <v>76.14</v>
      </c>
      <c r="T3833" s="3"/>
    </row>
    <row r="3834" spans="1:20" x14ac:dyDescent="0.3">
      <c r="A3834">
        <v>3833</v>
      </c>
      <c r="B3834" t="s">
        <v>6974</v>
      </c>
      <c r="C3834">
        <f t="shared" si="59"/>
        <v>47</v>
      </c>
      <c r="D3834" s="1">
        <v>42688</v>
      </c>
      <c r="E3834" s="1">
        <v>42693</v>
      </c>
      <c r="F3834" t="s">
        <v>46</v>
      </c>
      <c r="G3834" t="s">
        <v>6975</v>
      </c>
      <c r="H3834" t="s">
        <v>6976</v>
      </c>
      <c r="I3834" t="s">
        <v>22</v>
      </c>
      <c r="J3834" t="s">
        <v>23</v>
      </c>
      <c r="K3834" t="s">
        <v>240</v>
      </c>
      <c r="L3834" t="s">
        <v>241</v>
      </c>
      <c r="M3834">
        <v>19901</v>
      </c>
      <c r="N3834" t="s">
        <v>144</v>
      </c>
      <c r="O3834" t="s">
        <v>4945</v>
      </c>
      <c r="P3834" t="s">
        <v>42</v>
      </c>
      <c r="Q3834" t="s">
        <v>71</v>
      </c>
      <c r="R3834" t="s">
        <v>4946</v>
      </c>
      <c r="S3834">
        <v>19.96</v>
      </c>
      <c r="T3834" s="3"/>
    </row>
    <row r="3835" spans="1:20" x14ac:dyDescent="0.3">
      <c r="A3835">
        <v>3834</v>
      </c>
      <c r="B3835" t="s">
        <v>6978</v>
      </c>
      <c r="C3835">
        <f t="shared" si="59"/>
        <v>48</v>
      </c>
      <c r="D3835" s="1">
        <v>42332</v>
      </c>
      <c r="E3835" s="1">
        <v>42332</v>
      </c>
      <c r="F3835" t="s">
        <v>1289</v>
      </c>
      <c r="G3835" t="s">
        <v>4198</v>
      </c>
      <c r="H3835" t="s">
        <v>4199</v>
      </c>
      <c r="I3835" t="s">
        <v>37</v>
      </c>
      <c r="J3835" t="s">
        <v>23</v>
      </c>
      <c r="K3835" t="s">
        <v>493</v>
      </c>
      <c r="L3835" t="s">
        <v>494</v>
      </c>
      <c r="M3835">
        <v>43229</v>
      </c>
      <c r="N3835" t="s">
        <v>144</v>
      </c>
      <c r="O3835" t="s">
        <v>2954</v>
      </c>
      <c r="P3835" t="s">
        <v>67</v>
      </c>
      <c r="Q3835" t="s">
        <v>68</v>
      </c>
      <c r="R3835" t="s">
        <v>2955</v>
      </c>
      <c r="S3835">
        <v>1049.97</v>
      </c>
      <c r="T3835" s="3"/>
    </row>
    <row r="3836" spans="1:20" x14ac:dyDescent="0.3">
      <c r="A3836">
        <v>3835</v>
      </c>
      <c r="B3836" t="s">
        <v>6978</v>
      </c>
      <c r="C3836">
        <f t="shared" si="59"/>
        <v>48</v>
      </c>
      <c r="D3836" s="1">
        <v>42332</v>
      </c>
      <c r="E3836" s="1">
        <v>42332</v>
      </c>
      <c r="F3836" t="s">
        <v>1289</v>
      </c>
      <c r="G3836" t="s">
        <v>4198</v>
      </c>
      <c r="H3836" t="s">
        <v>4199</v>
      </c>
      <c r="I3836" t="s">
        <v>37</v>
      </c>
      <c r="J3836" t="s">
        <v>23</v>
      </c>
      <c r="K3836" t="s">
        <v>493</v>
      </c>
      <c r="L3836" t="s">
        <v>494</v>
      </c>
      <c r="M3836">
        <v>43229</v>
      </c>
      <c r="N3836" t="s">
        <v>144</v>
      </c>
      <c r="O3836" t="s">
        <v>3950</v>
      </c>
      <c r="P3836" t="s">
        <v>28</v>
      </c>
      <c r="Q3836" t="s">
        <v>32</v>
      </c>
      <c r="R3836" t="s">
        <v>3951</v>
      </c>
      <c r="S3836">
        <v>611.05799999999999</v>
      </c>
      <c r="T3836" s="3"/>
    </row>
    <row r="3837" spans="1:20" x14ac:dyDescent="0.3">
      <c r="A3837">
        <v>3836</v>
      </c>
      <c r="B3837" t="s">
        <v>6979</v>
      </c>
      <c r="C3837">
        <f t="shared" si="59"/>
        <v>15</v>
      </c>
      <c r="D3837" s="1">
        <v>42102</v>
      </c>
      <c r="E3837" s="1">
        <v>42109</v>
      </c>
      <c r="F3837" t="s">
        <v>46</v>
      </c>
      <c r="G3837" t="s">
        <v>4091</v>
      </c>
      <c r="H3837" t="s">
        <v>4092</v>
      </c>
      <c r="I3837" t="s">
        <v>37</v>
      </c>
      <c r="J3837" t="s">
        <v>23</v>
      </c>
      <c r="K3837" t="s">
        <v>3947</v>
      </c>
      <c r="L3837" t="s">
        <v>306</v>
      </c>
      <c r="M3837">
        <v>85301</v>
      </c>
      <c r="N3837" t="s">
        <v>40</v>
      </c>
      <c r="O3837" t="s">
        <v>4318</v>
      </c>
      <c r="P3837" t="s">
        <v>42</v>
      </c>
      <c r="Q3837" t="s">
        <v>265</v>
      </c>
      <c r="R3837" t="s">
        <v>4319</v>
      </c>
      <c r="S3837">
        <v>2.3679999999999999</v>
      </c>
      <c r="T3837" s="3"/>
    </row>
    <row r="3838" spans="1:20" x14ac:dyDescent="0.3">
      <c r="A3838">
        <v>3837</v>
      </c>
      <c r="B3838" t="s">
        <v>6979</v>
      </c>
      <c r="C3838">
        <f t="shared" si="59"/>
        <v>15</v>
      </c>
      <c r="D3838" s="1">
        <v>42102</v>
      </c>
      <c r="E3838" s="1">
        <v>42109</v>
      </c>
      <c r="F3838" t="s">
        <v>46</v>
      </c>
      <c r="G3838" t="s">
        <v>4091</v>
      </c>
      <c r="H3838" t="s">
        <v>4092</v>
      </c>
      <c r="I3838" t="s">
        <v>37</v>
      </c>
      <c r="J3838" t="s">
        <v>23</v>
      </c>
      <c r="K3838" t="s">
        <v>3947</v>
      </c>
      <c r="L3838" t="s">
        <v>306</v>
      </c>
      <c r="M3838">
        <v>85301</v>
      </c>
      <c r="N3838" t="s">
        <v>40</v>
      </c>
      <c r="O3838" t="s">
        <v>6980</v>
      </c>
      <c r="P3838" t="s">
        <v>42</v>
      </c>
      <c r="Q3838" t="s">
        <v>86</v>
      </c>
      <c r="R3838" t="s">
        <v>6981</v>
      </c>
      <c r="S3838">
        <v>19.007999999999999</v>
      </c>
      <c r="T3838" s="3"/>
    </row>
    <row r="3839" spans="1:20" x14ac:dyDescent="0.3">
      <c r="A3839">
        <v>3838</v>
      </c>
      <c r="B3839" t="s">
        <v>6982</v>
      </c>
      <c r="C3839">
        <f t="shared" si="59"/>
        <v>31</v>
      </c>
      <c r="D3839" s="1">
        <v>42211</v>
      </c>
      <c r="E3839" s="1">
        <v>42218</v>
      </c>
      <c r="F3839" t="s">
        <v>46</v>
      </c>
      <c r="G3839" t="s">
        <v>286</v>
      </c>
      <c r="H3839" t="s">
        <v>287</v>
      </c>
      <c r="I3839" t="s">
        <v>22</v>
      </c>
      <c r="J3839" t="s">
        <v>23</v>
      </c>
      <c r="K3839" t="s">
        <v>4050</v>
      </c>
      <c r="L3839" t="s">
        <v>1392</v>
      </c>
      <c r="M3839">
        <v>89031</v>
      </c>
      <c r="N3839" t="s">
        <v>40</v>
      </c>
      <c r="O3839" t="s">
        <v>1677</v>
      </c>
      <c r="P3839" t="s">
        <v>67</v>
      </c>
      <c r="Q3839" t="s">
        <v>68</v>
      </c>
      <c r="R3839" t="s">
        <v>1678</v>
      </c>
      <c r="S3839">
        <v>911.98400000000004</v>
      </c>
      <c r="T3839" s="3"/>
    </row>
    <row r="3840" spans="1:20" x14ac:dyDescent="0.3">
      <c r="A3840">
        <v>3839</v>
      </c>
      <c r="B3840" t="s">
        <v>6982</v>
      </c>
      <c r="C3840">
        <f t="shared" si="59"/>
        <v>31</v>
      </c>
      <c r="D3840" s="1">
        <v>42211</v>
      </c>
      <c r="E3840" s="1">
        <v>42218</v>
      </c>
      <c r="F3840" t="s">
        <v>46</v>
      </c>
      <c r="G3840" t="s">
        <v>286</v>
      </c>
      <c r="H3840" t="s">
        <v>287</v>
      </c>
      <c r="I3840" t="s">
        <v>22</v>
      </c>
      <c r="J3840" t="s">
        <v>23</v>
      </c>
      <c r="K3840" t="s">
        <v>4050</v>
      </c>
      <c r="L3840" t="s">
        <v>1392</v>
      </c>
      <c r="M3840">
        <v>89031</v>
      </c>
      <c r="N3840" t="s">
        <v>40</v>
      </c>
      <c r="O3840" t="s">
        <v>1194</v>
      </c>
      <c r="P3840" t="s">
        <v>28</v>
      </c>
      <c r="Q3840" t="s">
        <v>32</v>
      </c>
      <c r="R3840" t="s">
        <v>1195</v>
      </c>
      <c r="S3840">
        <v>674.35199999999998</v>
      </c>
      <c r="T3840" s="3"/>
    </row>
    <row r="3841" spans="1:20" x14ac:dyDescent="0.3">
      <c r="A3841">
        <v>3840</v>
      </c>
      <c r="B3841" t="s">
        <v>6982</v>
      </c>
      <c r="C3841">
        <f t="shared" si="59"/>
        <v>31</v>
      </c>
      <c r="D3841" s="1">
        <v>42211</v>
      </c>
      <c r="E3841" s="1">
        <v>42218</v>
      </c>
      <c r="F3841" t="s">
        <v>46</v>
      </c>
      <c r="G3841" t="s">
        <v>286</v>
      </c>
      <c r="H3841" t="s">
        <v>287</v>
      </c>
      <c r="I3841" t="s">
        <v>22</v>
      </c>
      <c r="J3841" t="s">
        <v>23</v>
      </c>
      <c r="K3841" t="s">
        <v>4050</v>
      </c>
      <c r="L3841" t="s">
        <v>1392</v>
      </c>
      <c r="M3841">
        <v>89031</v>
      </c>
      <c r="N3841" t="s">
        <v>40</v>
      </c>
      <c r="O3841" t="s">
        <v>3701</v>
      </c>
      <c r="P3841" t="s">
        <v>28</v>
      </c>
      <c r="Q3841" t="s">
        <v>61</v>
      </c>
      <c r="R3841" t="s">
        <v>3702</v>
      </c>
      <c r="S3841">
        <v>134.01</v>
      </c>
      <c r="T3841" s="3"/>
    </row>
    <row r="3842" spans="1:20" x14ac:dyDescent="0.3">
      <c r="A3842">
        <v>3841</v>
      </c>
      <c r="B3842" t="s">
        <v>6982</v>
      </c>
      <c r="C3842">
        <f t="shared" si="59"/>
        <v>31</v>
      </c>
      <c r="D3842" s="1">
        <v>42211</v>
      </c>
      <c r="E3842" s="1">
        <v>42218</v>
      </c>
      <c r="F3842" t="s">
        <v>46</v>
      </c>
      <c r="G3842" t="s">
        <v>286</v>
      </c>
      <c r="H3842" t="s">
        <v>287</v>
      </c>
      <c r="I3842" t="s">
        <v>22</v>
      </c>
      <c r="J3842" t="s">
        <v>23</v>
      </c>
      <c r="K3842" t="s">
        <v>4050</v>
      </c>
      <c r="L3842" t="s">
        <v>1392</v>
      </c>
      <c r="M3842">
        <v>89031</v>
      </c>
      <c r="N3842" t="s">
        <v>40</v>
      </c>
      <c r="O3842" t="s">
        <v>6983</v>
      </c>
      <c r="P3842" t="s">
        <v>67</v>
      </c>
      <c r="Q3842" t="s">
        <v>157</v>
      </c>
      <c r="R3842" t="s">
        <v>6984</v>
      </c>
      <c r="S3842">
        <v>170.97</v>
      </c>
      <c r="T3842" s="3"/>
    </row>
    <row r="3843" spans="1:20" x14ac:dyDescent="0.3">
      <c r="A3843">
        <v>3842</v>
      </c>
      <c r="B3843" t="s">
        <v>6985</v>
      </c>
      <c r="C3843">
        <f t="shared" ref="C3843:C3906" si="60">WEEKNUM(D3843,1)</f>
        <v>24</v>
      </c>
      <c r="D3843" s="1">
        <v>42163</v>
      </c>
      <c r="E3843" s="1">
        <v>42167</v>
      </c>
      <c r="F3843" t="s">
        <v>46</v>
      </c>
      <c r="G3843" t="s">
        <v>6986</v>
      </c>
      <c r="H3843" t="s">
        <v>6987</v>
      </c>
      <c r="I3843" t="s">
        <v>37</v>
      </c>
      <c r="J3843" t="s">
        <v>23</v>
      </c>
      <c r="K3843" t="s">
        <v>511</v>
      </c>
      <c r="L3843" t="s">
        <v>331</v>
      </c>
      <c r="M3843">
        <v>37620</v>
      </c>
      <c r="N3843" t="s">
        <v>26</v>
      </c>
      <c r="O3843" t="s">
        <v>1840</v>
      </c>
      <c r="P3843" t="s">
        <v>28</v>
      </c>
      <c r="Q3843" t="s">
        <v>32</v>
      </c>
      <c r="R3843" t="s">
        <v>1841</v>
      </c>
      <c r="S3843">
        <v>170.352</v>
      </c>
      <c r="T3843" s="3"/>
    </row>
    <row r="3844" spans="1:20" x14ac:dyDescent="0.3">
      <c r="A3844">
        <v>3843</v>
      </c>
      <c r="B3844" t="s">
        <v>6988</v>
      </c>
      <c r="C3844">
        <f t="shared" si="60"/>
        <v>44</v>
      </c>
      <c r="D3844" s="1">
        <v>42305</v>
      </c>
      <c r="E3844" s="1">
        <v>42308</v>
      </c>
      <c r="F3844" t="s">
        <v>184</v>
      </c>
      <c r="G3844" t="s">
        <v>4007</v>
      </c>
      <c r="H3844" t="s">
        <v>4008</v>
      </c>
      <c r="I3844" t="s">
        <v>37</v>
      </c>
      <c r="J3844" t="s">
        <v>23</v>
      </c>
      <c r="K3844" t="s">
        <v>38</v>
      </c>
      <c r="L3844" t="s">
        <v>39</v>
      </c>
      <c r="M3844">
        <v>90049</v>
      </c>
      <c r="N3844" t="s">
        <v>40</v>
      </c>
      <c r="O3844" t="s">
        <v>1217</v>
      </c>
      <c r="P3844" t="s">
        <v>42</v>
      </c>
      <c r="Q3844" t="s">
        <v>71</v>
      </c>
      <c r="R3844" t="s">
        <v>1218</v>
      </c>
      <c r="S3844">
        <v>7.1840000000000002</v>
      </c>
      <c r="T3844" s="3"/>
    </row>
    <row r="3845" spans="1:20" x14ac:dyDescent="0.3">
      <c r="A3845">
        <v>3844</v>
      </c>
      <c r="B3845" t="s">
        <v>6988</v>
      </c>
      <c r="C3845">
        <f t="shared" si="60"/>
        <v>44</v>
      </c>
      <c r="D3845" s="1">
        <v>42305</v>
      </c>
      <c r="E3845" s="1">
        <v>42308</v>
      </c>
      <c r="F3845" t="s">
        <v>184</v>
      </c>
      <c r="G3845" t="s">
        <v>4007</v>
      </c>
      <c r="H3845" t="s">
        <v>4008</v>
      </c>
      <c r="I3845" t="s">
        <v>37</v>
      </c>
      <c r="J3845" t="s">
        <v>23</v>
      </c>
      <c r="K3845" t="s">
        <v>38</v>
      </c>
      <c r="L3845" t="s">
        <v>39</v>
      </c>
      <c r="M3845">
        <v>90049</v>
      </c>
      <c r="N3845" t="s">
        <v>40</v>
      </c>
      <c r="O3845" t="s">
        <v>6989</v>
      </c>
      <c r="P3845" t="s">
        <v>42</v>
      </c>
      <c r="Q3845" t="s">
        <v>575</v>
      </c>
      <c r="R3845" t="s">
        <v>6990</v>
      </c>
      <c r="S3845">
        <v>6.28</v>
      </c>
      <c r="T3845" s="3"/>
    </row>
    <row r="3846" spans="1:20" x14ac:dyDescent="0.3">
      <c r="A3846">
        <v>3845</v>
      </c>
      <c r="B3846" t="s">
        <v>6988</v>
      </c>
      <c r="C3846">
        <f t="shared" si="60"/>
        <v>44</v>
      </c>
      <c r="D3846" s="1">
        <v>42305</v>
      </c>
      <c r="E3846" s="1">
        <v>42308</v>
      </c>
      <c r="F3846" t="s">
        <v>184</v>
      </c>
      <c r="G3846" t="s">
        <v>4007</v>
      </c>
      <c r="H3846" t="s">
        <v>4008</v>
      </c>
      <c r="I3846" t="s">
        <v>37</v>
      </c>
      <c r="J3846" t="s">
        <v>23</v>
      </c>
      <c r="K3846" t="s">
        <v>38</v>
      </c>
      <c r="L3846" t="s">
        <v>39</v>
      </c>
      <c r="M3846">
        <v>90049</v>
      </c>
      <c r="N3846" t="s">
        <v>40</v>
      </c>
      <c r="O3846" t="s">
        <v>1064</v>
      </c>
      <c r="P3846" t="s">
        <v>42</v>
      </c>
      <c r="Q3846" t="s">
        <v>575</v>
      </c>
      <c r="R3846" t="s">
        <v>1065</v>
      </c>
      <c r="S3846">
        <v>480.74</v>
      </c>
      <c r="T3846" s="3"/>
    </row>
    <row r="3847" spans="1:20" x14ac:dyDescent="0.3">
      <c r="A3847">
        <v>3846</v>
      </c>
      <c r="B3847" t="s">
        <v>6988</v>
      </c>
      <c r="C3847">
        <f t="shared" si="60"/>
        <v>44</v>
      </c>
      <c r="D3847" s="1">
        <v>42305</v>
      </c>
      <c r="E3847" s="1">
        <v>42308</v>
      </c>
      <c r="F3847" t="s">
        <v>184</v>
      </c>
      <c r="G3847" t="s">
        <v>4007</v>
      </c>
      <c r="H3847" t="s">
        <v>4008</v>
      </c>
      <c r="I3847" t="s">
        <v>37</v>
      </c>
      <c r="J3847" t="s">
        <v>23</v>
      </c>
      <c r="K3847" t="s">
        <v>38</v>
      </c>
      <c r="L3847" t="s">
        <v>39</v>
      </c>
      <c r="M3847">
        <v>90049</v>
      </c>
      <c r="N3847" t="s">
        <v>40</v>
      </c>
      <c r="O3847" t="s">
        <v>1670</v>
      </c>
      <c r="P3847" t="s">
        <v>28</v>
      </c>
      <c r="Q3847" t="s">
        <v>29</v>
      </c>
      <c r="R3847" t="s">
        <v>1671</v>
      </c>
      <c r="S3847">
        <v>616.99800000000005</v>
      </c>
      <c r="T3847" s="3"/>
    </row>
    <row r="3848" spans="1:20" x14ac:dyDescent="0.3">
      <c r="A3848">
        <v>3847</v>
      </c>
      <c r="B3848" t="s">
        <v>6988</v>
      </c>
      <c r="C3848">
        <f t="shared" si="60"/>
        <v>44</v>
      </c>
      <c r="D3848" s="1">
        <v>42305</v>
      </c>
      <c r="E3848" s="1">
        <v>42308</v>
      </c>
      <c r="F3848" t="s">
        <v>184</v>
      </c>
      <c r="G3848" t="s">
        <v>4007</v>
      </c>
      <c r="H3848" t="s">
        <v>4008</v>
      </c>
      <c r="I3848" t="s">
        <v>37</v>
      </c>
      <c r="J3848" t="s">
        <v>23</v>
      </c>
      <c r="K3848" t="s">
        <v>38</v>
      </c>
      <c r="L3848" t="s">
        <v>39</v>
      </c>
      <c r="M3848">
        <v>90049</v>
      </c>
      <c r="N3848" t="s">
        <v>40</v>
      </c>
      <c r="O3848" t="s">
        <v>393</v>
      </c>
      <c r="P3848" t="s">
        <v>42</v>
      </c>
      <c r="Q3848" t="s">
        <v>55</v>
      </c>
      <c r="R3848" t="s">
        <v>394</v>
      </c>
      <c r="S3848">
        <v>141.4</v>
      </c>
      <c r="T3848" s="3"/>
    </row>
    <row r="3849" spans="1:20" x14ac:dyDescent="0.3">
      <c r="A3849">
        <v>3848</v>
      </c>
      <c r="B3849" t="s">
        <v>6991</v>
      </c>
      <c r="C3849">
        <f t="shared" si="60"/>
        <v>48</v>
      </c>
      <c r="D3849" s="1">
        <v>43429</v>
      </c>
      <c r="E3849" s="1">
        <v>43431</v>
      </c>
      <c r="F3849" t="s">
        <v>19</v>
      </c>
      <c r="G3849" t="s">
        <v>3763</v>
      </c>
      <c r="H3849" t="s">
        <v>3764</v>
      </c>
      <c r="I3849" t="s">
        <v>98</v>
      </c>
      <c r="J3849" t="s">
        <v>23</v>
      </c>
      <c r="K3849" t="s">
        <v>1492</v>
      </c>
      <c r="L3849" t="s">
        <v>234</v>
      </c>
      <c r="M3849">
        <v>48187</v>
      </c>
      <c r="N3849" t="s">
        <v>101</v>
      </c>
      <c r="O3849" t="s">
        <v>2932</v>
      </c>
      <c r="P3849" t="s">
        <v>42</v>
      </c>
      <c r="Q3849" t="s">
        <v>55</v>
      </c>
      <c r="R3849" t="s">
        <v>2933</v>
      </c>
      <c r="S3849">
        <v>501.81</v>
      </c>
      <c r="T3849" s="3"/>
    </row>
    <row r="3850" spans="1:20" x14ac:dyDescent="0.3">
      <c r="A3850">
        <v>3849</v>
      </c>
      <c r="B3850" t="s">
        <v>6992</v>
      </c>
      <c r="C3850">
        <f t="shared" si="60"/>
        <v>38</v>
      </c>
      <c r="D3850" s="1">
        <v>43365</v>
      </c>
      <c r="E3850" s="1">
        <v>43366</v>
      </c>
      <c r="F3850" t="s">
        <v>184</v>
      </c>
      <c r="G3850" t="s">
        <v>328</v>
      </c>
      <c r="H3850" t="s">
        <v>329</v>
      </c>
      <c r="I3850" t="s">
        <v>22</v>
      </c>
      <c r="J3850" t="s">
        <v>23</v>
      </c>
      <c r="K3850" t="s">
        <v>1707</v>
      </c>
      <c r="L3850" t="s">
        <v>1708</v>
      </c>
      <c r="M3850">
        <v>72701</v>
      </c>
      <c r="N3850" t="s">
        <v>26</v>
      </c>
      <c r="O3850" t="s">
        <v>6993</v>
      </c>
      <c r="P3850" t="s">
        <v>42</v>
      </c>
      <c r="Q3850" t="s">
        <v>71</v>
      </c>
      <c r="R3850" t="s">
        <v>6994</v>
      </c>
      <c r="S3850">
        <v>691.96</v>
      </c>
      <c r="T3850" s="3"/>
    </row>
    <row r="3851" spans="1:20" x14ac:dyDescent="0.3">
      <c r="A3851">
        <v>3850</v>
      </c>
      <c r="B3851" t="s">
        <v>6992</v>
      </c>
      <c r="C3851">
        <f t="shared" si="60"/>
        <v>38</v>
      </c>
      <c r="D3851" s="1">
        <v>43365</v>
      </c>
      <c r="E3851" s="1">
        <v>43366</v>
      </c>
      <c r="F3851" t="s">
        <v>184</v>
      </c>
      <c r="G3851" t="s">
        <v>328</v>
      </c>
      <c r="H3851" t="s">
        <v>329</v>
      </c>
      <c r="I3851" t="s">
        <v>22</v>
      </c>
      <c r="J3851" t="s">
        <v>23</v>
      </c>
      <c r="K3851" t="s">
        <v>1707</v>
      </c>
      <c r="L3851" t="s">
        <v>1708</v>
      </c>
      <c r="M3851">
        <v>72701</v>
      </c>
      <c r="N3851" t="s">
        <v>26</v>
      </c>
      <c r="O3851" t="s">
        <v>288</v>
      </c>
      <c r="P3851" t="s">
        <v>67</v>
      </c>
      <c r="Q3851" t="s">
        <v>157</v>
      </c>
      <c r="R3851" t="s">
        <v>289</v>
      </c>
      <c r="S3851">
        <v>34.950000000000003</v>
      </c>
      <c r="T3851" s="3"/>
    </row>
    <row r="3852" spans="1:20" x14ac:dyDescent="0.3">
      <c r="A3852">
        <v>3851</v>
      </c>
      <c r="B3852" t="s">
        <v>6995</v>
      </c>
      <c r="C3852">
        <f t="shared" si="60"/>
        <v>50</v>
      </c>
      <c r="D3852" s="1">
        <v>42708</v>
      </c>
      <c r="E3852" s="1">
        <v>42713</v>
      </c>
      <c r="F3852" t="s">
        <v>46</v>
      </c>
      <c r="G3852" t="s">
        <v>840</v>
      </c>
      <c r="H3852" t="s">
        <v>841</v>
      </c>
      <c r="I3852" t="s">
        <v>37</v>
      </c>
      <c r="J3852" t="s">
        <v>23</v>
      </c>
      <c r="K3852" t="s">
        <v>314</v>
      </c>
      <c r="L3852" t="s">
        <v>593</v>
      </c>
      <c r="M3852">
        <v>65807</v>
      </c>
      <c r="N3852" t="s">
        <v>101</v>
      </c>
      <c r="O3852" t="s">
        <v>1250</v>
      </c>
      <c r="P3852" t="s">
        <v>42</v>
      </c>
      <c r="Q3852" t="s">
        <v>86</v>
      </c>
      <c r="R3852" t="s">
        <v>1251</v>
      </c>
      <c r="S3852">
        <v>85.96</v>
      </c>
      <c r="T3852" s="3"/>
    </row>
    <row r="3853" spans="1:20" x14ac:dyDescent="0.3">
      <c r="A3853">
        <v>3852</v>
      </c>
      <c r="B3853" t="s">
        <v>6996</v>
      </c>
      <c r="C3853">
        <f t="shared" si="60"/>
        <v>39</v>
      </c>
      <c r="D3853" s="1">
        <v>42634</v>
      </c>
      <c r="E3853" s="1">
        <v>42634</v>
      </c>
      <c r="F3853" t="s">
        <v>1289</v>
      </c>
      <c r="G3853" t="s">
        <v>6997</v>
      </c>
      <c r="H3853" t="s">
        <v>6998</v>
      </c>
      <c r="I3853" t="s">
        <v>98</v>
      </c>
      <c r="J3853" t="s">
        <v>23</v>
      </c>
      <c r="K3853" t="s">
        <v>1320</v>
      </c>
      <c r="L3853" t="s">
        <v>1244</v>
      </c>
      <c r="M3853">
        <v>2169</v>
      </c>
      <c r="N3853" t="s">
        <v>144</v>
      </c>
      <c r="O3853" t="s">
        <v>456</v>
      </c>
      <c r="P3853" t="s">
        <v>28</v>
      </c>
      <c r="Q3853" t="s">
        <v>61</v>
      </c>
      <c r="R3853" t="s">
        <v>457</v>
      </c>
      <c r="S3853">
        <v>85.3</v>
      </c>
      <c r="T3853" s="3"/>
    </row>
    <row r="3854" spans="1:20" x14ac:dyDescent="0.3">
      <c r="A3854">
        <v>3853</v>
      </c>
      <c r="B3854" t="s">
        <v>6999</v>
      </c>
      <c r="C3854">
        <f t="shared" si="60"/>
        <v>48</v>
      </c>
      <c r="D3854" s="1">
        <v>43430</v>
      </c>
      <c r="E3854" s="1">
        <v>43433</v>
      </c>
      <c r="F3854" t="s">
        <v>184</v>
      </c>
      <c r="G3854" t="s">
        <v>1300</v>
      </c>
      <c r="H3854" t="s">
        <v>1301</v>
      </c>
      <c r="I3854" t="s">
        <v>22</v>
      </c>
      <c r="J3854" t="s">
        <v>23</v>
      </c>
      <c r="K3854" t="s">
        <v>3105</v>
      </c>
      <c r="L3854" t="s">
        <v>207</v>
      </c>
      <c r="M3854">
        <v>61107</v>
      </c>
      <c r="N3854" t="s">
        <v>101</v>
      </c>
      <c r="O3854" t="s">
        <v>1198</v>
      </c>
      <c r="P3854" t="s">
        <v>42</v>
      </c>
      <c r="Q3854" t="s">
        <v>71</v>
      </c>
      <c r="R3854" t="s">
        <v>1199</v>
      </c>
      <c r="S3854">
        <v>33.567999999999998</v>
      </c>
      <c r="T3854" s="3"/>
    </row>
    <row r="3855" spans="1:20" x14ac:dyDescent="0.3">
      <c r="A3855">
        <v>3854</v>
      </c>
      <c r="B3855" t="s">
        <v>7000</v>
      </c>
      <c r="C3855">
        <f t="shared" si="60"/>
        <v>23</v>
      </c>
      <c r="D3855" s="1">
        <v>43257</v>
      </c>
      <c r="E3855" s="1">
        <v>43261</v>
      </c>
      <c r="F3855" t="s">
        <v>46</v>
      </c>
      <c r="G3855" t="s">
        <v>6374</v>
      </c>
      <c r="H3855" t="s">
        <v>6375</v>
      </c>
      <c r="I3855" t="s">
        <v>98</v>
      </c>
      <c r="J3855" t="s">
        <v>23</v>
      </c>
      <c r="K3855" t="s">
        <v>123</v>
      </c>
      <c r="L3855" t="s">
        <v>39</v>
      </c>
      <c r="M3855">
        <v>94122</v>
      </c>
      <c r="N3855" t="s">
        <v>40</v>
      </c>
      <c r="O3855" t="s">
        <v>7001</v>
      </c>
      <c r="P3855" t="s">
        <v>28</v>
      </c>
      <c r="Q3855" t="s">
        <v>61</v>
      </c>
      <c r="R3855" t="s">
        <v>7002</v>
      </c>
      <c r="S3855">
        <v>4.95</v>
      </c>
      <c r="T3855" s="3"/>
    </row>
    <row r="3856" spans="1:20" x14ac:dyDescent="0.3">
      <c r="A3856">
        <v>3855</v>
      </c>
      <c r="B3856" t="s">
        <v>7000</v>
      </c>
      <c r="C3856">
        <f t="shared" si="60"/>
        <v>23</v>
      </c>
      <c r="D3856" s="1">
        <v>43257</v>
      </c>
      <c r="E3856" s="1">
        <v>43261</v>
      </c>
      <c r="F3856" t="s">
        <v>46</v>
      </c>
      <c r="G3856" t="s">
        <v>6374</v>
      </c>
      <c r="H3856" t="s">
        <v>6375</v>
      </c>
      <c r="I3856" t="s">
        <v>98</v>
      </c>
      <c r="J3856" t="s">
        <v>23</v>
      </c>
      <c r="K3856" t="s">
        <v>123</v>
      </c>
      <c r="L3856" t="s">
        <v>39</v>
      </c>
      <c r="M3856">
        <v>94122</v>
      </c>
      <c r="N3856" t="s">
        <v>40</v>
      </c>
      <c r="O3856" t="s">
        <v>6407</v>
      </c>
      <c r="P3856" t="s">
        <v>42</v>
      </c>
      <c r="Q3856" t="s">
        <v>55</v>
      </c>
      <c r="R3856" t="s">
        <v>6408</v>
      </c>
      <c r="S3856">
        <v>26.4</v>
      </c>
      <c r="T3856" s="3"/>
    </row>
    <row r="3857" spans="1:20" x14ac:dyDescent="0.3">
      <c r="A3857">
        <v>3856</v>
      </c>
      <c r="B3857" t="s">
        <v>7003</v>
      </c>
      <c r="C3857">
        <f t="shared" si="60"/>
        <v>43</v>
      </c>
      <c r="D3857" s="1">
        <v>43396</v>
      </c>
      <c r="E3857" s="1">
        <v>43401</v>
      </c>
      <c r="F3857" t="s">
        <v>19</v>
      </c>
      <c r="G3857" t="s">
        <v>6000</v>
      </c>
      <c r="H3857" t="s">
        <v>6001</v>
      </c>
      <c r="I3857" t="s">
        <v>22</v>
      </c>
      <c r="J3857" t="s">
        <v>23</v>
      </c>
      <c r="K3857" t="s">
        <v>676</v>
      </c>
      <c r="L3857" t="s">
        <v>100</v>
      </c>
      <c r="M3857">
        <v>78207</v>
      </c>
      <c r="N3857" t="s">
        <v>101</v>
      </c>
      <c r="O3857" t="s">
        <v>3882</v>
      </c>
      <c r="P3857" t="s">
        <v>42</v>
      </c>
      <c r="Q3857" t="s">
        <v>71</v>
      </c>
      <c r="R3857" t="s">
        <v>1213</v>
      </c>
      <c r="S3857">
        <v>3.5640000000000001</v>
      </c>
      <c r="T3857" s="3"/>
    </row>
    <row r="3858" spans="1:20" x14ac:dyDescent="0.3">
      <c r="A3858">
        <v>3857</v>
      </c>
      <c r="B3858" t="s">
        <v>7003</v>
      </c>
      <c r="C3858">
        <f t="shared" si="60"/>
        <v>43</v>
      </c>
      <c r="D3858" s="1">
        <v>43396</v>
      </c>
      <c r="E3858" s="1">
        <v>43401</v>
      </c>
      <c r="F3858" t="s">
        <v>19</v>
      </c>
      <c r="G3858" t="s">
        <v>6000</v>
      </c>
      <c r="H3858" t="s">
        <v>6001</v>
      </c>
      <c r="I3858" t="s">
        <v>22</v>
      </c>
      <c r="J3858" t="s">
        <v>23</v>
      </c>
      <c r="K3858" t="s">
        <v>676</v>
      </c>
      <c r="L3858" t="s">
        <v>100</v>
      </c>
      <c r="M3858">
        <v>78207</v>
      </c>
      <c r="N3858" t="s">
        <v>101</v>
      </c>
      <c r="O3858" t="s">
        <v>4662</v>
      </c>
      <c r="P3858" t="s">
        <v>67</v>
      </c>
      <c r="Q3858" t="s">
        <v>68</v>
      </c>
      <c r="R3858" t="s">
        <v>4663</v>
      </c>
      <c r="S3858">
        <v>823.96</v>
      </c>
      <c r="T3858" s="3"/>
    </row>
    <row r="3859" spans="1:20" x14ac:dyDescent="0.3">
      <c r="A3859">
        <v>3858</v>
      </c>
      <c r="B3859" t="s">
        <v>7003</v>
      </c>
      <c r="C3859">
        <f t="shared" si="60"/>
        <v>43</v>
      </c>
      <c r="D3859" s="1">
        <v>43396</v>
      </c>
      <c r="E3859" s="1">
        <v>43401</v>
      </c>
      <c r="F3859" t="s">
        <v>19</v>
      </c>
      <c r="G3859" t="s">
        <v>6000</v>
      </c>
      <c r="H3859" t="s">
        <v>6001</v>
      </c>
      <c r="I3859" t="s">
        <v>22</v>
      </c>
      <c r="J3859" t="s">
        <v>23</v>
      </c>
      <c r="K3859" t="s">
        <v>676</v>
      </c>
      <c r="L3859" t="s">
        <v>100</v>
      </c>
      <c r="M3859">
        <v>78207</v>
      </c>
      <c r="N3859" t="s">
        <v>101</v>
      </c>
      <c r="O3859" t="s">
        <v>3955</v>
      </c>
      <c r="P3859" t="s">
        <v>42</v>
      </c>
      <c r="Q3859" t="s">
        <v>64</v>
      </c>
      <c r="R3859" t="s">
        <v>3956</v>
      </c>
      <c r="S3859">
        <v>10.272</v>
      </c>
      <c r="T3859" s="3"/>
    </row>
    <row r="3860" spans="1:20" x14ac:dyDescent="0.3">
      <c r="A3860">
        <v>3859</v>
      </c>
      <c r="B3860" t="s">
        <v>7004</v>
      </c>
      <c r="C3860">
        <f t="shared" si="60"/>
        <v>52</v>
      </c>
      <c r="D3860" s="1">
        <v>42358</v>
      </c>
      <c r="E3860" s="1">
        <v>42358</v>
      </c>
      <c r="F3860" t="s">
        <v>1289</v>
      </c>
      <c r="G3860" t="s">
        <v>5810</v>
      </c>
      <c r="H3860" t="s">
        <v>5811</v>
      </c>
      <c r="I3860" t="s">
        <v>22</v>
      </c>
      <c r="J3860" t="s">
        <v>23</v>
      </c>
      <c r="K3860" t="s">
        <v>7005</v>
      </c>
      <c r="L3860" t="s">
        <v>453</v>
      </c>
      <c r="M3860">
        <v>80229</v>
      </c>
      <c r="N3860" t="s">
        <v>40</v>
      </c>
      <c r="O3860" t="s">
        <v>7006</v>
      </c>
      <c r="P3860" t="s">
        <v>67</v>
      </c>
      <c r="Q3860" t="s">
        <v>157</v>
      </c>
      <c r="R3860" t="s">
        <v>7007</v>
      </c>
      <c r="S3860">
        <v>447.94400000000002</v>
      </c>
      <c r="T3860" s="3"/>
    </row>
    <row r="3861" spans="1:20" x14ac:dyDescent="0.3">
      <c r="A3861">
        <v>3860</v>
      </c>
      <c r="B3861" t="s">
        <v>7008</v>
      </c>
      <c r="C3861">
        <f t="shared" si="60"/>
        <v>7</v>
      </c>
      <c r="D3861" s="1">
        <v>43148</v>
      </c>
      <c r="E3861" s="1">
        <v>43153</v>
      </c>
      <c r="F3861" t="s">
        <v>46</v>
      </c>
      <c r="G3861" t="s">
        <v>3792</v>
      </c>
      <c r="H3861" t="s">
        <v>3793</v>
      </c>
      <c r="I3861" t="s">
        <v>98</v>
      </c>
      <c r="J3861" t="s">
        <v>23</v>
      </c>
      <c r="K3861" t="s">
        <v>299</v>
      </c>
      <c r="L3861" t="s">
        <v>207</v>
      </c>
      <c r="M3861">
        <v>60653</v>
      </c>
      <c r="N3861" t="s">
        <v>101</v>
      </c>
      <c r="O3861" t="s">
        <v>3330</v>
      </c>
      <c r="P3861" t="s">
        <v>28</v>
      </c>
      <c r="Q3861" t="s">
        <v>52</v>
      </c>
      <c r="R3861" t="s">
        <v>3331</v>
      </c>
      <c r="S3861">
        <v>480.96</v>
      </c>
      <c r="T3861" s="3"/>
    </row>
    <row r="3862" spans="1:20" x14ac:dyDescent="0.3">
      <c r="A3862">
        <v>3861</v>
      </c>
      <c r="B3862" t="s">
        <v>7008</v>
      </c>
      <c r="C3862">
        <f t="shared" si="60"/>
        <v>7</v>
      </c>
      <c r="D3862" s="1">
        <v>43148</v>
      </c>
      <c r="E3862" s="1">
        <v>43153</v>
      </c>
      <c r="F3862" t="s">
        <v>46</v>
      </c>
      <c r="G3862" t="s">
        <v>3792</v>
      </c>
      <c r="H3862" t="s">
        <v>3793</v>
      </c>
      <c r="I3862" t="s">
        <v>98</v>
      </c>
      <c r="J3862" t="s">
        <v>23</v>
      </c>
      <c r="K3862" t="s">
        <v>299</v>
      </c>
      <c r="L3862" t="s">
        <v>207</v>
      </c>
      <c r="M3862">
        <v>60653</v>
      </c>
      <c r="N3862" t="s">
        <v>101</v>
      </c>
      <c r="O3862" t="s">
        <v>7009</v>
      </c>
      <c r="P3862" t="s">
        <v>67</v>
      </c>
      <c r="Q3862" t="s">
        <v>68</v>
      </c>
      <c r="R3862" t="s">
        <v>7010</v>
      </c>
      <c r="S3862">
        <v>124.792</v>
      </c>
      <c r="T3862" s="3"/>
    </row>
    <row r="3863" spans="1:20" x14ac:dyDescent="0.3">
      <c r="A3863">
        <v>3862</v>
      </c>
      <c r="B3863" t="s">
        <v>7011</v>
      </c>
      <c r="C3863">
        <f t="shared" si="60"/>
        <v>19</v>
      </c>
      <c r="D3863" s="1">
        <v>42127</v>
      </c>
      <c r="E3863" s="1">
        <v>42134</v>
      </c>
      <c r="F3863" t="s">
        <v>46</v>
      </c>
      <c r="G3863" t="s">
        <v>6955</v>
      </c>
      <c r="H3863" t="s">
        <v>6956</v>
      </c>
      <c r="I3863" t="s">
        <v>22</v>
      </c>
      <c r="J3863" t="s">
        <v>23</v>
      </c>
      <c r="K3863" t="s">
        <v>3193</v>
      </c>
      <c r="L3863" t="s">
        <v>263</v>
      </c>
      <c r="M3863">
        <v>10701</v>
      </c>
      <c r="N3863" t="s">
        <v>144</v>
      </c>
      <c r="O3863" t="s">
        <v>7012</v>
      </c>
      <c r="P3863" t="s">
        <v>42</v>
      </c>
      <c r="Q3863" t="s">
        <v>71</v>
      </c>
      <c r="R3863" t="s">
        <v>7013</v>
      </c>
      <c r="S3863">
        <v>40.176000000000002</v>
      </c>
      <c r="T3863" s="3"/>
    </row>
    <row r="3864" spans="1:20" x14ac:dyDescent="0.3">
      <c r="A3864">
        <v>3863</v>
      </c>
      <c r="B3864" t="s">
        <v>7011</v>
      </c>
      <c r="C3864">
        <f t="shared" si="60"/>
        <v>19</v>
      </c>
      <c r="D3864" s="1">
        <v>42127</v>
      </c>
      <c r="E3864" s="1">
        <v>42134</v>
      </c>
      <c r="F3864" t="s">
        <v>46</v>
      </c>
      <c r="G3864" t="s">
        <v>6955</v>
      </c>
      <c r="H3864" t="s">
        <v>6956</v>
      </c>
      <c r="I3864" t="s">
        <v>22</v>
      </c>
      <c r="J3864" t="s">
        <v>23</v>
      </c>
      <c r="K3864" t="s">
        <v>3193</v>
      </c>
      <c r="L3864" t="s">
        <v>263</v>
      </c>
      <c r="M3864">
        <v>10701</v>
      </c>
      <c r="N3864" t="s">
        <v>144</v>
      </c>
      <c r="O3864" t="s">
        <v>488</v>
      </c>
      <c r="P3864" t="s">
        <v>42</v>
      </c>
      <c r="Q3864" t="s">
        <v>71</v>
      </c>
      <c r="R3864" t="s">
        <v>489</v>
      </c>
      <c r="S3864">
        <v>10.896000000000001</v>
      </c>
      <c r="T3864" s="3"/>
    </row>
    <row r="3865" spans="1:20" x14ac:dyDescent="0.3">
      <c r="A3865">
        <v>3864</v>
      </c>
      <c r="B3865" t="s">
        <v>7014</v>
      </c>
      <c r="C3865">
        <f t="shared" si="60"/>
        <v>42</v>
      </c>
      <c r="D3865" s="1">
        <v>43390</v>
      </c>
      <c r="E3865" s="1">
        <v>43392</v>
      </c>
      <c r="F3865" t="s">
        <v>19</v>
      </c>
      <c r="G3865" t="s">
        <v>1688</v>
      </c>
      <c r="H3865" t="s">
        <v>1689</v>
      </c>
      <c r="I3865" t="s">
        <v>22</v>
      </c>
      <c r="J3865" t="s">
        <v>23</v>
      </c>
      <c r="K3865" t="s">
        <v>946</v>
      </c>
      <c r="L3865" t="s">
        <v>39</v>
      </c>
      <c r="M3865">
        <v>92037</v>
      </c>
      <c r="N3865" t="s">
        <v>40</v>
      </c>
      <c r="O3865" t="s">
        <v>7015</v>
      </c>
      <c r="P3865" t="s">
        <v>42</v>
      </c>
      <c r="Q3865" t="s">
        <v>64</v>
      </c>
      <c r="R3865" t="s">
        <v>7016</v>
      </c>
      <c r="S3865">
        <v>10.64</v>
      </c>
      <c r="T3865" s="3"/>
    </row>
    <row r="3866" spans="1:20" x14ac:dyDescent="0.3">
      <c r="A3866">
        <v>3865</v>
      </c>
      <c r="B3866" t="s">
        <v>7017</v>
      </c>
      <c r="C3866">
        <f t="shared" si="60"/>
        <v>49</v>
      </c>
      <c r="D3866" s="1">
        <v>42702</v>
      </c>
      <c r="E3866" s="1">
        <v>42707</v>
      </c>
      <c r="F3866" t="s">
        <v>46</v>
      </c>
      <c r="G3866" t="s">
        <v>561</v>
      </c>
      <c r="H3866" t="s">
        <v>562</v>
      </c>
      <c r="I3866" t="s">
        <v>22</v>
      </c>
      <c r="J3866" t="s">
        <v>23</v>
      </c>
      <c r="K3866" t="s">
        <v>7018</v>
      </c>
      <c r="L3866" t="s">
        <v>207</v>
      </c>
      <c r="M3866">
        <v>61821</v>
      </c>
      <c r="N3866" t="s">
        <v>101</v>
      </c>
      <c r="O3866" t="s">
        <v>7019</v>
      </c>
      <c r="P3866" t="s">
        <v>28</v>
      </c>
      <c r="Q3866" t="s">
        <v>61</v>
      </c>
      <c r="R3866" t="s">
        <v>7020</v>
      </c>
      <c r="S3866">
        <v>151.96</v>
      </c>
      <c r="T3866" s="3"/>
    </row>
    <row r="3867" spans="1:20" x14ac:dyDescent="0.3">
      <c r="A3867">
        <v>3866</v>
      </c>
      <c r="B3867" t="s">
        <v>7021</v>
      </c>
      <c r="C3867">
        <f t="shared" si="60"/>
        <v>31</v>
      </c>
      <c r="D3867" s="1">
        <v>42212</v>
      </c>
      <c r="E3867" s="1">
        <v>42214</v>
      </c>
      <c r="F3867" t="s">
        <v>19</v>
      </c>
      <c r="G3867" t="s">
        <v>4630</v>
      </c>
      <c r="H3867" t="s">
        <v>4631</v>
      </c>
      <c r="I3867" t="s">
        <v>22</v>
      </c>
      <c r="J3867" t="s">
        <v>23</v>
      </c>
      <c r="K3867" t="s">
        <v>123</v>
      </c>
      <c r="L3867" t="s">
        <v>39</v>
      </c>
      <c r="M3867">
        <v>94122</v>
      </c>
      <c r="N3867" t="s">
        <v>40</v>
      </c>
      <c r="O3867" t="s">
        <v>4817</v>
      </c>
      <c r="P3867" t="s">
        <v>67</v>
      </c>
      <c r="Q3867" t="s">
        <v>157</v>
      </c>
      <c r="R3867" t="s">
        <v>4818</v>
      </c>
      <c r="S3867">
        <v>238</v>
      </c>
      <c r="T3867" s="3"/>
    </row>
    <row r="3868" spans="1:20" x14ac:dyDescent="0.3">
      <c r="A3868">
        <v>3867</v>
      </c>
      <c r="B3868" t="s">
        <v>7022</v>
      </c>
      <c r="C3868">
        <f t="shared" si="60"/>
        <v>17</v>
      </c>
      <c r="D3868" s="1">
        <v>43213</v>
      </c>
      <c r="E3868" s="1">
        <v>43215</v>
      </c>
      <c r="F3868" t="s">
        <v>19</v>
      </c>
      <c r="G3868" t="s">
        <v>2123</v>
      </c>
      <c r="H3868" t="s">
        <v>2124</v>
      </c>
      <c r="I3868" t="s">
        <v>22</v>
      </c>
      <c r="J3868" t="s">
        <v>23</v>
      </c>
      <c r="K3868" t="s">
        <v>1480</v>
      </c>
      <c r="L3868" t="s">
        <v>250</v>
      </c>
      <c r="M3868">
        <v>46226</v>
      </c>
      <c r="N3868" t="s">
        <v>101</v>
      </c>
      <c r="O3868" t="s">
        <v>4445</v>
      </c>
      <c r="P3868" t="s">
        <v>67</v>
      </c>
      <c r="Q3868" t="s">
        <v>157</v>
      </c>
      <c r="R3868" t="s">
        <v>4446</v>
      </c>
      <c r="S3868">
        <v>155.34</v>
      </c>
      <c r="T3868" s="3"/>
    </row>
    <row r="3869" spans="1:20" x14ac:dyDescent="0.3">
      <c r="A3869">
        <v>3868</v>
      </c>
      <c r="B3869" t="s">
        <v>7023</v>
      </c>
      <c r="C3869">
        <f t="shared" si="60"/>
        <v>44</v>
      </c>
      <c r="D3869" s="1">
        <v>42666</v>
      </c>
      <c r="E3869" s="1">
        <v>42670</v>
      </c>
      <c r="F3869" t="s">
        <v>19</v>
      </c>
      <c r="G3869" t="s">
        <v>2335</v>
      </c>
      <c r="H3869" t="s">
        <v>2336</v>
      </c>
      <c r="I3869" t="s">
        <v>22</v>
      </c>
      <c r="J3869" t="s">
        <v>23</v>
      </c>
      <c r="K3869" t="s">
        <v>946</v>
      </c>
      <c r="L3869" t="s">
        <v>39</v>
      </c>
      <c r="M3869">
        <v>92105</v>
      </c>
      <c r="N3869" t="s">
        <v>40</v>
      </c>
      <c r="O3869" t="s">
        <v>2637</v>
      </c>
      <c r="P3869" t="s">
        <v>67</v>
      </c>
      <c r="Q3869" t="s">
        <v>157</v>
      </c>
      <c r="R3869" t="s">
        <v>2638</v>
      </c>
      <c r="S3869">
        <v>148.32</v>
      </c>
      <c r="T3869" s="3"/>
    </row>
    <row r="3870" spans="1:20" x14ac:dyDescent="0.3">
      <c r="A3870">
        <v>3869</v>
      </c>
      <c r="B3870" t="s">
        <v>7023</v>
      </c>
      <c r="C3870">
        <f t="shared" si="60"/>
        <v>44</v>
      </c>
      <c r="D3870" s="1">
        <v>42666</v>
      </c>
      <c r="E3870" s="1">
        <v>42670</v>
      </c>
      <c r="F3870" t="s">
        <v>19</v>
      </c>
      <c r="G3870" t="s">
        <v>2335</v>
      </c>
      <c r="H3870" t="s">
        <v>2336</v>
      </c>
      <c r="I3870" t="s">
        <v>22</v>
      </c>
      <c r="J3870" t="s">
        <v>23</v>
      </c>
      <c r="K3870" t="s">
        <v>946</v>
      </c>
      <c r="L3870" t="s">
        <v>39</v>
      </c>
      <c r="M3870">
        <v>92105</v>
      </c>
      <c r="N3870" t="s">
        <v>40</v>
      </c>
      <c r="O3870" t="s">
        <v>6361</v>
      </c>
      <c r="P3870" t="s">
        <v>28</v>
      </c>
      <c r="Q3870" t="s">
        <v>32</v>
      </c>
      <c r="R3870" t="s">
        <v>6362</v>
      </c>
      <c r="S3870">
        <v>240.78399999999999</v>
      </c>
      <c r="T3870" s="3"/>
    </row>
    <row r="3871" spans="1:20" x14ac:dyDescent="0.3">
      <c r="A3871">
        <v>3870</v>
      </c>
      <c r="B3871" t="s">
        <v>7023</v>
      </c>
      <c r="C3871">
        <f t="shared" si="60"/>
        <v>44</v>
      </c>
      <c r="D3871" s="1">
        <v>42666</v>
      </c>
      <c r="E3871" s="1">
        <v>42670</v>
      </c>
      <c r="F3871" t="s">
        <v>19</v>
      </c>
      <c r="G3871" t="s">
        <v>2335</v>
      </c>
      <c r="H3871" t="s">
        <v>2336</v>
      </c>
      <c r="I3871" t="s">
        <v>22</v>
      </c>
      <c r="J3871" t="s">
        <v>23</v>
      </c>
      <c r="K3871" t="s">
        <v>946</v>
      </c>
      <c r="L3871" t="s">
        <v>39</v>
      </c>
      <c r="M3871">
        <v>92105</v>
      </c>
      <c r="N3871" t="s">
        <v>40</v>
      </c>
      <c r="O3871" t="s">
        <v>3416</v>
      </c>
      <c r="P3871" t="s">
        <v>28</v>
      </c>
      <c r="Q3871" t="s">
        <v>32</v>
      </c>
      <c r="R3871" t="s">
        <v>3417</v>
      </c>
      <c r="S3871">
        <v>191.96799999999999</v>
      </c>
      <c r="T3871" s="3"/>
    </row>
    <row r="3872" spans="1:20" x14ac:dyDescent="0.3">
      <c r="A3872">
        <v>3871</v>
      </c>
      <c r="B3872" t="s">
        <v>7023</v>
      </c>
      <c r="C3872">
        <f t="shared" si="60"/>
        <v>44</v>
      </c>
      <c r="D3872" s="1">
        <v>42666</v>
      </c>
      <c r="E3872" s="1">
        <v>42670</v>
      </c>
      <c r="F3872" t="s">
        <v>19</v>
      </c>
      <c r="G3872" t="s">
        <v>2335</v>
      </c>
      <c r="H3872" t="s">
        <v>2336</v>
      </c>
      <c r="I3872" t="s">
        <v>22</v>
      </c>
      <c r="J3872" t="s">
        <v>23</v>
      </c>
      <c r="K3872" t="s">
        <v>946</v>
      </c>
      <c r="L3872" t="s">
        <v>39</v>
      </c>
      <c r="M3872">
        <v>92105</v>
      </c>
      <c r="N3872" t="s">
        <v>40</v>
      </c>
      <c r="O3872" t="s">
        <v>2373</v>
      </c>
      <c r="P3872" t="s">
        <v>42</v>
      </c>
      <c r="Q3872" t="s">
        <v>86</v>
      </c>
      <c r="R3872" t="s">
        <v>2374</v>
      </c>
      <c r="S3872">
        <v>11.56</v>
      </c>
      <c r="T3872" s="3"/>
    </row>
    <row r="3873" spans="1:20" x14ac:dyDescent="0.3">
      <c r="A3873">
        <v>3872</v>
      </c>
      <c r="B3873" t="s">
        <v>7023</v>
      </c>
      <c r="C3873">
        <f t="shared" si="60"/>
        <v>44</v>
      </c>
      <c r="D3873" s="1">
        <v>42666</v>
      </c>
      <c r="E3873" s="1">
        <v>42670</v>
      </c>
      <c r="F3873" t="s">
        <v>19</v>
      </c>
      <c r="G3873" t="s">
        <v>2335</v>
      </c>
      <c r="H3873" t="s">
        <v>2336</v>
      </c>
      <c r="I3873" t="s">
        <v>22</v>
      </c>
      <c r="J3873" t="s">
        <v>23</v>
      </c>
      <c r="K3873" t="s">
        <v>946</v>
      </c>
      <c r="L3873" t="s">
        <v>39</v>
      </c>
      <c r="M3873">
        <v>92105</v>
      </c>
      <c r="N3873" t="s">
        <v>40</v>
      </c>
      <c r="O3873" t="s">
        <v>497</v>
      </c>
      <c r="P3873" t="s">
        <v>42</v>
      </c>
      <c r="Q3873" t="s">
        <v>169</v>
      </c>
      <c r="R3873" t="s">
        <v>498</v>
      </c>
      <c r="S3873">
        <v>11.8</v>
      </c>
      <c r="T3873" s="3"/>
    </row>
    <row r="3874" spans="1:20" x14ac:dyDescent="0.3">
      <c r="A3874">
        <v>3873</v>
      </c>
      <c r="B3874" t="s">
        <v>7023</v>
      </c>
      <c r="C3874">
        <f t="shared" si="60"/>
        <v>44</v>
      </c>
      <c r="D3874" s="1">
        <v>42666</v>
      </c>
      <c r="E3874" s="1">
        <v>42670</v>
      </c>
      <c r="F3874" t="s">
        <v>19</v>
      </c>
      <c r="G3874" t="s">
        <v>2335</v>
      </c>
      <c r="H3874" t="s">
        <v>2336</v>
      </c>
      <c r="I3874" t="s">
        <v>22</v>
      </c>
      <c r="J3874" t="s">
        <v>23</v>
      </c>
      <c r="K3874" t="s">
        <v>946</v>
      </c>
      <c r="L3874" t="s">
        <v>39</v>
      </c>
      <c r="M3874">
        <v>92105</v>
      </c>
      <c r="N3874" t="s">
        <v>40</v>
      </c>
      <c r="O3874" t="s">
        <v>4524</v>
      </c>
      <c r="P3874" t="s">
        <v>28</v>
      </c>
      <c r="Q3874" t="s">
        <v>32</v>
      </c>
      <c r="R3874" t="s">
        <v>4525</v>
      </c>
      <c r="S3874">
        <v>842.35199999999998</v>
      </c>
      <c r="T3874" s="3"/>
    </row>
    <row r="3875" spans="1:20" x14ac:dyDescent="0.3">
      <c r="A3875">
        <v>3874</v>
      </c>
      <c r="B3875" t="s">
        <v>7024</v>
      </c>
      <c r="C3875">
        <f t="shared" si="60"/>
        <v>36</v>
      </c>
      <c r="D3875" s="1">
        <v>42983</v>
      </c>
      <c r="E3875" s="1">
        <v>42985</v>
      </c>
      <c r="F3875" t="s">
        <v>19</v>
      </c>
      <c r="G3875" t="s">
        <v>6000</v>
      </c>
      <c r="H3875" t="s">
        <v>6001</v>
      </c>
      <c r="I3875" t="s">
        <v>22</v>
      </c>
      <c r="J3875" t="s">
        <v>23</v>
      </c>
      <c r="K3875" t="s">
        <v>4891</v>
      </c>
      <c r="L3875" t="s">
        <v>331</v>
      </c>
      <c r="M3875">
        <v>37604</v>
      </c>
      <c r="N3875" t="s">
        <v>26</v>
      </c>
      <c r="O3875" t="s">
        <v>2758</v>
      </c>
      <c r="P3875" t="s">
        <v>42</v>
      </c>
      <c r="Q3875" t="s">
        <v>169</v>
      </c>
      <c r="R3875" t="s">
        <v>667</v>
      </c>
      <c r="S3875">
        <v>23.472000000000001</v>
      </c>
      <c r="T3875" s="3"/>
    </row>
    <row r="3876" spans="1:20" x14ac:dyDescent="0.3">
      <c r="A3876">
        <v>3875</v>
      </c>
      <c r="B3876" t="s">
        <v>7024</v>
      </c>
      <c r="C3876">
        <f t="shared" si="60"/>
        <v>36</v>
      </c>
      <c r="D3876" s="1">
        <v>42983</v>
      </c>
      <c r="E3876" s="1">
        <v>42985</v>
      </c>
      <c r="F3876" t="s">
        <v>19</v>
      </c>
      <c r="G3876" t="s">
        <v>6000</v>
      </c>
      <c r="H3876" t="s">
        <v>6001</v>
      </c>
      <c r="I3876" t="s">
        <v>22</v>
      </c>
      <c r="J3876" t="s">
        <v>23</v>
      </c>
      <c r="K3876" t="s">
        <v>4891</v>
      </c>
      <c r="L3876" t="s">
        <v>331</v>
      </c>
      <c r="M3876">
        <v>37604</v>
      </c>
      <c r="N3876" t="s">
        <v>26</v>
      </c>
      <c r="O3876" t="s">
        <v>3131</v>
      </c>
      <c r="P3876" t="s">
        <v>42</v>
      </c>
      <c r="Q3876" t="s">
        <v>71</v>
      </c>
      <c r="R3876" t="s">
        <v>3132</v>
      </c>
      <c r="S3876">
        <v>86.058000000000007</v>
      </c>
      <c r="T3876" s="3"/>
    </row>
    <row r="3877" spans="1:20" x14ac:dyDescent="0.3">
      <c r="A3877">
        <v>3876</v>
      </c>
      <c r="B3877" t="s">
        <v>7024</v>
      </c>
      <c r="C3877">
        <f t="shared" si="60"/>
        <v>36</v>
      </c>
      <c r="D3877" s="1">
        <v>42983</v>
      </c>
      <c r="E3877" s="1">
        <v>42985</v>
      </c>
      <c r="F3877" t="s">
        <v>19</v>
      </c>
      <c r="G3877" t="s">
        <v>6000</v>
      </c>
      <c r="H3877" t="s">
        <v>6001</v>
      </c>
      <c r="I3877" t="s">
        <v>22</v>
      </c>
      <c r="J3877" t="s">
        <v>23</v>
      </c>
      <c r="K3877" t="s">
        <v>4891</v>
      </c>
      <c r="L3877" t="s">
        <v>331</v>
      </c>
      <c r="M3877">
        <v>37604</v>
      </c>
      <c r="N3877" t="s">
        <v>26</v>
      </c>
      <c r="O3877" t="s">
        <v>2748</v>
      </c>
      <c r="P3877" t="s">
        <v>67</v>
      </c>
      <c r="Q3877" t="s">
        <v>68</v>
      </c>
      <c r="R3877" t="s">
        <v>2749</v>
      </c>
      <c r="S3877">
        <v>108.78400000000001</v>
      </c>
      <c r="T3877" s="3"/>
    </row>
    <row r="3878" spans="1:20" x14ac:dyDescent="0.3">
      <c r="A3878">
        <v>3877</v>
      </c>
      <c r="B3878" t="s">
        <v>7024</v>
      </c>
      <c r="C3878">
        <f t="shared" si="60"/>
        <v>36</v>
      </c>
      <c r="D3878" s="1">
        <v>42983</v>
      </c>
      <c r="E3878" s="1">
        <v>42985</v>
      </c>
      <c r="F3878" t="s">
        <v>19</v>
      </c>
      <c r="G3878" t="s">
        <v>6000</v>
      </c>
      <c r="H3878" t="s">
        <v>6001</v>
      </c>
      <c r="I3878" t="s">
        <v>22</v>
      </c>
      <c r="J3878" t="s">
        <v>23</v>
      </c>
      <c r="K3878" t="s">
        <v>4891</v>
      </c>
      <c r="L3878" t="s">
        <v>331</v>
      </c>
      <c r="M3878">
        <v>37604</v>
      </c>
      <c r="N3878" t="s">
        <v>26</v>
      </c>
      <c r="O3878" t="s">
        <v>6101</v>
      </c>
      <c r="P3878" t="s">
        <v>42</v>
      </c>
      <c r="Q3878" t="s">
        <v>86</v>
      </c>
      <c r="R3878" t="s">
        <v>6102</v>
      </c>
      <c r="S3878">
        <v>10.272</v>
      </c>
      <c r="T3878" s="3"/>
    </row>
    <row r="3879" spans="1:20" x14ac:dyDescent="0.3">
      <c r="A3879">
        <v>3878</v>
      </c>
      <c r="B3879" t="s">
        <v>7025</v>
      </c>
      <c r="C3879">
        <f t="shared" si="60"/>
        <v>43</v>
      </c>
      <c r="D3879" s="1">
        <v>43036</v>
      </c>
      <c r="E3879" s="1">
        <v>43041</v>
      </c>
      <c r="F3879" t="s">
        <v>46</v>
      </c>
      <c r="G3879" t="s">
        <v>1828</v>
      </c>
      <c r="H3879" t="s">
        <v>1829</v>
      </c>
      <c r="I3879" t="s">
        <v>22</v>
      </c>
      <c r="J3879" t="s">
        <v>23</v>
      </c>
      <c r="K3879" t="s">
        <v>898</v>
      </c>
      <c r="L3879" t="s">
        <v>50</v>
      </c>
      <c r="M3879">
        <v>33614</v>
      </c>
      <c r="N3879" t="s">
        <v>26</v>
      </c>
      <c r="O3879" t="s">
        <v>3867</v>
      </c>
      <c r="P3879" t="s">
        <v>42</v>
      </c>
      <c r="Q3879" t="s">
        <v>71</v>
      </c>
      <c r="R3879" t="s">
        <v>3868</v>
      </c>
      <c r="S3879">
        <v>38.19</v>
      </c>
      <c r="T3879" s="3"/>
    </row>
    <row r="3880" spans="1:20" x14ac:dyDescent="0.3">
      <c r="A3880">
        <v>3879</v>
      </c>
      <c r="B3880" t="s">
        <v>7026</v>
      </c>
      <c r="C3880">
        <f t="shared" si="60"/>
        <v>15</v>
      </c>
      <c r="D3880" s="1">
        <v>42099</v>
      </c>
      <c r="E3880" s="1">
        <v>42101</v>
      </c>
      <c r="F3880" t="s">
        <v>184</v>
      </c>
      <c r="G3880" t="s">
        <v>1649</v>
      </c>
      <c r="H3880" t="s">
        <v>1650</v>
      </c>
      <c r="I3880" t="s">
        <v>37</v>
      </c>
      <c r="J3880" t="s">
        <v>23</v>
      </c>
      <c r="K3880" t="s">
        <v>353</v>
      </c>
      <c r="L3880" t="s">
        <v>207</v>
      </c>
      <c r="M3880">
        <v>62521</v>
      </c>
      <c r="N3880" t="s">
        <v>101</v>
      </c>
      <c r="O3880" t="s">
        <v>726</v>
      </c>
      <c r="P3880" t="s">
        <v>42</v>
      </c>
      <c r="Q3880" t="s">
        <v>55</v>
      </c>
      <c r="R3880" t="s">
        <v>727</v>
      </c>
      <c r="S3880">
        <v>49.631999999999998</v>
      </c>
      <c r="T3880" s="3"/>
    </row>
    <row r="3881" spans="1:20" x14ac:dyDescent="0.3">
      <c r="A3881">
        <v>3880</v>
      </c>
      <c r="B3881" t="s">
        <v>7026</v>
      </c>
      <c r="C3881">
        <f t="shared" si="60"/>
        <v>15</v>
      </c>
      <c r="D3881" s="1">
        <v>42099</v>
      </c>
      <c r="E3881" s="1">
        <v>42101</v>
      </c>
      <c r="F3881" t="s">
        <v>184</v>
      </c>
      <c r="G3881" t="s">
        <v>1649</v>
      </c>
      <c r="H3881" t="s">
        <v>1650</v>
      </c>
      <c r="I3881" t="s">
        <v>37</v>
      </c>
      <c r="J3881" t="s">
        <v>23</v>
      </c>
      <c r="K3881" t="s">
        <v>353</v>
      </c>
      <c r="L3881" t="s">
        <v>207</v>
      </c>
      <c r="M3881">
        <v>62521</v>
      </c>
      <c r="N3881" t="s">
        <v>101</v>
      </c>
      <c r="O3881" t="s">
        <v>6842</v>
      </c>
      <c r="P3881" t="s">
        <v>42</v>
      </c>
      <c r="Q3881" t="s">
        <v>55</v>
      </c>
      <c r="R3881" t="s">
        <v>6843</v>
      </c>
      <c r="S3881">
        <v>52.095999999999997</v>
      </c>
      <c r="T3881" s="3"/>
    </row>
    <row r="3882" spans="1:20" x14ac:dyDescent="0.3">
      <c r="A3882">
        <v>3881</v>
      </c>
      <c r="B3882" t="s">
        <v>7027</v>
      </c>
      <c r="C3882">
        <f t="shared" si="60"/>
        <v>25</v>
      </c>
      <c r="D3882" s="1">
        <v>42536</v>
      </c>
      <c r="E3882" s="1">
        <v>42541</v>
      </c>
      <c r="F3882" t="s">
        <v>46</v>
      </c>
      <c r="G3882" t="s">
        <v>7028</v>
      </c>
      <c r="H3882" t="s">
        <v>7029</v>
      </c>
      <c r="I3882" t="s">
        <v>22</v>
      </c>
      <c r="J3882" t="s">
        <v>23</v>
      </c>
      <c r="K3882" t="s">
        <v>305</v>
      </c>
      <c r="L3882" t="s">
        <v>306</v>
      </c>
      <c r="M3882">
        <v>85234</v>
      </c>
      <c r="N3882" t="s">
        <v>40</v>
      </c>
      <c r="O3882" t="s">
        <v>5570</v>
      </c>
      <c r="P3882" t="s">
        <v>42</v>
      </c>
      <c r="Q3882" t="s">
        <v>86</v>
      </c>
      <c r="R3882" t="s">
        <v>5571</v>
      </c>
      <c r="S3882">
        <v>9.5679999999999996</v>
      </c>
      <c r="T3882" s="3"/>
    </row>
    <row r="3883" spans="1:20" x14ac:dyDescent="0.3">
      <c r="A3883">
        <v>3882</v>
      </c>
      <c r="B3883" t="s">
        <v>7027</v>
      </c>
      <c r="C3883">
        <f t="shared" si="60"/>
        <v>25</v>
      </c>
      <c r="D3883" s="1">
        <v>42536</v>
      </c>
      <c r="E3883" s="1">
        <v>42541</v>
      </c>
      <c r="F3883" t="s">
        <v>46</v>
      </c>
      <c r="G3883" t="s">
        <v>7028</v>
      </c>
      <c r="H3883" t="s">
        <v>7029</v>
      </c>
      <c r="I3883" t="s">
        <v>22</v>
      </c>
      <c r="J3883" t="s">
        <v>23</v>
      </c>
      <c r="K3883" t="s">
        <v>305</v>
      </c>
      <c r="L3883" t="s">
        <v>306</v>
      </c>
      <c r="M3883">
        <v>85234</v>
      </c>
      <c r="N3883" t="s">
        <v>40</v>
      </c>
      <c r="O3883" t="s">
        <v>959</v>
      </c>
      <c r="P3883" t="s">
        <v>42</v>
      </c>
      <c r="Q3883" t="s">
        <v>55</v>
      </c>
      <c r="R3883" t="s">
        <v>960</v>
      </c>
      <c r="S3883">
        <v>82.367999999999995</v>
      </c>
      <c r="T3883" s="3"/>
    </row>
    <row r="3884" spans="1:20" x14ac:dyDescent="0.3">
      <c r="A3884">
        <v>3883</v>
      </c>
      <c r="B3884" t="s">
        <v>7027</v>
      </c>
      <c r="C3884">
        <f t="shared" si="60"/>
        <v>25</v>
      </c>
      <c r="D3884" s="1">
        <v>42536</v>
      </c>
      <c r="E3884" s="1">
        <v>42541</v>
      </c>
      <c r="F3884" t="s">
        <v>46</v>
      </c>
      <c r="G3884" t="s">
        <v>7028</v>
      </c>
      <c r="H3884" t="s">
        <v>7029</v>
      </c>
      <c r="I3884" t="s">
        <v>22</v>
      </c>
      <c r="J3884" t="s">
        <v>23</v>
      </c>
      <c r="K3884" t="s">
        <v>305</v>
      </c>
      <c r="L3884" t="s">
        <v>306</v>
      </c>
      <c r="M3884">
        <v>85234</v>
      </c>
      <c r="N3884" t="s">
        <v>40</v>
      </c>
      <c r="O3884" t="s">
        <v>7019</v>
      </c>
      <c r="P3884" t="s">
        <v>28</v>
      </c>
      <c r="Q3884" t="s">
        <v>61</v>
      </c>
      <c r="R3884" t="s">
        <v>7020</v>
      </c>
      <c r="S3884">
        <v>364.70400000000001</v>
      </c>
      <c r="T3884" s="3"/>
    </row>
    <row r="3885" spans="1:20" x14ac:dyDescent="0.3">
      <c r="A3885">
        <v>3884</v>
      </c>
      <c r="B3885" t="s">
        <v>7027</v>
      </c>
      <c r="C3885">
        <f t="shared" si="60"/>
        <v>25</v>
      </c>
      <c r="D3885" s="1">
        <v>42536</v>
      </c>
      <c r="E3885" s="1">
        <v>42541</v>
      </c>
      <c r="F3885" t="s">
        <v>46</v>
      </c>
      <c r="G3885" t="s">
        <v>7028</v>
      </c>
      <c r="H3885" t="s">
        <v>7029</v>
      </c>
      <c r="I3885" t="s">
        <v>22</v>
      </c>
      <c r="J3885" t="s">
        <v>23</v>
      </c>
      <c r="K3885" t="s">
        <v>305</v>
      </c>
      <c r="L3885" t="s">
        <v>306</v>
      </c>
      <c r="M3885">
        <v>85234</v>
      </c>
      <c r="N3885" t="s">
        <v>40</v>
      </c>
      <c r="O3885" t="s">
        <v>7030</v>
      </c>
      <c r="P3885" t="s">
        <v>28</v>
      </c>
      <c r="Q3885" t="s">
        <v>61</v>
      </c>
      <c r="R3885" t="s">
        <v>7031</v>
      </c>
      <c r="S3885">
        <v>40.256</v>
      </c>
      <c r="T3885" s="3"/>
    </row>
    <row r="3886" spans="1:20" x14ac:dyDescent="0.3">
      <c r="A3886">
        <v>3885</v>
      </c>
      <c r="B3886" t="s">
        <v>7032</v>
      </c>
      <c r="C3886">
        <f t="shared" si="60"/>
        <v>28</v>
      </c>
      <c r="D3886" s="1">
        <v>42190</v>
      </c>
      <c r="E3886" s="1">
        <v>42197</v>
      </c>
      <c r="F3886" t="s">
        <v>46</v>
      </c>
      <c r="G3886" t="s">
        <v>6458</v>
      </c>
      <c r="H3886" t="s">
        <v>6459</v>
      </c>
      <c r="I3886" t="s">
        <v>37</v>
      </c>
      <c r="J3886" t="s">
        <v>23</v>
      </c>
      <c r="K3886" t="s">
        <v>5142</v>
      </c>
      <c r="L3886" t="s">
        <v>331</v>
      </c>
      <c r="M3886">
        <v>37918</v>
      </c>
      <c r="N3886" t="s">
        <v>26</v>
      </c>
      <c r="O3886" t="s">
        <v>63</v>
      </c>
      <c r="P3886" t="s">
        <v>42</v>
      </c>
      <c r="Q3886" t="s">
        <v>64</v>
      </c>
      <c r="R3886" t="s">
        <v>65</v>
      </c>
      <c r="S3886">
        <v>4.3680000000000003</v>
      </c>
      <c r="T3886" s="3"/>
    </row>
    <row r="3887" spans="1:20" x14ac:dyDescent="0.3">
      <c r="A3887">
        <v>3886</v>
      </c>
      <c r="B3887" t="s">
        <v>7033</v>
      </c>
      <c r="C3887">
        <f t="shared" si="60"/>
        <v>5</v>
      </c>
      <c r="D3887" s="1">
        <v>43129</v>
      </c>
      <c r="E3887" s="1">
        <v>43133</v>
      </c>
      <c r="F3887" t="s">
        <v>46</v>
      </c>
      <c r="G3887" t="s">
        <v>2036</v>
      </c>
      <c r="H3887" t="s">
        <v>2037</v>
      </c>
      <c r="I3887" t="s">
        <v>22</v>
      </c>
      <c r="J3887" t="s">
        <v>23</v>
      </c>
      <c r="K3887" t="s">
        <v>299</v>
      </c>
      <c r="L3887" t="s">
        <v>207</v>
      </c>
      <c r="M3887">
        <v>60653</v>
      </c>
      <c r="N3887" t="s">
        <v>101</v>
      </c>
      <c r="O3887" t="s">
        <v>1119</v>
      </c>
      <c r="P3887" t="s">
        <v>42</v>
      </c>
      <c r="Q3887" t="s">
        <v>71</v>
      </c>
      <c r="R3887" t="s">
        <v>1120</v>
      </c>
      <c r="S3887">
        <v>12.128</v>
      </c>
      <c r="T3887" s="3"/>
    </row>
    <row r="3888" spans="1:20" x14ac:dyDescent="0.3">
      <c r="A3888">
        <v>3887</v>
      </c>
      <c r="B3888" t="s">
        <v>7034</v>
      </c>
      <c r="C3888">
        <f t="shared" si="60"/>
        <v>9</v>
      </c>
      <c r="D3888" s="1">
        <v>42797</v>
      </c>
      <c r="E3888" s="1">
        <v>42802</v>
      </c>
      <c r="F3888" t="s">
        <v>19</v>
      </c>
      <c r="G3888" t="s">
        <v>964</v>
      </c>
      <c r="H3888" t="s">
        <v>965</v>
      </c>
      <c r="I3888" t="s">
        <v>22</v>
      </c>
      <c r="J3888" t="s">
        <v>23</v>
      </c>
      <c r="K3888" t="s">
        <v>534</v>
      </c>
      <c r="L3888" t="s">
        <v>250</v>
      </c>
      <c r="M3888">
        <v>47401</v>
      </c>
      <c r="N3888" t="s">
        <v>101</v>
      </c>
      <c r="O3888" t="s">
        <v>6496</v>
      </c>
      <c r="P3888" t="s">
        <v>67</v>
      </c>
      <c r="Q3888" t="s">
        <v>68</v>
      </c>
      <c r="R3888" t="s">
        <v>6497</v>
      </c>
      <c r="S3888">
        <v>134.85</v>
      </c>
      <c r="T3888" s="3"/>
    </row>
    <row r="3889" spans="1:20" x14ac:dyDescent="0.3">
      <c r="A3889">
        <v>3888</v>
      </c>
      <c r="B3889" t="s">
        <v>7035</v>
      </c>
      <c r="C3889">
        <f t="shared" si="60"/>
        <v>23</v>
      </c>
      <c r="D3889" s="1">
        <v>42157</v>
      </c>
      <c r="E3889" s="1">
        <v>42161</v>
      </c>
      <c r="F3889" t="s">
        <v>46</v>
      </c>
      <c r="G3889" t="s">
        <v>5814</v>
      </c>
      <c r="H3889" t="s">
        <v>5815</v>
      </c>
      <c r="I3889" t="s">
        <v>22</v>
      </c>
      <c r="J3889" t="s">
        <v>23</v>
      </c>
      <c r="K3889" t="s">
        <v>3265</v>
      </c>
      <c r="L3889" t="s">
        <v>1271</v>
      </c>
      <c r="M3889">
        <v>30076</v>
      </c>
      <c r="N3889" t="s">
        <v>26</v>
      </c>
      <c r="O3889" t="s">
        <v>5053</v>
      </c>
      <c r="P3889" t="s">
        <v>42</v>
      </c>
      <c r="Q3889" t="s">
        <v>64</v>
      </c>
      <c r="R3889" t="s">
        <v>5054</v>
      </c>
      <c r="S3889">
        <v>8.56</v>
      </c>
      <c r="T3889" s="3"/>
    </row>
    <row r="3890" spans="1:20" x14ac:dyDescent="0.3">
      <c r="A3890">
        <v>3889</v>
      </c>
      <c r="B3890" t="s">
        <v>7035</v>
      </c>
      <c r="C3890">
        <f t="shared" si="60"/>
        <v>23</v>
      </c>
      <c r="D3890" s="1">
        <v>42157</v>
      </c>
      <c r="E3890" s="1">
        <v>42161</v>
      </c>
      <c r="F3890" t="s">
        <v>46</v>
      </c>
      <c r="G3890" t="s">
        <v>5814</v>
      </c>
      <c r="H3890" t="s">
        <v>5815</v>
      </c>
      <c r="I3890" t="s">
        <v>22</v>
      </c>
      <c r="J3890" t="s">
        <v>23</v>
      </c>
      <c r="K3890" t="s">
        <v>3265</v>
      </c>
      <c r="L3890" t="s">
        <v>1271</v>
      </c>
      <c r="M3890">
        <v>30076</v>
      </c>
      <c r="N3890" t="s">
        <v>26</v>
      </c>
      <c r="O3890" t="s">
        <v>2005</v>
      </c>
      <c r="P3890" t="s">
        <v>67</v>
      </c>
      <c r="Q3890" t="s">
        <v>68</v>
      </c>
      <c r="R3890" t="s">
        <v>2006</v>
      </c>
      <c r="S3890">
        <v>239.97</v>
      </c>
      <c r="T3890" s="3"/>
    </row>
    <row r="3891" spans="1:20" x14ac:dyDescent="0.3">
      <c r="A3891">
        <v>3890</v>
      </c>
      <c r="B3891" t="s">
        <v>7035</v>
      </c>
      <c r="C3891">
        <f t="shared" si="60"/>
        <v>23</v>
      </c>
      <c r="D3891" s="1">
        <v>42157</v>
      </c>
      <c r="E3891" s="1">
        <v>42161</v>
      </c>
      <c r="F3891" t="s">
        <v>46</v>
      </c>
      <c r="G3891" t="s">
        <v>5814</v>
      </c>
      <c r="H3891" t="s">
        <v>5815</v>
      </c>
      <c r="I3891" t="s">
        <v>22</v>
      </c>
      <c r="J3891" t="s">
        <v>23</v>
      </c>
      <c r="K3891" t="s">
        <v>3265</v>
      </c>
      <c r="L3891" t="s">
        <v>1271</v>
      </c>
      <c r="M3891">
        <v>30076</v>
      </c>
      <c r="N3891" t="s">
        <v>26</v>
      </c>
      <c r="O3891" t="s">
        <v>2012</v>
      </c>
      <c r="P3891" t="s">
        <v>42</v>
      </c>
      <c r="Q3891" t="s">
        <v>55</v>
      </c>
      <c r="R3891" t="s">
        <v>2013</v>
      </c>
      <c r="S3891">
        <v>356.94</v>
      </c>
      <c r="T3891" s="3"/>
    </row>
    <row r="3892" spans="1:20" x14ac:dyDescent="0.3">
      <c r="A3892">
        <v>3891</v>
      </c>
      <c r="B3892" t="s">
        <v>7036</v>
      </c>
      <c r="C3892">
        <f t="shared" si="60"/>
        <v>47</v>
      </c>
      <c r="D3892" s="1">
        <v>43063</v>
      </c>
      <c r="E3892" s="1">
        <v>43069</v>
      </c>
      <c r="F3892" t="s">
        <v>46</v>
      </c>
      <c r="G3892" t="s">
        <v>1156</v>
      </c>
      <c r="H3892" t="s">
        <v>1157</v>
      </c>
      <c r="I3892" t="s">
        <v>37</v>
      </c>
      <c r="J3892" t="s">
        <v>23</v>
      </c>
      <c r="K3892" t="s">
        <v>38</v>
      </c>
      <c r="L3892" t="s">
        <v>39</v>
      </c>
      <c r="M3892">
        <v>90036</v>
      </c>
      <c r="N3892" t="s">
        <v>40</v>
      </c>
      <c r="O3892" t="s">
        <v>2996</v>
      </c>
      <c r="P3892" t="s">
        <v>67</v>
      </c>
      <c r="Q3892" t="s">
        <v>157</v>
      </c>
      <c r="R3892" t="s">
        <v>2997</v>
      </c>
      <c r="S3892">
        <v>659.9</v>
      </c>
      <c r="T3892" s="3"/>
    </row>
    <row r="3893" spans="1:20" x14ac:dyDescent="0.3">
      <c r="A3893">
        <v>3892</v>
      </c>
      <c r="B3893" t="s">
        <v>7036</v>
      </c>
      <c r="C3893">
        <f t="shared" si="60"/>
        <v>47</v>
      </c>
      <c r="D3893" s="1">
        <v>43063</v>
      </c>
      <c r="E3893" s="1">
        <v>43069</v>
      </c>
      <c r="F3893" t="s">
        <v>46</v>
      </c>
      <c r="G3893" t="s">
        <v>1156</v>
      </c>
      <c r="H3893" t="s">
        <v>1157</v>
      </c>
      <c r="I3893" t="s">
        <v>37</v>
      </c>
      <c r="J3893" t="s">
        <v>23</v>
      </c>
      <c r="K3893" t="s">
        <v>38</v>
      </c>
      <c r="L3893" t="s">
        <v>39</v>
      </c>
      <c r="M3893">
        <v>90036</v>
      </c>
      <c r="N3893" t="s">
        <v>40</v>
      </c>
      <c r="O3893" t="s">
        <v>2557</v>
      </c>
      <c r="P3893" t="s">
        <v>28</v>
      </c>
      <c r="Q3893" t="s">
        <v>32</v>
      </c>
      <c r="R3893" t="s">
        <v>2558</v>
      </c>
      <c r="S3893">
        <v>1684.752</v>
      </c>
      <c r="T3893" s="3"/>
    </row>
    <row r="3894" spans="1:20" x14ac:dyDescent="0.3">
      <c r="A3894">
        <v>3893</v>
      </c>
      <c r="B3894" t="s">
        <v>7036</v>
      </c>
      <c r="C3894">
        <f t="shared" si="60"/>
        <v>47</v>
      </c>
      <c r="D3894" s="1">
        <v>43063</v>
      </c>
      <c r="E3894" s="1">
        <v>43069</v>
      </c>
      <c r="F3894" t="s">
        <v>46</v>
      </c>
      <c r="G3894" t="s">
        <v>1156</v>
      </c>
      <c r="H3894" t="s">
        <v>1157</v>
      </c>
      <c r="I3894" t="s">
        <v>37</v>
      </c>
      <c r="J3894" t="s">
        <v>23</v>
      </c>
      <c r="K3894" t="s">
        <v>38</v>
      </c>
      <c r="L3894" t="s">
        <v>39</v>
      </c>
      <c r="M3894">
        <v>90036</v>
      </c>
      <c r="N3894" t="s">
        <v>40</v>
      </c>
      <c r="O3894" t="s">
        <v>6431</v>
      </c>
      <c r="P3894" t="s">
        <v>67</v>
      </c>
      <c r="Q3894" t="s">
        <v>157</v>
      </c>
      <c r="R3894" t="s">
        <v>6432</v>
      </c>
      <c r="S3894">
        <v>559.91999999999996</v>
      </c>
      <c r="T3894" s="3"/>
    </row>
    <row r="3895" spans="1:20" x14ac:dyDescent="0.3">
      <c r="A3895">
        <v>3894</v>
      </c>
      <c r="B3895" t="s">
        <v>7037</v>
      </c>
      <c r="C3895">
        <f t="shared" si="60"/>
        <v>45</v>
      </c>
      <c r="D3895" s="1">
        <v>43049</v>
      </c>
      <c r="E3895" s="1">
        <v>43053</v>
      </c>
      <c r="F3895" t="s">
        <v>46</v>
      </c>
      <c r="G3895" t="s">
        <v>3992</v>
      </c>
      <c r="H3895" t="s">
        <v>3993</v>
      </c>
      <c r="I3895" t="s">
        <v>22</v>
      </c>
      <c r="J3895" t="s">
        <v>23</v>
      </c>
      <c r="K3895" t="s">
        <v>180</v>
      </c>
      <c r="L3895" t="s">
        <v>100</v>
      </c>
      <c r="M3895">
        <v>77036</v>
      </c>
      <c r="N3895" t="s">
        <v>101</v>
      </c>
      <c r="O3895" t="s">
        <v>2533</v>
      </c>
      <c r="P3895" t="s">
        <v>67</v>
      </c>
      <c r="Q3895" t="s">
        <v>157</v>
      </c>
      <c r="R3895" t="s">
        <v>2534</v>
      </c>
      <c r="S3895">
        <v>279.94400000000002</v>
      </c>
      <c r="T3895" s="3"/>
    </row>
    <row r="3896" spans="1:20" x14ac:dyDescent="0.3">
      <c r="A3896">
        <v>3895</v>
      </c>
      <c r="B3896" t="s">
        <v>7038</v>
      </c>
      <c r="C3896">
        <f t="shared" si="60"/>
        <v>48</v>
      </c>
      <c r="D3896" s="1">
        <v>42330</v>
      </c>
      <c r="E3896" s="1">
        <v>42336</v>
      </c>
      <c r="F3896" t="s">
        <v>46</v>
      </c>
      <c r="G3896" t="s">
        <v>6260</v>
      </c>
      <c r="H3896" t="s">
        <v>6261</v>
      </c>
      <c r="I3896" t="s">
        <v>98</v>
      </c>
      <c r="J3896" t="s">
        <v>23</v>
      </c>
      <c r="K3896" t="s">
        <v>6311</v>
      </c>
      <c r="L3896" t="s">
        <v>207</v>
      </c>
      <c r="M3896">
        <v>60440</v>
      </c>
      <c r="N3896" t="s">
        <v>101</v>
      </c>
      <c r="O3896" t="s">
        <v>4945</v>
      </c>
      <c r="P3896" t="s">
        <v>42</v>
      </c>
      <c r="Q3896" t="s">
        <v>71</v>
      </c>
      <c r="R3896" t="s">
        <v>4946</v>
      </c>
      <c r="S3896">
        <v>9.98</v>
      </c>
      <c r="T3896" s="3"/>
    </row>
    <row r="3897" spans="1:20" x14ac:dyDescent="0.3">
      <c r="A3897">
        <v>3896</v>
      </c>
      <c r="B3897" t="s">
        <v>7039</v>
      </c>
      <c r="C3897">
        <f t="shared" si="60"/>
        <v>18</v>
      </c>
      <c r="D3897" s="1">
        <v>43221</v>
      </c>
      <c r="E3897" s="1">
        <v>43225</v>
      </c>
      <c r="F3897" t="s">
        <v>46</v>
      </c>
      <c r="G3897" t="s">
        <v>2659</v>
      </c>
      <c r="H3897" t="s">
        <v>2660</v>
      </c>
      <c r="I3897" t="s">
        <v>98</v>
      </c>
      <c r="J3897" t="s">
        <v>23</v>
      </c>
      <c r="K3897" t="s">
        <v>7040</v>
      </c>
      <c r="L3897" t="s">
        <v>1708</v>
      </c>
      <c r="M3897">
        <v>71854</v>
      </c>
      <c r="N3897" t="s">
        <v>26</v>
      </c>
      <c r="O3897" t="s">
        <v>7041</v>
      </c>
      <c r="P3897" t="s">
        <v>67</v>
      </c>
      <c r="Q3897" t="s">
        <v>157</v>
      </c>
      <c r="R3897" t="s">
        <v>7042</v>
      </c>
      <c r="S3897">
        <v>48.9</v>
      </c>
      <c r="T3897" s="3"/>
    </row>
    <row r="3898" spans="1:20" x14ac:dyDescent="0.3">
      <c r="A3898">
        <v>3897</v>
      </c>
      <c r="B3898" t="s">
        <v>7043</v>
      </c>
      <c r="C3898">
        <f t="shared" si="60"/>
        <v>49</v>
      </c>
      <c r="D3898" s="1">
        <v>43441</v>
      </c>
      <c r="E3898" s="1">
        <v>43446</v>
      </c>
      <c r="F3898" t="s">
        <v>46</v>
      </c>
      <c r="G3898" t="s">
        <v>876</v>
      </c>
      <c r="H3898" t="s">
        <v>877</v>
      </c>
      <c r="I3898" t="s">
        <v>37</v>
      </c>
      <c r="J3898" t="s">
        <v>23</v>
      </c>
      <c r="K3898" t="s">
        <v>676</v>
      </c>
      <c r="L3898" t="s">
        <v>100</v>
      </c>
      <c r="M3898">
        <v>78207</v>
      </c>
      <c r="N3898" t="s">
        <v>101</v>
      </c>
      <c r="O3898" t="s">
        <v>4318</v>
      </c>
      <c r="P3898" t="s">
        <v>42</v>
      </c>
      <c r="Q3898" t="s">
        <v>265</v>
      </c>
      <c r="R3898" t="s">
        <v>4319</v>
      </c>
      <c r="S3898">
        <v>3.552</v>
      </c>
      <c r="T3898" s="3"/>
    </row>
    <row r="3899" spans="1:20" x14ac:dyDescent="0.3">
      <c r="A3899">
        <v>3898</v>
      </c>
      <c r="B3899" t="s">
        <v>7043</v>
      </c>
      <c r="C3899">
        <f t="shared" si="60"/>
        <v>49</v>
      </c>
      <c r="D3899" s="1">
        <v>43441</v>
      </c>
      <c r="E3899" s="1">
        <v>43446</v>
      </c>
      <c r="F3899" t="s">
        <v>46</v>
      </c>
      <c r="G3899" t="s">
        <v>876</v>
      </c>
      <c r="H3899" t="s">
        <v>877</v>
      </c>
      <c r="I3899" t="s">
        <v>37</v>
      </c>
      <c r="J3899" t="s">
        <v>23</v>
      </c>
      <c r="K3899" t="s">
        <v>676</v>
      </c>
      <c r="L3899" t="s">
        <v>100</v>
      </c>
      <c r="M3899">
        <v>78207</v>
      </c>
      <c r="N3899" t="s">
        <v>101</v>
      </c>
      <c r="O3899" t="s">
        <v>400</v>
      </c>
      <c r="P3899" t="s">
        <v>42</v>
      </c>
      <c r="Q3899" t="s">
        <v>86</v>
      </c>
      <c r="R3899" t="s">
        <v>401</v>
      </c>
      <c r="S3899">
        <v>15.552</v>
      </c>
      <c r="T3899" s="3"/>
    </row>
    <row r="3900" spans="1:20" x14ac:dyDescent="0.3">
      <c r="A3900">
        <v>3899</v>
      </c>
      <c r="B3900" t="s">
        <v>7044</v>
      </c>
      <c r="C3900">
        <f t="shared" si="60"/>
        <v>48</v>
      </c>
      <c r="D3900" s="1">
        <v>43434</v>
      </c>
      <c r="E3900" s="1">
        <v>43438</v>
      </c>
      <c r="F3900" t="s">
        <v>46</v>
      </c>
      <c r="G3900" t="s">
        <v>4893</v>
      </c>
      <c r="H3900" t="s">
        <v>4894</v>
      </c>
      <c r="I3900" t="s">
        <v>22</v>
      </c>
      <c r="J3900" t="s">
        <v>23</v>
      </c>
      <c r="K3900" t="s">
        <v>7045</v>
      </c>
      <c r="L3900" t="s">
        <v>100</v>
      </c>
      <c r="M3900">
        <v>78539</v>
      </c>
      <c r="N3900" t="s">
        <v>101</v>
      </c>
      <c r="O3900" t="s">
        <v>4318</v>
      </c>
      <c r="P3900" t="s">
        <v>42</v>
      </c>
      <c r="Q3900" t="s">
        <v>265</v>
      </c>
      <c r="R3900" t="s">
        <v>4319</v>
      </c>
      <c r="S3900">
        <v>2.3679999999999999</v>
      </c>
      <c r="T3900" s="3"/>
    </row>
    <row r="3901" spans="1:20" x14ac:dyDescent="0.3">
      <c r="A3901">
        <v>3900</v>
      </c>
      <c r="B3901" t="s">
        <v>7046</v>
      </c>
      <c r="C3901">
        <f t="shared" si="60"/>
        <v>49</v>
      </c>
      <c r="D3901" s="1">
        <v>43441</v>
      </c>
      <c r="E3901" s="1">
        <v>43443</v>
      </c>
      <c r="F3901" t="s">
        <v>184</v>
      </c>
      <c r="G3901" t="s">
        <v>1124</v>
      </c>
      <c r="H3901" t="s">
        <v>1125</v>
      </c>
      <c r="I3901" t="s">
        <v>22</v>
      </c>
      <c r="J3901" t="s">
        <v>23</v>
      </c>
      <c r="K3901" t="s">
        <v>2838</v>
      </c>
      <c r="L3901" t="s">
        <v>494</v>
      </c>
      <c r="M3901">
        <v>43615</v>
      </c>
      <c r="N3901" t="s">
        <v>144</v>
      </c>
      <c r="O3901" t="s">
        <v>1663</v>
      </c>
      <c r="P3901" t="s">
        <v>67</v>
      </c>
      <c r="Q3901" t="s">
        <v>157</v>
      </c>
      <c r="R3901" t="s">
        <v>1664</v>
      </c>
      <c r="S3901">
        <v>127.98399999999999</v>
      </c>
      <c r="T3901" s="3"/>
    </row>
    <row r="3902" spans="1:20" x14ac:dyDescent="0.3">
      <c r="A3902">
        <v>3901</v>
      </c>
      <c r="B3902" t="s">
        <v>7047</v>
      </c>
      <c r="C3902">
        <f t="shared" si="60"/>
        <v>2</v>
      </c>
      <c r="D3902" s="1">
        <v>42372</v>
      </c>
      <c r="E3902" s="1">
        <v>42377</v>
      </c>
      <c r="F3902" t="s">
        <v>46</v>
      </c>
      <c r="G3902" t="s">
        <v>2058</v>
      </c>
      <c r="H3902" t="s">
        <v>2059</v>
      </c>
      <c r="I3902" t="s">
        <v>37</v>
      </c>
      <c r="J3902" t="s">
        <v>23</v>
      </c>
      <c r="K3902" t="s">
        <v>7048</v>
      </c>
      <c r="L3902" t="s">
        <v>100</v>
      </c>
      <c r="M3902">
        <v>77520</v>
      </c>
      <c r="N3902" t="s">
        <v>101</v>
      </c>
      <c r="O3902" t="s">
        <v>1153</v>
      </c>
      <c r="P3902" t="s">
        <v>42</v>
      </c>
      <c r="Q3902" t="s">
        <v>86</v>
      </c>
      <c r="R3902" t="s">
        <v>1154</v>
      </c>
      <c r="S3902">
        <v>10.368</v>
      </c>
      <c r="T3902" s="3"/>
    </row>
    <row r="3903" spans="1:20" x14ac:dyDescent="0.3">
      <c r="A3903">
        <v>3902</v>
      </c>
      <c r="B3903" t="s">
        <v>7049</v>
      </c>
      <c r="C3903">
        <f t="shared" si="60"/>
        <v>47</v>
      </c>
      <c r="D3903" s="1">
        <v>42688</v>
      </c>
      <c r="E3903" s="1">
        <v>42694</v>
      </c>
      <c r="F3903" t="s">
        <v>46</v>
      </c>
      <c r="G3903" t="s">
        <v>601</v>
      </c>
      <c r="H3903" t="s">
        <v>602</v>
      </c>
      <c r="I3903" t="s">
        <v>98</v>
      </c>
      <c r="J3903" t="s">
        <v>23</v>
      </c>
      <c r="K3903" t="s">
        <v>142</v>
      </c>
      <c r="L3903" t="s">
        <v>143</v>
      </c>
      <c r="M3903">
        <v>19143</v>
      </c>
      <c r="N3903" t="s">
        <v>144</v>
      </c>
      <c r="O3903" t="s">
        <v>7050</v>
      </c>
      <c r="P3903" t="s">
        <v>67</v>
      </c>
      <c r="Q3903" t="s">
        <v>157</v>
      </c>
      <c r="R3903" t="s">
        <v>7051</v>
      </c>
      <c r="S3903">
        <v>47.984000000000002</v>
      </c>
      <c r="T3903" s="3"/>
    </row>
    <row r="3904" spans="1:20" x14ac:dyDescent="0.3">
      <c r="A3904">
        <v>3903</v>
      </c>
      <c r="B3904" t="s">
        <v>7052</v>
      </c>
      <c r="C3904">
        <f t="shared" si="60"/>
        <v>41</v>
      </c>
      <c r="D3904" s="1">
        <v>42645</v>
      </c>
      <c r="E3904" s="1">
        <v>42650</v>
      </c>
      <c r="F3904" t="s">
        <v>19</v>
      </c>
      <c r="G3904" t="s">
        <v>373</v>
      </c>
      <c r="H3904" t="s">
        <v>374</v>
      </c>
      <c r="I3904" t="s">
        <v>98</v>
      </c>
      <c r="J3904" t="s">
        <v>23</v>
      </c>
      <c r="K3904" t="s">
        <v>38</v>
      </c>
      <c r="L3904" t="s">
        <v>39</v>
      </c>
      <c r="M3904">
        <v>90045</v>
      </c>
      <c r="N3904" t="s">
        <v>40</v>
      </c>
      <c r="O3904" t="s">
        <v>4895</v>
      </c>
      <c r="P3904" t="s">
        <v>42</v>
      </c>
      <c r="Q3904" t="s">
        <v>55</v>
      </c>
      <c r="R3904" t="s">
        <v>4896</v>
      </c>
      <c r="S3904">
        <v>270.33999999999997</v>
      </c>
      <c r="T3904" s="3"/>
    </row>
    <row r="3905" spans="1:20" x14ac:dyDescent="0.3">
      <c r="A3905">
        <v>3904</v>
      </c>
      <c r="B3905" t="s">
        <v>7053</v>
      </c>
      <c r="C3905">
        <f t="shared" si="60"/>
        <v>15</v>
      </c>
      <c r="D3905" s="1">
        <v>42465</v>
      </c>
      <c r="E3905" s="1">
        <v>42470</v>
      </c>
      <c r="F3905" t="s">
        <v>46</v>
      </c>
      <c r="G3905" t="s">
        <v>7054</v>
      </c>
      <c r="H3905" t="s">
        <v>7055</v>
      </c>
      <c r="I3905" t="s">
        <v>98</v>
      </c>
      <c r="J3905" t="s">
        <v>23</v>
      </c>
      <c r="K3905" t="s">
        <v>142</v>
      </c>
      <c r="L3905" t="s">
        <v>143</v>
      </c>
      <c r="M3905">
        <v>19143</v>
      </c>
      <c r="N3905" t="s">
        <v>144</v>
      </c>
      <c r="O3905" t="s">
        <v>5297</v>
      </c>
      <c r="P3905" t="s">
        <v>42</v>
      </c>
      <c r="Q3905" t="s">
        <v>74</v>
      </c>
      <c r="R3905" t="s">
        <v>5298</v>
      </c>
      <c r="S3905">
        <v>98.111999999999995</v>
      </c>
      <c r="T3905" s="3"/>
    </row>
    <row r="3906" spans="1:20" x14ac:dyDescent="0.3">
      <c r="A3906">
        <v>3905</v>
      </c>
      <c r="B3906" t="s">
        <v>7053</v>
      </c>
      <c r="C3906">
        <f t="shared" si="60"/>
        <v>15</v>
      </c>
      <c r="D3906" s="1">
        <v>42465</v>
      </c>
      <c r="E3906" s="1">
        <v>42470</v>
      </c>
      <c r="F3906" t="s">
        <v>46</v>
      </c>
      <c r="G3906" t="s">
        <v>7054</v>
      </c>
      <c r="H3906" t="s">
        <v>7055</v>
      </c>
      <c r="I3906" t="s">
        <v>98</v>
      </c>
      <c r="J3906" t="s">
        <v>23</v>
      </c>
      <c r="K3906" t="s">
        <v>142</v>
      </c>
      <c r="L3906" t="s">
        <v>143</v>
      </c>
      <c r="M3906">
        <v>19143</v>
      </c>
      <c r="N3906" t="s">
        <v>144</v>
      </c>
      <c r="O3906" t="s">
        <v>2798</v>
      </c>
      <c r="P3906" t="s">
        <v>42</v>
      </c>
      <c r="Q3906" t="s">
        <v>55</v>
      </c>
      <c r="R3906" t="s">
        <v>2799</v>
      </c>
      <c r="S3906">
        <v>563.80799999999999</v>
      </c>
      <c r="T3906" s="3"/>
    </row>
    <row r="3907" spans="1:20" x14ac:dyDescent="0.3">
      <c r="A3907">
        <v>3906</v>
      </c>
      <c r="B3907" t="s">
        <v>7053</v>
      </c>
      <c r="C3907">
        <f t="shared" ref="C3907:C3970" si="61">WEEKNUM(D3907,1)</f>
        <v>15</v>
      </c>
      <c r="D3907" s="1">
        <v>42465</v>
      </c>
      <c r="E3907" s="1">
        <v>42470</v>
      </c>
      <c r="F3907" t="s">
        <v>46</v>
      </c>
      <c r="G3907" t="s">
        <v>7054</v>
      </c>
      <c r="H3907" t="s">
        <v>7055</v>
      </c>
      <c r="I3907" t="s">
        <v>98</v>
      </c>
      <c r="J3907" t="s">
        <v>23</v>
      </c>
      <c r="K3907" t="s">
        <v>142</v>
      </c>
      <c r="L3907" t="s">
        <v>143</v>
      </c>
      <c r="M3907">
        <v>19143</v>
      </c>
      <c r="N3907" t="s">
        <v>144</v>
      </c>
      <c r="O3907" t="s">
        <v>3298</v>
      </c>
      <c r="P3907" t="s">
        <v>42</v>
      </c>
      <c r="Q3907" t="s">
        <v>71</v>
      </c>
      <c r="R3907" t="s">
        <v>3299</v>
      </c>
      <c r="S3907">
        <v>10.428000000000001</v>
      </c>
      <c r="T3907" s="3"/>
    </row>
    <row r="3908" spans="1:20" x14ac:dyDescent="0.3">
      <c r="A3908">
        <v>3907</v>
      </c>
      <c r="B3908" t="s">
        <v>7053</v>
      </c>
      <c r="C3908">
        <f t="shared" si="61"/>
        <v>15</v>
      </c>
      <c r="D3908" s="1">
        <v>42465</v>
      </c>
      <c r="E3908" s="1">
        <v>42470</v>
      </c>
      <c r="F3908" t="s">
        <v>46</v>
      </c>
      <c r="G3908" t="s">
        <v>7054</v>
      </c>
      <c r="H3908" t="s">
        <v>7055</v>
      </c>
      <c r="I3908" t="s">
        <v>98</v>
      </c>
      <c r="J3908" t="s">
        <v>23</v>
      </c>
      <c r="K3908" t="s">
        <v>142</v>
      </c>
      <c r="L3908" t="s">
        <v>143</v>
      </c>
      <c r="M3908">
        <v>19143</v>
      </c>
      <c r="N3908" t="s">
        <v>144</v>
      </c>
      <c r="O3908" t="s">
        <v>5348</v>
      </c>
      <c r="P3908" t="s">
        <v>28</v>
      </c>
      <c r="Q3908" t="s">
        <v>61</v>
      </c>
      <c r="R3908" t="s">
        <v>5349</v>
      </c>
      <c r="S3908">
        <v>547.13599999999997</v>
      </c>
      <c r="T3908" s="3"/>
    </row>
    <row r="3909" spans="1:20" x14ac:dyDescent="0.3">
      <c r="A3909">
        <v>3908</v>
      </c>
      <c r="B3909" t="s">
        <v>7053</v>
      </c>
      <c r="C3909">
        <f t="shared" si="61"/>
        <v>15</v>
      </c>
      <c r="D3909" s="1">
        <v>42465</v>
      </c>
      <c r="E3909" s="1">
        <v>42470</v>
      </c>
      <c r="F3909" t="s">
        <v>46</v>
      </c>
      <c r="G3909" t="s">
        <v>7054</v>
      </c>
      <c r="H3909" t="s">
        <v>7055</v>
      </c>
      <c r="I3909" t="s">
        <v>98</v>
      </c>
      <c r="J3909" t="s">
        <v>23</v>
      </c>
      <c r="K3909" t="s">
        <v>142</v>
      </c>
      <c r="L3909" t="s">
        <v>143</v>
      </c>
      <c r="M3909">
        <v>19143</v>
      </c>
      <c r="N3909" t="s">
        <v>144</v>
      </c>
      <c r="O3909" t="s">
        <v>1937</v>
      </c>
      <c r="P3909" t="s">
        <v>67</v>
      </c>
      <c r="Q3909" t="s">
        <v>68</v>
      </c>
      <c r="R3909" t="s">
        <v>1938</v>
      </c>
      <c r="S3909">
        <v>14.85</v>
      </c>
      <c r="T3909" s="3"/>
    </row>
    <row r="3910" spans="1:20" x14ac:dyDescent="0.3">
      <c r="A3910">
        <v>3909</v>
      </c>
      <c r="B3910" t="s">
        <v>7053</v>
      </c>
      <c r="C3910">
        <f t="shared" si="61"/>
        <v>15</v>
      </c>
      <c r="D3910" s="1">
        <v>42465</v>
      </c>
      <c r="E3910" s="1">
        <v>42470</v>
      </c>
      <c r="F3910" t="s">
        <v>46</v>
      </c>
      <c r="G3910" t="s">
        <v>7054</v>
      </c>
      <c r="H3910" t="s">
        <v>7055</v>
      </c>
      <c r="I3910" t="s">
        <v>98</v>
      </c>
      <c r="J3910" t="s">
        <v>23</v>
      </c>
      <c r="K3910" t="s">
        <v>142</v>
      </c>
      <c r="L3910" t="s">
        <v>143</v>
      </c>
      <c r="M3910">
        <v>19143</v>
      </c>
      <c r="N3910" t="s">
        <v>144</v>
      </c>
      <c r="O3910" t="s">
        <v>466</v>
      </c>
      <c r="P3910" t="s">
        <v>67</v>
      </c>
      <c r="Q3910" t="s">
        <v>68</v>
      </c>
      <c r="R3910" t="s">
        <v>467</v>
      </c>
      <c r="S3910">
        <v>41.988</v>
      </c>
      <c r="T3910" s="3"/>
    </row>
    <row r="3911" spans="1:20" x14ac:dyDescent="0.3">
      <c r="A3911">
        <v>3910</v>
      </c>
      <c r="B3911" t="s">
        <v>7053</v>
      </c>
      <c r="C3911">
        <f t="shared" si="61"/>
        <v>15</v>
      </c>
      <c r="D3911" s="1">
        <v>42465</v>
      </c>
      <c r="E3911" s="1">
        <v>42470</v>
      </c>
      <c r="F3911" t="s">
        <v>46</v>
      </c>
      <c r="G3911" t="s">
        <v>7054</v>
      </c>
      <c r="H3911" t="s">
        <v>7055</v>
      </c>
      <c r="I3911" t="s">
        <v>98</v>
      </c>
      <c r="J3911" t="s">
        <v>23</v>
      </c>
      <c r="K3911" t="s">
        <v>142</v>
      </c>
      <c r="L3911" t="s">
        <v>143</v>
      </c>
      <c r="M3911">
        <v>19143</v>
      </c>
      <c r="N3911" t="s">
        <v>144</v>
      </c>
      <c r="O3911" t="s">
        <v>4750</v>
      </c>
      <c r="P3911" t="s">
        <v>28</v>
      </c>
      <c r="Q3911" t="s">
        <v>61</v>
      </c>
      <c r="R3911" t="s">
        <v>4751</v>
      </c>
      <c r="S3911">
        <v>7.5839999999999996</v>
      </c>
      <c r="T3911" s="3"/>
    </row>
    <row r="3912" spans="1:20" x14ac:dyDescent="0.3">
      <c r="A3912">
        <v>3911</v>
      </c>
      <c r="B3912" t="s">
        <v>7053</v>
      </c>
      <c r="C3912">
        <f t="shared" si="61"/>
        <v>15</v>
      </c>
      <c r="D3912" s="1">
        <v>42465</v>
      </c>
      <c r="E3912" s="1">
        <v>42470</v>
      </c>
      <c r="F3912" t="s">
        <v>46</v>
      </c>
      <c r="G3912" t="s">
        <v>7054</v>
      </c>
      <c r="H3912" t="s">
        <v>7055</v>
      </c>
      <c r="I3912" t="s">
        <v>98</v>
      </c>
      <c r="J3912" t="s">
        <v>23</v>
      </c>
      <c r="K3912" t="s">
        <v>142</v>
      </c>
      <c r="L3912" t="s">
        <v>143</v>
      </c>
      <c r="M3912">
        <v>19143</v>
      </c>
      <c r="N3912" t="s">
        <v>144</v>
      </c>
      <c r="O3912" t="s">
        <v>7056</v>
      </c>
      <c r="P3912" t="s">
        <v>28</v>
      </c>
      <c r="Q3912" t="s">
        <v>29</v>
      </c>
      <c r="R3912" t="s">
        <v>7057</v>
      </c>
      <c r="S3912">
        <v>352.45</v>
      </c>
      <c r="T3912" s="3"/>
    </row>
    <row r="3913" spans="1:20" x14ac:dyDescent="0.3">
      <c r="A3913">
        <v>3912</v>
      </c>
      <c r="B3913" t="s">
        <v>7058</v>
      </c>
      <c r="C3913">
        <f t="shared" si="61"/>
        <v>23</v>
      </c>
      <c r="D3913" s="1">
        <v>43256</v>
      </c>
      <c r="E3913" s="1">
        <v>43257</v>
      </c>
      <c r="F3913" t="s">
        <v>184</v>
      </c>
      <c r="G3913" t="s">
        <v>3832</v>
      </c>
      <c r="H3913" t="s">
        <v>3833</v>
      </c>
      <c r="I3913" t="s">
        <v>22</v>
      </c>
      <c r="J3913" t="s">
        <v>23</v>
      </c>
      <c r="K3913" t="s">
        <v>6434</v>
      </c>
      <c r="L3913" t="s">
        <v>100</v>
      </c>
      <c r="M3913">
        <v>77581</v>
      </c>
      <c r="N3913" t="s">
        <v>101</v>
      </c>
      <c r="O3913" t="s">
        <v>7059</v>
      </c>
      <c r="P3913" t="s">
        <v>67</v>
      </c>
      <c r="Q3913" t="s">
        <v>68</v>
      </c>
      <c r="R3913" t="s">
        <v>7060</v>
      </c>
      <c r="S3913">
        <v>470.37599999999998</v>
      </c>
      <c r="T3913" s="3"/>
    </row>
    <row r="3914" spans="1:20" x14ac:dyDescent="0.3">
      <c r="A3914">
        <v>3913</v>
      </c>
      <c r="B3914" t="s">
        <v>7061</v>
      </c>
      <c r="C3914">
        <f t="shared" si="61"/>
        <v>38</v>
      </c>
      <c r="D3914" s="1">
        <v>43361</v>
      </c>
      <c r="E3914" s="1">
        <v>43368</v>
      </c>
      <c r="F3914" t="s">
        <v>46</v>
      </c>
      <c r="G3914" t="s">
        <v>1318</v>
      </c>
      <c r="H3914" t="s">
        <v>1319</v>
      </c>
      <c r="I3914" t="s">
        <v>37</v>
      </c>
      <c r="J3914" t="s">
        <v>23</v>
      </c>
      <c r="K3914" t="s">
        <v>262</v>
      </c>
      <c r="L3914" t="s">
        <v>263</v>
      </c>
      <c r="M3914">
        <v>10035</v>
      </c>
      <c r="N3914" t="s">
        <v>144</v>
      </c>
      <c r="O3914" t="s">
        <v>3876</v>
      </c>
      <c r="P3914" t="s">
        <v>42</v>
      </c>
      <c r="Q3914" t="s">
        <v>86</v>
      </c>
      <c r="R3914" t="s">
        <v>3877</v>
      </c>
      <c r="S3914">
        <v>19.440000000000001</v>
      </c>
      <c r="T3914" s="3"/>
    </row>
    <row r="3915" spans="1:20" x14ac:dyDescent="0.3">
      <c r="A3915">
        <v>3914</v>
      </c>
      <c r="B3915" t="s">
        <v>7061</v>
      </c>
      <c r="C3915">
        <f t="shared" si="61"/>
        <v>38</v>
      </c>
      <c r="D3915" s="1">
        <v>43361</v>
      </c>
      <c r="E3915" s="1">
        <v>43368</v>
      </c>
      <c r="F3915" t="s">
        <v>46</v>
      </c>
      <c r="G3915" t="s">
        <v>1318</v>
      </c>
      <c r="H3915" t="s">
        <v>1319</v>
      </c>
      <c r="I3915" t="s">
        <v>37</v>
      </c>
      <c r="J3915" t="s">
        <v>23</v>
      </c>
      <c r="K3915" t="s">
        <v>262</v>
      </c>
      <c r="L3915" t="s">
        <v>263</v>
      </c>
      <c r="M3915">
        <v>10035</v>
      </c>
      <c r="N3915" t="s">
        <v>144</v>
      </c>
      <c r="O3915" t="s">
        <v>3411</v>
      </c>
      <c r="P3915" t="s">
        <v>28</v>
      </c>
      <c r="Q3915" t="s">
        <v>61</v>
      </c>
      <c r="R3915" t="s">
        <v>3412</v>
      </c>
      <c r="S3915">
        <v>9.82</v>
      </c>
      <c r="T3915" s="3"/>
    </row>
    <row r="3916" spans="1:20" x14ac:dyDescent="0.3">
      <c r="A3916">
        <v>3915</v>
      </c>
      <c r="B3916" t="s">
        <v>7062</v>
      </c>
      <c r="C3916">
        <f t="shared" si="61"/>
        <v>29</v>
      </c>
      <c r="D3916" s="1">
        <v>43299</v>
      </c>
      <c r="E3916" s="1">
        <v>43304</v>
      </c>
      <c r="F3916" t="s">
        <v>46</v>
      </c>
      <c r="G3916" t="s">
        <v>5160</v>
      </c>
      <c r="H3916" t="s">
        <v>5161</v>
      </c>
      <c r="I3916" t="s">
        <v>22</v>
      </c>
      <c r="J3916" t="s">
        <v>23</v>
      </c>
      <c r="K3916" t="s">
        <v>540</v>
      </c>
      <c r="L3916" t="s">
        <v>306</v>
      </c>
      <c r="M3916">
        <v>85023</v>
      </c>
      <c r="N3916" t="s">
        <v>40</v>
      </c>
      <c r="O3916" t="s">
        <v>3330</v>
      </c>
      <c r="P3916" t="s">
        <v>28</v>
      </c>
      <c r="Q3916" t="s">
        <v>52</v>
      </c>
      <c r="R3916" t="s">
        <v>3331</v>
      </c>
      <c r="S3916">
        <v>801.6</v>
      </c>
      <c r="T3916" s="3"/>
    </row>
    <row r="3917" spans="1:20" x14ac:dyDescent="0.3">
      <c r="A3917">
        <v>3916</v>
      </c>
      <c r="B3917" t="s">
        <v>7062</v>
      </c>
      <c r="C3917">
        <f t="shared" si="61"/>
        <v>29</v>
      </c>
      <c r="D3917" s="1">
        <v>43299</v>
      </c>
      <c r="E3917" s="1">
        <v>43304</v>
      </c>
      <c r="F3917" t="s">
        <v>46</v>
      </c>
      <c r="G3917" t="s">
        <v>5160</v>
      </c>
      <c r="H3917" t="s">
        <v>5161</v>
      </c>
      <c r="I3917" t="s">
        <v>22</v>
      </c>
      <c r="J3917" t="s">
        <v>23</v>
      </c>
      <c r="K3917" t="s">
        <v>540</v>
      </c>
      <c r="L3917" t="s">
        <v>306</v>
      </c>
      <c r="M3917">
        <v>85023</v>
      </c>
      <c r="N3917" t="s">
        <v>40</v>
      </c>
      <c r="O3917" t="s">
        <v>199</v>
      </c>
      <c r="P3917" t="s">
        <v>28</v>
      </c>
      <c r="Q3917" t="s">
        <v>32</v>
      </c>
      <c r="R3917" t="s">
        <v>200</v>
      </c>
      <c r="S3917">
        <v>161.56800000000001</v>
      </c>
      <c r="T3917" s="3"/>
    </row>
    <row r="3918" spans="1:20" x14ac:dyDescent="0.3">
      <c r="A3918">
        <v>3917</v>
      </c>
      <c r="B3918" t="s">
        <v>7062</v>
      </c>
      <c r="C3918">
        <f t="shared" si="61"/>
        <v>29</v>
      </c>
      <c r="D3918" s="1">
        <v>43299</v>
      </c>
      <c r="E3918" s="1">
        <v>43304</v>
      </c>
      <c r="F3918" t="s">
        <v>46</v>
      </c>
      <c r="G3918" t="s">
        <v>5160</v>
      </c>
      <c r="H3918" t="s">
        <v>5161</v>
      </c>
      <c r="I3918" t="s">
        <v>22</v>
      </c>
      <c r="J3918" t="s">
        <v>23</v>
      </c>
      <c r="K3918" t="s">
        <v>540</v>
      </c>
      <c r="L3918" t="s">
        <v>306</v>
      </c>
      <c r="M3918">
        <v>85023</v>
      </c>
      <c r="N3918" t="s">
        <v>40</v>
      </c>
      <c r="O3918" t="s">
        <v>7063</v>
      </c>
      <c r="P3918" t="s">
        <v>42</v>
      </c>
      <c r="Q3918" t="s">
        <v>86</v>
      </c>
      <c r="R3918" t="s">
        <v>7064</v>
      </c>
      <c r="S3918">
        <v>16.096</v>
      </c>
      <c r="T3918" s="3"/>
    </row>
    <row r="3919" spans="1:20" x14ac:dyDescent="0.3">
      <c r="A3919">
        <v>3918</v>
      </c>
      <c r="B3919" t="s">
        <v>7062</v>
      </c>
      <c r="C3919">
        <f t="shared" si="61"/>
        <v>29</v>
      </c>
      <c r="D3919" s="1">
        <v>43299</v>
      </c>
      <c r="E3919" s="1">
        <v>43304</v>
      </c>
      <c r="F3919" t="s">
        <v>46</v>
      </c>
      <c r="G3919" t="s">
        <v>5160</v>
      </c>
      <c r="H3919" t="s">
        <v>5161</v>
      </c>
      <c r="I3919" t="s">
        <v>22</v>
      </c>
      <c r="J3919" t="s">
        <v>23</v>
      </c>
      <c r="K3919" t="s">
        <v>540</v>
      </c>
      <c r="L3919" t="s">
        <v>306</v>
      </c>
      <c r="M3919">
        <v>85023</v>
      </c>
      <c r="N3919" t="s">
        <v>40</v>
      </c>
      <c r="O3919" t="s">
        <v>3312</v>
      </c>
      <c r="P3919" t="s">
        <v>42</v>
      </c>
      <c r="Q3919" t="s">
        <v>71</v>
      </c>
      <c r="R3919" t="s">
        <v>3313</v>
      </c>
      <c r="S3919">
        <v>7.6559999999999997</v>
      </c>
      <c r="T3919" s="3"/>
    </row>
    <row r="3920" spans="1:20" x14ac:dyDescent="0.3">
      <c r="A3920">
        <v>3919</v>
      </c>
      <c r="B3920" t="s">
        <v>7062</v>
      </c>
      <c r="C3920">
        <f t="shared" si="61"/>
        <v>29</v>
      </c>
      <c r="D3920" s="1">
        <v>43299</v>
      </c>
      <c r="E3920" s="1">
        <v>43304</v>
      </c>
      <c r="F3920" t="s">
        <v>46</v>
      </c>
      <c r="G3920" t="s">
        <v>5160</v>
      </c>
      <c r="H3920" t="s">
        <v>5161</v>
      </c>
      <c r="I3920" t="s">
        <v>22</v>
      </c>
      <c r="J3920" t="s">
        <v>23</v>
      </c>
      <c r="K3920" t="s">
        <v>540</v>
      </c>
      <c r="L3920" t="s">
        <v>306</v>
      </c>
      <c r="M3920">
        <v>85023</v>
      </c>
      <c r="N3920" t="s">
        <v>40</v>
      </c>
      <c r="O3920" t="s">
        <v>332</v>
      </c>
      <c r="P3920" t="s">
        <v>28</v>
      </c>
      <c r="Q3920" t="s">
        <v>32</v>
      </c>
      <c r="R3920" t="s">
        <v>333</v>
      </c>
      <c r="S3920">
        <v>311.976</v>
      </c>
      <c r="T3920" s="3"/>
    </row>
    <row r="3921" spans="1:20" x14ac:dyDescent="0.3">
      <c r="A3921">
        <v>3920</v>
      </c>
      <c r="B3921" t="s">
        <v>7065</v>
      </c>
      <c r="C3921">
        <f t="shared" si="61"/>
        <v>49</v>
      </c>
      <c r="D3921" s="1">
        <v>42705</v>
      </c>
      <c r="E3921" s="1">
        <v>42711</v>
      </c>
      <c r="F3921" t="s">
        <v>46</v>
      </c>
      <c r="G3921" t="s">
        <v>3944</v>
      </c>
      <c r="H3921" t="s">
        <v>3945</v>
      </c>
      <c r="I3921" t="s">
        <v>37</v>
      </c>
      <c r="J3921" t="s">
        <v>23</v>
      </c>
      <c r="K3921" t="s">
        <v>4879</v>
      </c>
      <c r="L3921" t="s">
        <v>315</v>
      </c>
      <c r="M3921">
        <v>23320</v>
      </c>
      <c r="N3921" t="s">
        <v>26</v>
      </c>
      <c r="O3921" t="s">
        <v>1636</v>
      </c>
      <c r="P3921" t="s">
        <v>42</v>
      </c>
      <c r="Q3921" t="s">
        <v>55</v>
      </c>
      <c r="R3921" t="s">
        <v>1637</v>
      </c>
      <c r="S3921">
        <v>61.68</v>
      </c>
      <c r="T3921" s="3"/>
    </row>
    <row r="3922" spans="1:20" x14ac:dyDescent="0.3">
      <c r="A3922">
        <v>3921</v>
      </c>
      <c r="B3922" t="s">
        <v>7065</v>
      </c>
      <c r="C3922">
        <f t="shared" si="61"/>
        <v>49</v>
      </c>
      <c r="D3922" s="1">
        <v>42705</v>
      </c>
      <c r="E3922" s="1">
        <v>42711</v>
      </c>
      <c r="F3922" t="s">
        <v>46</v>
      </c>
      <c r="G3922" t="s">
        <v>3944</v>
      </c>
      <c r="H3922" t="s">
        <v>3945</v>
      </c>
      <c r="I3922" t="s">
        <v>37</v>
      </c>
      <c r="J3922" t="s">
        <v>23</v>
      </c>
      <c r="K3922" t="s">
        <v>4879</v>
      </c>
      <c r="L3922" t="s">
        <v>315</v>
      </c>
      <c r="M3922">
        <v>23320</v>
      </c>
      <c r="N3922" t="s">
        <v>26</v>
      </c>
      <c r="O3922" t="s">
        <v>5785</v>
      </c>
      <c r="P3922" t="s">
        <v>42</v>
      </c>
      <c r="Q3922" t="s">
        <v>71</v>
      </c>
      <c r="R3922" t="s">
        <v>5786</v>
      </c>
      <c r="S3922">
        <v>63.96</v>
      </c>
      <c r="T3922" s="3"/>
    </row>
    <row r="3923" spans="1:20" x14ac:dyDescent="0.3">
      <c r="A3923">
        <v>3922</v>
      </c>
      <c r="B3923" t="s">
        <v>7066</v>
      </c>
      <c r="C3923">
        <f t="shared" si="61"/>
        <v>26</v>
      </c>
      <c r="D3923" s="1">
        <v>42914</v>
      </c>
      <c r="E3923" s="1">
        <v>42918</v>
      </c>
      <c r="F3923" t="s">
        <v>19</v>
      </c>
      <c r="G3923" t="s">
        <v>2385</v>
      </c>
      <c r="H3923" t="s">
        <v>2386</v>
      </c>
      <c r="I3923" t="s">
        <v>22</v>
      </c>
      <c r="J3923" t="s">
        <v>23</v>
      </c>
      <c r="K3923" t="s">
        <v>299</v>
      </c>
      <c r="L3923" t="s">
        <v>207</v>
      </c>
      <c r="M3923">
        <v>60610</v>
      </c>
      <c r="N3923" t="s">
        <v>101</v>
      </c>
      <c r="O3923" t="s">
        <v>6386</v>
      </c>
      <c r="P3923" t="s">
        <v>67</v>
      </c>
      <c r="Q3923" t="s">
        <v>68</v>
      </c>
      <c r="R3923" t="s">
        <v>6387</v>
      </c>
      <c r="S3923">
        <v>359.976</v>
      </c>
      <c r="T3923" s="3"/>
    </row>
    <row r="3924" spans="1:20" x14ac:dyDescent="0.3">
      <c r="A3924">
        <v>3923</v>
      </c>
      <c r="B3924" t="s">
        <v>7067</v>
      </c>
      <c r="C3924">
        <f t="shared" si="61"/>
        <v>35</v>
      </c>
      <c r="D3924" s="1">
        <v>43340</v>
      </c>
      <c r="E3924" s="1">
        <v>43344</v>
      </c>
      <c r="F3924" t="s">
        <v>46</v>
      </c>
      <c r="G3924" t="s">
        <v>2123</v>
      </c>
      <c r="H3924" t="s">
        <v>2124</v>
      </c>
      <c r="I3924" t="s">
        <v>22</v>
      </c>
      <c r="J3924" t="s">
        <v>23</v>
      </c>
      <c r="K3924" t="s">
        <v>299</v>
      </c>
      <c r="L3924" t="s">
        <v>207</v>
      </c>
      <c r="M3924">
        <v>60623</v>
      </c>
      <c r="N3924" t="s">
        <v>101</v>
      </c>
      <c r="O3924" t="s">
        <v>911</v>
      </c>
      <c r="P3924" t="s">
        <v>42</v>
      </c>
      <c r="Q3924" t="s">
        <v>86</v>
      </c>
      <c r="R3924" t="s">
        <v>912</v>
      </c>
      <c r="S3924">
        <v>25.344000000000001</v>
      </c>
      <c r="T3924" s="3"/>
    </row>
    <row r="3925" spans="1:20" x14ac:dyDescent="0.3">
      <c r="A3925">
        <v>3924</v>
      </c>
      <c r="B3925" t="s">
        <v>7067</v>
      </c>
      <c r="C3925">
        <f t="shared" si="61"/>
        <v>35</v>
      </c>
      <c r="D3925" s="1">
        <v>43340</v>
      </c>
      <c r="E3925" s="1">
        <v>43344</v>
      </c>
      <c r="F3925" t="s">
        <v>46</v>
      </c>
      <c r="G3925" t="s">
        <v>2123</v>
      </c>
      <c r="H3925" t="s">
        <v>2124</v>
      </c>
      <c r="I3925" t="s">
        <v>22</v>
      </c>
      <c r="J3925" t="s">
        <v>23</v>
      </c>
      <c r="K3925" t="s">
        <v>299</v>
      </c>
      <c r="L3925" t="s">
        <v>207</v>
      </c>
      <c r="M3925">
        <v>60623</v>
      </c>
      <c r="N3925" t="s">
        <v>101</v>
      </c>
      <c r="O3925" t="s">
        <v>7068</v>
      </c>
      <c r="P3925" t="s">
        <v>42</v>
      </c>
      <c r="Q3925" t="s">
        <v>86</v>
      </c>
      <c r="R3925" t="s">
        <v>7069</v>
      </c>
      <c r="S3925">
        <v>26.72</v>
      </c>
      <c r="T3925" s="3"/>
    </row>
    <row r="3926" spans="1:20" x14ac:dyDescent="0.3">
      <c r="A3926">
        <v>3925</v>
      </c>
      <c r="B3926" t="s">
        <v>7070</v>
      </c>
      <c r="C3926">
        <f t="shared" si="61"/>
        <v>38</v>
      </c>
      <c r="D3926" s="1">
        <v>42264</v>
      </c>
      <c r="E3926" s="1">
        <v>42268</v>
      </c>
      <c r="F3926" t="s">
        <v>46</v>
      </c>
      <c r="G3926" t="s">
        <v>1755</v>
      </c>
      <c r="H3926" t="s">
        <v>1756</v>
      </c>
      <c r="I3926" t="s">
        <v>22</v>
      </c>
      <c r="J3926" t="s">
        <v>23</v>
      </c>
      <c r="K3926" t="s">
        <v>91</v>
      </c>
      <c r="L3926" t="s">
        <v>92</v>
      </c>
      <c r="M3926">
        <v>98103</v>
      </c>
      <c r="N3926" t="s">
        <v>40</v>
      </c>
      <c r="O3926" t="s">
        <v>1799</v>
      </c>
      <c r="P3926" t="s">
        <v>42</v>
      </c>
      <c r="Q3926" t="s">
        <v>55</v>
      </c>
      <c r="R3926" t="s">
        <v>1800</v>
      </c>
      <c r="S3926">
        <v>30.28</v>
      </c>
      <c r="T3926" s="3"/>
    </row>
    <row r="3927" spans="1:20" x14ac:dyDescent="0.3">
      <c r="A3927">
        <v>3926</v>
      </c>
      <c r="B3927" t="s">
        <v>7070</v>
      </c>
      <c r="C3927">
        <f t="shared" si="61"/>
        <v>38</v>
      </c>
      <c r="D3927" s="1">
        <v>42264</v>
      </c>
      <c r="E3927" s="1">
        <v>42268</v>
      </c>
      <c r="F3927" t="s">
        <v>46</v>
      </c>
      <c r="G3927" t="s">
        <v>1755</v>
      </c>
      <c r="H3927" t="s">
        <v>1756</v>
      </c>
      <c r="I3927" t="s">
        <v>22</v>
      </c>
      <c r="J3927" t="s">
        <v>23</v>
      </c>
      <c r="K3927" t="s">
        <v>91</v>
      </c>
      <c r="L3927" t="s">
        <v>92</v>
      </c>
      <c r="M3927">
        <v>98103</v>
      </c>
      <c r="N3927" t="s">
        <v>40</v>
      </c>
      <c r="O3927" t="s">
        <v>4895</v>
      </c>
      <c r="P3927" t="s">
        <v>42</v>
      </c>
      <c r="Q3927" t="s">
        <v>55</v>
      </c>
      <c r="R3927" t="s">
        <v>4896</v>
      </c>
      <c r="S3927">
        <v>57.93</v>
      </c>
      <c r="T3927" s="3"/>
    </row>
    <row r="3928" spans="1:20" x14ac:dyDescent="0.3">
      <c r="A3928">
        <v>3927</v>
      </c>
      <c r="B3928" t="s">
        <v>7070</v>
      </c>
      <c r="C3928">
        <f t="shared" si="61"/>
        <v>38</v>
      </c>
      <c r="D3928" s="1">
        <v>42264</v>
      </c>
      <c r="E3928" s="1">
        <v>42268</v>
      </c>
      <c r="F3928" t="s">
        <v>46</v>
      </c>
      <c r="G3928" t="s">
        <v>1755</v>
      </c>
      <c r="H3928" t="s">
        <v>1756</v>
      </c>
      <c r="I3928" t="s">
        <v>22</v>
      </c>
      <c r="J3928" t="s">
        <v>23</v>
      </c>
      <c r="K3928" t="s">
        <v>91</v>
      </c>
      <c r="L3928" t="s">
        <v>92</v>
      </c>
      <c r="M3928">
        <v>98103</v>
      </c>
      <c r="N3928" t="s">
        <v>40</v>
      </c>
      <c r="O3928" t="s">
        <v>5702</v>
      </c>
      <c r="P3928" t="s">
        <v>28</v>
      </c>
      <c r="Q3928" t="s">
        <v>61</v>
      </c>
      <c r="R3928" t="s">
        <v>5703</v>
      </c>
      <c r="S3928">
        <v>35.340000000000003</v>
      </c>
      <c r="T3928" s="3"/>
    </row>
    <row r="3929" spans="1:20" x14ac:dyDescent="0.3">
      <c r="A3929">
        <v>3928</v>
      </c>
      <c r="B3929" t="s">
        <v>7070</v>
      </c>
      <c r="C3929">
        <f t="shared" si="61"/>
        <v>38</v>
      </c>
      <c r="D3929" s="1">
        <v>42264</v>
      </c>
      <c r="E3929" s="1">
        <v>42268</v>
      </c>
      <c r="F3929" t="s">
        <v>46</v>
      </c>
      <c r="G3929" t="s">
        <v>1755</v>
      </c>
      <c r="H3929" t="s">
        <v>1756</v>
      </c>
      <c r="I3929" t="s">
        <v>22</v>
      </c>
      <c r="J3929" t="s">
        <v>23</v>
      </c>
      <c r="K3929" t="s">
        <v>91</v>
      </c>
      <c r="L3929" t="s">
        <v>92</v>
      </c>
      <c r="M3929">
        <v>98103</v>
      </c>
      <c r="N3929" t="s">
        <v>40</v>
      </c>
      <c r="O3929" t="s">
        <v>614</v>
      </c>
      <c r="P3929" t="s">
        <v>42</v>
      </c>
      <c r="Q3929" t="s">
        <v>71</v>
      </c>
      <c r="R3929" t="s">
        <v>615</v>
      </c>
      <c r="S3929">
        <v>137.24</v>
      </c>
      <c r="T3929" s="3"/>
    </row>
    <row r="3930" spans="1:20" x14ac:dyDescent="0.3">
      <c r="A3930">
        <v>3929</v>
      </c>
      <c r="B3930" t="s">
        <v>7071</v>
      </c>
      <c r="C3930">
        <f t="shared" si="61"/>
        <v>11</v>
      </c>
      <c r="D3930" s="1">
        <v>42808</v>
      </c>
      <c r="E3930" s="1">
        <v>42811</v>
      </c>
      <c r="F3930" t="s">
        <v>184</v>
      </c>
      <c r="G3930" t="s">
        <v>3022</v>
      </c>
      <c r="H3930" t="s">
        <v>3023</v>
      </c>
      <c r="I3930" t="s">
        <v>22</v>
      </c>
      <c r="J3930" t="s">
        <v>23</v>
      </c>
      <c r="K3930" t="s">
        <v>1302</v>
      </c>
      <c r="L3930" t="s">
        <v>100</v>
      </c>
      <c r="M3930">
        <v>78550</v>
      </c>
      <c r="N3930" t="s">
        <v>101</v>
      </c>
      <c r="O3930" t="s">
        <v>2464</v>
      </c>
      <c r="P3930" t="s">
        <v>28</v>
      </c>
      <c r="Q3930" t="s">
        <v>29</v>
      </c>
      <c r="R3930" t="s">
        <v>2465</v>
      </c>
      <c r="S3930">
        <v>241.33199999999999</v>
      </c>
      <c r="T3930" s="3"/>
    </row>
    <row r="3931" spans="1:20" x14ac:dyDescent="0.3">
      <c r="A3931">
        <v>3930</v>
      </c>
      <c r="B3931" t="s">
        <v>7071</v>
      </c>
      <c r="C3931">
        <f t="shared" si="61"/>
        <v>11</v>
      </c>
      <c r="D3931" s="1">
        <v>42808</v>
      </c>
      <c r="E3931" s="1">
        <v>42811</v>
      </c>
      <c r="F3931" t="s">
        <v>184</v>
      </c>
      <c r="G3931" t="s">
        <v>3022</v>
      </c>
      <c r="H3931" t="s">
        <v>3023</v>
      </c>
      <c r="I3931" t="s">
        <v>22</v>
      </c>
      <c r="J3931" t="s">
        <v>23</v>
      </c>
      <c r="K3931" t="s">
        <v>1302</v>
      </c>
      <c r="L3931" t="s">
        <v>100</v>
      </c>
      <c r="M3931">
        <v>78550</v>
      </c>
      <c r="N3931" t="s">
        <v>101</v>
      </c>
      <c r="O3931" t="s">
        <v>2128</v>
      </c>
      <c r="P3931" t="s">
        <v>42</v>
      </c>
      <c r="Q3931" t="s">
        <v>86</v>
      </c>
      <c r="R3931" t="s">
        <v>2129</v>
      </c>
      <c r="S3931">
        <v>5.1840000000000002</v>
      </c>
      <c r="T3931" s="3"/>
    </row>
    <row r="3932" spans="1:20" x14ac:dyDescent="0.3">
      <c r="A3932">
        <v>3931</v>
      </c>
      <c r="B3932" t="s">
        <v>7071</v>
      </c>
      <c r="C3932">
        <f t="shared" si="61"/>
        <v>11</v>
      </c>
      <c r="D3932" s="1">
        <v>42808</v>
      </c>
      <c r="E3932" s="1">
        <v>42811</v>
      </c>
      <c r="F3932" t="s">
        <v>184</v>
      </c>
      <c r="G3932" t="s">
        <v>3022</v>
      </c>
      <c r="H3932" t="s">
        <v>3023</v>
      </c>
      <c r="I3932" t="s">
        <v>22</v>
      </c>
      <c r="J3932" t="s">
        <v>23</v>
      </c>
      <c r="K3932" t="s">
        <v>1302</v>
      </c>
      <c r="L3932" t="s">
        <v>100</v>
      </c>
      <c r="M3932">
        <v>78550</v>
      </c>
      <c r="N3932" t="s">
        <v>101</v>
      </c>
      <c r="O3932" t="s">
        <v>4231</v>
      </c>
      <c r="P3932" t="s">
        <v>42</v>
      </c>
      <c r="Q3932" t="s">
        <v>64</v>
      </c>
      <c r="R3932" t="s">
        <v>4232</v>
      </c>
      <c r="S3932">
        <v>145.54400000000001</v>
      </c>
      <c r="T3932" s="3"/>
    </row>
    <row r="3933" spans="1:20" x14ac:dyDescent="0.3">
      <c r="A3933">
        <v>3932</v>
      </c>
      <c r="B3933" t="s">
        <v>7072</v>
      </c>
      <c r="C3933">
        <f t="shared" si="61"/>
        <v>34</v>
      </c>
      <c r="D3933" s="1">
        <v>42973</v>
      </c>
      <c r="E3933" s="1">
        <v>42980</v>
      </c>
      <c r="F3933" t="s">
        <v>46</v>
      </c>
      <c r="G3933" t="s">
        <v>4195</v>
      </c>
      <c r="H3933" t="s">
        <v>4196</v>
      </c>
      <c r="I3933" t="s">
        <v>37</v>
      </c>
      <c r="J3933" t="s">
        <v>23</v>
      </c>
      <c r="K3933" t="s">
        <v>142</v>
      </c>
      <c r="L3933" t="s">
        <v>143</v>
      </c>
      <c r="M3933">
        <v>19140</v>
      </c>
      <c r="N3933" t="s">
        <v>144</v>
      </c>
      <c r="O3933" t="s">
        <v>7073</v>
      </c>
      <c r="P3933" t="s">
        <v>42</v>
      </c>
      <c r="Q3933" t="s">
        <v>64</v>
      </c>
      <c r="R3933" t="s">
        <v>7074</v>
      </c>
      <c r="S3933">
        <v>5.4720000000000004</v>
      </c>
      <c r="T3933" s="3"/>
    </row>
    <row r="3934" spans="1:20" x14ac:dyDescent="0.3">
      <c r="A3934">
        <v>3933</v>
      </c>
      <c r="B3934" t="s">
        <v>7072</v>
      </c>
      <c r="C3934">
        <f t="shared" si="61"/>
        <v>34</v>
      </c>
      <c r="D3934" s="1">
        <v>42973</v>
      </c>
      <c r="E3934" s="1">
        <v>42980</v>
      </c>
      <c r="F3934" t="s">
        <v>46</v>
      </c>
      <c r="G3934" t="s">
        <v>4195</v>
      </c>
      <c r="H3934" t="s">
        <v>4196</v>
      </c>
      <c r="I3934" t="s">
        <v>37</v>
      </c>
      <c r="J3934" t="s">
        <v>23</v>
      </c>
      <c r="K3934" t="s">
        <v>142</v>
      </c>
      <c r="L3934" t="s">
        <v>143</v>
      </c>
      <c r="M3934">
        <v>19140</v>
      </c>
      <c r="N3934" t="s">
        <v>144</v>
      </c>
      <c r="O3934" t="s">
        <v>4000</v>
      </c>
      <c r="P3934" t="s">
        <v>67</v>
      </c>
      <c r="Q3934" t="s">
        <v>157</v>
      </c>
      <c r="R3934" t="s">
        <v>4001</v>
      </c>
      <c r="S3934">
        <v>47.984000000000002</v>
      </c>
      <c r="T3934" s="3"/>
    </row>
    <row r="3935" spans="1:20" x14ac:dyDescent="0.3">
      <c r="A3935">
        <v>3934</v>
      </c>
      <c r="B3935" t="s">
        <v>7075</v>
      </c>
      <c r="C3935">
        <f t="shared" si="61"/>
        <v>36</v>
      </c>
      <c r="D3935" s="1">
        <v>43345</v>
      </c>
      <c r="E3935" s="1">
        <v>43351</v>
      </c>
      <c r="F3935" t="s">
        <v>46</v>
      </c>
      <c r="G3935" t="s">
        <v>4158</v>
      </c>
      <c r="H3935" t="s">
        <v>4159</v>
      </c>
      <c r="I3935" t="s">
        <v>22</v>
      </c>
      <c r="J3935" t="s">
        <v>23</v>
      </c>
      <c r="K3935" t="s">
        <v>5958</v>
      </c>
      <c r="L3935" t="s">
        <v>39</v>
      </c>
      <c r="M3935">
        <v>93309</v>
      </c>
      <c r="N3935" t="s">
        <v>40</v>
      </c>
      <c r="O3935" t="s">
        <v>3388</v>
      </c>
      <c r="P3935" t="s">
        <v>42</v>
      </c>
      <c r="Q3935" t="s">
        <v>64</v>
      </c>
      <c r="R3935" t="s">
        <v>3389</v>
      </c>
      <c r="S3935">
        <v>9.4</v>
      </c>
      <c r="T3935" s="3"/>
    </row>
    <row r="3936" spans="1:20" x14ac:dyDescent="0.3">
      <c r="A3936">
        <v>3935</v>
      </c>
      <c r="B3936" t="s">
        <v>7075</v>
      </c>
      <c r="C3936">
        <f t="shared" si="61"/>
        <v>36</v>
      </c>
      <c r="D3936" s="1">
        <v>43345</v>
      </c>
      <c r="E3936" s="1">
        <v>43351</v>
      </c>
      <c r="F3936" t="s">
        <v>46</v>
      </c>
      <c r="G3936" t="s">
        <v>4158</v>
      </c>
      <c r="H3936" t="s">
        <v>4159</v>
      </c>
      <c r="I3936" t="s">
        <v>22</v>
      </c>
      <c r="J3936" t="s">
        <v>23</v>
      </c>
      <c r="K3936" t="s">
        <v>5958</v>
      </c>
      <c r="L3936" t="s">
        <v>39</v>
      </c>
      <c r="M3936">
        <v>93309</v>
      </c>
      <c r="N3936" t="s">
        <v>40</v>
      </c>
      <c r="O3936" t="s">
        <v>848</v>
      </c>
      <c r="P3936" t="s">
        <v>42</v>
      </c>
      <c r="Q3936" t="s">
        <v>43</v>
      </c>
      <c r="R3936" t="s">
        <v>849</v>
      </c>
      <c r="S3936">
        <v>74</v>
      </c>
      <c r="T3936" s="3"/>
    </row>
    <row r="3937" spans="1:20" x14ac:dyDescent="0.3">
      <c r="A3937">
        <v>3936</v>
      </c>
      <c r="B3937" t="s">
        <v>7075</v>
      </c>
      <c r="C3937">
        <f t="shared" si="61"/>
        <v>36</v>
      </c>
      <c r="D3937" s="1">
        <v>43345</v>
      </c>
      <c r="E3937" s="1">
        <v>43351</v>
      </c>
      <c r="F3937" t="s">
        <v>46</v>
      </c>
      <c r="G3937" t="s">
        <v>4158</v>
      </c>
      <c r="H3937" t="s">
        <v>4159</v>
      </c>
      <c r="I3937" t="s">
        <v>22</v>
      </c>
      <c r="J3937" t="s">
        <v>23</v>
      </c>
      <c r="K3937" t="s">
        <v>5958</v>
      </c>
      <c r="L3937" t="s">
        <v>39</v>
      </c>
      <c r="M3937">
        <v>93309</v>
      </c>
      <c r="N3937" t="s">
        <v>40</v>
      </c>
      <c r="O3937" t="s">
        <v>6740</v>
      </c>
      <c r="P3937" t="s">
        <v>67</v>
      </c>
      <c r="Q3937" t="s">
        <v>68</v>
      </c>
      <c r="R3937" t="s">
        <v>6741</v>
      </c>
      <c r="S3937">
        <v>201.584</v>
      </c>
      <c r="T3937" s="3"/>
    </row>
    <row r="3938" spans="1:20" x14ac:dyDescent="0.3">
      <c r="A3938">
        <v>3937</v>
      </c>
      <c r="B3938" t="s">
        <v>7076</v>
      </c>
      <c r="C3938">
        <f t="shared" si="61"/>
        <v>25</v>
      </c>
      <c r="D3938" s="1">
        <v>42537</v>
      </c>
      <c r="E3938" s="1">
        <v>42541</v>
      </c>
      <c r="F3938" t="s">
        <v>46</v>
      </c>
      <c r="G3938" t="s">
        <v>6975</v>
      </c>
      <c r="H3938" t="s">
        <v>6976</v>
      </c>
      <c r="I3938" t="s">
        <v>22</v>
      </c>
      <c r="J3938" t="s">
        <v>23</v>
      </c>
      <c r="K3938" t="s">
        <v>756</v>
      </c>
      <c r="L3938" t="s">
        <v>100</v>
      </c>
      <c r="M3938">
        <v>75051</v>
      </c>
      <c r="N3938" t="s">
        <v>101</v>
      </c>
      <c r="O3938" t="s">
        <v>7077</v>
      </c>
      <c r="P3938" t="s">
        <v>42</v>
      </c>
      <c r="Q3938" t="s">
        <v>169</v>
      </c>
      <c r="R3938" t="s">
        <v>667</v>
      </c>
      <c r="S3938">
        <v>28.751999999999999</v>
      </c>
      <c r="T3938" s="3"/>
    </row>
    <row r="3939" spans="1:20" x14ac:dyDescent="0.3">
      <c r="A3939">
        <v>3938</v>
      </c>
      <c r="B3939" t="s">
        <v>7076</v>
      </c>
      <c r="C3939">
        <f t="shared" si="61"/>
        <v>25</v>
      </c>
      <c r="D3939" s="1">
        <v>42537</v>
      </c>
      <c r="E3939" s="1">
        <v>42541</v>
      </c>
      <c r="F3939" t="s">
        <v>46</v>
      </c>
      <c r="G3939" t="s">
        <v>6975</v>
      </c>
      <c r="H3939" t="s">
        <v>6976</v>
      </c>
      <c r="I3939" t="s">
        <v>22</v>
      </c>
      <c r="J3939" t="s">
        <v>23</v>
      </c>
      <c r="K3939" t="s">
        <v>756</v>
      </c>
      <c r="L3939" t="s">
        <v>100</v>
      </c>
      <c r="M3939">
        <v>75051</v>
      </c>
      <c r="N3939" t="s">
        <v>101</v>
      </c>
      <c r="O3939" t="s">
        <v>2946</v>
      </c>
      <c r="P3939" t="s">
        <v>42</v>
      </c>
      <c r="Q3939" t="s">
        <v>86</v>
      </c>
      <c r="R3939" t="s">
        <v>2947</v>
      </c>
      <c r="S3939">
        <v>27.216000000000001</v>
      </c>
      <c r="T3939" s="3"/>
    </row>
    <row r="3940" spans="1:20" x14ac:dyDescent="0.3">
      <c r="A3940">
        <v>3939</v>
      </c>
      <c r="B3940" t="s">
        <v>7076</v>
      </c>
      <c r="C3940">
        <f t="shared" si="61"/>
        <v>25</v>
      </c>
      <c r="D3940" s="1">
        <v>42537</v>
      </c>
      <c r="E3940" s="1">
        <v>42541</v>
      </c>
      <c r="F3940" t="s">
        <v>46</v>
      </c>
      <c r="G3940" t="s">
        <v>6975</v>
      </c>
      <c r="H3940" t="s">
        <v>6976</v>
      </c>
      <c r="I3940" t="s">
        <v>22</v>
      </c>
      <c r="J3940" t="s">
        <v>23</v>
      </c>
      <c r="K3940" t="s">
        <v>756</v>
      </c>
      <c r="L3940" t="s">
        <v>100</v>
      </c>
      <c r="M3940">
        <v>75051</v>
      </c>
      <c r="N3940" t="s">
        <v>101</v>
      </c>
      <c r="O3940" t="s">
        <v>3500</v>
      </c>
      <c r="P3940" t="s">
        <v>28</v>
      </c>
      <c r="Q3940" t="s">
        <v>32</v>
      </c>
      <c r="R3940" t="s">
        <v>3501</v>
      </c>
      <c r="S3940">
        <v>197.37200000000001</v>
      </c>
      <c r="T3940" s="3"/>
    </row>
    <row r="3941" spans="1:20" x14ac:dyDescent="0.3">
      <c r="A3941">
        <v>3940</v>
      </c>
      <c r="B3941" t="s">
        <v>7078</v>
      </c>
      <c r="C3941">
        <f t="shared" si="61"/>
        <v>50</v>
      </c>
      <c r="D3941" s="1">
        <v>43079</v>
      </c>
      <c r="E3941" s="1">
        <v>43079</v>
      </c>
      <c r="F3941" t="s">
        <v>1289</v>
      </c>
      <c r="G3941" t="s">
        <v>6667</v>
      </c>
      <c r="H3941" t="s">
        <v>6668</v>
      </c>
      <c r="I3941" t="s">
        <v>22</v>
      </c>
      <c r="J3941" t="s">
        <v>23</v>
      </c>
      <c r="K3941" t="s">
        <v>7079</v>
      </c>
      <c r="L3941" t="s">
        <v>250</v>
      </c>
      <c r="M3941">
        <v>46142</v>
      </c>
      <c r="N3941" t="s">
        <v>101</v>
      </c>
      <c r="O3941" t="s">
        <v>1794</v>
      </c>
      <c r="P3941" t="s">
        <v>28</v>
      </c>
      <c r="Q3941" t="s">
        <v>32</v>
      </c>
      <c r="R3941" t="s">
        <v>1795</v>
      </c>
      <c r="S3941">
        <v>1424.9</v>
      </c>
      <c r="T3941" s="3"/>
    </row>
    <row r="3942" spans="1:20" x14ac:dyDescent="0.3">
      <c r="A3942">
        <v>3941</v>
      </c>
      <c r="B3942" t="s">
        <v>7080</v>
      </c>
      <c r="C3942">
        <f t="shared" si="61"/>
        <v>20</v>
      </c>
      <c r="D3942" s="1">
        <v>43238</v>
      </c>
      <c r="E3942" s="1">
        <v>43243</v>
      </c>
      <c r="F3942" t="s">
        <v>46</v>
      </c>
      <c r="G3942" t="s">
        <v>2964</v>
      </c>
      <c r="H3942" t="s">
        <v>2965</v>
      </c>
      <c r="I3942" t="s">
        <v>22</v>
      </c>
      <c r="J3942" t="s">
        <v>23</v>
      </c>
      <c r="K3942" t="s">
        <v>262</v>
      </c>
      <c r="L3942" t="s">
        <v>263</v>
      </c>
      <c r="M3942">
        <v>10024</v>
      </c>
      <c r="N3942" t="s">
        <v>144</v>
      </c>
      <c r="O3942" t="s">
        <v>4069</v>
      </c>
      <c r="P3942" t="s">
        <v>28</v>
      </c>
      <c r="Q3942" t="s">
        <v>61</v>
      </c>
      <c r="R3942" t="s">
        <v>4070</v>
      </c>
      <c r="S3942">
        <v>14.56</v>
      </c>
      <c r="T3942" s="3"/>
    </row>
    <row r="3943" spans="1:20" x14ac:dyDescent="0.3">
      <c r="A3943">
        <v>3942</v>
      </c>
      <c r="B3943" t="s">
        <v>7080</v>
      </c>
      <c r="C3943">
        <f t="shared" si="61"/>
        <v>20</v>
      </c>
      <c r="D3943" s="1">
        <v>43238</v>
      </c>
      <c r="E3943" s="1">
        <v>43243</v>
      </c>
      <c r="F3943" t="s">
        <v>46</v>
      </c>
      <c r="G3943" t="s">
        <v>2964</v>
      </c>
      <c r="H3943" t="s">
        <v>2965</v>
      </c>
      <c r="I3943" t="s">
        <v>22</v>
      </c>
      <c r="J3943" t="s">
        <v>23</v>
      </c>
      <c r="K3943" t="s">
        <v>262</v>
      </c>
      <c r="L3943" t="s">
        <v>263</v>
      </c>
      <c r="M3943">
        <v>10024</v>
      </c>
      <c r="N3943" t="s">
        <v>144</v>
      </c>
      <c r="O3943" t="s">
        <v>2078</v>
      </c>
      <c r="P3943" t="s">
        <v>42</v>
      </c>
      <c r="Q3943" t="s">
        <v>71</v>
      </c>
      <c r="R3943" t="s">
        <v>2079</v>
      </c>
      <c r="S3943">
        <v>3.048</v>
      </c>
      <c r="T3943" s="3"/>
    </row>
    <row r="3944" spans="1:20" x14ac:dyDescent="0.3">
      <c r="A3944">
        <v>3943</v>
      </c>
      <c r="B3944" t="s">
        <v>7081</v>
      </c>
      <c r="C3944">
        <f t="shared" si="61"/>
        <v>22</v>
      </c>
      <c r="D3944" s="1">
        <v>43247</v>
      </c>
      <c r="E3944" s="1">
        <v>43249</v>
      </c>
      <c r="F3944" t="s">
        <v>19</v>
      </c>
      <c r="G3944" t="s">
        <v>152</v>
      </c>
      <c r="H3944" t="s">
        <v>153</v>
      </c>
      <c r="I3944" t="s">
        <v>22</v>
      </c>
      <c r="J3944" t="s">
        <v>23</v>
      </c>
      <c r="K3944" t="s">
        <v>330</v>
      </c>
      <c r="L3944" t="s">
        <v>331</v>
      </c>
      <c r="M3944">
        <v>38109</v>
      </c>
      <c r="N3944" t="s">
        <v>26</v>
      </c>
      <c r="O3944" t="s">
        <v>3055</v>
      </c>
      <c r="P3944" t="s">
        <v>42</v>
      </c>
      <c r="Q3944" t="s">
        <v>86</v>
      </c>
      <c r="R3944" t="s">
        <v>3056</v>
      </c>
      <c r="S3944">
        <v>25.92</v>
      </c>
      <c r="T3944" s="3"/>
    </row>
    <row r="3945" spans="1:20" x14ac:dyDescent="0.3">
      <c r="A3945">
        <v>3944</v>
      </c>
      <c r="B3945" t="s">
        <v>7082</v>
      </c>
      <c r="C3945">
        <f t="shared" si="61"/>
        <v>25</v>
      </c>
      <c r="D3945" s="1">
        <v>42909</v>
      </c>
      <c r="E3945" s="1">
        <v>42916</v>
      </c>
      <c r="F3945" t="s">
        <v>46</v>
      </c>
      <c r="G3945" t="s">
        <v>7083</v>
      </c>
      <c r="H3945" t="s">
        <v>7084</v>
      </c>
      <c r="I3945" t="s">
        <v>22</v>
      </c>
      <c r="J3945" t="s">
        <v>23</v>
      </c>
      <c r="K3945" t="s">
        <v>3457</v>
      </c>
      <c r="L3945" t="s">
        <v>263</v>
      </c>
      <c r="M3945">
        <v>14215</v>
      </c>
      <c r="N3945" t="s">
        <v>144</v>
      </c>
      <c r="O3945" t="s">
        <v>5898</v>
      </c>
      <c r="P3945" t="s">
        <v>42</v>
      </c>
      <c r="Q3945" t="s">
        <v>575</v>
      </c>
      <c r="R3945" t="s">
        <v>5899</v>
      </c>
      <c r="S3945">
        <v>835.17</v>
      </c>
      <c r="T3945" s="3"/>
    </row>
    <row r="3946" spans="1:20" x14ac:dyDescent="0.3">
      <c r="A3946">
        <v>3945</v>
      </c>
      <c r="B3946" t="s">
        <v>7085</v>
      </c>
      <c r="C3946">
        <f t="shared" si="61"/>
        <v>20</v>
      </c>
      <c r="D3946" s="1">
        <v>42871</v>
      </c>
      <c r="E3946" s="1">
        <v>42876</v>
      </c>
      <c r="F3946" t="s">
        <v>19</v>
      </c>
      <c r="G3946" t="s">
        <v>1350</v>
      </c>
      <c r="H3946" t="s">
        <v>1351</v>
      </c>
      <c r="I3946" t="s">
        <v>22</v>
      </c>
      <c r="J3946" t="s">
        <v>23</v>
      </c>
      <c r="K3946" t="s">
        <v>38</v>
      </c>
      <c r="L3946" t="s">
        <v>39</v>
      </c>
      <c r="M3946">
        <v>90036</v>
      </c>
      <c r="N3946" t="s">
        <v>40</v>
      </c>
      <c r="O3946" t="s">
        <v>2373</v>
      </c>
      <c r="P3946" t="s">
        <v>42</v>
      </c>
      <c r="Q3946" t="s">
        <v>86</v>
      </c>
      <c r="R3946" t="s">
        <v>2374</v>
      </c>
      <c r="S3946">
        <v>17.34</v>
      </c>
      <c r="T3946" s="3"/>
    </row>
    <row r="3947" spans="1:20" x14ac:dyDescent="0.3">
      <c r="A3947">
        <v>3946</v>
      </c>
      <c r="B3947" t="s">
        <v>7086</v>
      </c>
      <c r="C3947">
        <f t="shared" si="61"/>
        <v>47</v>
      </c>
      <c r="D3947" s="1">
        <v>43422</v>
      </c>
      <c r="E3947" s="1">
        <v>43427</v>
      </c>
      <c r="F3947" t="s">
        <v>46</v>
      </c>
      <c r="G3947" t="s">
        <v>5082</v>
      </c>
      <c r="H3947" t="s">
        <v>5083</v>
      </c>
      <c r="I3947" t="s">
        <v>22</v>
      </c>
      <c r="J3947" t="s">
        <v>23</v>
      </c>
      <c r="K3947" t="s">
        <v>3287</v>
      </c>
      <c r="L3947" t="s">
        <v>50</v>
      </c>
      <c r="M3947">
        <v>33030</v>
      </c>
      <c r="N3947" t="s">
        <v>26</v>
      </c>
      <c r="O3947" t="s">
        <v>6308</v>
      </c>
      <c r="P3947" t="s">
        <v>42</v>
      </c>
      <c r="Q3947" t="s">
        <v>86</v>
      </c>
      <c r="R3947" t="s">
        <v>6309</v>
      </c>
      <c r="S3947">
        <v>44.384</v>
      </c>
      <c r="T3947" s="3"/>
    </row>
    <row r="3948" spans="1:20" x14ac:dyDescent="0.3">
      <c r="A3948">
        <v>3947</v>
      </c>
      <c r="B3948" t="s">
        <v>7086</v>
      </c>
      <c r="C3948">
        <f t="shared" si="61"/>
        <v>47</v>
      </c>
      <c r="D3948" s="1">
        <v>43422</v>
      </c>
      <c r="E3948" s="1">
        <v>43427</v>
      </c>
      <c r="F3948" t="s">
        <v>46</v>
      </c>
      <c r="G3948" t="s">
        <v>5082</v>
      </c>
      <c r="H3948" t="s">
        <v>5083</v>
      </c>
      <c r="I3948" t="s">
        <v>22</v>
      </c>
      <c r="J3948" t="s">
        <v>23</v>
      </c>
      <c r="K3948" t="s">
        <v>3287</v>
      </c>
      <c r="L3948" t="s">
        <v>50</v>
      </c>
      <c r="M3948">
        <v>33030</v>
      </c>
      <c r="N3948" t="s">
        <v>26</v>
      </c>
      <c r="O3948" t="s">
        <v>1295</v>
      </c>
      <c r="P3948" t="s">
        <v>42</v>
      </c>
      <c r="Q3948" t="s">
        <v>575</v>
      </c>
      <c r="R3948" t="s">
        <v>1296</v>
      </c>
      <c r="S3948">
        <v>2.944</v>
      </c>
      <c r="T3948" s="3"/>
    </row>
    <row r="3949" spans="1:20" x14ac:dyDescent="0.3">
      <c r="A3949">
        <v>3948</v>
      </c>
      <c r="B3949" t="s">
        <v>7087</v>
      </c>
      <c r="C3949">
        <f t="shared" si="61"/>
        <v>46</v>
      </c>
      <c r="D3949" s="1">
        <v>43057</v>
      </c>
      <c r="E3949" s="1">
        <v>43061</v>
      </c>
      <c r="F3949" t="s">
        <v>46</v>
      </c>
      <c r="G3949" t="s">
        <v>193</v>
      </c>
      <c r="H3949" t="s">
        <v>194</v>
      </c>
      <c r="I3949" t="s">
        <v>98</v>
      </c>
      <c r="J3949" t="s">
        <v>23</v>
      </c>
      <c r="K3949" t="s">
        <v>599</v>
      </c>
      <c r="L3949" t="s">
        <v>100</v>
      </c>
      <c r="M3949">
        <v>77506</v>
      </c>
      <c r="N3949" t="s">
        <v>101</v>
      </c>
      <c r="O3949" t="s">
        <v>768</v>
      </c>
      <c r="P3949" t="s">
        <v>42</v>
      </c>
      <c r="Q3949" t="s">
        <v>64</v>
      </c>
      <c r="R3949" t="s">
        <v>769</v>
      </c>
      <c r="S3949">
        <v>6.3680000000000003</v>
      </c>
      <c r="T3949" s="3"/>
    </row>
    <row r="3950" spans="1:20" x14ac:dyDescent="0.3">
      <c r="A3950">
        <v>3949</v>
      </c>
      <c r="B3950" t="s">
        <v>7087</v>
      </c>
      <c r="C3950">
        <f t="shared" si="61"/>
        <v>46</v>
      </c>
      <c r="D3950" s="1">
        <v>43057</v>
      </c>
      <c r="E3950" s="1">
        <v>43061</v>
      </c>
      <c r="F3950" t="s">
        <v>46</v>
      </c>
      <c r="G3950" t="s">
        <v>193</v>
      </c>
      <c r="H3950" t="s">
        <v>194</v>
      </c>
      <c r="I3950" t="s">
        <v>98</v>
      </c>
      <c r="J3950" t="s">
        <v>23</v>
      </c>
      <c r="K3950" t="s">
        <v>599</v>
      </c>
      <c r="L3950" t="s">
        <v>100</v>
      </c>
      <c r="M3950">
        <v>77506</v>
      </c>
      <c r="N3950" t="s">
        <v>101</v>
      </c>
      <c r="O3950" t="s">
        <v>2256</v>
      </c>
      <c r="P3950" t="s">
        <v>42</v>
      </c>
      <c r="Q3950" t="s">
        <v>43</v>
      </c>
      <c r="R3950" t="s">
        <v>2257</v>
      </c>
      <c r="S3950">
        <v>48.847999999999999</v>
      </c>
      <c r="T3950" s="3"/>
    </row>
    <row r="3951" spans="1:20" x14ac:dyDescent="0.3">
      <c r="A3951">
        <v>3950</v>
      </c>
      <c r="B3951" t="s">
        <v>7087</v>
      </c>
      <c r="C3951">
        <f t="shared" si="61"/>
        <v>46</v>
      </c>
      <c r="D3951" s="1">
        <v>43057</v>
      </c>
      <c r="E3951" s="1">
        <v>43061</v>
      </c>
      <c r="F3951" t="s">
        <v>46</v>
      </c>
      <c r="G3951" t="s">
        <v>193</v>
      </c>
      <c r="H3951" t="s">
        <v>194</v>
      </c>
      <c r="I3951" t="s">
        <v>98</v>
      </c>
      <c r="J3951" t="s">
        <v>23</v>
      </c>
      <c r="K3951" t="s">
        <v>599</v>
      </c>
      <c r="L3951" t="s">
        <v>100</v>
      </c>
      <c r="M3951">
        <v>77506</v>
      </c>
      <c r="N3951" t="s">
        <v>101</v>
      </c>
      <c r="O3951" t="s">
        <v>1250</v>
      </c>
      <c r="P3951" t="s">
        <v>42</v>
      </c>
      <c r="Q3951" t="s">
        <v>86</v>
      </c>
      <c r="R3951" t="s">
        <v>1251</v>
      </c>
      <c r="S3951">
        <v>19.648</v>
      </c>
      <c r="T3951" s="3"/>
    </row>
    <row r="3952" spans="1:20" x14ac:dyDescent="0.3">
      <c r="A3952">
        <v>3951</v>
      </c>
      <c r="B3952" t="s">
        <v>7087</v>
      </c>
      <c r="C3952">
        <f t="shared" si="61"/>
        <v>46</v>
      </c>
      <c r="D3952" s="1">
        <v>43057</v>
      </c>
      <c r="E3952" s="1">
        <v>43061</v>
      </c>
      <c r="F3952" t="s">
        <v>46</v>
      </c>
      <c r="G3952" t="s">
        <v>193</v>
      </c>
      <c r="H3952" t="s">
        <v>194</v>
      </c>
      <c r="I3952" t="s">
        <v>98</v>
      </c>
      <c r="J3952" t="s">
        <v>23</v>
      </c>
      <c r="K3952" t="s">
        <v>599</v>
      </c>
      <c r="L3952" t="s">
        <v>100</v>
      </c>
      <c r="M3952">
        <v>77506</v>
      </c>
      <c r="N3952" t="s">
        <v>101</v>
      </c>
      <c r="O3952" t="s">
        <v>699</v>
      </c>
      <c r="P3952" t="s">
        <v>28</v>
      </c>
      <c r="Q3952" t="s">
        <v>32</v>
      </c>
      <c r="R3952" t="s">
        <v>700</v>
      </c>
      <c r="S3952">
        <v>255.108</v>
      </c>
      <c r="T3952" s="3"/>
    </row>
    <row r="3953" spans="1:20" x14ac:dyDescent="0.3">
      <c r="A3953">
        <v>3952</v>
      </c>
      <c r="B3953" t="s">
        <v>7088</v>
      </c>
      <c r="C3953">
        <f t="shared" si="61"/>
        <v>48</v>
      </c>
      <c r="D3953" s="1">
        <v>42336</v>
      </c>
      <c r="E3953" s="1">
        <v>42338</v>
      </c>
      <c r="F3953" t="s">
        <v>19</v>
      </c>
      <c r="G3953" t="s">
        <v>3091</v>
      </c>
      <c r="H3953" t="s">
        <v>3092</v>
      </c>
      <c r="I3953" t="s">
        <v>22</v>
      </c>
      <c r="J3953" t="s">
        <v>23</v>
      </c>
      <c r="K3953" t="s">
        <v>3713</v>
      </c>
      <c r="L3953" t="s">
        <v>263</v>
      </c>
      <c r="M3953">
        <v>11520</v>
      </c>
      <c r="N3953" t="s">
        <v>144</v>
      </c>
      <c r="O3953" t="s">
        <v>3246</v>
      </c>
      <c r="P3953" t="s">
        <v>42</v>
      </c>
      <c r="Q3953" t="s">
        <v>71</v>
      </c>
      <c r="R3953" t="s">
        <v>3247</v>
      </c>
      <c r="S3953">
        <v>17.248000000000001</v>
      </c>
      <c r="T3953" s="3"/>
    </row>
    <row r="3954" spans="1:20" x14ac:dyDescent="0.3">
      <c r="A3954">
        <v>3953</v>
      </c>
      <c r="B3954" t="s">
        <v>7089</v>
      </c>
      <c r="C3954">
        <f t="shared" si="61"/>
        <v>9</v>
      </c>
      <c r="D3954" s="1">
        <v>42795</v>
      </c>
      <c r="E3954" s="1">
        <v>42802</v>
      </c>
      <c r="F3954" t="s">
        <v>46</v>
      </c>
      <c r="G3954" t="s">
        <v>222</v>
      </c>
      <c r="H3954" t="s">
        <v>223</v>
      </c>
      <c r="I3954" t="s">
        <v>37</v>
      </c>
      <c r="J3954" t="s">
        <v>23</v>
      </c>
      <c r="K3954" t="s">
        <v>805</v>
      </c>
      <c r="L3954" t="s">
        <v>453</v>
      </c>
      <c r="M3954">
        <v>80219</v>
      </c>
      <c r="N3954" t="s">
        <v>40</v>
      </c>
      <c r="O3954" t="s">
        <v>7090</v>
      </c>
      <c r="P3954" t="s">
        <v>67</v>
      </c>
      <c r="Q3954" t="s">
        <v>68</v>
      </c>
      <c r="R3954" t="s">
        <v>7091</v>
      </c>
      <c r="S3954">
        <v>159.98400000000001</v>
      </c>
      <c r="T3954" s="3"/>
    </row>
    <row r="3955" spans="1:20" x14ac:dyDescent="0.3">
      <c r="A3955">
        <v>3954</v>
      </c>
      <c r="B3955" t="s">
        <v>7092</v>
      </c>
      <c r="C3955">
        <f t="shared" si="61"/>
        <v>3</v>
      </c>
      <c r="D3955" s="1">
        <v>43115</v>
      </c>
      <c r="E3955" s="1">
        <v>43119</v>
      </c>
      <c r="F3955" t="s">
        <v>46</v>
      </c>
      <c r="G3955" t="s">
        <v>1584</v>
      </c>
      <c r="H3955" t="s">
        <v>1585</v>
      </c>
      <c r="I3955" t="s">
        <v>22</v>
      </c>
      <c r="J3955" t="s">
        <v>23</v>
      </c>
      <c r="K3955" t="s">
        <v>1320</v>
      </c>
      <c r="L3955" t="s">
        <v>1244</v>
      </c>
      <c r="M3955">
        <v>2169</v>
      </c>
      <c r="N3955" t="s">
        <v>144</v>
      </c>
      <c r="O3955" t="s">
        <v>325</v>
      </c>
      <c r="P3955" t="s">
        <v>42</v>
      </c>
      <c r="Q3955" t="s">
        <v>86</v>
      </c>
      <c r="R3955" t="s">
        <v>326</v>
      </c>
      <c r="S3955">
        <v>12.7</v>
      </c>
      <c r="T3955" s="3"/>
    </row>
    <row r="3956" spans="1:20" x14ac:dyDescent="0.3">
      <c r="A3956">
        <v>3955</v>
      </c>
      <c r="B3956" t="s">
        <v>7093</v>
      </c>
      <c r="C3956">
        <f t="shared" si="61"/>
        <v>14</v>
      </c>
      <c r="D3956" s="1">
        <v>42098</v>
      </c>
      <c r="E3956" s="1">
        <v>42103</v>
      </c>
      <c r="F3956" t="s">
        <v>46</v>
      </c>
      <c r="G3956" t="s">
        <v>3170</v>
      </c>
      <c r="H3956" t="s">
        <v>3171</v>
      </c>
      <c r="I3956" t="s">
        <v>22</v>
      </c>
      <c r="J3956" t="s">
        <v>23</v>
      </c>
      <c r="K3956" t="s">
        <v>878</v>
      </c>
      <c r="L3956" t="s">
        <v>234</v>
      </c>
      <c r="M3956">
        <v>48205</v>
      </c>
      <c r="N3956" t="s">
        <v>101</v>
      </c>
      <c r="O3956" t="s">
        <v>1911</v>
      </c>
      <c r="P3956" t="s">
        <v>28</v>
      </c>
      <c r="Q3956" t="s">
        <v>61</v>
      </c>
      <c r="R3956" t="s">
        <v>1912</v>
      </c>
      <c r="S3956">
        <v>5.47</v>
      </c>
      <c r="T3956" s="3"/>
    </row>
    <row r="3957" spans="1:20" x14ac:dyDescent="0.3">
      <c r="A3957">
        <v>3956</v>
      </c>
      <c r="B3957" t="s">
        <v>7093</v>
      </c>
      <c r="C3957">
        <f t="shared" si="61"/>
        <v>14</v>
      </c>
      <c r="D3957" s="1">
        <v>42098</v>
      </c>
      <c r="E3957" s="1">
        <v>42103</v>
      </c>
      <c r="F3957" t="s">
        <v>46</v>
      </c>
      <c r="G3957" t="s">
        <v>3170</v>
      </c>
      <c r="H3957" t="s">
        <v>3171</v>
      </c>
      <c r="I3957" t="s">
        <v>22</v>
      </c>
      <c r="J3957" t="s">
        <v>23</v>
      </c>
      <c r="K3957" t="s">
        <v>878</v>
      </c>
      <c r="L3957" t="s">
        <v>234</v>
      </c>
      <c r="M3957">
        <v>48205</v>
      </c>
      <c r="N3957" t="s">
        <v>101</v>
      </c>
      <c r="O3957" t="s">
        <v>4137</v>
      </c>
      <c r="P3957" t="s">
        <v>42</v>
      </c>
      <c r="Q3957" t="s">
        <v>64</v>
      </c>
      <c r="R3957" t="s">
        <v>4138</v>
      </c>
      <c r="S3957">
        <v>79.36</v>
      </c>
      <c r="T3957" s="3"/>
    </row>
    <row r="3958" spans="1:20" x14ac:dyDescent="0.3">
      <c r="A3958">
        <v>3957</v>
      </c>
      <c r="B3958" t="s">
        <v>7094</v>
      </c>
      <c r="C3958">
        <f t="shared" si="61"/>
        <v>26</v>
      </c>
      <c r="D3958" s="1">
        <v>42912</v>
      </c>
      <c r="E3958" s="1">
        <v>42919</v>
      </c>
      <c r="F3958" t="s">
        <v>46</v>
      </c>
      <c r="G3958" t="s">
        <v>360</v>
      </c>
      <c r="H3958" t="s">
        <v>361</v>
      </c>
      <c r="I3958" t="s">
        <v>22</v>
      </c>
      <c r="J3958" t="s">
        <v>23</v>
      </c>
      <c r="K3958" t="s">
        <v>123</v>
      </c>
      <c r="L3958" t="s">
        <v>39</v>
      </c>
      <c r="M3958">
        <v>94109</v>
      </c>
      <c r="N3958" t="s">
        <v>40</v>
      </c>
      <c r="O3958" t="s">
        <v>5066</v>
      </c>
      <c r="P3958" t="s">
        <v>28</v>
      </c>
      <c r="Q3958" t="s">
        <v>61</v>
      </c>
      <c r="R3958" t="s">
        <v>5067</v>
      </c>
      <c r="S3958">
        <v>22.14</v>
      </c>
      <c r="T3958" s="3"/>
    </row>
    <row r="3959" spans="1:20" x14ac:dyDescent="0.3">
      <c r="A3959">
        <v>3958</v>
      </c>
      <c r="B3959" t="s">
        <v>7095</v>
      </c>
      <c r="C3959">
        <f t="shared" si="61"/>
        <v>22</v>
      </c>
      <c r="D3959" s="1">
        <v>42884</v>
      </c>
      <c r="E3959" s="1">
        <v>42888</v>
      </c>
      <c r="F3959" t="s">
        <v>46</v>
      </c>
      <c r="G3959" t="s">
        <v>1559</v>
      </c>
      <c r="H3959" t="s">
        <v>1560</v>
      </c>
      <c r="I3959" t="s">
        <v>22</v>
      </c>
      <c r="J3959" t="s">
        <v>23</v>
      </c>
      <c r="K3959" t="s">
        <v>5665</v>
      </c>
      <c r="L3959" t="s">
        <v>331</v>
      </c>
      <c r="M3959">
        <v>37211</v>
      </c>
      <c r="N3959" t="s">
        <v>26</v>
      </c>
      <c r="O3959" t="s">
        <v>4372</v>
      </c>
      <c r="P3959" t="s">
        <v>42</v>
      </c>
      <c r="Q3959" t="s">
        <v>71</v>
      </c>
      <c r="R3959" t="s">
        <v>4373</v>
      </c>
      <c r="S3959">
        <v>11.276999999999999</v>
      </c>
      <c r="T3959" s="3"/>
    </row>
    <row r="3960" spans="1:20" x14ac:dyDescent="0.3">
      <c r="A3960">
        <v>3959</v>
      </c>
      <c r="B3960" t="s">
        <v>7095</v>
      </c>
      <c r="C3960">
        <f t="shared" si="61"/>
        <v>22</v>
      </c>
      <c r="D3960" s="1">
        <v>42884</v>
      </c>
      <c r="E3960" s="1">
        <v>42888</v>
      </c>
      <c r="F3960" t="s">
        <v>46</v>
      </c>
      <c r="G3960" t="s">
        <v>1559</v>
      </c>
      <c r="H3960" t="s">
        <v>1560</v>
      </c>
      <c r="I3960" t="s">
        <v>22</v>
      </c>
      <c r="J3960" t="s">
        <v>23</v>
      </c>
      <c r="K3960" t="s">
        <v>5665</v>
      </c>
      <c r="L3960" t="s">
        <v>331</v>
      </c>
      <c r="M3960">
        <v>37211</v>
      </c>
      <c r="N3960" t="s">
        <v>26</v>
      </c>
      <c r="O3960" t="s">
        <v>1281</v>
      </c>
      <c r="P3960" t="s">
        <v>42</v>
      </c>
      <c r="Q3960" t="s">
        <v>64</v>
      </c>
      <c r="R3960" t="s">
        <v>1282</v>
      </c>
      <c r="S3960">
        <v>4.4480000000000004</v>
      </c>
      <c r="T3960" s="3"/>
    </row>
    <row r="3961" spans="1:20" x14ac:dyDescent="0.3">
      <c r="A3961">
        <v>3960</v>
      </c>
      <c r="B3961" t="s">
        <v>7095</v>
      </c>
      <c r="C3961">
        <f t="shared" si="61"/>
        <v>22</v>
      </c>
      <c r="D3961" s="1">
        <v>42884</v>
      </c>
      <c r="E3961" s="1">
        <v>42888</v>
      </c>
      <c r="F3961" t="s">
        <v>46</v>
      </c>
      <c r="G3961" t="s">
        <v>1559</v>
      </c>
      <c r="H3961" t="s">
        <v>1560</v>
      </c>
      <c r="I3961" t="s">
        <v>22</v>
      </c>
      <c r="J3961" t="s">
        <v>23</v>
      </c>
      <c r="K3961" t="s">
        <v>5665</v>
      </c>
      <c r="L3961" t="s">
        <v>331</v>
      </c>
      <c r="M3961">
        <v>37211</v>
      </c>
      <c r="N3961" t="s">
        <v>26</v>
      </c>
      <c r="O3961" t="s">
        <v>7096</v>
      </c>
      <c r="P3961" t="s">
        <v>28</v>
      </c>
      <c r="Q3961" t="s">
        <v>61</v>
      </c>
      <c r="R3961" t="s">
        <v>7097</v>
      </c>
      <c r="S3961">
        <v>44.76</v>
      </c>
      <c r="T3961" s="3"/>
    </row>
    <row r="3962" spans="1:20" x14ac:dyDescent="0.3">
      <c r="A3962">
        <v>3961</v>
      </c>
      <c r="B3962" t="s">
        <v>7098</v>
      </c>
      <c r="C3962">
        <f t="shared" si="61"/>
        <v>43</v>
      </c>
      <c r="D3962" s="1">
        <v>42662</v>
      </c>
      <c r="E3962" s="1">
        <v>42667</v>
      </c>
      <c r="F3962" t="s">
        <v>46</v>
      </c>
      <c r="G3962" t="s">
        <v>3929</v>
      </c>
      <c r="H3962" t="s">
        <v>3930</v>
      </c>
      <c r="I3962" t="s">
        <v>37</v>
      </c>
      <c r="J3962" t="s">
        <v>23</v>
      </c>
      <c r="K3962" t="s">
        <v>878</v>
      </c>
      <c r="L3962" t="s">
        <v>234</v>
      </c>
      <c r="M3962">
        <v>48227</v>
      </c>
      <c r="N3962" t="s">
        <v>101</v>
      </c>
      <c r="O3962" t="s">
        <v>4837</v>
      </c>
      <c r="P3962" t="s">
        <v>42</v>
      </c>
      <c r="Q3962" t="s">
        <v>71</v>
      </c>
      <c r="R3962" t="s">
        <v>4838</v>
      </c>
      <c r="S3962">
        <v>38.28</v>
      </c>
      <c r="T3962" s="3"/>
    </row>
    <row r="3963" spans="1:20" x14ac:dyDescent="0.3">
      <c r="A3963">
        <v>3962</v>
      </c>
      <c r="B3963" t="s">
        <v>7098</v>
      </c>
      <c r="C3963">
        <f t="shared" si="61"/>
        <v>43</v>
      </c>
      <c r="D3963" s="1">
        <v>42662</v>
      </c>
      <c r="E3963" s="1">
        <v>42667</v>
      </c>
      <c r="F3963" t="s">
        <v>46</v>
      </c>
      <c r="G3963" t="s">
        <v>3929</v>
      </c>
      <c r="H3963" t="s">
        <v>3930</v>
      </c>
      <c r="I3963" t="s">
        <v>37</v>
      </c>
      <c r="J3963" t="s">
        <v>23</v>
      </c>
      <c r="K3963" t="s">
        <v>878</v>
      </c>
      <c r="L3963" t="s">
        <v>234</v>
      </c>
      <c r="M3963">
        <v>48227</v>
      </c>
      <c r="N3963" t="s">
        <v>101</v>
      </c>
      <c r="O3963" t="s">
        <v>3898</v>
      </c>
      <c r="P3963" t="s">
        <v>67</v>
      </c>
      <c r="Q3963" t="s">
        <v>68</v>
      </c>
      <c r="R3963" t="s">
        <v>3899</v>
      </c>
      <c r="S3963">
        <v>149.94999999999999</v>
      </c>
      <c r="T3963" s="3"/>
    </row>
    <row r="3964" spans="1:20" x14ac:dyDescent="0.3">
      <c r="A3964">
        <v>3963</v>
      </c>
      <c r="B3964" t="s">
        <v>7099</v>
      </c>
      <c r="C3964">
        <f t="shared" si="61"/>
        <v>8</v>
      </c>
      <c r="D3964" s="1">
        <v>43150</v>
      </c>
      <c r="E3964" s="1">
        <v>43151</v>
      </c>
      <c r="F3964" t="s">
        <v>184</v>
      </c>
      <c r="G3964" t="s">
        <v>4448</v>
      </c>
      <c r="H3964" t="s">
        <v>4449</v>
      </c>
      <c r="I3964" t="s">
        <v>98</v>
      </c>
      <c r="J3964" t="s">
        <v>23</v>
      </c>
      <c r="K3964" t="s">
        <v>38</v>
      </c>
      <c r="L3964" t="s">
        <v>39</v>
      </c>
      <c r="M3964">
        <v>90045</v>
      </c>
      <c r="N3964" t="s">
        <v>40</v>
      </c>
      <c r="O3964" t="s">
        <v>3955</v>
      </c>
      <c r="P3964" t="s">
        <v>42</v>
      </c>
      <c r="Q3964" t="s">
        <v>64</v>
      </c>
      <c r="R3964" t="s">
        <v>3956</v>
      </c>
      <c r="S3964">
        <v>12.84</v>
      </c>
      <c r="T3964" s="3"/>
    </row>
    <row r="3965" spans="1:20" x14ac:dyDescent="0.3">
      <c r="A3965">
        <v>3964</v>
      </c>
      <c r="B3965" t="s">
        <v>7099</v>
      </c>
      <c r="C3965">
        <f t="shared" si="61"/>
        <v>8</v>
      </c>
      <c r="D3965" s="1">
        <v>43150</v>
      </c>
      <c r="E3965" s="1">
        <v>43151</v>
      </c>
      <c r="F3965" t="s">
        <v>184</v>
      </c>
      <c r="G3965" t="s">
        <v>4448</v>
      </c>
      <c r="H3965" t="s">
        <v>4449</v>
      </c>
      <c r="I3965" t="s">
        <v>98</v>
      </c>
      <c r="J3965" t="s">
        <v>23</v>
      </c>
      <c r="K3965" t="s">
        <v>38</v>
      </c>
      <c r="L3965" t="s">
        <v>39</v>
      </c>
      <c r="M3965">
        <v>90045</v>
      </c>
      <c r="N3965" t="s">
        <v>40</v>
      </c>
      <c r="O3965" t="s">
        <v>3701</v>
      </c>
      <c r="P3965" t="s">
        <v>28</v>
      </c>
      <c r="Q3965" t="s">
        <v>61</v>
      </c>
      <c r="R3965" t="s">
        <v>3702</v>
      </c>
      <c r="S3965">
        <v>44.67</v>
      </c>
      <c r="T3965" s="3"/>
    </row>
    <row r="3966" spans="1:20" x14ac:dyDescent="0.3">
      <c r="A3966">
        <v>3965</v>
      </c>
      <c r="B3966" t="s">
        <v>7100</v>
      </c>
      <c r="C3966">
        <f t="shared" si="61"/>
        <v>38</v>
      </c>
      <c r="D3966" s="1">
        <v>43000</v>
      </c>
      <c r="E3966" s="1">
        <v>43006</v>
      </c>
      <c r="F3966" t="s">
        <v>46</v>
      </c>
      <c r="G3966" t="s">
        <v>5506</v>
      </c>
      <c r="H3966" t="s">
        <v>5507</v>
      </c>
      <c r="I3966" t="s">
        <v>22</v>
      </c>
      <c r="J3966" t="s">
        <v>23</v>
      </c>
      <c r="K3966" t="s">
        <v>142</v>
      </c>
      <c r="L3966" t="s">
        <v>143</v>
      </c>
      <c r="M3966">
        <v>19140</v>
      </c>
      <c r="N3966" t="s">
        <v>144</v>
      </c>
      <c r="O3966" t="s">
        <v>7101</v>
      </c>
      <c r="P3966" t="s">
        <v>42</v>
      </c>
      <c r="Q3966" t="s">
        <v>64</v>
      </c>
      <c r="R3966" t="s">
        <v>7102</v>
      </c>
      <c r="S3966">
        <v>7.8719999999999999</v>
      </c>
      <c r="T3966" s="3"/>
    </row>
    <row r="3967" spans="1:20" x14ac:dyDescent="0.3">
      <c r="A3967">
        <v>3966</v>
      </c>
      <c r="B3967" t="s">
        <v>7103</v>
      </c>
      <c r="C3967">
        <f t="shared" si="61"/>
        <v>46</v>
      </c>
      <c r="D3967" s="1">
        <v>42320</v>
      </c>
      <c r="E3967" s="1">
        <v>42325</v>
      </c>
      <c r="F3967" t="s">
        <v>19</v>
      </c>
      <c r="G3967" t="s">
        <v>6033</v>
      </c>
      <c r="H3967" t="s">
        <v>6034</v>
      </c>
      <c r="I3967" t="s">
        <v>37</v>
      </c>
      <c r="J3967" t="s">
        <v>23</v>
      </c>
      <c r="K3967" t="s">
        <v>2488</v>
      </c>
      <c r="L3967" t="s">
        <v>84</v>
      </c>
      <c r="M3967">
        <v>28806</v>
      </c>
      <c r="N3967" t="s">
        <v>26</v>
      </c>
      <c r="O3967" t="s">
        <v>1113</v>
      </c>
      <c r="P3967" t="s">
        <v>42</v>
      </c>
      <c r="Q3967" t="s">
        <v>64</v>
      </c>
      <c r="R3967" t="s">
        <v>1114</v>
      </c>
      <c r="S3967">
        <v>7.8719999999999999</v>
      </c>
      <c r="T3967" s="3"/>
    </row>
    <row r="3968" spans="1:20" x14ac:dyDescent="0.3">
      <c r="A3968">
        <v>3967</v>
      </c>
      <c r="B3968" t="s">
        <v>7104</v>
      </c>
      <c r="C3968">
        <f t="shared" si="61"/>
        <v>13</v>
      </c>
      <c r="D3968" s="1">
        <v>42826</v>
      </c>
      <c r="E3968" s="1">
        <v>42831</v>
      </c>
      <c r="F3968" t="s">
        <v>46</v>
      </c>
      <c r="G3968" t="s">
        <v>3182</v>
      </c>
      <c r="H3968" t="s">
        <v>3183</v>
      </c>
      <c r="I3968" t="s">
        <v>22</v>
      </c>
      <c r="J3968" t="s">
        <v>23</v>
      </c>
      <c r="K3968" t="s">
        <v>262</v>
      </c>
      <c r="L3968" t="s">
        <v>263</v>
      </c>
      <c r="M3968">
        <v>10024</v>
      </c>
      <c r="N3968" t="s">
        <v>144</v>
      </c>
      <c r="O3968" t="s">
        <v>2591</v>
      </c>
      <c r="P3968" t="s">
        <v>42</v>
      </c>
      <c r="Q3968" t="s">
        <v>64</v>
      </c>
      <c r="R3968" t="s">
        <v>2592</v>
      </c>
      <c r="S3968">
        <v>88.04</v>
      </c>
      <c r="T3968" s="3"/>
    </row>
    <row r="3969" spans="1:20" x14ac:dyDescent="0.3">
      <c r="A3969">
        <v>3968</v>
      </c>
      <c r="B3969" t="s">
        <v>7105</v>
      </c>
      <c r="C3969">
        <f t="shared" si="61"/>
        <v>20</v>
      </c>
      <c r="D3969" s="1">
        <v>42875</v>
      </c>
      <c r="E3969" s="1">
        <v>42878</v>
      </c>
      <c r="F3969" t="s">
        <v>184</v>
      </c>
      <c r="G3969" t="s">
        <v>2162</v>
      </c>
      <c r="H3969" t="s">
        <v>2163</v>
      </c>
      <c r="I3969" t="s">
        <v>98</v>
      </c>
      <c r="J3969" t="s">
        <v>23</v>
      </c>
      <c r="K3969" t="s">
        <v>1080</v>
      </c>
      <c r="L3969" t="s">
        <v>453</v>
      </c>
      <c r="M3969">
        <v>80906</v>
      </c>
      <c r="N3969" t="s">
        <v>40</v>
      </c>
      <c r="O3969" t="s">
        <v>2388</v>
      </c>
      <c r="P3969" t="s">
        <v>42</v>
      </c>
      <c r="Q3969" t="s">
        <v>71</v>
      </c>
      <c r="R3969" t="s">
        <v>2389</v>
      </c>
      <c r="S3969">
        <v>40.634999999999998</v>
      </c>
      <c r="T3969" s="3"/>
    </row>
    <row r="3970" spans="1:20" x14ac:dyDescent="0.3">
      <c r="A3970">
        <v>3969</v>
      </c>
      <c r="B3970" t="s">
        <v>7106</v>
      </c>
      <c r="C3970">
        <f t="shared" si="61"/>
        <v>23</v>
      </c>
      <c r="D3970" s="1">
        <v>42522</v>
      </c>
      <c r="E3970" s="1">
        <v>42526</v>
      </c>
      <c r="F3970" t="s">
        <v>46</v>
      </c>
      <c r="G3970" t="s">
        <v>6986</v>
      </c>
      <c r="H3970" t="s">
        <v>6987</v>
      </c>
      <c r="I3970" t="s">
        <v>37</v>
      </c>
      <c r="J3970" t="s">
        <v>23</v>
      </c>
      <c r="K3970" t="s">
        <v>676</v>
      </c>
      <c r="L3970" t="s">
        <v>100</v>
      </c>
      <c r="M3970">
        <v>78207</v>
      </c>
      <c r="N3970" t="s">
        <v>101</v>
      </c>
      <c r="O3970" t="s">
        <v>746</v>
      </c>
      <c r="P3970" t="s">
        <v>42</v>
      </c>
      <c r="Q3970" t="s">
        <v>71</v>
      </c>
      <c r="R3970" t="s">
        <v>747</v>
      </c>
      <c r="S3970">
        <v>5.7279999999999998</v>
      </c>
      <c r="T3970" s="3"/>
    </row>
    <row r="3971" spans="1:20" x14ac:dyDescent="0.3">
      <c r="A3971">
        <v>3970</v>
      </c>
      <c r="B3971" t="s">
        <v>7106</v>
      </c>
      <c r="C3971">
        <f t="shared" ref="C3971:C4034" si="62">WEEKNUM(D3971,1)</f>
        <v>23</v>
      </c>
      <c r="D3971" s="1">
        <v>42522</v>
      </c>
      <c r="E3971" s="1">
        <v>42526</v>
      </c>
      <c r="F3971" t="s">
        <v>46</v>
      </c>
      <c r="G3971" t="s">
        <v>6986</v>
      </c>
      <c r="H3971" t="s">
        <v>6987</v>
      </c>
      <c r="I3971" t="s">
        <v>37</v>
      </c>
      <c r="J3971" t="s">
        <v>23</v>
      </c>
      <c r="K3971" t="s">
        <v>676</v>
      </c>
      <c r="L3971" t="s">
        <v>100</v>
      </c>
      <c r="M3971">
        <v>78207</v>
      </c>
      <c r="N3971" t="s">
        <v>101</v>
      </c>
      <c r="O3971" t="s">
        <v>7107</v>
      </c>
      <c r="P3971" t="s">
        <v>42</v>
      </c>
      <c r="Q3971" t="s">
        <v>86</v>
      </c>
      <c r="R3971" t="s">
        <v>7108</v>
      </c>
      <c r="S3971">
        <v>42.24</v>
      </c>
      <c r="T3971" s="3"/>
    </row>
    <row r="3972" spans="1:20" x14ac:dyDescent="0.3">
      <c r="A3972">
        <v>3971</v>
      </c>
      <c r="B3972" t="s">
        <v>7109</v>
      </c>
      <c r="C3972">
        <f t="shared" si="62"/>
        <v>48</v>
      </c>
      <c r="D3972" s="1">
        <v>42330</v>
      </c>
      <c r="E3972" s="1">
        <v>42334</v>
      </c>
      <c r="F3972" t="s">
        <v>46</v>
      </c>
      <c r="G3972" t="s">
        <v>7110</v>
      </c>
      <c r="H3972" t="s">
        <v>7111</v>
      </c>
      <c r="I3972" t="s">
        <v>22</v>
      </c>
      <c r="J3972" t="s">
        <v>23</v>
      </c>
      <c r="K3972" t="s">
        <v>38</v>
      </c>
      <c r="L3972" t="s">
        <v>39</v>
      </c>
      <c r="M3972">
        <v>90036</v>
      </c>
      <c r="N3972" t="s">
        <v>40</v>
      </c>
      <c r="O3972" t="s">
        <v>5570</v>
      </c>
      <c r="P3972" t="s">
        <v>42</v>
      </c>
      <c r="Q3972" t="s">
        <v>86</v>
      </c>
      <c r="R3972" t="s">
        <v>5571</v>
      </c>
      <c r="S3972">
        <v>53.82</v>
      </c>
      <c r="T3972" s="3"/>
    </row>
    <row r="3973" spans="1:20" x14ac:dyDescent="0.3">
      <c r="A3973">
        <v>3972</v>
      </c>
      <c r="B3973" t="s">
        <v>7112</v>
      </c>
      <c r="C3973">
        <f t="shared" si="62"/>
        <v>9</v>
      </c>
      <c r="D3973" s="1">
        <v>42422</v>
      </c>
      <c r="E3973" s="1">
        <v>42424</v>
      </c>
      <c r="F3973" t="s">
        <v>19</v>
      </c>
      <c r="G3973" t="s">
        <v>3221</v>
      </c>
      <c r="H3973" t="s">
        <v>3222</v>
      </c>
      <c r="I3973" t="s">
        <v>98</v>
      </c>
      <c r="J3973" t="s">
        <v>23</v>
      </c>
      <c r="K3973" t="s">
        <v>6200</v>
      </c>
      <c r="L3973" t="s">
        <v>234</v>
      </c>
      <c r="M3973">
        <v>48310</v>
      </c>
      <c r="N3973" t="s">
        <v>101</v>
      </c>
      <c r="O3973" t="s">
        <v>6384</v>
      </c>
      <c r="P3973" t="s">
        <v>42</v>
      </c>
      <c r="Q3973" t="s">
        <v>64</v>
      </c>
      <c r="R3973" t="s">
        <v>6385</v>
      </c>
      <c r="S3973">
        <v>79.36</v>
      </c>
      <c r="T3973" s="3"/>
    </row>
    <row r="3974" spans="1:20" x14ac:dyDescent="0.3">
      <c r="A3974">
        <v>3973</v>
      </c>
      <c r="B3974" t="s">
        <v>7113</v>
      </c>
      <c r="C3974">
        <f t="shared" si="62"/>
        <v>13</v>
      </c>
      <c r="D3974" s="1">
        <v>42823</v>
      </c>
      <c r="E3974" s="1">
        <v>42827</v>
      </c>
      <c r="F3974" t="s">
        <v>46</v>
      </c>
      <c r="G3974" t="s">
        <v>461</v>
      </c>
      <c r="H3974" t="s">
        <v>462</v>
      </c>
      <c r="I3974" t="s">
        <v>22</v>
      </c>
      <c r="J3974" t="s">
        <v>23</v>
      </c>
      <c r="K3974" t="s">
        <v>262</v>
      </c>
      <c r="L3974" t="s">
        <v>263</v>
      </c>
      <c r="M3974">
        <v>10009</v>
      </c>
      <c r="N3974" t="s">
        <v>144</v>
      </c>
      <c r="O3974" t="s">
        <v>3719</v>
      </c>
      <c r="P3974" t="s">
        <v>42</v>
      </c>
      <c r="Q3974" t="s">
        <v>86</v>
      </c>
      <c r="R3974" t="s">
        <v>3720</v>
      </c>
      <c r="S3974">
        <v>13.48</v>
      </c>
      <c r="T3974" s="3"/>
    </row>
    <row r="3975" spans="1:20" x14ac:dyDescent="0.3">
      <c r="A3975">
        <v>3974</v>
      </c>
      <c r="B3975" t="s">
        <v>7113</v>
      </c>
      <c r="C3975">
        <f t="shared" si="62"/>
        <v>13</v>
      </c>
      <c r="D3975" s="1">
        <v>42823</v>
      </c>
      <c r="E3975" s="1">
        <v>42827</v>
      </c>
      <c r="F3975" t="s">
        <v>46</v>
      </c>
      <c r="G3975" t="s">
        <v>461</v>
      </c>
      <c r="H3975" t="s">
        <v>462</v>
      </c>
      <c r="I3975" t="s">
        <v>22</v>
      </c>
      <c r="J3975" t="s">
        <v>23</v>
      </c>
      <c r="K3975" t="s">
        <v>262</v>
      </c>
      <c r="L3975" t="s">
        <v>263</v>
      </c>
      <c r="M3975">
        <v>10009</v>
      </c>
      <c r="N3975" t="s">
        <v>144</v>
      </c>
      <c r="O3975" t="s">
        <v>3863</v>
      </c>
      <c r="P3975" t="s">
        <v>42</v>
      </c>
      <c r="Q3975" t="s">
        <v>71</v>
      </c>
      <c r="R3975" t="s">
        <v>3864</v>
      </c>
      <c r="S3975">
        <v>29.8</v>
      </c>
      <c r="T3975" s="3"/>
    </row>
    <row r="3976" spans="1:20" x14ac:dyDescent="0.3">
      <c r="A3976">
        <v>3975</v>
      </c>
      <c r="B3976" t="s">
        <v>7113</v>
      </c>
      <c r="C3976">
        <f t="shared" si="62"/>
        <v>13</v>
      </c>
      <c r="D3976" s="1">
        <v>42823</v>
      </c>
      <c r="E3976" s="1">
        <v>42827</v>
      </c>
      <c r="F3976" t="s">
        <v>46</v>
      </c>
      <c r="G3976" t="s">
        <v>461</v>
      </c>
      <c r="H3976" t="s">
        <v>462</v>
      </c>
      <c r="I3976" t="s">
        <v>22</v>
      </c>
      <c r="J3976" t="s">
        <v>23</v>
      </c>
      <c r="K3976" t="s">
        <v>262</v>
      </c>
      <c r="L3976" t="s">
        <v>263</v>
      </c>
      <c r="M3976">
        <v>10009</v>
      </c>
      <c r="N3976" t="s">
        <v>144</v>
      </c>
      <c r="O3976" t="s">
        <v>166</v>
      </c>
      <c r="P3976" t="s">
        <v>28</v>
      </c>
      <c r="Q3976" t="s">
        <v>61</v>
      </c>
      <c r="R3976" t="s">
        <v>167</v>
      </c>
      <c r="S3976">
        <v>414</v>
      </c>
      <c r="T3976" s="3"/>
    </row>
    <row r="3977" spans="1:20" x14ac:dyDescent="0.3">
      <c r="A3977">
        <v>3976</v>
      </c>
      <c r="B3977" t="s">
        <v>7113</v>
      </c>
      <c r="C3977">
        <f t="shared" si="62"/>
        <v>13</v>
      </c>
      <c r="D3977" s="1">
        <v>42823</v>
      </c>
      <c r="E3977" s="1">
        <v>42827</v>
      </c>
      <c r="F3977" t="s">
        <v>46</v>
      </c>
      <c r="G3977" t="s">
        <v>461</v>
      </c>
      <c r="H3977" t="s">
        <v>462</v>
      </c>
      <c r="I3977" t="s">
        <v>22</v>
      </c>
      <c r="J3977" t="s">
        <v>23</v>
      </c>
      <c r="K3977" t="s">
        <v>262</v>
      </c>
      <c r="L3977" t="s">
        <v>263</v>
      </c>
      <c r="M3977">
        <v>10009</v>
      </c>
      <c r="N3977" t="s">
        <v>144</v>
      </c>
      <c r="O3977" t="s">
        <v>3050</v>
      </c>
      <c r="P3977" t="s">
        <v>42</v>
      </c>
      <c r="Q3977" t="s">
        <v>71</v>
      </c>
      <c r="R3977" t="s">
        <v>3051</v>
      </c>
      <c r="S3977">
        <v>41.328000000000003</v>
      </c>
      <c r="T3977" s="3"/>
    </row>
    <row r="3978" spans="1:20" x14ac:dyDescent="0.3">
      <c r="A3978">
        <v>3977</v>
      </c>
      <c r="B3978" t="s">
        <v>7114</v>
      </c>
      <c r="C3978">
        <f t="shared" si="62"/>
        <v>43</v>
      </c>
      <c r="D3978" s="1">
        <v>43030</v>
      </c>
      <c r="E3978" s="1">
        <v>43032</v>
      </c>
      <c r="F3978" t="s">
        <v>184</v>
      </c>
      <c r="G3978" t="s">
        <v>4358</v>
      </c>
      <c r="H3978" t="s">
        <v>4359</v>
      </c>
      <c r="I3978" t="s">
        <v>22</v>
      </c>
      <c r="J3978" t="s">
        <v>23</v>
      </c>
      <c r="K3978" t="s">
        <v>1465</v>
      </c>
      <c r="L3978" t="s">
        <v>315</v>
      </c>
      <c r="M3978">
        <v>23223</v>
      </c>
      <c r="N3978" t="s">
        <v>26</v>
      </c>
      <c r="O3978" t="s">
        <v>7115</v>
      </c>
      <c r="P3978" t="s">
        <v>28</v>
      </c>
      <c r="Q3978" t="s">
        <v>61</v>
      </c>
      <c r="R3978" t="s">
        <v>7116</v>
      </c>
      <c r="S3978">
        <v>39.92</v>
      </c>
      <c r="T3978" s="3"/>
    </row>
    <row r="3979" spans="1:20" x14ac:dyDescent="0.3">
      <c r="A3979">
        <v>3978</v>
      </c>
      <c r="B3979" t="s">
        <v>7117</v>
      </c>
      <c r="C3979">
        <f t="shared" si="62"/>
        <v>40</v>
      </c>
      <c r="D3979" s="1">
        <v>43375</v>
      </c>
      <c r="E3979" s="1">
        <v>43380</v>
      </c>
      <c r="F3979" t="s">
        <v>46</v>
      </c>
      <c r="G3979" t="s">
        <v>3673</v>
      </c>
      <c r="H3979" t="s">
        <v>3674</v>
      </c>
      <c r="I3979" t="s">
        <v>98</v>
      </c>
      <c r="J3979" t="s">
        <v>23</v>
      </c>
      <c r="K3979" t="s">
        <v>91</v>
      </c>
      <c r="L3979" t="s">
        <v>92</v>
      </c>
      <c r="M3979">
        <v>98105</v>
      </c>
      <c r="N3979" t="s">
        <v>40</v>
      </c>
      <c r="O3979" t="s">
        <v>558</v>
      </c>
      <c r="P3979" t="s">
        <v>42</v>
      </c>
      <c r="Q3979" t="s">
        <v>265</v>
      </c>
      <c r="R3979" t="s">
        <v>559</v>
      </c>
      <c r="S3979">
        <v>8.94</v>
      </c>
      <c r="T3979" s="3"/>
    </row>
    <row r="3980" spans="1:20" x14ac:dyDescent="0.3">
      <c r="A3980">
        <v>3979</v>
      </c>
      <c r="B3980" t="s">
        <v>7117</v>
      </c>
      <c r="C3980">
        <f t="shared" si="62"/>
        <v>40</v>
      </c>
      <c r="D3980" s="1">
        <v>43375</v>
      </c>
      <c r="E3980" s="1">
        <v>43380</v>
      </c>
      <c r="F3980" t="s">
        <v>46</v>
      </c>
      <c r="G3980" t="s">
        <v>3673</v>
      </c>
      <c r="H3980" t="s">
        <v>3674</v>
      </c>
      <c r="I3980" t="s">
        <v>98</v>
      </c>
      <c r="J3980" t="s">
        <v>23</v>
      </c>
      <c r="K3980" t="s">
        <v>91</v>
      </c>
      <c r="L3980" t="s">
        <v>92</v>
      </c>
      <c r="M3980">
        <v>98105</v>
      </c>
      <c r="N3980" t="s">
        <v>40</v>
      </c>
      <c r="O3980" t="s">
        <v>1978</v>
      </c>
      <c r="P3980" t="s">
        <v>67</v>
      </c>
      <c r="Q3980" t="s">
        <v>68</v>
      </c>
      <c r="R3980" t="s">
        <v>1979</v>
      </c>
      <c r="S3980">
        <v>84.784000000000006</v>
      </c>
      <c r="T3980" s="3"/>
    </row>
    <row r="3981" spans="1:20" x14ac:dyDescent="0.3">
      <c r="A3981">
        <v>3980</v>
      </c>
      <c r="B3981" t="s">
        <v>7118</v>
      </c>
      <c r="C3981">
        <f t="shared" si="62"/>
        <v>52</v>
      </c>
      <c r="D3981" s="1">
        <v>42361</v>
      </c>
      <c r="E3981" s="1">
        <v>42365</v>
      </c>
      <c r="F3981" t="s">
        <v>46</v>
      </c>
      <c r="G3981" t="s">
        <v>2172</v>
      </c>
      <c r="H3981" t="s">
        <v>2173</v>
      </c>
      <c r="I3981" t="s">
        <v>37</v>
      </c>
      <c r="J3981" t="s">
        <v>23</v>
      </c>
      <c r="K3981" t="s">
        <v>262</v>
      </c>
      <c r="L3981" t="s">
        <v>263</v>
      </c>
      <c r="M3981">
        <v>10024</v>
      </c>
      <c r="N3981" t="s">
        <v>144</v>
      </c>
      <c r="O3981" t="s">
        <v>3811</v>
      </c>
      <c r="P3981" t="s">
        <v>28</v>
      </c>
      <c r="Q3981" t="s">
        <v>52</v>
      </c>
      <c r="R3981" t="s">
        <v>3812</v>
      </c>
      <c r="S3981">
        <v>53.316000000000003</v>
      </c>
      <c r="T3981" s="3"/>
    </row>
    <row r="3982" spans="1:20" x14ac:dyDescent="0.3">
      <c r="A3982">
        <v>3981</v>
      </c>
      <c r="B3982" t="s">
        <v>7118</v>
      </c>
      <c r="C3982">
        <f t="shared" si="62"/>
        <v>52</v>
      </c>
      <c r="D3982" s="1">
        <v>42361</v>
      </c>
      <c r="E3982" s="1">
        <v>42365</v>
      </c>
      <c r="F3982" t="s">
        <v>46</v>
      </c>
      <c r="G3982" t="s">
        <v>2172</v>
      </c>
      <c r="H3982" t="s">
        <v>2173</v>
      </c>
      <c r="I3982" t="s">
        <v>37</v>
      </c>
      <c r="J3982" t="s">
        <v>23</v>
      </c>
      <c r="K3982" t="s">
        <v>262</v>
      </c>
      <c r="L3982" t="s">
        <v>263</v>
      </c>
      <c r="M3982">
        <v>10024</v>
      </c>
      <c r="N3982" t="s">
        <v>144</v>
      </c>
      <c r="O3982" t="s">
        <v>2138</v>
      </c>
      <c r="P3982" t="s">
        <v>42</v>
      </c>
      <c r="Q3982" t="s">
        <v>74</v>
      </c>
      <c r="R3982" t="s">
        <v>2139</v>
      </c>
      <c r="S3982">
        <v>56.52</v>
      </c>
      <c r="T3982" s="3"/>
    </row>
    <row r="3983" spans="1:20" x14ac:dyDescent="0.3">
      <c r="A3983">
        <v>3982</v>
      </c>
      <c r="B3983" t="s">
        <v>7119</v>
      </c>
      <c r="C3983">
        <f t="shared" si="62"/>
        <v>50</v>
      </c>
      <c r="D3983" s="1">
        <v>43449</v>
      </c>
      <c r="E3983" s="1">
        <v>43454</v>
      </c>
      <c r="F3983" t="s">
        <v>46</v>
      </c>
      <c r="G3983" t="s">
        <v>4056</v>
      </c>
      <c r="H3983" t="s">
        <v>4057</v>
      </c>
      <c r="I3983" t="s">
        <v>98</v>
      </c>
      <c r="J3983" t="s">
        <v>23</v>
      </c>
      <c r="K3983" t="s">
        <v>91</v>
      </c>
      <c r="L3983" t="s">
        <v>92</v>
      </c>
      <c r="M3983">
        <v>98115</v>
      </c>
      <c r="N3983" t="s">
        <v>40</v>
      </c>
      <c r="O3983" t="s">
        <v>2182</v>
      </c>
      <c r="P3983" t="s">
        <v>28</v>
      </c>
      <c r="Q3983" t="s">
        <v>61</v>
      </c>
      <c r="R3983" t="s">
        <v>2183</v>
      </c>
      <c r="S3983">
        <v>22.77</v>
      </c>
      <c r="T3983" s="3"/>
    </row>
    <row r="3984" spans="1:20" x14ac:dyDescent="0.3">
      <c r="A3984">
        <v>3983</v>
      </c>
      <c r="B3984" t="s">
        <v>7120</v>
      </c>
      <c r="C3984">
        <f t="shared" si="62"/>
        <v>27</v>
      </c>
      <c r="D3984" s="1">
        <v>42923</v>
      </c>
      <c r="E3984" s="1">
        <v>42925</v>
      </c>
      <c r="F3984" t="s">
        <v>19</v>
      </c>
      <c r="G3984" t="s">
        <v>6049</v>
      </c>
      <c r="H3984" t="s">
        <v>6050</v>
      </c>
      <c r="I3984" t="s">
        <v>22</v>
      </c>
      <c r="J3984" t="s">
        <v>23</v>
      </c>
      <c r="K3984" t="s">
        <v>38</v>
      </c>
      <c r="L3984" t="s">
        <v>39</v>
      </c>
      <c r="M3984">
        <v>90045</v>
      </c>
      <c r="N3984" t="s">
        <v>40</v>
      </c>
      <c r="O3984" t="s">
        <v>257</v>
      </c>
      <c r="P3984" t="s">
        <v>28</v>
      </c>
      <c r="Q3984" t="s">
        <v>32</v>
      </c>
      <c r="R3984" t="s">
        <v>258</v>
      </c>
      <c r="S3984">
        <v>287.96800000000002</v>
      </c>
      <c r="T3984" s="3"/>
    </row>
    <row r="3985" spans="1:20" x14ac:dyDescent="0.3">
      <c r="A3985">
        <v>3984</v>
      </c>
      <c r="B3985" t="s">
        <v>7120</v>
      </c>
      <c r="C3985">
        <f t="shared" si="62"/>
        <v>27</v>
      </c>
      <c r="D3985" s="1">
        <v>42923</v>
      </c>
      <c r="E3985" s="1">
        <v>42925</v>
      </c>
      <c r="F3985" t="s">
        <v>19</v>
      </c>
      <c r="G3985" t="s">
        <v>6049</v>
      </c>
      <c r="H3985" t="s">
        <v>6050</v>
      </c>
      <c r="I3985" t="s">
        <v>22</v>
      </c>
      <c r="J3985" t="s">
        <v>23</v>
      </c>
      <c r="K3985" t="s">
        <v>38</v>
      </c>
      <c r="L3985" t="s">
        <v>39</v>
      </c>
      <c r="M3985">
        <v>90045</v>
      </c>
      <c r="N3985" t="s">
        <v>40</v>
      </c>
      <c r="O3985" t="s">
        <v>5277</v>
      </c>
      <c r="P3985" t="s">
        <v>67</v>
      </c>
      <c r="Q3985" t="s">
        <v>1215</v>
      </c>
      <c r="R3985" t="s">
        <v>5278</v>
      </c>
      <c r="S3985">
        <v>2799.96</v>
      </c>
      <c r="T3985" s="3"/>
    </row>
    <row r="3986" spans="1:20" x14ac:dyDescent="0.3">
      <c r="A3986">
        <v>3985</v>
      </c>
      <c r="B3986" t="s">
        <v>7120</v>
      </c>
      <c r="C3986">
        <f t="shared" si="62"/>
        <v>27</v>
      </c>
      <c r="D3986" s="1">
        <v>42923</v>
      </c>
      <c r="E3986" s="1">
        <v>42925</v>
      </c>
      <c r="F3986" t="s">
        <v>19</v>
      </c>
      <c r="G3986" t="s">
        <v>6049</v>
      </c>
      <c r="H3986" t="s">
        <v>6050</v>
      </c>
      <c r="I3986" t="s">
        <v>22</v>
      </c>
      <c r="J3986" t="s">
        <v>23</v>
      </c>
      <c r="K3986" t="s">
        <v>38</v>
      </c>
      <c r="L3986" t="s">
        <v>39</v>
      </c>
      <c r="M3986">
        <v>90045</v>
      </c>
      <c r="N3986" t="s">
        <v>40</v>
      </c>
      <c r="O3986" t="s">
        <v>6010</v>
      </c>
      <c r="P3986" t="s">
        <v>42</v>
      </c>
      <c r="Q3986" t="s">
        <v>86</v>
      </c>
      <c r="R3986" t="s">
        <v>6011</v>
      </c>
      <c r="S3986">
        <v>48.94</v>
      </c>
      <c r="T3986" s="3"/>
    </row>
    <row r="3987" spans="1:20" x14ac:dyDescent="0.3">
      <c r="A3987">
        <v>3986</v>
      </c>
      <c r="B3987" t="s">
        <v>7121</v>
      </c>
      <c r="C3987">
        <f t="shared" si="62"/>
        <v>16</v>
      </c>
      <c r="D3987" s="1">
        <v>42842</v>
      </c>
      <c r="E3987" s="1">
        <v>42846</v>
      </c>
      <c r="F3987" t="s">
        <v>46</v>
      </c>
      <c r="G3987" t="s">
        <v>2828</v>
      </c>
      <c r="H3987" t="s">
        <v>2829</v>
      </c>
      <c r="I3987" t="s">
        <v>22</v>
      </c>
      <c r="J3987" t="s">
        <v>23</v>
      </c>
      <c r="K3987" t="s">
        <v>1118</v>
      </c>
      <c r="L3987" t="s">
        <v>39</v>
      </c>
      <c r="M3987">
        <v>90712</v>
      </c>
      <c r="N3987" t="s">
        <v>40</v>
      </c>
      <c r="O3987" t="s">
        <v>2785</v>
      </c>
      <c r="P3987" t="s">
        <v>28</v>
      </c>
      <c r="Q3987" t="s">
        <v>29</v>
      </c>
      <c r="R3987" t="s">
        <v>2786</v>
      </c>
      <c r="S3987">
        <v>257.49900000000002</v>
      </c>
      <c r="T3987" s="3"/>
    </row>
    <row r="3988" spans="1:20" x14ac:dyDescent="0.3">
      <c r="A3988">
        <v>3987</v>
      </c>
      <c r="B3988" t="s">
        <v>7122</v>
      </c>
      <c r="C3988">
        <f t="shared" si="62"/>
        <v>15</v>
      </c>
      <c r="D3988" s="1">
        <v>43198</v>
      </c>
      <c r="E3988" s="1">
        <v>43204</v>
      </c>
      <c r="F3988" t="s">
        <v>46</v>
      </c>
      <c r="G3988" t="s">
        <v>5103</v>
      </c>
      <c r="H3988" t="s">
        <v>5104</v>
      </c>
      <c r="I3988" t="s">
        <v>98</v>
      </c>
      <c r="J3988" t="s">
        <v>23</v>
      </c>
      <c r="K3988" t="s">
        <v>2127</v>
      </c>
      <c r="L3988" t="s">
        <v>786</v>
      </c>
      <c r="M3988">
        <v>7060</v>
      </c>
      <c r="N3988" t="s">
        <v>144</v>
      </c>
      <c r="O3988" t="s">
        <v>1885</v>
      </c>
      <c r="P3988" t="s">
        <v>42</v>
      </c>
      <c r="Q3988" t="s">
        <v>55</v>
      </c>
      <c r="R3988" t="s">
        <v>1886</v>
      </c>
      <c r="S3988">
        <v>2591.56</v>
      </c>
      <c r="T3988" s="3"/>
    </row>
    <row r="3989" spans="1:20" x14ac:dyDescent="0.3">
      <c r="A3989">
        <v>3988</v>
      </c>
      <c r="B3989" t="s">
        <v>7122</v>
      </c>
      <c r="C3989">
        <f t="shared" si="62"/>
        <v>15</v>
      </c>
      <c r="D3989" s="1">
        <v>43198</v>
      </c>
      <c r="E3989" s="1">
        <v>43204</v>
      </c>
      <c r="F3989" t="s">
        <v>46</v>
      </c>
      <c r="G3989" t="s">
        <v>5103</v>
      </c>
      <c r="H3989" t="s">
        <v>5104</v>
      </c>
      <c r="I3989" t="s">
        <v>98</v>
      </c>
      <c r="J3989" t="s">
        <v>23</v>
      </c>
      <c r="K3989" t="s">
        <v>2127</v>
      </c>
      <c r="L3989" t="s">
        <v>786</v>
      </c>
      <c r="M3989">
        <v>7060</v>
      </c>
      <c r="N3989" t="s">
        <v>144</v>
      </c>
      <c r="O3989" t="s">
        <v>7123</v>
      </c>
      <c r="P3989" t="s">
        <v>42</v>
      </c>
      <c r="Q3989" t="s">
        <v>74</v>
      </c>
      <c r="R3989" t="s">
        <v>7124</v>
      </c>
      <c r="S3989">
        <v>41.95</v>
      </c>
      <c r="T3989" s="3"/>
    </row>
    <row r="3990" spans="1:20" x14ac:dyDescent="0.3">
      <c r="A3990">
        <v>3989</v>
      </c>
      <c r="B3990" t="s">
        <v>7125</v>
      </c>
      <c r="C3990">
        <f t="shared" si="62"/>
        <v>16</v>
      </c>
      <c r="D3990" s="1">
        <v>42842</v>
      </c>
      <c r="E3990" s="1">
        <v>42847</v>
      </c>
      <c r="F3990" t="s">
        <v>46</v>
      </c>
      <c r="G3990" t="s">
        <v>7126</v>
      </c>
      <c r="H3990" t="s">
        <v>7127</v>
      </c>
      <c r="I3990" t="s">
        <v>37</v>
      </c>
      <c r="J3990" t="s">
        <v>23</v>
      </c>
      <c r="K3990" t="s">
        <v>378</v>
      </c>
      <c r="L3990" t="s">
        <v>331</v>
      </c>
      <c r="M3990">
        <v>38401</v>
      </c>
      <c r="N3990" t="s">
        <v>26</v>
      </c>
      <c r="O3990" t="s">
        <v>7128</v>
      </c>
      <c r="P3990" t="s">
        <v>28</v>
      </c>
      <c r="Q3990" t="s">
        <v>61</v>
      </c>
      <c r="R3990" t="s">
        <v>7129</v>
      </c>
      <c r="S3990">
        <v>79.12</v>
      </c>
      <c r="T3990" s="3"/>
    </row>
    <row r="3991" spans="1:20" x14ac:dyDescent="0.3">
      <c r="A3991">
        <v>3990</v>
      </c>
      <c r="B3991" t="s">
        <v>7130</v>
      </c>
      <c r="C3991">
        <f t="shared" si="62"/>
        <v>48</v>
      </c>
      <c r="D3991" s="1">
        <v>42333</v>
      </c>
      <c r="E3991" s="1">
        <v>42335</v>
      </c>
      <c r="F3991" t="s">
        <v>19</v>
      </c>
      <c r="G3991" t="s">
        <v>4034</v>
      </c>
      <c r="H3991" t="s">
        <v>4035</v>
      </c>
      <c r="I3991" t="s">
        <v>22</v>
      </c>
      <c r="J3991" t="s">
        <v>23</v>
      </c>
      <c r="K3991" t="s">
        <v>7131</v>
      </c>
      <c r="L3991" t="s">
        <v>1399</v>
      </c>
      <c r="M3991">
        <v>2895</v>
      </c>
      <c r="N3991" t="s">
        <v>144</v>
      </c>
      <c r="O3991" t="s">
        <v>2935</v>
      </c>
      <c r="P3991" t="s">
        <v>28</v>
      </c>
      <c r="Q3991" t="s">
        <v>61</v>
      </c>
      <c r="R3991" t="s">
        <v>2936</v>
      </c>
      <c r="S3991">
        <v>52.96</v>
      </c>
      <c r="T3991" s="3"/>
    </row>
    <row r="3992" spans="1:20" x14ac:dyDescent="0.3">
      <c r="A3992">
        <v>3991</v>
      </c>
      <c r="B3992" t="s">
        <v>7132</v>
      </c>
      <c r="C3992">
        <f t="shared" si="62"/>
        <v>45</v>
      </c>
      <c r="D3992" s="1">
        <v>42311</v>
      </c>
      <c r="E3992" s="1">
        <v>42316</v>
      </c>
      <c r="F3992" t="s">
        <v>46</v>
      </c>
      <c r="G3992" t="s">
        <v>3992</v>
      </c>
      <c r="H3992" t="s">
        <v>3993</v>
      </c>
      <c r="I3992" t="s">
        <v>22</v>
      </c>
      <c r="J3992" t="s">
        <v>23</v>
      </c>
      <c r="K3992" t="s">
        <v>2472</v>
      </c>
      <c r="L3992" t="s">
        <v>143</v>
      </c>
      <c r="M3992">
        <v>17602</v>
      </c>
      <c r="N3992" t="s">
        <v>144</v>
      </c>
      <c r="O3992" t="s">
        <v>5898</v>
      </c>
      <c r="P3992" t="s">
        <v>42</v>
      </c>
      <c r="Q3992" t="s">
        <v>575</v>
      </c>
      <c r="R3992" t="s">
        <v>5899</v>
      </c>
      <c r="S3992">
        <v>286.34399999999999</v>
      </c>
      <c r="T3992" s="3"/>
    </row>
    <row r="3993" spans="1:20" x14ac:dyDescent="0.3">
      <c r="A3993">
        <v>3992</v>
      </c>
      <c r="B3993" t="s">
        <v>7133</v>
      </c>
      <c r="C3993">
        <f t="shared" si="62"/>
        <v>19</v>
      </c>
      <c r="D3993" s="1">
        <v>42491</v>
      </c>
      <c r="E3993" s="1">
        <v>42495</v>
      </c>
      <c r="F3993" t="s">
        <v>46</v>
      </c>
      <c r="G3993" t="s">
        <v>908</v>
      </c>
      <c r="H3993" t="s">
        <v>909</v>
      </c>
      <c r="I3993" t="s">
        <v>37</v>
      </c>
      <c r="J3993" t="s">
        <v>23</v>
      </c>
      <c r="K3993" t="s">
        <v>898</v>
      </c>
      <c r="L3993" t="s">
        <v>50</v>
      </c>
      <c r="M3993">
        <v>33614</v>
      </c>
      <c r="N3993" t="s">
        <v>26</v>
      </c>
      <c r="O3993" t="s">
        <v>2935</v>
      </c>
      <c r="P3993" t="s">
        <v>28</v>
      </c>
      <c r="Q3993" t="s">
        <v>61</v>
      </c>
      <c r="R3993" t="s">
        <v>2936</v>
      </c>
      <c r="S3993">
        <v>63.552</v>
      </c>
      <c r="T3993" s="3"/>
    </row>
    <row r="3994" spans="1:20" x14ac:dyDescent="0.3">
      <c r="A3994">
        <v>3993</v>
      </c>
      <c r="B3994" t="s">
        <v>7133</v>
      </c>
      <c r="C3994">
        <f t="shared" si="62"/>
        <v>19</v>
      </c>
      <c r="D3994" s="1">
        <v>42491</v>
      </c>
      <c r="E3994" s="1">
        <v>42495</v>
      </c>
      <c r="F3994" t="s">
        <v>46</v>
      </c>
      <c r="G3994" t="s">
        <v>908</v>
      </c>
      <c r="H3994" t="s">
        <v>909</v>
      </c>
      <c r="I3994" t="s">
        <v>37</v>
      </c>
      <c r="J3994" t="s">
        <v>23</v>
      </c>
      <c r="K3994" t="s">
        <v>898</v>
      </c>
      <c r="L3994" t="s">
        <v>50</v>
      </c>
      <c r="M3994">
        <v>33614</v>
      </c>
      <c r="N3994" t="s">
        <v>26</v>
      </c>
      <c r="O3994" t="s">
        <v>2375</v>
      </c>
      <c r="P3994" t="s">
        <v>42</v>
      </c>
      <c r="Q3994" t="s">
        <v>575</v>
      </c>
      <c r="R3994" t="s">
        <v>2376</v>
      </c>
      <c r="S3994">
        <v>41.375999999999998</v>
      </c>
      <c r="T3994" s="3"/>
    </row>
    <row r="3995" spans="1:20" x14ac:dyDescent="0.3">
      <c r="A3995">
        <v>3994</v>
      </c>
      <c r="B3995" t="s">
        <v>7133</v>
      </c>
      <c r="C3995">
        <f t="shared" si="62"/>
        <v>19</v>
      </c>
      <c r="D3995" s="1">
        <v>42491</v>
      </c>
      <c r="E3995" s="1">
        <v>42495</v>
      </c>
      <c r="F3995" t="s">
        <v>46</v>
      </c>
      <c r="G3995" t="s">
        <v>908</v>
      </c>
      <c r="H3995" t="s">
        <v>909</v>
      </c>
      <c r="I3995" t="s">
        <v>37</v>
      </c>
      <c r="J3995" t="s">
        <v>23</v>
      </c>
      <c r="K3995" t="s">
        <v>898</v>
      </c>
      <c r="L3995" t="s">
        <v>50</v>
      </c>
      <c r="M3995">
        <v>33614</v>
      </c>
      <c r="N3995" t="s">
        <v>26</v>
      </c>
      <c r="O3995" t="s">
        <v>3557</v>
      </c>
      <c r="P3995" t="s">
        <v>42</v>
      </c>
      <c r="Q3995" t="s">
        <v>64</v>
      </c>
      <c r="R3995" t="s">
        <v>3558</v>
      </c>
      <c r="S3995">
        <v>172.70400000000001</v>
      </c>
      <c r="T3995" s="3"/>
    </row>
    <row r="3996" spans="1:20" x14ac:dyDescent="0.3">
      <c r="A3996">
        <v>3995</v>
      </c>
      <c r="B3996" t="s">
        <v>7134</v>
      </c>
      <c r="C3996">
        <f t="shared" si="62"/>
        <v>11</v>
      </c>
      <c r="D3996" s="1">
        <v>42437</v>
      </c>
      <c r="E3996" s="1">
        <v>42441</v>
      </c>
      <c r="F3996" t="s">
        <v>46</v>
      </c>
      <c r="G3996" t="s">
        <v>7135</v>
      </c>
      <c r="H3996" t="s">
        <v>7136</v>
      </c>
      <c r="I3996" t="s">
        <v>22</v>
      </c>
      <c r="J3996" t="s">
        <v>23</v>
      </c>
      <c r="K3996" t="s">
        <v>4519</v>
      </c>
      <c r="L3996" t="s">
        <v>110</v>
      </c>
      <c r="M3996">
        <v>53142</v>
      </c>
      <c r="N3996" t="s">
        <v>101</v>
      </c>
      <c r="O3996" t="s">
        <v>6563</v>
      </c>
      <c r="P3996" t="s">
        <v>28</v>
      </c>
      <c r="Q3996" t="s">
        <v>29</v>
      </c>
      <c r="R3996" t="s">
        <v>6564</v>
      </c>
      <c r="S3996">
        <v>512.94000000000005</v>
      </c>
      <c r="T3996" s="3"/>
    </row>
    <row r="3997" spans="1:20" x14ac:dyDescent="0.3">
      <c r="A3997">
        <v>3996</v>
      </c>
      <c r="B3997" t="s">
        <v>7134</v>
      </c>
      <c r="C3997">
        <f t="shared" si="62"/>
        <v>11</v>
      </c>
      <c r="D3997" s="1">
        <v>42437</v>
      </c>
      <c r="E3997" s="1">
        <v>42441</v>
      </c>
      <c r="F3997" t="s">
        <v>46</v>
      </c>
      <c r="G3997" t="s">
        <v>7135</v>
      </c>
      <c r="H3997" t="s">
        <v>7136</v>
      </c>
      <c r="I3997" t="s">
        <v>22</v>
      </c>
      <c r="J3997" t="s">
        <v>23</v>
      </c>
      <c r="K3997" t="s">
        <v>4519</v>
      </c>
      <c r="L3997" t="s">
        <v>110</v>
      </c>
      <c r="M3997">
        <v>53142</v>
      </c>
      <c r="N3997" t="s">
        <v>101</v>
      </c>
      <c r="O3997" t="s">
        <v>5128</v>
      </c>
      <c r="P3997" t="s">
        <v>28</v>
      </c>
      <c r="Q3997" t="s">
        <v>32</v>
      </c>
      <c r="R3997" t="s">
        <v>5129</v>
      </c>
      <c r="S3997">
        <v>860.93</v>
      </c>
      <c r="T3997" s="3"/>
    </row>
    <row r="3998" spans="1:20" x14ac:dyDescent="0.3">
      <c r="A3998">
        <v>3997</v>
      </c>
      <c r="B3998" t="s">
        <v>7134</v>
      </c>
      <c r="C3998">
        <f t="shared" si="62"/>
        <v>11</v>
      </c>
      <c r="D3998" s="1">
        <v>42437</v>
      </c>
      <c r="E3998" s="1">
        <v>42441</v>
      </c>
      <c r="F3998" t="s">
        <v>46</v>
      </c>
      <c r="G3998" t="s">
        <v>7135</v>
      </c>
      <c r="H3998" t="s">
        <v>7136</v>
      </c>
      <c r="I3998" t="s">
        <v>22</v>
      </c>
      <c r="J3998" t="s">
        <v>23</v>
      </c>
      <c r="K3998" t="s">
        <v>4519</v>
      </c>
      <c r="L3998" t="s">
        <v>110</v>
      </c>
      <c r="M3998">
        <v>53142</v>
      </c>
      <c r="N3998" t="s">
        <v>101</v>
      </c>
      <c r="O3998" t="s">
        <v>1378</v>
      </c>
      <c r="P3998" t="s">
        <v>67</v>
      </c>
      <c r="Q3998" t="s">
        <v>68</v>
      </c>
      <c r="R3998" t="s">
        <v>1379</v>
      </c>
      <c r="S3998">
        <v>769.95</v>
      </c>
      <c r="T3998" s="3"/>
    </row>
    <row r="3999" spans="1:20" x14ac:dyDescent="0.3">
      <c r="A3999">
        <v>3998</v>
      </c>
      <c r="B3999" t="s">
        <v>7134</v>
      </c>
      <c r="C3999">
        <f t="shared" si="62"/>
        <v>11</v>
      </c>
      <c r="D3999" s="1">
        <v>42437</v>
      </c>
      <c r="E3999" s="1">
        <v>42441</v>
      </c>
      <c r="F3999" t="s">
        <v>46</v>
      </c>
      <c r="G3999" t="s">
        <v>7135</v>
      </c>
      <c r="H3999" t="s">
        <v>7136</v>
      </c>
      <c r="I3999" t="s">
        <v>22</v>
      </c>
      <c r="J3999" t="s">
        <v>23</v>
      </c>
      <c r="K3999" t="s">
        <v>4519</v>
      </c>
      <c r="L3999" t="s">
        <v>110</v>
      </c>
      <c r="M3999">
        <v>53142</v>
      </c>
      <c r="N3999" t="s">
        <v>101</v>
      </c>
      <c r="O3999" t="s">
        <v>7137</v>
      </c>
      <c r="P3999" t="s">
        <v>42</v>
      </c>
      <c r="Q3999" t="s">
        <v>64</v>
      </c>
      <c r="R3999" t="s">
        <v>7138</v>
      </c>
      <c r="S3999">
        <v>14.98</v>
      </c>
      <c r="T3999" s="3"/>
    </row>
    <row r="4000" spans="1:20" x14ac:dyDescent="0.3">
      <c r="A4000">
        <v>3999</v>
      </c>
      <c r="B4000" t="s">
        <v>7134</v>
      </c>
      <c r="C4000">
        <f t="shared" si="62"/>
        <v>11</v>
      </c>
      <c r="D4000" s="1">
        <v>42437</v>
      </c>
      <c r="E4000" s="1">
        <v>42441</v>
      </c>
      <c r="F4000" t="s">
        <v>46</v>
      </c>
      <c r="G4000" t="s">
        <v>7135</v>
      </c>
      <c r="H4000" t="s">
        <v>7136</v>
      </c>
      <c r="I4000" t="s">
        <v>22</v>
      </c>
      <c r="J4000" t="s">
        <v>23</v>
      </c>
      <c r="K4000" t="s">
        <v>4519</v>
      </c>
      <c r="L4000" t="s">
        <v>110</v>
      </c>
      <c r="M4000">
        <v>53142</v>
      </c>
      <c r="N4000" t="s">
        <v>101</v>
      </c>
      <c r="O4000" t="s">
        <v>5275</v>
      </c>
      <c r="P4000" t="s">
        <v>28</v>
      </c>
      <c r="Q4000" t="s">
        <v>61</v>
      </c>
      <c r="R4000" t="s">
        <v>5276</v>
      </c>
      <c r="S4000">
        <v>373.08</v>
      </c>
      <c r="T4000" s="3"/>
    </row>
    <row r="4001" spans="1:20" x14ac:dyDescent="0.3">
      <c r="A4001">
        <v>4000</v>
      </c>
      <c r="B4001" t="s">
        <v>7139</v>
      </c>
      <c r="C4001">
        <f t="shared" si="62"/>
        <v>30</v>
      </c>
      <c r="D4001" s="1">
        <v>42568</v>
      </c>
      <c r="E4001" s="1">
        <v>42571</v>
      </c>
      <c r="F4001" t="s">
        <v>19</v>
      </c>
      <c r="G4001" t="s">
        <v>1478</v>
      </c>
      <c r="H4001" t="s">
        <v>1479</v>
      </c>
      <c r="I4001" t="s">
        <v>37</v>
      </c>
      <c r="J4001" t="s">
        <v>23</v>
      </c>
      <c r="K4001" t="s">
        <v>6854</v>
      </c>
      <c r="L4001" t="s">
        <v>50</v>
      </c>
      <c r="M4001">
        <v>34952</v>
      </c>
      <c r="N4001" t="s">
        <v>26</v>
      </c>
      <c r="O4001" t="s">
        <v>1075</v>
      </c>
      <c r="P4001" t="s">
        <v>28</v>
      </c>
      <c r="Q4001" t="s">
        <v>29</v>
      </c>
      <c r="R4001" t="s">
        <v>1076</v>
      </c>
      <c r="S4001">
        <v>231.92</v>
      </c>
      <c r="T4001" s="3"/>
    </row>
    <row r="4002" spans="1:20" x14ac:dyDescent="0.3">
      <c r="A4002">
        <v>4001</v>
      </c>
      <c r="B4002" t="s">
        <v>7140</v>
      </c>
      <c r="C4002">
        <f t="shared" si="62"/>
        <v>42</v>
      </c>
      <c r="D4002" s="1">
        <v>42288</v>
      </c>
      <c r="E4002" s="1">
        <v>42293</v>
      </c>
      <c r="F4002" t="s">
        <v>46</v>
      </c>
      <c r="G4002" t="s">
        <v>5932</v>
      </c>
      <c r="H4002" t="s">
        <v>5933</v>
      </c>
      <c r="I4002" t="s">
        <v>98</v>
      </c>
      <c r="J4002" t="s">
        <v>23</v>
      </c>
      <c r="K4002" t="s">
        <v>91</v>
      </c>
      <c r="L4002" t="s">
        <v>92</v>
      </c>
      <c r="M4002">
        <v>98115</v>
      </c>
      <c r="N4002" t="s">
        <v>40</v>
      </c>
      <c r="O4002" t="s">
        <v>4557</v>
      </c>
      <c r="P4002" t="s">
        <v>28</v>
      </c>
      <c r="Q4002" t="s">
        <v>61</v>
      </c>
      <c r="R4002" t="s">
        <v>4558</v>
      </c>
      <c r="S4002">
        <v>63.47</v>
      </c>
      <c r="T4002" s="3"/>
    </row>
    <row r="4003" spans="1:20" x14ac:dyDescent="0.3">
      <c r="A4003">
        <v>4002</v>
      </c>
      <c r="B4003" t="s">
        <v>7140</v>
      </c>
      <c r="C4003">
        <f t="shared" si="62"/>
        <v>42</v>
      </c>
      <c r="D4003" s="1">
        <v>42288</v>
      </c>
      <c r="E4003" s="1">
        <v>42293</v>
      </c>
      <c r="F4003" t="s">
        <v>46</v>
      </c>
      <c r="G4003" t="s">
        <v>5932</v>
      </c>
      <c r="H4003" t="s">
        <v>5933</v>
      </c>
      <c r="I4003" t="s">
        <v>98</v>
      </c>
      <c r="J4003" t="s">
        <v>23</v>
      </c>
      <c r="K4003" t="s">
        <v>91</v>
      </c>
      <c r="L4003" t="s">
        <v>92</v>
      </c>
      <c r="M4003">
        <v>98115</v>
      </c>
      <c r="N4003" t="s">
        <v>40</v>
      </c>
      <c r="O4003" t="s">
        <v>7141</v>
      </c>
      <c r="P4003" t="s">
        <v>67</v>
      </c>
      <c r="Q4003" t="s">
        <v>157</v>
      </c>
      <c r="R4003" t="s">
        <v>7142</v>
      </c>
      <c r="S4003">
        <v>345</v>
      </c>
      <c r="T4003" s="3"/>
    </row>
    <row r="4004" spans="1:20" x14ac:dyDescent="0.3">
      <c r="A4004">
        <v>4003</v>
      </c>
      <c r="B4004" t="s">
        <v>7143</v>
      </c>
      <c r="C4004">
        <f t="shared" si="62"/>
        <v>9</v>
      </c>
      <c r="D4004" s="1">
        <v>42797</v>
      </c>
      <c r="E4004" s="1">
        <v>42802</v>
      </c>
      <c r="F4004" t="s">
        <v>46</v>
      </c>
      <c r="G4004" t="s">
        <v>3530</v>
      </c>
      <c r="H4004" t="s">
        <v>3531</v>
      </c>
      <c r="I4004" t="s">
        <v>22</v>
      </c>
      <c r="J4004" t="s">
        <v>23</v>
      </c>
      <c r="K4004" t="s">
        <v>676</v>
      </c>
      <c r="L4004" t="s">
        <v>100</v>
      </c>
      <c r="M4004">
        <v>78207</v>
      </c>
      <c r="N4004" t="s">
        <v>101</v>
      </c>
      <c r="O4004" t="s">
        <v>1326</v>
      </c>
      <c r="P4004" t="s">
        <v>28</v>
      </c>
      <c r="Q4004" t="s">
        <v>52</v>
      </c>
      <c r="R4004" t="s">
        <v>1327</v>
      </c>
      <c r="S4004">
        <v>637.89599999999996</v>
      </c>
      <c r="T4004" s="3"/>
    </row>
    <row r="4005" spans="1:20" x14ac:dyDescent="0.3">
      <c r="A4005">
        <v>4004</v>
      </c>
      <c r="B4005" t="s">
        <v>7143</v>
      </c>
      <c r="C4005">
        <f t="shared" si="62"/>
        <v>9</v>
      </c>
      <c r="D4005" s="1">
        <v>42797</v>
      </c>
      <c r="E4005" s="1">
        <v>42802</v>
      </c>
      <c r="F4005" t="s">
        <v>46</v>
      </c>
      <c r="G4005" t="s">
        <v>3530</v>
      </c>
      <c r="H4005" t="s">
        <v>3531</v>
      </c>
      <c r="I4005" t="s">
        <v>22</v>
      </c>
      <c r="J4005" t="s">
        <v>23</v>
      </c>
      <c r="K4005" t="s">
        <v>676</v>
      </c>
      <c r="L4005" t="s">
        <v>100</v>
      </c>
      <c r="M4005">
        <v>78207</v>
      </c>
      <c r="N4005" t="s">
        <v>101</v>
      </c>
      <c r="O4005" t="s">
        <v>7144</v>
      </c>
      <c r="P4005" t="s">
        <v>67</v>
      </c>
      <c r="Q4005" t="s">
        <v>680</v>
      </c>
      <c r="R4005" t="s">
        <v>7145</v>
      </c>
      <c r="S4005">
        <v>287.91000000000003</v>
      </c>
      <c r="T4005" s="3"/>
    </row>
    <row r="4006" spans="1:20" x14ac:dyDescent="0.3">
      <c r="A4006">
        <v>4005</v>
      </c>
      <c r="B4006" t="s">
        <v>7143</v>
      </c>
      <c r="C4006">
        <f t="shared" si="62"/>
        <v>9</v>
      </c>
      <c r="D4006" s="1">
        <v>42797</v>
      </c>
      <c r="E4006" s="1">
        <v>42802</v>
      </c>
      <c r="F4006" t="s">
        <v>46</v>
      </c>
      <c r="G4006" t="s">
        <v>3530</v>
      </c>
      <c r="H4006" t="s">
        <v>3531</v>
      </c>
      <c r="I4006" t="s">
        <v>22</v>
      </c>
      <c r="J4006" t="s">
        <v>23</v>
      </c>
      <c r="K4006" t="s">
        <v>676</v>
      </c>
      <c r="L4006" t="s">
        <v>100</v>
      </c>
      <c r="M4006">
        <v>78207</v>
      </c>
      <c r="N4006" t="s">
        <v>101</v>
      </c>
      <c r="O4006" t="s">
        <v>1471</v>
      </c>
      <c r="P4006" t="s">
        <v>42</v>
      </c>
      <c r="Q4006" t="s">
        <v>169</v>
      </c>
      <c r="R4006" t="s">
        <v>1472</v>
      </c>
      <c r="S4006">
        <v>36.6</v>
      </c>
      <c r="T4006" s="3"/>
    </row>
    <row r="4007" spans="1:20" x14ac:dyDescent="0.3">
      <c r="A4007">
        <v>4006</v>
      </c>
      <c r="B4007" t="s">
        <v>7146</v>
      </c>
      <c r="C4007">
        <f t="shared" si="62"/>
        <v>50</v>
      </c>
      <c r="D4007" s="1">
        <v>42714</v>
      </c>
      <c r="E4007" s="1">
        <v>42720</v>
      </c>
      <c r="F4007" t="s">
        <v>46</v>
      </c>
      <c r="G4007" t="s">
        <v>7147</v>
      </c>
      <c r="H4007" t="s">
        <v>7148</v>
      </c>
      <c r="I4007" t="s">
        <v>22</v>
      </c>
      <c r="J4007" t="s">
        <v>23</v>
      </c>
      <c r="K4007" t="s">
        <v>3265</v>
      </c>
      <c r="L4007" t="s">
        <v>1271</v>
      </c>
      <c r="M4007">
        <v>30076</v>
      </c>
      <c r="N4007" t="s">
        <v>26</v>
      </c>
      <c r="O4007" t="s">
        <v>5427</v>
      </c>
      <c r="P4007" t="s">
        <v>42</v>
      </c>
      <c r="Q4007" t="s">
        <v>64</v>
      </c>
      <c r="R4007" t="s">
        <v>3039</v>
      </c>
      <c r="S4007">
        <v>1.78</v>
      </c>
      <c r="T4007" s="3"/>
    </row>
    <row r="4008" spans="1:20" x14ac:dyDescent="0.3">
      <c r="A4008">
        <v>4007</v>
      </c>
      <c r="B4008" t="s">
        <v>7146</v>
      </c>
      <c r="C4008">
        <f t="shared" si="62"/>
        <v>50</v>
      </c>
      <c r="D4008" s="1">
        <v>42714</v>
      </c>
      <c r="E4008" s="1">
        <v>42720</v>
      </c>
      <c r="F4008" t="s">
        <v>46</v>
      </c>
      <c r="G4008" t="s">
        <v>7147</v>
      </c>
      <c r="H4008" t="s">
        <v>7148</v>
      </c>
      <c r="I4008" t="s">
        <v>22</v>
      </c>
      <c r="J4008" t="s">
        <v>23</v>
      </c>
      <c r="K4008" t="s">
        <v>3265</v>
      </c>
      <c r="L4008" t="s">
        <v>1271</v>
      </c>
      <c r="M4008">
        <v>30076</v>
      </c>
      <c r="N4008" t="s">
        <v>26</v>
      </c>
      <c r="O4008" t="s">
        <v>6019</v>
      </c>
      <c r="P4008" t="s">
        <v>42</v>
      </c>
      <c r="Q4008" t="s">
        <v>86</v>
      </c>
      <c r="R4008" t="s">
        <v>6020</v>
      </c>
      <c r="S4008">
        <v>25.92</v>
      </c>
      <c r="T4008" s="3"/>
    </row>
    <row r="4009" spans="1:20" x14ac:dyDescent="0.3">
      <c r="A4009">
        <v>4008</v>
      </c>
      <c r="B4009" t="s">
        <v>7146</v>
      </c>
      <c r="C4009">
        <f t="shared" si="62"/>
        <v>50</v>
      </c>
      <c r="D4009" s="1">
        <v>42714</v>
      </c>
      <c r="E4009" s="1">
        <v>42720</v>
      </c>
      <c r="F4009" t="s">
        <v>46</v>
      </c>
      <c r="G4009" t="s">
        <v>7147</v>
      </c>
      <c r="H4009" t="s">
        <v>7148</v>
      </c>
      <c r="I4009" t="s">
        <v>22</v>
      </c>
      <c r="J4009" t="s">
        <v>23</v>
      </c>
      <c r="K4009" t="s">
        <v>3265</v>
      </c>
      <c r="L4009" t="s">
        <v>1271</v>
      </c>
      <c r="M4009">
        <v>30076</v>
      </c>
      <c r="N4009" t="s">
        <v>26</v>
      </c>
      <c r="O4009" t="s">
        <v>7149</v>
      </c>
      <c r="P4009" t="s">
        <v>67</v>
      </c>
      <c r="Q4009" t="s">
        <v>157</v>
      </c>
      <c r="R4009" t="s">
        <v>7150</v>
      </c>
      <c r="S4009">
        <v>101.94</v>
      </c>
      <c r="T4009" s="3"/>
    </row>
    <row r="4010" spans="1:20" x14ac:dyDescent="0.3">
      <c r="A4010">
        <v>4009</v>
      </c>
      <c r="B4010" t="s">
        <v>7151</v>
      </c>
      <c r="C4010">
        <f t="shared" si="62"/>
        <v>52</v>
      </c>
      <c r="D4010" s="1">
        <v>42722</v>
      </c>
      <c r="E4010" s="1">
        <v>42726</v>
      </c>
      <c r="F4010" t="s">
        <v>46</v>
      </c>
      <c r="G4010" t="s">
        <v>1290</v>
      </c>
      <c r="H4010" t="s">
        <v>1291</v>
      </c>
      <c r="I4010" t="s">
        <v>37</v>
      </c>
      <c r="J4010" t="s">
        <v>23</v>
      </c>
      <c r="K4010" t="s">
        <v>1474</v>
      </c>
      <c r="L4010" t="s">
        <v>453</v>
      </c>
      <c r="M4010">
        <v>80027</v>
      </c>
      <c r="N4010" t="s">
        <v>40</v>
      </c>
      <c r="O4010" t="s">
        <v>3955</v>
      </c>
      <c r="P4010" t="s">
        <v>42</v>
      </c>
      <c r="Q4010" t="s">
        <v>64</v>
      </c>
      <c r="R4010" t="s">
        <v>3956</v>
      </c>
      <c r="S4010">
        <v>6.8479999999999999</v>
      </c>
      <c r="T4010" s="3"/>
    </row>
    <row r="4011" spans="1:20" x14ac:dyDescent="0.3">
      <c r="A4011">
        <v>4010</v>
      </c>
      <c r="B4011" t="s">
        <v>7152</v>
      </c>
      <c r="C4011">
        <f t="shared" si="62"/>
        <v>1</v>
      </c>
      <c r="D4011" s="1">
        <v>43101</v>
      </c>
      <c r="E4011" s="1">
        <v>43105</v>
      </c>
      <c r="F4011" t="s">
        <v>46</v>
      </c>
      <c r="G4011" t="s">
        <v>515</v>
      </c>
      <c r="H4011" t="s">
        <v>516</v>
      </c>
      <c r="I4011" t="s">
        <v>22</v>
      </c>
      <c r="J4011" t="s">
        <v>23</v>
      </c>
      <c r="K4011" t="s">
        <v>38</v>
      </c>
      <c r="L4011" t="s">
        <v>39</v>
      </c>
      <c r="M4011">
        <v>90036</v>
      </c>
      <c r="N4011" t="s">
        <v>40</v>
      </c>
      <c r="O4011" t="s">
        <v>7153</v>
      </c>
      <c r="P4011" t="s">
        <v>28</v>
      </c>
      <c r="Q4011" t="s">
        <v>61</v>
      </c>
      <c r="R4011" t="s">
        <v>7154</v>
      </c>
      <c r="S4011">
        <v>474.43</v>
      </c>
      <c r="T4011" s="3"/>
    </row>
    <row r="4012" spans="1:20" x14ac:dyDescent="0.3">
      <c r="A4012">
        <v>4011</v>
      </c>
      <c r="B4012" t="s">
        <v>7155</v>
      </c>
      <c r="C4012">
        <f t="shared" si="62"/>
        <v>47</v>
      </c>
      <c r="D4012" s="1">
        <v>43425</v>
      </c>
      <c r="E4012" s="1">
        <v>43428</v>
      </c>
      <c r="F4012" t="s">
        <v>184</v>
      </c>
      <c r="G4012" t="s">
        <v>6455</v>
      </c>
      <c r="H4012" t="s">
        <v>6456</v>
      </c>
      <c r="I4012" t="s">
        <v>22</v>
      </c>
      <c r="J4012" t="s">
        <v>23</v>
      </c>
      <c r="K4012" t="s">
        <v>142</v>
      </c>
      <c r="L4012" t="s">
        <v>143</v>
      </c>
      <c r="M4012">
        <v>19143</v>
      </c>
      <c r="N4012" t="s">
        <v>144</v>
      </c>
      <c r="O4012" t="s">
        <v>2031</v>
      </c>
      <c r="P4012" t="s">
        <v>42</v>
      </c>
      <c r="Q4012" t="s">
        <v>86</v>
      </c>
      <c r="R4012" t="s">
        <v>2032</v>
      </c>
      <c r="S4012">
        <v>8.4480000000000004</v>
      </c>
      <c r="T4012" s="3"/>
    </row>
    <row r="4013" spans="1:20" x14ac:dyDescent="0.3">
      <c r="A4013">
        <v>4012</v>
      </c>
      <c r="B4013" t="s">
        <v>7155</v>
      </c>
      <c r="C4013">
        <f t="shared" si="62"/>
        <v>47</v>
      </c>
      <c r="D4013" s="1">
        <v>43425</v>
      </c>
      <c r="E4013" s="1">
        <v>43428</v>
      </c>
      <c r="F4013" t="s">
        <v>184</v>
      </c>
      <c r="G4013" t="s">
        <v>6455</v>
      </c>
      <c r="H4013" t="s">
        <v>6456</v>
      </c>
      <c r="I4013" t="s">
        <v>22</v>
      </c>
      <c r="J4013" t="s">
        <v>23</v>
      </c>
      <c r="K4013" t="s">
        <v>142</v>
      </c>
      <c r="L4013" t="s">
        <v>143</v>
      </c>
      <c r="M4013">
        <v>19143</v>
      </c>
      <c r="N4013" t="s">
        <v>144</v>
      </c>
      <c r="O4013" t="s">
        <v>2241</v>
      </c>
      <c r="P4013" t="s">
        <v>42</v>
      </c>
      <c r="Q4013" t="s">
        <v>55</v>
      </c>
      <c r="R4013" t="s">
        <v>2242</v>
      </c>
      <c r="S4013">
        <v>39.295999999999999</v>
      </c>
      <c r="T4013" s="3"/>
    </row>
    <row r="4014" spans="1:20" x14ac:dyDescent="0.3">
      <c r="A4014">
        <v>4013</v>
      </c>
      <c r="B4014" t="s">
        <v>7156</v>
      </c>
      <c r="C4014">
        <f t="shared" si="62"/>
        <v>52</v>
      </c>
      <c r="D4014" s="1">
        <v>42726</v>
      </c>
      <c r="E4014" s="1">
        <v>42731</v>
      </c>
      <c r="F4014" t="s">
        <v>46</v>
      </c>
      <c r="G4014" t="s">
        <v>3842</v>
      </c>
      <c r="H4014" t="s">
        <v>3843</v>
      </c>
      <c r="I4014" t="s">
        <v>98</v>
      </c>
      <c r="J4014" t="s">
        <v>23</v>
      </c>
      <c r="K4014" t="s">
        <v>7157</v>
      </c>
      <c r="L4014" t="s">
        <v>110</v>
      </c>
      <c r="M4014">
        <v>54880</v>
      </c>
      <c r="N4014" t="s">
        <v>101</v>
      </c>
      <c r="O4014" t="s">
        <v>3083</v>
      </c>
      <c r="P4014" t="s">
        <v>42</v>
      </c>
      <c r="Q4014" t="s">
        <v>64</v>
      </c>
      <c r="R4014" t="s">
        <v>3084</v>
      </c>
      <c r="S4014">
        <v>17.12</v>
      </c>
      <c r="T4014" s="3"/>
    </row>
    <row r="4015" spans="1:20" x14ac:dyDescent="0.3">
      <c r="A4015">
        <v>4014</v>
      </c>
      <c r="B4015" t="s">
        <v>7158</v>
      </c>
      <c r="C4015">
        <f t="shared" si="62"/>
        <v>35</v>
      </c>
      <c r="D4015" s="1">
        <v>42605</v>
      </c>
      <c r="E4015" s="1">
        <v>42610</v>
      </c>
      <c r="F4015" t="s">
        <v>46</v>
      </c>
      <c r="G4015" t="s">
        <v>5888</v>
      </c>
      <c r="H4015" t="s">
        <v>5889</v>
      </c>
      <c r="I4015" t="s">
        <v>22</v>
      </c>
      <c r="J4015" t="s">
        <v>23</v>
      </c>
      <c r="K4015" t="s">
        <v>1737</v>
      </c>
      <c r="L4015" t="s">
        <v>1271</v>
      </c>
      <c r="M4015">
        <v>30318</v>
      </c>
      <c r="N4015" t="s">
        <v>26</v>
      </c>
      <c r="O4015" t="s">
        <v>4425</v>
      </c>
      <c r="P4015" t="s">
        <v>42</v>
      </c>
      <c r="Q4015" t="s">
        <v>74</v>
      </c>
      <c r="R4015" t="s">
        <v>4426</v>
      </c>
      <c r="S4015">
        <v>542.94000000000005</v>
      </c>
      <c r="T4015" s="3"/>
    </row>
    <row r="4016" spans="1:20" x14ac:dyDescent="0.3">
      <c r="A4016">
        <v>4015</v>
      </c>
      <c r="B4016" t="s">
        <v>7158</v>
      </c>
      <c r="C4016">
        <f t="shared" si="62"/>
        <v>35</v>
      </c>
      <c r="D4016" s="1">
        <v>42605</v>
      </c>
      <c r="E4016" s="1">
        <v>42610</v>
      </c>
      <c r="F4016" t="s">
        <v>46</v>
      </c>
      <c r="G4016" t="s">
        <v>5888</v>
      </c>
      <c r="H4016" t="s">
        <v>5889</v>
      </c>
      <c r="I4016" t="s">
        <v>22</v>
      </c>
      <c r="J4016" t="s">
        <v>23</v>
      </c>
      <c r="K4016" t="s">
        <v>1737</v>
      </c>
      <c r="L4016" t="s">
        <v>1271</v>
      </c>
      <c r="M4016">
        <v>30318</v>
      </c>
      <c r="N4016" t="s">
        <v>26</v>
      </c>
      <c r="O4016" t="s">
        <v>4762</v>
      </c>
      <c r="P4016" t="s">
        <v>42</v>
      </c>
      <c r="Q4016" t="s">
        <v>43</v>
      </c>
      <c r="R4016" t="s">
        <v>4763</v>
      </c>
      <c r="S4016">
        <v>8.64</v>
      </c>
      <c r="T4016" s="3"/>
    </row>
    <row r="4017" spans="1:20" x14ac:dyDescent="0.3">
      <c r="A4017">
        <v>4016</v>
      </c>
      <c r="B4017" t="s">
        <v>7158</v>
      </c>
      <c r="C4017">
        <f t="shared" si="62"/>
        <v>35</v>
      </c>
      <c r="D4017" s="1">
        <v>42605</v>
      </c>
      <c r="E4017" s="1">
        <v>42610</v>
      </c>
      <c r="F4017" t="s">
        <v>46</v>
      </c>
      <c r="G4017" t="s">
        <v>5888</v>
      </c>
      <c r="H4017" t="s">
        <v>5889</v>
      </c>
      <c r="I4017" t="s">
        <v>22</v>
      </c>
      <c r="J4017" t="s">
        <v>23</v>
      </c>
      <c r="K4017" t="s">
        <v>1737</v>
      </c>
      <c r="L4017" t="s">
        <v>1271</v>
      </c>
      <c r="M4017">
        <v>30318</v>
      </c>
      <c r="N4017" t="s">
        <v>26</v>
      </c>
      <c r="O4017" t="s">
        <v>5852</v>
      </c>
      <c r="P4017" t="s">
        <v>42</v>
      </c>
      <c r="Q4017" t="s">
        <v>86</v>
      </c>
      <c r="R4017" t="s">
        <v>5853</v>
      </c>
      <c r="S4017">
        <v>193.8</v>
      </c>
      <c r="T4017" s="3"/>
    </row>
    <row r="4018" spans="1:20" x14ac:dyDescent="0.3">
      <c r="A4018">
        <v>4017</v>
      </c>
      <c r="B4018" t="s">
        <v>7158</v>
      </c>
      <c r="C4018">
        <f t="shared" si="62"/>
        <v>35</v>
      </c>
      <c r="D4018" s="1">
        <v>42605</v>
      </c>
      <c r="E4018" s="1">
        <v>42610</v>
      </c>
      <c r="F4018" t="s">
        <v>46</v>
      </c>
      <c r="G4018" t="s">
        <v>5888</v>
      </c>
      <c r="H4018" t="s">
        <v>5889</v>
      </c>
      <c r="I4018" t="s">
        <v>22</v>
      </c>
      <c r="J4018" t="s">
        <v>23</v>
      </c>
      <c r="K4018" t="s">
        <v>1737</v>
      </c>
      <c r="L4018" t="s">
        <v>1271</v>
      </c>
      <c r="M4018">
        <v>30318</v>
      </c>
      <c r="N4018" t="s">
        <v>26</v>
      </c>
      <c r="O4018" t="s">
        <v>4466</v>
      </c>
      <c r="P4018" t="s">
        <v>42</v>
      </c>
      <c r="Q4018" t="s">
        <v>86</v>
      </c>
      <c r="R4018" t="s">
        <v>4467</v>
      </c>
      <c r="S4018">
        <v>21.4</v>
      </c>
      <c r="T4018" s="3"/>
    </row>
    <row r="4019" spans="1:20" x14ac:dyDescent="0.3">
      <c r="A4019">
        <v>4018</v>
      </c>
      <c r="B4019" t="s">
        <v>7158</v>
      </c>
      <c r="C4019">
        <f t="shared" si="62"/>
        <v>35</v>
      </c>
      <c r="D4019" s="1">
        <v>42605</v>
      </c>
      <c r="E4019" s="1">
        <v>42610</v>
      </c>
      <c r="F4019" t="s">
        <v>46</v>
      </c>
      <c r="G4019" t="s">
        <v>5888</v>
      </c>
      <c r="H4019" t="s">
        <v>5889</v>
      </c>
      <c r="I4019" t="s">
        <v>22</v>
      </c>
      <c r="J4019" t="s">
        <v>23</v>
      </c>
      <c r="K4019" t="s">
        <v>1737</v>
      </c>
      <c r="L4019" t="s">
        <v>1271</v>
      </c>
      <c r="M4019">
        <v>30318</v>
      </c>
      <c r="N4019" t="s">
        <v>26</v>
      </c>
      <c r="O4019" t="s">
        <v>7159</v>
      </c>
      <c r="P4019" t="s">
        <v>42</v>
      </c>
      <c r="Q4019" t="s">
        <v>86</v>
      </c>
      <c r="R4019" t="s">
        <v>7160</v>
      </c>
      <c r="S4019">
        <v>97.88</v>
      </c>
      <c r="T4019" s="3"/>
    </row>
    <row r="4020" spans="1:20" x14ac:dyDescent="0.3">
      <c r="A4020">
        <v>4019</v>
      </c>
      <c r="B4020" t="s">
        <v>7158</v>
      </c>
      <c r="C4020">
        <f t="shared" si="62"/>
        <v>35</v>
      </c>
      <c r="D4020" s="1">
        <v>42605</v>
      </c>
      <c r="E4020" s="1">
        <v>42610</v>
      </c>
      <c r="F4020" t="s">
        <v>46</v>
      </c>
      <c r="G4020" t="s">
        <v>5888</v>
      </c>
      <c r="H4020" t="s">
        <v>5889</v>
      </c>
      <c r="I4020" t="s">
        <v>22</v>
      </c>
      <c r="J4020" t="s">
        <v>23</v>
      </c>
      <c r="K4020" t="s">
        <v>1737</v>
      </c>
      <c r="L4020" t="s">
        <v>1271</v>
      </c>
      <c r="M4020">
        <v>30318</v>
      </c>
      <c r="N4020" t="s">
        <v>26</v>
      </c>
      <c r="O4020" t="s">
        <v>4520</v>
      </c>
      <c r="P4020" t="s">
        <v>67</v>
      </c>
      <c r="Q4020" t="s">
        <v>157</v>
      </c>
      <c r="R4020" t="s">
        <v>4521</v>
      </c>
      <c r="S4020">
        <v>251.91</v>
      </c>
      <c r="T4020" s="3"/>
    </row>
    <row r="4021" spans="1:20" x14ac:dyDescent="0.3">
      <c r="A4021">
        <v>4020</v>
      </c>
      <c r="B4021" t="s">
        <v>7158</v>
      </c>
      <c r="C4021">
        <f t="shared" si="62"/>
        <v>35</v>
      </c>
      <c r="D4021" s="1">
        <v>42605</v>
      </c>
      <c r="E4021" s="1">
        <v>42610</v>
      </c>
      <c r="F4021" t="s">
        <v>46</v>
      </c>
      <c r="G4021" t="s">
        <v>5888</v>
      </c>
      <c r="H4021" t="s">
        <v>5889</v>
      </c>
      <c r="I4021" t="s">
        <v>22</v>
      </c>
      <c r="J4021" t="s">
        <v>23</v>
      </c>
      <c r="K4021" t="s">
        <v>1737</v>
      </c>
      <c r="L4021" t="s">
        <v>1271</v>
      </c>
      <c r="M4021">
        <v>30318</v>
      </c>
      <c r="N4021" t="s">
        <v>26</v>
      </c>
      <c r="O4021" t="s">
        <v>137</v>
      </c>
      <c r="P4021" t="s">
        <v>42</v>
      </c>
      <c r="Q4021" t="s">
        <v>74</v>
      </c>
      <c r="R4021" t="s">
        <v>138</v>
      </c>
      <c r="S4021">
        <v>25.86</v>
      </c>
      <c r="T4021" s="3"/>
    </row>
    <row r="4022" spans="1:20" x14ac:dyDescent="0.3">
      <c r="A4022">
        <v>4021</v>
      </c>
      <c r="B4022" t="s">
        <v>7161</v>
      </c>
      <c r="C4022">
        <f t="shared" si="62"/>
        <v>26</v>
      </c>
      <c r="D4022" s="1">
        <v>42177</v>
      </c>
      <c r="E4022" s="1">
        <v>42182</v>
      </c>
      <c r="F4022" t="s">
        <v>46</v>
      </c>
      <c r="G4022" t="s">
        <v>7162</v>
      </c>
      <c r="H4022" t="s">
        <v>7163</v>
      </c>
      <c r="I4022" t="s">
        <v>22</v>
      </c>
      <c r="J4022" t="s">
        <v>23</v>
      </c>
      <c r="K4022" t="s">
        <v>2253</v>
      </c>
      <c r="L4022" t="s">
        <v>143</v>
      </c>
      <c r="M4022">
        <v>19013</v>
      </c>
      <c r="N4022" t="s">
        <v>144</v>
      </c>
      <c r="O4022" t="s">
        <v>714</v>
      </c>
      <c r="P4022" t="s">
        <v>28</v>
      </c>
      <c r="Q4022" t="s">
        <v>32</v>
      </c>
      <c r="R4022" t="s">
        <v>715</v>
      </c>
      <c r="S4022">
        <v>170.05799999999999</v>
      </c>
      <c r="T4022" s="3"/>
    </row>
    <row r="4023" spans="1:20" x14ac:dyDescent="0.3">
      <c r="A4023">
        <v>4022</v>
      </c>
      <c r="B4023" t="s">
        <v>7161</v>
      </c>
      <c r="C4023">
        <f t="shared" si="62"/>
        <v>26</v>
      </c>
      <c r="D4023" s="1">
        <v>42177</v>
      </c>
      <c r="E4023" s="1">
        <v>42182</v>
      </c>
      <c r="F4023" t="s">
        <v>46</v>
      </c>
      <c r="G4023" t="s">
        <v>7162</v>
      </c>
      <c r="H4023" t="s">
        <v>7163</v>
      </c>
      <c r="I4023" t="s">
        <v>22</v>
      </c>
      <c r="J4023" t="s">
        <v>23</v>
      </c>
      <c r="K4023" t="s">
        <v>2253</v>
      </c>
      <c r="L4023" t="s">
        <v>143</v>
      </c>
      <c r="M4023">
        <v>19013</v>
      </c>
      <c r="N4023" t="s">
        <v>144</v>
      </c>
      <c r="O4023" t="s">
        <v>208</v>
      </c>
      <c r="P4023" t="s">
        <v>67</v>
      </c>
      <c r="Q4023" t="s">
        <v>68</v>
      </c>
      <c r="R4023" t="s">
        <v>209</v>
      </c>
      <c r="S4023">
        <v>82.781999999999996</v>
      </c>
      <c r="T4023" s="3"/>
    </row>
    <row r="4024" spans="1:20" x14ac:dyDescent="0.3">
      <c r="A4024">
        <v>4023</v>
      </c>
      <c r="B4024" t="s">
        <v>7161</v>
      </c>
      <c r="C4024">
        <f t="shared" si="62"/>
        <v>26</v>
      </c>
      <c r="D4024" s="1">
        <v>42177</v>
      </c>
      <c r="E4024" s="1">
        <v>42182</v>
      </c>
      <c r="F4024" t="s">
        <v>46</v>
      </c>
      <c r="G4024" t="s">
        <v>7162</v>
      </c>
      <c r="H4024" t="s">
        <v>7163</v>
      </c>
      <c r="I4024" t="s">
        <v>22</v>
      </c>
      <c r="J4024" t="s">
        <v>23</v>
      </c>
      <c r="K4024" t="s">
        <v>2253</v>
      </c>
      <c r="L4024" t="s">
        <v>143</v>
      </c>
      <c r="M4024">
        <v>19013</v>
      </c>
      <c r="N4024" t="s">
        <v>144</v>
      </c>
      <c r="O4024" t="s">
        <v>31</v>
      </c>
      <c r="P4024" t="s">
        <v>28</v>
      </c>
      <c r="Q4024" t="s">
        <v>32</v>
      </c>
      <c r="R4024" t="s">
        <v>33</v>
      </c>
      <c r="S4024">
        <v>853.93</v>
      </c>
      <c r="T4024" s="3"/>
    </row>
    <row r="4025" spans="1:20" x14ac:dyDescent="0.3">
      <c r="A4025">
        <v>4024</v>
      </c>
      <c r="B4025" t="s">
        <v>7164</v>
      </c>
      <c r="C4025">
        <f t="shared" si="62"/>
        <v>43</v>
      </c>
      <c r="D4025" s="1">
        <v>43400</v>
      </c>
      <c r="E4025" s="1">
        <v>43401</v>
      </c>
      <c r="F4025" t="s">
        <v>184</v>
      </c>
      <c r="G4025" t="s">
        <v>6638</v>
      </c>
      <c r="H4025" t="s">
        <v>6639</v>
      </c>
      <c r="I4025" t="s">
        <v>37</v>
      </c>
      <c r="J4025" t="s">
        <v>23</v>
      </c>
      <c r="K4025" t="s">
        <v>123</v>
      </c>
      <c r="L4025" t="s">
        <v>39</v>
      </c>
      <c r="M4025">
        <v>94110</v>
      </c>
      <c r="N4025" t="s">
        <v>40</v>
      </c>
      <c r="O4025" t="s">
        <v>4888</v>
      </c>
      <c r="P4025" t="s">
        <v>28</v>
      </c>
      <c r="Q4025" t="s">
        <v>29</v>
      </c>
      <c r="R4025" t="s">
        <v>4889</v>
      </c>
      <c r="S4025">
        <v>556.66499999999996</v>
      </c>
      <c r="T4025" s="3"/>
    </row>
    <row r="4026" spans="1:20" x14ac:dyDescent="0.3">
      <c r="A4026">
        <v>4025</v>
      </c>
      <c r="B4026" t="s">
        <v>7164</v>
      </c>
      <c r="C4026">
        <f t="shared" si="62"/>
        <v>43</v>
      </c>
      <c r="D4026" s="1">
        <v>43400</v>
      </c>
      <c r="E4026" s="1">
        <v>43401</v>
      </c>
      <c r="F4026" t="s">
        <v>184</v>
      </c>
      <c r="G4026" t="s">
        <v>6638</v>
      </c>
      <c r="H4026" t="s">
        <v>6639</v>
      </c>
      <c r="I4026" t="s">
        <v>37</v>
      </c>
      <c r="J4026" t="s">
        <v>23</v>
      </c>
      <c r="K4026" t="s">
        <v>123</v>
      </c>
      <c r="L4026" t="s">
        <v>39</v>
      </c>
      <c r="M4026">
        <v>94110</v>
      </c>
      <c r="N4026" t="s">
        <v>40</v>
      </c>
      <c r="O4026" t="s">
        <v>7165</v>
      </c>
      <c r="P4026" t="s">
        <v>67</v>
      </c>
      <c r="Q4026" t="s">
        <v>68</v>
      </c>
      <c r="R4026" t="s">
        <v>7166</v>
      </c>
      <c r="S4026">
        <v>95.84</v>
      </c>
      <c r="T4026" s="3"/>
    </row>
    <row r="4027" spans="1:20" x14ac:dyDescent="0.3">
      <c r="A4027">
        <v>4026</v>
      </c>
      <c r="B4027" t="s">
        <v>7167</v>
      </c>
      <c r="C4027">
        <f t="shared" si="62"/>
        <v>32</v>
      </c>
      <c r="D4027" s="1">
        <v>43323</v>
      </c>
      <c r="E4027" s="1">
        <v>43325</v>
      </c>
      <c r="F4027" t="s">
        <v>184</v>
      </c>
      <c r="G4027" t="s">
        <v>2058</v>
      </c>
      <c r="H4027" t="s">
        <v>2059</v>
      </c>
      <c r="I4027" t="s">
        <v>37</v>
      </c>
      <c r="J4027" t="s">
        <v>23</v>
      </c>
      <c r="K4027" t="s">
        <v>7168</v>
      </c>
      <c r="L4027" t="s">
        <v>100</v>
      </c>
      <c r="M4027">
        <v>76021</v>
      </c>
      <c r="N4027" t="s">
        <v>101</v>
      </c>
      <c r="O4027" t="s">
        <v>5243</v>
      </c>
      <c r="P4027" t="s">
        <v>42</v>
      </c>
      <c r="Q4027" t="s">
        <v>86</v>
      </c>
      <c r="R4027" t="s">
        <v>5244</v>
      </c>
      <c r="S4027">
        <v>29.664000000000001</v>
      </c>
      <c r="T4027" s="3"/>
    </row>
    <row r="4028" spans="1:20" x14ac:dyDescent="0.3">
      <c r="A4028">
        <v>4027</v>
      </c>
      <c r="B4028" t="s">
        <v>7167</v>
      </c>
      <c r="C4028">
        <f t="shared" si="62"/>
        <v>32</v>
      </c>
      <c r="D4028" s="1">
        <v>43323</v>
      </c>
      <c r="E4028" s="1">
        <v>43325</v>
      </c>
      <c r="F4028" t="s">
        <v>184</v>
      </c>
      <c r="G4028" t="s">
        <v>2058</v>
      </c>
      <c r="H4028" t="s">
        <v>2059</v>
      </c>
      <c r="I4028" t="s">
        <v>37</v>
      </c>
      <c r="J4028" t="s">
        <v>23</v>
      </c>
      <c r="K4028" t="s">
        <v>7168</v>
      </c>
      <c r="L4028" t="s">
        <v>100</v>
      </c>
      <c r="M4028">
        <v>76021</v>
      </c>
      <c r="N4028" t="s">
        <v>101</v>
      </c>
      <c r="O4028" t="s">
        <v>4815</v>
      </c>
      <c r="P4028" t="s">
        <v>42</v>
      </c>
      <c r="Q4028" t="s">
        <v>64</v>
      </c>
      <c r="R4028" t="s">
        <v>4816</v>
      </c>
      <c r="S4028">
        <v>9.1839999999999993</v>
      </c>
      <c r="T4028" s="3"/>
    </row>
    <row r="4029" spans="1:20" x14ac:dyDescent="0.3">
      <c r="A4029">
        <v>4028</v>
      </c>
      <c r="B4029" t="s">
        <v>7167</v>
      </c>
      <c r="C4029">
        <f t="shared" si="62"/>
        <v>32</v>
      </c>
      <c r="D4029" s="1">
        <v>43323</v>
      </c>
      <c r="E4029" s="1">
        <v>43325</v>
      </c>
      <c r="F4029" t="s">
        <v>184</v>
      </c>
      <c r="G4029" t="s">
        <v>2058</v>
      </c>
      <c r="H4029" t="s">
        <v>2059</v>
      </c>
      <c r="I4029" t="s">
        <v>37</v>
      </c>
      <c r="J4029" t="s">
        <v>23</v>
      </c>
      <c r="K4029" t="s">
        <v>7168</v>
      </c>
      <c r="L4029" t="s">
        <v>100</v>
      </c>
      <c r="M4029">
        <v>76021</v>
      </c>
      <c r="N4029" t="s">
        <v>101</v>
      </c>
      <c r="O4029" t="s">
        <v>2586</v>
      </c>
      <c r="P4029" t="s">
        <v>67</v>
      </c>
      <c r="Q4029" t="s">
        <v>68</v>
      </c>
      <c r="R4029" t="s">
        <v>2587</v>
      </c>
      <c r="S4029">
        <v>153.584</v>
      </c>
      <c r="T4029" s="3"/>
    </row>
    <row r="4030" spans="1:20" x14ac:dyDescent="0.3">
      <c r="A4030">
        <v>4029</v>
      </c>
      <c r="B4030" t="s">
        <v>7167</v>
      </c>
      <c r="C4030">
        <f t="shared" si="62"/>
        <v>32</v>
      </c>
      <c r="D4030" s="1">
        <v>43323</v>
      </c>
      <c r="E4030" s="1">
        <v>43325</v>
      </c>
      <c r="F4030" t="s">
        <v>184</v>
      </c>
      <c r="G4030" t="s">
        <v>2058</v>
      </c>
      <c r="H4030" t="s">
        <v>2059</v>
      </c>
      <c r="I4030" t="s">
        <v>37</v>
      </c>
      <c r="J4030" t="s">
        <v>23</v>
      </c>
      <c r="K4030" t="s">
        <v>7168</v>
      </c>
      <c r="L4030" t="s">
        <v>100</v>
      </c>
      <c r="M4030">
        <v>76021</v>
      </c>
      <c r="N4030" t="s">
        <v>101</v>
      </c>
      <c r="O4030" t="s">
        <v>4949</v>
      </c>
      <c r="P4030" t="s">
        <v>42</v>
      </c>
      <c r="Q4030" t="s">
        <v>71</v>
      </c>
      <c r="R4030" t="s">
        <v>4950</v>
      </c>
      <c r="S4030">
        <v>12.864000000000001</v>
      </c>
      <c r="T4030" s="3"/>
    </row>
    <row r="4031" spans="1:20" x14ac:dyDescent="0.3">
      <c r="A4031">
        <v>4030</v>
      </c>
      <c r="B4031" t="s">
        <v>7169</v>
      </c>
      <c r="C4031">
        <f t="shared" si="62"/>
        <v>52</v>
      </c>
      <c r="D4031" s="1">
        <v>43458</v>
      </c>
      <c r="E4031" s="1">
        <v>43462</v>
      </c>
      <c r="F4031" t="s">
        <v>46</v>
      </c>
      <c r="G4031" t="s">
        <v>3263</v>
      </c>
      <c r="H4031" t="s">
        <v>3264</v>
      </c>
      <c r="I4031" t="s">
        <v>22</v>
      </c>
      <c r="J4031" t="s">
        <v>23</v>
      </c>
      <c r="K4031" t="s">
        <v>4273</v>
      </c>
      <c r="L4031" t="s">
        <v>734</v>
      </c>
      <c r="M4031">
        <v>70506</v>
      </c>
      <c r="N4031" t="s">
        <v>26</v>
      </c>
      <c r="O4031" t="s">
        <v>3758</v>
      </c>
      <c r="P4031" t="s">
        <v>67</v>
      </c>
      <c r="Q4031" t="s">
        <v>680</v>
      </c>
      <c r="R4031" t="s">
        <v>3759</v>
      </c>
      <c r="S4031">
        <v>479.97</v>
      </c>
      <c r="T4031" s="3"/>
    </row>
    <row r="4032" spans="1:20" x14ac:dyDescent="0.3">
      <c r="A4032">
        <v>4031</v>
      </c>
      <c r="B4032" t="s">
        <v>7169</v>
      </c>
      <c r="C4032">
        <f t="shared" si="62"/>
        <v>52</v>
      </c>
      <c r="D4032" s="1">
        <v>43458</v>
      </c>
      <c r="E4032" s="1">
        <v>43462</v>
      </c>
      <c r="F4032" t="s">
        <v>46</v>
      </c>
      <c r="G4032" t="s">
        <v>3263</v>
      </c>
      <c r="H4032" t="s">
        <v>3264</v>
      </c>
      <c r="I4032" t="s">
        <v>22</v>
      </c>
      <c r="J4032" t="s">
        <v>23</v>
      </c>
      <c r="K4032" t="s">
        <v>4273</v>
      </c>
      <c r="L4032" t="s">
        <v>734</v>
      </c>
      <c r="M4032">
        <v>70506</v>
      </c>
      <c r="N4032" t="s">
        <v>26</v>
      </c>
      <c r="O4032" t="s">
        <v>5498</v>
      </c>
      <c r="P4032" t="s">
        <v>28</v>
      </c>
      <c r="Q4032" t="s">
        <v>32</v>
      </c>
      <c r="R4032" t="s">
        <v>5499</v>
      </c>
      <c r="S4032">
        <v>232.88</v>
      </c>
      <c r="T4032" s="3"/>
    </row>
    <row r="4033" spans="1:20" x14ac:dyDescent="0.3">
      <c r="A4033">
        <v>4032</v>
      </c>
      <c r="B4033" t="s">
        <v>7170</v>
      </c>
      <c r="C4033">
        <f t="shared" si="62"/>
        <v>39</v>
      </c>
      <c r="D4033" s="1">
        <v>43004</v>
      </c>
      <c r="E4033" s="1">
        <v>43008</v>
      </c>
      <c r="F4033" t="s">
        <v>46</v>
      </c>
      <c r="G4033" t="s">
        <v>193</v>
      </c>
      <c r="H4033" t="s">
        <v>194</v>
      </c>
      <c r="I4033" t="s">
        <v>98</v>
      </c>
      <c r="J4033" t="s">
        <v>23</v>
      </c>
      <c r="K4033" t="s">
        <v>7171</v>
      </c>
      <c r="L4033" t="s">
        <v>92</v>
      </c>
      <c r="M4033">
        <v>98042</v>
      </c>
      <c r="N4033" t="s">
        <v>40</v>
      </c>
      <c r="O4033" t="s">
        <v>2514</v>
      </c>
      <c r="P4033" t="s">
        <v>42</v>
      </c>
      <c r="Q4033" t="s">
        <v>74</v>
      </c>
      <c r="R4033" t="s">
        <v>2515</v>
      </c>
      <c r="S4033">
        <v>236.88</v>
      </c>
      <c r="T4033" s="3"/>
    </row>
    <row r="4034" spans="1:20" x14ac:dyDescent="0.3">
      <c r="A4034">
        <v>4033</v>
      </c>
      <c r="B4034" t="s">
        <v>7170</v>
      </c>
      <c r="C4034">
        <f t="shared" si="62"/>
        <v>39</v>
      </c>
      <c r="D4034" s="1">
        <v>43004</v>
      </c>
      <c r="E4034" s="1">
        <v>43008</v>
      </c>
      <c r="F4034" t="s">
        <v>46</v>
      </c>
      <c r="G4034" t="s">
        <v>193</v>
      </c>
      <c r="H4034" t="s">
        <v>194</v>
      </c>
      <c r="I4034" t="s">
        <v>98</v>
      </c>
      <c r="J4034" t="s">
        <v>23</v>
      </c>
      <c r="K4034" t="s">
        <v>7171</v>
      </c>
      <c r="L4034" t="s">
        <v>92</v>
      </c>
      <c r="M4034">
        <v>98042</v>
      </c>
      <c r="N4034" t="s">
        <v>40</v>
      </c>
      <c r="O4034" t="s">
        <v>447</v>
      </c>
      <c r="P4034" t="s">
        <v>42</v>
      </c>
      <c r="Q4034" t="s">
        <v>86</v>
      </c>
      <c r="R4034" t="s">
        <v>448</v>
      </c>
      <c r="S4034">
        <v>29.9</v>
      </c>
      <c r="T4034" s="3"/>
    </row>
    <row r="4035" spans="1:20" x14ac:dyDescent="0.3">
      <c r="A4035">
        <v>4034</v>
      </c>
      <c r="B4035" t="s">
        <v>7170</v>
      </c>
      <c r="C4035">
        <f t="shared" ref="C4035:C4098" si="63">WEEKNUM(D4035,1)</f>
        <v>39</v>
      </c>
      <c r="D4035" s="1">
        <v>43004</v>
      </c>
      <c r="E4035" s="1">
        <v>43008</v>
      </c>
      <c r="F4035" t="s">
        <v>46</v>
      </c>
      <c r="G4035" t="s">
        <v>193</v>
      </c>
      <c r="H4035" t="s">
        <v>194</v>
      </c>
      <c r="I4035" t="s">
        <v>98</v>
      </c>
      <c r="J4035" t="s">
        <v>23</v>
      </c>
      <c r="K4035" t="s">
        <v>7171</v>
      </c>
      <c r="L4035" t="s">
        <v>92</v>
      </c>
      <c r="M4035">
        <v>98042</v>
      </c>
      <c r="N4035" t="s">
        <v>40</v>
      </c>
      <c r="O4035" t="s">
        <v>4263</v>
      </c>
      <c r="P4035" t="s">
        <v>67</v>
      </c>
      <c r="Q4035" t="s">
        <v>157</v>
      </c>
      <c r="R4035" t="s">
        <v>4264</v>
      </c>
      <c r="S4035">
        <v>100</v>
      </c>
      <c r="T4035" s="3"/>
    </row>
    <row r="4036" spans="1:20" x14ac:dyDescent="0.3">
      <c r="A4036">
        <v>4035</v>
      </c>
      <c r="B4036" t="s">
        <v>7172</v>
      </c>
      <c r="C4036">
        <f t="shared" si="63"/>
        <v>50</v>
      </c>
      <c r="D4036" s="1">
        <v>43081</v>
      </c>
      <c r="E4036" s="1">
        <v>43081</v>
      </c>
      <c r="F4036" t="s">
        <v>1289</v>
      </c>
      <c r="G4036" t="s">
        <v>4091</v>
      </c>
      <c r="H4036" t="s">
        <v>4092</v>
      </c>
      <c r="I4036" t="s">
        <v>37</v>
      </c>
      <c r="J4036" t="s">
        <v>23</v>
      </c>
      <c r="K4036" t="s">
        <v>2630</v>
      </c>
      <c r="L4036" t="s">
        <v>494</v>
      </c>
      <c r="M4036">
        <v>44052</v>
      </c>
      <c r="N4036" t="s">
        <v>144</v>
      </c>
      <c r="O4036" t="s">
        <v>1386</v>
      </c>
      <c r="P4036" t="s">
        <v>42</v>
      </c>
      <c r="Q4036" t="s">
        <v>71</v>
      </c>
      <c r="R4036" t="s">
        <v>1387</v>
      </c>
      <c r="S4036">
        <v>18.693000000000001</v>
      </c>
      <c r="T4036" s="3"/>
    </row>
    <row r="4037" spans="1:20" x14ac:dyDescent="0.3">
      <c r="A4037">
        <v>4036</v>
      </c>
      <c r="B4037" t="s">
        <v>7172</v>
      </c>
      <c r="C4037">
        <f t="shared" si="63"/>
        <v>50</v>
      </c>
      <c r="D4037" s="1">
        <v>43081</v>
      </c>
      <c r="E4037" s="1">
        <v>43081</v>
      </c>
      <c r="F4037" t="s">
        <v>1289</v>
      </c>
      <c r="G4037" t="s">
        <v>4091</v>
      </c>
      <c r="H4037" t="s">
        <v>4092</v>
      </c>
      <c r="I4037" t="s">
        <v>37</v>
      </c>
      <c r="J4037" t="s">
        <v>23</v>
      </c>
      <c r="K4037" t="s">
        <v>2630</v>
      </c>
      <c r="L4037" t="s">
        <v>494</v>
      </c>
      <c r="M4037">
        <v>44052</v>
      </c>
      <c r="N4037" t="s">
        <v>144</v>
      </c>
      <c r="O4037" t="s">
        <v>1663</v>
      </c>
      <c r="P4037" t="s">
        <v>67</v>
      </c>
      <c r="Q4037" t="s">
        <v>157</v>
      </c>
      <c r="R4037" t="s">
        <v>1664</v>
      </c>
      <c r="S4037">
        <v>383.952</v>
      </c>
      <c r="T4037" s="3"/>
    </row>
    <row r="4038" spans="1:20" x14ac:dyDescent="0.3">
      <c r="A4038">
        <v>4037</v>
      </c>
      <c r="B4038" t="s">
        <v>7173</v>
      </c>
      <c r="C4038">
        <f t="shared" si="63"/>
        <v>53</v>
      </c>
      <c r="D4038" s="1">
        <v>42732</v>
      </c>
      <c r="E4038" s="1">
        <v>42736</v>
      </c>
      <c r="F4038" t="s">
        <v>46</v>
      </c>
      <c r="G4038" t="s">
        <v>5888</v>
      </c>
      <c r="H4038" t="s">
        <v>5889</v>
      </c>
      <c r="I4038" t="s">
        <v>22</v>
      </c>
      <c r="J4038" t="s">
        <v>23</v>
      </c>
      <c r="K4038" t="s">
        <v>299</v>
      </c>
      <c r="L4038" t="s">
        <v>207</v>
      </c>
      <c r="M4038">
        <v>60623</v>
      </c>
      <c r="N4038" t="s">
        <v>101</v>
      </c>
      <c r="O4038" t="s">
        <v>4019</v>
      </c>
      <c r="P4038" t="s">
        <v>42</v>
      </c>
      <c r="Q4038" t="s">
        <v>55</v>
      </c>
      <c r="R4038" t="s">
        <v>6590</v>
      </c>
      <c r="S4038">
        <v>24.815999999999999</v>
      </c>
      <c r="T4038" s="3"/>
    </row>
    <row r="4039" spans="1:20" x14ac:dyDescent="0.3">
      <c r="A4039">
        <v>4038</v>
      </c>
      <c r="B4039" t="s">
        <v>7174</v>
      </c>
      <c r="C4039">
        <f t="shared" si="63"/>
        <v>53</v>
      </c>
      <c r="D4039" s="1">
        <v>42367</v>
      </c>
      <c r="E4039" s="1">
        <v>42371</v>
      </c>
      <c r="F4039" t="s">
        <v>46</v>
      </c>
      <c r="G4039" t="s">
        <v>2433</v>
      </c>
      <c r="H4039" t="s">
        <v>2434</v>
      </c>
      <c r="I4039" t="s">
        <v>37</v>
      </c>
      <c r="J4039" t="s">
        <v>23</v>
      </c>
      <c r="K4039" t="s">
        <v>123</v>
      </c>
      <c r="L4039" t="s">
        <v>39</v>
      </c>
      <c r="M4039">
        <v>94110</v>
      </c>
      <c r="N4039" t="s">
        <v>40</v>
      </c>
      <c r="O4039" t="s">
        <v>6195</v>
      </c>
      <c r="P4039" t="s">
        <v>28</v>
      </c>
      <c r="Q4039" t="s">
        <v>61</v>
      </c>
      <c r="R4039" t="s">
        <v>6196</v>
      </c>
      <c r="S4039">
        <v>24.9</v>
      </c>
      <c r="T4039" s="3"/>
    </row>
    <row r="4040" spans="1:20" x14ac:dyDescent="0.3">
      <c r="A4040">
        <v>4039</v>
      </c>
      <c r="B4040" t="s">
        <v>7174</v>
      </c>
      <c r="C4040">
        <f t="shared" si="63"/>
        <v>53</v>
      </c>
      <c r="D4040" s="1">
        <v>42367</v>
      </c>
      <c r="E4040" s="1">
        <v>42371</v>
      </c>
      <c r="F4040" t="s">
        <v>46</v>
      </c>
      <c r="G4040" t="s">
        <v>2433</v>
      </c>
      <c r="H4040" t="s">
        <v>2434</v>
      </c>
      <c r="I4040" t="s">
        <v>37</v>
      </c>
      <c r="J4040" t="s">
        <v>23</v>
      </c>
      <c r="K4040" t="s">
        <v>123</v>
      </c>
      <c r="L4040" t="s">
        <v>39</v>
      </c>
      <c r="M4040">
        <v>94110</v>
      </c>
      <c r="N4040" t="s">
        <v>40</v>
      </c>
      <c r="O4040" t="s">
        <v>4640</v>
      </c>
      <c r="P4040" t="s">
        <v>42</v>
      </c>
      <c r="Q4040" t="s">
        <v>86</v>
      </c>
      <c r="R4040" t="s">
        <v>4641</v>
      </c>
      <c r="S4040">
        <v>21.12</v>
      </c>
      <c r="T4040" s="3"/>
    </row>
    <row r="4041" spans="1:20" x14ac:dyDescent="0.3">
      <c r="A4041">
        <v>4040</v>
      </c>
      <c r="B4041" t="s">
        <v>7174</v>
      </c>
      <c r="C4041">
        <f t="shared" si="63"/>
        <v>53</v>
      </c>
      <c r="D4041" s="1">
        <v>42367</v>
      </c>
      <c r="E4041" s="1">
        <v>42371</v>
      </c>
      <c r="F4041" t="s">
        <v>46</v>
      </c>
      <c r="G4041" t="s">
        <v>2433</v>
      </c>
      <c r="H4041" t="s">
        <v>2434</v>
      </c>
      <c r="I4041" t="s">
        <v>37</v>
      </c>
      <c r="J4041" t="s">
        <v>23</v>
      </c>
      <c r="K4041" t="s">
        <v>123</v>
      </c>
      <c r="L4041" t="s">
        <v>39</v>
      </c>
      <c r="M4041">
        <v>94110</v>
      </c>
      <c r="N4041" t="s">
        <v>40</v>
      </c>
      <c r="O4041" t="s">
        <v>3758</v>
      </c>
      <c r="P4041" t="s">
        <v>67</v>
      </c>
      <c r="Q4041" t="s">
        <v>680</v>
      </c>
      <c r="R4041" t="s">
        <v>3759</v>
      </c>
      <c r="S4041">
        <v>767.952</v>
      </c>
      <c r="T4041" s="3"/>
    </row>
    <row r="4042" spans="1:20" x14ac:dyDescent="0.3">
      <c r="A4042">
        <v>4041</v>
      </c>
      <c r="B4042" t="s">
        <v>7174</v>
      </c>
      <c r="C4042">
        <f t="shared" si="63"/>
        <v>53</v>
      </c>
      <c r="D4042" s="1">
        <v>42367</v>
      </c>
      <c r="E4042" s="1">
        <v>42371</v>
      </c>
      <c r="F4042" t="s">
        <v>46</v>
      </c>
      <c r="G4042" t="s">
        <v>2433</v>
      </c>
      <c r="H4042" t="s">
        <v>2434</v>
      </c>
      <c r="I4042" t="s">
        <v>37</v>
      </c>
      <c r="J4042" t="s">
        <v>23</v>
      </c>
      <c r="K4042" t="s">
        <v>123</v>
      </c>
      <c r="L4042" t="s">
        <v>39</v>
      </c>
      <c r="M4042">
        <v>94110</v>
      </c>
      <c r="N4042" t="s">
        <v>40</v>
      </c>
      <c r="O4042" t="s">
        <v>2215</v>
      </c>
      <c r="P4042" t="s">
        <v>42</v>
      </c>
      <c r="Q4042" t="s">
        <v>71</v>
      </c>
      <c r="R4042" t="s">
        <v>2216</v>
      </c>
      <c r="S4042">
        <v>14.352</v>
      </c>
      <c r="T4042" s="3"/>
    </row>
    <row r="4043" spans="1:20" x14ac:dyDescent="0.3">
      <c r="A4043">
        <v>4042</v>
      </c>
      <c r="B4043" t="s">
        <v>7174</v>
      </c>
      <c r="C4043">
        <f t="shared" si="63"/>
        <v>53</v>
      </c>
      <c r="D4043" s="1">
        <v>42367</v>
      </c>
      <c r="E4043" s="1">
        <v>42371</v>
      </c>
      <c r="F4043" t="s">
        <v>46</v>
      </c>
      <c r="G4043" t="s">
        <v>2433</v>
      </c>
      <c r="H4043" t="s">
        <v>2434</v>
      </c>
      <c r="I4043" t="s">
        <v>37</v>
      </c>
      <c r="J4043" t="s">
        <v>23</v>
      </c>
      <c r="K4043" t="s">
        <v>123</v>
      </c>
      <c r="L4043" t="s">
        <v>39</v>
      </c>
      <c r="M4043">
        <v>94110</v>
      </c>
      <c r="N4043" t="s">
        <v>40</v>
      </c>
      <c r="O4043" t="s">
        <v>2005</v>
      </c>
      <c r="P4043" t="s">
        <v>67</v>
      </c>
      <c r="Q4043" t="s">
        <v>68</v>
      </c>
      <c r="R4043" t="s">
        <v>2006</v>
      </c>
      <c r="S4043">
        <v>191.976</v>
      </c>
      <c r="T4043" s="3"/>
    </row>
    <row r="4044" spans="1:20" x14ac:dyDescent="0.3">
      <c r="A4044">
        <v>4043</v>
      </c>
      <c r="B4044" t="s">
        <v>7174</v>
      </c>
      <c r="C4044">
        <f t="shared" si="63"/>
        <v>53</v>
      </c>
      <c r="D4044" s="1">
        <v>42367</v>
      </c>
      <c r="E4044" s="1">
        <v>42371</v>
      </c>
      <c r="F4044" t="s">
        <v>46</v>
      </c>
      <c r="G4044" t="s">
        <v>2433</v>
      </c>
      <c r="H4044" t="s">
        <v>2434</v>
      </c>
      <c r="I4044" t="s">
        <v>37</v>
      </c>
      <c r="J4044" t="s">
        <v>23</v>
      </c>
      <c r="K4044" t="s">
        <v>123</v>
      </c>
      <c r="L4044" t="s">
        <v>39</v>
      </c>
      <c r="M4044">
        <v>94110</v>
      </c>
      <c r="N4044" t="s">
        <v>40</v>
      </c>
      <c r="O4044" t="s">
        <v>3631</v>
      </c>
      <c r="P4044" t="s">
        <v>42</v>
      </c>
      <c r="Q4044" t="s">
        <v>43</v>
      </c>
      <c r="R4044" t="s">
        <v>3632</v>
      </c>
      <c r="S4044">
        <v>274.77</v>
      </c>
      <c r="T4044" s="3"/>
    </row>
    <row r="4045" spans="1:20" x14ac:dyDescent="0.3">
      <c r="A4045">
        <v>4044</v>
      </c>
      <c r="B4045" t="s">
        <v>7174</v>
      </c>
      <c r="C4045">
        <f t="shared" si="63"/>
        <v>53</v>
      </c>
      <c r="D4045" s="1">
        <v>42367</v>
      </c>
      <c r="E4045" s="1">
        <v>42371</v>
      </c>
      <c r="F4045" t="s">
        <v>46</v>
      </c>
      <c r="G4045" t="s">
        <v>2433</v>
      </c>
      <c r="H4045" t="s">
        <v>2434</v>
      </c>
      <c r="I4045" t="s">
        <v>37</v>
      </c>
      <c r="J4045" t="s">
        <v>23</v>
      </c>
      <c r="K4045" t="s">
        <v>123</v>
      </c>
      <c r="L4045" t="s">
        <v>39</v>
      </c>
      <c r="M4045">
        <v>94110</v>
      </c>
      <c r="N4045" t="s">
        <v>40</v>
      </c>
      <c r="O4045" t="s">
        <v>6571</v>
      </c>
      <c r="P4045" t="s">
        <v>28</v>
      </c>
      <c r="Q4045" t="s">
        <v>61</v>
      </c>
      <c r="R4045" t="s">
        <v>6572</v>
      </c>
      <c r="S4045">
        <v>70.56</v>
      </c>
      <c r="T4045" s="3"/>
    </row>
    <row r="4046" spans="1:20" x14ac:dyDescent="0.3">
      <c r="A4046">
        <v>4045</v>
      </c>
      <c r="B4046" t="s">
        <v>7175</v>
      </c>
      <c r="C4046">
        <f t="shared" si="63"/>
        <v>26</v>
      </c>
      <c r="D4046" s="1">
        <v>42546</v>
      </c>
      <c r="E4046" s="1">
        <v>42551</v>
      </c>
      <c r="F4046" t="s">
        <v>46</v>
      </c>
      <c r="G4046" t="s">
        <v>4541</v>
      </c>
      <c r="H4046" t="s">
        <v>4542</v>
      </c>
      <c r="I4046" t="s">
        <v>22</v>
      </c>
      <c r="J4046" t="s">
        <v>23</v>
      </c>
      <c r="K4046" t="s">
        <v>123</v>
      </c>
      <c r="L4046" t="s">
        <v>39</v>
      </c>
      <c r="M4046">
        <v>94110</v>
      </c>
      <c r="N4046" t="s">
        <v>40</v>
      </c>
      <c r="O4046" t="s">
        <v>1995</v>
      </c>
      <c r="P4046" t="s">
        <v>28</v>
      </c>
      <c r="Q4046" t="s">
        <v>61</v>
      </c>
      <c r="R4046" t="s">
        <v>1996</v>
      </c>
      <c r="S4046">
        <v>204.85</v>
      </c>
      <c r="T4046" s="3"/>
    </row>
    <row r="4047" spans="1:20" x14ac:dyDescent="0.3">
      <c r="A4047">
        <v>4046</v>
      </c>
      <c r="B4047" t="s">
        <v>7176</v>
      </c>
      <c r="C4047">
        <f t="shared" si="63"/>
        <v>14</v>
      </c>
      <c r="D4047" s="1">
        <v>42462</v>
      </c>
      <c r="E4047" s="1">
        <v>42467</v>
      </c>
      <c r="F4047" t="s">
        <v>46</v>
      </c>
      <c r="G4047" t="s">
        <v>6359</v>
      </c>
      <c r="H4047" t="s">
        <v>6360</v>
      </c>
      <c r="I4047" t="s">
        <v>37</v>
      </c>
      <c r="J4047" t="s">
        <v>23</v>
      </c>
      <c r="K4047" t="s">
        <v>180</v>
      </c>
      <c r="L4047" t="s">
        <v>100</v>
      </c>
      <c r="M4047">
        <v>77070</v>
      </c>
      <c r="N4047" t="s">
        <v>101</v>
      </c>
      <c r="O4047" t="s">
        <v>3078</v>
      </c>
      <c r="P4047" t="s">
        <v>42</v>
      </c>
      <c r="Q4047" t="s">
        <v>71</v>
      </c>
      <c r="R4047" t="s">
        <v>3079</v>
      </c>
      <c r="S4047">
        <v>9.1560000000000006</v>
      </c>
      <c r="T4047" s="3"/>
    </row>
    <row r="4048" spans="1:20" x14ac:dyDescent="0.3">
      <c r="A4048">
        <v>4047</v>
      </c>
      <c r="B4048" t="s">
        <v>7177</v>
      </c>
      <c r="C4048">
        <f t="shared" si="63"/>
        <v>43</v>
      </c>
      <c r="D4048" s="1">
        <v>43394</v>
      </c>
      <c r="E4048" s="1">
        <v>43398</v>
      </c>
      <c r="F4048" t="s">
        <v>46</v>
      </c>
      <c r="G4048" t="s">
        <v>7110</v>
      </c>
      <c r="H4048" t="s">
        <v>7111</v>
      </c>
      <c r="I4048" t="s">
        <v>22</v>
      </c>
      <c r="J4048" t="s">
        <v>23</v>
      </c>
      <c r="K4048" t="s">
        <v>299</v>
      </c>
      <c r="L4048" t="s">
        <v>207</v>
      </c>
      <c r="M4048">
        <v>60653</v>
      </c>
      <c r="N4048" t="s">
        <v>101</v>
      </c>
      <c r="O4048" t="s">
        <v>3184</v>
      </c>
      <c r="P4048" t="s">
        <v>42</v>
      </c>
      <c r="Q4048" t="s">
        <v>74</v>
      </c>
      <c r="R4048" t="s">
        <v>3185</v>
      </c>
      <c r="S4048">
        <v>23.992000000000001</v>
      </c>
      <c r="T4048" s="3"/>
    </row>
    <row r="4049" spans="1:20" x14ac:dyDescent="0.3">
      <c r="A4049">
        <v>4048</v>
      </c>
      <c r="B4049" t="s">
        <v>7178</v>
      </c>
      <c r="C4049">
        <f t="shared" si="63"/>
        <v>29</v>
      </c>
      <c r="D4049" s="1">
        <v>42567</v>
      </c>
      <c r="E4049" s="1">
        <v>42570</v>
      </c>
      <c r="F4049" t="s">
        <v>184</v>
      </c>
      <c r="G4049" t="s">
        <v>6986</v>
      </c>
      <c r="H4049" t="s">
        <v>6987</v>
      </c>
      <c r="I4049" t="s">
        <v>37</v>
      </c>
      <c r="J4049" t="s">
        <v>23</v>
      </c>
      <c r="K4049" t="s">
        <v>262</v>
      </c>
      <c r="L4049" t="s">
        <v>263</v>
      </c>
      <c r="M4049">
        <v>10035</v>
      </c>
      <c r="N4049" t="s">
        <v>144</v>
      </c>
      <c r="O4049" t="s">
        <v>3854</v>
      </c>
      <c r="P4049" t="s">
        <v>42</v>
      </c>
      <c r="Q4049" t="s">
        <v>86</v>
      </c>
      <c r="R4049" t="s">
        <v>3855</v>
      </c>
      <c r="S4049">
        <v>80.88</v>
      </c>
      <c r="T4049" s="3"/>
    </row>
    <row r="4050" spans="1:20" x14ac:dyDescent="0.3">
      <c r="A4050">
        <v>4049</v>
      </c>
      <c r="B4050" t="s">
        <v>7178</v>
      </c>
      <c r="C4050">
        <f t="shared" si="63"/>
        <v>29</v>
      </c>
      <c r="D4050" s="1">
        <v>42567</v>
      </c>
      <c r="E4050" s="1">
        <v>42570</v>
      </c>
      <c r="F4050" t="s">
        <v>184</v>
      </c>
      <c r="G4050" t="s">
        <v>6986</v>
      </c>
      <c r="H4050" t="s">
        <v>6987</v>
      </c>
      <c r="I4050" t="s">
        <v>37</v>
      </c>
      <c r="J4050" t="s">
        <v>23</v>
      </c>
      <c r="K4050" t="s">
        <v>262</v>
      </c>
      <c r="L4050" t="s">
        <v>263</v>
      </c>
      <c r="M4050">
        <v>10035</v>
      </c>
      <c r="N4050" t="s">
        <v>144</v>
      </c>
      <c r="O4050" t="s">
        <v>3414</v>
      </c>
      <c r="P4050" t="s">
        <v>67</v>
      </c>
      <c r="Q4050" t="s">
        <v>157</v>
      </c>
      <c r="R4050" t="s">
        <v>3415</v>
      </c>
      <c r="S4050">
        <v>599.9</v>
      </c>
      <c r="T4050" s="3"/>
    </row>
    <row r="4051" spans="1:20" x14ac:dyDescent="0.3">
      <c r="A4051">
        <v>4050</v>
      </c>
      <c r="B4051" t="s">
        <v>7179</v>
      </c>
      <c r="C4051">
        <f t="shared" si="63"/>
        <v>26</v>
      </c>
      <c r="D4051" s="1">
        <v>43275</v>
      </c>
      <c r="E4051" s="1">
        <v>43277</v>
      </c>
      <c r="F4051" t="s">
        <v>19</v>
      </c>
      <c r="G4051" t="s">
        <v>5925</v>
      </c>
      <c r="H4051" t="s">
        <v>5926</v>
      </c>
      <c r="I4051" t="s">
        <v>22</v>
      </c>
      <c r="J4051" t="s">
        <v>23</v>
      </c>
      <c r="K4051" t="s">
        <v>262</v>
      </c>
      <c r="L4051" t="s">
        <v>263</v>
      </c>
      <c r="M4051">
        <v>10011</v>
      </c>
      <c r="N4051" t="s">
        <v>144</v>
      </c>
      <c r="O4051" t="s">
        <v>2881</v>
      </c>
      <c r="P4051" t="s">
        <v>28</v>
      </c>
      <c r="Q4051" t="s">
        <v>61</v>
      </c>
      <c r="R4051" t="s">
        <v>2882</v>
      </c>
      <c r="S4051">
        <v>276.69</v>
      </c>
      <c r="T4051" s="3"/>
    </row>
    <row r="4052" spans="1:20" x14ac:dyDescent="0.3">
      <c r="A4052">
        <v>4051</v>
      </c>
      <c r="B4052" t="s">
        <v>7179</v>
      </c>
      <c r="C4052">
        <f t="shared" si="63"/>
        <v>26</v>
      </c>
      <c r="D4052" s="1">
        <v>43275</v>
      </c>
      <c r="E4052" s="1">
        <v>43277</v>
      </c>
      <c r="F4052" t="s">
        <v>19</v>
      </c>
      <c r="G4052" t="s">
        <v>5925</v>
      </c>
      <c r="H4052" t="s">
        <v>5926</v>
      </c>
      <c r="I4052" t="s">
        <v>22</v>
      </c>
      <c r="J4052" t="s">
        <v>23</v>
      </c>
      <c r="K4052" t="s">
        <v>262</v>
      </c>
      <c r="L4052" t="s">
        <v>263</v>
      </c>
      <c r="M4052">
        <v>10011</v>
      </c>
      <c r="N4052" t="s">
        <v>144</v>
      </c>
      <c r="O4052" t="s">
        <v>1083</v>
      </c>
      <c r="P4052" t="s">
        <v>28</v>
      </c>
      <c r="Q4052" t="s">
        <v>32</v>
      </c>
      <c r="R4052" t="s">
        <v>1084</v>
      </c>
      <c r="S4052">
        <v>172.76400000000001</v>
      </c>
      <c r="T4052" s="3"/>
    </row>
    <row r="4053" spans="1:20" x14ac:dyDescent="0.3">
      <c r="A4053">
        <v>4052</v>
      </c>
      <c r="B4053" t="s">
        <v>7180</v>
      </c>
      <c r="C4053">
        <f t="shared" si="63"/>
        <v>40</v>
      </c>
      <c r="D4053" s="1">
        <v>42276</v>
      </c>
      <c r="E4053" s="1">
        <v>42280</v>
      </c>
      <c r="F4053" t="s">
        <v>46</v>
      </c>
      <c r="G4053" t="s">
        <v>3523</v>
      </c>
      <c r="H4053" t="s">
        <v>3524</v>
      </c>
      <c r="I4053" t="s">
        <v>37</v>
      </c>
      <c r="J4053" t="s">
        <v>23</v>
      </c>
      <c r="K4053" t="s">
        <v>142</v>
      </c>
      <c r="L4053" t="s">
        <v>143</v>
      </c>
      <c r="M4053">
        <v>19134</v>
      </c>
      <c r="N4053" t="s">
        <v>144</v>
      </c>
      <c r="O4053" t="s">
        <v>5175</v>
      </c>
      <c r="P4053" t="s">
        <v>42</v>
      </c>
      <c r="Q4053" t="s">
        <v>64</v>
      </c>
      <c r="R4053" t="s">
        <v>5176</v>
      </c>
      <c r="S4053">
        <v>4.2240000000000002</v>
      </c>
      <c r="T4053" s="3"/>
    </row>
    <row r="4054" spans="1:20" x14ac:dyDescent="0.3">
      <c r="A4054">
        <v>4053</v>
      </c>
      <c r="B4054" t="s">
        <v>7180</v>
      </c>
      <c r="C4054">
        <f t="shared" si="63"/>
        <v>40</v>
      </c>
      <c r="D4054" s="1">
        <v>42276</v>
      </c>
      <c r="E4054" s="1">
        <v>42280</v>
      </c>
      <c r="F4054" t="s">
        <v>46</v>
      </c>
      <c r="G4054" t="s">
        <v>3523</v>
      </c>
      <c r="H4054" t="s">
        <v>3524</v>
      </c>
      <c r="I4054" t="s">
        <v>37</v>
      </c>
      <c r="J4054" t="s">
        <v>23</v>
      </c>
      <c r="K4054" t="s">
        <v>142</v>
      </c>
      <c r="L4054" t="s">
        <v>143</v>
      </c>
      <c r="M4054">
        <v>19134</v>
      </c>
      <c r="N4054" t="s">
        <v>144</v>
      </c>
      <c r="O4054" t="s">
        <v>4676</v>
      </c>
      <c r="P4054" t="s">
        <v>28</v>
      </c>
      <c r="Q4054" t="s">
        <v>52</v>
      </c>
      <c r="R4054" t="s">
        <v>4677</v>
      </c>
      <c r="S4054">
        <v>409.27199999999999</v>
      </c>
      <c r="T4054" s="3"/>
    </row>
    <row r="4055" spans="1:20" x14ac:dyDescent="0.3">
      <c r="A4055">
        <v>4054</v>
      </c>
      <c r="B4055" t="s">
        <v>7180</v>
      </c>
      <c r="C4055">
        <f t="shared" si="63"/>
        <v>40</v>
      </c>
      <c r="D4055" s="1">
        <v>42276</v>
      </c>
      <c r="E4055" s="1">
        <v>42280</v>
      </c>
      <c r="F4055" t="s">
        <v>46</v>
      </c>
      <c r="G4055" t="s">
        <v>3523</v>
      </c>
      <c r="H4055" t="s">
        <v>3524</v>
      </c>
      <c r="I4055" t="s">
        <v>37</v>
      </c>
      <c r="J4055" t="s">
        <v>23</v>
      </c>
      <c r="K4055" t="s">
        <v>142</v>
      </c>
      <c r="L4055" t="s">
        <v>143</v>
      </c>
      <c r="M4055">
        <v>19134</v>
      </c>
      <c r="N4055" t="s">
        <v>144</v>
      </c>
      <c r="O4055" t="s">
        <v>7181</v>
      </c>
      <c r="P4055" t="s">
        <v>42</v>
      </c>
      <c r="Q4055" t="s">
        <v>43</v>
      </c>
      <c r="R4055" t="s">
        <v>7182</v>
      </c>
      <c r="S4055">
        <v>55.44</v>
      </c>
      <c r="T4055" s="3"/>
    </row>
    <row r="4056" spans="1:20" x14ac:dyDescent="0.3">
      <c r="A4056">
        <v>4055</v>
      </c>
      <c r="B4056" t="s">
        <v>7180</v>
      </c>
      <c r="C4056">
        <f t="shared" si="63"/>
        <v>40</v>
      </c>
      <c r="D4056" s="1">
        <v>42276</v>
      </c>
      <c r="E4056" s="1">
        <v>42280</v>
      </c>
      <c r="F4056" t="s">
        <v>46</v>
      </c>
      <c r="G4056" t="s">
        <v>3523</v>
      </c>
      <c r="H4056" t="s">
        <v>3524</v>
      </c>
      <c r="I4056" t="s">
        <v>37</v>
      </c>
      <c r="J4056" t="s">
        <v>23</v>
      </c>
      <c r="K4056" t="s">
        <v>142</v>
      </c>
      <c r="L4056" t="s">
        <v>143</v>
      </c>
      <c r="M4056">
        <v>19134</v>
      </c>
      <c r="N4056" t="s">
        <v>144</v>
      </c>
      <c r="O4056" t="s">
        <v>4900</v>
      </c>
      <c r="P4056" t="s">
        <v>42</v>
      </c>
      <c r="Q4056" t="s">
        <v>86</v>
      </c>
      <c r="R4056" t="s">
        <v>4901</v>
      </c>
      <c r="S4056">
        <v>20.928000000000001</v>
      </c>
      <c r="T4056" s="3"/>
    </row>
    <row r="4057" spans="1:20" x14ac:dyDescent="0.3">
      <c r="A4057">
        <v>4056</v>
      </c>
      <c r="B4057" t="s">
        <v>7180</v>
      </c>
      <c r="C4057">
        <f t="shared" si="63"/>
        <v>40</v>
      </c>
      <c r="D4057" s="1">
        <v>42276</v>
      </c>
      <c r="E4057" s="1">
        <v>42280</v>
      </c>
      <c r="F4057" t="s">
        <v>46</v>
      </c>
      <c r="G4057" t="s">
        <v>3523</v>
      </c>
      <c r="H4057" t="s">
        <v>3524</v>
      </c>
      <c r="I4057" t="s">
        <v>37</v>
      </c>
      <c r="J4057" t="s">
        <v>23</v>
      </c>
      <c r="K4057" t="s">
        <v>142</v>
      </c>
      <c r="L4057" t="s">
        <v>143</v>
      </c>
      <c r="M4057">
        <v>19134</v>
      </c>
      <c r="N4057" t="s">
        <v>144</v>
      </c>
      <c r="O4057" t="s">
        <v>1770</v>
      </c>
      <c r="P4057" t="s">
        <v>42</v>
      </c>
      <c r="Q4057" t="s">
        <v>55</v>
      </c>
      <c r="R4057" t="s">
        <v>1771</v>
      </c>
      <c r="S4057">
        <v>1801.6320000000001</v>
      </c>
      <c r="T4057" s="3"/>
    </row>
    <row r="4058" spans="1:20" x14ac:dyDescent="0.3">
      <c r="A4058">
        <v>4057</v>
      </c>
      <c r="B4058" t="s">
        <v>7180</v>
      </c>
      <c r="C4058">
        <f t="shared" si="63"/>
        <v>40</v>
      </c>
      <c r="D4058" s="1">
        <v>42276</v>
      </c>
      <c r="E4058" s="1">
        <v>42280</v>
      </c>
      <c r="F4058" t="s">
        <v>46</v>
      </c>
      <c r="G4058" t="s">
        <v>3523</v>
      </c>
      <c r="H4058" t="s">
        <v>3524</v>
      </c>
      <c r="I4058" t="s">
        <v>37</v>
      </c>
      <c r="J4058" t="s">
        <v>23</v>
      </c>
      <c r="K4058" t="s">
        <v>142</v>
      </c>
      <c r="L4058" t="s">
        <v>143</v>
      </c>
      <c r="M4058">
        <v>19134</v>
      </c>
      <c r="N4058" t="s">
        <v>144</v>
      </c>
      <c r="O4058" t="s">
        <v>3228</v>
      </c>
      <c r="P4058" t="s">
        <v>28</v>
      </c>
      <c r="Q4058" t="s">
        <v>52</v>
      </c>
      <c r="R4058" t="s">
        <v>3229</v>
      </c>
      <c r="S4058">
        <v>67.176000000000002</v>
      </c>
      <c r="T4058" s="3"/>
    </row>
    <row r="4059" spans="1:20" x14ac:dyDescent="0.3">
      <c r="A4059">
        <v>4058</v>
      </c>
      <c r="B4059" t="s">
        <v>7183</v>
      </c>
      <c r="C4059">
        <f t="shared" si="63"/>
        <v>48</v>
      </c>
      <c r="D4059" s="1">
        <v>42332</v>
      </c>
      <c r="E4059" s="1">
        <v>42336</v>
      </c>
      <c r="F4059" t="s">
        <v>46</v>
      </c>
      <c r="G4059" t="s">
        <v>1836</v>
      </c>
      <c r="H4059" t="s">
        <v>1837</v>
      </c>
      <c r="I4059" t="s">
        <v>22</v>
      </c>
      <c r="J4059" t="s">
        <v>23</v>
      </c>
      <c r="K4059" t="s">
        <v>299</v>
      </c>
      <c r="L4059" t="s">
        <v>207</v>
      </c>
      <c r="M4059">
        <v>60610</v>
      </c>
      <c r="N4059" t="s">
        <v>101</v>
      </c>
      <c r="O4059" t="s">
        <v>3002</v>
      </c>
      <c r="P4059" t="s">
        <v>42</v>
      </c>
      <c r="Q4059" t="s">
        <v>55</v>
      </c>
      <c r="R4059" t="s">
        <v>3003</v>
      </c>
      <c r="S4059">
        <v>646.20000000000005</v>
      </c>
      <c r="T4059" s="3"/>
    </row>
    <row r="4060" spans="1:20" x14ac:dyDescent="0.3">
      <c r="A4060">
        <v>4059</v>
      </c>
      <c r="B4060" t="s">
        <v>7184</v>
      </c>
      <c r="C4060">
        <f t="shared" si="63"/>
        <v>48</v>
      </c>
      <c r="D4060" s="1">
        <v>42694</v>
      </c>
      <c r="E4060" s="1">
        <v>42698</v>
      </c>
      <c r="F4060" t="s">
        <v>46</v>
      </c>
      <c r="G4060" t="s">
        <v>561</v>
      </c>
      <c r="H4060" t="s">
        <v>562</v>
      </c>
      <c r="I4060" t="s">
        <v>22</v>
      </c>
      <c r="J4060" t="s">
        <v>23</v>
      </c>
      <c r="K4060" t="s">
        <v>3203</v>
      </c>
      <c r="L4060" t="s">
        <v>39</v>
      </c>
      <c r="M4060">
        <v>94601</v>
      </c>
      <c r="N4060" t="s">
        <v>40</v>
      </c>
      <c r="O4060" t="s">
        <v>2787</v>
      </c>
      <c r="P4060" t="s">
        <v>67</v>
      </c>
      <c r="Q4060" t="s">
        <v>68</v>
      </c>
      <c r="R4060" t="s">
        <v>2788</v>
      </c>
      <c r="S4060">
        <v>72.744</v>
      </c>
      <c r="T4060" s="3"/>
    </row>
    <row r="4061" spans="1:20" x14ac:dyDescent="0.3">
      <c r="A4061">
        <v>4060</v>
      </c>
      <c r="B4061" t="s">
        <v>7184</v>
      </c>
      <c r="C4061">
        <f t="shared" si="63"/>
        <v>48</v>
      </c>
      <c r="D4061" s="1">
        <v>42694</v>
      </c>
      <c r="E4061" s="1">
        <v>42698</v>
      </c>
      <c r="F4061" t="s">
        <v>46</v>
      </c>
      <c r="G4061" t="s">
        <v>561</v>
      </c>
      <c r="H4061" t="s">
        <v>562</v>
      </c>
      <c r="I4061" t="s">
        <v>22</v>
      </c>
      <c r="J4061" t="s">
        <v>23</v>
      </c>
      <c r="K4061" t="s">
        <v>3203</v>
      </c>
      <c r="L4061" t="s">
        <v>39</v>
      </c>
      <c r="M4061">
        <v>94601</v>
      </c>
      <c r="N4061" t="s">
        <v>40</v>
      </c>
      <c r="O4061" t="s">
        <v>1808</v>
      </c>
      <c r="P4061" t="s">
        <v>28</v>
      </c>
      <c r="Q4061" t="s">
        <v>32</v>
      </c>
      <c r="R4061" t="s">
        <v>1809</v>
      </c>
      <c r="S4061">
        <v>572.16</v>
      </c>
      <c r="T4061" s="3"/>
    </row>
    <row r="4062" spans="1:20" x14ac:dyDescent="0.3">
      <c r="A4062">
        <v>4061</v>
      </c>
      <c r="B4062" t="s">
        <v>7185</v>
      </c>
      <c r="C4062">
        <f t="shared" si="63"/>
        <v>44</v>
      </c>
      <c r="D4062" s="1">
        <v>43040</v>
      </c>
      <c r="E4062" s="1">
        <v>43046</v>
      </c>
      <c r="F4062" t="s">
        <v>46</v>
      </c>
      <c r="G4062" t="s">
        <v>1656</v>
      </c>
      <c r="H4062" t="s">
        <v>1657</v>
      </c>
      <c r="I4062" t="s">
        <v>22</v>
      </c>
      <c r="J4062" t="s">
        <v>23</v>
      </c>
      <c r="K4062" t="s">
        <v>299</v>
      </c>
      <c r="L4062" t="s">
        <v>207</v>
      </c>
      <c r="M4062">
        <v>60610</v>
      </c>
      <c r="N4062" t="s">
        <v>101</v>
      </c>
      <c r="O4062" t="s">
        <v>2818</v>
      </c>
      <c r="P4062" t="s">
        <v>67</v>
      </c>
      <c r="Q4062" t="s">
        <v>157</v>
      </c>
      <c r="R4062" t="s">
        <v>2819</v>
      </c>
      <c r="S4062">
        <v>68.111999999999995</v>
      </c>
      <c r="T4062" s="3"/>
    </row>
    <row r="4063" spans="1:20" x14ac:dyDescent="0.3">
      <c r="A4063">
        <v>4062</v>
      </c>
      <c r="B4063" t="s">
        <v>7186</v>
      </c>
      <c r="C4063">
        <f t="shared" si="63"/>
        <v>38</v>
      </c>
      <c r="D4063" s="1">
        <v>42630</v>
      </c>
      <c r="E4063" s="1">
        <v>42633</v>
      </c>
      <c r="F4063" t="s">
        <v>184</v>
      </c>
      <c r="G4063" t="s">
        <v>6359</v>
      </c>
      <c r="H4063" t="s">
        <v>6360</v>
      </c>
      <c r="I4063" t="s">
        <v>37</v>
      </c>
      <c r="J4063" t="s">
        <v>23</v>
      </c>
      <c r="K4063" t="s">
        <v>91</v>
      </c>
      <c r="L4063" t="s">
        <v>92</v>
      </c>
      <c r="M4063">
        <v>98105</v>
      </c>
      <c r="N4063" t="s">
        <v>40</v>
      </c>
      <c r="O4063" t="s">
        <v>4498</v>
      </c>
      <c r="P4063" t="s">
        <v>42</v>
      </c>
      <c r="Q4063" t="s">
        <v>71</v>
      </c>
      <c r="R4063" t="s">
        <v>4499</v>
      </c>
      <c r="S4063">
        <v>25.032</v>
      </c>
      <c r="T4063" s="3"/>
    </row>
    <row r="4064" spans="1:20" x14ac:dyDescent="0.3">
      <c r="A4064">
        <v>4063</v>
      </c>
      <c r="B4064" t="s">
        <v>7187</v>
      </c>
      <c r="C4064">
        <f t="shared" si="63"/>
        <v>10</v>
      </c>
      <c r="D4064" s="1">
        <v>42804</v>
      </c>
      <c r="E4064" s="1">
        <v>42808</v>
      </c>
      <c r="F4064" t="s">
        <v>46</v>
      </c>
      <c r="G4064" t="s">
        <v>3555</v>
      </c>
      <c r="H4064" t="s">
        <v>3556</v>
      </c>
      <c r="I4064" t="s">
        <v>22</v>
      </c>
      <c r="J4064" t="s">
        <v>23</v>
      </c>
      <c r="K4064" t="s">
        <v>142</v>
      </c>
      <c r="L4064" t="s">
        <v>143</v>
      </c>
      <c r="M4064">
        <v>19143</v>
      </c>
      <c r="N4064" t="s">
        <v>144</v>
      </c>
      <c r="O4064" t="s">
        <v>4952</v>
      </c>
      <c r="P4064" t="s">
        <v>67</v>
      </c>
      <c r="Q4064" t="s">
        <v>157</v>
      </c>
      <c r="R4064" t="s">
        <v>4953</v>
      </c>
      <c r="S4064">
        <v>39.991999999999997</v>
      </c>
      <c r="T4064" s="3"/>
    </row>
    <row r="4065" spans="1:20" x14ac:dyDescent="0.3">
      <c r="A4065">
        <v>4064</v>
      </c>
      <c r="B4065" t="s">
        <v>7188</v>
      </c>
      <c r="C4065">
        <f t="shared" si="63"/>
        <v>26</v>
      </c>
      <c r="D4065" s="1">
        <v>42178</v>
      </c>
      <c r="E4065" s="1">
        <v>42181</v>
      </c>
      <c r="F4065" t="s">
        <v>184</v>
      </c>
      <c r="G4065" t="s">
        <v>5982</v>
      </c>
      <c r="H4065" t="s">
        <v>5983</v>
      </c>
      <c r="I4065" t="s">
        <v>22</v>
      </c>
      <c r="J4065" t="s">
        <v>23</v>
      </c>
      <c r="K4065" t="s">
        <v>83</v>
      </c>
      <c r="L4065" t="s">
        <v>84</v>
      </c>
      <c r="M4065">
        <v>28027</v>
      </c>
      <c r="N4065" t="s">
        <v>26</v>
      </c>
      <c r="O4065" t="s">
        <v>7189</v>
      </c>
      <c r="P4065" t="s">
        <v>42</v>
      </c>
      <c r="Q4065" t="s">
        <v>64</v>
      </c>
      <c r="R4065" t="s">
        <v>4229</v>
      </c>
      <c r="S4065">
        <v>20.015999999999998</v>
      </c>
      <c r="T4065" s="3"/>
    </row>
    <row r="4066" spans="1:20" x14ac:dyDescent="0.3">
      <c r="A4066">
        <v>4065</v>
      </c>
      <c r="B4066" t="s">
        <v>7188</v>
      </c>
      <c r="C4066">
        <f t="shared" si="63"/>
        <v>26</v>
      </c>
      <c r="D4066" s="1">
        <v>42178</v>
      </c>
      <c r="E4066" s="1">
        <v>42181</v>
      </c>
      <c r="F4066" t="s">
        <v>184</v>
      </c>
      <c r="G4066" t="s">
        <v>5982</v>
      </c>
      <c r="H4066" t="s">
        <v>5983</v>
      </c>
      <c r="I4066" t="s">
        <v>22</v>
      </c>
      <c r="J4066" t="s">
        <v>23</v>
      </c>
      <c r="K4066" t="s">
        <v>83</v>
      </c>
      <c r="L4066" t="s">
        <v>84</v>
      </c>
      <c r="M4066">
        <v>28027</v>
      </c>
      <c r="N4066" t="s">
        <v>26</v>
      </c>
      <c r="O4066" t="s">
        <v>6817</v>
      </c>
      <c r="P4066" t="s">
        <v>42</v>
      </c>
      <c r="Q4066" t="s">
        <v>575</v>
      </c>
      <c r="R4066" t="s">
        <v>6818</v>
      </c>
      <c r="S4066">
        <v>3.1040000000000001</v>
      </c>
      <c r="T4066" s="3"/>
    </row>
    <row r="4067" spans="1:20" x14ac:dyDescent="0.3">
      <c r="A4067">
        <v>4066</v>
      </c>
      <c r="B4067" t="s">
        <v>7190</v>
      </c>
      <c r="C4067">
        <f t="shared" si="63"/>
        <v>45</v>
      </c>
      <c r="D4067" s="1">
        <v>42309</v>
      </c>
      <c r="E4067" s="1">
        <v>42313</v>
      </c>
      <c r="F4067" t="s">
        <v>46</v>
      </c>
      <c r="G4067" t="s">
        <v>1504</v>
      </c>
      <c r="H4067" t="s">
        <v>1505</v>
      </c>
      <c r="I4067" t="s">
        <v>37</v>
      </c>
      <c r="J4067" t="s">
        <v>23</v>
      </c>
      <c r="K4067" t="s">
        <v>463</v>
      </c>
      <c r="L4067" t="s">
        <v>84</v>
      </c>
      <c r="M4067">
        <v>28205</v>
      </c>
      <c r="N4067" t="s">
        <v>26</v>
      </c>
      <c r="O4067" t="s">
        <v>3994</v>
      </c>
      <c r="P4067" t="s">
        <v>42</v>
      </c>
      <c r="Q4067" t="s">
        <v>265</v>
      </c>
      <c r="R4067" t="s">
        <v>559</v>
      </c>
      <c r="S4067">
        <v>7.52</v>
      </c>
      <c r="T4067" s="3"/>
    </row>
    <row r="4068" spans="1:20" x14ac:dyDescent="0.3">
      <c r="A4068">
        <v>4067</v>
      </c>
      <c r="B4068" t="s">
        <v>7190</v>
      </c>
      <c r="C4068">
        <f t="shared" si="63"/>
        <v>45</v>
      </c>
      <c r="D4068" s="1">
        <v>42309</v>
      </c>
      <c r="E4068" s="1">
        <v>42313</v>
      </c>
      <c r="F4068" t="s">
        <v>46</v>
      </c>
      <c r="G4068" t="s">
        <v>1504</v>
      </c>
      <c r="H4068" t="s">
        <v>1505</v>
      </c>
      <c r="I4068" t="s">
        <v>37</v>
      </c>
      <c r="J4068" t="s">
        <v>23</v>
      </c>
      <c r="K4068" t="s">
        <v>463</v>
      </c>
      <c r="L4068" t="s">
        <v>84</v>
      </c>
      <c r="M4068">
        <v>28205</v>
      </c>
      <c r="N4068" t="s">
        <v>26</v>
      </c>
      <c r="O4068" t="s">
        <v>3955</v>
      </c>
      <c r="P4068" t="s">
        <v>42</v>
      </c>
      <c r="Q4068" t="s">
        <v>64</v>
      </c>
      <c r="R4068" t="s">
        <v>3956</v>
      </c>
      <c r="S4068">
        <v>10.272</v>
      </c>
      <c r="T4068" s="3"/>
    </row>
    <row r="4069" spans="1:20" x14ac:dyDescent="0.3">
      <c r="A4069">
        <v>4068</v>
      </c>
      <c r="B4069" t="s">
        <v>7190</v>
      </c>
      <c r="C4069">
        <f t="shared" si="63"/>
        <v>45</v>
      </c>
      <c r="D4069" s="1">
        <v>42309</v>
      </c>
      <c r="E4069" s="1">
        <v>42313</v>
      </c>
      <c r="F4069" t="s">
        <v>46</v>
      </c>
      <c r="G4069" t="s">
        <v>1504</v>
      </c>
      <c r="H4069" t="s">
        <v>1505</v>
      </c>
      <c r="I4069" t="s">
        <v>37</v>
      </c>
      <c r="J4069" t="s">
        <v>23</v>
      </c>
      <c r="K4069" t="s">
        <v>463</v>
      </c>
      <c r="L4069" t="s">
        <v>84</v>
      </c>
      <c r="M4069">
        <v>28205</v>
      </c>
      <c r="N4069" t="s">
        <v>26</v>
      </c>
      <c r="O4069" t="s">
        <v>4570</v>
      </c>
      <c r="P4069" t="s">
        <v>42</v>
      </c>
      <c r="Q4069" t="s">
        <v>43</v>
      </c>
      <c r="R4069" t="s">
        <v>4571</v>
      </c>
      <c r="S4069">
        <v>47.808</v>
      </c>
      <c r="T4069" s="3"/>
    </row>
    <row r="4070" spans="1:20" x14ac:dyDescent="0.3">
      <c r="A4070">
        <v>4069</v>
      </c>
      <c r="B4070" t="s">
        <v>7190</v>
      </c>
      <c r="C4070">
        <f t="shared" si="63"/>
        <v>45</v>
      </c>
      <c r="D4070" s="1">
        <v>42309</v>
      </c>
      <c r="E4070" s="1">
        <v>42313</v>
      </c>
      <c r="F4070" t="s">
        <v>46</v>
      </c>
      <c r="G4070" t="s">
        <v>1504</v>
      </c>
      <c r="H4070" t="s">
        <v>1505</v>
      </c>
      <c r="I4070" t="s">
        <v>37</v>
      </c>
      <c r="J4070" t="s">
        <v>23</v>
      </c>
      <c r="K4070" t="s">
        <v>463</v>
      </c>
      <c r="L4070" t="s">
        <v>84</v>
      </c>
      <c r="M4070">
        <v>28205</v>
      </c>
      <c r="N4070" t="s">
        <v>26</v>
      </c>
      <c r="O4070" t="s">
        <v>7191</v>
      </c>
      <c r="P4070" t="s">
        <v>67</v>
      </c>
      <c r="Q4070" t="s">
        <v>68</v>
      </c>
      <c r="R4070" t="s">
        <v>7192</v>
      </c>
      <c r="S4070">
        <v>978.84</v>
      </c>
      <c r="T4070" s="3"/>
    </row>
    <row r="4071" spans="1:20" x14ac:dyDescent="0.3">
      <c r="A4071">
        <v>4070</v>
      </c>
      <c r="B4071" t="s">
        <v>7193</v>
      </c>
      <c r="C4071">
        <f t="shared" si="63"/>
        <v>35</v>
      </c>
      <c r="D4071" s="1">
        <v>42975</v>
      </c>
      <c r="E4071" s="1">
        <v>42978</v>
      </c>
      <c r="F4071" t="s">
        <v>184</v>
      </c>
      <c r="G4071" t="s">
        <v>5263</v>
      </c>
      <c r="H4071" t="s">
        <v>5264</v>
      </c>
      <c r="I4071" t="s">
        <v>22</v>
      </c>
      <c r="J4071" t="s">
        <v>23</v>
      </c>
      <c r="K4071" t="s">
        <v>813</v>
      </c>
      <c r="L4071" t="s">
        <v>100</v>
      </c>
      <c r="M4071">
        <v>75081</v>
      </c>
      <c r="N4071" t="s">
        <v>101</v>
      </c>
      <c r="O4071" t="s">
        <v>1372</v>
      </c>
      <c r="P4071" t="s">
        <v>42</v>
      </c>
      <c r="Q4071" t="s">
        <v>71</v>
      </c>
      <c r="R4071" t="s">
        <v>1373</v>
      </c>
      <c r="S4071">
        <v>13.14</v>
      </c>
      <c r="T4071" s="3"/>
    </row>
    <row r="4072" spans="1:20" x14ac:dyDescent="0.3">
      <c r="A4072">
        <v>4071</v>
      </c>
      <c r="B4072" t="s">
        <v>7193</v>
      </c>
      <c r="C4072">
        <f t="shared" si="63"/>
        <v>35</v>
      </c>
      <c r="D4072" s="1">
        <v>42975</v>
      </c>
      <c r="E4072" s="1">
        <v>42978</v>
      </c>
      <c r="F4072" t="s">
        <v>184</v>
      </c>
      <c r="G4072" t="s">
        <v>5263</v>
      </c>
      <c r="H4072" t="s">
        <v>5264</v>
      </c>
      <c r="I4072" t="s">
        <v>22</v>
      </c>
      <c r="J4072" t="s">
        <v>23</v>
      </c>
      <c r="K4072" t="s">
        <v>813</v>
      </c>
      <c r="L4072" t="s">
        <v>100</v>
      </c>
      <c r="M4072">
        <v>75081</v>
      </c>
      <c r="N4072" t="s">
        <v>101</v>
      </c>
      <c r="O4072" t="s">
        <v>4372</v>
      </c>
      <c r="P4072" t="s">
        <v>42</v>
      </c>
      <c r="Q4072" t="s">
        <v>71</v>
      </c>
      <c r="R4072" t="s">
        <v>4373</v>
      </c>
      <c r="S4072">
        <v>10.023999999999999</v>
      </c>
      <c r="T4072" s="3"/>
    </row>
    <row r="4073" spans="1:20" x14ac:dyDescent="0.3">
      <c r="A4073">
        <v>4072</v>
      </c>
      <c r="B4073" t="s">
        <v>7193</v>
      </c>
      <c r="C4073">
        <f t="shared" si="63"/>
        <v>35</v>
      </c>
      <c r="D4073" s="1">
        <v>42975</v>
      </c>
      <c r="E4073" s="1">
        <v>42978</v>
      </c>
      <c r="F4073" t="s">
        <v>184</v>
      </c>
      <c r="G4073" t="s">
        <v>5263</v>
      </c>
      <c r="H4073" t="s">
        <v>5264</v>
      </c>
      <c r="I4073" t="s">
        <v>22</v>
      </c>
      <c r="J4073" t="s">
        <v>23</v>
      </c>
      <c r="K4073" t="s">
        <v>813</v>
      </c>
      <c r="L4073" t="s">
        <v>100</v>
      </c>
      <c r="M4073">
        <v>75081</v>
      </c>
      <c r="N4073" t="s">
        <v>101</v>
      </c>
      <c r="O4073" t="s">
        <v>4481</v>
      </c>
      <c r="P4073" t="s">
        <v>28</v>
      </c>
      <c r="Q4073" t="s">
        <v>29</v>
      </c>
      <c r="R4073" t="s">
        <v>4482</v>
      </c>
      <c r="S4073">
        <v>156.37280000000001</v>
      </c>
      <c r="T4073" s="3"/>
    </row>
    <row r="4074" spans="1:20" x14ac:dyDescent="0.3">
      <c r="A4074">
        <v>4073</v>
      </c>
      <c r="B4074" t="s">
        <v>7194</v>
      </c>
      <c r="C4074">
        <f t="shared" si="63"/>
        <v>50</v>
      </c>
      <c r="D4074" s="1">
        <v>42710</v>
      </c>
      <c r="E4074" s="1">
        <v>42712</v>
      </c>
      <c r="F4074" t="s">
        <v>19</v>
      </c>
      <c r="G4074" t="s">
        <v>3964</v>
      </c>
      <c r="H4074" t="s">
        <v>3965</v>
      </c>
      <c r="I4074" t="s">
        <v>98</v>
      </c>
      <c r="J4074" t="s">
        <v>23</v>
      </c>
      <c r="K4074" t="s">
        <v>4379</v>
      </c>
      <c r="L4074" t="s">
        <v>250</v>
      </c>
      <c r="M4074">
        <v>46203</v>
      </c>
      <c r="N4074" t="s">
        <v>101</v>
      </c>
      <c r="O4074" t="s">
        <v>2397</v>
      </c>
      <c r="P4074" t="s">
        <v>67</v>
      </c>
      <c r="Q4074" t="s">
        <v>1215</v>
      </c>
      <c r="R4074" t="s">
        <v>2398</v>
      </c>
      <c r="S4074">
        <v>999.98</v>
      </c>
      <c r="T4074" s="3"/>
    </row>
    <row r="4075" spans="1:20" x14ac:dyDescent="0.3">
      <c r="A4075">
        <v>4074</v>
      </c>
      <c r="B4075" t="s">
        <v>7195</v>
      </c>
      <c r="C4075">
        <f t="shared" si="63"/>
        <v>39</v>
      </c>
      <c r="D4075" s="1">
        <v>42637</v>
      </c>
      <c r="E4075" s="1">
        <v>42640</v>
      </c>
      <c r="F4075" t="s">
        <v>184</v>
      </c>
      <c r="G4075" t="s">
        <v>5873</v>
      </c>
      <c r="H4075" t="s">
        <v>5874</v>
      </c>
      <c r="I4075" t="s">
        <v>98</v>
      </c>
      <c r="J4075" t="s">
        <v>23</v>
      </c>
      <c r="K4075" t="s">
        <v>7196</v>
      </c>
      <c r="L4075" t="s">
        <v>646</v>
      </c>
      <c r="M4075">
        <v>74012</v>
      </c>
      <c r="N4075" t="s">
        <v>101</v>
      </c>
      <c r="O4075" t="s">
        <v>6714</v>
      </c>
      <c r="P4075" t="s">
        <v>67</v>
      </c>
      <c r="Q4075" t="s">
        <v>68</v>
      </c>
      <c r="R4075" t="s">
        <v>6715</v>
      </c>
      <c r="S4075">
        <v>821.94</v>
      </c>
      <c r="T4075" s="3"/>
    </row>
    <row r="4076" spans="1:20" x14ac:dyDescent="0.3">
      <c r="A4076">
        <v>4075</v>
      </c>
      <c r="B4076" t="s">
        <v>7197</v>
      </c>
      <c r="C4076">
        <f t="shared" si="63"/>
        <v>46</v>
      </c>
      <c r="D4076" s="1">
        <v>43419</v>
      </c>
      <c r="E4076" s="1">
        <v>43424</v>
      </c>
      <c r="F4076" t="s">
        <v>46</v>
      </c>
      <c r="G4076" t="s">
        <v>7135</v>
      </c>
      <c r="H4076" t="s">
        <v>7136</v>
      </c>
      <c r="I4076" t="s">
        <v>22</v>
      </c>
      <c r="J4076" t="s">
        <v>23</v>
      </c>
      <c r="K4076" t="s">
        <v>7198</v>
      </c>
      <c r="L4076" t="s">
        <v>50</v>
      </c>
      <c r="M4076">
        <v>33023</v>
      </c>
      <c r="N4076" t="s">
        <v>26</v>
      </c>
      <c r="O4076" t="s">
        <v>2208</v>
      </c>
      <c r="P4076" t="s">
        <v>28</v>
      </c>
      <c r="Q4076" t="s">
        <v>61</v>
      </c>
      <c r="R4076" t="s">
        <v>2209</v>
      </c>
      <c r="S4076">
        <v>220.06399999999999</v>
      </c>
      <c r="T4076" s="3"/>
    </row>
    <row r="4077" spans="1:20" x14ac:dyDescent="0.3">
      <c r="A4077">
        <v>4076</v>
      </c>
      <c r="B4077" t="s">
        <v>7197</v>
      </c>
      <c r="C4077">
        <f t="shared" si="63"/>
        <v>46</v>
      </c>
      <c r="D4077" s="1">
        <v>43419</v>
      </c>
      <c r="E4077" s="1">
        <v>43424</v>
      </c>
      <c r="F4077" t="s">
        <v>46</v>
      </c>
      <c r="G4077" t="s">
        <v>7135</v>
      </c>
      <c r="H4077" t="s">
        <v>7136</v>
      </c>
      <c r="I4077" t="s">
        <v>22</v>
      </c>
      <c r="J4077" t="s">
        <v>23</v>
      </c>
      <c r="K4077" t="s">
        <v>7198</v>
      </c>
      <c r="L4077" t="s">
        <v>50</v>
      </c>
      <c r="M4077">
        <v>33023</v>
      </c>
      <c r="N4077" t="s">
        <v>26</v>
      </c>
      <c r="O4077" t="s">
        <v>4225</v>
      </c>
      <c r="P4077" t="s">
        <v>28</v>
      </c>
      <c r="Q4077" t="s">
        <v>61</v>
      </c>
      <c r="R4077" t="s">
        <v>4226</v>
      </c>
      <c r="S4077">
        <v>339.13600000000002</v>
      </c>
      <c r="T4077" s="3"/>
    </row>
    <row r="4078" spans="1:20" x14ac:dyDescent="0.3">
      <c r="A4078">
        <v>4077</v>
      </c>
      <c r="B4078" t="s">
        <v>7199</v>
      </c>
      <c r="C4078">
        <f t="shared" si="63"/>
        <v>52</v>
      </c>
      <c r="D4078" s="1">
        <v>42723</v>
      </c>
      <c r="E4078" s="1">
        <v>42725</v>
      </c>
      <c r="F4078" t="s">
        <v>19</v>
      </c>
      <c r="G4078" t="s">
        <v>3523</v>
      </c>
      <c r="H4078" t="s">
        <v>3524</v>
      </c>
      <c r="I4078" t="s">
        <v>37</v>
      </c>
      <c r="J4078" t="s">
        <v>23</v>
      </c>
      <c r="K4078" t="s">
        <v>2532</v>
      </c>
      <c r="L4078" t="s">
        <v>134</v>
      </c>
      <c r="M4078">
        <v>68104</v>
      </c>
      <c r="N4078" t="s">
        <v>101</v>
      </c>
      <c r="O4078" t="s">
        <v>2555</v>
      </c>
      <c r="P4078" t="s">
        <v>42</v>
      </c>
      <c r="Q4078" t="s">
        <v>71</v>
      </c>
      <c r="R4078" t="s">
        <v>2556</v>
      </c>
      <c r="S4078">
        <v>7.04</v>
      </c>
      <c r="T4078" s="3"/>
    </row>
    <row r="4079" spans="1:20" x14ac:dyDescent="0.3">
      <c r="A4079">
        <v>4078</v>
      </c>
      <c r="B4079" t="s">
        <v>7199</v>
      </c>
      <c r="C4079">
        <f t="shared" si="63"/>
        <v>52</v>
      </c>
      <c r="D4079" s="1">
        <v>42723</v>
      </c>
      <c r="E4079" s="1">
        <v>42725</v>
      </c>
      <c r="F4079" t="s">
        <v>19</v>
      </c>
      <c r="G4079" t="s">
        <v>3523</v>
      </c>
      <c r="H4079" t="s">
        <v>3524</v>
      </c>
      <c r="I4079" t="s">
        <v>37</v>
      </c>
      <c r="J4079" t="s">
        <v>23</v>
      </c>
      <c r="K4079" t="s">
        <v>2532</v>
      </c>
      <c r="L4079" t="s">
        <v>134</v>
      </c>
      <c r="M4079">
        <v>68104</v>
      </c>
      <c r="N4079" t="s">
        <v>101</v>
      </c>
      <c r="O4079" t="s">
        <v>1001</v>
      </c>
      <c r="P4079" t="s">
        <v>42</v>
      </c>
      <c r="Q4079" t="s">
        <v>265</v>
      </c>
      <c r="R4079" t="s">
        <v>1002</v>
      </c>
      <c r="S4079">
        <v>5.04</v>
      </c>
      <c r="T4079" s="3"/>
    </row>
    <row r="4080" spans="1:20" x14ac:dyDescent="0.3">
      <c r="A4080">
        <v>4079</v>
      </c>
      <c r="B4080" t="s">
        <v>7199</v>
      </c>
      <c r="C4080">
        <f t="shared" si="63"/>
        <v>52</v>
      </c>
      <c r="D4080" s="1">
        <v>42723</v>
      </c>
      <c r="E4080" s="1">
        <v>42725</v>
      </c>
      <c r="F4080" t="s">
        <v>19</v>
      </c>
      <c r="G4080" t="s">
        <v>3523</v>
      </c>
      <c r="H4080" t="s">
        <v>3524</v>
      </c>
      <c r="I4080" t="s">
        <v>37</v>
      </c>
      <c r="J4080" t="s">
        <v>23</v>
      </c>
      <c r="K4080" t="s">
        <v>2532</v>
      </c>
      <c r="L4080" t="s">
        <v>134</v>
      </c>
      <c r="M4080">
        <v>68104</v>
      </c>
      <c r="N4080" t="s">
        <v>101</v>
      </c>
      <c r="O4080" t="s">
        <v>3798</v>
      </c>
      <c r="P4080" t="s">
        <v>42</v>
      </c>
      <c r="Q4080" t="s">
        <v>86</v>
      </c>
      <c r="R4080" t="s">
        <v>3799</v>
      </c>
      <c r="S4080">
        <v>116.28</v>
      </c>
      <c r="T4080" s="3"/>
    </row>
    <row r="4081" spans="1:20" x14ac:dyDescent="0.3">
      <c r="A4081">
        <v>4080</v>
      </c>
      <c r="B4081" t="s">
        <v>7200</v>
      </c>
      <c r="C4081">
        <f t="shared" si="63"/>
        <v>52</v>
      </c>
      <c r="D4081" s="1">
        <v>42725</v>
      </c>
      <c r="E4081" s="1">
        <v>42728</v>
      </c>
      <c r="F4081" t="s">
        <v>184</v>
      </c>
      <c r="G4081" t="s">
        <v>1746</v>
      </c>
      <c r="H4081" t="s">
        <v>1747</v>
      </c>
      <c r="I4081" t="s">
        <v>22</v>
      </c>
      <c r="J4081" t="s">
        <v>23</v>
      </c>
      <c r="K4081" t="s">
        <v>1522</v>
      </c>
      <c r="L4081" t="s">
        <v>84</v>
      </c>
      <c r="M4081">
        <v>28540</v>
      </c>
      <c r="N4081" t="s">
        <v>26</v>
      </c>
      <c r="O4081" t="s">
        <v>554</v>
      </c>
      <c r="P4081" t="s">
        <v>67</v>
      </c>
      <c r="Q4081" t="s">
        <v>68</v>
      </c>
      <c r="R4081" t="s">
        <v>555</v>
      </c>
      <c r="S4081">
        <v>47.975999999999999</v>
      </c>
      <c r="T4081" s="3"/>
    </row>
    <row r="4082" spans="1:20" x14ac:dyDescent="0.3">
      <c r="A4082">
        <v>4081</v>
      </c>
      <c r="B4082" t="s">
        <v>7201</v>
      </c>
      <c r="C4082">
        <f t="shared" si="63"/>
        <v>39</v>
      </c>
      <c r="D4082" s="1">
        <v>43003</v>
      </c>
      <c r="E4082" s="1">
        <v>43007</v>
      </c>
      <c r="F4082" t="s">
        <v>46</v>
      </c>
      <c r="G4082" t="s">
        <v>6986</v>
      </c>
      <c r="H4082" t="s">
        <v>6987</v>
      </c>
      <c r="I4082" t="s">
        <v>37</v>
      </c>
      <c r="J4082" t="s">
        <v>23</v>
      </c>
      <c r="K4082" t="s">
        <v>4283</v>
      </c>
      <c r="L4082" t="s">
        <v>416</v>
      </c>
      <c r="M4082">
        <v>97224</v>
      </c>
      <c r="N4082" t="s">
        <v>40</v>
      </c>
      <c r="O4082" t="s">
        <v>5351</v>
      </c>
      <c r="P4082" t="s">
        <v>42</v>
      </c>
      <c r="Q4082" t="s">
        <v>86</v>
      </c>
      <c r="R4082" t="s">
        <v>5352</v>
      </c>
      <c r="S4082">
        <v>60.048000000000002</v>
      </c>
      <c r="T4082" s="3"/>
    </row>
    <row r="4083" spans="1:20" x14ac:dyDescent="0.3">
      <c r="A4083">
        <v>4082</v>
      </c>
      <c r="B4083" t="s">
        <v>7201</v>
      </c>
      <c r="C4083">
        <f t="shared" si="63"/>
        <v>39</v>
      </c>
      <c r="D4083" s="1">
        <v>43003</v>
      </c>
      <c r="E4083" s="1">
        <v>43007</v>
      </c>
      <c r="F4083" t="s">
        <v>46</v>
      </c>
      <c r="G4083" t="s">
        <v>6986</v>
      </c>
      <c r="H4083" t="s">
        <v>6987</v>
      </c>
      <c r="I4083" t="s">
        <v>37</v>
      </c>
      <c r="J4083" t="s">
        <v>23</v>
      </c>
      <c r="K4083" t="s">
        <v>4283</v>
      </c>
      <c r="L4083" t="s">
        <v>416</v>
      </c>
      <c r="M4083">
        <v>97224</v>
      </c>
      <c r="N4083" t="s">
        <v>40</v>
      </c>
      <c r="O4083" t="s">
        <v>7012</v>
      </c>
      <c r="P4083" t="s">
        <v>42</v>
      </c>
      <c r="Q4083" t="s">
        <v>71</v>
      </c>
      <c r="R4083" t="s">
        <v>7013</v>
      </c>
      <c r="S4083">
        <v>5.0220000000000002</v>
      </c>
      <c r="T4083" s="3"/>
    </row>
    <row r="4084" spans="1:20" x14ac:dyDescent="0.3">
      <c r="A4084">
        <v>4083</v>
      </c>
      <c r="B4084" t="s">
        <v>7202</v>
      </c>
      <c r="C4084">
        <f t="shared" si="63"/>
        <v>26</v>
      </c>
      <c r="D4084" s="1">
        <v>43275</v>
      </c>
      <c r="E4084" s="1">
        <v>43281</v>
      </c>
      <c r="F4084" t="s">
        <v>46</v>
      </c>
      <c r="G4084" t="s">
        <v>5738</v>
      </c>
      <c r="H4084" t="s">
        <v>5739</v>
      </c>
      <c r="I4084" t="s">
        <v>37</v>
      </c>
      <c r="J4084" t="s">
        <v>23</v>
      </c>
      <c r="K4084" t="s">
        <v>353</v>
      </c>
      <c r="L4084" t="s">
        <v>207</v>
      </c>
      <c r="M4084">
        <v>62521</v>
      </c>
      <c r="N4084" t="s">
        <v>101</v>
      </c>
      <c r="O4084" t="s">
        <v>2210</v>
      </c>
      <c r="P4084" t="s">
        <v>42</v>
      </c>
      <c r="Q4084" t="s">
        <v>71</v>
      </c>
      <c r="R4084" t="s">
        <v>2211</v>
      </c>
      <c r="S4084">
        <v>182.994</v>
      </c>
      <c r="T4084" s="3"/>
    </row>
    <row r="4085" spans="1:20" x14ac:dyDescent="0.3">
      <c r="A4085">
        <v>4084</v>
      </c>
      <c r="B4085" t="s">
        <v>7202</v>
      </c>
      <c r="C4085">
        <f t="shared" si="63"/>
        <v>26</v>
      </c>
      <c r="D4085" s="1">
        <v>43275</v>
      </c>
      <c r="E4085" s="1">
        <v>43281</v>
      </c>
      <c r="F4085" t="s">
        <v>46</v>
      </c>
      <c r="G4085" t="s">
        <v>5738</v>
      </c>
      <c r="H4085" t="s">
        <v>5739</v>
      </c>
      <c r="I4085" t="s">
        <v>37</v>
      </c>
      <c r="J4085" t="s">
        <v>23</v>
      </c>
      <c r="K4085" t="s">
        <v>353</v>
      </c>
      <c r="L4085" t="s">
        <v>207</v>
      </c>
      <c r="M4085">
        <v>62521</v>
      </c>
      <c r="N4085" t="s">
        <v>101</v>
      </c>
      <c r="O4085" t="s">
        <v>6101</v>
      </c>
      <c r="P4085" t="s">
        <v>42</v>
      </c>
      <c r="Q4085" t="s">
        <v>86</v>
      </c>
      <c r="R4085" t="s">
        <v>6102</v>
      </c>
      <c r="S4085">
        <v>10.272</v>
      </c>
      <c r="T4085" s="3"/>
    </row>
    <row r="4086" spans="1:20" x14ac:dyDescent="0.3">
      <c r="A4086">
        <v>4085</v>
      </c>
      <c r="B4086" t="s">
        <v>7203</v>
      </c>
      <c r="C4086">
        <f t="shared" si="63"/>
        <v>36</v>
      </c>
      <c r="D4086" s="1">
        <v>43350</v>
      </c>
      <c r="E4086" s="1">
        <v>43352</v>
      </c>
      <c r="F4086" t="s">
        <v>184</v>
      </c>
      <c r="G4086" t="s">
        <v>5932</v>
      </c>
      <c r="H4086" t="s">
        <v>5933</v>
      </c>
      <c r="I4086" t="s">
        <v>98</v>
      </c>
      <c r="J4086" t="s">
        <v>23</v>
      </c>
      <c r="K4086" t="s">
        <v>540</v>
      </c>
      <c r="L4086" t="s">
        <v>306</v>
      </c>
      <c r="M4086">
        <v>85023</v>
      </c>
      <c r="N4086" t="s">
        <v>40</v>
      </c>
      <c r="O4086" t="s">
        <v>228</v>
      </c>
      <c r="P4086" t="s">
        <v>42</v>
      </c>
      <c r="Q4086" t="s">
        <v>71</v>
      </c>
      <c r="R4086" t="s">
        <v>229</v>
      </c>
      <c r="S4086">
        <v>7.8570000000000002</v>
      </c>
      <c r="T4086" s="3"/>
    </row>
    <row r="4087" spans="1:20" x14ac:dyDescent="0.3">
      <c r="A4087">
        <v>4086</v>
      </c>
      <c r="B4087" t="s">
        <v>7204</v>
      </c>
      <c r="C4087">
        <f t="shared" si="63"/>
        <v>31</v>
      </c>
      <c r="D4087" s="1">
        <v>42951</v>
      </c>
      <c r="E4087" s="1">
        <v>42953</v>
      </c>
      <c r="F4087" t="s">
        <v>19</v>
      </c>
      <c r="G4087" t="s">
        <v>204</v>
      </c>
      <c r="H4087" t="s">
        <v>205</v>
      </c>
      <c r="I4087" t="s">
        <v>37</v>
      </c>
      <c r="J4087" t="s">
        <v>23</v>
      </c>
      <c r="K4087" t="s">
        <v>5399</v>
      </c>
      <c r="L4087" t="s">
        <v>39</v>
      </c>
      <c r="M4087">
        <v>95823</v>
      </c>
      <c r="N4087" t="s">
        <v>40</v>
      </c>
      <c r="O4087" t="s">
        <v>66</v>
      </c>
      <c r="P4087" t="s">
        <v>67</v>
      </c>
      <c r="Q4087" t="s">
        <v>68</v>
      </c>
      <c r="R4087" t="s">
        <v>69</v>
      </c>
      <c r="S4087">
        <v>302.38400000000001</v>
      </c>
      <c r="T4087" s="3"/>
    </row>
    <row r="4088" spans="1:20" x14ac:dyDescent="0.3">
      <c r="A4088">
        <v>4087</v>
      </c>
      <c r="B4088" t="s">
        <v>7204</v>
      </c>
      <c r="C4088">
        <f t="shared" si="63"/>
        <v>31</v>
      </c>
      <c r="D4088" s="1">
        <v>42951</v>
      </c>
      <c r="E4088" s="1">
        <v>42953</v>
      </c>
      <c r="F4088" t="s">
        <v>19</v>
      </c>
      <c r="G4088" t="s">
        <v>204</v>
      </c>
      <c r="H4088" t="s">
        <v>205</v>
      </c>
      <c r="I4088" t="s">
        <v>37</v>
      </c>
      <c r="J4088" t="s">
        <v>23</v>
      </c>
      <c r="K4088" t="s">
        <v>5399</v>
      </c>
      <c r="L4088" t="s">
        <v>39</v>
      </c>
      <c r="M4088">
        <v>95823</v>
      </c>
      <c r="N4088" t="s">
        <v>40</v>
      </c>
      <c r="O4088" t="s">
        <v>228</v>
      </c>
      <c r="P4088" t="s">
        <v>42</v>
      </c>
      <c r="Q4088" t="s">
        <v>71</v>
      </c>
      <c r="R4088" t="s">
        <v>229</v>
      </c>
      <c r="S4088">
        <v>20.952000000000002</v>
      </c>
      <c r="T4088" s="3"/>
    </row>
    <row r="4089" spans="1:20" x14ac:dyDescent="0.3">
      <c r="A4089">
        <v>4088</v>
      </c>
      <c r="B4089" t="s">
        <v>7204</v>
      </c>
      <c r="C4089">
        <f t="shared" si="63"/>
        <v>31</v>
      </c>
      <c r="D4089" s="1">
        <v>42951</v>
      </c>
      <c r="E4089" s="1">
        <v>42953</v>
      </c>
      <c r="F4089" t="s">
        <v>19</v>
      </c>
      <c r="G4089" t="s">
        <v>204</v>
      </c>
      <c r="H4089" t="s">
        <v>205</v>
      </c>
      <c r="I4089" t="s">
        <v>37</v>
      </c>
      <c r="J4089" t="s">
        <v>23</v>
      </c>
      <c r="K4089" t="s">
        <v>5399</v>
      </c>
      <c r="L4089" t="s">
        <v>39</v>
      </c>
      <c r="M4089">
        <v>95823</v>
      </c>
      <c r="N4089" t="s">
        <v>40</v>
      </c>
      <c r="O4089" t="s">
        <v>792</v>
      </c>
      <c r="P4089" t="s">
        <v>42</v>
      </c>
      <c r="Q4089" t="s">
        <v>71</v>
      </c>
      <c r="R4089" t="s">
        <v>793</v>
      </c>
      <c r="S4089">
        <v>11.784000000000001</v>
      </c>
      <c r="T4089" s="3"/>
    </row>
    <row r="4090" spans="1:20" x14ac:dyDescent="0.3">
      <c r="A4090">
        <v>4089</v>
      </c>
      <c r="B4090" t="s">
        <v>7205</v>
      </c>
      <c r="C4090">
        <f t="shared" si="63"/>
        <v>34</v>
      </c>
      <c r="D4090" s="1">
        <v>42235</v>
      </c>
      <c r="E4090" s="1">
        <v>42242</v>
      </c>
      <c r="F4090" t="s">
        <v>46</v>
      </c>
      <c r="G4090" t="s">
        <v>238</v>
      </c>
      <c r="H4090" t="s">
        <v>239</v>
      </c>
      <c r="I4090" t="s">
        <v>22</v>
      </c>
      <c r="J4090" t="s">
        <v>23</v>
      </c>
      <c r="K4090" t="s">
        <v>3269</v>
      </c>
      <c r="L4090" t="s">
        <v>1708</v>
      </c>
      <c r="M4090">
        <v>72401</v>
      </c>
      <c r="N4090" t="s">
        <v>26</v>
      </c>
      <c r="O4090" t="s">
        <v>7206</v>
      </c>
      <c r="P4090" t="s">
        <v>28</v>
      </c>
      <c r="Q4090" t="s">
        <v>29</v>
      </c>
      <c r="R4090" t="s">
        <v>7207</v>
      </c>
      <c r="S4090">
        <v>638.82000000000005</v>
      </c>
      <c r="T4090" s="3"/>
    </row>
    <row r="4091" spans="1:20" x14ac:dyDescent="0.3">
      <c r="A4091">
        <v>4090</v>
      </c>
      <c r="B4091" t="s">
        <v>7208</v>
      </c>
      <c r="C4091">
        <f t="shared" si="63"/>
        <v>13</v>
      </c>
      <c r="D4091" s="1">
        <v>42826</v>
      </c>
      <c r="E4091" s="1">
        <v>42830</v>
      </c>
      <c r="F4091" t="s">
        <v>46</v>
      </c>
      <c r="G4091" t="s">
        <v>4529</v>
      </c>
      <c r="H4091" t="s">
        <v>4530</v>
      </c>
      <c r="I4091" t="s">
        <v>37</v>
      </c>
      <c r="J4091" t="s">
        <v>23</v>
      </c>
      <c r="K4091" t="s">
        <v>262</v>
      </c>
      <c r="L4091" t="s">
        <v>263</v>
      </c>
      <c r="M4091">
        <v>10035</v>
      </c>
      <c r="N4091" t="s">
        <v>144</v>
      </c>
      <c r="O4091" t="s">
        <v>1895</v>
      </c>
      <c r="P4091" t="s">
        <v>42</v>
      </c>
      <c r="Q4091" t="s">
        <v>43</v>
      </c>
      <c r="R4091" t="s">
        <v>1896</v>
      </c>
      <c r="S4091">
        <v>20.7</v>
      </c>
      <c r="T4091" s="3"/>
    </row>
    <row r="4092" spans="1:20" x14ac:dyDescent="0.3">
      <c r="A4092">
        <v>4091</v>
      </c>
      <c r="B4092" t="s">
        <v>7208</v>
      </c>
      <c r="C4092">
        <f t="shared" si="63"/>
        <v>13</v>
      </c>
      <c r="D4092" s="1">
        <v>42826</v>
      </c>
      <c r="E4092" s="1">
        <v>42830</v>
      </c>
      <c r="F4092" t="s">
        <v>46</v>
      </c>
      <c r="G4092" t="s">
        <v>4529</v>
      </c>
      <c r="H4092" t="s">
        <v>4530</v>
      </c>
      <c r="I4092" t="s">
        <v>37</v>
      </c>
      <c r="J4092" t="s">
        <v>23</v>
      </c>
      <c r="K4092" t="s">
        <v>262</v>
      </c>
      <c r="L4092" t="s">
        <v>263</v>
      </c>
      <c r="M4092">
        <v>10035</v>
      </c>
      <c r="N4092" t="s">
        <v>144</v>
      </c>
      <c r="O4092" t="s">
        <v>1950</v>
      </c>
      <c r="P4092" t="s">
        <v>42</v>
      </c>
      <c r="Q4092" t="s">
        <v>575</v>
      </c>
      <c r="R4092" t="s">
        <v>1951</v>
      </c>
      <c r="S4092">
        <v>10.95</v>
      </c>
      <c r="T4092" s="3"/>
    </row>
    <row r="4093" spans="1:20" x14ac:dyDescent="0.3">
      <c r="A4093">
        <v>4092</v>
      </c>
      <c r="B4093" t="s">
        <v>7208</v>
      </c>
      <c r="C4093">
        <f t="shared" si="63"/>
        <v>13</v>
      </c>
      <c r="D4093" s="1">
        <v>42826</v>
      </c>
      <c r="E4093" s="1">
        <v>42830</v>
      </c>
      <c r="F4093" t="s">
        <v>46</v>
      </c>
      <c r="G4093" t="s">
        <v>4529</v>
      </c>
      <c r="H4093" t="s">
        <v>4530</v>
      </c>
      <c r="I4093" t="s">
        <v>37</v>
      </c>
      <c r="J4093" t="s">
        <v>23</v>
      </c>
      <c r="K4093" t="s">
        <v>262</v>
      </c>
      <c r="L4093" t="s">
        <v>263</v>
      </c>
      <c r="M4093">
        <v>10035</v>
      </c>
      <c r="N4093" t="s">
        <v>144</v>
      </c>
      <c r="O4093" t="s">
        <v>2215</v>
      </c>
      <c r="P4093" t="s">
        <v>42</v>
      </c>
      <c r="Q4093" t="s">
        <v>71</v>
      </c>
      <c r="R4093" t="s">
        <v>2216</v>
      </c>
      <c r="S4093">
        <v>14.352</v>
      </c>
      <c r="T4093" s="3"/>
    </row>
    <row r="4094" spans="1:20" x14ac:dyDescent="0.3">
      <c r="A4094">
        <v>4093</v>
      </c>
      <c r="B4094" t="s">
        <v>7209</v>
      </c>
      <c r="C4094">
        <f t="shared" si="63"/>
        <v>20</v>
      </c>
      <c r="D4094" s="1">
        <v>43236</v>
      </c>
      <c r="E4094" s="1">
        <v>43238</v>
      </c>
      <c r="F4094" t="s">
        <v>184</v>
      </c>
      <c r="G4094" t="s">
        <v>5574</v>
      </c>
      <c r="H4094" t="s">
        <v>5575</v>
      </c>
      <c r="I4094" t="s">
        <v>22</v>
      </c>
      <c r="J4094" t="s">
        <v>23</v>
      </c>
      <c r="K4094" t="s">
        <v>799</v>
      </c>
      <c r="L4094" t="s">
        <v>494</v>
      </c>
      <c r="M4094">
        <v>44312</v>
      </c>
      <c r="N4094" t="s">
        <v>144</v>
      </c>
      <c r="O4094" t="s">
        <v>3693</v>
      </c>
      <c r="P4094" t="s">
        <v>42</v>
      </c>
      <c r="Q4094" t="s">
        <v>55</v>
      </c>
      <c r="R4094" t="s">
        <v>3694</v>
      </c>
      <c r="S4094">
        <v>221.024</v>
      </c>
      <c r="T4094" s="3"/>
    </row>
    <row r="4095" spans="1:20" x14ac:dyDescent="0.3">
      <c r="A4095">
        <v>4094</v>
      </c>
      <c r="B4095" t="s">
        <v>7210</v>
      </c>
      <c r="C4095">
        <f t="shared" si="63"/>
        <v>35</v>
      </c>
      <c r="D4095" s="1">
        <v>42606</v>
      </c>
      <c r="E4095" s="1">
        <v>42610</v>
      </c>
      <c r="F4095" t="s">
        <v>46</v>
      </c>
      <c r="G4095" t="s">
        <v>1277</v>
      </c>
      <c r="H4095" t="s">
        <v>1278</v>
      </c>
      <c r="I4095" t="s">
        <v>22</v>
      </c>
      <c r="J4095" t="s">
        <v>23</v>
      </c>
      <c r="K4095" t="s">
        <v>2581</v>
      </c>
      <c r="L4095" t="s">
        <v>25</v>
      </c>
      <c r="M4095">
        <v>41042</v>
      </c>
      <c r="N4095" t="s">
        <v>26</v>
      </c>
      <c r="O4095" t="s">
        <v>852</v>
      </c>
      <c r="P4095" t="s">
        <v>67</v>
      </c>
      <c r="Q4095" t="s">
        <v>680</v>
      </c>
      <c r="R4095" t="s">
        <v>853</v>
      </c>
      <c r="S4095">
        <v>3080</v>
      </c>
      <c r="T4095" s="3"/>
    </row>
    <row r="4096" spans="1:20" x14ac:dyDescent="0.3">
      <c r="A4096">
        <v>4095</v>
      </c>
      <c r="B4096" t="s">
        <v>7210</v>
      </c>
      <c r="C4096">
        <f t="shared" si="63"/>
        <v>35</v>
      </c>
      <c r="D4096" s="1">
        <v>42606</v>
      </c>
      <c r="E4096" s="1">
        <v>42610</v>
      </c>
      <c r="F4096" t="s">
        <v>46</v>
      </c>
      <c r="G4096" t="s">
        <v>1277</v>
      </c>
      <c r="H4096" t="s">
        <v>1278</v>
      </c>
      <c r="I4096" t="s">
        <v>22</v>
      </c>
      <c r="J4096" t="s">
        <v>23</v>
      </c>
      <c r="K4096" t="s">
        <v>2581</v>
      </c>
      <c r="L4096" t="s">
        <v>25</v>
      </c>
      <c r="M4096">
        <v>41042</v>
      </c>
      <c r="N4096" t="s">
        <v>26</v>
      </c>
      <c r="O4096" t="s">
        <v>4967</v>
      </c>
      <c r="P4096" t="s">
        <v>67</v>
      </c>
      <c r="Q4096" t="s">
        <v>157</v>
      </c>
      <c r="R4096" t="s">
        <v>4968</v>
      </c>
      <c r="S4096">
        <v>79.959999999999994</v>
      </c>
      <c r="T4096" s="3"/>
    </row>
    <row r="4097" spans="1:20" x14ac:dyDescent="0.3">
      <c r="A4097">
        <v>4096</v>
      </c>
      <c r="B4097" t="s">
        <v>7210</v>
      </c>
      <c r="C4097">
        <f t="shared" si="63"/>
        <v>35</v>
      </c>
      <c r="D4097" s="1">
        <v>42606</v>
      </c>
      <c r="E4097" s="1">
        <v>42610</v>
      </c>
      <c r="F4097" t="s">
        <v>46</v>
      </c>
      <c r="G4097" t="s">
        <v>1277</v>
      </c>
      <c r="H4097" t="s">
        <v>1278</v>
      </c>
      <c r="I4097" t="s">
        <v>22</v>
      </c>
      <c r="J4097" t="s">
        <v>23</v>
      </c>
      <c r="K4097" t="s">
        <v>2581</v>
      </c>
      <c r="L4097" t="s">
        <v>25</v>
      </c>
      <c r="M4097">
        <v>41042</v>
      </c>
      <c r="N4097" t="s">
        <v>26</v>
      </c>
      <c r="O4097" t="s">
        <v>7059</v>
      </c>
      <c r="P4097" t="s">
        <v>67</v>
      </c>
      <c r="Q4097" t="s">
        <v>68</v>
      </c>
      <c r="R4097" t="s">
        <v>7060</v>
      </c>
      <c r="S4097">
        <v>587.97</v>
      </c>
      <c r="T4097" s="3"/>
    </row>
    <row r="4098" spans="1:20" x14ac:dyDescent="0.3">
      <c r="A4098">
        <v>4097</v>
      </c>
      <c r="B4098" t="s">
        <v>7211</v>
      </c>
      <c r="C4098">
        <f t="shared" si="63"/>
        <v>39</v>
      </c>
      <c r="D4098" s="1">
        <v>42270</v>
      </c>
      <c r="E4098" s="1">
        <v>42275</v>
      </c>
      <c r="F4098" t="s">
        <v>46</v>
      </c>
      <c r="G4098" t="s">
        <v>1584</v>
      </c>
      <c r="H4098" t="s">
        <v>1585</v>
      </c>
      <c r="I4098" t="s">
        <v>22</v>
      </c>
      <c r="J4098" t="s">
        <v>23</v>
      </c>
      <c r="K4098" t="s">
        <v>405</v>
      </c>
      <c r="L4098" t="s">
        <v>225</v>
      </c>
      <c r="M4098">
        <v>55407</v>
      </c>
      <c r="N4098" t="s">
        <v>101</v>
      </c>
      <c r="O4098" t="s">
        <v>3816</v>
      </c>
      <c r="P4098" t="s">
        <v>42</v>
      </c>
      <c r="Q4098" t="s">
        <v>86</v>
      </c>
      <c r="R4098" t="s">
        <v>3817</v>
      </c>
      <c r="S4098">
        <v>32.4</v>
      </c>
      <c r="T4098" s="3"/>
    </row>
    <row r="4099" spans="1:20" x14ac:dyDescent="0.3">
      <c r="A4099">
        <v>4098</v>
      </c>
      <c r="B4099" t="s">
        <v>7211</v>
      </c>
      <c r="C4099">
        <f t="shared" ref="C4099:C4162" si="64">WEEKNUM(D4099,1)</f>
        <v>39</v>
      </c>
      <c r="D4099" s="1">
        <v>42270</v>
      </c>
      <c r="E4099" s="1">
        <v>42275</v>
      </c>
      <c r="F4099" t="s">
        <v>46</v>
      </c>
      <c r="G4099" t="s">
        <v>1584</v>
      </c>
      <c r="H4099" t="s">
        <v>1585</v>
      </c>
      <c r="I4099" t="s">
        <v>22</v>
      </c>
      <c r="J4099" t="s">
        <v>23</v>
      </c>
      <c r="K4099" t="s">
        <v>405</v>
      </c>
      <c r="L4099" t="s">
        <v>225</v>
      </c>
      <c r="M4099">
        <v>55407</v>
      </c>
      <c r="N4099" t="s">
        <v>101</v>
      </c>
      <c r="O4099" t="s">
        <v>1775</v>
      </c>
      <c r="P4099" t="s">
        <v>42</v>
      </c>
      <c r="Q4099" t="s">
        <v>55</v>
      </c>
      <c r="R4099" t="s">
        <v>1776</v>
      </c>
      <c r="S4099">
        <v>404.9</v>
      </c>
      <c r="T4099" s="3"/>
    </row>
    <row r="4100" spans="1:20" x14ac:dyDescent="0.3">
      <c r="A4100">
        <v>4099</v>
      </c>
      <c r="B4100" t="s">
        <v>7211</v>
      </c>
      <c r="C4100">
        <f t="shared" si="64"/>
        <v>39</v>
      </c>
      <c r="D4100" s="1">
        <v>42270</v>
      </c>
      <c r="E4100" s="1">
        <v>42275</v>
      </c>
      <c r="F4100" t="s">
        <v>46</v>
      </c>
      <c r="G4100" t="s">
        <v>1584</v>
      </c>
      <c r="H4100" t="s">
        <v>1585</v>
      </c>
      <c r="I4100" t="s">
        <v>22</v>
      </c>
      <c r="J4100" t="s">
        <v>23</v>
      </c>
      <c r="K4100" t="s">
        <v>405</v>
      </c>
      <c r="L4100" t="s">
        <v>225</v>
      </c>
      <c r="M4100">
        <v>55407</v>
      </c>
      <c r="N4100" t="s">
        <v>101</v>
      </c>
      <c r="O4100" t="s">
        <v>7212</v>
      </c>
      <c r="P4100" t="s">
        <v>42</v>
      </c>
      <c r="Q4100" t="s">
        <v>71</v>
      </c>
      <c r="R4100" t="s">
        <v>7213</v>
      </c>
      <c r="S4100">
        <v>9449.9500000000007</v>
      </c>
      <c r="T4100" s="3"/>
    </row>
    <row r="4101" spans="1:20" x14ac:dyDescent="0.3">
      <c r="A4101">
        <v>4100</v>
      </c>
      <c r="B4101" t="s">
        <v>7211</v>
      </c>
      <c r="C4101">
        <f t="shared" si="64"/>
        <v>39</v>
      </c>
      <c r="D4101" s="1">
        <v>42270</v>
      </c>
      <c r="E4101" s="1">
        <v>42275</v>
      </c>
      <c r="F4101" t="s">
        <v>46</v>
      </c>
      <c r="G4101" t="s">
        <v>1584</v>
      </c>
      <c r="H4101" t="s">
        <v>1585</v>
      </c>
      <c r="I4101" t="s">
        <v>22</v>
      </c>
      <c r="J4101" t="s">
        <v>23</v>
      </c>
      <c r="K4101" t="s">
        <v>405</v>
      </c>
      <c r="L4101" t="s">
        <v>225</v>
      </c>
      <c r="M4101">
        <v>55407</v>
      </c>
      <c r="N4101" t="s">
        <v>101</v>
      </c>
      <c r="O4101" t="s">
        <v>2445</v>
      </c>
      <c r="P4101" t="s">
        <v>42</v>
      </c>
      <c r="Q4101" t="s">
        <v>71</v>
      </c>
      <c r="R4101" t="s">
        <v>2446</v>
      </c>
      <c r="S4101">
        <v>12.94</v>
      </c>
      <c r="T4101" s="3"/>
    </row>
    <row r="4102" spans="1:20" x14ac:dyDescent="0.3">
      <c r="A4102">
        <v>4101</v>
      </c>
      <c r="B4102" t="s">
        <v>7214</v>
      </c>
      <c r="C4102">
        <f t="shared" si="64"/>
        <v>25</v>
      </c>
      <c r="D4102" s="1">
        <v>43270</v>
      </c>
      <c r="E4102" s="1">
        <v>43274</v>
      </c>
      <c r="F4102" t="s">
        <v>46</v>
      </c>
      <c r="G4102" t="s">
        <v>1975</v>
      </c>
      <c r="H4102" t="s">
        <v>1976</v>
      </c>
      <c r="I4102" t="s">
        <v>22</v>
      </c>
      <c r="J4102" t="s">
        <v>23</v>
      </c>
      <c r="K4102" t="s">
        <v>180</v>
      </c>
      <c r="L4102" t="s">
        <v>100</v>
      </c>
      <c r="M4102">
        <v>77095</v>
      </c>
      <c r="N4102" t="s">
        <v>101</v>
      </c>
      <c r="O4102" t="s">
        <v>7215</v>
      </c>
      <c r="P4102" t="s">
        <v>42</v>
      </c>
      <c r="Q4102" t="s">
        <v>74</v>
      </c>
      <c r="R4102" t="s">
        <v>7216</v>
      </c>
      <c r="S4102">
        <v>2.2639999999999998</v>
      </c>
      <c r="T4102" s="3"/>
    </row>
    <row r="4103" spans="1:20" x14ac:dyDescent="0.3">
      <c r="A4103">
        <v>4102</v>
      </c>
      <c r="B4103" t="s">
        <v>7214</v>
      </c>
      <c r="C4103">
        <f t="shared" si="64"/>
        <v>25</v>
      </c>
      <c r="D4103" s="1">
        <v>43270</v>
      </c>
      <c r="E4103" s="1">
        <v>43274</v>
      </c>
      <c r="F4103" t="s">
        <v>46</v>
      </c>
      <c r="G4103" t="s">
        <v>1975</v>
      </c>
      <c r="H4103" t="s">
        <v>1976</v>
      </c>
      <c r="I4103" t="s">
        <v>22</v>
      </c>
      <c r="J4103" t="s">
        <v>23</v>
      </c>
      <c r="K4103" t="s">
        <v>180</v>
      </c>
      <c r="L4103" t="s">
        <v>100</v>
      </c>
      <c r="M4103">
        <v>77095</v>
      </c>
      <c r="N4103" t="s">
        <v>101</v>
      </c>
      <c r="O4103" t="s">
        <v>4427</v>
      </c>
      <c r="P4103" t="s">
        <v>42</v>
      </c>
      <c r="Q4103" t="s">
        <v>74</v>
      </c>
      <c r="R4103" t="s">
        <v>4428</v>
      </c>
      <c r="S4103">
        <v>0.44400000000000001</v>
      </c>
      <c r="T4103" s="3"/>
    </row>
    <row r="4104" spans="1:20" x14ac:dyDescent="0.3">
      <c r="A4104">
        <v>4103</v>
      </c>
      <c r="B4104" t="s">
        <v>7214</v>
      </c>
      <c r="C4104">
        <f t="shared" si="64"/>
        <v>25</v>
      </c>
      <c r="D4104" s="1">
        <v>43270</v>
      </c>
      <c r="E4104" s="1">
        <v>43274</v>
      </c>
      <c r="F4104" t="s">
        <v>46</v>
      </c>
      <c r="G4104" t="s">
        <v>1975</v>
      </c>
      <c r="H4104" t="s">
        <v>1976</v>
      </c>
      <c r="I4104" t="s">
        <v>22</v>
      </c>
      <c r="J4104" t="s">
        <v>23</v>
      </c>
      <c r="K4104" t="s">
        <v>180</v>
      </c>
      <c r="L4104" t="s">
        <v>100</v>
      </c>
      <c r="M4104">
        <v>77095</v>
      </c>
      <c r="N4104" t="s">
        <v>101</v>
      </c>
      <c r="O4104" t="s">
        <v>5125</v>
      </c>
      <c r="P4104" t="s">
        <v>42</v>
      </c>
      <c r="Q4104" t="s">
        <v>86</v>
      </c>
      <c r="R4104" t="s">
        <v>5126</v>
      </c>
      <c r="S4104">
        <v>146.17599999999999</v>
      </c>
      <c r="T4104" s="3"/>
    </row>
    <row r="4105" spans="1:20" x14ac:dyDescent="0.3">
      <c r="A4105">
        <v>4104</v>
      </c>
      <c r="B4105" t="s">
        <v>7217</v>
      </c>
      <c r="C4105">
        <f t="shared" si="64"/>
        <v>51</v>
      </c>
      <c r="D4105" s="1">
        <v>43455</v>
      </c>
      <c r="E4105" s="1">
        <v>43455</v>
      </c>
      <c r="F4105" t="s">
        <v>1289</v>
      </c>
      <c r="G4105" t="s">
        <v>436</v>
      </c>
      <c r="H4105" t="s">
        <v>437</v>
      </c>
      <c r="I4105" t="s">
        <v>98</v>
      </c>
      <c r="J4105" t="s">
        <v>23</v>
      </c>
      <c r="K4105" t="s">
        <v>133</v>
      </c>
      <c r="L4105" t="s">
        <v>134</v>
      </c>
      <c r="M4105">
        <v>68025</v>
      </c>
      <c r="N4105" t="s">
        <v>101</v>
      </c>
      <c r="O4105" t="s">
        <v>2890</v>
      </c>
      <c r="P4105" t="s">
        <v>28</v>
      </c>
      <c r="Q4105" t="s">
        <v>61</v>
      </c>
      <c r="R4105" t="s">
        <v>921</v>
      </c>
      <c r="S4105">
        <v>15.92</v>
      </c>
      <c r="T4105" s="3"/>
    </row>
    <row r="4106" spans="1:20" x14ac:dyDescent="0.3">
      <c r="A4106">
        <v>4105</v>
      </c>
      <c r="B4106" t="s">
        <v>7218</v>
      </c>
      <c r="C4106">
        <f t="shared" si="64"/>
        <v>32</v>
      </c>
      <c r="D4106" s="1">
        <v>43319</v>
      </c>
      <c r="E4106" s="1">
        <v>43325</v>
      </c>
      <c r="F4106" t="s">
        <v>46</v>
      </c>
      <c r="G4106" t="s">
        <v>2267</v>
      </c>
      <c r="H4106" t="s">
        <v>2268</v>
      </c>
      <c r="I4106" t="s">
        <v>22</v>
      </c>
      <c r="J4106" t="s">
        <v>23</v>
      </c>
      <c r="K4106" t="s">
        <v>946</v>
      </c>
      <c r="L4106" t="s">
        <v>39</v>
      </c>
      <c r="M4106">
        <v>92105</v>
      </c>
      <c r="N4106" t="s">
        <v>40</v>
      </c>
      <c r="O4106" t="s">
        <v>3443</v>
      </c>
      <c r="P4106" t="s">
        <v>67</v>
      </c>
      <c r="Q4106" t="s">
        <v>68</v>
      </c>
      <c r="R4106" t="s">
        <v>3444</v>
      </c>
      <c r="S4106">
        <v>159.96</v>
      </c>
      <c r="T4106" s="3"/>
    </row>
    <row r="4107" spans="1:20" x14ac:dyDescent="0.3">
      <c r="A4107">
        <v>4106</v>
      </c>
      <c r="B4107" t="s">
        <v>7218</v>
      </c>
      <c r="C4107">
        <f t="shared" si="64"/>
        <v>32</v>
      </c>
      <c r="D4107" s="1">
        <v>43319</v>
      </c>
      <c r="E4107" s="1">
        <v>43325</v>
      </c>
      <c r="F4107" t="s">
        <v>46</v>
      </c>
      <c r="G4107" t="s">
        <v>2267</v>
      </c>
      <c r="H4107" t="s">
        <v>2268</v>
      </c>
      <c r="I4107" t="s">
        <v>22</v>
      </c>
      <c r="J4107" t="s">
        <v>23</v>
      </c>
      <c r="K4107" t="s">
        <v>946</v>
      </c>
      <c r="L4107" t="s">
        <v>39</v>
      </c>
      <c r="M4107">
        <v>92105</v>
      </c>
      <c r="N4107" t="s">
        <v>40</v>
      </c>
      <c r="O4107" t="s">
        <v>1864</v>
      </c>
      <c r="P4107" t="s">
        <v>42</v>
      </c>
      <c r="Q4107" t="s">
        <v>71</v>
      </c>
      <c r="R4107" t="s">
        <v>1865</v>
      </c>
      <c r="S4107">
        <v>13.76</v>
      </c>
      <c r="T4107" s="3"/>
    </row>
    <row r="4108" spans="1:20" x14ac:dyDescent="0.3">
      <c r="A4108">
        <v>4107</v>
      </c>
      <c r="B4108" t="s">
        <v>7219</v>
      </c>
      <c r="C4108">
        <f t="shared" si="64"/>
        <v>34</v>
      </c>
      <c r="D4108" s="1">
        <v>42969</v>
      </c>
      <c r="E4108" s="1">
        <v>42973</v>
      </c>
      <c r="F4108" t="s">
        <v>46</v>
      </c>
      <c r="G4108" t="s">
        <v>7220</v>
      </c>
      <c r="H4108" t="s">
        <v>7221</v>
      </c>
      <c r="I4108" t="s">
        <v>22</v>
      </c>
      <c r="J4108" t="s">
        <v>23</v>
      </c>
      <c r="K4108" t="s">
        <v>180</v>
      </c>
      <c r="L4108" t="s">
        <v>100</v>
      </c>
      <c r="M4108">
        <v>77041</v>
      </c>
      <c r="N4108" t="s">
        <v>101</v>
      </c>
      <c r="O4108" t="s">
        <v>3246</v>
      </c>
      <c r="P4108" t="s">
        <v>42</v>
      </c>
      <c r="Q4108" t="s">
        <v>71</v>
      </c>
      <c r="R4108" t="s">
        <v>3247</v>
      </c>
      <c r="S4108">
        <v>4.3120000000000003</v>
      </c>
      <c r="T4108" s="3"/>
    </row>
    <row r="4109" spans="1:20" x14ac:dyDescent="0.3">
      <c r="A4109">
        <v>4108</v>
      </c>
      <c r="B4109" t="s">
        <v>7222</v>
      </c>
      <c r="C4109">
        <f t="shared" si="64"/>
        <v>37</v>
      </c>
      <c r="D4109" s="1">
        <v>42620</v>
      </c>
      <c r="E4109" s="1">
        <v>42620</v>
      </c>
      <c r="F4109" t="s">
        <v>1289</v>
      </c>
      <c r="G4109" t="s">
        <v>4271</v>
      </c>
      <c r="H4109" t="s">
        <v>4272</v>
      </c>
      <c r="I4109" t="s">
        <v>22</v>
      </c>
      <c r="J4109" t="s">
        <v>23</v>
      </c>
      <c r="K4109" t="s">
        <v>262</v>
      </c>
      <c r="L4109" t="s">
        <v>263</v>
      </c>
      <c r="M4109">
        <v>10011</v>
      </c>
      <c r="N4109" t="s">
        <v>144</v>
      </c>
      <c r="O4109" t="s">
        <v>2733</v>
      </c>
      <c r="P4109" t="s">
        <v>42</v>
      </c>
      <c r="Q4109" t="s">
        <v>55</v>
      </c>
      <c r="R4109" t="s">
        <v>2734</v>
      </c>
      <c r="S4109">
        <v>13.96</v>
      </c>
      <c r="T4109" s="3"/>
    </row>
    <row r="4110" spans="1:20" x14ac:dyDescent="0.3">
      <c r="A4110">
        <v>4109</v>
      </c>
      <c r="B4110" t="s">
        <v>7222</v>
      </c>
      <c r="C4110">
        <f t="shared" si="64"/>
        <v>37</v>
      </c>
      <c r="D4110" s="1">
        <v>42620</v>
      </c>
      <c r="E4110" s="1">
        <v>42620</v>
      </c>
      <c r="F4110" t="s">
        <v>1289</v>
      </c>
      <c r="G4110" t="s">
        <v>4271</v>
      </c>
      <c r="H4110" t="s">
        <v>4272</v>
      </c>
      <c r="I4110" t="s">
        <v>22</v>
      </c>
      <c r="J4110" t="s">
        <v>23</v>
      </c>
      <c r="K4110" t="s">
        <v>262</v>
      </c>
      <c r="L4110" t="s">
        <v>263</v>
      </c>
      <c r="M4110">
        <v>10011</v>
      </c>
      <c r="N4110" t="s">
        <v>144</v>
      </c>
      <c r="O4110" t="s">
        <v>6272</v>
      </c>
      <c r="P4110" t="s">
        <v>28</v>
      </c>
      <c r="Q4110" t="s">
        <v>52</v>
      </c>
      <c r="R4110" t="s">
        <v>6273</v>
      </c>
      <c r="S4110">
        <v>27.414000000000001</v>
      </c>
      <c r="T4110" s="3"/>
    </row>
    <row r="4111" spans="1:20" x14ac:dyDescent="0.3">
      <c r="A4111">
        <v>4110</v>
      </c>
      <c r="B4111" t="s">
        <v>7223</v>
      </c>
      <c r="C4111">
        <f t="shared" si="64"/>
        <v>53</v>
      </c>
      <c r="D4111" s="1">
        <v>42729</v>
      </c>
      <c r="E4111" s="1">
        <v>42736</v>
      </c>
      <c r="F4111" t="s">
        <v>46</v>
      </c>
      <c r="G4111" t="s">
        <v>3260</v>
      </c>
      <c r="H4111" t="s">
        <v>3261</v>
      </c>
      <c r="I4111" t="s">
        <v>37</v>
      </c>
      <c r="J4111" t="s">
        <v>23</v>
      </c>
      <c r="K4111" t="s">
        <v>878</v>
      </c>
      <c r="L4111" t="s">
        <v>234</v>
      </c>
      <c r="M4111">
        <v>48227</v>
      </c>
      <c r="N4111" t="s">
        <v>101</v>
      </c>
      <c r="O4111" t="s">
        <v>2672</v>
      </c>
      <c r="P4111" t="s">
        <v>67</v>
      </c>
      <c r="Q4111" t="s">
        <v>68</v>
      </c>
      <c r="R4111" t="s">
        <v>2673</v>
      </c>
      <c r="S4111">
        <v>73.98</v>
      </c>
      <c r="T4111" s="3"/>
    </row>
    <row r="4112" spans="1:20" x14ac:dyDescent="0.3">
      <c r="A4112">
        <v>4111</v>
      </c>
      <c r="B4112" t="s">
        <v>7223</v>
      </c>
      <c r="C4112">
        <f t="shared" si="64"/>
        <v>53</v>
      </c>
      <c r="D4112" s="1">
        <v>42729</v>
      </c>
      <c r="E4112" s="1">
        <v>42736</v>
      </c>
      <c r="F4112" t="s">
        <v>46</v>
      </c>
      <c r="G4112" t="s">
        <v>3260</v>
      </c>
      <c r="H4112" t="s">
        <v>3261</v>
      </c>
      <c r="I4112" t="s">
        <v>37</v>
      </c>
      <c r="J4112" t="s">
        <v>23</v>
      </c>
      <c r="K4112" t="s">
        <v>878</v>
      </c>
      <c r="L4112" t="s">
        <v>234</v>
      </c>
      <c r="M4112">
        <v>48227</v>
      </c>
      <c r="N4112" t="s">
        <v>101</v>
      </c>
      <c r="O4112" t="s">
        <v>7224</v>
      </c>
      <c r="P4112" t="s">
        <v>28</v>
      </c>
      <c r="Q4112" t="s">
        <v>29</v>
      </c>
      <c r="R4112" t="s">
        <v>7225</v>
      </c>
      <c r="S4112">
        <v>160.97999999999999</v>
      </c>
      <c r="T4112" s="3"/>
    </row>
    <row r="4113" spans="1:20" x14ac:dyDescent="0.3">
      <c r="A4113">
        <v>4112</v>
      </c>
      <c r="B4113" t="s">
        <v>7223</v>
      </c>
      <c r="C4113">
        <f t="shared" si="64"/>
        <v>53</v>
      </c>
      <c r="D4113" s="1">
        <v>42729</v>
      </c>
      <c r="E4113" s="1">
        <v>42736</v>
      </c>
      <c r="F4113" t="s">
        <v>46</v>
      </c>
      <c r="G4113" t="s">
        <v>3260</v>
      </c>
      <c r="H4113" t="s">
        <v>3261</v>
      </c>
      <c r="I4113" t="s">
        <v>37</v>
      </c>
      <c r="J4113" t="s">
        <v>23</v>
      </c>
      <c r="K4113" t="s">
        <v>878</v>
      </c>
      <c r="L4113" t="s">
        <v>234</v>
      </c>
      <c r="M4113">
        <v>48227</v>
      </c>
      <c r="N4113" t="s">
        <v>101</v>
      </c>
      <c r="O4113" t="s">
        <v>4865</v>
      </c>
      <c r="P4113" t="s">
        <v>42</v>
      </c>
      <c r="Q4113" t="s">
        <v>86</v>
      </c>
      <c r="R4113" t="s">
        <v>4866</v>
      </c>
      <c r="S4113">
        <v>17.34</v>
      </c>
      <c r="T4113" s="3"/>
    </row>
    <row r="4114" spans="1:20" x14ac:dyDescent="0.3">
      <c r="A4114">
        <v>4113</v>
      </c>
      <c r="B4114" t="s">
        <v>7223</v>
      </c>
      <c r="C4114">
        <f t="shared" si="64"/>
        <v>53</v>
      </c>
      <c r="D4114" s="1">
        <v>42729</v>
      </c>
      <c r="E4114" s="1">
        <v>42736</v>
      </c>
      <c r="F4114" t="s">
        <v>46</v>
      </c>
      <c r="G4114" t="s">
        <v>3260</v>
      </c>
      <c r="H4114" t="s">
        <v>3261</v>
      </c>
      <c r="I4114" t="s">
        <v>37</v>
      </c>
      <c r="J4114" t="s">
        <v>23</v>
      </c>
      <c r="K4114" t="s">
        <v>878</v>
      </c>
      <c r="L4114" t="s">
        <v>234</v>
      </c>
      <c r="M4114">
        <v>48227</v>
      </c>
      <c r="N4114" t="s">
        <v>101</v>
      </c>
      <c r="O4114" t="s">
        <v>3272</v>
      </c>
      <c r="P4114" t="s">
        <v>42</v>
      </c>
      <c r="Q4114" t="s">
        <v>64</v>
      </c>
      <c r="R4114" t="s">
        <v>3273</v>
      </c>
      <c r="S4114">
        <v>3.28</v>
      </c>
      <c r="T4114" s="3"/>
    </row>
    <row r="4115" spans="1:20" x14ac:dyDescent="0.3">
      <c r="A4115">
        <v>4114</v>
      </c>
      <c r="B4115" t="s">
        <v>7226</v>
      </c>
      <c r="C4115">
        <f t="shared" si="64"/>
        <v>19</v>
      </c>
      <c r="D4115" s="1">
        <v>42492</v>
      </c>
      <c r="E4115" s="1">
        <v>42497</v>
      </c>
      <c r="F4115" t="s">
        <v>46</v>
      </c>
      <c r="G4115" t="s">
        <v>4657</v>
      </c>
      <c r="H4115" t="s">
        <v>4658</v>
      </c>
      <c r="I4115" t="s">
        <v>37</v>
      </c>
      <c r="J4115" t="s">
        <v>23</v>
      </c>
      <c r="K4115" t="s">
        <v>180</v>
      </c>
      <c r="L4115" t="s">
        <v>100</v>
      </c>
      <c r="M4115">
        <v>77095</v>
      </c>
      <c r="N4115" t="s">
        <v>101</v>
      </c>
      <c r="O4115" t="s">
        <v>4567</v>
      </c>
      <c r="P4115" t="s">
        <v>42</v>
      </c>
      <c r="Q4115" t="s">
        <v>43</v>
      </c>
      <c r="R4115" t="s">
        <v>4568</v>
      </c>
      <c r="S4115">
        <v>8.8559999999999999</v>
      </c>
      <c r="T4115" s="3"/>
    </row>
    <row r="4116" spans="1:20" x14ac:dyDescent="0.3">
      <c r="A4116">
        <v>4115</v>
      </c>
      <c r="B4116" t="s">
        <v>7226</v>
      </c>
      <c r="C4116">
        <f t="shared" si="64"/>
        <v>19</v>
      </c>
      <c r="D4116" s="1">
        <v>42492</v>
      </c>
      <c r="E4116" s="1">
        <v>42497</v>
      </c>
      <c r="F4116" t="s">
        <v>46</v>
      </c>
      <c r="G4116" t="s">
        <v>4657</v>
      </c>
      <c r="H4116" t="s">
        <v>4658</v>
      </c>
      <c r="I4116" t="s">
        <v>37</v>
      </c>
      <c r="J4116" t="s">
        <v>23</v>
      </c>
      <c r="K4116" t="s">
        <v>180</v>
      </c>
      <c r="L4116" t="s">
        <v>100</v>
      </c>
      <c r="M4116">
        <v>77095</v>
      </c>
      <c r="N4116" t="s">
        <v>101</v>
      </c>
      <c r="O4116" t="s">
        <v>3858</v>
      </c>
      <c r="P4116" t="s">
        <v>67</v>
      </c>
      <c r="Q4116" t="s">
        <v>68</v>
      </c>
      <c r="R4116" t="s">
        <v>3859</v>
      </c>
      <c r="S4116">
        <v>158.376</v>
      </c>
      <c r="T4116" s="3"/>
    </row>
    <row r="4117" spans="1:20" x14ac:dyDescent="0.3">
      <c r="A4117">
        <v>4116</v>
      </c>
      <c r="B4117" t="s">
        <v>7227</v>
      </c>
      <c r="C4117">
        <f t="shared" si="64"/>
        <v>47</v>
      </c>
      <c r="D4117" s="1">
        <v>43063</v>
      </c>
      <c r="E4117" s="1">
        <v>43066</v>
      </c>
      <c r="F4117" t="s">
        <v>184</v>
      </c>
      <c r="G4117" t="s">
        <v>4721</v>
      </c>
      <c r="H4117" t="s">
        <v>4722</v>
      </c>
      <c r="I4117" t="s">
        <v>22</v>
      </c>
      <c r="J4117" t="s">
        <v>23</v>
      </c>
      <c r="K4117" t="s">
        <v>91</v>
      </c>
      <c r="L4117" t="s">
        <v>92</v>
      </c>
      <c r="M4117">
        <v>98105</v>
      </c>
      <c r="N4117" t="s">
        <v>40</v>
      </c>
      <c r="O4117" t="s">
        <v>2210</v>
      </c>
      <c r="P4117" t="s">
        <v>42</v>
      </c>
      <c r="Q4117" t="s">
        <v>71</v>
      </c>
      <c r="R4117" t="s">
        <v>2211</v>
      </c>
      <c r="S4117">
        <v>1219.96</v>
      </c>
      <c r="T4117" s="3"/>
    </row>
    <row r="4118" spans="1:20" x14ac:dyDescent="0.3">
      <c r="A4118">
        <v>4117</v>
      </c>
      <c r="B4118" t="s">
        <v>7228</v>
      </c>
      <c r="C4118">
        <f t="shared" si="64"/>
        <v>48</v>
      </c>
      <c r="D4118" s="1">
        <v>42698</v>
      </c>
      <c r="E4118" s="1">
        <v>42703</v>
      </c>
      <c r="F4118" t="s">
        <v>46</v>
      </c>
      <c r="G4118" t="s">
        <v>2964</v>
      </c>
      <c r="H4118" t="s">
        <v>2965</v>
      </c>
      <c r="I4118" t="s">
        <v>22</v>
      </c>
      <c r="J4118" t="s">
        <v>23</v>
      </c>
      <c r="K4118" t="s">
        <v>38</v>
      </c>
      <c r="L4118" t="s">
        <v>39</v>
      </c>
      <c r="M4118">
        <v>90036</v>
      </c>
      <c r="N4118" t="s">
        <v>40</v>
      </c>
      <c r="O4118" t="s">
        <v>3577</v>
      </c>
      <c r="P4118" t="s">
        <v>42</v>
      </c>
      <c r="Q4118" t="s">
        <v>71</v>
      </c>
      <c r="R4118" t="s">
        <v>3578</v>
      </c>
      <c r="S4118">
        <v>3.1680000000000001</v>
      </c>
      <c r="T4118" s="3"/>
    </row>
    <row r="4119" spans="1:20" x14ac:dyDescent="0.3">
      <c r="A4119">
        <v>4118</v>
      </c>
      <c r="B4119" t="s">
        <v>7228</v>
      </c>
      <c r="C4119">
        <f t="shared" si="64"/>
        <v>48</v>
      </c>
      <c r="D4119" s="1">
        <v>42698</v>
      </c>
      <c r="E4119" s="1">
        <v>42703</v>
      </c>
      <c r="F4119" t="s">
        <v>46</v>
      </c>
      <c r="G4119" t="s">
        <v>2964</v>
      </c>
      <c r="H4119" t="s">
        <v>2965</v>
      </c>
      <c r="I4119" t="s">
        <v>22</v>
      </c>
      <c r="J4119" t="s">
        <v>23</v>
      </c>
      <c r="K4119" t="s">
        <v>38</v>
      </c>
      <c r="L4119" t="s">
        <v>39</v>
      </c>
      <c r="M4119">
        <v>90036</v>
      </c>
      <c r="N4119" t="s">
        <v>40</v>
      </c>
      <c r="O4119" t="s">
        <v>1980</v>
      </c>
      <c r="P4119" t="s">
        <v>42</v>
      </c>
      <c r="Q4119" t="s">
        <v>86</v>
      </c>
      <c r="R4119" t="s">
        <v>1981</v>
      </c>
      <c r="S4119">
        <v>19.440000000000001</v>
      </c>
      <c r="T4119" s="3"/>
    </row>
    <row r="4120" spans="1:20" x14ac:dyDescent="0.3">
      <c r="A4120">
        <v>4119</v>
      </c>
      <c r="B4120" t="s">
        <v>7228</v>
      </c>
      <c r="C4120">
        <f t="shared" si="64"/>
        <v>48</v>
      </c>
      <c r="D4120" s="1">
        <v>42698</v>
      </c>
      <c r="E4120" s="1">
        <v>42703</v>
      </c>
      <c r="F4120" t="s">
        <v>46</v>
      </c>
      <c r="G4120" t="s">
        <v>2964</v>
      </c>
      <c r="H4120" t="s">
        <v>2965</v>
      </c>
      <c r="I4120" t="s">
        <v>22</v>
      </c>
      <c r="J4120" t="s">
        <v>23</v>
      </c>
      <c r="K4120" t="s">
        <v>38</v>
      </c>
      <c r="L4120" t="s">
        <v>39</v>
      </c>
      <c r="M4120">
        <v>90036</v>
      </c>
      <c r="N4120" t="s">
        <v>40</v>
      </c>
      <c r="O4120" t="s">
        <v>1543</v>
      </c>
      <c r="P4120" t="s">
        <v>42</v>
      </c>
      <c r="Q4120" t="s">
        <v>55</v>
      </c>
      <c r="R4120" t="s">
        <v>1544</v>
      </c>
      <c r="S4120">
        <v>454.86</v>
      </c>
      <c r="T4120" s="3"/>
    </row>
    <row r="4121" spans="1:20" x14ac:dyDescent="0.3">
      <c r="A4121">
        <v>4120</v>
      </c>
      <c r="B4121" t="s">
        <v>7228</v>
      </c>
      <c r="C4121">
        <f t="shared" si="64"/>
        <v>48</v>
      </c>
      <c r="D4121" s="1">
        <v>42698</v>
      </c>
      <c r="E4121" s="1">
        <v>42703</v>
      </c>
      <c r="F4121" t="s">
        <v>46</v>
      </c>
      <c r="G4121" t="s">
        <v>2964</v>
      </c>
      <c r="H4121" t="s">
        <v>2965</v>
      </c>
      <c r="I4121" t="s">
        <v>22</v>
      </c>
      <c r="J4121" t="s">
        <v>23</v>
      </c>
      <c r="K4121" t="s">
        <v>38</v>
      </c>
      <c r="L4121" t="s">
        <v>39</v>
      </c>
      <c r="M4121">
        <v>90036</v>
      </c>
      <c r="N4121" t="s">
        <v>40</v>
      </c>
      <c r="O4121" t="s">
        <v>1101</v>
      </c>
      <c r="P4121" t="s">
        <v>42</v>
      </c>
      <c r="Q4121" t="s">
        <v>71</v>
      </c>
      <c r="R4121" t="s">
        <v>1102</v>
      </c>
      <c r="S4121">
        <v>91.391999999999996</v>
      </c>
      <c r="T4121" s="3"/>
    </row>
    <row r="4122" spans="1:20" x14ac:dyDescent="0.3">
      <c r="A4122">
        <v>4121</v>
      </c>
      <c r="B4122" t="s">
        <v>7229</v>
      </c>
      <c r="C4122">
        <f t="shared" si="64"/>
        <v>36</v>
      </c>
      <c r="D4122" s="1">
        <v>43347</v>
      </c>
      <c r="E4122" s="1">
        <v>43353</v>
      </c>
      <c r="F4122" t="s">
        <v>46</v>
      </c>
      <c r="G4122" t="s">
        <v>3886</v>
      </c>
      <c r="H4122" t="s">
        <v>3887</v>
      </c>
      <c r="I4122" t="s">
        <v>22</v>
      </c>
      <c r="J4122" t="s">
        <v>23</v>
      </c>
      <c r="K4122" t="s">
        <v>142</v>
      </c>
      <c r="L4122" t="s">
        <v>143</v>
      </c>
      <c r="M4122">
        <v>19120</v>
      </c>
      <c r="N4122" t="s">
        <v>144</v>
      </c>
      <c r="O4122" t="s">
        <v>7230</v>
      </c>
      <c r="P4122" t="s">
        <v>67</v>
      </c>
      <c r="Q4122" t="s">
        <v>157</v>
      </c>
      <c r="R4122" t="s">
        <v>7231</v>
      </c>
      <c r="S4122">
        <v>19.04</v>
      </c>
      <c r="T4122" s="3"/>
    </row>
    <row r="4123" spans="1:20" x14ac:dyDescent="0.3">
      <c r="A4123">
        <v>4122</v>
      </c>
      <c r="B4123" t="s">
        <v>7232</v>
      </c>
      <c r="C4123">
        <f t="shared" si="64"/>
        <v>19</v>
      </c>
      <c r="D4123" s="1">
        <v>43231</v>
      </c>
      <c r="E4123" s="1">
        <v>43232</v>
      </c>
      <c r="F4123" t="s">
        <v>1289</v>
      </c>
      <c r="G4123" t="s">
        <v>1902</v>
      </c>
      <c r="H4123" t="s">
        <v>1903</v>
      </c>
      <c r="I4123" t="s">
        <v>22</v>
      </c>
      <c r="J4123" t="s">
        <v>23</v>
      </c>
      <c r="K4123" t="s">
        <v>91</v>
      </c>
      <c r="L4123" t="s">
        <v>92</v>
      </c>
      <c r="M4123">
        <v>98103</v>
      </c>
      <c r="N4123" t="s">
        <v>40</v>
      </c>
      <c r="O4123" t="s">
        <v>3542</v>
      </c>
      <c r="P4123" t="s">
        <v>42</v>
      </c>
      <c r="Q4123" t="s">
        <v>86</v>
      </c>
      <c r="R4123" t="s">
        <v>3543</v>
      </c>
      <c r="S4123">
        <v>37.44</v>
      </c>
      <c r="T4123" s="3"/>
    </row>
    <row r="4124" spans="1:20" x14ac:dyDescent="0.3">
      <c r="A4124">
        <v>4123</v>
      </c>
      <c r="B4124" t="s">
        <v>7232</v>
      </c>
      <c r="C4124">
        <f t="shared" si="64"/>
        <v>19</v>
      </c>
      <c r="D4124" s="1">
        <v>43231</v>
      </c>
      <c r="E4124" s="1">
        <v>43232</v>
      </c>
      <c r="F4124" t="s">
        <v>1289</v>
      </c>
      <c r="G4124" t="s">
        <v>1902</v>
      </c>
      <c r="H4124" t="s">
        <v>1903</v>
      </c>
      <c r="I4124" t="s">
        <v>22</v>
      </c>
      <c r="J4124" t="s">
        <v>23</v>
      </c>
      <c r="K4124" t="s">
        <v>91</v>
      </c>
      <c r="L4124" t="s">
        <v>92</v>
      </c>
      <c r="M4124">
        <v>98103</v>
      </c>
      <c r="N4124" t="s">
        <v>40</v>
      </c>
      <c r="O4124" t="s">
        <v>5547</v>
      </c>
      <c r="P4124" t="s">
        <v>42</v>
      </c>
      <c r="Q4124" t="s">
        <v>43</v>
      </c>
      <c r="R4124" t="s">
        <v>5548</v>
      </c>
      <c r="S4124">
        <v>37.590000000000003</v>
      </c>
      <c r="T4124" s="3"/>
    </row>
    <row r="4125" spans="1:20" x14ac:dyDescent="0.3">
      <c r="A4125">
        <v>4124</v>
      </c>
      <c r="B4125" t="s">
        <v>7232</v>
      </c>
      <c r="C4125">
        <f t="shared" si="64"/>
        <v>19</v>
      </c>
      <c r="D4125" s="1">
        <v>43231</v>
      </c>
      <c r="E4125" s="1">
        <v>43232</v>
      </c>
      <c r="F4125" t="s">
        <v>1289</v>
      </c>
      <c r="G4125" t="s">
        <v>1902</v>
      </c>
      <c r="H4125" t="s">
        <v>1903</v>
      </c>
      <c r="I4125" t="s">
        <v>22</v>
      </c>
      <c r="J4125" t="s">
        <v>23</v>
      </c>
      <c r="K4125" t="s">
        <v>91</v>
      </c>
      <c r="L4125" t="s">
        <v>92</v>
      </c>
      <c r="M4125">
        <v>98103</v>
      </c>
      <c r="N4125" t="s">
        <v>40</v>
      </c>
      <c r="O4125" t="s">
        <v>6552</v>
      </c>
      <c r="P4125" t="s">
        <v>42</v>
      </c>
      <c r="Q4125" t="s">
        <v>71</v>
      </c>
      <c r="R4125" t="s">
        <v>6553</v>
      </c>
      <c r="S4125">
        <v>26.032</v>
      </c>
      <c r="T4125" s="3"/>
    </row>
    <row r="4126" spans="1:20" x14ac:dyDescent="0.3">
      <c r="A4126">
        <v>4125</v>
      </c>
      <c r="B4126" t="s">
        <v>7233</v>
      </c>
      <c r="C4126">
        <f t="shared" si="64"/>
        <v>20</v>
      </c>
      <c r="D4126" s="1">
        <v>42135</v>
      </c>
      <c r="E4126" s="1">
        <v>42142</v>
      </c>
      <c r="F4126" t="s">
        <v>46</v>
      </c>
      <c r="G4126" t="s">
        <v>3461</v>
      </c>
      <c r="H4126" t="s">
        <v>3462</v>
      </c>
      <c r="I4126" t="s">
        <v>37</v>
      </c>
      <c r="J4126" t="s">
        <v>23</v>
      </c>
      <c r="K4126" t="s">
        <v>4108</v>
      </c>
      <c r="L4126" t="s">
        <v>263</v>
      </c>
      <c r="M4126">
        <v>13601</v>
      </c>
      <c r="N4126" t="s">
        <v>144</v>
      </c>
      <c r="O4126" t="s">
        <v>1428</v>
      </c>
      <c r="P4126" t="s">
        <v>42</v>
      </c>
      <c r="Q4126" t="s">
        <v>74</v>
      </c>
      <c r="R4126" t="s">
        <v>1429</v>
      </c>
      <c r="S4126">
        <v>35.909999999999997</v>
      </c>
      <c r="T4126" s="3"/>
    </row>
    <row r="4127" spans="1:20" x14ac:dyDescent="0.3">
      <c r="A4127">
        <v>4126</v>
      </c>
      <c r="B4127" t="s">
        <v>7234</v>
      </c>
      <c r="C4127">
        <f t="shared" si="64"/>
        <v>30</v>
      </c>
      <c r="D4127" s="1">
        <v>43308</v>
      </c>
      <c r="E4127" s="1">
        <v>43312</v>
      </c>
      <c r="F4127" t="s">
        <v>19</v>
      </c>
      <c r="G4127" t="s">
        <v>1797</v>
      </c>
      <c r="H4127" t="s">
        <v>1798</v>
      </c>
      <c r="I4127" t="s">
        <v>22</v>
      </c>
      <c r="J4127" t="s">
        <v>23</v>
      </c>
      <c r="K4127" t="s">
        <v>1522</v>
      </c>
      <c r="L4127" t="s">
        <v>50</v>
      </c>
      <c r="M4127">
        <v>32216</v>
      </c>
      <c r="N4127" t="s">
        <v>26</v>
      </c>
      <c r="O4127" t="s">
        <v>3015</v>
      </c>
      <c r="P4127" t="s">
        <v>28</v>
      </c>
      <c r="Q4127" t="s">
        <v>61</v>
      </c>
      <c r="R4127" t="s">
        <v>3016</v>
      </c>
      <c r="S4127">
        <v>91.031999999999996</v>
      </c>
      <c r="T4127" s="3"/>
    </row>
    <row r="4128" spans="1:20" x14ac:dyDescent="0.3">
      <c r="A4128">
        <v>4127</v>
      </c>
      <c r="B4128" t="s">
        <v>7235</v>
      </c>
      <c r="C4128">
        <f t="shared" si="64"/>
        <v>19</v>
      </c>
      <c r="D4128" s="1">
        <v>43226</v>
      </c>
      <c r="E4128" s="1">
        <v>43229</v>
      </c>
      <c r="F4128" t="s">
        <v>184</v>
      </c>
      <c r="G4128" t="s">
        <v>445</v>
      </c>
      <c r="H4128" t="s">
        <v>446</v>
      </c>
      <c r="I4128" t="s">
        <v>22</v>
      </c>
      <c r="J4128" t="s">
        <v>23</v>
      </c>
      <c r="K4128" t="s">
        <v>1126</v>
      </c>
      <c r="L4128" t="s">
        <v>315</v>
      </c>
      <c r="M4128">
        <v>22204</v>
      </c>
      <c r="N4128" t="s">
        <v>26</v>
      </c>
      <c r="O4128" t="s">
        <v>6950</v>
      </c>
      <c r="P4128" t="s">
        <v>42</v>
      </c>
      <c r="Q4128" t="s">
        <v>64</v>
      </c>
      <c r="R4128" t="s">
        <v>6951</v>
      </c>
      <c r="S4128">
        <v>54.66</v>
      </c>
      <c r="T4128" s="3"/>
    </row>
    <row r="4129" spans="1:20" x14ac:dyDescent="0.3">
      <c r="A4129">
        <v>4128</v>
      </c>
      <c r="B4129" t="s">
        <v>7236</v>
      </c>
      <c r="C4129">
        <f t="shared" si="64"/>
        <v>38</v>
      </c>
      <c r="D4129" s="1">
        <v>42266</v>
      </c>
      <c r="E4129" s="1">
        <v>42271</v>
      </c>
      <c r="F4129" t="s">
        <v>46</v>
      </c>
      <c r="G4129" t="s">
        <v>2115</v>
      </c>
      <c r="H4129" t="s">
        <v>2116</v>
      </c>
      <c r="I4129" t="s">
        <v>22</v>
      </c>
      <c r="J4129" t="s">
        <v>23</v>
      </c>
      <c r="K4129" t="s">
        <v>463</v>
      </c>
      <c r="L4129" t="s">
        <v>84</v>
      </c>
      <c r="M4129">
        <v>28205</v>
      </c>
      <c r="N4129" t="s">
        <v>26</v>
      </c>
      <c r="O4129" t="s">
        <v>3019</v>
      </c>
      <c r="P4129" t="s">
        <v>42</v>
      </c>
      <c r="Q4129" t="s">
        <v>55</v>
      </c>
      <c r="R4129" t="s">
        <v>3020</v>
      </c>
      <c r="S4129">
        <v>67.343999999999994</v>
      </c>
      <c r="T4129" s="3"/>
    </row>
    <row r="4130" spans="1:20" x14ac:dyDescent="0.3">
      <c r="A4130">
        <v>4129</v>
      </c>
      <c r="B4130" t="s">
        <v>7236</v>
      </c>
      <c r="C4130">
        <f t="shared" si="64"/>
        <v>38</v>
      </c>
      <c r="D4130" s="1">
        <v>42266</v>
      </c>
      <c r="E4130" s="1">
        <v>42271</v>
      </c>
      <c r="F4130" t="s">
        <v>46</v>
      </c>
      <c r="G4130" t="s">
        <v>2115</v>
      </c>
      <c r="H4130" t="s">
        <v>2116</v>
      </c>
      <c r="I4130" t="s">
        <v>22</v>
      </c>
      <c r="J4130" t="s">
        <v>23</v>
      </c>
      <c r="K4130" t="s">
        <v>463</v>
      </c>
      <c r="L4130" t="s">
        <v>84</v>
      </c>
      <c r="M4130">
        <v>28205</v>
      </c>
      <c r="N4130" t="s">
        <v>26</v>
      </c>
      <c r="O4130" t="s">
        <v>7237</v>
      </c>
      <c r="P4130" t="s">
        <v>67</v>
      </c>
      <c r="Q4130" t="s">
        <v>680</v>
      </c>
      <c r="R4130" t="s">
        <v>7238</v>
      </c>
      <c r="S4130">
        <v>2624.9850000000001</v>
      </c>
      <c r="T4130" s="3"/>
    </row>
    <row r="4131" spans="1:20" x14ac:dyDescent="0.3">
      <c r="A4131">
        <v>4130</v>
      </c>
      <c r="B4131" t="s">
        <v>7239</v>
      </c>
      <c r="C4131">
        <f t="shared" si="64"/>
        <v>14</v>
      </c>
      <c r="D4131" s="1">
        <v>42458</v>
      </c>
      <c r="E4131" s="1">
        <v>42464</v>
      </c>
      <c r="F4131" t="s">
        <v>46</v>
      </c>
      <c r="G4131" t="s">
        <v>1350</v>
      </c>
      <c r="H4131" t="s">
        <v>1351</v>
      </c>
      <c r="I4131" t="s">
        <v>22</v>
      </c>
      <c r="J4131" t="s">
        <v>23</v>
      </c>
      <c r="K4131" t="s">
        <v>91</v>
      </c>
      <c r="L4131" t="s">
        <v>92</v>
      </c>
      <c r="M4131">
        <v>98103</v>
      </c>
      <c r="N4131" t="s">
        <v>40</v>
      </c>
      <c r="O4131" t="s">
        <v>6732</v>
      </c>
      <c r="P4131" t="s">
        <v>42</v>
      </c>
      <c r="Q4131" t="s">
        <v>74</v>
      </c>
      <c r="R4131" t="s">
        <v>6733</v>
      </c>
      <c r="S4131">
        <v>73.28</v>
      </c>
      <c r="T4131" s="3"/>
    </row>
    <row r="4132" spans="1:20" x14ac:dyDescent="0.3">
      <c r="A4132">
        <v>4131</v>
      </c>
      <c r="B4132" t="s">
        <v>7240</v>
      </c>
      <c r="C4132">
        <f t="shared" si="64"/>
        <v>47</v>
      </c>
      <c r="D4132" s="1">
        <v>42326</v>
      </c>
      <c r="E4132" s="1">
        <v>42333</v>
      </c>
      <c r="F4132" t="s">
        <v>46</v>
      </c>
      <c r="G4132" t="s">
        <v>3756</v>
      </c>
      <c r="H4132" t="s">
        <v>3757</v>
      </c>
      <c r="I4132" t="s">
        <v>37</v>
      </c>
      <c r="J4132" t="s">
        <v>23</v>
      </c>
      <c r="K4132" t="s">
        <v>299</v>
      </c>
      <c r="L4132" t="s">
        <v>207</v>
      </c>
      <c r="M4132">
        <v>60623</v>
      </c>
      <c r="N4132" t="s">
        <v>101</v>
      </c>
      <c r="O4132" t="s">
        <v>1928</v>
      </c>
      <c r="P4132" t="s">
        <v>42</v>
      </c>
      <c r="Q4132" t="s">
        <v>71</v>
      </c>
      <c r="R4132" t="s">
        <v>1929</v>
      </c>
      <c r="S4132">
        <v>14.48</v>
      </c>
      <c r="T4132" s="3"/>
    </row>
    <row r="4133" spans="1:20" x14ac:dyDescent="0.3">
      <c r="A4133">
        <v>4132</v>
      </c>
      <c r="B4133" t="s">
        <v>7241</v>
      </c>
      <c r="C4133">
        <f t="shared" si="64"/>
        <v>27</v>
      </c>
      <c r="D4133" s="1">
        <v>42553</v>
      </c>
      <c r="E4133" s="1">
        <v>42560</v>
      </c>
      <c r="F4133" t="s">
        <v>46</v>
      </c>
      <c r="G4133" t="s">
        <v>403</v>
      </c>
      <c r="H4133" t="s">
        <v>404</v>
      </c>
      <c r="I4133" t="s">
        <v>22</v>
      </c>
      <c r="J4133" t="s">
        <v>23</v>
      </c>
      <c r="K4133" t="s">
        <v>7242</v>
      </c>
      <c r="L4133" t="s">
        <v>50</v>
      </c>
      <c r="M4133">
        <v>33021</v>
      </c>
      <c r="N4133" t="s">
        <v>26</v>
      </c>
      <c r="O4133" t="s">
        <v>3189</v>
      </c>
      <c r="P4133" t="s">
        <v>42</v>
      </c>
      <c r="Q4133" t="s">
        <v>86</v>
      </c>
      <c r="R4133" t="s">
        <v>182</v>
      </c>
      <c r="S4133">
        <v>11.952</v>
      </c>
      <c r="T4133" s="3"/>
    </row>
    <row r="4134" spans="1:20" x14ac:dyDescent="0.3">
      <c r="A4134">
        <v>4133</v>
      </c>
      <c r="B4134" t="s">
        <v>7241</v>
      </c>
      <c r="C4134">
        <f t="shared" si="64"/>
        <v>27</v>
      </c>
      <c r="D4134" s="1">
        <v>42553</v>
      </c>
      <c r="E4134" s="1">
        <v>42560</v>
      </c>
      <c r="F4134" t="s">
        <v>46</v>
      </c>
      <c r="G4134" t="s">
        <v>403</v>
      </c>
      <c r="H4134" t="s">
        <v>404</v>
      </c>
      <c r="I4134" t="s">
        <v>22</v>
      </c>
      <c r="J4134" t="s">
        <v>23</v>
      </c>
      <c r="K4134" t="s">
        <v>7242</v>
      </c>
      <c r="L4134" t="s">
        <v>50</v>
      </c>
      <c r="M4134">
        <v>33021</v>
      </c>
      <c r="N4134" t="s">
        <v>26</v>
      </c>
      <c r="O4134" t="s">
        <v>916</v>
      </c>
      <c r="P4134" t="s">
        <v>42</v>
      </c>
      <c r="Q4134" t="s">
        <v>86</v>
      </c>
      <c r="R4134" t="s">
        <v>917</v>
      </c>
      <c r="S4134">
        <v>15.552</v>
      </c>
      <c r="T4134" s="3"/>
    </row>
    <row r="4135" spans="1:20" x14ac:dyDescent="0.3">
      <c r="A4135">
        <v>4134</v>
      </c>
      <c r="B4135" t="s">
        <v>7243</v>
      </c>
      <c r="C4135">
        <f t="shared" si="64"/>
        <v>37</v>
      </c>
      <c r="D4135" s="1">
        <v>42255</v>
      </c>
      <c r="E4135" s="1">
        <v>42260</v>
      </c>
      <c r="F4135" t="s">
        <v>46</v>
      </c>
      <c r="G4135" t="s">
        <v>652</v>
      </c>
      <c r="H4135" t="s">
        <v>653</v>
      </c>
      <c r="I4135" t="s">
        <v>22</v>
      </c>
      <c r="J4135" t="s">
        <v>23</v>
      </c>
      <c r="K4135" t="s">
        <v>4879</v>
      </c>
      <c r="L4135" t="s">
        <v>315</v>
      </c>
      <c r="M4135">
        <v>23320</v>
      </c>
      <c r="N4135" t="s">
        <v>26</v>
      </c>
      <c r="O4135" t="s">
        <v>2574</v>
      </c>
      <c r="P4135" t="s">
        <v>42</v>
      </c>
      <c r="Q4135" t="s">
        <v>265</v>
      </c>
      <c r="R4135" t="s">
        <v>2575</v>
      </c>
      <c r="S4135">
        <v>45</v>
      </c>
      <c r="T4135" s="3"/>
    </row>
    <row r="4136" spans="1:20" x14ac:dyDescent="0.3">
      <c r="A4136">
        <v>4135</v>
      </c>
      <c r="B4136" t="s">
        <v>7243</v>
      </c>
      <c r="C4136">
        <f t="shared" si="64"/>
        <v>37</v>
      </c>
      <c r="D4136" s="1">
        <v>42255</v>
      </c>
      <c r="E4136" s="1">
        <v>42260</v>
      </c>
      <c r="F4136" t="s">
        <v>46</v>
      </c>
      <c r="G4136" t="s">
        <v>652</v>
      </c>
      <c r="H4136" t="s">
        <v>653</v>
      </c>
      <c r="I4136" t="s">
        <v>22</v>
      </c>
      <c r="J4136" t="s">
        <v>23</v>
      </c>
      <c r="K4136" t="s">
        <v>4879</v>
      </c>
      <c r="L4136" t="s">
        <v>315</v>
      </c>
      <c r="M4136">
        <v>23320</v>
      </c>
      <c r="N4136" t="s">
        <v>26</v>
      </c>
      <c r="O4136" t="s">
        <v>1501</v>
      </c>
      <c r="P4136" t="s">
        <v>67</v>
      </c>
      <c r="Q4136" t="s">
        <v>680</v>
      </c>
      <c r="R4136" t="s">
        <v>1502</v>
      </c>
      <c r="S4136">
        <v>209.97</v>
      </c>
      <c r="T4136" s="3"/>
    </row>
    <row r="4137" spans="1:20" x14ac:dyDescent="0.3">
      <c r="A4137">
        <v>4136</v>
      </c>
      <c r="B4137" t="s">
        <v>7244</v>
      </c>
      <c r="C4137">
        <f t="shared" si="64"/>
        <v>40</v>
      </c>
      <c r="D4137" s="1">
        <v>43375</v>
      </c>
      <c r="E4137" s="1">
        <v>43381</v>
      </c>
      <c r="F4137" t="s">
        <v>46</v>
      </c>
      <c r="G4137" t="s">
        <v>3231</v>
      </c>
      <c r="H4137" t="s">
        <v>3232</v>
      </c>
      <c r="I4137" t="s">
        <v>98</v>
      </c>
      <c r="J4137" t="s">
        <v>23</v>
      </c>
      <c r="K4137" t="s">
        <v>38</v>
      </c>
      <c r="L4137" t="s">
        <v>39</v>
      </c>
      <c r="M4137">
        <v>90036</v>
      </c>
      <c r="N4137" t="s">
        <v>40</v>
      </c>
      <c r="O4137" t="s">
        <v>3547</v>
      </c>
      <c r="P4137" t="s">
        <v>42</v>
      </c>
      <c r="Q4137" t="s">
        <v>71</v>
      </c>
      <c r="R4137" t="s">
        <v>3548</v>
      </c>
      <c r="S4137">
        <v>112.12</v>
      </c>
      <c r="T4137" s="3"/>
    </row>
    <row r="4138" spans="1:20" x14ac:dyDescent="0.3">
      <c r="A4138">
        <v>4137</v>
      </c>
      <c r="B4138" t="s">
        <v>7244</v>
      </c>
      <c r="C4138">
        <f t="shared" si="64"/>
        <v>40</v>
      </c>
      <c r="D4138" s="1">
        <v>43375</v>
      </c>
      <c r="E4138" s="1">
        <v>43381</v>
      </c>
      <c r="F4138" t="s">
        <v>46</v>
      </c>
      <c r="G4138" t="s">
        <v>3231</v>
      </c>
      <c r="H4138" t="s">
        <v>3232</v>
      </c>
      <c r="I4138" t="s">
        <v>98</v>
      </c>
      <c r="J4138" t="s">
        <v>23</v>
      </c>
      <c r="K4138" t="s">
        <v>38</v>
      </c>
      <c r="L4138" t="s">
        <v>39</v>
      </c>
      <c r="M4138">
        <v>90036</v>
      </c>
      <c r="N4138" t="s">
        <v>40</v>
      </c>
      <c r="O4138" t="s">
        <v>3515</v>
      </c>
      <c r="P4138" t="s">
        <v>42</v>
      </c>
      <c r="Q4138" t="s">
        <v>55</v>
      </c>
      <c r="R4138" t="s">
        <v>3516</v>
      </c>
      <c r="S4138">
        <v>1575.14</v>
      </c>
      <c r="T4138" s="3"/>
    </row>
    <row r="4139" spans="1:20" x14ac:dyDescent="0.3">
      <c r="A4139">
        <v>4138</v>
      </c>
      <c r="B4139" t="s">
        <v>7245</v>
      </c>
      <c r="C4139">
        <f t="shared" si="64"/>
        <v>47</v>
      </c>
      <c r="D4139" s="1">
        <v>43423</v>
      </c>
      <c r="E4139" s="1">
        <v>43427</v>
      </c>
      <c r="F4139" t="s">
        <v>46</v>
      </c>
      <c r="G4139" t="s">
        <v>7220</v>
      </c>
      <c r="H4139" t="s">
        <v>7221</v>
      </c>
      <c r="I4139" t="s">
        <v>22</v>
      </c>
      <c r="J4139" t="s">
        <v>23</v>
      </c>
      <c r="K4139" t="s">
        <v>2814</v>
      </c>
      <c r="L4139" t="s">
        <v>315</v>
      </c>
      <c r="M4139">
        <v>22304</v>
      </c>
      <c r="N4139" t="s">
        <v>26</v>
      </c>
      <c r="O4139" t="s">
        <v>1173</v>
      </c>
      <c r="P4139" t="s">
        <v>42</v>
      </c>
      <c r="Q4139" t="s">
        <v>265</v>
      </c>
      <c r="R4139" t="s">
        <v>1174</v>
      </c>
      <c r="S4139">
        <v>25.06</v>
      </c>
      <c r="T4139" s="3"/>
    </row>
    <row r="4140" spans="1:20" x14ac:dyDescent="0.3">
      <c r="A4140">
        <v>4139</v>
      </c>
      <c r="B4140" t="s">
        <v>7246</v>
      </c>
      <c r="C4140">
        <f t="shared" si="64"/>
        <v>52</v>
      </c>
      <c r="D4140" s="1">
        <v>43099</v>
      </c>
      <c r="E4140" s="1">
        <v>43101</v>
      </c>
      <c r="F4140" t="s">
        <v>184</v>
      </c>
      <c r="G4140" t="s">
        <v>3944</v>
      </c>
      <c r="H4140" t="s">
        <v>3945</v>
      </c>
      <c r="I4140" t="s">
        <v>37</v>
      </c>
      <c r="J4140" t="s">
        <v>23</v>
      </c>
      <c r="K4140" t="s">
        <v>7247</v>
      </c>
      <c r="L4140" t="s">
        <v>100</v>
      </c>
      <c r="M4140">
        <v>77536</v>
      </c>
      <c r="N4140" t="s">
        <v>101</v>
      </c>
      <c r="O4140" t="s">
        <v>321</v>
      </c>
      <c r="P4140" t="s">
        <v>42</v>
      </c>
      <c r="Q4140" t="s">
        <v>71</v>
      </c>
      <c r="R4140" t="s">
        <v>322</v>
      </c>
      <c r="S4140">
        <v>6.9240000000000004</v>
      </c>
      <c r="T4140" s="3"/>
    </row>
    <row r="4141" spans="1:20" x14ac:dyDescent="0.3">
      <c r="A4141">
        <v>4140</v>
      </c>
      <c r="B4141" t="s">
        <v>7248</v>
      </c>
      <c r="C4141">
        <f t="shared" si="64"/>
        <v>48</v>
      </c>
      <c r="D4141" s="1">
        <v>43435</v>
      </c>
      <c r="E4141" s="1">
        <v>43438</v>
      </c>
      <c r="F4141" t="s">
        <v>184</v>
      </c>
      <c r="G4141" t="s">
        <v>2231</v>
      </c>
      <c r="H4141" t="s">
        <v>2232</v>
      </c>
      <c r="I4141" t="s">
        <v>22</v>
      </c>
      <c r="J4141" t="s">
        <v>23</v>
      </c>
      <c r="K4141" t="s">
        <v>142</v>
      </c>
      <c r="L4141" t="s">
        <v>143</v>
      </c>
      <c r="M4141">
        <v>19120</v>
      </c>
      <c r="N4141" t="s">
        <v>144</v>
      </c>
      <c r="O4141" t="s">
        <v>952</v>
      </c>
      <c r="P4141" t="s">
        <v>42</v>
      </c>
      <c r="Q4141" t="s">
        <v>55</v>
      </c>
      <c r="R4141" t="s">
        <v>1742</v>
      </c>
      <c r="S4141">
        <v>37.392000000000003</v>
      </c>
      <c r="T4141" s="3"/>
    </row>
    <row r="4142" spans="1:20" x14ac:dyDescent="0.3">
      <c r="A4142">
        <v>4141</v>
      </c>
      <c r="B4142" t="s">
        <v>7248</v>
      </c>
      <c r="C4142">
        <f t="shared" si="64"/>
        <v>48</v>
      </c>
      <c r="D4142" s="1">
        <v>43435</v>
      </c>
      <c r="E4142" s="1">
        <v>43438</v>
      </c>
      <c r="F4142" t="s">
        <v>184</v>
      </c>
      <c r="G4142" t="s">
        <v>2231</v>
      </c>
      <c r="H4142" t="s">
        <v>2232</v>
      </c>
      <c r="I4142" t="s">
        <v>22</v>
      </c>
      <c r="J4142" t="s">
        <v>23</v>
      </c>
      <c r="K4142" t="s">
        <v>142</v>
      </c>
      <c r="L4142" t="s">
        <v>143</v>
      </c>
      <c r="M4142">
        <v>19120</v>
      </c>
      <c r="N4142" t="s">
        <v>144</v>
      </c>
      <c r="O4142" t="s">
        <v>7128</v>
      </c>
      <c r="P4142" t="s">
        <v>28</v>
      </c>
      <c r="Q4142" t="s">
        <v>61</v>
      </c>
      <c r="R4142" t="s">
        <v>7129</v>
      </c>
      <c r="S4142">
        <v>79.12</v>
      </c>
      <c r="T4142" s="3"/>
    </row>
    <row r="4143" spans="1:20" x14ac:dyDescent="0.3">
      <c r="A4143">
        <v>4142</v>
      </c>
      <c r="B4143" t="s">
        <v>7249</v>
      </c>
      <c r="C4143">
        <f t="shared" si="64"/>
        <v>24</v>
      </c>
      <c r="D4143" s="1">
        <v>42899</v>
      </c>
      <c r="E4143" s="1">
        <v>42903</v>
      </c>
      <c r="F4143" t="s">
        <v>46</v>
      </c>
      <c r="G4143" t="s">
        <v>1695</v>
      </c>
      <c r="H4143" t="s">
        <v>1696</v>
      </c>
      <c r="I4143" t="s">
        <v>22</v>
      </c>
      <c r="J4143" t="s">
        <v>23</v>
      </c>
      <c r="K4143" t="s">
        <v>7250</v>
      </c>
      <c r="L4143" t="s">
        <v>4535</v>
      </c>
      <c r="M4143">
        <v>67212</v>
      </c>
      <c r="N4143" t="s">
        <v>101</v>
      </c>
      <c r="O4143" t="s">
        <v>706</v>
      </c>
      <c r="P4143" t="s">
        <v>42</v>
      </c>
      <c r="Q4143" t="s">
        <v>43</v>
      </c>
      <c r="R4143" t="s">
        <v>707</v>
      </c>
      <c r="S4143">
        <v>18.899999999999999</v>
      </c>
      <c r="T4143" s="3"/>
    </row>
    <row r="4144" spans="1:20" x14ac:dyDescent="0.3">
      <c r="A4144">
        <v>4143</v>
      </c>
      <c r="B4144" t="s">
        <v>7251</v>
      </c>
      <c r="C4144">
        <f t="shared" si="64"/>
        <v>21</v>
      </c>
      <c r="D4144" s="1">
        <v>42143</v>
      </c>
      <c r="E4144" s="1">
        <v>42147</v>
      </c>
      <c r="F4144" t="s">
        <v>46</v>
      </c>
      <c r="G4144" t="s">
        <v>5110</v>
      </c>
      <c r="H4144" t="s">
        <v>5111</v>
      </c>
      <c r="I4144" t="s">
        <v>22</v>
      </c>
      <c r="J4144" t="s">
        <v>23</v>
      </c>
      <c r="K4144" t="s">
        <v>5315</v>
      </c>
      <c r="L4144" t="s">
        <v>234</v>
      </c>
      <c r="M4144">
        <v>48640</v>
      </c>
      <c r="N4144" t="s">
        <v>101</v>
      </c>
      <c r="O4144" t="s">
        <v>4837</v>
      </c>
      <c r="P4144" t="s">
        <v>42</v>
      </c>
      <c r="Q4144" t="s">
        <v>71</v>
      </c>
      <c r="R4144" t="s">
        <v>4838</v>
      </c>
      <c r="S4144">
        <v>57.42</v>
      </c>
      <c r="T4144" s="3"/>
    </row>
    <row r="4145" spans="1:20" x14ac:dyDescent="0.3">
      <c r="A4145">
        <v>4144</v>
      </c>
      <c r="B4145" t="s">
        <v>7252</v>
      </c>
      <c r="C4145">
        <f t="shared" si="64"/>
        <v>5</v>
      </c>
      <c r="D4145" s="1">
        <v>43130</v>
      </c>
      <c r="E4145" s="1">
        <v>43137</v>
      </c>
      <c r="F4145" t="s">
        <v>46</v>
      </c>
      <c r="G4145" t="s">
        <v>2162</v>
      </c>
      <c r="H4145" t="s">
        <v>2163</v>
      </c>
      <c r="I4145" t="s">
        <v>98</v>
      </c>
      <c r="J4145" t="s">
        <v>23</v>
      </c>
      <c r="K4145" t="s">
        <v>123</v>
      </c>
      <c r="L4145" t="s">
        <v>39</v>
      </c>
      <c r="M4145">
        <v>94110</v>
      </c>
      <c r="N4145" t="s">
        <v>40</v>
      </c>
      <c r="O4145" t="s">
        <v>3324</v>
      </c>
      <c r="P4145" t="s">
        <v>42</v>
      </c>
      <c r="Q4145" t="s">
        <v>64</v>
      </c>
      <c r="R4145" t="s">
        <v>3325</v>
      </c>
      <c r="S4145">
        <v>12.74</v>
      </c>
      <c r="T4145" s="3"/>
    </row>
    <row r="4146" spans="1:20" x14ac:dyDescent="0.3">
      <c r="A4146">
        <v>4145</v>
      </c>
      <c r="B4146" t="s">
        <v>7252</v>
      </c>
      <c r="C4146">
        <f t="shared" si="64"/>
        <v>5</v>
      </c>
      <c r="D4146" s="1">
        <v>43130</v>
      </c>
      <c r="E4146" s="1">
        <v>43137</v>
      </c>
      <c r="F4146" t="s">
        <v>46</v>
      </c>
      <c r="G4146" t="s">
        <v>2162</v>
      </c>
      <c r="H4146" t="s">
        <v>2163</v>
      </c>
      <c r="I4146" t="s">
        <v>98</v>
      </c>
      <c r="J4146" t="s">
        <v>23</v>
      </c>
      <c r="K4146" t="s">
        <v>123</v>
      </c>
      <c r="L4146" t="s">
        <v>39</v>
      </c>
      <c r="M4146">
        <v>94110</v>
      </c>
      <c r="N4146" t="s">
        <v>40</v>
      </c>
      <c r="O4146" t="s">
        <v>7253</v>
      </c>
      <c r="P4146" t="s">
        <v>42</v>
      </c>
      <c r="Q4146" t="s">
        <v>64</v>
      </c>
      <c r="R4146" t="s">
        <v>7254</v>
      </c>
      <c r="S4146">
        <v>8.82</v>
      </c>
      <c r="T4146" s="3"/>
    </row>
    <row r="4147" spans="1:20" x14ac:dyDescent="0.3">
      <c r="A4147">
        <v>4146</v>
      </c>
      <c r="B4147" t="s">
        <v>7252</v>
      </c>
      <c r="C4147">
        <f t="shared" si="64"/>
        <v>5</v>
      </c>
      <c r="D4147" s="1">
        <v>43130</v>
      </c>
      <c r="E4147" s="1">
        <v>43137</v>
      </c>
      <c r="F4147" t="s">
        <v>46</v>
      </c>
      <c r="G4147" t="s">
        <v>2162</v>
      </c>
      <c r="H4147" t="s">
        <v>2163</v>
      </c>
      <c r="I4147" t="s">
        <v>98</v>
      </c>
      <c r="J4147" t="s">
        <v>23</v>
      </c>
      <c r="K4147" t="s">
        <v>123</v>
      </c>
      <c r="L4147" t="s">
        <v>39</v>
      </c>
      <c r="M4147">
        <v>94110</v>
      </c>
      <c r="N4147" t="s">
        <v>40</v>
      </c>
      <c r="O4147" t="s">
        <v>380</v>
      </c>
      <c r="P4147" t="s">
        <v>28</v>
      </c>
      <c r="Q4147" t="s">
        <v>32</v>
      </c>
      <c r="R4147" t="s">
        <v>381</v>
      </c>
      <c r="S4147">
        <v>120.78400000000001</v>
      </c>
      <c r="T4147" s="3"/>
    </row>
    <row r="4148" spans="1:20" x14ac:dyDescent="0.3">
      <c r="A4148">
        <v>4147</v>
      </c>
      <c r="B4148" t="s">
        <v>7255</v>
      </c>
      <c r="C4148">
        <f t="shared" si="64"/>
        <v>49</v>
      </c>
      <c r="D4148" s="1">
        <v>42702</v>
      </c>
      <c r="E4148" s="1">
        <v>42708</v>
      </c>
      <c r="F4148" t="s">
        <v>46</v>
      </c>
      <c r="G4148" t="s">
        <v>5263</v>
      </c>
      <c r="H4148" t="s">
        <v>5264</v>
      </c>
      <c r="I4148" t="s">
        <v>22</v>
      </c>
      <c r="J4148" t="s">
        <v>23</v>
      </c>
      <c r="K4148" t="s">
        <v>3713</v>
      </c>
      <c r="L4148" t="s">
        <v>263</v>
      </c>
      <c r="M4148">
        <v>11520</v>
      </c>
      <c r="N4148" t="s">
        <v>144</v>
      </c>
      <c r="O4148" t="s">
        <v>903</v>
      </c>
      <c r="P4148" t="s">
        <v>28</v>
      </c>
      <c r="Q4148" t="s">
        <v>61</v>
      </c>
      <c r="R4148" t="s">
        <v>904</v>
      </c>
      <c r="S4148">
        <v>322.58999999999997</v>
      </c>
      <c r="T4148" s="3"/>
    </row>
    <row r="4149" spans="1:20" x14ac:dyDescent="0.3">
      <c r="A4149">
        <v>4148</v>
      </c>
      <c r="B4149" t="s">
        <v>7256</v>
      </c>
      <c r="C4149">
        <f t="shared" si="64"/>
        <v>43</v>
      </c>
      <c r="D4149" s="1">
        <v>43396</v>
      </c>
      <c r="E4149" s="1">
        <v>43401</v>
      </c>
      <c r="F4149" t="s">
        <v>46</v>
      </c>
      <c r="G4149" t="s">
        <v>6781</v>
      </c>
      <c r="H4149" t="s">
        <v>6782</v>
      </c>
      <c r="I4149" t="s">
        <v>22</v>
      </c>
      <c r="J4149" t="s">
        <v>23</v>
      </c>
      <c r="K4149" t="s">
        <v>1236</v>
      </c>
      <c r="L4149" t="s">
        <v>100</v>
      </c>
      <c r="M4149">
        <v>78745</v>
      </c>
      <c r="N4149" t="s">
        <v>101</v>
      </c>
      <c r="O4149" t="s">
        <v>6552</v>
      </c>
      <c r="P4149" t="s">
        <v>42</v>
      </c>
      <c r="Q4149" t="s">
        <v>71</v>
      </c>
      <c r="R4149" t="s">
        <v>6553</v>
      </c>
      <c r="S4149">
        <v>9.7620000000000005</v>
      </c>
      <c r="T4149" s="3"/>
    </row>
    <row r="4150" spans="1:20" x14ac:dyDescent="0.3">
      <c r="A4150">
        <v>4149</v>
      </c>
      <c r="B4150" t="s">
        <v>7256</v>
      </c>
      <c r="C4150">
        <f t="shared" si="64"/>
        <v>43</v>
      </c>
      <c r="D4150" s="1">
        <v>43396</v>
      </c>
      <c r="E4150" s="1">
        <v>43401</v>
      </c>
      <c r="F4150" t="s">
        <v>46</v>
      </c>
      <c r="G4150" t="s">
        <v>6781</v>
      </c>
      <c r="H4150" t="s">
        <v>6782</v>
      </c>
      <c r="I4150" t="s">
        <v>22</v>
      </c>
      <c r="J4150" t="s">
        <v>23</v>
      </c>
      <c r="K4150" t="s">
        <v>1236</v>
      </c>
      <c r="L4150" t="s">
        <v>100</v>
      </c>
      <c r="M4150">
        <v>78745</v>
      </c>
      <c r="N4150" t="s">
        <v>101</v>
      </c>
      <c r="O4150" t="s">
        <v>1766</v>
      </c>
      <c r="P4150" t="s">
        <v>42</v>
      </c>
      <c r="Q4150" t="s">
        <v>55</v>
      </c>
      <c r="R4150" t="s">
        <v>1767</v>
      </c>
      <c r="S4150">
        <v>13.72</v>
      </c>
      <c r="T4150" s="3"/>
    </row>
    <row r="4151" spans="1:20" x14ac:dyDescent="0.3">
      <c r="A4151">
        <v>4150</v>
      </c>
      <c r="B4151" t="s">
        <v>7256</v>
      </c>
      <c r="C4151">
        <f t="shared" si="64"/>
        <v>43</v>
      </c>
      <c r="D4151" s="1">
        <v>43396</v>
      </c>
      <c r="E4151" s="1">
        <v>43401</v>
      </c>
      <c r="F4151" t="s">
        <v>46</v>
      </c>
      <c r="G4151" t="s">
        <v>6781</v>
      </c>
      <c r="H4151" t="s">
        <v>6782</v>
      </c>
      <c r="I4151" t="s">
        <v>22</v>
      </c>
      <c r="J4151" t="s">
        <v>23</v>
      </c>
      <c r="K4151" t="s">
        <v>1236</v>
      </c>
      <c r="L4151" t="s">
        <v>100</v>
      </c>
      <c r="M4151">
        <v>78745</v>
      </c>
      <c r="N4151" t="s">
        <v>101</v>
      </c>
      <c r="O4151" t="s">
        <v>7141</v>
      </c>
      <c r="P4151" t="s">
        <v>67</v>
      </c>
      <c r="Q4151" t="s">
        <v>157</v>
      </c>
      <c r="R4151" t="s">
        <v>7142</v>
      </c>
      <c r="S4151">
        <v>55.2</v>
      </c>
      <c r="T4151" s="3"/>
    </row>
    <row r="4152" spans="1:20" x14ac:dyDescent="0.3">
      <c r="A4152">
        <v>4151</v>
      </c>
      <c r="B4152" t="s">
        <v>7256</v>
      </c>
      <c r="C4152">
        <f t="shared" si="64"/>
        <v>43</v>
      </c>
      <c r="D4152" s="1">
        <v>43396</v>
      </c>
      <c r="E4152" s="1">
        <v>43401</v>
      </c>
      <c r="F4152" t="s">
        <v>46</v>
      </c>
      <c r="G4152" t="s">
        <v>6781</v>
      </c>
      <c r="H4152" t="s">
        <v>6782</v>
      </c>
      <c r="I4152" t="s">
        <v>22</v>
      </c>
      <c r="J4152" t="s">
        <v>23</v>
      </c>
      <c r="K4152" t="s">
        <v>1236</v>
      </c>
      <c r="L4152" t="s">
        <v>100</v>
      </c>
      <c r="M4152">
        <v>78745</v>
      </c>
      <c r="N4152" t="s">
        <v>101</v>
      </c>
      <c r="O4152" t="s">
        <v>3398</v>
      </c>
      <c r="P4152" t="s">
        <v>42</v>
      </c>
      <c r="Q4152" t="s">
        <v>55</v>
      </c>
      <c r="R4152" t="s">
        <v>3399</v>
      </c>
      <c r="S4152">
        <v>259.13600000000002</v>
      </c>
      <c r="T4152" s="3"/>
    </row>
    <row r="4153" spans="1:20" x14ac:dyDescent="0.3">
      <c r="A4153">
        <v>4152</v>
      </c>
      <c r="B4153" t="s">
        <v>7257</v>
      </c>
      <c r="C4153">
        <f t="shared" si="64"/>
        <v>36</v>
      </c>
      <c r="D4153" s="1">
        <v>43350</v>
      </c>
      <c r="E4153" s="1">
        <v>43354</v>
      </c>
      <c r="F4153" t="s">
        <v>46</v>
      </c>
      <c r="G4153" t="s">
        <v>775</v>
      </c>
      <c r="H4153" t="s">
        <v>776</v>
      </c>
      <c r="I4153" t="s">
        <v>22</v>
      </c>
      <c r="J4153" t="s">
        <v>23</v>
      </c>
      <c r="K4153" t="s">
        <v>142</v>
      </c>
      <c r="L4153" t="s">
        <v>143</v>
      </c>
      <c r="M4153">
        <v>19134</v>
      </c>
      <c r="N4153" t="s">
        <v>144</v>
      </c>
      <c r="O4153" t="s">
        <v>647</v>
      </c>
      <c r="P4153" t="s">
        <v>42</v>
      </c>
      <c r="Q4153" t="s">
        <v>43</v>
      </c>
      <c r="R4153" t="s">
        <v>648</v>
      </c>
      <c r="S4153">
        <v>29.24</v>
      </c>
      <c r="T4153" s="3"/>
    </row>
    <row r="4154" spans="1:20" x14ac:dyDescent="0.3">
      <c r="A4154">
        <v>4153</v>
      </c>
      <c r="B4154" t="s">
        <v>7257</v>
      </c>
      <c r="C4154">
        <f t="shared" si="64"/>
        <v>36</v>
      </c>
      <c r="D4154" s="1">
        <v>43350</v>
      </c>
      <c r="E4154" s="1">
        <v>43354</v>
      </c>
      <c r="F4154" t="s">
        <v>46</v>
      </c>
      <c r="G4154" t="s">
        <v>775</v>
      </c>
      <c r="H4154" t="s">
        <v>776</v>
      </c>
      <c r="I4154" t="s">
        <v>22</v>
      </c>
      <c r="J4154" t="s">
        <v>23</v>
      </c>
      <c r="K4154" t="s">
        <v>142</v>
      </c>
      <c r="L4154" t="s">
        <v>143</v>
      </c>
      <c r="M4154">
        <v>19134</v>
      </c>
      <c r="N4154" t="s">
        <v>144</v>
      </c>
      <c r="O4154" t="s">
        <v>3637</v>
      </c>
      <c r="P4154" t="s">
        <v>42</v>
      </c>
      <c r="Q4154" t="s">
        <v>86</v>
      </c>
      <c r="R4154" t="s">
        <v>3638</v>
      </c>
      <c r="S4154">
        <v>15.552</v>
      </c>
      <c r="T4154" s="3"/>
    </row>
    <row r="4155" spans="1:20" x14ac:dyDescent="0.3">
      <c r="A4155">
        <v>4154</v>
      </c>
      <c r="B4155" t="s">
        <v>7257</v>
      </c>
      <c r="C4155">
        <f t="shared" si="64"/>
        <v>36</v>
      </c>
      <c r="D4155" s="1">
        <v>43350</v>
      </c>
      <c r="E4155" s="1">
        <v>43354</v>
      </c>
      <c r="F4155" t="s">
        <v>46</v>
      </c>
      <c r="G4155" t="s">
        <v>775</v>
      </c>
      <c r="H4155" t="s">
        <v>776</v>
      </c>
      <c r="I4155" t="s">
        <v>22</v>
      </c>
      <c r="J4155" t="s">
        <v>23</v>
      </c>
      <c r="K4155" t="s">
        <v>142</v>
      </c>
      <c r="L4155" t="s">
        <v>143</v>
      </c>
      <c r="M4155">
        <v>19134</v>
      </c>
      <c r="N4155" t="s">
        <v>144</v>
      </c>
      <c r="O4155" t="s">
        <v>168</v>
      </c>
      <c r="P4155" t="s">
        <v>42</v>
      </c>
      <c r="Q4155" t="s">
        <v>169</v>
      </c>
      <c r="R4155" t="s">
        <v>170</v>
      </c>
      <c r="S4155">
        <v>4.8959999999999999</v>
      </c>
      <c r="T4155" s="3"/>
    </row>
    <row r="4156" spans="1:20" x14ac:dyDescent="0.3">
      <c r="A4156">
        <v>4155</v>
      </c>
      <c r="B4156" t="s">
        <v>7258</v>
      </c>
      <c r="C4156">
        <f t="shared" si="64"/>
        <v>52</v>
      </c>
      <c r="D4156" s="1">
        <v>43098</v>
      </c>
      <c r="E4156" s="1">
        <v>43103</v>
      </c>
      <c r="F4156" t="s">
        <v>46</v>
      </c>
      <c r="G4156" t="s">
        <v>1478</v>
      </c>
      <c r="H4156" t="s">
        <v>1479</v>
      </c>
      <c r="I4156" t="s">
        <v>37</v>
      </c>
      <c r="J4156" t="s">
        <v>23</v>
      </c>
      <c r="K4156" t="s">
        <v>511</v>
      </c>
      <c r="L4156" t="s">
        <v>331</v>
      </c>
      <c r="M4156">
        <v>37620</v>
      </c>
      <c r="N4156" t="s">
        <v>26</v>
      </c>
      <c r="O4156" t="s">
        <v>572</v>
      </c>
      <c r="P4156" t="s">
        <v>42</v>
      </c>
      <c r="Q4156" t="s">
        <v>71</v>
      </c>
      <c r="R4156" t="s">
        <v>573</v>
      </c>
      <c r="S4156">
        <v>38.088000000000001</v>
      </c>
      <c r="T4156" s="3"/>
    </row>
    <row r="4157" spans="1:20" x14ac:dyDescent="0.3">
      <c r="A4157">
        <v>4156</v>
      </c>
      <c r="B4157" t="s">
        <v>7258</v>
      </c>
      <c r="C4157">
        <f t="shared" si="64"/>
        <v>52</v>
      </c>
      <c r="D4157" s="1">
        <v>43098</v>
      </c>
      <c r="E4157" s="1">
        <v>43103</v>
      </c>
      <c r="F4157" t="s">
        <v>46</v>
      </c>
      <c r="G4157" t="s">
        <v>1478</v>
      </c>
      <c r="H4157" t="s">
        <v>1479</v>
      </c>
      <c r="I4157" t="s">
        <v>37</v>
      </c>
      <c r="J4157" t="s">
        <v>23</v>
      </c>
      <c r="K4157" t="s">
        <v>511</v>
      </c>
      <c r="L4157" t="s">
        <v>331</v>
      </c>
      <c r="M4157">
        <v>37620</v>
      </c>
      <c r="N4157" t="s">
        <v>26</v>
      </c>
      <c r="O4157" t="s">
        <v>2916</v>
      </c>
      <c r="P4157" t="s">
        <v>42</v>
      </c>
      <c r="Q4157" t="s">
        <v>71</v>
      </c>
      <c r="R4157" t="s">
        <v>2917</v>
      </c>
      <c r="S4157">
        <v>2.8079999999999998</v>
      </c>
      <c r="T4157" s="3"/>
    </row>
    <row r="4158" spans="1:20" x14ac:dyDescent="0.3">
      <c r="A4158">
        <v>4157</v>
      </c>
      <c r="B4158" t="s">
        <v>7259</v>
      </c>
      <c r="C4158">
        <f t="shared" si="64"/>
        <v>50</v>
      </c>
      <c r="D4158" s="1">
        <v>42709</v>
      </c>
      <c r="E4158" s="1">
        <v>42713</v>
      </c>
      <c r="F4158" t="s">
        <v>19</v>
      </c>
      <c r="G4158" t="s">
        <v>5028</v>
      </c>
      <c r="H4158" t="s">
        <v>5029</v>
      </c>
      <c r="I4158" t="s">
        <v>22</v>
      </c>
      <c r="J4158" t="s">
        <v>23</v>
      </c>
      <c r="K4158" t="s">
        <v>142</v>
      </c>
      <c r="L4158" t="s">
        <v>143</v>
      </c>
      <c r="M4158">
        <v>19140</v>
      </c>
      <c r="N4158" t="s">
        <v>144</v>
      </c>
      <c r="O4158" t="s">
        <v>4172</v>
      </c>
      <c r="P4158" t="s">
        <v>67</v>
      </c>
      <c r="Q4158" t="s">
        <v>157</v>
      </c>
      <c r="R4158" t="s">
        <v>4173</v>
      </c>
      <c r="S4158">
        <v>47.984000000000002</v>
      </c>
      <c r="T4158" s="3"/>
    </row>
    <row r="4159" spans="1:20" x14ac:dyDescent="0.3">
      <c r="A4159">
        <v>4158</v>
      </c>
      <c r="B4159" t="s">
        <v>7259</v>
      </c>
      <c r="C4159">
        <f t="shared" si="64"/>
        <v>50</v>
      </c>
      <c r="D4159" s="1">
        <v>42709</v>
      </c>
      <c r="E4159" s="1">
        <v>42713</v>
      </c>
      <c r="F4159" t="s">
        <v>19</v>
      </c>
      <c r="G4159" t="s">
        <v>5028</v>
      </c>
      <c r="H4159" t="s">
        <v>5029</v>
      </c>
      <c r="I4159" t="s">
        <v>22</v>
      </c>
      <c r="J4159" t="s">
        <v>23</v>
      </c>
      <c r="K4159" t="s">
        <v>142</v>
      </c>
      <c r="L4159" t="s">
        <v>143</v>
      </c>
      <c r="M4159">
        <v>19140</v>
      </c>
      <c r="N4159" t="s">
        <v>144</v>
      </c>
      <c r="O4159" t="s">
        <v>1928</v>
      </c>
      <c r="P4159" t="s">
        <v>42</v>
      </c>
      <c r="Q4159" t="s">
        <v>71</v>
      </c>
      <c r="R4159" t="s">
        <v>1929</v>
      </c>
      <c r="S4159">
        <v>26.064</v>
      </c>
      <c r="T4159" s="3"/>
    </row>
    <row r="4160" spans="1:20" x14ac:dyDescent="0.3">
      <c r="A4160">
        <v>4159</v>
      </c>
      <c r="B4160" t="s">
        <v>7260</v>
      </c>
      <c r="C4160">
        <f t="shared" si="64"/>
        <v>45</v>
      </c>
      <c r="D4160" s="1">
        <v>42309</v>
      </c>
      <c r="E4160" s="1">
        <v>42316</v>
      </c>
      <c r="F4160" t="s">
        <v>46</v>
      </c>
      <c r="G4160" t="s">
        <v>3523</v>
      </c>
      <c r="H4160" t="s">
        <v>3524</v>
      </c>
      <c r="I4160" t="s">
        <v>37</v>
      </c>
      <c r="J4160" t="s">
        <v>23</v>
      </c>
      <c r="K4160" t="s">
        <v>299</v>
      </c>
      <c r="L4160" t="s">
        <v>207</v>
      </c>
      <c r="M4160">
        <v>60610</v>
      </c>
      <c r="N4160" t="s">
        <v>101</v>
      </c>
      <c r="O4160" t="s">
        <v>4900</v>
      </c>
      <c r="P4160" t="s">
        <v>42</v>
      </c>
      <c r="Q4160" t="s">
        <v>86</v>
      </c>
      <c r="R4160" t="s">
        <v>4901</v>
      </c>
      <c r="S4160">
        <v>15.696</v>
      </c>
      <c r="T4160" s="3"/>
    </row>
    <row r="4161" spans="1:20" x14ac:dyDescent="0.3">
      <c r="A4161">
        <v>4160</v>
      </c>
      <c r="B4161" t="s">
        <v>7261</v>
      </c>
      <c r="C4161">
        <f t="shared" si="64"/>
        <v>16</v>
      </c>
      <c r="D4161" s="1">
        <v>42841</v>
      </c>
      <c r="E4161" s="1">
        <v>42848</v>
      </c>
      <c r="F4161" t="s">
        <v>46</v>
      </c>
      <c r="G4161" t="s">
        <v>2288</v>
      </c>
      <c r="H4161" t="s">
        <v>2289</v>
      </c>
      <c r="I4161" t="s">
        <v>22</v>
      </c>
      <c r="J4161" t="s">
        <v>23</v>
      </c>
      <c r="K4161" t="s">
        <v>493</v>
      </c>
      <c r="L4161" t="s">
        <v>1271</v>
      </c>
      <c r="M4161">
        <v>31907</v>
      </c>
      <c r="N4161" t="s">
        <v>26</v>
      </c>
      <c r="O4161" t="s">
        <v>124</v>
      </c>
      <c r="P4161" t="s">
        <v>42</v>
      </c>
      <c r="Q4161" t="s">
        <v>64</v>
      </c>
      <c r="R4161" t="s">
        <v>125</v>
      </c>
      <c r="S4161">
        <v>12.84</v>
      </c>
      <c r="T4161" s="3"/>
    </row>
    <row r="4162" spans="1:20" x14ac:dyDescent="0.3">
      <c r="A4162">
        <v>4161</v>
      </c>
      <c r="B4162" t="s">
        <v>7262</v>
      </c>
      <c r="C4162">
        <f t="shared" si="64"/>
        <v>20</v>
      </c>
      <c r="D4162" s="1">
        <v>43234</v>
      </c>
      <c r="E4162" s="1">
        <v>43238</v>
      </c>
      <c r="F4162" t="s">
        <v>46</v>
      </c>
      <c r="G4162" t="s">
        <v>7263</v>
      </c>
      <c r="H4162" t="s">
        <v>7264</v>
      </c>
      <c r="I4162" t="s">
        <v>22</v>
      </c>
      <c r="J4162" t="s">
        <v>23</v>
      </c>
      <c r="K4162" t="s">
        <v>262</v>
      </c>
      <c r="L4162" t="s">
        <v>263</v>
      </c>
      <c r="M4162">
        <v>10035</v>
      </c>
      <c r="N4162" t="s">
        <v>144</v>
      </c>
      <c r="O4162" t="s">
        <v>5790</v>
      </c>
      <c r="P4162" t="s">
        <v>67</v>
      </c>
      <c r="Q4162" t="s">
        <v>68</v>
      </c>
      <c r="R4162" t="s">
        <v>5791</v>
      </c>
      <c r="S4162">
        <v>539.97</v>
      </c>
      <c r="T4162" s="3"/>
    </row>
    <row r="4163" spans="1:20" x14ac:dyDescent="0.3">
      <c r="A4163">
        <v>4162</v>
      </c>
      <c r="B4163" t="s">
        <v>7262</v>
      </c>
      <c r="C4163">
        <f t="shared" ref="C4163:C4226" si="65">WEEKNUM(D4163,1)</f>
        <v>20</v>
      </c>
      <c r="D4163" s="1">
        <v>43234</v>
      </c>
      <c r="E4163" s="1">
        <v>43238</v>
      </c>
      <c r="F4163" t="s">
        <v>46</v>
      </c>
      <c r="G4163" t="s">
        <v>7263</v>
      </c>
      <c r="H4163" t="s">
        <v>7264</v>
      </c>
      <c r="I4163" t="s">
        <v>22</v>
      </c>
      <c r="J4163" t="s">
        <v>23</v>
      </c>
      <c r="K4163" t="s">
        <v>262</v>
      </c>
      <c r="L4163" t="s">
        <v>263</v>
      </c>
      <c r="M4163">
        <v>10035</v>
      </c>
      <c r="N4163" t="s">
        <v>144</v>
      </c>
      <c r="O4163" t="s">
        <v>3983</v>
      </c>
      <c r="P4163" t="s">
        <v>42</v>
      </c>
      <c r="Q4163" t="s">
        <v>55</v>
      </c>
      <c r="R4163" t="s">
        <v>3984</v>
      </c>
      <c r="S4163">
        <v>22.58</v>
      </c>
      <c r="T4163" s="3"/>
    </row>
    <row r="4164" spans="1:20" x14ac:dyDescent="0.3">
      <c r="A4164">
        <v>4163</v>
      </c>
      <c r="B4164" t="s">
        <v>7265</v>
      </c>
      <c r="C4164">
        <f t="shared" si="65"/>
        <v>12</v>
      </c>
      <c r="D4164" s="1">
        <v>42443</v>
      </c>
      <c r="E4164" s="1">
        <v>42447</v>
      </c>
      <c r="F4164" t="s">
        <v>46</v>
      </c>
      <c r="G4164" t="s">
        <v>1828</v>
      </c>
      <c r="H4164" t="s">
        <v>1829</v>
      </c>
      <c r="I4164" t="s">
        <v>22</v>
      </c>
      <c r="J4164" t="s">
        <v>23</v>
      </c>
      <c r="K4164" t="s">
        <v>240</v>
      </c>
      <c r="L4164" t="s">
        <v>2697</v>
      </c>
      <c r="M4164">
        <v>3820</v>
      </c>
      <c r="N4164" t="s">
        <v>144</v>
      </c>
      <c r="O4164" t="s">
        <v>2415</v>
      </c>
      <c r="P4164" t="s">
        <v>42</v>
      </c>
      <c r="Q4164" t="s">
        <v>43</v>
      </c>
      <c r="R4164" t="s">
        <v>2416</v>
      </c>
      <c r="S4164">
        <v>16.52</v>
      </c>
      <c r="T4164" s="3"/>
    </row>
    <row r="4165" spans="1:20" x14ac:dyDescent="0.3">
      <c r="A4165">
        <v>4164</v>
      </c>
      <c r="B4165" t="s">
        <v>7265</v>
      </c>
      <c r="C4165">
        <f t="shared" si="65"/>
        <v>12</v>
      </c>
      <c r="D4165" s="1">
        <v>42443</v>
      </c>
      <c r="E4165" s="1">
        <v>42447</v>
      </c>
      <c r="F4165" t="s">
        <v>46</v>
      </c>
      <c r="G4165" t="s">
        <v>1828</v>
      </c>
      <c r="H4165" t="s">
        <v>1829</v>
      </c>
      <c r="I4165" t="s">
        <v>22</v>
      </c>
      <c r="J4165" t="s">
        <v>23</v>
      </c>
      <c r="K4165" t="s">
        <v>240</v>
      </c>
      <c r="L4165" t="s">
        <v>2697</v>
      </c>
      <c r="M4165">
        <v>3820</v>
      </c>
      <c r="N4165" t="s">
        <v>144</v>
      </c>
      <c r="O4165" t="s">
        <v>4771</v>
      </c>
      <c r="P4165" t="s">
        <v>42</v>
      </c>
      <c r="Q4165" t="s">
        <v>71</v>
      </c>
      <c r="R4165" t="s">
        <v>4772</v>
      </c>
      <c r="S4165">
        <v>671.94</v>
      </c>
      <c r="T4165" s="3"/>
    </row>
    <row r="4166" spans="1:20" x14ac:dyDescent="0.3">
      <c r="A4166">
        <v>4165</v>
      </c>
      <c r="B4166" t="s">
        <v>7266</v>
      </c>
      <c r="C4166">
        <f t="shared" si="65"/>
        <v>3</v>
      </c>
      <c r="D4166" s="1">
        <v>43114</v>
      </c>
      <c r="E4166" s="1">
        <v>43116</v>
      </c>
      <c r="F4166" t="s">
        <v>184</v>
      </c>
      <c r="G4166" t="s">
        <v>7267</v>
      </c>
      <c r="H4166" t="s">
        <v>7268</v>
      </c>
      <c r="I4166" t="s">
        <v>37</v>
      </c>
      <c r="J4166" t="s">
        <v>23</v>
      </c>
      <c r="K4166" t="s">
        <v>452</v>
      </c>
      <c r="L4166" t="s">
        <v>453</v>
      </c>
      <c r="M4166">
        <v>80013</v>
      </c>
      <c r="N4166" t="s">
        <v>40</v>
      </c>
      <c r="O4166" t="s">
        <v>156</v>
      </c>
      <c r="P4166" t="s">
        <v>67</v>
      </c>
      <c r="Q4166" t="s">
        <v>157</v>
      </c>
      <c r="R4166" t="s">
        <v>158</v>
      </c>
      <c r="S4166">
        <v>169.06399999999999</v>
      </c>
      <c r="T4166" s="3"/>
    </row>
    <row r="4167" spans="1:20" x14ac:dyDescent="0.3">
      <c r="A4167">
        <v>4166</v>
      </c>
      <c r="B4167" t="s">
        <v>7266</v>
      </c>
      <c r="C4167">
        <f t="shared" si="65"/>
        <v>3</v>
      </c>
      <c r="D4167" s="1">
        <v>43114</v>
      </c>
      <c r="E4167" s="1">
        <v>43116</v>
      </c>
      <c r="F4167" t="s">
        <v>184</v>
      </c>
      <c r="G4167" t="s">
        <v>7267</v>
      </c>
      <c r="H4167" t="s">
        <v>7268</v>
      </c>
      <c r="I4167" t="s">
        <v>37</v>
      </c>
      <c r="J4167" t="s">
        <v>23</v>
      </c>
      <c r="K4167" t="s">
        <v>452</v>
      </c>
      <c r="L4167" t="s">
        <v>453</v>
      </c>
      <c r="M4167">
        <v>80013</v>
      </c>
      <c r="N4167" t="s">
        <v>40</v>
      </c>
      <c r="O4167" t="s">
        <v>5022</v>
      </c>
      <c r="P4167" t="s">
        <v>42</v>
      </c>
      <c r="Q4167" t="s">
        <v>55</v>
      </c>
      <c r="R4167" t="s">
        <v>5023</v>
      </c>
      <c r="S4167">
        <v>168.624</v>
      </c>
      <c r="T4167" s="3"/>
    </row>
    <row r="4168" spans="1:20" x14ac:dyDescent="0.3">
      <c r="A4168">
        <v>4167</v>
      </c>
      <c r="B4168" t="s">
        <v>7269</v>
      </c>
      <c r="C4168">
        <f t="shared" si="65"/>
        <v>11</v>
      </c>
      <c r="D4168" s="1">
        <v>42437</v>
      </c>
      <c r="E4168" s="1">
        <v>42442</v>
      </c>
      <c r="F4168" t="s">
        <v>46</v>
      </c>
      <c r="G4168" t="s">
        <v>2141</v>
      </c>
      <c r="H4168" t="s">
        <v>2142</v>
      </c>
      <c r="I4168" t="s">
        <v>37</v>
      </c>
      <c r="J4168" t="s">
        <v>23</v>
      </c>
      <c r="K4168" t="s">
        <v>1172</v>
      </c>
      <c r="L4168" t="s">
        <v>263</v>
      </c>
      <c r="M4168">
        <v>11561</v>
      </c>
      <c r="N4168" t="s">
        <v>144</v>
      </c>
      <c r="O4168" t="s">
        <v>6179</v>
      </c>
      <c r="P4168" t="s">
        <v>42</v>
      </c>
      <c r="Q4168" t="s">
        <v>86</v>
      </c>
      <c r="R4168" t="s">
        <v>6180</v>
      </c>
      <c r="S4168">
        <v>19.440000000000001</v>
      </c>
      <c r="T4168" s="3"/>
    </row>
    <row r="4169" spans="1:20" x14ac:dyDescent="0.3">
      <c r="A4169">
        <v>4168</v>
      </c>
      <c r="B4169" t="s">
        <v>7270</v>
      </c>
      <c r="C4169">
        <f t="shared" si="65"/>
        <v>42</v>
      </c>
      <c r="D4169" s="1">
        <v>42288</v>
      </c>
      <c r="E4169" s="1">
        <v>42290</v>
      </c>
      <c r="F4169" t="s">
        <v>184</v>
      </c>
      <c r="G4169" t="s">
        <v>597</v>
      </c>
      <c r="H4169" t="s">
        <v>598</v>
      </c>
      <c r="I4169" t="s">
        <v>22</v>
      </c>
      <c r="J4169" t="s">
        <v>23</v>
      </c>
      <c r="K4169" t="s">
        <v>599</v>
      </c>
      <c r="L4169" t="s">
        <v>39</v>
      </c>
      <c r="M4169">
        <v>91104</v>
      </c>
      <c r="N4169" t="s">
        <v>40</v>
      </c>
      <c r="O4169" t="s">
        <v>3359</v>
      </c>
      <c r="P4169" t="s">
        <v>42</v>
      </c>
      <c r="Q4169" t="s">
        <v>55</v>
      </c>
      <c r="R4169" t="s">
        <v>3360</v>
      </c>
      <c r="S4169">
        <v>31.92</v>
      </c>
      <c r="T4169" s="3"/>
    </row>
    <row r="4170" spans="1:20" x14ac:dyDescent="0.3">
      <c r="A4170">
        <v>4169</v>
      </c>
      <c r="B4170" t="s">
        <v>7270</v>
      </c>
      <c r="C4170">
        <f t="shared" si="65"/>
        <v>42</v>
      </c>
      <c r="D4170" s="1">
        <v>42288</v>
      </c>
      <c r="E4170" s="1">
        <v>42290</v>
      </c>
      <c r="F4170" t="s">
        <v>184</v>
      </c>
      <c r="G4170" t="s">
        <v>597</v>
      </c>
      <c r="H4170" t="s">
        <v>598</v>
      </c>
      <c r="I4170" t="s">
        <v>22</v>
      </c>
      <c r="J4170" t="s">
        <v>23</v>
      </c>
      <c r="K4170" t="s">
        <v>599</v>
      </c>
      <c r="L4170" t="s">
        <v>39</v>
      </c>
      <c r="M4170">
        <v>91104</v>
      </c>
      <c r="N4170" t="s">
        <v>40</v>
      </c>
      <c r="O4170" t="s">
        <v>7271</v>
      </c>
      <c r="P4170" t="s">
        <v>28</v>
      </c>
      <c r="Q4170" t="s">
        <v>32</v>
      </c>
      <c r="R4170" t="s">
        <v>7272</v>
      </c>
      <c r="S4170">
        <v>433.56799999999998</v>
      </c>
      <c r="T4170" s="3"/>
    </row>
    <row r="4171" spans="1:20" x14ac:dyDescent="0.3">
      <c r="A4171">
        <v>4170</v>
      </c>
      <c r="B4171" t="s">
        <v>7273</v>
      </c>
      <c r="C4171">
        <f t="shared" si="65"/>
        <v>16</v>
      </c>
      <c r="D4171" s="1">
        <v>42473</v>
      </c>
      <c r="E4171" s="1">
        <v>42474</v>
      </c>
      <c r="F4171" t="s">
        <v>184</v>
      </c>
      <c r="G4171" t="s">
        <v>6661</v>
      </c>
      <c r="H4171" t="s">
        <v>6662</v>
      </c>
      <c r="I4171" t="s">
        <v>98</v>
      </c>
      <c r="J4171" t="s">
        <v>23</v>
      </c>
      <c r="K4171" t="s">
        <v>1824</v>
      </c>
      <c r="L4171" t="s">
        <v>306</v>
      </c>
      <c r="M4171">
        <v>85204</v>
      </c>
      <c r="N4171" t="s">
        <v>40</v>
      </c>
      <c r="O4171" t="s">
        <v>2885</v>
      </c>
      <c r="P4171" t="s">
        <v>42</v>
      </c>
      <c r="Q4171" t="s">
        <v>86</v>
      </c>
      <c r="R4171" t="s">
        <v>2886</v>
      </c>
      <c r="S4171">
        <v>31.103999999999999</v>
      </c>
      <c r="T4171" s="3"/>
    </row>
    <row r="4172" spans="1:20" x14ac:dyDescent="0.3">
      <c r="A4172">
        <v>4171</v>
      </c>
      <c r="B4172" t="s">
        <v>7273</v>
      </c>
      <c r="C4172">
        <f t="shared" si="65"/>
        <v>16</v>
      </c>
      <c r="D4172" s="1">
        <v>42473</v>
      </c>
      <c r="E4172" s="1">
        <v>42474</v>
      </c>
      <c r="F4172" t="s">
        <v>184</v>
      </c>
      <c r="G4172" t="s">
        <v>6661</v>
      </c>
      <c r="H4172" t="s">
        <v>6662</v>
      </c>
      <c r="I4172" t="s">
        <v>98</v>
      </c>
      <c r="J4172" t="s">
        <v>23</v>
      </c>
      <c r="K4172" t="s">
        <v>1824</v>
      </c>
      <c r="L4172" t="s">
        <v>306</v>
      </c>
      <c r="M4172">
        <v>85204</v>
      </c>
      <c r="N4172" t="s">
        <v>40</v>
      </c>
      <c r="O4172" t="s">
        <v>3595</v>
      </c>
      <c r="P4172" t="s">
        <v>42</v>
      </c>
      <c r="Q4172" t="s">
        <v>86</v>
      </c>
      <c r="R4172" t="s">
        <v>3596</v>
      </c>
      <c r="S4172">
        <v>54.816000000000003</v>
      </c>
      <c r="T4172" s="3"/>
    </row>
    <row r="4173" spans="1:20" x14ac:dyDescent="0.3">
      <c r="A4173">
        <v>4172</v>
      </c>
      <c r="B4173" t="s">
        <v>7274</v>
      </c>
      <c r="C4173">
        <f t="shared" si="65"/>
        <v>46</v>
      </c>
      <c r="D4173" s="1">
        <v>43420</v>
      </c>
      <c r="E4173" s="1">
        <v>43424</v>
      </c>
      <c r="F4173" t="s">
        <v>46</v>
      </c>
      <c r="G4173" t="s">
        <v>2267</v>
      </c>
      <c r="H4173" t="s">
        <v>2268</v>
      </c>
      <c r="I4173" t="s">
        <v>22</v>
      </c>
      <c r="J4173" t="s">
        <v>23</v>
      </c>
      <c r="K4173" t="s">
        <v>3493</v>
      </c>
      <c r="L4173" t="s">
        <v>39</v>
      </c>
      <c r="M4173">
        <v>93727</v>
      </c>
      <c r="N4173" t="s">
        <v>40</v>
      </c>
      <c r="O4173" t="s">
        <v>2733</v>
      </c>
      <c r="P4173" t="s">
        <v>42</v>
      </c>
      <c r="Q4173" t="s">
        <v>55</v>
      </c>
      <c r="R4173" t="s">
        <v>2734</v>
      </c>
      <c r="S4173">
        <v>48.86</v>
      </c>
      <c r="T4173" s="3"/>
    </row>
    <row r="4174" spans="1:20" x14ac:dyDescent="0.3">
      <c r="A4174">
        <v>4173</v>
      </c>
      <c r="B4174" t="s">
        <v>7275</v>
      </c>
      <c r="C4174">
        <f t="shared" si="65"/>
        <v>26</v>
      </c>
      <c r="D4174" s="1">
        <v>42917</v>
      </c>
      <c r="E4174" s="1">
        <v>42917</v>
      </c>
      <c r="F4174" t="s">
        <v>1289</v>
      </c>
      <c r="G4174" t="s">
        <v>2335</v>
      </c>
      <c r="H4174" t="s">
        <v>2336</v>
      </c>
      <c r="I4174" t="s">
        <v>22</v>
      </c>
      <c r="J4174" t="s">
        <v>23</v>
      </c>
      <c r="K4174" t="s">
        <v>378</v>
      </c>
      <c r="L4174" t="s">
        <v>379</v>
      </c>
      <c r="M4174">
        <v>29203</v>
      </c>
      <c r="N4174" t="s">
        <v>26</v>
      </c>
      <c r="O4174" t="s">
        <v>128</v>
      </c>
      <c r="P4174" t="s">
        <v>42</v>
      </c>
      <c r="Q4174" t="s">
        <v>71</v>
      </c>
      <c r="R4174" t="s">
        <v>129</v>
      </c>
      <c r="S4174">
        <v>14.2</v>
      </c>
      <c r="T4174" s="3"/>
    </row>
    <row r="4175" spans="1:20" x14ac:dyDescent="0.3">
      <c r="A4175">
        <v>4174</v>
      </c>
      <c r="B4175" t="s">
        <v>7275</v>
      </c>
      <c r="C4175">
        <f t="shared" si="65"/>
        <v>26</v>
      </c>
      <c r="D4175" s="1">
        <v>42917</v>
      </c>
      <c r="E4175" s="1">
        <v>42917</v>
      </c>
      <c r="F4175" t="s">
        <v>1289</v>
      </c>
      <c r="G4175" t="s">
        <v>2335</v>
      </c>
      <c r="H4175" t="s">
        <v>2336</v>
      </c>
      <c r="I4175" t="s">
        <v>22</v>
      </c>
      <c r="J4175" t="s">
        <v>23</v>
      </c>
      <c r="K4175" t="s">
        <v>378</v>
      </c>
      <c r="L4175" t="s">
        <v>379</v>
      </c>
      <c r="M4175">
        <v>29203</v>
      </c>
      <c r="N4175" t="s">
        <v>26</v>
      </c>
      <c r="O4175" t="s">
        <v>2885</v>
      </c>
      <c r="P4175" t="s">
        <v>42</v>
      </c>
      <c r="Q4175" t="s">
        <v>86</v>
      </c>
      <c r="R4175" t="s">
        <v>2886</v>
      </c>
      <c r="S4175">
        <v>12.96</v>
      </c>
      <c r="T4175" s="3"/>
    </row>
    <row r="4176" spans="1:20" x14ac:dyDescent="0.3">
      <c r="A4176">
        <v>4175</v>
      </c>
      <c r="B4176" t="s">
        <v>7275</v>
      </c>
      <c r="C4176">
        <f t="shared" si="65"/>
        <v>26</v>
      </c>
      <c r="D4176" s="1">
        <v>42917</v>
      </c>
      <c r="E4176" s="1">
        <v>42917</v>
      </c>
      <c r="F4176" t="s">
        <v>1289</v>
      </c>
      <c r="G4176" t="s">
        <v>2335</v>
      </c>
      <c r="H4176" t="s">
        <v>2336</v>
      </c>
      <c r="I4176" t="s">
        <v>22</v>
      </c>
      <c r="J4176" t="s">
        <v>23</v>
      </c>
      <c r="K4176" t="s">
        <v>378</v>
      </c>
      <c r="L4176" t="s">
        <v>379</v>
      </c>
      <c r="M4176">
        <v>29203</v>
      </c>
      <c r="N4176" t="s">
        <v>26</v>
      </c>
      <c r="O4176" t="s">
        <v>2753</v>
      </c>
      <c r="P4176" t="s">
        <v>42</v>
      </c>
      <c r="Q4176" t="s">
        <v>71</v>
      </c>
      <c r="R4176" t="s">
        <v>2754</v>
      </c>
      <c r="S4176">
        <v>58.34</v>
      </c>
      <c r="T4176" s="3"/>
    </row>
    <row r="4177" spans="1:20" x14ac:dyDescent="0.3">
      <c r="A4177">
        <v>4176</v>
      </c>
      <c r="B4177" t="s">
        <v>7276</v>
      </c>
      <c r="C4177">
        <f t="shared" si="65"/>
        <v>49</v>
      </c>
      <c r="D4177" s="1">
        <v>42703</v>
      </c>
      <c r="E4177" s="1">
        <v>42704</v>
      </c>
      <c r="F4177" t="s">
        <v>184</v>
      </c>
      <c r="G4177" t="s">
        <v>7277</v>
      </c>
      <c r="H4177" t="s">
        <v>7278</v>
      </c>
      <c r="I4177" t="s">
        <v>98</v>
      </c>
      <c r="J4177" t="s">
        <v>23</v>
      </c>
      <c r="K4177" t="s">
        <v>2544</v>
      </c>
      <c r="L4177" t="s">
        <v>39</v>
      </c>
      <c r="M4177">
        <v>92704</v>
      </c>
      <c r="N4177" t="s">
        <v>40</v>
      </c>
      <c r="O4177" t="s">
        <v>6242</v>
      </c>
      <c r="P4177" t="s">
        <v>42</v>
      </c>
      <c r="Q4177" t="s">
        <v>64</v>
      </c>
      <c r="R4177" t="s">
        <v>6243</v>
      </c>
      <c r="S4177">
        <v>56.3</v>
      </c>
      <c r="T4177" s="3"/>
    </row>
    <row r="4178" spans="1:20" x14ac:dyDescent="0.3">
      <c r="A4178">
        <v>4177</v>
      </c>
      <c r="B4178" t="s">
        <v>7279</v>
      </c>
      <c r="C4178">
        <f t="shared" si="65"/>
        <v>15</v>
      </c>
      <c r="D4178" s="1">
        <v>42101</v>
      </c>
      <c r="E4178" s="1">
        <v>42106</v>
      </c>
      <c r="F4178" t="s">
        <v>46</v>
      </c>
      <c r="G4178" t="s">
        <v>2294</v>
      </c>
      <c r="H4178" t="s">
        <v>2295</v>
      </c>
      <c r="I4178" t="s">
        <v>37</v>
      </c>
      <c r="J4178" t="s">
        <v>23</v>
      </c>
      <c r="K4178" t="s">
        <v>378</v>
      </c>
      <c r="L4178" t="s">
        <v>379</v>
      </c>
      <c r="M4178">
        <v>29203</v>
      </c>
      <c r="N4178" t="s">
        <v>26</v>
      </c>
      <c r="O4178" t="s">
        <v>735</v>
      </c>
      <c r="P4178" t="s">
        <v>67</v>
      </c>
      <c r="Q4178" t="s">
        <v>68</v>
      </c>
      <c r="R4178" t="s">
        <v>736</v>
      </c>
      <c r="S4178">
        <v>629.95000000000005</v>
      </c>
      <c r="T4178" s="3"/>
    </row>
    <row r="4179" spans="1:20" x14ac:dyDescent="0.3">
      <c r="A4179">
        <v>4178</v>
      </c>
      <c r="B4179" t="s">
        <v>7279</v>
      </c>
      <c r="C4179">
        <f t="shared" si="65"/>
        <v>15</v>
      </c>
      <c r="D4179" s="1">
        <v>42101</v>
      </c>
      <c r="E4179" s="1">
        <v>42106</v>
      </c>
      <c r="F4179" t="s">
        <v>46</v>
      </c>
      <c r="G4179" t="s">
        <v>2294</v>
      </c>
      <c r="H4179" t="s">
        <v>2295</v>
      </c>
      <c r="I4179" t="s">
        <v>37</v>
      </c>
      <c r="J4179" t="s">
        <v>23</v>
      </c>
      <c r="K4179" t="s">
        <v>378</v>
      </c>
      <c r="L4179" t="s">
        <v>379</v>
      </c>
      <c r="M4179">
        <v>29203</v>
      </c>
      <c r="N4179" t="s">
        <v>26</v>
      </c>
      <c r="O4179" t="s">
        <v>3279</v>
      </c>
      <c r="P4179" t="s">
        <v>42</v>
      </c>
      <c r="Q4179" t="s">
        <v>86</v>
      </c>
      <c r="R4179" t="s">
        <v>3280</v>
      </c>
      <c r="S4179">
        <v>122.97</v>
      </c>
      <c r="T4179" s="3"/>
    </row>
    <row r="4180" spans="1:20" x14ac:dyDescent="0.3">
      <c r="A4180">
        <v>4179</v>
      </c>
      <c r="B4180" t="s">
        <v>7280</v>
      </c>
      <c r="C4180">
        <f t="shared" si="65"/>
        <v>24</v>
      </c>
      <c r="D4180" s="1">
        <v>42902</v>
      </c>
      <c r="E4180" s="1">
        <v>42904</v>
      </c>
      <c r="F4180" t="s">
        <v>19</v>
      </c>
      <c r="G4180" t="s">
        <v>1871</v>
      </c>
      <c r="H4180" t="s">
        <v>1872</v>
      </c>
      <c r="I4180" t="s">
        <v>22</v>
      </c>
      <c r="J4180" t="s">
        <v>23</v>
      </c>
      <c r="K4180" t="s">
        <v>38</v>
      </c>
      <c r="L4180" t="s">
        <v>39</v>
      </c>
      <c r="M4180">
        <v>90045</v>
      </c>
      <c r="N4180" t="s">
        <v>40</v>
      </c>
      <c r="O4180" t="s">
        <v>5243</v>
      </c>
      <c r="P4180" t="s">
        <v>42</v>
      </c>
      <c r="Q4180" t="s">
        <v>86</v>
      </c>
      <c r="R4180" t="s">
        <v>5244</v>
      </c>
      <c r="S4180">
        <v>46.35</v>
      </c>
      <c r="T4180" s="3"/>
    </row>
    <row r="4181" spans="1:20" x14ac:dyDescent="0.3">
      <c r="A4181">
        <v>4180</v>
      </c>
      <c r="B4181" t="s">
        <v>7281</v>
      </c>
      <c r="C4181">
        <f t="shared" si="65"/>
        <v>10</v>
      </c>
      <c r="D4181" s="1">
        <v>43165</v>
      </c>
      <c r="E4181" s="1">
        <v>43169</v>
      </c>
      <c r="F4181" t="s">
        <v>46</v>
      </c>
      <c r="G4181" t="s">
        <v>3441</v>
      </c>
      <c r="H4181" t="s">
        <v>3442</v>
      </c>
      <c r="I4181" t="s">
        <v>98</v>
      </c>
      <c r="J4181" t="s">
        <v>23</v>
      </c>
      <c r="K4181" t="s">
        <v>123</v>
      </c>
      <c r="L4181" t="s">
        <v>39</v>
      </c>
      <c r="M4181">
        <v>94109</v>
      </c>
      <c r="N4181" t="s">
        <v>40</v>
      </c>
      <c r="O4181" t="s">
        <v>341</v>
      </c>
      <c r="P4181" t="s">
        <v>42</v>
      </c>
      <c r="Q4181" t="s">
        <v>71</v>
      </c>
      <c r="R4181" t="s">
        <v>342</v>
      </c>
      <c r="S4181">
        <v>14.976000000000001</v>
      </c>
      <c r="T4181" s="3"/>
    </row>
    <row r="4182" spans="1:20" x14ac:dyDescent="0.3">
      <c r="A4182">
        <v>4181</v>
      </c>
      <c r="B4182" t="s">
        <v>7282</v>
      </c>
      <c r="C4182">
        <f t="shared" si="65"/>
        <v>41</v>
      </c>
      <c r="D4182" s="1">
        <v>43380</v>
      </c>
      <c r="E4182" s="1">
        <v>43384</v>
      </c>
      <c r="F4182" t="s">
        <v>46</v>
      </c>
      <c r="G4182" t="s">
        <v>2486</v>
      </c>
      <c r="H4182" t="s">
        <v>2487</v>
      </c>
      <c r="I4182" t="s">
        <v>22</v>
      </c>
      <c r="J4182" t="s">
        <v>23</v>
      </c>
      <c r="K4182" t="s">
        <v>180</v>
      </c>
      <c r="L4182" t="s">
        <v>100</v>
      </c>
      <c r="M4182">
        <v>77036</v>
      </c>
      <c r="N4182" t="s">
        <v>101</v>
      </c>
      <c r="O4182" t="s">
        <v>104</v>
      </c>
      <c r="P4182" t="s">
        <v>42</v>
      </c>
      <c r="Q4182" t="s">
        <v>71</v>
      </c>
      <c r="R4182" t="s">
        <v>105</v>
      </c>
      <c r="S4182">
        <v>4.24</v>
      </c>
      <c r="T4182" s="3"/>
    </row>
    <row r="4183" spans="1:20" x14ac:dyDescent="0.3">
      <c r="A4183">
        <v>4182</v>
      </c>
      <c r="B4183" t="s">
        <v>7283</v>
      </c>
      <c r="C4183">
        <f t="shared" si="65"/>
        <v>40</v>
      </c>
      <c r="D4183" s="1">
        <v>43379</v>
      </c>
      <c r="E4183" s="1">
        <v>43385</v>
      </c>
      <c r="F4183" t="s">
        <v>46</v>
      </c>
      <c r="G4183" t="s">
        <v>7284</v>
      </c>
      <c r="H4183" t="s">
        <v>7285</v>
      </c>
      <c r="I4183" t="s">
        <v>98</v>
      </c>
      <c r="J4183" t="s">
        <v>23</v>
      </c>
      <c r="K4183" t="s">
        <v>262</v>
      </c>
      <c r="L4183" t="s">
        <v>263</v>
      </c>
      <c r="M4183">
        <v>10035</v>
      </c>
      <c r="N4183" t="s">
        <v>144</v>
      </c>
      <c r="O4183" t="s">
        <v>7006</v>
      </c>
      <c r="P4183" t="s">
        <v>67</v>
      </c>
      <c r="Q4183" t="s">
        <v>157</v>
      </c>
      <c r="R4183" t="s">
        <v>7007</v>
      </c>
      <c r="S4183">
        <v>319.95999999999998</v>
      </c>
      <c r="T4183" s="3"/>
    </row>
    <row r="4184" spans="1:20" x14ac:dyDescent="0.3">
      <c r="A4184">
        <v>4183</v>
      </c>
      <c r="B4184" t="s">
        <v>7283</v>
      </c>
      <c r="C4184">
        <f t="shared" si="65"/>
        <v>40</v>
      </c>
      <c r="D4184" s="1">
        <v>43379</v>
      </c>
      <c r="E4184" s="1">
        <v>43385</v>
      </c>
      <c r="F4184" t="s">
        <v>46</v>
      </c>
      <c r="G4184" t="s">
        <v>7284</v>
      </c>
      <c r="H4184" t="s">
        <v>7285</v>
      </c>
      <c r="I4184" t="s">
        <v>98</v>
      </c>
      <c r="J4184" t="s">
        <v>23</v>
      </c>
      <c r="K4184" t="s">
        <v>262</v>
      </c>
      <c r="L4184" t="s">
        <v>263</v>
      </c>
      <c r="M4184">
        <v>10035</v>
      </c>
      <c r="N4184" t="s">
        <v>144</v>
      </c>
      <c r="O4184" t="s">
        <v>556</v>
      </c>
      <c r="P4184" t="s">
        <v>42</v>
      </c>
      <c r="Q4184" t="s">
        <v>86</v>
      </c>
      <c r="R4184" t="s">
        <v>2189</v>
      </c>
      <c r="S4184">
        <v>17.04</v>
      </c>
      <c r="T4184" s="3"/>
    </row>
    <row r="4185" spans="1:20" x14ac:dyDescent="0.3">
      <c r="A4185">
        <v>4184</v>
      </c>
      <c r="B4185" t="s">
        <v>7283</v>
      </c>
      <c r="C4185">
        <f t="shared" si="65"/>
        <v>40</v>
      </c>
      <c r="D4185" s="1">
        <v>43379</v>
      </c>
      <c r="E4185" s="1">
        <v>43385</v>
      </c>
      <c r="F4185" t="s">
        <v>46</v>
      </c>
      <c r="G4185" t="s">
        <v>7284</v>
      </c>
      <c r="H4185" t="s">
        <v>7285</v>
      </c>
      <c r="I4185" t="s">
        <v>98</v>
      </c>
      <c r="J4185" t="s">
        <v>23</v>
      </c>
      <c r="K4185" t="s">
        <v>262</v>
      </c>
      <c r="L4185" t="s">
        <v>263</v>
      </c>
      <c r="M4185">
        <v>10035</v>
      </c>
      <c r="N4185" t="s">
        <v>144</v>
      </c>
      <c r="O4185" t="s">
        <v>682</v>
      </c>
      <c r="P4185" t="s">
        <v>42</v>
      </c>
      <c r="Q4185" t="s">
        <v>55</v>
      </c>
      <c r="R4185" t="s">
        <v>683</v>
      </c>
      <c r="S4185">
        <v>344.91</v>
      </c>
      <c r="T4185" s="3"/>
    </row>
    <row r="4186" spans="1:20" x14ac:dyDescent="0.3">
      <c r="A4186">
        <v>4185</v>
      </c>
      <c r="B4186" t="s">
        <v>7286</v>
      </c>
      <c r="C4186">
        <f t="shared" si="65"/>
        <v>49</v>
      </c>
      <c r="D4186" s="1">
        <v>43074</v>
      </c>
      <c r="E4186" s="1">
        <v>43076</v>
      </c>
      <c r="F4186" t="s">
        <v>184</v>
      </c>
      <c r="G4186" t="s">
        <v>5731</v>
      </c>
      <c r="H4186" t="s">
        <v>5732</v>
      </c>
      <c r="I4186" t="s">
        <v>37</v>
      </c>
      <c r="J4186" t="s">
        <v>23</v>
      </c>
      <c r="K4186" t="s">
        <v>609</v>
      </c>
      <c r="L4186" t="s">
        <v>1244</v>
      </c>
      <c r="M4186">
        <v>2038</v>
      </c>
      <c r="N4186" t="s">
        <v>144</v>
      </c>
      <c r="O4186" t="s">
        <v>7287</v>
      </c>
      <c r="P4186" t="s">
        <v>28</v>
      </c>
      <c r="Q4186" t="s">
        <v>29</v>
      </c>
      <c r="R4186" t="s">
        <v>7288</v>
      </c>
      <c r="S4186">
        <v>81.94</v>
      </c>
      <c r="T4186" s="3"/>
    </row>
    <row r="4187" spans="1:20" x14ac:dyDescent="0.3">
      <c r="A4187">
        <v>4186</v>
      </c>
      <c r="B4187" t="s">
        <v>7289</v>
      </c>
      <c r="C4187">
        <f t="shared" si="65"/>
        <v>42</v>
      </c>
      <c r="D4187" s="1">
        <v>43029</v>
      </c>
      <c r="E4187" s="1">
        <v>43030</v>
      </c>
      <c r="F4187" t="s">
        <v>184</v>
      </c>
      <c r="G4187" t="s">
        <v>3154</v>
      </c>
      <c r="H4187" t="s">
        <v>3155</v>
      </c>
      <c r="I4187" t="s">
        <v>22</v>
      </c>
      <c r="J4187" t="s">
        <v>23</v>
      </c>
      <c r="K4187" t="s">
        <v>4497</v>
      </c>
      <c r="L4187" t="s">
        <v>2738</v>
      </c>
      <c r="M4187">
        <v>21215</v>
      </c>
      <c r="N4187" t="s">
        <v>144</v>
      </c>
      <c r="O4187" t="s">
        <v>3770</v>
      </c>
      <c r="P4187" t="s">
        <v>67</v>
      </c>
      <c r="Q4187" t="s">
        <v>157</v>
      </c>
      <c r="R4187" t="s">
        <v>3771</v>
      </c>
      <c r="S4187">
        <v>98.16</v>
      </c>
      <c r="T4187" s="3"/>
    </row>
    <row r="4188" spans="1:20" x14ac:dyDescent="0.3">
      <c r="A4188">
        <v>4187</v>
      </c>
      <c r="B4188" t="s">
        <v>7290</v>
      </c>
      <c r="C4188">
        <f t="shared" si="65"/>
        <v>20</v>
      </c>
      <c r="D4188" s="1">
        <v>43238</v>
      </c>
      <c r="E4188" s="1">
        <v>43243</v>
      </c>
      <c r="F4188" t="s">
        <v>46</v>
      </c>
      <c r="G4188" t="s">
        <v>7291</v>
      </c>
      <c r="H4188" t="s">
        <v>7292</v>
      </c>
      <c r="I4188" t="s">
        <v>37</v>
      </c>
      <c r="J4188" t="s">
        <v>23</v>
      </c>
      <c r="K4188" t="s">
        <v>7293</v>
      </c>
      <c r="L4188" t="s">
        <v>100</v>
      </c>
      <c r="M4188">
        <v>78501</v>
      </c>
      <c r="N4188" t="s">
        <v>101</v>
      </c>
      <c r="O4188" t="s">
        <v>2712</v>
      </c>
      <c r="P4188" t="s">
        <v>42</v>
      </c>
      <c r="Q4188" t="s">
        <v>71</v>
      </c>
      <c r="R4188" t="s">
        <v>2713</v>
      </c>
      <c r="S4188">
        <v>6.8739999999999997</v>
      </c>
      <c r="T4188" s="3"/>
    </row>
    <row r="4189" spans="1:20" x14ac:dyDescent="0.3">
      <c r="A4189">
        <v>4188</v>
      </c>
      <c r="B4189" t="s">
        <v>7290</v>
      </c>
      <c r="C4189">
        <f t="shared" si="65"/>
        <v>20</v>
      </c>
      <c r="D4189" s="1">
        <v>43238</v>
      </c>
      <c r="E4189" s="1">
        <v>43243</v>
      </c>
      <c r="F4189" t="s">
        <v>46</v>
      </c>
      <c r="G4189" t="s">
        <v>7291</v>
      </c>
      <c r="H4189" t="s">
        <v>7292</v>
      </c>
      <c r="I4189" t="s">
        <v>37</v>
      </c>
      <c r="J4189" t="s">
        <v>23</v>
      </c>
      <c r="K4189" t="s">
        <v>7293</v>
      </c>
      <c r="L4189" t="s">
        <v>100</v>
      </c>
      <c r="M4189">
        <v>78501</v>
      </c>
      <c r="N4189" t="s">
        <v>101</v>
      </c>
      <c r="O4189" t="s">
        <v>4945</v>
      </c>
      <c r="P4189" t="s">
        <v>42</v>
      </c>
      <c r="Q4189" t="s">
        <v>71</v>
      </c>
      <c r="R4189" t="s">
        <v>4946</v>
      </c>
      <c r="S4189">
        <v>1.996</v>
      </c>
      <c r="T4189" s="3"/>
    </row>
    <row r="4190" spans="1:20" x14ac:dyDescent="0.3">
      <c r="A4190">
        <v>4189</v>
      </c>
      <c r="B4190" t="s">
        <v>7290</v>
      </c>
      <c r="C4190">
        <f t="shared" si="65"/>
        <v>20</v>
      </c>
      <c r="D4190" s="1">
        <v>43238</v>
      </c>
      <c r="E4190" s="1">
        <v>43243</v>
      </c>
      <c r="F4190" t="s">
        <v>46</v>
      </c>
      <c r="G4190" t="s">
        <v>7291</v>
      </c>
      <c r="H4190" t="s">
        <v>7292</v>
      </c>
      <c r="I4190" t="s">
        <v>37</v>
      </c>
      <c r="J4190" t="s">
        <v>23</v>
      </c>
      <c r="K4190" t="s">
        <v>7293</v>
      </c>
      <c r="L4190" t="s">
        <v>100</v>
      </c>
      <c r="M4190">
        <v>78501</v>
      </c>
      <c r="N4190" t="s">
        <v>101</v>
      </c>
      <c r="O4190" t="s">
        <v>5940</v>
      </c>
      <c r="P4190" t="s">
        <v>42</v>
      </c>
      <c r="Q4190" t="s">
        <v>55</v>
      </c>
      <c r="R4190" t="s">
        <v>5941</v>
      </c>
      <c r="S4190">
        <v>8.9280000000000008</v>
      </c>
      <c r="T4190" s="3"/>
    </row>
    <row r="4191" spans="1:20" x14ac:dyDescent="0.3">
      <c r="A4191">
        <v>4190</v>
      </c>
      <c r="B4191" t="s">
        <v>7294</v>
      </c>
      <c r="C4191">
        <f t="shared" si="65"/>
        <v>39</v>
      </c>
      <c r="D4191" s="1">
        <v>43004</v>
      </c>
      <c r="E4191" s="1">
        <v>43009</v>
      </c>
      <c r="F4191" t="s">
        <v>19</v>
      </c>
      <c r="G4191" t="s">
        <v>7126</v>
      </c>
      <c r="H4191" t="s">
        <v>7127</v>
      </c>
      <c r="I4191" t="s">
        <v>37</v>
      </c>
      <c r="J4191" t="s">
        <v>23</v>
      </c>
      <c r="K4191" t="s">
        <v>7295</v>
      </c>
      <c r="L4191" t="s">
        <v>485</v>
      </c>
      <c r="M4191">
        <v>52240</v>
      </c>
      <c r="N4191" t="s">
        <v>101</v>
      </c>
      <c r="O4191" t="s">
        <v>7296</v>
      </c>
      <c r="P4191" t="s">
        <v>42</v>
      </c>
      <c r="Q4191" t="s">
        <v>86</v>
      </c>
      <c r="R4191" t="s">
        <v>7297</v>
      </c>
      <c r="S4191">
        <v>9.99</v>
      </c>
      <c r="T4191" s="3"/>
    </row>
    <row r="4192" spans="1:20" x14ac:dyDescent="0.3">
      <c r="A4192">
        <v>4191</v>
      </c>
      <c r="B4192" t="s">
        <v>7298</v>
      </c>
      <c r="C4192">
        <f t="shared" si="65"/>
        <v>46</v>
      </c>
      <c r="D4192" s="1">
        <v>43421</v>
      </c>
      <c r="E4192" s="1">
        <v>43426</v>
      </c>
      <c r="F4192" t="s">
        <v>46</v>
      </c>
      <c r="G4192" t="s">
        <v>2756</v>
      </c>
      <c r="H4192" t="s">
        <v>2757</v>
      </c>
      <c r="I4192" t="s">
        <v>22</v>
      </c>
      <c r="J4192" t="s">
        <v>23</v>
      </c>
      <c r="K4192" t="s">
        <v>603</v>
      </c>
      <c r="L4192" t="s">
        <v>241</v>
      </c>
      <c r="M4192">
        <v>19711</v>
      </c>
      <c r="N4192" t="s">
        <v>144</v>
      </c>
      <c r="O4192" t="s">
        <v>5743</v>
      </c>
      <c r="P4192" t="s">
        <v>67</v>
      </c>
      <c r="Q4192" t="s">
        <v>1215</v>
      </c>
      <c r="R4192" t="s">
        <v>5744</v>
      </c>
      <c r="S4192">
        <v>10499.97</v>
      </c>
      <c r="T4192" s="3"/>
    </row>
    <row r="4193" spans="1:20" x14ac:dyDescent="0.3">
      <c r="A4193">
        <v>4192</v>
      </c>
      <c r="B4193" t="s">
        <v>7299</v>
      </c>
      <c r="C4193">
        <f t="shared" si="65"/>
        <v>28</v>
      </c>
      <c r="D4193" s="1">
        <v>42559</v>
      </c>
      <c r="E4193" s="1">
        <v>42559</v>
      </c>
      <c r="F4193" t="s">
        <v>1289</v>
      </c>
      <c r="G4193" t="s">
        <v>6000</v>
      </c>
      <c r="H4193" t="s">
        <v>6001</v>
      </c>
      <c r="I4193" t="s">
        <v>22</v>
      </c>
      <c r="J4193" t="s">
        <v>23</v>
      </c>
      <c r="K4193" t="s">
        <v>180</v>
      </c>
      <c r="L4193" t="s">
        <v>100</v>
      </c>
      <c r="M4193">
        <v>77070</v>
      </c>
      <c r="N4193" t="s">
        <v>101</v>
      </c>
      <c r="O4193" t="s">
        <v>7300</v>
      </c>
      <c r="P4193" t="s">
        <v>42</v>
      </c>
      <c r="Q4193" t="s">
        <v>86</v>
      </c>
      <c r="R4193" t="s">
        <v>7301</v>
      </c>
      <c r="S4193">
        <v>21.12</v>
      </c>
      <c r="T4193" s="3"/>
    </row>
    <row r="4194" spans="1:20" x14ac:dyDescent="0.3">
      <c r="A4194">
        <v>4193</v>
      </c>
      <c r="B4194" t="s">
        <v>7302</v>
      </c>
      <c r="C4194">
        <f t="shared" si="65"/>
        <v>47</v>
      </c>
      <c r="D4194" s="1">
        <v>42690</v>
      </c>
      <c r="E4194" s="1">
        <v>42694</v>
      </c>
      <c r="F4194" t="s">
        <v>46</v>
      </c>
      <c r="G4194" t="s">
        <v>817</v>
      </c>
      <c r="H4194" t="s">
        <v>818</v>
      </c>
      <c r="I4194" t="s">
        <v>37</v>
      </c>
      <c r="J4194" t="s">
        <v>23</v>
      </c>
      <c r="K4194" t="s">
        <v>7303</v>
      </c>
      <c r="L4194" t="s">
        <v>6264</v>
      </c>
      <c r="M4194">
        <v>83704</v>
      </c>
      <c r="N4194" t="s">
        <v>40</v>
      </c>
      <c r="O4194" t="s">
        <v>51</v>
      </c>
      <c r="P4194" t="s">
        <v>28</v>
      </c>
      <c r="Q4194" t="s">
        <v>52</v>
      </c>
      <c r="R4194" t="s">
        <v>53</v>
      </c>
      <c r="S4194">
        <v>696.42</v>
      </c>
      <c r="T4194" s="3"/>
    </row>
    <row r="4195" spans="1:20" x14ac:dyDescent="0.3">
      <c r="A4195">
        <v>4194</v>
      </c>
      <c r="B4195" t="s">
        <v>7302</v>
      </c>
      <c r="C4195">
        <f t="shared" si="65"/>
        <v>47</v>
      </c>
      <c r="D4195" s="1">
        <v>42690</v>
      </c>
      <c r="E4195" s="1">
        <v>42694</v>
      </c>
      <c r="F4195" t="s">
        <v>46</v>
      </c>
      <c r="G4195" t="s">
        <v>817</v>
      </c>
      <c r="H4195" t="s">
        <v>818</v>
      </c>
      <c r="I4195" t="s">
        <v>37</v>
      </c>
      <c r="J4195" t="s">
        <v>23</v>
      </c>
      <c r="K4195" t="s">
        <v>7303</v>
      </c>
      <c r="L4195" t="s">
        <v>6264</v>
      </c>
      <c r="M4195">
        <v>83704</v>
      </c>
      <c r="N4195" t="s">
        <v>40</v>
      </c>
      <c r="O4195" t="s">
        <v>622</v>
      </c>
      <c r="P4195" t="s">
        <v>67</v>
      </c>
      <c r="Q4195" t="s">
        <v>68</v>
      </c>
      <c r="R4195" t="s">
        <v>623</v>
      </c>
      <c r="S4195">
        <v>304.77600000000001</v>
      </c>
      <c r="T4195" s="3"/>
    </row>
    <row r="4196" spans="1:20" x14ac:dyDescent="0.3">
      <c r="A4196">
        <v>4195</v>
      </c>
      <c r="B4196" t="s">
        <v>7304</v>
      </c>
      <c r="C4196">
        <f t="shared" si="65"/>
        <v>25</v>
      </c>
      <c r="D4196" s="1">
        <v>42539</v>
      </c>
      <c r="E4196" s="1">
        <v>42543</v>
      </c>
      <c r="F4196" t="s">
        <v>46</v>
      </c>
      <c r="G4196" t="s">
        <v>6476</v>
      </c>
      <c r="H4196" t="s">
        <v>6477</v>
      </c>
      <c r="I4196" t="s">
        <v>22</v>
      </c>
      <c r="J4196" t="s">
        <v>23</v>
      </c>
      <c r="K4196" t="s">
        <v>946</v>
      </c>
      <c r="L4196" t="s">
        <v>39</v>
      </c>
      <c r="M4196">
        <v>92105</v>
      </c>
      <c r="N4196" t="s">
        <v>40</v>
      </c>
      <c r="O4196" t="s">
        <v>4231</v>
      </c>
      <c r="P4196" t="s">
        <v>42</v>
      </c>
      <c r="Q4196" t="s">
        <v>64</v>
      </c>
      <c r="R4196" t="s">
        <v>4232</v>
      </c>
      <c r="S4196">
        <v>51.98</v>
      </c>
      <c r="T4196" s="3"/>
    </row>
    <row r="4197" spans="1:20" x14ac:dyDescent="0.3">
      <c r="A4197">
        <v>4196</v>
      </c>
      <c r="B4197" t="s">
        <v>7305</v>
      </c>
      <c r="C4197">
        <f t="shared" si="65"/>
        <v>14</v>
      </c>
      <c r="D4197" s="1">
        <v>42833</v>
      </c>
      <c r="E4197" s="1">
        <v>42839</v>
      </c>
      <c r="F4197" t="s">
        <v>46</v>
      </c>
      <c r="G4197" t="s">
        <v>2036</v>
      </c>
      <c r="H4197" t="s">
        <v>2037</v>
      </c>
      <c r="I4197" t="s">
        <v>22</v>
      </c>
      <c r="J4197" t="s">
        <v>23</v>
      </c>
      <c r="K4197" t="s">
        <v>38</v>
      </c>
      <c r="L4197" t="s">
        <v>39</v>
      </c>
      <c r="M4197">
        <v>90032</v>
      </c>
      <c r="N4197" t="s">
        <v>40</v>
      </c>
      <c r="O4197" t="s">
        <v>2449</v>
      </c>
      <c r="P4197" t="s">
        <v>28</v>
      </c>
      <c r="Q4197" t="s">
        <v>61</v>
      </c>
      <c r="R4197" t="s">
        <v>2450</v>
      </c>
      <c r="S4197">
        <v>24.7</v>
      </c>
      <c r="T4197" s="3"/>
    </row>
    <row r="4198" spans="1:20" x14ac:dyDescent="0.3">
      <c r="A4198">
        <v>4197</v>
      </c>
      <c r="B4198" t="s">
        <v>7306</v>
      </c>
      <c r="C4198">
        <f t="shared" si="65"/>
        <v>17</v>
      </c>
      <c r="D4198" s="1">
        <v>42478</v>
      </c>
      <c r="E4198" s="1">
        <v>42483</v>
      </c>
      <c r="F4198" t="s">
        <v>19</v>
      </c>
      <c r="G4198" t="s">
        <v>2385</v>
      </c>
      <c r="H4198" t="s">
        <v>2386</v>
      </c>
      <c r="I4198" t="s">
        <v>22</v>
      </c>
      <c r="J4198" t="s">
        <v>23</v>
      </c>
      <c r="K4198" t="s">
        <v>262</v>
      </c>
      <c r="L4198" t="s">
        <v>263</v>
      </c>
      <c r="M4198">
        <v>10024</v>
      </c>
      <c r="N4198" t="s">
        <v>144</v>
      </c>
      <c r="O4198" t="s">
        <v>2622</v>
      </c>
      <c r="P4198" t="s">
        <v>42</v>
      </c>
      <c r="Q4198" t="s">
        <v>43</v>
      </c>
      <c r="R4198" t="s">
        <v>2623</v>
      </c>
      <c r="S4198">
        <v>21.93</v>
      </c>
      <c r="T4198" s="3"/>
    </row>
    <row r="4199" spans="1:20" x14ac:dyDescent="0.3">
      <c r="A4199">
        <v>4198</v>
      </c>
      <c r="B4199" t="s">
        <v>7307</v>
      </c>
      <c r="C4199">
        <f t="shared" si="65"/>
        <v>49</v>
      </c>
      <c r="D4199" s="1">
        <v>43072</v>
      </c>
      <c r="E4199" s="1">
        <v>43077</v>
      </c>
      <c r="F4199" t="s">
        <v>46</v>
      </c>
      <c r="G4199" t="s">
        <v>1454</v>
      </c>
      <c r="H4199" t="s">
        <v>1455</v>
      </c>
      <c r="I4199" t="s">
        <v>22</v>
      </c>
      <c r="J4199" t="s">
        <v>23</v>
      </c>
      <c r="K4199" t="s">
        <v>142</v>
      </c>
      <c r="L4199" t="s">
        <v>143</v>
      </c>
      <c r="M4199">
        <v>19134</v>
      </c>
      <c r="N4199" t="s">
        <v>144</v>
      </c>
      <c r="O4199" t="s">
        <v>2063</v>
      </c>
      <c r="P4199" t="s">
        <v>42</v>
      </c>
      <c r="Q4199" t="s">
        <v>74</v>
      </c>
      <c r="R4199" t="s">
        <v>2064</v>
      </c>
      <c r="S4199">
        <v>394.81599999999997</v>
      </c>
      <c r="T4199" s="3"/>
    </row>
    <row r="4200" spans="1:20" x14ac:dyDescent="0.3">
      <c r="A4200">
        <v>4199</v>
      </c>
      <c r="B4200" t="s">
        <v>7307</v>
      </c>
      <c r="C4200">
        <f t="shared" si="65"/>
        <v>49</v>
      </c>
      <c r="D4200" s="1">
        <v>43072</v>
      </c>
      <c r="E4200" s="1">
        <v>43077</v>
      </c>
      <c r="F4200" t="s">
        <v>46</v>
      </c>
      <c r="G4200" t="s">
        <v>1454</v>
      </c>
      <c r="H4200" t="s">
        <v>1455</v>
      </c>
      <c r="I4200" t="s">
        <v>22</v>
      </c>
      <c r="J4200" t="s">
        <v>23</v>
      </c>
      <c r="K4200" t="s">
        <v>142</v>
      </c>
      <c r="L4200" t="s">
        <v>143</v>
      </c>
      <c r="M4200">
        <v>19134</v>
      </c>
      <c r="N4200" t="s">
        <v>144</v>
      </c>
      <c r="O4200" t="s">
        <v>1119</v>
      </c>
      <c r="P4200" t="s">
        <v>42</v>
      </c>
      <c r="Q4200" t="s">
        <v>71</v>
      </c>
      <c r="R4200" t="s">
        <v>1120</v>
      </c>
      <c r="S4200">
        <v>18.192</v>
      </c>
      <c r="T4200" s="3"/>
    </row>
    <row r="4201" spans="1:20" x14ac:dyDescent="0.3">
      <c r="A4201">
        <v>4200</v>
      </c>
      <c r="B4201" t="s">
        <v>7308</v>
      </c>
      <c r="C4201">
        <f t="shared" si="65"/>
        <v>50</v>
      </c>
      <c r="D4201" s="1">
        <v>42714</v>
      </c>
      <c r="E4201" s="1">
        <v>42714</v>
      </c>
      <c r="F4201" t="s">
        <v>1289</v>
      </c>
      <c r="G4201" t="s">
        <v>178</v>
      </c>
      <c r="H4201" t="s">
        <v>179</v>
      </c>
      <c r="I4201" t="s">
        <v>98</v>
      </c>
      <c r="J4201" t="s">
        <v>23</v>
      </c>
      <c r="K4201" t="s">
        <v>262</v>
      </c>
      <c r="L4201" t="s">
        <v>263</v>
      </c>
      <c r="M4201">
        <v>10024</v>
      </c>
      <c r="N4201" t="s">
        <v>144</v>
      </c>
      <c r="O4201" t="s">
        <v>2622</v>
      </c>
      <c r="P4201" t="s">
        <v>42</v>
      </c>
      <c r="Q4201" t="s">
        <v>43</v>
      </c>
      <c r="R4201" t="s">
        <v>2623</v>
      </c>
      <c r="S4201">
        <v>7.31</v>
      </c>
      <c r="T4201" s="3"/>
    </row>
    <row r="4202" spans="1:20" x14ac:dyDescent="0.3">
      <c r="A4202">
        <v>4201</v>
      </c>
      <c r="B4202" t="s">
        <v>7308</v>
      </c>
      <c r="C4202">
        <f t="shared" si="65"/>
        <v>50</v>
      </c>
      <c r="D4202" s="1">
        <v>42714</v>
      </c>
      <c r="E4202" s="1">
        <v>42714</v>
      </c>
      <c r="F4202" t="s">
        <v>1289</v>
      </c>
      <c r="G4202" t="s">
        <v>178</v>
      </c>
      <c r="H4202" t="s">
        <v>179</v>
      </c>
      <c r="I4202" t="s">
        <v>98</v>
      </c>
      <c r="J4202" t="s">
        <v>23</v>
      </c>
      <c r="K4202" t="s">
        <v>262</v>
      </c>
      <c r="L4202" t="s">
        <v>263</v>
      </c>
      <c r="M4202">
        <v>10024</v>
      </c>
      <c r="N4202" t="s">
        <v>144</v>
      </c>
      <c r="O4202" t="s">
        <v>2397</v>
      </c>
      <c r="P4202" t="s">
        <v>67</v>
      </c>
      <c r="Q4202" t="s">
        <v>1215</v>
      </c>
      <c r="R4202" t="s">
        <v>2398</v>
      </c>
      <c r="S4202">
        <v>799.98400000000004</v>
      </c>
      <c r="T4202" s="3"/>
    </row>
    <row r="4203" spans="1:20" x14ac:dyDescent="0.3">
      <c r="A4203">
        <v>4202</v>
      </c>
      <c r="B4203" t="s">
        <v>7308</v>
      </c>
      <c r="C4203">
        <f t="shared" si="65"/>
        <v>50</v>
      </c>
      <c r="D4203" s="1">
        <v>42714</v>
      </c>
      <c r="E4203" s="1">
        <v>42714</v>
      </c>
      <c r="F4203" t="s">
        <v>1289</v>
      </c>
      <c r="G4203" t="s">
        <v>178</v>
      </c>
      <c r="H4203" t="s">
        <v>179</v>
      </c>
      <c r="I4203" t="s">
        <v>98</v>
      </c>
      <c r="J4203" t="s">
        <v>23</v>
      </c>
      <c r="K4203" t="s">
        <v>262</v>
      </c>
      <c r="L4203" t="s">
        <v>263</v>
      </c>
      <c r="M4203">
        <v>10024</v>
      </c>
      <c r="N4203" t="s">
        <v>144</v>
      </c>
      <c r="O4203" t="s">
        <v>1265</v>
      </c>
      <c r="P4203" t="s">
        <v>42</v>
      </c>
      <c r="Q4203" t="s">
        <v>86</v>
      </c>
      <c r="R4203" t="s">
        <v>1266</v>
      </c>
      <c r="S4203">
        <v>41.28</v>
      </c>
      <c r="T4203" s="3"/>
    </row>
    <row r="4204" spans="1:20" x14ac:dyDescent="0.3">
      <c r="A4204">
        <v>4203</v>
      </c>
      <c r="B4204" t="s">
        <v>7308</v>
      </c>
      <c r="C4204">
        <f t="shared" si="65"/>
        <v>50</v>
      </c>
      <c r="D4204" s="1">
        <v>42714</v>
      </c>
      <c r="E4204" s="1">
        <v>42714</v>
      </c>
      <c r="F4204" t="s">
        <v>1289</v>
      </c>
      <c r="G4204" t="s">
        <v>178</v>
      </c>
      <c r="H4204" t="s">
        <v>179</v>
      </c>
      <c r="I4204" t="s">
        <v>98</v>
      </c>
      <c r="J4204" t="s">
        <v>23</v>
      </c>
      <c r="K4204" t="s">
        <v>262</v>
      </c>
      <c r="L4204" t="s">
        <v>263</v>
      </c>
      <c r="M4204">
        <v>10024</v>
      </c>
      <c r="N4204" t="s">
        <v>144</v>
      </c>
      <c r="O4204" t="s">
        <v>630</v>
      </c>
      <c r="P4204" t="s">
        <v>42</v>
      </c>
      <c r="Q4204" t="s">
        <v>86</v>
      </c>
      <c r="R4204" t="s">
        <v>631</v>
      </c>
      <c r="S4204">
        <v>184.66</v>
      </c>
      <c r="T4204" s="3"/>
    </row>
    <row r="4205" spans="1:20" x14ac:dyDescent="0.3">
      <c r="A4205">
        <v>4204</v>
      </c>
      <c r="B4205" t="s">
        <v>7309</v>
      </c>
      <c r="C4205">
        <f t="shared" si="65"/>
        <v>44</v>
      </c>
      <c r="D4205" s="1">
        <v>42308</v>
      </c>
      <c r="E4205" s="1">
        <v>42310</v>
      </c>
      <c r="F4205" t="s">
        <v>19</v>
      </c>
      <c r="G4205" t="s">
        <v>4898</v>
      </c>
      <c r="H4205" t="s">
        <v>4899</v>
      </c>
      <c r="I4205" t="s">
        <v>22</v>
      </c>
      <c r="J4205" t="s">
        <v>23</v>
      </c>
      <c r="K4205" t="s">
        <v>7310</v>
      </c>
      <c r="L4205" t="s">
        <v>1399</v>
      </c>
      <c r="M4205">
        <v>2920</v>
      </c>
      <c r="N4205" t="s">
        <v>144</v>
      </c>
      <c r="O4205" t="s">
        <v>175</v>
      </c>
      <c r="P4205" t="s">
        <v>42</v>
      </c>
      <c r="Q4205" t="s">
        <v>64</v>
      </c>
      <c r="R4205" t="s">
        <v>176</v>
      </c>
      <c r="S4205">
        <v>49.25</v>
      </c>
      <c r="T4205" s="3"/>
    </row>
    <row r="4206" spans="1:20" x14ac:dyDescent="0.3">
      <c r="A4206">
        <v>4205</v>
      </c>
      <c r="B4206" t="s">
        <v>7309</v>
      </c>
      <c r="C4206">
        <f t="shared" si="65"/>
        <v>44</v>
      </c>
      <c r="D4206" s="1">
        <v>42308</v>
      </c>
      <c r="E4206" s="1">
        <v>42310</v>
      </c>
      <c r="F4206" t="s">
        <v>19</v>
      </c>
      <c r="G4206" t="s">
        <v>4898</v>
      </c>
      <c r="H4206" t="s">
        <v>4899</v>
      </c>
      <c r="I4206" t="s">
        <v>22</v>
      </c>
      <c r="J4206" t="s">
        <v>23</v>
      </c>
      <c r="K4206" t="s">
        <v>7310</v>
      </c>
      <c r="L4206" t="s">
        <v>1399</v>
      </c>
      <c r="M4206">
        <v>2920</v>
      </c>
      <c r="N4206" t="s">
        <v>144</v>
      </c>
      <c r="O4206" t="s">
        <v>2844</v>
      </c>
      <c r="P4206" t="s">
        <v>42</v>
      </c>
      <c r="Q4206" t="s">
        <v>86</v>
      </c>
      <c r="R4206" t="s">
        <v>2845</v>
      </c>
      <c r="S4206">
        <v>10.16</v>
      </c>
      <c r="T4206" s="3"/>
    </row>
    <row r="4207" spans="1:20" x14ac:dyDescent="0.3">
      <c r="A4207">
        <v>4206</v>
      </c>
      <c r="B4207" t="s">
        <v>7309</v>
      </c>
      <c r="C4207">
        <f t="shared" si="65"/>
        <v>44</v>
      </c>
      <c r="D4207" s="1">
        <v>42308</v>
      </c>
      <c r="E4207" s="1">
        <v>42310</v>
      </c>
      <c r="F4207" t="s">
        <v>19</v>
      </c>
      <c r="G4207" t="s">
        <v>4898</v>
      </c>
      <c r="H4207" t="s">
        <v>4899</v>
      </c>
      <c r="I4207" t="s">
        <v>22</v>
      </c>
      <c r="J4207" t="s">
        <v>23</v>
      </c>
      <c r="K4207" t="s">
        <v>7310</v>
      </c>
      <c r="L4207" t="s">
        <v>1399</v>
      </c>
      <c r="M4207">
        <v>2920</v>
      </c>
      <c r="N4207" t="s">
        <v>144</v>
      </c>
      <c r="O4207" t="s">
        <v>5066</v>
      </c>
      <c r="P4207" t="s">
        <v>28</v>
      </c>
      <c r="Q4207" t="s">
        <v>61</v>
      </c>
      <c r="R4207" t="s">
        <v>5067</v>
      </c>
      <c r="S4207">
        <v>14.76</v>
      </c>
      <c r="T4207" s="3"/>
    </row>
    <row r="4208" spans="1:20" x14ac:dyDescent="0.3">
      <c r="A4208">
        <v>4207</v>
      </c>
      <c r="B4208" t="s">
        <v>7309</v>
      </c>
      <c r="C4208">
        <f t="shared" si="65"/>
        <v>44</v>
      </c>
      <c r="D4208" s="1">
        <v>42308</v>
      </c>
      <c r="E4208" s="1">
        <v>42310</v>
      </c>
      <c r="F4208" t="s">
        <v>19</v>
      </c>
      <c r="G4208" t="s">
        <v>4898</v>
      </c>
      <c r="H4208" t="s">
        <v>4899</v>
      </c>
      <c r="I4208" t="s">
        <v>22</v>
      </c>
      <c r="J4208" t="s">
        <v>23</v>
      </c>
      <c r="K4208" t="s">
        <v>7310</v>
      </c>
      <c r="L4208" t="s">
        <v>1399</v>
      </c>
      <c r="M4208">
        <v>2920</v>
      </c>
      <c r="N4208" t="s">
        <v>144</v>
      </c>
      <c r="O4208" t="s">
        <v>3225</v>
      </c>
      <c r="P4208" t="s">
        <v>42</v>
      </c>
      <c r="Q4208" t="s">
        <v>71</v>
      </c>
      <c r="R4208" t="s">
        <v>3226</v>
      </c>
      <c r="S4208">
        <v>34.08</v>
      </c>
      <c r="T4208" s="3"/>
    </row>
    <row r="4209" spans="1:20" x14ac:dyDescent="0.3">
      <c r="A4209">
        <v>4208</v>
      </c>
      <c r="B4209" t="s">
        <v>7309</v>
      </c>
      <c r="C4209">
        <f t="shared" si="65"/>
        <v>44</v>
      </c>
      <c r="D4209" s="1">
        <v>42308</v>
      </c>
      <c r="E4209" s="1">
        <v>42310</v>
      </c>
      <c r="F4209" t="s">
        <v>19</v>
      </c>
      <c r="G4209" t="s">
        <v>4898</v>
      </c>
      <c r="H4209" t="s">
        <v>4899</v>
      </c>
      <c r="I4209" t="s">
        <v>22</v>
      </c>
      <c r="J4209" t="s">
        <v>23</v>
      </c>
      <c r="K4209" t="s">
        <v>7310</v>
      </c>
      <c r="L4209" t="s">
        <v>1399</v>
      </c>
      <c r="M4209">
        <v>2920</v>
      </c>
      <c r="N4209" t="s">
        <v>144</v>
      </c>
      <c r="O4209" t="s">
        <v>1283</v>
      </c>
      <c r="P4209" t="s">
        <v>28</v>
      </c>
      <c r="Q4209" t="s">
        <v>61</v>
      </c>
      <c r="R4209" t="s">
        <v>1284</v>
      </c>
      <c r="S4209">
        <v>17.670000000000002</v>
      </c>
      <c r="T4209" s="3"/>
    </row>
    <row r="4210" spans="1:20" x14ac:dyDescent="0.3">
      <c r="A4210">
        <v>4209</v>
      </c>
      <c r="B4210" t="s">
        <v>7309</v>
      </c>
      <c r="C4210">
        <f t="shared" si="65"/>
        <v>44</v>
      </c>
      <c r="D4210" s="1">
        <v>42308</v>
      </c>
      <c r="E4210" s="1">
        <v>42310</v>
      </c>
      <c r="F4210" t="s">
        <v>19</v>
      </c>
      <c r="G4210" t="s">
        <v>4898</v>
      </c>
      <c r="H4210" t="s">
        <v>4899</v>
      </c>
      <c r="I4210" t="s">
        <v>22</v>
      </c>
      <c r="J4210" t="s">
        <v>23</v>
      </c>
      <c r="K4210" t="s">
        <v>7310</v>
      </c>
      <c r="L4210" t="s">
        <v>1399</v>
      </c>
      <c r="M4210">
        <v>2920</v>
      </c>
      <c r="N4210" t="s">
        <v>144</v>
      </c>
      <c r="O4210" t="s">
        <v>6252</v>
      </c>
      <c r="P4210" t="s">
        <v>28</v>
      </c>
      <c r="Q4210" t="s">
        <v>32</v>
      </c>
      <c r="R4210" t="s">
        <v>6253</v>
      </c>
      <c r="S4210">
        <v>1604.9</v>
      </c>
      <c r="T4210" s="3"/>
    </row>
    <row r="4211" spans="1:20" x14ac:dyDescent="0.3">
      <c r="A4211">
        <v>4210</v>
      </c>
      <c r="B4211" t="s">
        <v>7309</v>
      </c>
      <c r="C4211">
        <f t="shared" si="65"/>
        <v>44</v>
      </c>
      <c r="D4211" s="1">
        <v>42308</v>
      </c>
      <c r="E4211" s="1">
        <v>42310</v>
      </c>
      <c r="F4211" t="s">
        <v>19</v>
      </c>
      <c r="G4211" t="s">
        <v>4898</v>
      </c>
      <c r="H4211" t="s">
        <v>4899</v>
      </c>
      <c r="I4211" t="s">
        <v>22</v>
      </c>
      <c r="J4211" t="s">
        <v>23</v>
      </c>
      <c r="K4211" t="s">
        <v>7310</v>
      </c>
      <c r="L4211" t="s">
        <v>1399</v>
      </c>
      <c r="M4211">
        <v>2920</v>
      </c>
      <c r="N4211" t="s">
        <v>144</v>
      </c>
      <c r="O4211" t="s">
        <v>5072</v>
      </c>
      <c r="P4211" t="s">
        <v>28</v>
      </c>
      <c r="Q4211" t="s">
        <v>52</v>
      </c>
      <c r="R4211" t="s">
        <v>5073</v>
      </c>
      <c r="S4211">
        <v>385.68599999999998</v>
      </c>
      <c r="T4211" s="3"/>
    </row>
    <row r="4212" spans="1:20" x14ac:dyDescent="0.3">
      <c r="A4212">
        <v>4211</v>
      </c>
      <c r="B4212" t="s">
        <v>7311</v>
      </c>
      <c r="C4212">
        <f t="shared" si="65"/>
        <v>50</v>
      </c>
      <c r="D4212" s="1">
        <v>43443</v>
      </c>
      <c r="E4212" s="1">
        <v>43448</v>
      </c>
      <c r="F4212" t="s">
        <v>46</v>
      </c>
      <c r="G4212" t="s">
        <v>7312</v>
      </c>
      <c r="H4212" t="s">
        <v>7313</v>
      </c>
      <c r="I4212" t="s">
        <v>22</v>
      </c>
      <c r="J4212" t="s">
        <v>23</v>
      </c>
      <c r="K4212" t="s">
        <v>299</v>
      </c>
      <c r="L4212" t="s">
        <v>207</v>
      </c>
      <c r="M4212">
        <v>60623</v>
      </c>
      <c r="N4212" t="s">
        <v>101</v>
      </c>
      <c r="O4212" t="s">
        <v>499</v>
      </c>
      <c r="P4212" t="s">
        <v>42</v>
      </c>
      <c r="Q4212" t="s">
        <v>86</v>
      </c>
      <c r="R4212" t="s">
        <v>500</v>
      </c>
      <c r="S4212">
        <v>15.984</v>
      </c>
      <c r="T4212" s="3"/>
    </row>
    <row r="4213" spans="1:20" x14ac:dyDescent="0.3">
      <c r="A4213">
        <v>4212</v>
      </c>
      <c r="B4213" t="s">
        <v>7314</v>
      </c>
      <c r="C4213">
        <f t="shared" si="65"/>
        <v>19</v>
      </c>
      <c r="D4213" s="1">
        <v>42129</v>
      </c>
      <c r="E4213" s="1">
        <v>42133</v>
      </c>
      <c r="F4213" t="s">
        <v>19</v>
      </c>
      <c r="G4213" t="s">
        <v>7028</v>
      </c>
      <c r="H4213" t="s">
        <v>7029</v>
      </c>
      <c r="I4213" t="s">
        <v>22</v>
      </c>
      <c r="J4213" t="s">
        <v>23</v>
      </c>
      <c r="K4213" t="s">
        <v>1465</v>
      </c>
      <c r="L4213" t="s">
        <v>25</v>
      </c>
      <c r="M4213">
        <v>40475</v>
      </c>
      <c r="N4213" t="s">
        <v>26</v>
      </c>
      <c r="O4213" t="s">
        <v>5829</v>
      </c>
      <c r="P4213" t="s">
        <v>42</v>
      </c>
      <c r="Q4213" t="s">
        <v>86</v>
      </c>
      <c r="R4213" t="s">
        <v>5830</v>
      </c>
      <c r="S4213">
        <v>9.42</v>
      </c>
      <c r="T4213" s="3"/>
    </row>
    <row r="4214" spans="1:20" x14ac:dyDescent="0.3">
      <c r="A4214">
        <v>4213</v>
      </c>
      <c r="B4214" t="s">
        <v>7314</v>
      </c>
      <c r="C4214">
        <f t="shared" si="65"/>
        <v>19</v>
      </c>
      <c r="D4214" s="1">
        <v>42129</v>
      </c>
      <c r="E4214" s="1">
        <v>42133</v>
      </c>
      <c r="F4214" t="s">
        <v>19</v>
      </c>
      <c r="G4214" t="s">
        <v>7028</v>
      </c>
      <c r="H4214" t="s">
        <v>7029</v>
      </c>
      <c r="I4214" t="s">
        <v>22</v>
      </c>
      <c r="J4214" t="s">
        <v>23</v>
      </c>
      <c r="K4214" t="s">
        <v>1465</v>
      </c>
      <c r="L4214" t="s">
        <v>25</v>
      </c>
      <c r="M4214">
        <v>40475</v>
      </c>
      <c r="N4214" t="s">
        <v>26</v>
      </c>
      <c r="O4214" t="s">
        <v>1113</v>
      </c>
      <c r="P4214" t="s">
        <v>42</v>
      </c>
      <c r="Q4214" t="s">
        <v>64</v>
      </c>
      <c r="R4214" t="s">
        <v>1114</v>
      </c>
      <c r="S4214">
        <v>6.56</v>
      </c>
      <c r="T4214" s="3"/>
    </row>
    <row r="4215" spans="1:20" x14ac:dyDescent="0.3">
      <c r="A4215">
        <v>4214</v>
      </c>
      <c r="B4215" t="s">
        <v>7314</v>
      </c>
      <c r="C4215">
        <f t="shared" si="65"/>
        <v>19</v>
      </c>
      <c r="D4215" s="1">
        <v>42129</v>
      </c>
      <c r="E4215" s="1">
        <v>42133</v>
      </c>
      <c r="F4215" t="s">
        <v>19</v>
      </c>
      <c r="G4215" t="s">
        <v>7028</v>
      </c>
      <c r="H4215" t="s">
        <v>7029</v>
      </c>
      <c r="I4215" t="s">
        <v>22</v>
      </c>
      <c r="J4215" t="s">
        <v>23</v>
      </c>
      <c r="K4215" t="s">
        <v>1465</v>
      </c>
      <c r="L4215" t="s">
        <v>25</v>
      </c>
      <c r="M4215">
        <v>40475</v>
      </c>
      <c r="N4215" t="s">
        <v>26</v>
      </c>
      <c r="O4215" t="s">
        <v>7315</v>
      </c>
      <c r="P4215" t="s">
        <v>42</v>
      </c>
      <c r="Q4215" t="s">
        <v>86</v>
      </c>
      <c r="R4215" t="s">
        <v>7316</v>
      </c>
      <c r="S4215">
        <v>24.56</v>
      </c>
      <c r="T4215" s="3"/>
    </row>
    <row r="4216" spans="1:20" x14ac:dyDescent="0.3">
      <c r="A4216">
        <v>4215</v>
      </c>
      <c r="B4216" t="s">
        <v>7317</v>
      </c>
      <c r="C4216">
        <f t="shared" si="65"/>
        <v>9</v>
      </c>
      <c r="D4216" s="1">
        <v>42798</v>
      </c>
      <c r="E4216" s="1">
        <v>42802</v>
      </c>
      <c r="F4216" t="s">
        <v>46</v>
      </c>
      <c r="G4216" t="s">
        <v>4204</v>
      </c>
      <c r="H4216" t="s">
        <v>4205</v>
      </c>
      <c r="I4216" t="s">
        <v>22</v>
      </c>
      <c r="J4216" t="s">
        <v>23</v>
      </c>
      <c r="K4216" t="s">
        <v>5581</v>
      </c>
      <c r="L4216" t="s">
        <v>250</v>
      </c>
      <c r="M4216">
        <v>46544</v>
      </c>
      <c r="N4216" t="s">
        <v>101</v>
      </c>
      <c r="O4216" t="s">
        <v>7318</v>
      </c>
      <c r="P4216" t="s">
        <v>42</v>
      </c>
      <c r="Q4216" t="s">
        <v>71</v>
      </c>
      <c r="R4216" t="s">
        <v>7319</v>
      </c>
      <c r="S4216">
        <v>128.4</v>
      </c>
      <c r="T4216" s="3"/>
    </row>
    <row r="4217" spans="1:20" x14ac:dyDescent="0.3">
      <c r="A4217">
        <v>4216</v>
      </c>
      <c r="B4217" t="s">
        <v>7320</v>
      </c>
      <c r="C4217">
        <f t="shared" si="65"/>
        <v>49</v>
      </c>
      <c r="D4217" s="1">
        <v>42338</v>
      </c>
      <c r="E4217" s="1">
        <v>42342</v>
      </c>
      <c r="F4217" t="s">
        <v>46</v>
      </c>
      <c r="G4217" t="s">
        <v>1257</v>
      </c>
      <c r="H4217" t="s">
        <v>1258</v>
      </c>
      <c r="I4217" t="s">
        <v>22</v>
      </c>
      <c r="J4217" t="s">
        <v>23</v>
      </c>
      <c r="K4217" t="s">
        <v>2296</v>
      </c>
      <c r="L4217" t="s">
        <v>263</v>
      </c>
      <c r="M4217">
        <v>10550</v>
      </c>
      <c r="N4217" t="s">
        <v>144</v>
      </c>
      <c r="O4217" t="s">
        <v>7321</v>
      </c>
      <c r="P4217" t="s">
        <v>42</v>
      </c>
      <c r="Q4217" t="s">
        <v>169</v>
      </c>
      <c r="R4217" t="s">
        <v>7322</v>
      </c>
      <c r="S4217">
        <v>62.28</v>
      </c>
      <c r="T4217" s="3"/>
    </row>
    <row r="4218" spans="1:20" x14ac:dyDescent="0.3">
      <c r="A4218">
        <v>4217</v>
      </c>
      <c r="B4218" t="s">
        <v>7323</v>
      </c>
      <c r="C4218">
        <f t="shared" si="65"/>
        <v>8</v>
      </c>
      <c r="D4218" s="1">
        <v>42418</v>
      </c>
      <c r="E4218" s="1">
        <v>42422</v>
      </c>
      <c r="F4218" t="s">
        <v>46</v>
      </c>
      <c r="G4218" t="s">
        <v>3756</v>
      </c>
      <c r="H4218" t="s">
        <v>3757</v>
      </c>
      <c r="I4218" t="s">
        <v>37</v>
      </c>
      <c r="J4218" t="s">
        <v>23</v>
      </c>
      <c r="K4218" t="s">
        <v>38</v>
      </c>
      <c r="L4218" t="s">
        <v>39</v>
      </c>
      <c r="M4218">
        <v>90004</v>
      </c>
      <c r="N4218" t="s">
        <v>40</v>
      </c>
      <c r="O4218" t="s">
        <v>2502</v>
      </c>
      <c r="P4218" t="s">
        <v>42</v>
      </c>
      <c r="Q4218" t="s">
        <v>43</v>
      </c>
      <c r="R4218" t="s">
        <v>2503</v>
      </c>
      <c r="S4218">
        <v>9.24</v>
      </c>
      <c r="T4218" s="3"/>
    </row>
    <row r="4219" spans="1:20" x14ac:dyDescent="0.3">
      <c r="A4219">
        <v>4218</v>
      </c>
      <c r="B4219" t="s">
        <v>7324</v>
      </c>
      <c r="C4219">
        <f t="shared" si="65"/>
        <v>14</v>
      </c>
      <c r="D4219" s="1">
        <v>43191</v>
      </c>
      <c r="E4219" s="1">
        <v>43193</v>
      </c>
      <c r="F4219" t="s">
        <v>184</v>
      </c>
      <c r="G4219" t="s">
        <v>6788</v>
      </c>
      <c r="H4219" t="s">
        <v>6789</v>
      </c>
      <c r="I4219" t="s">
        <v>37</v>
      </c>
      <c r="J4219" t="s">
        <v>23</v>
      </c>
      <c r="K4219" t="s">
        <v>123</v>
      </c>
      <c r="L4219" t="s">
        <v>39</v>
      </c>
      <c r="M4219">
        <v>94110</v>
      </c>
      <c r="N4219" t="s">
        <v>40</v>
      </c>
      <c r="O4219" t="s">
        <v>7325</v>
      </c>
      <c r="P4219" t="s">
        <v>28</v>
      </c>
      <c r="Q4219" t="s">
        <v>29</v>
      </c>
      <c r="R4219" t="s">
        <v>7326</v>
      </c>
      <c r="S4219">
        <v>482.66399999999999</v>
      </c>
      <c r="T4219" s="3"/>
    </row>
    <row r="4220" spans="1:20" x14ac:dyDescent="0.3">
      <c r="A4220">
        <v>4219</v>
      </c>
      <c r="B4220" t="s">
        <v>7324</v>
      </c>
      <c r="C4220">
        <f t="shared" si="65"/>
        <v>14</v>
      </c>
      <c r="D4220" s="1">
        <v>43191</v>
      </c>
      <c r="E4220" s="1">
        <v>43193</v>
      </c>
      <c r="F4220" t="s">
        <v>184</v>
      </c>
      <c r="G4220" t="s">
        <v>6788</v>
      </c>
      <c r="H4220" t="s">
        <v>6789</v>
      </c>
      <c r="I4220" t="s">
        <v>37</v>
      </c>
      <c r="J4220" t="s">
        <v>23</v>
      </c>
      <c r="K4220" t="s">
        <v>123</v>
      </c>
      <c r="L4220" t="s">
        <v>39</v>
      </c>
      <c r="M4220">
        <v>94110</v>
      </c>
      <c r="N4220" t="s">
        <v>40</v>
      </c>
      <c r="O4220" t="s">
        <v>6367</v>
      </c>
      <c r="P4220" t="s">
        <v>67</v>
      </c>
      <c r="Q4220" t="s">
        <v>680</v>
      </c>
      <c r="R4220" t="s">
        <v>6368</v>
      </c>
      <c r="S4220">
        <v>4799.9840000000004</v>
      </c>
      <c r="T4220" s="3"/>
    </row>
    <row r="4221" spans="1:20" x14ac:dyDescent="0.3">
      <c r="A4221">
        <v>4220</v>
      </c>
      <c r="B4221" t="s">
        <v>7327</v>
      </c>
      <c r="C4221">
        <f t="shared" si="65"/>
        <v>24</v>
      </c>
      <c r="D4221" s="1">
        <v>43262</v>
      </c>
      <c r="E4221" s="1">
        <v>43264</v>
      </c>
      <c r="F4221" t="s">
        <v>19</v>
      </c>
      <c r="G4221" t="s">
        <v>4052</v>
      </c>
      <c r="H4221" t="s">
        <v>4053</v>
      </c>
      <c r="I4221" t="s">
        <v>22</v>
      </c>
      <c r="J4221" t="s">
        <v>23</v>
      </c>
      <c r="K4221" t="s">
        <v>91</v>
      </c>
      <c r="L4221" t="s">
        <v>92</v>
      </c>
      <c r="M4221">
        <v>98103</v>
      </c>
      <c r="N4221" t="s">
        <v>40</v>
      </c>
      <c r="O4221" t="s">
        <v>1097</v>
      </c>
      <c r="P4221" t="s">
        <v>42</v>
      </c>
      <c r="Q4221" t="s">
        <v>86</v>
      </c>
      <c r="R4221" t="s">
        <v>1098</v>
      </c>
      <c r="S4221">
        <v>37.94</v>
      </c>
      <c r="T4221" s="3"/>
    </row>
    <row r="4222" spans="1:20" x14ac:dyDescent="0.3">
      <c r="A4222">
        <v>4221</v>
      </c>
      <c r="B4222" t="s">
        <v>7327</v>
      </c>
      <c r="C4222">
        <f t="shared" si="65"/>
        <v>24</v>
      </c>
      <c r="D4222" s="1">
        <v>43262</v>
      </c>
      <c r="E4222" s="1">
        <v>43264</v>
      </c>
      <c r="F4222" t="s">
        <v>19</v>
      </c>
      <c r="G4222" t="s">
        <v>4052</v>
      </c>
      <c r="H4222" t="s">
        <v>4053</v>
      </c>
      <c r="I4222" t="s">
        <v>22</v>
      </c>
      <c r="J4222" t="s">
        <v>23</v>
      </c>
      <c r="K4222" t="s">
        <v>91</v>
      </c>
      <c r="L4222" t="s">
        <v>92</v>
      </c>
      <c r="M4222">
        <v>98103</v>
      </c>
      <c r="N4222" t="s">
        <v>40</v>
      </c>
      <c r="O4222" t="s">
        <v>2870</v>
      </c>
      <c r="P4222" t="s">
        <v>42</v>
      </c>
      <c r="Q4222" t="s">
        <v>71</v>
      </c>
      <c r="R4222" t="s">
        <v>2871</v>
      </c>
      <c r="S4222">
        <v>18.288</v>
      </c>
      <c r="T4222" s="3"/>
    </row>
    <row r="4223" spans="1:20" x14ac:dyDescent="0.3">
      <c r="A4223">
        <v>4222</v>
      </c>
      <c r="B4223" t="s">
        <v>7327</v>
      </c>
      <c r="C4223">
        <f t="shared" si="65"/>
        <v>24</v>
      </c>
      <c r="D4223" s="1">
        <v>43262</v>
      </c>
      <c r="E4223" s="1">
        <v>43264</v>
      </c>
      <c r="F4223" t="s">
        <v>19</v>
      </c>
      <c r="G4223" t="s">
        <v>4052</v>
      </c>
      <c r="H4223" t="s">
        <v>4053</v>
      </c>
      <c r="I4223" t="s">
        <v>22</v>
      </c>
      <c r="J4223" t="s">
        <v>23</v>
      </c>
      <c r="K4223" t="s">
        <v>91</v>
      </c>
      <c r="L4223" t="s">
        <v>92</v>
      </c>
      <c r="M4223">
        <v>98103</v>
      </c>
      <c r="N4223" t="s">
        <v>40</v>
      </c>
      <c r="O4223" t="s">
        <v>7328</v>
      </c>
      <c r="P4223" t="s">
        <v>67</v>
      </c>
      <c r="Q4223" t="s">
        <v>680</v>
      </c>
      <c r="R4223" t="s">
        <v>7329</v>
      </c>
      <c r="S4223">
        <v>385.8</v>
      </c>
      <c r="T4223" s="3"/>
    </row>
    <row r="4224" spans="1:20" x14ac:dyDescent="0.3">
      <c r="A4224">
        <v>4223</v>
      </c>
      <c r="B4224" t="s">
        <v>7327</v>
      </c>
      <c r="C4224">
        <f t="shared" si="65"/>
        <v>24</v>
      </c>
      <c r="D4224" s="1">
        <v>43262</v>
      </c>
      <c r="E4224" s="1">
        <v>43264</v>
      </c>
      <c r="F4224" t="s">
        <v>19</v>
      </c>
      <c r="G4224" t="s">
        <v>4052</v>
      </c>
      <c r="H4224" t="s">
        <v>4053</v>
      </c>
      <c r="I4224" t="s">
        <v>22</v>
      </c>
      <c r="J4224" t="s">
        <v>23</v>
      </c>
      <c r="K4224" t="s">
        <v>91</v>
      </c>
      <c r="L4224" t="s">
        <v>92</v>
      </c>
      <c r="M4224">
        <v>98103</v>
      </c>
      <c r="N4224" t="s">
        <v>40</v>
      </c>
      <c r="O4224" t="s">
        <v>959</v>
      </c>
      <c r="P4224" t="s">
        <v>42</v>
      </c>
      <c r="Q4224" t="s">
        <v>55</v>
      </c>
      <c r="R4224" t="s">
        <v>960</v>
      </c>
      <c r="S4224">
        <v>102.96</v>
      </c>
      <c r="T4224" s="3"/>
    </row>
    <row r="4225" spans="1:20" x14ac:dyDescent="0.3">
      <c r="A4225">
        <v>4224</v>
      </c>
      <c r="B4225" t="s">
        <v>7327</v>
      </c>
      <c r="C4225">
        <f t="shared" si="65"/>
        <v>24</v>
      </c>
      <c r="D4225" s="1">
        <v>43262</v>
      </c>
      <c r="E4225" s="1">
        <v>43264</v>
      </c>
      <c r="F4225" t="s">
        <v>19</v>
      </c>
      <c r="G4225" t="s">
        <v>4052</v>
      </c>
      <c r="H4225" t="s">
        <v>4053</v>
      </c>
      <c r="I4225" t="s">
        <v>22</v>
      </c>
      <c r="J4225" t="s">
        <v>23</v>
      </c>
      <c r="K4225" t="s">
        <v>91</v>
      </c>
      <c r="L4225" t="s">
        <v>92</v>
      </c>
      <c r="M4225">
        <v>98103</v>
      </c>
      <c r="N4225" t="s">
        <v>40</v>
      </c>
      <c r="O4225" t="s">
        <v>2611</v>
      </c>
      <c r="P4225" t="s">
        <v>28</v>
      </c>
      <c r="Q4225" t="s">
        <v>29</v>
      </c>
      <c r="R4225" t="s">
        <v>2612</v>
      </c>
      <c r="S4225">
        <v>174.42</v>
      </c>
      <c r="T4225" s="3"/>
    </row>
    <row r="4226" spans="1:20" x14ac:dyDescent="0.3">
      <c r="A4226">
        <v>4225</v>
      </c>
      <c r="B4226" t="s">
        <v>7330</v>
      </c>
      <c r="C4226">
        <f t="shared" si="65"/>
        <v>39</v>
      </c>
      <c r="D4226" s="1">
        <v>43008</v>
      </c>
      <c r="E4226" s="1">
        <v>43011</v>
      </c>
      <c r="F4226" t="s">
        <v>184</v>
      </c>
      <c r="G4226" t="s">
        <v>6465</v>
      </c>
      <c r="H4226" t="s">
        <v>6466</v>
      </c>
      <c r="I4226" t="s">
        <v>22</v>
      </c>
      <c r="J4226" t="s">
        <v>23</v>
      </c>
      <c r="K4226" t="s">
        <v>1320</v>
      </c>
      <c r="L4226" t="s">
        <v>207</v>
      </c>
      <c r="M4226">
        <v>62301</v>
      </c>
      <c r="N4226" t="s">
        <v>101</v>
      </c>
      <c r="O4226" t="s">
        <v>792</v>
      </c>
      <c r="P4226" t="s">
        <v>42</v>
      </c>
      <c r="Q4226" t="s">
        <v>71</v>
      </c>
      <c r="R4226" t="s">
        <v>793</v>
      </c>
      <c r="S4226">
        <v>1.964</v>
      </c>
      <c r="T4226" s="3"/>
    </row>
    <row r="4227" spans="1:20" x14ac:dyDescent="0.3">
      <c r="A4227">
        <v>4226</v>
      </c>
      <c r="B4227" t="s">
        <v>7331</v>
      </c>
      <c r="C4227">
        <f t="shared" ref="C4227:C4290" si="66">WEEKNUM(D4227,1)</f>
        <v>51</v>
      </c>
      <c r="D4227" s="1">
        <v>42351</v>
      </c>
      <c r="E4227" s="1">
        <v>42355</v>
      </c>
      <c r="F4227" t="s">
        <v>46</v>
      </c>
      <c r="G4227" t="s">
        <v>1924</v>
      </c>
      <c r="H4227" t="s">
        <v>1925</v>
      </c>
      <c r="I4227" t="s">
        <v>37</v>
      </c>
      <c r="J4227" t="s">
        <v>23</v>
      </c>
      <c r="K4227" t="s">
        <v>299</v>
      </c>
      <c r="L4227" t="s">
        <v>207</v>
      </c>
      <c r="M4227">
        <v>60623</v>
      </c>
      <c r="N4227" t="s">
        <v>101</v>
      </c>
      <c r="O4227" t="s">
        <v>7332</v>
      </c>
      <c r="P4227" t="s">
        <v>28</v>
      </c>
      <c r="Q4227" t="s">
        <v>61</v>
      </c>
      <c r="R4227" t="s">
        <v>7333</v>
      </c>
      <c r="S4227">
        <v>94.427999999999997</v>
      </c>
      <c r="T4227" s="3"/>
    </row>
    <row r="4228" spans="1:20" x14ac:dyDescent="0.3">
      <c r="A4228">
        <v>4227</v>
      </c>
      <c r="B4228" t="s">
        <v>7334</v>
      </c>
      <c r="C4228">
        <f t="shared" si="66"/>
        <v>46</v>
      </c>
      <c r="D4228" s="1">
        <v>43415</v>
      </c>
      <c r="E4228" s="1">
        <v>43420</v>
      </c>
      <c r="F4228" t="s">
        <v>46</v>
      </c>
      <c r="G4228" t="s">
        <v>5059</v>
      </c>
      <c r="H4228" t="s">
        <v>5060</v>
      </c>
      <c r="I4228" t="s">
        <v>22</v>
      </c>
      <c r="J4228" t="s">
        <v>23</v>
      </c>
      <c r="K4228" t="s">
        <v>484</v>
      </c>
      <c r="L4228" t="s">
        <v>485</v>
      </c>
      <c r="M4228">
        <v>50322</v>
      </c>
      <c r="N4228" t="s">
        <v>101</v>
      </c>
      <c r="O4228" t="s">
        <v>1089</v>
      </c>
      <c r="P4228" t="s">
        <v>42</v>
      </c>
      <c r="Q4228" t="s">
        <v>265</v>
      </c>
      <c r="R4228" t="s">
        <v>1090</v>
      </c>
      <c r="S4228">
        <v>45.92</v>
      </c>
      <c r="T4228" s="3"/>
    </row>
    <row r="4229" spans="1:20" x14ac:dyDescent="0.3">
      <c r="A4229">
        <v>4228</v>
      </c>
      <c r="B4229" t="s">
        <v>7335</v>
      </c>
      <c r="C4229">
        <f t="shared" si="66"/>
        <v>2</v>
      </c>
      <c r="D4229" s="1">
        <v>42374</v>
      </c>
      <c r="E4229" s="1">
        <v>42379</v>
      </c>
      <c r="F4229" t="s">
        <v>46</v>
      </c>
      <c r="G4229" t="s">
        <v>2147</v>
      </c>
      <c r="H4229" t="s">
        <v>2148</v>
      </c>
      <c r="I4229" t="s">
        <v>98</v>
      </c>
      <c r="J4229" t="s">
        <v>23</v>
      </c>
      <c r="K4229" t="s">
        <v>91</v>
      </c>
      <c r="L4229" t="s">
        <v>92</v>
      </c>
      <c r="M4229">
        <v>98103</v>
      </c>
      <c r="N4229" t="s">
        <v>40</v>
      </c>
      <c r="O4229" t="s">
        <v>1538</v>
      </c>
      <c r="P4229" t="s">
        <v>28</v>
      </c>
      <c r="Q4229" t="s">
        <v>32</v>
      </c>
      <c r="R4229" t="s">
        <v>1539</v>
      </c>
      <c r="S4229">
        <v>61.584000000000003</v>
      </c>
      <c r="T4229" s="3"/>
    </row>
    <row r="4230" spans="1:20" x14ac:dyDescent="0.3">
      <c r="A4230">
        <v>4229</v>
      </c>
      <c r="B4230" t="s">
        <v>7336</v>
      </c>
      <c r="C4230">
        <f t="shared" si="66"/>
        <v>12</v>
      </c>
      <c r="D4230" s="1">
        <v>42818</v>
      </c>
      <c r="E4230" s="1">
        <v>42820</v>
      </c>
      <c r="F4230" t="s">
        <v>184</v>
      </c>
      <c r="G4230" t="s">
        <v>4195</v>
      </c>
      <c r="H4230" t="s">
        <v>4196</v>
      </c>
      <c r="I4230" t="s">
        <v>37</v>
      </c>
      <c r="J4230" t="s">
        <v>23</v>
      </c>
      <c r="K4230" t="s">
        <v>1465</v>
      </c>
      <c r="L4230" t="s">
        <v>250</v>
      </c>
      <c r="M4230">
        <v>47374</v>
      </c>
      <c r="N4230" t="s">
        <v>101</v>
      </c>
      <c r="O4230" t="s">
        <v>4543</v>
      </c>
      <c r="P4230" t="s">
        <v>42</v>
      </c>
      <c r="Q4230" t="s">
        <v>86</v>
      </c>
      <c r="R4230" t="s">
        <v>4544</v>
      </c>
      <c r="S4230">
        <v>22.48</v>
      </c>
      <c r="T4230" s="3"/>
    </row>
    <row r="4231" spans="1:20" x14ac:dyDescent="0.3">
      <c r="A4231">
        <v>4230</v>
      </c>
      <c r="B4231" t="s">
        <v>7337</v>
      </c>
      <c r="C4231">
        <f t="shared" si="66"/>
        <v>27</v>
      </c>
      <c r="D4231" s="1">
        <v>43286</v>
      </c>
      <c r="E4231" s="1">
        <v>43291</v>
      </c>
      <c r="F4231" t="s">
        <v>46</v>
      </c>
      <c r="G4231" t="s">
        <v>2682</v>
      </c>
      <c r="H4231" t="s">
        <v>2683</v>
      </c>
      <c r="I4231" t="s">
        <v>37</v>
      </c>
      <c r="J4231" t="s">
        <v>23</v>
      </c>
      <c r="K4231" t="s">
        <v>813</v>
      </c>
      <c r="L4231" t="s">
        <v>100</v>
      </c>
      <c r="M4231">
        <v>75220</v>
      </c>
      <c r="N4231" t="s">
        <v>101</v>
      </c>
      <c r="O4231" t="s">
        <v>2881</v>
      </c>
      <c r="P4231" t="s">
        <v>28</v>
      </c>
      <c r="Q4231" t="s">
        <v>61</v>
      </c>
      <c r="R4231" t="s">
        <v>2882</v>
      </c>
      <c r="S4231">
        <v>332.02800000000002</v>
      </c>
      <c r="T4231" s="3"/>
    </row>
    <row r="4232" spans="1:20" x14ac:dyDescent="0.3">
      <c r="A4232">
        <v>4231</v>
      </c>
      <c r="B4232" t="s">
        <v>7337</v>
      </c>
      <c r="C4232">
        <f t="shared" si="66"/>
        <v>27</v>
      </c>
      <c r="D4232" s="1">
        <v>43286</v>
      </c>
      <c r="E4232" s="1">
        <v>43291</v>
      </c>
      <c r="F4232" t="s">
        <v>46</v>
      </c>
      <c r="G4232" t="s">
        <v>2682</v>
      </c>
      <c r="H4232" t="s">
        <v>2683</v>
      </c>
      <c r="I4232" t="s">
        <v>37</v>
      </c>
      <c r="J4232" t="s">
        <v>23</v>
      </c>
      <c r="K4232" t="s">
        <v>813</v>
      </c>
      <c r="L4232" t="s">
        <v>100</v>
      </c>
      <c r="M4232">
        <v>75220</v>
      </c>
      <c r="N4232" t="s">
        <v>101</v>
      </c>
      <c r="O4232" t="s">
        <v>3348</v>
      </c>
      <c r="P4232" t="s">
        <v>42</v>
      </c>
      <c r="Q4232" t="s">
        <v>71</v>
      </c>
      <c r="R4232" t="s">
        <v>3349</v>
      </c>
      <c r="S4232">
        <v>11.394</v>
      </c>
      <c r="T4232" s="3"/>
    </row>
    <row r="4233" spans="1:20" x14ac:dyDescent="0.3">
      <c r="A4233">
        <v>4232</v>
      </c>
      <c r="B4233" t="s">
        <v>7337</v>
      </c>
      <c r="C4233">
        <f t="shared" si="66"/>
        <v>27</v>
      </c>
      <c r="D4233" s="1">
        <v>43286</v>
      </c>
      <c r="E4233" s="1">
        <v>43291</v>
      </c>
      <c r="F4233" t="s">
        <v>46</v>
      </c>
      <c r="G4233" t="s">
        <v>2682</v>
      </c>
      <c r="H4233" t="s">
        <v>2683</v>
      </c>
      <c r="I4233" t="s">
        <v>37</v>
      </c>
      <c r="J4233" t="s">
        <v>23</v>
      </c>
      <c r="K4233" t="s">
        <v>813</v>
      </c>
      <c r="L4233" t="s">
        <v>100</v>
      </c>
      <c r="M4233">
        <v>75220</v>
      </c>
      <c r="N4233" t="s">
        <v>101</v>
      </c>
      <c r="O4233" t="s">
        <v>7338</v>
      </c>
      <c r="P4233" t="s">
        <v>42</v>
      </c>
      <c r="Q4233" t="s">
        <v>86</v>
      </c>
      <c r="R4233" t="s">
        <v>7339</v>
      </c>
      <c r="S4233">
        <v>15.552</v>
      </c>
      <c r="T4233" s="3"/>
    </row>
    <row r="4234" spans="1:20" x14ac:dyDescent="0.3">
      <c r="A4234">
        <v>4233</v>
      </c>
      <c r="B4234" t="s">
        <v>7337</v>
      </c>
      <c r="C4234">
        <f t="shared" si="66"/>
        <v>27</v>
      </c>
      <c r="D4234" s="1">
        <v>43286</v>
      </c>
      <c r="E4234" s="1">
        <v>43291</v>
      </c>
      <c r="F4234" t="s">
        <v>46</v>
      </c>
      <c r="G4234" t="s">
        <v>2682</v>
      </c>
      <c r="H4234" t="s">
        <v>2683</v>
      </c>
      <c r="I4234" t="s">
        <v>37</v>
      </c>
      <c r="J4234" t="s">
        <v>23</v>
      </c>
      <c r="K4234" t="s">
        <v>813</v>
      </c>
      <c r="L4234" t="s">
        <v>100</v>
      </c>
      <c r="M4234">
        <v>75220</v>
      </c>
      <c r="N4234" t="s">
        <v>101</v>
      </c>
      <c r="O4234" t="s">
        <v>2844</v>
      </c>
      <c r="P4234" t="s">
        <v>42</v>
      </c>
      <c r="Q4234" t="s">
        <v>86</v>
      </c>
      <c r="R4234" t="s">
        <v>6816</v>
      </c>
      <c r="S4234">
        <v>31.103999999999999</v>
      </c>
      <c r="T4234" s="3"/>
    </row>
    <row r="4235" spans="1:20" x14ac:dyDescent="0.3">
      <c r="A4235">
        <v>4234</v>
      </c>
      <c r="B4235" t="s">
        <v>7337</v>
      </c>
      <c r="C4235">
        <f t="shared" si="66"/>
        <v>27</v>
      </c>
      <c r="D4235" s="1">
        <v>43286</v>
      </c>
      <c r="E4235" s="1">
        <v>43291</v>
      </c>
      <c r="F4235" t="s">
        <v>46</v>
      </c>
      <c r="G4235" t="s">
        <v>2682</v>
      </c>
      <c r="H4235" t="s">
        <v>2683</v>
      </c>
      <c r="I4235" t="s">
        <v>37</v>
      </c>
      <c r="J4235" t="s">
        <v>23</v>
      </c>
      <c r="K4235" t="s">
        <v>813</v>
      </c>
      <c r="L4235" t="s">
        <v>100</v>
      </c>
      <c r="M4235">
        <v>75220</v>
      </c>
      <c r="N4235" t="s">
        <v>101</v>
      </c>
      <c r="O4235" t="s">
        <v>1393</v>
      </c>
      <c r="P4235" t="s">
        <v>42</v>
      </c>
      <c r="Q4235" t="s">
        <v>71</v>
      </c>
      <c r="R4235" t="s">
        <v>1394</v>
      </c>
      <c r="S4235">
        <v>6.3159999999999998</v>
      </c>
      <c r="T4235" s="3"/>
    </row>
    <row r="4236" spans="1:20" x14ac:dyDescent="0.3">
      <c r="A4236">
        <v>4235</v>
      </c>
      <c r="B4236" t="s">
        <v>7340</v>
      </c>
      <c r="C4236">
        <f t="shared" si="66"/>
        <v>39</v>
      </c>
      <c r="D4236" s="1">
        <v>42268</v>
      </c>
      <c r="E4236" s="1">
        <v>42271</v>
      </c>
      <c r="F4236" t="s">
        <v>184</v>
      </c>
      <c r="G4236" t="s">
        <v>178</v>
      </c>
      <c r="H4236" t="s">
        <v>179</v>
      </c>
      <c r="I4236" t="s">
        <v>98</v>
      </c>
      <c r="J4236" t="s">
        <v>23</v>
      </c>
      <c r="K4236" t="s">
        <v>142</v>
      </c>
      <c r="L4236" t="s">
        <v>143</v>
      </c>
      <c r="M4236">
        <v>19143</v>
      </c>
      <c r="N4236" t="s">
        <v>144</v>
      </c>
      <c r="O4236" t="s">
        <v>867</v>
      </c>
      <c r="P4236" t="s">
        <v>42</v>
      </c>
      <c r="Q4236" t="s">
        <v>86</v>
      </c>
      <c r="R4236" t="s">
        <v>868</v>
      </c>
      <c r="S4236">
        <v>11.352</v>
      </c>
      <c r="T4236" s="3"/>
    </row>
    <row r="4237" spans="1:20" x14ac:dyDescent="0.3">
      <c r="A4237">
        <v>4236</v>
      </c>
      <c r="B4237" t="s">
        <v>7340</v>
      </c>
      <c r="C4237">
        <f t="shared" si="66"/>
        <v>39</v>
      </c>
      <c r="D4237" s="1">
        <v>42268</v>
      </c>
      <c r="E4237" s="1">
        <v>42271</v>
      </c>
      <c r="F4237" t="s">
        <v>184</v>
      </c>
      <c r="G4237" t="s">
        <v>178</v>
      </c>
      <c r="H4237" t="s">
        <v>179</v>
      </c>
      <c r="I4237" t="s">
        <v>98</v>
      </c>
      <c r="J4237" t="s">
        <v>23</v>
      </c>
      <c r="K4237" t="s">
        <v>142</v>
      </c>
      <c r="L4237" t="s">
        <v>143</v>
      </c>
      <c r="M4237">
        <v>19143</v>
      </c>
      <c r="N4237" t="s">
        <v>144</v>
      </c>
      <c r="O4237" t="s">
        <v>3376</v>
      </c>
      <c r="P4237" t="s">
        <v>42</v>
      </c>
      <c r="Q4237" t="s">
        <v>43</v>
      </c>
      <c r="R4237" t="s">
        <v>3377</v>
      </c>
      <c r="S4237">
        <v>20.808</v>
      </c>
      <c r="T4237" s="3"/>
    </row>
    <row r="4238" spans="1:20" x14ac:dyDescent="0.3">
      <c r="A4238">
        <v>4237</v>
      </c>
      <c r="B4238" t="s">
        <v>7341</v>
      </c>
      <c r="C4238">
        <f t="shared" si="66"/>
        <v>30</v>
      </c>
      <c r="D4238" s="1">
        <v>42939</v>
      </c>
      <c r="E4238" s="1">
        <v>42943</v>
      </c>
      <c r="F4238" t="s">
        <v>46</v>
      </c>
      <c r="G4238" t="s">
        <v>7342</v>
      </c>
      <c r="H4238" t="s">
        <v>7343</v>
      </c>
      <c r="I4238" t="s">
        <v>98</v>
      </c>
      <c r="J4238" t="s">
        <v>23</v>
      </c>
      <c r="K4238" t="s">
        <v>3105</v>
      </c>
      <c r="L4238" t="s">
        <v>207</v>
      </c>
      <c r="M4238">
        <v>61107</v>
      </c>
      <c r="N4238" t="s">
        <v>101</v>
      </c>
      <c r="O4238" t="s">
        <v>5775</v>
      </c>
      <c r="P4238" t="s">
        <v>42</v>
      </c>
      <c r="Q4238" t="s">
        <v>71</v>
      </c>
      <c r="R4238" t="s">
        <v>5776</v>
      </c>
      <c r="S4238">
        <v>11.416</v>
      </c>
      <c r="T4238" s="3"/>
    </row>
    <row r="4239" spans="1:20" x14ac:dyDescent="0.3">
      <c r="A4239">
        <v>4238</v>
      </c>
      <c r="B4239" t="s">
        <v>7344</v>
      </c>
      <c r="C4239">
        <f t="shared" si="66"/>
        <v>35</v>
      </c>
      <c r="D4239" s="1">
        <v>43341</v>
      </c>
      <c r="E4239" s="1">
        <v>43346</v>
      </c>
      <c r="F4239" t="s">
        <v>19</v>
      </c>
      <c r="G4239" t="s">
        <v>4738</v>
      </c>
      <c r="H4239" t="s">
        <v>4739</v>
      </c>
      <c r="I4239" t="s">
        <v>37</v>
      </c>
      <c r="J4239" t="s">
        <v>23</v>
      </c>
      <c r="K4239" t="s">
        <v>142</v>
      </c>
      <c r="L4239" t="s">
        <v>143</v>
      </c>
      <c r="M4239">
        <v>19134</v>
      </c>
      <c r="N4239" t="s">
        <v>144</v>
      </c>
      <c r="O4239" t="s">
        <v>7345</v>
      </c>
      <c r="P4239" t="s">
        <v>42</v>
      </c>
      <c r="Q4239" t="s">
        <v>64</v>
      </c>
      <c r="R4239" t="s">
        <v>7346</v>
      </c>
      <c r="S4239">
        <v>9.4079999999999995</v>
      </c>
      <c r="T4239" s="3"/>
    </row>
    <row r="4240" spans="1:20" x14ac:dyDescent="0.3">
      <c r="A4240">
        <v>4239</v>
      </c>
      <c r="B4240" t="s">
        <v>7347</v>
      </c>
      <c r="C4240">
        <f t="shared" si="66"/>
        <v>13</v>
      </c>
      <c r="D4240" s="1">
        <v>43185</v>
      </c>
      <c r="E4240" s="1">
        <v>43187</v>
      </c>
      <c r="F4240" t="s">
        <v>184</v>
      </c>
      <c r="G4240" t="s">
        <v>5246</v>
      </c>
      <c r="H4240" t="s">
        <v>5247</v>
      </c>
      <c r="I4240" t="s">
        <v>98</v>
      </c>
      <c r="J4240" t="s">
        <v>23</v>
      </c>
      <c r="K4240" t="s">
        <v>91</v>
      </c>
      <c r="L4240" t="s">
        <v>92</v>
      </c>
      <c r="M4240">
        <v>98105</v>
      </c>
      <c r="N4240" t="s">
        <v>40</v>
      </c>
      <c r="O4240" t="s">
        <v>7348</v>
      </c>
      <c r="P4240" t="s">
        <v>42</v>
      </c>
      <c r="Q4240" t="s">
        <v>64</v>
      </c>
      <c r="R4240" t="s">
        <v>7349</v>
      </c>
      <c r="S4240">
        <v>19.829999999999998</v>
      </c>
      <c r="T4240" s="3"/>
    </row>
    <row r="4241" spans="1:20" x14ac:dyDescent="0.3">
      <c r="A4241">
        <v>4240</v>
      </c>
      <c r="B4241" t="s">
        <v>7350</v>
      </c>
      <c r="C4241">
        <f t="shared" si="66"/>
        <v>52</v>
      </c>
      <c r="D4241" s="1">
        <v>43463</v>
      </c>
      <c r="E4241" s="1">
        <v>43469</v>
      </c>
      <c r="F4241" t="s">
        <v>46</v>
      </c>
      <c r="G4241" t="s">
        <v>339</v>
      </c>
      <c r="H4241" t="s">
        <v>340</v>
      </c>
      <c r="I4241" t="s">
        <v>37</v>
      </c>
      <c r="J4241" t="s">
        <v>23</v>
      </c>
      <c r="K4241" t="s">
        <v>6474</v>
      </c>
      <c r="L4241" t="s">
        <v>234</v>
      </c>
      <c r="M4241">
        <v>49505</v>
      </c>
      <c r="N4241" t="s">
        <v>101</v>
      </c>
      <c r="O4241" t="s">
        <v>3574</v>
      </c>
      <c r="P4241" t="s">
        <v>42</v>
      </c>
      <c r="Q4241" t="s">
        <v>86</v>
      </c>
      <c r="R4241" t="s">
        <v>3575</v>
      </c>
      <c r="S4241">
        <v>209.7</v>
      </c>
      <c r="T4241" s="3"/>
    </row>
    <row r="4242" spans="1:20" x14ac:dyDescent="0.3">
      <c r="A4242">
        <v>4241</v>
      </c>
      <c r="B4242" t="s">
        <v>7351</v>
      </c>
      <c r="C4242">
        <f t="shared" si="66"/>
        <v>39</v>
      </c>
      <c r="D4242" s="1">
        <v>42267</v>
      </c>
      <c r="E4242" s="1">
        <v>42273</v>
      </c>
      <c r="F4242" t="s">
        <v>46</v>
      </c>
      <c r="G4242" t="s">
        <v>6154</v>
      </c>
      <c r="H4242" t="s">
        <v>6155</v>
      </c>
      <c r="I4242" t="s">
        <v>98</v>
      </c>
      <c r="J4242" t="s">
        <v>23</v>
      </c>
      <c r="K4242" t="s">
        <v>38</v>
      </c>
      <c r="L4242" t="s">
        <v>39</v>
      </c>
      <c r="M4242">
        <v>90004</v>
      </c>
      <c r="N4242" t="s">
        <v>40</v>
      </c>
      <c r="O4242" t="s">
        <v>7352</v>
      </c>
      <c r="P4242" t="s">
        <v>42</v>
      </c>
      <c r="Q4242" t="s">
        <v>74</v>
      </c>
      <c r="R4242" t="s">
        <v>1429</v>
      </c>
      <c r="S4242">
        <v>43.92</v>
      </c>
      <c r="T4242" s="3"/>
    </row>
    <row r="4243" spans="1:20" x14ac:dyDescent="0.3">
      <c r="A4243">
        <v>4242</v>
      </c>
      <c r="B4243" t="s">
        <v>7351</v>
      </c>
      <c r="C4243">
        <f t="shared" si="66"/>
        <v>39</v>
      </c>
      <c r="D4243" s="1">
        <v>42267</v>
      </c>
      <c r="E4243" s="1">
        <v>42273</v>
      </c>
      <c r="F4243" t="s">
        <v>46</v>
      </c>
      <c r="G4243" t="s">
        <v>6154</v>
      </c>
      <c r="H4243" t="s">
        <v>6155</v>
      </c>
      <c r="I4243" t="s">
        <v>98</v>
      </c>
      <c r="J4243" t="s">
        <v>23</v>
      </c>
      <c r="K4243" t="s">
        <v>38</v>
      </c>
      <c r="L4243" t="s">
        <v>39</v>
      </c>
      <c r="M4243">
        <v>90004</v>
      </c>
      <c r="N4243" t="s">
        <v>40</v>
      </c>
      <c r="O4243" t="s">
        <v>2618</v>
      </c>
      <c r="P4243" t="s">
        <v>42</v>
      </c>
      <c r="Q4243" t="s">
        <v>71</v>
      </c>
      <c r="R4243" t="s">
        <v>2619</v>
      </c>
      <c r="S4243">
        <v>20.231999999999999</v>
      </c>
      <c r="T4243" s="3"/>
    </row>
    <row r="4244" spans="1:20" x14ac:dyDescent="0.3">
      <c r="A4244">
        <v>4243</v>
      </c>
      <c r="B4244" t="s">
        <v>7353</v>
      </c>
      <c r="C4244">
        <f t="shared" si="66"/>
        <v>14</v>
      </c>
      <c r="D4244" s="1">
        <v>42829</v>
      </c>
      <c r="E4244" s="1">
        <v>42830</v>
      </c>
      <c r="F4244" t="s">
        <v>184</v>
      </c>
      <c r="G4244" t="s">
        <v>3920</v>
      </c>
      <c r="H4244" t="s">
        <v>3921</v>
      </c>
      <c r="I4244" t="s">
        <v>98</v>
      </c>
      <c r="J4244" t="s">
        <v>23</v>
      </c>
      <c r="K4244" t="s">
        <v>314</v>
      </c>
      <c r="L4244" t="s">
        <v>315</v>
      </c>
      <c r="M4244">
        <v>22153</v>
      </c>
      <c r="N4244" t="s">
        <v>26</v>
      </c>
      <c r="O4244" t="s">
        <v>612</v>
      </c>
      <c r="P4244" t="s">
        <v>67</v>
      </c>
      <c r="Q4244" t="s">
        <v>68</v>
      </c>
      <c r="R4244" t="s">
        <v>613</v>
      </c>
      <c r="S4244">
        <v>149.97</v>
      </c>
      <c r="T4244" s="3"/>
    </row>
    <row r="4245" spans="1:20" x14ac:dyDescent="0.3">
      <c r="A4245">
        <v>4244</v>
      </c>
      <c r="B4245" t="s">
        <v>7353</v>
      </c>
      <c r="C4245">
        <f t="shared" si="66"/>
        <v>14</v>
      </c>
      <c r="D4245" s="1">
        <v>42829</v>
      </c>
      <c r="E4245" s="1">
        <v>42830</v>
      </c>
      <c r="F4245" t="s">
        <v>184</v>
      </c>
      <c r="G4245" t="s">
        <v>3920</v>
      </c>
      <c r="H4245" t="s">
        <v>3921</v>
      </c>
      <c r="I4245" t="s">
        <v>98</v>
      </c>
      <c r="J4245" t="s">
        <v>23</v>
      </c>
      <c r="K4245" t="s">
        <v>314</v>
      </c>
      <c r="L4245" t="s">
        <v>315</v>
      </c>
      <c r="M4245">
        <v>22153</v>
      </c>
      <c r="N4245" t="s">
        <v>26</v>
      </c>
      <c r="O4245" t="s">
        <v>5243</v>
      </c>
      <c r="P4245" t="s">
        <v>42</v>
      </c>
      <c r="Q4245" t="s">
        <v>86</v>
      </c>
      <c r="R4245" t="s">
        <v>5244</v>
      </c>
      <c r="S4245">
        <v>27.81</v>
      </c>
      <c r="T4245" s="3"/>
    </row>
    <row r="4246" spans="1:20" x14ac:dyDescent="0.3">
      <c r="A4246">
        <v>4245</v>
      </c>
      <c r="B4246" t="s">
        <v>7354</v>
      </c>
      <c r="C4246">
        <f t="shared" si="66"/>
        <v>13</v>
      </c>
      <c r="D4246" s="1">
        <v>42089</v>
      </c>
      <c r="E4246" s="1">
        <v>42093</v>
      </c>
      <c r="F4246" t="s">
        <v>46</v>
      </c>
      <c r="G4246" t="s">
        <v>578</v>
      </c>
      <c r="H4246" t="s">
        <v>579</v>
      </c>
      <c r="I4246" t="s">
        <v>37</v>
      </c>
      <c r="J4246" t="s">
        <v>23</v>
      </c>
      <c r="K4246" t="s">
        <v>38</v>
      </c>
      <c r="L4246" t="s">
        <v>39</v>
      </c>
      <c r="M4246">
        <v>90036</v>
      </c>
      <c r="N4246" t="s">
        <v>40</v>
      </c>
      <c r="O4246" t="s">
        <v>751</v>
      </c>
      <c r="P4246" t="s">
        <v>67</v>
      </c>
      <c r="Q4246" t="s">
        <v>157</v>
      </c>
      <c r="R4246" t="s">
        <v>752</v>
      </c>
      <c r="S4246">
        <v>66.3</v>
      </c>
      <c r="T4246" s="3"/>
    </row>
    <row r="4247" spans="1:20" x14ac:dyDescent="0.3">
      <c r="A4247">
        <v>4246</v>
      </c>
      <c r="B4247" t="s">
        <v>7355</v>
      </c>
      <c r="C4247">
        <f t="shared" si="66"/>
        <v>48</v>
      </c>
      <c r="D4247" s="1">
        <v>43432</v>
      </c>
      <c r="E4247" s="1">
        <v>43438</v>
      </c>
      <c r="F4247" t="s">
        <v>46</v>
      </c>
      <c r="G4247" t="s">
        <v>546</v>
      </c>
      <c r="H4247" t="s">
        <v>547</v>
      </c>
      <c r="I4247" t="s">
        <v>98</v>
      </c>
      <c r="J4247" t="s">
        <v>23</v>
      </c>
      <c r="K4247" t="s">
        <v>4497</v>
      </c>
      <c r="L4247" t="s">
        <v>2738</v>
      </c>
      <c r="M4247">
        <v>21215</v>
      </c>
      <c r="N4247" t="s">
        <v>144</v>
      </c>
      <c r="O4247" t="s">
        <v>4815</v>
      </c>
      <c r="P4247" t="s">
        <v>42</v>
      </c>
      <c r="Q4247" t="s">
        <v>64</v>
      </c>
      <c r="R4247" t="s">
        <v>4816</v>
      </c>
      <c r="S4247">
        <v>1.64</v>
      </c>
      <c r="T4247" s="3"/>
    </row>
    <row r="4248" spans="1:20" x14ac:dyDescent="0.3">
      <c r="A4248">
        <v>4247</v>
      </c>
      <c r="B4248" t="s">
        <v>7355</v>
      </c>
      <c r="C4248">
        <f t="shared" si="66"/>
        <v>48</v>
      </c>
      <c r="D4248" s="1">
        <v>43432</v>
      </c>
      <c r="E4248" s="1">
        <v>43438</v>
      </c>
      <c r="F4248" t="s">
        <v>46</v>
      </c>
      <c r="G4248" t="s">
        <v>546</v>
      </c>
      <c r="H4248" t="s">
        <v>547</v>
      </c>
      <c r="I4248" t="s">
        <v>98</v>
      </c>
      <c r="J4248" t="s">
        <v>23</v>
      </c>
      <c r="K4248" t="s">
        <v>4497</v>
      </c>
      <c r="L4248" t="s">
        <v>2738</v>
      </c>
      <c r="M4248">
        <v>21215</v>
      </c>
      <c r="N4248" t="s">
        <v>144</v>
      </c>
      <c r="O4248" t="s">
        <v>918</v>
      </c>
      <c r="P4248" t="s">
        <v>28</v>
      </c>
      <c r="Q4248" t="s">
        <v>61</v>
      </c>
      <c r="R4248" t="s">
        <v>919</v>
      </c>
      <c r="S4248">
        <v>1049.2</v>
      </c>
      <c r="T4248" s="3"/>
    </row>
    <row r="4249" spans="1:20" x14ac:dyDescent="0.3">
      <c r="A4249">
        <v>4248</v>
      </c>
      <c r="B4249" t="s">
        <v>7355</v>
      </c>
      <c r="C4249">
        <f t="shared" si="66"/>
        <v>48</v>
      </c>
      <c r="D4249" s="1">
        <v>43432</v>
      </c>
      <c r="E4249" s="1">
        <v>43438</v>
      </c>
      <c r="F4249" t="s">
        <v>46</v>
      </c>
      <c r="G4249" t="s">
        <v>546</v>
      </c>
      <c r="H4249" t="s">
        <v>547</v>
      </c>
      <c r="I4249" t="s">
        <v>98</v>
      </c>
      <c r="J4249" t="s">
        <v>23</v>
      </c>
      <c r="K4249" t="s">
        <v>4497</v>
      </c>
      <c r="L4249" t="s">
        <v>2738</v>
      </c>
      <c r="M4249">
        <v>21215</v>
      </c>
      <c r="N4249" t="s">
        <v>144</v>
      </c>
      <c r="O4249" t="s">
        <v>3961</v>
      </c>
      <c r="P4249" t="s">
        <v>28</v>
      </c>
      <c r="Q4249" t="s">
        <v>61</v>
      </c>
      <c r="R4249" t="s">
        <v>3962</v>
      </c>
      <c r="S4249">
        <v>20.9</v>
      </c>
      <c r="T4249" s="3"/>
    </row>
    <row r="4250" spans="1:20" x14ac:dyDescent="0.3">
      <c r="A4250">
        <v>4249</v>
      </c>
      <c r="B4250" t="s">
        <v>7356</v>
      </c>
      <c r="C4250">
        <f t="shared" si="66"/>
        <v>48</v>
      </c>
      <c r="D4250" s="1">
        <v>43070</v>
      </c>
      <c r="E4250" s="1">
        <v>43074</v>
      </c>
      <c r="F4250" t="s">
        <v>19</v>
      </c>
      <c r="G4250" t="s">
        <v>709</v>
      </c>
      <c r="H4250" t="s">
        <v>710</v>
      </c>
      <c r="I4250" t="s">
        <v>22</v>
      </c>
      <c r="J4250" t="s">
        <v>23</v>
      </c>
      <c r="K4250" t="s">
        <v>744</v>
      </c>
      <c r="L4250" t="s">
        <v>745</v>
      </c>
      <c r="M4250">
        <v>6824</v>
      </c>
      <c r="N4250" t="s">
        <v>144</v>
      </c>
      <c r="O4250" t="s">
        <v>3526</v>
      </c>
      <c r="P4250" t="s">
        <v>42</v>
      </c>
      <c r="Q4250" t="s">
        <v>71</v>
      </c>
      <c r="R4250" t="s">
        <v>3527</v>
      </c>
      <c r="S4250">
        <v>88.08</v>
      </c>
      <c r="T4250" s="3"/>
    </row>
    <row r="4251" spans="1:20" x14ac:dyDescent="0.3">
      <c r="A4251">
        <v>4250</v>
      </c>
      <c r="B4251" t="s">
        <v>7356</v>
      </c>
      <c r="C4251">
        <f t="shared" si="66"/>
        <v>48</v>
      </c>
      <c r="D4251" s="1">
        <v>43070</v>
      </c>
      <c r="E4251" s="1">
        <v>43074</v>
      </c>
      <c r="F4251" t="s">
        <v>19</v>
      </c>
      <c r="G4251" t="s">
        <v>709</v>
      </c>
      <c r="H4251" t="s">
        <v>710</v>
      </c>
      <c r="I4251" t="s">
        <v>22</v>
      </c>
      <c r="J4251" t="s">
        <v>23</v>
      </c>
      <c r="K4251" t="s">
        <v>744</v>
      </c>
      <c r="L4251" t="s">
        <v>745</v>
      </c>
      <c r="M4251">
        <v>6824</v>
      </c>
      <c r="N4251" t="s">
        <v>144</v>
      </c>
      <c r="O4251" t="s">
        <v>1932</v>
      </c>
      <c r="P4251" t="s">
        <v>28</v>
      </c>
      <c r="Q4251" t="s">
        <v>32</v>
      </c>
      <c r="R4251" t="s">
        <v>1933</v>
      </c>
      <c r="S4251">
        <v>751.92</v>
      </c>
      <c r="T4251" s="3"/>
    </row>
    <row r="4252" spans="1:20" x14ac:dyDescent="0.3">
      <c r="A4252">
        <v>4251</v>
      </c>
      <c r="B4252" t="s">
        <v>7357</v>
      </c>
      <c r="C4252">
        <f t="shared" si="66"/>
        <v>38</v>
      </c>
      <c r="D4252" s="1">
        <v>42266</v>
      </c>
      <c r="E4252" s="1">
        <v>42266</v>
      </c>
      <c r="F4252" t="s">
        <v>1289</v>
      </c>
      <c r="G4252" t="s">
        <v>7358</v>
      </c>
      <c r="H4252" t="s">
        <v>7359</v>
      </c>
      <c r="I4252" t="s">
        <v>37</v>
      </c>
      <c r="J4252" t="s">
        <v>23</v>
      </c>
      <c r="K4252" t="s">
        <v>262</v>
      </c>
      <c r="L4252" t="s">
        <v>263</v>
      </c>
      <c r="M4252">
        <v>10011</v>
      </c>
      <c r="N4252" t="s">
        <v>144</v>
      </c>
      <c r="O4252" t="s">
        <v>4624</v>
      </c>
      <c r="P4252" t="s">
        <v>28</v>
      </c>
      <c r="Q4252" t="s">
        <v>32</v>
      </c>
      <c r="R4252" t="s">
        <v>4625</v>
      </c>
      <c r="S4252">
        <v>887.10299999999995</v>
      </c>
      <c r="T4252" s="3"/>
    </row>
    <row r="4253" spans="1:20" x14ac:dyDescent="0.3">
      <c r="A4253">
        <v>4252</v>
      </c>
      <c r="B4253" t="s">
        <v>7360</v>
      </c>
      <c r="C4253">
        <f t="shared" si="66"/>
        <v>44</v>
      </c>
      <c r="D4253" s="1">
        <v>42666</v>
      </c>
      <c r="E4253" s="1">
        <v>42666</v>
      </c>
      <c r="F4253" t="s">
        <v>1289</v>
      </c>
      <c r="G4253" t="s">
        <v>2231</v>
      </c>
      <c r="H4253" t="s">
        <v>2232</v>
      </c>
      <c r="I4253" t="s">
        <v>22</v>
      </c>
      <c r="J4253" t="s">
        <v>23</v>
      </c>
      <c r="K4253" t="s">
        <v>1793</v>
      </c>
      <c r="L4253" t="s">
        <v>50</v>
      </c>
      <c r="M4253">
        <v>33801</v>
      </c>
      <c r="N4253" t="s">
        <v>26</v>
      </c>
      <c r="O4253" t="s">
        <v>4554</v>
      </c>
      <c r="P4253" t="s">
        <v>67</v>
      </c>
      <c r="Q4253" t="s">
        <v>68</v>
      </c>
      <c r="R4253" t="s">
        <v>4555</v>
      </c>
      <c r="S4253">
        <v>55.944000000000003</v>
      </c>
      <c r="T4253" s="3"/>
    </row>
    <row r="4254" spans="1:20" x14ac:dyDescent="0.3">
      <c r="A4254">
        <v>4253</v>
      </c>
      <c r="B4254" t="s">
        <v>7360</v>
      </c>
      <c r="C4254">
        <f t="shared" si="66"/>
        <v>44</v>
      </c>
      <c r="D4254" s="1">
        <v>42666</v>
      </c>
      <c r="E4254" s="1">
        <v>42666</v>
      </c>
      <c r="F4254" t="s">
        <v>1289</v>
      </c>
      <c r="G4254" t="s">
        <v>2231</v>
      </c>
      <c r="H4254" t="s">
        <v>2232</v>
      </c>
      <c r="I4254" t="s">
        <v>22</v>
      </c>
      <c r="J4254" t="s">
        <v>23</v>
      </c>
      <c r="K4254" t="s">
        <v>1793</v>
      </c>
      <c r="L4254" t="s">
        <v>50</v>
      </c>
      <c r="M4254">
        <v>33801</v>
      </c>
      <c r="N4254" t="s">
        <v>26</v>
      </c>
      <c r="O4254" t="s">
        <v>686</v>
      </c>
      <c r="P4254" t="s">
        <v>42</v>
      </c>
      <c r="Q4254" t="s">
        <v>64</v>
      </c>
      <c r="R4254" t="s">
        <v>687</v>
      </c>
      <c r="S4254">
        <v>10.688000000000001</v>
      </c>
      <c r="T4254" s="3"/>
    </row>
    <row r="4255" spans="1:20" x14ac:dyDescent="0.3">
      <c r="A4255">
        <v>4254</v>
      </c>
      <c r="B4255" t="s">
        <v>7360</v>
      </c>
      <c r="C4255">
        <f t="shared" si="66"/>
        <v>44</v>
      </c>
      <c r="D4255" s="1">
        <v>42666</v>
      </c>
      <c r="E4255" s="1">
        <v>42666</v>
      </c>
      <c r="F4255" t="s">
        <v>1289</v>
      </c>
      <c r="G4255" t="s">
        <v>2231</v>
      </c>
      <c r="H4255" t="s">
        <v>2232</v>
      </c>
      <c r="I4255" t="s">
        <v>22</v>
      </c>
      <c r="J4255" t="s">
        <v>23</v>
      </c>
      <c r="K4255" t="s">
        <v>1793</v>
      </c>
      <c r="L4255" t="s">
        <v>50</v>
      </c>
      <c r="M4255">
        <v>33801</v>
      </c>
      <c r="N4255" t="s">
        <v>26</v>
      </c>
      <c r="O4255" t="s">
        <v>4732</v>
      </c>
      <c r="P4255" t="s">
        <v>67</v>
      </c>
      <c r="Q4255" t="s">
        <v>68</v>
      </c>
      <c r="R4255" t="s">
        <v>4733</v>
      </c>
      <c r="S4255">
        <v>11.824</v>
      </c>
      <c r="T4255" s="3"/>
    </row>
    <row r="4256" spans="1:20" x14ac:dyDescent="0.3">
      <c r="A4256">
        <v>4255</v>
      </c>
      <c r="B4256" t="s">
        <v>7361</v>
      </c>
      <c r="C4256">
        <f t="shared" si="66"/>
        <v>41</v>
      </c>
      <c r="D4256" s="1">
        <v>43386</v>
      </c>
      <c r="E4256" s="1">
        <v>43389</v>
      </c>
      <c r="F4256" t="s">
        <v>184</v>
      </c>
      <c r="G4256" t="s">
        <v>538</v>
      </c>
      <c r="H4256" t="s">
        <v>539</v>
      </c>
      <c r="I4256" t="s">
        <v>22</v>
      </c>
      <c r="J4256" t="s">
        <v>23</v>
      </c>
      <c r="K4256" t="s">
        <v>3713</v>
      </c>
      <c r="L4256" t="s">
        <v>207</v>
      </c>
      <c r="M4256">
        <v>61032</v>
      </c>
      <c r="N4256" t="s">
        <v>101</v>
      </c>
      <c r="O4256" t="s">
        <v>3194</v>
      </c>
      <c r="P4256" t="s">
        <v>42</v>
      </c>
      <c r="Q4256" t="s">
        <v>86</v>
      </c>
      <c r="R4256" t="s">
        <v>182</v>
      </c>
      <c r="S4256">
        <v>63.311999999999998</v>
      </c>
      <c r="T4256" s="3"/>
    </row>
    <row r="4257" spans="1:20" x14ac:dyDescent="0.3">
      <c r="A4257">
        <v>4256</v>
      </c>
      <c r="B4257" t="s">
        <v>7361</v>
      </c>
      <c r="C4257">
        <f t="shared" si="66"/>
        <v>41</v>
      </c>
      <c r="D4257" s="1">
        <v>43386</v>
      </c>
      <c r="E4257" s="1">
        <v>43389</v>
      </c>
      <c r="F4257" t="s">
        <v>184</v>
      </c>
      <c r="G4257" t="s">
        <v>538</v>
      </c>
      <c r="H4257" t="s">
        <v>539</v>
      </c>
      <c r="I4257" t="s">
        <v>22</v>
      </c>
      <c r="J4257" t="s">
        <v>23</v>
      </c>
      <c r="K4257" t="s">
        <v>3713</v>
      </c>
      <c r="L4257" t="s">
        <v>207</v>
      </c>
      <c r="M4257">
        <v>61032</v>
      </c>
      <c r="N4257" t="s">
        <v>101</v>
      </c>
      <c r="O4257" t="s">
        <v>1062</v>
      </c>
      <c r="P4257" t="s">
        <v>42</v>
      </c>
      <c r="Q4257" t="s">
        <v>71</v>
      </c>
      <c r="R4257" t="s">
        <v>1063</v>
      </c>
      <c r="S4257">
        <v>96.784000000000006</v>
      </c>
      <c r="T4257" s="3"/>
    </row>
    <row r="4258" spans="1:20" x14ac:dyDescent="0.3">
      <c r="A4258">
        <v>4257</v>
      </c>
      <c r="B4258" t="s">
        <v>7361</v>
      </c>
      <c r="C4258">
        <f t="shared" si="66"/>
        <v>41</v>
      </c>
      <c r="D4258" s="1">
        <v>43386</v>
      </c>
      <c r="E4258" s="1">
        <v>43389</v>
      </c>
      <c r="F4258" t="s">
        <v>184</v>
      </c>
      <c r="G4258" t="s">
        <v>538</v>
      </c>
      <c r="H4258" t="s">
        <v>539</v>
      </c>
      <c r="I4258" t="s">
        <v>22</v>
      </c>
      <c r="J4258" t="s">
        <v>23</v>
      </c>
      <c r="K4258" t="s">
        <v>3713</v>
      </c>
      <c r="L4258" t="s">
        <v>207</v>
      </c>
      <c r="M4258">
        <v>61032</v>
      </c>
      <c r="N4258" t="s">
        <v>101</v>
      </c>
      <c r="O4258" t="s">
        <v>2725</v>
      </c>
      <c r="P4258" t="s">
        <v>28</v>
      </c>
      <c r="Q4258" t="s">
        <v>61</v>
      </c>
      <c r="R4258" t="s">
        <v>2726</v>
      </c>
      <c r="S4258">
        <v>10.476000000000001</v>
      </c>
      <c r="T4258" s="3"/>
    </row>
    <row r="4259" spans="1:20" x14ac:dyDescent="0.3">
      <c r="A4259">
        <v>4258</v>
      </c>
      <c r="B4259" t="s">
        <v>7362</v>
      </c>
      <c r="C4259">
        <f t="shared" si="66"/>
        <v>37</v>
      </c>
      <c r="D4259" s="1">
        <v>42617</v>
      </c>
      <c r="E4259" s="1">
        <v>42622</v>
      </c>
      <c r="F4259" t="s">
        <v>46</v>
      </c>
      <c r="G4259" t="s">
        <v>131</v>
      </c>
      <c r="H4259" t="s">
        <v>132</v>
      </c>
      <c r="I4259" t="s">
        <v>37</v>
      </c>
      <c r="J4259" t="s">
        <v>23</v>
      </c>
      <c r="K4259" t="s">
        <v>4709</v>
      </c>
      <c r="L4259" t="s">
        <v>416</v>
      </c>
      <c r="M4259">
        <v>97504</v>
      </c>
      <c r="N4259" t="s">
        <v>40</v>
      </c>
      <c r="O4259" t="s">
        <v>6552</v>
      </c>
      <c r="P4259" t="s">
        <v>42</v>
      </c>
      <c r="Q4259" t="s">
        <v>71</v>
      </c>
      <c r="R4259" t="s">
        <v>6553</v>
      </c>
      <c r="S4259">
        <v>9.7620000000000005</v>
      </c>
      <c r="T4259" s="3"/>
    </row>
    <row r="4260" spans="1:20" x14ac:dyDescent="0.3">
      <c r="A4260">
        <v>4259</v>
      </c>
      <c r="B4260" t="s">
        <v>7363</v>
      </c>
      <c r="C4260">
        <f t="shared" si="66"/>
        <v>11</v>
      </c>
      <c r="D4260" s="1">
        <v>42808</v>
      </c>
      <c r="E4260" s="1">
        <v>42810</v>
      </c>
      <c r="F4260" t="s">
        <v>184</v>
      </c>
      <c r="G4260" t="s">
        <v>1318</v>
      </c>
      <c r="H4260" t="s">
        <v>1319</v>
      </c>
      <c r="I4260" t="s">
        <v>37</v>
      </c>
      <c r="J4260" t="s">
        <v>23</v>
      </c>
      <c r="K4260" t="s">
        <v>91</v>
      </c>
      <c r="L4260" t="s">
        <v>92</v>
      </c>
      <c r="M4260">
        <v>98103</v>
      </c>
      <c r="N4260" t="s">
        <v>40</v>
      </c>
      <c r="O4260" t="s">
        <v>3190</v>
      </c>
      <c r="P4260" t="s">
        <v>28</v>
      </c>
      <c r="Q4260" t="s">
        <v>32</v>
      </c>
      <c r="R4260" t="s">
        <v>3191</v>
      </c>
      <c r="S4260">
        <v>196.78399999999999</v>
      </c>
      <c r="T4260" s="3"/>
    </row>
    <row r="4261" spans="1:20" x14ac:dyDescent="0.3">
      <c r="A4261">
        <v>4260</v>
      </c>
      <c r="B4261" t="s">
        <v>7364</v>
      </c>
      <c r="C4261">
        <f t="shared" si="66"/>
        <v>44</v>
      </c>
      <c r="D4261" s="1">
        <v>43401</v>
      </c>
      <c r="E4261" s="1">
        <v>43406</v>
      </c>
      <c r="F4261" t="s">
        <v>19</v>
      </c>
      <c r="G4261" t="s">
        <v>5628</v>
      </c>
      <c r="H4261" t="s">
        <v>5629</v>
      </c>
      <c r="I4261" t="s">
        <v>37</v>
      </c>
      <c r="J4261" t="s">
        <v>23</v>
      </c>
      <c r="K4261" t="s">
        <v>262</v>
      </c>
      <c r="L4261" t="s">
        <v>263</v>
      </c>
      <c r="M4261">
        <v>10035</v>
      </c>
      <c r="N4261" t="s">
        <v>144</v>
      </c>
      <c r="O4261" t="s">
        <v>1009</v>
      </c>
      <c r="P4261" t="s">
        <v>42</v>
      </c>
      <c r="Q4261" t="s">
        <v>169</v>
      </c>
      <c r="R4261" t="s">
        <v>1010</v>
      </c>
      <c r="S4261">
        <v>47.98</v>
      </c>
      <c r="T4261" s="3"/>
    </row>
    <row r="4262" spans="1:20" x14ac:dyDescent="0.3">
      <c r="A4262">
        <v>4261</v>
      </c>
      <c r="B4262" t="s">
        <v>7365</v>
      </c>
      <c r="C4262">
        <f t="shared" si="66"/>
        <v>42</v>
      </c>
      <c r="D4262" s="1">
        <v>43388</v>
      </c>
      <c r="E4262" s="1">
        <v>43392</v>
      </c>
      <c r="F4262" t="s">
        <v>19</v>
      </c>
      <c r="G4262" t="s">
        <v>5304</v>
      </c>
      <c r="H4262" t="s">
        <v>5305</v>
      </c>
      <c r="I4262" t="s">
        <v>37</v>
      </c>
      <c r="J4262" t="s">
        <v>23</v>
      </c>
      <c r="K4262" t="s">
        <v>744</v>
      </c>
      <c r="L4262" t="s">
        <v>745</v>
      </c>
      <c r="M4262">
        <v>6824</v>
      </c>
      <c r="N4262" t="s">
        <v>144</v>
      </c>
      <c r="O4262" t="s">
        <v>2774</v>
      </c>
      <c r="P4262" t="s">
        <v>42</v>
      </c>
      <c r="Q4262" t="s">
        <v>43</v>
      </c>
      <c r="R4262" t="s">
        <v>2775</v>
      </c>
      <c r="S4262">
        <v>13.05</v>
      </c>
      <c r="T4262" s="3"/>
    </row>
    <row r="4263" spans="1:20" x14ac:dyDescent="0.3">
      <c r="A4263">
        <v>4262</v>
      </c>
      <c r="B4263" t="s">
        <v>7366</v>
      </c>
      <c r="C4263">
        <f t="shared" si="66"/>
        <v>32</v>
      </c>
      <c r="D4263" s="1">
        <v>43319</v>
      </c>
      <c r="E4263" s="1">
        <v>43323</v>
      </c>
      <c r="F4263" t="s">
        <v>46</v>
      </c>
      <c r="G4263" t="s">
        <v>6455</v>
      </c>
      <c r="H4263" t="s">
        <v>6456</v>
      </c>
      <c r="I4263" t="s">
        <v>22</v>
      </c>
      <c r="J4263" t="s">
        <v>23</v>
      </c>
      <c r="K4263" t="s">
        <v>4993</v>
      </c>
      <c r="L4263" t="s">
        <v>225</v>
      </c>
      <c r="M4263">
        <v>56560</v>
      </c>
      <c r="N4263" t="s">
        <v>101</v>
      </c>
      <c r="O4263" t="s">
        <v>4388</v>
      </c>
      <c r="P4263" t="s">
        <v>67</v>
      </c>
      <c r="Q4263" t="s">
        <v>157</v>
      </c>
      <c r="R4263" t="s">
        <v>4389</v>
      </c>
      <c r="S4263">
        <v>63.96</v>
      </c>
      <c r="T4263" s="3"/>
    </row>
    <row r="4264" spans="1:20" x14ac:dyDescent="0.3">
      <c r="A4264">
        <v>4263</v>
      </c>
      <c r="B4264" t="s">
        <v>7367</v>
      </c>
      <c r="C4264">
        <f t="shared" si="66"/>
        <v>38</v>
      </c>
      <c r="D4264" s="1">
        <v>43364</v>
      </c>
      <c r="E4264" s="1">
        <v>43368</v>
      </c>
      <c r="F4264" t="s">
        <v>46</v>
      </c>
      <c r="G4264" t="s">
        <v>3455</v>
      </c>
      <c r="H4264" t="s">
        <v>3456</v>
      </c>
      <c r="I4264" t="s">
        <v>22</v>
      </c>
      <c r="J4264" t="s">
        <v>23</v>
      </c>
      <c r="K4264" t="s">
        <v>493</v>
      </c>
      <c r="L4264" t="s">
        <v>1271</v>
      </c>
      <c r="M4264">
        <v>31907</v>
      </c>
      <c r="N4264" t="s">
        <v>26</v>
      </c>
      <c r="O4264" t="s">
        <v>5948</v>
      </c>
      <c r="P4264" t="s">
        <v>42</v>
      </c>
      <c r="Q4264" t="s">
        <v>74</v>
      </c>
      <c r="R4264" t="s">
        <v>5949</v>
      </c>
      <c r="S4264">
        <v>80.48</v>
      </c>
      <c r="T4264" s="3"/>
    </row>
    <row r="4265" spans="1:20" x14ac:dyDescent="0.3">
      <c r="A4265">
        <v>4264</v>
      </c>
      <c r="B4265" t="s">
        <v>7368</v>
      </c>
      <c r="C4265">
        <f t="shared" si="66"/>
        <v>44</v>
      </c>
      <c r="D4265" s="1">
        <v>43407</v>
      </c>
      <c r="E4265" s="1">
        <v>43412</v>
      </c>
      <c r="F4265" t="s">
        <v>46</v>
      </c>
      <c r="G4265" t="s">
        <v>6000</v>
      </c>
      <c r="H4265" t="s">
        <v>6001</v>
      </c>
      <c r="I4265" t="s">
        <v>22</v>
      </c>
      <c r="J4265" t="s">
        <v>23</v>
      </c>
      <c r="K4265" t="s">
        <v>142</v>
      </c>
      <c r="L4265" t="s">
        <v>143</v>
      </c>
      <c r="M4265">
        <v>19143</v>
      </c>
      <c r="N4265" t="s">
        <v>144</v>
      </c>
      <c r="O4265" t="s">
        <v>7369</v>
      </c>
      <c r="P4265" t="s">
        <v>42</v>
      </c>
      <c r="Q4265" t="s">
        <v>71</v>
      </c>
      <c r="R4265" t="s">
        <v>7370</v>
      </c>
      <c r="S4265">
        <v>11.673</v>
      </c>
      <c r="T4265" s="3"/>
    </row>
    <row r="4266" spans="1:20" x14ac:dyDescent="0.3">
      <c r="A4266">
        <v>4265</v>
      </c>
      <c r="B4266" t="s">
        <v>7371</v>
      </c>
      <c r="C4266">
        <f t="shared" si="66"/>
        <v>45</v>
      </c>
      <c r="D4266" s="1">
        <v>43044</v>
      </c>
      <c r="E4266" s="1">
        <v>43048</v>
      </c>
      <c r="F4266" t="s">
        <v>46</v>
      </c>
      <c r="G4266" t="s">
        <v>1828</v>
      </c>
      <c r="H4266" t="s">
        <v>1829</v>
      </c>
      <c r="I4266" t="s">
        <v>22</v>
      </c>
      <c r="J4266" t="s">
        <v>23</v>
      </c>
      <c r="K4266" t="s">
        <v>180</v>
      </c>
      <c r="L4266" t="s">
        <v>100</v>
      </c>
      <c r="M4266">
        <v>77036</v>
      </c>
      <c r="N4266" t="s">
        <v>101</v>
      </c>
      <c r="O4266" t="s">
        <v>2269</v>
      </c>
      <c r="P4266" t="s">
        <v>28</v>
      </c>
      <c r="Q4266" t="s">
        <v>52</v>
      </c>
      <c r="R4266" t="s">
        <v>2270</v>
      </c>
      <c r="S4266">
        <v>863.12800000000004</v>
      </c>
      <c r="T4266" s="3"/>
    </row>
    <row r="4267" spans="1:20" x14ac:dyDescent="0.3">
      <c r="A4267">
        <v>4266</v>
      </c>
      <c r="B4267" t="s">
        <v>7371</v>
      </c>
      <c r="C4267">
        <f t="shared" si="66"/>
        <v>45</v>
      </c>
      <c r="D4267" s="1">
        <v>43044</v>
      </c>
      <c r="E4267" s="1">
        <v>43048</v>
      </c>
      <c r="F4267" t="s">
        <v>46</v>
      </c>
      <c r="G4267" t="s">
        <v>1828</v>
      </c>
      <c r="H4267" t="s">
        <v>1829</v>
      </c>
      <c r="I4267" t="s">
        <v>22</v>
      </c>
      <c r="J4267" t="s">
        <v>23</v>
      </c>
      <c r="K4267" t="s">
        <v>180</v>
      </c>
      <c r="L4267" t="s">
        <v>100</v>
      </c>
      <c r="M4267">
        <v>77036</v>
      </c>
      <c r="N4267" t="s">
        <v>101</v>
      </c>
      <c r="O4267" t="s">
        <v>3882</v>
      </c>
      <c r="P4267" t="s">
        <v>42</v>
      </c>
      <c r="Q4267" t="s">
        <v>71</v>
      </c>
      <c r="R4267" t="s">
        <v>1213</v>
      </c>
      <c r="S4267">
        <v>3.5640000000000001</v>
      </c>
      <c r="T4267" s="3"/>
    </row>
    <row r="4268" spans="1:20" x14ac:dyDescent="0.3">
      <c r="A4268">
        <v>4267</v>
      </c>
      <c r="B4268" t="s">
        <v>7371</v>
      </c>
      <c r="C4268">
        <f t="shared" si="66"/>
        <v>45</v>
      </c>
      <c r="D4268" s="1">
        <v>43044</v>
      </c>
      <c r="E4268" s="1">
        <v>43048</v>
      </c>
      <c r="F4268" t="s">
        <v>46</v>
      </c>
      <c r="G4268" t="s">
        <v>1828</v>
      </c>
      <c r="H4268" t="s">
        <v>1829</v>
      </c>
      <c r="I4268" t="s">
        <v>22</v>
      </c>
      <c r="J4268" t="s">
        <v>23</v>
      </c>
      <c r="K4268" t="s">
        <v>180</v>
      </c>
      <c r="L4268" t="s">
        <v>100</v>
      </c>
      <c r="M4268">
        <v>77036</v>
      </c>
      <c r="N4268" t="s">
        <v>101</v>
      </c>
      <c r="O4268" t="s">
        <v>5452</v>
      </c>
      <c r="P4268" t="s">
        <v>28</v>
      </c>
      <c r="Q4268" t="s">
        <v>29</v>
      </c>
      <c r="R4268" t="s">
        <v>5453</v>
      </c>
      <c r="S4268">
        <v>956.66480000000001</v>
      </c>
      <c r="T4268" s="3"/>
    </row>
    <row r="4269" spans="1:20" x14ac:dyDescent="0.3">
      <c r="A4269">
        <v>4268</v>
      </c>
      <c r="B4269" t="s">
        <v>7371</v>
      </c>
      <c r="C4269">
        <f t="shared" si="66"/>
        <v>45</v>
      </c>
      <c r="D4269" s="1">
        <v>43044</v>
      </c>
      <c r="E4269" s="1">
        <v>43048</v>
      </c>
      <c r="F4269" t="s">
        <v>46</v>
      </c>
      <c r="G4269" t="s">
        <v>1828</v>
      </c>
      <c r="H4269" t="s">
        <v>1829</v>
      </c>
      <c r="I4269" t="s">
        <v>22</v>
      </c>
      <c r="J4269" t="s">
        <v>23</v>
      </c>
      <c r="K4269" t="s">
        <v>180</v>
      </c>
      <c r="L4269" t="s">
        <v>100</v>
      </c>
      <c r="M4269">
        <v>77036</v>
      </c>
      <c r="N4269" t="s">
        <v>101</v>
      </c>
      <c r="O4269" t="s">
        <v>2101</v>
      </c>
      <c r="P4269" t="s">
        <v>42</v>
      </c>
      <c r="Q4269" t="s">
        <v>71</v>
      </c>
      <c r="R4269" t="s">
        <v>2102</v>
      </c>
      <c r="S4269">
        <v>12.587999999999999</v>
      </c>
      <c r="T4269" s="3"/>
    </row>
    <row r="4270" spans="1:20" x14ac:dyDescent="0.3">
      <c r="A4270">
        <v>4269</v>
      </c>
      <c r="B4270" t="s">
        <v>7371</v>
      </c>
      <c r="C4270">
        <f t="shared" si="66"/>
        <v>45</v>
      </c>
      <c r="D4270" s="1">
        <v>43044</v>
      </c>
      <c r="E4270" s="1">
        <v>43048</v>
      </c>
      <c r="F4270" t="s">
        <v>46</v>
      </c>
      <c r="G4270" t="s">
        <v>1828</v>
      </c>
      <c r="H4270" t="s">
        <v>1829</v>
      </c>
      <c r="I4270" t="s">
        <v>22</v>
      </c>
      <c r="J4270" t="s">
        <v>23</v>
      </c>
      <c r="K4270" t="s">
        <v>180</v>
      </c>
      <c r="L4270" t="s">
        <v>100</v>
      </c>
      <c r="M4270">
        <v>77036</v>
      </c>
      <c r="N4270" t="s">
        <v>101</v>
      </c>
      <c r="O4270" t="s">
        <v>6286</v>
      </c>
      <c r="P4270" t="s">
        <v>67</v>
      </c>
      <c r="Q4270" t="s">
        <v>157</v>
      </c>
      <c r="R4270" t="s">
        <v>6287</v>
      </c>
      <c r="S4270">
        <v>171.96</v>
      </c>
      <c r="T4270" s="3"/>
    </row>
    <row r="4271" spans="1:20" x14ac:dyDescent="0.3">
      <c r="A4271">
        <v>4270</v>
      </c>
      <c r="B4271" t="s">
        <v>7372</v>
      </c>
      <c r="C4271">
        <f t="shared" si="66"/>
        <v>26</v>
      </c>
      <c r="D4271" s="1">
        <v>43276</v>
      </c>
      <c r="E4271" s="1">
        <v>43280</v>
      </c>
      <c r="F4271" t="s">
        <v>19</v>
      </c>
      <c r="G4271" t="s">
        <v>4898</v>
      </c>
      <c r="H4271" t="s">
        <v>4899</v>
      </c>
      <c r="I4271" t="s">
        <v>22</v>
      </c>
      <c r="J4271" t="s">
        <v>23</v>
      </c>
      <c r="K4271" t="s">
        <v>91</v>
      </c>
      <c r="L4271" t="s">
        <v>92</v>
      </c>
      <c r="M4271">
        <v>98115</v>
      </c>
      <c r="N4271" t="s">
        <v>40</v>
      </c>
      <c r="O4271" t="s">
        <v>2187</v>
      </c>
      <c r="P4271" t="s">
        <v>28</v>
      </c>
      <c r="Q4271" t="s">
        <v>52</v>
      </c>
      <c r="R4271" t="s">
        <v>2188</v>
      </c>
      <c r="S4271">
        <v>871.4</v>
      </c>
      <c r="T4271" s="3"/>
    </row>
    <row r="4272" spans="1:20" x14ac:dyDescent="0.3">
      <c r="A4272">
        <v>4271</v>
      </c>
      <c r="B4272" t="s">
        <v>7373</v>
      </c>
      <c r="C4272">
        <f t="shared" si="66"/>
        <v>48</v>
      </c>
      <c r="D4272" s="1">
        <v>42700</v>
      </c>
      <c r="E4272" s="1">
        <v>42704</v>
      </c>
      <c r="F4272" t="s">
        <v>46</v>
      </c>
      <c r="G4272" t="s">
        <v>7374</v>
      </c>
      <c r="H4272" t="s">
        <v>7375</v>
      </c>
      <c r="I4272" t="s">
        <v>37</v>
      </c>
      <c r="J4272" t="s">
        <v>23</v>
      </c>
      <c r="K4272" t="s">
        <v>324</v>
      </c>
      <c r="L4272" t="s">
        <v>331</v>
      </c>
      <c r="M4272">
        <v>38301</v>
      </c>
      <c r="N4272" t="s">
        <v>26</v>
      </c>
      <c r="O4272" t="s">
        <v>7332</v>
      </c>
      <c r="P4272" t="s">
        <v>28</v>
      </c>
      <c r="Q4272" t="s">
        <v>61</v>
      </c>
      <c r="R4272" t="s">
        <v>7333</v>
      </c>
      <c r="S4272">
        <v>692.47199999999998</v>
      </c>
      <c r="T4272" s="3"/>
    </row>
    <row r="4273" spans="1:20" x14ac:dyDescent="0.3">
      <c r="A4273">
        <v>4272</v>
      </c>
      <c r="B4273" t="s">
        <v>7376</v>
      </c>
      <c r="C4273">
        <f t="shared" si="66"/>
        <v>47</v>
      </c>
      <c r="D4273" s="1">
        <v>43063</v>
      </c>
      <c r="E4273" s="1">
        <v>43066</v>
      </c>
      <c r="F4273" t="s">
        <v>19</v>
      </c>
      <c r="G4273" t="s">
        <v>1345</v>
      </c>
      <c r="H4273" t="s">
        <v>1346</v>
      </c>
      <c r="I4273" t="s">
        <v>37</v>
      </c>
      <c r="J4273" t="s">
        <v>23</v>
      </c>
      <c r="K4273" t="s">
        <v>4497</v>
      </c>
      <c r="L4273" t="s">
        <v>2738</v>
      </c>
      <c r="M4273">
        <v>21215</v>
      </c>
      <c r="N4273" t="s">
        <v>144</v>
      </c>
      <c r="O4273" t="s">
        <v>2679</v>
      </c>
      <c r="P4273" t="s">
        <v>28</v>
      </c>
      <c r="Q4273" t="s">
        <v>61</v>
      </c>
      <c r="R4273" t="s">
        <v>2680</v>
      </c>
      <c r="S4273">
        <v>207.76</v>
      </c>
      <c r="T4273" s="3"/>
    </row>
    <row r="4274" spans="1:20" x14ac:dyDescent="0.3">
      <c r="A4274">
        <v>4273</v>
      </c>
      <c r="B4274" t="s">
        <v>7377</v>
      </c>
      <c r="C4274">
        <f t="shared" si="66"/>
        <v>29</v>
      </c>
      <c r="D4274" s="1">
        <v>43302</v>
      </c>
      <c r="E4274" s="1">
        <v>43302</v>
      </c>
      <c r="F4274" t="s">
        <v>1289</v>
      </c>
      <c r="G4274" t="s">
        <v>1940</v>
      </c>
      <c r="H4274" t="s">
        <v>1941</v>
      </c>
      <c r="I4274" t="s">
        <v>22</v>
      </c>
      <c r="J4274" t="s">
        <v>23</v>
      </c>
      <c r="K4274" t="s">
        <v>3654</v>
      </c>
      <c r="L4274" t="s">
        <v>117</v>
      </c>
      <c r="M4274">
        <v>84107</v>
      </c>
      <c r="N4274" t="s">
        <v>40</v>
      </c>
      <c r="O4274" t="s">
        <v>6795</v>
      </c>
      <c r="P4274" t="s">
        <v>67</v>
      </c>
      <c r="Q4274" t="s">
        <v>68</v>
      </c>
      <c r="R4274" t="s">
        <v>6796</v>
      </c>
      <c r="S4274">
        <v>71.927999999999997</v>
      </c>
      <c r="T4274" s="3"/>
    </row>
    <row r="4275" spans="1:20" x14ac:dyDescent="0.3">
      <c r="A4275">
        <v>4274</v>
      </c>
      <c r="B4275" t="s">
        <v>7377</v>
      </c>
      <c r="C4275">
        <f t="shared" si="66"/>
        <v>29</v>
      </c>
      <c r="D4275" s="1">
        <v>43302</v>
      </c>
      <c r="E4275" s="1">
        <v>43302</v>
      </c>
      <c r="F4275" t="s">
        <v>1289</v>
      </c>
      <c r="G4275" t="s">
        <v>1940</v>
      </c>
      <c r="H4275" t="s">
        <v>1941</v>
      </c>
      <c r="I4275" t="s">
        <v>22</v>
      </c>
      <c r="J4275" t="s">
        <v>23</v>
      </c>
      <c r="K4275" t="s">
        <v>3654</v>
      </c>
      <c r="L4275" t="s">
        <v>117</v>
      </c>
      <c r="M4275">
        <v>84107</v>
      </c>
      <c r="N4275" t="s">
        <v>40</v>
      </c>
      <c r="O4275" t="s">
        <v>4231</v>
      </c>
      <c r="P4275" t="s">
        <v>42</v>
      </c>
      <c r="Q4275" t="s">
        <v>64</v>
      </c>
      <c r="R4275" t="s">
        <v>4232</v>
      </c>
      <c r="S4275">
        <v>25.99</v>
      </c>
      <c r="T4275" s="3"/>
    </row>
    <row r="4276" spans="1:20" x14ac:dyDescent="0.3">
      <c r="A4276">
        <v>4275</v>
      </c>
      <c r="B4276" t="s">
        <v>7378</v>
      </c>
      <c r="C4276">
        <f t="shared" si="66"/>
        <v>44</v>
      </c>
      <c r="D4276" s="1">
        <v>42666</v>
      </c>
      <c r="E4276" s="1">
        <v>42671</v>
      </c>
      <c r="F4276" t="s">
        <v>46</v>
      </c>
      <c r="G4276" t="s">
        <v>1032</v>
      </c>
      <c r="H4276" t="s">
        <v>1033</v>
      </c>
      <c r="I4276" t="s">
        <v>37</v>
      </c>
      <c r="J4276" t="s">
        <v>23</v>
      </c>
      <c r="K4276" t="s">
        <v>91</v>
      </c>
      <c r="L4276" t="s">
        <v>92</v>
      </c>
      <c r="M4276">
        <v>98105</v>
      </c>
      <c r="N4276" t="s">
        <v>40</v>
      </c>
      <c r="O4276" t="s">
        <v>1217</v>
      </c>
      <c r="P4276" t="s">
        <v>42</v>
      </c>
      <c r="Q4276" t="s">
        <v>71</v>
      </c>
      <c r="R4276" t="s">
        <v>1218</v>
      </c>
      <c r="S4276">
        <v>3.5920000000000001</v>
      </c>
      <c r="T4276" s="3"/>
    </row>
    <row r="4277" spans="1:20" x14ac:dyDescent="0.3">
      <c r="A4277">
        <v>4276</v>
      </c>
      <c r="B4277" t="s">
        <v>7379</v>
      </c>
      <c r="C4277">
        <f t="shared" si="66"/>
        <v>28</v>
      </c>
      <c r="D4277" s="1">
        <v>42560</v>
      </c>
      <c r="E4277" s="1">
        <v>42564</v>
      </c>
      <c r="F4277" t="s">
        <v>46</v>
      </c>
      <c r="G4277" t="s">
        <v>5719</v>
      </c>
      <c r="H4277" t="s">
        <v>5720</v>
      </c>
      <c r="I4277" t="s">
        <v>37</v>
      </c>
      <c r="J4277" t="s">
        <v>23</v>
      </c>
      <c r="K4277" t="s">
        <v>813</v>
      </c>
      <c r="L4277" t="s">
        <v>100</v>
      </c>
      <c r="M4277">
        <v>75220</v>
      </c>
      <c r="N4277" t="s">
        <v>101</v>
      </c>
      <c r="O4277" t="s">
        <v>711</v>
      </c>
      <c r="P4277" t="s">
        <v>42</v>
      </c>
      <c r="Q4277" t="s">
        <v>74</v>
      </c>
      <c r="R4277" t="s">
        <v>712</v>
      </c>
      <c r="S4277">
        <v>48.631999999999998</v>
      </c>
      <c r="T4277" s="3"/>
    </row>
    <row r="4278" spans="1:20" x14ac:dyDescent="0.3">
      <c r="A4278">
        <v>4277</v>
      </c>
      <c r="B4278" t="s">
        <v>7380</v>
      </c>
      <c r="C4278">
        <f t="shared" si="66"/>
        <v>33</v>
      </c>
      <c r="D4278" s="1">
        <v>43330</v>
      </c>
      <c r="E4278" s="1">
        <v>43334</v>
      </c>
      <c r="F4278" t="s">
        <v>46</v>
      </c>
      <c r="G4278" t="s">
        <v>3120</v>
      </c>
      <c r="H4278" t="s">
        <v>3121</v>
      </c>
      <c r="I4278" t="s">
        <v>98</v>
      </c>
      <c r="J4278" t="s">
        <v>23</v>
      </c>
      <c r="K4278" t="s">
        <v>91</v>
      </c>
      <c r="L4278" t="s">
        <v>92</v>
      </c>
      <c r="M4278">
        <v>98105</v>
      </c>
      <c r="N4278" t="s">
        <v>40</v>
      </c>
      <c r="O4278" t="s">
        <v>3002</v>
      </c>
      <c r="P4278" t="s">
        <v>42</v>
      </c>
      <c r="Q4278" t="s">
        <v>55</v>
      </c>
      <c r="R4278" t="s">
        <v>3003</v>
      </c>
      <c r="S4278">
        <v>323.10000000000002</v>
      </c>
      <c r="T4278" s="3"/>
    </row>
    <row r="4279" spans="1:20" x14ac:dyDescent="0.3">
      <c r="A4279">
        <v>4278</v>
      </c>
      <c r="B4279" t="s">
        <v>7381</v>
      </c>
      <c r="C4279">
        <f t="shared" si="66"/>
        <v>16</v>
      </c>
      <c r="D4279" s="1">
        <v>42841</v>
      </c>
      <c r="E4279" s="1">
        <v>42845</v>
      </c>
      <c r="F4279" t="s">
        <v>46</v>
      </c>
      <c r="G4279" t="s">
        <v>7358</v>
      </c>
      <c r="H4279" t="s">
        <v>7359</v>
      </c>
      <c r="I4279" t="s">
        <v>37</v>
      </c>
      <c r="J4279" t="s">
        <v>23</v>
      </c>
      <c r="K4279" t="s">
        <v>1118</v>
      </c>
      <c r="L4279" t="s">
        <v>786</v>
      </c>
      <c r="M4279">
        <v>8701</v>
      </c>
      <c r="N4279" t="s">
        <v>144</v>
      </c>
      <c r="O4279" t="s">
        <v>7382</v>
      </c>
      <c r="P4279" t="s">
        <v>67</v>
      </c>
      <c r="Q4279" t="s">
        <v>680</v>
      </c>
      <c r="R4279" t="s">
        <v>7383</v>
      </c>
      <c r="S4279">
        <v>9099.93</v>
      </c>
      <c r="T4279" s="3"/>
    </row>
    <row r="4280" spans="1:20" x14ac:dyDescent="0.3">
      <c r="A4280">
        <v>4279</v>
      </c>
      <c r="B4280" t="s">
        <v>7381</v>
      </c>
      <c r="C4280">
        <f t="shared" si="66"/>
        <v>16</v>
      </c>
      <c r="D4280" s="1">
        <v>42841</v>
      </c>
      <c r="E4280" s="1">
        <v>42845</v>
      </c>
      <c r="F4280" t="s">
        <v>46</v>
      </c>
      <c r="G4280" t="s">
        <v>7358</v>
      </c>
      <c r="H4280" t="s">
        <v>7359</v>
      </c>
      <c r="I4280" t="s">
        <v>37</v>
      </c>
      <c r="J4280" t="s">
        <v>23</v>
      </c>
      <c r="K4280" t="s">
        <v>1118</v>
      </c>
      <c r="L4280" t="s">
        <v>786</v>
      </c>
      <c r="M4280">
        <v>8701</v>
      </c>
      <c r="N4280" t="s">
        <v>144</v>
      </c>
      <c r="O4280" t="s">
        <v>6195</v>
      </c>
      <c r="P4280" t="s">
        <v>28</v>
      </c>
      <c r="Q4280" t="s">
        <v>61</v>
      </c>
      <c r="R4280" t="s">
        <v>6196</v>
      </c>
      <c r="S4280">
        <v>9.9600000000000009</v>
      </c>
      <c r="T4280" s="3"/>
    </row>
    <row r="4281" spans="1:20" x14ac:dyDescent="0.3">
      <c r="A4281">
        <v>4280</v>
      </c>
      <c r="B4281" t="s">
        <v>7381</v>
      </c>
      <c r="C4281">
        <f t="shared" si="66"/>
        <v>16</v>
      </c>
      <c r="D4281" s="1">
        <v>42841</v>
      </c>
      <c r="E4281" s="1">
        <v>42845</v>
      </c>
      <c r="F4281" t="s">
        <v>46</v>
      </c>
      <c r="G4281" t="s">
        <v>7358</v>
      </c>
      <c r="H4281" t="s">
        <v>7359</v>
      </c>
      <c r="I4281" t="s">
        <v>37</v>
      </c>
      <c r="J4281" t="s">
        <v>23</v>
      </c>
      <c r="K4281" t="s">
        <v>1118</v>
      </c>
      <c r="L4281" t="s">
        <v>786</v>
      </c>
      <c r="M4281">
        <v>8701</v>
      </c>
      <c r="N4281" t="s">
        <v>144</v>
      </c>
      <c r="O4281" t="s">
        <v>3434</v>
      </c>
      <c r="P4281" t="s">
        <v>42</v>
      </c>
      <c r="Q4281" t="s">
        <v>71</v>
      </c>
      <c r="R4281" t="s">
        <v>3435</v>
      </c>
      <c r="S4281">
        <v>25.3</v>
      </c>
      <c r="T4281" s="3"/>
    </row>
    <row r="4282" spans="1:20" x14ac:dyDescent="0.3">
      <c r="A4282">
        <v>4281</v>
      </c>
      <c r="B4282" t="s">
        <v>7384</v>
      </c>
      <c r="C4282">
        <f t="shared" si="66"/>
        <v>46</v>
      </c>
      <c r="D4282" s="1">
        <v>42322</v>
      </c>
      <c r="E4282" s="1">
        <v>42326</v>
      </c>
      <c r="F4282" t="s">
        <v>46</v>
      </c>
      <c r="G4282" t="s">
        <v>731</v>
      </c>
      <c r="H4282" t="s">
        <v>732</v>
      </c>
      <c r="I4282" t="s">
        <v>98</v>
      </c>
      <c r="J4282" t="s">
        <v>23</v>
      </c>
      <c r="K4282" t="s">
        <v>262</v>
      </c>
      <c r="L4282" t="s">
        <v>263</v>
      </c>
      <c r="M4282">
        <v>10011</v>
      </c>
      <c r="N4282" t="s">
        <v>144</v>
      </c>
      <c r="O4282" t="s">
        <v>1036</v>
      </c>
      <c r="P4282" t="s">
        <v>42</v>
      </c>
      <c r="Q4282" t="s">
        <v>86</v>
      </c>
      <c r="R4282" t="s">
        <v>1037</v>
      </c>
      <c r="S4282">
        <v>11.36</v>
      </c>
      <c r="T4282" s="3"/>
    </row>
    <row r="4283" spans="1:20" x14ac:dyDescent="0.3">
      <c r="A4283">
        <v>4282</v>
      </c>
      <c r="B4283" t="s">
        <v>7384</v>
      </c>
      <c r="C4283">
        <f t="shared" si="66"/>
        <v>46</v>
      </c>
      <c r="D4283" s="1">
        <v>42322</v>
      </c>
      <c r="E4283" s="1">
        <v>42326</v>
      </c>
      <c r="F4283" t="s">
        <v>46</v>
      </c>
      <c r="G4283" t="s">
        <v>731</v>
      </c>
      <c r="H4283" t="s">
        <v>732</v>
      </c>
      <c r="I4283" t="s">
        <v>98</v>
      </c>
      <c r="J4283" t="s">
        <v>23</v>
      </c>
      <c r="K4283" t="s">
        <v>262</v>
      </c>
      <c r="L4283" t="s">
        <v>263</v>
      </c>
      <c r="M4283">
        <v>10011</v>
      </c>
      <c r="N4283" t="s">
        <v>144</v>
      </c>
      <c r="O4283" t="s">
        <v>6171</v>
      </c>
      <c r="P4283" t="s">
        <v>28</v>
      </c>
      <c r="Q4283" t="s">
        <v>32</v>
      </c>
      <c r="R4283" t="s">
        <v>6172</v>
      </c>
      <c r="S4283">
        <v>69.263999999999996</v>
      </c>
      <c r="T4283" s="3"/>
    </row>
    <row r="4284" spans="1:20" x14ac:dyDescent="0.3">
      <c r="A4284">
        <v>4283</v>
      </c>
      <c r="B4284" t="s">
        <v>7385</v>
      </c>
      <c r="C4284">
        <f t="shared" si="66"/>
        <v>52</v>
      </c>
      <c r="D4284" s="1">
        <v>42358</v>
      </c>
      <c r="E4284" s="1">
        <v>42361</v>
      </c>
      <c r="F4284" t="s">
        <v>184</v>
      </c>
      <c r="G4284" t="s">
        <v>3832</v>
      </c>
      <c r="H4284" t="s">
        <v>3833</v>
      </c>
      <c r="I4284" t="s">
        <v>22</v>
      </c>
      <c r="J4284" t="s">
        <v>23</v>
      </c>
      <c r="K4284" t="s">
        <v>4379</v>
      </c>
      <c r="L4284" t="s">
        <v>250</v>
      </c>
      <c r="M4284">
        <v>46203</v>
      </c>
      <c r="N4284" t="s">
        <v>101</v>
      </c>
      <c r="O4284" t="s">
        <v>7386</v>
      </c>
      <c r="P4284" t="s">
        <v>42</v>
      </c>
      <c r="Q4284" t="s">
        <v>43</v>
      </c>
      <c r="R4284" t="s">
        <v>7387</v>
      </c>
      <c r="S4284">
        <v>3.69</v>
      </c>
      <c r="T4284" s="3"/>
    </row>
    <row r="4285" spans="1:20" x14ac:dyDescent="0.3">
      <c r="A4285">
        <v>4284</v>
      </c>
      <c r="B4285" t="s">
        <v>7385</v>
      </c>
      <c r="C4285">
        <f t="shared" si="66"/>
        <v>52</v>
      </c>
      <c r="D4285" s="1">
        <v>42358</v>
      </c>
      <c r="E4285" s="1">
        <v>42361</v>
      </c>
      <c r="F4285" t="s">
        <v>184</v>
      </c>
      <c r="G4285" t="s">
        <v>3832</v>
      </c>
      <c r="H4285" t="s">
        <v>3833</v>
      </c>
      <c r="I4285" t="s">
        <v>22</v>
      </c>
      <c r="J4285" t="s">
        <v>23</v>
      </c>
      <c r="K4285" t="s">
        <v>4379</v>
      </c>
      <c r="L4285" t="s">
        <v>250</v>
      </c>
      <c r="M4285">
        <v>46203</v>
      </c>
      <c r="N4285" t="s">
        <v>101</v>
      </c>
      <c r="O4285" t="s">
        <v>6371</v>
      </c>
      <c r="P4285" t="s">
        <v>42</v>
      </c>
      <c r="Q4285" t="s">
        <v>71</v>
      </c>
      <c r="R4285" t="s">
        <v>6372</v>
      </c>
      <c r="S4285">
        <v>1103.97</v>
      </c>
      <c r="T4285" s="3"/>
    </row>
    <row r="4286" spans="1:20" x14ac:dyDescent="0.3">
      <c r="A4286">
        <v>4285</v>
      </c>
      <c r="B4286" t="s">
        <v>7388</v>
      </c>
      <c r="C4286">
        <f t="shared" si="66"/>
        <v>48</v>
      </c>
      <c r="D4286" s="1">
        <v>42695</v>
      </c>
      <c r="E4286" s="1">
        <v>42700</v>
      </c>
      <c r="F4286" t="s">
        <v>19</v>
      </c>
      <c r="G4286" t="s">
        <v>6016</v>
      </c>
      <c r="H4286" t="s">
        <v>6017</v>
      </c>
      <c r="I4286" t="s">
        <v>37</v>
      </c>
      <c r="J4286" t="s">
        <v>23</v>
      </c>
      <c r="K4286" t="s">
        <v>7389</v>
      </c>
      <c r="L4286" t="s">
        <v>100</v>
      </c>
      <c r="M4286">
        <v>77642</v>
      </c>
      <c r="N4286" t="s">
        <v>101</v>
      </c>
      <c r="O4286" t="s">
        <v>4413</v>
      </c>
      <c r="P4286" t="s">
        <v>28</v>
      </c>
      <c r="Q4286" t="s">
        <v>29</v>
      </c>
      <c r="R4286" t="s">
        <v>4414</v>
      </c>
      <c r="S4286">
        <v>246.1328</v>
      </c>
      <c r="T4286" s="3"/>
    </row>
    <row r="4287" spans="1:20" x14ac:dyDescent="0.3">
      <c r="A4287">
        <v>4286</v>
      </c>
      <c r="B4287" t="s">
        <v>7388</v>
      </c>
      <c r="C4287">
        <f t="shared" si="66"/>
        <v>48</v>
      </c>
      <c r="D4287" s="1">
        <v>42695</v>
      </c>
      <c r="E4287" s="1">
        <v>42700</v>
      </c>
      <c r="F4287" t="s">
        <v>19</v>
      </c>
      <c r="G4287" t="s">
        <v>6016</v>
      </c>
      <c r="H4287" t="s">
        <v>6017</v>
      </c>
      <c r="I4287" t="s">
        <v>37</v>
      </c>
      <c r="J4287" t="s">
        <v>23</v>
      </c>
      <c r="K4287" t="s">
        <v>7389</v>
      </c>
      <c r="L4287" t="s">
        <v>100</v>
      </c>
      <c r="M4287">
        <v>77642</v>
      </c>
      <c r="N4287" t="s">
        <v>101</v>
      </c>
      <c r="O4287" t="s">
        <v>41</v>
      </c>
      <c r="P4287" t="s">
        <v>42</v>
      </c>
      <c r="Q4287" t="s">
        <v>43</v>
      </c>
      <c r="R4287" t="s">
        <v>44</v>
      </c>
      <c r="S4287">
        <v>11.696</v>
      </c>
      <c r="T4287" s="3"/>
    </row>
    <row r="4288" spans="1:20" x14ac:dyDescent="0.3">
      <c r="A4288">
        <v>4287</v>
      </c>
      <c r="B4288" t="s">
        <v>7388</v>
      </c>
      <c r="C4288">
        <f t="shared" si="66"/>
        <v>48</v>
      </c>
      <c r="D4288" s="1">
        <v>42695</v>
      </c>
      <c r="E4288" s="1">
        <v>42700</v>
      </c>
      <c r="F4288" t="s">
        <v>19</v>
      </c>
      <c r="G4288" t="s">
        <v>6016</v>
      </c>
      <c r="H4288" t="s">
        <v>6017</v>
      </c>
      <c r="I4288" t="s">
        <v>37</v>
      </c>
      <c r="J4288" t="s">
        <v>23</v>
      </c>
      <c r="K4288" t="s">
        <v>7389</v>
      </c>
      <c r="L4288" t="s">
        <v>100</v>
      </c>
      <c r="M4288">
        <v>77642</v>
      </c>
      <c r="N4288" t="s">
        <v>101</v>
      </c>
      <c r="O4288" t="s">
        <v>6857</v>
      </c>
      <c r="P4288" t="s">
        <v>67</v>
      </c>
      <c r="Q4288" t="s">
        <v>1215</v>
      </c>
      <c r="R4288" t="s">
        <v>6858</v>
      </c>
      <c r="S4288">
        <v>439.99200000000002</v>
      </c>
      <c r="T4288" s="3"/>
    </row>
    <row r="4289" spans="1:20" x14ac:dyDescent="0.3">
      <c r="A4289">
        <v>4288</v>
      </c>
      <c r="B4289" t="s">
        <v>7390</v>
      </c>
      <c r="C4289">
        <f t="shared" si="66"/>
        <v>52</v>
      </c>
      <c r="D4289" s="1">
        <v>43462</v>
      </c>
      <c r="E4289" s="1">
        <v>43468</v>
      </c>
      <c r="F4289" t="s">
        <v>46</v>
      </c>
      <c r="G4289" t="s">
        <v>3162</v>
      </c>
      <c r="H4289" t="s">
        <v>3163</v>
      </c>
      <c r="I4289" t="s">
        <v>98</v>
      </c>
      <c r="J4289" t="s">
        <v>23</v>
      </c>
      <c r="K4289" t="s">
        <v>5665</v>
      </c>
      <c r="L4289" t="s">
        <v>331</v>
      </c>
      <c r="M4289">
        <v>37211</v>
      </c>
      <c r="N4289" t="s">
        <v>26</v>
      </c>
      <c r="O4289" t="s">
        <v>1775</v>
      </c>
      <c r="P4289" t="s">
        <v>42</v>
      </c>
      <c r="Q4289" t="s">
        <v>55</v>
      </c>
      <c r="R4289" t="s">
        <v>1776</v>
      </c>
      <c r="S4289">
        <v>64.784000000000006</v>
      </c>
      <c r="T4289" s="3"/>
    </row>
    <row r="4290" spans="1:20" x14ac:dyDescent="0.3">
      <c r="A4290">
        <v>4289</v>
      </c>
      <c r="B4290" t="s">
        <v>7391</v>
      </c>
      <c r="C4290">
        <f t="shared" si="66"/>
        <v>21</v>
      </c>
      <c r="D4290" s="1">
        <v>42507</v>
      </c>
      <c r="E4290" s="1">
        <v>42511</v>
      </c>
      <c r="F4290" t="s">
        <v>46</v>
      </c>
      <c r="G4290" t="s">
        <v>222</v>
      </c>
      <c r="H4290" t="s">
        <v>223</v>
      </c>
      <c r="I4290" t="s">
        <v>37</v>
      </c>
      <c r="J4290" t="s">
        <v>23</v>
      </c>
      <c r="K4290" t="s">
        <v>180</v>
      </c>
      <c r="L4290" t="s">
        <v>100</v>
      </c>
      <c r="M4290">
        <v>77095</v>
      </c>
      <c r="N4290" t="s">
        <v>101</v>
      </c>
      <c r="O4290" t="s">
        <v>4806</v>
      </c>
      <c r="P4290" t="s">
        <v>42</v>
      </c>
      <c r="Q4290" t="s">
        <v>71</v>
      </c>
      <c r="R4290" t="s">
        <v>4807</v>
      </c>
      <c r="S4290">
        <v>33.28</v>
      </c>
      <c r="T4290" s="3"/>
    </row>
    <row r="4291" spans="1:20" x14ac:dyDescent="0.3">
      <c r="A4291">
        <v>4290</v>
      </c>
      <c r="B4291" t="s">
        <v>7391</v>
      </c>
      <c r="C4291">
        <f t="shared" ref="C4291:C4354" si="67">WEEKNUM(D4291,1)</f>
        <v>21</v>
      </c>
      <c r="D4291" s="1">
        <v>42507</v>
      </c>
      <c r="E4291" s="1">
        <v>42511</v>
      </c>
      <c r="F4291" t="s">
        <v>46</v>
      </c>
      <c r="G4291" t="s">
        <v>222</v>
      </c>
      <c r="H4291" t="s">
        <v>223</v>
      </c>
      <c r="I4291" t="s">
        <v>37</v>
      </c>
      <c r="J4291" t="s">
        <v>23</v>
      </c>
      <c r="K4291" t="s">
        <v>180</v>
      </c>
      <c r="L4291" t="s">
        <v>100</v>
      </c>
      <c r="M4291">
        <v>77095</v>
      </c>
      <c r="N4291" t="s">
        <v>101</v>
      </c>
      <c r="O4291" t="s">
        <v>2765</v>
      </c>
      <c r="P4291" t="s">
        <v>42</v>
      </c>
      <c r="Q4291" t="s">
        <v>86</v>
      </c>
      <c r="R4291" t="s">
        <v>2766</v>
      </c>
      <c r="S4291">
        <v>14.087999999999999</v>
      </c>
      <c r="T4291" s="3"/>
    </row>
    <row r="4292" spans="1:20" x14ac:dyDescent="0.3">
      <c r="A4292">
        <v>4291</v>
      </c>
      <c r="B4292" t="s">
        <v>7392</v>
      </c>
      <c r="C4292">
        <f t="shared" si="67"/>
        <v>50</v>
      </c>
      <c r="D4292" s="1">
        <v>43443</v>
      </c>
      <c r="E4292" s="1">
        <v>43447</v>
      </c>
      <c r="F4292" t="s">
        <v>19</v>
      </c>
      <c r="G4292" t="s">
        <v>3374</v>
      </c>
      <c r="H4292" t="s">
        <v>3375</v>
      </c>
      <c r="I4292" t="s">
        <v>98</v>
      </c>
      <c r="J4292" t="s">
        <v>23</v>
      </c>
      <c r="K4292" t="s">
        <v>38</v>
      </c>
      <c r="L4292" t="s">
        <v>39</v>
      </c>
      <c r="M4292">
        <v>90004</v>
      </c>
      <c r="N4292" t="s">
        <v>40</v>
      </c>
      <c r="O4292" t="s">
        <v>1231</v>
      </c>
      <c r="P4292" t="s">
        <v>42</v>
      </c>
      <c r="Q4292" t="s">
        <v>64</v>
      </c>
      <c r="R4292" t="s">
        <v>1232</v>
      </c>
      <c r="S4292">
        <v>11.16</v>
      </c>
      <c r="T4292" s="3"/>
    </row>
    <row r="4293" spans="1:20" x14ac:dyDescent="0.3">
      <c r="A4293">
        <v>4292</v>
      </c>
      <c r="B4293" t="s">
        <v>7392</v>
      </c>
      <c r="C4293">
        <f t="shared" si="67"/>
        <v>50</v>
      </c>
      <c r="D4293" s="1">
        <v>43443</v>
      </c>
      <c r="E4293" s="1">
        <v>43447</v>
      </c>
      <c r="F4293" t="s">
        <v>19</v>
      </c>
      <c r="G4293" t="s">
        <v>3374</v>
      </c>
      <c r="H4293" t="s">
        <v>3375</v>
      </c>
      <c r="I4293" t="s">
        <v>98</v>
      </c>
      <c r="J4293" t="s">
        <v>23</v>
      </c>
      <c r="K4293" t="s">
        <v>38</v>
      </c>
      <c r="L4293" t="s">
        <v>39</v>
      </c>
      <c r="M4293">
        <v>90004</v>
      </c>
      <c r="N4293" t="s">
        <v>40</v>
      </c>
      <c r="O4293" t="s">
        <v>881</v>
      </c>
      <c r="P4293" t="s">
        <v>28</v>
      </c>
      <c r="Q4293" t="s">
        <v>52</v>
      </c>
      <c r="R4293" t="s">
        <v>882</v>
      </c>
      <c r="S4293">
        <v>896.32799999999997</v>
      </c>
      <c r="T4293" s="3"/>
    </row>
    <row r="4294" spans="1:20" x14ac:dyDescent="0.3">
      <c r="A4294">
        <v>4293</v>
      </c>
      <c r="B4294" t="s">
        <v>7392</v>
      </c>
      <c r="C4294">
        <f t="shared" si="67"/>
        <v>50</v>
      </c>
      <c r="D4294" s="1">
        <v>43443</v>
      </c>
      <c r="E4294" s="1">
        <v>43447</v>
      </c>
      <c r="F4294" t="s">
        <v>19</v>
      </c>
      <c r="G4294" t="s">
        <v>3374</v>
      </c>
      <c r="H4294" t="s">
        <v>3375</v>
      </c>
      <c r="I4294" t="s">
        <v>98</v>
      </c>
      <c r="J4294" t="s">
        <v>23</v>
      </c>
      <c r="K4294" t="s">
        <v>38</v>
      </c>
      <c r="L4294" t="s">
        <v>39</v>
      </c>
      <c r="M4294">
        <v>90004</v>
      </c>
      <c r="N4294" t="s">
        <v>40</v>
      </c>
      <c r="O4294" t="s">
        <v>4575</v>
      </c>
      <c r="P4294" t="s">
        <v>42</v>
      </c>
      <c r="Q4294" t="s">
        <v>74</v>
      </c>
      <c r="R4294" t="s">
        <v>4576</v>
      </c>
      <c r="S4294">
        <v>189</v>
      </c>
      <c r="T4294" s="3"/>
    </row>
    <row r="4295" spans="1:20" x14ac:dyDescent="0.3">
      <c r="A4295">
        <v>4294</v>
      </c>
      <c r="B4295" t="s">
        <v>7393</v>
      </c>
      <c r="C4295">
        <f t="shared" si="67"/>
        <v>10</v>
      </c>
      <c r="D4295" s="1">
        <v>43169</v>
      </c>
      <c r="E4295" s="1">
        <v>43175</v>
      </c>
      <c r="F4295" t="s">
        <v>46</v>
      </c>
      <c r="G4295" t="s">
        <v>148</v>
      </c>
      <c r="H4295" t="s">
        <v>149</v>
      </c>
      <c r="I4295" t="s">
        <v>22</v>
      </c>
      <c r="J4295" t="s">
        <v>23</v>
      </c>
      <c r="K4295" t="s">
        <v>142</v>
      </c>
      <c r="L4295" t="s">
        <v>143</v>
      </c>
      <c r="M4295">
        <v>19140</v>
      </c>
      <c r="N4295" t="s">
        <v>144</v>
      </c>
      <c r="O4295" t="s">
        <v>737</v>
      </c>
      <c r="P4295" t="s">
        <v>67</v>
      </c>
      <c r="Q4295" t="s">
        <v>68</v>
      </c>
      <c r="R4295" t="s">
        <v>738</v>
      </c>
      <c r="S4295">
        <v>53.981999999999999</v>
      </c>
      <c r="T4295" s="3"/>
    </row>
    <row r="4296" spans="1:20" x14ac:dyDescent="0.3">
      <c r="A4296">
        <v>4295</v>
      </c>
      <c r="B4296" t="s">
        <v>7394</v>
      </c>
      <c r="C4296">
        <f t="shared" si="67"/>
        <v>43</v>
      </c>
      <c r="D4296" s="1">
        <v>43395</v>
      </c>
      <c r="E4296" s="1">
        <v>43400</v>
      </c>
      <c r="F4296" t="s">
        <v>46</v>
      </c>
      <c r="G4296" t="s">
        <v>6458</v>
      </c>
      <c r="H4296" t="s">
        <v>6459</v>
      </c>
      <c r="I4296" t="s">
        <v>37</v>
      </c>
      <c r="J4296" t="s">
        <v>23</v>
      </c>
      <c r="K4296" t="s">
        <v>4587</v>
      </c>
      <c r="L4296" t="s">
        <v>416</v>
      </c>
      <c r="M4296">
        <v>97756</v>
      </c>
      <c r="N4296" t="s">
        <v>40</v>
      </c>
      <c r="O4296" t="s">
        <v>924</v>
      </c>
      <c r="P4296" t="s">
        <v>28</v>
      </c>
      <c r="Q4296" t="s">
        <v>52</v>
      </c>
      <c r="R4296" t="s">
        <v>925</v>
      </c>
      <c r="S4296">
        <v>177.22499999999999</v>
      </c>
      <c r="T4296" s="3"/>
    </row>
    <row r="4297" spans="1:20" x14ac:dyDescent="0.3">
      <c r="A4297">
        <v>4296</v>
      </c>
      <c r="B4297" t="s">
        <v>7395</v>
      </c>
      <c r="C4297">
        <f t="shared" si="67"/>
        <v>27</v>
      </c>
      <c r="D4297" s="1">
        <v>43284</v>
      </c>
      <c r="E4297" s="1">
        <v>43291</v>
      </c>
      <c r="F4297" t="s">
        <v>46</v>
      </c>
      <c r="G4297" t="s">
        <v>797</v>
      </c>
      <c r="H4297" t="s">
        <v>798</v>
      </c>
      <c r="I4297" t="s">
        <v>22</v>
      </c>
      <c r="J4297" t="s">
        <v>23</v>
      </c>
      <c r="K4297" t="s">
        <v>7396</v>
      </c>
      <c r="L4297" t="s">
        <v>39</v>
      </c>
      <c r="M4297">
        <v>95610</v>
      </c>
      <c r="N4297" t="s">
        <v>40</v>
      </c>
      <c r="O4297" t="s">
        <v>7153</v>
      </c>
      <c r="P4297" t="s">
        <v>28</v>
      </c>
      <c r="Q4297" t="s">
        <v>61</v>
      </c>
      <c r="R4297" t="s">
        <v>7154</v>
      </c>
      <c r="S4297">
        <v>129.38999999999999</v>
      </c>
      <c r="T4297" s="3"/>
    </row>
    <row r="4298" spans="1:20" x14ac:dyDescent="0.3">
      <c r="A4298">
        <v>4297</v>
      </c>
      <c r="B4298" t="s">
        <v>7397</v>
      </c>
      <c r="C4298">
        <f t="shared" si="67"/>
        <v>36</v>
      </c>
      <c r="D4298" s="1">
        <v>43347</v>
      </c>
      <c r="E4298" s="1">
        <v>43353</v>
      </c>
      <c r="F4298" t="s">
        <v>46</v>
      </c>
      <c r="G4298" t="s">
        <v>2172</v>
      </c>
      <c r="H4298" t="s">
        <v>2173</v>
      </c>
      <c r="I4298" t="s">
        <v>37</v>
      </c>
      <c r="J4298" t="s">
        <v>23</v>
      </c>
      <c r="K4298" t="s">
        <v>38</v>
      </c>
      <c r="L4298" t="s">
        <v>39</v>
      </c>
      <c r="M4298">
        <v>90032</v>
      </c>
      <c r="N4298" t="s">
        <v>40</v>
      </c>
      <c r="O4298" t="s">
        <v>4094</v>
      </c>
      <c r="P4298" t="s">
        <v>42</v>
      </c>
      <c r="Q4298" t="s">
        <v>55</v>
      </c>
      <c r="R4298" t="s">
        <v>4095</v>
      </c>
      <c r="S4298">
        <v>54.32</v>
      </c>
      <c r="T4298" s="3"/>
    </row>
    <row r="4299" spans="1:20" x14ac:dyDescent="0.3">
      <c r="A4299">
        <v>4298</v>
      </c>
      <c r="B4299" t="s">
        <v>7398</v>
      </c>
      <c r="C4299">
        <f t="shared" si="67"/>
        <v>34</v>
      </c>
      <c r="D4299" s="1">
        <v>43335</v>
      </c>
      <c r="E4299" s="1">
        <v>43338</v>
      </c>
      <c r="F4299" t="s">
        <v>19</v>
      </c>
      <c r="G4299" t="s">
        <v>1188</v>
      </c>
      <c r="H4299" t="s">
        <v>1189</v>
      </c>
      <c r="I4299" t="s">
        <v>22</v>
      </c>
      <c r="J4299" t="s">
        <v>23</v>
      </c>
      <c r="K4299" t="s">
        <v>5651</v>
      </c>
      <c r="L4299" t="s">
        <v>50</v>
      </c>
      <c r="M4299">
        <v>32303</v>
      </c>
      <c r="N4299" t="s">
        <v>26</v>
      </c>
      <c r="O4299" t="s">
        <v>6150</v>
      </c>
      <c r="P4299" t="s">
        <v>67</v>
      </c>
      <c r="Q4299" t="s">
        <v>68</v>
      </c>
      <c r="R4299" t="s">
        <v>6151</v>
      </c>
      <c r="S4299">
        <v>4367.8959999999997</v>
      </c>
      <c r="T4299" s="3"/>
    </row>
    <row r="4300" spans="1:20" x14ac:dyDescent="0.3">
      <c r="A4300">
        <v>4299</v>
      </c>
      <c r="B4300" t="s">
        <v>7398</v>
      </c>
      <c r="C4300">
        <f t="shared" si="67"/>
        <v>34</v>
      </c>
      <c r="D4300" s="1">
        <v>43335</v>
      </c>
      <c r="E4300" s="1">
        <v>43338</v>
      </c>
      <c r="F4300" t="s">
        <v>19</v>
      </c>
      <c r="G4300" t="s">
        <v>1188</v>
      </c>
      <c r="H4300" t="s">
        <v>1189</v>
      </c>
      <c r="I4300" t="s">
        <v>22</v>
      </c>
      <c r="J4300" t="s">
        <v>23</v>
      </c>
      <c r="K4300" t="s">
        <v>5651</v>
      </c>
      <c r="L4300" t="s">
        <v>50</v>
      </c>
      <c r="M4300">
        <v>32303</v>
      </c>
      <c r="N4300" t="s">
        <v>26</v>
      </c>
      <c r="O4300" t="s">
        <v>4710</v>
      </c>
      <c r="P4300" t="s">
        <v>42</v>
      </c>
      <c r="Q4300" t="s">
        <v>86</v>
      </c>
      <c r="R4300" t="s">
        <v>4711</v>
      </c>
      <c r="S4300">
        <v>49.567999999999998</v>
      </c>
      <c r="T4300" s="3"/>
    </row>
    <row r="4301" spans="1:20" x14ac:dyDescent="0.3">
      <c r="A4301">
        <v>4300</v>
      </c>
      <c r="B4301" t="s">
        <v>7398</v>
      </c>
      <c r="C4301">
        <f t="shared" si="67"/>
        <v>34</v>
      </c>
      <c r="D4301" s="1">
        <v>43335</v>
      </c>
      <c r="E4301" s="1">
        <v>43338</v>
      </c>
      <c r="F4301" t="s">
        <v>19</v>
      </c>
      <c r="G4301" t="s">
        <v>1188</v>
      </c>
      <c r="H4301" t="s">
        <v>1189</v>
      </c>
      <c r="I4301" t="s">
        <v>22</v>
      </c>
      <c r="J4301" t="s">
        <v>23</v>
      </c>
      <c r="K4301" t="s">
        <v>5651</v>
      </c>
      <c r="L4301" t="s">
        <v>50</v>
      </c>
      <c r="M4301">
        <v>32303</v>
      </c>
      <c r="N4301" t="s">
        <v>26</v>
      </c>
      <c r="O4301" t="s">
        <v>2861</v>
      </c>
      <c r="P4301" t="s">
        <v>42</v>
      </c>
      <c r="Q4301" t="s">
        <v>74</v>
      </c>
      <c r="R4301" t="s">
        <v>2862</v>
      </c>
      <c r="S4301">
        <v>161.376</v>
      </c>
      <c r="T4301" s="3"/>
    </row>
    <row r="4302" spans="1:20" x14ac:dyDescent="0.3">
      <c r="A4302">
        <v>4301</v>
      </c>
      <c r="B4302" t="s">
        <v>7398</v>
      </c>
      <c r="C4302">
        <f t="shared" si="67"/>
        <v>34</v>
      </c>
      <c r="D4302" s="1">
        <v>43335</v>
      </c>
      <c r="E4302" s="1">
        <v>43338</v>
      </c>
      <c r="F4302" t="s">
        <v>19</v>
      </c>
      <c r="G4302" t="s">
        <v>1188</v>
      </c>
      <c r="H4302" t="s">
        <v>1189</v>
      </c>
      <c r="I4302" t="s">
        <v>22</v>
      </c>
      <c r="J4302" t="s">
        <v>23</v>
      </c>
      <c r="K4302" t="s">
        <v>5651</v>
      </c>
      <c r="L4302" t="s">
        <v>50</v>
      </c>
      <c r="M4302">
        <v>32303</v>
      </c>
      <c r="N4302" t="s">
        <v>26</v>
      </c>
      <c r="O4302" t="s">
        <v>3320</v>
      </c>
      <c r="P4302" t="s">
        <v>28</v>
      </c>
      <c r="Q4302" t="s">
        <v>61</v>
      </c>
      <c r="R4302" t="s">
        <v>3321</v>
      </c>
      <c r="S4302">
        <v>2.7839999999999998</v>
      </c>
      <c r="T4302" s="3"/>
    </row>
    <row r="4303" spans="1:20" x14ac:dyDescent="0.3">
      <c r="A4303">
        <v>4302</v>
      </c>
      <c r="B4303" t="s">
        <v>7398</v>
      </c>
      <c r="C4303">
        <f t="shared" si="67"/>
        <v>34</v>
      </c>
      <c r="D4303" s="1">
        <v>43335</v>
      </c>
      <c r="E4303" s="1">
        <v>43338</v>
      </c>
      <c r="F4303" t="s">
        <v>19</v>
      </c>
      <c r="G4303" t="s">
        <v>1188</v>
      </c>
      <c r="H4303" t="s">
        <v>1189</v>
      </c>
      <c r="I4303" t="s">
        <v>22</v>
      </c>
      <c r="J4303" t="s">
        <v>23</v>
      </c>
      <c r="K4303" t="s">
        <v>5651</v>
      </c>
      <c r="L4303" t="s">
        <v>50</v>
      </c>
      <c r="M4303">
        <v>32303</v>
      </c>
      <c r="N4303" t="s">
        <v>26</v>
      </c>
      <c r="O4303" t="s">
        <v>3266</v>
      </c>
      <c r="P4303" t="s">
        <v>42</v>
      </c>
      <c r="Q4303" t="s">
        <v>86</v>
      </c>
      <c r="R4303" t="s">
        <v>3267</v>
      </c>
      <c r="S4303">
        <v>8.7200000000000006</v>
      </c>
      <c r="T4303" s="3"/>
    </row>
    <row r="4304" spans="1:20" x14ac:dyDescent="0.3">
      <c r="A4304">
        <v>4303</v>
      </c>
      <c r="B4304" t="s">
        <v>7399</v>
      </c>
      <c r="C4304">
        <f t="shared" si="67"/>
        <v>34</v>
      </c>
      <c r="D4304" s="1">
        <v>42238</v>
      </c>
      <c r="E4304" s="1">
        <v>42241</v>
      </c>
      <c r="F4304" t="s">
        <v>19</v>
      </c>
      <c r="G4304" t="s">
        <v>3053</v>
      </c>
      <c r="H4304" t="s">
        <v>3054</v>
      </c>
      <c r="I4304" t="s">
        <v>98</v>
      </c>
      <c r="J4304" t="s">
        <v>23</v>
      </c>
      <c r="K4304" t="s">
        <v>1118</v>
      </c>
      <c r="L4304" t="s">
        <v>494</v>
      </c>
      <c r="M4304">
        <v>44107</v>
      </c>
      <c r="N4304" t="s">
        <v>144</v>
      </c>
      <c r="O4304" t="s">
        <v>1127</v>
      </c>
      <c r="P4304" t="s">
        <v>42</v>
      </c>
      <c r="Q4304" t="s">
        <v>64</v>
      </c>
      <c r="R4304" t="s">
        <v>1128</v>
      </c>
      <c r="S4304">
        <v>3.9119999999999999</v>
      </c>
      <c r="T4304" s="3"/>
    </row>
    <row r="4305" spans="1:20" x14ac:dyDescent="0.3">
      <c r="A4305">
        <v>4304</v>
      </c>
      <c r="B4305" t="s">
        <v>7400</v>
      </c>
      <c r="C4305">
        <f t="shared" si="67"/>
        <v>40</v>
      </c>
      <c r="D4305" s="1">
        <v>43012</v>
      </c>
      <c r="E4305" s="1">
        <v>43012</v>
      </c>
      <c r="F4305" t="s">
        <v>1289</v>
      </c>
      <c r="G4305" t="s">
        <v>3091</v>
      </c>
      <c r="H4305" t="s">
        <v>3092</v>
      </c>
      <c r="I4305" t="s">
        <v>22</v>
      </c>
      <c r="J4305" t="s">
        <v>23</v>
      </c>
      <c r="K4305" t="s">
        <v>7401</v>
      </c>
      <c r="L4305" t="s">
        <v>100</v>
      </c>
      <c r="M4305">
        <v>75056</v>
      </c>
      <c r="N4305" t="s">
        <v>101</v>
      </c>
      <c r="O4305" t="s">
        <v>2988</v>
      </c>
      <c r="P4305" t="s">
        <v>42</v>
      </c>
      <c r="Q4305" t="s">
        <v>169</v>
      </c>
      <c r="R4305" t="s">
        <v>2989</v>
      </c>
      <c r="S4305">
        <v>59.752000000000002</v>
      </c>
      <c r="T4305" s="3"/>
    </row>
    <row r="4306" spans="1:20" x14ac:dyDescent="0.3">
      <c r="A4306">
        <v>4305</v>
      </c>
      <c r="B4306" t="s">
        <v>7402</v>
      </c>
      <c r="C4306">
        <f t="shared" si="67"/>
        <v>44</v>
      </c>
      <c r="D4306" s="1">
        <v>42303</v>
      </c>
      <c r="E4306" s="1">
        <v>42307</v>
      </c>
      <c r="F4306" t="s">
        <v>19</v>
      </c>
      <c r="G4306" t="s">
        <v>7312</v>
      </c>
      <c r="H4306" t="s">
        <v>7313</v>
      </c>
      <c r="I4306" t="s">
        <v>22</v>
      </c>
      <c r="J4306" t="s">
        <v>23</v>
      </c>
      <c r="K4306" t="s">
        <v>91</v>
      </c>
      <c r="L4306" t="s">
        <v>92</v>
      </c>
      <c r="M4306">
        <v>98105</v>
      </c>
      <c r="N4306" t="s">
        <v>40</v>
      </c>
      <c r="O4306" t="s">
        <v>1813</v>
      </c>
      <c r="P4306" t="s">
        <v>28</v>
      </c>
      <c r="Q4306" t="s">
        <v>61</v>
      </c>
      <c r="R4306" t="s">
        <v>1814</v>
      </c>
      <c r="S4306">
        <v>63.92</v>
      </c>
      <c r="T4306" s="3"/>
    </row>
    <row r="4307" spans="1:20" x14ac:dyDescent="0.3">
      <c r="A4307">
        <v>4306</v>
      </c>
      <c r="B4307" t="s">
        <v>7402</v>
      </c>
      <c r="C4307">
        <f t="shared" si="67"/>
        <v>44</v>
      </c>
      <c r="D4307" s="1">
        <v>42303</v>
      </c>
      <c r="E4307" s="1">
        <v>42307</v>
      </c>
      <c r="F4307" t="s">
        <v>19</v>
      </c>
      <c r="G4307" t="s">
        <v>7312</v>
      </c>
      <c r="H4307" t="s">
        <v>7313</v>
      </c>
      <c r="I4307" t="s">
        <v>22</v>
      </c>
      <c r="J4307" t="s">
        <v>23</v>
      </c>
      <c r="K4307" t="s">
        <v>91</v>
      </c>
      <c r="L4307" t="s">
        <v>92</v>
      </c>
      <c r="M4307">
        <v>98105</v>
      </c>
      <c r="N4307" t="s">
        <v>40</v>
      </c>
      <c r="O4307" t="s">
        <v>6305</v>
      </c>
      <c r="P4307" t="s">
        <v>67</v>
      </c>
      <c r="Q4307" t="s">
        <v>68</v>
      </c>
      <c r="R4307" t="s">
        <v>6306</v>
      </c>
      <c r="S4307">
        <v>383.96</v>
      </c>
      <c r="T4307" s="3"/>
    </row>
    <row r="4308" spans="1:20" x14ac:dyDescent="0.3">
      <c r="A4308">
        <v>4307</v>
      </c>
      <c r="B4308" t="s">
        <v>7403</v>
      </c>
      <c r="C4308">
        <f t="shared" si="67"/>
        <v>26</v>
      </c>
      <c r="D4308" s="1">
        <v>42914</v>
      </c>
      <c r="E4308" s="1">
        <v>42914</v>
      </c>
      <c r="F4308" t="s">
        <v>1289</v>
      </c>
      <c r="G4308" t="s">
        <v>2421</v>
      </c>
      <c r="H4308" t="s">
        <v>2422</v>
      </c>
      <c r="I4308" t="s">
        <v>37</v>
      </c>
      <c r="J4308" t="s">
        <v>23</v>
      </c>
      <c r="K4308" t="s">
        <v>38</v>
      </c>
      <c r="L4308" t="s">
        <v>39</v>
      </c>
      <c r="M4308">
        <v>90032</v>
      </c>
      <c r="N4308" t="s">
        <v>40</v>
      </c>
      <c r="O4308" t="s">
        <v>1967</v>
      </c>
      <c r="P4308" t="s">
        <v>42</v>
      </c>
      <c r="Q4308" t="s">
        <v>71</v>
      </c>
      <c r="R4308" t="s">
        <v>1968</v>
      </c>
      <c r="S4308">
        <v>7.7519999999999998</v>
      </c>
      <c r="T4308" s="3"/>
    </row>
    <row r="4309" spans="1:20" x14ac:dyDescent="0.3">
      <c r="A4309">
        <v>4308</v>
      </c>
      <c r="B4309" t="s">
        <v>7403</v>
      </c>
      <c r="C4309">
        <f t="shared" si="67"/>
        <v>26</v>
      </c>
      <c r="D4309" s="1">
        <v>42914</v>
      </c>
      <c r="E4309" s="1">
        <v>42914</v>
      </c>
      <c r="F4309" t="s">
        <v>1289</v>
      </c>
      <c r="G4309" t="s">
        <v>2421</v>
      </c>
      <c r="H4309" t="s">
        <v>2422</v>
      </c>
      <c r="I4309" t="s">
        <v>37</v>
      </c>
      <c r="J4309" t="s">
        <v>23</v>
      </c>
      <c r="K4309" t="s">
        <v>38</v>
      </c>
      <c r="L4309" t="s">
        <v>39</v>
      </c>
      <c r="M4309">
        <v>90032</v>
      </c>
      <c r="N4309" t="s">
        <v>40</v>
      </c>
      <c r="O4309" t="s">
        <v>1198</v>
      </c>
      <c r="P4309" t="s">
        <v>42</v>
      </c>
      <c r="Q4309" t="s">
        <v>71</v>
      </c>
      <c r="R4309" t="s">
        <v>1199</v>
      </c>
      <c r="S4309">
        <v>33.567999999999998</v>
      </c>
      <c r="T4309" s="3"/>
    </row>
    <row r="4310" spans="1:20" x14ac:dyDescent="0.3">
      <c r="A4310">
        <v>4309</v>
      </c>
      <c r="B4310" t="s">
        <v>7404</v>
      </c>
      <c r="C4310">
        <f t="shared" si="67"/>
        <v>45</v>
      </c>
      <c r="D4310" s="1">
        <v>42312</v>
      </c>
      <c r="E4310" s="1">
        <v>42319</v>
      </c>
      <c r="F4310" t="s">
        <v>46</v>
      </c>
      <c r="G4310" t="s">
        <v>5059</v>
      </c>
      <c r="H4310" t="s">
        <v>5060</v>
      </c>
      <c r="I4310" t="s">
        <v>22</v>
      </c>
      <c r="J4310" t="s">
        <v>23</v>
      </c>
      <c r="K4310" t="s">
        <v>38</v>
      </c>
      <c r="L4310" t="s">
        <v>39</v>
      </c>
      <c r="M4310">
        <v>90045</v>
      </c>
      <c r="N4310" t="s">
        <v>40</v>
      </c>
      <c r="O4310" t="s">
        <v>5162</v>
      </c>
      <c r="P4310" t="s">
        <v>67</v>
      </c>
      <c r="Q4310" t="s">
        <v>68</v>
      </c>
      <c r="R4310" t="s">
        <v>5163</v>
      </c>
      <c r="S4310">
        <v>666.34400000000005</v>
      </c>
      <c r="T4310" s="3"/>
    </row>
    <row r="4311" spans="1:20" x14ac:dyDescent="0.3">
      <c r="A4311">
        <v>4310</v>
      </c>
      <c r="B4311" t="s">
        <v>7404</v>
      </c>
      <c r="C4311">
        <f t="shared" si="67"/>
        <v>45</v>
      </c>
      <c r="D4311" s="1">
        <v>42312</v>
      </c>
      <c r="E4311" s="1">
        <v>42319</v>
      </c>
      <c r="F4311" t="s">
        <v>46</v>
      </c>
      <c r="G4311" t="s">
        <v>5059</v>
      </c>
      <c r="H4311" t="s">
        <v>5060</v>
      </c>
      <c r="I4311" t="s">
        <v>22</v>
      </c>
      <c r="J4311" t="s">
        <v>23</v>
      </c>
      <c r="K4311" t="s">
        <v>38</v>
      </c>
      <c r="L4311" t="s">
        <v>39</v>
      </c>
      <c r="M4311">
        <v>90045</v>
      </c>
      <c r="N4311" t="s">
        <v>40</v>
      </c>
      <c r="O4311" t="s">
        <v>1437</v>
      </c>
      <c r="P4311" t="s">
        <v>28</v>
      </c>
      <c r="Q4311" t="s">
        <v>52</v>
      </c>
      <c r="R4311" t="s">
        <v>1438</v>
      </c>
      <c r="S4311">
        <v>573.72799999999995</v>
      </c>
      <c r="T4311" s="3"/>
    </row>
    <row r="4312" spans="1:20" x14ac:dyDescent="0.3">
      <c r="A4312">
        <v>4311</v>
      </c>
      <c r="B4312" t="s">
        <v>7404</v>
      </c>
      <c r="C4312">
        <f t="shared" si="67"/>
        <v>45</v>
      </c>
      <c r="D4312" s="1">
        <v>42312</v>
      </c>
      <c r="E4312" s="1">
        <v>42319</v>
      </c>
      <c r="F4312" t="s">
        <v>46</v>
      </c>
      <c r="G4312" t="s">
        <v>5059</v>
      </c>
      <c r="H4312" t="s">
        <v>5060</v>
      </c>
      <c r="I4312" t="s">
        <v>22</v>
      </c>
      <c r="J4312" t="s">
        <v>23</v>
      </c>
      <c r="K4312" t="s">
        <v>38</v>
      </c>
      <c r="L4312" t="s">
        <v>39</v>
      </c>
      <c r="M4312">
        <v>90045</v>
      </c>
      <c r="N4312" t="s">
        <v>40</v>
      </c>
      <c r="O4312" t="s">
        <v>2443</v>
      </c>
      <c r="P4312" t="s">
        <v>42</v>
      </c>
      <c r="Q4312" t="s">
        <v>71</v>
      </c>
      <c r="R4312" t="s">
        <v>2444</v>
      </c>
      <c r="S4312">
        <v>21.936</v>
      </c>
      <c r="T4312" s="3"/>
    </row>
    <row r="4313" spans="1:20" x14ac:dyDescent="0.3">
      <c r="A4313">
        <v>4312</v>
      </c>
      <c r="B4313" t="s">
        <v>7404</v>
      </c>
      <c r="C4313">
        <f t="shared" si="67"/>
        <v>45</v>
      </c>
      <c r="D4313" s="1">
        <v>42312</v>
      </c>
      <c r="E4313" s="1">
        <v>42319</v>
      </c>
      <c r="F4313" t="s">
        <v>46</v>
      </c>
      <c r="G4313" t="s">
        <v>5059</v>
      </c>
      <c r="H4313" t="s">
        <v>5060</v>
      </c>
      <c r="I4313" t="s">
        <v>22</v>
      </c>
      <c r="J4313" t="s">
        <v>23</v>
      </c>
      <c r="K4313" t="s">
        <v>38</v>
      </c>
      <c r="L4313" t="s">
        <v>39</v>
      </c>
      <c r="M4313">
        <v>90045</v>
      </c>
      <c r="N4313" t="s">
        <v>40</v>
      </c>
      <c r="O4313" t="s">
        <v>5777</v>
      </c>
      <c r="P4313" t="s">
        <v>42</v>
      </c>
      <c r="Q4313" t="s">
        <v>86</v>
      </c>
      <c r="R4313" t="s">
        <v>5778</v>
      </c>
      <c r="S4313">
        <v>19.440000000000001</v>
      </c>
      <c r="T4313" s="3"/>
    </row>
    <row r="4314" spans="1:20" x14ac:dyDescent="0.3">
      <c r="A4314">
        <v>4313</v>
      </c>
      <c r="B4314" t="s">
        <v>7404</v>
      </c>
      <c r="C4314">
        <f t="shared" si="67"/>
        <v>45</v>
      </c>
      <c r="D4314" s="1">
        <v>42312</v>
      </c>
      <c r="E4314" s="1">
        <v>42319</v>
      </c>
      <c r="F4314" t="s">
        <v>46</v>
      </c>
      <c r="G4314" t="s">
        <v>5059</v>
      </c>
      <c r="H4314" t="s">
        <v>5060</v>
      </c>
      <c r="I4314" t="s">
        <v>22</v>
      </c>
      <c r="J4314" t="s">
        <v>23</v>
      </c>
      <c r="K4314" t="s">
        <v>38</v>
      </c>
      <c r="L4314" t="s">
        <v>39</v>
      </c>
      <c r="M4314">
        <v>90045</v>
      </c>
      <c r="N4314" t="s">
        <v>40</v>
      </c>
      <c r="O4314" t="s">
        <v>7405</v>
      </c>
      <c r="P4314" t="s">
        <v>67</v>
      </c>
      <c r="Q4314" t="s">
        <v>680</v>
      </c>
      <c r="R4314" t="s">
        <v>7406</v>
      </c>
      <c r="S4314">
        <v>447.96800000000002</v>
      </c>
      <c r="T4314" s="3"/>
    </row>
    <row r="4315" spans="1:20" x14ac:dyDescent="0.3">
      <c r="A4315">
        <v>4314</v>
      </c>
      <c r="B4315" t="s">
        <v>7407</v>
      </c>
      <c r="C4315">
        <f t="shared" si="67"/>
        <v>37</v>
      </c>
      <c r="D4315" s="1">
        <v>42255</v>
      </c>
      <c r="E4315" s="1">
        <v>42259</v>
      </c>
      <c r="F4315" t="s">
        <v>46</v>
      </c>
      <c r="G4315" t="s">
        <v>3432</v>
      </c>
      <c r="H4315" t="s">
        <v>3433</v>
      </c>
      <c r="I4315" t="s">
        <v>37</v>
      </c>
      <c r="J4315" t="s">
        <v>23</v>
      </c>
      <c r="K4315" t="s">
        <v>1172</v>
      </c>
      <c r="L4315" t="s">
        <v>263</v>
      </c>
      <c r="M4315">
        <v>11561</v>
      </c>
      <c r="N4315" t="s">
        <v>144</v>
      </c>
      <c r="O4315" t="s">
        <v>7123</v>
      </c>
      <c r="P4315" t="s">
        <v>42</v>
      </c>
      <c r="Q4315" t="s">
        <v>74</v>
      </c>
      <c r="R4315" t="s">
        <v>7124</v>
      </c>
      <c r="S4315">
        <v>16.78</v>
      </c>
      <c r="T4315" s="3"/>
    </row>
    <row r="4316" spans="1:20" x14ac:dyDescent="0.3">
      <c r="A4316">
        <v>4315</v>
      </c>
      <c r="B4316" t="s">
        <v>7408</v>
      </c>
      <c r="C4316">
        <f t="shared" si="67"/>
        <v>26</v>
      </c>
      <c r="D4316" s="1">
        <v>42546</v>
      </c>
      <c r="E4316" s="1">
        <v>42552</v>
      </c>
      <c r="F4316" t="s">
        <v>46</v>
      </c>
      <c r="G4316" t="s">
        <v>2244</v>
      </c>
      <c r="H4316" t="s">
        <v>2245</v>
      </c>
      <c r="I4316" t="s">
        <v>22</v>
      </c>
      <c r="J4316" t="s">
        <v>23</v>
      </c>
      <c r="K4316" t="s">
        <v>38</v>
      </c>
      <c r="L4316" t="s">
        <v>39</v>
      </c>
      <c r="M4316">
        <v>90045</v>
      </c>
      <c r="N4316" t="s">
        <v>40</v>
      </c>
      <c r="O4316" t="s">
        <v>6758</v>
      </c>
      <c r="P4316" t="s">
        <v>42</v>
      </c>
      <c r="Q4316" t="s">
        <v>64</v>
      </c>
      <c r="R4316" t="s">
        <v>3039</v>
      </c>
      <c r="S4316">
        <v>20.96</v>
      </c>
      <c r="T4316" s="3"/>
    </row>
    <row r="4317" spans="1:20" x14ac:dyDescent="0.3">
      <c r="A4317">
        <v>4316</v>
      </c>
      <c r="B4317" t="s">
        <v>7408</v>
      </c>
      <c r="C4317">
        <f t="shared" si="67"/>
        <v>26</v>
      </c>
      <c r="D4317" s="1">
        <v>42546</v>
      </c>
      <c r="E4317" s="1">
        <v>42552</v>
      </c>
      <c r="F4317" t="s">
        <v>46</v>
      </c>
      <c r="G4317" t="s">
        <v>2244</v>
      </c>
      <c r="H4317" t="s">
        <v>2245</v>
      </c>
      <c r="I4317" t="s">
        <v>22</v>
      </c>
      <c r="J4317" t="s">
        <v>23</v>
      </c>
      <c r="K4317" t="s">
        <v>38</v>
      </c>
      <c r="L4317" t="s">
        <v>39</v>
      </c>
      <c r="M4317">
        <v>90045</v>
      </c>
      <c r="N4317" t="s">
        <v>40</v>
      </c>
      <c r="O4317" t="s">
        <v>3148</v>
      </c>
      <c r="P4317" t="s">
        <v>42</v>
      </c>
      <c r="Q4317" t="s">
        <v>71</v>
      </c>
      <c r="R4317" t="s">
        <v>3149</v>
      </c>
      <c r="S4317">
        <v>88.751999999999995</v>
      </c>
      <c r="T4317" s="3"/>
    </row>
    <row r="4318" spans="1:20" x14ac:dyDescent="0.3">
      <c r="A4318">
        <v>4317</v>
      </c>
      <c r="B4318" t="s">
        <v>7408</v>
      </c>
      <c r="C4318">
        <f t="shared" si="67"/>
        <v>26</v>
      </c>
      <c r="D4318" s="1">
        <v>42546</v>
      </c>
      <c r="E4318" s="1">
        <v>42552</v>
      </c>
      <c r="F4318" t="s">
        <v>46</v>
      </c>
      <c r="G4318" t="s">
        <v>2244</v>
      </c>
      <c r="H4318" t="s">
        <v>2245</v>
      </c>
      <c r="I4318" t="s">
        <v>22</v>
      </c>
      <c r="J4318" t="s">
        <v>23</v>
      </c>
      <c r="K4318" t="s">
        <v>38</v>
      </c>
      <c r="L4318" t="s">
        <v>39</v>
      </c>
      <c r="M4318">
        <v>90045</v>
      </c>
      <c r="N4318" t="s">
        <v>40</v>
      </c>
      <c r="O4318" t="s">
        <v>2083</v>
      </c>
      <c r="P4318" t="s">
        <v>42</v>
      </c>
      <c r="Q4318" t="s">
        <v>55</v>
      </c>
      <c r="R4318" t="s">
        <v>2084</v>
      </c>
      <c r="S4318">
        <v>304.23</v>
      </c>
      <c r="T4318" s="3"/>
    </row>
    <row r="4319" spans="1:20" x14ac:dyDescent="0.3">
      <c r="A4319">
        <v>4318</v>
      </c>
      <c r="B4319" t="s">
        <v>7409</v>
      </c>
      <c r="C4319">
        <f t="shared" si="67"/>
        <v>31</v>
      </c>
      <c r="D4319" s="1">
        <v>42577</v>
      </c>
      <c r="E4319" s="1">
        <v>42584</v>
      </c>
      <c r="F4319" t="s">
        <v>46</v>
      </c>
      <c r="G4319" t="s">
        <v>597</v>
      </c>
      <c r="H4319" t="s">
        <v>598</v>
      </c>
      <c r="I4319" t="s">
        <v>22</v>
      </c>
      <c r="J4319" t="s">
        <v>23</v>
      </c>
      <c r="K4319" t="s">
        <v>123</v>
      </c>
      <c r="L4319" t="s">
        <v>39</v>
      </c>
      <c r="M4319">
        <v>94110</v>
      </c>
      <c r="N4319" t="s">
        <v>40</v>
      </c>
      <c r="O4319" t="s">
        <v>2159</v>
      </c>
      <c r="P4319" t="s">
        <v>42</v>
      </c>
      <c r="Q4319" t="s">
        <v>169</v>
      </c>
      <c r="R4319" t="s">
        <v>2160</v>
      </c>
      <c r="S4319">
        <v>167.86</v>
      </c>
      <c r="T4319" s="3"/>
    </row>
    <row r="4320" spans="1:20" x14ac:dyDescent="0.3">
      <c r="A4320">
        <v>4319</v>
      </c>
      <c r="B4320" t="s">
        <v>7410</v>
      </c>
      <c r="C4320">
        <f t="shared" si="67"/>
        <v>49</v>
      </c>
      <c r="D4320" s="1">
        <v>43441</v>
      </c>
      <c r="E4320" s="1">
        <v>43445</v>
      </c>
      <c r="F4320" t="s">
        <v>46</v>
      </c>
      <c r="G4320" t="s">
        <v>2404</v>
      </c>
      <c r="H4320" t="s">
        <v>2405</v>
      </c>
      <c r="I4320" t="s">
        <v>22</v>
      </c>
      <c r="J4320" t="s">
        <v>23</v>
      </c>
      <c r="K4320" t="s">
        <v>1465</v>
      </c>
      <c r="L4320" t="s">
        <v>315</v>
      </c>
      <c r="M4320">
        <v>23223</v>
      </c>
      <c r="N4320" t="s">
        <v>26</v>
      </c>
      <c r="O4320" t="s">
        <v>7411</v>
      </c>
      <c r="P4320" t="s">
        <v>28</v>
      </c>
      <c r="Q4320" t="s">
        <v>61</v>
      </c>
      <c r="R4320" t="s">
        <v>7412</v>
      </c>
      <c r="S4320">
        <v>82.38</v>
      </c>
      <c r="T4320" s="3"/>
    </row>
    <row r="4321" spans="1:20" x14ac:dyDescent="0.3">
      <c r="A4321">
        <v>4320</v>
      </c>
      <c r="B4321" t="s">
        <v>7413</v>
      </c>
      <c r="C4321">
        <f t="shared" si="67"/>
        <v>53</v>
      </c>
      <c r="D4321" s="1">
        <v>42367</v>
      </c>
      <c r="E4321" s="1">
        <v>42372</v>
      </c>
      <c r="F4321" t="s">
        <v>19</v>
      </c>
      <c r="G4321" t="s">
        <v>3873</v>
      </c>
      <c r="H4321" t="s">
        <v>3874</v>
      </c>
      <c r="I4321" t="s">
        <v>22</v>
      </c>
      <c r="J4321" t="s">
        <v>23</v>
      </c>
      <c r="K4321" t="s">
        <v>5472</v>
      </c>
      <c r="L4321" t="s">
        <v>665</v>
      </c>
      <c r="M4321">
        <v>87105</v>
      </c>
      <c r="N4321" t="s">
        <v>40</v>
      </c>
      <c r="O4321" t="s">
        <v>4554</v>
      </c>
      <c r="P4321" t="s">
        <v>67</v>
      </c>
      <c r="Q4321" t="s">
        <v>68</v>
      </c>
      <c r="R4321" t="s">
        <v>4555</v>
      </c>
      <c r="S4321">
        <v>23.975999999999999</v>
      </c>
      <c r="T4321" s="3"/>
    </row>
    <row r="4322" spans="1:20" x14ac:dyDescent="0.3">
      <c r="A4322">
        <v>4321</v>
      </c>
      <c r="B4322" t="s">
        <v>7413</v>
      </c>
      <c r="C4322">
        <f t="shared" si="67"/>
        <v>53</v>
      </c>
      <c r="D4322" s="1">
        <v>42367</v>
      </c>
      <c r="E4322" s="1">
        <v>42372</v>
      </c>
      <c r="F4322" t="s">
        <v>19</v>
      </c>
      <c r="G4322" t="s">
        <v>3873</v>
      </c>
      <c r="H4322" t="s">
        <v>3874</v>
      </c>
      <c r="I4322" t="s">
        <v>22</v>
      </c>
      <c r="J4322" t="s">
        <v>23</v>
      </c>
      <c r="K4322" t="s">
        <v>5472</v>
      </c>
      <c r="L4322" t="s">
        <v>665</v>
      </c>
      <c r="M4322">
        <v>87105</v>
      </c>
      <c r="N4322" t="s">
        <v>40</v>
      </c>
      <c r="O4322" t="s">
        <v>5272</v>
      </c>
      <c r="P4322" t="s">
        <v>42</v>
      </c>
      <c r="Q4322" t="s">
        <v>55</v>
      </c>
      <c r="R4322" t="s">
        <v>5273</v>
      </c>
      <c r="S4322">
        <v>33.29</v>
      </c>
      <c r="T4322" s="3"/>
    </row>
    <row r="4323" spans="1:20" x14ac:dyDescent="0.3">
      <c r="A4323">
        <v>4322</v>
      </c>
      <c r="B4323" t="s">
        <v>7414</v>
      </c>
      <c r="C4323">
        <f t="shared" si="67"/>
        <v>8</v>
      </c>
      <c r="D4323" s="1">
        <v>42414</v>
      </c>
      <c r="E4323" s="1">
        <v>42419</v>
      </c>
      <c r="F4323" t="s">
        <v>46</v>
      </c>
      <c r="G4323" t="s">
        <v>403</v>
      </c>
      <c r="H4323" t="s">
        <v>404</v>
      </c>
      <c r="I4323" t="s">
        <v>22</v>
      </c>
      <c r="J4323" t="s">
        <v>23</v>
      </c>
      <c r="K4323" t="s">
        <v>799</v>
      </c>
      <c r="L4323" t="s">
        <v>494</v>
      </c>
      <c r="M4323">
        <v>44312</v>
      </c>
      <c r="N4323" t="s">
        <v>144</v>
      </c>
      <c r="O4323" t="s">
        <v>1725</v>
      </c>
      <c r="P4323" t="s">
        <v>42</v>
      </c>
      <c r="Q4323" t="s">
        <v>71</v>
      </c>
      <c r="R4323" t="s">
        <v>1726</v>
      </c>
      <c r="S4323">
        <v>14.952</v>
      </c>
      <c r="T4323" s="3"/>
    </row>
    <row r="4324" spans="1:20" x14ac:dyDescent="0.3">
      <c r="A4324">
        <v>4323</v>
      </c>
      <c r="B4324" t="s">
        <v>7414</v>
      </c>
      <c r="C4324">
        <f t="shared" si="67"/>
        <v>8</v>
      </c>
      <c r="D4324" s="1">
        <v>42414</v>
      </c>
      <c r="E4324" s="1">
        <v>42419</v>
      </c>
      <c r="F4324" t="s">
        <v>46</v>
      </c>
      <c r="G4324" t="s">
        <v>403</v>
      </c>
      <c r="H4324" t="s">
        <v>404</v>
      </c>
      <c r="I4324" t="s">
        <v>22</v>
      </c>
      <c r="J4324" t="s">
        <v>23</v>
      </c>
      <c r="K4324" t="s">
        <v>799</v>
      </c>
      <c r="L4324" t="s">
        <v>494</v>
      </c>
      <c r="M4324">
        <v>44312</v>
      </c>
      <c r="N4324" t="s">
        <v>144</v>
      </c>
      <c r="O4324" t="s">
        <v>5790</v>
      </c>
      <c r="P4324" t="s">
        <v>67</v>
      </c>
      <c r="Q4324" t="s">
        <v>68</v>
      </c>
      <c r="R4324" t="s">
        <v>5791</v>
      </c>
      <c r="S4324">
        <v>323.98200000000003</v>
      </c>
      <c r="T4324" s="3"/>
    </row>
    <row r="4325" spans="1:20" x14ac:dyDescent="0.3">
      <c r="A4325">
        <v>4324</v>
      </c>
      <c r="B4325" t="s">
        <v>7414</v>
      </c>
      <c r="C4325">
        <f t="shared" si="67"/>
        <v>8</v>
      </c>
      <c r="D4325" s="1">
        <v>42414</v>
      </c>
      <c r="E4325" s="1">
        <v>42419</v>
      </c>
      <c r="F4325" t="s">
        <v>46</v>
      </c>
      <c r="G4325" t="s">
        <v>403</v>
      </c>
      <c r="H4325" t="s">
        <v>404</v>
      </c>
      <c r="I4325" t="s">
        <v>22</v>
      </c>
      <c r="J4325" t="s">
        <v>23</v>
      </c>
      <c r="K4325" t="s">
        <v>799</v>
      </c>
      <c r="L4325" t="s">
        <v>494</v>
      </c>
      <c r="M4325">
        <v>44312</v>
      </c>
      <c r="N4325" t="s">
        <v>144</v>
      </c>
      <c r="O4325" t="s">
        <v>1252</v>
      </c>
      <c r="P4325" t="s">
        <v>42</v>
      </c>
      <c r="Q4325" t="s">
        <v>71</v>
      </c>
      <c r="R4325" t="s">
        <v>1253</v>
      </c>
      <c r="S4325">
        <v>2.286</v>
      </c>
      <c r="T4325" s="3"/>
    </row>
    <row r="4326" spans="1:20" x14ac:dyDescent="0.3">
      <c r="A4326">
        <v>4325</v>
      </c>
      <c r="B4326" t="s">
        <v>7414</v>
      </c>
      <c r="C4326">
        <f t="shared" si="67"/>
        <v>8</v>
      </c>
      <c r="D4326" s="1">
        <v>42414</v>
      </c>
      <c r="E4326" s="1">
        <v>42419</v>
      </c>
      <c r="F4326" t="s">
        <v>46</v>
      </c>
      <c r="G4326" t="s">
        <v>403</v>
      </c>
      <c r="H4326" t="s">
        <v>404</v>
      </c>
      <c r="I4326" t="s">
        <v>22</v>
      </c>
      <c r="J4326" t="s">
        <v>23</v>
      </c>
      <c r="K4326" t="s">
        <v>799</v>
      </c>
      <c r="L4326" t="s">
        <v>494</v>
      </c>
      <c r="M4326">
        <v>44312</v>
      </c>
      <c r="N4326" t="s">
        <v>144</v>
      </c>
      <c r="O4326" t="s">
        <v>3427</v>
      </c>
      <c r="P4326" t="s">
        <v>42</v>
      </c>
      <c r="Q4326" t="s">
        <v>64</v>
      </c>
      <c r="R4326" t="s">
        <v>3428</v>
      </c>
      <c r="S4326">
        <v>14.352</v>
      </c>
      <c r="T4326" s="3"/>
    </row>
    <row r="4327" spans="1:20" x14ac:dyDescent="0.3">
      <c r="A4327">
        <v>4326</v>
      </c>
      <c r="B4327" t="s">
        <v>7414</v>
      </c>
      <c r="C4327">
        <f t="shared" si="67"/>
        <v>8</v>
      </c>
      <c r="D4327" s="1">
        <v>42414</v>
      </c>
      <c r="E4327" s="1">
        <v>42419</v>
      </c>
      <c r="F4327" t="s">
        <v>46</v>
      </c>
      <c r="G4327" t="s">
        <v>403</v>
      </c>
      <c r="H4327" t="s">
        <v>404</v>
      </c>
      <c r="I4327" t="s">
        <v>22</v>
      </c>
      <c r="J4327" t="s">
        <v>23</v>
      </c>
      <c r="K4327" t="s">
        <v>799</v>
      </c>
      <c r="L4327" t="s">
        <v>494</v>
      </c>
      <c r="M4327">
        <v>44312</v>
      </c>
      <c r="N4327" t="s">
        <v>144</v>
      </c>
      <c r="O4327" t="s">
        <v>4172</v>
      </c>
      <c r="P4327" t="s">
        <v>67</v>
      </c>
      <c r="Q4327" t="s">
        <v>157</v>
      </c>
      <c r="R4327" t="s">
        <v>4173</v>
      </c>
      <c r="S4327">
        <v>71.975999999999999</v>
      </c>
      <c r="T4327" s="3"/>
    </row>
    <row r="4328" spans="1:20" x14ac:dyDescent="0.3">
      <c r="A4328">
        <v>4327</v>
      </c>
      <c r="B4328" t="s">
        <v>7415</v>
      </c>
      <c r="C4328">
        <f t="shared" si="67"/>
        <v>4</v>
      </c>
      <c r="D4328" s="1">
        <v>42760</v>
      </c>
      <c r="E4328" s="1">
        <v>42762</v>
      </c>
      <c r="F4328" t="s">
        <v>184</v>
      </c>
      <c r="G4328" t="s">
        <v>3587</v>
      </c>
      <c r="H4328" t="s">
        <v>3588</v>
      </c>
      <c r="I4328" t="s">
        <v>37</v>
      </c>
      <c r="J4328" t="s">
        <v>23</v>
      </c>
      <c r="K4328" t="s">
        <v>2127</v>
      </c>
      <c r="L4328" t="s">
        <v>786</v>
      </c>
      <c r="M4328">
        <v>7060</v>
      </c>
      <c r="N4328" t="s">
        <v>144</v>
      </c>
      <c r="O4328" t="s">
        <v>5406</v>
      </c>
      <c r="P4328" t="s">
        <v>42</v>
      </c>
      <c r="Q4328" t="s">
        <v>64</v>
      </c>
      <c r="R4328" t="s">
        <v>5407</v>
      </c>
      <c r="S4328">
        <v>9.2100000000000009</v>
      </c>
      <c r="T4328" s="3"/>
    </row>
    <row r="4329" spans="1:20" x14ac:dyDescent="0.3">
      <c r="A4329">
        <v>4328</v>
      </c>
      <c r="B4329" t="s">
        <v>7415</v>
      </c>
      <c r="C4329">
        <f t="shared" si="67"/>
        <v>4</v>
      </c>
      <c r="D4329" s="1">
        <v>42760</v>
      </c>
      <c r="E4329" s="1">
        <v>42762</v>
      </c>
      <c r="F4329" t="s">
        <v>184</v>
      </c>
      <c r="G4329" t="s">
        <v>3587</v>
      </c>
      <c r="H4329" t="s">
        <v>3588</v>
      </c>
      <c r="I4329" t="s">
        <v>37</v>
      </c>
      <c r="J4329" t="s">
        <v>23</v>
      </c>
      <c r="K4329" t="s">
        <v>2127</v>
      </c>
      <c r="L4329" t="s">
        <v>786</v>
      </c>
      <c r="M4329">
        <v>7060</v>
      </c>
      <c r="N4329" t="s">
        <v>144</v>
      </c>
      <c r="O4329" t="s">
        <v>6745</v>
      </c>
      <c r="P4329" t="s">
        <v>42</v>
      </c>
      <c r="Q4329" t="s">
        <v>86</v>
      </c>
      <c r="R4329" t="s">
        <v>6746</v>
      </c>
      <c r="S4329">
        <v>18</v>
      </c>
      <c r="T4329" s="3"/>
    </row>
    <row r="4330" spans="1:20" x14ac:dyDescent="0.3">
      <c r="A4330">
        <v>4329</v>
      </c>
      <c r="B4330" t="s">
        <v>7416</v>
      </c>
      <c r="C4330">
        <f t="shared" si="67"/>
        <v>14</v>
      </c>
      <c r="D4330" s="1">
        <v>43191</v>
      </c>
      <c r="E4330" s="1">
        <v>43197</v>
      </c>
      <c r="F4330" t="s">
        <v>46</v>
      </c>
      <c r="G4330" t="s">
        <v>4687</v>
      </c>
      <c r="H4330" t="s">
        <v>4688</v>
      </c>
      <c r="I4330" t="s">
        <v>22</v>
      </c>
      <c r="J4330" t="s">
        <v>23</v>
      </c>
      <c r="K4330" t="s">
        <v>262</v>
      </c>
      <c r="L4330" t="s">
        <v>263</v>
      </c>
      <c r="M4330">
        <v>10011</v>
      </c>
      <c r="N4330" t="s">
        <v>144</v>
      </c>
      <c r="O4330" t="s">
        <v>6078</v>
      </c>
      <c r="P4330" t="s">
        <v>42</v>
      </c>
      <c r="Q4330" t="s">
        <v>86</v>
      </c>
      <c r="R4330" t="s">
        <v>6079</v>
      </c>
      <c r="S4330">
        <v>42.93</v>
      </c>
      <c r="T4330" s="3"/>
    </row>
    <row r="4331" spans="1:20" x14ac:dyDescent="0.3">
      <c r="A4331">
        <v>4330</v>
      </c>
      <c r="B4331" t="s">
        <v>7417</v>
      </c>
      <c r="C4331">
        <f t="shared" si="67"/>
        <v>40</v>
      </c>
      <c r="D4331" s="1">
        <v>43376</v>
      </c>
      <c r="E4331" s="1">
        <v>43382</v>
      </c>
      <c r="F4331" t="s">
        <v>46</v>
      </c>
      <c r="G4331" t="s">
        <v>1188</v>
      </c>
      <c r="H4331" t="s">
        <v>1189</v>
      </c>
      <c r="I4331" t="s">
        <v>22</v>
      </c>
      <c r="J4331" t="s">
        <v>23</v>
      </c>
      <c r="K4331" t="s">
        <v>2331</v>
      </c>
      <c r="L4331" t="s">
        <v>50</v>
      </c>
      <c r="M4331">
        <v>33012</v>
      </c>
      <c r="N4331" t="s">
        <v>26</v>
      </c>
      <c r="O4331" t="s">
        <v>7418</v>
      </c>
      <c r="P4331" t="s">
        <v>42</v>
      </c>
      <c r="Q4331" t="s">
        <v>86</v>
      </c>
      <c r="R4331" t="s">
        <v>7419</v>
      </c>
      <c r="S4331">
        <v>15.552</v>
      </c>
      <c r="T4331" s="3"/>
    </row>
    <row r="4332" spans="1:20" x14ac:dyDescent="0.3">
      <c r="A4332">
        <v>4331</v>
      </c>
      <c r="B4332" t="s">
        <v>7417</v>
      </c>
      <c r="C4332">
        <f t="shared" si="67"/>
        <v>40</v>
      </c>
      <c r="D4332" s="1">
        <v>43376</v>
      </c>
      <c r="E4332" s="1">
        <v>43382</v>
      </c>
      <c r="F4332" t="s">
        <v>46</v>
      </c>
      <c r="G4332" t="s">
        <v>1188</v>
      </c>
      <c r="H4332" t="s">
        <v>1189</v>
      </c>
      <c r="I4332" t="s">
        <v>22</v>
      </c>
      <c r="J4332" t="s">
        <v>23</v>
      </c>
      <c r="K4332" t="s">
        <v>2331</v>
      </c>
      <c r="L4332" t="s">
        <v>50</v>
      </c>
      <c r="M4332">
        <v>33012</v>
      </c>
      <c r="N4332" t="s">
        <v>26</v>
      </c>
      <c r="O4332" t="s">
        <v>2204</v>
      </c>
      <c r="P4332" t="s">
        <v>42</v>
      </c>
      <c r="Q4332" t="s">
        <v>74</v>
      </c>
      <c r="R4332" t="s">
        <v>2205</v>
      </c>
      <c r="S4332">
        <v>17.920000000000002</v>
      </c>
      <c r="T4332" s="3"/>
    </row>
    <row r="4333" spans="1:20" x14ac:dyDescent="0.3">
      <c r="A4333">
        <v>4332</v>
      </c>
      <c r="B4333" t="s">
        <v>7420</v>
      </c>
      <c r="C4333">
        <f t="shared" si="67"/>
        <v>35</v>
      </c>
      <c r="D4333" s="1">
        <v>43344</v>
      </c>
      <c r="E4333" s="1">
        <v>43349</v>
      </c>
      <c r="F4333" t="s">
        <v>46</v>
      </c>
      <c r="G4333" t="s">
        <v>2371</v>
      </c>
      <c r="H4333" t="s">
        <v>2372</v>
      </c>
      <c r="I4333" t="s">
        <v>22</v>
      </c>
      <c r="J4333" t="s">
        <v>23</v>
      </c>
      <c r="K4333" t="s">
        <v>4587</v>
      </c>
      <c r="L4333" t="s">
        <v>92</v>
      </c>
      <c r="M4333">
        <v>98052</v>
      </c>
      <c r="N4333" t="s">
        <v>40</v>
      </c>
      <c r="O4333" t="s">
        <v>386</v>
      </c>
      <c r="P4333" t="s">
        <v>67</v>
      </c>
      <c r="Q4333" t="s">
        <v>157</v>
      </c>
      <c r="R4333" t="s">
        <v>387</v>
      </c>
      <c r="S4333">
        <v>19.989999999999998</v>
      </c>
      <c r="T4333" s="3"/>
    </row>
    <row r="4334" spans="1:20" x14ac:dyDescent="0.3">
      <c r="A4334">
        <v>4333</v>
      </c>
      <c r="B4334" t="s">
        <v>7420</v>
      </c>
      <c r="C4334">
        <f t="shared" si="67"/>
        <v>35</v>
      </c>
      <c r="D4334" s="1">
        <v>43344</v>
      </c>
      <c r="E4334" s="1">
        <v>43349</v>
      </c>
      <c r="F4334" t="s">
        <v>46</v>
      </c>
      <c r="G4334" t="s">
        <v>2371</v>
      </c>
      <c r="H4334" t="s">
        <v>2372</v>
      </c>
      <c r="I4334" t="s">
        <v>22</v>
      </c>
      <c r="J4334" t="s">
        <v>23</v>
      </c>
      <c r="K4334" t="s">
        <v>4587</v>
      </c>
      <c r="L4334" t="s">
        <v>92</v>
      </c>
      <c r="M4334">
        <v>98052</v>
      </c>
      <c r="N4334" t="s">
        <v>40</v>
      </c>
      <c r="O4334" t="s">
        <v>6719</v>
      </c>
      <c r="P4334" t="s">
        <v>42</v>
      </c>
      <c r="Q4334" t="s">
        <v>71</v>
      </c>
      <c r="R4334" t="s">
        <v>6720</v>
      </c>
      <c r="S4334">
        <v>22.92</v>
      </c>
      <c r="T4334" s="3"/>
    </row>
    <row r="4335" spans="1:20" x14ac:dyDescent="0.3">
      <c r="A4335">
        <v>4334</v>
      </c>
      <c r="B4335" t="s">
        <v>7421</v>
      </c>
      <c r="C4335">
        <f t="shared" si="67"/>
        <v>52</v>
      </c>
      <c r="D4335" s="1">
        <v>42725</v>
      </c>
      <c r="E4335" s="1">
        <v>42731</v>
      </c>
      <c r="F4335" t="s">
        <v>46</v>
      </c>
      <c r="G4335" t="s">
        <v>7422</v>
      </c>
      <c r="H4335" t="s">
        <v>7423</v>
      </c>
      <c r="I4335" t="s">
        <v>22</v>
      </c>
      <c r="J4335" t="s">
        <v>23</v>
      </c>
      <c r="K4335" t="s">
        <v>7424</v>
      </c>
      <c r="L4335" t="s">
        <v>50</v>
      </c>
      <c r="M4335">
        <v>32114</v>
      </c>
      <c r="N4335" t="s">
        <v>26</v>
      </c>
      <c r="O4335" t="s">
        <v>7425</v>
      </c>
      <c r="P4335" t="s">
        <v>67</v>
      </c>
      <c r="Q4335" t="s">
        <v>157</v>
      </c>
      <c r="R4335" t="s">
        <v>7426</v>
      </c>
      <c r="S4335">
        <v>50.88</v>
      </c>
      <c r="T4335" s="3"/>
    </row>
    <row r="4336" spans="1:20" x14ac:dyDescent="0.3">
      <c r="A4336">
        <v>4335</v>
      </c>
      <c r="B4336" t="s">
        <v>7421</v>
      </c>
      <c r="C4336">
        <f t="shared" si="67"/>
        <v>52</v>
      </c>
      <c r="D4336" s="1">
        <v>42725</v>
      </c>
      <c r="E4336" s="1">
        <v>42731</v>
      </c>
      <c r="F4336" t="s">
        <v>46</v>
      </c>
      <c r="G4336" t="s">
        <v>7422</v>
      </c>
      <c r="H4336" t="s">
        <v>7423</v>
      </c>
      <c r="I4336" t="s">
        <v>22</v>
      </c>
      <c r="J4336" t="s">
        <v>23</v>
      </c>
      <c r="K4336" t="s">
        <v>7424</v>
      </c>
      <c r="L4336" t="s">
        <v>50</v>
      </c>
      <c r="M4336">
        <v>32114</v>
      </c>
      <c r="N4336" t="s">
        <v>26</v>
      </c>
      <c r="O4336" t="s">
        <v>3249</v>
      </c>
      <c r="P4336" t="s">
        <v>42</v>
      </c>
      <c r="Q4336" t="s">
        <v>169</v>
      </c>
      <c r="R4336" t="s">
        <v>3250</v>
      </c>
      <c r="S4336">
        <v>27.312000000000001</v>
      </c>
      <c r="T4336" s="3"/>
    </row>
    <row r="4337" spans="1:20" x14ac:dyDescent="0.3">
      <c r="A4337">
        <v>4336</v>
      </c>
      <c r="B4337" t="s">
        <v>7427</v>
      </c>
      <c r="C4337">
        <f t="shared" si="67"/>
        <v>52</v>
      </c>
      <c r="D4337" s="1">
        <v>42724</v>
      </c>
      <c r="E4337" s="1">
        <v>42728</v>
      </c>
      <c r="F4337" t="s">
        <v>46</v>
      </c>
      <c r="G4337" t="s">
        <v>445</v>
      </c>
      <c r="H4337" t="s">
        <v>446</v>
      </c>
      <c r="I4337" t="s">
        <v>22</v>
      </c>
      <c r="J4337" t="s">
        <v>23</v>
      </c>
      <c r="K4337" t="s">
        <v>7428</v>
      </c>
      <c r="L4337" t="s">
        <v>306</v>
      </c>
      <c r="M4337">
        <v>86442</v>
      </c>
      <c r="N4337" t="s">
        <v>40</v>
      </c>
      <c r="O4337" t="s">
        <v>7429</v>
      </c>
      <c r="P4337" t="s">
        <v>42</v>
      </c>
      <c r="Q4337" t="s">
        <v>169</v>
      </c>
      <c r="R4337" t="s">
        <v>7430</v>
      </c>
      <c r="S4337">
        <v>7.92</v>
      </c>
      <c r="T4337" s="3"/>
    </row>
    <row r="4338" spans="1:20" x14ac:dyDescent="0.3">
      <c r="A4338">
        <v>4337</v>
      </c>
      <c r="B4338" t="s">
        <v>7427</v>
      </c>
      <c r="C4338">
        <f t="shared" si="67"/>
        <v>52</v>
      </c>
      <c r="D4338" s="1">
        <v>42724</v>
      </c>
      <c r="E4338" s="1">
        <v>42728</v>
      </c>
      <c r="F4338" t="s">
        <v>46</v>
      </c>
      <c r="G4338" t="s">
        <v>445</v>
      </c>
      <c r="H4338" t="s">
        <v>446</v>
      </c>
      <c r="I4338" t="s">
        <v>22</v>
      </c>
      <c r="J4338" t="s">
        <v>23</v>
      </c>
      <c r="K4338" t="s">
        <v>7428</v>
      </c>
      <c r="L4338" t="s">
        <v>306</v>
      </c>
      <c r="M4338">
        <v>86442</v>
      </c>
      <c r="N4338" t="s">
        <v>40</v>
      </c>
      <c r="O4338" t="s">
        <v>4417</v>
      </c>
      <c r="P4338" t="s">
        <v>28</v>
      </c>
      <c r="Q4338" t="s">
        <v>61</v>
      </c>
      <c r="R4338" t="s">
        <v>4418</v>
      </c>
      <c r="S4338">
        <v>14.368</v>
      </c>
      <c r="T4338" s="3"/>
    </row>
    <row r="4339" spans="1:20" x14ac:dyDescent="0.3">
      <c r="A4339">
        <v>4338</v>
      </c>
      <c r="B4339" t="s">
        <v>7431</v>
      </c>
      <c r="C4339">
        <f t="shared" si="67"/>
        <v>49</v>
      </c>
      <c r="D4339" s="1">
        <v>42701</v>
      </c>
      <c r="E4339" s="1">
        <v>42705</v>
      </c>
      <c r="F4339" t="s">
        <v>46</v>
      </c>
      <c r="G4339" t="s">
        <v>193</v>
      </c>
      <c r="H4339" t="s">
        <v>194</v>
      </c>
      <c r="I4339" t="s">
        <v>98</v>
      </c>
      <c r="J4339" t="s">
        <v>23</v>
      </c>
      <c r="K4339" t="s">
        <v>38</v>
      </c>
      <c r="L4339" t="s">
        <v>39</v>
      </c>
      <c r="M4339">
        <v>90049</v>
      </c>
      <c r="N4339" t="s">
        <v>40</v>
      </c>
      <c r="O4339" t="s">
        <v>1414</v>
      </c>
      <c r="P4339" t="s">
        <v>67</v>
      </c>
      <c r="Q4339" t="s">
        <v>157</v>
      </c>
      <c r="R4339" t="s">
        <v>1415</v>
      </c>
      <c r="S4339">
        <v>107.97</v>
      </c>
      <c r="T4339" s="3"/>
    </row>
    <row r="4340" spans="1:20" x14ac:dyDescent="0.3">
      <c r="A4340">
        <v>4339</v>
      </c>
      <c r="B4340" t="s">
        <v>7431</v>
      </c>
      <c r="C4340">
        <f t="shared" si="67"/>
        <v>49</v>
      </c>
      <c r="D4340" s="1">
        <v>42701</v>
      </c>
      <c r="E4340" s="1">
        <v>42705</v>
      </c>
      <c r="F4340" t="s">
        <v>46</v>
      </c>
      <c r="G4340" t="s">
        <v>193</v>
      </c>
      <c r="H4340" t="s">
        <v>194</v>
      </c>
      <c r="I4340" t="s">
        <v>98</v>
      </c>
      <c r="J4340" t="s">
        <v>23</v>
      </c>
      <c r="K4340" t="s">
        <v>38</v>
      </c>
      <c r="L4340" t="s">
        <v>39</v>
      </c>
      <c r="M4340">
        <v>90049</v>
      </c>
      <c r="N4340" t="s">
        <v>40</v>
      </c>
      <c r="O4340" t="s">
        <v>316</v>
      </c>
      <c r="P4340" t="s">
        <v>42</v>
      </c>
      <c r="Q4340" t="s">
        <v>86</v>
      </c>
      <c r="R4340" t="s">
        <v>317</v>
      </c>
      <c r="S4340">
        <v>113.82</v>
      </c>
      <c r="T4340" s="3"/>
    </row>
    <row r="4341" spans="1:20" x14ac:dyDescent="0.3">
      <c r="A4341">
        <v>4340</v>
      </c>
      <c r="B4341" t="s">
        <v>7432</v>
      </c>
      <c r="C4341">
        <f t="shared" si="67"/>
        <v>35</v>
      </c>
      <c r="D4341" s="1">
        <v>43339</v>
      </c>
      <c r="E4341" s="1">
        <v>43344</v>
      </c>
      <c r="F4341" t="s">
        <v>46</v>
      </c>
      <c r="G4341" t="s">
        <v>7135</v>
      </c>
      <c r="H4341" t="s">
        <v>7136</v>
      </c>
      <c r="I4341" t="s">
        <v>22</v>
      </c>
      <c r="J4341" t="s">
        <v>23</v>
      </c>
      <c r="K4341" t="s">
        <v>609</v>
      </c>
      <c r="L4341" t="s">
        <v>331</v>
      </c>
      <c r="M4341">
        <v>37064</v>
      </c>
      <c r="N4341" t="s">
        <v>26</v>
      </c>
      <c r="O4341" t="s">
        <v>3816</v>
      </c>
      <c r="P4341" t="s">
        <v>42</v>
      </c>
      <c r="Q4341" t="s">
        <v>86</v>
      </c>
      <c r="R4341" t="s">
        <v>3817</v>
      </c>
      <c r="S4341">
        <v>5.1840000000000002</v>
      </c>
      <c r="T4341" s="3"/>
    </row>
    <row r="4342" spans="1:20" x14ac:dyDescent="0.3">
      <c r="A4342">
        <v>4341</v>
      </c>
      <c r="B4342" t="s">
        <v>7433</v>
      </c>
      <c r="C4342">
        <f t="shared" si="67"/>
        <v>13</v>
      </c>
      <c r="D4342" s="1">
        <v>42085</v>
      </c>
      <c r="E4342" s="1">
        <v>42085</v>
      </c>
      <c r="F4342" t="s">
        <v>1289</v>
      </c>
      <c r="G4342" t="s">
        <v>6897</v>
      </c>
      <c r="H4342" t="s">
        <v>6898</v>
      </c>
      <c r="I4342" t="s">
        <v>22</v>
      </c>
      <c r="J4342" t="s">
        <v>23</v>
      </c>
      <c r="K4342" t="s">
        <v>7434</v>
      </c>
      <c r="L4342" t="s">
        <v>250</v>
      </c>
      <c r="M4342">
        <v>46368</v>
      </c>
      <c r="N4342" t="s">
        <v>101</v>
      </c>
      <c r="O4342" t="s">
        <v>1423</v>
      </c>
      <c r="P4342" t="s">
        <v>42</v>
      </c>
      <c r="Q4342" t="s">
        <v>64</v>
      </c>
      <c r="R4342" t="s">
        <v>1424</v>
      </c>
      <c r="S4342">
        <v>16.28</v>
      </c>
      <c r="T4342" s="3"/>
    </row>
    <row r="4343" spans="1:20" x14ac:dyDescent="0.3">
      <c r="A4343">
        <v>4342</v>
      </c>
      <c r="B4343" t="s">
        <v>7435</v>
      </c>
      <c r="C4343">
        <f t="shared" si="67"/>
        <v>51</v>
      </c>
      <c r="D4343" s="1">
        <v>43451</v>
      </c>
      <c r="E4343" s="1">
        <v>43455</v>
      </c>
      <c r="F4343" t="s">
        <v>46</v>
      </c>
      <c r="G4343" t="s">
        <v>6177</v>
      </c>
      <c r="H4343" t="s">
        <v>6178</v>
      </c>
      <c r="I4343" t="s">
        <v>22</v>
      </c>
      <c r="J4343" t="s">
        <v>23</v>
      </c>
      <c r="K4343" t="s">
        <v>1126</v>
      </c>
      <c r="L4343" t="s">
        <v>315</v>
      </c>
      <c r="M4343">
        <v>22204</v>
      </c>
      <c r="N4343" t="s">
        <v>26</v>
      </c>
      <c r="O4343" t="s">
        <v>1014</v>
      </c>
      <c r="P4343" t="s">
        <v>42</v>
      </c>
      <c r="Q4343" t="s">
        <v>55</v>
      </c>
      <c r="R4343" t="s">
        <v>1015</v>
      </c>
      <c r="S4343">
        <v>544.38</v>
      </c>
      <c r="T4343" s="3"/>
    </row>
    <row r="4344" spans="1:20" x14ac:dyDescent="0.3">
      <c r="A4344">
        <v>4343</v>
      </c>
      <c r="B4344" t="s">
        <v>7436</v>
      </c>
      <c r="C4344">
        <f t="shared" si="67"/>
        <v>12</v>
      </c>
      <c r="D4344" s="1">
        <v>43178</v>
      </c>
      <c r="E4344" s="1">
        <v>43181</v>
      </c>
      <c r="F4344" t="s">
        <v>184</v>
      </c>
      <c r="G4344" t="s">
        <v>3736</v>
      </c>
      <c r="H4344" t="s">
        <v>3737</v>
      </c>
      <c r="I4344" t="s">
        <v>22</v>
      </c>
      <c r="J4344" t="s">
        <v>23</v>
      </c>
      <c r="K4344" t="s">
        <v>123</v>
      </c>
      <c r="L4344" t="s">
        <v>39</v>
      </c>
      <c r="M4344">
        <v>94110</v>
      </c>
      <c r="N4344" t="s">
        <v>40</v>
      </c>
      <c r="O4344" t="s">
        <v>3592</v>
      </c>
      <c r="P4344" t="s">
        <v>42</v>
      </c>
      <c r="Q4344" t="s">
        <v>71</v>
      </c>
      <c r="R4344" t="s">
        <v>3593</v>
      </c>
      <c r="S4344">
        <v>19.824000000000002</v>
      </c>
      <c r="T4344" s="3"/>
    </row>
    <row r="4345" spans="1:20" x14ac:dyDescent="0.3">
      <c r="A4345">
        <v>4344</v>
      </c>
      <c r="B4345" t="s">
        <v>7436</v>
      </c>
      <c r="C4345">
        <f t="shared" si="67"/>
        <v>12</v>
      </c>
      <c r="D4345" s="1">
        <v>43178</v>
      </c>
      <c r="E4345" s="1">
        <v>43181</v>
      </c>
      <c r="F4345" t="s">
        <v>184</v>
      </c>
      <c r="G4345" t="s">
        <v>3736</v>
      </c>
      <c r="H4345" t="s">
        <v>3737</v>
      </c>
      <c r="I4345" t="s">
        <v>22</v>
      </c>
      <c r="J4345" t="s">
        <v>23</v>
      </c>
      <c r="K4345" t="s">
        <v>123</v>
      </c>
      <c r="L4345" t="s">
        <v>39</v>
      </c>
      <c r="M4345">
        <v>94110</v>
      </c>
      <c r="N4345" t="s">
        <v>40</v>
      </c>
      <c r="O4345" t="s">
        <v>4284</v>
      </c>
      <c r="P4345" t="s">
        <v>67</v>
      </c>
      <c r="Q4345" t="s">
        <v>68</v>
      </c>
      <c r="R4345" t="s">
        <v>4285</v>
      </c>
      <c r="S4345">
        <v>657.50400000000002</v>
      </c>
      <c r="T4345" s="3"/>
    </row>
    <row r="4346" spans="1:20" x14ac:dyDescent="0.3">
      <c r="A4346">
        <v>4345</v>
      </c>
      <c r="B4346" t="s">
        <v>7436</v>
      </c>
      <c r="C4346">
        <f t="shared" si="67"/>
        <v>12</v>
      </c>
      <c r="D4346" s="1">
        <v>43178</v>
      </c>
      <c r="E4346" s="1">
        <v>43181</v>
      </c>
      <c r="F4346" t="s">
        <v>184</v>
      </c>
      <c r="G4346" t="s">
        <v>3736</v>
      </c>
      <c r="H4346" t="s">
        <v>3737</v>
      </c>
      <c r="I4346" t="s">
        <v>22</v>
      </c>
      <c r="J4346" t="s">
        <v>23</v>
      </c>
      <c r="K4346" t="s">
        <v>123</v>
      </c>
      <c r="L4346" t="s">
        <v>39</v>
      </c>
      <c r="M4346">
        <v>94110</v>
      </c>
      <c r="N4346" t="s">
        <v>40</v>
      </c>
      <c r="O4346" t="s">
        <v>454</v>
      </c>
      <c r="P4346" t="s">
        <v>67</v>
      </c>
      <c r="Q4346" t="s">
        <v>157</v>
      </c>
      <c r="R4346" t="s">
        <v>455</v>
      </c>
      <c r="S4346">
        <v>99.54</v>
      </c>
      <c r="T4346" s="3"/>
    </row>
    <row r="4347" spans="1:20" x14ac:dyDescent="0.3">
      <c r="A4347">
        <v>4346</v>
      </c>
      <c r="B4347" t="s">
        <v>7436</v>
      </c>
      <c r="C4347">
        <f t="shared" si="67"/>
        <v>12</v>
      </c>
      <c r="D4347" s="1">
        <v>43178</v>
      </c>
      <c r="E4347" s="1">
        <v>43181</v>
      </c>
      <c r="F4347" t="s">
        <v>184</v>
      </c>
      <c r="G4347" t="s">
        <v>3736</v>
      </c>
      <c r="H4347" t="s">
        <v>3737</v>
      </c>
      <c r="I4347" t="s">
        <v>22</v>
      </c>
      <c r="J4347" t="s">
        <v>23</v>
      </c>
      <c r="K4347" t="s">
        <v>123</v>
      </c>
      <c r="L4347" t="s">
        <v>39</v>
      </c>
      <c r="M4347">
        <v>94110</v>
      </c>
      <c r="N4347" t="s">
        <v>40</v>
      </c>
      <c r="O4347" t="s">
        <v>4547</v>
      </c>
      <c r="P4347" t="s">
        <v>67</v>
      </c>
      <c r="Q4347" t="s">
        <v>157</v>
      </c>
      <c r="R4347" t="s">
        <v>4548</v>
      </c>
      <c r="S4347">
        <v>199.96</v>
      </c>
      <c r="T4347" s="3"/>
    </row>
    <row r="4348" spans="1:20" x14ac:dyDescent="0.3">
      <c r="A4348">
        <v>4347</v>
      </c>
      <c r="B4348" t="s">
        <v>7437</v>
      </c>
      <c r="C4348">
        <f t="shared" si="67"/>
        <v>38</v>
      </c>
      <c r="D4348" s="1">
        <v>42996</v>
      </c>
      <c r="E4348" s="1">
        <v>43003</v>
      </c>
      <c r="F4348" t="s">
        <v>46</v>
      </c>
      <c r="G4348" t="s">
        <v>4990</v>
      </c>
      <c r="H4348" t="s">
        <v>4991</v>
      </c>
      <c r="I4348" t="s">
        <v>22</v>
      </c>
      <c r="J4348" t="s">
        <v>23</v>
      </c>
      <c r="K4348" t="s">
        <v>1500</v>
      </c>
      <c r="L4348" t="s">
        <v>263</v>
      </c>
      <c r="M4348">
        <v>10801</v>
      </c>
      <c r="N4348" t="s">
        <v>144</v>
      </c>
      <c r="O4348" t="s">
        <v>2557</v>
      </c>
      <c r="P4348" t="s">
        <v>28</v>
      </c>
      <c r="Q4348" t="s">
        <v>32</v>
      </c>
      <c r="R4348" t="s">
        <v>2558</v>
      </c>
      <c r="S4348">
        <v>631.78200000000004</v>
      </c>
      <c r="T4348" s="3"/>
    </row>
    <row r="4349" spans="1:20" x14ac:dyDescent="0.3">
      <c r="A4349">
        <v>4348</v>
      </c>
      <c r="B4349" t="s">
        <v>7437</v>
      </c>
      <c r="C4349">
        <f t="shared" si="67"/>
        <v>38</v>
      </c>
      <c r="D4349" s="1">
        <v>42996</v>
      </c>
      <c r="E4349" s="1">
        <v>43003</v>
      </c>
      <c r="F4349" t="s">
        <v>46</v>
      </c>
      <c r="G4349" t="s">
        <v>4990</v>
      </c>
      <c r="H4349" t="s">
        <v>4991</v>
      </c>
      <c r="I4349" t="s">
        <v>22</v>
      </c>
      <c r="J4349" t="s">
        <v>23</v>
      </c>
      <c r="K4349" t="s">
        <v>1500</v>
      </c>
      <c r="L4349" t="s">
        <v>263</v>
      </c>
      <c r="M4349">
        <v>10801</v>
      </c>
      <c r="N4349" t="s">
        <v>144</v>
      </c>
      <c r="O4349" t="s">
        <v>7438</v>
      </c>
      <c r="P4349" t="s">
        <v>28</v>
      </c>
      <c r="Q4349" t="s">
        <v>61</v>
      </c>
      <c r="R4349" t="s">
        <v>7439</v>
      </c>
      <c r="S4349">
        <v>60.72</v>
      </c>
      <c r="T4349" s="3"/>
    </row>
    <row r="4350" spans="1:20" x14ac:dyDescent="0.3">
      <c r="A4350">
        <v>4349</v>
      </c>
      <c r="B4350" t="s">
        <v>7440</v>
      </c>
      <c r="C4350">
        <f t="shared" si="67"/>
        <v>47</v>
      </c>
      <c r="D4350" s="1">
        <v>43428</v>
      </c>
      <c r="E4350" s="1">
        <v>43433</v>
      </c>
      <c r="F4350" t="s">
        <v>19</v>
      </c>
      <c r="G4350" t="s">
        <v>5252</v>
      </c>
      <c r="H4350" t="s">
        <v>5253</v>
      </c>
      <c r="I4350" t="s">
        <v>22</v>
      </c>
      <c r="J4350" t="s">
        <v>23</v>
      </c>
      <c r="K4350" t="s">
        <v>1824</v>
      </c>
      <c r="L4350" t="s">
        <v>306</v>
      </c>
      <c r="M4350">
        <v>85204</v>
      </c>
      <c r="N4350" t="s">
        <v>40</v>
      </c>
      <c r="O4350" t="s">
        <v>2559</v>
      </c>
      <c r="P4350" t="s">
        <v>42</v>
      </c>
      <c r="Q4350" t="s">
        <v>71</v>
      </c>
      <c r="R4350" t="s">
        <v>2560</v>
      </c>
      <c r="S4350">
        <v>20.724</v>
      </c>
      <c r="T4350" s="3"/>
    </row>
    <row r="4351" spans="1:20" x14ac:dyDescent="0.3">
      <c r="A4351">
        <v>4350</v>
      </c>
      <c r="B4351" t="s">
        <v>7440</v>
      </c>
      <c r="C4351">
        <f t="shared" si="67"/>
        <v>47</v>
      </c>
      <c r="D4351" s="1">
        <v>43428</v>
      </c>
      <c r="E4351" s="1">
        <v>43433</v>
      </c>
      <c r="F4351" t="s">
        <v>19</v>
      </c>
      <c r="G4351" t="s">
        <v>5252</v>
      </c>
      <c r="H4351" t="s">
        <v>5253</v>
      </c>
      <c r="I4351" t="s">
        <v>22</v>
      </c>
      <c r="J4351" t="s">
        <v>23</v>
      </c>
      <c r="K4351" t="s">
        <v>1824</v>
      </c>
      <c r="L4351" t="s">
        <v>306</v>
      </c>
      <c r="M4351">
        <v>85204</v>
      </c>
      <c r="N4351" t="s">
        <v>40</v>
      </c>
      <c r="O4351" t="s">
        <v>1543</v>
      </c>
      <c r="P4351" t="s">
        <v>42</v>
      </c>
      <c r="Q4351" t="s">
        <v>55</v>
      </c>
      <c r="R4351" t="s">
        <v>1544</v>
      </c>
      <c r="S4351">
        <v>415.87200000000001</v>
      </c>
      <c r="T4351" s="3"/>
    </row>
    <row r="4352" spans="1:20" x14ac:dyDescent="0.3">
      <c r="A4352">
        <v>4351</v>
      </c>
      <c r="B4352" t="s">
        <v>7441</v>
      </c>
      <c r="C4352">
        <f t="shared" si="67"/>
        <v>15</v>
      </c>
      <c r="D4352" s="1">
        <v>43201</v>
      </c>
      <c r="E4352" s="1">
        <v>43205</v>
      </c>
      <c r="F4352" t="s">
        <v>46</v>
      </c>
      <c r="G4352" t="s">
        <v>6413</v>
      </c>
      <c r="H4352" t="s">
        <v>6414</v>
      </c>
      <c r="I4352" t="s">
        <v>22</v>
      </c>
      <c r="J4352" t="s">
        <v>23</v>
      </c>
      <c r="K4352" t="s">
        <v>2472</v>
      </c>
      <c r="L4352" t="s">
        <v>494</v>
      </c>
      <c r="M4352">
        <v>43130</v>
      </c>
      <c r="N4352" t="s">
        <v>144</v>
      </c>
      <c r="O4352" t="s">
        <v>1825</v>
      </c>
      <c r="P4352" t="s">
        <v>42</v>
      </c>
      <c r="Q4352" t="s">
        <v>55</v>
      </c>
      <c r="R4352" t="s">
        <v>1826</v>
      </c>
      <c r="S4352">
        <v>16.768000000000001</v>
      </c>
      <c r="T4352" s="3"/>
    </row>
    <row r="4353" spans="1:20" x14ac:dyDescent="0.3">
      <c r="A4353">
        <v>4352</v>
      </c>
      <c r="B4353" t="s">
        <v>7441</v>
      </c>
      <c r="C4353">
        <f t="shared" si="67"/>
        <v>15</v>
      </c>
      <c r="D4353" s="1">
        <v>43201</v>
      </c>
      <c r="E4353" s="1">
        <v>43205</v>
      </c>
      <c r="F4353" t="s">
        <v>46</v>
      </c>
      <c r="G4353" t="s">
        <v>6413</v>
      </c>
      <c r="H4353" t="s">
        <v>6414</v>
      </c>
      <c r="I4353" t="s">
        <v>22</v>
      </c>
      <c r="J4353" t="s">
        <v>23</v>
      </c>
      <c r="K4353" t="s">
        <v>2472</v>
      </c>
      <c r="L4353" t="s">
        <v>494</v>
      </c>
      <c r="M4353">
        <v>43130</v>
      </c>
      <c r="N4353" t="s">
        <v>144</v>
      </c>
      <c r="O4353" t="s">
        <v>2571</v>
      </c>
      <c r="P4353" t="s">
        <v>67</v>
      </c>
      <c r="Q4353" t="s">
        <v>157</v>
      </c>
      <c r="R4353" t="s">
        <v>2572</v>
      </c>
      <c r="S4353">
        <v>27.12</v>
      </c>
      <c r="T4353" s="3"/>
    </row>
    <row r="4354" spans="1:20" x14ac:dyDescent="0.3">
      <c r="A4354">
        <v>4353</v>
      </c>
      <c r="B4354" t="s">
        <v>7442</v>
      </c>
      <c r="C4354">
        <f t="shared" si="67"/>
        <v>50</v>
      </c>
      <c r="D4354" s="1">
        <v>43444</v>
      </c>
      <c r="E4354" s="1">
        <v>43446</v>
      </c>
      <c r="F4354" t="s">
        <v>19</v>
      </c>
      <c r="G4354" t="s">
        <v>7443</v>
      </c>
      <c r="H4354" t="s">
        <v>7444</v>
      </c>
      <c r="I4354" t="s">
        <v>22</v>
      </c>
      <c r="J4354" t="s">
        <v>23</v>
      </c>
      <c r="K4354" t="s">
        <v>5030</v>
      </c>
      <c r="L4354" t="s">
        <v>39</v>
      </c>
      <c r="M4354">
        <v>95207</v>
      </c>
      <c r="N4354" t="s">
        <v>40</v>
      </c>
      <c r="O4354" t="s">
        <v>7165</v>
      </c>
      <c r="P4354" t="s">
        <v>67</v>
      </c>
      <c r="Q4354" t="s">
        <v>68</v>
      </c>
      <c r="R4354" t="s">
        <v>7166</v>
      </c>
      <c r="S4354">
        <v>95.84</v>
      </c>
      <c r="T4354" s="3"/>
    </row>
    <row r="4355" spans="1:20" x14ac:dyDescent="0.3">
      <c r="A4355">
        <v>4354</v>
      </c>
      <c r="B4355" t="s">
        <v>7442</v>
      </c>
      <c r="C4355">
        <f t="shared" ref="C4355:C4418" si="68">WEEKNUM(D4355,1)</f>
        <v>50</v>
      </c>
      <c r="D4355" s="1">
        <v>43444</v>
      </c>
      <c r="E4355" s="1">
        <v>43446</v>
      </c>
      <c r="F4355" t="s">
        <v>19</v>
      </c>
      <c r="G4355" t="s">
        <v>7443</v>
      </c>
      <c r="H4355" t="s">
        <v>7444</v>
      </c>
      <c r="I4355" t="s">
        <v>22</v>
      </c>
      <c r="J4355" t="s">
        <v>23</v>
      </c>
      <c r="K4355" t="s">
        <v>5030</v>
      </c>
      <c r="L4355" t="s">
        <v>39</v>
      </c>
      <c r="M4355">
        <v>95207</v>
      </c>
      <c r="N4355" t="s">
        <v>40</v>
      </c>
      <c r="O4355" t="s">
        <v>1980</v>
      </c>
      <c r="P4355" t="s">
        <v>42</v>
      </c>
      <c r="Q4355" t="s">
        <v>86</v>
      </c>
      <c r="R4355" t="s">
        <v>1981</v>
      </c>
      <c r="S4355">
        <v>12.96</v>
      </c>
      <c r="T4355" s="3"/>
    </row>
    <row r="4356" spans="1:20" x14ac:dyDescent="0.3">
      <c r="A4356">
        <v>4355</v>
      </c>
      <c r="B4356" t="s">
        <v>7445</v>
      </c>
      <c r="C4356">
        <f t="shared" si="68"/>
        <v>47</v>
      </c>
      <c r="D4356" s="1">
        <v>43428</v>
      </c>
      <c r="E4356" s="1">
        <v>43430</v>
      </c>
      <c r="F4356" t="s">
        <v>19</v>
      </c>
      <c r="G4356" t="s">
        <v>4738</v>
      </c>
      <c r="H4356" t="s">
        <v>4739</v>
      </c>
      <c r="I4356" t="s">
        <v>37</v>
      </c>
      <c r="J4356" t="s">
        <v>23</v>
      </c>
      <c r="K4356" t="s">
        <v>2488</v>
      </c>
      <c r="L4356" t="s">
        <v>84</v>
      </c>
      <c r="M4356">
        <v>28806</v>
      </c>
      <c r="N4356" t="s">
        <v>26</v>
      </c>
      <c r="O4356" t="s">
        <v>2901</v>
      </c>
      <c r="P4356" t="s">
        <v>42</v>
      </c>
      <c r="Q4356" t="s">
        <v>71</v>
      </c>
      <c r="R4356" t="s">
        <v>2902</v>
      </c>
      <c r="S4356">
        <v>19.007999999999999</v>
      </c>
      <c r="T4356" s="3"/>
    </row>
    <row r="4357" spans="1:20" x14ac:dyDescent="0.3">
      <c r="A4357">
        <v>4356</v>
      </c>
      <c r="B4357" t="s">
        <v>7446</v>
      </c>
      <c r="C4357">
        <f t="shared" si="68"/>
        <v>50</v>
      </c>
      <c r="D4357" s="1">
        <v>42708</v>
      </c>
      <c r="E4357" s="1">
        <v>42711</v>
      </c>
      <c r="F4357" t="s">
        <v>19</v>
      </c>
      <c r="G4357" t="s">
        <v>1700</v>
      </c>
      <c r="H4357" t="s">
        <v>1701</v>
      </c>
      <c r="I4357" t="s">
        <v>22</v>
      </c>
      <c r="J4357" t="s">
        <v>23</v>
      </c>
      <c r="K4357" t="s">
        <v>5357</v>
      </c>
      <c r="L4357" t="s">
        <v>331</v>
      </c>
      <c r="M4357">
        <v>37042</v>
      </c>
      <c r="N4357" t="s">
        <v>26</v>
      </c>
      <c r="O4357" t="s">
        <v>2694</v>
      </c>
      <c r="P4357" t="s">
        <v>42</v>
      </c>
      <c r="Q4357" t="s">
        <v>71</v>
      </c>
      <c r="R4357" t="s">
        <v>2695</v>
      </c>
      <c r="S4357">
        <v>1598.058</v>
      </c>
      <c r="T4357" s="3"/>
    </row>
    <row r="4358" spans="1:20" x14ac:dyDescent="0.3">
      <c r="A4358">
        <v>4357</v>
      </c>
      <c r="B4358" t="s">
        <v>7446</v>
      </c>
      <c r="C4358">
        <f t="shared" si="68"/>
        <v>50</v>
      </c>
      <c r="D4358" s="1">
        <v>42708</v>
      </c>
      <c r="E4358" s="1">
        <v>42711</v>
      </c>
      <c r="F4358" t="s">
        <v>19</v>
      </c>
      <c r="G4358" t="s">
        <v>1700</v>
      </c>
      <c r="H4358" t="s">
        <v>1701</v>
      </c>
      <c r="I4358" t="s">
        <v>22</v>
      </c>
      <c r="J4358" t="s">
        <v>23</v>
      </c>
      <c r="K4358" t="s">
        <v>5357</v>
      </c>
      <c r="L4358" t="s">
        <v>331</v>
      </c>
      <c r="M4358">
        <v>37042</v>
      </c>
      <c r="N4358" t="s">
        <v>26</v>
      </c>
      <c r="O4358" t="s">
        <v>2665</v>
      </c>
      <c r="P4358" t="s">
        <v>42</v>
      </c>
      <c r="Q4358" t="s">
        <v>64</v>
      </c>
      <c r="R4358" t="s">
        <v>2666</v>
      </c>
      <c r="S4358">
        <v>36.96</v>
      </c>
      <c r="T4358" s="3"/>
    </row>
    <row r="4359" spans="1:20" x14ac:dyDescent="0.3">
      <c r="A4359">
        <v>4358</v>
      </c>
      <c r="B4359" t="s">
        <v>7447</v>
      </c>
      <c r="C4359">
        <f t="shared" si="68"/>
        <v>50</v>
      </c>
      <c r="D4359" s="1">
        <v>43445</v>
      </c>
      <c r="E4359" s="1">
        <v>43445</v>
      </c>
      <c r="F4359" t="s">
        <v>1289</v>
      </c>
      <c r="G4359" t="s">
        <v>5591</v>
      </c>
      <c r="H4359" t="s">
        <v>5592</v>
      </c>
      <c r="I4359" t="s">
        <v>22</v>
      </c>
      <c r="J4359" t="s">
        <v>23</v>
      </c>
      <c r="K4359" t="s">
        <v>452</v>
      </c>
      <c r="L4359" t="s">
        <v>207</v>
      </c>
      <c r="M4359">
        <v>60505</v>
      </c>
      <c r="N4359" t="s">
        <v>101</v>
      </c>
      <c r="O4359" t="s">
        <v>1153</v>
      </c>
      <c r="P4359" t="s">
        <v>42</v>
      </c>
      <c r="Q4359" t="s">
        <v>86</v>
      </c>
      <c r="R4359" t="s">
        <v>1154</v>
      </c>
      <c r="S4359">
        <v>10.368</v>
      </c>
      <c r="T4359" s="3"/>
    </row>
    <row r="4360" spans="1:20" x14ac:dyDescent="0.3">
      <c r="A4360">
        <v>4359</v>
      </c>
      <c r="B4360" t="s">
        <v>7447</v>
      </c>
      <c r="C4360">
        <f t="shared" si="68"/>
        <v>50</v>
      </c>
      <c r="D4360" s="1">
        <v>43445</v>
      </c>
      <c r="E4360" s="1">
        <v>43445</v>
      </c>
      <c r="F4360" t="s">
        <v>1289</v>
      </c>
      <c r="G4360" t="s">
        <v>5591</v>
      </c>
      <c r="H4360" t="s">
        <v>5592</v>
      </c>
      <c r="I4360" t="s">
        <v>22</v>
      </c>
      <c r="J4360" t="s">
        <v>23</v>
      </c>
      <c r="K4360" t="s">
        <v>452</v>
      </c>
      <c r="L4360" t="s">
        <v>207</v>
      </c>
      <c r="M4360">
        <v>60505</v>
      </c>
      <c r="N4360" t="s">
        <v>101</v>
      </c>
      <c r="O4360" t="s">
        <v>2435</v>
      </c>
      <c r="P4360" t="s">
        <v>28</v>
      </c>
      <c r="Q4360" t="s">
        <v>61</v>
      </c>
      <c r="R4360" t="s">
        <v>2436</v>
      </c>
      <c r="S4360">
        <v>77.72</v>
      </c>
      <c r="T4360" s="3"/>
    </row>
    <row r="4361" spans="1:20" x14ac:dyDescent="0.3">
      <c r="A4361">
        <v>4360</v>
      </c>
      <c r="B4361" t="s">
        <v>7447</v>
      </c>
      <c r="C4361">
        <f t="shared" si="68"/>
        <v>50</v>
      </c>
      <c r="D4361" s="1">
        <v>43445</v>
      </c>
      <c r="E4361" s="1">
        <v>43445</v>
      </c>
      <c r="F4361" t="s">
        <v>1289</v>
      </c>
      <c r="G4361" t="s">
        <v>5591</v>
      </c>
      <c r="H4361" t="s">
        <v>5592</v>
      </c>
      <c r="I4361" t="s">
        <v>22</v>
      </c>
      <c r="J4361" t="s">
        <v>23</v>
      </c>
      <c r="K4361" t="s">
        <v>452</v>
      </c>
      <c r="L4361" t="s">
        <v>207</v>
      </c>
      <c r="M4361">
        <v>60505</v>
      </c>
      <c r="N4361" t="s">
        <v>101</v>
      </c>
      <c r="O4361" t="s">
        <v>3405</v>
      </c>
      <c r="P4361" t="s">
        <v>28</v>
      </c>
      <c r="Q4361" t="s">
        <v>32</v>
      </c>
      <c r="R4361" t="s">
        <v>3406</v>
      </c>
      <c r="S4361">
        <v>520.46400000000006</v>
      </c>
      <c r="T4361" s="3"/>
    </row>
    <row r="4362" spans="1:20" x14ac:dyDescent="0.3">
      <c r="A4362">
        <v>4361</v>
      </c>
      <c r="B4362" t="s">
        <v>7448</v>
      </c>
      <c r="C4362">
        <f t="shared" si="68"/>
        <v>21</v>
      </c>
      <c r="D4362" s="1">
        <v>42876</v>
      </c>
      <c r="E4362" s="1">
        <v>42878</v>
      </c>
      <c r="F4362" t="s">
        <v>184</v>
      </c>
      <c r="G4362" t="s">
        <v>2408</v>
      </c>
      <c r="H4362" t="s">
        <v>2409</v>
      </c>
      <c r="I4362" t="s">
        <v>37</v>
      </c>
      <c r="J4362" t="s">
        <v>23</v>
      </c>
      <c r="K4362" t="s">
        <v>1398</v>
      </c>
      <c r="L4362" t="s">
        <v>1399</v>
      </c>
      <c r="M4362">
        <v>2886</v>
      </c>
      <c r="N4362" t="s">
        <v>144</v>
      </c>
      <c r="O4362" t="s">
        <v>7449</v>
      </c>
      <c r="P4362" t="s">
        <v>42</v>
      </c>
      <c r="Q4362" t="s">
        <v>86</v>
      </c>
      <c r="R4362" t="s">
        <v>182</v>
      </c>
      <c r="S4362">
        <v>111.96</v>
      </c>
      <c r="T4362" s="3"/>
    </row>
    <row r="4363" spans="1:20" x14ac:dyDescent="0.3">
      <c r="A4363">
        <v>4362</v>
      </c>
      <c r="B4363" t="s">
        <v>7450</v>
      </c>
      <c r="C4363">
        <f t="shared" si="68"/>
        <v>7</v>
      </c>
      <c r="D4363" s="1">
        <v>43148</v>
      </c>
      <c r="E4363" s="1">
        <v>43152</v>
      </c>
      <c r="F4363" t="s">
        <v>19</v>
      </c>
      <c r="G4363" t="s">
        <v>2723</v>
      </c>
      <c r="H4363" t="s">
        <v>2724</v>
      </c>
      <c r="I4363" t="s">
        <v>22</v>
      </c>
      <c r="J4363" t="s">
        <v>23</v>
      </c>
      <c r="K4363" t="s">
        <v>4273</v>
      </c>
      <c r="L4363" t="s">
        <v>734</v>
      </c>
      <c r="M4363">
        <v>70506</v>
      </c>
      <c r="N4363" t="s">
        <v>26</v>
      </c>
      <c r="O4363" t="s">
        <v>524</v>
      </c>
      <c r="P4363" t="s">
        <v>67</v>
      </c>
      <c r="Q4363" t="s">
        <v>68</v>
      </c>
      <c r="R4363" t="s">
        <v>525</v>
      </c>
      <c r="S4363">
        <v>29.16</v>
      </c>
      <c r="T4363" s="3"/>
    </row>
    <row r="4364" spans="1:20" x14ac:dyDescent="0.3">
      <c r="A4364">
        <v>4363</v>
      </c>
      <c r="B4364" t="s">
        <v>7451</v>
      </c>
      <c r="C4364">
        <f t="shared" si="68"/>
        <v>21</v>
      </c>
      <c r="D4364" s="1">
        <v>43240</v>
      </c>
      <c r="E4364" s="1">
        <v>43242</v>
      </c>
      <c r="F4364" t="s">
        <v>19</v>
      </c>
      <c r="G4364" t="s">
        <v>3306</v>
      </c>
      <c r="H4364" t="s">
        <v>3307</v>
      </c>
      <c r="I4364" t="s">
        <v>22</v>
      </c>
      <c r="J4364" t="s">
        <v>23</v>
      </c>
      <c r="K4364" t="s">
        <v>7452</v>
      </c>
      <c r="L4364" t="s">
        <v>7453</v>
      </c>
      <c r="M4364">
        <v>58103</v>
      </c>
      <c r="N4364" t="s">
        <v>101</v>
      </c>
      <c r="O4364" t="s">
        <v>1566</v>
      </c>
      <c r="P4364" t="s">
        <v>42</v>
      </c>
      <c r="Q4364" t="s">
        <v>64</v>
      </c>
      <c r="R4364" t="s">
        <v>1567</v>
      </c>
      <c r="S4364">
        <v>131.94</v>
      </c>
      <c r="T4364" s="3"/>
    </row>
    <row r="4365" spans="1:20" x14ac:dyDescent="0.3">
      <c r="A4365">
        <v>4364</v>
      </c>
      <c r="B4365" t="s">
        <v>7451</v>
      </c>
      <c r="C4365">
        <f t="shared" si="68"/>
        <v>21</v>
      </c>
      <c r="D4365" s="1">
        <v>43240</v>
      </c>
      <c r="E4365" s="1">
        <v>43242</v>
      </c>
      <c r="F4365" t="s">
        <v>19</v>
      </c>
      <c r="G4365" t="s">
        <v>3306</v>
      </c>
      <c r="H4365" t="s">
        <v>3307</v>
      </c>
      <c r="I4365" t="s">
        <v>22</v>
      </c>
      <c r="J4365" t="s">
        <v>23</v>
      </c>
      <c r="K4365" t="s">
        <v>7452</v>
      </c>
      <c r="L4365" t="s">
        <v>7453</v>
      </c>
      <c r="M4365">
        <v>58103</v>
      </c>
      <c r="N4365" t="s">
        <v>101</v>
      </c>
      <c r="O4365" t="s">
        <v>1245</v>
      </c>
      <c r="P4365" t="s">
        <v>42</v>
      </c>
      <c r="Q4365" t="s">
        <v>64</v>
      </c>
      <c r="R4365" t="s">
        <v>1246</v>
      </c>
      <c r="S4365">
        <v>25.92</v>
      </c>
      <c r="T4365" s="3"/>
    </row>
    <row r="4366" spans="1:20" x14ac:dyDescent="0.3">
      <c r="A4366">
        <v>4365</v>
      </c>
      <c r="B4366" t="s">
        <v>7451</v>
      </c>
      <c r="C4366">
        <f t="shared" si="68"/>
        <v>21</v>
      </c>
      <c r="D4366" s="1">
        <v>43240</v>
      </c>
      <c r="E4366" s="1">
        <v>43242</v>
      </c>
      <c r="F4366" t="s">
        <v>19</v>
      </c>
      <c r="G4366" t="s">
        <v>3306</v>
      </c>
      <c r="H4366" t="s">
        <v>3307</v>
      </c>
      <c r="I4366" t="s">
        <v>22</v>
      </c>
      <c r="J4366" t="s">
        <v>23</v>
      </c>
      <c r="K4366" t="s">
        <v>7452</v>
      </c>
      <c r="L4366" t="s">
        <v>7453</v>
      </c>
      <c r="M4366">
        <v>58103</v>
      </c>
      <c r="N4366" t="s">
        <v>101</v>
      </c>
      <c r="O4366" t="s">
        <v>2798</v>
      </c>
      <c r="P4366" t="s">
        <v>42</v>
      </c>
      <c r="Q4366" t="s">
        <v>55</v>
      </c>
      <c r="R4366" t="s">
        <v>2799</v>
      </c>
      <c r="S4366">
        <v>704.76</v>
      </c>
      <c r="T4366" s="3"/>
    </row>
    <row r="4367" spans="1:20" x14ac:dyDescent="0.3">
      <c r="A4367">
        <v>4366</v>
      </c>
      <c r="B4367" t="s">
        <v>7451</v>
      </c>
      <c r="C4367">
        <f t="shared" si="68"/>
        <v>21</v>
      </c>
      <c r="D4367" s="1">
        <v>43240</v>
      </c>
      <c r="E4367" s="1">
        <v>43242</v>
      </c>
      <c r="F4367" t="s">
        <v>19</v>
      </c>
      <c r="G4367" t="s">
        <v>3306</v>
      </c>
      <c r="H4367" t="s">
        <v>3307</v>
      </c>
      <c r="I4367" t="s">
        <v>22</v>
      </c>
      <c r="J4367" t="s">
        <v>23</v>
      </c>
      <c r="K4367" t="s">
        <v>7452</v>
      </c>
      <c r="L4367" t="s">
        <v>7453</v>
      </c>
      <c r="M4367">
        <v>58103</v>
      </c>
      <c r="N4367" t="s">
        <v>101</v>
      </c>
      <c r="O4367" t="s">
        <v>4398</v>
      </c>
      <c r="P4367" t="s">
        <v>42</v>
      </c>
      <c r="Q4367" t="s">
        <v>265</v>
      </c>
      <c r="R4367" t="s">
        <v>559</v>
      </c>
      <c r="S4367">
        <v>7.41</v>
      </c>
      <c r="T4367" s="3"/>
    </row>
    <row r="4368" spans="1:20" x14ac:dyDescent="0.3">
      <c r="A4368">
        <v>4367</v>
      </c>
      <c r="B4368" t="s">
        <v>7451</v>
      </c>
      <c r="C4368">
        <f t="shared" si="68"/>
        <v>21</v>
      </c>
      <c r="D4368" s="1">
        <v>43240</v>
      </c>
      <c r="E4368" s="1">
        <v>43242</v>
      </c>
      <c r="F4368" t="s">
        <v>19</v>
      </c>
      <c r="G4368" t="s">
        <v>3306</v>
      </c>
      <c r="H4368" t="s">
        <v>3307</v>
      </c>
      <c r="I4368" t="s">
        <v>22</v>
      </c>
      <c r="J4368" t="s">
        <v>23</v>
      </c>
      <c r="K4368" t="s">
        <v>7452</v>
      </c>
      <c r="L4368" t="s">
        <v>7453</v>
      </c>
      <c r="M4368">
        <v>58103</v>
      </c>
      <c r="N4368" t="s">
        <v>101</v>
      </c>
      <c r="O4368" t="s">
        <v>6652</v>
      </c>
      <c r="P4368" t="s">
        <v>42</v>
      </c>
      <c r="Q4368" t="s">
        <v>64</v>
      </c>
      <c r="R4368" t="s">
        <v>6653</v>
      </c>
      <c r="S4368">
        <v>21.5</v>
      </c>
      <c r="T4368" s="3"/>
    </row>
    <row r="4369" spans="1:20" x14ac:dyDescent="0.3">
      <c r="A4369">
        <v>4368</v>
      </c>
      <c r="B4369" t="s">
        <v>7454</v>
      </c>
      <c r="C4369">
        <f t="shared" si="68"/>
        <v>37</v>
      </c>
      <c r="D4369" s="1">
        <v>43354</v>
      </c>
      <c r="E4369" s="1">
        <v>43356</v>
      </c>
      <c r="F4369" t="s">
        <v>19</v>
      </c>
      <c r="G4369" t="s">
        <v>597</v>
      </c>
      <c r="H4369" t="s">
        <v>598</v>
      </c>
      <c r="I4369" t="s">
        <v>22</v>
      </c>
      <c r="J4369" t="s">
        <v>23</v>
      </c>
      <c r="K4369" t="s">
        <v>299</v>
      </c>
      <c r="L4369" t="s">
        <v>207</v>
      </c>
      <c r="M4369">
        <v>60623</v>
      </c>
      <c r="N4369" t="s">
        <v>101</v>
      </c>
      <c r="O4369" t="s">
        <v>5410</v>
      </c>
      <c r="P4369" t="s">
        <v>42</v>
      </c>
      <c r="Q4369" t="s">
        <v>265</v>
      </c>
      <c r="R4369" t="s">
        <v>5411</v>
      </c>
      <c r="S4369">
        <v>10.528</v>
      </c>
      <c r="T4369" s="3"/>
    </row>
    <row r="4370" spans="1:20" x14ac:dyDescent="0.3">
      <c r="A4370">
        <v>4369</v>
      </c>
      <c r="B4370" t="s">
        <v>7454</v>
      </c>
      <c r="C4370">
        <f t="shared" si="68"/>
        <v>37</v>
      </c>
      <c r="D4370" s="1">
        <v>43354</v>
      </c>
      <c r="E4370" s="1">
        <v>43356</v>
      </c>
      <c r="F4370" t="s">
        <v>19</v>
      </c>
      <c r="G4370" t="s">
        <v>597</v>
      </c>
      <c r="H4370" t="s">
        <v>598</v>
      </c>
      <c r="I4370" t="s">
        <v>22</v>
      </c>
      <c r="J4370" t="s">
        <v>23</v>
      </c>
      <c r="K4370" t="s">
        <v>299</v>
      </c>
      <c r="L4370" t="s">
        <v>207</v>
      </c>
      <c r="M4370">
        <v>60623</v>
      </c>
      <c r="N4370" t="s">
        <v>101</v>
      </c>
      <c r="O4370" t="s">
        <v>2459</v>
      </c>
      <c r="P4370" t="s">
        <v>42</v>
      </c>
      <c r="Q4370" t="s">
        <v>86</v>
      </c>
      <c r="R4370" t="s">
        <v>2460</v>
      </c>
      <c r="S4370">
        <v>20.544</v>
      </c>
      <c r="T4370" s="3"/>
    </row>
    <row r="4371" spans="1:20" x14ac:dyDescent="0.3">
      <c r="A4371">
        <v>4370</v>
      </c>
      <c r="B4371" t="s">
        <v>7455</v>
      </c>
      <c r="C4371">
        <f t="shared" si="68"/>
        <v>45</v>
      </c>
      <c r="D4371" s="1">
        <v>43044</v>
      </c>
      <c r="E4371" s="1">
        <v>43049</v>
      </c>
      <c r="F4371" t="s">
        <v>46</v>
      </c>
      <c r="G4371" t="s">
        <v>6154</v>
      </c>
      <c r="H4371" t="s">
        <v>6155</v>
      </c>
      <c r="I4371" t="s">
        <v>98</v>
      </c>
      <c r="J4371" t="s">
        <v>23</v>
      </c>
      <c r="K4371" t="s">
        <v>1480</v>
      </c>
      <c r="L4371" t="s">
        <v>250</v>
      </c>
      <c r="M4371">
        <v>46226</v>
      </c>
      <c r="N4371" t="s">
        <v>101</v>
      </c>
      <c r="O4371" t="s">
        <v>2101</v>
      </c>
      <c r="P4371" t="s">
        <v>42</v>
      </c>
      <c r="Q4371" t="s">
        <v>71</v>
      </c>
      <c r="R4371" t="s">
        <v>2102</v>
      </c>
      <c r="S4371">
        <v>104.9</v>
      </c>
      <c r="T4371" s="3"/>
    </row>
    <row r="4372" spans="1:20" x14ac:dyDescent="0.3">
      <c r="A4372">
        <v>4371</v>
      </c>
      <c r="B4372" t="s">
        <v>7455</v>
      </c>
      <c r="C4372">
        <f t="shared" si="68"/>
        <v>45</v>
      </c>
      <c r="D4372" s="1">
        <v>43044</v>
      </c>
      <c r="E4372" s="1">
        <v>43049</v>
      </c>
      <c r="F4372" t="s">
        <v>46</v>
      </c>
      <c r="G4372" t="s">
        <v>6154</v>
      </c>
      <c r="H4372" t="s">
        <v>6155</v>
      </c>
      <c r="I4372" t="s">
        <v>98</v>
      </c>
      <c r="J4372" t="s">
        <v>23</v>
      </c>
      <c r="K4372" t="s">
        <v>1480</v>
      </c>
      <c r="L4372" t="s">
        <v>250</v>
      </c>
      <c r="M4372">
        <v>46226</v>
      </c>
      <c r="N4372" t="s">
        <v>101</v>
      </c>
      <c r="O4372" t="s">
        <v>6850</v>
      </c>
      <c r="P4372" t="s">
        <v>42</v>
      </c>
      <c r="Q4372" t="s">
        <v>64</v>
      </c>
      <c r="R4372" t="s">
        <v>6851</v>
      </c>
      <c r="S4372">
        <v>39.68</v>
      </c>
      <c r="T4372" s="3"/>
    </row>
    <row r="4373" spans="1:20" x14ac:dyDescent="0.3">
      <c r="A4373">
        <v>4372</v>
      </c>
      <c r="B4373" t="s">
        <v>7455</v>
      </c>
      <c r="C4373">
        <f t="shared" si="68"/>
        <v>45</v>
      </c>
      <c r="D4373" s="1">
        <v>43044</v>
      </c>
      <c r="E4373" s="1">
        <v>43049</v>
      </c>
      <c r="F4373" t="s">
        <v>46</v>
      </c>
      <c r="G4373" t="s">
        <v>6154</v>
      </c>
      <c r="H4373" t="s">
        <v>6155</v>
      </c>
      <c r="I4373" t="s">
        <v>98</v>
      </c>
      <c r="J4373" t="s">
        <v>23</v>
      </c>
      <c r="K4373" t="s">
        <v>1480</v>
      </c>
      <c r="L4373" t="s">
        <v>250</v>
      </c>
      <c r="M4373">
        <v>46226</v>
      </c>
      <c r="N4373" t="s">
        <v>101</v>
      </c>
      <c r="O4373" t="s">
        <v>7456</v>
      </c>
      <c r="P4373" t="s">
        <v>42</v>
      </c>
      <c r="Q4373" t="s">
        <v>43</v>
      </c>
      <c r="R4373" t="s">
        <v>7457</v>
      </c>
      <c r="S4373">
        <v>51.75</v>
      </c>
      <c r="T4373" s="3"/>
    </row>
    <row r="4374" spans="1:20" x14ac:dyDescent="0.3">
      <c r="A4374">
        <v>4373</v>
      </c>
      <c r="B4374" t="s">
        <v>7458</v>
      </c>
      <c r="C4374">
        <f t="shared" si="68"/>
        <v>30</v>
      </c>
      <c r="D4374" s="1">
        <v>43304</v>
      </c>
      <c r="E4374" s="1">
        <v>43306</v>
      </c>
      <c r="F4374" t="s">
        <v>19</v>
      </c>
      <c r="G4374" t="s">
        <v>238</v>
      </c>
      <c r="H4374" t="s">
        <v>239</v>
      </c>
      <c r="I4374" t="s">
        <v>22</v>
      </c>
      <c r="J4374" t="s">
        <v>23</v>
      </c>
      <c r="K4374" t="s">
        <v>7459</v>
      </c>
      <c r="L4374" t="s">
        <v>250</v>
      </c>
      <c r="M4374">
        <v>46514</v>
      </c>
      <c r="N4374" t="s">
        <v>101</v>
      </c>
      <c r="O4374" t="s">
        <v>997</v>
      </c>
      <c r="P4374" t="s">
        <v>42</v>
      </c>
      <c r="Q4374" t="s">
        <v>64</v>
      </c>
      <c r="R4374" t="s">
        <v>998</v>
      </c>
      <c r="S4374">
        <v>11.68</v>
      </c>
      <c r="T4374" s="3"/>
    </row>
    <row r="4375" spans="1:20" x14ac:dyDescent="0.3">
      <c r="A4375">
        <v>4374</v>
      </c>
      <c r="B4375" t="s">
        <v>7458</v>
      </c>
      <c r="C4375">
        <f t="shared" si="68"/>
        <v>30</v>
      </c>
      <c r="D4375" s="1">
        <v>43304</v>
      </c>
      <c r="E4375" s="1">
        <v>43306</v>
      </c>
      <c r="F4375" t="s">
        <v>19</v>
      </c>
      <c r="G4375" t="s">
        <v>238</v>
      </c>
      <c r="H4375" t="s">
        <v>239</v>
      </c>
      <c r="I4375" t="s">
        <v>22</v>
      </c>
      <c r="J4375" t="s">
        <v>23</v>
      </c>
      <c r="K4375" t="s">
        <v>7459</v>
      </c>
      <c r="L4375" t="s">
        <v>250</v>
      </c>
      <c r="M4375">
        <v>46514</v>
      </c>
      <c r="N4375" t="s">
        <v>101</v>
      </c>
      <c r="O4375" t="s">
        <v>5621</v>
      </c>
      <c r="P4375" t="s">
        <v>67</v>
      </c>
      <c r="Q4375" t="s">
        <v>157</v>
      </c>
      <c r="R4375" t="s">
        <v>6807</v>
      </c>
      <c r="S4375">
        <v>159.75</v>
      </c>
      <c r="T4375" s="3"/>
    </row>
    <row r="4376" spans="1:20" x14ac:dyDescent="0.3">
      <c r="A4376">
        <v>4375</v>
      </c>
      <c r="B4376" t="s">
        <v>7460</v>
      </c>
      <c r="C4376">
        <f t="shared" si="68"/>
        <v>46</v>
      </c>
      <c r="D4376" s="1">
        <v>43057</v>
      </c>
      <c r="E4376" s="1">
        <v>43063</v>
      </c>
      <c r="F4376" t="s">
        <v>46</v>
      </c>
      <c r="G4376" t="s">
        <v>978</v>
      </c>
      <c r="H4376" t="s">
        <v>979</v>
      </c>
      <c r="I4376" t="s">
        <v>37</v>
      </c>
      <c r="J4376" t="s">
        <v>23</v>
      </c>
      <c r="K4376" t="s">
        <v>4260</v>
      </c>
      <c r="L4376" t="s">
        <v>494</v>
      </c>
      <c r="M4376">
        <v>44240</v>
      </c>
      <c r="N4376" t="s">
        <v>144</v>
      </c>
      <c r="O4376" t="s">
        <v>7461</v>
      </c>
      <c r="P4376" t="s">
        <v>42</v>
      </c>
      <c r="Q4376" t="s">
        <v>74</v>
      </c>
      <c r="R4376" t="s">
        <v>7462</v>
      </c>
      <c r="S4376">
        <v>103.968</v>
      </c>
      <c r="T4376" s="3"/>
    </row>
    <row r="4377" spans="1:20" x14ac:dyDescent="0.3">
      <c r="A4377">
        <v>4376</v>
      </c>
      <c r="B4377" t="s">
        <v>7463</v>
      </c>
      <c r="C4377">
        <f t="shared" si="68"/>
        <v>17</v>
      </c>
      <c r="D4377" s="1">
        <v>42119</v>
      </c>
      <c r="E4377" s="1">
        <v>42124</v>
      </c>
      <c r="F4377" t="s">
        <v>46</v>
      </c>
      <c r="G4377" t="s">
        <v>3842</v>
      </c>
      <c r="H4377" t="s">
        <v>3843</v>
      </c>
      <c r="I4377" t="s">
        <v>98</v>
      </c>
      <c r="J4377" t="s">
        <v>23</v>
      </c>
      <c r="K4377" t="s">
        <v>7464</v>
      </c>
      <c r="L4377" t="s">
        <v>39</v>
      </c>
      <c r="M4377">
        <v>91776</v>
      </c>
      <c r="N4377" t="s">
        <v>40</v>
      </c>
      <c r="O4377" t="s">
        <v>334</v>
      </c>
      <c r="P4377" t="s">
        <v>28</v>
      </c>
      <c r="Q4377" t="s">
        <v>61</v>
      </c>
      <c r="R4377" t="s">
        <v>335</v>
      </c>
      <c r="S4377">
        <v>303.25</v>
      </c>
      <c r="T4377" s="3"/>
    </row>
    <row r="4378" spans="1:20" x14ac:dyDescent="0.3">
      <c r="A4378">
        <v>4377</v>
      </c>
      <c r="B4378" t="s">
        <v>7463</v>
      </c>
      <c r="C4378">
        <f t="shared" si="68"/>
        <v>17</v>
      </c>
      <c r="D4378" s="1">
        <v>42119</v>
      </c>
      <c r="E4378" s="1">
        <v>42124</v>
      </c>
      <c r="F4378" t="s">
        <v>46</v>
      </c>
      <c r="G4378" t="s">
        <v>3842</v>
      </c>
      <c r="H4378" t="s">
        <v>3843</v>
      </c>
      <c r="I4378" t="s">
        <v>98</v>
      </c>
      <c r="J4378" t="s">
        <v>23</v>
      </c>
      <c r="K4378" t="s">
        <v>7464</v>
      </c>
      <c r="L4378" t="s">
        <v>39</v>
      </c>
      <c r="M4378">
        <v>91776</v>
      </c>
      <c r="N4378" t="s">
        <v>40</v>
      </c>
      <c r="O4378" t="s">
        <v>5232</v>
      </c>
      <c r="P4378" t="s">
        <v>42</v>
      </c>
      <c r="Q4378" t="s">
        <v>74</v>
      </c>
      <c r="R4378" t="s">
        <v>5233</v>
      </c>
      <c r="S4378">
        <v>270.72000000000003</v>
      </c>
      <c r="T4378" s="3"/>
    </row>
    <row r="4379" spans="1:20" x14ac:dyDescent="0.3">
      <c r="A4379">
        <v>4378</v>
      </c>
      <c r="B4379" t="s">
        <v>7463</v>
      </c>
      <c r="C4379">
        <f t="shared" si="68"/>
        <v>17</v>
      </c>
      <c r="D4379" s="1">
        <v>42119</v>
      </c>
      <c r="E4379" s="1">
        <v>42124</v>
      </c>
      <c r="F4379" t="s">
        <v>46</v>
      </c>
      <c r="G4379" t="s">
        <v>3842</v>
      </c>
      <c r="H4379" t="s">
        <v>3843</v>
      </c>
      <c r="I4379" t="s">
        <v>98</v>
      </c>
      <c r="J4379" t="s">
        <v>23</v>
      </c>
      <c r="K4379" t="s">
        <v>7464</v>
      </c>
      <c r="L4379" t="s">
        <v>39</v>
      </c>
      <c r="M4379">
        <v>91776</v>
      </c>
      <c r="N4379" t="s">
        <v>40</v>
      </c>
      <c r="O4379" t="s">
        <v>3405</v>
      </c>
      <c r="P4379" t="s">
        <v>28</v>
      </c>
      <c r="Q4379" t="s">
        <v>32</v>
      </c>
      <c r="R4379" t="s">
        <v>3406</v>
      </c>
      <c r="S4379">
        <v>1487.04</v>
      </c>
      <c r="T4379" s="3"/>
    </row>
    <row r="4380" spans="1:20" x14ac:dyDescent="0.3">
      <c r="A4380">
        <v>4379</v>
      </c>
      <c r="B4380" t="s">
        <v>7465</v>
      </c>
      <c r="C4380">
        <f t="shared" si="68"/>
        <v>49</v>
      </c>
      <c r="D4380" s="1">
        <v>42704</v>
      </c>
      <c r="E4380" s="1">
        <v>42706</v>
      </c>
      <c r="F4380" t="s">
        <v>19</v>
      </c>
      <c r="G4380" t="s">
        <v>297</v>
      </c>
      <c r="H4380" t="s">
        <v>298</v>
      </c>
      <c r="I4380" t="s">
        <v>98</v>
      </c>
      <c r="J4380" t="s">
        <v>23</v>
      </c>
      <c r="K4380" t="s">
        <v>24</v>
      </c>
      <c r="L4380" t="s">
        <v>25</v>
      </c>
      <c r="M4380">
        <v>42420</v>
      </c>
      <c r="N4380" t="s">
        <v>26</v>
      </c>
      <c r="O4380" t="s">
        <v>2959</v>
      </c>
      <c r="P4380" t="s">
        <v>42</v>
      </c>
      <c r="Q4380" t="s">
        <v>169</v>
      </c>
      <c r="R4380" t="s">
        <v>2960</v>
      </c>
      <c r="S4380">
        <v>17.48</v>
      </c>
      <c r="T4380" s="3"/>
    </row>
    <row r="4381" spans="1:20" x14ac:dyDescent="0.3">
      <c r="A4381">
        <v>4380</v>
      </c>
      <c r="B4381" t="s">
        <v>7465</v>
      </c>
      <c r="C4381">
        <f t="shared" si="68"/>
        <v>49</v>
      </c>
      <c r="D4381" s="1">
        <v>42704</v>
      </c>
      <c r="E4381" s="1">
        <v>42706</v>
      </c>
      <c r="F4381" t="s">
        <v>19</v>
      </c>
      <c r="G4381" t="s">
        <v>297</v>
      </c>
      <c r="H4381" t="s">
        <v>298</v>
      </c>
      <c r="I4381" t="s">
        <v>98</v>
      </c>
      <c r="J4381" t="s">
        <v>23</v>
      </c>
      <c r="K4381" t="s">
        <v>24</v>
      </c>
      <c r="L4381" t="s">
        <v>25</v>
      </c>
      <c r="M4381">
        <v>42420</v>
      </c>
      <c r="N4381" t="s">
        <v>26</v>
      </c>
      <c r="O4381" t="s">
        <v>3294</v>
      </c>
      <c r="P4381" t="s">
        <v>42</v>
      </c>
      <c r="Q4381" t="s">
        <v>169</v>
      </c>
      <c r="R4381" t="s">
        <v>3295</v>
      </c>
      <c r="S4381">
        <v>71.88</v>
      </c>
      <c r="T4381" s="3"/>
    </row>
    <row r="4382" spans="1:20" x14ac:dyDescent="0.3">
      <c r="A4382">
        <v>4381</v>
      </c>
      <c r="B4382" t="s">
        <v>7466</v>
      </c>
      <c r="C4382">
        <f t="shared" si="68"/>
        <v>44</v>
      </c>
      <c r="D4382" s="1">
        <v>42668</v>
      </c>
      <c r="E4382" s="1">
        <v>42673</v>
      </c>
      <c r="F4382" t="s">
        <v>46</v>
      </c>
      <c r="G4382" t="s">
        <v>5064</v>
      </c>
      <c r="H4382" t="s">
        <v>5065</v>
      </c>
      <c r="I4382" t="s">
        <v>22</v>
      </c>
      <c r="J4382" t="s">
        <v>23</v>
      </c>
      <c r="K4382" t="s">
        <v>123</v>
      </c>
      <c r="L4382" t="s">
        <v>39</v>
      </c>
      <c r="M4382">
        <v>94110</v>
      </c>
      <c r="N4382" t="s">
        <v>40</v>
      </c>
      <c r="O4382" t="s">
        <v>2447</v>
      </c>
      <c r="P4382" t="s">
        <v>42</v>
      </c>
      <c r="Q4382" t="s">
        <v>64</v>
      </c>
      <c r="R4382" t="s">
        <v>2448</v>
      </c>
      <c r="S4382">
        <v>60.45</v>
      </c>
      <c r="T4382" s="3"/>
    </row>
    <row r="4383" spans="1:20" x14ac:dyDescent="0.3">
      <c r="A4383">
        <v>4382</v>
      </c>
      <c r="B4383" t="s">
        <v>7466</v>
      </c>
      <c r="C4383">
        <f t="shared" si="68"/>
        <v>44</v>
      </c>
      <c r="D4383" s="1">
        <v>42668</v>
      </c>
      <c r="E4383" s="1">
        <v>42673</v>
      </c>
      <c r="F4383" t="s">
        <v>46</v>
      </c>
      <c r="G4383" t="s">
        <v>5064</v>
      </c>
      <c r="H4383" t="s">
        <v>5065</v>
      </c>
      <c r="I4383" t="s">
        <v>22</v>
      </c>
      <c r="J4383" t="s">
        <v>23</v>
      </c>
      <c r="K4383" t="s">
        <v>123</v>
      </c>
      <c r="L4383" t="s">
        <v>39</v>
      </c>
      <c r="M4383">
        <v>94110</v>
      </c>
      <c r="N4383" t="s">
        <v>40</v>
      </c>
      <c r="O4383" t="s">
        <v>1702</v>
      </c>
      <c r="P4383" t="s">
        <v>28</v>
      </c>
      <c r="Q4383" t="s">
        <v>52</v>
      </c>
      <c r="R4383" t="s">
        <v>1703</v>
      </c>
      <c r="S4383">
        <v>253.17599999999999</v>
      </c>
      <c r="T4383" s="3"/>
    </row>
    <row r="4384" spans="1:20" x14ac:dyDescent="0.3">
      <c r="A4384">
        <v>4383</v>
      </c>
      <c r="B4384" t="s">
        <v>7467</v>
      </c>
      <c r="C4384">
        <f t="shared" si="68"/>
        <v>30</v>
      </c>
      <c r="D4384" s="1">
        <v>42571</v>
      </c>
      <c r="E4384" s="1">
        <v>42578</v>
      </c>
      <c r="F4384" t="s">
        <v>46</v>
      </c>
      <c r="G4384" t="s">
        <v>1329</v>
      </c>
      <c r="H4384" t="s">
        <v>1330</v>
      </c>
      <c r="I4384" t="s">
        <v>22</v>
      </c>
      <c r="J4384" t="s">
        <v>23</v>
      </c>
      <c r="K4384" t="s">
        <v>6096</v>
      </c>
      <c r="L4384" t="s">
        <v>207</v>
      </c>
      <c r="M4384">
        <v>60035</v>
      </c>
      <c r="N4384" t="s">
        <v>101</v>
      </c>
      <c r="O4384" t="s">
        <v>2392</v>
      </c>
      <c r="P4384" t="s">
        <v>42</v>
      </c>
      <c r="Q4384" t="s">
        <v>71</v>
      </c>
      <c r="R4384" t="s">
        <v>2393</v>
      </c>
      <c r="S4384">
        <v>2.88</v>
      </c>
      <c r="T4384" s="3"/>
    </row>
    <row r="4385" spans="1:20" x14ac:dyDescent="0.3">
      <c r="A4385">
        <v>4384</v>
      </c>
      <c r="B4385" t="s">
        <v>7467</v>
      </c>
      <c r="C4385">
        <f t="shared" si="68"/>
        <v>30</v>
      </c>
      <c r="D4385" s="1">
        <v>42571</v>
      </c>
      <c r="E4385" s="1">
        <v>42578</v>
      </c>
      <c r="F4385" t="s">
        <v>46</v>
      </c>
      <c r="G4385" t="s">
        <v>1329</v>
      </c>
      <c r="H4385" t="s">
        <v>1330</v>
      </c>
      <c r="I4385" t="s">
        <v>22</v>
      </c>
      <c r="J4385" t="s">
        <v>23</v>
      </c>
      <c r="K4385" t="s">
        <v>6096</v>
      </c>
      <c r="L4385" t="s">
        <v>207</v>
      </c>
      <c r="M4385">
        <v>60035</v>
      </c>
      <c r="N4385" t="s">
        <v>101</v>
      </c>
      <c r="O4385" t="s">
        <v>7468</v>
      </c>
      <c r="P4385" t="s">
        <v>28</v>
      </c>
      <c r="Q4385" t="s">
        <v>29</v>
      </c>
      <c r="R4385" t="s">
        <v>7469</v>
      </c>
      <c r="S4385">
        <v>384.94400000000002</v>
      </c>
      <c r="T4385" s="3"/>
    </row>
    <row r="4386" spans="1:20" x14ac:dyDescent="0.3">
      <c r="A4386">
        <v>4385</v>
      </c>
      <c r="B4386" t="s">
        <v>7467</v>
      </c>
      <c r="C4386">
        <f t="shared" si="68"/>
        <v>30</v>
      </c>
      <c r="D4386" s="1">
        <v>42571</v>
      </c>
      <c r="E4386" s="1">
        <v>42578</v>
      </c>
      <c r="F4386" t="s">
        <v>46</v>
      </c>
      <c r="G4386" t="s">
        <v>1329</v>
      </c>
      <c r="H4386" t="s">
        <v>1330</v>
      </c>
      <c r="I4386" t="s">
        <v>22</v>
      </c>
      <c r="J4386" t="s">
        <v>23</v>
      </c>
      <c r="K4386" t="s">
        <v>6096</v>
      </c>
      <c r="L4386" t="s">
        <v>207</v>
      </c>
      <c r="M4386">
        <v>60035</v>
      </c>
      <c r="N4386" t="s">
        <v>101</v>
      </c>
      <c r="O4386" t="s">
        <v>2586</v>
      </c>
      <c r="P4386" t="s">
        <v>67</v>
      </c>
      <c r="Q4386" t="s">
        <v>68</v>
      </c>
      <c r="R4386" t="s">
        <v>2587</v>
      </c>
      <c r="S4386">
        <v>153.584</v>
      </c>
      <c r="T4386" s="3"/>
    </row>
    <row r="4387" spans="1:20" x14ac:dyDescent="0.3">
      <c r="A4387">
        <v>4386</v>
      </c>
      <c r="B4387" t="s">
        <v>7467</v>
      </c>
      <c r="C4387">
        <f t="shared" si="68"/>
        <v>30</v>
      </c>
      <c r="D4387" s="1">
        <v>42571</v>
      </c>
      <c r="E4387" s="1">
        <v>42578</v>
      </c>
      <c r="F4387" t="s">
        <v>46</v>
      </c>
      <c r="G4387" t="s">
        <v>1329</v>
      </c>
      <c r="H4387" t="s">
        <v>1330</v>
      </c>
      <c r="I4387" t="s">
        <v>22</v>
      </c>
      <c r="J4387" t="s">
        <v>23</v>
      </c>
      <c r="K4387" t="s">
        <v>6096</v>
      </c>
      <c r="L4387" t="s">
        <v>207</v>
      </c>
      <c r="M4387">
        <v>60035</v>
      </c>
      <c r="N4387" t="s">
        <v>101</v>
      </c>
      <c r="O4387" t="s">
        <v>197</v>
      </c>
      <c r="P4387" t="s">
        <v>28</v>
      </c>
      <c r="Q4387" t="s">
        <v>29</v>
      </c>
      <c r="R4387" t="s">
        <v>198</v>
      </c>
      <c r="S4387">
        <v>913.43</v>
      </c>
      <c r="T4387" s="3"/>
    </row>
    <row r="4388" spans="1:20" x14ac:dyDescent="0.3">
      <c r="A4388">
        <v>4387</v>
      </c>
      <c r="B4388" t="s">
        <v>7470</v>
      </c>
      <c r="C4388">
        <f t="shared" si="68"/>
        <v>43</v>
      </c>
      <c r="D4388" s="1">
        <v>43035</v>
      </c>
      <c r="E4388" s="1">
        <v>43041</v>
      </c>
      <c r="F4388" t="s">
        <v>46</v>
      </c>
      <c r="G4388" t="s">
        <v>1383</v>
      </c>
      <c r="H4388" t="s">
        <v>1384</v>
      </c>
      <c r="I4388" t="s">
        <v>37</v>
      </c>
      <c r="J4388" t="s">
        <v>23</v>
      </c>
      <c r="K4388" t="s">
        <v>123</v>
      </c>
      <c r="L4388" t="s">
        <v>39</v>
      </c>
      <c r="M4388">
        <v>94122</v>
      </c>
      <c r="N4388" t="s">
        <v>40</v>
      </c>
      <c r="O4388" t="s">
        <v>7352</v>
      </c>
      <c r="P4388" t="s">
        <v>42</v>
      </c>
      <c r="Q4388" t="s">
        <v>74</v>
      </c>
      <c r="R4388" t="s">
        <v>1429</v>
      </c>
      <c r="S4388">
        <v>43.92</v>
      </c>
      <c r="T4388" s="3"/>
    </row>
    <row r="4389" spans="1:20" x14ac:dyDescent="0.3">
      <c r="A4389">
        <v>4388</v>
      </c>
      <c r="B4389" t="s">
        <v>7470</v>
      </c>
      <c r="C4389">
        <f t="shared" si="68"/>
        <v>43</v>
      </c>
      <c r="D4389" s="1">
        <v>43035</v>
      </c>
      <c r="E4389" s="1">
        <v>43041</v>
      </c>
      <c r="F4389" t="s">
        <v>46</v>
      </c>
      <c r="G4389" t="s">
        <v>1383</v>
      </c>
      <c r="H4389" t="s">
        <v>1384</v>
      </c>
      <c r="I4389" t="s">
        <v>37</v>
      </c>
      <c r="J4389" t="s">
        <v>23</v>
      </c>
      <c r="K4389" t="s">
        <v>123</v>
      </c>
      <c r="L4389" t="s">
        <v>39</v>
      </c>
      <c r="M4389">
        <v>94122</v>
      </c>
      <c r="N4389" t="s">
        <v>40</v>
      </c>
      <c r="O4389" t="s">
        <v>4498</v>
      </c>
      <c r="P4389" t="s">
        <v>42</v>
      </c>
      <c r="Q4389" t="s">
        <v>71</v>
      </c>
      <c r="R4389" t="s">
        <v>4499</v>
      </c>
      <c r="S4389">
        <v>25.032</v>
      </c>
      <c r="T4389" s="3"/>
    </row>
    <row r="4390" spans="1:20" x14ac:dyDescent="0.3">
      <c r="A4390">
        <v>4389</v>
      </c>
      <c r="B4390" t="s">
        <v>7471</v>
      </c>
      <c r="C4390">
        <f t="shared" si="68"/>
        <v>47</v>
      </c>
      <c r="D4390" s="1">
        <v>43424</v>
      </c>
      <c r="E4390" s="1">
        <v>43426</v>
      </c>
      <c r="F4390" t="s">
        <v>184</v>
      </c>
      <c r="G4390" t="s">
        <v>2505</v>
      </c>
      <c r="H4390" t="s">
        <v>2506</v>
      </c>
      <c r="I4390" t="s">
        <v>22</v>
      </c>
      <c r="J4390" t="s">
        <v>23</v>
      </c>
      <c r="K4390" t="s">
        <v>262</v>
      </c>
      <c r="L4390" t="s">
        <v>263</v>
      </c>
      <c r="M4390">
        <v>10035</v>
      </c>
      <c r="N4390" t="s">
        <v>144</v>
      </c>
      <c r="O4390" t="s">
        <v>2552</v>
      </c>
      <c r="P4390" t="s">
        <v>42</v>
      </c>
      <c r="Q4390" t="s">
        <v>86</v>
      </c>
      <c r="R4390" t="s">
        <v>2553</v>
      </c>
      <c r="S4390">
        <v>46.76</v>
      </c>
      <c r="T4390" s="3"/>
    </row>
    <row r="4391" spans="1:20" x14ac:dyDescent="0.3">
      <c r="A4391">
        <v>4390</v>
      </c>
      <c r="B4391" t="s">
        <v>7471</v>
      </c>
      <c r="C4391">
        <f t="shared" si="68"/>
        <v>47</v>
      </c>
      <c r="D4391" s="1">
        <v>43424</v>
      </c>
      <c r="E4391" s="1">
        <v>43426</v>
      </c>
      <c r="F4391" t="s">
        <v>184</v>
      </c>
      <c r="G4391" t="s">
        <v>2505</v>
      </c>
      <c r="H4391" t="s">
        <v>2506</v>
      </c>
      <c r="I4391" t="s">
        <v>22</v>
      </c>
      <c r="J4391" t="s">
        <v>23</v>
      </c>
      <c r="K4391" t="s">
        <v>262</v>
      </c>
      <c r="L4391" t="s">
        <v>263</v>
      </c>
      <c r="M4391">
        <v>10035</v>
      </c>
      <c r="N4391" t="s">
        <v>144</v>
      </c>
      <c r="O4391" t="s">
        <v>4481</v>
      </c>
      <c r="P4391" t="s">
        <v>28</v>
      </c>
      <c r="Q4391" t="s">
        <v>29</v>
      </c>
      <c r="R4391" t="s">
        <v>4482</v>
      </c>
      <c r="S4391">
        <v>183.96799999999999</v>
      </c>
      <c r="T4391" s="3"/>
    </row>
    <row r="4392" spans="1:20" x14ac:dyDescent="0.3">
      <c r="A4392">
        <v>4391</v>
      </c>
      <c r="B4392" t="s">
        <v>7471</v>
      </c>
      <c r="C4392">
        <f t="shared" si="68"/>
        <v>47</v>
      </c>
      <c r="D4392" s="1">
        <v>43424</v>
      </c>
      <c r="E4392" s="1">
        <v>43426</v>
      </c>
      <c r="F4392" t="s">
        <v>184</v>
      </c>
      <c r="G4392" t="s">
        <v>2505</v>
      </c>
      <c r="H4392" t="s">
        <v>2506</v>
      </c>
      <c r="I4392" t="s">
        <v>22</v>
      </c>
      <c r="J4392" t="s">
        <v>23</v>
      </c>
      <c r="K4392" t="s">
        <v>262</v>
      </c>
      <c r="L4392" t="s">
        <v>263</v>
      </c>
      <c r="M4392">
        <v>10035</v>
      </c>
      <c r="N4392" t="s">
        <v>144</v>
      </c>
      <c r="O4392" t="s">
        <v>6150</v>
      </c>
      <c r="P4392" t="s">
        <v>67</v>
      </c>
      <c r="Q4392" t="s">
        <v>68</v>
      </c>
      <c r="R4392" t="s">
        <v>6151</v>
      </c>
      <c r="S4392">
        <v>1259.97</v>
      </c>
      <c r="T4392" s="3"/>
    </row>
    <row r="4393" spans="1:20" x14ac:dyDescent="0.3">
      <c r="A4393">
        <v>4392</v>
      </c>
      <c r="B4393" t="s">
        <v>7471</v>
      </c>
      <c r="C4393">
        <f t="shared" si="68"/>
        <v>47</v>
      </c>
      <c r="D4393" s="1">
        <v>43424</v>
      </c>
      <c r="E4393" s="1">
        <v>43426</v>
      </c>
      <c r="F4393" t="s">
        <v>184</v>
      </c>
      <c r="G4393" t="s">
        <v>2505</v>
      </c>
      <c r="H4393" t="s">
        <v>2506</v>
      </c>
      <c r="I4393" t="s">
        <v>22</v>
      </c>
      <c r="J4393" t="s">
        <v>23</v>
      </c>
      <c r="K4393" t="s">
        <v>262</v>
      </c>
      <c r="L4393" t="s">
        <v>263</v>
      </c>
      <c r="M4393">
        <v>10035</v>
      </c>
      <c r="N4393" t="s">
        <v>144</v>
      </c>
      <c r="O4393" t="s">
        <v>5001</v>
      </c>
      <c r="P4393" t="s">
        <v>42</v>
      </c>
      <c r="Q4393" t="s">
        <v>64</v>
      </c>
      <c r="R4393" t="s">
        <v>5002</v>
      </c>
      <c r="S4393">
        <v>68.97</v>
      </c>
      <c r="T4393" s="3"/>
    </row>
    <row r="4394" spans="1:20" x14ac:dyDescent="0.3">
      <c r="A4394">
        <v>4393</v>
      </c>
      <c r="B4394" t="s">
        <v>7472</v>
      </c>
      <c r="C4394">
        <f t="shared" si="68"/>
        <v>36</v>
      </c>
      <c r="D4394" s="1">
        <v>42986</v>
      </c>
      <c r="E4394" s="1">
        <v>42990</v>
      </c>
      <c r="F4394" t="s">
        <v>46</v>
      </c>
      <c r="G4394" t="s">
        <v>131</v>
      </c>
      <c r="H4394" t="s">
        <v>132</v>
      </c>
      <c r="I4394" t="s">
        <v>37</v>
      </c>
      <c r="J4394" t="s">
        <v>23</v>
      </c>
      <c r="K4394" t="s">
        <v>813</v>
      </c>
      <c r="L4394" t="s">
        <v>100</v>
      </c>
      <c r="M4394">
        <v>75081</v>
      </c>
      <c r="N4394" t="s">
        <v>101</v>
      </c>
      <c r="O4394" t="s">
        <v>1566</v>
      </c>
      <c r="P4394" t="s">
        <v>42</v>
      </c>
      <c r="Q4394" t="s">
        <v>64</v>
      </c>
      <c r="R4394" t="s">
        <v>1567</v>
      </c>
      <c r="S4394">
        <v>70.367999999999995</v>
      </c>
      <c r="T4394" s="3"/>
    </row>
    <row r="4395" spans="1:20" x14ac:dyDescent="0.3">
      <c r="A4395">
        <v>4394</v>
      </c>
      <c r="B4395" t="s">
        <v>7472</v>
      </c>
      <c r="C4395">
        <f t="shared" si="68"/>
        <v>36</v>
      </c>
      <c r="D4395" s="1">
        <v>42986</v>
      </c>
      <c r="E4395" s="1">
        <v>42990</v>
      </c>
      <c r="F4395" t="s">
        <v>46</v>
      </c>
      <c r="G4395" t="s">
        <v>131</v>
      </c>
      <c r="H4395" t="s">
        <v>132</v>
      </c>
      <c r="I4395" t="s">
        <v>37</v>
      </c>
      <c r="J4395" t="s">
        <v>23</v>
      </c>
      <c r="K4395" t="s">
        <v>813</v>
      </c>
      <c r="L4395" t="s">
        <v>100</v>
      </c>
      <c r="M4395">
        <v>75081</v>
      </c>
      <c r="N4395" t="s">
        <v>101</v>
      </c>
      <c r="O4395" t="s">
        <v>5040</v>
      </c>
      <c r="P4395" t="s">
        <v>67</v>
      </c>
      <c r="Q4395" t="s">
        <v>68</v>
      </c>
      <c r="R4395" t="s">
        <v>5041</v>
      </c>
      <c r="S4395">
        <v>59.96</v>
      </c>
      <c r="T4395" s="3"/>
    </row>
    <row r="4396" spans="1:20" x14ac:dyDescent="0.3">
      <c r="A4396">
        <v>4395</v>
      </c>
      <c r="B4396" t="s">
        <v>7473</v>
      </c>
      <c r="C4396">
        <f t="shared" si="68"/>
        <v>30</v>
      </c>
      <c r="D4396" s="1">
        <v>42205</v>
      </c>
      <c r="E4396" s="1">
        <v>42205</v>
      </c>
      <c r="F4396" t="s">
        <v>1289</v>
      </c>
      <c r="G4396" t="s">
        <v>5028</v>
      </c>
      <c r="H4396" t="s">
        <v>5029</v>
      </c>
      <c r="I4396" t="s">
        <v>22</v>
      </c>
      <c r="J4396" t="s">
        <v>23</v>
      </c>
      <c r="K4396" t="s">
        <v>314</v>
      </c>
      <c r="L4396" t="s">
        <v>494</v>
      </c>
      <c r="M4396">
        <v>45503</v>
      </c>
      <c r="N4396" t="s">
        <v>144</v>
      </c>
      <c r="O4396" t="s">
        <v>2217</v>
      </c>
      <c r="P4396" t="s">
        <v>42</v>
      </c>
      <c r="Q4396" t="s">
        <v>55</v>
      </c>
      <c r="R4396" t="s">
        <v>2218</v>
      </c>
      <c r="S4396">
        <v>25.984000000000002</v>
      </c>
      <c r="T4396" s="3"/>
    </row>
    <row r="4397" spans="1:20" x14ac:dyDescent="0.3">
      <c r="A4397">
        <v>4396</v>
      </c>
      <c r="B4397" t="s">
        <v>7473</v>
      </c>
      <c r="C4397">
        <f t="shared" si="68"/>
        <v>30</v>
      </c>
      <c r="D4397" s="1">
        <v>42205</v>
      </c>
      <c r="E4397" s="1">
        <v>42205</v>
      </c>
      <c r="F4397" t="s">
        <v>1289</v>
      </c>
      <c r="G4397" t="s">
        <v>5028</v>
      </c>
      <c r="H4397" t="s">
        <v>5029</v>
      </c>
      <c r="I4397" t="s">
        <v>22</v>
      </c>
      <c r="J4397" t="s">
        <v>23</v>
      </c>
      <c r="K4397" t="s">
        <v>314</v>
      </c>
      <c r="L4397" t="s">
        <v>494</v>
      </c>
      <c r="M4397">
        <v>45503</v>
      </c>
      <c r="N4397" t="s">
        <v>144</v>
      </c>
      <c r="O4397" t="s">
        <v>3922</v>
      </c>
      <c r="P4397" t="s">
        <v>42</v>
      </c>
      <c r="Q4397" t="s">
        <v>71</v>
      </c>
      <c r="R4397" t="s">
        <v>3923</v>
      </c>
      <c r="S4397">
        <v>27.36</v>
      </c>
      <c r="T4397" s="3"/>
    </row>
    <row r="4398" spans="1:20" x14ac:dyDescent="0.3">
      <c r="A4398">
        <v>4397</v>
      </c>
      <c r="B4398" t="s">
        <v>7474</v>
      </c>
      <c r="C4398">
        <f t="shared" si="68"/>
        <v>46</v>
      </c>
      <c r="D4398" s="1">
        <v>43054</v>
      </c>
      <c r="E4398" s="1">
        <v>43058</v>
      </c>
      <c r="F4398" t="s">
        <v>46</v>
      </c>
      <c r="G4398" t="s">
        <v>6642</v>
      </c>
      <c r="H4398" t="s">
        <v>6643</v>
      </c>
      <c r="I4398" t="s">
        <v>37</v>
      </c>
      <c r="J4398" t="s">
        <v>23</v>
      </c>
      <c r="K4398" t="s">
        <v>946</v>
      </c>
      <c r="L4398" t="s">
        <v>39</v>
      </c>
      <c r="M4398">
        <v>92024</v>
      </c>
      <c r="N4398" t="s">
        <v>40</v>
      </c>
      <c r="O4398" t="s">
        <v>3703</v>
      </c>
      <c r="P4398" t="s">
        <v>67</v>
      </c>
      <c r="Q4398" t="s">
        <v>68</v>
      </c>
      <c r="R4398" t="s">
        <v>3704</v>
      </c>
      <c r="S4398">
        <v>361.37599999999998</v>
      </c>
      <c r="T4398" s="3"/>
    </row>
    <row r="4399" spans="1:20" x14ac:dyDescent="0.3">
      <c r="A4399">
        <v>4398</v>
      </c>
      <c r="B4399" t="s">
        <v>7475</v>
      </c>
      <c r="C4399">
        <f t="shared" si="68"/>
        <v>28</v>
      </c>
      <c r="D4399" s="1">
        <v>42192</v>
      </c>
      <c r="E4399" s="1">
        <v>42196</v>
      </c>
      <c r="F4399" t="s">
        <v>46</v>
      </c>
      <c r="G4399" t="s">
        <v>2115</v>
      </c>
      <c r="H4399" t="s">
        <v>2116</v>
      </c>
      <c r="I4399" t="s">
        <v>22</v>
      </c>
      <c r="J4399" t="s">
        <v>23</v>
      </c>
      <c r="K4399" t="s">
        <v>142</v>
      </c>
      <c r="L4399" t="s">
        <v>143</v>
      </c>
      <c r="M4399">
        <v>19120</v>
      </c>
      <c r="N4399" t="s">
        <v>144</v>
      </c>
      <c r="O4399" t="s">
        <v>3190</v>
      </c>
      <c r="P4399" t="s">
        <v>28</v>
      </c>
      <c r="Q4399" t="s">
        <v>32</v>
      </c>
      <c r="R4399" t="s">
        <v>3191</v>
      </c>
      <c r="S4399">
        <v>172.18600000000001</v>
      </c>
      <c r="T4399" s="3"/>
    </row>
    <row r="4400" spans="1:20" x14ac:dyDescent="0.3">
      <c r="A4400">
        <v>4399</v>
      </c>
      <c r="B4400" t="s">
        <v>7475</v>
      </c>
      <c r="C4400">
        <f t="shared" si="68"/>
        <v>28</v>
      </c>
      <c r="D4400" s="1">
        <v>42192</v>
      </c>
      <c r="E4400" s="1">
        <v>42196</v>
      </c>
      <c r="F4400" t="s">
        <v>46</v>
      </c>
      <c r="G4400" t="s">
        <v>2115</v>
      </c>
      <c r="H4400" t="s">
        <v>2116</v>
      </c>
      <c r="I4400" t="s">
        <v>22</v>
      </c>
      <c r="J4400" t="s">
        <v>23</v>
      </c>
      <c r="K4400" t="s">
        <v>142</v>
      </c>
      <c r="L4400" t="s">
        <v>143</v>
      </c>
      <c r="M4400">
        <v>19120</v>
      </c>
      <c r="N4400" t="s">
        <v>144</v>
      </c>
      <c r="O4400" t="s">
        <v>1876</v>
      </c>
      <c r="P4400" t="s">
        <v>28</v>
      </c>
      <c r="Q4400" t="s">
        <v>61</v>
      </c>
      <c r="R4400" t="s">
        <v>1877</v>
      </c>
      <c r="S4400">
        <v>69.007999999999996</v>
      </c>
      <c r="T4400" s="3"/>
    </row>
    <row r="4401" spans="1:20" x14ac:dyDescent="0.3">
      <c r="A4401">
        <v>4400</v>
      </c>
      <c r="B4401" t="s">
        <v>7476</v>
      </c>
      <c r="C4401">
        <f t="shared" si="68"/>
        <v>11</v>
      </c>
      <c r="D4401" s="1">
        <v>42811</v>
      </c>
      <c r="E4401" s="1">
        <v>42811</v>
      </c>
      <c r="F4401" t="s">
        <v>1289</v>
      </c>
      <c r="G4401" t="s">
        <v>445</v>
      </c>
      <c r="H4401" t="s">
        <v>446</v>
      </c>
      <c r="I4401" t="s">
        <v>22</v>
      </c>
      <c r="J4401" t="s">
        <v>23</v>
      </c>
      <c r="K4401" t="s">
        <v>378</v>
      </c>
      <c r="L4401" t="s">
        <v>2738</v>
      </c>
      <c r="M4401">
        <v>21044</v>
      </c>
      <c r="N4401" t="s">
        <v>144</v>
      </c>
      <c r="O4401" t="s">
        <v>3458</v>
      </c>
      <c r="P4401" t="s">
        <v>42</v>
      </c>
      <c r="Q4401" t="s">
        <v>169</v>
      </c>
      <c r="R4401" t="s">
        <v>3459</v>
      </c>
      <c r="S4401">
        <v>199.9</v>
      </c>
      <c r="T4401" s="3"/>
    </row>
    <row r="4402" spans="1:20" x14ac:dyDescent="0.3">
      <c r="A4402">
        <v>4401</v>
      </c>
      <c r="B4402" t="s">
        <v>7476</v>
      </c>
      <c r="C4402">
        <f t="shared" si="68"/>
        <v>11</v>
      </c>
      <c r="D4402" s="1">
        <v>42811</v>
      </c>
      <c r="E4402" s="1">
        <v>42811</v>
      </c>
      <c r="F4402" t="s">
        <v>1289</v>
      </c>
      <c r="G4402" t="s">
        <v>445</v>
      </c>
      <c r="H4402" t="s">
        <v>446</v>
      </c>
      <c r="I4402" t="s">
        <v>22</v>
      </c>
      <c r="J4402" t="s">
        <v>23</v>
      </c>
      <c r="K4402" t="s">
        <v>378</v>
      </c>
      <c r="L4402" t="s">
        <v>2738</v>
      </c>
      <c r="M4402">
        <v>21044</v>
      </c>
      <c r="N4402" t="s">
        <v>144</v>
      </c>
      <c r="O4402" t="s">
        <v>936</v>
      </c>
      <c r="P4402" t="s">
        <v>42</v>
      </c>
      <c r="Q4402" t="s">
        <v>74</v>
      </c>
      <c r="R4402" t="s">
        <v>937</v>
      </c>
      <c r="S4402">
        <v>901.95</v>
      </c>
      <c r="T4402" s="3"/>
    </row>
    <row r="4403" spans="1:20" x14ac:dyDescent="0.3">
      <c r="A4403">
        <v>4402</v>
      </c>
      <c r="B4403" t="s">
        <v>7476</v>
      </c>
      <c r="C4403">
        <f t="shared" si="68"/>
        <v>11</v>
      </c>
      <c r="D4403" s="1">
        <v>42811</v>
      </c>
      <c r="E4403" s="1">
        <v>42811</v>
      </c>
      <c r="F4403" t="s">
        <v>1289</v>
      </c>
      <c r="G4403" t="s">
        <v>445</v>
      </c>
      <c r="H4403" t="s">
        <v>446</v>
      </c>
      <c r="I4403" t="s">
        <v>22</v>
      </c>
      <c r="J4403" t="s">
        <v>23</v>
      </c>
      <c r="K4403" t="s">
        <v>378</v>
      </c>
      <c r="L4403" t="s">
        <v>2738</v>
      </c>
      <c r="M4403">
        <v>21044</v>
      </c>
      <c r="N4403" t="s">
        <v>144</v>
      </c>
      <c r="O4403" t="s">
        <v>2435</v>
      </c>
      <c r="P4403" t="s">
        <v>28</v>
      </c>
      <c r="Q4403" t="s">
        <v>61</v>
      </c>
      <c r="R4403" t="s">
        <v>2436</v>
      </c>
      <c r="S4403">
        <v>971.5</v>
      </c>
      <c r="T4403" s="3"/>
    </row>
    <row r="4404" spans="1:20" x14ac:dyDescent="0.3">
      <c r="A4404">
        <v>4403</v>
      </c>
      <c r="B4404" t="s">
        <v>7477</v>
      </c>
      <c r="C4404">
        <f t="shared" si="68"/>
        <v>52</v>
      </c>
      <c r="D4404" s="1">
        <v>43095</v>
      </c>
      <c r="E4404" s="1">
        <v>43096</v>
      </c>
      <c r="F4404" t="s">
        <v>184</v>
      </c>
      <c r="G4404" t="s">
        <v>983</v>
      </c>
      <c r="H4404" t="s">
        <v>984</v>
      </c>
      <c r="I4404" t="s">
        <v>22</v>
      </c>
      <c r="J4404" t="s">
        <v>23</v>
      </c>
      <c r="K4404" t="s">
        <v>1080</v>
      </c>
      <c r="L4404" t="s">
        <v>453</v>
      </c>
      <c r="M4404">
        <v>80906</v>
      </c>
      <c r="N4404" t="s">
        <v>40</v>
      </c>
      <c r="O4404" t="s">
        <v>7478</v>
      </c>
      <c r="P4404" t="s">
        <v>42</v>
      </c>
      <c r="Q4404" t="s">
        <v>64</v>
      </c>
      <c r="R4404" t="s">
        <v>7479</v>
      </c>
      <c r="S4404">
        <v>11.327999999999999</v>
      </c>
      <c r="T4404" s="3"/>
    </row>
    <row r="4405" spans="1:20" x14ac:dyDescent="0.3">
      <c r="A4405">
        <v>4404</v>
      </c>
      <c r="B4405" t="s">
        <v>7480</v>
      </c>
      <c r="C4405">
        <f t="shared" si="68"/>
        <v>36</v>
      </c>
      <c r="D4405" s="1">
        <v>42249</v>
      </c>
      <c r="E4405" s="1">
        <v>42251</v>
      </c>
      <c r="F4405" t="s">
        <v>184</v>
      </c>
      <c r="G4405" t="s">
        <v>482</v>
      </c>
      <c r="H4405" t="s">
        <v>483</v>
      </c>
      <c r="I4405" t="s">
        <v>22</v>
      </c>
      <c r="J4405" t="s">
        <v>23</v>
      </c>
      <c r="K4405" t="s">
        <v>262</v>
      </c>
      <c r="L4405" t="s">
        <v>263</v>
      </c>
      <c r="M4405">
        <v>10009</v>
      </c>
      <c r="N4405" t="s">
        <v>144</v>
      </c>
      <c r="O4405" t="s">
        <v>7478</v>
      </c>
      <c r="P4405" t="s">
        <v>42</v>
      </c>
      <c r="Q4405" t="s">
        <v>64</v>
      </c>
      <c r="R4405" t="s">
        <v>7479</v>
      </c>
      <c r="S4405">
        <v>21.24</v>
      </c>
      <c r="T4405" s="3"/>
    </row>
    <row r="4406" spans="1:20" x14ac:dyDescent="0.3">
      <c r="A4406">
        <v>4405</v>
      </c>
      <c r="B4406" t="s">
        <v>7481</v>
      </c>
      <c r="C4406">
        <f t="shared" si="68"/>
        <v>28</v>
      </c>
      <c r="D4406" s="1">
        <v>42556</v>
      </c>
      <c r="E4406" s="1">
        <v>42561</v>
      </c>
      <c r="F4406" t="s">
        <v>46</v>
      </c>
      <c r="G4406" t="s">
        <v>5249</v>
      </c>
      <c r="H4406" t="s">
        <v>5250</v>
      </c>
      <c r="I4406" t="s">
        <v>22</v>
      </c>
      <c r="J4406" t="s">
        <v>23</v>
      </c>
      <c r="K4406" t="s">
        <v>142</v>
      </c>
      <c r="L4406" t="s">
        <v>143</v>
      </c>
      <c r="M4406">
        <v>19140</v>
      </c>
      <c r="N4406" t="s">
        <v>144</v>
      </c>
      <c r="O4406" t="s">
        <v>739</v>
      </c>
      <c r="P4406" t="s">
        <v>67</v>
      </c>
      <c r="Q4406" t="s">
        <v>157</v>
      </c>
      <c r="R4406" t="s">
        <v>740</v>
      </c>
      <c r="S4406">
        <v>34.799999999999997</v>
      </c>
      <c r="T4406" s="3"/>
    </row>
    <row r="4407" spans="1:20" x14ac:dyDescent="0.3">
      <c r="A4407">
        <v>4406</v>
      </c>
      <c r="B4407" t="s">
        <v>7481</v>
      </c>
      <c r="C4407">
        <f t="shared" si="68"/>
        <v>28</v>
      </c>
      <c r="D4407" s="1">
        <v>42556</v>
      </c>
      <c r="E4407" s="1">
        <v>42561</v>
      </c>
      <c r="F4407" t="s">
        <v>46</v>
      </c>
      <c r="G4407" t="s">
        <v>5249</v>
      </c>
      <c r="H4407" t="s">
        <v>5250</v>
      </c>
      <c r="I4407" t="s">
        <v>22</v>
      </c>
      <c r="J4407" t="s">
        <v>23</v>
      </c>
      <c r="K4407" t="s">
        <v>142</v>
      </c>
      <c r="L4407" t="s">
        <v>143</v>
      </c>
      <c r="M4407">
        <v>19140</v>
      </c>
      <c r="N4407" t="s">
        <v>144</v>
      </c>
      <c r="O4407" t="s">
        <v>2811</v>
      </c>
      <c r="P4407" t="s">
        <v>42</v>
      </c>
      <c r="Q4407" t="s">
        <v>55</v>
      </c>
      <c r="R4407" t="s">
        <v>2812</v>
      </c>
      <c r="S4407">
        <v>38.975999999999999</v>
      </c>
      <c r="T4407" s="3"/>
    </row>
    <row r="4408" spans="1:20" x14ac:dyDescent="0.3">
      <c r="A4408">
        <v>4407</v>
      </c>
      <c r="B4408" t="s">
        <v>7482</v>
      </c>
      <c r="C4408">
        <f t="shared" si="68"/>
        <v>47</v>
      </c>
      <c r="D4408" s="1">
        <v>43059</v>
      </c>
      <c r="E4408" s="1">
        <v>43064</v>
      </c>
      <c r="F4408" t="s">
        <v>46</v>
      </c>
      <c r="G4408" t="s">
        <v>4616</v>
      </c>
      <c r="H4408" t="s">
        <v>4617</v>
      </c>
      <c r="I4408" t="s">
        <v>37</v>
      </c>
      <c r="J4408" t="s">
        <v>23</v>
      </c>
      <c r="K4408" t="s">
        <v>493</v>
      </c>
      <c r="L4408" t="s">
        <v>250</v>
      </c>
      <c r="M4408">
        <v>47201</v>
      </c>
      <c r="N4408" t="s">
        <v>101</v>
      </c>
      <c r="O4408" t="s">
        <v>2744</v>
      </c>
      <c r="P4408" t="s">
        <v>42</v>
      </c>
      <c r="Q4408" t="s">
        <v>86</v>
      </c>
      <c r="R4408" t="s">
        <v>2745</v>
      </c>
      <c r="S4408">
        <v>9.08</v>
      </c>
      <c r="T4408" s="3"/>
    </row>
    <row r="4409" spans="1:20" x14ac:dyDescent="0.3">
      <c r="A4409">
        <v>4408</v>
      </c>
      <c r="B4409" t="s">
        <v>7482</v>
      </c>
      <c r="C4409">
        <f t="shared" si="68"/>
        <v>47</v>
      </c>
      <c r="D4409" s="1">
        <v>43059</v>
      </c>
      <c r="E4409" s="1">
        <v>43064</v>
      </c>
      <c r="F4409" t="s">
        <v>46</v>
      </c>
      <c r="G4409" t="s">
        <v>4616</v>
      </c>
      <c r="H4409" t="s">
        <v>4617</v>
      </c>
      <c r="I4409" t="s">
        <v>37</v>
      </c>
      <c r="J4409" t="s">
        <v>23</v>
      </c>
      <c r="K4409" t="s">
        <v>493</v>
      </c>
      <c r="L4409" t="s">
        <v>250</v>
      </c>
      <c r="M4409">
        <v>47201</v>
      </c>
      <c r="N4409" t="s">
        <v>101</v>
      </c>
      <c r="O4409" t="s">
        <v>3824</v>
      </c>
      <c r="P4409" t="s">
        <v>42</v>
      </c>
      <c r="Q4409" t="s">
        <v>86</v>
      </c>
      <c r="R4409" t="s">
        <v>3825</v>
      </c>
      <c r="S4409">
        <v>314.55</v>
      </c>
      <c r="T4409" s="3"/>
    </row>
    <row r="4410" spans="1:20" x14ac:dyDescent="0.3">
      <c r="A4410">
        <v>4409</v>
      </c>
      <c r="B4410" t="s">
        <v>7482</v>
      </c>
      <c r="C4410">
        <f t="shared" si="68"/>
        <v>47</v>
      </c>
      <c r="D4410" s="1">
        <v>43059</v>
      </c>
      <c r="E4410" s="1">
        <v>43064</v>
      </c>
      <c r="F4410" t="s">
        <v>46</v>
      </c>
      <c r="G4410" t="s">
        <v>4616</v>
      </c>
      <c r="H4410" t="s">
        <v>4617</v>
      </c>
      <c r="I4410" t="s">
        <v>37</v>
      </c>
      <c r="J4410" t="s">
        <v>23</v>
      </c>
      <c r="K4410" t="s">
        <v>493</v>
      </c>
      <c r="L4410" t="s">
        <v>250</v>
      </c>
      <c r="M4410">
        <v>47201</v>
      </c>
      <c r="N4410" t="s">
        <v>101</v>
      </c>
      <c r="O4410" t="s">
        <v>792</v>
      </c>
      <c r="P4410" t="s">
        <v>42</v>
      </c>
      <c r="Q4410" t="s">
        <v>71</v>
      </c>
      <c r="R4410" t="s">
        <v>793</v>
      </c>
      <c r="S4410">
        <v>4.91</v>
      </c>
      <c r="T4410" s="3"/>
    </row>
    <row r="4411" spans="1:20" x14ac:dyDescent="0.3">
      <c r="A4411">
        <v>4410</v>
      </c>
      <c r="B4411" t="s">
        <v>7483</v>
      </c>
      <c r="C4411">
        <f t="shared" si="68"/>
        <v>19</v>
      </c>
      <c r="D4411" s="1">
        <v>42130</v>
      </c>
      <c r="E4411" s="1">
        <v>42135</v>
      </c>
      <c r="F4411" t="s">
        <v>46</v>
      </c>
      <c r="G4411" t="s">
        <v>193</v>
      </c>
      <c r="H4411" t="s">
        <v>194</v>
      </c>
      <c r="I4411" t="s">
        <v>98</v>
      </c>
      <c r="J4411" t="s">
        <v>23</v>
      </c>
      <c r="K4411" t="s">
        <v>38</v>
      </c>
      <c r="L4411" t="s">
        <v>39</v>
      </c>
      <c r="M4411">
        <v>90004</v>
      </c>
      <c r="N4411" t="s">
        <v>40</v>
      </c>
      <c r="O4411" t="s">
        <v>3376</v>
      </c>
      <c r="P4411" t="s">
        <v>42</v>
      </c>
      <c r="Q4411" t="s">
        <v>43</v>
      </c>
      <c r="R4411" t="s">
        <v>3377</v>
      </c>
      <c r="S4411">
        <v>5.78</v>
      </c>
      <c r="T4411" s="3"/>
    </row>
    <row r="4412" spans="1:20" x14ac:dyDescent="0.3">
      <c r="A4412">
        <v>4411</v>
      </c>
      <c r="B4412" t="s">
        <v>7483</v>
      </c>
      <c r="C4412">
        <f t="shared" si="68"/>
        <v>19</v>
      </c>
      <c r="D4412" s="1">
        <v>42130</v>
      </c>
      <c r="E4412" s="1">
        <v>42135</v>
      </c>
      <c r="F4412" t="s">
        <v>46</v>
      </c>
      <c r="G4412" t="s">
        <v>193</v>
      </c>
      <c r="H4412" t="s">
        <v>194</v>
      </c>
      <c r="I4412" t="s">
        <v>98</v>
      </c>
      <c r="J4412" t="s">
        <v>23</v>
      </c>
      <c r="K4412" t="s">
        <v>38</v>
      </c>
      <c r="L4412" t="s">
        <v>39</v>
      </c>
      <c r="M4412">
        <v>90004</v>
      </c>
      <c r="N4412" t="s">
        <v>40</v>
      </c>
      <c r="O4412" t="s">
        <v>2527</v>
      </c>
      <c r="P4412" t="s">
        <v>42</v>
      </c>
      <c r="Q4412" t="s">
        <v>64</v>
      </c>
      <c r="R4412" t="s">
        <v>2528</v>
      </c>
      <c r="S4412">
        <v>107.94</v>
      </c>
      <c r="T4412" s="3"/>
    </row>
    <row r="4413" spans="1:20" x14ac:dyDescent="0.3">
      <c r="A4413">
        <v>4412</v>
      </c>
      <c r="B4413" t="s">
        <v>7484</v>
      </c>
      <c r="C4413">
        <f t="shared" si="68"/>
        <v>26</v>
      </c>
      <c r="D4413" s="1">
        <v>42176</v>
      </c>
      <c r="E4413" s="1">
        <v>42179</v>
      </c>
      <c r="F4413" t="s">
        <v>184</v>
      </c>
      <c r="G4413" t="s">
        <v>4287</v>
      </c>
      <c r="H4413" t="s">
        <v>4288</v>
      </c>
      <c r="I4413" t="s">
        <v>22</v>
      </c>
      <c r="J4413" t="s">
        <v>23</v>
      </c>
      <c r="K4413" t="s">
        <v>262</v>
      </c>
      <c r="L4413" t="s">
        <v>263</v>
      </c>
      <c r="M4413">
        <v>10024</v>
      </c>
      <c r="N4413" t="s">
        <v>144</v>
      </c>
      <c r="O4413" t="s">
        <v>5056</v>
      </c>
      <c r="P4413" t="s">
        <v>42</v>
      </c>
      <c r="Q4413" t="s">
        <v>86</v>
      </c>
      <c r="R4413" t="s">
        <v>5057</v>
      </c>
      <c r="S4413">
        <v>19.649999999999999</v>
      </c>
      <c r="T4413" s="3"/>
    </row>
    <row r="4414" spans="1:20" x14ac:dyDescent="0.3">
      <c r="A4414">
        <v>4413</v>
      </c>
      <c r="B4414" t="s">
        <v>7484</v>
      </c>
      <c r="C4414">
        <f t="shared" si="68"/>
        <v>26</v>
      </c>
      <c r="D4414" s="1">
        <v>42176</v>
      </c>
      <c r="E4414" s="1">
        <v>42179</v>
      </c>
      <c r="F4414" t="s">
        <v>184</v>
      </c>
      <c r="G4414" t="s">
        <v>4287</v>
      </c>
      <c r="H4414" t="s">
        <v>4288</v>
      </c>
      <c r="I4414" t="s">
        <v>22</v>
      </c>
      <c r="J4414" t="s">
        <v>23</v>
      </c>
      <c r="K4414" t="s">
        <v>262</v>
      </c>
      <c r="L4414" t="s">
        <v>263</v>
      </c>
      <c r="M4414">
        <v>10024</v>
      </c>
      <c r="N4414" t="s">
        <v>144</v>
      </c>
      <c r="O4414" t="s">
        <v>2007</v>
      </c>
      <c r="P4414" t="s">
        <v>67</v>
      </c>
      <c r="Q4414" t="s">
        <v>68</v>
      </c>
      <c r="R4414" t="s">
        <v>2008</v>
      </c>
      <c r="S4414">
        <v>617.97</v>
      </c>
      <c r="T4414" s="3"/>
    </row>
    <row r="4415" spans="1:20" x14ac:dyDescent="0.3">
      <c r="A4415">
        <v>4414</v>
      </c>
      <c r="B4415" t="s">
        <v>7484</v>
      </c>
      <c r="C4415">
        <f t="shared" si="68"/>
        <v>26</v>
      </c>
      <c r="D4415" s="1">
        <v>42176</v>
      </c>
      <c r="E4415" s="1">
        <v>42179</v>
      </c>
      <c r="F4415" t="s">
        <v>184</v>
      </c>
      <c r="G4415" t="s">
        <v>4287</v>
      </c>
      <c r="H4415" t="s">
        <v>4288</v>
      </c>
      <c r="I4415" t="s">
        <v>22</v>
      </c>
      <c r="J4415" t="s">
        <v>23</v>
      </c>
      <c r="K4415" t="s">
        <v>262</v>
      </c>
      <c r="L4415" t="s">
        <v>263</v>
      </c>
      <c r="M4415">
        <v>10024</v>
      </c>
      <c r="N4415" t="s">
        <v>144</v>
      </c>
      <c r="O4415" t="s">
        <v>3686</v>
      </c>
      <c r="P4415" t="s">
        <v>42</v>
      </c>
      <c r="Q4415" t="s">
        <v>74</v>
      </c>
      <c r="R4415" t="s">
        <v>3687</v>
      </c>
      <c r="S4415">
        <v>59.7</v>
      </c>
      <c r="T4415" s="3"/>
    </row>
    <row r="4416" spans="1:20" x14ac:dyDescent="0.3">
      <c r="A4416">
        <v>4415</v>
      </c>
      <c r="B4416" t="s">
        <v>7485</v>
      </c>
      <c r="C4416">
        <f t="shared" si="68"/>
        <v>34</v>
      </c>
      <c r="D4416" s="1">
        <v>43331</v>
      </c>
      <c r="E4416" s="1">
        <v>43335</v>
      </c>
      <c r="F4416" t="s">
        <v>46</v>
      </c>
      <c r="G4416" t="s">
        <v>702</v>
      </c>
      <c r="H4416" t="s">
        <v>703</v>
      </c>
      <c r="I4416" t="s">
        <v>37</v>
      </c>
      <c r="J4416" t="s">
        <v>23</v>
      </c>
      <c r="K4416" t="s">
        <v>1480</v>
      </c>
      <c r="L4416" t="s">
        <v>1244</v>
      </c>
      <c r="M4416">
        <v>1841</v>
      </c>
      <c r="N4416" t="s">
        <v>144</v>
      </c>
      <c r="O4416" t="s">
        <v>2982</v>
      </c>
      <c r="P4416" t="s">
        <v>42</v>
      </c>
      <c r="Q4416" t="s">
        <v>71</v>
      </c>
      <c r="R4416" t="s">
        <v>2983</v>
      </c>
      <c r="S4416">
        <v>387.99</v>
      </c>
      <c r="T4416" s="3"/>
    </row>
    <row r="4417" spans="1:20" x14ac:dyDescent="0.3">
      <c r="A4417">
        <v>4416</v>
      </c>
      <c r="B4417" t="s">
        <v>7486</v>
      </c>
      <c r="C4417">
        <f t="shared" si="68"/>
        <v>49</v>
      </c>
      <c r="D4417" s="1">
        <v>42337</v>
      </c>
      <c r="E4417" s="1">
        <v>42344</v>
      </c>
      <c r="F4417" t="s">
        <v>46</v>
      </c>
      <c r="G4417" t="s">
        <v>988</v>
      </c>
      <c r="H4417" t="s">
        <v>989</v>
      </c>
      <c r="I4417" t="s">
        <v>22</v>
      </c>
      <c r="J4417" t="s">
        <v>23</v>
      </c>
      <c r="K4417" t="s">
        <v>123</v>
      </c>
      <c r="L4417" t="s">
        <v>39</v>
      </c>
      <c r="M4417">
        <v>94122</v>
      </c>
      <c r="N4417" t="s">
        <v>40</v>
      </c>
      <c r="O4417" t="s">
        <v>3520</v>
      </c>
      <c r="P4417" t="s">
        <v>67</v>
      </c>
      <c r="Q4417" t="s">
        <v>68</v>
      </c>
      <c r="R4417" t="s">
        <v>3521</v>
      </c>
      <c r="S4417">
        <v>575.91999999999996</v>
      </c>
      <c r="T4417" s="3"/>
    </row>
    <row r="4418" spans="1:20" x14ac:dyDescent="0.3">
      <c r="A4418">
        <v>4417</v>
      </c>
      <c r="B4418" t="s">
        <v>7486</v>
      </c>
      <c r="C4418">
        <f t="shared" si="68"/>
        <v>49</v>
      </c>
      <c r="D4418" s="1">
        <v>42337</v>
      </c>
      <c r="E4418" s="1">
        <v>42344</v>
      </c>
      <c r="F4418" t="s">
        <v>46</v>
      </c>
      <c r="G4418" t="s">
        <v>988</v>
      </c>
      <c r="H4418" t="s">
        <v>989</v>
      </c>
      <c r="I4418" t="s">
        <v>22</v>
      </c>
      <c r="J4418" t="s">
        <v>23</v>
      </c>
      <c r="K4418" t="s">
        <v>123</v>
      </c>
      <c r="L4418" t="s">
        <v>39</v>
      </c>
      <c r="M4418">
        <v>94122</v>
      </c>
      <c r="N4418" t="s">
        <v>40</v>
      </c>
      <c r="O4418" t="s">
        <v>3248</v>
      </c>
      <c r="P4418" t="s">
        <v>42</v>
      </c>
      <c r="Q4418" t="s">
        <v>265</v>
      </c>
      <c r="R4418" t="s">
        <v>559</v>
      </c>
      <c r="S4418">
        <v>30.4</v>
      </c>
      <c r="T4418" s="3"/>
    </row>
    <row r="4419" spans="1:20" x14ac:dyDescent="0.3">
      <c r="A4419">
        <v>4418</v>
      </c>
      <c r="B4419" t="s">
        <v>7487</v>
      </c>
      <c r="C4419">
        <f t="shared" ref="C4419:C4482" si="69">WEEKNUM(D4419,1)</f>
        <v>15</v>
      </c>
      <c r="D4419" s="1">
        <v>43199</v>
      </c>
      <c r="E4419" s="1">
        <v>43202</v>
      </c>
      <c r="F4419" t="s">
        <v>19</v>
      </c>
      <c r="G4419" t="s">
        <v>914</v>
      </c>
      <c r="H4419" t="s">
        <v>915</v>
      </c>
      <c r="I4419" t="s">
        <v>22</v>
      </c>
      <c r="J4419" t="s">
        <v>23</v>
      </c>
      <c r="K4419" t="s">
        <v>878</v>
      </c>
      <c r="L4419" t="s">
        <v>234</v>
      </c>
      <c r="M4419">
        <v>48205</v>
      </c>
      <c r="N4419" t="s">
        <v>101</v>
      </c>
      <c r="O4419" t="s">
        <v>3839</v>
      </c>
      <c r="P4419" t="s">
        <v>42</v>
      </c>
      <c r="Q4419" t="s">
        <v>71</v>
      </c>
      <c r="R4419" t="s">
        <v>3840</v>
      </c>
      <c r="S4419">
        <v>478.24</v>
      </c>
      <c r="T4419" s="3"/>
    </row>
    <row r="4420" spans="1:20" x14ac:dyDescent="0.3">
      <c r="A4420">
        <v>4419</v>
      </c>
      <c r="B4420" t="s">
        <v>7488</v>
      </c>
      <c r="C4420">
        <f t="shared" si="69"/>
        <v>52</v>
      </c>
      <c r="D4420" s="1">
        <v>42358</v>
      </c>
      <c r="E4420" s="1">
        <v>42365</v>
      </c>
      <c r="F4420" t="s">
        <v>46</v>
      </c>
      <c r="G4420" t="s">
        <v>6667</v>
      </c>
      <c r="H4420" t="s">
        <v>6668</v>
      </c>
      <c r="I4420" t="s">
        <v>22</v>
      </c>
      <c r="J4420" t="s">
        <v>23</v>
      </c>
      <c r="K4420" t="s">
        <v>777</v>
      </c>
      <c r="L4420" t="s">
        <v>494</v>
      </c>
      <c r="M4420">
        <v>45011</v>
      </c>
      <c r="N4420" t="s">
        <v>144</v>
      </c>
      <c r="O4420" t="s">
        <v>549</v>
      </c>
      <c r="P4420" t="s">
        <v>28</v>
      </c>
      <c r="Q4420" t="s">
        <v>61</v>
      </c>
      <c r="R4420" t="s">
        <v>550</v>
      </c>
      <c r="S4420">
        <v>190.84800000000001</v>
      </c>
      <c r="T4420" s="3"/>
    </row>
    <row r="4421" spans="1:20" x14ac:dyDescent="0.3">
      <c r="A4421">
        <v>4420</v>
      </c>
      <c r="B4421" t="s">
        <v>7489</v>
      </c>
      <c r="C4421">
        <f t="shared" si="69"/>
        <v>51</v>
      </c>
      <c r="D4421" s="1">
        <v>42355</v>
      </c>
      <c r="E4421" s="1">
        <v>42362</v>
      </c>
      <c r="F4421" t="s">
        <v>46</v>
      </c>
      <c r="G4421" t="s">
        <v>6323</v>
      </c>
      <c r="H4421" t="s">
        <v>6324</v>
      </c>
      <c r="I4421" t="s">
        <v>22</v>
      </c>
      <c r="J4421" t="s">
        <v>23</v>
      </c>
      <c r="K4421" t="s">
        <v>493</v>
      </c>
      <c r="L4421" t="s">
        <v>494</v>
      </c>
      <c r="M4421">
        <v>43229</v>
      </c>
      <c r="N4421" t="s">
        <v>144</v>
      </c>
      <c r="O4421" t="s">
        <v>4824</v>
      </c>
      <c r="P4421" t="s">
        <v>42</v>
      </c>
      <c r="Q4421" t="s">
        <v>71</v>
      </c>
      <c r="R4421" t="s">
        <v>4825</v>
      </c>
      <c r="S4421">
        <v>5.484</v>
      </c>
      <c r="T4421" s="3"/>
    </row>
    <row r="4422" spans="1:20" x14ac:dyDescent="0.3">
      <c r="A4422">
        <v>4421</v>
      </c>
      <c r="B4422" t="s">
        <v>7490</v>
      </c>
      <c r="C4422">
        <f t="shared" si="69"/>
        <v>47</v>
      </c>
      <c r="D4422" s="1">
        <v>42691</v>
      </c>
      <c r="E4422" s="1">
        <v>42695</v>
      </c>
      <c r="F4422" t="s">
        <v>19</v>
      </c>
      <c r="G4422" t="s">
        <v>2892</v>
      </c>
      <c r="H4422" t="s">
        <v>2893</v>
      </c>
      <c r="I4422" t="s">
        <v>22</v>
      </c>
      <c r="J4422" t="s">
        <v>23</v>
      </c>
      <c r="K4422" t="s">
        <v>299</v>
      </c>
      <c r="L4422" t="s">
        <v>207</v>
      </c>
      <c r="M4422">
        <v>60610</v>
      </c>
      <c r="N4422" t="s">
        <v>101</v>
      </c>
      <c r="O4422" t="s">
        <v>2654</v>
      </c>
      <c r="P4422" t="s">
        <v>42</v>
      </c>
      <c r="Q4422" t="s">
        <v>575</v>
      </c>
      <c r="R4422" t="s">
        <v>2655</v>
      </c>
      <c r="S4422">
        <v>40.92</v>
      </c>
      <c r="T4422" s="3"/>
    </row>
    <row r="4423" spans="1:20" x14ac:dyDescent="0.3">
      <c r="A4423">
        <v>4422</v>
      </c>
      <c r="B4423" t="s">
        <v>7491</v>
      </c>
      <c r="C4423">
        <f t="shared" si="69"/>
        <v>10</v>
      </c>
      <c r="D4423" s="1">
        <v>42067</v>
      </c>
      <c r="E4423" s="1">
        <v>42072</v>
      </c>
      <c r="F4423" t="s">
        <v>46</v>
      </c>
      <c r="G4423" t="s">
        <v>1584</v>
      </c>
      <c r="H4423" t="s">
        <v>1585</v>
      </c>
      <c r="I4423" t="s">
        <v>22</v>
      </c>
      <c r="J4423" t="s">
        <v>23</v>
      </c>
      <c r="K4423" t="s">
        <v>7492</v>
      </c>
      <c r="L4423" t="s">
        <v>50</v>
      </c>
      <c r="M4423">
        <v>33063</v>
      </c>
      <c r="N4423" t="s">
        <v>26</v>
      </c>
      <c r="O4423" t="s">
        <v>1245</v>
      </c>
      <c r="P4423" t="s">
        <v>42</v>
      </c>
      <c r="Q4423" t="s">
        <v>64</v>
      </c>
      <c r="R4423" t="s">
        <v>1246</v>
      </c>
      <c r="S4423">
        <v>15.552</v>
      </c>
      <c r="T4423" s="3"/>
    </row>
    <row r="4424" spans="1:20" x14ac:dyDescent="0.3">
      <c r="A4424">
        <v>4423</v>
      </c>
      <c r="B4424" t="s">
        <v>7493</v>
      </c>
      <c r="C4424">
        <f t="shared" si="69"/>
        <v>20</v>
      </c>
      <c r="D4424" s="1">
        <v>43238</v>
      </c>
      <c r="E4424" s="1">
        <v>43239</v>
      </c>
      <c r="F4424" t="s">
        <v>184</v>
      </c>
      <c r="G4424" t="s">
        <v>3587</v>
      </c>
      <c r="H4424" t="s">
        <v>3588</v>
      </c>
      <c r="I4424" t="s">
        <v>37</v>
      </c>
      <c r="J4424" t="s">
        <v>23</v>
      </c>
      <c r="K4424" t="s">
        <v>7494</v>
      </c>
      <c r="L4424" t="s">
        <v>1271</v>
      </c>
      <c r="M4424">
        <v>30328</v>
      </c>
      <c r="N4424" t="s">
        <v>26</v>
      </c>
      <c r="O4424" t="s">
        <v>137</v>
      </c>
      <c r="P4424" t="s">
        <v>42</v>
      </c>
      <c r="Q4424" t="s">
        <v>74</v>
      </c>
      <c r="R4424" t="s">
        <v>138</v>
      </c>
      <c r="S4424">
        <v>17.239999999999998</v>
      </c>
      <c r="T4424" s="3"/>
    </row>
    <row r="4425" spans="1:20" x14ac:dyDescent="0.3">
      <c r="A4425">
        <v>4424</v>
      </c>
      <c r="B4425" t="s">
        <v>7493</v>
      </c>
      <c r="C4425">
        <f t="shared" si="69"/>
        <v>20</v>
      </c>
      <c r="D4425" s="1">
        <v>43238</v>
      </c>
      <c r="E4425" s="1">
        <v>43239</v>
      </c>
      <c r="F4425" t="s">
        <v>184</v>
      </c>
      <c r="G4425" t="s">
        <v>3587</v>
      </c>
      <c r="H4425" t="s">
        <v>3588</v>
      </c>
      <c r="I4425" t="s">
        <v>37</v>
      </c>
      <c r="J4425" t="s">
        <v>23</v>
      </c>
      <c r="K4425" t="s">
        <v>7494</v>
      </c>
      <c r="L4425" t="s">
        <v>1271</v>
      </c>
      <c r="M4425">
        <v>30328</v>
      </c>
      <c r="N4425" t="s">
        <v>26</v>
      </c>
      <c r="O4425" t="s">
        <v>7495</v>
      </c>
      <c r="P4425" t="s">
        <v>28</v>
      </c>
      <c r="Q4425" t="s">
        <v>29</v>
      </c>
      <c r="R4425" t="s">
        <v>7496</v>
      </c>
      <c r="S4425">
        <v>302.94</v>
      </c>
      <c r="T4425" s="3"/>
    </row>
    <row r="4426" spans="1:20" x14ac:dyDescent="0.3">
      <c r="A4426">
        <v>4425</v>
      </c>
      <c r="B4426" t="s">
        <v>7493</v>
      </c>
      <c r="C4426">
        <f t="shared" si="69"/>
        <v>20</v>
      </c>
      <c r="D4426" s="1">
        <v>43238</v>
      </c>
      <c r="E4426" s="1">
        <v>43239</v>
      </c>
      <c r="F4426" t="s">
        <v>184</v>
      </c>
      <c r="G4426" t="s">
        <v>3587</v>
      </c>
      <c r="H4426" t="s">
        <v>3588</v>
      </c>
      <c r="I4426" t="s">
        <v>37</v>
      </c>
      <c r="J4426" t="s">
        <v>23</v>
      </c>
      <c r="K4426" t="s">
        <v>7494</v>
      </c>
      <c r="L4426" t="s">
        <v>1271</v>
      </c>
      <c r="M4426">
        <v>30328</v>
      </c>
      <c r="N4426" t="s">
        <v>26</v>
      </c>
      <c r="O4426" t="s">
        <v>4345</v>
      </c>
      <c r="P4426" t="s">
        <v>67</v>
      </c>
      <c r="Q4426" t="s">
        <v>68</v>
      </c>
      <c r="R4426" t="s">
        <v>4346</v>
      </c>
      <c r="S4426">
        <v>34.75</v>
      </c>
      <c r="T4426" s="3"/>
    </row>
    <row r="4427" spans="1:20" x14ac:dyDescent="0.3">
      <c r="A4427">
        <v>4426</v>
      </c>
      <c r="B4427" t="s">
        <v>7493</v>
      </c>
      <c r="C4427">
        <f t="shared" si="69"/>
        <v>20</v>
      </c>
      <c r="D4427" s="1">
        <v>43238</v>
      </c>
      <c r="E4427" s="1">
        <v>43239</v>
      </c>
      <c r="F4427" t="s">
        <v>184</v>
      </c>
      <c r="G4427" t="s">
        <v>3587</v>
      </c>
      <c r="H4427" t="s">
        <v>3588</v>
      </c>
      <c r="I4427" t="s">
        <v>37</v>
      </c>
      <c r="J4427" t="s">
        <v>23</v>
      </c>
      <c r="K4427" t="s">
        <v>7494</v>
      </c>
      <c r="L4427" t="s">
        <v>1271</v>
      </c>
      <c r="M4427">
        <v>30328</v>
      </c>
      <c r="N4427" t="s">
        <v>26</v>
      </c>
      <c r="O4427" t="s">
        <v>1604</v>
      </c>
      <c r="P4427" t="s">
        <v>42</v>
      </c>
      <c r="Q4427" t="s">
        <v>71</v>
      </c>
      <c r="R4427" t="s">
        <v>1605</v>
      </c>
      <c r="S4427">
        <v>113.94</v>
      </c>
      <c r="T4427" s="3"/>
    </row>
    <row r="4428" spans="1:20" x14ac:dyDescent="0.3">
      <c r="A4428">
        <v>4427</v>
      </c>
      <c r="B4428" t="s">
        <v>7493</v>
      </c>
      <c r="C4428">
        <f t="shared" si="69"/>
        <v>20</v>
      </c>
      <c r="D4428" s="1">
        <v>43238</v>
      </c>
      <c r="E4428" s="1">
        <v>43239</v>
      </c>
      <c r="F4428" t="s">
        <v>184</v>
      </c>
      <c r="G4428" t="s">
        <v>3587</v>
      </c>
      <c r="H4428" t="s">
        <v>3588</v>
      </c>
      <c r="I4428" t="s">
        <v>37</v>
      </c>
      <c r="J4428" t="s">
        <v>23</v>
      </c>
      <c r="K4428" t="s">
        <v>7494</v>
      </c>
      <c r="L4428" t="s">
        <v>1271</v>
      </c>
      <c r="M4428">
        <v>30328</v>
      </c>
      <c r="N4428" t="s">
        <v>26</v>
      </c>
      <c r="O4428" t="s">
        <v>6279</v>
      </c>
      <c r="P4428" t="s">
        <v>67</v>
      </c>
      <c r="Q4428" t="s">
        <v>68</v>
      </c>
      <c r="R4428" t="s">
        <v>6280</v>
      </c>
      <c r="S4428">
        <v>55.98</v>
      </c>
      <c r="T4428" s="3"/>
    </row>
    <row r="4429" spans="1:20" x14ac:dyDescent="0.3">
      <c r="A4429">
        <v>4428</v>
      </c>
      <c r="B4429" t="s">
        <v>7497</v>
      </c>
      <c r="C4429">
        <f t="shared" si="69"/>
        <v>38</v>
      </c>
      <c r="D4429" s="1">
        <v>43365</v>
      </c>
      <c r="E4429" s="1">
        <v>43371</v>
      </c>
      <c r="F4429" t="s">
        <v>46</v>
      </c>
      <c r="G4429" t="s">
        <v>6458</v>
      </c>
      <c r="H4429" t="s">
        <v>6459</v>
      </c>
      <c r="I4429" t="s">
        <v>37</v>
      </c>
      <c r="J4429" t="s">
        <v>23</v>
      </c>
      <c r="K4429" t="s">
        <v>5472</v>
      </c>
      <c r="L4429" t="s">
        <v>665</v>
      </c>
      <c r="M4429">
        <v>87105</v>
      </c>
      <c r="N4429" t="s">
        <v>40</v>
      </c>
      <c r="O4429" t="s">
        <v>800</v>
      </c>
      <c r="P4429" t="s">
        <v>42</v>
      </c>
      <c r="Q4429" t="s">
        <v>86</v>
      </c>
      <c r="R4429" t="s">
        <v>801</v>
      </c>
      <c r="S4429">
        <v>27.18</v>
      </c>
      <c r="T4429" s="3"/>
    </row>
    <row r="4430" spans="1:20" x14ac:dyDescent="0.3">
      <c r="A4430">
        <v>4429</v>
      </c>
      <c r="B4430" t="s">
        <v>7498</v>
      </c>
      <c r="C4430">
        <f t="shared" si="69"/>
        <v>12</v>
      </c>
      <c r="D4430" s="1">
        <v>43180</v>
      </c>
      <c r="E4430" s="1">
        <v>43186</v>
      </c>
      <c r="F4430" t="s">
        <v>46</v>
      </c>
      <c r="G4430" t="s">
        <v>482</v>
      </c>
      <c r="H4430" t="s">
        <v>483</v>
      </c>
      <c r="I4430" t="s">
        <v>22</v>
      </c>
      <c r="J4430" t="s">
        <v>23</v>
      </c>
      <c r="K4430" t="s">
        <v>4553</v>
      </c>
      <c r="L4430" t="s">
        <v>646</v>
      </c>
      <c r="M4430">
        <v>74133</v>
      </c>
      <c r="N4430" t="s">
        <v>101</v>
      </c>
      <c r="O4430" t="s">
        <v>6361</v>
      </c>
      <c r="P4430" t="s">
        <v>28</v>
      </c>
      <c r="Q4430" t="s">
        <v>32</v>
      </c>
      <c r="R4430" t="s">
        <v>6362</v>
      </c>
      <c r="S4430">
        <v>1805.88</v>
      </c>
      <c r="T4430" s="3"/>
    </row>
    <row r="4431" spans="1:20" x14ac:dyDescent="0.3">
      <c r="A4431">
        <v>4430</v>
      </c>
      <c r="B4431" t="s">
        <v>7499</v>
      </c>
      <c r="C4431">
        <f t="shared" si="69"/>
        <v>37</v>
      </c>
      <c r="D4431" s="1">
        <v>43357</v>
      </c>
      <c r="E4431" s="1">
        <v>43357</v>
      </c>
      <c r="F4431" t="s">
        <v>1289</v>
      </c>
      <c r="G4431" t="s">
        <v>2476</v>
      </c>
      <c r="H4431" t="s">
        <v>2477</v>
      </c>
      <c r="I4431" t="s">
        <v>22</v>
      </c>
      <c r="J4431" t="s">
        <v>23</v>
      </c>
      <c r="K4431" t="s">
        <v>6071</v>
      </c>
      <c r="L4431" t="s">
        <v>786</v>
      </c>
      <c r="M4431">
        <v>7050</v>
      </c>
      <c r="N4431" t="s">
        <v>144</v>
      </c>
      <c r="O4431" t="s">
        <v>6809</v>
      </c>
      <c r="P4431" t="s">
        <v>42</v>
      </c>
      <c r="Q4431" t="s">
        <v>64</v>
      </c>
      <c r="R4431" t="s">
        <v>6810</v>
      </c>
      <c r="S4431">
        <v>70.95</v>
      </c>
      <c r="T4431" s="3"/>
    </row>
    <row r="4432" spans="1:20" x14ac:dyDescent="0.3">
      <c r="A4432">
        <v>4431</v>
      </c>
      <c r="B4432" t="s">
        <v>7500</v>
      </c>
      <c r="C4432">
        <f t="shared" si="69"/>
        <v>44</v>
      </c>
      <c r="D4432" s="1">
        <v>43042</v>
      </c>
      <c r="E4432" s="1">
        <v>43047</v>
      </c>
      <c r="F4432" t="s">
        <v>19</v>
      </c>
      <c r="G4432" t="s">
        <v>2288</v>
      </c>
      <c r="H4432" t="s">
        <v>2289</v>
      </c>
      <c r="I4432" t="s">
        <v>22</v>
      </c>
      <c r="J4432" t="s">
        <v>23</v>
      </c>
      <c r="K4432" t="s">
        <v>24</v>
      </c>
      <c r="L4432" t="s">
        <v>25</v>
      </c>
      <c r="M4432">
        <v>42420</v>
      </c>
      <c r="N4432" t="s">
        <v>26</v>
      </c>
      <c r="O4432" t="s">
        <v>2574</v>
      </c>
      <c r="P4432" t="s">
        <v>42</v>
      </c>
      <c r="Q4432" t="s">
        <v>265</v>
      </c>
      <c r="R4432" t="s">
        <v>2575</v>
      </c>
      <c r="S4432">
        <v>20</v>
      </c>
      <c r="T4432" s="3"/>
    </row>
    <row r="4433" spans="1:20" x14ac:dyDescent="0.3">
      <c r="A4433">
        <v>4432</v>
      </c>
      <c r="B4433" t="s">
        <v>7500</v>
      </c>
      <c r="C4433">
        <f t="shared" si="69"/>
        <v>44</v>
      </c>
      <c r="D4433" s="1">
        <v>43042</v>
      </c>
      <c r="E4433" s="1">
        <v>43047</v>
      </c>
      <c r="F4433" t="s">
        <v>19</v>
      </c>
      <c r="G4433" t="s">
        <v>2288</v>
      </c>
      <c r="H4433" t="s">
        <v>2289</v>
      </c>
      <c r="I4433" t="s">
        <v>22</v>
      </c>
      <c r="J4433" t="s">
        <v>23</v>
      </c>
      <c r="K4433" t="s">
        <v>24</v>
      </c>
      <c r="L4433" t="s">
        <v>25</v>
      </c>
      <c r="M4433">
        <v>42420</v>
      </c>
      <c r="N4433" t="s">
        <v>26</v>
      </c>
      <c r="O4433" t="s">
        <v>7015</v>
      </c>
      <c r="P4433" t="s">
        <v>42</v>
      </c>
      <c r="Q4433" t="s">
        <v>64</v>
      </c>
      <c r="R4433" t="s">
        <v>7016</v>
      </c>
      <c r="S4433">
        <v>7.98</v>
      </c>
      <c r="T4433" s="3"/>
    </row>
    <row r="4434" spans="1:20" x14ac:dyDescent="0.3">
      <c r="A4434">
        <v>4433</v>
      </c>
      <c r="B4434" t="s">
        <v>7500</v>
      </c>
      <c r="C4434">
        <f t="shared" si="69"/>
        <v>44</v>
      </c>
      <c r="D4434" s="1">
        <v>43042</v>
      </c>
      <c r="E4434" s="1">
        <v>43047</v>
      </c>
      <c r="F4434" t="s">
        <v>19</v>
      </c>
      <c r="G4434" t="s">
        <v>2288</v>
      </c>
      <c r="H4434" t="s">
        <v>2289</v>
      </c>
      <c r="I4434" t="s">
        <v>22</v>
      </c>
      <c r="J4434" t="s">
        <v>23</v>
      </c>
      <c r="K4434" t="s">
        <v>24</v>
      </c>
      <c r="L4434" t="s">
        <v>25</v>
      </c>
      <c r="M4434">
        <v>42420</v>
      </c>
      <c r="N4434" t="s">
        <v>26</v>
      </c>
      <c r="O4434" t="s">
        <v>2992</v>
      </c>
      <c r="P4434" t="s">
        <v>28</v>
      </c>
      <c r="Q4434" t="s">
        <v>61</v>
      </c>
      <c r="R4434" t="s">
        <v>2993</v>
      </c>
      <c r="S4434">
        <v>24.1</v>
      </c>
      <c r="T4434" s="3"/>
    </row>
    <row r="4435" spans="1:20" x14ac:dyDescent="0.3">
      <c r="A4435">
        <v>4434</v>
      </c>
      <c r="B4435" t="s">
        <v>7500</v>
      </c>
      <c r="C4435">
        <f t="shared" si="69"/>
        <v>44</v>
      </c>
      <c r="D4435" s="1">
        <v>43042</v>
      </c>
      <c r="E4435" s="1">
        <v>43047</v>
      </c>
      <c r="F4435" t="s">
        <v>19</v>
      </c>
      <c r="G4435" t="s">
        <v>2288</v>
      </c>
      <c r="H4435" t="s">
        <v>2289</v>
      </c>
      <c r="I4435" t="s">
        <v>22</v>
      </c>
      <c r="J4435" t="s">
        <v>23</v>
      </c>
      <c r="K4435" t="s">
        <v>24</v>
      </c>
      <c r="L4435" t="s">
        <v>25</v>
      </c>
      <c r="M4435">
        <v>42420</v>
      </c>
      <c r="N4435" t="s">
        <v>26</v>
      </c>
      <c r="O4435" t="s">
        <v>6108</v>
      </c>
      <c r="P4435" t="s">
        <v>42</v>
      </c>
      <c r="Q4435" t="s">
        <v>64</v>
      </c>
      <c r="R4435" t="s">
        <v>6109</v>
      </c>
      <c r="S4435">
        <v>8.75</v>
      </c>
      <c r="T4435" s="3"/>
    </row>
    <row r="4436" spans="1:20" x14ac:dyDescent="0.3">
      <c r="A4436">
        <v>4435</v>
      </c>
      <c r="B4436" t="s">
        <v>7500</v>
      </c>
      <c r="C4436">
        <f t="shared" si="69"/>
        <v>44</v>
      </c>
      <c r="D4436" s="1">
        <v>43042</v>
      </c>
      <c r="E4436" s="1">
        <v>43047</v>
      </c>
      <c r="F4436" t="s">
        <v>19</v>
      </c>
      <c r="G4436" t="s">
        <v>2288</v>
      </c>
      <c r="H4436" t="s">
        <v>2289</v>
      </c>
      <c r="I4436" t="s">
        <v>22</v>
      </c>
      <c r="J4436" t="s">
        <v>23</v>
      </c>
      <c r="K4436" t="s">
        <v>24</v>
      </c>
      <c r="L4436" t="s">
        <v>25</v>
      </c>
      <c r="M4436">
        <v>42420</v>
      </c>
      <c r="N4436" t="s">
        <v>26</v>
      </c>
      <c r="O4436" t="s">
        <v>7501</v>
      </c>
      <c r="P4436" t="s">
        <v>28</v>
      </c>
      <c r="Q4436" t="s">
        <v>52</v>
      </c>
      <c r="R4436" t="s">
        <v>7502</v>
      </c>
      <c r="S4436">
        <v>842.94</v>
      </c>
      <c r="T4436" s="3"/>
    </row>
    <row r="4437" spans="1:20" x14ac:dyDescent="0.3">
      <c r="A4437">
        <v>4436</v>
      </c>
      <c r="B4437" t="s">
        <v>7503</v>
      </c>
      <c r="C4437">
        <f t="shared" si="69"/>
        <v>18</v>
      </c>
      <c r="D4437" s="1">
        <v>42858</v>
      </c>
      <c r="E4437" s="1">
        <v>42863</v>
      </c>
      <c r="F4437" t="s">
        <v>46</v>
      </c>
      <c r="G4437" t="s">
        <v>4857</v>
      </c>
      <c r="H4437" t="s">
        <v>4858</v>
      </c>
      <c r="I4437" t="s">
        <v>22</v>
      </c>
      <c r="J4437" t="s">
        <v>23</v>
      </c>
      <c r="K4437" t="s">
        <v>299</v>
      </c>
      <c r="L4437" t="s">
        <v>207</v>
      </c>
      <c r="M4437">
        <v>60653</v>
      </c>
      <c r="N4437" t="s">
        <v>101</v>
      </c>
      <c r="O4437" t="s">
        <v>2473</v>
      </c>
      <c r="P4437" t="s">
        <v>42</v>
      </c>
      <c r="Q4437" t="s">
        <v>71</v>
      </c>
      <c r="R4437" t="s">
        <v>2474</v>
      </c>
      <c r="S4437">
        <v>2.1819999999999999</v>
      </c>
      <c r="T4437" s="3"/>
    </row>
    <row r="4438" spans="1:20" x14ac:dyDescent="0.3">
      <c r="A4438">
        <v>4437</v>
      </c>
      <c r="B4438" t="s">
        <v>7503</v>
      </c>
      <c r="C4438">
        <f t="shared" si="69"/>
        <v>18</v>
      </c>
      <c r="D4438" s="1">
        <v>42858</v>
      </c>
      <c r="E4438" s="1">
        <v>42863</v>
      </c>
      <c r="F4438" t="s">
        <v>46</v>
      </c>
      <c r="G4438" t="s">
        <v>4857</v>
      </c>
      <c r="H4438" t="s">
        <v>4858</v>
      </c>
      <c r="I4438" t="s">
        <v>22</v>
      </c>
      <c r="J4438" t="s">
        <v>23</v>
      </c>
      <c r="K4438" t="s">
        <v>299</v>
      </c>
      <c r="L4438" t="s">
        <v>207</v>
      </c>
      <c r="M4438">
        <v>60653</v>
      </c>
      <c r="N4438" t="s">
        <v>101</v>
      </c>
      <c r="O4438" t="s">
        <v>7504</v>
      </c>
      <c r="P4438" t="s">
        <v>42</v>
      </c>
      <c r="Q4438" t="s">
        <v>64</v>
      </c>
      <c r="R4438" t="s">
        <v>7505</v>
      </c>
      <c r="S4438">
        <v>27.384</v>
      </c>
      <c r="T4438" s="3"/>
    </row>
    <row r="4439" spans="1:20" x14ac:dyDescent="0.3">
      <c r="A4439">
        <v>4438</v>
      </c>
      <c r="B4439" t="s">
        <v>7503</v>
      </c>
      <c r="C4439">
        <f t="shared" si="69"/>
        <v>18</v>
      </c>
      <c r="D4439" s="1">
        <v>42858</v>
      </c>
      <c r="E4439" s="1">
        <v>42863</v>
      </c>
      <c r="F4439" t="s">
        <v>46</v>
      </c>
      <c r="G4439" t="s">
        <v>4857</v>
      </c>
      <c r="H4439" t="s">
        <v>4858</v>
      </c>
      <c r="I4439" t="s">
        <v>22</v>
      </c>
      <c r="J4439" t="s">
        <v>23</v>
      </c>
      <c r="K4439" t="s">
        <v>299</v>
      </c>
      <c r="L4439" t="s">
        <v>207</v>
      </c>
      <c r="M4439">
        <v>60653</v>
      </c>
      <c r="N4439" t="s">
        <v>101</v>
      </c>
      <c r="O4439" t="s">
        <v>5425</v>
      </c>
      <c r="P4439" t="s">
        <v>42</v>
      </c>
      <c r="Q4439" t="s">
        <v>74</v>
      </c>
      <c r="R4439" t="s">
        <v>5426</v>
      </c>
      <c r="S4439">
        <v>26.405999999999999</v>
      </c>
      <c r="T4439" s="3"/>
    </row>
    <row r="4440" spans="1:20" x14ac:dyDescent="0.3">
      <c r="A4440">
        <v>4439</v>
      </c>
      <c r="B4440" t="s">
        <v>7506</v>
      </c>
      <c r="C4440">
        <f t="shared" si="69"/>
        <v>52</v>
      </c>
      <c r="D4440" s="1">
        <v>43096</v>
      </c>
      <c r="E4440" s="1">
        <v>43102</v>
      </c>
      <c r="F4440" t="s">
        <v>46</v>
      </c>
      <c r="G4440" t="s">
        <v>3006</v>
      </c>
      <c r="H4440" t="s">
        <v>3007</v>
      </c>
      <c r="I4440" t="s">
        <v>22</v>
      </c>
      <c r="J4440" t="s">
        <v>23</v>
      </c>
      <c r="K4440" t="s">
        <v>7389</v>
      </c>
      <c r="L4440" t="s">
        <v>100</v>
      </c>
      <c r="M4440">
        <v>77642</v>
      </c>
      <c r="N4440" t="s">
        <v>101</v>
      </c>
      <c r="O4440" t="s">
        <v>4790</v>
      </c>
      <c r="P4440" t="s">
        <v>42</v>
      </c>
      <c r="Q4440" t="s">
        <v>86</v>
      </c>
      <c r="R4440" t="s">
        <v>4791</v>
      </c>
      <c r="S4440">
        <v>10.368</v>
      </c>
      <c r="T4440" s="3"/>
    </row>
    <row r="4441" spans="1:20" x14ac:dyDescent="0.3">
      <c r="A4441">
        <v>4440</v>
      </c>
      <c r="B4441" t="s">
        <v>7506</v>
      </c>
      <c r="C4441">
        <f t="shared" si="69"/>
        <v>52</v>
      </c>
      <c r="D4441" s="1">
        <v>43096</v>
      </c>
      <c r="E4441" s="1">
        <v>43102</v>
      </c>
      <c r="F4441" t="s">
        <v>46</v>
      </c>
      <c r="G4441" t="s">
        <v>3006</v>
      </c>
      <c r="H4441" t="s">
        <v>3007</v>
      </c>
      <c r="I4441" t="s">
        <v>22</v>
      </c>
      <c r="J4441" t="s">
        <v>23</v>
      </c>
      <c r="K4441" t="s">
        <v>7389</v>
      </c>
      <c r="L4441" t="s">
        <v>100</v>
      </c>
      <c r="M4441">
        <v>77642</v>
      </c>
      <c r="N4441" t="s">
        <v>101</v>
      </c>
      <c r="O4441" t="s">
        <v>3751</v>
      </c>
      <c r="P4441" t="s">
        <v>42</v>
      </c>
      <c r="Q4441" t="s">
        <v>86</v>
      </c>
      <c r="R4441" t="s">
        <v>3752</v>
      </c>
      <c r="S4441">
        <v>23.68</v>
      </c>
      <c r="T4441" s="3"/>
    </row>
    <row r="4442" spans="1:20" x14ac:dyDescent="0.3">
      <c r="A4442">
        <v>4441</v>
      </c>
      <c r="B4442" t="s">
        <v>7507</v>
      </c>
      <c r="C4442">
        <f t="shared" si="69"/>
        <v>29</v>
      </c>
      <c r="D4442" s="1">
        <v>42938</v>
      </c>
      <c r="E4442" s="1">
        <v>42942</v>
      </c>
      <c r="F4442" t="s">
        <v>46</v>
      </c>
      <c r="G4442" t="s">
        <v>5181</v>
      </c>
      <c r="H4442" t="s">
        <v>5182</v>
      </c>
      <c r="I4442" t="s">
        <v>22</v>
      </c>
      <c r="J4442" t="s">
        <v>23</v>
      </c>
      <c r="K4442" t="s">
        <v>233</v>
      </c>
      <c r="L4442" t="s">
        <v>234</v>
      </c>
      <c r="M4442">
        <v>48185</v>
      </c>
      <c r="N4442" t="s">
        <v>101</v>
      </c>
      <c r="O4442" t="s">
        <v>3879</v>
      </c>
      <c r="P4442" t="s">
        <v>67</v>
      </c>
      <c r="Q4442" t="s">
        <v>157</v>
      </c>
      <c r="R4442" t="s">
        <v>3880</v>
      </c>
      <c r="S4442">
        <v>109.95</v>
      </c>
      <c r="T4442" s="3"/>
    </row>
    <row r="4443" spans="1:20" x14ac:dyDescent="0.3">
      <c r="A4443">
        <v>4442</v>
      </c>
      <c r="B4443" t="s">
        <v>7507</v>
      </c>
      <c r="C4443">
        <f t="shared" si="69"/>
        <v>29</v>
      </c>
      <c r="D4443" s="1">
        <v>42938</v>
      </c>
      <c r="E4443" s="1">
        <v>42942</v>
      </c>
      <c r="F4443" t="s">
        <v>46</v>
      </c>
      <c r="G4443" t="s">
        <v>5181</v>
      </c>
      <c r="H4443" t="s">
        <v>5182</v>
      </c>
      <c r="I4443" t="s">
        <v>22</v>
      </c>
      <c r="J4443" t="s">
        <v>23</v>
      </c>
      <c r="K4443" t="s">
        <v>233</v>
      </c>
      <c r="L4443" t="s">
        <v>234</v>
      </c>
      <c r="M4443">
        <v>48185</v>
      </c>
      <c r="N4443" t="s">
        <v>101</v>
      </c>
      <c r="O4443" t="s">
        <v>7508</v>
      </c>
      <c r="P4443" t="s">
        <v>42</v>
      </c>
      <c r="Q4443" t="s">
        <v>55</v>
      </c>
      <c r="R4443" t="s">
        <v>7509</v>
      </c>
      <c r="S4443">
        <v>965.85</v>
      </c>
      <c r="T4443" s="3"/>
    </row>
    <row r="4444" spans="1:20" x14ac:dyDescent="0.3">
      <c r="A4444">
        <v>4443</v>
      </c>
      <c r="B4444" t="s">
        <v>7507</v>
      </c>
      <c r="C4444">
        <f t="shared" si="69"/>
        <v>29</v>
      </c>
      <c r="D4444" s="1">
        <v>42938</v>
      </c>
      <c r="E4444" s="1">
        <v>42942</v>
      </c>
      <c r="F4444" t="s">
        <v>46</v>
      </c>
      <c r="G4444" t="s">
        <v>5181</v>
      </c>
      <c r="H4444" t="s">
        <v>5182</v>
      </c>
      <c r="I4444" t="s">
        <v>22</v>
      </c>
      <c r="J4444" t="s">
        <v>23</v>
      </c>
      <c r="K4444" t="s">
        <v>233</v>
      </c>
      <c r="L4444" t="s">
        <v>234</v>
      </c>
      <c r="M4444">
        <v>48185</v>
      </c>
      <c r="N4444" t="s">
        <v>101</v>
      </c>
      <c r="O4444" t="s">
        <v>7510</v>
      </c>
      <c r="P4444" t="s">
        <v>42</v>
      </c>
      <c r="Q4444" t="s">
        <v>64</v>
      </c>
      <c r="R4444" t="s">
        <v>7511</v>
      </c>
      <c r="S4444">
        <v>29.2</v>
      </c>
      <c r="T4444" s="3"/>
    </row>
    <row r="4445" spans="1:20" x14ac:dyDescent="0.3">
      <c r="A4445">
        <v>4444</v>
      </c>
      <c r="B4445" t="s">
        <v>7507</v>
      </c>
      <c r="C4445">
        <f t="shared" si="69"/>
        <v>29</v>
      </c>
      <c r="D4445" s="1">
        <v>42938</v>
      </c>
      <c r="E4445" s="1">
        <v>42942</v>
      </c>
      <c r="F4445" t="s">
        <v>46</v>
      </c>
      <c r="G4445" t="s">
        <v>5181</v>
      </c>
      <c r="H4445" t="s">
        <v>5182</v>
      </c>
      <c r="I4445" t="s">
        <v>22</v>
      </c>
      <c r="J4445" t="s">
        <v>23</v>
      </c>
      <c r="K4445" t="s">
        <v>233</v>
      </c>
      <c r="L4445" t="s">
        <v>234</v>
      </c>
      <c r="M4445">
        <v>48185</v>
      </c>
      <c r="N4445" t="s">
        <v>101</v>
      </c>
      <c r="O4445" t="s">
        <v>3979</v>
      </c>
      <c r="P4445" t="s">
        <v>42</v>
      </c>
      <c r="Q4445" t="s">
        <v>86</v>
      </c>
      <c r="R4445" t="s">
        <v>3980</v>
      </c>
      <c r="S4445">
        <v>32.4</v>
      </c>
      <c r="T4445" s="3"/>
    </row>
    <row r="4446" spans="1:20" x14ac:dyDescent="0.3">
      <c r="A4446">
        <v>4445</v>
      </c>
      <c r="B4446" t="s">
        <v>7512</v>
      </c>
      <c r="C4446">
        <f t="shared" si="69"/>
        <v>47</v>
      </c>
      <c r="D4446" s="1">
        <v>42324</v>
      </c>
      <c r="E4446" s="1">
        <v>42329</v>
      </c>
      <c r="F4446" t="s">
        <v>46</v>
      </c>
      <c r="G4446" t="s">
        <v>2147</v>
      </c>
      <c r="H4446" t="s">
        <v>2148</v>
      </c>
      <c r="I4446" t="s">
        <v>98</v>
      </c>
      <c r="J4446" t="s">
        <v>23</v>
      </c>
      <c r="K4446" t="s">
        <v>534</v>
      </c>
      <c r="L4446" t="s">
        <v>250</v>
      </c>
      <c r="M4446">
        <v>47401</v>
      </c>
      <c r="N4446" t="s">
        <v>101</v>
      </c>
      <c r="O4446" t="s">
        <v>5585</v>
      </c>
      <c r="P4446" t="s">
        <v>42</v>
      </c>
      <c r="Q4446" t="s">
        <v>169</v>
      </c>
      <c r="R4446" t="s">
        <v>5586</v>
      </c>
      <c r="S4446">
        <v>78.349999999999994</v>
      </c>
      <c r="T4446" s="3"/>
    </row>
    <row r="4447" spans="1:20" x14ac:dyDescent="0.3">
      <c r="A4447">
        <v>4446</v>
      </c>
      <c r="B4447" t="s">
        <v>7512</v>
      </c>
      <c r="C4447">
        <f t="shared" si="69"/>
        <v>47</v>
      </c>
      <c r="D4447" s="1">
        <v>42324</v>
      </c>
      <c r="E4447" s="1">
        <v>42329</v>
      </c>
      <c r="F4447" t="s">
        <v>46</v>
      </c>
      <c r="G4447" t="s">
        <v>2147</v>
      </c>
      <c r="H4447" t="s">
        <v>2148</v>
      </c>
      <c r="I4447" t="s">
        <v>98</v>
      </c>
      <c r="J4447" t="s">
        <v>23</v>
      </c>
      <c r="K4447" t="s">
        <v>534</v>
      </c>
      <c r="L4447" t="s">
        <v>250</v>
      </c>
      <c r="M4447">
        <v>47401</v>
      </c>
      <c r="N4447" t="s">
        <v>101</v>
      </c>
      <c r="O4447" t="s">
        <v>6005</v>
      </c>
      <c r="P4447" t="s">
        <v>42</v>
      </c>
      <c r="Q4447" t="s">
        <v>86</v>
      </c>
      <c r="R4447" t="s">
        <v>6006</v>
      </c>
      <c r="S4447">
        <v>31.68</v>
      </c>
      <c r="T4447" s="3"/>
    </row>
    <row r="4448" spans="1:20" x14ac:dyDescent="0.3">
      <c r="A4448">
        <v>4447</v>
      </c>
      <c r="B4448" t="s">
        <v>7512</v>
      </c>
      <c r="C4448">
        <f t="shared" si="69"/>
        <v>47</v>
      </c>
      <c r="D4448" s="1">
        <v>42324</v>
      </c>
      <c r="E4448" s="1">
        <v>42329</v>
      </c>
      <c r="F4448" t="s">
        <v>46</v>
      </c>
      <c r="G4448" t="s">
        <v>2147</v>
      </c>
      <c r="H4448" t="s">
        <v>2148</v>
      </c>
      <c r="I4448" t="s">
        <v>98</v>
      </c>
      <c r="J4448" t="s">
        <v>23</v>
      </c>
      <c r="K4448" t="s">
        <v>534</v>
      </c>
      <c r="L4448" t="s">
        <v>250</v>
      </c>
      <c r="M4448">
        <v>47401</v>
      </c>
      <c r="N4448" t="s">
        <v>101</v>
      </c>
      <c r="O4448" t="s">
        <v>154</v>
      </c>
      <c r="P4448" t="s">
        <v>42</v>
      </c>
      <c r="Q4448" t="s">
        <v>71</v>
      </c>
      <c r="R4448" t="s">
        <v>155</v>
      </c>
      <c r="S4448">
        <v>29.12</v>
      </c>
      <c r="T4448" s="3"/>
    </row>
    <row r="4449" spans="1:20" x14ac:dyDescent="0.3">
      <c r="A4449">
        <v>4448</v>
      </c>
      <c r="B4449" t="s">
        <v>7512</v>
      </c>
      <c r="C4449">
        <f t="shared" si="69"/>
        <v>47</v>
      </c>
      <c r="D4449" s="1">
        <v>42324</v>
      </c>
      <c r="E4449" s="1">
        <v>42329</v>
      </c>
      <c r="F4449" t="s">
        <v>46</v>
      </c>
      <c r="G4449" t="s">
        <v>2147</v>
      </c>
      <c r="H4449" t="s">
        <v>2148</v>
      </c>
      <c r="I4449" t="s">
        <v>98</v>
      </c>
      <c r="J4449" t="s">
        <v>23</v>
      </c>
      <c r="K4449" t="s">
        <v>534</v>
      </c>
      <c r="L4449" t="s">
        <v>250</v>
      </c>
      <c r="M4449">
        <v>47401</v>
      </c>
      <c r="N4449" t="s">
        <v>101</v>
      </c>
      <c r="O4449" t="s">
        <v>1192</v>
      </c>
      <c r="P4449" t="s">
        <v>42</v>
      </c>
      <c r="Q4449" t="s">
        <v>55</v>
      </c>
      <c r="R4449" t="s">
        <v>1193</v>
      </c>
      <c r="S4449">
        <v>169.45</v>
      </c>
      <c r="T4449" s="3"/>
    </row>
    <row r="4450" spans="1:20" x14ac:dyDescent="0.3">
      <c r="A4450">
        <v>4449</v>
      </c>
      <c r="B4450" t="s">
        <v>7513</v>
      </c>
      <c r="C4450">
        <f t="shared" si="69"/>
        <v>26</v>
      </c>
      <c r="D4450" s="1">
        <v>42540</v>
      </c>
      <c r="E4450" s="1">
        <v>42544</v>
      </c>
      <c r="F4450" t="s">
        <v>46</v>
      </c>
      <c r="G4450" t="s">
        <v>939</v>
      </c>
      <c r="H4450" t="s">
        <v>940</v>
      </c>
      <c r="I4450" t="s">
        <v>22</v>
      </c>
      <c r="J4450" t="s">
        <v>23</v>
      </c>
      <c r="K4450" t="s">
        <v>38</v>
      </c>
      <c r="L4450" t="s">
        <v>39</v>
      </c>
      <c r="M4450">
        <v>90032</v>
      </c>
      <c r="N4450" t="s">
        <v>40</v>
      </c>
      <c r="O4450" t="s">
        <v>2112</v>
      </c>
      <c r="P4450" t="s">
        <v>28</v>
      </c>
      <c r="Q4450" t="s">
        <v>61</v>
      </c>
      <c r="R4450" t="s">
        <v>2113</v>
      </c>
      <c r="S4450">
        <v>12.56</v>
      </c>
      <c r="T4450" s="3"/>
    </row>
    <row r="4451" spans="1:20" x14ac:dyDescent="0.3">
      <c r="A4451">
        <v>4450</v>
      </c>
      <c r="B4451" t="s">
        <v>7513</v>
      </c>
      <c r="C4451">
        <f t="shared" si="69"/>
        <v>26</v>
      </c>
      <c r="D4451" s="1">
        <v>42540</v>
      </c>
      <c r="E4451" s="1">
        <v>42544</v>
      </c>
      <c r="F4451" t="s">
        <v>46</v>
      </c>
      <c r="G4451" t="s">
        <v>939</v>
      </c>
      <c r="H4451" t="s">
        <v>940</v>
      </c>
      <c r="I4451" t="s">
        <v>22</v>
      </c>
      <c r="J4451" t="s">
        <v>23</v>
      </c>
      <c r="K4451" t="s">
        <v>38</v>
      </c>
      <c r="L4451" t="s">
        <v>39</v>
      </c>
      <c r="M4451">
        <v>90032</v>
      </c>
      <c r="N4451" t="s">
        <v>40</v>
      </c>
      <c r="O4451" t="s">
        <v>4451</v>
      </c>
      <c r="P4451" t="s">
        <v>42</v>
      </c>
      <c r="Q4451" t="s">
        <v>86</v>
      </c>
      <c r="R4451" t="s">
        <v>4452</v>
      </c>
      <c r="S4451">
        <v>6.48</v>
      </c>
      <c r="T4451" s="3"/>
    </row>
    <row r="4452" spans="1:20" x14ac:dyDescent="0.3">
      <c r="A4452">
        <v>4451</v>
      </c>
      <c r="B4452" t="s">
        <v>7513</v>
      </c>
      <c r="C4452">
        <f t="shared" si="69"/>
        <v>26</v>
      </c>
      <c r="D4452" s="1">
        <v>42540</v>
      </c>
      <c r="E4452" s="1">
        <v>42544</v>
      </c>
      <c r="F4452" t="s">
        <v>46</v>
      </c>
      <c r="G4452" t="s">
        <v>939</v>
      </c>
      <c r="H4452" t="s">
        <v>940</v>
      </c>
      <c r="I4452" t="s">
        <v>22</v>
      </c>
      <c r="J4452" t="s">
        <v>23</v>
      </c>
      <c r="K4452" t="s">
        <v>38</v>
      </c>
      <c r="L4452" t="s">
        <v>39</v>
      </c>
      <c r="M4452">
        <v>90032</v>
      </c>
      <c r="N4452" t="s">
        <v>40</v>
      </c>
      <c r="O4452" t="s">
        <v>2469</v>
      </c>
      <c r="P4452" t="s">
        <v>42</v>
      </c>
      <c r="Q4452" t="s">
        <v>169</v>
      </c>
      <c r="R4452" t="s">
        <v>2470</v>
      </c>
      <c r="S4452">
        <v>186.69</v>
      </c>
      <c r="T4452" s="3"/>
    </row>
    <row r="4453" spans="1:20" x14ac:dyDescent="0.3">
      <c r="A4453">
        <v>4452</v>
      </c>
      <c r="B4453" t="s">
        <v>7514</v>
      </c>
      <c r="C4453">
        <f t="shared" si="69"/>
        <v>27</v>
      </c>
      <c r="D4453" s="1">
        <v>42920</v>
      </c>
      <c r="E4453" s="1">
        <v>42922</v>
      </c>
      <c r="F4453" t="s">
        <v>184</v>
      </c>
      <c r="G4453" t="s">
        <v>7162</v>
      </c>
      <c r="H4453" t="s">
        <v>7163</v>
      </c>
      <c r="I4453" t="s">
        <v>22</v>
      </c>
      <c r="J4453" t="s">
        <v>23</v>
      </c>
      <c r="K4453" t="s">
        <v>123</v>
      </c>
      <c r="L4453" t="s">
        <v>39</v>
      </c>
      <c r="M4453">
        <v>94109</v>
      </c>
      <c r="N4453" t="s">
        <v>40</v>
      </c>
      <c r="O4453" t="s">
        <v>2070</v>
      </c>
      <c r="P4453" t="s">
        <v>28</v>
      </c>
      <c r="Q4453" t="s">
        <v>61</v>
      </c>
      <c r="R4453" t="s">
        <v>2071</v>
      </c>
      <c r="S4453">
        <v>25.4</v>
      </c>
      <c r="T4453" s="3"/>
    </row>
    <row r="4454" spans="1:20" x14ac:dyDescent="0.3">
      <c r="A4454">
        <v>4453</v>
      </c>
      <c r="B4454" t="s">
        <v>7514</v>
      </c>
      <c r="C4454">
        <f t="shared" si="69"/>
        <v>27</v>
      </c>
      <c r="D4454" s="1">
        <v>42920</v>
      </c>
      <c r="E4454" s="1">
        <v>42922</v>
      </c>
      <c r="F4454" t="s">
        <v>184</v>
      </c>
      <c r="G4454" t="s">
        <v>7162</v>
      </c>
      <c r="H4454" t="s">
        <v>7163</v>
      </c>
      <c r="I4454" t="s">
        <v>22</v>
      </c>
      <c r="J4454" t="s">
        <v>23</v>
      </c>
      <c r="K4454" t="s">
        <v>123</v>
      </c>
      <c r="L4454" t="s">
        <v>39</v>
      </c>
      <c r="M4454">
        <v>94109</v>
      </c>
      <c r="N4454" t="s">
        <v>40</v>
      </c>
      <c r="O4454" t="s">
        <v>7515</v>
      </c>
      <c r="P4454" t="s">
        <v>42</v>
      </c>
      <c r="Q4454" t="s">
        <v>169</v>
      </c>
      <c r="R4454" t="s">
        <v>7516</v>
      </c>
      <c r="S4454">
        <v>43.96</v>
      </c>
      <c r="T4454" s="3"/>
    </row>
    <row r="4455" spans="1:20" x14ac:dyDescent="0.3">
      <c r="A4455">
        <v>4454</v>
      </c>
      <c r="B4455" t="s">
        <v>7514</v>
      </c>
      <c r="C4455">
        <f t="shared" si="69"/>
        <v>27</v>
      </c>
      <c r="D4455" s="1">
        <v>42920</v>
      </c>
      <c r="E4455" s="1">
        <v>42922</v>
      </c>
      <c r="F4455" t="s">
        <v>184</v>
      </c>
      <c r="G4455" t="s">
        <v>7162</v>
      </c>
      <c r="H4455" t="s">
        <v>7163</v>
      </c>
      <c r="I4455" t="s">
        <v>22</v>
      </c>
      <c r="J4455" t="s">
        <v>23</v>
      </c>
      <c r="K4455" t="s">
        <v>123</v>
      </c>
      <c r="L4455" t="s">
        <v>39</v>
      </c>
      <c r="M4455">
        <v>94109</v>
      </c>
      <c r="N4455" t="s">
        <v>40</v>
      </c>
      <c r="O4455" t="s">
        <v>3095</v>
      </c>
      <c r="P4455" t="s">
        <v>28</v>
      </c>
      <c r="Q4455" t="s">
        <v>29</v>
      </c>
      <c r="R4455" t="s">
        <v>3096</v>
      </c>
      <c r="S4455">
        <v>1279.165</v>
      </c>
      <c r="T4455" s="3"/>
    </row>
    <row r="4456" spans="1:20" x14ac:dyDescent="0.3">
      <c r="A4456">
        <v>4455</v>
      </c>
      <c r="B4456" t="s">
        <v>7514</v>
      </c>
      <c r="C4456">
        <f t="shared" si="69"/>
        <v>27</v>
      </c>
      <c r="D4456" s="1">
        <v>42920</v>
      </c>
      <c r="E4456" s="1">
        <v>42922</v>
      </c>
      <c r="F4456" t="s">
        <v>184</v>
      </c>
      <c r="G4456" t="s">
        <v>7162</v>
      </c>
      <c r="H4456" t="s">
        <v>7163</v>
      </c>
      <c r="I4456" t="s">
        <v>22</v>
      </c>
      <c r="J4456" t="s">
        <v>23</v>
      </c>
      <c r="K4456" t="s">
        <v>123</v>
      </c>
      <c r="L4456" t="s">
        <v>39</v>
      </c>
      <c r="M4456">
        <v>94109</v>
      </c>
      <c r="N4456" t="s">
        <v>40</v>
      </c>
      <c r="O4456" t="s">
        <v>2733</v>
      </c>
      <c r="P4456" t="s">
        <v>42</v>
      </c>
      <c r="Q4456" t="s">
        <v>55</v>
      </c>
      <c r="R4456" t="s">
        <v>2734</v>
      </c>
      <c r="S4456">
        <v>27.92</v>
      </c>
      <c r="T4456" s="3"/>
    </row>
    <row r="4457" spans="1:20" x14ac:dyDescent="0.3">
      <c r="A4457">
        <v>4456</v>
      </c>
      <c r="B4457" t="s">
        <v>7517</v>
      </c>
      <c r="C4457">
        <f t="shared" si="69"/>
        <v>36</v>
      </c>
      <c r="D4457" s="1">
        <v>42616</v>
      </c>
      <c r="E4457" s="1">
        <v>42621</v>
      </c>
      <c r="F4457" t="s">
        <v>46</v>
      </c>
      <c r="G4457" t="s">
        <v>2957</v>
      </c>
      <c r="H4457" t="s">
        <v>2958</v>
      </c>
      <c r="I4457" t="s">
        <v>98</v>
      </c>
      <c r="J4457" t="s">
        <v>23</v>
      </c>
      <c r="K4457" t="s">
        <v>123</v>
      </c>
      <c r="L4457" t="s">
        <v>39</v>
      </c>
      <c r="M4457">
        <v>94110</v>
      </c>
      <c r="N4457" t="s">
        <v>40</v>
      </c>
      <c r="O4457" t="s">
        <v>1549</v>
      </c>
      <c r="P4457" t="s">
        <v>28</v>
      </c>
      <c r="Q4457" t="s">
        <v>32</v>
      </c>
      <c r="R4457" t="s">
        <v>1550</v>
      </c>
      <c r="S4457">
        <v>129.56800000000001</v>
      </c>
      <c r="T4457" s="3"/>
    </row>
    <row r="4458" spans="1:20" x14ac:dyDescent="0.3">
      <c r="A4458">
        <v>4457</v>
      </c>
      <c r="B4458" t="s">
        <v>7517</v>
      </c>
      <c r="C4458">
        <f t="shared" si="69"/>
        <v>36</v>
      </c>
      <c r="D4458" s="1">
        <v>42616</v>
      </c>
      <c r="E4458" s="1">
        <v>42621</v>
      </c>
      <c r="F4458" t="s">
        <v>46</v>
      </c>
      <c r="G4458" t="s">
        <v>2957</v>
      </c>
      <c r="H4458" t="s">
        <v>2958</v>
      </c>
      <c r="I4458" t="s">
        <v>98</v>
      </c>
      <c r="J4458" t="s">
        <v>23</v>
      </c>
      <c r="K4458" t="s">
        <v>123</v>
      </c>
      <c r="L4458" t="s">
        <v>39</v>
      </c>
      <c r="M4458">
        <v>94110</v>
      </c>
      <c r="N4458" t="s">
        <v>40</v>
      </c>
      <c r="O4458" t="s">
        <v>541</v>
      </c>
      <c r="P4458" t="s">
        <v>42</v>
      </c>
      <c r="Q4458" t="s">
        <v>71</v>
      </c>
      <c r="R4458" t="s">
        <v>542</v>
      </c>
      <c r="S4458">
        <v>6.3680000000000003</v>
      </c>
      <c r="T4458" s="3"/>
    </row>
    <row r="4459" spans="1:20" x14ac:dyDescent="0.3">
      <c r="A4459">
        <v>4458</v>
      </c>
      <c r="B4459" t="s">
        <v>7518</v>
      </c>
      <c r="C4459">
        <f t="shared" si="69"/>
        <v>32</v>
      </c>
      <c r="D4459" s="1">
        <v>43319</v>
      </c>
      <c r="E4459" s="1">
        <v>43324</v>
      </c>
      <c r="F4459" t="s">
        <v>46</v>
      </c>
      <c r="G4459" t="s">
        <v>3649</v>
      </c>
      <c r="H4459" t="s">
        <v>3650</v>
      </c>
      <c r="I4459" t="s">
        <v>22</v>
      </c>
      <c r="J4459" t="s">
        <v>23</v>
      </c>
      <c r="K4459" t="s">
        <v>627</v>
      </c>
      <c r="L4459" t="s">
        <v>39</v>
      </c>
      <c r="M4459">
        <v>95123</v>
      </c>
      <c r="N4459" t="s">
        <v>40</v>
      </c>
      <c r="O4459" t="s">
        <v>4754</v>
      </c>
      <c r="P4459" t="s">
        <v>42</v>
      </c>
      <c r="Q4459" t="s">
        <v>86</v>
      </c>
      <c r="R4459" t="s">
        <v>4755</v>
      </c>
      <c r="S4459">
        <v>244.55</v>
      </c>
      <c r="T4459" s="3"/>
    </row>
    <row r="4460" spans="1:20" x14ac:dyDescent="0.3">
      <c r="A4460">
        <v>4459</v>
      </c>
      <c r="B4460" t="s">
        <v>7519</v>
      </c>
      <c r="C4460">
        <f t="shared" si="69"/>
        <v>11</v>
      </c>
      <c r="D4460" s="1">
        <v>43172</v>
      </c>
      <c r="E4460" s="1">
        <v>43179</v>
      </c>
      <c r="F4460" t="s">
        <v>46</v>
      </c>
      <c r="G4460" t="s">
        <v>2816</v>
      </c>
      <c r="H4460" t="s">
        <v>2817</v>
      </c>
      <c r="I4460" t="s">
        <v>22</v>
      </c>
      <c r="J4460" t="s">
        <v>23</v>
      </c>
      <c r="K4460" t="s">
        <v>805</v>
      </c>
      <c r="L4460" t="s">
        <v>453</v>
      </c>
      <c r="M4460">
        <v>80219</v>
      </c>
      <c r="N4460" t="s">
        <v>40</v>
      </c>
      <c r="O4460" t="s">
        <v>1801</v>
      </c>
      <c r="P4460" t="s">
        <v>42</v>
      </c>
      <c r="Q4460" t="s">
        <v>575</v>
      </c>
      <c r="R4460" t="s">
        <v>1802</v>
      </c>
      <c r="S4460">
        <v>1332.4960000000001</v>
      </c>
      <c r="T4460" s="3"/>
    </row>
    <row r="4461" spans="1:20" x14ac:dyDescent="0.3">
      <c r="A4461">
        <v>4460</v>
      </c>
      <c r="B4461" t="s">
        <v>7520</v>
      </c>
      <c r="C4461">
        <f t="shared" si="69"/>
        <v>39</v>
      </c>
      <c r="D4461" s="1">
        <v>43371</v>
      </c>
      <c r="E4461" s="1">
        <v>43374</v>
      </c>
      <c r="F4461" t="s">
        <v>184</v>
      </c>
      <c r="G4461" t="s">
        <v>2352</v>
      </c>
      <c r="H4461" t="s">
        <v>2353</v>
      </c>
      <c r="I4461" t="s">
        <v>98</v>
      </c>
      <c r="J4461" t="s">
        <v>23</v>
      </c>
      <c r="K4461" t="s">
        <v>452</v>
      </c>
      <c r="L4461" t="s">
        <v>453</v>
      </c>
      <c r="M4461">
        <v>80013</v>
      </c>
      <c r="N4461" t="s">
        <v>40</v>
      </c>
      <c r="O4461" t="s">
        <v>1995</v>
      </c>
      <c r="P4461" t="s">
        <v>28</v>
      </c>
      <c r="Q4461" t="s">
        <v>61</v>
      </c>
      <c r="R4461" t="s">
        <v>1996</v>
      </c>
      <c r="S4461">
        <v>32.776000000000003</v>
      </c>
      <c r="T4461" s="3"/>
    </row>
    <row r="4462" spans="1:20" x14ac:dyDescent="0.3">
      <c r="A4462">
        <v>4461</v>
      </c>
      <c r="B4462" t="s">
        <v>7520</v>
      </c>
      <c r="C4462">
        <f t="shared" si="69"/>
        <v>39</v>
      </c>
      <c r="D4462" s="1">
        <v>43371</v>
      </c>
      <c r="E4462" s="1">
        <v>43374</v>
      </c>
      <c r="F4462" t="s">
        <v>184</v>
      </c>
      <c r="G4462" t="s">
        <v>2352</v>
      </c>
      <c r="H4462" t="s">
        <v>2353</v>
      </c>
      <c r="I4462" t="s">
        <v>98</v>
      </c>
      <c r="J4462" t="s">
        <v>23</v>
      </c>
      <c r="K4462" t="s">
        <v>452</v>
      </c>
      <c r="L4462" t="s">
        <v>453</v>
      </c>
      <c r="M4462">
        <v>80013</v>
      </c>
      <c r="N4462" t="s">
        <v>40</v>
      </c>
      <c r="O4462" t="s">
        <v>837</v>
      </c>
      <c r="P4462" t="s">
        <v>42</v>
      </c>
      <c r="Q4462" t="s">
        <v>55</v>
      </c>
      <c r="R4462" t="s">
        <v>838</v>
      </c>
      <c r="S4462">
        <v>147.184</v>
      </c>
      <c r="T4462" s="3"/>
    </row>
    <row r="4463" spans="1:20" x14ac:dyDescent="0.3">
      <c r="A4463">
        <v>4462</v>
      </c>
      <c r="B4463" t="s">
        <v>7520</v>
      </c>
      <c r="C4463">
        <f t="shared" si="69"/>
        <v>39</v>
      </c>
      <c r="D4463" s="1">
        <v>43371</v>
      </c>
      <c r="E4463" s="1">
        <v>43374</v>
      </c>
      <c r="F4463" t="s">
        <v>184</v>
      </c>
      <c r="G4463" t="s">
        <v>2352</v>
      </c>
      <c r="H4463" t="s">
        <v>2353</v>
      </c>
      <c r="I4463" t="s">
        <v>98</v>
      </c>
      <c r="J4463" t="s">
        <v>23</v>
      </c>
      <c r="K4463" t="s">
        <v>452</v>
      </c>
      <c r="L4463" t="s">
        <v>453</v>
      </c>
      <c r="M4463">
        <v>80013</v>
      </c>
      <c r="N4463" t="s">
        <v>40</v>
      </c>
      <c r="O4463" t="s">
        <v>659</v>
      </c>
      <c r="P4463" t="s">
        <v>67</v>
      </c>
      <c r="Q4463" t="s">
        <v>157</v>
      </c>
      <c r="R4463" t="s">
        <v>660</v>
      </c>
      <c r="S4463">
        <v>54.384</v>
      </c>
      <c r="T4463" s="3"/>
    </row>
    <row r="4464" spans="1:20" x14ac:dyDescent="0.3">
      <c r="A4464">
        <v>4463</v>
      </c>
      <c r="B4464" t="s">
        <v>7520</v>
      </c>
      <c r="C4464">
        <f t="shared" si="69"/>
        <v>39</v>
      </c>
      <c r="D4464" s="1">
        <v>43371</v>
      </c>
      <c r="E4464" s="1">
        <v>43374</v>
      </c>
      <c r="F4464" t="s">
        <v>184</v>
      </c>
      <c r="G4464" t="s">
        <v>2352</v>
      </c>
      <c r="H4464" t="s">
        <v>2353</v>
      </c>
      <c r="I4464" t="s">
        <v>98</v>
      </c>
      <c r="J4464" t="s">
        <v>23</v>
      </c>
      <c r="K4464" t="s">
        <v>452</v>
      </c>
      <c r="L4464" t="s">
        <v>453</v>
      </c>
      <c r="M4464">
        <v>80013</v>
      </c>
      <c r="N4464" t="s">
        <v>40</v>
      </c>
      <c r="O4464" t="s">
        <v>4999</v>
      </c>
      <c r="P4464" t="s">
        <v>42</v>
      </c>
      <c r="Q4464" t="s">
        <v>71</v>
      </c>
      <c r="R4464" t="s">
        <v>5000</v>
      </c>
      <c r="S4464">
        <v>76.775999999999996</v>
      </c>
      <c r="T4464" s="3"/>
    </row>
    <row r="4465" spans="1:20" x14ac:dyDescent="0.3">
      <c r="A4465">
        <v>4464</v>
      </c>
      <c r="B4465" t="s">
        <v>7520</v>
      </c>
      <c r="C4465">
        <f t="shared" si="69"/>
        <v>39</v>
      </c>
      <c r="D4465" s="1">
        <v>43371</v>
      </c>
      <c r="E4465" s="1">
        <v>43374</v>
      </c>
      <c r="F4465" t="s">
        <v>184</v>
      </c>
      <c r="G4465" t="s">
        <v>2352</v>
      </c>
      <c r="H4465" t="s">
        <v>2353</v>
      </c>
      <c r="I4465" t="s">
        <v>98</v>
      </c>
      <c r="J4465" t="s">
        <v>23</v>
      </c>
      <c r="K4465" t="s">
        <v>452</v>
      </c>
      <c r="L4465" t="s">
        <v>453</v>
      </c>
      <c r="M4465">
        <v>80013</v>
      </c>
      <c r="N4465" t="s">
        <v>40</v>
      </c>
      <c r="O4465" t="s">
        <v>7521</v>
      </c>
      <c r="P4465" t="s">
        <v>42</v>
      </c>
      <c r="Q4465" t="s">
        <v>86</v>
      </c>
      <c r="R4465" t="s">
        <v>7522</v>
      </c>
      <c r="S4465">
        <v>14.352</v>
      </c>
      <c r="T4465" s="3"/>
    </row>
    <row r="4466" spans="1:20" x14ac:dyDescent="0.3">
      <c r="A4466">
        <v>4465</v>
      </c>
      <c r="B4466" t="s">
        <v>7520</v>
      </c>
      <c r="C4466">
        <f t="shared" si="69"/>
        <v>39</v>
      </c>
      <c r="D4466" s="1">
        <v>43371</v>
      </c>
      <c r="E4466" s="1">
        <v>43374</v>
      </c>
      <c r="F4466" t="s">
        <v>184</v>
      </c>
      <c r="G4466" t="s">
        <v>2352</v>
      </c>
      <c r="H4466" t="s">
        <v>2353</v>
      </c>
      <c r="I4466" t="s">
        <v>98</v>
      </c>
      <c r="J4466" t="s">
        <v>23</v>
      </c>
      <c r="K4466" t="s">
        <v>452</v>
      </c>
      <c r="L4466" t="s">
        <v>453</v>
      </c>
      <c r="M4466">
        <v>80013</v>
      </c>
      <c r="N4466" t="s">
        <v>40</v>
      </c>
      <c r="O4466" t="s">
        <v>704</v>
      </c>
      <c r="P4466" t="s">
        <v>42</v>
      </c>
      <c r="Q4466" t="s">
        <v>74</v>
      </c>
      <c r="R4466" t="s">
        <v>705</v>
      </c>
      <c r="S4466">
        <v>209.792</v>
      </c>
      <c r="T4466" s="3"/>
    </row>
    <row r="4467" spans="1:20" x14ac:dyDescent="0.3">
      <c r="A4467">
        <v>4466</v>
      </c>
      <c r="B4467" t="s">
        <v>7523</v>
      </c>
      <c r="C4467">
        <f t="shared" si="69"/>
        <v>33</v>
      </c>
      <c r="D4467" s="1">
        <v>42589</v>
      </c>
      <c r="E4467" s="1">
        <v>42593</v>
      </c>
      <c r="F4467" t="s">
        <v>46</v>
      </c>
      <c r="G4467" t="s">
        <v>3098</v>
      </c>
      <c r="H4467" t="s">
        <v>3099</v>
      </c>
      <c r="I4467" t="s">
        <v>37</v>
      </c>
      <c r="J4467" t="s">
        <v>23</v>
      </c>
      <c r="K4467" t="s">
        <v>7303</v>
      </c>
      <c r="L4467" t="s">
        <v>6264</v>
      </c>
      <c r="M4467">
        <v>83704</v>
      </c>
      <c r="N4467" t="s">
        <v>40</v>
      </c>
      <c r="O4467" t="s">
        <v>3592</v>
      </c>
      <c r="P4467" t="s">
        <v>42</v>
      </c>
      <c r="Q4467" t="s">
        <v>71</v>
      </c>
      <c r="R4467" t="s">
        <v>3593</v>
      </c>
      <c r="S4467">
        <v>3.3039999999999998</v>
      </c>
      <c r="T4467" s="3"/>
    </row>
    <row r="4468" spans="1:20" x14ac:dyDescent="0.3">
      <c r="A4468">
        <v>4467</v>
      </c>
      <c r="B4468" t="s">
        <v>7524</v>
      </c>
      <c r="C4468">
        <f t="shared" si="69"/>
        <v>47</v>
      </c>
      <c r="D4468" s="1">
        <v>43428</v>
      </c>
      <c r="E4468" s="1">
        <v>43435</v>
      </c>
      <c r="F4468" t="s">
        <v>46</v>
      </c>
      <c r="G4468" t="s">
        <v>4960</v>
      </c>
      <c r="H4468" t="s">
        <v>4961</v>
      </c>
      <c r="I4468" t="s">
        <v>22</v>
      </c>
      <c r="J4468" t="s">
        <v>23</v>
      </c>
      <c r="K4468" t="s">
        <v>262</v>
      </c>
      <c r="L4468" t="s">
        <v>263</v>
      </c>
      <c r="M4468">
        <v>10035</v>
      </c>
      <c r="N4468" t="s">
        <v>144</v>
      </c>
      <c r="O4468" t="s">
        <v>3324</v>
      </c>
      <c r="P4468" t="s">
        <v>42</v>
      </c>
      <c r="Q4468" t="s">
        <v>64</v>
      </c>
      <c r="R4468" t="s">
        <v>3325</v>
      </c>
      <c r="S4468">
        <v>16.38</v>
      </c>
      <c r="T4468" s="3"/>
    </row>
    <row r="4469" spans="1:20" x14ac:dyDescent="0.3">
      <c r="A4469">
        <v>4468</v>
      </c>
      <c r="B4469" t="s">
        <v>7524</v>
      </c>
      <c r="C4469">
        <f t="shared" si="69"/>
        <v>47</v>
      </c>
      <c r="D4469" s="1">
        <v>43428</v>
      </c>
      <c r="E4469" s="1">
        <v>43435</v>
      </c>
      <c r="F4469" t="s">
        <v>46</v>
      </c>
      <c r="G4469" t="s">
        <v>4960</v>
      </c>
      <c r="H4469" t="s">
        <v>4961</v>
      </c>
      <c r="I4469" t="s">
        <v>22</v>
      </c>
      <c r="J4469" t="s">
        <v>23</v>
      </c>
      <c r="K4469" t="s">
        <v>262</v>
      </c>
      <c r="L4469" t="s">
        <v>263</v>
      </c>
      <c r="M4469">
        <v>10035</v>
      </c>
      <c r="N4469" t="s">
        <v>144</v>
      </c>
      <c r="O4469" t="s">
        <v>3803</v>
      </c>
      <c r="P4469" t="s">
        <v>42</v>
      </c>
      <c r="Q4469" t="s">
        <v>169</v>
      </c>
      <c r="R4469" t="s">
        <v>3804</v>
      </c>
      <c r="S4469">
        <v>167.96</v>
      </c>
      <c r="T4469" s="3"/>
    </row>
    <row r="4470" spans="1:20" x14ac:dyDescent="0.3">
      <c r="A4470">
        <v>4469</v>
      </c>
      <c r="B4470" t="s">
        <v>7524</v>
      </c>
      <c r="C4470">
        <f t="shared" si="69"/>
        <v>47</v>
      </c>
      <c r="D4470" s="1">
        <v>43428</v>
      </c>
      <c r="E4470" s="1">
        <v>43435</v>
      </c>
      <c r="F4470" t="s">
        <v>46</v>
      </c>
      <c r="G4470" t="s">
        <v>4960</v>
      </c>
      <c r="H4470" t="s">
        <v>4961</v>
      </c>
      <c r="I4470" t="s">
        <v>22</v>
      </c>
      <c r="J4470" t="s">
        <v>23</v>
      </c>
      <c r="K4470" t="s">
        <v>262</v>
      </c>
      <c r="L4470" t="s">
        <v>263</v>
      </c>
      <c r="M4470">
        <v>10035</v>
      </c>
      <c r="N4470" t="s">
        <v>144</v>
      </c>
      <c r="O4470" t="s">
        <v>5452</v>
      </c>
      <c r="P4470" t="s">
        <v>28</v>
      </c>
      <c r="Q4470" t="s">
        <v>29</v>
      </c>
      <c r="R4470" t="s">
        <v>5453</v>
      </c>
      <c r="S4470">
        <v>321.56799999999998</v>
      </c>
      <c r="T4470" s="3"/>
    </row>
    <row r="4471" spans="1:20" x14ac:dyDescent="0.3">
      <c r="A4471">
        <v>4470</v>
      </c>
      <c r="B4471" t="s">
        <v>7524</v>
      </c>
      <c r="C4471">
        <f t="shared" si="69"/>
        <v>47</v>
      </c>
      <c r="D4471" s="1">
        <v>43428</v>
      </c>
      <c r="E4471" s="1">
        <v>43435</v>
      </c>
      <c r="F4471" t="s">
        <v>46</v>
      </c>
      <c r="G4471" t="s">
        <v>4960</v>
      </c>
      <c r="H4471" t="s">
        <v>4961</v>
      </c>
      <c r="I4471" t="s">
        <v>22</v>
      </c>
      <c r="J4471" t="s">
        <v>23</v>
      </c>
      <c r="K4471" t="s">
        <v>262</v>
      </c>
      <c r="L4471" t="s">
        <v>263</v>
      </c>
      <c r="M4471">
        <v>10035</v>
      </c>
      <c r="N4471" t="s">
        <v>144</v>
      </c>
      <c r="O4471" t="s">
        <v>4790</v>
      </c>
      <c r="P4471" t="s">
        <v>42</v>
      </c>
      <c r="Q4471" t="s">
        <v>86</v>
      </c>
      <c r="R4471" t="s">
        <v>4791</v>
      </c>
      <c r="S4471">
        <v>12.96</v>
      </c>
      <c r="T4471" s="3"/>
    </row>
    <row r="4472" spans="1:20" x14ac:dyDescent="0.3">
      <c r="A4472">
        <v>4471</v>
      </c>
      <c r="B4472" t="s">
        <v>7525</v>
      </c>
      <c r="C4472">
        <f t="shared" si="69"/>
        <v>19</v>
      </c>
      <c r="D4472" s="1">
        <v>43228</v>
      </c>
      <c r="E4472" s="1">
        <v>43232</v>
      </c>
      <c r="F4472" t="s">
        <v>46</v>
      </c>
      <c r="G4472" t="s">
        <v>1182</v>
      </c>
      <c r="H4472" t="s">
        <v>1183</v>
      </c>
      <c r="I4472" t="s">
        <v>37</v>
      </c>
      <c r="J4472" t="s">
        <v>23</v>
      </c>
      <c r="K4472" t="s">
        <v>142</v>
      </c>
      <c r="L4472" t="s">
        <v>143</v>
      </c>
      <c r="M4472">
        <v>19140</v>
      </c>
      <c r="N4472" t="s">
        <v>144</v>
      </c>
      <c r="O4472" t="s">
        <v>6599</v>
      </c>
      <c r="P4472" t="s">
        <v>28</v>
      </c>
      <c r="Q4472" t="s">
        <v>32</v>
      </c>
      <c r="R4472" t="s">
        <v>6600</v>
      </c>
      <c r="S4472">
        <v>128.05799999999999</v>
      </c>
      <c r="T4472" s="3"/>
    </row>
    <row r="4473" spans="1:20" x14ac:dyDescent="0.3">
      <c r="A4473">
        <v>4472</v>
      </c>
      <c r="B4473" t="s">
        <v>7526</v>
      </c>
      <c r="C4473">
        <f t="shared" si="69"/>
        <v>39</v>
      </c>
      <c r="D4473" s="1">
        <v>43372</v>
      </c>
      <c r="E4473" s="1">
        <v>43372</v>
      </c>
      <c r="F4473" t="s">
        <v>1289</v>
      </c>
      <c r="G4473" t="s">
        <v>601</v>
      </c>
      <c r="H4473" t="s">
        <v>602</v>
      </c>
      <c r="I4473" t="s">
        <v>98</v>
      </c>
      <c r="J4473" t="s">
        <v>23</v>
      </c>
      <c r="K4473" t="s">
        <v>7527</v>
      </c>
      <c r="L4473" t="s">
        <v>494</v>
      </c>
      <c r="M4473">
        <v>44060</v>
      </c>
      <c r="N4473" t="s">
        <v>144</v>
      </c>
      <c r="O4473" t="s">
        <v>4844</v>
      </c>
      <c r="P4473" t="s">
        <v>28</v>
      </c>
      <c r="Q4473" t="s">
        <v>32</v>
      </c>
      <c r="R4473" t="s">
        <v>4845</v>
      </c>
      <c r="S4473">
        <v>63.686</v>
      </c>
      <c r="T4473" s="3"/>
    </row>
    <row r="4474" spans="1:20" x14ac:dyDescent="0.3">
      <c r="A4474">
        <v>4473</v>
      </c>
      <c r="B4474" t="s">
        <v>7526</v>
      </c>
      <c r="C4474">
        <f t="shared" si="69"/>
        <v>39</v>
      </c>
      <c r="D4474" s="1">
        <v>43372</v>
      </c>
      <c r="E4474" s="1">
        <v>43372</v>
      </c>
      <c r="F4474" t="s">
        <v>1289</v>
      </c>
      <c r="G4474" t="s">
        <v>601</v>
      </c>
      <c r="H4474" t="s">
        <v>602</v>
      </c>
      <c r="I4474" t="s">
        <v>98</v>
      </c>
      <c r="J4474" t="s">
        <v>23</v>
      </c>
      <c r="K4474" t="s">
        <v>7527</v>
      </c>
      <c r="L4474" t="s">
        <v>494</v>
      </c>
      <c r="M4474">
        <v>44060</v>
      </c>
      <c r="N4474" t="s">
        <v>144</v>
      </c>
      <c r="O4474" t="s">
        <v>1595</v>
      </c>
      <c r="P4474" t="s">
        <v>67</v>
      </c>
      <c r="Q4474" t="s">
        <v>157</v>
      </c>
      <c r="R4474" t="s">
        <v>1596</v>
      </c>
      <c r="S4474">
        <v>239.976</v>
      </c>
      <c r="T4474" s="3"/>
    </row>
    <row r="4475" spans="1:20" x14ac:dyDescent="0.3">
      <c r="A4475">
        <v>4474</v>
      </c>
      <c r="B4475" t="s">
        <v>7526</v>
      </c>
      <c r="C4475">
        <f t="shared" si="69"/>
        <v>39</v>
      </c>
      <c r="D4475" s="1">
        <v>43372</v>
      </c>
      <c r="E4475" s="1">
        <v>43372</v>
      </c>
      <c r="F4475" t="s">
        <v>1289</v>
      </c>
      <c r="G4475" t="s">
        <v>601</v>
      </c>
      <c r="H4475" t="s">
        <v>602</v>
      </c>
      <c r="I4475" t="s">
        <v>98</v>
      </c>
      <c r="J4475" t="s">
        <v>23</v>
      </c>
      <c r="K4475" t="s">
        <v>7527</v>
      </c>
      <c r="L4475" t="s">
        <v>494</v>
      </c>
      <c r="M4475">
        <v>44060</v>
      </c>
      <c r="N4475" t="s">
        <v>144</v>
      </c>
      <c r="O4475" t="s">
        <v>7528</v>
      </c>
      <c r="P4475" t="s">
        <v>28</v>
      </c>
      <c r="Q4475" t="s">
        <v>52</v>
      </c>
      <c r="R4475" t="s">
        <v>7529</v>
      </c>
      <c r="S4475">
        <v>344.22</v>
      </c>
      <c r="T4475" s="3"/>
    </row>
    <row r="4476" spans="1:20" x14ac:dyDescent="0.3">
      <c r="A4476">
        <v>4475</v>
      </c>
      <c r="B4476" t="s">
        <v>7526</v>
      </c>
      <c r="C4476">
        <f t="shared" si="69"/>
        <v>39</v>
      </c>
      <c r="D4476" s="1">
        <v>43372</v>
      </c>
      <c r="E4476" s="1">
        <v>43372</v>
      </c>
      <c r="F4476" t="s">
        <v>1289</v>
      </c>
      <c r="G4476" t="s">
        <v>601</v>
      </c>
      <c r="H4476" t="s">
        <v>602</v>
      </c>
      <c r="I4476" t="s">
        <v>98</v>
      </c>
      <c r="J4476" t="s">
        <v>23</v>
      </c>
      <c r="K4476" t="s">
        <v>7527</v>
      </c>
      <c r="L4476" t="s">
        <v>494</v>
      </c>
      <c r="M4476">
        <v>44060</v>
      </c>
      <c r="N4476" t="s">
        <v>144</v>
      </c>
      <c r="O4476" t="s">
        <v>5268</v>
      </c>
      <c r="P4476" t="s">
        <v>42</v>
      </c>
      <c r="Q4476" t="s">
        <v>86</v>
      </c>
      <c r="R4476" t="s">
        <v>5269</v>
      </c>
      <c r="S4476">
        <v>15.552</v>
      </c>
      <c r="T4476" s="3"/>
    </row>
    <row r="4477" spans="1:20" x14ac:dyDescent="0.3">
      <c r="A4477">
        <v>4476</v>
      </c>
      <c r="B4477" t="s">
        <v>7526</v>
      </c>
      <c r="C4477">
        <f t="shared" si="69"/>
        <v>39</v>
      </c>
      <c r="D4477" s="1">
        <v>43372</v>
      </c>
      <c r="E4477" s="1">
        <v>43372</v>
      </c>
      <c r="F4477" t="s">
        <v>1289</v>
      </c>
      <c r="G4477" t="s">
        <v>601</v>
      </c>
      <c r="H4477" t="s">
        <v>602</v>
      </c>
      <c r="I4477" t="s">
        <v>98</v>
      </c>
      <c r="J4477" t="s">
        <v>23</v>
      </c>
      <c r="K4477" t="s">
        <v>7527</v>
      </c>
      <c r="L4477" t="s">
        <v>494</v>
      </c>
      <c r="M4477">
        <v>44060</v>
      </c>
      <c r="N4477" t="s">
        <v>144</v>
      </c>
      <c r="O4477" t="s">
        <v>6349</v>
      </c>
      <c r="P4477" t="s">
        <v>28</v>
      </c>
      <c r="Q4477" t="s">
        <v>61</v>
      </c>
      <c r="R4477" t="s">
        <v>6350</v>
      </c>
      <c r="S4477">
        <v>21.248000000000001</v>
      </c>
      <c r="T4477" s="3"/>
    </row>
    <row r="4478" spans="1:20" x14ac:dyDescent="0.3">
      <c r="A4478">
        <v>4477</v>
      </c>
      <c r="B4478" t="s">
        <v>7526</v>
      </c>
      <c r="C4478">
        <f t="shared" si="69"/>
        <v>39</v>
      </c>
      <c r="D4478" s="1">
        <v>43372</v>
      </c>
      <c r="E4478" s="1">
        <v>43372</v>
      </c>
      <c r="F4478" t="s">
        <v>1289</v>
      </c>
      <c r="G4478" t="s">
        <v>601</v>
      </c>
      <c r="H4478" t="s">
        <v>602</v>
      </c>
      <c r="I4478" t="s">
        <v>98</v>
      </c>
      <c r="J4478" t="s">
        <v>23</v>
      </c>
      <c r="K4478" t="s">
        <v>7527</v>
      </c>
      <c r="L4478" t="s">
        <v>494</v>
      </c>
      <c r="M4478">
        <v>44060</v>
      </c>
      <c r="N4478" t="s">
        <v>144</v>
      </c>
      <c r="O4478" t="s">
        <v>7107</v>
      </c>
      <c r="P4478" t="s">
        <v>42</v>
      </c>
      <c r="Q4478" t="s">
        <v>86</v>
      </c>
      <c r="R4478" t="s">
        <v>7108</v>
      </c>
      <c r="S4478">
        <v>8.4480000000000004</v>
      </c>
      <c r="T4478" s="3"/>
    </row>
    <row r="4479" spans="1:20" x14ac:dyDescent="0.3">
      <c r="A4479">
        <v>4478</v>
      </c>
      <c r="B4479" t="s">
        <v>7530</v>
      </c>
      <c r="C4479">
        <f t="shared" si="69"/>
        <v>43</v>
      </c>
      <c r="D4479" s="1">
        <v>43395</v>
      </c>
      <c r="E4479" s="1">
        <v>43395</v>
      </c>
      <c r="F4479" t="s">
        <v>1289</v>
      </c>
      <c r="G4479" t="s">
        <v>3151</v>
      </c>
      <c r="H4479" t="s">
        <v>3152</v>
      </c>
      <c r="I4479" t="s">
        <v>22</v>
      </c>
      <c r="J4479" t="s">
        <v>23</v>
      </c>
      <c r="K4479" t="s">
        <v>7531</v>
      </c>
      <c r="L4479" t="s">
        <v>646</v>
      </c>
      <c r="M4479">
        <v>73505</v>
      </c>
      <c r="N4479" t="s">
        <v>101</v>
      </c>
      <c r="O4479" t="s">
        <v>7532</v>
      </c>
      <c r="P4479" t="s">
        <v>42</v>
      </c>
      <c r="Q4479" t="s">
        <v>55</v>
      </c>
      <c r="R4479" t="s">
        <v>7533</v>
      </c>
      <c r="S4479">
        <v>333.09</v>
      </c>
      <c r="T4479" s="3"/>
    </row>
    <row r="4480" spans="1:20" x14ac:dyDescent="0.3">
      <c r="A4480">
        <v>4479</v>
      </c>
      <c r="B4480" t="s">
        <v>7530</v>
      </c>
      <c r="C4480">
        <f t="shared" si="69"/>
        <v>43</v>
      </c>
      <c r="D4480" s="1">
        <v>43395</v>
      </c>
      <c r="E4480" s="1">
        <v>43395</v>
      </c>
      <c r="F4480" t="s">
        <v>1289</v>
      </c>
      <c r="G4480" t="s">
        <v>3151</v>
      </c>
      <c r="H4480" t="s">
        <v>3152</v>
      </c>
      <c r="I4480" t="s">
        <v>22</v>
      </c>
      <c r="J4480" t="s">
        <v>23</v>
      </c>
      <c r="K4480" t="s">
        <v>7531</v>
      </c>
      <c r="L4480" t="s">
        <v>646</v>
      </c>
      <c r="M4480">
        <v>73505</v>
      </c>
      <c r="N4480" t="s">
        <v>101</v>
      </c>
      <c r="O4480" t="s">
        <v>881</v>
      </c>
      <c r="P4480" t="s">
        <v>28</v>
      </c>
      <c r="Q4480" t="s">
        <v>52</v>
      </c>
      <c r="R4480" t="s">
        <v>882</v>
      </c>
      <c r="S4480">
        <v>248.98</v>
      </c>
      <c r="T4480" s="3"/>
    </row>
    <row r="4481" spans="1:20" x14ac:dyDescent="0.3">
      <c r="A4481">
        <v>4480</v>
      </c>
      <c r="B4481" t="s">
        <v>7534</v>
      </c>
      <c r="C4481">
        <f t="shared" si="69"/>
        <v>13</v>
      </c>
      <c r="D4481" s="1">
        <v>42087</v>
      </c>
      <c r="E4481" s="1">
        <v>42091</v>
      </c>
      <c r="F4481" t="s">
        <v>46</v>
      </c>
      <c r="G4481" t="s">
        <v>2505</v>
      </c>
      <c r="H4481" t="s">
        <v>2506</v>
      </c>
      <c r="I4481" t="s">
        <v>22</v>
      </c>
      <c r="J4481" t="s">
        <v>23</v>
      </c>
      <c r="K4481" t="s">
        <v>262</v>
      </c>
      <c r="L4481" t="s">
        <v>263</v>
      </c>
      <c r="M4481">
        <v>10024</v>
      </c>
      <c r="N4481" t="s">
        <v>144</v>
      </c>
      <c r="O4481" t="s">
        <v>7535</v>
      </c>
      <c r="P4481" t="s">
        <v>42</v>
      </c>
      <c r="Q4481" t="s">
        <v>86</v>
      </c>
      <c r="R4481" t="s">
        <v>7536</v>
      </c>
      <c r="S4481">
        <v>24.9</v>
      </c>
      <c r="T4481" s="3"/>
    </row>
    <row r="4482" spans="1:20" x14ac:dyDescent="0.3">
      <c r="A4482">
        <v>4481</v>
      </c>
      <c r="B4482" t="s">
        <v>7537</v>
      </c>
      <c r="C4482">
        <f t="shared" si="69"/>
        <v>44</v>
      </c>
      <c r="D4482" s="1">
        <v>43042</v>
      </c>
      <c r="E4482" s="1">
        <v>43047</v>
      </c>
      <c r="F4482" t="s">
        <v>46</v>
      </c>
      <c r="G4482" t="s">
        <v>1656</v>
      </c>
      <c r="H4482" t="s">
        <v>1657</v>
      </c>
      <c r="I4482" t="s">
        <v>22</v>
      </c>
      <c r="J4482" t="s">
        <v>23</v>
      </c>
      <c r="K4482" t="s">
        <v>38</v>
      </c>
      <c r="L4482" t="s">
        <v>39</v>
      </c>
      <c r="M4482">
        <v>90049</v>
      </c>
      <c r="N4482" t="s">
        <v>40</v>
      </c>
      <c r="O4482" t="s">
        <v>3301</v>
      </c>
      <c r="P4482" t="s">
        <v>42</v>
      </c>
      <c r="Q4482" t="s">
        <v>265</v>
      </c>
      <c r="R4482" t="s">
        <v>3302</v>
      </c>
      <c r="S4482">
        <v>15.26</v>
      </c>
      <c r="T4482" s="3"/>
    </row>
    <row r="4483" spans="1:20" x14ac:dyDescent="0.3">
      <c r="A4483">
        <v>4482</v>
      </c>
      <c r="B4483" t="s">
        <v>7537</v>
      </c>
      <c r="C4483">
        <f t="shared" ref="C4483:C4546" si="70">WEEKNUM(D4483,1)</f>
        <v>44</v>
      </c>
      <c r="D4483" s="1">
        <v>43042</v>
      </c>
      <c r="E4483" s="1">
        <v>43047</v>
      </c>
      <c r="F4483" t="s">
        <v>46</v>
      </c>
      <c r="G4483" t="s">
        <v>1656</v>
      </c>
      <c r="H4483" t="s">
        <v>1657</v>
      </c>
      <c r="I4483" t="s">
        <v>22</v>
      </c>
      <c r="J4483" t="s">
        <v>23</v>
      </c>
      <c r="K4483" t="s">
        <v>38</v>
      </c>
      <c r="L4483" t="s">
        <v>39</v>
      </c>
      <c r="M4483">
        <v>90049</v>
      </c>
      <c r="N4483" t="s">
        <v>40</v>
      </c>
      <c r="O4483" t="s">
        <v>7461</v>
      </c>
      <c r="P4483" t="s">
        <v>42</v>
      </c>
      <c r="Q4483" t="s">
        <v>74</v>
      </c>
      <c r="R4483" t="s">
        <v>7462</v>
      </c>
      <c r="S4483">
        <v>43.32</v>
      </c>
      <c r="T4483" s="3"/>
    </row>
    <row r="4484" spans="1:20" x14ac:dyDescent="0.3">
      <c r="A4484">
        <v>4483</v>
      </c>
      <c r="B4484" t="s">
        <v>7537</v>
      </c>
      <c r="C4484">
        <f t="shared" si="70"/>
        <v>44</v>
      </c>
      <c r="D4484" s="1">
        <v>43042</v>
      </c>
      <c r="E4484" s="1">
        <v>43047</v>
      </c>
      <c r="F4484" t="s">
        <v>46</v>
      </c>
      <c r="G4484" t="s">
        <v>1656</v>
      </c>
      <c r="H4484" t="s">
        <v>1657</v>
      </c>
      <c r="I4484" t="s">
        <v>22</v>
      </c>
      <c r="J4484" t="s">
        <v>23</v>
      </c>
      <c r="K4484" t="s">
        <v>38</v>
      </c>
      <c r="L4484" t="s">
        <v>39</v>
      </c>
      <c r="M4484">
        <v>90049</v>
      </c>
      <c r="N4484" t="s">
        <v>40</v>
      </c>
      <c r="O4484" t="s">
        <v>488</v>
      </c>
      <c r="P4484" t="s">
        <v>42</v>
      </c>
      <c r="Q4484" t="s">
        <v>71</v>
      </c>
      <c r="R4484" t="s">
        <v>489</v>
      </c>
      <c r="S4484">
        <v>43.584000000000003</v>
      </c>
      <c r="T4484" s="3"/>
    </row>
    <row r="4485" spans="1:20" x14ac:dyDescent="0.3">
      <c r="A4485">
        <v>4484</v>
      </c>
      <c r="B4485" t="s">
        <v>7537</v>
      </c>
      <c r="C4485">
        <f t="shared" si="70"/>
        <v>44</v>
      </c>
      <c r="D4485" s="1">
        <v>43042</v>
      </c>
      <c r="E4485" s="1">
        <v>43047</v>
      </c>
      <c r="F4485" t="s">
        <v>46</v>
      </c>
      <c r="G4485" t="s">
        <v>1656</v>
      </c>
      <c r="H4485" t="s">
        <v>1657</v>
      </c>
      <c r="I4485" t="s">
        <v>22</v>
      </c>
      <c r="J4485" t="s">
        <v>23</v>
      </c>
      <c r="K4485" t="s">
        <v>38</v>
      </c>
      <c r="L4485" t="s">
        <v>39</v>
      </c>
      <c r="M4485">
        <v>90049</v>
      </c>
      <c r="N4485" t="s">
        <v>40</v>
      </c>
      <c r="O4485" t="s">
        <v>7538</v>
      </c>
      <c r="P4485" t="s">
        <v>42</v>
      </c>
      <c r="Q4485" t="s">
        <v>86</v>
      </c>
      <c r="R4485" t="s">
        <v>7539</v>
      </c>
      <c r="S4485">
        <v>116.28</v>
      </c>
      <c r="T4485" s="3"/>
    </row>
    <row r="4486" spans="1:20" x14ac:dyDescent="0.3">
      <c r="A4486">
        <v>4485</v>
      </c>
      <c r="B4486" t="s">
        <v>7537</v>
      </c>
      <c r="C4486">
        <f t="shared" si="70"/>
        <v>44</v>
      </c>
      <c r="D4486" s="1">
        <v>43042</v>
      </c>
      <c r="E4486" s="1">
        <v>43047</v>
      </c>
      <c r="F4486" t="s">
        <v>46</v>
      </c>
      <c r="G4486" t="s">
        <v>1656</v>
      </c>
      <c r="H4486" t="s">
        <v>1657</v>
      </c>
      <c r="I4486" t="s">
        <v>22</v>
      </c>
      <c r="J4486" t="s">
        <v>23</v>
      </c>
      <c r="K4486" t="s">
        <v>38</v>
      </c>
      <c r="L4486" t="s">
        <v>39</v>
      </c>
      <c r="M4486">
        <v>90049</v>
      </c>
      <c r="N4486" t="s">
        <v>40</v>
      </c>
      <c r="O4486" t="s">
        <v>2730</v>
      </c>
      <c r="P4486" t="s">
        <v>42</v>
      </c>
      <c r="Q4486" t="s">
        <v>71</v>
      </c>
      <c r="R4486" t="s">
        <v>2731</v>
      </c>
      <c r="S4486">
        <v>9.2959999999999994</v>
      </c>
      <c r="T4486" s="3"/>
    </row>
    <row r="4487" spans="1:20" x14ac:dyDescent="0.3">
      <c r="A4487">
        <v>4486</v>
      </c>
      <c r="B4487" t="s">
        <v>7537</v>
      </c>
      <c r="C4487">
        <f t="shared" si="70"/>
        <v>44</v>
      </c>
      <c r="D4487" s="1">
        <v>43042</v>
      </c>
      <c r="E4487" s="1">
        <v>43047</v>
      </c>
      <c r="F4487" t="s">
        <v>46</v>
      </c>
      <c r="G4487" t="s">
        <v>1656</v>
      </c>
      <c r="H4487" t="s">
        <v>1657</v>
      </c>
      <c r="I4487" t="s">
        <v>22</v>
      </c>
      <c r="J4487" t="s">
        <v>23</v>
      </c>
      <c r="K4487" t="s">
        <v>38</v>
      </c>
      <c r="L4487" t="s">
        <v>39</v>
      </c>
      <c r="M4487">
        <v>90049</v>
      </c>
      <c r="N4487" t="s">
        <v>40</v>
      </c>
      <c r="O4487" t="s">
        <v>4947</v>
      </c>
      <c r="P4487" t="s">
        <v>42</v>
      </c>
      <c r="Q4487" t="s">
        <v>86</v>
      </c>
      <c r="R4487" t="s">
        <v>5234</v>
      </c>
      <c r="S4487">
        <v>19.440000000000001</v>
      </c>
      <c r="T4487" s="3"/>
    </row>
    <row r="4488" spans="1:20" x14ac:dyDescent="0.3">
      <c r="A4488">
        <v>4487</v>
      </c>
      <c r="B4488" t="s">
        <v>7537</v>
      </c>
      <c r="C4488">
        <f t="shared" si="70"/>
        <v>44</v>
      </c>
      <c r="D4488" s="1">
        <v>43042</v>
      </c>
      <c r="E4488" s="1">
        <v>43047</v>
      </c>
      <c r="F4488" t="s">
        <v>46</v>
      </c>
      <c r="G4488" t="s">
        <v>1656</v>
      </c>
      <c r="H4488" t="s">
        <v>1657</v>
      </c>
      <c r="I4488" t="s">
        <v>22</v>
      </c>
      <c r="J4488" t="s">
        <v>23</v>
      </c>
      <c r="K4488" t="s">
        <v>38</v>
      </c>
      <c r="L4488" t="s">
        <v>39</v>
      </c>
      <c r="M4488">
        <v>90049</v>
      </c>
      <c r="N4488" t="s">
        <v>40</v>
      </c>
      <c r="O4488" t="s">
        <v>4298</v>
      </c>
      <c r="P4488" t="s">
        <v>42</v>
      </c>
      <c r="Q4488" t="s">
        <v>86</v>
      </c>
      <c r="R4488" t="s">
        <v>4299</v>
      </c>
      <c r="S4488">
        <v>314.55</v>
      </c>
      <c r="T4488" s="3"/>
    </row>
    <row r="4489" spans="1:20" x14ac:dyDescent="0.3">
      <c r="A4489">
        <v>4488</v>
      </c>
      <c r="B4489" t="s">
        <v>7540</v>
      </c>
      <c r="C4489">
        <f t="shared" si="70"/>
        <v>37</v>
      </c>
      <c r="D4489" s="1">
        <v>42618</v>
      </c>
      <c r="E4489" s="1">
        <v>42624</v>
      </c>
      <c r="F4489" t="s">
        <v>46</v>
      </c>
      <c r="G4489" t="s">
        <v>3383</v>
      </c>
      <c r="H4489" t="s">
        <v>3384</v>
      </c>
      <c r="I4489" t="s">
        <v>98</v>
      </c>
      <c r="J4489" t="s">
        <v>23</v>
      </c>
      <c r="K4489" t="s">
        <v>180</v>
      </c>
      <c r="L4489" t="s">
        <v>100</v>
      </c>
      <c r="M4489">
        <v>77036</v>
      </c>
      <c r="N4489" t="s">
        <v>101</v>
      </c>
      <c r="O4489" t="s">
        <v>6552</v>
      </c>
      <c r="P4489" t="s">
        <v>42</v>
      </c>
      <c r="Q4489" t="s">
        <v>71</v>
      </c>
      <c r="R4489" t="s">
        <v>6553</v>
      </c>
      <c r="S4489">
        <v>16.27</v>
      </c>
      <c r="T4489" s="3"/>
    </row>
    <row r="4490" spans="1:20" x14ac:dyDescent="0.3">
      <c r="A4490">
        <v>4489</v>
      </c>
      <c r="B4490" t="s">
        <v>7540</v>
      </c>
      <c r="C4490">
        <f t="shared" si="70"/>
        <v>37</v>
      </c>
      <c r="D4490" s="1">
        <v>42618</v>
      </c>
      <c r="E4490" s="1">
        <v>42624</v>
      </c>
      <c r="F4490" t="s">
        <v>46</v>
      </c>
      <c r="G4490" t="s">
        <v>3383</v>
      </c>
      <c r="H4490" t="s">
        <v>3384</v>
      </c>
      <c r="I4490" t="s">
        <v>98</v>
      </c>
      <c r="J4490" t="s">
        <v>23</v>
      </c>
      <c r="K4490" t="s">
        <v>180</v>
      </c>
      <c r="L4490" t="s">
        <v>100</v>
      </c>
      <c r="M4490">
        <v>77036</v>
      </c>
      <c r="N4490" t="s">
        <v>101</v>
      </c>
      <c r="O4490" t="s">
        <v>6445</v>
      </c>
      <c r="P4490" t="s">
        <v>42</v>
      </c>
      <c r="Q4490" t="s">
        <v>575</v>
      </c>
      <c r="R4490" t="s">
        <v>6446</v>
      </c>
      <c r="S4490">
        <v>69.12</v>
      </c>
      <c r="T4490" s="3"/>
    </row>
    <row r="4491" spans="1:20" x14ac:dyDescent="0.3">
      <c r="A4491">
        <v>4490</v>
      </c>
      <c r="B4491" t="s">
        <v>7540</v>
      </c>
      <c r="C4491">
        <f t="shared" si="70"/>
        <v>37</v>
      </c>
      <c r="D4491" s="1">
        <v>42618</v>
      </c>
      <c r="E4491" s="1">
        <v>42624</v>
      </c>
      <c r="F4491" t="s">
        <v>46</v>
      </c>
      <c r="G4491" t="s">
        <v>3383</v>
      </c>
      <c r="H4491" t="s">
        <v>3384</v>
      </c>
      <c r="I4491" t="s">
        <v>98</v>
      </c>
      <c r="J4491" t="s">
        <v>23</v>
      </c>
      <c r="K4491" t="s">
        <v>180</v>
      </c>
      <c r="L4491" t="s">
        <v>100</v>
      </c>
      <c r="M4491">
        <v>77036</v>
      </c>
      <c r="N4491" t="s">
        <v>101</v>
      </c>
      <c r="O4491" t="s">
        <v>3863</v>
      </c>
      <c r="P4491" t="s">
        <v>42</v>
      </c>
      <c r="Q4491" t="s">
        <v>71</v>
      </c>
      <c r="R4491" t="s">
        <v>3864</v>
      </c>
      <c r="S4491">
        <v>4.47</v>
      </c>
      <c r="T4491" s="3"/>
    </row>
    <row r="4492" spans="1:20" x14ac:dyDescent="0.3">
      <c r="A4492">
        <v>4491</v>
      </c>
      <c r="B4492" t="s">
        <v>7541</v>
      </c>
      <c r="C4492">
        <f t="shared" si="70"/>
        <v>33</v>
      </c>
      <c r="D4492" s="1">
        <v>43326</v>
      </c>
      <c r="E4492" s="1">
        <v>43333</v>
      </c>
      <c r="F4492" t="s">
        <v>46</v>
      </c>
      <c r="G4492" t="s">
        <v>461</v>
      </c>
      <c r="H4492" t="s">
        <v>462</v>
      </c>
      <c r="I4492" t="s">
        <v>22</v>
      </c>
      <c r="J4492" t="s">
        <v>23</v>
      </c>
      <c r="K4492" t="s">
        <v>38</v>
      </c>
      <c r="L4492" t="s">
        <v>39</v>
      </c>
      <c r="M4492">
        <v>90032</v>
      </c>
      <c r="N4492" t="s">
        <v>40</v>
      </c>
      <c r="O4492" t="s">
        <v>2401</v>
      </c>
      <c r="P4492" t="s">
        <v>28</v>
      </c>
      <c r="Q4492" t="s">
        <v>52</v>
      </c>
      <c r="R4492" t="s">
        <v>2402</v>
      </c>
      <c r="S4492">
        <v>418.29599999999999</v>
      </c>
      <c r="T4492" s="3"/>
    </row>
    <row r="4493" spans="1:20" x14ac:dyDescent="0.3">
      <c r="A4493">
        <v>4492</v>
      </c>
      <c r="B4493" t="s">
        <v>7542</v>
      </c>
      <c r="C4493">
        <f t="shared" si="70"/>
        <v>49</v>
      </c>
      <c r="D4493" s="1">
        <v>42339</v>
      </c>
      <c r="E4493" s="1">
        <v>42341</v>
      </c>
      <c r="F4493" t="s">
        <v>19</v>
      </c>
      <c r="G4493" t="s">
        <v>2486</v>
      </c>
      <c r="H4493" t="s">
        <v>2487</v>
      </c>
      <c r="I4493" t="s">
        <v>22</v>
      </c>
      <c r="J4493" t="s">
        <v>23</v>
      </c>
      <c r="K4493" t="s">
        <v>493</v>
      </c>
      <c r="L4493" t="s">
        <v>494</v>
      </c>
      <c r="M4493">
        <v>43229</v>
      </c>
      <c r="N4493" t="s">
        <v>144</v>
      </c>
      <c r="O4493" t="s">
        <v>6857</v>
      </c>
      <c r="P4493" t="s">
        <v>67</v>
      </c>
      <c r="Q4493" t="s">
        <v>1215</v>
      </c>
      <c r="R4493" t="s">
        <v>6858</v>
      </c>
      <c r="S4493">
        <v>659.98800000000006</v>
      </c>
      <c r="T4493" s="3"/>
    </row>
    <row r="4494" spans="1:20" x14ac:dyDescent="0.3">
      <c r="A4494">
        <v>4493</v>
      </c>
      <c r="B4494" t="s">
        <v>7542</v>
      </c>
      <c r="C4494">
        <f t="shared" si="70"/>
        <v>49</v>
      </c>
      <c r="D4494" s="1">
        <v>42339</v>
      </c>
      <c r="E4494" s="1">
        <v>42341</v>
      </c>
      <c r="F4494" t="s">
        <v>19</v>
      </c>
      <c r="G4494" t="s">
        <v>2486</v>
      </c>
      <c r="H4494" t="s">
        <v>2487</v>
      </c>
      <c r="I4494" t="s">
        <v>22</v>
      </c>
      <c r="J4494" t="s">
        <v>23</v>
      </c>
      <c r="K4494" t="s">
        <v>493</v>
      </c>
      <c r="L4494" t="s">
        <v>494</v>
      </c>
      <c r="M4494">
        <v>43229</v>
      </c>
      <c r="N4494" t="s">
        <v>144</v>
      </c>
      <c r="O4494" t="s">
        <v>2070</v>
      </c>
      <c r="P4494" t="s">
        <v>28</v>
      </c>
      <c r="Q4494" t="s">
        <v>61</v>
      </c>
      <c r="R4494" t="s">
        <v>2071</v>
      </c>
      <c r="S4494">
        <v>8.1280000000000001</v>
      </c>
      <c r="T4494" s="3"/>
    </row>
    <row r="4495" spans="1:20" x14ac:dyDescent="0.3">
      <c r="A4495">
        <v>4494</v>
      </c>
      <c r="B4495" t="s">
        <v>7542</v>
      </c>
      <c r="C4495">
        <f t="shared" si="70"/>
        <v>49</v>
      </c>
      <c r="D4495" s="1">
        <v>42339</v>
      </c>
      <c r="E4495" s="1">
        <v>42341</v>
      </c>
      <c r="F4495" t="s">
        <v>19</v>
      </c>
      <c r="G4495" t="s">
        <v>2486</v>
      </c>
      <c r="H4495" t="s">
        <v>2487</v>
      </c>
      <c r="I4495" t="s">
        <v>22</v>
      </c>
      <c r="J4495" t="s">
        <v>23</v>
      </c>
      <c r="K4495" t="s">
        <v>493</v>
      </c>
      <c r="L4495" t="s">
        <v>494</v>
      </c>
      <c r="M4495">
        <v>43229</v>
      </c>
      <c r="N4495" t="s">
        <v>144</v>
      </c>
      <c r="O4495" t="s">
        <v>4790</v>
      </c>
      <c r="P4495" t="s">
        <v>42</v>
      </c>
      <c r="Q4495" t="s">
        <v>86</v>
      </c>
      <c r="R4495" t="s">
        <v>4791</v>
      </c>
      <c r="S4495">
        <v>36.287999999999997</v>
      </c>
      <c r="T4495" s="3"/>
    </row>
    <row r="4496" spans="1:20" x14ac:dyDescent="0.3">
      <c r="A4496">
        <v>4495</v>
      </c>
      <c r="B4496" t="s">
        <v>7542</v>
      </c>
      <c r="C4496">
        <f t="shared" si="70"/>
        <v>49</v>
      </c>
      <c r="D4496" s="1">
        <v>42339</v>
      </c>
      <c r="E4496" s="1">
        <v>42341</v>
      </c>
      <c r="F4496" t="s">
        <v>19</v>
      </c>
      <c r="G4496" t="s">
        <v>2486</v>
      </c>
      <c r="H4496" t="s">
        <v>2487</v>
      </c>
      <c r="I4496" t="s">
        <v>22</v>
      </c>
      <c r="J4496" t="s">
        <v>23</v>
      </c>
      <c r="K4496" t="s">
        <v>493</v>
      </c>
      <c r="L4496" t="s">
        <v>494</v>
      </c>
      <c r="M4496">
        <v>43229</v>
      </c>
      <c r="N4496" t="s">
        <v>144</v>
      </c>
      <c r="O4496" t="s">
        <v>1489</v>
      </c>
      <c r="P4496" t="s">
        <v>28</v>
      </c>
      <c r="Q4496" t="s">
        <v>32</v>
      </c>
      <c r="R4496" t="s">
        <v>1490</v>
      </c>
      <c r="S4496">
        <v>909.72</v>
      </c>
      <c r="T4496" s="3"/>
    </row>
    <row r="4497" spans="1:20" x14ac:dyDescent="0.3">
      <c r="A4497">
        <v>4496</v>
      </c>
      <c r="B4497" t="s">
        <v>7543</v>
      </c>
      <c r="C4497">
        <f t="shared" si="70"/>
        <v>25</v>
      </c>
      <c r="D4497" s="1">
        <v>43269</v>
      </c>
      <c r="E4497" s="1">
        <v>43274</v>
      </c>
      <c r="F4497" t="s">
        <v>46</v>
      </c>
      <c r="G4497" t="s">
        <v>964</v>
      </c>
      <c r="H4497" t="s">
        <v>965</v>
      </c>
      <c r="I4497" t="s">
        <v>22</v>
      </c>
      <c r="J4497" t="s">
        <v>23</v>
      </c>
      <c r="K4497" t="s">
        <v>38</v>
      </c>
      <c r="L4497" t="s">
        <v>39</v>
      </c>
      <c r="M4497">
        <v>90032</v>
      </c>
      <c r="N4497" t="s">
        <v>40</v>
      </c>
      <c r="O4497" t="s">
        <v>2233</v>
      </c>
      <c r="P4497" t="s">
        <v>28</v>
      </c>
      <c r="Q4497" t="s">
        <v>29</v>
      </c>
      <c r="R4497" t="s">
        <v>2234</v>
      </c>
      <c r="S4497">
        <v>917.92349999999999</v>
      </c>
      <c r="T4497" s="3"/>
    </row>
    <row r="4498" spans="1:20" x14ac:dyDescent="0.3">
      <c r="A4498">
        <v>4497</v>
      </c>
      <c r="B4498" t="s">
        <v>7543</v>
      </c>
      <c r="C4498">
        <f t="shared" si="70"/>
        <v>25</v>
      </c>
      <c r="D4498" s="1">
        <v>43269</v>
      </c>
      <c r="E4498" s="1">
        <v>43274</v>
      </c>
      <c r="F4498" t="s">
        <v>46</v>
      </c>
      <c r="G4498" t="s">
        <v>964</v>
      </c>
      <c r="H4498" t="s">
        <v>965</v>
      </c>
      <c r="I4498" t="s">
        <v>22</v>
      </c>
      <c r="J4498" t="s">
        <v>23</v>
      </c>
      <c r="K4498" t="s">
        <v>38</v>
      </c>
      <c r="L4498" t="s">
        <v>39</v>
      </c>
      <c r="M4498">
        <v>90032</v>
      </c>
      <c r="N4498" t="s">
        <v>40</v>
      </c>
      <c r="O4498" t="s">
        <v>1303</v>
      </c>
      <c r="P4498" t="s">
        <v>42</v>
      </c>
      <c r="Q4498" t="s">
        <v>86</v>
      </c>
      <c r="R4498" t="s">
        <v>1304</v>
      </c>
      <c r="S4498">
        <v>38.880000000000003</v>
      </c>
      <c r="T4498" s="3"/>
    </row>
    <row r="4499" spans="1:20" x14ac:dyDescent="0.3">
      <c r="A4499">
        <v>4498</v>
      </c>
      <c r="B4499" t="s">
        <v>7544</v>
      </c>
      <c r="C4499">
        <f t="shared" si="70"/>
        <v>49</v>
      </c>
      <c r="D4499" s="1">
        <v>43436</v>
      </c>
      <c r="E4499" s="1">
        <v>43443</v>
      </c>
      <c r="F4499" t="s">
        <v>46</v>
      </c>
      <c r="G4499" t="s">
        <v>4630</v>
      </c>
      <c r="H4499" t="s">
        <v>4631</v>
      </c>
      <c r="I4499" t="s">
        <v>22</v>
      </c>
      <c r="J4499" t="s">
        <v>23</v>
      </c>
      <c r="K4499" t="s">
        <v>142</v>
      </c>
      <c r="L4499" t="s">
        <v>143</v>
      </c>
      <c r="M4499">
        <v>19140</v>
      </c>
      <c r="N4499" t="s">
        <v>144</v>
      </c>
      <c r="O4499" t="s">
        <v>512</v>
      </c>
      <c r="P4499" t="s">
        <v>42</v>
      </c>
      <c r="Q4499" t="s">
        <v>71</v>
      </c>
      <c r="R4499" t="s">
        <v>513</v>
      </c>
      <c r="S4499">
        <v>631.17600000000004</v>
      </c>
      <c r="T4499" s="3"/>
    </row>
    <row r="4500" spans="1:20" x14ac:dyDescent="0.3">
      <c r="A4500">
        <v>4499</v>
      </c>
      <c r="B4500" t="s">
        <v>7545</v>
      </c>
      <c r="C4500">
        <f t="shared" si="70"/>
        <v>47</v>
      </c>
      <c r="D4500" s="1">
        <v>42329</v>
      </c>
      <c r="E4500" s="1">
        <v>42334</v>
      </c>
      <c r="F4500" t="s">
        <v>46</v>
      </c>
      <c r="G4500" t="s">
        <v>7546</v>
      </c>
      <c r="H4500" t="s">
        <v>7547</v>
      </c>
      <c r="I4500" t="s">
        <v>37</v>
      </c>
      <c r="J4500" t="s">
        <v>23</v>
      </c>
      <c r="K4500" t="s">
        <v>123</v>
      </c>
      <c r="L4500" t="s">
        <v>39</v>
      </c>
      <c r="M4500">
        <v>94110</v>
      </c>
      <c r="N4500" t="s">
        <v>40</v>
      </c>
      <c r="O4500" t="s">
        <v>4666</v>
      </c>
      <c r="P4500" t="s">
        <v>42</v>
      </c>
      <c r="Q4500" t="s">
        <v>86</v>
      </c>
      <c r="R4500" t="s">
        <v>4667</v>
      </c>
      <c r="S4500">
        <v>12.96</v>
      </c>
      <c r="T4500" s="3"/>
    </row>
    <row r="4501" spans="1:20" x14ac:dyDescent="0.3">
      <c r="A4501">
        <v>4500</v>
      </c>
      <c r="B4501" t="s">
        <v>7548</v>
      </c>
      <c r="C4501">
        <f t="shared" si="70"/>
        <v>15</v>
      </c>
      <c r="D4501" s="1">
        <v>42835</v>
      </c>
      <c r="E4501" s="1">
        <v>42841</v>
      </c>
      <c r="F4501" t="s">
        <v>46</v>
      </c>
      <c r="G4501" t="s">
        <v>4432</v>
      </c>
      <c r="H4501" t="s">
        <v>4433</v>
      </c>
      <c r="I4501" t="s">
        <v>37</v>
      </c>
      <c r="J4501" t="s">
        <v>23</v>
      </c>
      <c r="K4501" t="s">
        <v>5958</v>
      </c>
      <c r="L4501" t="s">
        <v>39</v>
      </c>
      <c r="M4501">
        <v>93309</v>
      </c>
      <c r="N4501" t="s">
        <v>40</v>
      </c>
      <c r="O4501" t="s">
        <v>5268</v>
      </c>
      <c r="P4501" t="s">
        <v>42</v>
      </c>
      <c r="Q4501" t="s">
        <v>86</v>
      </c>
      <c r="R4501" t="s">
        <v>5269</v>
      </c>
      <c r="S4501">
        <v>12.96</v>
      </c>
      <c r="T4501" s="3"/>
    </row>
    <row r="4502" spans="1:20" x14ac:dyDescent="0.3">
      <c r="A4502">
        <v>4501</v>
      </c>
      <c r="B4502" t="s">
        <v>7548</v>
      </c>
      <c r="C4502">
        <f t="shared" si="70"/>
        <v>15</v>
      </c>
      <c r="D4502" s="1">
        <v>42835</v>
      </c>
      <c r="E4502" s="1">
        <v>42841</v>
      </c>
      <c r="F4502" t="s">
        <v>46</v>
      </c>
      <c r="G4502" t="s">
        <v>4432</v>
      </c>
      <c r="H4502" t="s">
        <v>4433</v>
      </c>
      <c r="I4502" t="s">
        <v>37</v>
      </c>
      <c r="J4502" t="s">
        <v>23</v>
      </c>
      <c r="K4502" t="s">
        <v>5958</v>
      </c>
      <c r="L4502" t="s">
        <v>39</v>
      </c>
      <c r="M4502">
        <v>93309</v>
      </c>
      <c r="N4502" t="s">
        <v>40</v>
      </c>
      <c r="O4502" t="s">
        <v>6141</v>
      </c>
      <c r="P4502" t="s">
        <v>42</v>
      </c>
      <c r="Q4502" t="s">
        <v>71</v>
      </c>
      <c r="R4502" t="s">
        <v>6142</v>
      </c>
      <c r="S4502">
        <v>23.2</v>
      </c>
      <c r="T4502" s="3"/>
    </row>
    <row r="4503" spans="1:20" x14ac:dyDescent="0.3">
      <c r="A4503">
        <v>4502</v>
      </c>
      <c r="B4503" t="s">
        <v>7549</v>
      </c>
      <c r="C4503">
        <f t="shared" si="70"/>
        <v>27</v>
      </c>
      <c r="D4503" s="1">
        <v>42185</v>
      </c>
      <c r="E4503" s="1">
        <v>42189</v>
      </c>
      <c r="F4503" t="s">
        <v>46</v>
      </c>
      <c r="G4503" t="s">
        <v>840</v>
      </c>
      <c r="H4503" t="s">
        <v>841</v>
      </c>
      <c r="I4503" t="s">
        <v>37</v>
      </c>
      <c r="J4503" t="s">
        <v>23</v>
      </c>
      <c r="K4503" t="s">
        <v>180</v>
      </c>
      <c r="L4503" t="s">
        <v>100</v>
      </c>
      <c r="M4503">
        <v>77095</v>
      </c>
      <c r="N4503" t="s">
        <v>101</v>
      </c>
      <c r="O4503" t="s">
        <v>1980</v>
      </c>
      <c r="P4503" t="s">
        <v>42</v>
      </c>
      <c r="Q4503" t="s">
        <v>86</v>
      </c>
      <c r="R4503" t="s">
        <v>1981</v>
      </c>
      <c r="S4503">
        <v>25.92</v>
      </c>
      <c r="T4503" s="3"/>
    </row>
    <row r="4504" spans="1:20" x14ac:dyDescent="0.3">
      <c r="A4504">
        <v>4503</v>
      </c>
      <c r="B4504" t="s">
        <v>7549</v>
      </c>
      <c r="C4504">
        <f t="shared" si="70"/>
        <v>27</v>
      </c>
      <c r="D4504" s="1">
        <v>42185</v>
      </c>
      <c r="E4504" s="1">
        <v>42189</v>
      </c>
      <c r="F4504" t="s">
        <v>46</v>
      </c>
      <c r="G4504" t="s">
        <v>840</v>
      </c>
      <c r="H4504" t="s">
        <v>841</v>
      </c>
      <c r="I4504" t="s">
        <v>37</v>
      </c>
      <c r="J4504" t="s">
        <v>23</v>
      </c>
      <c r="K4504" t="s">
        <v>180</v>
      </c>
      <c r="L4504" t="s">
        <v>100</v>
      </c>
      <c r="M4504">
        <v>77095</v>
      </c>
      <c r="N4504" t="s">
        <v>101</v>
      </c>
      <c r="O4504" t="s">
        <v>1789</v>
      </c>
      <c r="P4504" t="s">
        <v>42</v>
      </c>
      <c r="Q4504" t="s">
        <v>265</v>
      </c>
      <c r="R4504" t="s">
        <v>559</v>
      </c>
      <c r="S4504">
        <v>21.312000000000001</v>
      </c>
      <c r="T4504" s="3"/>
    </row>
    <row r="4505" spans="1:20" x14ac:dyDescent="0.3">
      <c r="A4505">
        <v>4504</v>
      </c>
      <c r="B4505" t="s">
        <v>7550</v>
      </c>
      <c r="C4505">
        <f t="shared" si="70"/>
        <v>52</v>
      </c>
      <c r="D4505" s="1">
        <v>42362</v>
      </c>
      <c r="E4505" s="1">
        <v>42367</v>
      </c>
      <c r="F4505" t="s">
        <v>46</v>
      </c>
      <c r="G4505" t="s">
        <v>3441</v>
      </c>
      <c r="H4505" t="s">
        <v>3442</v>
      </c>
      <c r="I4505" t="s">
        <v>98</v>
      </c>
      <c r="J4505" t="s">
        <v>23</v>
      </c>
      <c r="K4505" t="s">
        <v>38</v>
      </c>
      <c r="L4505" t="s">
        <v>39</v>
      </c>
      <c r="M4505">
        <v>90045</v>
      </c>
      <c r="N4505" t="s">
        <v>40</v>
      </c>
      <c r="O4505" t="s">
        <v>7551</v>
      </c>
      <c r="P4505" t="s">
        <v>67</v>
      </c>
      <c r="Q4505" t="s">
        <v>68</v>
      </c>
      <c r="R4505" t="s">
        <v>7552</v>
      </c>
      <c r="S4505">
        <v>173.65600000000001</v>
      </c>
      <c r="T4505" s="3"/>
    </row>
    <row r="4506" spans="1:20" x14ac:dyDescent="0.3">
      <c r="A4506">
        <v>4505</v>
      </c>
      <c r="B4506" t="s">
        <v>7550</v>
      </c>
      <c r="C4506">
        <f t="shared" si="70"/>
        <v>52</v>
      </c>
      <c r="D4506" s="1">
        <v>42362</v>
      </c>
      <c r="E4506" s="1">
        <v>42367</v>
      </c>
      <c r="F4506" t="s">
        <v>46</v>
      </c>
      <c r="G4506" t="s">
        <v>3441</v>
      </c>
      <c r="H4506" t="s">
        <v>3442</v>
      </c>
      <c r="I4506" t="s">
        <v>98</v>
      </c>
      <c r="J4506" t="s">
        <v>23</v>
      </c>
      <c r="K4506" t="s">
        <v>38</v>
      </c>
      <c r="L4506" t="s">
        <v>39</v>
      </c>
      <c r="M4506">
        <v>90045</v>
      </c>
      <c r="N4506" t="s">
        <v>40</v>
      </c>
      <c r="O4506" t="s">
        <v>4425</v>
      </c>
      <c r="P4506" t="s">
        <v>42</v>
      </c>
      <c r="Q4506" t="s">
        <v>74</v>
      </c>
      <c r="R4506" t="s">
        <v>4426</v>
      </c>
      <c r="S4506">
        <v>361.96</v>
      </c>
      <c r="T4506" s="3"/>
    </row>
    <row r="4507" spans="1:20" x14ac:dyDescent="0.3">
      <c r="A4507">
        <v>4506</v>
      </c>
      <c r="B4507" t="s">
        <v>7550</v>
      </c>
      <c r="C4507">
        <f t="shared" si="70"/>
        <v>52</v>
      </c>
      <c r="D4507" s="1">
        <v>42362</v>
      </c>
      <c r="E4507" s="1">
        <v>42367</v>
      </c>
      <c r="F4507" t="s">
        <v>46</v>
      </c>
      <c r="G4507" t="s">
        <v>3441</v>
      </c>
      <c r="H4507" t="s">
        <v>3442</v>
      </c>
      <c r="I4507" t="s">
        <v>98</v>
      </c>
      <c r="J4507" t="s">
        <v>23</v>
      </c>
      <c r="K4507" t="s">
        <v>38</v>
      </c>
      <c r="L4507" t="s">
        <v>39</v>
      </c>
      <c r="M4507">
        <v>90045</v>
      </c>
      <c r="N4507" t="s">
        <v>40</v>
      </c>
      <c r="O4507" t="s">
        <v>1347</v>
      </c>
      <c r="P4507" t="s">
        <v>67</v>
      </c>
      <c r="Q4507" t="s">
        <v>157</v>
      </c>
      <c r="R4507" t="s">
        <v>1348</v>
      </c>
      <c r="S4507">
        <v>62.85</v>
      </c>
      <c r="T4507" s="3"/>
    </row>
    <row r="4508" spans="1:20" x14ac:dyDescent="0.3">
      <c r="A4508">
        <v>4507</v>
      </c>
      <c r="B4508" t="s">
        <v>7550</v>
      </c>
      <c r="C4508">
        <f t="shared" si="70"/>
        <v>52</v>
      </c>
      <c r="D4508" s="1">
        <v>42362</v>
      </c>
      <c r="E4508" s="1">
        <v>42367</v>
      </c>
      <c r="F4508" t="s">
        <v>46</v>
      </c>
      <c r="G4508" t="s">
        <v>3441</v>
      </c>
      <c r="H4508" t="s">
        <v>3442</v>
      </c>
      <c r="I4508" t="s">
        <v>98</v>
      </c>
      <c r="J4508" t="s">
        <v>23</v>
      </c>
      <c r="K4508" t="s">
        <v>38</v>
      </c>
      <c r="L4508" t="s">
        <v>39</v>
      </c>
      <c r="M4508">
        <v>90045</v>
      </c>
      <c r="N4508" t="s">
        <v>40</v>
      </c>
      <c r="O4508" t="s">
        <v>2489</v>
      </c>
      <c r="P4508" t="s">
        <v>67</v>
      </c>
      <c r="Q4508" t="s">
        <v>68</v>
      </c>
      <c r="R4508" t="s">
        <v>2490</v>
      </c>
      <c r="S4508">
        <v>818.37599999999998</v>
      </c>
      <c r="T4508" s="3"/>
    </row>
    <row r="4509" spans="1:20" x14ac:dyDescent="0.3">
      <c r="A4509">
        <v>4508</v>
      </c>
      <c r="B4509" t="s">
        <v>7550</v>
      </c>
      <c r="C4509">
        <f t="shared" si="70"/>
        <v>52</v>
      </c>
      <c r="D4509" s="1">
        <v>42362</v>
      </c>
      <c r="E4509" s="1">
        <v>42367</v>
      </c>
      <c r="F4509" t="s">
        <v>46</v>
      </c>
      <c r="G4509" t="s">
        <v>3441</v>
      </c>
      <c r="H4509" t="s">
        <v>3442</v>
      </c>
      <c r="I4509" t="s">
        <v>98</v>
      </c>
      <c r="J4509" t="s">
        <v>23</v>
      </c>
      <c r="K4509" t="s">
        <v>38</v>
      </c>
      <c r="L4509" t="s">
        <v>39</v>
      </c>
      <c r="M4509">
        <v>90045</v>
      </c>
      <c r="N4509" t="s">
        <v>40</v>
      </c>
      <c r="O4509" t="s">
        <v>6450</v>
      </c>
      <c r="P4509" t="s">
        <v>42</v>
      </c>
      <c r="Q4509" t="s">
        <v>55</v>
      </c>
      <c r="R4509" t="s">
        <v>6451</v>
      </c>
      <c r="S4509">
        <v>20.34</v>
      </c>
      <c r="T4509" s="3"/>
    </row>
    <row r="4510" spans="1:20" x14ac:dyDescent="0.3">
      <c r="A4510">
        <v>4509</v>
      </c>
      <c r="B4510" t="s">
        <v>7550</v>
      </c>
      <c r="C4510">
        <f t="shared" si="70"/>
        <v>52</v>
      </c>
      <c r="D4510" s="1">
        <v>42362</v>
      </c>
      <c r="E4510" s="1">
        <v>42367</v>
      </c>
      <c r="F4510" t="s">
        <v>46</v>
      </c>
      <c r="G4510" t="s">
        <v>3441</v>
      </c>
      <c r="H4510" t="s">
        <v>3442</v>
      </c>
      <c r="I4510" t="s">
        <v>98</v>
      </c>
      <c r="J4510" t="s">
        <v>23</v>
      </c>
      <c r="K4510" t="s">
        <v>38</v>
      </c>
      <c r="L4510" t="s">
        <v>39</v>
      </c>
      <c r="M4510">
        <v>90045</v>
      </c>
      <c r="N4510" t="s">
        <v>40</v>
      </c>
      <c r="O4510" t="s">
        <v>3618</v>
      </c>
      <c r="P4510" t="s">
        <v>28</v>
      </c>
      <c r="Q4510" t="s">
        <v>61</v>
      </c>
      <c r="R4510" t="s">
        <v>3619</v>
      </c>
      <c r="S4510">
        <v>23.99</v>
      </c>
      <c r="T4510" s="3"/>
    </row>
    <row r="4511" spans="1:20" x14ac:dyDescent="0.3">
      <c r="A4511">
        <v>4510</v>
      </c>
      <c r="B4511" t="s">
        <v>7553</v>
      </c>
      <c r="C4511">
        <f t="shared" si="70"/>
        <v>21</v>
      </c>
      <c r="D4511" s="1">
        <v>43243</v>
      </c>
      <c r="E4511" s="1">
        <v>43249</v>
      </c>
      <c r="F4511" t="s">
        <v>46</v>
      </c>
      <c r="G4511" t="s">
        <v>7554</v>
      </c>
      <c r="H4511" t="s">
        <v>7555</v>
      </c>
      <c r="I4511" t="s">
        <v>22</v>
      </c>
      <c r="J4511" t="s">
        <v>23</v>
      </c>
      <c r="K4511" t="s">
        <v>38</v>
      </c>
      <c r="L4511" t="s">
        <v>39</v>
      </c>
      <c r="M4511">
        <v>90036</v>
      </c>
      <c r="N4511" t="s">
        <v>40</v>
      </c>
      <c r="O4511" t="s">
        <v>2806</v>
      </c>
      <c r="P4511" t="s">
        <v>28</v>
      </c>
      <c r="Q4511" t="s">
        <v>52</v>
      </c>
      <c r="R4511" t="s">
        <v>2807</v>
      </c>
      <c r="S4511">
        <v>171.28800000000001</v>
      </c>
      <c r="T4511" s="3"/>
    </row>
    <row r="4512" spans="1:20" x14ac:dyDescent="0.3">
      <c r="A4512">
        <v>4511</v>
      </c>
      <c r="B4512" t="s">
        <v>7556</v>
      </c>
      <c r="C4512">
        <f t="shared" si="70"/>
        <v>45</v>
      </c>
      <c r="D4512" s="1">
        <v>43049</v>
      </c>
      <c r="E4512" s="1">
        <v>43053</v>
      </c>
      <c r="F4512" t="s">
        <v>46</v>
      </c>
      <c r="G4512" t="s">
        <v>3028</v>
      </c>
      <c r="H4512" t="s">
        <v>3029</v>
      </c>
      <c r="I4512" t="s">
        <v>37</v>
      </c>
      <c r="J4512" t="s">
        <v>23</v>
      </c>
      <c r="K4512" t="s">
        <v>314</v>
      </c>
      <c r="L4512" t="s">
        <v>593</v>
      </c>
      <c r="M4512">
        <v>65807</v>
      </c>
      <c r="N4512" t="s">
        <v>101</v>
      </c>
      <c r="O4512" t="s">
        <v>7096</v>
      </c>
      <c r="P4512" t="s">
        <v>28</v>
      </c>
      <c r="Q4512" t="s">
        <v>61</v>
      </c>
      <c r="R4512" t="s">
        <v>7097</v>
      </c>
      <c r="S4512">
        <v>37.299999999999997</v>
      </c>
      <c r="T4512" s="3"/>
    </row>
    <row r="4513" spans="1:20" x14ac:dyDescent="0.3">
      <c r="A4513">
        <v>4512</v>
      </c>
      <c r="B4513" t="s">
        <v>7556</v>
      </c>
      <c r="C4513">
        <f t="shared" si="70"/>
        <v>45</v>
      </c>
      <c r="D4513" s="1">
        <v>43049</v>
      </c>
      <c r="E4513" s="1">
        <v>43053</v>
      </c>
      <c r="F4513" t="s">
        <v>46</v>
      </c>
      <c r="G4513" t="s">
        <v>3028</v>
      </c>
      <c r="H4513" t="s">
        <v>3029</v>
      </c>
      <c r="I4513" t="s">
        <v>37</v>
      </c>
      <c r="J4513" t="s">
        <v>23</v>
      </c>
      <c r="K4513" t="s">
        <v>314</v>
      </c>
      <c r="L4513" t="s">
        <v>593</v>
      </c>
      <c r="M4513">
        <v>65807</v>
      </c>
      <c r="N4513" t="s">
        <v>101</v>
      </c>
      <c r="O4513" t="s">
        <v>3131</v>
      </c>
      <c r="P4513" t="s">
        <v>42</v>
      </c>
      <c r="Q4513" t="s">
        <v>71</v>
      </c>
      <c r="R4513" t="s">
        <v>3132</v>
      </c>
      <c r="S4513">
        <v>81.96</v>
      </c>
      <c r="T4513" s="3"/>
    </row>
    <row r="4514" spans="1:20" x14ac:dyDescent="0.3">
      <c r="A4514">
        <v>4513</v>
      </c>
      <c r="B4514" t="s">
        <v>7557</v>
      </c>
      <c r="C4514">
        <f t="shared" si="70"/>
        <v>40</v>
      </c>
      <c r="D4514" s="1">
        <v>43010</v>
      </c>
      <c r="E4514" s="1">
        <v>43011</v>
      </c>
      <c r="F4514" t="s">
        <v>184</v>
      </c>
      <c r="G4514" t="s">
        <v>3652</v>
      </c>
      <c r="H4514" t="s">
        <v>3653</v>
      </c>
      <c r="I4514" t="s">
        <v>22</v>
      </c>
      <c r="J4514" t="s">
        <v>23</v>
      </c>
      <c r="K4514" t="s">
        <v>540</v>
      </c>
      <c r="L4514" t="s">
        <v>306</v>
      </c>
      <c r="M4514">
        <v>85023</v>
      </c>
      <c r="N4514" t="s">
        <v>40</v>
      </c>
      <c r="O4514" t="s">
        <v>1830</v>
      </c>
      <c r="P4514" t="s">
        <v>42</v>
      </c>
      <c r="Q4514" t="s">
        <v>71</v>
      </c>
      <c r="R4514" t="s">
        <v>1831</v>
      </c>
      <c r="S4514">
        <v>54.792000000000002</v>
      </c>
      <c r="T4514" s="3"/>
    </row>
    <row r="4515" spans="1:20" x14ac:dyDescent="0.3">
      <c r="A4515">
        <v>4514</v>
      </c>
      <c r="B4515" t="s">
        <v>7558</v>
      </c>
      <c r="C4515">
        <f t="shared" si="70"/>
        <v>36</v>
      </c>
      <c r="D4515" s="1">
        <v>42984</v>
      </c>
      <c r="E4515" s="1">
        <v>42986</v>
      </c>
      <c r="F4515" t="s">
        <v>184</v>
      </c>
      <c r="G4515" t="s">
        <v>6476</v>
      </c>
      <c r="H4515" t="s">
        <v>6477</v>
      </c>
      <c r="I4515" t="s">
        <v>22</v>
      </c>
      <c r="J4515" t="s">
        <v>23</v>
      </c>
      <c r="K4515" t="s">
        <v>180</v>
      </c>
      <c r="L4515" t="s">
        <v>100</v>
      </c>
      <c r="M4515">
        <v>77070</v>
      </c>
      <c r="N4515" t="s">
        <v>101</v>
      </c>
      <c r="O4515" t="s">
        <v>632</v>
      </c>
      <c r="P4515" t="s">
        <v>42</v>
      </c>
      <c r="Q4515" t="s">
        <v>55</v>
      </c>
      <c r="R4515" t="s">
        <v>633</v>
      </c>
      <c r="S4515">
        <v>10.784000000000001</v>
      </c>
      <c r="T4515" s="3"/>
    </row>
    <row r="4516" spans="1:20" x14ac:dyDescent="0.3">
      <c r="A4516">
        <v>4515</v>
      </c>
      <c r="B4516" t="s">
        <v>7559</v>
      </c>
      <c r="C4516">
        <f t="shared" si="70"/>
        <v>43</v>
      </c>
      <c r="D4516" s="1">
        <v>43035</v>
      </c>
      <c r="E4516" s="1">
        <v>43040</v>
      </c>
      <c r="F4516" t="s">
        <v>19</v>
      </c>
      <c r="G4516" t="s">
        <v>5013</v>
      </c>
      <c r="H4516" t="s">
        <v>5014</v>
      </c>
      <c r="I4516" t="s">
        <v>22</v>
      </c>
      <c r="J4516" t="s">
        <v>23</v>
      </c>
      <c r="K4516" t="s">
        <v>7560</v>
      </c>
      <c r="L4516" t="s">
        <v>315</v>
      </c>
      <c r="M4516">
        <v>23666</v>
      </c>
      <c r="N4516" t="s">
        <v>26</v>
      </c>
      <c r="O4516" t="s">
        <v>3950</v>
      </c>
      <c r="P4516" t="s">
        <v>28</v>
      </c>
      <c r="Q4516" t="s">
        <v>32</v>
      </c>
      <c r="R4516" t="s">
        <v>3951</v>
      </c>
      <c r="S4516">
        <v>290.98</v>
      </c>
      <c r="T4516" s="3"/>
    </row>
    <row r="4517" spans="1:20" x14ac:dyDescent="0.3">
      <c r="A4517">
        <v>4516</v>
      </c>
      <c r="B4517" t="s">
        <v>7561</v>
      </c>
      <c r="C4517">
        <f t="shared" si="70"/>
        <v>43</v>
      </c>
      <c r="D4517" s="1">
        <v>43395</v>
      </c>
      <c r="E4517" s="1">
        <v>43399</v>
      </c>
      <c r="F4517" t="s">
        <v>46</v>
      </c>
      <c r="G4517" t="s">
        <v>297</v>
      </c>
      <c r="H4517" t="s">
        <v>298</v>
      </c>
      <c r="I4517" t="s">
        <v>98</v>
      </c>
      <c r="J4517" t="s">
        <v>23</v>
      </c>
      <c r="K4517" t="s">
        <v>4553</v>
      </c>
      <c r="L4517" t="s">
        <v>646</v>
      </c>
      <c r="M4517">
        <v>74133</v>
      </c>
      <c r="N4517" t="s">
        <v>101</v>
      </c>
      <c r="O4517" t="s">
        <v>6950</v>
      </c>
      <c r="P4517" t="s">
        <v>42</v>
      </c>
      <c r="Q4517" t="s">
        <v>64</v>
      </c>
      <c r="R4517" t="s">
        <v>6951</v>
      </c>
      <c r="S4517">
        <v>36.44</v>
      </c>
      <c r="T4517" s="3"/>
    </row>
    <row r="4518" spans="1:20" x14ac:dyDescent="0.3">
      <c r="A4518">
        <v>4517</v>
      </c>
      <c r="B4518" t="s">
        <v>7562</v>
      </c>
      <c r="C4518">
        <f t="shared" si="70"/>
        <v>37</v>
      </c>
      <c r="D4518" s="1">
        <v>42993</v>
      </c>
      <c r="E4518" s="1">
        <v>42998</v>
      </c>
      <c r="F4518" t="s">
        <v>46</v>
      </c>
      <c r="G4518" t="s">
        <v>2194</v>
      </c>
      <c r="H4518" t="s">
        <v>2195</v>
      </c>
      <c r="I4518" t="s">
        <v>22</v>
      </c>
      <c r="J4518" t="s">
        <v>23</v>
      </c>
      <c r="K4518" t="s">
        <v>91</v>
      </c>
      <c r="L4518" t="s">
        <v>92</v>
      </c>
      <c r="M4518">
        <v>98105</v>
      </c>
      <c r="N4518" t="s">
        <v>40</v>
      </c>
      <c r="O4518" t="s">
        <v>7563</v>
      </c>
      <c r="P4518" t="s">
        <v>42</v>
      </c>
      <c r="Q4518" t="s">
        <v>86</v>
      </c>
      <c r="R4518" t="s">
        <v>7564</v>
      </c>
      <c r="S4518">
        <v>21.4</v>
      </c>
      <c r="T4518" s="3"/>
    </row>
    <row r="4519" spans="1:20" x14ac:dyDescent="0.3">
      <c r="A4519">
        <v>4518</v>
      </c>
      <c r="B4519" t="s">
        <v>7562</v>
      </c>
      <c r="C4519">
        <f t="shared" si="70"/>
        <v>37</v>
      </c>
      <c r="D4519" s="1">
        <v>42993</v>
      </c>
      <c r="E4519" s="1">
        <v>42998</v>
      </c>
      <c r="F4519" t="s">
        <v>46</v>
      </c>
      <c r="G4519" t="s">
        <v>2194</v>
      </c>
      <c r="H4519" t="s">
        <v>2195</v>
      </c>
      <c r="I4519" t="s">
        <v>22</v>
      </c>
      <c r="J4519" t="s">
        <v>23</v>
      </c>
      <c r="K4519" t="s">
        <v>91</v>
      </c>
      <c r="L4519" t="s">
        <v>92</v>
      </c>
      <c r="M4519">
        <v>98105</v>
      </c>
      <c r="N4519" t="s">
        <v>40</v>
      </c>
      <c r="O4519" t="s">
        <v>2055</v>
      </c>
      <c r="P4519" t="s">
        <v>42</v>
      </c>
      <c r="Q4519" t="s">
        <v>71</v>
      </c>
      <c r="R4519" t="s">
        <v>2056</v>
      </c>
      <c r="S4519">
        <v>48.664000000000001</v>
      </c>
      <c r="T4519" s="3"/>
    </row>
    <row r="4520" spans="1:20" x14ac:dyDescent="0.3">
      <c r="A4520">
        <v>4519</v>
      </c>
      <c r="B4520" t="s">
        <v>7565</v>
      </c>
      <c r="C4520">
        <f t="shared" si="70"/>
        <v>39</v>
      </c>
      <c r="D4520" s="1">
        <v>43003</v>
      </c>
      <c r="E4520" s="1">
        <v>43009</v>
      </c>
      <c r="F4520" t="s">
        <v>46</v>
      </c>
      <c r="G4520" t="s">
        <v>4134</v>
      </c>
      <c r="H4520" t="s">
        <v>4135</v>
      </c>
      <c r="I4520" t="s">
        <v>22</v>
      </c>
      <c r="J4520" t="s">
        <v>23</v>
      </c>
      <c r="K4520" t="s">
        <v>123</v>
      </c>
      <c r="L4520" t="s">
        <v>39</v>
      </c>
      <c r="M4520">
        <v>94109</v>
      </c>
      <c r="N4520" t="s">
        <v>40</v>
      </c>
      <c r="O4520" t="s">
        <v>677</v>
      </c>
      <c r="P4520" t="s">
        <v>42</v>
      </c>
      <c r="Q4520" t="s">
        <v>64</v>
      </c>
      <c r="R4520" t="s">
        <v>678</v>
      </c>
      <c r="S4520">
        <v>16.559999999999999</v>
      </c>
      <c r="T4520" s="3"/>
    </row>
    <row r="4521" spans="1:20" x14ac:dyDescent="0.3">
      <c r="A4521">
        <v>4520</v>
      </c>
      <c r="B4521" t="s">
        <v>7566</v>
      </c>
      <c r="C4521">
        <f t="shared" si="70"/>
        <v>24</v>
      </c>
      <c r="D4521" s="1">
        <v>43261</v>
      </c>
      <c r="E4521" s="1">
        <v>43265</v>
      </c>
      <c r="F4521" t="s">
        <v>46</v>
      </c>
      <c r="G4521" t="s">
        <v>4597</v>
      </c>
      <c r="H4521" t="s">
        <v>4598</v>
      </c>
      <c r="I4521" t="s">
        <v>37</v>
      </c>
      <c r="J4521" t="s">
        <v>23</v>
      </c>
      <c r="K4521" t="s">
        <v>1522</v>
      </c>
      <c r="L4521" t="s">
        <v>50</v>
      </c>
      <c r="M4521">
        <v>32216</v>
      </c>
      <c r="N4521" t="s">
        <v>26</v>
      </c>
      <c r="O4521" t="s">
        <v>7567</v>
      </c>
      <c r="P4521" t="s">
        <v>42</v>
      </c>
      <c r="Q4521" t="s">
        <v>55</v>
      </c>
      <c r="R4521" t="s">
        <v>7568</v>
      </c>
      <c r="S4521">
        <v>1347.52</v>
      </c>
      <c r="T4521" s="3"/>
    </row>
    <row r="4522" spans="1:20" x14ac:dyDescent="0.3">
      <c r="A4522">
        <v>4521</v>
      </c>
      <c r="B4522" t="s">
        <v>7569</v>
      </c>
      <c r="C4522">
        <f t="shared" si="70"/>
        <v>8</v>
      </c>
      <c r="D4522" s="1">
        <v>42055</v>
      </c>
      <c r="E4522" s="1">
        <v>42061</v>
      </c>
      <c r="F4522" t="s">
        <v>46</v>
      </c>
      <c r="G4522" t="s">
        <v>204</v>
      </c>
      <c r="H4522" t="s">
        <v>205</v>
      </c>
      <c r="I4522" t="s">
        <v>37</v>
      </c>
      <c r="J4522" t="s">
        <v>23</v>
      </c>
      <c r="K4522" t="s">
        <v>1465</v>
      </c>
      <c r="L4522" t="s">
        <v>250</v>
      </c>
      <c r="M4522">
        <v>47374</v>
      </c>
      <c r="N4522" t="s">
        <v>101</v>
      </c>
      <c r="O4522" t="s">
        <v>4799</v>
      </c>
      <c r="P4522" t="s">
        <v>67</v>
      </c>
      <c r="Q4522" t="s">
        <v>157</v>
      </c>
      <c r="R4522" t="s">
        <v>4800</v>
      </c>
      <c r="S4522">
        <v>62.31</v>
      </c>
      <c r="T4522" s="3"/>
    </row>
    <row r="4523" spans="1:20" x14ac:dyDescent="0.3">
      <c r="A4523">
        <v>4522</v>
      </c>
      <c r="B4523" t="s">
        <v>7569</v>
      </c>
      <c r="C4523">
        <f t="shared" si="70"/>
        <v>8</v>
      </c>
      <c r="D4523" s="1">
        <v>42055</v>
      </c>
      <c r="E4523" s="1">
        <v>42061</v>
      </c>
      <c r="F4523" t="s">
        <v>46</v>
      </c>
      <c r="G4523" t="s">
        <v>204</v>
      </c>
      <c r="H4523" t="s">
        <v>205</v>
      </c>
      <c r="I4523" t="s">
        <v>37</v>
      </c>
      <c r="J4523" t="s">
        <v>23</v>
      </c>
      <c r="K4523" t="s">
        <v>1465</v>
      </c>
      <c r="L4523" t="s">
        <v>250</v>
      </c>
      <c r="M4523">
        <v>47374</v>
      </c>
      <c r="N4523" t="s">
        <v>101</v>
      </c>
      <c r="O4523" t="s">
        <v>2070</v>
      </c>
      <c r="P4523" t="s">
        <v>28</v>
      </c>
      <c r="Q4523" t="s">
        <v>61</v>
      </c>
      <c r="R4523" t="s">
        <v>2071</v>
      </c>
      <c r="S4523">
        <v>20.32</v>
      </c>
      <c r="T4523" s="3"/>
    </row>
    <row r="4524" spans="1:20" x14ac:dyDescent="0.3">
      <c r="A4524">
        <v>4523</v>
      </c>
      <c r="B4524" t="s">
        <v>7570</v>
      </c>
      <c r="C4524">
        <f t="shared" si="70"/>
        <v>8</v>
      </c>
      <c r="D4524" s="1">
        <v>43151</v>
      </c>
      <c r="E4524" s="1">
        <v>43156</v>
      </c>
      <c r="F4524" t="s">
        <v>19</v>
      </c>
      <c r="G4524" t="s">
        <v>1383</v>
      </c>
      <c r="H4524" t="s">
        <v>1384</v>
      </c>
      <c r="I4524" t="s">
        <v>37</v>
      </c>
      <c r="J4524" t="s">
        <v>23</v>
      </c>
      <c r="K4524" t="s">
        <v>1474</v>
      </c>
      <c r="L4524" t="s">
        <v>453</v>
      </c>
      <c r="M4524">
        <v>80027</v>
      </c>
      <c r="N4524" t="s">
        <v>40</v>
      </c>
      <c r="O4524" t="s">
        <v>5433</v>
      </c>
      <c r="P4524" t="s">
        <v>42</v>
      </c>
      <c r="Q4524" t="s">
        <v>265</v>
      </c>
      <c r="R4524" t="s">
        <v>559</v>
      </c>
      <c r="S4524">
        <v>9.4320000000000004</v>
      </c>
      <c r="T4524" s="3"/>
    </row>
    <row r="4525" spans="1:20" x14ac:dyDescent="0.3">
      <c r="A4525">
        <v>4524</v>
      </c>
      <c r="B4525" t="s">
        <v>7571</v>
      </c>
      <c r="C4525">
        <f t="shared" si="70"/>
        <v>45</v>
      </c>
      <c r="D4525" s="1">
        <v>42310</v>
      </c>
      <c r="E4525" s="1">
        <v>42314</v>
      </c>
      <c r="F4525" t="s">
        <v>46</v>
      </c>
      <c r="G4525" t="s">
        <v>7422</v>
      </c>
      <c r="H4525" t="s">
        <v>7423</v>
      </c>
      <c r="I4525" t="s">
        <v>22</v>
      </c>
      <c r="J4525" t="s">
        <v>23</v>
      </c>
      <c r="K4525" t="s">
        <v>262</v>
      </c>
      <c r="L4525" t="s">
        <v>263</v>
      </c>
      <c r="M4525">
        <v>10024</v>
      </c>
      <c r="N4525" t="s">
        <v>144</v>
      </c>
      <c r="O4525" t="s">
        <v>2494</v>
      </c>
      <c r="P4525" t="s">
        <v>42</v>
      </c>
      <c r="Q4525" t="s">
        <v>43</v>
      </c>
      <c r="R4525" t="s">
        <v>2495</v>
      </c>
      <c r="S4525">
        <v>34.86</v>
      </c>
      <c r="T4525" s="3"/>
    </row>
    <row r="4526" spans="1:20" x14ac:dyDescent="0.3">
      <c r="A4526">
        <v>4525</v>
      </c>
      <c r="B4526" t="s">
        <v>7571</v>
      </c>
      <c r="C4526">
        <f t="shared" si="70"/>
        <v>45</v>
      </c>
      <c r="D4526" s="1">
        <v>42310</v>
      </c>
      <c r="E4526" s="1">
        <v>42314</v>
      </c>
      <c r="F4526" t="s">
        <v>46</v>
      </c>
      <c r="G4526" t="s">
        <v>7422</v>
      </c>
      <c r="H4526" t="s">
        <v>7423</v>
      </c>
      <c r="I4526" t="s">
        <v>22</v>
      </c>
      <c r="J4526" t="s">
        <v>23</v>
      </c>
      <c r="K4526" t="s">
        <v>262</v>
      </c>
      <c r="L4526" t="s">
        <v>263</v>
      </c>
      <c r="M4526">
        <v>10024</v>
      </c>
      <c r="N4526" t="s">
        <v>144</v>
      </c>
      <c r="O4526" t="s">
        <v>3701</v>
      </c>
      <c r="P4526" t="s">
        <v>28</v>
      </c>
      <c r="Q4526" t="s">
        <v>61</v>
      </c>
      <c r="R4526" t="s">
        <v>3702</v>
      </c>
      <c r="S4526">
        <v>89.34</v>
      </c>
      <c r="T4526" s="3"/>
    </row>
    <row r="4527" spans="1:20" x14ac:dyDescent="0.3">
      <c r="A4527">
        <v>4526</v>
      </c>
      <c r="B4527" t="s">
        <v>7572</v>
      </c>
      <c r="C4527">
        <f t="shared" si="70"/>
        <v>29</v>
      </c>
      <c r="D4527" s="1">
        <v>43298</v>
      </c>
      <c r="E4527" s="1">
        <v>43304</v>
      </c>
      <c r="F4527" t="s">
        <v>46</v>
      </c>
      <c r="G4527" t="s">
        <v>2792</v>
      </c>
      <c r="H4527" t="s">
        <v>2793</v>
      </c>
      <c r="I4527" t="s">
        <v>98</v>
      </c>
      <c r="J4527" t="s">
        <v>23</v>
      </c>
      <c r="K4527" t="s">
        <v>7573</v>
      </c>
      <c r="L4527" t="s">
        <v>263</v>
      </c>
      <c r="M4527">
        <v>13440</v>
      </c>
      <c r="N4527" t="s">
        <v>144</v>
      </c>
      <c r="O4527" t="s">
        <v>649</v>
      </c>
      <c r="P4527" t="s">
        <v>67</v>
      </c>
      <c r="Q4527" t="s">
        <v>68</v>
      </c>
      <c r="R4527" t="s">
        <v>650</v>
      </c>
      <c r="S4527">
        <v>269.98</v>
      </c>
      <c r="T4527" s="3"/>
    </row>
    <row r="4528" spans="1:20" x14ac:dyDescent="0.3">
      <c r="A4528">
        <v>4527</v>
      </c>
      <c r="B4528" t="s">
        <v>7572</v>
      </c>
      <c r="C4528">
        <f t="shared" si="70"/>
        <v>29</v>
      </c>
      <c r="D4528" s="1">
        <v>43298</v>
      </c>
      <c r="E4528" s="1">
        <v>43304</v>
      </c>
      <c r="F4528" t="s">
        <v>46</v>
      </c>
      <c r="G4528" t="s">
        <v>2792</v>
      </c>
      <c r="H4528" t="s">
        <v>2793</v>
      </c>
      <c r="I4528" t="s">
        <v>98</v>
      </c>
      <c r="J4528" t="s">
        <v>23</v>
      </c>
      <c r="K4528" t="s">
        <v>7573</v>
      </c>
      <c r="L4528" t="s">
        <v>263</v>
      </c>
      <c r="M4528">
        <v>13440</v>
      </c>
      <c r="N4528" t="s">
        <v>144</v>
      </c>
      <c r="O4528" t="s">
        <v>7574</v>
      </c>
      <c r="P4528" t="s">
        <v>42</v>
      </c>
      <c r="Q4528" t="s">
        <v>86</v>
      </c>
      <c r="R4528" t="s">
        <v>7575</v>
      </c>
      <c r="S4528">
        <v>99.9</v>
      </c>
      <c r="T4528" s="3"/>
    </row>
    <row r="4529" spans="1:20" x14ac:dyDescent="0.3">
      <c r="A4529">
        <v>4528</v>
      </c>
      <c r="B4529" t="s">
        <v>7572</v>
      </c>
      <c r="C4529">
        <f t="shared" si="70"/>
        <v>29</v>
      </c>
      <c r="D4529" s="1">
        <v>43298</v>
      </c>
      <c r="E4529" s="1">
        <v>43304</v>
      </c>
      <c r="F4529" t="s">
        <v>46</v>
      </c>
      <c r="G4529" t="s">
        <v>2792</v>
      </c>
      <c r="H4529" t="s">
        <v>2793</v>
      </c>
      <c r="I4529" t="s">
        <v>98</v>
      </c>
      <c r="J4529" t="s">
        <v>23</v>
      </c>
      <c r="K4529" t="s">
        <v>7573</v>
      </c>
      <c r="L4529" t="s">
        <v>263</v>
      </c>
      <c r="M4529">
        <v>13440</v>
      </c>
      <c r="N4529" t="s">
        <v>144</v>
      </c>
      <c r="O4529" t="s">
        <v>166</v>
      </c>
      <c r="P4529" t="s">
        <v>28</v>
      </c>
      <c r="Q4529" t="s">
        <v>61</v>
      </c>
      <c r="R4529" t="s">
        <v>5421</v>
      </c>
      <c r="S4529">
        <v>39.08</v>
      </c>
      <c r="T4529" s="3"/>
    </row>
    <row r="4530" spans="1:20" x14ac:dyDescent="0.3">
      <c r="A4530">
        <v>4529</v>
      </c>
      <c r="B4530" t="s">
        <v>7576</v>
      </c>
      <c r="C4530">
        <f t="shared" si="70"/>
        <v>36</v>
      </c>
      <c r="D4530" s="1">
        <v>43351</v>
      </c>
      <c r="E4530" s="1">
        <v>43353</v>
      </c>
      <c r="F4530" t="s">
        <v>19</v>
      </c>
      <c r="G4530" t="s">
        <v>2294</v>
      </c>
      <c r="H4530" t="s">
        <v>2295</v>
      </c>
      <c r="I4530" t="s">
        <v>37</v>
      </c>
      <c r="J4530" t="s">
        <v>23</v>
      </c>
      <c r="K4530" t="s">
        <v>5183</v>
      </c>
      <c r="L4530" t="s">
        <v>494</v>
      </c>
      <c r="M4530">
        <v>43302</v>
      </c>
      <c r="N4530" t="s">
        <v>144</v>
      </c>
      <c r="O4530" t="s">
        <v>5383</v>
      </c>
      <c r="P4530" t="s">
        <v>67</v>
      </c>
      <c r="Q4530" t="s">
        <v>157</v>
      </c>
      <c r="R4530" t="s">
        <v>5384</v>
      </c>
      <c r="S4530">
        <v>116.83199999999999</v>
      </c>
      <c r="T4530" s="3"/>
    </row>
    <row r="4531" spans="1:20" x14ac:dyDescent="0.3">
      <c r="A4531">
        <v>4530</v>
      </c>
      <c r="B4531" t="s">
        <v>7577</v>
      </c>
      <c r="C4531">
        <f t="shared" si="70"/>
        <v>46</v>
      </c>
      <c r="D4531" s="1">
        <v>43053</v>
      </c>
      <c r="E4531" s="1">
        <v>43057</v>
      </c>
      <c r="F4531" t="s">
        <v>46</v>
      </c>
      <c r="G4531" t="s">
        <v>944</v>
      </c>
      <c r="H4531" t="s">
        <v>945</v>
      </c>
      <c r="I4531" t="s">
        <v>22</v>
      </c>
      <c r="J4531" t="s">
        <v>23</v>
      </c>
      <c r="K4531" t="s">
        <v>180</v>
      </c>
      <c r="L4531" t="s">
        <v>100</v>
      </c>
      <c r="M4531">
        <v>77041</v>
      </c>
      <c r="N4531" t="s">
        <v>101</v>
      </c>
      <c r="O4531" t="s">
        <v>4860</v>
      </c>
      <c r="P4531" t="s">
        <v>42</v>
      </c>
      <c r="Q4531" t="s">
        <v>71</v>
      </c>
      <c r="R4531" t="s">
        <v>4861</v>
      </c>
      <c r="S4531">
        <v>2.2959999999999998</v>
      </c>
      <c r="T4531" s="3"/>
    </row>
    <row r="4532" spans="1:20" x14ac:dyDescent="0.3">
      <c r="A4532">
        <v>4531</v>
      </c>
      <c r="B4532" t="s">
        <v>7578</v>
      </c>
      <c r="C4532">
        <f t="shared" si="70"/>
        <v>46</v>
      </c>
      <c r="D4532" s="1">
        <v>43053</v>
      </c>
      <c r="E4532" s="1">
        <v>43056</v>
      </c>
      <c r="F4532" t="s">
        <v>184</v>
      </c>
      <c r="G4532" t="s">
        <v>797</v>
      </c>
      <c r="H4532" t="s">
        <v>798</v>
      </c>
      <c r="I4532" t="s">
        <v>22</v>
      </c>
      <c r="J4532" t="s">
        <v>23</v>
      </c>
      <c r="K4532" t="s">
        <v>262</v>
      </c>
      <c r="L4532" t="s">
        <v>263</v>
      </c>
      <c r="M4532">
        <v>10009</v>
      </c>
      <c r="N4532" t="s">
        <v>144</v>
      </c>
      <c r="O4532" t="s">
        <v>2457</v>
      </c>
      <c r="P4532" t="s">
        <v>28</v>
      </c>
      <c r="Q4532" t="s">
        <v>32</v>
      </c>
      <c r="R4532" t="s">
        <v>2458</v>
      </c>
      <c r="S4532">
        <v>408.00599999999997</v>
      </c>
      <c r="T4532" s="3"/>
    </row>
    <row r="4533" spans="1:20" x14ac:dyDescent="0.3">
      <c r="A4533">
        <v>4532</v>
      </c>
      <c r="B4533" t="s">
        <v>7578</v>
      </c>
      <c r="C4533">
        <f t="shared" si="70"/>
        <v>46</v>
      </c>
      <c r="D4533" s="1">
        <v>43053</v>
      </c>
      <c r="E4533" s="1">
        <v>43056</v>
      </c>
      <c r="F4533" t="s">
        <v>184</v>
      </c>
      <c r="G4533" t="s">
        <v>797</v>
      </c>
      <c r="H4533" t="s">
        <v>798</v>
      </c>
      <c r="I4533" t="s">
        <v>22</v>
      </c>
      <c r="J4533" t="s">
        <v>23</v>
      </c>
      <c r="K4533" t="s">
        <v>262</v>
      </c>
      <c r="L4533" t="s">
        <v>263</v>
      </c>
      <c r="M4533">
        <v>10009</v>
      </c>
      <c r="N4533" t="s">
        <v>144</v>
      </c>
      <c r="O4533" t="s">
        <v>632</v>
      </c>
      <c r="P4533" t="s">
        <v>42</v>
      </c>
      <c r="Q4533" t="s">
        <v>55</v>
      </c>
      <c r="R4533" t="s">
        <v>633</v>
      </c>
      <c r="S4533">
        <v>40.44</v>
      </c>
      <c r="T4533" s="3"/>
    </row>
    <row r="4534" spans="1:20" x14ac:dyDescent="0.3">
      <c r="A4534">
        <v>4533</v>
      </c>
      <c r="B4534" t="s">
        <v>7579</v>
      </c>
      <c r="C4534">
        <f t="shared" si="70"/>
        <v>41</v>
      </c>
      <c r="D4534" s="1">
        <v>42287</v>
      </c>
      <c r="E4534" s="1">
        <v>42287</v>
      </c>
      <c r="F4534" t="s">
        <v>1289</v>
      </c>
      <c r="G4534" t="s">
        <v>1600</v>
      </c>
      <c r="H4534" t="s">
        <v>1601</v>
      </c>
      <c r="I4534" t="s">
        <v>98</v>
      </c>
      <c r="J4534" t="s">
        <v>23</v>
      </c>
      <c r="K4534" t="s">
        <v>5105</v>
      </c>
      <c r="L4534" t="s">
        <v>39</v>
      </c>
      <c r="M4534">
        <v>95336</v>
      </c>
      <c r="N4534" t="s">
        <v>40</v>
      </c>
      <c r="O4534" t="s">
        <v>145</v>
      </c>
      <c r="P4534" t="s">
        <v>28</v>
      </c>
      <c r="Q4534" t="s">
        <v>32</v>
      </c>
      <c r="R4534" t="s">
        <v>146</v>
      </c>
      <c r="S4534">
        <v>122.352</v>
      </c>
      <c r="T4534" s="3"/>
    </row>
    <row r="4535" spans="1:20" x14ac:dyDescent="0.3">
      <c r="A4535">
        <v>4534</v>
      </c>
      <c r="B4535" t="s">
        <v>7579</v>
      </c>
      <c r="C4535">
        <f t="shared" si="70"/>
        <v>41</v>
      </c>
      <c r="D4535" s="1">
        <v>42287</v>
      </c>
      <c r="E4535" s="1">
        <v>42287</v>
      </c>
      <c r="F4535" t="s">
        <v>1289</v>
      </c>
      <c r="G4535" t="s">
        <v>1600</v>
      </c>
      <c r="H4535" t="s">
        <v>1601</v>
      </c>
      <c r="I4535" t="s">
        <v>98</v>
      </c>
      <c r="J4535" t="s">
        <v>23</v>
      </c>
      <c r="K4535" t="s">
        <v>5105</v>
      </c>
      <c r="L4535" t="s">
        <v>39</v>
      </c>
      <c r="M4535">
        <v>95336</v>
      </c>
      <c r="N4535" t="s">
        <v>40</v>
      </c>
      <c r="O4535" t="s">
        <v>2291</v>
      </c>
      <c r="P4535" t="s">
        <v>42</v>
      </c>
      <c r="Q4535" t="s">
        <v>169</v>
      </c>
      <c r="R4535" t="s">
        <v>2292</v>
      </c>
      <c r="S4535">
        <v>15.28</v>
      </c>
      <c r="T4535" s="3"/>
    </row>
    <row r="4536" spans="1:20" x14ac:dyDescent="0.3">
      <c r="A4536">
        <v>4535</v>
      </c>
      <c r="B4536" t="s">
        <v>7580</v>
      </c>
      <c r="C4536">
        <f t="shared" si="70"/>
        <v>12</v>
      </c>
      <c r="D4536" s="1">
        <v>42448</v>
      </c>
      <c r="E4536" s="1">
        <v>42455</v>
      </c>
      <c r="F4536" t="s">
        <v>46</v>
      </c>
      <c r="G4536" t="s">
        <v>2517</v>
      </c>
      <c r="H4536" t="s">
        <v>2518</v>
      </c>
      <c r="I4536" t="s">
        <v>37</v>
      </c>
      <c r="J4536" t="s">
        <v>23</v>
      </c>
      <c r="K4536" t="s">
        <v>38</v>
      </c>
      <c r="L4536" t="s">
        <v>39</v>
      </c>
      <c r="M4536">
        <v>90004</v>
      </c>
      <c r="N4536" t="s">
        <v>40</v>
      </c>
      <c r="O4536" t="s">
        <v>1420</v>
      </c>
      <c r="P4536" t="s">
        <v>42</v>
      </c>
      <c r="Q4536" t="s">
        <v>86</v>
      </c>
      <c r="R4536" t="s">
        <v>1421</v>
      </c>
      <c r="S4536">
        <v>11.96</v>
      </c>
      <c r="T4536" s="3"/>
    </row>
    <row r="4537" spans="1:20" x14ac:dyDescent="0.3">
      <c r="A4537">
        <v>4536</v>
      </c>
      <c r="B4537" t="s">
        <v>7581</v>
      </c>
      <c r="C4537">
        <f t="shared" si="70"/>
        <v>28</v>
      </c>
      <c r="D4537" s="1">
        <v>43289</v>
      </c>
      <c r="E4537" s="1">
        <v>43293</v>
      </c>
      <c r="F4537" t="s">
        <v>46</v>
      </c>
      <c r="G4537" t="s">
        <v>6040</v>
      </c>
      <c r="H4537" t="s">
        <v>6041</v>
      </c>
      <c r="I4537" t="s">
        <v>98</v>
      </c>
      <c r="J4537" t="s">
        <v>23</v>
      </c>
      <c r="K4537" t="s">
        <v>91</v>
      </c>
      <c r="L4537" t="s">
        <v>92</v>
      </c>
      <c r="M4537">
        <v>98115</v>
      </c>
      <c r="N4537" t="s">
        <v>40</v>
      </c>
      <c r="O4537" t="s">
        <v>4935</v>
      </c>
      <c r="P4537" t="s">
        <v>28</v>
      </c>
      <c r="Q4537" t="s">
        <v>61</v>
      </c>
      <c r="R4537" t="s">
        <v>4936</v>
      </c>
      <c r="S4537">
        <v>15.84</v>
      </c>
      <c r="T4537" s="3"/>
    </row>
    <row r="4538" spans="1:20" x14ac:dyDescent="0.3">
      <c r="A4538">
        <v>4537</v>
      </c>
      <c r="B4538" t="s">
        <v>7581</v>
      </c>
      <c r="C4538">
        <f t="shared" si="70"/>
        <v>28</v>
      </c>
      <c r="D4538" s="1">
        <v>43289</v>
      </c>
      <c r="E4538" s="1">
        <v>43293</v>
      </c>
      <c r="F4538" t="s">
        <v>46</v>
      </c>
      <c r="G4538" t="s">
        <v>6040</v>
      </c>
      <c r="H4538" t="s">
        <v>6041</v>
      </c>
      <c r="I4538" t="s">
        <v>98</v>
      </c>
      <c r="J4538" t="s">
        <v>23</v>
      </c>
      <c r="K4538" t="s">
        <v>91</v>
      </c>
      <c r="L4538" t="s">
        <v>92</v>
      </c>
      <c r="M4538">
        <v>98115</v>
      </c>
      <c r="N4538" t="s">
        <v>40</v>
      </c>
      <c r="O4538" t="s">
        <v>1495</v>
      </c>
      <c r="P4538" t="s">
        <v>42</v>
      </c>
      <c r="Q4538" t="s">
        <v>71</v>
      </c>
      <c r="R4538" t="s">
        <v>1496</v>
      </c>
      <c r="S4538">
        <v>86.376000000000005</v>
      </c>
      <c r="T4538" s="3"/>
    </row>
    <row r="4539" spans="1:20" x14ac:dyDescent="0.3">
      <c r="A4539">
        <v>4538</v>
      </c>
      <c r="B4539" t="s">
        <v>7581</v>
      </c>
      <c r="C4539">
        <f t="shared" si="70"/>
        <v>28</v>
      </c>
      <c r="D4539" s="1">
        <v>43289</v>
      </c>
      <c r="E4539" s="1">
        <v>43293</v>
      </c>
      <c r="F4539" t="s">
        <v>46</v>
      </c>
      <c r="G4539" t="s">
        <v>6040</v>
      </c>
      <c r="H4539" t="s">
        <v>6041</v>
      </c>
      <c r="I4539" t="s">
        <v>98</v>
      </c>
      <c r="J4539" t="s">
        <v>23</v>
      </c>
      <c r="K4539" t="s">
        <v>91</v>
      </c>
      <c r="L4539" t="s">
        <v>92</v>
      </c>
      <c r="M4539">
        <v>98115</v>
      </c>
      <c r="N4539" t="s">
        <v>40</v>
      </c>
      <c r="O4539" t="s">
        <v>1890</v>
      </c>
      <c r="P4539" t="s">
        <v>42</v>
      </c>
      <c r="Q4539" t="s">
        <v>64</v>
      </c>
      <c r="R4539" t="s">
        <v>1891</v>
      </c>
      <c r="S4539">
        <v>18.239999999999998</v>
      </c>
      <c r="T4539" s="3"/>
    </row>
    <row r="4540" spans="1:20" x14ac:dyDescent="0.3">
      <c r="A4540">
        <v>4539</v>
      </c>
      <c r="B4540" t="s">
        <v>7581</v>
      </c>
      <c r="C4540">
        <f t="shared" si="70"/>
        <v>28</v>
      </c>
      <c r="D4540" s="1">
        <v>43289</v>
      </c>
      <c r="E4540" s="1">
        <v>43293</v>
      </c>
      <c r="F4540" t="s">
        <v>46</v>
      </c>
      <c r="G4540" t="s">
        <v>6040</v>
      </c>
      <c r="H4540" t="s">
        <v>6041</v>
      </c>
      <c r="I4540" t="s">
        <v>98</v>
      </c>
      <c r="J4540" t="s">
        <v>23</v>
      </c>
      <c r="K4540" t="s">
        <v>91</v>
      </c>
      <c r="L4540" t="s">
        <v>92</v>
      </c>
      <c r="M4540">
        <v>98115</v>
      </c>
      <c r="N4540" t="s">
        <v>40</v>
      </c>
      <c r="O4540" t="s">
        <v>1367</v>
      </c>
      <c r="P4540" t="s">
        <v>42</v>
      </c>
      <c r="Q4540" t="s">
        <v>64</v>
      </c>
      <c r="R4540" t="s">
        <v>1368</v>
      </c>
      <c r="S4540">
        <v>13.12</v>
      </c>
      <c r="T4540" s="3"/>
    </row>
    <row r="4541" spans="1:20" x14ac:dyDescent="0.3">
      <c r="A4541">
        <v>4540</v>
      </c>
      <c r="B4541" t="s">
        <v>7582</v>
      </c>
      <c r="C4541">
        <f t="shared" si="70"/>
        <v>9</v>
      </c>
      <c r="D4541" s="1">
        <v>42427</v>
      </c>
      <c r="E4541" s="1">
        <v>42431</v>
      </c>
      <c r="F4541" t="s">
        <v>46</v>
      </c>
      <c r="G4541" t="s">
        <v>216</v>
      </c>
      <c r="H4541" t="s">
        <v>217</v>
      </c>
      <c r="I4541" t="s">
        <v>37</v>
      </c>
      <c r="J4541" t="s">
        <v>23</v>
      </c>
      <c r="K4541" t="s">
        <v>3582</v>
      </c>
      <c r="L4541" t="s">
        <v>1399</v>
      </c>
      <c r="M4541">
        <v>2908</v>
      </c>
      <c r="N4541" t="s">
        <v>144</v>
      </c>
      <c r="O4541" t="s">
        <v>1978</v>
      </c>
      <c r="P4541" t="s">
        <v>67</v>
      </c>
      <c r="Q4541" t="s">
        <v>68</v>
      </c>
      <c r="R4541" t="s">
        <v>1979</v>
      </c>
      <c r="S4541">
        <v>105.98</v>
      </c>
      <c r="T4541" s="3"/>
    </row>
    <row r="4542" spans="1:20" x14ac:dyDescent="0.3">
      <c r="A4542">
        <v>4541</v>
      </c>
      <c r="B4542" t="s">
        <v>7582</v>
      </c>
      <c r="C4542">
        <f t="shared" si="70"/>
        <v>9</v>
      </c>
      <c r="D4542" s="1">
        <v>42427</v>
      </c>
      <c r="E4542" s="1">
        <v>42431</v>
      </c>
      <c r="F4542" t="s">
        <v>46</v>
      </c>
      <c r="G4542" t="s">
        <v>216</v>
      </c>
      <c r="H4542" t="s">
        <v>217</v>
      </c>
      <c r="I4542" t="s">
        <v>37</v>
      </c>
      <c r="J4542" t="s">
        <v>23</v>
      </c>
      <c r="K4542" t="s">
        <v>3582</v>
      </c>
      <c r="L4542" t="s">
        <v>1399</v>
      </c>
      <c r="M4542">
        <v>2908</v>
      </c>
      <c r="N4542" t="s">
        <v>144</v>
      </c>
      <c r="O4542" t="s">
        <v>6566</v>
      </c>
      <c r="P4542" t="s">
        <v>28</v>
      </c>
      <c r="Q4542" t="s">
        <v>52</v>
      </c>
      <c r="R4542" t="s">
        <v>6567</v>
      </c>
      <c r="S4542">
        <v>493.92</v>
      </c>
      <c r="T4542" s="3"/>
    </row>
    <row r="4543" spans="1:20" x14ac:dyDescent="0.3">
      <c r="A4543">
        <v>4542</v>
      </c>
      <c r="B4543" t="s">
        <v>7583</v>
      </c>
      <c r="C4543">
        <f t="shared" si="70"/>
        <v>24</v>
      </c>
      <c r="D4543" s="1">
        <v>43267</v>
      </c>
      <c r="E4543" s="1">
        <v>43272</v>
      </c>
      <c r="F4543" t="s">
        <v>46</v>
      </c>
      <c r="G4543" t="s">
        <v>1290</v>
      </c>
      <c r="H4543" t="s">
        <v>1291</v>
      </c>
      <c r="I4543" t="s">
        <v>37</v>
      </c>
      <c r="J4543" t="s">
        <v>23</v>
      </c>
      <c r="K4543" t="s">
        <v>299</v>
      </c>
      <c r="L4543" t="s">
        <v>207</v>
      </c>
      <c r="M4543">
        <v>60653</v>
      </c>
      <c r="N4543" t="s">
        <v>101</v>
      </c>
      <c r="O4543" t="s">
        <v>104</v>
      </c>
      <c r="P4543" t="s">
        <v>42</v>
      </c>
      <c r="Q4543" t="s">
        <v>71</v>
      </c>
      <c r="R4543" t="s">
        <v>105</v>
      </c>
      <c r="S4543">
        <v>5.9359999999999999</v>
      </c>
      <c r="T4543" s="3"/>
    </row>
    <row r="4544" spans="1:20" x14ac:dyDescent="0.3">
      <c r="A4544">
        <v>4543</v>
      </c>
      <c r="B4544" t="s">
        <v>7584</v>
      </c>
      <c r="C4544">
        <f t="shared" si="70"/>
        <v>13</v>
      </c>
      <c r="D4544" s="1">
        <v>43189</v>
      </c>
      <c r="E4544" s="1">
        <v>43190</v>
      </c>
      <c r="F4544" t="s">
        <v>184</v>
      </c>
      <c r="G4544" t="s">
        <v>7585</v>
      </c>
      <c r="H4544" t="s">
        <v>7586</v>
      </c>
      <c r="I4544" t="s">
        <v>22</v>
      </c>
      <c r="J4544" t="s">
        <v>23</v>
      </c>
      <c r="K4544" t="s">
        <v>4852</v>
      </c>
      <c r="L4544" t="s">
        <v>646</v>
      </c>
      <c r="M4544">
        <v>73120</v>
      </c>
      <c r="N4544" t="s">
        <v>101</v>
      </c>
      <c r="O4544" t="s">
        <v>7587</v>
      </c>
      <c r="P4544" t="s">
        <v>42</v>
      </c>
      <c r="Q4544" t="s">
        <v>169</v>
      </c>
      <c r="R4544" t="s">
        <v>7588</v>
      </c>
      <c r="S4544">
        <v>325.86</v>
      </c>
      <c r="T4544" s="3"/>
    </row>
    <row r="4545" spans="1:20" x14ac:dyDescent="0.3">
      <c r="A4545">
        <v>4544</v>
      </c>
      <c r="B4545" t="s">
        <v>7589</v>
      </c>
      <c r="C4545">
        <f t="shared" si="70"/>
        <v>29</v>
      </c>
      <c r="D4545" s="1">
        <v>42563</v>
      </c>
      <c r="E4545" s="1">
        <v>42568</v>
      </c>
      <c r="F4545" t="s">
        <v>19</v>
      </c>
      <c r="G4545" t="s">
        <v>1816</v>
      </c>
      <c r="H4545" t="s">
        <v>1817</v>
      </c>
      <c r="I4545" t="s">
        <v>22</v>
      </c>
      <c r="J4545" t="s">
        <v>23</v>
      </c>
      <c r="K4545" t="s">
        <v>299</v>
      </c>
      <c r="L4545" t="s">
        <v>207</v>
      </c>
      <c r="M4545">
        <v>60610</v>
      </c>
      <c r="N4545" t="s">
        <v>101</v>
      </c>
      <c r="O4545" t="s">
        <v>890</v>
      </c>
      <c r="P4545" t="s">
        <v>28</v>
      </c>
      <c r="Q4545" t="s">
        <v>32</v>
      </c>
      <c r="R4545" t="s">
        <v>891</v>
      </c>
      <c r="S4545">
        <v>383.60700000000003</v>
      </c>
      <c r="T4545" s="3"/>
    </row>
    <row r="4546" spans="1:20" x14ac:dyDescent="0.3">
      <c r="A4546">
        <v>4545</v>
      </c>
      <c r="B4546" t="s">
        <v>7589</v>
      </c>
      <c r="C4546">
        <f t="shared" si="70"/>
        <v>29</v>
      </c>
      <c r="D4546" s="1">
        <v>42563</v>
      </c>
      <c r="E4546" s="1">
        <v>42568</v>
      </c>
      <c r="F4546" t="s">
        <v>19</v>
      </c>
      <c r="G4546" t="s">
        <v>1816</v>
      </c>
      <c r="H4546" t="s">
        <v>1817</v>
      </c>
      <c r="I4546" t="s">
        <v>22</v>
      </c>
      <c r="J4546" t="s">
        <v>23</v>
      </c>
      <c r="K4546" t="s">
        <v>299</v>
      </c>
      <c r="L4546" t="s">
        <v>207</v>
      </c>
      <c r="M4546">
        <v>60610</v>
      </c>
      <c r="N4546" t="s">
        <v>101</v>
      </c>
      <c r="O4546" t="s">
        <v>3567</v>
      </c>
      <c r="P4546" t="s">
        <v>67</v>
      </c>
      <c r="Q4546" t="s">
        <v>68</v>
      </c>
      <c r="R4546" t="s">
        <v>3568</v>
      </c>
      <c r="S4546">
        <v>148.47999999999999</v>
      </c>
      <c r="T4546" s="3"/>
    </row>
    <row r="4547" spans="1:20" x14ac:dyDescent="0.3">
      <c r="A4547">
        <v>4546</v>
      </c>
      <c r="B4547" t="s">
        <v>7589</v>
      </c>
      <c r="C4547">
        <f t="shared" ref="C4547:C4610" si="71">WEEKNUM(D4547,1)</f>
        <v>29</v>
      </c>
      <c r="D4547" s="1">
        <v>42563</v>
      </c>
      <c r="E4547" s="1">
        <v>42568</v>
      </c>
      <c r="F4547" t="s">
        <v>19</v>
      </c>
      <c r="G4547" t="s">
        <v>1816</v>
      </c>
      <c r="H4547" t="s">
        <v>1817</v>
      </c>
      <c r="I4547" t="s">
        <v>22</v>
      </c>
      <c r="J4547" t="s">
        <v>23</v>
      </c>
      <c r="K4547" t="s">
        <v>299</v>
      </c>
      <c r="L4547" t="s">
        <v>207</v>
      </c>
      <c r="M4547">
        <v>60610</v>
      </c>
      <c r="N4547" t="s">
        <v>101</v>
      </c>
      <c r="O4547" t="s">
        <v>6305</v>
      </c>
      <c r="P4547" t="s">
        <v>67</v>
      </c>
      <c r="Q4547" t="s">
        <v>68</v>
      </c>
      <c r="R4547" t="s">
        <v>6306</v>
      </c>
      <c r="S4547">
        <v>537.54399999999998</v>
      </c>
      <c r="T4547" s="3"/>
    </row>
    <row r="4548" spans="1:20" x14ac:dyDescent="0.3">
      <c r="A4548">
        <v>4547</v>
      </c>
      <c r="B4548" t="s">
        <v>7589</v>
      </c>
      <c r="C4548">
        <f t="shared" si="71"/>
        <v>29</v>
      </c>
      <c r="D4548" s="1">
        <v>42563</v>
      </c>
      <c r="E4548" s="1">
        <v>42568</v>
      </c>
      <c r="F4548" t="s">
        <v>19</v>
      </c>
      <c r="G4548" t="s">
        <v>1816</v>
      </c>
      <c r="H4548" t="s">
        <v>1817</v>
      </c>
      <c r="I4548" t="s">
        <v>22</v>
      </c>
      <c r="J4548" t="s">
        <v>23</v>
      </c>
      <c r="K4548" t="s">
        <v>299</v>
      </c>
      <c r="L4548" t="s">
        <v>207</v>
      </c>
      <c r="M4548">
        <v>60610</v>
      </c>
      <c r="N4548" t="s">
        <v>101</v>
      </c>
      <c r="O4548" t="s">
        <v>1222</v>
      </c>
      <c r="P4548" t="s">
        <v>42</v>
      </c>
      <c r="Q4548" t="s">
        <v>71</v>
      </c>
      <c r="R4548" t="s">
        <v>1223</v>
      </c>
      <c r="S4548">
        <v>1.9279999999999999</v>
      </c>
      <c r="T4548" s="3"/>
    </row>
    <row r="4549" spans="1:20" x14ac:dyDescent="0.3">
      <c r="A4549">
        <v>4548</v>
      </c>
      <c r="B4549" t="s">
        <v>7589</v>
      </c>
      <c r="C4549">
        <f t="shared" si="71"/>
        <v>29</v>
      </c>
      <c r="D4549" s="1">
        <v>42563</v>
      </c>
      <c r="E4549" s="1">
        <v>42568</v>
      </c>
      <c r="F4549" t="s">
        <v>19</v>
      </c>
      <c r="G4549" t="s">
        <v>1816</v>
      </c>
      <c r="H4549" t="s">
        <v>1817</v>
      </c>
      <c r="I4549" t="s">
        <v>22</v>
      </c>
      <c r="J4549" t="s">
        <v>23</v>
      </c>
      <c r="K4549" t="s">
        <v>299</v>
      </c>
      <c r="L4549" t="s">
        <v>207</v>
      </c>
      <c r="M4549">
        <v>60610</v>
      </c>
      <c r="N4549" t="s">
        <v>101</v>
      </c>
      <c r="O4549" t="s">
        <v>2537</v>
      </c>
      <c r="P4549" t="s">
        <v>42</v>
      </c>
      <c r="Q4549" t="s">
        <v>64</v>
      </c>
      <c r="R4549" t="s">
        <v>2538</v>
      </c>
      <c r="S4549">
        <v>6.9119999999999999</v>
      </c>
      <c r="T4549" s="3"/>
    </row>
    <row r="4550" spans="1:20" x14ac:dyDescent="0.3">
      <c r="A4550">
        <v>4549</v>
      </c>
      <c r="B4550" t="s">
        <v>7589</v>
      </c>
      <c r="C4550">
        <f t="shared" si="71"/>
        <v>29</v>
      </c>
      <c r="D4550" s="1">
        <v>42563</v>
      </c>
      <c r="E4550" s="1">
        <v>42568</v>
      </c>
      <c r="F4550" t="s">
        <v>19</v>
      </c>
      <c r="G4550" t="s">
        <v>1816</v>
      </c>
      <c r="H4550" t="s">
        <v>1817</v>
      </c>
      <c r="I4550" t="s">
        <v>22</v>
      </c>
      <c r="J4550" t="s">
        <v>23</v>
      </c>
      <c r="K4550" t="s">
        <v>299</v>
      </c>
      <c r="L4550" t="s">
        <v>207</v>
      </c>
      <c r="M4550">
        <v>60610</v>
      </c>
      <c r="N4550" t="s">
        <v>101</v>
      </c>
      <c r="O4550" t="s">
        <v>1099</v>
      </c>
      <c r="P4550" t="s">
        <v>28</v>
      </c>
      <c r="Q4550" t="s">
        <v>61</v>
      </c>
      <c r="R4550" t="s">
        <v>1100</v>
      </c>
      <c r="S4550">
        <v>7.76</v>
      </c>
      <c r="T4550" s="3"/>
    </row>
    <row r="4551" spans="1:20" x14ac:dyDescent="0.3">
      <c r="A4551">
        <v>4550</v>
      </c>
      <c r="B4551" t="s">
        <v>7589</v>
      </c>
      <c r="C4551">
        <f t="shared" si="71"/>
        <v>29</v>
      </c>
      <c r="D4551" s="1">
        <v>42563</v>
      </c>
      <c r="E4551" s="1">
        <v>42568</v>
      </c>
      <c r="F4551" t="s">
        <v>19</v>
      </c>
      <c r="G4551" t="s">
        <v>1816</v>
      </c>
      <c r="H4551" t="s">
        <v>1817</v>
      </c>
      <c r="I4551" t="s">
        <v>22</v>
      </c>
      <c r="J4551" t="s">
        <v>23</v>
      </c>
      <c r="K4551" t="s">
        <v>299</v>
      </c>
      <c r="L4551" t="s">
        <v>207</v>
      </c>
      <c r="M4551">
        <v>60610</v>
      </c>
      <c r="N4551" t="s">
        <v>101</v>
      </c>
      <c r="O4551" t="s">
        <v>2007</v>
      </c>
      <c r="P4551" t="s">
        <v>67</v>
      </c>
      <c r="Q4551" t="s">
        <v>68</v>
      </c>
      <c r="R4551" t="s">
        <v>2008</v>
      </c>
      <c r="S4551">
        <v>659.16800000000001</v>
      </c>
      <c r="T4551" s="3"/>
    </row>
    <row r="4552" spans="1:20" x14ac:dyDescent="0.3">
      <c r="A4552">
        <v>4551</v>
      </c>
      <c r="B4552" t="s">
        <v>7590</v>
      </c>
      <c r="C4552">
        <f t="shared" si="71"/>
        <v>18</v>
      </c>
      <c r="D4552" s="1">
        <v>43220</v>
      </c>
      <c r="E4552" s="1">
        <v>43222</v>
      </c>
      <c r="F4552" t="s">
        <v>184</v>
      </c>
      <c r="G4552" t="s">
        <v>3241</v>
      </c>
      <c r="H4552" t="s">
        <v>3242</v>
      </c>
      <c r="I4552" t="s">
        <v>22</v>
      </c>
      <c r="J4552" t="s">
        <v>23</v>
      </c>
      <c r="K4552" t="s">
        <v>1292</v>
      </c>
      <c r="L4552" t="s">
        <v>745</v>
      </c>
      <c r="M4552">
        <v>6040</v>
      </c>
      <c r="N4552" t="s">
        <v>144</v>
      </c>
      <c r="O4552" t="s">
        <v>7591</v>
      </c>
      <c r="P4552" t="s">
        <v>42</v>
      </c>
      <c r="Q4552" t="s">
        <v>43</v>
      </c>
      <c r="R4552" t="s">
        <v>7592</v>
      </c>
      <c r="S4552">
        <v>5.76</v>
      </c>
      <c r="T4552" s="3"/>
    </row>
    <row r="4553" spans="1:20" x14ac:dyDescent="0.3">
      <c r="A4553">
        <v>4552</v>
      </c>
      <c r="B4553" t="s">
        <v>7593</v>
      </c>
      <c r="C4553">
        <f t="shared" si="71"/>
        <v>29</v>
      </c>
      <c r="D4553" s="1">
        <v>42198</v>
      </c>
      <c r="E4553" s="1">
        <v>42202</v>
      </c>
      <c r="F4553" t="s">
        <v>46</v>
      </c>
      <c r="G4553" t="s">
        <v>1176</v>
      </c>
      <c r="H4553" t="s">
        <v>1177</v>
      </c>
      <c r="I4553" t="s">
        <v>37</v>
      </c>
      <c r="J4553" t="s">
        <v>23</v>
      </c>
      <c r="K4553" t="s">
        <v>38</v>
      </c>
      <c r="L4553" t="s">
        <v>39</v>
      </c>
      <c r="M4553">
        <v>90049</v>
      </c>
      <c r="N4553" t="s">
        <v>40</v>
      </c>
      <c r="O4553" t="s">
        <v>4862</v>
      </c>
      <c r="P4553" t="s">
        <v>28</v>
      </c>
      <c r="Q4553" t="s">
        <v>52</v>
      </c>
      <c r="R4553" t="s">
        <v>4863</v>
      </c>
      <c r="S4553">
        <v>351.21600000000001</v>
      </c>
      <c r="T4553" s="3"/>
    </row>
    <row r="4554" spans="1:20" x14ac:dyDescent="0.3">
      <c r="A4554">
        <v>4553</v>
      </c>
      <c r="B4554" t="s">
        <v>7594</v>
      </c>
      <c r="C4554">
        <f t="shared" si="71"/>
        <v>53</v>
      </c>
      <c r="D4554" s="1">
        <v>42365</v>
      </c>
      <c r="E4554" s="1">
        <v>42371</v>
      </c>
      <c r="F4554" t="s">
        <v>46</v>
      </c>
      <c r="G4554" t="s">
        <v>1914</v>
      </c>
      <c r="H4554" t="s">
        <v>1915</v>
      </c>
      <c r="I4554" t="s">
        <v>22</v>
      </c>
      <c r="J4554" t="s">
        <v>23</v>
      </c>
      <c r="K4554" t="s">
        <v>123</v>
      </c>
      <c r="L4554" t="s">
        <v>39</v>
      </c>
      <c r="M4554">
        <v>94122</v>
      </c>
      <c r="N4554" t="s">
        <v>40</v>
      </c>
      <c r="O4554" t="s">
        <v>1462</v>
      </c>
      <c r="P4554" t="s">
        <v>28</v>
      </c>
      <c r="Q4554" t="s">
        <v>32</v>
      </c>
      <c r="R4554" t="s">
        <v>1463</v>
      </c>
      <c r="S4554">
        <v>230.28</v>
      </c>
      <c r="T4554" s="3"/>
    </row>
    <row r="4555" spans="1:20" x14ac:dyDescent="0.3">
      <c r="A4555">
        <v>4554</v>
      </c>
      <c r="B4555" t="s">
        <v>7594</v>
      </c>
      <c r="C4555">
        <f t="shared" si="71"/>
        <v>53</v>
      </c>
      <c r="D4555" s="1">
        <v>42365</v>
      </c>
      <c r="E4555" s="1">
        <v>42371</v>
      </c>
      <c r="F4555" t="s">
        <v>46</v>
      </c>
      <c r="G4555" t="s">
        <v>1914</v>
      </c>
      <c r="H4555" t="s">
        <v>1915</v>
      </c>
      <c r="I4555" t="s">
        <v>22</v>
      </c>
      <c r="J4555" t="s">
        <v>23</v>
      </c>
      <c r="K4555" t="s">
        <v>123</v>
      </c>
      <c r="L4555" t="s">
        <v>39</v>
      </c>
      <c r="M4555">
        <v>94122</v>
      </c>
      <c r="N4555" t="s">
        <v>40</v>
      </c>
      <c r="O4555" t="s">
        <v>2459</v>
      </c>
      <c r="P4555" t="s">
        <v>42</v>
      </c>
      <c r="Q4555" t="s">
        <v>86</v>
      </c>
      <c r="R4555" t="s">
        <v>2460</v>
      </c>
      <c r="S4555">
        <v>12.84</v>
      </c>
      <c r="T4555" s="3"/>
    </row>
    <row r="4556" spans="1:20" x14ac:dyDescent="0.3">
      <c r="A4556">
        <v>4555</v>
      </c>
      <c r="B4556" t="s">
        <v>7595</v>
      </c>
      <c r="C4556">
        <f t="shared" si="71"/>
        <v>9</v>
      </c>
      <c r="D4556" s="1">
        <v>42793</v>
      </c>
      <c r="E4556" s="1">
        <v>42795</v>
      </c>
      <c r="F4556" t="s">
        <v>19</v>
      </c>
      <c r="G4556" t="s">
        <v>4358</v>
      </c>
      <c r="H4556" t="s">
        <v>4359</v>
      </c>
      <c r="I4556" t="s">
        <v>22</v>
      </c>
      <c r="J4556" t="s">
        <v>23</v>
      </c>
      <c r="K4556" t="s">
        <v>7596</v>
      </c>
      <c r="L4556" t="s">
        <v>110</v>
      </c>
      <c r="M4556">
        <v>54601</v>
      </c>
      <c r="N4556" t="s">
        <v>101</v>
      </c>
      <c r="O4556" t="s">
        <v>417</v>
      </c>
      <c r="P4556" t="s">
        <v>42</v>
      </c>
      <c r="Q4556" t="s">
        <v>71</v>
      </c>
      <c r="R4556" t="s">
        <v>418</v>
      </c>
      <c r="S4556">
        <v>56.82</v>
      </c>
      <c r="T4556" s="3"/>
    </row>
    <row r="4557" spans="1:20" x14ac:dyDescent="0.3">
      <c r="A4557">
        <v>4556</v>
      </c>
      <c r="B4557" t="s">
        <v>7597</v>
      </c>
      <c r="C4557">
        <f t="shared" si="71"/>
        <v>13</v>
      </c>
      <c r="D4557" s="1">
        <v>42452</v>
      </c>
      <c r="E4557" s="1">
        <v>42455</v>
      </c>
      <c r="F4557" t="s">
        <v>184</v>
      </c>
      <c r="G4557" t="s">
        <v>4148</v>
      </c>
      <c r="H4557" t="s">
        <v>4149</v>
      </c>
      <c r="I4557" t="s">
        <v>22</v>
      </c>
      <c r="J4557" t="s">
        <v>23</v>
      </c>
      <c r="K4557" t="s">
        <v>2581</v>
      </c>
      <c r="L4557" t="s">
        <v>379</v>
      </c>
      <c r="M4557">
        <v>29501</v>
      </c>
      <c r="N4557" t="s">
        <v>26</v>
      </c>
      <c r="O4557" t="s">
        <v>2137</v>
      </c>
      <c r="P4557" t="s">
        <v>42</v>
      </c>
      <c r="Q4557" t="s">
        <v>265</v>
      </c>
      <c r="R4557" t="s">
        <v>559</v>
      </c>
      <c r="S4557">
        <v>31.56</v>
      </c>
      <c r="T4557" s="3"/>
    </row>
    <row r="4558" spans="1:20" x14ac:dyDescent="0.3">
      <c r="A4558">
        <v>4557</v>
      </c>
      <c r="B4558" t="s">
        <v>7597</v>
      </c>
      <c r="C4558">
        <f t="shared" si="71"/>
        <v>13</v>
      </c>
      <c r="D4558" s="1">
        <v>42452</v>
      </c>
      <c r="E4558" s="1">
        <v>42455</v>
      </c>
      <c r="F4558" t="s">
        <v>184</v>
      </c>
      <c r="G4558" t="s">
        <v>4148</v>
      </c>
      <c r="H4558" t="s">
        <v>4149</v>
      </c>
      <c r="I4558" t="s">
        <v>22</v>
      </c>
      <c r="J4558" t="s">
        <v>23</v>
      </c>
      <c r="K4558" t="s">
        <v>2581</v>
      </c>
      <c r="L4558" t="s">
        <v>379</v>
      </c>
      <c r="M4558">
        <v>29501</v>
      </c>
      <c r="N4558" t="s">
        <v>26</v>
      </c>
      <c r="O4558" t="s">
        <v>2733</v>
      </c>
      <c r="P4558" t="s">
        <v>42</v>
      </c>
      <c r="Q4558" t="s">
        <v>55</v>
      </c>
      <c r="R4558" t="s">
        <v>2734</v>
      </c>
      <c r="S4558">
        <v>27.92</v>
      </c>
      <c r="T4558" s="3"/>
    </row>
    <row r="4559" spans="1:20" x14ac:dyDescent="0.3">
      <c r="A4559">
        <v>4558</v>
      </c>
      <c r="B4559" t="s">
        <v>7598</v>
      </c>
      <c r="C4559">
        <f t="shared" si="71"/>
        <v>43</v>
      </c>
      <c r="D4559" s="1">
        <v>43394</v>
      </c>
      <c r="E4559" s="1">
        <v>43401</v>
      </c>
      <c r="F4559" t="s">
        <v>46</v>
      </c>
      <c r="G4559" t="s">
        <v>3736</v>
      </c>
      <c r="H4559" t="s">
        <v>3737</v>
      </c>
      <c r="I4559" t="s">
        <v>22</v>
      </c>
      <c r="J4559" t="s">
        <v>23</v>
      </c>
      <c r="K4559" t="s">
        <v>3947</v>
      </c>
      <c r="L4559" t="s">
        <v>306</v>
      </c>
      <c r="M4559">
        <v>85301</v>
      </c>
      <c r="N4559" t="s">
        <v>40</v>
      </c>
      <c r="O4559" t="s">
        <v>2715</v>
      </c>
      <c r="P4559" t="s">
        <v>42</v>
      </c>
      <c r="Q4559" t="s">
        <v>71</v>
      </c>
      <c r="R4559" t="s">
        <v>2716</v>
      </c>
      <c r="S4559">
        <v>8.5589999999999993</v>
      </c>
      <c r="T4559" s="3"/>
    </row>
    <row r="4560" spans="1:20" x14ac:dyDescent="0.3">
      <c r="A4560">
        <v>4559</v>
      </c>
      <c r="B4560" t="s">
        <v>7599</v>
      </c>
      <c r="C4560">
        <f t="shared" si="71"/>
        <v>53</v>
      </c>
      <c r="D4560" s="1">
        <v>42369</v>
      </c>
      <c r="E4560" s="1">
        <v>42374</v>
      </c>
      <c r="F4560" t="s">
        <v>46</v>
      </c>
      <c r="G4560" t="s">
        <v>6486</v>
      </c>
      <c r="H4560" t="s">
        <v>6487</v>
      </c>
      <c r="I4560" t="s">
        <v>37</v>
      </c>
      <c r="J4560" t="s">
        <v>23</v>
      </c>
      <c r="K4560" t="s">
        <v>4177</v>
      </c>
      <c r="L4560" t="s">
        <v>100</v>
      </c>
      <c r="M4560">
        <v>79907</v>
      </c>
      <c r="N4560" t="s">
        <v>101</v>
      </c>
      <c r="O4560" t="s">
        <v>6400</v>
      </c>
      <c r="P4560" t="s">
        <v>42</v>
      </c>
      <c r="Q4560" t="s">
        <v>169</v>
      </c>
      <c r="R4560" t="s">
        <v>667</v>
      </c>
      <c r="S4560">
        <v>49.567999999999998</v>
      </c>
      <c r="T4560" s="3"/>
    </row>
    <row r="4561" spans="1:20" x14ac:dyDescent="0.3">
      <c r="A4561">
        <v>4560</v>
      </c>
      <c r="B4561" t="s">
        <v>7600</v>
      </c>
      <c r="C4561">
        <f t="shared" si="71"/>
        <v>19</v>
      </c>
      <c r="D4561" s="1">
        <v>42129</v>
      </c>
      <c r="E4561" s="1">
        <v>42132</v>
      </c>
      <c r="F4561" t="s">
        <v>184</v>
      </c>
      <c r="G4561" t="s">
        <v>148</v>
      </c>
      <c r="H4561" t="s">
        <v>149</v>
      </c>
      <c r="I4561" t="s">
        <v>22</v>
      </c>
      <c r="J4561" t="s">
        <v>23</v>
      </c>
      <c r="K4561" t="s">
        <v>676</v>
      </c>
      <c r="L4561" t="s">
        <v>100</v>
      </c>
      <c r="M4561">
        <v>78207</v>
      </c>
      <c r="N4561" t="s">
        <v>101</v>
      </c>
      <c r="O4561" t="s">
        <v>300</v>
      </c>
      <c r="P4561" t="s">
        <v>28</v>
      </c>
      <c r="Q4561" t="s">
        <v>32</v>
      </c>
      <c r="R4561" t="s">
        <v>301</v>
      </c>
      <c r="S4561">
        <v>127.869</v>
      </c>
      <c r="T4561" s="3"/>
    </row>
    <row r="4562" spans="1:20" x14ac:dyDescent="0.3">
      <c r="A4562">
        <v>4561</v>
      </c>
      <c r="B4562" t="s">
        <v>7601</v>
      </c>
      <c r="C4562">
        <f t="shared" si="71"/>
        <v>50</v>
      </c>
      <c r="D4562" s="1">
        <v>42708</v>
      </c>
      <c r="E4562" s="1">
        <v>42713</v>
      </c>
      <c r="F4562" t="s">
        <v>19</v>
      </c>
      <c r="G4562" t="s">
        <v>3749</v>
      </c>
      <c r="H4562" t="s">
        <v>3750</v>
      </c>
      <c r="I4562" t="s">
        <v>37</v>
      </c>
      <c r="J4562" t="s">
        <v>23</v>
      </c>
      <c r="K4562" t="s">
        <v>38</v>
      </c>
      <c r="L4562" t="s">
        <v>39</v>
      </c>
      <c r="M4562">
        <v>90049</v>
      </c>
      <c r="N4562" t="s">
        <v>40</v>
      </c>
      <c r="O4562" t="s">
        <v>954</v>
      </c>
      <c r="P4562" t="s">
        <v>42</v>
      </c>
      <c r="Q4562" t="s">
        <v>169</v>
      </c>
      <c r="R4562" t="s">
        <v>955</v>
      </c>
      <c r="S4562">
        <v>271.44</v>
      </c>
      <c r="T4562" s="3"/>
    </row>
    <row r="4563" spans="1:20" x14ac:dyDescent="0.3">
      <c r="A4563">
        <v>4562</v>
      </c>
      <c r="B4563" t="s">
        <v>7601</v>
      </c>
      <c r="C4563">
        <f t="shared" si="71"/>
        <v>50</v>
      </c>
      <c r="D4563" s="1">
        <v>42708</v>
      </c>
      <c r="E4563" s="1">
        <v>42713</v>
      </c>
      <c r="F4563" t="s">
        <v>19</v>
      </c>
      <c r="G4563" t="s">
        <v>3749</v>
      </c>
      <c r="H4563" t="s">
        <v>3750</v>
      </c>
      <c r="I4563" t="s">
        <v>37</v>
      </c>
      <c r="J4563" t="s">
        <v>23</v>
      </c>
      <c r="K4563" t="s">
        <v>38</v>
      </c>
      <c r="L4563" t="s">
        <v>39</v>
      </c>
      <c r="M4563">
        <v>90049</v>
      </c>
      <c r="N4563" t="s">
        <v>40</v>
      </c>
      <c r="O4563" t="s">
        <v>7602</v>
      </c>
      <c r="P4563" t="s">
        <v>67</v>
      </c>
      <c r="Q4563" t="s">
        <v>68</v>
      </c>
      <c r="R4563" t="s">
        <v>7603</v>
      </c>
      <c r="S4563">
        <v>110.352</v>
      </c>
      <c r="T4563" s="3"/>
    </row>
    <row r="4564" spans="1:20" x14ac:dyDescent="0.3">
      <c r="A4564">
        <v>4563</v>
      </c>
      <c r="B4564" t="s">
        <v>7601</v>
      </c>
      <c r="C4564">
        <f t="shared" si="71"/>
        <v>50</v>
      </c>
      <c r="D4564" s="1">
        <v>42708</v>
      </c>
      <c r="E4564" s="1">
        <v>42713</v>
      </c>
      <c r="F4564" t="s">
        <v>19</v>
      </c>
      <c r="G4564" t="s">
        <v>3749</v>
      </c>
      <c r="H4564" t="s">
        <v>3750</v>
      </c>
      <c r="I4564" t="s">
        <v>37</v>
      </c>
      <c r="J4564" t="s">
        <v>23</v>
      </c>
      <c r="K4564" t="s">
        <v>38</v>
      </c>
      <c r="L4564" t="s">
        <v>39</v>
      </c>
      <c r="M4564">
        <v>90049</v>
      </c>
      <c r="N4564" t="s">
        <v>40</v>
      </c>
      <c r="O4564" t="s">
        <v>7604</v>
      </c>
      <c r="P4564" t="s">
        <v>28</v>
      </c>
      <c r="Q4564" t="s">
        <v>61</v>
      </c>
      <c r="R4564" t="s">
        <v>7605</v>
      </c>
      <c r="S4564">
        <v>36.4</v>
      </c>
      <c r="T4564" s="3"/>
    </row>
    <row r="4565" spans="1:20" x14ac:dyDescent="0.3">
      <c r="A4565">
        <v>4564</v>
      </c>
      <c r="B4565" t="s">
        <v>7606</v>
      </c>
      <c r="C4565">
        <f t="shared" si="71"/>
        <v>39</v>
      </c>
      <c r="D4565" s="1">
        <v>43369</v>
      </c>
      <c r="E4565" s="1">
        <v>43373</v>
      </c>
      <c r="F4565" t="s">
        <v>46</v>
      </c>
      <c r="G4565" t="s">
        <v>2659</v>
      </c>
      <c r="H4565" t="s">
        <v>2660</v>
      </c>
      <c r="I4565" t="s">
        <v>98</v>
      </c>
      <c r="J4565" t="s">
        <v>23</v>
      </c>
      <c r="K4565" t="s">
        <v>7198</v>
      </c>
      <c r="L4565" t="s">
        <v>50</v>
      </c>
      <c r="M4565">
        <v>33023</v>
      </c>
      <c r="N4565" t="s">
        <v>26</v>
      </c>
      <c r="O4565" t="s">
        <v>6960</v>
      </c>
      <c r="P4565" t="s">
        <v>28</v>
      </c>
      <c r="Q4565" t="s">
        <v>32</v>
      </c>
      <c r="R4565" t="s">
        <v>6961</v>
      </c>
      <c r="S4565">
        <v>419.13600000000002</v>
      </c>
      <c r="T4565" s="3"/>
    </row>
    <row r="4566" spans="1:20" x14ac:dyDescent="0.3">
      <c r="A4566">
        <v>4565</v>
      </c>
      <c r="B4566" t="s">
        <v>7607</v>
      </c>
      <c r="C4566">
        <f t="shared" si="71"/>
        <v>50</v>
      </c>
      <c r="D4566" s="1">
        <v>42347</v>
      </c>
      <c r="E4566" s="1">
        <v>42352</v>
      </c>
      <c r="F4566" t="s">
        <v>46</v>
      </c>
      <c r="G4566" t="s">
        <v>6237</v>
      </c>
      <c r="H4566" t="s">
        <v>6238</v>
      </c>
      <c r="I4566" t="s">
        <v>37</v>
      </c>
      <c r="J4566" t="s">
        <v>23</v>
      </c>
      <c r="K4566" t="s">
        <v>1824</v>
      </c>
      <c r="L4566" t="s">
        <v>306</v>
      </c>
      <c r="M4566">
        <v>85204</v>
      </c>
      <c r="N4566" t="s">
        <v>40</v>
      </c>
      <c r="O4566" t="s">
        <v>4019</v>
      </c>
      <c r="P4566" t="s">
        <v>42</v>
      </c>
      <c r="Q4566" t="s">
        <v>55</v>
      </c>
      <c r="R4566" t="s">
        <v>4020</v>
      </c>
      <c r="S4566">
        <v>100.70399999999999</v>
      </c>
      <c r="T4566" s="3"/>
    </row>
    <row r="4567" spans="1:20" x14ac:dyDescent="0.3">
      <c r="A4567">
        <v>4566</v>
      </c>
      <c r="B4567" t="s">
        <v>7608</v>
      </c>
      <c r="C4567">
        <f t="shared" si="71"/>
        <v>49</v>
      </c>
      <c r="D4567" s="1">
        <v>43437</v>
      </c>
      <c r="E4567" s="1">
        <v>43444</v>
      </c>
      <c r="F4567" t="s">
        <v>46</v>
      </c>
      <c r="G4567" t="s">
        <v>3649</v>
      </c>
      <c r="H4567" t="s">
        <v>3650</v>
      </c>
      <c r="I4567" t="s">
        <v>22</v>
      </c>
      <c r="J4567" t="s">
        <v>23</v>
      </c>
      <c r="K4567" t="s">
        <v>1707</v>
      </c>
      <c r="L4567" t="s">
        <v>84</v>
      </c>
      <c r="M4567">
        <v>28314</v>
      </c>
      <c r="N4567" t="s">
        <v>26</v>
      </c>
      <c r="O4567" t="s">
        <v>2138</v>
      </c>
      <c r="P4567" t="s">
        <v>42</v>
      </c>
      <c r="Q4567" t="s">
        <v>74</v>
      </c>
      <c r="R4567" t="s">
        <v>2139</v>
      </c>
      <c r="S4567">
        <v>45.216000000000001</v>
      </c>
      <c r="T4567" s="3"/>
    </row>
    <row r="4568" spans="1:20" x14ac:dyDescent="0.3">
      <c r="A4568">
        <v>4567</v>
      </c>
      <c r="B4568" t="s">
        <v>7608</v>
      </c>
      <c r="C4568">
        <f t="shared" si="71"/>
        <v>49</v>
      </c>
      <c r="D4568" s="1">
        <v>43437</v>
      </c>
      <c r="E4568" s="1">
        <v>43444</v>
      </c>
      <c r="F4568" t="s">
        <v>46</v>
      </c>
      <c r="G4568" t="s">
        <v>3649</v>
      </c>
      <c r="H4568" t="s">
        <v>3650</v>
      </c>
      <c r="I4568" t="s">
        <v>22</v>
      </c>
      <c r="J4568" t="s">
        <v>23</v>
      </c>
      <c r="K4568" t="s">
        <v>1707</v>
      </c>
      <c r="L4568" t="s">
        <v>84</v>
      </c>
      <c r="M4568">
        <v>28314</v>
      </c>
      <c r="N4568" t="s">
        <v>26</v>
      </c>
      <c r="O4568" t="s">
        <v>5785</v>
      </c>
      <c r="P4568" t="s">
        <v>42</v>
      </c>
      <c r="Q4568" t="s">
        <v>71</v>
      </c>
      <c r="R4568" t="s">
        <v>5786</v>
      </c>
      <c r="S4568">
        <v>28.782</v>
      </c>
      <c r="T4568" s="3"/>
    </row>
    <row r="4569" spans="1:20" x14ac:dyDescent="0.3">
      <c r="A4569">
        <v>4568</v>
      </c>
      <c r="B4569" t="s">
        <v>7608</v>
      </c>
      <c r="C4569">
        <f t="shared" si="71"/>
        <v>49</v>
      </c>
      <c r="D4569" s="1">
        <v>43437</v>
      </c>
      <c r="E4569" s="1">
        <v>43444</v>
      </c>
      <c r="F4569" t="s">
        <v>46</v>
      </c>
      <c r="G4569" t="s">
        <v>3649</v>
      </c>
      <c r="H4569" t="s">
        <v>3650</v>
      </c>
      <c r="I4569" t="s">
        <v>22</v>
      </c>
      <c r="J4569" t="s">
        <v>23</v>
      </c>
      <c r="K4569" t="s">
        <v>1707</v>
      </c>
      <c r="L4569" t="s">
        <v>84</v>
      </c>
      <c r="M4569">
        <v>28314</v>
      </c>
      <c r="N4569" t="s">
        <v>26</v>
      </c>
      <c r="O4569" t="s">
        <v>3243</v>
      </c>
      <c r="P4569" t="s">
        <v>42</v>
      </c>
      <c r="Q4569" t="s">
        <v>86</v>
      </c>
      <c r="R4569" t="s">
        <v>3244</v>
      </c>
      <c r="S4569">
        <v>24.448</v>
      </c>
      <c r="T4569" s="3"/>
    </row>
    <row r="4570" spans="1:20" x14ac:dyDescent="0.3">
      <c r="A4570">
        <v>4569</v>
      </c>
      <c r="B4570" t="s">
        <v>7609</v>
      </c>
      <c r="C4570">
        <f t="shared" si="71"/>
        <v>46</v>
      </c>
      <c r="D4570" s="1">
        <v>42682</v>
      </c>
      <c r="E4570" s="1">
        <v>42687</v>
      </c>
      <c r="F4570" t="s">
        <v>46</v>
      </c>
      <c r="G4570" t="s">
        <v>4748</v>
      </c>
      <c r="H4570" t="s">
        <v>4749</v>
      </c>
      <c r="I4570" t="s">
        <v>22</v>
      </c>
      <c r="J4570" t="s">
        <v>23</v>
      </c>
      <c r="K4570" t="s">
        <v>180</v>
      </c>
      <c r="L4570" t="s">
        <v>100</v>
      </c>
      <c r="M4570">
        <v>77095</v>
      </c>
      <c r="N4570" t="s">
        <v>101</v>
      </c>
      <c r="O4570" t="s">
        <v>228</v>
      </c>
      <c r="P4570" t="s">
        <v>42</v>
      </c>
      <c r="Q4570" t="s">
        <v>71</v>
      </c>
      <c r="R4570" t="s">
        <v>229</v>
      </c>
      <c r="S4570">
        <v>10.476000000000001</v>
      </c>
      <c r="T4570" s="3"/>
    </row>
    <row r="4571" spans="1:20" x14ac:dyDescent="0.3">
      <c r="A4571">
        <v>4570</v>
      </c>
      <c r="B4571" t="s">
        <v>7610</v>
      </c>
      <c r="C4571">
        <f t="shared" si="71"/>
        <v>17</v>
      </c>
      <c r="D4571" s="1">
        <v>42113</v>
      </c>
      <c r="E4571" s="1">
        <v>42115</v>
      </c>
      <c r="F4571" t="s">
        <v>19</v>
      </c>
      <c r="G4571" t="s">
        <v>3120</v>
      </c>
      <c r="H4571" t="s">
        <v>3121</v>
      </c>
      <c r="I4571" t="s">
        <v>98</v>
      </c>
      <c r="J4571" t="s">
        <v>23</v>
      </c>
      <c r="K4571" t="s">
        <v>627</v>
      </c>
      <c r="L4571" t="s">
        <v>39</v>
      </c>
      <c r="M4571">
        <v>95123</v>
      </c>
      <c r="N4571" t="s">
        <v>40</v>
      </c>
      <c r="O4571" t="s">
        <v>903</v>
      </c>
      <c r="P4571" t="s">
        <v>28</v>
      </c>
      <c r="Q4571" t="s">
        <v>61</v>
      </c>
      <c r="R4571" t="s">
        <v>6977</v>
      </c>
      <c r="S4571">
        <v>76.14</v>
      </c>
      <c r="T4571" s="3"/>
    </row>
    <row r="4572" spans="1:20" x14ac:dyDescent="0.3">
      <c r="A4572">
        <v>4571</v>
      </c>
      <c r="B4572" t="s">
        <v>7611</v>
      </c>
      <c r="C4572">
        <f t="shared" si="71"/>
        <v>22</v>
      </c>
      <c r="D4572" s="1">
        <v>42515</v>
      </c>
      <c r="E4572" s="1">
        <v>42517</v>
      </c>
      <c r="F4572" t="s">
        <v>19</v>
      </c>
      <c r="G4572" t="s">
        <v>1161</v>
      </c>
      <c r="H4572" t="s">
        <v>1162</v>
      </c>
      <c r="I4572" t="s">
        <v>98</v>
      </c>
      <c r="J4572" t="s">
        <v>23</v>
      </c>
      <c r="K4572" t="s">
        <v>7250</v>
      </c>
      <c r="L4572" t="s">
        <v>4535</v>
      </c>
      <c r="M4572">
        <v>67212</v>
      </c>
      <c r="N4572" t="s">
        <v>101</v>
      </c>
      <c r="O4572" t="s">
        <v>7478</v>
      </c>
      <c r="P4572" t="s">
        <v>42</v>
      </c>
      <c r="Q4572" t="s">
        <v>64</v>
      </c>
      <c r="R4572" t="s">
        <v>7479</v>
      </c>
      <c r="S4572">
        <v>21.24</v>
      </c>
      <c r="T4572" s="3"/>
    </row>
    <row r="4573" spans="1:20" x14ac:dyDescent="0.3">
      <c r="A4573">
        <v>4572</v>
      </c>
      <c r="B4573" t="s">
        <v>7611</v>
      </c>
      <c r="C4573">
        <f t="shared" si="71"/>
        <v>22</v>
      </c>
      <c r="D4573" s="1">
        <v>42515</v>
      </c>
      <c r="E4573" s="1">
        <v>42517</v>
      </c>
      <c r="F4573" t="s">
        <v>19</v>
      </c>
      <c r="G4573" t="s">
        <v>1161</v>
      </c>
      <c r="H4573" t="s">
        <v>1162</v>
      </c>
      <c r="I4573" t="s">
        <v>98</v>
      </c>
      <c r="J4573" t="s">
        <v>23</v>
      </c>
      <c r="K4573" t="s">
        <v>7250</v>
      </c>
      <c r="L4573" t="s">
        <v>4535</v>
      </c>
      <c r="M4573">
        <v>67212</v>
      </c>
      <c r="N4573" t="s">
        <v>101</v>
      </c>
      <c r="O4573" t="s">
        <v>4999</v>
      </c>
      <c r="P4573" t="s">
        <v>42</v>
      </c>
      <c r="Q4573" t="s">
        <v>71</v>
      </c>
      <c r="R4573" t="s">
        <v>5000</v>
      </c>
      <c r="S4573">
        <v>127.96</v>
      </c>
      <c r="T4573" s="3"/>
    </row>
    <row r="4574" spans="1:20" x14ac:dyDescent="0.3">
      <c r="A4574">
        <v>4573</v>
      </c>
      <c r="B4574" t="s">
        <v>7612</v>
      </c>
      <c r="C4574">
        <f t="shared" si="71"/>
        <v>29</v>
      </c>
      <c r="D4574" s="1">
        <v>43298</v>
      </c>
      <c r="E4574" s="1">
        <v>43302</v>
      </c>
      <c r="F4574" t="s">
        <v>46</v>
      </c>
      <c r="G4574" t="s">
        <v>3681</v>
      </c>
      <c r="H4574" t="s">
        <v>3682</v>
      </c>
      <c r="I4574" t="s">
        <v>98</v>
      </c>
      <c r="J4574" t="s">
        <v>23</v>
      </c>
      <c r="K4574" t="s">
        <v>38</v>
      </c>
      <c r="L4574" t="s">
        <v>39</v>
      </c>
      <c r="M4574">
        <v>90036</v>
      </c>
      <c r="N4574" t="s">
        <v>40</v>
      </c>
      <c r="O4574" t="s">
        <v>3316</v>
      </c>
      <c r="P4574" t="s">
        <v>67</v>
      </c>
      <c r="Q4574" t="s">
        <v>1215</v>
      </c>
      <c r="R4574" t="s">
        <v>3317</v>
      </c>
      <c r="S4574">
        <v>479.98399999999998</v>
      </c>
      <c r="T4574" s="3"/>
    </row>
    <row r="4575" spans="1:20" x14ac:dyDescent="0.3">
      <c r="A4575">
        <v>4574</v>
      </c>
      <c r="B4575" t="s">
        <v>7613</v>
      </c>
      <c r="C4575">
        <f t="shared" si="71"/>
        <v>50</v>
      </c>
      <c r="D4575" s="1">
        <v>43081</v>
      </c>
      <c r="E4575" s="1">
        <v>43087</v>
      </c>
      <c r="F4575" t="s">
        <v>46</v>
      </c>
      <c r="G4575" t="s">
        <v>3134</v>
      </c>
      <c r="H4575" t="s">
        <v>3135</v>
      </c>
      <c r="I4575" t="s">
        <v>98</v>
      </c>
      <c r="J4575" t="s">
        <v>23</v>
      </c>
      <c r="K4575" t="s">
        <v>324</v>
      </c>
      <c r="L4575" t="s">
        <v>234</v>
      </c>
      <c r="M4575">
        <v>49201</v>
      </c>
      <c r="N4575" t="s">
        <v>101</v>
      </c>
      <c r="O4575" t="s">
        <v>2087</v>
      </c>
      <c r="P4575" t="s">
        <v>67</v>
      </c>
      <c r="Q4575" t="s">
        <v>68</v>
      </c>
      <c r="R4575" t="s">
        <v>2088</v>
      </c>
      <c r="S4575">
        <v>657.93</v>
      </c>
      <c r="T4575" s="3"/>
    </row>
    <row r="4576" spans="1:20" x14ac:dyDescent="0.3">
      <c r="A4576">
        <v>4575</v>
      </c>
      <c r="B4576" t="s">
        <v>7613</v>
      </c>
      <c r="C4576">
        <f t="shared" si="71"/>
        <v>50</v>
      </c>
      <c r="D4576" s="1">
        <v>43081</v>
      </c>
      <c r="E4576" s="1">
        <v>43087</v>
      </c>
      <c r="F4576" t="s">
        <v>46</v>
      </c>
      <c r="G4576" t="s">
        <v>3134</v>
      </c>
      <c r="H4576" t="s">
        <v>3135</v>
      </c>
      <c r="I4576" t="s">
        <v>98</v>
      </c>
      <c r="J4576" t="s">
        <v>23</v>
      </c>
      <c r="K4576" t="s">
        <v>324</v>
      </c>
      <c r="L4576" t="s">
        <v>234</v>
      </c>
      <c r="M4576">
        <v>49201</v>
      </c>
      <c r="N4576" t="s">
        <v>101</v>
      </c>
      <c r="O4576" t="s">
        <v>3510</v>
      </c>
      <c r="P4576" t="s">
        <v>28</v>
      </c>
      <c r="Q4576" t="s">
        <v>61</v>
      </c>
      <c r="R4576" t="s">
        <v>3511</v>
      </c>
      <c r="S4576">
        <v>33.479999999999997</v>
      </c>
      <c r="T4576" s="3"/>
    </row>
    <row r="4577" spans="1:20" x14ac:dyDescent="0.3">
      <c r="A4577">
        <v>4576</v>
      </c>
      <c r="B4577" t="s">
        <v>7613</v>
      </c>
      <c r="C4577">
        <f t="shared" si="71"/>
        <v>50</v>
      </c>
      <c r="D4577" s="1">
        <v>43081</v>
      </c>
      <c r="E4577" s="1">
        <v>43087</v>
      </c>
      <c r="F4577" t="s">
        <v>46</v>
      </c>
      <c r="G4577" t="s">
        <v>3134</v>
      </c>
      <c r="H4577" t="s">
        <v>3135</v>
      </c>
      <c r="I4577" t="s">
        <v>98</v>
      </c>
      <c r="J4577" t="s">
        <v>23</v>
      </c>
      <c r="K4577" t="s">
        <v>324</v>
      </c>
      <c r="L4577" t="s">
        <v>234</v>
      </c>
      <c r="M4577">
        <v>49201</v>
      </c>
      <c r="N4577" t="s">
        <v>101</v>
      </c>
      <c r="O4577" t="s">
        <v>1281</v>
      </c>
      <c r="P4577" t="s">
        <v>42</v>
      </c>
      <c r="Q4577" t="s">
        <v>64</v>
      </c>
      <c r="R4577" t="s">
        <v>1282</v>
      </c>
      <c r="S4577">
        <v>13.9</v>
      </c>
      <c r="T4577" s="3"/>
    </row>
    <row r="4578" spans="1:20" x14ac:dyDescent="0.3">
      <c r="A4578">
        <v>4577</v>
      </c>
      <c r="B4578" t="s">
        <v>7613</v>
      </c>
      <c r="C4578">
        <f t="shared" si="71"/>
        <v>50</v>
      </c>
      <c r="D4578" s="1">
        <v>43081</v>
      </c>
      <c r="E4578" s="1">
        <v>43087</v>
      </c>
      <c r="F4578" t="s">
        <v>46</v>
      </c>
      <c r="G4578" t="s">
        <v>3134</v>
      </c>
      <c r="H4578" t="s">
        <v>3135</v>
      </c>
      <c r="I4578" t="s">
        <v>98</v>
      </c>
      <c r="J4578" t="s">
        <v>23</v>
      </c>
      <c r="K4578" t="s">
        <v>324</v>
      </c>
      <c r="L4578" t="s">
        <v>234</v>
      </c>
      <c r="M4578">
        <v>49201</v>
      </c>
      <c r="N4578" t="s">
        <v>101</v>
      </c>
      <c r="O4578" t="s">
        <v>7614</v>
      </c>
      <c r="P4578" t="s">
        <v>42</v>
      </c>
      <c r="Q4578" t="s">
        <v>55</v>
      </c>
      <c r="R4578" t="s">
        <v>7615</v>
      </c>
      <c r="S4578">
        <v>26.86</v>
      </c>
      <c r="T4578" s="3"/>
    </row>
    <row r="4579" spans="1:20" x14ac:dyDescent="0.3">
      <c r="A4579">
        <v>4578</v>
      </c>
      <c r="B4579" t="s">
        <v>7616</v>
      </c>
      <c r="C4579">
        <f t="shared" si="71"/>
        <v>15</v>
      </c>
      <c r="D4579" s="1">
        <v>42105</v>
      </c>
      <c r="E4579" s="1">
        <v>42110</v>
      </c>
      <c r="F4579" t="s">
        <v>46</v>
      </c>
      <c r="G4579" t="s">
        <v>2816</v>
      </c>
      <c r="H4579" t="s">
        <v>2817</v>
      </c>
      <c r="I4579" t="s">
        <v>22</v>
      </c>
      <c r="J4579" t="s">
        <v>23</v>
      </c>
      <c r="K4579" t="s">
        <v>7617</v>
      </c>
      <c r="L4579" t="s">
        <v>6264</v>
      </c>
      <c r="M4579">
        <v>83501</v>
      </c>
      <c r="N4579" t="s">
        <v>40</v>
      </c>
      <c r="O4579" t="s">
        <v>4924</v>
      </c>
      <c r="P4579" t="s">
        <v>42</v>
      </c>
      <c r="Q4579" t="s">
        <v>71</v>
      </c>
      <c r="R4579" t="s">
        <v>4925</v>
      </c>
      <c r="S4579">
        <v>9.5839999999999996</v>
      </c>
      <c r="T4579" s="3"/>
    </row>
    <row r="4580" spans="1:20" x14ac:dyDescent="0.3">
      <c r="A4580">
        <v>4579</v>
      </c>
      <c r="B4580" t="s">
        <v>7618</v>
      </c>
      <c r="C4580">
        <f t="shared" si="71"/>
        <v>24</v>
      </c>
      <c r="D4580" s="1">
        <v>42530</v>
      </c>
      <c r="E4580" s="1">
        <v>42536</v>
      </c>
      <c r="F4580" t="s">
        <v>46</v>
      </c>
      <c r="G4580" t="s">
        <v>2710</v>
      </c>
      <c r="H4580" t="s">
        <v>2711</v>
      </c>
      <c r="I4580" t="s">
        <v>98</v>
      </c>
      <c r="J4580" t="s">
        <v>23</v>
      </c>
      <c r="K4580" t="s">
        <v>7560</v>
      </c>
      <c r="L4580" t="s">
        <v>315</v>
      </c>
      <c r="M4580">
        <v>23666</v>
      </c>
      <c r="N4580" t="s">
        <v>26</v>
      </c>
      <c r="O4580" t="s">
        <v>1723</v>
      </c>
      <c r="P4580" t="s">
        <v>42</v>
      </c>
      <c r="Q4580" t="s">
        <v>71</v>
      </c>
      <c r="R4580" t="s">
        <v>1724</v>
      </c>
      <c r="S4580">
        <v>113.1</v>
      </c>
      <c r="T4580" s="3"/>
    </row>
    <row r="4581" spans="1:20" x14ac:dyDescent="0.3">
      <c r="A4581">
        <v>4580</v>
      </c>
      <c r="B4581" t="s">
        <v>7619</v>
      </c>
      <c r="C4581">
        <f t="shared" si="71"/>
        <v>31</v>
      </c>
      <c r="D4581" s="1">
        <v>42212</v>
      </c>
      <c r="E4581" s="1">
        <v>42218</v>
      </c>
      <c r="F4581" t="s">
        <v>46</v>
      </c>
      <c r="G4581" t="s">
        <v>3708</v>
      </c>
      <c r="H4581" t="s">
        <v>3709</v>
      </c>
      <c r="I4581" t="s">
        <v>37</v>
      </c>
      <c r="J4581" t="s">
        <v>23</v>
      </c>
      <c r="K4581" t="s">
        <v>262</v>
      </c>
      <c r="L4581" t="s">
        <v>263</v>
      </c>
      <c r="M4581">
        <v>10035</v>
      </c>
      <c r="N4581" t="s">
        <v>144</v>
      </c>
      <c r="O4581" t="s">
        <v>7620</v>
      </c>
      <c r="P4581" t="s">
        <v>42</v>
      </c>
      <c r="Q4581" t="s">
        <v>86</v>
      </c>
      <c r="R4581" t="s">
        <v>7621</v>
      </c>
      <c r="S4581">
        <v>65.78</v>
      </c>
      <c r="T4581" s="3"/>
    </row>
    <row r="4582" spans="1:20" x14ac:dyDescent="0.3">
      <c r="A4582">
        <v>4581</v>
      </c>
      <c r="B4582" t="s">
        <v>7622</v>
      </c>
      <c r="C4582">
        <f t="shared" si="71"/>
        <v>32</v>
      </c>
      <c r="D4582" s="1">
        <v>42582</v>
      </c>
      <c r="E4582" s="1">
        <v>42588</v>
      </c>
      <c r="F4582" t="s">
        <v>46</v>
      </c>
      <c r="G4582" t="s">
        <v>1324</v>
      </c>
      <c r="H4582" t="s">
        <v>1325</v>
      </c>
      <c r="I4582" t="s">
        <v>37</v>
      </c>
      <c r="J4582" t="s">
        <v>23</v>
      </c>
      <c r="K4582" t="s">
        <v>7623</v>
      </c>
      <c r="L4582" t="s">
        <v>1488</v>
      </c>
      <c r="M4582">
        <v>39401</v>
      </c>
      <c r="N4582" t="s">
        <v>26</v>
      </c>
      <c r="O4582" t="s">
        <v>991</v>
      </c>
      <c r="P4582" t="s">
        <v>67</v>
      </c>
      <c r="Q4582" t="s">
        <v>157</v>
      </c>
      <c r="R4582" t="s">
        <v>992</v>
      </c>
      <c r="S4582">
        <v>239.7</v>
      </c>
      <c r="T4582" s="3"/>
    </row>
    <row r="4583" spans="1:20" x14ac:dyDescent="0.3">
      <c r="A4583">
        <v>4582</v>
      </c>
      <c r="B4583" t="s">
        <v>7624</v>
      </c>
      <c r="C4583">
        <f t="shared" si="71"/>
        <v>38</v>
      </c>
      <c r="D4583" s="1">
        <v>42997</v>
      </c>
      <c r="E4583" s="1">
        <v>43000</v>
      </c>
      <c r="F4583" t="s">
        <v>184</v>
      </c>
      <c r="G4583" t="s">
        <v>3344</v>
      </c>
      <c r="H4583" t="s">
        <v>3345</v>
      </c>
      <c r="I4583" t="s">
        <v>98</v>
      </c>
      <c r="J4583" t="s">
        <v>23</v>
      </c>
      <c r="K4583" t="s">
        <v>142</v>
      </c>
      <c r="L4583" t="s">
        <v>143</v>
      </c>
      <c r="M4583">
        <v>19140</v>
      </c>
      <c r="N4583" t="s">
        <v>144</v>
      </c>
      <c r="O4583" t="s">
        <v>7625</v>
      </c>
      <c r="P4583" t="s">
        <v>28</v>
      </c>
      <c r="Q4583" t="s">
        <v>61</v>
      </c>
      <c r="R4583" t="s">
        <v>7626</v>
      </c>
      <c r="S4583">
        <v>25.632000000000001</v>
      </c>
      <c r="T4583" s="3"/>
    </row>
    <row r="4584" spans="1:20" x14ac:dyDescent="0.3">
      <c r="A4584">
        <v>4583</v>
      </c>
      <c r="B4584" t="s">
        <v>7627</v>
      </c>
      <c r="C4584">
        <f t="shared" si="71"/>
        <v>23</v>
      </c>
      <c r="D4584" s="1">
        <v>42896</v>
      </c>
      <c r="E4584" s="1">
        <v>42898</v>
      </c>
      <c r="F4584" t="s">
        <v>184</v>
      </c>
      <c r="G4584" t="s">
        <v>6225</v>
      </c>
      <c r="H4584" t="s">
        <v>6226</v>
      </c>
      <c r="I4584" t="s">
        <v>22</v>
      </c>
      <c r="J4584" t="s">
        <v>23</v>
      </c>
      <c r="K4584" t="s">
        <v>142</v>
      </c>
      <c r="L4584" t="s">
        <v>143</v>
      </c>
      <c r="M4584">
        <v>19140</v>
      </c>
      <c r="N4584" t="s">
        <v>144</v>
      </c>
      <c r="O4584" t="s">
        <v>7386</v>
      </c>
      <c r="P4584" t="s">
        <v>42</v>
      </c>
      <c r="Q4584" t="s">
        <v>43</v>
      </c>
      <c r="R4584" t="s">
        <v>7387</v>
      </c>
      <c r="S4584">
        <v>23.616</v>
      </c>
      <c r="T4584" s="3"/>
    </row>
    <row r="4585" spans="1:20" x14ac:dyDescent="0.3">
      <c r="A4585">
        <v>4584</v>
      </c>
      <c r="B4585" t="s">
        <v>7628</v>
      </c>
      <c r="C4585">
        <f t="shared" si="71"/>
        <v>34</v>
      </c>
      <c r="D4585" s="1">
        <v>42973</v>
      </c>
      <c r="E4585" s="1">
        <v>42975</v>
      </c>
      <c r="F4585" t="s">
        <v>19</v>
      </c>
      <c r="G4585" t="s">
        <v>7629</v>
      </c>
      <c r="H4585" t="s">
        <v>7630</v>
      </c>
      <c r="I4585" t="s">
        <v>37</v>
      </c>
      <c r="J4585" t="s">
        <v>23</v>
      </c>
      <c r="K4585" t="s">
        <v>38</v>
      </c>
      <c r="L4585" t="s">
        <v>39</v>
      </c>
      <c r="M4585">
        <v>90045</v>
      </c>
      <c r="N4585" t="s">
        <v>40</v>
      </c>
      <c r="O4585" t="s">
        <v>468</v>
      </c>
      <c r="P4585" t="s">
        <v>42</v>
      </c>
      <c r="Q4585" t="s">
        <v>64</v>
      </c>
      <c r="R4585" t="s">
        <v>469</v>
      </c>
      <c r="S4585">
        <v>8.26</v>
      </c>
      <c r="T4585" s="3"/>
    </row>
    <row r="4586" spans="1:20" x14ac:dyDescent="0.3">
      <c r="A4586">
        <v>4585</v>
      </c>
      <c r="B4586" t="s">
        <v>7631</v>
      </c>
      <c r="C4586">
        <f t="shared" si="71"/>
        <v>44</v>
      </c>
      <c r="D4586" s="1">
        <v>43406</v>
      </c>
      <c r="E4586" s="1">
        <v>43408</v>
      </c>
      <c r="F4586" t="s">
        <v>19</v>
      </c>
      <c r="G4586" t="s">
        <v>5800</v>
      </c>
      <c r="H4586" t="s">
        <v>5801</v>
      </c>
      <c r="I4586" t="s">
        <v>98</v>
      </c>
      <c r="J4586" t="s">
        <v>23</v>
      </c>
      <c r="K4586" t="s">
        <v>7632</v>
      </c>
      <c r="L4586" t="s">
        <v>39</v>
      </c>
      <c r="M4586">
        <v>94526</v>
      </c>
      <c r="N4586" t="s">
        <v>40</v>
      </c>
      <c r="O4586" t="s">
        <v>1803</v>
      </c>
      <c r="P4586" t="s">
        <v>42</v>
      </c>
      <c r="Q4586" t="s">
        <v>169</v>
      </c>
      <c r="R4586" t="s">
        <v>1804</v>
      </c>
      <c r="S4586">
        <v>76.58</v>
      </c>
      <c r="T4586" s="3"/>
    </row>
    <row r="4587" spans="1:20" x14ac:dyDescent="0.3">
      <c r="A4587">
        <v>4586</v>
      </c>
      <c r="B4587" t="s">
        <v>7631</v>
      </c>
      <c r="C4587">
        <f t="shared" si="71"/>
        <v>44</v>
      </c>
      <c r="D4587" s="1">
        <v>43406</v>
      </c>
      <c r="E4587" s="1">
        <v>43408</v>
      </c>
      <c r="F4587" t="s">
        <v>19</v>
      </c>
      <c r="G4587" t="s">
        <v>5800</v>
      </c>
      <c r="H4587" t="s">
        <v>5801</v>
      </c>
      <c r="I4587" t="s">
        <v>98</v>
      </c>
      <c r="J4587" t="s">
        <v>23</v>
      </c>
      <c r="K4587" t="s">
        <v>7632</v>
      </c>
      <c r="L4587" t="s">
        <v>39</v>
      </c>
      <c r="M4587">
        <v>94526</v>
      </c>
      <c r="N4587" t="s">
        <v>40</v>
      </c>
      <c r="O4587" t="s">
        <v>5175</v>
      </c>
      <c r="P4587" t="s">
        <v>42</v>
      </c>
      <c r="Q4587" t="s">
        <v>64</v>
      </c>
      <c r="R4587" t="s">
        <v>5176</v>
      </c>
      <c r="S4587">
        <v>8.8000000000000007</v>
      </c>
      <c r="T4587" s="3"/>
    </row>
    <row r="4588" spans="1:20" x14ac:dyDescent="0.3">
      <c r="A4588">
        <v>4587</v>
      </c>
      <c r="B4588" t="s">
        <v>7631</v>
      </c>
      <c r="C4588">
        <f t="shared" si="71"/>
        <v>44</v>
      </c>
      <c r="D4588" s="1">
        <v>43406</v>
      </c>
      <c r="E4588" s="1">
        <v>43408</v>
      </c>
      <c r="F4588" t="s">
        <v>19</v>
      </c>
      <c r="G4588" t="s">
        <v>5800</v>
      </c>
      <c r="H4588" t="s">
        <v>5801</v>
      </c>
      <c r="I4588" t="s">
        <v>98</v>
      </c>
      <c r="J4588" t="s">
        <v>23</v>
      </c>
      <c r="K4588" t="s">
        <v>7632</v>
      </c>
      <c r="L4588" t="s">
        <v>39</v>
      </c>
      <c r="M4588">
        <v>94526</v>
      </c>
      <c r="N4588" t="s">
        <v>40</v>
      </c>
      <c r="O4588" t="s">
        <v>7633</v>
      </c>
      <c r="P4588" t="s">
        <v>42</v>
      </c>
      <c r="Q4588" t="s">
        <v>71</v>
      </c>
      <c r="R4588" t="s">
        <v>7634</v>
      </c>
      <c r="S4588">
        <v>590.35199999999998</v>
      </c>
      <c r="T4588" s="3"/>
    </row>
    <row r="4589" spans="1:20" x14ac:dyDescent="0.3">
      <c r="A4589">
        <v>4588</v>
      </c>
      <c r="B4589" t="s">
        <v>7631</v>
      </c>
      <c r="C4589">
        <f t="shared" si="71"/>
        <v>44</v>
      </c>
      <c r="D4589" s="1">
        <v>43406</v>
      </c>
      <c r="E4589" s="1">
        <v>43408</v>
      </c>
      <c r="F4589" t="s">
        <v>19</v>
      </c>
      <c r="G4589" t="s">
        <v>5800</v>
      </c>
      <c r="H4589" t="s">
        <v>5801</v>
      </c>
      <c r="I4589" t="s">
        <v>98</v>
      </c>
      <c r="J4589" t="s">
        <v>23</v>
      </c>
      <c r="K4589" t="s">
        <v>7632</v>
      </c>
      <c r="L4589" t="s">
        <v>39</v>
      </c>
      <c r="M4589">
        <v>94526</v>
      </c>
      <c r="N4589" t="s">
        <v>40</v>
      </c>
      <c r="O4589" t="s">
        <v>3142</v>
      </c>
      <c r="P4589" t="s">
        <v>42</v>
      </c>
      <c r="Q4589" t="s">
        <v>265</v>
      </c>
      <c r="R4589" t="s">
        <v>3143</v>
      </c>
      <c r="S4589">
        <v>5.58</v>
      </c>
      <c r="T4589" s="3"/>
    </row>
    <row r="4590" spans="1:20" x14ac:dyDescent="0.3">
      <c r="A4590">
        <v>4589</v>
      </c>
      <c r="B4590" t="s">
        <v>7631</v>
      </c>
      <c r="C4590">
        <f t="shared" si="71"/>
        <v>44</v>
      </c>
      <c r="D4590" s="1">
        <v>43406</v>
      </c>
      <c r="E4590" s="1">
        <v>43408</v>
      </c>
      <c r="F4590" t="s">
        <v>19</v>
      </c>
      <c r="G4590" t="s">
        <v>5800</v>
      </c>
      <c r="H4590" t="s">
        <v>5801</v>
      </c>
      <c r="I4590" t="s">
        <v>98</v>
      </c>
      <c r="J4590" t="s">
        <v>23</v>
      </c>
      <c r="K4590" t="s">
        <v>7632</v>
      </c>
      <c r="L4590" t="s">
        <v>39</v>
      </c>
      <c r="M4590">
        <v>94526</v>
      </c>
      <c r="N4590" t="s">
        <v>40</v>
      </c>
      <c r="O4590" t="s">
        <v>7635</v>
      </c>
      <c r="P4590" t="s">
        <v>28</v>
      </c>
      <c r="Q4590" t="s">
        <v>61</v>
      </c>
      <c r="R4590" t="s">
        <v>7636</v>
      </c>
      <c r="S4590">
        <v>25.02</v>
      </c>
      <c r="T4590" s="3"/>
    </row>
    <row r="4591" spans="1:20" x14ac:dyDescent="0.3">
      <c r="A4591">
        <v>4590</v>
      </c>
      <c r="B4591" t="s">
        <v>7631</v>
      </c>
      <c r="C4591">
        <f t="shared" si="71"/>
        <v>44</v>
      </c>
      <c r="D4591" s="1">
        <v>43406</v>
      </c>
      <c r="E4591" s="1">
        <v>43408</v>
      </c>
      <c r="F4591" t="s">
        <v>19</v>
      </c>
      <c r="G4591" t="s">
        <v>5800</v>
      </c>
      <c r="H4591" t="s">
        <v>5801</v>
      </c>
      <c r="I4591" t="s">
        <v>98</v>
      </c>
      <c r="J4591" t="s">
        <v>23</v>
      </c>
      <c r="K4591" t="s">
        <v>7632</v>
      </c>
      <c r="L4591" t="s">
        <v>39</v>
      </c>
      <c r="M4591">
        <v>94526</v>
      </c>
      <c r="N4591" t="s">
        <v>40</v>
      </c>
      <c r="O4591" t="s">
        <v>2165</v>
      </c>
      <c r="P4591" t="s">
        <v>42</v>
      </c>
      <c r="Q4591" t="s">
        <v>55</v>
      </c>
      <c r="R4591" t="s">
        <v>2166</v>
      </c>
      <c r="S4591">
        <v>452.55</v>
      </c>
      <c r="T4591" s="3"/>
    </row>
    <row r="4592" spans="1:20" x14ac:dyDescent="0.3">
      <c r="A4592">
        <v>4591</v>
      </c>
      <c r="B4592" t="s">
        <v>7637</v>
      </c>
      <c r="C4592">
        <f t="shared" si="71"/>
        <v>52</v>
      </c>
      <c r="D4592" s="1">
        <v>43095</v>
      </c>
      <c r="E4592" s="1">
        <v>43100</v>
      </c>
      <c r="F4592" t="s">
        <v>46</v>
      </c>
      <c r="G4592" t="s">
        <v>2517</v>
      </c>
      <c r="H4592" t="s">
        <v>2518</v>
      </c>
      <c r="I4592" t="s">
        <v>37</v>
      </c>
      <c r="J4592" t="s">
        <v>23</v>
      </c>
      <c r="K4592" t="s">
        <v>38</v>
      </c>
      <c r="L4592" t="s">
        <v>39</v>
      </c>
      <c r="M4592">
        <v>90004</v>
      </c>
      <c r="N4592" t="s">
        <v>40</v>
      </c>
      <c r="O4592" t="s">
        <v>5213</v>
      </c>
      <c r="P4592" t="s">
        <v>42</v>
      </c>
      <c r="Q4592" t="s">
        <v>575</v>
      </c>
      <c r="R4592" t="s">
        <v>5214</v>
      </c>
      <c r="S4592">
        <v>17.760000000000002</v>
      </c>
      <c r="T4592" s="3"/>
    </row>
    <row r="4593" spans="1:20" x14ac:dyDescent="0.3">
      <c r="A4593">
        <v>4592</v>
      </c>
      <c r="B4593" t="s">
        <v>7637</v>
      </c>
      <c r="C4593">
        <f t="shared" si="71"/>
        <v>52</v>
      </c>
      <c r="D4593" s="1">
        <v>43095</v>
      </c>
      <c r="E4593" s="1">
        <v>43100</v>
      </c>
      <c r="F4593" t="s">
        <v>46</v>
      </c>
      <c r="G4593" t="s">
        <v>2517</v>
      </c>
      <c r="H4593" t="s">
        <v>2518</v>
      </c>
      <c r="I4593" t="s">
        <v>37</v>
      </c>
      <c r="J4593" t="s">
        <v>23</v>
      </c>
      <c r="K4593" t="s">
        <v>38</v>
      </c>
      <c r="L4593" t="s">
        <v>39</v>
      </c>
      <c r="M4593">
        <v>90004</v>
      </c>
      <c r="N4593" t="s">
        <v>40</v>
      </c>
      <c r="O4593" t="s">
        <v>66</v>
      </c>
      <c r="P4593" t="s">
        <v>67</v>
      </c>
      <c r="Q4593" t="s">
        <v>68</v>
      </c>
      <c r="R4593" t="s">
        <v>69</v>
      </c>
      <c r="S4593">
        <v>302.38400000000001</v>
      </c>
      <c r="T4593" s="3"/>
    </row>
    <row r="4594" spans="1:20" x14ac:dyDescent="0.3">
      <c r="A4594">
        <v>4593</v>
      </c>
      <c r="B4594" t="s">
        <v>7637</v>
      </c>
      <c r="C4594">
        <f t="shared" si="71"/>
        <v>52</v>
      </c>
      <c r="D4594" s="1">
        <v>43095</v>
      </c>
      <c r="E4594" s="1">
        <v>43100</v>
      </c>
      <c r="F4594" t="s">
        <v>46</v>
      </c>
      <c r="G4594" t="s">
        <v>2517</v>
      </c>
      <c r="H4594" t="s">
        <v>2518</v>
      </c>
      <c r="I4594" t="s">
        <v>37</v>
      </c>
      <c r="J4594" t="s">
        <v>23</v>
      </c>
      <c r="K4594" t="s">
        <v>38</v>
      </c>
      <c r="L4594" t="s">
        <v>39</v>
      </c>
      <c r="M4594">
        <v>90004</v>
      </c>
      <c r="N4594" t="s">
        <v>40</v>
      </c>
      <c r="O4594" t="s">
        <v>6599</v>
      </c>
      <c r="P4594" t="s">
        <v>28</v>
      </c>
      <c r="Q4594" t="s">
        <v>32</v>
      </c>
      <c r="R4594" t="s">
        <v>6600</v>
      </c>
      <c r="S4594">
        <v>146.352</v>
      </c>
      <c r="T4594" s="3"/>
    </row>
    <row r="4595" spans="1:20" x14ac:dyDescent="0.3">
      <c r="A4595">
        <v>4594</v>
      </c>
      <c r="B4595" t="s">
        <v>7637</v>
      </c>
      <c r="C4595">
        <f t="shared" si="71"/>
        <v>52</v>
      </c>
      <c r="D4595" s="1">
        <v>43095</v>
      </c>
      <c r="E4595" s="1">
        <v>43100</v>
      </c>
      <c r="F4595" t="s">
        <v>46</v>
      </c>
      <c r="G4595" t="s">
        <v>2517</v>
      </c>
      <c r="H4595" t="s">
        <v>2518</v>
      </c>
      <c r="I4595" t="s">
        <v>37</v>
      </c>
      <c r="J4595" t="s">
        <v>23</v>
      </c>
      <c r="K4595" t="s">
        <v>38</v>
      </c>
      <c r="L4595" t="s">
        <v>39</v>
      </c>
      <c r="M4595">
        <v>90004</v>
      </c>
      <c r="N4595" t="s">
        <v>40</v>
      </c>
      <c r="O4595" t="s">
        <v>7638</v>
      </c>
      <c r="P4595" t="s">
        <v>42</v>
      </c>
      <c r="Q4595" t="s">
        <v>74</v>
      </c>
      <c r="R4595" t="s">
        <v>7639</v>
      </c>
      <c r="S4595">
        <v>7.9</v>
      </c>
      <c r="T4595" s="3"/>
    </row>
    <row r="4596" spans="1:20" x14ac:dyDescent="0.3">
      <c r="A4596">
        <v>4595</v>
      </c>
      <c r="B4596" t="s">
        <v>7637</v>
      </c>
      <c r="C4596">
        <f t="shared" si="71"/>
        <v>52</v>
      </c>
      <c r="D4596" s="1">
        <v>43095</v>
      </c>
      <c r="E4596" s="1">
        <v>43100</v>
      </c>
      <c r="F4596" t="s">
        <v>46</v>
      </c>
      <c r="G4596" t="s">
        <v>2517</v>
      </c>
      <c r="H4596" t="s">
        <v>2518</v>
      </c>
      <c r="I4596" t="s">
        <v>37</v>
      </c>
      <c r="J4596" t="s">
        <v>23</v>
      </c>
      <c r="K4596" t="s">
        <v>38</v>
      </c>
      <c r="L4596" t="s">
        <v>39</v>
      </c>
      <c r="M4596">
        <v>90004</v>
      </c>
      <c r="N4596" t="s">
        <v>40</v>
      </c>
      <c r="O4596" t="s">
        <v>901</v>
      </c>
      <c r="P4596" t="s">
        <v>28</v>
      </c>
      <c r="Q4596" t="s">
        <v>52</v>
      </c>
      <c r="R4596" t="s">
        <v>902</v>
      </c>
      <c r="S4596">
        <v>902.71199999999999</v>
      </c>
      <c r="T4596" s="3"/>
    </row>
    <row r="4597" spans="1:20" x14ac:dyDescent="0.3">
      <c r="A4597">
        <v>4596</v>
      </c>
      <c r="B4597" t="s">
        <v>7637</v>
      </c>
      <c r="C4597">
        <f t="shared" si="71"/>
        <v>52</v>
      </c>
      <c r="D4597" s="1">
        <v>43095</v>
      </c>
      <c r="E4597" s="1">
        <v>43100</v>
      </c>
      <c r="F4597" t="s">
        <v>46</v>
      </c>
      <c r="G4597" t="s">
        <v>2517</v>
      </c>
      <c r="H4597" t="s">
        <v>2518</v>
      </c>
      <c r="I4597" t="s">
        <v>37</v>
      </c>
      <c r="J4597" t="s">
        <v>23</v>
      </c>
      <c r="K4597" t="s">
        <v>38</v>
      </c>
      <c r="L4597" t="s">
        <v>39</v>
      </c>
      <c r="M4597">
        <v>90004</v>
      </c>
      <c r="N4597" t="s">
        <v>40</v>
      </c>
      <c r="O4597" t="s">
        <v>2527</v>
      </c>
      <c r="P4597" t="s">
        <v>42</v>
      </c>
      <c r="Q4597" t="s">
        <v>64</v>
      </c>
      <c r="R4597" t="s">
        <v>2528</v>
      </c>
      <c r="S4597">
        <v>53.97</v>
      </c>
      <c r="T4597" s="3"/>
    </row>
    <row r="4598" spans="1:20" x14ac:dyDescent="0.3">
      <c r="A4598">
        <v>4597</v>
      </c>
      <c r="B4598" t="s">
        <v>7640</v>
      </c>
      <c r="C4598">
        <f t="shared" si="71"/>
        <v>49</v>
      </c>
      <c r="D4598" s="1">
        <v>43074</v>
      </c>
      <c r="E4598" s="1">
        <v>43079</v>
      </c>
      <c r="F4598" t="s">
        <v>19</v>
      </c>
      <c r="G4598" t="s">
        <v>6260</v>
      </c>
      <c r="H4598" t="s">
        <v>6261</v>
      </c>
      <c r="I4598" t="s">
        <v>98</v>
      </c>
      <c r="J4598" t="s">
        <v>23</v>
      </c>
      <c r="K4598" t="s">
        <v>92</v>
      </c>
      <c r="L4598" t="s">
        <v>3037</v>
      </c>
      <c r="M4598">
        <v>20016</v>
      </c>
      <c r="N4598" t="s">
        <v>144</v>
      </c>
      <c r="O4598" t="s">
        <v>2952</v>
      </c>
      <c r="P4598" t="s">
        <v>42</v>
      </c>
      <c r="Q4598" t="s">
        <v>64</v>
      </c>
      <c r="R4598" t="s">
        <v>2953</v>
      </c>
      <c r="S4598">
        <v>33.92</v>
      </c>
      <c r="T4598" s="3"/>
    </row>
    <row r="4599" spans="1:20" x14ac:dyDescent="0.3">
      <c r="A4599">
        <v>4598</v>
      </c>
      <c r="B4599" t="s">
        <v>7641</v>
      </c>
      <c r="C4599">
        <f t="shared" si="71"/>
        <v>35</v>
      </c>
      <c r="D4599" s="1">
        <v>43340</v>
      </c>
      <c r="E4599" s="1">
        <v>43344</v>
      </c>
      <c r="F4599" t="s">
        <v>46</v>
      </c>
      <c r="G4599" t="s">
        <v>3134</v>
      </c>
      <c r="H4599" t="s">
        <v>3135</v>
      </c>
      <c r="I4599" t="s">
        <v>98</v>
      </c>
      <c r="J4599" t="s">
        <v>23</v>
      </c>
      <c r="K4599" t="s">
        <v>2550</v>
      </c>
      <c r="L4599" t="s">
        <v>110</v>
      </c>
      <c r="M4599">
        <v>53209</v>
      </c>
      <c r="N4599" t="s">
        <v>101</v>
      </c>
      <c r="O4599" t="s">
        <v>2000</v>
      </c>
      <c r="P4599" t="s">
        <v>42</v>
      </c>
      <c r="Q4599" t="s">
        <v>575</v>
      </c>
      <c r="R4599" t="s">
        <v>2001</v>
      </c>
      <c r="S4599">
        <v>21.81</v>
      </c>
      <c r="T4599" s="3"/>
    </row>
    <row r="4600" spans="1:20" x14ac:dyDescent="0.3">
      <c r="A4600">
        <v>4599</v>
      </c>
      <c r="B4600" t="s">
        <v>7641</v>
      </c>
      <c r="C4600">
        <f t="shared" si="71"/>
        <v>35</v>
      </c>
      <c r="D4600" s="1">
        <v>43340</v>
      </c>
      <c r="E4600" s="1">
        <v>43344</v>
      </c>
      <c r="F4600" t="s">
        <v>46</v>
      </c>
      <c r="G4600" t="s">
        <v>3134</v>
      </c>
      <c r="H4600" t="s">
        <v>3135</v>
      </c>
      <c r="I4600" t="s">
        <v>98</v>
      </c>
      <c r="J4600" t="s">
        <v>23</v>
      </c>
      <c r="K4600" t="s">
        <v>2550</v>
      </c>
      <c r="L4600" t="s">
        <v>110</v>
      </c>
      <c r="M4600">
        <v>53209</v>
      </c>
      <c r="N4600" t="s">
        <v>101</v>
      </c>
      <c r="O4600" t="s">
        <v>6732</v>
      </c>
      <c r="P4600" t="s">
        <v>42</v>
      </c>
      <c r="Q4600" t="s">
        <v>74</v>
      </c>
      <c r="R4600" t="s">
        <v>6733</v>
      </c>
      <c r="S4600">
        <v>91.6</v>
      </c>
      <c r="T4600" s="3"/>
    </row>
    <row r="4601" spans="1:20" x14ac:dyDescent="0.3">
      <c r="A4601">
        <v>4600</v>
      </c>
      <c r="B4601" t="s">
        <v>7642</v>
      </c>
      <c r="C4601">
        <f t="shared" si="71"/>
        <v>29</v>
      </c>
      <c r="D4601" s="1">
        <v>42567</v>
      </c>
      <c r="E4601" s="1">
        <v>42571</v>
      </c>
      <c r="F4601" t="s">
        <v>46</v>
      </c>
      <c r="G4601" t="s">
        <v>3768</v>
      </c>
      <c r="H4601" t="s">
        <v>3769</v>
      </c>
      <c r="I4601" t="s">
        <v>98</v>
      </c>
      <c r="J4601" t="s">
        <v>23</v>
      </c>
      <c r="K4601" t="s">
        <v>4497</v>
      </c>
      <c r="L4601" t="s">
        <v>2738</v>
      </c>
      <c r="M4601">
        <v>21215</v>
      </c>
      <c r="N4601" t="s">
        <v>144</v>
      </c>
      <c r="O4601" t="s">
        <v>2061</v>
      </c>
      <c r="P4601" t="s">
        <v>28</v>
      </c>
      <c r="Q4601" t="s">
        <v>32</v>
      </c>
      <c r="R4601" t="s">
        <v>2062</v>
      </c>
      <c r="S4601">
        <v>150.97999999999999</v>
      </c>
      <c r="T4601" s="3"/>
    </row>
    <row r="4602" spans="1:20" x14ac:dyDescent="0.3">
      <c r="A4602">
        <v>4601</v>
      </c>
      <c r="B4602" t="s">
        <v>7642</v>
      </c>
      <c r="C4602">
        <f t="shared" si="71"/>
        <v>29</v>
      </c>
      <c r="D4602" s="1">
        <v>42567</v>
      </c>
      <c r="E4602" s="1">
        <v>42571</v>
      </c>
      <c r="F4602" t="s">
        <v>46</v>
      </c>
      <c r="G4602" t="s">
        <v>3768</v>
      </c>
      <c r="H4602" t="s">
        <v>3769</v>
      </c>
      <c r="I4602" t="s">
        <v>98</v>
      </c>
      <c r="J4602" t="s">
        <v>23</v>
      </c>
      <c r="K4602" t="s">
        <v>4497</v>
      </c>
      <c r="L4602" t="s">
        <v>2738</v>
      </c>
      <c r="M4602">
        <v>21215</v>
      </c>
      <c r="N4602" t="s">
        <v>144</v>
      </c>
      <c r="O4602" t="s">
        <v>1471</v>
      </c>
      <c r="P4602" t="s">
        <v>42</v>
      </c>
      <c r="Q4602" t="s">
        <v>169</v>
      </c>
      <c r="R4602" t="s">
        <v>1472</v>
      </c>
      <c r="S4602">
        <v>137.25</v>
      </c>
      <c r="T4602" s="3"/>
    </row>
    <row r="4603" spans="1:20" x14ac:dyDescent="0.3">
      <c r="A4603">
        <v>4602</v>
      </c>
      <c r="B4603" t="s">
        <v>7642</v>
      </c>
      <c r="C4603">
        <f t="shared" si="71"/>
        <v>29</v>
      </c>
      <c r="D4603" s="1">
        <v>42567</v>
      </c>
      <c r="E4603" s="1">
        <v>42571</v>
      </c>
      <c r="F4603" t="s">
        <v>46</v>
      </c>
      <c r="G4603" t="s">
        <v>3768</v>
      </c>
      <c r="H4603" t="s">
        <v>3769</v>
      </c>
      <c r="I4603" t="s">
        <v>98</v>
      </c>
      <c r="J4603" t="s">
        <v>23</v>
      </c>
      <c r="K4603" t="s">
        <v>4497</v>
      </c>
      <c r="L4603" t="s">
        <v>2738</v>
      </c>
      <c r="M4603">
        <v>21215</v>
      </c>
      <c r="N4603" t="s">
        <v>144</v>
      </c>
      <c r="O4603" t="s">
        <v>6922</v>
      </c>
      <c r="P4603" t="s">
        <v>42</v>
      </c>
      <c r="Q4603" t="s">
        <v>265</v>
      </c>
      <c r="R4603" t="s">
        <v>6923</v>
      </c>
      <c r="S4603">
        <v>11.52</v>
      </c>
      <c r="T4603" s="3"/>
    </row>
    <row r="4604" spans="1:20" x14ac:dyDescent="0.3">
      <c r="A4604">
        <v>4603</v>
      </c>
      <c r="B4604" t="s">
        <v>7643</v>
      </c>
      <c r="C4604">
        <f t="shared" si="71"/>
        <v>22</v>
      </c>
      <c r="D4604" s="1">
        <v>42516</v>
      </c>
      <c r="E4604" s="1">
        <v>42519</v>
      </c>
      <c r="F4604" t="s">
        <v>19</v>
      </c>
      <c r="G4604" t="s">
        <v>3441</v>
      </c>
      <c r="H4604" t="s">
        <v>3442</v>
      </c>
      <c r="I4604" t="s">
        <v>98</v>
      </c>
      <c r="J4604" t="s">
        <v>23</v>
      </c>
      <c r="K4604" t="s">
        <v>1522</v>
      </c>
      <c r="L4604" t="s">
        <v>84</v>
      </c>
      <c r="M4604">
        <v>28540</v>
      </c>
      <c r="N4604" t="s">
        <v>26</v>
      </c>
      <c r="O4604" t="s">
        <v>5185</v>
      </c>
      <c r="P4604" t="s">
        <v>42</v>
      </c>
      <c r="Q4604" t="s">
        <v>86</v>
      </c>
      <c r="R4604" t="s">
        <v>5186</v>
      </c>
      <c r="S4604">
        <v>18.271999999999998</v>
      </c>
      <c r="T4604" s="3"/>
    </row>
    <row r="4605" spans="1:20" x14ac:dyDescent="0.3">
      <c r="A4605">
        <v>4604</v>
      </c>
      <c r="B4605" t="s">
        <v>7643</v>
      </c>
      <c r="C4605">
        <f t="shared" si="71"/>
        <v>22</v>
      </c>
      <c r="D4605" s="1">
        <v>42516</v>
      </c>
      <c r="E4605" s="1">
        <v>42519</v>
      </c>
      <c r="F4605" t="s">
        <v>19</v>
      </c>
      <c r="G4605" t="s">
        <v>3441</v>
      </c>
      <c r="H4605" t="s">
        <v>3442</v>
      </c>
      <c r="I4605" t="s">
        <v>98</v>
      </c>
      <c r="J4605" t="s">
        <v>23</v>
      </c>
      <c r="K4605" t="s">
        <v>1522</v>
      </c>
      <c r="L4605" t="s">
        <v>84</v>
      </c>
      <c r="M4605">
        <v>28540</v>
      </c>
      <c r="N4605" t="s">
        <v>26</v>
      </c>
      <c r="O4605" t="s">
        <v>7644</v>
      </c>
      <c r="P4605" t="s">
        <v>42</v>
      </c>
      <c r="Q4605" t="s">
        <v>86</v>
      </c>
      <c r="R4605" t="s">
        <v>7645</v>
      </c>
      <c r="S4605">
        <v>153.72800000000001</v>
      </c>
      <c r="T4605" s="3"/>
    </row>
    <row r="4606" spans="1:20" x14ac:dyDescent="0.3">
      <c r="A4606">
        <v>4605</v>
      </c>
      <c r="B4606" t="s">
        <v>7643</v>
      </c>
      <c r="C4606">
        <f t="shared" si="71"/>
        <v>22</v>
      </c>
      <c r="D4606" s="1">
        <v>42516</v>
      </c>
      <c r="E4606" s="1">
        <v>42519</v>
      </c>
      <c r="F4606" t="s">
        <v>19</v>
      </c>
      <c r="G4606" t="s">
        <v>3441</v>
      </c>
      <c r="H4606" t="s">
        <v>3442</v>
      </c>
      <c r="I4606" t="s">
        <v>98</v>
      </c>
      <c r="J4606" t="s">
        <v>23</v>
      </c>
      <c r="K4606" t="s">
        <v>1522</v>
      </c>
      <c r="L4606" t="s">
        <v>84</v>
      </c>
      <c r="M4606">
        <v>28540</v>
      </c>
      <c r="N4606" t="s">
        <v>26</v>
      </c>
      <c r="O4606" t="s">
        <v>2578</v>
      </c>
      <c r="P4606" t="s">
        <v>42</v>
      </c>
      <c r="Q4606" t="s">
        <v>169</v>
      </c>
      <c r="R4606" t="s">
        <v>2579</v>
      </c>
      <c r="S4606">
        <v>12.224</v>
      </c>
      <c r="T4606" s="3"/>
    </row>
    <row r="4607" spans="1:20" x14ac:dyDescent="0.3">
      <c r="A4607">
        <v>4606</v>
      </c>
      <c r="B4607" t="s">
        <v>7643</v>
      </c>
      <c r="C4607">
        <f t="shared" si="71"/>
        <v>22</v>
      </c>
      <c r="D4607" s="1">
        <v>42516</v>
      </c>
      <c r="E4607" s="1">
        <v>42519</v>
      </c>
      <c r="F4607" t="s">
        <v>19</v>
      </c>
      <c r="G4607" t="s">
        <v>3441</v>
      </c>
      <c r="H4607" t="s">
        <v>3442</v>
      </c>
      <c r="I4607" t="s">
        <v>98</v>
      </c>
      <c r="J4607" t="s">
        <v>23</v>
      </c>
      <c r="K4607" t="s">
        <v>1522</v>
      </c>
      <c r="L4607" t="s">
        <v>84</v>
      </c>
      <c r="M4607">
        <v>28540</v>
      </c>
      <c r="N4607" t="s">
        <v>26</v>
      </c>
      <c r="O4607" t="s">
        <v>1017</v>
      </c>
      <c r="P4607" t="s">
        <v>67</v>
      </c>
      <c r="Q4607" t="s">
        <v>157</v>
      </c>
      <c r="R4607" t="s">
        <v>1018</v>
      </c>
      <c r="S4607">
        <v>167.94399999999999</v>
      </c>
      <c r="T4607" s="3"/>
    </row>
    <row r="4608" spans="1:20" x14ac:dyDescent="0.3">
      <c r="A4608">
        <v>4607</v>
      </c>
      <c r="B4608" t="s">
        <v>7646</v>
      </c>
      <c r="C4608">
        <f t="shared" si="71"/>
        <v>22</v>
      </c>
      <c r="D4608" s="1">
        <v>42518</v>
      </c>
      <c r="E4608" s="1">
        <v>42523</v>
      </c>
      <c r="F4608" t="s">
        <v>46</v>
      </c>
      <c r="G4608" t="s">
        <v>3992</v>
      </c>
      <c r="H4608" t="s">
        <v>3993</v>
      </c>
      <c r="I4608" t="s">
        <v>22</v>
      </c>
      <c r="J4608" t="s">
        <v>23</v>
      </c>
      <c r="K4608" t="s">
        <v>385</v>
      </c>
      <c r="L4608" t="s">
        <v>263</v>
      </c>
      <c r="M4608">
        <v>14609</v>
      </c>
      <c r="N4608" t="s">
        <v>144</v>
      </c>
      <c r="O4608" t="s">
        <v>208</v>
      </c>
      <c r="P4608" t="s">
        <v>67</v>
      </c>
      <c r="Q4608" t="s">
        <v>68</v>
      </c>
      <c r="R4608" t="s">
        <v>209</v>
      </c>
      <c r="S4608">
        <v>45.99</v>
      </c>
      <c r="T4608" s="3"/>
    </row>
    <row r="4609" spans="1:20" x14ac:dyDescent="0.3">
      <c r="A4609">
        <v>4608</v>
      </c>
      <c r="B4609" t="s">
        <v>7646</v>
      </c>
      <c r="C4609">
        <f t="shared" si="71"/>
        <v>22</v>
      </c>
      <c r="D4609" s="1">
        <v>42518</v>
      </c>
      <c r="E4609" s="1">
        <v>42523</v>
      </c>
      <c r="F4609" t="s">
        <v>46</v>
      </c>
      <c r="G4609" t="s">
        <v>3992</v>
      </c>
      <c r="H4609" t="s">
        <v>3993</v>
      </c>
      <c r="I4609" t="s">
        <v>22</v>
      </c>
      <c r="J4609" t="s">
        <v>23</v>
      </c>
      <c r="K4609" t="s">
        <v>385</v>
      </c>
      <c r="L4609" t="s">
        <v>263</v>
      </c>
      <c r="M4609">
        <v>14609</v>
      </c>
      <c r="N4609" t="s">
        <v>144</v>
      </c>
      <c r="O4609" t="s">
        <v>2012</v>
      </c>
      <c r="P4609" t="s">
        <v>42</v>
      </c>
      <c r="Q4609" t="s">
        <v>55</v>
      </c>
      <c r="R4609" t="s">
        <v>2013</v>
      </c>
      <c r="S4609">
        <v>535.41</v>
      </c>
      <c r="T4609" s="3"/>
    </row>
    <row r="4610" spans="1:20" x14ac:dyDescent="0.3">
      <c r="A4610">
        <v>4609</v>
      </c>
      <c r="B4610" t="s">
        <v>7646</v>
      </c>
      <c r="C4610">
        <f t="shared" si="71"/>
        <v>22</v>
      </c>
      <c r="D4610" s="1">
        <v>42518</v>
      </c>
      <c r="E4610" s="1">
        <v>42523</v>
      </c>
      <c r="F4610" t="s">
        <v>46</v>
      </c>
      <c r="G4610" t="s">
        <v>3992</v>
      </c>
      <c r="H4610" t="s">
        <v>3993</v>
      </c>
      <c r="I4610" t="s">
        <v>22</v>
      </c>
      <c r="J4610" t="s">
        <v>23</v>
      </c>
      <c r="K4610" t="s">
        <v>385</v>
      </c>
      <c r="L4610" t="s">
        <v>263</v>
      </c>
      <c r="M4610">
        <v>14609</v>
      </c>
      <c r="N4610" t="s">
        <v>144</v>
      </c>
      <c r="O4610" t="s">
        <v>2078</v>
      </c>
      <c r="P4610" t="s">
        <v>42</v>
      </c>
      <c r="Q4610" t="s">
        <v>71</v>
      </c>
      <c r="R4610" t="s">
        <v>2079</v>
      </c>
      <c r="S4610">
        <v>6.0960000000000001</v>
      </c>
      <c r="T4610" s="3"/>
    </row>
    <row r="4611" spans="1:20" x14ac:dyDescent="0.3">
      <c r="A4611">
        <v>4610</v>
      </c>
      <c r="B4611" t="s">
        <v>7646</v>
      </c>
      <c r="C4611">
        <f t="shared" ref="C4611:C4674" si="72">WEEKNUM(D4611,1)</f>
        <v>22</v>
      </c>
      <c r="D4611" s="1">
        <v>42518</v>
      </c>
      <c r="E4611" s="1">
        <v>42523</v>
      </c>
      <c r="F4611" t="s">
        <v>46</v>
      </c>
      <c r="G4611" t="s">
        <v>3992</v>
      </c>
      <c r="H4611" t="s">
        <v>3993</v>
      </c>
      <c r="I4611" t="s">
        <v>22</v>
      </c>
      <c r="J4611" t="s">
        <v>23</v>
      </c>
      <c r="K4611" t="s">
        <v>385</v>
      </c>
      <c r="L4611" t="s">
        <v>263</v>
      </c>
      <c r="M4611">
        <v>14609</v>
      </c>
      <c r="N4611" t="s">
        <v>144</v>
      </c>
      <c r="O4611" t="s">
        <v>5439</v>
      </c>
      <c r="P4611" t="s">
        <v>42</v>
      </c>
      <c r="Q4611" t="s">
        <v>86</v>
      </c>
      <c r="R4611" t="s">
        <v>5440</v>
      </c>
      <c r="S4611">
        <v>45.36</v>
      </c>
      <c r="T4611" s="3"/>
    </row>
    <row r="4612" spans="1:20" x14ac:dyDescent="0.3">
      <c r="A4612">
        <v>4611</v>
      </c>
      <c r="B4612" t="s">
        <v>7647</v>
      </c>
      <c r="C4612">
        <f t="shared" si="72"/>
        <v>45</v>
      </c>
      <c r="D4612" s="1">
        <v>43413</v>
      </c>
      <c r="E4612" s="1">
        <v>43418</v>
      </c>
      <c r="F4612" t="s">
        <v>46</v>
      </c>
      <c r="G4612" t="s">
        <v>328</v>
      </c>
      <c r="H4612" t="s">
        <v>329</v>
      </c>
      <c r="I4612" t="s">
        <v>22</v>
      </c>
      <c r="J4612" t="s">
        <v>23</v>
      </c>
      <c r="K4612" t="s">
        <v>2344</v>
      </c>
      <c r="L4612" t="s">
        <v>39</v>
      </c>
      <c r="M4612">
        <v>92054</v>
      </c>
      <c r="N4612" t="s">
        <v>40</v>
      </c>
      <c r="O4612" t="s">
        <v>1283</v>
      </c>
      <c r="P4612" t="s">
        <v>28</v>
      </c>
      <c r="Q4612" t="s">
        <v>61</v>
      </c>
      <c r="R4612" t="s">
        <v>1284</v>
      </c>
      <c r="S4612">
        <v>47.12</v>
      </c>
      <c r="T4612" s="3"/>
    </row>
    <row r="4613" spans="1:20" x14ac:dyDescent="0.3">
      <c r="A4613">
        <v>4612</v>
      </c>
      <c r="B4613" t="s">
        <v>7648</v>
      </c>
      <c r="C4613">
        <f t="shared" si="72"/>
        <v>4</v>
      </c>
      <c r="D4613" s="1">
        <v>42759</v>
      </c>
      <c r="E4613" s="1">
        <v>42761</v>
      </c>
      <c r="F4613" t="s">
        <v>19</v>
      </c>
      <c r="G4613" t="s">
        <v>3635</v>
      </c>
      <c r="H4613" t="s">
        <v>3636</v>
      </c>
      <c r="I4613" t="s">
        <v>37</v>
      </c>
      <c r="J4613" t="s">
        <v>23</v>
      </c>
      <c r="K4613" t="s">
        <v>3487</v>
      </c>
      <c r="L4613" t="s">
        <v>1488</v>
      </c>
      <c r="M4613">
        <v>39503</v>
      </c>
      <c r="N4613" t="s">
        <v>26</v>
      </c>
      <c r="O4613" t="s">
        <v>1777</v>
      </c>
      <c r="P4613" t="s">
        <v>42</v>
      </c>
      <c r="Q4613" t="s">
        <v>71</v>
      </c>
      <c r="R4613" t="s">
        <v>1778</v>
      </c>
      <c r="S4613">
        <v>31.36</v>
      </c>
      <c r="T4613" s="3"/>
    </row>
    <row r="4614" spans="1:20" x14ac:dyDescent="0.3">
      <c r="A4614">
        <v>4613</v>
      </c>
      <c r="B4614" t="s">
        <v>7649</v>
      </c>
      <c r="C4614">
        <f t="shared" si="72"/>
        <v>53</v>
      </c>
      <c r="D4614" s="1">
        <v>43100</v>
      </c>
      <c r="E4614" s="1">
        <v>43106</v>
      </c>
      <c r="F4614" t="s">
        <v>46</v>
      </c>
      <c r="G4614" t="s">
        <v>1828</v>
      </c>
      <c r="H4614" t="s">
        <v>1829</v>
      </c>
      <c r="I4614" t="s">
        <v>22</v>
      </c>
      <c r="J4614" t="s">
        <v>23</v>
      </c>
      <c r="K4614" t="s">
        <v>1522</v>
      </c>
      <c r="L4614" t="s">
        <v>50</v>
      </c>
      <c r="M4614">
        <v>32216</v>
      </c>
      <c r="N4614" t="s">
        <v>26</v>
      </c>
      <c r="O4614" t="s">
        <v>1562</v>
      </c>
      <c r="P4614" t="s">
        <v>42</v>
      </c>
      <c r="Q4614" t="s">
        <v>64</v>
      </c>
      <c r="R4614" t="s">
        <v>1563</v>
      </c>
      <c r="S4614">
        <v>47.616</v>
      </c>
      <c r="T4614" s="3"/>
    </row>
    <row r="4615" spans="1:20" x14ac:dyDescent="0.3">
      <c r="A4615">
        <v>4614</v>
      </c>
      <c r="B4615" t="s">
        <v>7649</v>
      </c>
      <c r="C4615">
        <f t="shared" si="72"/>
        <v>53</v>
      </c>
      <c r="D4615" s="1">
        <v>43100</v>
      </c>
      <c r="E4615" s="1">
        <v>43106</v>
      </c>
      <c r="F4615" t="s">
        <v>46</v>
      </c>
      <c r="G4615" t="s">
        <v>1828</v>
      </c>
      <c r="H4615" t="s">
        <v>1829</v>
      </c>
      <c r="I4615" t="s">
        <v>22</v>
      </c>
      <c r="J4615" t="s">
        <v>23</v>
      </c>
      <c r="K4615" t="s">
        <v>1522</v>
      </c>
      <c r="L4615" t="s">
        <v>50</v>
      </c>
      <c r="M4615">
        <v>32216</v>
      </c>
      <c r="N4615" t="s">
        <v>26</v>
      </c>
      <c r="O4615" t="s">
        <v>2765</v>
      </c>
      <c r="P4615" t="s">
        <v>42</v>
      </c>
      <c r="Q4615" t="s">
        <v>86</v>
      </c>
      <c r="R4615" t="s">
        <v>2766</v>
      </c>
      <c r="S4615">
        <v>23.48</v>
      </c>
      <c r="T4615" s="3"/>
    </row>
    <row r="4616" spans="1:20" x14ac:dyDescent="0.3">
      <c r="A4616">
        <v>4615</v>
      </c>
      <c r="B4616" t="s">
        <v>7650</v>
      </c>
      <c r="C4616">
        <f t="shared" si="72"/>
        <v>36</v>
      </c>
      <c r="D4616" s="1">
        <v>42983</v>
      </c>
      <c r="E4616" s="1">
        <v>42988</v>
      </c>
      <c r="F4616" t="s">
        <v>46</v>
      </c>
      <c r="G4616" t="s">
        <v>6374</v>
      </c>
      <c r="H4616" t="s">
        <v>6375</v>
      </c>
      <c r="I4616" t="s">
        <v>98</v>
      </c>
      <c r="J4616" t="s">
        <v>23</v>
      </c>
      <c r="K4616" t="s">
        <v>180</v>
      </c>
      <c r="L4616" t="s">
        <v>100</v>
      </c>
      <c r="M4616">
        <v>77070</v>
      </c>
      <c r="N4616" t="s">
        <v>101</v>
      </c>
      <c r="O4616" t="s">
        <v>2133</v>
      </c>
      <c r="P4616" t="s">
        <v>42</v>
      </c>
      <c r="Q4616" t="s">
        <v>74</v>
      </c>
      <c r="R4616" t="s">
        <v>2134</v>
      </c>
      <c r="S4616">
        <v>62.79</v>
      </c>
      <c r="T4616" s="3"/>
    </row>
    <row r="4617" spans="1:20" x14ac:dyDescent="0.3">
      <c r="A4617">
        <v>4616</v>
      </c>
      <c r="B4617" t="s">
        <v>7650</v>
      </c>
      <c r="C4617">
        <f t="shared" si="72"/>
        <v>36</v>
      </c>
      <c r="D4617" s="1">
        <v>42983</v>
      </c>
      <c r="E4617" s="1">
        <v>42988</v>
      </c>
      <c r="F4617" t="s">
        <v>46</v>
      </c>
      <c r="G4617" t="s">
        <v>6374</v>
      </c>
      <c r="H4617" t="s">
        <v>6375</v>
      </c>
      <c r="I4617" t="s">
        <v>98</v>
      </c>
      <c r="J4617" t="s">
        <v>23</v>
      </c>
      <c r="K4617" t="s">
        <v>180</v>
      </c>
      <c r="L4617" t="s">
        <v>100</v>
      </c>
      <c r="M4617">
        <v>77070</v>
      </c>
      <c r="N4617" t="s">
        <v>101</v>
      </c>
      <c r="O4617" t="s">
        <v>5971</v>
      </c>
      <c r="P4617" t="s">
        <v>42</v>
      </c>
      <c r="Q4617" t="s">
        <v>265</v>
      </c>
      <c r="R4617" t="s">
        <v>5972</v>
      </c>
      <c r="S4617">
        <v>28.44</v>
      </c>
      <c r="T4617" s="3"/>
    </row>
    <row r="4618" spans="1:20" x14ac:dyDescent="0.3">
      <c r="A4618">
        <v>4617</v>
      </c>
      <c r="B4618" t="s">
        <v>7651</v>
      </c>
      <c r="C4618">
        <f t="shared" si="72"/>
        <v>37</v>
      </c>
      <c r="D4618" s="1">
        <v>42617</v>
      </c>
      <c r="E4618" s="1">
        <v>42620</v>
      </c>
      <c r="F4618" t="s">
        <v>19</v>
      </c>
      <c r="G4618" t="s">
        <v>876</v>
      </c>
      <c r="H4618" t="s">
        <v>877</v>
      </c>
      <c r="I4618" t="s">
        <v>37</v>
      </c>
      <c r="J4618" t="s">
        <v>23</v>
      </c>
      <c r="K4618" t="s">
        <v>180</v>
      </c>
      <c r="L4618" t="s">
        <v>100</v>
      </c>
      <c r="M4618">
        <v>77095</v>
      </c>
      <c r="N4618" t="s">
        <v>101</v>
      </c>
      <c r="O4618" t="s">
        <v>854</v>
      </c>
      <c r="P4618" t="s">
        <v>67</v>
      </c>
      <c r="Q4618" t="s">
        <v>157</v>
      </c>
      <c r="R4618" t="s">
        <v>855</v>
      </c>
      <c r="S4618">
        <v>134.376</v>
      </c>
      <c r="T4618" s="3"/>
    </row>
    <row r="4619" spans="1:20" x14ac:dyDescent="0.3">
      <c r="A4619">
        <v>4618</v>
      </c>
      <c r="B4619" t="s">
        <v>7652</v>
      </c>
      <c r="C4619">
        <f t="shared" si="72"/>
        <v>39</v>
      </c>
      <c r="D4619" s="1">
        <v>42634</v>
      </c>
      <c r="E4619" s="1">
        <v>42639</v>
      </c>
      <c r="F4619" t="s">
        <v>46</v>
      </c>
      <c r="G4619" t="s">
        <v>2285</v>
      </c>
      <c r="H4619" t="s">
        <v>2286</v>
      </c>
      <c r="I4619" t="s">
        <v>98</v>
      </c>
      <c r="J4619" t="s">
        <v>23</v>
      </c>
      <c r="K4619" t="s">
        <v>4101</v>
      </c>
      <c r="L4619" t="s">
        <v>1244</v>
      </c>
      <c r="M4619">
        <v>2149</v>
      </c>
      <c r="N4619" t="s">
        <v>144</v>
      </c>
      <c r="O4619" t="s">
        <v>6648</v>
      </c>
      <c r="P4619" t="s">
        <v>67</v>
      </c>
      <c r="Q4619" t="s">
        <v>68</v>
      </c>
      <c r="R4619" t="s">
        <v>6649</v>
      </c>
      <c r="S4619">
        <v>589.9</v>
      </c>
      <c r="T4619" s="3"/>
    </row>
    <row r="4620" spans="1:20" x14ac:dyDescent="0.3">
      <c r="A4620">
        <v>4619</v>
      </c>
      <c r="B4620" t="s">
        <v>7652</v>
      </c>
      <c r="C4620">
        <f t="shared" si="72"/>
        <v>39</v>
      </c>
      <c r="D4620" s="1">
        <v>42634</v>
      </c>
      <c r="E4620" s="1">
        <v>42639</v>
      </c>
      <c r="F4620" t="s">
        <v>46</v>
      </c>
      <c r="G4620" t="s">
        <v>2285</v>
      </c>
      <c r="H4620" t="s">
        <v>2286</v>
      </c>
      <c r="I4620" t="s">
        <v>98</v>
      </c>
      <c r="J4620" t="s">
        <v>23</v>
      </c>
      <c r="K4620" t="s">
        <v>4101</v>
      </c>
      <c r="L4620" t="s">
        <v>1244</v>
      </c>
      <c r="M4620">
        <v>2149</v>
      </c>
      <c r="N4620" t="s">
        <v>144</v>
      </c>
      <c r="O4620" t="s">
        <v>1279</v>
      </c>
      <c r="P4620" t="s">
        <v>28</v>
      </c>
      <c r="Q4620" t="s">
        <v>32</v>
      </c>
      <c r="R4620" t="s">
        <v>1280</v>
      </c>
      <c r="S4620">
        <v>542.94000000000005</v>
      </c>
      <c r="T4620" s="3"/>
    </row>
    <row r="4621" spans="1:20" x14ac:dyDescent="0.3">
      <c r="A4621">
        <v>4620</v>
      </c>
      <c r="B4621" t="s">
        <v>7653</v>
      </c>
      <c r="C4621">
        <f t="shared" si="72"/>
        <v>52</v>
      </c>
      <c r="D4621" s="1">
        <v>43458</v>
      </c>
      <c r="E4621" s="1">
        <v>43459</v>
      </c>
      <c r="F4621" t="s">
        <v>184</v>
      </c>
      <c r="G4621" t="s">
        <v>731</v>
      </c>
      <c r="H4621" t="s">
        <v>732</v>
      </c>
      <c r="I4621" t="s">
        <v>98</v>
      </c>
      <c r="J4621" t="s">
        <v>23</v>
      </c>
      <c r="K4621" t="s">
        <v>38</v>
      </c>
      <c r="L4621" t="s">
        <v>39</v>
      </c>
      <c r="M4621">
        <v>90049</v>
      </c>
      <c r="N4621" t="s">
        <v>40</v>
      </c>
      <c r="O4621" t="s">
        <v>1214</v>
      </c>
      <c r="P4621" t="s">
        <v>67</v>
      </c>
      <c r="Q4621" t="s">
        <v>1215</v>
      </c>
      <c r="R4621" t="s">
        <v>1216</v>
      </c>
      <c r="S4621">
        <v>2879.9520000000002</v>
      </c>
      <c r="T4621" s="3"/>
    </row>
    <row r="4622" spans="1:20" x14ac:dyDescent="0.3">
      <c r="A4622">
        <v>4621</v>
      </c>
      <c r="B4622" t="s">
        <v>7653</v>
      </c>
      <c r="C4622">
        <f t="shared" si="72"/>
        <v>52</v>
      </c>
      <c r="D4622" s="1">
        <v>43458</v>
      </c>
      <c r="E4622" s="1">
        <v>43459</v>
      </c>
      <c r="F4622" t="s">
        <v>184</v>
      </c>
      <c r="G4622" t="s">
        <v>731</v>
      </c>
      <c r="H4622" t="s">
        <v>732</v>
      </c>
      <c r="I4622" t="s">
        <v>98</v>
      </c>
      <c r="J4622" t="s">
        <v>23</v>
      </c>
      <c r="K4622" t="s">
        <v>38</v>
      </c>
      <c r="L4622" t="s">
        <v>39</v>
      </c>
      <c r="M4622">
        <v>90049</v>
      </c>
      <c r="N4622" t="s">
        <v>40</v>
      </c>
      <c r="O4622" t="s">
        <v>1723</v>
      </c>
      <c r="P4622" t="s">
        <v>42</v>
      </c>
      <c r="Q4622" t="s">
        <v>71</v>
      </c>
      <c r="R4622" t="s">
        <v>1724</v>
      </c>
      <c r="S4622">
        <v>90.48</v>
      </c>
      <c r="T4622" s="3"/>
    </row>
    <row r="4623" spans="1:20" x14ac:dyDescent="0.3">
      <c r="A4623">
        <v>4622</v>
      </c>
      <c r="B4623" t="s">
        <v>7654</v>
      </c>
      <c r="C4623">
        <f t="shared" si="72"/>
        <v>41</v>
      </c>
      <c r="D4623" s="1">
        <v>42648</v>
      </c>
      <c r="E4623" s="1">
        <v>42651</v>
      </c>
      <c r="F4623" t="s">
        <v>19</v>
      </c>
      <c r="G4623" t="s">
        <v>2058</v>
      </c>
      <c r="H4623" t="s">
        <v>2059</v>
      </c>
      <c r="I4623" t="s">
        <v>37</v>
      </c>
      <c r="J4623" t="s">
        <v>23</v>
      </c>
      <c r="K4623" t="s">
        <v>517</v>
      </c>
      <c r="L4623" t="s">
        <v>241</v>
      </c>
      <c r="M4623">
        <v>19805</v>
      </c>
      <c r="N4623" t="s">
        <v>144</v>
      </c>
      <c r="O4623" t="s">
        <v>757</v>
      </c>
      <c r="P4623" t="s">
        <v>42</v>
      </c>
      <c r="Q4623" t="s">
        <v>55</v>
      </c>
      <c r="R4623" t="s">
        <v>758</v>
      </c>
      <c r="S4623">
        <v>77.55</v>
      </c>
      <c r="T4623" s="3"/>
    </row>
    <row r="4624" spans="1:20" x14ac:dyDescent="0.3">
      <c r="A4624">
        <v>4623</v>
      </c>
      <c r="B4624" t="s">
        <v>7655</v>
      </c>
      <c r="C4624">
        <f t="shared" si="72"/>
        <v>37</v>
      </c>
      <c r="D4624" s="1">
        <v>43352</v>
      </c>
      <c r="E4624" s="1">
        <v>43357</v>
      </c>
      <c r="F4624" t="s">
        <v>46</v>
      </c>
      <c r="G4624" t="s">
        <v>47</v>
      </c>
      <c r="H4624" t="s">
        <v>48</v>
      </c>
      <c r="I4624" t="s">
        <v>22</v>
      </c>
      <c r="J4624" t="s">
        <v>23</v>
      </c>
      <c r="K4624" t="s">
        <v>378</v>
      </c>
      <c r="L4624" t="s">
        <v>331</v>
      </c>
      <c r="M4624">
        <v>38401</v>
      </c>
      <c r="N4624" t="s">
        <v>26</v>
      </c>
      <c r="O4624" t="s">
        <v>1295</v>
      </c>
      <c r="P4624" t="s">
        <v>42</v>
      </c>
      <c r="Q4624" t="s">
        <v>575</v>
      </c>
      <c r="R4624" t="s">
        <v>1296</v>
      </c>
      <c r="S4624">
        <v>8.8320000000000007</v>
      </c>
      <c r="T4624" s="3"/>
    </row>
    <row r="4625" spans="1:20" x14ac:dyDescent="0.3">
      <c r="A4625">
        <v>4624</v>
      </c>
      <c r="B4625" t="s">
        <v>7655</v>
      </c>
      <c r="C4625">
        <f t="shared" si="72"/>
        <v>37</v>
      </c>
      <c r="D4625" s="1">
        <v>43352</v>
      </c>
      <c r="E4625" s="1">
        <v>43357</v>
      </c>
      <c r="F4625" t="s">
        <v>46</v>
      </c>
      <c r="G4625" t="s">
        <v>47</v>
      </c>
      <c r="H4625" t="s">
        <v>48</v>
      </c>
      <c r="I4625" t="s">
        <v>22</v>
      </c>
      <c r="J4625" t="s">
        <v>23</v>
      </c>
      <c r="K4625" t="s">
        <v>378</v>
      </c>
      <c r="L4625" t="s">
        <v>331</v>
      </c>
      <c r="M4625">
        <v>38401</v>
      </c>
      <c r="N4625" t="s">
        <v>26</v>
      </c>
      <c r="O4625" t="s">
        <v>1731</v>
      </c>
      <c r="P4625" t="s">
        <v>42</v>
      </c>
      <c r="Q4625" t="s">
        <v>86</v>
      </c>
      <c r="R4625" t="s">
        <v>5011</v>
      </c>
      <c r="S4625">
        <v>177.536</v>
      </c>
      <c r="T4625" s="3"/>
    </row>
    <row r="4626" spans="1:20" x14ac:dyDescent="0.3">
      <c r="A4626">
        <v>4625</v>
      </c>
      <c r="B4626" t="s">
        <v>7655</v>
      </c>
      <c r="C4626">
        <f t="shared" si="72"/>
        <v>37</v>
      </c>
      <c r="D4626" s="1">
        <v>43352</v>
      </c>
      <c r="E4626" s="1">
        <v>43357</v>
      </c>
      <c r="F4626" t="s">
        <v>46</v>
      </c>
      <c r="G4626" t="s">
        <v>47</v>
      </c>
      <c r="H4626" t="s">
        <v>48</v>
      </c>
      <c r="I4626" t="s">
        <v>22</v>
      </c>
      <c r="J4626" t="s">
        <v>23</v>
      </c>
      <c r="K4626" t="s">
        <v>378</v>
      </c>
      <c r="L4626" t="s">
        <v>331</v>
      </c>
      <c r="M4626">
        <v>38401</v>
      </c>
      <c r="N4626" t="s">
        <v>26</v>
      </c>
      <c r="O4626" t="s">
        <v>3002</v>
      </c>
      <c r="P4626" t="s">
        <v>42</v>
      </c>
      <c r="Q4626" t="s">
        <v>55</v>
      </c>
      <c r="R4626" t="s">
        <v>3003</v>
      </c>
      <c r="S4626">
        <v>258.48</v>
      </c>
      <c r="T4626" s="3"/>
    </row>
    <row r="4627" spans="1:20" x14ac:dyDescent="0.3">
      <c r="A4627">
        <v>4626</v>
      </c>
      <c r="B4627" t="s">
        <v>7655</v>
      </c>
      <c r="C4627">
        <f t="shared" si="72"/>
        <v>37</v>
      </c>
      <c r="D4627" s="1">
        <v>43352</v>
      </c>
      <c r="E4627" s="1">
        <v>43357</v>
      </c>
      <c r="F4627" t="s">
        <v>46</v>
      </c>
      <c r="G4627" t="s">
        <v>47</v>
      </c>
      <c r="H4627" t="s">
        <v>48</v>
      </c>
      <c r="I4627" t="s">
        <v>22</v>
      </c>
      <c r="J4627" t="s">
        <v>23</v>
      </c>
      <c r="K4627" t="s">
        <v>378</v>
      </c>
      <c r="L4627" t="s">
        <v>331</v>
      </c>
      <c r="M4627">
        <v>38401</v>
      </c>
      <c r="N4627" t="s">
        <v>26</v>
      </c>
      <c r="O4627" t="s">
        <v>1283</v>
      </c>
      <c r="P4627" t="s">
        <v>28</v>
      </c>
      <c r="Q4627" t="s">
        <v>61</v>
      </c>
      <c r="R4627" t="s">
        <v>1284</v>
      </c>
      <c r="S4627">
        <v>14.135999999999999</v>
      </c>
      <c r="T4627" s="3"/>
    </row>
    <row r="4628" spans="1:20" x14ac:dyDescent="0.3">
      <c r="A4628">
        <v>4627</v>
      </c>
      <c r="B4628" t="s">
        <v>7656</v>
      </c>
      <c r="C4628">
        <f t="shared" si="72"/>
        <v>46</v>
      </c>
      <c r="D4628" s="1">
        <v>43052</v>
      </c>
      <c r="E4628" s="1">
        <v>43057</v>
      </c>
      <c r="F4628" t="s">
        <v>46</v>
      </c>
      <c r="G4628" t="s">
        <v>2634</v>
      </c>
      <c r="H4628" t="s">
        <v>2635</v>
      </c>
      <c r="I4628" t="s">
        <v>37</v>
      </c>
      <c r="J4628" t="s">
        <v>23</v>
      </c>
      <c r="K4628" t="s">
        <v>262</v>
      </c>
      <c r="L4628" t="s">
        <v>263</v>
      </c>
      <c r="M4628">
        <v>10011</v>
      </c>
      <c r="N4628" t="s">
        <v>144</v>
      </c>
      <c r="O4628" t="s">
        <v>726</v>
      </c>
      <c r="P4628" t="s">
        <v>42</v>
      </c>
      <c r="Q4628" t="s">
        <v>55</v>
      </c>
      <c r="R4628" t="s">
        <v>727</v>
      </c>
      <c r="S4628">
        <v>77.55</v>
      </c>
      <c r="T4628" s="3"/>
    </row>
    <row r="4629" spans="1:20" x14ac:dyDescent="0.3">
      <c r="A4629">
        <v>4628</v>
      </c>
      <c r="B4629" t="s">
        <v>7656</v>
      </c>
      <c r="C4629">
        <f t="shared" si="72"/>
        <v>46</v>
      </c>
      <c r="D4629" s="1">
        <v>43052</v>
      </c>
      <c r="E4629" s="1">
        <v>43057</v>
      </c>
      <c r="F4629" t="s">
        <v>46</v>
      </c>
      <c r="G4629" t="s">
        <v>2634</v>
      </c>
      <c r="H4629" t="s">
        <v>2635</v>
      </c>
      <c r="I4629" t="s">
        <v>37</v>
      </c>
      <c r="J4629" t="s">
        <v>23</v>
      </c>
      <c r="K4629" t="s">
        <v>262</v>
      </c>
      <c r="L4629" t="s">
        <v>263</v>
      </c>
      <c r="M4629">
        <v>10011</v>
      </c>
      <c r="N4629" t="s">
        <v>144</v>
      </c>
      <c r="O4629" t="s">
        <v>1038</v>
      </c>
      <c r="P4629" t="s">
        <v>42</v>
      </c>
      <c r="Q4629" t="s">
        <v>55</v>
      </c>
      <c r="R4629" t="s">
        <v>1039</v>
      </c>
      <c r="S4629">
        <v>24.88</v>
      </c>
      <c r="T4629" s="3"/>
    </row>
    <row r="4630" spans="1:20" x14ac:dyDescent="0.3">
      <c r="A4630">
        <v>4629</v>
      </c>
      <c r="B4630" t="s">
        <v>7656</v>
      </c>
      <c r="C4630">
        <f t="shared" si="72"/>
        <v>46</v>
      </c>
      <c r="D4630" s="1">
        <v>43052</v>
      </c>
      <c r="E4630" s="1">
        <v>43057</v>
      </c>
      <c r="F4630" t="s">
        <v>46</v>
      </c>
      <c r="G4630" t="s">
        <v>2634</v>
      </c>
      <c r="H4630" t="s">
        <v>2635</v>
      </c>
      <c r="I4630" t="s">
        <v>37</v>
      </c>
      <c r="J4630" t="s">
        <v>23</v>
      </c>
      <c r="K4630" t="s">
        <v>262</v>
      </c>
      <c r="L4630" t="s">
        <v>263</v>
      </c>
      <c r="M4630">
        <v>10011</v>
      </c>
      <c r="N4630" t="s">
        <v>144</v>
      </c>
      <c r="O4630" t="s">
        <v>6242</v>
      </c>
      <c r="P4630" t="s">
        <v>42</v>
      </c>
      <c r="Q4630" t="s">
        <v>64</v>
      </c>
      <c r="R4630" t="s">
        <v>6243</v>
      </c>
      <c r="S4630">
        <v>140.75</v>
      </c>
      <c r="T4630" s="3"/>
    </row>
    <row r="4631" spans="1:20" x14ac:dyDescent="0.3">
      <c r="A4631">
        <v>4630</v>
      </c>
      <c r="B4631" t="s">
        <v>7656</v>
      </c>
      <c r="C4631">
        <f t="shared" si="72"/>
        <v>46</v>
      </c>
      <c r="D4631" s="1">
        <v>43052</v>
      </c>
      <c r="E4631" s="1">
        <v>43057</v>
      </c>
      <c r="F4631" t="s">
        <v>46</v>
      </c>
      <c r="G4631" t="s">
        <v>2634</v>
      </c>
      <c r="H4631" t="s">
        <v>2635</v>
      </c>
      <c r="I4631" t="s">
        <v>37</v>
      </c>
      <c r="J4631" t="s">
        <v>23</v>
      </c>
      <c r="K4631" t="s">
        <v>262</v>
      </c>
      <c r="L4631" t="s">
        <v>263</v>
      </c>
      <c r="M4631">
        <v>10011</v>
      </c>
      <c r="N4631" t="s">
        <v>144</v>
      </c>
      <c r="O4631" t="s">
        <v>2990</v>
      </c>
      <c r="P4631" t="s">
        <v>42</v>
      </c>
      <c r="Q4631" t="s">
        <v>55</v>
      </c>
      <c r="R4631" t="s">
        <v>2991</v>
      </c>
      <c r="S4631">
        <v>36.630000000000003</v>
      </c>
      <c r="T4631" s="3"/>
    </row>
    <row r="4632" spans="1:20" x14ac:dyDescent="0.3">
      <c r="A4632">
        <v>4631</v>
      </c>
      <c r="B4632" t="s">
        <v>7657</v>
      </c>
      <c r="C4632">
        <f t="shared" si="72"/>
        <v>42</v>
      </c>
      <c r="D4632" s="1">
        <v>42658</v>
      </c>
      <c r="E4632" s="1">
        <v>42658</v>
      </c>
      <c r="F4632" t="s">
        <v>1289</v>
      </c>
      <c r="G4632" t="s">
        <v>2628</v>
      </c>
      <c r="H4632" t="s">
        <v>2629</v>
      </c>
      <c r="I4632" t="s">
        <v>22</v>
      </c>
      <c r="J4632" t="s">
        <v>23</v>
      </c>
      <c r="K4632" t="s">
        <v>6175</v>
      </c>
      <c r="L4632" t="s">
        <v>234</v>
      </c>
      <c r="M4632">
        <v>48858</v>
      </c>
      <c r="N4632" t="s">
        <v>101</v>
      </c>
      <c r="O4632" t="s">
        <v>7658</v>
      </c>
      <c r="P4632" t="s">
        <v>28</v>
      </c>
      <c r="Q4632" t="s">
        <v>61</v>
      </c>
      <c r="R4632" t="s">
        <v>7659</v>
      </c>
      <c r="S4632">
        <v>17.14</v>
      </c>
      <c r="T4632" s="3"/>
    </row>
    <row r="4633" spans="1:20" x14ac:dyDescent="0.3">
      <c r="A4633">
        <v>4632</v>
      </c>
      <c r="B4633" t="s">
        <v>7660</v>
      </c>
      <c r="C4633">
        <f t="shared" si="72"/>
        <v>31</v>
      </c>
      <c r="D4633" s="1">
        <v>43315</v>
      </c>
      <c r="E4633" s="1">
        <v>43320</v>
      </c>
      <c r="F4633" t="s">
        <v>19</v>
      </c>
      <c r="G4633" t="s">
        <v>1970</v>
      </c>
      <c r="H4633" t="s">
        <v>1971</v>
      </c>
      <c r="I4633" t="s">
        <v>22</v>
      </c>
      <c r="J4633" t="s">
        <v>23</v>
      </c>
      <c r="K4633" t="s">
        <v>123</v>
      </c>
      <c r="L4633" t="s">
        <v>39</v>
      </c>
      <c r="M4633">
        <v>94122</v>
      </c>
      <c r="N4633" t="s">
        <v>40</v>
      </c>
      <c r="O4633" t="s">
        <v>1895</v>
      </c>
      <c r="P4633" t="s">
        <v>42</v>
      </c>
      <c r="Q4633" t="s">
        <v>43</v>
      </c>
      <c r="R4633" t="s">
        <v>1896</v>
      </c>
      <c r="S4633">
        <v>51.75</v>
      </c>
      <c r="T4633" s="3"/>
    </row>
    <row r="4634" spans="1:20" x14ac:dyDescent="0.3">
      <c r="A4634">
        <v>4633</v>
      </c>
      <c r="B4634" t="s">
        <v>7660</v>
      </c>
      <c r="C4634">
        <f t="shared" si="72"/>
        <v>31</v>
      </c>
      <c r="D4634" s="1">
        <v>43315</v>
      </c>
      <c r="E4634" s="1">
        <v>43320</v>
      </c>
      <c r="F4634" t="s">
        <v>19</v>
      </c>
      <c r="G4634" t="s">
        <v>1970</v>
      </c>
      <c r="H4634" t="s">
        <v>1971</v>
      </c>
      <c r="I4634" t="s">
        <v>22</v>
      </c>
      <c r="J4634" t="s">
        <v>23</v>
      </c>
      <c r="K4634" t="s">
        <v>123</v>
      </c>
      <c r="L4634" t="s">
        <v>39</v>
      </c>
      <c r="M4634">
        <v>94122</v>
      </c>
      <c r="N4634" t="s">
        <v>40</v>
      </c>
      <c r="O4634" t="s">
        <v>1859</v>
      </c>
      <c r="P4634" t="s">
        <v>28</v>
      </c>
      <c r="Q4634" t="s">
        <v>61</v>
      </c>
      <c r="R4634" t="s">
        <v>1860</v>
      </c>
      <c r="S4634">
        <v>123.96</v>
      </c>
      <c r="T4634" s="3"/>
    </row>
    <row r="4635" spans="1:20" x14ac:dyDescent="0.3">
      <c r="A4635">
        <v>4634</v>
      </c>
      <c r="B4635" t="s">
        <v>7661</v>
      </c>
      <c r="C4635">
        <f t="shared" si="72"/>
        <v>35</v>
      </c>
      <c r="D4635" s="1">
        <v>42603</v>
      </c>
      <c r="E4635" s="1">
        <v>42608</v>
      </c>
      <c r="F4635" t="s">
        <v>46</v>
      </c>
      <c r="G4635" t="s">
        <v>876</v>
      </c>
      <c r="H4635" t="s">
        <v>877</v>
      </c>
      <c r="I4635" t="s">
        <v>37</v>
      </c>
      <c r="J4635" t="s">
        <v>23</v>
      </c>
      <c r="K4635" t="s">
        <v>123</v>
      </c>
      <c r="L4635" t="s">
        <v>39</v>
      </c>
      <c r="M4635">
        <v>94122</v>
      </c>
      <c r="N4635" t="s">
        <v>40</v>
      </c>
      <c r="O4635" t="s">
        <v>7662</v>
      </c>
      <c r="P4635" t="s">
        <v>28</v>
      </c>
      <c r="Q4635" t="s">
        <v>29</v>
      </c>
      <c r="R4635" t="s">
        <v>7663</v>
      </c>
      <c r="S4635">
        <v>586.39800000000002</v>
      </c>
      <c r="T4635" s="3"/>
    </row>
    <row r="4636" spans="1:20" x14ac:dyDescent="0.3">
      <c r="A4636">
        <v>4635</v>
      </c>
      <c r="B4636" t="s">
        <v>7661</v>
      </c>
      <c r="C4636">
        <f t="shared" si="72"/>
        <v>35</v>
      </c>
      <c r="D4636" s="1">
        <v>42603</v>
      </c>
      <c r="E4636" s="1">
        <v>42608</v>
      </c>
      <c r="F4636" t="s">
        <v>46</v>
      </c>
      <c r="G4636" t="s">
        <v>876</v>
      </c>
      <c r="H4636" t="s">
        <v>877</v>
      </c>
      <c r="I4636" t="s">
        <v>37</v>
      </c>
      <c r="J4636" t="s">
        <v>23</v>
      </c>
      <c r="K4636" t="s">
        <v>123</v>
      </c>
      <c r="L4636" t="s">
        <v>39</v>
      </c>
      <c r="M4636">
        <v>94122</v>
      </c>
      <c r="N4636" t="s">
        <v>40</v>
      </c>
      <c r="O4636" t="s">
        <v>1775</v>
      </c>
      <c r="P4636" t="s">
        <v>42</v>
      </c>
      <c r="Q4636" t="s">
        <v>55</v>
      </c>
      <c r="R4636" t="s">
        <v>1776</v>
      </c>
      <c r="S4636">
        <v>80.98</v>
      </c>
      <c r="T4636" s="3"/>
    </row>
    <row r="4637" spans="1:20" x14ac:dyDescent="0.3">
      <c r="A4637">
        <v>4636</v>
      </c>
      <c r="B4637" t="s">
        <v>7664</v>
      </c>
      <c r="C4637">
        <f t="shared" si="72"/>
        <v>11</v>
      </c>
      <c r="D4637" s="1">
        <v>43171</v>
      </c>
      <c r="E4637" s="1">
        <v>43176</v>
      </c>
      <c r="F4637" t="s">
        <v>46</v>
      </c>
      <c r="G4637" t="s">
        <v>4292</v>
      </c>
      <c r="H4637" t="s">
        <v>4293</v>
      </c>
      <c r="I4637" t="s">
        <v>37</v>
      </c>
      <c r="J4637" t="s">
        <v>23</v>
      </c>
      <c r="K4637" t="s">
        <v>123</v>
      </c>
      <c r="L4637" t="s">
        <v>39</v>
      </c>
      <c r="M4637">
        <v>94122</v>
      </c>
      <c r="N4637" t="s">
        <v>40</v>
      </c>
      <c r="O4637" t="s">
        <v>1775</v>
      </c>
      <c r="P4637" t="s">
        <v>42</v>
      </c>
      <c r="Q4637" t="s">
        <v>55</v>
      </c>
      <c r="R4637" t="s">
        <v>1776</v>
      </c>
      <c r="S4637">
        <v>242.94</v>
      </c>
      <c r="T4637" s="3"/>
    </row>
    <row r="4638" spans="1:20" x14ac:dyDescent="0.3">
      <c r="A4638">
        <v>4637</v>
      </c>
      <c r="B4638" t="s">
        <v>7665</v>
      </c>
      <c r="C4638">
        <f t="shared" si="72"/>
        <v>17</v>
      </c>
      <c r="D4638" s="1">
        <v>43217</v>
      </c>
      <c r="E4638" s="1">
        <v>43219</v>
      </c>
      <c r="F4638" t="s">
        <v>184</v>
      </c>
      <c r="G4638" t="s">
        <v>2288</v>
      </c>
      <c r="H4638" t="s">
        <v>2289</v>
      </c>
      <c r="I4638" t="s">
        <v>22</v>
      </c>
      <c r="J4638" t="s">
        <v>23</v>
      </c>
      <c r="K4638" t="s">
        <v>38</v>
      </c>
      <c r="L4638" t="s">
        <v>39</v>
      </c>
      <c r="M4638">
        <v>90045</v>
      </c>
      <c r="N4638" t="s">
        <v>40</v>
      </c>
      <c r="O4638" t="s">
        <v>1158</v>
      </c>
      <c r="P4638" t="s">
        <v>42</v>
      </c>
      <c r="Q4638" t="s">
        <v>64</v>
      </c>
      <c r="R4638" t="s">
        <v>1159</v>
      </c>
      <c r="S4638">
        <v>123.92</v>
      </c>
      <c r="T4638" s="3"/>
    </row>
    <row r="4639" spans="1:20" x14ac:dyDescent="0.3">
      <c r="A4639">
        <v>4638</v>
      </c>
      <c r="B4639" t="s">
        <v>7665</v>
      </c>
      <c r="C4639">
        <f t="shared" si="72"/>
        <v>17</v>
      </c>
      <c r="D4639" s="1">
        <v>43217</v>
      </c>
      <c r="E4639" s="1">
        <v>43219</v>
      </c>
      <c r="F4639" t="s">
        <v>184</v>
      </c>
      <c r="G4639" t="s">
        <v>2288</v>
      </c>
      <c r="H4639" t="s">
        <v>2289</v>
      </c>
      <c r="I4639" t="s">
        <v>22</v>
      </c>
      <c r="J4639" t="s">
        <v>23</v>
      </c>
      <c r="K4639" t="s">
        <v>38</v>
      </c>
      <c r="L4639" t="s">
        <v>39</v>
      </c>
      <c r="M4639">
        <v>90045</v>
      </c>
      <c r="N4639" t="s">
        <v>40</v>
      </c>
      <c r="O4639" t="s">
        <v>468</v>
      </c>
      <c r="P4639" t="s">
        <v>42</v>
      </c>
      <c r="Q4639" t="s">
        <v>64</v>
      </c>
      <c r="R4639" t="s">
        <v>469</v>
      </c>
      <c r="S4639">
        <v>12.39</v>
      </c>
      <c r="T4639" s="3"/>
    </row>
    <row r="4640" spans="1:20" x14ac:dyDescent="0.3">
      <c r="A4640">
        <v>4639</v>
      </c>
      <c r="B4640" t="s">
        <v>7665</v>
      </c>
      <c r="C4640">
        <f t="shared" si="72"/>
        <v>17</v>
      </c>
      <c r="D4640" s="1">
        <v>43217</v>
      </c>
      <c r="E4640" s="1">
        <v>43219</v>
      </c>
      <c r="F4640" t="s">
        <v>184</v>
      </c>
      <c r="G4640" t="s">
        <v>2288</v>
      </c>
      <c r="H4640" t="s">
        <v>2289</v>
      </c>
      <c r="I4640" t="s">
        <v>22</v>
      </c>
      <c r="J4640" t="s">
        <v>23</v>
      </c>
      <c r="K4640" t="s">
        <v>38</v>
      </c>
      <c r="L4640" t="s">
        <v>39</v>
      </c>
      <c r="M4640">
        <v>90045</v>
      </c>
      <c r="N4640" t="s">
        <v>40</v>
      </c>
      <c r="O4640" t="s">
        <v>6809</v>
      </c>
      <c r="P4640" t="s">
        <v>42</v>
      </c>
      <c r="Q4640" t="s">
        <v>64</v>
      </c>
      <c r="R4640" t="s">
        <v>6810</v>
      </c>
      <c r="S4640">
        <v>47.3</v>
      </c>
      <c r="T4640" s="3"/>
    </row>
    <row r="4641" spans="1:20" x14ac:dyDescent="0.3">
      <c r="A4641">
        <v>4640</v>
      </c>
      <c r="B4641" t="s">
        <v>7666</v>
      </c>
      <c r="C4641">
        <f t="shared" si="72"/>
        <v>37</v>
      </c>
      <c r="D4641" s="1">
        <v>42989</v>
      </c>
      <c r="E4641" s="1">
        <v>42994</v>
      </c>
      <c r="F4641" t="s">
        <v>46</v>
      </c>
      <c r="G4641" t="s">
        <v>4541</v>
      </c>
      <c r="H4641" t="s">
        <v>4542</v>
      </c>
      <c r="I4641" t="s">
        <v>22</v>
      </c>
      <c r="J4641" t="s">
        <v>23</v>
      </c>
      <c r="K4641" t="s">
        <v>5531</v>
      </c>
      <c r="L4641" t="s">
        <v>315</v>
      </c>
      <c r="M4641">
        <v>23602</v>
      </c>
      <c r="N4641" t="s">
        <v>26</v>
      </c>
      <c r="O4641" t="s">
        <v>7667</v>
      </c>
      <c r="P4641" t="s">
        <v>67</v>
      </c>
      <c r="Q4641" t="s">
        <v>1215</v>
      </c>
      <c r="R4641" t="s">
        <v>7668</v>
      </c>
      <c r="S4641">
        <v>1599.92</v>
      </c>
      <c r="T4641" s="3"/>
    </row>
    <row r="4642" spans="1:20" x14ac:dyDescent="0.3">
      <c r="A4642">
        <v>4641</v>
      </c>
      <c r="B4642" t="s">
        <v>7666</v>
      </c>
      <c r="C4642">
        <f t="shared" si="72"/>
        <v>37</v>
      </c>
      <c r="D4642" s="1">
        <v>42989</v>
      </c>
      <c r="E4642" s="1">
        <v>42994</v>
      </c>
      <c r="F4642" t="s">
        <v>46</v>
      </c>
      <c r="G4642" t="s">
        <v>4541</v>
      </c>
      <c r="H4642" t="s">
        <v>4542</v>
      </c>
      <c r="I4642" t="s">
        <v>22</v>
      </c>
      <c r="J4642" t="s">
        <v>23</v>
      </c>
      <c r="K4642" t="s">
        <v>5531</v>
      </c>
      <c r="L4642" t="s">
        <v>315</v>
      </c>
      <c r="M4642">
        <v>23602</v>
      </c>
      <c r="N4642" t="s">
        <v>26</v>
      </c>
      <c r="O4642" t="s">
        <v>6250</v>
      </c>
      <c r="P4642" t="s">
        <v>42</v>
      </c>
      <c r="Q4642" t="s">
        <v>169</v>
      </c>
      <c r="R4642" t="s">
        <v>6251</v>
      </c>
      <c r="S4642">
        <v>11.09</v>
      </c>
      <c r="T4642" s="3"/>
    </row>
    <row r="4643" spans="1:20" x14ac:dyDescent="0.3">
      <c r="A4643">
        <v>4642</v>
      </c>
      <c r="B4643" t="s">
        <v>7669</v>
      </c>
      <c r="C4643">
        <f t="shared" si="72"/>
        <v>43</v>
      </c>
      <c r="D4643" s="1">
        <v>43395</v>
      </c>
      <c r="E4643" s="1">
        <v>43397</v>
      </c>
      <c r="F4643" t="s">
        <v>19</v>
      </c>
      <c r="G4643" t="s">
        <v>3837</v>
      </c>
      <c r="H4643" t="s">
        <v>3838</v>
      </c>
      <c r="I4643" t="s">
        <v>22</v>
      </c>
      <c r="J4643" t="s">
        <v>23</v>
      </c>
      <c r="K4643" t="s">
        <v>5344</v>
      </c>
      <c r="L4643" t="s">
        <v>453</v>
      </c>
      <c r="M4643">
        <v>80525</v>
      </c>
      <c r="N4643" t="s">
        <v>40</v>
      </c>
      <c r="O4643" t="s">
        <v>1729</v>
      </c>
      <c r="P4643" t="s">
        <v>42</v>
      </c>
      <c r="Q4643" t="s">
        <v>71</v>
      </c>
      <c r="R4643" t="s">
        <v>1730</v>
      </c>
      <c r="S4643">
        <v>3.1680000000000001</v>
      </c>
      <c r="T4643" s="3"/>
    </row>
    <row r="4644" spans="1:20" x14ac:dyDescent="0.3">
      <c r="A4644">
        <v>4643</v>
      </c>
      <c r="B4644" t="s">
        <v>7669</v>
      </c>
      <c r="C4644">
        <f t="shared" si="72"/>
        <v>43</v>
      </c>
      <c r="D4644" s="1">
        <v>43395</v>
      </c>
      <c r="E4644" s="1">
        <v>43397</v>
      </c>
      <c r="F4644" t="s">
        <v>19</v>
      </c>
      <c r="G4644" t="s">
        <v>3837</v>
      </c>
      <c r="H4644" t="s">
        <v>3838</v>
      </c>
      <c r="I4644" t="s">
        <v>22</v>
      </c>
      <c r="J4644" t="s">
        <v>23</v>
      </c>
      <c r="K4644" t="s">
        <v>5344</v>
      </c>
      <c r="L4644" t="s">
        <v>453</v>
      </c>
      <c r="M4644">
        <v>80525</v>
      </c>
      <c r="N4644" t="s">
        <v>40</v>
      </c>
      <c r="O4644" t="s">
        <v>7670</v>
      </c>
      <c r="P4644" t="s">
        <v>28</v>
      </c>
      <c r="Q4644" t="s">
        <v>32</v>
      </c>
      <c r="R4644" t="s">
        <v>7671</v>
      </c>
      <c r="S4644">
        <v>579.13599999999997</v>
      </c>
      <c r="T4644" s="3"/>
    </row>
    <row r="4645" spans="1:20" x14ac:dyDescent="0.3">
      <c r="A4645">
        <v>4644</v>
      </c>
      <c r="B4645" t="s">
        <v>7672</v>
      </c>
      <c r="C4645">
        <f t="shared" si="72"/>
        <v>32</v>
      </c>
      <c r="D4645" s="1">
        <v>42584</v>
      </c>
      <c r="E4645" s="1">
        <v>42588</v>
      </c>
      <c r="F4645" t="s">
        <v>46</v>
      </c>
      <c r="G4645" t="s">
        <v>4003</v>
      </c>
      <c r="H4645" t="s">
        <v>4004</v>
      </c>
      <c r="I4645" t="s">
        <v>22</v>
      </c>
      <c r="J4645" t="s">
        <v>23</v>
      </c>
      <c r="K4645" t="s">
        <v>91</v>
      </c>
      <c r="L4645" t="s">
        <v>92</v>
      </c>
      <c r="M4645">
        <v>98105</v>
      </c>
      <c r="N4645" t="s">
        <v>40</v>
      </c>
      <c r="O4645" t="s">
        <v>5826</v>
      </c>
      <c r="P4645" t="s">
        <v>42</v>
      </c>
      <c r="Q4645" t="s">
        <v>71</v>
      </c>
      <c r="R4645" t="s">
        <v>5827</v>
      </c>
      <c r="S4645">
        <v>6.3680000000000003</v>
      </c>
      <c r="T4645" s="3"/>
    </row>
    <row r="4646" spans="1:20" x14ac:dyDescent="0.3">
      <c r="A4646">
        <v>4645</v>
      </c>
      <c r="B4646" t="s">
        <v>7672</v>
      </c>
      <c r="C4646">
        <f t="shared" si="72"/>
        <v>32</v>
      </c>
      <c r="D4646" s="1">
        <v>42584</v>
      </c>
      <c r="E4646" s="1">
        <v>42588</v>
      </c>
      <c r="F4646" t="s">
        <v>46</v>
      </c>
      <c r="G4646" t="s">
        <v>4003</v>
      </c>
      <c r="H4646" t="s">
        <v>4004</v>
      </c>
      <c r="I4646" t="s">
        <v>22</v>
      </c>
      <c r="J4646" t="s">
        <v>23</v>
      </c>
      <c r="K4646" t="s">
        <v>91</v>
      </c>
      <c r="L4646" t="s">
        <v>92</v>
      </c>
      <c r="M4646">
        <v>98105</v>
      </c>
      <c r="N4646" t="s">
        <v>40</v>
      </c>
      <c r="O4646" t="s">
        <v>6333</v>
      </c>
      <c r="P4646" t="s">
        <v>67</v>
      </c>
      <c r="Q4646" t="s">
        <v>680</v>
      </c>
      <c r="R4646" t="s">
        <v>6334</v>
      </c>
      <c r="S4646">
        <v>558.4</v>
      </c>
      <c r="T4646" s="3"/>
    </row>
    <row r="4647" spans="1:20" x14ac:dyDescent="0.3">
      <c r="A4647">
        <v>4646</v>
      </c>
      <c r="B4647" t="s">
        <v>7673</v>
      </c>
      <c r="C4647">
        <f t="shared" si="72"/>
        <v>32</v>
      </c>
      <c r="D4647" s="1">
        <v>42959</v>
      </c>
      <c r="E4647" s="1">
        <v>42963</v>
      </c>
      <c r="F4647" t="s">
        <v>46</v>
      </c>
      <c r="G4647" t="s">
        <v>5324</v>
      </c>
      <c r="H4647" t="s">
        <v>5325</v>
      </c>
      <c r="I4647" t="s">
        <v>98</v>
      </c>
      <c r="J4647" t="s">
        <v>23</v>
      </c>
      <c r="K4647" t="s">
        <v>262</v>
      </c>
      <c r="L4647" t="s">
        <v>263</v>
      </c>
      <c r="M4647">
        <v>10011</v>
      </c>
      <c r="N4647" t="s">
        <v>144</v>
      </c>
      <c r="O4647" t="s">
        <v>1586</v>
      </c>
      <c r="P4647" t="s">
        <v>28</v>
      </c>
      <c r="Q4647" t="s">
        <v>32</v>
      </c>
      <c r="R4647" t="s">
        <v>1587</v>
      </c>
      <c r="S4647">
        <v>145.76400000000001</v>
      </c>
      <c r="T4647" s="3"/>
    </row>
    <row r="4648" spans="1:20" x14ac:dyDescent="0.3">
      <c r="A4648">
        <v>4647</v>
      </c>
      <c r="B4648" t="s">
        <v>7674</v>
      </c>
      <c r="C4648">
        <f t="shared" si="72"/>
        <v>22</v>
      </c>
      <c r="D4648" s="1">
        <v>42154</v>
      </c>
      <c r="E4648" s="1">
        <v>42160</v>
      </c>
      <c r="F4648" t="s">
        <v>46</v>
      </c>
      <c r="G4648" t="s">
        <v>1924</v>
      </c>
      <c r="H4648" t="s">
        <v>1925</v>
      </c>
      <c r="I4648" t="s">
        <v>37</v>
      </c>
      <c r="J4648" t="s">
        <v>23</v>
      </c>
      <c r="K4648" t="s">
        <v>1465</v>
      </c>
      <c r="L4648" t="s">
        <v>315</v>
      </c>
      <c r="M4648">
        <v>23223</v>
      </c>
      <c r="N4648" t="s">
        <v>26</v>
      </c>
      <c r="O4648" t="s">
        <v>2744</v>
      </c>
      <c r="P4648" t="s">
        <v>42</v>
      </c>
      <c r="Q4648" t="s">
        <v>86</v>
      </c>
      <c r="R4648" t="s">
        <v>2745</v>
      </c>
      <c r="S4648">
        <v>13.62</v>
      </c>
      <c r="T4648" s="3"/>
    </row>
    <row r="4649" spans="1:20" x14ac:dyDescent="0.3">
      <c r="A4649">
        <v>4648</v>
      </c>
      <c r="B4649" t="s">
        <v>7675</v>
      </c>
      <c r="C4649">
        <f t="shared" si="72"/>
        <v>17</v>
      </c>
      <c r="D4649" s="1">
        <v>42851</v>
      </c>
      <c r="E4649" s="1">
        <v>42856</v>
      </c>
      <c r="F4649" t="s">
        <v>46</v>
      </c>
      <c r="G4649" t="s">
        <v>7676</v>
      </c>
      <c r="H4649" t="s">
        <v>7677</v>
      </c>
      <c r="I4649" t="s">
        <v>98</v>
      </c>
      <c r="J4649" t="s">
        <v>23</v>
      </c>
      <c r="K4649" t="s">
        <v>262</v>
      </c>
      <c r="L4649" t="s">
        <v>263</v>
      </c>
      <c r="M4649">
        <v>10009</v>
      </c>
      <c r="N4649" t="s">
        <v>144</v>
      </c>
      <c r="O4649" t="s">
        <v>6907</v>
      </c>
      <c r="P4649" t="s">
        <v>28</v>
      </c>
      <c r="Q4649" t="s">
        <v>32</v>
      </c>
      <c r="R4649" t="s">
        <v>6908</v>
      </c>
      <c r="S4649">
        <v>434.64600000000002</v>
      </c>
      <c r="T4649" s="3"/>
    </row>
    <row r="4650" spans="1:20" x14ac:dyDescent="0.3">
      <c r="A4650">
        <v>4649</v>
      </c>
      <c r="B4650" t="s">
        <v>7678</v>
      </c>
      <c r="C4650">
        <f t="shared" si="72"/>
        <v>20</v>
      </c>
      <c r="D4650" s="1">
        <v>43234</v>
      </c>
      <c r="E4650" s="1">
        <v>43239</v>
      </c>
      <c r="F4650" t="s">
        <v>46</v>
      </c>
      <c r="G4650" t="s">
        <v>131</v>
      </c>
      <c r="H4650" t="s">
        <v>132</v>
      </c>
      <c r="I4650" t="s">
        <v>37</v>
      </c>
      <c r="J4650" t="s">
        <v>23</v>
      </c>
      <c r="K4650" t="s">
        <v>91</v>
      </c>
      <c r="L4650" t="s">
        <v>92</v>
      </c>
      <c r="M4650">
        <v>98103</v>
      </c>
      <c r="N4650" t="s">
        <v>40</v>
      </c>
      <c r="O4650" t="s">
        <v>7679</v>
      </c>
      <c r="P4650" t="s">
        <v>42</v>
      </c>
      <c r="Q4650" t="s">
        <v>86</v>
      </c>
      <c r="R4650" t="s">
        <v>7680</v>
      </c>
      <c r="S4650">
        <v>440.19</v>
      </c>
      <c r="T4650" s="3"/>
    </row>
    <row r="4651" spans="1:20" x14ac:dyDescent="0.3">
      <c r="A4651">
        <v>4650</v>
      </c>
      <c r="B4651" t="s">
        <v>7678</v>
      </c>
      <c r="C4651">
        <f t="shared" si="72"/>
        <v>20</v>
      </c>
      <c r="D4651" s="1">
        <v>43234</v>
      </c>
      <c r="E4651" s="1">
        <v>43239</v>
      </c>
      <c r="F4651" t="s">
        <v>46</v>
      </c>
      <c r="G4651" t="s">
        <v>131</v>
      </c>
      <c r="H4651" t="s">
        <v>132</v>
      </c>
      <c r="I4651" t="s">
        <v>37</v>
      </c>
      <c r="J4651" t="s">
        <v>23</v>
      </c>
      <c r="K4651" t="s">
        <v>91</v>
      </c>
      <c r="L4651" t="s">
        <v>92</v>
      </c>
      <c r="M4651">
        <v>98103</v>
      </c>
      <c r="N4651" t="s">
        <v>40</v>
      </c>
      <c r="O4651" t="s">
        <v>1960</v>
      </c>
      <c r="P4651" t="s">
        <v>42</v>
      </c>
      <c r="Q4651" t="s">
        <v>575</v>
      </c>
      <c r="R4651" t="s">
        <v>1961</v>
      </c>
      <c r="S4651">
        <v>64.400000000000006</v>
      </c>
      <c r="T4651" s="3"/>
    </row>
    <row r="4652" spans="1:20" x14ac:dyDescent="0.3">
      <c r="A4652">
        <v>4651</v>
      </c>
      <c r="B4652" t="s">
        <v>7681</v>
      </c>
      <c r="C4652">
        <f t="shared" si="72"/>
        <v>15</v>
      </c>
      <c r="D4652" s="1">
        <v>43198</v>
      </c>
      <c r="E4652" s="1">
        <v>43202</v>
      </c>
      <c r="F4652" t="s">
        <v>46</v>
      </c>
      <c r="G4652" t="s">
        <v>5008</v>
      </c>
      <c r="H4652" t="s">
        <v>5009</v>
      </c>
      <c r="I4652" t="s">
        <v>98</v>
      </c>
      <c r="J4652" t="s">
        <v>23</v>
      </c>
      <c r="K4652" t="s">
        <v>123</v>
      </c>
      <c r="L4652" t="s">
        <v>39</v>
      </c>
      <c r="M4652">
        <v>94110</v>
      </c>
      <c r="N4652" t="s">
        <v>40</v>
      </c>
      <c r="O4652" t="s">
        <v>4754</v>
      </c>
      <c r="P4652" t="s">
        <v>42</v>
      </c>
      <c r="Q4652" t="s">
        <v>86</v>
      </c>
      <c r="R4652" t="s">
        <v>4755</v>
      </c>
      <c r="S4652">
        <v>244.55</v>
      </c>
      <c r="T4652" s="3"/>
    </row>
    <row r="4653" spans="1:20" x14ac:dyDescent="0.3">
      <c r="A4653">
        <v>4652</v>
      </c>
      <c r="B4653" t="s">
        <v>7681</v>
      </c>
      <c r="C4653">
        <f t="shared" si="72"/>
        <v>15</v>
      </c>
      <c r="D4653" s="1">
        <v>43198</v>
      </c>
      <c r="E4653" s="1">
        <v>43202</v>
      </c>
      <c r="F4653" t="s">
        <v>46</v>
      </c>
      <c r="G4653" t="s">
        <v>5008</v>
      </c>
      <c r="H4653" t="s">
        <v>5009</v>
      </c>
      <c r="I4653" t="s">
        <v>98</v>
      </c>
      <c r="J4653" t="s">
        <v>23</v>
      </c>
      <c r="K4653" t="s">
        <v>123</v>
      </c>
      <c r="L4653" t="s">
        <v>39</v>
      </c>
      <c r="M4653">
        <v>94110</v>
      </c>
      <c r="N4653" t="s">
        <v>40</v>
      </c>
      <c r="O4653" t="s">
        <v>6010</v>
      </c>
      <c r="P4653" t="s">
        <v>42</v>
      </c>
      <c r="Q4653" t="s">
        <v>86</v>
      </c>
      <c r="R4653" t="s">
        <v>6011</v>
      </c>
      <c r="S4653">
        <v>195.76</v>
      </c>
      <c r="T4653" s="3"/>
    </row>
    <row r="4654" spans="1:20" x14ac:dyDescent="0.3">
      <c r="A4654">
        <v>4653</v>
      </c>
      <c r="B4654" t="s">
        <v>7682</v>
      </c>
      <c r="C4654">
        <f t="shared" si="72"/>
        <v>7</v>
      </c>
      <c r="D4654" s="1">
        <v>43148</v>
      </c>
      <c r="E4654" s="1">
        <v>43154</v>
      </c>
      <c r="F4654" t="s">
        <v>46</v>
      </c>
      <c r="G4654" t="s">
        <v>6374</v>
      </c>
      <c r="H4654" t="s">
        <v>6375</v>
      </c>
      <c r="I4654" t="s">
        <v>98</v>
      </c>
      <c r="J4654" t="s">
        <v>23</v>
      </c>
      <c r="K4654" t="s">
        <v>4931</v>
      </c>
      <c r="L4654" t="s">
        <v>786</v>
      </c>
      <c r="M4654">
        <v>8861</v>
      </c>
      <c r="N4654" t="s">
        <v>144</v>
      </c>
      <c r="O4654" t="s">
        <v>4009</v>
      </c>
      <c r="P4654" t="s">
        <v>42</v>
      </c>
      <c r="Q4654" t="s">
        <v>86</v>
      </c>
      <c r="R4654" t="s">
        <v>4010</v>
      </c>
      <c r="S4654">
        <v>11.76</v>
      </c>
      <c r="T4654" s="3"/>
    </row>
    <row r="4655" spans="1:20" x14ac:dyDescent="0.3">
      <c r="A4655">
        <v>4654</v>
      </c>
      <c r="B4655" t="s">
        <v>7682</v>
      </c>
      <c r="C4655">
        <f t="shared" si="72"/>
        <v>7</v>
      </c>
      <c r="D4655" s="1">
        <v>43148</v>
      </c>
      <c r="E4655" s="1">
        <v>43154</v>
      </c>
      <c r="F4655" t="s">
        <v>46</v>
      </c>
      <c r="G4655" t="s">
        <v>6374</v>
      </c>
      <c r="H4655" t="s">
        <v>6375</v>
      </c>
      <c r="I4655" t="s">
        <v>98</v>
      </c>
      <c r="J4655" t="s">
        <v>23</v>
      </c>
      <c r="K4655" t="s">
        <v>4931</v>
      </c>
      <c r="L4655" t="s">
        <v>786</v>
      </c>
      <c r="M4655">
        <v>8861</v>
      </c>
      <c r="N4655" t="s">
        <v>144</v>
      </c>
      <c r="O4655" t="s">
        <v>5272</v>
      </c>
      <c r="P4655" t="s">
        <v>42</v>
      </c>
      <c r="Q4655" t="s">
        <v>55</v>
      </c>
      <c r="R4655" t="s">
        <v>5273</v>
      </c>
      <c r="S4655">
        <v>166.45</v>
      </c>
      <c r="T4655" s="3"/>
    </row>
    <row r="4656" spans="1:20" x14ac:dyDescent="0.3">
      <c r="A4656">
        <v>4655</v>
      </c>
      <c r="B4656" t="s">
        <v>7683</v>
      </c>
      <c r="C4656">
        <f t="shared" si="72"/>
        <v>26</v>
      </c>
      <c r="D4656" s="1">
        <v>43275</v>
      </c>
      <c r="E4656" s="1">
        <v>43277</v>
      </c>
      <c r="F4656" t="s">
        <v>19</v>
      </c>
      <c r="G4656" t="s">
        <v>3455</v>
      </c>
      <c r="H4656" t="s">
        <v>3456</v>
      </c>
      <c r="I4656" t="s">
        <v>22</v>
      </c>
      <c r="J4656" t="s">
        <v>23</v>
      </c>
      <c r="K4656" t="s">
        <v>123</v>
      </c>
      <c r="L4656" t="s">
        <v>39</v>
      </c>
      <c r="M4656">
        <v>94110</v>
      </c>
      <c r="N4656" t="s">
        <v>40</v>
      </c>
      <c r="O4656" t="s">
        <v>6922</v>
      </c>
      <c r="P4656" t="s">
        <v>42</v>
      </c>
      <c r="Q4656" t="s">
        <v>265</v>
      </c>
      <c r="R4656" t="s">
        <v>6923</v>
      </c>
      <c r="S4656">
        <v>2.88</v>
      </c>
      <c r="T4656" s="3"/>
    </row>
    <row r="4657" spans="1:20" x14ac:dyDescent="0.3">
      <c r="A4657">
        <v>4656</v>
      </c>
      <c r="B4657" t="s">
        <v>7684</v>
      </c>
      <c r="C4657">
        <f t="shared" si="72"/>
        <v>19</v>
      </c>
      <c r="D4657" s="1">
        <v>42129</v>
      </c>
      <c r="E4657" s="1">
        <v>42134</v>
      </c>
      <c r="F4657" t="s">
        <v>46</v>
      </c>
      <c r="G4657" t="s">
        <v>4621</v>
      </c>
      <c r="H4657" t="s">
        <v>4622</v>
      </c>
      <c r="I4657" t="s">
        <v>37</v>
      </c>
      <c r="J4657" t="s">
        <v>23</v>
      </c>
      <c r="K4657" t="s">
        <v>3713</v>
      </c>
      <c r="L4657" t="s">
        <v>207</v>
      </c>
      <c r="M4657">
        <v>61032</v>
      </c>
      <c r="N4657" t="s">
        <v>101</v>
      </c>
      <c r="O4657" t="s">
        <v>393</v>
      </c>
      <c r="P4657" t="s">
        <v>42</v>
      </c>
      <c r="Q4657" t="s">
        <v>55</v>
      </c>
      <c r="R4657" t="s">
        <v>394</v>
      </c>
      <c r="S4657">
        <v>45.247999999999998</v>
      </c>
      <c r="T4657" s="3"/>
    </row>
    <row r="4658" spans="1:20" x14ac:dyDescent="0.3">
      <c r="A4658">
        <v>4657</v>
      </c>
      <c r="B4658" t="s">
        <v>7685</v>
      </c>
      <c r="C4658">
        <f t="shared" si="72"/>
        <v>19</v>
      </c>
      <c r="D4658" s="1">
        <v>42493</v>
      </c>
      <c r="E4658" s="1">
        <v>42497</v>
      </c>
      <c r="F4658" t="s">
        <v>46</v>
      </c>
      <c r="G4658" t="s">
        <v>5814</v>
      </c>
      <c r="H4658" t="s">
        <v>5815</v>
      </c>
      <c r="I4658" t="s">
        <v>22</v>
      </c>
      <c r="J4658" t="s">
        <v>23</v>
      </c>
      <c r="K4658" t="s">
        <v>142</v>
      </c>
      <c r="L4658" t="s">
        <v>143</v>
      </c>
      <c r="M4658">
        <v>19140</v>
      </c>
      <c r="N4658" t="s">
        <v>144</v>
      </c>
      <c r="O4658" t="s">
        <v>2839</v>
      </c>
      <c r="P4658" t="s">
        <v>42</v>
      </c>
      <c r="Q4658" t="s">
        <v>64</v>
      </c>
      <c r="R4658" t="s">
        <v>2840</v>
      </c>
      <c r="S4658">
        <v>59.904000000000003</v>
      </c>
      <c r="T4658" s="3"/>
    </row>
    <row r="4659" spans="1:20" x14ac:dyDescent="0.3">
      <c r="A4659">
        <v>4658</v>
      </c>
      <c r="B4659" t="s">
        <v>7685</v>
      </c>
      <c r="C4659">
        <f t="shared" si="72"/>
        <v>19</v>
      </c>
      <c r="D4659" s="1">
        <v>42493</v>
      </c>
      <c r="E4659" s="1">
        <v>42497</v>
      </c>
      <c r="F4659" t="s">
        <v>46</v>
      </c>
      <c r="G4659" t="s">
        <v>5814</v>
      </c>
      <c r="H4659" t="s">
        <v>5815</v>
      </c>
      <c r="I4659" t="s">
        <v>22</v>
      </c>
      <c r="J4659" t="s">
        <v>23</v>
      </c>
      <c r="K4659" t="s">
        <v>142</v>
      </c>
      <c r="L4659" t="s">
        <v>143</v>
      </c>
      <c r="M4659">
        <v>19140</v>
      </c>
      <c r="N4659" t="s">
        <v>144</v>
      </c>
      <c r="O4659" t="s">
        <v>2593</v>
      </c>
      <c r="P4659" t="s">
        <v>42</v>
      </c>
      <c r="Q4659" t="s">
        <v>74</v>
      </c>
      <c r="R4659" t="s">
        <v>2594</v>
      </c>
      <c r="S4659">
        <v>23.696000000000002</v>
      </c>
      <c r="T4659" s="3"/>
    </row>
    <row r="4660" spans="1:20" x14ac:dyDescent="0.3">
      <c r="A4660">
        <v>4659</v>
      </c>
      <c r="B4660" t="s">
        <v>7685</v>
      </c>
      <c r="C4660">
        <f t="shared" si="72"/>
        <v>19</v>
      </c>
      <c r="D4660" s="1">
        <v>42493</v>
      </c>
      <c r="E4660" s="1">
        <v>42497</v>
      </c>
      <c r="F4660" t="s">
        <v>46</v>
      </c>
      <c r="G4660" t="s">
        <v>5814</v>
      </c>
      <c r="H4660" t="s">
        <v>5815</v>
      </c>
      <c r="I4660" t="s">
        <v>22</v>
      </c>
      <c r="J4660" t="s">
        <v>23</v>
      </c>
      <c r="K4660" t="s">
        <v>142</v>
      </c>
      <c r="L4660" t="s">
        <v>143</v>
      </c>
      <c r="M4660">
        <v>19140</v>
      </c>
      <c r="N4660" t="s">
        <v>144</v>
      </c>
      <c r="O4660" t="s">
        <v>1535</v>
      </c>
      <c r="P4660" t="s">
        <v>42</v>
      </c>
      <c r="Q4660" t="s">
        <v>86</v>
      </c>
      <c r="R4660" t="s">
        <v>1536</v>
      </c>
      <c r="S4660">
        <v>7.968</v>
      </c>
      <c r="T4660" s="3"/>
    </row>
    <row r="4661" spans="1:20" x14ac:dyDescent="0.3">
      <c r="A4661">
        <v>4660</v>
      </c>
      <c r="B4661" t="s">
        <v>7685</v>
      </c>
      <c r="C4661">
        <f t="shared" si="72"/>
        <v>19</v>
      </c>
      <c r="D4661" s="1">
        <v>42493</v>
      </c>
      <c r="E4661" s="1">
        <v>42497</v>
      </c>
      <c r="F4661" t="s">
        <v>46</v>
      </c>
      <c r="G4661" t="s">
        <v>5814</v>
      </c>
      <c r="H4661" t="s">
        <v>5815</v>
      </c>
      <c r="I4661" t="s">
        <v>22</v>
      </c>
      <c r="J4661" t="s">
        <v>23</v>
      </c>
      <c r="K4661" t="s">
        <v>142</v>
      </c>
      <c r="L4661" t="s">
        <v>143</v>
      </c>
      <c r="M4661">
        <v>19140</v>
      </c>
      <c r="N4661" t="s">
        <v>144</v>
      </c>
      <c r="O4661" t="s">
        <v>808</v>
      </c>
      <c r="P4661" t="s">
        <v>42</v>
      </c>
      <c r="Q4661" t="s">
        <v>74</v>
      </c>
      <c r="R4661" t="s">
        <v>809</v>
      </c>
      <c r="S4661">
        <v>18.2</v>
      </c>
      <c r="T4661" s="3"/>
    </row>
    <row r="4662" spans="1:20" x14ac:dyDescent="0.3">
      <c r="A4662">
        <v>4661</v>
      </c>
      <c r="B4662" t="s">
        <v>7685</v>
      </c>
      <c r="C4662">
        <f t="shared" si="72"/>
        <v>19</v>
      </c>
      <c r="D4662" s="1">
        <v>42493</v>
      </c>
      <c r="E4662" s="1">
        <v>42497</v>
      </c>
      <c r="F4662" t="s">
        <v>46</v>
      </c>
      <c r="G4662" t="s">
        <v>5814</v>
      </c>
      <c r="H4662" t="s">
        <v>5815</v>
      </c>
      <c r="I4662" t="s">
        <v>22</v>
      </c>
      <c r="J4662" t="s">
        <v>23</v>
      </c>
      <c r="K4662" t="s">
        <v>142</v>
      </c>
      <c r="L4662" t="s">
        <v>143</v>
      </c>
      <c r="M4662">
        <v>19140</v>
      </c>
      <c r="N4662" t="s">
        <v>144</v>
      </c>
      <c r="O4662" t="s">
        <v>7686</v>
      </c>
      <c r="P4662" t="s">
        <v>67</v>
      </c>
      <c r="Q4662" t="s">
        <v>157</v>
      </c>
      <c r="R4662" t="s">
        <v>7687</v>
      </c>
      <c r="S4662">
        <v>27.552</v>
      </c>
      <c r="T4662" s="3"/>
    </row>
    <row r="4663" spans="1:20" x14ac:dyDescent="0.3">
      <c r="A4663">
        <v>4662</v>
      </c>
      <c r="B4663" t="s">
        <v>7685</v>
      </c>
      <c r="C4663">
        <f t="shared" si="72"/>
        <v>19</v>
      </c>
      <c r="D4663" s="1">
        <v>42493</v>
      </c>
      <c r="E4663" s="1">
        <v>42497</v>
      </c>
      <c r="F4663" t="s">
        <v>46</v>
      </c>
      <c r="G4663" t="s">
        <v>5814</v>
      </c>
      <c r="H4663" t="s">
        <v>5815</v>
      </c>
      <c r="I4663" t="s">
        <v>22</v>
      </c>
      <c r="J4663" t="s">
        <v>23</v>
      </c>
      <c r="K4663" t="s">
        <v>142</v>
      </c>
      <c r="L4663" t="s">
        <v>143</v>
      </c>
      <c r="M4663">
        <v>19140</v>
      </c>
      <c r="N4663" t="s">
        <v>144</v>
      </c>
      <c r="O4663" t="s">
        <v>941</v>
      </c>
      <c r="P4663" t="s">
        <v>28</v>
      </c>
      <c r="Q4663" t="s">
        <v>32</v>
      </c>
      <c r="R4663" t="s">
        <v>942</v>
      </c>
      <c r="S4663">
        <v>844.11599999999999</v>
      </c>
      <c r="T4663" s="3"/>
    </row>
    <row r="4664" spans="1:20" x14ac:dyDescent="0.3">
      <c r="A4664">
        <v>4663</v>
      </c>
      <c r="B4664" t="s">
        <v>7685</v>
      </c>
      <c r="C4664">
        <f t="shared" si="72"/>
        <v>19</v>
      </c>
      <c r="D4664" s="1">
        <v>42493</v>
      </c>
      <c r="E4664" s="1">
        <v>42497</v>
      </c>
      <c r="F4664" t="s">
        <v>46</v>
      </c>
      <c r="G4664" t="s">
        <v>5814</v>
      </c>
      <c r="H4664" t="s">
        <v>5815</v>
      </c>
      <c r="I4664" t="s">
        <v>22</v>
      </c>
      <c r="J4664" t="s">
        <v>23</v>
      </c>
      <c r="K4664" t="s">
        <v>142</v>
      </c>
      <c r="L4664" t="s">
        <v>143</v>
      </c>
      <c r="M4664">
        <v>19140</v>
      </c>
      <c r="N4664" t="s">
        <v>144</v>
      </c>
      <c r="O4664" t="s">
        <v>3545</v>
      </c>
      <c r="P4664" t="s">
        <v>42</v>
      </c>
      <c r="Q4664" t="s">
        <v>55</v>
      </c>
      <c r="R4664" t="s">
        <v>3546</v>
      </c>
      <c r="S4664">
        <v>76.751999999999995</v>
      </c>
      <c r="T4664" s="3"/>
    </row>
    <row r="4665" spans="1:20" x14ac:dyDescent="0.3">
      <c r="A4665">
        <v>4664</v>
      </c>
      <c r="B4665" t="s">
        <v>7688</v>
      </c>
      <c r="C4665">
        <f t="shared" si="72"/>
        <v>38</v>
      </c>
      <c r="D4665" s="1">
        <v>42996</v>
      </c>
      <c r="E4665" s="1">
        <v>43000</v>
      </c>
      <c r="F4665" t="s">
        <v>46</v>
      </c>
      <c r="G4665" t="s">
        <v>1188</v>
      </c>
      <c r="H4665" t="s">
        <v>1189</v>
      </c>
      <c r="I4665" t="s">
        <v>22</v>
      </c>
      <c r="J4665" t="s">
        <v>23</v>
      </c>
      <c r="K4665" t="s">
        <v>1522</v>
      </c>
      <c r="L4665" t="s">
        <v>50</v>
      </c>
      <c r="M4665">
        <v>32216</v>
      </c>
      <c r="N4665" t="s">
        <v>26</v>
      </c>
      <c r="O4665" t="s">
        <v>2120</v>
      </c>
      <c r="P4665" t="s">
        <v>42</v>
      </c>
      <c r="Q4665" t="s">
        <v>43</v>
      </c>
      <c r="R4665" t="s">
        <v>2121</v>
      </c>
      <c r="S4665">
        <v>3</v>
      </c>
      <c r="T4665" s="3"/>
    </row>
    <row r="4666" spans="1:20" x14ac:dyDescent="0.3">
      <c r="A4666">
        <v>4665</v>
      </c>
      <c r="B4666" t="s">
        <v>7689</v>
      </c>
      <c r="C4666">
        <f t="shared" si="72"/>
        <v>38</v>
      </c>
      <c r="D4666" s="1">
        <v>43000</v>
      </c>
      <c r="E4666" s="1">
        <v>43004</v>
      </c>
      <c r="F4666" t="s">
        <v>46</v>
      </c>
      <c r="G4666" t="s">
        <v>4721</v>
      </c>
      <c r="H4666" t="s">
        <v>4722</v>
      </c>
      <c r="I4666" t="s">
        <v>22</v>
      </c>
      <c r="J4666" t="s">
        <v>23</v>
      </c>
      <c r="K4666" t="s">
        <v>1352</v>
      </c>
      <c r="L4666" t="s">
        <v>50</v>
      </c>
      <c r="M4666">
        <v>33024</v>
      </c>
      <c r="N4666" t="s">
        <v>26</v>
      </c>
      <c r="O4666" t="s">
        <v>2966</v>
      </c>
      <c r="P4666" t="s">
        <v>42</v>
      </c>
      <c r="Q4666" t="s">
        <v>71</v>
      </c>
      <c r="R4666" t="s">
        <v>2967</v>
      </c>
      <c r="S4666">
        <v>7.5060000000000002</v>
      </c>
      <c r="T4666" s="3"/>
    </row>
    <row r="4667" spans="1:20" x14ac:dyDescent="0.3">
      <c r="A4667">
        <v>4666</v>
      </c>
      <c r="B4667" t="s">
        <v>7689</v>
      </c>
      <c r="C4667">
        <f t="shared" si="72"/>
        <v>38</v>
      </c>
      <c r="D4667" s="1">
        <v>43000</v>
      </c>
      <c r="E4667" s="1">
        <v>43004</v>
      </c>
      <c r="F4667" t="s">
        <v>46</v>
      </c>
      <c r="G4667" t="s">
        <v>4721</v>
      </c>
      <c r="H4667" t="s">
        <v>4722</v>
      </c>
      <c r="I4667" t="s">
        <v>22</v>
      </c>
      <c r="J4667" t="s">
        <v>23</v>
      </c>
      <c r="K4667" t="s">
        <v>1352</v>
      </c>
      <c r="L4667" t="s">
        <v>50</v>
      </c>
      <c r="M4667">
        <v>33024</v>
      </c>
      <c r="N4667" t="s">
        <v>26</v>
      </c>
      <c r="O4667" t="s">
        <v>1274</v>
      </c>
      <c r="P4667" t="s">
        <v>42</v>
      </c>
      <c r="Q4667" t="s">
        <v>43</v>
      </c>
      <c r="R4667" t="s">
        <v>1275</v>
      </c>
      <c r="S4667">
        <v>16.559999999999999</v>
      </c>
      <c r="T4667" s="3"/>
    </row>
    <row r="4668" spans="1:20" x14ac:dyDescent="0.3">
      <c r="A4668">
        <v>4667</v>
      </c>
      <c r="B4668" t="s">
        <v>7690</v>
      </c>
      <c r="C4668">
        <f t="shared" si="72"/>
        <v>2</v>
      </c>
      <c r="D4668" s="1">
        <v>42745</v>
      </c>
      <c r="E4668" s="1">
        <v>42752</v>
      </c>
      <c r="F4668" t="s">
        <v>46</v>
      </c>
      <c r="G4668" t="s">
        <v>131</v>
      </c>
      <c r="H4668" t="s">
        <v>132</v>
      </c>
      <c r="I4668" t="s">
        <v>37</v>
      </c>
      <c r="J4668" t="s">
        <v>23</v>
      </c>
      <c r="K4668" t="s">
        <v>91</v>
      </c>
      <c r="L4668" t="s">
        <v>92</v>
      </c>
      <c r="M4668">
        <v>98115</v>
      </c>
      <c r="N4668" t="s">
        <v>40</v>
      </c>
      <c r="O4668" t="s">
        <v>3467</v>
      </c>
      <c r="P4668" t="s">
        <v>28</v>
      </c>
      <c r="Q4668" t="s">
        <v>61</v>
      </c>
      <c r="R4668" t="s">
        <v>3468</v>
      </c>
      <c r="S4668">
        <v>79.92</v>
      </c>
      <c r="T4668" s="3"/>
    </row>
    <row r="4669" spans="1:20" x14ac:dyDescent="0.3">
      <c r="A4669">
        <v>4668</v>
      </c>
      <c r="B4669" t="s">
        <v>7690</v>
      </c>
      <c r="C4669">
        <f t="shared" si="72"/>
        <v>2</v>
      </c>
      <c r="D4669" s="1">
        <v>42745</v>
      </c>
      <c r="E4669" s="1">
        <v>42752</v>
      </c>
      <c r="F4669" t="s">
        <v>46</v>
      </c>
      <c r="G4669" t="s">
        <v>131</v>
      </c>
      <c r="H4669" t="s">
        <v>132</v>
      </c>
      <c r="I4669" t="s">
        <v>37</v>
      </c>
      <c r="J4669" t="s">
        <v>23</v>
      </c>
      <c r="K4669" t="s">
        <v>91</v>
      </c>
      <c r="L4669" t="s">
        <v>92</v>
      </c>
      <c r="M4669">
        <v>98115</v>
      </c>
      <c r="N4669" t="s">
        <v>40</v>
      </c>
      <c r="O4669" t="s">
        <v>1355</v>
      </c>
      <c r="P4669" t="s">
        <v>67</v>
      </c>
      <c r="Q4669" t="s">
        <v>157</v>
      </c>
      <c r="R4669" t="s">
        <v>1356</v>
      </c>
      <c r="S4669">
        <v>69.98</v>
      </c>
      <c r="T4669" s="3"/>
    </row>
    <row r="4670" spans="1:20" x14ac:dyDescent="0.3">
      <c r="A4670">
        <v>4669</v>
      </c>
      <c r="B4670" t="s">
        <v>7691</v>
      </c>
      <c r="C4670">
        <f t="shared" si="72"/>
        <v>19</v>
      </c>
      <c r="D4670" s="1">
        <v>43226</v>
      </c>
      <c r="E4670" s="1">
        <v>43231</v>
      </c>
      <c r="F4670" t="s">
        <v>46</v>
      </c>
      <c r="G4670" t="s">
        <v>5173</v>
      </c>
      <c r="H4670" t="s">
        <v>5174</v>
      </c>
      <c r="I4670" t="s">
        <v>37</v>
      </c>
      <c r="J4670" t="s">
        <v>23</v>
      </c>
      <c r="K4670" t="s">
        <v>99</v>
      </c>
      <c r="L4670" t="s">
        <v>100</v>
      </c>
      <c r="M4670">
        <v>76106</v>
      </c>
      <c r="N4670" t="s">
        <v>101</v>
      </c>
      <c r="O4670" t="s">
        <v>2157</v>
      </c>
      <c r="P4670" t="s">
        <v>42</v>
      </c>
      <c r="Q4670" t="s">
        <v>71</v>
      </c>
      <c r="R4670" t="s">
        <v>2158</v>
      </c>
      <c r="S4670">
        <v>11.06</v>
      </c>
      <c r="T4670" s="3"/>
    </row>
    <row r="4671" spans="1:20" x14ac:dyDescent="0.3">
      <c r="A4671">
        <v>4670</v>
      </c>
      <c r="B4671" t="s">
        <v>7691</v>
      </c>
      <c r="C4671">
        <f t="shared" si="72"/>
        <v>19</v>
      </c>
      <c r="D4671" s="1">
        <v>43226</v>
      </c>
      <c r="E4671" s="1">
        <v>43231</v>
      </c>
      <c r="F4671" t="s">
        <v>46</v>
      </c>
      <c r="G4671" t="s">
        <v>5173</v>
      </c>
      <c r="H4671" t="s">
        <v>5174</v>
      </c>
      <c r="I4671" t="s">
        <v>37</v>
      </c>
      <c r="J4671" t="s">
        <v>23</v>
      </c>
      <c r="K4671" t="s">
        <v>99</v>
      </c>
      <c r="L4671" t="s">
        <v>100</v>
      </c>
      <c r="M4671">
        <v>76106</v>
      </c>
      <c r="N4671" t="s">
        <v>101</v>
      </c>
      <c r="O4671" t="s">
        <v>1632</v>
      </c>
      <c r="P4671" t="s">
        <v>28</v>
      </c>
      <c r="Q4671" t="s">
        <v>29</v>
      </c>
      <c r="R4671" t="s">
        <v>1633</v>
      </c>
      <c r="S4671">
        <v>623.46479999999997</v>
      </c>
      <c r="T4671" s="3"/>
    </row>
    <row r="4672" spans="1:20" x14ac:dyDescent="0.3">
      <c r="A4672">
        <v>4671</v>
      </c>
      <c r="B4672" t="s">
        <v>7691</v>
      </c>
      <c r="C4672">
        <f t="shared" si="72"/>
        <v>19</v>
      </c>
      <c r="D4672" s="1">
        <v>43226</v>
      </c>
      <c r="E4672" s="1">
        <v>43231</v>
      </c>
      <c r="F4672" t="s">
        <v>46</v>
      </c>
      <c r="G4672" t="s">
        <v>5173</v>
      </c>
      <c r="H4672" t="s">
        <v>5174</v>
      </c>
      <c r="I4672" t="s">
        <v>37</v>
      </c>
      <c r="J4672" t="s">
        <v>23</v>
      </c>
      <c r="K4672" t="s">
        <v>99</v>
      </c>
      <c r="L4672" t="s">
        <v>100</v>
      </c>
      <c r="M4672">
        <v>76106</v>
      </c>
      <c r="N4672" t="s">
        <v>101</v>
      </c>
      <c r="O4672" t="s">
        <v>7508</v>
      </c>
      <c r="P4672" t="s">
        <v>42</v>
      </c>
      <c r="Q4672" t="s">
        <v>55</v>
      </c>
      <c r="R4672" t="s">
        <v>7509</v>
      </c>
      <c r="S4672">
        <v>772.68</v>
      </c>
      <c r="T4672" s="3"/>
    </row>
    <row r="4673" spans="1:20" x14ac:dyDescent="0.3">
      <c r="A4673">
        <v>4672</v>
      </c>
      <c r="B4673" t="s">
        <v>7692</v>
      </c>
      <c r="C4673">
        <f t="shared" si="72"/>
        <v>31</v>
      </c>
      <c r="D4673" s="1">
        <v>42947</v>
      </c>
      <c r="E4673" s="1">
        <v>42953</v>
      </c>
      <c r="F4673" t="s">
        <v>46</v>
      </c>
      <c r="G4673" t="s">
        <v>914</v>
      </c>
      <c r="H4673" t="s">
        <v>915</v>
      </c>
      <c r="I4673" t="s">
        <v>22</v>
      </c>
      <c r="J4673" t="s">
        <v>23</v>
      </c>
      <c r="K4673" t="s">
        <v>878</v>
      </c>
      <c r="L4673" t="s">
        <v>234</v>
      </c>
      <c r="M4673">
        <v>48205</v>
      </c>
      <c r="N4673" t="s">
        <v>101</v>
      </c>
      <c r="O4673" t="s">
        <v>4618</v>
      </c>
      <c r="P4673" t="s">
        <v>42</v>
      </c>
      <c r="Q4673" t="s">
        <v>74</v>
      </c>
      <c r="R4673" t="s">
        <v>4619</v>
      </c>
      <c r="S4673">
        <v>283.14</v>
      </c>
      <c r="T4673" s="3"/>
    </row>
    <row r="4674" spans="1:20" x14ac:dyDescent="0.3">
      <c r="A4674">
        <v>4673</v>
      </c>
      <c r="B4674" t="s">
        <v>7692</v>
      </c>
      <c r="C4674">
        <f t="shared" si="72"/>
        <v>31</v>
      </c>
      <c r="D4674" s="1">
        <v>42947</v>
      </c>
      <c r="E4674" s="1">
        <v>42953</v>
      </c>
      <c r="F4674" t="s">
        <v>46</v>
      </c>
      <c r="G4674" t="s">
        <v>914</v>
      </c>
      <c r="H4674" t="s">
        <v>915</v>
      </c>
      <c r="I4674" t="s">
        <v>22</v>
      </c>
      <c r="J4674" t="s">
        <v>23</v>
      </c>
      <c r="K4674" t="s">
        <v>878</v>
      </c>
      <c r="L4674" t="s">
        <v>234</v>
      </c>
      <c r="M4674">
        <v>48205</v>
      </c>
      <c r="N4674" t="s">
        <v>101</v>
      </c>
      <c r="O4674" t="s">
        <v>2176</v>
      </c>
      <c r="P4674" t="s">
        <v>67</v>
      </c>
      <c r="Q4674" t="s">
        <v>68</v>
      </c>
      <c r="R4674" t="s">
        <v>2177</v>
      </c>
      <c r="S4674">
        <v>635.96</v>
      </c>
      <c r="T4674" s="3"/>
    </row>
    <row r="4675" spans="1:20" x14ac:dyDescent="0.3">
      <c r="A4675">
        <v>4674</v>
      </c>
      <c r="B4675" t="s">
        <v>7692</v>
      </c>
      <c r="C4675">
        <f t="shared" ref="C4675:C4738" si="73">WEEKNUM(D4675,1)</f>
        <v>31</v>
      </c>
      <c r="D4675" s="1">
        <v>42947</v>
      </c>
      <c r="E4675" s="1">
        <v>42953</v>
      </c>
      <c r="F4675" t="s">
        <v>46</v>
      </c>
      <c r="G4675" t="s">
        <v>914</v>
      </c>
      <c r="H4675" t="s">
        <v>915</v>
      </c>
      <c r="I4675" t="s">
        <v>22</v>
      </c>
      <c r="J4675" t="s">
        <v>23</v>
      </c>
      <c r="K4675" t="s">
        <v>878</v>
      </c>
      <c r="L4675" t="s">
        <v>234</v>
      </c>
      <c r="M4675">
        <v>48205</v>
      </c>
      <c r="N4675" t="s">
        <v>101</v>
      </c>
      <c r="O4675" t="s">
        <v>5162</v>
      </c>
      <c r="P4675" t="s">
        <v>67</v>
      </c>
      <c r="Q4675" t="s">
        <v>68</v>
      </c>
      <c r="R4675" t="s">
        <v>5163</v>
      </c>
      <c r="S4675">
        <v>118.99</v>
      </c>
      <c r="T4675" s="3"/>
    </row>
    <row r="4676" spans="1:20" x14ac:dyDescent="0.3">
      <c r="A4676">
        <v>4675</v>
      </c>
      <c r="B4676" t="s">
        <v>7692</v>
      </c>
      <c r="C4676">
        <f t="shared" si="73"/>
        <v>31</v>
      </c>
      <c r="D4676" s="1">
        <v>42947</v>
      </c>
      <c r="E4676" s="1">
        <v>42953</v>
      </c>
      <c r="F4676" t="s">
        <v>46</v>
      </c>
      <c r="G4676" t="s">
        <v>914</v>
      </c>
      <c r="H4676" t="s">
        <v>915</v>
      </c>
      <c r="I4676" t="s">
        <v>22</v>
      </c>
      <c r="J4676" t="s">
        <v>23</v>
      </c>
      <c r="K4676" t="s">
        <v>878</v>
      </c>
      <c r="L4676" t="s">
        <v>234</v>
      </c>
      <c r="M4676">
        <v>48205</v>
      </c>
      <c r="N4676" t="s">
        <v>101</v>
      </c>
      <c r="O4676" t="s">
        <v>1085</v>
      </c>
      <c r="P4676" t="s">
        <v>28</v>
      </c>
      <c r="Q4676" t="s">
        <v>61</v>
      </c>
      <c r="R4676" t="s">
        <v>1086</v>
      </c>
      <c r="S4676">
        <v>272.94</v>
      </c>
      <c r="T4676" s="3"/>
    </row>
    <row r="4677" spans="1:20" x14ac:dyDescent="0.3">
      <c r="A4677">
        <v>4676</v>
      </c>
      <c r="B4677" t="s">
        <v>7693</v>
      </c>
      <c r="C4677">
        <f t="shared" si="73"/>
        <v>13</v>
      </c>
      <c r="D4677" s="1">
        <v>43186</v>
      </c>
      <c r="E4677" s="1">
        <v>43188</v>
      </c>
      <c r="F4677" t="s">
        <v>19</v>
      </c>
      <c r="G4677" t="s">
        <v>114</v>
      </c>
      <c r="H4677" t="s">
        <v>115</v>
      </c>
      <c r="I4677" t="s">
        <v>22</v>
      </c>
      <c r="J4677" t="s">
        <v>23</v>
      </c>
      <c r="K4677" t="s">
        <v>142</v>
      </c>
      <c r="L4677" t="s">
        <v>143</v>
      </c>
      <c r="M4677">
        <v>19120</v>
      </c>
      <c r="N4677" t="s">
        <v>144</v>
      </c>
      <c r="O4677" t="s">
        <v>6035</v>
      </c>
      <c r="P4677" t="s">
        <v>28</v>
      </c>
      <c r="Q4677" t="s">
        <v>61</v>
      </c>
      <c r="R4677" t="s">
        <v>6036</v>
      </c>
      <c r="S4677">
        <v>15.007999999999999</v>
      </c>
      <c r="T4677" s="3"/>
    </row>
    <row r="4678" spans="1:20" x14ac:dyDescent="0.3">
      <c r="A4678">
        <v>4677</v>
      </c>
      <c r="B4678" t="s">
        <v>7694</v>
      </c>
      <c r="C4678">
        <f t="shared" si="73"/>
        <v>11</v>
      </c>
      <c r="D4678" s="1">
        <v>42077</v>
      </c>
      <c r="E4678" s="1">
        <v>42082</v>
      </c>
      <c r="F4678" t="s">
        <v>46</v>
      </c>
      <c r="G4678" t="s">
        <v>5752</v>
      </c>
      <c r="H4678" t="s">
        <v>5753</v>
      </c>
      <c r="I4678" t="s">
        <v>22</v>
      </c>
      <c r="J4678" t="s">
        <v>23</v>
      </c>
      <c r="K4678" t="s">
        <v>7695</v>
      </c>
      <c r="L4678" t="s">
        <v>117</v>
      </c>
      <c r="M4678">
        <v>84321</v>
      </c>
      <c r="N4678" t="s">
        <v>40</v>
      </c>
      <c r="O4678" t="s">
        <v>5491</v>
      </c>
      <c r="P4678" t="s">
        <v>42</v>
      </c>
      <c r="Q4678" t="s">
        <v>71</v>
      </c>
      <c r="R4678" t="s">
        <v>5492</v>
      </c>
      <c r="S4678">
        <v>33.088000000000001</v>
      </c>
      <c r="T4678" s="3"/>
    </row>
    <row r="4679" spans="1:20" x14ac:dyDescent="0.3">
      <c r="A4679">
        <v>4678</v>
      </c>
      <c r="B4679" t="s">
        <v>7694</v>
      </c>
      <c r="C4679">
        <f t="shared" si="73"/>
        <v>11</v>
      </c>
      <c r="D4679" s="1">
        <v>42077</v>
      </c>
      <c r="E4679" s="1">
        <v>42082</v>
      </c>
      <c r="F4679" t="s">
        <v>46</v>
      </c>
      <c r="G4679" t="s">
        <v>5752</v>
      </c>
      <c r="H4679" t="s">
        <v>5753</v>
      </c>
      <c r="I4679" t="s">
        <v>22</v>
      </c>
      <c r="J4679" t="s">
        <v>23</v>
      </c>
      <c r="K4679" t="s">
        <v>7695</v>
      </c>
      <c r="L4679" t="s">
        <v>117</v>
      </c>
      <c r="M4679">
        <v>84321</v>
      </c>
      <c r="N4679" t="s">
        <v>40</v>
      </c>
      <c r="O4679" t="s">
        <v>1775</v>
      </c>
      <c r="P4679" t="s">
        <v>42</v>
      </c>
      <c r="Q4679" t="s">
        <v>55</v>
      </c>
      <c r="R4679" t="s">
        <v>1776</v>
      </c>
      <c r="S4679">
        <v>80.98</v>
      </c>
      <c r="T4679" s="3"/>
    </row>
    <row r="4680" spans="1:20" x14ac:dyDescent="0.3">
      <c r="A4680">
        <v>4679</v>
      </c>
      <c r="B4680" t="s">
        <v>7694</v>
      </c>
      <c r="C4680">
        <f t="shared" si="73"/>
        <v>11</v>
      </c>
      <c r="D4680" s="1">
        <v>42077</v>
      </c>
      <c r="E4680" s="1">
        <v>42082</v>
      </c>
      <c r="F4680" t="s">
        <v>46</v>
      </c>
      <c r="G4680" t="s">
        <v>5752</v>
      </c>
      <c r="H4680" t="s">
        <v>5753</v>
      </c>
      <c r="I4680" t="s">
        <v>22</v>
      </c>
      <c r="J4680" t="s">
        <v>23</v>
      </c>
      <c r="K4680" t="s">
        <v>7695</v>
      </c>
      <c r="L4680" t="s">
        <v>117</v>
      </c>
      <c r="M4680">
        <v>84321</v>
      </c>
      <c r="N4680" t="s">
        <v>40</v>
      </c>
      <c r="O4680" t="s">
        <v>7696</v>
      </c>
      <c r="P4680" t="s">
        <v>67</v>
      </c>
      <c r="Q4680" t="s">
        <v>157</v>
      </c>
      <c r="R4680" t="s">
        <v>7697</v>
      </c>
      <c r="S4680">
        <v>82.8</v>
      </c>
      <c r="T4680" s="3"/>
    </row>
    <row r="4681" spans="1:20" x14ac:dyDescent="0.3">
      <c r="A4681">
        <v>4680</v>
      </c>
      <c r="B4681" t="s">
        <v>7694</v>
      </c>
      <c r="C4681">
        <f t="shared" si="73"/>
        <v>11</v>
      </c>
      <c r="D4681" s="1">
        <v>42077</v>
      </c>
      <c r="E4681" s="1">
        <v>42082</v>
      </c>
      <c r="F4681" t="s">
        <v>46</v>
      </c>
      <c r="G4681" t="s">
        <v>5752</v>
      </c>
      <c r="H4681" t="s">
        <v>5753</v>
      </c>
      <c r="I4681" t="s">
        <v>22</v>
      </c>
      <c r="J4681" t="s">
        <v>23</v>
      </c>
      <c r="K4681" t="s">
        <v>7695</v>
      </c>
      <c r="L4681" t="s">
        <v>117</v>
      </c>
      <c r="M4681">
        <v>84321</v>
      </c>
      <c r="N4681" t="s">
        <v>40</v>
      </c>
      <c r="O4681" t="s">
        <v>2656</v>
      </c>
      <c r="P4681" t="s">
        <v>42</v>
      </c>
      <c r="Q4681" t="s">
        <v>55</v>
      </c>
      <c r="R4681" t="s">
        <v>2657</v>
      </c>
      <c r="S4681">
        <v>21.36</v>
      </c>
      <c r="T4681" s="3"/>
    </row>
    <row r="4682" spans="1:20" x14ac:dyDescent="0.3">
      <c r="A4682">
        <v>4681</v>
      </c>
      <c r="B4682" t="s">
        <v>7694</v>
      </c>
      <c r="C4682">
        <f t="shared" si="73"/>
        <v>11</v>
      </c>
      <c r="D4682" s="1">
        <v>42077</v>
      </c>
      <c r="E4682" s="1">
        <v>42082</v>
      </c>
      <c r="F4682" t="s">
        <v>46</v>
      </c>
      <c r="G4682" t="s">
        <v>5752</v>
      </c>
      <c r="H4682" t="s">
        <v>5753</v>
      </c>
      <c r="I4682" t="s">
        <v>22</v>
      </c>
      <c r="J4682" t="s">
        <v>23</v>
      </c>
      <c r="K4682" t="s">
        <v>7695</v>
      </c>
      <c r="L4682" t="s">
        <v>117</v>
      </c>
      <c r="M4682">
        <v>84321</v>
      </c>
      <c r="N4682" t="s">
        <v>40</v>
      </c>
      <c r="O4682" t="s">
        <v>6813</v>
      </c>
      <c r="P4682" t="s">
        <v>42</v>
      </c>
      <c r="Q4682" t="s">
        <v>71</v>
      </c>
      <c r="R4682" t="s">
        <v>6814</v>
      </c>
      <c r="S4682">
        <v>62.048000000000002</v>
      </c>
      <c r="T4682" s="3"/>
    </row>
    <row r="4683" spans="1:20" x14ac:dyDescent="0.3">
      <c r="A4683">
        <v>4682</v>
      </c>
      <c r="B4683" t="s">
        <v>7698</v>
      </c>
      <c r="C4683">
        <f t="shared" si="73"/>
        <v>28</v>
      </c>
      <c r="D4683" s="1">
        <v>42930</v>
      </c>
      <c r="E4683" s="1">
        <v>42934</v>
      </c>
      <c r="F4683" t="s">
        <v>19</v>
      </c>
      <c r="G4683" t="s">
        <v>6276</v>
      </c>
      <c r="H4683" t="s">
        <v>6277</v>
      </c>
      <c r="I4683" t="s">
        <v>22</v>
      </c>
      <c r="J4683" t="s">
        <v>23</v>
      </c>
      <c r="K4683" t="s">
        <v>1561</v>
      </c>
      <c r="L4683" t="s">
        <v>263</v>
      </c>
      <c r="M4683">
        <v>13021</v>
      </c>
      <c r="N4683" t="s">
        <v>144</v>
      </c>
      <c r="O4683" t="s">
        <v>5410</v>
      </c>
      <c r="P4683" t="s">
        <v>42</v>
      </c>
      <c r="Q4683" t="s">
        <v>265</v>
      </c>
      <c r="R4683" t="s">
        <v>5411</v>
      </c>
      <c r="S4683">
        <v>29.61</v>
      </c>
      <c r="T4683" s="3"/>
    </row>
    <row r="4684" spans="1:20" x14ac:dyDescent="0.3">
      <c r="A4684">
        <v>4683</v>
      </c>
      <c r="B4684" t="s">
        <v>7699</v>
      </c>
      <c r="C4684">
        <f t="shared" si="73"/>
        <v>48</v>
      </c>
      <c r="D4684" s="1">
        <v>43070</v>
      </c>
      <c r="E4684" s="1">
        <v>43070</v>
      </c>
      <c r="F4684" t="s">
        <v>1289</v>
      </c>
      <c r="G4684" t="s">
        <v>1370</v>
      </c>
      <c r="H4684" t="s">
        <v>1371</v>
      </c>
      <c r="I4684" t="s">
        <v>22</v>
      </c>
      <c r="J4684" t="s">
        <v>23</v>
      </c>
      <c r="K4684" t="s">
        <v>4593</v>
      </c>
      <c r="L4684" t="s">
        <v>84</v>
      </c>
      <c r="M4684">
        <v>27604</v>
      </c>
      <c r="N4684" t="s">
        <v>26</v>
      </c>
      <c r="O4684" t="s">
        <v>4853</v>
      </c>
      <c r="P4684" t="s">
        <v>67</v>
      </c>
      <c r="Q4684" t="s">
        <v>68</v>
      </c>
      <c r="R4684" t="s">
        <v>4854</v>
      </c>
      <c r="S4684">
        <v>863.928</v>
      </c>
      <c r="T4684" s="3"/>
    </row>
    <row r="4685" spans="1:20" x14ac:dyDescent="0.3">
      <c r="A4685">
        <v>4684</v>
      </c>
      <c r="B4685" t="s">
        <v>7700</v>
      </c>
      <c r="C4685">
        <f t="shared" si="73"/>
        <v>35</v>
      </c>
      <c r="D4685" s="1">
        <v>42976</v>
      </c>
      <c r="E4685" s="1">
        <v>42981</v>
      </c>
      <c r="F4685" t="s">
        <v>46</v>
      </c>
      <c r="G4685" t="s">
        <v>2763</v>
      </c>
      <c r="H4685" t="s">
        <v>2764</v>
      </c>
      <c r="I4685" t="s">
        <v>37</v>
      </c>
      <c r="J4685" t="s">
        <v>23</v>
      </c>
      <c r="K4685" t="s">
        <v>142</v>
      </c>
      <c r="L4685" t="s">
        <v>143</v>
      </c>
      <c r="M4685">
        <v>19120</v>
      </c>
      <c r="N4685" t="s">
        <v>144</v>
      </c>
      <c r="O4685" t="s">
        <v>6566</v>
      </c>
      <c r="P4685" t="s">
        <v>28</v>
      </c>
      <c r="Q4685" t="s">
        <v>52</v>
      </c>
      <c r="R4685" t="s">
        <v>6567</v>
      </c>
      <c r="S4685">
        <v>241.92</v>
      </c>
      <c r="T4685" s="3"/>
    </row>
    <row r="4686" spans="1:20" x14ac:dyDescent="0.3">
      <c r="A4686">
        <v>4685</v>
      </c>
      <c r="B4686" t="s">
        <v>7700</v>
      </c>
      <c r="C4686">
        <f t="shared" si="73"/>
        <v>35</v>
      </c>
      <c r="D4686" s="1">
        <v>42976</v>
      </c>
      <c r="E4686" s="1">
        <v>42981</v>
      </c>
      <c r="F4686" t="s">
        <v>46</v>
      </c>
      <c r="G4686" t="s">
        <v>2763</v>
      </c>
      <c r="H4686" t="s">
        <v>2764</v>
      </c>
      <c r="I4686" t="s">
        <v>37</v>
      </c>
      <c r="J4686" t="s">
        <v>23</v>
      </c>
      <c r="K4686" t="s">
        <v>142</v>
      </c>
      <c r="L4686" t="s">
        <v>143</v>
      </c>
      <c r="M4686">
        <v>19120</v>
      </c>
      <c r="N4686" t="s">
        <v>144</v>
      </c>
      <c r="O4686" t="s">
        <v>7287</v>
      </c>
      <c r="P4686" t="s">
        <v>28</v>
      </c>
      <c r="Q4686" t="s">
        <v>29</v>
      </c>
      <c r="R4686" t="s">
        <v>7288</v>
      </c>
      <c r="S4686">
        <v>163.88</v>
      </c>
      <c r="T4686" s="3"/>
    </row>
    <row r="4687" spans="1:20" x14ac:dyDescent="0.3">
      <c r="A4687">
        <v>4686</v>
      </c>
      <c r="B4687" t="s">
        <v>7700</v>
      </c>
      <c r="C4687">
        <f t="shared" si="73"/>
        <v>35</v>
      </c>
      <c r="D4687" s="1">
        <v>42976</v>
      </c>
      <c r="E4687" s="1">
        <v>42981</v>
      </c>
      <c r="F4687" t="s">
        <v>46</v>
      </c>
      <c r="G4687" t="s">
        <v>2763</v>
      </c>
      <c r="H4687" t="s">
        <v>2764</v>
      </c>
      <c r="I4687" t="s">
        <v>37</v>
      </c>
      <c r="J4687" t="s">
        <v>23</v>
      </c>
      <c r="K4687" t="s">
        <v>142</v>
      </c>
      <c r="L4687" t="s">
        <v>143</v>
      </c>
      <c r="M4687">
        <v>19120</v>
      </c>
      <c r="N4687" t="s">
        <v>144</v>
      </c>
      <c r="O4687" t="s">
        <v>2730</v>
      </c>
      <c r="P4687" t="s">
        <v>42</v>
      </c>
      <c r="Q4687" t="s">
        <v>71</v>
      </c>
      <c r="R4687" t="s">
        <v>2731</v>
      </c>
      <c r="S4687">
        <v>3.4860000000000002</v>
      </c>
      <c r="T4687" s="3"/>
    </row>
    <row r="4688" spans="1:20" x14ac:dyDescent="0.3">
      <c r="A4688">
        <v>4687</v>
      </c>
      <c r="B4688" t="s">
        <v>7700</v>
      </c>
      <c r="C4688">
        <f t="shared" si="73"/>
        <v>35</v>
      </c>
      <c r="D4688" s="1">
        <v>42976</v>
      </c>
      <c r="E4688" s="1">
        <v>42981</v>
      </c>
      <c r="F4688" t="s">
        <v>46</v>
      </c>
      <c r="G4688" t="s">
        <v>2763</v>
      </c>
      <c r="H4688" t="s">
        <v>2764</v>
      </c>
      <c r="I4688" t="s">
        <v>37</v>
      </c>
      <c r="J4688" t="s">
        <v>23</v>
      </c>
      <c r="K4688" t="s">
        <v>142</v>
      </c>
      <c r="L4688" t="s">
        <v>143</v>
      </c>
      <c r="M4688">
        <v>19120</v>
      </c>
      <c r="N4688" t="s">
        <v>144</v>
      </c>
      <c r="O4688" t="s">
        <v>3800</v>
      </c>
      <c r="P4688" t="s">
        <v>42</v>
      </c>
      <c r="Q4688" t="s">
        <v>265</v>
      </c>
      <c r="R4688" t="s">
        <v>3801</v>
      </c>
      <c r="S4688">
        <v>10.584</v>
      </c>
      <c r="T4688" s="3"/>
    </row>
    <row r="4689" spans="1:20" x14ac:dyDescent="0.3">
      <c r="A4689">
        <v>4688</v>
      </c>
      <c r="B4689" t="s">
        <v>7701</v>
      </c>
      <c r="C4689">
        <f t="shared" si="73"/>
        <v>25</v>
      </c>
      <c r="D4689" s="1">
        <v>42910</v>
      </c>
      <c r="E4689" s="1">
        <v>42916</v>
      </c>
      <c r="F4689" t="s">
        <v>46</v>
      </c>
      <c r="G4689" t="s">
        <v>2756</v>
      </c>
      <c r="H4689" t="s">
        <v>2757</v>
      </c>
      <c r="I4689" t="s">
        <v>22</v>
      </c>
      <c r="J4689" t="s">
        <v>23</v>
      </c>
      <c r="K4689" t="s">
        <v>1465</v>
      </c>
      <c r="L4689" t="s">
        <v>250</v>
      </c>
      <c r="M4689">
        <v>47374</v>
      </c>
      <c r="N4689" t="s">
        <v>101</v>
      </c>
      <c r="O4689" t="s">
        <v>7702</v>
      </c>
      <c r="P4689" t="s">
        <v>67</v>
      </c>
      <c r="Q4689" t="s">
        <v>68</v>
      </c>
      <c r="R4689" t="s">
        <v>7703</v>
      </c>
      <c r="S4689">
        <v>440.91</v>
      </c>
      <c r="T4689" s="3"/>
    </row>
    <row r="4690" spans="1:20" x14ac:dyDescent="0.3">
      <c r="A4690">
        <v>4689</v>
      </c>
      <c r="B4690" t="s">
        <v>7704</v>
      </c>
      <c r="C4690">
        <f t="shared" si="73"/>
        <v>13</v>
      </c>
      <c r="D4690" s="1">
        <v>43189</v>
      </c>
      <c r="E4690" s="1">
        <v>43193</v>
      </c>
      <c r="F4690" t="s">
        <v>46</v>
      </c>
      <c r="G4690" t="s">
        <v>6123</v>
      </c>
      <c r="H4690" t="s">
        <v>6124</v>
      </c>
      <c r="I4690" t="s">
        <v>22</v>
      </c>
      <c r="J4690" t="s">
        <v>23</v>
      </c>
      <c r="K4690" t="s">
        <v>2472</v>
      </c>
      <c r="L4690" t="s">
        <v>143</v>
      </c>
      <c r="M4690">
        <v>17602</v>
      </c>
      <c r="N4690" t="s">
        <v>144</v>
      </c>
      <c r="O4690" t="s">
        <v>173</v>
      </c>
      <c r="P4690" t="s">
        <v>42</v>
      </c>
      <c r="Q4690" t="s">
        <v>71</v>
      </c>
      <c r="R4690" t="s">
        <v>174</v>
      </c>
      <c r="S4690">
        <v>5.7149999999999999</v>
      </c>
      <c r="T4690" s="3"/>
    </row>
    <row r="4691" spans="1:20" x14ac:dyDescent="0.3">
      <c r="A4691">
        <v>4690</v>
      </c>
      <c r="B4691" t="s">
        <v>7705</v>
      </c>
      <c r="C4691">
        <f t="shared" si="73"/>
        <v>52</v>
      </c>
      <c r="D4691" s="1">
        <v>42358</v>
      </c>
      <c r="E4691" s="1">
        <v>42360</v>
      </c>
      <c r="F4691" t="s">
        <v>184</v>
      </c>
      <c r="G4691" t="s">
        <v>4916</v>
      </c>
      <c r="H4691" t="s">
        <v>4917</v>
      </c>
      <c r="I4691" t="s">
        <v>22</v>
      </c>
      <c r="J4691" t="s">
        <v>23</v>
      </c>
      <c r="K4691" t="s">
        <v>1310</v>
      </c>
      <c r="L4691" t="s">
        <v>306</v>
      </c>
      <c r="M4691">
        <v>85705</v>
      </c>
      <c r="N4691" t="s">
        <v>40</v>
      </c>
      <c r="O4691" t="s">
        <v>5861</v>
      </c>
      <c r="P4691" t="s">
        <v>28</v>
      </c>
      <c r="Q4691" t="s">
        <v>61</v>
      </c>
      <c r="R4691" t="s">
        <v>5862</v>
      </c>
      <c r="S4691">
        <v>51.968000000000004</v>
      </c>
      <c r="T4691" s="3"/>
    </row>
    <row r="4692" spans="1:20" x14ac:dyDescent="0.3">
      <c r="A4692">
        <v>4691</v>
      </c>
      <c r="B4692" t="s">
        <v>7705</v>
      </c>
      <c r="C4692">
        <f t="shared" si="73"/>
        <v>52</v>
      </c>
      <c r="D4692" s="1">
        <v>42358</v>
      </c>
      <c r="E4692" s="1">
        <v>42360</v>
      </c>
      <c r="F4692" t="s">
        <v>184</v>
      </c>
      <c r="G4692" t="s">
        <v>4916</v>
      </c>
      <c r="H4692" t="s">
        <v>4917</v>
      </c>
      <c r="I4692" t="s">
        <v>22</v>
      </c>
      <c r="J4692" t="s">
        <v>23</v>
      </c>
      <c r="K4692" t="s">
        <v>1310</v>
      </c>
      <c r="L4692" t="s">
        <v>306</v>
      </c>
      <c r="M4692">
        <v>85705</v>
      </c>
      <c r="N4692" t="s">
        <v>40</v>
      </c>
      <c r="O4692" t="s">
        <v>1017</v>
      </c>
      <c r="P4692" t="s">
        <v>67</v>
      </c>
      <c r="Q4692" t="s">
        <v>157</v>
      </c>
      <c r="R4692" t="s">
        <v>1018</v>
      </c>
      <c r="S4692">
        <v>71.975999999999999</v>
      </c>
      <c r="T4692" s="3"/>
    </row>
    <row r="4693" spans="1:20" x14ac:dyDescent="0.3">
      <c r="A4693">
        <v>4692</v>
      </c>
      <c r="B4693" t="s">
        <v>7705</v>
      </c>
      <c r="C4693">
        <f t="shared" si="73"/>
        <v>52</v>
      </c>
      <c r="D4693" s="1">
        <v>42358</v>
      </c>
      <c r="E4693" s="1">
        <v>42360</v>
      </c>
      <c r="F4693" t="s">
        <v>184</v>
      </c>
      <c r="G4693" t="s">
        <v>4916</v>
      </c>
      <c r="H4693" t="s">
        <v>4917</v>
      </c>
      <c r="I4693" t="s">
        <v>22</v>
      </c>
      <c r="J4693" t="s">
        <v>23</v>
      </c>
      <c r="K4693" t="s">
        <v>1310</v>
      </c>
      <c r="L4693" t="s">
        <v>306</v>
      </c>
      <c r="M4693">
        <v>85705</v>
      </c>
      <c r="N4693" t="s">
        <v>40</v>
      </c>
      <c r="O4693" t="s">
        <v>888</v>
      </c>
      <c r="P4693" t="s">
        <v>28</v>
      </c>
      <c r="Q4693" t="s">
        <v>32</v>
      </c>
      <c r="R4693" t="s">
        <v>889</v>
      </c>
      <c r="S4693">
        <v>242.352</v>
      </c>
      <c r="T4693" s="3"/>
    </row>
    <row r="4694" spans="1:20" x14ac:dyDescent="0.3">
      <c r="A4694">
        <v>4693</v>
      </c>
      <c r="B4694" t="s">
        <v>7705</v>
      </c>
      <c r="C4694">
        <f t="shared" si="73"/>
        <v>52</v>
      </c>
      <c r="D4694" s="1">
        <v>42358</v>
      </c>
      <c r="E4694" s="1">
        <v>42360</v>
      </c>
      <c r="F4694" t="s">
        <v>184</v>
      </c>
      <c r="G4694" t="s">
        <v>4916</v>
      </c>
      <c r="H4694" t="s">
        <v>4917</v>
      </c>
      <c r="I4694" t="s">
        <v>22</v>
      </c>
      <c r="J4694" t="s">
        <v>23</v>
      </c>
      <c r="K4694" t="s">
        <v>1310</v>
      </c>
      <c r="L4694" t="s">
        <v>306</v>
      </c>
      <c r="M4694">
        <v>85705</v>
      </c>
      <c r="N4694" t="s">
        <v>40</v>
      </c>
      <c r="O4694" t="s">
        <v>1731</v>
      </c>
      <c r="P4694" t="s">
        <v>42</v>
      </c>
      <c r="Q4694" t="s">
        <v>86</v>
      </c>
      <c r="R4694" t="s">
        <v>5011</v>
      </c>
      <c r="S4694">
        <v>221.92</v>
      </c>
      <c r="T4694" s="3"/>
    </row>
    <row r="4695" spans="1:20" x14ac:dyDescent="0.3">
      <c r="A4695">
        <v>4694</v>
      </c>
      <c r="B4695" t="s">
        <v>7705</v>
      </c>
      <c r="C4695">
        <f t="shared" si="73"/>
        <v>52</v>
      </c>
      <c r="D4695" s="1">
        <v>42358</v>
      </c>
      <c r="E4695" s="1">
        <v>42360</v>
      </c>
      <c r="F4695" t="s">
        <v>184</v>
      </c>
      <c r="G4695" t="s">
        <v>4916</v>
      </c>
      <c r="H4695" t="s">
        <v>4917</v>
      </c>
      <c r="I4695" t="s">
        <v>22</v>
      </c>
      <c r="J4695" t="s">
        <v>23</v>
      </c>
      <c r="K4695" t="s">
        <v>1310</v>
      </c>
      <c r="L4695" t="s">
        <v>306</v>
      </c>
      <c r="M4695">
        <v>85705</v>
      </c>
      <c r="N4695" t="s">
        <v>40</v>
      </c>
      <c r="O4695" t="s">
        <v>6005</v>
      </c>
      <c r="P4695" t="s">
        <v>42</v>
      </c>
      <c r="Q4695" t="s">
        <v>86</v>
      </c>
      <c r="R4695" t="s">
        <v>6006</v>
      </c>
      <c r="S4695">
        <v>8.4480000000000004</v>
      </c>
      <c r="T4695" s="3"/>
    </row>
    <row r="4696" spans="1:20" x14ac:dyDescent="0.3">
      <c r="A4696">
        <v>4695</v>
      </c>
      <c r="B4696" t="s">
        <v>7706</v>
      </c>
      <c r="C4696">
        <f t="shared" si="73"/>
        <v>51</v>
      </c>
      <c r="D4696" s="1">
        <v>42721</v>
      </c>
      <c r="E4696" s="1">
        <v>42721</v>
      </c>
      <c r="F4696" t="s">
        <v>1289</v>
      </c>
      <c r="G4696" t="s">
        <v>2115</v>
      </c>
      <c r="H4696" t="s">
        <v>2116</v>
      </c>
      <c r="I4696" t="s">
        <v>22</v>
      </c>
      <c r="J4696" t="s">
        <v>23</v>
      </c>
      <c r="K4696" t="s">
        <v>878</v>
      </c>
      <c r="L4696" t="s">
        <v>234</v>
      </c>
      <c r="M4696">
        <v>48205</v>
      </c>
      <c r="N4696" t="s">
        <v>101</v>
      </c>
      <c r="O4696" t="s">
        <v>3050</v>
      </c>
      <c r="P4696" t="s">
        <v>42</v>
      </c>
      <c r="Q4696" t="s">
        <v>71</v>
      </c>
      <c r="R4696" t="s">
        <v>3051</v>
      </c>
      <c r="S4696">
        <v>29.52</v>
      </c>
      <c r="T4696" s="3"/>
    </row>
    <row r="4697" spans="1:20" x14ac:dyDescent="0.3">
      <c r="A4697">
        <v>4696</v>
      </c>
      <c r="B4697" t="s">
        <v>7706</v>
      </c>
      <c r="C4697">
        <f t="shared" si="73"/>
        <v>51</v>
      </c>
      <c r="D4697" s="1">
        <v>42721</v>
      </c>
      <c r="E4697" s="1">
        <v>42721</v>
      </c>
      <c r="F4697" t="s">
        <v>1289</v>
      </c>
      <c r="G4697" t="s">
        <v>2115</v>
      </c>
      <c r="H4697" t="s">
        <v>2116</v>
      </c>
      <c r="I4697" t="s">
        <v>22</v>
      </c>
      <c r="J4697" t="s">
        <v>23</v>
      </c>
      <c r="K4697" t="s">
        <v>878</v>
      </c>
      <c r="L4697" t="s">
        <v>234</v>
      </c>
      <c r="M4697">
        <v>48205</v>
      </c>
      <c r="N4697" t="s">
        <v>101</v>
      </c>
      <c r="O4697" t="s">
        <v>3626</v>
      </c>
      <c r="P4697" t="s">
        <v>28</v>
      </c>
      <c r="Q4697" t="s">
        <v>32</v>
      </c>
      <c r="R4697" t="s">
        <v>3627</v>
      </c>
      <c r="S4697">
        <v>302.94</v>
      </c>
      <c r="T4697" s="3"/>
    </row>
    <row r="4698" spans="1:20" x14ac:dyDescent="0.3">
      <c r="A4698">
        <v>4697</v>
      </c>
      <c r="B4698" t="s">
        <v>7706</v>
      </c>
      <c r="C4698">
        <f t="shared" si="73"/>
        <v>51</v>
      </c>
      <c r="D4698" s="1">
        <v>42721</v>
      </c>
      <c r="E4698" s="1">
        <v>42721</v>
      </c>
      <c r="F4698" t="s">
        <v>1289</v>
      </c>
      <c r="G4698" t="s">
        <v>2115</v>
      </c>
      <c r="H4698" t="s">
        <v>2116</v>
      </c>
      <c r="I4698" t="s">
        <v>22</v>
      </c>
      <c r="J4698" t="s">
        <v>23</v>
      </c>
      <c r="K4698" t="s">
        <v>878</v>
      </c>
      <c r="L4698" t="s">
        <v>234</v>
      </c>
      <c r="M4698">
        <v>48205</v>
      </c>
      <c r="N4698" t="s">
        <v>101</v>
      </c>
      <c r="O4698" t="s">
        <v>6146</v>
      </c>
      <c r="P4698" t="s">
        <v>28</v>
      </c>
      <c r="Q4698" t="s">
        <v>32</v>
      </c>
      <c r="R4698" t="s">
        <v>6147</v>
      </c>
      <c r="S4698">
        <v>142.36000000000001</v>
      </c>
      <c r="T4698" s="3"/>
    </row>
    <row r="4699" spans="1:20" x14ac:dyDescent="0.3">
      <c r="A4699">
        <v>4698</v>
      </c>
      <c r="B4699" t="s">
        <v>7706</v>
      </c>
      <c r="C4699">
        <f t="shared" si="73"/>
        <v>51</v>
      </c>
      <c r="D4699" s="1">
        <v>42721</v>
      </c>
      <c r="E4699" s="1">
        <v>42721</v>
      </c>
      <c r="F4699" t="s">
        <v>1289</v>
      </c>
      <c r="G4699" t="s">
        <v>2115</v>
      </c>
      <c r="H4699" t="s">
        <v>2116</v>
      </c>
      <c r="I4699" t="s">
        <v>22</v>
      </c>
      <c r="J4699" t="s">
        <v>23</v>
      </c>
      <c r="K4699" t="s">
        <v>878</v>
      </c>
      <c r="L4699" t="s">
        <v>234</v>
      </c>
      <c r="M4699">
        <v>48205</v>
      </c>
      <c r="N4699" t="s">
        <v>101</v>
      </c>
      <c r="O4699" t="s">
        <v>699</v>
      </c>
      <c r="P4699" t="s">
        <v>28</v>
      </c>
      <c r="Q4699" t="s">
        <v>32</v>
      </c>
      <c r="R4699" t="s">
        <v>700</v>
      </c>
      <c r="S4699">
        <v>546.66</v>
      </c>
      <c r="T4699" s="3"/>
    </row>
    <row r="4700" spans="1:20" x14ac:dyDescent="0.3">
      <c r="A4700">
        <v>4699</v>
      </c>
      <c r="B4700" t="s">
        <v>7706</v>
      </c>
      <c r="C4700">
        <f t="shared" si="73"/>
        <v>51</v>
      </c>
      <c r="D4700" s="1">
        <v>42721</v>
      </c>
      <c r="E4700" s="1">
        <v>42721</v>
      </c>
      <c r="F4700" t="s">
        <v>1289</v>
      </c>
      <c r="G4700" t="s">
        <v>2115</v>
      </c>
      <c r="H4700" t="s">
        <v>2116</v>
      </c>
      <c r="I4700" t="s">
        <v>22</v>
      </c>
      <c r="J4700" t="s">
        <v>23</v>
      </c>
      <c r="K4700" t="s">
        <v>878</v>
      </c>
      <c r="L4700" t="s">
        <v>234</v>
      </c>
      <c r="M4700">
        <v>48205</v>
      </c>
      <c r="N4700" t="s">
        <v>101</v>
      </c>
      <c r="O4700" t="s">
        <v>6120</v>
      </c>
      <c r="P4700" t="s">
        <v>28</v>
      </c>
      <c r="Q4700" t="s">
        <v>61</v>
      </c>
      <c r="R4700" t="s">
        <v>6121</v>
      </c>
      <c r="S4700">
        <v>212.13</v>
      </c>
      <c r="T4700" s="3"/>
    </row>
    <row r="4701" spans="1:20" x14ac:dyDescent="0.3">
      <c r="A4701">
        <v>4700</v>
      </c>
      <c r="B4701" t="s">
        <v>7707</v>
      </c>
      <c r="C4701">
        <f t="shared" si="73"/>
        <v>19</v>
      </c>
      <c r="D4701" s="1">
        <v>43231</v>
      </c>
      <c r="E4701" s="1">
        <v>43237</v>
      </c>
      <c r="F4701" t="s">
        <v>46</v>
      </c>
      <c r="G4701" t="s">
        <v>3792</v>
      </c>
      <c r="H4701" t="s">
        <v>3793</v>
      </c>
      <c r="I4701" t="s">
        <v>98</v>
      </c>
      <c r="J4701" t="s">
        <v>23</v>
      </c>
      <c r="K4701" t="s">
        <v>1236</v>
      </c>
      <c r="L4701" t="s">
        <v>100</v>
      </c>
      <c r="M4701">
        <v>78745</v>
      </c>
      <c r="N4701" t="s">
        <v>101</v>
      </c>
      <c r="O4701" t="s">
        <v>7101</v>
      </c>
      <c r="P4701" t="s">
        <v>42</v>
      </c>
      <c r="Q4701" t="s">
        <v>64</v>
      </c>
      <c r="R4701" t="s">
        <v>7102</v>
      </c>
      <c r="S4701">
        <v>5.2480000000000002</v>
      </c>
      <c r="T4701" s="3"/>
    </row>
    <row r="4702" spans="1:20" x14ac:dyDescent="0.3">
      <c r="A4702">
        <v>4701</v>
      </c>
      <c r="B4702" t="s">
        <v>7707</v>
      </c>
      <c r="C4702">
        <f t="shared" si="73"/>
        <v>19</v>
      </c>
      <c r="D4702" s="1">
        <v>43231</v>
      </c>
      <c r="E4702" s="1">
        <v>43237</v>
      </c>
      <c r="F4702" t="s">
        <v>46</v>
      </c>
      <c r="G4702" t="s">
        <v>3792</v>
      </c>
      <c r="H4702" t="s">
        <v>3793</v>
      </c>
      <c r="I4702" t="s">
        <v>98</v>
      </c>
      <c r="J4702" t="s">
        <v>23</v>
      </c>
      <c r="K4702" t="s">
        <v>1236</v>
      </c>
      <c r="L4702" t="s">
        <v>100</v>
      </c>
      <c r="M4702">
        <v>78745</v>
      </c>
      <c r="N4702" t="s">
        <v>101</v>
      </c>
      <c r="O4702" t="s">
        <v>1007</v>
      </c>
      <c r="P4702" t="s">
        <v>42</v>
      </c>
      <c r="Q4702" t="s">
        <v>55</v>
      </c>
      <c r="R4702" t="s">
        <v>1008</v>
      </c>
      <c r="S4702">
        <v>74.415999999999997</v>
      </c>
      <c r="T4702" s="3"/>
    </row>
    <row r="4703" spans="1:20" x14ac:dyDescent="0.3">
      <c r="A4703">
        <v>4702</v>
      </c>
      <c r="B4703" t="s">
        <v>7707</v>
      </c>
      <c r="C4703">
        <f t="shared" si="73"/>
        <v>19</v>
      </c>
      <c r="D4703" s="1">
        <v>43231</v>
      </c>
      <c r="E4703" s="1">
        <v>43237</v>
      </c>
      <c r="F4703" t="s">
        <v>46</v>
      </c>
      <c r="G4703" t="s">
        <v>3792</v>
      </c>
      <c r="H4703" t="s">
        <v>3793</v>
      </c>
      <c r="I4703" t="s">
        <v>98</v>
      </c>
      <c r="J4703" t="s">
        <v>23</v>
      </c>
      <c r="K4703" t="s">
        <v>1236</v>
      </c>
      <c r="L4703" t="s">
        <v>100</v>
      </c>
      <c r="M4703">
        <v>78745</v>
      </c>
      <c r="N4703" t="s">
        <v>101</v>
      </c>
      <c r="O4703" t="s">
        <v>2459</v>
      </c>
      <c r="P4703" t="s">
        <v>42</v>
      </c>
      <c r="Q4703" t="s">
        <v>86</v>
      </c>
      <c r="R4703" t="s">
        <v>2460</v>
      </c>
      <c r="S4703">
        <v>6.8479999999999999</v>
      </c>
      <c r="T4703" s="3"/>
    </row>
    <row r="4704" spans="1:20" x14ac:dyDescent="0.3">
      <c r="A4704">
        <v>4703</v>
      </c>
      <c r="B4704" t="s">
        <v>7707</v>
      </c>
      <c r="C4704">
        <f t="shared" si="73"/>
        <v>19</v>
      </c>
      <c r="D4704" s="1">
        <v>43231</v>
      </c>
      <c r="E4704" s="1">
        <v>43237</v>
      </c>
      <c r="F4704" t="s">
        <v>46</v>
      </c>
      <c r="G4704" t="s">
        <v>3792</v>
      </c>
      <c r="H4704" t="s">
        <v>3793</v>
      </c>
      <c r="I4704" t="s">
        <v>98</v>
      </c>
      <c r="J4704" t="s">
        <v>23</v>
      </c>
      <c r="K4704" t="s">
        <v>1236</v>
      </c>
      <c r="L4704" t="s">
        <v>100</v>
      </c>
      <c r="M4704">
        <v>78745</v>
      </c>
      <c r="N4704" t="s">
        <v>101</v>
      </c>
      <c r="O4704" t="s">
        <v>1185</v>
      </c>
      <c r="P4704" t="s">
        <v>28</v>
      </c>
      <c r="Q4704" t="s">
        <v>61</v>
      </c>
      <c r="R4704" t="s">
        <v>1186</v>
      </c>
      <c r="S4704">
        <v>7.9960000000000004</v>
      </c>
      <c r="T4704" s="3"/>
    </row>
    <row r="4705" spans="1:20" x14ac:dyDescent="0.3">
      <c r="A4705">
        <v>4704</v>
      </c>
      <c r="B4705" t="s">
        <v>7708</v>
      </c>
      <c r="C4705">
        <f t="shared" si="73"/>
        <v>25</v>
      </c>
      <c r="D4705" s="1">
        <v>42910</v>
      </c>
      <c r="E4705" s="1">
        <v>42914</v>
      </c>
      <c r="F4705" t="s">
        <v>46</v>
      </c>
      <c r="G4705" t="s">
        <v>6608</v>
      </c>
      <c r="H4705" t="s">
        <v>6609</v>
      </c>
      <c r="I4705" t="s">
        <v>37</v>
      </c>
      <c r="J4705" t="s">
        <v>23</v>
      </c>
      <c r="K4705" t="s">
        <v>180</v>
      </c>
      <c r="L4705" t="s">
        <v>100</v>
      </c>
      <c r="M4705">
        <v>77095</v>
      </c>
      <c r="N4705" t="s">
        <v>101</v>
      </c>
      <c r="O4705" t="s">
        <v>4442</v>
      </c>
      <c r="P4705" t="s">
        <v>42</v>
      </c>
      <c r="Q4705" t="s">
        <v>74</v>
      </c>
      <c r="R4705" t="s">
        <v>4443</v>
      </c>
      <c r="S4705">
        <v>8.7119999999999997</v>
      </c>
      <c r="T4705" s="3"/>
    </row>
    <row r="4706" spans="1:20" x14ac:dyDescent="0.3">
      <c r="A4706">
        <v>4705</v>
      </c>
      <c r="B4706" t="s">
        <v>7709</v>
      </c>
      <c r="C4706">
        <f t="shared" si="73"/>
        <v>20</v>
      </c>
      <c r="D4706" s="1">
        <v>42872</v>
      </c>
      <c r="E4706" s="1">
        <v>42873</v>
      </c>
      <c r="F4706" t="s">
        <v>184</v>
      </c>
      <c r="G4706" t="s">
        <v>1308</v>
      </c>
      <c r="H4706" t="s">
        <v>1309</v>
      </c>
      <c r="I4706" t="s">
        <v>22</v>
      </c>
      <c r="J4706" t="s">
        <v>23</v>
      </c>
      <c r="K4706" t="s">
        <v>7710</v>
      </c>
      <c r="L4706" t="s">
        <v>745</v>
      </c>
      <c r="M4706">
        <v>6708</v>
      </c>
      <c r="N4706" t="s">
        <v>144</v>
      </c>
      <c r="O4706" t="s">
        <v>2576</v>
      </c>
      <c r="P4706" t="s">
        <v>42</v>
      </c>
      <c r="Q4706" t="s">
        <v>575</v>
      </c>
      <c r="R4706" t="s">
        <v>2577</v>
      </c>
      <c r="S4706">
        <v>65.17</v>
      </c>
      <c r="T4706" s="3"/>
    </row>
    <row r="4707" spans="1:20" x14ac:dyDescent="0.3">
      <c r="A4707">
        <v>4706</v>
      </c>
      <c r="B4707" t="s">
        <v>7709</v>
      </c>
      <c r="C4707">
        <f t="shared" si="73"/>
        <v>20</v>
      </c>
      <c r="D4707" s="1">
        <v>42872</v>
      </c>
      <c r="E4707" s="1">
        <v>42873</v>
      </c>
      <c r="F4707" t="s">
        <v>184</v>
      </c>
      <c r="G4707" t="s">
        <v>1308</v>
      </c>
      <c r="H4707" t="s">
        <v>1309</v>
      </c>
      <c r="I4707" t="s">
        <v>22</v>
      </c>
      <c r="J4707" t="s">
        <v>23</v>
      </c>
      <c r="K4707" t="s">
        <v>7710</v>
      </c>
      <c r="L4707" t="s">
        <v>745</v>
      </c>
      <c r="M4707">
        <v>6708</v>
      </c>
      <c r="N4707" t="s">
        <v>144</v>
      </c>
      <c r="O4707" t="s">
        <v>647</v>
      </c>
      <c r="P4707" t="s">
        <v>42</v>
      </c>
      <c r="Q4707" t="s">
        <v>43</v>
      </c>
      <c r="R4707" t="s">
        <v>648</v>
      </c>
      <c r="S4707">
        <v>14.62</v>
      </c>
      <c r="T4707" s="3"/>
    </row>
    <row r="4708" spans="1:20" x14ac:dyDescent="0.3">
      <c r="A4708">
        <v>4707</v>
      </c>
      <c r="B4708" t="s">
        <v>7709</v>
      </c>
      <c r="C4708">
        <f t="shared" si="73"/>
        <v>20</v>
      </c>
      <c r="D4708" s="1">
        <v>42872</v>
      </c>
      <c r="E4708" s="1">
        <v>42873</v>
      </c>
      <c r="F4708" t="s">
        <v>184</v>
      </c>
      <c r="G4708" t="s">
        <v>1308</v>
      </c>
      <c r="H4708" t="s">
        <v>1309</v>
      </c>
      <c r="I4708" t="s">
        <v>22</v>
      </c>
      <c r="J4708" t="s">
        <v>23</v>
      </c>
      <c r="K4708" t="s">
        <v>7710</v>
      </c>
      <c r="L4708" t="s">
        <v>745</v>
      </c>
      <c r="M4708">
        <v>6708</v>
      </c>
      <c r="N4708" t="s">
        <v>144</v>
      </c>
      <c r="O4708" t="s">
        <v>3073</v>
      </c>
      <c r="P4708" t="s">
        <v>28</v>
      </c>
      <c r="Q4708" t="s">
        <v>61</v>
      </c>
      <c r="R4708" t="s">
        <v>3074</v>
      </c>
      <c r="S4708">
        <v>173.24</v>
      </c>
      <c r="T4708" s="3"/>
    </row>
    <row r="4709" spans="1:20" x14ac:dyDescent="0.3">
      <c r="A4709">
        <v>4708</v>
      </c>
      <c r="B4709" t="s">
        <v>7711</v>
      </c>
      <c r="C4709">
        <f t="shared" si="73"/>
        <v>26</v>
      </c>
      <c r="D4709" s="1">
        <v>43280</v>
      </c>
      <c r="E4709" s="1">
        <v>43281</v>
      </c>
      <c r="F4709" t="s">
        <v>184</v>
      </c>
      <c r="G4709" t="s">
        <v>5059</v>
      </c>
      <c r="H4709" t="s">
        <v>5060</v>
      </c>
      <c r="I4709" t="s">
        <v>22</v>
      </c>
      <c r="J4709" t="s">
        <v>23</v>
      </c>
      <c r="K4709" t="s">
        <v>38</v>
      </c>
      <c r="L4709" t="s">
        <v>39</v>
      </c>
      <c r="M4709">
        <v>90049</v>
      </c>
      <c r="N4709" t="s">
        <v>40</v>
      </c>
      <c r="O4709" t="s">
        <v>4771</v>
      </c>
      <c r="P4709" t="s">
        <v>42</v>
      </c>
      <c r="Q4709" t="s">
        <v>71</v>
      </c>
      <c r="R4709" t="s">
        <v>4772</v>
      </c>
      <c r="S4709">
        <v>895.92</v>
      </c>
      <c r="T4709" s="3"/>
    </row>
    <row r="4710" spans="1:20" x14ac:dyDescent="0.3">
      <c r="A4710">
        <v>4709</v>
      </c>
      <c r="B4710" t="s">
        <v>7711</v>
      </c>
      <c r="C4710">
        <f t="shared" si="73"/>
        <v>26</v>
      </c>
      <c r="D4710" s="1">
        <v>43280</v>
      </c>
      <c r="E4710" s="1">
        <v>43281</v>
      </c>
      <c r="F4710" t="s">
        <v>184</v>
      </c>
      <c r="G4710" t="s">
        <v>5059</v>
      </c>
      <c r="H4710" t="s">
        <v>5060</v>
      </c>
      <c r="I4710" t="s">
        <v>22</v>
      </c>
      <c r="J4710" t="s">
        <v>23</v>
      </c>
      <c r="K4710" t="s">
        <v>38</v>
      </c>
      <c r="L4710" t="s">
        <v>39</v>
      </c>
      <c r="M4710">
        <v>90049</v>
      </c>
      <c r="N4710" t="s">
        <v>40</v>
      </c>
      <c r="O4710" t="s">
        <v>543</v>
      </c>
      <c r="P4710" t="s">
        <v>42</v>
      </c>
      <c r="Q4710" t="s">
        <v>55</v>
      </c>
      <c r="R4710" t="s">
        <v>544</v>
      </c>
      <c r="S4710">
        <v>130.71</v>
      </c>
      <c r="T4710" s="3"/>
    </row>
    <row r="4711" spans="1:20" x14ac:dyDescent="0.3">
      <c r="A4711">
        <v>4710</v>
      </c>
      <c r="B4711" t="s">
        <v>7711</v>
      </c>
      <c r="C4711">
        <f t="shared" si="73"/>
        <v>26</v>
      </c>
      <c r="D4711" s="1">
        <v>43280</v>
      </c>
      <c r="E4711" s="1">
        <v>43281</v>
      </c>
      <c r="F4711" t="s">
        <v>184</v>
      </c>
      <c r="G4711" t="s">
        <v>5059</v>
      </c>
      <c r="H4711" t="s">
        <v>5060</v>
      </c>
      <c r="I4711" t="s">
        <v>22</v>
      </c>
      <c r="J4711" t="s">
        <v>23</v>
      </c>
      <c r="K4711" t="s">
        <v>38</v>
      </c>
      <c r="L4711" t="s">
        <v>39</v>
      </c>
      <c r="M4711">
        <v>90049</v>
      </c>
      <c r="N4711" t="s">
        <v>40</v>
      </c>
      <c r="O4711" t="s">
        <v>3179</v>
      </c>
      <c r="P4711" t="s">
        <v>42</v>
      </c>
      <c r="Q4711" t="s">
        <v>64</v>
      </c>
      <c r="R4711" t="s">
        <v>3180</v>
      </c>
      <c r="S4711">
        <v>11.68</v>
      </c>
      <c r="T4711" s="3"/>
    </row>
    <row r="4712" spans="1:20" x14ac:dyDescent="0.3">
      <c r="A4712">
        <v>4711</v>
      </c>
      <c r="B4712" t="s">
        <v>7711</v>
      </c>
      <c r="C4712">
        <f t="shared" si="73"/>
        <v>26</v>
      </c>
      <c r="D4712" s="1">
        <v>43280</v>
      </c>
      <c r="E4712" s="1">
        <v>43281</v>
      </c>
      <c r="F4712" t="s">
        <v>184</v>
      </c>
      <c r="G4712" t="s">
        <v>5059</v>
      </c>
      <c r="H4712" t="s">
        <v>5060</v>
      </c>
      <c r="I4712" t="s">
        <v>22</v>
      </c>
      <c r="J4712" t="s">
        <v>23</v>
      </c>
      <c r="K4712" t="s">
        <v>38</v>
      </c>
      <c r="L4712" t="s">
        <v>39</v>
      </c>
      <c r="M4712">
        <v>90049</v>
      </c>
      <c r="N4712" t="s">
        <v>40</v>
      </c>
      <c r="O4712" t="s">
        <v>4799</v>
      </c>
      <c r="P4712" t="s">
        <v>67</v>
      </c>
      <c r="Q4712" t="s">
        <v>157</v>
      </c>
      <c r="R4712" t="s">
        <v>4800</v>
      </c>
      <c r="S4712">
        <v>62.31</v>
      </c>
      <c r="T4712" s="3"/>
    </row>
    <row r="4713" spans="1:20" x14ac:dyDescent="0.3">
      <c r="A4713">
        <v>4712</v>
      </c>
      <c r="B4713" t="s">
        <v>7712</v>
      </c>
      <c r="C4713">
        <f t="shared" si="73"/>
        <v>14</v>
      </c>
      <c r="D4713" s="1">
        <v>42094</v>
      </c>
      <c r="E4713" s="1">
        <v>42094</v>
      </c>
      <c r="F4713" t="s">
        <v>1289</v>
      </c>
      <c r="G4713" t="s">
        <v>1048</v>
      </c>
      <c r="H4713" t="s">
        <v>1049</v>
      </c>
      <c r="I4713" t="s">
        <v>22</v>
      </c>
      <c r="J4713" t="s">
        <v>23</v>
      </c>
      <c r="K4713" t="s">
        <v>142</v>
      </c>
      <c r="L4713" t="s">
        <v>143</v>
      </c>
      <c r="M4713">
        <v>19120</v>
      </c>
      <c r="N4713" t="s">
        <v>144</v>
      </c>
      <c r="O4713" t="s">
        <v>3126</v>
      </c>
      <c r="P4713" t="s">
        <v>42</v>
      </c>
      <c r="Q4713" t="s">
        <v>71</v>
      </c>
      <c r="R4713" t="s">
        <v>3127</v>
      </c>
      <c r="S4713">
        <v>0.85199999999999998</v>
      </c>
      <c r="T4713" s="3"/>
    </row>
    <row r="4714" spans="1:20" x14ac:dyDescent="0.3">
      <c r="A4714">
        <v>4713</v>
      </c>
      <c r="B4714" t="s">
        <v>7713</v>
      </c>
      <c r="C4714">
        <f t="shared" si="73"/>
        <v>51</v>
      </c>
      <c r="D4714" s="1">
        <v>42354</v>
      </c>
      <c r="E4714" s="1">
        <v>42359</v>
      </c>
      <c r="F4714" t="s">
        <v>46</v>
      </c>
      <c r="G4714" t="s">
        <v>6946</v>
      </c>
      <c r="H4714" t="s">
        <v>6947</v>
      </c>
      <c r="I4714" t="s">
        <v>22</v>
      </c>
      <c r="J4714" t="s">
        <v>23</v>
      </c>
      <c r="K4714" t="s">
        <v>1682</v>
      </c>
      <c r="L4714" t="s">
        <v>100</v>
      </c>
      <c r="M4714">
        <v>77340</v>
      </c>
      <c r="N4714" t="s">
        <v>101</v>
      </c>
      <c r="O4714" t="s">
        <v>3198</v>
      </c>
      <c r="P4714" t="s">
        <v>42</v>
      </c>
      <c r="Q4714" t="s">
        <v>86</v>
      </c>
      <c r="R4714" t="s">
        <v>3199</v>
      </c>
      <c r="S4714">
        <v>36.287999999999997</v>
      </c>
      <c r="T4714" s="3"/>
    </row>
    <row r="4715" spans="1:20" x14ac:dyDescent="0.3">
      <c r="A4715">
        <v>4714</v>
      </c>
      <c r="B4715" t="s">
        <v>7713</v>
      </c>
      <c r="C4715">
        <f t="shared" si="73"/>
        <v>51</v>
      </c>
      <c r="D4715" s="1">
        <v>42354</v>
      </c>
      <c r="E4715" s="1">
        <v>42359</v>
      </c>
      <c r="F4715" t="s">
        <v>46</v>
      </c>
      <c r="G4715" t="s">
        <v>6946</v>
      </c>
      <c r="H4715" t="s">
        <v>6947</v>
      </c>
      <c r="I4715" t="s">
        <v>22</v>
      </c>
      <c r="J4715" t="s">
        <v>23</v>
      </c>
      <c r="K4715" t="s">
        <v>1682</v>
      </c>
      <c r="L4715" t="s">
        <v>100</v>
      </c>
      <c r="M4715">
        <v>77340</v>
      </c>
      <c r="N4715" t="s">
        <v>101</v>
      </c>
      <c r="O4715" t="s">
        <v>6120</v>
      </c>
      <c r="P4715" t="s">
        <v>28</v>
      </c>
      <c r="Q4715" t="s">
        <v>61</v>
      </c>
      <c r="R4715" t="s">
        <v>6121</v>
      </c>
      <c r="S4715">
        <v>56.567999999999998</v>
      </c>
      <c r="T4715" s="3"/>
    </row>
    <row r="4716" spans="1:20" x14ac:dyDescent="0.3">
      <c r="A4716">
        <v>4715</v>
      </c>
      <c r="B4716" t="s">
        <v>7714</v>
      </c>
      <c r="C4716">
        <f t="shared" si="73"/>
        <v>20</v>
      </c>
      <c r="D4716" s="1">
        <v>43238</v>
      </c>
      <c r="E4716" s="1">
        <v>43240</v>
      </c>
      <c r="F4716" t="s">
        <v>184</v>
      </c>
      <c r="G4716" t="s">
        <v>3832</v>
      </c>
      <c r="H4716" t="s">
        <v>3833</v>
      </c>
      <c r="I4716" t="s">
        <v>22</v>
      </c>
      <c r="J4716" t="s">
        <v>23</v>
      </c>
      <c r="K4716" t="s">
        <v>415</v>
      </c>
      <c r="L4716" t="s">
        <v>416</v>
      </c>
      <c r="M4716">
        <v>97206</v>
      </c>
      <c r="N4716" t="s">
        <v>40</v>
      </c>
      <c r="O4716" t="s">
        <v>3438</v>
      </c>
      <c r="P4716" t="s">
        <v>67</v>
      </c>
      <c r="Q4716" t="s">
        <v>68</v>
      </c>
      <c r="R4716" t="s">
        <v>6341</v>
      </c>
      <c r="S4716">
        <v>344.70400000000001</v>
      </c>
      <c r="T4716" s="3"/>
    </row>
    <row r="4717" spans="1:20" x14ac:dyDescent="0.3">
      <c r="A4717">
        <v>4716</v>
      </c>
      <c r="B4717" t="s">
        <v>7715</v>
      </c>
      <c r="C4717">
        <f t="shared" si="73"/>
        <v>20</v>
      </c>
      <c r="D4717" s="1">
        <v>42502</v>
      </c>
      <c r="E4717" s="1">
        <v>42506</v>
      </c>
      <c r="F4717" t="s">
        <v>46</v>
      </c>
      <c r="G4717" t="s">
        <v>3340</v>
      </c>
      <c r="H4717" t="s">
        <v>3341</v>
      </c>
      <c r="I4717" t="s">
        <v>22</v>
      </c>
      <c r="J4717" t="s">
        <v>23</v>
      </c>
      <c r="K4717" t="s">
        <v>1474</v>
      </c>
      <c r="L4717" t="s">
        <v>453</v>
      </c>
      <c r="M4717">
        <v>80027</v>
      </c>
      <c r="N4717" t="s">
        <v>40</v>
      </c>
      <c r="O4717" t="s">
        <v>4243</v>
      </c>
      <c r="P4717" t="s">
        <v>67</v>
      </c>
      <c r="Q4717" t="s">
        <v>68</v>
      </c>
      <c r="R4717" t="s">
        <v>4244</v>
      </c>
      <c r="S4717">
        <v>201.584</v>
      </c>
      <c r="T4717" s="3"/>
    </row>
    <row r="4718" spans="1:20" x14ac:dyDescent="0.3">
      <c r="A4718">
        <v>4717</v>
      </c>
      <c r="B4718" t="s">
        <v>7716</v>
      </c>
      <c r="C4718">
        <f t="shared" si="73"/>
        <v>49</v>
      </c>
      <c r="D4718" s="1">
        <v>43437</v>
      </c>
      <c r="E4718" s="1">
        <v>43441</v>
      </c>
      <c r="F4718" t="s">
        <v>19</v>
      </c>
      <c r="G4718" t="s">
        <v>3996</v>
      </c>
      <c r="H4718" t="s">
        <v>3997</v>
      </c>
      <c r="I4718" t="s">
        <v>98</v>
      </c>
      <c r="J4718" t="s">
        <v>23</v>
      </c>
      <c r="K4718" t="s">
        <v>91</v>
      </c>
      <c r="L4718" t="s">
        <v>92</v>
      </c>
      <c r="M4718">
        <v>98115</v>
      </c>
      <c r="N4718" t="s">
        <v>40</v>
      </c>
      <c r="O4718" t="s">
        <v>3809</v>
      </c>
      <c r="P4718" t="s">
        <v>28</v>
      </c>
      <c r="Q4718" t="s">
        <v>52</v>
      </c>
      <c r="R4718" t="s">
        <v>3810</v>
      </c>
      <c r="S4718">
        <v>521.96</v>
      </c>
      <c r="T4718" s="3"/>
    </row>
    <row r="4719" spans="1:20" x14ac:dyDescent="0.3">
      <c r="A4719">
        <v>4718</v>
      </c>
      <c r="B4719" t="s">
        <v>7717</v>
      </c>
      <c r="C4719">
        <f t="shared" si="73"/>
        <v>51</v>
      </c>
      <c r="D4719" s="1">
        <v>42716</v>
      </c>
      <c r="E4719" s="1">
        <v>42721</v>
      </c>
      <c r="F4719" t="s">
        <v>46</v>
      </c>
      <c r="G4719" t="s">
        <v>657</v>
      </c>
      <c r="H4719" t="s">
        <v>658</v>
      </c>
      <c r="I4719" t="s">
        <v>22</v>
      </c>
      <c r="J4719" t="s">
        <v>23</v>
      </c>
      <c r="K4719" t="s">
        <v>4497</v>
      </c>
      <c r="L4719" t="s">
        <v>2738</v>
      </c>
      <c r="M4719">
        <v>21215</v>
      </c>
      <c r="N4719" t="s">
        <v>144</v>
      </c>
      <c r="O4719" t="s">
        <v>1738</v>
      </c>
      <c r="P4719" t="s">
        <v>42</v>
      </c>
      <c r="Q4719" t="s">
        <v>64</v>
      </c>
      <c r="R4719" t="s">
        <v>1739</v>
      </c>
      <c r="S4719">
        <v>8.2200000000000006</v>
      </c>
      <c r="T4719" s="3"/>
    </row>
    <row r="4720" spans="1:20" x14ac:dyDescent="0.3">
      <c r="A4720">
        <v>4719</v>
      </c>
      <c r="B4720" t="s">
        <v>7718</v>
      </c>
      <c r="C4720">
        <f t="shared" si="73"/>
        <v>42</v>
      </c>
      <c r="D4720" s="1">
        <v>42653</v>
      </c>
      <c r="E4720" s="1">
        <v>42654</v>
      </c>
      <c r="F4720" t="s">
        <v>184</v>
      </c>
      <c r="G4720" t="s">
        <v>2093</v>
      </c>
      <c r="H4720" t="s">
        <v>2094</v>
      </c>
      <c r="I4720" t="s">
        <v>37</v>
      </c>
      <c r="J4720" t="s">
        <v>23</v>
      </c>
      <c r="K4720" t="s">
        <v>123</v>
      </c>
      <c r="L4720" t="s">
        <v>39</v>
      </c>
      <c r="M4720">
        <v>94109</v>
      </c>
      <c r="N4720" t="s">
        <v>40</v>
      </c>
      <c r="O4720" t="s">
        <v>1982</v>
      </c>
      <c r="P4720" t="s">
        <v>42</v>
      </c>
      <c r="Q4720" t="s">
        <v>86</v>
      </c>
      <c r="R4720" t="s">
        <v>1983</v>
      </c>
      <c r="S4720">
        <v>45.36</v>
      </c>
      <c r="T4720" s="3"/>
    </row>
    <row r="4721" spans="1:20" x14ac:dyDescent="0.3">
      <c r="A4721">
        <v>4720</v>
      </c>
      <c r="B4721" t="s">
        <v>7719</v>
      </c>
      <c r="C4721">
        <f t="shared" si="73"/>
        <v>17</v>
      </c>
      <c r="D4721" s="1">
        <v>42478</v>
      </c>
      <c r="E4721" s="1">
        <v>42480</v>
      </c>
      <c r="F4721" t="s">
        <v>19</v>
      </c>
      <c r="G4721" t="s">
        <v>3053</v>
      </c>
      <c r="H4721" t="s">
        <v>3054</v>
      </c>
      <c r="I4721" t="s">
        <v>98</v>
      </c>
      <c r="J4721" t="s">
        <v>23</v>
      </c>
      <c r="K4721" t="s">
        <v>38</v>
      </c>
      <c r="L4721" t="s">
        <v>39</v>
      </c>
      <c r="M4721">
        <v>90004</v>
      </c>
      <c r="N4721" t="s">
        <v>40</v>
      </c>
      <c r="O4721" t="s">
        <v>1095</v>
      </c>
      <c r="P4721" t="s">
        <v>42</v>
      </c>
      <c r="Q4721" t="s">
        <v>55</v>
      </c>
      <c r="R4721" t="s">
        <v>1096</v>
      </c>
      <c r="S4721">
        <v>947.17</v>
      </c>
      <c r="T4721" s="3"/>
    </row>
    <row r="4722" spans="1:20" x14ac:dyDescent="0.3">
      <c r="A4722">
        <v>4721</v>
      </c>
      <c r="B4722" t="s">
        <v>7719</v>
      </c>
      <c r="C4722">
        <f t="shared" si="73"/>
        <v>17</v>
      </c>
      <c r="D4722" s="1">
        <v>42478</v>
      </c>
      <c r="E4722" s="1">
        <v>42480</v>
      </c>
      <c r="F4722" t="s">
        <v>19</v>
      </c>
      <c r="G4722" t="s">
        <v>3053</v>
      </c>
      <c r="H4722" t="s">
        <v>3054</v>
      </c>
      <c r="I4722" t="s">
        <v>98</v>
      </c>
      <c r="J4722" t="s">
        <v>23</v>
      </c>
      <c r="K4722" t="s">
        <v>38</v>
      </c>
      <c r="L4722" t="s">
        <v>39</v>
      </c>
      <c r="M4722">
        <v>90004</v>
      </c>
      <c r="N4722" t="s">
        <v>40</v>
      </c>
      <c r="O4722" t="s">
        <v>7720</v>
      </c>
      <c r="P4722" t="s">
        <v>42</v>
      </c>
      <c r="Q4722" t="s">
        <v>86</v>
      </c>
      <c r="R4722" t="s">
        <v>7721</v>
      </c>
      <c r="S4722">
        <v>61.96</v>
      </c>
      <c r="T4722" s="3"/>
    </row>
    <row r="4723" spans="1:20" x14ac:dyDescent="0.3">
      <c r="A4723">
        <v>4722</v>
      </c>
      <c r="B4723" t="s">
        <v>7722</v>
      </c>
      <c r="C4723">
        <f t="shared" si="73"/>
        <v>24</v>
      </c>
      <c r="D4723" s="1">
        <v>42162</v>
      </c>
      <c r="E4723" s="1">
        <v>42166</v>
      </c>
      <c r="F4723" t="s">
        <v>19</v>
      </c>
      <c r="G4723" t="s">
        <v>7723</v>
      </c>
      <c r="H4723" t="s">
        <v>7724</v>
      </c>
      <c r="I4723" t="s">
        <v>22</v>
      </c>
      <c r="J4723" t="s">
        <v>23</v>
      </c>
      <c r="K4723" t="s">
        <v>452</v>
      </c>
      <c r="L4723" t="s">
        <v>207</v>
      </c>
      <c r="M4723">
        <v>60505</v>
      </c>
      <c r="N4723" t="s">
        <v>101</v>
      </c>
      <c r="O4723" t="s">
        <v>1437</v>
      </c>
      <c r="P4723" t="s">
        <v>28</v>
      </c>
      <c r="Q4723" t="s">
        <v>52</v>
      </c>
      <c r="R4723" t="s">
        <v>1438</v>
      </c>
      <c r="S4723">
        <v>268.935</v>
      </c>
      <c r="T4723" s="3"/>
    </row>
    <row r="4724" spans="1:20" x14ac:dyDescent="0.3">
      <c r="A4724">
        <v>4723</v>
      </c>
      <c r="B4724" t="s">
        <v>7725</v>
      </c>
      <c r="C4724">
        <f t="shared" si="73"/>
        <v>35</v>
      </c>
      <c r="D4724" s="1">
        <v>43344</v>
      </c>
      <c r="E4724" s="1">
        <v>43350</v>
      </c>
      <c r="F4724" t="s">
        <v>46</v>
      </c>
      <c r="G4724" t="s">
        <v>2311</v>
      </c>
      <c r="H4724" t="s">
        <v>2312</v>
      </c>
      <c r="I4724" t="s">
        <v>98</v>
      </c>
      <c r="J4724" t="s">
        <v>23</v>
      </c>
      <c r="K4724" t="s">
        <v>91</v>
      </c>
      <c r="L4724" t="s">
        <v>92</v>
      </c>
      <c r="M4724">
        <v>98103</v>
      </c>
      <c r="N4724" t="s">
        <v>40</v>
      </c>
      <c r="O4724" t="s">
        <v>3038</v>
      </c>
      <c r="P4724" t="s">
        <v>42</v>
      </c>
      <c r="Q4724" t="s">
        <v>64</v>
      </c>
      <c r="R4724" t="s">
        <v>3039</v>
      </c>
      <c r="S4724">
        <v>7.58</v>
      </c>
      <c r="T4724" s="3"/>
    </row>
    <row r="4725" spans="1:20" x14ac:dyDescent="0.3">
      <c r="A4725">
        <v>4724</v>
      </c>
      <c r="B4725" t="s">
        <v>7726</v>
      </c>
      <c r="C4725">
        <f t="shared" si="73"/>
        <v>21</v>
      </c>
      <c r="D4725" s="1">
        <v>42877</v>
      </c>
      <c r="E4725" s="1">
        <v>42877</v>
      </c>
      <c r="F4725" t="s">
        <v>1289</v>
      </c>
      <c r="G4725" t="s">
        <v>1914</v>
      </c>
      <c r="H4725" t="s">
        <v>1915</v>
      </c>
      <c r="I4725" t="s">
        <v>22</v>
      </c>
      <c r="J4725" t="s">
        <v>23</v>
      </c>
      <c r="K4725" t="s">
        <v>7727</v>
      </c>
      <c r="L4725" t="s">
        <v>1271</v>
      </c>
      <c r="M4725">
        <v>30605</v>
      </c>
      <c r="N4725" t="s">
        <v>26</v>
      </c>
      <c r="O4725" t="s">
        <v>2026</v>
      </c>
      <c r="P4725" t="s">
        <v>42</v>
      </c>
      <c r="Q4725" t="s">
        <v>43</v>
      </c>
      <c r="R4725" t="s">
        <v>2027</v>
      </c>
      <c r="S4725">
        <v>14.73</v>
      </c>
      <c r="T4725" s="3"/>
    </row>
    <row r="4726" spans="1:20" x14ac:dyDescent="0.3">
      <c r="A4726">
        <v>4725</v>
      </c>
      <c r="B4726" t="s">
        <v>7728</v>
      </c>
      <c r="C4726">
        <f t="shared" si="73"/>
        <v>45</v>
      </c>
      <c r="D4726" s="1">
        <v>43050</v>
      </c>
      <c r="E4726" s="1">
        <v>43054</v>
      </c>
      <c r="F4726" t="s">
        <v>46</v>
      </c>
      <c r="G4726" t="s">
        <v>6483</v>
      </c>
      <c r="H4726" t="s">
        <v>6484</v>
      </c>
      <c r="I4726" t="s">
        <v>98</v>
      </c>
      <c r="J4726" t="s">
        <v>23</v>
      </c>
      <c r="K4726" t="s">
        <v>4741</v>
      </c>
      <c r="L4726" t="s">
        <v>50</v>
      </c>
      <c r="M4726">
        <v>32712</v>
      </c>
      <c r="N4726" t="s">
        <v>26</v>
      </c>
      <c r="O4726" t="s">
        <v>410</v>
      </c>
      <c r="P4726" t="s">
        <v>42</v>
      </c>
      <c r="Q4726" t="s">
        <v>71</v>
      </c>
      <c r="R4726" t="s">
        <v>411</v>
      </c>
      <c r="S4726">
        <v>9.8879999999999999</v>
      </c>
      <c r="T4726" s="3"/>
    </row>
    <row r="4727" spans="1:20" x14ac:dyDescent="0.3">
      <c r="A4727">
        <v>4726</v>
      </c>
      <c r="B4727" t="s">
        <v>7728</v>
      </c>
      <c r="C4727">
        <f t="shared" si="73"/>
        <v>45</v>
      </c>
      <c r="D4727" s="1">
        <v>43050</v>
      </c>
      <c r="E4727" s="1">
        <v>43054</v>
      </c>
      <c r="F4727" t="s">
        <v>46</v>
      </c>
      <c r="G4727" t="s">
        <v>6483</v>
      </c>
      <c r="H4727" t="s">
        <v>6484</v>
      </c>
      <c r="I4727" t="s">
        <v>98</v>
      </c>
      <c r="J4727" t="s">
        <v>23</v>
      </c>
      <c r="K4727" t="s">
        <v>4741</v>
      </c>
      <c r="L4727" t="s">
        <v>50</v>
      </c>
      <c r="M4727">
        <v>32712</v>
      </c>
      <c r="N4727" t="s">
        <v>26</v>
      </c>
      <c r="O4727" t="s">
        <v>594</v>
      </c>
      <c r="P4727" t="s">
        <v>42</v>
      </c>
      <c r="Q4727" t="s">
        <v>74</v>
      </c>
      <c r="R4727" t="s">
        <v>595</v>
      </c>
      <c r="S4727">
        <v>671.54399999999998</v>
      </c>
      <c r="T4727" s="3"/>
    </row>
    <row r="4728" spans="1:20" x14ac:dyDescent="0.3">
      <c r="A4728">
        <v>4727</v>
      </c>
      <c r="B4728" t="s">
        <v>7729</v>
      </c>
      <c r="C4728">
        <f t="shared" si="73"/>
        <v>48</v>
      </c>
      <c r="D4728" s="1">
        <v>42333</v>
      </c>
      <c r="E4728" s="1">
        <v>42337</v>
      </c>
      <c r="F4728" t="s">
        <v>19</v>
      </c>
      <c r="G4728" t="s">
        <v>4087</v>
      </c>
      <c r="H4728" t="s">
        <v>4088</v>
      </c>
      <c r="I4728" t="s">
        <v>98</v>
      </c>
      <c r="J4728" t="s">
        <v>23</v>
      </c>
      <c r="K4728" t="s">
        <v>262</v>
      </c>
      <c r="L4728" t="s">
        <v>263</v>
      </c>
      <c r="M4728">
        <v>10009</v>
      </c>
      <c r="N4728" t="s">
        <v>144</v>
      </c>
      <c r="O4728" t="s">
        <v>5603</v>
      </c>
      <c r="P4728" t="s">
        <v>42</v>
      </c>
      <c r="Q4728" t="s">
        <v>55</v>
      </c>
      <c r="R4728" t="s">
        <v>5604</v>
      </c>
      <c r="S4728">
        <v>1117.92</v>
      </c>
      <c r="T4728" s="3"/>
    </row>
    <row r="4729" spans="1:20" x14ac:dyDescent="0.3">
      <c r="A4729">
        <v>4728</v>
      </c>
      <c r="B4729" t="s">
        <v>7729</v>
      </c>
      <c r="C4729">
        <f t="shared" si="73"/>
        <v>48</v>
      </c>
      <c r="D4729" s="1">
        <v>42333</v>
      </c>
      <c r="E4729" s="1">
        <v>42337</v>
      </c>
      <c r="F4729" t="s">
        <v>19</v>
      </c>
      <c r="G4729" t="s">
        <v>4087</v>
      </c>
      <c r="H4729" t="s">
        <v>4088</v>
      </c>
      <c r="I4729" t="s">
        <v>98</v>
      </c>
      <c r="J4729" t="s">
        <v>23</v>
      </c>
      <c r="K4729" t="s">
        <v>262</v>
      </c>
      <c r="L4729" t="s">
        <v>263</v>
      </c>
      <c r="M4729">
        <v>10009</v>
      </c>
      <c r="N4729" t="s">
        <v>144</v>
      </c>
      <c r="O4729" t="s">
        <v>4481</v>
      </c>
      <c r="P4729" t="s">
        <v>28</v>
      </c>
      <c r="Q4729" t="s">
        <v>29</v>
      </c>
      <c r="R4729" t="s">
        <v>4482</v>
      </c>
      <c r="S4729">
        <v>275.952</v>
      </c>
      <c r="T4729" s="3"/>
    </row>
    <row r="4730" spans="1:20" x14ac:dyDescent="0.3">
      <c r="A4730">
        <v>4729</v>
      </c>
      <c r="B4730" t="s">
        <v>7730</v>
      </c>
      <c r="C4730">
        <f t="shared" si="73"/>
        <v>45</v>
      </c>
      <c r="D4730" s="1">
        <v>42315</v>
      </c>
      <c r="E4730" s="1">
        <v>42320</v>
      </c>
      <c r="F4730" t="s">
        <v>46</v>
      </c>
      <c r="G4730" t="s">
        <v>238</v>
      </c>
      <c r="H4730" t="s">
        <v>239</v>
      </c>
      <c r="I4730" t="s">
        <v>22</v>
      </c>
      <c r="J4730" t="s">
        <v>23</v>
      </c>
      <c r="K4730" t="s">
        <v>123</v>
      </c>
      <c r="L4730" t="s">
        <v>39</v>
      </c>
      <c r="M4730">
        <v>94110</v>
      </c>
      <c r="N4730" t="s">
        <v>40</v>
      </c>
      <c r="O4730" t="s">
        <v>2789</v>
      </c>
      <c r="P4730" t="s">
        <v>42</v>
      </c>
      <c r="Q4730" t="s">
        <v>71</v>
      </c>
      <c r="R4730" t="s">
        <v>2790</v>
      </c>
      <c r="S4730">
        <v>123.14400000000001</v>
      </c>
      <c r="T4730" s="3"/>
    </row>
    <row r="4731" spans="1:20" x14ac:dyDescent="0.3">
      <c r="A4731">
        <v>4730</v>
      </c>
      <c r="B4731" t="s">
        <v>7731</v>
      </c>
      <c r="C4731">
        <f t="shared" si="73"/>
        <v>29</v>
      </c>
      <c r="D4731" s="1">
        <v>42934</v>
      </c>
      <c r="E4731" s="1">
        <v>42939</v>
      </c>
      <c r="F4731" t="s">
        <v>19</v>
      </c>
      <c r="G4731" t="s">
        <v>5321</v>
      </c>
      <c r="H4731" t="s">
        <v>5322</v>
      </c>
      <c r="I4731" t="s">
        <v>22</v>
      </c>
      <c r="J4731" t="s">
        <v>23</v>
      </c>
      <c r="K4731" t="s">
        <v>813</v>
      </c>
      <c r="L4731" t="s">
        <v>100</v>
      </c>
      <c r="M4731">
        <v>75217</v>
      </c>
      <c r="N4731" t="s">
        <v>101</v>
      </c>
      <c r="O4731" t="s">
        <v>7732</v>
      </c>
      <c r="P4731" t="s">
        <v>67</v>
      </c>
      <c r="Q4731" t="s">
        <v>157</v>
      </c>
      <c r="R4731" t="s">
        <v>7733</v>
      </c>
      <c r="S4731">
        <v>15.576000000000001</v>
      </c>
      <c r="T4731" s="3"/>
    </row>
    <row r="4732" spans="1:20" x14ac:dyDescent="0.3">
      <c r="A4732">
        <v>4731</v>
      </c>
      <c r="B4732" t="s">
        <v>7734</v>
      </c>
      <c r="C4732">
        <f t="shared" si="73"/>
        <v>14</v>
      </c>
      <c r="D4732" s="1">
        <v>42458</v>
      </c>
      <c r="E4732" s="1">
        <v>42460</v>
      </c>
      <c r="F4732" t="s">
        <v>19</v>
      </c>
      <c r="G4732" t="s">
        <v>5086</v>
      </c>
      <c r="H4732" t="s">
        <v>5087</v>
      </c>
      <c r="I4732" t="s">
        <v>22</v>
      </c>
      <c r="J4732" t="s">
        <v>23</v>
      </c>
      <c r="K4732" t="s">
        <v>946</v>
      </c>
      <c r="L4732" t="s">
        <v>39</v>
      </c>
      <c r="M4732">
        <v>92105</v>
      </c>
      <c r="N4732" t="s">
        <v>40</v>
      </c>
      <c r="O4732" t="s">
        <v>566</v>
      </c>
      <c r="P4732" t="s">
        <v>42</v>
      </c>
      <c r="Q4732" t="s">
        <v>86</v>
      </c>
      <c r="R4732" t="s">
        <v>567</v>
      </c>
      <c r="S4732">
        <v>212.64</v>
      </c>
      <c r="T4732" s="3"/>
    </row>
    <row r="4733" spans="1:20" x14ac:dyDescent="0.3">
      <c r="A4733">
        <v>4732</v>
      </c>
      <c r="B4733" t="s">
        <v>7734</v>
      </c>
      <c r="C4733">
        <f t="shared" si="73"/>
        <v>14</v>
      </c>
      <c r="D4733" s="1">
        <v>42458</v>
      </c>
      <c r="E4733" s="1">
        <v>42460</v>
      </c>
      <c r="F4733" t="s">
        <v>19</v>
      </c>
      <c r="G4733" t="s">
        <v>5086</v>
      </c>
      <c r="H4733" t="s">
        <v>5087</v>
      </c>
      <c r="I4733" t="s">
        <v>22</v>
      </c>
      <c r="J4733" t="s">
        <v>23</v>
      </c>
      <c r="K4733" t="s">
        <v>946</v>
      </c>
      <c r="L4733" t="s">
        <v>39</v>
      </c>
      <c r="M4733">
        <v>92105</v>
      </c>
      <c r="N4733" t="s">
        <v>40</v>
      </c>
      <c r="O4733" t="s">
        <v>4509</v>
      </c>
      <c r="P4733" t="s">
        <v>42</v>
      </c>
      <c r="Q4733" t="s">
        <v>86</v>
      </c>
      <c r="R4733" t="s">
        <v>4510</v>
      </c>
      <c r="S4733">
        <v>9.8699999999999992</v>
      </c>
      <c r="T4733" s="3"/>
    </row>
    <row r="4734" spans="1:20" x14ac:dyDescent="0.3">
      <c r="A4734">
        <v>4733</v>
      </c>
      <c r="B4734" t="s">
        <v>7734</v>
      </c>
      <c r="C4734">
        <f t="shared" si="73"/>
        <v>14</v>
      </c>
      <c r="D4734" s="1">
        <v>42458</v>
      </c>
      <c r="E4734" s="1">
        <v>42460</v>
      </c>
      <c r="F4734" t="s">
        <v>19</v>
      </c>
      <c r="G4734" t="s">
        <v>5086</v>
      </c>
      <c r="H4734" t="s">
        <v>5087</v>
      </c>
      <c r="I4734" t="s">
        <v>22</v>
      </c>
      <c r="J4734" t="s">
        <v>23</v>
      </c>
      <c r="K4734" t="s">
        <v>946</v>
      </c>
      <c r="L4734" t="s">
        <v>39</v>
      </c>
      <c r="M4734">
        <v>92105</v>
      </c>
      <c r="N4734" t="s">
        <v>40</v>
      </c>
      <c r="O4734" t="s">
        <v>3642</v>
      </c>
      <c r="P4734" t="s">
        <v>67</v>
      </c>
      <c r="Q4734" t="s">
        <v>157</v>
      </c>
      <c r="R4734" t="s">
        <v>3643</v>
      </c>
      <c r="S4734">
        <v>53.25</v>
      </c>
      <c r="T4734" s="3"/>
    </row>
    <row r="4735" spans="1:20" x14ac:dyDescent="0.3">
      <c r="A4735">
        <v>4734</v>
      </c>
      <c r="B4735" t="s">
        <v>7734</v>
      </c>
      <c r="C4735">
        <f t="shared" si="73"/>
        <v>14</v>
      </c>
      <c r="D4735" s="1">
        <v>42458</v>
      </c>
      <c r="E4735" s="1">
        <v>42460</v>
      </c>
      <c r="F4735" t="s">
        <v>19</v>
      </c>
      <c r="G4735" t="s">
        <v>5086</v>
      </c>
      <c r="H4735" t="s">
        <v>5087</v>
      </c>
      <c r="I4735" t="s">
        <v>22</v>
      </c>
      <c r="J4735" t="s">
        <v>23</v>
      </c>
      <c r="K4735" t="s">
        <v>946</v>
      </c>
      <c r="L4735" t="s">
        <v>39</v>
      </c>
      <c r="M4735">
        <v>92105</v>
      </c>
      <c r="N4735" t="s">
        <v>40</v>
      </c>
      <c r="O4735" t="s">
        <v>6349</v>
      </c>
      <c r="P4735" t="s">
        <v>28</v>
      </c>
      <c r="Q4735" t="s">
        <v>61</v>
      </c>
      <c r="R4735" t="s">
        <v>6350</v>
      </c>
      <c r="S4735">
        <v>19.920000000000002</v>
      </c>
      <c r="T4735" s="3"/>
    </row>
    <row r="4736" spans="1:20" x14ac:dyDescent="0.3">
      <c r="A4736">
        <v>4735</v>
      </c>
      <c r="B4736" t="s">
        <v>7735</v>
      </c>
      <c r="C4736">
        <f t="shared" si="73"/>
        <v>14</v>
      </c>
      <c r="D4736" s="1">
        <v>42832</v>
      </c>
      <c r="E4736" s="1">
        <v>42837</v>
      </c>
      <c r="F4736" t="s">
        <v>46</v>
      </c>
      <c r="G4736" t="s">
        <v>973</v>
      </c>
      <c r="H4736" t="s">
        <v>974</v>
      </c>
      <c r="I4736" t="s">
        <v>37</v>
      </c>
      <c r="J4736" t="s">
        <v>23</v>
      </c>
      <c r="K4736" t="s">
        <v>262</v>
      </c>
      <c r="L4736" t="s">
        <v>263</v>
      </c>
      <c r="M4736">
        <v>10035</v>
      </c>
      <c r="N4736" t="s">
        <v>144</v>
      </c>
      <c r="O4736" t="s">
        <v>31</v>
      </c>
      <c r="P4736" t="s">
        <v>28</v>
      </c>
      <c r="Q4736" t="s">
        <v>32</v>
      </c>
      <c r="R4736" t="s">
        <v>33</v>
      </c>
      <c r="S4736">
        <v>658.74599999999998</v>
      </c>
      <c r="T4736" s="3"/>
    </row>
    <row r="4737" spans="1:20" x14ac:dyDescent="0.3">
      <c r="A4737">
        <v>4736</v>
      </c>
      <c r="B4737" t="s">
        <v>7736</v>
      </c>
      <c r="C4737">
        <f t="shared" si="73"/>
        <v>25</v>
      </c>
      <c r="D4737" s="1">
        <v>42534</v>
      </c>
      <c r="E4737" s="1">
        <v>42540</v>
      </c>
      <c r="F4737" t="s">
        <v>46</v>
      </c>
      <c r="G4737" t="s">
        <v>3221</v>
      </c>
      <c r="H4737" t="s">
        <v>3222</v>
      </c>
      <c r="I4737" t="s">
        <v>98</v>
      </c>
      <c r="J4737" t="s">
        <v>23</v>
      </c>
      <c r="K4737" t="s">
        <v>7617</v>
      </c>
      <c r="L4737" t="s">
        <v>5239</v>
      </c>
      <c r="M4737">
        <v>4240</v>
      </c>
      <c r="N4737" t="s">
        <v>144</v>
      </c>
      <c r="O4737" t="s">
        <v>3592</v>
      </c>
      <c r="P4737" t="s">
        <v>42</v>
      </c>
      <c r="Q4737" t="s">
        <v>71</v>
      </c>
      <c r="R4737" t="s">
        <v>3593</v>
      </c>
      <c r="S4737">
        <v>8.26</v>
      </c>
      <c r="T4737" s="3"/>
    </row>
    <row r="4738" spans="1:20" x14ac:dyDescent="0.3">
      <c r="A4738">
        <v>4737</v>
      </c>
      <c r="B4738" t="s">
        <v>7736</v>
      </c>
      <c r="C4738">
        <f t="shared" si="73"/>
        <v>25</v>
      </c>
      <c r="D4738" s="1">
        <v>42534</v>
      </c>
      <c r="E4738" s="1">
        <v>42540</v>
      </c>
      <c r="F4738" t="s">
        <v>46</v>
      </c>
      <c r="G4738" t="s">
        <v>3221</v>
      </c>
      <c r="H4738" t="s">
        <v>3222</v>
      </c>
      <c r="I4738" t="s">
        <v>98</v>
      </c>
      <c r="J4738" t="s">
        <v>23</v>
      </c>
      <c r="K4738" t="s">
        <v>7617</v>
      </c>
      <c r="L4738" t="s">
        <v>5239</v>
      </c>
      <c r="M4738">
        <v>4240</v>
      </c>
      <c r="N4738" t="s">
        <v>144</v>
      </c>
      <c r="O4738" t="s">
        <v>2048</v>
      </c>
      <c r="P4738" t="s">
        <v>42</v>
      </c>
      <c r="Q4738" t="s">
        <v>71</v>
      </c>
      <c r="R4738" t="s">
        <v>2049</v>
      </c>
      <c r="S4738">
        <v>29.84</v>
      </c>
      <c r="T4738" s="3"/>
    </row>
    <row r="4739" spans="1:20" x14ac:dyDescent="0.3">
      <c r="A4739">
        <v>4738</v>
      </c>
      <c r="B4739" t="s">
        <v>7736</v>
      </c>
      <c r="C4739">
        <f t="shared" ref="C4739:C4802" si="74">WEEKNUM(D4739,1)</f>
        <v>25</v>
      </c>
      <c r="D4739" s="1">
        <v>42534</v>
      </c>
      <c r="E4739" s="1">
        <v>42540</v>
      </c>
      <c r="F4739" t="s">
        <v>46</v>
      </c>
      <c r="G4739" t="s">
        <v>3221</v>
      </c>
      <c r="H4739" t="s">
        <v>3222</v>
      </c>
      <c r="I4739" t="s">
        <v>98</v>
      </c>
      <c r="J4739" t="s">
        <v>23</v>
      </c>
      <c r="K4739" t="s">
        <v>7617</v>
      </c>
      <c r="L4739" t="s">
        <v>5239</v>
      </c>
      <c r="M4739">
        <v>4240</v>
      </c>
      <c r="N4739" t="s">
        <v>144</v>
      </c>
      <c r="O4739" t="s">
        <v>659</v>
      </c>
      <c r="P4739" t="s">
        <v>67</v>
      </c>
      <c r="Q4739" t="s">
        <v>157</v>
      </c>
      <c r="R4739" t="s">
        <v>660</v>
      </c>
      <c r="S4739">
        <v>67.98</v>
      </c>
      <c r="T4739" s="3"/>
    </row>
    <row r="4740" spans="1:20" x14ac:dyDescent="0.3">
      <c r="A4740">
        <v>4739</v>
      </c>
      <c r="B4740" t="s">
        <v>7737</v>
      </c>
      <c r="C4740">
        <f t="shared" si="74"/>
        <v>8</v>
      </c>
      <c r="D4740" s="1">
        <v>42418</v>
      </c>
      <c r="E4740" s="1">
        <v>42424</v>
      </c>
      <c r="F4740" t="s">
        <v>46</v>
      </c>
      <c r="G4740" t="s">
        <v>1300</v>
      </c>
      <c r="H4740" t="s">
        <v>1301</v>
      </c>
      <c r="I4740" t="s">
        <v>22</v>
      </c>
      <c r="J4740" t="s">
        <v>23</v>
      </c>
      <c r="K4740" t="s">
        <v>1172</v>
      </c>
      <c r="L4740" t="s">
        <v>39</v>
      </c>
      <c r="M4740">
        <v>90805</v>
      </c>
      <c r="N4740" t="s">
        <v>40</v>
      </c>
      <c r="O4740" t="s">
        <v>2256</v>
      </c>
      <c r="P4740" t="s">
        <v>42</v>
      </c>
      <c r="Q4740" t="s">
        <v>43</v>
      </c>
      <c r="R4740" t="s">
        <v>2257</v>
      </c>
      <c r="S4740">
        <v>61.06</v>
      </c>
      <c r="T4740" s="3"/>
    </row>
    <row r="4741" spans="1:20" x14ac:dyDescent="0.3">
      <c r="A4741">
        <v>4740</v>
      </c>
      <c r="B4741" t="s">
        <v>7737</v>
      </c>
      <c r="C4741">
        <f t="shared" si="74"/>
        <v>8</v>
      </c>
      <c r="D4741" s="1">
        <v>42418</v>
      </c>
      <c r="E4741" s="1">
        <v>42424</v>
      </c>
      <c r="F4741" t="s">
        <v>46</v>
      </c>
      <c r="G4741" t="s">
        <v>1300</v>
      </c>
      <c r="H4741" t="s">
        <v>1301</v>
      </c>
      <c r="I4741" t="s">
        <v>22</v>
      </c>
      <c r="J4741" t="s">
        <v>23</v>
      </c>
      <c r="K4741" t="s">
        <v>1172</v>
      </c>
      <c r="L4741" t="s">
        <v>39</v>
      </c>
      <c r="M4741">
        <v>90805</v>
      </c>
      <c r="N4741" t="s">
        <v>40</v>
      </c>
      <c r="O4741" t="s">
        <v>3811</v>
      </c>
      <c r="P4741" t="s">
        <v>28</v>
      </c>
      <c r="Q4741" t="s">
        <v>52</v>
      </c>
      <c r="R4741" t="s">
        <v>3812</v>
      </c>
      <c r="S4741">
        <v>35.543999999999997</v>
      </c>
      <c r="T4741" s="3"/>
    </row>
    <row r="4742" spans="1:20" x14ac:dyDescent="0.3">
      <c r="A4742">
        <v>4741</v>
      </c>
      <c r="B4742" t="s">
        <v>7738</v>
      </c>
      <c r="C4742">
        <f t="shared" si="74"/>
        <v>46</v>
      </c>
      <c r="D4742" s="1">
        <v>43416</v>
      </c>
      <c r="E4742" s="1">
        <v>43420</v>
      </c>
      <c r="F4742" t="s">
        <v>46</v>
      </c>
      <c r="G4742" t="s">
        <v>3263</v>
      </c>
      <c r="H4742" t="s">
        <v>3264</v>
      </c>
      <c r="I4742" t="s">
        <v>22</v>
      </c>
      <c r="J4742" t="s">
        <v>23</v>
      </c>
      <c r="K4742" t="s">
        <v>91</v>
      </c>
      <c r="L4742" t="s">
        <v>92</v>
      </c>
      <c r="M4742">
        <v>98115</v>
      </c>
      <c r="N4742" t="s">
        <v>40</v>
      </c>
      <c r="O4742" t="s">
        <v>2684</v>
      </c>
      <c r="P4742" t="s">
        <v>42</v>
      </c>
      <c r="Q4742" t="s">
        <v>43</v>
      </c>
      <c r="R4742" t="s">
        <v>2685</v>
      </c>
      <c r="S4742">
        <v>9.9600000000000009</v>
      </c>
      <c r="T4742" s="3"/>
    </row>
    <row r="4743" spans="1:20" x14ac:dyDescent="0.3">
      <c r="A4743">
        <v>4742</v>
      </c>
      <c r="B4743" t="s">
        <v>7738</v>
      </c>
      <c r="C4743">
        <f t="shared" si="74"/>
        <v>46</v>
      </c>
      <c r="D4743" s="1">
        <v>43416</v>
      </c>
      <c r="E4743" s="1">
        <v>43420</v>
      </c>
      <c r="F4743" t="s">
        <v>46</v>
      </c>
      <c r="G4743" t="s">
        <v>3263</v>
      </c>
      <c r="H4743" t="s">
        <v>3264</v>
      </c>
      <c r="I4743" t="s">
        <v>22</v>
      </c>
      <c r="J4743" t="s">
        <v>23</v>
      </c>
      <c r="K4743" t="s">
        <v>91</v>
      </c>
      <c r="L4743" t="s">
        <v>92</v>
      </c>
      <c r="M4743">
        <v>98115</v>
      </c>
      <c r="N4743" t="s">
        <v>40</v>
      </c>
      <c r="O4743" t="s">
        <v>5406</v>
      </c>
      <c r="P4743" t="s">
        <v>42</v>
      </c>
      <c r="Q4743" t="s">
        <v>64</v>
      </c>
      <c r="R4743" t="s">
        <v>5407</v>
      </c>
      <c r="S4743">
        <v>9.2100000000000009</v>
      </c>
      <c r="T4743" s="3"/>
    </row>
    <row r="4744" spans="1:20" x14ac:dyDescent="0.3">
      <c r="A4744">
        <v>4743</v>
      </c>
      <c r="B4744" t="s">
        <v>7738</v>
      </c>
      <c r="C4744">
        <f t="shared" si="74"/>
        <v>46</v>
      </c>
      <c r="D4744" s="1">
        <v>43416</v>
      </c>
      <c r="E4744" s="1">
        <v>43420</v>
      </c>
      <c r="F4744" t="s">
        <v>46</v>
      </c>
      <c r="G4744" t="s">
        <v>3263</v>
      </c>
      <c r="H4744" t="s">
        <v>3264</v>
      </c>
      <c r="I4744" t="s">
        <v>22</v>
      </c>
      <c r="J4744" t="s">
        <v>23</v>
      </c>
      <c r="K4744" t="s">
        <v>91</v>
      </c>
      <c r="L4744" t="s">
        <v>92</v>
      </c>
      <c r="M4744">
        <v>98115</v>
      </c>
      <c r="N4744" t="s">
        <v>40</v>
      </c>
      <c r="O4744" t="s">
        <v>2576</v>
      </c>
      <c r="P4744" t="s">
        <v>42</v>
      </c>
      <c r="Q4744" t="s">
        <v>575</v>
      </c>
      <c r="R4744" t="s">
        <v>2577</v>
      </c>
      <c r="S4744">
        <v>27.93</v>
      </c>
      <c r="T4744" s="3"/>
    </row>
    <row r="4745" spans="1:20" x14ac:dyDescent="0.3">
      <c r="A4745">
        <v>4744</v>
      </c>
      <c r="B4745" t="s">
        <v>7739</v>
      </c>
      <c r="C4745">
        <f t="shared" si="74"/>
        <v>10</v>
      </c>
      <c r="D4745" s="1">
        <v>43164</v>
      </c>
      <c r="E4745" s="1">
        <v>43164</v>
      </c>
      <c r="F4745" t="s">
        <v>1289</v>
      </c>
      <c r="G4745" t="s">
        <v>1286</v>
      </c>
      <c r="H4745" t="s">
        <v>1287</v>
      </c>
      <c r="I4745" t="s">
        <v>22</v>
      </c>
      <c r="J4745" t="s">
        <v>23</v>
      </c>
      <c r="K4745" t="s">
        <v>385</v>
      </c>
      <c r="L4745" t="s">
        <v>225</v>
      </c>
      <c r="M4745">
        <v>55901</v>
      </c>
      <c r="N4745" t="s">
        <v>101</v>
      </c>
      <c r="O4745" t="s">
        <v>5971</v>
      </c>
      <c r="P4745" t="s">
        <v>42</v>
      </c>
      <c r="Q4745" t="s">
        <v>265</v>
      </c>
      <c r="R4745" t="s">
        <v>5972</v>
      </c>
      <c r="S4745">
        <v>7.9</v>
      </c>
      <c r="T4745" s="3"/>
    </row>
    <row r="4746" spans="1:20" x14ac:dyDescent="0.3">
      <c r="A4746">
        <v>4745</v>
      </c>
      <c r="B4746" t="s">
        <v>7739</v>
      </c>
      <c r="C4746">
        <f t="shared" si="74"/>
        <v>10</v>
      </c>
      <c r="D4746" s="1">
        <v>43164</v>
      </c>
      <c r="E4746" s="1">
        <v>43164</v>
      </c>
      <c r="F4746" t="s">
        <v>1289</v>
      </c>
      <c r="G4746" t="s">
        <v>1286</v>
      </c>
      <c r="H4746" t="s">
        <v>1287</v>
      </c>
      <c r="I4746" t="s">
        <v>22</v>
      </c>
      <c r="J4746" t="s">
        <v>23</v>
      </c>
      <c r="K4746" t="s">
        <v>385</v>
      </c>
      <c r="L4746" t="s">
        <v>225</v>
      </c>
      <c r="M4746">
        <v>55901</v>
      </c>
      <c r="N4746" t="s">
        <v>101</v>
      </c>
      <c r="O4746" t="s">
        <v>4500</v>
      </c>
      <c r="P4746" t="s">
        <v>42</v>
      </c>
      <c r="Q4746" t="s">
        <v>55</v>
      </c>
      <c r="R4746" t="s">
        <v>4501</v>
      </c>
      <c r="S4746">
        <v>221.16</v>
      </c>
      <c r="T4746" s="3"/>
    </row>
    <row r="4747" spans="1:20" x14ac:dyDescent="0.3">
      <c r="A4747">
        <v>4746</v>
      </c>
      <c r="B4747" t="s">
        <v>7739</v>
      </c>
      <c r="C4747">
        <f t="shared" si="74"/>
        <v>10</v>
      </c>
      <c r="D4747" s="1">
        <v>43164</v>
      </c>
      <c r="E4747" s="1">
        <v>43164</v>
      </c>
      <c r="F4747" t="s">
        <v>1289</v>
      </c>
      <c r="G4747" t="s">
        <v>1286</v>
      </c>
      <c r="H4747" t="s">
        <v>1287</v>
      </c>
      <c r="I4747" t="s">
        <v>22</v>
      </c>
      <c r="J4747" t="s">
        <v>23</v>
      </c>
      <c r="K4747" t="s">
        <v>385</v>
      </c>
      <c r="L4747" t="s">
        <v>225</v>
      </c>
      <c r="M4747">
        <v>55901</v>
      </c>
      <c r="N4747" t="s">
        <v>101</v>
      </c>
      <c r="O4747" t="s">
        <v>2598</v>
      </c>
      <c r="P4747" t="s">
        <v>42</v>
      </c>
      <c r="Q4747" t="s">
        <v>71</v>
      </c>
      <c r="R4747" t="s">
        <v>2599</v>
      </c>
      <c r="S4747">
        <v>127.96</v>
      </c>
      <c r="T4747" s="3"/>
    </row>
    <row r="4748" spans="1:20" x14ac:dyDescent="0.3">
      <c r="A4748">
        <v>4747</v>
      </c>
      <c r="B4748" t="s">
        <v>7739</v>
      </c>
      <c r="C4748">
        <f t="shared" si="74"/>
        <v>10</v>
      </c>
      <c r="D4748" s="1">
        <v>43164</v>
      </c>
      <c r="E4748" s="1">
        <v>43164</v>
      </c>
      <c r="F4748" t="s">
        <v>1289</v>
      </c>
      <c r="G4748" t="s">
        <v>1286</v>
      </c>
      <c r="H4748" t="s">
        <v>1287</v>
      </c>
      <c r="I4748" t="s">
        <v>22</v>
      </c>
      <c r="J4748" t="s">
        <v>23</v>
      </c>
      <c r="K4748" t="s">
        <v>385</v>
      </c>
      <c r="L4748" t="s">
        <v>225</v>
      </c>
      <c r="M4748">
        <v>55901</v>
      </c>
      <c r="N4748" t="s">
        <v>101</v>
      </c>
      <c r="O4748" t="s">
        <v>3129</v>
      </c>
      <c r="P4748" t="s">
        <v>42</v>
      </c>
      <c r="Q4748" t="s">
        <v>71</v>
      </c>
      <c r="R4748" t="s">
        <v>3130</v>
      </c>
      <c r="S4748">
        <v>18.690000000000001</v>
      </c>
      <c r="T4748" s="3"/>
    </row>
    <row r="4749" spans="1:20" x14ac:dyDescent="0.3">
      <c r="A4749">
        <v>4748</v>
      </c>
      <c r="B4749" t="s">
        <v>7740</v>
      </c>
      <c r="C4749">
        <f t="shared" si="74"/>
        <v>9</v>
      </c>
      <c r="D4749" s="1">
        <v>42797</v>
      </c>
      <c r="E4749" s="1">
        <v>42797</v>
      </c>
      <c r="F4749" t="s">
        <v>1289</v>
      </c>
      <c r="G4749" t="s">
        <v>3140</v>
      </c>
      <c r="H4749" t="s">
        <v>3141</v>
      </c>
      <c r="I4749" t="s">
        <v>37</v>
      </c>
      <c r="J4749" t="s">
        <v>23</v>
      </c>
      <c r="K4749" t="s">
        <v>123</v>
      </c>
      <c r="L4749" t="s">
        <v>39</v>
      </c>
      <c r="M4749">
        <v>94110</v>
      </c>
      <c r="N4749" t="s">
        <v>40</v>
      </c>
      <c r="O4749" t="s">
        <v>6833</v>
      </c>
      <c r="P4749" t="s">
        <v>42</v>
      </c>
      <c r="Q4749" t="s">
        <v>575</v>
      </c>
      <c r="R4749" t="s">
        <v>6834</v>
      </c>
      <c r="S4749">
        <v>25.35</v>
      </c>
      <c r="T4749" s="3"/>
    </row>
    <row r="4750" spans="1:20" x14ac:dyDescent="0.3">
      <c r="A4750">
        <v>4749</v>
      </c>
      <c r="B4750" t="s">
        <v>7740</v>
      </c>
      <c r="C4750">
        <f t="shared" si="74"/>
        <v>9</v>
      </c>
      <c r="D4750" s="1">
        <v>42797</v>
      </c>
      <c r="E4750" s="1">
        <v>42797</v>
      </c>
      <c r="F4750" t="s">
        <v>1289</v>
      </c>
      <c r="G4750" t="s">
        <v>3140</v>
      </c>
      <c r="H4750" t="s">
        <v>3141</v>
      </c>
      <c r="I4750" t="s">
        <v>37</v>
      </c>
      <c r="J4750" t="s">
        <v>23</v>
      </c>
      <c r="K4750" t="s">
        <v>123</v>
      </c>
      <c r="L4750" t="s">
        <v>39</v>
      </c>
      <c r="M4750">
        <v>94110</v>
      </c>
      <c r="N4750" t="s">
        <v>40</v>
      </c>
      <c r="O4750" t="s">
        <v>6571</v>
      </c>
      <c r="P4750" t="s">
        <v>28</v>
      </c>
      <c r="Q4750" t="s">
        <v>61</v>
      </c>
      <c r="R4750" t="s">
        <v>6572</v>
      </c>
      <c r="S4750">
        <v>35.28</v>
      </c>
      <c r="T4750" s="3"/>
    </row>
    <row r="4751" spans="1:20" x14ac:dyDescent="0.3">
      <c r="A4751">
        <v>4750</v>
      </c>
      <c r="B4751" t="s">
        <v>7741</v>
      </c>
      <c r="C4751">
        <f t="shared" si="74"/>
        <v>52</v>
      </c>
      <c r="D4751" s="1">
        <v>43093</v>
      </c>
      <c r="E4751" s="1">
        <v>43094</v>
      </c>
      <c r="F4751" t="s">
        <v>184</v>
      </c>
      <c r="G4751" t="s">
        <v>2441</v>
      </c>
      <c r="H4751" t="s">
        <v>2442</v>
      </c>
      <c r="I4751" t="s">
        <v>37</v>
      </c>
      <c r="J4751" t="s">
        <v>23</v>
      </c>
      <c r="K4751" t="s">
        <v>91</v>
      </c>
      <c r="L4751" t="s">
        <v>92</v>
      </c>
      <c r="M4751">
        <v>98103</v>
      </c>
      <c r="N4751" t="s">
        <v>40</v>
      </c>
      <c r="O4751" t="s">
        <v>1866</v>
      </c>
      <c r="P4751" t="s">
        <v>42</v>
      </c>
      <c r="Q4751" t="s">
        <v>86</v>
      </c>
      <c r="R4751" t="s">
        <v>1867</v>
      </c>
      <c r="S4751">
        <v>33.4</v>
      </c>
      <c r="T4751" s="3"/>
    </row>
    <row r="4752" spans="1:20" x14ac:dyDescent="0.3">
      <c r="A4752">
        <v>4751</v>
      </c>
      <c r="B4752" t="s">
        <v>7742</v>
      </c>
      <c r="C4752">
        <f t="shared" si="74"/>
        <v>40</v>
      </c>
      <c r="D4752" s="1">
        <v>43015</v>
      </c>
      <c r="E4752" s="1">
        <v>43017</v>
      </c>
      <c r="F4752" t="s">
        <v>184</v>
      </c>
      <c r="G4752" t="s">
        <v>3260</v>
      </c>
      <c r="H4752" t="s">
        <v>3261</v>
      </c>
      <c r="I4752" t="s">
        <v>37</v>
      </c>
      <c r="J4752" t="s">
        <v>23</v>
      </c>
      <c r="K4752" t="s">
        <v>4681</v>
      </c>
      <c r="L4752" t="s">
        <v>92</v>
      </c>
      <c r="M4752">
        <v>99207</v>
      </c>
      <c r="N4752" t="s">
        <v>40</v>
      </c>
      <c r="O4752" t="s">
        <v>6333</v>
      </c>
      <c r="P4752" t="s">
        <v>67</v>
      </c>
      <c r="Q4752" t="s">
        <v>680</v>
      </c>
      <c r="R4752" t="s">
        <v>6334</v>
      </c>
      <c r="S4752">
        <v>837.6</v>
      </c>
      <c r="T4752" s="3"/>
    </row>
    <row r="4753" spans="1:20" x14ac:dyDescent="0.3">
      <c r="A4753">
        <v>4752</v>
      </c>
      <c r="B4753" t="s">
        <v>7743</v>
      </c>
      <c r="C4753">
        <f t="shared" si="74"/>
        <v>49</v>
      </c>
      <c r="D4753" s="1">
        <v>43078</v>
      </c>
      <c r="E4753" s="1">
        <v>43082</v>
      </c>
      <c r="F4753" t="s">
        <v>46</v>
      </c>
      <c r="G4753" t="s">
        <v>148</v>
      </c>
      <c r="H4753" t="s">
        <v>149</v>
      </c>
      <c r="I4753" t="s">
        <v>22</v>
      </c>
      <c r="J4753" t="s">
        <v>23</v>
      </c>
      <c r="K4753" t="s">
        <v>609</v>
      </c>
      <c r="L4753" t="s">
        <v>331</v>
      </c>
      <c r="M4753">
        <v>37064</v>
      </c>
      <c r="N4753" t="s">
        <v>26</v>
      </c>
      <c r="O4753" t="s">
        <v>4178</v>
      </c>
      <c r="P4753" t="s">
        <v>67</v>
      </c>
      <c r="Q4753" t="s">
        <v>68</v>
      </c>
      <c r="R4753" t="s">
        <v>4179</v>
      </c>
      <c r="S4753">
        <v>40.68</v>
      </c>
      <c r="T4753" s="3"/>
    </row>
    <row r="4754" spans="1:20" x14ac:dyDescent="0.3">
      <c r="A4754">
        <v>4753</v>
      </c>
      <c r="B4754" t="s">
        <v>7744</v>
      </c>
      <c r="C4754">
        <f t="shared" si="74"/>
        <v>47</v>
      </c>
      <c r="D4754" s="1">
        <v>43424</v>
      </c>
      <c r="E4754" s="1">
        <v>43428</v>
      </c>
      <c r="F4754" t="s">
        <v>46</v>
      </c>
      <c r="G4754" t="s">
        <v>2492</v>
      </c>
      <c r="H4754" t="s">
        <v>2493</v>
      </c>
      <c r="I4754" t="s">
        <v>22</v>
      </c>
      <c r="J4754" t="s">
        <v>23</v>
      </c>
      <c r="K4754" t="s">
        <v>324</v>
      </c>
      <c r="L4754" t="s">
        <v>331</v>
      </c>
      <c r="M4754">
        <v>38301</v>
      </c>
      <c r="N4754" t="s">
        <v>26</v>
      </c>
      <c r="O4754" t="s">
        <v>2096</v>
      </c>
      <c r="P4754" t="s">
        <v>28</v>
      </c>
      <c r="Q4754" t="s">
        <v>32</v>
      </c>
      <c r="R4754" t="s">
        <v>2097</v>
      </c>
      <c r="S4754">
        <v>209.56800000000001</v>
      </c>
      <c r="T4754" s="3"/>
    </row>
    <row r="4755" spans="1:20" x14ac:dyDescent="0.3">
      <c r="A4755">
        <v>4754</v>
      </c>
      <c r="B4755" t="s">
        <v>7745</v>
      </c>
      <c r="C4755">
        <f t="shared" si="74"/>
        <v>51</v>
      </c>
      <c r="D4755" s="1">
        <v>42716</v>
      </c>
      <c r="E4755" s="1">
        <v>42720</v>
      </c>
      <c r="F4755" t="s">
        <v>46</v>
      </c>
      <c r="G4755" t="s">
        <v>862</v>
      </c>
      <c r="H4755" t="s">
        <v>863</v>
      </c>
      <c r="I4755" t="s">
        <v>22</v>
      </c>
      <c r="J4755" t="s">
        <v>23</v>
      </c>
      <c r="K4755" t="s">
        <v>1236</v>
      </c>
      <c r="L4755" t="s">
        <v>100</v>
      </c>
      <c r="M4755">
        <v>78745</v>
      </c>
      <c r="N4755" t="s">
        <v>101</v>
      </c>
      <c r="O4755" t="s">
        <v>7746</v>
      </c>
      <c r="P4755" t="s">
        <v>67</v>
      </c>
      <c r="Q4755" t="s">
        <v>157</v>
      </c>
      <c r="R4755" t="s">
        <v>7747</v>
      </c>
      <c r="S4755">
        <v>22.367999999999999</v>
      </c>
      <c r="T4755" s="3"/>
    </row>
    <row r="4756" spans="1:20" x14ac:dyDescent="0.3">
      <c r="A4756">
        <v>4755</v>
      </c>
      <c r="B4756" t="s">
        <v>7748</v>
      </c>
      <c r="C4756">
        <f t="shared" si="74"/>
        <v>5</v>
      </c>
      <c r="D4756" s="1">
        <v>43134</v>
      </c>
      <c r="E4756" s="1">
        <v>43139</v>
      </c>
      <c r="F4756" t="s">
        <v>46</v>
      </c>
      <c r="G4756" t="s">
        <v>5527</v>
      </c>
      <c r="H4756" t="s">
        <v>5528</v>
      </c>
      <c r="I4756" t="s">
        <v>22</v>
      </c>
      <c r="J4756" t="s">
        <v>23</v>
      </c>
      <c r="K4756" t="s">
        <v>1352</v>
      </c>
      <c r="L4756" t="s">
        <v>50</v>
      </c>
      <c r="M4756">
        <v>33024</v>
      </c>
      <c r="N4756" t="s">
        <v>26</v>
      </c>
      <c r="O4756" t="s">
        <v>2445</v>
      </c>
      <c r="P4756" t="s">
        <v>42</v>
      </c>
      <c r="Q4756" t="s">
        <v>71</v>
      </c>
      <c r="R4756" t="s">
        <v>2446</v>
      </c>
      <c r="S4756">
        <v>3.8820000000000001</v>
      </c>
      <c r="T4756" s="3"/>
    </row>
    <row r="4757" spans="1:20" x14ac:dyDescent="0.3">
      <c r="A4757">
        <v>4756</v>
      </c>
      <c r="B4757" t="s">
        <v>7748</v>
      </c>
      <c r="C4757">
        <f t="shared" si="74"/>
        <v>5</v>
      </c>
      <c r="D4757" s="1">
        <v>43134</v>
      </c>
      <c r="E4757" s="1">
        <v>43139</v>
      </c>
      <c r="F4757" t="s">
        <v>46</v>
      </c>
      <c r="G4757" t="s">
        <v>5527</v>
      </c>
      <c r="H4757" t="s">
        <v>5528</v>
      </c>
      <c r="I4757" t="s">
        <v>22</v>
      </c>
      <c r="J4757" t="s">
        <v>23</v>
      </c>
      <c r="K4757" t="s">
        <v>1352</v>
      </c>
      <c r="L4757" t="s">
        <v>50</v>
      </c>
      <c r="M4757">
        <v>33024</v>
      </c>
      <c r="N4757" t="s">
        <v>26</v>
      </c>
      <c r="O4757" t="s">
        <v>7749</v>
      </c>
      <c r="P4757" t="s">
        <v>42</v>
      </c>
      <c r="Q4757" t="s">
        <v>86</v>
      </c>
      <c r="R4757" t="s">
        <v>7750</v>
      </c>
      <c r="S4757">
        <v>115.29600000000001</v>
      </c>
      <c r="T4757" s="3"/>
    </row>
    <row r="4758" spans="1:20" x14ac:dyDescent="0.3">
      <c r="A4758">
        <v>4757</v>
      </c>
      <c r="B4758" t="s">
        <v>7751</v>
      </c>
      <c r="C4758">
        <f t="shared" si="74"/>
        <v>38</v>
      </c>
      <c r="D4758" s="1">
        <v>43364</v>
      </c>
      <c r="E4758" s="1">
        <v>43368</v>
      </c>
      <c r="F4758" t="s">
        <v>46</v>
      </c>
      <c r="G4758" t="s">
        <v>148</v>
      </c>
      <c r="H4758" t="s">
        <v>149</v>
      </c>
      <c r="I4758" t="s">
        <v>22</v>
      </c>
      <c r="J4758" t="s">
        <v>23</v>
      </c>
      <c r="K4758" t="s">
        <v>142</v>
      </c>
      <c r="L4758" t="s">
        <v>143</v>
      </c>
      <c r="M4758">
        <v>19143</v>
      </c>
      <c r="N4758" t="s">
        <v>144</v>
      </c>
      <c r="O4758" t="s">
        <v>5375</v>
      </c>
      <c r="P4758" t="s">
        <v>42</v>
      </c>
      <c r="Q4758" t="s">
        <v>71</v>
      </c>
      <c r="R4758" t="s">
        <v>5376</v>
      </c>
      <c r="S4758">
        <v>1.9079999999999999</v>
      </c>
      <c r="T4758" s="3"/>
    </row>
    <row r="4759" spans="1:20" x14ac:dyDescent="0.3">
      <c r="A4759">
        <v>4758</v>
      </c>
      <c r="B4759" t="s">
        <v>7752</v>
      </c>
      <c r="C4759">
        <f t="shared" si="74"/>
        <v>18</v>
      </c>
      <c r="D4759" s="1">
        <v>43220</v>
      </c>
      <c r="E4759" s="1">
        <v>43225</v>
      </c>
      <c r="F4759" t="s">
        <v>46</v>
      </c>
      <c r="G4759" t="s">
        <v>6260</v>
      </c>
      <c r="H4759" t="s">
        <v>6261</v>
      </c>
      <c r="I4759" t="s">
        <v>98</v>
      </c>
      <c r="J4759" t="s">
        <v>23</v>
      </c>
      <c r="K4759" t="s">
        <v>7632</v>
      </c>
      <c r="L4759" t="s">
        <v>207</v>
      </c>
      <c r="M4759">
        <v>61832</v>
      </c>
      <c r="N4759" t="s">
        <v>101</v>
      </c>
      <c r="O4759" t="s">
        <v>2260</v>
      </c>
      <c r="P4759" t="s">
        <v>42</v>
      </c>
      <c r="Q4759" t="s">
        <v>71</v>
      </c>
      <c r="R4759" t="s">
        <v>2261</v>
      </c>
      <c r="S4759">
        <v>43.372</v>
      </c>
      <c r="T4759" s="3"/>
    </row>
    <row r="4760" spans="1:20" x14ac:dyDescent="0.3">
      <c r="A4760">
        <v>4759</v>
      </c>
      <c r="B4760" t="s">
        <v>7753</v>
      </c>
      <c r="C4760">
        <f t="shared" si="74"/>
        <v>45</v>
      </c>
      <c r="D4760" s="1">
        <v>42311</v>
      </c>
      <c r="E4760" s="1">
        <v>42315</v>
      </c>
      <c r="F4760" t="s">
        <v>46</v>
      </c>
      <c r="G4760" t="s">
        <v>5437</v>
      </c>
      <c r="H4760" t="s">
        <v>5438</v>
      </c>
      <c r="I4760" t="s">
        <v>22</v>
      </c>
      <c r="J4760" t="s">
        <v>23</v>
      </c>
      <c r="K4760" t="s">
        <v>262</v>
      </c>
      <c r="L4760" t="s">
        <v>263</v>
      </c>
      <c r="M4760">
        <v>10009</v>
      </c>
      <c r="N4760" t="s">
        <v>144</v>
      </c>
      <c r="O4760" t="s">
        <v>1819</v>
      </c>
      <c r="P4760" t="s">
        <v>67</v>
      </c>
      <c r="Q4760" t="s">
        <v>68</v>
      </c>
      <c r="R4760" t="s">
        <v>1820</v>
      </c>
      <c r="S4760">
        <v>783.96</v>
      </c>
      <c r="T4760" s="3"/>
    </row>
    <row r="4761" spans="1:20" x14ac:dyDescent="0.3">
      <c r="A4761">
        <v>4760</v>
      </c>
      <c r="B4761" t="s">
        <v>7753</v>
      </c>
      <c r="C4761">
        <f t="shared" si="74"/>
        <v>45</v>
      </c>
      <c r="D4761" s="1">
        <v>42311</v>
      </c>
      <c r="E4761" s="1">
        <v>42315</v>
      </c>
      <c r="F4761" t="s">
        <v>46</v>
      </c>
      <c r="G4761" t="s">
        <v>5437</v>
      </c>
      <c r="H4761" t="s">
        <v>5438</v>
      </c>
      <c r="I4761" t="s">
        <v>22</v>
      </c>
      <c r="J4761" t="s">
        <v>23</v>
      </c>
      <c r="K4761" t="s">
        <v>262</v>
      </c>
      <c r="L4761" t="s">
        <v>263</v>
      </c>
      <c r="M4761">
        <v>10009</v>
      </c>
      <c r="N4761" t="s">
        <v>144</v>
      </c>
      <c r="O4761" t="s">
        <v>3915</v>
      </c>
      <c r="P4761" t="s">
        <v>42</v>
      </c>
      <c r="Q4761" t="s">
        <v>71</v>
      </c>
      <c r="R4761" t="s">
        <v>3916</v>
      </c>
      <c r="S4761">
        <v>48.896000000000001</v>
      </c>
      <c r="T4761" s="3"/>
    </row>
    <row r="4762" spans="1:20" x14ac:dyDescent="0.3">
      <c r="A4762">
        <v>4761</v>
      </c>
      <c r="B4762" t="s">
        <v>7753</v>
      </c>
      <c r="C4762">
        <f t="shared" si="74"/>
        <v>45</v>
      </c>
      <c r="D4762" s="1">
        <v>42311</v>
      </c>
      <c r="E4762" s="1">
        <v>42315</v>
      </c>
      <c r="F4762" t="s">
        <v>46</v>
      </c>
      <c r="G4762" t="s">
        <v>5437</v>
      </c>
      <c r="H4762" t="s">
        <v>5438</v>
      </c>
      <c r="I4762" t="s">
        <v>22</v>
      </c>
      <c r="J4762" t="s">
        <v>23</v>
      </c>
      <c r="K4762" t="s">
        <v>262</v>
      </c>
      <c r="L4762" t="s">
        <v>263</v>
      </c>
      <c r="M4762">
        <v>10009</v>
      </c>
      <c r="N4762" t="s">
        <v>144</v>
      </c>
      <c r="O4762" t="s">
        <v>2712</v>
      </c>
      <c r="P4762" t="s">
        <v>42</v>
      </c>
      <c r="Q4762" t="s">
        <v>71</v>
      </c>
      <c r="R4762" t="s">
        <v>2713</v>
      </c>
      <c r="S4762">
        <v>7.8559999999999999</v>
      </c>
      <c r="T4762" s="3"/>
    </row>
    <row r="4763" spans="1:20" x14ac:dyDescent="0.3">
      <c r="A4763">
        <v>4762</v>
      </c>
      <c r="B4763" t="s">
        <v>7754</v>
      </c>
      <c r="C4763">
        <f t="shared" si="74"/>
        <v>52</v>
      </c>
      <c r="D4763" s="1">
        <v>43099</v>
      </c>
      <c r="E4763" s="1">
        <v>43104</v>
      </c>
      <c r="F4763" t="s">
        <v>46</v>
      </c>
      <c r="G4763" t="s">
        <v>2462</v>
      </c>
      <c r="H4763" t="s">
        <v>2463</v>
      </c>
      <c r="I4763" t="s">
        <v>22</v>
      </c>
      <c r="J4763" t="s">
        <v>23</v>
      </c>
      <c r="K4763" t="s">
        <v>493</v>
      </c>
      <c r="L4763" t="s">
        <v>494</v>
      </c>
      <c r="M4763">
        <v>43229</v>
      </c>
      <c r="N4763" t="s">
        <v>144</v>
      </c>
      <c r="O4763" t="s">
        <v>7386</v>
      </c>
      <c r="P4763" t="s">
        <v>42</v>
      </c>
      <c r="Q4763" t="s">
        <v>43</v>
      </c>
      <c r="R4763" t="s">
        <v>7387</v>
      </c>
      <c r="S4763">
        <v>5.9039999999999999</v>
      </c>
      <c r="T4763" s="3"/>
    </row>
    <row r="4764" spans="1:20" x14ac:dyDescent="0.3">
      <c r="A4764">
        <v>4763</v>
      </c>
      <c r="B4764" t="s">
        <v>7754</v>
      </c>
      <c r="C4764">
        <f t="shared" si="74"/>
        <v>52</v>
      </c>
      <c r="D4764" s="1">
        <v>43099</v>
      </c>
      <c r="E4764" s="1">
        <v>43104</v>
      </c>
      <c r="F4764" t="s">
        <v>46</v>
      </c>
      <c r="G4764" t="s">
        <v>2462</v>
      </c>
      <c r="H4764" t="s">
        <v>2463</v>
      </c>
      <c r="I4764" t="s">
        <v>22</v>
      </c>
      <c r="J4764" t="s">
        <v>23</v>
      </c>
      <c r="K4764" t="s">
        <v>493</v>
      </c>
      <c r="L4764" t="s">
        <v>494</v>
      </c>
      <c r="M4764">
        <v>43229</v>
      </c>
      <c r="N4764" t="s">
        <v>144</v>
      </c>
      <c r="O4764" t="s">
        <v>5070</v>
      </c>
      <c r="P4764" t="s">
        <v>42</v>
      </c>
      <c r="Q4764" t="s">
        <v>575</v>
      </c>
      <c r="R4764" t="s">
        <v>5071</v>
      </c>
      <c r="S4764">
        <v>13.712</v>
      </c>
      <c r="T4764" s="3"/>
    </row>
    <row r="4765" spans="1:20" x14ac:dyDescent="0.3">
      <c r="A4765">
        <v>4764</v>
      </c>
      <c r="B4765" t="s">
        <v>7755</v>
      </c>
      <c r="C4765">
        <f t="shared" si="74"/>
        <v>38</v>
      </c>
      <c r="D4765" s="1">
        <v>42264</v>
      </c>
      <c r="E4765" s="1">
        <v>42268</v>
      </c>
      <c r="F4765" t="s">
        <v>46</v>
      </c>
      <c r="G4765" t="s">
        <v>7723</v>
      </c>
      <c r="H4765" t="s">
        <v>7724</v>
      </c>
      <c r="I4765" t="s">
        <v>22</v>
      </c>
      <c r="J4765" t="s">
        <v>23</v>
      </c>
      <c r="K4765" t="s">
        <v>6927</v>
      </c>
      <c r="L4765" t="s">
        <v>39</v>
      </c>
      <c r="M4765">
        <v>91911</v>
      </c>
      <c r="N4765" t="s">
        <v>40</v>
      </c>
      <c r="O4765" t="s">
        <v>7756</v>
      </c>
      <c r="P4765" t="s">
        <v>42</v>
      </c>
      <c r="Q4765" t="s">
        <v>169</v>
      </c>
      <c r="R4765" t="s">
        <v>7757</v>
      </c>
      <c r="S4765">
        <v>182.94</v>
      </c>
      <c r="T4765" s="3"/>
    </row>
    <row r="4766" spans="1:20" x14ac:dyDescent="0.3">
      <c r="A4766">
        <v>4765</v>
      </c>
      <c r="B4766" t="s">
        <v>7758</v>
      </c>
      <c r="C4766">
        <f t="shared" si="74"/>
        <v>47</v>
      </c>
      <c r="D4766" s="1">
        <v>43428</v>
      </c>
      <c r="E4766" s="1">
        <v>43431</v>
      </c>
      <c r="F4766" t="s">
        <v>184</v>
      </c>
      <c r="G4766" t="s">
        <v>2569</v>
      </c>
      <c r="H4766" t="s">
        <v>2570</v>
      </c>
      <c r="I4766" t="s">
        <v>22</v>
      </c>
      <c r="J4766" t="s">
        <v>23</v>
      </c>
      <c r="K4766" t="s">
        <v>123</v>
      </c>
      <c r="L4766" t="s">
        <v>39</v>
      </c>
      <c r="M4766">
        <v>94110</v>
      </c>
      <c r="N4766" t="s">
        <v>40</v>
      </c>
      <c r="O4766" t="s">
        <v>3589</v>
      </c>
      <c r="P4766" t="s">
        <v>42</v>
      </c>
      <c r="Q4766" t="s">
        <v>64</v>
      </c>
      <c r="R4766" t="s">
        <v>3590</v>
      </c>
      <c r="S4766">
        <v>27.76</v>
      </c>
      <c r="T4766" s="3"/>
    </row>
    <row r="4767" spans="1:20" x14ac:dyDescent="0.3">
      <c r="A4767">
        <v>4766</v>
      </c>
      <c r="B4767" t="s">
        <v>7759</v>
      </c>
      <c r="C4767">
        <f t="shared" si="74"/>
        <v>18</v>
      </c>
      <c r="D4767" s="1">
        <v>42484</v>
      </c>
      <c r="E4767" s="1">
        <v>42488</v>
      </c>
      <c r="F4767" t="s">
        <v>46</v>
      </c>
      <c r="G4767" t="s">
        <v>4105</v>
      </c>
      <c r="H4767" t="s">
        <v>4106</v>
      </c>
      <c r="I4767" t="s">
        <v>98</v>
      </c>
      <c r="J4767" t="s">
        <v>23</v>
      </c>
      <c r="K4767" t="s">
        <v>262</v>
      </c>
      <c r="L4767" t="s">
        <v>263</v>
      </c>
      <c r="M4767">
        <v>10009</v>
      </c>
      <c r="N4767" t="s">
        <v>144</v>
      </c>
      <c r="O4767" t="s">
        <v>4231</v>
      </c>
      <c r="P4767" t="s">
        <v>42</v>
      </c>
      <c r="Q4767" t="s">
        <v>64</v>
      </c>
      <c r="R4767" t="s">
        <v>4232</v>
      </c>
      <c r="S4767">
        <v>25.99</v>
      </c>
      <c r="T4767" s="3"/>
    </row>
    <row r="4768" spans="1:20" x14ac:dyDescent="0.3">
      <c r="A4768">
        <v>4767</v>
      </c>
      <c r="B4768" t="s">
        <v>7760</v>
      </c>
      <c r="C4768">
        <f t="shared" si="74"/>
        <v>11</v>
      </c>
      <c r="D4768" s="1">
        <v>42438</v>
      </c>
      <c r="E4768" s="1">
        <v>42441</v>
      </c>
      <c r="F4768" t="s">
        <v>184</v>
      </c>
      <c r="G4768" t="s">
        <v>3098</v>
      </c>
      <c r="H4768" t="s">
        <v>3099</v>
      </c>
      <c r="I4768" t="s">
        <v>37</v>
      </c>
      <c r="J4768" t="s">
        <v>23</v>
      </c>
      <c r="K4768" t="s">
        <v>676</v>
      </c>
      <c r="L4768" t="s">
        <v>100</v>
      </c>
      <c r="M4768">
        <v>78207</v>
      </c>
      <c r="N4768" t="s">
        <v>101</v>
      </c>
      <c r="O4768" t="s">
        <v>2818</v>
      </c>
      <c r="P4768" t="s">
        <v>67</v>
      </c>
      <c r="Q4768" t="s">
        <v>157</v>
      </c>
      <c r="R4768" t="s">
        <v>2819</v>
      </c>
      <c r="S4768">
        <v>113.52</v>
      </c>
      <c r="T4768" s="3"/>
    </row>
    <row r="4769" spans="1:20" x14ac:dyDescent="0.3">
      <c r="A4769">
        <v>4768</v>
      </c>
      <c r="B4769" t="s">
        <v>7760</v>
      </c>
      <c r="C4769">
        <f t="shared" si="74"/>
        <v>11</v>
      </c>
      <c r="D4769" s="1">
        <v>42438</v>
      </c>
      <c r="E4769" s="1">
        <v>42441</v>
      </c>
      <c r="F4769" t="s">
        <v>184</v>
      </c>
      <c r="G4769" t="s">
        <v>3098</v>
      </c>
      <c r="H4769" t="s">
        <v>3099</v>
      </c>
      <c r="I4769" t="s">
        <v>37</v>
      </c>
      <c r="J4769" t="s">
        <v>23</v>
      </c>
      <c r="K4769" t="s">
        <v>676</v>
      </c>
      <c r="L4769" t="s">
        <v>100</v>
      </c>
      <c r="M4769">
        <v>78207</v>
      </c>
      <c r="N4769" t="s">
        <v>101</v>
      </c>
      <c r="O4769" t="s">
        <v>4766</v>
      </c>
      <c r="P4769" t="s">
        <v>67</v>
      </c>
      <c r="Q4769" t="s">
        <v>68</v>
      </c>
      <c r="R4769" t="s">
        <v>4767</v>
      </c>
      <c r="S4769">
        <v>359.88</v>
      </c>
      <c r="T4769" s="3"/>
    </row>
    <row r="4770" spans="1:20" x14ac:dyDescent="0.3">
      <c r="A4770">
        <v>4769</v>
      </c>
      <c r="B4770" t="s">
        <v>7761</v>
      </c>
      <c r="C4770">
        <f t="shared" si="74"/>
        <v>22</v>
      </c>
      <c r="D4770" s="1">
        <v>43253</v>
      </c>
      <c r="E4770" s="1">
        <v>43254</v>
      </c>
      <c r="F4770" t="s">
        <v>1289</v>
      </c>
      <c r="G4770" t="s">
        <v>7762</v>
      </c>
      <c r="H4770" t="s">
        <v>7763</v>
      </c>
      <c r="I4770" t="s">
        <v>22</v>
      </c>
      <c r="J4770" t="s">
        <v>23</v>
      </c>
      <c r="K4770" t="s">
        <v>1522</v>
      </c>
      <c r="L4770" t="s">
        <v>84</v>
      </c>
      <c r="M4770">
        <v>28540</v>
      </c>
      <c r="N4770" t="s">
        <v>26</v>
      </c>
      <c r="O4770" t="s">
        <v>6980</v>
      </c>
      <c r="P4770" t="s">
        <v>42</v>
      </c>
      <c r="Q4770" t="s">
        <v>86</v>
      </c>
      <c r="R4770" t="s">
        <v>6981</v>
      </c>
      <c r="S4770">
        <v>25.344000000000001</v>
      </c>
      <c r="T4770" s="3"/>
    </row>
    <row r="4771" spans="1:20" x14ac:dyDescent="0.3">
      <c r="A4771">
        <v>4770</v>
      </c>
      <c r="B4771" t="s">
        <v>7764</v>
      </c>
      <c r="C4771">
        <f t="shared" si="74"/>
        <v>38</v>
      </c>
      <c r="D4771" s="1">
        <v>42997</v>
      </c>
      <c r="E4771" s="1">
        <v>43002</v>
      </c>
      <c r="F4771" t="s">
        <v>19</v>
      </c>
      <c r="G4771" t="s">
        <v>2131</v>
      </c>
      <c r="H4771" t="s">
        <v>2132</v>
      </c>
      <c r="I4771" t="s">
        <v>98</v>
      </c>
      <c r="J4771" t="s">
        <v>23</v>
      </c>
      <c r="K4771" t="s">
        <v>123</v>
      </c>
      <c r="L4771" t="s">
        <v>39</v>
      </c>
      <c r="M4771">
        <v>94109</v>
      </c>
      <c r="N4771" t="s">
        <v>40</v>
      </c>
      <c r="O4771" t="s">
        <v>2302</v>
      </c>
      <c r="P4771" t="s">
        <v>42</v>
      </c>
      <c r="Q4771" t="s">
        <v>71</v>
      </c>
      <c r="R4771" t="s">
        <v>2303</v>
      </c>
      <c r="S4771">
        <v>11.952</v>
      </c>
      <c r="T4771" s="3"/>
    </row>
    <row r="4772" spans="1:20" x14ac:dyDescent="0.3">
      <c r="A4772">
        <v>4771</v>
      </c>
      <c r="B4772" t="s">
        <v>7764</v>
      </c>
      <c r="C4772">
        <f t="shared" si="74"/>
        <v>38</v>
      </c>
      <c r="D4772" s="1">
        <v>42997</v>
      </c>
      <c r="E4772" s="1">
        <v>43002</v>
      </c>
      <c r="F4772" t="s">
        <v>19</v>
      </c>
      <c r="G4772" t="s">
        <v>2131</v>
      </c>
      <c r="H4772" t="s">
        <v>2132</v>
      </c>
      <c r="I4772" t="s">
        <v>98</v>
      </c>
      <c r="J4772" t="s">
        <v>23</v>
      </c>
      <c r="K4772" t="s">
        <v>123</v>
      </c>
      <c r="L4772" t="s">
        <v>39</v>
      </c>
      <c r="M4772">
        <v>94109</v>
      </c>
      <c r="N4772" t="s">
        <v>40</v>
      </c>
      <c r="O4772" t="s">
        <v>7765</v>
      </c>
      <c r="P4772" t="s">
        <v>42</v>
      </c>
      <c r="Q4772" t="s">
        <v>575</v>
      </c>
      <c r="R4772" t="s">
        <v>7766</v>
      </c>
      <c r="S4772">
        <v>6.24</v>
      </c>
      <c r="T4772" s="3"/>
    </row>
    <row r="4773" spans="1:20" x14ac:dyDescent="0.3">
      <c r="A4773">
        <v>4772</v>
      </c>
      <c r="B4773" t="s">
        <v>7767</v>
      </c>
      <c r="C4773">
        <f t="shared" si="74"/>
        <v>44</v>
      </c>
      <c r="D4773" s="1">
        <v>42308</v>
      </c>
      <c r="E4773" s="1">
        <v>42311</v>
      </c>
      <c r="F4773" t="s">
        <v>19</v>
      </c>
      <c r="G4773" t="s">
        <v>4721</v>
      </c>
      <c r="H4773" t="s">
        <v>4722</v>
      </c>
      <c r="I4773" t="s">
        <v>22</v>
      </c>
      <c r="J4773" t="s">
        <v>23</v>
      </c>
      <c r="K4773" t="s">
        <v>7768</v>
      </c>
      <c r="L4773" t="s">
        <v>306</v>
      </c>
      <c r="M4773">
        <v>85323</v>
      </c>
      <c r="N4773" t="s">
        <v>40</v>
      </c>
      <c r="O4773" t="s">
        <v>201</v>
      </c>
      <c r="P4773" t="s">
        <v>67</v>
      </c>
      <c r="Q4773" t="s">
        <v>68</v>
      </c>
      <c r="R4773" t="s">
        <v>202</v>
      </c>
      <c r="S4773">
        <v>742.33600000000001</v>
      </c>
      <c r="T4773" s="3"/>
    </row>
    <row r="4774" spans="1:20" x14ac:dyDescent="0.3">
      <c r="A4774">
        <v>4773</v>
      </c>
      <c r="B4774" t="s">
        <v>7769</v>
      </c>
      <c r="C4774">
        <f t="shared" si="74"/>
        <v>47</v>
      </c>
      <c r="D4774" s="1">
        <v>43427</v>
      </c>
      <c r="E4774" s="1">
        <v>43431</v>
      </c>
      <c r="F4774" t="s">
        <v>46</v>
      </c>
      <c r="G4774" t="s">
        <v>1735</v>
      </c>
      <c r="H4774" t="s">
        <v>1736</v>
      </c>
      <c r="I4774" t="s">
        <v>22</v>
      </c>
      <c r="J4774" t="s">
        <v>23</v>
      </c>
      <c r="K4774" t="s">
        <v>299</v>
      </c>
      <c r="L4774" t="s">
        <v>207</v>
      </c>
      <c r="M4774">
        <v>60610</v>
      </c>
      <c r="N4774" t="s">
        <v>101</v>
      </c>
      <c r="O4774" t="s">
        <v>5658</v>
      </c>
      <c r="P4774" t="s">
        <v>28</v>
      </c>
      <c r="Q4774" t="s">
        <v>61</v>
      </c>
      <c r="R4774" t="s">
        <v>5659</v>
      </c>
      <c r="S4774">
        <v>6.4640000000000004</v>
      </c>
      <c r="T4774" s="3"/>
    </row>
    <row r="4775" spans="1:20" x14ac:dyDescent="0.3">
      <c r="A4775">
        <v>4774</v>
      </c>
      <c r="B4775" t="s">
        <v>7769</v>
      </c>
      <c r="C4775">
        <f t="shared" si="74"/>
        <v>47</v>
      </c>
      <c r="D4775" s="1">
        <v>43427</v>
      </c>
      <c r="E4775" s="1">
        <v>43431</v>
      </c>
      <c r="F4775" t="s">
        <v>46</v>
      </c>
      <c r="G4775" t="s">
        <v>1735</v>
      </c>
      <c r="H4775" t="s">
        <v>1736</v>
      </c>
      <c r="I4775" t="s">
        <v>22</v>
      </c>
      <c r="J4775" t="s">
        <v>23</v>
      </c>
      <c r="K4775" t="s">
        <v>299</v>
      </c>
      <c r="L4775" t="s">
        <v>207</v>
      </c>
      <c r="M4775">
        <v>60610</v>
      </c>
      <c r="N4775" t="s">
        <v>101</v>
      </c>
      <c r="O4775" t="s">
        <v>2921</v>
      </c>
      <c r="P4775" t="s">
        <v>42</v>
      </c>
      <c r="Q4775" t="s">
        <v>43</v>
      </c>
      <c r="R4775" t="s">
        <v>2922</v>
      </c>
      <c r="S4775">
        <v>11.52</v>
      </c>
      <c r="T4775" s="3"/>
    </row>
    <row r="4776" spans="1:20" x14ac:dyDescent="0.3">
      <c r="A4776">
        <v>4775</v>
      </c>
      <c r="B4776" t="s">
        <v>7769</v>
      </c>
      <c r="C4776">
        <f t="shared" si="74"/>
        <v>47</v>
      </c>
      <c r="D4776" s="1">
        <v>43427</v>
      </c>
      <c r="E4776" s="1">
        <v>43431</v>
      </c>
      <c r="F4776" t="s">
        <v>46</v>
      </c>
      <c r="G4776" t="s">
        <v>1735</v>
      </c>
      <c r="H4776" t="s">
        <v>1736</v>
      </c>
      <c r="I4776" t="s">
        <v>22</v>
      </c>
      <c r="J4776" t="s">
        <v>23</v>
      </c>
      <c r="K4776" t="s">
        <v>299</v>
      </c>
      <c r="L4776" t="s">
        <v>207</v>
      </c>
      <c r="M4776">
        <v>60610</v>
      </c>
      <c r="N4776" t="s">
        <v>101</v>
      </c>
      <c r="O4776" t="s">
        <v>3403</v>
      </c>
      <c r="P4776" t="s">
        <v>67</v>
      </c>
      <c r="Q4776" t="s">
        <v>68</v>
      </c>
      <c r="R4776" t="s">
        <v>3404</v>
      </c>
      <c r="S4776">
        <v>222.38399999999999</v>
      </c>
      <c r="T4776" s="3"/>
    </row>
    <row r="4777" spans="1:20" x14ac:dyDescent="0.3">
      <c r="A4777">
        <v>4776</v>
      </c>
      <c r="B4777" t="s">
        <v>7770</v>
      </c>
      <c r="C4777">
        <f t="shared" si="74"/>
        <v>46</v>
      </c>
      <c r="D4777" s="1">
        <v>43420</v>
      </c>
      <c r="E4777" s="1">
        <v>43425</v>
      </c>
      <c r="F4777" t="s">
        <v>46</v>
      </c>
      <c r="G4777" t="s">
        <v>7277</v>
      </c>
      <c r="H4777" t="s">
        <v>7278</v>
      </c>
      <c r="I4777" t="s">
        <v>98</v>
      </c>
      <c r="J4777" t="s">
        <v>23</v>
      </c>
      <c r="K4777" t="s">
        <v>3342</v>
      </c>
      <c r="L4777" t="s">
        <v>39</v>
      </c>
      <c r="M4777">
        <v>92025</v>
      </c>
      <c r="N4777" t="s">
        <v>40</v>
      </c>
      <c r="O4777" t="s">
        <v>3179</v>
      </c>
      <c r="P4777" t="s">
        <v>42</v>
      </c>
      <c r="Q4777" t="s">
        <v>64</v>
      </c>
      <c r="R4777" t="s">
        <v>3180</v>
      </c>
      <c r="S4777">
        <v>23.36</v>
      </c>
      <c r="T4777" s="3"/>
    </row>
    <row r="4778" spans="1:20" x14ac:dyDescent="0.3">
      <c r="A4778">
        <v>4777</v>
      </c>
      <c r="B4778" t="s">
        <v>7771</v>
      </c>
      <c r="C4778">
        <f t="shared" si="74"/>
        <v>8</v>
      </c>
      <c r="D4778" s="1">
        <v>42785</v>
      </c>
      <c r="E4778" s="1">
        <v>42789</v>
      </c>
      <c r="F4778" t="s">
        <v>19</v>
      </c>
      <c r="G4778" t="s">
        <v>2634</v>
      </c>
      <c r="H4778" t="s">
        <v>2635</v>
      </c>
      <c r="I4778" t="s">
        <v>37</v>
      </c>
      <c r="J4778" t="s">
        <v>23</v>
      </c>
      <c r="K4778" t="s">
        <v>1172</v>
      </c>
      <c r="L4778" t="s">
        <v>263</v>
      </c>
      <c r="M4778">
        <v>11561</v>
      </c>
      <c r="N4778" t="s">
        <v>144</v>
      </c>
      <c r="O4778" t="s">
        <v>3376</v>
      </c>
      <c r="P4778" t="s">
        <v>42</v>
      </c>
      <c r="Q4778" t="s">
        <v>43</v>
      </c>
      <c r="R4778" t="s">
        <v>3377</v>
      </c>
      <c r="S4778">
        <v>8.67</v>
      </c>
      <c r="T4778" s="3"/>
    </row>
    <row r="4779" spans="1:20" x14ac:dyDescent="0.3">
      <c r="A4779">
        <v>4778</v>
      </c>
      <c r="B4779" t="s">
        <v>7771</v>
      </c>
      <c r="C4779">
        <f t="shared" si="74"/>
        <v>8</v>
      </c>
      <c r="D4779" s="1">
        <v>42785</v>
      </c>
      <c r="E4779" s="1">
        <v>42789</v>
      </c>
      <c r="F4779" t="s">
        <v>19</v>
      </c>
      <c r="G4779" t="s">
        <v>2634</v>
      </c>
      <c r="H4779" t="s">
        <v>2635</v>
      </c>
      <c r="I4779" t="s">
        <v>37</v>
      </c>
      <c r="J4779" t="s">
        <v>23</v>
      </c>
      <c r="K4779" t="s">
        <v>1172</v>
      </c>
      <c r="L4779" t="s">
        <v>263</v>
      </c>
      <c r="M4779">
        <v>11561</v>
      </c>
      <c r="N4779" t="s">
        <v>144</v>
      </c>
      <c r="O4779" t="s">
        <v>5070</v>
      </c>
      <c r="P4779" t="s">
        <v>42</v>
      </c>
      <c r="Q4779" t="s">
        <v>575</v>
      </c>
      <c r="R4779" t="s">
        <v>5071</v>
      </c>
      <c r="S4779">
        <v>25.71</v>
      </c>
      <c r="T4779" s="3"/>
    </row>
    <row r="4780" spans="1:20" x14ac:dyDescent="0.3">
      <c r="A4780">
        <v>4779</v>
      </c>
      <c r="B4780" t="s">
        <v>7772</v>
      </c>
      <c r="C4780">
        <f t="shared" si="74"/>
        <v>45</v>
      </c>
      <c r="D4780" s="1">
        <v>43411</v>
      </c>
      <c r="E4780" s="1">
        <v>43415</v>
      </c>
      <c r="F4780" t="s">
        <v>46</v>
      </c>
      <c r="G4780" t="s">
        <v>107</v>
      </c>
      <c r="H4780" t="s">
        <v>108</v>
      </c>
      <c r="I4780" t="s">
        <v>22</v>
      </c>
      <c r="J4780" t="s">
        <v>23</v>
      </c>
      <c r="K4780" t="s">
        <v>603</v>
      </c>
      <c r="L4780" t="s">
        <v>241</v>
      </c>
      <c r="M4780">
        <v>19711</v>
      </c>
      <c r="N4780" t="s">
        <v>144</v>
      </c>
      <c r="O4780" t="s">
        <v>1331</v>
      </c>
      <c r="P4780" t="s">
        <v>42</v>
      </c>
      <c r="Q4780" t="s">
        <v>74</v>
      </c>
      <c r="R4780" t="s">
        <v>1332</v>
      </c>
      <c r="S4780">
        <v>100.94</v>
      </c>
      <c r="T4780" s="3"/>
    </row>
    <row r="4781" spans="1:20" x14ac:dyDescent="0.3">
      <c r="A4781">
        <v>4780</v>
      </c>
      <c r="B4781" t="s">
        <v>7773</v>
      </c>
      <c r="C4781">
        <f t="shared" si="74"/>
        <v>28</v>
      </c>
      <c r="D4781" s="1">
        <v>42193</v>
      </c>
      <c r="E4781" s="1">
        <v>42195</v>
      </c>
      <c r="F4781" t="s">
        <v>184</v>
      </c>
      <c r="G4781" t="s">
        <v>5989</v>
      </c>
      <c r="H4781" t="s">
        <v>5990</v>
      </c>
      <c r="I4781" t="s">
        <v>22</v>
      </c>
      <c r="J4781" t="s">
        <v>23</v>
      </c>
      <c r="K4781" t="s">
        <v>3457</v>
      </c>
      <c r="L4781" t="s">
        <v>263</v>
      </c>
      <c r="M4781">
        <v>14215</v>
      </c>
      <c r="N4781" t="s">
        <v>144</v>
      </c>
      <c r="O4781" t="s">
        <v>1840</v>
      </c>
      <c r="P4781" t="s">
        <v>28</v>
      </c>
      <c r="Q4781" t="s">
        <v>32</v>
      </c>
      <c r="R4781" t="s">
        <v>1841</v>
      </c>
      <c r="S4781">
        <v>63.881999999999998</v>
      </c>
      <c r="T4781" s="3"/>
    </row>
    <row r="4782" spans="1:20" x14ac:dyDescent="0.3">
      <c r="A4782">
        <v>4781</v>
      </c>
      <c r="B4782" t="s">
        <v>7774</v>
      </c>
      <c r="C4782">
        <f t="shared" si="74"/>
        <v>45</v>
      </c>
      <c r="D4782" s="1">
        <v>42315</v>
      </c>
      <c r="E4782" s="1">
        <v>42320</v>
      </c>
      <c r="F4782" t="s">
        <v>46</v>
      </c>
      <c r="G4782" t="s">
        <v>515</v>
      </c>
      <c r="H4782" t="s">
        <v>516</v>
      </c>
      <c r="I4782" t="s">
        <v>22</v>
      </c>
      <c r="J4782" t="s">
        <v>23</v>
      </c>
      <c r="K4782" t="s">
        <v>180</v>
      </c>
      <c r="L4782" t="s">
        <v>100</v>
      </c>
      <c r="M4782">
        <v>77070</v>
      </c>
      <c r="N4782" t="s">
        <v>101</v>
      </c>
      <c r="O4782" t="s">
        <v>5917</v>
      </c>
      <c r="P4782" t="s">
        <v>28</v>
      </c>
      <c r="Q4782" t="s">
        <v>32</v>
      </c>
      <c r="R4782" t="s">
        <v>5918</v>
      </c>
      <c r="S4782">
        <v>683.14400000000001</v>
      </c>
      <c r="T4782" s="3"/>
    </row>
    <row r="4783" spans="1:20" x14ac:dyDescent="0.3">
      <c r="A4783">
        <v>4782</v>
      </c>
      <c r="B4783" t="s">
        <v>7774</v>
      </c>
      <c r="C4783">
        <f t="shared" si="74"/>
        <v>45</v>
      </c>
      <c r="D4783" s="1">
        <v>42315</v>
      </c>
      <c r="E4783" s="1">
        <v>42320</v>
      </c>
      <c r="F4783" t="s">
        <v>46</v>
      </c>
      <c r="G4783" t="s">
        <v>515</v>
      </c>
      <c r="H4783" t="s">
        <v>516</v>
      </c>
      <c r="I4783" t="s">
        <v>22</v>
      </c>
      <c r="J4783" t="s">
        <v>23</v>
      </c>
      <c r="K4783" t="s">
        <v>180</v>
      </c>
      <c r="L4783" t="s">
        <v>100</v>
      </c>
      <c r="M4783">
        <v>77070</v>
      </c>
      <c r="N4783" t="s">
        <v>101</v>
      </c>
      <c r="O4783" t="s">
        <v>7775</v>
      </c>
      <c r="P4783" t="s">
        <v>42</v>
      </c>
      <c r="Q4783" t="s">
        <v>71</v>
      </c>
      <c r="R4783" t="s">
        <v>7776</v>
      </c>
      <c r="S4783">
        <v>1.476</v>
      </c>
      <c r="T4783" s="3"/>
    </row>
    <row r="4784" spans="1:20" x14ac:dyDescent="0.3">
      <c r="A4784">
        <v>4783</v>
      </c>
      <c r="B4784" t="s">
        <v>7774</v>
      </c>
      <c r="C4784">
        <f t="shared" si="74"/>
        <v>45</v>
      </c>
      <c r="D4784" s="1">
        <v>42315</v>
      </c>
      <c r="E4784" s="1">
        <v>42320</v>
      </c>
      <c r="F4784" t="s">
        <v>46</v>
      </c>
      <c r="G4784" t="s">
        <v>515</v>
      </c>
      <c r="H4784" t="s">
        <v>516</v>
      </c>
      <c r="I4784" t="s">
        <v>22</v>
      </c>
      <c r="J4784" t="s">
        <v>23</v>
      </c>
      <c r="K4784" t="s">
        <v>180</v>
      </c>
      <c r="L4784" t="s">
        <v>100</v>
      </c>
      <c r="M4784">
        <v>77070</v>
      </c>
      <c r="N4784" t="s">
        <v>101</v>
      </c>
      <c r="O4784" t="s">
        <v>2000</v>
      </c>
      <c r="P4784" t="s">
        <v>42</v>
      </c>
      <c r="Q4784" t="s">
        <v>575</v>
      </c>
      <c r="R4784" t="s">
        <v>2001</v>
      </c>
      <c r="S4784">
        <v>40.712000000000003</v>
      </c>
      <c r="T4784" s="3"/>
    </row>
    <row r="4785" spans="1:20" x14ac:dyDescent="0.3">
      <c r="A4785">
        <v>4784</v>
      </c>
      <c r="B4785" t="s">
        <v>7777</v>
      </c>
      <c r="C4785">
        <f t="shared" si="74"/>
        <v>5</v>
      </c>
      <c r="D4785" s="1">
        <v>43128</v>
      </c>
      <c r="E4785" s="1">
        <v>43132</v>
      </c>
      <c r="F4785" t="s">
        <v>46</v>
      </c>
      <c r="G4785" t="s">
        <v>6177</v>
      </c>
      <c r="H4785" t="s">
        <v>6178</v>
      </c>
      <c r="I4785" t="s">
        <v>22</v>
      </c>
      <c r="J4785" t="s">
        <v>23</v>
      </c>
      <c r="K4785" t="s">
        <v>7250</v>
      </c>
      <c r="L4785" t="s">
        <v>4535</v>
      </c>
      <c r="M4785">
        <v>67212</v>
      </c>
      <c r="N4785" t="s">
        <v>101</v>
      </c>
      <c r="O4785" t="s">
        <v>3783</v>
      </c>
      <c r="P4785" t="s">
        <v>42</v>
      </c>
      <c r="Q4785" t="s">
        <v>86</v>
      </c>
      <c r="R4785" t="s">
        <v>3784</v>
      </c>
      <c r="S4785">
        <v>279.89999999999998</v>
      </c>
      <c r="T4785" s="3"/>
    </row>
    <row r="4786" spans="1:20" x14ac:dyDescent="0.3">
      <c r="A4786">
        <v>4785</v>
      </c>
      <c r="B4786" t="s">
        <v>7778</v>
      </c>
      <c r="C4786">
        <f t="shared" si="74"/>
        <v>51</v>
      </c>
      <c r="D4786" s="1">
        <v>42715</v>
      </c>
      <c r="E4786" s="1">
        <v>42720</v>
      </c>
      <c r="F4786" t="s">
        <v>46</v>
      </c>
      <c r="G4786" t="s">
        <v>89</v>
      </c>
      <c r="H4786" t="s">
        <v>90</v>
      </c>
      <c r="I4786" t="s">
        <v>22</v>
      </c>
      <c r="J4786" t="s">
        <v>23</v>
      </c>
      <c r="K4786" t="s">
        <v>1080</v>
      </c>
      <c r="L4786" t="s">
        <v>453</v>
      </c>
      <c r="M4786">
        <v>80906</v>
      </c>
      <c r="N4786" t="s">
        <v>40</v>
      </c>
      <c r="O4786" t="s">
        <v>5563</v>
      </c>
      <c r="P4786" t="s">
        <v>42</v>
      </c>
      <c r="Q4786" t="s">
        <v>64</v>
      </c>
      <c r="R4786" t="s">
        <v>5564</v>
      </c>
      <c r="S4786">
        <v>13.12</v>
      </c>
      <c r="T4786" s="3"/>
    </row>
    <row r="4787" spans="1:20" x14ac:dyDescent="0.3">
      <c r="A4787">
        <v>4786</v>
      </c>
      <c r="B4787" t="s">
        <v>7778</v>
      </c>
      <c r="C4787">
        <f t="shared" si="74"/>
        <v>51</v>
      </c>
      <c r="D4787" s="1">
        <v>42715</v>
      </c>
      <c r="E4787" s="1">
        <v>42720</v>
      </c>
      <c r="F4787" t="s">
        <v>46</v>
      </c>
      <c r="G4787" t="s">
        <v>89</v>
      </c>
      <c r="H4787" t="s">
        <v>90</v>
      </c>
      <c r="I4787" t="s">
        <v>22</v>
      </c>
      <c r="J4787" t="s">
        <v>23</v>
      </c>
      <c r="K4787" t="s">
        <v>1080</v>
      </c>
      <c r="L4787" t="s">
        <v>453</v>
      </c>
      <c r="M4787">
        <v>80906</v>
      </c>
      <c r="N4787" t="s">
        <v>40</v>
      </c>
      <c r="O4787" t="s">
        <v>5642</v>
      </c>
      <c r="P4787" t="s">
        <v>28</v>
      </c>
      <c r="Q4787" t="s">
        <v>29</v>
      </c>
      <c r="R4787" t="s">
        <v>5643</v>
      </c>
      <c r="S4787">
        <v>69.575999999999993</v>
      </c>
      <c r="T4787" s="3"/>
    </row>
    <row r="4788" spans="1:20" x14ac:dyDescent="0.3">
      <c r="A4788">
        <v>4787</v>
      </c>
      <c r="B4788" t="s">
        <v>7778</v>
      </c>
      <c r="C4788">
        <f t="shared" si="74"/>
        <v>51</v>
      </c>
      <c r="D4788" s="1">
        <v>42715</v>
      </c>
      <c r="E4788" s="1">
        <v>42720</v>
      </c>
      <c r="F4788" t="s">
        <v>46</v>
      </c>
      <c r="G4788" t="s">
        <v>89</v>
      </c>
      <c r="H4788" t="s">
        <v>90</v>
      </c>
      <c r="I4788" t="s">
        <v>22</v>
      </c>
      <c r="J4788" t="s">
        <v>23</v>
      </c>
      <c r="K4788" t="s">
        <v>1080</v>
      </c>
      <c r="L4788" t="s">
        <v>453</v>
      </c>
      <c r="M4788">
        <v>80906</v>
      </c>
      <c r="N4788" t="s">
        <v>40</v>
      </c>
      <c r="O4788" t="s">
        <v>3233</v>
      </c>
      <c r="P4788" t="s">
        <v>42</v>
      </c>
      <c r="Q4788" t="s">
        <v>64</v>
      </c>
      <c r="R4788" t="s">
        <v>3234</v>
      </c>
      <c r="S4788">
        <v>4.2240000000000002</v>
      </c>
      <c r="T4788" s="3"/>
    </row>
    <row r="4789" spans="1:20" x14ac:dyDescent="0.3">
      <c r="A4789">
        <v>4788</v>
      </c>
      <c r="B4789" t="s">
        <v>7778</v>
      </c>
      <c r="C4789">
        <f t="shared" si="74"/>
        <v>51</v>
      </c>
      <c r="D4789" s="1">
        <v>42715</v>
      </c>
      <c r="E4789" s="1">
        <v>42720</v>
      </c>
      <c r="F4789" t="s">
        <v>46</v>
      </c>
      <c r="G4789" t="s">
        <v>89</v>
      </c>
      <c r="H4789" t="s">
        <v>90</v>
      </c>
      <c r="I4789" t="s">
        <v>22</v>
      </c>
      <c r="J4789" t="s">
        <v>23</v>
      </c>
      <c r="K4789" t="s">
        <v>1080</v>
      </c>
      <c r="L4789" t="s">
        <v>453</v>
      </c>
      <c r="M4789">
        <v>80906</v>
      </c>
      <c r="N4789" t="s">
        <v>40</v>
      </c>
      <c r="O4789" t="s">
        <v>7779</v>
      </c>
      <c r="P4789" t="s">
        <v>67</v>
      </c>
      <c r="Q4789" t="s">
        <v>157</v>
      </c>
      <c r="R4789" t="s">
        <v>7780</v>
      </c>
      <c r="S4789">
        <v>58.08</v>
      </c>
      <c r="T4789" s="3"/>
    </row>
    <row r="4790" spans="1:20" x14ac:dyDescent="0.3">
      <c r="A4790">
        <v>4789</v>
      </c>
      <c r="B4790" t="s">
        <v>7778</v>
      </c>
      <c r="C4790">
        <f t="shared" si="74"/>
        <v>51</v>
      </c>
      <c r="D4790" s="1">
        <v>42715</v>
      </c>
      <c r="E4790" s="1">
        <v>42720</v>
      </c>
      <c r="F4790" t="s">
        <v>46</v>
      </c>
      <c r="G4790" t="s">
        <v>89</v>
      </c>
      <c r="H4790" t="s">
        <v>90</v>
      </c>
      <c r="I4790" t="s">
        <v>22</v>
      </c>
      <c r="J4790" t="s">
        <v>23</v>
      </c>
      <c r="K4790" t="s">
        <v>1080</v>
      </c>
      <c r="L4790" t="s">
        <v>453</v>
      </c>
      <c r="M4790">
        <v>80906</v>
      </c>
      <c r="N4790" t="s">
        <v>40</v>
      </c>
      <c r="O4790" t="s">
        <v>4069</v>
      </c>
      <c r="P4790" t="s">
        <v>28</v>
      </c>
      <c r="Q4790" t="s">
        <v>61</v>
      </c>
      <c r="R4790" t="s">
        <v>4070</v>
      </c>
      <c r="S4790">
        <v>52.415999999999997</v>
      </c>
      <c r="T4790" s="3"/>
    </row>
    <row r="4791" spans="1:20" x14ac:dyDescent="0.3">
      <c r="A4791">
        <v>4790</v>
      </c>
      <c r="B4791" t="s">
        <v>7778</v>
      </c>
      <c r="C4791">
        <f t="shared" si="74"/>
        <v>51</v>
      </c>
      <c r="D4791" s="1">
        <v>42715</v>
      </c>
      <c r="E4791" s="1">
        <v>42720</v>
      </c>
      <c r="F4791" t="s">
        <v>46</v>
      </c>
      <c r="G4791" t="s">
        <v>89</v>
      </c>
      <c r="H4791" t="s">
        <v>90</v>
      </c>
      <c r="I4791" t="s">
        <v>22</v>
      </c>
      <c r="J4791" t="s">
        <v>23</v>
      </c>
      <c r="K4791" t="s">
        <v>1080</v>
      </c>
      <c r="L4791" t="s">
        <v>453</v>
      </c>
      <c r="M4791">
        <v>80906</v>
      </c>
      <c r="N4791" t="s">
        <v>40</v>
      </c>
      <c r="O4791" t="s">
        <v>3933</v>
      </c>
      <c r="P4791" t="s">
        <v>28</v>
      </c>
      <c r="Q4791" t="s">
        <v>61</v>
      </c>
      <c r="R4791" t="s">
        <v>3934</v>
      </c>
      <c r="S4791">
        <v>54.92</v>
      </c>
      <c r="T4791" s="3"/>
    </row>
    <row r="4792" spans="1:20" x14ac:dyDescent="0.3">
      <c r="A4792">
        <v>4791</v>
      </c>
      <c r="B4792" t="s">
        <v>7778</v>
      </c>
      <c r="C4792">
        <f t="shared" si="74"/>
        <v>51</v>
      </c>
      <c r="D4792" s="1">
        <v>42715</v>
      </c>
      <c r="E4792" s="1">
        <v>42720</v>
      </c>
      <c r="F4792" t="s">
        <v>46</v>
      </c>
      <c r="G4792" t="s">
        <v>89</v>
      </c>
      <c r="H4792" t="s">
        <v>90</v>
      </c>
      <c r="I4792" t="s">
        <v>22</v>
      </c>
      <c r="J4792" t="s">
        <v>23</v>
      </c>
      <c r="K4792" t="s">
        <v>1080</v>
      </c>
      <c r="L4792" t="s">
        <v>453</v>
      </c>
      <c r="M4792">
        <v>80906</v>
      </c>
      <c r="N4792" t="s">
        <v>40</v>
      </c>
      <c r="O4792" t="s">
        <v>5508</v>
      </c>
      <c r="P4792" t="s">
        <v>28</v>
      </c>
      <c r="Q4792" t="s">
        <v>52</v>
      </c>
      <c r="R4792" t="s">
        <v>5509</v>
      </c>
      <c r="S4792">
        <v>364.95</v>
      </c>
      <c r="T4792" s="3"/>
    </row>
    <row r="4793" spans="1:20" x14ac:dyDescent="0.3">
      <c r="A4793">
        <v>4792</v>
      </c>
      <c r="B4793" t="s">
        <v>7778</v>
      </c>
      <c r="C4793">
        <f t="shared" si="74"/>
        <v>51</v>
      </c>
      <c r="D4793" s="1">
        <v>42715</v>
      </c>
      <c r="E4793" s="1">
        <v>42720</v>
      </c>
      <c r="F4793" t="s">
        <v>46</v>
      </c>
      <c r="G4793" t="s">
        <v>89</v>
      </c>
      <c r="H4793" t="s">
        <v>90</v>
      </c>
      <c r="I4793" t="s">
        <v>22</v>
      </c>
      <c r="J4793" t="s">
        <v>23</v>
      </c>
      <c r="K4793" t="s">
        <v>1080</v>
      </c>
      <c r="L4793" t="s">
        <v>453</v>
      </c>
      <c r="M4793">
        <v>80906</v>
      </c>
      <c r="N4793" t="s">
        <v>40</v>
      </c>
      <c r="O4793" t="s">
        <v>3055</v>
      </c>
      <c r="P4793" t="s">
        <v>42</v>
      </c>
      <c r="Q4793" t="s">
        <v>86</v>
      </c>
      <c r="R4793" t="s">
        <v>7781</v>
      </c>
      <c r="S4793">
        <v>85.055999999999997</v>
      </c>
      <c r="T4793" s="3"/>
    </row>
    <row r="4794" spans="1:20" x14ac:dyDescent="0.3">
      <c r="A4794">
        <v>4793</v>
      </c>
      <c r="B4794" t="s">
        <v>7778</v>
      </c>
      <c r="C4794">
        <f t="shared" si="74"/>
        <v>51</v>
      </c>
      <c r="D4794" s="1">
        <v>42715</v>
      </c>
      <c r="E4794" s="1">
        <v>42720</v>
      </c>
      <c r="F4794" t="s">
        <v>46</v>
      </c>
      <c r="G4794" t="s">
        <v>89</v>
      </c>
      <c r="H4794" t="s">
        <v>90</v>
      </c>
      <c r="I4794" t="s">
        <v>22</v>
      </c>
      <c r="J4794" t="s">
        <v>23</v>
      </c>
      <c r="K4794" t="s">
        <v>1080</v>
      </c>
      <c r="L4794" t="s">
        <v>453</v>
      </c>
      <c r="M4794">
        <v>80906</v>
      </c>
      <c r="N4794" t="s">
        <v>40</v>
      </c>
      <c r="O4794" t="s">
        <v>438</v>
      </c>
      <c r="P4794" t="s">
        <v>42</v>
      </c>
      <c r="Q4794" t="s">
        <v>86</v>
      </c>
      <c r="R4794" t="s">
        <v>439</v>
      </c>
      <c r="S4794">
        <v>27.696000000000002</v>
      </c>
      <c r="T4794" s="3"/>
    </row>
    <row r="4795" spans="1:20" x14ac:dyDescent="0.3">
      <c r="A4795">
        <v>4794</v>
      </c>
      <c r="B4795" t="s">
        <v>7782</v>
      </c>
      <c r="C4795">
        <f t="shared" si="74"/>
        <v>27</v>
      </c>
      <c r="D4795" s="1">
        <v>42550</v>
      </c>
      <c r="E4795" s="1">
        <v>42555</v>
      </c>
      <c r="F4795" t="s">
        <v>46</v>
      </c>
      <c r="G4795" t="s">
        <v>4329</v>
      </c>
      <c r="H4795" t="s">
        <v>4330</v>
      </c>
      <c r="I4795" t="s">
        <v>22</v>
      </c>
      <c r="J4795" t="s">
        <v>23</v>
      </c>
      <c r="K4795" t="s">
        <v>262</v>
      </c>
      <c r="L4795" t="s">
        <v>263</v>
      </c>
      <c r="M4795">
        <v>10011</v>
      </c>
      <c r="N4795" t="s">
        <v>144</v>
      </c>
      <c r="O4795" t="s">
        <v>3542</v>
      </c>
      <c r="P4795" t="s">
        <v>42</v>
      </c>
      <c r="Q4795" t="s">
        <v>86</v>
      </c>
      <c r="R4795" t="s">
        <v>3543</v>
      </c>
      <c r="S4795">
        <v>24.96</v>
      </c>
      <c r="T4795" s="3"/>
    </row>
    <row r="4796" spans="1:20" x14ac:dyDescent="0.3">
      <c r="A4796">
        <v>4795</v>
      </c>
      <c r="B4796" t="s">
        <v>7783</v>
      </c>
      <c r="C4796">
        <f t="shared" si="74"/>
        <v>12</v>
      </c>
      <c r="D4796" s="1">
        <v>42445</v>
      </c>
      <c r="E4796" s="1">
        <v>42452</v>
      </c>
      <c r="F4796" t="s">
        <v>46</v>
      </c>
      <c r="G4796" t="s">
        <v>7784</v>
      </c>
      <c r="H4796" t="s">
        <v>7785</v>
      </c>
      <c r="I4796" t="s">
        <v>37</v>
      </c>
      <c r="J4796" t="s">
        <v>23</v>
      </c>
      <c r="K4796" t="s">
        <v>38</v>
      </c>
      <c r="L4796" t="s">
        <v>39</v>
      </c>
      <c r="M4796">
        <v>90036</v>
      </c>
      <c r="N4796" t="s">
        <v>40</v>
      </c>
      <c r="O4796" t="s">
        <v>7153</v>
      </c>
      <c r="P4796" t="s">
        <v>28</v>
      </c>
      <c r="Q4796" t="s">
        <v>61</v>
      </c>
      <c r="R4796" t="s">
        <v>7154</v>
      </c>
      <c r="S4796">
        <v>43.13</v>
      </c>
      <c r="T4796" s="3"/>
    </row>
    <row r="4797" spans="1:20" x14ac:dyDescent="0.3">
      <c r="A4797">
        <v>4796</v>
      </c>
      <c r="B4797" t="s">
        <v>7786</v>
      </c>
      <c r="C4797">
        <f t="shared" si="74"/>
        <v>33</v>
      </c>
      <c r="D4797" s="1">
        <v>42595</v>
      </c>
      <c r="E4797" s="1">
        <v>42599</v>
      </c>
      <c r="F4797" t="s">
        <v>46</v>
      </c>
      <c r="G4797" t="s">
        <v>2036</v>
      </c>
      <c r="H4797" t="s">
        <v>2037</v>
      </c>
      <c r="I4797" t="s">
        <v>22</v>
      </c>
      <c r="J4797" t="s">
        <v>23</v>
      </c>
      <c r="K4797" t="s">
        <v>7787</v>
      </c>
      <c r="L4797" t="s">
        <v>1271</v>
      </c>
      <c r="M4797">
        <v>30062</v>
      </c>
      <c r="N4797" t="s">
        <v>26</v>
      </c>
      <c r="O4797" t="s">
        <v>2428</v>
      </c>
      <c r="P4797" t="s">
        <v>42</v>
      </c>
      <c r="Q4797" t="s">
        <v>71</v>
      </c>
      <c r="R4797" t="s">
        <v>2429</v>
      </c>
      <c r="S4797">
        <v>5.64</v>
      </c>
      <c r="T4797" s="3"/>
    </row>
    <row r="4798" spans="1:20" x14ac:dyDescent="0.3">
      <c r="A4798">
        <v>4797</v>
      </c>
      <c r="B4798" t="s">
        <v>7788</v>
      </c>
      <c r="C4798">
        <f t="shared" si="74"/>
        <v>20</v>
      </c>
      <c r="D4798" s="1">
        <v>42869</v>
      </c>
      <c r="E4798" s="1">
        <v>42874</v>
      </c>
      <c r="F4798" t="s">
        <v>46</v>
      </c>
      <c r="G4798" t="s">
        <v>1290</v>
      </c>
      <c r="H4798" t="s">
        <v>1291</v>
      </c>
      <c r="I4798" t="s">
        <v>37</v>
      </c>
      <c r="J4798" t="s">
        <v>23</v>
      </c>
      <c r="K4798" t="s">
        <v>1522</v>
      </c>
      <c r="L4798" t="s">
        <v>50</v>
      </c>
      <c r="M4798">
        <v>32216</v>
      </c>
      <c r="N4798" t="s">
        <v>26</v>
      </c>
      <c r="O4798" t="s">
        <v>4999</v>
      </c>
      <c r="P4798" t="s">
        <v>42</v>
      </c>
      <c r="Q4798" t="s">
        <v>71</v>
      </c>
      <c r="R4798" t="s">
        <v>5000</v>
      </c>
      <c r="S4798">
        <v>57.582000000000001</v>
      </c>
      <c r="T4798" s="3"/>
    </row>
    <row r="4799" spans="1:20" x14ac:dyDescent="0.3">
      <c r="A4799">
        <v>4798</v>
      </c>
      <c r="B4799" t="s">
        <v>7788</v>
      </c>
      <c r="C4799">
        <f t="shared" si="74"/>
        <v>20</v>
      </c>
      <c r="D4799" s="1">
        <v>42869</v>
      </c>
      <c r="E4799" s="1">
        <v>42874</v>
      </c>
      <c r="F4799" t="s">
        <v>46</v>
      </c>
      <c r="G4799" t="s">
        <v>1290</v>
      </c>
      <c r="H4799" t="s">
        <v>1291</v>
      </c>
      <c r="I4799" t="s">
        <v>37</v>
      </c>
      <c r="J4799" t="s">
        <v>23</v>
      </c>
      <c r="K4799" t="s">
        <v>1522</v>
      </c>
      <c r="L4799" t="s">
        <v>50</v>
      </c>
      <c r="M4799">
        <v>32216</v>
      </c>
      <c r="N4799" t="s">
        <v>26</v>
      </c>
      <c r="O4799" t="s">
        <v>5534</v>
      </c>
      <c r="P4799" t="s">
        <v>42</v>
      </c>
      <c r="Q4799" t="s">
        <v>86</v>
      </c>
      <c r="R4799" t="s">
        <v>5535</v>
      </c>
      <c r="S4799">
        <v>31.103999999999999</v>
      </c>
      <c r="T4799" s="3"/>
    </row>
    <row r="4800" spans="1:20" x14ac:dyDescent="0.3">
      <c r="A4800">
        <v>4799</v>
      </c>
      <c r="B4800" t="s">
        <v>7788</v>
      </c>
      <c r="C4800">
        <f t="shared" si="74"/>
        <v>20</v>
      </c>
      <c r="D4800" s="1">
        <v>42869</v>
      </c>
      <c r="E4800" s="1">
        <v>42874</v>
      </c>
      <c r="F4800" t="s">
        <v>46</v>
      </c>
      <c r="G4800" t="s">
        <v>1290</v>
      </c>
      <c r="H4800" t="s">
        <v>1291</v>
      </c>
      <c r="I4800" t="s">
        <v>37</v>
      </c>
      <c r="J4800" t="s">
        <v>23</v>
      </c>
      <c r="K4800" t="s">
        <v>1522</v>
      </c>
      <c r="L4800" t="s">
        <v>50</v>
      </c>
      <c r="M4800">
        <v>32216</v>
      </c>
      <c r="N4800" t="s">
        <v>26</v>
      </c>
      <c r="O4800" t="s">
        <v>7030</v>
      </c>
      <c r="P4800" t="s">
        <v>28</v>
      </c>
      <c r="Q4800" t="s">
        <v>61</v>
      </c>
      <c r="R4800" t="s">
        <v>7031</v>
      </c>
      <c r="S4800">
        <v>30.192</v>
      </c>
      <c r="T4800" s="3"/>
    </row>
    <row r="4801" spans="1:20" x14ac:dyDescent="0.3">
      <c r="A4801">
        <v>4800</v>
      </c>
      <c r="B4801" t="s">
        <v>7788</v>
      </c>
      <c r="C4801">
        <f t="shared" si="74"/>
        <v>20</v>
      </c>
      <c r="D4801" s="1">
        <v>42869</v>
      </c>
      <c r="E4801" s="1">
        <v>42874</v>
      </c>
      <c r="F4801" t="s">
        <v>46</v>
      </c>
      <c r="G4801" t="s">
        <v>1290</v>
      </c>
      <c r="H4801" t="s">
        <v>1291</v>
      </c>
      <c r="I4801" t="s">
        <v>37</v>
      </c>
      <c r="J4801" t="s">
        <v>23</v>
      </c>
      <c r="K4801" t="s">
        <v>1522</v>
      </c>
      <c r="L4801" t="s">
        <v>50</v>
      </c>
      <c r="M4801">
        <v>32216</v>
      </c>
      <c r="N4801" t="s">
        <v>26</v>
      </c>
      <c r="O4801" t="s">
        <v>244</v>
      </c>
      <c r="P4801" t="s">
        <v>67</v>
      </c>
      <c r="Q4801" t="s">
        <v>68</v>
      </c>
      <c r="R4801" t="s">
        <v>245</v>
      </c>
      <c r="S4801">
        <v>43.6</v>
      </c>
      <c r="T4801" s="3"/>
    </row>
    <row r="4802" spans="1:20" x14ac:dyDescent="0.3">
      <c r="A4802">
        <v>4801</v>
      </c>
      <c r="B4802" t="s">
        <v>7788</v>
      </c>
      <c r="C4802">
        <f t="shared" si="74"/>
        <v>20</v>
      </c>
      <c r="D4802" s="1">
        <v>42869</v>
      </c>
      <c r="E4802" s="1">
        <v>42874</v>
      </c>
      <c r="F4802" t="s">
        <v>46</v>
      </c>
      <c r="G4802" t="s">
        <v>1290</v>
      </c>
      <c r="H4802" t="s">
        <v>1291</v>
      </c>
      <c r="I4802" t="s">
        <v>37</v>
      </c>
      <c r="J4802" t="s">
        <v>23</v>
      </c>
      <c r="K4802" t="s">
        <v>1522</v>
      </c>
      <c r="L4802" t="s">
        <v>50</v>
      </c>
      <c r="M4802">
        <v>32216</v>
      </c>
      <c r="N4802" t="s">
        <v>26</v>
      </c>
      <c r="O4802" t="s">
        <v>7789</v>
      </c>
      <c r="P4802" t="s">
        <v>42</v>
      </c>
      <c r="Q4802" t="s">
        <v>64</v>
      </c>
      <c r="R4802" t="s">
        <v>7790</v>
      </c>
      <c r="S4802">
        <v>4.7679999999999998</v>
      </c>
      <c r="T4802" s="3"/>
    </row>
    <row r="4803" spans="1:20" x14ac:dyDescent="0.3">
      <c r="A4803">
        <v>4802</v>
      </c>
      <c r="B4803" t="s">
        <v>7788</v>
      </c>
      <c r="C4803">
        <f t="shared" ref="C4803:C4866" si="75">WEEKNUM(D4803,1)</f>
        <v>20</v>
      </c>
      <c r="D4803" s="1">
        <v>42869</v>
      </c>
      <c r="E4803" s="1">
        <v>42874</v>
      </c>
      <c r="F4803" t="s">
        <v>46</v>
      </c>
      <c r="G4803" t="s">
        <v>1290</v>
      </c>
      <c r="H4803" t="s">
        <v>1291</v>
      </c>
      <c r="I4803" t="s">
        <v>37</v>
      </c>
      <c r="J4803" t="s">
        <v>23</v>
      </c>
      <c r="K4803" t="s">
        <v>1522</v>
      </c>
      <c r="L4803" t="s">
        <v>50</v>
      </c>
      <c r="M4803">
        <v>32216</v>
      </c>
      <c r="N4803" t="s">
        <v>26</v>
      </c>
      <c r="O4803" t="s">
        <v>671</v>
      </c>
      <c r="P4803" t="s">
        <v>42</v>
      </c>
      <c r="Q4803" t="s">
        <v>71</v>
      </c>
      <c r="R4803" t="s">
        <v>672</v>
      </c>
      <c r="S4803">
        <v>10.38</v>
      </c>
      <c r="T4803" s="3"/>
    </row>
    <row r="4804" spans="1:20" x14ac:dyDescent="0.3">
      <c r="A4804">
        <v>4803</v>
      </c>
      <c r="B4804" t="s">
        <v>7788</v>
      </c>
      <c r="C4804">
        <f t="shared" si="75"/>
        <v>20</v>
      </c>
      <c r="D4804" s="1">
        <v>42869</v>
      </c>
      <c r="E4804" s="1">
        <v>42874</v>
      </c>
      <c r="F4804" t="s">
        <v>46</v>
      </c>
      <c r="G4804" t="s">
        <v>1290</v>
      </c>
      <c r="H4804" t="s">
        <v>1291</v>
      </c>
      <c r="I4804" t="s">
        <v>37</v>
      </c>
      <c r="J4804" t="s">
        <v>23</v>
      </c>
      <c r="K4804" t="s">
        <v>1522</v>
      </c>
      <c r="L4804" t="s">
        <v>50</v>
      </c>
      <c r="M4804">
        <v>32216</v>
      </c>
      <c r="N4804" t="s">
        <v>26</v>
      </c>
      <c r="O4804" t="s">
        <v>357</v>
      </c>
      <c r="P4804" t="s">
        <v>42</v>
      </c>
      <c r="Q4804" t="s">
        <v>71</v>
      </c>
      <c r="R4804" t="s">
        <v>358</v>
      </c>
      <c r="S4804">
        <v>13.391999999999999</v>
      </c>
      <c r="T4804" s="3"/>
    </row>
    <row r="4805" spans="1:20" x14ac:dyDescent="0.3">
      <c r="A4805">
        <v>4804</v>
      </c>
      <c r="B4805" t="s">
        <v>7791</v>
      </c>
      <c r="C4805">
        <f t="shared" si="75"/>
        <v>28</v>
      </c>
      <c r="D4805" s="1">
        <v>43294</v>
      </c>
      <c r="E4805" s="1">
        <v>43298</v>
      </c>
      <c r="F4805" t="s">
        <v>19</v>
      </c>
      <c r="G4805" t="s">
        <v>6667</v>
      </c>
      <c r="H4805" t="s">
        <v>6668</v>
      </c>
      <c r="I4805" t="s">
        <v>22</v>
      </c>
      <c r="J4805" t="s">
        <v>23</v>
      </c>
      <c r="K4805" t="s">
        <v>142</v>
      </c>
      <c r="L4805" t="s">
        <v>143</v>
      </c>
      <c r="M4805">
        <v>19140</v>
      </c>
      <c r="N4805" t="s">
        <v>144</v>
      </c>
      <c r="O4805" t="s">
        <v>3062</v>
      </c>
      <c r="P4805" t="s">
        <v>67</v>
      </c>
      <c r="Q4805" t="s">
        <v>68</v>
      </c>
      <c r="R4805" t="s">
        <v>3063</v>
      </c>
      <c r="S4805">
        <v>39.594000000000001</v>
      </c>
      <c r="T4805" s="3"/>
    </row>
    <row r="4806" spans="1:20" x14ac:dyDescent="0.3">
      <c r="A4806">
        <v>4805</v>
      </c>
      <c r="B4806" t="s">
        <v>7791</v>
      </c>
      <c r="C4806">
        <f t="shared" si="75"/>
        <v>28</v>
      </c>
      <c r="D4806" s="1">
        <v>43294</v>
      </c>
      <c r="E4806" s="1">
        <v>43298</v>
      </c>
      <c r="F4806" t="s">
        <v>19</v>
      </c>
      <c r="G4806" t="s">
        <v>6667</v>
      </c>
      <c r="H4806" t="s">
        <v>6668</v>
      </c>
      <c r="I4806" t="s">
        <v>22</v>
      </c>
      <c r="J4806" t="s">
        <v>23</v>
      </c>
      <c r="K4806" t="s">
        <v>142</v>
      </c>
      <c r="L4806" t="s">
        <v>143</v>
      </c>
      <c r="M4806">
        <v>19140</v>
      </c>
      <c r="N4806" t="s">
        <v>144</v>
      </c>
      <c r="O4806" t="s">
        <v>5367</v>
      </c>
      <c r="P4806" t="s">
        <v>28</v>
      </c>
      <c r="Q4806" t="s">
        <v>61</v>
      </c>
      <c r="R4806" t="s">
        <v>5368</v>
      </c>
      <c r="S4806">
        <v>91.007999999999996</v>
      </c>
      <c r="T4806" s="3"/>
    </row>
    <row r="4807" spans="1:20" x14ac:dyDescent="0.3">
      <c r="A4807">
        <v>4806</v>
      </c>
      <c r="B4807" t="s">
        <v>7792</v>
      </c>
      <c r="C4807">
        <f t="shared" si="75"/>
        <v>48</v>
      </c>
      <c r="D4807" s="1">
        <v>42696</v>
      </c>
      <c r="E4807" s="1">
        <v>42699</v>
      </c>
      <c r="F4807" t="s">
        <v>19</v>
      </c>
      <c r="G4807" t="s">
        <v>1365</v>
      </c>
      <c r="H4807" t="s">
        <v>1366</v>
      </c>
      <c r="I4807" t="s">
        <v>22</v>
      </c>
      <c r="J4807" t="s">
        <v>23</v>
      </c>
      <c r="K4807" t="s">
        <v>38</v>
      </c>
      <c r="L4807" t="s">
        <v>39</v>
      </c>
      <c r="M4807">
        <v>90008</v>
      </c>
      <c r="N4807" t="s">
        <v>40</v>
      </c>
      <c r="O4807" t="s">
        <v>2500</v>
      </c>
      <c r="P4807" t="s">
        <v>42</v>
      </c>
      <c r="Q4807" t="s">
        <v>86</v>
      </c>
      <c r="R4807" t="s">
        <v>2501</v>
      </c>
      <c r="S4807">
        <v>37.94</v>
      </c>
      <c r="T4807" s="3"/>
    </row>
    <row r="4808" spans="1:20" x14ac:dyDescent="0.3">
      <c r="A4808">
        <v>4807</v>
      </c>
      <c r="B4808" t="s">
        <v>7792</v>
      </c>
      <c r="C4808">
        <f t="shared" si="75"/>
        <v>48</v>
      </c>
      <c r="D4808" s="1">
        <v>42696</v>
      </c>
      <c r="E4808" s="1">
        <v>42699</v>
      </c>
      <c r="F4808" t="s">
        <v>19</v>
      </c>
      <c r="G4808" t="s">
        <v>1365</v>
      </c>
      <c r="H4808" t="s">
        <v>1366</v>
      </c>
      <c r="I4808" t="s">
        <v>22</v>
      </c>
      <c r="J4808" t="s">
        <v>23</v>
      </c>
      <c r="K4808" t="s">
        <v>38</v>
      </c>
      <c r="L4808" t="s">
        <v>39</v>
      </c>
      <c r="M4808">
        <v>90008</v>
      </c>
      <c r="N4808" t="s">
        <v>40</v>
      </c>
      <c r="O4808" t="s">
        <v>6101</v>
      </c>
      <c r="P4808" t="s">
        <v>42</v>
      </c>
      <c r="Q4808" t="s">
        <v>86</v>
      </c>
      <c r="R4808" t="s">
        <v>6102</v>
      </c>
      <c r="S4808">
        <v>42.8</v>
      </c>
      <c r="T4808" s="3"/>
    </row>
    <row r="4809" spans="1:20" x14ac:dyDescent="0.3">
      <c r="A4809">
        <v>4808</v>
      </c>
      <c r="B4809" t="s">
        <v>7792</v>
      </c>
      <c r="C4809">
        <f t="shared" si="75"/>
        <v>48</v>
      </c>
      <c r="D4809" s="1">
        <v>42696</v>
      </c>
      <c r="E4809" s="1">
        <v>42699</v>
      </c>
      <c r="F4809" t="s">
        <v>19</v>
      </c>
      <c r="G4809" t="s">
        <v>1365</v>
      </c>
      <c r="H4809" t="s">
        <v>1366</v>
      </c>
      <c r="I4809" t="s">
        <v>22</v>
      </c>
      <c r="J4809" t="s">
        <v>23</v>
      </c>
      <c r="K4809" t="s">
        <v>38</v>
      </c>
      <c r="L4809" t="s">
        <v>39</v>
      </c>
      <c r="M4809">
        <v>90008</v>
      </c>
      <c r="N4809" t="s">
        <v>40</v>
      </c>
      <c r="O4809" t="s">
        <v>2349</v>
      </c>
      <c r="P4809" t="s">
        <v>42</v>
      </c>
      <c r="Q4809" t="s">
        <v>55</v>
      </c>
      <c r="R4809" t="s">
        <v>2350</v>
      </c>
      <c r="S4809">
        <v>33.630000000000003</v>
      </c>
      <c r="T4809" s="3"/>
    </row>
    <row r="4810" spans="1:20" x14ac:dyDescent="0.3">
      <c r="A4810">
        <v>4809</v>
      </c>
      <c r="B4810" t="s">
        <v>7793</v>
      </c>
      <c r="C4810">
        <f t="shared" si="75"/>
        <v>48</v>
      </c>
      <c r="D4810" s="1">
        <v>42331</v>
      </c>
      <c r="E4810" s="1">
        <v>42336</v>
      </c>
      <c r="F4810" t="s">
        <v>46</v>
      </c>
      <c r="G4810" t="s">
        <v>4551</v>
      </c>
      <c r="H4810" t="s">
        <v>4552</v>
      </c>
      <c r="I4810" t="s">
        <v>37</v>
      </c>
      <c r="J4810" t="s">
        <v>23</v>
      </c>
      <c r="K4810" t="s">
        <v>142</v>
      </c>
      <c r="L4810" t="s">
        <v>143</v>
      </c>
      <c r="M4810">
        <v>19134</v>
      </c>
      <c r="N4810" t="s">
        <v>144</v>
      </c>
      <c r="O4810" t="s">
        <v>5038</v>
      </c>
      <c r="P4810" t="s">
        <v>42</v>
      </c>
      <c r="Q4810" t="s">
        <v>169</v>
      </c>
      <c r="R4810" t="s">
        <v>5039</v>
      </c>
      <c r="S4810">
        <v>62.808</v>
      </c>
      <c r="T4810" s="3"/>
    </row>
    <row r="4811" spans="1:20" x14ac:dyDescent="0.3">
      <c r="A4811">
        <v>4810</v>
      </c>
      <c r="B4811" t="s">
        <v>7794</v>
      </c>
      <c r="C4811">
        <f t="shared" si="75"/>
        <v>53</v>
      </c>
      <c r="D4811" s="1">
        <v>42731</v>
      </c>
      <c r="E4811" s="1">
        <v>42734</v>
      </c>
      <c r="F4811" t="s">
        <v>184</v>
      </c>
      <c r="G4811" t="s">
        <v>6276</v>
      </c>
      <c r="H4811" t="s">
        <v>6277</v>
      </c>
      <c r="I4811" t="s">
        <v>22</v>
      </c>
      <c r="J4811" t="s">
        <v>23</v>
      </c>
      <c r="K4811" t="s">
        <v>6210</v>
      </c>
      <c r="L4811" t="s">
        <v>110</v>
      </c>
      <c r="M4811">
        <v>54703</v>
      </c>
      <c r="N4811" t="s">
        <v>101</v>
      </c>
      <c r="O4811" t="s">
        <v>7679</v>
      </c>
      <c r="P4811" t="s">
        <v>42</v>
      </c>
      <c r="Q4811" t="s">
        <v>86</v>
      </c>
      <c r="R4811" t="s">
        <v>7680</v>
      </c>
      <c r="S4811">
        <v>195.64</v>
      </c>
      <c r="T4811" s="3"/>
    </row>
    <row r="4812" spans="1:20" x14ac:dyDescent="0.3">
      <c r="A4812">
        <v>4811</v>
      </c>
      <c r="B4812" t="s">
        <v>7794</v>
      </c>
      <c r="C4812">
        <f t="shared" si="75"/>
        <v>53</v>
      </c>
      <c r="D4812" s="1">
        <v>42731</v>
      </c>
      <c r="E4812" s="1">
        <v>42734</v>
      </c>
      <c r="F4812" t="s">
        <v>184</v>
      </c>
      <c r="G4812" t="s">
        <v>6276</v>
      </c>
      <c r="H4812" t="s">
        <v>6277</v>
      </c>
      <c r="I4812" t="s">
        <v>22</v>
      </c>
      <c r="J4812" t="s">
        <v>23</v>
      </c>
      <c r="K4812" t="s">
        <v>6210</v>
      </c>
      <c r="L4812" t="s">
        <v>110</v>
      </c>
      <c r="M4812">
        <v>54703</v>
      </c>
      <c r="N4812" t="s">
        <v>101</v>
      </c>
      <c r="O4812" t="s">
        <v>4781</v>
      </c>
      <c r="P4812" t="s">
        <v>67</v>
      </c>
      <c r="Q4812" t="s">
        <v>68</v>
      </c>
      <c r="R4812" t="s">
        <v>4782</v>
      </c>
      <c r="S4812">
        <v>239.9</v>
      </c>
      <c r="T4812" s="3"/>
    </row>
    <row r="4813" spans="1:20" x14ac:dyDescent="0.3">
      <c r="A4813">
        <v>4812</v>
      </c>
      <c r="B4813" t="s">
        <v>7795</v>
      </c>
      <c r="C4813">
        <f t="shared" si="75"/>
        <v>46</v>
      </c>
      <c r="D4813" s="1">
        <v>43053</v>
      </c>
      <c r="E4813" s="1">
        <v>43058</v>
      </c>
      <c r="F4813" t="s">
        <v>19</v>
      </c>
      <c r="G4813" t="s">
        <v>6339</v>
      </c>
      <c r="H4813" t="s">
        <v>6340</v>
      </c>
      <c r="I4813" t="s">
        <v>22</v>
      </c>
      <c r="J4813" t="s">
        <v>23</v>
      </c>
      <c r="K4813" t="s">
        <v>142</v>
      </c>
      <c r="L4813" t="s">
        <v>143</v>
      </c>
      <c r="M4813">
        <v>19134</v>
      </c>
      <c r="N4813" t="s">
        <v>144</v>
      </c>
      <c r="O4813" t="s">
        <v>1279</v>
      </c>
      <c r="P4813" t="s">
        <v>28</v>
      </c>
      <c r="Q4813" t="s">
        <v>32</v>
      </c>
      <c r="R4813" t="s">
        <v>1280</v>
      </c>
      <c r="S4813">
        <v>380.05799999999999</v>
      </c>
      <c r="T4813" s="3"/>
    </row>
    <row r="4814" spans="1:20" x14ac:dyDescent="0.3">
      <c r="A4814">
        <v>4813</v>
      </c>
      <c r="B4814" t="s">
        <v>7795</v>
      </c>
      <c r="C4814">
        <f t="shared" si="75"/>
        <v>46</v>
      </c>
      <c r="D4814" s="1">
        <v>43053</v>
      </c>
      <c r="E4814" s="1">
        <v>43058</v>
      </c>
      <c r="F4814" t="s">
        <v>19</v>
      </c>
      <c r="G4814" t="s">
        <v>6339</v>
      </c>
      <c r="H4814" t="s">
        <v>6340</v>
      </c>
      <c r="I4814" t="s">
        <v>22</v>
      </c>
      <c r="J4814" t="s">
        <v>23</v>
      </c>
      <c r="K4814" t="s">
        <v>142</v>
      </c>
      <c r="L4814" t="s">
        <v>143</v>
      </c>
      <c r="M4814">
        <v>19134</v>
      </c>
      <c r="N4814" t="s">
        <v>144</v>
      </c>
      <c r="O4814" t="s">
        <v>1433</v>
      </c>
      <c r="P4814" t="s">
        <v>67</v>
      </c>
      <c r="Q4814" t="s">
        <v>1215</v>
      </c>
      <c r="R4814" t="s">
        <v>1434</v>
      </c>
      <c r="S4814">
        <v>1199.9760000000001</v>
      </c>
      <c r="T4814" s="3"/>
    </row>
    <row r="4815" spans="1:20" x14ac:dyDescent="0.3">
      <c r="A4815">
        <v>4814</v>
      </c>
      <c r="B4815" t="s">
        <v>7795</v>
      </c>
      <c r="C4815">
        <f t="shared" si="75"/>
        <v>46</v>
      </c>
      <c r="D4815" s="1">
        <v>43053</v>
      </c>
      <c r="E4815" s="1">
        <v>43058</v>
      </c>
      <c r="F4815" t="s">
        <v>19</v>
      </c>
      <c r="G4815" t="s">
        <v>6339</v>
      </c>
      <c r="H4815" t="s">
        <v>6340</v>
      </c>
      <c r="I4815" t="s">
        <v>22</v>
      </c>
      <c r="J4815" t="s">
        <v>23</v>
      </c>
      <c r="K4815" t="s">
        <v>142</v>
      </c>
      <c r="L4815" t="s">
        <v>143</v>
      </c>
      <c r="M4815">
        <v>19134</v>
      </c>
      <c r="N4815" t="s">
        <v>144</v>
      </c>
      <c r="O4815" t="s">
        <v>7796</v>
      </c>
      <c r="P4815" t="s">
        <v>28</v>
      </c>
      <c r="Q4815" t="s">
        <v>61</v>
      </c>
      <c r="R4815" t="s">
        <v>7797</v>
      </c>
      <c r="S4815">
        <v>48.576000000000001</v>
      </c>
      <c r="T4815" s="3"/>
    </row>
    <row r="4816" spans="1:20" x14ac:dyDescent="0.3">
      <c r="A4816">
        <v>4815</v>
      </c>
      <c r="B4816" t="s">
        <v>7798</v>
      </c>
      <c r="C4816">
        <f t="shared" si="75"/>
        <v>19</v>
      </c>
      <c r="D4816" s="1">
        <v>42863</v>
      </c>
      <c r="E4816" s="1">
        <v>42865</v>
      </c>
      <c r="F4816" t="s">
        <v>184</v>
      </c>
      <c r="G4816" t="s">
        <v>5064</v>
      </c>
      <c r="H4816" t="s">
        <v>5065</v>
      </c>
      <c r="I4816" t="s">
        <v>22</v>
      </c>
      <c r="J4816" t="s">
        <v>23</v>
      </c>
      <c r="K4816" t="s">
        <v>38</v>
      </c>
      <c r="L4816" t="s">
        <v>39</v>
      </c>
      <c r="M4816">
        <v>90004</v>
      </c>
      <c r="N4816" t="s">
        <v>40</v>
      </c>
      <c r="O4816" t="s">
        <v>654</v>
      </c>
      <c r="P4816" t="s">
        <v>42</v>
      </c>
      <c r="Q4816" t="s">
        <v>86</v>
      </c>
      <c r="R4816" t="s">
        <v>655</v>
      </c>
      <c r="S4816">
        <v>17.940000000000001</v>
      </c>
      <c r="T4816" s="3"/>
    </row>
    <row r="4817" spans="1:20" x14ac:dyDescent="0.3">
      <c r="A4817">
        <v>4816</v>
      </c>
      <c r="B4817" t="s">
        <v>7799</v>
      </c>
      <c r="C4817">
        <f t="shared" si="75"/>
        <v>52</v>
      </c>
      <c r="D4817" s="1">
        <v>42364</v>
      </c>
      <c r="E4817" s="1">
        <v>42369</v>
      </c>
      <c r="F4817" t="s">
        <v>46</v>
      </c>
      <c r="G4817" t="s">
        <v>7083</v>
      </c>
      <c r="H4817" t="s">
        <v>7084</v>
      </c>
      <c r="I4817" t="s">
        <v>22</v>
      </c>
      <c r="J4817" t="s">
        <v>23</v>
      </c>
      <c r="K4817" t="s">
        <v>142</v>
      </c>
      <c r="L4817" t="s">
        <v>143</v>
      </c>
      <c r="M4817">
        <v>19134</v>
      </c>
      <c r="N4817" t="s">
        <v>144</v>
      </c>
      <c r="O4817" t="s">
        <v>947</v>
      </c>
      <c r="P4817" t="s">
        <v>42</v>
      </c>
      <c r="Q4817" t="s">
        <v>86</v>
      </c>
      <c r="R4817" t="s">
        <v>948</v>
      </c>
      <c r="S4817">
        <v>18.263999999999999</v>
      </c>
      <c r="T4817" s="3"/>
    </row>
    <row r="4818" spans="1:20" x14ac:dyDescent="0.3">
      <c r="A4818">
        <v>4817</v>
      </c>
      <c r="B4818" t="s">
        <v>7799</v>
      </c>
      <c r="C4818">
        <f t="shared" si="75"/>
        <v>52</v>
      </c>
      <c r="D4818" s="1">
        <v>42364</v>
      </c>
      <c r="E4818" s="1">
        <v>42369</v>
      </c>
      <c r="F4818" t="s">
        <v>46</v>
      </c>
      <c r="G4818" t="s">
        <v>7083</v>
      </c>
      <c r="H4818" t="s">
        <v>7084</v>
      </c>
      <c r="I4818" t="s">
        <v>22</v>
      </c>
      <c r="J4818" t="s">
        <v>23</v>
      </c>
      <c r="K4818" t="s">
        <v>142</v>
      </c>
      <c r="L4818" t="s">
        <v>143</v>
      </c>
      <c r="M4818">
        <v>19134</v>
      </c>
      <c r="N4818" t="s">
        <v>144</v>
      </c>
      <c r="O4818" t="s">
        <v>7461</v>
      </c>
      <c r="P4818" t="s">
        <v>42</v>
      </c>
      <c r="Q4818" t="s">
        <v>74</v>
      </c>
      <c r="R4818" t="s">
        <v>7462</v>
      </c>
      <c r="S4818">
        <v>34.655999999999999</v>
      </c>
      <c r="T4818" s="3"/>
    </row>
    <row r="4819" spans="1:20" x14ac:dyDescent="0.3">
      <c r="A4819">
        <v>4818</v>
      </c>
      <c r="B4819" t="s">
        <v>7799</v>
      </c>
      <c r="C4819">
        <f t="shared" si="75"/>
        <v>52</v>
      </c>
      <c r="D4819" s="1">
        <v>42364</v>
      </c>
      <c r="E4819" s="1">
        <v>42369</v>
      </c>
      <c r="F4819" t="s">
        <v>46</v>
      </c>
      <c r="G4819" t="s">
        <v>7083</v>
      </c>
      <c r="H4819" t="s">
        <v>7084</v>
      </c>
      <c r="I4819" t="s">
        <v>22</v>
      </c>
      <c r="J4819" t="s">
        <v>23</v>
      </c>
      <c r="K4819" t="s">
        <v>142</v>
      </c>
      <c r="L4819" t="s">
        <v>143</v>
      </c>
      <c r="M4819">
        <v>19134</v>
      </c>
      <c r="N4819" t="s">
        <v>144</v>
      </c>
      <c r="O4819" t="s">
        <v>2103</v>
      </c>
      <c r="P4819" t="s">
        <v>42</v>
      </c>
      <c r="Q4819" t="s">
        <v>74</v>
      </c>
      <c r="R4819" t="s">
        <v>2104</v>
      </c>
      <c r="S4819">
        <v>81.552000000000007</v>
      </c>
      <c r="T4819" s="3"/>
    </row>
    <row r="4820" spans="1:20" x14ac:dyDescent="0.3">
      <c r="A4820">
        <v>4819</v>
      </c>
      <c r="B4820" t="s">
        <v>7799</v>
      </c>
      <c r="C4820">
        <f t="shared" si="75"/>
        <v>52</v>
      </c>
      <c r="D4820" s="1">
        <v>42364</v>
      </c>
      <c r="E4820" s="1">
        <v>42369</v>
      </c>
      <c r="F4820" t="s">
        <v>46</v>
      </c>
      <c r="G4820" t="s">
        <v>7083</v>
      </c>
      <c r="H4820" t="s">
        <v>7084</v>
      </c>
      <c r="I4820" t="s">
        <v>22</v>
      </c>
      <c r="J4820" t="s">
        <v>23</v>
      </c>
      <c r="K4820" t="s">
        <v>142</v>
      </c>
      <c r="L4820" t="s">
        <v>143</v>
      </c>
      <c r="M4820">
        <v>19134</v>
      </c>
      <c r="N4820" t="s">
        <v>144</v>
      </c>
      <c r="O4820" t="s">
        <v>4154</v>
      </c>
      <c r="P4820" t="s">
        <v>42</v>
      </c>
      <c r="Q4820" t="s">
        <v>55</v>
      </c>
      <c r="R4820" t="s">
        <v>4155</v>
      </c>
      <c r="S4820">
        <v>227.136</v>
      </c>
      <c r="T4820" s="3"/>
    </row>
    <row r="4821" spans="1:20" x14ac:dyDescent="0.3">
      <c r="A4821">
        <v>4820</v>
      </c>
      <c r="B4821" t="s">
        <v>7800</v>
      </c>
      <c r="C4821">
        <f t="shared" si="75"/>
        <v>23</v>
      </c>
      <c r="D4821" s="1">
        <v>43259</v>
      </c>
      <c r="E4821" s="1">
        <v>43265</v>
      </c>
      <c r="F4821" t="s">
        <v>46</v>
      </c>
      <c r="G4821" t="s">
        <v>7801</v>
      </c>
      <c r="H4821" t="s">
        <v>7802</v>
      </c>
      <c r="I4821" t="s">
        <v>22</v>
      </c>
      <c r="J4821" t="s">
        <v>23</v>
      </c>
      <c r="K4821" t="s">
        <v>2803</v>
      </c>
      <c r="L4821" t="s">
        <v>745</v>
      </c>
      <c r="M4821">
        <v>6360</v>
      </c>
      <c r="N4821" t="s">
        <v>144</v>
      </c>
      <c r="O4821" t="s">
        <v>6381</v>
      </c>
      <c r="P4821" t="s">
        <v>42</v>
      </c>
      <c r="Q4821" t="s">
        <v>71</v>
      </c>
      <c r="R4821" t="s">
        <v>6382</v>
      </c>
      <c r="S4821">
        <v>10.36</v>
      </c>
      <c r="T4821" s="3"/>
    </row>
    <row r="4822" spans="1:20" x14ac:dyDescent="0.3">
      <c r="A4822">
        <v>4821</v>
      </c>
      <c r="B4822" t="s">
        <v>7803</v>
      </c>
      <c r="C4822">
        <f t="shared" si="75"/>
        <v>15</v>
      </c>
      <c r="D4822" s="1">
        <v>42467</v>
      </c>
      <c r="E4822" s="1">
        <v>42471</v>
      </c>
      <c r="F4822" t="s">
        <v>46</v>
      </c>
      <c r="G4822" t="s">
        <v>7028</v>
      </c>
      <c r="H4822" t="s">
        <v>7029</v>
      </c>
      <c r="I4822" t="s">
        <v>22</v>
      </c>
      <c r="J4822" t="s">
        <v>23</v>
      </c>
      <c r="K4822" t="s">
        <v>676</v>
      </c>
      <c r="L4822" t="s">
        <v>100</v>
      </c>
      <c r="M4822">
        <v>78207</v>
      </c>
      <c r="N4822" t="s">
        <v>101</v>
      </c>
      <c r="O4822" t="s">
        <v>5616</v>
      </c>
      <c r="P4822" t="s">
        <v>42</v>
      </c>
      <c r="Q4822" t="s">
        <v>74</v>
      </c>
      <c r="R4822" t="s">
        <v>5617</v>
      </c>
      <c r="S4822">
        <v>463.24799999999999</v>
      </c>
      <c r="T4822" s="3"/>
    </row>
    <row r="4823" spans="1:20" x14ac:dyDescent="0.3">
      <c r="A4823">
        <v>4822</v>
      </c>
      <c r="B4823" t="s">
        <v>7803</v>
      </c>
      <c r="C4823">
        <f t="shared" si="75"/>
        <v>15</v>
      </c>
      <c r="D4823" s="1">
        <v>42467</v>
      </c>
      <c r="E4823" s="1">
        <v>42471</v>
      </c>
      <c r="F4823" t="s">
        <v>46</v>
      </c>
      <c r="G4823" t="s">
        <v>7028</v>
      </c>
      <c r="H4823" t="s">
        <v>7029</v>
      </c>
      <c r="I4823" t="s">
        <v>22</v>
      </c>
      <c r="J4823" t="s">
        <v>23</v>
      </c>
      <c r="K4823" t="s">
        <v>676</v>
      </c>
      <c r="L4823" t="s">
        <v>100</v>
      </c>
      <c r="M4823">
        <v>78207</v>
      </c>
      <c r="N4823" t="s">
        <v>101</v>
      </c>
      <c r="O4823" t="s">
        <v>2566</v>
      </c>
      <c r="P4823" t="s">
        <v>67</v>
      </c>
      <c r="Q4823" t="s">
        <v>157</v>
      </c>
      <c r="R4823" t="s">
        <v>2567</v>
      </c>
      <c r="S4823">
        <v>383.952</v>
      </c>
      <c r="T4823" s="3"/>
    </row>
    <row r="4824" spans="1:20" x14ac:dyDescent="0.3">
      <c r="A4824">
        <v>4823</v>
      </c>
      <c r="B4824" t="s">
        <v>7804</v>
      </c>
      <c r="C4824">
        <f t="shared" si="75"/>
        <v>28</v>
      </c>
      <c r="D4824" s="1">
        <v>42926</v>
      </c>
      <c r="E4824" s="1">
        <v>42927</v>
      </c>
      <c r="F4824" t="s">
        <v>1289</v>
      </c>
      <c r="G4824" t="s">
        <v>1067</v>
      </c>
      <c r="H4824" t="s">
        <v>1068</v>
      </c>
      <c r="I4824" t="s">
        <v>98</v>
      </c>
      <c r="J4824" t="s">
        <v>23</v>
      </c>
      <c r="K4824" t="s">
        <v>7805</v>
      </c>
      <c r="L4824" t="s">
        <v>306</v>
      </c>
      <c r="M4824">
        <v>85364</v>
      </c>
      <c r="N4824" t="s">
        <v>40</v>
      </c>
      <c r="O4824" t="s">
        <v>1725</v>
      </c>
      <c r="P4824" t="s">
        <v>42</v>
      </c>
      <c r="Q4824" t="s">
        <v>71</v>
      </c>
      <c r="R4824" t="s">
        <v>1726</v>
      </c>
      <c r="S4824">
        <v>44.856000000000002</v>
      </c>
      <c r="T4824" s="3"/>
    </row>
    <row r="4825" spans="1:20" x14ac:dyDescent="0.3">
      <c r="A4825">
        <v>4824</v>
      </c>
      <c r="B4825" t="s">
        <v>7806</v>
      </c>
      <c r="C4825">
        <f t="shared" si="75"/>
        <v>47</v>
      </c>
      <c r="D4825" s="1">
        <v>43060</v>
      </c>
      <c r="E4825" s="1">
        <v>43065</v>
      </c>
      <c r="F4825" t="s">
        <v>46</v>
      </c>
      <c r="G4825" t="s">
        <v>2003</v>
      </c>
      <c r="H4825" t="s">
        <v>2004</v>
      </c>
      <c r="I4825" t="s">
        <v>22</v>
      </c>
      <c r="J4825" t="s">
        <v>23</v>
      </c>
      <c r="K4825" t="s">
        <v>493</v>
      </c>
      <c r="L4825" t="s">
        <v>494</v>
      </c>
      <c r="M4825">
        <v>43229</v>
      </c>
      <c r="N4825" t="s">
        <v>144</v>
      </c>
      <c r="O4825" t="s">
        <v>7807</v>
      </c>
      <c r="P4825" t="s">
        <v>67</v>
      </c>
      <c r="Q4825" t="s">
        <v>680</v>
      </c>
      <c r="R4825" t="s">
        <v>7808</v>
      </c>
      <c r="S4825">
        <v>30.344999999999999</v>
      </c>
      <c r="T4825" s="3"/>
    </row>
    <row r="4826" spans="1:20" x14ac:dyDescent="0.3">
      <c r="A4826">
        <v>4825</v>
      </c>
      <c r="B4826" t="s">
        <v>7806</v>
      </c>
      <c r="C4826">
        <f t="shared" si="75"/>
        <v>47</v>
      </c>
      <c r="D4826" s="1">
        <v>43060</v>
      </c>
      <c r="E4826" s="1">
        <v>43065</v>
      </c>
      <c r="F4826" t="s">
        <v>46</v>
      </c>
      <c r="G4826" t="s">
        <v>2003</v>
      </c>
      <c r="H4826" t="s">
        <v>2004</v>
      </c>
      <c r="I4826" t="s">
        <v>22</v>
      </c>
      <c r="J4826" t="s">
        <v>23</v>
      </c>
      <c r="K4826" t="s">
        <v>493</v>
      </c>
      <c r="L4826" t="s">
        <v>494</v>
      </c>
      <c r="M4826">
        <v>43229</v>
      </c>
      <c r="N4826" t="s">
        <v>144</v>
      </c>
      <c r="O4826" t="s">
        <v>699</v>
      </c>
      <c r="P4826" t="s">
        <v>28</v>
      </c>
      <c r="Q4826" t="s">
        <v>32</v>
      </c>
      <c r="R4826" t="s">
        <v>700</v>
      </c>
      <c r="S4826">
        <v>127.554</v>
      </c>
      <c r="T4826" s="3"/>
    </row>
    <row r="4827" spans="1:20" x14ac:dyDescent="0.3">
      <c r="A4827">
        <v>4826</v>
      </c>
      <c r="B4827" t="s">
        <v>7806</v>
      </c>
      <c r="C4827">
        <f t="shared" si="75"/>
        <v>47</v>
      </c>
      <c r="D4827" s="1">
        <v>43060</v>
      </c>
      <c r="E4827" s="1">
        <v>43065</v>
      </c>
      <c r="F4827" t="s">
        <v>46</v>
      </c>
      <c r="G4827" t="s">
        <v>2003</v>
      </c>
      <c r="H4827" t="s">
        <v>2004</v>
      </c>
      <c r="I4827" t="s">
        <v>22</v>
      </c>
      <c r="J4827" t="s">
        <v>23</v>
      </c>
      <c r="K4827" t="s">
        <v>493</v>
      </c>
      <c r="L4827" t="s">
        <v>494</v>
      </c>
      <c r="M4827">
        <v>43229</v>
      </c>
      <c r="N4827" t="s">
        <v>144</v>
      </c>
      <c r="O4827" t="s">
        <v>5861</v>
      </c>
      <c r="P4827" t="s">
        <v>28</v>
      </c>
      <c r="Q4827" t="s">
        <v>61</v>
      </c>
      <c r="R4827" t="s">
        <v>5862</v>
      </c>
      <c r="S4827">
        <v>77.951999999999998</v>
      </c>
      <c r="T4827" s="3"/>
    </row>
    <row r="4828" spans="1:20" x14ac:dyDescent="0.3">
      <c r="A4828">
        <v>4827</v>
      </c>
      <c r="B4828" t="s">
        <v>7809</v>
      </c>
      <c r="C4828">
        <f t="shared" si="75"/>
        <v>46</v>
      </c>
      <c r="D4828" s="1">
        <v>43416</v>
      </c>
      <c r="E4828" s="1">
        <v>43419</v>
      </c>
      <c r="F4828" t="s">
        <v>184</v>
      </c>
      <c r="G4828" t="s">
        <v>4512</v>
      </c>
      <c r="H4828" t="s">
        <v>4513</v>
      </c>
      <c r="I4828" t="s">
        <v>37</v>
      </c>
      <c r="J4828" t="s">
        <v>23</v>
      </c>
      <c r="K4828" t="s">
        <v>38</v>
      </c>
      <c r="L4828" t="s">
        <v>39</v>
      </c>
      <c r="M4828">
        <v>90036</v>
      </c>
      <c r="N4828" t="s">
        <v>40</v>
      </c>
      <c r="O4828" t="s">
        <v>970</v>
      </c>
      <c r="P4828" t="s">
        <v>42</v>
      </c>
      <c r="Q4828" t="s">
        <v>71</v>
      </c>
      <c r="R4828" t="s">
        <v>971</v>
      </c>
      <c r="S4828">
        <v>14.016</v>
      </c>
      <c r="T4828" s="3"/>
    </row>
    <row r="4829" spans="1:20" x14ac:dyDescent="0.3">
      <c r="A4829">
        <v>4828</v>
      </c>
      <c r="B4829" t="s">
        <v>7810</v>
      </c>
      <c r="C4829">
        <f t="shared" si="75"/>
        <v>45</v>
      </c>
      <c r="D4829" s="1">
        <v>42309</v>
      </c>
      <c r="E4829" s="1">
        <v>42316</v>
      </c>
      <c r="F4829" t="s">
        <v>46</v>
      </c>
      <c r="G4829" t="s">
        <v>6638</v>
      </c>
      <c r="H4829" t="s">
        <v>6639</v>
      </c>
      <c r="I4829" t="s">
        <v>37</v>
      </c>
      <c r="J4829" t="s">
        <v>23</v>
      </c>
      <c r="K4829" t="s">
        <v>1465</v>
      </c>
      <c r="L4829" t="s">
        <v>25</v>
      </c>
      <c r="M4829">
        <v>40475</v>
      </c>
      <c r="N4829" t="s">
        <v>26</v>
      </c>
      <c r="O4829" t="s">
        <v>4638</v>
      </c>
      <c r="P4829" t="s">
        <v>42</v>
      </c>
      <c r="Q4829" t="s">
        <v>55</v>
      </c>
      <c r="R4829" t="s">
        <v>4639</v>
      </c>
      <c r="S4829">
        <v>69.52</v>
      </c>
      <c r="T4829" s="3"/>
    </row>
    <row r="4830" spans="1:20" x14ac:dyDescent="0.3">
      <c r="A4830">
        <v>4829</v>
      </c>
      <c r="B4830" t="s">
        <v>7810</v>
      </c>
      <c r="C4830">
        <f t="shared" si="75"/>
        <v>45</v>
      </c>
      <c r="D4830" s="1">
        <v>42309</v>
      </c>
      <c r="E4830" s="1">
        <v>42316</v>
      </c>
      <c r="F4830" t="s">
        <v>46</v>
      </c>
      <c r="G4830" t="s">
        <v>6638</v>
      </c>
      <c r="H4830" t="s">
        <v>6639</v>
      </c>
      <c r="I4830" t="s">
        <v>37</v>
      </c>
      <c r="J4830" t="s">
        <v>23</v>
      </c>
      <c r="K4830" t="s">
        <v>1465</v>
      </c>
      <c r="L4830" t="s">
        <v>25</v>
      </c>
      <c r="M4830">
        <v>40475</v>
      </c>
      <c r="N4830" t="s">
        <v>26</v>
      </c>
      <c r="O4830" t="s">
        <v>3388</v>
      </c>
      <c r="P4830" t="s">
        <v>42</v>
      </c>
      <c r="Q4830" t="s">
        <v>64</v>
      </c>
      <c r="R4830" t="s">
        <v>3389</v>
      </c>
      <c r="S4830">
        <v>5.64</v>
      </c>
      <c r="T4830" s="3"/>
    </row>
    <row r="4831" spans="1:20" x14ac:dyDescent="0.3">
      <c r="A4831">
        <v>4830</v>
      </c>
      <c r="B4831" t="s">
        <v>7811</v>
      </c>
      <c r="C4831">
        <f t="shared" si="75"/>
        <v>20</v>
      </c>
      <c r="D4831" s="1">
        <v>42870</v>
      </c>
      <c r="E4831" s="1">
        <v>42876</v>
      </c>
      <c r="F4831" t="s">
        <v>46</v>
      </c>
      <c r="G4831" t="s">
        <v>5619</v>
      </c>
      <c r="H4831" t="s">
        <v>5620</v>
      </c>
      <c r="I4831" t="s">
        <v>22</v>
      </c>
      <c r="J4831" t="s">
        <v>23</v>
      </c>
      <c r="K4831" t="s">
        <v>262</v>
      </c>
      <c r="L4831" t="s">
        <v>263</v>
      </c>
      <c r="M4831">
        <v>10035</v>
      </c>
      <c r="N4831" t="s">
        <v>144</v>
      </c>
      <c r="O4831" t="s">
        <v>4860</v>
      </c>
      <c r="P4831" t="s">
        <v>42</v>
      </c>
      <c r="Q4831" t="s">
        <v>71</v>
      </c>
      <c r="R4831" t="s">
        <v>4861</v>
      </c>
      <c r="S4831">
        <v>13.776</v>
      </c>
      <c r="T4831" s="3"/>
    </row>
    <row r="4832" spans="1:20" x14ac:dyDescent="0.3">
      <c r="A4832">
        <v>4831</v>
      </c>
      <c r="B4832" t="s">
        <v>7812</v>
      </c>
      <c r="C4832">
        <f t="shared" si="75"/>
        <v>45</v>
      </c>
      <c r="D4832" s="1">
        <v>42315</v>
      </c>
      <c r="E4832" s="1">
        <v>42320</v>
      </c>
      <c r="F4832" t="s">
        <v>46</v>
      </c>
      <c r="G4832" t="s">
        <v>2760</v>
      </c>
      <c r="H4832" t="s">
        <v>2761</v>
      </c>
      <c r="I4832" t="s">
        <v>22</v>
      </c>
      <c r="J4832" t="s">
        <v>23</v>
      </c>
      <c r="K4832" t="s">
        <v>7813</v>
      </c>
      <c r="L4832" t="s">
        <v>110</v>
      </c>
      <c r="M4832">
        <v>54401</v>
      </c>
      <c r="N4832" t="s">
        <v>101</v>
      </c>
      <c r="O4832" t="s">
        <v>5597</v>
      </c>
      <c r="P4832" t="s">
        <v>42</v>
      </c>
      <c r="Q4832" t="s">
        <v>74</v>
      </c>
      <c r="R4832" t="s">
        <v>5598</v>
      </c>
      <c r="S4832">
        <v>245.88</v>
      </c>
      <c r="T4832" s="3"/>
    </row>
    <row r="4833" spans="1:20" x14ac:dyDescent="0.3">
      <c r="A4833">
        <v>4832</v>
      </c>
      <c r="B4833" t="s">
        <v>7812</v>
      </c>
      <c r="C4833">
        <f t="shared" si="75"/>
        <v>45</v>
      </c>
      <c r="D4833" s="1">
        <v>42315</v>
      </c>
      <c r="E4833" s="1">
        <v>42320</v>
      </c>
      <c r="F4833" t="s">
        <v>46</v>
      </c>
      <c r="G4833" t="s">
        <v>2760</v>
      </c>
      <c r="H4833" t="s">
        <v>2761</v>
      </c>
      <c r="I4833" t="s">
        <v>22</v>
      </c>
      <c r="J4833" t="s">
        <v>23</v>
      </c>
      <c r="K4833" t="s">
        <v>7813</v>
      </c>
      <c r="L4833" t="s">
        <v>110</v>
      </c>
      <c r="M4833">
        <v>54401</v>
      </c>
      <c r="N4833" t="s">
        <v>101</v>
      </c>
      <c r="O4833" t="s">
        <v>2990</v>
      </c>
      <c r="P4833" t="s">
        <v>42</v>
      </c>
      <c r="Q4833" t="s">
        <v>55</v>
      </c>
      <c r="R4833" t="s">
        <v>2991</v>
      </c>
      <c r="S4833">
        <v>36.630000000000003</v>
      </c>
      <c r="T4833" s="3"/>
    </row>
    <row r="4834" spans="1:20" x14ac:dyDescent="0.3">
      <c r="A4834">
        <v>4833</v>
      </c>
      <c r="B4834" t="s">
        <v>7812</v>
      </c>
      <c r="C4834">
        <f t="shared" si="75"/>
        <v>45</v>
      </c>
      <c r="D4834" s="1">
        <v>42315</v>
      </c>
      <c r="E4834" s="1">
        <v>42320</v>
      </c>
      <c r="F4834" t="s">
        <v>46</v>
      </c>
      <c r="G4834" t="s">
        <v>2760</v>
      </c>
      <c r="H4834" t="s">
        <v>2761</v>
      </c>
      <c r="I4834" t="s">
        <v>22</v>
      </c>
      <c r="J4834" t="s">
        <v>23</v>
      </c>
      <c r="K4834" t="s">
        <v>7813</v>
      </c>
      <c r="L4834" t="s">
        <v>110</v>
      </c>
      <c r="M4834">
        <v>54401</v>
      </c>
      <c r="N4834" t="s">
        <v>101</v>
      </c>
      <c r="O4834" t="s">
        <v>3983</v>
      </c>
      <c r="P4834" t="s">
        <v>42</v>
      </c>
      <c r="Q4834" t="s">
        <v>55</v>
      </c>
      <c r="R4834" t="s">
        <v>3984</v>
      </c>
      <c r="S4834">
        <v>22.58</v>
      </c>
      <c r="T4834" s="3"/>
    </row>
    <row r="4835" spans="1:20" x14ac:dyDescent="0.3">
      <c r="A4835">
        <v>4834</v>
      </c>
      <c r="B4835" t="s">
        <v>7812</v>
      </c>
      <c r="C4835">
        <f t="shared" si="75"/>
        <v>45</v>
      </c>
      <c r="D4835" s="1">
        <v>42315</v>
      </c>
      <c r="E4835" s="1">
        <v>42320</v>
      </c>
      <c r="F4835" t="s">
        <v>46</v>
      </c>
      <c r="G4835" t="s">
        <v>2760</v>
      </c>
      <c r="H4835" t="s">
        <v>2761</v>
      </c>
      <c r="I4835" t="s">
        <v>22</v>
      </c>
      <c r="J4835" t="s">
        <v>23</v>
      </c>
      <c r="K4835" t="s">
        <v>7813</v>
      </c>
      <c r="L4835" t="s">
        <v>110</v>
      </c>
      <c r="M4835">
        <v>54401</v>
      </c>
      <c r="N4835" t="s">
        <v>101</v>
      </c>
      <c r="O4835" t="s">
        <v>3592</v>
      </c>
      <c r="P4835" t="s">
        <v>42</v>
      </c>
      <c r="Q4835" t="s">
        <v>71</v>
      </c>
      <c r="R4835" t="s">
        <v>3593</v>
      </c>
      <c r="S4835">
        <v>12.39</v>
      </c>
      <c r="T4835" s="3"/>
    </row>
    <row r="4836" spans="1:20" x14ac:dyDescent="0.3">
      <c r="A4836">
        <v>4835</v>
      </c>
      <c r="B4836" t="s">
        <v>7814</v>
      </c>
      <c r="C4836">
        <f t="shared" si="75"/>
        <v>40</v>
      </c>
      <c r="D4836" s="1">
        <v>43378</v>
      </c>
      <c r="E4836" s="1">
        <v>43383</v>
      </c>
      <c r="F4836" t="s">
        <v>46</v>
      </c>
      <c r="G4836" t="s">
        <v>4087</v>
      </c>
      <c r="H4836" t="s">
        <v>4088</v>
      </c>
      <c r="I4836" t="s">
        <v>98</v>
      </c>
      <c r="J4836" t="s">
        <v>23</v>
      </c>
      <c r="K4836" t="s">
        <v>123</v>
      </c>
      <c r="L4836" t="s">
        <v>39</v>
      </c>
      <c r="M4836">
        <v>94110</v>
      </c>
      <c r="N4836" t="s">
        <v>40</v>
      </c>
      <c r="O4836" t="s">
        <v>4945</v>
      </c>
      <c r="P4836" t="s">
        <v>42</v>
      </c>
      <c r="Q4836" t="s">
        <v>71</v>
      </c>
      <c r="R4836" t="s">
        <v>4946</v>
      </c>
      <c r="S4836">
        <v>39.92</v>
      </c>
      <c r="T4836" s="3"/>
    </row>
    <row r="4837" spans="1:20" x14ac:dyDescent="0.3">
      <c r="A4837">
        <v>4836</v>
      </c>
      <c r="B4837" t="s">
        <v>7814</v>
      </c>
      <c r="C4837">
        <f t="shared" si="75"/>
        <v>40</v>
      </c>
      <c r="D4837" s="1">
        <v>43378</v>
      </c>
      <c r="E4837" s="1">
        <v>43383</v>
      </c>
      <c r="F4837" t="s">
        <v>46</v>
      </c>
      <c r="G4837" t="s">
        <v>4087</v>
      </c>
      <c r="H4837" t="s">
        <v>4088</v>
      </c>
      <c r="I4837" t="s">
        <v>98</v>
      </c>
      <c r="J4837" t="s">
        <v>23</v>
      </c>
      <c r="K4837" t="s">
        <v>123</v>
      </c>
      <c r="L4837" t="s">
        <v>39</v>
      </c>
      <c r="M4837">
        <v>94110</v>
      </c>
      <c r="N4837" t="s">
        <v>40</v>
      </c>
      <c r="O4837" t="s">
        <v>5419</v>
      </c>
      <c r="P4837" t="s">
        <v>42</v>
      </c>
      <c r="Q4837" t="s">
        <v>86</v>
      </c>
      <c r="R4837" t="s">
        <v>5420</v>
      </c>
      <c r="S4837">
        <v>61.96</v>
      </c>
      <c r="T4837" s="3"/>
    </row>
    <row r="4838" spans="1:20" x14ac:dyDescent="0.3">
      <c r="A4838">
        <v>4837</v>
      </c>
      <c r="B4838" t="s">
        <v>7814</v>
      </c>
      <c r="C4838">
        <f t="shared" si="75"/>
        <v>40</v>
      </c>
      <c r="D4838" s="1">
        <v>43378</v>
      </c>
      <c r="E4838" s="1">
        <v>43383</v>
      </c>
      <c r="F4838" t="s">
        <v>46</v>
      </c>
      <c r="G4838" t="s">
        <v>4087</v>
      </c>
      <c r="H4838" t="s">
        <v>4088</v>
      </c>
      <c r="I4838" t="s">
        <v>98</v>
      </c>
      <c r="J4838" t="s">
        <v>23</v>
      </c>
      <c r="K4838" t="s">
        <v>123</v>
      </c>
      <c r="L4838" t="s">
        <v>39</v>
      </c>
      <c r="M4838">
        <v>94110</v>
      </c>
      <c r="N4838" t="s">
        <v>40</v>
      </c>
      <c r="O4838" t="s">
        <v>3129</v>
      </c>
      <c r="P4838" t="s">
        <v>42</v>
      </c>
      <c r="Q4838" t="s">
        <v>71</v>
      </c>
      <c r="R4838" t="s">
        <v>3130</v>
      </c>
      <c r="S4838">
        <v>19.936</v>
      </c>
      <c r="T4838" s="3"/>
    </row>
    <row r="4839" spans="1:20" x14ac:dyDescent="0.3">
      <c r="A4839">
        <v>4838</v>
      </c>
      <c r="B4839" t="s">
        <v>7815</v>
      </c>
      <c r="C4839">
        <f t="shared" si="75"/>
        <v>22</v>
      </c>
      <c r="D4839" s="1">
        <v>43252</v>
      </c>
      <c r="E4839" s="1">
        <v>43254</v>
      </c>
      <c r="F4839" t="s">
        <v>184</v>
      </c>
      <c r="G4839" t="s">
        <v>5888</v>
      </c>
      <c r="H4839" t="s">
        <v>5889</v>
      </c>
      <c r="I4839" t="s">
        <v>22</v>
      </c>
      <c r="J4839" t="s">
        <v>23</v>
      </c>
      <c r="K4839" t="s">
        <v>864</v>
      </c>
      <c r="L4839" t="s">
        <v>494</v>
      </c>
      <c r="M4839">
        <v>43017</v>
      </c>
      <c r="N4839" t="s">
        <v>144</v>
      </c>
      <c r="O4839" t="s">
        <v>3348</v>
      </c>
      <c r="P4839" t="s">
        <v>42</v>
      </c>
      <c r="Q4839" t="s">
        <v>71</v>
      </c>
      <c r="R4839" t="s">
        <v>3349</v>
      </c>
      <c r="S4839">
        <v>3.798</v>
      </c>
      <c r="T4839" s="3"/>
    </row>
    <row r="4840" spans="1:20" x14ac:dyDescent="0.3">
      <c r="A4840">
        <v>4839</v>
      </c>
      <c r="B4840" t="s">
        <v>7815</v>
      </c>
      <c r="C4840">
        <f t="shared" si="75"/>
        <v>22</v>
      </c>
      <c r="D4840" s="1">
        <v>43252</v>
      </c>
      <c r="E4840" s="1">
        <v>43254</v>
      </c>
      <c r="F4840" t="s">
        <v>184</v>
      </c>
      <c r="G4840" t="s">
        <v>5888</v>
      </c>
      <c r="H4840" t="s">
        <v>5889</v>
      </c>
      <c r="I4840" t="s">
        <v>22</v>
      </c>
      <c r="J4840" t="s">
        <v>23</v>
      </c>
      <c r="K4840" t="s">
        <v>864</v>
      </c>
      <c r="L4840" t="s">
        <v>494</v>
      </c>
      <c r="M4840">
        <v>43017</v>
      </c>
      <c r="N4840" t="s">
        <v>144</v>
      </c>
      <c r="O4840" t="s">
        <v>3407</v>
      </c>
      <c r="P4840" t="s">
        <v>42</v>
      </c>
      <c r="Q4840" t="s">
        <v>86</v>
      </c>
      <c r="R4840" t="s">
        <v>3408</v>
      </c>
      <c r="S4840">
        <v>27.744</v>
      </c>
      <c r="T4840" s="3"/>
    </row>
    <row r="4841" spans="1:20" x14ac:dyDescent="0.3">
      <c r="A4841">
        <v>4840</v>
      </c>
      <c r="B4841" t="s">
        <v>7815</v>
      </c>
      <c r="C4841">
        <f t="shared" si="75"/>
        <v>22</v>
      </c>
      <c r="D4841" s="1">
        <v>43252</v>
      </c>
      <c r="E4841" s="1">
        <v>43254</v>
      </c>
      <c r="F4841" t="s">
        <v>184</v>
      </c>
      <c r="G4841" t="s">
        <v>5888</v>
      </c>
      <c r="H4841" t="s">
        <v>5889</v>
      </c>
      <c r="I4841" t="s">
        <v>22</v>
      </c>
      <c r="J4841" t="s">
        <v>23</v>
      </c>
      <c r="K4841" t="s">
        <v>864</v>
      </c>
      <c r="L4841" t="s">
        <v>494</v>
      </c>
      <c r="M4841">
        <v>43017</v>
      </c>
      <c r="N4841" t="s">
        <v>144</v>
      </c>
      <c r="O4841" t="s">
        <v>833</v>
      </c>
      <c r="P4841" t="s">
        <v>67</v>
      </c>
      <c r="Q4841" t="s">
        <v>68</v>
      </c>
      <c r="R4841" t="s">
        <v>834</v>
      </c>
      <c r="S4841">
        <v>158.376</v>
      </c>
      <c r="T4841" s="3"/>
    </row>
    <row r="4842" spans="1:20" x14ac:dyDescent="0.3">
      <c r="A4842">
        <v>4841</v>
      </c>
      <c r="B4842" t="s">
        <v>7816</v>
      </c>
      <c r="C4842">
        <f t="shared" si="75"/>
        <v>47</v>
      </c>
      <c r="D4842" s="1">
        <v>43424</v>
      </c>
      <c r="E4842" s="1">
        <v>43429</v>
      </c>
      <c r="F4842" t="s">
        <v>46</v>
      </c>
      <c r="G4842" t="s">
        <v>2801</v>
      </c>
      <c r="H4842" t="s">
        <v>2802</v>
      </c>
      <c r="I4842" t="s">
        <v>98</v>
      </c>
      <c r="J4842" t="s">
        <v>23</v>
      </c>
      <c r="K4842" t="s">
        <v>24</v>
      </c>
      <c r="L4842" t="s">
        <v>25</v>
      </c>
      <c r="M4842">
        <v>42420</v>
      </c>
      <c r="N4842" t="s">
        <v>26</v>
      </c>
      <c r="O4842" t="s">
        <v>422</v>
      </c>
      <c r="P4842" t="s">
        <v>28</v>
      </c>
      <c r="Q4842" t="s">
        <v>61</v>
      </c>
      <c r="R4842" t="s">
        <v>423</v>
      </c>
      <c r="S4842">
        <v>27.58</v>
      </c>
      <c r="T4842" s="3"/>
    </row>
    <row r="4843" spans="1:20" x14ac:dyDescent="0.3">
      <c r="A4843">
        <v>4842</v>
      </c>
      <c r="B4843" t="s">
        <v>7817</v>
      </c>
      <c r="C4843">
        <f t="shared" si="75"/>
        <v>51</v>
      </c>
      <c r="D4843" s="1">
        <v>43092</v>
      </c>
      <c r="E4843" s="1">
        <v>43097</v>
      </c>
      <c r="F4843" t="s">
        <v>46</v>
      </c>
      <c r="G4843" t="s">
        <v>3241</v>
      </c>
      <c r="H4843" t="s">
        <v>3242</v>
      </c>
      <c r="I4843" t="s">
        <v>22</v>
      </c>
      <c r="J4843" t="s">
        <v>23</v>
      </c>
      <c r="K4843" t="s">
        <v>4623</v>
      </c>
      <c r="L4843" t="s">
        <v>494</v>
      </c>
      <c r="M4843">
        <v>43402</v>
      </c>
      <c r="N4843" t="s">
        <v>144</v>
      </c>
      <c r="O4843" t="s">
        <v>6320</v>
      </c>
      <c r="P4843" t="s">
        <v>42</v>
      </c>
      <c r="Q4843" t="s">
        <v>71</v>
      </c>
      <c r="R4843" t="s">
        <v>6321</v>
      </c>
      <c r="S4843">
        <v>5.5529999999999999</v>
      </c>
      <c r="T4843" s="3"/>
    </row>
    <row r="4844" spans="1:20" x14ac:dyDescent="0.3">
      <c r="A4844">
        <v>4843</v>
      </c>
      <c r="B4844" t="s">
        <v>7818</v>
      </c>
      <c r="C4844">
        <f t="shared" si="75"/>
        <v>39</v>
      </c>
      <c r="D4844" s="1">
        <v>43372</v>
      </c>
      <c r="E4844" s="1">
        <v>43377</v>
      </c>
      <c r="F4844" t="s">
        <v>46</v>
      </c>
      <c r="G4844" t="s">
        <v>1048</v>
      </c>
      <c r="H4844" t="s">
        <v>1049</v>
      </c>
      <c r="I4844" t="s">
        <v>22</v>
      </c>
      <c r="J4844" t="s">
        <v>23</v>
      </c>
      <c r="K4844" t="s">
        <v>330</v>
      </c>
      <c r="L4844" t="s">
        <v>331</v>
      </c>
      <c r="M4844">
        <v>38109</v>
      </c>
      <c r="N4844" t="s">
        <v>26</v>
      </c>
      <c r="O4844" t="s">
        <v>3447</v>
      </c>
      <c r="P4844" t="s">
        <v>42</v>
      </c>
      <c r="Q4844" t="s">
        <v>55</v>
      </c>
      <c r="R4844" t="s">
        <v>3448</v>
      </c>
      <c r="S4844">
        <v>243.92</v>
      </c>
      <c r="T4844" s="3"/>
    </row>
    <row r="4845" spans="1:20" x14ac:dyDescent="0.3">
      <c r="A4845">
        <v>4844</v>
      </c>
      <c r="B4845" t="s">
        <v>7819</v>
      </c>
      <c r="C4845">
        <f t="shared" si="75"/>
        <v>45</v>
      </c>
      <c r="D4845" s="1">
        <v>43046</v>
      </c>
      <c r="E4845" s="1">
        <v>43048</v>
      </c>
      <c r="F4845" t="s">
        <v>184</v>
      </c>
      <c r="G4845" t="s">
        <v>6455</v>
      </c>
      <c r="H4845" t="s">
        <v>6456</v>
      </c>
      <c r="I4845" t="s">
        <v>22</v>
      </c>
      <c r="J4845" t="s">
        <v>23</v>
      </c>
      <c r="K4845" t="s">
        <v>1118</v>
      </c>
      <c r="L4845" t="s">
        <v>786</v>
      </c>
      <c r="M4845">
        <v>8701</v>
      </c>
      <c r="N4845" t="s">
        <v>144</v>
      </c>
      <c r="O4845" t="s">
        <v>4072</v>
      </c>
      <c r="P4845" t="s">
        <v>42</v>
      </c>
      <c r="Q4845" t="s">
        <v>265</v>
      </c>
      <c r="R4845" t="s">
        <v>4073</v>
      </c>
      <c r="S4845">
        <v>14.96</v>
      </c>
      <c r="T4845" s="3"/>
    </row>
    <row r="4846" spans="1:20" x14ac:dyDescent="0.3">
      <c r="A4846">
        <v>4845</v>
      </c>
      <c r="B4846" t="s">
        <v>7820</v>
      </c>
      <c r="C4846">
        <f t="shared" si="75"/>
        <v>14</v>
      </c>
      <c r="D4846" s="1">
        <v>42098</v>
      </c>
      <c r="E4846" s="1">
        <v>42099</v>
      </c>
      <c r="F4846" t="s">
        <v>184</v>
      </c>
      <c r="G4846" t="s">
        <v>771</v>
      </c>
      <c r="H4846" t="s">
        <v>772</v>
      </c>
      <c r="I4846" t="s">
        <v>37</v>
      </c>
      <c r="J4846" t="s">
        <v>23</v>
      </c>
      <c r="K4846" t="s">
        <v>38</v>
      </c>
      <c r="L4846" t="s">
        <v>39</v>
      </c>
      <c r="M4846">
        <v>90008</v>
      </c>
      <c r="N4846" t="s">
        <v>40</v>
      </c>
      <c r="O4846" t="s">
        <v>1217</v>
      </c>
      <c r="P4846" t="s">
        <v>42</v>
      </c>
      <c r="Q4846" t="s">
        <v>71</v>
      </c>
      <c r="R4846" t="s">
        <v>1218</v>
      </c>
      <c r="S4846">
        <v>7.1840000000000002</v>
      </c>
      <c r="T4846" s="3"/>
    </row>
    <row r="4847" spans="1:20" x14ac:dyDescent="0.3">
      <c r="A4847">
        <v>4846</v>
      </c>
      <c r="B4847" t="s">
        <v>7821</v>
      </c>
      <c r="C4847">
        <f t="shared" si="75"/>
        <v>30</v>
      </c>
      <c r="D4847" s="1">
        <v>42574</v>
      </c>
      <c r="E4847" s="1">
        <v>42577</v>
      </c>
      <c r="F4847" t="s">
        <v>19</v>
      </c>
      <c r="G4847" t="s">
        <v>1985</v>
      </c>
      <c r="H4847" t="s">
        <v>1986</v>
      </c>
      <c r="I4847" t="s">
        <v>22</v>
      </c>
      <c r="J4847" t="s">
        <v>23</v>
      </c>
      <c r="K4847" t="s">
        <v>385</v>
      </c>
      <c r="L4847" t="s">
        <v>263</v>
      </c>
      <c r="M4847">
        <v>14609</v>
      </c>
      <c r="N4847" t="s">
        <v>144</v>
      </c>
      <c r="O4847" t="s">
        <v>970</v>
      </c>
      <c r="P4847" t="s">
        <v>42</v>
      </c>
      <c r="Q4847" t="s">
        <v>71</v>
      </c>
      <c r="R4847" t="s">
        <v>971</v>
      </c>
      <c r="S4847">
        <v>10.512</v>
      </c>
      <c r="T4847" s="3"/>
    </row>
    <row r="4848" spans="1:20" x14ac:dyDescent="0.3">
      <c r="A4848">
        <v>4847</v>
      </c>
      <c r="B4848" t="s">
        <v>7822</v>
      </c>
      <c r="C4848">
        <f t="shared" si="75"/>
        <v>26</v>
      </c>
      <c r="D4848" s="1">
        <v>42180</v>
      </c>
      <c r="E4848" s="1">
        <v>42182</v>
      </c>
      <c r="F4848" t="s">
        <v>19</v>
      </c>
      <c r="G4848" t="s">
        <v>1176</v>
      </c>
      <c r="H4848" t="s">
        <v>1177</v>
      </c>
      <c r="I4848" t="s">
        <v>37</v>
      </c>
      <c r="J4848" t="s">
        <v>23</v>
      </c>
      <c r="K4848" t="s">
        <v>1977</v>
      </c>
      <c r="L4848" t="s">
        <v>416</v>
      </c>
      <c r="M4848">
        <v>97301</v>
      </c>
      <c r="N4848" t="s">
        <v>40</v>
      </c>
      <c r="O4848" t="s">
        <v>3144</v>
      </c>
      <c r="P4848" t="s">
        <v>67</v>
      </c>
      <c r="Q4848" t="s">
        <v>68</v>
      </c>
      <c r="R4848" t="s">
        <v>3145</v>
      </c>
      <c r="S4848">
        <v>263.95999999999998</v>
      </c>
      <c r="T4848" s="3"/>
    </row>
    <row r="4849" spans="1:20" x14ac:dyDescent="0.3">
      <c r="A4849">
        <v>4848</v>
      </c>
      <c r="B4849" t="s">
        <v>7822</v>
      </c>
      <c r="C4849">
        <f t="shared" si="75"/>
        <v>26</v>
      </c>
      <c r="D4849" s="1">
        <v>42180</v>
      </c>
      <c r="E4849" s="1">
        <v>42182</v>
      </c>
      <c r="F4849" t="s">
        <v>19</v>
      </c>
      <c r="G4849" t="s">
        <v>1176</v>
      </c>
      <c r="H4849" t="s">
        <v>1177</v>
      </c>
      <c r="I4849" t="s">
        <v>37</v>
      </c>
      <c r="J4849" t="s">
        <v>23</v>
      </c>
      <c r="K4849" t="s">
        <v>1977</v>
      </c>
      <c r="L4849" t="s">
        <v>416</v>
      </c>
      <c r="M4849">
        <v>97301</v>
      </c>
      <c r="N4849" t="s">
        <v>40</v>
      </c>
      <c r="O4849" t="s">
        <v>1423</v>
      </c>
      <c r="P4849" t="s">
        <v>42</v>
      </c>
      <c r="Q4849" t="s">
        <v>64</v>
      </c>
      <c r="R4849" t="s">
        <v>1424</v>
      </c>
      <c r="S4849">
        <v>71.632000000000005</v>
      </c>
      <c r="T4849" s="3"/>
    </row>
    <row r="4850" spans="1:20" x14ac:dyDescent="0.3">
      <c r="A4850">
        <v>4849</v>
      </c>
      <c r="B4850" t="s">
        <v>7822</v>
      </c>
      <c r="C4850">
        <f t="shared" si="75"/>
        <v>26</v>
      </c>
      <c r="D4850" s="1">
        <v>42180</v>
      </c>
      <c r="E4850" s="1">
        <v>42182</v>
      </c>
      <c r="F4850" t="s">
        <v>19</v>
      </c>
      <c r="G4850" t="s">
        <v>1176</v>
      </c>
      <c r="H4850" t="s">
        <v>1177</v>
      </c>
      <c r="I4850" t="s">
        <v>37</v>
      </c>
      <c r="J4850" t="s">
        <v>23</v>
      </c>
      <c r="K4850" t="s">
        <v>1977</v>
      </c>
      <c r="L4850" t="s">
        <v>416</v>
      </c>
      <c r="M4850">
        <v>97301</v>
      </c>
      <c r="N4850" t="s">
        <v>40</v>
      </c>
      <c r="O4850" t="s">
        <v>4526</v>
      </c>
      <c r="P4850" t="s">
        <v>42</v>
      </c>
      <c r="Q4850" t="s">
        <v>64</v>
      </c>
      <c r="R4850" t="s">
        <v>4527</v>
      </c>
      <c r="S4850">
        <v>9.3279999999999994</v>
      </c>
      <c r="T4850" s="3"/>
    </row>
    <row r="4851" spans="1:20" x14ac:dyDescent="0.3">
      <c r="A4851">
        <v>4850</v>
      </c>
      <c r="B4851" t="s">
        <v>7823</v>
      </c>
      <c r="C4851">
        <f t="shared" si="75"/>
        <v>37</v>
      </c>
      <c r="D4851" s="1">
        <v>42255</v>
      </c>
      <c r="E4851" s="1">
        <v>42261</v>
      </c>
      <c r="F4851" t="s">
        <v>46</v>
      </c>
      <c r="G4851" t="s">
        <v>4271</v>
      </c>
      <c r="H4851" t="s">
        <v>4272</v>
      </c>
      <c r="I4851" t="s">
        <v>22</v>
      </c>
      <c r="J4851" t="s">
        <v>23</v>
      </c>
      <c r="K4851" t="s">
        <v>7824</v>
      </c>
      <c r="L4851" t="s">
        <v>92</v>
      </c>
      <c r="M4851">
        <v>99301</v>
      </c>
      <c r="N4851" t="s">
        <v>40</v>
      </c>
      <c r="O4851" t="s">
        <v>1651</v>
      </c>
      <c r="P4851" t="s">
        <v>42</v>
      </c>
      <c r="Q4851" t="s">
        <v>64</v>
      </c>
      <c r="R4851" t="s">
        <v>1652</v>
      </c>
      <c r="S4851">
        <v>5.88</v>
      </c>
      <c r="T4851" s="3"/>
    </row>
    <row r="4852" spans="1:20" x14ac:dyDescent="0.3">
      <c r="A4852">
        <v>4851</v>
      </c>
      <c r="B4852" t="s">
        <v>7823</v>
      </c>
      <c r="C4852">
        <f t="shared" si="75"/>
        <v>37</v>
      </c>
      <c r="D4852" s="1">
        <v>42255</v>
      </c>
      <c r="E4852" s="1">
        <v>42261</v>
      </c>
      <c r="F4852" t="s">
        <v>46</v>
      </c>
      <c r="G4852" t="s">
        <v>4271</v>
      </c>
      <c r="H4852" t="s">
        <v>4272</v>
      </c>
      <c r="I4852" t="s">
        <v>22</v>
      </c>
      <c r="J4852" t="s">
        <v>23</v>
      </c>
      <c r="K4852" t="s">
        <v>7824</v>
      </c>
      <c r="L4852" t="s">
        <v>92</v>
      </c>
      <c r="M4852">
        <v>99301</v>
      </c>
      <c r="N4852" t="s">
        <v>40</v>
      </c>
      <c r="O4852" t="s">
        <v>31</v>
      </c>
      <c r="P4852" t="s">
        <v>28</v>
      </c>
      <c r="Q4852" t="s">
        <v>32</v>
      </c>
      <c r="R4852" t="s">
        <v>33</v>
      </c>
      <c r="S4852">
        <v>975.92</v>
      </c>
      <c r="T4852" s="3"/>
    </row>
    <row r="4853" spans="1:20" x14ac:dyDescent="0.3">
      <c r="A4853">
        <v>4852</v>
      </c>
      <c r="B4853" t="s">
        <v>7823</v>
      </c>
      <c r="C4853">
        <f t="shared" si="75"/>
        <v>37</v>
      </c>
      <c r="D4853" s="1">
        <v>42255</v>
      </c>
      <c r="E4853" s="1">
        <v>42261</v>
      </c>
      <c r="F4853" t="s">
        <v>46</v>
      </c>
      <c r="G4853" t="s">
        <v>4271</v>
      </c>
      <c r="H4853" t="s">
        <v>4272</v>
      </c>
      <c r="I4853" t="s">
        <v>22</v>
      </c>
      <c r="J4853" t="s">
        <v>23</v>
      </c>
      <c r="K4853" t="s">
        <v>7824</v>
      </c>
      <c r="L4853" t="s">
        <v>92</v>
      </c>
      <c r="M4853">
        <v>99301</v>
      </c>
      <c r="N4853" t="s">
        <v>40</v>
      </c>
      <c r="O4853" t="s">
        <v>486</v>
      </c>
      <c r="P4853" t="s">
        <v>42</v>
      </c>
      <c r="Q4853" t="s">
        <v>64</v>
      </c>
      <c r="R4853" t="s">
        <v>487</v>
      </c>
      <c r="S4853">
        <v>303.83999999999997</v>
      </c>
      <c r="T4853" s="3"/>
    </row>
    <row r="4854" spans="1:20" x14ac:dyDescent="0.3">
      <c r="A4854">
        <v>4853</v>
      </c>
      <c r="B4854" t="s">
        <v>7823</v>
      </c>
      <c r="C4854">
        <f t="shared" si="75"/>
        <v>37</v>
      </c>
      <c r="D4854" s="1">
        <v>42255</v>
      </c>
      <c r="E4854" s="1">
        <v>42261</v>
      </c>
      <c r="F4854" t="s">
        <v>46</v>
      </c>
      <c r="G4854" t="s">
        <v>4271</v>
      </c>
      <c r="H4854" t="s">
        <v>4272</v>
      </c>
      <c r="I4854" t="s">
        <v>22</v>
      </c>
      <c r="J4854" t="s">
        <v>23</v>
      </c>
      <c r="K4854" t="s">
        <v>7824</v>
      </c>
      <c r="L4854" t="s">
        <v>92</v>
      </c>
      <c r="M4854">
        <v>99301</v>
      </c>
      <c r="N4854" t="s">
        <v>40</v>
      </c>
      <c r="O4854" t="s">
        <v>1775</v>
      </c>
      <c r="P4854" t="s">
        <v>42</v>
      </c>
      <c r="Q4854" t="s">
        <v>55</v>
      </c>
      <c r="R4854" t="s">
        <v>1776</v>
      </c>
      <c r="S4854">
        <v>485.88</v>
      </c>
      <c r="T4854" s="3"/>
    </row>
    <row r="4855" spans="1:20" x14ac:dyDescent="0.3">
      <c r="A4855">
        <v>4854</v>
      </c>
      <c r="B4855" t="s">
        <v>7825</v>
      </c>
      <c r="C4855">
        <f t="shared" si="75"/>
        <v>50</v>
      </c>
      <c r="D4855" s="1">
        <v>42350</v>
      </c>
      <c r="E4855" s="1">
        <v>42353</v>
      </c>
      <c r="F4855" t="s">
        <v>19</v>
      </c>
      <c r="G4855" t="s">
        <v>939</v>
      </c>
      <c r="H4855" t="s">
        <v>940</v>
      </c>
      <c r="I4855" t="s">
        <v>22</v>
      </c>
      <c r="J4855" t="s">
        <v>23</v>
      </c>
      <c r="K4855" t="s">
        <v>3203</v>
      </c>
      <c r="L4855" t="s">
        <v>39</v>
      </c>
      <c r="M4855">
        <v>94601</v>
      </c>
      <c r="N4855" t="s">
        <v>40</v>
      </c>
      <c r="O4855" t="s">
        <v>3961</v>
      </c>
      <c r="P4855" t="s">
        <v>28</v>
      </c>
      <c r="Q4855" t="s">
        <v>61</v>
      </c>
      <c r="R4855" t="s">
        <v>3962</v>
      </c>
      <c r="S4855">
        <v>12.54</v>
      </c>
      <c r="T4855" s="3"/>
    </row>
    <row r="4856" spans="1:20" x14ac:dyDescent="0.3">
      <c r="A4856">
        <v>4855</v>
      </c>
      <c r="B4856" t="s">
        <v>7825</v>
      </c>
      <c r="C4856">
        <f t="shared" si="75"/>
        <v>50</v>
      </c>
      <c r="D4856" s="1">
        <v>42350</v>
      </c>
      <c r="E4856" s="1">
        <v>42353</v>
      </c>
      <c r="F4856" t="s">
        <v>19</v>
      </c>
      <c r="G4856" t="s">
        <v>939</v>
      </c>
      <c r="H4856" t="s">
        <v>940</v>
      </c>
      <c r="I4856" t="s">
        <v>22</v>
      </c>
      <c r="J4856" t="s">
        <v>23</v>
      </c>
      <c r="K4856" t="s">
        <v>3203</v>
      </c>
      <c r="L4856" t="s">
        <v>39</v>
      </c>
      <c r="M4856">
        <v>94601</v>
      </c>
      <c r="N4856" t="s">
        <v>40</v>
      </c>
      <c r="O4856" t="s">
        <v>1514</v>
      </c>
      <c r="P4856" t="s">
        <v>42</v>
      </c>
      <c r="Q4856" t="s">
        <v>55</v>
      </c>
      <c r="R4856" t="s">
        <v>1515</v>
      </c>
      <c r="S4856">
        <v>8.94</v>
      </c>
      <c r="T4856" s="3"/>
    </row>
    <row r="4857" spans="1:20" x14ac:dyDescent="0.3">
      <c r="A4857">
        <v>4856</v>
      </c>
      <c r="B4857" t="s">
        <v>7825</v>
      </c>
      <c r="C4857">
        <f t="shared" si="75"/>
        <v>50</v>
      </c>
      <c r="D4857" s="1">
        <v>42350</v>
      </c>
      <c r="E4857" s="1">
        <v>42353</v>
      </c>
      <c r="F4857" t="s">
        <v>19</v>
      </c>
      <c r="G4857" t="s">
        <v>939</v>
      </c>
      <c r="H4857" t="s">
        <v>940</v>
      </c>
      <c r="I4857" t="s">
        <v>22</v>
      </c>
      <c r="J4857" t="s">
        <v>23</v>
      </c>
      <c r="K4857" t="s">
        <v>3203</v>
      </c>
      <c r="L4857" t="s">
        <v>39</v>
      </c>
      <c r="M4857">
        <v>94601</v>
      </c>
      <c r="N4857" t="s">
        <v>40</v>
      </c>
      <c r="O4857" t="s">
        <v>255</v>
      </c>
      <c r="P4857" t="s">
        <v>28</v>
      </c>
      <c r="Q4857" t="s">
        <v>61</v>
      </c>
      <c r="R4857" t="s">
        <v>256</v>
      </c>
      <c r="S4857">
        <v>9.24</v>
      </c>
      <c r="T4857" s="3"/>
    </row>
    <row r="4858" spans="1:20" x14ac:dyDescent="0.3">
      <c r="A4858">
        <v>4857</v>
      </c>
      <c r="B4858" t="s">
        <v>7826</v>
      </c>
      <c r="C4858">
        <f t="shared" si="75"/>
        <v>3</v>
      </c>
      <c r="D4858" s="1">
        <v>42382</v>
      </c>
      <c r="E4858" s="1">
        <v>42386</v>
      </c>
      <c r="F4858" t="s">
        <v>46</v>
      </c>
      <c r="G4858" t="s">
        <v>1460</v>
      </c>
      <c r="H4858" t="s">
        <v>1461</v>
      </c>
      <c r="I4858" t="s">
        <v>22</v>
      </c>
      <c r="J4858" t="s">
        <v>23</v>
      </c>
      <c r="K4858" t="s">
        <v>38</v>
      </c>
      <c r="L4858" t="s">
        <v>39</v>
      </c>
      <c r="M4858">
        <v>90004</v>
      </c>
      <c r="N4858" t="s">
        <v>40</v>
      </c>
      <c r="O4858" t="s">
        <v>2753</v>
      </c>
      <c r="P4858" t="s">
        <v>42</v>
      </c>
      <c r="Q4858" t="s">
        <v>71</v>
      </c>
      <c r="R4858" t="s">
        <v>2754</v>
      </c>
      <c r="S4858">
        <v>70.007999999999996</v>
      </c>
      <c r="T4858" s="3"/>
    </row>
    <row r="4859" spans="1:20" x14ac:dyDescent="0.3">
      <c r="A4859">
        <v>4858</v>
      </c>
      <c r="B4859" t="s">
        <v>7826</v>
      </c>
      <c r="C4859">
        <f t="shared" si="75"/>
        <v>3</v>
      </c>
      <c r="D4859" s="1">
        <v>42382</v>
      </c>
      <c r="E4859" s="1">
        <v>42386</v>
      </c>
      <c r="F4859" t="s">
        <v>46</v>
      </c>
      <c r="G4859" t="s">
        <v>1460</v>
      </c>
      <c r="H4859" t="s">
        <v>1461</v>
      </c>
      <c r="I4859" t="s">
        <v>22</v>
      </c>
      <c r="J4859" t="s">
        <v>23</v>
      </c>
      <c r="K4859" t="s">
        <v>38</v>
      </c>
      <c r="L4859" t="s">
        <v>39</v>
      </c>
      <c r="M4859">
        <v>90004</v>
      </c>
      <c r="N4859" t="s">
        <v>40</v>
      </c>
      <c r="O4859" t="s">
        <v>1099</v>
      </c>
      <c r="P4859" t="s">
        <v>28</v>
      </c>
      <c r="Q4859" t="s">
        <v>61</v>
      </c>
      <c r="R4859" t="s">
        <v>1100</v>
      </c>
      <c r="S4859">
        <v>77.599999999999994</v>
      </c>
      <c r="T4859" s="3"/>
    </row>
    <row r="4860" spans="1:20" x14ac:dyDescent="0.3">
      <c r="A4860">
        <v>4859</v>
      </c>
      <c r="B4860" t="s">
        <v>7826</v>
      </c>
      <c r="C4860">
        <f t="shared" si="75"/>
        <v>3</v>
      </c>
      <c r="D4860" s="1">
        <v>42382</v>
      </c>
      <c r="E4860" s="1">
        <v>42386</v>
      </c>
      <c r="F4860" t="s">
        <v>46</v>
      </c>
      <c r="G4860" t="s">
        <v>1460</v>
      </c>
      <c r="H4860" t="s">
        <v>1461</v>
      </c>
      <c r="I4860" t="s">
        <v>22</v>
      </c>
      <c r="J4860" t="s">
        <v>23</v>
      </c>
      <c r="K4860" t="s">
        <v>38</v>
      </c>
      <c r="L4860" t="s">
        <v>39</v>
      </c>
      <c r="M4860">
        <v>90004</v>
      </c>
      <c r="N4860" t="s">
        <v>40</v>
      </c>
      <c r="O4860" t="s">
        <v>7827</v>
      </c>
      <c r="P4860" t="s">
        <v>28</v>
      </c>
      <c r="Q4860" t="s">
        <v>61</v>
      </c>
      <c r="R4860" t="s">
        <v>7828</v>
      </c>
      <c r="S4860">
        <v>464.85</v>
      </c>
      <c r="T4860" s="3"/>
    </row>
    <row r="4861" spans="1:20" x14ac:dyDescent="0.3">
      <c r="A4861">
        <v>4860</v>
      </c>
      <c r="B4861" t="s">
        <v>7829</v>
      </c>
      <c r="C4861">
        <f t="shared" si="75"/>
        <v>50</v>
      </c>
      <c r="D4861" s="1">
        <v>43449</v>
      </c>
      <c r="E4861" s="1">
        <v>43453</v>
      </c>
      <c r="F4861" t="s">
        <v>46</v>
      </c>
      <c r="G4861" t="s">
        <v>1396</v>
      </c>
      <c r="H4861" t="s">
        <v>1397</v>
      </c>
      <c r="I4861" t="s">
        <v>37</v>
      </c>
      <c r="J4861" t="s">
        <v>23</v>
      </c>
      <c r="K4861" t="s">
        <v>7830</v>
      </c>
      <c r="L4861" t="s">
        <v>207</v>
      </c>
      <c r="M4861">
        <v>60302</v>
      </c>
      <c r="N4861" t="s">
        <v>101</v>
      </c>
      <c r="O4861" t="s">
        <v>4234</v>
      </c>
      <c r="P4861" t="s">
        <v>42</v>
      </c>
      <c r="Q4861" t="s">
        <v>64</v>
      </c>
      <c r="R4861" t="s">
        <v>4235</v>
      </c>
      <c r="S4861">
        <v>10.192</v>
      </c>
      <c r="T4861" s="3"/>
    </row>
    <row r="4862" spans="1:20" x14ac:dyDescent="0.3">
      <c r="A4862">
        <v>4861</v>
      </c>
      <c r="B4862" t="s">
        <v>7831</v>
      </c>
      <c r="C4862">
        <f t="shared" si="75"/>
        <v>51</v>
      </c>
      <c r="D4862" s="1">
        <v>43087</v>
      </c>
      <c r="E4862" s="1">
        <v>43093</v>
      </c>
      <c r="F4862" t="s">
        <v>46</v>
      </c>
      <c r="G4862" t="s">
        <v>1176</v>
      </c>
      <c r="H4862" t="s">
        <v>1177</v>
      </c>
      <c r="I4862" t="s">
        <v>37</v>
      </c>
      <c r="J4862" t="s">
        <v>23</v>
      </c>
      <c r="K4862" t="s">
        <v>1000</v>
      </c>
      <c r="L4862" t="s">
        <v>786</v>
      </c>
      <c r="M4862">
        <v>7960</v>
      </c>
      <c r="N4862" t="s">
        <v>144</v>
      </c>
      <c r="O4862" t="s">
        <v>4723</v>
      </c>
      <c r="P4862" t="s">
        <v>42</v>
      </c>
      <c r="Q4862" t="s">
        <v>71</v>
      </c>
      <c r="R4862" t="s">
        <v>4724</v>
      </c>
      <c r="S4862">
        <v>1793.98</v>
      </c>
      <c r="T4862" s="3"/>
    </row>
    <row r="4863" spans="1:20" x14ac:dyDescent="0.3">
      <c r="A4863">
        <v>4862</v>
      </c>
      <c r="B4863" t="s">
        <v>7832</v>
      </c>
      <c r="C4863">
        <f t="shared" si="75"/>
        <v>15</v>
      </c>
      <c r="D4863" s="1">
        <v>42105</v>
      </c>
      <c r="E4863" s="1">
        <v>42110</v>
      </c>
      <c r="F4863" t="s">
        <v>19</v>
      </c>
      <c r="G4863" t="s">
        <v>391</v>
      </c>
      <c r="H4863" t="s">
        <v>392</v>
      </c>
      <c r="I4863" t="s">
        <v>98</v>
      </c>
      <c r="J4863" t="s">
        <v>23</v>
      </c>
      <c r="K4863" t="s">
        <v>1236</v>
      </c>
      <c r="L4863" t="s">
        <v>100</v>
      </c>
      <c r="M4863">
        <v>78745</v>
      </c>
      <c r="N4863" t="s">
        <v>101</v>
      </c>
      <c r="O4863" t="s">
        <v>5568</v>
      </c>
      <c r="P4863" t="s">
        <v>67</v>
      </c>
      <c r="Q4863" t="s">
        <v>68</v>
      </c>
      <c r="R4863" t="s">
        <v>5569</v>
      </c>
      <c r="S4863">
        <v>758.35199999999998</v>
      </c>
      <c r="T4863" s="3"/>
    </row>
    <row r="4864" spans="1:20" x14ac:dyDescent="0.3">
      <c r="A4864">
        <v>4863</v>
      </c>
      <c r="B4864" t="s">
        <v>7833</v>
      </c>
      <c r="C4864">
        <f t="shared" si="75"/>
        <v>45</v>
      </c>
      <c r="D4864" s="1">
        <v>43049</v>
      </c>
      <c r="E4864" s="1">
        <v>43053</v>
      </c>
      <c r="F4864" t="s">
        <v>46</v>
      </c>
      <c r="G4864" t="s">
        <v>581</v>
      </c>
      <c r="H4864" t="s">
        <v>582</v>
      </c>
      <c r="I4864" t="s">
        <v>37</v>
      </c>
      <c r="J4864" t="s">
        <v>23</v>
      </c>
      <c r="K4864" t="s">
        <v>262</v>
      </c>
      <c r="L4864" t="s">
        <v>263</v>
      </c>
      <c r="M4864">
        <v>10011</v>
      </c>
      <c r="N4864" t="s">
        <v>144</v>
      </c>
      <c r="O4864" t="s">
        <v>3867</v>
      </c>
      <c r="P4864" t="s">
        <v>42</v>
      </c>
      <c r="Q4864" t="s">
        <v>71</v>
      </c>
      <c r="R4864" t="s">
        <v>3868</v>
      </c>
      <c r="S4864">
        <v>20.367999999999999</v>
      </c>
      <c r="T4864" s="3"/>
    </row>
    <row r="4865" spans="1:20" x14ac:dyDescent="0.3">
      <c r="A4865">
        <v>4864</v>
      </c>
      <c r="B4865" t="s">
        <v>7833</v>
      </c>
      <c r="C4865">
        <f t="shared" si="75"/>
        <v>45</v>
      </c>
      <c r="D4865" s="1">
        <v>43049</v>
      </c>
      <c r="E4865" s="1">
        <v>43053</v>
      </c>
      <c r="F4865" t="s">
        <v>46</v>
      </c>
      <c r="G4865" t="s">
        <v>581</v>
      </c>
      <c r="H4865" t="s">
        <v>582</v>
      </c>
      <c r="I4865" t="s">
        <v>37</v>
      </c>
      <c r="J4865" t="s">
        <v>23</v>
      </c>
      <c r="K4865" t="s">
        <v>262</v>
      </c>
      <c r="L4865" t="s">
        <v>263</v>
      </c>
      <c r="M4865">
        <v>10011</v>
      </c>
      <c r="N4865" t="s">
        <v>144</v>
      </c>
      <c r="O4865" t="s">
        <v>1386</v>
      </c>
      <c r="P4865" t="s">
        <v>42</v>
      </c>
      <c r="Q4865" t="s">
        <v>71</v>
      </c>
      <c r="R4865" t="s">
        <v>1387</v>
      </c>
      <c r="S4865">
        <v>49.847999999999999</v>
      </c>
      <c r="T4865" s="3"/>
    </row>
    <row r="4866" spans="1:20" x14ac:dyDescent="0.3">
      <c r="A4866">
        <v>4865</v>
      </c>
      <c r="B4866" t="s">
        <v>7834</v>
      </c>
      <c r="C4866">
        <f t="shared" si="75"/>
        <v>26</v>
      </c>
      <c r="D4866" s="1">
        <v>43277</v>
      </c>
      <c r="E4866" s="1">
        <v>43281</v>
      </c>
      <c r="F4866" t="s">
        <v>46</v>
      </c>
      <c r="G4866" t="s">
        <v>515</v>
      </c>
      <c r="H4866" t="s">
        <v>516</v>
      </c>
      <c r="I4866" t="s">
        <v>22</v>
      </c>
      <c r="J4866" t="s">
        <v>23</v>
      </c>
      <c r="K4866" t="s">
        <v>262</v>
      </c>
      <c r="L4866" t="s">
        <v>263</v>
      </c>
      <c r="M4866">
        <v>10024</v>
      </c>
      <c r="N4866" t="s">
        <v>144</v>
      </c>
      <c r="O4866" t="s">
        <v>2005</v>
      </c>
      <c r="P4866" t="s">
        <v>67</v>
      </c>
      <c r="Q4866" t="s">
        <v>68</v>
      </c>
      <c r="R4866" t="s">
        <v>2006</v>
      </c>
      <c r="S4866">
        <v>239.97</v>
      </c>
      <c r="T4866" s="3"/>
    </row>
    <row r="4867" spans="1:20" x14ac:dyDescent="0.3">
      <c r="A4867">
        <v>4866</v>
      </c>
      <c r="B4867" t="s">
        <v>7835</v>
      </c>
      <c r="C4867">
        <f t="shared" ref="C4867:C4930" si="76">WEEKNUM(D4867,1)</f>
        <v>46</v>
      </c>
      <c r="D4867" s="1">
        <v>43417</v>
      </c>
      <c r="E4867" s="1">
        <v>43422</v>
      </c>
      <c r="F4867" t="s">
        <v>46</v>
      </c>
      <c r="G4867" t="s">
        <v>652</v>
      </c>
      <c r="H4867" t="s">
        <v>653</v>
      </c>
      <c r="I4867" t="s">
        <v>22</v>
      </c>
      <c r="J4867" t="s">
        <v>23</v>
      </c>
      <c r="K4867" t="s">
        <v>91</v>
      </c>
      <c r="L4867" t="s">
        <v>92</v>
      </c>
      <c r="M4867">
        <v>98103</v>
      </c>
      <c r="N4867" t="s">
        <v>40</v>
      </c>
      <c r="O4867" t="s">
        <v>1727</v>
      </c>
      <c r="P4867" t="s">
        <v>28</v>
      </c>
      <c r="Q4867" t="s">
        <v>32</v>
      </c>
      <c r="R4867" t="s">
        <v>1728</v>
      </c>
      <c r="S4867">
        <v>2404.7040000000002</v>
      </c>
      <c r="T4867" s="3"/>
    </row>
    <row r="4868" spans="1:20" x14ac:dyDescent="0.3">
      <c r="A4868">
        <v>4867</v>
      </c>
      <c r="B4868" t="s">
        <v>7835</v>
      </c>
      <c r="C4868">
        <f t="shared" si="76"/>
        <v>46</v>
      </c>
      <c r="D4868" s="1">
        <v>43417</v>
      </c>
      <c r="E4868" s="1">
        <v>43422</v>
      </c>
      <c r="F4868" t="s">
        <v>46</v>
      </c>
      <c r="G4868" t="s">
        <v>652</v>
      </c>
      <c r="H4868" t="s">
        <v>653</v>
      </c>
      <c r="I4868" t="s">
        <v>22</v>
      </c>
      <c r="J4868" t="s">
        <v>23</v>
      </c>
      <c r="K4868" t="s">
        <v>91</v>
      </c>
      <c r="L4868" t="s">
        <v>92</v>
      </c>
      <c r="M4868">
        <v>98103</v>
      </c>
      <c r="N4868" t="s">
        <v>40</v>
      </c>
      <c r="O4868" t="s">
        <v>4999</v>
      </c>
      <c r="P4868" t="s">
        <v>42</v>
      </c>
      <c r="Q4868" t="s">
        <v>71</v>
      </c>
      <c r="R4868" t="s">
        <v>5000</v>
      </c>
      <c r="S4868">
        <v>563.024</v>
      </c>
      <c r="T4868" s="3"/>
    </row>
    <row r="4869" spans="1:20" x14ac:dyDescent="0.3">
      <c r="A4869">
        <v>4868</v>
      </c>
      <c r="B4869" t="s">
        <v>7835</v>
      </c>
      <c r="C4869">
        <f t="shared" si="76"/>
        <v>46</v>
      </c>
      <c r="D4869" s="1">
        <v>43417</v>
      </c>
      <c r="E4869" s="1">
        <v>43422</v>
      </c>
      <c r="F4869" t="s">
        <v>46</v>
      </c>
      <c r="G4869" t="s">
        <v>652</v>
      </c>
      <c r="H4869" t="s">
        <v>653</v>
      </c>
      <c r="I4869" t="s">
        <v>22</v>
      </c>
      <c r="J4869" t="s">
        <v>23</v>
      </c>
      <c r="K4869" t="s">
        <v>91</v>
      </c>
      <c r="L4869" t="s">
        <v>92</v>
      </c>
      <c r="M4869">
        <v>98103</v>
      </c>
      <c r="N4869" t="s">
        <v>40</v>
      </c>
      <c r="O4869" t="s">
        <v>682</v>
      </c>
      <c r="P4869" t="s">
        <v>42</v>
      </c>
      <c r="Q4869" t="s">
        <v>55</v>
      </c>
      <c r="R4869" t="s">
        <v>683</v>
      </c>
      <c r="S4869">
        <v>344.91</v>
      </c>
      <c r="T4869" s="3"/>
    </row>
    <row r="4870" spans="1:20" x14ac:dyDescent="0.3">
      <c r="A4870">
        <v>4869</v>
      </c>
      <c r="B4870" t="s">
        <v>7835</v>
      </c>
      <c r="C4870">
        <f t="shared" si="76"/>
        <v>46</v>
      </c>
      <c r="D4870" s="1">
        <v>43417</v>
      </c>
      <c r="E4870" s="1">
        <v>43422</v>
      </c>
      <c r="F4870" t="s">
        <v>46</v>
      </c>
      <c r="G4870" t="s">
        <v>652</v>
      </c>
      <c r="H4870" t="s">
        <v>653</v>
      </c>
      <c r="I4870" t="s">
        <v>22</v>
      </c>
      <c r="J4870" t="s">
        <v>23</v>
      </c>
      <c r="K4870" t="s">
        <v>91</v>
      </c>
      <c r="L4870" t="s">
        <v>92</v>
      </c>
      <c r="M4870">
        <v>98103</v>
      </c>
      <c r="N4870" t="s">
        <v>40</v>
      </c>
      <c r="O4870" t="s">
        <v>2921</v>
      </c>
      <c r="P4870" t="s">
        <v>42</v>
      </c>
      <c r="Q4870" t="s">
        <v>43</v>
      </c>
      <c r="R4870" t="s">
        <v>2922</v>
      </c>
      <c r="S4870">
        <v>8.64</v>
      </c>
      <c r="T4870" s="3"/>
    </row>
    <row r="4871" spans="1:20" x14ac:dyDescent="0.3">
      <c r="A4871">
        <v>4870</v>
      </c>
      <c r="B4871" t="s">
        <v>7836</v>
      </c>
      <c r="C4871">
        <f t="shared" si="76"/>
        <v>47</v>
      </c>
      <c r="D4871" s="1">
        <v>43428</v>
      </c>
      <c r="E4871" s="1">
        <v>43433</v>
      </c>
      <c r="F4871" t="s">
        <v>46</v>
      </c>
      <c r="G4871" t="s">
        <v>3892</v>
      </c>
      <c r="H4871" t="s">
        <v>3893</v>
      </c>
      <c r="I4871" t="s">
        <v>37</v>
      </c>
      <c r="J4871" t="s">
        <v>23</v>
      </c>
      <c r="K4871" t="s">
        <v>2472</v>
      </c>
      <c r="L4871" t="s">
        <v>143</v>
      </c>
      <c r="M4871">
        <v>17602</v>
      </c>
      <c r="N4871" t="s">
        <v>144</v>
      </c>
      <c r="O4871" t="s">
        <v>3621</v>
      </c>
      <c r="P4871" t="s">
        <v>67</v>
      </c>
      <c r="Q4871" t="s">
        <v>68</v>
      </c>
      <c r="R4871" t="s">
        <v>3622</v>
      </c>
      <c r="S4871">
        <v>89.988</v>
      </c>
      <c r="T4871" s="3"/>
    </row>
    <row r="4872" spans="1:20" x14ac:dyDescent="0.3">
      <c r="A4872">
        <v>4871</v>
      </c>
      <c r="B4872" t="s">
        <v>7836</v>
      </c>
      <c r="C4872">
        <f t="shared" si="76"/>
        <v>47</v>
      </c>
      <c r="D4872" s="1">
        <v>43428</v>
      </c>
      <c r="E4872" s="1">
        <v>43433</v>
      </c>
      <c r="F4872" t="s">
        <v>46</v>
      </c>
      <c r="G4872" t="s">
        <v>3892</v>
      </c>
      <c r="H4872" t="s">
        <v>3893</v>
      </c>
      <c r="I4872" t="s">
        <v>37</v>
      </c>
      <c r="J4872" t="s">
        <v>23</v>
      </c>
      <c r="K4872" t="s">
        <v>2472</v>
      </c>
      <c r="L4872" t="s">
        <v>143</v>
      </c>
      <c r="M4872">
        <v>17602</v>
      </c>
      <c r="N4872" t="s">
        <v>144</v>
      </c>
      <c r="O4872" t="s">
        <v>4505</v>
      </c>
      <c r="P4872" t="s">
        <v>42</v>
      </c>
      <c r="Q4872" t="s">
        <v>86</v>
      </c>
      <c r="R4872" t="s">
        <v>4506</v>
      </c>
      <c r="S4872">
        <v>229.54400000000001</v>
      </c>
      <c r="T4872" s="3"/>
    </row>
    <row r="4873" spans="1:20" x14ac:dyDescent="0.3">
      <c r="A4873">
        <v>4872</v>
      </c>
      <c r="B4873" t="s">
        <v>7837</v>
      </c>
      <c r="C4873">
        <f t="shared" si="76"/>
        <v>21</v>
      </c>
      <c r="D4873" s="1">
        <v>43243</v>
      </c>
      <c r="E4873" s="1">
        <v>43247</v>
      </c>
      <c r="F4873" t="s">
        <v>46</v>
      </c>
      <c r="G4873" t="s">
        <v>914</v>
      </c>
      <c r="H4873" t="s">
        <v>915</v>
      </c>
      <c r="I4873" t="s">
        <v>22</v>
      </c>
      <c r="J4873" t="s">
        <v>23</v>
      </c>
      <c r="K4873" t="s">
        <v>180</v>
      </c>
      <c r="L4873" t="s">
        <v>100</v>
      </c>
      <c r="M4873">
        <v>77095</v>
      </c>
      <c r="N4873" t="s">
        <v>101</v>
      </c>
      <c r="O4873" t="s">
        <v>7838</v>
      </c>
      <c r="P4873" t="s">
        <v>42</v>
      </c>
      <c r="Q4873" t="s">
        <v>265</v>
      </c>
      <c r="R4873" t="s">
        <v>7839</v>
      </c>
      <c r="S4873">
        <v>1.8240000000000001</v>
      </c>
      <c r="T4873" s="3"/>
    </row>
    <row r="4874" spans="1:20" x14ac:dyDescent="0.3">
      <c r="A4874">
        <v>4873</v>
      </c>
      <c r="B4874" t="s">
        <v>7837</v>
      </c>
      <c r="C4874">
        <f t="shared" si="76"/>
        <v>21</v>
      </c>
      <c r="D4874" s="1">
        <v>43243</v>
      </c>
      <c r="E4874" s="1">
        <v>43247</v>
      </c>
      <c r="F4874" t="s">
        <v>46</v>
      </c>
      <c r="G4874" t="s">
        <v>914</v>
      </c>
      <c r="H4874" t="s">
        <v>915</v>
      </c>
      <c r="I4874" t="s">
        <v>22</v>
      </c>
      <c r="J4874" t="s">
        <v>23</v>
      </c>
      <c r="K4874" t="s">
        <v>180</v>
      </c>
      <c r="L4874" t="s">
        <v>100</v>
      </c>
      <c r="M4874">
        <v>77095</v>
      </c>
      <c r="N4874" t="s">
        <v>101</v>
      </c>
      <c r="O4874" t="s">
        <v>6732</v>
      </c>
      <c r="P4874" t="s">
        <v>42</v>
      </c>
      <c r="Q4874" t="s">
        <v>74</v>
      </c>
      <c r="R4874" t="s">
        <v>6733</v>
      </c>
      <c r="S4874">
        <v>18.32</v>
      </c>
      <c r="T4874" s="3"/>
    </row>
    <row r="4875" spans="1:20" x14ac:dyDescent="0.3">
      <c r="A4875">
        <v>4874</v>
      </c>
      <c r="B4875" t="s">
        <v>7837</v>
      </c>
      <c r="C4875">
        <f t="shared" si="76"/>
        <v>21</v>
      </c>
      <c r="D4875" s="1">
        <v>43243</v>
      </c>
      <c r="E4875" s="1">
        <v>43247</v>
      </c>
      <c r="F4875" t="s">
        <v>46</v>
      </c>
      <c r="G4875" t="s">
        <v>914</v>
      </c>
      <c r="H4875" t="s">
        <v>915</v>
      </c>
      <c r="I4875" t="s">
        <v>22</v>
      </c>
      <c r="J4875" t="s">
        <v>23</v>
      </c>
      <c r="K4875" t="s">
        <v>180</v>
      </c>
      <c r="L4875" t="s">
        <v>100</v>
      </c>
      <c r="M4875">
        <v>77095</v>
      </c>
      <c r="N4875" t="s">
        <v>101</v>
      </c>
      <c r="O4875" t="s">
        <v>6450</v>
      </c>
      <c r="P4875" t="s">
        <v>42</v>
      </c>
      <c r="Q4875" t="s">
        <v>55</v>
      </c>
      <c r="R4875" t="s">
        <v>6451</v>
      </c>
      <c r="S4875">
        <v>48.816000000000003</v>
      </c>
      <c r="T4875" s="3"/>
    </row>
    <row r="4876" spans="1:20" x14ac:dyDescent="0.3">
      <c r="A4876">
        <v>4875</v>
      </c>
      <c r="B4876" t="s">
        <v>7837</v>
      </c>
      <c r="C4876">
        <f t="shared" si="76"/>
        <v>21</v>
      </c>
      <c r="D4876" s="1">
        <v>43243</v>
      </c>
      <c r="E4876" s="1">
        <v>43247</v>
      </c>
      <c r="F4876" t="s">
        <v>46</v>
      </c>
      <c r="G4876" t="s">
        <v>914</v>
      </c>
      <c r="H4876" t="s">
        <v>915</v>
      </c>
      <c r="I4876" t="s">
        <v>22</v>
      </c>
      <c r="J4876" t="s">
        <v>23</v>
      </c>
      <c r="K4876" t="s">
        <v>180</v>
      </c>
      <c r="L4876" t="s">
        <v>100</v>
      </c>
      <c r="M4876">
        <v>77095</v>
      </c>
      <c r="N4876" t="s">
        <v>101</v>
      </c>
      <c r="O4876" t="s">
        <v>1212</v>
      </c>
      <c r="P4876" t="s">
        <v>42</v>
      </c>
      <c r="Q4876" t="s">
        <v>71</v>
      </c>
      <c r="R4876" t="s">
        <v>1213</v>
      </c>
      <c r="S4876">
        <v>1.1879999999999999</v>
      </c>
      <c r="T4876" s="3"/>
    </row>
    <row r="4877" spans="1:20" x14ac:dyDescent="0.3">
      <c r="A4877">
        <v>4876</v>
      </c>
      <c r="B4877" t="s">
        <v>7840</v>
      </c>
      <c r="C4877">
        <f t="shared" si="76"/>
        <v>49</v>
      </c>
      <c r="D4877" s="1">
        <v>42340</v>
      </c>
      <c r="E4877" s="1">
        <v>42345</v>
      </c>
      <c r="F4877" t="s">
        <v>46</v>
      </c>
      <c r="G4877" t="s">
        <v>3958</v>
      </c>
      <c r="H4877" t="s">
        <v>3959</v>
      </c>
      <c r="I4877" t="s">
        <v>37</v>
      </c>
      <c r="J4877" t="s">
        <v>23</v>
      </c>
      <c r="K4877" t="s">
        <v>493</v>
      </c>
      <c r="L4877" t="s">
        <v>494</v>
      </c>
      <c r="M4877">
        <v>43229</v>
      </c>
      <c r="N4877" t="s">
        <v>144</v>
      </c>
      <c r="O4877" t="s">
        <v>2085</v>
      </c>
      <c r="P4877" t="s">
        <v>67</v>
      </c>
      <c r="Q4877" t="s">
        <v>157</v>
      </c>
      <c r="R4877" t="s">
        <v>2086</v>
      </c>
      <c r="S4877">
        <v>119.8</v>
      </c>
      <c r="T4877" s="3"/>
    </row>
    <row r="4878" spans="1:20" x14ac:dyDescent="0.3">
      <c r="A4878">
        <v>4877</v>
      </c>
      <c r="B4878" t="s">
        <v>7841</v>
      </c>
      <c r="C4878">
        <f t="shared" si="76"/>
        <v>40</v>
      </c>
      <c r="D4878" s="1">
        <v>42280</v>
      </c>
      <c r="E4878" s="1">
        <v>42286</v>
      </c>
      <c r="F4878" t="s">
        <v>46</v>
      </c>
      <c r="G4878" t="s">
        <v>2972</v>
      </c>
      <c r="H4878" t="s">
        <v>2973</v>
      </c>
      <c r="I4878" t="s">
        <v>98</v>
      </c>
      <c r="J4878" t="s">
        <v>23</v>
      </c>
      <c r="K4878" t="s">
        <v>369</v>
      </c>
      <c r="L4878" t="s">
        <v>84</v>
      </c>
      <c r="M4878">
        <v>27707</v>
      </c>
      <c r="N4878" t="s">
        <v>26</v>
      </c>
      <c r="O4878" t="s">
        <v>5921</v>
      </c>
      <c r="P4878" t="s">
        <v>42</v>
      </c>
      <c r="Q4878" t="s">
        <v>55</v>
      </c>
      <c r="R4878" t="s">
        <v>5922</v>
      </c>
      <c r="S4878">
        <v>61.567999999999998</v>
      </c>
      <c r="T4878" s="3"/>
    </row>
    <row r="4879" spans="1:20" x14ac:dyDescent="0.3">
      <c r="A4879">
        <v>4878</v>
      </c>
      <c r="B4879" t="s">
        <v>7841</v>
      </c>
      <c r="C4879">
        <f t="shared" si="76"/>
        <v>40</v>
      </c>
      <c r="D4879" s="1">
        <v>42280</v>
      </c>
      <c r="E4879" s="1">
        <v>42286</v>
      </c>
      <c r="F4879" t="s">
        <v>46</v>
      </c>
      <c r="G4879" t="s">
        <v>2972</v>
      </c>
      <c r="H4879" t="s">
        <v>2973</v>
      </c>
      <c r="I4879" t="s">
        <v>98</v>
      </c>
      <c r="J4879" t="s">
        <v>23</v>
      </c>
      <c r="K4879" t="s">
        <v>369</v>
      </c>
      <c r="L4879" t="s">
        <v>84</v>
      </c>
      <c r="M4879">
        <v>27707</v>
      </c>
      <c r="N4879" t="s">
        <v>26</v>
      </c>
      <c r="O4879" t="s">
        <v>2643</v>
      </c>
      <c r="P4879" t="s">
        <v>42</v>
      </c>
      <c r="Q4879" t="s">
        <v>64</v>
      </c>
      <c r="R4879" t="s">
        <v>2644</v>
      </c>
      <c r="S4879">
        <v>6.1920000000000002</v>
      </c>
      <c r="T4879" s="3"/>
    </row>
    <row r="4880" spans="1:20" x14ac:dyDescent="0.3">
      <c r="A4880">
        <v>4879</v>
      </c>
      <c r="B4880" t="s">
        <v>7842</v>
      </c>
      <c r="C4880">
        <f t="shared" si="76"/>
        <v>30</v>
      </c>
      <c r="D4880" s="1">
        <v>42945</v>
      </c>
      <c r="E4880" s="1">
        <v>42947</v>
      </c>
      <c r="F4880" t="s">
        <v>184</v>
      </c>
      <c r="G4880" t="s">
        <v>5506</v>
      </c>
      <c r="H4880" t="s">
        <v>5507</v>
      </c>
      <c r="I4880" t="s">
        <v>22</v>
      </c>
      <c r="J4880" t="s">
        <v>23</v>
      </c>
      <c r="K4880" t="s">
        <v>7843</v>
      </c>
      <c r="L4880" t="s">
        <v>50</v>
      </c>
      <c r="M4880">
        <v>32503</v>
      </c>
      <c r="N4880" t="s">
        <v>26</v>
      </c>
      <c r="O4880" t="s">
        <v>7775</v>
      </c>
      <c r="P4880" t="s">
        <v>42</v>
      </c>
      <c r="Q4880" t="s">
        <v>71</v>
      </c>
      <c r="R4880" t="s">
        <v>7776</v>
      </c>
      <c r="S4880">
        <v>2.214</v>
      </c>
      <c r="T4880" s="3"/>
    </row>
    <row r="4881" spans="1:20" x14ac:dyDescent="0.3">
      <c r="A4881">
        <v>4880</v>
      </c>
      <c r="B4881" t="s">
        <v>7844</v>
      </c>
      <c r="C4881">
        <f t="shared" si="76"/>
        <v>44</v>
      </c>
      <c r="D4881" s="1">
        <v>43406</v>
      </c>
      <c r="E4881" s="1">
        <v>43409</v>
      </c>
      <c r="F4881" t="s">
        <v>19</v>
      </c>
      <c r="G4881" t="s">
        <v>4529</v>
      </c>
      <c r="H4881" t="s">
        <v>4530</v>
      </c>
      <c r="I4881" t="s">
        <v>37</v>
      </c>
      <c r="J4881" t="s">
        <v>23</v>
      </c>
      <c r="K4881" t="s">
        <v>24</v>
      </c>
      <c r="L4881" t="s">
        <v>25</v>
      </c>
      <c r="M4881">
        <v>42420</v>
      </c>
      <c r="N4881" t="s">
        <v>26</v>
      </c>
      <c r="O4881" t="s">
        <v>6443</v>
      </c>
      <c r="P4881" t="s">
        <v>42</v>
      </c>
      <c r="Q4881" t="s">
        <v>169</v>
      </c>
      <c r="R4881" t="s">
        <v>6444</v>
      </c>
      <c r="S4881">
        <v>5.32</v>
      </c>
      <c r="T4881" s="3"/>
    </row>
    <row r="4882" spans="1:20" x14ac:dyDescent="0.3">
      <c r="A4882">
        <v>4881</v>
      </c>
      <c r="B4882" t="s">
        <v>7844</v>
      </c>
      <c r="C4882">
        <f t="shared" si="76"/>
        <v>44</v>
      </c>
      <c r="D4882" s="1">
        <v>43406</v>
      </c>
      <c r="E4882" s="1">
        <v>43409</v>
      </c>
      <c r="F4882" t="s">
        <v>19</v>
      </c>
      <c r="G4882" t="s">
        <v>4529</v>
      </c>
      <c r="H4882" t="s">
        <v>4530</v>
      </c>
      <c r="I4882" t="s">
        <v>37</v>
      </c>
      <c r="J4882" t="s">
        <v>23</v>
      </c>
      <c r="K4882" t="s">
        <v>24</v>
      </c>
      <c r="L4882" t="s">
        <v>25</v>
      </c>
      <c r="M4882">
        <v>42420</v>
      </c>
      <c r="N4882" t="s">
        <v>26</v>
      </c>
      <c r="O4882" t="s">
        <v>31</v>
      </c>
      <c r="P4882" t="s">
        <v>28</v>
      </c>
      <c r="Q4882" t="s">
        <v>32</v>
      </c>
      <c r="R4882" t="s">
        <v>33</v>
      </c>
      <c r="S4882">
        <v>975.92</v>
      </c>
      <c r="T4882" s="3"/>
    </row>
    <row r="4883" spans="1:20" x14ac:dyDescent="0.3">
      <c r="A4883">
        <v>4882</v>
      </c>
      <c r="B4883" t="s">
        <v>7844</v>
      </c>
      <c r="C4883">
        <f t="shared" si="76"/>
        <v>44</v>
      </c>
      <c r="D4883" s="1">
        <v>43406</v>
      </c>
      <c r="E4883" s="1">
        <v>43409</v>
      </c>
      <c r="F4883" t="s">
        <v>19</v>
      </c>
      <c r="G4883" t="s">
        <v>4529</v>
      </c>
      <c r="H4883" t="s">
        <v>4530</v>
      </c>
      <c r="I4883" t="s">
        <v>37</v>
      </c>
      <c r="J4883" t="s">
        <v>23</v>
      </c>
      <c r="K4883" t="s">
        <v>24</v>
      </c>
      <c r="L4883" t="s">
        <v>25</v>
      </c>
      <c r="M4883">
        <v>42420</v>
      </c>
      <c r="N4883" t="s">
        <v>26</v>
      </c>
      <c r="O4883" t="s">
        <v>5255</v>
      </c>
      <c r="P4883" t="s">
        <v>67</v>
      </c>
      <c r="Q4883" t="s">
        <v>157</v>
      </c>
      <c r="R4883" t="s">
        <v>5256</v>
      </c>
      <c r="S4883">
        <v>2249.91</v>
      </c>
      <c r="T4883" s="3"/>
    </row>
    <row r="4884" spans="1:20" x14ac:dyDescent="0.3">
      <c r="A4884">
        <v>4883</v>
      </c>
      <c r="B4884" t="s">
        <v>7844</v>
      </c>
      <c r="C4884">
        <f t="shared" si="76"/>
        <v>44</v>
      </c>
      <c r="D4884" s="1">
        <v>43406</v>
      </c>
      <c r="E4884" s="1">
        <v>43409</v>
      </c>
      <c r="F4884" t="s">
        <v>19</v>
      </c>
      <c r="G4884" t="s">
        <v>4529</v>
      </c>
      <c r="H4884" t="s">
        <v>4530</v>
      </c>
      <c r="I4884" t="s">
        <v>37</v>
      </c>
      <c r="J4884" t="s">
        <v>23</v>
      </c>
      <c r="K4884" t="s">
        <v>24</v>
      </c>
      <c r="L4884" t="s">
        <v>25</v>
      </c>
      <c r="M4884">
        <v>42420</v>
      </c>
      <c r="N4884" t="s">
        <v>26</v>
      </c>
      <c r="O4884" t="s">
        <v>1410</v>
      </c>
      <c r="P4884" t="s">
        <v>42</v>
      </c>
      <c r="Q4884" t="s">
        <v>55</v>
      </c>
      <c r="R4884" t="s">
        <v>1411</v>
      </c>
      <c r="S4884">
        <v>59.92</v>
      </c>
      <c r="T4884" s="3"/>
    </row>
    <row r="4885" spans="1:20" x14ac:dyDescent="0.3">
      <c r="A4885">
        <v>4884</v>
      </c>
      <c r="B4885" t="s">
        <v>7845</v>
      </c>
      <c r="C4885">
        <f t="shared" si="76"/>
        <v>10</v>
      </c>
      <c r="D4885" s="1">
        <v>43167</v>
      </c>
      <c r="E4885" s="1">
        <v>43174</v>
      </c>
      <c r="F4885" t="s">
        <v>46</v>
      </c>
      <c r="G4885" t="s">
        <v>988</v>
      </c>
      <c r="H4885" t="s">
        <v>989</v>
      </c>
      <c r="I4885" t="s">
        <v>22</v>
      </c>
      <c r="J4885" t="s">
        <v>23</v>
      </c>
      <c r="K4885" t="s">
        <v>1884</v>
      </c>
      <c r="L4885" t="s">
        <v>39</v>
      </c>
      <c r="M4885">
        <v>92804</v>
      </c>
      <c r="N4885" t="s">
        <v>40</v>
      </c>
      <c r="O4885" t="s">
        <v>7318</v>
      </c>
      <c r="P4885" t="s">
        <v>42</v>
      </c>
      <c r="Q4885" t="s">
        <v>71</v>
      </c>
      <c r="R4885" t="s">
        <v>7319</v>
      </c>
      <c r="S4885">
        <v>171.2</v>
      </c>
      <c r="T4885" s="3"/>
    </row>
    <row r="4886" spans="1:20" x14ac:dyDescent="0.3">
      <c r="A4886">
        <v>4885</v>
      </c>
      <c r="B4886" t="s">
        <v>7845</v>
      </c>
      <c r="C4886">
        <f t="shared" si="76"/>
        <v>10</v>
      </c>
      <c r="D4886" s="1">
        <v>43167</v>
      </c>
      <c r="E4886" s="1">
        <v>43174</v>
      </c>
      <c r="F4886" t="s">
        <v>46</v>
      </c>
      <c r="G4886" t="s">
        <v>988</v>
      </c>
      <c r="H4886" t="s">
        <v>989</v>
      </c>
      <c r="I4886" t="s">
        <v>22</v>
      </c>
      <c r="J4886" t="s">
        <v>23</v>
      </c>
      <c r="K4886" t="s">
        <v>1884</v>
      </c>
      <c r="L4886" t="s">
        <v>39</v>
      </c>
      <c r="M4886">
        <v>92804</v>
      </c>
      <c r="N4886" t="s">
        <v>40</v>
      </c>
      <c r="O4886" t="s">
        <v>7345</v>
      </c>
      <c r="P4886" t="s">
        <v>42</v>
      </c>
      <c r="Q4886" t="s">
        <v>64</v>
      </c>
      <c r="R4886" t="s">
        <v>7346</v>
      </c>
      <c r="S4886">
        <v>3.36</v>
      </c>
      <c r="T4886" s="3"/>
    </row>
    <row r="4887" spans="1:20" x14ac:dyDescent="0.3">
      <c r="A4887">
        <v>4886</v>
      </c>
      <c r="B4887" t="s">
        <v>7846</v>
      </c>
      <c r="C4887">
        <f t="shared" si="76"/>
        <v>51</v>
      </c>
      <c r="D4887" s="1">
        <v>42354</v>
      </c>
      <c r="E4887" s="1">
        <v>42358</v>
      </c>
      <c r="F4887" t="s">
        <v>46</v>
      </c>
      <c r="G4887" t="s">
        <v>2329</v>
      </c>
      <c r="H4887" t="s">
        <v>2330</v>
      </c>
      <c r="I4887" t="s">
        <v>37</v>
      </c>
      <c r="J4887" t="s">
        <v>23</v>
      </c>
      <c r="K4887" t="s">
        <v>878</v>
      </c>
      <c r="L4887" t="s">
        <v>234</v>
      </c>
      <c r="M4887">
        <v>48227</v>
      </c>
      <c r="N4887" t="s">
        <v>101</v>
      </c>
      <c r="O4887" t="s">
        <v>4559</v>
      </c>
      <c r="P4887" t="s">
        <v>42</v>
      </c>
      <c r="Q4887" t="s">
        <v>86</v>
      </c>
      <c r="R4887" t="s">
        <v>4560</v>
      </c>
      <c r="S4887">
        <v>114.2</v>
      </c>
      <c r="T4887" s="3"/>
    </row>
    <row r="4888" spans="1:20" x14ac:dyDescent="0.3">
      <c r="A4888">
        <v>4887</v>
      </c>
      <c r="B4888" t="s">
        <v>7847</v>
      </c>
      <c r="C4888">
        <f t="shared" si="76"/>
        <v>48</v>
      </c>
      <c r="D4888" s="1">
        <v>43067</v>
      </c>
      <c r="E4888" s="1">
        <v>43070</v>
      </c>
      <c r="F4888" t="s">
        <v>19</v>
      </c>
      <c r="G4888" t="s">
        <v>5049</v>
      </c>
      <c r="H4888" t="s">
        <v>5050</v>
      </c>
      <c r="I4888" t="s">
        <v>37</v>
      </c>
      <c r="J4888" t="s">
        <v>23</v>
      </c>
      <c r="K4888" t="s">
        <v>7787</v>
      </c>
      <c r="L4888" t="s">
        <v>1271</v>
      </c>
      <c r="M4888">
        <v>30062</v>
      </c>
      <c r="N4888" t="s">
        <v>26</v>
      </c>
      <c r="O4888" t="s">
        <v>890</v>
      </c>
      <c r="P4888" t="s">
        <v>28</v>
      </c>
      <c r="Q4888" t="s">
        <v>32</v>
      </c>
      <c r="R4888" t="s">
        <v>891</v>
      </c>
      <c r="S4888">
        <v>182.67</v>
      </c>
      <c r="T4888" s="3"/>
    </row>
    <row r="4889" spans="1:20" x14ac:dyDescent="0.3">
      <c r="A4889">
        <v>4888</v>
      </c>
      <c r="B4889" t="s">
        <v>7847</v>
      </c>
      <c r="C4889">
        <f t="shared" si="76"/>
        <v>48</v>
      </c>
      <c r="D4889" s="1">
        <v>43067</v>
      </c>
      <c r="E4889" s="1">
        <v>43070</v>
      </c>
      <c r="F4889" t="s">
        <v>19</v>
      </c>
      <c r="G4889" t="s">
        <v>5049</v>
      </c>
      <c r="H4889" t="s">
        <v>5050</v>
      </c>
      <c r="I4889" t="s">
        <v>37</v>
      </c>
      <c r="J4889" t="s">
        <v>23</v>
      </c>
      <c r="K4889" t="s">
        <v>7787</v>
      </c>
      <c r="L4889" t="s">
        <v>1271</v>
      </c>
      <c r="M4889">
        <v>30062</v>
      </c>
      <c r="N4889" t="s">
        <v>26</v>
      </c>
      <c r="O4889" t="s">
        <v>2571</v>
      </c>
      <c r="P4889" t="s">
        <v>67</v>
      </c>
      <c r="Q4889" t="s">
        <v>157</v>
      </c>
      <c r="R4889" t="s">
        <v>2572</v>
      </c>
      <c r="S4889">
        <v>101.7</v>
      </c>
      <c r="T4889" s="3"/>
    </row>
    <row r="4890" spans="1:20" x14ac:dyDescent="0.3">
      <c r="A4890">
        <v>4889</v>
      </c>
      <c r="B4890" t="s">
        <v>7847</v>
      </c>
      <c r="C4890">
        <f t="shared" si="76"/>
        <v>48</v>
      </c>
      <c r="D4890" s="1">
        <v>43067</v>
      </c>
      <c r="E4890" s="1">
        <v>43070</v>
      </c>
      <c r="F4890" t="s">
        <v>19</v>
      </c>
      <c r="G4890" t="s">
        <v>5049</v>
      </c>
      <c r="H4890" t="s">
        <v>5050</v>
      </c>
      <c r="I4890" t="s">
        <v>37</v>
      </c>
      <c r="J4890" t="s">
        <v>23</v>
      </c>
      <c r="K4890" t="s">
        <v>7787</v>
      </c>
      <c r="L4890" t="s">
        <v>1271</v>
      </c>
      <c r="M4890">
        <v>30062</v>
      </c>
      <c r="N4890" t="s">
        <v>26</v>
      </c>
      <c r="O4890" t="s">
        <v>1770</v>
      </c>
      <c r="P4890" t="s">
        <v>42</v>
      </c>
      <c r="Q4890" t="s">
        <v>55</v>
      </c>
      <c r="R4890" t="s">
        <v>1771</v>
      </c>
      <c r="S4890">
        <v>1126.02</v>
      </c>
      <c r="T4890" s="3"/>
    </row>
    <row r="4891" spans="1:20" x14ac:dyDescent="0.3">
      <c r="A4891">
        <v>4890</v>
      </c>
      <c r="B4891" t="s">
        <v>7847</v>
      </c>
      <c r="C4891">
        <f t="shared" si="76"/>
        <v>48</v>
      </c>
      <c r="D4891" s="1">
        <v>43067</v>
      </c>
      <c r="E4891" s="1">
        <v>43070</v>
      </c>
      <c r="F4891" t="s">
        <v>19</v>
      </c>
      <c r="G4891" t="s">
        <v>5049</v>
      </c>
      <c r="H4891" t="s">
        <v>5050</v>
      </c>
      <c r="I4891" t="s">
        <v>37</v>
      </c>
      <c r="J4891" t="s">
        <v>23</v>
      </c>
      <c r="K4891" t="s">
        <v>7787</v>
      </c>
      <c r="L4891" t="s">
        <v>1271</v>
      </c>
      <c r="M4891">
        <v>30062</v>
      </c>
      <c r="N4891" t="s">
        <v>26</v>
      </c>
      <c r="O4891" t="s">
        <v>7567</v>
      </c>
      <c r="P4891" t="s">
        <v>42</v>
      </c>
      <c r="Q4891" t="s">
        <v>55</v>
      </c>
      <c r="R4891" t="s">
        <v>7568</v>
      </c>
      <c r="S4891">
        <v>1263.3</v>
      </c>
      <c r="T4891" s="3"/>
    </row>
    <row r="4892" spans="1:20" x14ac:dyDescent="0.3">
      <c r="A4892">
        <v>4891</v>
      </c>
      <c r="B4892" t="s">
        <v>7848</v>
      </c>
      <c r="C4892">
        <f t="shared" si="76"/>
        <v>51</v>
      </c>
      <c r="D4892" s="1">
        <v>43092</v>
      </c>
      <c r="E4892" s="1">
        <v>43099</v>
      </c>
      <c r="F4892" t="s">
        <v>46</v>
      </c>
      <c r="G4892" t="s">
        <v>4769</v>
      </c>
      <c r="H4892" t="s">
        <v>4770</v>
      </c>
      <c r="I4892" t="s">
        <v>37</v>
      </c>
      <c r="J4892" t="s">
        <v>23</v>
      </c>
      <c r="K4892" t="s">
        <v>91</v>
      </c>
      <c r="L4892" t="s">
        <v>92</v>
      </c>
      <c r="M4892">
        <v>98103</v>
      </c>
      <c r="N4892" t="s">
        <v>40</v>
      </c>
      <c r="O4892" t="s">
        <v>1759</v>
      </c>
      <c r="P4892" t="s">
        <v>42</v>
      </c>
      <c r="Q4892" t="s">
        <v>64</v>
      </c>
      <c r="R4892" t="s">
        <v>1760</v>
      </c>
      <c r="S4892">
        <v>8.82</v>
      </c>
      <c r="T4892" s="3"/>
    </row>
    <row r="4893" spans="1:20" x14ac:dyDescent="0.3">
      <c r="A4893">
        <v>4892</v>
      </c>
      <c r="B4893" t="s">
        <v>7848</v>
      </c>
      <c r="C4893">
        <f t="shared" si="76"/>
        <v>51</v>
      </c>
      <c r="D4893" s="1">
        <v>43092</v>
      </c>
      <c r="E4893" s="1">
        <v>43099</v>
      </c>
      <c r="F4893" t="s">
        <v>46</v>
      </c>
      <c r="G4893" t="s">
        <v>4769</v>
      </c>
      <c r="H4893" t="s">
        <v>4770</v>
      </c>
      <c r="I4893" t="s">
        <v>37</v>
      </c>
      <c r="J4893" t="s">
        <v>23</v>
      </c>
      <c r="K4893" t="s">
        <v>91</v>
      </c>
      <c r="L4893" t="s">
        <v>92</v>
      </c>
      <c r="M4893">
        <v>98103</v>
      </c>
      <c r="N4893" t="s">
        <v>40</v>
      </c>
      <c r="O4893" t="s">
        <v>4976</v>
      </c>
      <c r="P4893" t="s">
        <v>42</v>
      </c>
      <c r="Q4893" t="s">
        <v>86</v>
      </c>
      <c r="R4893" t="s">
        <v>4977</v>
      </c>
      <c r="S4893">
        <v>37.94</v>
      </c>
      <c r="T4893" s="3"/>
    </row>
    <row r="4894" spans="1:20" x14ac:dyDescent="0.3">
      <c r="A4894">
        <v>4893</v>
      </c>
      <c r="B4894" t="s">
        <v>7848</v>
      </c>
      <c r="C4894">
        <f t="shared" si="76"/>
        <v>51</v>
      </c>
      <c r="D4894" s="1">
        <v>43092</v>
      </c>
      <c r="E4894" s="1">
        <v>43099</v>
      </c>
      <c r="F4894" t="s">
        <v>46</v>
      </c>
      <c r="G4894" t="s">
        <v>4769</v>
      </c>
      <c r="H4894" t="s">
        <v>4770</v>
      </c>
      <c r="I4894" t="s">
        <v>37</v>
      </c>
      <c r="J4894" t="s">
        <v>23</v>
      </c>
      <c r="K4894" t="s">
        <v>91</v>
      </c>
      <c r="L4894" t="s">
        <v>92</v>
      </c>
      <c r="M4894">
        <v>98103</v>
      </c>
      <c r="N4894" t="s">
        <v>40</v>
      </c>
      <c r="O4894" t="s">
        <v>7849</v>
      </c>
      <c r="P4894" t="s">
        <v>42</v>
      </c>
      <c r="Q4894" t="s">
        <v>64</v>
      </c>
      <c r="R4894" t="s">
        <v>7850</v>
      </c>
      <c r="S4894">
        <v>4.2</v>
      </c>
      <c r="T4894" s="3"/>
    </row>
    <row r="4895" spans="1:20" x14ac:dyDescent="0.3">
      <c r="A4895">
        <v>4894</v>
      </c>
      <c r="B4895" t="s">
        <v>7848</v>
      </c>
      <c r="C4895">
        <f t="shared" si="76"/>
        <v>51</v>
      </c>
      <c r="D4895" s="1">
        <v>43092</v>
      </c>
      <c r="E4895" s="1">
        <v>43099</v>
      </c>
      <c r="F4895" t="s">
        <v>46</v>
      </c>
      <c r="G4895" t="s">
        <v>4769</v>
      </c>
      <c r="H4895" t="s">
        <v>4770</v>
      </c>
      <c r="I4895" t="s">
        <v>37</v>
      </c>
      <c r="J4895" t="s">
        <v>23</v>
      </c>
      <c r="K4895" t="s">
        <v>91</v>
      </c>
      <c r="L4895" t="s">
        <v>92</v>
      </c>
      <c r="M4895">
        <v>98103</v>
      </c>
      <c r="N4895" t="s">
        <v>40</v>
      </c>
      <c r="O4895" t="s">
        <v>1630</v>
      </c>
      <c r="P4895" t="s">
        <v>42</v>
      </c>
      <c r="Q4895" t="s">
        <v>55</v>
      </c>
      <c r="R4895" t="s">
        <v>1631</v>
      </c>
      <c r="S4895">
        <v>227.28</v>
      </c>
      <c r="T4895" s="3"/>
    </row>
    <row r="4896" spans="1:20" x14ac:dyDescent="0.3">
      <c r="A4896">
        <v>4895</v>
      </c>
      <c r="B4896" t="s">
        <v>7848</v>
      </c>
      <c r="C4896">
        <f t="shared" si="76"/>
        <v>51</v>
      </c>
      <c r="D4896" s="1">
        <v>43092</v>
      </c>
      <c r="E4896" s="1">
        <v>43099</v>
      </c>
      <c r="F4896" t="s">
        <v>46</v>
      </c>
      <c r="G4896" t="s">
        <v>4769</v>
      </c>
      <c r="H4896" t="s">
        <v>4770</v>
      </c>
      <c r="I4896" t="s">
        <v>37</v>
      </c>
      <c r="J4896" t="s">
        <v>23</v>
      </c>
      <c r="K4896" t="s">
        <v>91</v>
      </c>
      <c r="L4896" t="s">
        <v>92</v>
      </c>
      <c r="M4896">
        <v>98103</v>
      </c>
      <c r="N4896" t="s">
        <v>40</v>
      </c>
      <c r="O4896" t="s">
        <v>587</v>
      </c>
      <c r="P4896" t="s">
        <v>42</v>
      </c>
      <c r="Q4896" t="s">
        <v>86</v>
      </c>
      <c r="R4896" t="s">
        <v>588</v>
      </c>
      <c r="S4896">
        <v>47.9</v>
      </c>
      <c r="T4896" s="3"/>
    </row>
    <row r="4897" spans="1:20" x14ac:dyDescent="0.3">
      <c r="A4897">
        <v>4896</v>
      </c>
      <c r="B4897" t="s">
        <v>7848</v>
      </c>
      <c r="C4897">
        <f t="shared" si="76"/>
        <v>51</v>
      </c>
      <c r="D4897" s="1">
        <v>43092</v>
      </c>
      <c r="E4897" s="1">
        <v>43099</v>
      </c>
      <c r="F4897" t="s">
        <v>46</v>
      </c>
      <c r="G4897" t="s">
        <v>4769</v>
      </c>
      <c r="H4897" t="s">
        <v>4770</v>
      </c>
      <c r="I4897" t="s">
        <v>37</v>
      </c>
      <c r="J4897" t="s">
        <v>23</v>
      </c>
      <c r="K4897" t="s">
        <v>91</v>
      </c>
      <c r="L4897" t="s">
        <v>92</v>
      </c>
      <c r="M4897">
        <v>98103</v>
      </c>
      <c r="N4897" t="s">
        <v>40</v>
      </c>
      <c r="O4897" t="s">
        <v>6400</v>
      </c>
      <c r="P4897" t="s">
        <v>42</v>
      </c>
      <c r="Q4897" t="s">
        <v>169</v>
      </c>
      <c r="R4897" t="s">
        <v>667</v>
      </c>
      <c r="S4897">
        <v>61.96</v>
      </c>
      <c r="T4897" s="3"/>
    </row>
    <row r="4898" spans="1:20" x14ac:dyDescent="0.3">
      <c r="A4898">
        <v>4897</v>
      </c>
      <c r="B4898" t="s">
        <v>7848</v>
      </c>
      <c r="C4898">
        <f t="shared" si="76"/>
        <v>51</v>
      </c>
      <c r="D4898" s="1">
        <v>43092</v>
      </c>
      <c r="E4898" s="1">
        <v>43099</v>
      </c>
      <c r="F4898" t="s">
        <v>46</v>
      </c>
      <c r="G4898" t="s">
        <v>4769</v>
      </c>
      <c r="H4898" t="s">
        <v>4770</v>
      </c>
      <c r="I4898" t="s">
        <v>37</v>
      </c>
      <c r="J4898" t="s">
        <v>23</v>
      </c>
      <c r="K4898" t="s">
        <v>91</v>
      </c>
      <c r="L4898" t="s">
        <v>92</v>
      </c>
      <c r="M4898">
        <v>98103</v>
      </c>
      <c r="N4898" t="s">
        <v>40</v>
      </c>
      <c r="O4898" t="s">
        <v>5603</v>
      </c>
      <c r="P4898" t="s">
        <v>42</v>
      </c>
      <c r="Q4898" t="s">
        <v>55</v>
      </c>
      <c r="R4898" t="s">
        <v>5604</v>
      </c>
      <c r="S4898">
        <v>1117.92</v>
      </c>
      <c r="T4898" s="3"/>
    </row>
    <row r="4899" spans="1:20" x14ac:dyDescent="0.3">
      <c r="A4899">
        <v>4898</v>
      </c>
      <c r="B4899" t="s">
        <v>7851</v>
      </c>
      <c r="C4899">
        <f t="shared" si="76"/>
        <v>42</v>
      </c>
      <c r="D4899" s="1">
        <v>42292</v>
      </c>
      <c r="E4899" s="1">
        <v>42294</v>
      </c>
      <c r="F4899" t="s">
        <v>184</v>
      </c>
      <c r="G4899" t="s">
        <v>6026</v>
      </c>
      <c r="H4899" t="s">
        <v>6027</v>
      </c>
      <c r="I4899" t="s">
        <v>22</v>
      </c>
      <c r="J4899" t="s">
        <v>23</v>
      </c>
      <c r="K4899" t="s">
        <v>3875</v>
      </c>
      <c r="L4899" t="s">
        <v>494</v>
      </c>
      <c r="M4899">
        <v>44134</v>
      </c>
      <c r="N4899" t="s">
        <v>144</v>
      </c>
      <c r="O4899" t="s">
        <v>5805</v>
      </c>
      <c r="P4899" t="s">
        <v>28</v>
      </c>
      <c r="Q4899" t="s">
        <v>32</v>
      </c>
      <c r="R4899" t="s">
        <v>5806</v>
      </c>
      <c r="S4899">
        <v>183.37200000000001</v>
      </c>
      <c r="T4899" s="3"/>
    </row>
    <row r="4900" spans="1:20" x14ac:dyDescent="0.3">
      <c r="A4900">
        <v>4899</v>
      </c>
      <c r="B4900" t="s">
        <v>7851</v>
      </c>
      <c r="C4900">
        <f t="shared" si="76"/>
        <v>42</v>
      </c>
      <c r="D4900" s="1">
        <v>42292</v>
      </c>
      <c r="E4900" s="1">
        <v>42294</v>
      </c>
      <c r="F4900" t="s">
        <v>184</v>
      </c>
      <c r="G4900" t="s">
        <v>6026</v>
      </c>
      <c r="H4900" t="s">
        <v>6027</v>
      </c>
      <c r="I4900" t="s">
        <v>22</v>
      </c>
      <c r="J4900" t="s">
        <v>23</v>
      </c>
      <c r="K4900" t="s">
        <v>3875</v>
      </c>
      <c r="L4900" t="s">
        <v>494</v>
      </c>
      <c r="M4900">
        <v>44134</v>
      </c>
      <c r="N4900" t="s">
        <v>144</v>
      </c>
      <c r="O4900" t="s">
        <v>1535</v>
      </c>
      <c r="P4900" t="s">
        <v>42</v>
      </c>
      <c r="Q4900" t="s">
        <v>86</v>
      </c>
      <c r="R4900" t="s">
        <v>1536</v>
      </c>
      <c r="S4900">
        <v>7.968</v>
      </c>
      <c r="T4900" s="3"/>
    </row>
    <row r="4901" spans="1:20" x14ac:dyDescent="0.3">
      <c r="A4901">
        <v>4900</v>
      </c>
      <c r="B4901" t="s">
        <v>7852</v>
      </c>
      <c r="C4901">
        <f t="shared" si="76"/>
        <v>34</v>
      </c>
      <c r="D4901" s="1">
        <v>42969</v>
      </c>
      <c r="E4901" s="1">
        <v>42974</v>
      </c>
      <c r="F4901" t="s">
        <v>46</v>
      </c>
      <c r="G4901" t="s">
        <v>4148</v>
      </c>
      <c r="H4901" t="s">
        <v>4149</v>
      </c>
      <c r="I4901" t="s">
        <v>22</v>
      </c>
      <c r="J4901" t="s">
        <v>23</v>
      </c>
      <c r="K4901" t="s">
        <v>6235</v>
      </c>
      <c r="L4901" t="s">
        <v>416</v>
      </c>
      <c r="M4901">
        <v>97030</v>
      </c>
      <c r="N4901" t="s">
        <v>40</v>
      </c>
      <c r="O4901" t="s">
        <v>4163</v>
      </c>
      <c r="P4901" t="s">
        <v>42</v>
      </c>
      <c r="Q4901" t="s">
        <v>71</v>
      </c>
      <c r="R4901" t="s">
        <v>4164</v>
      </c>
      <c r="S4901">
        <v>26.352</v>
      </c>
      <c r="T4901" s="3"/>
    </row>
    <row r="4902" spans="1:20" x14ac:dyDescent="0.3">
      <c r="A4902">
        <v>4901</v>
      </c>
      <c r="B4902" t="s">
        <v>7853</v>
      </c>
      <c r="C4902">
        <f t="shared" si="76"/>
        <v>51</v>
      </c>
      <c r="D4902" s="1">
        <v>43451</v>
      </c>
      <c r="E4902" s="1">
        <v>43455</v>
      </c>
      <c r="F4902" t="s">
        <v>46</v>
      </c>
      <c r="G4902" t="s">
        <v>1004</v>
      </c>
      <c r="H4902" t="s">
        <v>1005</v>
      </c>
      <c r="I4902" t="s">
        <v>37</v>
      </c>
      <c r="J4902" t="s">
        <v>23</v>
      </c>
      <c r="K4902" t="s">
        <v>1884</v>
      </c>
      <c r="L4902" t="s">
        <v>39</v>
      </c>
      <c r="M4902">
        <v>92804</v>
      </c>
      <c r="N4902" t="s">
        <v>40</v>
      </c>
      <c r="O4902" t="s">
        <v>3034</v>
      </c>
      <c r="P4902" t="s">
        <v>42</v>
      </c>
      <c r="Q4902" t="s">
        <v>55</v>
      </c>
      <c r="R4902" t="s">
        <v>3035</v>
      </c>
      <c r="S4902">
        <v>481.32</v>
      </c>
      <c r="T4902" s="3"/>
    </row>
    <row r="4903" spans="1:20" x14ac:dyDescent="0.3">
      <c r="A4903">
        <v>4902</v>
      </c>
      <c r="B4903" t="s">
        <v>7853</v>
      </c>
      <c r="C4903">
        <f t="shared" si="76"/>
        <v>51</v>
      </c>
      <c r="D4903" s="1">
        <v>43451</v>
      </c>
      <c r="E4903" s="1">
        <v>43455</v>
      </c>
      <c r="F4903" t="s">
        <v>46</v>
      </c>
      <c r="G4903" t="s">
        <v>1004</v>
      </c>
      <c r="H4903" t="s">
        <v>1005</v>
      </c>
      <c r="I4903" t="s">
        <v>37</v>
      </c>
      <c r="J4903" t="s">
        <v>23</v>
      </c>
      <c r="K4903" t="s">
        <v>1884</v>
      </c>
      <c r="L4903" t="s">
        <v>39</v>
      </c>
      <c r="M4903">
        <v>92804</v>
      </c>
      <c r="N4903" t="s">
        <v>40</v>
      </c>
      <c r="O4903" t="s">
        <v>5554</v>
      </c>
      <c r="P4903" t="s">
        <v>42</v>
      </c>
      <c r="Q4903" t="s">
        <v>575</v>
      </c>
      <c r="R4903" t="s">
        <v>5555</v>
      </c>
      <c r="S4903">
        <v>13.98</v>
      </c>
      <c r="T4903" s="3"/>
    </row>
    <row r="4904" spans="1:20" x14ac:dyDescent="0.3">
      <c r="A4904">
        <v>4903</v>
      </c>
      <c r="B4904" t="s">
        <v>7854</v>
      </c>
      <c r="C4904">
        <f t="shared" si="76"/>
        <v>10</v>
      </c>
      <c r="D4904" s="1">
        <v>43166</v>
      </c>
      <c r="E4904" s="1">
        <v>43171</v>
      </c>
      <c r="F4904" t="s">
        <v>46</v>
      </c>
      <c r="G4904" t="s">
        <v>1124</v>
      </c>
      <c r="H4904" t="s">
        <v>1125</v>
      </c>
      <c r="I4904" t="s">
        <v>22</v>
      </c>
      <c r="J4904" t="s">
        <v>23</v>
      </c>
      <c r="K4904" t="s">
        <v>262</v>
      </c>
      <c r="L4904" t="s">
        <v>263</v>
      </c>
      <c r="M4904">
        <v>10035</v>
      </c>
      <c r="N4904" t="s">
        <v>144</v>
      </c>
      <c r="O4904" t="s">
        <v>3167</v>
      </c>
      <c r="P4904" t="s">
        <v>42</v>
      </c>
      <c r="Q4904" t="s">
        <v>71</v>
      </c>
      <c r="R4904" t="s">
        <v>3168</v>
      </c>
      <c r="S4904">
        <v>25.92</v>
      </c>
      <c r="T4904" s="3"/>
    </row>
    <row r="4905" spans="1:20" x14ac:dyDescent="0.3">
      <c r="A4905">
        <v>4904</v>
      </c>
      <c r="B4905" t="s">
        <v>7854</v>
      </c>
      <c r="C4905">
        <f t="shared" si="76"/>
        <v>10</v>
      </c>
      <c r="D4905" s="1">
        <v>43166</v>
      </c>
      <c r="E4905" s="1">
        <v>43171</v>
      </c>
      <c r="F4905" t="s">
        <v>46</v>
      </c>
      <c r="G4905" t="s">
        <v>1124</v>
      </c>
      <c r="H4905" t="s">
        <v>1125</v>
      </c>
      <c r="I4905" t="s">
        <v>22</v>
      </c>
      <c r="J4905" t="s">
        <v>23</v>
      </c>
      <c r="K4905" t="s">
        <v>262</v>
      </c>
      <c r="L4905" t="s">
        <v>263</v>
      </c>
      <c r="M4905">
        <v>10035</v>
      </c>
      <c r="N4905" t="s">
        <v>144</v>
      </c>
      <c r="O4905" t="s">
        <v>2256</v>
      </c>
      <c r="P4905" t="s">
        <v>42</v>
      </c>
      <c r="Q4905" t="s">
        <v>43</v>
      </c>
      <c r="R4905" t="s">
        <v>2257</v>
      </c>
      <c r="S4905">
        <v>91.59</v>
      </c>
      <c r="T4905" s="3"/>
    </row>
    <row r="4906" spans="1:20" x14ac:dyDescent="0.3">
      <c r="A4906">
        <v>4905</v>
      </c>
      <c r="B4906" t="s">
        <v>7855</v>
      </c>
      <c r="C4906">
        <f t="shared" si="76"/>
        <v>49</v>
      </c>
      <c r="D4906" s="1">
        <v>42339</v>
      </c>
      <c r="E4906" s="1">
        <v>42341</v>
      </c>
      <c r="F4906" t="s">
        <v>19</v>
      </c>
      <c r="G4906" t="s">
        <v>1780</v>
      </c>
      <c r="H4906" t="s">
        <v>1781</v>
      </c>
      <c r="I4906" t="s">
        <v>37</v>
      </c>
      <c r="J4906" t="s">
        <v>23</v>
      </c>
      <c r="K4906" t="s">
        <v>180</v>
      </c>
      <c r="L4906" t="s">
        <v>100</v>
      </c>
      <c r="M4906">
        <v>77070</v>
      </c>
      <c r="N4906" t="s">
        <v>101</v>
      </c>
      <c r="O4906" t="s">
        <v>2438</v>
      </c>
      <c r="P4906" t="s">
        <v>28</v>
      </c>
      <c r="Q4906" t="s">
        <v>32</v>
      </c>
      <c r="R4906" t="s">
        <v>2439</v>
      </c>
      <c r="S4906">
        <v>674.05799999999999</v>
      </c>
      <c r="T4906" s="3"/>
    </row>
    <row r="4907" spans="1:20" x14ac:dyDescent="0.3">
      <c r="A4907">
        <v>4906</v>
      </c>
      <c r="B4907" t="s">
        <v>7856</v>
      </c>
      <c r="C4907">
        <f t="shared" si="76"/>
        <v>42</v>
      </c>
      <c r="D4907" s="1">
        <v>42291</v>
      </c>
      <c r="E4907" s="1">
        <v>42293</v>
      </c>
      <c r="F4907" t="s">
        <v>19</v>
      </c>
      <c r="G4907" t="s">
        <v>4512</v>
      </c>
      <c r="H4907" t="s">
        <v>4513</v>
      </c>
      <c r="I4907" t="s">
        <v>37</v>
      </c>
      <c r="J4907" t="s">
        <v>23</v>
      </c>
      <c r="K4907" t="s">
        <v>83</v>
      </c>
      <c r="L4907" t="s">
        <v>2697</v>
      </c>
      <c r="M4907">
        <v>3301</v>
      </c>
      <c r="N4907" t="s">
        <v>144</v>
      </c>
      <c r="O4907" t="s">
        <v>6719</v>
      </c>
      <c r="P4907" t="s">
        <v>42</v>
      </c>
      <c r="Q4907" t="s">
        <v>71</v>
      </c>
      <c r="R4907" t="s">
        <v>6720</v>
      </c>
      <c r="S4907">
        <v>22.92</v>
      </c>
      <c r="T4907" s="3"/>
    </row>
    <row r="4908" spans="1:20" x14ac:dyDescent="0.3">
      <c r="A4908">
        <v>4907</v>
      </c>
      <c r="B4908" t="s">
        <v>7856</v>
      </c>
      <c r="C4908">
        <f t="shared" si="76"/>
        <v>42</v>
      </c>
      <c r="D4908" s="1">
        <v>42291</v>
      </c>
      <c r="E4908" s="1">
        <v>42293</v>
      </c>
      <c r="F4908" t="s">
        <v>19</v>
      </c>
      <c r="G4908" t="s">
        <v>4512</v>
      </c>
      <c r="H4908" t="s">
        <v>4513</v>
      </c>
      <c r="I4908" t="s">
        <v>37</v>
      </c>
      <c r="J4908" t="s">
        <v>23</v>
      </c>
      <c r="K4908" t="s">
        <v>83</v>
      </c>
      <c r="L4908" t="s">
        <v>2697</v>
      </c>
      <c r="M4908">
        <v>3301</v>
      </c>
      <c r="N4908" t="s">
        <v>144</v>
      </c>
      <c r="O4908" t="s">
        <v>1564</v>
      </c>
      <c r="P4908" t="s">
        <v>42</v>
      </c>
      <c r="Q4908" t="s">
        <v>55</v>
      </c>
      <c r="R4908" t="s">
        <v>1565</v>
      </c>
      <c r="S4908">
        <v>269.89999999999998</v>
      </c>
      <c r="T4908" s="3"/>
    </row>
    <row r="4909" spans="1:20" x14ac:dyDescent="0.3">
      <c r="A4909">
        <v>4908</v>
      </c>
      <c r="B4909" t="s">
        <v>7857</v>
      </c>
      <c r="C4909">
        <f t="shared" si="76"/>
        <v>47</v>
      </c>
      <c r="D4909" s="1">
        <v>42326</v>
      </c>
      <c r="E4909" s="1">
        <v>42331</v>
      </c>
      <c r="F4909" t="s">
        <v>19</v>
      </c>
      <c r="G4909" t="s">
        <v>5904</v>
      </c>
      <c r="H4909" t="s">
        <v>5905</v>
      </c>
      <c r="I4909" t="s">
        <v>22</v>
      </c>
      <c r="J4909" t="s">
        <v>23</v>
      </c>
      <c r="K4909" t="s">
        <v>744</v>
      </c>
      <c r="L4909" t="s">
        <v>494</v>
      </c>
      <c r="M4909">
        <v>45014</v>
      </c>
      <c r="N4909" t="s">
        <v>144</v>
      </c>
      <c r="O4909" t="s">
        <v>4742</v>
      </c>
      <c r="P4909" t="s">
        <v>42</v>
      </c>
      <c r="Q4909" t="s">
        <v>71</v>
      </c>
      <c r="R4909" t="s">
        <v>4743</v>
      </c>
      <c r="S4909">
        <v>11.808</v>
      </c>
      <c r="T4909" s="3"/>
    </row>
    <row r="4910" spans="1:20" x14ac:dyDescent="0.3">
      <c r="A4910">
        <v>4909</v>
      </c>
      <c r="B4910" t="s">
        <v>7857</v>
      </c>
      <c r="C4910">
        <f t="shared" si="76"/>
        <v>47</v>
      </c>
      <c r="D4910" s="1">
        <v>42326</v>
      </c>
      <c r="E4910" s="1">
        <v>42331</v>
      </c>
      <c r="F4910" t="s">
        <v>19</v>
      </c>
      <c r="G4910" t="s">
        <v>5904</v>
      </c>
      <c r="H4910" t="s">
        <v>5905</v>
      </c>
      <c r="I4910" t="s">
        <v>22</v>
      </c>
      <c r="J4910" t="s">
        <v>23</v>
      </c>
      <c r="K4910" t="s">
        <v>744</v>
      </c>
      <c r="L4910" t="s">
        <v>494</v>
      </c>
      <c r="M4910">
        <v>45014</v>
      </c>
      <c r="N4910" t="s">
        <v>144</v>
      </c>
      <c r="O4910" t="s">
        <v>7858</v>
      </c>
      <c r="P4910" t="s">
        <v>67</v>
      </c>
      <c r="Q4910" t="s">
        <v>68</v>
      </c>
      <c r="R4910" t="s">
        <v>7859</v>
      </c>
      <c r="S4910">
        <v>9.5879999999999992</v>
      </c>
      <c r="T4910" s="3"/>
    </row>
    <row r="4911" spans="1:20" x14ac:dyDescent="0.3">
      <c r="A4911">
        <v>4910</v>
      </c>
      <c r="B4911" t="s">
        <v>7860</v>
      </c>
      <c r="C4911">
        <f t="shared" si="76"/>
        <v>3</v>
      </c>
      <c r="D4911" s="1">
        <v>43114</v>
      </c>
      <c r="E4911" s="1">
        <v>43118</v>
      </c>
      <c r="F4911" t="s">
        <v>46</v>
      </c>
      <c r="G4911" t="s">
        <v>58</v>
      </c>
      <c r="H4911" t="s">
        <v>59</v>
      </c>
      <c r="I4911" t="s">
        <v>22</v>
      </c>
      <c r="J4911" t="s">
        <v>23</v>
      </c>
      <c r="K4911" t="s">
        <v>4891</v>
      </c>
      <c r="L4911" t="s">
        <v>331</v>
      </c>
      <c r="M4911">
        <v>37604</v>
      </c>
      <c r="N4911" t="s">
        <v>26</v>
      </c>
      <c r="O4911" t="s">
        <v>2291</v>
      </c>
      <c r="P4911" t="s">
        <v>42</v>
      </c>
      <c r="Q4911" t="s">
        <v>169</v>
      </c>
      <c r="R4911" t="s">
        <v>2292</v>
      </c>
      <c r="S4911">
        <v>18.335999999999999</v>
      </c>
      <c r="T4911" s="3"/>
    </row>
    <row r="4912" spans="1:20" x14ac:dyDescent="0.3">
      <c r="A4912">
        <v>4911</v>
      </c>
      <c r="B4912" t="s">
        <v>7860</v>
      </c>
      <c r="C4912">
        <f t="shared" si="76"/>
        <v>3</v>
      </c>
      <c r="D4912" s="1">
        <v>43114</v>
      </c>
      <c r="E4912" s="1">
        <v>43118</v>
      </c>
      <c r="F4912" t="s">
        <v>46</v>
      </c>
      <c r="G4912" t="s">
        <v>58</v>
      </c>
      <c r="H4912" t="s">
        <v>59</v>
      </c>
      <c r="I4912" t="s">
        <v>22</v>
      </c>
      <c r="J4912" t="s">
        <v>23</v>
      </c>
      <c r="K4912" t="s">
        <v>4891</v>
      </c>
      <c r="L4912" t="s">
        <v>331</v>
      </c>
      <c r="M4912">
        <v>37604</v>
      </c>
      <c r="N4912" t="s">
        <v>26</v>
      </c>
      <c r="O4912" t="s">
        <v>2782</v>
      </c>
      <c r="P4912" t="s">
        <v>42</v>
      </c>
      <c r="Q4912" t="s">
        <v>86</v>
      </c>
      <c r="R4912" t="s">
        <v>2783</v>
      </c>
      <c r="S4912">
        <v>36.287999999999997</v>
      </c>
      <c r="T4912" s="3"/>
    </row>
    <row r="4913" spans="1:20" x14ac:dyDescent="0.3">
      <c r="A4913">
        <v>4912</v>
      </c>
      <c r="B4913" t="s">
        <v>7860</v>
      </c>
      <c r="C4913">
        <f t="shared" si="76"/>
        <v>3</v>
      </c>
      <c r="D4913" s="1">
        <v>43114</v>
      </c>
      <c r="E4913" s="1">
        <v>43118</v>
      </c>
      <c r="F4913" t="s">
        <v>46</v>
      </c>
      <c r="G4913" t="s">
        <v>58</v>
      </c>
      <c r="H4913" t="s">
        <v>59</v>
      </c>
      <c r="I4913" t="s">
        <v>22</v>
      </c>
      <c r="J4913" t="s">
        <v>23</v>
      </c>
      <c r="K4913" t="s">
        <v>4891</v>
      </c>
      <c r="L4913" t="s">
        <v>331</v>
      </c>
      <c r="M4913">
        <v>37604</v>
      </c>
      <c r="N4913" t="s">
        <v>26</v>
      </c>
      <c r="O4913" t="s">
        <v>1672</v>
      </c>
      <c r="P4913" t="s">
        <v>67</v>
      </c>
      <c r="Q4913" t="s">
        <v>68</v>
      </c>
      <c r="R4913" t="s">
        <v>1673</v>
      </c>
      <c r="S4913">
        <v>111.98399999999999</v>
      </c>
      <c r="T4913" s="3"/>
    </row>
    <row r="4914" spans="1:20" x14ac:dyDescent="0.3">
      <c r="A4914">
        <v>4913</v>
      </c>
      <c r="B4914" t="s">
        <v>7860</v>
      </c>
      <c r="C4914">
        <f t="shared" si="76"/>
        <v>3</v>
      </c>
      <c r="D4914" s="1">
        <v>43114</v>
      </c>
      <c r="E4914" s="1">
        <v>43118</v>
      </c>
      <c r="F4914" t="s">
        <v>46</v>
      </c>
      <c r="G4914" t="s">
        <v>58</v>
      </c>
      <c r="H4914" t="s">
        <v>59</v>
      </c>
      <c r="I4914" t="s">
        <v>22</v>
      </c>
      <c r="J4914" t="s">
        <v>23</v>
      </c>
      <c r="K4914" t="s">
        <v>4891</v>
      </c>
      <c r="L4914" t="s">
        <v>331</v>
      </c>
      <c r="M4914">
        <v>37604</v>
      </c>
      <c r="N4914" t="s">
        <v>26</v>
      </c>
      <c r="O4914" t="s">
        <v>5826</v>
      </c>
      <c r="P4914" t="s">
        <v>42</v>
      </c>
      <c r="Q4914" t="s">
        <v>71</v>
      </c>
      <c r="R4914" t="s">
        <v>5827</v>
      </c>
      <c r="S4914">
        <v>5.97</v>
      </c>
      <c r="T4914" s="3"/>
    </row>
    <row r="4915" spans="1:20" x14ac:dyDescent="0.3">
      <c r="A4915">
        <v>4914</v>
      </c>
      <c r="B4915" t="s">
        <v>7860</v>
      </c>
      <c r="C4915">
        <f t="shared" si="76"/>
        <v>3</v>
      </c>
      <c r="D4915" s="1">
        <v>43114</v>
      </c>
      <c r="E4915" s="1">
        <v>43118</v>
      </c>
      <c r="F4915" t="s">
        <v>46</v>
      </c>
      <c r="G4915" t="s">
        <v>58</v>
      </c>
      <c r="H4915" t="s">
        <v>59</v>
      </c>
      <c r="I4915" t="s">
        <v>22</v>
      </c>
      <c r="J4915" t="s">
        <v>23</v>
      </c>
      <c r="K4915" t="s">
        <v>4891</v>
      </c>
      <c r="L4915" t="s">
        <v>331</v>
      </c>
      <c r="M4915">
        <v>37604</v>
      </c>
      <c r="N4915" t="s">
        <v>26</v>
      </c>
      <c r="O4915" t="s">
        <v>3172</v>
      </c>
      <c r="P4915" t="s">
        <v>42</v>
      </c>
      <c r="Q4915" t="s">
        <v>71</v>
      </c>
      <c r="R4915" t="s">
        <v>3173</v>
      </c>
      <c r="S4915">
        <v>2.508</v>
      </c>
      <c r="T4915" s="3"/>
    </row>
    <row r="4916" spans="1:20" x14ac:dyDescent="0.3">
      <c r="A4916">
        <v>4915</v>
      </c>
      <c r="B4916" t="s">
        <v>7861</v>
      </c>
      <c r="C4916">
        <f t="shared" si="76"/>
        <v>39</v>
      </c>
      <c r="D4916" s="1">
        <v>42637</v>
      </c>
      <c r="E4916" s="1">
        <v>42639</v>
      </c>
      <c r="F4916" t="s">
        <v>19</v>
      </c>
      <c r="G4916" t="s">
        <v>2099</v>
      </c>
      <c r="H4916" t="s">
        <v>2100</v>
      </c>
      <c r="I4916" t="s">
        <v>22</v>
      </c>
      <c r="J4916" t="s">
        <v>23</v>
      </c>
      <c r="K4916" t="s">
        <v>91</v>
      </c>
      <c r="L4916" t="s">
        <v>92</v>
      </c>
      <c r="M4916">
        <v>98105</v>
      </c>
      <c r="N4916" t="s">
        <v>40</v>
      </c>
      <c r="O4916" t="s">
        <v>171</v>
      </c>
      <c r="P4916" t="s">
        <v>42</v>
      </c>
      <c r="Q4916" t="s">
        <v>64</v>
      </c>
      <c r="R4916" t="s">
        <v>172</v>
      </c>
      <c r="S4916">
        <v>35.96</v>
      </c>
      <c r="T4916" s="3"/>
    </row>
    <row r="4917" spans="1:20" x14ac:dyDescent="0.3">
      <c r="A4917">
        <v>4916</v>
      </c>
      <c r="B4917" t="s">
        <v>7861</v>
      </c>
      <c r="C4917">
        <f t="shared" si="76"/>
        <v>39</v>
      </c>
      <c r="D4917" s="1">
        <v>42637</v>
      </c>
      <c r="E4917" s="1">
        <v>42639</v>
      </c>
      <c r="F4917" t="s">
        <v>19</v>
      </c>
      <c r="G4917" t="s">
        <v>2099</v>
      </c>
      <c r="H4917" t="s">
        <v>2100</v>
      </c>
      <c r="I4917" t="s">
        <v>22</v>
      </c>
      <c r="J4917" t="s">
        <v>23</v>
      </c>
      <c r="K4917" t="s">
        <v>91</v>
      </c>
      <c r="L4917" t="s">
        <v>92</v>
      </c>
      <c r="M4917">
        <v>98105</v>
      </c>
      <c r="N4917" t="s">
        <v>40</v>
      </c>
      <c r="O4917" t="s">
        <v>3129</v>
      </c>
      <c r="P4917" t="s">
        <v>42</v>
      </c>
      <c r="Q4917" t="s">
        <v>71</v>
      </c>
      <c r="R4917" t="s">
        <v>3130</v>
      </c>
      <c r="S4917">
        <v>14.952</v>
      </c>
      <c r="T4917" s="3"/>
    </row>
    <row r="4918" spans="1:20" x14ac:dyDescent="0.3">
      <c r="A4918">
        <v>4917</v>
      </c>
      <c r="B4918" t="s">
        <v>7862</v>
      </c>
      <c r="C4918">
        <f t="shared" si="76"/>
        <v>41</v>
      </c>
      <c r="D4918" s="1">
        <v>43382</v>
      </c>
      <c r="E4918" s="1">
        <v>43384</v>
      </c>
      <c r="F4918" t="s">
        <v>19</v>
      </c>
      <c r="G4918" t="s">
        <v>797</v>
      </c>
      <c r="H4918" t="s">
        <v>798</v>
      </c>
      <c r="I4918" t="s">
        <v>22</v>
      </c>
      <c r="J4918" t="s">
        <v>23</v>
      </c>
      <c r="K4918" t="s">
        <v>7863</v>
      </c>
      <c r="L4918" t="s">
        <v>100</v>
      </c>
      <c r="M4918">
        <v>77573</v>
      </c>
      <c r="N4918" t="s">
        <v>101</v>
      </c>
      <c r="O4918" t="s">
        <v>1457</v>
      </c>
      <c r="P4918" t="s">
        <v>42</v>
      </c>
      <c r="Q4918" t="s">
        <v>64</v>
      </c>
      <c r="R4918" t="s">
        <v>1458</v>
      </c>
      <c r="S4918">
        <v>67.144000000000005</v>
      </c>
      <c r="T4918" s="3"/>
    </row>
    <row r="4919" spans="1:20" x14ac:dyDescent="0.3">
      <c r="A4919">
        <v>4918</v>
      </c>
      <c r="B4919" t="s">
        <v>7862</v>
      </c>
      <c r="C4919">
        <f t="shared" si="76"/>
        <v>41</v>
      </c>
      <c r="D4919" s="1">
        <v>43382</v>
      </c>
      <c r="E4919" s="1">
        <v>43384</v>
      </c>
      <c r="F4919" t="s">
        <v>19</v>
      </c>
      <c r="G4919" t="s">
        <v>797</v>
      </c>
      <c r="H4919" t="s">
        <v>798</v>
      </c>
      <c r="I4919" t="s">
        <v>22</v>
      </c>
      <c r="J4919" t="s">
        <v>23</v>
      </c>
      <c r="K4919" t="s">
        <v>7863</v>
      </c>
      <c r="L4919" t="s">
        <v>100</v>
      </c>
      <c r="M4919">
        <v>77573</v>
      </c>
      <c r="N4919" t="s">
        <v>101</v>
      </c>
      <c r="O4919" t="s">
        <v>7864</v>
      </c>
      <c r="P4919" t="s">
        <v>28</v>
      </c>
      <c r="Q4919" t="s">
        <v>32</v>
      </c>
      <c r="R4919" t="s">
        <v>7865</v>
      </c>
      <c r="S4919">
        <v>254.05799999999999</v>
      </c>
      <c r="T4919" s="3"/>
    </row>
    <row r="4920" spans="1:20" x14ac:dyDescent="0.3">
      <c r="A4920">
        <v>4919</v>
      </c>
      <c r="B4920" t="s">
        <v>7866</v>
      </c>
      <c r="C4920">
        <f t="shared" si="76"/>
        <v>1</v>
      </c>
      <c r="D4920" s="1">
        <v>42737</v>
      </c>
      <c r="E4920" s="1">
        <v>42742</v>
      </c>
      <c r="F4920" t="s">
        <v>46</v>
      </c>
      <c r="G4920" t="s">
        <v>5339</v>
      </c>
      <c r="H4920" t="s">
        <v>5340</v>
      </c>
      <c r="I4920" t="s">
        <v>37</v>
      </c>
      <c r="J4920" t="s">
        <v>23</v>
      </c>
      <c r="K4920" t="s">
        <v>7867</v>
      </c>
      <c r="L4920" t="s">
        <v>2738</v>
      </c>
      <c r="M4920">
        <v>20877</v>
      </c>
      <c r="N4920" t="s">
        <v>144</v>
      </c>
      <c r="O4920" t="s">
        <v>1075</v>
      </c>
      <c r="P4920" t="s">
        <v>28</v>
      </c>
      <c r="Q4920" t="s">
        <v>29</v>
      </c>
      <c r="R4920" t="s">
        <v>1076</v>
      </c>
      <c r="S4920">
        <v>173.94</v>
      </c>
      <c r="T4920" s="3"/>
    </row>
    <row r="4921" spans="1:20" x14ac:dyDescent="0.3">
      <c r="A4921">
        <v>4920</v>
      </c>
      <c r="B4921" t="s">
        <v>7866</v>
      </c>
      <c r="C4921">
        <f t="shared" si="76"/>
        <v>1</v>
      </c>
      <c r="D4921" s="1">
        <v>42737</v>
      </c>
      <c r="E4921" s="1">
        <v>42742</v>
      </c>
      <c r="F4921" t="s">
        <v>46</v>
      </c>
      <c r="G4921" t="s">
        <v>5339</v>
      </c>
      <c r="H4921" t="s">
        <v>5340</v>
      </c>
      <c r="I4921" t="s">
        <v>37</v>
      </c>
      <c r="J4921" t="s">
        <v>23</v>
      </c>
      <c r="K4921" t="s">
        <v>7867</v>
      </c>
      <c r="L4921" t="s">
        <v>2738</v>
      </c>
      <c r="M4921">
        <v>20877</v>
      </c>
      <c r="N4921" t="s">
        <v>144</v>
      </c>
      <c r="O4921" t="s">
        <v>4537</v>
      </c>
      <c r="P4921" t="s">
        <v>67</v>
      </c>
      <c r="Q4921" t="s">
        <v>68</v>
      </c>
      <c r="R4921" t="s">
        <v>4538</v>
      </c>
      <c r="S4921">
        <v>231.98</v>
      </c>
      <c r="T4921" s="3"/>
    </row>
    <row r="4922" spans="1:20" x14ac:dyDescent="0.3">
      <c r="A4922">
        <v>4921</v>
      </c>
      <c r="B4922" t="s">
        <v>7868</v>
      </c>
      <c r="C4922">
        <f t="shared" si="76"/>
        <v>34</v>
      </c>
      <c r="D4922" s="1">
        <v>43331</v>
      </c>
      <c r="E4922" s="1">
        <v>43335</v>
      </c>
      <c r="F4922" t="s">
        <v>46</v>
      </c>
      <c r="G4922" t="s">
        <v>5579</v>
      </c>
      <c r="H4922" t="s">
        <v>5580</v>
      </c>
      <c r="I4922" t="s">
        <v>22</v>
      </c>
      <c r="J4922" t="s">
        <v>23</v>
      </c>
      <c r="K4922" t="s">
        <v>299</v>
      </c>
      <c r="L4922" t="s">
        <v>207</v>
      </c>
      <c r="M4922">
        <v>60653</v>
      </c>
      <c r="N4922" t="s">
        <v>101</v>
      </c>
      <c r="O4922" t="s">
        <v>4860</v>
      </c>
      <c r="P4922" t="s">
        <v>42</v>
      </c>
      <c r="Q4922" t="s">
        <v>71</v>
      </c>
      <c r="R4922" t="s">
        <v>4861</v>
      </c>
      <c r="S4922">
        <v>2.2959999999999998</v>
      </c>
      <c r="T4922" s="3"/>
    </row>
    <row r="4923" spans="1:20" x14ac:dyDescent="0.3">
      <c r="A4923">
        <v>4922</v>
      </c>
      <c r="B4923" t="s">
        <v>7869</v>
      </c>
      <c r="C4923">
        <f t="shared" si="76"/>
        <v>52</v>
      </c>
      <c r="D4923" s="1">
        <v>43459</v>
      </c>
      <c r="E4923" s="1">
        <v>43463</v>
      </c>
      <c r="F4923" t="s">
        <v>19</v>
      </c>
      <c r="G4923" t="s">
        <v>3508</v>
      </c>
      <c r="H4923" t="s">
        <v>3509</v>
      </c>
      <c r="I4923" t="s">
        <v>98</v>
      </c>
      <c r="J4923" t="s">
        <v>23</v>
      </c>
      <c r="K4923" t="s">
        <v>1682</v>
      </c>
      <c r="L4923" t="s">
        <v>354</v>
      </c>
      <c r="M4923">
        <v>35810</v>
      </c>
      <c r="N4923" t="s">
        <v>26</v>
      </c>
      <c r="O4923" t="s">
        <v>7749</v>
      </c>
      <c r="P4923" t="s">
        <v>42</v>
      </c>
      <c r="Q4923" t="s">
        <v>86</v>
      </c>
      <c r="R4923" t="s">
        <v>7750</v>
      </c>
      <c r="S4923">
        <v>96.08</v>
      </c>
      <c r="T4923" s="3"/>
    </row>
    <row r="4924" spans="1:20" x14ac:dyDescent="0.3">
      <c r="A4924">
        <v>4923</v>
      </c>
      <c r="B4924" t="s">
        <v>7869</v>
      </c>
      <c r="C4924">
        <f t="shared" si="76"/>
        <v>52</v>
      </c>
      <c r="D4924" s="1">
        <v>43459</v>
      </c>
      <c r="E4924" s="1">
        <v>43463</v>
      </c>
      <c r="F4924" t="s">
        <v>19</v>
      </c>
      <c r="G4924" t="s">
        <v>3508</v>
      </c>
      <c r="H4924" t="s">
        <v>3509</v>
      </c>
      <c r="I4924" t="s">
        <v>98</v>
      </c>
      <c r="J4924" t="s">
        <v>23</v>
      </c>
      <c r="K4924" t="s">
        <v>1682</v>
      </c>
      <c r="L4924" t="s">
        <v>354</v>
      </c>
      <c r="M4924">
        <v>35810</v>
      </c>
      <c r="N4924" t="s">
        <v>26</v>
      </c>
      <c r="O4924" t="s">
        <v>3146</v>
      </c>
      <c r="P4924" t="s">
        <v>42</v>
      </c>
      <c r="Q4924" t="s">
        <v>265</v>
      </c>
      <c r="R4924" t="s">
        <v>3147</v>
      </c>
      <c r="S4924">
        <v>3.62</v>
      </c>
      <c r="T4924" s="3"/>
    </row>
    <row r="4925" spans="1:20" x14ac:dyDescent="0.3">
      <c r="A4925">
        <v>4924</v>
      </c>
      <c r="B4925" t="s">
        <v>7869</v>
      </c>
      <c r="C4925">
        <f t="shared" si="76"/>
        <v>52</v>
      </c>
      <c r="D4925" s="1">
        <v>43459</v>
      </c>
      <c r="E4925" s="1">
        <v>43463</v>
      </c>
      <c r="F4925" t="s">
        <v>19</v>
      </c>
      <c r="G4925" t="s">
        <v>3508</v>
      </c>
      <c r="H4925" t="s">
        <v>3509</v>
      </c>
      <c r="I4925" t="s">
        <v>98</v>
      </c>
      <c r="J4925" t="s">
        <v>23</v>
      </c>
      <c r="K4925" t="s">
        <v>1682</v>
      </c>
      <c r="L4925" t="s">
        <v>354</v>
      </c>
      <c r="M4925">
        <v>35810</v>
      </c>
      <c r="N4925" t="s">
        <v>26</v>
      </c>
      <c r="O4925" t="s">
        <v>3574</v>
      </c>
      <c r="P4925" t="s">
        <v>42</v>
      </c>
      <c r="Q4925" t="s">
        <v>86</v>
      </c>
      <c r="R4925" t="s">
        <v>3575</v>
      </c>
      <c r="S4925">
        <v>629.1</v>
      </c>
      <c r="T4925" s="3"/>
    </row>
    <row r="4926" spans="1:20" x14ac:dyDescent="0.3">
      <c r="A4926">
        <v>4925</v>
      </c>
      <c r="B4926" t="s">
        <v>7869</v>
      </c>
      <c r="C4926">
        <f t="shared" si="76"/>
        <v>52</v>
      </c>
      <c r="D4926" s="1">
        <v>43459</v>
      </c>
      <c r="E4926" s="1">
        <v>43463</v>
      </c>
      <c r="F4926" t="s">
        <v>19</v>
      </c>
      <c r="G4926" t="s">
        <v>3508</v>
      </c>
      <c r="H4926" t="s">
        <v>3509</v>
      </c>
      <c r="I4926" t="s">
        <v>98</v>
      </c>
      <c r="J4926" t="s">
        <v>23</v>
      </c>
      <c r="K4926" t="s">
        <v>1682</v>
      </c>
      <c r="L4926" t="s">
        <v>354</v>
      </c>
      <c r="M4926">
        <v>35810</v>
      </c>
      <c r="N4926" t="s">
        <v>26</v>
      </c>
      <c r="O4926" t="s">
        <v>5837</v>
      </c>
      <c r="P4926" t="s">
        <v>67</v>
      </c>
      <c r="Q4926" t="s">
        <v>68</v>
      </c>
      <c r="R4926" t="s">
        <v>5838</v>
      </c>
      <c r="S4926">
        <v>90.48</v>
      </c>
      <c r="T4926" s="3"/>
    </row>
    <row r="4927" spans="1:20" x14ac:dyDescent="0.3">
      <c r="A4927">
        <v>4926</v>
      </c>
      <c r="B4927" t="s">
        <v>7870</v>
      </c>
      <c r="C4927">
        <f t="shared" si="76"/>
        <v>37</v>
      </c>
      <c r="D4927" s="1">
        <v>43353</v>
      </c>
      <c r="E4927" s="1">
        <v>43356</v>
      </c>
      <c r="F4927" t="s">
        <v>184</v>
      </c>
      <c r="G4927" t="s">
        <v>7871</v>
      </c>
      <c r="H4927" t="s">
        <v>7872</v>
      </c>
      <c r="I4927" t="s">
        <v>37</v>
      </c>
      <c r="J4927" t="s">
        <v>23</v>
      </c>
      <c r="K4927" t="s">
        <v>1480</v>
      </c>
      <c r="L4927" t="s">
        <v>1244</v>
      </c>
      <c r="M4927">
        <v>1841</v>
      </c>
      <c r="N4927" t="s">
        <v>144</v>
      </c>
      <c r="O4927" t="s">
        <v>6113</v>
      </c>
      <c r="P4927" t="s">
        <v>42</v>
      </c>
      <c r="Q4927" t="s">
        <v>64</v>
      </c>
      <c r="R4927" t="s">
        <v>6114</v>
      </c>
      <c r="S4927">
        <v>14.88</v>
      </c>
      <c r="T4927" s="3"/>
    </row>
    <row r="4928" spans="1:20" x14ac:dyDescent="0.3">
      <c r="A4928">
        <v>4927</v>
      </c>
      <c r="B4928" t="s">
        <v>7873</v>
      </c>
      <c r="C4928">
        <f t="shared" si="76"/>
        <v>42</v>
      </c>
      <c r="D4928" s="1">
        <v>43392</v>
      </c>
      <c r="E4928" s="1">
        <v>43396</v>
      </c>
      <c r="F4928" t="s">
        <v>46</v>
      </c>
      <c r="G4928" t="s">
        <v>3091</v>
      </c>
      <c r="H4928" t="s">
        <v>3092</v>
      </c>
      <c r="I4928" t="s">
        <v>22</v>
      </c>
      <c r="J4928" t="s">
        <v>23</v>
      </c>
      <c r="K4928" t="s">
        <v>299</v>
      </c>
      <c r="L4928" t="s">
        <v>207</v>
      </c>
      <c r="M4928">
        <v>60623</v>
      </c>
      <c r="N4928" t="s">
        <v>101</v>
      </c>
      <c r="O4928" t="s">
        <v>3777</v>
      </c>
      <c r="P4928" t="s">
        <v>28</v>
      </c>
      <c r="Q4928" t="s">
        <v>52</v>
      </c>
      <c r="R4928" t="s">
        <v>3778</v>
      </c>
      <c r="S4928">
        <v>91.275000000000006</v>
      </c>
      <c r="T4928" s="3"/>
    </row>
    <row r="4929" spans="1:20" x14ac:dyDescent="0.3">
      <c r="A4929">
        <v>4928</v>
      </c>
      <c r="B4929" t="s">
        <v>7874</v>
      </c>
      <c r="C4929">
        <f t="shared" si="76"/>
        <v>48</v>
      </c>
      <c r="D4929" s="1">
        <v>43435</v>
      </c>
      <c r="E4929" s="1">
        <v>43440</v>
      </c>
      <c r="F4929" t="s">
        <v>46</v>
      </c>
      <c r="G4929" t="s">
        <v>527</v>
      </c>
      <c r="H4929" t="s">
        <v>528</v>
      </c>
      <c r="I4929" t="s">
        <v>98</v>
      </c>
      <c r="J4929" t="s">
        <v>23</v>
      </c>
      <c r="K4929" t="s">
        <v>744</v>
      </c>
      <c r="L4929" t="s">
        <v>745</v>
      </c>
      <c r="M4929">
        <v>6824</v>
      </c>
      <c r="N4929" t="s">
        <v>144</v>
      </c>
      <c r="O4929" t="s">
        <v>4790</v>
      </c>
      <c r="P4929" t="s">
        <v>42</v>
      </c>
      <c r="Q4929" t="s">
        <v>86</v>
      </c>
      <c r="R4929" t="s">
        <v>4791</v>
      </c>
      <c r="S4929">
        <v>19.440000000000001</v>
      </c>
      <c r="T4929" s="3"/>
    </row>
    <row r="4930" spans="1:20" x14ac:dyDescent="0.3">
      <c r="A4930">
        <v>4929</v>
      </c>
      <c r="B4930" t="s">
        <v>7874</v>
      </c>
      <c r="C4930">
        <f t="shared" si="76"/>
        <v>48</v>
      </c>
      <c r="D4930" s="1">
        <v>43435</v>
      </c>
      <c r="E4930" s="1">
        <v>43440</v>
      </c>
      <c r="F4930" t="s">
        <v>46</v>
      </c>
      <c r="G4930" t="s">
        <v>527</v>
      </c>
      <c r="H4930" t="s">
        <v>528</v>
      </c>
      <c r="I4930" t="s">
        <v>98</v>
      </c>
      <c r="J4930" t="s">
        <v>23</v>
      </c>
      <c r="K4930" t="s">
        <v>744</v>
      </c>
      <c r="L4930" t="s">
        <v>745</v>
      </c>
      <c r="M4930">
        <v>6824</v>
      </c>
      <c r="N4930" t="s">
        <v>144</v>
      </c>
      <c r="O4930" t="s">
        <v>4735</v>
      </c>
      <c r="P4930" t="s">
        <v>28</v>
      </c>
      <c r="Q4930" t="s">
        <v>32</v>
      </c>
      <c r="R4930" t="s">
        <v>4736</v>
      </c>
      <c r="S4930">
        <v>897.15</v>
      </c>
      <c r="T4930" s="3"/>
    </row>
    <row r="4931" spans="1:20" x14ac:dyDescent="0.3">
      <c r="A4931">
        <v>4930</v>
      </c>
      <c r="B4931" t="s">
        <v>7875</v>
      </c>
      <c r="C4931">
        <f t="shared" ref="C4931:C4994" si="77">WEEKNUM(D4931,1)</f>
        <v>36</v>
      </c>
      <c r="D4931" s="1">
        <v>42249</v>
      </c>
      <c r="E4931" s="1">
        <v>42250</v>
      </c>
      <c r="F4931" t="s">
        <v>184</v>
      </c>
      <c r="G4931" t="s">
        <v>425</v>
      </c>
      <c r="H4931" t="s">
        <v>426</v>
      </c>
      <c r="I4931" t="s">
        <v>22</v>
      </c>
      <c r="J4931" t="s">
        <v>23</v>
      </c>
      <c r="K4931" t="s">
        <v>262</v>
      </c>
      <c r="L4931" t="s">
        <v>263</v>
      </c>
      <c r="M4931">
        <v>10009</v>
      </c>
      <c r="N4931" t="s">
        <v>144</v>
      </c>
      <c r="O4931" t="s">
        <v>1313</v>
      </c>
      <c r="P4931" t="s">
        <v>42</v>
      </c>
      <c r="Q4931" t="s">
        <v>64</v>
      </c>
      <c r="R4931" t="s">
        <v>1314</v>
      </c>
      <c r="S4931">
        <v>57.75</v>
      </c>
      <c r="T4931" s="3"/>
    </row>
    <row r="4932" spans="1:20" x14ac:dyDescent="0.3">
      <c r="A4932">
        <v>4931</v>
      </c>
      <c r="B4932" t="s">
        <v>7875</v>
      </c>
      <c r="C4932">
        <f t="shared" si="77"/>
        <v>36</v>
      </c>
      <c r="D4932" s="1">
        <v>42249</v>
      </c>
      <c r="E4932" s="1">
        <v>42250</v>
      </c>
      <c r="F4932" t="s">
        <v>184</v>
      </c>
      <c r="G4932" t="s">
        <v>425</v>
      </c>
      <c r="H4932" t="s">
        <v>426</v>
      </c>
      <c r="I4932" t="s">
        <v>22</v>
      </c>
      <c r="J4932" t="s">
        <v>23</v>
      </c>
      <c r="K4932" t="s">
        <v>262</v>
      </c>
      <c r="L4932" t="s">
        <v>263</v>
      </c>
      <c r="M4932">
        <v>10009</v>
      </c>
      <c r="N4932" t="s">
        <v>144</v>
      </c>
      <c r="O4932" t="s">
        <v>3189</v>
      </c>
      <c r="P4932" t="s">
        <v>42</v>
      </c>
      <c r="Q4932" t="s">
        <v>86</v>
      </c>
      <c r="R4932" t="s">
        <v>182</v>
      </c>
      <c r="S4932">
        <v>14.94</v>
      </c>
      <c r="T4932" s="3"/>
    </row>
    <row r="4933" spans="1:20" x14ac:dyDescent="0.3">
      <c r="A4933">
        <v>4932</v>
      </c>
      <c r="B4933" t="s">
        <v>7876</v>
      </c>
      <c r="C4933">
        <f t="shared" si="77"/>
        <v>13</v>
      </c>
      <c r="D4933" s="1">
        <v>43184</v>
      </c>
      <c r="E4933" s="1">
        <v>43189</v>
      </c>
      <c r="F4933" t="s">
        <v>46</v>
      </c>
      <c r="G4933" t="s">
        <v>4432</v>
      </c>
      <c r="H4933" t="s">
        <v>4433</v>
      </c>
      <c r="I4933" t="s">
        <v>37</v>
      </c>
      <c r="J4933" t="s">
        <v>23</v>
      </c>
      <c r="K4933" t="s">
        <v>91</v>
      </c>
      <c r="L4933" t="s">
        <v>92</v>
      </c>
      <c r="M4933">
        <v>98103</v>
      </c>
      <c r="N4933" t="s">
        <v>40</v>
      </c>
      <c r="O4933" t="s">
        <v>4716</v>
      </c>
      <c r="P4933" t="s">
        <v>42</v>
      </c>
      <c r="Q4933" t="s">
        <v>64</v>
      </c>
      <c r="R4933" t="s">
        <v>4717</v>
      </c>
      <c r="S4933">
        <v>23.1</v>
      </c>
      <c r="T4933" s="3"/>
    </row>
    <row r="4934" spans="1:20" x14ac:dyDescent="0.3">
      <c r="A4934">
        <v>4933</v>
      </c>
      <c r="B4934" t="s">
        <v>7877</v>
      </c>
      <c r="C4934">
        <f t="shared" si="77"/>
        <v>40</v>
      </c>
      <c r="D4934" s="1">
        <v>42641</v>
      </c>
      <c r="E4934" s="1">
        <v>42647</v>
      </c>
      <c r="F4934" t="s">
        <v>46</v>
      </c>
      <c r="G4934" t="s">
        <v>1975</v>
      </c>
      <c r="H4934" t="s">
        <v>1976</v>
      </c>
      <c r="I4934" t="s">
        <v>22</v>
      </c>
      <c r="J4934" t="s">
        <v>23</v>
      </c>
      <c r="K4934" t="s">
        <v>452</v>
      </c>
      <c r="L4934" t="s">
        <v>453</v>
      </c>
      <c r="M4934">
        <v>80013</v>
      </c>
      <c r="N4934" t="s">
        <v>40</v>
      </c>
      <c r="O4934" t="s">
        <v>5585</v>
      </c>
      <c r="P4934" t="s">
        <v>42</v>
      </c>
      <c r="Q4934" t="s">
        <v>169</v>
      </c>
      <c r="R4934" t="s">
        <v>5586</v>
      </c>
      <c r="S4934">
        <v>12.536</v>
      </c>
      <c r="T4934" s="3"/>
    </row>
    <row r="4935" spans="1:20" x14ac:dyDescent="0.3">
      <c r="A4935">
        <v>4934</v>
      </c>
      <c r="B4935" t="s">
        <v>7877</v>
      </c>
      <c r="C4935">
        <f t="shared" si="77"/>
        <v>40</v>
      </c>
      <c r="D4935" s="1">
        <v>42641</v>
      </c>
      <c r="E4935" s="1">
        <v>42647</v>
      </c>
      <c r="F4935" t="s">
        <v>46</v>
      </c>
      <c r="G4935" t="s">
        <v>1975</v>
      </c>
      <c r="H4935" t="s">
        <v>1976</v>
      </c>
      <c r="I4935" t="s">
        <v>22</v>
      </c>
      <c r="J4935" t="s">
        <v>23</v>
      </c>
      <c r="K4935" t="s">
        <v>452</v>
      </c>
      <c r="L4935" t="s">
        <v>453</v>
      </c>
      <c r="M4935">
        <v>80013</v>
      </c>
      <c r="N4935" t="s">
        <v>40</v>
      </c>
      <c r="O4935" t="s">
        <v>2939</v>
      </c>
      <c r="P4935" t="s">
        <v>42</v>
      </c>
      <c r="Q4935" t="s">
        <v>71</v>
      </c>
      <c r="R4935" t="s">
        <v>2940</v>
      </c>
      <c r="S4935">
        <v>1.08</v>
      </c>
      <c r="T4935" s="3"/>
    </row>
    <row r="4936" spans="1:20" x14ac:dyDescent="0.3">
      <c r="A4936">
        <v>4935</v>
      </c>
      <c r="B4936" t="s">
        <v>7877</v>
      </c>
      <c r="C4936">
        <f t="shared" si="77"/>
        <v>40</v>
      </c>
      <c r="D4936" s="1">
        <v>42641</v>
      </c>
      <c r="E4936" s="1">
        <v>42647</v>
      </c>
      <c r="F4936" t="s">
        <v>46</v>
      </c>
      <c r="G4936" t="s">
        <v>1975</v>
      </c>
      <c r="H4936" t="s">
        <v>1976</v>
      </c>
      <c r="I4936" t="s">
        <v>22</v>
      </c>
      <c r="J4936" t="s">
        <v>23</v>
      </c>
      <c r="K4936" t="s">
        <v>452</v>
      </c>
      <c r="L4936" t="s">
        <v>453</v>
      </c>
      <c r="M4936">
        <v>80013</v>
      </c>
      <c r="N4936" t="s">
        <v>40</v>
      </c>
      <c r="O4936" t="s">
        <v>3994</v>
      </c>
      <c r="P4936" t="s">
        <v>42</v>
      </c>
      <c r="Q4936" t="s">
        <v>265</v>
      </c>
      <c r="R4936" t="s">
        <v>559</v>
      </c>
      <c r="S4936">
        <v>4.5119999999999996</v>
      </c>
      <c r="T4936" s="3"/>
    </row>
    <row r="4937" spans="1:20" x14ac:dyDescent="0.3">
      <c r="A4937">
        <v>4936</v>
      </c>
      <c r="B4937" t="s">
        <v>7878</v>
      </c>
      <c r="C4937">
        <f t="shared" si="77"/>
        <v>12</v>
      </c>
      <c r="D4937" s="1">
        <v>42444</v>
      </c>
      <c r="E4937" s="1">
        <v>42450</v>
      </c>
      <c r="F4937" t="s">
        <v>46</v>
      </c>
      <c r="G4937" t="s">
        <v>7879</v>
      </c>
      <c r="H4937" t="s">
        <v>7880</v>
      </c>
      <c r="I4937" t="s">
        <v>37</v>
      </c>
      <c r="J4937" t="s">
        <v>23</v>
      </c>
      <c r="K4937" t="s">
        <v>7881</v>
      </c>
      <c r="L4937" t="s">
        <v>117</v>
      </c>
      <c r="M4937">
        <v>84043</v>
      </c>
      <c r="N4937" t="s">
        <v>40</v>
      </c>
      <c r="O4937" t="s">
        <v>7882</v>
      </c>
      <c r="P4937" t="s">
        <v>67</v>
      </c>
      <c r="Q4937" t="s">
        <v>68</v>
      </c>
      <c r="R4937" t="s">
        <v>7883</v>
      </c>
      <c r="S4937">
        <v>16.776</v>
      </c>
      <c r="T4937" s="3"/>
    </row>
    <row r="4938" spans="1:20" x14ac:dyDescent="0.3">
      <c r="A4938">
        <v>4937</v>
      </c>
      <c r="B4938" t="s">
        <v>7884</v>
      </c>
      <c r="C4938">
        <f t="shared" si="77"/>
        <v>1</v>
      </c>
      <c r="D4938" s="1">
        <v>43106</v>
      </c>
      <c r="E4938" s="1">
        <v>43113</v>
      </c>
      <c r="F4938" t="s">
        <v>46</v>
      </c>
      <c r="G4938" t="s">
        <v>4212</v>
      </c>
      <c r="H4938" t="s">
        <v>4213</v>
      </c>
      <c r="I4938" t="s">
        <v>98</v>
      </c>
      <c r="J4938" t="s">
        <v>23</v>
      </c>
      <c r="K4938" t="s">
        <v>7885</v>
      </c>
      <c r="L4938" t="s">
        <v>354</v>
      </c>
      <c r="M4938">
        <v>35401</v>
      </c>
      <c r="N4938" t="s">
        <v>26</v>
      </c>
      <c r="O4938" t="s">
        <v>2107</v>
      </c>
      <c r="P4938" t="s">
        <v>42</v>
      </c>
      <c r="Q4938" t="s">
        <v>71</v>
      </c>
      <c r="R4938" t="s">
        <v>2108</v>
      </c>
      <c r="S4938">
        <v>33.74</v>
      </c>
      <c r="T4938" s="3"/>
    </row>
    <row r="4939" spans="1:20" x14ac:dyDescent="0.3">
      <c r="A4939">
        <v>4938</v>
      </c>
      <c r="B4939" t="s">
        <v>7886</v>
      </c>
      <c r="C4939">
        <f t="shared" si="77"/>
        <v>3</v>
      </c>
      <c r="D4939" s="1">
        <v>42017</v>
      </c>
      <c r="E4939" s="1">
        <v>42022</v>
      </c>
      <c r="F4939" t="s">
        <v>46</v>
      </c>
      <c r="G4939" t="s">
        <v>1787</v>
      </c>
      <c r="H4939" t="s">
        <v>1788</v>
      </c>
      <c r="I4939" t="s">
        <v>22</v>
      </c>
      <c r="J4939" t="s">
        <v>23</v>
      </c>
      <c r="K4939" t="s">
        <v>123</v>
      </c>
      <c r="L4939" t="s">
        <v>39</v>
      </c>
      <c r="M4939">
        <v>94109</v>
      </c>
      <c r="N4939" t="s">
        <v>40</v>
      </c>
      <c r="O4939" t="s">
        <v>5005</v>
      </c>
      <c r="P4939" t="s">
        <v>42</v>
      </c>
      <c r="Q4939" t="s">
        <v>55</v>
      </c>
      <c r="R4939" t="s">
        <v>5006</v>
      </c>
      <c r="S4939">
        <v>1325.85</v>
      </c>
      <c r="T4939" s="3"/>
    </row>
    <row r="4940" spans="1:20" x14ac:dyDescent="0.3">
      <c r="A4940">
        <v>4939</v>
      </c>
      <c r="B4940" t="s">
        <v>7886</v>
      </c>
      <c r="C4940">
        <f t="shared" si="77"/>
        <v>3</v>
      </c>
      <c r="D4940" s="1">
        <v>42017</v>
      </c>
      <c r="E4940" s="1">
        <v>42022</v>
      </c>
      <c r="F4940" t="s">
        <v>46</v>
      </c>
      <c r="G4940" t="s">
        <v>1787</v>
      </c>
      <c r="H4940" t="s">
        <v>1788</v>
      </c>
      <c r="I4940" t="s">
        <v>22</v>
      </c>
      <c r="J4940" t="s">
        <v>23</v>
      </c>
      <c r="K4940" t="s">
        <v>123</v>
      </c>
      <c r="L4940" t="s">
        <v>39</v>
      </c>
      <c r="M4940">
        <v>94109</v>
      </c>
      <c r="N4940" t="s">
        <v>40</v>
      </c>
      <c r="O4940" t="s">
        <v>4888</v>
      </c>
      <c r="P4940" t="s">
        <v>28</v>
      </c>
      <c r="Q4940" t="s">
        <v>29</v>
      </c>
      <c r="R4940" t="s">
        <v>4889</v>
      </c>
      <c r="S4940">
        <v>333.99900000000002</v>
      </c>
      <c r="T4940" s="3"/>
    </row>
    <row r="4941" spans="1:20" x14ac:dyDescent="0.3">
      <c r="A4941">
        <v>4940</v>
      </c>
      <c r="B4941" t="s">
        <v>7886</v>
      </c>
      <c r="C4941">
        <f t="shared" si="77"/>
        <v>3</v>
      </c>
      <c r="D4941" s="1">
        <v>42017</v>
      </c>
      <c r="E4941" s="1">
        <v>42022</v>
      </c>
      <c r="F4941" t="s">
        <v>46</v>
      </c>
      <c r="G4941" t="s">
        <v>1787</v>
      </c>
      <c r="H4941" t="s">
        <v>1788</v>
      </c>
      <c r="I4941" t="s">
        <v>22</v>
      </c>
      <c r="J4941" t="s">
        <v>23</v>
      </c>
      <c r="K4941" t="s">
        <v>123</v>
      </c>
      <c r="L4941" t="s">
        <v>39</v>
      </c>
      <c r="M4941">
        <v>94109</v>
      </c>
      <c r="N4941" t="s">
        <v>40</v>
      </c>
      <c r="O4941" t="s">
        <v>768</v>
      </c>
      <c r="P4941" t="s">
        <v>42</v>
      </c>
      <c r="Q4941" t="s">
        <v>64</v>
      </c>
      <c r="R4941" t="s">
        <v>769</v>
      </c>
      <c r="S4941">
        <v>19.899999999999999</v>
      </c>
      <c r="T4941" s="3"/>
    </row>
    <row r="4942" spans="1:20" x14ac:dyDescent="0.3">
      <c r="A4942">
        <v>4941</v>
      </c>
      <c r="B4942" t="s">
        <v>7887</v>
      </c>
      <c r="C4942">
        <f t="shared" si="77"/>
        <v>6</v>
      </c>
      <c r="D4942" s="1">
        <v>42406</v>
      </c>
      <c r="E4942" s="1">
        <v>42413</v>
      </c>
      <c r="F4942" t="s">
        <v>46</v>
      </c>
      <c r="G4942" t="s">
        <v>5115</v>
      </c>
      <c r="H4942" t="s">
        <v>5116</v>
      </c>
      <c r="I4942" t="s">
        <v>22</v>
      </c>
      <c r="J4942" t="s">
        <v>23</v>
      </c>
      <c r="K4942" t="s">
        <v>517</v>
      </c>
      <c r="L4942" t="s">
        <v>241</v>
      </c>
      <c r="M4942">
        <v>19805</v>
      </c>
      <c r="N4942" t="s">
        <v>144</v>
      </c>
      <c r="O4942" t="s">
        <v>3500</v>
      </c>
      <c r="P4942" t="s">
        <v>28</v>
      </c>
      <c r="Q4942" t="s">
        <v>32</v>
      </c>
      <c r="R4942" t="s">
        <v>3501</v>
      </c>
      <c r="S4942">
        <v>1268.82</v>
      </c>
      <c r="T4942" s="3"/>
    </row>
    <row r="4943" spans="1:20" x14ac:dyDescent="0.3">
      <c r="A4943">
        <v>4942</v>
      </c>
      <c r="B4943" t="s">
        <v>7887</v>
      </c>
      <c r="C4943">
        <f t="shared" si="77"/>
        <v>6</v>
      </c>
      <c r="D4943" s="1">
        <v>42406</v>
      </c>
      <c r="E4943" s="1">
        <v>42413</v>
      </c>
      <c r="F4943" t="s">
        <v>46</v>
      </c>
      <c r="G4943" t="s">
        <v>5115</v>
      </c>
      <c r="H4943" t="s">
        <v>5116</v>
      </c>
      <c r="I4943" t="s">
        <v>22</v>
      </c>
      <c r="J4943" t="s">
        <v>23</v>
      </c>
      <c r="K4943" t="s">
        <v>517</v>
      </c>
      <c r="L4943" t="s">
        <v>241</v>
      </c>
      <c r="M4943">
        <v>19805</v>
      </c>
      <c r="N4943" t="s">
        <v>144</v>
      </c>
      <c r="O4943" t="s">
        <v>6581</v>
      </c>
      <c r="P4943" t="s">
        <v>28</v>
      </c>
      <c r="Q4943" t="s">
        <v>29</v>
      </c>
      <c r="R4943" t="s">
        <v>6582</v>
      </c>
      <c r="S4943">
        <v>283.92</v>
      </c>
      <c r="T4943" s="3"/>
    </row>
    <row r="4944" spans="1:20" x14ac:dyDescent="0.3">
      <c r="A4944">
        <v>4943</v>
      </c>
      <c r="B4944" t="s">
        <v>7887</v>
      </c>
      <c r="C4944">
        <f t="shared" si="77"/>
        <v>6</v>
      </c>
      <c r="D4944" s="1">
        <v>42406</v>
      </c>
      <c r="E4944" s="1">
        <v>42413</v>
      </c>
      <c r="F4944" t="s">
        <v>46</v>
      </c>
      <c r="G4944" t="s">
        <v>5115</v>
      </c>
      <c r="H4944" t="s">
        <v>5116</v>
      </c>
      <c r="I4944" t="s">
        <v>22</v>
      </c>
      <c r="J4944" t="s">
        <v>23</v>
      </c>
      <c r="K4944" t="s">
        <v>517</v>
      </c>
      <c r="L4944" t="s">
        <v>241</v>
      </c>
      <c r="M4944">
        <v>19805</v>
      </c>
      <c r="N4944" t="s">
        <v>144</v>
      </c>
      <c r="O4944" t="s">
        <v>3452</v>
      </c>
      <c r="P4944" t="s">
        <v>42</v>
      </c>
      <c r="Q4944" t="s">
        <v>64</v>
      </c>
      <c r="R4944" t="s">
        <v>3453</v>
      </c>
      <c r="S4944">
        <v>5.68</v>
      </c>
      <c r="T4944" s="3"/>
    </row>
    <row r="4945" spans="1:20" x14ac:dyDescent="0.3">
      <c r="A4945">
        <v>4944</v>
      </c>
      <c r="B4945" t="s">
        <v>7888</v>
      </c>
      <c r="C4945">
        <f t="shared" si="77"/>
        <v>51</v>
      </c>
      <c r="D4945" s="1">
        <v>43455</v>
      </c>
      <c r="E4945" s="1">
        <v>43461</v>
      </c>
      <c r="F4945" t="s">
        <v>46</v>
      </c>
      <c r="G4945" t="s">
        <v>3652</v>
      </c>
      <c r="H4945" t="s">
        <v>3653</v>
      </c>
      <c r="I4945" t="s">
        <v>22</v>
      </c>
      <c r="J4945" t="s">
        <v>23</v>
      </c>
      <c r="K4945" t="s">
        <v>4273</v>
      </c>
      <c r="L4945" t="s">
        <v>250</v>
      </c>
      <c r="M4945">
        <v>47905</v>
      </c>
      <c r="N4945" t="s">
        <v>101</v>
      </c>
      <c r="O4945" t="s">
        <v>1770</v>
      </c>
      <c r="P4945" t="s">
        <v>42</v>
      </c>
      <c r="Q4945" t="s">
        <v>55</v>
      </c>
      <c r="R4945" t="s">
        <v>1771</v>
      </c>
      <c r="S4945">
        <v>375.34</v>
      </c>
      <c r="T4945" s="3"/>
    </row>
    <row r="4946" spans="1:20" x14ac:dyDescent="0.3">
      <c r="A4946">
        <v>4945</v>
      </c>
      <c r="B4946" t="s">
        <v>7889</v>
      </c>
      <c r="C4946">
        <f t="shared" si="77"/>
        <v>36</v>
      </c>
      <c r="D4946" s="1">
        <v>42983</v>
      </c>
      <c r="E4946" s="1">
        <v>42984</v>
      </c>
      <c r="F4946" t="s">
        <v>184</v>
      </c>
      <c r="G4946" t="s">
        <v>828</v>
      </c>
      <c r="H4946" t="s">
        <v>829</v>
      </c>
      <c r="I4946" t="s">
        <v>22</v>
      </c>
      <c r="J4946" t="s">
        <v>23</v>
      </c>
      <c r="K4946" t="s">
        <v>5977</v>
      </c>
      <c r="L4946" t="s">
        <v>39</v>
      </c>
      <c r="M4946">
        <v>90278</v>
      </c>
      <c r="N4946" t="s">
        <v>40</v>
      </c>
      <c r="O4946" t="s">
        <v>7749</v>
      </c>
      <c r="P4946" t="s">
        <v>42</v>
      </c>
      <c r="Q4946" t="s">
        <v>86</v>
      </c>
      <c r="R4946" t="s">
        <v>7750</v>
      </c>
      <c r="S4946">
        <v>96.08</v>
      </c>
      <c r="T4946" s="3"/>
    </row>
    <row r="4947" spans="1:20" x14ac:dyDescent="0.3">
      <c r="A4947">
        <v>4946</v>
      </c>
      <c r="B4947" t="s">
        <v>7889</v>
      </c>
      <c r="C4947">
        <f t="shared" si="77"/>
        <v>36</v>
      </c>
      <c r="D4947" s="1">
        <v>42983</v>
      </c>
      <c r="E4947" s="1">
        <v>42984</v>
      </c>
      <c r="F4947" t="s">
        <v>184</v>
      </c>
      <c r="G4947" t="s">
        <v>828</v>
      </c>
      <c r="H4947" t="s">
        <v>829</v>
      </c>
      <c r="I4947" t="s">
        <v>22</v>
      </c>
      <c r="J4947" t="s">
        <v>23</v>
      </c>
      <c r="K4947" t="s">
        <v>5977</v>
      </c>
      <c r="L4947" t="s">
        <v>39</v>
      </c>
      <c r="M4947">
        <v>90278</v>
      </c>
      <c r="N4947" t="s">
        <v>40</v>
      </c>
      <c r="O4947" t="s">
        <v>1372</v>
      </c>
      <c r="P4947" t="s">
        <v>42</v>
      </c>
      <c r="Q4947" t="s">
        <v>71</v>
      </c>
      <c r="R4947" t="s">
        <v>1373</v>
      </c>
      <c r="S4947">
        <v>11.68</v>
      </c>
      <c r="T4947" s="3"/>
    </row>
    <row r="4948" spans="1:20" x14ac:dyDescent="0.3">
      <c r="A4948">
        <v>4947</v>
      </c>
      <c r="B4948" t="s">
        <v>7889</v>
      </c>
      <c r="C4948">
        <f t="shared" si="77"/>
        <v>36</v>
      </c>
      <c r="D4948" s="1">
        <v>42983</v>
      </c>
      <c r="E4948" s="1">
        <v>42984</v>
      </c>
      <c r="F4948" t="s">
        <v>184</v>
      </c>
      <c r="G4948" t="s">
        <v>828</v>
      </c>
      <c r="H4948" t="s">
        <v>829</v>
      </c>
      <c r="I4948" t="s">
        <v>22</v>
      </c>
      <c r="J4948" t="s">
        <v>23</v>
      </c>
      <c r="K4948" t="s">
        <v>5977</v>
      </c>
      <c r="L4948" t="s">
        <v>39</v>
      </c>
      <c r="M4948">
        <v>90278</v>
      </c>
      <c r="N4948" t="s">
        <v>40</v>
      </c>
      <c r="O4948" t="s">
        <v>264</v>
      </c>
      <c r="P4948" t="s">
        <v>42</v>
      </c>
      <c r="Q4948" t="s">
        <v>265</v>
      </c>
      <c r="R4948" t="s">
        <v>266</v>
      </c>
      <c r="S4948">
        <v>4.3600000000000003</v>
      </c>
      <c r="T4948" s="3"/>
    </row>
    <row r="4949" spans="1:20" x14ac:dyDescent="0.3">
      <c r="A4949">
        <v>4948</v>
      </c>
      <c r="B4949" t="s">
        <v>7890</v>
      </c>
      <c r="C4949">
        <f t="shared" si="77"/>
        <v>41</v>
      </c>
      <c r="D4949" s="1">
        <v>42281</v>
      </c>
      <c r="E4949" s="1">
        <v>42286</v>
      </c>
      <c r="F4949" t="s">
        <v>46</v>
      </c>
      <c r="G4949" t="s">
        <v>4835</v>
      </c>
      <c r="H4949" t="s">
        <v>4836</v>
      </c>
      <c r="I4949" t="s">
        <v>22</v>
      </c>
      <c r="J4949" t="s">
        <v>23</v>
      </c>
      <c r="K4949" t="s">
        <v>91</v>
      </c>
      <c r="L4949" t="s">
        <v>92</v>
      </c>
      <c r="M4949">
        <v>98115</v>
      </c>
      <c r="N4949" t="s">
        <v>40</v>
      </c>
      <c r="O4949" t="s">
        <v>647</v>
      </c>
      <c r="P4949" t="s">
        <v>42</v>
      </c>
      <c r="Q4949" t="s">
        <v>43</v>
      </c>
      <c r="R4949" t="s">
        <v>648</v>
      </c>
      <c r="S4949">
        <v>29.24</v>
      </c>
      <c r="T4949" s="3"/>
    </row>
    <row r="4950" spans="1:20" x14ac:dyDescent="0.3">
      <c r="A4950">
        <v>4949</v>
      </c>
      <c r="B4950" t="s">
        <v>7891</v>
      </c>
      <c r="C4950">
        <f t="shared" si="77"/>
        <v>48</v>
      </c>
      <c r="D4950" s="1">
        <v>43431</v>
      </c>
      <c r="E4950" s="1">
        <v>43436</v>
      </c>
      <c r="F4950" t="s">
        <v>46</v>
      </c>
      <c r="G4950" t="s">
        <v>1871</v>
      </c>
      <c r="H4950" t="s">
        <v>1872</v>
      </c>
      <c r="I4950" t="s">
        <v>22</v>
      </c>
      <c r="J4950" t="s">
        <v>23</v>
      </c>
      <c r="K4950" t="s">
        <v>38</v>
      </c>
      <c r="L4950" t="s">
        <v>39</v>
      </c>
      <c r="M4950">
        <v>90045</v>
      </c>
      <c r="N4950" t="s">
        <v>40</v>
      </c>
      <c r="O4950" t="s">
        <v>2101</v>
      </c>
      <c r="P4950" t="s">
        <v>42</v>
      </c>
      <c r="Q4950" t="s">
        <v>71</v>
      </c>
      <c r="R4950" t="s">
        <v>2102</v>
      </c>
      <c r="S4950">
        <v>117.488</v>
      </c>
      <c r="T4950" s="3"/>
    </row>
    <row r="4951" spans="1:20" x14ac:dyDescent="0.3">
      <c r="A4951">
        <v>4950</v>
      </c>
      <c r="B4951" t="s">
        <v>7891</v>
      </c>
      <c r="C4951">
        <f t="shared" si="77"/>
        <v>48</v>
      </c>
      <c r="D4951" s="1">
        <v>43431</v>
      </c>
      <c r="E4951" s="1">
        <v>43436</v>
      </c>
      <c r="F4951" t="s">
        <v>46</v>
      </c>
      <c r="G4951" t="s">
        <v>1871</v>
      </c>
      <c r="H4951" t="s">
        <v>1872</v>
      </c>
      <c r="I4951" t="s">
        <v>22</v>
      </c>
      <c r="J4951" t="s">
        <v>23</v>
      </c>
      <c r="K4951" t="s">
        <v>38</v>
      </c>
      <c r="L4951" t="s">
        <v>39</v>
      </c>
      <c r="M4951">
        <v>90045</v>
      </c>
      <c r="N4951" t="s">
        <v>40</v>
      </c>
      <c r="O4951" t="s">
        <v>2112</v>
      </c>
      <c r="P4951" t="s">
        <v>28</v>
      </c>
      <c r="Q4951" t="s">
        <v>61</v>
      </c>
      <c r="R4951" t="s">
        <v>2113</v>
      </c>
      <c r="S4951">
        <v>18.84</v>
      </c>
      <c r="T4951" s="3"/>
    </row>
    <row r="4952" spans="1:20" x14ac:dyDescent="0.3">
      <c r="A4952">
        <v>4951</v>
      </c>
      <c r="B4952" t="s">
        <v>7892</v>
      </c>
      <c r="C4952">
        <f t="shared" si="77"/>
        <v>43</v>
      </c>
      <c r="D4952" s="1">
        <v>43036</v>
      </c>
      <c r="E4952" s="1">
        <v>43040</v>
      </c>
      <c r="F4952" t="s">
        <v>19</v>
      </c>
      <c r="G4952" t="s">
        <v>5982</v>
      </c>
      <c r="H4952" t="s">
        <v>5983</v>
      </c>
      <c r="I4952" t="s">
        <v>22</v>
      </c>
      <c r="J4952" t="s">
        <v>23</v>
      </c>
      <c r="K4952" t="s">
        <v>262</v>
      </c>
      <c r="L4952" t="s">
        <v>263</v>
      </c>
      <c r="M4952">
        <v>10009</v>
      </c>
      <c r="N4952" t="s">
        <v>144</v>
      </c>
      <c r="O4952" t="s">
        <v>677</v>
      </c>
      <c r="P4952" t="s">
        <v>42</v>
      </c>
      <c r="Q4952" t="s">
        <v>64</v>
      </c>
      <c r="R4952" t="s">
        <v>678</v>
      </c>
      <c r="S4952">
        <v>12.42</v>
      </c>
      <c r="T4952" s="3"/>
    </row>
    <row r="4953" spans="1:20" x14ac:dyDescent="0.3">
      <c r="A4953">
        <v>4952</v>
      </c>
      <c r="B4953" t="s">
        <v>7893</v>
      </c>
      <c r="C4953">
        <f t="shared" si="77"/>
        <v>24</v>
      </c>
      <c r="D4953" s="1">
        <v>42530</v>
      </c>
      <c r="E4953" s="1">
        <v>42534</v>
      </c>
      <c r="F4953" t="s">
        <v>46</v>
      </c>
      <c r="G4953" t="s">
        <v>6955</v>
      </c>
      <c r="H4953" t="s">
        <v>6956</v>
      </c>
      <c r="I4953" t="s">
        <v>22</v>
      </c>
      <c r="J4953" t="s">
        <v>23</v>
      </c>
      <c r="K4953" t="s">
        <v>3362</v>
      </c>
      <c r="L4953" t="s">
        <v>234</v>
      </c>
      <c r="M4953">
        <v>48073</v>
      </c>
      <c r="N4953" t="s">
        <v>101</v>
      </c>
      <c r="O4953" t="s">
        <v>400</v>
      </c>
      <c r="P4953" t="s">
        <v>42</v>
      </c>
      <c r="Q4953" t="s">
        <v>86</v>
      </c>
      <c r="R4953" t="s">
        <v>401</v>
      </c>
      <c r="S4953">
        <v>12.96</v>
      </c>
      <c r="T4953" s="3"/>
    </row>
    <row r="4954" spans="1:20" x14ac:dyDescent="0.3">
      <c r="A4954">
        <v>4953</v>
      </c>
      <c r="B4954" t="s">
        <v>7894</v>
      </c>
      <c r="C4954">
        <f t="shared" si="77"/>
        <v>49</v>
      </c>
      <c r="D4954" s="1">
        <v>43442</v>
      </c>
      <c r="E4954" s="1">
        <v>43446</v>
      </c>
      <c r="F4954" t="s">
        <v>19</v>
      </c>
      <c r="G4954" t="s">
        <v>1107</v>
      </c>
      <c r="H4954" t="s">
        <v>1108</v>
      </c>
      <c r="I4954" t="s">
        <v>37</v>
      </c>
      <c r="J4954" t="s">
        <v>23</v>
      </c>
      <c r="K4954" t="s">
        <v>123</v>
      </c>
      <c r="L4954" t="s">
        <v>39</v>
      </c>
      <c r="M4954">
        <v>94109</v>
      </c>
      <c r="N4954" t="s">
        <v>40</v>
      </c>
      <c r="O4954" t="s">
        <v>7895</v>
      </c>
      <c r="P4954" t="s">
        <v>42</v>
      </c>
      <c r="Q4954" t="s">
        <v>74</v>
      </c>
      <c r="R4954" t="s">
        <v>7896</v>
      </c>
      <c r="S4954">
        <v>69.48</v>
      </c>
      <c r="T4954" s="3"/>
    </row>
    <row r="4955" spans="1:20" x14ac:dyDescent="0.3">
      <c r="A4955">
        <v>4954</v>
      </c>
      <c r="B4955" t="s">
        <v>7897</v>
      </c>
      <c r="C4955">
        <f t="shared" si="77"/>
        <v>12</v>
      </c>
      <c r="D4955" s="1">
        <v>42445</v>
      </c>
      <c r="E4955" s="1">
        <v>42449</v>
      </c>
      <c r="F4955" t="s">
        <v>46</v>
      </c>
      <c r="G4955" t="s">
        <v>840</v>
      </c>
      <c r="H4955" t="s">
        <v>841</v>
      </c>
      <c r="I4955" t="s">
        <v>37</v>
      </c>
      <c r="J4955" t="s">
        <v>23</v>
      </c>
      <c r="K4955" t="s">
        <v>262</v>
      </c>
      <c r="L4955" t="s">
        <v>263</v>
      </c>
      <c r="M4955">
        <v>10009</v>
      </c>
      <c r="N4955" t="s">
        <v>144</v>
      </c>
      <c r="O4955" t="s">
        <v>5312</v>
      </c>
      <c r="P4955" t="s">
        <v>67</v>
      </c>
      <c r="Q4955" t="s">
        <v>68</v>
      </c>
      <c r="R4955" t="s">
        <v>5313</v>
      </c>
      <c r="S4955">
        <v>85.9</v>
      </c>
      <c r="T4955" s="3"/>
    </row>
    <row r="4956" spans="1:20" x14ac:dyDescent="0.3">
      <c r="A4956">
        <v>4955</v>
      </c>
      <c r="B4956" t="s">
        <v>7898</v>
      </c>
      <c r="C4956">
        <f t="shared" si="77"/>
        <v>24</v>
      </c>
      <c r="D4956" s="1">
        <v>42164</v>
      </c>
      <c r="E4956" s="1">
        <v>42168</v>
      </c>
      <c r="F4956" t="s">
        <v>19</v>
      </c>
      <c r="G4956" t="s">
        <v>1142</v>
      </c>
      <c r="H4956" t="s">
        <v>1143</v>
      </c>
      <c r="I4956" t="s">
        <v>37</v>
      </c>
      <c r="J4956" t="s">
        <v>23</v>
      </c>
      <c r="K4956" t="s">
        <v>4050</v>
      </c>
      <c r="L4956" t="s">
        <v>1392</v>
      </c>
      <c r="M4956">
        <v>89031</v>
      </c>
      <c r="N4956" t="s">
        <v>40</v>
      </c>
      <c r="O4956" t="s">
        <v>2643</v>
      </c>
      <c r="P4956" t="s">
        <v>42</v>
      </c>
      <c r="Q4956" t="s">
        <v>64</v>
      </c>
      <c r="R4956" t="s">
        <v>2644</v>
      </c>
      <c r="S4956">
        <v>18.059999999999999</v>
      </c>
      <c r="T4956" s="3"/>
    </row>
    <row r="4957" spans="1:20" x14ac:dyDescent="0.3">
      <c r="A4957">
        <v>4956</v>
      </c>
      <c r="B4957" t="s">
        <v>7898</v>
      </c>
      <c r="C4957">
        <f t="shared" si="77"/>
        <v>24</v>
      </c>
      <c r="D4957" s="1">
        <v>42164</v>
      </c>
      <c r="E4957" s="1">
        <v>42168</v>
      </c>
      <c r="F4957" t="s">
        <v>19</v>
      </c>
      <c r="G4957" t="s">
        <v>1142</v>
      </c>
      <c r="H4957" t="s">
        <v>1143</v>
      </c>
      <c r="I4957" t="s">
        <v>37</v>
      </c>
      <c r="J4957" t="s">
        <v>23</v>
      </c>
      <c r="K4957" t="s">
        <v>4050</v>
      </c>
      <c r="L4957" t="s">
        <v>1392</v>
      </c>
      <c r="M4957">
        <v>89031</v>
      </c>
      <c r="N4957" t="s">
        <v>40</v>
      </c>
      <c r="O4957" t="s">
        <v>3738</v>
      </c>
      <c r="P4957" t="s">
        <v>42</v>
      </c>
      <c r="Q4957" t="s">
        <v>86</v>
      </c>
      <c r="R4957" t="s">
        <v>3739</v>
      </c>
      <c r="S4957">
        <v>79.14</v>
      </c>
      <c r="T4957" s="3"/>
    </row>
    <row r="4958" spans="1:20" x14ac:dyDescent="0.3">
      <c r="A4958">
        <v>4957</v>
      </c>
      <c r="B4958" t="s">
        <v>7898</v>
      </c>
      <c r="C4958">
        <f t="shared" si="77"/>
        <v>24</v>
      </c>
      <c r="D4958" s="1">
        <v>42164</v>
      </c>
      <c r="E4958" s="1">
        <v>42168</v>
      </c>
      <c r="F4958" t="s">
        <v>19</v>
      </c>
      <c r="G4958" t="s">
        <v>1142</v>
      </c>
      <c r="H4958" t="s">
        <v>1143</v>
      </c>
      <c r="I4958" t="s">
        <v>37</v>
      </c>
      <c r="J4958" t="s">
        <v>23</v>
      </c>
      <c r="K4958" t="s">
        <v>4050</v>
      </c>
      <c r="L4958" t="s">
        <v>1392</v>
      </c>
      <c r="M4958">
        <v>89031</v>
      </c>
      <c r="N4958" t="s">
        <v>40</v>
      </c>
      <c r="O4958" t="s">
        <v>6135</v>
      </c>
      <c r="P4958" t="s">
        <v>28</v>
      </c>
      <c r="Q4958" t="s">
        <v>61</v>
      </c>
      <c r="R4958" t="s">
        <v>6136</v>
      </c>
      <c r="S4958">
        <v>37.4</v>
      </c>
      <c r="T4958" s="3"/>
    </row>
    <row r="4959" spans="1:20" x14ac:dyDescent="0.3">
      <c r="A4959">
        <v>4958</v>
      </c>
      <c r="B4959" t="s">
        <v>7899</v>
      </c>
      <c r="C4959">
        <f t="shared" si="77"/>
        <v>13</v>
      </c>
      <c r="D4959" s="1">
        <v>42449</v>
      </c>
      <c r="E4959" s="1">
        <v>42455</v>
      </c>
      <c r="F4959" t="s">
        <v>46</v>
      </c>
      <c r="G4959" t="s">
        <v>2486</v>
      </c>
      <c r="H4959" t="s">
        <v>2487</v>
      </c>
      <c r="I4959" t="s">
        <v>22</v>
      </c>
      <c r="J4959" t="s">
        <v>23</v>
      </c>
      <c r="K4959" t="s">
        <v>4219</v>
      </c>
      <c r="L4959" t="s">
        <v>100</v>
      </c>
      <c r="M4959">
        <v>75007</v>
      </c>
      <c r="N4959" t="s">
        <v>101</v>
      </c>
      <c r="O4959" t="s">
        <v>5674</v>
      </c>
      <c r="P4959" t="s">
        <v>42</v>
      </c>
      <c r="Q4959" t="s">
        <v>71</v>
      </c>
      <c r="R4959" t="s">
        <v>5675</v>
      </c>
      <c r="S4959">
        <v>2.512</v>
      </c>
      <c r="T4959" s="3"/>
    </row>
    <row r="4960" spans="1:20" x14ac:dyDescent="0.3">
      <c r="A4960">
        <v>4959</v>
      </c>
      <c r="B4960" t="s">
        <v>7899</v>
      </c>
      <c r="C4960">
        <f t="shared" si="77"/>
        <v>13</v>
      </c>
      <c r="D4960" s="1">
        <v>42449</v>
      </c>
      <c r="E4960" s="1">
        <v>42455</v>
      </c>
      <c r="F4960" t="s">
        <v>46</v>
      </c>
      <c r="G4960" t="s">
        <v>2486</v>
      </c>
      <c r="H4960" t="s">
        <v>2487</v>
      </c>
      <c r="I4960" t="s">
        <v>22</v>
      </c>
      <c r="J4960" t="s">
        <v>23</v>
      </c>
      <c r="K4960" t="s">
        <v>4219</v>
      </c>
      <c r="L4960" t="s">
        <v>100</v>
      </c>
      <c r="M4960">
        <v>75007</v>
      </c>
      <c r="N4960" t="s">
        <v>101</v>
      </c>
      <c r="O4960" t="s">
        <v>7900</v>
      </c>
      <c r="P4960" t="s">
        <v>42</v>
      </c>
      <c r="Q4960" t="s">
        <v>265</v>
      </c>
      <c r="R4960" t="s">
        <v>559</v>
      </c>
      <c r="S4960">
        <v>18.864000000000001</v>
      </c>
      <c r="T4960" s="3"/>
    </row>
    <row r="4961" spans="1:20" x14ac:dyDescent="0.3">
      <c r="A4961">
        <v>4960</v>
      </c>
      <c r="B4961" t="s">
        <v>7901</v>
      </c>
      <c r="C4961">
        <f t="shared" si="77"/>
        <v>46</v>
      </c>
      <c r="D4961" s="1">
        <v>43057</v>
      </c>
      <c r="E4961" s="1">
        <v>43061</v>
      </c>
      <c r="F4961" t="s">
        <v>46</v>
      </c>
      <c r="G4961" t="s">
        <v>3611</v>
      </c>
      <c r="H4961" t="s">
        <v>3612</v>
      </c>
      <c r="I4961" t="s">
        <v>98</v>
      </c>
      <c r="J4961" t="s">
        <v>23</v>
      </c>
      <c r="K4961" t="s">
        <v>38</v>
      </c>
      <c r="L4961" t="s">
        <v>39</v>
      </c>
      <c r="M4961">
        <v>90008</v>
      </c>
      <c r="N4961" t="s">
        <v>40</v>
      </c>
      <c r="O4961" t="s">
        <v>4306</v>
      </c>
      <c r="P4961" t="s">
        <v>67</v>
      </c>
      <c r="Q4961" t="s">
        <v>68</v>
      </c>
      <c r="R4961" t="s">
        <v>4307</v>
      </c>
      <c r="S4961">
        <v>61.192</v>
      </c>
      <c r="T4961" s="3"/>
    </row>
    <row r="4962" spans="1:20" x14ac:dyDescent="0.3">
      <c r="A4962">
        <v>4961</v>
      </c>
      <c r="B4962" t="s">
        <v>7901</v>
      </c>
      <c r="C4962">
        <f t="shared" si="77"/>
        <v>46</v>
      </c>
      <c r="D4962" s="1">
        <v>43057</v>
      </c>
      <c r="E4962" s="1">
        <v>43061</v>
      </c>
      <c r="F4962" t="s">
        <v>46</v>
      </c>
      <c r="G4962" t="s">
        <v>3611</v>
      </c>
      <c r="H4962" t="s">
        <v>3612</v>
      </c>
      <c r="I4962" t="s">
        <v>98</v>
      </c>
      <c r="J4962" t="s">
        <v>23</v>
      </c>
      <c r="K4962" t="s">
        <v>38</v>
      </c>
      <c r="L4962" t="s">
        <v>39</v>
      </c>
      <c r="M4962">
        <v>90008</v>
      </c>
      <c r="N4962" t="s">
        <v>40</v>
      </c>
      <c r="O4962" t="s">
        <v>6554</v>
      </c>
      <c r="P4962" t="s">
        <v>42</v>
      </c>
      <c r="Q4962" t="s">
        <v>74</v>
      </c>
      <c r="R4962" t="s">
        <v>6555</v>
      </c>
      <c r="S4962">
        <v>67.84</v>
      </c>
      <c r="T4962" s="3"/>
    </row>
    <row r="4963" spans="1:20" x14ac:dyDescent="0.3">
      <c r="A4963">
        <v>4962</v>
      </c>
      <c r="B4963" t="s">
        <v>7902</v>
      </c>
      <c r="C4963">
        <f t="shared" si="77"/>
        <v>10</v>
      </c>
      <c r="D4963" s="1">
        <v>42070</v>
      </c>
      <c r="E4963" s="1">
        <v>42071</v>
      </c>
      <c r="F4963" t="s">
        <v>184</v>
      </c>
      <c r="G4963" t="s">
        <v>7903</v>
      </c>
      <c r="H4963" t="s">
        <v>7904</v>
      </c>
      <c r="I4963" t="s">
        <v>22</v>
      </c>
      <c r="J4963" t="s">
        <v>23</v>
      </c>
      <c r="K4963" t="s">
        <v>91</v>
      </c>
      <c r="L4963" t="s">
        <v>92</v>
      </c>
      <c r="M4963">
        <v>98103</v>
      </c>
      <c r="N4963" t="s">
        <v>40</v>
      </c>
      <c r="O4963" t="s">
        <v>890</v>
      </c>
      <c r="P4963" t="s">
        <v>28</v>
      </c>
      <c r="Q4963" t="s">
        <v>32</v>
      </c>
      <c r="R4963" t="s">
        <v>891</v>
      </c>
      <c r="S4963">
        <v>48.712000000000003</v>
      </c>
      <c r="T4963" s="3"/>
    </row>
    <row r="4964" spans="1:20" x14ac:dyDescent="0.3">
      <c r="A4964">
        <v>4963</v>
      </c>
      <c r="B4964" t="s">
        <v>7902</v>
      </c>
      <c r="C4964">
        <f t="shared" si="77"/>
        <v>10</v>
      </c>
      <c r="D4964" s="1">
        <v>42070</v>
      </c>
      <c r="E4964" s="1">
        <v>42071</v>
      </c>
      <c r="F4964" t="s">
        <v>184</v>
      </c>
      <c r="G4964" t="s">
        <v>7903</v>
      </c>
      <c r="H4964" t="s">
        <v>7904</v>
      </c>
      <c r="I4964" t="s">
        <v>22</v>
      </c>
      <c r="J4964" t="s">
        <v>23</v>
      </c>
      <c r="K4964" t="s">
        <v>91</v>
      </c>
      <c r="L4964" t="s">
        <v>92</v>
      </c>
      <c r="M4964">
        <v>98103</v>
      </c>
      <c r="N4964" t="s">
        <v>40</v>
      </c>
      <c r="O4964" t="s">
        <v>1029</v>
      </c>
      <c r="P4964" t="s">
        <v>42</v>
      </c>
      <c r="Q4964" t="s">
        <v>64</v>
      </c>
      <c r="R4964" t="s">
        <v>1030</v>
      </c>
      <c r="S4964">
        <v>17.940000000000001</v>
      </c>
      <c r="T4964" s="3"/>
    </row>
    <row r="4965" spans="1:20" x14ac:dyDescent="0.3">
      <c r="A4965">
        <v>4964</v>
      </c>
      <c r="B4965" t="s">
        <v>7902</v>
      </c>
      <c r="C4965">
        <f t="shared" si="77"/>
        <v>10</v>
      </c>
      <c r="D4965" s="1">
        <v>42070</v>
      </c>
      <c r="E4965" s="1">
        <v>42071</v>
      </c>
      <c r="F4965" t="s">
        <v>184</v>
      </c>
      <c r="G4965" t="s">
        <v>7903</v>
      </c>
      <c r="H4965" t="s">
        <v>7904</v>
      </c>
      <c r="I4965" t="s">
        <v>22</v>
      </c>
      <c r="J4965" t="s">
        <v>23</v>
      </c>
      <c r="K4965" t="s">
        <v>91</v>
      </c>
      <c r="L4965" t="s">
        <v>92</v>
      </c>
      <c r="M4965">
        <v>98103</v>
      </c>
      <c r="N4965" t="s">
        <v>40</v>
      </c>
      <c r="O4965" t="s">
        <v>3398</v>
      </c>
      <c r="P4965" t="s">
        <v>42</v>
      </c>
      <c r="Q4965" t="s">
        <v>55</v>
      </c>
      <c r="R4965" t="s">
        <v>3399</v>
      </c>
      <c r="S4965">
        <v>242.94</v>
      </c>
      <c r="T4965" s="3"/>
    </row>
    <row r="4966" spans="1:20" x14ac:dyDescent="0.3">
      <c r="A4966">
        <v>4965</v>
      </c>
      <c r="B4966" t="s">
        <v>7905</v>
      </c>
      <c r="C4966">
        <f t="shared" si="77"/>
        <v>20</v>
      </c>
      <c r="D4966" s="1">
        <v>42870</v>
      </c>
      <c r="E4966" s="1">
        <v>42874</v>
      </c>
      <c r="F4966" t="s">
        <v>19</v>
      </c>
      <c r="G4966" t="s">
        <v>247</v>
      </c>
      <c r="H4966" t="s">
        <v>248</v>
      </c>
      <c r="I4966" t="s">
        <v>22</v>
      </c>
      <c r="J4966" t="s">
        <v>23</v>
      </c>
      <c r="K4966" t="s">
        <v>49</v>
      </c>
      <c r="L4966" t="s">
        <v>50</v>
      </c>
      <c r="M4966">
        <v>33311</v>
      </c>
      <c r="N4966" t="s">
        <v>26</v>
      </c>
      <c r="O4966" t="s">
        <v>2445</v>
      </c>
      <c r="P4966" t="s">
        <v>42</v>
      </c>
      <c r="Q4966" t="s">
        <v>71</v>
      </c>
      <c r="R4966" t="s">
        <v>2446</v>
      </c>
      <c r="S4966">
        <v>7.7640000000000002</v>
      </c>
      <c r="T4966" s="3"/>
    </row>
    <row r="4967" spans="1:20" x14ac:dyDescent="0.3">
      <c r="A4967">
        <v>4966</v>
      </c>
      <c r="B4967" t="s">
        <v>7906</v>
      </c>
      <c r="C4967">
        <f t="shared" si="77"/>
        <v>22</v>
      </c>
      <c r="D4967" s="1">
        <v>42515</v>
      </c>
      <c r="E4967" s="1">
        <v>42518</v>
      </c>
      <c r="F4967" t="s">
        <v>19</v>
      </c>
      <c r="G4967" t="s">
        <v>3201</v>
      </c>
      <c r="H4967" t="s">
        <v>3202</v>
      </c>
      <c r="I4967" t="s">
        <v>37</v>
      </c>
      <c r="J4967" t="s">
        <v>23</v>
      </c>
      <c r="K4967" t="s">
        <v>378</v>
      </c>
      <c r="L4967" t="s">
        <v>331</v>
      </c>
      <c r="M4967">
        <v>38401</v>
      </c>
      <c r="N4967" t="s">
        <v>26</v>
      </c>
      <c r="O4967" t="s">
        <v>5240</v>
      </c>
      <c r="P4967" t="s">
        <v>67</v>
      </c>
      <c r="Q4967" t="s">
        <v>68</v>
      </c>
      <c r="R4967" t="s">
        <v>5241</v>
      </c>
      <c r="S4967">
        <v>467.04</v>
      </c>
      <c r="T4967" s="3"/>
    </row>
    <row r="4968" spans="1:20" x14ac:dyDescent="0.3">
      <c r="A4968">
        <v>4967</v>
      </c>
      <c r="B4968" t="s">
        <v>7907</v>
      </c>
      <c r="C4968">
        <f t="shared" si="77"/>
        <v>32</v>
      </c>
      <c r="D4968" s="1">
        <v>42584</v>
      </c>
      <c r="E4968" s="1">
        <v>42587</v>
      </c>
      <c r="F4968" t="s">
        <v>19</v>
      </c>
      <c r="G4968" t="s">
        <v>4532</v>
      </c>
      <c r="H4968" t="s">
        <v>4533</v>
      </c>
      <c r="I4968" t="s">
        <v>98</v>
      </c>
      <c r="J4968" t="s">
        <v>23</v>
      </c>
      <c r="K4968" t="s">
        <v>3582</v>
      </c>
      <c r="L4968" t="s">
        <v>1399</v>
      </c>
      <c r="M4968">
        <v>2908</v>
      </c>
      <c r="N4968" t="s">
        <v>144</v>
      </c>
      <c r="O4968" t="s">
        <v>5312</v>
      </c>
      <c r="P4968" t="s">
        <v>67</v>
      </c>
      <c r="Q4968" t="s">
        <v>68</v>
      </c>
      <c r="R4968" t="s">
        <v>5313</v>
      </c>
      <c r="S4968">
        <v>128.85</v>
      </c>
      <c r="T4968" s="3"/>
    </row>
    <row r="4969" spans="1:20" x14ac:dyDescent="0.3">
      <c r="A4969">
        <v>4968</v>
      </c>
      <c r="B4969" t="s">
        <v>7907</v>
      </c>
      <c r="C4969">
        <f t="shared" si="77"/>
        <v>32</v>
      </c>
      <c r="D4969" s="1">
        <v>42584</v>
      </c>
      <c r="E4969" s="1">
        <v>42587</v>
      </c>
      <c r="F4969" t="s">
        <v>19</v>
      </c>
      <c r="G4969" t="s">
        <v>4532</v>
      </c>
      <c r="H4969" t="s">
        <v>4533</v>
      </c>
      <c r="I4969" t="s">
        <v>98</v>
      </c>
      <c r="J4969" t="s">
        <v>23</v>
      </c>
      <c r="K4969" t="s">
        <v>3582</v>
      </c>
      <c r="L4969" t="s">
        <v>1399</v>
      </c>
      <c r="M4969">
        <v>2908</v>
      </c>
      <c r="N4969" t="s">
        <v>144</v>
      </c>
      <c r="O4969" t="s">
        <v>3115</v>
      </c>
      <c r="P4969" t="s">
        <v>42</v>
      </c>
      <c r="Q4969" t="s">
        <v>86</v>
      </c>
      <c r="R4969" t="s">
        <v>3116</v>
      </c>
      <c r="S4969">
        <v>8.4</v>
      </c>
      <c r="T4969" s="3"/>
    </row>
    <row r="4970" spans="1:20" x14ac:dyDescent="0.3">
      <c r="A4970">
        <v>4969</v>
      </c>
      <c r="B4970" t="s">
        <v>7907</v>
      </c>
      <c r="C4970">
        <f t="shared" si="77"/>
        <v>32</v>
      </c>
      <c r="D4970" s="1">
        <v>42584</v>
      </c>
      <c r="E4970" s="1">
        <v>42587</v>
      </c>
      <c r="F4970" t="s">
        <v>19</v>
      </c>
      <c r="G4970" t="s">
        <v>4532</v>
      </c>
      <c r="H4970" t="s">
        <v>4533</v>
      </c>
      <c r="I4970" t="s">
        <v>98</v>
      </c>
      <c r="J4970" t="s">
        <v>23</v>
      </c>
      <c r="K4970" t="s">
        <v>3582</v>
      </c>
      <c r="L4970" t="s">
        <v>1399</v>
      </c>
      <c r="M4970">
        <v>2908</v>
      </c>
      <c r="N4970" t="s">
        <v>144</v>
      </c>
      <c r="O4970" t="s">
        <v>1595</v>
      </c>
      <c r="P4970" t="s">
        <v>67</v>
      </c>
      <c r="Q4970" t="s">
        <v>157</v>
      </c>
      <c r="R4970" t="s">
        <v>1596</v>
      </c>
      <c r="S4970">
        <v>199.98</v>
      </c>
      <c r="T4970" s="3"/>
    </row>
    <row r="4971" spans="1:20" x14ac:dyDescent="0.3">
      <c r="A4971">
        <v>4970</v>
      </c>
      <c r="B4971" t="s">
        <v>7907</v>
      </c>
      <c r="C4971">
        <f t="shared" si="77"/>
        <v>32</v>
      </c>
      <c r="D4971" s="1">
        <v>42584</v>
      </c>
      <c r="E4971" s="1">
        <v>42587</v>
      </c>
      <c r="F4971" t="s">
        <v>19</v>
      </c>
      <c r="G4971" t="s">
        <v>4532</v>
      </c>
      <c r="H4971" t="s">
        <v>4533</v>
      </c>
      <c r="I4971" t="s">
        <v>98</v>
      </c>
      <c r="J4971" t="s">
        <v>23</v>
      </c>
      <c r="K4971" t="s">
        <v>3582</v>
      </c>
      <c r="L4971" t="s">
        <v>1399</v>
      </c>
      <c r="M4971">
        <v>2908</v>
      </c>
      <c r="N4971" t="s">
        <v>144</v>
      </c>
      <c r="O4971" t="s">
        <v>3550</v>
      </c>
      <c r="P4971" t="s">
        <v>28</v>
      </c>
      <c r="Q4971" t="s">
        <v>32</v>
      </c>
      <c r="R4971" t="s">
        <v>3551</v>
      </c>
      <c r="S4971">
        <v>110.98</v>
      </c>
      <c r="T4971" s="3"/>
    </row>
    <row r="4972" spans="1:20" x14ac:dyDescent="0.3">
      <c r="A4972">
        <v>4971</v>
      </c>
      <c r="B4972" t="s">
        <v>7908</v>
      </c>
      <c r="C4972">
        <f t="shared" si="77"/>
        <v>45</v>
      </c>
      <c r="D4972" s="1">
        <v>43045</v>
      </c>
      <c r="E4972" s="1">
        <v>43048</v>
      </c>
      <c r="F4972" t="s">
        <v>184</v>
      </c>
      <c r="G4972" t="s">
        <v>1078</v>
      </c>
      <c r="H4972" t="s">
        <v>1079</v>
      </c>
      <c r="I4972" t="s">
        <v>37</v>
      </c>
      <c r="J4972" t="s">
        <v>23</v>
      </c>
      <c r="K4972" t="s">
        <v>1522</v>
      </c>
      <c r="L4972" t="s">
        <v>50</v>
      </c>
      <c r="M4972">
        <v>32216</v>
      </c>
      <c r="N4972" t="s">
        <v>26</v>
      </c>
      <c r="O4972" t="s">
        <v>332</v>
      </c>
      <c r="P4972" t="s">
        <v>28</v>
      </c>
      <c r="Q4972" t="s">
        <v>32</v>
      </c>
      <c r="R4972" t="s">
        <v>333</v>
      </c>
      <c r="S4972">
        <v>207.98400000000001</v>
      </c>
      <c r="T4972" s="3"/>
    </row>
    <row r="4973" spans="1:20" x14ac:dyDescent="0.3">
      <c r="A4973">
        <v>4972</v>
      </c>
      <c r="B4973" t="s">
        <v>7908</v>
      </c>
      <c r="C4973">
        <f t="shared" si="77"/>
        <v>45</v>
      </c>
      <c r="D4973" s="1">
        <v>43045</v>
      </c>
      <c r="E4973" s="1">
        <v>43048</v>
      </c>
      <c r="F4973" t="s">
        <v>184</v>
      </c>
      <c r="G4973" t="s">
        <v>1078</v>
      </c>
      <c r="H4973" t="s">
        <v>1079</v>
      </c>
      <c r="I4973" t="s">
        <v>37</v>
      </c>
      <c r="J4973" t="s">
        <v>23</v>
      </c>
      <c r="K4973" t="s">
        <v>1522</v>
      </c>
      <c r="L4973" t="s">
        <v>50</v>
      </c>
      <c r="M4973">
        <v>32216</v>
      </c>
      <c r="N4973" t="s">
        <v>26</v>
      </c>
      <c r="O4973" t="s">
        <v>6008</v>
      </c>
      <c r="P4973" t="s">
        <v>42</v>
      </c>
      <c r="Q4973" t="s">
        <v>86</v>
      </c>
      <c r="R4973" t="s">
        <v>6009</v>
      </c>
      <c r="S4973">
        <v>36.112000000000002</v>
      </c>
      <c r="T4973" s="3"/>
    </row>
    <row r="4974" spans="1:20" x14ac:dyDescent="0.3">
      <c r="A4974">
        <v>4973</v>
      </c>
      <c r="B4974" t="s">
        <v>7908</v>
      </c>
      <c r="C4974">
        <f t="shared" si="77"/>
        <v>45</v>
      </c>
      <c r="D4974" s="1">
        <v>43045</v>
      </c>
      <c r="E4974" s="1">
        <v>43048</v>
      </c>
      <c r="F4974" t="s">
        <v>184</v>
      </c>
      <c r="G4974" t="s">
        <v>1078</v>
      </c>
      <c r="H4974" t="s">
        <v>1079</v>
      </c>
      <c r="I4974" t="s">
        <v>37</v>
      </c>
      <c r="J4974" t="s">
        <v>23</v>
      </c>
      <c r="K4974" t="s">
        <v>1522</v>
      </c>
      <c r="L4974" t="s">
        <v>50</v>
      </c>
      <c r="M4974">
        <v>32216</v>
      </c>
      <c r="N4974" t="s">
        <v>26</v>
      </c>
      <c r="O4974" t="s">
        <v>2511</v>
      </c>
      <c r="P4974" t="s">
        <v>28</v>
      </c>
      <c r="Q4974" t="s">
        <v>61</v>
      </c>
      <c r="R4974" t="s">
        <v>2512</v>
      </c>
      <c r="S4974">
        <v>35.567999999999998</v>
      </c>
      <c r="T4974" s="3"/>
    </row>
    <row r="4975" spans="1:20" x14ac:dyDescent="0.3">
      <c r="A4975">
        <v>4974</v>
      </c>
      <c r="B4975" t="s">
        <v>7908</v>
      </c>
      <c r="C4975">
        <f t="shared" si="77"/>
        <v>45</v>
      </c>
      <c r="D4975" s="1">
        <v>43045</v>
      </c>
      <c r="E4975" s="1">
        <v>43048</v>
      </c>
      <c r="F4975" t="s">
        <v>184</v>
      </c>
      <c r="G4975" t="s">
        <v>1078</v>
      </c>
      <c r="H4975" t="s">
        <v>1079</v>
      </c>
      <c r="I4975" t="s">
        <v>37</v>
      </c>
      <c r="J4975" t="s">
        <v>23</v>
      </c>
      <c r="K4975" t="s">
        <v>1522</v>
      </c>
      <c r="L4975" t="s">
        <v>50</v>
      </c>
      <c r="M4975">
        <v>32216</v>
      </c>
      <c r="N4975" t="s">
        <v>26</v>
      </c>
      <c r="O4975" t="s">
        <v>1625</v>
      </c>
      <c r="P4975" t="s">
        <v>42</v>
      </c>
      <c r="Q4975" t="s">
        <v>86</v>
      </c>
      <c r="R4975" t="s">
        <v>1626</v>
      </c>
      <c r="S4975">
        <v>88.768000000000001</v>
      </c>
      <c r="T4975" s="3"/>
    </row>
    <row r="4976" spans="1:20" x14ac:dyDescent="0.3">
      <c r="A4976">
        <v>4975</v>
      </c>
      <c r="B4976" t="s">
        <v>7909</v>
      </c>
      <c r="C4976">
        <f t="shared" si="77"/>
        <v>45</v>
      </c>
      <c r="D4976" s="1">
        <v>43046</v>
      </c>
      <c r="E4976" s="1">
        <v>43051</v>
      </c>
      <c r="F4976" t="s">
        <v>46</v>
      </c>
      <c r="G4976" t="s">
        <v>3221</v>
      </c>
      <c r="H4976" t="s">
        <v>3222</v>
      </c>
      <c r="I4976" t="s">
        <v>98</v>
      </c>
      <c r="J4976" t="s">
        <v>23</v>
      </c>
      <c r="K4976" t="s">
        <v>2344</v>
      </c>
      <c r="L4976" t="s">
        <v>39</v>
      </c>
      <c r="M4976">
        <v>92054</v>
      </c>
      <c r="N4976" t="s">
        <v>40</v>
      </c>
      <c r="O4976" t="s">
        <v>5835</v>
      </c>
      <c r="P4976" t="s">
        <v>42</v>
      </c>
      <c r="Q4976" t="s">
        <v>86</v>
      </c>
      <c r="R4976" t="s">
        <v>5836</v>
      </c>
      <c r="S4976">
        <v>12.9</v>
      </c>
      <c r="T4976" s="3"/>
    </row>
    <row r="4977" spans="1:20" x14ac:dyDescent="0.3">
      <c r="A4977">
        <v>4976</v>
      </c>
      <c r="B4977" t="s">
        <v>7910</v>
      </c>
      <c r="C4977">
        <f t="shared" si="77"/>
        <v>39</v>
      </c>
      <c r="D4977" s="1">
        <v>42631</v>
      </c>
      <c r="E4977" s="1">
        <v>42636</v>
      </c>
      <c r="F4977" t="s">
        <v>19</v>
      </c>
      <c r="G4977" t="s">
        <v>2768</v>
      </c>
      <c r="H4977" t="s">
        <v>2769</v>
      </c>
      <c r="I4977" t="s">
        <v>37</v>
      </c>
      <c r="J4977" t="s">
        <v>23</v>
      </c>
      <c r="K4977" t="s">
        <v>1522</v>
      </c>
      <c r="L4977" t="s">
        <v>50</v>
      </c>
      <c r="M4977">
        <v>32216</v>
      </c>
      <c r="N4977" t="s">
        <v>26</v>
      </c>
      <c r="O4977" t="s">
        <v>3024</v>
      </c>
      <c r="P4977" t="s">
        <v>67</v>
      </c>
      <c r="Q4977" t="s">
        <v>157</v>
      </c>
      <c r="R4977" t="s">
        <v>3025</v>
      </c>
      <c r="S4977">
        <v>717.12</v>
      </c>
      <c r="T4977" s="3"/>
    </row>
    <row r="4978" spans="1:20" x14ac:dyDescent="0.3">
      <c r="A4978">
        <v>4977</v>
      </c>
      <c r="B4978" t="s">
        <v>7911</v>
      </c>
      <c r="C4978">
        <f t="shared" si="77"/>
        <v>50</v>
      </c>
      <c r="D4978" s="1">
        <v>42711</v>
      </c>
      <c r="E4978" s="1">
        <v>42713</v>
      </c>
      <c r="F4978" t="s">
        <v>184</v>
      </c>
      <c r="G4978" t="s">
        <v>988</v>
      </c>
      <c r="H4978" t="s">
        <v>989</v>
      </c>
      <c r="I4978" t="s">
        <v>22</v>
      </c>
      <c r="J4978" t="s">
        <v>23</v>
      </c>
      <c r="K4978" t="s">
        <v>262</v>
      </c>
      <c r="L4978" t="s">
        <v>263</v>
      </c>
      <c r="M4978">
        <v>10024</v>
      </c>
      <c r="N4978" t="s">
        <v>144</v>
      </c>
      <c r="O4978" t="s">
        <v>3429</v>
      </c>
      <c r="P4978" t="s">
        <v>42</v>
      </c>
      <c r="Q4978" t="s">
        <v>71</v>
      </c>
      <c r="R4978" t="s">
        <v>3430</v>
      </c>
      <c r="S4978">
        <v>21.36</v>
      </c>
      <c r="T4978" s="3"/>
    </row>
    <row r="4979" spans="1:20" x14ac:dyDescent="0.3">
      <c r="A4979">
        <v>4978</v>
      </c>
      <c r="B4979" t="s">
        <v>7911</v>
      </c>
      <c r="C4979">
        <f t="shared" si="77"/>
        <v>50</v>
      </c>
      <c r="D4979" s="1">
        <v>42711</v>
      </c>
      <c r="E4979" s="1">
        <v>42713</v>
      </c>
      <c r="F4979" t="s">
        <v>184</v>
      </c>
      <c r="G4979" t="s">
        <v>988</v>
      </c>
      <c r="H4979" t="s">
        <v>989</v>
      </c>
      <c r="I4979" t="s">
        <v>22</v>
      </c>
      <c r="J4979" t="s">
        <v>23</v>
      </c>
      <c r="K4979" t="s">
        <v>262</v>
      </c>
      <c r="L4979" t="s">
        <v>263</v>
      </c>
      <c r="M4979">
        <v>10024</v>
      </c>
      <c r="N4979" t="s">
        <v>144</v>
      </c>
      <c r="O4979" t="s">
        <v>3172</v>
      </c>
      <c r="P4979" t="s">
        <v>42</v>
      </c>
      <c r="Q4979" t="s">
        <v>71</v>
      </c>
      <c r="R4979" t="s">
        <v>3173</v>
      </c>
      <c r="S4979">
        <v>6.6879999999999997</v>
      </c>
      <c r="T4979" s="3"/>
    </row>
    <row r="4980" spans="1:20" x14ac:dyDescent="0.3">
      <c r="A4980">
        <v>4979</v>
      </c>
      <c r="B4980" t="s">
        <v>7911</v>
      </c>
      <c r="C4980">
        <f t="shared" si="77"/>
        <v>50</v>
      </c>
      <c r="D4980" s="1">
        <v>42711</v>
      </c>
      <c r="E4980" s="1">
        <v>42713</v>
      </c>
      <c r="F4980" t="s">
        <v>184</v>
      </c>
      <c r="G4980" t="s">
        <v>988</v>
      </c>
      <c r="H4980" t="s">
        <v>989</v>
      </c>
      <c r="I4980" t="s">
        <v>22</v>
      </c>
      <c r="J4980" t="s">
        <v>23</v>
      </c>
      <c r="K4980" t="s">
        <v>262</v>
      </c>
      <c r="L4980" t="s">
        <v>263</v>
      </c>
      <c r="M4980">
        <v>10024</v>
      </c>
      <c r="N4980" t="s">
        <v>144</v>
      </c>
      <c r="O4980" t="s">
        <v>3753</v>
      </c>
      <c r="P4980" t="s">
        <v>67</v>
      </c>
      <c r="Q4980" t="s">
        <v>68</v>
      </c>
      <c r="R4980" t="s">
        <v>3754</v>
      </c>
      <c r="S4980">
        <v>773.94</v>
      </c>
      <c r="T4980" s="3"/>
    </row>
    <row r="4981" spans="1:20" x14ac:dyDescent="0.3">
      <c r="A4981">
        <v>4980</v>
      </c>
      <c r="B4981" t="s">
        <v>7912</v>
      </c>
      <c r="C4981">
        <f t="shared" si="77"/>
        <v>49</v>
      </c>
      <c r="D4981" s="1">
        <v>43078</v>
      </c>
      <c r="E4981" s="1">
        <v>43082</v>
      </c>
      <c r="F4981" t="s">
        <v>19</v>
      </c>
      <c r="G4981" t="s">
        <v>2809</v>
      </c>
      <c r="H4981" t="s">
        <v>2810</v>
      </c>
      <c r="I4981" t="s">
        <v>37</v>
      </c>
      <c r="J4981" t="s">
        <v>23</v>
      </c>
      <c r="K4981" t="s">
        <v>299</v>
      </c>
      <c r="L4981" t="s">
        <v>207</v>
      </c>
      <c r="M4981">
        <v>60610</v>
      </c>
      <c r="N4981" t="s">
        <v>101</v>
      </c>
      <c r="O4981" t="s">
        <v>5070</v>
      </c>
      <c r="P4981" t="s">
        <v>42</v>
      </c>
      <c r="Q4981" t="s">
        <v>575</v>
      </c>
      <c r="R4981" t="s">
        <v>5071</v>
      </c>
      <c r="S4981">
        <v>20.568000000000001</v>
      </c>
      <c r="T4981" s="3"/>
    </row>
    <row r="4982" spans="1:20" x14ac:dyDescent="0.3">
      <c r="A4982">
        <v>4981</v>
      </c>
      <c r="B4982" t="s">
        <v>7912</v>
      </c>
      <c r="C4982">
        <f t="shared" si="77"/>
        <v>49</v>
      </c>
      <c r="D4982" s="1">
        <v>43078</v>
      </c>
      <c r="E4982" s="1">
        <v>43082</v>
      </c>
      <c r="F4982" t="s">
        <v>19</v>
      </c>
      <c r="G4982" t="s">
        <v>2809</v>
      </c>
      <c r="H4982" t="s">
        <v>2810</v>
      </c>
      <c r="I4982" t="s">
        <v>37</v>
      </c>
      <c r="J4982" t="s">
        <v>23</v>
      </c>
      <c r="K4982" t="s">
        <v>299</v>
      </c>
      <c r="L4982" t="s">
        <v>207</v>
      </c>
      <c r="M4982">
        <v>60610</v>
      </c>
      <c r="N4982" t="s">
        <v>101</v>
      </c>
      <c r="O4982" t="s">
        <v>3624</v>
      </c>
      <c r="P4982" t="s">
        <v>42</v>
      </c>
      <c r="Q4982" t="s">
        <v>74</v>
      </c>
      <c r="R4982" t="s">
        <v>3625</v>
      </c>
      <c r="S4982">
        <v>4.3559999999999999</v>
      </c>
      <c r="T4982" s="3"/>
    </row>
    <row r="4983" spans="1:20" x14ac:dyDescent="0.3">
      <c r="A4983">
        <v>4982</v>
      </c>
      <c r="B4983" t="s">
        <v>7912</v>
      </c>
      <c r="C4983">
        <f t="shared" si="77"/>
        <v>49</v>
      </c>
      <c r="D4983" s="1">
        <v>43078</v>
      </c>
      <c r="E4983" s="1">
        <v>43082</v>
      </c>
      <c r="F4983" t="s">
        <v>19</v>
      </c>
      <c r="G4983" t="s">
        <v>2809</v>
      </c>
      <c r="H4983" t="s">
        <v>2810</v>
      </c>
      <c r="I4983" t="s">
        <v>37</v>
      </c>
      <c r="J4983" t="s">
        <v>23</v>
      </c>
      <c r="K4983" t="s">
        <v>299</v>
      </c>
      <c r="L4983" t="s">
        <v>207</v>
      </c>
      <c r="M4983">
        <v>60610</v>
      </c>
      <c r="N4983" t="s">
        <v>101</v>
      </c>
      <c r="O4983" t="s">
        <v>7230</v>
      </c>
      <c r="P4983" t="s">
        <v>67</v>
      </c>
      <c r="Q4983" t="s">
        <v>157</v>
      </c>
      <c r="R4983" t="s">
        <v>7231</v>
      </c>
      <c r="S4983">
        <v>19.04</v>
      </c>
      <c r="T4983" s="3"/>
    </row>
    <row r="4984" spans="1:20" x14ac:dyDescent="0.3">
      <c r="A4984">
        <v>4983</v>
      </c>
      <c r="B4984" t="s">
        <v>7913</v>
      </c>
      <c r="C4984">
        <f t="shared" si="77"/>
        <v>47</v>
      </c>
      <c r="D4984" s="1">
        <v>42324</v>
      </c>
      <c r="E4984" s="1">
        <v>42330</v>
      </c>
      <c r="F4984" t="s">
        <v>46</v>
      </c>
      <c r="G4984" t="s">
        <v>2825</v>
      </c>
      <c r="H4984" t="s">
        <v>2826</v>
      </c>
      <c r="I4984" t="s">
        <v>37</v>
      </c>
      <c r="J4984" t="s">
        <v>23</v>
      </c>
      <c r="K4984" t="s">
        <v>1456</v>
      </c>
      <c r="L4984" t="s">
        <v>39</v>
      </c>
      <c r="M4984">
        <v>92646</v>
      </c>
      <c r="N4984" t="s">
        <v>40</v>
      </c>
      <c r="O4984" t="s">
        <v>2774</v>
      </c>
      <c r="P4984" t="s">
        <v>42</v>
      </c>
      <c r="Q4984" t="s">
        <v>43</v>
      </c>
      <c r="R4984" t="s">
        <v>2775</v>
      </c>
      <c r="S4984">
        <v>5.22</v>
      </c>
      <c r="T4984" s="3"/>
    </row>
    <row r="4985" spans="1:20" x14ac:dyDescent="0.3">
      <c r="A4985">
        <v>4984</v>
      </c>
      <c r="B4985" t="s">
        <v>7914</v>
      </c>
      <c r="C4985">
        <f t="shared" si="77"/>
        <v>45</v>
      </c>
      <c r="D4985" s="1">
        <v>43045</v>
      </c>
      <c r="E4985" s="1">
        <v>43049</v>
      </c>
      <c r="F4985" t="s">
        <v>19</v>
      </c>
      <c r="G4985" t="s">
        <v>89</v>
      </c>
      <c r="H4985" t="s">
        <v>90</v>
      </c>
      <c r="I4985" t="s">
        <v>22</v>
      </c>
      <c r="J4985" t="s">
        <v>23</v>
      </c>
      <c r="K4985" t="s">
        <v>946</v>
      </c>
      <c r="L4985" t="s">
        <v>39</v>
      </c>
      <c r="M4985">
        <v>92105</v>
      </c>
      <c r="N4985" t="s">
        <v>40</v>
      </c>
      <c r="O4985" t="s">
        <v>393</v>
      </c>
      <c r="P4985" t="s">
        <v>42</v>
      </c>
      <c r="Q4985" t="s">
        <v>55</v>
      </c>
      <c r="R4985" t="s">
        <v>394</v>
      </c>
      <c r="S4985">
        <v>84.84</v>
      </c>
      <c r="T4985" s="3"/>
    </row>
    <row r="4986" spans="1:20" x14ac:dyDescent="0.3">
      <c r="A4986">
        <v>4985</v>
      </c>
      <c r="B4986" t="s">
        <v>7915</v>
      </c>
      <c r="C4986">
        <f t="shared" si="77"/>
        <v>37</v>
      </c>
      <c r="D4986" s="1">
        <v>42619</v>
      </c>
      <c r="E4986" s="1">
        <v>42623</v>
      </c>
      <c r="F4986" t="s">
        <v>46</v>
      </c>
      <c r="G4986" t="s">
        <v>2634</v>
      </c>
      <c r="H4986" t="s">
        <v>2635</v>
      </c>
      <c r="I4986" t="s">
        <v>37</v>
      </c>
      <c r="J4986" t="s">
        <v>23</v>
      </c>
      <c r="K4986" t="s">
        <v>5665</v>
      </c>
      <c r="L4986" t="s">
        <v>331</v>
      </c>
      <c r="M4986">
        <v>37211</v>
      </c>
      <c r="N4986" t="s">
        <v>26</v>
      </c>
      <c r="O4986" t="s">
        <v>3146</v>
      </c>
      <c r="P4986" t="s">
        <v>42</v>
      </c>
      <c r="Q4986" t="s">
        <v>265</v>
      </c>
      <c r="R4986" t="s">
        <v>3147</v>
      </c>
      <c r="S4986">
        <v>7.24</v>
      </c>
      <c r="T4986" s="3"/>
    </row>
    <row r="4987" spans="1:20" x14ac:dyDescent="0.3">
      <c r="A4987">
        <v>4986</v>
      </c>
      <c r="B4987" t="s">
        <v>7916</v>
      </c>
      <c r="C4987">
        <f t="shared" si="77"/>
        <v>36</v>
      </c>
      <c r="D4987" s="1">
        <v>42250</v>
      </c>
      <c r="E4987" s="1">
        <v>42250</v>
      </c>
      <c r="F4987" t="s">
        <v>1289</v>
      </c>
      <c r="G4987" t="s">
        <v>3067</v>
      </c>
      <c r="H4987" t="s">
        <v>3068</v>
      </c>
      <c r="I4987" t="s">
        <v>22</v>
      </c>
      <c r="J4987" t="s">
        <v>23</v>
      </c>
      <c r="K4987" t="s">
        <v>262</v>
      </c>
      <c r="L4987" t="s">
        <v>263</v>
      </c>
      <c r="M4987">
        <v>10009</v>
      </c>
      <c r="N4987" t="s">
        <v>144</v>
      </c>
      <c r="O4987" t="s">
        <v>3064</v>
      </c>
      <c r="P4987" t="s">
        <v>42</v>
      </c>
      <c r="Q4987" t="s">
        <v>43</v>
      </c>
      <c r="R4987" t="s">
        <v>3065</v>
      </c>
      <c r="S4987">
        <v>14.4</v>
      </c>
      <c r="T4987" s="3"/>
    </row>
    <row r="4988" spans="1:20" x14ac:dyDescent="0.3">
      <c r="A4988">
        <v>4987</v>
      </c>
      <c r="B4988" t="s">
        <v>7917</v>
      </c>
      <c r="C4988">
        <f t="shared" si="77"/>
        <v>17</v>
      </c>
      <c r="D4988" s="1">
        <v>42849</v>
      </c>
      <c r="E4988" s="1">
        <v>42853</v>
      </c>
      <c r="F4988" t="s">
        <v>46</v>
      </c>
      <c r="G4988" t="s">
        <v>5793</v>
      </c>
      <c r="H4988" t="s">
        <v>5794</v>
      </c>
      <c r="I4988" t="s">
        <v>98</v>
      </c>
      <c r="J4988" t="s">
        <v>23</v>
      </c>
      <c r="K4988" t="s">
        <v>1080</v>
      </c>
      <c r="L4988" t="s">
        <v>453</v>
      </c>
      <c r="M4988">
        <v>80906</v>
      </c>
      <c r="N4988" t="s">
        <v>40</v>
      </c>
      <c r="O4988" t="s">
        <v>1899</v>
      </c>
      <c r="P4988" t="s">
        <v>42</v>
      </c>
      <c r="Q4988" t="s">
        <v>86</v>
      </c>
      <c r="R4988" t="s">
        <v>1900</v>
      </c>
      <c r="S4988">
        <v>15.552</v>
      </c>
      <c r="T4988" s="3"/>
    </row>
    <row r="4989" spans="1:20" x14ac:dyDescent="0.3">
      <c r="A4989">
        <v>4988</v>
      </c>
      <c r="B4989" t="s">
        <v>7917</v>
      </c>
      <c r="C4989">
        <f t="shared" si="77"/>
        <v>17</v>
      </c>
      <c r="D4989" s="1">
        <v>42849</v>
      </c>
      <c r="E4989" s="1">
        <v>42853</v>
      </c>
      <c r="F4989" t="s">
        <v>46</v>
      </c>
      <c r="G4989" t="s">
        <v>5793</v>
      </c>
      <c r="H4989" t="s">
        <v>5794</v>
      </c>
      <c r="I4989" t="s">
        <v>98</v>
      </c>
      <c r="J4989" t="s">
        <v>23</v>
      </c>
      <c r="K4989" t="s">
        <v>1080</v>
      </c>
      <c r="L4989" t="s">
        <v>453</v>
      </c>
      <c r="M4989">
        <v>80906</v>
      </c>
      <c r="N4989" t="s">
        <v>40</v>
      </c>
      <c r="O4989" t="s">
        <v>684</v>
      </c>
      <c r="P4989" t="s">
        <v>28</v>
      </c>
      <c r="Q4989" t="s">
        <v>32</v>
      </c>
      <c r="R4989" t="s">
        <v>685</v>
      </c>
      <c r="S4989">
        <v>1325.76</v>
      </c>
      <c r="T4989" s="3"/>
    </row>
    <row r="4990" spans="1:20" x14ac:dyDescent="0.3">
      <c r="A4990">
        <v>4989</v>
      </c>
      <c r="B4990" t="s">
        <v>7917</v>
      </c>
      <c r="C4990">
        <f t="shared" si="77"/>
        <v>17</v>
      </c>
      <c r="D4990" s="1">
        <v>42849</v>
      </c>
      <c r="E4990" s="1">
        <v>42853</v>
      </c>
      <c r="F4990" t="s">
        <v>46</v>
      </c>
      <c r="G4990" t="s">
        <v>5793</v>
      </c>
      <c r="H4990" t="s">
        <v>5794</v>
      </c>
      <c r="I4990" t="s">
        <v>98</v>
      </c>
      <c r="J4990" t="s">
        <v>23</v>
      </c>
      <c r="K4990" t="s">
        <v>1080</v>
      </c>
      <c r="L4990" t="s">
        <v>453</v>
      </c>
      <c r="M4990">
        <v>80906</v>
      </c>
      <c r="N4990" t="s">
        <v>40</v>
      </c>
      <c r="O4990" t="s">
        <v>6381</v>
      </c>
      <c r="P4990" t="s">
        <v>42</v>
      </c>
      <c r="Q4990" t="s">
        <v>71</v>
      </c>
      <c r="R4990" t="s">
        <v>6382</v>
      </c>
      <c r="S4990">
        <v>3.1080000000000001</v>
      </c>
      <c r="T4990" s="3"/>
    </row>
    <row r="4991" spans="1:20" x14ac:dyDescent="0.3">
      <c r="A4991">
        <v>4990</v>
      </c>
      <c r="B4991" t="s">
        <v>7918</v>
      </c>
      <c r="C4991">
        <f t="shared" si="77"/>
        <v>35</v>
      </c>
      <c r="D4991" s="1">
        <v>43343</v>
      </c>
      <c r="E4991" s="1">
        <v>43347</v>
      </c>
      <c r="F4991" t="s">
        <v>46</v>
      </c>
      <c r="G4991" t="s">
        <v>5156</v>
      </c>
      <c r="H4991" t="s">
        <v>5157</v>
      </c>
      <c r="I4991" t="s">
        <v>98</v>
      </c>
      <c r="J4991" t="s">
        <v>23</v>
      </c>
      <c r="K4991" t="s">
        <v>123</v>
      </c>
      <c r="L4991" t="s">
        <v>39</v>
      </c>
      <c r="M4991">
        <v>94110</v>
      </c>
      <c r="N4991" t="s">
        <v>40</v>
      </c>
      <c r="O4991" t="s">
        <v>2966</v>
      </c>
      <c r="P4991" t="s">
        <v>42</v>
      </c>
      <c r="Q4991" t="s">
        <v>71</v>
      </c>
      <c r="R4991" t="s">
        <v>2967</v>
      </c>
      <c r="S4991">
        <v>6.6719999999999997</v>
      </c>
      <c r="T4991" s="3"/>
    </row>
    <row r="4992" spans="1:20" x14ac:dyDescent="0.3">
      <c r="A4992">
        <v>4991</v>
      </c>
      <c r="B4992" t="s">
        <v>7918</v>
      </c>
      <c r="C4992">
        <f t="shared" si="77"/>
        <v>35</v>
      </c>
      <c r="D4992" s="1">
        <v>43343</v>
      </c>
      <c r="E4992" s="1">
        <v>43347</v>
      </c>
      <c r="F4992" t="s">
        <v>46</v>
      </c>
      <c r="G4992" t="s">
        <v>5156</v>
      </c>
      <c r="H4992" t="s">
        <v>5157</v>
      </c>
      <c r="I4992" t="s">
        <v>98</v>
      </c>
      <c r="J4992" t="s">
        <v>23</v>
      </c>
      <c r="K4992" t="s">
        <v>123</v>
      </c>
      <c r="L4992" t="s">
        <v>39</v>
      </c>
      <c r="M4992">
        <v>94110</v>
      </c>
      <c r="N4992" t="s">
        <v>40</v>
      </c>
      <c r="O4992" t="s">
        <v>3438</v>
      </c>
      <c r="P4992" t="s">
        <v>67</v>
      </c>
      <c r="Q4992" t="s">
        <v>68</v>
      </c>
      <c r="R4992" t="s">
        <v>6341</v>
      </c>
      <c r="S4992">
        <v>689.40800000000002</v>
      </c>
      <c r="T4992" s="3"/>
    </row>
    <row r="4993" spans="1:20" x14ac:dyDescent="0.3">
      <c r="A4993">
        <v>4992</v>
      </c>
      <c r="B4993" t="s">
        <v>7919</v>
      </c>
      <c r="C4993">
        <f t="shared" si="77"/>
        <v>49</v>
      </c>
      <c r="D4993" s="1">
        <v>43441</v>
      </c>
      <c r="E4993" s="1">
        <v>43447</v>
      </c>
      <c r="F4993" t="s">
        <v>46</v>
      </c>
      <c r="G4993" t="s">
        <v>3635</v>
      </c>
      <c r="H4993" t="s">
        <v>3636</v>
      </c>
      <c r="I4993" t="s">
        <v>37</v>
      </c>
      <c r="J4993" t="s">
        <v>23</v>
      </c>
      <c r="K4993" t="s">
        <v>299</v>
      </c>
      <c r="L4993" t="s">
        <v>207</v>
      </c>
      <c r="M4993">
        <v>60653</v>
      </c>
      <c r="N4993" t="s">
        <v>101</v>
      </c>
      <c r="O4993" t="s">
        <v>7212</v>
      </c>
      <c r="P4993" t="s">
        <v>42</v>
      </c>
      <c r="Q4993" t="s">
        <v>71</v>
      </c>
      <c r="R4993" t="s">
        <v>7213</v>
      </c>
      <c r="S4993">
        <v>1889.99</v>
      </c>
      <c r="T4993" s="3"/>
    </row>
    <row r="4994" spans="1:20" x14ac:dyDescent="0.3">
      <c r="A4994">
        <v>4993</v>
      </c>
      <c r="B4994" t="s">
        <v>7920</v>
      </c>
      <c r="C4994">
        <f t="shared" si="77"/>
        <v>52</v>
      </c>
      <c r="D4994" s="1">
        <v>42722</v>
      </c>
      <c r="E4994" s="1">
        <v>42729</v>
      </c>
      <c r="F4994" t="s">
        <v>46</v>
      </c>
      <c r="G4994" t="s">
        <v>4348</v>
      </c>
      <c r="H4994" t="s">
        <v>4349</v>
      </c>
      <c r="I4994" t="s">
        <v>37</v>
      </c>
      <c r="J4994" t="s">
        <v>23</v>
      </c>
      <c r="K4994" t="s">
        <v>330</v>
      </c>
      <c r="L4994" t="s">
        <v>331</v>
      </c>
      <c r="M4994">
        <v>38109</v>
      </c>
      <c r="N4994" t="s">
        <v>26</v>
      </c>
      <c r="O4994" t="s">
        <v>2959</v>
      </c>
      <c r="P4994" t="s">
        <v>42</v>
      </c>
      <c r="Q4994" t="s">
        <v>169</v>
      </c>
      <c r="R4994" t="s">
        <v>2960</v>
      </c>
      <c r="S4994">
        <v>55.936</v>
      </c>
      <c r="T4994" s="3"/>
    </row>
    <row r="4995" spans="1:20" x14ac:dyDescent="0.3">
      <c r="A4995">
        <v>4994</v>
      </c>
      <c r="B4995" t="s">
        <v>7920</v>
      </c>
      <c r="C4995">
        <f t="shared" ref="C4995:C5058" si="78">WEEKNUM(D4995,1)</f>
        <v>52</v>
      </c>
      <c r="D4995" s="1">
        <v>42722</v>
      </c>
      <c r="E4995" s="1">
        <v>42729</v>
      </c>
      <c r="F4995" t="s">
        <v>46</v>
      </c>
      <c r="G4995" t="s">
        <v>4348</v>
      </c>
      <c r="H4995" t="s">
        <v>4349</v>
      </c>
      <c r="I4995" t="s">
        <v>37</v>
      </c>
      <c r="J4995" t="s">
        <v>23</v>
      </c>
      <c r="K4995" t="s">
        <v>330</v>
      </c>
      <c r="L4995" t="s">
        <v>331</v>
      </c>
      <c r="M4995">
        <v>38109</v>
      </c>
      <c r="N4995" t="s">
        <v>26</v>
      </c>
      <c r="O4995" t="s">
        <v>4987</v>
      </c>
      <c r="P4995" t="s">
        <v>42</v>
      </c>
      <c r="Q4995" t="s">
        <v>43</v>
      </c>
      <c r="R4995" t="s">
        <v>4988</v>
      </c>
      <c r="S4995">
        <v>18.431999999999999</v>
      </c>
      <c r="T4995" s="3"/>
    </row>
    <row r="4996" spans="1:20" x14ac:dyDescent="0.3">
      <c r="A4996">
        <v>4995</v>
      </c>
      <c r="B4996" t="s">
        <v>7920</v>
      </c>
      <c r="C4996">
        <f t="shared" si="78"/>
        <v>52</v>
      </c>
      <c r="D4996" s="1">
        <v>42722</v>
      </c>
      <c r="E4996" s="1">
        <v>42729</v>
      </c>
      <c r="F4996" t="s">
        <v>46</v>
      </c>
      <c r="G4996" t="s">
        <v>4348</v>
      </c>
      <c r="H4996" t="s">
        <v>4349</v>
      </c>
      <c r="I4996" t="s">
        <v>37</v>
      </c>
      <c r="J4996" t="s">
        <v>23</v>
      </c>
      <c r="K4996" t="s">
        <v>330</v>
      </c>
      <c r="L4996" t="s">
        <v>331</v>
      </c>
      <c r="M4996">
        <v>38109</v>
      </c>
      <c r="N4996" t="s">
        <v>26</v>
      </c>
      <c r="O4996" t="s">
        <v>2070</v>
      </c>
      <c r="P4996" t="s">
        <v>28</v>
      </c>
      <c r="Q4996" t="s">
        <v>61</v>
      </c>
      <c r="R4996" t="s">
        <v>2071</v>
      </c>
      <c r="S4996">
        <v>20.32</v>
      </c>
      <c r="T4996" s="3"/>
    </row>
    <row r="4997" spans="1:20" x14ac:dyDescent="0.3">
      <c r="A4997">
        <v>4996</v>
      </c>
      <c r="B4997" t="s">
        <v>7921</v>
      </c>
      <c r="C4997">
        <f t="shared" si="78"/>
        <v>45</v>
      </c>
      <c r="D4997" s="1">
        <v>42312</v>
      </c>
      <c r="E4997" s="1">
        <v>42318</v>
      </c>
      <c r="F4997" t="s">
        <v>46</v>
      </c>
      <c r="G4997" t="s">
        <v>3763</v>
      </c>
      <c r="H4997" t="s">
        <v>3764</v>
      </c>
      <c r="I4997" t="s">
        <v>98</v>
      </c>
      <c r="J4997" t="s">
        <v>23</v>
      </c>
      <c r="K4997" t="s">
        <v>262</v>
      </c>
      <c r="L4997" t="s">
        <v>263</v>
      </c>
      <c r="M4997">
        <v>10011</v>
      </c>
      <c r="N4997" t="s">
        <v>144</v>
      </c>
      <c r="O4997" t="s">
        <v>6552</v>
      </c>
      <c r="P4997" t="s">
        <v>42</v>
      </c>
      <c r="Q4997" t="s">
        <v>71</v>
      </c>
      <c r="R4997" t="s">
        <v>6553</v>
      </c>
      <c r="S4997">
        <v>52.064</v>
      </c>
      <c r="T4997" s="3"/>
    </row>
    <row r="4998" spans="1:20" x14ac:dyDescent="0.3">
      <c r="A4998">
        <v>4997</v>
      </c>
      <c r="B4998" t="s">
        <v>7922</v>
      </c>
      <c r="C4998">
        <f t="shared" si="78"/>
        <v>10</v>
      </c>
      <c r="D4998" s="1">
        <v>43169</v>
      </c>
      <c r="E4998" s="1">
        <v>43174</v>
      </c>
      <c r="F4998" t="s">
        <v>46</v>
      </c>
      <c r="G4998" t="s">
        <v>7879</v>
      </c>
      <c r="H4998" t="s">
        <v>7880</v>
      </c>
      <c r="I4998" t="s">
        <v>37</v>
      </c>
      <c r="J4998" t="s">
        <v>23</v>
      </c>
      <c r="K4998" t="s">
        <v>4593</v>
      </c>
      <c r="L4998" t="s">
        <v>84</v>
      </c>
      <c r="M4998">
        <v>27604</v>
      </c>
      <c r="N4998" t="s">
        <v>26</v>
      </c>
      <c r="O4998" t="s">
        <v>7923</v>
      </c>
      <c r="P4998" t="s">
        <v>42</v>
      </c>
      <c r="Q4998" t="s">
        <v>74</v>
      </c>
      <c r="R4998" t="s">
        <v>7924</v>
      </c>
      <c r="S4998">
        <v>48.783999999999999</v>
      </c>
      <c r="T4998" s="3"/>
    </row>
    <row r="4999" spans="1:20" x14ac:dyDescent="0.3">
      <c r="A4999">
        <v>4998</v>
      </c>
      <c r="B4999" t="s">
        <v>7922</v>
      </c>
      <c r="C4999">
        <f t="shared" si="78"/>
        <v>10</v>
      </c>
      <c r="D4999" s="1">
        <v>43169</v>
      </c>
      <c r="E4999" s="1">
        <v>43174</v>
      </c>
      <c r="F4999" t="s">
        <v>46</v>
      </c>
      <c r="G4999" t="s">
        <v>7879</v>
      </c>
      <c r="H4999" t="s">
        <v>7880</v>
      </c>
      <c r="I4999" t="s">
        <v>37</v>
      </c>
      <c r="J4999" t="s">
        <v>23</v>
      </c>
      <c r="K4999" t="s">
        <v>4593</v>
      </c>
      <c r="L4999" t="s">
        <v>84</v>
      </c>
      <c r="M4999">
        <v>27604</v>
      </c>
      <c r="N4999" t="s">
        <v>26</v>
      </c>
      <c r="O4999" t="s">
        <v>2473</v>
      </c>
      <c r="P4999" t="s">
        <v>42</v>
      </c>
      <c r="Q4999" t="s">
        <v>71</v>
      </c>
      <c r="R4999" t="s">
        <v>2474</v>
      </c>
      <c r="S4999">
        <v>13.092000000000001</v>
      </c>
      <c r="T4999" s="3"/>
    </row>
    <row r="5000" spans="1:20" x14ac:dyDescent="0.3">
      <c r="A5000">
        <v>4999</v>
      </c>
      <c r="B5000" t="s">
        <v>7925</v>
      </c>
      <c r="C5000">
        <f t="shared" si="78"/>
        <v>5</v>
      </c>
      <c r="D5000" s="1">
        <v>42766</v>
      </c>
      <c r="E5000" s="1">
        <v>42770</v>
      </c>
      <c r="F5000" t="s">
        <v>46</v>
      </c>
      <c r="G5000" t="s">
        <v>2801</v>
      </c>
      <c r="H5000" t="s">
        <v>2802</v>
      </c>
      <c r="I5000" t="s">
        <v>98</v>
      </c>
      <c r="J5000" t="s">
        <v>23</v>
      </c>
      <c r="K5000" t="s">
        <v>38</v>
      </c>
      <c r="L5000" t="s">
        <v>39</v>
      </c>
      <c r="M5000">
        <v>90045</v>
      </c>
      <c r="N5000" t="s">
        <v>40</v>
      </c>
      <c r="O5000" t="s">
        <v>6714</v>
      </c>
      <c r="P5000" t="s">
        <v>67</v>
      </c>
      <c r="Q5000" t="s">
        <v>68</v>
      </c>
      <c r="R5000" t="s">
        <v>6715</v>
      </c>
      <c r="S5000">
        <v>109.592</v>
      </c>
      <c r="T5000" s="3"/>
    </row>
    <row r="5001" spans="1:20" x14ac:dyDescent="0.3">
      <c r="A5001">
        <v>5000</v>
      </c>
      <c r="B5001" t="s">
        <v>7925</v>
      </c>
      <c r="C5001">
        <f t="shared" si="78"/>
        <v>5</v>
      </c>
      <c r="D5001" s="1">
        <v>42766</v>
      </c>
      <c r="E5001" s="1">
        <v>42770</v>
      </c>
      <c r="F5001" t="s">
        <v>46</v>
      </c>
      <c r="G5001" t="s">
        <v>2801</v>
      </c>
      <c r="H5001" t="s">
        <v>2802</v>
      </c>
      <c r="I5001" t="s">
        <v>98</v>
      </c>
      <c r="J5001" t="s">
        <v>23</v>
      </c>
      <c r="K5001" t="s">
        <v>38</v>
      </c>
      <c r="L5001" t="s">
        <v>39</v>
      </c>
      <c r="M5001">
        <v>90045</v>
      </c>
      <c r="N5001" t="s">
        <v>40</v>
      </c>
      <c r="O5001" t="s">
        <v>7926</v>
      </c>
      <c r="P5001" t="s">
        <v>42</v>
      </c>
      <c r="Q5001" t="s">
        <v>86</v>
      </c>
      <c r="R5001" t="s">
        <v>182</v>
      </c>
      <c r="S5001">
        <v>56.7</v>
      </c>
      <c r="T5001" s="3"/>
    </row>
    <row r="5002" spans="1:20" x14ac:dyDescent="0.3">
      <c r="A5002">
        <v>5001</v>
      </c>
      <c r="B5002" t="s">
        <v>7927</v>
      </c>
      <c r="C5002">
        <f t="shared" si="78"/>
        <v>19</v>
      </c>
      <c r="D5002" s="1">
        <v>43227</v>
      </c>
      <c r="E5002" s="1">
        <v>43232</v>
      </c>
      <c r="F5002" t="s">
        <v>46</v>
      </c>
      <c r="G5002" t="s">
        <v>1248</v>
      </c>
      <c r="H5002" t="s">
        <v>1249</v>
      </c>
      <c r="I5002" t="s">
        <v>98</v>
      </c>
      <c r="J5002" t="s">
        <v>23</v>
      </c>
      <c r="K5002" t="s">
        <v>38</v>
      </c>
      <c r="L5002" t="s">
        <v>39</v>
      </c>
      <c r="M5002">
        <v>90004</v>
      </c>
      <c r="N5002" t="s">
        <v>40</v>
      </c>
      <c r="O5002" t="s">
        <v>4420</v>
      </c>
      <c r="P5002" t="s">
        <v>67</v>
      </c>
      <c r="Q5002" t="s">
        <v>157</v>
      </c>
      <c r="R5002" t="s">
        <v>4421</v>
      </c>
      <c r="S5002">
        <v>79.989999999999995</v>
      </c>
      <c r="T5002" s="3"/>
    </row>
    <row r="5003" spans="1:20" x14ac:dyDescent="0.3">
      <c r="A5003">
        <v>5002</v>
      </c>
      <c r="B5003" t="s">
        <v>7928</v>
      </c>
      <c r="C5003">
        <f t="shared" si="78"/>
        <v>21</v>
      </c>
      <c r="D5003" s="1">
        <v>42879</v>
      </c>
      <c r="E5003" s="1">
        <v>42879</v>
      </c>
      <c r="F5003" t="s">
        <v>1289</v>
      </c>
      <c r="G5003" t="s">
        <v>2162</v>
      </c>
      <c r="H5003" t="s">
        <v>2163</v>
      </c>
      <c r="I5003" t="s">
        <v>98</v>
      </c>
      <c r="J5003" t="s">
        <v>23</v>
      </c>
      <c r="K5003" t="s">
        <v>5531</v>
      </c>
      <c r="L5003" t="s">
        <v>315</v>
      </c>
      <c r="M5003">
        <v>23602</v>
      </c>
      <c r="N5003" t="s">
        <v>26</v>
      </c>
      <c r="O5003" t="s">
        <v>4830</v>
      </c>
      <c r="P5003" t="s">
        <v>42</v>
      </c>
      <c r="Q5003" t="s">
        <v>575</v>
      </c>
      <c r="R5003" t="s">
        <v>4831</v>
      </c>
      <c r="S5003">
        <v>69.5</v>
      </c>
      <c r="T5003" s="3"/>
    </row>
    <row r="5004" spans="1:20" x14ac:dyDescent="0.3">
      <c r="A5004">
        <v>5003</v>
      </c>
      <c r="B5004" t="s">
        <v>7928</v>
      </c>
      <c r="C5004">
        <f t="shared" si="78"/>
        <v>21</v>
      </c>
      <c r="D5004" s="1">
        <v>42879</v>
      </c>
      <c r="E5004" s="1">
        <v>42879</v>
      </c>
      <c r="F5004" t="s">
        <v>1289</v>
      </c>
      <c r="G5004" t="s">
        <v>2162</v>
      </c>
      <c r="H5004" t="s">
        <v>2163</v>
      </c>
      <c r="I5004" t="s">
        <v>98</v>
      </c>
      <c r="J5004" t="s">
        <v>23</v>
      </c>
      <c r="K5004" t="s">
        <v>5531</v>
      </c>
      <c r="L5004" t="s">
        <v>315</v>
      </c>
      <c r="M5004">
        <v>23602</v>
      </c>
      <c r="N5004" t="s">
        <v>26</v>
      </c>
      <c r="O5004" t="s">
        <v>587</v>
      </c>
      <c r="P5004" t="s">
        <v>42</v>
      </c>
      <c r="Q5004" t="s">
        <v>86</v>
      </c>
      <c r="R5004" t="s">
        <v>588</v>
      </c>
      <c r="S5004">
        <v>191.6</v>
      </c>
      <c r="T5004" s="3"/>
    </row>
    <row r="5005" spans="1:20" x14ac:dyDescent="0.3">
      <c r="A5005">
        <v>5004</v>
      </c>
      <c r="B5005" t="s">
        <v>7929</v>
      </c>
      <c r="C5005">
        <f t="shared" si="78"/>
        <v>40</v>
      </c>
      <c r="D5005" s="1">
        <v>43015</v>
      </c>
      <c r="E5005" s="1">
        <v>43020</v>
      </c>
      <c r="F5005" t="s">
        <v>46</v>
      </c>
      <c r="G5005" t="s">
        <v>6455</v>
      </c>
      <c r="H5005" t="s">
        <v>6456</v>
      </c>
      <c r="I5005" t="s">
        <v>22</v>
      </c>
      <c r="J5005" t="s">
        <v>23</v>
      </c>
      <c r="K5005" t="s">
        <v>38</v>
      </c>
      <c r="L5005" t="s">
        <v>39</v>
      </c>
      <c r="M5005">
        <v>90032</v>
      </c>
      <c r="N5005" t="s">
        <v>40</v>
      </c>
      <c r="O5005" t="s">
        <v>7930</v>
      </c>
      <c r="P5005" t="s">
        <v>42</v>
      </c>
      <c r="Q5005" t="s">
        <v>86</v>
      </c>
      <c r="R5005" t="s">
        <v>7931</v>
      </c>
      <c r="S5005">
        <v>10.56</v>
      </c>
      <c r="T5005" s="3"/>
    </row>
    <row r="5006" spans="1:20" x14ac:dyDescent="0.3">
      <c r="A5006">
        <v>5005</v>
      </c>
      <c r="B5006" t="s">
        <v>7932</v>
      </c>
      <c r="C5006">
        <f t="shared" si="78"/>
        <v>18</v>
      </c>
      <c r="D5006" s="1">
        <v>42124</v>
      </c>
      <c r="E5006" s="1">
        <v>42126</v>
      </c>
      <c r="F5006" t="s">
        <v>19</v>
      </c>
      <c r="G5006" t="s">
        <v>5456</v>
      </c>
      <c r="H5006" t="s">
        <v>5457</v>
      </c>
      <c r="I5006" t="s">
        <v>22</v>
      </c>
      <c r="J5006" t="s">
        <v>23</v>
      </c>
      <c r="K5006" t="s">
        <v>324</v>
      </c>
      <c r="L5006" t="s">
        <v>1488</v>
      </c>
      <c r="M5006">
        <v>39212</v>
      </c>
      <c r="N5006" t="s">
        <v>26</v>
      </c>
      <c r="O5006" t="s">
        <v>5621</v>
      </c>
      <c r="P5006" t="s">
        <v>67</v>
      </c>
      <c r="Q5006" t="s">
        <v>157</v>
      </c>
      <c r="R5006" t="s">
        <v>5622</v>
      </c>
      <c r="S5006">
        <v>47.79</v>
      </c>
      <c r="T5006" s="3"/>
    </row>
    <row r="5007" spans="1:20" x14ac:dyDescent="0.3">
      <c r="A5007">
        <v>5006</v>
      </c>
      <c r="B5007" t="s">
        <v>7933</v>
      </c>
      <c r="C5007">
        <f t="shared" si="78"/>
        <v>46</v>
      </c>
      <c r="D5007" s="1">
        <v>42684</v>
      </c>
      <c r="E5007" s="1">
        <v>42688</v>
      </c>
      <c r="F5007" t="s">
        <v>19</v>
      </c>
      <c r="G5007" t="s">
        <v>2329</v>
      </c>
      <c r="H5007" t="s">
        <v>2330</v>
      </c>
      <c r="I5007" t="s">
        <v>37</v>
      </c>
      <c r="J5007" t="s">
        <v>23</v>
      </c>
      <c r="K5007" t="s">
        <v>1465</v>
      </c>
      <c r="L5007" t="s">
        <v>250</v>
      </c>
      <c r="M5007">
        <v>47374</v>
      </c>
      <c r="N5007" t="s">
        <v>101</v>
      </c>
      <c r="O5007" t="s">
        <v>1517</v>
      </c>
      <c r="P5007" t="s">
        <v>42</v>
      </c>
      <c r="Q5007" t="s">
        <v>55</v>
      </c>
      <c r="R5007" t="s">
        <v>1518</v>
      </c>
      <c r="S5007">
        <v>714.3</v>
      </c>
      <c r="T5007" s="3"/>
    </row>
    <row r="5008" spans="1:20" x14ac:dyDescent="0.3">
      <c r="A5008">
        <v>5007</v>
      </c>
      <c r="B5008" t="s">
        <v>7934</v>
      </c>
      <c r="C5008">
        <f t="shared" si="78"/>
        <v>46</v>
      </c>
      <c r="D5008" s="1">
        <v>42683</v>
      </c>
      <c r="E5008" s="1">
        <v>42688</v>
      </c>
      <c r="F5008" t="s">
        <v>46</v>
      </c>
      <c r="G5008" t="s">
        <v>5932</v>
      </c>
      <c r="H5008" t="s">
        <v>5933</v>
      </c>
      <c r="I5008" t="s">
        <v>98</v>
      </c>
      <c r="J5008" t="s">
        <v>23</v>
      </c>
      <c r="K5008" t="s">
        <v>262</v>
      </c>
      <c r="L5008" t="s">
        <v>263</v>
      </c>
      <c r="M5008">
        <v>10035</v>
      </c>
      <c r="N5008" t="s">
        <v>144</v>
      </c>
      <c r="O5008" t="s">
        <v>7935</v>
      </c>
      <c r="P5008" t="s">
        <v>67</v>
      </c>
      <c r="Q5008" t="s">
        <v>680</v>
      </c>
      <c r="R5008" t="s">
        <v>7936</v>
      </c>
      <c r="S5008">
        <v>2321.9</v>
      </c>
      <c r="T5008" s="3"/>
    </row>
    <row r="5009" spans="1:20" x14ac:dyDescent="0.3">
      <c r="A5009">
        <v>5008</v>
      </c>
      <c r="B5009" t="s">
        <v>7934</v>
      </c>
      <c r="C5009">
        <f t="shared" si="78"/>
        <v>46</v>
      </c>
      <c r="D5009" s="1">
        <v>42683</v>
      </c>
      <c r="E5009" s="1">
        <v>42688</v>
      </c>
      <c r="F5009" t="s">
        <v>46</v>
      </c>
      <c r="G5009" t="s">
        <v>5932</v>
      </c>
      <c r="H5009" t="s">
        <v>5933</v>
      </c>
      <c r="I5009" t="s">
        <v>98</v>
      </c>
      <c r="J5009" t="s">
        <v>23</v>
      </c>
      <c r="K5009" t="s">
        <v>262</v>
      </c>
      <c r="L5009" t="s">
        <v>263</v>
      </c>
      <c r="M5009">
        <v>10035</v>
      </c>
      <c r="N5009" t="s">
        <v>144</v>
      </c>
      <c r="O5009" t="s">
        <v>4808</v>
      </c>
      <c r="P5009" t="s">
        <v>42</v>
      </c>
      <c r="Q5009" t="s">
        <v>55</v>
      </c>
      <c r="R5009" t="s">
        <v>4809</v>
      </c>
      <c r="S5009">
        <v>17.940000000000001</v>
      </c>
      <c r="T5009" s="3"/>
    </row>
    <row r="5010" spans="1:20" x14ac:dyDescent="0.3">
      <c r="A5010">
        <v>5009</v>
      </c>
      <c r="B5010" t="s">
        <v>7937</v>
      </c>
      <c r="C5010">
        <f t="shared" si="78"/>
        <v>37</v>
      </c>
      <c r="D5010" s="1">
        <v>42620</v>
      </c>
      <c r="E5010" s="1">
        <v>42627</v>
      </c>
      <c r="F5010" t="s">
        <v>46</v>
      </c>
      <c r="G5010" t="s">
        <v>7938</v>
      </c>
      <c r="H5010" t="s">
        <v>7939</v>
      </c>
      <c r="I5010" t="s">
        <v>37</v>
      </c>
      <c r="J5010" t="s">
        <v>23</v>
      </c>
      <c r="K5010" t="s">
        <v>142</v>
      </c>
      <c r="L5010" t="s">
        <v>143</v>
      </c>
      <c r="M5010">
        <v>19134</v>
      </c>
      <c r="N5010" t="s">
        <v>144</v>
      </c>
      <c r="O5010" t="s">
        <v>572</v>
      </c>
      <c r="P5010" t="s">
        <v>42</v>
      </c>
      <c r="Q5010" t="s">
        <v>71</v>
      </c>
      <c r="R5010" t="s">
        <v>573</v>
      </c>
      <c r="S5010">
        <v>9.5220000000000002</v>
      </c>
      <c r="T5010" s="3"/>
    </row>
    <row r="5011" spans="1:20" x14ac:dyDescent="0.3">
      <c r="A5011">
        <v>5010</v>
      </c>
      <c r="B5011" t="s">
        <v>7937</v>
      </c>
      <c r="C5011">
        <f t="shared" si="78"/>
        <v>37</v>
      </c>
      <c r="D5011" s="1">
        <v>42620</v>
      </c>
      <c r="E5011" s="1">
        <v>42627</v>
      </c>
      <c r="F5011" t="s">
        <v>46</v>
      </c>
      <c r="G5011" t="s">
        <v>7938</v>
      </c>
      <c r="H5011" t="s">
        <v>7939</v>
      </c>
      <c r="I5011" t="s">
        <v>37</v>
      </c>
      <c r="J5011" t="s">
        <v>23</v>
      </c>
      <c r="K5011" t="s">
        <v>142</v>
      </c>
      <c r="L5011" t="s">
        <v>143</v>
      </c>
      <c r="M5011">
        <v>19134</v>
      </c>
      <c r="N5011" t="s">
        <v>144</v>
      </c>
      <c r="O5011" t="s">
        <v>1634</v>
      </c>
      <c r="P5011" t="s">
        <v>67</v>
      </c>
      <c r="Q5011" t="s">
        <v>68</v>
      </c>
      <c r="R5011" t="s">
        <v>1635</v>
      </c>
      <c r="S5011">
        <v>791.96400000000006</v>
      </c>
      <c r="T5011" s="3"/>
    </row>
    <row r="5012" spans="1:20" x14ac:dyDescent="0.3">
      <c r="A5012">
        <v>5011</v>
      </c>
      <c r="B5012" t="s">
        <v>7937</v>
      </c>
      <c r="C5012">
        <f t="shared" si="78"/>
        <v>37</v>
      </c>
      <c r="D5012" s="1">
        <v>42620</v>
      </c>
      <c r="E5012" s="1">
        <v>42627</v>
      </c>
      <c r="F5012" t="s">
        <v>46</v>
      </c>
      <c r="G5012" t="s">
        <v>7938</v>
      </c>
      <c r="H5012" t="s">
        <v>7939</v>
      </c>
      <c r="I5012" t="s">
        <v>37</v>
      </c>
      <c r="J5012" t="s">
        <v>23</v>
      </c>
      <c r="K5012" t="s">
        <v>142</v>
      </c>
      <c r="L5012" t="s">
        <v>143</v>
      </c>
      <c r="M5012">
        <v>19134</v>
      </c>
      <c r="N5012" t="s">
        <v>144</v>
      </c>
      <c r="O5012" t="s">
        <v>2019</v>
      </c>
      <c r="P5012" t="s">
        <v>42</v>
      </c>
      <c r="Q5012" t="s">
        <v>71</v>
      </c>
      <c r="R5012" t="s">
        <v>2020</v>
      </c>
      <c r="S5012">
        <v>4.923</v>
      </c>
      <c r="T5012" s="3"/>
    </row>
    <row r="5013" spans="1:20" x14ac:dyDescent="0.3">
      <c r="A5013">
        <v>5012</v>
      </c>
      <c r="B5013" t="s">
        <v>7940</v>
      </c>
      <c r="C5013">
        <f t="shared" si="78"/>
        <v>19</v>
      </c>
      <c r="D5013" s="1">
        <v>43231</v>
      </c>
      <c r="E5013" s="1">
        <v>43233</v>
      </c>
      <c r="F5013" t="s">
        <v>184</v>
      </c>
      <c r="G5013" t="s">
        <v>4007</v>
      </c>
      <c r="H5013" t="s">
        <v>4008</v>
      </c>
      <c r="I5013" t="s">
        <v>37</v>
      </c>
      <c r="J5013" t="s">
        <v>23</v>
      </c>
      <c r="K5013" t="s">
        <v>540</v>
      </c>
      <c r="L5013" t="s">
        <v>306</v>
      </c>
      <c r="M5013">
        <v>85023</v>
      </c>
      <c r="N5013" t="s">
        <v>40</v>
      </c>
      <c r="O5013" t="s">
        <v>3496</v>
      </c>
      <c r="P5013" t="s">
        <v>28</v>
      </c>
      <c r="Q5013" t="s">
        <v>29</v>
      </c>
      <c r="R5013" t="s">
        <v>3497</v>
      </c>
      <c r="S5013">
        <v>209.97900000000001</v>
      </c>
      <c r="T5013" s="3"/>
    </row>
    <row r="5014" spans="1:20" x14ac:dyDescent="0.3">
      <c r="A5014">
        <v>5013</v>
      </c>
      <c r="B5014" t="s">
        <v>7941</v>
      </c>
      <c r="C5014">
        <f t="shared" si="78"/>
        <v>29</v>
      </c>
      <c r="D5014" s="1">
        <v>43302</v>
      </c>
      <c r="E5014" s="1">
        <v>43307</v>
      </c>
      <c r="F5014" t="s">
        <v>46</v>
      </c>
      <c r="G5014" t="s">
        <v>6268</v>
      </c>
      <c r="H5014" t="s">
        <v>6269</v>
      </c>
      <c r="I5014" t="s">
        <v>98</v>
      </c>
      <c r="J5014" t="s">
        <v>23</v>
      </c>
      <c r="K5014" t="s">
        <v>2181</v>
      </c>
      <c r="L5014" t="s">
        <v>494</v>
      </c>
      <c r="M5014">
        <v>44105</v>
      </c>
      <c r="N5014" t="s">
        <v>144</v>
      </c>
      <c r="O5014" t="s">
        <v>1723</v>
      </c>
      <c r="P5014" t="s">
        <v>42</v>
      </c>
      <c r="Q5014" t="s">
        <v>71</v>
      </c>
      <c r="R5014" t="s">
        <v>1724</v>
      </c>
      <c r="S5014">
        <v>33.93</v>
      </c>
      <c r="T5014" s="3"/>
    </row>
    <row r="5015" spans="1:20" x14ac:dyDescent="0.3">
      <c r="A5015">
        <v>5014</v>
      </c>
      <c r="B5015" t="s">
        <v>7941</v>
      </c>
      <c r="C5015">
        <f t="shared" si="78"/>
        <v>29</v>
      </c>
      <c r="D5015" s="1">
        <v>43302</v>
      </c>
      <c r="E5015" s="1">
        <v>43307</v>
      </c>
      <c r="F5015" t="s">
        <v>46</v>
      </c>
      <c r="G5015" t="s">
        <v>6268</v>
      </c>
      <c r="H5015" t="s">
        <v>6269</v>
      </c>
      <c r="I5015" t="s">
        <v>98</v>
      </c>
      <c r="J5015" t="s">
        <v>23</v>
      </c>
      <c r="K5015" t="s">
        <v>2181</v>
      </c>
      <c r="L5015" t="s">
        <v>494</v>
      </c>
      <c r="M5015">
        <v>44105</v>
      </c>
      <c r="N5015" t="s">
        <v>144</v>
      </c>
      <c r="O5015" t="s">
        <v>7942</v>
      </c>
      <c r="P5015" t="s">
        <v>42</v>
      </c>
      <c r="Q5015" t="s">
        <v>55</v>
      </c>
      <c r="R5015" t="s">
        <v>7943</v>
      </c>
      <c r="S5015">
        <v>222.32</v>
      </c>
      <c r="T5015" s="3"/>
    </row>
    <row r="5016" spans="1:20" x14ac:dyDescent="0.3">
      <c r="A5016">
        <v>5015</v>
      </c>
      <c r="B5016" t="s">
        <v>7941</v>
      </c>
      <c r="C5016">
        <f t="shared" si="78"/>
        <v>29</v>
      </c>
      <c r="D5016" s="1">
        <v>43302</v>
      </c>
      <c r="E5016" s="1">
        <v>43307</v>
      </c>
      <c r="F5016" t="s">
        <v>46</v>
      </c>
      <c r="G5016" t="s">
        <v>6268</v>
      </c>
      <c r="H5016" t="s">
        <v>6269</v>
      </c>
      <c r="I5016" t="s">
        <v>98</v>
      </c>
      <c r="J5016" t="s">
        <v>23</v>
      </c>
      <c r="K5016" t="s">
        <v>2181</v>
      </c>
      <c r="L5016" t="s">
        <v>494</v>
      </c>
      <c r="M5016">
        <v>44105</v>
      </c>
      <c r="N5016" t="s">
        <v>144</v>
      </c>
      <c r="O5016" t="s">
        <v>7944</v>
      </c>
      <c r="P5016" t="s">
        <v>67</v>
      </c>
      <c r="Q5016" t="s">
        <v>68</v>
      </c>
      <c r="R5016" t="s">
        <v>7945</v>
      </c>
      <c r="S5016">
        <v>210.56399999999999</v>
      </c>
      <c r="T5016" s="3"/>
    </row>
    <row r="5017" spans="1:20" x14ac:dyDescent="0.3">
      <c r="A5017">
        <v>5016</v>
      </c>
      <c r="B5017" t="s">
        <v>7946</v>
      </c>
      <c r="C5017">
        <f t="shared" si="78"/>
        <v>48</v>
      </c>
      <c r="D5017" s="1">
        <v>42332</v>
      </c>
      <c r="E5017" s="1">
        <v>42337</v>
      </c>
      <c r="F5017" t="s">
        <v>46</v>
      </c>
      <c r="G5017" t="s">
        <v>4324</v>
      </c>
      <c r="H5017" t="s">
        <v>4325</v>
      </c>
      <c r="I5017" t="s">
        <v>22</v>
      </c>
      <c r="J5017" t="s">
        <v>23</v>
      </c>
      <c r="K5017" t="s">
        <v>2838</v>
      </c>
      <c r="L5017" t="s">
        <v>494</v>
      </c>
      <c r="M5017">
        <v>43615</v>
      </c>
      <c r="N5017" t="s">
        <v>144</v>
      </c>
      <c r="O5017" t="s">
        <v>819</v>
      </c>
      <c r="P5017" t="s">
        <v>28</v>
      </c>
      <c r="Q5017" t="s">
        <v>61</v>
      </c>
      <c r="R5017" t="s">
        <v>820</v>
      </c>
      <c r="S5017">
        <v>35.167999999999999</v>
      </c>
      <c r="T5017" s="3"/>
    </row>
    <row r="5018" spans="1:20" x14ac:dyDescent="0.3">
      <c r="A5018">
        <v>5017</v>
      </c>
      <c r="B5018" t="s">
        <v>7946</v>
      </c>
      <c r="C5018">
        <f t="shared" si="78"/>
        <v>48</v>
      </c>
      <c r="D5018" s="1">
        <v>42332</v>
      </c>
      <c r="E5018" s="1">
        <v>42337</v>
      </c>
      <c r="F5018" t="s">
        <v>46</v>
      </c>
      <c r="G5018" t="s">
        <v>4324</v>
      </c>
      <c r="H5018" t="s">
        <v>4325</v>
      </c>
      <c r="I5018" t="s">
        <v>22</v>
      </c>
      <c r="J5018" t="s">
        <v>23</v>
      </c>
      <c r="K5018" t="s">
        <v>2838</v>
      </c>
      <c r="L5018" t="s">
        <v>494</v>
      </c>
      <c r="M5018">
        <v>43615</v>
      </c>
      <c r="N5018" t="s">
        <v>144</v>
      </c>
      <c r="O5018" t="s">
        <v>7947</v>
      </c>
      <c r="P5018" t="s">
        <v>67</v>
      </c>
      <c r="Q5018" t="s">
        <v>68</v>
      </c>
      <c r="R5018" t="s">
        <v>7948</v>
      </c>
      <c r="S5018">
        <v>1502.376</v>
      </c>
      <c r="T5018" s="3"/>
    </row>
    <row r="5019" spans="1:20" x14ac:dyDescent="0.3">
      <c r="A5019">
        <v>5018</v>
      </c>
      <c r="B5019" t="s">
        <v>7949</v>
      </c>
      <c r="C5019">
        <f t="shared" si="78"/>
        <v>47</v>
      </c>
      <c r="D5019" s="1">
        <v>42323</v>
      </c>
      <c r="E5019" s="1">
        <v>42326</v>
      </c>
      <c r="F5019" t="s">
        <v>184</v>
      </c>
      <c r="G5019" t="s">
        <v>7950</v>
      </c>
      <c r="H5019" t="s">
        <v>7951</v>
      </c>
      <c r="I5019" t="s">
        <v>22</v>
      </c>
      <c r="J5019" t="s">
        <v>23</v>
      </c>
      <c r="K5019" t="s">
        <v>38</v>
      </c>
      <c r="L5019" t="s">
        <v>39</v>
      </c>
      <c r="M5019">
        <v>90008</v>
      </c>
      <c r="N5019" t="s">
        <v>40</v>
      </c>
      <c r="O5019" t="s">
        <v>926</v>
      </c>
      <c r="P5019" t="s">
        <v>28</v>
      </c>
      <c r="Q5019" t="s">
        <v>61</v>
      </c>
      <c r="R5019" t="s">
        <v>927</v>
      </c>
      <c r="S5019">
        <v>10.11</v>
      </c>
      <c r="T5019" s="3"/>
    </row>
    <row r="5020" spans="1:20" x14ac:dyDescent="0.3">
      <c r="A5020">
        <v>5019</v>
      </c>
      <c r="B5020" t="s">
        <v>7949</v>
      </c>
      <c r="C5020">
        <f t="shared" si="78"/>
        <v>47</v>
      </c>
      <c r="D5020" s="1">
        <v>42323</v>
      </c>
      <c r="E5020" s="1">
        <v>42326</v>
      </c>
      <c r="F5020" t="s">
        <v>184</v>
      </c>
      <c r="G5020" t="s">
        <v>7950</v>
      </c>
      <c r="H5020" t="s">
        <v>7951</v>
      </c>
      <c r="I5020" t="s">
        <v>22</v>
      </c>
      <c r="J5020" t="s">
        <v>23</v>
      </c>
      <c r="K5020" t="s">
        <v>38</v>
      </c>
      <c r="L5020" t="s">
        <v>39</v>
      </c>
      <c r="M5020">
        <v>90008</v>
      </c>
      <c r="N5020" t="s">
        <v>40</v>
      </c>
      <c r="O5020" t="s">
        <v>905</v>
      </c>
      <c r="P5020" t="s">
        <v>67</v>
      </c>
      <c r="Q5020" t="s">
        <v>157</v>
      </c>
      <c r="R5020" t="s">
        <v>906</v>
      </c>
      <c r="S5020">
        <v>772.47</v>
      </c>
      <c r="T5020" s="3"/>
    </row>
    <row r="5021" spans="1:20" x14ac:dyDescent="0.3">
      <c r="A5021">
        <v>5020</v>
      </c>
      <c r="B5021" t="s">
        <v>7949</v>
      </c>
      <c r="C5021">
        <f t="shared" si="78"/>
        <v>47</v>
      </c>
      <c r="D5021" s="1">
        <v>42323</v>
      </c>
      <c r="E5021" s="1">
        <v>42326</v>
      </c>
      <c r="F5021" t="s">
        <v>184</v>
      </c>
      <c r="G5021" t="s">
        <v>7950</v>
      </c>
      <c r="H5021" t="s">
        <v>7951</v>
      </c>
      <c r="I5021" t="s">
        <v>22</v>
      </c>
      <c r="J5021" t="s">
        <v>23</v>
      </c>
      <c r="K5021" t="s">
        <v>38</v>
      </c>
      <c r="L5021" t="s">
        <v>39</v>
      </c>
      <c r="M5021">
        <v>90008</v>
      </c>
      <c r="N5021" t="s">
        <v>40</v>
      </c>
      <c r="O5021" t="s">
        <v>2654</v>
      </c>
      <c r="P5021" t="s">
        <v>42</v>
      </c>
      <c r="Q5021" t="s">
        <v>575</v>
      </c>
      <c r="R5021" t="s">
        <v>2655</v>
      </c>
      <c r="S5021">
        <v>20.46</v>
      </c>
      <c r="T5021" s="3"/>
    </row>
    <row r="5022" spans="1:20" x14ac:dyDescent="0.3">
      <c r="A5022">
        <v>5021</v>
      </c>
      <c r="B5022" t="s">
        <v>7952</v>
      </c>
      <c r="C5022">
        <f t="shared" si="78"/>
        <v>12</v>
      </c>
      <c r="D5022" s="1">
        <v>43182</v>
      </c>
      <c r="E5022" s="1">
        <v>43184</v>
      </c>
      <c r="F5022" t="s">
        <v>19</v>
      </c>
      <c r="G5022" t="s">
        <v>771</v>
      </c>
      <c r="H5022" t="s">
        <v>772</v>
      </c>
      <c r="I5022" t="s">
        <v>37</v>
      </c>
      <c r="J5022" t="s">
        <v>23</v>
      </c>
      <c r="K5022" t="s">
        <v>262</v>
      </c>
      <c r="L5022" t="s">
        <v>263</v>
      </c>
      <c r="M5022">
        <v>10011</v>
      </c>
      <c r="N5022" t="s">
        <v>144</v>
      </c>
      <c r="O5022" t="s">
        <v>1606</v>
      </c>
      <c r="P5022" t="s">
        <v>42</v>
      </c>
      <c r="Q5022" t="s">
        <v>575</v>
      </c>
      <c r="R5022" t="s">
        <v>1607</v>
      </c>
      <c r="S5022">
        <v>347.58</v>
      </c>
      <c r="T5022" s="3"/>
    </row>
    <row r="5023" spans="1:20" x14ac:dyDescent="0.3">
      <c r="A5023">
        <v>5022</v>
      </c>
      <c r="B5023" t="s">
        <v>7953</v>
      </c>
      <c r="C5023">
        <f t="shared" si="78"/>
        <v>51</v>
      </c>
      <c r="D5023" s="1">
        <v>43087</v>
      </c>
      <c r="E5023" s="1">
        <v>43093</v>
      </c>
      <c r="F5023" t="s">
        <v>46</v>
      </c>
      <c r="G5023" t="s">
        <v>1646</v>
      </c>
      <c r="H5023" t="s">
        <v>1647</v>
      </c>
      <c r="I5023" t="s">
        <v>22</v>
      </c>
      <c r="J5023" t="s">
        <v>23</v>
      </c>
      <c r="K5023" t="s">
        <v>946</v>
      </c>
      <c r="L5023" t="s">
        <v>39</v>
      </c>
      <c r="M5023">
        <v>92037</v>
      </c>
      <c r="N5023" t="s">
        <v>40</v>
      </c>
      <c r="O5023" t="s">
        <v>1855</v>
      </c>
      <c r="P5023" t="s">
        <v>67</v>
      </c>
      <c r="Q5023" t="s">
        <v>157</v>
      </c>
      <c r="R5023" t="s">
        <v>1856</v>
      </c>
      <c r="S5023">
        <v>72.64</v>
      </c>
      <c r="T5023" s="3"/>
    </row>
    <row r="5024" spans="1:20" x14ac:dyDescent="0.3">
      <c r="A5024">
        <v>5023</v>
      </c>
      <c r="B5024" t="s">
        <v>7953</v>
      </c>
      <c r="C5024">
        <f t="shared" si="78"/>
        <v>51</v>
      </c>
      <c r="D5024" s="1">
        <v>43087</v>
      </c>
      <c r="E5024" s="1">
        <v>43093</v>
      </c>
      <c r="F5024" t="s">
        <v>46</v>
      </c>
      <c r="G5024" t="s">
        <v>1646</v>
      </c>
      <c r="H5024" t="s">
        <v>1647</v>
      </c>
      <c r="I5024" t="s">
        <v>22</v>
      </c>
      <c r="J5024" t="s">
        <v>23</v>
      </c>
      <c r="K5024" t="s">
        <v>946</v>
      </c>
      <c r="L5024" t="s">
        <v>39</v>
      </c>
      <c r="M5024">
        <v>92037</v>
      </c>
      <c r="N5024" t="s">
        <v>40</v>
      </c>
      <c r="O5024" t="s">
        <v>905</v>
      </c>
      <c r="P5024" t="s">
        <v>67</v>
      </c>
      <c r="Q5024" t="s">
        <v>157</v>
      </c>
      <c r="R5024" t="s">
        <v>906</v>
      </c>
      <c r="S5024">
        <v>772.47</v>
      </c>
      <c r="T5024" s="3"/>
    </row>
    <row r="5025" spans="1:20" x14ac:dyDescent="0.3">
      <c r="A5025">
        <v>5024</v>
      </c>
      <c r="B5025" t="s">
        <v>7953</v>
      </c>
      <c r="C5025">
        <f t="shared" si="78"/>
        <v>51</v>
      </c>
      <c r="D5025" s="1">
        <v>43087</v>
      </c>
      <c r="E5025" s="1">
        <v>43093</v>
      </c>
      <c r="F5025" t="s">
        <v>46</v>
      </c>
      <c r="G5025" t="s">
        <v>1646</v>
      </c>
      <c r="H5025" t="s">
        <v>1647</v>
      </c>
      <c r="I5025" t="s">
        <v>22</v>
      </c>
      <c r="J5025" t="s">
        <v>23</v>
      </c>
      <c r="K5025" t="s">
        <v>946</v>
      </c>
      <c r="L5025" t="s">
        <v>39</v>
      </c>
      <c r="M5025">
        <v>92037</v>
      </c>
      <c r="N5025" t="s">
        <v>40</v>
      </c>
      <c r="O5025" t="s">
        <v>7115</v>
      </c>
      <c r="P5025" t="s">
        <v>28</v>
      </c>
      <c r="Q5025" t="s">
        <v>61</v>
      </c>
      <c r="R5025" t="s">
        <v>7116</v>
      </c>
      <c r="S5025">
        <v>39.92</v>
      </c>
      <c r="T5025" s="3"/>
    </row>
    <row r="5026" spans="1:20" x14ac:dyDescent="0.3">
      <c r="A5026">
        <v>5025</v>
      </c>
      <c r="B5026" t="s">
        <v>7954</v>
      </c>
      <c r="C5026">
        <f t="shared" si="78"/>
        <v>31</v>
      </c>
      <c r="D5026" s="1">
        <v>43310</v>
      </c>
      <c r="E5026" s="1">
        <v>43315</v>
      </c>
      <c r="F5026" t="s">
        <v>46</v>
      </c>
      <c r="G5026" t="s">
        <v>2385</v>
      </c>
      <c r="H5026" t="s">
        <v>2386</v>
      </c>
      <c r="I5026" t="s">
        <v>22</v>
      </c>
      <c r="J5026" t="s">
        <v>23</v>
      </c>
      <c r="K5026" t="s">
        <v>4852</v>
      </c>
      <c r="L5026" t="s">
        <v>646</v>
      </c>
      <c r="M5026">
        <v>73120</v>
      </c>
      <c r="N5026" t="s">
        <v>101</v>
      </c>
      <c r="O5026" t="s">
        <v>7012</v>
      </c>
      <c r="P5026" t="s">
        <v>42</v>
      </c>
      <c r="Q5026" t="s">
        <v>71</v>
      </c>
      <c r="R5026" t="s">
        <v>7013</v>
      </c>
      <c r="S5026">
        <v>33.479999999999997</v>
      </c>
      <c r="T5026" s="3"/>
    </row>
    <row r="5027" spans="1:20" x14ac:dyDescent="0.3">
      <c r="A5027">
        <v>5026</v>
      </c>
      <c r="B5027" t="s">
        <v>7954</v>
      </c>
      <c r="C5027">
        <f t="shared" si="78"/>
        <v>31</v>
      </c>
      <c r="D5027" s="1">
        <v>43310</v>
      </c>
      <c r="E5027" s="1">
        <v>43315</v>
      </c>
      <c r="F5027" t="s">
        <v>46</v>
      </c>
      <c r="G5027" t="s">
        <v>2385</v>
      </c>
      <c r="H5027" t="s">
        <v>2386</v>
      </c>
      <c r="I5027" t="s">
        <v>22</v>
      </c>
      <c r="J5027" t="s">
        <v>23</v>
      </c>
      <c r="K5027" t="s">
        <v>4852</v>
      </c>
      <c r="L5027" t="s">
        <v>646</v>
      </c>
      <c r="M5027">
        <v>73120</v>
      </c>
      <c r="N5027" t="s">
        <v>101</v>
      </c>
      <c r="O5027" t="s">
        <v>1378</v>
      </c>
      <c r="P5027" t="s">
        <v>67</v>
      </c>
      <c r="Q5027" t="s">
        <v>68</v>
      </c>
      <c r="R5027" t="s">
        <v>1379</v>
      </c>
      <c r="S5027">
        <v>461.97</v>
      </c>
      <c r="T5027" s="3"/>
    </row>
    <row r="5028" spans="1:20" x14ac:dyDescent="0.3">
      <c r="A5028">
        <v>5027</v>
      </c>
      <c r="B5028" t="s">
        <v>7954</v>
      </c>
      <c r="C5028">
        <f t="shared" si="78"/>
        <v>31</v>
      </c>
      <c r="D5028" s="1">
        <v>43310</v>
      </c>
      <c r="E5028" s="1">
        <v>43315</v>
      </c>
      <c r="F5028" t="s">
        <v>46</v>
      </c>
      <c r="G5028" t="s">
        <v>2385</v>
      </c>
      <c r="H5028" t="s">
        <v>2386</v>
      </c>
      <c r="I5028" t="s">
        <v>22</v>
      </c>
      <c r="J5028" t="s">
        <v>23</v>
      </c>
      <c r="K5028" t="s">
        <v>4852</v>
      </c>
      <c r="L5028" t="s">
        <v>646</v>
      </c>
      <c r="M5028">
        <v>73120</v>
      </c>
      <c r="N5028" t="s">
        <v>101</v>
      </c>
      <c r="O5028" t="s">
        <v>102</v>
      </c>
      <c r="P5028" t="s">
        <v>42</v>
      </c>
      <c r="Q5028" t="s">
        <v>74</v>
      </c>
      <c r="R5028" t="s">
        <v>103</v>
      </c>
      <c r="S5028">
        <v>137.62</v>
      </c>
      <c r="T5028" s="3"/>
    </row>
    <row r="5029" spans="1:20" x14ac:dyDescent="0.3">
      <c r="A5029">
        <v>5028</v>
      </c>
      <c r="B5029" t="s">
        <v>7954</v>
      </c>
      <c r="C5029">
        <f t="shared" si="78"/>
        <v>31</v>
      </c>
      <c r="D5029" s="1">
        <v>43310</v>
      </c>
      <c r="E5029" s="1">
        <v>43315</v>
      </c>
      <c r="F5029" t="s">
        <v>46</v>
      </c>
      <c r="G5029" t="s">
        <v>2385</v>
      </c>
      <c r="H5029" t="s">
        <v>2386</v>
      </c>
      <c r="I5029" t="s">
        <v>22</v>
      </c>
      <c r="J5029" t="s">
        <v>23</v>
      </c>
      <c r="K5029" t="s">
        <v>4852</v>
      </c>
      <c r="L5029" t="s">
        <v>646</v>
      </c>
      <c r="M5029">
        <v>73120</v>
      </c>
      <c r="N5029" t="s">
        <v>101</v>
      </c>
      <c r="O5029" t="s">
        <v>7955</v>
      </c>
      <c r="P5029" t="s">
        <v>28</v>
      </c>
      <c r="Q5029" t="s">
        <v>32</v>
      </c>
      <c r="R5029" t="s">
        <v>7956</v>
      </c>
      <c r="S5029">
        <v>302.67</v>
      </c>
      <c r="T5029" s="3"/>
    </row>
    <row r="5030" spans="1:20" x14ac:dyDescent="0.3">
      <c r="A5030">
        <v>5029</v>
      </c>
      <c r="B5030" t="s">
        <v>7957</v>
      </c>
      <c r="C5030">
        <f t="shared" si="78"/>
        <v>36</v>
      </c>
      <c r="D5030" s="1">
        <v>42249</v>
      </c>
      <c r="E5030" s="1">
        <v>42254</v>
      </c>
      <c r="F5030" t="s">
        <v>19</v>
      </c>
      <c r="G5030" t="s">
        <v>5423</v>
      </c>
      <c r="H5030" t="s">
        <v>5424</v>
      </c>
      <c r="I5030" t="s">
        <v>22</v>
      </c>
      <c r="J5030" t="s">
        <v>23</v>
      </c>
      <c r="K5030" t="s">
        <v>299</v>
      </c>
      <c r="L5030" t="s">
        <v>207</v>
      </c>
      <c r="M5030">
        <v>60653</v>
      </c>
      <c r="N5030" t="s">
        <v>101</v>
      </c>
      <c r="O5030" t="s">
        <v>2299</v>
      </c>
      <c r="P5030" t="s">
        <v>67</v>
      </c>
      <c r="Q5030" t="s">
        <v>157</v>
      </c>
      <c r="R5030" t="s">
        <v>2300</v>
      </c>
      <c r="S5030">
        <v>239.976</v>
      </c>
      <c r="T5030" s="3"/>
    </row>
    <row r="5031" spans="1:20" x14ac:dyDescent="0.3">
      <c r="A5031">
        <v>5030</v>
      </c>
      <c r="B5031" t="s">
        <v>7958</v>
      </c>
      <c r="C5031">
        <f t="shared" si="78"/>
        <v>5</v>
      </c>
      <c r="D5031" s="1">
        <v>43129</v>
      </c>
      <c r="E5031" s="1">
        <v>43133</v>
      </c>
      <c r="F5031" t="s">
        <v>46</v>
      </c>
      <c r="G5031" t="s">
        <v>3013</v>
      </c>
      <c r="H5031" t="s">
        <v>3014</v>
      </c>
      <c r="I5031" t="s">
        <v>22</v>
      </c>
      <c r="J5031" t="s">
        <v>23</v>
      </c>
      <c r="K5031" t="s">
        <v>123</v>
      </c>
      <c r="L5031" t="s">
        <v>39</v>
      </c>
      <c r="M5031">
        <v>94109</v>
      </c>
      <c r="N5031" t="s">
        <v>40</v>
      </c>
      <c r="O5031" t="s">
        <v>6256</v>
      </c>
      <c r="P5031" t="s">
        <v>42</v>
      </c>
      <c r="Q5031" t="s">
        <v>64</v>
      </c>
      <c r="R5031" t="s">
        <v>6257</v>
      </c>
      <c r="S5031">
        <v>8.34</v>
      </c>
      <c r="T5031" s="3"/>
    </row>
    <row r="5032" spans="1:20" x14ac:dyDescent="0.3">
      <c r="A5032">
        <v>5031</v>
      </c>
      <c r="B5032" t="s">
        <v>7958</v>
      </c>
      <c r="C5032">
        <f t="shared" si="78"/>
        <v>5</v>
      </c>
      <c r="D5032" s="1">
        <v>43129</v>
      </c>
      <c r="E5032" s="1">
        <v>43133</v>
      </c>
      <c r="F5032" t="s">
        <v>46</v>
      </c>
      <c r="G5032" t="s">
        <v>3013</v>
      </c>
      <c r="H5032" t="s">
        <v>3014</v>
      </c>
      <c r="I5032" t="s">
        <v>22</v>
      </c>
      <c r="J5032" t="s">
        <v>23</v>
      </c>
      <c r="K5032" t="s">
        <v>123</v>
      </c>
      <c r="L5032" t="s">
        <v>39</v>
      </c>
      <c r="M5032">
        <v>94109</v>
      </c>
      <c r="N5032" t="s">
        <v>40</v>
      </c>
      <c r="O5032" t="s">
        <v>5070</v>
      </c>
      <c r="P5032" t="s">
        <v>42</v>
      </c>
      <c r="Q5032" t="s">
        <v>575</v>
      </c>
      <c r="R5032" t="s">
        <v>5071</v>
      </c>
      <c r="S5032">
        <v>8.57</v>
      </c>
      <c r="T5032" s="3"/>
    </row>
    <row r="5033" spans="1:20" x14ac:dyDescent="0.3">
      <c r="A5033">
        <v>5032</v>
      </c>
      <c r="B5033" t="s">
        <v>7958</v>
      </c>
      <c r="C5033">
        <f t="shared" si="78"/>
        <v>5</v>
      </c>
      <c r="D5033" s="1">
        <v>43129</v>
      </c>
      <c r="E5033" s="1">
        <v>43133</v>
      </c>
      <c r="F5033" t="s">
        <v>46</v>
      </c>
      <c r="G5033" t="s">
        <v>3013</v>
      </c>
      <c r="H5033" t="s">
        <v>3014</v>
      </c>
      <c r="I5033" t="s">
        <v>22</v>
      </c>
      <c r="J5033" t="s">
        <v>23</v>
      </c>
      <c r="K5033" t="s">
        <v>123</v>
      </c>
      <c r="L5033" t="s">
        <v>39</v>
      </c>
      <c r="M5033">
        <v>94109</v>
      </c>
      <c r="N5033" t="s">
        <v>40</v>
      </c>
      <c r="O5033" t="s">
        <v>1713</v>
      </c>
      <c r="P5033" t="s">
        <v>42</v>
      </c>
      <c r="Q5033" t="s">
        <v>71</v>
      </c>
      <c r="R5033" t="s">
        <v>1714</v>
      </c>
      <c r="S5033">
        <v>119.616</v>
      </c>
      <c r="T5033" s="3"/>
    </row>
    <row r="5034" spans="1:20" x14ac:dyDescent="0.3">
      <c r="A5034">
        <v>5033</v>
      </c>
      <c r="B5034" t="s">
        <v>7959</v>
      </c>
      <c r="C5034">
        <f t="shared" si="78"/>
        <v>52</v>
      </c>
      <c r="D5034" s="1">
        <v>43095</v>
      </c>
      <c r="E5034" s="1">
        <v>43102</v>
      </c>
      <c r="F5034" t="s">
        <v>46</v>
      </c>
      <c r="G5034" t="s">
        <v>1533</v>
      </c>
      <c r="H5034" t="s">
        <v>1534</v>
      </c>
      <c r="I5034" t="s">
        <v>37</v>
      </c>
      <c r="J5034" t="s">
        <v>23</v>
      </c>
      <c r="K5034" t="s">
        <v>3941</v>
      </c>
      <c r="L5034" t="s">
        <v>786</v>
      </c>
      <c r="M5034">
        <v>8360</v>
      </c>
      <c r="N5034" t="s">
        <v>144</v>
      </c>
      <c r="O5034" t="s">
        <v>277</v>
      </c>
      <c r="P5034" t="s">
        <v>28</v>
      </c>
      <c r="Q5034" t="s">
        <v>32</v>
      </c>
      <c r="R5034" t="s">
        <v>278</v>
      </c>
      <c r="S5034">
        <v>212.94</v>
      </c>
      <c r="T5034" s="3"/>
    </row>
    <row r="5035" spans="1:20" x14ac:dyDescent="0.3">
      <c r="A5035">
        <v>5034</v>
      </c>
      <c r="B5035" t="s">
        <v>7959</v>
      </c>
      <c r="C5035">
        <f t="shared" si="78"/>
        <v>52</v>
      </c>
      <c r="D5035" s="1">
        <v>43095</v>
      </c>
      <c r="E5035" s="1">
        <v>43102</v>
      </c>
      <c r="F5035" t="s">
        <v>46</v>
      </c>
      <c r="G5035" t="s">
        <v>1533</v>
      </c>
      <c r="H5035" t="s">
        <v>1534</v>
      </c>
      <c r="I5035" t="s">
        <v>37</v>
      </c>
      <c r="J5035" t="s">
        <v>23</v>
      </c>
      <c r="K5035" t="s">
        <v>3941</v>
      </c>
      <c r="L5035" t="s">
        <v>786</v>
      </c>
      <c r="M5035">
        <v>8360</v>
      </c>
      <c r="N5035" t="s">
        <v>144</v>
      </c>
      <c r="O5035" t="s">
        <v>5196</v>
      </c>
      <c r="P5035" t="s">
        <v>42</v>
      </c>
      <c r="Q5035" t="s">
        <v>74</v>
      </c>
      <c r="R5035" t="s">
        <v>5197</v>
      </c>
      <c r="S5035">
        <v>26.49</v>
      </c>
      <c r="T5035" s="3"/>
    </row>
    <row r="5036" spans="1:20" x14ac:dyDescent="0.3">
      <c r="A5036">
        <v>5035</v>
      </c>
      <c r="B5036" t="s">
        <v>7960</v>
      </c>
      <c r="C5036">
        <f t="shared" si="78"/>
        <v>33</v>
      </c>
      <c r="D5036" s="1">
        <v>42591</v>
      </c>
      <c r="E5036" s="1">
        <v>42595</v>
      </c>
      <c r="F5036" t="s">
        <v>19</v>
      </c>
      <c r="G5036" t="s">
        <v>3048</v>
      </c>
      <c r="H5036" t="s">
        <v>3049</v>
      </c>
      <c r="I5036" t="s">
        <v>98</v>
      </c>
      <c r="J5036" t="s">
        <v>23</v>
      </c>
      <c r="K5036" t="s">
        <v>2550</v>
      </c>
      <c r="L5036" t="s">
        <v>110</v>
      </c>
      <c r="M5036">
        <v>53209</v>
      </c>
      <c r="N5036" t="s">
        <v>101</v>
      </c>
      <c r="O5036" t="s">
        <v>7468</v>
      </c>
      <c r="P5036" t="s">
        <v>28</v>
      </c>
      <c r="Q5036" t="s">
        <v>29</v>
      </c>
      <c r="R5036" t="s">
        <v>7469</v>
      </c>
      <c r="S5036">
        <v>687.4</v>
      </c>
      <c r="T5036" s="3"/>
    </row>
    <row r="5037" spans="1:20" x14ac:dyDescent="0.3">
      <c r="A5037">
        <v>5036</v>
      </c>
      <c r="B5037" t="s">
        <v>7961</v>
      </c>
      <c r="C5037">
        <f t="shared" si="78"/>
        <v>15</v>
      </c>
      <c r="D5037" s="1">
        <v>42100</v>
      </c>
      <c r="E5037" s="1">
        <v>42106</v>
      </c>
      <c r="F5037" t="s">
        <v>46</v>
      </c>
      <c r="G5037" t="s">
        <v>5381</v>
      </c>
      <c r="H5037" t="s">
        <v>5382</v>
      </c>
      <c r="I5037" t="s">
        <v>37</v>
      </c>
      <c r="J5037" t="s">
        <v>23</v>
      </c>
      <c r="K5037" t="s">
        <v>91</v>
      </c>
      <c r="L5037" t="s">
        <v>92</v>
      </c>
      <c r="M5037">
        <v>98115</v>
      </c>
      <c r="N5037" t="s">
        <v>40</v>
      </c>
      <c r="O5037" t="s">
        <v>2187</v>
      </c>
      <c r="P5037" t="s">
        <v>28</v>
      </c>
      <c r="Q5037" t="s">
        <v>52</v>
      </c>
      <c r="R5037" t="s">
        <v>2188</v>
      </c>
      <c r="S5037">
        <v>653.54999999999995</v>
      </c>
      <c r="T5037" s="3"/>
    </row>
    <row r="5038" spans="1:20" x14ac:dyDescent="0.3">
      <c r="A5038">
        <v>5037</v>
      </c>
      <c r="B5038" t="s">
        <v>7961</v>
      </c>
      <c r="C5038">
        <f t="shared" si="78"/>
        <v>15</v>
      </c>
      <c r="D5038" s="1">
        <v>42100</v>
      </c>
      <c r="E5038" s="1">
        <v>42106</v>
      </c>
      <c r="F5038" t="s">
        <v>46</v>
      </c>
      <c r="G5038" t="s">
        <v>5381</v>
      </c>
      <c r="H5038" t="s">
        <v>5382</v>
      </c>
      <c r="I5038" t="s">
        <v>37</v>
      </c>
      <c r="J5038" t="s">
        <v>23</v>
      </c>
      <c r="K5038" t="s">
        <v>91</v>
      </c>
      <c r="L5038" t="s">
        <v>92</v>
      </c>
      <c r="M5038">
        <v>98115</v>
      </c>
      <c r="N5038" t="s">
        <v>40</v>
      </c>
      <c r="O5038" t="s">
        <v>2571</v>
      </c>
      <c r="P5038" t="s">
        <v>67</v>
      </c>
      <c r="Q5038" t="s">
        <v>157</v>
      </c>
      <c r="R5038" t="s">
        <v>2572</v>
      </c>
      <c r="S5038">
        <v>33.9</v>
      </c>
      <c r="T5038" s="3"/>
    </row>
    <row r="5039" spans="1:20" x14ac:dyDescent="0.3">
      <c r="A5039">
        <v>5038</v>
      </c>
      <c r="B5039" t="s">
        <v>7962</v>
      </c>
      <c r="C5039">
        <f t="shared" si="78"/>
        <v>46</v>
      </c>
      <c r="D5039" s="1">
        <v>43421</v>
      </c>
      <c r="E5039" s="1">
        <v>43425</v>
      </c>
      <c r="F5039" t="s">
        <v>19</v>
      </c>
      <c r="G5039" t="s">
        <v>2342</v>
      </c>
      <c r="H5039" t="s">
        <v>2343</v>
      </c>
      <c r="I5039" t="s">
        <v>22</v>
      </c>
      <c r="J5039" t="s">
        <v>23</v>
      </c>
      <c r="K5039" t="s">
        <v>206</v>
      </c>
      <c r="L5039" t="s">
        <v>207</v>
      </c>
      <c r="M5039">
        <v>60540</v>
      </c>
      <c r="N5039" t="s">
        <v>101</v>
      </c>
      <c r="O5039" t="s">
        <v>2354</v>
      </c>
      <c r="P5039" t="s">
        <v>67</v>
      </c>
      <c r="Q5039" t="s">
        <v>157</v>
      </c>
      <c r="R5039" t="s">
        <v>2355</v>
      </c>
      <c r="S5039">
        <v>239.96</v>
      </c>
      <c r="T5039" s="3"/>
    </row>
    <row r="5040" spans="1:20" x14ac:dyDescent="0.3">
      <c r="A5040">
        <v>5039</v>
      </c>
      <c r="B5040" t="s">
        <v>7963</v>
      </c>
      <c r="C5040">
        <f t="shared" si="78"/>
        <v>29</v>
      </c>
      <c r="D5040" s="1">
        <v>42562</v>
      </c>
      <c r="E5040" s="1">
        <v>42563</v>
      </c>
      <c r="F5040" t="s">
        <v>184</v>
      </c>
      <c r="G5040" t="s">
        <v>4007</v>
      </c>
      <c r="H5040" t="s">
        <v>4008</v>
      </c>
      <c r="I5040" t="s">
        <v>37</v>
      </c>
      <c r="J5040" t="s">
        <v>23</v>
      </c>
      <c r="K5040" t="s">
        <v>517</v>
      </c>
      <c r="L5040" t="s">
        <v>241</v>
      </c>
      <c r="M5040">
        <v>19805</v>
      </c>
      <c r="N5040" t="s">
        <v>144</v>
      </c>
      <c r="O5040" t="s">
        <v>2806</v>
      </c>
      <c r="P5040" t="s">
        <v>28</v>
      </c>
      <c r="Q5040" t="s">
        <v>52</v>
      </c>
      <c r="R5040" t="s">
        <v>2807</v>
      </c>
      <c r="S5040">
        <v>199.83600000000001</v>
      </c>
      <c r="T5040" s="3"/>
    </row>
    <row r="5041" spans="1:20" x14ac:dyDescent="0.3">
      <c r="A5041">
        <v>5040</v>
      </c>
      <c r="B5041" t="s">
        <v>7963</v>
      </c>
      <c r="C5041">
        <f t="shared" si="78"/>
        <v>29</v>
      </c>
      <c r="D5041" s="1">
        <v>42562</v>
      </c>
      <c r="E5041" s="1">
        <v>42563</v>
      </c>
      <c r="F5041" t="s">
        <v>184</v>
      </c>
      <c r="G5041" t="s">
        <v>4007</v>
      </c>
      <c r="H5041" t="s">
        <v>4008</v>
      </c>
      <c r="I5041" t="s">
        <v>37</v>
      </c>
      <c r="J5041" t="s">
        <v>23</v>
      </c>
      <c r="K5041" t="s">
        <v>517</v>
      </c>
      <c r="L5041" t="s">
        <v>241</v>
      </c>
      <c r="M5041">
        <v>19805</v>
      </c>
      <c r="N5041" t="s">
        <v>144</v>
      </c>
      <c r="O5041" t="s">
        <v>4469</v>
      </c>
      <c r="P5041" t="s">
        <v>67</v>
      </c>
      <c r="Q5041" t="s">
        <v>68</v>
      </c>
      <c r="R5041" t="s">
        <v>4470</v>
      </c>
      <c r="S5041">
        <v>716</v>
      </c>
      <c r="T5041" s="3"/>
    </row>
    <row r="5042" spans="1:20" x14ac:dyDescent="0.3">
      <c r="A5042">
        <v>5041</v>
      </c>
      <c r="B5042" t="s">
        <v>7963</v>
      </c>
      <c r="C5042">
        <f t="shared" si="78"/>
        <v>29</v>
      </c>
      <c r="D5042" s="1">
        <v>42562</v>
      </c>
      <c r="E5042" s="1">
        <v>42563</v>
      </c>
      <c r="F5042" t="s">
        <v>184</v>
      </c>
      <c r="G5042" t="s">
        <v>4007</v>
      </c>
      <c r="H5042" t="s">
        <v>4008</v>
      </c>
      <c r="I5042" t="s">
        <v>37</v>
      </c>
      <c r="J5042" t="s">
        <v>23</v>
      </c>
      <c r="K5042" t="s">
        <v>517</v>
      </c>
      <c r="L5042" t="s">
        <v>241</v>
      </c>
      <c r="M5042">
        <v>19805</v>
      </c>
      <c r="N5042" t="s">
        <v>144</v>
      </c>
      <c r="O5042" t="s">
        <v>1393</v>
      </c>
      <c r="P5042" t="s">
        <v>42</v>
      </c>
      <c r="Q5042" t="s">
        <v>71</v>
      </c>
      <c r="R5042" t="s">
        <v>1394</v>
      </c>
      <c r="S5042">
        <v>221.06</v>
      </c>
      <c r="T5042" s="3"/>
    </row>
    <row r="5043" spans="1:20" x14ac:dyDescent="0.3">
      <c r="A5043">
        <v>5042</v>
      </c>
      <c r="B5043" t="s">
        <v>7964</v>
      </c>
      <c r="C5043">
        <f t="shared" si="78"/>
        <v>45</v>
      </c>
      <c r="D5043" s="1">
        <v>43049</v>
      </c>
      <c r="E5043" s="1">
        <v>43052</v>
      </c>
      <c r="F5043" t="s">
        <v>19</v>
      </c>
      <c r="G5043" t="s">
        <v>4047</v>
      </c>
      <c r="H5043" t="s">
        <v>4048</v>
      </c>
      <c r="I5043" t="s">
        <v>22</v>
      </c>
      <c r="J5043" t="s">
        <v>23</v>
      </c>
      <c r="K5043" t="s">
        <v>38</v>
      </c>
      <c r="L5043" t="s">
        <v>39</v>
      </c>
      <c r="M5043">
        <v>90036</v>
      </c>
      <c r="N5043" t="s">
        <v>40</v>
      </c>
      <c r="O5043" t="s">
        <v>6008</v>
      </c>
      <c r="P5043" t="s">
        <v>42</v>
      </c>
      <c r="Q5043" t="s">
        <v>86</v>
      </c>
      <c r="R5043" t="s">
        <v>6009</v>
      </c>
      <c r="S5043">
        <v>67.709999999999994</v>
      </c>
      <c r="T5043" s="3"/>
    </row>
    <row r="5044" spans="1:20" x14ac:dyDescent="0.3">
      <c r="A5044">
        <v>5043</v>
      </c>
      <c r="B5044" t="s">
        <v>7964</v>
      </c>
      <c r="C5044">
        <f t="shared" si="78"/>
        <v>45</v>
      </c>
      <c r="D5044" s="1">
        <v>43049</v>
      </c>
      <c r="E5044" s="1">
        <v>43052</v>
      </c>
      <c r="F5044" t="s">
        <v>19</v>
      </c>
      <c r="G5044" t="s">
        <v>4047</v>
      </c>
      <c r="H5044" t="s">
        <v>4048</v>
      </c>
      <c r="I5044" t="s">
        <v>22</v>
      </c>
      <c r="J5044" t="s">
        <v>23</v>
      </c>
      <c r="K5044" t="s">
        <v>38</v>
      </c>
      <c r="L5044" t="s">
        <v>39</v>
      </c>
      <c r="M5044">
        <v>90036</v>
      </c>
      <c r="N5044" t="s">
        <v>40</v>
      </c>
      <c r="O5044" t="s">
        <v>3102</v>
      </c>
      <c r="P5044" t="s">
        <v>42</v>
      </c>
      <c r="Q5044" t="s">
        <v>74</v>
      </c>
      <c r="R5044" t="s">
        <v>3103</v>
      </c>
      <c r="S5044">
        <v>129.91999999999999</v>
      </c>
      <c r="T5044" s="3"/>
    </row>
    <row r="5045" spans="1:20" x14ac:dyDescent="0.3">
      <c r="A5045">
        <v>5044</v>
      </c>
      <c r="B5045" t="s">
        <v>7964</v>
      </c>
      <c r="C5045">
        <f t="shared" si="78"/>
        <v>45</v>
      </c>
      <c r="D5045" s="1">
        <v>43049</v>
      </c>
      <c r="E5045" s="1">
        <v>43052</v>
      </c>
      <c r="F5045" t="s">
        <v>19</v>
      </c>
      <c r="G5045" t="s">
        <v>4047</v>
      </c>
      <c r="H5045" t="s">
        <v>4048</v>
      </c>
      <c r="I5045" t="s">
        <v>22</v>
      </c>
      <c r="J5045" t="s">
        <v>23</v>
      </c>
      <c r="K5045" t="s">
        <v>38</v>
      </c>
      <c r="L5045" t="s">
        <v>39</v>
      </c>
      <c r="M5045">
        <v>90036</v>
      </c>
      <c r="N5045" t="s">
        <v>40</v>
      </c>
      <c r="O5045" t="s">
        <v>2679</v>
      </c>
      <c r="P5045" t="s">
        <v>28</v>
      </c>
      <c r="Q5045" t="s">
        <v>61</v>
      </c>
      <c r="R5045" t="s">
        <v>2680</v>
      </c>
      <c r="S5045">
        <v>467.46</v>
      </c>
      <c r="T5045" s="3"/>
    </row>
    <row r="5046" spans="1:20" x14ac:dyDescent="0.3">
      <c r="A5046">
        <v>5045</v>
      </c>
      <c r="B5046" t="s">
        <v>7964</v>
      </c>
      <c r="C5046">
        <f t="shared" si="78"/>
        <v>45</v>
      </c>
      <c r="D5046" s="1">
        <v>43049</v>
      </c>
      <c r="E5046" s="1">
        <v>43052</v>
      </c>
      <c r="F5046" t="s">
        <v>19</v>
      </c>
      <c r="G5046" t="s">
        <v>4047</v>
      </c>
      <c r="H5046" t="s">
        <v>4048</v>
      </c>
      <c r="I5046" t="s">
        <v>22</v>
      </c>
      <c r="J5046" t="s">
        <v>23</v>
      </c>
      <c r="K5046" t="s">
        <v>38</v>
      </c>
      <c r="L5046" t="s">
        <v>39</v>
      </c>
      <c r="M5046">
        <v>90036</v>
      </c>
      <c r="N5046" t="s">
        <v>40</v>
      </c>
      <c r="O5046" t="s">
        <v>7315</v>
      </c>
      <c r="P5046" t="s">
        <v>42</v>
      </c>
      <c r="Q5046" t="s">
        <v>86</v>
      </c>
      <c r="R5046" t="s">
        <v>7316</v>
      </c>
      <c r="S5046">
        <v>61.4</v>
      </c>
      <c r="T5046" s="3"/>
    </row>
    <row r="5047" spans="1:20" x14ac:dyDescent="0.3">
      <c r="A5047">
        <v>5046</v>
      </c>
      <c r="B5047" t="s">
        <v>7964</v>
      </c>
      <c r="C5047">
        <f t="shared" si="78"/>
        <v>45</v>
      </c>
      <c r="D5047" s="1">
        <v>43049</v>
      </c>
      <c r="E5047" s="1">
        <v>43052</v>
      </c>
      <c r="F5047" t="s">
        <v>19</v>
      </c>
      <c r="G5047" t="s">
        <v>4047</v>
      </c>
      <c r="H5047" t="s">
        <v>4048</v>
      </c>
      <c r="I5047" t="s">
        <v>22</v>
      </c>
      <c r="J5047" t="s">
        <v>23</v>
      </c>
      <c r="K5047" t="s">
        <v>38</v>
      </c>
      <c r="L5047" t="s">
        <v>39</v>
      </c>
      <c r="M5047">
        <v>90036</v>
      </c>
      <c r="N5047" t="s">
        <v>40</v>
      </c>
      <c r="O5047" t="s">
        <v>2873</v>
      </c>
      <c r="P5047" t="s">
        <v>42</v>
      </c>
      <c r="Q5047" t="s">
        <v>55</v>
      </c>
      <c r="R5047" t="s">
        <v>2874</v>
      </c>
      <c r="S5047">
        <v>720.76</v>
      </c>
      <c r="T5047" s="3"/>
    </row>
    <row r="5048" spans="1:20" x14ac:dyDescent="0.3">
      <c r="A5048">
        <v>5047</v>
      </c>
      <c r="B5048" t="s">
        <v>7964</v>
      </c>
      <c r="C5048">
        <f t="shared" si="78"/>
        <v>45</v>
      </c>
      <c r="D5048" s="1">
        <v>43049</v>
      </c>
      <c r="E5048" s="1">
        <v>43052</v>
      </c>
      <c r="F5048" t="s">
        <v>19</v>
      </c>
      <c r="G5048" t="s">
        <v>4047</v>
      </c>
      <c r="H5048" t="s">
        <v>4048</v>
      </c>
      <c r="I5048" t="s">
        <v>22</v>
      </c>
      <c r="J5048" t="s">
        <v>23</v>
      </c>
      <c r="K5048" t="s">
        <v>38</v>
      </c>
      <c r="L5048" t="s">
        <v>39</v>
      </c>
      <c r="M5048">
        <v>90036</v>
      </c>
      <c r="N5048" t="s">
        <v>40</v>
      </c>
      <c r="O5048" t="s">
        <v>3396</v>
      </c>
      <c r="P5048" t="s">
        <v>42</v>
      </c>
      <c r="Q5048" t="s">
        <v>71</v>
      </c>
      <c r="R5048" t="s">
        <v>3397</v>
      </c>
      <c r="S5048">
        <v>5.1840000000000002</v>
      </c>
      <c r="T5048" s="3"/>
    </row>
    <row r="5049" spans="1:20" x14ac:dyDescent="0.3">
      <c r="A5049">
        <v>5048</v>
      </c>
      <c r="B5049" t="s">
        <v>7964</v>
      </c>
      <c r="C5049">
        <f t="shared" si="78"/>
        <v>45</v>
      </c>
      <c r="D5049" s="1">
        <v>43049</v>
      </c>
      <c r="E5049" s="1">
        <v>43052</v>
      </c>
      <c r="F5049" t="s">
        <v>19</v>
      </c>
      <c r="G5049" t="s">
        <v>4047</v>
      </c>
      <c r="H5049" t="s">
        <v>4048</v>
      </c>
      <c r="I5049" t="s">
        <v>22</v>
      </c>
      <c r="J5049" t="s">
        <v>23</v>
      </c>
      <c r="K5049" t="s">
        <v>38</v>
      </c>
      <c r="L5049" t="s">
        <v>39</v>
      </c>
      <c r="M5049">
        <v>90036</v>
      </c>
      <c r="N5049" t="s">
        <v>40</v>
      </c>
      <c r="O5049" t="s">
        <v>7253</v>
      </c>
      <c r="P5049" t="s">
        <v>42</v>
      </c>
      <c r="Q5049" t="s">
        <v>64</v>
      </c>
      <c r="R5049" t="s">
        <v>7254</v>
      </c>
      <c r="S5049">
        <v>14.7</v>
      </c>
      <c r="T5049" s="3"/>
    </row>
    <row r="5050" spans="1:20" x14ac:dyDescent="0.3">
      <c r="A5050">
        <v>5049</v>
      </c>
      <c r="B5050" t="s">
        <v>7965</v>
      </c>
      <c r="C5050">
        <f t="shared" si="78"/>
        <v>14</v>
      </c>
      <c r="D5050" s="1">
        <v>42094</v>
      </c>
      <c r="E5050" s="1">
        <v>42098</v>
      </c>
      <c r="F5050" t="s">
        <v>46</v>
      </c>
      <c r="G5050" t="s">
        <v>7220</v>
      </c>
      <c r="H5050" t="s">
        <v>7221</v>
      </c>
      <c r="I5050" t="s">
        <v>22</v>
      </c>
      <c r="J5050" t="s">
        <v>23</v>
      </c>
      <c r="K5050" t="s">
        <v>299</v>
      </c>
      <c r="L5050" t="s">
        <v>207</v>
      </c>
      <c r="M5050">
        <v>60610</v>
      </c>
      <c r="N5050" t="s">
        <v>101</v>
      </c>
      <c r="O5050" t="s">
        <v>2730</v>
      </c>
      <c r="P5050" t="s">
        <v>42</v>
      </c>
      <c r="Q5050" t="s">
        <v>71</v>
      </c>
      <c r="R5050" t="s">
        <v>2731</v>
      </c>
      <c r="S5050">
        <v>8.1340000000000003</v>
      </c>
      <c r="T5050" s="3"/>
    </row>
    <row r="5051" spans="1:20" x14ac:dyDescent="0.3">
      <c r="A5051">
        <v>5050</v>
      </c>
      <c r="B5051" t="s">
        <v>7965</v>
      </c>
      <c r="C5051">
        <f t="shared" si="78"/>
        <v>14</v>
      </c>
      <c r="D5051" s="1">
        <v>42094</v>
      </c>
      <c r="E5051" s="1">
        <v>42098</v>
      </c>
      <c r="F5051" t="s">
        <v>46</v>
      </c>
      <c r="G5051" t="s">
        <v>7220</v>
      </c>
      <c r="H5051" t="s">
        <v>7221</v>
      </c>
      <c r="I5051" t="s">
        <v>22</v>
      </c>
      <c r="J5051" t="s">
        <v>23</v>
      </c>
      <c r="K5051" t="s">
        <v>299</v>
      </c>
      <c r="L5051" t="s">
        <v>207</v>
      </c>
      <c r="M5051">
        <v>60610</v>
      </c>
      <c r="N5051" t="s">
        <v>101</v>
      </c>
      <c r="O5051" t="s">
        <v>2533</v>
      </c>
      <c r="P5051" t="s">
        <v>67</v>
      </c>
      <c r="Q5051" t="s">
        <v>157</v>
      </c>
      <c r="R5051" t="s">
        <v>2534</v>
      </c>
      <c r="S5051">
        <v>79.983999999999995</v>
      </c>
      <c r="T5051" s="3"/>
    </row>
    <row r="5052" spans="1:20" x14ac:dyDescent="0.3">
      <c r="A5052">
        <v>5051</v>
      </c>
      <c r="B5052" t="s">
        <v>7966</v>
      </c>
      <c r="C5052">
        <f t="shared" si="78"/>
        <v>39</v>
      </c>
      <c r="D5052" s="1">
        <v>42631</v>
      </c>
      <c r="E5052" s="1">
        <v>42637</v>
      </c>
      <c r="F5052" t="s">
        <v>46</v>
      </c>
      <c r="G5052" t="s">
        <v>1248</v>
      </c>
      <c r="H5052" t="s">
        <v>1249</v>
      </c>
      <c r="I5052" t="s">
        <v>98</v>
      </c>
      <c r="J5052" t="s">
        <v>23</v>
      </c>
      <c r="K5052" t="s">
        <v>1377</v>
      </c>
      <c r="L5052" t="s">
        <v>92</v>
      </c>
      <c r="M5052">
        <v>98198</v>
      </c>
      <c r="N5052" t="s">
        <v>40</v>
      </c>
      <c r="O5052" t="s">
        <v>5243</v>
      </c>
      <c r="P5052" t="s">
        <v>42</v>
      </c>
      <c r="Q5052" t="s">
        <v>86</v>
      </c>
      <c r="R5052" t="s">
        <v>5244</v>
      </c>
      <c r="S5052">
        <v>18.54</v>
      </c>
      <c r="T5052" s="3"/>
    </row>
    <row r="5053" spans="1:20" x14ac:dyDescent="0.3">
      <c r="A5053">
        <v>5052</v>
      </c>
      <c r="B5053" t="s">
        <v>7967</v>
      </c>
      <c r="C5053">
        <f t="shared" si="78"/>
        <v>46</v>
      </c>
      <c r="D5053" s="1">
        <v>42681</v>
      </c>
      <c r="E5053" s="1">
        <v>42685</v>
      </c>
      <c r="F5053" t="s">
        <v>46</v>
      </c>
      <c r="G5053" t="s">
        <v>1806</v>
      </c>
      <c r="H5053" t="s">
        <v>1807</v>
      </c>
      <c r="I5053" t="s">
        <v>37</v>
      </c>
      <c r="J5053" t="s">
        <v>23</v>
      </c>
      <c r="K5053" t="s">
        <v>142</v>
      </c>
      <c r="L5053" t="s">
        <v>143</v>
      </c>
      <c r="M5053">
        <v>19140</v>
      </c>
      <c r="N5053" t="s">
        <v>144</v>
      </c>
      <c r="O5053" t="s">
        <v>1471</v>
      </c>
      <c r="P5053" t="s">
        <v>42</v>
      </c>
      <c r="Q5053" t="s">
        <v>169</v>
      </c>
      <c r="R5053" t="s">
        <v>1472</v>
      </c>
      <c r="S5053">
        <v>24.4</v>
      </c>
      <c r="T5053" s="3"/>
    </row>
    <row r="5054" spans="1:20" x14ac:dyDescent="0.3">
      <c r="A5054">
        <v>5053</v>
      </c>
      <c r="B5054" t="s">
        <v>7968</v>
      </c>
      <c r="C5054">
        <f t="shared" si="78"/>
        <v>20</v>
      </c>
      <c r="D5054" s="1">
        <v>43239</v>
      </c>
      <c r="E5054" s="1">
        <v>43239</v>
      </c>
      <c r="F5054" t="s">
        <v>1289</v>
      </c>
      <c r="G5054" t="s">
        <v>4687</v>
      </c>
      <c r="H5054" t="s">
        <v>4688</v>
      </c>
      <c r="I5054" t="s">
        <v>22</v>
      </c>
      <c r="J5054" t="s">
        <v>23</v>
      </c>
      <c r="K5054" t="s">
        <v>1737</v>
      </c>
      <c r="L5054" t="s">
        <v>1271</v>
      </c>
      <c r="M5054">
        <v>30318</v>
      </c>
      <c r="N5054" t="s">
        <v>26</v>
      </c>
      <c r="O5054" t="s">
        <v>4642</v>
      </c>
      <c r="P5054" t="s">
        <v>42</v>
      </c>
      <c r="Q5054" t="s">
        <v>86</v>
      </c>
      <c r="R5054" t="s">
        <v>4643</v>
      </c>
      <c r="S5054">
        <v>195.64</v>
      </c>
      <c r="T5054" s="3"/>
    </row>
    <row r="5055" spans="1:20" x14ac:dyDescent="0.3">
      <c r="A5055">
        <v>5054</v>
      </c>
      <c r="B5055" t="s">
        <v>7969</v>
      </c>
      <c r="C5055">
        <f t="shared" si="78"/>
        <v>2</v>
      </c>
      <c r="D5055" s="1">
        <v>42372</v>
      </c>
      <c r="E5055" s="1">
        <v>42377</v>
      </c>
      <c r="F5055" t="s">
        <v>19</v>
      </c>
      <c r="G5055" t="s">
        <v>7263</v>
      </c>
      <c r="H5055" t="s">
        <v>7264</v>
      </c>
      <c r="I5055" t="s">
        <v>22</v>
      </c>
      <c r="J5055" t="s">
        <v>23</v>
      </c>
      <c r="K5055" t="s">
        <v>813</v>
      </c>
      <c r="L5055" t="s">
        <v>100</v>
      </c>
      <c r="M5055">
        <v>75217</v>
      </c>
      <c r="N5055" t="s">
        <v>101</v>
      </c>
      <c r="O5055" t="s">
        <v>3024</v>
      </c>
      <c r="P5055" t="s">
        <v>67</v>
      </c>
      <c r="Q5055" t="s">
        <v>157</v>
      </c>
      <c r="R5055" t="s">
        <v>3025</v>
      </c>
      <c r="S5055">
        <v>398.4</v>
      </c>
      <c r="T5055" s="3"/>
    </row>
    <row r="5056" spans="1:20" x14ac:dyDescent="0.3">
      <c r="A5056">
        <v>5055</v>
      </c>
      <c r="B5056" t="s">
        <v>7969</v>
      </c>
      <c r="C5056">
        <f t="shared" si="78"/>
        <v>2</v>
      </c>
      <c r="D5056" s="1">
        <v>42372</v>
      </c>
      <c r="E5056" s="1">
        <v>42377</v>
      </c>
      <c r="F5056" t="s">
        <v>19</v>
      </c>
      <c r="G5056" t="s">
        <v>7263</v>
      </c>
      <c r="H5056" t="s">
        <v>7264</v>
      </c>
      <c r="I5056" t="s">
        <v>22</v>
      </c>
      <c r="J5056" t="s">
        <v>23</v>
      </c>
      <c r="K5056" t="s">
        <v>813</v>
      </c>
      <c r="L5056" t="s">
        <v>100</v>
      </c>
      <c r="M5056">
        <v>75217</v>
      </c>
      <c r="N5056" t="s">
        <v>101</v>
      </c>
      <c r="O5056" t="s">
        <v>1759</v>
      </c>
      <c r="P5056" t="s">
        <v>42</v>
      </c>
      <c r="Q5056" t="s">
        <v>64</v>
      </c>
      <c r="R5056" t="s">
        <v>1760</v>
      </c>
      <c r="S5056">
        <v>7.056</v>
      </c>
      <c r="T5056" s="3"/>
    </row>
    <row r="5057" spans="1:20" x14ac:dyDescent="0.3">
      <c r="A5057">
        <v>5056</v>
      </c>
      <c r="B5057" t="s">
        <v>7969</v>
      </c>
      <c r="C5057">
        <f t="shared" si="78"/>
        <v>2</v>
      </c>
      <c r="D5057" s="1">
        <v>42372</v>
      </c>
      <c r="E5057" s="1">
        <v>42377</v>
      </c>
      <c r="F5057" t="s">
        <v>19</v>
      </c>
      <c r="G5057" t="s">
        <v>7263</v>
      </c>
      <c r="H5057" t="s">
        <v>7264</v>
      </c>
      <c r="I5057" t="s">
        <v>22</v>
      </c>
      <c r="J5057" t="s">
        <v>23</v>
      </c>
      <c r="K5057" t="s">
        <v>813</v>
      </c>
      <c r="L5057" t="s">
        <v>100</v>
      </c>
      <c r="M5057">
        <v>75217</v>
      </c>
      <c r="N5057" t="s">
        <v>101</v>
      </c>
      <c r="O5057" t="s">
        <v>2282</v>
      </c>
      <c r="P5057" t="s">
        <v>28</v>
      </c>
      <c r="Q5057" t="s">
        <v>29</v>
      </c>
      <c r="R5057" t="s">
        <v>2283</v>
      </c>
      <c r="S5057">
        <v>1352.3976</v>
      </c>
      <c r="T5057" s="3"/>
    </row>
    <row r="5058" spans="1:20" x14ac:dyDescent="0.3">
      <c r="A5058">
        <v>5057</v>
      </c>
      <c r="B5058" t="s">
        <v>7970</v>
      </c>
      <c r="C5058">
        <f t="shared" si="78"/>
        <v>37</v>
      </c>
      <c r="D5058" s="1">
        <v>42621</v>
      </c>
      <c r="E5058" s="1">
        <v>42624</v>
      </c>
      <c r="F5058" t="s">
        <v>184</v>
      </c>
      <c r="G5058" t="s">
        <v>3241</v>
      </c>
      <c r="H5058" t="s">
        <v>3242</v>
      </c>
      <c r="I5058" t="s">
        <v>22</v>
      </c>
      <c r="J5058" t="s">
        <v>23</v>
      </c>
      <c r="K5058" t="s">
        <v>7971</v>
      </c>
      <c r="L5058" t="s">
        <v>39</v>
      </c>
      <c r="M5058">
        <v>92553</v>
      </c>
      <c r="N5058" t="s">
        <v>40</v>
      </c>
      <c r="O5058" t="s">
        <v>7107</v>
      </c>
      <c r="P5058" t="s">
        <v>42</v>
      </c>
      <c r="Q5058" t="s">
        <v>86</v>
      </c>
      <c r="R5058" t="s">
        <v>7108</v>
      </c>
      <c r="S5058">
        <v>26.4</v>
      </c>
      <c r="T5058" s="3"/>
    </row>
    <row r="5059" spans="1:20" x14ac:dyDescent="0.3">
      <c r="A5059">
        <v>5058</v>
      </c>
      <c r="B5059" t="s">
        <v>7970</v>
      </c>
      <c r="C5059">
        <f t="shared" ref="C5059:C5122" si="79">WEEKNUM(D5059,1)</f>
        <v>37</v>
      </c>
      <c r="D5059" s="1">
        <v>42621</v>
      </c>
      <c r="E5059" s="1">
        <v>42624</v>
      </c>
      <c r="F5059" t="s">
        <v>184</v>
      </c>
      <c r="G5059" t="s">
        <v>3241</v>
      </c>
      <c r="H5059" t="s">
        <v>3242</v>
      </c>
      <c r="I5059" t="s">
        <v>22</v>
      </c>
      <c r="J5059" t="s">
        <v>23</v>
      </c>
      <c r="K5059" t="s">
        <v>7971</v>
      </c>
      <c r="L5059" t="s">
        <v>39</v>
      </c>
      <c r="M5059">
        <v>92553</v>
      </c>
      <c r="N5059" t="s">
        <v>40</v>
      </c>
      <c r="O5059" t="s">
        <v>2733</v>
      </c>
      <c r="P5059" t="s">
        <v>42</v>
      </c>
      <c r="Q5059" t="s">
        <v>55</v>
      </c>
      <c r="R5059" t="s">
        <v>2734</v>
      </c>
      <c r="S5059">
        <v>41.88</v>
      </c>
      <c r="T5059" s="3"/>
    </row>
    <row r="5060" spans="1:20" x14ac:dyDescent="0.3">
      <c r="A5060">
        <v>5059</v>
      </c>
      <c r="B5060" t="s">
        <v>7972</v>
      </c>
      <c r="C5060">
        <f t="shared" si="79"/>
        <v>14</v>
      </c>
      <c r="D5060" s="1">
        <v>42828</v>
      </c>
      <c r="E5060" s="1">
        <v>42832</v>
      </c>
      <c r="F5060" t="s">
        <v>46</v>
      </c>
      <c r="G5060" t="s">
        <v>1953</v>
      </c>
      <c r="H5060" t="s">
        <v>1954</v>
      </c>
      <c r="I5060" t="s">
        <v>22</v>
      </c>
      <c r="J5060" t="s">
        <v>23</v>
      </c>
      <c r="K5060" t="s">
        <v>142</v>
      </c>
      <c r="L5060" t="s">
        <v>143</v>
      </c>
      <c r="M5060">
        <v>19140</v>
      </c>
      <c r="N5060" t="s">
        <v>144</v>
      </c>
      <c r="O5060" t="s">
        <v>3148</v>
      </c>
      <c r="P5060" t="s">
        <v>42</v>
      </c>
      <c r="Q5060" t="s">
        <v>71</v>
      </c>
      <c r="R5060" t="s">
        <v>3149</v>
      </c>
      <c r="S5060">
        <v>99.846000000000004</v>
      </c>
      <c r="T5060" s="3"/>
    </row>
    <row r="5061" spans="1:20" x14ac:dyDescent="0.3">
      <c r="A5061">
        <v>5060</v>
      </c>
      <c r="B5061" t="s">
        <v>7973</v>
      </c>
      <c r="C5061">
        <f t="shared" si="79"/>
        <v>49</v>
      </c>
      <c r="D5061" s="1">
        <v>43074</v>
      </c>
      <c r="E5061" s="1">
        <v>43076</v>
      </c>
      <c r="F5061" t="s">
        <v>19</v>
      </c>
      <c r="G5061" t="s">
        <v>1998</v>
      </c>
      <c r="H5061" t="s">
        <v>1999</v>
      </c>
      <c r="I5061" t="s">
        <v>22</v>
      </c>
      <c r="J5061" t="s">
        <v>23</v>
      </c>
      <c r="K5061" t="s">
        <v>7974</v>
      </c>
      <c r="L5061" t="s">
        <v>25</v>
      </c>
      <c r="M5061">
        <v>40324</v>
      </c>
      <c r="N5061" t="s">
        <v>26</v>
      </c>
      <c r="O5061" t="s">
        <v>2954</v>
      </c>
      <c r="P5061" t="s">
        <v>67</v>
      </c>
      <c r="Q5061" t="s">
        <v>68</v>
      </c>
      <c r="R5061" t="s">
        <v>2955</v>
      </c>
      <c r="S5061">
        <v>699.98</v>
      </c>
      <c r="T5061" s="3"/>
    </row>
    <row r="5062" spans="1:20" x14ac:dyDescent="0.3">
      <c r="A5062">
        <v>5061</v>
      </c>
      <c r="B5062" t="s">
        <v>7973</v>
      </c>
      <c r="C5062">
        <f t="shared" si="79"/>
        <v>49</v>
      </c>
      <c r="D5062" s="1">
        <v>43074</v>
      </c>
      <c r="E5062" s="1">
        <v>43076</v>
      </c>
      <c r="F5062" t="s">
        <v>19</v>
      </c>
      <c r="G5062" t="s">
        <v>1998</v>
      </c>
      <c r="H5062" t="s">
        <v>1999</v>
      </c>
      <c r="I5062" t="s">
        <v>22</v>
      </c>
      <c r="J5062" t="s">
        <v>23</v>
      </c>
      <c r="K5062" t="s">
        <v>7974</v>
      </c>
      <c r="L5062" t="s">
        <v>25</v>
      </c>
      <c r="M5062">
        <v>40324</v>
      </c>
      <c r="N5062" t="s">
        <v>26</v>
      </c>
      <c r="O5062" t="s">
        <v>1543</v>
      </c>
      <c r="P5062" t="s">
        <v>42</v>
      </c>
      <c r="Q5062" t="s">
        <v>55</v>
      </c>
      <c r="R5062" t="s">
        <v>1544</v>
      </c>
      <c r="S5062">
        <v>584.82000000000005</v>
      </c>
      <c r="T5062" s="3"/>
    </row>
    <row r="5063" spans="1:20" x14ac:dyDescent="0.3">
      <c r="A5063">
        <v>5062</v>
      </c>
      <c r="B5063" t="s">
        <v>7975</v>
      </c>
      <c r="C5063">
        <f t="shared" si="79"/>
        <v>20</v>
      </c>
      <c r="D5063" s="1">
        <v>42498</v>
      </c>
      <c r="E5063" s="1">
        <v>42502</v>
      </c>
      <c r="F5063" t="s">
        <v>46</v>
      </c>
      <c r="G5063" t="s">
        <v>2906</v>
      </c>
      <c r="H5063" t="s">
        <v>2907</v>
      </c>
      <c r="I5063" t="s">
        <v>22</v>
      </c>
      <c r="J5063" t="s">
        <v>23</v>
      </c>
      <c r="K5063" t="s">
        <v>405</v>
      </c>
      <c r="L5063" t="s">
        <v>225</v>
      </c>
      <c r="M5063">
        <v>55407</v>
      </c>
      <c r="N5063" t="s">
        <v>101</v>
      </c>
      <c r="O5063" t="s">
        <v>2789</v>
      </c>
      <c r="P5063" t="s">
        <v>42</v>
      </c>
      <c r="Q5063" t="s">
        <v>71</v>
      </c>
      <c r="R5063" t="s">
        <v>2790</v>
      </c>
      <c r="S5063">
        <v>43.98</v>
      </c>
      <c r="T5063" s="3"/>
    </row>
    <row r="5064" spans="1:20" x14ac:dyDescent="0.3">
      <c r="A5064">
        <v>5063</v>
      </c>
      <c r="B5064" t="s">
        <v>7975</v>
      </c>
      <c r="C5064">
        <f t="shared" si="79"/>
        <v>20</v>
      </c>
      <c r="D5064" s="1">
        <v>42498</v>
      </c>
      <c r="E5064" s="1">
        <v>42502</v>
      </c>
      <c r="F5064" t="s">
        <v>46</v>
      </c>
      <c r="G5064" t="s">
        <v>2906</v>
      </c>
      <c r="H5064" t="s">
        <v>2907</v>
      </c>
      <c r="I5064" t="s">
        <v>22</v>
      </c>
      <c r="J5064" t="s">
        <v>23</v>
      </c>
      <c r="K5064" t="s">
        <v>405</v>
      </c>
      <c r="L5064" t="s">
        <v>225</v>
      </c>
      <c r="M5064">
        <v>55407</v>
      </c>
      <c r="N5064" t="s">
        <v>101</v>
      </c>
      <c r="O5064" t="s">
        <v>4243</v>
      </c>
      <c r="P5064" t="s">
        <v>67</v>
      </c>
      <c r="Q5064" t="s">
        <v>68</v>
      </c>
      <c r="R5064" t="s">
        <v>4244</v>
      </c>
      <c r="S5064">
        <v>377.97</v>
      </c>
      <c r="T5064" s="3"/>
    </row>
    <row r="5065" spans="1:20" x14ac:dyDescent="0.3">
      <c r="A5065">
        <v>5064</v>
      </c>
      <c r="B5065" t="s">
        <v>7975</v>
      </c>
      <c r="C5065">
        <f t="shared" si="79"/>
        <v>20</v>
      </c>
      <c r="D5065" s="1">
        <v>42498</v>
      </c>
      <c r="E5065" s="1">
        <v>42502</v>
      </c>
      <c r="F5065" t="s">
        <v>46</v>
      </c>
      <c r="G5065" t="s">
        <v>2906</v>
      </c>
      <c r="H5065" t="s">
        <v>2907</v>
      </c>
      <c r="I5065" t="s">
        <v>22</v>
      </c>
      <c r="J5065" t="s">
        <v>23</v>
      </c>
      <c r="K5065" t="s">
        <v>405</v>
      </c>
      <c r="L5065" t="s">
        <v>225</v>
      </c>
      <c r="M5065">
        <v>55407</v>
      </c>
      <c r="N5065" t="s">
        <v>101</v>
      </c>
      <c r="O5065" t="s">
        <v>1859</v>
      </c>
      <c r="P5065" t="s">
        <v>28</v>
      </c>
      <c r="Q5065" t="s">
        <v>61</v>
      </c>
      <c r="R5065" t="s">
        <v>1860</v>
      </c>
      <c r="S5065">
        <v>123.96</v>
      </c>
      <c r="T5065" s="3"/>
    </row>
    <row r="5066" spans="1:20" x14ac:dyDescent="0.3">
      <c r="A5066">
        <v>5065</v>
      </c>
      <c r="B5066" t="s">
        <v>7976</v>
      </c>
      <c r="C5066">
        <f t="shared" si="79"/>
        <v>38</v>
      </c>
      <c r="D5066" s="1">
        <v>43365</v>
      </c>
      <c r="E5066" s="1">
        <v>43367</v>
      </c>
      <c r="F5066" t="s">
        <v>184</v>
      </c>
      <c r="G5066" t="s">
        <v>2053</v>
      </c>
      <c r="H5066" t="s">
        <v>2054</v>
      </c>
      <c r="I5066" t="s">
        <v>22</v>
      </c>
      <c r="J5066" t="s">
        <v>23</v>
      </c>
      <c r="K5066" t="s">
        <v>517</v>
      </c>
      <c r="L5066" t="s">
        <v>241</v>
      </c>
      <c r="M5066">
        <v>19805</v>
      </c>
      <c r="N5066" t="s">
        <v>144</v>
      </c>
      <c r="O5066" t="s">
        <v>188</v>
      </c>
      <c r="P5066" t="s">
        <v>67</v>
      </c>
      <c r="Q5066" t="s">
        <v>68</v>
      </c>
      <c r="R5066" t="s">
        <v>189</v>
      </c>
      <c r="S5066">
        <v>391.98</v>
      </c>
      <c r="T5066" s="3"/>
    </row>
    <row r="5067" spans="1:20" x14ac:dyDescent="0.3">
      <c r="A5067">
        <v>5066</v>
      </c>
      <c r="B5067" t="s">
        <v>7977</v>
      </c>
      <c r="C5067">
        <f t="shared" si="79"/>
        <v>48</v>
      </c>
      <c r="D5067" s="1">
        <v>43434</v>
      </c>
      <c r="E5067" s="1">
        <v>43441</v>
      </c>
      <c r="F5067" t="s">
        <v>46</v>
      </c>
      <c r="G5067" t="s">
        <v>5527</v>
      </c>
      <c r="H5067" t="s">
        <v>5528</v>
      </c>
      <c r="I5067" t="s">
        <v>22</v>
      </c>
      <c r="J5067" t="s">
        <v>23</v>
      </c>
      <c r="K5067" t="s">
        <v>2222</v>
      </c>
      <c r="L5067" t="s">
        <v>84</v>
      </c>
      <c r="M5067">
        <v>27217</v>
      </c>
      <c r="N5067" t="s">
        <v>26</v>
      </c>
      <c r="O5067" t="s">
        <v>1073</v>
      </c>
      <c r="P5067" t="s">
        <v>67</v>
      </c>
      <c r="Q5067" t="s">
        <v>157</v>
      </c>
      <c r="R5067" t="s">
        <v>1074</v>
      </c>
      <c r="S5067">
        <v>383.976</v>
      </c>
      <c r="T5067" s="3"/>
    </row>
    <row r="5068" spans="1:20" x14ac:dyDescent="0.3">
      <c r="A5068">
        <v>5067</v>
      </c>
      <c r="B5068" t="s">
        <v>7977</v>
      </c>
      <c r="C5068">
        <f t="shared" si="79"/>
        <v>48</v>
      </c>
      <c r="D5068" s="1">
        <v>43434</v>
      </c>
      <c r="E5068" s="1">
        <v>43441</v>
      </c>
      <c r="F5068" t="s">
        <v>46</v>
      </c>
      <c r="G5068" t="s">
        <v>5527</v>
      </c>
      <c r="H5068" t="s">
        <v>5528</v>
      </c>
      <c r="I5068" t="s">
        <v>22</v>
      </c>
      <c r="J5068" t="s">
        <v>23</v>
      </c>
      <c r="K5068" t="s">
        <v>2222</v>
      </c>
      <c r="L5068" t="s">
        <v>84</v>
      </c>
      <c r="M5068">
        <v>27217</v>
      </c>
      <c r="N5068" t="s">
        <v>26</v>
      </c>
      <c r="O5068" t="s">
        <v>1602</v>
      </c>
      <c r="P5068" t="s">
        <v>28</v>
      </c>
      <c r="Q5068" t="s">
        <v>52</v>
      </c>
      <c r="R5068" t="s">
        <v>1603</v>
      </c>
      <c r="S5068">
        <v>1781.682</v>
      </c>
      <c r="T5068" s="3"/>
    </row>
    <row r="5069" spans="1:20" x14ac:dyDescent="0.3">
      <c r="A5069">
        <v>5068</v>
      </c>
      <c r="B5069" t="s">
        <v>7978</v>
      </c>
      <c r="C5069">
        <f t="shared" si="79"/>
        <v>3</v>
      </c>
      <c r="D5069" s="1">
        <v>43115</v>
      </c>
      <c r="E5069" s="1">
        <v>43119</v>
      </c>
      <c r="F5069" t="s">
        <v>46</v>
      </c>
      <c r="G5069" t="s">
        <v>4181</v>
      </c>
      <c r="H5069" t="s">
        <v>4182</v>
      </c>
      <c r="I5069" t="s">
        <v>98</v>
      </c>
      <c r="J5069" t="s">
        <v>23</v>
      </c>
      <c r="K5069" t="s">
        <v>38</v>
      </c>
      <c r="L5069" t="s">
        <v>39</v>
      </c>
      <c r="M5069">
        <v>90008</v>
      </c>
      <c r="N5069" t="s">
        <v>40</v>
      </c>
      <c r="O5069" t="s">
        <v>4167</v>
      </c>
      <c r="P5069" t="s">
        <v>42</v>
      </c>
      <c r="Q5069" t="s">
        <v>64</v>
      </c>
      <c r="R5069" t="s">
        <v>4168</v>
      </c>
      <c r="S5069">
        <v>21.4</v>
      </c>
      <c r="T5069" s="3"/>
    </row>
    <row r="5070" spans="1:20" x14ac:dyDescent="0.3">
      <c r="A5070">
        <v>5069</v>
      </c>
      <c r="B5070" t="s">
        <v>7979</v>
      </c>
      <c r="C5070">
        <f t="shared" si="79"/>
        <v>32</v>
      </c>
      <c r="D5070" s="1">
        <v>42224</v>
      </c>
      <c r="E5070" s="1">
        <v>42228</v>
      </c>
      <c r="F5070" t="s">
        <v>46</v>
      </c>
      <c r="G5070" t="s">
        <v>178</v>
      </c>
      <c r="H5070" t="s">
        <v>179</v>
      </c>
      <c r="I5070" t="s">
        <v>98</v>
      </c>
      <c r="J5070" t="s">
        <v>23</v>
      </c>
      <c r="K5070" t="s">
        <v>2387</v>
      </c>
      <c r="L5070" t="s">
        <v>234</v>
      </c>
      <c r="M5070">
        <v>48183</v>
      </c>
      <c r="N5070" t="s">
        <v>101</v>
      </c>
      <c r="O5070" t="s">
        <v>6857</v>
      </c>
      <c r="P5070" t="s">
        <v>67</v>
      </c>
      <c r="Q5070" t="s">
        <v>1215</v>
      </c>
      <c r="R5070" t="s">
        <v>6858</v>
      </c>
      <c r="S5070">
        <v>549.99</v>
      </c>
      <c r="T5070" s="3"/>
    </row>
    <row r="5071" spans="1:20" x14ac:dyDescent="0.3">
      <c r="A5071">
        <v>5070</v>
      </c>
      <c r="B5071" t="s">
        <v>7979</v>
      </c>
      <c r="C5071">
        <f t="shared" si="79"/>
        <v>32</v>
      </c>
      <c r="D5071" s="1">
        <v>42224</v>
      </c>
      <c r="E5071" s="1">
        <v>42228</v>
      </c>
      <c r="F5071" t="s">
        <v>46</v>
      </c>
      <c r="G5071" t="s">
        <v>178</v>
      </c>
      <c r="H5071" t="s">
        <v>179</v>
      </c>
      <c r="I5071" t="s">
        <v>98</v>
      </c>
      <c r="J5071" t="s">
        <v>23</v>
      </c>
      <c r="K5071" t="s">
        <v>2387</v>
      </c>
      <c r="L5071" t="s">
        <v>234</v>
      </c>
      <c r="M5071">
        <v>48183</v>
      </c>
      <c r="N5071" t="s">
        <v>101</v>
      </c>
      <c r="O5071" t="s">
        <v>4370</v>
      </c>
      <c r="P5071" t="s">
        <v>42</v>
      </c>
      <c r="Q5071" t="s">
        <v>74</v>
      </c>
      <c r="R5071" t="s">
        <v>4371</v>
      </c>
      <c r="S5071">
        <v>167.535</v>
      </c>
      <c r="T5071" s="3"/>
    </row>
    <row r="5072" spans="1:20" x14ac:dyDescent="0.3">
      <c r="A5072">
        <v>5071</v>
      </c>
      <c r="B5072" t="s">
        <v>7979</v>
      </c>
      <c r="C5072">
        <f t="shared" si="79"/>
        <v>32</v>
      </c>
      <c r="D5072" s="1">
        <v>42224</v>
      </c>
      <c r="E5072" s="1">
        <v>42228</v>
      </c>
      <c r="F5072" t="s">
        <v>46</v>
      </c>
      <c r="G5072" t="s">
        <v>178</v>
      </c>
      <c r="H5072" t="s">
        <v>179</v>
      </c>
      <c r="I5072" t="s">
        <v>98</v>
      </c>
      <c r="J5072" t="s">
        <v>23</v>
      </c>
      <c r="K5072" t="s">
        <v>2387</v>
      </c>
      <c r="L5072" t="s">
        <v>234</v>
      </c>
      <c r="M5072">
        <v>48183</v>
      </c>
      <c r="N5072" t="s">
        <v>101</v>
      </c>
      <c r="O5072" t="s">
        <v>522</v>
      </c>
      <c r="P5072" t="s">
        <v>42</v>
      </c>
      <c r="Q5072" t="s">
        <v>169</v>
      </c>
      <c r="R5072" t="s">
        <v>523</v>
      </c>
      <c r="S5072">
        <v>38.340000000000003</v>
      </c>
      <c r="T5072" s="3"/>
    </row>
    <row r="5073" spans="1:20" x14ac:dyDescent="0.3">
      <c r="A5073">
        <v>5072</v>
      </c>
      <c r="B5073" t="s">
        <v>7979</v>
      </c>
      <c r="C5073">
        <f t="shared" si="79"/>
        <v>32</v>
      </c>
      <c r="D5073" s="1">
        <v>42224</v>
      </c>
      <c r="E5073" s="1">
        <v>42228</v>
      </c>
      <c r="F5073" t="s">
        <v>46</v>
      </c>
      <c r="G5073" t="s">
        <v>178</v>
      </c>
      <c r="H5073" t="s">
        <v>179</v>
      </c>
      <c r="I5073" t="s">
        <v>98</v>
      </c>
      <c r="J5073" t="s">
        <v>23</v>
      </c>
      <c r="K5073" t="s">
        <v>2387</v>
      </c>
      <c r="L5073" t="s">
        <v>234</v>
      </c>
      <c r="M5073">
        <v>48183</v>
      </c>
      <c r="N5073" t="s">
        <v>101</v>
      </c>
      <c r="O5073" t="s">
        <v>4417</v>
      </c>
      <c r="P5073" t="s">
        <v>28</v>
      </c>
      <c r="Q5073" t="s">
        <v>61</v>
      </c>
      <c r="R5073" t="s">
        <v>4418</v>
      </c>
      <c r="S5073">
        <v>53.88</v>
      </c>
      <c r="T5073" s="3"/>
    </row>
    <row r="5074" spans="1:20" x14ac:dyDescent="0.3">
      <c r="A5074">
        <v>5073</v>
      </c>
      <c r="B5074" t="s">
        <v>7979</v>
      </c>
      <c r="C5074">
        <f t="shared" si="79"/>
        <v>32</v>
      </c>
      <c r="D5074" s="1">
        <v>42224</v>
      </c>
      <c r="E5074" s="1">
        <v>42228</v>
      </c>
      <c r="F5074" t="s">
        <v>46</v>
      </c>
      <c r="G5074" t="s">
        <v>178</v>
      </c>
      <c r="H5074" t="s">
        <v>179</v>
      </c>
      <c r="I5074" t="s">
        <v>98</v>
      </c>
      <c r="J5074" t="s">
        <v>23</v>
      </c>
      <c r="K5074" t="s">
        <v>2387</v>
      </c>
      <c r="L5074" t="s">
        <v>234</v>
      </c>
      <c r="M5074">
        <v>48183</v>
      </c>
      <c r="N5074" t="s">
        <v>101</v>
      </c>
      <c r="O5074" t="s">
        <v>6525</v>
      </c>
      <c r="P5074" t="s">
        <v>67</v>
      </c>
      <c r="Q5074" t="s">
        <v>68</v>
      </c>
      <c r="R5074" t="s">
        <v>6526</v>
      </c>
      <c r="S5074">
        <v>299.98</v>
      </c>
      <c r="T5074" s="3"/>
    </row>
    <row r="5075" spans="1:20" x14ac:dyDescent="0.3">
      <c r="A5075">
        <v>5074</v>
      </c>
      <c r="B5075" t="s">
        <v>7980</v>
      </c>
      <c r="C5075">
        <f t="shared" si="79"/>
        <v>45</v>
      </c>
      <c r="D5075" s="1">
        <v>42679</v>
      </c>
      <c r="E5075" s="1">
        <v>42679</v>
      </c>
      <c r="F5075" t="s">
        <v>1289</v>
      </c>
      <c r="G5075" t="s">
        <v>5228</v>
      </c>
      <c r="H5075" t="s">
        <v>5229</v>
      </c>
      <c r="I5075" t="s">
        <v>22</v>
      </c>
      <c r="J5075" t="s">
        <v>23</v>
      </c>
      <c r="K5075" t="s">
        <v>123</v>
      </c>
      <c r="L5075" t="s">
        <v>39</v>
      </c>
      <c r="M5075">
        <v>94109</v>
      </c>
      <c r="N5075" t="s">
        <v>40</v>
      </c>
      <c r="O5075" t="s">
        <v>3731</v>
      </c>
      <c r="P5075" t="s">
        <v>42</v>
      </c>
      <c r="Q5075" t="s">
        <v>55</v>
      </c>
      <c r="R5075" t="s">
        <v>3732</v>
      </c>
      <c r="S5075">
        <v>62.8</v>
      </c>
      <c r="T5075" s="3"/>
    </row>
    <row r="5076" spans="1:20" x14ac:dyDescent="0.3">
      <c r="A5076">
        <v>5075</v>
      </c>
      <c r="B5076" t="s">
        <v>7981</v>
      </c>
      <c r="C5076">
        <f t="shared" si="79"/>
        <v>17</v>
      </c>
      <c r="D5076" s="1">
        <v>43215</v>
      </c>
      <c r="E5076" s="1">
        <v>43219</v>
      </c>
      <c r="F5076" t="s">
        <v>19</v>
      </c>
      <c r="G5076" t="s">
        <v>3939</v>
      </c>
      <c r="H5076" t="s">
        <v>3940</v>
      </c>
      <c r="I5076" t="s">
        <v>22</v>
      </c>
      <c r="J5076" t="s">
        <v>23</v>
      </c>
      <c r="K5076" t="s">
        <v>38</v>
      </c>
      <c r="L5076" t="s">
        <v>39</v>
      </c>
      <c r="M5076">
        <v>90049</v>
      </c>
      <c r="N5076" t="s">
        <v>40</v>
      </c>
      <c r="O5076" t="s">
        <v>2055</v>
      </c>
      <c r="P5076" t="s">
        <v>42</v>
      </c>
      <c r="Q5076" t="s">
        <v>71</v>
      </c>
      <c r="R5076" t="s">
        <v>2056</v>
      </c>
      <c r="S5076">
        <v>13.904</v>
      </c>
      <c r="T5076" s="3"/>
    </row>
    <row r="5077" spans="1:20" x14ac:dyDescent="0.3">
      <c r="A5077">
        <v>5076</v>
      </c>
      <c r="B5077" t="s">
        <v>7982</v>
      </c>
      <c r="C5077">
        <f t="shared" si="79"/>
        <v>17</v>
      </c>
      <c r="D5077" s="1">
        <v>42114</v>
      </c>
      <c r="E5077" s="1">
        <v>42116</v>
      </c>
      <c r="F5077" t="s">
        <v>19</v>
      </c>
      <c r="G5077" t="s">
        <v>2305</v>
      </c>
      <c r="H5077" t="s">
        <v>2306</v>
      </c>
      <c r="I5077" t="s">
        <v>22</v>
      </c>
      <c r="J5077" t="s">
        <v>23</v>
      </c>
      <c r="K5077" t="s">
        <v>180</v>
      </c>
      <c r="L5077" t="s">
        <v>100</v>
      </c>
      <c r="M5077">
        <v>77070</v>
      </c>
      <c r="N5077" t="s">
        <v>101</v>
      </c>
      <c r="O5077" t="s">
        <v>899</v>
      </c>
      <c r="P5077" t="s">
        <v>28</v>
      </c>
      <c r="Q5077" t="s">
        <v>52</v>
      </c>
      <c r="R5077" t="s">
        <v>900</v>
      </c>
      <c r="S5077">
        <v>744.1</v>
      </c>
      <c r="T5077" s="3"/>
    </row>
    <row r="5078" spans="1:20" x14ac:dyDescent="0.3">
      <c r="A5078">
        <v>5077</v>
      </c>
      <c r="B5078" t="s">
        <v>7982</v>
      </c>
      <c r="C5078">
        <f t="shared" si="79"/>
        <v>17</v>
      </c>
      <c r="D5078" s="1">
        <v>42114</v>
      </c>
      <c r="E5078" s="1">
        <v>42116</v>
      </c>
      <c r="F5078" t="s">
        <v>19</v>
      </c>
      <c r="G5078" t="s">
        <v>2305</v>
      </c>
      <c r="H5078" t="s">
        <v>2306</v>
      </c>
      <c r="I5078" t="s">
        <v>22</v>
      </c>
      <c r="J5078" t="s">
        <v>23</v>
      </c>
      <c r="K5078" t="s">
        <v>180</v>
      </c>
      <c r="L5078" t="s">
        <v>100</v>
      </c>
      <c r="M5078">
        <v>77070</v>
      </c>
      <c r="N5078" t="s">
        <v>101</v>
      </c>
      <c r="O5078" t="s">
        <v>2349</v>
      </c>
      <c r="P5078" t="s">
        <v>42</v>
      </c>
      <c r="Q5078" t="s">
        <v>55</v>
      </c>
      <c r="R5078" t="s">
        <v>2350</v>
      </c>
      <c r="S5078">
        <v>44.84</v>
      </c>
      <c r="T5078" s="3"/>
    </row>
    <row r="5079" spans="1:20" x14ac:dyDescent="0.3">
      <c r="A5079">
        <v>5078</v>
      </c>
      <c r="B5079" t="s">
        <v>7982</v>
      </c>
      <c r="C5079">
        <f t="shared" si="79"/>
        <v>17</v>
      </c>
      <c r="D5079" s="1">
        <v>42114</v>
      </c>
      <c r="E5079" s="1">
        <v>42116</v>
      </c>
      <c r="F5079" t="s">
        <v>19</v>
      </c>
      <c r="G5079" t="s">
        <v>2305</v>
      </c>
      <c r="H5079" t="s">
        <v>2306</v>
      </c>
      <c r="I5079" t="s">
        <v>22</v>
      </c>
      <c r="J5079" t="s">
        <v>23</v>
      </c>
      <c r="K5079" t="s">
        <v>180</v>
      </c>
      <c r="L5079" t="s">
        <v>100</v>
      </c>
      <c r="M5079">
        <v>77070</v>
      </c>
      <c r="N5079" t="s">
        <v>101</v>
      </c>
      <c r="O5079" t="s">
        <v>7528</v>
      </c>
      <c r="P5079" t="s">
        <v>28</v>
      </c>
      <c r="Q5079" t="s">
        <v>52</v>
      </c>
      <c r="R5079" t="s">
        <v>7529</v>
      </c>
      <c r="S5079">
        <v>401.59</v>
      </c>
      <c r="T5079" s="3"/>
    </row>
    <row r="5080" spans="1:20" x14ac:dyDescent="0.3">
      <c r="A5080">
        <v>5079</v>
      </c>
      <c r="B5080" t="s">
        <v>7983</v>
      </c>
      <c r="C5080">
        <f t="shared" si="79"/>
        <v>46</v>
      </c>
      <c r="D5080" s="1">
        <v>43415</v>
      </c>
      <c r="E5080" s="1">
        <v>43421</v>
      </c>
      <c r="F5080" t="s">
        <v>46</v>
      </c>
      <c r="G5080" t="s">
        <v>2847</v>
      </c>
      <c r="H5080" t="s">
        <v>2848</v>
      </c>
      <c r="I5080" t="s">
        <v>98</v>
      </c>
      <c r="J5080" t="s">
        <v>23</v>
      </c>
      <c r="K5080" t="s">
        <v>2550</v>
      </c>
      <c r="L5080" t="s">
        <v>110</v>
      </c>
      <c r="M5080">
        <v>53209</v>
      </c>
      <c r="N5080" t="s">
        <v>101</v>
      </c>
      <c r="O5080" t="s">
        <v>2039</v>
      </c>
      <c r="P5080" t="s">
        <v>42</v>
      </c>
      <c r="Q5080" t="s">
        <v>71</v>
      </c>
      <c r="R5080" t="s">
        <v>2040</v>
      </c>
      <c r="S5080">
        <v>18.239999999999998</v>
      </c>
      <c r="T5080" s="3"/>
    </row>
    <row r="5081" spans="1:20" x14ac:dyDescent="0.3">
      <c r="A5081">
        <v>5080</v>
      </c>
      <c r="B5081" t="s">
        <v>7984</v>
      </c>
      <c r="C5081">
        <f t="shared" si="79"/>
        <v>48</v>
      </c>
      <c r="D5081" s="1">
        <v>43429</v>
      </c>
      <c r="E5081" s="1">
        <v>43433</v>
      </c>
      <c r="F5081" t="s">
        <v>46</v>
      </c>
      <c r="G5081" t="s">
        <v>1843</v>
      </c>
      <c r="H5081" t="s">
        <v>1844</v>
      </c>
      <c r="I5081" t="s">
        <v>22</v>
      </c>
      <c r="J5081" t="s">
        <v>23</v>
      </c>
      <c r="K5081" t="s">
        <v>123</v>
      </c>
      <c r="L5081" t="s">
        <v>39</v>
      </c>
      <c r="M5081">
        <v>94122</v>
      </c>
      <c r="N5081" t="s">
        <v>40</v>
      </c>
      <c r="O5081" t="s">
        <v>5024</v>
      </c>
      <c r="P5081" t="s">
        <v>28</v>
      </c>
      <c r="Q5081" t="s">
        <v>29</v>
      </c>
      <c r="R5081" t="s">
        <v>5541</v>
      </c>
      <c r="S5081">
        <v>359.49900000000002</v>
      </c>
      <c r="T5081" s="3"/>
    </row>
    <row r="5082" spans="1:20" x14ac:dyDescent="0.3">
      <c r="A5082">
        <v>5081</v>
      </c>
      <c r="B5082" t="s">
        <v>7984</v>
      </c>
      <c r="C5082">
        <f t="shared" si="79"/>
        <v>48</v>
      </c>
      <c r="D5082" s="1">
        <v>43429</v>
      </c>
      <c r="E5082" s="1">
        <v>43433</v>
      </c>
      <c r="F5082" t="s">
        <v>46</v>
      </c>
      <c r="G5082" t="s">
        <v>1843</v>
      </c>
      <c r="H5082" t="s">
        <v>1844</v>
      </c>
      <c r="I5082" t="s">
        <v>22</v>
      </c>
      <c r="J5082" t="s">
        <v>23</v>
      </c>
      <c r="K5082" t="s">
        <v>123</v>
      </c>
      <c r="L5082" t="s">
        <v>39</v>
      </c>
      <c r="M5082">
        <v>94122</v>
      </c>
      <c r="N5082" t="s">
        <v>40</v>
      </c>
      <c r="O5082" t="s">
        <v>1825</v>
      </c>
      <c r="P5082" t="s">
        <v>42</v>
      </c>
      <c r="Q5082" t="s">
        <v>55</v>
      </c>
      <c r="R5082" t="s">
        <v>1826</v>
      </c>
      <c r="S5082">
        <v>10.48</v>
      </c>
      <c r="T5082" s="3"/>
    </row>
    <row r="5083" spans="1:20" x14ac:dyDescent="0.3">
      <c r="A5083">
        <v>5082</v>
      </c>
      <c r="B5083" t="s">
        <v>7985</v>
      </c>
      <c r="C5083">
        <f t="shared" si="79"/>
        <v>52</v>
      </c>
      <c r="D5083" s="1">
        <v>42722</v>
      </c>
      <c r="E5083" s="1">
        <v>42722</v>
      </c>
      <c r="F5083" t="s">
        <v>1289</v>
      </c>
      <c r="G5083" t="s">
        <v>719</v>
      </c>
      <c r="H5083" t="s">
        <v>720</v>
      </c>
      <c r="I5083" t="s">
        <v>98</v>
      </c>
      <c r="J5083" t="s">
        <v>23</v>
      </c>
      <c r="K5083" t="s">
        <v>2181</v>
      </c>
      <c r="L5083" t="s">
        <v>494</v>
      </c>
      <c r="M5083">
        <v>44105</v>
      </c>
      <c r="N5083" t="s">
        <v>144</v>
      </c>
      <c r="O5083" t="s">
        <v>1899</v>
      </c>
      <c r="P5083" t="s">
        <v>42</v>
      </c>
      <c r="Q5083" t="s">
        <v>86</v>
      </c>
      <c r="R5083" t="s">
        <v>1900</v>
      </c>
      <c r="S5083">
        <v>20.736000000000001</v>
      </c>
      <c r="T5083" s="3"/>
    </row>
    <row r="5084" spans="1:20" x14ac:dyDescent="0.3">
      <c r="A5084">
        <v>5083</v>
      </c>
      <c r="B5084" t="s">
        <v>7986</v>
      </c>
      <c r="C5084">
        <f t="shared" si="79"/>
        <v>36</v>
      </c>
      <c r="D5084" s="1">
        <v>42986</v>
      </c>
      <c r="E5084" s="1">
        <v>42990</v>
      </c>
      <c r="F5084" t="s">
        <v>46</v>
      </c>
      <c r="G5084" t="s">
        <v>7987</v>
      </c>
      <c r="H5084" t="s">
        <v>7988</v>
      </c>
      <c r="I5084" t="s">
        <v>22</v>
      </c>
      <c r="J5084" t="s">
        <v>23</v>
      </c>
      <c r="K5084" t="s">
        <v>733</v>
      </c>
      <c r="L5084" t="s">
        <v>84</v>
      </c>
      <c r="M5084">
        <v>28110</v>
      </c>
      <c r="N5084" t="s">
        <v>26</v>
      </c>
      <c r="O5084" t="s">
        <v>3561</v>
      </c>
      <c r="P5084" t="s">
        <v>67</v>
      </c>
      <c r="Q5084" t="s">
        <v>157</v>
      </c>
      <c r="R5084" t="s">
        <v>3562</v>
      </c>
      <c r="S5084">
        <v>35.167999999999999</v>
      </c>
      <c r="T5084" s="3"/>
    </row>
    <row r="5085" spans="1:20" x14ac:dyDescent="0.3">
      <c r="A5085">
        <v>5084</v>
      </c>
      <c r="B5085" t="s">
        <v>7986</v>
      </c>
      <c r="C5085">
        <f t="shared" si="79"/>
        <v>36</v>
      </c>
      <c r="D5085" s="1">
        <v>42986</v>
      </c>
      <c r="E5085" s="1">
        <v>42990</v>
      </c>
      <c r="F5085" t="s">
        <v>46</v>
      </c>
      <c r="G5085" t="s">
        <v>7987</v>
      </c>
      <c r="H5085" t="s">
        <v>7988</v>
      </c>
      <c r="I5085" t="s">
        <v>22</v>
      </c>
      <c r="J5085" t="s">
        <v>23</v>
      </c>
      <c r="K5085" t="s">
        <v>733</v>
      </c>
      <c r="L5085" t="s">
        <v>84</v>
      </c>
      <c r="M5085">
        <v>28110</v>
      </c>
      <c r="N5085" t="s">
        <v>26</v>
      </c>
      <c r="O5085" t="s">
        <v>3854</v>
      </c>
      <c r="P5085" t="s">
        <v>42</v>
      </c>
      <c r="Q5085" t="s">
        <v>86</v>
      </c>
      <c r="R5085" t="s">
        <v>3855</v>
      </c>
      <c r="S5085">
        <v>64.703999999999994</v>
      </c>
      <c r="T5085" s="3"/>
    </row>
    <row r="5086" spans="1:20" x14ac:dyDescent="0.3">
      <c r="A5086">
        <v>5085</v>
      </c>
      <c r="B5086" t="s">
        <v>7989</v>
      </c>
      <c r="C5086">
        <f t="shared" si="79"/>
        <v>23</v>
      </c>
      <c r="D5086" s="1">
        <v>42892</v>
      </c>
      <c r="E5086" s="1">
        <v>42895</v>
      </c>
      <c r="F5086" t="s">
        <v>19</v>
      </c>
      <c r="G5086" t="s">
        <v>4779</v>
      </c>
      <c r="H5086" t="s">
        <v>4780</v>
      </c>
      <c r="I5086" t="s">
        <v>37</v>
      </c>
      <c r="J5086" t="s">
        <v>23</v>
      </c>
      <c r="K5086" t="s">
        <v>1243</v>
      </c>
      <c r="L5086" t="s">
        <v>1244</v>
      </c>
      <c r="M5086">
        <v>1852</v>
      </c>
      <c r="N5086" t="s">
        <v>144</v>
      </c>
      <c r="O5086" t="s">
        <v>3057</v>
      </c>
      <c r="P5086" t="s">
        <v>42</v>
      </c>
      <c r="Q5086" t="s">
        <v>86</v>
      </c>
      <c r="R5086" t="s">
        <v>3058</v>
      </c>
      <c r="S5086">
        <v>105.52</v>
      </c>
      <c r="T5086" s="3"/>
    </row>
    <row r="5087" spans="1:20" x14ac:dyDescent="0.3">
      <c r="A5087">
        <v>5086</v>
      </c>
      <c r="B5087" t="s">
        <v>7990</v>
      </c>
      <c r="C5087">
        <f t="shared" si="79"/>
        <v>26</v>
      </c>
      <c r="D5087" s="1">
        <v>42540</v>
      </c>
      <c r="E5087" s="1">
        <v>42544</v>
      </c>
      <c r="F5087" t="s">
        <v>46</v>
      </c>
      <c r="G5087" t="s">
        <v>3920</v>
      </c>
      <c r="H5087" t="s">
        <v>3921</v>
      </c>
      <c r="I5087" t="s">
        <v>98</v>
      </c>
      <c r="J5087" t="s">
        <v>23</v>
      </c>
      <c r="K5087" t="s">
        <v>813</v>
      </c>
      <c r="L5087" t="s">
        <v>100</v>
      </c>
      <c r="M5087">
        <v>75081</v>
      </c>
      <c r="N5087" t="s">
        <v>101</v>
      </c>
      <c r="O5087" t="s">
        <v>1928</v>
      </c>
      <c r="P5087" t="s">
        <v>42</v>
      </c>
      <c r="Q5087" t="s">
        <v>71</v>
      </c>
      <c r="R5087" t="s">
        <v>1929</v>
      </c>
      <c r="S5087">
        <v>5.7919999999999998</v>
      </c>
      <c r="T5087" s="3"/>
    </row>
    <row r="5088" spans="1:20" x14ac:dyDescent="0.3">
      <c r="A5088">
        <v>5087</v>
      </c>
      <c r="B5088" t="s">
        <v>7991</v>
      </c>
      <c r="C5088">
        <f t="shared" si="79"/>
        <v>10</v>
      </c>
      <c r="D5088" s="1">
        <v>42434</v>
      </c>
      <c r="E5088" s="1">
        <v>42438</v>
      </c>
      <c r="F5088" t="s">
        <v>46</v>
      </c>
      <c r="G5088" t="s">
        <v>3958</v>
      </c>
      <c r="H5088" t="s">
        <v>3959</v>
      </c>
      <c r="I5088" t="s">
        <v>37</v>
      </c>
      <c r="J5088" t="s">
        <v>23</v>
      </c>
      <c r="K5088" t="s">
        <v>142</v>
      </c>
      <c r="L5088" t="s">
        <v>143</v>
      </c>
      <c r="M5088">
        <v>19120</v>
      </c>
      <c r="N5088" t="s">
        <v>144</v>
      </c>
      <c r="O5088" t="s">
        <v>7992</v>
      </c>
      <c r="P5088" t="s">
        <v>67</v>
      </c>
      <c r="Q5088" t="s">
        <v>68</v>
      </c>
      <c r="R5088" t="s">
        <v>7993</v>
      </c>
      <c r="S5088">
        <v>466.15800000000002</v>
      </c>
      <c r="T5088" s="3"/>
    </row>
    <row r="5089" spans="1:20" x14ac:dyDescent="0.3">
      <c r="A5089">
        <v>5088</v>
      </c>
      <c r="B5089" t="s">
        <v>7991</v>
      </c>
      <c r="C5089">
        <f t="shared" si="79"/>
        <v>10</v>
      </c>
      <c r="D5089" s="1">
        <v>42434</v>
      </c>
      <c r="E5089" s="1">
        <v>42438</v>
      </c>
      <c r="F5089" t="s">
        <v>46</v>
      </c>
      <c r="G5089" t="s">
        <v>3958</v>
      </c>
      <c r="H5089" t="s">
        <v>3959</v>
      </c>
      <c r="I5089" t="s">
        <v>37</v>
      </c>
      <c r="J5089" t="s">
        <v>23</v>
      </c>
      <c r="K5089" t="s">
        <v>142</v>
      </c>
      <c r="L5089" t="s">
        <v>143</v>
      </c>
      <c r="M5089">
        <v>19120</v>
      </c>
      <c r="N5089" t="s">
        <v>144</v>
      </c>
      <c r="O5089" t="s">
        <v>2150</v>
      </c>
      <c r="P5089" t="s">
        <v>67</v>
      </c>
      <c r="Q5089" t="s">
        <v>157</v>
      </c>
      <c r="R5089" t="s">
        <v>2151</v>
      </c>
      <c r="S5089">
        <v>10.311999999999999</v>
      </c>
      <c r="T5089" s="3"/>
    </row>
    <row r="5090" spans="1:20" x14ac:dyDescent="0.3">
      <c r="A5090">
        <v>5089</v>
      </c>
      <c r="B5090" t="s">
        <v>7991</v>
      </c>
      <c r="C5090">
        <f t="shared" si="79"/>
        <v>10</v>
      </c>
      <c r="D5090" s="1">
        <v>42434</v>
      </c>
      <c r="E5090" s="1">
        <v>42438</v>
      </c>
      <c r="F5090" t="s">
        <v>46</v>
      </c>
      <c r="G5090" t="s">
        <v>3958</v>
      </c>
      <c r="H5090" t="s">
        <v>3959</v>
      </c>
      <c r="I5090" t="s">
        <v>37</v>
      </c>
      <c r="J5090" t="s">
        <v>23</v>
      </c>
      <c r="K5090" t="s">
        <v>142</v>
      </c>
      <c r="L5090" t="s">
        <v>143</v>
      </c>
      <c r="M5090">
        <v>19120</v>
      </c>
      <c r="N5090" t="s">
        <v>144</v>
      </c>
      <c r="O5090" t="s">
        <v>3126</v>
      </c>
      <c r="P5090" t="s">
        <v>42</v>
      </c>
      <c r="Q5090" t="s">
        <v>71</v>
      </c>
      <c r="R5090" t="s">
        <v>3127</v>
      </c>
      <c r="S5090">
        <v>2.556</v>
      </c>
      <c r="T5090" s="3"/>
    </row>
    <row r="5091" spans="1:20" x14ac:dyDescent="0.3">
      <c r="A5091">
        <v>5090</v>
      </c>
      <c r="B5091" t="s">
        <v>7994</v>
      </c>
      <c r="C5091">
        <f t="shared" si="79"/>
        <v>31</v>
      </c>
      <c r="D5091" s="1">
        <v>43316</v>
      </c>
      <c r="E5091" s="1">
        <v>43319</v>
      </c>
      <c r="F5091" t="s">
        <v>184</v>
      </c>
      <c r="G5091" t="s">
        <v>3749</v>
      </c>
      <c r="H5091" t="s">
        <v>3750</v>
      </c>
      <c r="I5091" t="s">
        <v>37</v>
      </c>
      <c r="J5091" t="s">
        <v>23</v>
      </c>
      <c r="K5091" t="s">
        <v>7995</v>
      </c>
      <c r="L5091" t="s">
        <v>453</v>
      </c>
      <c r="M5091">
        <v>80538</v>
      </c>
      <c r="N5091" t="s">
        <v>40</v>
      </c>
      <c r="O5091" t="s">
        <v>5710</v>
      </c>
      <c r="P5091" t="s">
        <v>42</v>
      </c>
      <c r="Q5091" t="s">
        <v>86</v>
      </c>
      <c r="R5091" t="s">
        <v>5711</v>
      </c>
      <c r="S5091">
        <v>7.968</v>
      </c>
      <c r="T5091" s="3"/>
    </row>
    <row r="5092" spans="1:20" x14ac:dyDescent="0.3">
      <c r="A5092">
        <v>5091</v>
      </c>
      <c r="B5092" t="s">
        <v>7994</v>
      </c>
      <c r="C5092">
        <f t="shared" si="79"/>
        <v>31</v>
      </c>
      <c r="D5092" s="1">
        <v>43316</v>
      </c>
      <c r="E5092" s="1">
        <v>43319</v>
      </c>
      <c r="F5092" t="s">
        <v>184</v>
      </c>
      <c r="G5092" t="s">
        <v>3749</v>
      </c>
      <c r="H5092" t="s">
        <v>3750</v>
      </c>
      <c r="I5092" t="s">
        <v>37</v>
      </c>
      <c r="J5092" t="s">
        <v>23</v>
      </c>
      <c r="K5092" t="s">
        <v>7995</v>
      </c>
      <c r="L5092" t="s">
        <v>453</v>
      </c>
      <c r="M5092">
        <v>80538</v>
      </c>
      <c r="N5092" t="s">
        <v>40</v>
      </c>
      <c r="O5092" t="s">
        <v>2337</v>
      </c>
      <c r="P5092" t="s">
        <v>42</v>
      </c>
      <c r="Q5092" t="s">
        <v>169</v>
      </c>
      <c r="R5092" t="s">
        <v>2338</v>
      </c>
      <c r="S5092">
        <v>8.7840000000000007</v>
      </c>
      <c r="T5092" s="3"/>
    </row>
    <row r="5093" spans="1:20" x14ac:dyDescent="0.3">
      <c r="A5093">
        <v>5092</v>
      </c>
      <c r="B5093" t="s">
        <v>7996</v>
      </c>
      <c r="C5093">
        <f t="shared" si="79"/>
        <v>53</v>
      </c>
      <c r="D5093" s="1">
        <v>43464</v>
      </c>
      <c r="E5093" s="1">
        <v>43468</v>
      </c>
      <c r="F5093" t="s">
        <v>46</v>
      </c>
      <c r="G5093" t="s">
        <v>7987</v>
      </c>
      <c r="H5093" t="s">
        <v>7988</v>
      </c>
      <c r="I5093" t="s">
        <v>22</v>
      </c>
      <c r="J5093" t="s">
        <v>23</v>
      </c>
      <c r="K5093" t="s">
        <v>7995</v>
      </c>
      <c r="L5093" t="s">
        <v>453</v>
      </c>
      <c r="M5093">
        <v>80538</v>
      </c>
      <c r="N5093" t="s">
        <v>40</v>
      </c>
      <c r="O5093" t="s">
        <v>1001</v>
      </c>
      <c r="P5093" t="s">
        <v>42</v>
      </c>
      <c r="Q5093" t="s">
        <v>265</v>
      </c>
      <c r="R5093" t="s">
        <v>1002</v>
      </c>
      <c r="S5093">
        <v>3.024</v>
      </c>
      <c r="T5093" s="3"/>
    </row>
    <row r="5094" spans="1:20" x14ac:dyDescent="0.3">
      <c r="A5094">
        <v>5093</v>
      </c>
      <c r="B5094" t="s">
        <v>7997</v>
      </c>
      <c r="C5094">
        <f t="shared" si="79"/>
        <v>22</v>
      </c>
      <c r="D5094" s="1">
        <v>42513</v>
      </c>
      <c r="E5094" s="1">
        <v>42517</v>
      </c>
      <c r="F5094" t="s">
        <v>46</v>
      </c>
      <c r="G5094" t="s">
        <v>1012</v>
      </c>
      <c r="H5094" t="s">
        <v>1013</v>
      </c>
      <c r="I5094" t="s">
        <v>37</v>
      </c>
      <c r="J5094" t="s">
        <v>23</v>
      </c>
      <c r="K5094" t="s">
        <v>7131</v>
      </c>
      <c r="L5094" t="s">
        <v>1399</v>
      </c>
      <c r="M5094">
        <v>2895</v>
      </c>
      <c r="N5094" t="s">
        <v>144</v>
      </c>
      <c r="O5094" t="s">
        <v>1766</v>
      </c>
      <c r="P5094" t="s">
        <v>42</v>
      </c>
      <c r="Q5094" t="s">
        <v>55</v>
      </c>
      <c r="R5094" t="s">
        <v>1767</v>
      </c>
      <c r="S5094">
        <v>51.45</v>
      </c>
      <c r="T5094" s="3"/>
    </row>
    <row r="5095" spans="1:20" x14ac:dyDescent="0.3">
      <c r="A5095">
        <v>5094</v>
      </c>
      <c r="B5095" t="s">
        <v>7998</v>
      </c>
      <c r="C5095">
        <f t="shared" si="79"/>
        <v>50</v>
      </c>
      <c r="D5095" s="1">
        <v>42344</v>
      </c>
      <c r="E5095" s="1">
        <v>42348</v>
      </c>
      <c r="F5095" t="s">
        <v>46</v>
      </c>
      <c r="G5095" t="s">
        <v>2650</v>
      </c>
      <c r="H5095" t="s">
        <v>2651</v>
      </c>
      <c r="I5095" t="s">
        <v>22</v>
      </c>
      <c r="J5095" t="s">
        <v>23</v>
      </c>
      <c r="K5095" t="s">
        <v>299</v>
      </c>
      <c r="L5095" t="s">
        <v>207</v>
      </c>
      <c r="M5095">
        <v>60610</v>
      </c>
      <c r="N5095" t="s">
        <v>101</v>
      </c>
      <c r="O5095" t="s">
        <v>5297</v>
      </c>
      <c r="P5095" t="s">
        <v>42</v>
      </c>
      <c r="Q5095" t="s">
        <v>74</v>
      </c>
      <c r="R5095" t="s">
        <v>5298</v>
      </c>
      <c r="S5095">
        <v>14.016</v>
      </c>
      <c r="T5095" s="3"/>
    </row>
    <row r="5096" spans="1:20" x14ac:dyDescent="0.3">
      <c r="A5096">
        <v>5095</v>
      </c>
      <c r="B5096" t="s">
        <v>7998</v>
      </c>
      <c r="C5096">
        <f t="shared" si="79"/>
        <v>50</v>
      </c>
      <c r="D5096" s="1">
        <v>42344</v>
      </c>
      <c r="E5096" s="1">
        <v>42348</v>
      </c>
      <c r="F5096" t="s">
        <v>46</v>
      </c>
      <c r="G5096" t="s">
        <v>2650</v>
      </c>
      <c r="H5096" t="s">
        <v>2651</v>
      </c>
      <c r="I5096" t="s">
        <v>22</v>
      </c>
      <c r="J5096" t="s">
        <v>23</v>
      </c>
      <c r="K5096" t="s">
        <v>299</v>
      </c>
      <c r="L5096" t="s">
        <v>207</v>
      </c>
      <c r="M5096">
        <v>60610</v>
      </c>
      <c r="N5096" t="s">
        <v>101</v>
      </c>
      <c r="O5096" t="s">
        <v>3277</v>
      </c>
      <c r="P5096" t="s">
        <v>28</v>
      </c>
      <c r="Q5096" t="s">
        <v>52</v>
      </c>
      <c r="R5096" t="s">
        <v>3278</v>
      </c>
      <c r="S5096">
        <v>214.95</v>
      </c>
      <c r="T5096" s="3"/>
    </row>
    <row r="5097" spans="1:20" x14ac:dyDescent="0.3">
      <c r="A5097">
        <v>5096</v>
      </c>
      <c r="B5097" t="s">
        <v>7998</v>
      </c>
      <c r="C5097">
        <f t="shared" si="79"/>
        <v>50</v>
      </c>
      <c r="D5097" s="1">
        <v>42344</v>
      </c>
      <c r="E5097" s="1">
        <v>42348</v>
      </c>
      <c r="F5097" t="s">
        <v>46</v>
      </c>
      <c r="G5097" t="s">
        <v>2650</v>
      </c>
      <c r="H5097" t="s">
        <v>2651</v>
      </c>
      <c r="I5097" t="s">
        <v>22</v>
      </c>
      <c r="J5097" t="s">
        <v>23</v>
      </c>
      <c r="K5097" t="s">
        <v>299</v>
      </c>
      <c r="L5097" t="s">
        <v>207</v>
      </c>
      <c r="M5097">
        <v>60610</v>
      </c>
      <c r="N5097" t="s">
        <v>101</v>
      </c>
      <c r="O5097" t="s">
        <v>3314</v>
      </c>
      <c r="P5097" t="s">
        <v>67</v>
      </c>
      <c r="Q5097" t="s">
        <v>68</v>
      </c>
      <c r="R5097" t="s">
        <v>3315</v>
      </c>
      <c r="S5097">
        <v>35.04</v>
      </c>
      <c r="T5097" s="3"/>
    </row>
    <row r="5098" spans="1:20" x14ac:dyDescent="0.3">
      <c r="A5098">
        <v>5097</v>
      </c>
      <c r="B5098" t="s">
        <v>7998</v>
      </c>
      <c r="C5098">
        <f t="shared" si="79"/>
        <v>50</v>
      </c>
      <c r="D5098" s="1">
        <v>42344</v>
      </c>
      <c r="E5098" s="1">
        <v>42348</v>
      </c>
      <c r="F5098" t="s">
        <v>46</v>
      </c>
      <c r="G5098" t="s">
        <v>2650</v>
      </c>
      <c r="H5098" t="s">
        <v>2651</v>
      </c>
      <c r="I5098" t="s">
        <v>22</v>
      </c>
      <c r="J5098" t="s">
        <v>23</v>
      </c>
      <c r="K5098" t="s">
        <v>299</v>
      </c>
      <c r="L5098" t="s">
        <v>207</v>
      </c>
      <c r="M5098">
        <v>60610</v>
      </c>
      <c r="N5098" t="s">
        <v>101</v>
      </c>
      <c r="O5098" t="s">
        <v>4417</v>
      </c>
      <c r="P5098" t="s">
        <v>28</v>
      </c>
      <c r="Q5098" t="s">
        <v>61</v>
      </c>
      <c r="R5098" t="s">
        <v>4418</v>
      </c>
      <c r="S5098">
        <v>10.776</v>
      </c>
      <c r="T5098" s="3"/>
    </row>
    <row r="5099" spans="1:20" x14ac:dyDescent="0.3">
      <c r="A5099">
        <v>5098</v>
      </c>
      <c r="B5099" t="s">
        <v>7998</v>
      </c>
      <c r="C5099">
        <f t="shared" si="79"/>
        <v>50</v>
      </c>
      <c r="D5099" s="1">
        <v>42344</v>
      </c>
      <c r="E5099" s="1">
        <v>42348</v>
      </c>
      <c r="F5099" t="s">
        <v>46</v>
      </c>
      <c r="G5099" t="s">
        <v>2650</v>
      </c>
      <c r="H5099" t="s">
        <v>2651</v>
      </c>
      <c r="I5099" t="s">
        <v>22</v>
      </c>
      <c r="J5099" t="s">
        <v>23</v>
      </c>
      <c r="K5099" t="s">
        <v>299</v>
      </c>
      <c r="L5099" t="s">
        <v>207</v>
      </c>
      <c r="M5099">
        <v>60610</v>
      </c>
      <c r="N5099" t="s">
        <v>101</v>
      </c>
      <c r="O5099" t="s">
        <v>4040</v>
      </c>
      <c r="P5099" t="s">
        <v>42</v>
      </c>
      <c r="Q5099" t="s">
        <v>71</v>
      </c>
      <c r="R5099" t="s">
        <v>4041</v>
      </c>
      <c r="S5099">
        <v>4.5999999999999996</v>
      </c>
      <c r="T5099" s="3"/>
    </row>
    <row r="5100" spans="1:20" x14ac:dyDescent="0.3">
      <c r="A5100">
        <v>5099</v>
      </c>
      <c r="B5100" t="s">
        <v>7998</v>
      </c>
      <c r="C5100">
        <f t="shared" si="79"/>
        <v>50</v>
      </c>
      <c r="D5100" s="1">
        <v>42344</v>
      </c>
      <c r="E5100" s="1">
        <v>42348</v>
      </c>
      <c r="F5100" t="s">
        <v>46</v>
      </c>
      <c r="G5100" t="s">
        <v>2650</v>
      </c>
      <c r="H5100" t="s">
        <v>2651</v>
      </c>
      <c r="I5100" t="s">
        <v>22</v>
      </c>
      <c r="J5100" t="s">
        <v>23</v>
      </c>
      <c r="K5100" t="s">
        <v>299</v>
      </c>
      <c r="L5100" t="s">
        <v>207</v>
      </c>
      <c r="M5100">
        <v>60610</v>
      </c>
      <c r="N5100" t="s">
        <v>101</v>
      </c>
      <c r="O5100" t="s">
        <v>883</v>
      </c>
      <c r="P5100" t="s">
        <v>42</v>
      </c>
      <c r="Q5100" t="s">
        <v>55</v>
      </c>
      <c r="R5100" t="s">
        <v>884</v>
      </c>
      <c r="S5100">
        <v>35.167999999999999</v>
      </c>
      <c r="T5100" s="3"/>
    </row>
    <row r="5101" spans="1:20" x14ac:dyDescent="0.3">
      <c r="A5101">
        <v>5100</v>
      </c>
      <c r="B5101" t="s">
        <v>7999</v>
      </c>
      <c r="C5101">
        <f t="shared" si="79"/>
        <v>33</v>
      </c>
      <c r="D5101" s="1">
        <v>42589</v>
      </c>
      <c r="E5101" s="1">
        <v>42594</v>
      </c>
      <c r="F5101" t="s">
        <v>46</v>
      </c>
      <c r="G5101" t="s">
        <v>420</v>
      </c>
      <c r="H5101" t="s">
        <v>421</v>
      </c>
      <c r="I5101" t="s">
        <v>98</v>
      </c>
      <c r="J5101" t="s">
        <v>23</v>
      </c>
      <c r="K5101" t="s">
        <v>5958</v>
      </c>
      <c r="L5101" t="s">
        <v>39</v>
      </c>
      <c r="M5101">
        <v>93309</v>
      </c>
      <c r="N5101" t="s">
        <v>40</v>
      </c>
      <c r="O5101" t="s">
        <v>1619</v>
      </c>
      <c r="P5101" t="s">
        <v>42</v>
      </c>
      <c r="Q5101" t="s">
        <v>71</v>
      </c>
      <c r="R5101" t="s">
        <v>1620</v>
      </c>
      <c r="S5101">
        <v>19.152000000000001</v>
      </c>
      <c r="T5101" s="3"/>
    </row>
    <row r="5102" spans="1:20" x14ac:dyDescent="0.3">
      <c r="A5102">
        <v>5101</v>
      </c>
      <c r="B5102" t="s">
        <v>8000</v>
      </c>
      <c r="C5102">
        <f t="shared" si="79"/>
        <v>12</v>
      </c>
      <c r="D5102" s="1">
        <v>42080</v>
      </c>
      <c r="E5102" s="1">
        <v>42080</v>
      </c>
      <c r="F5102" t="s">
        <v>1289</v>
      </c>
      <c r="G5102" t="s">
        <v>5496</v>
      </c>
      <c r="H5102" t="s">
        <v>5497</v>
      </c>
      <c r="I5102" t="s">
        <v>22</v>
      </c>
      <c r="J5102" t="s">
        <v>23</v>
      </c>
      <c r="K5102" t="s">
        <v>813</v>
      </c>
      <c r="L5102" t="s">
        <v>100</v>
      </c>
      <c r="M5102">
        <v>75217</v>
      </c>
      <c r="N5102" t="s">
        <v>101</v>
      </c>
      <c r="O5102" t="s">
        <v>1281</v>
      </c>
      <c r="P5102" t="s">
        <v>42</v>
      </c>
      <c r="Q5102" t="s">
        <v>64</v>
      </c>
      <c r="R5102" t="s">
        <v>1282</v>
      </c>
      <c r="S5102">
        <v>4.4480000000000004</v>
      </c>
      <c r="T5102" s="3"/>
    </row>
    <row r="5103" spans="1:20" x14ac:dyDescent="0.3">
      <c r="A5103">
        <v>5102</v>
      </c>
      <c r="B5103" t="s">
        <v>8000</v>
      </c>
      <c r="C5103">
        <f t="shared" si="79"/>
        <v>12</v>
      </c>
      <c r="D5103" s="1">
        <v>42080</v>
      </c>
      <c r="E5103" s="1">
        <v>42080</v>
      </c>
      <c r="F5103" t="s">
        <v>1289</v>
      </c>
      <c r="G5103" t="s">
        <v>5496</v>
      </c>
      <c r="H5103" t="s">
        <v>5497</v>
      </c>
      <c r="I5103" t="s">
        <v>22</v>
      </c>
      <c r="J5103" t="s">
        <v>23</v>
      </c>
      <c r="K5103" t="s">
        <v>813</v>
      </c>
      <c r="L5103" t="s">
        <v>100</v>
      </c>
      <c r="M5103">
        <v>75217</v>
      </c>
      <c r="N5103" t="s">
        <v>101</v>
      </c>
      <c r="O5103" t="s">
        <v>2844</v>
      </c>
      <c r="P5103" t="s">
        <v>42</v>
      </c>
      <c r="Q5103" t="s">
        <v>86</v>
      </c>
      <c r="R5103" t="s">
        <v>6816</v>
      </c>
      <c r="S5103">
        <v>5.1840000000000002</v>
      </c>
      <c r="T5103" s="3"/>
    </row>
    <row r="5104" spans="1:20" x14ac:dyDescent="0.3">
      <c r="A5104">
        <v>5103</v>
      </c>
      <c r="B5104" t="s">
        <v>8000</v>
      </c>
      <c r="C5104">
        <f t="shared" si="79"/>
        <v>12</v>
      </c>
      <c r="D5104" s="1">
        <v>42080</v>
      </c>
      <c r="E5104" s="1">
        <v>42080</v>
      </c>
      <c r="F5104" t="s">
        <v>1289</v>
      </c>
      <c r="G5104" t="s">
        <v>5496</v>
      </c>
      <c r="H5104" t="s">
        <v>5497</v>
      </c>
      <c r="I5104" t="s">
        <v>22</v>
      </c>
      <c r="J5104" t="s">
        <v>23</v>
      </c>
      <c r="K5104" t="s">
        <v>813</v>
      </c>
      <c r="L5104" t="s">
        <v>100</v>
      </c>
      <c r="M5104">
        <v>75217</v>
      </c>
      <c r="N5104" t="s">
        <v>101</v>
      </c>
      <c r="O5104" t="s">
        <v>85</v>
      </c>
      <c r="P5104" t="s">
        <v>42</v>
      </c>
      <c r="Q5104" t="s">
        <v>86</v>
      </c>
      <c r="R5104" t="s">
        <v>87</v>
      </c>
      <c r="S5104">
        <v>15.552</v>
      </c>
      <c r="T5104" s="3"/>
    </row>
    <row r="5105" spans="1:20" x14ac:dyDescent="0.3">
      <c r="A5105">
        <v>5104</v>
      </c>
      <c r="B5105" t="s">
        <v>8001</v>
      </c>
      <c r="C5105">
        <f t="shared" si="79"/>
        <v>13</v>
      </c>
      <c r="D5105" s="1">
        <v>42455</v>
      </c>
      <c r="E5105" s="1">
        <v>42459</v>
      </c>
      <c r="F5105" t="s">
        <v>19</v>
      </c>
      <c r="G5105" t="s">
        <v>3580</v>
      </c>
      <c r="H5105" t="s">
        <v>3581</v>
      </c>
      <c r="I5105" t="s">
        <v>22</v>
      </c>
      <c r="J5105" t="s">
        <v>23</v>
      </c>
      <c r="K5105" t="s">
        <v>142</v>
      </c>
      <c r="L5105" t="s">
        <v>143</v>
      </c>
      <c r="M5105">
        <v>19140</v>
      </c>
      <c r="N5105" t="s">
        <v>144</v>
      </c>
      <c r="O5105" t="s">
        <v>628</v>
      </c>
      <c r="P5105" t="s">
        <v>42</v>
      </c>
      <c r="Q5105" t="s">
        <v>86</v>
      </c>
      <c r="R5105" t="s">
        <v>629</v>
      </c>
      <c r="S5105">
        <v>40.031999999999996</v>
      </c>
      <c r="T5105" s="3"/>
    </row>
    <row r="5106" spans="1:20" x14ac:dyDescent="0.3">
      <c r="A5106">
        <v>5105</v>
      </c>
      <c r="B5106" t="s">
        <v>8001</v>
      </c>
      <c r="C5106">
        <f t="shared" si="79"/>
        <v>13</v>
      </c>
      <c r="D5106" s="1">
        <v>42455</v>
      </c>
      <c r="E5106" s="1">
        <v>42459</v>
      </c>
      <c r="F5106" t="s">
        <v>19</v>
      </c>
      <c r="G5106" t="s">
        <v>3580</v>
      </c>
      <c r="H5106" t="s">
        <v>3581</v>
      </c>
      <c r="I5106" t="s">
        <v>22</v>
      </c>
      <c r="J5106" t="s">
        <v>23</v>
      </c>
      <c r="K5106" t="s">
        <v>142</v>
      </c>
      <c r="L5106" t="s">
        <v>143</v>
      </c>
      <c r="M5106">
        <v>19140</v>
      </c>
      <c r="N5106" t="s">
        <v>144</v>
      </c>
      <c r="O5106" t="s">
        <v>288</v>
      </c>
      <c r="P5106" t="s">
        <v>67</v>
      </c>
      <c r="Q5106" t="s">
        <v>157</v>
      </c>
      <c r="R5106" t="s">
        <v>289</v>
      </c>
      <c r="S5106">
        <v>16.776</v>
      </c>
      <c r="T5106" s="3"/>
    </row>
    <row r="5107" spans="1:20" x14ac:dyDescent="0.3">
      <c r="A5107">
        <v>5106</v>
      </c>
      <c r="B5107" t="s">
        <v>8002</v>
      </c>
      <c r="C5107">
        <f t="shared" si="79"/>
        <v>51</v>
      </c>
      <c r="D5107" s="1">
        <v>42352</v>
      </c>
      <c r="E5107" s="1">
        <v>42358</v>
      </c>
      <c r="F5107" t="s">
        <v>46</v>
      </c>
      <c r="G5107" t="s">
        <v>2462</v>
      </c>
      <c r="H5107" t="s">
        <v>2463</v>
      </c>
      <c r="I5107" t="s">
        <v>22</v>
      </c>
      <c r="J5107" t="s">
        <v>23</v>
      </c>
      <c r="K5107" t="s">
        <v>3647</v>
      </c>
      <c r="L5107" t="s">
        <v>50</v>
      </c>
      <c r="M5107">
        <v>32725</v>
      </c>
      <c r="N5107" t="s">
        <v>26</v>
      </c>
      <c r="O5107" t="s">
        <v>5498</v>
      </c>
      <c r="P5107" t="s">
        <v>28</v>
      </c>
      <c r="Q5107" t="s">
        <v>32</v>
      </c>
      <c r="R5107" t="s">
        <v>5499</v>
      </c>
      <c r="S5107">
        <v>186.304</v>
      </c>
      <c r="T5107" s="3"/>
    </row>
    <row r="5108" spans="1:20" x14ac:dyDescent="0.3">
      <c r="A5108">
        <v>5107</v>
      </c>
      <c r="B5108" t="s">
        <v>8003</v>
      </c>
      <c r="C5108">
        <f t="shared" si="79"/>
        <v>39</v>
      </c>
      <c r="D5108" s="1">
        <v>42632</v>
      </c>
      <c r="E5108" s="1">
        <v>42639</v>
      </c>
      <c r="F5108" t="s">
        <v>46</v>
      </c>
      <c r="G5108" t="s">
        <v>3929</v>
      </c>
      <c r="H5108" t="s">
        <v>3930</v>
      </c>
      <c r="I5108" t="s">
        <v>37</v>
      </c>
      <c r="J5108" t="s">
        <v>23</v>
      </c>
      <c r="K5108" t="s">
        <v>493</v>
      </c>
      <c r="L5108" t="s">
        <v>1271</v>
      </c>
      <c r="M5108">
        <v>31907</v>
      </c>
      <c r="N5108" t="s">
        <v>26</v>
      </c>
      <c r="O5108" t="s">
        <v>5545</v>
      </c>
      <c r="P5108" t="s">
        <v>67</v>
      </c>
      <c r="Q5108" t="s">
        <v>157</v>
      </c>
      <c r="R5108" t="s">
        <v>5546</v>
      </c>
      <c r="S5108">
        <v>66.36</v>
      </c>
      <c r="T5108" s="3"/>
    </row>
    <row r="5109" spans="1:20" x14ac:dyDescent="0.3">
      <c r="A5109">
        <v>5108</v>
      </c>
      <c r="B5109" t="s">
        <v>8004</v>
      </c>
      <c r="C5109">
        <f t="shared" si="79"/>
        <v>17</v>
      </c>
      <c r="D5109" s="1">
        <v>43215</v>
      </c>
      <c r="E5109" s="1">
        <v>43216</v>
      </c>
      <c r="F5109" t="s">
        <v>184</v>
      </c>
      <c r="G5109" t="s">
        <v>420</v>
      </c>
      <c r="H5109" t="s">
        <v>421</v>
      </c>
      <c r="I5109" t="s">
        <v>98</v>
      </c>
      <c r="J5109" t="s">
        <v>23</v>
      </c>
      <c r="K5109" t="s">
        <v>5665</v>
      </c>
      <c r="L5109" t="s">
        <v>331</v>
      </c>
      <c r="M5109">
        <v>37211</v>
      </c>
      <c r="N5109" t="s">
        <v>26</v>
      </c>
      <c r="O5109" t="s">
        <v>1988</v>
      </c>
      <c r="P5109" t="s">
        <v>42</v>
      </c>
      <c r="Q5109" t="s">
        <v>64</v>
      </c>
      <c r="R5109" t="s">
        <v>1989</v>
      </c>
      <c r="S5109">
        <v>42.048000000000002</v>
      </c>
      <c r="T5109" s="3"/>
    </row>
    <row r="5110" spans="1:20" x14ac:dyDescent="0.3">
      <c r="A5110">
        <v>5109</v>
      </c>
      <c r="B5110" t="s">
        <v>8004</v>
      </c>
      <c r="C5110">
        <f t="shared" si="79"/>
        <v>17</v>
      </c>
      <c r="D5110" s="1">
        <v>43215</v>
      </c>
      <c r="E5110" s="1">
        <v>43216</v>
      </c>
      <c r="F5110" t="s">
        <v>184</v>
      </c>
      <c r="G5110" t="s">
        <v>420</v>
      </c>
      <c r="H5110" t="s">
        <v>421</v>
      </c>
      <c r="I5110" t="s">
        <v>98</v>
      </c>
      <c r="J5110" t="s">
        <v>23</v>
      </c>
      <c r="K5110" t="s">
        <v>5665</v>
      </c>
      <c r="L5110" t="s">
        <v>331</v>
      </c>
      <c r="M5110">
        <v>37211</v>
      </c>
      <c r="N5110" t="s">
        <v>26</v>
      </c>
      <c r="O5110" t="s">
        <v>873</v>
      </c>
      <c r="P5110" t="s">
        <v>42</v>
      </c>
      <c r="Q5110" t="s">
        <v>64</v>
      </c>
      <c r="R5110" t="s">
        <v>874</v>
      </c>
      <c r="S5110">
        <v>67.92</v>
      </c>
      <c r="T5110" s="3"/>
    </row>
    <row r="5111" spans="1:20" x14ac:dyDescent="0.3">
      <c r="A5111">
        <v>5110</v>
      </c>
      <c r="B5111" t="s">
        <v>8005</v>
      </c>
      <c r="C5111">
        <f t="shared" si="79"/>
        <v>43</v>
      </c>
      <c r="D5111" s="1">
        <v>42295</v>
      </c>
      <c r="E5111" s="1">
        <v>42299</v>
      </c>
      <c r="F5111" t="s">
        <v>46</v>
      </c>
      <c r="G5111" t="s">
        <v>4769</v>
      </c>
      <c r="H5111" t="s">
        <v>4770</v>
      </c>
      <c r="I5111" t="s">
        <v>37</v>
      </c>
      <c r="J5111" t="s">
        <v>23</v>
      </c>
      <c r="K5111" t="s">
        <v>142</v>
      </c>
      <c r="L5111" t="s">
        <v>143</v>
      </c>
      <c r="M5111">
        <v>19134</v>
      </c>
      <c r="N5111" t="s">
        <v>144</v>
      </c>
      <c r="O5111" t="s">
        <v>1803</v>
      </c>
      <c r="P5111" t="s">
        <v>42</v>
      </c>
      <c r="Q5111" t="s">
        <v>169</v>
      </c>
      <c r="R5111" t="s">
        <v>1804</v>
      </c>
      <c r="S5111">
        <v>52.512</v>
      </c>
      <c r="T5111" s="3"/>
    </row>
    <row r="5112" spans="1:20" x14ac:dyDescent="0.3">
      <c r="A5112">
        <v>5111</v>
      </c>
      <c r="B5112" t="s">
        <v>8005</v>
      </c>
      <c r="C5112">
        <f t="shared" si="79"/>
        <v>43</v>
      </c>
      <c r="D5112" s="1">
        <v>42295</v>
      </c>
      <c r="E5112" s="1">
        <v>42299</v>
      </c>
      <c r="F5112" t="s">
        <v>46</v>
      </c>
      <c r="G5112" t="s">
        <v>4769</v>
      </c>
      <c r="H5112" t="s">
        <v>4770</v>
      </c>
      <c r="I5112" t="s">
        <v>37</v>
      </c>
      <c r="J5112" t="s">
        <v>23</v>
      </c>
      <c r="K5112" t="s">
        <v>142</v>
      </c>
      <c r="L5112" t="s">
        <v>143</v>
      </c>
      <c r="M5112">
        <v>19134</v>
      </c>
      <c r="N5112" t="s">
        <v>144</v>
      </c>
      <c r="O5112" t="s">
        <v>213</v>
      </c>
      <c r="P5112" t="s">
        <v>42</v>
      </c>
      <c r="Q5112" t="s">
        <v>55</v>
      </c>
      <c r="R5112" t="s">
        <v>214</v>
      </c>
      <c r="S5112">
        <v>186.91200000000001</v>
      </c>
      <c r="T5112" s="3"/>
    </row>
    <row r="5113" spans="1:20" x14ac:dyDescent="0.3">
      <c r="A5113">
        <v>5112</v>
      </c>
      <c r="B5113" t="s">
        <v>8005</v>
      </c>
      <c r="C5113">
        <f t="shared" si="79"/>
        <v>43</v>
      </c>
      <c r="D5113" s="1">
        <v>42295</v>
      </c>
      <c r="E5113" s="1">
        <v>42299</v>
      </c>
      <c r="F5113" t="s">
        <v>46</v>
      </c>
      <c r="G5113" t="s">
        <v>4769</v>
      </c>
      <c r="H5113" t="s">
        <v>4770</v>
      </c>
      <c r="I5113" t="s">
        <v>37</v>
      </c>
      <c r="J5113" t="s">
        <v>23</v>
      </c>
      <c r="K5113" t="s">
        <v>142</v>
      </c>
      <c r="L5113" t="s">
        <v>143</v>
      </c>
      <c r="M5113">
        <v>19134</v>
      </c>
      <c r="N5113" t="s">
        <v>144</v>
      </c>
      <c r="O5113" t="s">
        <v>5829</v>
      </c>
      <c r="P5113" t="s">
        <v>42</v>
      </c>
      <c r="Q5113" t="s">
        <v>86</v>
      </c>
      <c r="R5113" t="s">
        <v>5830</v>
      </c>
      <c r="S5113">
        <v>10.048</v>
      </c>
      <c r="T5113" s="3"/>
    </row>
    <row r="5114" spans="1:20" x14ac:dyDescent="0.3">
      <c r="A5114">
        <v>5113</v>
      </c>
      <c r="B5114" t="s">
        <v>8006</v>
      </c>
      <c r="C5114">
        <f t="shared" si="79"/>
        <v>47</v>
      </c>
      <c r="D5114" s="1">
        <v>42687</v>
      </c>
      <c r="E5114" s="1">
        <v>42687</v>
      </c>
      <c r="F5114" t="s">
        <v>1289</v>
      </c>
      <c r="G5114" t="s">
        <v>3837</v>
      </c>
      <c r="H5114" t="s">
        <v>3838</v>
      </c>
      <c r="I5114" t="s">
        <v>22</v>
      </c>
      <c r="J5114" t="s">
        <v>23</v>
      </c>
      <c r="K5114" t="s">
        <v>299</v>
      </c>
      <c r="L5114" t="s">
        <v>207</v>
      </c>
      <c r="M5114">
        <v>60610</v>
      </c>
      <c r="N5114" t="s">
        <v>101</v>
      </c>
      <c r="O5114" t="s">
        <v>8007</v>
      </c>
      <c r="P5114" t="s">
        <v>28</v>
      </c>
      <c r="Q5114" t="s">
        <v>61</v>
      </c>
      <c r="R5114" t="s">
        <v>8008</v>
      </c>
      <c r="S5114">
        <v>17.495999999999999</v>
      </c>
      <c r="T5114" s="3"/>
    </row>
    <row r="5115" spans="1:20" x14ac:dyDescent="0.3">
      <c r="A5115">
        <v>5114</v>
      </c>
      <c r="B5115" t="s">
        <v>8009</v>
      </c>
      <c r="C5115">
        <f t="shared" si="79"/>
        <v>5</v>
      </c>
      <c r="D5115" s="1">
        <v>42766</v>
      </c>
      <c r="E5115" s="1">
        <v>42768</v>
      </c>
      <c r="F5115" t="s">
        <v>19</v>
      </c>
      <c r="G5115" t="s">
        <v>4131</v>
      </c>
      <c r="H5115" t="s">
        <v>4132</v>
      </c>
      <c r="I5115" t="s">
        <v>22</v>
      </c>
      <c r="J5115" t="s">
        <v>23</v>
      </c>
      <c r="K5115" t="s">
        <v>813</v>
      </c>
      <c r="L5115" t="s">
        <v>100</v>
      </c>
      <c r="M5115">
        <v>75220</v>
      </c>
      <c r="N5115" t="s">
        <v>101</v>
      </c>
      <c r="O5115" t="s">
        <v>5362</v>
      </c>
      <c r="P5115" t="s">
        <v>42</v>
      </c>
      <c r="Q5115" t="s">
        <v>86</v>
      </c>
      <c r="R5115" t="s">
        <v>5363</v>
      </c>
      <c r="S5115">
        <v>15.552</v>
      </c>
      <c r="T5115" s="3"/>
    </row>
    <row r="5116" spans="1:20" x14ac:dyDescent="0.3">
      <c r="A5116">
        <v>5115</v>
      </c>
      <c r="B5116" t="s">
        <v>8010</v>
      </c>
      <c r="C5116">
        <f t="shared" si="79"/>
        <v>46</v>
      </c>
      <c r="D5116" s="1">
        <v>43056</v>
      </c>
      <c r="E5116" s="1">
        <v>43061</v>
      </c>
      <c r="F5116" t="s">
        <v>46</v>
      </c>
      <c r="G5116" t="s">
        <v>2760</v>
      </c>
      <c r="H5116" t="s">
        <v>2761</v>
      </c>
      <c r="I5116" t="s">
        <v>22</v>
      </c>
      <c r="J5116" t="s">
        <v>23</v>
      </c>
      <c r="K5116" t="s">
        <v>664</v>
      </c>
      <c r="L5116" t="s">
        <v>665</v>
      </c>
      <c r="M5116">
        <v>88220</v>
      </c>
      <c r="N5116" t="s">
        <v>40</v>
      </c>
      <c r="O5116" t="s">
        <v>1217</v>
      </c>
      <c r="P5116" t="s">
        <v>42</v>
      </c>
      <c r="Q5116" t="s">
        <v>71</v>
      </c>
      <c r="R5116" t="s">
        <v>1218</v>
      </c>
      <c r="S5116">
        <v>10.776</v>
      </c>
      <c r="T5116" s="3"/>
    </row>
    <row r="5117" spans="1:20" x14ac:dyDescent="0.3">
      <c r="A5117">
        <v>5116</v>
      </c>
      <c r="B5117" t="s">
        <v>8011</v>
      </c>
      <c r="C5117">
        <f t="shared" si="79"/>
        <v>30</v>
      </c>
      <c r="D5117" s="1">
        <v>43306</v>
      </c>
      <c r="E5117" s="1">
        <v>43310</v>
      </c>
      <c r="F5117" t="s">
        <v>46</v>
      </c>
      <c r="G5117" t="s">
        <v>7220</v>
      </c>
      <c r="H5117" t="s">
        <v>7221</v>
      </c>
      <c r="I5117" t="s">
        <v>22</v>
      </c>
      <c r="J5117" t="s">
        <v>23</v>
      </c>
      <c r="K5117" t="s">
        <v>142</v>
      </c>
      <c r="L5117" t="s">
        <v>143</v>
      </c>
      <c r="M5117">
        <v>19134</v>
      </c>
      <c r="N5117" t="s">
        <v>144</v>
      </c>
      <c r="O5117" t="s">
        <v>8012</v>
      </c>
      <c r="P5117" t="s">
        <v>42</v>
      </c>
      <c r="Q5117" t="s">
        <v>43</v>
      </c>
      <c r="R5117" t="s">
        <v>8013</v>
      </c>
      <c r="S5117">
        <v>3.3039999999999998</v>
      </c>
      <c r="T5117" s="3"/>
    </row>
    <row r="5118" spans="1:20" x14ac:dyDescent="0.3">
      <c r="A5118">
        <v>5117</v>
      </c>
      <c r="B5118" t="s">
        <v>8014</v>
      </c>
      <c r="C5118">
        <f t="shared" si="79"/>
        <v>46</v>
      </c>
      <c r="D5118" s="1">
        <v>43415</v>
      </c>
      <c r="E5118" s="1">
        <v>43421</v>
      </c>
      <c r="F5118" t="s">
        <v>46</v>
      </c>
      <c r="G5118" t="s">
        <v>3006</v>
      </c>
      <c r="H5118" t="s">
        <v>3007</v>
      </c>
      <c r="I5118" t="s">
        <v>22</v>
      </c>
      <c r="J5118" t="s">
        <v>23</v>
      </c>
      <c r="K5118" t="s">
        <v>262</v>
      </c>
      <c r="L5118" t="s">
        <v>263</v>
      </c>
      <c r="M5118">
        <v>10009</v>
      </c>
      <c r="N5118" t="s">
        <v>144</v>
      </c>
      <c r="O5118" t="s">
        <v>4084</v>
      </c>
      <c r="P5118" t="s">
        <v>42</v>
      </c>
      <c r="Q5118" t="s">
        <v>55</v>
      </c>
      <c r="R5118" t="s">
        <v>4085</v>
      </c>
      <c r="S5118">
        <v>35.479999999999997</v>
      </c>
      <c r="T5118" s="3"/>
    </row>
    <row r="5119" spans="1:20" x14ac:dyDescent="0.3">
      <c r="A5119">
        <v>5118</v>
      </c>
      <c r="B5119" t="s">
        <v>8015</v>
      </c>
      <c r="C5119">
        <f t="shared" si="79"/>
        <v>40</v>
      </c>
      <c r="D5119" s="1">
        <v>42639</v>
      </c>
      <c r="E5119" s="1">
        <v>42646</v>
      </c>
      <c r="F5119" t="s">
        <v>46</v>
      </c>
      <c r="G5119" t="s">
        <v>3580</v>
      </c>
      <c r="H5119" t="s">
        <v>3581</v>
      </c>
      <c r="I5119" t="s">
        <v>22</v>
      </c>
      <c r="J5119" t="s">
        <v>23</v>
      </c>
      <c r="K5119" t="s">
        <v>2344</v>
      </c>
      <c r="L5119" t="s">
        <v>263</v>
      </c>
      <c r="M5119">
        <v>11572</v>
      </c>
      <c r="N5119" t="s">
        <v>144</v>
      </c>
      <c r="O5119" t="s">
        <v>1089</v>
      </c>
      <c r="P5119" t="s">
        <v>42</v>
      </c>
      <c r="Q5119" t="s">
        <v>265</v>
      </c>
      <c r="R5119" t="s">
        <v>1090</v>
      </c>
      <c r="S5119">
        <v>34.44</v>
      </c>
      <c r="T5119" s="3"/>
    </row>
    <row r="5120" spans="1:20" x14ac:dyDescent="0.3">
      <c r="A5120">
        <v>5119</v>
      </c>
      <c r="B5120" t="s">
        <v>8015</v>
      </c>
      <c r="C5120">
        <f t="shared" si="79"/>
        <v>40</v>
      </c>
      <c r="D5120" s="1">
        <v>42639</v>
      </c>
      <c r="E5120" s="1">
        <v>42646</v>
      </c>
      <c r="F5120" t="s">
        <v>46</v>
      </c>
      <c r="G5120" t="s">
        <v>3580</v>
      </c>
      <c r="H5120" t="s">
        <v>3581</v>
      </c>
      <c r="I5120" t="s">
        <v>22</v>
      </c>
      <c r="J5120" t="s">
        <v>23</v>
      </c>
      <c r="K5120" t="s">
        <v>2344</v>
      </c>
      <c r="L5120" t="s">
        <v>263</v>
      </c>
      <c r="M5120">
        <v>11572</v>
      </c>
      <c r="N5120" t="s">
        <v>144</v>
      </c>
      <c r="O5120" t="s">
        <v>6726</v>
      </c>
      <c r="P5120" t="s">
        <v>67</v>
      </c>
      <c r="Q5120" t="s">
        <v>680</v>
      </c>
      <c r="R5120" t="s">
        <v>6727</v>
      </c>
      <c r="S5120">
        <v>629.92999999999995</v>
      </c>
      <c r="T5120" s="3"/>
    </row>
    <row r="5121" spans="1:20" x14ac:dyDescent="0.3">
      <c r="A5121">
        <v>5120</v>
      </c>
      <c r="B5121" t="s">
        <v>8015</v>
      </c>
      <c r="C5121">
        <f t="shared" si="79"/>
        <v>40</v>
      </c>
      <c r="D5121" s="1">
        <v>42639</v>
      </c>
      <c r="E5121" s="1">
        <v>42646</v>
      </c>
      <c r="F5121" t="s">
        <v>46</v>
      </c>
      <c r="G5121" t="s">
        <v>3580</v>
      </c>
      <c r="H5121" t="s">
        <v>3581</v>
      </c>
      <c r="I5121" t="s">
        <v>22</v>
      </c>
      <c r="J5121" t="s">
        <v>23</v>
      </c>
      <c r="K5121" t="s">
        <v>2344</v>
      </c>
      <c r="L5121" t="s">
        <v>263</v>
      </c>
      <c r="M5121">
        <v>11572</v>
      </c>
      <c r="N5121" t="s">
        <v>144</v>
      </c>
      <c r="O5121" t="s">
        <v>4163</v>
      </c>
      <c r="P5121" t="s">
        <v>42</v>
      </c>
      <c r="Q5121" t="s">
        <v>71</v>
      </c>
      <c r="R5121" t="s">
        <v>4164</v>
      </c>
      <c r="S5121">
        <v>79.055999999999997</v>
      </c>
      <c r="T5121" s="3"/>
    </row>
    <row r="5122" spans="1:20" x14ac:dyDescent="0.3">
      <c r="A5122">
        <v>5121</v>
      </c>
      <c r="B5122" t="s">
        <v>8016</v>
      </c>
      <c r="C5122">
        <f t="shared" si="79"/>
        <v>14</v>
      </c>
      <c r="D5122" s="1">
        <v>42098</v>
      </c>
      <c r="E5122" s="1">
        <v>42102</v>
      </c>
      <c r="F5122" t="s">
        <v>46</v>
      </c>
      <c r="G5122" t="s">
        <v>131</v>
      </c>
      <c r="H5122" t="s">
        <v>132</v>
      </c>
      <c r="I5122" t="s">
        <v>37</v>
      </c>
      <c r="J5122" t="s">
        <v>23</v>
      </c>
      <c r="K5122" t="s">
        <v>4273</v>
      </c>
      <c r="L5122" t="s">
        <v>734</v>
      </c>
      <c r="M5122">
        <v>70506</v>
      </c>
      <c r="N5122" t="s">
        <v>26</v>
      </c>
      <c r="O5122" t="s">
        <v>1007</v>
      </c>
      <c r="P5122" t="s">
        <v>42</v>
      </c>
      <c r="Q5122" t="s">
        <v>55</v>
      </c>
      <c r="R5122" t="s">
        <v>1008</v>
      </c>
      <c r="S5122">
        <v>232.55</v>
      </c>
      <c r="T5122" s="3"/>
    </row>
    <row r="5123" spans="1:20" x14ac:dyDescent="0.3">
      <c r="A5123">
        <v>5122</v>
      </c>
      <c r="B5123" t="s">
        <v>8016</v>
      </c>
      <c r="C5123">
        <f t="shared" ref="C5123:C5186" si="80">WEEKNUM(D5123,1)</f>
        <v>14</v>
      </c>
      <c r="D5123" s="1">
        <v>42098</v>
      </c>
      <c r="E5123" s="1">
        <v>42102</v>
      </c>
      <c r="F5123" t="s">
        <v>46</v>
      </c>
      <c r="G5123" t="s">
        <v>131</v>
      </c>
      <c r="H5123" t="s">
        <v>132</v>
      </c>
      <c r="I5123" t="s">
        <v>37</v>
      </c>
      <c r="J5123" t="s">
        <v>23</v>
      </c>
      <c r="K5123" t="s">
        <v>4273</v>
      </c>
      <c r="L5123" t="s">
        <v>734</v>
      </c>
      <c r="M5123">
        <v>70506</v>
      </c>
      <c r="N5123" t="s">
        <v>26</v>
      </c>
      <c r="O5123" t="s">
        <v>4547</v>
      </c>
      <c r="P5123" t="s">
        <v>67</v>
      </c>
      <c r="Q5123" t="s">
        <v>157</v>
      </c>
      <c r="R5123" t="s">
        <v>4548</v>
      </c>
      <c r="S5123">
        <v>99.98</v>
      </c>
      <c r="T5123" s="3"/>
    </row>
    <row r="5124" spans="1:20" x14ac:dyDescent="0.3">
      <c r="A5124">
        <v>5123</v>
      </c>
      <c r="B5124" t="s">
        <v>8016</v>
      </c>
      <c r="C5124">
        <f t="shared" si="80"/>
        <v>14</v>
      </c>
      <c r="D5124" s="1">
        <v>42098</v>
      </c>
      <c r="E5124" s="1">
        <v>42102</v>
      </c>
      <c r="F5124" t="s">
        <v>46</v>
      </c>
      <c r="G5124" t="s">
        <v>131</v>
      </c>
      <c r="H5124" t="s">
        <v>132</v>
      </c>
      <c r="I5124" t="s">
        <v>37</v>
      </c>
      <c r="J5124" t="s">
        <v>23</v>
      </c>
      <c r="K5124" t="s">
        <v>4273</v>
      </c>
      <c r="L5124" t="s">
        <v>734</v>
      </c>
      <c r="M5124">
        <v>70506</v>
      </c>
      <c r="N5124" t="s">
        <v>26</v>
      </c>
      <c r="O5124" t="s">
        <v>8017</v>
      </c>
      <c r="P5124" t="s">
        <v>42</v>
      </c>
      <c r="Q5124" t="s">
        <v>86</v>
      </c>
      <c r="R5124" t="s">
        <v>8018</v>
      </c>
      <c r="S5124">
        <v>19.440000000000001</v>
      </c>
      <c r="T5124" s="3"/>
    </row>
    <row r="5125" spans="1:20" x14ac:dyDescent="0.3">
      <c r="A5125">
        <v>5124</v>
      </c>
      <c r="B5125" t="s">
        <v>8016</v>
      </c>
      <c r="C5125">
        <f t="shared" si="80"/>
        <v>14</v>
      </c>
      <c r="D5125" s="1">
        <v>42098</v>
      </c>
      <c r="E5125" s="1">
        <v>42102</v>
      </c>
      <c r="F5125" t="s">
        <v>46</v>
      </c>
      <c r="G5125" t="s">
        <v>131</v>
      </c>
      <c r="H5125" t="s">
        <v>132</v>
      </c>
      <c r="I5125" t="s">
        <v>37</v>
      </c>
      <c r="J5125" t="s">
        <v>23</v>
      </c>
      <c r="K5125" t="s">
        <v>4273</v>
      </c>
      <c r="L5125" t="s">
        <v>734</v>
      </c>
      <c r="M5125">
        <v>70506</v>
      </c>
      <c r="N5125" t="s">
        <v>26</v>
      </c>
      <c r="O5125" t="s">
        <v>2844</v>
      </c>
      <c r="P5125" t="s">
        <v>42</v>
      </c>
      <c r="Q5125" t="s">
        <v>86</v>
      </c>
      <c r="R5125" t="s">
        <v>6816</v>
      </c>
      <c r="S5125">
        <v>12.96</v>
      </c>
      <c r="T5125" s="3"/>
    </row>
    <row r="5126" spans="1:20" x14ac:dyDescent="0.3">
      <c r="A5126">
        <v>5125</v>
      </c>
      <c r="B5126" t="s">
        <v>8019</v>
      </c>
      <c r="C5126">
        <f t="shared" si="80"/>
        <v>38</v>
      </c>
      <c r="D5126" s="1">
        <v>42261</v>
      </c>
      <c r="E5126" s="1">
        <v>42261</v>
      </c>
      <c r="F5126" t="s">
        <v>1289</v>
      </c>
      <c r="G5126" t="s">
        <v>6000</v>
      </c>
      <c r="H5126" t="s">
        <v>6001</v>
      </c>
      <c r="I5126" t="s">
        <v>22</v>
      </c>
      <c r="J5126" t="s">
        <v>23</v>
      </c>
      <c r="K5126" t="s">
        <v>262</v>
      </c>
      <c r="L5126" t="s">
        <v>263</v>
      </c>
      <c r="M5126">
        <v>10009</v>
      </c>
      <c r="N5126" t="s">
        <v>144</v>
      </c>
      <c r="O5126" t="s">
        <v>3827</v>
      </c>
      <c r="P5126" t="s">
        <v>28</v>
      </c>
      <c r="Q5126" t="s">
        <v>52</v>
      </c>
      <c r="R5126" t="s">
        <v>3278</v>
      </c>
      <c r="S5126">
        <v>464.29199999999997</v>
      </c>
      <c r="T5126" s="3"/>
    </row>
    <row r="5127" spans="1:20" x14ac:dyDescent="0.3">
      <c r="A5127">
        <v>5126</v>
      </c>
      <c r="B5127" t="s">
        <v>8019</v>
      </c>
      <c r="C5127">
        <f t="shared" si="80"/>
        <v>38</v>
      </c>
      <c r="D5127" s="1">
        <v>42261</v>
      </c>
      <c r="E5127" s="1">
        <v>42261</v>
      </c>
      <c r="F5127" t="s">
        <v>1289</v>
      </c>
      <c r="G5127" t="s">
        <v>6000</v>
      </c>
      <c r="H5127" t="s">
        <v>6001</v>
      </c>
      <c r="I5127" t="s">
        <v>22</v>
      </c>
      <c r="J5127" t="s">
        <v>23</v>
      </c>
      <c r="K5127" t="s">
        <v>262</v>
      </c>
      <c r="L5127" t="s">
        <v>263</v>
      </c>
      <c r="M5127">
        <v>10009</v>
      </c>
      <c r="N5127" t="s">
        <v>144</v>
      </c>
      <c r="O5127" t="s">
        <v>2758</v>
      </c>
      <c r="P5127" t="s">
        <v>42</v>
      </c>
      <c r="Q5127" t="s">
        <v>169</v>
      </c>
      <c r="R5127" t="s">
        <v>667</v>
      </c>
      <c r="S5127">
        <v>68.459999999999994</v>
      </c>
      <c r="T5127" s="3"/>
    </row>
    <row r="5128" spans="1:20" x14ac:dyDescent="0.3">
      <c r="A5128">
        <v>5127</v>
      </c>
      <c r="B5128" t="s">
        <v>8019</v>
      </c>
      <c r="C5128">
        <f t="shared" si="80"/>
        <v>38</v>
      </c>
      <c r="D5128" s="1">
        <v>42261</v>
      </c>
      <c r="E5128" s="1">
        <v>42261</v>
      </c>
      <c r="F5128" t="s">
        <v>1289</v>
      </c>
      <c r="G5128" t="s">
        <v>6000</v>
      </c>
      <c r="H5128" t="s">
        <v>6001</v>
      </c>
      <c r="I5128" t="s">
        <v>22</v>
      </c>
      <c r="J5128" t="s">
        <v>23</v>
      </c>
      <c r="K5128" t="s">
        <v>262</v>
      </c>
      <c r="L5128" t="s">
        <v>263</v>
      </c>
      <c r="M5128">
        <v>10009</v>
      </c>
      <c r="N5128" t="s">
        <v>144</v>
      </c>
      <c r="O5128" t="s">
        <v>3195</v>
      </c>
      <c r="P5128" t="s">
        <v>67</v>
      </c>
      <c r="Q5128" t="s">
        <v>680</v>
      </c>
      <c r="R5128" t="s">
        <v>3196</v>
      </c>
      <c r="S5128">
        <v>2799.96</v>
      </c>
      <c r="T5128" s="3"/>
    </row>
    <row r="5129" spans="1:20" x14ac:dyDescent="0.3">
      <c r="A5129">
        <v>5128</v>
      </c>
      <c r="B5129" t="s">
        <v>8019</v>
      </c>
      <c r="C5129">
        <f t="shared" si="80"/>
        <v>38</v>
      </c>
      <c r="D5129" s="1">
        <v>42261</v>
      </c>
      <c r="E5129" s="1">
        <v>42261</v>
      </c>
      <c r="F5129" t="s">
        <v>1289</v>
      </c>
      <c r="G5129" t="s">
        <v>6000</v>
      </c>
      <c r="H5129" t="s">
        <v>6001</v>
      </c>
      <c r="I5129" t="s">
        <v>22</v>
      </c>
      <c r="J5129" t="s">
        <v>23</v>
      </c>
      <c r="K5129" t="s">
        <v>262</v>
      </c>
      <c r="L5129" t="s">
        <v>263</v>
      </c>
      <c r="M5129">
        <v>10009</v>
      </c>
      <c r="N5129" t="s">
        <v>144</v>
      </c>
      <c r="O5129" t="s">
        <v>936</v>
      </c>
      <c r="P5129" t="s">
        <v>42</v>
      </c>
      <c r="Q5129" t="s">
        <v>74</v>
      </c>
      <c r="R5129" t="s">
        <v>937</v>
      </c>
      <c r="S5129">
        <v>601.29999999999995</v>
      </c>
      <c r="T5129" s="3"/>
    </row>
    <row r="5130" spans="1:20" x14ac:dyDescent="0.3">
      <c r="A5130">
        <v>5129</v>
      </c>
      <c r="B5130" t="s">
        <v>8019</v>
      </c>
      <c r="C5130">
        <f t="shared" si="80"/>
        <v>38</v>
      </c>
      <c r="D5130" s="1">
        <v>42261</v>
      </c>
      <c r="E5130" s="1">
        <v>42261</v>
      </c>
      <c r="F5130" t="s">
        <v>1289</v>
      </c>
      <c r="G5130" t="s">
        <v>6000</v>
      </c>
      <c r="H5130" t="s">
        <v>6001</v>
      </c>
      <c r="I5130" t="s">
        <v>22</v>
      </c>
      <c r="J5130" t="s">
        <v>23</v>
      </c>
      <c r="K5130" t="s">
        <v>262</v>
      </c>
      <c r="L5130" t="s">
        <v>263</v>
      </c>
      <c r="M5130">
        <v>10009</v>
      </c>
      <c r="N5130" t="s">
        <v>144</v>
      </c>
      <c r="O5130" t="s">
        <v>5079</v>
      </c>
      <c r="P5130" t="s">
        <v>67</v>
      </c>
      <c r="Q5130" t="s">
        <v>68</v>
      </c>
      <c r="R5130" t="s">
        <v>5080</v>
      </c>
      <c r="S5130">
        <v>16.989999999999998</v>
      </c>
      <c r="T5130" s="3"/>
    </row>
    <row r="5131" spans="1:20" x14ac:dyDescent="0.3">
      <c r="A5131">
        <v>5130</v>
      </c>
      <c r="B5131" t="s">
        <v>8019</v>
      </c>
      <c r="C5131">
        <f t="shared" si="80"/>
        <v>38</v>
      </c>
      <c r="D5131" s="1">
        <v>42261</v>
      </c>
      <c r="E5131" s="1">
        <v>42261</v>
      </c>
      <c r="F5131" t="s">
        <v>1289</v>
      </c>
      <c r="G5131" t="s">
        <v>6000</v>
      </c>
      <c r="H5131" t="s">
        <v>6001</v>
      </c>
      <c r="I5131" t="s">
        <v>22</v>
      </c>
      <c r="J5131" t="s">
        <v>23</v>
      </c>
      <c r="K5131" t="s">
        <v>262</v>
      </c>
      <c r="L5131" t="s">
        <v>263</v>
      </c>
      <c r="M5131">
        <v>10009</v>
      </c>
      <c r="N5131" t="s">
        <v>144</v>
      </c>
      <c r="O5131" t="s">
        <v>6305</v>
      </c>
      <c r="P5131" t="s">
        <v>67</v>
      </c>
      <c r="Q5131" t="s">
        <v>68</v>
      </c>
      <c r="R5131" t="s">
        <v>6306</v>
      </c>
      <c r="S5131">
        <v>287.97000000000003</v>
      </c>
      <c r="T5131" s="3"/>
    </row>
    <row r="5132" spans="1:20" x14ac:dyDescent="0.3">
      <c r="A5132">
        <v>5131</v>
      </c>
      <c r="B5132" t="s">
        <v>8019</v>
      </c>
      <c r="C5132">
        <f t="shared" si="80"/>
        <v>38</v>
      </c>
      <c r="D5132" s="1">
        <v>42261</v>
      </c>
      <c r="E5132" s="1">
        <v>42261</v>
      </c>
      <c r="F5132" t="s">
        <v>1289</v>
      </c>
      <c r="G5132" t="s">
        <v>6000</v>
      </c>
      <c r="H5132" t="s">
        <v>6001</v>
      </c>
      <c r="I5132" t="s">
        <v>22</v>
      </c>
      <c r="J5132" t="s">
        <v>23</v>
      </c>
      <c r="K5132" t="s">
        <v>262</v>
      </c>
      <c r="L5132" t="s">
        <v>263</v>
      </c>
      <c r="M5132">
        <v>10009</v>
      </c>
      <c r="N5132" t="s">
        <v>144</v>
      </c>
      <c r="O5132" t="s">
        <v>6168</v>
      </c>
      <c r="P5132" t="s">
        <v>42</v>
      </c>
      <c r="Q5132" t="s">
        <v>86</v>
      </c>
      <c r="R5132" t="s">
        <v>6169</v>
      </c>
      <c r="S5132">
        <v>44.82</v>
      </c>
      <c r="T5132" s="3"/>
    </row>
    <row r="5133" spans="1:20" x14ac:dyDescent="0.3">
      <c r="A5133">
        <v>5132</v>
      </c>
      <c r="B5133" t="s">
        <v>8020</v>
      </c>
      <c r="C5133">
        <f t="shared" si="80"/>
        <v>52</v>
      </c>
      <c r="D5133" s="1">
        <v>43463</v>
      </c>
      <c r="E5133" s="1">
        <v>43470</v>
      </c>
      <c r="F5133" t="s">
        <v>46</v>
      </c>
      <c r="G5133" t="s">
        <v>1130</v>
      </c>
      <c r="H5133" t="s">
        <v>1131</v>
      </c>
      <c r="I5133" t="s">
        <v>37</v>
      </c>
      <c r="J5133" t="s">
        <v>23</v>
      </c>
      <c r="K5133" t="s">
        <v>1884</v>
      </c>
      <c r="L5133" t="s">
        <v>39</v>
      </c>
      <c r="M5133">
        <v>92804</v>
      </c>
      <c r="N5133" t="s">
        <v>40</v>
      </c>
      <c r="O5133" t="s">
        <v>5367</v>
      </c>
      <c r="P5133" t="s">
        <v>28</v>
      </c>
      <c r="Q5133" t="s">
        <v>61</v>
      </c>
      <c r="R5133" t="s">
        <v>5368</v>
      </c>
      <c r="S5133">
        <v>101.12</v>
      </c>
      <c r="T5133" s="3"/>
    </row>
    <row r="5134" spans="1:20" x14ac:dyDescent="0.3">
      <c r="A5134">
        <v>5133</v>
      </c>
      <c r="B5134" t="s">
        <v>8021</v>
      </c>
      <c r="C5134">
        <f t="shared" si="80"/>
        <v>26</v>
      </c>
      <c r="D5134" s="1">
        <v>42542</v>
      </c>
      <c r="E5134" s="1">
        <v>42548</v>
      </c>
      <c r="F5134" t="s">
        <v>46</v>
      </c>
      <c r="G5134" t="s">
        <v>1828</v>
      </c>
      <c r="H5134" t="s">
        <v>1829</v>
      </c>
      <c r="I5134" t="s">
        <v>22</v>
      </c>
      <c r="J5134" t="s">
        <v>23</v>
      </c>
      <c r="K5134" t="s">
        <v>3647</v>
      </c>
      <c r="L5134" t="s">
        <v>50</v>
      </c>
      <c r="M5134">
        <v>32725</v>
      </c>
      <c r="N5134" t="s">
        <v>26</v>
      </c>
      <c r="O5134" t="s">
        <v>3207</v>
      </c>
      <c r="P5134" t="s">
        <v>67</v>
      </c>
      <c r="Q5134" t="s">
        <v>68</v>
      </c>
      <c r="R5134" t="s">
        <v>3208</v>
      </c>
      <c r="S5134">
        <v>107.976</v>
      </c>
      <c r="T5134" s="3"/>
    </row>
    <row r="5135" spans="1:20" x14ac:dyDescent="0.3">
      <c r="A5135">
        <v>5134</v>
      </c>
      <c r="B5135" t="s">
        <v>8022</v>
      </c>
      <c r="C5135">
        <f t="shared" si="80"/>
        <v>48</v>
      </c>
      <c r="D5135" s="1">
        <v>43430</v>
      </c>
      <c r="E5135" s="1">
        <v>43434</v>
      </c>
      <c r="F5135" t="s">
        <v>46</v>
      </c>
      <c r="G5135" t="s">
        <v>3673</v>
      </c>
      <c r="H5135" t="s">
        <v>3674</v>
      </c>
      <c r="I5135" t="s">
        <v>98</v>
      </c>
      <c r="J5135" t="s">
        <v>23</v>
      </c>
      <c r="K5135" t="s">
        <v>262</v>
      </c>
      <c r="L5135" t="s">
        <v>263</v>
      </c>
      <c r="M5135">
        <v>10009</v>
      </c>
      <c r="N5135" t="s">
        <v>144</v>
      </c>
      <c r="O5135" t="s">
        <v>7123</v>
      </c>
      <c r="P5135" t="s">
        <v>42</v>
      </c>
      <c r="Q5135" t="s">
        <v>74</v>
      </c>
      <c r="R5135" t="s">
        <v>7124</v>
      </c>
      <c r="S5135">
        <v>58.73</v>
      </c>
      <c r="T5135" s="3"/>
    </row>
    <row r="5136" spans="1:20" x14ac:dyDescent="0.3">
      <c r="A5136">
        <v>5135</v>
      </c>
      <c r="B5136" t="s">
        <v>8022</v>
      </c>
      <c r="C5136">
        <f t="shared" si="80"/>
        <v>48</v>
      </c>
      <c r="D5136" s="1">
        <v>43430</v>
      </c>
      <c r="E5136" s="1">
        <v>43434</v>
      </c>
      <c r="F5136" t="s">
        <v>46</v>
      </c>
      <c r="G5136" t="s">
        <v>3673</v>
      </c>
      <c r="H5136" t="s">
        <v>3674</v>
      </c>
      <c r="I5136" t="s">
        <v>98</v>
      </c>
      <c r="J5136" t="s">
        <v>23</v>
      </c>
      <c r="K5136" t="s">
        <v>262</v>
      </c>
      <c r="L5136" t="s">
        <v>263</v>
      </c>
      <c r="M5136">
        <v>10009</v>
      </c>
      <c r="N5136" t="s">
        <v>144</v>
      </c>
      <c r="O5136" t="s">
        <v>2753</v>
      </c>
      <c r="P5136" t="s">
        <v>42</v>
      </c>
      <c r="Q5136" t="s">
        <v>71</v>
      </c>
      <c r="R5136" t="s">
        <v>2754</v>
      </c>
      <c r="S5136">
        <v>93.343999999999994</v>
      </c>
      <c r="T5136" s="3"/>
    </row>
    <row r="5137" spans="1:20" x14ac:dyDescent="0.3">
      <c r="A5137">
        <v>5136</v>
      </c>
      <c r="B5137" t="s">
        <v>8023</v>
      </c>
      <c r="C5137">
        <f t="shared" si="80"/>
        <v>43</v>
      </c>
      <c r="D5137" s="1">
        <v>43031</v>
      </c>
      <c r="E5137" s="1">
        <v>43036</v>
      </c>
      <c r="F5137" t="s">
        <v>46</v>
      </c>
      <c r="G5137" t="s">
        <v>3681</v>
      </c>
      <c r="H5137" t="s">
        <v>3682</v>
      </c>
      <c r="I5137" t="s">
        <v>98</v>
      </c>
      <c r="J5137" t="s">
        <v>23</v>
      </c>
      <c r="K5137" t="s">
        <v>91</v>
      </c>
      <c r="L5137" t="s">
        <v>92</v>
      </c>
      <c r="M5137">
        <v>98103</v>
      </c>
      <c r="N5137" t="s">
        <v>40</v>
      </c>
      <c r="O5137" t="s">
        <v>1069</v>
      </c>
      <c r="P5137" t="s">
        <v>42</v>
      </c>
      <c r="Q5137" t="s">
        <v>265</v>
      </c>
      <c r="R5137" t="s">
        <v>1070</v>
      </c>
      <c r="S5137">
        <v>17.05</v>
      </c>
      <c r="T5137" s="3"/>
    </row>
    <row r="5138" spans="1:20" x14ac:dyDescent="0.3">
      <c r="A5138">
        <v>5137</v>
      </c>
      <c r="B5138" t="s">
        <v>8024</v>
      </c>
      <c r="C5138">
        <f t="shared" si="80"/>
        <v>51</v>
      </c>
      <c r="D5138" s="1">
        <v>42718</v>
      </c>
      <c r="E5138" s="1">
        <v>42723</v>
      </c>
      <c r="F5138" t="s">
        <v>46</v>
      </c>
      <c r="G5138" t="s">
        <v>4204</v>
      </c>
      <c r="H5138" t="s">
        <v>4205</v>
      </c>
      <c r="I5138" t="s">
        <v>22</v>
      </c>
      <c r="J5138" t="s">
        <v>23</v>
      </c>
      <c r="K5138" t="s">
        <v>946</v>
      </c>
      <c r="L5138" t="s">
        <v>39</v>
      </c>
      <c r="M5138">
        <v>92105</v>
      </c>
      <c r="N5138" t="s">
        <v>40</v>
      </c>
      <c r="O5138" t="s">
        <v>3434</v>
      </c>
      <c r="P5138" t="s">
        <v>42</v>
      </c>
      <c r="Q5138" t="s">
        <v>71</v>
      </c>
      <c r="R5138" t="s">
        <v>3435</v>
      </c>
      <c r="S5138">
        <v>8.0960000000000001</v>
      </c>
      <c r="T5138" s="3"/>
    </row>
    <row r="5139" spans="1:20" x14ac:dyDescent="0.3">
      <c r="A5139">
        <v>5138</v>
      </c>
      <c r="B5139" t="s">
        <v>8025</v>
      </c>
      <c r="C5139">
        <f t="shared" si="80"/>
        <v>46</v>
      </c>
      <c r="D5139" s="1">
        <v>43052</v>
      </c>
      <c r="E5139" s="1">
        <v>43056</v>
      </c>
      <c r="F5139" t="s">
        <v>46</v>
      </c>
      <c r="G5139" t="s">
        <v>7629</v>
      </c>
      <c r="H5139" t="s">
        <v>7630</v>
      </c>
      <c r="I5139" t="s">
        <v>37</v>
      </c>
      <c r="J5139" t="s">
        <v>23</v>
      </c>
      <c r="K5139" t="s">
        <v>4852</v>
      </c>
      <c r="L5139" t="s">
        <v>646</v>
      </c>
      <c r="M5139">
        <v>73120</v>
      </c>
      <c r="N5139" t="s">
        <v>101</v>
      </c>
      <c r="O5139" t="s">
        <v>2182</v>
      </c>
      <c r="P5139" t="s">
        <v>28</v>
      </c>
      <c r="Q5139" t="s">
        <v>61</v>
      </c>
      <c r="R5139" t="s">
        <v>2183</v>
      </c>
      <c r="S5139">
        <v>30.36</v>
      </c>
      <c r="T5139" s="3"/>
    </row>
    <row r="5140" spans="1:20" x14ac:dyDescent="0.3">
      <c r="A5140">
        <v>5139</v>
      </c>
      <c r="B5140" t="s">
        <v>8026</v>
      </c>
      <c r="C5140">
        <f t="shared" si="80"/>
        <v>39</v>
      </c>
      <c r="D5140" s="1">
        <v>43372</v>
      </c>
      <c r="E5140" s="1">
        <v>43378</v>
      </c>
      <c r="F5140" t="s">
        <v>46</v>
      </c>
      <c r="G5140" t="s">
        <v>2899</v>
      </c>
      <c r="H5140" t="s">
        <v>2900</v>
      </c>
      <c r="I5140" t="s">
        <v>22</v>
      </c>
      <c r="J5140" t="s">
        <v>23</v>
      </c>
      <c r="K5140" t="s">
        <v>2296</v>
      </c>
      <c r="L5140" t="s">
        <v>263</v>
      </c>
      <c r="M5140">
        <v>10550</v>
      </c>
      <c r="N5140" t="s">
        <v>144</v>
      </c>
      <c r="O5140" t="s">
        <v>3274</v>
      </c>
      <c r="P5140" t="s">
        <v>42</v>
      </c>
      <c r="Q5140" t="s">
        <v>169</v>
      </c>
      <c r="R5140" t="s">
        <v>667</v>
      </c>
      <c r="S5140">
        <v>23.34</v>
      </c>
      <c r="T5140" s="3"/>
    </row>
    <row r="5141" spans="1:20" x14ac:dyDescent="0.3">
      <c r="A5141">
        <v>5140</v>
      </c>
      <c r="B5141" t="s">
        <v>8026</v>
      </c>
      <c r="C5141">
        <f t="shared" si="80"/>
        <v>39</v>
      </c>
      <c r="D5141" s="1">
        <v>43372</v>
      </c>
      <c r="E5141" s="1">
        <v>43378</v>
      </c>
      <c r="F5141" t="s">
        <v>46</v>
      </c>
      <c r="G5141" t="s">
        <v>2899</v>
      </c>
      <c r="H5141" t="s">
        <v>2900</v>
      </c>
      <c r="I5141" t="s">
        <v>22</v>
      </c>
      <c r="J5141" t="s">
        <v>23</v>
      </c>
      <c r="K5141" t="s">
        <v>2296</v>
      </c>
      <c r="L5141" t="s">
        <v>263</v>
      </c>
      <c r="M5141">
        <v>10550</v>
      </c>
      <c r="N5141" t="s">
        <v>144</v>
      </c>
      <c r="O5141" t="s">
        <v>6655</v>
      </c>
      <c r="P5141" t="s">
        <v>42</v>
      </c>
      <c r="Q5141" t="s">
        <v>86</v>
      </c>
      <c r="R5141" t="s">
        <v>6656</v>
      </c>
      <c r="S5141">
        <v>51.55</v>
      </c>
      <c r="T5141" s="3"/>
    </row>
    <row r="5142" spans="1:20" x14ac:dyDescent="0.3">
      <c r="A5142">
        <v>5141</v>
      </c>
      <c r="B5142" t="s">
        <v>8027</v>
      </c>
      <c r="C5142">
        <f t="shared" si="80"/>
        <v>46</v>
      </c>
      <c r="D5142" s="1">
        <v>42682</v>
      </c>
      <c r="E5142" s="1">
        <v>42686</v>
      </c>
      <c r="F5142" t="s">
        <v>46</v>
      </c>
      <c r="G5142" t="s">
        <v>4353</v>
      </c>
      <c r="H5142" t="s">
        <v>4354</v>
      </c>
      <c r="I5142" t="s">
        <v>22</v>
      </c>
      <c r="J5142" t="s">
        <v>23</v>
      </c>
      <c r="K5142" t="s">
        <v>123</v>
      </c>
      <c r="L5142" t="s">
        <v>39</v>
      </c>
      <c r="M5142">
        <v>94109</v>
      </c>
      <c r="N5142" t="s">
        <v>40</v>
      </c>
      <c r="O5142" t="s">
        <v>1054</v>
      </c>
      <c r="P5142" t="s">
        <v>67</v>
      </c>
      <c r="Q5142" t="s">
        <v>157</v>
      </c>
      <c r="R5142" t="s">
        <v>1055</v>
      </c>
      <c r="S5142">
        <v>119.9</v>
      </c>
      <c r="T5142" s="3"/>
    </row>
    <row r="5143" spans="1:20" x14ac:dyDescent="0.3">
      <c r="A5143">
        <v>5142</v>
      </c>
      <c r="B5143" t="s">
        <v>8028</v>
      </c>
      <c r="C5143">
        <f t="shared" si="80"/>
        <v>13</v>
      </c>
      <c r="D5143" s="1">
        <v>42826</v>
      </c>
      <c r="E5143" s="1">
        <v>42830</v>
      </c>
      <c r="F5143" t="s">
        <v>46</v>
      </c>
      <c r="G5143" t="s">
        <v>1919</v>
      </c>
      <c r="H5143" t="s">
        <v>1920</v>
      </c>
      <c r="I5143" t="s">
        <v>22</v>
      </c>
      <c r="J5143" t="s">
        <v>23</v>
      </c>
      <c r="K5143" t="s">
        <v>262</v>
      </c>
      <c r="L5143" t="s">
        <v>263</v>
      </c>
      <c r="M5143">
        <v>10009</v>
      </c>
      <c r="N5143" t="s">
        <v>144</v>
      </c>
      <c r="O5143" t="s">
        <v>31</v>
      </c>
      <c r="P5143" t="s">
        <v>28</v>
      </c>
      <c r="Q5143" t="s">
        <v>32</v>
      </c>
      <c r="R5143" t="s">
        <v>33</v>
      </c>
      <c r="S5143">
        <v>1317.492</v>
      </c>
      <c r="T5143" s="3"/>
    </row>
    <row r="5144" spans="1:20" x14ac:dyDescent="0.3">
      <c r="A5144">
        <v>5143</v>
      </c>
      <c r="B5144" t="s">
        <v>8028</v>
      </c>
      <c r="C5144">
        <f t="shared" si="80"/>
        <v>13</v>
      </c>
      <c r="D5144" s="1">
        <v>42826</v>
      </c>
      <c r="E5144" s="1">
        <v>42830</v>
      </c>
      <c r="F5144" t="s">
        <v>46</v>
      </c>
      <c r="G5144" t="s">
        <v>1919</v>
      </c>
      <c r="H5144" t="s">
        <v>1920</v>
      </c>
      <c r="I5144" t="s">
        <v>22</v>
      </c>
      <c r="J5144" t="s">
        <v>23</v>
      </c>
      <c r="K5144" t="s">
        <v>262</v>
      </c>
      <c r="L5144" t="s">
        <v>263</v>
      </c>
      <c r="M5144">
        <v>10009</v>
      </c>
      <c r="N5144" t="s">
        <v>144</v>
      </c>
      <c r="O5144" t="s">
        <v>6057</v>
      </c>
      <c r="P5144" t="s">
        <v>42</v>
      </c>
      <c r="Q5144" t="s">
        <v>575</v>
      </c>
      <c r="R5144" t="s">
        <v>1296</v>
      </c>
      <c r="S5144">
        <v>63.84</v>
      </c>
      <c r="T5144" s="3"/>
    </row>
    <row r="5145" spans="1:20" x14ac:dyDescent="0.3">
      <c r="A5145">
        <v>5144</v>
      </c>
      <c r="B5145" t="s">
        <v>8028</v>
      </c>
      <c r="C5145">
        <f t="shared" si="80"/>
        <v>13</v>
      </c>
      <c r="D5145" s="1">
        <v>42826</v>
      </c>
      <c r="E5145" s="1">
        <v>42830</v>
      </c>
      <c r="F5145" t="s">
        <v>46</v>
      </c>
      <c r="G5145" t="s">
        <v>1919</v>
      </c>
      <c r="H5145" t="s">
        <v>1920</v>
      </c>
      <c r="I5145" t="s">
        <v>22</v>
      </c>
      <c r="J5145" t="s">
        <v>23</v>
      </c>
      <c r="K5145" t="s">
        <v>262</v>
      </c>
      <c r="L5145" t="s">
        <v>263</v>
      </c>
      <c r="M5145">
        <v>10009</v>
      </c>
      <c r="N5145" t="s">
        <v>144</v>
      </c>
      <c r="O5145" t="s">
        <v>1217</v>
      </c>
      <c r="P5145" t="s">
        <v>42</v>
      </c>
      <c r="Q5145" t="s">
        <v>71</v>
      </c>
      <c r="R5145" t="s">
        <v>1218</v>
      </c>
      <c r="S5145">
        <v>3.5920000000000001</v>
      </c>
      <c r="T5145" s="3"/>
    </row>
    <row r="5146" spans="1:20" x14ac:dyDescent="0.3">
      <c r="A5146">
        <v>5145</v>
      </c>
      <c r="B5146" t="s">
        <v>8029</v>
      </c>
      <c r="C5146">
        <f t="shared" si="80"/>
        <v>5</v>
      </c>
      <c r="D5146" s="1">
        <v>43133</v>
      </c>
      <c r="E5146" s="1">
        <v>43138</v>
      </c>
      <c r="F5146" t="s">
        <v>46</v>
      </c>
      <c r="G5146" t="s">
        <v>2115</v>
      </c>
      <c r="H5146" t="s">
        <v>2116</v>
      </c>
      <c r="I5146" t="s">
        <v>22</v>
      </c>
      <c r="J5146" t="s">
        <v>23</v>
      </c>
      <c r="K5146" t="s">
        <v>38</v>
      </c>
      <c r="L5146" t="s">
        <v>39</v>
      </c>
      <c r="M5146">
        <v>90045</v>
      </c>
      <c r="N5146" t="s">
        <v>40</v>
      </c>
      <c r="O5146" t="s">
        <v>1876</v>
      </c>
      <c r="P5146" t="s">
        <v>28</v>
      </c>
      <c r="Q5146" t="s">
        <v>61</v>
      </c>
      <c r="R5146" t="s">
        <v>1877</v>
      </c>
      <c r="S5146">
        <v>86.26</v>
      </c>
      <c r="T5146" s="3"/>
    </row>
    <row r="5147" spans="1:20" x14ac:dyDescent="0.3">
      <c r="A5147">
        <v>5146</v>
      </c>
      <c r="B5147" t="s">
        <v>8029</v>
      </c>
      <c r="C5147">
        <f t="shared" si="80"/>
        <v>5</v>
      </c>
      <c r="D5147" s="1">
        <v>43133</v>
      </c>
      <c r="E5147" s="1">
        <v>43138</v>
      </c>
      <c r="F5147" t="s">
        <v>46</v>
      </c>
      <c r="G5147" t="s">
        <v>2115</v>
      </c>
      <c r="H5147" t="s">
        <v>2116</v>
      </c>
      <c r="I5147" t="s">
        <v>22</v>
      </c>
      <c r="J5147" t="s">
        <v>23</v>
      </c>
      <c r="K5147" t="s">
        <v>38</v>
      </c>
      <c r="L5147" t="s">
        <v>39</v>
      </c>
      <c r="M5147">
        <v>90045</v>
      </c>
      <c r="N5147" t="s">
        <v>40</v>
      </c>
      <c r="O5147" t="s">
        <v>4638</v>
      </c>
      <c r="P5147" t="s">
        <v>42</v>
      </c>
      <c r="Q5147" t="s">
        <v>55</v>
      </c>
      <c r="R5147" t="s">
        <v>4639</v>
      </c>
      <c r="S5147">
        <v>139.04</v>
      </c>
      <c r="T5147" s="3"/>
    </row>
    <row r="5148" spans="1:20" x14ac:dyDescent="0.3">
      <c r="A5148">
        <v>5147</v>
      </c>
      <c r="B5148" t="s">
        <v>8029</v>
      </c>
      <c r="C5148">
        <f t="shared" si="80"/>
        <v>5</v>
      </c>
      <c r="D5148" s="1">
        <v>43133</v>
      </c>
      <c r="E5148" s="1">
        <v>43138</v>
      </c>
      <c r="F5148" t="s">
        <v>46</v>
      </c>
      <c r="G5148" t="s">
        <v>2115</v>
      </c>
      <c r="H5148" t="s">
        <v>2116</v>
      </c>
      <c r="I5148" t="s">
        <v>22</v>
      </c>
      <c r="J5148" t="s">
        <v>23</v>
      </c>
      <c r="K5148" t="s">
        <v>38</v>
      </c>
      <c r="L5148" t="s">
        <v>39</v>
      </c>
      <c r="M5148">
        <v>90045</v>
      </c>
      <c r="N5148" t="s">
        <v>40</v>
      </c>
      <c r="O5148" t="s">
        <v>5139</v>
      </c>
      <c r="P5148" t="s">
        <v>42</v>
      </c>
      <c r="Q5148" t="s">
        <v>74</v>
      </c>
      <c r="R5148" t="s">
        <v>5140</v>
      </c>
      <c r="S5148">
        <v>46.8</v>
      </c>
      <c r="T5148" s="3"/>
    </row>
    <row r="5149" spans="1:20" x14ac:dyDescent="0.3">
      <c r="A5149">
        <v>5148</v>
      </c>
      <c r="B5149" t="s">
        <v>8030</v>
      </c>
      <c r="C5149">
        <f t="shared" si="80"/>
        <v>52</v>
      </c>
      <c r="D5149" s="1">
        <v>43458</v>
      </c>
      <c r="E5149" s="1">
        <v>43465</v>
      </c>
      <c r="F5149" t="s">
        <v>46</v>
      </c>
      <c r="G5149" t="s">
        <v>2601</v>
      </c>
      <c r="H5149" t="s">
        <v>2602</v>
      </c>
      <c r="I5149" t="s">
        <v>98</v>
      </c>
      <c r="J5149" t="s">
        <v>23</v>
      </c>
      <c r="K5149" t="s">
        <v>8031</v>
      </c>
      <c r="L5149" t="s">
        <v>306</v>
      </c>
      <c r="M5149">
        <v>85224</v>
      </c>
      <c r="N5149" t="s">
        <v>40</v>
      </c>
      <c r="O5149" t="s">
        <v>6830</v>
      </c>
      <c r="P5149" t="s">
        <v>28</v>
      </c>
      <c r="Q5149" t="s">
        <v>61</v>
      </c>
      <c r="R5149" t="s">
        <v>6831</v>
      </c>
      <c r="S5149">
        <v>8.5440000000000005</v>
      </c>
      <c r="T5149" s="3"/>
    </row>
    <row r="5150" spans="1:20" x14ac:dyDescent="0.3">
      <c r="A5150">
        <v>5149</v>
      </c>
      <c r="B5150" t="s">
        <v>8030</v>
      </c>
      <c r="C5150">
        <f t="shared" si="80"/>
        <v>52</v>
      </c>
      <c r="D5150" s="1">
        <v>43458</v>
      </c>
      <c r="E5150" s="1">
        <v>43465</v>
      </c>
      <c r="F5150" t="s">
        <v>46</v>
      </c>
      <c r="G5150" t="s">
        <v>2601</v>
      </c>
      <c r="H5150" t="s">
        <v>2602</v>
      </c>
      <c r="I5150" t="s">
        <v>98</v>
      </c>
      <c r="J5150" t="s">
        <v>23</v>
      </c>
      <c r="K5150" t="s">
        <v>8031</v>
      </c>
      <c r="L5150" t="s">
        <v>306</v>
      </c>
      <c r="M5150">
        <v>85224</v>
      </c>
      <c r="N5150" t="s">
        <v>40</v>
      </c>
      <c r="O5150" t="s">
        <v>2557</v>
      </c>
      <c r="P5150" t="s">
        <v>28</v>
      </c>
      <c r="Q5150" t="s">
        <v>32</v>
      </c>
      <c r="R5150" t="s">
        <v>2558</v>
      </c>
      <c r="S5150">
        <v>842.37599999999998</v>
      </c>
      <c r="T5150" s="3"/>
    </row>
    <row r="5151" spans="1:20" x14ac:dyDescent="0.3">
      <c r="A5151">
        <v>5150</v>
      </c>
      <c r="B5151" t="s">
        <v>8032</v>
      </c>
      <c r="C5151">
        <f t="shared" si="80"/>
        <v>26</v>
      </c>
      <c r="D5151" s="1">
        <v>42176</v>
      </c>
      <c r="E5151" s="1">
        <v>42176</v>
      </c>
      <c r="F5151" t="s">
        <v>1289</v>
      </c>
      <c r="G5151" t="s">
        <v>4266</v>
      </c>
      <c r="H5151" t="s">
        <v>4267</v>
      </c>
      <c r="I5151" t="s">
        <v>22</v>
      </c>
      <c r="J5151" t="s">
        <v>23</v>
      </c>
      <c r="K5151" t="s">
        <v>1172</v>
      </c>
      <c r="L5151" t="s">
        <v>263</v>
      </c>
      <c r="M5151">
        <v>11561</v>
      </c>
      <c r="N5151" t="s">
        <v>144</v>
      </c>
      <c r="O5151" t="s">
        <v>5020</v>
      </c>
      <c r="P5151" t="s">
        <v>67</v>
      </c>
      <c r="Q5151" t="s">
        <v>68</v>
      </c>
      <c r="R5151" t="s">
        <v>5021</v>
      </c>
      <c r="S5151">
        <v>1214.8499999999999</v>
      </c>
      <c r="T5151" s="3"/>
    </row>
    <row r="5152" spans="1:20" x14ac:dyDescent="0.3">
      <c r="A5152">
        <v>5151</v>
      </c>
      <c r="B5152" t="s">
        <v>8033</v>
      </c>
      <c r="C5152">
        <f t="shared" si="80"/>
        <v>10</v>
      </c>
      <c r="D5152" s="1">
        <v>43165</v>
      </c>
      <c r="E5152" s="1">
        <v>43169</v>
      </c>
      <c r="F5152" t="s">
        <v>19</v>
      </c>
      <c r="G5152" t="s">
        <v>581</v>
      </c>
      <c r="H5152" t="s">
        <v>582</v>
      </c>
      <c r="I5152" t="s">
        <v>37</v>
      </c>
      <c r="J5152" t="s">
        <v>23</v>
      </c>
      <c r="K5152" t="s">
        <v>123</v>
      </c>
      <c r="L5152" t="s">
        <v>39</v>
      </c>
      <c r="M5152">
        <v>94109</v>
      </c>
      <c r="N5152" t="s">
        <v>40</v>
      </c>
      <c r="O5152" t="s">
        <v>1192</v>
      </c>
      <c r="P5152" t="s">
        <v>42</v>
      </c>
      <c r="Q5152" t="s">
        <v>55</v>
      </c>
      <c r="R5152" t="s">
        <v>1193</v>
      </c>
      <c r="S5152">
        <v>67.78</v>
      </c>
      <c r="T5152" s="3"/>
    </row>
    <row r="5153" spans="1:20" x14ac:dyDescent="0.3">
      <c r="A5153">
        <v>5152</v>
      </c>
      <c r="B5153" t="s">
        <v>8034</v>
      </c>
      <c r="C5153">
        <f t="shared" si="80"/>
        <v>39</v>
      </c>
      <c r="D5153" s="1">
        <v>43368</v>
      </c>
      <c r="E5153" s="1">
        <v>43371</v>
      </c>
      <c r="F5153" t="s">
        <v>184</v>
      </c>
      <c r="G5153" t="s">
        <v>5588</v>
      </c>
      <c r="H5153" t="s">
        <v>5589</v>
      </c>
      <c r="I5153" t="s">
        <v>37</v>
      </c>
      <c r="J5153" t="s">
        <v>23</v>
      </c>
      <c r="K5153" t="s">
        <v>8035</v>
      </c>
      <c r="L5153" t="s">
        <v>1763</v>
      </c>
      <c r="M5153">
        <v>59601</v>
      </c>
      <c r="N5153" t="s">
        <v>40</v>
      </c>
      <c r="O5153" t="s">
        <v>3359</v>
      </c>
      <c r="P5153" t="s">
        <v>42</v>
      </c>
      <c r="Q5153" t="s">
        <v>55</v>
      </c>
      <c r="R5153" t="s">
        <v>3360</v>
      </c>
      <c r="S5153">
        <v>39.9</v>
      </c>
      <c r="T5153" s="3"/>
    </row>
    <row r="5154" spans="1:20" x14ac:dyDescent="0.3">
      <c r="A5154">
        <v>5153</v>
      </c>
      <c r="B5154" t="s">
        <v>8036</v>
      </c>
      <c r="C5154">
        <f t="shared" si="80"/>
        <v>27</v>
      </c>
      <c r="D5154" s="1">
        <v>42185</v>
      </c>
      <c r="E5154" s="1">
        <v>42191</v>
      </c>
      <c r="F5154" t="s">
        <v>46</v>
      </c>
      <c r="G5154" t="s">
        <v>7762</v>
      </c>
      <c r="H5154" t="s">
        <v>7763</v>
      </c>
      <c r="I5154" t="s">
        <v>22</v>
      </c>
      <c r="J5154" t="s">
        <v>23</v>
      </c>
      <c r="K5154" t="s">
        <v>262</v>
      </c>
      <c r="L5154" t="s">
        <v>263</v>
      </c>
      <c r="M5154">
        <v>10011</v>
      </c>
      <c r="N5154" t="s">
        <v>144</v>
      </c>
      <c r="O5154" t="s">
        <v>1833</v>
      </c>
      <c r="P5154" t="s">
        <v>42</v>
      </c>
      <c r="Q5154" t="s">
        <v>71</v>
      </c>
      <c r="R5154" t="s">
        <v>1834</v>
      </c>
      <c r="S5154">
        <v>2.6880000000000002</v>
      </c>
      <c r="T5154" s="3"/>
    </row>
    <row r="5155" spans="1:20" x14ac:dyDescent="0.3">
      <c r="A5155">
        <v>5154</v>
      </c>
      <c r="B5155" t="s">
        <v>8036</v>
      </c>
      <c r="C5155">
        <f t="shared" si="80"/>
        <v>27</v>
      </c>
      <c r="D5155" s="1">
        <v>42185</v>
      </c>
      <c r="E5155" s="1">
        <v>42191</v>
      </c>
      <c r="F5155" t="s">
        <v>46</v>
      </c>
      <c r="G5155" t="s">
        <v>7762</v>
      </c>
      <c r="H5155" t="s">
        <v>7763</v>
      </c>
      <c r="I5155" t="s">
        <v>22</v>
      </c>
      <c r="J5155" t="s">
        <v>23</v>
      </c>
      <c r="K5155" t="s">
        <v>262</v>
      </c>
      <c r="L5155" t="s">
        <v>263</v>
      </c>
      <c r="M5155">
        <v>10011</v>
      </c>
      <c r="N5155" t="s">
        <v>144</v>
      </c>
      <c r="O5155" t="s">
        <v>879</v>
      </c>
      <c r="P5155" t="s">
        <v>42</v>
      </c>
      <c r="Q5155" t="s">
        <v>64</v>
      </c>
      <c r="R5155" t="s">
        <v>880</v>
      </c>
      <c r="S5155">
        <v>6.6</v>
      </c>
      <c r="T5155" s="3"/>
    </row>
    <row r="5156" spans="1:20" x14ac:dyDescent="0.3">
      <c r="A5156">
        <v>5155</v>
      </c>
      <c r="B5156" t="s">
        <v>8037</v>
      </c>
      <c r="C5156">
        <f t="shared" si="80"/>
        <v>33</v>
      </c>
      <c r="D5156" s="1">
        <v>42589</v>
      </c>
      <c r="E5156" s="1">
        <v>42590</v>
      </c>
      <c r="F5156" t="s">
        <v>184</v>
      </c>
      <c r="G5156" t="s">
        <v>5355</v>
      </c>
      <c r="H5156" t="s">
        <v>5356</v>
      </c>
      <c r="I5156" t="s">
        <v>22</v>
      </c>
      <c r="J5156" t="s">
        <v>23</v>
      </c>
      <c r="K5156" t="s">
        <v>8038</v>
      </c>
      <c r="L5156" t="s">
        <v>593</v>
      </c>
      <c r="M5156">
        <v>63122</v>
      </c>
      <c r="N5156" t="s">
        <v>101</v>
      </c>
      <c r="O5156" t="s">
        <v>128</v>
      </c>
      <c r="P5156" t="s">
        <v>42</v>
      </c>
      <c r="Q5156" t="s">
        <v>71</v>
      </c>
      <c r="R5156" t="s">
        <v>129</v>
      </c>
      <c r="S5156">
        <v>28.4</v>
      </c>
      <c r="T5156" s="3"/>
    </row>
    <row r="5157" spans="1:20" x14ac:dyDescent="0.3">
      <c r="A5157">
        <v>5156</v>
      </c>
      <c r="B5157" t="s">
        <v>8037</v>
      </c>
      <c r="C5157">
        <f t="shared" si="80"/>
        <v>33</v>
      </c>
      <c r="D5157" s="1">
        <v>42589</v>
      </c>
      <c r="E5157" s="1">
        <v>42590</v>
      </c>
      <c r="F5157" t="s">
        <v>184</v>
      </c>
      <c r="G5157" t="s">
        <v>5355</v>
      </c>
      <c r="H5157" t="s">
        <v>5356</v>
      </c>
      <c r="I5157" t="s">
        <v>22</v>
      </c>
      <c r="J5157" t="s">
        <v>23</v>
      </c>
      <c r="K5157" t="s">
        <v>8038</v>
      </c>
      <c r="L5157" t="s">
        <v>593</v>
      </c>
      <c r="M5157">
        <v>63122</v>
      </c>
      <c r="N5157" t="s">
        <v>101</v>
      </c>
      <c r="O5157" t="s">
        <v>6148</v>
      </c>
      <c r="P5157" t="s">
        <v>28</v>
      </c>
      <c r="Q5157" t="s">
        <v>61</v>
      </c>
      <c r="R5157" t="s">
        <v>6149</v>
      </c>
      <c r="S5157">
        <v>212.94</v>
      </c>
      <c r="T5157" s="3"/>
    </row>
    <row r="5158" spans="1:20" x14ac:dyDescent="0.3">
      <c r="A5158">
        <v>5157</v>
      </c>
      <c r="B5158" t="s">
        <v>8039</v>
      </c>
      <c r="C5158">
        <f t="shared" si="80"/>
        <v>26</v>
      </c>
      <c r="D5158" s="1">
        <v>43281</v>
      </c>
      <c r="E5158" s="1">
        <v>43285</v>
      </c>
      <c r="F5158" t="s">
        <v>19</v>
      </c>
      <c r="G5158" t="s">
        <v>6374</v>
      </c>
      <c r="H5158" t="s">
        <v>6375</v>
      </c>
      <c r="I5158" t="s">
        <v>98</v>
      </c>
      <c r="J5158" t="s">
        <v>23</v>
      </c>
      <c r="K5158" t="s">
        <v>299</v>
      </c>
      <c r="L5158" t="s">
        <v>207</v>
      </c>
      <c r="M5158">
        <v>60653</v>
      </c>
      <c r="N5158" t="s">
        <v>101</v>
      </c>
      <c r="O5158" t="s">
        <v>7947</v>
      </c>
      <c r="P5158" t="s">
        <v>67</v>
      </c>
      <c r="Q5158" t="s">
        <v>68</v>
      </c>
      <c r="R5158" t="s">
        <v>7948</v>
      </c>
      <c r="S5158">
        <v>1001.5839999999999</v>
      </c>
      <c r="T5158" s="3"/>
    </row>
    <row r="5159" spans="1:20" x14ac:dyDescent="0.3">
      <c r="A5159">
        <v>5158</v>
      </c>
      <c r="B5159" t="s">
        <v>8039</v>
      </c>
      <c r="C5159">
        <f t="shared" si="80"/>
        <v>26</v>
      </c>
      <c r="D5159" s="1">
        <v>43281</v>
      </c>
      <c r="E5159" s="1">
        <v>43285</v>
      </c>
      <c r="F5159" t="s">
        <v>19</v>
      </c>
      <c r="G5159" t="s">
        <v>6374</v>
      </c>
      <c r="H5159" t="s">
        <v>6375</v>
      </c>
      <c r="I5159" t="s">
        <v>98</v>
      </c>
      <c r="J5159" t="s">
        <v>23</v>
      </c>
      <c r="K5159" t="s">
        <v>299</v>
      </c>
      <c r="L5159" t="s">
        <v>207</v>
      </c>
      <c r="M5159">
        <v>60653</v>
      </c>
      <c r="N5159" t="s">
        <v>101</v>
      </c>
      <c r="O5159" t="s">
        <v>7271</v>
      </c>
      <c r="P5159" t="s">
        <v>28</v>
      </c>
      <c r="Q5159" t="s">
        <v>32</v>
      </c>
      <c r="R5159" t="s">
        <v>7272</v>
      </c>
      <c r="S5159">
        <v>569.05799999999999</v>
      </c>
      <c r="T5159" s="3"/>
    </row>
    <row r="5160" spans="1:20" x14ac:dyDescent="0.3">
      <c r="A5160">
        <v>5159</v>
      </c>
      <c r="B5160" t="s">
        <v>8039</v>
      </c>
      <c r="C5160">
        <f t="shared" si="80"/>
        <v>26</v>
      </c>
      <c r="D5160" s="1">
        <v>43281</v>
      </c>
      <c r="E5160" s="1">
        <v>43285</v>
      </c>
      <c r="F5160" t="s">
        <v>19</v>
      </c>
      <c r="G5160" t="s">
        <v>6374</v>
      </c>
      <c r="H5160" t="s">
        <v>6375</v>
      </c>
      <c r="I5160" t="s">
        <v>98</v>
      </c>
      <c r="J5160" t="s">
        <v>23</v>
      </c>
      <c r="K5160" t="s">
        <v>299</v>
      </c>
      <c r="L5160" t="s">
        <v>207</v>
      </c>
      <c r="M5160">
        <v>60653</v>
      </c>
      <c r="N5160" t="s">
        <v>101</v>
      </c>
      <c r="O5160" t="s">
        <v>408</v>
      </c>
      <c r="P5160" t="s">
        <v>28</v>
      </c>
      <c r="Q5160" t="s">
        <v>61</v>
      </c>
      <c r="R5160" t="s">
        <v>409</v>
      </c>
      <c r="S5160">
        <v>14.224</v>
      </c>
      <c r="T5160" s="3"/>
    </row>
    <row r="5161" spans="1:20" x14ac:dyDescent="0.3">
      <c r="A5161">
        <v>5160</v>
      </c>
      <c r="B5161" t="s">
        <v>8040</v>
      </c>
      <c r="C5161">
        <f t="shared" si="80"/>
        <v>44</v>
      </c>
      <c r="D5161" s="1">
        <v>42669</v>
      </c>
      <c r="E5161" s="1">
        <v>42673</v>
      </c>
      <c r="F5161" t="s">
        <v>19</v>
      </c>
      <c r="G5161" t="s">
        <v>1032</v>
      </c>
      <c r="H5161" t="s">
        <v>1033</v>
      </c>
      <c r="I5161" t="s">
        <v>37</v>
      </c>
      <c r="J5161" t="s">
        <v>23</v>
      </c>
      <c r="K5161" t="s">
        <v>1385</v>
      </c>
      <c r="L5161" t="s">
        <v>306</v>
      </c>
      <c r="M5161">
        <v>85345</v>
      </c>
      <c r="N5161" t="s">
        <v>40</v>
      </c>
      <c r="O5161" t="s">
        <v>833</v>
      </c>
      <c r="P5161" t="s">
        <v>67</v>
      </c>
      <c r="Q5161" t="s">
        <v>68</v>
      </c>
      <c r="R5161" t="s">
        <v>834</v>
      </c>
      <c r="S5161">
        <v>105.584</v>
      </c>
      <c r="T5161" s="3"/>
    </row>
    <row r="5162" spans="1:20" x14ac:dyDescent="0.3">
      <c r="A5162">
        <v>5161</v>
      </c>
      <c r="B5162" t="s">
        <v>8040</v>
      </c>
      <c r="C5162">
        <f t="shared" si="80"/>
        <v>44</v>
      </c>
      <c r="D5162" s="1">
        <v>42669</v>
      </c>
      <c r="E5162" s="1">
        <v>42673</v>
      </c>
      <c r="F5162" t="s">
        <v>19</v>
      </c>
      <c r="G5162" t="s">
        <v>1032</v>
      </c>
      <c r="H5162" t="s">
        <v>1033</v>
      </c>
      <c r="I5162" t="s">
        <v>37</v>
      </c>
      <c r="J5162" t="s">
        <v>23</v>
      </c>
      <c r="K5162" t="s">
        <v>1385</v>
      </c>
      <c r="L5162" t="s">
        <v>306</v>
      </c>
      <c r="M5162">
        <v>85345</v>
      </c>
      <c r="N5162" t="s">
        <v>40</v>
      </c>
      <c r="O5162" t="s">
        <v>5312</v>
      </c>
      <c r="P5162" t="s">
        <v>67</v>
      </c>
      <c r="Q5162" t="s">
        <v>68</v>
      </c>
      <c r="R5162" t="s">
        <v>5313</v>
      </c>
      <c r="S5162">
        <v>68.72</v>
      </c>
      <c r="T5162" s="3"/>
    </row>
    <row r="5163" spans="1:20" x14ac:dyDescent="0.3">
      <c r="A5163">
        <v>5162</v>
      </c>
      <c r="B5163" t="s">
        <v>8041</v>
      </c>
      <c r="C5163">
        <f t="shared" si="80"/>
        <v>31</v>
      </c>
      <c r="D5163" s="1">
        <v>42215</v>
      </c>
      <c r="E5163" s="1">
        <v>42221</v>
      </c>
      <c r="F5163" t="s">
        <v>46</v>
      </c>
      <c r="G5163" t="s">
        <v>7629</v>
      </c>
      <c r="H5163" t="s">
        <v>7630</v>
      </c>
      <c r="I5163" t="s">
        <v>37</v>
      </c>
      <c r="J5163" t="s">
        <v>23</v>
      </c>
      <c r="K5163" t="s">
        <v>91</v>
      </c>
      <c r="L5163" t="s">
        <v>92</v>
      </c>
      <c r="M5163">
        <v>98103</v>
      </c>
      <c r="N5163" t="s">
        <v>40</v>
      </c>
      <c r="O5163" t="s">
        <v>6563</v>
      </c>
      <c r="P5163" t="s">
        <v>28</v>
      </c>
      <c r="Q5163" t="s">
        <v>29</v>
      </c>
      <c r="R5163" t="s">
        <v>6564</v>
      </c>
      <c r="S5163">
        <v>1367.84</v>
      </c>
      <c r="T5163" s="3"/>
    </row>
    <row r="5164" spans="1:20" x14ac:dyDescent="0.3">
      <c r="A5164">
        <v>5163</v>
      </c>
      <c r="B5164" t="s">
        <v>8042</v>
      </c>
      <c r="C5164">
        <f t="shared" si="80"/>
        <v>46</v>
      </c>
      <c r="D5164" s="1">
        <v>43057</v>
      </c>
      <c r="E5164" s="1">
        <v>43062</v>
      </c>
      <c r="F5164" t="s">
        <v>19</v>
      </c>
      <c r="G5164" t="s">
        <v>1888</v>
      </c>
      <c r="H5164" t="s">
        <v>1889</v>
      </c>
      <c r="I5164" t="s">
        <v>22</v>
      </c>
      <c r="J5164" t="s">
        <v>23</v>
      </c>
      <c r="K5164" t="s">
        <v>1112</v>
      </c>
      <c r="L5164" t="s">
        <v>234</v>
      </c>
      <c r="M5164">
        <v>48180</v>
      </c>
      <c r="N5164" t="s">
        <v>101</v>
      </c>
      <c r="O5164" t="s">
        <v>380</v>
      </c>
      <c r="P5164" t="s">
        <v>28</v>
      </c>
      <c r="Q5164" t="s">
        <v>32</v>
      </c>
      <c r="R5164" t="s">
        <v>381</v>
      </c>
      <c r="S5164">
        <v>301.95999999999998</v>
      </c>
      <c r="T5164" s="3"/>
    </row>
    <row r="5165" spans="1:20" x14ac:dyDescent="0.3">
      <c r="A5165">
        <v>5164</v>
      </c>
      <c r="B5165" t="s">
        <v>8043</v>
      </c>
      <c r="C5165">
        <f t="shared" si="80"/>
        <v>28</v>
      </c>
      <c r="D5165" s="1">
        <v>42557</v>
      </c>
      <c r="E5165" s="1">
        <v>42562</v>
      </c>
      <c r="F5165" t="s">
        <v>46</v>
      </c>
      <c r="G5165" t="s">
        <v>6465</v>
      </c>
      <c r="H5165" t="s">
        <v>6466</v>
      </c>
      <c r="I5165" t="s">
        <v>22</v>
      </c>
      <c r="J5165" t="s">
        <v>23</v>
      </c>
      <c r="K5165" t="s">
        <v>599</v>
      </c>
      <c r="L5165" t="s">
        <v>39</v>
      </c>
      <c r="M5165">
        <v>91104</v>
      </c>
      <c r="N5165" t="s">
        <v>40</v>
      </c>
      <c r="O5165" t="s">
        <v>277</v>
      </c>
      <c r="P5165" t="s">
        <v>28</v>
      </c>
      <c r="Q5165" t="s">
        <v>32</v>
      </c>
      <c r="R5165" t="s">
        <v>278</v>
      </c>
      <c r="S5165">
        <v>170.352</v>
      </c>
      <c r="T5165" s="3"/>
    </row>
    <row r="5166" spans="1:20" x14ac:dyDescent="0.3">
      <c r="A5166">
        <v>5165</v>
      </c>
      <c r="B5166" t="s">
        <v>8044</v>
      </c>
      <c r="C5166">
        <f t="shared" si="80"/>
        <v>46</v>
      </c>
      <c r="D5166" s="1">
        <v>42318</v>
      </c>
      <c r="E5166" s="1">
        <v>42324</v>
      </c>
      <c r="F5166" t="s">
        <v>46</v>
      </c>
      <c r="G5166" t="s">
        <v>6700</v>
      </c>
      <c r="H5166" t="s">
        <v>6701</v>
      </c>
      <c r="I5166" t="s">
        <v>22</v>
      </c>
      <c r="J5166" t="s">
        <v>23</v>
      </c>
      <c r="K5166" t="s">
        <v>5315</v>
      </c>
      <c r="L5166" t="s">
        <v>234</v>
      </c>
      <c r="M5166">
        <v>48640</v>
      </c>
      <c r="N5166" t="s">
        <v>101</v>
      </c>
      <c r="O5166" t="s">
        <v>568</v>
      </c>
      <c r="P5166" t="s">
        <v>42</v>
      </c>
      <c r="Q5166" t="s">
        <v>64</v>
      </c>
      <c r="R5166" t="s">
        <v>6767</v>
      </c>
      <c r="S5166">
        <v>3.9</v>
      </c>
      <c r="T5166" s="3"/>
    </row>
    <row r="5167" spans="1:20" x14ac:dyDescent="0.3">
      <c r="A5167">
        <v>5166</v>
      </c>
      <c r="B5167" t="s">
        <v>8044</v>
      </c>
      <c r="C5167">
        <f t="shared" si="80"/>
        <v>46</v>
      </c>
      <c r="D5167" s="1">
        <v>42318</v>
      </c>
      <c r="E5167" s="1">
        <v>42324</v>
      </c>
      <c r="F5167" t="s">
        <v>46</v>
      </c>
      <c r="G5167" t="s">
        <v>6700</v>
      </c>
      <c r="H5167" t="s">
        <v>6701</v>
      </c>
      <c r="I5167" t="s">
        <v>22</v>
      </c>
      <c r="J5167" t="s">
        <v>23</v>
      </c>
      <c r="K5167" t="s">
        <v>5315</v>
      </c>
      <c r="L5167" t="s">
        <v>234</v>
      </c>
      <c r="M5167">
        <v>48640</v>
      </c>
      <c r="N5167" t="s">
        <v>101</v>
      </c>
      <c r="O5167" t="s">
        <v>3986</v>
      </c>
      <c r="P5167" t="s">
        <v>42</v>
      </c>
      <c r="Q5167" t="s">
        <v>86</v>
      </c>
      <c r="R5167" t="s">
        <v>3987</v>
      </c>
      <c r="S5167">
        <v>12.84</v>
      </c>
      <c r="T5167" s="3"/>
    </row>
    <row r="5168" spans="1:20" x14ac:dyDescent="0.3">
      <c r="A5168">
        <v>5167</v>
      </c>
      <c r="B5168" t="s">
        <v>8044</v>
      </c>
      <c r="C5168">
        <f t="shared" si="80"/>
        <v>46</v>
      </c>
      <c r="D5168" s="1">
        <v>42318</v>
      </c>
      <c r="E5168" s="1">
        <v>42324</v>
      </c>
      <c r="F5168" t="s">
        <v>46</v>
      </c>
      <c r="G5168" t="s">
        <v>6700</v>
      </c>
      <c r="H5168" t="s">
        <v>6701</v>
      </c>
      <c r="I5168" t="s">
        <v>22</v>
      </c>
      <c r="J5168" t="s">
        <v>23</v>
      </c>
      <c r="K5168" t="s">
        <v>5315</v>
      </c>
      <c r="L5168" t="s">
        <v>234</v>
      </c>
      <c r="M5168">
        <v>48640</v>
      </c>
      <c r="N5168" t="s">
        <v>101</v>
      </c>
      <c r="O5168" t="s">
        <v>911</v>
      </c>
      <c r="P5168" t="s">
        <v>42</v>
      </c>
      <c r="Q5168" t="s">
        <v>86</v>
      </c>
      <c r="R5168" t="s">
        <v>912</v>
      </c>
      <c r="S5168">
        <v>15.84</v>
      </c>
      <c r="T5168" s="3"/>
    </row>
    <row r="5169" spans="1:20" x14ac:dyDescent="0.3">
      <c r="A5169">
        <v>5168</v>
      </c>
      <c r="B5169" t="s">
        <v>8044</v>
      </c>
      <c r="C5169">
        <f t="shared" si="80"/>
        <v>46</v>
      </c>
      <c r="D5169" s="1">
        <v>42318</v>
      </c>
      <c r="E5169" s="1">
        <v>42324</v>
      </c>
      <c r="F5169" t="s">
        <v>46</v>
      </c>
      <c r="G5169" t="s">
        <v>6700</v>
      </c>
      <c r="H5169" t="s">
        <v>6701</v>
      </c>
      <c r="I5169" t="s">
        <v>22</v>
      </c>
      <c r="J5169" t="s">
        <v>23</v>
      </c>
      <c r="K5169" t="s">
        <v>5315</v>
      </c>
      <c r="L5169" t="s">
        <v>234</v>
      </c>
      <c r="M5169">
        <v>48640</v>
      </c>
      <c r="N5169" t="s">
        <v>101</v>
      </c>
      <c r="O5169" t="s">
        <v>1932</v>
      </c>
      <c r="P5169" t="s">
        <v>28</v>
      </c>
      <c r="Q5169" t="s">
        <v>32</v>
      </c>
      <c r="R5169" t="s">
        <v>1933</v>
      </c>
      <c r="S5169">
        <v>563.94000000000005</v>
      </c>
      <c r="T5169" s="3"/>
    </row>
    <row r="5170" spans="1:20" x14ac:dyDescent="0.3">
      <c r="A5170">
        <v>5169</v>
      </c>
      <c r="B5170" t="s">
        <v>8044</v>
      </c>
      <c r="C5170">
        <f t="shared" si="80"/>
        <v>46</v>
      </c>
      <c r="D5170" s="1">
        <v>42318</v>
      </c>
      <c r="E5170" s="1">
        <v>42324</v>
      </c>
      <c r="F5170" t="s">
        <v>46</v>
      </c>
      <c r="G5170" t="s">
        <v>6700</v>
      </c>
      <c r="H5170" t="s">
        <v>6701</v>
      </c>
      <c r="I5170" t="s">
        <v>22</v>
      </c>
      <c r="J5170" t="s">
        <v>23</v>
      </c>
      <c r="K5170" t="s">
        <v>5315</v>
      </c>
      <c r="L5170" t="s">
        <v>234</v>
      </c>
      <c r="M5170">
        <v>48640</v>
      </c>
      <c r="N5170" t="s">
        <v>101</v>
      </c>
      <c r="O5170" t="s">
        <v>4019</v>
      </c>
      <c r="P5170" t="s">
        <v>42</v>
      </c>
      <c r="Q5170" t="s">
        <v>55</v>
      </c>
      <c r="R5170" t="s">
        <v>4020</v>
      </c>
      <c r="S5170">
        <v>62.94</v>
      </c>
      <c r="T5170" s="3"/>
    </row>
    <row r="5171" spans="1:20" x14ac:dyDescent="0.3">
      <c r="A5171">
        <v>5170</v>
      </c>
      <c r="B5171" t="s">
        <v>8044</v>
      </c>
      <c r="C5171">
        <f t="shared" si="80"/>
        <v>46</v>
      </c>
      <c r="D5171" s="1">
        <v>42318</v>
      </c>
      <c r="E5171" s="1">
        <v>42324</v>
      </c>
      <c r="F5171" t="s">
        <v>46</v>
      </c>
      <c r="G5171" t="s">
        <v>6700</v>
      </c>
      <c r="H5171" t="s">
        <v>6701</v>
      </c>
      <c r="I5171" t="s">
        <v>22</v>
      </c>
      <c r="J5171" t="s">
        <v>23</v>
      </c>
      <c r="K5171" t="s">
        <v>5315</v>
      </c>
      <c r="L5171" t="s">
        <v>234</v>
      </c>
      <c r="M5171">
        <v>48640</v>
      </c>
      <c r="N5171" t="s">
        <v>101</v>
      </c>
      <c r="O5171" t="s">
        <v>2012</v>
      </c>
      <c r="P5171" t="s">
        <v>42</v>
      </c>
      <c r="Q5171" t="s">
        <v>55</v>
      </c>
      <c r="R5171" t="s">
        <v>2013</v>
      </c>
      <c r="S5171">
        <v>535.41</v>
      </c>
      <c r="T5171" s="3"/>
    </row>
    <row r="5172" spans="1:20" x14ac:dyDescent="0.3">
      <c r="A5172">
        <v>5171</v>
      </c>
      <c r="B5172" t="s">
        <v>8045</v>
      </c>
      <c r="C5172">
        <f t="shared" si="80"/>
        <v>21</v>
      </c>
      <c r="D5172" s="1">
        <v>42882</v>
      </c>
      <c r="E5172" s="1">
        <v>42884</v>
      </c>
      <c r="F5172" t="s">
        <v>19</v>
      </c>
      <c r="G5172" t="s">
        <v>1345</v>
      </c>
      <c r="H5172" t="s">
        <v>1346</v>
      </c>
      <c r="I5172" t="s">
        <v>37</v>
      </c>
      <c r="J5172" t="s">
        <v>23</v>
      </c>
      <c r="K5172" t="s">
        <v>878</v>
      </c>
      <c r="L5172" t="s">
        <v>234</v>
      </c>
      <c r="M5172">
        <v>48205</v>
      </c>
      <c r="N5172" t="s">
        <v>101</v>
      </c>
      <c r="O5172" t="s">
        <v>1873</v>
      </c>
      <c r="P5172" t="s">
        <v>28</v>
      </c>
      <c r="Q5172" t="s">
        <v>32</v>
      </c>
      <c r="R5172" t="s">
        <v>1874</v>
      </c>
      <c r="S5172">
        <v>3504.9</v>
      </c>
      <c r="T5172" s="3"/>
    </row>
    <row r="5173" spans="1:20" x14ac:dyDescent="0.3">
      <c r="A5173">
        <v>5172</v>
      </c>
      <c r="B5173" t="s">
        <v>8045</v>
      </c>
      <c r="C5173">
        <f t="shared" si="80"/>
        <v>21</v>
      </c>
      <c r="D5173" s="1">
        <v>42882</v>
      </c>
      <c r="E5173" s="1">
        <v>42884</v>
      </c>
      <c r="F5173" t="s">
        <v>19</v>
      </c>
      <c r="G5173" t="s">
        <v>1345</v>
      </c>
      <c r="H5173" t="s">
        <v>1346</v>
      </c>
      <c r="I5173" t="s">
        <v>37</v>
      </c>
      <c r="J5173" t="s">
        <v>23</v>
      </c>
      <c r="K5173" t="s">
        <v>878</v>
      </c>
      <c r="L5173" t="s">
        <v>234</v>
      </c>
      <c r="M5173">
        <v>48205</v>
      </c>
      <c r="N5173" t="s">
        <v>101</v>
      </c>
      <c r="O5173" t="s">
        <v>2704</v>
      </c>
      <c r="P5173" t="s">
        <v>42</v>
      </c>
      <c r="Q5173" t="s">
        <v>86</v>
      </c>
      <c r="R5173" t="s">
        <v>2705</v>
      </c>
      <c r="S5173">
        <v>144.12</v>
      </c>
      <c r="T5173" s="3"/>
    </row>
    <row r="5174" spans="1:20" x14ac:dyDescent="0.3">
      <c r="A5174">
        <v>5173</v>
      </c>
      <c r="B5174" t="s">
        <v>8045</v>
      </c>
      <c r="C5174">
        <f t="shared" si="80"/>
        <v>21</v>
      </c>
      <c r="D5174" s="1">
        <v>42882</v>
      </c>
      <c r="E5174" s="1">
        <v>42884</v>
      </c>
      <c r="F5174" t="s">
        <v>19</v>
      </c>
      <c r="G5174" t="s">
        <v>1345</v>
      </c>
      <c r="H5174" t="s">
        <v>1346</v>
      </c>
      <c r="I5174" t="s">
        <v>37</v>
      </c>
      <c r="J5174" t="s">
        <v>23</v>
      </c>
      <c r="K5174" t="s">
        <v>878</v>
      </c>
      <c r="L5174" t="s">
        <v>234</v>
      </c>
      <c r="M5174">
        <v>48205</v>
      </c>
      <c r="N5174" t="s">
        <v>101</v>
      </c>
      <c r="O5174" t="s">
        <v>3574</v>
      </c>
      <c r="P5174" t="s">
        <v>42</v>
      </c>
      <c r="Q5174" t="s">
        <v>86</v>
      </c>
      <c r="R5174" t="s">
        <v>3575</v>
      </c>
      <c r="S5174">
        <v>314.55</v>
      </c>
      <c r="T5174" s="3"/>
    </row>
    <row r="5175" spans="1:20" x14ac:dyDescent="0.3">
      <c r="A5175">
        <v>5174</v>
      </c>
      <c r="B5175" t="s">
        <v>8046</v>
      </c>
      <c r="C5175">
        <f t="shared" si="80"/>
        <v>11</v>
      </c>
      <c r="D5175" s="1">
        <v>42437</v>
      </c>
      <c r="E5175" s="1">
        <v>42439</v>
      </c>
      <c r="F5175" t="s">
        <v>184</v>
      </c>
      <c r="G5175" t="s">
        <v>6755</v>
      </c>
      <c r="H5175" t="s">
        <v>6756</v>
      </c>
      <c r="I5175" t="s">
        <v>37</v>
      </c>
      <c r="J5175" t="s">
        <v>23</v>
      </c>
      <c r="K5175" t="s">
        <v>3600</v>
      </c>
      <c r="L5175" t="s">
        <v>453</v>
      </c>
      <c r="M5175">
        <v>81001</v>
      </c>
      <c r="N5175" t="s">
        <v>40</v>
      </c>
      <c r="O5175" t="s">
        <v>1263</v>
      </c>
      <c r="P5175" t="s">
        <v>42</v>
      </c>
      <c r="Q5175" t="s">
        <v>64</v>
      </c>
      <c r="R5175" t="s">
        <v>1264</v>
      </c>
      <c r="S5175">
        <v>3.4079999999999999</v>
      </c>
      <c r="T5175" s="3"/>
    </row>
    <row r="5176" spans="1:20" x14ac:dyDescent="0.3">
      <c r="A5176">
        <v>5175</v>
      </c>
      <c r="B5176" t="s">
        <v>8047</v>
      </c>
      <c r="C5176">
        <f t="shared" si="80"/>
        <v>42</v>
      </c>
      <c r="D5176" s="1">
        <v>43392</v>
      </c>
      <c r="E5176" s="1">
        <v>43397</v>
      </c>
      <c r="F5176" t="s">
        <v>46</v>
      </c>
      <c r="G5176" t="s">
        <v>2053</v>
      </c>
      <c r="H5176" t="s">
        <v>2054</v>
      </c>
      <c r="I5176" t="s">
        <v>22</v>
      </c>
      <c r="J5176" t="s">
        <v>23</v>
      </c>
      <c r="K5176" t="s">
        <v>8048</v>
      </c>
      <c r="L5176" t="s">
        <v>100</v>
      </c>
      <c r="M5176">
        <v>76706</v>
      </c>
      <c r="N5176" t="s">
        <v>101</v>
      </c>
      <c r="O5176" t="s">
        <v>6231</v>
      </c>
      <c r="P5176" t="s">
        <v>42</v>
      </c>
      <c r="Q5176" t="s">
        <v>71</v>
      </c>
      <c r="R5176" t="s">
        <v>6232</v>
      </c>
      <c r="S5176">
        <v>2.0720000000000001</v>
      </c>
      <c r="T5176" s="3"/>
    </row>
    <row r="5177" spans="1:20" x14ac:dyDescent="0.3">
      <c r="A5177">
        <v>5176</v>
      </c>
      <c r="B5177" t="s">
        <v>8047</v>
      </c>
      <c r="C5177">
        <f t="shared" si="80"/>
        <v>42</v>
      </c>
      <c r="D5177" s="1">
        <v>43392</v>
      </c>
      <c r="E5177" s="1">
        <v>43397</v>
      </c>
      <c r="F5177" t="s">
        <v>46</v>
      </c>
      <c r="G5177" t="s">
        <v>2053</v>
      </c>
      <c r="H5177" t="s">
        <v>2054</v>
      </c>
      <c r="I5177" t="s">
        <v>22</v>
      </c>
      <c r="J5177" t="s">
        <v>23</v>
      </c>
      <c r="K5177" t="s">
        <v>8048</v>
      </c>
      <c r="L5177" t="s">
        <v>100</v>
      </c>
      <c r="M5177">
        <v>76706</v>
      </c>
      <c r="N5177" t="s">
        <v>101</v>
      </c>
      <c r="O5177" t="s">
        <v>7224</v>
      </c>
      <c r="P5177" t="s">
        <v>28</v>
      </c>
      <c r="Q5177" t="s">
        <v>29</v>
      </c>
      <c r="R5177" t="s">
        <v>7225</v>
      </c>
      <c r="S5177">
        <v>328.39920000000001</v>
      </c>
      <c r="T5177" s="3"/>
    </row>
    <row r="5178" spans="1:20" x14ac:dyDescent="0.3">
      <c r="A5178">
        <v>5177</v>
      </c>
      <c r="B5178" t="s">
        <v>8049</v>
      </c>
      <c r="C5178">
        <f t="shared" si="80"/>
        <v>45</v>
      </c>
      <c r="D5178" s="1">
        <v>43044</v>
      </c>
      <c r="E5178" s="1">
        <v>43047</v>
      </c>
      <c r="F5178" t="s">
        <v>184</v>
      </c>
      <c r="G5178" t="s">
        <v>828</v>
      </c>
      <c r="H5178" t="s">
        <v>829</v>
      </c>
      <c r="I5178" t="s">
        <v>22</v>
      </c>
      <c r="J5178" t="s">
        <v>23</v>
      </c>
      <c r="K5178" t="s">
        <v>123</v>
      </c>
      <c r="L5178" t="s">
        <v>39</v>
      </c>
      <c r="M5178">
        <v>94109</v>
      </c>
      <c r="N5178" t="s">
        <v>40</v>
      </c>
      <c r="O5178" t="s">
        <v>4806</v>
      </c>
      <c r="P5178" t="s">
        <v>42</v>
      </c>
      <c r="Q5178" t="s">
        <v>71</v>
      </c>
      <c r="R5178" t="s">
        <v>4807</v>
      </c>
      <c r="S5178">
        <v>53.247999999999998</v>
      </c>
      <c r="T5178" s="3"/>
    </row>
    <row r="5179" spans="1:20" x14ac:dyDescent="0.3">
      <c r="A5179">
        <v>5178</v>
      </c>
      <c r="B5179" t="s">
        <v>8050</v>
      </c>
      <c r="C5179">
        <f t="shared" si="80"/>
        <v>52</v>
      </c>
      <c r="D5179" s="1">
        <v>43095</v>
      </c>
      <c r="E5179" s="1">
        <v>43099</v>
      </c>
      <c r="F5179" t="s">
        <v>46</v>
      </c>
      <c r="G5179" t="s">
        <v>2433</v>
      </c>
      <c r="H5179" t="s">
        <v>2434</v>
      </c>
      <c r="I5179" t="s">
        <v>37</v>
      </c>
      <c r="J5179" t="s">
        <v>23</v>
      </c>
      <c r="K5179" t="s">
        <v>262</v>
      </c>
      <c r="L5179" t="s">
        <v>263</v>
      </c>
      <c r="M5179">
        <v>10024</v>
      </c>
      <c r="N5179" t="s">
        <v>144</v>
      </c>
      <c r="O5179" t="s">
        <v>1043</v>
      </c>
      <c r="P5179" t="s">
        <v>42</v>
      </c>
      <c r="Q5179" t="s">
        <v>71</v>
      </c>
      <c r="R5179" t="s">
        <v>1044</v>
      </c>
      <c r="S5179">
        <v>4.992</v>
      </c>
      <c r="T5179" s="3"/>
    </row>
    <row r="5180" spans="1:20" x14ac:dyDescent="0.3">
      <c r="A5180">
        <v>5179</v>
      </c>
      <c r="B5180" t="s">
        <v>8051</v>
      </c>
      <c r="C5180">
        <f t="shared" si="80"/>
        <v>16</v>
      </c>
      <c r="D5180" s="1">
        <v>42473</v>
      </c>
      <c r="E5180" s="1">
        <v>42479</v>
      </c>
      <c r="F5180" t="s">
        <v>46</v>
      </c>
      <c r="G5180" t="s">
        <v>3187</v>
      </c>
      <c r="H5180" t="s">
        <v>3188</v>
      </c>
      <c r="I5180" t="s">
        <v>37</v>
      </c>
      <c r="J5180" t="s">
        <v>23</v>
      </c>
      <c r="K5180" t="s">
        <v>38</v>
      </c>
      <c r="L5180" t="s">
        <v>39</v>
      </c>
      <c r="M5180">
        <v>90036</v>
      </c>
      <c r="N5180" t="s">
        <v>40</v>
      </c>
      <c r="O5180" t="s">
        <v>4633</v>
      </c>
      <c r="P5180" t="s">
        <v>28</v>
      </c>
      <c r="Q5180" t="s">
        <v>61</v>
      </c>
      <c r="R5180" t="s">
        <v>4634</v>
      </c>
      <c r="S5180">
        <v>37.68</v>
      </c>
      <c r="T5180" s="3"/>
    </row>
    <row r="5181" spans="1:20" x14ac:dyDescent="0.3">
      <c r="A5181">
        <v>5180</v>
      </c>
      <c r="B5181" t="s">
        <v>8051</v>
      </c>
      <c r="C5181">
        <f t="shared" si="80"/>
        <v>16</v>
      </c>
      <c r="D5181" s="1">
        <v>42473</v>
      </c>
      <c r="E5181" s="1">
        <v>42479</v>
      </c>
      <c r="F5181" t="s">
        <v>46</v>
      </c>
      <c r="G5181" t="s">
        <v>3187</v>
      </c>
      <c r="H5181" t="s">
        <v>3188</v>
      </c>
      <c r="I5181" t="s">
        <v>37</v>
      </c>
      <c r="J5181" t="s">
        <v>23</v>
      </c>
      <c r="K5181" t="s">
        <v>38</v>
      </c>
      <c r="L5181" t="s">
        <v>39</v>
      </c>
      <c r="M5181">
        <v>90036</v>
      </c>
      <c r="N5181" t="s">
        <v>40</v>
      </c>
      <c r="O5181" t="s">
        <v>1190</v>
      </c>
      <c r="P5181" t="s">
        <v>67</v>
      </c>
      <c r="Q5181" t="s">
        <v>68</v>
      </c>
      <c r="R5181" t="s">
        <v>1191</v>
      </c>
      <c r="S5181">
        <v>258.57600000000002</v>
      </c>
      <c r="T5181" s="3"/>
    </row>
    <row r="5182" spans="1:20" x14ac:dyDescent="0.3">
      <c r="A5182">
        <v>5181</v>
      </c>
      <c r="B5182" t="s">
        <v>8051</v>
      </c>
      <c r="C5182">
        <f t="shared" si="80"/>
        <v>16</v>
      </c>
      <c r="D5182" s="1">
        <v>42473</v>
      </c>
      <c r="E5182" s="1">
        <v>42479</v>
      </c>
      <c r="F5182" t="s">
        <v>46</v>
      </c>
      <c r="G5182" t="s">
        <v>3187</v>
      </c>
      <c r="H5182" t="s">
        <v>3188</v>
      </c>
      <c r="I5182" t="s">
        <v>37</v>
      </c>
      <c r="J5182" t="s">
        <v>23</v>
      </c>
      <c r="K5182" t="s">
        <v>38</v>
      </c>
      <c r="L5182" t="s">
        <v>39</v>
      </c>
      <c r="M5182">
        <v>90036</v>
      </c>
      <c r="N5182" t="s">
        <v>40</v>
      </c>
      <c r="O5182" t="s">
        <v>3856</v>
      </c>
      <c r="P5182" t="s">
        <v>42</v>
      </c>
      <c r="Q5182" t="s">
        <v>74</v>
      </c>
      <c r="R5182" t="s">
        <v>3857</v>
      </c>
      <c r="S5182">
        <v>75.84</v>
      </c>
      <c r="T5182" s="3"/>
    </row>
    <row r="5183" spans="1:20" x14ac:dyDescent="0.3">
      <c r="A5183">
        <v>5182</v>
      </c>
      <c r="B5183" t="s">
        <v>8052</v>
      </c>
      <c r="C5183">
        <f t="shared" si="80"/>
        <v>37</v>
      </c>
      <c r="D5183" s="1">
        <v>43355</v>
      </c>
      <c r="E5183" s="1">
        <v>43358</v>
      </c>
      <c r="F5183" t="s">
        <v>184</v>
      </c>
      <c r="G5183" t="s">
        <v>1182</v>
      </c>
      <c r="H5183" t="s">
        <v>1183</v>
      </c>
      <c r="I5183" t="s">
        <v>37</v>
      </c>
      <c r="J5183" t="s">
        <v>23</v>
      </c>
      <c r="K5183" t="s">
        <v>7131</v>
      </c>
      <c r="L5183" t="s">
        <v>1399</v>
      </c>
      <c r="M5183">
        <v>2895</v>
      </c>
      <c r="N5183" t="s">
        <v>144</v>
      </c>
      <c r="O5183" t="s">
        <v>8017</v>
      </c>
      <c r="P5183" t="s">
        <v>42</v>
      </c>
      <c r="Q5183" t="s">
        <v>86</v>
      </c>
      <c r="R5183" t="s">
        <v>8018</v>
      </c>
      <c r="S5183">
        <v>45.36</v>
      </c>
      <c r="T5183" s="3"/>
    </row>
    <row r="5184" spans="1:20" x14ac:dyDescent="0.3">
      <c r="A5184">
        <v>5183</v>
      </c>
      <c r="B5184" t="s">
        <v>8052</v>
      </c>
      <c r="C5184">
        <f t="shared" si="80"/>
        <v>37</v>
      </c>
      <c r="D5184" s="1">
        <v>43355</v>
      </c>
      <c r="E5184" s="1">
        <v>43358</v>
      </c>
      <c r="F5184" t="s">
        <v>184</v>
      </c>
      <c r="G5184" t="s">
        <v>1182</v>
      </c>
      <c r="H5184" t="s">
        <v>1183</v>
      </c>
      <c r="I5184" t="s">
        <v>37</v>
      </c>
      <c r="J5184" t="s">
        <v>23</v>
      </c>
      <c r="K5184" t="s">
        <v>7131</v>
      </c>
      <c r="L5184" t="s">
        <v>1399</v>
      </c>
      <c r="M5184">
        <v>2895</v>
      </c>
      <c r="N5184" t="s">
        <v>144</v>
      </c>
      <c r="O5184" t="s">
        <v>3078</v>
      </c>
      <c r="P5184" t="s">
        <v>42</v>
      </c>
      <c r="Q5184" t="s">
        <v>71</v>
      </c>
      <c r="R5184" t="s">
        <v>3079</v>
      </c>
      <c r="S5184">
        <v>45.78</v>
      </c>
      <c r="T5184" s="3"/>
    </row>
    <row r="5185" spans="1:20" x14ac:dyDescent="0.3">
      <c r="A5185">
        <v>5184</v>
      </c>
      <c r="B5185" t="s">
        <v>8053</v>
      </c>
      <c r="C5185">
        <f t="shared" si="80"/>
        <v>39</v>
      </c>
      <c r="D5185" s="1">
        <v>43367</v>
      </c>
      <c r="E5185" s="1">
        <v>43370</v>
      </c>
      <c r="F5185" t="s">
        <v>184</v>
      </c>
      <c r="G5185" t="s">
        <v>1408</v>
      </c>
      <c r="H5185" t="s">
        <v>1409</v>
      </c>
      <c r="I5185" t="s">
        <v>22</v>
      </c>
      <c r="J5185" t="s">
        <v>23</v>
      </c>
      <c r="K5185" t="s">
        <v>493</v>
      </c>
      <c r="L5185" t="s">
        <v>1271</v>
      </c>
      <c r="M5185">
        <v>31907</v>
      </c>
      <c r="N5185" t="s">
        <v>26</v>
      </c>
      <c r="O5185" t="s">
        <v>7614</v>
      </c>
      <c r="P5185" t="s">
        <v>42</v>
      </c>
      <c r="Q5185" t="s">
        <v>55</v>
      </c>
      <c r="R5185" t="s">
        <v>7615</v>
      </c>
      <c r="S5185">
        <v>40.29</v>
      </c>
      <c r="T5185" s="3"/>
    </row>
    <row r="5186" spans="1:20" x14ac:dyDescent="0.3">
      <c r="A5186">
        <v>5185</v>
      </c>
      <c r="B5186" t="s">
        <v>8053</v>
      </c>
      <c r="C5186">
        <f t="shared" si="80"/>
        <v>39</v>
      </c>
      <c r="D5186" s="1">
        <v>43367</v>
      </c>
      <c r="E5186" s="1">
        <v>43370</v>
      </c>
      <c r="F5186" t="s">
        <v>184</v>
      </c>
      <c r="G5186" t="s">
        <v>1408</v>
      </c>
      <c r="H5186" t="s">
        <v>1409</v>
      </c>
      <c r="I5186" t="s">
        <v>22</v>
      </c>
      <c r="J5186" t="s">
        <v>23</v>
      </c>
      <c r="K5186" t="s">
        <v>493</v>
      </c>
      <c r="L5186" t="s">
        <v>1271</v>
      </c>
      <c r="M5186">
        <v>31907</v>
      </c>
      <c r="N5186" t="s">
        <v>26</v>
      </c>
      <c r="O5186" t="s">
        <v>2157</v>
      </c>
      <c r="P5186" t="s">
        <v>42</v>
      </c>
      <c r="Q5186" t="s">
        <v>71</v>
      </c>
      <c r="R5186" t="s">
        <v>2158</v>
      </c>
      <c r="S5186">
        <v>38.71</v>
      </c>
      <c r="T5186" s="3"/>
    </row>
    <row r="5187" spans="1:20" x14ac:dyDescent="0.3">
      <c r="A5187">
        <v>5186</v>
      </c>
      <c r="B5187" t="s">
        <v>8054</v>
      </c>
      <c r="C5187">
        <f t="shared" ref="C5187:C5250" si="81">WEEKNUM(D5187,1)</f>
        <v>42</v>
      </c>
      <c r="D5187" s="1">
        <v>42653</v>
      </c>
      <c r="E5187" s="1">
        <v>42658</v>
      </c>
      <c r="F5187" t="s">
        <v>46</v>
      </c>
      <c r="G5187" t="s">
        <v>4016</v>
      </c>
      <c r="H5187" t="s">
        <v>4017</v>
      </c>
      <c r="I5187" t="s">
        <v>22</v>
      </c>
      <c r="J5187" t="s">
        <v>23</v>
      </c>
      <c r="K5187" t="s">
        <v>1522</v>
      </c>
      <c r="L5187" t="s">
        <v>50</v>
      </c>
      <c r="M5187">
        <v>32216</v>
      </c>
      <c r="N5187" t="s">
        <v>26</v>
      </c>
      <c r="O5187" t="s">
        <v>1770</v>
      </c>
      <c r="P5187" t="s">
        <v>42</v>
      </c>
      <c r="Q5187" t="s">
        <v>55</v>
      </c>
      <c r="R5187" t="s">
        <v>1771</v>
      </c>
      <c r="S5187">
        <v>1801.6320000000001</v>
      </c>
      <c r="T5187" s="3"/>
    </row>
    <row r="5188" spans="1:20" x14ac:dyDescent="0.3">
      <c r="A5188">
        <v>5187</v>
      </c>
      <c r="B5188" t="s">
        <v>8055</v>
      </c>
      <c r="C5188">
        <f t="shared" si="81"/>
        <v>49</v>
      </c>
      <c r="D5188" s="1">
        <v>42701</v>
      </c>
      <c r="E5188" s="1">
        <v>42707</v>
      </c>
      <c r="F5188" t="s">
        <v>46</v>
      </c>
      <c r="G5188" t="s">
        <v>2162</v>
      </c>
      <c r="H5188" t="s">
        <v>2163</v>
      </c>
      <c r="I5188" t="s">
        <v>98</v>
      </c>
      <c r="J5188" t="s">
        <v>23</v>
      </c>
      <c r="K5188" t="s">
        <v>142</v>
      </c>
      <c r="L5188" t="s">
        <v>143</v>
      </c>
      <c r="M5188">
        <v>19140</v>
      </c>
      <c r="N5188" t="s">
        <v>144</v>
      </c>
      <c r="O5188" t="s">
        <v>7009</v>
      </c>
      <c r="P5188" t="s">
        <v>67</v>
      </c>
      <c r="Q5188" t="s">
        <v>68</v>
      </c>
      <c r="R5188" t="s">
        <v>7010</v>
      </c>
      <c r="S5188">
        <v>748.75199999999995</v>
      </c>
      <c r="T5188" s="3"/>
    </row>
    <row r="5189" spans="1:20" x14ac:dyDescent="0.3">
      <c r="A5189">
        <v>5188</v>
      </c>
      <c r="B5189" t="s">
        <v>8056</v>
      </c>
      <c r="C5189">
        <f t="shared" si="81"/>
        <v>38</v>
      </c>
      <c r="D5189" s="1">
        <v>42626</v>
      </c>
      <c r="E5189" s="1">
        <v>42631</v>
      </c>
      <c r="F5189" t="s">
        <v>46</v>
      </c>
      <c r="G5189" t="s">
        <v>1975</v>
      </c>
      <c r="H5189" t="s">
        <v>1976</v>
      </c>
      <c r="I5189" t="s">
        <v>22</v>
      </c>
      <c r="J5189" t="s">
        <v>23</v>
      </c>
      <c r="K5189" t="s">
        <v>493</v>
      </c>
      <c r="L5189" t="s">
        <v>250</v>
      </c>
      <c r="M5189">
        <v>47201</v>
      </c>
      <c r="N5189" t="s">
        <v>101</v>
      </c>
      <c r="O5189" t="s">
        <v>3760</v>
      </c>
      <c r="P5189" t="s">
        <v>67</v>
      </c>
      <c r="Q5189" t="s">
        <v>157</v>
      </c>
      <c r="R5189" t="s">
        <v>3761</v>
      </c>
      <c r="S5189">
        <v>199.96</v>
      </c>
      <c r="T5189" s="3"/>
    </row>
    <row r="5190" spans="1:20" x14ac:dyDescent="0.3">
      <c r="A5190">
        <v>5189</v>
      </c>
      <c r="B5190" t="s">
        <v>8056</v>
      </c>
      <c r="C5190">
        <f t="shared" si="81"/>
        <v>38</v>
      </c>
      <c r="D5190" s="1">
        <v>42626</v>
      </c>
      <c r="E5190" s="1">
        <v>42631</v>
      </c>
      <c r="F5190" t="s">
        <v>46</v>
      </c>
      <c r="G5190" t="s">
        <v>1975</v>
      </c>
      <c r="H5190" t="s">
        <v>1976</v>
      </c>
      <c r="I5190" t="s">
        <v>22</v>
      </c>
      <c r="J5190" t="s">
        <v>23</v>
      </c>
      <c r="K5190" t="s">
        <v>493</v>
      </c>
      <c r="L5190" t="s">
        <v>250</v>
      </c>
      <c r="M5190">
        <v>47201</v>
      </c>
      <c r="N5190" t="s">
        <v>101</v>
      </c>
      <c r="O5190" t="s">
        <v>1489</v>
      </c>
      <c r="P5190" t="s">
        <v>28</v>
      </c>
      <c r="Q5190" t="s">
        <v>32</v>
      </c>
      <c r="R5190" t="s">
        <v>1490</v>
      </c>
      <c r="S5190">
        <v>1516.2</v>
      </c>
      <c r="T5190" s="3"/>
    </row>
    <row r="5191" spans="1:20" x14ac:dyDescent="0.3">
      <c r="A5191">
        <v>5190</v>
      </c>
      <c r="B5191" t="s">
        <v>8057</v>
      </c>
      <c r="C5191">
        <f t="shared" si="81"/>
        <v>46</v>
      </c>
      <c r="D5191" s="1">
        <v>43418</v>
      </c>
      <c r="E5191" s="1">
        <v>43422</v>
      </c>
      <c r="F5191" t="s">
        <v>46</v>
      </c>
      <c r="G5191" t="s">
        <v>1656</v>
      </c>
      <c r="H5191" t="s">
        <v>1657</v>
      </c>
      <c r="I5191" t="s">
        <v>22</v>
      </c>
      <c r="J5191" t="s">
        <v>23</v>
      </c>
      <c r="K5191" t="s">
        <v>599</v>
      </c>
      <c r="L5191" t="s">
        <v>100</v>
      </c>
      <c r="M5191">
        <v>77506</v>
      </c>
      <c r="N5191" t="s">
        <v>101</v>
      </c>
      <c r="O5191" t="s">
        <v>4247</v>
      </c>
      <c r="P5191" t="s">
        <v>67</v>
      </c>
      <c r="Q5191" t="s">
        <v>157</v>
      </c>
      <c r="R5191" t="s">
        <v>4248</v>
      </c>
      <c r="S5191">
        <v>167.952</v>
      </c>
      <c r="T5191" s="3"/>
    </row>
    <row r="5192" spans="1:20" x14ac:dyDescent="0.3">
      <c r="A5192">
        <v>5191</v>
      </c>
      <c r="B5192" t="s">
        <v>8057</v>
      </c>
      <c r="C5192">
        <f t="shared" si="81"/>
        <v>46</v>
      </c>
      <c r="D5192" s="1">
        <v>43418</v>
      </c>
      <c r="E5192" s="1">
        <v>43422</v>
      </c>
      <c r="F5192" t="s">
        <v>46</v>
      </c>
      <c r="G5192" t="s">
        <v>1656</v>
      </c>
      <c r="H5192" t="s">
        <v>1657</v>
      </c>
      <c r="I5192" t="s">
        <v>22</v>
      </c>
      <c r="J5192" t="s">
        <v>23</v>
      </c>
      <c r="K5192" t="s">
        <v>599</v>
      </c>
      <c r="L5192" t="s">
        <v>100</v>
      </c>
      <c r="M5192">
        <v>77506</v>
      </c>
      <c r="N5192" t="s">
        <v>101</v>
      </c>
      <c r="O5192" t="s">
        <v>6242</v>
      </c>
      <c r="P5192" t="s">
        <v>42</v>
      </c>
      <c r="Q5192" t="s">
        <v>64</v>
      </c>
      <c r="R5192" t="s">
        <v>6243</v>
      </c>
      <c r="S5192">
        <v>45.04</v>
      </c>
      <c r="T5192" s="3"/>
    </row>
    <row r="5193" spans="1:20" x14ac:dyDescent="0.3">
      <c r="A5193">
        <v>5192</v>
      </c>
      <c r="B5193" t="s">
        <v>8058</v>
      </c>
      <c r="C5193">
        <f t="shared" si="81"/>
        <v>18</v>
      </c>
      <c r="D5193" s="1">
        <v>43225</v>
      </c>
      <c r="E5193" s="1">
        <v>43229</v>
      </c>
      <c r="F5193" t="s">
        <v>46</v>
      </c>
      <c r="G5193" t="s">
        <v>1836</v>
      </c>
      <c r="H5193" t="s">
        <v>1837</v>
      </c>
      <c r="I5193" t="s">
        <v>22</v>
      </c>
      <c r="J5193" t="s">
        <v>23</v>
      </c>
      <c r="K5193" t="s">
        <v>123</v>
      </c>
      <c r="L5193" t="s">
        <v>39</v>
      </c>
      <c r="M5193">
        <v>94122</v>
      </c>
      <c r="N5193" t="s">
        <v>40</v>
      </c>
      <c r="O5193" t="s">
        <v>8059</v>
      </c>
      <c r="P5193" t="s">
        <v>42</v>
      </c>
      <c r="Q5193" t="s">
        <v>169</v>
      </c>
      <c r="R5193" t="s">
        <v>8060</v>
      </c>
      <c r="S5193">
        <v>23.16</v>
      </c>
      <c r="T5193" s="3"/>
    </row>
    <row r="5194" spans="1:20" x14ac:dyDescent="0.3">
      <c r="A5194">
        <v>5193</v>
      </c>
      <c r="B5194" t="s">
        <v>8061</v>
      </c>
      <c r="C5194">
        <f t="shared" si="81"/>
        <v>48</v>
      </c>
      <c r="D5194" s="1">
        <v>42336</v>
      </c>
      <c r="E5194" s="1">
        <v>42339</v>
      </c>
      <c r="F5194" t="s">
        <v>19</v>
      </c>
      <c r="G5194" t="s">
        <v>2421</v>
      </c>
      <c r="H5194" t="s">
        <v>2422</v>
      </c>
      <c r="I5194" t="s">
        <v>37</v>
      </c>
      <c r="J5194" t="s">
        <v>23</v>
      </c>
      <c r="K5194" t="s">
        <v>378</v>
      </c>
      <c r="L5194" t="s">
        <v>379</v>
      </c>
      <c r="M5194">
        <v>29203</v>
      </c>
      <c r="N5194" t="s">
        <v>26</v>
      </c>
      <c r="O5194" t="s">
        <v>549</v>
      </c>
      <c r="P5194" t="s">
        <v>28</v>
      </c>
      <c r="Q5194" t="s">
        <v>61</v>
      </c>
      <c r="R5194" t="s">
        <v>550</v>
      </c>
      <c r="S5194">
        <v>397.6</v>
      </c>
      <c r="T5194" s="3"/>
    </row>
    <row r="5195" spans="1:20" x14ac:dyDescent="0.3">
      <c r="A5195">
        <v>5194</v>
      </c>
      <c r="B5195" t="s">
        <v>8061</v>
      </c>
      <c r="C5195">
        <f t="shared" si="81"/>
        <v>48</v>
      </c>
      <c r="D5195" s="1">
        <v>42336</v>
      </c>
      <c r="E5195" s="1">
        <v>42339</v>
      </c>
      <c r="F5195" t="s">
        <v>19</v>
      </c>
      <c r="G5195" t="s">
        <v>2421</v>
      </c>
      <c r="H5195" t="s">
        <v>2422</v>
      </c>
      <c r="I5195" t="s">
        <v>37</v>
      </c>
      <c r="J5195" t="s">
        <v>23</v>
      </c>
      <c r="K5195" t="s">
        <v>378</v>
      </c>
      <c r="L5195" t="s">
        <v>379</v>
      </c>
      <c r="M5195">
        <v>29203</v>
      </c>
      <c r="N5195" t="s">
        <v>26</v>
      </c>
      <c r="O5195" t="s">
        <v>7315</v>
      </c>
      <c r="P5195" t="s">
        <v>42</v>
      </c>
      <c r="Q5195" t="s">
        <v>86</v>
      </c>
      <c r="R5195" t="s">
        <v>7316</v>
      </c>
      <c r="S5195">
        <v>85.96</v>
      </c>
      <c r="T5195" s="3"/>
    </row>
    <row r="5196" spans="1:20" x14ac:dyDescent="0.3">
      <c r="A5196">
        <v>5195</v>
      </c>
      <c r="B5196" t="s">
        <v>8061</v>
      </c>
      <c r="C5196">
        <f t="shared" si="81"/>
        <v>48</v>
      </c>
      <c r="D5196" s="1">
        <v>42336</v>
      </c>
      <c r="E5196" s="1">
        <v>42339</v>
      </c>
      <c r="F5196" t="s">
        <v>19</v>
      </c>
      <c r="G5196" t="s">
        <v>2421</v>
      </c>
      <c r="H5196" t="s">
        <v>2422</v>
      </c>
      <c r="I5196" t="s">
        <v>37</v>
      </c>
      <c r="J5196" t="s">
        <v>23</v>
      </c>
      <c r="K5196" t="s">
        <v>378</v>
      </c>
      <c r="L5196" t="s">
        <v>379</v>
      </c>
      <c r="M5196">
        <v>29203</v>
      </c>
      <c r="N5196" t="s">
        <v>26</v>
      </c>
      <c r="O5196" t="s">
        <v>1367</v>
      </c>
      <c r="P5196" t="s">
        <v>42</v>
      </c>
      <c r="Q5196" t="s">
        <v>64</v>
      </c>
      <c r="R5196" t="s">
        <v>1368</v>
      </c>
      <c r="S5196">
        <v>13.12</v>
      </c>
      <c r="T5196" s="3"/>
    </row>
    <row r="5197" spans="1:20" x14ac:dyDescent="0.3">
      <c r="A5197">
        <v>5196</v>
      </c>
      <c r="B5197" t="s">
        <v>8061</v>
      </c>
      <c r="C5197">
        <f t="shared" si="81"/>
        <v>48</v>
      </c>
      <c r="D5197" s="1">
        <v>42336</v>
      </c>
      <c r="E5197" s="1">
        <v>42339</v>
      </c>
      <c r="F5197" t="s">
        <v>19</v>
      </c>
      <c r="G5197" t="s">
        <v>2421</v>
      </c>
      <c r="H5197" t="s">
        <v>2422</v>
      </c>
      <c r="I5197" t="s">
        <v>37</v>
      </c>
      <c r="J5197" t="s">
        <v>23</v>
      </c>
      <c r="K5197" t="s">
        <v>378</v>
      </c>
      <c r="L5197" t="s">
        <v>379</v>
      </c>
      <c r="M5197">
        <v>29203</v>
      </c>
      <c r="N5197" t="s">
        <v>26</v>
      </c>
      <c r="O5197" t="s">
        <v>1335</v>
      </c>
      <c r="P5197" t="s">
        <v>42</v>
      </c>
      <c r="Q5197" t="s">
        <v>71</v>
      </c>
      <c r="R5197" t="s">
        <v>1336</v>
      </c>
      <c r="S5197">
        <v>45.66</v>
      </c>
      <c r="T5197" s="3"/>
    </row>
    <row r="5198" spans="1:20" x14ac:dyDescent="0.3">
      <c r="A5198">
        <v>5197</v>
      </c>
      <c r="B5198" t="s">
        <v>8062</v>
      </c>
      <c r="C5198">
        <f t="shared" si="81"/>
        <v>20</v>
      </c>
      <c r="D5198" s="1">
        <v>42134</v>
      </c>
      <c r="E5198" s="1">
        <v>42139</v>
      </c>
      <c r="F5198" t="s">
        <v>46</v>
      </c>
      <c r="G5198" t="s">
        <v>4047</v>
      </c>
      <c r="H5198" t="s">
        <v>4048</v>
      </c>
      <c r="I5198" t="s">
        <v>22</v>
      </c>
      <c r="J5198" t="s">
        <v>23</v>
      </c>
      <c r="K5198" t="s">
        <v>4260</v>
      </c>
      <c r="L5198" t="s">
        <v>92</v>
      </c>
      <c r="M5198">
        <v>98031</v>
      </c>
      <c r="N5198" t="s">
        <v>40</v>
      </c>
      <c r="O5198" t="s">
        <v>1709</v>
      </c>
      <c r="P5198" t="s">
        <v>42</v>
      </c>
      <c r="Q5198" t="s">
        <v>169</v>
      </c>
      <c r="R5198" t="s">
        <v>1710</v>
      </c>
      <c r="S5198">
        <v>158.13</v>
      </c>
      <c r="T5198" s="3"/>
    </row>
    <row r="5199" spans="1:20" x14ac:dyDescent="0.3">
      <c r="A5199">
        <v>5198</v>
      </c>
      <c r="B5199" t="s">
        <v>8062</v>
      </c>
      <c r="C5199">
        <f t="shared" si="81"/>
        <v>20</v>
      </c>
      <c r="D5199" s="1">
        <v>42134</v>
      </c>
      <c r="E5199" s="1">
        <v>42139</v>
      </c>
      <c r="F5199" t="s">
        <v>46</v>
      </c>
      <c r="G5199" t="s">
        <v>4047</v>
      </c>
      <c r="H5199" t="s">
        <v>4048</v>
      </c>
      <c r="I5199" t="s">
        <v>22</v>
      </c>
      <c r="J5199" t="s">
        <v>23</v>
      </c>
      <c r="K5199" t="s">
        <v>4260</v>
      </c>
      <c r="L5199" t="s">
        <v>92</v>
      </c>
      <c r="M5199">
        <v>98031</v>
      </c>
      <c r="N5199" t="s">
        <v>40</v>
      </c>
      <c r="O5199" t="s">
        <v>244</v>
      </c>
      <c r="P5199" t="s">
        <v>67</v>
      </c>
      <c r="Q5199" t="s">
        <v>68</v>
      </c>
      <c r="R5199" t="s">
        <v>245</v>
      </c>
      <c r="S5199">
        <v>43.6</v>
      </c>
      <c r="T5199" s="3"/>
    </row>
    <row r="5200" spans="1:20" x14ac:dyDescent="0.3">
      <c r="A5200">
        <v>5199</v>
      </c>
      <c r="B5200" t="s">
        <v>8063</v>
      </c>
      <c r="C5200">
        <f t="shared" si="81"/>
        <v>9</v>
      </c>
      <c r="D5200" s="1">
        <v>42797</v>
      </c>
      <c r="E5200" s="1">
        <v>42802</v>
      </c>
      <c r="F5200" t="s">
        <v>46</v>
      </c>
      <c r="G5200" t="s">
        <v>3336</v>
      </c>
      <c r="H5200" t="s">
        <v>3337</v>
      </c>
      <c r="I5200" t="s">
        <v>22</v>
      </c>
      <c r="J5200" t="s">
        <v>23</v>
      </c>
      <c r="K5200" t="s">
        <v>2894</v>
      </c>
      <c r="L5200" t="s">
        <v>100</v>
      </c>
      <c r="M5200">
        <v>78664</v>
      </c>
      <c r="N5200" t="s">
        <v>101</v>
      </c>
      <c r="O5200" t="s">
        <v>5594</v>
      </c>
      <c r="P5200" t="s">
        <v>42</v>
      </c>
      <c r="Q5200" t="s">
        <v>575</v>
      </c>
      <c r="R5200" t="s">
        <v>5595</v>
      </c>
      <c r="S5200">
        <v>3930.0720000000001</v>
      </c>
      <c r="T5200" s="3"/>
    </row>
    <row r="5201" spans="1:20" x14ac:dyDescent="0.3">
      <c r="A5201">
        <v>5200</v>
      </c>
      <c r="B5201" t="s">
        <v>8063</v>
      </c>
      <c r="C5201">
        <f t="shared" si="81"/>
        <v>9</v>
      </c>
      <c r="D5201" s="1">
        <v>42797</v>
      </c>
      <c r="E5201" s="1">
        <v>42802</v>
      </c>
      <c r="F5201" t="s">
        <v>46</v>
      </c>
      <c r="G5201" t="s">
        <v>3336</v>
      </c>
      <c r="H5201" t="s">
        <v>3337</v>
      </c>
      <c r="I5201" t="s">
        <v>22</v>
      </c>
      <c r="J5201" t="s">
        <v>23</v>
      </c>
      <c r="K5201" t="s">
        <v>2894</v>
      </c>
      <c r="L5201" t="s">
        <v>100</v>
      </c>
      <c r="M5201">
        <v>78664</v>
      </c>
      <c r="N5201" t="s">
        <v>101</v>
      </c>
      <c r="O5201" t="s">
        <v>6922</v>
      </c>
      <c r="P5201" t="s">
        <v>42</v>
      </c>
      <c r="Q5201" t="s">
        <v>265</v>
      </c>
      <c r="R5201" t="s">
        <v>6923</v>
      </c>
      <c r="S5201">
        <v>2.3039999999999998</v>
      </c>
      <c r="T5201" s="3"/>
    </row>
    <row r="5202" spans="1:20" x14ac:dyDescent="0.3">
      <c r="A5202">
        <v>5201</v>
      </c>
      <c r="B5202" t="s">
        <v>8063</v>
      </c>
      <c r="C5202">
        <f t="shared" si="81"/>
        <v>9</v>
      </c>
      <c r="D5202" s="1">
        <v>42797</v>
      </c>
      <c r="E5202" s="1">
        <v>42802</v>
      </c>
      <c r="F5202" t="s">
        <v>46</v>
      </c>
      <c r="G5202" t="s">
        <v>3336</v>
      </c>
      <c r="H5202" t="s">
        <v>3337</v>
      </c>
      <c r="I5202" t="s">
        <v>22</v>
      </c>
      <c r="J5202" t="s">
        <v>23</v>
      </c>
      <c r="K5202" t="s">
        <v>2894</v>
      </c>
      <c r="L5202" t="s">
        <v>100</v>
      </c>
      <c r="M5202">
        <v>78664</v>
      </c>
      <c r="N5202" t="s">
        <v>101</v>
      </c>
      <c r="O5202" t="s">
        <v>4604</v>
      </c>
      <c r="P5202" t="s">
        <v>67</v>
      </c>
      <c r="Q5202" t="s">
        <v>68</v>
      </c>
      <c r="R5202" t="s">
        <v>4605</v>
      </c>
      <c r="S5202">
        <v>431.976</v>
      </c>
      <c r="T5202" s="3"/>
    </row>
    <row r="5203" spans="1:20" x14ac:dyDescent="0.3">
      <c r="A5203">
        <v>5202</v>
      </c>
      <c r="B5203" t="s">
        <v>8063</v>
      </c>
      <c r="C5203">
        <f t="shared" si="81"/>
        <v>9</v>
      </c>
      <c r="D5203" s="1">
        <v>42797</v>
      </c>
      <c r="E5203" s="1">
        <v>42802</v>
      </c>
      <c r="F5203" t="s">
        <v>46</v>
      </c>
      <c r="G5203" t="s">
        <v>3336</v>
      </c>
      <c r="H5203" t="s">
        <v>3337</v>
      </c>
      <c r="I5203" t="s">
        <v>22</v>
      </c>
      <c r="J5203" t="s">
        <v>23</v>
      </c>
      <c r="K5203" t="s">
        <v>2894</v>
      </c>
      <c r="L5203" t="s">
        <v>100</v>
      </c>
      <c r="M5203">
        <v>78664</v>
      </c>
      <c r="N5203" t="s">
        <v>101</v>
      </c>
      <c r="O5203" t="s">
        <v>2090</v>
      </c>
      <c r="P5203" t="s">
        <v>67</v>
      </c>
      <c r="Q5203" t="s">
        <v>157</v>
      </c>
      <c r="R5203" t="s">
        <v>2091</v>
      </c>
      <c r="S5203">
        <v>41.72</v>
      </c>
      <c r="T5203" s="3"/>
    </row>
    <row r="5204" spans="1:20" x14ac:dyDescent="0.3">
      <c r="A5204">
        <v>5203</v>
      </c>
      <c r="B5204" t="s">
        <v>8064</v>
      </c>
      <c r="C5204">
        <f t="shared" si="81"/>
        <v>34</v>
      </c>
      <c r="D5204" s="1">
        <v>42597</v>
      </c>
      <c r="E5204" s="1">
        <v>42601</v>
      </c>
      <c r="F5204" t="s">
        <v>46</v>
      </c>
      <c r="G5204" t="s">
        <v>6276</v>
      </c>
      <c r="H5204" t="s">
        <v>6277</v>
      </c>
      <c r="I5204" t="s">
        <v>22</v>
      </c>
      <c r="J5204" t="s">
        <v>23</v>
      </c>
      <c r="K5204" t="s">
        <v>3203</v>
      </c>
      <c r="L5204" t="s">
        <v>39</v>
      </c>
      <c r="M5204">
        <v>94601</v>
      </c>
      <c r="N5204" t="s">
        <v>40</v>
      </c>
      <c r="O5204" t="s">
        <v>3701</v>
      </c>
      <c r="P5204" t="s">
        <v>28</v>
      </c>
      <c r="Q5204" t="s">
        <v>61</v>
      </c>
      <c r="R5204" t="s">
        <v>3702</v>
      </c>
      <c r="S5204">
        <v>104.23</v>
      </c>
      <c r="T5204" s="3"/>
    </row>
    <row r="5205" spans="1:20" x14ac:dyDescent="0.3">
      <c r="A5205">
        <v>5204</v>
      </c>
      <c r="B5205" t="s">
        <v>8064</v>
      </c>
      <c r="C5205">
        <f t="shared" si="81"/>
        <v>34</v>
      </c>
      <c r="D5205" s="1">
        <v>42597</v>
      </c>
      <c r="E5205" s="1">
        <v>42601</v>
      </c>
      <c r="F5205" t="s">
        <v>46</v>
      </c>
      <c r="G5205" t="s">
        <v>6276</v>
      </c>
      <c r="H5205" t="s">
        <v>6277</v>
      </c>
      <c r="I5205" t="s">
        <v>22</v>
      </c>
      <c r="J5205" t="s">
        <v>23</v>
      </c>
      <c r="K5205" t="s">
        <v>3203</v>
      </c>
      <c r="L5205" t="s">
        <v>39</v>
      </c>
      <c r="M5205">
        <v>94601</v>
      </c>
      <c r="N5205" t="s">
        <v>40</v>
      </c>
      <c r="O5205" t="s">
        <v>5022</v>
      </c>
      <c r="P5205" t="s">
        <v>42</v>
      </c>
      <c r="Q5205" t="s">
        <v>55</v>
      </c>
      <c r="R5205" t="s">
        <v>5023</v>
      </c>
      <c r="S5205">
        <v>70.260000000000005</v>
      </c>
      <c r="T5205" s="3"/>
    </row>
    <row r="5206" spans="1:20" x14ac:dyDescent="0.3">
      <c r="A5206">
        <v>5205</v>
      </c>
      <c r="B5206" t="s">
        <v>8065</v>
      </c>
      <c r="C5206">
        <f t="shared" si="81"/>
        <v>38</v>
      </c>
      <c r="D5206" s="1">
        <v>42625</v>
      </c>
      <c r="E5206" s="1">
        <v>42631</v>
      </c>
      <c r="F5206" t="s">
        <v>46</v>
      </c>
      <c r="G5206" t="s">
        <v>5456</v>
      </c>
      <c r="H5206" t="s">
        <v>5457</v>
      </c>
      <c r="I5206" t="s">
        <v>22</v>
      </c>
      <c r="J5206" t="s">
        <v>23</v>
      </c>
      <c r="K5206" t="s">
        <v>1561</v>
      </c>
      <c r="L5206" t="s">
        <v>263</v>
      </c>
      <c r="M5206">
        <v>13021</v>
      </c>
      <c r="N5206" t="s">
        <v>144</v>
      </c>
      <c r="O5206" t="s">
        <v>778</v>
      </c>
      <c r="P5206" t="s">
        <v>42</v>
      </c>
      <c r="Q5206" t="s">
        <v>64</v>
      </c>
      <c r="R5206" t="s">
        <v>779</v>
      </c>
      <c r="S5206">
        <v>9.26</v>
      </c>
      <c r="T5206" s="3"/>
    </row>
    <row r="5207" spans="1:20" x14ac:dyDescent="0.3">
      <c r="A5207">
        <v>5206</v>
      </c>
      <c r="B5207" t="s">
        <v>8065</v>
      </c>
      <c r="C5207">
        <f t="shared" si="81"/>
        <v>38</v>
      </c>
      <c r="D5207" s="1">
        <v>42625</v>
      </c>
      <c r="E5207" s="1">
        <v>42631</v>
      </c>
      <c r="F5207" t="s">
        <v>46</v>
      </c>
      <c r="G5207" t="s">
        <v>5456</v>
      </c>
      <c r="H5207" t="s">
        <v>5457</v>
      </c>
      <c r="I5207" t="s">
        <v>22</v>
      </c>
      <c r="J5207" t="s">
        <v>23</v>
      </c>
      <c r="K5207" t="s">
        <v>1561</v>
      </c>
      <c r="L5207" t="s">
        <v>263</v>
      </c>
      <c r="M5207">
        <v>13021</v>
      </c>
      <c r="N5207" t="s">
        <v>144</v>
      </c>
      <c r="O5207" t="s">
        <v>235</v>
      </c>
      <c r="P5207" t="s">
        <v>42</v>
      </c>
      <c r="Q5207" t="s">
        <v>55</v>
      </c>
      <c r="R5207" t="s">
        <v>236</v>
      </c>
      <c r="S5207">
        <v>105.98</v>
      </c>
      <c r="T5207" s="3"/>
    </row>
    <row r="5208" spans="1:20" x14ac:dyDescent="0.3">
      <c r="A5208">
        <v>5207</v>
      </c>
      <c r="B5208" t="s">
        <v>8065</v>
      </c>
      <c r="C5208">
        <f t="shared" si="81"/>
        <v>38</v>
      </c>
      <c r="D5208" s="1">
        <v>42625</v>
      </c>
      <c r="E5208" s="1">
        <v>42631</v>
      </c>
      <c r="F5208" t="s">
        <v>46</v>
      </c>
      <c r="G5208" t="s">
        <v>5456</v>
      </c>
      <c r="H5208" t="s">
        <v>5457</v>
      </c>
      <c r="I5208" t="s">
        <v>22</v>
      </c>
      <c r="J5208" t="s">
        <v>23</v>
      </c>
      <c r="K5208" t="s">
        <v>1561</v>
      </c>
      <c r="L5208" t="s">
        <v>263</v>
      </c>
      <c r="M5208">
        <v>13021</v>
      </c>
      <c r="N5208" t="s">
        <v>144</v>
      </c>
      <c r="O5208" t="s">
        <v>1228</v>
      </c>
      <c r="P5208" t="s">
        <v>42</v>
      </c>
      <c r="Q5208" t="s">
        <v>265</v>
      </c>
      <c r="R5208" t="s">
        <v>1229</v>
      </c>
      <c r="S5208">
        <v>1.24</v>
      </c>
      <c r="T5208" s="3"/>
    </row>
    <row r="5209" spans="1:20" x14ac:dyDescent="0.3">
      <c r="A5209">
        <v>5208</v>
      </c>
      <c r="B5209" t="s">
        <v>8065</v>
      </c>
      <c r="C5209">
        <f t="shared" si="81"/>
        <v>38</v>
      </c>
      <c r="D5209" s="1">
        <v>42625</v>
      </c>
      <c r="E5209" s="1">
        <v>42631</v>
      </c>
      <c r="F5209" t="s">
        <v>46</v>
      </c>
      <c r="G5209" t="s">
        <v>5456</v>
      </c>
      <c r="H5209" t="s">
        <v>5457</v>
      </c>
      <c r="I5209" t="s">
        <v>22</v>
      </c>
      <c r="J5209" t="s">
        <v>23</v>
      </c>
      <c r="K5209" t="s">
        <v>1561</v>
      </c>
      <c r="L5209" t="s">
        <v>263</v>
      </c>
      <c r="M5209">
        <v>13021</v>
      </c>
      <c r="N5209" t="s">
        <v>144</v>
      </c>
      <c r="O5209" t="s">
        <v>1040</v>
      </c>
      <c r="P5209" t="s">
        <v>42</v>
      </c>
      <c r="Q5209" t="s">
        <v>43</v>
      </c>
      <c r="R5209" t="s">
        <v>1041</v>
      </c>
      <c r="S5209">
        <v>20.7</v>
      </c>
      <c r="T5209" s="3"/>
    </row>
    <row r="5210" spans="1:20" x14ac:dyDescent="0.3">
      <c r="A5210">
        <v>5209</v>
      </c>
      <c r="B5210" t="s">
        <v>8065</v>
      </c>
      <c r="C5210">
        <f t="shared" si="81"/>
        <v>38</v>
      </c>
      <c r="D5210" s="1">
        <v>42625</v>
      </c>
      <c r="E5210" s="1">
        <v>42631</v>
      </c>
      <c r="F5210" t="s">
        <v>46</v>
      </c>
      <c r="G5210" t="s">
        <v>5456</v>
      </c>
      <c r="H5210" t="s">
        <v>5457</v>
      </c>
      <c r="I5210" t="s">
        <v>22</v>
      </c>
      <c r="J5210" t="s">
        <v>23</v>
      </c>
      <c r="K5210" t="s">
        <v>1561</v>
      </c>
      <c r="L5210" t="s">
        <v>263</v>
      </c>
      <c r="M5210">
        <v>13021</v>
      </c>
      <c r="N5210" t="s">
        <v>144</v>
      </c>
      <c r="O5210" t="s">
        <v>3981</v>
      </c>
      <c r="P5210" t="s">
        <v>42</v>
      </c>
      <c r="Q5210" t="s">
        <v>86</v>
      </c>
      <c r="R5210" t="s">
        <v>3982</v>
      </c>
      <c r="S5210">
        <v>28.9</v>
      </c>
      <c r="T5210" s="3"/>
    </row>
    <row r="5211" spans="1:20" x14ac:dyDescent="0.3">
      <c r="A5211">
        <v>5210</v>
      </c>
      <c r="B5211" t="s">
        <v>8065</v>
      </c>
      <c r="C5211">
        <f t="shared" si="81"/>
        <v>38</v>
      </c>
      <c r="D5211" s="1">
        <v>42625</v>
      </c>
      <c r="E5211" s="1">
        <v>42631</v>
      </c>
      <c r="F5211" t="s">
        <v>46</v>
      </c>
      <c r="G5211" t="s">
        <v>5456</v>
      </c>
      <c r="H5211" t="s">
        <v>5457</v>
      </c>
      <c r="I5211" t="s">
        <v>22</v>
      </c>
      <c r="J5211" t="s">
        <v>23</v>
      </c>
      <c r="K5211" t="s">
        <v>1561</v>
      </c>
      <c r="L5211" t="s">
        <v>263</v>
      </c>
      <c r="M5211">
        <v>13021</v>
      </c>
      <c r="N5211" t="s">
        <v>144</v>
      </c>
      <c r="O5211" t="s">
        <v>501</v>
      </c>
      <c r="P5211" t="s">
        <v>42</v>
      </c>
      <c r="Q5211" t="s">
        <v>169</v>
      </c>
      <c r="R5211" t="s">
        <v>502</v>
      </c>
      <c r="S5211">
        <v>27.18</v>
      </c>
      <c r="T5211" s="3"/>
    </row>
    <row r="5212" spans="1:20" x14ac:dyDescent="0.3">
      <c r="A5212">
        <v>5211</v>
      </c>
      <c r="B5212" t="s">
        <v>8066</v>
      </c>
      <c r="C5212">
        <f t="shared" si="81"/>
        <v>3</v>
      </c>
      <c r="D5212" s="1">
        <v>42381</v>
      </c>
      <c r="E5212" s="1">
        <v>42387</v>
      </c>
      <c r="F5212" t="s">
        <v>46</v>
      </c>
      <c r="G5212" t="s">
        <v>3806</v>
      </c>
      <c r="H5212" t="s">
        <v>3807</v>
      </c>
      <c r="I5212" t="s">
        <v>37</v>
      </c>
      <c r="J5212" t="s">
        <v>23</v>
      </c>
      <c r="K5212" t="s">
        <v>603</v>
      </c>
      <c r="L5212" t="s">
        <v>241</v>
      </c>
      <c r="M5212">
        <v>19711</v>
      </c>
      <c r="N5212" t="s">
        <v>144</v>
      </c>
      <c r="O5212" t="s">
        <v>6098</v>
      </c>
      <c r="P5212" t="s">
        <v>42</v>
      </c>
      <c r="Q5212" t="s">
        <v>55</v>
      </c>
      <c r="R5212" t="s">
        <v>6099</v>
      </c>
      <c r="S5212">
        <v>465.18</v>
      </c>
      <c r="T5212" s="3"/>
    </row>
    <row r="5213" spans="1:20" x14ac:dyDescent="0.3">
      <c r="A5213">
        <v>5212</v>
      </c>
      <c r="B5213" t="s">
        <v>8067</v>
      </c>
      <c r="C5213">
        <f t="shared" si="81"/>
        <v>20</v>
      </c>
      <c r="D5213" s="1">
        <v>42502</v>
      </c>
      <c r="E5213" s="1">
        <v>42506</v>
      </c>
      <c r="F5213" t="s">
        <v>19</v>
      </c>
      <c r="G5213" t="s">
        <v>5496</v>
      </c>
      <c r="H5213" t="s">
        <v>5497</v>
      </c>
      <c r="I5213" t="s">
        <v>22</v>
      </c>
      <c r="J5213" t="s">
        <v>23</v>
      </c>
      <c r="K5213" t="s">
        <v>262</v>
      </c>
      <c r="L5213" t="s">
        <v>263</v>
      </c>
      <c r="M5213">
        <v>10024</v>
      </c>
      <c r="N5213" t="s">
        <v>144</v>
      </c>
      <c r="O5213" t="s">
        <v>2990</v>
      </c>
      <c r="P5213" t="s">
        <v>42</v>
      </c>
      <c r="Q5213" t="s">
        <v>55</v>
      </c>
      <c r="R5213" t="s">
        <v>2991</v>
      </c>
      <c r="S5213">
        <v>36.630000000000003</v>
      </c>
      <c r="T5213" s="3"/>
    </row>
    <row r="5214" spans="1:20" x14ac:dyDescent="0.3">
      <c r="A5214">
        <v>5213</v>
      </c>
      <c r="B5214" t="s">
        <v>8068</v>
      </c>
      <c r="C5214">
        <f t="shared" si="81"/>
        <v>39</v>
      </c>
      <c r="D5214" s="1">
        <v>43004</v>
      </c>
      <c r="E5214" s="1">
        <v>43004</v>
      </c>
      <c r="F5214" t="s">
        <v>1289</v>
      </c>
      <c r="G5214" t="s">
        <v>2663</v>
      </c>
      <c r="H5214" t="s">
        <v>2664</v>
      </c>
      <c r="I5214" t="s">
        <v>22</v>
      </c>
      <c r="J5214" t="s">
        <v>23</v>
      </c>
      <c r="K5214" t="s">
        <v>773</v>
      </c>
      <c r="L5214" t="s">
        <v>39</v>
      </c>
      <c r="M5214">
        <v>92374</v>
      </c>
      <c r="N5214" t="s">
        <v>40</v>
      </c>
      <c r="O5214" t="s">
        <v>1766</v>
      </c>
      <c r="P5214" t="s">
        <v>42</v>
      </c>
      <c r="Q5214" t="s">
        <v>55</v>
      </c>
      <c r="R5214" t="s">
        <v>1767</v>
      </c>
      <c r="S5214">
        <v>51.45</v>
      </c>
      <c r="T5214" s="3"/>
    </row>
    <row r="5215" spans="1:20" x14ac:dyDescent="0.3">
      <c r="A5215">
        <v>5214</v>
      </c>
      <c r="B5215" t="s">
        <v>8068</v>
      </c>
      <c r="C5215">
        <f t="shared" si="81"/>
        <v>39</v>
      </c>
      <c r="D5215" s="1">
        <v>43004</v>
      </c>
      <c r="E5215" s="1">
        <v>43004</v>
      </c>
      <c r="F5215" t="s">
        <v>1289</v>
      </c>
      <c r="G5215" t="s">
        <v>2663</v>
      </c>
      <c r="H5215" t="s">
        <v>2664</v>
      </c>
      <c r="I5215" t="s">
        <v>22</v>
      </c>
      <c r="J5215" t="s">
        <v>23</v>
      </c>
      <c r="K5215" t="s">
        <v>773</v>
      </c>
      <c r="L5215" t="s">
        <v>39</v>
      </c>
      <c r="M5215">
        <v>92374</v>
      </c>
      <c r="N5215" t="s">
        <v>40</v>
      </c>
      <c r="O5215" t="s">
        <v>3716</v>
      </c>
      <c r="P5215" t="s">
        <v>42</v>
      </c>
      <c r="Q5215" t="s">
        <v>43</v>
      </c>
      <c r="R5215" t="s">
        <v>3717</v>
      </c>
      <c r="S5215">
        <v>7.83</v>
      </c>
      <c r="T5215" s="3"/>
    </row>
    <row r="5216" spans="1:20" x14ac:dyDescent="0.3">
      <c r="A5216">
        <v>5215</v>
      </c>
      <c r="B5216" t="s">
        <v>8068</v>
      </c>
      <c r="C5216">
        <f t="shared" si="81"/>
        <v>39</v>
      </c>
      <c r="D5216" s="1">
        <v>43004</v>
      </c>
      <c r="E5216" s="1">
        <v>43004</v>
      </c>
      <c r="F5216" t="s">
        <v>1289</v>
      </c>
      <c r="G5216" t="s">
        <v>2663</v>
      </c>
      <c r="H5216" t="s">
        <v>2664</v>
      </c>
      <c r="I5216" t="s">
        <v>22</v>
      </c>
      <c r="J5216" t="s">
        <v>23</v>
      </c>
      <c r="K5216" t="s">
        <v>773</v>
      </c>
      <c r="L5216" t="s">
        <v>39</v>
      </c>
      <c r="M5216">
        <v>92374</v>
      </c>
      <c r="N5216" t="s">
        <v>40</v>
      </c>
      <c r="O5216" t="s">
        <v>7478</v>
      </c>
      <c r="P5216" t="s">
        <v>42</v>
      </c>
      <c r="Q5216" t="s">
        <v>64</v>
      </c>
      <c r="R5216" t="s">
        <v>7479</v>
      </c>
      <c r="S5216">
        <v>35.4</v>
      </c>
      <c r="T5216" s="3"/>
    </row>
    <row r="5217" spans="1:20" x14ac:dyDescent="0.3">
      <c r="A5217">
        <v>5216</v>
      </c>
      <c r="B5217" t="s">
        <v>8068</v>
      </c>
      <c r="C5217">
        <f t="shared" si="81"/>
        <v>39</v>
      </c>
      <c r="D5217" s="1">
        <v>43004</v>
      </c>
      <c r="E5217" s="1">
        <v>43004</v>
      </c>
      <c r="F5217" t="s">
        <v>1289</v>
      </c>
      <c r="G5217" t="s">
        <v>2663</v>
      </c>
      <c r="H5217" t="s">
        <v>2664</v>
      </c>
      <c r="I5217" t="s">
        <v>22</v>
      </c>
      <c r="J5217" t="s">
        <v>23</v>
      </c>
      <c r="K5217" t="s">
        <v>773</v>
      </c>
      <c r="L5217" t="s">
        <v>39</v>
      </c>
      <c r="M5217">
        <v>92374</v>
      </c>
      <c r="N5217" t="s">
        <v>40</v>
      </c>
      <c r="O5217" t="s">
        <v>1768</v>
      </c>
      <c r="P5217" t="s">
        <v>42</v>
      </c>
      <c r="Q5217" t="s">
        <v>86</v>
      </c>
      <c r="R5217" t="s">
        <v>1769</v>
      </c>
      <c r="S5217">
        <v>29.9</v>
      </c>
      <c r="T5217" s="3"/>
    </row>
    <row r="5218" spans="1:20" x14ac:dyDescent="0.3">
      <c r="A5218">
        <v>5217</v>
      </c>
      <c r="B5218" t="s">
        <v>8069</v>
      </c>
      <c r="C5218">
        <f t="shared" si="81"/>
        <v>37</v>
      </c>
      <c r="D5218" s="1">
        <v>43352</v>
      </c>
      <c r="E5218" s="1">
        <v>43358</v>
      </c>
      <c r="F5218" t="s">
        <v>46</v>
      </c>
      <c r="G5218" t="s">
        <v>6225</v>
      </c>
      <c r="H5218" t="s">
        <v>6226</v>
      </c>
      <c r="I5218" t="s">
        <v>22</v>
      </c>
      <c r="J5218" t="s">
        <v>23</v>
      </c>
      <c r="K5218" t="s">
        <v>563</v>
      </c>
      <c r="L5218" t="s">
        <v>234</v>
      </c>
      <c r="M5218">
        <v>48066</v>
      </c>
      <c r="N5218" t="s">
        <v>101</v>
      </c>
      <c r="O5218" t="s">
        <v>2959</v>
      </c>
      <c r="P5218" t="s">
        <v>42</v>
      </c>
      <c r="Q5218" t="s">
        <v>169</v>
      </c>
      <c r="R5218" t="s">
        <v>2960</v>
      </c>
      <c r="S5218">
        <v>17.48</v>
      </c>
      <c r="T5218" s="3"/>
    </row>
    <row r="5219" spans="1:20" x14ac:dyDescent="0.3">
      <c r="A5219">
        <v>5218</v>
      </c>
      <c r="B5219" t="s">
        <v>8070</v>
      </c>
      <c r="C5219">
        <f t="shared" si="81"/>
        <v>16</v>
      </c>
      <c r="D5219" s="1">
        <v>43205</v>
      </c>
      <c r="E5219" s="1">
        <v>43207</v>
      </c>
      <c r="F5219" t="s">
        <v>19</v>
      </c>
      <c r="G5219" t="s">
        <v>3098</v>
      </c>
      <c r="H5219" t="s">
        <v>3099</v>
      </c>
      <c r="I5219" t="s">
        <v>37</v>
      </c>
      <c r="J5219" t="s">
        <v>23</v>
      </c>
      <c r="K5219" t="s">
        <v>38</v>
      </c>
      <c r="L5219" t="s">
        <v>39</v>
      </c>
      <c r="M5219">
        <v>90049</v>
      </c>
      <c r="N5219" t="s">
        <v>40</v>
      </c>
      <c r="O5219" t="s">
        <v>630</v>
      </c>
      <c r="P5219" t="s">
        <v>42</v>
      </c>
      <c r="Q5219" t="s">
        <v>86</v>
      </c>
      <c r="R5219" t="s">
        <v>631</v>
      </c>
      <c r="S5219">
        <v>79.14</v>
      </c>
      <c r="T5219" s="3"/>
    </row>
    <row r="5220" spans="1:20" x14ac:dyDescent="0.3">
      <c r="A5220">
        <v>5219</v>
      </c>
      <c r="B5220" t="s">
        <v>8071</v>
      </c>
      <c r="C5220">
        <f t="shared" si="81"/>
        <v>24</v>
      </c>
      <c r="D5220" s="1">
        <v>43261</v>
      </c>
      <c r="E5220" s="1">
        <v>43265</v>
      </c>
      <c r="F5220" t="s">
        <v>46</v>
      </c>
      <c r="G5220" t="s">
        <v>204</v>
      </c>
      <c r="H5220" t="s">
        <v>205</v>
      </c>
      <c r="I5220" t="s">
        <v>37</v>
      </c>
      <c r="J5220" t="s">
        <v>23</v>
      </c>
      <c r="K5220" t="s">
        <v>262</v>
      </c>
      <c r="L5220" t="s">
        <v>263</v>
      </c>
      <c r="M5220">
        <v>10011</v>
      </c>
      <c r="N5220" t="s">
        <v>144</v>
      </c>
      <c r="O5220" t="s">
        <v>283</v>
      </c>
      <c r="P5220" t="s">
        <v>42</v>
      </c>
      <c r="Q5220" t="s">
        <v>64</v>
      </c>
      <c r="R5220" t="s">
        <v>284</v>
      </c>
      <c r="S5220">
        <v>8.4</v>
      </c>
      <c r="T5220" s="3"/>
    </row>
    <row r="5221" spans="1:20" x14ac:dyDescent="0.3">
      <c r="A5221">
        <v>5220</v>
      </c>
      <c r="B5221" t="s">
        <v>8072</v>
      </c>
      <c r="C5221">
        <f t="shared" si="81"/>
        <v>35</v>
      </c>
      <c r="D5221" s="1">
        <v>43344</v>
      </c>
      <c r="E5221" s="1">
        <v>43344</v>
      </c>
      <c r="F5221" t="s">
        <v>1289</v>
      </c>
      <c r="G5221" t="s">
        <v>1907</v>
      </c>
      <c r="H5221" t="s">
        <v>1908</v>
      </c>
      <c r="I5221" t="s">
        <v>22</v>
      </c>
      <c r="J5221" t="s">
        <v>23</v>
      </c>
      <c r="K5221" t="s">
        <v>878</v>
      </c>
      <c r="L5221" t="s">
        <v>234</v>
      </c>
      <c r="M5221">
        <v>48205</v>
      </c>
      <c r="N5221" t="s">
        <v>101</v>
      </c>
      <c r="O5221" t="s">
        <v>6146</v>
      </c>
      <c r="P5221" t="s">
        <v>28</v>
      </c>
      <c r="Q5221" t="s">
        <v>32</v>
      </c>
      <c r="R5221" t="s">
        <v>6147</v>
      </c>
      <c r="S5221">
        <v>498.26</v>
      </c>
      <c r="T5221" s="3"/>
    </row>
    <row r="5222" spans="1:20" x14ac:dyDescent="0.3">
      <c r="A5222">
        <v>5221</v>
      </c>
      <c r="B5222" t="s">
        <v>8073</v>
      </c>
      <c r="C5222">
        <f t="shared" si="81"/>
        <v>25</v>
      </c>
      <c r="D5222" s="1">
        <v>42169</v>
      </c>
      <c r="E5222" s="1">
        <v>42175</v>
      </c>
      <c r="F5222" t="s">
        <v>46</v>
      </c>
      <c r="G5222" t="s">
        <v>6216</v>
      </c>
      <c r="H5222" t="s">
        <v>6217</v>
      </c>
      <c r="I5222" t="s">
        <v>98</v>
      </c>
      <c r="J5222" t="s">
        <v>23</v>
      </c>
      <c r="K5222" t="s">
        <v>878</v>
      </c>
      <c r="L5222" t="s">
        <v>234</v>
      </c>
      <c r="M5222">
        <v>48234</v>
      </c>
      <c r="N5222" t="s">
        <v>101</v>
      </c>
      <c r="O5222" t="s">
        <v>7206</v>
      </c>
      <c r="P5222" t="s">
        <v>28</v>
      </c>
      <c r="Q5222" t="s">
        <v>29</v>
      </c>
      <c r="R5222" t="s">
        <v>7207</v>
      </c>
      <c r="S5222">
        <v>212.94</v>
      </c>
      <c r="T5222" s="3"/>
    </row>
    <row r="5223" spans="1:20" x14ac:dyDescent="0.3">
      <c r="A5223">
        <v>5222</v>
      </c>
      <c r="B5223" t="s">
        <v>8074</v>
      </c>
      <c r="C5223">
        <f t="shared" si="81"/>
        <v>20</v>
      </c>
      <c r="D5223" s="1">
        <v>43238</v>
      </c>
      <c r="E5223" s="1">
        <v>43242</v>
      </c>
      <c r="F5223" t="s">
        <v>19</v>
      </c>
      <c r="G5223" t="s">
        <v>3795</v>
      </c>
      <c r="H5223" t="s">
        <v>3796</v>
      </c>
      <c r="I5223" t="s">
        <v>98</v>
      </c>
      <c r="J5223" t="s">
        <v>23</v>
      </c>
      <c r="K5223" t="s">
        <v>314</v>
      </c>
      <c r="L5223" t="s">
        <v>593</v>
      </c>
      <c r="M5223">
        <v>65807</v>
      </c>
      <c r="N5223" t="s">
        <v>101</v>
      </c>
      <c r="O5223" t="s">
        <v>8075</v>
      </c>
      <c r="P5223" t="s">
        <v>42</v>
      </c>
      <c r="Q5223" t="s">
        <v>74</v>
      </c>
      <c r="R5223" t="s">
        <v>8076</v>
      </c>
      <c r="S5223">
        <v>706.86</v>
      </c>
      <c r="T5223" s="3"/>
    </row>
    <row r="5224" spans="1:20" x14ac:dyDescent="0.3">
      <c r="A5224">
        <v>5223</v>
      </c>
      <c r="B5224" t="s">
        <v>8074</v>
      </c>
      <c r="C5224">
        <f t="shared" si="81"/>
        <v>20</v>
      </c>
      <c r="D5224" s="1">
        <v>43238</v>
      </c>
      <c r="E5224" s="1">
        <v>43242</v>
      </c>
      <c r="F5224" t="s">
        <v>19</v>
      </c>
      <c r="G5224" t="s">
        <v>3795</v>
      </c>
      <c r="H5224" t="s">
        <v>3796</v>
      </c>
      <c r="I5224" t="s">
        <v>98</v>
      </c>
      <c r="J5224" t="s">
        <v>23</v>
      </c>
      <c r="K5224" t="s">
        <v>314</v>
      </c>
      <c r="L5224" t="s">
        <v>593</v>
      </c>
      <c r="M5224">
        <v>65807</v>
      </c>
      <c r="N5224" t="s">
        <v>101</v>
      </c>
      <c r="O5224" t="s">
        <v>1783</v>
      </c>
      <c r="P5224" t="s">
        <v>67</v>
      </c>
      <c r="Q5224" t="s">
        <v>68</v>
      </c>
      <c r="R5224" t="s">
        <v>1784</v>
      </c>
      <c r="S5224">
        <v>114.95</v>
      </c>
      <c r="T5224" s="3"/>
    </row>
    <row r="5225" spans="1:20" x14ac:dyDescent="0.3">
      <c r="A5225">
        <v>5224</v>
      </c>
      <c r="B5225" t="s">
        <v>8074</v>
      </c>
      <c r="C5225">
        <f t="shared" si="81"/>
        <v>20</v>
      </c>
      <c r="D5225" s="1">
        <v>43238</v>
      </c>
      <c r="E5225" s="1">
        <v>43242</v>
      </c>
      <c r="F5225" t="s">
        <v>19</v>
      </c>
      <c r="G5225" t="s">
        <v>3795</v>
      </c>
      <c r="H5225" t="s">
        <v>3796</v>
      </c>
      <c r="I5225" t="s">
        <v>98</v>
      </c>
      <c r="J5225" t="s">
        <v>23</v>
      </c>
      <c r="K5225" t="s">
        <v>314</v>
      </c>
      <c r="L5225" t="s">
        <v>593</v>
      </c>
      <c r="M5225">
        <v>65807</v>
      </c>
      <c r="N5225" t="s">
        <v>101</v>
      </c>
      <c r="O5225" t="s">
        <v>6320</v>
      </c>
      <c r="P5225" t="s">
        <v>42</v>
      </c>
      <c r="Q5225" t="s">
        <v>71</v>
      </c>
      <c r="R5225" t="s">
        <v>6321</v>
      </c>
      <c r="S5225">
        <v>43.19</v>
      </c>
      <c r="T5225" s="3"/>
    </row>
    <row r="5226" spans="1:20" x14ac:dyDescent="0.3">
      <c r="A5226">
        <v>5225</v>
      </c>
      <c r="B5226" t="s">
        <v>8077</v>
      </c>
      <c r="C5226">
        <f t="shared" si="81"/>
        <v>37</v>
      </c>
      <c r="D5226" s="1">
        <v>43355</v>
      </c>
      <c r="E5226" s="1">
        <v>43360</v>
      </c>
      <c r="F5226" t="s">
        <v>19</v>
      </c>
      <c r="G5226" t="s">
        <v>5574</v>
      </c>
      <c r="H5226" t="s">
        <v>5575</v>
      </c>
      <c r="I5226" t="s">
        <v>22</v>
      </c>
      <c r="J5226" t="s">
        <v>23</v>
      </c>
      <c r="K5226" t="s">
        <v>38</v>
      </c>
      <c r="L5226" t="s">
        <v>39</v>
      </c>
      <c r="M5226">
        <v>90036</v>
      </c>
      <c r="N5226" t="s">
        <v>40</v>
      </c>
      <c r="O5226" t="s">
        <v>1625</v>
      </c>
      <c r="P5226" t="s">
        <v>42</v>
      </c>
      <c r="Q5226" t="s">
        <v>86</v>
      </c>
      <c r="R5226" t="s">
        <v>1626</v>
      </c>
      <c r="S5226">
        <v>166.44</v>
      </c>
      <c r="T5226" s="3"/>
    </row>
    <row r="5227" spans="1:20" x14ac:dyDescent="0.3">
      <c r="A5227">
        <v>5226</v>
      </c>
      <c r="B5227" t="s">
        <v>8078</v>
      </c>
      <c r="C5227">
        <f t="shared" si="81"/>
        <v>25</v>
      </c>
      <c r="D5227" s="1">
        <v>42907</v>
      </c>
      <c r="E5227" s="1">
        <v>42912</v>
      </c>
      <c r="F5227" t="s">
        <v>46</v>
      </c>
      <c r="G5227" t="s">
        <v>4713</v>
      </c>
      <c r="H5227" t="s">
        <v>4714</v>
      </c>
      <c r="I5227" t="s">
        <v>22</v>
      </c>
      <c r="J5227" t="s">
        <v>23</v>
      </c>
      <c r="K5227" t="s">
        <v>262</v>
      </c>
      <c r="L5227" t="s">
        <v>263</v>
      </c>
      <c r="M5227">
        <v>10011</v>
      </c>
      <c r="N5227" t="s">
        <v>144</v>
      </c>
      <c r="O5227" t="s">
        <v>5393</v>
      </c>
      <c r="P5227" t="s">
        <v>42</v>
      </c>
      <c r="Q5227" t="s">
        <v>71</v>
      </c>
      <c r="R5227" t="s">
        <v>5394</v>
      </c>
      <c r="S5227">
        <v>36.56</v>
      </c>
      <c r="T5227" s="3"/>
    </row>
    <row r="5228" spans="1:20" x14ac:dyDescent="0.3">
      <c r="A5228">
        <v>5227</v>
      </c>
      <c r="B5228" t="s">
        <v>8078</v>
      </c>
      <c r="C5228">
        <f t="shared" si="81"/>
        <v>25</v>
      </c>
      <c r="D5228" s="1">
        <v>42907</v>
      </c>
      <c r="E5228" s="1">
        <v>42912</v>
      </c>
      <c r="F5228" t="s">
        <v>46</v>
      </c>
      <c r="G5228" t="s">
        <v>4713</v>
      </c>
      <c r="H5228" t="s">
        <v>4714</v>
      </c>
      <c r="I5228" t="s">
        <v>22</v>
      </c>
      <c r="J5228" t="s">
        <v>23</v>
      </c>
      <c r="K5228" t="s">
        <v>262</v>
      </c>
      <c r="L5228" t="s">
        <v>263</v>
      </c>
      <c r="M5228">
        <v>10011</v>
      </c>
      <c r="N5228" t="s">
        <v>144</v>
      </c>
      <c r="O5228" t="s">
        <v>6813</v>
      </c>
      <c r="P5228" t="s">
        <v>42</v>
      </c>
      <c r="Q5228" t="s">
        <v>71</v>
      </c>
      <c r="R5228" t="s">
        <v>6814</v>
      </c>
      <c r="S5228">
        <v>186.14400000000001</v>
      </c>
      <c r="T5228" s="3"/>
    </row>
    <row r="5229" spans="1:20" x14ac:dyDescent="0.3">
      <c r="A5229">
        <v>5228</v>
      </c>
      <c r="B5229" t="s">
        <v>8078</v>
      </c>
      <c r="C5229">
        <f t="shared" si="81"/>
        <v>25</v>
      </c>
      <c r="D5229" s="1">
        <v>42907</v>
      </c>
      <c r="E5229" s="1">
        <v>42912</v>
      </c>
      <c r="F5229" t="s">
        <v>46</v>
      </c>
      <c r="G5229" t="s">
        <v>4713</v>
      </c>
      <c r="H5229" t="s">
        <v>4714</v>
      </c>
      <c r="I5229" t="s">
        <v>22</v>
      </c>
      <c r="J5229" t="s">
        <v>23</v>
      </c>
      <c r="K5229" t="s">
        <v>262</v>
      </c>
      <c r="L5229" t="s">
        <v>263</v>
      </c>
      <c r="M5229">
        <v>10011</v>
      </c>
      <c r="N5229" t="s">
        <v>144</v>
      </c>
      <c r="O5229" t="s">
        <v>2282</v>
      </c>
      <c r="P5229" t="s">
        <v>28</v>
      </c>
      <c r="Q5229" t="s">
        <v>29</v>
      </c>
      <c r="R5229" t="s">
        <v>2283</v>
      </c>
      <c r="S5229">
        <v>353.56799999999998</v>
      </c>
      <c r="T5229" s="3"/>
    </row>
    <row r="5230" spans="1:20" x14ac:dyDescent="0.3">
      <c r="A5230">
        <v>5229</v>
      </c>
      <c r="B5230" t="s">
        <v>8079</v>
      </c>
      <c r="C5230">
        <f t="shared" si="81"/>
        <v>48</v>
      </c>
      <c r="D5230" s="1">
        <v>42334</v>
      </c>
      <c r="E5230" s="1">
        <v>42339</v>
      </c>
      <c r="F5230" t="s">
        <v>46</v>
      </c>
      <c r="G5230" t="s">
        <v>546</v>
      </c>
      <c r="H5230" t="s">
        <v>547</v>
      </c>
      <c r="I5230" t="s">
        <v>98</v>
      </c>
      <c r="J5230" t="s">
        <v>23</v>
      </c>
      <c r="K5230" t="s">
        <v>123</v>
      </c>
      <c r="L5230" t="s">
        <v>39</v>
      </c>
      <c r="M5230">
        <v>94109</v>
      </c>
      <c r="N5230" t="s">
        <v>40</v>
      </c>
      <c r="O5230" t="s">
        <v>6540</v>
      </c>
      <c r="P5230" t="s">
        <v>42</v>
      </c>
      <c r="Q5230" t="s">
        <v>86</v>
      </c>
      <c r="R5230" t="s">
        <v>6541</v>
      </c>
      <c r="S5230">
        <v>81.98</v>
      </c>
      <c r="T5230" s="3"/>
    </row>
    <row r="5231" spans="1:20" x14ac:dyDescent="0.3">
      <c r="A5231">
        <v>5230</v>
      </c>
      <c r="B5231" t="s">
        <v>8080</v>
      </c>
      <c r="C5231">
        <f t="shared" si="81"/>
        <v>12</v>
      </c>
      <c r="D5231" s="1">
        <v>43178</v>
      </c>
      <c r="E5231" s="1">
        <v>43181</v>
      </c>
      <c r="F5231" t="s">
        <v>19</v>
      </c>
      <c r="G5231" t="s">
        <v>1675</v>
      </c>
      <c r="H5231" t="s">
        <v>1676</v>
      </c>
      <c r="I5231" t="s">
        <v>22</v>
      </c>
      <c r="J5231" t="s">
        <v>23</v>
      </c>
      <c r="K5231" t="s">
        <v>3493</v>
      </c>
      <c r="L5231" t="s">
        <v>39</v>
      </c>
      <c r="M5231">
        <v>93727</v>
      </c>
      <c r="N5231" t="s">
        <v>40</v>
      </c>
      <c r="O5231" t="s">
        <v>5393</v>
      </c>
      <c r="P5231" t="s">
        <v>42</v>
      </c>
      <c r="Q5231" t="s">
        <v>71</v>
      </c>
      <c r="R5231" t="s">
        <v>5394</v>
      </c>
      <c r="S5231">
        <v>14.624000000000001</v>
      </c>
      <c r="T5231" s="3"/>
    </row>
    <row r="5232" spans="1:20" x14ac:dyDescent="0.3">
      <c r="A5232">
        <v>5231</v>
      </c>
      <c r="B5232" t="s">
        <v>8080</v>
      </c>
      <c r="C5232">
        <f t="shared" si="81"/>
        <v>12</v>
      </c>
      <c r="D5232" s="1">
        <v>43178</v>
      </c>
      <c r="E5232" s="1">
        <v>43181</v>
      </c>
      <c r="F5232" t="s">
        <v>19</v>
      </c>
      <c r="G5232" t="s">
        <v>1675</v>
      </c>
      <c r="H5232" t="s">
        <v>1676</v>
      </c>
      <c r="I5232" t="s">
        <v>22</v>
      </c>
      <c r="J5232" t="s">
        <v>23</v>
      </c>
      <c r="K5232" t="s">
        <v>3493</v>
      </c>
      <c r="L5232" t="s">
        <v>39</v>
      </c>
      <c r="M5232">
        <v>93727</v>
      </c>
      <c r="N5232" t="s">
        <v>40</v>
      </c>
      <c r="O5232" t="s">
        <v>2401</v>
      </c>
      <c r="P5232" t="s">
        <v>28</v>
      </c>
      <c r="Q5232" t="s">
        <v>52</v>
      </c>
      <c r="R5232" t="s">
        <v>2402</v>
      </c>
      <c r="S5232">
        <v>697.16</v>
      </c>
      <c r="T5232" s="3"/>
    </row>
    <row r="5233" spans="1:20" x14ac:dyDescent="0.3">
      <c r="A5233">
        <v>5232</v>
      </c>
      <c r="B5233" t="s">
        <v>8080</v>
      </c>
      <c r="C5233">
        <f t="shared" si="81"/>
        <v>12</v>
      </c>
      <c r="D5233" s="1">
        <v>43178</v>
      </c>
      <c r="E5233" s="1">
        <v>43181</v>
      </c>
      <c r="F5233" t="s">
        <v>19</v>
      </c>
      <c r="G5233" t="s">
        <v>1675</v>
      </c>
      <c r="H5233" t="s">
        <v>1676</v>
      </c>
      <c r="I5233" t="s">
        <v>22</v>
      </c>
      <c r="J5233" t="s">
        <v>23</v>
      </c>
      <c r="K5233" t="s">
        <v>3493</v>
      </c>
      <c r="L5233" t="s">
        <v>39</v>
      </c>
      <c r="M5233">
        <v>93727</v>
      </c>
      <c r="N5233" t="s">
        <v>40</v>
      </c>
      <c r="O5233" t="s">
        <v>5994</v>
      </c>
      <c r="P5233" t="s">
        <v>28</v>
      </c>
      <c r="Q5233" t="s">
        <v>61</v>
      </c>
      <c r="R5233" t="s">
        <v>5995</v>
      </c>
      <c r="S5233">
        <v>30.93</v>
      </c>
      <c r="T5233" s="3"/>
    </row>
    <row r="5234" spans="1:20" x14ac:dyDescent="0.3">
      <c r="A5234">
        <v>5233</v>
      </c>
      <c r="B5234" t="s">
        <v>8080</v>
      </c>
      <c r="C5234">
        <f t="shared" si="81"/>
        <v>12</v>
      </c>
      <c r="D5234" s="1">
        <v>43178</v>
      </c>
      <c r="E5234" s="1">
        <v>43181</v>
      </c>
      <c r="F5234" t="s">
        <v>19</v>
      </c>
      <c r="G5234" t="s">
        <v>1675</v>
      </c>
      <c r="H5234" t="s">
        <v>1676</v>
      </c>
      <c r="I5234" t="s">
        <v>22</v>
      </c>
      <c r="J5234" t="s">
        <v>23</v>
      </c>
      <c r="K5234" t="s">
        <v>3493</v>
      </c>
      <c r="L5234" t="s">
        <v>39</v>
      </c>
      <c r="M5234">
        <v>93727</v>
      </c>
      <c r="N5234" t="s">
        <v>40</v>
      </c>
      <c r="O5234" t="s">
        <v>792</v>
      </c>
      <c r="P5234" t="s">
        <v>42</v>
      </c>
      <c r="Q5234" t="s">
        <v>71</v>
      </c>
      <c r="R5234" t="s">
        <v>793</v>
      </c>
      <c r="S5234">
        <v>27.495999999999999</v>
      </c>
      <c r="T5234" s="3"/>
    </row>
    <row r="5235" spans="1:20" x14ac:dyDescent="0.3">
      <c r="A5235">
        <v>5234</v>
      </c>
      <c r="B5235" t="s">
        <v>8081</v>
      </c>
      <c r="C5235">
        <f t="shared" si="81"/>
        <v>43</v>
      </c>
      <c r="D5235" s="1">
        <v>42295</v>
      </c>
      <c r="E5235" s="1">
        <v>42299</v>
      </c>
      <c r="F5235" t="s">
        <v>46</v>
      </c>
      <c r="G5235" t="s">
        <v>5588</v>
      </c>
      <c r="H5235" t="s">
        <v>5589</v>
      </c>
      <c r="I5235" t="s">
        <v>37</v>
      </c>
      <c r="J5235" t="s">
        <v>23</v>
      </c>
      <c r="K5235" t="s">
        <v>7040</v>
      </c>
      <c r="L5235" t="s">
        <v>1708</v>
      </c>
      <c r="M5235">
        <v>71854</v>
      </c>
      <c r="N5235" t="s">
        <v>26</v>
      </c>
      <c r="O5235" t="s">
        <v>7955</v>
      </c>
      <c r="P5235" t="s">
        <v>28</v>
      </c>
      <c r="Q5235" t="s">
        <v>32</v>
      </c>
      <c r="R5235" t="s">
        <v>7956</v>
      </c>
      <c r="S5235">
        <v>605.34</v>
      </c>
      <c r="T5235" s="3"/>
    </row>
    <row r="5236" spans="1:20" x14ac:dyDescent="0.3">
      <c r="A5236">
        <v>5235</v>
      </c>
      <c r="B5236" t="s">
        <v>8082</v>
      </c>
      <c r="C5236">
        <f t="shared" si="81"/>
        <v>34</v>
      </c>
      <c r="D5236" s="1">
        <v>43334</v>
      </c>
      <c r="E5236" s="1">
        <v>43335</v>
      </c>
      <c r="F5236" t="s">
        <v>184</v>
      </c>
      <c r="G5236" t="s">
        <v>7585</v>
      </c>
      <c r="H5236" t="s">
        <v>7586</v>
      </c>
      <c r="I5236" t="s">
        <v>22</v>
      </c>
      <c r="J5236" t="s">
        <v>23</v>
      </c>
      <c r="K5236" t="s">
        <v>123</v>
      </c>
      <c r="L5236" t="s">
        <v>39</v>
      </c>
      <c r="M5236">
        <v>94110</v>
      </c>
      <c r="N5236" t="s">
        <v>40</v>
      </c>
      <c r="O5236" t="s">
        <v>506</v>
      </c>
      <c r="P5236" t="s">
        <v>28</v>
      </c>
      <c r="Q5236" t="s">
        <v>52</v>
      </c>
      <c r="R5236" t="s">
        <v>507</v>
      </c>
      <c r="S5236">
        <v>210.00800000000001</v>
      </c>
      <c r="T5236" s="3"/>
    </row>
    <row r="5237" spans="1:20" x14ac:dyDescent="0.3">
      <c r="A5237">
        <v>5236</v>
      </c>
      <c r="B5237" t="s">
        <v>8083</v>
      </c>
      <c r="C5237">
        <f t="shared" si="81"/>
        <v>47</v>
      </c>
      <c r="D5237" s="1">
        <v>43058</v>
      </c>
      <c r="E5237" s="1">
        <v>43061</v>
      </c>
      <c r="F5237" t="s">
        <v>184</v>
      </c>
      <c r="G5237" t="s">
        <v>5760</v>
      </c>
      <c r="H5237" t="s">
        <v>5761</v>
      </c>
      <c r="I5237" t="s">
        <v>37</v>
      </c>
      <c r="J5237" t="s">
        <v>23</v>
      </c>
      <c r="K5237" t="s">
        <v>4379</v>
      </c>
      <c r="L5237" t="s">
        <v>250</v>
      </c>
      <c r="M5237">
        <v>46203</v>
      </c>
      <c r="N5237" t="s">
        <v>101</v>
      </c>
      <c r="O5237" t="s">
        <v>6732</v>
      </c>
      <c r="P5237" t="s">
        <v>42</v>
      </c>
      <c r="Q5237" t="s">
        <v>74</v>
      </c>
      <c r="R5237" t="s">
        <v>6733</v>
      </c>
      <c r="S5237">
        <v>54.96</v>
      </c>
      <c r="T5237" s="3"/>
    </row>
    <row r="5238" spans="1:20" x14ac:dyDescent="0.3">
      <c r="A5238">
        <v>5237</v>
      </c>
      <c r="B5238" t="s">
        <v>8084</v>
      </c>
      <c r="C5238">
        <f t="shared" si="81"/>
        <v>39</v>
      </c>
      <c r="D5238" s="1">
        <v>42267</v>
      </c>
      <c r="E5238" s="1">
        <v>42271</v>
      </c>
      <c r="F5238" t="s">
        <v>46</v>
      </c>
      <c r="G5238" t="s">
        <v>360</v>
      </c>
      <c r="H5238" t="s">
        <v>361</v>
      </c>
      <c r="I5238" t="s">
        <v>22</v>
      </c>
      <c r="J5238" t="s">
        <v>23</v>
      </c>
      <c r="K5238" t="s">
        <v>378</v>
      </c>
      <c r="L5238" t="s">
        <v>2738</v>
      </c>
      <c r="M5238">
        <v>21044</v>
      </c>
      <c r="N5238" t="s">
        <v>144</v>
      </c>
      <c r="O5238" t="s">
        <v>3355</v>
      </c>
      <c r="P5238" t="s">
        <v>28</v>
      </c>
      <c r="Q5238" t="s">
        <v>61</v>
      </c>
      <c r="R5238" t="s">
        <v>3356</v>
      </c>
      <c r="S5238">
        <v>164.22</v>
      </c>
      <c r="T5238" s="3"/>
    </row>
    <row r="5239" spans="1:20" x14ac:dyDescent="0.3">
      <c r="A5239">
        <v>5238</v>
      </c>
      <c r="B5239" t="s">
        <v>8084</v>
      </c>
      <c r="C5239">
        <f t="shared" si="81"/>
        <v>39</v>
      </c>
      <c r="D5239" s="1">
        <v>42267</v>
      </c>
      <c r="E5239" s="1">
        <v>42271</v>
      </c>
      <c r="F5239" t="s">
        <v>46</v>
      </c>
      <c r="G5239" t="s">
        <v>360</v>
      </c>
      <c r="H5239" t="s">
        <v>361</v>
      </c>
      <c r="I5239" t="s">
        <v>22</v>
      </c>
      <c r="J5239" t="s">
        <v>23</v>
      </c>
      <c r="K5239" t="s">
        <v>378</v>
      </c>
      <c r="L5239" t="s">
        <v>2738</v>
      </c>
      <c r="M5239">
        <v>21044</v>
      </c>
      <c r="N5239" t="s">
        <v>144</v>
      </c>
      <c r="O5239" t="s">
        <v>1670</v>
      </c>
      <c r="P5239" t="s">
        <v>28</v>
      </c>
      <c r="Q5239" t="s">
        <v>29</v>
      </c>
      <c r="R5239" t="s">
        <v>1671</v>
      </c>
      <c r="S5239">
        <v>362.94</v>
      </c>
      <c r="T5239" s="3"/>
    </row>
    <row r="5240" spans="1:20" x14ac:dyDescent="0.3">
      <c r="A5240">
        <v>5239</v>
      </c>
      <c r="B5240" t="s">
        <v>8084</v>
      </c>
      <c r="C5240">
        <f t="shared" si="81"/>
        <v>39</v>
      </c>
      <c r="D5240" s="1">
        <v>42267</v>
      </c>
      <c r="E5240" s="1">
        <v>42271</v>
      </c>
      <c r="F5240" t="s">
        <v>46</v>
      </c>
      <c r="G5240" t="s">
        <v>360</v>
      </c>
      <c r="H5240" t="s">
        <v>361</v>
      </c>
      <c r="I5240" t="s">
        <v>22</v>
      </c>
      <c r="J5240" t="s">
        <v>23</v>
      </c>
      <c r="K5240" t="s">
        <v>378</v>
      </c>
      <c r="L5240" t="s">
        <v>2738</v>
      </c>
      <c r="M5240">
        <v>21044</v>
      </c>
      <c r="N5240" t="s">
        <v>144</v>
      </c>
      <c r="O5240" t="s">
        <v>1017</v>
      </c>
      <c r="P5240" t="s">
        <v>67</v>
      </c>
      <c r="Q5240" t="s">
        <v>157</v>
      </c>
      <c r="R5240" t="s">
        <v>1018</v>
      </c>
      <c r="S5240">
        <v>59.98</v>
      </c>
      <c r="T5240" s="3"/>
    </row>
    <row r="5241" spans="1:20" x14ac:dyDescent="0.3">
      <c r="A5241">
        <v>5240</v>
      </c>
      <c r="B5241" t="s">
        <v>8085</v>
      </c>
      <c r="C5241">
        <f t="shared" si="81"/>
        <v>37</v>
      </c>
      <c r="D5241" s="1">
        <v>42989</v>
      </c>
      <c r="E5241" s="1">
        <v>42995</v>
      </c>
      <c r="F5241" t="s">
        <v>46</v>
      </c>
      <c r="G5241" t="s">
        <v>6339</v>
      </c>
      <c r="H5241" t="s">
        <v>6340</v>
      </c>
      <c r="I5241" t="s">
        <v>22</v>
      </c>
      <c r="J5241" t="s">
        <v>23</v>
      </c>
      <c r="K5241" t="s">
        <v>627</v>
      </c>
      <c r="L5241" t="s">
        <v>39</v>
      </c>
      <c r="M5241">
        <v>95123</v>
      </c>
      <c r="N5241" t="s">
        <v>40</v>
      </c>
      <c r="O5241" t="s">
        <v>111</v>
      </c>
      <c r="P5241" t="s">
        <v>42</v>
      </c>
      <c r="Q5241" t="s">
        <v>55</v>
      </c>
      <c r="R5241" t="s">
        <v>112</v>
      </c>
      <c r="S5241">
        <v>332.94</v>
      </c>
      <c r="T5241" s="3"/>
    </row>
    <row r="5242" spans="1:20" x14ac:dyDescent="0.3">
      <c r="A5242">
        <v>5241</v>
      </c>
      <c r="B5242" t="s">
        <v>8085</v>
      </c>
      <c r="C5242">
        <f t="shared" si="81"/>
        <v>37</v>
      </c>
      <c r="D5242" s="1">
        <v>42989</v>
      </c>
      <c r="E5242" s="1">
        <v>42995</v>
      </c>
      <c r="F5242" t="s">
        <v>46</v>
      </c>
      <c r="G5242" t="s">
        <v>6339</v>
      </c>
      <c r="H5242" t="s">
        <v>6340</v>
      </c>
      <c r="I5242" t="s">
        <v>22</v>
      </c>
      <c r="J5242" t="s">
        <v>23</v>
      </c>
      <c r="K5242" t="s">
        <v>627</v>
      </c>
      <c r="L5242" t="s">
        <v>39</v>
      </c>
      <c r="M5242">
        <v>95123</v>
      </c>
      <c r="N5242" t="s">
        <v>40</v>
      </c>
      <c r="O5242" t="s">
        <v>1725</v>
      </c>
      <c r="P5242" t="s">
        <v>42</v>
      </c>
      <c r="Q5242" t="s">
        <v>71</v>
      </c>
      <c r="R5242" t="s">
        <v>1726</v>
      </c>
      <c r="S5242">
        <v>39.872</v>
      </c>
      <c r="T5242" s="3"/>
    </row>
    <row r="5243" spans="1:20" x14ac:dyDescent="0.3">
      <c r="A5243">
        <v>5242</v>
      </c>
      <c r="B5243" t="s">
        <v>8086</v>
      </c>
      <c r="C5243">
        <f t="shared" si="81"/>
        <v>38</v>
      </c>
      <c r="D5243" s="1">
        <v>43001</v>
      </c>
      <c r="E5243" s="1">
        <v>43004</v>
      </c>
      <c r="F5243" t="s">
        <v>19</v>
      </c>
      <c r="G5243" t="s">
        <v>6486</v>
      </c>
      <c r="H5243" t="s">
        <v>6487</v>
      </c>
      <c r="I5243" t="s">
        <v>37</v>
      </c>
      <c r="J5243" t="s">
        <v>23</v>
      </c>
      <c r="K5243" t="s">
        <v>91</v>
      </c>
      <c r="L5243" t="s">
        <v>92</v>
      </c>
      <c r="M5243">
        <v>98115</v>
      </c>
      <c r="N5243" t="s">
        <v>40</v>
      </c>
      <c r="O5243" t="s">
        <v>8087</v>
      </c>
      <c r="P5243" t="s">
        <v>42</v>
      </c>
      <c r="Q5243" t="s">
        <v>575</v>
      </c>
      <c r="R5243" t="s">
        <v>8088</v>
      </c>
      <c r="S5243">
        <v>13.68</v>
      </c>
      <c r="T5243" s="3"/>
    </row>
    <row r="5244" spans="1:20" x14ac:dyDescent="0.3">
      <c r="A5244">
        <v>5243</v>
      </c>
      <c r="B5244" t="s">
        <v>8089</v>
      </c>
      <c r="C5244">
        <f t="shared" si="81"/>
        <v>31</v>
      </c>
      <c r="D5244" s="1">
        <v>43316</v>
      </c>
      <c r="E5244" s="1">
        <v>43320</v>
      </c>
      <c r="F5244" t="s">
        <v>46</v>
      </c>
      <c r="G5244" t="s">
        <v>3749</v>
      </c>
      <c r="H5244" t="s">
        <v>3750</v>
      </c>
      <c r="I5244" t="s">
        <v>37</v>
      </c>
      <c r="J5244" t="s">
        <v>23</v>
      </c>
      <c r="K5244" t="s">
        <v>4219</v>
      </c>
      <c r="L5244" t="s">
        <v>100</v>
      </c>
      <c r="M5244">
        <v>75007</v>
      </c>
      <c r="N5244" t="s">
        <v>101</v>
      </c>
      <c r="O5244" t="s">
        <v>2157</v>
      </c>
      <c r="P5244" t="s">
        <v>42</v>
      </c>
      <c r="Q5244" t="s">
        <v>71</v>
      </c>
      <c r="R5244" t="s">
        <v>2158</v>
      </c>
      <c r="S5244">
        <v>3.3180000000000001</v>
      </c>
      <c r="T5244" s="3"/>
    </row>
    <row r="5245" spans="1:20" x14ac:dyDescent="0.3">
      <c r="A5245">
        <v>5244</v>
      </c>
      <c r="B5245" t="s">
        <v>8090</v>
      </c>
      <c r="C5245">
        <f t="shared" si="81"/>
        <v>30</v>
      </c>
      <c r="D5245" s="1">
        <v>42941</v>
      </c>
      <c r="E5245" s="1">
        <v>42942</v>
      </c>
      <c r="F5245" t="s">
        <v>184</v>
      </c>
      <c r="G5245" t="s">
        <v>3819</v>
      </c>
      <c r="H5245" t="s">
        <v>3820</v>
      </c>
      <c r="I5245" t="s">
        <v>98</v>
      </c>
      <c r="J5245" t="s">
        <v>23</v>
      </c>
      <c r="K5245" t="s">
        <v>1126</v>
      </c>
      <c r="L5245" t="s">
        <v>315</v>
      </c>
      <c r="M5245">
        <v>22204</v>
      </c>
      <c r="N5245" t="s">
        <v>26</v>
      </c>
      <c r="O5245" t="s">
        <v>3370</v>
      </c>
      <c r="P5245" t="s">
        <v>42</v>
      </c>
      <c r="Q5245" t="s">
        <v>71</v>
      </c>
      <c r="R5245" t="s">
        <v>3371</v>
      </c>
      <c r="S5245">
        <v>10.44</v>
      </c>
      <c r="T5245" s="3"/>
    </row>
    <row r="5246" spans="1:20" x14ac:dyDescent="0.3">
      <c r="A5246">
        <v>5245</v>
      </c>
      <c r="B5246" t="s">
        <v>8091</v>
      </c>
      <c r="C5246">
        <f t="shared" si="81"/>
        <v>31</v>
      </c>
      <c r="D5246" s="1">
        <v>42949</v>
      </c>
      <c r="E5246" s="1">
        <v>42951</v>
      </c>
      <c r="F5246" t="s">
        <v>19</v>
      </c>
      <c r="G5246" t="s">
        <v>2411</v>
      </c>
      <c r="H5246" t="s">
        <v>2412</v>
      </c>
      <c r="I5246" t="s">
        <v>37</v>
      </c>
      <c r="J5246" t="s">
        <v>23</v>
      </c>
      <c r="K5246" t="s">
        <v>38</v>
      </c>
      <c r="L5246" t="s">
        <v>39</v>
      </c>
      <c r="M5246">
        <v>90032</v>
      </c>
      <c r="N5246" t="s">
        <v>40</v>
      </c>
      <c r="O5246" t="s">
        <v>8092</v>
      </c>
      <c r="P5246" t="s">
        <v>28</v>
      </c>
      <c r="Q5246" t="s">
        <v>52</v>
      </c>
      <c r="R5246" t="s">
        <v>8093</v>
      </c>
      <c r="S5246">
        <v>136.464</v>
      </c>
      <c r="T5246" s="3"/>
    </row>
    <row r="5247" spans="1:20" x14ac:dyDescent="0.3">
      <c r="A5247">
        <v>5246</v>
      </c>
      <c r="B5247" t="s">
        <v>8091</v>
      </c>
      <c r="C5247">
        <f t="shared" si="81"/>
        <v>31</v>
      </c>
      <c r="D5247" s="1">
        <v>42949</v>
      </c>
      <c r="E5247" s="1">
        <v>42951</v>
      </c>
      <c r="F5247" t="s">
        <v>19</v>
      </c>
      <c r="G5247" t="s">
        <v>2411</v>
      </c>
      <c r="H5247" t="s">
        <v>2412</v>
      </c>
      <c r="I5247" t="s">
        <v>37</v>
      </c>
      <c r="J5247" t="s">
        <v>23</v>
      </c>
      <c r="K5247" t="s">
        <v>38</v>
      </c>
      <c r="L5247" t="s">
        <v>39</v>
      </c>
      <c r="M5247">
        <v>90032</v>
      </c>
      <c r="N5247" t="s">
        <v>40</v>
      </c>
      <c r="O5247" t="s">
        <v>825</v>
      </c>
      <c r="P5247" t="s">
        <v>67</v>
      </c>
      <c r="Q5247" t="s">
        <v>68</v>
      </c>
      <c r="R5247" t="s">
        <v>826</v>
      </c>
      <c r="S5247">
        <v>333.57600000000002</v>
      </c>
      <c r="T5247" s="3"/>
    </row>
    <row r="5248" spans="1:20" x14ac:dyDescent="0.3">
      <c r="A5248">
        <v>5247</v>
      </c>
      <c r="B5248" t="s">
        <v>8091</v>
      </c>
      <c r="C5248">
        <f t="shared" si="81"/>
        <v>31</v>
      </c>
      <c r="D5248" s="1">
        <v>42949</v>
      </c>
      <c r="E5248" s="1">
        <v>42951</v>
      </c>
      <c r="F5248" t="s">
        <v>19</v>
      </c>
      <c r="G5248" t="s">
        <v>2411</v>
      </c>
      <c r="H5248" t="s">
        <v>2412</v>
      </c>
      <c r="I5248" t="s">
        <v>37</v>
      </c>
      <c r="J5248" t="s">
        <v>23</v>
      </c>
      <c r="K5248" t="s">
        <v>38</v>
      </c>
      <c r="L5248" t="s">
        <v>39</v>
      </c>
      <c r="M5248">
        <v>90032</v>
      </c>
      <c r="N5248" t="s">
        <v>40</v>
      </c>
      <c r="O5248" t="s">
        <v>1777</v>
      </c>
      <c r="P5248" t="s">
        <v>42</v>
      </c>
      <c r="Q5248" t="s">
        <v>71</v>
      </c>
      <c r="R5248" t="s">
        <v>1778</v>
      </c>
      <c r="S5248">
        <v>12.544</v>
      </c>
      <c r="T5248" s="3"/>
    </row>
    <row r="5249" spans="1:20" x14ac:dyDescent="0.3">
      <c r="A5249">
        <v>5248</v>
      </c>
      <c r="B5249" t="s">
        <v>8094</v>
      </c>
      <c r="C5249">
        <f t="shared" si="81"/>
        <v>21</v>
      </c>
      <c r="D5249" s="1">
        <v>42511</v>
      </c>
      <c r="E5249" s="1">
        <v>42517</v>
      </c>
      <c r="F5249" t="s">
        <v>46</v>
      </c>
      <c r="G5249" t="s">
        <v>328</v>
      </c>
      <c r="H5249" t="s">
        <v>329</v>
      </c>
      <c r="I5249" t="s">
        <v>22</v>
      </c>
      <c r="J5249" t="s">
        <v>23</v>
      </c>
      <c r="K5249" t="s">
        <v>8095</v>
      </c>
      <c r="L5249" t="s">
        <v>207</v>
      </c>
      <c r="M5249">
        <v>60423</v>
      </c>
      <c r="N5249" t="s">
        <v>101</v>
      </c>
      <c r="O5249" t="s">
        <v>433</v>
      </c>
      <c r="P5249" t="s">
        <v>42</v>
      </c>
      <c r="Q5249" t="s">
        <v>74</v>
      </c>
      <c r="R5249" t="s">
        <v>434</v>
      </c>
      <c r="S5249">
        <v>20.768000000000001</v>
      </c>
      <c r="T5249" s="3"/>
    </row>
    <row r="5250" spans="1:20" x14ac:dyDescent="0.3">
      <c r="A5250">
        <v>5249</v>
      </c>
      <c r="B5250" t="s">
        <v>8096</v>
      </c>
      <c r="C5250">
        <f t="shared" si="81"/>
        <v>44</v>
      </c>
      <c r="D5250" s="1">
        <v>43407</v>
      </c>
      <c r="E5250" s="1">
        <v>43409</v>
      </c>
      <c r="F5250" t="s">
        <v>19</v>
      </c>
      <c r="G5250" t="s">
        <v>3485</v>
      </c>
      <c r="H5250" t="s">
        <v>3486</v>
      </c>
      <c r="I5250" t="s">
        <v>22</v>
      </c>
      <c r="J5250" t="s">
        <v>23</v>
      </c>
      <c r="K5250" t="s">
        <v>91</v>
      </c>
      <c r="L5250" t="s">
        <v>92</v>
      </c>
      <c r="M5250">
        <v>98105</v>
      </c>
      <c r="N5250" t="s">
        <v>40</v>
      </c>
      <c r="O5250" t="s">
        <v>739</v>
      </c>
      <c r="P5250" t="s">
        <v>67</v>
      </c>
      <c r="Q5250" t="s">
        <v>157</v>
      </c>
      <c r="R5250" t="s">
        <v>740</v>
      </c>
      <c r="S5250">
        <v>43.5</v>
      </c>
      <c r="T5250" s="3"/>
    </row>
    <row r="5251" spans="1:20" x14ac:dyDescent="0.3">
      <c r="A5251">
        <v>5250</v>
      </c>
      <c r="B5251" t="s">
        <v>8097</v>
      </c>
      <c r="C5251">
        <f t="shared" ref="C5251:C5314" si="82">WEEKNUM(D5251,1)</f>
        <v>16</v>
      </c>
      <c r="D5251" s="1">
        <v>42476</v>
      </c>
      <c r="E5251" s="1">
        <v>42481</v>
      </c>
      <c r="F5251" t="s">
        <v>46</v>
      </c>
      <c r="G5251" t="s">
        <v>2272</v>
      </c>
      <c r="H5251" t="s">
        <v>2273</v>
      </c>
      <c r="I5251" t="s">
        <v>37</v>
      </c>
      <c r="J5251" t="s">
        <v>23</v>
      </c>
      <c r="K5251" t="s">
        <v>142</v>
      </c>
      <c r="L5251" t="s">
        <v>143</v>
      </c>
      <c r="M5251">
        <v>19143</v>
      </c>
      <c r="N5251" t="s">
        <v>144</v>
      </c>
      <c r="O5251" t="s">
        <v>5433</v>
      </c>
      <c r="P5251" t="s">
        <v>42</v>
      </c>
      <c r="Q5251" t="s">
        <v>265</v>
      </c>
      <c r="R5251" t="s">
        <v>559</v>
      </c>
      <c r="S5251">
        <v>12.576000000000001</v>
      </c>
      <c r="T5251" s="3"/>
    </row>
    <row r="5252" spans="1:20" x14ac:dyDescent="0.3">
      <c r="A5252">
        <v>5251</v>
      </c>
      <c r="B5252" t="s">
        <v>8098</v>
      </c>
      <c r="C5252">
        <f t="shared" si="82"/>
        <v>50</v>
      </c>
      <c r="D5252" s="1">
        <v>43081</v>
      </c>
      <c r="E5252" s="1">
        <v>43087</v>
      </c>
      <c r="F5252" t="s">
        <v>46</v>
      </c>
      <c r="G5252" t="s">
        <v>6323</v>
      </c>
      <c r="H5252" t="s">
        <v>6324</v>
      </c>
      <c r="I5252" t="s">
        <v>22</v>
      </c>
      <c r="J5252" t="s">
        <v>23</v>
      </c>
      <c r="K5252" t="s">
        <v>493</v>
      </c>
      <c r="L5252" t="s">
        <v>1271</v>
      </c>
      <c r="M5252">
        <v>31907</v>
      </c>
      <c r="N5252" t="s">
        <v>26</v>
      </c>
      <c r="O5252" t="s">
        <v>3760</v>
      </c>
      <c r="P5252" t="s">
        <v>67</v>
      </c>
      <c r="Q5252" t="s">
        <v>157</v>
      </c>
      <c r="R5252" t="s">
        <v>3761</v>
      </c>
      <c r="S5252">
        <v>249.95</v>
      </c>
      <c r="T5252" s="3"/>
    </row>
    <row r="5253" spans="1:20" x14ac:dyDescent="0.3">
      <c r="A5253">
        <v>5252</v>
      </c>
      <c r="B5253" t="s">
        <v>8098</v>
      </c>
      <c r="C5253">
        <f t="shared" si="82"/>
        <v>50</v>
      </c>
      <c r="D5253" s="1">
        <v>43081</v>
      </c>
      <c r="E5253" s="1">
        <v>43087</v>
      </c>
      <c r="F5253" t="s">
        <v>46</v>
      </c>
      <c r="G5253" t="s">
        <v>6323</v>
      </c>
      <c r="H5253" t="s">
        <v>6324</v>
      </c>
      <c r="I5253" t="s">
        <v>22</v>
      </c>
      <c r="J5253" t="s">
        <v>23</v>
      </c>
      <c r="K5253" t="s">
        <v>493</v>
      </c>
      <c r="L5253" t="s">
        <v>1271</v>
      </c>
      <c r="M5253">
        <v>31907</v>
      </c>
      <c r="N5253" t="s">
        <v>26</v>
      </c>
      <c r="O5253" t="s">
        <v>6343</v>
      </c>
      <c r="P5253" t="s">
        <v>42</v>
      </c>
      <c r="Q5253" t="s">
        <v>86</v>
      </c>
      <c r="R5253" t="s">
        <v>6344</v>
      </c>
      <c r="S5253">
        <v>49.12</v>
      </c>
      <c r="T5253" s="3"/>
    </row>
    <row r="5254" spans="1:20" x14ac:dyDescent="0.3">
      <c r="A5254">
        <v>5253</v>
      </c>
      <c r="B5254" t="s">
        <v>8099</v>
      </c>
      <c r="C5254">
        <f t="shared" si="82"/>
        <v>45</v>
      </c>
      <c r="D5254" s="1">
        <v>42673</v>
      </c>
      <c r="E5254" s="1">
        <v>42676</v>
      </c>
      <c r="F5254" t="s">
        <v>184</v>
      </c>
      <c r="G5254" t="s">
        <v>5619</v>
      </c>
      <c r="H5254" t="s">
        <v>5620</v>
      </c>
      <c r="I5254" t="s">
        <v>22</v>
      </c>
      <c r="J5254" t="s">
        <v>23</v>
      </c>
      <c r="K5254" t="s">
        <v>2981</v>
      </c>
      <c r="L5254" t="s">
        <v>315</v>
      </c>
      <c r="M5254">
        <v>23464</v>
      </c>
      <c r="N5254" t="s">
        <v>26</v>
      </c>
      <c r="O5254" t="s">
        <v>5359</v>
      </c>
      <c r="P5254" t="s">
        <v>42</v>
      </c>
      <c r="Q5254" t="s">
        <v>74</v>
      </c>
      <c r="R5254" t="s">
        <v>5360</v>
      </c>
      <c r="S5254">
        <v>182.91</v>
      </c>
      <c r="T5254" s="3"/>
    </row>
    <row r="5255" spans="1:20" x14ac:dyDescent="0.3">
      <c r="A5255">
        <v>5254</v>
      </c>
      <c r="B5255" t="s">
        <v>8100</v>
      </c>
      <c r="C5255">
        <f t="shared" si="82"/>
        <v>10</v>
      </c>
      <c r="D5255" s="1">
        <v>42070</v>
      </c>
      <c r="E5255" s="1">
        <v>42074</v>
      </c>
      <c r="F5255" t="s">
        <v>19</v>
      </c>
      <c r="G5255" t="s">
        <v>3964</v>
      </c>
      <c r="H5255" t="s">
        <v>3965</v>
      </c>
      <c r="I5255" t="s">
        <v>98</v>
      </c>
      <c r="J5255" t="s">
        <v>23</v>
      </c>
      <c r="K5255" t="s">
        <v>1377</v>
      </c>
      <c r="L5255" t="s">
        <v>92</v>
      </c>
      <c r="M5255">
        <v>98198</v>
      </c>
      <c r="N5255" t="s">
        <v>40</v>
      </c>
      <c r="O5255" t="s">
        <v>4304</v>
      </c>
      <c r="P5255" t="s">
        <v>42</v>
      </c>
      <c r="Q5255" t="s">
        <v>71</v>
      </c>
      <c r="R5255" t="s">
        <v>4305</v>
      </c>
      <c r="S5255">
        <v>107.648</v>
      </c>
      <c r="T5255" s="3"/>
    </row>
    <row r="5256" spans="1:20" x14ac:dyDescent="0.3">
      <c r="A5256">
        <v>5255</v>
      </c>
      <c r="B5256" t="s">
        <v>8101</v>
      </c>
      <c r="C5256">
        <f t="shared" si="82"/>
        <v>10</v>
      </c>
      <c r="D5256" s="1">
        <v>42434</v>
      </c>
      <c r="E5256" s="1">
        <v>42436</v>
      </c>
      <c r="F5256" t="s">
        <v>19</v>
      </c>
      <c r="G5256" t="s">
        <v>1059</v>
      </c>
      <c r="H5256" t="s">
        <v>1060</v>
      </c>
      <c r="I5256" t="s">
        <v>37</v>
      </c>
      <c r="J5256" t="s">
        <v>23</v>
      </c>
      <c r="K5256" t="s">
        <v>8102</v>
      </c>
      <c r="L5256" t="s">
        <v>143</v>
      </c>
      <c r="M5256">
        <v>18018</v>
      </c>
      <c r="N5256" t="s">
        <v>144</v>
      </c>
      <c r="O5256" t="s">
        <v>1840</v>
      </c>
      <c r="P5256" t="s">
        <v>28</v>
      </c>
      <c r="Q5256" t="s">
        <v>32</v>
      </c>
      <c r="R5256" t="s">
        <v>1841</v>
      </c>
      <c r="S5256">
        <v>99.372</v>
      </c>
      <c r="T5256" s="3"/>
    </row>
    <row r="5257" spans="1:20" x14ac:dyDescent="0.3">
      <c r="A5257">
        <v>5256</v>
      </c>
      <c r="B5257" t="s">
        <v>8101</v>
      </c>
      <c r="C5257">
        <f t="shared" si="82"/>
        <v>10</v>
      </c>
      <c r="D5257" s="1">
        <v>42434</v>
      </c>
      <c r="E5257" s="1">
        <v>42436</v>
      </c>
      <c r="F5257" t="s">
        <v>19</v>
      </c>
      <c r="G5257" t="s">
        <v>1059</v>
      </c>
      <c r="H5257" t="s">
        <v>1060</v>
      </c>
      <c r="I5257" t="s">
        <v>37</v>
      </c>
      <c r="J5257" t="s">
        <v>23</v>
      </c>
      <c r="K5257" t="s">
        <v>8102</v>
      </c>
      <c r="L5257" t="s">
        <v>143</v>
      </c>
      <c r="M5257">
        <v>18018</v>
      </c>
      <c r="N5257" t="s">
        <v>144</v>
      </c>
      <c r="O5257" t="s">
        <v>6265</v>
      </c>
      <c r="P5257" t="s">
        <v>28</v>
      </c>
      <c r="Q5257" t="s">
        <v>61</v>
      </c>
      <c r="R5257" t="s">
        <v>6266</v>
      </c>
      <c r="S5257">
        <v>33.567999999999998</v>
      </c>
      <c r="T5257" s="3"/>
    </row>
    <row r="5258" spans="1:20" x14ac:dyDescent="0.3">
      <c r="A5258">
        <v>5257</v>
      </c>
      <c r="B5258" t="s">
        <v>8103</v>
      </c>
      <c r="C5258">
        <f t="shared" si="82"/>
        <v>32</v>
      </c>
      <c r="D5258" s="1">
        <v>42955</v>
      </c>
      <c r="E5258" s="1">
        <v>42961</v>
      </c>
      <c r="F5258" t="s">
        <v>46</v>
      </c>
      <c r="G5258" t="s">
        <v>1958</v>
      </c>
      <c r="H5258" t="s">
        <v>1959</v>
      </c>
      <c r="I5258" t="s">
        <v>22</v>
      </c>
      <c r="J5258" t="s">
        <v>23</v>
      </c>
      <c r="K5258" t="s">
        <v>4852</v>
      </c>
      <c r="L5258" t="s">
        <v>646</v>
      </c>
      <c r="M5258">
        <v>73120</v>
      </c>
      <c r="N5258" t="s">
        <v>101</v>
      </c>
      <c r="O5258" t="s">
        <v>6005</v>
      </c>
      <c r="P5258" t="s">
        <v>42</v>
      </c>
      <c r="Q5258" t="s">
        <v>86</v>
      </c>
      <c r="R5258" t="s">
        <v>6006</v>
      </c>
      <c r="S5258">
        <v>10.56</v>
      </c>
      <c r="T5258" s="3"/>
    </row>
    <row r="5259" spans="1:20" x14ac:dyDescent="0.3">
      <c r="A5259">
        <v>5258</v>
      </c>
      <c r="B5259" t="s">
        <v>8104</v>
      </c>
      <c r="C5259">
        <f t="shared" si="82"/>
        <v>1</v>
      </c>
      <c r="D5259" s="1">
        <v>43103</v>
      </c>
      <c r="E5259" s="1">
        <v>43108</v>
      </c>
      <c r="F5259" t="s">
        <v>46</v>
      </c>
      <c r="G5259" t="s">
        <v>950</v>
      </c>
      <c r="H5259" t="s">
        <v>951</v>
      </c>
      <c r="I5259" t="s">
        <v>22</v>
      </c>
      <c r="J5259" t="s">
        <v>23</v>
      </c>
      <c r="K5259" t="s">
        <v>4986</v>
      </c>
      <c r="L5259" t="s">
        <v>39</v>
      </c>
      <c r="M5259">
        <v>91730</v>
      </c>
      <c r="N5259" t="s">
        <v>40</v>
      </c>
      <c r="O5259" t="s">
        <v>3253</v>
      </c>
      <c r="P5259" t="s">
        <v>42</v>
      </c>
      <c r="Q5259" t="s">
        <v>86</v>
      </c>
      <c r="R5259" t="s">
        <v>3254</v>
      </c>
      <c r="S5259">
        <v>38.880000000000003</v>
      </c>
      <c r="T5259" s="3"/>
    </row>
    <row r="5260" spans="1:20" x14ac:dyDescent="0.3">
      <c r="A5260">
        <v>5259</v>
      </c>
      <c r="B5260" t="s">
        <v>8105</v>
      </c>
      <c r="C5260">
        <f t="shared" si="82"/>
        <v>41</v>
      </c>
      <c r="D5260" s="1">
        <v>43382</v>
      </c>
      <c r="E5260" s="1">
        <v>43384</v>
      </c>
      <c r="F5260" t="s">
        <v>184</v>
      </c>
      <c r="G5260" t="s">
        <v>1656</v>
      </c>
      <c r="H5260" t="s">
        <v>1657</v>
      </c>
      <c r="I5260" t="s">
        <v>22</v>
      </c>
      <c r="J5260" t="s">
        <v>23</v>
      </c>
      <c r="K5260" t="s">
        <v>38</v>
      </c>
      <c r="L5260" t="s">
        <v>39</v>
      </c>
      <c r="M5260">
        <v>90032</v>
      </c>
      <c r="N5260" t="s">
        <v>40</v>
      </c>
      <c r="O5260" t="s">
        <v>2849</v>
      </c>
      <c r="P5260" t="s">
        <v>42</v>
      </c>
      <c r="Q5260" t="s">
        <v>86</v>
      </c>
      <c r="R5260" t="s">
        <v>2850</v>
      </c>
      <c r="S5260">
        <v>35.200000000000003</v>
      </c>
      <c r="T5260" s="3"/>
    </row>
    <row r="5261" spans="1:20" x14ac:dyDescent="0.3">
      <c r="A5261">
        <v>5260</v>
      </c>
      <c r="B5261" t="s">
        <v>8106</v>
      </c>
      <c r="C5261">
        <f t="shared" si="82"/>
        <v>42</v>
      </c>
      <c r="D5261" s="1">
        <v>43393</v>
      </c>
      <c r="E5261" s="1">
        <v>43399</v>
      </c>
      <c r="F5261" t="s">
        <v>46</v>
      </c>
      <c r="G5261" t="s">
        <v>178</v>
      </c>
      <c r="H5261" t="s">
        <v>179</v>
      </c>
      <c r="I5261" t="s">
        <v>98</v>
      </c>
      <c r="J5261" t="s">
        <v>23</v>
      </c>
      <c r="K5261" t="s">
        <v>142</v>
      </c>
      <c r="L5261" t="s">
        <v>143</v>
      </c>
      <c r="M5261">
        <v>19120</v>
      </c>
      <c r="N5261" t="s">
        <v>144</v>
      </c>
      <c r="O5261" t="s">
        <v>2500</v>
      </c>
      <c r="P5261" t="s">
        <v>42</v>
      </c>
      <c r="Q5261" t="s">
        <v>86</v>
      </c>
      <c r="R5261" t="s">
        <v>2501</v>
      </c>
      <c r="S5261">
        <v>45.527999999999999</v>
      </c>
      <c r="T5261" s="3"/>
    </row>
    <row r="5262" spans="1:20" x14ac:dyDescent="0.3">
      <c r="A5262">
        <v>5261</v>
      </c>
      <c r="B5262" t="s">
        <v>8107</v>
      </c>
      <c r="C5262">
        <f t="shared" si="82"/>
        <v>37</v>
      </c>
      <c r="D5262" s="1">
        <v>42254</v>
      </c>
      <c r="E5262" s="1">
        <v>42257</v>
      </c>
      <c r="F5262" t="s">
        <v>184</v>
      </c>
      <c r="G5262" t="s">
        <v>3763</v>
      </c>
      <c r="H5262" t="s">
        <v>3764</v>
      </c>
      <c r="I5262" t="s">
        <v>98</v>
      </c>
      <c r="J5262" t="s">
        <v>23</v>
      </c>
      <c r="K5262" t="s">
        <v>180</v>
      </c>
      <c r="L5262" t="s">
        <v>100</v>
      </c>
      <c r="M5262">
        <v>77036</v>
      </c>
      <c r="N5262" t="s">
        <v>101</v>
      </c>
      <c r="O5262" t="s">
        <v>5600</v>
      </c>
      <c r="P5262" t="s">
        <v>67</v>
      </c>
      <c r="Q5262" t="s">
        <v>68</v>
      </c>
      <c r="R5262" t="s">
        <v>5601</v>
      </c>
      <c r="S5262">
        <v>196.77600000000001</v>
      </c>
      <c r="T5262" s="3"/>
    </row>
    <row r="5263" spans="1:20" x14ac:dyDescent="0.3">
      <c r="A5263">
        <v>5262</v>
      </c>
      <c r="B5263" t="s">
        <v>8107</v>
      </c>
      <c r="C5263">
        <f t="shared" si="82"/>
        <v>37</v>
      </c>
      <c r="D5263" s="1">
        <v>42254</v>
      </c>
      <c r="E5263" s="1">
        <v>42257</v>
      </c>
      <c r="F5263" t="s">
        <v>184</v>
      </c>
      <c r="G5263" t="s">
        <v>3763</v>
      </c>
      <c r="H5263" t="s">
        <v>3764</v>
      </c>
      <c r="I5263" t="s">
        <v>98</v>
      </c>
      <c r="J5263" t="s">
        <v>23</v>
      </c>
      <c r="K5263" t="s">
        <v>180</v>
      </c>
      <c r="L5263" t="s">
        <v>100</v>
      </c>
      <c r="M5263">
        <v>77036</v>
      </c>
      <c r="N5263" t="s">
        <v>101</v>
      </c>
      <c r="O5263" t="s">
        <v>1372</v>
      </c>
      <c r="P5263" t="s">
        <v>42</v>
      </c>
      <c r="Q5263" t="s">
        <v>71</v>
      </c>
      <c r="R5263" t="s">
        <v>1373</v>
      </c>
      <c r="S5263">
        <v>2.92</v>
      </c>
      <c r="T5263" s="3"/>
    </row>
    <row r="5264" spans="1:20" x14ac:dyDescent="0.3">
      <c r="A5264">
        <v>5263</v>
      </c>
      <c r="B5264" t="s">
        <v>8107</v>
      </c>
      <c r="C5264">
        <f t="shared" si="82"/>
        <v>37</v>
      </c>
      <c r="D5264" s="1">
        <v>42254</v>
      </c>
      <c r="E5264" s="1">
        <v>42257</v>
      </c>
      <c r="F5264" t="s">
        <v>184</v>
      </c>
      <c r="G5264" t="s">
        <v>3763</v>
      </c>
      <c r="H5264" t="s">
        <v>3764</v>
      </c>
      <c r="I5264" t="s">
        <v>98</v>
      </c>
      <c r="J5264" t="s">
        <v>23</v>
      </c>
      <c r="K5264" t="s">
        <v>180</v>
      </c>
      <c r="L5264" t="s">
        <v>100</v>
      </c>
      <c r="M5264">
        <v>77036</v>
      </c>
      <c r="N5264" t="s">
        <v>101</v>
      </c>
      <c r="O5264" t="s">
        <v>2883</v>
      </c>
      <c r="P5264" t="s">
        <v>28</v>
      </c>
      <c r="Q5264" t="s">
        <v>52</v>
      </c>
      <c r="R5264" t="s">
        <v>2884</v>
      </c>
      <c r="S5264">
        <v>200.79499999999999</v>
      </c>
      <c r="T5264" s="3"/>
    </row>
    <row r="5265" spans="1:20" x14ac:dyDescent="0.3">
      <c r="A5265">
        <v>5264</v>
      </c>
      <c r="B5265" t="s">
        <v>8107</v>
      </c>
      <c r="C5265">
        <f t="shared" si="82"/>
        <v>37</v>
      </c>
      <c r="D5265" s="1">
        <v>42254</v>
      </c>
      <c r="E5265" s="1">
        <v>42257</v>
      </c>
      <c r="F5265" t="s">
        <v>184</v>
      </c>
      <c r="G5265" t="s">
        <v>3763</v>
      </c>
      <c r="H5265" t="s">
        <v>3764</v>
      </c>
      <c r="I5265" t="s">
        <v>98</v>
      </c>
      <c r="J5265" t="s">
        <v>23</v>
      </c>
      <c r="K5265" t="s">
        <v>180</v>
      </c>
      <c r="L5265" t="s">
        <v>100</v>
      </c>
      <c r="M5265">
        <v>77036</v>
      </c>
      <c r="N5265" t="s">
        <v>101</v>
      </c>
      <c r="O5265" t="s">
        <v>4839</v>
      </c>
      <c r="P5265" t="s">
        <v>67</v>
      </c>
      <c r="Q5265" t="s">
        <v>157</v>
      </c>
      <c r="R5265" t="s">
        <v>4840</v>
      </c>
      <c r="S5265">
        <v>46.688000000000002</v>
      </c>
      <c r="T5265" s="3"/>
    </row>
    <row r="5266" spans="1:20" x14ac:dyDescent="0.3">
      <c r="A5266">
        <v>5265</v>
      </c>
      <c r="B5266" t="s">
        <v>8107</v>
      </c>
      <c r="C5266">
        <f t="shared" si="82"/>
        <v>37</v>
      </c>
      <c r="D5266" s="1">
        <v>42254</v>
      </c>
      <c r="E5266" s="1">
        <v>42257</v>
      </c>
      <c r="F5266" t="s">
        <v>184</v>
      </c>
      <c r="G5266" t="s">
        <v>3763</v>
      </c>
      <c r="H5266" t="s">
        <v>3764</v>
      </c>
      <c r="I5266" t="s">
        <v>98</v>
      </c>
      <c r="J5266" t="s">
        <v>23</v>
      </c>
      <c r="K5266" t="s">
        <v>180</v>
      </c>
      <c r="L5266" t="s">
        <v>100</v>
      </c>
      <c r="M5266">
        <v>77036</v>
      </c>
      <c r="N5266" t="s">
        <v>101</v>
      </c>
      <c r="O5266" t="s">
        <v>6950</v>
      </c>
      <c r="P5266" t="s">
        <v>42</v>
      </c>
      <c r="Q5266" t="s">
        <v>64</v>
      </c>
      <c r="R5266" t="s">
        <v>6951</v>
      </c>
      <c r="S5266">
        <v>21.864000000000001</v>
      </c>
      <c r="T5266" s="3"/>
    </row>
    <row r="5267" spans="1:20" x14ac:dyDescent="0.3">
      <c r="A5267">
        <v>5266</v>
      </c>
      <c r="B5267" t="s">
        <v>8108</v>
      </c>
      <c r="C5267">
        <f t="shared" si="82"/>
        <v>40</v>
      </c>
      <c r="D5267" s="1">
        <v>43373</v>
      </c>
      <c r="E5267" s="1">
        <v>43376</v>
      </c>
      <c r="F5267" t="s">
        <v>184</v>
      </c>
      <c r="G5267" t="s">
        <v>6359</v>
      </c>
      <c r="H5267" t="s">
        <v>6360</v>
      </c>
      <c r="I5267" t="s">
        <v>37</v>
      </c>
      <c r="J5267" t="s">
        <v>23</v>
      </c>
      <c r="K5267" t="s">
        <v>91</v>
      </c>
      <c r="L5267" t="s">
        <v>92</v>
      </c>
      <c r="M5267">
        <v>98103</v>
      </c>
      <c r="N5267" t="s">
        <v>40</v>
      </c>
      <c r="O5267" t="s">
        <v>4009</v>
      </c>
      <c r="P5267" t="s">
        <v>42</v>
      </c>
      <c r="Q5267" t="s">
        <v>86</v>
      </c>
      <c r="R5267" t="s">
        <v>4010</v>
      </c>
      <c r="S5267">
        <v>11.76</v>
      </c>
      <c r="T5267" s="3"/>
    </row>
    <row r="5268" spans="1:20" x14ac:dyDescent="0.3">
      <c r="A5268">
        <v>5267</v>
      </c>
      <c r="B5268" t="s">
        <v>8108</v>
      </c>
      <c r="C5268">
        <f t="shared" si="82"/>
        <v>40</v>
      </c>
      <c r="D5268" s="1">
        <v>43373</v>
      </c>
      <c r="E5268" s="1">
        <v>43376</v>
      </c>
      <c r="F5268" t="s">
        <v>184</v>
      </c>
      <c r="G5268" t="s">
        <v>6359</v>
      </c>
      <c r="H5268" t="s">
        <v>6360</v>
      </c>
      <c r="I5268" t="s">
        <v>37</v>
      </c>
      <c r="J5268" t="s">
        <v>23</v>
      </c>
      <c r="K5268" t="s">
        <v>91</v>
      </c>
      <c r="L5268" t="s">
        <v>92</v>
      </c>
      <c r="M5268">
        <v>98103</v>
      </c>
      <c r="N5268" t="s">
        <v>40</v>
      </c>
      <c r="O5268" t="s">
        <v>6805</v>
      </c>
      <c r="P5268" t="s">
        <v>42</v>
      </c>
      <c r="Q5268" t="s">
        <v>86</v>
      </c>
      <c r="R5268" t="s">
        <v>6806</v>
      </c>
      <c r="S5268">
        <v>167.94</v>
      </c>
      <c r="T5268" s="3"/>
    </row>
    <row r="5269" spans="1:20" x14ac:dyDescent="0.3">
      <c r="A5269">
        <v>5268</v>
      </c>
      <c r="B5269" t="s">
        <v>8108</v>
      </c>
      <c r="C5269">
        <f t="shared" si="82"/>
        <v>40</v>
      </c>
      <c r="D5269" s="1">
        <v>43373</v>
      </c>
      <c r="E5269" s="1">
        <v>43376</v>
      </c>
      <c r="F5269" t="s">
        <v>184</v>
      </c>
      <c r="G5269" t="s">
        <v>6359</v>
      </c>
      <c r="H5269" t="s">
        <v>6360</v>
      </c>
      <c r="I5269" t="s">
        <v>37</v>
      </c>
      <c r="J5269" t="s">
        <v>23</v>
      </c>
      <c r="K5269" t="s">
        <v>91</v>
      </c>
      <c r="L5269" t="s">
        <v>92</v>
      </c>
      <c r="M5269">
        <v>98103</v>
      </c>
      <c r="N5269" t="s">
        <v>40</v>
      </c>
      <c r="O5269" t="s">
        <v>4096</v>
      </c>
      <c r="P5269" t="s">
        <v>42</v>
      </c>
      <c r="Q5269" t="s">
        <v>74</v>
      </c>
      <c r="R5269" t="s">
        <v>4097</v>
      </c>
      <c r="S5269">
        <v>3.89</v>
      </c>
      <c r="T5269" s="3"/>
    </row>
    <row r="5270" spans="1:20" x14ac:dyDescent="0.3">
      <c r="A5270">
        <v>5269</v>
      </c>
      <c r="B5270" t="s">
        <v>8109</v>
      </c>
      <c r="C5270">
        <f t="shared" si="82"/>
        <v>46</v>
      </c>
      <c r="D5270" s="1">
        <v>43420</v>
      </c>
      <c r="E5270" s="1">
        <v>43425</v>
      </c>
      <c r="F5270" t="s">
        <v>46</v>
      </c>
      <c r="G5270" t="s">
        <v>3508</v>
      </c>
      <c r="H5270" t="s">
        <v>3509</v>
      </c>
      <c r="I5270" t="s">
        <v>98</v>
      </c>
      <c r="J5270" t="s">
        <v>23</v>
      </c>
      <c r="K5270" t="s">
        <v>3193</v>
      </c>
      <c r="L5270" t="s">
        <v>263</v>
      </c>
      <c r="M5270">
        <v>10701</v>
      </c>
      <c r="N5270" t="s">
        <v>144</v>
      </c>
      <c r="O5270" t="s">
        <v>8110</v>
      </c>
      <c r="P5270" t="s">
        <v>67</v>
      </c>
      <c r="Q5270" t="s">
        <v>680</v>
      </c>
      <c r="R5270" t="s">
        <v>8111</v>
      </c>
      <c r="S5270">
        <v>52.44</v>
      </c>
      <c r="T5270" s="3"/>
    </row>
    <row r="5271" spans="1:20" x14ac:dyDescent="0.3">
      <c r="A5271">
        <v>5270</v>
      </c>
      <c r="B5271" t="s">
        <v>8112</v>
      </c>
      <c r="C5271">
        <f t="shared" si="82"/>
        <v>37</v>
      </c>
      <c r="D5271" s="1">
        <v>43354</v>
      </c>
      <c r="E5271" s="1">
        <v>43354</v>
      </c>
      <c r="F5271" t="s">
        <v>1289</v>
      </c>
      <c r="G5271" t="s">
        <v>775</v>
      </c>
      <c r="H5271" t="s">
        <v>776</v>
      </c>
      <c r="I5271" t="s">
        <v>22</v>
      </c>
      <c r="J5271" t="s">
        <v>23</v>
      </c>
      <c r="K5271" t="s">
        <v>123</v>
      </c>
      <c r="L5271" t="s">
        <v>39</v>
      </c>
      <c r="M5271">
        <v>94110</v>
      </c>
      <c r="N5271" t="s">
        <v>40</v>
      </c>
      <c r="O5271" t="s">
        <v>343</v>
      </c>
      <c r="P5271" t="s">
        <v>28</v>
      </c>
      <c r="Q5271" t="s">
        <v>61</v>
      </c>
      <c r="R5271" t="s">
        <v>344</v>
      </c>
      <c r="S5271">
        <v>32.36</v>
      </c>
      <c r="T5271" s="3"/>
    </row>
    <row r="5272" spans="1:20" x14ac:dyDescent="0.3">
      <c r="A5272">
        <v>5271</v>
      </c>
      <c r="B5272" t="s">
        <v>8112</v>
      </c>
      <c r="C5272">
        <f t="shared" si="82"/>
        <v>37</v>
      </c>
      <c r="D5272" s="1">
        <v>43354</v>
      </c>
      <c r="E5272" s="1">
        <v>43354</v>
      </c>
      <c r="F5272" t="s">
        <v>1289</v>
      </c>
      <c r="G5272" t="s">
        <v>775</v>
      </c>
      <c r="H5272" t="s">
        <v>776</v>
      </c>
      <c r="I5272" t="s">
        <v>22</v>
      </c>
      <c r="J5272" t="s">
        <v>23</v>
      </c>
      <c r="K5272" t="s">
        <v>123</v>
      </c>
      <c r="L5272" t="s">
        <v>39</v>
      </c>
      <c r="M5272">
        <v>94110</v>
      </c>
      <c r="N5272" t="s">
        <v>40</v>
      </c>
      <c r="O5272" t="s">
        <v>2822</v>
      </c>
      <c r="P5272" t="s">
        <v>42</v>
      </c>
      <c r="Q5272" t="s">
        <v>74</v>
      </c>
      <c r="R5272" t="s">
        <v>2823</v>
      </c>
      <c r="S5272">
        <v>406.6</v>
      </c>
      <c r="T5272" s="3"/>
    </row>
    <row r="5273" spans="1:20" x14ac:dyDescent="0.3">
      <c r="A5273">
        <v>5272</v>
      </c>
      <c r="B5273" t="s">
        <v>8113</v>
      </c>
      <c r="C5273">
        <f t="shared" si="82"/>
        <v>3</v>
      </c>
      <c r="D5273" s="1">
        <v>43116</v>
      </c>
      <c r="E5273" s="1">
        <v>43116</v>
      </c>
      <c r="F5273" t="s">
        <v>1289</v>
      </c>
      <c r="G5273" t="s">
        <v>6638</v>
      </c>
      <c r="H5273" t="s">
        <v>6639</v>
      </c>
      <c r="I5273" t="s">
        <v>37</v>
      </c>
      <c r="J5273" t="s">
        <v>23</v>
      </c>
      <c r="K5273" t="s">
        <v>38</v>
      </c>
      <c r="L5273" t="s">
        <v>39</v>
      </c>
      <c r="M5273">
        <v>90008</v>
      </c>
      <c r="N5273" t="s">
        <v>40</v>
      </c>
      <c r="O5273" t="s">
        <v>60</v>
      </c>
      <c r="P5273" t="s">
        <v>28</v>
      </c>
      <c r="Q5273" t="s">
        <v>61</v>
      </c>
      <c r="R5273" t="s">
        <v>62</v>
      </c>
      <c r="S5273">
        <v>27.92</v>
      </c>
      <c r="T5273" s="3"/>
    </row>
    <row r="5274" spans="1:20" x14ac:dyDescent="0.3">
      <c r="A5274">
        <v>5273</v>
      </c>
      <c r="B5274" t="s">
        <v>8113</v>
      </c>
      <c r="C5274">
        <f t="shared" si="82"/>
        <v>3</v>
      </c>
      <c r="D5274" s="1">
        <v>43116</v>
      </c>
      <c r="E5274" s="1">
        <v>43116</v>
      </c>
      <c r="F5274" t="s">
        <v>1289</v>
      </c>
      <c r="G5274" t="s">
        <v>6638</v>
      </c>
      <c r="H5274" t="s">
        <v>6639</v>
      </c>
      <c r="I5274" t="s">
        <v>37</v>
      </c>
      <c r="J5274" t="s">
        <v>23</v>
      </c>
      <c r="K5274" t="s">
        <v>38</v>
      </c>
      <c r="L5274" t="s">
        <v>39</v>
      </c>
      <c r="M5274">
        <v>90008</v>
      </c>
      <c r="N5274" t="s">
        <v>40</v>
      </c>
      <c r="O5274" t="s">
        <v>2806</v>
      </c>
      <c r="P5274" t="s">
        <v>28</v>
      </c>
      <c r="Q5274" t="s">
        <v>52</v>
      </c>
      <c r="R5274" t="s">
        <v>2807</v>
      </c>
      <c r="S5274">
        <v>399.67200000000003</v>
      </c>
      <c r="T5274" s="3"/>
    </row>
    <row r="5275" spans="1:20" x14ac:dyDescent="0.3">
      <c r="A5275">
        <v>5274</v>
      </c>
      <c r="B5275" t="s">
        <v>8114</v>
      </c>
      <c r="C5275">
        <f t="shared" si="82"/>
        <v>48</v>
      </c>
      <c r="D5275" s="1">
        <v>43065</v>
      </c>
      <c r="E5275" s="1">
        <v>43068</v>
      </c>
      <c r="F5275" t="s">
        <v>184</v>
      </c>
      <c r="G5275" t="s">
        <v>471</v>
      </c>
      <c r="H5275" t="s">
        <v>472</v>
      </c>
      <c r="I5275" t="s">
        <v>98</v>
      </c>
      <c r="J5275" t="s">
        <v>23</v>
      </c>
      <c r="K5275" t="s">
        <v>1419</v>
      </c>
      <c r="L5275" t="s">
        <v>50</v>
      </c>
      <c r="M5275">
        <v>33142</v>
      </c>
      <c r="N5275" t="s">
        <v>26</v>
      </c>
      <c r="O5275" t="s">
        <v>2916</v>
      </c>
      <c r="P5275" t="s">
        <v>42</v>
      </c>
      <c r="Q5275" t="s">
        <v>71</v>
      </c>
      <c r="R5275" t="s">
        <v>2917</v>
      </c>
      <c r="S5275">
        <v>3.7440000000000002</v>
      </c>
      <c r="T5275" s="3"/>
    </row>
    <row r="5276" spans="1:20" x14ac:dyDescent="0.3">
      <c r="A5276">
        <v>5275</v>
      </c>
      <c r="B5276" t="s">
        <v>8115</v>
      </c>
      <c r="C5276">
        <f t="shared" si="82"/>
        <v>46</v>
      </c>
      <c r="D5276" s="1">
        <v>42681</v>
      </c>
      <c r="E5276" s="1">
        <v>42683</v>
      </c>
      <c r="F5276" t="s">
        <v>19</v>
      </c>
      <c r="G5276" t="s">
        <v>5814</v>
      </c>
      <c r="H5276" t="s">
        <v>5815</v>
      </c>
      <c r="I5276" t="s">
        <v>22</v>
      </c>
      <c r="J5276" t="s">
        <v>23</v>
      </c>
      <c r="K5276" t="s">
        <v>2222</v>
      </c>
      <c r="L5276" t="s">
        <v>5208</v>
      </c>
      <c r="N5276" t="s">
        <v>144</v>
      </c>
      <c r="O5276" t="s">
        <v>1808</v>
      </c>
      <c r="P5276" t="s">
        <v>28</v>
      </c>
      <c r="Q5276" t="s">
        <v>32</v>
      </c>
      <c r="R5276" t="s">
        <v>1809</v>
      </c>
      <c r="S5276">
        <v>715.2</v>
      </c>
      <c r="T5276" s="3"/>
    </row>
    <row r="5277" spans="1:20" x14ac:dyDescent="0.3">
      <c r="A5277">
        <v>5276</v>
      </c>
      <c r="B5277" t="s">
        <v>8116</v>
      </c>
      <c r="C5277">
        <f t="shared" si="82"/>
        <v>50</v>
      </c>
      <c r="D5277" s="1">
        <v>43448</v>
      </c>
      <c r="E5277" s="1">
        <v>43454</v>
      </c>
      <c r="F5277" t="s">
        <v>46</v>
      </c>
      <c r="G5277" t="s">
        <v>1078</v>
      </c>
      <c r="H5277" t="s">
        <v>1079</v>
      </c>
      <c r="I5277" t="s">
        <v>37</v>
      </c>
      <c r="J5277" t="s">
        <v>23</v>
      </c>
      <c r="K5277" t="s">
        <v>1707</v>
      </c>
      <c r="L5277" t="s">
        <v>1708</v>
      </c>
      <c r="M5277">
        <v>72701</v>
      </c>
      <c r="N5277" t="s">
        <v>26</v>
      </c>
      <c r="O5277" t="s">
        <v>991</v>
      </c>
      <c r="P5277" t="s">
        <v>67</v>
      </c>
      <c r="Q5277" t="s">
        <v>157</v>
      </c>
      <c r="R5277" t="s">
        <v>992</v>
      </c>
      <c r="S5277">
        <v>159.80000000000001</v>
      </c>
      <c r="T5277" s="3"/>
    </row>
    <row r="5278" spans="1:20" x14ac:dyDescent="0.3">
      <c r="A5278">
        <v>5277</v>
      </c>
      <c r="B5278" t="s">
        <v>8116</v>
      </c>
      <c r="C5278">
        <f t="shared" si="82"/>
        <v>50</v>
      </c>
      <c r="D5278" s="1">
        <v>43448</v>
      </c>
      <c r="E5278" s="1">
        <v>43454</v>
      </c>
      <c r="F5278" t="s">
        <v>46</v>
      </c>
      <c r="G5278" t="s">
        <v>1078</v>
      </c>
      <c r="H5278" t="s">
        <v>1079</v>
      </c>
      <c r="I5278" t="s">
        <v>37</v>
      </c>
      <c r="J5278" t="s">
        <v>23</v>
      </c>
      <c r="K5278" t="s">
        <v>1707</v>
      </c>
      <c r="L5278" t="s">
        <v>1708</v>
      </c>
      <c r="M5278">
        <v>72701</v>
      </c>
      <c r="N5278" t="s">
        <v>26</v>
      </c>
      <c r="O5278" t="s">
        <v>4161</v>
      </c>
      <c r="P5278" t="s">
        <v>67</v>
      </c>
      <c r="Q5278" t="s">
        <v>157</v>
      </c>
      <c r="R5278" t="s">
        <v>4162</v>
      </c>
      <c r="S5278">
        <v>44.75</v>
      </c>
      <c r="T5278" s="3"/>
    </row>
    <row r="5279" spans="1:20" x14ac:dyDescent="0.3">
      <c r="A5279">
        <v>5278</v>
      </c>
      <c r="B5279" t="s">
        <v>8117</v>
      </c>
      <c r="C5279">
        <f t="shared" si="82"/>
        <v>38</v>
      </c>
      <c r="D5279" s="1">
        <v>42260</v>
      </c>
      <c r="E5279" s="1">
        <v>42264</v>
      </c>
      <c r="F5279" t="s">
        <v>46</v>
      </c>
      <c r="G5279" t="s">
        <v>5324</v>
      </c>
      <c r="H5279" t="s">
        <v>5325</v>
      </c>
      <c r="I5279" t="s">
        <v>98</v>
      </c>
      <c r="J5279" t="s">
        <v>23</v>
      </c>
      <c r="K5279" t="s">
        <v>6906</v>
      </c>
      <c r="L5279" t="s">
        <v>100</v>
      </c>
      <c r="M5279">
        <v>79762</v>
      </c>
      <c r="N5279" t="s">
        <v>101</v>
      </c>
      <c r="O5279" t="s">
        <v>714</v>
      </c>
      <c r="P5279" t="s">
        <v>28</v>
      </c>
      <c r="Q5279" t="s">
        <v>32</v>
      </c>
      <c r="R5279" t="s">
        <v>715</v>
      </c>
      <c r="S5279">
        <v>340.11599999999999</v>
      </c>
      <c r="T5279" s="3"/>
    </row>
    <row r="5280" spans="1:20" x14ac:dyDescent="0.3">
      <c r="A5280">
        <v>5279</v>
      </c>
      <c r="B5280" t="s">
        <v>8118</v>
      </c>
      <c r="C5280">
        <f t="shared" si="82"/>
        <v>50</v>
      </c>
      <c r="D5280" s="1">
        <v>42345</v>
      </c>
      <c r="E5280" s="1">
        <v>42351</v>
      </c>
      <c r="F5280" t="s">
        <v>46</v>
      </c>
      <c r="G5280" t="s">
        <v>1188</v>
      </c>
      <c r="H5280" t="s">
        <v>1189</v>
      </c>
      <c r="I5280" t="s">
        <v>22</v>
      </c>
      <c r="J5280" t="s">
        <v>23</v>
      </c>
      <c r="K5280" t="s">
        <v>2981</v>
      </c>
      <c r="L5280" t="s">
        <v>315</v>
      </c>
      <c r="M5280">
        <v>23464</v>
      </c>
      <c r="N5280" t="s">
        <v>26</v>
      </c>
      <c r="O5280" t="s">
        <v>3738</v>
      </c>
      <c r="P5280" t="s">
        <v>42</v>
      </c>
      <c r="Q5280" t="s">
        <v>86</v>
      </c>
      <c r="R5280" t="s">
        <v>3739</v>
      </c>
      <c r="S5280">
        <v>105.52</v>
      </c>
      <c r="T5280" s="3"/>
    </row>
    <row r="5281" spans="1:20" x14ac:dyDescent="0.3">
      <c r="A5281">
        <v>5280</v>
      </c>
      <c r="B5281" t="s">
        <v>8119</v>
      </c>
      <c r="C5281">
        <f t="shared" si="82"/>
        <v>36</v>
      </c>
      <c r="D5281" s="1">
        <v>43350</v>
      </c>
      <c r="E5281" s="1">
        <v>43354</v>
      </c>
      <c r="F5281" t="s">
        <v>46</v>
      </c>
      <c r="G5281" t="s">
        <v>1408</v>
      </c>
      <c r="H5281" t="s">
        <v>1409</v>
      </c>
      <c r="I5281" t="s">
        <v>22</v>
      </c>
      <c r="J5281" t="s">
        <v>23</v>
      </c>
      <c r="K5281" t="s">
        <v>2550</v>
      </c>
      <c r="L5281" t="s">
        <v>110</v>
      </c>
      <c r="M5281">
        <v>53209</v>
      </c>
      <c r="N5281" t="s">
        <v>101</v>
      </c>
      <c r="O5281" t="s">
        <v>6777</v>
      </c>
      <c r="P5281" t="s">
        <v>67</v>
      </c>
      <c r="Q5281" t="s">
        <v>157</v>
      </c>
      <c r="R5281" t="s">
        <v>6778</v>
      </c>
      <c r="S5281">
        <v>13.48</v>
      </c>
      <c r="T5281" s="3"/>
    </row>
    <row r="5282" spans="1:20" x14ac:dyDescent="0.3">
      <c r="A5282">
        <v>5281</v>
      </c>
      <c r="B5282" t="s">
        <v>8120</v>
      </c>
      <c r="C5282">
        <f t="shared" si="82"/>
        <v>41</v>
      </c>
      <c r="D5282" s="1">
        <v>43380</v>
      </c>
      <c r="E5282" s="1">
        <v>43385</v>
      </c>
      <c r="F5282" t="s">
        <v>46</v>
      </c>
      <c r="G5282" t="s">
        <v>1773</v>
      </c>
      <c r="H5282" t="s">
        <v>1774</v>
      </c>
      <c r="I5282" t="s">
        <v>22</v>
      </c>
      <c r="J5282" t="s">
        <v>23</v>
      </c>
      <c r="K5282" t="s">
        <v>878</v>
      </c>
      <c r="L5282" t="s">
        <v>234</v>
      </c>
      <c r="M5282">
        <v>48234</v>
      </c>
      <c r="N5282" t="s">
        <v>101</v>
      </c>
      <c r="O5282" t="s">
        <v>5561</v>
      </c>
      <c r="P5282" t="s">
        <v>42</v>
      </c>
      <c r="Q5282" t="s">
        <v>55</v>
      </c>
      <c r="R5282" t="s">
        <v>5562</v>
      </c>
      <c r="S5282">
        <v>85.52</v>
      </c>
      <c r="T5282" s="3"/>
    </row>
    <row r="5283" spans="1:20" x14ac:dyDescent="0.3">
      <c r="A5283">
        <v>5282</v>
      </c>
      <c r="B5283" t="s">
        <v>8121</v>
      </c>
      <c r="C5283">
        <f t="shared" si="82"/>
        <v>37</v>
      </c>
      <c r="D5283" s="1">
        <v>42618</v>
      </c>
      <c r="E5283" s="1">
        <v>42623</v>
      </c>
      <c r="F5283" t="s">
        <v>46</v>
      </c>
      <c r="G5283" t="s">
        <v>1156</v>
      </c>
      <c r="H5283" t="s">
        <v>1157</v>
      </c>
      <c r="I5283" t="s">
        <v>37</v>
      </c>
      <c r="J5283" t="s">
        <v>23</v>
      </c>
      <c r="K5283" t="s">
        <v>385</v>
      </c>
      <c r="L5283" t="s">
        <v>225</v>
      </c>
      <c r="M5283">
        <v>55901</v>
      </c>
      <c r="N5283" t="s">
        <v>101</v>
      </c>
      <c r="O5283" t="s">
        <v>255</v>
      </c>
      <c r="P5283" t="s">
        <v>28</v>
      </c>
      <c r="Q5283" t="s">
        <v>61</v>
      </c>
      <c r="R5283" t="s">
        <v>256</v>
      </c>
      <c r="S5283">
        <v>6.16</v>
      </c>
      <c r="T5283" s="3"/>
    </row>
    <row r="5284" spans="1:20" x14ac:dyDescent="0.3">
      <c r="A5284">
        <v>5283</v>
      </c>
      <c r="B5284" t="s">
        <v>8121</v>
      </c>
      <c r="C5284">
        <f t="shared" si="82"/>
        <v>37</v>
      </c>
      <c r="D5284" s="1">
        <v>42618</v>
      </c>
      <c r="E5284" s="1">
        <v>42623</v>
      </c>
      <c r="F5284" t="s">
        <v>46</v>
      </c>
      <c r="G5284" t="s">
        <v>1156</v>
      </c>
      <c r="H5284" t="s">
        <v>1157</v>
      </c>
      <c r="I5284" t="s">
        <v>37</v>
      </c>
      <c r="J5284" t="s">
        <v>23</v>
      </c>
      <c r="K5284" t="s">
        <v>385</v>
      </c>
      <c r="L5284" t="s">
        <v>225</v>
      </c>
      <c r="M5284">
        <v>55901</v>
      </c>
      <c r="N5284" t="s">
        <v>101</v>
      </c>
      <c r="O5284" t="s">
        <v>1250</v>
      </c>
      <c r="P5284" t="s">
        <v>42</v>
      </c>
      <c r="Q5284" t="s">
        <v>86</v>
      </c>
      <c r="R5284" t="s">
        <v>1251</v>
      </c>
      <c r="S5284">
        <v>36.840000000000003</v>
      </c>
      <c r="T5284" s="3"/>
    </row>
    <row r="5285" spans="1:20" x14ac:dyDescent="0.3">
      <c r="A5285">
        <v>5284</v>
      </c>
      <c r="B5285" t="s">
        <v>8122</v>
      </c>
      <c r="C5285">
        <f t="shared" si="82"/>
        <v>14</v>
      </c>
      <c r="D5285" s="1">
        <v>42093</v>
      </c>
      <c r="E5285" s="1">
        <v>42098</v>
      </c>
      <c r="F5285" t="s">
        <v>46</v>
      </c>
      <c r="G5285" t="s">
        <v>973</v>
      </c>
      <c r="H5285" t="s">
        <v>974</v>
      </c>
      <c r="I5285" t="s">
        <v>37</v>
      </c>
      <c r="J5285" t="s">
        <v>23</v>
      </c>
      <c r="K5285" t="s">
        <v>91</v>
      </c>
      <c r="L5285" t="s">
        <v>92</v>
      </c>
      <c r="M5285">
        <v>98105</v>
      </c>
      <c r="N5285" t="s">
        <v>40</v>
      </c>
      <c r="O5285" t="s">
        <v>6407</v>
      </c>
      <c r="P5285" t="s">
        <v>42</v>
      </c>
      <c r="Q5285" t="s">
        <v>55</v>
      </c>
      <c r="R5285" t="s">
        <v>6408</v>
      </c>
      <c r="S5285">
        <v>15.84</v>
      </c>
      <c r="T5285" s="3"/>
    </row>
    <row r="5286" spans="1:20" x14ac:dyDescent="0.3">
      <c r="A5286">
        <v>5285</v>
      </c>
      <c r="B5286" t="s">
        <v>8122</v>
      </c>
      <c r="C5286">
        <f t="shared" si="82"/>
        <v>14</v>
      </c>
      <c r="D5286" s="1">
        <v>42093</v>
      </c>
      <c r="E5286" s="1">
        <v>42098</v>
      </c>
      <c r="F5286" t="s">
        <v>46</v>
      </c>
      <c r="G5286" t="s">
        <v>973</v>
      </c>
      <c r="H5286" t="s">
        <v>974</v>
      </c>
      <c r="I5286" t="s">
        <v>37</v>
      </c>
      <c r="J5286" t="s">
        <v>23</v>
      </c>
      <c r="K5286" t="s">
        <v>91</v>
      </c>
      <c r="L5286" t="s">
        <v>92</v>
      </c>
      <c r="M5286">
        <v>98105</v>
      </c>
      <c r="N5286" t="s">
        <v>40</v>
      </c>
      <c r="O5286" t="s">
        <v>2254</v>
      </c>
      <c r="P5286" t="s">
        <v>42</v>
      </c>
      <c r="Q5286" t="s">
        <v>43</v>
      </c>
      <c r="R5286" t="s">
        <v>2255</v>
      </c>
      <c r="S5286">
        <v>44.4</v>
      </c>
      <c r="T5286" s="3"/>
    </row>
    <row r="5287" spans="1:20" x14ac:dyDescent="0.3">
      <c r="A5287">
        <v>5286</v>
      </c>
      <c r="B5287" t="s">
        <v>8123</v>
      </c>
      <c r="C5287">
        <f t="shared" si="82"/>
        <v>18</v>
      </c>
      <c r="D5287" s="1">
        <v>43225</v>
      </c>
      <c r="E5287" s="1">
        <v>43226</v>
      </c>
      <c r="F5287" t="s">
        <v>184</v>
      </c>
      <c r="G5287" t="s">
        <v>2418</v>
      </c>
      <c r="H5287" t="s">
        <v>2419</v>
      </c>
      <c r="I5287" t="s">
        <v>22</v>
      </c>
      <c r="J5287" t="s">
        <v>23</v>
      </c>
      <c r="K5287" t="s">
        <v>1474</v>
      </c>
      <c r="L5287" t="s">
        <v>453</v>
      </c>
      <c r="M5287">
        <v>80027</v>
      </c>
      <c r="N5287" t="s">
        <v>40</v>
      </c>
      <c r="O5287" t="s">
        <v>497</v>
      </c>
      <c r="P5287" t="s">
        <v>42</v>
      </c>
      <c r="Q5287" t="s">
        <v>169</v>
      </c>
      <c r="R5287" t="s">
        <v>498</v>
      </c>
      <c r="S5287">
        <v>21.24</v>
      </c>
      <c r="T5287" s="3"/>
    </row>
    <row r="5288" spans="1:20" x14ac:dyDescent="0.3">
      <c r="A5288">
        <v>5287</v>
      </c>
      <c r="B5288" t="s">
        <v>8123</v>
      </c>
      <c r="C5288">
        <f t="shared" si="82"/>
        <v>18</v>
      </c>
      <c r="D5288" s="1">
        <v>43225</v>
      </c>
      <c r="E5288" s="1">
        <v>43226</v>
      </c>
      <c r="F5288" t="s">
        <v>184</v>
      </c>
      <c r="G5288" t="s">
        <v>2418</v>
      </c>
      <c r="H5288" t="s">
        <v>2419</v>
      </c>
      <c r="I5288" t="s">
        <v>22</v>
      </c>
      <c r="J5288" t="s">
        <v>23</v>
      </c>
      <c r="K5288" t="s">
        <v>1474</v>
      </c>
      <c r="L5288" t="s">
        <v>453</v>
      </c>
      <c r="M5288">
        <v>80027</v>
      </c>
      <c r="N5288" t="s">
        <v>40</v>
      </c>
      <c r="O5288" t="s">
        <v>541</v>
      </c>
      <c r="P5288" t="s">
        <v>42</v>
      </c>
      <c r="Q5288" t="s">
        <v>71</v>
      </c>
      <c r="R5288" t="s">
        <v>542</v>
      </c>
      <c r="S5288">
        <v>9.5519999999999996</v>
      </c>
      <c r="T5288" s="3"/>
    </row>
    <row r="5289" spans="1:20" x14ac:dyDescent="0.3">
      <c r="A5289">
        <v>5288</v>
      </c>
      <c r="B5289" t="s">
        <v>8123</v>
      </c>
      <c r="C5289">
        <f t="shared" si="82"/>
        <v>18</v>
      </c>
      <c r="D5289" s="1">
        <v>43225</v>
      </c>
      <c r="E5289" s="1">
        <v>43226</v>
      </c>
      <c r="F5289" t="s">
        <v>184</v>
      </c>
      <c r="G5289" t="s">
        <v>2418</v>
      </c>
      <c r="H5289" t="s">
        <v>2419</v>
      </c>
      <c r="I5289" t="s">
        <v>22</v>
      </c>
      <c r="J5289" t="s">
        <v>23</v>
      </c>
      <c r="K5289" t="s">
        <v>1474</v>
      </c>
      <c r="L5289" t="s">
        <v>453</v>
      </c>
      <c r="M5289">
        <v>80027</v>
      </c>
      <c r="N5289" t="s">
        <v>40</v>
      </c>
      <c r="O5289" t="s">
        <v>3496</v>
      </c>
      <c r="P5289" t="s">
        <v>28</v>
      </c>
      <c r="Q5289" t="s">
        <v>29</v>
      </c>
      <c r="R5289" t="s">
        <v>3497</v>
      </c>
      <c r="S5289">
        <v>89.991</v>
      </c>
      <c r="T5289" s="3"/>
    </row>
    <row r="5290" spans="1:20" x14ac:dyDescent="0.3">
      <c r="A5290">
        <v>5289</v>
      </c>
      <c r="B5290" t="s">
        <v>8124</v>
      </c>
      <c r="C5290">
        <f t="shared" si="82"/>
        <v>18</v>
      </c>
      <c r="D5290" s="1">
        <v>43220</v>
      </c>
      <c r="E5290" s="1">
        <v>43225</v>
      </c>
      <c r="F5290" t="s">
        <v>46</v>
      </c>
      <c r="G5290" t="s">
        <v>527</v>
      </c>
      <c r="H5290" t="s">
        <v>528</v>
      </c>
      <c r="I5290" t="s">
        <v>98</v>
      </c>
      <c r="J5290" t="s">
        <v>23</v>
      </c>
      <c r="K5290" t="s">
        <v>123</v>
      </c>
      <c r="L5290" t="s">
        <v>39</v>
      </c>
      <c r="M5290">
        <v>94122</v>
      </c>
      <c r="N5290" t="s">
        <v>40</v>
      </c>
      <c r="O5290" t="s">
        <v>4505</v>
      </c>
      <c r="P5290" t="s">
        <v>42</v>
      </c>
      <c r="Q5290" t="s">
        <v>86</v>
      </c>
      <c r="R5290" t="s">
        <v>4506</v>
      </c>
      <c r="S5290">
        <v>163.96</v>
      </c>
      <c r="T5290" s="3"/>
    </row>
    <row r="5291" spans="1:20" x14ac:dyDescent="0.3">
      <c r="A5291">
        <v>5290</v>
      </c>
      <c r="B5291" t="s">
        <v>8125</v>
      </c>
      <c r="C5291">
        <f t="shared" si="82"/>
        <v>37</v>
      </c>
      <c r="D5291" s="1">
        <v>42255</v>
      </c>
      <c r="E5291" s="1">
        <v>42262</v>
      </c>
      <c r="F5291" t="s">
        <v>46</v>
      </c>
      <c r="G5291" t="s">
        <v>3744</v>
      </c>
      <c r="H5291" t="s">
        <v>3745</v>
      </c>
      <c r="I5291" t="s">
        <v>22</v>
      </c>
      <c r="J5291" t="s">
        <v>23</v>
      </c>
      <c r="K5291" t="s">
        <v>180</v>
      </c>
      <c r="L5291" t="s">
        <v>100</v>
      </c>
      <c r="M5291">
        <v>77036</v>
      </c>
      <c r="N5291" t="s">
        <v>101</v>
      </c>
      <c r="O5291" t="s">
        <v>3363</v>
      </c>
      <c r="P5291" t="s">
        <v>42</v>
      </c>
      <c r="Q5291" t="s">
        <v>86</v>
      </c>
      <c r="R5291" t="s">
        <v>3364</v>
      </c>
      <c r="S5291">
        <v>17.904</v>
      </c>
      <c r="T5291" s="3"/>
    </row>
    <row r="5292" spans="1:20" x14ac:dyDescent="0.3">
      <c r="A5292">
        <v>5291</v>
      </c>
      <c r="B5292" t="s">
        <v>8125</v>
      </c>
      <c r="C5292">
        <f t="shared" si="82"/>
        <v>37</v>
      </c>
      <c r="D5292" s="1">
        <v>42255</v>
      </c>
      <c r="E5292" s="1">
        <v>42262</v>
      </c>
      <c r="F5292" t="s">
        <v>46</v>
      </c>
      <c r="G5292" t="s">
        <v>3744</v>
      </c>
      <c r="H5292" t="s">
        <v>3745</v>
      </c>
      <c r="I5292" t="s">
        <v>22</v>
      </c>
      <c r="J5292" t="s">
        <v>23</v>
      </c>
      <c r="K5292" t="s">
        <v>180</v>
      </c>
      <c r="L5292" t="s">
        <v>100</v>
      </c>
      <c r="M5292">
        <v>77036</v>
      </c>
      <c r="N5292" t="s">
        <v>101</v>
      </c>
      <c r="O5292" t="s">
        <v>684</v>
      </c>
      <c r="P5292" t="s">
        <v>28</v>
      </c>
      <c r="Q5292" t="s">
        <v>32</v>
      </c>
      <c r="R5292" t="s">
        <v>685</v>
      </c>
      <c r="S5292">
        <v>966.7</v>
      </c>
      <c r="T5292" s="3"/>
    </row>
    <row r="5293" spans="1:20" x14ac:dyDescent="0.3">
      <c r="A5293">
        <v>5292</v>
      </c>
      <c r="B5293" t="s">
        <v>8125</v>
      </c>
      <c r="C5293">
        <f t="shared" si="82"/>
        <v>37</v>
      </c>
      <c r="D5293" s="1">
        <v>42255</v>
      </c>
      <c r="E5293" s="1">
        <v>42262</v>
      </c>
      <c r="F5293" t="s">
        <v>46</v>
      </c>
      <c r="G5293" t="s">
        <v>3744</v>
      </c>
      <c r="H5293" t="s">
        <v>3745</v>
      </c>
      <c r="I5293" t="s">
        <v>22</v>
      </c>
      <c r="J5293" t="s">
        <v>23</v>
      </c>
      <c r="K5293" t="s">
        <v>180</v>
      </c>
      <c r="L5293" t="s">
        <v>100</v>
      </c>
      <c r="M5293">
        <v>77036</v>
      </c>
      <c r="N5293" t="s">
        <v>101</v>
      </c>
      <c r="O5293" t="s">
        <v>316</v>
      </c>
      <c r="P5293" t="s">
        <v>42</v>
      </c>
      <c r="Q5293" t="s">
        <v>86</v>
      </c>
      <c r="R5293" t="s">
        <v>317</v>
      </c>
      <c r="S5293">
        <v>182.11199999999999</v>
      </c>
      <c r="T5293" s="3"/>
    </row>
    <row r="5294" spans="1:20" x14ac:dyDescent="0.3">
      <c r="A5294">
        <v>5293</v>
      </c>
      <c r="B5294" t="s">
        <v>8126</v>
      </c>
      <c r="C5294">
        <f t="shared" si="82"/>
        <v>25</v>
      </c>
      <c r="D5294" s="1">
        <v>43271</v>
      </c>
      <c r="E5294" s="1">
        <v>43274</v>
      </c>
      <c r="F5294" t="s">
        <v>184</v>
      </c>
      <c r="G5294" t="s">
        <v>2542</v>
      </c>
      <c r="H5294" t="s">
        <v>2543</v>
      </c>
      <c r="I5294" t="s">
        <v>22</v>
      </c>
      <c r="J5294" t="s">
        <v>23</v>
      </c>
      <c r="K5294" t="s">
        <v>1419</v>
      </c>
      <c r="L5294" t="s">
        <v>50</v>
      </c>
      <c r="M5294">
        <v>33180</v>
      </c>
      <c r="N5294" t="s">
        <v>26</v>
      </c>
      <c r="O5294" t="s">
        <v>5940</v>
      </c>
      <c r="P5294" t="s">
        <v>42</v>
      </c>
      <c r="Q5294" t="s">
        <v>55</v>
      </c>
      <c r="R5294" t="s">
        <v>5941</v>
      </c>
      <c r="S5294">
        <v>4.4640000000000004</v>
      </c>
      <c r="T5294" s="3"/>
    </row>
    <row r="5295" spans="1:20" x14ac:dyDescent="0.3">
      <c r="A5295">
        <v>5294</v>
      </c>
      <c r="B5295" t="s">
        <v>8127</v>
      </c>
      <c r="C5295">
        <f t="shared" si="82"/>
        <v>53</v>
      </c>
      <c r="D5295" s="1">
        <v>42730</v>
      </c>
      <c r="E5295" s="1">
        <v>42734</v>
      </c>
      <c r="F5295" t="s">
        <v>46</v>
      </c>
      <c r="G5295" t="s">
        <v>4175</v>
      </c>
      <c r="H5295" t="s">
        <v>4176</v>
      </c>
      <c r="I5295" t="s">
        <v>22</v>
      </c>
      <c r="J5295" t="s">
        <v>23</v>
      </c>
      <c r="K5295" t="s">
        <v>847</v>
      </c>
      <c r="L5295" t="s">
        <v>494</v>
      </c>
      <c r="M5295">
        <v>44256</v>
      </c>
      <c r="N5295" t="s">
        <v>144</v>
      </c>
      <c r="O5295" t="s">
        <v>3277</v>
      </c>
      <c r="P5295" t="s">
        <v>28</v>
      </c>
      <c r="Q5295" t="s">
        <v>52</v>
      </c>
      <c r="R5295" t="s">
        <v>3278</v>
      </c>
      <c r="S5295">
        <v>51.588000000000001</v>
      </c>
      <c r="T5295" s="3"/>
    </row>
    <row r="5296" spans="1:20" x14ac:dyDescent="0.3">
      <c r="A5296">
        <v>5295</v>
      </c>
      <c r="B5296" t="s">
        <v>8128</v>
      </c>
      <c r="C5296">
        <f t="shared" si="82"/>
        <v>33</v>
      </c>
      <c r="D5296" s="1">
        <v>43327</v>
      </c>
      <c r="E5296" s="1">
        <v>43331</v>
      </c>
      <c r="F5296" t="s">
        <v>46</v>
      </c>
      <c r="G5296" t="s">
        <v>5728</v>
      </c>
      <c r="H5296" t="s">
        <v>5729</v>
      </c>
      <c r="I5296" t="s">
        <v>37</v>
      </c>
      <c r="J5296" t="s">
        <v>23</v>
      </c>
      <c r="K5296" t="s">
        <v>563</v>
      </c>
      <c r="L5296" t="s">
        <v>225</v>
      </c>
      <c r="M5296">
        <v>55113</v>
      </c>
      <c r="N5296" t="s">
        <v>101</v>
      </c>
      <c r="O5296" t="s">
        <v>8129</v>
      </c>
      <c r="P5296" t="s">
        <v>42</v>
      </c>
      <c r="Q5296" t="s">
        <v>43</v>
      </c>
      <c r="R5296" t="s">
        <v>8130</v>
      </c>
      <c r="S5296">
        <v>50.4</v>
      </c>
      <c r="T5296" s="3"/>
    </row>
    <row r="5297" spans="1:20" x14ac:dyDescent="0.3">
      <c r="A5297">
        <v>5296</v>
      </c>
      <c r="B5297" t="s">
        <v>8131</v>
      </c>
      <c r="C5297">
        <f t="shared" si="82"/>
        <v>10</v>
      </c>
      <c r="D5297" s="1">
        <v>43163</v>
      </c>
      <c r="E5297" s="1">
        <v>43168</v>
      </c>
      <c r="F5297" t="s">
        <v>46</v>
      </c>
      <c r="G5297" t="s">
        <v>247</v>
      </c>
      <c r="H5297" t="s">
        <v>248</v>
      </c>
      <c r="I5297" t="s">
        <v>22</v>
      </c>
      <c r="J5297" t="s">
        <v>23</v>
      </c>
      <c r="K5297" t="s">
        <v>180</v>
      </c>
      <c r="L5297" t="s">
        <v>100</v>
      </c>
      <c r="M5297">
        <v>77041</v>
      </c>
      <c r="N5297" t="s">
        <v>101</v>
      </c>
      <c r="O5297" t="s">
        <v>3783</v>
      </c>
      <c r="P5297" t="s">
        <v>42</v>
      </c>
      <c r="Q5297" t="s">
        <v>86</v>
      </c>
      <c r="R5297" t="s">
        <v>3784</v>
      </c>
      <c r="S5297">
        <v>89.567999999999998</v>
      </c>
      <c r="T5297" s="3"/>
    </row>
    <row r="5298" spans="1:20" x14ac:dyDescent="0.3">
      <c r="A5298">
        <v>5297</v>
      </c>
      <c r="B5298" t="s">
        <v>8132</v>
      </c>
      <c r="C5298">
        <f t="shared" si="82"/>
        <v>30</v>
      </c>
      <c r="D5298" s="1">
        <v>43308</v>
      </c>
      <c r="E5298" s="1">
        <v>43312</v>
      </c>
      <c r="F5298" t="s">
        <v>46</v>
      </c>
      <c r="G5298" t="s">
        <v>7585</v>
      </c>
      <c r="H5298" t="s">
        <v>7586</v>
      </c>
      <c r="I5298" t="s">
        <v>22</v>
      </c>
      <c r="J5298" t="s">
        <v>23</v>
      </c>
      <c r="K5298" t="s">
        <v>3193</v>
      </c>
      <c r="L5298" t="s">
        <v>263</v>
      </c>
      <c r="M5298">
        <v>10701</v>
      </c>
      <c r="N5298" t="s">
        <v>144</v>
      </c>
      <c r="O5298" t="s">
        <v>3701</v>
      </c>
      <c r="P5298" t="s">
        <v>28</v>
      </c>
      <c r="Q5298" t="s">
        <v>61</v>
      </c>
      <c r="R5298" t="s">
        <v>3702</v>
      </c>
      <c r="S5298">
        <v>14.89</v>
      </c>
      <c r="T5298" s="3"/>
    </row>
    <row r="5299" spans="1:20" x14ac:dyDescent="0.3">
      <c r="A5299">
        <v>5298</v>
      </c>
      <c r="B5299" t="s">
        <v>8132</v>
      </c>
      <c r="C5299">
        <f t="shared" si="82"/>
        <v>30</v>
      </c>
      <c r="D5299" s="1">
        <v>43308</v>
      </c>
      <c r="E5299" s="1">
        <v>43312</v>
      </c>
      <c r="F5299" t="s">
        <v>46</v>
      </c>
      <c r="G5299" t="s">
        <v>7585</v>
      </c>
      <c r="H5299" t="s">
        <v>7586</v>
      </c>
      <c r="I5299" t="s">
        <v>22</v>
      </c>
      <c r="J5299" t="s">
        <v>23</v>
      </c>
      <c r="K5299" t="s">
        <v>3193</v>
      </c>
      <c r="L5299" t="s">
        <v>263</v>
      </c>
      <c r="M5299">
        <v>10701</v>
      </c>
      <c r="N5299" t="s">
        <v>144</v>
      </c>
      <c r="O5299" t="s">
        <v>2748</v>
      </c>
      <c r="P5299" t="s">
        <v>67</v>
      </c>
      <c r="Q5299" t="s">
        <v>68</v>
      </c>
      <c r="R5299" t="s">
        <v>2749</v>
      </c>
      <c r="S5299">
        <v>543.91999999999996</v>
      </c>
      <c r="T5299" s="3"/>
    </row>
    <row r="5300" spans="1:20" x14ac:dyDescent="0.3">
      <c r="A5300">
        <v>5299</v>
      </c>
      <c r="B5300" t="s">
        <v>8133</v>
      </c>
      <c r="C5300">
        <f t="shared" si="82"/>
        <v>38</v>
      </c>
      <c r="D5300" s="1">
        <v>43001</v>
      </c>
      <c r="E5300" s="1">
        <v>43004</v>
      </c>
      <c r="F5300" t="s">
        <v>184</v>
      </c>
      <c r="G5300" t="s">
        <v>35</v>
      </c>
      <c r="H5300" t="s">
        <v>36</v>
      </c>
      <c r="I5300" t="s">
        <v>37</v>
      </c>
      <c r="J5300" t="s">
        <v>23</v>
      </c>
      <c r="K5300" t="s">
        <v>946</v>
      </c>
      <c r="L5300" t="s">
        <v>39</v>
      </c>
      <c r="M5300">
        <v>92037</v>
      </c>
      <c r="N5300" t="s">
        <v>40</v>
      </c>
      <c r="O5300" t="s">
        <v>168</v>
      </c>
      <c r="P5300" t="s">
        <v>42</v>
      </c>
      <c r="Q5300" t="s">
        <v>169</v>
      </c>
      <c r="R5300" t="s">
        <v>170</v>
      </c>
      <c r="S5300">
        <v>4.08</v>
      </c>
      <c r="T5300" s="3"/>
    </row>
    <row r="5301" spans="1:20" x14ac:dyDescent="0.3">
      <c r="A5301">
        <v>5300</v>
      </c>
      <c r="B5301" t="s">
        <v>8133</v>
      </c>
      <c r="C5301">
        <f t="shared" si="82"/>
        <v>38</v>
      </c>
      <c r="D5301" s="1">
        <v>43001</v>
      </c>
      <c r="E5301" s="1">
        <v>43004</v>
      </c>
      <c r="F5301" t="s">
        <v>184</v>
      </c>
      <c r="G5301" t="s">
        <v>35</v>
      </c>
      <c r="H5301" t="s">
        <v>36</v>
      </c>
      <c r="I5301" t="s">
        <v>37</v>
      </c>
      <c r="J5301" t="s">
        <v>23</v>
      </c>
      <c r="K5301" t="s">
        <v>946</v>
      </c>
      <c r="L5301" t="s">
        <v>39</v>
      </c>
      <c r="M5301">
        <v>92037</v>
      </c>
      <c r="N5301" t="s">
        <v>40</v>
      </c>
      <c r="O5301" t="s">
        <v>706</v>
      </c>
      <c r="P5301" t="s">
        <v>42</v>
      </c>
      <c r="Q5301" t="s">
        <v>43</v>
      </c>
      <c r="R5301" t="s">
        <v>707</v>
      </c>
      <c r="S5301">
        <v>18.899999999999999</v>
      </c>
      <c r="T5301" s="3"/>
    </row>
    <row r="5302" spans="1:20" x14ac:dyDescent="0.3">
      <c r="A5302">
        <v>5301</v>
      </c>
      <c r="B5302" t="s">
        <v>8134</v>
      </c>
      <c r="C5302">
        <f t="shared" si="82"/>
        <v>22</v>
      </c>
      <c r="D5302" s="1">
        <v>42885</v>
      </c>
      <c r="E5302" s="1">
        <v>42889</v>
      </c>
      <c r="F5302" t="s">
        <v>46</v>
      </c>
      <c r="G5302" t="s">
        <v>6642</v>
      </c>
      <c r="H5302" t="s">
        <v>6643</v>
      </c>
      <c r="I5302" t="s">
        <v>37</v>
      </c>
      <c r="J5302" t="s">
        <v>23</v>
      </c>
      <c r="K5302" t="s">
        <v>314</v>
      </c>
      <c r="L5302" t="s">
        <v>315</v>
      </c>
      <c r="M5302">
        <v>22153</v>
      </c>
      <c r="N5302" t="s">
        <v>26</v>
      </c>
      <c r="O5302" t="s">
        <v>5486</v>
      </c>
      <c r="P5302" t="s">
        <v>28</v>
      </c>
      <c r="Q5302" t="s">
        <v>52</v>
      </c>
      <c r="R5302" t="s">
        <v>5487</v>
      </c>
      <c r="S5302">
        <v>2275.5</v>
      </c>
      <c r="T5302" s="3"/>
    </row>
    <row r="5303" spans="1:20" x14ac:dyDescent="0.3">
      <c r="A5303">
        <v>5302</v>
      </c>
      <c r="B5303" t="s">
        <v>8134</v>
      </c>
      <c r="C5303">
        <f t="shared" si="82"/>
        <v>22</v>
      </c>
      <c r="D5303" s="1">
        <v>42885</v>
      </c>
      <c r="E5303" s="1">
        <v>42889</v>
      </c>
      <c r="F5303" t="s">
        <v>46</v>
      </c>
      <c r="G5303" t="s">
        <v>6642</v>
      </c>
      <c r="H5303" t="s">
        <v>6643</v>
      </c>
      <c r="I5303" t="s">
        <v>37</v>
      </c>
      <c r="J5303" t="s">
        <v>23</v>
      </c>
      <c r="K5303" t="s">
        <v>314</v>
      </c>
      <c r="L5303" t="s">
        <v>315</v>
      </c>
      <c r="M5303">
        <v>22153</v>
      </c>
      <c r="N5303" t="s">
        <v>26</v>
      </c>
      <c r="O5303" t="s">
        <v>2996</v>
      </c>
      <c r="P5303" t="s">
        <v>67</v>
      </c>
      <c r="Q5303" t="s">
        <v>157</v>
      </c>
      <c r="R5303" t="s">
        <v>2997</v>
      </c>
      <c r="S5303">
        <v>1979.7</v>
      </c>
      <c r="T5303" s="3"/>
    </row>
    <row r="5304" spans="1:20" x14ac:dyDescent="0.3">
      <c r="A5304">
        <v>5303</v>
      </c>
      <c r="B5304" t="s">
        <v>8134</v>
      </c>
      <c r="C5304">
        <f t="shared" si="82"/>
        <v>22</v>
      </c>
      <c r="D5304" s="1">
        <v>42885</v>
      </c>
      <c r="E5304" s="1">
        <v>42889</v>
      </c>
      <c r="F5304" t="s">
        <v>46</v>
      </c>
      <c r="G5304" t="s">
        <v>6642</v>
      </c>
      <c r="H5304" t="s">
        <v>6643</v>
      </c>
      <c r="I5304" t="s">
        <v>37</v>
      </c>
      <c r="J5304" t="s">
        <v>23</v>
      </c>
      <c r="K5304" t="s">
        <v>314</v>
      </c>
      <c r="L5304" t="s">
        <v>315</v>
      </c>
      <c r="M5304">
        <v>22153</v>
      </c>
      <c r="N5304" t="s">
        <v>26</v>
      </c>
      <c r="O5304" t="s">
        <v>1895</v>
      </c>
      <c r="P5304" t="s">
        <v>42</v>
      </c>
      <c r="Q5304" t="s">
        <v>43</v>
      </c>
      <c r="R5304" t="s">
        <v>1896</v>
      </c>
      <c r="S5304">
        <v>62.1</v>
      </c>
      <c r="T5304" s="3"/>
    </row>
    <row r="5305" spans="1:20" x14ac:dyDescent="0.3">
      <c r="A5305">
        <v>5304</v>
      </c>
      <c r="B5305" t="s">
        <v>8135</v>
      </c>
      <c r="C5305">
        <f t="shared" si="82"/>
        <v>47</v>
      </c>
      <c r="D5305" s="1">
        <v>42324</v>
      </c>
      <c r="E5305" s="1">
        <v>42328</v>
      </c>
      <c r="F5305" t="s">
        <v>46</v>
      </c>
      <c r="G5305" t="s">
        <v>2244</v>
      </c>
      <c r="H5305" t="s">
        <v>2245</v>
      </c>
      <c r="I5305" t="s">
        <v>22</v>
      </c>
      <c r="J5305" t="s">
        <v>23</v>
      </c>
      <c r="K5305" t="s">
        <v>353</v>
      </c>
      <c r="L5305" t="s">
        <v>207</v>
      </c>
      <c r="M5305">
        <v>62521</v>
      </c>
      <c r="N5305" t="s">
        <v>101</v>
      </c>
      <c r="O5305" t="s">
        <v>5754</v>
      </c>
      <c r="P5305" t="s">
        <v>28</v>
      </c>
      <c r="Q5305" t="s">
        <v>32</v>
      </c>
      <c r="R5305" t="s">
        <v>5755</v>
      </c>
      <c r="S5305">
        <v>37.295999999999999</v>
      </c>
      <c r="T5305" s="3"/>
    </row>
    <row r="5306" spans="1:20" x14ac:dyDescent="0.3">
      <c r="A5306">
        <v>5305</v>
      </c>
      <c r="B5306" t="s">
        <v>8136</v>
      </c>
      <c r="C5306">
        <f t="shared" si="82"/>
        <v>39</v>
      </c>
      <c r="D5306" s="1">
        <v>42268</v>
      </c>
      <c r="E5306" s="1">
        <v>42270</v>
      </c>
      <c r="F5306" t="s">
        <v>184</v>
      </c>
      <c r="G5306" t="s">
        <v>1611</v>
      </c>
      <c r="H5306" t="s">
        <v>1612</v>
      </c>
      <c r="I5306" t="s">
        <v>98</v>
      </c>
      <c r="J5306" t="s">
        <v>23</v>
      </c>
      <c r="K5306" t="s">
        <v>2773</v>
      </c>
      <c r="L5306" t="s">
        <v>100</v>
      </c>
      <c r="M5306">
        <v>75043</v>
      </c>
      <c r="N5306" t="s">
        <v>101</v>
      </c>
      <c r="O5306" t="s">
        <v>6060</v>
      </c>
      <c r="P5306" t="s">
        <v>28</v>
      </c>
      <c r="Q5306" t="s">
        <v>61</v>
      </c>
      <c r="R5306" t="s">
        <v>6061</v>
      </c>
      <c r="S5306">
        <v>8.5440000000000005</v>
      </c>
      <c r="T5306" s="3"/>
    </row>
    <row r="5307" spans="1:20" x14ac:dyDescent="0.3">
      <c r="A5307">
        <v>5306</v>
      </c>
      <c r="B5307" t="s">
        <v>8137</v>
      </c>
      <c r="C5307">
        <f t="shared" si="82"/>
        <v>8</v>
      </c>
      <c r="D5307" s="1">
        <v>42787</v>
      </c>
      <c r="E5307" s="1">
        <v>42792</v>
      </c>
      <c r="F5307" t="s">
        <v>46</v>
      </c>
      <c r="G5307" t="s">
        <v>2441</v>
      </c>
      <c r="H5307" t="s">
        <v>2442</v>
      </c>
      <c r="I5307" t="s">
        <v>37</v>
      </c>
      <c r="J5307" t="s">
        <v>23</v>
      </c>
      <c r="K5307" t="s">
        <v>2344</v>
      </c>
      <c r="L5307" t="s">
        <v>263</v>
      </c>
      <c r="M5307">
        <v>11572</v>
      </c>
      <c r="N5307" t="s">
        <v>144</v>
      </c>
      <c r="O5307" t="s">
        <v>422</v>
      </c>
      <c r="P5307" t="s">
        <v>28</v>
      </c>
      <c r="Q5307" t="s">
        <v>61</v>
      </c>
      <c r="R5307" t="s">
        <v>423</v>
      </c>
      <c r="S5307">
        <v>68.95</v>
      </c>
      <c r="T5307" s="3"/>
    </row>
    <row r="5308" spans="1:20" x14ac:dyDescent="0.3">
      <c r="A5308">
        <v>5307</v>
      </c>
      <c r="B5308" t="s">
        <v>8137</v>
      </c>
      <c r="C5308">
        <f t="shared" si="82"/>
        <v>8</v>
      </c>
      <c r="D5308" s="1">
        <v>42787</v>
      </c>
      <c r="E5308" s="1">
        <v>42792</v>
      </c>
      <c r="F5308" t="s">
        <v>46</v>
      </c>
      <c r="G5308" t="s">
        <v>2441</v>
      </c>
      <c r="H5308" t="s">
        <v>2442</v>
      </c>
      <c r="I5308" t="s">
        <v>37</v>
      </c>
      <c r="J5308" t="s">
        <v>23</v>
      </c>
      <c r="K5308" t="s">
        <v>2344</v>
      </c>
      <c r="L5308" t="s">
        <v>263</v>
      </c>
      <c r="M5308">
        <v>11572</v>
      </c>
      <c r="N5308" t="s">
        <v>144</v>
      </c>
      <c r="O5308" t="s">
        <v>2321</v>
      </c>
      <c r="P5308" t="s">
        <v>42</v>
      </c>
      <c r="Q5308" t="s">
        <v>55</v>
      </c>
      <c r="R5308" t="s">
        <v>2322</v>
      </c>
      <c r="S5308">
        <v>296.37</v>
      </c>
      <c r="T5308" s="3"/>
    </row>
    <row r="5309" spans="1:20" x14ac:dyDescent="0.3">
      <c r="A5309">
        <v>5308</v>
      </c>
      <c r="B5309" t="s">
        <v>8137</v>
      </c>
      <c r="C5309">
        <f t="shared" si="82"/>
        <v>8</v>
      </c>
      <c r="D5309" s="1">
        <v>42787</v>
      </c>
      <c r="E5309" s="1">
        <v>42792</v>
      </c>
      <c r="F5309" t="s">
        <v>46</v>
      </c>
      <c r="G5309" t="s">
        <v>2441</v>
      </c>
      <c r="H5309" t="s">
        <v>2442</v>
      </c>
      <c r="I5309" t="s">
        <v>37</v>
      </c>
      <c r="J5309" t="s">
        <v>23</v>
      </c>
      <c r="K5309" t="s">
        <v>2344</v>
      </c>
      <c r="L5309" t="s">
        <v>263</v>
      </c>
      <c r="M5309">
        <v>11572</v>
      </c>
      <c r="N5309" t="s">
        <v>144</v>
      </c>
      <c r="O5309" t="s">
        <v>8138</v>
      </c>
      <c r="P5309" t="s">
        <v>67</v>
      </c>
      <c r="Q5309" t="s">
        <v>68</v>
      </c>
      <c r="R5309" t="s">
        <v>8139</v>
      </c>
      <c r="S5309">
        <v>39.979999999999997</v>
      </c>
      <c r="T5309" s="3"/>
    </row>
    <row r="5310" spans="1:20" x14ac:dyDescent="0.3">
      <c r="A5310">
        <v>5309</v>
      </c>
      <c r="B5310" t="s">
        <v>8140</v>
      </c>
      <c r="C5310">
        <f t="shared" si="82"/>
        <v>47</v>
      </c>
      <c r="D5310" s="1">
        <v>43423</v>
      </c>
      <c r="E5310" s="1">
        <v>43425</v>
      </c>
      <c r="F5310" t="s">
        <v>184</v>
      </c>
      <c r="G5310" t="s">
        <v>6955</v>
      </c>
      <c r="H5310" t="s">
        <v>6956</v>
      </c>
      <c r="I5310" t="s">
        <v>22</v>
      </c>
      <c r="J5310" t="s">
        <v>23</v>
      </c>
      <c r="K5310" t="s">
        <v>180</v>
      </c>
      <c r="L5310" t="s">
        <v>100</v>
      </c>
      <c r="M5310">
        <v>77095</v>
      </c>
      <c r="N5310" t="s">
        <v>101</v>
      </c>
      <c r="O5310" t="s">
        <v>4844</v>
      </c>
      <c r="P5310" t="s">
        <v>28</v>
      </c>
      <c r="Q5310" t="s">
        <v>32</v>
      </c>
      <c r="R5310" t="s">
        <v>4845</v>
      </c>
      <c r="S5310">
        <v>191.05799999999999</v>
      </c>
      <c r="T5310" s="3"/>
    </row>
    <row r="5311" spans="1:20" x14ac:dyDescent="0.3">
      <c r="A5311">
        <v>5310</v>
      </c>
      <c r="B5311" t="s">
        <v>8140</v>
      </c>
      <c r="C5311">
        <f t="shared" si="82"/>
        <v>47</v>
      </c>
      <c r="D5311" s="1">
        <v>43423</v>
      </c>
      <c r="E5311" s="1">
        <v>43425</v>
      </c>
      <c r="F5311" t="s">
        <v>184</v>
      </c>
      <c r="G5311" t="s">
        <v>6955</v>
      </c>
      <c r="H5311" t="s">
        <v>6956</v>
      </c>
      <c r="I5311" t="s">
        <v>22</v>
      </c>
      <c r="J5311" t="s">
        <v>23</v>
      </c>
      <c r="K5311" t="s">
        <v>180</v>
      </c>
      <c r="L5311" t="s">
        <v>100</v>
      </c>
      <c r="M5311">
        <v>77095</v>
      </c>
      <c r="N5311" t="s">
        <v>101</v>
      </c>
      <c r="O5311" t="s">
        <v>8141</v>
      </c>
      <c r="P5311" t="s">
        <v>42</v>
      </c>
      <c r="Q5311" t="s">
        <v>64</v>
      </c>
      <c r="R5311" t="s">
        <v>8142</v>
      </c>
      <c r="S5311">
        <v>13.04</v>
      </c>
      <c r="T5311" s="3"/>
    </row>
    <row r="5312" spans="1:20" x14ac:dyDescent="0.3">
      <c r="A5312">
        <v>5311</v>
      </c>
      <c r="B5312" t="s">
        <v>8140</v>
      </c>
      <c r="C5312">
        <f t="shared" si="82"/>
        <v>47</v>
      </c>
      <c r="D5312" s="1">
        <v>43423</v>
      </c>
      <c r="E5312" s="1">
        <v>43425</v>
      </c>
      <c r="F5312" t="s">
        <v>184</v>
      </c>
      <c r="G5312" t="s">
        <v>6955</v>
      </c>
      <c r="H5312" t="s">
        <v>6956</v>
      </c>
      <c r="I5312" t="s">
        <v>22</v>
      </c>
      <c r="J5312" t="s">
        <v>23</v>
      </c>
      <c r="K5312" t="s">
        <v>180</v>
      </c>
      <c r="L5312" t="s">
        <v>100</v>
      </c>
      <c r="M5312">
        <v>77095</v>
      </c>
      <c r="N5312" t="s">
        <v>101</v>
      </c>
      <c r="O5312" t="s">
        <v>1743</v>
      </c>
      <c r="P5312" t="s">
        <v>42</v>
      </c>
      <c r="Q5312" t="s">
        <v>71</v>
      </c>
      <c r="R5312" t="s">
        <v>1744</v>
      </c>
      <c r="S5312">
        <v>1525.1880000000001</v>
      </c>
      <c r="T5312" s="3"/>
    </row>
    <row r="5313" spans="1:20" x14ac:dyDescent="0.3">
      <c r="A5313">
        <v>5312</v>
      </c>
      <c r="B5313" t="s">
        <v>8143</v>
      </c>
      <c r="C5313">
        <f t="shared" si="82"/>
        <v>34</v>
      </c>
      <c r="D5313" s="1">
        <v>42968</v>
      </c>
      <c r="E5313" s="1">
        <v>42974</v>
      </c>
      <c r="F5313" t="s">
        <v>46</v>
      </c>
      <c r="G5313" t="s">
        <v>6717</v>
      </c>
      <c r="H5313" t="s">
        <v>6718</v>
      </c>
      <c r="I5313" t="s">
        <v>98</v>
      </c>
      <c r="J5313" t="s">
        <v>23</v>
      </c>
      <c r="K5313" t="s">
        <v>3525</v>
      </c>
      <c r="L5313" t="s">
        <v>84</v>
      </c>
      <c r="M5313">
        <v>27834</v>
      </c>
      <c r="N5313" t="s">
        <v>26</v>
      </c>
      <c r="O5313" t="s">
        <v>5614</v>
      </c>
      <c r="P5313" t="s">
        <v>42</v>
      </c>
      <c r="Q5313" t="s">
        <v>43</v>
      </c>
      <c r="R5313" t="s">
        <v>5615</v>
      </c>
      <c r="S5313">
        <v>9.2159999999999993</v>
      </c>
      <c r="T5313" s="3"/>
    </row>
    <row r="5314" spans="1:20" x14ac:dyDescent="0.3">
      <c r="A5314">
        <v>5313</v>
      </c>
      <c r="B5314" t="s">
        <v>8143</v>
      </c>
      <c r="C5314">
        <f t="shared" si="82"/>
        <v>34</v>
      </c>
      <c r="D5314" s="1">
        <v>42968</v>
      </c>
      <c r="E5314" s="1">
        <v>42974</v>
      </c>
      <c r="F5314" t="s">
        <v>46</v>
      </c>
      <c r="G5314" t="s">
        <v>6717</v>
      </c>
      <c r="H5314" t="s">
        <v>6718</v>
      </c>
      <c r="I5314" t="s">
        <v>98</v>
      </c>
      <c r="J5314" t="s">
        <v>23</v>
      </c>
      <c r="K5314" t="s">
        <v>3525</v>
      </c>
      <c r="L5314" t="s">
        <v>84</v>
      </c>
      <c r="M5314">
        <v>27834</v>
      </c>
      <c r="N5314" t="s">
        <v>26</v>
      </c>
      <c r="O5314" t="s">
        <v>1405</v>
      </c>
      <c r="P5314" t="s">
        <v>42</v>
      </c>
      <c r="Q5314" t="s">
        <v>575</v>
      </c>
      <c r="R5314" t="s">
        <v>1406</v>
      </c>
      <c r="S5314">
        <v>28.047999999999998</v>
      </c>
      <c r="T5314" s="3"/>
    </row>
    <row r="5315" spans="1:20" x14ac:dyDescent="0.3">
      <c r="A5315">
        <v>5314</v>
      </c>
      <c r="B5315" t="s">
        <v>8144</v>
      </c>
      <c r="C5315">
        <f t="shared" ref="C5315:C5378" si="83">WEEKNUM(D5315,1)</f>
        <v>18</v>
      </c>
      <c r="D5315" s="1">
        <v>43220</v>
      </c>
      <c r="E5315" s="1">
        <v>43225</v>
      </c>
      <c r="F5315" t="s">
        <v>46</v>
      </c>
      <c r="G5315" t="s">
        <v>1182</v>
      </c>
      <c r="H5315" t="s">
        <v>1183</v>
      </c>
      <c r="I5315" t="s">
        <v>37</v>
      </c>
      <c r="J5315" t="s">
        <v>23</v>
      </c>
      <c r="K5315" t="s">
        <v>123</v>
      </c>
      <c r="L5315" t="s">
        <v>39</v>
      </c>
      <c r="M5315">
        <v>94110</v>
      </c>
      <c r="N5315" t="s">
        <v>40</v>
      </c>
      <c r="O5315" t="s">
        <v>2326</v>
      </c>
      <c r="P5315" t="s">
        <v>28</v>
      </c>
      <c r="Q5315" t="s">
        <v>61</v>
      </c>
      <c r="R5315" t="s">
        <v>2327</v>
      </c>
      <c r="S5315">
        <v>64.959999999999994</v>
      </c>
      <c r="T5315" s="3"/>
    </row>
    <row r="5316" spans="1:20" x14ac:dyDescent="0.3">
      <c r="A5316">
        <v>5315</v>
      </c>
      <c r="B5316" t="s">
        <v>8144</v>
      </c>
      <c r="C5316">
        <f t="shared" si="83"/>
        <v>18</v>
      </c>
      <c r="D5316" s="1">
        <v>43220</v>
      </c>
      <c r="E5316" s="1">
        <v>43225</v>
      </c>
      <c r="F5316" t="s">
        <v>46</v>
      </c>
      <c r="G5316" t="s">
        <v>1182</v>
      </c>
      <c r="H5316" t="s">
        <v>1183</v>
      </c>
      <c r="I5316" t="s">
        <v>37</v>
      </c>
      <c r="J5316" t="s">
        <v>23</v>
      </c>
      <c r="K5316" t="s">
        <v>123</v>
      </c>
      <c r="L5316" t="s">
        <v>39</v>
      </c>
      <c r="M5316">
        <v>94110</v>
      </c>
      <c r="N5316" t="s">
        <v>40</v>
      </c>
      <c r="O5316" t="s">
        <v>2291</v>
      </c>
      <c r="P5316" t="s">
        <v>42</v>
      </c>
      <c r="Q5316" t="s">
        <v>169</v>
      </c>
      <c r="R5316" t="s">
        <v>2292</v>
      </c>
      <c r="S5316">
        <v>30.56</v>
      </c>
      <c r="T5316" s="3"/>
    </row>
    <row r="5317" spans="1:20" x14ac:dyDescent="0.3">
      <c r="A5317">
        <v>5316</v>
      </c>
      <c r="B5317" t="s">
        <v>8145</v>
      </c>
      <c r="C5317">
        <f t="shared" si="83"/>
        <v>18</v>
      </c>
      <c r="D5317" s="1">
        <v>42857</v>
      </c>
      <c r="E5317" s="1">
        <v>42863</v>
      </c>
      <c r="F5317" t="s">
        <v>46</v>
      </c>
      <c r="G5317" t="s">
        <v>2452</v>
      </c>
      <c r="H5317" t="s">
        <v>2453</v>
      </c>
      <c r="I5317" t="s">
        <v>22</v>
      </c>
      <c r="J5317" t="s">
        <v>23</v>
      </c>
      <c r="K5317" t="s">
        <v>4493</v>
      </c>
      <c r="L5317" t="s">
        <v>84</v>
      </c>
      <c r="M5317">
        <v>27405</v>
      </c>
      <c r="N5317" t="s">
        <v>26</v>
      </c>
      <c r="O5317" t="s">
        <v>3106</v>
      </c>
      <c r="P5317" t="s">
        <v>28</v>
      </c>
      <c r="Q5317" t="s">
        <v>32</v>
      </c>
      <c r="R5317" t="s">
        <v>3107</v>
      </c>
      <c r="S5317">
        <v>187.05600000000001</v>
      </c>
      <c r="T5317" s="3"/>
    </row>
    <row r="5318" spans="1:20" x14ac:dyDescent="0.3">
      <c r="A5318">
        <v>5317</v>
      </c>
      <c r="B5318" t="s">
        <v>8146</v>
      </c>
      <c r="C5318">
        <f t="shared" si="83"/>
        <v>40</v>
      </c>
      <c r="D5318" s="1">
        <v>43375</v>
      </c>
      <c r="E5318" s="1">
        <v>43378</v>
      </c>
      <c r="F5318" t="s">
        <v>184</v>
      </c>
      <c r="G5318" t="s">
        <v>5932</v>
      </c>
      <c r="H5318" t="s">
        <v>5933</v>
      </c>
      <c r="I5318" t="s">
        <v>98</v>
      </c>
      <c r="J5318" t="s">
        <v>23</v>
      </c>
      <c r="K5318" t="s">
        <v>5142</v>
      </c>
      <c r="L5318" t="s">
        <v>331</v>
      </c>
      <c r="M5318">
        <v>37918</v>
      </c>
      <c r="N5318" t="s">
        <v>26</v>
      </c>
      <c r="O5318" t="s">
        <v>5066</v>
      </c>
      <c r="P5318" t="s">
        <v>28</v>
      </c>
      <c r="Q5318" t="s">
        <v>61</v>
      </c>
      <c r="R5318" t="s">
        <v>5067</v>
      </c>
      <c r="S5318">
        <v>11.808</v>
      </c>
      <c r="T5318" s="3"/>
    </row>
    <row r="5319" spans="1:20" x14ac:dyDescent="0.3">
      <c r="A5319">
        <v>5318</v>
      </c>
      <c r="B5319" t="s">
        <v>8146</v>
      </c>
      <c r="C5319">
        <f t="shared" si="83"/>
        <v>40</v>
      </c>
      <c r="D5319" s="1">
        <v>43375</v>
      </c>
      <c r="E5319" s="1">
        <v>43378</v>
      </c>
      <c r="F5319" t="s">
        <v>184</v>
      </c>
      <c r="G5319" t="s">
        <v>5932</v>
      </c>
      <c r="H5319" t="s">
        <v>5933</v>
      </c>
      <c r="I5319" t="s">
        <v>98</v>
      </c>
      <c r="J5319" t="s">
        <v>23</v>
      </c>
      <c r="K5319" t="s">
        <v>5142</v>
      </c>
      <c r="L5319" t="s">
        <v>331</v>
      </c>
      <c r="M5319">
        <v>37918</v>
      </c>
      <c r="N5319" t="s">
        <v>26</v>
      </c>
      <c r="O5319" t="s">
        <v>1715</v>
      </c>
      <c r="P5319" t="s">
        <v>28</v>
      </c>
      <c r="Q5319" t="s">
        <v>61</v>
      </c>
      <c r="R5319" t="s">
        <v>8147</v>
      </c>
      <c r="S5319">
        <v>9.6560000000000006</v>
      </c>
      <c r="T5319" s="3"/>
    </row>
    <row r="5320" spans="1:20" x14ac:dyDescent="0.3">
      <c r="A5320">
        <v>5319</v>
      </c>
      <c r="B5320" t="s">
        <v>8146</v>
      </c>
      <c r="C5320">
        <f t="shared" si="83"/>
        <v>40</v>
      </c>
      <c r="D5320" s="1">
        <v>43375</v>
      </c>
      <c r="E5320" s="1">
        <v>43378</v>
      </c>
      <c r="F5320" t="s">
        <v>184</v>
      </c>
      <c r="G5320" t="s">
        <v>5932</v>
      </c>
      <c r="H5320" t="s">
        <v>5933</v>
      </c>
      <c r="I5320" t="s">
        <v>98</v>
      </c>
      <c r="J5320" t="s">
        <v>23</v>
      </c>
      <c r="K5320" t="s">
        <v>5142</v>
      </c>
      <c r="L5320" t="s">
        <v>331</v>
      </c>
      <c r="M5320">
        <v>37918</v>
      </c>
      <c r="N5320" t="s">
        <v>26</v>
      </c>
      <c r="O5320" t="s">
        <v>3357</v>
      </c>
      <c r="P5320" t="s">
        <v>42</v>
      </c>
      <c r="Q5320" t="s">
        <v>86</v>
      </c>
      <c r="R5320" t="s">
        <v>3358</v>
      </c>
      <c r="S5320">
        <v>20.736000000000001</v>
      </c>
      <c r="T5320" s="3"/>
    </row>
    <row r="5321" spans="1:20" x14ac:dyDescent="0.3">
      <c r="A5321">
        <v>5320</v>
      </c>
      <c r="B5321" t="s">
        <v>8146</v>
      </c>
      <c r="C5321">
        <f t="shared" si="83"/>
        <v>40</v>
      </c>
      <c r="D5321" s="1">
        <v>43375</v>
      </c>
      <c r="E5321" s="1">
        <v>43378</v>
      </c>
      <c r="F5321" t="s">
        <v>184</v>
      </c>
      <c r="G5321" t="s">
        <v>5932</v>
      </c>
      <c r="H5321" t="s">
        <v>5933</v>
      </c>
      <c r="I5321" t="s">
        <v>98</v>
      </c>
      <c r="J5321" t="s">
        <v>23</v>
      </c>
      <c r="K5321" t="s">
        <v>5142</v>
      </c>
      <c r="L5321" t="s">
        <v>331</v>
      </c>
      <c r="M5321">
        <v>37918</v>
      </c>
      <c r="N5321" t="s">
        <v>26</v>
      </c>
      <c r="O5321" t="s">
        <v>3922</v>
      </c>
      <c r="P5321" t="s">
        <v>42</v>
      </c>
      <c r="Q5321" t="s">
        <v>71</v>
      </c>
      <c r="R5321" t="s">
        <v>3923</v>
      </c>
      <c r="S5321">
        <v>27.36</v>
      </c>
      <c r="T5321" s="3"/>
    </row>
    <row r="5322" spans="1:20" x14ac:dyDescent="0.3">
      <c r="A5322">
        <v>5321</v>
      </c>
      <c r="B5322" t="s">
        <v>8146</v>
      </c>
      <c r="C5322">
        <f t="shared" si="83"/>
        <v>40</v>
      </c>
      <c r="D5322" s="1">
        <v>43375</v>
      </c>
      <c r="E5322" s="1">
        <v>43378</v>
      </c>
      <c r="F5322" t="s">
        <v>184</v>
      </c>
      <c r="G5322" t="s">
        <v>5932</v>
      </c>
      <c r="H5322" t="s">
        <v>5933</v>
      </c>
      <c r="I5322" t="s">
        <v>98</v>
      </c>
      <c r="J5322" t="s">
        <v>23</v>
      </c>
      <c r="K5322" t="s">
        <v>5142</v>
      </c>
      <c r="L5322" t="s">
        <v>331</v>
      </c>
      <c r="M5322">
        <v>37918</v>
      </c>
      <c r="N5322" t="s">
        <v>26</v>
      </c>
      <c r="O5322" t="s">
        <v>2319</v>
      </c>
      <c r="P5322" t="s">
        <v>28</v>
      </c>
      <c r="Q5322" t="s">
        <v>52</v>
      </c>
      <c r="R5322" t="s">
        <v>2320</v>
      </c>
      <c r="S5322">
        <v>2314.116</v>
      </c>
      <c r="T5322" s="3"/>
    </row>
    <row r="5323" spans="1:20" x14ac:dyDescent="0.3">
      <c r="A5323">
        <v>5322</v>
      </c>
      <c r="B5323" t="s">
        <v>8146</v>
      </c>
      <c r="C5323">
        <f t="shared" si="83"/>
        <v>40</v>
      </c>
      <c r="D5323" s="1">
        <v>43375</v>
      </c>
      <c r="E5323" s="1">
        <v>43378</v>
      </c>
      <c r="F5323" t="s">
        <v>184</v>
      </c>
      <c r="G5323" t="s">
        <v>5932</v>
      </c>
      <c r="H5323" t="s">
        <v>5933</v>
      </c>
      <c r="I5323" t="s">
        <v>98</v>
      </c>
      <c r="J5323" t="s">
        <v>23</v>
      </c>
      <c r="K5323" t="s">
        <v>5142</v>
      </c>
      <c r="L5323" t="s">
        <v>331</v>
      </c>
      <c r="M5323">
        <v>37918</v>
      </c>
      <c r="N5323" t="s">
        <v>26</v>
      </c>
      <c r="O5323" t="s">
        <v>2715</v>
      </c>
      <c r="P5323" t="s">
        <v>42</v>
      </c>
      <c r="Q5323" t="s">
        <v>71</v>
      </c>
      <c r="R5323" t="s">
        <v>2716</v>
      </c>
      <c r="S5323">
        <v>34.235999999999997</v>
      </c>
      <c r="T5323" s="3"/>
    </row>
    <row r="5324" spans="1:20" x14ac:dyDescent="0.3">
      <c r="A5324">
        <v>5323</v>
      </c>
      <c r="B5324" t="s">
        <v>8146</v>
      </c>
      <c r="C5324">
        <f t="shared" si="83"/>
        <v>40</v>
      </c>
      <c r="D5324" s="1">
        <v>43375</v>
      </c>
      <c r="E5324" s="1">
        <v>43378</v>
      </c>
      <c r="F5324" t="s">
        <v>184</v>
      </c>
      <c r="G5324" t="s">
        <v>5932</v>
      </c>
      <c r="H5324" t="s">
        <v>5933</v>
      </c>
      <c r="I5324" t="s">
        <v>98</v>
      </c>
      <c r="J5324" t="s">
        <v>23</v>
      </c>
      <c r="K5324" t="s">
        <v>5142</v>
      </c>
      <c r="L5324" t="s">
        <v>331</v>
      </c>
      <c r="M5324">
        <v>37918</v>
      </c>
      <c r="N5324" t="s">
        <v>26</v>
      </c>
      <c r="O5324" t="s">
        <v>3474</v>
      </c>
      <c r="P5324" t="s">
        <v>28</v>
      </c>
      <c r="Q5324" t="s">
        <v>61</v>
      </c>
      <c r="R5324" t="s">
        <v>3475</v>
      </c>
      <c r="S5324">
        <v>19.760000000000002</v>
      </c>
      <c r="T5324" s="3"/>
    </row>
    <row r="5325" spans="1:20" x14ac:dyDescent="0.3">
      <c r="A5325">
        <v>5324</v>
      </c>
      <c r="B5325" t="s">
        <v>8148</v>
      </c>
      <c r="C5325">
        <f t="shared" si="83"/>
        <v>38</v>
      </c>
      <c r="D5325" s="1">
        <v>43361</v>
      </c>
      <c r="E5325" s="1">
        <v>43366</v>
      </c>
      <c r="F5325" t="s">
        <v>19</v>
      </c>
      <c r="G5325" t="s">
        <v>5456</v>
      </c>
      <c r="H5325" t="s">
        <v>5457</v>
      </c>
      <c r="I5325" t="s">
        <v>22</v>
      </c>
      <c r="J5325" t="s">
        <v>23</v>
      </c>
      <c r="K5325" t="s">
        <v>8149</v>
      </c>
      <c r="L5325" t="s">
        <v>134</v>
      </c>
      <c r="M5325">
        <v>68801</v>
      </c>
      <c r="N5325" t="s">
        <v>101</v>
      </c>
      <c r="O5325" t="s">
        <v>934</v>
      </c>
      <c r="P5325" t="s">
        <v>42</v>
      </c>
      <c r="Q5325" t="s">
        <v>86</v>
      </c>
      <c r="R5325" t="s">
        <v>935</v>
      </c>
      <c r="S5325">
        <v>15.96</v>
      </c>
      <c r="T5325" s="3"/>
    </row>
    <row r="5326" spans="1:20" x14ac:dyDescent="0.3">
      <c r="A5326">
        <v>5325</v>
      </c>
      <c r="B5326" t="s">
        <v>8150</v>
      </c>
      <c r="C5326">
        <f t="shared" si="83"/>
        <v>50</v>
      </c>
      <c r="D5326" s="1">
        <v>42708</v>
      </c>
      <c r="E5326" s="1">
        <v>42713</v>
      </c>
      <c r="F5326" t="s">
        <v>46</v>
      </c>
      <c r="G5326" t="s">
        <v>2950</v>
      </c>
      <c r="H5326" t="s">
        <v>2951</v>
      </c>
      <c r="I5326" t="s">
        <v>22</v>
      </c>
      <c r="J5326" t="s">
        <v>23</v>
      </c>
      <c r="K5326" t="s">
        <v>1118</v>
      </c>
      <c r="L5326" t="s">
        <v>39</v>
      </c>
      <c r="M5326">
        <v>90712</v>
      </c>
      <c r="N5326" t="s">
        <v>40</v>
      </c>
      <c r="O5326" t="s">
        <v>4704</v>
      </c>
      <c r="P5326" t="s">
        <v>42</v>
      </c>
      <c r="Q5326" t="s">
        <v>64</v>
      </c>
      <c r="R5326" t="s">
        <v>4705</v>
      </c>
      <c r="S5326">
        <v>16.899999999999999</v>
      </c>
      <c r="T5326" s="3"/>
    </row>
    <row r="5327" spans="1:20" x14ac:dyDescent="0.3">
      <c r="A5327">
        <v>5326</v>
      </c>
      <c r="B5327" t="s">
        <v>8150</v>
      </c>
      <c r="C5327">
        <f t="shared" si="83"/>
        <v>50</v>
      </c>
      <c r="D5327" s="1">
        <v>42708</v>
      </c>
      <c r="E5327" s="1">
        <v>42713</v>
      </c>
      <c r="F5327" t="s">
        <v>46</v>
      </c>
      <c r="G5327" t="s">
        <v>2950</v>
      </c>
      <c r="H5327" t="s">
        <v>2951</v>
      </c>
      <c r="I5327" t="s">
        <v>22</v>
      </c>
      <c r="J5327" t="s">
        <v>23</v>
      </c>
      <c r="K5327" t="s">
        <v>1118</v>
      </c>
      <c r="L5327" t="s">
        <v>39</v>
      </c>
      <c r="M5327">
        <v>90712</v>
      </c>
      <c r="N5327" t="s">
        <v>40</v>
      </c>
      <c r="O5327" t="s">
        <v>3961</v>
      </c>
      <c r="P5327" t="s">
        <v>28</v>
      </c>
      <c r="Q5327" t="s">
        <v>61</v>
      </c>
      <c r="R5327" t="s">
        <v>3962</v>
      </c>
      <c r="S5327">
        <v>25.08</v>
      </c>
      <c r="T5327" s="3"/>
    </row>
    <row r="5328" spans="1:20" x14ac:dyDescent="0.3">
      <c r="A5328">
        <v>5327</v>
      </c>
      <c r="B5328" t="s">
        <v>8151</v>
      </c>
      <c r="C5328">
        <f t="shared" si="83"/>
        <v>4</v>
      </c>
      <c r="D5328" s="1">
        <v>42386</v>
      </c>
      <c r="E5328" s="1">
        <v>42391</v>
      </c>
      <c r="F5328" t="s">
        <v>46</v>
      </c>
      <c r="G5328" t="s">
        <v>5381</v>
      </c>
      <c r="H5328" t="s">
        <v>5382</v>
      </c>
      <c r="I5328" t="s">
        <v>37</v>
      </c>
      <c r="J5328" t="s">
        <v>23</v>
      </c>
      <c r="K5328" t="s">
        <v>1480</v>
      </c>
      <c r="L5328" t="s">
        <v>1244</v>
      </c>
      <c r="M5328">
        <v>1841</v>
      </c>
      <c r="N5328" t="s">
        <v>144</v>
      </c>
      <c r="O5328" t="s">
        <v>5849</v>
      </c>
      <c r="P5328" t="s">
        <v>42</v>
      </c>
      <c r="Q5328" t="s">
        <v>64</v>
      </c>
      <c r="R5328" t="s">
        <v>5850</v>
      </c>
      <c r="S5328">
        <v>6.68</v>
      </c>
      <c r="T5328" s="3"/>
    </row>
    <row r="5329" spans="1:20" x14ac:dyDescent="0.3">
      <c r="A5329">
        <v>5328</v>
      </c>
      <c r="B5329" t="s">
        <v>8152</v>
      </c>
      <c r="C5329">
        <f t="shared" si="83"/>
        <v>2</v>
      </c>
      <c r="D5329" s="1">
        <v>42010</v>
      </c>
      <c r="E5329" s="1">
        <v>42012</v>
      </c>
      <c r="F5329" t="s">
        <v>19</v>
      </c>
      <c r="G5329" t="s">
        <v>6975</v>
      </c>
      <c r="H5329" t="s">
        <v>6976</v>
      </c>
      <c r="I5329" t="s">
        <v>22</v>
      </c>
      <c r="J5329" t="s">
        <v>23</v>
      </c>
      <c r="K5329" t="s">
        <v>38</v>
      </c>
      <c r="L5329" t="s">
        <v>39</v>
      </c>
      <c r="M5329">
        <v>90049</v>
      </c>
      <c r="N5329" t="s">
        <v>40</v>
      </c>
      <c r="O5329" t="s">
        <v>1980</v>
      </c>
      <c r="P5329" t="s">
        <v>42</v>
      </c>
      <c r="Q5329" t="s">
        <v>86</v>
      </c>
      <c r="R5329" t="s">
        <v>1981</v>
      </c>
      <c r="S5329">
        <v>19.440000000000001</v>
      </c>
      <c r="T5329" s="3"/>
    </row>
    <row r="5330" spans="1:20" x14ac:dyDescent="0.3">
      <c r="A5330">
        <v>5329</v>
      </c>
      <c r="B5330" t="s">
        <v>8153</v>
      </c>
      <c r="C5330">
        <f t="shared" si="83"/>
        <v>10</v>
      </c>
      <c r="D5330" s="1">
        <v>42434</v>
      </c>
      <c r="E5330" s="1">
        <v>42438</v>
      </c>
      <c r="F5330" t="s">
        <v>46</v>
      </c>
      <c r="G5330" t="s">
        <v>1370</v>
      </c>
      <c r="H5330" t="s">
        <v>1371</v>
      </c>
      <c r="I5330" t="s">
        <v>22</v>
      </c>
      <c r="J5330" t="s">
        <v>23</v>
      </c>
      <c r="K5330" t="s">
        <v>180</v>
      </c>
      <c r="L5330" t="s">
        <v>100</v>
      </c>
      <c r="M5330">
        <v>77036</v>
      </c>
      <c r="N5330" t="s">
        <v>101</v>
      </c>
      <c r="O5330" t="s">
        <v>1643</v>
      </c>
      <c r="P5330" t="s">
        <v>67</v>
      </c>
      <c r="Q5330" t="s">
        <v>68</v>
      </c>
      <c r="R5330" t="s">
        <v>1644</v>
      </c>
      <c r="S5330">
        <v>31.92</v>
      </c>
      <c r="T5330" s="3"/>
    </row>
    <row r="5331" spans="1:20" x14ac:dyDescent="0.3">
      <c r="A5331">
        <v>5330</v>
      </c>
      <c r="B5331" t="s">
        <v>8154</v>
      </c>
      <c r="C5331">
        <f t="shared" si="83"/>
        <v>52</v>
      </c>
      <c r="D5331" s="1">
        <v>43094</v>
      </c>
      <c r="E5331" s="1">
        <v>43097</v>
      </c>
      <c r="F5331" t="s">
        <v>19</v>
      </c>
      <c r="G5331" t="s">
        <v>3151</v>
      </c>
      <c r="H5331" t="s">
        <v>3152</v>
      </c>
      <c r="I5331" t="s">
        <v>22</v>
      </c>
      <c r="J5331" t="s">
        <v>23</v>
      </c>
      <c r="K5331" t="s">
        <v>262</v>
      </c>
      <c r="L5331" t="s">
        <v>263</v>
      </c>
      <c r="M5331">
        <v>10035</v>
      </c>
      <c r="N5331" t="s">
        <v>144</v>
      </c>
      <c r="O5331" t="s">
        <v>1198</v>
      </c>
      <c r="P5331" t="s">
        <v>42</v>
      </c>
      <c r="Q5331" t="s">
        <v>71</v>
      </c>
      <c r="R5331" t="s">
        <v>1199</v>
      </c>
      <c r="S5331">
        <v>33.567999999999998</v>
      </c>
      <c r="T5331" s="3"/>
    </row>
    <row r="5332" spans="1:20" x14ac:dyDescent="0.3">
      <c r="A5332">
        <v>5331</v>
      </c>
      <c r="B5332" t="s">
        <v>8155</v>
      </c>
      <c r="C5332">
        <f t="shared" si="83"/>
        <v>36</v>
      </c>
      <c r="D5332" s="1">
        <v>42982</v>
      </c>
      <c r="E5332" s="1">
        <v>42986</v>
      </c>
      <c r="F5332" t="s">
        <v>46</v>
      </c>
      <c r="G5332" t="s">
        <v>5423</v>
      </c>
      <c r="H5332" t="s">
        <v>5424</v>
      </c>
      <c r="I5332" t="s">
        <v>22</v>
      </c>
      <c r="J5332" t="s">
        <v>23</v>
      </c>
      <c r="K5332" t="s">
        <v>262</v>
      </c>
      <c r="L5332" t="s">
        <v>263</v>
      </c>
      <c r="M5332">
        <v>10011</v>
      </c>
      <c r="N5332" t="s">
        <v>144</v>
      </c>
      <c r="O5332" t="s">
        <v>5148</v>
      </c>
      <c r="P5332" t="s">
        <v>28</v>
      </c>
      <c r="Q5332" t="s">
        <v>61</v>
      </c>
      <c r="R5332" t="s">
        <v>5149</v>
      </c>
      <c r="S5332">
        <v>63.94</v>
      </c>
      <c r="T5332" s="3"/>
    </row>
    <row r="5333" spans="1:20" x14ac:dyDescent="0.3">
      <c r="A5333">
        <v>5332</v>
      </c>
      <c r="B5333" t="s">
        <v>8155</v>
      </c>
      <c r="C5333">
        <f t="shared" si="83"/>
        <v>36</v>
      </c>
      <c r="D5333" s="1">
        <v>42982</v>
      </c>
      <c r="E5333" s="1">
        <v>42986</v>
      </c>
      <c r="F5333" t="s">
        <v>46</v>
      </c>
      <c r="G5333" t="s">
        <v>5423</v>
      </c>
      <c r="H5333" t="s">
        <v>5424</v>
      </c>
      <c r="I5333" t="s">
        <v>22</v>
      </c>
      <c r="J5333" t="s">
        <v>23</v>
      </c>
      <c r="K5333" t="s">
        <v>262</v>
      </c>
      <c r="L5333" t="s">
        <v>263</v>
      </c>
      <c r="M5333">
        <v>10011</v>
      </c>
      <c r="N5333" t="s">
        <v>144</v>
      </c>
      <c r="O5333" t="s">
        <v>281</v>
      </c>
      <c r="P5333" t="s">
        <v>42</v>
      </c>
      <c r="Q5333" t="s">
        <v>71</v>
      </c>
      <c r="R5333" t="s">
        <v>282</v>
      </c>
      <c r="S5333">
        <v>60.6</v>
      </c>
      <c r="T5333" s="3"/>
    </row>
    <row r="5334" spans="1:20" x14ac:dyDescent="0.3">
      <c r="A5334">
        <v>5333</v>
      </c>
      <c r="B5334" t="s">
        <v>8155</v>
      </c>
      <c r="C5334">
        <f t="shared" si="83"/>
        <v>36</v>
      </c>
      <c r="D5334" s="1">
        <v>42982</v>
      </c>
      <c r="E5334" s="1">
        <v>42986</v>
      </c>
      <c r="F5334" t="s">
        <v>46</v>
      </c>
      <c r="G5334" t="s">
        <v>5423</v>
      </c>
      <c r="H5334" t="s">
        <v>5424</v>
      </c>
      <c r="I5334" t="s">
        <v>22</v>
      </c>
      <c r="J5334" t="s">
        <v>23</v>
      </c>
      <c r="K5334" t="s">
        <v>262</v>
      </c>
      <c r="L5334" t="s">
        <v>263</v>
      </c>
      <c r="M5334">
        <v>10011</v>
      </c>
      <c r="N5334" t="s">
        <v>144</v>
      </c>
      <c r="O5334" t="s">
        <v>2620</v>
      </c>
      <c r="P5334" t="s">
        <v>42</v>
      </c>
      <c r="Q5334" t="s">
        <v>575</v>
      </c>
      <c r="R5334" t="s">
        <v>2621</v>
      </c>
      <c r="S5334">
        <v>22.72</v>
      </c>
      <c r="T5334" s="3"/>
    </row>
    <row r="5335" spans="1:20" x14ac:dyDescent="0.3">
      <c r="A5335">
        <v>5334</v>
      </c>
      <c r="B5335" t="s">
        <v>8156</v>
      </c>
      <c r="C5335">
        <f t="shared" si="83"/>
        <v>35</v>
      </c>
      <c r="D5335" s="1">
        <v>42242</v>
      </c>
      <c r="E5335" s="1">
        <v>42248</v>
      </c>
      <c r="F5335" t="s">
        <v>46</v>
      </c>
      <c r="G5335" t="s">
        <v>403</v>
      </c>
      <c r="H5335" t="s">
        <v>404</v>
      </c>
      <c r="I5335" t="s">
        <v>22</v>
      </c>
      <c r="J5335" t="s">
        <v>23</v>
      </c>
      <c r="K5335" t="s">
        <v>603</v>
      </c>
      <c r="L5335" t="s">
        <v>241</v>
      </c>
      <c r="M5335">
        <v>19711</v>
      </c>
      <c r="N5335" t="s">
        <v>144</v>
      </c>
      <c r="O5335" t="s">
        <v>6830</v>
      </c>
      <c r="P5335" t="s">
        <v>28</v>
      </c>
      <c r="Q5335" t="s">
        <v>61</v>
      </c>
      <c r="R5335" t="s">
        <v>6831</v>
      </c>
      <c r="S5335">
        <v>10.68</v>
      </c>
      <c r="T5335" s="3"/>
    </row>
    <row r="5336" spans="1:20" x14ac:dyDescent="0.3">
      <c r="A5336">
        <v>5335</v>
      </c>
      <c r="B5336" t="s">
        <v>8156</v>
      </c>
      <c r="C5336">
        <f t="shared" si="83"/>
        <v>35</v>
      </c>
      <c r="D5336" s="1">
        <v>42242</v>
      </c>
      <c r="E5336" s="1">
        <v>42248</v>
      </c>
      <c r="F5336" t="s">
        <v>46</v>
      </c>
      <c r="G5336" t="s">
        <v>403</v>
      </c>
      <c r="H5336" t="s">
        <v>404</v>
      </c>
      <c r="I5336" t="s">
        <v>22</v>
      </c>
      <c r="J5336" t="s">
        <v>23</v>
      </c>
      <c r="K5336" t="s">
        <v>603</v>
      </c>
      <c r="L5336" t="s">
        <v>241</v>
      </c>
      <c r="M5336">
        <v>19711</v>
      </c>
      <c r="N5336" t="s">
        <v>144</v>
      </c>
      <c r="O5336" t="s">
        <v>4865</v>
      </c>
      <c r="P5336" t="s">
        <v>42</v>
      </c>
      <c r="Q5336" t="s">
        <v>86</v>
      </c>
      <c r="R5336" t="s">
        <v>4866</v>
      </c>
      <c r="S5336">
        <v>17.34</v>
      </c>
      <c r="T5336" s="3"/>
    </row>
    <row r="5337" spans="1:20" x14ac:dyDescent="0.3">
      <c r="A5337">
        <v>5336</v>
      </c>
      <c r="B5337" t="s">
        <v>8156</v>
      </c>
      <c r="C5337">
        <f t="shared" si="83"/>
        <v>35</v>
      </c>
      <c r="D5337" s="1">
        <v>42242</v>
      </c>
      <c r="E5337" s="1">
        <v>42248</v>
      </c>
      <c r="F5337" t="s">
        <v>46</v>
      </c>
      <c r="G5337" t="s">
        <v>403</v>
      </c>
      <c r="H5337" t="s">
        <v>404</v>
      </c>
      <c r="I5337" t="s">
        <v>22</v>
      </c>
      <c r="J5337" t="s">
        <v>23</v>
      </c>
      <c r="K5337" t="s">
        <v>603</v>
      </c>
      <c r="L5337" t="s">
        <v>241</v>
      </c>
      <c r="M5337">
        <v>19711</v>
      </c>
      <c r="N5337" t="s">
        <v>144</v>
      </c>
      <c r="O5337" t="s">
        <v>3660</v>
      </c>
      <c r="P5337" t="s">
        <v>42</v>
      </c>
      <c r="Q5337" t="s">
        <v>86</v>
      </c>
      <c r="R5337" t="s">
        <v>3661</v>
      </c>
      <c r="S5337">
        <v>3.38</v>
      </c>
      <c r="T5337" s="3"/>
    </row>
    <row r="5338" spans="1:20" x14ac:dyDescent="0.3">
      <c r="A5338">
        <v>5337</v>
      </c>
      <c r="B5338" t="s">
        <v>8157</v>
      </c>
      <c r="C5338">
        <f t="shared" si="83"/>
        <v>21</v>
      </c>
      <c r="D5338" s="1">
        <v>42511</v>
      </c>
      <c r="E5338" s="1">
        <v>42515</v>
      </c>
      <c r="F5338" t="s">
        <v>46</v>
      </c>
      <c r="G5338" t="s">
        <v>4672</v>
      </c>
      <c r="H5338" t="s">
        <v>4673</v>
      </c>
      <c r="I5338" t="s">
        <v>37</v>
      </c>
      <c r="J5338" t="s">
        <v>23</v>
      </c>
      <c r="K5338" t="s">
        <v>91</v>
      </c>
      <c r="L5338" t="s">
        <v>92</v>
      </c>
      <c r="M5338">
        <v>98105</v>
      </c>
      <c r="N5338" t="s">
        <v>40</v>
      </c>
      <c r="O5338" t="s">
        <v>2618</v>
      </c>
      <c r="P5338" t="s">
        <v>42</v>
      </c>
      <c r="Q5338" t="s">
        <v>71</v>
      </c>
      <c r="R5338" t="s">
        <v>2619</v>
      </c>
      <c r="S5338">
        <v>26.975999999999999</v>
      </c>
      <c r="T5338" s="3"/>
    </row>
    <row r="5339" spans="1:20" x14ac:dyDescent="0.3">
      <c r="A5339">
        <v>5338</v>
      </c>
      <c r="B5339" t="s">
        <v>8158</v>
      </c>
      <c r="C5339">
        <f t="shared" si="83"/>
        <v>42</v>
      </c>
      <c r="D5339" s="1">
        <v>43389</v>
      </c>
      <c r="E5339" s="1">
        <v>43394</v>
      </c>
      <c r="F5339" t="s">
        <v>46</v>
      </c>
      <c r="G5339" t="s">
        <v>2675</v>
      </c>
      <c r="H5339" t="s">
        <v>2676</v>
      </c>
      <c r="I5339" t="s">
        <v>37</v>
      </c>
      <c r="J5339" t="s">
        <v>23</v>
      </c>
      <c r="K5339" t="s">
        <v>619</v>
      </c>
      <c r="L5339" t="s">
        <v>306</v>
      </c>
      <c r="M5339">
        <v>85254</v>
      </c>
      <c r="N5339" t="s">
        <v>40</v>
      </c>
      <c r="O5339" t="s">
        <v>5781</v>
      </c>
      <c r="P5339" t="s">
        <v>42</v>
      </c>
      <c r="Q5339" t="s">
        <v>86</v>
      </c>
      <c r="R5339" t="s">
        <v>5782</v>
      </c>
      <c r="S5339">
        <v>307.77600000000001</v>
      </c>
      <c r="T5339" s="3"/>
    </row>
    <row r="5340" spans="1:20" x14ac:dyDescent="0.3">
      <c r="A5340">
        <v>5339</v>
      </c>
      <c r="B5340" t="s">
        <v>8159</v>
      </c>
      <c r="C5340">
        <f t="shared" si="83"/>
        <v>46</v>
      </c>
      <c r="D5340" s="1">
        <v>42683</v>
      </c>
      <c r="E5340" s="1">
        <v>42688</v>
      </c>
      <c r="F5340" t="s">
        <v>19</v>
      </c>
      <c r="G5340" t="s">
        <v>1963</v>
      </c>
      <c r="H5340" t="s">
        <v>1964</v>
      </c>
      <c r="I5340" t="s">
        <v>22</v>
      </c>
      <c r="J5340" t="s">
        <v>23</v>
      </c>
      <c r="K5340" t="s">
        <v>2344</v>
      </c>
      <c r="L5340" t="s">
        <v>263</v>
      </c>
      <c r="M5340">
        <v>11572</v>
      </c>
      <c r="N5340" t="s">
        <v>144</v>
      </c>
      <c r="O5340" t="s">
        <v>4668</v>
      </c>
      <c r="P5340" t="s">
        <v>42</v>
      </c>
      <c r="Q5340" t="s">
        <v>55</v>
      </c>
      <c r="R5340" t="s">
        <v>4669</v>
      </c>
      <c r="S5340">
        <v>244.55</v>
      </c>
      <c r="T5340" s="3"/>
    </row>
    <row r="5341" spans="1:20" x14ac:dyDescent="0.3">
      <c r="A5341">
        <v>5340</v>
      </c>
      <c r="B5341" t="s">
        <v>8159</v>
      </c>
      <c r="C5341">
        <f t="shared" si="83"/>
        <v>46</v>
      </c>
      <c r="D5341" s="1">
        <v>42683</v>
      </c>
      <c r="E5341" s="1">
        <v>42688</v>
      </c>
      <c r="F5341" t="s">
        <v>19</v>
      </c>
      <c r="G5341" t="s">
        <v>1963</v>
      </c>
      <c r="H5341" t="s">
        <v>1964</v>
      </c>
      <c r="I5341" t="s">
        <v>22</v>
      </c>
      <c r="J5341" t="s">
        <v>23</v>
      </c>
      <c r="K5341" t="s">
        <v>2344</v>
      </c>
      <c r="L5341" t="s">
        <v>263</v>
      </c>
      <c r="M5341">
        <v>11572</v>
      </c>
      <c r="N5341" t="s">
        <v>144</v>
      </c>
      <c r="O5341" t="s">
        <v>168</v>
      </c>
      <c r="P5341" t="s">
        <v>42</v>
      </c>
      <c r="Q5341" t="s">
        <v>169</v>
      </c>
      <c r="R5341" t="s">
        <v>170</v>
      </c>
      <c r="S5341">
        <v>12.24</v>
      </c>
      <c r="T5341" s="3"/>
    </row>
    <row r="5342" spans="1:20" x14ac:dyDescent="0.3">
      <c r="A5342">
        <v>5341</v>
      </c>
      <c r="B5342" t="s">
        <v>8159</v>
      </c>
      <c r="C5342">
        <f t="shared" si="83"/>
        <v>46</v>
      </c>
      <c r="D5342" s="1">
        <v>42683</v>
      </c>
      <c r="E5342" s="1">
        <v>42688</v>
      </c>
      <c r="F5342" t="s">
        <v>19</v>
      </c>
      <c r="G5342" t="s">
        <v>1963</v>
      </c>
      <c r="H5342" t="s">
        <v>1964</v>
      </c>
      <c r="I5342" t="s">
        <v>22</v>
      </c>
      <c r="J5342" t="s">
        <v>23</v>
      </c>
      <c r="K5342" t="s">
        <v>2344</v>
      </c>
      <c r="L5342" t="s">
        <v>263</v>
      </c>
      <c r="M5342">
        <v>11572</v>
      </c>
      <c r="N5342" t="s">
        <v>144</v>
      </c>
      <c r="O5342" t="s">
        <v>7746</v>
      </c>
      <c r="P5342" t="s">
        <v>67</v>
      </c>
      <c r="Q5342" t="s">
        <v>157</v>
      </c>
      <c r="R5342" t="s">
        <v>7747</v>
      </c>
      <c r="S5342">
        <v>13.98</v>
      </c>
      <c r="T5342" s="3"/>
    </row>
    <row r="5343" spans="1:20" x14ac:dyDescent="0.3">
      <c r="A5343">
        <v>5342</v>
      </c>
      <c r="B5343" t="s">
        <v>8159</v>
      </c>
      <c r="C5343">
        <f t="shared" si="83"/>
        <v>46</v>
      </c>
      <c r="D5343" s="1">
        <v>42683</v>
      </c>
      <c r="E5343" s="1">
        <v>42688</v>
      </c>
      <c r="F5343" t="s">
        <v>19</v>
      </c>
      <c r="G5343" t="s">
        <v>1963</v>
      </c>
      <c r="H5343" t="s">
        <v>1964</v>
      </c>
      <c r="I5343" t="s">
        <v>22</v>
      </c>
      <c r="J5343" t="s">
        <v>23</v>
      </c>
      <c r="K5343" t="s">
        <v>2344</v>
      </c>
      <c r="L5343" t="s">
        <v>263</v>
      </c>
      <c r="M5343">
        <v>11572</v>
      </c>
      <c r="N5343" t="s">
        <v>144</v>
      </c>
      <c r="O5343" t="s">
        <v>5443</v>
      </c>
      <c r="P5343" t="s">
        <v>67</v>
      </c>
      <c r="Q5343" t="s">
        <v>157</v>
      </c>
      <c r="R5343" t="s">
        <v>5444</v>
      </c>
      <c r="S5343">
        <v>899.95</v>
      </c>
      <c r="T5343" s="3"/>
    </row>
    <row r="5344" spans="1:20" x14ac:dyDescent="0.3">
      <c r="A5344">
        <v>5343</v>
      </c>
      <c r="B5344" t="s">
        <v>8160</v>
      </c>
      <c r="C5344">
        <f t="shared" si="83"/>
        <v>47</v>
      </c>
      <c r="D5344" s="1">
        <v>42329</v>
      </c>
      <c r="E5344" s="1">
        <v>42335</v>
      </c>
      <c r="F5344" t="s">
        <v>46</v>
      </c>
      <c r="G5344" t="s">
        <v>8161</v>
      </c>
      <c r="H5344" t="s">
        <v>8162</v>
      </c>
      <c r="I5344" t="s">
        <v>37</v>
      </c>
      <c r="J5344" t="s">
        <v>23</v>
      </c>
      <c r="K5344" t="s">
        <v>813</v>
      </c>
      <c r="L5344" t="s">
        <v>100</v>
      </c>
      <c r="M5344">
        <v>75220</v>
      </c>
      <c r="N5344" t="s">
        <v>101</v>
      </c>
      <c r="O5344" t="s">
        <v>168</v>
      </c>
      <c r="P5344" t="s">
        <v>42</v>
      </c>
      <c r="Q5344" t="s">
        <v>169</v>
      </c>
      <c r="R5344" t="s">
        <v>170</v>
      </c>
      <c r="S5344">
        <v>1.6319999999999999</v>
      </c>
      <c r="T5344" s="3"/>
    </row>
    <row r="5345" spans="1:20" x14ac:dyDescent="0.3">
      <c r="A5345">
        <v>5344</v>
      </c>
      <c r="B5345" t="s">
        <v>8160</v>
      </c>
      <c r="C5345">
        <f t="shared" si="83"/>
        <v>47</v>
      </c>
      <c r="D5345" s="1">
        <v>42329</v>
      </c>
      <c r="E5345" s="1">
        <v>42335</v>
      </c>
      <c r="F5345" t="s">
        <v>46</v>
      </c>
      <c r="G5345" t="s">
        <v>8161</v>
      </c>
      <c r="H5345" t="s">
        <v>8162</v>
      </c>
      <c r="I5345" t="s">
        <v>37</v>
      </c>
      <c r="J5345" t="s">
        <v>23</v>
      </c>
      <c r="K5345" t="s">
        <v>813</v>
      </c>
      <c r="L5345" t="s">
        <v>100</v>
      </c>
      <c r="M5345">
        <v>75220</v>
      </c>
      <c r="N5345" t="s">
        <v>101</v>
      </c>
      <c r="O5345" t="s">
        <v>4326</v>
      </c>
      <c r="P5345" t="s">
        <v>67</v>
      </c>
      <c r="Q5345" t="s">
        <v>68</v>
      </c>
      <c r="R5345" t="s">
        <v>4327</v>
      </c>
      <c r="S5345">
        <v>267.95999999999998</v>
      </c>
      <c r="T5345" s="3"/>
    </row>
    <row r="5346" spans="1:20" x14ac:dyDescent="0.3">
      <c r="A5346">
        <v>5345</v>
      </c>
      <c r="B5346" t="s">
        <v>8163</v>
      </c>
      <c r="C5346">
        <f t="shared" si="83"/>
        <v>42</v>
      </c>
      <c r="D5346" s="1">
        <v>42654</v>
      </c>
      <c r="E5346" s="1">
        <v>42656</v>
      </c>
      <c r="F5346" t="s">
        <v>19</v>
      </c>
      <c r="G5346" t="s">
        <v>1124</v>
      </c>
      <c r="H5346" t="s">
        <v>1125</v>
      </c>
      <c r="I5346" t="s">
        <v>22</v>
      </c>
      <c r="J5346" t="s">
        <v>23</v>
      </c>
      <c r="K5346" t="s">
        <v>385</v>
      </c>
      <c r="L5346" t="s">
        <v>263</v>
      </c>
      <c r="M5346">
        <v>14609</v>
      </c>
      <c r="N5346" t="s">
        <v>144</v>
      </c>
      <c r="O5346" t="s">
        <v>5621</v>
      </c>
      <c r="P5346" t="s">
        <v>67</v>
      </c>
      <c r="Q5346" t="s">
        <v>157</v>
      </c>
      <c r="R5346" t="s">
        <v>6807</v>
      </c>
      <c r="S5346">
        <v>31.95</v>
      </c>
      <c r="T5346" s="3"/>
    </row>
    <row r="5347" spans="1:20" x14ac:dyDescent="0.3">
      <c r="A5347">
        <v>5346</v>
      </c>
      <c r="B5347" t="s">
        <v>8164</v>
      </c>
      <c r="C5347">
        <f t="shared" si="83"/>
        <v>12</v>
      </c>
      <c r="D5347" s="1">
        <v>43180</v>
      </c>
      <c r="E5347" s="1">
        <v>43182</v>
      </c>
      <c r="F5347" t="s">
        <v>19</v>
      </c>
      <c r="G5347" t="s">
        <v>515</v>
      </c>
      <c r="H5347" t="s">
        <v>516</v>
      </c>
      <c r="I5347" t="s">
        <v>22</v>
      </c>
      <c r="J5347" t="s">
        <v>23</v>
      </c>
      <c r="K5347" t="s">
        <v>38</v>
      </c>
      <c r="L5347" t="s">
        <v>39</v>
      </c>
      <c r="M5347">
        <v>90045</v>
      </c>
      <c r="N5347" t="s">
        <v>40</v>
      </c>
      <c r="O5347" t="s">
        <v>1014</v>
      </c>
      <c r="P5347" t="s">
        <v>42</v>
      </c>
      <c r="Q5347" t="s">
        <v>55</v>
      </c>
      <c r="R5347" t="s">
        <v>1015</v>
      </c>
      <c r="S5347">
        <v>725.84</v>
      </c>
      <c r="T5347" s="3"/>
    </row>
    <row r="5348" spans="1:20" x14ac:dyDescent="0.3">
      <c r="A5348">
        <v>5347</v>
      </c>
      <c r="B5348" t="s">
        <v>8164</v>
      </c>
      <c r="C5348">
        <f t="shared" si="83"/>
        <v>12</v>
      </c>
      <c r="D5348" s="1">
        <v>43180</v>
      </c>
      <c r="E5348" s="1">
        <v>43182</v>
      </c>
      <c r="F5348" t="s">
        <v>19</v>
      </c>
      <c r="G5348" t="s">
        <v>515</v>
      </c>
      <c r="H5348" t="s">
        <v>516</v>
      </c>
      <c r="I5348" t="s">
        <v>22</v>
      </c>
      <c r="J5348" t="s">
        <v>23</v>
      </c>
      <c r="K5348" t="s">
        <v>38</v>
      </c>
      <c r="L5348" t="s">
        <v>39</v>
      </c>
      <c r="M5348">
        <v>90045</v>
      </c>
      <c r="N5348" t="s">
        <v>40</v>
      </c>
      <c r="O5348" t="s">
        <v>488</v>
      </c>
      <c r="P5348" t="s">
        <v>42</v>
      </c>
      <c r="Q5348" t="s">
        <v>71</v>
      </c>
      <c r="R5348" t="s">
        <v>489</v>
      </c>
      <c r="S5348">
        <v>10.896000000000001</v>
      </c>
      <c r="T5348" s="3"/>
    </row>
    <row r="5349" spans="1:20" x14ac:dyDescent="0.3">
      <c r="A5349">
        <v>5348</v>
      </c>
      <c r="B5349" t="s">
        <v>8164</v>
      </c>
      <c r="C5349">
        <f t="shared" si="83"/>
        <v>12</v>
      </c>
      <c r="D5349" s="1">
        <v>43180</v>
      </c>
      <c r="E5349" s="1">
        <v>43182</v>
      </c>
      <c r="F5349" t="s">
        <v>19</v>
      </c>
      <c r="G5349" t="s">
        <v>515</v>
      </c>
      <c r="H5349" t="s">
        <v>516</v>
      </c>
      <c r="I5349" t="s">
        <v>22</v>
      </c>
      <c r="J5349" t="s">
        <v>23</v>
      </c>
      <c r="K5349" t="s">
        <v>38</v>
      </c>
      <c r="L5349" t="s">
        <v>39</v>
      </c>
      <c r="M5349">
        <v>90045</v>
      </c>
      <c r="N5349" t="s">
        <v>40</v>
      </c>
      <c r="O5349" t="s">
        <v>3429</v>
      </c>
      <c r="P5349" t="s">
        <v>42</v>
      </c>
      <c r="Q5349" t="s">
        <v>71</v>
      </c>
      <c r="R5349" t="s">
        <v>3430</v>
      </c>
      <c r="S5349">
        <v>8.5440000000000005</v>
      </c>
      <c r="T5349" s="3"/>
    </row>
    <row r="5350" spans="1:20" x14ac:dyDescent="0.3">
      <c r="A5350">
        <v>5349</v>
      </c>
      <c r="B5350" t="s">
        <v>8165</v>
      </c>
      <c r="C5350">
        <f t="shared" si="83"/>
        <v>2</v>
      </c>
      <c r="D5350" s="1">
        <v>42373</v>
      </c>
      <c r="E5350" s="1">
        <v>42379</v>
      </c>
      <c r="F5350" t="s">
        <v>46</v>
      </c>
      <c r="G5350" t="s">
        <v>2421</v>
      </c>
      <c r="H5350" t="s">
        <v>2422</v>
      </c>
      <c r="I5350" t="s">
        <v>37</v>
      </c>
      <c r="J5350" t="s">
        <v>23</v>
      </c>
      <c r="K5350" t="s">
        <v>8166</v>
      </c>
      <c r="L5350" t="s">
        <v>225</v>
      </c>
      <c r="M5350">
        <v>55125</v>
      </c>
      <c r="N5350" t="s">
        <v>101</v>
      </c>
      <c r="O5350" t="s">
        <v>3246</v>
      </c>
      <c r="P5350" t="s">
        <v>42</v>
      </c>
      <c r="Q5350" t="s">
        <v>71</v>
      </c>
      <c r="R5350" t="s">
        <v>3247</v>
      </c>
      <c r="S5350">
        <v>32.340000000000003</v>
      </c>
      <c r="T5350" s="3"/>
    </row>
    <row r="5351" spans="1:20" x14ac:dyDescent="0.3">
      <c r="A5351">
        <v>5350</v>
      </c>
      <c r="B5351" t="s">
        <v>8165</v>
      </c>
      <c r="C5351">
        <f t="shared" si="83"/>
        <v>2</v>
      </c>
      <c r="D5351" s="1">
        <v>42373</v>
      </c>
      <c r="E5351" s="1">
        <v>42379</v>
      </c>
      <c r="F5351" t="s">
        <v>46</v>
      </c>
      <c r="G5351" t="s">
        <v>2421</v>
      </c>
      <c r="H5351" t="s">
        <v>2422</v>
      </c>
      <c r="I5351" t="s">
        <v>37</v>
      </c>
      <c r="J5351" t="s">
        <v>23</v>
      </c>
      <c r="K5351" t="s">
        <v>8166</v>
      </c>
      <c r="L5351" t="s">
        <v>225</v>
      </c>
      <c r="M5351">
        <v>55125</v>
      </c>
      <c r="N5351" t="s">
        <v>101</v>
      </c>
      <c r="O5351" t="s">
        <v>934</v>
      </c>
      <c r="P5351" t="s">
        <v>42</v>
      </c>
      <c r="Q5351" t="s">
        <v>86</v>
      </c>
      <c r="R5351" t="s">
        <v>935</v>
      </c>
      <c r="S5351">
        <v>39.9</v>
      </c>
      <c r="T5351" s="3"/>
    </row>
    <row r="5352" spans="1:20" x14ac:dyDescent="0.3">
      <c r="A5352">
        <v>5351</v>
      </c>
      <c r="B5352" t="s">
        <v>8167</v>
      </c>
      <c r="C5352">
        <f t="shared" si="83"/>
        <v>50</v>
      </c>
      <c r="D5352" s="1">
        <v>43443</v>
      </c>
      <c r="E5352" s="1">
        <v>43450</v>
      </c>
      <c r="F5352" t="s">
        <v>46</v>
      </c>
      <c r="G5352" t="s">
        <v>238</v>
      </c>
      <c r="H5352" t="s">
        <v>239</v>
      </c>
      <c r="I5352" t="s">
        <v>22</v>
      </c>
      <c r="J5352" t="s">
        <v>23</v>
      </c>
      <c r="K5352" t="s">
        <v>1613</v>
      </c>
      <c r="L5352" t="s">
        <v>207</v>
      </c>
      <c r="M5352">
        <v>60068</v>
      </c>
      <c r="N5352" t="s">
        <v>101</v>
      </c>
      <c r="O5352" t="s">
        <v>2652</v>
      </c>
      <c r="P5352" t="s">
        <v>42</v>
      </c>
      <c r="Q5352" t="s">
        <v>86</v>
      </c>
      <c r="R5352" t="s">
        <v>2653</v>
      </c>
      <c r="S5352">
        <v>143.85599999999999</v>
      </c>
      <c r="T5352" s="3"/>
    </row>
    <row r="5353" spans="1:20" x14ac:dyDescent="0.3">
      <c r="A5353">
        <v>5352</v>
      </c>
      <c r="B5353" t="s">
        <v>8168</v>
      </c>
      <c r="C5353">
        <f t="shared" si="83"/>
        <v>36</v>
      </c>
      <c r="D5353" s="1">
        <v>42984</v>
      </c>
      <c r="E5353" s="1">
        <v>42990</v>
      </c>
      <c r="F5353" t="s">
        <v>46</v>
      </c>
      <c r="G5353" t="s">
        <v>2395</v>
      </c>
      <c r="H5353" t="s">
        <v>2396</v>
      </c>
      <c r="I5353" t="s">
        <v>37</v>
      </c>
      <c r="J5353" t="s">
        <v>23</v>
      </c>
      <c r="K5353" t="s">
        <v>813</v>
      </c>
      <c r="L5353" t="s">
        <v>100</v>
      </c>
      <c r="M5353">
        <v>75217</v>
      </c>
      <c r="N5353" t="s">
        <v>101</v>
      </c>
      <c r="O5353" t="s">
        <v>5807</v>
      </c>
      <c r="P5353" t="s">
        <v>42</v>
      </c>
      <c r="Q5353" t="s">
        <v>86</v>
      </c>
      <c r="R5353" t="s">
        <v>5808</v>
      </c>
      <c r="S5353">
        <v>41.92</v>
      </c>
      <c r="T5353" s="3"/>
    </row>
    <row r="5354" spans="1:20" x14ac:dyDescent="0.3">
      <c r="A5354">
        <v>5353</v>
      </c>
      <c r="B5354" t="s">
        <v>8168</v>
      </c>
      <c r="C5354">
        <f t="shared" si="83"/>
        <v>36</v>
      </c>
      <c r="D5354" s="1">
        <v>42984</v>
      </c>
      <c r="E5354" s="1">
        <v>42990</v>
      </c>
      <c r="F5354" t="s">
        <v>46</v>
      </c>
      <c r="G5354" t="s">
        <v>2395</v>
      </c>
      <c r="H5354" t="s">
        <v>2396</v>
      </c>
      <c r="I5354" t="s">
        <v>37</v>
      </c>
      <c r="J5354" t="s">
        <v>23</v>
      </c>
      <c r="K5354" t="s">
        <v>813</v>
      </c>
      <c r="L5354" t="s">
        <v>100</v>
      </c>
      <c r="M5354">
        <v>75217</v>
      </c>
      <c r="N5354" t="s">
        <v>101</v>
      </c>
      <c r="O5354" t="s">
        <v>267</v>
      </c>
      <c r="P5354" t="s">
        <v>67</v>
      </c>
      <c r="Q5354" t="s">
        <v>68</v>
      </c>
      <c r="R5354" t="s">
        <v>268</v>
      </c>
      <c r="S5354">
        <v>329.584</v>
      </c>
      <c r="T5354" s="3"/>
    </row>
    <row r="5355" spans="1:20" x14ac:dyDescent="0.3">
      <c r="A5355">
        <v>5354</v>
      </c>
      <c r="B5355" t="s">
        <v>8169</v>
      </c>
      <c r="C5355">
        <f t="shared" si="83"/>
        <v>36</v>
      </c>
      <c r="D5355" s="1">
        <v>42981</v>
      </c>
      <c r="E5355" s="1">
        <v>42984</v>
      </c>
      <c r="F5355" t="s">
        <v>184</v>
      </c>
      <c r="G5355" t="s">
        <v>3201</v>
      </c>
      <c r="H5355" t="s">
        <v>3202</v>
      </c>
      <c r="I5355" t="s">
        <v>37</v>
      </c>
      <c r="J5355" t="s">
        <v>23</v>
      </c>
      <c r="K5355" t="s">
        <v>733</v>
      </c>
      <c r="L5355" t="s">
        <v>734</v>
      </c>
      <c r="M5355">
        <v>71203</v>
      </c>
      <c r="N5355" t="s">
        <v>26</v>
      </c>
      <c r="O5355" t="s">
        <v>2473</v>
      </c>
      <c r="P5355" t="s">
        <v>42</v>
      </c>
      <c r="Q5355" t="s">
        <v>71</v>
      </c>
      <c r="R5355" t="s">
        <v>2474</v>
      </c>
      <c r="S5355">
        <v>87.28</v>
      </c>
      <c r="T5355" s="3"/>
    </row>
    <row r="5356" spans="1:20" x14ac:dyDescent="0.3">
      <c r="A5356">
        <v>5355</v>
      </c>
      <c r="B5356" t="s">
        <v>8170</v>
      </c>
      <c r="C5356">
        <f t="shared" si="83"/>
        <v>20</v>
      </c>
      <c r="D5356" s="1">
        <v>42137</v>
      </c>
      <c r="E5356" s="1">
        <v>42143</v>
      </c>
      <c r="F5356" t="s">
        <v>46</v>
      </c>
      <c r="G5356" t="s">
        <v>6424</v>
      </c>
      <c r="H5356" t="s">
        <v>6425</v>
      </c>
      <c r="I5356" t="s">
        <v>37</v>
      </c>
      <c r="J5356" t="s">
        <v>23</v>
      </c>
      <c r="K5356" t="s">
        <v>38</v>
      </c>
      <c r="L5356" t="s">
        <v>39</v>
      </c>
      <c r="M5356">
        <v>90004</v>
      </c>
      <c r="N5356" t="s">
        <v>40</v>
      </c>
      <c r="O5356" t="s">
        <v>5498</v>
      </c>
      <c r="P5356" t="s">
        <v>28</v>
      </c>
      <c r="Q5356" t="s">
        <v>32</v>
      </c>
      <c r="R5356" t="s">
        <v>5499</v>
      </c>
      <c r="S5356">
        <v>279.45600000000002</v>
      </c>
      <c r="T5356" s="3"/>
    </row>
    <row r="5357" spans="1:20" x14ac:dyDescent="0.3">
      <c r="A5357">
        <v>5356</v>
      </c>
      <c r="B5357" t="s">
        <v>8170</v>
      </c>
      <c r="C5357">
        <f t="shared" si="83"/>
        <v>20</v>
      </c>
      <c r="D5357" s="1">
        <v>42137</v>
      </c>
      <c r="E5357" s="1">
        <v>42143</v>
      </c>
      <c r="F5357" t="s">
        <v>46</v>
      </c>
      <c r="G5357" t="s">
        <v>6424</v>
      </c>
      <c r="H5357" t="s">
        <v>6425</v>
      </c>
      <c r="I5357" t="s">
        <v>37</v>
      </c>
      <c r="J5357" t="s">
        <v>23</v>
      </c>
      <c r="K5357" t="s">
        <v>38</v>
      </c>
      <c r="L5357" t="s">
        <v>39</v>
      </c>
      <c r="M5357">
        <v>90004</v>
      </c>
      <c r="N5357" t="s">
        <v>40</v>
      </c>
      <c r="O5357" t="s">
        <v>8171</v>
      </c>
      <c r="P5357" t="s">
        <v>42</v>
      </c>
      <c r="Q5357" t="s">
        <v>86</v>
      </c>
      <c r="R5357" t="s">
        <v>8172</v>
      </c>
      <c r="S5357">
        <v>8</v>
      </c>
      <c r="T5357" s="3"/>
    </row>
    <row r="5358" spans="1:20" x14ac:dyDescent="0.3">
      <c r="A5358">
        <v>5357</v>
      </c>
      <c r="B5358" t="s">
        <v>8173</v>
      </c>
      <c r="C5358">
        <f t="shared" si="83"/>
        <v>39</v>
      </c>
      <c r="D5358" s="1">
        <v>43007</v>
      </c>
      <c r="E5358" s="1">
        <v>43011</v>
      </c>
      <c r="F5358" t="s">
        <v>46</v>
      </c>
      <c r="G5358" t="s">
        <v>4034</v>
      </c>
      <c r="H5358" t="s">
        <v>4035</v>
      </c>
      <c r="I5358" t="s">
        <v>22</v>
      </c>
      <c r="J5358" t="s">
        <v>23</v>
      </c>
      <c r="K5358" t="s">
        <v>123</v>
      </c>
      <c r="L5358" t="s">
        <v>39</v>
      </c>
      <c r="M5358">
        <v>94109</v>
      </c>
      <c r="N5358" t="s">
        <v>40</v>
      </c>
      <c r="O5358" t="s">
        <v>5221</v>
      </c>
      <c r="P5358" t="s">
        <v>42</v>
      </c>
      <c r="Q5358" t="s">
        <v>71</v>
      </c>
      <c r="R5358" t="s">
        <v>5222</v>
      </c>
      <c r="S5358">
        <v>27.24</v>
      </c>
      <c r="T5358" s="3"/>
    </row>
    <row r="5359" spans="1:20" x14ac:dyDescent="0.3">
      <c r="A5359">
        <v>5358</v>
      </c>
      <c r="B5359" t="s">
        <v>8174</v>
      </c>
      <c r="C5359">
        <f t="shared" si="83"/>
        <v>32</v>
      </c>
      <c r="D5359" s="1">
        <v>42221</v>
      </c>
      <c r="E5359" s="1">
        <v>42227</v>
      </c>
      <c r="F5359" t="s">
        <v>46</v>
      </c>
      <c r="G5359" t="s">
        <v>1695</v>
      </c>
      <c r="H5359" t="s">
        <v>1696</v>
      </c>
      <c r="I5359" t="s">
        <v>22</v>
      </c>
      <c r="J5359" t="s">
        <v>23</v>
      </c>
      <c r="K5359" t="s">
        <v>123</v>
      </c>
      <c r="L5359" t="s">
        <v>39</v>
      </c>
      <c r="M5359">
        <v>94122</v>
      </c>
      <c r="N5359" t="s">
        <v>40</v>
      </c>
      <c r="O5359" t="s">
        <v>3770</v>
      </c>
      <c r="P5359" t="s">
        <v>67</v>
      </c>
      <c r="Q5359" t="s">
        <v>157</v>
      </c>
      <c r="R5359" t="s">
        <v>3771</v>
      </c>
      <c r="S5359">
        <v>16.36</v>
      </c>
      <c r="T5359" s="3"/>
    </row>
    <row r="5360" spans="1:20" x14ac:dyDescent="0.3">
      <c r="A5360">
        <v>5359</v>
      </c>
      <c r="B5360" t="s">
        <v>8174</v>
      </c>
      <c r="C5360">
        <f t="shared" si="83"/>
        <v>32</v>
      </c>
      <c r="D5360" s="1">
        <v>42221</v>
      </c>
      <c r="E5360" s="1">
        <v>42227</v>
      </c>
      <c r="F5360" t="s">
        <v>46</v>
      </c>
      <c r="G5360" t="s">
        <v>1695</v>
      </c>
      <c r="H5360" t="s">
        <v>1696</v>
      </c>
      <c r="I5360" t="s">
        <v>22</v>
      </c>
      <c r="J5360" t="s">
        <v>23</v>
      </c>
      <c r="K5360" t="s">
        <v>123</v>
      </c>
      <c r="L5360" t="s">
        <v>39</v>
      </c>
      <c r="M5360">
        <v>94122</v>
      </c>
      <c r="N5360" t="s">
        <v>40</v>
      </c>
      <c r="O5360" t="s">
        <v>6763</v>
      </c>
      <c r="P5360" t="s">
        <v>42</v>
      </c>
      <c r="Q5360" t="s">
        <v>55</v>
      </c>
      <c r="R5360" t="s">
        <v>6764</v>
      </c>
      <c r="S5360">
        <v>15.78</v>
      </c>
      <c r="T5360" s="3"/>
    </row>
    <row r="5361" spans="1:20" x14ac:dyDescent="0.3">
      <c r="A5361">
        <v>5360</v>
      </c>
      <c r="B5361" t="s">
        <v>8174</v>
      </c>
      <c r="C5361">
        <f t="shared" si="83"/>
        <v>32</v>
      </c>
      <c r="D5361" s="1">
        <v>42221</v>
      </c>
      <c r="E5361" s="1">
        <v>42227</v>
      </c>
      <c r="F5361" t="s">
        <v>46</v>
      </c>
      <c r="G5361" t="s">
        <v>1695</v>
      </c>
      <c r="H5361" t="s">
        <v>1696</v>
      </c>
      <c r="I5361" t="s">
        <v>22</v>
      </c>
      <c r="J5361" t="s">
        <v>23</v>
      </c>
      <c r="K5361" t="s">
        <v>123</v>
      </c>
      <c r="L5361" t="s">
        <v>39</v>
      </c>
      <c r="M5361">
        <v>94122</v>
      </c>
      <c r="N5361" t="s">
        <v>40</v>
      </c>
      <c r="O5361" t="s">
        <v>5001</v>
      </c>
      <c r="P5361" t="s">
        <v>42</v>
      </c>
      <c r="Q5361" t="s">
        <v>64</v>
      </c>
      <c r="R5361" t="s">
        <v>5002</v>
      </c>
      <c r="S5361">
        <v>45.98</v>
      </c>
      <c r="T5361" s="3"/>
    </row>
    <row r="5362" spans="1:20" x14ac:dyDescent="0.3">
      <c r="A5362">
        <v>5361</v>
      </c>
      <c r="B5362" t="s">
        <v>8175</v>
      </c>
      <c r="C5362">
        <f t="shared" si="83"/>
        <v>15</v>
      </c>
      <c r="D5362" s="1">
        <v>43204</v>
      </c>
      <c r="E5362" s="1">
        <v>43208</v>
      </c>
      <c r="F5362" t="s">
        <v>46</v>
      </c>
      <c r="G5362" t="s">
        <v>552</v>
      </c>
      <c r="H5362" t="s">
        <v>553</v>
      </c>
      <c r="I5362" t="s">
        <v>37</v>
      </c>
      <c r="J5362" t="s">
        <v>23</v>
      </c>
      <c r="K5362" t="s">
        <v>1707</v>
      </c>
      <c r="L5362" t="s">
        <v>84</v>
      </c>
      <c r="M5362">
        <v>28314</v>
      </c>
      <c r="N5362" t="s">
        <v>26</v>
      </c>
      <c r="O5362" t="s">
        <v>3613</v>
      </c>
      <c r="P5362" t="s">
        <v>28</v>
      </c>
      <c r="Q5362" t="s">
        <v>29</v>
      </c>
      <c r="R5362" t="s">
        <v>3614</v>
      </c>
      <c r="S5362">
        <v>198.27199999999999</v>
      </c>
      <c r="T5362" s="3"/>
    </row>
    <row r="5363" spans="1:20" x14ac:dyDescent="0.3">
      <c r="A5363">
        <v>5362</v>
      </c>
      <c r="B5363" t="s">
        <v>8176</v>
      </c>
      <c r="C5363">
        <f t="shared" si="83"/>
        <v>23</v>
      </c>
      <c r="D5363" s="1">
        <v>43260</v>
      </c>
      <c r="E5363" s="1">
        <v>43261</v>
      </c>
      <c r="F5363" t="s">
        <v>184</v>
      </c>
      <c r="G5363" t="s">
        <v>4657</v>
      </c>
      <c r="H5363" t="s">
        <v>4658</v>
      </c>
      <c r="I5363" t="s">
        <v>37</v>
      </c>
      <c r="J5363" t="s">
        <v>23</v>
      </c>
      <c r="K5363" t="s">
        <v>813</v>
      </c>
      <c r="L5363" t="s">
        <v>100</v>
      </c>
      <c r="M5363">
        <v>75217</v>
      </c>
      <c r="N5363" t="s">
        <v>101</v>
      </c>
      <c r="O5363" t="s">
        <v>2873</v>
      </c>
      <c r="P5363" t="s">
        <v>42</v>
      </c>
      <c r="Q5363" t="s">
        <v>55</v>
      </c>
      <c r="R5363" t="s">
        <v>2874</v>
      </c>
      <c r="S5363">
        <v>720.76</v>
      </c>
      <c r="T5363" s="3"/>
    </row>
    <row r="5364" spans="1:20" x14ac:dyDescent="0.3">
      <c r="A5364">
        <v>5363</v>
      </c>
      <c r="B5364" t="s">
        <v>8177</v>
      </c>
      <c r="C5364">
        <f t="shared" si="83"/>
        <v>52</v>
      </c>
      <c r="D5364" s="1">
        <v>43098</v>
      </c>
      <c r="E5364" s="1">
        <v>43102</v>
      </c>
      <c r="F5364" t="s">
        <v>46</v>
      </c>
      <c r="G5364" t="s">
        <v>2505</v>
      </c>
      <c r="H5364" t="s">
        <v>2506</v>
      </c>
      <c r="I5364" t="s">
        <v>22</v>
      </c>
      <c r="J5364" t="s">
        <v>23</v>
      </c>
      <c r="K5364" t="s">
        <v>7250</v>
      </c>
      <c r="L5364" t="s">
        <v>4535</v>
      </c>
      <c r="M5364">
        <v>67212</v>
      </c>
      <c r="N5364" t="s">
        <v>101</v>
      </c>
      <c r="O5364" t="s">
        <v>6571</v>
      </c>
      <c r="P5364" t="s">
        <v>28</v>
      </c>
      <c r="Q5364" t="s">
        <v>61</v>
      </c>
      <c r="R5364" t="s">
        <v>6572</v>
      </c>
      <c r="S5364">
        <v>70.56</v>
      </c>
      <c r="T5364" s="3"/>
    </row>
    <row r="5365" spans="1:20" x14ac:dyDescent="0.3">
      <c r="A5365">
        <v>5364</v>
      </c>
      <c r="B5365" t="s">
        <v>8177</v>
      </c>
      <c r="C5365">
        <f t="shared" si="83"/>
        <v>52</v>
      </c>
      <c r="D5365" s="1">
        <v>43098</v>
      </c>
      <c r="E5365" s="1">
        <v>43102</v>
      </c>
      <c r="F5365" t="s">
        <v>46</v>
      </c>
      <c r="G5365" t="s">
        <v>2505</v>
      </c>
      <c r="H5365" t="s">
        <v>2506</v>
      </c>
      <c r="I5365" t="s">
        <v>22</v>
      </c>
      <c r="J5365" t="s">
        <v>23</v>
      </c>
      <c r="K5365" t="s">
        <v>7250</v>
      </c>
      <c r="L5365" t="s">
        <v>4535</v>
      </c>
      <c r="M5365">
        <v>67212</v>
      </c>
      <c r="N5365" t="s">
        <v>101</v>
      </c>
      <c r="O5365" t="s">
        <v>5597</v>
      </c>
      <c r="P5365" t="s">
        <v>42</v>
      </c>
      <c r="Q5365" t="s">
        <v>74</v>
      </c>
      <c r="R5365" t="s">
        <v>5598</v>
      </c>
      <c r="S5365">
        <v>81.96</v>
      </c>
      <c r="T5365" s="3"/>
    </row>
    <row r="5366" spans="1:20" x14ac:dyDescent="0.3">
      <c r="A5366">
        <v>5365</v>
      </c>
      <c r="B5366" t="s">
        <v>8178</v>
      </c>
      <c r="C5366">
        <f t="shared" si="83"/>
        <v>4</v>
      </c>
      <c r="D5366" s="1">
        <v>42022</v>
      </c>
      <c r="E5366" s="1">
        <v>42025</v>
      </c>
      <c r="F5366" t="s">
        <v>19</v>
      </c>
      <c r="G5366" t="s">
        <v>6458</v>
      </c>
      <c r="H5366" t="s">
        <v>6459</v>
      </c>
      <c r="I5366" t="s">
        <v>37</v>
      </c>
      <c r="J5366" t="s">
        <v>23</v>
      </c>
      <c r="K5366" t="s">
        <v>314</v>
      </c>
      <c r="L5366" t="s">
        <v>416</v>
      </c>
      <c r="M5366">
        <v>97477</v>
      </c>
      <c r="N5366" t="s">
        <v>40</v>
      </c>
      <c r="O5366" t="s">
        <v>5136</v>
      </c>
      <c r="P5366" t="s">
        <v>42</v>
      </c>
      <c r="Q5366" t="s">
        <v>74</v>
      </c>
      <c r="R5366" t="s">
        <v>5137</v>
      </c>
      <c r="S5366">
        <v>64.864000000000004</v>
      </c>
      <c r="T5366" s="3"/>
    </row>
    <row r="5367" spans="1:20" x14ac:dyDescent="0.3">
      <c r="A5367">
        <v>5366</v>
      </c>
      <c r="B5367" t="s">
        <v>8179</v>
      </c>
      <c r="C5367">
        <f t="shared" si="83"/>
        <v>47</v>
      </c>
      <c r="D5367" s="1">
        <v>43059</v>
      </c>
      <c r="E5367" s="1">
        <v>43063</v>
      </c>
      <c r="F5367" t="s">
        <v>46</v>
      </c>
      <c r="G5367" t="s">
        <v>4759</v>
      </c>
      <c r="H5367" t="s">
        <v>4760</v>
      </c>
      <c r="I5367" t="s">
        <v>22</v>
      </c>
      <c r="J5367" t="s">
        <v>23</v>
      </c>
      <c r="K5367" t="s">
        <v>180</v>
      </c>
      <c r="L5367" t="s">
        <v>100</v>
      </c>
      <c r="M5367">
        <v>77041</v>
      </c>
      <c r="N5367" t="s">
        <v>101</v>
      </c>
      <c r="O5367" t="s">
        <v>3386</v>
      </c>
      <c r="P5367" t="s">
        <v>67</v>
      </c>
      <c r="Q5367" t="s">
        <v>68</v>
      </c>
      <c r="R5367" t="s">
        <v>3387</v>
      </c>
      <c r="S5367">
        <v>151.19200000000001</v>
      </c>
      <c r="T5367" s="3"/>
    </row>
    <row r="5368" spans="1:20" x14ac:dyDescent="0.3">
      <c r="A5368">
        <v>5367</v>
      </c>
      <c r="B5368" t="s">
        <v>8180</v>
      </c>
      <c r="C5368">
        <f t="shared" si="83"/>
        <v>24</v>
      </c>
      <c r="D5368" s="1">
        <v>43261</v>
      </c>
      <c r="E5368" s="1">
        <v>43266</v>
      </c>
      <c r="F5368" t="s">
        <v>46</v>
      </c>
      <c r="G5368" t="s">
        <v>1871</v>
      </c>
      <c r="H5368" t="s">
        <v>1872</v>
      </c>
      <c r="I5368" t="s">
        <v>22</v>
      </c>
      <c r="J5368" t="s">
        <v>23</v>
      </c>
      <c r="K5368" t="s">
        <v>91</v>
      </c>
      <c r="L5368" t="s">
        <v>92</v>
      </c>
      <c r="M5368">
        <v>98103</v>
      </c>
      <c r="N5368" t="s">
        <v>40</v>
      </c>
      <c r="O5368" t="s">
        <v>2672</v>
      </c>
      <c r="P5368" t="s">
        <v>67</v>
      </c>
      <c r="Q5368" t="s">
        <v>68</v>
      </c>
      <c r="R5368" t="s">
        <v>2673</v>
      </c>
      <c r="S5368">
        <v>88.775999999999996</v>
      </c>
      <c r="T5368" s="3"/>
    </row>
    <row r="5369" spans="1:20" x14ac:dyDescent="0.3">
      <c r="A5369">
        <v>5368</v>
      </c>
      <c r="B5369" t="s">
        <v>8180</v>
      </c>
      <c r="C5369">
        <f t="shared" si="83"/>
        <v>24</v>
      </c>
      <c r="D5369" s="1">
        <v>43261</v>
      </c>
      <c r="E5369" s="1">
        <v>43266</v>
      </c>
      <c r="F5369" t="s">
        <v>46</v>
      </c>
      <c r="G5369" t="s">
        <v>1871</v>
      </c>
      <c r="H5369" t="s">
        <v>1872</v>
      </c>
      <c r="I5369" t="s">
        <v>22</v>
      </c>
      <c r="J5369" t="s">
        <v>23</v>
      </c>
      <c r="K5369" t="s">
        <v>91</v>
      </c>
      <c r="L5369" t="s">
        <v>92</v>
      </c>
      <c r="M5369">
        <v>98103</v>
      </c>
      <c r="N5369" t="s">
        <v>40</v>
      </c>
      <c r="O5369" t="s">
        <v>1071</v>
      </c>
      <c r="P5369" t="s">
        <v>42</v>
      </c>
      <c r="Q5369" t="s">
        <v>43</v>
      </c>
      <c r="R5369" t="s">
        <v>1072</v>
      </c>
      <c r="S5369">
        <v>11.56</v>
      </c>
      <c r="T5369" s="3"/>
    </row>
    <row r="5370" spans="1:20" x14ac:dyDescent="0.3">
      <c r="A5370">
        <v>5369</v>
      </c>
      <c r="B5370" t="s">
        <v>8180</v>
      </c>
      <c r="C5370">
        <f t="shared" si="83"/>
        <v>24</v>
      </c>
      <c r="D5370" s="1">
        <v>43261</v>
      </c>
      <c r="E5370" s="1">
        <v>43266</v>
      </c>
      <c r="F5370" t="s">
        <v>46</v>
      </c>
      <c r="G5370" t="s">
        <v>1871</v>
      </c>
      <c r="H5370" t="s">
        <v>1872</v>
      </c>
      <c r="I5370" t="s">
        <v>22</v>
      </c>
      <c r="J5370" t="s">
        <v>23</v>
      </c>
      <c r="K5370" t="s">
        <v>91</v>
      </c>
      <c r="L5370" t="s">
        <v>92</v>
      </c>
      <c r="M5370">
        <v>98103</v>
      </c>
      <c r="N5370" t="s">
        <v>40</v>
      </c>
      <c r="O5370" t="s">
        <v>952</v>
      </c>
      <c r="P5370" t="s">
        <v>42</v>
      </c>
      <c r="Q5370" t="s">
        <v>55</v>
      </c>
      <c r="R5370" t="s">
        <v>1742</v>
      </c>
      <c r="S5370">
        <v>15.58</v>
      </c>
      <c r="T5370" s="3"/>
    </row>
    <row r="5371" spans="1:20" x14ac:dyDescent="0.3">
      <c r="A5371">
        <v>5370</v>
      </c>
      <c r="B5371" t="s">
        <v>8181</v>
      </c>
      <c r="C5371">
        <f t="shared" si="83"/>
        <v>37</v>
      </c>
      <c r="D5371" s="1">
        <v>43353</v>
      </c>
      <c r="E5371" s="1">
        <v>43356</v>
      </c>
      <c r="F5371" t="s">
        <v>184</v>
      </c>
      <c r="G5371" t="s">
        <v>1504</v>
      </c>
      <c r="H5371" t="s">
        <v>1505</v>
      </c>
      <c r="I5371" t="s">
        <v>37</v>
      </c>
      <c r="J5371" t="s">
        <v>23</v>
      </c>
      <c r="K5371" t="s">
        <v>799</v>
      </c>
      <c r="L5371" t="s">
        <v>494</v>
      </c>
      <c r="M5371">
        <v>44312</v>
      </c>
      <c r="N5371" t="s">
        <v>144</v>
      </c>
      <c r="O5371" t="s">
        <v>8182</v>
      </c>
      <c r="P5371" t="s">
        <v>42</v>
      </c>
      <c r="Q5371" t="s">
        <v>86</v>
      </c>
      <c r="R5371" t="s">
        <v>8183</v>
      </c>
      <c r="S5371">
        <v>85.055999999999997</v>
      </c>
      <c r="T5371" s="3"/>
    </row>
    <row r="5372" spans="1:20" x14ac:dyDescent="0.3">
      <c r="A5372">
        <v>5371</v>
      </c>
      <c r="B5372" t="s">
        <v>8184</v>
      </c>
      <c r="C5372">
        <f t="shared" si="83"/>
        <v>15</v>
      </c>
      <c r="D5372" s="1">
        <v>43198</v>
      </c>
      <c r="E5372" s="1">
        <v>43202</v>
      </c>
      <c r="F5372" t="s">
        <v>46</v>
      </c>
      <c r="G5372" t="s">
        <v>3929</v>
      </c>
      <c r="H5372" t="s">
        <v>3930</v>
      </c>
      <c r="I5372" t="s">
        <v>37</v>
      </c>
      <c r="J5372" t="s">
        <v>23</v>
      </c>
      <c r="K5372" t="s">
        <v>7830</v>
      </c>
      <c r="L5372" t="s">
        <v>234</v>
      </c>
      <c r="M5372">
        <v>48237</v>
      </c>
      <c r="N5372" t="s">
        <v>101</v>
      </c>
      <c r="O5372" t="s">
        <v>5647</v>
      </c>
      <c r="P5372" t="s">
        <v>28</v>
      </c>
      <c r="Q5372" t="s">
        <v>61</v>
      </c>
      <c r="R5372" t="s">
        <v>5648</v>
      </c>
      <c r="S5372">
        <v>273.95999999999998</v>
      </c>
      <c r="T5372" s="3"/>
    </row>
    <row r="5373" spans="1:20" x14ac:dyDescent="0.3">
      <c r="A5373">
        <v>5372</v>
      </c>
      <c r="B5373" t="s">
        <v>8184</v>
      </c>
      <c r="C5373">
        <f t="shared" si="83"/>
        <v>15</v>
      </c>
      <c r="D5373" s="1">
        <v>43198</v>
      </c>
      <c r="E5373" s="1">
        <v>43202</v>
      </c>
      <c r="F5373" t="s">
        <v>46</v>
      </c>
      <c r="G5373" t="s">
        <v>3929</v>
      </c>
      <c r="H5373" t="s">
        <v>3930</v>
      </c>
      <c r="I5373" t="s">
        <v>37</v>
      </c>
      <c r="J5373" t="s">
        <v>23</v>
      </c>
      <c r="K5373" t="s">
        <v>7830</v>
      </c>
      <c r="L5373" t="s">
        <v>234</v>
      </c>
      <c r="M5373">
        <v>48237</v>
      </c>
      <c r="N5373" t="s">
        <v>101</v>
      </c>
      <c r="O5373" t="s">
        <v>2908</v>
      </c>
      <c r="P5373" t="s">
        <v>28</v>
      </c>
      <c r="Q5373" t="s">
        <v>61</v>
      </c>
      <c r="R5373" t="s">
        <v>2909</v>
      </c>
      <c r="S5373">
        <v>306.89999999999998</v>
      </c>
      <c r="T5373" s="3"/>
    </row>
    <row r="5374" spans="1:20" x14ac:dyDescent="0.3">
      <c r="A5374">
        <v>5373</v>
      </c>
      <c r="B5374" t="s">
        <v>8185</v>
      </c>
      <c r="C5374">
        <f t="shared" si="83"/>
        <v>44</v>
      </c>
      <c r="D5374" s="1">
        <v>42667</v>
      </c>
      <c r="E5374" s="1">
        <v>42673</v>
      </c>
      <c r="F5374" t="s">
        <v>46</v>
      </c>
      <c r="G5374" t="s">
        <v>1032</v>
      </c>
      <c r="H5374" t="s">
        <v>1033</v>
      </c>
      <c r="I5374" t="s">
        <v>37</v>
      </c>
      <c r="J5374" t="s">
        <v>23</v>
      </c>
      <c r="K5374" t="s">
        <v>180</v>
      </c>
      <c r="L5374" t="s">
        <v>100</v>
      </c>
      <c r="M5374">
        <v>77041</v>
      </c>
      <c r="N5374" t="s">
        <v>101</v>
      </c>
      <c r="O5374" t="s">
        <v>406</v>
      </c>
      <c r="P5374" t="s">
        <v>42</v>
      </c>
      <c r="Q5374" t="s">
        <v>86</v>
      </c>
      <c r="R5374" t="s">
        <v>407</v>
      </c>
      <c r="S5374">
        <v>15.552</v>
      </c>
      <c r="T5374" s="3"/>
    </row>
    <row r="5375" spans="1:20" x14ac:dyDescent="0.3">
      <c r="A5375">
        <v>5374</v>
      </c>
      <c r="B5375" t="s">
        <v>8185</v>
      </c>
      <c r="C5375">
        <f t="shared" si="83"/>
        <v>44</v>
      </c>
      <c r="D5375" s="1">
        <v>42667</v>
      </c>
      <c r="E5375" s="1">
        <v>42673</v>
      </c>
      <c r="F5375" t="s">
        <v>46</v>
      </c>
      <c r="G5375" t="s">
        <v>1032</v>
      </c>
      <c r="H5375" t="s">
        <v>1033</v>
      </c>
      <c r="I5375" t="s">
        <v>37</v>
      </c>
      <c r="J5375" t="s">
        <v>23</v>
      </c>
      <c r="K5375" t="s">
        <v>180</v>
      </c>
      <c r="L5375" t="s">
        <v>100</v>
      </c>
      <c r="M5375">
        <v>77041</v>
      </c>
      <c r="N5375" t="s">
        <v>101</v>
      </c>
      <c r="O5375" t="s">
        <v>924</v>
      </c>
      <c r="P5375" t="s">
        <v>28</v>
      </c>
      <c r="Q5375" t="s">
        <v>52</v>
      </c>
      <c r="R5375" t="s">
        <v>925</v>
      </c>
      <c r="S5375">
        <v>347.36099999999999</v>
      </c>
      <c r="T5375" s="3"/>
    </row>
    <row r="5376" spans="1:20" x14ac:dyDescent="0.3">
      <c r="A5376">
        <v>5375</v>
      </c>
      <c r="B5376" t="s">
        <v>8185</v>
      </c>
      <c r="C5376">
        <f t="shared" si="83"/>
        <v>44</v>
      </c>
      <c r="D5376" s="1">
        <v>42667</v>
      </c>
      <c r="E5376" s="1">
        <v>42673</v>
      </c>
      <c r="F5376" t="s">
        <v>46</v>
      </c>
      <c r="G5376" t="s">
        <v>1032</v>
      </c>
      <c r="H5376" t="s">
        <v>1033</v>
      </c>
      <c r="I5376" t="s">
        <v>37</v>
      </c>
      <c r="J5376" t="s">
        <v>23</v>
      </c>
      <c r="K5376" t="s">
        <v>180</v>
      </c>
      <c r="L5376" t="s">
        <v>100</v>
      </c>
      <c r="M5376">
        <v>77041</v>
      </c>
      <c r="N5376" t="s">
        <v>101</v>
      </c>
      <c r="O5376" t="s">
        <v>3055</v>
      </c>
      <c r="P5376" t="s">
        <v>42</v>
      </c>
      <c r="Q5376" t="s">
        <v>86</v>
      </c>
      <c r="R5376" t="s">
        <v>3056</v>
      </c>
      <c r="S5376">
        <v>10.368</v>
      </c>
      <c r="T5376" s="3"/>
    </row>
    <row r="5377" spans="1:20" x14ac:dyDescent="0.3">
      <c r="A5377">
        <v>5376</v>
      </c>
      <c r="B5377" t="s">
        <v>8186</v>
      </c>
      <c r="C5377">
        <f t="shared" si="83"/>
        <v>22</v>
      </c>
      <c r="D5377" s="1">
        <v>43247</v>
      </c>
      <c r="E5377" s="1">
        <v>43251</v>
      </c>
      <c r="F5377" t="s">
        <v>46</v>
      </c>
      <c r="G5377" t="s">
        <v>4517</v>
      </c>
      <c r="H5377" t="s">
        <v>4518</v>
      </c>
      <c r="I5377" t="s">
        <v>37</v>
      </c>
      <c r="J5377" t="s">
        <v>23</v>
      </c>
      <c r="K5377" t="s">
        <v>91</v>
      </c>
      <c r="L5377" t="s">
        <v>92</v>
      </c>
      <c r="M5377">
        <v>98103</v>
      </c>
      <c r="N5377" t="s">
        <v>40</v>
      </c>
      <c r="O5377" t="s">
        <v>3770</v>
      </c>
      <c r="P5377" t="s">
        <v>67</v>
      </c>
      <c r="Q5377" t="s">
        <v>157</v>
      </c>
      <c r="R5377" t="s">
        <v>3771</v>
      </c>
      <c r="S5377">
        <v>98.16</v>
      </c>
      <c r="T5377" s="3"/>
    </row>
    <row r="5378" spans="1:20" x14ac:dyDescent="0.3">
      <c r="A5378">
        <v>5377</v>
      </c>
      <c r="B5378" t="s">
        <v>8186</v>
      </c>
      <c r="C5378">
        <f t="shared" si="83"/>
        <v>22</v>
      </c>
      <c r="D5378" s="1">
        <v>43247</v>
      </c>
      <c r="E5378" s="1">
        <v>43251</v>
      </c>
      <c r="F5378" t="s">
        <v>46</v>
      </c>
      <c r="G5378" t="s">
        <v>4517</v>
      </c>
      <c r="H5378" t="s">
        <v>4518</v>
      </c>
      <c r="I5378" t="s">
        <v>37</v>
      </c>
      <c r="J5378" t="s">
        <v>23</v>
      </c>
      <c r="K5378" t="s">
        <v>91</v>
      </c>
      <c r="L5378" t="s">
        <v>92</v>
      </c>
      <c r="M5378">
        <v>98103</v>
      </c>
      <c r="N5378" t="s">
        <v>40</v>
      </c>
      <c r="O5378" t="s">
        <v>6758</v>
      </c>
      <c r="P5378" t="s">
        <v>42</v>
      </c>
      <c r="Q5378" t="s">
        <v>64</v>
      </c>
      <c r="R5378" t="s">
        <v>3039</v>
      </c>
      <c r="S5378">
        <v>31.44</v>
      </c>
      <c r="T5378" s="3"/>
    </row>
    <row r="5379" spans="1:20" x14ac:dyDescent="0.3">
      <c r="A5379">
        <v>5378</v>
      </c>
      <c r="B5379" t="s">
        <v>8187</v>
      </c>
      <c r="C5379">
        <f t="shared" ref="C5379:C5442" si="84">WEEKNUM(D5379,1)</f>
        <v>49</v>
      </c>
      <c r="D5379" s="1">
        <v>42343</v>
      </c>
      <c r="E5379" s="1">
        <v>42345</v>
      </c>
      <c r="F5379" t="s">
        <v>184</v>
      </c>
      <c r="G5379" t="s">
        <v>2024</v>
      </c>
      <c r="H5379" t="s">
        <v>2025</v>
      </c>
      <c r="I5379" t="s">
        <v>37</v>
      </c>
      <c r="J5379" t="s">
        <v>23</v>
      </c>
      <c r="K5379" t="s">
        <v>142</v>
      </c>
      <c r="L5379" t="s">
        <v>143</v>
      </c>
      <c r="M5379">
        <v>19134</v>
      </c>
      <c r="N5379" t="s">
        <v>144</v>
      </c>
      <c r="O5379" t="s">
        <v>2469</v>
      </c>
      <c r="P5379" t="s">
        <v>42</v>
      </c>
      <c r="Q5379" t="s">
        <v>169</v>
      </c>
      <c r="R5379" t="s">
        <v>2470</v>
      </c>
      <c r="S5379">
        <v>348.488</v>
      </c>
      <c r="T5379" s="3"/>
    </row>
    <row r="5380" spans="1:20" x14ac:dyDescent="0.3">
      <c r="A5380">
        <v>5379</v>
      </c>
      <c r="B5380" t="s">
        <v>8187</v>
      </c>
      <c r="C5380">
        <f t="shared" si="84"/>
        <v>49</v>
      </c>
      <c r="D5380" s="1">
        <v>42343</v>
      </c>
      <c r="E5380" s="1">
        <v>42345</v>
      </c>
      <c r="F5380" t="s">
        <v>184</v>
      </c>
      <c r="G5380" t="s">
        <v>2024</v>
      </c>
      <c r="H5380" t="s">
        <v>2025</v>
      </c>
      <c r="I5380" t="s">
        <v>37</v>
      </c>
      <c r="J5380" t="s">
        <v>23</v>
      </c>
      <c r="K5380" t="s">
        <v>142</v>
      </c>
      <c r="L5380" t="s">
        <v>143</v>
      </c>
      <c r="M5380">
        <v>19134</v>
      </c>
      <c r="N5380" t="s">
        <v>144</v>
      </c>
      <c r="O5380" t="s">
        <v>1564</v>
      </c>
      <c r="P5380" t="s">
        <v>42</v>
      </c>
      <c r="Q5380" t="s">
        <v>55</v>
      </c>
      <c r="R5380" t="s">
        <v>1565</v>
      </c>
      <c r="S5380">
        <v>172.73599999999999</v>
      </c>
      <c r="T5380" s="3"/>
    </row>
    <row r="5381" spans="1:20" x14ac:dyDescent="0.3">
      <c r="A5381">
        <v>5380</v>
      </c>
      <c r="B5381" t="s">
        <v>8188</v>
      </c>
      <c r="C5381">
        <f t="shared" si="84"/>
        <v>33</v>
      </c>
      <c r="D5381" s="1">
        <v>42961</v>
      </c>
      <c r="E5381" s="1">
        <v>42965</v>
      </c>
      <c r="F5381" t="s">
        <v>46</v>
      </c>
      <c r="G5381" t="s">
        <v>7987</v>
      </c>
      <c r="H5381" t="s">
        <v>7988</v>
      </c>
      <c r="I5381" t="s">
        <v>22</v>
      </c>
      <c r="J5381" t="s">
        <v>23</v>
      </c>
      <c r="K5381" t="s">
        <v>38</v>
      </c>
      <c r="L5381" t="s">
        <v>39</v>
      </c>
      <c r="M5381">
        <v>90045</v>
      </c>
      <c r="N5381" t="s">
        <v>40</v>
      </c>
      <c r="O5381" t="s">
        <v>5107</v>
      </c>
      <c r="P5381" t="s">
        <v>42</v>
      </c>
      <c r="Q5381" t="s">
        <v>86</v>
      </c>
      <c r="R5381" t="s">
        <v>5108</v>
      </c>
      <c r="S5381">
        <v>15.54</v>
      </c>
      <c r="T5381" s="3"/>
    </row>
    <row r="5382" spans="1:20" x14ac:dyDescent="0.3">
      <c r="A5382">
        <v>5381</v>
      </c>
      <c r="B5382" t="s">
        <v>8188</v>
      </c>
      <c r="C5382">
        <f t="shared" si="84"/>
        <v>33</v>
      </c>
      <c r="D5382" s="1">
        <v>42961</v>
      </c>
      <c r="E5382" s="1">
        <v>42965</v>
      </c>
      <c r="F5382" t="s">
        <v>46</v>
      </c>
      <c r="G5382" t="s">
        <v>7987</v>
      </c>
      <c r="H5382" t="s">
        <v>7988</v>
      </c>
      <c r="I5382" t="s">
        <v>22</v>
      </c>
      <c r="J5382" t="s">
        <v>23</v>
      </c>
      <c r="K5382" t="s">
        <v>38</v>
      </c>
      <c r="L5382" t="s">
        <v>39</v>
      </c>
      <c r="M5382">
        <v>90045</v>
      </c>
      <c r="N5382" t="s">
        <v>40</v>
      </c>
      <c r="O5382" t="s">
        <v>8189</v>
      </c>
      <c r="P5382" t="s">
        <v>67</v>
      </c>
      <c r="Q5382" t="s">
        <v>680</v>
      </c>
      <c r="R5382" t="s">
        <v>8190</v>
      </c>
      <c r="S5382">
        <v>105.55200000000001</v>
      </c>
      <c r="T5382" s="3"/>
    </row>
    <row r="5383" spans="1:20" x14ac:dyDescent="0.3">
      <c r="A5383">
        <v>5382</v>
      </c>
      <c r="B5383" t="s">
        <v>8191</v>
      </c>
      <c r="C5383">
        <f t="shared" si="84"/>
        <v>36</v>
      </c>
      <c r="D5383" s="1">
        <v>42983</v>
      </c>
      <c r="E5383" s="1">
        <v>42985</v>
      </c>
      <c r="F5383" t="s">
        <v>19</v>
      </c>
      <c r="G5383" t="s">
        <v>8192</v>
      </c>
      <c r="H5383" t="s">
        <v>8193</v>
      </c>
      <c r="I5383" t="s">
        <v>37</v>
      </c>
      <c r="J5383" t="s">
        <v>23</v>
      </c>
      <c r="K5383" t="s">
        <v>180</v>
      </c>
      <c r="L5383" t="s">
        <v>100</v>
      </c>
      <c r="M5383">
        <v>77070</v>
      </c>
      <c r="N5383" t="s">
        <v>101</v>
      </c>
      <c r="O5383" t="s">
        <v>2645</v>
      </c>
      <c r="P5383" t="s">
        <v>42</v>
      </c>
      <c r="Q5383" t="s">
        <v>86</v>
      </c>
      <c r="R5383" t="s">
        <v>2646</v>
      </c>
      <c r="S5383">
        <v>25.92</v>
      </c>
      <c r="T5383" s="3"/>
    </row>
    <row r="5384" spans="1:20" x14ac:dyDescent="0.3">
      <c r="A5384">
        <v>5383</v>
      </c>
      <c r="B5384" t="s">
        <v>8191</v>
      </c>
      <c r="C5384">
        <f t="shared" si="84"/>
        <v>36</v>
      </c>
      <c r="D5384" s="1">
        <v>42983</v>
      </c>
      <c r="E5384" s="1">
        <v>42985</v>
      </c>
      <c r="F5384" t="s">
        <v>19</v>
      </c>
      <c r="G5384" t="s">
        <v>8192</v>
      </c>
      <c r="H5384" t="s">
        <v>8193</v>
      </c>
      <c r="I5384" t="s">
        <v>37</v>
      </c>
      <c r="J5384" t="s">
        <v>23</v>
      </c>
      <c r="K5384" t="s">
        <v>180</v>
      </c>
      <c r="L5384" t="s">
        <v>100</v>
      </c>
      <c r="M5384">
        <v>77070</v>
      </c>
      <c r="N5384" t="s">
        <v>101</v>
      </c>
      <c r="O5384" t="s">
        <v>4398</v>
      </c>
      <c r="P5384" t="s">
        <v>42</v>
      </c>
      <c r="Q5384" t="s">
        <v>265</v>
      </c>
      <c r="R5384" t="s">
        <v>559</v>
      </c>
      <c r="S5384">
        <v>15.808</v>
      </c>
      <c r="T5384" s="3"/>
    </row>
    <row r="5385" spans="1:20" x14ac:dyDescent="0.3">
      <c r="A5385">
        <v>5384</v>
      </c>
      <c r="B5385" t="s">
        <v>8191</v>
      </c>
      <c r="C5385">
        <f t="shared" si="84"/>
        <v>36</v>
      </c>
      <c r="D5385" s="1">
        <v>42983</v>
      </c>
      <c r="E5385" s="1">
        <v>42985</v>
      </c>
      <c r="F5385" t="s">
        <v>19</v>
      </c>
      <c r="G5385" t="s">
        <v>8192</v>
      </c>
      <c r="H5385" t="s">
        <v>8193</v>
      </c>
      <c r="I5385" t="s">
        <v>37</v>
      </c>
      <c r="J5385" t="s">
        <v>23</v>
      </c>
      <c r="K5385" t="s">
        <v>180</v>
      </c>
      <c r="L5385" t="s">
        <v>100</v>
      </c>
      <c r="M5385">
        <v>77070</v>
      </c>
      <c r="N5385" t="s">
        <v>101</v>
      </c>
      <c r="O5385" t="s">
        <v>1303</v>
      </c>
      <c r="P5385" t="s">
        <v>42</v>
      </c>
      <c r="Q5385" t="s">
        <v>86</v>
      </c>
      <c r="R5385" t="s">
        <v>1304</v>
      </c>
      <c r="S5385">
        <v>10.368</v>
      </c>
      <c r="T5385" s="3"/>
    </row>
    <row r="5386" spans="1:20" x14ac:dyDescent="0.3">
      <c r="A5386">
        <v>5385</v>
      </c>
      <c r="B5386" t="s">
        <v>8194</v>
      </c>
      <c r="C5386">
        <f t="shared" si="84"/>
        <v>26</v>
      </c>
      <c r="D5386" s="1">
        <v>43277</v>
      </c>
      <c r="E5386" s="1">
        <v>43284</v>
      </c>
      <c r="F5386" t="s">
        <v>46</v>
      </c>
      <c r="G5386" t="s">
        <v>3530</v>
      </c>
      <c r="H5386" t="s">
        <v>3531</v>
      </c>
      <c r="I5386" t="s">
        <v>22</v>
      </c>
      <c r="J5386" t="s">
        <v>23</v>
      </c>
      <c r="K5386" t="s">
        <v>142</v>
      </c>
      <c r="L5386" t="s">
        <v>143</v>
      </c>
      <c r="M5386">
        <v>19143</v>
      </c>
      <c r="N5386" t="s">
        <v>144</v>
      </c>
      <c r="O5386" t="s">
        <v>1045</v>
      </c>
      <c r="P5386" t="s">
        <v>67</v>
      </c>
      <c r="Q5386" t="s">
        <v>68</v>
      </c>
      <c r="R5386" t="s">
        <v>1046</v>
      </c>
      <c r="S5386">
        <v>358.2</v>
      </c>
      <c r="T5386" s="3"/>
    </row>
    <row r="5387" spans="1:20" x14ac:dyDescent="0.3">
      <c r="A5387">
        <v>5386</v>
      </c>
      <c r="B5387" t="s">
        <v>8194</v>
      </c>
      <c r="C5387">
        <f t="shared" si="84"/>
        <v>26</v>
      </c>
      <c r="D5387" s="1">
        <v>43277</v>
      </c>
      <c r="E5387" s="1">
        <v>43284</v>
      </c>
      <c r="F5387" t="s">
        <v>46</v>
      </c>
      <c r="G5387" t="s">
        <v>3530</v>
      </c>
      <c r="H5387" t="s">
        <v>3531</v>
      </c>
      <c r="I5387" t="s">
        <v>22</v>
      </c>
      <c r="J5387" t="s">
        <v>23</v>
      </c>
      <c r="K5387" t="s">
        <v>142</v>
      </c>
      <c r="L5387" t="s">
        <v>143</v>
      </c>
      <c r="M5387">
        <v>19143</v>
      </c>
      <c r="N5387" t="s">
        <v>144</v>
      </c>
      <c r="O5387" t="s">
        <v>5870</v>
      </c>
      <c r="P5387" t="s">
        <v>67</v>
      </c>
      <c r="Q5387" t="s">
        <v>68</v>
      </c>
      <c r="R5387" t="s">
        <v>5871</v>
      </c>
      <c r="S5387">
        <v>545.91600000000005</v>
      </c>
      <c r="T5387" s="3"/>
    </row>
    <row r="5388" spans="1:20" x14ac:dyDescent="0.3">
      <c r="A5388">
        <v>5387</v>
      </c>
      <c r="B5388" t="s">
        <v>8195</v>
      </c>
      <c r="C5388">
        <f t="shared" si="84"/>
        <v>11</v>
      </c>
      <c r="D5388" s="1">
        <v>43171</v>
      </c>
      <c r="E5388" s="1">
        <v>43176</v>
      </c>
      <c r="F5388" t="s">
        <v>46</v>
      </c>
      <c r="G5388" t="s">
        <v>2628</v>
      </c>
      <c r="H5388" t="s">
        <v>2629</v>
      </c>
      <c r="I5388" t="s">
        <v>22</v>
      </c>
      <c r="J5388" t="s">
        <v>23</v>
      </c>
      <c r="K5388" t="s">
        <v>8196</v>
      </c>
      <c r="L5388" t="s">
        <v>1708</v>
      </c>
      <c r="M5388">
        <v>72756</v>
      </c>
      <c r="N5388" t="s">
        <v>26</v>
      </c>
      <c r="O5388" t="s">
        <v>5625</v>
      </c>
      <c r="P5388" t="s">
        <v>42</v>
      </c>
      <c r="Q5388" t="s">
        <v>71</v>
      </c>
      <c r="R5388" t="s">
        <v>1218</v>
      </c>
      <c r="S5388">
        <v>40.409999999999997</v>
      </c>
      <c r="T5388" s="3"/>
    </row>
    <row r="5389" spans="1:20" x14ac:dyDescent="0.3">
      <c r="A5389">
        <v>5388</v>
      </c>
      <c r="B5389" t="s">
        <v>8197</v>
      </c>
      <c r="C5389">
        <f t="shared" si="84"/>
        <v>8</v>
      </c>
      <c r="D5389" s="1">
        <v>43149</v>
      </c>
      <c r="E5389" s="1">
        <v>43152</v>
      </c>
      <c r="F5389" t="s">
        <v>19</v>
      </c>
      <c r="G5389" t="s">
        <v>477</v>
      </c>
      <c r="H5389" t="s">
        <v>478</v>
      </c>
      <c r="I5389" t="s">
        <v>37</v>
      </c>
      <c r="J5389" t="s">
        <v>23</v>
      </c>
      <c r="K5389" t="s">
        <v>38</v>
      </c>
      <c r="L5389" t="s">
        <v>39</v>
      </c>
      <c r="M5389">
        <v>90045</v>
      </c>
      <c r="N5389" t="s">
        <v>40</v>
      </c>
      <c r="O5389" t="s">
        <v>1672</v>
      </c>
      <c r="P5389" t="s">
        <v>67</v>
      </c>
      <c r="Q5389" t="s">
        <v>68</v>
      </c>
      <c r="R5389" t="s">
        <v>1673</v>
      </c>
      <c r="S5389">
        <v>167.976</v>
      </c>
      <c r="T5389" s="3"/>
    </row>
    <row r="5390" spans="1:20" x14ac:dyDescent="0.3">
      <c r="A5390">
        <v>5389</v>
      </c>
      <c r="B5390" t="s">
        <v>8197</v>
      </c>
      <c r="C5390">
        <f t="shared" si="84"/>
        <v>8</v>
      </c>
      <c r="D5390" s="1">
        <v>43149</v>
      </c>
      <c r="E5390" s="1">
        <v>43152</v>
      </c>
      <c r="F5390" t="s">
        <v>19</v>
      </c>
      <c r="G5390" t="s">
        <v>477</v>
      </c>
      <c r="H5390" t="s">
        <v>478</v>
      </c>
      <c r="I5390" t="s">
        <v>37</v>
      </c>
      <c r="J5390" t="s">
        <v>23</v>
      </c>
      <c r="K5390" t="s">
        <v>38</v>
      </c>
      <c r="L5390" t="s">
        <v>39</v>
      </c>
      <c r="M5390">
        <v>90045</v>
      </c>
      <c r="N5390" t="s">
        <v>40</v>
      </c>
      <c r="O5390" t="s">
        <v>5383</v>
      </c>
      <c r="P5390" t="s">
        <v>67</v>
      </c>
      <c r="Q5390" t="s">
        <v>157</v>
      </c>
      <c r="R5390" t="s">
        <v>5384</v>
      </c>
      <c r="S5390">
        <v>109.53</v>
      </c>
      <c r="T5390" s="3"/>
    </row>
    <row r="5391" spans="1:20" x14ac:dyDescent="0.3">
      <c r="A5391">
        <v>5390</v>
      </c>
      <c r="B5391" t="s">
        <v>8197</v>
      </c>
      <c r="C5391">
        <f t="shared" si="84"/>
        <v>8</v>
      </c>
      <c r="D5391" s="1">
        <v>43149</v>
      </c>
      <c r="E5391" s="1">
        <v>43152</v>
      </c>
      <c r="F5391" t="s">
        <v>19</v>
      </c>
      <c r="G5391" t="s">
        <v>477</v>
      </c>
      <c r="H5391" t="s">
        <v>478</v>
      </c>
      <c r="I5391" t="s">
        <v>37</v>
      </c>
      <c r="J5391" t="s">
        <v>23</v>
      </c>
      <c r="K5391" t="s">
        <v>38</v>
      </c>
      <c r="L5391" t="s">
        <v>39</v>
      </c>
      <c r="M5391">
        <v>90045</v>
      </c>
      <c r="N5391" t="s">
        <v>40</v>
      </c>
      <c r="O5391" t="s">
        <v>2026</v>
      </c>
      <c r="P5391" t="s">
        <v>42</v>
      </c>
      <c r="Q5391" t="s">
        <v>43</v>
      </c>
      <c r="R5391" t="s">
        <v>2027</v>
      </c>
      <c r="S5391">
        <v>9.82</v>
      </c>
      <c r="T5391" s="3"/>
    </row>
    <row r="5392" spans="1:20" x14ac:dyDescent="0.3">
      <c r="A5392">
        <v>5391</v>
      </c>
      <c r="B5392" t="s">
        <v>8198</v>
      </c>
      <c r="C5392">
        <f t="shared" si="84"/>
        <v>45</v>
      </c>
      <c r="D5392" s="1">
        <v>43414</v>
      </c>
      <c r="E5392" s="1">
        <v>43416</v>
      </c>
      <c r="F5392" t="s">
        <v>19</v>
      </c>
      <c r="G5392" t="s">
        <v>6788</v>
      </c>
      <c r="H5392" t="s">
        <v>6789</v>
      </c>
      <c r="I5392" t="s">
        <v>37</v>
      </c>
      <c r="J5392" t="s">
        <v>23</v>
      </c>
      <c r="K5392" t="s">
        <v>91</v>
      </c>
      <c r="L5392" t="s">
        <v>92</v>
      </c>
      <c r="M5392">
        <v>98105</v>
      </c>
      <c r="N5392" t="s">
        <v>40</v>
      </c>
      <c r="O5392" t="s">
        <v>4163</v>
      </c>
      <c r="P5392" t="s">
        <v>42</v>
      </c>
      <c r="Q5392" t="s">
        <v>71</v>
      </c>
      <c r="R5392" t="s">
        <v>4164</v>
      </c>
      <c r="S5392">
        <v>26.352</v>
      </c>
      <c r="T5392" s="3"/>
    </row>
    <row r="5393" spans="1:20" x14ac:dyDescent="0.3">
      <c r="A5393">
        <v>5392</v>
      </c>
      <c r="B5393" t="s">
        <v>8199</v>
      </c>
      <c r="C5393">
        <f t="shared" si="84"/>
        <v>47</v>
      </c>
      <c r="D5393" s="1">
        <v>42327</v>
      </c>
      <c r="E5393" s="1">
        <v>42333</v>
      </c>
      <c r="F5393" t="s">
        <v>46</v>
      </c>
      <c r="G5393" t="s">
        <v>7546</v>
      </c>
      <c r="H5393" t="s">
        <v>7547</v>
      </c>
      <c r="I5393" t="s">
        <v>37</v>
      </c>
      <c r="J5393" t="s">
        <v>23</v>
      </c>
      <c r="K5393" t="s">
        <v>517</v>
      </c>
      <c r="L5393" t="s">
        <v>241</v>
      </c>
      <c r="M5393">
        <v>19805</v>
      </c>
      <c r="N5393" t="s">
        <v>144</v>
      </c>
      <c r="O5393" t="s">
        <v>2120</v>
      </c>
      <c r="P5393" t="s">
        <v>42</v>
      </c>
      <c r="Q5393" t="s">
        <v>43</v>
      </c>
      <c r="R5393" t="s">
        <v>2121</v>
      </c>
      <c r="S5393">
        <v>22.5</v>
      </c>
      <c r="T5393" s="3"/>
    </row>
    <row r="5394" spans="1:20" x14ac:dyDescent="0.3">
      <c r="A5394">
        <v>5393</v>
      </c>
      <c r="B5394" t="s">
        <v>8199</v>
      </c>
      <c r="C5394">
        <f t="shared" si="84"/>
        <v>47</v>
      </c>
      <c r="D5394" s="1">
        <v>42327</v>
      </c>
      <c r="E5394" s="1">
        <v>42333</v>
      </c>
      <c r="F5394" t="s">
        <v>46</v>
      </c>
      <c r="G5394" t="s">
        <v>7546</v>
      </c>
      <c r="H5394" t="s">
        <v>7547</v>
      </c>
      <c r="I5394" t="s">
        <v>37</v>
      </c>
      <c r="J5394" t="s">
        <v>23</v>
      </c>
      <c r="K5394" t="s">
        <v>517</v>
      </c>
      <c r="L5394" t="s">
        <v>241</v>
      </c>
      <c r="M5394">
        <v>19805</v>
      </c>
      <c r="N5394" t="s">
        <v>144</v>
      </c>
      <c r="O5394" t="s">
        <v>2494</v>
      </c>
      <c r="P5394" t="s">
        <v>42</v>
      </c>
      <c r="Q5394" t="s">
        <v>43</v>
      </c>
      <c r="R5394" t="s">
        <v>2495</v>
      </c>
      <c r="S5394">
        <v>9.9600000000000009</v>
      </c>
      <c r="T5394" s="3"/>
    </row>
    <row r="5395" spans="1:20" x14ac:dyDescent="0.3">
      <c r="A5395">
        <v>5394</v>
      </c>
      <c r="B5395" t="s">
        <v>8199</v>
      </c>
      <c r="C5395">
        <f t="shared" si="84"/>
        <v>47</v>
      </c>
      <c r="D5395" s="1">
        <v>42327</v>
      </c>
      <c r="E5395" s="1">
        <v>42333</v>
      </c>
      <c r="F5395" t="s">
        <v>46</v>
      </c>
      <c r="G5395" t="s">
        <v>7546</v>
      </c>
      <c r="H5395" t="s">
        <v>7547</v>
      </c>
      <c r="I5395" t="s">
        <v>37</v>
      </c>
      <c r="J5395" t="s">
        <v>23</v>
      </c>
      <c r="K5395" t="s">
        <v>517</v>
      </c>
      <c r="L5395" t="s">
        <v>241</v>
      </c>
      <c r="M5395">
        <v>19805</v>
      </c>
      <c r="N5395" t="s">
        <v>144</v>
      </c>
      <c r="O5395" t="s">
        <v>1830</v>
      </c>
      <c r="P5395" t="s">
        <v>42</v>
      </c>
      <c r="Q5395" t="s">
        <v>71</v>
      </c>
      <c r="R5395" t="s">
        <v>1831</v>
      </c>
      <c r="S5395">
        <v>213.08</v>
      </c>
      <c r="T5395" s="3"/>
    </row>
    <row r="5396" spans="1:20" x14ac:dyDescent="0.3">
      <c r="A5396">
        <v>5395</v>
      </c>
      <c r="B5396" t="s">
        <v>8199</v>
      </c>
      <c r="C5396">
        <f t="shared" si="84"/>
        <v>47</v>
      </c>
      <c r="D5396" s="1">
        <v>42327</v>
      </c>
      <c r="E5396" s="1">
        <v>42333</v>
      </c>
      <c r="F5396" t="s">
        <v>46</v>
      </c>
      <c r="G5396" t="s">
        <v>7546</v>
      </c>
      <c r="H5396" t="s">
        <v>7547</v>
      </c>
      <c r="I5396" t="s">
        <v>37</v>
      </c>
      <c r="J5396" t="s">
        <v>23</v>
      </c>
      <c r="K5396" t="s">
        <v>517</v>
      </c>
      <c r="L5396" t="s">
        <v>241</v>
      </c>
      <c r="M5396">
        <v>19805</v>
      </c>
      <c r="N5396" t="s">
        <v>144</v>
      </c>
      <c r="O5396" t="s">
        <v>4214</v>
      </c>
      <c r="P5396" t="s">
        <v>28</v>
      </c>
      <c r="Q5396" t="s">
        <v>29</v>
      </c>
      <c r="R5396" t="s">
        <v>4215</v>
      </c>
      <c r="S5396">
        <v>1025.8800000000001</v>
      </c>
      <c r="T5396" s="3"/>
    </row>
    <row r="5397" spans="1:20" x14ac:dyDescent="0.3">
      <c r="A5397">
        <v>5396</v>
      </c>
      <c r="B5397" t="s">
        <v>8200</v>
      </c>
      <c r="C5397">
        <f t="shared" si="84"/>
        <v>47</v>
      </c>
      <c r="D5397" s="1">
        <v>42326</v>
      </c>
      <c r="E5397" s="1">
        <v>42329</v>
      </c>
      <c r="F5397" t="s">
        <v>19</v>
      </c>
      <c r="G5397" t="s">
        <v>1649</v>
      </c>
      <c r="H5397" t="s">
        <v>1650</v>
      </c>
      <c r="I5397" t="s">
        <v>37</v>
      </c>
      <c r="J5397" t="s">
        <v>23</v>
      </c>
      <c r="K5397" t="s">
        <v>3776</v>
      </c>
      <c r="L5397" t="s">
        <v>117</v>
      </c>
      <c r="M5397">
        <v>84604</v>
      </c>
      <c r="N5397" t="s">
        <v>40</v>
      </c>
      <c r="O5397" t="s">
        <v>5829</v>
      </c>
      <c r="P5397" t="s">
        <v>42</v>
      </c>
      <c r="Q5397" t="s">
        <v>86</v>
      </c>
      <c r="R5397" t="s">
        <v>5830</v>
      </c>
      <c r="S5397">
        <v>21.98</v>
      </c>
      <c r="T5397" s="3"/>
    </row>
    <row r="5398" spans="1:20" x14ac:dyDescent="0.3">
      <c r="A5398">
        <v>5397</v>
      </c>
      <c r="B5398" t="s">
        <v>8201</v>
      </c>
      <c r="C5398">
        <f t="shared" si="84"/>
        <v>39</v>
      </c>
      <c r="D5398" s="1">
        <v>43002</v>
      </c>
      <c r="E5398" s="1">
        <v>43002</v>
      </c>
      <c r="F5398" t="s">
        <v>1289</v>
      </c>
      <c r="G5398" t="s">
        <v>4141</v>
      </c>
      <c r="H5398" t="s">
        <v>4142</v>
      </c>
      <c r="I5398" t="s">
        <v>37</v>
      </c>
      <c r="J5398" t="s">
        <v>23</v>
      </c>
      <c r="K5398" t="s">
        <v>123</v>
      </c>
      <c r="L5398" t="s">
        <v>39</v>
      </c>
      <c r="M5398">
        <v>94110</v>
      </c>
      <c r="N5398" t="s">
        <v>40</v>
      </c>
      <c r="O5398" t="s">
        <v>5367</v>
      </c>
      <c r="P5398" t="s">
        <v>28</v>
      </c>
      <c r="Q5398" t="s">
        <v>61</v>
      </c>
      <c r="R5398" t="s">
        <v>5368</v>
      </c>
      <c r="S5398">
        <v>63.2</v>
      </c>
      <c r="T5398" s="3"/>
    </row>
    <row r="5399" spans="1:20" x14ac:dyDescent="0.3">
      <c r="A5399">
        <v>5398</v>
      </c>
      <c r="B5399" t="s">
        <v>8202</v>
      </c>
      <c r="C5399">
        <f t="shared" si="84"/>
        <v>47</v>
      </c>
      <c r="D5399" s="1">
        <v>43059</v>
      </c>
      <c r="E5399" s="1">
        <v>43066</v>
      </c>
      <c r="F5399" t="s">
        <v>46</v>
      </c>
      <c r="G5399" t="s">
        <v>1780</v>
      </c>
      <c r="H5399" t="s">
        <v>1781</v>
      </c>
      <c r="I5399" t="s">
        <v>37</v>
      </c>
      <c r="J5399" t="s">
        <v>23</v>
      </c>
      <c r="K5399" t="s">
        <v>38</v>
      </c>
      <c r="L5399" t="s">
        <v>39</v>
      </c>
      <c r="M5399">
        <v>90004</v>
      </c>
      <c r="N5399" t="s">
        <v>40</v>
      </c>
      <c r="O5399" t="s">
        <v>808</v>
      </c>
      <c r="P5399" t="s">
        <v>42</v>
      </c>
      <c r="Q5399" t="s">
        <v>74</v>
      </c>
      <c r="R5399" t="s">
        <v>809</v>
      </c>
      <c r="S5399">
        <v>39</v>
      </c>
      <c r="T5399" s="3"/>
    </row>
    <row r="5400" spans="1:20" x14ac:dyDescent="0.3">
      <c r="A5400">
        <v>5399</v>
      </c>
      <c r="B5400" t="s">
        <v>8203</v>
      </c>
      <c r="C5400">
        <f t="shared" si="84"/>
        <v>39</v>
      </c>
      <c r="D5400" s="1">
        <v>43005</v>
      </c>
      <c r="E5400" s="1">
        <v>43010</v>
      </c>
      <c r="F5400" t="s">
        <v>46</v>
      </c>
      <c r="G5400" t="s">
        <v>2607</v>
      </c>
      <c r="H5400" t="s">
        <v>2608</v>
      </c>
      <c r="I5400" t="s">
        <v>37</v>
      </c>
      <c r="J5400" t="s">
        <v>23</v>
      </c>
      <c r="K5400" t="s">
        <v>2472</v>
      </c>
      <c r="L5400" t="s">
        <v>494</v>
      </c>
      <c r="M5400">
        <v>43130</v>
      </c>
      <c r="N5400" t="s">
        <v>144</v>
      </c>
      <c r="O5400" t="s">
        <v>1967</v>
      </c>
      <c r="P5400" t="s">
        <v>42</v>
      </c>
      <c r="Q5400" t="s">
        <v>71</v>
      </c>
      <c r="R5400" t="s">
        <v>1968</v>
      </c>
      <c r="S5400">
        <v>2.907</v>
      </c>
      <c r="T5400" s="3"/>
    </row>
    <row r="5401" spans="1:20" x14ac:dyDescent="0.3">
      <c r="A5401">
        <v>5400</v>
      </c>
      <c r="B5401" t="s">
        <v>8204</v>
      </c>
      <c r="C5401">
        <f t="shared" si="84"/>
        <v>15</v>
      </c>
      <c r="D5401" s="1">
        <v>42834</v>
      </c>
      <c r="E5401" s="1">
        <v>42839</v>
      </c>
      <c r="F5401" t="s">
        <v>46</v>
      </c>
      <c r="G5401" t="s">
        <v>4377</v>
      </c>
      <c r="H5401" t="s">
        <v>4378</v>
      </c>
      <c r="I5401" t="s">
        <v>22</v>
      </c>
      <c r="J5401" t="s">
        <v>23</v>
      </c>
      <c r="K5401" t="s">
        <v>38</v>
      </c>
      <c r="L5401" t="s">
        <v>39</v>
      </c>
      <c r="M5401">
        <v>90004</v>
      </c>
      <c r="N5401" t="s">
        <v>40</v>
      </c>
      <c r="O5401" t="s">
        <v>27</v>
      </c>
      <c r="P5401" t="s">
        <v>28</v>
      </c>
      <c r="Q5401" t="s">
        <v>29</v>
      </c>
      <c r="R5401" t="s">
        <v>30</v>
      </c>
      <c r="S5401">
        <v>556.66499999999996</v>
      </c>
      <c r="T5401" s="3"/>
    </row>
    <row r="5402" spans="1:20" x14ac:dyDescent="0.3">
      <c r="A5402">
        <v>5401</v>
      </c>
      <c r="B5402" t="s">
        <v>8205</v>
      </c>
      <c r="C5402">
        <f t="shared" si="84"/>
        <v>38</v>
      </c>
      <c r="D5402" s="1">
        <v>43364</v>
      </c>
      <c r="E5402" s="1">
        <v>43366</v>
      </c>
      <c r="F5402" t="s">
        <v>184</v>
      </c>
      <c r="G5402" t="s">
        <v>8206</v>
      </c>
      <c r="H5402" t="s">
        <v>8207</v>
      </c>
      <c r="I5402" t="s">
        <v>22</v>
      </c>
      <c r="J5402" t="s">
        <v>23</v>
      </c>
      <c r="K5402" t="s">
        <v>91</v>
      </c>
      <c r="L5402" t="s">
        <v>92</v>
      </c>
      <c r="M5402">
        <v>98103</v>
      </c>
      <c r="N5402" t="s">
        <v>40</v>
      </c>
      <c r="O5402" t="s">
        <v>1414</v>
      </c>
      <c r="P5402" t="s">
        <v>67</v>
      </c>
      <c r="Q5402" t="s">
        <v>157</v>
      </c>
      <c r="R5402" t="s">
        <v>1415</v>
      </c>
      <c r="S5402">
        <v>71.98</v>
      </c>
      <c r="T5402" s="3"/>
    </row>
    <row r="5403" spans="1:20" x14ac:dyDescent="0.3">
      <c r="A5403">
        <v>5402</v>
      </c>
      <c r="B5403" t="s">
        <v>8205</v>
      </c>
      <c r="C5403">
        <f t="shared" si="84"/>
        <v>38</v>
      </c>
      <c r="D5403" s="1">
        <v>43364</v>
      </c>
      <c r="E5403" s="1">
        <v>43366</v>
      </c>
      <c r="F5403" t="s">
        <v>184</v>
      </c>
      <c r="G5403" t="s">
        <v>8206</v>
      </c>
      <c r="H5403" t="s">
        <v>8207</v>
      </c>
      <c r="I5403" t="s">
        <v>22</v>
      </c>
      <c r="J5403" t="s">
        <v>23</v>
      </c>
      <c r="K5403" t="s">
        <v>91</v>
      </c>
      <c r="L5403" t="s">
        <v>92</v>
      </c>
      <c r="M5403">
        <v>98103</v>
      </c>
      <c r="N5403" t="s">
        <v>40</v>
      </c>
      <c r="O5403" t="s">
        <v>1685</v>
      </c>
      <c r="P5403" t="s">
        <v>67</v>
      </c>
      <c r="Q5403" t="s">
        <v>157</v>
      </c>
      <c r="R5403" t="s">
        <v>1686</v>
      </c>
      <c r="S5403">
        <v>79.98</v>
      </c>
      <c r="T5403" s="3"/>
    </row>
    <row r="5404" spans="1:20" x14ac:dyDescent="0.3">
      <c r="A5404">
        <v>5403</v>
      </c>
      <c r="B5404" t="s">
        <v>8208</v>
      </c>
      <c r="C5404">
        <f t="shared" si="84"/>
        <v>34</v>
      </c>
      <c r="D5404" s="1">
        <v>43336</v>
      </c>
      <c r="E5404" s="1">
        <v>43341</v>
      </c>
      <c r="F5404" t="s">
        <v>46</v>
      </c>
      <c r="G5404" t="s">
        <v>1059</v>
      </c>
      <c r="H5404" t="s">
        <v>1060</v>
      </c>
      <c r="I5404" t="s">
        <v>37</v>
      </c>
      <c r="J5404" t="s">
        <v>23</v>
      </c>
      <c r="K5404" t="s">
        <v>262</v>
      </c>
      <c r="L5404" t="s">
        <v>263</v>
      </c>
      <c r="M5404">
        <v>10024</v>
      </c>
      <c r="N5404" t="s">
        <v>144</v>
      </c>
      <c r="O5404" t="s">
        <v>70</v>
      </c>
      <c r="P5404" t="s">
        <v>42</v>
      </c>
      <c r="Q5404" t="s">
        <v>71</v>
      </c>
      <c r="R5404" t="s">
        <v>72</v>
      </c>
      <c r="S5404">
        <v>24.672000000000001</v>
      </c>
      <c r="T5404" s="3"/>
    </row>
    <row r="5405" spans="1:20" x14ac:dyDescent="0.3">
      <c r="A5405">
        <v>5404</v>
      </c>
      <c r="B5405" t="s">
        <v>8208</v>
      </c>
      <c r="C5405">
        <f t="shared" si="84"/>
        <v>34</v>
      </c>
      <c r="D5405" s="1">
        <v>43336</v>
      </c>
      <c r="E5405" s="1">
        <v>43341</v>
      </c>
      <c r="F5405" t="s">
        <v>46</v>
      </c>
      <c r="G5405" t="s">
        <v>1059</v>
      </c>
      <c r="H5405" t="s">
        <v>1060</v>
      </c>
      <c r="I5405" t="s">
        <v>37</v>
      </c>
      <c r="J5405" t="s">
        <v>23</v>
      </c>
      <c r="K5405" t="s">
        <v>262</v>
      </c>
      <c r="L5405" t="s">
        <v>263</v>
      </c>
      <c r="M5405">
        <v>10024</v>
      </c>
      <c r="N5405" t="s">
        <v>144</v>
      </c>
      <c r="O5405" t="s">
        <v>2358</v>
      </c>
      <c r="P5405" t="s">
        <v>42</v>
      </c>
      <c r="Q5405" t="s">
        <v>71</v>
      </c>
      <c r="R5405" t="s">
        <v>2359</v>
      </c>
      <c r="S5405">
        <v>3.7440000000000002</v>
      </c>
      <c r="T5405" s="3"/>
    </row>
    <row r="5406" spans="1:20" x14ac:dyDescent="0.3">
      <c r="A5406">
        <v>5405</v>
      </c>
      <c r="B5406" t="s">
        <v>8209</v>
      </c>
      <c r="C5406">
        <f t="shared" si="84"/>
        <v>8</v>
      </c>
      <c r="D5406" s="1">
        <v>42788</v>
      </c>
      <c r="E5406" s="1">
        <v>42792</v>
      </c>
      <c r="F5406" t="s">
        <v>46</v>
      </c>
      <c r="G5406" t="s">
        <v>2950</v>
      </c>
      <c r="H5406" t="s">
        <v>2951</v>
      </c>
      <c r="I5406" t="s">
        <v>22</v>
      </c>
      <c r="J5406" t="s">
        <v>23</v>
      </c>
      <c r="K5406" t="s">
        <v>38</v>
      </c>
      <c r="L5406" t="s">
        <v>39</v>
      </c>
      <c r="M5406">
        <v>90045</v>
      </c>
      <c r="N5406" t="s">
        <v>40</v>
      </c>
      <c r="O5406" t="s">
        <v>1151</v>
      </c>
      <c r="P5406" t="s">
        <v>67</v>
      </c>
      <c r="Q5406" t="s">
        <v>68</v>
      </c>
      <c r="R5406" t="s">
        <v>1152</v>
      </c>
      <c r="S5406">
        <v>445.96</v>
      </c>
      <c r="T5406" s="3"/>
    </row>
    <row r="5407" spans="1:20" x14ac:dyDescent="0.3">
      <c r="A5407">
        <v>5406</v>
      </c>
      <c r="B5407" t="s">
        <v>8209</v>
      </c>
      <c r="C5407">
        <f t="shared" si="84"/>
        <v>8</v>
      </c>
      <c r="D5407" s="1">
        <v>42788</v>
      </c>
      <c r="E5407" s="1">
        <v>42792</v>
      </c>
      <c r="F5407" t="s">
        <v>46</v>
      </c>
      <c r="G5407" t="s">
        <v>2950</v>
      </c>
      <c r="H5407" t="s">
        <v>2951</v>
      </c>
      <c r="I5407" t="s">
        <v>22</v>
      </c>
      <c r="J5407" t="s">
        <v>23</v>
      </c>
      <c r="K5407" t="s">
        <v>38</v>
      </c>
      <c r="L5407" t="s">
        <v>39</v>
      </c>
      <c r="M5407">
        <v>90045</v>
      </c>
      <c r="N5407" t="s">
        <v>40</v>
      </c>
      <c r="O5407" t="s">
        <v>6514</v>
      </c>
      <c r="P5407" t="s">
        <v>67</v>
      </c>
      <c r="Q5407" t="s">
        <v>157</v>
      </c>
      <c r="R5407" t="s">
        <v>6515</v>
      </c>
      <c r="S5407">
        <v>36.24</v>
      </c>
      <c r="T5407" s="3"/>
    </row>
    <row r="5408" spans="1:20" x14ac:dyDescent="0.3">
      <c r="A5408">
        <v>5407</v>
      </c>
      <c r="B5408" t="s">
        <v>8209</v>
      </c>
      <c r="C5408">
        <f t="shared" si="84"/>
        <v>8</v>
      </c>
      <c r="D5408" s="1">
        <v>42788</v>
      </c>
      <c r="E5408" s="1">
        <v>42792</v>
      </c>
      <c r="F5408" t="s">
        <v>46</v>
      </c>
      <c r="G5408" t="s">
        <v>2950</v>
      </c>
      <c r="H5408" t="s">
        <v>2951</v>
      </c>
      <c r="I5408" t="s">
        <v>22</v>
      </c>
      <c r="J5408" t="s">
        <v>23</v>
      </c>
      <c r="K5408" t="s">
        <v>38</v>
      </c>
      <c r="L5408" t="s">
        <v>39</v>
      </c>
      <c r="M5408">
        <v>90045</v>
      </c>
      <c r="N5408" t="s">
        <v>40</v>
      </c>
      <c r="O5408" t="s">
        <v>4192</v>
      </c>
      <c r="P5408" t="s">
        <v>42</v>
      </c>
      <c r="Q5408" t="s">
        <v>265</v>
      </c>
      <c r="R5408" t="s">
        <v>4193</v>
      </c>
      <c r="S5408">
        <v>10.65</v>
      </c>
      <c r="T5408" s="3"/>
    </row>
    <row r="5409" spans="1:20" x14ac:dyDescent="0.3">
      <c r="A5409">
        <v>5408</v>
      </c>
      <c r="B5409" t="s">
        <v>8210</v>
      </c>
      <c r="C5409">
        <f t="shared" si="84"/>
        <v>49</v>
      </c>
      <c r="D5409" s="1">
        <v>43442</v>
      </c>
      <c r="E5409" s="1">
        <v>43448</v>
      </c>
      <c r="F5409" t="s">
        <v>46</v>
      </c>
      <c r="G5409" t="s">
        <v>6033</v>
      </c>
      <c r="H5409" t="s">
        <v>6034</v>
      </c>
      <c r="I5409" t="s">
        <v>37</v>
      </c>
      <c r="J5409" t="s">
        <v>23</v>
      </c>
      <c r="K5409" t="s">
        <v>123</v>
      </c>
      <c r="L5409" t="s">
        <v>39</v>
      </c>
      <c r="M5409">
        <v>94109</v>
      </c>
      <c r="N5409" t="s">
        <v>40</v>
      </c>
      <c r="O5409" t="s">
        <v>7521</v>
      </c>
      <c r="P5409" t="s">
        <v>42</v>
      </c>
      <c r="Q5409" t="s">
        <v>86</v>
      </c>
      <c r="R5409" t="s">
        <v>8211</v>
      </c>
      <c r="S5409">
        <v>87.92</v>
      </c>
      <c r="T5409" s="3"/>
    </row>
    <row r="5410" spans="1:20" x14ac:dyDescent="0.3">
      <c r="A5410">
        <v>5409</v>
      </c>
      <c r="B5410" t="s">
        <v>8210</v>
      </c>
      <c r="C5410">
        <f t="shared" si="84"/>
        <v>49</v>
      </c>
      <c r="D5410" s="1">
        <v>43442</v>
      </c>
      <c r="E5410" s="1">
        <v>43448</v>
      </c>
      <c r="F5410" t="s">
        <v>46</v>
      </c>
      <c r="G5410" t="s">
        <v>6033</v>
      </c>
      <c r="H5410" t="s">
        <v>6034</v>
      </c>
      <c r="I5410" t="s">
        <v>37</v>
      </c>
      <c r="J5410" t="s">
        <v>23</v>
      </c>
      <c r="K5410" t="s">
        <v>123</v>
      </c>
      <c r="L5410" t="s">
        <v>39</v>
      </c>
      <c r="M5410">
        <v>94109</v>
      </c>
      <c r="N5410" t="s">
        <v>40</v>
      </c>
      <c r="O5410" t="s">
        <v>3547</v>
      </c>
      <c r="P5410" t="s">
        <v>42</v>
      </c>
      <c r="Q5410" t="s">
        <v>71</v>
      </c>
      <c r="R5410" t="s">
        <v>3548</v>
      </c>
      <c r="S5410">
        <v>22.423999999999999</v>
      </c>
      <c r="T5410" s="3"/>
    </row>
    <row r="5411" spans="1:20" x14ac:dyDescent="0.3">
      <c r="A5411">
        <v>5410</v>
      </c>
      <c r="B5411" t="s">
        <v>8210</v>
      </c>
      <c r="C5411">
        <f t="shared" si="84"/>
        <v>49</v>
      </c>
      <c r="D5411" s="1">
        <v>43442</v>
      </c>
      <c r="E5411" s="1">
        <v>43448</v>
      </c>
      <c r="F5411" t="s">
        <v>46</v>
      </c>
      <c r="G5411" t="s">
        <v>6033</v>
      </c>
      <c r="H5411" t="s">
        <v>6034</v>
      </c>
      <c r="I5411" t="s">
        <v>37</v>
      </c>
      <c r="J5411" t="s">
        <v>23</v>
      </c>
      <c r="K5411" t="s">
        <v>123</v>
      </c>
      <c r="L5411" t="s">
        <v>39</v>
      </c>
      <c r="M5411">
        <v>94109</v>
      </c>
      <c r="N5411" t="s">
        <v>40</v>
      </c>
      <c r="O5411" t="s">
        <v>1723</v>
      </c>
      <c r="P5411" t="s">
        <v>42</v>
      </c>
      <c r="Q5411" t="s">
        <v>71</v>
      </c>
      <c r="R5411" t="s">
        <v>1724</v>
      </c>
      <c r="S5411">
        <v>90.48</v>
      </c>
      <c r="T5411" s="3"/>
    </row>
    <row r="5412" spans="1:20" x14ac:dyDescent="0.3">
      <c r="A5412">
        <v>5411</v>
      </c>
      <c r="B5412" t="s">
        <v>8210</v>
      </c>
      <c r="C5412">
        <f t="shared" si="84"/>
        <v>49</v>
      </c>
      <c r="D5412" s="1">
        <v>43442</v>
      </c>
      <c r="E5412" s="1">
        <v>43448</v>
      </c>
      <c r="F5412" t="s">
        <v>46</v>
      </c>
      <c r="G5412" t="s">
        <v>6033</v>
      </c>
      <c r="H5412" t="s">
        <v>6034</v>
      </c>
      <c r="I5412" t="s">
        <v>37</v>
      </c>
      <c r="J5412" t="s">
        <v>23</v>
      </c>
      <c r="K5412" t="s">
        <v>123</v>
      </c>
      <c r="L5412" t="s">
        <v>39</v>
      </c>
      <c r="M5412">
        <v>94109</v>
      </c>
      <c r="N5412" t="s">
        <v>40</v>
      </c>
      <c r="O5412" t="s">
        <v>5561</v>
      </c>
      <c r="P5412" t="s">
        <v>42</v>
      </c>
      <c r="Q5412" t="s">
        <v>55</v>
      </c>
      <c r="R5412" t="s">
        <v>5562</v>
      </c>
      <c r="S5412">
        <v>42.76</v>
      </c>
      <c r="T5412" s="3"/>
    </row>
    <row r="5413" spans="1:20" x14ac:dyDescent="0.3">
      <c r="A5413">
        <v>5412</v>
      </c>
      <c r="B5413" t="s">
        <v>8212</v>
      </c>
      <c r="C5413">
        <f t="shared" si="84"/>
        <v>38</v>
      </c>
      <c r="D5413" s="1">
        <v>43361</v>
      </c>
      <c r="E5413" s="1">
        <v>43365</v>
      </c>
      <c r="F5413" t="s">
        <v>46</v>
      </c>
      <c r="G5413" t="s">
        <v>6536</v>
      </c>
      <c r="H5413" t="s">
        <v>6537</v>
      </c>
      <c r="I5413" t="s">
        <v>22</v>
      </c>
      <c r="J5413" t="s">
        <v>23</v>
      </c>
      <c r="K5413" t="s">
        <v>8213</v>
      </c>
      <c r="L5413" t="s">
        <v>665</v>
      </c>
      <c r="M5413">
        <v>88101</v>
      </c>
      <c r="N5413" t="s">
        <v>40</v>
      </c>
      <c r="O5413" t="s">
        <v>2939</v>
      </c>
      <c r="P5413" t="s">
        <v>42</v>
      </c>
      <c r="Q5413" t="s">
        <v>71</v>
      </c>
      <c r="R5413" t="s">
        <v>2940</v>
      </c>
      <c r="S5413">
        <v>10.08</v>
      </c>
      <c r="T5413" s="3"/>
    </row>
    <row r="5414" spans="1:20" x14ac:dyDescent="0.3">
      <c r="A5414">
        <v>5413</v>
      </c>
      <c r="B5414" t="s">
        <v>8212</v>
      </c>
      <c r="C5414">
        <f t="shared" si="84"/>
        <v>38</v>
      </c>
      <c r="D5414" s="1">
        <v>43361</v>
      </c>
      <c r="E5414" s="1">
        <v>43365</v>
      </c>
      <c r="F5414" t="s">
        <v>46</v>
      </c>
      <c r="G5414" t="s">
        <v>6536</v>
      </c>
      <c r="H5414" t="s">
        <v>6537</v>
      </c>
      <c r="I5414" t="s">
        <v>22</v>
      </c>
      <c r="J5414" t="s">
        <v>23</v>
      </c>
      <c r="K5414" t="s">
        <v>8213</v>
      </c>
      <c r="L5414" t="s">
        <v>665</v>
      </c>
      <c r="M5414">
        <v>88101</v>
      </c>
      <c r="N5414" t="s">
        <v>40</v>
      </c>
      <c r="O5414" t="s">
        <v>8214</v>
      </c>
      <c r="P5414" t="s">
        <v>67</v>
      </c>
      <c r="Q5414" t="s">
        <v>157</v>
      </c>
      <c r="R5414" t="s">
        <v>8215</v>
      </c>
      <c r="S5414">
        <v>101.34</v>
      </c>
      <c r="T5414" s="3"/>
    </row>
    <row r="5415" spans="1:20" x14ac:dyDescent="0.3">
      <c r="A5415">
        <v>5414</v>
      </c>
      <c r="B5415" t="s">
        <v>8216</v>
      </c>
      <c r="C5415">
        <f t="shared" si="84"/>
        <v>37</v>
      </c>
      <c r="D5415" s="1">
        <v>42989</v>
      </c>
      <c r="E5415" s="1">
        <v>42992</v>
      </c>
      <c r="F5415" t="s">
        <v>184</v>
      </c>
      <c r="G5415" t="s">
        <v>5064</v>
      </c>
      <c r="H5415" t="s">
        <v>5065</v>
      </c>
      <c r="I5415" t="s">
        <v>22</v>
      </c>
      <c r="J5415" t="s">
        <v>23</v>
      </c>
      <c r="K5415" t="s">
        <v>7250</v>
      </c>
      <c r="L5415" t="s">
        <v>4535</v>
      </c>
      <c r="M5415">
        <v>67212</v>
      </c>
      <c r="N5415" t="s">
        <v>101</v>
      </c>
      <c r="O5415" t="s">
        <v>6496</v>
      </c>
      <c r="P5415" t="s">
        <v>67</v>
      </c>
      <c r="Q5415" t="s">
        <v>68</v>
      </c>
      <c r="R5415" t="s">
        <v>6497</v>
      </c>
      <c r="S5415">
        <v>224.75</v>
      </c>
      <c r="T5415" s="3"/>
    </row>
    <row r="5416" spans="1:20" x14ac:dyDescent="0.3">
      <c r="A5416">
        <v>5415</v>
      </c>
      <c r="B5416" t="s">
        <v>8217</v>
      </c>
      <c r="C5416">
        <f t="shared" si="84"/>
        <v>39</v>
      </c>
      <c r="D5416" s="1">
        <v>43366</v>
      </c>
      <c r="E5416" s="1">
        <v>43371</v>
      </c>
      <c r="F5416" t="s">
        <v>46</v>
      </c>
      <c r="G5416" t="s">
        <v>450</v>
      </c>
      <c r="H5416" t="s">
        <v>451</v>
      </c>
      <c r="I5416" t="s">
        <v>22</v>
      </c>
      <c r="J5416" t="s">
        <v>23</v>
      </c>
      <c r="K5416" t="s">
        <v>299</v>
      </c>
      <c r="L5416" t="s">
        <v>207</v>
      </c>
      <c r="M5416">
        <v>60653</v>
      </c>
      <c r="N5416" t="s">
        <v>101</v>
      </c>
      <c r="O5416" t="s">
        <v>7923</v>
      </c>
      <c r="P5416" t="s">
        <v>42</v>
      </c>
      <c r="Q5416" t="s">
        <v>74</v>
      </c>
      <c r="R5416" t="s">
        <v>7924</v>
      </c>
      <c r="S5416">
        <v>73.176000000000002</v>
      </c>
      <c r="T5416" s="3"/>
    </row>
    <row r="5417" spans="1:20" x14ac:dyDescent="0.3">
      <c r="A5417">
        <v>5416</v>
      </c>
      <c r="B5417" t="s">
        <v>8217</v>
      </c>
      <c r="C5417">
        <f t="shared" si="84"/>
        <v>39</v>
      </c>
      <c r="D5417" s="1">
        <v>43366</v>
      </c>
      <c r="E5417" s="1">
        <v>43371</v>
      </c>
      <c r="F5417" t="s">
        <v>46</v>
      </c>
      <c r="G5417" t="s">
        <v>450</v>
      </c>
      <c r="H5417" t="s">
        <v>451</v>
      </c>
      <c r="I5417" t="s">
        <v>22</v>
      </c>
      <c r="J5417" t="s">
        <v>23</v>
      </c>
      <c r="K5417" t="s">
        <v>299</v>
      </c>
      <c r="L5417" t="s">
        <v>207</v>
      </c>
      <c r="M5417">
        <v>60653</v>
      </c>
      <c r="N5417" t="s">
        <v>101</v>
      </c>
      <c r="O5417" t="s">
        <v>3816</v>
      </c>
      <c r="P5417" t="s">
        <v>42</v>
      </c>
      <c r="Q5417" t="s">
        <v>86</v>
      </c>
      <c r="R5417" t="s">
        <v>3817</v>
      </c>
      <c r="S5417">
        <v>20.736000000000001</v>
      </c>
      <c r="T5417" s="3"/>
    </row>
    <row r="5418" spans="1:20" x14ac:dyDescent="0.3">
      <c r="A5418">
        <v>5417</v>
      </c>
      <c r="B5418" t="s">
        <v>8217</v>
      </c>
      <c r="C5418">
        <f t="shared" si="84"/>
        <v>39</v>
      </c>
      <c r="D5418" s="1">
        <v>43366</v>
      </c>
      <c r="E5418" s="1">
        <v>43371</v>
      </c>
      <c r="F5418" t="s">
        <v>46</v>
      </c>
      <c r="G5418" t="s">
        <v>450</v>
      </c>
      <c r="H5418" t="s">
        <v>451</v>
      </c>
      <c r="I5418" t="s">
        <v>22</v>
      </c>
      <c r="J5418" t="s">
        <v>23</v>
      </c>
      <c r="K5418" t="s">
        <v>299</v>
      </c>
      <c r="L5418" t="s">
        <v>207</v>
      </c>
      <c r="M5418">
        <v>60653</v>
      </c>
      <c r="N5418" t="s">
        <v>101</v>
      </c>
      <c r="O5418" t="s">
        <v>3032</v>
      </c>
      <c r="P5418" t="s">
        <v>67</v>
      </c>
      <c r="Q5418" t="s">
        <v>68</v>
      </c>
      <c r="R5418" t="s">
        <v>3033</v>
      </c>
      <c r="S5418">
        <v>39.984000000000002</v>
      </c>
      <c r="T5418" s="3"/>
    </row>
    <row r="5419" spans="1:20" x14ac:dyDescent="0.3">
      <c r="A5419">
        <v>5418</v>
      </c>
      <c r="B5419" t="s">
        <v>8218</v>
      </c>
      <c r="C5419">
        <f t="shared" si="84"/>
        <v>41</v>
      </c>
      <c r="D5419" s="1">
        <v>42283</v>
      </c>
      <c r="E5419" s="1">
        <v>42285</v>
      </c>
      <c r="F5419" t="s">
        <v>19</v>
      </c>
      <c r="G5419" t="s">
        <v>754</v>
      </c>
      <c r="H5419" t="s">
        <v>755</v>
      </c>
      <c r="I5419" t="s">
        <v>37</v>
      </c>
      <c r="J5419" t="s">
        <v>23</v>
      </c>
      <c r="K5419" t="s">
        <v>2532</v>
      </c>
      <c r="L5419" t="s">
        <v>134</v>
      </c>
      <c r="M5419">
        <v>68104</v>
      </c>
      <c r="N5419" t="s">
        <v>101</v>
      </c>
      <c r="O5419" t="s">
        <v>8219</v>
      </c>
      <c r="P5419" t="s">
        <v>42</v>
      </c>
      <c r="Q5419" t="s">
        <v>71</v>
      </c>
      <c r="R5419" t="s">
        <v>8220</v>
      </c>
      <c r="S5419">
        <v>15.36</v>
      </c>
      <c r="T5419" s="3"/>
    </row>
    <row r="5420" spans="1:20" x14ac:dyDescent="0.3">
      <c r="A5420">
        <v>5419</v>
      </c>
      <c r="B5420" t="s">
        <v>8221</v>
      </c>
      <c r="C5420">
        <f t="shared" si="84"/>
        <v>44</v>
      </c>
      <c r="D5420" s="1">
        <v>42666</v>
      </c>
      <c r="E5420" s="1">
        <v>42669</v>
      </c>
      <c r="F5420" t="s">
        <v>184</v>
      </c>
      <c r="G5420" t="s">
        <v>4803</v>
      </c>
      <c r="H5420" t="s">
        <v>4804</v>
      </c>
      <c r="I5420" t="s">
        <v>22</v>
      </c>
      <c r="J5420" t="s">
        <v>23</v>
      </c>
      <c r="K5420" t="s">
        <v>180</v>
      </c>
      <c r="L5420" t="s">
        <v>100</v>
      </c>
      <c r="M5420">
        <v>77041</v>
      </c>
      <c r="N5420" t="s">
        <v>101</v>
      </c>
      <c r="O5420" t="s">
        <v>2928</v>
      </c>
      <c r="P5420" t="s">
        <v>42</v>
      </c>
      <c r="Q5420" t="s">
        <v>86</v>
      </c>
      <c r="R5420" t="s">
        <v>2929</v>
      </c>
      <c r="S5420">
        <v>36.287999999999997</v>
      </c>
      <c r="T5420" s="3"/>
    </row>
    <row r="5421" spans="1:20" x14ac:dyDescent="0.3">
      <c r="A5421">
        <v>5420</v>
      </c>
      <c r="B5421" t="s">
        <v>8221</v>
      </c>
      <c r="C5421">
        <f t="shared" si="84"/>
        <v>44</v>
      </c>
      <c r="D5421" s="1">
        <v>42666</v>
      </c>
      <c r="E5421" s="1">
        <v>42669</v>
      </c>
      <c r="F5421" t="s">
        <v>184</v>
      </c>
      <c r="G5421" t="s">
        <v>4803</v>
      </c>
      <c r="H5421" t="s">
        <v>4804</v>
      </c>
      <c r="I5421" t="s">
        <v>22</v>
      </c>
      <c r="J5421" t="s">
        <v>23</v>
      </c>
      <c r="K5421" t="s">
        <v>180</v>
      </c>
      <c r="L5421" t="s">
        <v>100</v>
      </c>
      <c r="M5421">
        <v>77041</v>
      </c>
      <c r="N5421" t="s">
        <v>101</v>
      </c>
      <c r="O5421" t="s">
        <v>2087</v>
      </c>
      <c r="P5421" t="s">
        <v>67</v>
      </c>
      <c r="Q5421" t="s">
        <v>68</v>
      </c>
      <c r="R5421" t="s">
        <v>2088</v>
      </c>
      <c r="S5421">
        <v>150.38399999999999</v>
      </c>
      <c r="T5421" s="3"/>
    </row>
    <row r="5422" spans="1:20" x14ac:dyDescent="0.3">
      <c r="A5422">
        <v>5421</v>
      </c>
      <c r="B5422" t="s">
        <v>8222</v>
      </c>
      <c r="C5422">
        <f t="shared" si="84"/>
        <v>13</v>
      </c>
      <c r="D5422" s="1">
        <v>42825</v>
      </c>
      <c r="E5422" s="1">
        <v>42827</v>
      </c>
      <c r="F5422" t="s">
        <v>19</v>
      </c>
      <c r="G5422" t="s">
        <v>1953</v>
      </c>
      <c r="H5422" t="s">
        <v>1954</v>
      </c>
      <c r="I5422" t="s">
        <v>22</v>
      </c>
      <c r="J5422" t="s">
        <v>23</v>
      </c>
      <c r="K5422" t="s">
        <v>142</v>
      </c>
      <c r="L5422" t="s">
        <v>143</v>
      </c>
      <c r="M5422">
        <v>19134</v>
      </c>
      <c r="N5422" t="s">
        <v>144</v>
      </c>
      <c r="O5422" t="s">
        <v>7009</v>
      </c>
      <c r="P5422" t="s">
        <v>67</v>
      </c>
      <c r="Q5422" t="s">
        <v>68</v>
      </c>
      <c r="R5422" t="s">
        <v>7010</v>
      </c>
      <c r="S5422">
        <v>280.78199999999998</v>
      </c>
      <c r="T5422" s="3"/>
    </row>
    <row r="5423" spans="1:20" x14ac:dyDescent="0.3">
      <c r="A5423">
        <v>5422</v>
      </c>
      <c r="B5423" t="s">
        <v>8222</v>
      </c>
      <c r="C5423">
        <f t="shared" si="84"/>
        <v>13</v>
      </c>
      <c r="D5423" s="1">
        <v>42825</v>
      </c>
      <c r="E5423" s="1">
        <v>42827</v>
      </c>
      <c r="F5423" t="s">
        <v>19</v>
      </c>
      <c r="G5423" t="s">
        <v>1953</v>
      </c>
      <c r="H5423" t="s">
        <v>1954</v>
      </c>
      <c r="I5423" t="s">
        <v>22</v>
      </c>
      <c r="J5423" t="s">
        <v>23</v>
      </c>
      <c r="K5423" t="s">
        <v>142</v>
      </c>
      <c r="L5423" t="s">
        <v>143</v>
      </c>
      <c r="M5423">
        <v>19134</v>
      </c>
      <c r="N5423" t="s">
        <v>144</v>
      </c>
      <c r="O5423" t="s">
        <v>4967</v>
      </c>
      <c r="P5423" t="s">
        <v>67</v>
      </c>
      <c r="Q5423" t="s">
        <v>157</v>
      </c>
      <c r="R5423" t="s">
        <v>4968</v>
      </c>
      <c r="S5423">
        <v>31.984000000000002</v>
      </c>
      <c r="T5423" s="3"/>
    </row>
    <row r="5424" spans="1:20" x14ac:dyDescent="0.3">
      <c r="A5424">
        <v>5423</v>
      </c>
      <c r="B5424" t="s">
        <v>8223</v>
      </c>
      <c r="C5424">
        <f t="shared" si="84"/>
        <v>52</v>
      </c>
      <c r="D5424" s="1">
        <v>43098</v>
      </c>
      <c r="E5424" s="1">
        <v>43102</v>
      </c>
      <c r="F5424" t="s">
        <v>46</v>
      </c>
      <c r="G5424" t="s">
        <v>3533</v>
      </c>
      <c r="H5424" t="s">
        <v>3534</v>
      </c>
      <c r="I5424" t="s">
        <v>22</v>
      </c>
      <c r="J5424" t="s">
        <v>23</v>
      </c>
      <c r="K5424" t="s">
        <v>38</v>
      </c>
      <c r="L5424" t="s">
        <v>39</v>
      </c>
      <c r="M5424">
        <v>90045</v>
      </c>
      <c r="N5424" t="s">
        <v>40</v>
      </c>
      <c r="O5424" t="s">
        <v>2358</v>
      </c>
      <c r="P5424" t="s">
        <v>42</v>
      </c>
      <c r="Q5424" t="s">
        <v>71</v>
      </c>
      <c r="R5424" t="s">
        <v>2359</v>
      </c>
      <c r="S5424">
        <v>11.231999999999999</v>
      </c>
      <c r="T5424" s="3"/>
    </row>
    <row r="5425" spans="1:20" x14ac:dyDescent="0.3">
      <c r="A5425">
        <v>5424</v>
      </c>
      <c r="B5425" t="s">
        <v>8224</v>
      </c>
      <c r="C5425">
        <f t="shared" si="84"/>
        <v>44</v>
      </c>
      <c r="D5425" s="1">
        <v>43407</v>
      </c>
      <c r="E5425" s="1">
        <v>43409</v>
      </c>
      <c r="F5425" t="s">
        <v>19</v>
      </c>
      <c r="G5425" t="s">
        <v>5292</v>
      </c>
      <c r="H5425" t="s">
        <v>5293</v>
      </c>
      <c r="I5425" t="s">
        <v>37</v>
      </c>
      <c r="J5425" t="s">
        <v>23</v>
      </c>
      <c r="K5425" t="s">
        <v>1465</v>
      </c>
      <c r="L5425" t="s">
        <v>25</v>
      </c>
      <c r="M5425">
        <v>40475</v>
      </c>
      <c r="N5425" t="s">
        <v>26</v>
      </c>
      <c r="O5425" t="s">
        <v>8225</v>
      </c>
      <c r="P5425" t="s">
        <v>42</v>
      </c>
      <c r="Q5425" t="s">
        <v>86</v>
      </c>
      <c r="R5425" t="s">
        <v>8226</v>
      </c>
      <c r="S5425">
        <v>26.4</v>
      </c>
      <c r="T5425" s="3"/>
    </row>
    <row r="5426" spans="1:20" x14ac:dyDescent="0.3">
      <c r="A5426">
        <v>5425</v>
      </c>
      <c r="B5426" t="s">
        <v>8227</v>
      </c>
      <c r="C5426">
        <f t="shared" si="84"/>
        <v>3</v>
      </c>
      <c r="D5426" s="1">
        <v>43120</v>
      </c>
      <c r="E5426" s="1">
        <v>43126</v>
      </c>
      <c r="F5426" t="s">
        <v>46</v>
      </c>
      <c r="G5426" t="s">
        <v>1914</v>
      </c>
      <c r="H5426" t="s">
        <v>1915</v>
      </c>
      <c r="I5426" t="s">
        <v>22</v>
      </c>
      <c r="J5426" t="s">
        <v>23</v>
      </c>
      <c r="K5426" t="s">
        <v>7710</v>
      </c>
      <c r="L5426" t="s">
        <v>745</v>
      </c>
      <c r="M5426">
        <v>6708</v>
      </c>
      <c r="N5426" t="s">
        <v>144</v>
      </c>
      <c r="O5426" t="s">
        <v>3233</v>
      </c>
      <c r="P5426" t="s">
        <v>42</v>
      </c>
      <c r="Q5426" t="s">
        <v>64</v>
      </c>
      <c r="R5426" t="s">
        <v>3234</v>
      </c>
      <c r="S5426">
        <v>3.52</v>
      </c>
      <c r="T5426" s="3"/>
    </row>
    <row r="5427" spans="1:20" x14ac:dyDescent="0.3">
      <c r="A5427">
        <v>5426</v>
      </c>
      <c r="B5427" t="s">
        <v>8228</v>
      </c>
      <c r="C5427">
        <f t="shared" si="84"/>
        <v>49</v>
      </c>
      <c r="D5427" s="1">
        <v>43072</v>
      </c>
      <c r="E5427" s="1">
        <v>43075</v>
      </c>
      <c r="F5427" t="s">
        <v>184</v>
      </c>
      <c r="G5427" t="s">
        <v>3241</v>
      </c>
      <c r="H5427" t="s">
        <v>3242</v>
      </c>
      <c r="I5427" t="s">
        <v>22</v>
      </c>
      <c r="J5427" t="s">
        <v>23</v>
      </c>
      <c r="K5427" t="s">
        <v>38</v>
      </c>
      <c r="L5427" t="s">
        <v>39</v>
      </c>
      <c r="M5427">
        <v>90045</v>
      </c>
      <c r="N5427" t="s">
        <v>40</v>
      </c>
      <c r="O5427" t="s">
        <v>8229</v>
      </c>
      <c r="P5427" t="s">
        <v>67</v>
      </c>
      <c r="Q5427" t="s">
        <v>157</v>
      </c>
      <c r="R5427" t="s">
        <v>8230</v>
      </c>
      <c r="S5427">
        <v>1649.95</v>
      </c>
      <c r="T5427" s="3"/>
    </row>
    <row r="5428" spans="1:20" x14ac:dyDescent="0.3">
      <c r="A5428">
        <v>5427</v>
      </c>
      <c r="B5428" t="s">
        <v>8228</v>
      </c>
      <c r="C5428">
        <f t="shared" si="84"/>
        <v>49</v>
      </c>
      <c r="D5428" s="1">
        <v>43072</v>
      </c>
      <c r="E5428" s="1">
        <v>43075</v>
      </c>
      <c r="F5428" t="s">
        <v>184</v>
      </c>
      <c r="G5428" t="s">
        <v>3241</v>
      </c>
      <c r="H5428" t="s">
        <v>3242</v>
      </c>
      <c r="I5428" t="s">
        <v>22</v>
      </c>
      <c r="J5428" t="s">
        <v>23</v>
      </c>
      <c r="K5428" t="s">
        <v>38</v>
      </c>
      <c r="L5428" t="s">
        <v>39</v>
      </c>
      <c r="M5428">
        <v>90045</v>
      </c>
      <c r="N5428" t="s">
        <v>40</v>
      </c>
      <c r="O5428" t="s">
        <v>7096</v>
      </c>
      <c r="P5428" t="s">
        <v>28</v>
      </c>
      <c r="Q5428" t="s">
        <v>61</v>
      </c>
      <c r="R5428" t="s">
        <v>7097</v>
      </c>
      <c r="S5428">
        <v>111.9</v>
      </c>
      <c r="T5428" s="3"/>
    </row>
    <row r="5429" spans="1:20" x14ac:dyDescent="0.3">
      <c r="A5429">
        <v>5428</v>
      </c>
      <c r="B5429" t="s">
        <v>8231</v>
      </c>
      <c r="C5429">
        <f t="shared" si="84"/>
        <v>24</v>
      </c>
      <c r="D5429" s="1">
        <v>42900</v>
      </c>
      <c r="E5429" s="1">
        <v>42900</v>
      </c>
      <c r="F5429" t="s">
        <v>1289</v>
      </c>
      <c r="G5429" t="s">
        <v>8232</v>
      </c>
      <c r="H5429" t="s">
        <v>8233</v>
      </c>
      <c r="I5429" t="s">
        <v>98</v>
      </c>
      <c r="J5429" t="s">
        <v>23</v>
      </c>
      <c r="K5429" t="s">
        <v>38</v>
      </c>
      <c r="L5429" t="s">
        <v>39</v>
      </c>
      <c r="M5429">
        <v>90036</v>
      </c>
      <c r="N5429" t="s">
        <v>40</v>
      </c>
      <c r="O5429" t="s">
        <v>7056</v>
      </c>
      <c r="P5429" t="s">
        <v>28</v>
      </c>
      <c r="Q5429" t="s">
        <v>29</v>
      </c>
      <c r="R5429" t="s">
        <v>7057</v>
      </c>
      <c r="S5429">
        <v>599.16499999999996</v>
      </c>
      <c r="T5429" s="3"/>
    </row>
    <row r="5430" spans="1:20" x14ac:dyDescent="0.3">
      <c r="A5430">
        <v>5429</v>
      </c>
      <c r="B5430" t="s">
        <v>8234</v>
      </c>
      <c r="C5430">
        <f t="shared" si="84"/>
        <v>35</v>
      </c>
      <c r="D5430" s="1">
        <v>42980</v>
      </c>
      <c r="E5430" s="1">
        <v>42982</v>
      </c>
      <c r="F5430" t="s">
        <v>184</v>
      </c>
      <c r="G5430" t="s">
        <v>3763</v>
      </c>
      <c r="H5430" t="s">
        <v>3764</v>
      </c>
      <c r="I5430" t="s">
        <v>98</v>
      </c>
      <c r="J5430" t="s">
        <v>23</v>
      </c>
      <c r="K5430" t="s">
        <v>123</v>
      </c>
      <c r="L5430" t="s">
        <v>39</v>
      </c>
      <c r="M5430">
        <v>94122</v>
      </c>
      <c r="N5430" t="s">
        <v>40</v>
      </c>
      <c r="O5430" t="s">
        <v>726</v>
      </c>
      <c r="P5430" t="s">
        <v>42</v>
      </c>
      <c r="Q5430" t="s">
        <v>55</v>
      </c>
      <c r="R5430" t="s">
        <v>727</v>
      </c>
      <c r="S5430">
        <v>46.53</v>
      </c>
      <c r="T5430" s="3"/>
    </row>
    <row r="5431" spans="1:20" x14ac:dyDescent="0.3">
      <c r="A5431">
        <v>5430</v>
      </c>
      <c r="B5431" t="s">
        <v>8235</v>
      </c>
      <c r="C5431">
        <f t="shared" si="84"/>
        <v>36</v>
      </c>
      <c r="D5431" s="1">
        <v>42252</v>
      </c>
      <c r="E5431" s="1">
        <v>42254</v>
      </c>
      <c r="F5431" t="s">
        <v>184</v>
      </c>
      <c r="G5431" t="s">
        <v>6548</v>
      </c>
      <c r="H5431" t="s">
        <v>6549</v>
      </c>
      <c r="I5431" t="s">
        <v>22</v>
      </c>
      <c r="J5431" t="s">
        <v>23</v>
      </c>
      <c r="K5431" t="s">
        <v>1150</v>
      </c>
      <c r="L5431" t="s">
        <v>50</v>
      </c>
      <c r="M5431">
        <v>33710</v>
      </c>
      <c r="N5431" t="s">
        <v>26</v>
      </c>
      <c r="O5431" t="s">
        <v>1185</v>
      </c>
      <c r="P5431" t="s">
        <v>28</v>
      </c>
      <c r="Q5431" t="s">
        <v>61</v>
      </c>
      <c r="R5431" t="s">
        <v>1186</v>
      </c>
      <c r="S5431">
        <v>31.984000000000002</v>
      </c>
      <c r="T5431" s="3"/>
    </row>
    <row r="5432" spans="1:20" x14ac:dyDescent="0.3">
      <c r="A5432">
        <v>5431</v>
      </c>
      <c r="B5432" t="s">
        <v>8236</v>
      </c>
      <c r="C5432">
        <f t="shared" si="84"/>
        <v>43</v>
      </c>
      <c r="D5432" s="1">
        <v>43394</v>
      </c>
      <c r="E5432" s="1">
        <v>43398</v>
      </c>
      <c r="F5432" t="s">
        <v>46</v>
      </c>
      <c r="G5432" t="s">
        <v>8237</v>
      </c>
      <c r="H5432" t="s">
        <v>8238</v>
      </c>
      <c r="I5432" t="s">
        <v>98</v>
      </c>
      <c r="J5432" t="s">
        <v>23</v>
      </c>
      <c r="K5432" t="s">
        <v>1118</v>
      </c>
      <c r="L5432" t="s">
        <v>494</v>
      </c>
      <c r="M5432">
        <v>44107</v>
      </c>
      <c r="N5432" t="s">
        <v>144</v>
      </c>
      <c r="O5432" t="s">
        <v>8075</v>
      </c>
      <c r="P5432" t="s">
        <v>42</v>
      </c>
      <c r="Q5432" t="s">
        <v>74</v>
      </c>
      <c r="R5432" t="s">
        <v>8076</v>
      </c>
      <c r="S5432">
        <v>161.56800000000001</v>
      </c>
      <c r="T5432" s="3"/>
    </row>
    <row r="5433" spans="1:20" x14ac:dyDescent="0.3">
      <c r="A5433">
        <v>5432</v>
      </c>
      <c r="B5433" t="s">
        <v>8236</v>
      </c>
      <c r="C5433">
        <f t="shared" si="84"/>
        <v>43</v>
      </c>
      <c r="D5433" s="1">
        <v>43394</v>
      </c>
      <c r="E5433" s="1">
        <v>43398</v>
      </c>
      <c r="F5433" t="s">
        <v>46</v>
      </c>
      <c r="G5433" t="s">
        <v>8237</v>
      </c>
      <c r="H5433" t="s">
        <v>8238</v>
      </c>
      <c r="I5433" t="s">
        <v>98</v>
      </c>
      <c r="J5433" t="s">
        <v>23</v>
      </c>
      <c r="K5433" t="s">
        <v>1118</v>
      </c>
      <c r="L5433" t="s">
        <v>494</v>
      </c>
      <c r="M5433">
        <v>44107</v>
      </c>
      <c r="N5433" t="s">
        <v>144</v>
      </c>
      <c r="O5433" t="s">
        <v>2844</v>
      </c>
      <c r="P5433" t="s">
        <v>42</v>
      </c>
      <c r="Q5433" t="s">
        <v>86</v>
      </c>
      <c r="R5433" t="s">
        <v>2845</v>
      </c>
      <c r="S5433">
        <v>4.0640000000000001</v>
      </c>
      <c r="T5433" s="3"/>
    </row>
    <row r="5434" spans="1:20" x14ac:dyDescent="0.3">
      <c r="A5434">
        <v>5433</v>
      </c>
      <c r="B5434" t="s">
        <v>8236</v>
      </c>
      <c r="C5434">
        <f t="shared" si="84"/>
        <v>43</v>
      </c>
      <c r="D5434" s="1">
        <v>43394</v>
      </c>
      <c r="E5434" s="1">
        <v>43398</v>
      </c>
      <c r="F5434" t="s">
        <v>46</v>
      </c>
      <c r="G5434" t="s">
        <v>8237</v>
      </c>
      <c r="H5434" t="s">
        <v>8238</v>
      </c>
      <c r="I5434" t="s">
        <v>98</v>
      </c>
      <c r="J5434" t="s">
        <v>23</v>
      </c>
      <c r="K5434" t="s">
        <v>1118</v>
      </c>
      <c r="L5434" t="s">
        <v>494</v>
      </c>
      <c r="M5434">
        <v>44107</v>
      </c>
      <c r="N5434" t="s">
        <v>144</v>
      </c>
      <c r="O5434" t="s">
        <v>6231</v>
      </c>
      <c r="P5434" t="s">
        <v>42</v>
      </c>
      <c r="Q5434" t="s">
        <v>71</v>
      </c>
      <c r="R5434" t="s">
        <v>6232</v>
      </c>
      <c r="S5434">
        <v>6.2160000000000002</v>
      </c>
      <c r="T5434" s="3"/>
    </row>
    <row r="5435" spans="1:20" x14ac:dyDescent="0.3">
      <c r="A5435">
        <v>5434</v>
      </c>
      <c r="B5435" t="s">
        <v>8239</v>
      </c>
      <c r="C5435">
        <f t="shared" si="84"/>
        <v>17</v>
      </c>
      <c r="D5435" s="1">
        <v>43215</v>
      </c>
      <c r="E5435" s="1">
        <v>43219</v>
      </c>
      <c r="F5435" t="s">
        <v>46</v>
      </c>
      <c r="G5435" t="s">
        <v>3422</v>
      </c>
      <c r="H5435" t="s">
        <v>3423</v>
      </c>
      <c r="I5435" t="s">
        <v>22</v>
      </c>
      <c r="J5435" t="s">
        <v>23</v>
      </c>
      <c r="K5435" t="s">
        <v>8031</v>
      </c>
      <c r="L5435" t="s">
        <v>306</v>
      </c>
      <c r="M5435">
        <v>85224</v>
      </c>
      <c r="N5435" t="s">
        <v>40</v>
      </c>
      <c r="O5435" t="s">
        <v>135</v>
      </c>
      <c r="P5435" t="s">
        <v>42</v>
      </c>
      <c r="Q5435" t="s">
        <v>64</v>
      </c>
      <c r="R5435" t="s">
        <v>136</v>
      </c>
      <c r="S5435">
        <v>8.8960000000000008</v>
      </c>
      <c r="T5435" s="3"/>
    </row>
    <row r="5436" spans="1:20" x14ac:dyDescent="0.3">
      <c r="A5436">
        <v>5435</v>
      </c>
      <c r="B5436" t="s">
        <v>8240</v>
      </c>
      <c r="C5436">
        <f t="shared" si="84"/>
        <v>43</v>
      </c>
      <c r="D5436" s="1">
        <v>42662</v>
      </c>
      <c r="E5436" s="1">
        <v>42667</v>
      </c>
      <c r="F5436" t="s">
        <v>46</v>
      </c>
      <c r="G5436" t="s">
        <v>731</v>
      </c>
      <c r="H5436" t="s">
        <v>732</v>
      </c>
      <c r="I5436" t="s">
        <v>98</v>
      </c>
      <c r="J5436" t="s">
        <v>23</v>
      </c>
      <c r="K5436" t="s">
        <v>38</v>
      </c>
      <c r="L5436" t="s">
        <v>39</v>
      </c>
      <c r="M5436">
        <v>90008</v>
      </c>
      <c r="N5436" t="s">
        <v>40</v>
      </c>
      <c r="O5436" t="s">
        <v>8241</v>
      </c>
      <c r="P5436" t="s">
        <v>42</v>
      </c>
      <c r="Q5436" t="s">
        <v>74</v>
      </c>
      <c r="R5436" t="s">
        <v>8242</v>
      </c>
      <c r="S5436">
        <v>1640.7</v>
      </c>
      <c r="T5436" s="3"/>
    </row>
    <row r="5437" spans="1:20" x14ac:dyDescent="0.3">
      <c r="A5437">
        <v>5436</v>
      </c>
      <c r="B5437" t="s">
        <v>8240</v>
      </c>
      <c r="C5437">
        <f t="shared" si="84"/>
        <v>43</v>
      </c>
      <c r="D5437" s="1">
        <v>42662</v>
      </c>
      <c r="E5437" s="1">
        <v>42667</v>
      </c>
      <c r="F5437" t="s">
        <v>46</v>
      </c>
      <c r="G5437" t="s">
        <v>731</v>
      </c>
      <c r="H5437" t="s">
        <v>732</v>
      </c>
      <c r="I5437" t="s">
        <v>98</v>
      </c>
      <c r="J5437" t="s">
        <v>23</v>
      </c>
      <c r="K5437" t="s">
        <v>38</v>
      </c>
      <c r="L5437" t="s">
        <v>39</v>
      </c>
      <c r="M5437">
        <v>90008</v>
      </c>
      <c r="N5437" t="s">
        <v>40</v>
      </c>
      <c r="O5437" t="s">
        <v>1167</v>
      </c>
      <c r="P5437" t="s">
        <v>67</v>
      </c>
      <c r="Q5437" t="s">
        <v>157</v>
      </c>
      <c r="R5437" t="s">
        <v>1168</v>
      </c>
      <c r="S5437">
        <v>270</v>
      </c>
      <c r="T5437" s="3"/>
    </row>
    <row r="5438" spans="1:20" x14ac:dyDescent="0.3">
      <c r="A5438">
        <v>5437</v>
      </c>
      <c r="B5438" t="s">
        <v>8243</v>
      </c>
      <c r="C5438">
        <f t="shared" si="84"/>
        <v>28</v>
      </c>
      <c r="D5438" s="1">
        <v>42190</v>
      </c>
      <c r="E5438" s="1">
        <v>42193</v>
      </c>
      <c r="F5438" t="s">
        <v>184</v>
      </c>
      <c r="G5438" t="s">
        <v>8192</v>
      </c>
      <c r="H5438" t="s">
        <v>8193</v>
      </c>
      <c r="I5438" t="s">
        <v>37</v>
      </c>
      <c r="J5438" t="s">
        <v>23</v>
      </c>
      <c r="K5438" t="s">
        <v>2290</v>
      </c>
      <c r="L5438" t="s">
        <v>50</v>
      </c>
      <c r="M5438">
        <v>32137</v>
      </c>
      <c r="N5438" t="s">
        <v>26</v>
      </c>
      <c r="O5438" t="s">
        <v>4486</v>
      </c>
      <c r="P5438" t="s">
        <v>28</v>
      </c>
      <c r="Q5438" t="s">
        <v>61</v>
      </c>
      <c r="R5438" t="s">
        <v>4487</v>
      </c>
      <c r="S5438">
        <v>19.52</v>
      </c>
      <c r="T5438" s="3"/>
    </row>
    <row r="5439" spans="1:20" x14ac:dyDescent="0.3">
      <c r="A5439">
        <v>5438</v>
      </c>
      <c r="B5439" t="s">
        <v>8243</v>
      </c>
      <c r="C5439">
        <f t="shared" si="84"/>
        <v>28</v>
      </c>
      <c r="D5439" s="1">
        <v>42190</v>
      </c>
      <c r="E5439" s="1">
        <v>42193</v>
      </c>
      <c r="F5439" t="s">
        <v>184</v>
      </c>
      <c r="G5439" t="s">
        <v>8192</v>
      </c>
      <c r="H5439" t="s">
        <v>8193</v>
      </c>
      <c r="I5439" t="s">
        <v>37</v>
      </c>
      <c r="J5439" t="s">
        <v>23</v>
      </c>
      <c r="K5439" t="s">
        <v>2290</v>
      </c>
      <c r="L5439" t="s">
        <v>50</v>
      </c>
      <c r="M5439">
        <v>32137</v>
      </c>
      <c r="N5439" t="s">
        <v>26</v>
      </c>
      <c r="O5439" t="s">
        <v>6404</v>
      </c>
      <c r="P5439" t="s">
        <v>42</v>
      </c>
      <c r="Q5439" t="s">
        <v>71</v>
      </c>
      <c r="R5439" t="s">
        <v>6405</v>
      </c>
      <c r="S5439">
        <v>9.81</v>
      </c>
      <c r="T5439" s="3"/>
    </row>
    <row r="5440" spans="1:20" x14ac:dyDescent="0.3">
      <c r="A5440">
        <v>5439</v>
      </c>
      <c r="B5440" t="s">
        <v>8243</v>
      </c>
      <c r="C5440">
        <f t="shared" si="84"/>
        <v>28</v>
      </c>
      <c r="D5440" s="1">
        <v>42190</v>
      </c>
      <c r="E5440" s="1">
        <v>42193</v>
      </c>
      <c r="F5440" t="s">
        <v>184</v>
      </c>
      <c r="G5440" t="s">
        <v>8192</v>
      </c>
      <c r="H5440" t="s">
        <v>8193</v>
      </c>
      <c r="I5440" t="s">
        <v>37</v>
      </c>
      <c r="J5440" t="s">
        <v>23</v>
      </c>
      <c r="K5440" t="s">
        <v>2290</v>
      </c>
      <c r="L5440" t="s">
        <v>50</v>
      </c>
      <c r="M5440">
        <v>32137</v>
      </c>
      <c r="N5440" t="s">
        <v>26</v>
      </c>
      <c r="O5440" t="s">
        <v>8244</v>
      </c>
      <c r="P5440" t="s">
        <v>28</v>
      </c>
      <c r="Q5440" t="s">
        <v>61</v>
      </c>
      <c r="R5440" t="s">
        <v>8245</v>
      </c>
      <c r="S5440">
        <v>213.21600000000001</v>
      </c>
      <c r="T5440" s="3"/>
    </row>
    <row r="5441" spans="1:20" x14ac:dyDescent="0.3">
      <c r="A5441">
        <v>5440</v>
      </c>
      <c r="B5441" t="s">
        <v>8246</v>
      </c>
      <c r="C5441">
        <f t="shared" si="84"/>
        <v>14</v>
      </c>
      <c r="D5441" s="1">
        <v>42829</v>
      </c>
      <c r="E5441" s="1">
        <v>42834</v>
      </c>
      <c r="F5441" t="s">
        <v>46</v>
      </c>
      <c r="G5441" t="s">
        <v>6494</v>
      </c>
      <c r="H5441" t="s">
        <v>6495</v>
      </c>
      <c r="I5441" t="s">
        <v>22</v>
      </c>
      <c r="J5441" t="s">
        <v>23</v>
      </c>
      <c r="K5441" t="s">
        <v>262</v>
      </c>
      <c r="L5441" t="s">
        <v>263</v>
      </c>
      <c r="M5441">
        <v>10035</v>
      </c>
      <c r="N5441" t="s">
        <v>144</v>
      </c>
      <c r="O5441" t="s">
        <v>6371</v>
      </c>
      <c r="P5441" t="s">
        <v>42</v>
      </c>
      <c r="Q5441" t="s">
        <v>71</v>
      </c>
      <c r="R5441" t="s">
        <v>6372</v>
      </c>
      <c r="S5441">
        <v>588.78399999999999</v>
      </c>
      <c r="T5441" s="3"/>
    </row>
    <row r="5442" spans="1:20" x14ac:dyDescent="0.3">
      <c r="A5442">
        <v>5441</v>
      </c>
      <c r="B5442" t="s">
        <v>8247</v>
      </c>
      <c r="C5442">
        <f t="shared" si="84"/>
        <v>46</v>
      </c>
      <c r="D5442" s="1">
        <v>43417</v>
      </c>
      <c r="E5442" s="1">
        <v>43422</v>
      </c>
      <c r="F5442" t="s">
        <v>19</v>
      </c>
      <c r="G5442" t="s">
        <v>5810</v>
      </c>
      <c r="H5442" t="s">
        <v>5811</v>
      </c>
      <c r="I5442" t="s">
        <v>22</v>
      </c>
      <c r="J5442" t="s">
        <v>23</v>
      </c>
      <c r="K5442" t="s">
        <v>8248</v>
      </c>
      <c r="L5442" t="s">
        <v>50</v>
      </c>
      <c r="M5442">
        <v>33458</v>
      </c>
      <c r="N5442" t="s">
        <v>26</v>
      </c>
      <c r="O5442" t="s">
        <v>2643</v>
      </c>
      <c r="P5442" t="s">
        <v>42</v>
      </c>
      <c r="Q5442" t="s">
        <v>64</v>
      </c>
      <c r="R5442" t="s">
        <v>2644</v>
      </c>
      <c r="S5442">
        <v>2.0640000000000001</v>
      </c>
      <c r="T5442" s="3"/>
    </row>
    <row r="5443" spans="1:20" x14ac:dyDescent="0.3">
      <c r="A5443">
        <v>5442</v>
      </c>
      <c r="B5443" t="s">
        <v>8249</v>
      </c>
      <c r="C5443">
        <f t="shared" ref="C5443:C5506" si="85">WEEKNUM(D5443,1)</f>
        <v>37</v>
      </c>
      <c r="D5443" s="1">
        <v>43352</v>
      </c>
      <c r="E5443" s="1">
        <v>43356</v>
      </c>
      <c r="F5443" t="s">
        <v>46</v>
      </c>
      <c r="G5443" t="s">
        <v>4047</v>
      </c>
      <c r="H5443" t="s">
        <v>4048</v>
      </c>
      <c r="I5443" t="s">
        <v>22</v>
      </c>
      <c r="J5443" t="s">
        <v>23</v>
      </c>
      <c r="K5443" t="s">
        <v>3947</v>
      </c>
      <c r="L5443" t="s">
        <v>306</v>
      </c>
      <c r="M5443">
        <v>85301</v>
      </c>
      <c r="N5443" t="s">
        <v>40</v>
      </c>
      <c r="O5443" t="s">
        <v>8250</v>
      </c>
      <c r="P5443" t="s">
        <v>42</v>
      </c>
      <c r="Q5443" t="s">
        <v>86</v>
      </c>
      <c r="R5443" t="s">
        <v>8251</v>
      </c>
      <c r="S5443">
        <v>6.3680000000000003</v>
      </c>
      <c r="T5443" s="3"/>
    </row>
    <row r="5444" spans="1:20" x14ac:dyDescent="0.3">
      <c r="A5444">
        <v>5443</v>
      </c>
      <c r="B5444" t="s">
        <v>8252</v>
      </c>
      <c r="C5444">
        <f t="shared" si="85"/>
        <v>17</v>
      </c>
      <c r="D5444" s="1">
        <v>42477</v>
      </c>
      <c r="E5444" s="1">
        <v>42483</v>
      </c>
      <c r="F5444" t="s">
        <v>46</v>
      </c>
      <c r="G5444" t="s">
        <v>2828</v>
      </c>
      <c r="H5444" t="s">
        <v>2829</v>
      </c>
      <c r="I5444" t="s">
        <v>22</v>
      </c>
      <c r="J5444" t="s">
        <v>23</v>
      </c>
      <c r="K5444" t="s">
        <v>262</v>
      </c>
      <c r="L5444" t="s">
        <v>263</v>
      </c>
      <c r="M5444">
        <v>10035</v>
      </c>
      <c r="N5444" t="s">
        <v>144</v>
      </c>
      <c r="O5444" t="s">
        <v>3024</v>
      </c>
      <c r="P5444" t="s">
        <v>67</v>
      </c>
      <c r="Q5444" t="s">
        <v>157</v>
      </c>
      <c r="R5444" t="s">
        <v>3025</v>
      </c>
      <c r="S5444">
        <v>99.6</v>
      </c>
      <c r="T5444" s="3"/>
    </row>
    <row r="5445" spans="1:20" x14ac:dyDescent="0.3">
      <c r="A5445">
        <v>5444</v>
      </c>
      <c r="B5445" t="s">
        <v>8252</v>
      </c>
      <c r="C5445">
        <f t="shared" si="85"/>
        <v>17</v>
      </c>
      <c r="D5445" s="1">
        <v>42477</v>
      </c>
      <c r="E5445" s="1">
        <v>42483</v>
      </c>
      <c r="F5445" t="s">
        <v>46</v>
      </c>
      <c r="G5445" t="s">
        <v>2828</v>
      </c>
      <c r="H5445" t="s">
        <v>2829</v>
      </c>
      <c r="I5445" t="s">
        <v>22</v>
      </c>
      <c r="J5445" t="s">
        <v>23</v>
      </c>
      <c r="K5445" t="s">
        <v>262</v>
      </c>
      <c r="L5445" t="s">
        <v>263</v>
      </c>
      <c r="M5445">
        <v>10035</v>
      </c>
      <c r="N5445" t="s">
        <v>144</v>
      </c>
      <c r="O5445" t="s">
        <v>4479</v>
      </c>
      <c r="P5445" t="s">
        <v>42</v>
      </c>
      <c r="Q5445" t="s">
        <v>71</v>
      </c>
      <c r="R5445" t="s">
        <v>4480</v>
      </c>
      <c r="S5445">
        <v>62.295999999999999</v>
      </c>
      <c r="T5445" s="3"/>
    </row>
    <row r="5446" spans="1:20" x14ac:dyDescent="0.3">
      <c r="A5446">
        <v>5445</v>
      </c>
      <c r="B5446" t="s">
        <v>8252</v>
      </c>
      <c r="C5446">
        <f t="shared" si="85"/>
        <v>17</v>
      </c>
      <c r="D5446" s="1">
        <v>42477</v>
      </c>
      <c r="E5446" s="1">
        <v>42483</v>
      </c>
      <c r="F5446" t="s">
        <v>46</v>
      </c>
      <c r="G5446" t="s">
        <v>2828</v>
      </c>
      <c r="H5446" t="s">
        <v>2829</v>
      </c>
      <c r="I5446" t="s">
        <v>22</v>
      </c>
      <c r="J5446" t="s">
        <v>23</v>
      </c>
      <c r="K5446" t="s">
        <v>262</v>
      </c>
      <c r="L5446" t="s">
        <v>263</v>
      </c>
      <c r="M5446">
        <v>10035</v>
      </c>
      <c r="N5446" t="s">
        <v>144</v>
      </c>
      <c r="O5446" t="s">
        <v>8253</v>
      </c>
      <c r="P5446" t="s">
        <v>42</v>
      </c>
      <c r="Q5446" t="s">
        <v>64</v>
      </c>
      <c r="R5446" t="s">
        <v>8254</v>
      </c>
      <c r="S5446">
        <v>10.71</v>
      </c>
      <c r="T5446" s="3"/>
    </row>
    <row r="5447" spans="1:20" x14ac:dyDescent="0.3">
      <c r="A5447">
        <v>5446</v>
      </c>
      <c r="B5447" t="s">
        <v>8255</v>
      </c>
      <c r="C5447">
        <f t="shared" si="85"/>
        <v>30</v>
      </c>
      <c r="D5447" s="1">
        <v>42941</v>
      </c>
      <c r="E5447" s="1">
        <v>42945</v>
      </c>
      <c r="F5447" t="s">
        <v>46</v>
      </c>
      <c r="G5447" t="s">
        <v>2792</v>
      </c>
      <c r="H5447" t="s">
        <v>2793</v>
      </c>
      <c r="I5447" t="s">
        <v>98</v>
      </c>
      <c r="J5447" t="s">
        <v>23</v>
      </c>
      <c r="K5447" t="s">
        <v>180</v>
      </c>
      <c r="L5447" t="s">
        <v>100</v>
      </c>
      <c r="M5447">
        <v>77041</v>
      </c>
      <c r="N5447" t="s">
        <v>101</v>
      </c>
      <c r="O5447" t="s">
        <v>5038</v>
      </c>
      <c r="P5447" t="s">
        <v>42</v>
      </c>
      <c r="Q5447" t="s">
        <v>169</v>
      </c>
      <c r="R5447" t="s">
        <v>5039</v>
      </c>
      <c r="S5447">
        <v>20.936</v>
      </c>
      <c r="T5447" s="3"/>
    </row>
    <row r="5448" spans="1:20" x14ac:dyDescent="0.3">
      <c r="A5448">
        <v>5447</v>
      </c>
      <c r="B5448" t="s">
        <v>8256</v>
      </c>
      <c r="C5448">
        <f t="shared" si="85"/>
        <v>34</v>
      </c>
      <c r="D5448" s="1">
        <v>42973</v>
      </c>
      <c r="E5448" s="1">
        <v>42978</v>
      </c>
      <c r="F5448" t="s">
        <v>46</v>
      </c>
      <c r="G5448" t="s">
        <v>957</v>
      </c>
      <c r="H5448" t="s">
        <v>958</v>
      </c>
      <c r="I5448" t="s">
        <v>37</v>
      </c>
      <c r="J5448" t="s">
        <v>23</v>
      </c>
      <c r="K5448" t="s">
        <v>262</v>
      </c>
      <c r="L5448" t="s">
        <v>263</v>
      </c>
      <c r="M5448">
        <v>10035</v>
      </c>
      <c r="N5448" t="s">
        <v>144</v>
      </c>
      <c r="O5448" t="s">
        <v>3479</v>
      </c>
      <c r="P5448" t="s">
        <v>67</v>
      </c>
      <c r="Q5448" t="s">
        <v>68</v>
      </c>
      <c r="R5448" t="s">
        <v>3480</v>
      </c>
      <c r="S5448">
        <v>33</v>
      </c>
      <c r="T5448" s="3"/>
    </row>
    <row r="5449" spans="1:20" x14ac:dyDescent="0.3">
      <c r="A5449">
        <v>5448</v>
      </c>
      <c r="B5449" t="s">
        <v>8256</v>
      </c>
      <c r="C5449">
        <f t="shared" si="85"/>
        <v>34</v>
      </c>
      <c r="D5449" s="1">
        <v>42973</v>
      </c>
      <c r="E5449" s="1">
        <v>42978</v>
      </c>
      <c r="F5449" t="s">
        <v>46</v>
      </c>
      <c r="G5449" t="s">
        <v>957</v>
      </c>
      <c r="H5449" t="s">
        <v>958</v>
      </c>
      <c r="I5449" t="s">
        <v>37</v>
      </c>
      <c r="J5449" t="s">
        <v>23</v>
      </c>
      <c r="K5449" t="s">
        <v>262</v>
      </c>
      <c r="L5449" t="s">
        <v>263</v>
      </c>
      <c r="M5449">
        <v>10035</v>
      </c>
      <c r="N5449" t="s">
        <v>144</v>
      </c>
      <c r="O5449" t="s">
        <v>4952</v>
      </c>
      <c r="P5449" t="s">
        <v>67</v>
      </c>
      <c r="Q5449" t="s">
        <v>157</v>
      </c>
      <c r="R5449" t="s">
        <v>4953</v>
      </c>
      <c r="S5449">
        <v>249.95</v>
      </c>
      <c r="T5449" s="3"/>
    </row>
    <row r="5450" spans="1:20" x14ac:dyDescent="0.3">
      <c r="A5450">
        <v>5449</v>
      </c>
      <c r="B5450" t="s">
        <v>8257</v>
      </c>
      <c r="C5450">
        <f t="shared" si="85"/>
        <v>37</v>
      </c>
      <c r="D5450" s="1">
        <v>42259</v>
      </c>
      <c r="E5450" s="1">
        <v>42266</v>
      </c>
      <c r="F5450" t="s">
        <v>46</v>
      </c>
      <c r="G5450" t="s">
        <v>5741</v>
      </c>
      <c r="H5450" t="s">
        <v>5742</v>
      </c>
      <c r="I5450" t="s">
        <v>98</v>
      </c>
      <c r="J5450" t="s">
        <v>23</v>
      </c>
      <c r="K5450" t="s">
        <v>4534</v>
      </c>
      <c r="L5450" t="s">
        <v>4535</v>
      </c>
      <c r="M5450">
        <v>66062</v>
      </c>
      <c r="N5450" t="s">
        <v>101</v>
      </c>
      <c r="O5450" t="s">
        <v>5898</v>
      </c>
      <c r="P5450" t="s">
        <v>42</v>
      </c>
      <c r="Q5450" t="s">
        <v>575</v>
      </c>
      <c r="R5450" t="s">
        <v>5899</v>
      </c>
      <c r="S5450">
        <v>357.93</v>
      </c>
      <c r="T5450" s="3"/>
    </row>
    <row r="5451" spans="1:20" x14ac:dyDescent="0.3">
      <c r="A5451">
        <v>5450</v>
      </c>
      <c r="B5451" t="s">
        <v>8257</v>
      </c>
      <c r="C5451">
        <f t="shared" si="85"/>
        <v>37</v>
      </c>
      <c r="D5451" s="1">
        <v>42259</v>
      </c>
      <c r="E5451" s="1">
        <v>42266</v>
      </c>
      <c r="F5451" t="s">
        <v>46</v>
      </c>
      <c r="G5451" t="s">
        <v>5741</v>
      </c>
      <c r="H5451" t="s">
        <v>5742</v>
      </c>
      <c r="I5451" t="s">
        <v>98</v>
      </c>
      <c r="J5451" t="s">
        <v>23</v>
      </c>
      <c r="K5451" t="s">
        <v>4534</v>
      </c>
      <c r="L5451" t="s">
        <v>4535</v>
      </c>
      <c r="M5451">
        <v>66062</v>
      </c>
      <c r="N5451" t="s">
        <v>101</v>
      </c>
      <c r="O5451" t="s">
        <v>7686</v>
      </c>
      <c r="P5451" t="s">
        <v>67</v>
      </c>
      <c r="Q5451" t="s">
        <v>157</v>
      </c>
      <c r="R5451" t="s">
        <v>7687</v>
      </c>
      <c r="S5451">
        <v>57.4</v>
      </c>
      <c r="T5451" s="3"/>
    </row>
    <row r="5452" spans="1:20" x14ac:dyDescent="0.3">
      <c r="A5452">
        <v>5451</v>
      </c>
      <c r="B5452" t="s">
        <v>8257</v>
      </c>
      <c r="C5452">
        <f t="shared" si="85"/>
        <v>37</v>
      </c>
      <c r="D5452" s="1">
        <v>42259</v>
      </c>
      <c r="E5452" s="1">
        <v>42266</v>
      </c>
      <c r="F5452" t="s">
        <v>46</v>
      </c>
      <c r="G5452" t="s">
        <v>5741</v>
      </c>
      <c r="H5452" t="s">
        <v>5742</v>
      </c>
      <c r="I5452" t="s">
        <v>98</v>
      </c>
      <c r="J5452" t="s">
        <v>23</v>
      </c>
      <c r="K5452" t="s">
        <v>4534</v>
      </c>
      <c r="L5452" t="s">
        <v>4535</v>
      </c>
      <c r="M5452">
        <v>66062</v>
      </c>
      <c r="N5452" t="s">
        <v>101</v>
      </c>
      <c r="O5452" t="s">
        <v>3482</v>
      </c>
      <c r="P5452" t="s">
        <v>42</v>
      </c>
      <c r="Q5452" t="s">
        <v>71</v>
      </c>
      <c r="R5452" t="s">
        <v>3483</v>
      </c>
      <c r="S5452">
        <v>331.96</v>
      </c>
      <c r="T5452" s="3"/>
    </row>
    <row r="5453" spans="1:20" x14ac:dyDescent="0.3">
      <c r="A5453">
        <v>5452</v>
      </c>
      <c r="B5453" t="s">
        <v>8257</v>
      </c>
      <c r="C5453">
        <f t="shared" si="85"/>
        <v>37</v>
      </c>
      <c r="D5453" s="1">
        <v>42259</v>
      </c>
      <c r="E5453" s="1">
        <v>42266</v>
      </c>
      <c r="F5453" t="s">
        <v>46</v>
      </c>
      <c r="G5453" t="s">
        <v>5741</v>
      </c>
      <c r="H5453" t="s">
        <v>5742</v>
      </c>
      <c r="I5453" t="s">
        <v>98</v>
      </c>
      <c r="J5453" t="s">
        <v>23</v>
      </c>
      <c r="K5453" t="s">
        <v>4534</v>
      </c>
      <c r="L5453" t="s">
        <v>4535</v>
      </c>
      <c r="M5453">
        <v>66062</v>
      </c>
      <c r="N5453" t="s">
        <v>101</v>
      </c>
      <c r="O5453" t="s">
        <v>6336</v>
      </c>
      <c r="P5453" t="s">
        <v>28</v>
      </c>
      <c r="Q5453" t="s">
        <v>61</v>
      </c>
      <c r="R5453" t="s">
        <v>6337</v>
      </c>
      <c r="S5453">
        <v>40.56</v>
      </c>
      <c r="T5453" s="3"/>
    </row>
    <row r="5454" spans="1:20" x14ac:dyDescent="0.3">
      <c r="A5454">
        <v>5453</v>
      </c>
      <c r="B5454" t="s">
        <v>8258</v>
      </c>
      <c r="C5454">
        <f t="shared" si="85"/>
        <v>29</v>
      </c>
      <c r="D5454" s="1">
        <v>42938</v>
      </c>
      <c r="E5454" s="1">
        <v>42945</v>
      </c>
      <c r="F5454" t="s">
        <v>46</v>
      </c>
      <c r="G5454" t="s">
        <v>5342</v>
      </c>
      <c r="H5454" t="s">
        <v>5343</v>
      </c>
      <c r="I5454" t="s">
        <v>98</v>
      </c>
      <c r="J5454" t="s">
        <v>23</v>
      </c>
      <c r="K5454" t="s">
        <v>5474</v>
      </c>
      <c r="L5454" t="s">
        <v>1392</v>
      </c>
      <c r="M5454">
        <v>89431</v>
      </c>
      <c r="N5454" t="s">
        <v>40</v>
      </c>
      <c r="O5454" t="s">
        <v>2375</v>
      </c>
      <c r="P5454" t="s">
        <v>42</v>
      </c>
      <c r="Q5454" t="s">
        <v>575</v>
      </c>
      <c r="R5454" t="s">
        <v>2376</v>
      </c>
      <c r="S5454">
        <v>86.2</v>
      </c>
      <c r="T5454" s="3"/>
    </row>
    <row r="5455" spans="1:20" x14ac:dyDescent="0.3">
      <c r="A5455">
        <v>5454</v>
      </c>
      <c r="B5455" t="s">
        <v>8259</v>
      </c>
      <c r="C5455">
        <f t="shared" si="85"/>
        <v>20</v>
      </c>
      <c r="D5455" s="1">
        <v>43239</v>
      </c>
      <c r="E5455" s="1">
        <v>43243</v>
      </c>
      <c r="F5455" t="s">
        <v>46</v>
      </c>
      <c r="G5455" t="s">
        <v>5292</v>
      </c>
      <c r="H5455" t="s">
        <v>5293</v>
      </c>
      <c r="I5455" t="s">
        <v>37</v>
      </c>
      <c r="J5455" t="s">
        <v>23</v>
      </c>
      <c r="K5455" t="s">
        <v>3105</v>
      </c>
      <c r="L5455" t="s">
        <v>207</v>
      </c>
      <c r="M5455">
        <v>61107</v>
      </c>
      <c r="N5455" t="s">
        <v>101</v>
      </c>
      <c r="O5455" t="s">
        <v>6980</v>
      </c>
      <c r="P5455" t="s">
        <v>42</v>
      </c>
      <c r="Q5455" t="s">
        <v>86</v>
      </c>
      <c r="R5455" t="s">
        <v>6981</v>
      </c>
      <c r="S5455">
        <v>38.015999999999998</v>
      </c>
      <c r="T5455" s="3"/>
    </row>
    <row r="5456" spans="1:20" x14ac:dyDescent="0.3">
      <c r="A5456">
        <v>5455</v>
      </c>
      <c r="B5456" t="s">
        <v>8260</v>
      </c>
      <c r="C5456">
        <f t="shared" si="85"/>
        <v>17</v>
      </c>
      <c r="D5456" s="1">
        <v>43218</v>
      </c>
      <c r="E5456" s="1">
        <v>43222</v>
      </c>
      <c r="F5456" t="s">
        <v>46</v>
      </c>
      <c r="G5456" t="s">
        <v>1780</v>
      </c>
      <c r="H5456" t="s">
        <v>1781</v>
      </c>
      <c r="I5456" t="s">
        <v>37</v>
      </c>
      <c r="J5456" t="s">
        <v>23</v>
      </c>
      <c r="K5456" t="s">
        <v>142</v>
      </c>
      <c r="L5456" t="s">
        <v>143</v>
      </c>
      <c r="M5456">
        <v>19143</v>
      </c>
      <c r="N5456" t="s">
        <v>144</v>
      </c>
      <c r="O5456" t="s">
        <v>1825</v>
      </c>
      <c r="P5456" t="s">
        <v>42</v>
      </c>
      <c r="Q5456" t="s">
        <v>55</v>
      </c>
      <c r="R5456" t="s">
        <v>1826</v>
      </c>
      <c r="S5456">
        <v>8.3840000000000003</v>
      </c>
      <c r="T5456" s="3"/>
    </row>
    <row r="5457" spans="1:20" x14ac:dyDescent="0.3">
      <c r="A5457">
        <v>5456</v>
      </c>
      <c r="B5457" t="s">
        <v>8260</v>
      </c>
      <c r="C5457">
        <f t="shared" si="85"/>
        <v>17</v>
      </c>
      <c r="D5457" s="1">
        <v>43218</v>
      </c>
      <c r="E5457" s="1">
        <v>43222</v>
      </c>
      <c r="F5457" t="s">
        <v>46</v>
      </c>
      <c r="G5457" t="s">
        <v>1780</v>
      </c>
      <c r="H5457" t="s">
        <v>1781</v>
      </c>
      <c r="I5457" t="s">
        <v>37</v>
      </c>
      <c r="J5457" t="s">
        <v>23</v>
      </c>
      <c r="K5457" t="s">
        <v>142</v>
      </c>
      <c r="L5457" t="s">
        <v>143</v>
      </c>
      <c r="M5457">
        <v>19143</v>
      </c>
      <c r="N5457" t="s">
        <v>144</v>
      </c>
      <c r="O5457" t="s">
        <v>124</v>
      </c>
      <c r="P5457" t="s">
        <v>42</v>
      </c>
      <c r="Q5457" t="s">
        <v>64</v>
      </c>
      <c r="R5457" t="s">
        <v>125</v>
      </c>
      <c r="S5457">
        <v>6.8479999999999999</v>
      </c>
      <c r="T5457" s="3"/>
    </row>
    <row r="5458" spans="1:20" x14ac:dyDescent="0.3">
      <c r="A5458">
        <v>5457</v>
      </c>
      <c r="B5458" t="s">
        <v>8261</v>
      </c>
      <c r="C5458">
        <f t="shared" si="85"/>
        <v>52</v>
      </c>
      <c r="D5458" s="1">
        <v>43463</v>
      </c>
      <c r="E5458" s="1">
        <v>43467</v>
      </c>
      <c r="F5458" t="s">
        <v>46</v>
      </c>
      <c r="G5458" t="s">
        <v>803</v>
      </c>
      <c r="H5458" t="s">
        <v>804</v>
      </c>
      <c r="I5458" t="s">
        <v>22</v>
      </c>
      <c r="J5458" t="s">
        <v>23</v>
      </c>
      <c r="K5458" t="s">
        <v>2536</v>
      </c>
      <c r="L5458" t="s">
        <v>92</v>
      </c>
      <c r="M5458">
        <v>98026</v>
      </c>
      <c r="N5458" t="s">
        <v>40</v>
      </c>
      <c r="O5458" t="s">
        <v>8262</v>
      </c>
      <c r="P5458" t="s">
        <v>42</v>
      </c>
      <c r="Q5458" t="s">
        <v>265</v>
      </c>
      <c r="R5458" t="s">
        <v>8263</v>
      </c>
      <c r="S5458">
        <v>19.600000000000001</v>
      </c>
      <c r="T5458" s="3"/>
    </row>
    <row r="5459" spans="1:20" x14ac:dyDescent="0.3">
      <c r="A5459">
        <v>5458</v>
      </c>
      <c r="B5459" t="s">
        <v>8261</v>
      </c>
      <c r="C5459">
        <f t="shared" si="85"/>
        <v>52</v>
      </c>
      <c r="D5459" s="1">
        <v>43463</v>
      </c>
      <c r="E5459" s="1">
        <v>43467</v>
      </c>
      <c r="F5459" t="s">
        <v>46</v>
      </c>
      <c r="G5459" t="s">
        <v>803</v>
      </c>
      <c r="H5459" t="s">
        <v>804</v>
      </c>
      <c r="I5459" t="s">
        <v>22</v>
      </c>
      <c r="J5459" t="s">
        <v>23</v>
      </c>
      <c r="K5459" t="s">
        <v>2536</v>
      </c>
      <c r="L5459" t="s">
        <v>92</v>
      </c>
      <c r="M5459">
        <v>98026</v>
      </c>
      <c r="N5459" t="s">
        <v>40</v>
      </c>
      <c r="O5459" t="s">
        <v>4745</v>
      </c>
      <c r="P5459" t="s">
        <v>28</v>
      </c>
      <c r="Q5459" t="s">
        <v>61</v>
      </c>
      <c r="R5459" t="s">
        <v>4746</v>
      </c>
      <c r="S5459">
        <v>68.459999999999994</v>
      </c>
      <c r="T5459" s="3"/>
    </row>
    <row r="5460" spans="1:20" x14ac:dyDescent="0.3">
      <c r="A5460">
        <v>5459</v>
      </c>
      <c r="B5460" t="s">
        <v>8264</v>
      </c>
      <c r="C5460">
        <f t="shared" si="85"/>
        <v>36</v>
      </c>
      <c r="D5460" s="1">
        <v>43347</v>
      </c>
      <c r="E5460" s="1">
        <v>43349</v>
      </c>
      <c r="F5460" t="s">
        <v>19</v>
      </c>
      <c r="G5460" t="s">
        <v>107</v>
      </c>
      <c r="H5460" t="s">
        <v>108</v>
      </c>
      <c r="I5460" t="s">
        <v>22</v>
      </c>
      <c r="J5460" t="s">
        <v>23</v>
      </c>
      <c r="K5460" t="s">
        <v>123</v>
      </c>
      <c r="L5460" t="s">
        <v>39</v>
      </c>
      <c r="M5460">
        <v>94122</v>
      </c>
      <c r="N5460" t="s">
        <v>40</v>
      </c>
      <c r="O5460" t="s">
        <v>2966</v>
      </c>
      <c r="P5460" t="s">
        <v>42</v>
      </c>
      <c r="Q5460" t="s">
        <v>71</v>
      </c>
      <c r="R5460" t="s">
        <v>2967</v>
      </c>
      <c r="S5460">
        <v>13.343999999999999</v>
      </c>
      <c r="T5460" s="3"/>
    </row>
    <row r="5461" spans="1:20" x14ac:dyDescent="0.3">
      <c r="A5461">
        <v>5460</v>
      </c>
      <c r="B5461" t="s">
        <v>8264</v>
      </c>
      <c r="C5461">
        <f t="shared" si="85"/>
        <v>36</v>
      </c>
      <c r="D5461" s="1">
        <v>43347</v>
      </c>
      <c r="E5461" s="1">
        <v>43349</v>
      </c>
      <c r="F5461" t="s">
        <v>19</v>
      </c>
      <c r="G5461" t="s">
        <v>107</v>
      </c>
      <c r="H5461" t="s">
        <v>108</v>
      </c>
      <c r="I5461" t="s">
        <v>22</v>
      </c>
      <c r="J5461" t="s">
        <v>23</v>
      </c>
      <c r="K5461" t="s">
        <v>123</v>
      </c>
      <c r="L5461" t="s">
        <v>39</v>
      </c>
      <c r="M5461">
        <v>94122</v>
      </c>
      <c r="N5461" t="s">
        <v>40</v>
      </c>
      <c r="O5461" t="s">
        <v>8265</v>
      </c>
      <c r="P5461" t="s">
        <v>28</v>
      </c>
      <c r="Q5461" t="s">
        <v>52</v>
      </c>
      <c r="R5461" t="s">
        <v>8266</v>
      </c>
      <c r="S5461">
        <v>1478.2719999999999</v>
      </c>
      <c r="T5461" s="3"/>
    </row>
    <row r="5462" spans="1:20" x14ac:dyDescent="0.3">
      <c r="A5462">
        <v>5461</v>
      </c>
      <c r="B5462" t="s">
        <v>8267</v>
      </c>
      <c r="C5462">
        <f t="shared" si="85"/>
        <v>12</v>
      </c>
      <c r="D5462" s="1">
        <v>42084</v>
      </c>
      <c r="E5462" s="1">
        <v>42088</v>
      </c>
      <c r="F5462" t="s">
        <v>46</v>
      </c>
      <c r="G5462" t="s">
        <v>1142</v>
      </c>
      <c r="H5462" t="s">
        <v>1143</v>
      </c>
      <c r="I5462" t="s">
        <v>37</v>
      </c>
      <c r="J5462" t="s">
        <v>23</v>
      </c>
      <c r="K5462" t="s">
        <v>2488</v>
      </c>
      <c r="L5462" t="s">
        <v>84</v>
      </c>
      <c r="M5462">
        <v>28806</v>
      </c>
      <c r="N5462" t="s">
        <v>26</v>
      </c>
      <c r="O5462" t="s">
        <v>6450</v>
      </c>
      <c r="P5462" t="s">
        <v>42</v>
      </c>
      <c r="Q5462" t="s">
        <v>55</v>
      </c>
      <c r="R5462" t="s">
        <v>6451</v>
      </c>
      <c r="S5462">
        <v>16.271999999999998</v>
      </c>
      <c r="T5462" s="3"/>
    </row>
    <row r="5463" spans="1:20" x14ac:dyDescent="0.3">
      <c r="A5463">
        <v>5462</v>
      </c>
      <c r="B5463" t="s">
        <v>8268</v>
      </c>
      <c r="C5463">
        <f t="shared" si="85"/>
        <v>39</v>
      </c>
      <c r="D5463" s="1">
        <v>43371</v>
      </c>
      <c r="E5463" s="1">
        <v>43377</v>
      </c>
      <c r="F5463" t="s">
        <v>46</v>
      </c>
      <c r="G5463" t="s">
        <v>1970</v>
      </c>
      <c r="H5463" t="s">
        <v>1971</v>
      </c>
      <c r="I5463" t="s">
        <v>22</v>
      </c>
      <c r="J5463" t="s">
        <v>23</v>
      </c>
      <c r="K5463" t="s">
        <v>38</v>
      </c>
      <c r="L5463" t="s">
        <v>39</v>
      </c>
      <c r="M5463">
        <v>90032</v>
      </c>
      <c r="N5463" t="s">
        <v>40</v>
      </c>
      <c r="O5463" t="s">
        <v>255</v>
      </c>
      <c r="P5463" t="s">
        <v>28</v>
      </c>
      <c r="Q5463" t="s">
        <v>61</v>
      </c>
      <c r="R5463" t="s">
        <v>256</v>
      </c>
      <c r="S5463">
        <v>9.24</v>
      </c>
      <c r="T5463" s="3"/>
    </row>
    <row r="5464" spans="1:20" x14ac:dyDescent="0.3">
      <c r="A5464">
        <v>5463</v>
      </c>
      <c r="B5464" t="s">
        <v>8269</v>
      </c>
      <c r="C5464">
        <f t="shared" si="85"/>
        <v>4</v>
      </c>
      <c r="D5464" s="1">
        <v>42023</v>
      </c>
      <c r="E5464" s="1">
        <v>42024</v>
      </c>
      <c r="F5464" t="s">
        <v>184</v>
      </c>
      <c r="G5464" t="s">
        <v>2964</v>
      </c>
      <c r="H5464" t="s">
        <v>2965</v>
      </c>
      <c r="I5464" t="s">
        <v>22</v>
      </c>
      <c r="J5464" t="s">
        <v>23</v>
      </c>
      <c r="K5464" t="s">
        <v>619</v>
      </c>
      <c r="L5464" t="s">
        <v>306</v>
      </c>
      <c r="M5464">
        <v>85254</v>
      </c>
      <c r="N5464" t="s">
        <v>40</v>
      </c>
      <c r="O5464" t="s">
        <v>3246</v>
      </c>
      <c r="P5464" t="s">
        <v>42</v>
      </c>
      <c r="Q5464" t="s">
        <v>71</v>
      </c>
      <c r="R5464" t="s">
        <v>3247</v>
      </c>
      <c r="S5464">
        <v>32.340000000000003</v>
      </c>
      <c r="T5464" s="3"/>
    </row>
    <row r="5465" spans="1:20" x14ac:dyDescent="0.3">
      <c r="A5465">
        <v>5464</v>
      </c>
      <c r="B5465" t="s">
        <v>8269</v>
      </c>
      <c r="C5465">
        <f t="shared" si="85"/>
        <v>4</v>
      </c>
      <c r="D5465" s="1">
        <v>42023</v>
      </c>
      <c r="E5465" s="1">
        <v>42024</v>
      </c>
      <c r="F5465" t="s">
        <v>184</v>
      </c>
      <c r="G5465" t="s">
        <v>2964</v>
      </c>
      <c r="H5465" t="s">
        <v>2965</v>
      </c>
      <c r="I5465" t="s">
        <v>22</v>
      </c>
      <c r="J5465" t="s">
        <v>23</v>
      </c>
      <c r="K5465" t="s">
        <v>619</v>
      </c>
      <c r="L5465" t="s">
        <v>306</v>
      </c>
      <c r="M5465">
        <v>85254</v>
      </c>
      <c r="N5465" t="s">
        <v>40</v>
      </c>
      <c r="O5465" t="s">
        <v>695</v>
      </c>
      <c r="P5465" t="s">
        <v>42</v>
      </c>
      <c r="Q5465" t="s">
        <v>86</v>
      </c>
      <c r="R5465" t="s">
        <v>5374</v>
      </c>
      <c r="S5465">
        <v>56.064</v>
      </c>
      <c r="T5465" s="3"/>
    </row>
    <row r="5466" spans="1:20" x14ac:dyDescent="0.3">
      <c r="A5466">
        <v>5465</v>
      </c>
      <c r="B5466" t="s">
        <v>8269</v>
      </c>
      <c r="C5466">
        <f t="shared" si="85"/>
        <v>4</v>
      </c>
      <c r="D5466" s="1">
        <v>42023</v>
      </c>
      <c r="E5466" s="1">
        <v>42024</v>
      </c>
      <c r="F5466" t="s">
        <v>184</v>
      </c>
      <c r="G5466" t="s">
        <v>2964</v>
      </c>
      <c r="H5466" t="s">
        <v>2965</v>
      </c>
      <c r="I5466" t="s">
        <v>22</v>
      </c>
      <c r="J5466" t="s">
        <v>23</v>
      </c>
      <c r="K5466" t="s">
        <v>619</v>
      </c>
      <c r="L5466" t="s">
        <v>306</v>
      </c>
      <c r="M5466">
        <v>85254</v>
      </c>
      <c r="N5466" t="s">
        <v>40</v>
      </c>
      <c r="O5466" t="s">
        <v>501</v>
      </c>
      <c r="P5466" t="s">
        <v>42</v>
      </c>
      <c r="Q5466" t="s">
        <v>169</v>
      </c>
      <c r="R5466" t="s">
        <v>502</v>
      </c>
      <c r="S5466">
        <v>108.72</v>
      </c>
      <c r="T5466" s="3"/>
    </row>
    <row r="5467" spans="1:20" x14ac:dyDescent="0.3">
      <c r="A5467">
        <v>5466</v>
      </c>
      <c r="B5467" t="s">
        <v>8269</v>
      </c>
      <c r="C5467">
        <f t="shared" si="85"/>
        <v>4</v>
      </c>
      <c r="D5467" s="1">
        <v>42023</v>
      </c>
      <c r="E5467" s="1">
        <v>42024</v>
      </c>
      <c r="F5467" t="s">
        <v>184</v>
      </c>
      <c r="G5467" t="s">
        <v>2964</v>
      </c>
      <c r="H5467" t="s">
        <v>2965</v>
      </c>
      <c r="I5467" t="s">
        <v>22</v>
      </c>
      <c r="J5467" t="s">
        <v>23</v>
      </c>
      <c r="K5467" t="s">
        <v>619</v>
      </c>
      <c r="L5467" t="s">
        <v>306</v>
      </c>
      <c r="M5467">
        <v>85254</v>
      </c>
      <c r="N5467" t="s">
        <v>40</v>
      </c>
      <c r="O5467" t="s">
        <v>1444</v>
      </c>
      <c r="P5467" t="s">
        <v>28</v>
      </c>
      <c r="Q5467" t="s">
        <v>29</v>
      </c>
      <c r="R5467" t="s">
        <v>1445</v>
      </c>
      <c r="S5467">
        <v>181.47</v>
      </c>
      <c r="T5467" s="3"/>
    </row>
    <row r="5468" spans="1:20" x14ac:dyDescent="0.3">
      <c r="A5468">
        <v>5467</v>
      </c>
      <c r="B5468" t="s">
        <v>8270</v>
      </c>
      <c r="C5468">
        <f t="shared" si="85"/>
        <v>7</v>
      </c>
      <c r="D5468" s="1">
        <v>42049</v>
      </c>
      <c r="E5468" s="1">
        <v>42054</v>
      </c>
      <c r="F5468" t="s">
        <v>19</v>
      </c>
      <c r="G5468" t="s">
        <v>3873</v>
      </c>
      <c r="H5468" t="s">
        <v>3874</v>
      </c>
      <c r="I5468" t="s">
        <v>22</v>
      </c>
      <c r="J5468" t="s">
        <v>23</v>
      </c>
      <c r="K5468" t="s">
        <v>180</v>
      </c>
      <c r="L5468" t="s">
        <v>100</v>
      </c>
      <c r="M5468">
        <v>77095</v>
      </c>
      <c r="N5468" t="s">
        <v>101</v>
      </c>
      <c r="O5468" t="s">
        <v>3719</v>
      </c>
      <c r="P5468" t="s">
        <v>42</v>
      </c>
      <c r="Q5468" t="s">
        <v>86</v>
      </c>
      <c r="R5468" t="s">
        <v>3720</v>
      </c>
      <c r="S5468">
        <v>16.175999999999998</v>
      </c>
      <c r="T5468" s="3"/>
    </row>
    <row r="5469" spans="1:20" x14ac:dyDescent="0.3">
      <c r="A5469">
        <v>5468</v>
      </c>
      <c r="B5469" t="s">
        <v>8271</v>
      </c>
      <c r="C5469">
        <f t="shared" si="85"/>
        <v>23</v>
      </c>
      <c r="D5469" s="1">
        <v>42895</v>
      </c>
      <c r="E5469" s="1">
        <v>42900</v>
      </c>
      <c r="F5469" t="s">
        <v>46</v>
      </c>
      <c r="G5469" t="s">
        <v>1773</v>
      </c>
      <c r="H5469" t="s">
        <v>1774</v>
      </c>
      <c r="I5469" t="s">
        <v>22</v>
      </c>
      <c r="J5469" t="s">
        <v>23</v>
      </c>
      <c r="K5469" t="s">
        <v>123</v>
      </c>
      <c r="L5469" t="s">
        <v>39</v>
      </c>
      <c r="M5469">
        <v>94109</v>
      </c>
      <c r="N5469" t="s">
        <v>40</v>
      </c>
      <c r="O5469" t="s">
        <v>145</v>
      </c>
      <c r="P5469" t="s">
        <v>28</v>
      </c>
      <c r="Q5469" t="s">
        <v>32</v>
      </c>
      <c r="R5469" t="s">
        <v>146</v>
      </c>
      <c r="S5469">
        <v>122.352</v>
      </c>
      <c r="T5469" s="3"/>
    </row>
    <row r="5470" spans="1:20" x14ac:dyDescent="0.3">
      <c r="A5470">
        <v>5469</v>
      </c>
      <c r="B5470" t="s">
        <v>8272</v>
      </c>
      <c r="C5470">
        <f t="shared" si="85"/>
        <v>39</v>
      </c>
      <c r="D5470" s="1">
        <v>42273</v>
      </c>
      <c r="E5470" s="1">
        <v>42274</v>
      </c>
      <c r="F5470" t="s">
        <v>184</v>
      </c>
      <c r="G5470" t="s">
        <v>5103</v>
      </c>
      <c r="H5470" t="s">
        <v>5104</v>
      </c>
      <c r="I5470" t="s">
        <v>98</v>
      </c>
      <c r="J5470" t="s">
        <v>23</v>
      </c>
      <c r="K5470" t="s">
        <v>946</v>
      </c>
      <c r="L5470" t="s">
        <v>39</v>
      </c>
      <c r="M5470">
        <v>92105</v>
      </c>
      <c r="N5470" t="s">
        <v>40</v>
      </c>
      <c r="O5470" t="s">
        <v>31</v>
      </c>
      <c r="P5470" t="s">
        <v>28</v>
      </c>
      <c r="Q5470" t="s">
        <v>32</v>
      </c>
      <c r="R5470" t="s">
        <v>33</v>
      </c>
      <c r="S5470">
        <v>585.55200000000002</v>
      </c>
      <c r="T5470" s="3"/>
    </row>
    <row r="5471" spans="1:20" x14ac:dyDescent="0.3">
      <c r="A5471">
        <v>5470</v>
      </c>
      <c r="B5471" t="s">
        <v>8272</v>
      </c>
      <c r="C5471">
        <f t="shared" si="85"/>
        <v>39</v>
      </c>
      <c r="D5471" s="1">
        <v>42273</v>
      </c>
      <c r="E5471" s="1">
        <v>42274</v>
      </c>
      <c r="F5471" t="s">
        <v>184</v>
      </c>
      <c r="G5471" t="s">
        <v>5103</v>
      </c>
      <c r="H5471" t="s">
        <v>5104</v>
      </c>
      <c r="I5471" t="s">
        <v>98</v>
      </c>
      <c r="J5471" t="s">
        <v>23</v>
      </c>
      <c r="K5471" t="s">
        <v>946</v>
      </c>
      <c r="L5471" t="s">
        <v>39</v>
      </c>
      <c r="M5471">
        <v>92105</v>
      </c>
      <c r="N5471" t="s">
        <v>40</v>
      </c>
      <c r="O5471" t="s">
        <v>3816</v>
      </c>
      <c r="P5471" t="s">
        <v>42</v>
      </c>
      <c r="Q5471" t="s">
        <v>86</v>
      </c>
      <c r="R5471" t="s">
        <v>3817</v>
      </c>
      <c r="S5471">
        <v>19.440000000000001</v>
      </c>
      <c r="T5471" s="3"/>
    </row>
    <row r="5472" spans="1:20" x14ac:dyDescent="0.3">
      <c r="A5472">
        <v>5471</v>
      </c>
      <c r="B5472" t="s">
        <v>8273</v>
      </c>
      <c r="C5472">
        <f t="shared" si="85"/>
        <v>22</v>
      </c>
      <c r="D5472" s="1">
        <v>42885</v>
      </c>
      <c r="E5472" s="1">
        <v>42890</v>
      </c>
      <c r="F5472" t="s">
        <v>46</v>
      </c>
      <c r="G5472" t="s">
        <v>5228</v>
      </c>
      <c r="H5472" t="s">
        <v>5229</v>
      </c>
      <c r="I5472" t="s">
        <v>22</v>
      </c>
      <c r="J5472" t="s">
        <v>23</v>
      </c>
      <c r="K5472" t="s">
        <v>777</v>
      </c>
      <c r="L5472" t="s">
        <v>494</v>
      </c>
      <c r="M5472">
        <v>45011</v>
      </c>
      <c r="N5472" t="s">
        <v>144</v>
      </c>
      <c r="O5472" t="s">
        <v>5166</v>
      </c>
      <c r="P5472" t="s">
        <v>42</v>
      </c>
      <c r="Q5472" t="s">
        <v>74</v>
      </c>
      <c r="R5472" t="s">
        <v>5167</v>
      </c>
      <c r="S5472">
        <v>123.92</v>
      </c>
      <c r="T5472" s="3"/>
    </row>
    <row r="5473" spans="1:20" x14ac:dyDescent="0.3">
      <c r="A5473">
        <v>5472</v>
      </c>
      <c r="B5473" t="s">
        <v>8274</v>
      </c>
      <c r="C5473">
        <f t="shared" si="85"/>
        <v>51</v>
      </c>
      <c r="D5473" s="1">
        <v>43453</v>
      </c>
      <c r="E5473" s="1">
        <v>43457</v>
      </c>
      <c r="F5473" t="s">
        <v>46</v>
      </c>
      <c r="G5473" t="s">
        <v>6536</v>
      </c>
      <c r="H5473" t="s">
        <v>6537</v>
      </c>
      <c r="I5473" t="s">
        <v>22</v>
      </c>
      <c r="J5473" t="s">
        <v>23</v>
      </c>
      <c r="K5473" t="s">
        <v>1722</v>
      </c>
      <c r="L5473" t="s">
        <v>453</v>
      </c>
      <c r="M5473">
        <v>80134</v>
      </c>
      <c r="N5473" t="s">
        <v>40</v>
      </c>
      <c r="O5473" t="s">
        <v>6595</v>
      </c>
      <c r="P5473" t="s">
        <v>28</v>
      </c>
      <c r="Q5473" t="s">
        <v>61</v>
      </c>
      <c r="R5473" t="s">
        <v>6596</v>
      </c>
      <c r="S5473">
        <v>13.36</v>
      </c>
      <c r="T5473" s="3"/>
    </row>
    <row r="5474" spans="1:20" x14ac:dyDescent="0.3">
      <c r="A5474">
        <v>5473</v>
      </c>
      <c r="B5474" t="s">
        <v>8274</v>
      </c>
      <c r="C5474">
        <f t="shared" si="85"/>
        <v>51</v>
      </c>
      <c r="D5474" s="1">
        <v>43453</v>
      </c>
      <c r="E5474" s="1">
        <v>43457</v>
      </c>
      <c r="F5474" t="s">
        <v>46</v>
      </c>
      <c r="G5474" t="s">
        <v>6536</v>
      </c>
      <c r="H5474" t="s">
        <v>6537</v>
      </c>
      <c r="I5474" t="s">
        <v>22</v>
      </c>
      <c r="J5474" t="s">
        <v>23</v>
      </c>
      <c r="K5474" t="s">
        <v>1722</v>
      </c>
      <c r="L5474" t="s">
        <v>453</v>
      </c>
      <c r="M5474">
        <v>80134</v>
      </c>
      <c r="N5474" t="s">
        <v>40</v>
      </c>
      <c r="O5474" t="s">
        <v>4668</v>
      </c>
      <c r="P5474" t="s">
        <v>42</v>
      </c>
      <c r="Q5474" t="s">
        <v>55</v>
      </c>
      <c r="R5474" t="s">
        <v>4669</v>
      </c>
      <c r="S5474">
        <v>78.256</v>
      </c>
      <c r="T5474" s="3"/>
    </row>
    <row r="5475" spans="1:20" x14ac:dyDescent="0.3">
      <c r="A5475">
        <v>5474</v>
      </c>
      <c r="B5475" t="s">
        <v>8274</v>
      </c>
      <c r="C5475">
        <f t="shared" si="85"/>
        <v>51</v>
      </c>
      <c r="D5475" s="1">
        <v>43453</v>
      </c>
      <c r="E5475" s="1">
        <v>43457</v>
      </c>
      <c r="F5475" t="s">
        <v>46</v>
      </c>
      <c r="G5475" t="s">
        <v>6536</v>
      </c>
      <c r="H5475" t="s">
        <v>6537</v>
      </c>
      <c r="I5475" t="s">
        <v>22</v>
      </c>
      <c r="J5475" t="s">
        <v>23</v>
      </c>
      <c r="K5475" t="s">
        <v>1722</v>
      </c>
      <c r="L5475" t="s">
        <v>453</v>
      </c>
      <c r="M5475">
        <v>80134</v>
      </c>
      <c r="N5475" t="s">
        <v>40</v>
      </c>
      <c r="O5475" t="s">
        <v>4796</v>
      </c>
      <c r="P5475" t="s">
        <v>28</v>
      </c>
      <c r="Q5475" t="s">
        <v>29</v>
      </c>
      <c r="R5475" t="s">
        <v>4797</v>
      </c>
      <c r="S5475">
        <v>102.018</v>
      </c>
      <c r="T5475" s="3"/>
    </row>
    <row r="5476" spans="1:20" x14ac:dyDescent="0.3">
      <c r="A5476">
        <v>5475</v>
      </c>
      <c r="B5476" t="s">
        <v>8275</v>
      </c>
      <c r="C5476">
        <f t="shared" si="85"/>
        <v>52</v>
      </c>
      <c r="D5476" s="1">
        <v>43460</v>
      </c>
      <c r="E5476" s="1">
        <v>43460</v>
      </c>
      <c r="F5476" t="s">
        <v>1289</v>
      </c>
      <c r="G5476" t="s">
        <v>2395</v>
      </c>
      <c r="H5476" t="s">
        <v>2396</v>
      </c>
      <c r="I5476" t="s">
        <v>37</v>
      </c>
      <c r="J5476" t="s">
        <v>23</v>
      </c>
      <c r="K5476" t="s">
        <v>133</v>
      </c>
      <c r="L5476" t="s">
        <v>134</v>
      </c>
      <c r="M5476">
        <v>68025</v>
      </c>
      <c r="N5476" t="s">
        <v>101</v>
      </c>
      <c r="O5476" t="s">
        <v>1770</v>
      </c>
      <c r="P5476" t="s">
        <v>42</v>
      </c>
      <c r="Q5476" t="s">
        <v>55</v>
      </c>
      <c r="R5476" t="s">
        <v>1771</v>
      </c>
      <c r="S5476">
        <v>750.68</v>
      </c>
      <c r="T5476" s="3"/>
    </row>
    <row r="5477" spans="1:20" x14ac:dyDescent="0.3">
      <c r="A5477">
        <v>5476</v>
      </c>
      <c r="B5477" t="s">
        <v>8276</v>
      </c>
      <c r="C5477">
        <f t="shared" si="85"/>
        <v>24</v>
      </c>
      <c r="D5477" s="1">
        <v>43266</v>
      </c>
      <c r="E5477" s="1">
        <v>43269</v>
      </c>
      <c r="F5477" t="s">
        <v>184</v>
      </c>
      <c r="G5477" t="s">
        <v>5932</v>
      </c>
      <c r="H5477" t="s">
        <v>5933</v>
      </c>
      <c r="I5477" t="s">
        <v>98</v>
      </c>
      <c r="J5477" t="s">
        <v>23</v>
      </c>
      <c r="K5477" t="s">
        <v>6370</v>
      </c>
      <c r="L5477" t="s">
        <v>225</v>
      </c>
      <c r="M5477">
        <v>55369</v>
      </c>
      <c r="N5477" t="s">
        <v>101</v>
      </c>
      <c r="O5477" t="s">
        <v>2254</v>
      </c>
      <c r="P5477" t="s">
        <v>42</v>
      </c>
      <c r="Q5477" t="s">
        <v>43</v>
      </c>
      <c r="R5477" t="s">
        <v>2255</v>
      </c>
      <c r="S5477">
        <v>44.4</v>
      </c>
      <c r="T5477" s="3"/>
    </row>
    <row r="5478" spans="1:20" x14ac:dyDescent="0.3">
      <c r="A5478">
        <v>5477</v>
      </c>
      <c r="B5478" t="s">
        <v>8276</v>
      </c>
      <c r="C5478">
        <f t="shared" si="85"/>
        <v>24</v>
      </c>
      <c r="D5478" s="1">
        <v>43266</v>
      </c>
      <c r="E5478" s="1">
        <v>43269</v>
      </c>
      <c r="F5478" t="s">
        <v>184</v>
      </c>
      <c r="G5478" t="s">
        <v>5932</v>
      </c>
      <c r="H5478" t="s">
        <v>5933</v>
      </c>
      <c r="I5478" t="s">
        <v>98</v>
      </c>
      <c r="J5478" t="s">
        <v>23</v>
      </c>
      <c r="K5478" t="s">
        <v>6370</v>
      </c>
      <c r="L5478" t="s">
        <v>225</v>
      </c>
      <c r="M5478">
        <v>55369</v>
      </c>
      <c r="N5478" t="s">
        <v>101</v>
      </c>
      <c r="O5478" t="s">
        <v>4110</v>
      </c>
      <c r="P5478" t="s">
        <v>42</v>
      </c>
      <c r="Q5478" t="s">
        <v>55</v>
      </c>
      <c r="R5478" t="s">
        <v>4111</v>
      </c>
      <c r="S5478">
        <v>84.55</v>
      </c>
      <c r="T5478" s="3"/>
    </row>
    <row r="5479" spans="1:20" x14ac:dyDescent="0.3">
      <c r="A5479">
        <v>5478</v>
      </c>
      <c r="B5479" t="s">
        <v>8276</v>
      </c>
      <c r="C5479">
        <f t="shared" si="85"/>
        <v>24</v>
      </c>
      <c r="D5479" s="1">
        <v>43266</v>
      </c>
      <c r="E5479" s="1">
        <v>43269</v>
      </c>
      <c r="F5479" t="s">
        <v>184</v>
      </c>
      <c r="G5479" t="s">
        <v>5932</v>
      </c>
      <c r="H5479" t="s">
        <v>5933</v>
      </c>
      <c r="I5479" t="s">
        <v>98</v>
      </c>
      <c r="J5479" t="s">
        <v>23</v>
      </c>
      <c r="K5479" t="s">
        <v>6370</v>
      </c>
      <c r="L5479" t="s">
        <v>225</v>
      </c>
      <c r="M5479">
        <v>55369</v>
      </c>
      <c r="N5479" t="s">
        <v>101</v>
      </c>
      <c r="O5479" t="s">
        <v>7521</v>
      </c>
      <c r="P5479" t="s">
        <v>42</v>
      </c>
      <c r="Q5479" t="s">
        <v>86</v>
      </c>
      <c r="R5479" t="s">
        <v>7522</v>
      </c>
      <c r="S5479">
        <v>17.940000000000001</v>
      </c>
      <c r="T5479" s="3"/>
    </row>
    <row r="5480" spans="1:20" x14ac:dyDescent="0.3">
      <c r="A5480">
        <v>5479</v>
      </c>
      <c r="B5480" t="s">
        <v>8277</v>
      </c>
      <c r="C5480">
        <f t="shared" si="85"/>
        <v>47</v>
      </c>
      <c r="D5480" s="1">
        <v>43059</v>
      </c>
      <c r="E5480" s="1">
        <v>43063</v>
      </c>
      <c r="F5480" t="s">
        <v>46</v>
      </c>
      <c r="G5480" t="s">
        <v>709</v>
      </c>
      <c r="H5480" t="s">
        <v>710</v>
      </c>
      <c r="I5480" t="s">
        <v>22</v>
      </c>
      <c r="J5480" t="s">
        <v>23</v>
      </c>
      <c r="K5480" t="s">
        <v>603</v>
      </c>
      <c r="L5480" t="s">
        <v>241</v>
      </c>
      <c r="M5480">
        <v>19711</v>
      </c>
      <c r="N5480" t="s">
        <v>144</v>
      </c>
      <c r="O5480" t="s">
        <v>4647</v>
      </c>
      <c r="P5480" t="s">
        <v>42</v>
      </c>
      <c r="Q5480" t="s">
        <v>71</v>
      </c>
      <c r="R5480" t="s">
        <v>4648</v>
      </c>
      <c r="S5480">
        <v>128.4</v>
      </c>
      <c r="T5480" s="3"/>
    </row>
    <row r="5481" spans="1:20" x14ac:dyDescent="0.3">
      <c r="A5481">
        <v>5480</v>
      </c>
      <c r="B5481" t="s">
        <v>8278</v>
      </c>
      <c r="C5481">
        <f t="shared" si="85"/>
        <v>14</v>
      </c>
      <c r="D5481" s="1">
        <v>42094</v>
      </c>
      <c r="E5481" s="1">
        <v>42098</v>
      </c>
      <c r="F5481" t="s">
        <v>46</v>
      </c>
      <c r="G5481" t="s">
        <v>1806</v>
      </c>
      <c r="H5481" t="s">
        <v>1807</v>
      </c>
      <c r="I5481" t="s">
        <v>37</v>
      </c>
      <c r="J5481" t="s">
        <v>23</v>
      </c>
      <c r="K5481" t="s">
        <v>1419</v>
      </c>
      <c r="L5481" t="s">
        <v>50</v>
      </c>
      <c r="M5481">
        <v>33180</v>
      </c>
      <c r="N5481" t="s">
        <v>26</v>
      </c>
      <c r="O5481" t="s">
        <v>3129</v>
      </c>
      <c r="P5481" t="s">
        <v>42</v>
      </c>
      <c r="Q5481" t="s">
        <v>71</v>
      </c>
      <c r="R5481" t="s">
        <v>3130</v>
      </c>
      <c r="S5481">
        <v>1.869</v>
      </c>
      <c r="T5481" s="3"/>
    </row>
    <row r="5482" spans="1:20" x14ac:dyDescent="0.3">
      <c r="A5482">
        <v>5481</v>
      </c>
      <c r="B5482" t="s">
        <v>8279</v>
      </c>
      <c r="C5482">
        <f t="shared" si="85"/>
        <v>41</v>
      </c>
      <c r="D5482" s="1">
        <v>43381</v>
      </c>
      <c r="E5482" s="1">
        <v>43387</v>
      </c>
      <c r="F5482" t="s">
        <v>46</v>
      </c>
      <c r="G5482" t="s">
        <v>2421</v>
      </c>
      <c r="H5482" t="s">
        <v>2422</v>
      </c>
      <c r="I5482" t="s">
        <v>37</v>
      </c>
      <c r="J5482" t="s">
        <v>23</v>
      </c>
      <c r="K5482" t="s">
        <v>946</v>
      </c>
      <c r="L5482" t="s">
        <v>39</v>
      </c>
      <c r="M5482">
        <v>92105</v>
      </c>
      <c r="N5482" t="s">
        <v>40</v>
      </c>
      <c r="O5482" t="s">
        <v>3753</v>
      </c>
      <c r="P5482" t="s">
        <v>67</v>
      </c>
      <c r="Q5482" t="s">
        <v>68</v>
      </c>
      <c r="R5482" t="s">
        <v>3754</v>
      </c>
      <c r="S5482">
        <v>103.19199999999999</v>
      </c>
      <c r="T5482" s="3"/>
    </row>
    <row r="5483" spans="1:20" x14ac:dyDescent="0.3">
      <c r="A5483">
        <v>5482</v>
      </c>
      <c r="B5483" t="s">
        <v>8279</v>
      </c>
      <c r="C5483">
        <f t="shared" si="85"/>
        <v>41</v>
      </c>
      <c r="D5483" s="1">
        <v>43381</v>
      </c>
      <c r="E5483" s="1">
        <v>43387</v>
      </c>
      <c r="F5483" t="s">
        <v>46</v>
      </c>
      <c r="G5483" t="s">
        <v>2421</v>
      </c>
      <c r="H5483" t="s">
        <v>2422</v>
      </c>
      <c r="I5483" t="s">
        <v>37</v>
      </c>
      <c r="J5483" t="s">
        <v>23</v>
      </c>
      <c r="K5483" t="s">
        <v>946</v>
      </c>
      <c r="L5483" t="s">
        <v>39</v>
      </c>
      <c r="M5483">
        <v>92105</v>
      </c>
      <c r="N5483" t="s">
        <v>40</v>
      </c>
      <c r="O5483" t="s">
        <v>6689</v>
      </c>
      <c r="P5483" t="s">
        <v>67</v>
      </c>
      <c r="Q5483" t="s">
        <v>157</v>
      </c>
      <c r="R5483" t="s">
        <v>6690</v>
      </c>
      <c r="S5483">
        <v>36</v>
      </c>
      <c r="T5483" s="3"/>
    </row>
    <row r="5484" spans="1:20" x14ac:dyDescent="0.3">
      <c r="A5484">
        <v>5483</v>
      </c>
      <c r="B5484" t="s">
        <v>8279</v>
      </c>
      <c r="C5484">
        <f t="shared" si="85"/>
        <v>41</v>
      </c>
      <c r="D5484" s="1">
        <v>43381</v>
      </c>
      <c r="E5484" s="1">
        <v>43387</v>
      </c>
      <c r="F5484" t="s">
        <v>46</v>
      </c>
      <c r="G5484" t="s">
        <v>2421</v>
      </c>
      <c r="H5484" t="s">
        <v>2422</v>
      </c>
      <c r="I5484" t="s">
        <v>37</v>
      </c>
      <c r="J5484" t="s">
        <v>23</v>
      </c>
      <c r="K5484" t="s">
        <v>946</v>
      </c>
      <c r="L5484" t="s">
        <v>39</v>
      </c>
      <c r="M5484">
        <v>92105</v>
      </c>
      <c r="N5484" t="s">
        <v>40</v>
      </c>
      <c r="O5484" t="s">
        <v>2354</v>
      </c>
      <c r="P5484" t="s">
        <v>67</v>
      </c>
      <c r="Q5484" t="s">
        <v>157</v>
      </c>
      <c r="R5484" t="s">
        <v>2355</v>
      </c>
      <c r="S5484">
        <v>239.96</v>
      </c>
      <c r="T5484" s="3"/>
    </row>
    <row r="5485" spans="1:20" x14ac:dyDescent="0.3">
      <c r="A5485">
        <v>5484</v>
      </c>
      <c r="B5485" t="s">
        <v>8279</v>
      </c>
      <c r="C5485">
        <f t="shared" si="85"/>
        <v>41</v>
      </c>
      <c r="D5485" s="1">
        <v>43381</v>
      </c>
      <c r="E5485" s="1">
        <v>43387</v>
      </c>
      <c r="F5485" t="s">
        <v>46</v>
      </c>
      <c r="G5485" t="s">
        <v>2421</v>
      </c>
      <c r="H5485" t="s">
        <v>2422</v>
      </c>
      <c r="I5485" t="s">
        <v>37</v>
      </c>
      <c r="J5485" t="s">
        <v>23</v>
      </c>
      <c r="K5485" t="s">
        <v>946</v>
      </c>
      <c r="L5485" t="s">
        <v>39</v>
      </c>
      <c r="M5485">
        <v>92105</v>
      </c>
      <c r="N5485" t="s">
        <v>40</v>
      </c>
      <c r="O5485" t="s">
        <v>6450</v>
      </c>
      <c r="P5485" t="s">
        <v>42</v>
      </c>
      <c r="Q5485" t="s">
        <v>55</v>
      </c>
      <c r="R5485" t="s">
        <v>6451</v>
      </c>
      <c r="S5485">
        <v>40.68</v>
      </c>
      <c r="T5485" s="3"/>
    </row>
    <row r="5486" spans="1:20" x14ac:dyDescent="0.3">
      <c r="A5486">
        <v>5485</v>
      </c>
      <c r="B5486" t="s">
        <v>8280</v>
      </c>
      <c r="C5486">
        <f t="shared" si="85"/>
        <v>5</v>
      </c>
      <c r="D5486" s="1">
        <v>43130</v>
      </c>
      <c r="E5486" s="1">
        <v>43135</v>
      </c>
      <c r="F5486" t="s">
        <v>46</v>
      </c>
      <c r="G5486" t="s">
        <v>148</v>
      </c>
      <c r="H5486" t="s">
        <v>149</v>
      </c>
      <c r="I5486" t="s">
        <v>22</v>
      </c>
      <c r="J5486" t="s">
        <v>23</v>
      </c>
      <c r="K5486" t="s">
        <v>1419</v>
      </c>
      <c r="L5486" t="s">
        <v>50</v>
      </c>
      <c r="M5486">
        <v>33142</v>
      </c>
      <c r="N5486" t="s">
        <v>26</v>
      </c>
      <c r="O5486" t="s">
        <v>8281</v>
      </c>
      <c r="P5486" t="s">
        <v>28</v>
      </c>
      <c r="Q5486" t="s">
        <v>32</v>
      </c>
      <c r="R5486" t="s">
        <v>8282</v>
      </c>
      <c r="S5486">
        <v>419.13600000000002</v>
      </c>
      <c r="T5486" s="3"/>
    </row>
    <row r="5487" spans="1:20" x14ac:dyDescent="0.3">
      <c r="A5487">
        <v>5486</v>
      </c>
      <c r="B5487" t="s">
        <v>8283</v>
      </c>
      <c r="C5487">
        <f t="shared" si="85"/>
        <v>50</v>
      </c>
      <c r="D5487" s="1">
        <v>42350</v>
      </c>
      <c r="E5487" s="1">
        <v>42355</v>
      </c>
      <c r="F5487" t="s">
        <v>46</v>
      </c>
      <c r="G5487" t="s">
        <v>1460</v>
      </c>
      <c r="H5487" t="s">
        <v>1461</v>
      </c>
      <c r="I5487" t="s">
        <v>22</v>
      </c>
      <c r="J5487" t="s">
        <v>23</v>
      </c>
      <c r="K5487" t="s">
        <v>1419</v>
      </c>
      <c r="L5487" t="s">
        <v>50</v>
      </c>
      <c r="M5487">
        <v>33178</v>
      </c>
      <c r="N5487" t="s">
        <v>26</v>
      </c>
      <c r="O5487" t="s">
        <v>2758</v>
      </c>
      <c r="P5487" t="s">
        <v>42</v>
      </c>
      <c r="Q5487" t="s">
        <v>169</v>
      </c>
      <c r="R5487" t="s">
        <v>667</v>
      </c>
      <c r="S5487">
        <v>23.472000000000001</v>
      </c>
      <c r="T5487" s="3"/>
    </row>
    <row r="5488" spans="1:20" x14ac:dyDescent="0.3">
      <c r="A5488">
        <v>5487</v>
      </c>
      <c r="B5488" t="s">
        <v>8284</v>
      </c>
      <c r="C5488">
        <f t="shared" si="85"/>
        <v>44</v>
      </c>
      <c r="D5488" s="1">
        <v>42667</v>
      </c>
      <c r="E5488" s="1">
        <v>42672</v>
      </c>
      <c r="F5488" t="s">
        <v>46</v>
      </c>
      <c r="G5488" t="s">
        <v>1666</v>
      </c>
      <c r="H5488" t="s">
        <v>1667</v>
      </c>
      <c r="I5488" t="s">
        <v>98</v>
      </c>
      <c r="J5488" t="s">
        <v>23</v>
      </c>
      <c r="K5488" t="s">
        <v>676</v>
      </c>
      <c r="L5488" t="s">
        <v>100</v>
      </c>
      <c r="M5488">
        <v>78207</v>
      </c>
      <c r="N5488" t="s">
        <v>101</v>
      </c>
      <c r="O5488" t="s">
        <v>1217</v>
      </c>
      <c r="P5488" t="s">
        <v>42</v>
      </c>
      <c r="Q5488" t="s">
        <v>71</v>
      </c>
      <c r="R5488" t="s">
        <v>1218</v>
      </c>
      <c r="S5488">
        <v>3.5920000000000001</v>
      </c>
      <c r="T5488" s="3"/>
    </row>
    <row r="5489" spans="1:20" x14ac:dyDescent="0.3">
      <c r="A5489">
        <v>5488</v>
      </c>
      <c r="B5489" t="s">
        <v>8285</v>
      </c>
      <c r="C5489">
        <f t="shared" si="85"/>
        <v>14</v>
      </c>
      <c r="D5489" s="1">
        <v>43191</v>
      </c>
      <c r="E5489" s="1">
        <v>43194</v>
      </c>
      <c r="F5489" t="s">
        <v>19</v>
      </c>
      <c r="G5489" t="s">
        <v>2411</v>
      </c>
      <c r="H5489" t="s">
        <v>2412</v>
      </c>
      <c r="I5489" t="s">
        <v>37</v>
      </c>
      <c r="J5489" t="s">
        <v>23</v>
      </c>
      <c r="K5489" t="s">
        <v>1522</v>
      </c>
      <c r="L5489" t="s">
        <v>50</v>
      </c>
      <c r="M5489">
        <v>32216</v>
      </c>
      <c r="N5489" t="s">
        <v>26</v>
      </c>
      <c r="O5489" t="s">
        <v>4554</v>
      </c>
      <c r="P5489" t="s">
        <v>67</v>
      </c>
      <c r="Q5489" t="s">
        <v>68</v>
      </c>
      <c r="R5489" t="s">
        <v>4555</v>
      </c>
      <c r="S5489">
        <v>23.975999999999999</v>
      </c>
      <c r="T5489" s="3"/>
    </row>
    <row r="5490" spans="1:20" x14ac:dyDescent="0.3">
      <c r="A5490">
        <v>5489</v>
      </c>
      <c r="B5490" t="s">
        <v>8285</v>
      </c>
      <c r="C5490">
        <f t="shared" si="85"/>
        <v>14</v>
      </c>
      <c r="D5490" s="1">
        <v>43191</v>
      </c>
      <c r="E5490" s="1">
        <v>43194</v>
      </c>
      <c r="F5490" t="s">
        <v>19</v>
      </c>
      <c r="G5490" t="s">
        <v>2411</v>
      </c>
      <c r="H5490" t="s">
        <v>2412</v>
      </c>
      <c r="I5490" t="s">
        <v>37</v>
      </c>
      <c r="J5490" t="s">
        <v>23</v>
      </c>
      <c r="K5490" t="s">
        <v>1522</v>
      </c>
      <c r="L5490" t="s">
        <v>50</v>
      </c>
      <c r="M5490">
        <v>32216</v>
      </c>
      <c r="N5490" t="s">
        <v>26</v>
      </c>
      <c r="O5490" t="s">
        <v>3716</v>
      </c>
      <c r="P5490" t="s">
        <v>42</v>
      </c>
      <c r="Q5490" t="s">
        <v>43</v>
      </c>
      <c r="R5490" t="s">
        <v>3717</v>
      </c>
      <c r="S5490">
        <v>6.2640000000000002</v>
      </c>
      <c r="T5490" s="3"/>
    </row>
    <row r="5491" spans="1:20" x14ac:dyDescent="0.3">
      <c r="A5491">
        <v>5490</v>
      </c>
      <c r="B5491" t="s">
        <v>8285</v>
      </c>
      <c r="C5491">
        <f t="shared" si="85"/>
        <v>14</v>
      </c>
      <c r="D5491" s="1">
        <v>43191</v>
      </c>
      <c r="E5491" s="1">
        <v>43194</v>
      </c>
      <c r="F5491" t="s">
        <v>19</v>
      </c>
      <c r="G5491" t="s">
        <v>2411</v>
      </c>
      <c r="H5491" t="s">
        <v>2412</v>
      </c>
      <c r="I5491" t="s">
        <v>37</v>
      </c>
      <c r="J5491" t="s">
        <v>23</v>
      </c>
      <c r="K5491" t="s">
        <v>1522</v>
      </c>
      <c r="L5491" t="s">
        <v>50</v>
      </c>
      <c r="M5491">
        <v>32216</v>
      </c>
      <c r="N5491" t="s">
        <v>26</v>
      </c>
      <c r="O5491" t="s">
        <v>5290</v>
      </c>
      <c r="P5491" t="s">
        <v>42</v>
      </c>
      <c r="Q5491" t="s">
        <v>74</v>
      </c>
      <c r="R5491" t="s">
        <v>1429</v>
      </c>
      <c r="S5491">
        <v>20.808</v>
      </c>
      <c r="T5491" s="3"/>
    </row>
    <row r="5492" spans="1:20" x14ac:dyDescent="0.3">
      <c r="A5492">
        <v>5491</v>
      </c>
      <c r="B5492" t="s">
        <v>8285</v>
      </c>
      <c r="C5492">
        <f t="shared" si="85"/>
        <v>14</v>
      </c>
      <c r="D5492" s="1">
        <v>43191</v>
      </c>
      <c r="E5492" s="1">
        <v>43194</v>
      </c>
      <c r="F5492" t="s">
        <v>19</v>
      </c>
      <c r="G5492" t="s">
        <v>2411</v>
      </c>
      <c r="H5492" t="s">
        <v>2412</v>
      </c>
      <c r="I5492" t="s">
        <v>37</v>
      </c>
      <c r="J5492" t="s">
        <v>23</v>
      </c>
      <c r="K5492" t="s">
        <v>1522</v>
      </c>
      <c r="L5492" t="s">
        <v>50</v>
      </c>
      <c r="M5492">
        <v>32216</v>
      </c>
      <c r="N5492" t="s">
        <v>26</v>
      </c>
      <c r="O5492" t="s">
        <v>4844</v>
      </c>
      <c r="P5492" t="s">
        <v>28</v>
      </c>
      <c r="Q5492" t="s">
        <v>32</v>
      </c>
      <c r="R5492" t="s">
        <v>4845</v>
      </c>
      <c r="S5492">
        <v>218.352</v>
      </c>
      <c r="T5492" s="3"/>
    </row>
    <row r="5493" spans="1:20" x14ac:dyDescent="0.3">
      <c r="A5493">
        <v>5492</v>
      </c>
      <c r="B5493" t="s">
        <v>8286</v>
      </c>
      <c r="C5493">
        <f t="shared" si="85"/>
        <v>4</v>
      </c>
      <c r="D5493" s="1">
        <v>43126</v>
      </c>
      <c r="E5493" s="1">
        <v>43127</v>
      </c>
      <c r="F5493" t="s">
        <v>184</v>
      </c>
      <c r="G5493" t="s">
        <v>20</v>
      </c>
      <c r="H5493" t="s">
        <v>21</v>
      </c>
      <c r="I5493" t="s">
        <v>22</v>
      </c>
      <c r="J5493" t="s">
        <v>23</v>
      </c>
      <c r="K5493" t="s">
        <v>180</v>
      </c>
      <c r="L5493" t="s">
        <v>100</v>
      </c>
      <c r="M5493">
        <v>77070</v>
      </c>
      <c r="N5493" t="s">
        <v>101</v>
      </c>
      <c r="O5493" t="s">
        <v>345</v>
      </c>
      <c r="P5493" t="s">
        <v>42</v>
      </c>
      <c r="Q5493" t="s">
        <v>55</v>
      </c>
      <c r="R5493" t="s">
        <v>346</v>
      </c>
      <c r="S5493">
        <v>18.16</v>
      </c>
      <c r="T5493" s="3"/>
    </row>
    <row r="5494" spans="1:20" x14ac:dyDescent="0.3">
      <c r="A5494">
        <v>5493</v>
      </c>
      <c r="B5494" t="s">
        <v>8287</v>
      </c>
      <c r="C5494">
        <f t="shared" si="85"/>
        <v>48</v>
      </c>
      <c r="D5494" s="1">
        <v>42336</v>
      </c>
      <c r="E5494" s="1">
        <v>42336</v>
      </c>
      <c r="F5494" t="s">
        <v>1289</v>
      </c>
      <c r="G5494" t="s">
        <v>6997</v>
      </c>
      <c r="H5494" t="s">
        <v>6998</v>
      </c>
      <c r="I5494" t="s">
        <v>98</v>
      </c>
      <c r="J5494" t="s">
        <v>23</v>
      </c>
      <c r="K5494" t="s">
        <v>123</v>
      </c>
      <c r="L5494" t="s">
        <v>39</v>
      </c>
      <c r="M5494">
        <v>94122</v>
      </c>
      <c r="N5494" t="s">
        <v>40</v>
      </c>
      <c r="O5494" t="s">
        <v>1295</v>
      </c>
      <c r="P5494" t="s">
        <v>42</v>
      </c>
      <c r="Q5494" t="s">
        <v>575</v>
      </c>
      <c r="R5494" t="s">
        <v>1296</v>
      </c>
      <c r="S5494">
        <v>7.36</v>
      </c>
      <c r="T5494" s="3"/>
    </row>
    <row r="5495" spans="1:20" x14ac:dyDescent="0.3">
      <c r="A5495">
        <v>5494</v>
      </c>
      <c r="B5495" t="s">
        <v>8287</v>
      </c>
      <c r="C5495">
        <f t="shared" si="85"/>
        <v>48</v>
      </c>
      <c r="D5495" s="1">
        <v>42336</v>
      </c>
      <c r="E5495" s="1">
        <v>42336</v>
      </c>
      <c r="F5495" t="s">
        <v>1289</v>
      </c>
      <c r="G5495" t="s">
        <v>6997</v>
      </c>
      <c r="H5495" t="s">
        <v>6998</v>
      </c>
      <c r="I5495" t="s">
        <v>98</v>
      </c>
      <c r="J5495" t="s">
        <v>23</v>
      </c>
      <c r="K5495" t="s">
        <v>123</v>
      </c>
      <c r="L5495" t="s">
        <v>39</v>
      </c>
      <c r="M5495">
        <v>94122</v>
      </c>
      <c r="N5495" t="s">
        <v>40</v>
      </c>
      <c r="O5495" t="s">
        <v>1040</v>
      </c>
      <c r="P5495" t="s">
        <v>42</v>
      </c>
      <c r="Q5495" t="s">
        <v>43</v>
      </c>
      <c r="R5495" t="s">
        <v>1041</v>
      </c>
      <c r="S5495">
        <v>41.4</v>
      </c>
      <c r="T5495" s="3"/>
    </row>
    <row r="5496" spans="1:20" x14ac:dyDescent="0.3">
      <c r="A5496">
        <v>5495</v>
      </c>
      <c r="B5496" t="s">
        <v>8287</v>
      </c>
      <c r="C5496">
        <f t="shared" si="85"/>
        <v>48</v>
      </c>
      <c r="D5496" s="1">
        <v>42336</v>
      </c>
      <c r="E5496" s="1">
        <v>42336</v>
      </c>
      <c r="F5496" t="s">
        <v>1289</v>
      </c>
      <c r="G5496" t="s">
        <v>6997</v>
      </c>
      <c r="H5496" t="s">
        <v>6998</v>
      </c>
      <c r="I5496" t="s">
        <v>98</v>
      </c>
      <c r="J5496" t="s">
        <v>23</v>
      </c>
      <c r="K5496" t="s">
        <v>123</v>
      </c>
      <c r="L5496" t="s">
        <v>39</v>
      </c>
      <c r="M5496">
        <v>94122</v>
      </c>
      <c r="N5496" t="s">
        <v>40</v>
      </c>
      <c r="O5496" t="s">
        <v>4477</v>
      </c>
      <c r="P5496" t="s">
        <v>28</v>
      </c>
      <c r="Q5496" t="s">
        <v>29</v>
      </c>
      <c r="R5496" t="s">
        <v>4478</v>
      </c>
      <c r="S5496">
        <v>411.33199999999999</v>
      </c>
      <c r="T5496" s="3"/>
    </row>
    <row r="5497" spans="1:20" x14ac:dyDescent="0.3">
      <c r="A5497">
        <v>5496</v>
      </c>
      <c r="B5497" t="s">
        <v>8288</v>
      </c>
      <c r="C5497">
        <f t="shared" si="85"/>
        <v>37</v>
      </c>
      <c r="D5497" s="1">
        <v>42617</v>
      </c>
      <c r="E5497" s="1">
        <v>42621</v>
      </c>
      <c r="F5497" t="s">
        <v>46</v>
      </c>
      <c r="G5497" t="s">
        <v>3892</v>
      </c>
      <c r="H5497" t="s">
        <v>3893</v>
      </c>
      <c r="I5497" t="s">
        <v>37</v>
      </c>
      <c r="J5497" t="s">
        <v>23</v>
      </c>
      <c r="K5497" t="s">
        <v>142</v>
      </c>
      <c r="L5497" t="s">
        <v>143</v>
      </c>
      <c r="M5497">
        <v>19140</v>
      </c>
      <c r="N5497" t="s">
        <v>144</v>
      </c>
      <c r="O5497" t="s">
        <v>4837</v>
      </c>
      <c r="P5497" t="s">
        <v>42</v>
      </c>
      <c r="Q5497" t="s">
        <v>71</v>
      </c>
      <c r="R5497" t="s">
        <v>4838</v>
      </c>
      <c r="S5497">
        <v>7.6559999999999997</v>
      </c>
      <c r="T5497" s="3"/>
    </row>
    <row r="5498" spans="1:20" x14ac:dyDescent="0.3">
      <c r="A5498">
        <v>5497</v>
      </c>
      <c r="B5498" t="s">
        <v>8289</v>
      </c>
      <c r="C5498">
        <f t="shared" si="85"/>
        <v>24</v>
      </c>
      <c r="D5498" s="1">
        <v>43263</v>
      </c>
      <c r="E5498" s="1">
        <v>43267</v>
      </c>
      <c r="F5498" t="s">
        <v>46</v>
      </c>
      <c r="G5498" t="s">
        <v>5797</v>
      </c>
      <c r="H5498" t="s">
        <v>5798</v>
      </c>
      <c r="I5498" t="s">
        <v>22</v>
      </c>
      <c r="J5498" t="s">
        <v>23</v>
      </c>
      <c r="K5498" t="s">
        <v>5183</v>
      </c>
      <c r="L5498" t="s">
        <v>494</v>
      </c>
      <c r="M5498">
        <v>43302</v>
      </c>
      <c r="N5498" t="s">
        <v>144</v>
      </c>
      <c r="O5498" t="s">
        <v>991</v>
      </c>
      <c r="P5498" t="s">
        <v>67</v>
      </c>
      <c r="Q5498" t="s">
        <v>157</v>
      </c>
      <c r="R5498" t="s">
        <v>992</v>
      </c>
      <c r="S5498">
        <v>63.92</v>
      </c>
      <c r="T5498" s="3"/>
    </row>
    <row r="5499" spans="1:20" x14ac:dyDescent="0.3">
      <c r="A5499">
        <v>5498</v>
      </c>
      <c r="B5499" t="s">
        <v>8290</v>
      </c>
      <c r="C5499">
        <f t="shared" si="85"/>
        <v>29</v>
      </c>
      <c r="D5499" s="1">
        <v>43296</v>
      </c>
      <c r="E5499" s="1">
        <v>43299</v>
      </c>
      <c r="F5499" t="s">
        <v>19</v>
      </c>
      <c r="G5499" t="s">
        <v>4329</v>
      </c>
      <c r="H5499" t="s">
        <v>4330</v>
      </c>
      <c r="I5499" t="s">
        <v>22</v>
      </c>
      <c r="J5499" t="s">
        <v>23</v>
      </c>
      <c r="K5499" t="s">
        <v>262</v>
      </c>
      <c r="L5499" t="s">
        <v>263</v>
      </c>
      <c r="M5499">
        <v>10024</v>
      </c>
      <c r="N5499" t="s">
        <v>144</v>
      </c>
      <c r="O5499" t="s">
        <v>4996</v>
      </c>
      <c r="P5499" t="s">
        <v>42</v>
      </c>
      <c r="Q5499" t="s">
        <v>64</v>
      </c>
      <c r="R5499" t="s">
        <v>4997</v>
      </c>
      <c r="S5499">
        <v>6.56</v>
      </c>
      <c r="T5499" s="3"/>
    </row>
    <row r="5500" spans="1:20" x14ac:dyDescent="0.3">
      <c r="A5500">
        <v>5499</v>
      </c>
      <c r="B5500" t="s">
        <v>8290</v>
      </c>
      <c r="C5500">
        <f t="shared" si="85"/>
        <v>29</v>
      </c>
      <c r="D5500" s="1">
        <v>43296</v>
      </c>
      <c r="E5500" s="1">
        <v>43299</v>
      </c>
      <c r="F5500" t="s">
        <v>19</v>
      </c>
      <c r="G5500" t="s">
        <v>4329</v>
      </c>
      <c r="H5500" t="s">
        <v>4330</v>
      </c>
      <c r="I5500" t="s">
        <v>22</v>
      </c>
      <c r="J5500" t="s">
        <v>23</v>
      </c>
      <c r="K5500" t="s">
        <v>262</v>
      </c>
      <c r="L5500" t="s">
        <v>263</v>
      </c>
      <c r="M5500">
        <v>10024</v>
      </c>
      <c r="N5500" t="s">
        <v>144</v>
      </c>
      <c r="O5500" t="s">
        <v>1139</v>
      </c>
      <c r="P5500" t="s">
        <v>42</v>
      </c>
      <c r="Q5500" t="s">
        <v>43</v>
      </c>
      <c r="R5500" t="s">
        <v>1140</v>
      </c>
      <c r="S5500">
        <v>7.83</v>
      </c>
      <c r="T5500" s="3"/>
    </row>
    <row r="5501" spans="1:20" x14ac:dyDescent="0.3">
      <c r="A5501">
        <v>5500</v>
      </c>
      <c r="B5501" t="s">
        <v>8290</v>
      </c>
      <c r="C5501">
        <f t="shared" si="85"/>
        <v>29</v>
      </c>
      <c r="D5501" s="1">
        <v>43296</v>
      </c>
      <c r="E5501" s="1">
        <v>43299</v>
      </c>
      <c r="F5501" t="s">
        <v>19</v>
      </c>
      <c r="G5501" t="s">
        <v>4329</v>
      </c>
      <c r="H5501" t="s">
        <v>4330</v>
      </c>
      <c r="I5501" t="s">
        <v>22</v>
      </c>
      <c r="J5501" t="s">
        <v>23</v>
      </c>
      <c r="K5501" t="s">
        <v>262</v>
      </c>
      <c r="L5501" t="s">
        <v>263</v>
      </c>
      <c r="M5501">
        <v>10024</v>
      </c>
      <c r="N5501" t="s">
        <v>144</v>
      </c>
      <c r="O5501" t="s">
        <v>1347</v>
      </c>
      <c r="P5501" t="s">
        <v>67</v>
      </c>
      <c r="Q5501" t="s">
        <v>157</v>
      </c>
      <c r="R5501" t="s">
        <v>1348</v>
      </c>
      <c r="S5501">
        <v>41.9</v>
      </c>
      <c r="T5501" s="3"/>
    </row>
    <row r="5502" spans="1:20" x14ac:dyDescent="0.3">
      <c r="A5502">
        <v>5501</v>
      </c>
      <c r="B5502" t="s">
        <v>8290</v>
      </c>
      <c r="C5502">
        <f t="shared" si="85"/>
        <v>29</v>
      </c>
      <c r="D5502" s="1">
        <v>43296</v>
      </c>
      <c r="E5502" s="1">
        <v>43299</v>
      </c>
      <c r="F5502" t="s">
        <v>19</v>
      </c>
      <c r="G5502" t="s">
        <v>4329</v>
      </c>
      <c r="H5502" t="s">
        <v>4330</v>
      </c>
      <c r="I5502" t="s">
        <v>22</v>
      </c>
      <c r="J5502" t="s">
        <v>23</v>
      </c>
      <c r="K5502" t="s">
        <v>262</v>
      </c>
      <c r="L5502" t="s">
        <v>263</v>
      </c>
      <c r="M5502">
        <v>10024</v>
      </c>
      <c r="N5502" t="s">
        <v>144</v>
      </c>
      <c r="O5502" t="s">
        <v>5128</v>
      </c>
      <c r="P5502" t="s">
        <v>28</v>
      </c>
      <c r="Q5502" t="s">
        <v>32</v>
      </c>
      <c r="R5502" t="s">
        <v>5129</v>
      </c>
      <c r="S5502">
        <v>664.14599999999996</v>
      </c>
      <c r="T5502" s="3"/>
    </row>
    <row r="5503" spans="1:20" x14ac:dyDescent="0.3">
      <c r="A5503">
        <v>5502</v>
      </c>
      <c r="B5503" t="s">
        <v>8290</v>
      </c>
      <c r="C5503">
        <f t="shared" si="85"/>
        <v>29</v>
      </c>
      <c r="D5503" s="1">
        <v>43296</v>
      </c>
      <c r="E5503" s="1">
        <v>43299</v>
      </c>
      <c r="F5503" t="s">
        <v>19</v>
      </c>
      <c r="G5503" t="s">
        <v>4329</v>
      </c>
      <c r="H5503" t="s">
        <v>4330</v>
      </c>
      <c r="I5503" t="s">
        <v>22</v>
      </c>
      <c r="J5503" t="s">
        <v>23</v>
      </c>
      <c r="K5503" t="s">
        <v>262</v>
      </c>
      <c r="L5503" t="s">
        <v>263</v>
      </c>
      <c r="M5503">
        <v>10024</v>
      </c>
      <c r="N5503" t="s">
        <v>144</v>
      </c>
      <c r="O5503" t="s">
        <v>4209</v>
      </c>
      <c r="P5503" t="s">
        <v>42</v>
      </c>
      <c r="Q5503" t="s">
        <v>86</v>
      </c>
      <c r="R5503" t="s">
        <v>4210</v>
      </c>
      <c r="S5503">
        <v>8.9600000000000009</v>
      </c>
      <c r="T5503" s="3"/>
    </row>
    <row r="5504" spans="1:20" x14ac:dyDescent="0.3">
      <c r="A5504">
        <v>5503</v>
      </c>
      <c r="B5504" t="s">
        <v>8291</v>
      </c>
      <c r="C5504">
        <f t="shared" si="85"/>
        <v>44</v>
      </c>
      <c r="D5504" s="1">
        <v>43406</v>
      </c>
      <c r="E5504" s="1">
        <v>43410</v>
      </c>
      <c r="F5504" t="s">
        <v>46</v>
      </c>
      <c r="G5504" t="s">
        <v>8292</v>
      </c>
      <c r="H5504" t="s">
        <v>8293</v>
      </c>
      <c r="I5504" t="s">
        <v>37</v>
      </c>
      <c r="J5504" t="s">
        <v>23</v>
      </c>
      <c r="K5504" t="s">
        <v>142</v>
      </c>
      <c r="L5504" t="s">
        <v>143</v>
      </c>
      <c r="M5504">
        <v>19140</v>
      </c>
      <c r="N5504" t="s">
        <v>144</v>
      </c>
      <c r="O5504" t="s">
        <v>5692</v>
      </c>
      <c r="P5504" t="s">
        <v>28</v>
      </c>
      <c r="Q5504" t="s">
        <v>61</v>
      </c>
      <c r="R5504" t="s">
        <v>5693</v>
      </c>
      <c r="S5504">
        <v>3.3119999999999998</v>
      </c>
      <c r="T5504" s="3"/>
    </row>
    <row r="5505" spans="1:20" x14ac:dyDescent="0.3">
      <c r="A5505">
        <v>5504</v>
      </c>
      <c r="B5505" t="s">
        <v>8291</v>
      </c>
      <c r="C5505">
        <f t="shared" si="85"/>
        <v>44</v>
      </c>
      <c r="D5505" s="1">
        <v>43406</v>
      </c>
      <c r="E5505" s="1">
        <v>43410</v>
      </c>
      <c r="F5505" t="s">
        <v>46</v>
      </c>
      <c r="G5505" t="s">
        <v>8292</v>
      </c>
      <c r="H5505" t="s">
        <v>8293</v>
      </c>
      <c r="I5505" t="s">
        <v>37</v>
      </c>
      <c r="J5505" t="s">
        <v>23</v>
      </c>
      <c r="K5505" t="s">
        <v>142</v>
      </c>
      <c r="L5505" t="s">
        <v>143</v>
      </c>
      <c r="M5505">
        <v>19140</v>
      </c>
      <c r="N5505" t="s">
        <v>144</v>
      </c>
      <c r="O5505" t="s">
        <v>7123</v>
      </c>
      <c r="P5505" t="s">
        <v>42</v>
      </c>
      <c r="Q5505" t="s">
        <v>74</v>
      </c>
      <c r="R5505" t="s">
        <v>7124</v>
      </c>
      <c r="S5505">
        <v>20.135999999999999</v>
      </c>
      <c r="T5505" s="3"/>
    </row>
    <row r="5506" spans="1:20" x14ac:dyDescent="0.3">
      <c r="A5506">
        <v>5505</v>
      </c>
      <c r="B5506" t="s">
        <v>8291</v>
      </c>
      <c r="C5506">
        <f t="shared" si="85"/>
        <v>44</v>
      </c>
      <c r="D5506" s="1">
        <v>43406</v>
      </c>
      <c r="E5506" s="1">
        <v>43410</v>
      </c>
      <c r="F5506" t="s">
        <v>46</v>
      </c>
      <c r="G5506" t="s">
        <v>8292</v>
      </c>
      <c r="H5506" t="s">
        <v>8293</v>
      </c>
      <c r="I5506" t="s">
        <v>37</v>
      </c>
      <c r="J5506" t="s">
        <v>23</v>
      </c>
      <c r="K5506" t="s">
        <v>142</v>
      </c>
      <c r="L5506" t="s">
        <v>143</v>
      </c>
      <c r="M5506">
        <v>19140</v>
      </c>
      <c r="N5506" t="s">
        <v>144</v>
      </c>
      <c r="O5506" t="s">
        <v>1692</v>
      </c>
      <c r="P5506" t="s">
        <v>42</v>
      </c>
      <c r="Q5506" t="s">
        <v>169</v>
      </c>
      <c r="R5506" t="s">
        <v>1693</v>
      </c>
      <c r="S5506">
        <v>8.8559999999999999</v>
      </c>
      <c r="T5506" s="3"/>
    </row>
    <row r="5507" spans="1:20" x14ac:dyDescent="0.3">
      <c r="A5507">
        <v>5506</v>
      </c>
      <c r="B5507" t="s">
        <v>8291</v>
      </c>
      <c r="C5507">
        <f t="shared" ref="C5507:C5570" si="86">WEEKNUM(D5507,1)</f>
        <v>44</v>
      </c>
      <c r="D5507" s="1">
        <v>43406</v>
      </c>
      <c r="E5507" s="1">
        <v>43410</v>
      </c>
      <c r="F5507" t="s">
        <v>46</v>
      </c>
      <c r="G5507" t="s">
        <v>8292</v>
      </c>
      <c r="H5507" t="s">
        <v>8293</v>
      </c>
      <c r="I5507" t="s">
        <v>37</v>
      </c>
      <c r="J5507" t="s">
        <v>23</v>
      </c>
      <c r="K5507" t="s">
        <v>142</v>
      </c>
      <c r="L5507" t="s">
        <v>143</v>
      </c>
      <c r="M5507">
        <v>19140</v>
      </c>
      <c r="N5507" t="s">
        <v>144</v>
      </c>
      <c r="O5507" t="s">
        <v>4469</v>
      </c>
      <c r="P5507" t="s">
        <v>67</v>
      </c>
      <c r="Q5507" t="s">
        <v>68</v>
      </c>
      <c r="R5507" t="s">
        <v>4470</v>
      </c>
      <c r="S5507">
        <v>859.2</v>
      </c>
      <c r="T5507" s="3"/>
    </row>
    <row r="5508" spans="1:20" x14ac:dyDescent="0.3">
      <c r="A5508">
        <v>5507</v>
      </c>
      <c r="B5508" t="s">
        <v>8294</v>
      </c>
      <c r="C5508">
        <f t="shared" si="86"/>
        <v>41</v>
      </c>
      <c r="D5508" s="1">
        <v>43016</v>
      </c>
      <c r="E5508" s="1">
        <v>43016</v>
      </c>
      <c r="F5508" t="s">
        <v>1289</v>
      </c>
      <c r="G5508" t="s">
        <v>328</v>
      </c>
      <c r="H5508" t="s">
        <v>329</v>
      </c>
      <c r="I5508" t="s">
        <v>22</v>
      </c>
      <c r="J5508" t="s">
        <v>23</v>
      </c>
      <c r="K5508" t="s">
        <v>38</v>
      </c>
      <c r="L5508" t="s">
        <v>39</v>
      </c>
      <c r="M5508">
        <v>90036</v>
      </c>
      <c r="N5508" t="s">
        <v>40</v>
      </c>
      <c r="O5508" t="s">
        <v>4341</v>
      </c>
      <c r="P5508" t="s">
        <v>42</v>
      </c>
      <c r="Q5508" t="s">
        <v>86</v>
      </c>
      <c r="R5508" t="s">
        <v>4342</v>
      </c>
      <c r="S5508">
        <v>61.96</v>
      </c>
      <c r="T5508" s="3"/>
    </row>
    <row r="5509" spans="1:20" x14ac:dyDescent="0.3">
      <c r="A5509">
        <v>5508</v>
      </c>
      <c r="B5509" t="s">
        <v>8295</v>
      </c>
      <c r="C5509">
        <f t="shared" si="86"/>
        <v>14</v>
      </c>
      <c r="D5509" s="1">
        <v>42833</v>
      </c>
      <c r="E5509" s="1">
        <v>42839</v>
      </c>
      <c r="F5509" t="s">
        <v>46</v>
      </c>
      <c r="G5509" t="s">
        <v>2569</v>
      </c>
      <c r="H5509" t="s">
        <v>2570</v>
      </c>
      <c r="I5509" t="s">
        <v>22</v>
      </c>
      <c r="J5509" t="s">
        <v>23</v>
      </c>
      <c r="K5509" t="s">
        <v>3797</v>
      </c>
      <c r="L5509" t="s">
        <v>1271</v>
      </c>
      <c r="M5509">
        <v>30080</v>
      </c>
      <c r="N5509" t="s">
        <v>26</v>
      </c>
      <c r="O5509" t="s">
        <v>5513</v>
      </c>
      <c r="P5509" t="s">
        <v>42</v>
      </c>
      <c r="Q5509" t="s">
        <v>169</v>
      </c>
      <c r="R5509" t="s">
        <v>5514</v>
      </c>
      <c r="S5509">
        <v>17.920000000000002</v>
      </c>
      <c r="T5509" s="3"/>
    </row>
    <row r="5510" spans="1:20" x14ac:dyDescent="0.3">
      <c r="A5510">
        <v>5509</v>
      </c>
      <c r="B5510" t="s">
        <v>8296</v>
      </c>
      <c r="C5510">
        <f t="shared" si="86"/>
        <v>41</v>
      </c>
      <c r="D5510" s="1">
        <v>42651</v>
      </c>
      <c r="E5510" s="1">
        <v>42655</v>
      </c>
      <c r="F5510" t="s">
        <v>46</v>
      </c>
      <c r="G5510" t="s">
        <v>797</v>
      </c>
      <c r="H5510" t="s">
        <v>798</v>
      </c>
      <c r="I5510" t="s">
        <v>22</v>
      </c>
      <c r="J5510" t="s">
        <v>23</v>
      </c>
      <c r="K5510" t="s">
        <v>123</v>
      </c>
      <c r="L5510" t="s">
        <v>39</v>
      </c>
      <c r="M5510">
        <v>94122</v>
      </c>
      <c r="N5510" t="s">
        <v>40</v>
      </c>
      <c r="O5510" t="s">
        <v>1145</v>
      </c>
      <c r="P5510" t="s">
        <v>28</v>
      </c>
      <c r="Q5510" t="s">
        <v>61</v>
      </c>
      <c r="R5510" t="s">
        <v>1146</v>
      </c>
      <c r="S5510">
        <v>145.9</v>
      </c>
      <c r="T5510" s="3"/>
    </row>
    <row r="5511" spans="1:20" x14ac:dyDescent="0.3">
      <c r="A5511">
        <v>5510</v>
      </c>
      <c r="B5511" t="s">
        <v>8297</v>
      </c>
      <c r="C5511">
        <f t="shared" si="86"/>
        <v>20</v>
      </c>
      <c r="D5511" s="1">
        <v>43235</v>
      </c>
      <c r="E5511" s="1">
        <v>43240</v>
      </c>
      <c r="F5511" t="s">
        <v>46</v>
      </c>
      <c r="G5511" t="s">
        <v>4835</v>
      </c>
      <c r="H5511" t="s">
        <v>4836</v>
      </c>
      <c r="I5511" t="s">
        <v>22</v>
      </c>
      <c r="J5511" t="s">
        <v>23</v>
      </c>
      <c r="K5511" t="s">
        <v>299</v>
      </c>
      <c r="L5511" t="s">
        <v>207</v>
      </c>
      <c r="M5511">
        <v>60653</v>
      </c>
      <c r="N5511" t="s">
        <v>101</v>
      </c>
      <c r="O5511" t="s">
        <v>566</v>
      </c>
      <c r="P5511" t="s">
        <v>42</v>
      </c>
      <c r="Q5511" t="s">
        <v>86</v>
      </c>
      <c r="R5511" t="s">
        <v>567</v>
      </c>
      <c r="S5511">
        <v>56.704000000000001</v>
      </c>
      <c r="T5511" s="3"/>
    </row>
    <row r="5512" spans="1:20" x14ac:dyDescent="0.3">
      <c r="A5512">
        <v>5511</v>
      </c>
      <c r="B5512" t="s">
        <v>8297</v>
      </c>
      <c r="C5512">
        <f t="shared" si="86"/>
        <v>20</v>
      </c>
      <c r="D5512" s="1">
        <v>43235</v>
      </c>
      <c r="E5512" s="1">
        <v>43240</v>
      </c>
      <c r="F5512" t="s">
        <v>46</v>
      </c>
      <c r="G5512" t="s">
        <v>4835</v>
      </c>
      <c r="H5512" t="s">
        <v>4836</v>
      </c>
      <c r="I5512" t="s">
        <v>22</v>
      </c>
      <c r="J5512" t="s">
        <v>23</v>
      </c>
      <c r="K5512" t="s">
        <v>299</v>
      </c>
      <c r="L5512" t="s">
        <v>207</v>
      </c>
      <c r="M5512">
        <v>60653</v>
      </c>
      <c r="N5512" t="s">
        <v>101</v>
      </c>
      <c r="O5512" t="s">
        <v>4345</v>
      </c>
      <c r="P5512" t="s">
        <v>67</v>
      </c>
      <c r="Q5512" t="s">
        <v>68</v>
      </c>
      <c r="R5512" t="s">
        <v>4346</v>
      </c>
      <c r="S5512">
        <v>11.12</v>
      </c>
      <c r="T5512" s="3"/>
    </row>
    <row r="5513" spans="1:20" x14ac:dyDescent="0.3">
      <c r="A5513">
        <v>5512</v>
      </c>
      <c r="B5513" t="s">
        <v>8298</v>
      </c>
      <c r="C5513">
        <f t="shared" si="86"/>
        <v>9</v>
      </c>
      <c r="D5513" s="1">
        <v>42059</v>
      </c>
      <c r="E5513" s="1">
        <v>42065</v>
      </c>
      <c r="F5513" t="s">
        <v>46</v>
      </c>
      <c r="G5513" t="s">
        <v>3081</v>
      </c>
      <c r="H5513" t="s">
        <v>3082</v>
      </c>
      <c r="I5513" t="s">
        <v>22</v>
      </c>
      <c r="J5513" t="s">
        <v>23</v>
      </c>
      <c r="K5513" t="s">
        <v>4709</v>
      </c>
      <c r="L5513" t="s">
        <v>416</v>
      </c>
      <c r="M5513">
        <v>97504</v>
      </c>
      <c r="N5513" t="s">
        <v>40</v>
      </c>
      <c r="O5513" t="s">
        <v>6626</v>
      </c>
      <c r="P5513" t="s">
        <v>42</v>
      </c>
      <c r="Q5513" t="s">
        <v>86</v>
      </c>
      <c r="R5513" t="s">
        <v>6627</v>
      </c>
      <c r="S5513">
        <v>32.896000000000001</v>
      </c>
      <c r="T5513" s="3"/>
    </row>
    <row r="5514" spans="1:20" x14ac:dyDescent="0.3">
      <c r="A5514">
        <v>5513</v>
      </c>
      <c r="B5514" t="s">
        <v>8298</v>
      </c>
      <c r="C5514">
        <f t="shared" si="86"/>
        <v>9</v>
      </c>
      <c r="D5514" s="1">
        <v>42059</v>
      </c>
      <c r="E5514" s="1">
        <v>42065</v>
      </c>
      <c r="F5514" t="s">
        <v>46</v>
      </c>
      <c r="G5514" t="s">
        <v>3081</v>
      </c>
      <c r="H5514" t="s">
        <v>3082</v>
      </c>
      <c r="I5514" t="s">
        <v>22</v>
      </c>
      <c r="J5514" t="s">
        <v>23</v>
      </c>
      <c r="K5514" t="s">
        <v>4709</v>
      </c>
      <c r="L5514" t="s">
        <v>416</v>
      </c>
      <c r="M5514">
        <v>97504</v>
      </c>
      <c r="N5514" t="s">
        <v>40</v>
      </c>
      <c r="O5514" t="s">
        <v>6969</v>
      </c>
      <c r="P5514" t="s">
        <v>42</v>
      </c>
      <c r="Q5514" t="s">
        <v>86</v>
      </c>
      <c r="R5514" t="s">
        <v>6970</v>
      </c>
      <c r="S5514">
        <v>22.776</v>
      </c>
      <c r="T5514" s="3"/>
    </row>
    <row r="5515" spans="1:20" x14ac:dyDescent="0.3">
      <c r="A5515">
        <v>5514</v>
      </c>
      <c r="B5515" t="s">
        <v>8299</v>
      </c>
      <c r="C5515">
        <f t="shared" si="86"/>
        <v>23</v>
      </c>
      <c r="D5515" s="1">
        <v>42520</v>
      </c>
      <c r="E5515" s="1">
        <v>42522</v>
      </c>
      <c r="F5515" t="s">
        <v>184</v>
      </c>
      <c r="G5515" t="s">
        <v>5714</v>
      </c>
      <c r="H5515" t="s">
        <v>5715</v>
      </c>
      <c r="I5515" t="s">
        <v>22</v>
      </c>
      <c r="J5515" t="s">
        <v>23</v>
      </c>
      <c r="K5515" t="s">
        <v>262</v>
      </c>
      <c r="L5515" t="s">
        <v>263</v>
      </c>
      <c r="M5515">
        <v>10009</v>
      </c>
      <c r="N5515" t="s">
        <v>144</v>
      </c>
      <c r="O5515" t="s">
        <v>2529</v>
      </c>
      <c r="P5515" t="s">
        <v>67</v>
      </c>
      <c r="Q5515" t="s">
        <v>68</v>
      </c>
      <c r="R5515" t="s">
        <v>8300</v>
      </c>
      <c r="S5515">
        <v>239.97</v>
      </c>
      <c r="T5515" s="3"/>
    </row>
    <row r="5516" spans="1:20" x14ac:dyDescent="0.3">
      <c r="A5516">
        <v>5515</v>
      </c>
      <c r="B5516" t="s">
        <v>8299</v>
      </c>
      <c r="C5516">
        <f t="shared" si="86"/>
        <v>23</v>
      </c>
      <c r="D5516" s="1">
        <v>42520</v>
      </c>
      <c r="E5516" s="1">
        <v>42522</v>
      </c>
      <c r="F5516" t="s">
        <v>184</v>
      </c>
      <c r="G5516" t="s">
        <v>5714</v>
      </c>
      <c r="H5516" t="s">
        <v>5715</v>
      </c>
      <c r="I5516" t="s">
        <v>22</v>
      </c>
      <c r="J5516" t="s">
        <v>23</v>
      </c>
      <c r="K5516" t="s">
        <v>262</v>
      </c>
      <c r="L5516" t="s">
        <v>263</v>
      </c>
      <c r="M5516">
        <v>10009</v>
      </c>
      <c r="N5516" t="s">
        <v>144</v>
      </c>
      <c r="O5516" t="s">
        <v>5396</v>
      </c>
      <c r="P5516" t="s">
        <v>42</v>
      </c>
      <c r="Q5516" t="s">
        <v>74</v>
      </c>
      <c r="R5516" t="s">
        <v>5397</v>
      </c>
      <c r="S5516">
        <v>160.32</v>
      </c>
      <c r="T5516" s="3"/>
    </row>
    <row r="5517" spans="1:20" x14ac:dyDescent="0.3">
      <c r="A5517">
        <v>5516</v>
      </c>
      <c r="B5517" t="s">
        <v>8299</v>
      </c>
      <c r="C5517">
        <f t="shared" si="86"/>
        <v>23</v>
      </c>
      <c r="D5517" s="1">
        <v>42520</v>
      </c>
      <c r="E5517" s="1">
        <v>42522</v>
      </c>
      <c r="F5517" t="s">
        <v>184</v>
      </c>
      <c r="G5517" t="s">
        <v>5714</v>
      </c>
      <c r="H5517" t="s">
        <v>5715</v>
      </c>
      <c r="I5517" t="s">
        <v>22</v>
      </c>
      <c r="J5517" t="s">
        <v>23</v>
      </c>
      <c r="K5517" t="s">
        <v>262</v>
      </c>
      <c r="L5517" t="s">
        <v>263</v>
      </c>
      <c r="M5517">
        <v>10009</v>
      </c>
      <c r="N5517" t="s">
        <v>144</v>
      </c>
      <c r="O5517" t="s">
        <v>5312</v>
      </c>
      <c r="P5517" t="s">
        <v>67</v>
      </c>
      <c r="Q5517" t="s">
        <v>68</v>
      </c>
      <c r="R5517" t="s">
        <v>5313</v>
      </c>
      <c r="S5517">
        <v>128.85</v>
      </c>
      <c r="T5517" s="3"/>
    </row>
    <row r="5518" spans="1:20" x14ac:dyDescent="0.3">
      <c r="A5518">
        <v>5517</v>
      </c>
      <c r="B5518" t="s">
        <v>8301</v>
      </c>
      <c r="C5518">
        <f t="shared" si="86"/>
        <v>46</v>
      </c>
      <c r="D5518" s="1">
        <v>43057</v>
      </c>
      <c r="E5518" s="1">
        <v>43060</v>
      </c>
      <c r="F5518" t="s">
        <v>19</v>
      </c>
      <c r="G5518" t="s">
        <v>2864</v>
      </c>
      <c r="H5518" t="s">
        <v>2865</v>
      </c>
      <c r="I5518" t="s">
        <v>37</v>
      </c>
      <c r="J5518" t="s">
        <v>23</v>
      </c>
      <c r="K5518" t="s">
        <v>1682</v>
      </c>
      <c r="L5518" t="s">
        <v>354</v>
      </c>
      <c r="M5518">
        <v>35810</v>
      </c>
      <c r="N5518" t="s">
        <v>26</v>
      </c>
      <c r="O5518" t="s">
        <v>8229</v>
      </c>
      <c r="P5518" t="s">
        <v>67</v>
      </c>
      <c r="Q5518" t="s">
        <v>157</v>
      </c>
      <c r="R5518" t="s">
        <v>8230</v>
      </c>
      <c r="S5518">
        <v>1319.96</v>
      </c>
      <c r="T5518" s="3"/>
    </row>
    <row r="5519" spans="1:20" x14ac:dyDescent="0.3">
      <c r="A5519">
        <v>5518</v>
      </c>
      <c r="B5519" t="s">
        <v>8302</v>
      </c>
      <c r="C5519">
        <f t="shared" si="86"/>
        <v>49</v>
      </c>
      <c r="D5519" s="1">
        <v>43438</v>
      </c>
      <c r="E5519" s="1">
        <v>43443</v>
      </c>
      <c r="F5519" t="s">
        <v>46</v>
      </c>
      <c r="G5519" t="s">
        <v>840</v>
      </c>
      <c r="H5519" t="s">
        <v>841</v>
      </c>
      <c r="I5519" t="s">
        <v>37</v>
      </c>
      <c r="J5519" t="s">
        <v>23</v>
      </c>
      <c r="K5519" t="s">
        <v>142</v>
      </c>
      <c r="L5519" t="s">
        <v>143</v>
      </c>
      <c r="M5519">
        <v>19134</v>
      </c>
      <c r="N5519" t="s">
        <v>144</v>
      </c>
      <c r="O5519" t="s">
        <v>3416</v>
      </c>
      <c r="P5519" t="s">
        <v>28</v>
      </c>
      <c r="Q5519" t="s">
        <v>32</v>
      </c>
      <c r="R5519" t="s">
        <v>3417</v>
      </c>
      <c r="S5519">
        <v>239.96</v>
      </c>
      <c r="T5519" s="3"/>
    </row>
    <row r="5520" spans="1:20" x14ac:dyDescent="0.3">
      <c r="A5520">
        <v>5519</v>
      </c>
      <c r="B5520" t="s">
        <v>8302</v>
      </c>
      <c r="C5520">
        <f t="shared" si="86"/>
        <v>49</v>
      </c>
      <c r="D5520" s="1">
        <v>43438</v>
      </c>
      <c r="E5520" s="1">
        <v>43443</v>
      </c>
      <c r="F5520" t="s">
        <v>46</v>
      </c>
      <c r="G5520" t="s">
        <v>840</v>
      </c>
      <c r="H5520" t="s">
        <v>841</v>
      </c>
      <c r="I5520" t="s">
        <v>37</v>
      </c>
      <c r="J5520" t="s">
        <v>23</v>
      </c>
      <c r="K5520" t="s">
        <v>142</v>
      </c>
      <c r="L5520" t="s">
        <v>143</v>
      </c>
      <c r="M5520">
        <v>19134</v>
      </c>
      <c r="N5520" t="s">
        <v>144</v>
      </c>
      <c r="O5520" t="s">
        <v>4745</v>
      </c>
      <c r="P5520" t="s">
        <v>28</v>
      </c>
      <c r="Q5520" t="s">
        <v>61</v>
      </c>
      <c r="R5520" t="s">
        <v>4746</v>
      </c>
      <c r="S5520">
        <v>54.768000000000001</v>
      </c>
      <c r="T5520" s="3"/>
    </row>
    <row r="5521" spans="1:20" x14ac:dyDescent="0.3">
      <c r="A5521">
        <v>5520</v>
      </c>
      <c r="B5521" t="s">
        <v>8302</v>
      </c>
      <c r="C5521">
        <f t="shared" si="86"/>
        <v>49</v>
      </c>
      <c r="D5521" s="1">
        <v>43438</v>
      </c>
      <c r="E5521" s="1">
        <v>43443</v>
      </c>
      <c r="F5521" t="s">
        <v>46</v>
      </c>
      <c r="G5521" t="s">
        <v>840</v>
      </c>
      <c r="H5521" t="s">
        <v>841</v>
      </c>
      <c r="I5521" t="s">
        <v>37</v>
      </c>
      <c r="J5521" t="s">
        <v>23</v>
      </c>
      <c r="K5521" t="s">
        <v>142</v>
      </c>
      <c r="L5521" t="s">
        <v>143</v>
      </c>
      <c r="M5521">
        <v>19134</v>
      </c>
      <c r="N5521" t="s">
        <v>144</v>
      </c>
      <c r="O5521" t="s">
        <v>3122</v>
      </c>
      <c r="P5521" t="s">
        <v>42</v>
      </c>
      <c r="Q5521" t="s">
        <v>64</v>
      </c>
      <c r="R5521" t="s">
        <v>3123</v>
      </c>
      <c r="S5521">
        <v>13.391999999999999</v>
      </c>
      <c r="T5521" s="3"/>
    </row>
    <row r="5522" spans="1:20" x14ac:dyDescent="0.3">
      <c r="A5522">
        <v>5521</v>
      </c>
      <c r="B5522" t="s">
        <v>8302</v>
      </c>
      <c r="C5522">
        <f t="shared" si="86"/>
        <v>49</v>
      </c>
      <c r="D5522" s="1">
        <v>43438</v>
      </c>
      <c r="E5522" s="1">
        <v>43443</v>
      </c>
      <c r="F5522" t="s">
        <v>46</v>
      </c>
      <c r="G5522" t="s">
        <v>840</v>
      </c>
      <c r="H5522" t="s">
        <v>841</v>
      </c>
      <c r="I5522" t="s">
        <v>37</v>
      </c>
      <c r="J5522" t="s">
        <v>23</v>
      </c>
      <c r="K5522" t="s">
        <v>142</v>
      </c>
      <c r="L5522" t="s">
        <v>143</v>
      </c>
      <c r="M5522">
        <v>19134</v>
      </c>
      <c r="N5522" t="s">
        <v>144</v>
      </c>
      <c r="O5522" t="s">
        <v>7620</v>
      </c>
      <c r="P5522" t="s">
        <v>42</v>
      </c>
      <c r="Q5522" t="s">
        <v>86</v>
      </c>
      <c r="R5522" t="s">
        <v>7621</v>
      </c>
      <c r="S5522">
        <v>23.92</v>
      </c>
      <c r="T5522" s="3"/>
    </row>
    <row r="5523" spans="1:20" x14ac:dyDescent="0.3">
      <c r="A5523">
        <v>5522</v>
      </c>
      <c r="B5523" t="s">
        <v>8302</v>
      </c>
      <c r="C5523">
        <f t="shared" si="86"/>
        <v>49</v>
      </c>
      <c r="D5523" s="1">
        <v>43438</v>
      </c>
      <c r="E5523" s="1">
        <v>43443</v>
      </c>
      <c r="F5523" t="s">
        <v>46</v>
      </c>
      <c r="G5523" t="s">
        <v>840</v>
      </c>
      <c r="H5523" t="s">
        <v>841</v>
      </c>
      <c r="I5523" t="s">
        <v>37</v>
      </c>
      <c r="J5523" t="s">
        <v>23</v>
      </c>
      <c r="K5523" t="s">
        <v>142</v>
      </c>
      <c r="L5523" t="s">
        <v>143</v>
      </c>
      <c r="M5523">
        <v>19134</v>
      </c>
      <c r="N5523" t="s">
        <v>144</v>
      </c>
      <c r="O5523" t="s">
        <v>3552</v>
      </c>
      <c r="P5523" t="s">
        <v>67</v>
      </c>
      <c r="Q5523" t="s">
        <v>157</v>
      </c>
      <c r="R5523" t="s">
        <v>3553</v>
      </c>
      <c r="S5523">
        <v>255.96799999999999</v>
      </c>
      <c r="T5523" s="3"/>
    </row>
    <row r="5524" spans="1:20" x14ac:dyDescent="0.3">
      <c r="A5524">
        <v>5523</v>
      </c>
      <c r="B5524" t="s">
        <v>8303</v>
      </c>
      <c r="C5524">
        <f t="shared" si="86"/>
        <v>23</v>
      </c>
      <c r="D5524" s="1">
        <v>42891</v>
      </c>
      <c r="E5524" s="1">
        <v>42893</v>
      </c>
      <c r="F5524" t="s">
        <v>184</v>
      </c>
      <c r="G5524" t="s">
        <v>2003</v>
      </c>
      <c r="H5524" t="s">
        <v>2004</v>
      </c>
      <c r="I5524" t="s">
        <v>22</v>
      </c>
      <c r="J5524" t="s">
        <v>23</v>
      </c>
      <c r="K5524" t="s">
        <v>910</v>
      </c>
      <c r="L5524" t="s">
        <v>39</v>
      </c>
      <c r="M5524">
        <v>95051</v>
      </c>
      <c r="N5524" t="s">
        <v>40</v>
      </c>
      <c r="O5524" t="s">
        <v>5625</v>
      </c>
      <c r="P5524" t="s">
        <v>42</v>
      </c>
      <c r="Q5524" t="s">
        <v>71</v>
      </c>
      <c r="R5524" t="s">
        <v>1218</v>
      </c>
      <c r="S5524">
        <v>21.552</v>
      </c>
      <c r="T5524" s="3"/>
    </row>
    <row r="5525" spans="1:20" x14ac:dyDescent="0.3">
      <c r="A5525">
        <v>5524</v>
      </c>
      <c r="B5525" t="s">
        <v>8303</v>
      </c>
      <c r="C5525">
        <f t="shared" si="86"/>
        <v>23</v>
      </c>
      <c r="D5525" s="1">
        <v>42891</v>
      </c>
      <c r="E5525" s="1">
        <v>42893</v>
      </c>
      <c r="F5525" t="s">
        <v>184</v>
      </c>
      <c r="G5525" t="s">
        <v>2003</v>
      </c>
      <c r="H5525" t="s">
        <v>2004</v>
      </c>
      <c r="I5525" t="s">
        <v>22</v>
      </c>
      <c r="J5525" t="s">
        <v>23</v>
      </c>
      <c r="K5525" t="s">
        <v>910</v>
      </c>
      <c r="L5525" t="s">
        <v>39</v>
      </c>
      <c r="M5525">
        <v>95051</v>
      </c>
      <c r="N5525" t="s">
        <v>40</v>
      </c>
      <c r="O5525" t="s">
        <v>3655</v>
      </c>
      <c r="P5525" t="s">
        <v>42</v>
      </c>
      <c r="Q5525" t="s">
        <v>74</v>
      </c>
      <c r="R5525" t="s">
        <v>3656</v>
      </c>
      <c r="S5525">
        <v>58.24</v>
      </c>
      <c r="T5525" s="3"/>
    </row>
    <row r="5526" spans="1:20" x14ac:dyDescent="0.3">
      <c r="A5526">
        <v>5525</v>
      </c>
      <c r="B5526" t="s">
        <v>8304</v>
      </c>
      <c r="C5526">
        <f t="shared" si="86"/>
        <v>50</v>
      </c>
      <c r="D5526" s="1">
        <v>43079</v>
      </c>
      <c r="E5526" s="1">
        <v>43081</v>
      </c>
      <c r="F5526" t="s">
        <v>184</v>
      </c>
      <c r="G5526" t="s">
        <v>2659</v>
      </c>
      <c r="H5526" t="s">
        <v>2660</v>
      </c>
      <c r="I5526" t="s">
        <v>98</v>
      </c>
      <c r="J5526" t="s">
        <v>23</v>
      </c>
      <c r="K5526" t="s">
        <v>1172</v>
      </c>
      <c r="L5526" t="s">
        <v>39</v>
      </c>
      <c r="M5526">
        <v>90805</v>
      </c>
      <c r="N5526" t="s">
        <v>40</v>
      </c>
      <c r="O5526" t="s">
        <v>4255</v>
      </c>
      <c r="P5526" t="s">
        <v>42</v>
      </c>
      <c r="Q5526" t="s">
        <v>86</v>
      </c>
      <c r="R5526" t="s">
        <v>4256</v>
      </c>
      <c r="S5526">
        <v>80.28</v>
      </c>
      <c r="T5526" s="3"/>
    </row>
    <row r="5527" spans="1:20" x14ac:dyDescent="0.3">
      <c r="A5527">
        <v>5526</v>
      </c>
      <c r="B5527" t="s">
        <v>8305</v>
      </c>
      <c r="C5527">
        <f t="shared" si="86"/>
        <v>18</v>
      </c>
      <c r="D5527" s="1">
        <v>43220</v>
      </c>
      <c r="E5527" s="1">
        <v>43225</v>
      </c>
      <c r="F5527" t="s">
        <v>46</v>
      </c>
      <c r="G5527" t="s">
        <v>893</v>
      </c>
      <c r="H5527" t="s">
        <v>894</v>
      </c>
      <c r="I5527" t="s">
        <v>37</v>
      </c>
      <c r="J5527" t="s">
        <v>23</v>
      </c>
      <c r="K5527" t="s">
        <v>38</v>
      </c>
      <c r="L5527" t="s">
        <v>39</v>
      </c>
      <c r="M5527">
        <v>90008</v>
      </c>
      <c r="N5527" t="s">
        <v>40</v>
      </c>
      <c r="O5527" t="s">
        <v>1127</v>
      </c>
      <c r="P5527" t="s">
        <v>42</v>
      </c>
      <c r="Q5527" t="s">
        <v>64</v>
      </c>
      <c r="R5527" t="s">
        <v>1128</v>
      </c>
      <c r="S5527">
        <v>9.7799999999999994</v>
      </c>
      <c r="T5527" s="3"/>
    </row>
    <row r="5528" spans="1:20" x14ac:dyDescent="0.3">
      <c r="A5528">
        <v>5527</v>
      </c>
      <c r="B5528" t="s">
        <v>8306</v>
      </c>
      <c r="C5528">
        <f t="shared" si="86"/>
        <v>17</v>
      </c>
      <c r="D5528" s="1">
        <v>43214</v>
      </c>
      <c r="E5528" s="1">
        <v>43218</v>
      </c>
      <c r="F5528" t="s">
        <v>46</v>
      </c>
      <c r="G5528" t="s">
        <v>3768</v>
      </c>
      <c r="H5528" t="s">
        <v>3769</v>
      </c>
      <c r="I5528" t="s">
        <v>98</v>
      </c>
      <c r="J5528" t="s">
        <v>23</v>
      </c>
      <c r="K5528" t="s">
        <v>8307</v>
      </c>
      <c r="L5528" t="s">
        <v>39</v>
      </c>
      <c r="M5528">
        <v>93101</v>
      </c>
      <c r="N5528" t="s">
        <v>40</v>
      </c>
      <c r="O5528" t="s">
        <v>4337</v>
      </c>
      <c r="P5528" t="s">
        <v>42</v>
      </c>
      <c r="Q5528" t="s">
        <v>265</v>
      </c>
      <c r="R5528" t="s">
        <v>4338</v>
      </c>
      <c r="S5528">
        <v>1.81</v>
      </c>
      <c r="T5528" s="3"/>
    </row>
    <row r="5529" spans="1:20" x14ac:dyDescent="0.3">
      <c r="A5529">
        <v>5528</v>
      </c>
      <c r="B5529" t="s">
        <v>8308</v>
      </c>
      <c r="C5529">
        <f t="shared" si="86"/>
        <v>20</v>
      </c>
      <c r="D5529" s="1">
        <v>42498</v>
      </c>
      <c r="E5529" s="1">
        <v>42500</v>
      </c>
      <c r="F5529" t="s">
        <v>184</v>
      </c>
      <c r="G5529" t="s">
        <v>3681</v>
      </c>
      <c r="H5529" t="s">
        <v>3682</v>
      </c>
      <c r="I5529" t="s">
        <v>98</v>
      </c>
      <c r="J5529" t="s">
        <v>23</v>
      </c>
      <c r="K5529" t="s">
        <v>262</v>
      </c>
      <c r="L5529" t="s">
        <v>263</v>
      </c>
      <c r="M5529">
        <v>10009</v>
      </c>
      <c r="N5529" t="s">
        <v>144</v>
      </c>
      <c r="O5529" t="s">
        <v>1640</v>
      </c>
      <c r="P5529" t="s">
        <v>42</v>
      </c>
      <c r="Q5529" t="s">
        <v>86</v>
      </c>
      <c r="R5529" t="s">
        <v>1641</v>
      </c>
      <c r="S5529">
        <v>37.94</v>
      </c>
      <c r="T5529" s="3"/>
    </row>
    <row r="5530" spans="1:20" x14ac:dyDescent="0.3">
      <c r="A5530">
        <v>5529</v>
      </c>
      <c r="B5530" t="s">
        <v>8309</v>
      </c>
      <c r="C5530">
        <f t="shared" si="86"/>
        <v>14</v>
      </c>
      <c r="D5530" s="1">
        <v>42460</v>
      </c>
      <c r="E5530" s="1">
        <v>42464</v>
      </c>
      <c r="F5530" t="s">
        <v>46</v>
      </c>
      <c r="G5530" t="s">
        <v>5381</v>
      </c>
      <c r="H5530" t="s">
        <v>5382</v>
      </c>
      <c r="I5530" t="s">
        <v>37</v>
      </c>
      <c r="J5530" t="s">
        <v>23</v>
      </c>
      <c r="K5530" t="s">
        <v>1522</v>
      </c>
      <c r="L5530" t="s">
        <v>50</v>
      </c>
      <c r="M5530">
        <v>32216</v>
      </c>
      <c r="N5530" t="s">
        <v>26</v>
      </c>
      <c r="O5530" t="s">
        <v>922</v>
      </c>
      <c r="P5530" t="s">
        <v>67</v>
      </c>
      <c r="Q5530" t="s">
        <v>68</v>
      </c>
      <c r="R5530" t="s">
        <v>923</v>
      </c>
      <c r="S5530">
        <v>79.959999999999994</v>
      </c>
      <c r="T5530" s="3"/>
    </row>
    <row r="5531" spans="1:20" x14ac:dyDescent="0.3">
      <c r="A5531">
        <v>5530</v>
      </c>
      <c r="B5531" t="s">
        <v>8310</v>
      </c>
      <c r="C5531">
        <f t="shared" si="86"/>
        <v>32</v>
      </c>
      <c r="D5531" s="1">
        <v>43318</v>
      </c>
      <c r="E5531" s="1">
        <v>43323</v>
      </c>
      <c r="F5531" t="s">
        <v>46</v>
      </c>
      <c r="G5531" t="s">
        <v>3587</v>
      </c>
      <c r="H5531" t="s">
        <v>3588</v>
      </c>
      <c r="I5531" t="s">
        <v>37</v>
      </c>
      <c r="J5531" t="s">
        <v>23</v>
      </c>
      <c r="K5531" t="s">
        <v>8311</v>
      </c>
      <c r="L5531" t="s">
        <v>100</v>
      </c>
      <c r="M5531">
        <v>75104</v>
      </c>
      <c r="N5531" t="s">
        <v>101</v>
      </c>
      <c r="O5531" t="s">
        <v>7749</v>
      </c>
      <c r="P5531" t="s">
        <v>42</v>
      </c>
      <c r="Q5531" t="s">
        <v>86</v>
      </c>
      <c r="R5531" t="s">
        <v>7750</v>
      </c>
      <c r="S5531">
        <v>115.29600000000001</v>
      </c>
      <c r="T5531" s="3"/>
    </row>
    <row r="5532" spans="1:20" x14ac:dyDescent="0.3">
      <c r="A5532">
        <v>5531</v>
      </c>
      <c r="B5532" t="s">
        <v>8312</v>
      </c>
      <c r="C5532">
        <f t="shared" si="86"/>
        <v>49</v>
      </c>
      <c r="D5532" s="1">
        <v>43436</v>
      </c>
      <c r="E5532" s="1">
        <v>43440</v>
      </c>
      <c r="F5532" t="s">
        <v>46</v>
      </c>
      <c r="G5532" t="s">
        <v>8313</v>
      </c>
      <c r="H5532" t="s">
        <v>8314</v>
      </c>
      <c r="I5532" t="s">
        <v>22</v>
      </c>
      <c r="J5532" t="s">
        <v>23</v>
      </c>
      <c r="K5532" t="s">
        <v>2532</v>
      </c>
      <c r="L5532" t="s">
        <v>134</v>
      </c>
      <c r="M5532">
        <v>68104</v>
      </c>
      <c r="N5532" t="s">
        <v>101</v>
      </c>
      <c r="O5532" t="s">
        <v>2529</v>
      </c>
      <c r="P5532" t="s">
        <v>67</v>
      </c>
      <c r="Q5532" t="s">
        <v>68</v>
      </c>
      <c r="R5532" t="s">
        <v>2530</v>
      </c>
      <c r="S5532">
        <v>2479.96</v>
      </c>
      <c r="T5532" s="3"/>
    </row>
    <row r="5533" spans="1:20" x14ac:dyDescent="0.3">
      <c r="A5533">
        <v>5532</v>
      </c>
      <c r="B5533" t="s">
        <v>8315</v>
      </c>
      <c r="C5533">
        <f t="shared" si="86"/>
        <v>23</v>
      </c>
      <c r="D5533" s="1">
        <v>42892</v>
      </c>
      <c r="E5533" s="1">
        <v>42893</v>
      </c>
      <c r="F5533" t="s">
        <v>184</v>
      </c>
      <c r="G5533" t="s">
        <v>2036</v>
      </c>
      <c r="H5533" t="s">
        <v>2037</v>
      </c>
      <c r="I5533" t="s">
        <v>22</v>
      </c>
      <c r="J5533" t="s">
        <v>23</v>
      </c>
      <c r="K5533" t="s">
        <v>5146</v>
      </c>
      <c r="L5533" t="s">
        <v>1708</v>
      </c>
      <c r="M5533">
        <v>72209</v>
      </c>
      <c r="N5533" t="s">
        <v>26</v>
      </c>
      <c r="O5533" t="s">
        <v>4000</v>
      </c>
      <c r="P5533" t="s">
        <v>67</v>
      </c>
      <c r="Q5533" t="s">
        <v>157</v>
      </c>
      <c r="R5533" t="s">
        <v>4001</v>
      </c>
      <c r="S5533">
        <v>179.94</v>
      </c>
      <c r="T5533" s="3"/>
    </row>
    <row r="5534" spans="1:20" x14ac:dyDescent="0.3">
      <c r="A5534">
        <v>5533</v>
      </c>
      <c r="B5534" t="s">
        <v>8315</v>
      </c>
      <c r="C5534">
        <f t="shared" si="86"/>
        <v>23</v>
      </c>
      <c r="D5534" s="1">
        <v>42892</v>
      </c>
      <c r="E5534" s="1">
        <v>42893</v>
      </c>
      <c r="F5534" t="s">
        <v>184</v>
      </c>
      <c r="G5534" t="s">
        <v>2036</v>
      </c>
      <c r="H5534" t="s">
        <v>2037</v>
      </c>
      <c r="I5534" t="s">
        <v>22</v>
      </c>
      <c r="J5534" t="s">
        <v>23</v>
      </c>
      <c r="K5534" t="s">
        <v>5146</v>
      </c>
      <c r="L5534" t="s">
        <v>1708</v>
      </c>
      <c r="M5534">
        <v>72209</v>
      </c>
      <c r="N5534" t="s">
        <v>26</v>
      </c>
      <c r="O5534" t="s">
        <v>4161</v>
      </c>
      <c r="P5534" t="s">
        <v>67</v>
      </c>
      <c r="Q5534" t="s">
        <v>157</v>
      </c>
      <c r="R5534" t="s">
        <v>4162</v>
      </c>
      <c r="S5534">
        <v>26.85</v>
      </c>
      <c r="T5534" s="3"/>
    </row>
    <row r="5535" spans="1:20" x14ac:dyDescent="0.3">
      <c r="A5535">
        <v>5534</v>
      </c>
      <c r="B5535" t="s">
        <v>8315</v>
      </c>
      <c r="C5535">
        <f t="shared" si="86"/>
        <v>23</v>
      </c>
      <c r="D5535" s="1">
        <v>42892</v>
      </c>
      <c r="E5535" s="1">
        <v>42893</v>
      </c>
      <c r="F5535" t="s">
        <v>184</v>
      </c>
      <c r="G5535" t="s">
        <v>2036</v>
      </c>
      <c r="H5535" t="s">
        <v>2037</v>
      </c>
      <c r="I5535" t="s">
        <v>22</v>
      </c>
      <c r="J5535" t="s">
        <v>23</v>
      </c>
      <c r="K5535" t="s">
        <v>5146</v>
      </c>
      <c r="L5535" t="s">
        <v>1708</v>
      </c>
      <c r="M5535">
        <v>72209</v>
      </c>
      <c r="N5535" t="s">
        <v>26</v>
      </c>
      <c r="O5535" t="s">
        <v>2426</v>
      </c>
      <c r="P5535" t="s">
        <v>67</v>
      </c>
      <c r="Q5535" t="s">
        <v>157</v>
      </c>
      <c r="R5535" t="s">
        <v>2427</v>
      </c>
      <c r="S5535">
        <v>323.37</v>
      </c>
      <c r="T5535" s="3"/>
    </row>
    <row r="5536" spans="1:20" x14ac:dyDescent="0.3">
      <c r="A5536">
        <v>5535</v>
      </c>
      <c r="B5536" t="s">
        <v>8315</v>
      </c>
      <c r="C5536">
        <f t="shared" si="86"/>
        <v>23</v>
      </c>
      <c r="D5536" s="1">
        <v>42892</v>
      </c>
      <c r="E5536" s="1">
        <v>42893</v>
      </c>
      <c r="F5536" t="s">
        <v>184</v>
      </c>
      <c r="G5536" t="s">
        <v>2036</v>
      </c>
      <c r="H5536" t="s">
        <v>2037</v>
      </c>
      <c r="I5536" t="s">
        <v>22</v>
      </c>
      <c r="J5536" t="s">
        <v>23</v>
      </c>
      <c r="K5536" t="s">
        <v>5146</v>
      </c>
      <c r="L5536" t="s">
        <v>1708</v>
      </c>
      <c r="M5536">
        <v>72209</v>
      </c>
      <c r="N5536" t="s">
        <v>26</v>
      </c>
      <c r="O5536" t="s">
        <v>1451</v>
      </c>
      <c r="P5536" t="s">
        <v>42</v>
      </c>
      <c r="Q5536" t="s">
        <v>86</v>
      </c>
      <c r="R5536" t="s">
        <v>1452</v>
      </c>
      <c r="S5536">
        <v>59.94</v>
      </c>
      <c r="T5536" s="3"/>
    </row>
    <row r="5537" spans="1:20" x14ac:dyDescent="0.3">
      <c r="A5537">
        <v>5536</v>
      </c>
      <c r="B5537" t="s">
        <v>8315</v>
      </c>
      <c r="C5537">
        <f t="shared" si="86"/>
        <v>23</v>
      </c>
      <c r="D5537" s="1">
        <v>42892</v>
      </c>
      <c r="E5537" s="1">
        <v>42893</v>
      </c>
      <c r="F5537" t="s">
        <v>184</v>
      </c>
      <c r="G5537" t="s">
        <v>2036</v>
      </c>
      <c r="H5537" t="s">
        <v>2037</v>
      </c>
      <c r="I5537" t="s">
        <v>22</v>
      </c>
      <c r="J5537" t="s">
        <v>23</v>
      </c>
      <c r="K5537" t="s">
        <v>5146</v>
      </c>
      <c r="L5537" t="s">
        <v>1708</v>
      </c>
      <c r="M5537">
        <v>72209</v>
      </c>
      <c r="N5537" t="s">
        <v>26</v>
      </c>
      <c r="O5537" t="s">
        <v>427</v>
      </c>
      <c r="P5537" t="s">
        <v>42</v>
      </c>
      <c r="Q5537" t="s">
        <v>71</v>
      </c>
      <c r="R5537" t="s">
        <v>428</v>
      </c>
      <c r="S5537">
        <v>64.14</v>
      </c>
      <c r="T5537" s="3"/>
    </row>
    <row r="5538" spans="1:20" x14ac:dyDescent="0.3">
      <c r="A5538">
        <v>5537</v>
      </c>
      <c r="B5538" t="s">
        <v>8315</v>
      </c>
      <c r="C5538">
        <f t="shared" si="86"/>
        <v>23</v>
      </c>
      <c r="D5538" s="1">
        <v>42892</v>
      </c>
      <c r="E5538" s="1">
        <v>42893</v>
      </c>
      <c r="F5538" t="s">
        <v>184</v>
      </c>
      <c r="G5538" t="s">
        <v>2036</v>
      </c>
      <c r="H5538" t="s">
        <v>2037</v>
      </c>
      <c r="I5538" t="s">
        <v>22</v>
      </c>
      <c r="J5538" t="s">
        <v>23</v>
      </c>
      <c r="K5538" t="s">
        <v>5146</v>
      </c>
      <c r="L5538" t="s">
        <v>1708</v>
      </c>
      <c r="M5538">
        <v>72209</v>
      </c>
      <c r="N5538" t="s">
        <v>26</v>
      </c>
      <c r="O5538" t="s">
        <v>4238</v>
      </c>
      <c r="P5538" t="s">
        <v>42</v>
      </c>
      <c r="Q5538" t="s">
        <v>71</v>
      </c>
      <c r="R5538" t="s">
        <v>4239</v>
      </c>
      <c r="S5538">
        <v>11.67</v>
      </c>
      <c r="T5538" s="3"/>
    </row>
    <row r="5539" spans="1:20" x14ac:dyDescent="0.3">
      <c r="A5539">
        <v>5538</v>
      </c>
      <c r="B5539" t="s">
        <v>8315</v>
      </c>
      <c r="C5539">
        <f t="shared" si="86"/>
        <v>23</v>
      </c>
      <c r="D5539" s="1">
        <v>42892</v>
      </c>
      <c r="E5539" s="1">
        <v>42893</v>
      </c>
      <c r="F5539" t="s">
        <v>184</v>
      </c>
      <c r="G5539" t="s">
        <v>2036</v>
      </c>
      <c r="H5539" t="s">
        <v>2037</v>
      </c>
      <c r="I5539" t="s">
        <v>22</v>
      </c>
      <c r="J5539" t="s">
        <v>23</v>
      </c>
      <c r="K5539" t="s">
        <v>5146</v>
      </c>
      <c r="L5539" t="s">
        <v>1708</v>
      </c>
      <c r="M5539">
        <v>72209</v>
      </c>
      <c r="N5539" t="s">
        <v>26</v>
      </c>
      <c r="O5539" t="s">
        <v>6288</v>
      </c>
      <c r="P5539" t="s">
        <v>42</v>
      </c>
      <c r="Q5539" t="s">
        <v>86</v>
      </c>
      <c r="R5539" t="s">
        <v>6289</v>
      </c>
      <c r="S5539">
        <v>12.96</v>
      </c>
      <c r="T5539" s="3"/>
    </row>
    <row r="5540" spans="1:20" x14ac:dyDescent="0.3">
      <c r="A5540">
        <v>5539</v>
      </c>
      <c r="B5540" t="s">
        <v>8316</v>
      </c>
      <c r="C5540">
        <f t="shared" si="86"/>
        <v>16</v>
      </c>
      <c r="D5540" s="1">
        <v>42473</v>
      </c>
      <c r="E5540" s="1">
        <v>42480</v>
      </c>
      <c r="F5540" t="s">
        <v>46</v>
      </c>
      <c r="G5540" t="s">
        <v>1695</v>
      </c>
      <c r="H5540" t="s">
        <v>1696</v>
      </c>
      <c r="I5540" t="s">
        <v>22</v>
      </c>
      <c r="J5540" t="s">
        <v>23</v>
      </c>
      <c r="K5540" t="s">
        <v>8317</v>
      </c>
      <c r="L5540" t="s">
        <v>134</v>
      </c>
      <c r="M5540">
        <v>68701</v>
      </c>
      <c r="N5540" t="s">
        <v>101</v>
      </c>
      <c r="O5540" t="s">
        <v>2730</v>
      </c>
      <c r="P5540" t="s">
        <v>42</v>
      </c>
      <c r="Q5540" t="s">
        <v>71</v>
      </c>
      <c r="R5540" t="s">
        <v>2731</v>
      </c>
      <c r="S5540">
        <v>17.43</v>
      </c>
      <c r="T5540" s="3"/>
    </row>
    <row r="5541" spans="1:20" x14ac:dyDescent="0.3">
      <c r="A5541">
        <v>5540</v>
      </c>
      <c r="B5541" t="s">
        <v>8318</v>
      </c>
      <c r="C5541">
        <f t="shared" si="86"/>
        <v>21</v>
      </c>
      <c r="D5541" s="1">
        <v>43242</v>
      </c>
      <c r="E5541" s="1">
        <v>43246</v>
      </c>
      <c r="F5541" t="s">
        <v>46</v>
      </c>
      <c r="G5541" t="s">
        <v>822</v>
      </c>
      <c r="H5541" t="s">
        <v>823</v>
      </c>
      <c r="I5541" t="s">
        <v>22</v>
      </c>
      <c r="J5541" t="s">
        <v>23</v>
      </c>
      <c r="K5541" t="s">
        <v>299</v>
      </c>
      <c r="L5541" t="s">
        <v>207</v>
      </c>
      <c r="M5541">
        <v>60653</v>
      </c>
      <c r="N5541" t="s">
        <v>101</v>
      </c>
      <c r="O5541" t="s">
        <v>332</v>
      </c>
      <c r="P5541" t="s">
        <v>28</v>
      </c>
      <c r="Q5541" t="s">
        <v>32</v>
      </c>
      <c r="R5541" t="s">
        <v>333</v>
      </c>
      <c r="S5541">
        <v>181.98599999999999</v>
      </c>
      <c r="T5541" s="3"/>
    </row>
    <row r="5542" spans="1:20" x14ac:dyDescent="0.3">
      <c r="A5542">
        <v>5541</v>
      </c>
      <c r="B5542" t="s">
        <v>8318</v>
      </c>
      <c r="C5542">
        <f t="shared" si="86"/>
        <v>21</v>
      </c>
      <c r="D5542" s="1">
        <v>43242</v>
      </c>
      <c r="E5542" s="1">
        <v>43246</v>
      </c>
      <c r="F5542" t="s">
        <v>46</v>
      </c>
      <c r="G5542" t="s">
        <v>822</v>
      </c>
      <c r="H5542" t="s">
        <v>823</v>
      </c>
      <c r="I5542" t="s">
        <v>22</v>
      </c>
      <c r="J5542" t="s">
        <v>23</v>
      </c>
      <c r="K5542" t="s">
        <v>299</v>
      </c>
      <c r="L5542" t="s">
        <v>207</v>
      </c>
      <c r="M5542">
        <v>60653</v>
      </c>
      <c r="N5542" t="s">
        <v>101</v>
      </c>
      <c r="O5542" t="s">
        <v>541</v>
      </c>
      <c r="P5542" t="s">
        <v>42</v>
      </c>
      <c r="Q5542" t="s">
        <v>71</v>
      </c>
      <c r="R5542" t="s">
        <v>542</v>
      </c>
      <c r="S5542">
        <v>1.5920000000000001</v>
      </c>
      <c r="T5542" s="3"/>
    </row>
    <row r="5543" spans="1:20" x14ac:dyDescent="0.3">
      <c r="A5543">
        <v>5542</v>
      </c>
      <c r="B5543" t="s">
        <v>8318</v>
      </c>
      <c r="C5543">
        <f t="shared" si="86"/>
        <v>21</v>
      </c>
      <c r="D5543" s="1">
        <v>43242</v>
      </c>
      <c r="E5543" s="1">
        <v>43246</v>
      </c>
      <c r="F5543" t="s">
        <v>46</v>
      </c>
      <c r="G5543" t="s">
        <v>822</v>
      </c>
      <c r="H5543" t="s">
        <v>823</v>
      </c>
      <c r="I5543" t="s">
        <v>22</v>
      </c>
      <c r="J5543" t="s">
        <v>23</v>
      </c>
      <c r="K5543" t="s">
        <v>299</v>
      </c>
      <c r="L5543" t="s">
        <v>207</v>
      </c>
      <c r="M5543">
        <v>60653</v>
      </c>
      <c r="N5543" t="s">
        <v>101</v>
      </c>
      <c r="O5543" t="s">
        <v>2576</v>
      </c>
      <c r="P5543" t="s">
        <v>42</v>
      </c>
      <c r="Q5543" t="s">
        <v>575</v>
      </c>
      <c r="R5543" t="s">
        <v>2577</v>
      </c>
      <c r="S5543">
        <v>22.344000000000001</v>
      </c>
      <c r="T5543" s="3"/>
    </row>
    <row r="5544" spans="1:20" x14ac:dyDescent="0.3">
      <c r="A5544">
        <v>5543</v>
      </c>
      <c r="B5544" t="s">
        <v>8319</v>
      </c>
      <c r="C5544">
        <f t="shared" si="86"/>
        <v>51</v>
      </c>
      <c r="D5544" s="1">
        <v>43088</v>
      </c>
      <c r="E5544" s="1">
        <v>43094</v>
      </c>
      <c r="F5544" t="s">
        <v>46</v>
      </c>
      <c r="G5544" t="s">
        <v>216</v>
      </c>
      <c r="H5544" t="s">
        <v>217</v>
      </c>
      <c r="I5544" t="s">
        <v>37</v>
      </c>
      <c r="J5544" t="s">
        <v>23</v>
      </c>
      <c r="K5544" t="s">
        <v>1310</v>
      </c>
      <c r="L5544" t="s">
        <v>306</v>
      </c>
      <c r="M5544">
        <v>85705</v>
      </c>
      <c r="N5544" t="s">
        <v>40</v>
      </c>
      <c r="O5544" t="s">
        <v>8320</v>
      </c>
      <c r="P5544" t="s">
        <v>28</v>
      </c>
      <c r="Q5544" t="s">
        <v>52</v>
      </c>
      <c r="R5544" t="s">
        <v>8321</v>
      </c>
      <c r="S5544">
        <v>455.97</v>
      </c>
      <c r="T5544" s="3"/>
    </row>
    <row r="5545" spans="1:20" x14ac:dyDescent="0.3">
      <c r="A5545">
        <v>5544</v>
      </c>
      <c r="B5545" t="s">
        <v>8319</v>
      </c>
      <c r="C5545">
        <f t="shared" si="86"/>
        <v>51</v>
      </c>
      <c r="D5545" s="1">
        <v>43088</v>
      </c>
      <c r="E5545" s="1">
        <v>43094</v>
      </c>
      <c r="F5545" t="s">
        <v>46</v>
      </c>
      <c r="G5545" t="s">
        <v>216</v>
      </c>
      <c r="H5545" t="s">
        <v>217</v>
      </c>
      <c r="I5545" t="s">
        <v>37</v>
      </c>
      <c r="J5545" t="s">
        <v>23</v>
      </c>
      <c r="K5545" t="s">
        <v>1310</v>
      </c>
      <c r="L5545" t="s">
        <v>306</v>
      </c>
      <c r="M5545">
        <v>85705</v>
      </c>
      <c r="N5545" t="s">
        <v>40</v>
      </c>
      <c r="O5545" t="s">
        <v>6141</v>
      </c>
      <c r="P5545" t="s">
        <v>42</v>
      </c>
      <c r="Q5545" t="s">
        <v>71</v>
      </c>
      <c r="R5545" t="s">
        <v>6142</v>
      </c>
      <c r="S5545">
        <v>10.44</v>
      </c>
      <c r="T5545" s="3"/>
    </row>
    <row r="5546" spans="1:20" x14ac:dyDescent="0.3">
      <c r="A5546">
        <v>5545</v>
      </c>
      <c r="B5546" t="s">
        <v>8319</v>
      </c>
      <c r="C5546">
        <f t="shared" si="86"/>
        <v>51</v>
      </c>
      <c r="D5546" s="1">
        <v>43088</v>
      </c>
      <c r="E5546" s="1">
        <v>43094</v>
      </c>
      <c r="F5546" t="s">
        <v>46</v>
      </c>
      <c r="G5546" t="s">
        <v>216</v>
      </c>
      <c r="H5546" t="s">
        <v>217</v>
      </c>
      <c r="I5546" t="s">
        <v>37</v>
      </c>
      <c r="J5546" t="s">
        <v>23</v>
      </c>
      <c r="K5546" t="s">
        <v>1310</v>
      </c>
      <c r="L5546" t="s">
        <v>306</v>
      </c>
      <c r="M5546">
        <v>85705</v>
      </c>
      <c r="N5546" t="s">
        <v>40</v>
      </c>
      <c r="O5546" t="s">
        <v>2055</v>
      </c>
      <c r="P5546" t="s">
        <v>42</v>
      </c>
      <c r="Q5546" t="s">
        <v>71</v>
      </c>
      <c r="R5546" t="s">
        <v>2056</v>
      </c>
      <c r="S5546">
        <v>5.2140000000000004</v>
      </c>
      <c r="T5546" s="3"/>
    </row>
    <row r="5547" spans="1:20" x14ac:dyDescent="0.3">
      <c r="A5547">
        <v>5546</v>
      </c>
      <c r="B5547" t="s">
        <v>8322</v>
      </c>
      <c r="C5547">
        <f t="shared" si="86"/>
        <v>38</v>
      </c>
      <c r="D5547" s="1">
        <v>43365</v>
      </c>
      <c r="E5547" s="1">
        <v>43369</v>
      </c>
      <c r="F5547" t="s">
        <v>46</v>
      </c>
      <c r="G5547" t="s">
        <v>3768</v>
      </c>
      <c r="H5547" t="s">
        <v>3769</v>
      </c>
      <c r="I5547" t="s">
        <v>98</v>
      </c>
      <c r="J5547" t="s">
        <v>23</v>
      </c>
      <c r="K5547" t="s">
        <v>83</v>
      </c>
      <c r="L5547" t="s">
        <v>2697</v>
      </c>
      <c r="M5547">
        <v>3301</v>
      </c>
      <c r="N5547" t="s">
        <v>144</v>
      </c>
      <c r="O5547" t="s">
        <v>632</v>
      </c>
      <c r="P5547" t="s">
        <v>42</v>
      </c>
      <c r="Q5547" t="s">
        <v>55</v>
      </c>
      <c r="R5547" t="s">
        <v>633</v>
      </c>
      <c r="S5547">
        <v>67.400000000000006</v>
      </c>
      <c r="T5547" s="3"/>
    </row>
    <row r="5548" spans="1:20" x14ac:dyDescent="0.3">
      <c r="A5548">
        <v>5547</v>
      </c>
      <c r="B5548" t="s">
        <v>8323</v>
      </c>
      <c r="C5548">
        <f t="shared" si="86"/>
        <v>36</v>
      </c>
      <c r="D5548" s="1">
        <v>43350</v>
      </c>
      <c r="E5548" s="1">
        <v>43351</v>
      </c>
      <c r="F5548" t="s">
        <v>184</v>
      </c>
      <c r="G5548" t="s">
        <v>5228</v>
      </c>
      <c r="H5548" t="s">
        <v>5229</v>
      </c>
      <c r="I5548" t="s">
        <v>22</v>
      </c>
      <c r="J5548" t="s">
        <v>23</v>
      </c>
      <c r="K5548" t="s">
        <v>8324</v>
      </c>
      <c r="L5548" t="s">
        <v>117</v>
      </c>
      <c r="M5548">
        <v>84020</v>
      </c>
      <c r="N5548" t="s">
        <v>40</v>
      </c>
      <c r="O5548" t="s">
        <v>7030</v>
      </c>
      <c r="P5548" t="s">
        <v>28</v>
      </c>
      <c r="Q5548" t="s">
        <v>61</v>
      </c>
      <c r="R5548" t="s">
        <v>7031</v>
      </c>
      <c r="S5548">
        <v>25.16</v>
      </c>
      <c r="T5548" s="3"/>
    </row>
    <row r="5549" spans="1:20" x14ac:dyDescent="0.3">
      <c r="A5549">
        <v>5548</v>
      </c>
      <c r="B5549" t="s">
        <v>8323</v>
      </c>
      <c r="C5549">
        <f t="shared" si="86"/>
        <v>36</v>
      </c>
      <c r="D5549" s="1">
        <v>43350</v>
      </c>
      <c r="E5549" s="1">
        <v>43351</v>
      </c>
      <c r="F5549" t="s">
        <v>184</v>
      </c>
      <c r="G5549" t="s">
        <v>5228</v>
      </c>
      <c r="H5549" t="s">
        <v>5229</v>
      </c>
      <c r="I5549" t="s">
        <v>22</v>
      </c>
      <c r="J5549" t="s">
        <v>23</v>
      </c>
      <c r="K5549" t="s">
        <v>8324</v>
      </c>
      <c r="L5549" t="s">
        <v>117</v>
      </c>
      <c r="M5549">
        <v>84020</v>
      </c>
      <c r="N5549" t="s">
        <v>40</v>
      </c>
      <c r="O5549" t="s">
        <v>5061</v>
      </c>
      <c r="P5549" t="s">
        <v>67</v>
      </c>
      <c r="Q5549" t="s">
        <v>68</v>
      </c>
      <c r="R5549" t="s">
        <v>5062</v>
      </c>
      <c r="S5549">
        <v>126.56</v>
      </c>
      <c r="T5549" s="3"/>
    </row>
    <row r="5550" spans="1:20" x14ac:dyDescent="0.3">
      <c r="A5550">
        <v>5549</v>
      </c>
      <c r="B5550" t="s">
        <v>8325</v>
      </c>
      <c r="C5550">
        <f t="shared" si="86"/>
        <v>48</v>
      </c>
      <c r="D5550" s="1">
        <v>42336</v>
      </c>
      <c r="E5550" s="1">
        <v>42339</v>
      </c>
      <c r="F5550" t="s">
        <v>184</v>
      </c>
      <c r="G5550" t="s">
        <v>4148</v>
      </c>
      <c r="H5550" t="s">
        <v>4149</v>
      </c>
      <c r="I5550" t="s">
        <v>22</v>
      </c>
      <c r="J5550" t="s">
        <v>23</v>
      </c>
      <c r="K5550" t="s">
        <v>123</v>
      </c>
      <c r="L5550" t="s">
        <v>39</v>
      </c>
      <c r="M5550">
        <v>94109</v>
      </c>
      <c r="N5550" t="s">
        <v>40</v>
      </c>
      <c r="O5550" t="s">
        <v>3655</v>
      </c>
      <c r="P5550" t="s">
        <v>42</v>
      </c>
      <c r="Q5550" t="s">
        <v>74</v>
      </c>
      <c r="R5550" t="s">
        <v>3656</v>
      </c>
      <c r="S5550">
        <v>43.68</v>
      </c>
      <c r="T5550" s="3"/>
    </row>
    <row r="5551" spans="1:20" x14ac:dyDescent="0.3">
      <c r="A5551">
        <v>5550</v>
      </c>
      <c r="B5551" t="s">
        <v>8325</v>
      </c>
      <c r="C5551">
        <f t="shared" si="86"/>
        <v>48</v>
      </c>
      <c r="D5551" s="1">
        <v>42336</v>
      </c>
      <c r="E5551" s="1">
        <v>42339</v>
      </c>
      <c r="F5551" t="s">
        <v>184</v>
      </c>
      <c r="G5551" t="s">
        <v>4148</v>
      </c>
      <c r="H5551" t="s">
        <v>4149</v>
      </c>
      <c r="I5551" t="s">
        <v>22</v>
      </c>
      <c r="J5551" t="s">
        <v>23</v>
      </c>
      <c r="K5551" t="s">
        <v>123</v>
      </c>
      <c r="L5551" t="s">
        <v>39</v>
      </c>
      <c r="M5551">
        <v>94109</v>
      </c>
      <c r="N5551" t="s">
        <v>40</v>
      </c>
      <c r="O5551" t="s">
        <v>3174</v>
      </c>
      <c r="P5551" t="s">
        <v>67</v>
      </c>
      <c r="Q5551" t="s">
        <v>157</v>
      </c>
      <c r="R5551" t="s">
        <v>3175</v>
      </c>
      <c r="S5551">
        <v>139.93</v>
      </c>
      <c r="T5551" s="3"/>
    </row>
    <row r="5552" spans="1:20" x14ac:dyDescent="0.3">
      <c r="A5552">
        <v>5551</v>
      </c>
      <c r="B5552" t="s">
        <v>8326</v>
      </c>
      <c r="C5552">
        <f t="shared" si="86"/>
        <v>46</v>
      </c>
      <c r="D5552" s="1">
        <v>42320</v>
      </c>
      <c r="E5552" s="1">
        <v>42324</v>
      </c>
      <c r="F5552" t="s">
        <v>46</v>
      </c>
      <c r="G5552" t="s">
        <v>6802</v>
      </c>
      <c r="H5552" t="s">
        <v>6803</v>
      </c>
      <c r="I5552" t="s">
        <v>37</v>
      </c>
      <c r="J5552" t="s">
        <v>23</v>
      </c>
      <c r="K5552" t="s">
        <v>180</v>
      </c>
      <c r="L5552" t="s">
        <v>100</v>
      </c>
      <c r="M5552">
        <v>77036</v>
      </c>
      <c r="N5552" t="s">
        <v>101</v>
      </c>
      <c r="O5552" t="s">
        <v>5849</v>
      </c>
      <c r="P5552" t="s">
        <v>42</v>
      </c>
      <c r="Q5552" t="s">
        <v>64</v>
      </c>
      <c r="R5552" t="s">
        <v>5850</v>
      </c>
      <c r="S5552">
        <v>2.6720000000000002</v>
      </c>
      <c r="T5552" s="3"/>
    </row>
    <row r="5553" spans="1:20" x14ac:dyDescent="0.3">
      <c r="A5553">
        <v>5552</v>
      </c>
      <c r="B5553" t="s">
        <v>8326</v>
      </c>
      <c r="C5553">
        <f t="shared" si="86"/>
        <v>46</v>
      </c>
      <c r="D5553" s="1">
        <v>42320</v>
      </c>
      <c r="E5553" s="1">
        <v>42324</v>
      </c>
      <c r="F5553" t="s">
        <v>46</v>
      </c>
      <c r="G5553" t="s">
        <v>6802</v>
      </c>
      <c r="H5553" t="s">
        <v>6803</v>
      </c>
      <c r="I5553" t="s">
        <v>37</v>
      </c>
      <c r="J5553" t="s">
        <v>23</v>
      </c>
      <c r="K5553" t="s">
        <v>180</v>
      </c>
      <c r="L5553" t="s">
        <v>100</v>
      </c>
      <c r="M5553">
        <v>77036</v>
      </c>
      <c r="N5553" t="s">
        <v>101</v>
      </c>
      <c r="O5553" t="s">
        <v>6838</v>
      </c>
      <c r="P5553" t="s">
        <v>42</v>
      </c>
      <c r="Q5553" t="s">
        <v>575</v>
      </c>
      <c r="R5553" t="s">
        <v>6839</v>
      </c>
      <c r="S5553">
        <v>16.655999999999999</v>
      </c>
      <c r="T5553" s="3"/>
    </row>
    <row r="5554" spans="1:20" x14ac:dyDescent="0.3">
      <c r="A5554">
        <v>5553</v>
      </c>
      <c r="B5554" t="s">
        <v>8326</v>
      </c>
      <c r="C5554">
        <f t="shared" si="86"/>
        <v>46</v>
      </c>
      <c r="D5554" s="1">
        <v>42320</v>
      </c>
      <c r="E5554" s="1">
        <v>42324</v>
      </c>
      <c r="F5554" t="s">
        <v>46</v>
      </c>
      <c r="G5554" t="s">
        <v>6802</v>
      </c>
      <c r="H5554" t="s">
        <v>6803</v>
      </c>
      <c r="I5554" t="s">
        <v>37</v>
      </c>
      <c r="J5554" t="s">
        <v>23</v>
      </c>
      <c r="K5554" t="s">
        <v>180</v>
      </c>
      <c r="L5554" t="s">
        <v>100</v>
      </c>
      <c r="M5554">
        <v>77036</v>
      </c>
      <c r="N5554" t="s">
        <v>101</v>
      </c>
      <c r="O5554" t="s">
        <v>905</v>
      </c>
      <c r="P5554" t="s">
        <v>67</v>
      </c>
      <c r="Q5554" t="s">
        <v>157</v>
      </c>
      <c r="R5554" t="s">
        <v>1785</v>
      </c>
      <c r="S5554">
        <v>79.512</v>
      </c>
      <c r="T5554" s="3"/>
    </row>
    <row r="5555" spans="1:20" x14ac:dyDescent="0.3">
      <c r="A5555">
        <v>5554</v>
      </c>
      <c r="B5555" t="s">
        <v>8326</v>
      </c>
      <c r="C5555">
        <f t="shared" si="86"/>
        <v>46</v>
      </c>
      <c r="D5555" s="1">
        <v>42320</v>
      </c>
      <c r="E5555" s="1">
        <v>42324</v>
      </c>
      <c r="F5555" t="s">
        <v>46</v>
      </c>
      <c r="G5555" t="s">
        <v>6802</v>
      </c>
      <c r="H5555" t="s">
        <v>6803</v>
      </c>
      <c r="I5555" t="s">
        <v>37</v>
      </c>
      <c r="J5555" t="s">
        <v>23</v>
      </c>
      <c r="K5555" t="s">
        <v>180</v>
      </c>
      <c r="L5555" t="s">
        <v>100</v>
      </c>
      <c r="M5555">
        <v>77036</v>
      </c>
      <c r="N5555" t="s">
        <v>101</v>
      </c>
      <c r="O5555" t="s">
        <v>1056</v>
      </c>
      <c r="P5555" t="s">
        <v>42</v>
      </c>
      <c r="Q5555" t="s">
        <v>86</v>
      </c>
      <c r="R5555" t="s">
        <v>1057</v>
      </c>
      <c r="S5555">
        <v>36.287999999999997</v>
      </c>
      <c r="T5555" s="3"/>
    </row>
    <row r="5556" spans="1:20" x14ac:dyDescent="0.3">
      <c r="A5556">
        <v>5555</v>
      </c>
      <c r="B5556" t="s">
        <v>8326</v>
      </c>
      <c r="C5556">
        <f t="shared" si="86"/>
        <v>46</v>
      </c>
      <c r="D5556" s="1">
        <v>42320</v>
      </c>
      <c r="E5556" s="1">
        <v>42324</v>
      </c>
      <c r="F5556" t="s">
        <v>46</v>
      </c>
      <c r="G5556" t="s">
        <v>6802</v>
      </c>
      <c r="H5556" t="s">
        <v>6803</v>
      </c>
      <c r="I5556" t="s">
        <v>37</v>
      </c>
      <c r="J5556" t="s">
        <v>23</v>
      </c>
      <c r="K5556" t="s">
        <v>180</v>
      </c>
      <c r="L5556" t="s">
        <v>100</v>
      </c>
      <c r="M5556">
        <v>77036</v>
      </c>
      <c r="N5556" t="s">
        <v>101</v>
      </c>
      <c r="O5556" t="s">
        <v>3496</v>
      </c>
      <c r="P5556" t="s">
        <v>28</v>
      </c>
      <c r="Q5556" t="s">
        <v>29</v>
      </c>
      <c r="R5556" t="s">
        <v>3497</v>
      </c>
      <c r="S5556">
        <v>67.993200000000002</v>
      </c>
      <c r="T5556" s="3"/>
    </row>
    <row r="5557" spans="1:20" x14ac:dyDescent="0.3">
      <c r="A5557">
        <v>5556</v>
      </c>
      <c r="B5557" t="s">
        <v>8327</v>
      </c>
      <c r="C5557">
        <f t="shared" si="86"/>
        <v>40</v>
      </c>
      <c r="D5557" s="1">
        <v>43375</v>
      </c>
      <c r="E5557" s="1">
        <v>43379</v>
      </c>
      <c r="F5557" t="s">
        <v>19</v>
      </c>
      <c r="G5557" t="s">
        <v>4012</v>
      </c>
      <c r="H5557" t="s">
        <v>4013</v>
      </c>
      <c r="I5557" t="s">
        <v>37</v>
      </c>
      <c r="J5557" t="s">
        <v>23</v>
      </c>
      <c r="K5557" t="s">
        <v>1818</v>
      </c>
      <c r="L5557" t="s">
        <v>354</v>
      </c>
      <c r="M5557">
        <v>36116</v>
      </c>
      <c r="N5557" t="s">
        <v>26</v>
      </c>
      <c r="O5557" t="s">
        <v>6545</v>
      </c>
      <c r="P5557" t="s">
        <v>28</v>
      </c>
      <c r="Q5557" t="s">
        <v>61</v>
      </c>
      <c r="R5557" t="s">
        <v>6546</v>
      </c>
      <c r="S5557">
        <v>10.16</v>
      </c>
      <c r="T5557" s="3"/>
    </row>
    <row r="5558" spans="1:20" x14ac:dyDescent="0.3">
      <c r="A5558">
        <v>5557</v>
      </c>
      <c r="B5558" t="s">
        <v>8328</v>
      </c>
      <c r="C5558">
        <f t="shared" si="86"/>
        <v>51</v>
      </c>
      <c r="D5558" s="1">
        <v>42718</v>
      </c>
      <c r="E5558" s="1">
        <v>42722</v>
      </c>
      <c r="F5558" t="s">
        <v>46</v>
      </c>
      <c r="G5558" t="s">
        <v>3944</v>
      </c>
      <c r="H5558" t="s">
        <v>3945</v>
      </c>
      <c r="I5558" t="s">
        <v>37</v>
      </c>
      <c r="J5558" t="s">
        <v>23</v>
      </c>
      <c r="K5558" t="s">
        <v>324</v>
      </c>
      <c r="L5558" t="s">
        <v>1488</v>
      </c>
      <c r="M5558">
        <v>39212</v>
      </c>
      <c r="N5558" t="s">
        <v>26</v>
      </c>
      <c r="O5558" t="s">
        <v>5757</v>
      </c>
      <c r="P5558" t="s">
        <v>28</v>
      </c>
      <c r="Q5558" t="s">
        <v>61</v>
      </c>
      <c r="R5558" t="s">
        <v>5758</v>
      </c>
      <c r="S5558">
        <v>6.16</v>
      </c>
      <c r="T5558" s="3"/>
    </row>
    <row r="5559" spans="1:20" x14ac:dyDescent="0.3">
      <c r="A5559">
        <v>5558</v>
      </c>
      <c r="B5559" t="s">
        <v>8328</v>
      </c>
      <c r="C5559">
        <f t="shared" si="86"/>
        <v>51</v>
      </c>
      <c r="D5559" s="1">
        <v>42718</v>
      </c>
      <c r="E5559" s="1">
        <v>42722</v>
      </c>
      <c r="F5559" t="s">
        <v>46</v>
      </c>
      <c r="G5559" t="s">
        <v>3944</v>
      </c>
      <c r="H5559" t="s">
        <v>3945</v>
      </c>
      <c r="I5559" t="s">
        <v>37</v>
      </c>
      <c r="J5559" t="s">
        <v>23</v>
      </c>
      <c r="K5559" t="s">
        <v>324</v>
      </c>
      <c r="L5559" t="s">
        <v>1488</v>
      </c>
      <c r="M5559">
        <v>39212</v>
      </c>
      <c r="N5559" t="s">
        <v>26</v>
      </c>
      <c r="O5559" t="s">
        <v>6242</v>
      </c>
      <c r="P5559" t="s">
        <v>42</v>
      </c>
      <c r="Q5559" t="s">
        <v>64</v>
      </c>
      <c r="R5559" t="s">
        <v>6243</v>
      </c>
      <c r="S5559">
        <v>56.3</v>
      </c>
      <c r="T5559" s="3"/>
    </row>
    <row r="5560" spans="1:20" x14ac:dyDescent="0.3">
      <c r="A5560">
        <v>5559</v>
      </c>
      <c r="B5560" t="s">
        <v>8329</v>
      </c>
      <c r="C5560">
        <f t="shared" si="86"/>
        <v>50</v>
      </c>
      <c r="D5560" s="1">
        <v>42710</v>
      </c>
      <c r="E5560" s="1">
        <v>42714</v>
      </c>
      <c r="F5560" t="s">
        <v>46</v>
      </c>
      <c r="G5560" t="s">
        <v>5115</v>
      </c>
      <c r="H5560" t="s">
        <v>5116</v>
      </c>
      <c r="I5560" t="s">
        <v>22</v>
      </c>
      <c r="J5560" t="s">
        <v>23</v>
      </c>
      <c r="K5560" t="s">
        <v>4050</v>
      </c>
      <c r="L5560" t="s">
        <v>1392</v>
      </c>
      <c r="M5560">
        <v>89031</v>
      </c>
      <c r="N5560" t="s">
        <v>40</v>
      </c>
      <c r="O5560" t="s">
        <v>8330</v>
      </c>
      <c r="P5560" t="s">
        <v>42</v>
      </c>
      <c r="Q5560" t="s">
        <v>86</v>
      </c>
      <c r="R5560" t="s">
        <v>8331</v>
      </c>
      <c r="S5560">
        <v>6.48</v>
      </c>
      <c r="T5560" s="3"/>
    </row>
    <row r="5561" spans="1:20" x14ac:dyDescent="0.3">
      <c r="A5561">
        <v>5560</v>
      </c>
      <c r="B5561" t="s">
        <v>8329</v>
      </c>
      <c r="C5561">
        <f t="shared" si="86"/>
        <v>50</v>
      </c>
      <c r="D5561" s="1">
        <v>42710</v>
      </c>
      <c r="E5561" s="1">
        <v>42714</v>
      </c>
      <c r="F5561" t="s">
        <v>46</v>
      </c>
      <c r="G5561" t="s">
        <v>5115</v>
      </c>
      <c r="H5561" t="s">
        <v>5116</v>
      </c>
      <c r="I5561" t="s">
        <v>22</v>
      </c>
      <c r="J5561" t="s">
        <v>23</v>
      </c>
      <c r="K5561" t="s">
        <v>4050</v>
      </c>
      <c r="L5561" t="s">
        <v>1392</v>
      </c>
      <c r="M5561">
        <v>89031</v>
      </c>
      <c r="N5561" t="s">
        <v>40</v>
      </c>
      <c r="O5561" t="s">
        <v>5005</v>
      </c>
      <c r="P5561" t="s">
        <v>42</v>
      </c>
      <c r="Q5561" t="s">
        <v>55</v>
      </c>
      <c r="R5561" t="s">
        <v>5006</v>
      </c>
      <c r="S5561">
        <v>1325.85</v>
      </c>
      <c r="T5561" s="3"/>
    </row>
    <row r="5562" spans="1:20" x14ac:dyDescent="0.3">
      <c r="A5562">
        <v>5561</v>
      </c>
      <c r="B5562" t="s">
        <v>8329</v>
      </c>
      <c r="C5562">
        <f t="shared" si="86"/>
        <v>50</v>
      </c>
      <c r="D5562" s="1">
        <v>42710</v>
      </c>
      <c r="E5562" s="1">
        <v>42714</v>
      </c>
      <c r="F5562" t="s">
        <v>46</v>
      </c>
      <c r="G5562" t="s">
        <v>5115</v>
      </c>
      <c r="H5562" t="s">
        <v>5116</v>
      </c>
      <c r="I5562" t="s">
        <v>22</v>
      </c>
      <c r="J5562" t="s">
        <v>23</v>
      </c>
      <c r="K5562" t="s">
        <v>4050</v>
      </c>
      <c r="L5562" t="s">
        <v>1392</v>
      </c>
      <c r="M5562">
        <v>89031</v>
      </c>
      <c r="N5562" t="s">
        <v>40</v>
      </c>
      <c r="O5562" t="s">
        <v>2684</v>
      </c>
      <c r="P5562" t="s">
        <v>42</v>
      </c>
      <c r="Q5562" t="s">
        <v>43</v>
      </c>
      <c r="R5562" t="s">
        <v>2685</v>
      </c>
      <c r="S5562">
        <v>14.94</v>
      </c>
      <c r="T5562" s="3"/>
    </row>
    <row r="5563" spans="1:20" x14ac:dyDescent="0.3">
      <c r="A5563">
        <v>5562</v>
      </c>
      <c r="B5563" t="s">
        <v>8332</v>
      </c>
      <c r="C5563">
        <f t="shared" si="86"/>
        <v>13</v>
      </c>
      <c r="D5563" s="1">
        <v>43190</v>
      </c>
      <c r="E5563" s="1">
        <v>43192</v>
      </c>
      <c r="F5563" t="s">
        <v>19</v>
      </c>
      <c r="G5563" t="s">
        <v>4512</v>
      </c>
      <c r="H5563" t="s">
        <v>4513</v>
      </c>
      <c r="I5563" t="s">
        <v>37</v>
      </c>
      <c r="J5563" t="s">
        <v>23</v>
      </c>
      <c r="K5563" t="s">
        <v>1737</v>
      </c>
      <c r="L5563" t="s">
        <v>1271</v>
      </c>
      <c r="M5563">
        <v>30318</v>
      </c>
      <c r="N5563" t="s">
        <v>26</v>
      </c>
      <c r="O5563" t="s">
        <v>1205</v>
      </c>
      <c r="P5563" t="s">
        <v>42</v>
      </c>
      <c r="Q5563" t="s">
        <v>71</v>
      </c>
      <c r="R5563" t="s">
        <v>1206</v>
      </c>
      <c r="S5563">
        <v>34.54</v>
      </c>
      <c r="T5563" s="3"/>
    </row>
    <row r="5564" spans="1:20" x14ac:dyDescent="0.3">
      <c r="A5564">
        <v>5563</v>
      </c>
      <c r="B5564" t="s">
        <v>8332</v>
      </c>
      <c r="C5564">
        <f t="shared" si="86"/>
        <v>13</v>
      </c>
      <c r="D5564" s="1">
        <v>43190</v>
      </c>
      <c r="E5564" s="1">
        <v>43192</v>
      </c>
      <c r="F5564" t="s">
        <v>19</v>
      </c>
      <c r="G5564" t="s">
        <v>4512</v>
      </c>
      <c r="H5564" t="s">
        <v>4513</v>
      </c>
      <c r="I5564" t="s">
        <v>37</v>
      </c>
      <c r="J5564" t="s">
        <v>23</v>
      </c>
      <c r="K5564" t="s">
        <v>1737</v>
      </c>
      <c r="L5564" t="s">
        <v>1271</v>
      </c>
      <c r="M5564">
        <v>30318</v>
      </c>
      <c r="N5564" t="s">
        <v>26</v>
      </c>
      <c r="O5564" t="s">
        <v>1214</v>
      </c>
      <c r="P5564" t="s">
        <v>67</v>
      </c>
      <c r="Q5564" t="s">
        <v>1215</v>
      </c>
      <c r="R5564" t="s">
        <v>1216</v>
      </c>
      <c r="S5564">
        <v>2999.95</v>
      </c>
      <c r="T5564" s="3"/>
    </row>
    <row r="5565" spans="1:20" x14ac:dyDescent="0.3">
      <c r="A5565">
        <v>5564</v>
      </c>
      <c r="B5565" t="s">
        <v>8332</v>
      </c>
      <c r="C5565">
        <f t="shared" si="86"/>
        <v>13</v>
      </c>
      <c r="D5565" s="1">
        <v>43190</v>
      </c>
      <c r="E5565" s="1">
        <v>43192</v>
      </c>
      <c r="F5565" t="s">
        <v>19</v>
      </c>
      <c r="G5565" t="s">
        <v>4512</v>
      </c>
      <c r="H5565" t="s">
        <v>4513</v>
      </c>
      <c r="I5565" t="s">
        <v>37</v>
      </c>
      <c r="J5565" t="s">
        <v>23</v>
      </c>
      <c r="K5565" t="s">
        <v>1737</v>
      </c>
      <c r="L5565" t="s">
        <v>1271</v>
      </c>
      <c r="M5565">
        <v>30318</v>
      </c>
      <c r="N5565" t="s">
        <v>26</v>
      </c>
      <c r="O5565" t="s">
        <v>164</v>
      </c>
      <c r="P5565" t="s">
        <v>42</v>
      </c>
      <c r="Q5565" t="s">
        <v>71</v>
      </c>
      <c r="R5565" t="s">
        <v>165</v>
      </c>
      <c r="S5565">
        <v>64.12</v>
      </c>
      <c r="T5565" s="3"/>
    </row>
    <row r="5566" spans="1:20" x14ac:dyDescent="0.3">
      <c r="A5566">
        <v>5565</v>
      </c>
      <c r="B5566" t="s">
        <v>8333</v>
      </c>
      <c r="C5566">
        <f t="shared" si="86"/>
        <v>11</v>
      </c>
      <c r="D5566" s="1">
        <v>43172</v>
      </c>
      <c r="E5566" s="1">
        <v>43172</v>
      </c>
      <c r="F5566" t="s">
        <v>1289</v>
      </c>
      <c r="G5566" t="s">
        <v>6717</v>
      </c>
      <c r="H5566" t="s">
        <v>6718</v>
      </c>
      <c r="I5566" t="s">
        <v>98</v>
      </c>
      <c r="J5566" t="s">
        <v>23</v>
      </c>
      <c r="K5566" t="s">
        <v>299</v>
      </c>
      <c r="L5566" t="s">
        <v>207</v>
      </c>
      <c r="M5566">
        <v>60610</v>
      </c>
      <c r="N5566" t="s">
        <v>101</v>
      </c>
      <c r="O5566" t="s">
        <v>6470</v>
      </c>
      <c r="P5566" t="s">
        <v>42</v>
      </c>
      <c r="Q5566" t="s">
        <v>64</v>
      </c>
      <c r="R5566" t="s">
        <v>6471</v>
      </c>
      <c r="S5566">
        <v>19.456</v>
      </c>
      <c r="T5566" s="3"/>
    </row>
    <row r="5567" spans="1:20" x14ac:dyDescent="0.3">
      <c r="A5567">
        <v>5566</v>
      </c>
      <c r="B5567" t="s">
        <v>8333</v>
      </c>
      <c r="C5567">
        <f t="shared" si="86"/>
        <v>11</v>
      </c>
      <c r="D5567" s="1">
        <v>43172</v>
      </c>
      <c r="E5567" s="1">
        <v>43172</v>
      </c>
      <c r="F5567" t="s">
        <v>1289</v>
      </c>
      <c r="G5567" t="s">
        <v>6717</v>
      </c>
      <c r="H5567" t="s">
        <v>6718</v>
      </c>
      <c r="I5567" t="s">
        <v>98</v>
      </c>
      <c r="J5567" t="s">
        <v>23</v>
      </c>
      <c r="K5567" t="s">
        <v>299</v>
      </c>
      <c r="L5567" t="s">
        <v>207</v>
      </c>
      <c r="M5567">
        <v>60610</v>
      </c>
      <c r="N5567" t="s">
        <v>101</v>
      </c>
      <c r="O5567" t="s">
        <v>8334</v>
      </c>
      <c r="P5567" t="s">
        <v>67</v>
      </c>
      <c r="Q5567" t="s">
        <v>680</v>
      </c>
      <c r="R5567" t="s">
        <v>8335</v>
      </c>
      <c r="S5567">
        <v>209.98599999999999</v>
      </c>
      <c r="T5567" s="3"/>
    </row>
    <row r="5568" spans="1:20" x14ac:dyDescent="0.3">
      <c r="A5568">
        <v>5567</v>
      </c>
      <c r="B5568" t="s">
        <v>8333</v>
      </c>
      <c r="C5568">
        <f t="shared" si="86"/>
        <v>11</v>
      </c>
      <c r="D5568" s="1">
        <v>43172</v>
      </c>
      <c r="E5568" s="1">
        <v>43172</v>
      </c>
      <c r="F5568" t="s">
        <v>1289</v>
      </c>
      <c r="G5568" t="s">
        <v>6717</v>
      </c>
      <c r="H5568" t="s">
        <v>6718</v>
      </c>
      <c r="I5568" t="s">
        <v>98</v>
      </c>
      <c r="J5568" t="s">
        <v>23</v>
      </c>
      <c r="K5568" t="s">
        <v>299</v>
      </c>
      <c r="L5568" t="s">
        <v>207</v>
      </c>
      <c r="M5568">
        <v>60610</v>
      </c>
      <c r="N5568" t="s">
        <v>101</v>
      </c>
      <c r="O5568" t="s">
        <v>6113</v>
      </c>
      <c r="P5568" t="s">
        <v>42</v>
      </c>
      <c r="Q5568" t="s">
        <v>64</v>
      </c>
      <c r="R5568" t="s">
        <v>6114</v>
      </c>
      <c r="S5568">
        <v>29.76</v>
      </c>
      <c r="T5568" s="3"/>
    </row>
    <row r="5569" spans="1:20" x14ac:dyDescent="0.3">
      <c r="A5569">
        <v>5568</v>
      </c>
      <c r="B5569" t="s">
        <v>8333</v>
      </c>
      <c r="C5569">
        <f t="shared" si="86"/>
        <v>11</v>
      </c>
      <c r="D5569" s="1">
        <v>43172</v>
      </c>
      <c r="E5569" s="1">
        <v>43172</v>
      </c>
      <c r="F5569" t="s">
        <v>1289</v>
      </c>
      <c r="G5569" t="s">
        <v>6717</v>
      </c>
      <c r="H5569" t="s">
        <v>6718</v>
      </c>
      <c r="I5569" t="s">
        <v>98</v>
      </c>
      <c r="J5569" t="s">
        <v>23</v>
      </c>
      <c r="K5569" t="s">
        <v>299</v>
      </c>
      <c r="L5569" t="s">
        <v>207</v>
      </c>
      <c r="M5569">
        <v>60610</v>
      </c>
      <c r="N5569" t="s">
        <v>101</v>
      </c>
      <c r="O5569" t="s">
        <v>6957</v>
      </c>
      <c r="P5569" t="s">
        <v>28</v>
      </c>
      <c r="Q5569" t="s">
        <v>32</v>
      </c>
      <c r="R5569" t="s">
        <v>6958</v>
      </c>
      <c r="S5569">
        <v>89.768000000000001</v>
      </c>
      <c r="T5569" s="3"/>
    </row>
    <row r="5570" spans="1:20" x14ac:dyDescent="0.3">
      <c r="A5570">
        <v>5569</v>
      </c>
      <c r="B5570" t="s">
        <v>8333</v>
      </c>
      <c r="C5570">
        <f t="shared" si="86"/>
        <v>11</v>
      </c>
      <c r="D5570" s="1">
        <v>43172</v>
      </c>
      <c r="E5570" s="1">
        <v>43172</v>
      </c>
      <c r="F5570" t="s">
        <v>1289</v>
      </c>
      <c r="G5570" t="s">
        <v>6717</v>
      </c>
      <c r="H5570" t="s">
        <v>6718</v>
      </c>
      <c r="I5570" t="s">
        <v>98</v>
      </c>
      <c r="J5570" t="s">
        <v>23</v>
      </c>
      <c r="K5570" t="s">
        <v>299</v>
      </c>
      <c r="L5570" t="s">
        <v>207</v>
      </c>
      <c r="M5570">
        <v>60610</v>
      </c>
      <c r="N5570" t="s">
        <v>101</v>
      </c>
      <c r="O5570" t="s">
        <v>1214</v>
      </c>
      <c r="P5570" t="s">
        <v>67</v>
      </c>
      <c r="Q5570" t="s">
        <v>1215</v>
      </c>
      <c r="R5570" t="s">
        <v>1216</v>
      </c>
      <c r="S5570">
        <v>959.98400000000004</v>
      </c>
      <c r="T5570" s="3"/>
    </row>
    <row r="5571" spans="1:20" x14ac:dyDescent="0.3">
      <c r="A5571">
        <v>5570</v>
      </c>
      <c r="B5571" t="s">
        <v>8333</v>
      </c>
      <c r="C5571">
        <f t="shared" ref="C5571:C5634" si="87">WEEKNUM(D5571,1)</f>
        <v>11</v>
      </c>
      <c r="D5571" s="1">
        <v>43172</v>
      </c>
      <c r="E5571" s="1">
        <v>43172</v>
      </c>
      <c r="F5571" t="s">
        <v>1289</v>
      </c>
      <c r="G5571" t="s">
        <v>6717</v>
      </c>
      <c r="H5571" t="s">
        <v>6718</v>
      </c>
      <c r="I5571" t="s">
        <v>98</v>
      </c>
      <c r="J5571" t="s">
        <v>23</v>
      </c>
      <c r="K5571" t="s">
        <v>299</v>
      </c>
      <c r="L5571" t="s">
        <v>207</v>
      </c>
      <c r="M5571">
        <v>60610</v>
      </c>
      <c r="N5571" t="s">
        <v>101</v>
      </c>
      <c r="O5571" t="s">
        <v>2128</v>
      </c>
      <c r="P5571" t="s">
        <v>42</v>
      </c>
      <c r="Q5571" t="s">
        <v>86</v>
      </c>
      <c r="R5571" t="s">
        <v>2129</v>
      </c>
      <c r="S5571">
        <v>15.552</v>
      </c>
      <c r="T5571" s="3"/>
    </row>
    <row r="5572" spans="1:20" x14ac:dyDescent="0.3">
      <c r="A5572">
        <v>5571</v>
      </c>
      <c r="B5572" t="s">
        <v>8333</v>
      </c>
      <c r="C5572">
        <f t="shared" si="87"/>
        <v>11</v>
      </c>
      <c r="D5572" s="1">
        <v>43172</v>
      </c>
      <c r="E5572" s="1">
        <v>43172</v>
      </c>
      <c r="F5572" t="s">
        <v>1289</v>
      </c>
      <c r="G5572" t="s">
        <v>6717</v>
      </c>
      <c r="H5572" t="s">
        <v>6718</v>
      </c>
      <c r="I5572" t="s">
        <v>98</v>
      </c>
      <c r="J5572" t="s">
        <v>23</v>
      </c>
      <c r="K5572" t="s">
        <v>299</v>
      </c>
      <c r="L5572" t="s">
        <v>207</v>
      </c>
      <c r="M5572">
        <v>60610</v>
      </c>
      <c r="N5572" t="s">
        <v>101</v>
      </c>
      <c r="O5572" t="s">
        <v>5312</v>
      </c>
      <c r="P5572" t="s">
        <v>67</v>
      </c>
      <c r="Q5572" t="s">
        <v>68</v>
      </c>
      <c r="R5572" t="s">
        <v>5313</v>
      </c>
      <c r="S5572">
        <v>34.36</v>
      </c>
      <c r="T5572" s="3"/>
    </row>
    <row r="5573" spans="1:20" x14ac:dyDescent="0.3">
      <c r="A5573">
        <v>5572</v>
      </c>
      <c r="B5573" t="s">
        <v>8336</v>
      </c>
      <c r="C5573">
        <f t="shared" si="87"/>
        <v>49</v>
      </c>
      <c r="D5573" s="1">
        <v>42343</v>
      </c>
      <c r="E5573" s="1">
        <v>42347</v>
      </c>
      <c r="F5573" t="s">
        <v>46</v>
      </c>
      <c r="G5573" t="s">
        <v>893</v>
      </c>
      <c r="H5573" t="s">
        <v>894</v>
      </c>
      <c r="I5573" t="s">
        <v>37</v>
      </c>
      <c r="J5573" t="s">
        <v>23</v>
      </c>
      <c r="K5573" t="s">
        <v>493</v>
      </c>
      <c r="L5573" t="s">
        <v>494</v>
      </c>
      <c r="M5573">
        <v>43229</v>
      </c>
      <c r="N5573" t="s">
        <v>144</v>
      </c>
      <c r="O5573" t="s">
        <v>6540</v>
      </c>
      <c r="P5573" t="s">
        <v>42</v>
      </c>
      <c r="Q5573" t="s">
        <v>86</v>
      </c>
      <c r="R5573" t="s">
        <v>6541</v>
      </c>
      <c r="S5573">
        <v>98.376000000000005</v>
      </c>
      <c r="T5573" s="3"/>
    </row>
    <row r="5574" spans="1:20" x14ac:dyDescent="0.3">
      <c r="A5574">
        <v>5573</v>
      </c>
      <c r="B5574" t="s">
        <v>8336</v>
      </c>
      <c r="C5574">
        <f t="shared" si="87"/>
        <v>49</v>
      </c>
      <c r="D5574" s="1">
        <v>42343</v>
      </c>
      <c r="E5574" s="1">
        <v>42347</v>
      </c>
      <c r="F5574" t="s">
        <v>46</v>
      </c>
      <c r="G5574" t="s">
        <v>893</v>
      </c>
      <c r="H5574" t="s">
        <v>894</v>
      </c>
      <c r="I5574" t="s">
        <v>37</v>
      </c>
      <c r="J5574" t="s">
        <v>23</v>
      </c>
      <c r="K5574" t="s">
        <v>493</v>
      </c>
      <c r="L5574" t="s">
        <v>494</v>
      </c>
      <c r="M5574">
        <v>43229</v>
      </c>
      <c r="N5574" t="s">
        <v>144</v>
      </c>
      <c r="O5574" t="s">
        <v>2689</v>
      </c>
      <c r="P5574" t="s">
        <v>42</v>
      </c>
      <c r="Q5574" t="s">
        <v>71</v>
      </c>
      <c r="R5574" t="s">
        <v>2690</v>
      </c>
      <c r="S5574">
        <v>29.94</v>
      </c>
      <c r="T5574" s="3"/>
    </row>
    <row r="5575" spans="1:20" x14ac:dyDescent="0.3">
      <c r="A5575">
        <v>5574</v>
      </c>
      <c r="B5575" t="s">
        <v>8336</v>
      </c>
      <c r="C5575">
        <f t="shared" si="87"/>
        <v>49</v>
      </c>
      <c r="D5575" s="1">
        <v>42343</v>
      </c>
      <c r="E5575" s="1">
        <v>42347</v>
      </c>
      <c r="F5575" t="s">
        <v>46</v>
      </c>
      <c r="G5575" t="s">
        <v>893</v>
      </c>
      <c r="H5575" t="s">
        <v>894</v>
      </c>
      <c r="I5575" t="s">
        <v>37</v>
      </c>
      <c r="J5575" t="s">
        <v>23</v>
      </c>
      <c r="K5575" t="s">
        <v>493</v>
      </c>
      <c r="L5575" t="s">
        <v>494</v>
      </c>
      <c r="M5575">
        <v>43229</v>
      </c>
      <c r="N5575" t="s">
        <v>144</v>
      </c>
      <c r="O5575" t="s">
        <v>8337</v>
      </c>
      <c r="P5575" t="s">
        <v>42</v>
      </c>
      <c r="Q5575" t="s">
        <v>86</v>
      </c>
      <c r="R5575" t="s">
        <v>8338</v>
      </c>
      <c r="S5575">
        <v>17.472000000000001</v>
      </c>
      <c r="T5575" s="3"/>
    </row>
    <row r="5576" spans="1:20" x14ac:dyDescent="0.3">
      <c r="A5576">
        <v>5575</v>
      </c>
      <c r="B5576" t="s">
        <v>8336</v>
      </c>
      <c r="C5576">
        <f t="shared" si="87"/>
        <v>49</v>
      </c>
      <c r="D5576" s="1">
        <v>42343</v>
      </c>
      <c r="E5576" s="1">
        <v>42347</v>
      </c>
      <c r="F5576" t="s">
        <v>46</v>
      </c>
      <c r="G5576" t="s">
        <v>893</v>
      </c>
      <c r="H5576" t="s">
        <v>894</v>
      </c>
      <c r="I5576" t="s">
        <v>37</v>
      </c>
      <c r="J5576" t="s">
        <v>23</v>
      </c>
      <c r="K5576" t="s">
        <v>493</v>
      </c>
      <c r="L5576" t="s">
        <v>494</v>
      </c>
      <c r="M5576">
        <v>43229</v>
      </c>
      <c r="N5576" t="s">
        <v>144</v>
      </c>
      <c r="O5576" t="s">
        <v>8339</v>
      </c>
      <c r="P5576" t="s">
        <v>67</v>
      </c>
      <c r="Q5576" t="s">
        <v>68</v>
      </c>
      <c r="R5576" t="s">
        <v>8340</v>
      </c>
      <c r="S5576">
        <v>36.738</v>
      </c>
      <c r="T5576" s="3"/>
    </row>
    <row r="5577" spans="1:20" x14ac:dyDescent="0.3">
      <c r="A5577">
        <v>5576</v>
      </c>
      <c r="B5577" t="s">
        <v>8336</v>
      </c>
      <c r="C5577">
        <f t="shared" si="87"/>
        <v>49</v>
      </c>
      <c r="D5577" s="1">
        <v>42343</v>
      </c>
      <c r="E5577" s="1">
        <v>42347</v>
      </c>
      <c r="F5577" t="s">
        <v>46</v>
      </c>
      <c r="G5577" t="s">
        <v>893</v>
      </c>
      <c r="H5577" t="s">
        <v>894</v>
      </c>
      <c r="I5577" t="s">
        <v>37</v>
      </c>
      <c r="J5577" t="s">
        <v>23</v>
      </c>
      <c r="K5577" t="s">
        <v>493</v>
      </c>
      <c r="L5577" t="s">
        <v>494</v>
      </c>
      <c r="M5577">
        <v>43229</v>
      </c>
      <c r="N5577" t="s">
        <v>144</v>
      </c>
      <c r="O5577" t="s">
        <v>4766</v>
      </c>
      <c r="P5577" t="s">
        <v>67</v>
      </c>
      <c r="Q5577" t="s">
        <v>68</v>
      </c>
      <c r="R5577" t="s">
        <v>4767</v>
      </c>
      <c r="S5577">
        <v>179.94</v>
      </c>
      <c r="T5577" s="3"/>
    </row>
    <row r="5578" spans="1:20" x14ac:dyDescent="0.3">
      <c r="A5578">
        <v>5577</v>
      </c>
      <c r="B5578" t="s">
        <v>8341</v>
      </c>
      <c r="C5578">
        <f t="shared" si="87"/>
        <v>50</v>
      </c>
      <c r="D5578" s="1">
        <v>43081</v>
      </c>
      <c r="E5578" s="1">
        <v>43085</v>
      </c>
      <c r="F5578" t="s">
        <v>46</v>
      </c>
      <c r="G5578" t="s">
        <v>1426</v>
      </c>
      <c r="H5578" t="s">
        <v>1427</v>
      </c>
      <c r="I5578" t="s">
        <v>22</v>
      </c>
      <c r="J5578" t="s">
        <v>23</v>
      </c>
      <c r="K5578" t="s">
        <v>599</v>
      </c>
      <c r="L5578" t="s">
        <v>39</v>
      </c>
      <c r="M5578">
        <v>91104</v>
      </c>
      <c r="N5578" t="s">
        <v>40</v>
      </c>
      <c r="O5578" t="s">
        <v>1715</v>
      </c>
      <c r="P5578" t="s">
        <v>28</v>
      </c>
      <c r="Q5578" t="s">
        <v>61</v>
      </c>
      <c r="R5578" t="s">
        <v>1716</v>
      </c>
      <c r="S5578">
        <v>383.64</v>
      </c>
      <c r="T5578" s="3"/>
    </row>
    <row r="5579" spans="1:20" x14ac:dyDescent="0.3">
      <c r="A5579">
        <v>5578</v>
      </c>
      <c r="B5579" t="s">
        <v>8341</v>
      </c>
      <c r="C5579">
        <f t="shared" si="87"/>
        <v>50</v>
      </c>
      <c r="D5579" s="1">
        <v>43081</v>
      </c>
      <c r="E5579" s="1">
        <v>43085</v>
      </c>
      <c r="F5579" t="s">
        <v>46</v>
      </c>
      <c r="G5579" t="s">
        <v>1426</v>
      </c>
      <c r="H5579" t="s">
        <v>1427</v>
      </c>
      <c r="I5579" t="s">
        <v>22</v>
      </c>
      <c r="J5579" t="s">
        <v>23</v>
      </c>
      <c r="K5579" t="s">
        <v>599</v>
      </c>
      <c r="L5579" t="s">
        <v>39</v>
      </c>
      <c r="M5579">
        <v>91104</v>
      </c>
      <c r="N5579" t="s">
        <v>40</v>
      </c>
      <c r="O5579" t="s">
        <v>2138</v>
      </c>
      <c r="P5579" t="s">
        <v>42</v>
      </c>
      <c r="Q5579" t="s">
        <v>74</v>
      </c>
      <c r="R5579" t="s">
        <v>2139</v>
      </c>
      <c r="S5579">
        <v>56.52</v>
      </c>
      <c r="T5579" s="3"/>
    </row>
    <row r="5580" spans="1:20" x14ac:dyDescent="0.3">
      <c r="A5580">
        <v>5579</v>
      </c>
      <c r="B5580" t="s">
        <v>8342</v>
      </c>
      <c r="C5580">
        <f t="shared" si="87"/>
        <v>37</v>
      </c>
      <c r="D5580" s="1">
        <v>43352</v>
      </c>
      <c r="E5580" s="1">
        <v>43357</v>
      </c>
      <c r="F5580" t="s">
        <v>19</v>
      </c>
      <c r="G5580" t="s">
        <v>6577</v>
      </c>
      <c r="H5580" t="s">
        <v>6578</v>
      </c>
      <c r="I5580" t="s">
        <v>22</v>
      </c>
      <c r="J5580" t="s">
        <v>23</v>
      </c>
      <c r="K5580" t="s">
        <v>38</v>
      </c>
      <c r="L5580" t="s">
        <v>39</v>
      </c>
      <c r="M5580">
        <v>90004</v>
      </c>
      <c r="N5580" t="s">
        <v>40</v>
      </c>
      <c r="O5580" t="s">
        <v>3721</v>
      </c>
      <c r="P5580" t="s">
        <v>42</v>
      </c>
      <c r="Q5580" t="s">
        <v>64</v>
      </c>
      <c r="R5580" t="s">
        <v>3722</v>
      </c>
      <c r="S5580">
        <v>6.56</v>
      </c>
      <c r="T5580" s="3"/>
    </row>
    <row r="5581" spans="1:20" x14ac:dyDescent="0.3">
      <c r="A5581">
        <v>5580</v>
      </c>
      <c r="B5581" t="s">
        <v>8342</v>
      </c>
      <c r="C5581">
        <f t="shared" si="87"/>
        <v>37</v>
      </c>
      <c r="D5581" s="1">
        <v>43352</v>
      </c>
      <c r="E5581" s="1">
        <v>43357</v>
      </c>
      <c r="F5581" t="s">
        <v>19</v>
      </c>
      <c r="G5581" t="s">
        <v>6577</v>
      </c>
      <c r="H5581" t="s">
        <v>6578</v>
      </c>
      <c r="I5581" t="s">
        <v>22</v>
      </c>
      <c r="J5581" t="s">
        <v>23</v>
      </c>
      <c r="K5581" t="s">
        <v>38</v>
      </c>
      <c r="L5581" t="s">
        <v>39</v>
      </c>
      <c r="M5581">
        <v>90004</v>
      </c>
      <c r="N5581" t="s">
        <v>40</v>
      </c>
      <c r="O5581" t="s">
        <v>4933</v>
      </c>
      <c r="P5581" t="s">
        <v>28</v>
      </c>
      <c r="Q5581" t="s">
        <v>32</v>
      </c>
      <c r="R5581" t="s">
        <v>4934</v>
      </c>
      <c r="S5581">
        <v>243.92</v>
      </c>
      <c r="T5581" s="3"/>
    </row>
    <row r="5582" spans="1:20" x14ac:dyDescent="0.3">
      <c r="A5582">
        <v>5581</v>
      </c>
      <c r="B5582" t="s">
        <v>8342</v>
      </c>
      <c r="C5582">
        <f t="shared" si="87"/>
        <v>37</v>
      </c>
      <c r="D5582" s="1">
        <v>43352</v>
      </c>
      <c r="E5582" s="1">
        <v>43357</v>
      </c>
      <c r="F5582" t="s">
        <v>19</v>
      </c>
      <c r="G5582" t="s">
        <v>6577</v>
      </c>
      <c r="H5582" t="s">
        <v>6578</v>
      </c>
      <c r="I5582" t="s">
        <v>22</v>
      </c>
      <c r="J5582" t="s">
        <v>23</v>
      </c>
      <c r="K5582" t="s">
        <v>38</v>
      </c>
      <c r="L5582" t="s">
        <v>39</v>
      </c>
      <c r="M5582">
        <v>90004</v>
      </c>
      <c r="N5582" t="s">
        <v>40</v>
      </c>
      <c r="O5582" t="s">
        <v>7930</v>
      </c>
      <c r="P5582" t="s">
        <v>42</v>
      </c>
      <c r="Q5582" t="s">
        <v>86</v>
      </c>
      <c r="R5582" t="s">
        <v>7931</v>
      </c>
      <c r="S5582">
        <v>47.52</v>
      </c>
      <c r="T5582" s="3"/>
    </row>
    <row r="5583" spans="1:20" x14ac:dyDescent="0.3">
      <c r="A5583">
        <v>5582</v>
      </c>
      <c r="B5583" t="s">
        <v>8343</v>
      </c>
      <c r="C5583">
        <f t="shared" si="87"/>
        <v>40</v>
      </c>
      <c r="D5583" s="1">
        <v>43377</v>
      </c>
      <c r="E5583" s="1">
        <v>43381</v>
      </c>
      <c r="F5583" t="s">
        <v>46</v>
      </c>
      <c r="G5583" t="s">
        <v>297</v>
      </c>
      <c r="H5583" t="s">
        <v>298</v>
      </c>
      <c r="I5583" t="s">
        <v>98</v>
      </c>
      <c r="J5583" t="s">
        <v>23</v>
      </c>
      <c r="K5583" t="s">
        <v>3217</v>
      </c>
      <c r="L5583" t="s">
        <v>2738</v>
      </c>
      <c r="M5583">
        <v>20735</v>
      </c>
      <c r="N5583" t="s">
        <v>144</v>
      </c>
      <c r="O5583" t="s">
        <v>3467</v>
      </c>
      <c r="P5583" t="s">
        <v>28</v>
      </c>
      <c r="Q5583" t="s">
        <v>61</v>
      </c>
      <c r="R5583" t="s">
        <v>3468</v>
      </c>
      <c r="S5583">
        <v>19.98</v>
      </c>
      <c r="T5583" s="3"/>
    </row>
    <row r="5584" spans="1:20" x14ac:dyDescent="0.3">
      <c r="A5584">
        <v>5583</v>
      </c>
      <c r="B5584" t="s">
        <v>8344</v>
      </c>
      <c r="C5584">
        <f t="shared" si="87"/>
        <v>19</v>
      </c>
      <c r="D5584" s="1">
        <v>42864</v>
      </c>
      <c r="E5584" s="1">
        <v>42868</v>
      </c>
      <c r="F5584" t="s">
        <v>46</v>
      </c>
      <c r="G5584" t="s">
        <v>297</v>
      </c>
      <c r="H5584" t="s">
        <v>298</v>
      </c>
      <c r="I5584" t="s">
        <v>98</v>
      </c>
      <c r="J5584" t="s">
        <v>23</v>
      </c>
      <c r="K5584" t="s">
        <v>262</v>
      </c>
      <c r="L5584" t="s">
        <v>263</v>
      </c>
      <c r="M5584">
        <v>10024</v>
      </c>
      <c r="N5584" t="s">
        <v>144</v>
      </c>
      <c r="O5584" t="s">
        <v>3502</v>
      </c>
      <c r="P5584" t="s">
        <v>42</v>
      </c>
      <c r="Q5584" t="s">
        <v>64</v>
      </c>
      <c r="R5584" t="s">
        <v>3503</v>
      </c>
      <c r="S5584">
        <v>8</v>
      </c>
      <c r="T5584" s="3"/>
    </row>
    <row r="5585" spans="1:20" x14ac:dyDescent="0.3">
      <c r="A5585">
        <v>5584</v>
      </c>
      <c r="B5585" t="s">
        <v>8345</v>
      </c>
      <c r="C5585">
        <f t="shared" si="87"/>
        <v>51</v>
      </c>
      <c r="D5585" s="1">
        <v>42353</v>
      </c>
      <c r="E5585" s="1">
        <v>42357</v>
      </c>
      <c r="F5585" t="s">
        <v>19</v>
      </c>
      <c r="G5585" t="s">
        <v>1048</v>
      </c>
      <c r="H5585" t="s">
        <v>1049</v>
      </c>
      <c r="I5585" t="s">
        <v>22</v>
      </c>
      <c r="J5585" t="s">
        <v>23</v>
      </c>
      <c r="K5585" t="s">
        <v>946</v>
      </c>
      <c r="L5585" t="s">
        <v>39</v>
      </c>
      <c r="M5585">
        <v>92037</v>
      </c>
      <c r="N5585" t="s">
        <v>40</v>
      </c>
      <c r="O5585" t="s">
        <v>5757</v>
      </c>
      <c r="P5585" t="s">
        <v>28</v>
      </c>
      <c r="Q5585" t="s">
        <v>61</v>
      </c>
      <c r="R5585" t="s">
        <v>5758</v>
      </c>
      <c r="S5585">
        <v>6.16</v>
      </c>
      <c r="T5585" s="3"/>
    </row>
    <row r="5586" spans="1:20" x14ac:dyDescent="0.3">
      <c r="A5586">
        <v>5585</v>
      </c>
      <c r="B5586" t="s">
        <v>8346</v>
      </c>
      <c r="C5586">
        <f t="shared" si="87"/>
        <v>48</v>
      </c>
      <c r="D5586" s="1">
        <v>43434</v>
      </c>
      <c r="E5586" s="1">
        <v>43438</v>
      </c>
      <c r="F5586" t="s">
        <v>46</v>
      </c>
      <c r="G5586" t="s">
        <v>1389</v>
      </c>
      <c r="H5586" t="s">
        <v>1390</v>
      </c>
      <c r="I5586" t="s">
        <v>98</v>
      </c>
      <c r="J5586" t="s">
        <v>23</v>
      </c>
      <c r="K5586" t="s">
        <v>262</v>
      </c>
      <c r="L5586" t="s">
        <v>263</v>
      </c>
      <c r="M5586">
        <v>10011</v>
      </c>
      <c r="N5586" t="s">
        <v>144</v>
      </c>
      <c r="O5586" t="s">
        <v>8347</v>
      </c>
      <c r="P5586" t="s">
        <v>42</v>
      </c>
      <c r="Q5586" t="s">
        <v>55</v>
      </c>
      <c r="R5586" t="s">
        <v>8348</v>
      </c>
      <c r="S5586">
        <v>83.56</v>
      </c>
      <c r="T5586" s="3"/>
    </row>
    <row r="5587" spans="1:20" x14ac:dyDescent="0.3">
      <c r="A5587">
        <v>5586</v>
      </c>
      <c r="B5587" t="s">
        <v>8346</v>
      </c>
      <c r="C5587">
        <f t="shared" si="87"/>
        <v>48</v>
      </c>
      <c r="D5587" s="1">
        <v>43434</v>
      </c>
      <c r="E5587" s="1">
        <v>43438</v>
      </c>
      <c r="F5587" t="s">
        <v>46</v>
      </c>
      <c r="G5587" t="s">
        <v>1389</v>
      </c>
      <c r="H5587" t="s">
        <v>1390</v>
      </c>
      <c r="I5587" t="s">
        <v>98</v>
      </c>
      <c r="J5587" t="s">
        <v>23</v>
      </c>
      <c r="K5587" t="s">
        <v>262</v>
      </c>
      <c r="L5587" t="s">
        <v>263</v>
      </c>
      <c r="M5587">
        <v>10011</v>
      </c>
      <c r="N5587" t="s">
        <v>144</v>
      </c>
      <c r="O5587" t="s">
        <v>8349</v>
      </c>
      <c r="P5587" t="s">
        <v>67</v>
      </c>
      <c r="Q5587" t="s">
        <v>68</v>
      </c>
      <c r="R5587" t="s">
        <v>8350</v>
      </c>
      <c r="S5587">
        <v>546.05999999999995</v>
      </c>
      <c r="T5587" s="3"/>
    </row>
    <row r="5588" spans="1:20" x14ac:dyDescent="0.3">
      <c r="A5588">
        <v>5587</v>
      </c>
      <c r="B5588" t="s">
        <v>8346</v>
      </c>
      <c r="C5588">
        <f t="shared" si="87"/>
        <v>48</v>
      </c>
      <c r="D5588" s="1">
        <v>43434</v>
      </c>
      <c r="E5588" s="1">
        <v>43438</v>
      </c>
      <c r="F5588" t="s">
        <v>46</v>
      </c>
      <c r="G5588" t="s">
        <v>1389</v>
      </c>
      <c r="H5588" t="s">
        <v>1390</v>
      </c>
      <c r="I5588" t="s">
        <v>98</v>
      </c>
      <c r="J5588" t="s">
        <v>23</v>
      </c>
      <c r="K5588" t="s">
        <v>262</v>
      </c>
      <c r="L5588" t="s">
        <v>263</v>
      </c>
      <c r="M5588">
        <v>10011</v>
      </c>
      <c r="N5588" t="s">
        <v>144</v>
      </c>
      <c r="O5588" t="s">
        <v>1690</v>
      </c>
      <c r="P5588" t="s">
        <v>42</v>
      </c>
      <c r="Q5588" t="s">
        <v>55</v>
      </c>
      <c r="R5588" t="s">
        <v>1691</v>
      </c>
      <c r="S5588">
        <v>269.49</v>
      </c>
      <c r="T5588" s="3"/>
    </row>
    <row r="5589" spans="1:20" x14ac:dyDescent="0.3">
      <c r="A5589">
        <v>5588</v>
      </c>
      <c r="B5589" t="s">
        <v>8351</v>
      </c>
      <c r="C5589">
        <f t="shared" si="87"/>
        <v>12</v>
      </c>
      <c r="D5589" s="1">
        <v>42448</v>
      </c>
      <c r="E5589" s="1">
        <v>42449</v>
      </c>
      <c r="F5589" t="s">
        <v>184</v>
      </c>
      <c r="G5589" t="s">
        <v>2628</v>
      </c>
      <c r="H5589" t="s">
        <v>2629</v>
      </c>
      <c r="I5589" t="s">
        <v>22</v>
      </c>
      <c r="J5589" t="s">
        <v>23</v>
      </c>
      <c r="K5589" t="s">
        <v>2472</v>
      </c>
      <c r="L5589" t="s">
        <v>39</v>
      </c>
      <c r="M5589">
        <v>93534</v>
      </c>
      <c r="N5589" t="s">
        <v>40</v>
      </c>
      <c r="O5589" t="s">
        <v>3301</v>
      </c>
      <c r="P5589" t="s">
        <v>42</v>
      </c>
      <c r="Q5589" t="s">
        <v>265</v>
      </c>
      <c r="R5589" t="s">
        <v>3302</v>
      </c>
      <c r="S5589">
        <v>10.9</v>
      </c>
      <c r="T5589" s="3"/>
    </row>
    <row r="5590" spans="1:20" x14ac:dyDescent="0.3">
      <c r="A5590">
        <v>5589</v>
      </c>
      <c r="B5590" t="s">
        <v>8352</v>
      </c>
      <c r="C5590">
        <f t="shared" si="87"/>
        <v>30</v>
      </c>
      <c r="D5590" s="1">
        <v>42204</v>
      </c>
      <c r="E5590" s="1">
        <v>42209</v>
      </c>
      <c r="F5590" t="s">
        <v>46</v>
      </c>
      <c r="G5590" t="s">
        <v>6144</v>
      </c>
      <c r="H5590" t="s">
        <v>6145</v>
      </c>
      <c r="I5590" t="s">
        <v>98</v>
      </c>
      <c r="J5590" t="s">
        <v>23</v>
      </c>
      <c r="K5590" t="s">
        <v>1762</v>
      </c>
      <c r="L5590" t="s">
        <v>1763</v>
      </c>
      <c r="M5590">
        <v>59405</v>
      </c>
      <c r="N5590" t="s">
        <v>40</v>
      </c>
      <c r="O5590" t="s">
        <v>2870</v>
      </c>
      <c r="P5590" t="s">
        <v>42</v>
      </c>
      <c r="Q5590" t="s">
        <v>71</v>
      </c>
      <c r="R5590" t="s">
        <v>2871</v>
      </c>
      <c r="S5590">
        <v>6.0960000000000001</v>
      </c>
      <c r="T5590" s="3"/>
    </row>
    <row r="5591" spans="1:20" x14ac:dyDescent="0.3">
      <c r="A5591">
        <v>5590</v>
      </c>
      <c r="B5591" t="s">
        <v>8353</v>
      </c>
      <c r="C5591">
        <f t="shared" si="87"/>
        <v>49</v>
      </c>
      <c r="D5591" s="1">
        <v>43077</v>
      </c>
      <c r="E5591" s="1">
        <v>43080</v>
      </c>
      <c r="F5591" t="s">
        <v>19</v>
      </c>
      <c r="G5591" t="s">
        <v>1210</v>
      </c>
      <c r="H5591" t="s">
        <v>1211</v>
      </c>
      <c r="I5591" t="s">
        <v>22</v>
      </c>
      <c r="J5591" t="s">
        <v>23</v>
      </c>
      <c r="K5591" t="s">
        <v>123</v>
      </c>
      <c r="L5591" t="s">
        <v>39</v>
      </c>
      <c r="M5591">
        <v>94110</v>
      </c>
      <c r="N5591" t="s">
        <v>40</v>
      </c>
      <c r="O5591" t="s">
        <v>345</v>
      </c>
      <c r="P5591" t="s">
        <v>42</v>
      </c>
      <c r="Q5591" t="s">
        <v>55</v>
      </c>
      <c r="R5591" t="s">
        <v>346</v>
      </c>
      <c r="S5591">
        <v>34.049999999999997</v>
      </c>
      <c r="T5591" s="3"/>
    </row>
    <row r="5592" spans="1:20" x14ac:dyDescent="0.3">
      <c r="A5592">
        <v>5591</v>
      </c>
      <c r="B5592" t="s">
        <v>8353</v>
      </c>
      <c r="C5592">
        <f t="shared" si="87"/>
        <v>49</v>
      </c>
      <c r="D5592" s="1">
        <v>43077</v>
      </c>
      <c r="E5592" s="1">
        <v>43080</v>
      </c>
      <c r="F5592" t="s">
        <v>19</v>
      </c>
      <c r="G5592" t="s">
        <v>1210</v>
      </c>
      <c r="H5592" t="s">
        <v>1211</v>
      </c>
      <c r="I5592" t="s">
        <v>22</v>
      </c>
      <c r="J5592" t="s">
        <v>23</v>
      </c>
      <c r="K5592" t="s">
        <v>123</v>
      </c>
      <c r="L5592" t="s">
        <v>39</v>
      </c>
      <c r="M5592">
        <v>94110</v>
      </c>
      <c r="N5592" t="s">
        <v>40</v>
      </c>
      <c r="O5592" t="s">
        <v>2798</v>
      </c>
      <c r="P5592" t="s">
        <v>42</v>
      </c>
      <c r="Q5592" t="s">
        <v>55</v>
      </c>
      <c r="R5592" t="s">
        <v>2799</v>
      </c>
      <c r="S5592">
        <v>352.38</v>
      </c>
      <c r="T5592" s="3"/>
    </row>
    <row r="5593" spans="1:20" x14ac:dyDescent="0.3">
      <c r="A5593">
        <v>5592</v>
      </c>
      <c r="B5593" t="s">
        <v>8354</v>
      </c>
      <c r="C5593">
        <f t="shared" si="87"/>
        <v>42</v>
      </c>
      <c r="D5593" s="1">
        <v>42290</v>
      </c>
      <c r="E5593" s="1">
        <v>42295</v>
      </c>
      <c r="F5593" t="s">
        <v>19</v>
      </c>
      <c r="G5593" t="s">
        <v>4241</v>
      </c>
      <c r="H5593" t="s">
        <v>4242</v>
      </c>
      <c r="I5593" t="s">
        <v>37</v>
      </c>
      <c r="J5593" t="s">
        <v>23</v>
      </c>
      <c r="K5593" t="s">
        <v>1118</v>
      </c>
      <c r="L5593" t="s">
        <v>786</v>
      </c>
      <c r="M5593">
        <v>8701</v>
      </c>
      <c r="N5593" t="s">
        <v>144</v>
      </c>
      <c r="O5593" t="s">
        <v>3190</v>
      </c>
      <c r="P5593" t="s">
        <v>28</v>
      </c>
      <c r="Q5593" t="s">
        <v>32</v>
      </c>
      <c r="R5593" t="s">
        <v>3191</v>
      </c>
      <c r="S5593">
        <v>245.98</v>
      </c>
      <c r="T5593" s="3"/>
    </row>
    <row r="5594" spans="1:20" x14ac:dyDescent="0.3">
      <c r="A5594">
        <v>5593</v>
      </c>
      <c r="B5594" t="s">
        <v>8354</v>
      </c>
      <c r="C5594">
        <f t="shared" si="87"/>
        <v>42</v>
      </c>
      <c r="D5594" s="1">
        <v>42290</v>
      </c>
      <c r="E5594" s="1">
        <v>42295</v>
      </c>
      <c r="F5594" t="s">
        <v>19</v>
      </c>
      <c r="G5594" t="s">
        <v>4241</v>
      </c>
      <c r="H5594" t="s">
        <v>4242</v>
      </c>
      <c r="I5594" t="s">
        <v>37</v>
      </c>
      <c r="J5594" t="s">
        <v>23</v>
      </c>
      <c r="K5594" t="s">
        <v>1118</v>
      </c>
      <c r="L5594" t="s">
        <v>786</v>
      </c>
      <c r="M5594">
        <v>8701</v>
      </c>
      <c r="N5594" t="s">
        <v>144</v>
      </c>
      <c r="O5594" t="s">
        <v>417</v>
      </c>
      <c r="P5594" t="s">
        <v>42</v>
      </c>
      <c r="Q5594" t="s">
        <v>71</v>
      </c>
      <c r="R5594" t="s">
        <v>418</v>
      </c>
      <c r="S5594">
        <v>18.940000000000001</v>
      </c>
      <c r="T5594" s="3"/>
    </row>
    <row r="5595" spans="1:20" x14ac:dyDescent="0.3">
      <c r="A5595">
        <v>5594</v>
      </c>
      <c r="B5595" t="s">
        <v>8355</v>
      </c>
      <c r="C5595">
        <f t="shared" si="87"/>
        <v>47</v>
      </c>
      <c r="D5595" s="1">
        <v>43423</v>
      </c>
      <c r="E5595" s="1">
        <v>43429</v>
      </c>
      <c r="F5595" t="s">
        <v>46</v>
      </c>
      <c r="G5595" t="s">
        <v>3081</v>
      </c>
      <c r="H5595" t="s">
        <v>3082</v>
      </c>
      <c r="I5595" t="s">
        <v>22</v>
      </c>
      <c r="J5595" t="s">
        <v>23</v>
      </c>
      <c r="K5595" t="s">
        <v>2181</v>
      </c>
      <c r="L5595" t="s">
        <v>494</v>
      </c>
      <c r="M5595">
        <v>44105</v>
      </c>
      <c r="N5595" t="s">
        <v>144</v>
      </c>
      <c r="O5595" t="s">
        <v>2715</v>
      </c>
      <c r="P5595" t="s">
        <v>42</v>
      </c>
      <c r="Q5595" t="s">
        <v>71</v>
      </c>
      <c r="R5595" t="s">
        <v>2716</v>
      </c>
      <c r="S5595">
        <v>59.912999999999997</v>
      </c>
      <c r="T5595" s="3"/>
    </row>
    <row r="5596" spans="1:20" x14ac:dyDescent="0.3">
      <c r="A5596">
        <v>5595</v>
      </c>
      <c r="B5596" t="s">
        <v>8356</v>
      </c>
      <c r="C5596">
        <f t="shared" si="87"/>
        <v>39</v>
      </c>
      <c r="D5596" s="1">
        <v>43367</v>
      </c>
      <c r="E5596" s="1">
        <v>43367</v>
      </c>
      <c r="F5596" t="s">
        <v>1289</v>
      </c>
      <c r="G5596" t="s">
        <v>1383</v>
      </c>
      <c r="H5596" t="s">
        <v>1384</v>
      </c>
      <c r="I5596" t="s">
        <v>37</v>
      </c>
      <c r="J5596" t="s">
        <v>23</v>
      </c>
      <c r="K5596" t="s">
        <v>1480</v>
      </c>
      <c r="L5596" t="s">
        <v>1244</v>
      </c>
      <c r="M5596">
        <v>1841</v>
      </c>
      <c r="N5596" t="s">
        <v>144</v>
      </c>
      <c r="O5596" t="s">
        <v>1819</v>
      </c>
      <c r="P5596" t="s">
        <v>67</v>
      </c>
      <c r="Q5596" t="s">
        <v>68</v>
      </c>
      <c r="R5596" t="s">
        <v>1820</v>
      </c>
      <c r="S5596">
        <v>391.98</v>
      </c>
      <c r="T5596" s="3"/>
    </row>
    <row r="5597" spans="1:20" x14ac:dyDescent="0.3">
      <c r="A5597">
        <v>5596</v>
      </c>
      <c r="B5597" t="s">
        <v>8356</v>
      </c>
      <c r="C5597">
        <f t="shared" si="87"/>
        <v>39</v>
      </c>
      <c r="D5597" s="1">
        <v>43367</v>
      </c>
      <c r="E5597" s="1">
        <v>43367</v>
      </c>
      <c r="F5597" t="s">
        <v>1289</v>
      </c>
      <c r="G5597" t="s">
        <v>1383</v>
      </c>
      <c r="H5597" t="s">
        <v>1384</v>
      </c>
      <c r="I5597" t="s">
        <v>37</v>
      </c>
      <c r="J5597" t="s">
        <v>23</v>
      </c>
      <c r="K5597" t="s">
        <v>1480</v>
      </c>
      <c r="L5597" t="s">
        <v>1244</v>
      </c>
      <c r="M5597">
        <v>1841</v>
      </c>
      <c r="N5597" t="s">
        <v>144</v>
      </c>
      <c r="O5597" t="s">
        <v>5240</v>
      </c>
      <c r="P5597" t="s">
        <v>67</v>
      </c>
      <c r="Q5597" t="s">
        <v>68</v>
      </c>
      <c r="R5597" t="s">
        <v>5241</v>
      </c>
      <c r="S5597">
        <v>437.85</v>
      </c>
      <c r="T5597" s="3"/>
    </row>
    <row r="5598" spans="1:20" x14ac:dyDescent="0.3">
      <c r="A5598">
        <v>5597</v>
      </c>
      <c r="B5598" t="s">
        <v>8357</v>
      </c>
      <c r="C5598">
        <f t="shared" si="87"/>
        <v>40</v>
      </c>
      <c r="D5598" s="1">
        <v>42638</v>
      </c>
      <c r="E5598" s="1">
        <v>42642</v>
      </c>
      <c r="F5598" t="s">
        <v>46</v>
      </c>
      <c r="G5598" t="s">
        <v>8358</v>
      </c>
      <c r="H5598" t="s">
        <v>8359</v>
      </c>
      <c r="I5598" t="s">
        <v>22</v>
      </c>
      <c r="J5598" t="s">
        <v>23</v>
      </c>
      <c r="K5598" t="s">
        <v>83</v>
      </c>
      <c r="L5598" t="s">
        <v>2697</v>
      </c>
      <c r="M5598">
        <v>3301</v>
      </c>
      <c r="N5598" t="s">
        <v>144</v>
      </c>
      <c r="O5598" t="s">
        <v>614</v>
      </c>
      <c r="P5598" t="s">
        <v>42</v>
      </c>
      <c r="Q5598" t="s">
        <v>71</v>
      </c>
      <c r="R5598" t="s">
        <v>615</v>
      </c>
      <c r="S5598">
        <v>68.62</v>
      </c>
      <c r="T5598" s="3"/>
    </row>
    <row r="5599" spans="1:20" x14ac:dyDescent="0.3">
      <c r="A5599">
        <v>5598</v>
      </c>
      <c r="B5599" t="s">
        <v>8360</v>
      </c>
      <c r="C5599">
        <f t="shared" si="87"/>
        <v>7</v>
      </c>
      <c r="D5599" s="1">
        <v>43144</v>
      </c>
      <c r="E5599" s="1">
        <v>43151</v>
      </c>
      <c r="F5599" t="s">
        <v>46</v>
      </c>
      <c r="G5599" t="s">
        <v>5814</v>
      </c>
      <c r="H5599" t="s">
        <v>5815</v>
      </c>
      <c r="I5599" t="s">
        <v>22</v>
      </c>
      <c r="J5599" t="s">
        <v>23</v>
      </c>
      <c r="K5599" t="s">
        <v>4497</v>
      </c>
      <c r="L5599" t="s">
        <v>2738</v>
      </c>
      <c r="M5599">
        <v>21215</v>
      </c>
      <c r="N5599" t="s">
        <v>144</v>
      </c>
      <c r="O5599" t="s">
        <v>4222</v>
      </c>
      <c r="P5599" t="s">
        <v>42</v>
      </c>
      <c r="Q5599" t="s">
        <v>575</v>
      </c>
      <c r="R5599" t="s">
        <v>4223</v>
      </c>
      <c r="S5599">
        <v>25.02</v>
      </c>
      <c r="T5599" s="3"/>
    </row>
    <row r="5600" spans="1:20" x14ac:dyDescent="0.3">
      <c r="A5600">
        <v>5599</v>
      </c>
      <c r="B5600" t="s">
        <v>8360</v>
      </c>
      <c r="C5600">
        <f t="shared" si="87"/>
        <v>7</v>
      </c>
      <c r="D5600" s="1">
        <v>43144</v>
      </c>
      <c r="E5600" s="1">
        <v>43151</v>
      </c>
      <c r="F5600" t="s">
        <v>46</v>
      </c>
      <c r="G5600" t="s">
        <v>5814</v>
      </c>
      <c r="H5600" t="s">
        <v>5815</v>
      </c>
      <c r="I5600" t="s">
        <v>22</v>
      </c>
      <c r="J5600" t="s">
        <v>23</v>
      </c>
      <c r="K5600" t="s">
        <v>4497</v>
      </c>
      <c r="L5600" t="s">
        <v>2738</v>
      </c>
      <c r="M5600">
        <v>21215</v>
      </c>
      <c r="N5600" t="s">
        <v>144</v>
      </c>
      <c r="O5600" t="s">
        <v>8253</v>
      </c>
      <c r="P5600" t="s">
        <v>42</v>
      </c>
      <c r="Q5600" t="s">
        <v>64</v>
      </c>
      <c r="R5600" t="s">
        <v>8254</v>
      </c>
      <c r="S5600">
        <v>10.71</v>
      </c>
      <c r="T5600" s="3"/>
    </row>
    <row r="5601" spans="1:20" x14ac:dyDescent="0.3">
      <c r="A5601">
        <v>5600</v>
      </c>
      <c r="B5601" t="s">
        <v>8361</v>
      </c>
      <c r="C5601">
        <f t="shared" si="87"/>
        <v>40</v>
      </c>
      <c r="D5601" s="1">
        <v>42280</v>
      </c>
      <c r="E5601" s="1">
        <v>42280</v>
      </c>
      <c r="F5601" t="s">
        <v>1289</v>
      </c>
      <c r="G5601" t="s">
        <v>1350</v>
      </c>
      <c r="H5601" t="s">
        <v>1351</v>
      </c>
      <c r="I5601" t="s">
        <v>22</v>
      </c>
      <c r="J5601" t="s">
        <v>23</v>
      </c>
      <c r="K5601" t="s">
        <v>493</v>
      </c>
      <c r="L5601" t="s">
        <v>494</v>
      </c>
      <c r="M5601">
        <v>43229</v>
      </c>
      <c r="N5601" t="s">
        <v>144</v>
      </c>
      <c r="O5601" t="s">
        <v>8362</v>
      </c>
      <c r="P5601" t="s">
        <v>42</v>
      </c>
      <c r="Q5601" t="s">
        <v>64</v>
      </c>
      <c r="R5601" t="s">
        <v>8363</v>
      </c>
      <c r="S5601">
        <v>55.984000000000002</v>
      </c>
      <c r="T5601" s="3"/>
    </row>
    <row r="5602" spans="1:20" x14ac:dyDescent="0.3">
      <c r="A5602">
        <v>5601</v>
      </c>
      <c r="B5602" t="s">
        <v>8361</v>
      </c>
      <c r="C5602">
        <f t="shared" si="87"/>
        <v>40</v>
      </c>
      <c r="D5602" s="1">
        <v>42280</v>
      </c>
      <c r="E5602" s="1">
        <v>42280</v>
      </c>
      <c r="F5602" t="s">
        <v>1289</v>
      </c>
      <c r="G5602" t="s">
        <v>1350</v>
      </c>
      <c r="H5602" t="s">
        <v>1351</v>
      </c>
      <c r="I5602" t="s">
        <v>22</v>
      </c>
      <c r="J5602" t="s">
        <v>23</v>
      </c>
      <c r="K5602" t="s">
        <v>493</v>
      </c>
      <c r="L5602" t="s">
        <v>494</v>
      </c>
      <c r="M5602">
        <v>43229</v>
      </c>
      <c r="N5602" t="s">
        <v>144</v>
      </c>
      <c r="O5602" t="s">
        <v>585</v>
      </c>
      <c r="P5602" t="s">
        <v>42</v>
      </c>
      <c r="Q5602" t="s">
        <v>169</v>
      </c>
      <c r="R5602" t="s">
        <v>586</v>
      </c>
      <c r="S5602">
        <v>14.48</v>
      </c>
      <c r="T5602" s="3"/>
    </row>
    <row r="5603" spans="1:20" x14ac:dyDescent="0.3">
      <c r="A5603">
        <v>5602</v>
      </c>
      <c r="B5603" t="s">
        <v>8361</v>
      </c>
      <c r="C5603">
        <f t="shared" si="87"/>
        <v>40</v>
      </c>
      <c r="D5603" s="1">
        <v>42280</v>
      </c>
      <c r="E5603" s="1">
        <v>42280</v>
      </c>
      <c r="F5603" t="s">
        <v>1289</v>
      </c>
      <c r="G5603" t="s">
        <v>1350</v>
      </c>
      <c r="H5603" t="s">
        <v>1351</v>
      </c>
      <c r="I5603" t="s">
        <v>22</v>
      </c>
      <c r="J5603" t="s">
        <v>23</v>
      </c>
      <c r="K5603" t="s">
        <v>493</v>
      </c>
      <c r="L5603" t="s">
        <v>494</v>
      </c>
      <c r="M5603">
        <v>43229</v>
      </c>
      <c r="N5603" t="s">
        <v>144</v>
      </c>
      <c r="O5603" t="s">
        <v>4339</v>
      </c>
      <c r="P5603" t="s">
        <v>67</v>
      </c>
      <c r="Q5603" t="s">
        <v>157</v>
      </c>
      <c r="R5603" t="s">
        <v>4340</v>
      </c>
      <c r="S5603">
        <v>142.488</v>
      </c>
      <c r="T5603" s="3"/>
    </row>
    <row r="5604" spans="1:20" x14ac:dyDescent="0.3">
      <c r="A5604">
        <v>5603</v>
      </c>
      <c r="B5604" t="s">
        <v>8364</v>
      </c>
      <c r="C5604">
        <f t="shared" si="87"/>
        <v>35</v>
      </c>
      <c r="D5604" s="1">
        <v>42974</v>
      </c>
      <c r="E5604" s="1">
        <v>42976</v>
      </c>
      <c r="F5604" t="s">
        <v>19</v>
      </c>
      <c r="G5604" t="s">
        <v>3587</v>
      </c>
      <c r="H5604" t="s">
        <v>3588</v>
      </c>
      <c r="I5604" t="s">
        <v>37</v>
      </c>
      <c r="J5604" t="s">
        <v>23</v>
      </c>
      <c r="K5604" t="s">
        <v>180</v>
      </c>
      <c r="L5604" t="s">
        <v>100</v>
      </c>
      <c r="M5604">
        <v>77041</v>
      </c>
      <c r="N5604" t="s">
        <v>101</v>
      </c>
      <c r="O5604" t="s">
        <v>8365</v>
      </c>
      <c r="P5604" t="s">
        <v>42</v>
      </c>
      <c r="Q5604" t="s">
        <v>55</v>
      </c>
      <c r="R5604" t="s">
        <v>8366</v>
      </c>
      <c r="S5604">
        <v>14.16</v>
      </c>
      <c r="T5604" s="3"/>
    </row>
    <row r="5605" spans="1:20" x14ac:dyDescent="0.3">
      <c r="A5605">
        <v>5604</v>
      </c>
      <c r="B5605" t="s">
        <v>8364</v>
      </c>
      <c r="C5605">
        <f t="shared" si="87"/>
        <v>35</v>
      </c>
      <c r="D5605" s="1">
        <v>42974</v>
      </c>
      <c r="E5605" s="1">
        <v>42976</v>
      </c>
      <c r="F5605" t="s">
        <v>19</v>
      </c>
      <c r="G5605" t="s">
        <v>3587</v>
      </c>
      <c r="H5605" t="s">
        <v>3588</v>
      </c>
      <c r="I5605" t="s">
        <v>37</v>
      </c>
      <c r="J5605" t="s">
        <v>23</v>
      </c>
      <c r="K5605" t="s">
        <v>180</v>
      </c>
      <c r="L5605" t="s">
        <v>100</v>
      </c>
      <c r="M5605">
        <v>77041</v>
      </c>
      <c r="N5605" t="s">
        <v>101</v>
      </c>
      <c r="O5605" t="s">
        <v>7574</v>
      </c>
      <c r="P5605" t="s">
        <v>42</v>
      </c>
      <c r="Q5605" t="s">
        <v>86</v>
      </c>
      <c r="R5605" t="s">
        <v>7575</v>
      </c>
      <c r="S5605">
        <v>79.92</v>
      </c>
      <c r="T5605" s="3"/>
    </row>
    <row r="5606" spans="1:20" x14ac:dyDescent="0.3">
      <c r="A5606">
        <v>5605</v>
      </c>
      <c r="B5606" t="s">
        <v>8367</v>
      </c>
      <c r="C5606">
        <f t="shared" si="87"/>
        <v>49</v>
      </c>
      <c r="D5606" s="1">
        <v>42707</v>
      </c>
      <c r="E5606" s="1">
        <v>42711</v>
      </c>
      <c r="F5606" t="s">
        <v>46</v>
      </c>
      <c r="G5606" t="s">
        <v>4292</v>
      </c>
      <c r="H5606" t="s">
        <v>4293</v>
      </c>
      <c r="I5606" t="s">
        <v>37</v>
      </c>
      <c r="J5606" t="s">
        <v>23</v>
      </c>
      <c r="K5606" t="s">
        <v>262</v>
      </c>
      <c r="L5606" t="s">
        <v>263</v>
      </c>
      <c r="M5606">
        <v>10011</v>
      </c>
      <c r="N5606" t="s">
        <v>144</v>
      </c>
      <c r="O5606" t="s">
        <v>7633</v>
      </c>
      <c r="P5606" t="s">
        <v>42</v>
      </c>
      <c r="Q5606" t="s">
        <v>71</v>
      </c>
      <c r="R5606" t="s">
        <v>7634</v>
      </c>
      <c r="S5606">
        <v>590.35199999999998</v>
      </c>
      <c r="T5606" s="3"/>
    </row>
    <row r="5607" spans="1:20" x14ac:dyDescent="0.3">
      <c r="A5607">
        <v>5606</v>
      </c>
      <c r="B5607" t="s">
        <v>8368</v>
      </c>
      <c r="C5607">
        <f t="shared" si="87"/>
        <v>38</v>
      </c>
      <c r="D5607" s="1">
        <v>42998</v>
      </c>
      <c r="E5607" s="1">
        <v>43003</v>
      </c>
      <c r="F5607" t="s">
        <v>46</v>
      </c>
      <c r="G5607" t="s">
        <v>4432</v>
      </c>
      <c r="H5607" t="s">
        <v>4433</v>
      </c>
      <c r="I5607" t="s">
        <v>37</v>
      </c>
      <c r="J5607" t="s">
        <v>23</v>
      </c>
      <c r="K5607" t="s">
        <v>4493</v>
      </c>
      <c r="L5607" t="s">
        <v>84</v>
      </c>
      <c r="M5607">
        <v>27405</v>
      </c>
      <c r="N5607" t="s">
        <v>26</v>
      </c>
      <c r="O5607" t="s">
        <v>6060</v>
      </c>
      <c r="P5607" t="s">
        <v>28</v>
      </c>
      <c r="Q5607" t="s">
        <v>61</v>
      </c>
      <c r="R5607" t="s">
        <v>6061</v>
      </c>
      <c r="S5607">
        <v>17.088000000000001</v>
      </c>
      <c r="T5607" s="3"/>
    </row>
    <row r="5608" spans="1:20" x14ac:dyDescent="0.3">
      <c r="A5608">
        <v>5607</v>
      </c>
      <c r="B5608" t="s">
        <v>8368</v>
      </c>
      <c r="C5608">
        <f t="shared" si="87"/>
        <v>38</v>
      </c>
      <c r="D5608" s="1">
        <v>42998</v>
      </c>
      <c r="E5608" s="1">
        <v>43003</v>
      </c>
      <c r="F5608" t="s">
        <v>46</v>
      </c>
      <c r="G5608" t="s">
        <v>4432</v>
      </c>
      <c r="H5608" t="s">
        <v>4433</v>
      </c>
      <c r="I5608" t="s">
        <v>37</v>
      </c>
      <c r="J5608" t="s">
        <v>23</v>
      </c>
      <c r="K5608" t="s">
        <v>4493</v>
      </c>
      <c r="L5608" t="s">
        <v>84</v>
      </c>
      <c r="M5608">
        <v>27405</v>
      </c>
      <c r="N5608" t="s">
        <v>26</v>
      </c>
      <c r="O5608" t="s">
        <v>3190</v>
      </c>
      <c r="P5608" t="s">
        <v>28</v>
      </c>
      <c r="Q5608" t="s">
        <v>32</v>
      </c>
      <c r="R5608" t="s">
        <v>3191</v>
      </c>
      <c r="S5608">
        <v>98.391999999999996</v>
      </c>
      <c r="T5608" s="3"/>
    </row>
    <row r="5609" spans="1:20" x14ac:dyDescent="0.3">
      <c r="A5609">
        <v>5608</v>
      </c>
      <c r="B5609" t="s">
        <v>8369</v>
      </c>
      <c r="C5609">
        <f t="shared" si="87"/>
        <v>13</v>
      </c>
      <c r="D5609" s="1">
        <v>43184</v>
      </c>
      <c r="E5609" s="1">
        <v>43190</v>
      </c>
      <c r="F5609" t="s">
        <v>46</v>
      </c>
      <c r="G5609" t="s">
        <v>2115</v>
      </c>
      <c r="H5609" t="s">
        <v>2116</v>
      </c>
      <c r="I5609" t="s">
        <v>22</v>
      </c>
      <c r="J5609" t="s">
        <v>23</v>
      </c>
      <c r="K5609" t="s">
        <v>262</v>
      </c>
      <c r="L5609" t="s">
        <v>263</v>
      </c>
      <c r="M5609">
        <v>10024</v>
      </c>
      <c r="N5609" t="s">
        <v>144</v>
      </c>
      <c r="O5609" t="s">
        <v>637</v>
      </c>
      <c r="P5609" t="s">
        <v>42</v>
      </c>
      <c r="Q5609" t="s">
        <v>64</v>
      </c>
      <c r="R5609" t="s">
        <v>638</v>
      </c>
      <c r="S5609">
        <v>11.05</v>
      </c>
      <c r="T5609" s="3"/>
    </row>
    <row r="5610" spans="1:20" x14ac:dyDescent="0.3">
      <c r="A5610">
        <v>5609</v>
      </c>
      <c r="B5610" t="s">
        <v>8370</v>
      </c>
      <c r="C5610">
        <f t="shared" si="87"/>
        <v>50</v>
      </c>
      <c r="D5610" s="1">
        <v>42710</v>
      </c>
      <c r="E5610" s="1">
        <v>42715</v>
      </c>
      <c r="F5610" t="s">
        <v>46</v>
      </c>
      <c r="G5610" t="s">
        <v>5082</v>
      </c>
      <c r="H5610" t="s">
        <v>5083</v>
      </c>
      <c r="I5610" t="s">
        <v>22</v>
      </c>
      <c r="J5610" t="s">
        <v>23</v>
      </c>
      <c r="K5610" t="s">
        <v>123</v>
      </c>
      <c r="L5610" t="s">
        <v>39</v>
      </c>
      <c r="M5610">
        <v>94109</v>
      </c>
      <c r="N5610" t="s">
        <v>40</v>
      </c>
      <c r="O5610" t="s">
        <v>4096</v>
      </c>
      <c r="P5610" t="s">
        <v>42</v>
      </c>
      <c r="Q5610" t="s">
        <v>74</v>
      </c>
      <c r="R5610" t="s">
        <v>4097</v>
      </c>
      <c r="S5610">
        <v>7.78</v>
      </c>
      <c r="T5610" s="3"/>
    </row>
    <row r="5611" spans="1:20" x14ac:dyDescent="0.3">
      <c r="A5611">
        <v>5610</v>
      </c>
      <c r="B5611" t="s">
        <v>8371</v>
      </c>
      <c r="C5611">
        <f t="shared" si="87"/>
        <v>35</v>
      </c>
      <c r="D5611" s="1">
        <v>43343</v>
      </c>
      <c r="E5611" s="1">
        <v>43348</v>
      </c>
      <c r="F5611" t="s">
        <v>46</v>
      </c>
      <c r="G5611" t="s">
        <v>8372</v>
      </c>
      <c r="H5611" t="s">
        <v>8373</v>
      </c>
      <c r="I5611" t="s">
        <v>22</v>
      </c>
      <c r="J5611" t="s">
        <v>23</v>
      </c>
      <c r="K5611" t="s">
        <v>733</v>
      </c>
      <c r="L5611" t="s">
        <v>734</v>
      </c>
      <c r="M5611">
        <v>71203</v>
      </c>
      <c r="N5611" t="s">
        <v>26</v>
      </c>
      <c r="O5611" t="s">
        <v>2996</v>
      </c>
      <c r="P5611" t="s">
        <v>67</v>
      </c>
      <c r="Q5611" t="s">
        <v>157</v>
      </c>
      <c r="R5611" t="s">
        <v>2997</v>
      </c>
      <c r="S5611">
        <v>659.9</v>
      </c>
      <c r="T5611" s="3"/>
    </row>
    <row r="5612" spans="1:20" x14ac:dyDescent="0.3">
      <c r="A5612">
        <v>5611</v>
      </c>
      <c r="B5612" t="s">
        <v>8374</v>
      </c>
      <c r="C5612">
        <f t="shared" si="87"/>
        <v>41</v>
      </c>
      <c r="D5612" s="1">
        <v>42648</v>
      </c>
      <c r="E5612" s="1">
        <v>42650</v>
      </c>
      <c r="F5612" t="s">
        <v>184</v>
      </c>
      <c r="G5612" t="s">
        <v>797</v>
      </c>
      <c r="H5612" t="s">
        <v>798</v>
      </c>
      <c r="I5612" t="s">
        <v>22</v>
      </c>
      <c r="J5612" t="s">
        <v>23</v>
      </c>
      <c r="K5612" t="s">
        <v>1006</v>
      </c>
      <c r="L5612" t="s">
        <v>494</v>
      </c>
      <c r="M5612">
        <v>45231</v>
      </c>
      <c r="N5612" t="s">
        <v>144</v>
      </c>
      <c r="O5612" t="s">
        <v>751</v>
      </c>
      <c r="P5612" t="s">
        <v>67</v>
      </c>
      <c r="Q5612" t="s">
        <v>157</v>
      </c>
      <c r="R5612" t="s">
        <v>752</v>
      </c>
      <c r="S5612">
        <v>53.04</v>
      </c>
      <c r="T5612" s="3"/>
    </row>
    <row r="5613" spans="1:20" x14ac:dyDescent="0.3">
      <c r="A5613">
        <v>5612</v>
      </c>
      <c r="B5613" t="s">
        <v>8375</v>
      </c>
      <c r="C5613">
        <f t="shared" si="87"/>
        <v>33</v>
      </c>
      <c r="D5613" s="1">
        <v>43330</v>
      </c>
      <c r="E5613" s="1">
        <v>43334</v>
      </c>
      <c r="F5613" t="s">
        <v>46</v>
      </c>
      <c r="G5613" t="s">
        <v>2509</v>
      </c>
      <c r="H5613" t="s">
        <v>2510</v>
      </c>
      <c r="I5613" t="s">
        <v>37</v>
      </c>
      <c r="J5613" t="s">
        <v>23</v>
      </c>
      <c r="K5613" t="s">
        <v>91</v>
      </c>
      <c r="L5613" t="s">
        <v>92</v>
      </c>
      <c r="M5613">
        <v>98105</v>
      </c>
      <c r="N5613" t="s">
        <v>40</v>
      </c>
      <c r="O5613" t="s">
        <v>2707</v>
      </c>
      <c r="P5613" t="s">
        <v>67</v>
      </c>
      <c r="Q5613" t="s">
        <v>157</v>
      </c>
      <c r="R5613" t="s">
        <v>4268</v>
      </c>
      <c r="S5613">
        <v>843.9</v>
      </c>
      <c r="T5613" s="3"/>
    </row>
    <row r="5614" spans="1:20" x14ac:dyDescent="0.3">
      <c r="A5614">
        <v>5613</v>
      </c>
      <c r="B5614" t="s">
        <v>8375</v>
      </c>
      <c r="C5614">
        <f t="shared" si="87"/>
        <v>33</v>
      </c>
      <c r="D5614" s="1">
        <v>43330</v>
      </c>
      <c r="E5614" s="1">
        <v>43334</v>
      </c>
      <c r="F5614" t="s">
        <v>46</v>
      </c>
      <c r="G5614" t="s">
        <v>2509</v>
      </c>
      <c r="H5614" t="s">
        <v>2510</v>
      </c>
      <c r="I5614" t="s">
        <v>37</v>
      </c>
      <c r="J5614" t="s">
        <v>23</v>
      </c>
      <c r="K5614" t="s">
        <v>91</v>
      </c>
      <c r="L5614" t="s">
        <v>92</v>
      </c>
      <c r="M5614">
        <v>98105</v>
      </c>
      <c r="N5614" t="s">
        <v>40</v>
      </c>
      <c r="O5614" t="s">
        <v>2246</v>
      </c>
      <c r="P5614" t="s">
        <v>67</v>
      </c>
      <c r="Q5614" t="s">
        <v>157</v>
      </c>
      <c r="R5614" t="s">
        <v>2247</v>
      </c>
      <c r="S5614">
        <v>1496.16</v>
      </c>
      <c r="T5614" s="3"/>
    </row>
    <row r="5615" spans="1:20" x14ac:dyDescent="0.3">
      <c r="A5615">
        <v>5614</v>
      </c>
      <c r="B5615" t="s">
        <v>8376</v>
      </c>
      <c r="C5615">
        <f t="shared" si="87"/>
        <v>5</v>
      </c>
      <c r="D5615" s="1">
        <v>42768</v>
      </c>
      <c r="E5615" s="1">
        <v>42773</v>
      </c>
      <c r="F5615" t="s">
        <v>46</v>
      </c>
      <c r="G5615" t="s">
        <v>3832</v>
      </c>
      <c r="H5615" t="s">
        <v>3833</v>
      </c>
      <c r="I5615" t="s">
        <v>22</v>
      </c>
      <c r="J5615" t="s">
        <v>23</v>
      </c>
      <c r="K5615" t="s">
        <v>262</v>
      </c>
      <c r="L5615" t="s">
        <v>263</v>
      </c>
      <c r="M5615">
        <v>10011</v>
      </c>
      <c r="N5615" t="s">
        <v>144</v>
      </c>
      <c r="O5615" t="s">
        <v>8377</v>
      </c>
      <c r="P5615" t="s">
        <v>42</v>
      </c>
      <c r="Q5615" t="s">
        <v>55</v>
      </c>
      <c r="R5615" t="s">
        <v>8378</v>
      </c>
      <c r="S5615">
        <v>117.96</v>
      </c>
      <c r="T5615" s="3"/>
    </row>
    <row r="5616" spans="1:20" x14ac:dyDescent="0.3">
      <c r="A5616">
        <v>5615</v>
      </c>
      <c r="B5616" t="s">
        <v>8379</v>
      </c>
      <c r="C5616">
        <f t="shared" si="87"/>
        <v>34</v>
      </c>
      <c r="D5616" s="1">
        <v>42970</v>
      </c>
      <c r="E5616" s="1">
        <v>42974</v>
      </c>
      <c r="F5616" t="s">
        <v>46</v>
      </c>
      <c r="G5616" t="s">
        <v>6347</v>
      </c>
      <c r="H5616" t="s">
        <v>6348</v>
      </c>
      <c r="I5616" t="s">
        <v>37</v>
      </c>
      <c r="J5616" t="s">
        <v>23</v>
      </c>
      <c r="K5616" t="s">
        <v>262</v>
      </c>
      <c r="L5616" t="s">
        <v>263</v>
      </c>
      <c r="M5616">
        <v>10035</v>
      </c>
      <c r="N5616" t="s">
        <v>144</v>
      </c>
      <c r="O5616" t="s">
        <v>1263</v>
      </c>
      <c r="P5616" t="s">
        <v>42</v>
      </c>
      <c r="Q5616" t="s">
        <v>64</v>
      </c>
      <c r="R5616" t="s">
        <v>1264</v>
      </c>
      <c r="S5616">
        <v>21.3</v>
      </c>
      <c r="T5616" s="3"/>
    </row>
    <row r="5617" spans="1:20" x14ac:dyDescent="0.3">
      <c r="A5617">
        <v>5616</v>
      </c>
      <c r="B5617" t="s">
        <v>8379</v>
      </c>
      <c r="C5617">
        <f t="shared" si="87"/>
        <v>34</v>
      </c>
      <c r="D5617" s="1">
        <v>42970</v>
      </c>
      <c r="E5617" s="1">
        <v>42974</v>
      </c>
      <c r="F5617" t="s">
        <v>46</v>
      </c>
      <c r="G5617" t="s">
        <v>6347</v>
      </c>
      <c r="H5617" t="s">
        <v>6348</v>
      </c>
      <c r="I5617" t="s">
        <v>37</v>
      </c>
      <c r="J5617" t="s">
        <v>23</v>
      </c>
      <c r="K5617" t="s">
        <v>262</v>
      </c>
      <c r="L5617" t="s">
        <v>263</v>
      </c>
      <c r="M5617">
        <v>10035</v>
      </c>
      <c r="N5617" t="s">
        <v>144</v>
      </c>
      <c r="O5617" t="s">
        <v>355</v>
      </c>
      <c r="P5617" t="s">
        <v>42</v>
      </c>
      <c r="Q5617" t="s">
        <v>74</v>
      </c>
      <c r="R5617" t="s">
        <v>356</v>
      </c>
      <c r="S5617">
        <v>1040.8</v>
      </c>
      <c r="T5617" s="3"/>
    </row>
    <row r="5618" spans="1:20" x14ac:dyDescent="0.3">
      <c r="A5618">
        <v>5617</v>
      </c>
      <c r="B5618" t="s">
        <v>8379</v>
      </c>
      <c r="C5618">
        <f t="shared" si="87"/>
        <v>34</v>
      </c>
      <c r="D5618" s="1">
        <v>42970</v>
      </c>
      <c r="E5618" s="1">
        <v>42974</v>
      </c>
      <c r="F5618" t="s">
        <v>46</v>
      </c>
      <c r="G5618" t="s">
        <v>6347</v>
      </c>
      <c r="H5618" t="s">
        <v>6348</v>
      </c>
      <c r="I5618" t="s">
        <v>37</v>
      </c>
      <c r="J5618" t="s">
        <v>23</v>
      </c>
      <c r="K5618" t="s">
        <v>262</v>
      </c>
      <c r="L5618" t="s">
        <v>263</v>
      </c>
      <c r="M5618">
        <v>10035</v>
      </c>
      <c r="N5618" t="s">
        <v>144</v>
      </c>
      <c r="O5618" t="s">
        <v>2191</v>
      </c>
      <c r="P5618" t="s">
        <v>42</v>
      </c>
      <c r="Q5618" t="s">
        <v>64</v>
      </c>
      <c r="R5618" t="s">
        <v>2192</v>
      </c>
      <c r="S5618">
        <v>29.34</v>
      </c>
      <c r="T5618" s="3"/>
    </row>
    <row r="5619" spans="1:20" x14ac:dyDescent="0.3">
      <c r="A5619">
        <v>5618</v>
      </c>
      <c r="B5619" t="s">
        <v>8380</v>
      </c>
      <c r="C5619">
        <f t="shared" si="87"/>
        <v>26</v>
      </c>
      <c r="D5619" s="1">
        <v>43281</v>
      </c>
      <c r="E5619" s="1">
        <v>43285</v>
      </c>
      <c r="F5619" t="s">
        <v>46</v>
      </c>
      <c r="G5619" t="s">
        <v>35</v>
      </c>
      <c r="H5619" t="s">
        <v>36</v>
      </c>
      <c r="I5619" t="s">
        <v>37</v>
      </c>
      <c r="J5619" t="s">
        <v>23</v>
      </c>
      <c r="K5619" t="s">
        <v>330</v>
      </c>
      <c r="L5619" t="s">
        <v>331</v>
      </c>
      <c r="M5619">
        <v>38109</v>
      </c>
      <c r="N5619" t="s">
        <v>26</v>
      </c>
      <c r="O5619" t="s">
        <v>4486</v>
      </c>
      <c r="P5619" t="s">
        <v>28</v>
      </c>
      <c r="Q5619" t="s">
        <v>61</v>
      </c>
      <c r="R5619" t="s">
        <v>4487</v>
      </c>
      <c r="S5619">
        <v>19.52</v>
      </c>
      <c r="T5619" s="3"/>
    </row>
    <row r="5620" spans="1:20" x14ac:dyDescent="0.3">
      <c r="A5620">
        <v>5619</v>
      </c>
      <c r="B5620" t="s">
        <v>8381</v>
      </c>
      <c r="C5620">
        <f t="shared" si="87"/>
        <v>39</v>
      </c>
      <c r="D5620" s="1">
        <v>42631</v>
      </c>
      <c r="E5620" s="1">
        <v>42634</v>
      </c>
      <c r="F5620" t="s">
        <v>184</v>
      </c>
      <c r="G5620" t="s">
        <v>4151</v>
      </c>
      <c r="H5620" t="s">
        <v>4152</v>
      </c>
      <c r="I5620" t="s">
        <v>22</v>
      </c>
      <c r="J5620" t="s">
        <v>23</v>
      </c>
      <c r="K5620" t="s">
        <v>946</v>
      </c>
      <c r="L5620" t="s">
        <v>39</v>
      </c>
      <c r="M5620">
        <v>92105</v>
      </c>
      <c r="N5620" t="s">
        <v>40</v>
      </c>
      <c r="O5620" t="s">
        <v>111</v>
      </c>
      <c r="P5620" t="s">
        <v>42</v>
      </c>
      <c r="Q5620" t="s">
        <v>55</v>
      </c>
      <c r="R5620" t="s">
        <v>112</v>
      </c>
      <c r="S5620">
        <v>443.92</v>
      </c>
      <c r="T5620" s="3"/>
    </row>
    <row r="5621" spans="1:20" x14ac:dyDescent="0.3">
      <c r="A5621">
        <v>5620</v>
      </c>
      <c r="B5621" t="s">
        <v>8382</v>
      </c>
      <c r="C5621">
        <f t="shared" si="87"/>
        <v>39</v>
      </c>
      <c r="D5621" s="1">
        <v>43003</v>
      </c>
      <c r="E5621" s="1">
        <v>43008</v>
      </c>
      <c r="F5621" t="s">
        <v>46</v>
      </c>
      <c r="G5621" t="s">
        <v>2329</v>
      </c>
      <c r="H5621" t="s">
        <v>2330</v>
      </c>
      <c r="I5621" t="s">
        <v>37</v>
      </c>
      <c r="J5621" t="s">
        <v>23</v>
      </c>
      <c r="K5621" t="s">
        <v>7596</v>
      </c>
      <c r="L5621" t="s">
        <v>110</v>
      </c>
      <c r="M5621">
        <v>54601</v>
      </c>
      <c r="N5621" t="s">
        <v>101</v>
      </c>
      <c r="O5621" t="s">
        <v>1179</v>
      </c>
      <c r="P5621" t="s">
        <v>67</v>
      </c>
      <c r="Q5621" t="s">
        <v>157</v>
      </c>
      <c r="R5621" t="s">
        <v>1180</v>
      </c>
      <c r="S5621">
        <v>499.95</v>
      </c>
      <c r="T5621" s="3"/>
    </row>
    <row r="5622" spans="1:20" x14ac:dyDescent="0.3">
      <c r="A5622">
        <v>5621</v>
      </c>
      <c r="B5622" t="s">
        <v>8382</v>
      </c>
      <c r="C5622">
        <f t="shared" si="87"/>
        <v>39</v>
      </c>
      <c r="D5622" s="1">
        <v>43003</v>
      </c>
      <c r="E5622" s="1">
        <v>43008</v>
      </c>
      <c r="F5622" t="s">
        <v>46</v>
      </c>
      <c r="G5622" t="s">
        <v>2329</v>
      </c>
      <c r="H5622" t="s">
        <v>2330</v>
      </c>
      <c r="I5622" t="s">
        <v>37</v>
      </c>
      <c r="J5622" t="s">
        <v>23</v>
      </c>
      <c r="K5622" t="s">
        <v>7596</v>
      </c>
      <c r="L5622" t="s">
        <v>110</v>
      </c>
      <c r="M5622">
        <v>54601</v>
      </c>
      <c r="N5622" t="s">
        <v>101</v>
      </c>
      <c r="O5622" t="s">
        <v>5210</v>
      </c>
      <c r="P5622" t="s">
        <v>42</v>
      </c>
      <c r="Q5622" t="s">
        <v>64</v>
      </c>
      <c r="R5622" t="s">
        <v>5211</v>
      </c>
      <c r="S5622">
        <v>3.04</v>
      </c>
      <c r="T5622" s="3"/>
    </row>
    <row r="5623" spans="1:20" x14ac:dyDescent="0.3">
      <c r="A5623">
        <v>5622</v>
      </c>
      <c r="B5623" t="s">
        <v>8382</v>
      </c>
      <c r="C5623">
        <f t="shared" si="87"/>
        <v>39</v>
      </c>
      <c r="D5623" s="1">
        <v>43003</v>
      </c>
      <c r="E5623" s="1">
        <v>43008</v>
      </c>
      <c r="F5623" t="s">
        <v>46</v>
      </c>
      <c r="G5623" t="s">
        <v>2329</v>
      </c>
      <c r="H5623" t="s">
        <v>2330</v>
      </c>
      <c r="I5623" t="s">
        <v>37</v>
      </c>
      <c r="J5623" t="s">
        <v>23</v>
      </c>
      <c r="K5623" t="s">
        <v>7596</v>
      </c>
      <c r="L5623" t="s">
        <v>110</v>
      </c>
      <c r="M5623">
        <v>54601</v>
      </c>
      <c r="N5623" t="s">
        <v>101</v>
      </c>
      <c r="O5623" t="s">
        <v>199</v>
      </c>
      <c r="P5623" t="s">
        <v>28</v>
      </c>
      <c r="Q5623" t="s">
        <v>32</v>
      </c>
      <c r="R5623" t="s">
        <v>200</v>
      </c>
      <c r="S5623">
        <v>201.96</v>
      </c>
      <c r="T5623" s="3"/>
    </row>
    <row r="5624" spans="1:20" x14ac:dyDescent="0.3">
      <c r="A5624">
        <v>5623</v>
      </c>
      <c r="B5624" t="s">
        <v>8382</v>
      </c>
      <c r="C5624">
        <f t="shared" si="87"/>
        <v>39</v>
      </c>
      <c r="D5624" s="1">
        <v>43003</v>
      </c>
      <c r="E5624" s="1">
        <v>43008</v>
      </c>
      <c r="F5624" t="s">
        <v>46</v>
      </c>
      <c r="G5624" t="s">
        <v>2329</v>
      </c>
      <c r="H5624" t="s">
        <v>2330</v>
      </c>
      <c r="I5624" t="s">
        <v>37</v>
      </c>
      <c r="J5624" t="s">
        <v>23</v>
      </c>
      <c r="K5624" t="s">
        <v>7596</v>
      </c>
      <c r="L5624" t="s">
        <v>110</v>
      </c>
      <c r="M5624">
        <v>54601</v>
      </c>
      <c r="N5624" t="s">
        <v>101</v>
      </c>
      <c r="O5624" t="s">
        <v>6186</v>
      </c>
      <c r="P5624" t="s">
        <v>28</v>
      </c>
      <c r="Q5624" t="s">
        <v>61</v>
      </c>
      <c r="R5624" t="s">
        <v>6187</v>
      </c>
      <c r="S5624">
        <v>68.64</v>
      </c>
      <c r="T5624" s="3"/>
    </row>
    <row r="5625" spans="1:20" x14ac:dyDescent="0.3">
      <c r="A5625">
        <v>5624</v>
      </c>
      <c r="B5625" t="s">
        <v>8383</v>
      </c>
      <c r="C5625">
        <f t="shared" si="87"/>
        <v>43</v>
      </c>
      <c r="D5625" s="1">
        <v>43032</v>
      </c>
      <c r="E5625" s="1">
        <v>43036</v>
      </c>
      <c r="F5625" t="s">
        <v>19</v>
      </c>
      <c r="G5625" t="s">
        <v>845</v>
      </c>
      <c r="H5625" t="s">
        <v>846</v>
      </c>
      <c r="I5625" t="s">
        <v>37</v>
      </c>
      <c r="J5625" t="s">
        <v>23</v>
      </c>
      <c r="K5625" t="s">
        <v>38</v>
      </c>
      <c r="L5625" t="s">
        <v>39</v>
      </c>
      <c r="M5625">
        <v>90032</v>
      </c>
      <c r="N5625" t="s">
        <v>40</v>
      </c>
      <c r="O5625" t="s">
        <v>4263</v>
      </c>
      <c r="P5625" t="s">
        <v>67</v>
      </c>
      <c r="Q5625" t="s">
        <v>157</v>
      </c>
      <c r="R5625" t="s">
        <v>4264</v>
      </c>
      <c r="S5625">
        <v>100</v>
      </c>
      <c r="T5625" s="3"/>
    </row>
    <row r="5626" spans="1:20" x14ac:dyDescent="0.3">
      <c r="A5626">
        <v>5625</v>
      </c>
      <c r="B5626" t="s">
        <v>8383</v>
      </c>
      <c r="C5626">
        <f t="shared" si="87"/>
        <v>43</v>
      </c>
      <c r="D5626" s="1">
        <v>43032</v>
      </c>
      <c r="E5626" s="1">
        <v>43036</v>
      </c>
      <c r="F5626" t="s">
        <v>19</v>
      </c>
      <c r="G5626" t="s">
        <v>845</v>
      </c>
      <c r="H5626" t="s">
        <v>846</v>
      </c>
      <c r="I5626" t="s">
        <v>37</v>
      </c>
      <c r="J5626" t="s">
        <v>23</v>
      </c>
      <c r="K5626" t="s">
        <v>38</v>
      </c>
      <c r="L5626" t="s">
        <v>39</v>
      </c>
      <c r="M5626">
        <v>90032</v>
      </c>
      <c r="N5626" t="s">
        <v>40</v>
      </c>
      <c r="O5626" t="s">
        <v>5443</v>
      </c>
      <c r="P5626" t="s">
        <v>67</v>
      </c>
      <c r="Q5626" t="s">
        <v>157</v>
      </c>
      <c r="R5626" t="s">
        <v>5444</v>
      </c>
      <c r="S5626">
        <v>359.98</v>
      </c>
      <c r="T5626" s="3"/>
    </row>
    <row r="5627" spans="1:20" x14ac:dyDescent="0.3">
      <c r="A5627">
        <v>5626</v>
      </c>
      <c r="B5627" t="s">
        <v>8384</v>
      </c>
      <c r="C5627">
        <f t="shared" si="87"/>
        <v>40</v>
      </c>
      <c r="D5627" s="1">
        <v>42276</v>
      </c>
      <c r="E5627" s="1">
        <v>42278</v>
      </c>
      <c r="F5627" t="s">
        <v>19</v>
      </c>
      <c r="G5627" t="s">
        <v>3795</v>
      </c>
      <c r="H5627" t="s">
        <v>3796</v>
      </c>
      <c r="I5627" t="s">
        <v>98</v>
      </c>
      <c r="J5627" t="s">
        <v>23</v>
      </c>
      <c r="K5627" t="s">
        <v>91</v>
      </c>
      <c r="L5627" t="s">
        <v>92</v>
      </c>
      <c r="M5627">
        <v>98115</v>
      </c>
      <c r="N5627" t="s">
        <v>40</v>
      </c>
      <c r="O5627" t="s">
        <v>255</v>
      </c>
      <c r="P5627" t="s">
        <v>28</v>
      </c>
      <c r="Q5627" t="s">
        <v>61</v>
      </c>
      <c r="R5627" t="s">
        <v>256</v>
      </c>
      <c r="S5627">
        <v>6.16</v>
      </c>
      <c r="T5627" s="3"/>
    </row>
    <row r="5628" spans="1:20" x14ac:dyDescent="0.3">
      <c r="A5628">
        <v>5627</v>
      </c>
      <c r="B5628" t="s">
        <v>8384</v>
      </c>
      <c r="C5628">
        <f t="shared" si="87"/>
        <v>40</v>
      </c>
      <c r="D5628" s="1">
        <v>42276</v>
      </c>
      <c r="E5628" s="1">
        <v>42278</v>
      </c>
      <c r="F5628" t="s">
        <v>19</v>
      </c>
      <c r="G5628" t="s">
        <v>3795</v>
      </c>
      <c r="H5628" t="s">
        <v>3796</v>
      </c>
      <c r="I5628" t="s">
        <v>98</v>
      </c>
      <c r="J5628" t="s">
        <v>23</v>
      </c>
      <c r="K5628" t="s">
        <v>91</v>
      </c>
      <c r="L5628" t="s">
        <v>92</v>
      </c>
      <c r="M5628">
        <v>98115</v>
      </c>
      <c r="N5628" t="s">
        <v>40</v>
      </c>
      <c r="O5628" t="s">
        <v>3809</v>
      </c>
      <c r="P5628" t="s">
        <v>28</v>
      </c>
      <c r="Q5628" t="s">
        <v>52</v>
      </c>
      <c r="R5628" t="s">
        <v>3810</v>
      </c>
      <c r="S5628">
        <v>2348.8200000000002</v>
      </c>
      <c r="T5628" s="3"/>
    </row>
    <row r="5629" spans="1:20" x14ac:dyDescent="0.3">
      <c r="A5629">
        <v>5628</v>
      </c>
      <c r="B5629" t="s">
        <v>8385</v>
      </c>
      <c r="C5629">
        <f t="shared" si="87"/>
        <v>26</v>
      </c>
      <c r="D5629" s="1">
        <v>43277</v>
      </c>
      <c r="E5629" s="1">
        <v>43282</v>
      </c>
      <c r="F5629" t="s">
        <v>46</v>
      </c>
      <c r="G5629" t="s">
        <v>957</v>
      </c>
      <c r="H5629" t="s">
        <v>958</v>
      </c>
      <c r="I5629" t="s">
        <v>37</v>
      </c>
      <c r="J5629" t="s">
        <v>23</v>
      </c>
      <c r="K5629" t="s">
        <v>1419</v>
      </c>
      <c r="L5629" t="s">
        <v>50</v>
      </c>
      <c r="M5629">
        <v>33180</v>
      </c>
      <c r="N5629" t="s">
        <v>26</v>
      </c>
      <c r="O5629" t="s">
        <v>1071</v>
      </c>
      <c r="P5629" t="s">
        <v>42</v>
      </c>
      <c r="Q5629" t="s">
        <v>43</v>
      </c>
      <c r="R5629" t="s">
        <v>1072</v>
      </c>
      <c r="S5629">
        <v>13.872</v>
      </c>
      <c r="T5629" s="3"/>
    </row>
    <row r="5630" spans="1:20" x14ac:dyDescent="0.3">
      <c r="A5630">
        <v>5629</v>
      </c>
      <c r="B5630" t="s">
        <v>8385</v>
      </c>
      <c r="C5630">
        <f t="shared" si="87"/>
        <v>26</v>
      </c>
      <c r="D5630" s="1">
        <v>43277</v>
      </c>
      <c r="E5630" s="1">
        <v>43282</v>
      </c>
      <c r="F5630" t="s">
        <v>46</v>
      </c>
      <c r="G5630" t="s">
        <v>957</v>
      </c>
      <c r="H5630" t="s">
        <v>958</v>
      </c>
      <c r="I5630" t="s">
        <v>37</v>
      </c>
      <c r="J5630" t="s">
        <v>23</v>
      </c>
      <c r="K5630" t="s">
        <v>1419</v>
      </c>
      <c r="L5630" t="s">
        <v>50</v>
      </c>
      <c r="M5630">
        <v>33180</v>
      </c>
      <c r="N5630" t="s">
        <v>26</v>
      </c>
      <c r="O5630" t="s">
        <v>8386</v>
      </c>
      <c r="P5630" t="s">
        <v>28</v>
      </c>
      <c r="Q5630" t="s">
        <v>32</v>
      </c>
      <c r="R5630" t="s">
        <v>8387</v>
      </c>
      <c r="S5630">
        <v>273.55200000000002</v>
      </c>
      <c r="T5630" s="3"/>
    </row>
    <row r="5631" spans="1:20" x14ac:dyDescent="0.3">
      <c r="A5631">
        <v>5630</v>
      </c>
      <c r="B5631" t="s">
        <v>8388</v>
      </c>
      <c r="C5631">
        <f t="shared" si="87"/>
        <v>34</v>
      </c>
      <c r="D5631" s="1">
        <v>42968</v>
      </c>
      <c r="E5631" s="1">
        <v>42970</v>
      </c>
      <c r="F5631" t="s">
        <v>19</v>
      </c>
      <c r="G5631" t="s">
        <v>436</v>
      </c>
      <c r="H5631" t="s">
        <v>437</v>
      </c>
      <c r="I5631" t="s">
        <v>98</v>
      </c>
      <c r="J5631" t="s">
        <v>23</v>
      </c>
      <c r="K5631" t="s">
        <v>142</v>
      </c>
      <c r="L5631" t="s">
        <v>143</v>
      </c>
      <c r="M5631">
        <v>19143</v>
      </c>
      <c r="N5631" t="s">
        <v>144</v>
      </c>
      <c r="O5631" t="s">
        <v>3924</v>
      </c>
      <c r="P5631" t="s">
        <v>28</v>
      </c>
      <c r="Q5631" t="s">
        <v>52</v>
      </c>
      <c r="R5631" t="s">
        <v>3925</v>
      </c>
      <c r="S5631">
        <v>815.29200000000003</v>
      </c>
      <c r="T5631" s="3"/>
    </row>
    <row r="5632" spans="1:20" x14ac:dyDescent="0.3">
      <c r="A5632">
        <v>5631</v>
      </c>
      <c r="B5632" t="s">
        <v>8389</v>
      </c>
      <c r="C5632">
        <f t="shared" si="87"/>
        <v>7</v>
      </c>
      <c r="D5632" s="1">
        <v>42046</v>
      </c>
      <c r="E5632" s="1">
        <v>42050</v>
      </c>
      <c r="F5632" t="s">
        <v>46</v>
      </c>
      <c r="G5632" t="s">
        <v>1486</v>
      </c>
      <c r="H5632" t="s">
        <v>1487</v>
      </c>
      <c r="I5632" t="s">
        <v>22</v>
      </c>
      <c r="J5632" t="s">
        <v>23</v>
      </c>
      <c r="K5632" t="s">
        <v>4879</v>
      </c>
      <c r="L5632" t="s">
        <v>315</v>
      </c>
      <c r="M5632">
        <v>23320</v>
      </c>
      <c r="N5632" t="s">
        <v>26</v>
      </c>
      <c r="O5632" t="s">
        <v>1846</v>
      </c>
      <c r="P5632" t="s">
        <v>67</v>
      </c>
      <c r="Q5632" t="s">
        <v>157</v>
      </c>
      <c r="R5632" t="s">
        <v>1847</v>
      </c>
      <c r="S5632">
        <v>234.45</v>
      </c>
      <c r="T5632" s="3"/>
    </row>
    <row r="5633" spans="1:20" x14ac:dyDescent="0.3">
      <c r="A5633">
        <v>5632</v>
      </c>
      <c r="B5633" t="s">
        <v>8389</v>
      </c>
      <c r="C5633">
        <f t="shared" si="87"/>
        <v>7</v>
      </c>
      <c r="D5633" s="1">
        <v>42046</v>
      </c>
      <c r="E5633" s="1">
        <v>42050</v>
      </c>
      <c r="F5633" t="s">
        <v>46</v>
      </c>
      <c r="G5633" t="s">
        <v>1486</v>
      </c>
      <c r="H5633" t="s">
        <v>1487</v>
      </c>
      <c r="I5633" t="s">
        <v>22</v>
      </c>
      <c r="J5633" t="s">
        <v>23</v>
      </c>
      <c r="K5633" t="s">
        <v>4879</v>
      </c>
      <c r="L5633" t="s">
        <v>315</v>
      </c>
      <c r="M5633">
        <v>23320</v>
      </c>
      <c r="N5633" t="s">
        <v>26</v>
      </c>
      <c r="O5633" t="s">
        <v>4031</v>
      </c>
      <c r="P5633" t="s">
        <v>28</v>
      </c>
      <c r="Q5633" t="s">
        <v>52</v>
      </c>
      <c r="R5633" t="s">
        <v>4032</v>
      </c>
      <c r="S5633">
        <v>1256.22</v>
      </c>
      <c r="T5633" s="3"/>
    </row>
    <row r="5634" spans="1:20" x14ac:dyDescent="0.3">
      <c r="A5634">
        <v>5633</v>
      </c>
      <c r="B5634" t="s">
        <v>8389</v>
      </c>
      <c r="C5634">
        <f t="shared" si="87"/>
        <v>7</v>
      </c>
      <c r="D5634" s="1">
        <v>42046</v>
      </c>
      <c r="E5634" s="1">
        <v>42050</v>
      </c>
      <c r="F5634" t="s">
        <v>46</v>
      </c>
      <c r="G5634" t="s">
        <v>1486</v>
      </c>
      <c r="H5634" t="s">
        <v>1487</v>
      </c>
      <c r="I5634" t="s">
        <v>22</v>
      </c>
      <c r="J5634" t="s">
        <v>23</v>
      </c>
      <c r="K5634" t="s">
        <v>4879</v>
      </c>
      <c r="L5634" t="s">
        <v>315</v>
      </c>
      <c r="M5634">
        <v>23320</v>
      </c>
      <c r="N5634" t="s">
        <v>26</v>
      </c>
      <c r="O5634" t="s">
        <v>228</v>
      </c>
      <c r="P5634" t="s">
        <v>42</v>
      </c>
      <c r="Q5634" t="s">
        <v>71</v>
      </c>
      <c r="R5634" t="s">
        <v>229</v>
      </c>
      <c r="S5634">
        <v>17.46</v>
      </c>
      <c r="T5634" s="3"/>
    </row>
    <row r="5635" spans="1:20" x14ac:dyDescent="0.3">
      <c r="A5635">
        <v>5634</v>
      </c>
      <c r="B5635" t="s">
        <v>8390</v>
      </c>
      <c r="C5635">
        <f t="shared" ref="C5635:C5698" si="88">WEEKNUM(D5635,1)</f>
        <v>38</v>
      </c>
      <c r="D5635" s="1">
        <v>43001</v>
      </c>
      <c r="E5635" s="1">
        <v>43006</v>
      </c>
      <c r="F5635" t="s">
        <v>19</v>
      </c>
      <c r="G5635" t="s">
        <v>5482</v>
      </c>
      <c r="H5635" t="s">
        <v>5483</v>
      </c>
      <c r="I5635" t="s">
        <v>98</v>
      </c>
      <c r="J5635" t="s">
        <v>23</v>
      </c>
      <c r="K5635" t="s">
        <v>262</v>
      </c>
      <c r="L5635" t="s">
        <v>263</v>
      </c>
      <c r="M5635">
        <v>10009</v>
      </c>
      <c r="N5635" t="s">
        <v>144</v>
      </c>
      <c r="O5635" t="s">
        <v>2428</v>
      </c>
      <c r="P5635" t="s">
        <v>42</v>
      </c>
      <c r="Q5635" t="s">
        <v>71</v>
      </c>
      <c r="R5635" t="s">
        <v>2429</v>
      </c>
      <c r="S5635">
        <v>10.528</v>
      </c>
      <c r="T5635" s="3"/>
    </row>
    <row r="5636" spans="1:20" x14ac:dyDescent="0.3">
      <c r="A5636">
        <v>5635</v>
      </c>
      <c r="B5636" t="s">
        <v>8391</v>
      </c>
      <c r="C5636">
        <f t="shared" si="88"/>
        <v>50</v>
      </c>
      <c r="D5636" s="1">
        <v>42709</v>
      </c>
      <c r="E5636" s="1">
        <v>42710</v>
      </c>
      <c r="F5636" t="s">
        <v>184</v>
      </c>
      <c r="G5636" t="s">
        <v>6717</v>
      </c>
      <c r="H5636" t="s">
        <v>6718</v>
      </c>
      <c r="I5636" t="s">
        <v>98</v>
      </c>
      <c r="J5636" t="s">
        <v>23</v>
      </c>
      <c r="K5636" t="s">
        <v>8392</v>
      </c>
      <c r="L5636" t="s">
        <v>234</v>
      </c>
      <c r="M5636">
        <v>48104</v>
      </c>
      <c r="N5636" t="s">
        <v>101</v>
      </c>
      <c r="O5636" t="s">
        <v>3915</v>
      </c>
      <c r="P5636" t="s">
        <v>42</v>
      </c>
      <c r="Q5636" t="s">
        <v>71</v>
      </c>
      <c r="R5636" t="s">
        <v>3916</v>
      </c>
      <c r="S5636">
        <v>152.80000000000001</v>
      </c>
      <c r="T5636" s="3"/>
    </row>
    <row r="5637" spans="1:20" x14ac:dyDescent="0.3">
      <c r="A5637">
        <v>5636</v>
      </c>
      <c r="B5637" t="s">
        <v>8393</v>
      </c>
      <c r="C5637">
        <f t="shared" si="88"/>
        <v>36</v>
      </c>
      <c r="D5637" s="1">
        <v>43346</v>
      </c>
      <c r="E5637" s="1">
        <v>43351</v>
      </c>
      <c r="F5637" t="s">
        <v>46</v>
      </c>
      <c r="G5637" t="s">
        <v>2801</v>
      </c>
      <c r="H5637" t="s">
        <v>2802</v>
      </c>
      <c r="I5637" t="s">
        <v>98</v>
      </c>
      <c r="J5637" t="s">
        <v>23</v>
      </c>
      <c r="K5637" t="s">
        <v>8394</v>
      </c>
      <c r="L5637" t="s">
        <v>39</v>
      </c>
      <c r="M5637">
        <v>91941</v>
      </c>
      <c r="N5637" t="s">
        <v>40</v>
      </c>
      <c r="O5637" t="s">
        <v>1342</v>
      </c>
      <c r="P5637" t="s">
        <v>42</v>
      </c>
      <c r="Q5637" t="s">
        <v>71</v>
      </c>
      <c r="R5637" t="s">
        <v>1343</v>
      </c>
      <c r="S5637">
        <v>82.56</v>
      </c>
      <c r="T5637" s="3"/>
    </row>
    <row r="5638" spans="1:20" x14ac:dyDescent="0.3">
      <c r="A5638">
        <v>5637</v>
      </c>
      <c r="B5638" t="s">
        <v>8393</v>
      </c>
      <c r="C5638">
        <f t="shared" si="88"/>
        <v>36</v>
      </c>
      <c r="D5638" s="1">
        <v>43346</v>
      </c>
      <c r="E5638" s="1">
        <v>43351</v>
      </c>
      <c r="F5638" t="s">
        <v>46</v>
      </c>
      <c r="G5638" t="s">
        <v>2801</v>
      </c>
      <c r="H5638" t="s">
        <v>2802</v>
      </c>
      <c r="I5638" t="s">
        <v>98</v>
      </c>
      <c r="J5638" t="s">
        <v>23</v>
      </c>
      <c r="K5638" t="s">
        <v>8394</v>
      </c>
      <c r="L5638" t="s">
        <v>39</v>
      </c>
      <c r="M5638">
        <v>91941</v>
      </c>
      <c r="N5638" t="s">
        <v>40</v>
      </c>
      <c r="O5638" t="s">
        <v>6543</v>
      </c>
      <c r="P5638" t="s">
        <v>67</v>
      </c>
      <c r="Q5638" t="s">
        <v>157</v>
      </c>
      <c r="R5638" t="s">
        <v>6544</v>
      </c>
      <c r="S5638">
        <v>284.97000000000003</v>
      </c>
      <c r="T5638" s="3"/>
    </row>
    <row r="5639" spans="1:20" x14ac:dyDescent="0.3">
      <c r="A5639">
        <v>5638</v>
      </c>
      <c r="B5639" t="s">
        <v>8395</v>
      </c>
      <c r="C5639">
        <f t="shared" si="88"/>
        <v>13</v>
      </c>
      <c r="D5639" s="1">
        <v>43185</v>
      </c>
      <c r="E5639" s="1">
        <v>43192</v>
      </c>
      <c r="F5639" t="s">
        <v>46</v>
      </c>
      <c r="G5639" t="s">
        <v>5470</v>
      </c>
      <c r="H5639" t="s">
        <v>5471</v>
      </c>
      <c r="I5639" t="s">
        <v>37</v>
      </c>
      <c r="J5639" t="s">
        <v>23</v>
      </c>
      <c r="K5639" t="s">
        <v>2060</v>
      </c>
      <c r="L5639" t="s">
        <v>234</v>
      </c>
      <c r="M5639">
        <v>48126</v>
      </c>
      <c r="N5639" t="s">
        <v>101</v>
      </c>
      <c r="O5639" t="s">
        <v>8396</v>
      </c>
      <c r="P5639" t="s">
        <v>28</v>
      </c>
      <c r="Q5639" t="s">
        <v>61</v>
      </c>
      <c r="R5639" t="s">
        <v>8397</v>
      </c>
      <c r="S5639">
        <v>60.84</v>
      </c>
      <c r="T5639" s="3"/>
    </row>
    <row r="5640" spans="1:20" x14ac:dyDescent="0.3">
      <c r="A5640">
        <v>5639</v>
      </c>
      <c r="B5640" t="s">
        <v>8398</v>
      </c>
      <c r="C5640">
        <f t="shared" si="88"/>
        <v>52</v>
      </c>
      <c r="D5640" s="1">
        <v>42359</v>
      </c>
      <c r="E5640" s="1">
        <v>42365</v>
      </c>
      <c r="F5640" t="s">
        <v>46</v>
      </c>
      <c r="G5640" t="s">
        <v>2522</v>
      </c>
      <c r="H5640" t="s">
        <v>2523</v>
      </c>
      <c r="I5640" t="s">
        <v>22</v>
      </c>
      <c r="J5640" t="s">
        <v>23</v>
      </c>
      <c r="K5640" t="s">
        <v>946</v>
      </c>
      <c r="L5640" t="s">
        <v>39</v>
      </c>
      <c r="M5640">
        <v>92024</v>
      </c>
      <c r="N5640" t="s">
        <v>40</v>
      </c>
      <c r="O5640" t="s">
        <v>684</v>
      </c>
      <c r="P5640" t="s">
        <v>28</v>
      </c>
      <c r="Q5640" t="s">
        <v>32</v>
      </c>
      <c r="R5640" t="s">
        <v>685</v>
      </c>
      <c r="S5640">
        <v>1325.76</v>
      </c>
      <c r="T5640" s="3"/>
    </row>
    <row r="5641" spans="1:20" x14ac:dyDescent="0.3">
      <c r="A5641">
        <v>5640</v>
      </c>
      <c r="B5641" t="s">
        <v>8398</v>
      </c>
      <c r="C5641">
        <f t="shared" si="88"/>
        <v>52</v>
      </c>
      <c r="D5641" s="1">
        <v>42359</v>
      </c>
      <c r="E5641" s="1">
        <v>42365</v>
      </c>
      <c r="F5641" t="s">
        <v>46</v>
      </c>
      <c r="G5641" t="s">
        <v>2522</v>
      </c>
      <c r="H5641" t="s">
        <v>2523</v>
      </c>
      <c r="I5641" t="s">
        <v>22</v>
      </c>
      <c r="J5641" t="s">
        <v>23</v>
      </c>
      <c r="K5641" t="s">
        <v>946</v>
      </c>
      <c r="L5641" t="s">
        <v>39</v>
      </c>
      <c r="M5641">
        <v>92024</v>
      </c>
      <c r="N5641" t="s">
        <v>40</v>
      </c>
      <c r="O5641" t="s">
        <v>1808</v>
      </c>
      <c r="P5641" t="s">
        <v>28</v>
      </c>
      <c r="Q5641" t="s">
        <v>32</v>
      </c>
      <c r="R5641" t="s">
        <v>1809</v>
      </c>
      <c r="S5641">
        <v>572.16</v>
      </c>
      <c r="T5641" s="3"/>
    </row>
    <row r="5642" spans="1:20" x14ac:dyDescent="0.3">
      <c r="A5642">
        <v>5641</v>
      </c>
      <c r="B5642" t="s">
        <v>8399</v>
      </c>
      <c r="C5642">
        <f t="shared" si="88"/>
        <v>39</v>
      </c>
      <c r="D5642" s="1">
        <v>42270</v>
      </c>
      <c r="E5642" s="1">
        <v>42275</v>
      </c>
      <c r="F5642" t="s">
        <v>46</v>
      </c>
      <c r="G5642" t="s">
        <v>719</v>
      </c>
      <c r="H5642" t="s">
        <v>720</v>
      </c>
      <c r="I5642" t="s">
        <v>98</v>
      </c>
      <c r="J5642" t="s">
        <v>23</v>
      </c>
      <c r="K5642" t="s">
        <v>1118</v>
      </c>
      <c r="L5642" t="s">
        <v>494</v>
      </c>
      <c r="M5642">
        <v>44107</v>
      </c>
      <c r="N5642" t="s">
        <v>144</v>
      </c>
      <c r="O5642" t="s">
        <v>8171</v>
      </c>
      <c r="P5642" t="s">
        <v>42</v>
      </c>
      <c r="Q5642" t="s">
        <v>86</v>
      </c>
      <c r="R5642" t="s">
        <v>8172</v>
      </c>
      <c r="S5642">
        <v>28.8</v>
      </c>
      <c r="T5642" s="3"/>
    </row>
    <row r="5643" spans="1:20" x14ac:dyDescent="0.3">
      <c r="A5643">
        <v>5642</v>
      </c>
      <c r="B5643" t="s">
        <v>8400</v>
      </c>
      <c r="C5643">
        <f t="shared" si="88"/>
        <v>14</v>
      </c>
      <c r="D5643" s="1">
        <v>43192</v>
      </c>
      <c r="E5643" s="1">
        <v>43195</v>
      </c>
      <c r="F5643" t="s">
        <v>184</v>
      </c>
      <c r="G5643" t="s">
        <v>3374</v>
      </c>
      <c r="H5643" t="s">
        <v>3375</v>
      </c>
      <c r="I5643" t="s">
        <v>98</v>
      </c>
      <c r="J5643" t="s">
        <v>23</v>
      </c>
      <c r="K5643" t="s">
        <v>4613</v>
      </c>
      <c r="L5643" t="s">
        <v>745</v>
      </c>
      <c r="M5643">
        <v>6450</v>
      </c>
      <c r="N5643" t="s">
        <v>144</v>
      </c>
      <c r="O5643" t="s">
        <v>135</v>
      </c>
      <c r="P5643" t="s">
        <v>42</v>
      </c>
      <c r="Q5643" t="s">
        <v>64</v>
      </c>
      <c r="R5643" t="s">
        <v>136</v>
      </c>
      <c r="S5643">
        <v>11.12</v>
      </c>
      <c r="T5643" s="3"/>
    </row>
    <row r="5644" spans="1:20" x14ac:dyDescent="0.3">
      <c r="A5644">
        <v>5643</v>
      </c>
      <c r="B5644" t="s">
        <v>8401</v>
      </c>
      <c r="C5644">
        <f t="shared" si="88"/>
        <v>13</v>
      </c>
      <c r="D5644" s="1">
        <v>42826</v>
      </c>
      <c r="E5644" s="1">
        <v>42830</v>
      </c>
      <c r="F5644" t="s">
        <v>19</v>
      </c>
      <c r="G5644" t="s">
        <v>5607</v>
      </c>
      <c r="H5644" t="s">
        <v>5608</v>
      </c>
      <c r="I5644" t="s">
        <v>98</v>
      </c>
      <c r="J5644" t="s">
        <v>23</v>
      </c>
      <c r="K5644" t="s">
        <v>493</v>
      </c>
      <c r="L5644" t="s">
        <v>1271</v>
      </c>
      <c r="M5644">
        <v>31907</v>
      </c>
      <c r="N5644" t="s">
        <v>26</v>
      </c>
      <c r="O5644" t="s">
        <v>1019</v>
      </c>
      <c r="P5644" t="s">
        <v>28</v>
      </c>
      <c r="Q5644" t="s">
        <v>61</v>
      </c>
      <c r="R5644" t="s">
        <v>1020</v>
      </c>
      <c r="S5644">
        <v>7.04</v>
      </c>
      <c r="T5644" s="3"/>
    </row>
    <row r="5645" spans="1:20" x14ac:dyDescent="0.3">
      <c r="A5645">
        <v>5644</v>
      </c>
      <c r="B5645" t="s">
        <v>8402</v>
      </c>
      <c r="C5645">
        <f t="shared" si="88"/>
        <v>21</v>
      </c>
      <c r="D5645" s="1">
        <v>42505</v>
      </c>
      <c r="E5645" s="1">
        <v>42510</v>
      </c>
      <c r="F5645" t="s">
        <v>19</v>
      </c>
      <c r="G5645" t="s">
        <v>6642</v>
      </c>
      <c r="H5645" t="s">
        <v>6643</v>
      </c>
      <c r="I5645" t="s">
        <v>37</v>
      </c>
      <c r="J5645" t="s">
        <v>23</v>
      </c>
      <c r="K5645" t="s">
        <v>3265</v>
      </c>
      <c r="L5645" t="s">
        <v>1271</v>
      </c>
      <c r="M5645">
        <v>30076</v>
      </c>
      <c r="N5645" t="s">
        <v>26</v>
      </c>
      <c r="O5645" t="s">
        <v>5345</v>
      </c>
      <c r="P5645" t="s">
        <v>42</v>
      </c>
      <c r="Q5645" t="s">
        <v>169</v>
      </c>
      <c r="R5645" t="s">
        <v>5346</v>
      </c>
      <c r="S5645">
        <v>17.940000000000001</v>
      </c>
      <c r="T5645" s="3"/>
    </row>
    <row r="5646" spans="1:20" x14ac:dyDescent="0.3">
      <c r="A5646">
        <v>5645</v>
      </c>
      <c r="B5646" t="s">
        <v>8403</v>
      </c>
      <c r="C5646">
        <f t="shared" si="88"/>
        <v>12</v>
      </c>
      <c r="D5646" s="1">
        <v>43182</v>
      </c>
      <c r="E5646" s="1">
        <v>43185</v>
      </c>
      <c r="F5646" t="s">
        <v>184</v>
      </c>
      <c r="G5646" t="s">
        <v>2659</v>
      </c>
      <c r="H5646" t="s">
        <v>2660</v>
      </c>
      <c r="I5646" t="s">
        <v>98</v>
      </c>
      <c r="J5646" t="s">
        <v>23</v>
      </c>
      <c r="K5646" t="s">
        <v>91</v>
      </c>
      <c r="L5646" t="s">
        <v>92</v>
      </c>
      <c r="M5646">
        <v>98105</v>
      </c>
      <c r="N5646" t="s">
        <v>40</v>
      </c>
      <c r="O5646" t="s">
        <v>2055</v>
      </c>
      <c r="P5646" t="s">
        <v>42</v>
      </c>
      <c r="Q5646" t="s">
        <v>71</v>
      </c>
      <c r="R5646" t="s">
        <v>2056</v>
      </c>
      <c r="S5646">
        <v>34.76</v>
      </c>
      <c r="T5646" s="3"/>
    </row>
    <row r="5647" spans="1:20" x14ac:dyDescent="0.3">
      <c r="A5647">
        <v>5646</v>
      </c>
      <c r="B5647" t="s">
        <v>8404</v>
      </c>
      <c r="C5647">
        <f t="shared" si="88"/>
        <v>15</v>
      </c>
      <c r="D5647" s="1">
        <v>43204</v>
      </c>
      <c r="E5647" s="1">
        <v>43209</v>
      </c>
      <c r="F5647" t="s">
        <v>46</v>
      </c>
      <c r="G5647" t="s">
        <v>3749</v>
      </c>
      <c r="H5647" t="s">
        <v>3750</v>
      </c>
      <c r="I5647" t="s">
        <v>37</v>
      </c>
      <c r="J5647" t="s">
        <v>23</v>
      </c>
      <c r="K5647" t="s">
        <v>1000</v>
      </c>
      <c r="L5647" t="s">
        <v>786</v>
      </c>
      <c r="M5647">
        <v>7960</v>
      </c>
      <c r="N5647" t="s">
        <v>144</v>
      </c>
      <c r="O5647" t="s">
        <v>3701</v>
      </c>
      <c r="P5647" t="s">
        <v>28</v>
      </c>
      <c r="Q5647" t="s">
        <v>61</v>
      </c>
      <c r="R5647" t="s">
        <v>3702</v>
      </c>
      <c r="S5647">
        <v>74.45</v>
      </c>
      <c r="T5647" s="3"/>
    </row>
    <row r="5648" spans="1:20" x14ac:dyDescent="0.3">
      <c r="A5648">
        <v>5647</v>
      </c>
      <c r="B5648" t="s">
        <v>8405</v>
      </c>
      <c r="C5648">
        <f t="shared" si="88"/>
        <v>2</v>
      </c>
      <c r="D5648" s="1">
        <v>42373</v>
      </c>
      <c r="E5648" s="1">
        <v>42378</v>
      </c>
      <c r="F5648" t="s">
        <v>46</v>
      </c>
      <c r="G5648" t="s">
        <v>1032</v>
      </c>
      <c r="H5648" t="s">
        <v>1033</v>
      </c>
      <c r="I5648" t="s">
        <v>37</v>
      </c>
      <c r="J5648" t="s">
        <v>23</v>
      </c>
      <c r="K5648" t="s">
        <v>2814</v>
      </c>
      <c r="L5648" t="s">
        <v>315</v>
      </c>
      <c r="M5648">
        <v>22304</v>
      </c>
      <c r="N5648" t="s">
        <v>26</v>
      </c>
      <c r="O5648" t="s">
        <v>3933</v>
      </c>
      <c r="P5648" t="s">
        <v>28</v>
      </c>
      <c r="Q5648" t="s">
        <v>61</v>
      </c>
      <c r="R5648" t="s">
        <v>3934</v>
      </c>
      <c r="S5648">
        <v>192.22</v>
      </c>
      <c r="T5648" s="3"/>
    </row>
    <row r="5649" spans="1:20" x14ac:dyDescent="0.3">
      <c r="A5649">
        <v>5648</v>
      </c>
      <c r="B5649" t="s">
        <v>8406</v>
      </c>
      <c r="C5649">
        <f t="shared" si="88"/>
        <v>44</v>
      </c>
      <c r="D5649" s="1">
        <v>43406</v>
      </c>
      <c r="E5649" s="1">
        <v>43411</v>
      </c>
      <c r="F5649" t="s">
        <v>46</v>
      </c>
      <c r="G5649" t="s">
        <v>6225</v>
      </c>
      <c r="H5649" t="s">
        <v>6226</v>
      </c>
      <c r="I5649" t="s">
        <v>22</v>
      </c>
      <c r="J5649" t="s">
        <v>23</v>
      </c>
      <c r="K5649" t="s">
        <v>5124</v>
      </c>
      <c r="L5649" t="s">
        <v>117</v>
      </c>
      <c r="M5649">
        <v>84106</v>
      </c>
      <c r="N5649" t="s">
        <v>40</v>
      </c>
      <c r="O5649" t="s">
        <v>2275</v>
      </c>
      <c r="P5649" t="s">
        <v>42</v>
      </c>
      <c r="Q5649" t="s">
        <v>86</v>
      </c>
      <c r="R5649" t="s">
        <v>2276</v>
      </c>
      <c r="S5649">
        <v>19.440000000000001</v>
      </c>
      <c r="T5649" s="3"/>
    </row>
    <row r="5650" spans="1:20" x14ac:dyDescent="0.3">
      <c r="A5650">
        <v>5649</v>
      </c>
      <c r="B5650" t="s">
        <v>8407</v>
      </c>
      <c r="C5650">
        <f t="shared" si="88"/>
        <v>29</v>
      </c>
      <c r="D5650" s="1">
        <v>43298</v>
      </c>
      <c r="E5650" s="1">
        <v>43300</v>
      </c>
      <c r="F5650" t="s">
        <v>19</v>
      </c>
      <c r="G5650" t="s">
        <v>2433</v>
      </c>
      <c r="H5650" t="s">
        <v>2434</v>
      </c>
      <c r="I5650" t="s">
        <v>37</v>
      </c>
      <c r="J5650" t="s">
        <v>23</v>
      </c>
      <c r="K5650" t="s">
        <v>6126</v>
      </c>
      <c r="L5650" t="s">
        <v>39</v>
      </c>
      <c r="M5650">
        <v>92307</v>
      </c>
      <c r="N5650" t="s">
        <v>40</v>
      </c>
      <c r="O5650" t="s">
        <v>6488</v>
      </c>
      <c r="P5650" t="s">
        <v>42</v>
      </c>
      <c r="Q5650" t="s">
        <v>86</v>
      </c>
      <c r="R5650" t="s">
        <v>6489</v>
      </c>
      <c r="S5650">
        <v>32.4</v>
      </c>
      <c r="T5650" s="3"/>
    </row>
    <row r="5651" spans="1:20" x14ac:dyDescent="0.3">
      <c r="A5651">
        <v>5650</v>
      </c>
      <c r="B5651" t="s">
        <v>8407</v>
      </c>
      <c r="C5651">
        <f t="shared" si="88"/>
        <v>29</v>
      </c>
      <c r="D5651" s="1">
        <v>43298</v>
      </c>
      <c r="E5651" s="1">
        <v>43300</v>
      </c>
      <c r="F5651" t="s">
        <v>19</v>
      </c>
      <c r="G5651" t="s">
        <v>2433</v>
      </c>
      <c r="H5651" t="s">
        <v>2434</v>
      </c>
      <c r="I5651" t="s">
        <v>37</v>
      </c>
      <c r="J5651" t="s">
        <v>23</v>
      </c>
      <c r="K5651" t="s">
        <v>6126</v>
      </c>
      <c r="L5651" t="s">
        <v>39</v>
      </c>
      <c r="M5651">
        <v>92307</v>
      </c>
      <c r="N5651" t="s">
        <v>40</v>
      </c>
      <c r="O5651" t="s">
        <v>8408</v>
      </c>
      <c r="P5651" t="s">
        <v>42</v>
      </c>
      <c r="Q5651" t="s">
        <v>169</v>
      </c>
      <c r="R5651" t="s">
        <v>8060</v>
      </c>
      <c r="S5651">
        <v>57.9</v>
      </c>
      <c r="T5651" s="3"/>
    </row>
    <row r="5652" spans="1:20" x14ac:dyDescent="0.3">
      <c r="A5652">
        <v>5651</v>
      </c>
      <c r="B5652" t="s">
        <v>8407</v>
      </c>
      <c r="C5652">
        <f t="shared" si="88"/>
        <v>29</v>
      </c>
      <c r="D5652" s="1">
        <v>43298</v>
      </c>
      <c r="E5652" s="1">
        <v>43300</v>
      </c>
      <c r="F5652" t="s">
        <v>19</v>
      </c>
      <c r="G5652" t="s">
        <v>2433</v>
      </c>
      <c r="H5652" t="s">
        <v>2434</v>
      </c>
      <c r="I5652" t="s">
        <v>37</v>
      </c>
      <c r="J5652" t="s">
        <v>23</v>
      </c>
      <c r="K5652" t="s">
        <v>6126</v>
      </c>
      <c r="L5652" t="s">
        <v>39</v>
      </c>
      <c r="M5652">
        <v>92307</v>
      </c>
      <c r="N5652" t="s">
        <v>40</v>
      </c>
      <c r="O5652" t="s">
        <v>6407</v>
      </c>
      <c r="P5652" t="s">
        <v>42</v>
      </c>
      <c r="Q5652" t="s">
        <v>55</v>
      </c>
      <c r="R5652" t="s">
        <v>6408</v>
      </c>
      <c r="S5652">
        <v>10.56</v>
      </c>
      <c r="T5652" s="3"/>
    </row>
    <row r="5653" spans="1:20" x14ac:dyDescent="0.3">
      <c r="A5653">
        <v>5652</v>
      </c>
      <c r="B5653" t="s">
        <v>8407</v>
      </c>
      <c r="C5653">
        <f t="shared" si="88"/>
        <v>29</v>
      </c>
      <c r="D5653" s="1">
        <v>43298</v>
      </c>
      <c r="E5653" s="1">
        <v>43300</v>
      </c>
      <c r="F5653" t="s">
        <v>19</v>
      </c>
      <c r="G5653" t="s">
        <v>2433</v>
      </c>
      <c r="H5653" t="s">
        <v>2434</v>
      </c>
      <c r="I5653" t="s">
        <v>37</v>
      </c>
      <c r="J5653" t="s">
        <v>23</v>
      </c>
      <c r="K5653" t="s">
        <v>6126</v>
      </c>
      <c r="L5653" t="s">
        <v>39</v>
      </c>
      <c r="M5653">
        <v>92307</v>
      </c>
      <c r="N5653" t="s">
        <v>40</v>
      </c>
      <c r="O5653" t="s">
        <v>762</v>
      </c>
      <c r="P5653" t="s">
        <v>28</v>
      </c>
      <c r="Q5653" t="s">
        <v>29</v>
      </c>
      <c r="R5653" t="s">
        <v>763</v>
      </c>
      <c r="S5653">
        <v>1194.165</v>
      </c>
      <c r="T5653" s="3"/>
    </row>
    <row r="5654" spans="1:20" x14ac:dyDescent="0.3">
      <c r="A5654">
        <v>5653</v>
      </c>
      <c r="B5654" t="s">
        <v>8409</v>
      </c>
      <c r="C5654">
        <f t="shared" si="88"/>
        <v>40</v>
      </c>
      <c r="D5654" s="1">
        <v>43379</v>
      </c>
      <c r="E5654" s="1">
        <v>43384</v>
      </c>
      <c r="F5654" t="s">
        <v>46</v>
      </c>
      <c r="G5654" t="s">
        <v>1318</v>
      </c>
      <c r="H5654" t="s">
        <v>1319</v>
      </c>
      <c r="I5654" t="s">
        <v>37</v>
      </c>
      <c r="J5654" t="s">
        <v>23</v>
      </c>
      <c r="K5654" t="s">
        <v>262</v>
      </c>
      <c r="L5654" t="s">
        <v>263</v>
      </c>
      <c r="M5654">
        <v>10009</v>
      </c>
      <c r="N5654" t="s">
        <v>144</v>
      </c>
      <c r="O5654" t="s">
        <v>6540</v>
      </c>
      <c r="P5654" t="s">
        <v>42</v>
      </c>
      <c r="Q5654" t="s">
        <v>86</v>
      </c>
      <c r="R5654" t="s">
        <v>6541</v>
      </c>
      <c r="S5654">
        <v>40.99</v>
      </c>
      <c r="T5654" s="3"/>
    </row>
    <row r="5655" spans="1:20" x14ac:dyDescent="0.3">
      <c r="A5655">
        <v>5654</v>
      </c>
      <c r="B5655" t="s">
        <v>8410</v>
      </c>
      <c r="C5655">
        <f t="shared" si="88"/>
        <v>45</v>
      </c>
      <c r="D5655" s="1">
        <v>42312</v>
      </c>
      <c r="E5655" s="1">
        <v>42319</v>
      </c>
      <c r="F5655" t="s">
        <v>46</v>
      </c>
      <c r="G5655" t="s">
        <v>2172</v>
      </c>
      <c r="H5655" t="s">
        <v>2173</v>
      </c>
      <c r="I5655" t="s">
        <v>37</v>
      </c>
      <c r="J5655" t="s">
        <v>23</v>
      </c>
      <c r="K5655" t="s">
        <v>1172</v>
      </c>
      <c r="L5655" t="s">
        <v>39</v>
      </c>
      <c r="M5655">
        <v>90805</v>
      </c>
      <c r="N5655" t="s">
        <v>40</v>
      </c>
      <c r="O5655" t="s">
        <v>583</v>
      </c>
      <c r="P5655" t="s">
        <v>42</v>
      </c>
      <c r="Q5655" t="s">
        <v>64</v>
      </c>
      <c r="R5655" t="s">
        <v>584</v>
      </c>
      <c r="S5655">
        <v>2.94</v>
      </c>
      <c r="T5655" s="3"/>
    </row>
    <row r="5656" spans="1:20" x14ac:dyDescent="0.3">
      <c r="A5656">
        <v>5655</v>
      </c>
      <c r="B5656" t="s">
        <v>8411</v>
      </c>
      <c r="C5656">
        <f t="shared" si="88"/>
        <v>51</v>
      </c>
      <c r="D5656" s="1">
        <v>43087</v>
      </c>
      <c r="E5656" s="1">
        <v>43090</v>
      </c>
      <c r="F5656" t="s">
        <v>184</v>
      </c>
      <c r="G5656" t="s">
        <v>5008</v>
      </c>
      <c r="H5656" t="s">
        <v>5009</v>
      </c>
      <c r="I5656" t="s">
        <v>98</v>
      </c>
      <c r="J5656" t="s">
        <v>23</v>
      </c>
      <c r="K5656" t="s">
        <v>1977</v>
      </c>
      <c r="L5656" t="s">
        <v>416</v>
      </c>
      <c r="M5656">
        <v>97301</v>
      </c>
      <c r="N5656" t="s">
        <v>40</v>
      </c>
      <c r="O5656" t="s">
        <v>1723</v>
      </c>
      <c r="P5656" t="s">
        <v>42</v>
      </c>
      <c r="Q5656" t="s">
        <v>71</v>
      </c>
      <c r="R5656" t="s">
        <v>1724</v>
      </c>
      <c r="S5656">
        <v>45.24</v>
      </c>
      <c r="T5656" s="3"/>
    </row>
    <row r="5657" spans="1:20" x14ac:dyDescent="0.3">
      <c r="A5657">
        <v>5656</v>
      </c>
      <c r="B5657" t="s">
        <v>8411</v>
      </c>
      <c r="C5657">
        <f t="shared" si="88"/>
        <v>51</v>
      </c>
      <c r="D5657" s="1">
        <v>43087</v>
      </c>
      <c r="E5657" s="1">
        <v>43090</v>
      </c>
      <c r="F5657" t="s">
        <v>184</v>
      </c>
      <c r="G5657" t="s">
        <v>5008</v>
      </c>
      <c r="H5657" t="s">
        <v>5009</v>
      </c>
      <c r="I5657" t="s">
        <v>98</v>
      </c>
      <c r="J5657" t="s">
        <v>23</v>
      </c>
      <c r="K5657" t="s">
        <v>1977</v>
      </c>
      <c r="L5657" t="s">
        <v>416</v>
      </c>
      <c r="M5657">
        <v>97301</v>
      </c>
      <c r="N5657" t="s">
        <v>40</v>
      </c>
      <c r="O5657" t="s">
        <v>1988</v>
      </c>
      <c r="P5657" t="s">
        <v>42</v>
      </c>
      <c r="Q5657" t="s">
        <v>64</v>
      </c>
      <c r="R5657" t="s">
        <v>1989</v>
      </c>
      <c r="S5657">
        <v>18.687999999999999</v>
      </c>
      <c r="T5657" s="3"/>
    </row>
    <row r="5658" spans="1:20" x14ac:dyDescent="0.3">
      <c r="A5658">
        <v>5657</v>
      </c>
      <c r="B5658" t="s">
        <v>8411</v>
      </c>
      <c r="C5658">
        <f t="shared" si="88"/>
        <v>51</v>
      </c>
      <c r="D5658" s="1">
        <v>43087</v>
      </c>
      <c r="E5658" s="1">
        <v>43090</v>
      </c>
      <c r="F5658" t="s">
        <v>184</v>
      </c>
      <c r="G5658" t="s">
        <v>5008</v>
      </c>
      <c r="H5658" t="s">
        <v>5009</v>
      </c>
      <c r="I5658" t="s">
        <v>98</v>
      </c>
      <c r="J5658" t="s">
        <v>23</v>
      </c>
      <c r="K5658" t="s">
        <v>1977</v>
      </c>
      <c r="L5658" t="s">
        <v>416</v>
      </c>
      <c r="M5658">
        <v>97301</v>
      </c>
      <c r="N5658" t="s">
        <v>40</v>
      </c>
      <c r="O5658" t="s">
        <v>8337</v>
      </c>
      <c r="P5658" t="s">
        <v>42</v>
      </c>
      <c r="Q5658" t="s">
        <v>86</v>
      </c>
      <c r="R5658" t="s">
        <v>8338</v>
      </c>
      <c r="S5658">
        <v>11.648</v>
      </c>
      <c r="T5658" s="3"/>
    </row>
    <row r="5659" spans="1:20" x14ac:dyDescent="0.3">
      <c r="A5659">
        <v>5658</v>
      </c>
      <c r="B5659" t="s">
        <v>8411</v>
      </c>
      <c r="C5659">
        <f t="shared" si="88"/>
        <v>51</v>
      </c>
      <c r="D5659" s="1">
        <v>43087</v>
      </c>
      <c r="E5659" s="1">
        <v>43090</v>
      </c>
      <c r="F5659" t="s">
        <v>184</v>
      </c>
      <c r="G5659" t="s">
        <v>5008</v>
      </c>
      <c r="H5659" t="s">
        <v>5009</v>
      </c>
      <c r="I5659" t="s">
        <v>98</v>
      </c>
      <c r="J5659" t="s">
        <v>23</v>
      </c>
      <c r="K5659" t="s">
        <v>1977</v>
      </c>
      <c r="L5659" t="s">
        <v>416</v>
      </c>
      <c r="M5659">
        <v>97301</v>
      </c>
      <c r="N5659" t="s">
        <v>40</v>
      </c>
      <c r="O5659" t="s">
        <v>1697</v>
      </c>
      <c r="P5659" t="s">
        <v>67</v>
      </c>
      <c r="Q5659" t="s">
        <v>157</v>
      </c>
      <c r="R5659" t="s">
        <v>1698</v>
      </c>
      <c r="S5659">
        <v>112.776</v>
      </c>
      <c r="T5659" s="3"/>
    </row>
    <row r="5660" spans="1:20" x14ac:dyDescent="0.3">
      <c r="A5660">
        <v>5659</v>
      </c>
      <c r="B5660" t="s">
        <v>8411</v>
      </c>
      <c r="C5660">
        <f t="shared" si="88"/>
        <v>51</v>
      </c>
      <c r="D5660" s="1">
        <v>43087</v>
      </c>
      <c r="E5660" s="1">
        <v>43090</v>
      </c>
      <c r="F5660" t="s">
        <v>184</v>
      </c>
      <c r="G5660" t="s">
        <v>5008</v>
      </c>
      <c r="H5660" t="s">
        <v>5009</v>
      </c>
      <c r="I5660" t="s">
        <v>98</v>
      </c>
      <c r="J5660" t="s">
        <v>23</v>
      </c>
      <c r="K5660" t="s">
        <v>1977</v>
      </c>
      <c r="L5660" t="s">
        <v>416</v>
      </c>
      <c r="M5660">
        <v>97301</v>
      </c>
      <c r="N5660" t="s">
        <v>40</v>
      </c>
      <c r="O5660" t="s">
        <v>3924</v>
      </c>
      <c r="P5660" t="s">
        <v>28</v>
      </c>
      <c r="Q5660" t="s">
        <v>52</v>
      </c>
      <c r="R5660" t="s">
        <v>3925</v>
      </c>
      <c r="S5660">
        <v>377.45</v>
      </c>
      <c r="T5660" s="3"/>
    </row>
    <row r="5661" spans="1:20" x14ac:dyDescent="0.3">
      <c r="A5661">
        <v>5660</v>
      </c>
      <c r="B5661" t="s">
        <v>8411</v>
      </c>
      <c r="C5661">
        <f t="shared" si="88"/>
        <v>51</v>
      </c>
      <c r="D5661" s="1">
        <v>43087</v>
      </c>
      <c r="E5661" s="1">
        <v>43090</v>
      </c>
      <c r="F5661" t="s">
        <v>184</v>
      </c>
      <c r="G5661" t="s">
        <v>5008</v>
      </c>
      <c r="H5661" t="s">
        <v>5009</v>
      </c>
      <c r="I5661" t="s">
        <v>98</v>
      </c>
      <c r="J5661" t="s">
        <v>23</v>
      </c>
      <c r="K5661" t="s">
        <v>1977</v>
      </c>
      <c r="L5661" t="s">
        <v>416</v>
      </c>
      <c r="M5661">
        <v>97301</v>
      </c>
      <c r="N5661" t="s">
        <v>40</v>
      </c>
      <c r="O5661" t="s">
        <v>6428</v>
      </c>
      <c r="P5661" t="s">
        <v>42</v>
      </c>
      <c r="Q5661" t="s">
        <v>43</v>
      </c>
      <c r="R5661" t="s">
        <v>6429</v>
      </c>
      <c r="S5661">
        <v>15.936</v>
      </c>
      <c r="T5661" s="3"/>
    </row>
    <row r="5662" spans="1:20" x14ac:dyDescent="0.3">
      <c r="A5662">
        <v>5661</v>
      </c>
      <c r="B5662" t="s">
        <v>8411</v>
      </c>
      <c r="C5662">
        <f t="shared" si="88"/>
        <v>51</v>
      </c>
      <c r="D5662" s="1">
        <v>43087</v>
      </c>
      <c r="E5662" s="1">
        <v>43090</v>
      </c>
      <c r="F5662" t="s">
        <v>184</v>
      </c>
      <c r="G5662" t="s">
        <v>5008</v>
      </c>
      <c r="H5662" t="s">
        <v>5009</v>
      </c>
      <c r="I5662" t="s">
        <v>98</v>
      </c>
      <c r="J5662" t="s">
        <v>23</v>
      </c>
      <c r="K5662" t="s">
        <v>1977</v>
      </c>
      <c r="L5662" t="s">
        <v>416</v>
      </c>
      <c r="M5662">
        <v>97301</v>
      </c>
      <c r="N5662" t="s">
        <v>40</v>
      </c>
      <c r="O5662" t="s">
        <v>5690</v>
      </c>
      <c r="P5662" t="s">
        <v>67</v>
      </c>
      <c r="Q5662" t="s">
        <v>68</v>
      </c>
      <c r="R5662" t="s">
        <v>5691</v>
      </c>
      <c r="S5662">
        <v>28.68</v>
      </c>
      <c r="T5662" s="3"/>
    </row>
    <row r="5663" spans="1:20" x14ac:dyDescent="0.3">
      <c r="A5663">
        <v>5662</v>
      </c>
      <c r="B5663" t="s">
        <v>8412</v>
      </c>
      <c r="C5663">
        <f t="shared" si="88"/>
        <v>39</v>
      </c>
      <c r="D5663" s="1">
        <v>43002</v>
      </c>
      <c r="E5663" s="1">
        <v>43009</v>
      </c>
      <c r="F5663" t="s">
        <v>46</v>
      </c>
      <c r="G5663" t="s">
        <v>5793</v>
      </c>
      <c r="H5663" t="s">
        <v>5794</v>
      </c>
      <c r="I5663" t="s">
        <v>98</v>
      </c>
      <c r="J5663" t="s">
        <v>23</v>
      </c>
      <c r="K5663" t="s">
        <v>452</v>
      </c>
      <c r="L5663" t="s">
        <v>453</v>
      </c>
      <c r="M5663">
        <v>80013</v>
      </c>
      <c r="N5663" t="s">
        <v>40</v>
      </c>
      <c r="O5663" t="s">
        <v>1109</v>
      </c>
      <c r="P5663" t="s">
        <v>28</v>
      </c>
      <c r="Q5663" t="s">
        <v>61</v>
      </c>
      <c r="R5663" t="s">
        <v>1110</v>
      </c>
      <c r="S5663">
        <v>21.44</v>
      </c>
      <c r="T5663" s="3"/>
    </row>
    <row r="5664" spans="1:20" x14ac:dyDescent="0.3">
      <c r="A5664">
        <v>5663</v>
      </c>
      <c r="B5664" t="s">
        <v>8412</v>
      </c>
      <c r="C5664">
        <f t="shared" si="88"/>
        <v>39</v>
      </c>
      <c r="D5664" s="1">
        <v>43002</v>
      </c>
      <c r="E5664" s="1">
        <v>43009</v>
      </c>
      <c r="F5664" t="s">
        <v>46</v>
      </c>
      <c r="G5664" t="s">
        <v>5793</v>
      </c>
      <c r="H5664" t="s">
        <v>5794</v>
      </c>
      <c r="I5664" t="s">
        <v>98</v>
      </c>
      <c r="J5664" t="s">
        <v>23</v>
      </c>
      <c r="K5664" t="s">
        <v>452</v>
      </c>
      <c r="L5664" t="s">
        <v>453</v>
      </c>
      <c r="M5664">
        <v>80013</v>
      </c>
      <c r="N5664" t="s">
        <v>40</v>
      </c>
      <c r="O5664" t="s">
        <v>4154</v>
      </c>
      <c r="P5664" t="s">
        <v>42</v>
      </c>
      <c r="Q5664" t="s">
        <v>55</v>
      </c>
      <c r="R5664" t="s">
        <v>4155</v>
      </c>
      <c r="S5664">
        <v>511.05599999999998</v>
      </c>
      <c r="T5664" s="3"/>
    </row>
    <row r="5665" spans="1:20" x14ac:dyDescent="0.3">
      <c r="A5665">
        <v>5664</v>
      </c>
      <c r="B5665" t="s">
        <v>8413</v>
      </c>
      <c r="C5665">
        <f t="shared" si="88"/>
        <v>29</v>
      </c>
      <c r="D5665" s="1">
        <v>42937</v>
      </c>
      <c r="E5665" s="1">
        <v>42937</v>
      </c>
      <c r="F5665" t="s">
        <v>1289</v>
      </c>
      <c r="G5665" t="s">
        <v>6315</v>
      </c>
      <c r="H5665" t="s">
        <v>6316</v>
      </c>
      <c r="I5665" t="s">
        <v>37</v>
      </c>
      <c r="J5665" t="s">
        <v>23</v>
      </c>
      <c r="K5665" t="s">
        <v>603</v>
      </c>
      <c r="L5665" t="s">
        <v>494</v>
      </c>
      <c r="M5665">
        <v>43055</v>
      </c>
      <c r="N5665" t="s">
        <v>144</v>
      </c>
      <c r="O5665" t="s">
        <v>8414</v>
      </c>
      <c r="P5665" t="s">
        <v>42</v>
      </c>
      <c r="Q5665" t="s">
        <v>64</v>
      </c>
      <c r="R5665" t="s">
        <v>8415</v>
      </c>
      <c r="S5665">
        <v>18.655999999999999</v>
      </c>
      <c r="T5665" s="3"/>
    </row>
    <row r="5666" spans="1:20" x14ac:dyDescent="0.3">
      <c r="A5666">
        <v>5665</v>
      </c>
      <c r="B5666" t="s">
        <v>8413</v>
      </c>
      <c r="C5666">
        <f t="shared" si="88"/>
        <v>29</v>
      </c>
      <c r="D5666" s="1">
        <v>42937</v>
      </c>
      <c r="E5666" s="1">
        <v>42937</v>
      </c>
      <c r="F5666" t="s">
        <v>1289</v>
      </c>
      <c r="G5666" t="s">
        <v>6315</v>
      </c>
      <c r="H5666" t="s">
        <v>6316</v>
      </c>
      <c r="I5666" t="s">
        <v>37</v>
      </c>
      <c r="J5666" t="s">
        <v>23</v>
      </c>
      <c r="K5666" t="s">
        <v>603</v>
      </c>
      <c r="L5666" t="s">
        <v>494</v>
      </c>
      <c r="M5666">
        <v>43055</v>
      </c>
      <c r="N5666" t="s">
        <v>144</v>
      </c>
      <c r="O5666" t="s">
        <v>4320</v>
      </c>
      <c r="P5666" t="s">
        <v>42</v>
      </c>
      <c r="Q5666" t="s">
        <v>71</v>
      </c>
      <c r="R5666" t="s">
        <v>4321</v>
      </c>
      <c r="S5666">
        <v>11.087999999999999</v>
      </c>
      <c r="T5666" s="3"/>
    </row>
    <row r="5667" spans="1:20" x14ac:dyDescent="0.3">
      <c r="A5667">
        <v>5666</v>
      </c>
      <c r="B5667" t="s">
        <v>8413</v>
      </c>
      <c r="C5667">
        <f t="shared" si="88"/>
        <v>29</v>
      </c>
      <c r="D5667" s="1">
        <v>42937</v>
      </c>
      <c r="E5667" s="1">
        <v>42937</v>
      </c>
      <c r="F5667" t="s">
        <v>1289</v>
      </c>
      <c r="G5667" t="s">
        <v>6315</v>
      </c>
      <c r="H5667" t="s">
        <v>6316</v>
      </c>
      <c r="I5667" t="s">
        <v>37</v>
      </c>
      <c r="J5667" t="s">
        <v>23</v>
      </c>
      <c r="K5667" t="s">
        <v>603</v>
      </c>
      <c r="L5667" t="s">
        <v>494</v>
      </c>
      <c r="M5667">
        <v>43055</v>
      </c>
      <c r="N5667" t="s">
        <v>144</v>
      </c>
      <c r="O5667" t="s">
        <v>932</v>
      </c>
      <c r="P5667" t="s">
        <v>42</v>
      </c>
      <c r="Q5667" t="s">
        <v>55</v>
      </c>
      <c r="R5667" t="s">
        <v>933</v>
      </c>
      <c r="S5667">
        <v>66.688000000000002</v>
      </c>
      <c r="T5667" s="3"/>
    </row>
    <row r="5668" spans="1:20" x14ac:dyDescent="0.3">
      <c r="A5668">
        <v>5667</v>
      </c>
      <c r="B5668" t="s">
        <v>8413</v>
      </c>
      <c r="C5668">
        <f t="shared" si="88"/>
        <v>29</v>
      </c>
      <c r="D5668" s="1">
        <v>42937</v>
      </c>
      <c r="E5668" s="1">
        <v>42937</v>
      </c>
      <c r="F5668" t="s">
        <v>1289</v>
      </c>
      <c r="G5668" t="s">
        <v>6315</v>
      </c>
      <c r="H5668" t="s">
        <v>6316</v>
      </c>
      <c r="I5668" t="s">
        <v>37</v>
      </c>
      <c r="J5668" t="s">
        <v>23</v>
      </c>
      <c r="K5668" t="s">
        <v>603</v>
      </c>
      <c r="L5668" t="s">
        <v>494</v>
      </c>
      <c r="M5668">
        <v>43055</v>
      </c>
      <c r="N5668" t="s">
        <v>144</v>
      </c>
      <c r="O5668" t="s">
        <v>3223</v>
      </c>
      <c r="P5668" t="s">
        <v>42</v>
      </c>
      <c r="Q5668" t="s">
        <v>55</v>
      </c>
      <c r="R5668" t="s">
        <v>3224</v>
      </c>
      <c r="S5668">
        <v>99.488</v>
      </c>
      <c r="T5668" s="3"/>
    </row>
    <row r="5669" spans="1:20" x14ac:dyDescent="0.3">
      <c r="A5669">
        <v>5668</v>
      </c>
      <c r="B5669" t="s">
        <v>8416</v>
      </c>
      <c r="C5669">
        <f t="shared" si="88"/>
        <v>24</v>
      </c>
      <c r="D5669" s="1">
        <v>42897</v>
      </c>
      <c r="E5669" s="1">
        <v>42901</v>
      </c>
      <c r="F5669" t="s">
        <v>46</v>
      </c>
      <c r="G5669" t="s">
        <v>2816</v>
      </c>
      <c r="H5669" t="s">
        <v>2817</v>
      </c>
      <c r="I5669" t="s">
        <v>22</v>
      </c>
      <c r="J5669" t="s">
        <v>23</v>
      </c>
      <c r="K5669" t="s">
        <v>91</v>
      </c>
      <c r="L5669" t="s">
        <v>92</v>
      </c>
      <c r="M5669">
        <v>98103</v>
      </c>
      <c r="N5669" t="s">
        <v>40</v>
      </c>
      <c r="O5669" t="s">
        <v>2622</v>
      </c>
      <c r="P5669" t="s">
        <v>42</v>
      </c>
      <c r="Q5669" t="s">
        <v>43</v>
      </c>
      <c r="R5669" t="s">
        <v>2623</v>
      </c>
      <c r="S5669">
        <v>14.62</v>
      </c>
      <c r="T5669" s="3"/>
    </row>
    <row r="5670" spans="1:20" x14ac:dyDescent="0.3">
      <c r="A5670">
        <v>5669</v>
      </c>
      <c r="B5670" t="s">
        <v>8416</v>
      </c>
      <c r="C5670">
        <f t="shared" si="88"/>
        <v>24</v>
      </c>
      <c r="D5670" s="1">
        <v>42897</v>
      </c>
      <c r="E5670" s="1">
        <v>42901</v>
      </c>
      <c r="F5670" t="s">
        <v>46</v>
      </c>
      <c r="G5670" t="s">
        <v>2816</v>
      </c>
      <c r="H5670" t="s">
        <v>2817</v>
      </c>
      <c r="I5670" t="s">
        <v>22</v>
      </c>
      <c r="J5670" t="s">
        <v>23</v>
      </c>
      <c r="K5670" t="s">
        <v>91</v>
      </c>
      <c r="L5670" t="s">
        <v>92</v>
      </c>
      <c r="M5670">
        <v>98103</v>
      </c>
      <c r="N5670" t="s">
        <v>40</v>
      </c>
      <c r="O5670" t="s">
        <v>2107</v>
      </c>
      <c r="P5670" t="s">
        <v>42</v>
      </c>
      <c r="Q5670" t="s">
        <v>71</v>
      </c>
      <c r="R5670" t="s">
        <v>2108</v>
      </c>
      <c r="S5670">
        <v>53.984000000000002</v>
      </c>
      <c r="T5670" s="3"/>
    </row>
    <row r="5671" spans="1:20" x14ac:dyDescent="0.3">
      <c r="A5671">
        <v>5670</v>
      </c>
      <c r="B5671" t="s">
        <v>8416</v>
      </c>
      <c r="C5671">
        <f t="shared" si="88"/>
        <v>24</v>
      </c>
      <c r="D5671" s="1">
        <v>42897</v>
      </c>
      <c r="E5671" s="1">
        <v>42901</v>
      </c>
      <c r="F5671" t="s">
        <v>46</v>
      </c>
      <c r="G5671" t="s">
        <v>2816</v>
      </c>
      <c r="H5671" t="s">
        <v>2817</v>
      </c>
      <c r="I5671" t="s">
        <v>22</v>
      </c>
      <c r="J5671" t="s">
        <v>23</v>
      </c>
      <c r="K5671" t="s">
        <v>91</v>
      </c>
      <c r="L5671" t="s">
        <v>92</v>
      </c>
      <c r="M5671">
        <v>98103</v>
      </c>
      <c r="N5671" t="s">
        <v>40</v>
      </c>
      <c r="O5671" t="s">
        <v>5331</v>
      </c>
      <c r="P5671" t="s">
        <v>67</v>
      </c>
      <c r="Q5671" t="s">
        <v>157</v>
      </c>
      <c r="R5671" t="s">
        <v>5332</v>
      </c>
      <c r="S5671">
        <v>389.97</v>
      </c>
      <c r="T5671" s="3"/>
    </row>
    <row r="5672" spans="1:20" x14ac:dyDescent="0.3">
      <c r="A5672">
        <v>5671</v>
      </c>
      <c r="B5672" t="s">
        <v>8417</v>
      </c>
      <c r="C5672">
        <f t="shared" si="88"/>
        <v>24</v>
      </c>
      <c r="D5672" s="1">
        <v>42530</v>
      </c>
      <c r="E5672" s="1">
        <v>42532</v>
      </c>
      <c r="F5672" t="s">
        <v>19</v>
      </c>
      <c r="G5672" t="s">
        <v>1946</v>
      </c>
      <c r="H5672" t="s">
        <v>1947</v>
      </c>
      <c r="I5672" t="s">
        <v>22</v>
      </c>
      <c r="J5672" t="s">
        <v>23</v>
      </c>
      <c r="K5672" t="s">
        <v>8418</v>
      </c>
      <c r="L5672" t="s">
        <v>6264</v>
      </c>
      <c r="M5672">
        <v>83201</v>
      </c>
      <c r="N5672" t="s">
        <v>40</v>
      </c>
      <c r="O5672" t="s">
        <v>8244</v>
      </c>
      <c r="P5672" t="s">
        <v>28</v>
      </c>
      <c r="Q5672" t="s">
        <v>61</v>
      </c>
      <c r="R5672" t="s">
        <v>8245</v>
      </c>
      <c r="S5672">
        <v>355.36</v>
      </c>
      <c r="T5672" s="3"/>
    </row>
    <row r="5673" spans="1:20" x14ac:dyDescent="0.3">
      <c r="A5673">
        <v>5672</v>
      </c>
      <c r="B5673" t="s">
        <v>8417</v>
      </c>
      <c r="C5673">
        <f t="shared" si="88"/>
        <v>24</v>
      </c>
      <c r="D5673" s="1">
        <v>42530</v>
      </c>
      <c r="E5673" s="1">
        <v>42532</v>
      </c>
      <c r="F5673" t="s">
        <v>19</v>
      </c>
      <c r="G5673" t="s">
        <v>1946</v>
      </c>
      <c r="H5673" t="s">
        <v>1947</v>
      </c>
      <c r="I5673" t="s">
        <v>22</v>
      </c>
      <c r="J5673" t="s">
        <v>23</v>
      </c>
      <c r="K5673" t="s">
        <v>8418</v>
      </c>
      <c r="L5673" t="s">
        <v>6264</v>
      </c>
      <c r="M5673">
        <v>83201</v>
      </c>
      <c r="N5673" t="s">
        <v>40</v>
      </c>
      <c r="O5673" t="s">
        <v>7944</v>
      </c>
      <c r="P5673" t="s">
        <v>67</v>
      </c>
      <c r="Q5673" t="s">
        <v>68</v>
      </c>
      <c r="R5673" t="s">
        <v>7945</v>
      </c>
      <c r="S5673">
        <v>140.376</v>
      </c>
      <c r="T5673" s="3"/>
    </row>
    <row r="5674" spans="1:20" x14ac:dyDescent="0.3">
      <c r="A5674">
        <v>5673</v>
      </c>
      <c r="B5674" t="s">
        <v>8419</v>
      </c>
      <c r="C5674">
        <f t="shared" si="88"/>
        <v>43</v>
      </c>
      <c r="D5674" s="1">
        <v>43400</v>
      </c>
      <c r="E5674" s="1">
        <v>43407</v>
      </c>
      <c r="F5674" t="s">
        <v>46</v>
      </c>
      <c r="G5674" t="s">
        <v>581</v>
      </c>
      <c r="H5674" t="s">
        <v>582</v>
      </c>
      <c r="I5674" t="s">
        <v>37</v>
      </c>
      <c r="J5674" t="s">
        <v>23</v>
      </c>
      <c r="K5674" t="s">
        <v>813</v>
      </c>
      <c r="L5674" t="s">
        <v>100</v>
      </c>
      <c r="M5674">
        <v>75081</v>
      </c>
      <c r="N5674" t="s">
        <v>101</v>
      </c>
      <c r="O5674" t="s">
        <v>7429</v>
      </c>
      <c r="P5674" t="s">
        <v>42</v>
      </c>
      <c r="Q5674" t="s">
        <v>169</v>
      </c>
      <c r="R5674" t="s">
        <v>7430</v>
      </c>
      <c r="S5674">
        <v>15.84</v>
      </c>
      <c r="T5674" s="3"/>
    </row>
    <row r="5675" spans="1:20" x14ac:dyDescent="0.3">
      <c r="A5675">
        <v>5674</v>
      </c>
      <c r="B5675" t="s">
        <v>8419</v>
      </c>
      <c r="C5675">
        <f t="shared" si="88"/>
        <v>43</v>
      </c>
      <c r="D5675" s="1">
        <v>43400</v>
      </c>
      <c r="E5675" s="1">
        <v>43407</v>
      </c>
      <c r="F5675" t="s">
        <v>46</v>
      </c>
      <c r="G5675" t="s">
        <v>581</v>
      </c>
      <c r="H5675" t="s">
        <v>582</v>
      </c>
      <c r="I5675" t="s">
        <v>37</v>
      </c>
      <c r="J5675" t="s">
        <v>23</v>
      </c>
      <c r="K5675" t="s">
        <v>813</v>
      </c>
      <c r="L5675" t="s">
        <v>100</v>
      </c>
      <c r="M5675">
        <v>75081</v>
      </c>
      <c r="N5675" t="s">
        <v>101</v>
      </c>
      <c r="O5675" t="s">
        <v>2031</v>
      </c>
      <c r="P5675" t="s">
        <v>42</v>
      </c>
      <c r="Q5675" t="s">
        <v>86</v>
      </c>
      <c r="R5675" t="s">
        <v>2032</v>
      </c>
      <c r="S5675">
        <v>8.4480000000000004</v>
      </c>
      <c r="T5675" s="3"/>
    </row>
    <row r="5676" spans="1:20" x14ac:dyDescent="0.3">
      <c r="A5676">
        <v>5675</v>
      </c>
      <c r="B5676" t="s">
        <v>8420</v>
      </c>
      <c r="C5676">
        <f t="shared" si="88"/>
        <v>4</v>
      </c>
      <c r="D5676" s="1">
        <v>42757</v>
      </c>
      <c r="E5676" s="1">
        <v>42762</v>
      </c>
      <c r="F5676" t="s">
        <v>46</v>
      </c>
      <c r="G5676" t="s">
        <v>4271</v>
      </c>
      <c r="H5676" t="s">
        <v>4272</v>
      </c>
      <c r="I5676" t="s">
        <v>22</v>
      </c>
      <c r="J5676" t="s">
        <v>23</v>
      </c>
      <c r="K5676" t="s">
        <v>91</v>
      </c>
      <c r="L5676" t="s">
        <v>92</v>
      </c>
      <c r="M5676">
        <v>98105</v>
      </c>
      <c r="N5676" t="s">
        <v>40</v>
      </c>
      <c r="O5676" t="s">
        <v>2519</v>
      </c>
      <c r="P5676" t="s">
        <v>42</v>
      </c>
      <c r="Q5676" t="s">
        <v>86</v>
      </c>
      <c r="R5676" t="s">
        <v>2520</v>
      </c>
      <c r="S5676">
        <v>12.96</v>
      </c>
      <c r="T5676" s="3"/>
    </row>
    <row r="5677" spans="1:20" x14ac:dyDescent="0.3">
      <c r="A5677">
        <v>5676</v>
      </c>
      <c r="B5677" t="s">
        <v>8421</v>
      </c>
      <c r="C5677">
        <f t="shared" si="88"/>
        <v>22</v>
      </c>
      <c r="D5677" s="1">
        <v>42152</v>
      </c>
      <c r="E5677" s="1">
        <v>42157</v>
      </c>
      <c r="F5677" t="s">
        <v>46</v>
      </c>
      <c r="G5677" t="s">
        <v>5292</v>
      </c>
      <c r="H5677" t="s">
        <v>5293</v>
      </c>
      <c r="I5677" t="s">
        <v>37</v>
      </c>
      <c r="J5677" t="s">
        <v>23</v>
      </c>
      <c r="K5677" t="s">
        <v>91</v>
      </c>
      <c r="L5677" t="s">
        <v>92</v>
      </c>
      <c r="M5677">
        <v>98115</v>
      </c>
      <c r="N5677" t="s">
        <v>40</v>
      </c>
      <c r="O5677" t="s">
        <v>764</v>
      </c>
      <c r="P5677" t="s">
        <v>67</v>
      </c>
      <c r="Q5677" t="s">
        <v>68</v>
      </c>
      <c r="R5677" t="s">
        <v>765</v>
      </c>
      <c r="S5677">
        <v>57.408000000000001</v>
      </c>
      <c r="T5677" s="3"/>
    </row>
    <row r="5678" spans="1:20" x14ac:dyDescent="0.3">
      <c r="A5678">
        <v>5677</v>
      </c>
      <c r="B5678" t="s">
        <v>8421</v>
      </c>
      <c r="C5678">
        <f t="shared" si="88"/>
        <v>22</v>
      </c>
      <c r="D5678" s="1">
        <v>42152</v>
      </c>
      <c r="E5678" s="1">
        <v>42157</v>
      </c>
      <c r="F5678" t="s">
        <v>46</v>
      </c>
      <c r="G5678" t="s">
        <v>5292</v>
      </c>
      <c r="H5678" t="s">
        <v>5293</v>
      </c>
      <c r="I5678" t="s">
        <v>37</v>
      </c>
      <c r="J5678" t="s">
        <v>23</v>
      </c>
      <c r="K5678" t="s">
        <v>91</v>
      </c>
      <c r="L5678" t="s">
        <v>92</v>
      </c>
      <c r="M5678">
        <v>98115</v>
      </c>
      <c r="N5678" t="s">
        <v>40</v>
      </c>
      <c r="O5678" t="s">
        <v>7696</v>
      </c>
      <c r="P5678" t="s">
        <v>67</v>
      </c>
      <c r="Q5678" t="s">
        <v>157</v>
      </c>
      <c r="R5678" t="s">
        <v>7697</v>
      </c>
      <c r="S5678">
        <v>27.6</v>
      </c>
      <c r="T5678" s="3"/>
    </row>
    <row r="5679" spans="1:20" x14ac:dyDescent="0.3">
      <c r="A5679">
        <v>5678</v>
      </c>
      <c r="B5679" t="s">
        <v>8422</v>
      </c>
      <c r="C5679">
        <f t="shared" si="88"/>
        <v>53</v>
      </c>
      <c r="D5679" s="1">
        <v>42367</v>
      </c>
      <c r="E5679" s="1">
        <v>42374</v>
      </c>
      <c r="F5679" t="s">
        <v>46</v>
      </c>
      <c r="G5679" t="s">
        <v>1975</v>
      </c>
      <c r="H5679" t="s">
        <v>1976</v>
      </c>
      <c r="I5679" t="s">
        <v>22</v>
      </c>
      <c r="J5679" t="s">
        <v>23</v>
      </c>
      <c r="K5679" t="s">
        <v>299</v>
      </c>
      <c r="L5679" t="s">
        <v>207</v>
      </c>
      <c r="M5679">
        <v>60610</v>
      </c>
      <c r="N5679" t="s">
        <v>101</v>
      </c>
      <c r="O5679" t="s">
        <v>6550</v>
      </c>
      <c r="P5679" t="s">
        <v>28</v>
      </c>
      <c r="Q5679" t="s">
        <v>61</v>
      </c>
      <c r="R5679" t="s">
        <v>6551</v>
      </c>
      <c r="S5679">
        <v>38.975999999999999</v>
      </c>
      <c r="T5679" s="3"/>
    </row>
    <row r="5680" spans="1:20" x14ac:dyDescent="0.3">
      <c r="A5680">
        <v>5679</v>
      </c>
      <c r="B5680" t="s">
        <v>8423</v>
      </c>
      <c r="C5680">
        <f t="shared" si="88"/>
        <v>30</v>
      </c>
      <c r="D5680" s="1">
        <v>42944</v>
      </c>
      <c r="E5680" s="1">
        <v>42950</v>
      </c>
      <c r="F5680" t="s">
        <v>46</v>
      </c>
      <c r="G5680" t="s">
        <v>5873</v>
      </c>
      <c r="H5680" t="s">
        <v>5874</v>
      </c>
      <c r="I5680" t="s">
        <v>98</v>
      </c>
      <c r="J5680" t="s">
        <v>23</v>
      </c>
      <c r="K5680" t="s">
        <v>8424</v>
      </c>
      <c r="L5680" t="s">
        <v>234</v>
      </c>
      <c r="M5680">
        <v>49423</v>
      </c>
      <c r="N5680" t="s">
        <v>101</v>
      </c>
      <c r="O5680" t="s">
        <v>3311</v>
      </c>
      <c r="P5680" t="s">
        <v>42</v>
      </c>
      <c r="Q5680" t="s">
        <v>265</v>
      </c>
      <c r="R5680" t="s">
        <v>559</v>
      </c>
      <c r="S5680">
        <v>20.440000000000001</v>
      </c>
      <c r="T5680" s="3"/>
    </row>
    <row r="5681" spans="1:20" x14ac:dyDescent="0.3">
      <c r="A5681">
        <v>5680</v>
      </c>
      <c r="B5681" t="s">
        <v>8423</v>
      </c>
      <c r="C5681">
        <f t="shared" si="88"/>
        <v>30</v>
      </c>
      <c r="D5681" s="1">
        <v>42944</v>
      </c>
      <c r="E5681" s="1">
        <v>42950</v>
      </c>
      <c r="F5681" t="s">
        <v>46</v>
      </c>
      <c r="G5681" t="s">
        <v>5873</v>
      </c>
      <c r="H5681" t="s">
        <v>5874</v>
      </c>
      <c r="I5681" t="s">
        <v>98</v>
      </c>
      <c r="J5681" t="s">
        <v>23</v>
      </c>
      <c r="K5681" t="s">
        <v>8424</v>
      </c>
      <c r="L5681" t="s">
        <v>234</v>
      </c>
      <c r="M5681">
        <v>49423</v>
      </c>
      <c r="N5681" t="s">
        <v>101</v>
      </c>
      <c r="O5681" t="s">
        <v>2014</v>
      </c>
      <c r="P5681" t="s">
        <v>42</v>
      </c>
      <c r="Q5681" t="s">
        <v>86</v>
      </c>
      <c r="R5681" t="s">
        <v>2015</v>
      </c>
      <c r="S5681">
        <v>109.92</v>
      </c>
      <c r="T5681" s="3"/>
    </row>
    <row r="5682" spans="1:20" x14ac:dyDescent="0.3">
      <c r="A5682">
        <v>5681</v>
      </c>
      <c r="B5682" t="s">
        <v>8425</v>
      </c>
      <c r="C5682">
        <f t="shared" si="88"/>
        <v>39</v>
      </c>
      <c r="D5682" s="1">
        <v>43002</v>
      </c>
      <c r="E5682" s="1">
        <v>43008</v>
      </c>
      <c r="F5682" t="s">
        <v>46</v>
      </c>
      <c r="G5682" t="s">
        <v>4679</v>
      </c>
      <c r="H5682" t="s">
        <v>4680</v>
      </c>
      <c r="I5682" t="s">
        <v>22</v>
      </c>
      <c r="J5682" t="s">
        <v>23</v>
      </c>
      <c r="K5682" t="s">
        <v>7196</v>
      </c>
      <c r="L5682" t="s">
        <v>646</v>
      </c>
      <c r="M5682">
        <v>74012</v>
      </c>
      <c r="N5682" t="s">
        <v>101</v>
      </c>
      <c r="O5682" t="s">
        <v>4837</v>
      </c>
      <c r="P5682" t="s">
        <v>42</v>
      </c>
      <c r="Q5682" t="s">
        <v>71</v>
      </c>
      <c r="R5682" t="s">
        <v>4838</v>
      </c>
      <c r="S5682">
        <v>6.38</v>
      </c>
      <c r="T5682" s="3"/>
    </row>
    <row r="5683" spans="1:20" x14ac:dyDescent="0.3">
      <c r="A5683">
        <v>5682</v>
      </c>
      <c r="B5683" t="s">
        <v>8425</v>
      </c>
      <c r="C5683">
        <f t="shared" si="88"/>
        <v>39</v>
      </c>
      <c r="D5683" s="1">
        <v>43002</v>
      </c>
      <c r="E5683" s="1">
        <v>43008</v>
      </c>
      <c r="F5683" t="s">
        <v>46</v>
      </c>
      <c r="G5683" t="s">
        <v>4679</v>
      </c>
      <c r="H5683" t="s">
        <v>4680</v>
      </c>
      <c r="I5683" t="s">
        <v>22</v>
      </c>
      <c r="J5683" t="s">
        <v>23</v>
      </c>
      <c r="K5683" t="s">
        <v>7196</v>
      </c>
      <c r="L5683" t="s">
        <v>646</v>
      </c>
      <c r="M5683">
        <v>74012</v>
      </c>
      <c r="N5683" t="s">
        <v>101</v>
      </c>
      <c r="O5683" t="s">
        <v>275</v>
      </c>
      <c r="P5683" t="s">
        <v>42</v>
      </c>
      <c r="Q5683" t="s">
        <v>86</v>
      </c>
      <c r="R5683" t="s">
        <v>276</v>
      </c>
      <c r="S5683">
        <v>6.48</v>
      </c>
      <c r="T5683" s="3"/>
    </row>
    <row r="5684" spans="1:20" x14ac:dyDescent="0.3">
      <c r="A5684">
        <v>5683</v>
      </c>
      <c r="B5684" t="s">
        <v>8426</v>
      </c>
      <c r="C5684">
        <f t="shared" si="88"/>
        <v>14</v>
      </c>
      <c r="D5684" s="1">
        <v>42096</v>
      </c>
      <c r="E5684" s="1">
        <v>42102</v>
      </c>
      <c r="F5684" t="s">
        <v>46</v>
      </c>
      <c r="G5684" t="s">
        <v>2986</v>
      </c>
      <c r="H5684" t="s">
        <v>2987</v>
      </c>
      <c r="I5684" t="s">
        <v>22</v>
      </c>
      <c r="J5684" t="s">
        <v>23</v>
      </c>
      <c r="K5684" t="s">
        <v>7727</v>
      </c>
      <c r="L5684" t="s">
        <v>1271</v>
      </c>
      <c r="M5684">
        <v>30605</v>
      </c>
      <c r="N5684" t="s">
        <v>26</v>
      </c>
      <c r="O5684" t="s">
        <v>7300</v>
      </c>
      <c r="P5684" t="s">
        <v>42</v>
      </c>
      <c r="Q5684" t="s">
        <v>86</v>
      </c>
      <c r="R5684" t="s">
        <v>7301</v>
      </c>
      <c r="S5684">
        <v>15.84</v>
      </c>
      <c r="T5684" s="3"/>
    </row>
    <row r="5685" spans="1:20" x14ac:dyDescent="0.3">
      <c r="A5685">
        <v>5684</v>
      </c>
      <c r="B5685" t="s">
        <v>8426</v>
      </c>
      <c r="C5685">
        <f t="shared" si="88"/>
        <v>14</v>
      </c>
      <c r="D5685" s="1">
        <v>42096</v>
      </c>
      <c r="E5685" s="1">
        <v>42102</v>
      </c>
      <c r="F5685" t="s">
        <v>46</v>
      </c>
      <c r="G5685" t="s">
        <v>2986</v>
      </c>
      <c r="H5685" t="s">
        <v>2987</v>
      </c>
      <c r="I5685" t="s">
        <v>22</v>
      </c>
      <c r="J5685" t="s">
        <v>23</v>
      </c>
      <c r="K5685" t="s">
        <v>7727</v>
      </c>
      <c r="L5685" t="s">
        <v>1271</v>
      </c>
      <c r="M5685">
        <v>30605</v>
      </c>
      <c r="N5685" t="s">
        <v>26</v>
      </c>
      <c r="O5685" t="s">
        <v>6525</v>
      </c>
      <c r="P5685" t="s">
        <v>67</v>
      </c>
      <c r="Q5685" t="s">
        <v>68</v>
      </c>
      <c r="R5685" t="s">
        <v>6526</v>
      </c>
      <c r="S5685">
        <v>1049.93</v>
      </c>
      <c r="T5685" s="3"/>
    </row>
    <row r="5686" spans="1:20" x14ac:dyDescent="0.3">
      <c r="A5686">
        <v>5685</v>
      </c>
      <c r="B5686" t="s">
        <v>8426</v>
      </c>
      <c r="C5686">
        <f t="shared" si="88"/>
        <v>14</v>
      </c>
      <c r="D5686" s="1">
        <v>42096</v>
      </c>
      <c r="E5686" s="1">
        <v>42102</v>
      </c>
      <c r="F5686" t="s">
        <v>46</v>
      </c>
      <c r="G5686" t="s">
        <v>2986</v>
      </c>
      <c r="H5686" t="s">
        <v>2987</v>
      </c>
      <c r="I5686" t="s">
        <v>22</v>
      </c>
      <c r="J5686" t="s">
        <v>23</v>
      </c>
      <c r="K5686" t="s">
        <v>7727</v>
      </c>
      <c r="L5686" t="s">
        <v>1271</v>
      </c>
      <c r="M5686">
        <v>30605</v>
      </c>
      <c r="N5686" t="s">
        <v>26</v>
      </c>
      <c r="O5686" t="s">
        <v>5166</v>
      </c>
      <c r="P5686" t="s">
        <v>42</v>
      </c>
      <c r="Q5686" t="s">
        <v>74</v>
      </c>
      <c r="R5686" t="s">
        <v>5167</v>
      </c>
      <c r="S5686">
        <v>154.9</v>
      </c>
      <c r="T5686" s="3"/>
    </row>
    <row r="5687" spans="1:20" x14ac:dyDescent="0.3">
      <c r="A5687">
        <v>5686</v>
      </c>
      <c r="B5687" t="s">
        <v>8427</v>
      </c>
      <c r="C5687">
        <f t="shared" si="88"/>
        <v>45</v>
      </c>
      <c r="D5687" s="1">
        <v>42679</v>
      </c>
      <c r="E5687" s="1">
        <v>42679</v>
      </c>
      <c r="F5687" t="s">
        <v>1289</v>
      </c>
      <c r="G5687" t="s">
        <v>914</v>
      </c>
      <c r="H5687" t="s">
        <v>915</v>
      </c>
      <c r="I5687" t="s">
        <v>22</v>
      </c>
      <c r="J5687" t="s">
        <v>23</v>
      </c>
      <c r="K5687" t="s">
        <v>91</v>
      </c>
      <c r="L5687" t="s">
        <v>92</v>
      </c>
      <c r="M5687">
        <v>98105</v>
      </c>
      <c r="N5687" t="s">
        <v>40</v>
      </c>
      <c r="O5687" t="s">
        <v>458</v>
      </c>
      <c r="P5687" t="s">
        <v>42</v>
      </c>
      <c r="Q5687" t="s">
        <v>71</v>
      </c>
      <c r="R5687" t="s">
        <v>459</v>
      </c>
      <c r="S5687">
        <v>98.352000000000004</v>
      </c>
      <c r="T5687" s="3"/>
    </row>
    <row r="5688" spans="1:20" x14ac:dyDescent="0.3">
      <c r="A5688">
        <v>5687</v>
      </c>
      <c r="B5688" t="s">
        <v>8428</v>
      </c>
      <c r="C5688">
        <f t="shared" si="88"/>
        <v>31</v>
      </c>
      <c r="D5688" s="1">
        <v>42213</v>
      </c>
      <c r="E5688" s="1">
        <v>42213</v>
      </c>
      <c r="F5688" t="s">
        <v>1289</v>
      </c>
      <c r="G5688" t="s">
        <v>2003</v>
      </c>
      <c r="H5688" t="s">
        <v>2004</v>
      </c>
      <c r="I5688" t="s">
        <v>22</v>
      </c>
      <c r="J5688" t="s">
        <v>23</v>
      </c>
      <c r="K5688" t="s">
        <v>4741</v>
      </c>
      <c r="L5688" t="s">
        <v>50</v>
      </c>
      <c r="M5688">
        <v>32712</v>
      </c>
      <c r="N5688" t="s">
        <v>26</v>
      </c>
      <c r="O5688" t="s">
        <v>495</v>
      </c>
      <c r="P5688" t="s">
        <v>42</v>
      </c>
      <c r="Q5688" t="s">
        <v>265</v>
      </c>
      <c r="R5688" t="s">
        <v>496</v>
      </c>
      <c r="S5688">
        <v>14.32</v>
      </c>
      <c r="T5688" s="3"/>
    </row>
    <row r="5689" spans="1:20" x14ac:dyDescent="0.3">
      <c r="A5689">
        <v>5688</v>
      </c>
      <c r="B5689" t="s">
        <v>8428</v>
      </c>
      <c r="C5689">
        <f t="shared" si="88"/>
        <v>31</v>
      </c>
      <c r="D5689" s="1">
        <v>42213</v>
      </c>
      <c r="E5689" s="1">
        <v>42213</v>
      </c>
      <c r="F5689" t="s">
        <v>1289</v>
      </c>
      <c r="G5689" t="s">
        <v>2003</v>
      </c>
      <c r="H5689" t="s">
        <v>2004</v>
      </c>
      <c r="I5689" t="s">
        <v>22</v>
      </c>
      <c r="J5689" t="s">
        <v>23</v>
      </c>
      <c r="K5689" t="s">
        <v>4741</v>
      </c>
      <c r="L5689" t="s">
        <v>50</v>
      </c>
      <c r="M5689">
        <v>32712</v>
      </c>
      <c r="N5689" t="s">
        <v>26</v>
      </c>
      <c r="O5689" t="s">
        <v>5046</v>
      </c>
      <c r="P5689" t="s">
        <v>28</v>
      </c>
      <c r="Q5689" t="s">
        <v>61</v>
      </c>
      <c r="R5689" t="s">
        <v>5047</v>
      </c>
      <c r="S5689">
        <v>129.88800000000001</v>
      </c>
      <c r="T5689" s="3"/>
    </row>
    <row r="5690" spans="1:20" x14ac:dyDescent="0.3">
      <c r="A5690">
        <v>5689</v>
      </c>
      <c r="B5690" t="s">
        <v>8428</v>
      </c>
      <c r="C5690">
        <f t="shared" si="88"/>
        <v>31</v>
      </c>
      <c r="D5690" s="1">
        <v>42213</v>
      </c>
      <c r="E5690" s="1">
        <v>42213</v>
      </c>
      <c r="F5690" t="s">
        <v>1289</v>
      </c>
      <c r="G5690" t="s">
        <v>2003</v>
      </c>
      <c r="H5690" t="s">
        <v>2004</v>
      </c>
      <c r="I5690" t="s">
        <v>22</v>
      </c>
      <c r="J5690" t="s">
        <v>23</v>
      </c>
      <c r="K5690" t="s">
        <v>4741</v>
      </c>
      <c r="L5690" t="s">
        <v>50</v>
      </c>
      <c r="M5690">
        <v>32712</v>
      </c>
      <c r="N5690" t="s">
        <v>26</v>
      </c>
      <c r="O5690" t="s">
        <v>4864</v>
      </c>
      <c r="P5690" t="s">
        <v>42</v>
      </c>
      <c r="Q5690" t="s">
        <v>169</v>
      </c>
      <c r="R5690" t="s">
        <v>2960</v>
      </c>
      <c r="S5690">
        <v>48.944000000000003</v>
      </c>
      <c r="T5690" s="3"/>
    </row>
    <row r="5691" spans="1:20" x14ac:dyDescent="0.3">
      <c r="A5691">
        <v>5690</v>
      </c>
      <c r="B5691" t="s">
        <v>8429</v>
      </c>
      <c r="C5691">
        <f t="shared" si="88"/>
        <v>53</v>
      </c>
      <c r="D5691" s="1">
        <v>42730</v>
      </c>
      <c r="E5691" s="1">
        <v>42735</v>
      </c>
      <c r="F5691" t="s">
        <v>46</v>
      </c>
      <c r="G5691" t="s">
        <v>413</v>
      </c>
      <c r="H5691" t="s">
        <v>414</v>
      </c>
      <c r="I5691" t="s">
        <v>98</v>
      </c>
      <c r="J5691" t="s">
        <v>23</v>
      </c>
      <c r="K5691" t="s">
        <v>180</v>
      </c>
      <c r="L5691" t="s">
        <v>100</v>
      </c>
      <c r="M5691">
        <v>77070</v>
      </c>
      <c r="N5691" t="s">
        <v>101</v>
      </c>
      <c r="O5691" t="s">
        <v>8281</v>
      </c>
      <c r="P5691" t="s">
        <v>28</v>
      </c>
      <c r="Q5691" t="s">
        <v>32</v>
      </c>
      <c r="R5691" t="s">
        <v>8282</v>
      </c>
      <c r="S5691">
        <v>275.05799999999999</v>
      </c>
      <c r="T5691" s="3"/>
    </row>
    <row r="5692" spans="1:20" x14ac:dyDescent="0.3">
      <c r="A5692">
        <v>5691</v>
      </c>
      <c r="B5692" t="s">
        <v>8430</v>
      </c>
      <c r="C5692">
        <f t="shared" si="88"/>
        <v>50</v>
      </c>
      <c r="D5692" s="1">
        <v>42714</v>
      </c>
      <c r="E5692" s="1">
        <v>42720</v>
      </c>
      <c r="F5692" t="s">
        <v>46</v>
      </c>
      <c r="G5692" t="s">
        <v>3028</v>
      </c>
      <c r="H5692" t="s">
        <v>3029</v>
      </c>
      <c r="I5692" t="s">
        <v>37</v>
      </c>
      <c r="J5692" t="s">
        <v>23</v>
      </c>
      <c r="K5692" t="s">
        <v>4497</v>
      </c>
      <c r="L5692" t="s">
        <v>2738</v>
      </c>
      <c r="M5692">
        <v>21215</v>
      </c>
      <c r="N5692" t="s">
        <v>144</v>
      </c>
      <c r="O5692" t="s">
        <v>5210</v>
      </c>
      <c r="P5692" t="s">
        <v>42</v>
      </c>
      <c r="Q5692" t="s">
        <v>64</v>
      </c>
      <c r="R5692" t="s">
        <v>5211</v>
      </c>
      <c r="S5692">
        <v>27.36</v>
      </c>
      <c r="T5692" s="3"/>
    </row>
    <row r="5693" spans="1:20" x14ac:dyDescent="0.3">
      <c r="A5693">
        <v>5692</v>
      </c>
      <c r="B5693" t="s">
        <v>8430</v>
      </c>
      <c r="C5693">
        <f t="shared" si="88"/>
        <v>50</v>
      </c>
      <c r="D5693" s="1">
        <v>42714</v>
      </c>
      <c r="E5693" s="1">
        <v>42720</v>
      </c>
      <c r="F5693" t="s">
        <v>46</v>
      </c>
      <c r="G5693" t="s">
        <v>3028</v>
      </c>
      <c r="H5693" t="s">
        <v>3029</v>
      </c>
      <c r="I5693" t="s">
        <v>37</v>
      </c>
      <c r="J5693" t="s">
        <v>23</v>
      </c>
      <c r="K5693" t="s">
        <v>4497</v>
      </c>
      <c r="L5693" t="s">
        <v>2738</v>
      </c>
      <c r="M5693">
        <v>21215</v>
      </c>
      <c r="N5693" t="s">
        <v>144</v>
      </c>
      <c r="O5693" t="s">
        <v>1638</v>
      </c>
      <c r="P5693" t="s">
        <v>42</v>
      </c>
      <c r="Q5693" t="s">
        <v>86</v>
      </c>
      <c r="R5693" t="s">
        <v>1639</v>
      </c>
      <c r="S5693">
        <v>44.75</v>
      </c>
      <c r="T5693" s="3"/>
    </row>
    <row r="5694" spans="1:20" x14ac:dyDescent="0.3">
      <c r="A5694">
        <v>5693</v>
      </c>
      <c r="B5694" t="s">
        <v>8430</v>
      </c>
      <c r="C5694">
        <f t="shared" si="88"/>
        <v>50</v>
      </c>
      <c r="D5694" s="1">
        <v>42714</v>
      </c>
      <c r="E5694" s="1">
        <v>42720</v>
      </c>
      <c r="F5694" t="s">
        <v>46</v>
      </c>
      <c r="G5694" t="s">
        <v>3028</v>
      </c>
      <c r="H5694" t="s">
        <v>3029</v>
      </c>
      <c r="I5694" t="s">
        <v>37</v>
      </c>
      <c r="J5694" t="s">
        <v>23</v>
      </c>
      <c r="K5694" t="s">
        <v>4497</v>
      </c>
      <c r="L5694" t="s">
        <v>2738</v>
      </c>
      <c r="M5694">
        <v>21215</v>
      </c>
      <c r="N5694" t="s">
        <v>144</v>
      </c>
      <c r="O5694" t="s">
        <v>2033</v>
      </c>
      <c r="P5694" t="s">
        <v>67</v>
      </c>
      <c r="Q5694" t="s">
        <v>68</v>
      </c>
      <c r="R5694" t="s">
        <v>2034</v>
      </c>
      <c r="S5694">
        <v>134.99</v>
      </c>
      <c r="T5694" s="3"/>
    </row>
    <row r="5695" spans="1:20" x14ac:dyDescent="0.3">
      <c r="A5695">
        <v>5694</v>
      </c>
      <c r="B5695" t="s">
        <v>8430</v>
      </c>
      <c r="C5695">
        <f t="shared" si="88"/>
        <v>50</v>
      </c>
      <c r="D5695" s="1">
        <v>42714</v>
      </c>
      <c r="E5695" s="1">
        <v>42720</v>
      </c>
      <c r="F5695" t="s">
        <v>46</v>
      </c>
      <c r="G5695" t="s">
        <v>3028</v>
      </c>
      <c r="H5695" t="s">
        <v>3029</v>
      </c>
      <c r="I5695" t="s">
        <v>37</v>
      </c>
      <c r="J5695" t="s">
        <v>23</v>
      </c>
      <c r="K5695" t="s">
        <v>4497</v>
      </c>
      <c r="L5695" t="s">
        <v>2738</v>
      </c>
      <c r="M5695">
        <v>21215</v>
      </c>
      <c r="N5695" t="s">
        <v>144</v>
      </c>
      <c r="O5695" t="s">
        <v>7930</v>
      </c>
      <c r="P5695" t="s">
        <v>42</v>
      </c>
      <c r="Q5695" t="s">
        <v>86</v>
      </c>
      <c r="R5695" t="s">
        <v>7931</v>
      </c>
      <c r="S5695">
        <v>26.4</v>
      </c>
      <c r="T5695" s="3"/>
    </row>
    <row r="5696" spans="1:20" x14ac:dyDescent="0.3">
      <c r="A5696">
        <v>5695</v>
      </c>
      <c r="B5696" t="s">
        <v>8430</v>
      </c>
      <c r="C5696">
        <f t="shared" si="88"/>
        <v>50</v>
      </c>
      <c r="D5696" s="1">
        <v>42714</v>
      </c>
      <c r="E5696" s="1">
        <v>42720</v>
      </c>
      <c r="F5696" t="s">
        <v>46</v>
      </c>
      <c r="G5696" t="s">
        <v>3028</v>
      </c>
      <c r="H5696" t="s">
        <v>3029</v>
      </c>
      <c r="I5696" t="s">
        <v>37</v>
      </c>
      <c r="J5696" t="s">
        <v>23</v>
      </c>
      <c r="K5696" t="s">
        <v>4497</v>
      </c>
      <c r="L5696" t="s">
        <v>2738</v>
      </c>
      <c r="M5696">
        <v>21215</v>
      </c>
      <c r="N5696" t="s">
        <v>144</v>
      </c>
      <c r="O5696" t="s">
        <v>1279</v>
      </c>
      <c r="P5696" t="s">
        <v>28</v>
      </c>
      <c r="Q5696" t="s">
        <v>32</v>
      </c>
      <c r="R5696" t="s">
        <v>1280</v>
      </c>
      <c r="S5696">
        <v>542.94000000000005</v>
      </c>
      <c r="T5696" s="3"/>
    </row>
    <row r="5697" spans="1:20" x14ac:dyDescent="0.3">
      <c r="A5697">
        <v>5696</v>
      </c>
      <c r="B5697" t="s">
        <v>8431</v>
      </c>
      <c r="C5697">
        <f t="shared" si="88"/>
        <v>18</v>
      </c>
      <c r="D5697" s="1">
        <v>42860</v>
      </c>
      <c r="E5697" s="1">
        <v>42862</v>
      </c>
      <c r="F5697" t="s">
        <v>19</v>
      </c>
      <c r="G5697" t="s">
        <v>7263</v>
      </c>
      <c r="H5697" t="s">
        <v>7264</v>
      </c>
      <c r="I5697" t="s">
        <v>22</v>
      </c>
      <c r="J5697" t="s">
        <v>23</v>
      </c>
      <c r="K5697" t="s">
        <v>123</v>
      </c>
      <c r="L5697" t="s">
        <v>39</v>
      </c>
      <c r="M5697">
        <v>94109</v>
      </c>
      <c r="N5697" t="s">
        <v>40</v>
      </c>
      <c r="O5697" t="s">
        <v>3811</v>
      </c>
      <c r="P5697" t="s">
        <v>28</v>
      </c>
      <c r="Q5697" t="s">
        <v>52</v>
      </c>
      <c r="R5697" t="s">
        <v>3812</v>
      </c>
      <c r="S5697">
        <v>71.087999999999994</v>
      </c>
      <c r="T5697" s="3"/>
    </row>
    <row r="5698" spans="1:20" x14ac:dyDescent="0.3">
      <c r="A5698">
        <v>5697</v>
      </c>
      <c r="B5698" t="s">
        <v>8432</v>
      </c>
      <c r="C5698">
        <f t="shared" si="88"/>
        <v>42</v>
      </c>
      <c r="D5698" s="1">
        <v>43387</v>
      </c>
      <c r="E5698" s="1">
        <v>43391</v>
      </c>
      <c r="F5698" t="s">
        <v>46</v>
      </c>
      <c r="G5698" t="s">
        <v>2710</v>
      </c>
      <c r="H5698" t="s">
        <v>2711</v>
      </c>
      <c r="I5698" t="s">
        <v>98</v>
      </c>
      <c r="J5698" t="s">
        <v>23</v>
      </c>
      <c r="K5698" t="s">
        <v>299</v>
      </c>
      <c r="L5698" t="s">
        <v>207</v>
      </c>
      <c r="M5698">
        <v>60623</v>
      </c>
      <c r="N5698" t="s">
        <v>101</v>
      </c>
      <c r="O5698" t="s">
        <v>1335</v>
      </c>
      <c r="P5698" t="s">
        <v>42</v>
      </c>
      <c r="Q5698" t="s">
        <v>71</v>
      </c>
      <c r="R5698" t="s">
        <v>1336</v>
      </c>
      <c r="S5698">
        <v>27.396000000000001</v>
      </c>
      <c r="T5698" s="3"/>
    </row>
    <row r="5699" spans="1:20" x14ac:dyDescent="0.3">
      <c r="A5699">
        <v>5698</v>
      </c>
      <c r="B5699" t="s">
        <v>8432</v>
      </c>
      <c r="C5699">
        <f t="shared" ref="C5699:C5762" si="89">WEEKNUM(D5699,1)</f>
        <v>42</v>
      </c>
      <c r="D5699" s="1">
        <v>43387</v>
      </c>
      <c r="E5699" s="1">
        <v>43391</v>
      </c>
      <c r="F5699" t="s">
        <v>46</v>
      </c>
      <c r="G5699" t="s">
        <v>2710</v>
      </c>
      <c r="H5699" t="s">
        <v>2711</v>
      </c>
      <c r="I5699" t="s">
        <v>98</v>
      </c>
      <c r="J5699" t="s">
        <v>23</v>
      </c>
      <c r="K5699" t="s">
        <v>299</v>
      </c>
      <c r="L5699" t="s">
        <v>207</v>
      </c>
      <c r="M5699">
        <v>60623</v>
      </c>
      <c r="N5699" t="s">
        <v>101</v>
      </c>
      <c r="O5699" t="s">
        <v>4304</v>
      </c>
      <c r="P5699" t="s">
        <v>42</v>
      </c>
      <c r="Q5699" t="s">
        <v>71</v>
      </c>
      <c r="R5699" t="s">
        <v>4305</v>
      </c>
      <c r="S5699">
        <v>13.456</v>
      </c>
      <c r="T5699" s="3"/>
    </row>
    <row r="5700" spans="1:20" x14ac:dyDescent="0.3">
      <c r="A5700">
        <v>5699</v>
      </c>
      <c r="B5700" t="s">
        <v>8433</v>
      </c>
      <c r="C5700">
        <f t="shared" si="89"/>
        <v>45</v>
      </c>
      <c r="D5700" s="1">
        <v>43044</v>
      </c>
      <c r="E5700" s="1">
        <v>43044</v>
      </c>
      <c r="F5700" t="s">
        <v>1289</v>
      </c>
      <c r="G5700" t="s">
        <v>3658</v>
      </c>
      <c r="H5700" t="s">
        <v>3659</v>
      </c>
      <c r="I5700" t="s">
        <v>22</v>
      </c>
      <c r="J5700" t="s">
        <v>23</v>
      </c>
      <c r="K5700" t="s">
        <v>1987</v>
      </c>
      <c r="L5700" t="s">
        <v>100</v>
      </c>
      <c r="M5700">
        <v>78041</v>
      </c>
      <c r="N5700" t="s">
        <v>101</v>
      </c>
      <c r="O5700" t="s">
        <v>2254</v>
      </c>
      <c r="P5700" t="s">
        <v>42</v>
      </c>
      <c r="Q5700" t="s">
        <v>43</v>
      </c>
      <c r="R5700" t="s">
        <v>2255</v>
      </c>
      <c r="S5700">
        <v>11.84</v>
      </c>
      <c r="T5700" s="3"/>
    </row>
    <row r="5701" spans="1:20" x14ac:dyDescent="0.3">
      <c r="A5701">
        <v>5700</v>
      </c>
      <c r="B5701" t="s">
        <v>8434</v>
      </c>
      <c r="C5701">
        <f t="shared" si="89"/>
        <v>44</v>
      </c>
      <c r="D5701" s="1">
        <v>43407</v>
      </c>
      <c r="E5701" s="1">
        <v>43412</v>
      </c>
      <c r="F5701" t="s">
        <v>46</v>
      </c>
      <c r="G5701" t="s">
        <v>383</v>
      </c>
      <c r="H5701" t="s">
        <v>384</v>
      </c>
      <c r="I5701" t="s">
        <v>22</v>
      </c>
      <c r="J5701" t="s">
        <v>23</v>
      </c>
      <c r="K5701" t="s">
        <v>123</v>
      </c>
      <c r="L5701" t="s">
        <v>39</v>
      </c>
      <c r="M5701">
        <v>94109</v>
      </c>
      <c r="N5701" t="s">
        <v>40</v>
      </c>
      <c r="O5701" t="s">
        <v>7521</v>
      </c>
      <c r="P5701" t="s">
        <v>42</v>
      </c>
      <c r="Q5701" t="s">
        <v>86</v>
      </c>
      <c r="R5701" t="s">
        <v>7522</v>
      </c>
      <c r="S5701">
        <v>35.880000000000003</v>
      </c>
      <c r="T5701" s="3"/>
    </row>
    <row r="5702" spans="1:20" x14ac:dyDescent="0.3">
      <c r="A5702">
        <v>5701</v>
      </c>
      <c r="B5702" t="s">
        <v>8435</v>
      </c>
      <c r="C5702">
        <f t="shared" si="89"/>
        <v>47</v>
      </c>
      <c r="D5702" s="1">
        <v>43063</v>
      </c>
      <c r="E5702" s="1">
        <v>43065</v>
      </c>
      <c r="F5702" t="s">
        <v>184</v>
      </c>
      <c r="G5702" t="s">
        <v>3383</v>
      </c>
      <c r="H5702" t="s">
        <v>3384</v>
      </c>
      <c r="I5702" t="s">
        <v>98</v>
      </c>
      <c r="J5702" t="s">
        <v>23</v>
      </c>
      <c r="K5702" t="s">
        <v>2181</v>
      </c>
      <c r="L5702" t="s">
        <v>494</v>
      </c>
      <c r="M5702">
        <v>44105</v>
      </c>
      <c r="N5702" t="s">
        <v>144</v>
      </c>
      <c r="O5702" t="s">
        <v>2424</v>
      </c>
      <c r="P5702" t="s">
        <v>42</v>
      </c>
      <c r="Q5702" t="s">
        <v>169</v>
      </c>
      <c r="R5702" t="s">
        <v>2425</v>
      </c>
      <c r="S5702">
        <v>40.752000000000002</v>
      </c>
      <c r="T5702" s="3"/>
    </row>
    <row r="5703" spans="1:20" x14ac:dyDescent="0.3">
      <c r="A5703">
        <v>5702</v>
      </c>
      <c r="B5703" t="s">
        <v>8435</v>
      </c>
      <c r="C5703">
        <f t="shared" si="89"/>
        <v>47</v>
      </c>
      <c r="D5703" s="1">
        <v>43063</v>
      </c>
      <c r="E5703" s="1">
        <v>43065</v>
      </c>
      <c r="F5703" t="s">
        <v>184</v>
      </c>
      <c r="G5703" t="s">
        <v>3383</v>
      </c>
      <c r="H5703" t="s">
        <v>3384</v>
      </c>
      <c r="I5703" t="s">
        <v>98</v>
      </c>
      <c r="J5703" t="s">
        <v>23</v>
      </c>
      <c r="K5703" t="s">
        <v>2181</v>
      </c>
      <c r="L5703" t="s">
        <v>494</v>
      </c>
      <c r="M5703">
        <v>44105</v>
      </c>
      <c r="N5703" t="s">
        <v>144</v>
      </c>
      <c r="O5703" t="s">
        <v>4247</v>
      </c>
      <c r="P5703" t="s">
        <v>67</v>
      </c>
      <c r="Q5703" t="s">
        <v>157</v>
      </c>
      <c r="R5703" t="s">
        <v>4248</v>
      </c>
      <c r="S5703">
        <v>139.96</v>
      </c>
      <c r="T5703" s="3"/>
    </row>
    <row r="5704" spans="1:20" x14ac:dyDescent="0.3">
      <c r="A5704">
        <v>5703</v>
      </c>
      <c r="B5704" t="s">
        <v>8436</v>
      </c>
      <c r="C5704">
        <f t="shared" si="89"/>
        <v>51</v>
      </c>
      <c r="D5704" s="1">
        <v>42352</v>
      </c>
      <c r="E5704" s="1">
        <v>42359</v>
      </c>
      <c r="F5704" t="s">
        <v>46</v>
      </c>
      <c r="G5704" t="s">
        <v>2371</v>
      </c>
      <c r="H5704" t="s">
        <v>2372</v>
      </c>
      <c r="I5704" t="s">
        <v>22</v>
      </c>
      <c r="J5704" t="s">
        <v>23</v>
      </c>
      <c r="K5704" t="s">
        <v>5183</v>
      </c>
      <c r="L5704" t="s">
        <v>494</v>
      </c>
      <c r="M5704">
        <v>43302</v>
      </c>
      <c r="N5704" t="s">
        <v>144</v>
      </c>
      <c r="O5704" t="s">
        <v>3721</v>
      </c>
      <c r="P5704" t="s">
        <v>42</v>
      </c>
      <c r="Q5704" t="s">
        <v>64</v>
      </c>
      <c r="R5704" t="s">
        <v>3722</v>
      </c>
      <c r="S5704">
        <v>2.6240000000000001</v>
      </c>
      <c r="T5704" s="3"/>
    </row>
    <row r="5705" spans="1:20" x14ac:dyDescent="0.3">
      <c r="A5705">
        <v>5704</v>
      </c>
      <c r="B5705" t="s">
        <v>8436</v>
      </c>
      <c r="C5705">
        <f t="shared" si="89"/>
        <v>51</v>
      </c>
      <c r="D5705" s="1">
        <v>42352</v>
      </c>
      <c r="E5705" s="1">
        <v>42359</v>
      </c>
      <c r="F5705" t="s">
        <v>46</v>
      </c>
      <c r="G5705" t="s">
        <v>2371</v>
      </c>
      <c r="H5705" t="s">
        <v>2372</v>
      </c>
      <c r="I5705" t="s">
        <v>22</v>
      </c>
      <c r="J5705" t="s">
        <v>23</v>
      </c>
      <c r="K5705" t="s">
        <v>5183</v>
      </c>
      <c r="L5705" t="s">
        <v>494</v>
      </c>
      <c r="M5705">
        <v>43302</v>
      </c>
      <c r="N5705" t="s">
        <v>144</v>
      </c>
      <c r="O5705" t="s">
        <v>5486</v>
      </c>
      <c r="P5705" t="s">
        <v>28</v>
      </c>
      <c r="Q5705" t="s">
        <v>52</v>
      </c>
      <c r="R5705" t="s">
        <v>5487</v>
      </c>
      <c r="S5705">
        <v>136.53</v>
      </c>
      <c r="T5705" s="3"/>
    </row>
    <row r="5706" spans="1:20" x14ac:dyDescent="0.3">
      <c r="A5706">
        <v>5705</v>
      </c>
      <c r="B5706" t="s">
        <v>8436</v>
      </c>
      <c r="C5706">
        <f t="shared" si="89"/>
        <v>51</v>
      </c>
      <c r="D5706" s="1">
        <v>42352</v>
      </c>
      <c r="E5706" s="1">
        <v>42359</v>
      </c>
      <c r="F5706" t="s">
        <v>46</v>
      </c>
      <c r="G5706" t="s">
        <v>2371</v>
      </c>
      <c r="H5706" t="s">
        <v>2372</v>
      </c>
      <c r="I5706" t="s">
        <v>22</v>
      </c>
      <c r="J5706" t="s">
        <v>23</v>
      </c>
      <c r="K5706" t="s">
        <v>5183</v>
      </c>
      <c r="L5706" t="s">
        <v>494</v>
      </c>
      <c r="M5706">
        <v>43302</v>
      </c>
      <c r="N5706" t="s">
        <v>144</v>
      </c>
      <c r="O5706" t="s">
        <v>2996</v>
      </c>
      <c r="P5706" t="s">
        <v>67</v>
      </c>
      <c r="Q5706" t="s">
        <v>157</v>
      </c>
      <c r="R5706" t="s">
        <v>2997</v>
      </c>
      <c r="S5706">
        <v>263.95999999999998</v>
      </c>
      <c r="T5706" s="3"/>
    </row>
    <row r="5707" spans="1:20" x14ac:dyDescent="0.3">
      <c r="A5707">
        <v>5706</v>
      </c>
      <c r="B5707" t="s">
        <v>8437</v>
      </c>
      <c r="C5707">
        <f t="shared" si="89"/>
        <v>45</v>
      </c>
      <c r="D5707" s="1">
        <v>42311</v>
      </c>
      <c r="E5707" s="1">
        <v>42316</v>
      </c>
      <c r="F5707" t="s">
        <v>46</v>
      </c>
      <c r="G5707" t="s">
        <v>2179</v>
      </c>
      <c r="H5707" t="s">
        <v>2180</v>
      </c>
      <c r="I5707" t="s">
        <v>22</v>
      </c>
      <c r="J5707" t="s">
        <v>23</v>
      </c>
      <c r="K5707" t="s">
        <v>744</v>
      </c>
      <c r="L5707" t="s">
        <v>745</v>
      </c>
      <c r="M5707">
        <v>6824</v>
      </c>
      <c r="N5707" t="s">
        <v>144</v>
      </c>
      <c r="O5707" t="s">
        <v>6817</v>
      </c>
      <c r="P5707" t="s">
        <v>42</v>
      </c>
      <c r="Q5707" t="s">
        <v>575</v>
      </c>
      <c r="R5707" t="s">
        <v>6818</v>
      </c>
      <c r="S5707">
        <v>11.64</v>
      </c>
      <c r="T5707" s="3"/>
    </row>
    <row r="5708" spans="1:20" x14ac:dyDescent="0.3">
      <c r="A5708">
        <v>5707</v>
      </c>
      <c r="B5708" t="s">
        <v>8438</v>
      </c>
      <c r="C5708">
        <f t="shared" si="89"/>
        <v>38</v>
      </c>
      <c r="D5708" s="1">
        <v>43365</v>
      </c>
      <c r="E5708" s="1">
        <v>43368</v>
      </c>
      <c r="F5708" t="s">
        <v>19</v>
      </c>
      <c r="G5708" t="s">
        <v>3892</v>
      </c>
      <c r="H5708" t="s">
        <v>3893</v>
      </c>
      <c r="I5708" t="s">
        <v>37</v>
      </c>
      <c r="J5708" t="s">
        <v>23</v>
      </c>
      <c r="K5708" t="s">
        <v>262</v>
      </c>
      <c r="L5708" t="s">
        <v>263</v>
      </c>
      <c r="M5708">
        <v>10009</v>
      </c>
      <c r="N5708" t="s">
        <v>144</v>
      </c>
      <c r="O5708" t="s">
        <v>7012</v>
      </c>
      <c r="P5708" t="s">
        <v>42</v>
      </c>
      <c r="Q5708" t="s">
        <v>71</v>
      </c>
      <c r="R5708" t="s">
        <v>7013</v>
      </c>
      <c r="S5708">
        <v>40.176000000000002</v>
      </c>
      <c r="T5708" s="3"/>
    </row>
    <row r="5709" spans="1:20" x14ac:dyDescent="0.3">
      <c r="A5709">
        <v>5708</v>
      </c>
      <c r="B5709" t="s">
        <v>8439</v>
      </c>
      <c r="C5709">
        <f t="shared" si="89"/>
        <v>20</v>
      </c>
      <c r="D5709" s="1">
        <v>42498</v>
      </c>
      <c r="E5709" s="1">
        <v>42505</v>
      </c>
      <c r="F5709" t="s">
        <v>46</v>
      </c>
      <c r="G5709" t="s">
        <v>4281</v>
      </c>
      <c r="H5709" t="s">
        <v>4282</v>
      </c>
      <c r="I5709" t="s">
        <v>22</v>
      </c>
      <c r="J5709" t="s">
        <v>23</v>
      </c>
      <c r="K5709" t="s">
        <v>262</v>
      </c>
      <c r="L5709" t="s">
        <v>263</v>
      </c>
      <c r="M5709">
        <v>10024</v>
      </c>
      <c r="N5709" t="s">
        <v>144</v>
      </c>
      <c r="O5709" t="s">
        <v>2935</v>
      </c>
      <c r="P5709" t="s">
        <v>28</v>
      </c>
      <c r="Q5709" t="s">
        <v>61</v>
      </c>
      <c r="R5709" t="s">
        <v>2936</v>
      </c>
      <c r="S5709">
        <v>79.44</v>
      </c>
      <c r="T5709" s="3"/>
    </row>
    <row r="5710" spans="1:20" x14ac:dyDescent="0.3">
      <c r="A5710">
        <v>5709</v>
      </c>
      <c r="B5710" t="s">
        <v>8439</v>
      </c>
      <c r="C5710">
        <f t="shared" si="89"/>
        <v>20</v>
      </c>
      <c r="D5710" s="1">
        <v>42498</v>
      </c>
      <c r="E5710" s="1">
        <v>42505</v>
      </c>
      <c r="F5710" t="s">
        <v>46</v>
      </c>
      <c r="G5710" t="s">
        <v>4281</v>
      </c>
      <c r="H5710" t="s">
        <v>4282</v>
      </c>
      <c r="I5710" t="s">
        <v>22</v>
      </c>
      <c r="J5710" t="s">
        <v>23</v>
      </c>
      <c r="K5710" t="s">
        <v>262</v>
      </c>
      <c r="L5710" t="s">
        <v>263</v>
      </c>
      <c r="M5710">
        <v>10024</v>
      </c>
      <c r="N5710" t="s">
        <v>144</v>
      </c>
      <c r="O5710" t="s">
        <v>5898</v>
      </c>
      <c r="P5710" t="s">
        <v>42</v>
      </c>
      <c r="Q5710" t="s">
        <v>575</v>
      </c>
      <c r="R5710" t="s">
        <v>5899</v>
      </c>
      <c r="S5710">
        <v>357.93</v>
      </c>
      <c r="T5710" s="3"/>
    </row>
    <row r="5711" spans="1:20" x14ac:dyDescent="0.3">
      <c r="A5711">
        <v>5710</v>
      </c>
      <c r="B5711" t="s">
        <v>8439</v>
      </c>
      <c r="C5711">
        <f t="shared" si="89"/>
        <v>20</v>
      </c>
      <c r="D5711" s="1">
        <v>42498</v>
      </c>
      <c r="E5711" s="1">
        <v>42505</v>
      </c>
      <c r="F5711" t="s">
        <v>46</v>
      </c>
      <c r="G5711" t="s">
        <v>4281</v>
      </c>
      <c r="H5711" t="s">
        <v>4282</v>
      </c>
      <c r="I5711" t="s">
        <v>22</v>
      </c>
      <c r="J5711" t="s">
        <v>23</v>
      </c>
      <c r="K5711" t="s">
        <v>262</v>
      </c>
      <c r="L5711" t="s">
        <v>263</v>
      </c>
      <c r="M5711">
        <v>10024</v>
      </c>
      <c r="N5711" t="s">
        <v>144</v>
      </c>
      <c r="O5711" t="s">
        <v>1840</v>
      </c>
      <c r="P5711" t="s">
        <v>28</v>
      </c>
      <c r="Q5711" t="s">
        <v>32</v>
      </c>
      <c r="R5711" t="s">
        <v>1841</v>
      </c>
      <c r="S5711">
        <v>127.764</v>
      </c>
      <c r="T5711" s="3"/>
    </row>
    <row r="5712" spans="1:20" x14ac:dyDescent="0.3">
      <c r="A5712">
        <v>5711</v>
      </c>
      <c r="B5712" t="s">
        <v>8439</v>
      </c>
      <c r="C5712">
        <f t="shared" si="89"/>
        <v>20</v>
      </c>
      <c r="D5712" s="1">
        <v>42498</v>
      </c>
      <c r="E5712" s="1">
        <v>42505</v>
      </c>
      <c r="F5712" t="s">
        <v>46</v>
      </c>
      <c r="G5712" t="s">
        <v>4281</v>
      </c>
      <c r="H5712" t="s">
        <v>4282</v>
      </c>
      <c r="I5712" t="s">
        <v>22</v>
      </c>
      <c r="J5712" t="s">
        <v>23</v>
      </c>
      <c r="K5712" t="s">
        <v>262</v>
      </c>
      <c r="L5712" t="s">
        <v>263</v>
      </c>
      <c r="M5712">
        <v>10024</v>
      </c>
      <c r="N5712" t="s">
        <v>144</v>
      </c>
      <c r="O5712" t="s">
        <v>1433</v>
      </c>
      <c r="P5712" t="s">
        <v>67</v>
      </c>
      <c r="Q5712" t="s">
        <v>1215</v>
      </c>
      <c r="R5712" t="s">
        <v>1434</v>
      </c>
      <c r="S5712">
        <v>2799.944</v>
      </c>
      <c r="T5712" s="3"/>
    </row>
    <row r="5713" spans="1:20" x14ac:dyDescent="0.3">
      <c r="A5713">
        <v>5712</v>
      </c>
      <c r="B5713" t="s">
        <v>8439</v>
      </c>
      <c r="C5713">
        <f t="shared" si="89"/>
        <v>20</v>
      </c>
      <c r="D5713" s="1">
        <v>42498</v>
      </c>
      <c r="E5713" s="1">
        <v>42505</v>
      </c>
      <c r="F5713" t="s">
        <v>46</v>
      </c>
      <c r="G5713" t="s">
        <v>4281</v>
      </c>
      <c r="H5713" t="s">
        <v>4282</v>
      </c>
      <c r="I5713" t="s">
        <v>22</v>
      </c>
      <c r="J5713" t="s">
        <v>23</v>
      </c>
      <c r="K5713" t="s">
        <v>262</v>
      </c>
      <c r="L5713" t="s">
        <v>263</v>
      </c>
      <c r="M5713">
        <v>10024</v>
      </c>
      <c r="N5713" t="s">
        <v>144</v>
      </c>
      <c r="O5713" t="s">
        <v>6677</v>
      </c>
      <c r="P5713" t="s">
        <v>42</v>
      </c>
      <c r="Q5713" t="s">
        <v>86</v>
      </c>
      <c r="R5713" t="s">
        <v>6678</v>
      </c>
      <c r="S5713">
        <v>19.440000000000001</v>
      </c>
      <c r="T5713" s="3"/>
    </row>
    <row r="5714" spans="1:20" x14ac:dyDescent="0.3">
      <c r="A5714">
        <v>5713</v>
      </c>
      <c r="B5714" t="s">
        <v>8440</v>
      </c>
      <c r="C5714">
        <f t="shared" si="89"/>
        <v>31</v>
      </c>
      <c r="D5714" s="1">
        <v>43312</v>
      </c>
      <c r="E5714" s="1">
        <v>43312</v>
      </c>
      <c r="F5714" t="s">
        <v>1289</v>
      </c>
      <c r="G5714" t="s">
        <v>1277</v>
      </c>
      <c r="H5714" t="s">
        <v>1278</v>
      </c>
      <c r="I5714" t="s">
        <v>22</v>
      </c>
      <c r="J5714" t="s">
        <v>23</v>
      </c>
      <c r="K5714" t="s">
        <v>299</v>
      </c>
      <c r="L5714" t="s">
        <v>207</v>
      </c>
      <c r="M5714">
        <v>60653</v>
      </c>
      <c r="N5714" t="s">
        <v>101</v>
      </c>
      <c r="O5714" t="s">
        <v>2021</v>
      </c>
      <c r="P5714" t="s">
        <v>67</v>
      </c>
      <c r="Q5714" t="s">
        <v>68</v>
      </c>
      <c r="R5714" t="s">
        <v>2022</v>
      </c>
      <c r="S5714">
        <v>36.792000000000002</v>
      </c>
      <c r="T5714" s="3"/>
    </row>
    <row r="5715" spans="1:20" x14ac:dyDescent="0.3">
      <c r="A5715">
        <v>5714</v>
      </c>
      <c r="B5715" t="s">
        <v>8441</v>
      </c>
      <c r="C5715">
        <f t="shared" si="89"/>
        <v>10</v>
      </c>
      <c r="D5715" s="1">
        <v>42064</v>
      </c>
      <c r="E5715" s="1">
        <v>42068</v>
      </c>
      <c r="F5715" t="s">
        <v>46</v>
      </c>
      <c r="G5715" t="s">
        <v>3048</v>
      </c>
      <c r="H5715" t="s">
        <v>3049</v>
      </c>
      <c r="I5715" t="s">
        <v>98</v>
      </c>
      <c r="J5715" t="s">
        <v>23</v>
      </c>
      <c r="K5715" t="s">
        <v>262</v>
      </c>
      <c r="L5715" t="s">
        <v>263</v>
      </c>
      <c r="M5715">
        <v>10035</v>
      </c>
      <c r="N5715" t="s">
        <v>144</v>
      </c>
      <c r="O5715" t="s">
        <v>3391</v>
      </c>
      <c r="P5715" t="s">
        <v>67</v>
      </c>
      <c r="Q5715" t="s">
        <v>68</v>
      </c>
      <c r="R5715" t="s">
        <v>3392</v>
      </c>
      <c r="S5715">
        <v>5.94</v>
      </c>
      <c r="T5715" s="3"/>
    </row>
    <row r="5716" spans="1:20" x14ac:dyDescent="0.3">
      <c r="A5716">
        <v>5715</v>
      </c>
      <c r="B5716" t="s">
        <v>8442</v>
      </c>
      <c r="C5716">
        <f t="shared" si="89"/>
        <v>39</v>
      </c>
      <c r="D5716" s="1">
        <v>43368</v>
      </c>
      <c r="E5716" s="1">
        <v>43372</v>
      </c>
      <c r="F5716" t="s">
        <v>46</v>
      </c>
      <c r="G5716" t="s">
        <v>1308</v>
      </c>
      <c r="H5716" t="s">
        <v>1309</v>
      </c>
      <c r="I5716" t="s">
        <v>22</v>
      </c>
      <c r="J5716" t="s">
        <v>23</v>
      </c>
      <c r="K5716" t="s">
        <v>1465</v>
      </c>
      <c r="L5716" t="s">
        <v>315</v>
      </c>
      <c r="M5716">
        <v>23223</v>
      </c>
      <c r="N5716" t="s">
        <v>26</v>
      </c>
      <c r="O5716" t="s">
        <v>3288</v>
      </c>
      <c r="P5716" t="s">
        <v>42</v>
      </c>
      <c r="Q5716" t="s">
        <v>55</v>
      </c>
      <c r="R5716" t="s">
        <v>3289</v>
      </c>
      <c r="S5716">
        <v>177.55</v>
      </c>
      <c r="T5716" s="3"/>
    </row>
    <row r="5717" spans="1:20" x14ac:dyDescent="0.3">
      <c r="A5717">
        <v>5716</v>
      </c>
      <c r="B5717" t="s">
        <v>8443</v>
      </c>
      <c r="C5717">
        <f t="shared" si="89"/>
        <v>42</v>
      </c>
      <c r="D5717" s="1">
        <v>42652</v>
      </c>
      <c r="E5717" s="1">
        <v>42655</v>
      </c>
      <c r="F5717" t="s">
        <v>19</v>
      </c>
      <c r="G5717" t="s">
        <v>2607</v>
      </c>
      <c r="H5717" t="s">
        <v>2608</v>
      </c>
      <c r="I5717" t="s">
        <v>37</v>
      </c>
      <c r="J5717" t="s">
        <v>23</v>
      </c>
      <c r="K5717" t="s">
        <v>8392</v>
      </c>
      <c r="L5717" t="s">
        <v>234</v>
      </c>
      <c r="M5717">
        <v>48104</v>
      </c>
      <c r="N5717" t="s">
        <v>101</v>
      </c>
      <c r="O5717" t="s">
        <v>2707</v>
      </c>
      <c r="P5717" t="s">
        <v>67</v>
      </c>
      <c r="Q5717" t="s">
        <v>157</v>
      </c>
      <c r="R5717" t="s">
        <v>2708</v>
      </c>
      <c r="S5717">
        <v>619.95000000000005</v>
      </c>
      <c r="T5717" s="3"/>
    </row>
    <row r="5718" spans="1:20" x14ac:dyDescent="0.3">
      <c r="A5718">
        <v>5717</v>
      </c>
      <c r="B5718" t="s">
        <v>8443</v>
      </c>
      <c r="C5718">
        <f t="shared" si="89"/>
        <v>42</v>
      </c>
      <c r="D5718" s="1">
        <v>42652</v>
      </c>
      <c r="E5718" s="1">
        <v>42655</v>
      </c>
      <c r="F5718" t="s">
        <v>19</v>
      </c>
      <c r="G5718" t="s">
        <v>2607</v>
      </c>
      <c r="H5718" t="s">
        <v>2608</v>
      </c>
      <c r="I5718" t="s">
        <v>37</v>
      </c>
      <c r="J5718" t="s">
        <v>23</v>
      </c>
      <c r="K5718" t="s">
        <v>8392</v>
      </c>
      <c r="L5718" t="s">
        <v>234</v>
      </c>
      <c r="M5718">
        <v>48104</v>
      </c>
      <c r="N5718" t="s">
        <v>101</v>
      </c>
      <c r="O5718" t="s">
        <v>524</v>
      </c>
      <c r="P5718" t="s">
        <v>67</v>
      </c>
      <c r="Q5718" t="s">
        <v>68</v>
      </c>
      <c r="R5718" t="s">
        <v>525</v>
      </c>
      <c r="S5718">
        <v>29.16</v>
      </c>
      <c r="T5718" s="3"/>
    </row>
    <row r="5719" spans="1:20" x14ac:dyDescent="0.3">
      <c r="A5719">
        <v>5718</v>
      </c>
      <c r="B5719" t="s">
        <v>8443</v>
      </c>
      <c r="C5719">
        <f t="shared" si="89"/>
        <v>42</v>
      </c>
      <c r="D5719" s="1">
        <v>42652</v>
      </c>
      <c r="E5719" s="1">
        <v>42655</v>
      </c>
      <c r="F5719" t="s">
        <v>19</v>
      </c>
      <c r="G5719" t="s">
        <v>2607</v>
      </c>
      <c r="H5719" t="s">
        <v>2608</v>
      </c>
      <c r="I5719" t="s">
        <v>37</v>
      </c>
      <c r="J5719" t="s">
        <v>23</v>
      </c>
      <c r="K5719" t="s">
        <v>8392</v>
      </c>
      <c r="L5719" t="s">
        <v>234</v>
      </c>
      <c r="M5719">
        <v>48104</v>
      </c>
      <c r="N5719" t="s">
        <v>101</v>
      </c>
      <c r="O5719" t="s">
        <v>6107</v>
      </c>
      <c r="P5719" t="s">
        <v>42</v>
      </c>
      <c r="Q5719" t="s">
        <v>169</v>
      </c>
      <c r="R5719" t="s">
        <v>667</v>
      </c>
      <c r="S5719">
        <v>57.96</v>
      </c>
      <c r="T5719" s="3"/>
    </row>
    <row r="5720" spans="1:20" x14ac:dyDescent="0.3">
      <c r="A5720">
        <v>5719</v>
      </c>
      <c r="B5720" t="s">
        <v>8443</v>
      </c>
      <c r="C5720">
        <f t="shared" si="89"/>
        <v>42</v>
      </c>
      <c r="D5720" s="1">
        <v>42652</v>
      </c>
      <c r="E5720" s="1">
        <v>42655</v>
      </c>
      <c r="F5720" t="s">
        <v>19</v>
      </c>
      <c r="G5720" t="s">
        <v>2607</v>
      </c>
      <c r="H5720" t="s">
        <v>2608</v>
      </c>
      <c r="I5720" t="s">
        <v>37</v>
      </c>
      <c r="J5720" t="s">
        <v>23</v>
      </c>
      <c r="K5720" t="s">
        <v>8392</v>
      </c>
      <c r="L5720" t="s">
        <v>234</v>
      </c>
      <c r="M5720">
        <v>48104</v>
      </c>
      <c r="N5720" t="s">
        <v>101</v>
      </c>
      <c r="O5720" t="s">
        <v>3624</v>
      </c>
      <c r="P5720" t="s">
        <v>42</v>
      </c>
      <c r="Q5720" t="s">
        <v>74</v>
      </c>
      <c r="R5720" t="s">
        <v>3625</v>
      </c>
      <c r="S5720">
        <v>29.402999999999999</v>
      </c>
      <c r="T5720" s="3"/>
    </row>
    <row r="5721" spans="1:20" x14ac:dyDescent="0.3">
      <c r="A5721">
        <v>5720</v>
      </c>
      <c r="B5721" t="s">
        <v>8444</v>
      </c>
      <c r="C5721">
        <f t="shared" si="89"/>
        <v>13</v>
      </c>
      <c r="D5721" s="1">
        <v>43188</v>
      </c>
      <c r="E5721" s="1">
        <v>43192</v>
      </c>
      <c r="F5721" t="s">
        <v>19</v>
      </c>
      <c r="G5721" t="s">
        <v>7422</v>
      </c>
      <c r="H5721" t="s">
        <v>7423</v>
      </c>
      <c r="I5721" t="s">
        <v>22</v>
      </c>
      <c r="J5721" t="s">
        <v>23</v>
      </c>
      <c r="K5721" t="s">
        <v>4273</v>
      </c>
      <c r="L5721" t="s">
        <v>250</v>
      </c>
      <c r="M5721">
        <v>47905</v>
      </c>
      <c r="N5721" t="s">
        <v>101</v>
      </c>
      <c r="O5721" t="s">
        <v>6842</v>
      </c>
      <c r="P5721" t="s">
        <v>42</v>
      </c>
      <c r="Q5721" t="s">
        <v>55</v>
      </c>
      <c r="R5721" t="s">
        <v>6843</v>
      </c>
      <c r="S5721">
        <v>81.400000000000006</v>
      </c>
      <c r="T5721" s="3"/>
    </row>
    <row r="5722" spans="1:20" x14ac:dyDescent="0.3">
      <c r="A5722">
        <v>5721</v>
      </c>
      <c r="B5722" t="s">
        <v>8445</v>
      </c>
      <c r="C5722">
        <f t="shared" si="89"/>
        <v>47</v>
      </c>
      <c r="D5722" s="1">
        <v>42688</v>
      </c>
      <c r="E5722" s="1">
        <v>42691</v>
      </c>
      <c r="F5722" t="s">
        <v>184</v>
      </c>
      <c r="G5722" t="s">
        <v>131</v>
      </c>
      <c r="H5722" t="s">
        <v>132</v>
      </c>
      <c r="I5722" t="s">
        <v>37</v>
      </c>
      <c r="J5722" t="s">
        <v>23</v>
      </c>
      <c r="K5722" t="s">
        <v>314</v>
      </c>
      <c r="L5722" t="s">
        <v>416</v>
      </c>
      <c r="M5722">
        <v>97477</v>
      </c>
      <c r="N5722" t="s">
        <v>40</v>
      </c>
      <c r="O5722" t="s">
        <v>264</v>
      </c>
      <c r="P5722" t="s">
        <v>42</v>
      </c>
      <c r="Q5722" t="s">
        <v>265</v>
      </c>
      <c r="R5722" t="s">
        <v>266</v>
      </c>
      <c r="S5722">
        <v>8.7200000000000006</v>
      </c>
      <c r="T5722" s="3"/>
    </row>
    <row r="5723" spans="1:20" x14ac:dyDescent="0.3">
      <c r="A5723">
        <v>5722</v>
      </c>
      <c r="B5723" t="s">
        <v>8445</v>
      </c>
      <c r="C5723">
        <f t="shared" si="89"/>
        <v>47</v>
      </c>
      <c r="D5723" s="1">
        <v>42688</v>
      </c>
      <c r="E5723" s="1">
        <v>42691</v>
      </c>
      <c r="F5723" t="s">
        <v>184</v>
      </c>
      <c r="G5723" t="s">
        <v>131</v>
      </c>
      <c r="H5723" t="s">
        <v>132</v>
      </c>
      <c r="I5723" t="s">
        <v>37</v>
      </c>
      <c r="J5723" t="s">
        <v>23</v>
      </c>
      <c r="K5723" t="s">
        <v>314</v>
      </c>
      <c r="L5723" t="s">
        <v>416</v>
      </c>
      <c r="M5723">
        <v>97477</v>
      </c>
      <c r="N5723" t="s">
        <v>40</v>
      </c>
      <c r="O5723" t="s">
        <v>5335</v>
      </c>
      <c r="P5723" t="s">
        <v>67</v>
      </c>
      <c r="Q5723" t="s">
        <v>157</v>
      </c>
      <c r="R5723" t="s">
        <v>5336</v>
      </c>
      <c r="S5723">
        <v>91.176000000000002</v>
      </c>
      <c r="T5723" s="3"/>
    </row>
    <row r="5724" spans="1:20" x14ac:dyDescent="0.3">
      <c r="A5724">
        <v>5723</v>
      </c>
      <c r="B5724" t="s">
        <v>8445</v>
      </c>
      <c r="C5724">
        <f t="shared" si="89"/>
        <v>47</v>
      </c>
      <c r="D5724" s="1">
        <v>42688</v>
      </c>
      <c r="E5724" s="1">
        <v>42691</v>
      </c>
      <c r="F5724" t="s">
        <v>184</v>
      </c>
      <c r="G5724" t="s">
        <v>131</v>
      </c>
      <c r="H5724" t="s">
        <v>132</v>
      </c>
      <c r="I5724" t="s">
        <v>37</v>
      </c>
      <c r="J5724" t="s">
        <v>23</v>
      </c>
      <c r="K5724" t="s">
        <v>314</v>
      </c>
      <c r="L5724" t="s">
        <v>416</v>
      </c>
      <c r="M5724">
        <v>97477</v>
      </c>
      <c r="N5724" t="s">
        <v>40</v>
      </c>
      <c r="O5724" t="s">
        <v>4952</v>
      </c>
      <c r="P5724" t="s">
        <v>67</v>
      </c>
      <c r="Q5724" t="s">
        <v>157</v>
      </c>
      <c r="R5724" t="s">
        <v>4953</v>
      </c>
      <c r="S5724">
        <v>159.96799999999999</v>
      </c>
      <c r="T5724" s="3"/>
    </row>
    <row r="5725" spans="1:20" x14ac:dyDescent="0.3">
      <c r="A5725">
        <v>5724</v>
      </c>
      <c r="B5725" t="s">
        <v>8446</v>
      </c>
      <c r="C5725">
        <f t="shared" si="89"/>
        <v>39</v>
      </c>
      <c r="D5725" s="1">
        <v>43004</v>
      </c>
      <c r="E5725" s="1">
        <v>43008</v>
      </c>
      <c r="F5725" t="s">
        <v>46</v>
      </c>
      <c r="G5725" t="s">
        <v>552</v>
      </c>
      <c r="H5725" t="s">
        <v>553</v>
      </c>
      <c r="I5725" t="s">
        <v>37</v>
      </c>
      <c r="J5725" t="s">
        <v>23</v>
      </c>
      <c r="K5725" t="s">
        <v>123</v>
      </c>
      <c r="L5725" t="s">
        <v>39</v>
      </c>
      <c r="M5725">
        <v>94109</v>
      </c>
      <c r="N5725" t="s">
        <v>40</v>
      </c>
      <c r="O5725" t="s">
        <v>3253</v>
      </c>
      <c r="P5725" t="s">
        <v>42</v>
      </c>
      <c r="Q5725" t="s">
        <v>86</v>
      </c>
      <c r="R5725" t="s">
        <v>3254</v>
      </c>
      <c r="S5725">
        <v>12.96</v>
      </c>
      <c r="T5725" s="3"/>
    </row>
    <row r="5726" spans="1:20" x14ac:dyDescent="0.3">
      <c r="A5726">
        <v>5725</v>
      </c>
      <c r="B5726" t="s">
        <v>8447</v>
      </c>
      <c r="C5726">
        <f t="shared" si="89"/>
        <v>39</v>
      </c>
      <c r="D5726" s="1">
        <v>42269</v>
      </c>
      <c r="E5726" s="1">
        <v>42274</v>
      </c>
      <c r="F5726" t="s">
        <v>46</v>
      </c>
      <c r="G5726" t="s">
        <v>4195</v>
      </c>
      <c r="H5726" t="s">
        <v>4196</v>
      </c>
      <c r="I5726" t="s">
        <v>37</v>
      </c>
      <c r="J5726" t="s">
        <v>23</v>
      </c>
      <c r="K5726" t="s">
        <v>299</v>
      </c>
      <c r="L5726" t="s">
        <v>207</v>
      </c>
      <c r="M5726">
        <v>60653</v>
      </c>
      <c r="N5726" t="s">
        <v>101</v>
      </c>
      <c r="O5726" t="s">
        <v>3693</v>
      </c>
      <c r="P5726" t="s">
        <v>42</v>
      </c>
      <c r="Q5726" t="s">
        <v>55</v>
      </c>
      <c r="R5726" t="s">
        <v>3694</v>
      </c>
      <c r="S5726">
        <v>331.536</v>
      </c>
      <c r="T5726" s="3"/>
    </row>
    <row r="5727" spans="1:20" x14ac:dyDescent="0.3">
      <c r="A5727">
        <v>5726</v>
      </c>
      <c r="B5727" t="s">
        <v>8448</v>
      </c>
      <c r="C5727">
        <f t="shared" si="89"/>
        <v>40</v>
      </c>
      <c r="D5727" s="1">
        <v>42638</v>
      </c>
      <c r="E5727" s="1">
        <v>42640</v>
      </c>
      <c r="F5727" t="s">
        <v>184</v>
      </c>
      <c r="G5727" t="s">
        <v>957</v>
      </c>
      <c r="H5727" t="s">
        <v>958</v>
      </c>
      <c r="I5727" t="s">
        <v>37</v>
      </c>
      <c r="J5727" t="s">
        <v>23</v>
      </c>
      <c r="K5727" t="s">
        <v>262</v>
      </c>
      <c r="L5727" t="s">
        <v>263</v>
      </c>
      <c r="M5727">
        <v>10011</v>
      </c>
      <c r="N5727" t="s">
        <v>144</v>
      </c>
      <c r="O5727" t="s">
        <v>5479</v>
      </c>
      <c r="P5727" t="s">
        <v>67</v>
      </c>
      <c r="Q5727" t="s">
        <v>157</v>
      </c>
      <c r="R5727" t="s">
        <v>5480</v>
      </c>
      <c r="S5727">
        <v>899.91</v>
      </c>
      <c r="T5727" s="3"/>
    </row>
    <row r="5728" spans="1:20" x14ac:dyDescent="0.3">
      <c r="A5728">
        <v>5727</v>
      </c>
      <c r="B5728" t="s">
        <v>8449</v>
      </c>
      <c r="C5728">
        <f t="shared" si="89"/>
        <v>19</v>
      </c>
      <c r="D5728" s="1">
        <v>42494</v>
      </c>
      <c r="E5728" s="1">
        <v>42498</v>
      </c>
      <c r="F5728" t="s">
        <v>46</v>
      </c>
      <c r="G5728" t="s">
        <v>6642</v>
      </c>
      <c r="H5728" t="s">
        <v>6643</v>
      </c>
      <c r="I5728" t="s">
        <v>37</v>
      </c>
      <c r="J5728" t="s">
        <v>23</v>
      </c>
      <c r="K5728" t="s">
        <v>180</v>
      </c>
      <c r="L5728" t="s">
        <v>100</v>
      </c>
      <c r="M5728">
        <v>77095</v>
      </c>
      <c r="N5728" t="s">
        <v>101</v>
      </c>
      <c r="O5728" t="s">
        <v>3849</v>
      </c>
      <c r="P5728" t="s">
        <v>67</v>
      </c>
      <c r="Q5728" t="s">
        <v>68</v>
      </c>
      <c r="R5728" t="s">
        <v>3850</v>
      </c>
      <c r="S5728">
        <v>946.34400000000005</v>
      </c>
      <c r="T5728" s="3"/>
    </row>
    <row r="5729" spans="1:20" x14ac:dyDescent="0.3">
      <c r="A5729">
        <v>5728</v>
      </c>
      <c r="B5729" t="s">
        <v>8450</v>
      </c>
      <c r="C5729">
        <f t="shared" si="89"/>
        <v>49</v>
      </c>
      <c r="D5729" s="1">
        <v>43442</v>
      </c>
      <c r="E5729" s="1">
        <v>43447</v>
      </c>
      <c r="F5729" t="s">
        <v>46</v>
      </c>
      <c r="G5729" t="s">
        <v>1628</v>
      </c>
      <c r="H5729" t="s">
        <v>1629</v>
      </c>
      <c r="I5729" t="s">
        <v>22</v>
      </c>
      <c r="J5729" t="s">
        <v>23</v>
      </c>
      <c r="K5729" t="s">
        <v>109</v>
      </c>
      <c r="L5729" t="s">
        <v>110</v>
      </c>
      <c r="M5729">
        <v>53711</v>
      </c>
      <c r="N5729" t="s">
        <v>101</v>
      </c>
      <c r="O5729" t="s">
        <v>4339</v>
      </c>
      <c r="P5729" t="s">
        <v>67</v>
      </c>
      <c r="Q5729" t="s">
        <v>157</v>
      </c>
      <c r="R5729" t="s">
        <v>4340</v>
      </c>
      <c r="S5729">
        <v>178.11</v>
      </c>
      <c r="T5729" s="3"/>
    </row>
    <row r="5730" spans="1:20" x14ac:dyDescent="0.3">
      <c r="A5730">
        <v>5729</v>
      </c>
      <c r="B5730" t="s">
        <v>8450</v>
      </c>
      <c r="C5730">
        <f t="shared" si="89"/>
        <v>49</v>
      </c>
      <c r="D5730" s="1">
        <v>43442</v>
      </c>
      <c r="E5730" s="1">
        <v>43447</v>
      </c>
      <c r="F5730" t="s">
        <v>46</v>
      </c>
      <c r="G5730" t="s">
        <v>1628</v>
      </c>
      <c r="H5730" t="s">
        <v>1629</v>
      </c>
      <c r="I5730" t="s">
        <v>22</v>
      </c>
      <c r="J5730" t="s">
        <v>23</v>
      </c>
      <c r="K5730" t="s">
        <v>109</v>
      </c>
      <c r="L5730" t="s">
        <v>110</v>
      </c>
      <c r="M5730">
        <v>53711</v>
      </c>
      <c r="N5730" t="s">
        <v>101</v>
      </c>
      <c r="O5730" t="s">
        <v>3781</v>
      </c>
      <c r="P5730" t="s">
        <v>42</v>
      </c>
      <c r="Q5730" t="s">
        <v>74</v>
      </c>
      <c r="R5730" t="s">
        <v>3782</v>
      </c>
      <c r="S5730">
        <v>1089.75</v>
      </c>
      <c r="T5730" s="3"/>
    </row>
    <row r="5731" spans="1:20" x14ac:dyDescent="0.3">
      <c r="A5731">
        <v>5730</v>
      </c>
      <c r="B5731" t="s">
        <v>8450</v>
      </c>
      <c r="C5731">
        <f t="shared" si="89"/>
        <v>49</v>
      </c>
      <c r="D5731" s="1">
        <v>43442</v>
      </c>
      <c r="E5731" s="1">
        <v>43447</v>
      </c>
      <c r="F5731" t="s">
        <v>46</v>
      </c>
      <c r="G5731" t="s">
        <v>1628</v>
      </c>
      <c r="H5731" t="s">
        <v>1629</v>
      </c>
      <c r="I5731" t="s">
        <v>22</v>
      </c>
      <c r="J5731" t="s">
        <v>23</v>
      </c>
      <c r="K5731" t="s">
        <v>109</v>
      </c>
      <c r="L5731" t="s">
        <v>110</v>
      </c>
      <c r="M5731">
        <v>53711</v>
      </c>
      <c r="N5731" t="s">
        <v>101</v>
      </c>
      <c r="O5731" t="s">
        <v>2256</v>
      </c>
      <c r="P5731" t="s">
        <v>42</v>
      </c>
      <c r="Q5731" t="s">
        <v>43</v>
      </c>
      <c r="R5731" t="s">
        <v>2257</v>
      </c>
      <c r="S5731">
        <v>61.06</v>
      </c>
      <c r="T5731" s="3"/>
    </row>
    <row r="5732" spans="1:20" x14ac:dyDescent="0.3">
      <c r="A5732">
        <v>5731</v>
      </c>
      <c r="B5732" t="s">
        <v>8450</v>
      </c>
      <c r="C5732">
        <f t="shared" si="89"/>
        <v>49</v>
      </c>
      <c r="D5732" s="1">
        <v>43442</v>
      </c>
      <c r="E5732" s="1">
        <v>43447</v>
      </c>
      <c r="F5732" t="s">
        <v>46</v>
      </c>
      <c r="G5732" t="s">
        <v>1628</v>
      </c>
      <c r="H5732" t="s">
        <v>1629</v>
      </c>
      <c r="I5732" t="s">
        <v>22</v>
      </c>
      <c r="J5732" t="s">
        <v>23</v>
      </c>
      <c r="K5732" t="s">
        <v>109</v>
      </c>
      <c r="L5732" t="s">
        <v>110</v>
      </c>
      <c r="M5732">
        <v>53711</v>
      </c>
      <c r="N5732" t="s">
        <v>101</v>
      </c>
      <c r="O5732" t="s">
        <v>4481</v>
      </c>
      <c r="P5732" t="s">
        <v>28</v>
      </c>
      <c r="Q5732" t="s">
        <v>29</v>
      </c>
      <c r="R5732" t="s">
        <v>4482</v>
      </c>
      <c r="S5732">
        <v>459.92</v>
      </c>
      <c r="T5732" s="3"/>
    </row>
    <row r="5733" spans="1:20" x14ac:dyDescent="0.3">
      <c r="A5733">
        <v>5732</v>
      </c>
      <c r="B5733" t="s">
        <v>8450</v>
      </c>
      <c r="C5733">
        <f t="shared" si="89"/>
        <v>49</v>
      </c>
      <c r="D5733" s="1">
        <v>43442</v>
      </c>
      <c r="E5733" s="1">
        <v>43447</v>
      </c>
      <c r="F5733" t="s">
        <v>46</v>
      </c>
      <c r="G5733" t="s">
        <v>1628</v>
      </c>
      <c r="H5733" t="s">
        <v>1629</v>
      </c>
      <c r="I5733" t="s">
        <v>22</v>
      </c>
      <c r="J5733" t="s">
        <v>23</v>
      </c>
      <c r="K5733" t="s">
        <v>109</v>
      </c>
      <c r="L5733" t="s">
        <v>110</v>
      </c>
      <c r="M5733">
        <v>53711</v>
      </c>
      <c r="N5733" t="s">
        <v>101</v>
      </c>
      <c r="O5733" t="s">
        <v>1265</v>
      </c>
      <c r="P5733" t="s">
        <v>42</v>
      </c>
      <c r="Q5733" t="s">
        <v>86</v>
      </c>
      <c r="R5733" t="s">
        <v>1266</v>
      </c>
      <c r="S5733">
        <v>27.52</v>
      </c>
      <c r="T5733" s="3"/>
    </row>
    <row r="5734" spans="1:20" x14ac:dyDescent="0.3">
      <c r="A5734">
        <v>5733</v>
      </c>
      <c r="B5734" t="s">
        <v>8451</v>
      </c>
      <c r="C5734">
        <f t="shared" si="89"/>
        <v>26</v>
      </c>
      <c r="D5734" s="1">
        <v>43280</v>
      </c>
      <c r="E5734" s="1">
        <v>43283</v>
      </c>
      <c r="F5734" t="s">
        <v>184</v>
      </c>
      <c r="G5734" t="s">
        <v>957</v>
      </c>
      <c r="H5734" t="s">
        <v>958</v>
      </c>
      <c r="I5734" t="s">
        <v>37</v>
      </c>
      <c r="J5734" t="s">
        <v>23</v>
      </c>
      <c r="K5734" t="s">
        <v>8452</v>
      </c>
      <c r="L5734" t="s">
        <v>745</v>
      </c>
      <c r="M5734">
        <v>6460</v>
      </c>
      <c r="N5734" t="s">
        <v>144</v>
      </c>
      <c r="O5734" t="s">
        <v>6581</v>
      </c>
      <c r="P5734" t="s">
        <v>28</v>
      </c>
      <c r="Q5734" t="s">
        <v>29</v>
      </c>
      <c r="R5734" t="s">
        <v>6582</v>
      </c>
      <c r="S5734">
        <v>638.82000000000005</v>
      </c>
      <c r="T5734" s="3"/>
    </row>
    <row r="5735" spans="1:20" x14ac:dyDescent="0.3">
      <c r="A5735">
        <v>5734</v>
      </c>
      <c r="B5735" t="s">
        <v>8451</v>
      </c>
      <c r="C5735">
        <f t="shared" si="89"/>
        <v>26</v>
      </c>
      <c r="D5735" s="1">
        <v>43280</v>
      </c>
      <c r="E5735" s="1">
        <v>43283</v>
      </c>
      <c r="F5735" t="s">
        <v>184</v>
      </c>
      <c r="G5735" t="s">
        <v>957</v>
      </c>
      <c r="H5735" t="s">
        <v>958</v>
      </c>
      <c r="I5735" t="s">
        <v>37</v>
      </c>
      <c r="J5735" t="s">
        <v>23</v>
      </c>
      <c r="K5735" t="s">
        <v>8452</v>
      </c>
      <c r="L5735" t="s">
        <v>745</v>
      </c>
      <c r="M5735">
        <v>6460</v>
      </c>
      <c r="N5735" t="s">
        <v>144</v>
      </c>
      <c r="O5735" t="s">
        <v>2654</v>
      </c>
      <c r="P5735" t="s">
        <v>42</v>
      </c>
      <c r="Q5735" t="s">
        <v>575</v>
      </c>
      <c r="R5735" t="s">
        <v>2655</v>
      </c>
      <c r="S5735">
        <v>30.69</v>
      </c>
      <c r="T5735" s="3"/>
    </row>
    <row r="5736" spans="1:20" x14ac:dyDescent="0.3">
      <c r="A5736">
        <v>5735</v>
      </c>
      <c r="B5736" t="s">
        <v>8451</v>
      </c>
      <c r="C5736">
        <f t="shared" si="89"/>
        <v>26</v>
      </c>
      <c r="D5736" s="1">
        <v>43280</v>
      </c>
      <c r="E5736" s="1">
        <v>43283</v>
      </c>
      <c r="F5736" t="s">
        <v>184</v>
      </c>
      <c r="G5736" t="s">
        <v>957</v>
      </c>
      <c r="H5736" t="s">
        <v>958</v>
      </c>
      <c r="I5736" t="s">
        <v>37</v>
      </c>
      <c r="J5736" t="s">
        <v>23</v>
      </c>
      <c r="K5736" t="s">
        <v>8452</v>
      </c>
      <c r="L5736" t="s">
        <v>745</v>
      </c>
      <c r="M5736">
        <v>6460</v>
      </c>
      <c r="N5736" t="s">
        <v>144</v>
      </c>
      <c r="O5736" t="s">
        <v>3844</v>
      </c>
      <c r="P5736" t="s">
        <v>28</v>
      </c>
      <c r="Q5736" t="s">
        <v>61</v>
      </c>
      <c r="R5736" t="s">
        <v>3845</v>
      </c>
      <c r="S5736">
        <v>25.16</v>
      </c>
      <c r="T5736" s="3"/>
    </row>
    <row r="5737" spans="1:20" x14ac:dyDescent="0.3">
      <c r="A5737">
        <v>5736</v>
      </c>
      <c r="B5737" t="s">
        <v>8453</v>
      </c>
      <c r="C5737">
        <f t="shared" si="89"/>
        <v>27</v>
      </c>
      <c r="D5737" s="1">
        <v>42184</v>
      </c>
      <c r="E5737" s="1">
        <v>42188</v>
      </c>
      <c r="F5737" t="s">
        <v>46</v>
      </c>
      <c r="G5737" t="s">
        <v>5285</v>
      </c>
      <c r="H5737" t="s">
        <v>5286</v>
      </c>
      <c r="I5737" t="s">
        <v>22</v>
      </c>
      <c r="J5737" t="s">
        <v>23</v>
      </c>
      <c r="K5737" t="s">
        <v>262</v>
      </c>
      <c r="L5737" t="s">
        <v>263</v>
      </c>
      <c r="M5737">
        <v>10024</v>
      </c>
      <c r="N5737" t="s">
        <v>144</v>
      </c>
      <c r="O5737" t="s">
        <v>6141</v>
      </c>
      <c r="P5737" t="s">
        <v>42</v>
      </c>
      <c r="Q5737" t="s">
        <v>71</v>
      </c>
      <c r="R5737" t="s">
        <v>6142</v>
      </c>
      <c r="S5737">
        <v>13.92</v>
      </c>
      <c r="T5737" s="3"/>
    </row>
    <row r="5738" spans="1:20" x14ac:dyDescent="0.3">
      <c r="A5738">
        <v>5737</v>
      </c>
      <c r="B5738" t="s">
        <v>8454</v>
      </c>
      <c r="C5738">
        <f t="shared" si="89"/>
        <v>4</v>
      </c>
      <c r="D5738" s="1">
        <v>42024</v>
      </c>
      <c r="E5738" s="1">
        <v>42029</v>
      </c>
      <c r="F5738" t="s">
        <v>46</v>
      </c>
      <c r="G5738" t="s">
        <v>5252</v>
      </c>
      <c r="H5738" t="s">
        <v>5253</v>
      </c>
      <c r="I5738" t="s">
        <v>22</v>
      </c>
      <c r="J5738" t="s">
        <v>23</v>
      </c>
      <c r="K5738" t="s">
        <v>38</v>
      </c>
      <c r="L5738" t="s">
        <v>39</v>
      </c>
      <c r="M5738">
        <v>90049</v>
      </c>
      <c r="N5738" t="s">
        <v>40</v>
      </c>
      <c r="O5738" t="s">
        <v>1439</v>
      </c>
      <c r="P5738" t="s">
        <v>42</v>
      </c>
      <c r="Q5738" t="s">
        <v>86</v>
      </c>
      <c r="R5738" t="s">
        <v>1440</v>
      </c>
      <c r="S5738">
        <v>19.36</v>
      </c>
      <c r="T5738" s="3"/>
    </row>
    <row r="5739" spans="1:20" x14ac:dyDescent="0.3">
      <c r="A5739">
        <v>5738</v>
      </c>
      <c r="B5739" t="s">
        <v>8454</v>
      </c>
      <c r="C5739">
        <f t="shared" si="89"/>
        <v>4</v>
      </c>
      <c r="D5739" s="1">
        <v>42024</v>
      </c>
      <c r="E5739" s="1">
        <v>42029</v>
      </c>
      <c r="F5739" t="s">
        <v>46</v>
      </c>
      <c r="G5739" t="s">
        <v>5252</v>
      </c>
      <c r="H5739" t="s">
        <v>5253</v>
      </c>
      <c r="I5739" t="s">
        <v>22</v>
      </c>
      <c r="J5739" t="s">
        <v>23</v>
      </c>
      <c r="K5739" t="s">
        <v>38</v>
      </c>
      <c r="L5739" t="s">
        <v>39</v>
      </c>
      <c r="M5739">
        <v>90049</v>
      </c>
      <c r="N5739" t="s">
        <v>40</v>
      </c>
      <c r="O5739" t="s">
        <v>348</v>
      </c>
      <c r="P5739" t="s">
        <v>28</v>
      </c>
      <c r="Q5739" t="s">
        <v>61</v>
      </c>
      <c r="R5739" t="s">
        <v>349</v>
      </c>
      <c r="S5739">
        <v>19.3</v>
      </c>
      <c r="T5739" s="3"/>
    </row>
    <row r="5740" spans="1:20" x14ac:dyDescent="0.3">
      <c r="A5740">
        <v>5739</v>
      </c>
      <c r="B5740" t="s">
        <v>8455</v>
      </c>
      <c r="C5740">
        <f t="shared" si="89"/>
        <v>53</v>
      </c>
      <c r="D5740" s="1">
        <v>43100</v>
      </c>
      <c r="E5740" s="1">
        <v>43106</v>
      </c>
      <c r="F5740" t="s">
        <v>46</v>
      </c>
      <c r="G5740" t="s">
        <v>6123</v>
      </c>
      <c r="H5740" t="s">
        <v>6124</v>
      </c>
      <c r="I5740" t="s">
        <v>22</v>
      </c>
      <c r="J5740" t="s">
        <v>23</v>
      </c>
      <c r="K5740" t="s">
        <v>123</v>
      </c>
      <c r="L5740" t="s">
        <v>39</v>
      </c>
      <c r="M5740">
        <v>94109</v>
      </c>
      <c r="N5740" t="s">
        <v>40</v>
      </c>
      <c r="O5740" t="s">
        <v>5785</v>
      </c>
      <c r="P5740" t="s">
        <v>42</v>
      </c>
      <c r="Q5740" t="s">
        <v>71</v>
      </c>
      <c r="R5740" t="s">
        <v>5786</v>
      </c>
      <c r="S5740">
        <v>38.375999999999998</v>
      </c>
      <c r="T5740" s="3"/>
    </row>
    <row r="5741" spans="1:20" x14ac:dyDescent="0.3">
      <c r="A5741">
        <v>5740</v>
      </c>
      <c r="B5741" t="s">
        <v>8456</v>
      </c>
      <c r="C5741">
        <f t="shared" si="89"/>
        <v>13</v>
      </c>
      <c r="D5741" s="1">
        <v>43187</v>
      </c>
      <c r="E5741" s="1">
        <v>43190</v>
      </c>
      <c r="F5741" t="s">
        <v>184</v>
      </c>
      <c r="G5741" t="s">
        <v>6608</v>
      </c>
      <c r="H5741" t="s">
        <v>6609</v>
      </c>
      <c r="I5741" t="s">
        <v>37</v>
      </c>
      <c r="J5741" t="s">
        <v>23</v>
      </c>
      <c r="K5741" t="s">
        <v>744</v>
      </c>
      <c r="L5741" t="s">
        <v>39</v>
      </c>
      <c r="M5741">
        <v>94533</v>
      </c>
      <c r="N5741" t="s">
        <v>40</v>
      </c>
      <c r="O5741" t="s">
        <v>7338</v>
      </c>
      <c r="P5741" t="s">
        <v>42</v>
      </c>
      <c r="Q5741" t="s">
        <v>86</v>
      </c>
      <c r="R5741" t="s">
        <v>7339</v>
      </c>
      <c r="S5741">
        <v>12.96</v>
      </c>
      <c r="T5741" s="3"/>
    </row>
    <row r="5742" spans="1:20" x14ac:dyDescent="0.3">
      <c r="A5742">
        <v>5741</v>
      </c>
      <c r="B5742" t="s">
        <v>8456</v>
      </c>
      <c r="C5742">
        <f t="shared" si="89"/>
        <v>13</v>
      </c>
      <c r="D5742" s="1">
        <v>43187</v>
      </c>
      <c r="E5742" s="1">
        <v>43190</v>
      </c>
      <c r="F5742" t="s">
        <v>184</v>
      </c>
      <c r="G5742" t="s">
        <v>6608</v>
      </c>
      <c r="H5742" t="s">
        <v>6609</v>
      </c>
      <c r="I5742" t="s">
        <v>37</v>
      </c>
      <c r="J5742" t="s">
        <v>23</v>
      </c>
      <c r="K5742" t="s">
        <v>744</v>
      </c>
      <c r="L5742" t="s">
        <v>39</v>
      </c>
      <c r="M5742">
        <v>94533</v>
      </c>
      <c r="N5742" t="s">
        <v>40</v>
      </c>
      <c r="O5742" t="s">
        <v>2935</v>
      </c>
      <c r="P5742" t="s">
        <v>28</v>
      </c>
      <c r="Q5742" t="s">
        <v>61</v>
      </c>
      <c r="R5742" t="s">
        <v>2936</v>
      </c>
      <c r="S5742">
        <v>26.48</v>
      </c>
      <c r="T5742" s="3"/>
    </row>
    <row r="5743" spans="1:20" x14ac:dyDescent="0.3">
      <c r="A5743">
        <v>5742</v>
      </c>
      <c r="B5743" t="s">
        <v>8456</v>
      </c>
      <c r="C5743">
        <f t="shared" si="89"/>
        <v>13</v>
      </c>
      <c r="D5743" s="1">
        <v>43187</v>
      </c>
      <c r="E5743" s="1">
        <v>43190</v>
      </c>
      <c r="F5743" t="s">
        <v>184</v>
      </c>
      <c r="G5743" t="s">
        <v>6608</v>
      </c>
      <c r="H5743" t="s">
        <v>6609</v>
      </c>
      <c r="I5743" t="s">
        <v>37</v>
      </c>
      <c r="J5743" t="s">
        <v>23</v>
      </c>
      <c r="K5743" t="s">
        <v>744</v>
      </c>
      <c r="L5743" t="s">
        <v>39</v>
      </c>
      <c r="M5743">
        <v>94533</v>
      </c>
      <c r="N5743" t="s">
        <v>40</v>
      </c>
      <c r="O5743" t="s">
        <v>4363</v>
      </c>
      <c r="P5743" t="s">
        <v>67</v>
      </c>
      <c r="Q5743" t="s">
        <v>680</v>
      </c>
      <c r="R5743" t="s">
        <v>4364</v>
      </c>
      <c r="S5743">
        <v>532.72</v>
      </c>
      <c r="T5743" s="3"/>
    </row>
    <row r="5744" spans="1:20" x14ac:dyDescent="0.3">
      <c r="A5744">
        <v>5743</v>
      </c>
      <c r="B5744" t="s">
        <v>8456</v>
      </c>
      <c r="C5744">
        <f t="shared" si="89"/>
        <v>13</v>
      </c>
      <c r="D5744" s="1">
        <v>43187</v>
      </c>
      <c r="E5744" s="1">
        <v>43190</v>
      </c>
      <c r="F5744" t="s">
        <v>184</v>
      </c>
      <c r="G5744" t="s">
        <v>6608</v>
      </c>
      <c r="H5744" t="s">
        <v>6609</v>
      </c>
      <c r="I5744" t="s">
        <v>37</v>
      </c>
      <c r="J5744" t="s">
        <v>23</v>
      </c>
      <c r="K5744" t="s">
        <v>744</v>
      </c>
      <c r="L5744" t="s">
        <v>39</v>
      </c>
      <c r="M5744">
        <v>94533</v>
      </c>
      <c r="N5744" t="s">
        <v>40</v>
      </c>
      <c r="O5744" t="s">
        <v>2552</v>
      </c>
      <c r="P5744" t="s">
        <v>42</v>
      </c>
      <c r="Q5744" t="s">
        <v>86</v>
      </c>
      <c r="R5744" t="s">
        <v>2553</v>
      </c>
      <c r="S5744">
        <v>26.72</v>
      </c>
      <c r="T5744" s="3"/>
    </row>
    <row r="5745" spans="1:20" x14ac:dyDescent="0.3">
      <c r="A5745">
        <v>5744</v>
      </c>
      <c r="B5745" t="s">
        <v>8456</v>
      </c>
      <c r="C5745">
        <f t="shared" si="89"/>
        <v>13</v>
      </c>
      <c r="D5745" s="1">
        <v>43187</v>
      </c>
      <c r="E5745" s="1">
        <v>43190</v>
      </c>
      <c r="F5745" t="s">
        <v>184</v>
      </c>
      <c r="G5745" t="s">
        <v>6608</v>
      </c>
      <c r="H5745" t="s">
        <v>6609</v>
      </c>
      <c r="I5745" t="s">
        <v>37</v>
      </c>
      <c r="J5745" t="s">
        <v>23</v>
      </c>
      <c r="K5745" t="s">
        <v>744</v>
      </c>
      <c r="L5745" t="s">
        <v>39</v>
      </c>
      <c r="M5745">
        <v>94533</v>
      </c>
      <c r="N5745" t="s">
        <v>40</v>
      </c>
      <c r="O5745" t="s">
        <v>2248</v>
      </c>
      <c r="P5745" t="s">
        <v>42</v>
      </c>
      <c r="Q5745" t="s">
        <v>86</v>
      </c>
      <c r="R5745" t="s">
        <v>2249</v>
      </c>
      <c r="S5745">
        <v>20.04</v>
      </c>
      <c r="T5745" s="3"/>
    </row>
    <row r="5746" spans="1:20" x14ac:dyDescent="0.3">
      <c r="A5746">
        <v>5745</v>
      </c>
      <c r="B5746" t="s">
        <v>8456</v>
      </c>
      <c r="C5746">
        <f t="shared" si="89"/>
        <v>13</v>
      </c>
      <c r="D5746" s="1">
        <v>43187</v>
      </c>
      <c r="E5746" s="1">
        <v>43190</v>
      </c>
      <c r="F5746" t="s">
        <v>184</v>
      </c>
      <c r="G5746" t="s">
        <v>6608</v>
      </c>
      <c r="H5746" t="s">
        <v>6609</v>
      </c>
      <c r="I5746" t="s">
        <v>37</v>
      </c>
      <c r="J5746" t="s">
        <v>23</v>
      </c>
      <c r="K5746" t="s">
        <v>744</v>
      </c>
      <c r="L5746" t="s">
        <v>39</v>
      </c>
      <c r="M5746">
        <v>94533</v>
      </c>
      <c r="N5746" t="s">
        <v>40</v>
      </c>
      <c r="O5746" t="s">
        <v>1630</v>
      </c>
      <c r="P5746" t="s">
        <v>42</v>
      </c>
      <c r="Q5746" t="s">
        <v>55</v>
      </c>
      <c r="R5746" t="s">
        <v>1631</v>
      </c>
      <c r="S5746">
        <v>795.48</v>
      </c>
      <c r="T5746" s="3"/>
    </row>
    <row r="5747" spans="1:20" x14ac:dyDescent="0.3">
      <c r="A5747">
        <v>5746</v>
      </c>
      <c r="B5747" t="s">
        <v>8456</v>
      </c>
      <c r="C5747">
        <f t="shared" si="89"/>
        <v>13</v>
      </c>
      <c r="D5747" s="1">
        <v>43187</v>
      </c>
      <c r="E5747" s="1">
        <v>43190</v>
      </c>
      <c r="F5747" t="s">
        <v>184</v>
      </c>
      <c r="G5747" t="s">
        <v>6608</v>
      </c>
      <c r="H5747" t="s">
        <v>6609</v>
      </c>
      <c r="I5747" t="s">
        <v>37</v>
      </c>
      <c r="J5747" t="s">
        <v>23</v>
      </c>
      <c r="K5747" t="s">
        <v>744</v>
      </c>
      <c r="L5747" t="s">
        <v>39</v>
      </c>
      <c r="M5747">
        <v>94533</v>
      </c>
      <c r="N5747" t="s">
        <v>40</v>
      </c>
      <c r="O5747" t="s">
        <v>5757</v>
      </c>
      <c r="P5747" t="s">
        <v>28</v>
      </c>
      <c r="Q5747" t="s">
        <v>61</v>
      </c>
      <c r="R5747" t="s">
        <v>5758</v>
      </c>
      <c r="S5747">
        <v>21.56</v>
      </c>
      <c r="T5747" s="3"/>
    </row>
    <row r="5748" spans="1:20" x14ac:dyDescent="0.3">
      <c r="A5748">
        <v>5747</v>
      </c>
      <c r="B5748" t="s">
        <v>8457</v>
      </c>
      <c r="C5748">
        <f t="shared" si="89"/>
        <v>49</v>
      </c>
      <c r="D5748" s="1">
        <v>43077</v>
      </c>
      <c r="E5748" s="1">
        <v>43081</v>
      </c>
      <c r="F5748" t="s">
        <v>46</v>
      </c>
      <c r="G5748" t="s">
        <v>238</v>
      </c>
      <c r="H5748" t="s">
        <v>239</v>
      </c>
      <c r="I5748" t="s">
        <v>22</v>
      </c>
      <c r="J5748" t="s">
        <v>23</v>
      </c>
      <c r="K5748" t="s">
        <v>3525</v>
      </c>
      <c r="L5748" t="s">
        <v>84</v>
      </c>
      <c r="M5748">
        <v>27834</v>
      </c>
      <c r="N5748" t="s">
        <v>26</v>
      </c>
      <c r="O5748" t="s">
        <v>1921</v>
      </c>
      <c r="P5748" t="s">
        <v>67</v>
      </c>
      <c r="Q5748" t="s">
        <v>68</v>
      </c>
      <c r="R5748" t="s">
        <v>1922</v>
      </c>
      <c r="S5748">
        <v>249.584</v>
      </c>
      <c r="T5748" s="3"/>
    </row>
    <row r="5749" spans="1:20" x14ac:dyDescent="0.3">
      <c r="A5749">
        <v>5748</v>
      </c>
      <c r="B5749" t="s">
        <v>8457</v>
      </c>
      <c r="C5749">
        <f t="shared" si="89"/>
        <v>49</v>
      </c>
      <c r="D5749" s="1">
        <v>43077</v>
      </c>
      <c r="E5749" s="1">
        <v>43081</v>
      </c>
      <c r="F5749" t="s">
        <v>46</v>
      </c>
      <c r="G5749" t="s">
        <v>238</v>
      </c>
      <c r="H5749" t="s">
        <v>239</v>
      </c>
      <c r="I5749" t="s">
        <v>22</v>
      </c>
      <c r="J5749" t="s">
        <v>23</v>
      </c>
      <c r="K5749" t="s">
        <v>3525</v>
      </c>
      <c r="L5749" t="s">
        <v>84</v>
      </c>
      <c r="M5749">
        <v>27834</v>
      </c>
      <c r="N5749" t="s">
        <v>26</v>
      </c>
      <c r="O5749" t="s">
        <v>2818</v>
      </c>
      <c r="P5749" t="s">
        <v>67</v>
      </c>
      <c r="Q5749" t="s">
        <v>157</v>
      </c>
      <c r="R5749" t="s">
        <v>2819</v>
      </c>
      <c r="S5749">
        <v>68.111999999999995</v>
      </c>
      <c r="T5749" s="3"/>
    </row>
    <row r="5750" spans="1:20" x14ac:dyDescent="0.3">
      <c r="A5750">
        <v>5749</v>
      </c>
      <c r="B5750" t="s">
        <v>8457</v>
      </c>
      <c r="C5750">
        <f t="shared" si="89"/>
        <v>49</v>
      </c>
      <c r="D5750" s="1">
        <v>43077</v>
      </c>
      <c r="E5750" s="1">
        <v>43081</v>
      </c>
      <c r="F5750" t="s">
        <v>46</v>
      </c>
      <c r="G5750" t="s">
        <v>238</v>
      </c>
      <c r="H5750" t="s">
        <v>239</v>
      </c>
      <c r="I5750" t="s">
        <v>22</v>
      </c>
      <c r="J5750" t="s">
        <v>23</v>
      </c>
      <c r="K5750" t="s">
        <v>3525</v>
      </c>
      <c r="L5750" t="s">
        <v>84</v>
      </c>
      <c r="M5750">
        <v>27834</v>
      </c>
      <c r="N5750" t="s">
        <v>26</v>
      </c>
      <c r="O5750" t="s">
        <v>7696</v>
      </c>
      <c r="P5750" t="s">
        <v>67</v>
      </c>
      <c r="Q5750" t="s">
        <v>157</v>
      </c>
      <c r="R5750" t="s">
        <v>7697</v>
      </c>
      <c r="S5750">
        <v>16.559999999999999</v>
      </c>
      <c r="T5750" s="3"/>
    </row>
    <row r="5751" spans="1:20" x14ac:dyDescent="0.3">
      <c r="A5751">
        <v>5750</v>
      </c>
      <c r="B5751" t="s">
        <v>8458</v>
      </c>
      <c r="C5751">
        <f t="shared" si="89"/>
        <v>47</v>
      </c>
      <c r="D5751" s="1">
        <v>43422</v>
      </c>
      <c r="E5751" s="1">
        <v>43426</v>
      </c>
      <c r="F5751" t="s">
        <v>46</v>
      </c>
      <c r="G5751" t="s">
        <v>504</v>
      </c>
      <c r="H5751" t="s">
        <v>505</v>
      </c>
      <c r="I5751" t="s">
        <v>22</v>
      </c>
      <c r="J5751" t="s">
        <v>23</v>
      </c>
      <c r="K5751" t="s">
        <v>1172</v>
      </c>
      <c r="L5751" t="s">
        <v>263</v>
      </c>
      <c r="M5751">
        <v>11561</v>
      </c>
      <c r="N5751" t="s">
        <v>144</v>
      </c>
      <c r="O5751" t="s">
        <v>5040</v>
      </c>
      <c r="P5751" t="s">
        <v>67</v>
      </c>
      <c r="Q5751" t="s">
        <v>68</v>
      </c>
      <c r="R5751" t="s">
        <v>5041</v>
      </c>
      <c r="S5751">
        <v>74.95</v>
      </c>
      <c r="T5751" s="3"/>
    </row>
    <row r="5752" spans="1:20" x14ac:dyDescent="0.3">
      <c r="A5752">
        <v>5751</v>
      </c>
      <c r="B5752" t="s">
        <v>8459</v>
      </c>
      <c r="C5752">
        <f t="shared" si="89"/>
        <v>22</v>
      </c>
      <c r="D5752" s="1">
        <v>42154</v>
      </c>
      <c r="E5752" s="1">
        <v>42160</v>
      </c>
      <c r="F5752" t="s">
        <v>46</v>
      </c>
      <c r="G5752" t="s">
        <v>7950</v>
      </c>
      <c r="H5752" t="s">
        <v>7951</v>
      </c>
      <c r="I5752" t="s">
        <v>22</v>
      </c>
      <c r="J5752" t="s">
        <v>23</v>
      </c>
      <c r="K5752" t="s">
        <v>8460</v>
      </c>
      <c r="L5752" t="s">
        <v>207</v>
      </c>
      <c r="M5752">
        <v>60089</v>
      </c>
      <c r="N5752" t="s">
        <v>101</v>
      </c>
      <c r="O5752" t="s">
        <v>76</v>
      </c>
      <c r="P5752" t="s">
        <v>28</v>
      </c>
      <c r="Q5752" t="s">
        <v>52</v>
      </c>
      <c r="R5752" t="s">
        <v>77</v>
      </c>
      <c r="S5752">
        <v>355.45499999999998</v>
      </c>
      <c r="T5752" s="3"/>
    </row>
    <row r="5753" spans="1:20" x14ac:dyDescent="0.3">
      <c r="A5753">
        <v>5752</v>
      </c>
      <c r="B5753" t="s">
        <v>8461</v>
      </c>
      <c r="C5753">
        <f t="shared" si="89"/>
        <v>4</v>
      </c>
      <c r="D5753" s="1">
        <v>42757</v>
      </c>
      <c r="E5753" s="1">
        <v>42763</v>
      </c>
      <c r="F5753" t="s">
        <v>46</v>
      </c>
      <c r="G5753" t="s">
        <v>1919</v>
      </c>
      <c r="H5753" t="s">
        <v>1920</v>
      </c>
      <c r="I5753" t="s">
        <v>22</v>
      </c>
      <c r="J5753" t="s">
        <v>23</v>
      </c>
      <c r="K5753" t="s">
        <v>946</v>
      </c>
      <c r="L5753" t="s">
        <v>39</v>
      </c>
      <c r="M5753">
        <v>92037</v>
      </c>
      <c r="N5753" t="s">
        <v>40</v>
      </c>
      <c r="O5753" t="s">
        <v>8462</v>
      </c>
      <c r="P5753" t="s">
        <v>42</v>
      </c>
      <c r="Q5753" t="s">
        <v>43</v>
      </c>
      <c r="R5753" t="s">
        <v>8463</v>
      </c>
      <c r="S5753">
        <v>44.4</v>
      </c>
      <c r="T5753" s="3"/>
    </row>
    <row r="5754" spans="1:20" x14ac:dyDescent="0.3">
      <c r="A5754">
        <v>5753</v>
      </c>
      <c r="B5754" t="s">
        <v>8461</v>
      </c>
      <c r="C5754">
        <f t="shared" si="89"/>
        <v>4</v>
      </c>
      <c r="D5754" s="1">
        <v>42757</v>
      </c>
      <c r="E5754" s="1">
        <v>42763</v>
      </c>
      <c r="F5754" t="s">
        <v>46</v>
      </c>
      <c r="G5754" t="s">
        <v>1919</v>
      </c>
      <c r="H5754" t="s">
        <v>1920</v>
      </c>
      <c r="I5754" t="s">
        <v>22</v>
      </c>
      <c r="J5754" t="s">
        <v>23</v>
      </c>
      <c r="K5754" t="s">
        <v>946</v>
      </c>
      <c r="L5754" t="s">
        <v>39</v>
      </c>
      <c r="M5754">
        <v>92037</v>
      </c>
      <c r="N5754" t="s">
        <v>40</v>
      </c>
      <c r="O5754" t="s">
        <v>2415</v>
      </c>
      <c r="P5754" t="s">
        <v>42</v>
      </c>
      <c r="Q5754" t="s">
        <v>43</v>
      </c>
      <c r="R5754" t="s">
        <v>2416</v>
      </c>
      <c r="S5754">
        <v>20.65</v>
      </c>
      <c r="T5754" s="3"/>
    </row>
    <row r="5755" spans="1:20" x14ac:dyDescent="0.3">
      <c r="A5755">
        <v>5754</v>
      </c>
      <c r="B5755" t="s">
        <v>8464</v>
      </c>
      <c r="C5755">
        <f t="shared" si="89"/>
        <v>5</v>
      </c>
      <c r="D5755" s="1">
        <v>42769</v>
      </c>
      <c r="E5755" s="1">
        <v>42776</v>
      </c>
      <c r="F5755" t="s">
        <v>46</v>
      </c>
      <c r="G5755" t="s">
        <v>6577</v>
      </c>
      <c r="H5755" t="s">
        <v>6578</v>
      </c>
      <c r="I5755" t="s">
        <v>22</v>
      </c>
      <c r="J5755" t="s">
        <v>23</v>
      </c>
      <c r="K5755" t="s">
        <v>1465</v>
      </c>
      <c r="L5755" t="s">
        <v>25</v>
      </c>
      <c r="M5755">
        <v>40475</v>
      </c>
      <c r="N5755" t="s">
        <v>26</v>
      </c>
      <c r="O5755" t="s">
        <v>1489</v>
      </c>
      <c r="P5755" t="s">
        <v>28</v>
      </c>
      <c r="Q5755" t="s">
        <v>32</v>
      </c>
      <c r="R5755" t="s">
        <v>1490</v>
      </c>
      <c r="S5755">
        <v>866.4</v>
      </c>
      <c r="T5755" s="3"/>
    </row>
    <row r="5756" spans="1:20" x14ac:dyDescent="0.3">
      <c r="A5756">
        <v>5755</v>
      </c>
      <c r="B5756" t="s">
        <v>8465</v>
      </c>
      <c r="C5756">
        <f t="shared" si="89"/>
        <v>14</v>
      </c>
      <c r="D5756" s="1">
        <v>42458</v>
      </c>
      <c r="E5756" s="1">
        <v>42463</v>
      </c>
      <c r="F5756" t="s">
        <v>19</v>
      </c>
      <c r="G5756" t="s">
        <v>2010</v>
      </c>
      <c r="H5756" t="s">
        <v>2011</v>
      </c>
      <c r="I5756" t="s">
        <v>22</v>
      </c>
      <c r="J5756" t="s">
        <v>23</v>
      </c>
      <c r="K5756" t="s">
        <v>314</v>
      </c>
      <c r="L5756" t="s">
        <v>315</v>
      </c>
      <c r="M5756">
        <v>22153</v>
      </c>
      <c r="N5756" t="s">
        <v>26</v>
      </c>
      <c r="O5756" t="s">
        <v>1281</v>
      </c>
      <c r="P5756" t="s">
        <v>42</v>
      </c>
      <c r="Q5756" t="s">
        <v>64</v>
      </c>
      <c r="R5756" t="s">
        <v>1282</v>
      </c>
      <c r="S5756">
        <v>5.56</v>
      </c>
      <c r="T5756" s="3"/>
    </row>
    <row r="5757" spans="1:20" x14ac:dyDescent="0.3">
      <c r="A5757">
        <v>5756</v>
      </c>
      <c r="B5757" t="s">
        <v>8466</v>
      </c>
      <c r="C5757">
        <f t="shared" si="89"/>
        <v>42</v>
      </c>
      <c r="D5757" s="1">
        <v>42291</v>
      </c>
      <c r="E5757" s="1">
        <v>42295</v>
      </c>
      <c r="F5757" t="s">
        <v>46</v>
      </c>
      <c r="G5757" t="s">
        <v>5797</v>
      </c>
      <c r="H5757" t="s">
        <v>5798</v>
      </c>
      <c r="I5757" t="s">
        <v>22</v>
      </c>
      <c r="J5757" t="s">
        <v>23</v>
      </c>
      <c r="K5757" t="s">
        <v>99</v>
      </c>
      <c r="L5757" t="s">
        <v>100</v>
      </c>
      <c r="M5757">
        <v>76106</v>
      </c>
      <c r="N5757" t="s">
        <v>101</v>
      </c>
      <c r="O5757" t="s">
        <v>7638</v>
      </c>
      <c r="P5757" t="s">
        <v>42</v>
      </c>
      <c r="Q5757" t="s">
        <v>74</v>
      </c>
      <c r="R5757" t="s">
        <v>7639</v>
      </c>
      <c r="S5757">
        <v>3.16</v>
      </c>
      <c r="T5757" s="3"/>
    </row>
    <row r="5758" spans="1:20" x14ac:dyDescent="0.3">
      <c r="A5758">
        <v>5757</v>
      </c>
      <c r="B5758" t="s">
        <v>8466</v>
      </c>
      <c r="C5758">
        <f t="shared" si="89"/>
        <v>42</v>
      </c>
      <c r="D5758" s="1">
        <v>42291</v>
      </c>
      <c r="E5758" s="1">
        <v>42295</v>
      </c>
      <c r="F5758" t="s">
        <v>46</v>
      </c>
      <c r="G5758" t="s">
        <v>5797</v>
      </c>
      <c r="H5758" t="s">
        <v>5798</v>
      </c>
      <c r="I5758" t="s">
        <v>22</v>
      </c>
      <c r="J5758" t="s">
        <v>23</v>
      </c>
      <c r="K5758" t="s">
        <v>99</v>
      </c>
      <c r="L5758" t="s">
        <v>100</v>
      </c>
      <c r="M5758">
        <v>76106</v>
      </c>
      <c r="N5758" t="s">
        <v>101</v>
      </c>
      <c r="O5758" t="s">
        <v>2397</v>
      </c>
      <c r="P5758" t="s">
        <v>67</v>
      </c>
      <c r="Q5758" t="s">
        <v>1215</v>
      </c>
      <c r="R5758" t="s">
        <v>2398</v>
      </c>
      <c r="S5758">
        <v>1999.96</v>
      </c>
      <c r="T5758" s="3"/>
    </row>
    <row r="5759" spans="1:20" x14ac:dyDescent="0.3">
      <c r="A5759">
        <v>5758</v>
      </c>
      <c r="B5759" t="s">
        <v>8467</v>
      </c>
      <c r="C5759">
        <f t="shared" si="89"/>
        <v>33</v>
      </c>
      <c r="D5759" s="1">
        <v>42593</v>
      </c>
      <c r="E5759" s="1">
        <v>42598</v>
      </c>
      <c r="F5759" t="s">
        <v>46</v>
      </c>
      <c r="G5759" t="s">
        <v>8468</v>
      </c>
      <c r="H5759" t="s">
        <v>8469</v>
      </c>
      <c r="I5759" t="s">
        <v>22</v>
      </c>
      <c r="J5759" t="s">
        <v>23</v>
      </c>
      <c r="K5759" t="s">
        <v>4593</v>
      </c>
      <c r="L5759" t="s">
        <v>84</v>
      </c>
      <c r="M5759">
        <v>27604</v>
      </c>
      <c r="N5759" t="s">
        <v>26</v>
      </c>
      <c r="O5759" t="s">
        <v>3961</v>
      </c>
      <c r="P5759" t="s">
        <v>28</v>
      </c>
      <c r="Q5759" t="s">
        <v>61</v>
      </c>
      <c r="R5759" t="s">
        <v>5774</v>
      </c>
      <c r="S5759">
        <v>46.152000000000001</v>
      </c>
      <c r="T5759" s="3"/>
    </row>
    <row r="5760" spans="1:20" x14ac:dyDescent="0.3">
      <c r="A5760">
        <v>5759</v>
      </c>
      <c r="B5760" t="s">
        <v>8470</v>
      </c>
      <c r="C5760">
        <f t="shared" si="89"/>
        <v>48</v>
      </c>
      <c r="D5760" s="1">
        <v>42696</v>
      </c>
      <c r="E5760" s="1">
        <v>42697</v>
      </c>
      <c r="F5760" t="s">
        <v>184</v>
      </c>
      <c r="G5760" t="s">
        <v>58</v>
      </c>
      <c r="H5760" t="s">
        <v>59</v>
      </c>
      <c r="I5760" t="s">
        <v>22</v>
      </c>
      <c r="J5760" t="s">
        <v>23</v>
      </c>
      <c r="K5760" t="s">
        <v>2331</v>
      </c>
      <c r="L5760" t="s">
        <v>50</v>
      </c>
      <c r="M5760">
        <v>33012</v>
      </c>
      <c r="N5760" t="s">
        <v>26</v>
      </c>
      <c r="O5760" t="s">
        <v>8189</v>
      </c>
      <c r="P5760" t="s">
        <v>67</v>
      </c>
      <c r="Q5760" t="s">
        <v>680</v>
      </c>
      <c r="R5760" t="s">
        <v>8190</v>
      </c>
      <c r="S5760">
        <v>32.984999999999999</v>
      </c>
      <c r="T5760" s="3"/>
    </row>
    <row r="5761" spans="1:20" x14ac:dyDescent="0.3">
      <c r="A5761">
        <v>5760</v>
      </c>
      <c r="B5761" t="s">
        <v>8471</v>
      </c>
      <c r="C5761">
        <f t="shared" si="89"/>
        <v>52</v>
      </c>
      <c r="D5761" s="1">
        <v>43099</v>
      </c>
      <c r="E5761" s="1">
        <v>43099</v>
      </c>
      <c r="F5761" t="s">
        <v>1289</v>
      </c>
      <c r="G5761" t="s">
        <v>5929</v>
      </c>
      <c r="H5761" t="s">
        <v>5930</v>
      </c>
      <c r="I5761" t="s">
        <v>98</v>
      </c>
      <c r="J5761" t="s">
        <v>23</v>
      </c>
      <c r="K5761" t="s">
        <v>38</v>
      </c>
      <c r="L5761" t="s">
        <v>39</v>
      </c>
      <c r="M5761">
        <v>90032</v>
      </c>
      <c r="N5761" t="s">
        <v>40</v>
      </c>
      <c r="O5761" t="s">
        <v>3034</v>
      </c>
      <c r="P5761" t="s">
        <v>42</v>
      </c>
      <c r="Q5761" t="s">
        <v>55</v>
      </c>
      <c r="R5761" t="s">
        <v>3035</v>
      </c>
      <c r="S5761">
        <v>481.32</v>
      </c>
      <c r="T5761" s="3"/>
    </row>
    <row r="5762" spans="1:20" x14ac:dyDescent="0.3">
      <c r="A5762">
        <v>5761</v>
      </c>
      <c r="B5762" t="s">
        <v>8471</v>
      </c>
      <c r="C5762">
        <f t="shared" si="89"/>
        <v>52</v>
      </c>
      <c r="D5762" s="1">
        <v>43099</v>
      </c>
      <c r="E5762" s="1">
        <v>43099</v>
      </c>
      <c r="F5762" t="s">
        <v>1289</v>
      </c>
      <c r="G5762" t="s">
        <v>5929</v>
      </c>
      <c r="H5762" t="s">
        <v>5930</v>
      </c>
      <c r="I5762" t="s">
        <v>98</v>
      </c>
      <c r="J5762" t="s">
        <v>23</v>
      </c>
      <c r="K5762" t="s">
        <v>38</v>
      </c>
      <c r="L5762" t="s">
        <v>39</v>
      </c>
      <c r="M5762">
        <v>90032</v>
      </c>
      <c r="N5762" t="s">
        <v>40</v>
      </c>
      <c r="O5762" t="s">
        <v>1619</v>
      </c>
      <c r="P5762" t="s">
        <v>42</v>
      </c>
      <c r="Q5762" t="s">
        <v>71</v>
      </c>
      <c r="R5762" t="s">
        <v>1620</v>
      </c>
      <c r="S5762">
        <v>6.3840000000000003</v>
      </c>
      <c r="T5762" s="3"/>
    </row>
    <row r="5763" spans="1:20" x14ac:dyDescent="0.3">
      <c r="A5763">
        <v>5762</v>
      </c>
      <c r="B5763" t="s">
        <v>8472</v>
      </c>
      <c r="C5763">
        <f t="shared" ref="C5763:C5826" si="90">WEEKNUM(D5763,1)</f>
        <v>33</v>
      </c>
      <c r="D5763" s="1">
        <v>43324</v>
      </c>
      <c r="E5763" s="1">
        <v>43327</v>
      </c>
      <c r="F5763" t="s">
        <v>184</v>
      </c>
      <c r="G5763" t="s">
        <v>5228</v>
      </c>
      <c r="H5763" t="s">
        <v>5229</v>
      </c>
      <c r="I5763" t="s">
        <v>22</v>
      </c>
      <c r="J5763" t="s">
        <v>23</v>
      </c>
      <c r="K5763" t="s">
        <v>8473</v>
      </c>
      <c r="L5763" t="s">
        <v>39</v>
      </c>
      <c r="M5763">
        <v>92630</v>
      </c>
      <c r="N5763" t="s">
        <v>40</v>
      </c>
      <c r="O5763" t="s">
        <v>4425</v>
      </c>
      <c r="P5763" t="s">
        <v>42</v>
      </c>
      <c r="Q5763" t="s">
        <v>74</v>
      </c>
      <c r="R5763" t="s">
        <v>4426</v>
      </c>
      <c r="S5763">
        <v>542.94000000000005</v>
      </c>
      <c r="T5763" s="3"/>
    </row>
    <row r="5764" spans="1:20" x14ac:dyDescent="0.3">
      <c r="A5764">
        <v>5763</v>
      </c>
      <c r="B5764" t="s">
        <v>8472</v>
      </c>
      <c r="C5764">
        <f t="shared" si="90"/>
        <v>33</v>
      </c>
      <c r="D5764" s="1">
        <v>43324</v>
      </c>
      <c r="E5764" s="1">
        <v>43327</v>
      </c>
      <c r="F5764" t="s">
        <v>184</v>
      </c>
      <c r="G5764" t="s">
        <v>5228</v>
      </c>
      <c r="H5764" t="s">
        <v>5229</v>
      </c>
      <c r="I5764" t="s">
        <v>22</v>
      </c>
      <c r="J5764" t="s">
        <v>23</v>
      </c>
      <c r="K5764" t="s">
        <v>8473</v>
      </c>
      <c r="L5764" t="s">
        <v>39</v>
      </c>
      <c r="M5764">
        <v>92630</v>
      </c>
      <c r="N5764" t="s">
        <v>40</v>
      </c>
      <c r="O5764" t="s">
        <v>3933</v>
      </c>
      <c r="P5764" t="s">
        <v>28</v>
      </c>
      <c r="Q5764" t="s">
        <v>61</v>
      </c>
      <c r="R5764" t="s">
        <v>3934</v>
      </c>
      <c r="S5764">
        <v>54.92</v>
      </c>
      <c r="T5764" s="3"/>
    </row>
    <row r="5765" spans="1:20" x14ac:dyDescent="0.3">
      <c r="A5765">
        <v>5764</v>
      </c>
      <c r="B5765" t="s">
        <v>8474</v>
      </c>
      <c r="C5765">
        <f t="shared" si="90"/>
        <v>45</v>
      </c>
      <c r="D5765" s="1">
        <v>42677</v>
      </c>
      <c r="E5765" s="1">
        <v>42679</v>
      </c>
      <c r="F5765" t="s">
        <v>184</v>
      </c>
      <c r="G5765" t="s">
        <v>790</v>
      </c>
      <c r="H5765" t="s">
        <v>791</v>
      </c>
      <c r="I5765" t="s">
        <v>37</v>
      </c>
      <c r="J5765" t="s">
        <v>23</v>
      </c>
      <c r="K5765" t="s">
        <v>1172</v>
      </c>
      <c r="L5765" t="s">
        <v>263</v>
      </c>
      <c r="M5765">
        <v>11561</v>
      </c>
      <c r="N5765" t="s">
        <v>144</v>
      </c>
      <c r="O5765" t="s">
        <v>6907</v>
      </c>
      <c r="P5765" t="s">
        <v>28</v>
      </c>
      <c r="Q5765" t="s">
        <v>32</v>
      </c>
      <c r="R5765" t="s">
        <v>6908</v>
      </c>
      <c r="S5765">
        <v>1448.82</v>
      </c>
      <c r="T5765" s="3"/>
    </row>
    <row r="5766" spans="1:20" x14ac:dyDescent="0.3">
      <c r="A5766">
        <v>5765</v>
      </c>
      <c r="B5766" t="s">
        <v>8475</v>
      </c>
      <c r="C5766">
        <f t="shared" si="90"/>
        <v>37</v>
      </c>
      <c r="D5766" s="1">
        <v>42623</v>
      </c>
      <c r="E5766" s="1">
        <v>42625</v>
      </c>
      <c r="F5766" t="s">
        <v>19</v>
      </c>
      <c r="G5766" t="s">
        <v>3649</v>
      </c>
      <c r="H5766" t="s">
        <v>3650</v>
      </c>
      <c r="I5766" t="s">
        <v>22</v>
      </c>
      <c r="J5766" t="s">
        <v>23</v>
      </c>
      <c r="K5766" t="s">
        <v>91</v>
      </c>
      <c r="L5766" t="s">
        <v>92</v>
      </c>
      <c r="M5766">
        <v>98103</v>
      </c>
      <c r="N5766" t="s">
        <v>40</v>
      </c>
      <c r="O5766" t="s">
        <v>8377</v>
      </c>
      <c r="P5766" t="s">
        <v>42</v>
      </c>
      <c r="Q5766" t="s">
        <v>55</v>
      </c>
      <c r="R5766" t="s">
        <v>8378</v>
      </c>
      <c r="S5766">
        <v>353.88</v>
      </c>
      <c r="T5766" s="3"/>
    </row>
    <row r="5767" spans="1:20" x14ac:dyDescent="0.3">
      <c r="A5767">
        <v>5766</v>
      </c>
      <c r="B5767" t="s">
        <v>8476</v>
      </c>
      <c r="C5767">
        <f t="shared" si="90"/>
        <v>46</v>
      </c>
      <c r="D5767" s="1">
        <v>42316</v>
      </c>
      <c r="E5767" s="1">
        <v>42322</v>
      </c>
      <c r="F5767" t="s">
        <v>46</v>
      </c>
      <c r="G5767" t="s">
        <v>148</v>
      </c>
      <c r="H5767" t="s">
        <v>149</v>
      </c>
      <c r="I5767" t="s">
        <v>22</v>
      </c>
      <c r="J5767" t="s">
        <v>23</v>
      </c>
      <c r="K5767" t="s">
        <v>8477</v>
      </c>
      <c r="L5767" t="s">
        <v>39</v>
      </c>
      <c r="M5767">
        <v>96003</v>
      </c>
      <c r="N5767" t="s">
        <v>40</v>
      </c>
      <c r="O5767" t="s">
        <v>3403</v>
      </c>
      <c r="P5767" t="s">
        <v>67</v>
      </c>
      <c r="Q5767" t="s">
        <v>68</v>
      </c>
      <c r="R5767" t="s">
        <v>3404</v>
      </c>
      <c r="S5767">
        <v>333.57600000000002</v>
      </c>
      <c r="T5767" s="3"/>
    </row>
    <row r="5768" spans="1:20" x14ac:dyDescent="0.3">
      <c r="A5768">
        <v>5767</v>
      </c>
      <c r="B5768" t="s">
        <v>8478</v>
      </c>
      <c r="C5768">
        <f t="shared" si="90"/>
        <v>41</v>
      </c>
      <c r="D5768" s="1">
        <v>43016</v>
      </c>
      <c r="E5768" s="1">
        <v>43023</v>
      </c>
      <c r="F5768" t="s">
        <v>46</v>
      </c>
      <c r="G5768" t="s">
        <v>2720</v>
      </c>
      <c r="H5768" t="s">
        <v>2721</v>
      </c>
      <c r="I5768" t="s">
        <v>98</v>
      </c>
      <c r="J5768" t="s">
        <v>23</v>
      </c>
      <c r="K5768" t="s">
        <v>676</v>
      </c>
      <c r="L5768" t="s">
        <v>100</v>
      </c>
      <c r="M5768">
        <v>78207</v>
      </c>
      <c r="N5768" t="s">
        <v>101</v>
      </c>
      <c r="O5768" t="s">
        <v>5547</v>
      </c>
      <c r="P5768" t="s">
        <v>42</v>
      </c>
      <c r="Q5768" t="s">
        <v>43</v>
      </c>
      <c r="R5768" t="s">
        <v>5548</v>
      </c>
      <c r="S5768">
        <v>60.143999999999998</v>
      </c>
      <c r="T5768" s="3"/>
    </row>
    <row r="5769" spans="1:20" x14ac:dyDescent="0.3">
      <c r="A5769">
        <v>5768</v>
      </c>
      <c r="B5769" t="s">
        <v>8479</v>
      </c>
      <c r="C5769">
        <f t="shared" si="90"/>
        <v>36</v>
      </c>
      <c r="D5769" s="1">
        <v>43351</v>
      </c>
      <c r="E5769" s="1">
        <v>43355</v>
      </c>
      <c r="F5769" t="s">
        <v>19</v>
      </c>
      <c r="G5769" t="s">
        <v>7871</v>
      </c>
      <c r="H5769" t="s">
        <v>7872</v>
      </c>
      <c r="I5769" t="s">
        <v>37</v>
      </c>
      <c r="J5769" t="s">
        <v>23</v>
      </c>
      <c r="K5769" t="s">
        <v>180</v>
      </c>
      <c r="L5769" t="s">
        <v>100</v>
      </c>
      <c r="M5769">
        <v>77070</v>
      </c>
      <c r="N5769" t="s">
        <v>101</v>
      </c>
      <c r="O5769" t="s">
        <v>3642</v>
      </c>
      <c r="P5769" t="s">
        <v>67</v>
      </c>
      <c r="Q5769" t="s">
        <v>157</v>
      </c>
      <c r="R5769" t="s">
        <v>3643</v>
      </c>
      <c r="S5769">
        <v>85.2</v>
      </c>
      <c r="T5769" s="3"/>
    </row>
    <row r="5770" spans="1:20" x14ac:dyDescent="0.3">
      <c r="A5770">
        <v>5769</v>
      </c>
      <c r="B5770" t="s">
        <v>8480</v>
      </c>
      <c r="C5770">
        <f t="shared" si="90"/>
        <v>9</v>
      </c>
      <c r="D5770" s="1">
        <v>42425</v>
      </c>
      <c r="E5770" s="1">
        <v>42430</v>
      </c>
      <c r="F5770" t="s">
        <v>46</v>
      </c>
      <c r="G5770" t="s">
        <v>2371</v>
      </c>
      <c r="H5770" t="s">
        <v>2372</v>
      </c>
      <c r="I5770" t="s">
        <v>22</v>
      </c>
      <c r="J5770" t="s">
        <v>23</v>
      </c>
      <c r="K5770" t="s">
        <v>4911</v>
      </c>
      <c r="L5770" t="s">
        <v>1244</v>
      </c>
      <c r="M5770">
        <v>1453</v>
      </c>
      <c r="N5770" t="s">
        <v>144</v>
      </c>
      <c r="O5770" t="s">
        <v>4144</v>
      </c>
      <c r="P5770" t="s">
        <v>42</v>
      </c>
      <c r="Q5770" t="s">
        <v>43</v>
      </c>
      <c r="R5770" t="s">
        <v>4145</v>
      </c>
      <c r="S5770">
        <v>3.15</v>
      </c>
      <c r="T5770" s="3"/>
    </row>
    <row r="5771" spans="1:20" x14ac:dyDescent="0.3">
      <c r="A5771">
        <v>5770</v>
      </c>
      <c r="B5771" t="s">
        <v>8480</v>
      </c>
      <c r="C5771">
        <f t="shared" si="90"/>
        <v>9</v>
      </c>
      <c r="D5771" s="1">
        <v>42425</v>
      </c>
      <c r="E5771" s="1">
        <v>42430</v>
      </c>
      <c r="F5771" t="s">
        <v>46</v>
      </c>
      <c r="G5771" t="s">
        <v>2371</v>
      </c>
      <c r="H5771" t="s">
        <v>2372</v>
      </c>
      <c r="I5771" t="s">
        <v>22</v>
      </c>
      <c r="J5771" t="s">
        <v>23</v>
      </c>
      <c r="K5771" t="s">
        <v>4911</v>
      </c>
      <c r="L5771" t="s">
        <v>1244</v>
      </c>
      <c r="M5771">
        <v>1453</v>
      </c>
      <c r="N5771" t="s">
        <v>144</v>
      </c>
      <c r="O5771" t="s">
        <v>556</v>
      </c>
      <c r="P5771" t="s">
        <v>42</v>
      </c>
      <c r="Q5771" t="s">
        <v>86</v>
      </c>
      <c r="R5771" t="s">
        <v>2189</v>
      </c>
      <c r="S5771">
        <v>22.72</v>
      </c>
      <c r="T5771" s="3"/>
    </row>
    <row r="5772" spans="1:20" x14ac:dyDescent="0.3">
      <c r="A5772">
        <v>5771</v>
      </c>
      <c r="B5772" t="s">
        <v>8481</v>
      </c>
      <c r="C5772">
        <f t="shared" si="90"/>
        <v>39</v>
      </c>
      <c r="D5772" s="1">
        <v>42637</v>
      </c>
      <c r="E5772" s="1">
        <v>42641</v>
      </c>
      <c r="F5772" t="s">
        <v>46</v>
      </c>
      <c r="G5772" t="s">
        <v>3892</v>
      </c>
      <c r="H5772" t="s">
        <v>3893</v>
      </c>
      <c r="I5772" t="s">
        <v>37</v>
      </c>
      <c r="J5772" t="s">
        <v>23</v>
      </c>
      <c r="K5772" t="s">
        <v>38</v>
      </c>
      <c r="L5772" t="s">
        <v>39</v>
      </c>
      <c r="M5772">
        <v>90032</v>
      </c>
      <c r="N5772" t="s">
        <v>40</v>
      </c>
      <c r="O5772" t="s">
        <v>2046</v>
      </c>
      <c r="P5772" t="s">
        <v>28</v>
      </c>
      <c r="Q5772" t="s">
        <v>61</v>
      </c>
      <c r="R5772" t="s">
        <v>2047</v>
      </c>
      <c r="S5772">
        <v>14.91</v>
      </c>
      <c r="T5772" s="3"/>
    </row>
    <row r="5773" spans="1:20" x14ac:dyDescent="0.3">
      <c r="A5773">
        <v>5772</v>
      </c>
      <c r="B5773" t="s">
        <v>8481</v>
      </c>
      <c r="C5773">
        <f t="shared" si="90"/>
        <v>39</v>
      </c>
      <c r="D5773" s="1">
        <v>42637</v>
      </c>
      <c r="E5773" s="1">
        <v>42641</v>
      </c>
      <c r="F5773" t="s">
        <v>46</v>
      </c>
      <c r="G5773" t="s">
        <v>3892</v>
      </c>
      <c r="H5773" t="s">
        <v>3893</v>
      </c>
      <c r="I5773" t="s">
        <v>37</v>
      </c>
      <c r="J5773" t="s">
        <v>23</v>
      </c>
      <c r="K5773" t="s">
        <v>38</v>
      </c>
      <c r="L5773" t="s">
        <v>39</v>
      </c>
      <c r="M5773">
        <v>90032</v>
      </c>
      <c r="N5773" t="s">
        <v>40</v>
      </c>
      <c r="O5773" t="s">
        <v>5616</v>
      </c>
      <c r="P5773" t="s">
        <v>42</v>
      </c>
      <c r="Q5773" t="s">
        <v>74</v>
      </c>
      <c r="R5773" t="s">
        <v>5617</v>
      </c>
      <c r="S5773">
        <v>1158.1199999999999</v>
      </c>
      <c r="T5773" s="3"/>
    </row>
    <row r="5774" spans="1:20" x14ac:dyDescent="0.3">
      <c r="A5774">
        <v>5773</v>
      </c>
      <c r="B5774" t="s">
        <v>8482</v>
      </c>
      <c r="C5774">
        <f t="shared" si="90"/>
        <v>48</v>
      </c>
      <c r="D5774" s="1">
        <v>42700</v>
      </c>
      <c r="E5774" s="1">
        <v>42705</v>
      </c>
      <c r="F5774" t="s">
        <v>46</v>
      </c>
      <c r="G5774" t="s">
        <v>893</v>
      </c>
      <c r="H5774" t="s">
        <v>894</v>
      </c>
      <c r="I5774" t="s">
        <v>37</v>
      </c>
      <c r="J5774" t="s">
        <v>23</v>
      </c>
      <c r="K5774" t="s">
        <v>314</v>
      </c>
      <c r="L5774" t="s">
        <v>593</v>
      </c>
      <c r="M5774">
        <v>65807</v>
      </c>
      <c r="N5774" t="s">
        <v>101</v>
      </c>
      <c r="O5774" t="s">
        <v>1380</v>
      </c>
      <c r="P5774" t="s">
        <v>67</v>
      </c>
      <c r="Q5774" t="s">
        <v>1215</v>
      </c>
      <c r="R5774" t="s">
        <v>1381</v>
      </c>
      <c r="S5774">
        <v>599.99</v>
      </c>
      <c r="T5774" s="3"/>
    </row>
    <row r="5775" spans="1:20" x14ac:dyDescent="0.3">
      <c r="A5775">
        <v>5774</v>
      </c>
      <c r="B5775" t="s">
        <v>8483</v>
      </c>
      <c r="C5775">
        <f t="shared" si="90"/>
        <v>35</v>
      </c>
      <c r="D5775" s="1">
        <v>42978</v>
      </c>
      <c r="E5775" s="1">
        <v>42984</v>
      </c>
      <c r="F5775" t="s">
        <v>46</v>
      </c>
      <c r="G5775" t="s">
        <v>1998</v>
      </c>
      <c r="H5775" t="s">
        <v>1999</v>
      </c>
      <c r="I5775" t="s">
        <v>22</v>
      </c>
      <c r="J5775" t="s">
        <v>23</v>
      </c>
      <c r="K5775" t="s">
        <v>8048</v>
      </c>
      <c r="L5775" t="s">
        <v>100</v>
      </c>
      <c r="M5775">
        <v>76706</v>
      </c>
      <c r="N5775" t="s">
        <v>101</v>
      </c>
      <c r="O5775" t="s">
        <v>1410</v>
      </c>
      <c r="P5775" t="s">
        <v>42</v>
      </c>
      <c r="Q5775" t="s">
        <v>55</v>
      </c>
      <c r="R5775" t="s">
        <v>1411</v>
      </c>
      <c r="S5775">
        <v>23.968</v>
      </c>
      <c r="T5775" s="3"/>
    </row>
    <row r="5776" spans="1:20" x14ac:dyDescent="0.3">
      <c r="A5776">
        <v>5775</v>
      </c>
      <c r="B5776" t="s">
        <v>8484</v>
      </c>
      <c r="C5776">
        <f t="shared" si="90"/>
        <v>15</v>
      </c>
      <c r="D5776" s="1">
        <v>42837</v>
      </c>
      <c r="E5776" s="1">
        <v>42841</v>
      </c>
      <c r="F5776" t="s">
        <v>46</v>
      </c>
      <c r="G5776" t="s">
        <v>3728</v>
      </c>
      <c r="H5776" t="s">
        <v>3729</v>
      </c>
      <c r="I5776" t="s">
        <v>22</v>
      </c>
      <c r="J5776" t="s">
        <v>23</v>
      </c>
      <c r="K5776" t="s">
        <v>38</v>
      </c>
      <c r="L5776" t="s">
        <v>39</v>
      </c>
      <c r="M5776">
        <v>90036</v>
      </c>
      <c r="N5776" t="s">
        <v>40</v>
      </c>
      <c r="O5776" t="s">
        <v>8386</v>
      </c>
      <c r="P5776" t="s">
        <v>28</v>
      </c>
      <c r="Q5776" t="s">
        <v>32</v>
      </c>
      <c r="R5776" t="s">
        <v>8387</v>
      </c>
      <c r="S5776">
        <v>638.28800000000001</v>
      </c>
      <c r="T5776" s="3"/>
    </row>
    <row r="5777" spans="1:20" x14ac:dyDescent="0.3">
      <c r="A5777">
        <v>5776</v>
      </c>
      <c r="B5777" t="s">
        <v>8484</v>
      </c>
      <c r="C5777">
        <f t="shared" si="90"/>
        <v>15</v>
      </c>
      <c r="D5777" s="1">
        <v>42837</v>
      </c>
      <c r="E5777" s="1">
        <v>42841</v>
      </c>
      <c r="F5777" t="s">
        <v>46</v>
      </c>
      <c r="G5777" t="s">
        <v>3728</v>
      </c>
      <c r="H5777" t="s">
        <v>3729</v>
      </c>
      <c r="I5777" t="s">
        <v>22</v>
      </c>
      <c r="J5777" t="s">
        <v>23</v>
      </c>
      <c r="K5777" t="s">
        <v>38</v>
      </c>
      <c r="L5777" t="s">
        <v>39</v>
      </c>
      <c r="M5777">
        <v>90036</v>
      </c>
      <c r="N5777" t="s">
        <v>40</v>
      </c>
      <c r="O5777" t="s">
        <v>2851</v>
      </c>
      <c r="P5777" t="s">
        <v>42</v>
      </c>
      <c r="Q5777" t="s">
        <v>71</v>
      </c>
      <c r="R5777" t="s">
        <v>2852</v>
      </c>
      <c r="S5777">
        <v>13.208</v>
      </c>
      <c r="T5777" s="3"/>
    </row>
    <row r="5778" spans="1:20" x14ac:dyDescent="0.3">
      <c r="A5778">
        <v>5777</v>
      </c>
      <c r="B5778" t="s">
        <v>8485</v>
      </c>
      <c r="C5778">
        <f t="shared" si="90"/>
        <v>49</v>
      </c>
      <c r="D5778" s="1">
        <v>43073</v>
      </c>
      <c r="E5778" s="1">
        <v>43077</v>
      </c>
      <c r="F5778" t="s">
        <v>46</v>
      </c>
      <c r="G5778" t="s">
        <v>1852</v>
      </c>
      <c r="H5778" t="s">
        <v>1853</v>
      </c>
      <c r="I5778" t="s">
        <v>22</v>
      </c>
      <c r="J5778" t="s">
        <v>23</v>
      </c>
      <c r="K5778" t="s">
        <v>1561</v>
      </c>
      <c r="L5778" t="s">
        <v>263</v>
      </c>
      <c r="M5778">
        <v>13021</v>
      </c>
      <c r="N5778" t="s">
        <v>144</v>
      </c>
      <c r="O5778" t="s">
        <v>2445</v>
      </c>
      <c r="P5778" t="s">
        <v>42</v>
      </c>
      <c r="Q5778" t="s">
        <v>71</v>
      </c>
      <c r="R5778" t="s">
        <v>2446</v>
      </c>
      <c r="S5778">
        <v>15.528</v>
      </c>
      <c r="T5778" s="3"/>
    </row>
    <row r="5779" spans="1:20" x14ac:dyDescent="0.3">
      <c r="A5779">
        <v>5778</v>
      </c>
      <c r="B5779" t="s">
        <v>8486</v>
      </c>
      <c r="C5779">
        <f t="shared" si="90"/>
        <v>49</v>
      </c>
      <c r="D5779" s="1">
        <v>43073</v>
      </c>
      <c r="E5779" s="1">
        <v>43078</v>
      </c>
      <c r="F5779" t="s">
        <v>46</v>
      </c>
      <c r="G5779" t="s">
        <v>3744</v>
      </c>
      <c r="H5779" t="s">
        <v>3745</v>
      </c>
      <c r="I5779" t="s">
        <v>22</v>
      </c>
      <c r="J5779" t="s">
        <v>23</v>
      </c>
      <c r="K5779" t="s">
        <v>123</v>
      </c>
      <c r="L5779" t="s">
        <v>39</v>
      </c>
      <c r="M5779">
        <v>94109</v>
      </c>
      <c r="N5779" t="s">
        <v>40</v>
      </c>
      <c r="O5779" t="s">
        <v>3574</v>
      </c>
      <c r="P5779" t="s">
        <v>42</v>
      </c>
      <c r="Q5779" t="s">
        <v>86</v>
      </c>
      <c r="R5779" t="s">
        <v>3575</v>
      </c>
      <c r="S5779">
        <v>104.85</v>
      </c>
      <c r="T5779" s="3"/>
    </row>
    <row r="5780" spans="1:20" x14ac:dyDescent="0.3">
      <c r="A5780">
        <v>5779</v>
      </c>
      <c r="B5780" t="s">
        <v>8487</v>
      </c>
      <c r="C5780">
        <f t="shared" si="90"/>
        <v>46</v>
      </c>
      <c r="D5780" s="1">
        <v>42319</v>
      </c>
      <c r="E5780" s="1">
        <v>42326</v>
      </c>
      <c r="F5780" t="s">
        <v>46</v>
      </c>
      <c r="G5780" t="s">
        <v>2288</v>
      </c>
      <c r="H5780" t="s">
        <v>2289</v>
      </c>
      <c r="I5780" t="s">
        <v>22</v>
      </c>
      <c r="J5780" t="s">
        <v>23</v>
      </c>
      <c r="K5780" t="s">
        <v>38</v>
      </c>
      <c r="L5780" t="s">
        <v>39</v>
      </c>
      <c r="M5780">
        <v>90008</v>
      </c>
      <c r="N5780" t="s">
        <v>40</v>
      </c>
      <c r="O5780" t="s">
        <v>1568</v>
      </c>
      <c r="P5780" t="s">
        <v>42</v>
      </c>
      <c r="Q5780" t="s">
        <v>64</v>
      </c>
      <c r="R5780" t="s">
        <v>1569</v>
      </c>
      <c r="S5780">
        <v>30.48</v>
      </c>
      <c r="T5780" s="3"/>
    </row>
    <row r="5781" spans="1:20" x14ac:dyDescent="0.3">
      <c r="A5781">
        <v>5780</v>
      </c>
      <c r="B5781" t="s">
        <v>8487</v>
      </c>
      <c r="C5781">
        <f t="shared" si="90"/>
        <v>46</v>
      </c>
      <c r="D5781" s="1">
        <v>42319</v>
      </c>
      <c r="E5781" s="1">
        <v>42326</v>
      </c>
      <c r="F5781" t="s">
        <v>46</v>
      </c>
      <c r="G5781" t="s">
        <v>2288</v>
      </c>
      <c r="H5781" t="s">
        <v>2289</v>
      </c>
      <c r="I5781" t="s">
        <v>22</v>
      </c>
      <c r="J5781" t="s">
        <v>23</v>
      </c>
      <c r="K5781" t="s">
        <v>38</v>
      </c>
      <c r="L5781" t="s">
        <v>39</v>
      </c>
      <c r="M5781">
        <v>90008</v>
      </c>
      <c r="N5781" t="s">
        <v>40</v>
      </c>
      <c r="O5781" t="s">
        <v>4624</v>
      </c>
      <c r="P5781" t="s">
        <v>28</v>
      </c>
      <c r="Q5781" t="s">
        <v>32</v>
      </c>
      <c r="R5781" t="s">
        <v>4625</v>
      </c>
      <c r="S5781">
        <v>112.648</v>
      </c>
      <c r="T5781" s="3"/>
    </row>
    <row r="5782" spans="1:20" x14ac:dyDescent="0.3">
      <c r="A5782">
        <v>5781</v>
      </c>
      <c r="B5782" t="s">
        <v>8488</v>
      </c>
      <c r="C5782">
        <f t="shared" si="90"/>
        <v>14</v>
      </c>
      <c r="D5782" s="1">
        <v>42462</v>
      </c>
      <c r="E5782" s="1">
        <v>42469</v>
      </c>
      <c r="F5782" t="s">
        <v>46</v>
      </c>
      <c r="G5782" t="s">
        <v>4016</v>
      </c>
      <c r="H5782" t="s">
        <v>4017</v>
      </c>
      <c r="I5782" t="s">
        <v>22</v>
      </c>
      <c r="J5782" t="s">
        <v>23</v>
      </c>
      <c r="K5782" t="s">
        <v>38</v>
      </c>
      <c r="L5782" t="s">
        <v>39</v>
      </c>
      <c r="M5782">
        <v>90049</v>
      </c>
      <c r="N5782" t="s">
        <v>40</v>
      </c>
      <c r="O5782" t="s">
        <v>8489</v>
      </c>
      <c r="P5782" t="s">
        <v>67</v>
      </c>
      <c r="Q5782" t="s">
        <v>680</v>
      </c>
      <c r="R5782" t="s">
        <v>8490</v>
      </c>
      <c r="S5782">
        <v>71.975999999999999</v>
      </c>
      <c r="T5782" s="3"/>
    </row>
    <row r="5783" spans="1:20" x14ac:dyDescent="0.3">
      <c r="A5783">
        <v>5782</v>
      </c>
      <c r="B5783" t="s">
        <v>8491</v>
      </c>
      <c r="C5783">
        <f t="shared" si="90"/>
        <v>51</v>
      </c>
      <c r="D5783" s="1">
        <v>42716</v>
      </c>
      <c r="E5783" s="1">
        <v>42720</v>
      </c>
      <c r="F5783" t="s">
        <v>19</v>
      </c>
      <c r="G5783" t="s">
        <v>1656</v>
      </c>
      <c r="H5783" t="s">
        <v>1657</v>
      </c>
      <c r="I5783" t="s">
        <v>22</v>
      </c>
      <c r="J5783" t="s">
        <v>23</v>
      </c>
      <c r="K5783" t="s">
        <v>8492</v>
      </c>
      <c r="L5783" t="s">
        <v>39</v>
      </c>
      <c r="M5783">
        <v>95928</v>
      </c>
      <c r="N5783" t="s">
        <v>40</v>
      </c>
      <c r="O5783" t="s">
        <v>637</v>
      </c>
      <c r="P5783" t="s">
        <v>42</v>
      </c>
      <c r="Q5783" t="s">
        <v>64</v>
      </c>
      <c r="R5783" t="s">
        <v>638</v>
      </c>
      <c r="S5783">
        <v>2.21</v>
      </c>
      <c r="T5783" s="3"/>
    </row>
    <row r="5784" spans="1:20" x14ac:dyDescent="0.3">
      <c r="A5784">
        <v>5783</v>
      </c>
      <c r="B5784" t="s">
        <v>8491</v>
      </c>
      <c r="C5784">
        <f t="shared" si="90"/>
        <v>51</v>
      </c>
      <c r="D5784" s="1">
        <v>42716</v>
      </c>
      <c r="E5784" s="1">
        <v>42720</v>
      </c>
      <c r="F5784" t="s">
        <v>19</v>
      </c>
      <c r="G5784" t="s">
        <v>1656</v>
      </c>
      <c r="H5784" t="s">
        <v>1657</v>
      </c>
      <c r="I5784" t="s">
        <v>22</v>
      </c>
      <c r="J5784" t="s">
        <v>23</v>
      </c>
      <c r="K5784" t="s">
        <v>8492</v>
      </c>
      <c r="L5784" t="s">
        <v>39</v>
      </c>
      <c r="M5784">
        <v>95928</v>
      </c>
      <c r="N5784" t="s">
        <v>40</v>
      </c>
      <c r="O5784" t="s">
        <v>3045</v>
      </c>
      <c r="P5784" t="s">
        <v>42</v>
      </c>
      <c r="Q5784" t="s">
        <v>169</v>
      </c>
      <c r="R5784" t="s">
        <v>3046</v>
      </c>
      <c r="S5784">
        <v>15.52</v>
      </c>
      <c r="T5784" s="3"/>
    </row>
    <row r="5785" spans="1:20" x14ac:dyDescent="0.3">
      <c r="A5785">
        <v>5784</v>
      </c>
      <c r="B5785" t="s">
        <v>8491</v>
      </c>
      <c r="C5785">
        <f t="shared" si="90"/>
        <v>51</v>
      </c>
      <c r="D5785" s="1">
        <v>42716</v>
      </c>
      <c r="E5785" s="1">
        <v>42720</v>
      </c>
      <c r="F5785" t="s">
        <v>19</v>
      </c>
      <c r="G5785" t="s">
        <v>1656</v>
      </c>
      <c r="H5785" t="s">
        <v>1657</v>
      </c>
      <c r="I5785" t="s">
        <v>22</v>
      </c>
      <c r="J5785" t="s">
        <v>23</v>
      </c>
      <c r="K5785" t="s">
        <v>8492</v>
      </c>
      <c r="L5785" t="s">
        <v>39</v>
      </c>
      <c r="M5785">
        <v>95928</v>
      </c>
      <c r="N5785" t="s">
        <v>40</v>
      </c>
      <c r="O5785" t="s">
        <v>5532</v>
      </c>
      <c r="P5785" t="s">
        <v>42</v>
      </c>
      <c r="Q5785" t="s">
        <v>86</v>
      </c>
      <c r="R5785" t="s">
        <v>5533</v>
      </c>
      <c r="S5785">
        <v>36.44</v>
      </c>
      <c r="T5785" s="3"/>
    </row>
    <row r="5786" spans="1:20" x14ac:dyDescent="0.3">
      <c r="A5786">
        <v>5785</v>
      </c>
      <c r="B5786" t="s">
        <v>8493</v>
      </c>
      <c r="C5786">
        <f t="shared" si="90"/>
        <v>40</v>
      </c>
      <c r="D5786" s="1">
        <v>43375</v>
      </c>
      <c r="E5786" s="1">
        <v>43381</v>
      </c>
      <c r="F5786" t="s">
        <v>46</v>
      </c>
      <c r="G5786" t="s">
        <v>8313</v>
      </c>
      <c r="H5786" t="s">
        <v>8314</v>
      </c>
      <c r="I5786" t="s">
        <v>22</v>
      </c>
      <c r="J5786" t="s">
        <v>23</v>
      </c>
      <c r="K5786" t="s">
        <v>314</v>
      </c>
      <c r="L5786" t="s">
        <v>416</v>
      </c>
      <c r="M5786">
        <v>97477</v>
      </c>
      <c r="N5786" t="s">
        <v>40</v>
      </c>
      <c r="O5786" t="s">
        <v>1444</v>
      </c>
      <c r="P5786" t="s">
        <v>28</v>
      </c>
      <c r="Q5786" t="s">
        <v>29</v>
      </c>
      <c r="R5786" t="s">
        <v>1445</v>
      </c>
      <c r="S5786">
        <v>217.76400000000001</v>
      </c>
      <c r="T5786" s="3"/>
    </row>
    <row r="5787" spans="1:20" x14ac:dyDescent="0.3">
      <c r="A5787">
        <v>5786</v>
      </c>
      <c r="B5787" t="s">
        <v>8493</v>
      </c>
      <c r="C5787">
        <f t="shared" si="90"/>
        <v>40</v>
      </c>
      <c r="D5787" s="1">
        <v>43375</v>
      </c>
      <c r="E5787" s="1">
        <v>43381</v>
      </c>
      <c r="F5787" t="s">
        <v>46</v>
      </c>
      <c r="G5787" t="s">
        <v>8313</v>
      </c>
      <c r="H5787" t="s">
        <v>8314</v>
      </c>
      <c r="I5787" t="s">
        <v>22</v>
      </c>
      <c r="J5787" t="s">
        <v>23</v>
      </c>
      <c r="K5787" t="s">
        <v>314</v>
      </c>
      <c r="L5787" t="s">
        <v>416</v>
      </c>
      <c r="M5787">
        <v>97477</v>
      </c>
      <c r="N5787" t="s">
        <v>40</v>
      </c>
      <c r="O5787" t="s">
        <v>2332</v>
      </c>
      <c r="P5787" t="s">
        <v>42</v>
      </c>
      <c r="Q5787" t="s">
        <v>575</v>
      </c>
      <c r="R5787" t="s">
        <v>2333</v>
      </c>
      <c r="S5787">
        <v>39.072000000000003</v>
      </c>
      <c r="T5787" s="3"/>
    </row>
    <row r="5788" spans="1:20" x14ac:dyDescent="0.3">
      <c r="A5788">
        <v>5787</v>
      </c>
      <c r="B5788" t="s">
        <v>8493</v>
      </c>
      <c r="C5788">
        <f t="shared" si="90"/>
        <v>40</v>
      </c>
      <c r="D5788" s="1">
        <v>43375</v>
      </c>
      <c r="E5788" s="1">
        <v>43381</v>
      </c>
      <c r="F5788" t="s">
        <v>46</v>
      </c>
      <c r="G5788" t="s">
        <v>8313</v>
      </c>
      <c r="H5788" t="s">
        <v>8314</v>
      </c>
      <c r="I5788" t="s">
        <v>22</v>
      </c>
      <c r="J5788" t="s">
        <v>23</v>
      </c>
      <c r="K5788" t="s">
        <v>314</v>
      </c>
      <c r="L5788" t="s">
        <v>416</v>
      </c>
      <c r="M5788">
        <v>97477</v>
      </c>
      <c r="N5788" t="s">
        <v>40</v>
      </c>
      <c r="O5788" t="s">
        <v>3246</v>
      </c>
      <c r="P5788" t="s">
        <v>42</v>
      </c>
      <c r="Q5788" t="s">
        <v>71</v>
      </c>
      <c r="R5788" t="s">
        <v>3247</v>
      </c>
      <c r="S5788">
        <v>22.638000000000002</v>
      </c>
      <c r="T5788" s="3"/>
    </row>
    <row r="5789" spans="1:20" x14ac:dyDescent="0.3">
      <c r="A5789">
        <v>5788</v>
      </c>
      <c r="B5789" t="s">
        <v>8493</v>
      </c>
      <c r="C5789">
        <f t="shared" si="90"/>
        <v>40</v>
      </c>
      <c r="D5789" s="1">
        <v>43375</v>
      </c>
      <c r="E5789" s="1">
        <v>43381</v>
      </c>
      <c r="F5789" t="s">
        <v>46</v>
      </c>
      <c r="G5789" t="s">
        <v>8313</v>
      </c>
      <c r="H5789" t="s">
        <v>8314</v>
      </c>
      <c r="I5789" t="s">
        <v>22</v>
      </c>
      <c r="J5789" t="s">
        <v>23</v>
      </c>
      <c r="K5789" t="s">
        <v>314</v>
      </c>
      <c r="L5789" t="s">
        <v>416</v>
      </c>
      <c r="M5789">
        <v>97477</v>
      </c>
      <c r="N5789" t="s">
        <v>40</v>
      </c>
      <c r="O5789" t="s">
        <v>5722</v>
      </c>
      <c r="P5789" t="s">
        <v>42</v>
      </c>
      <c r="Q5789" t="s">
        <v>64</v>
      </c>
      <c r="R5789" t="s">
        <v>5723</v>
      </c>
      <c r="S5789">
        <v>95.144000000000005</v>
      </c>
      <c r="T5789" s="3"/>
    </row>
    <row r="5790" spans="1:20" x14ac:dyDescent="0.3">
      <c r="A5790">
        <v>5789</v>
      </c>
      <c r="B5790" t="s">
        <v>8494</v>
      </c>
      <c r="C5790">
        <f t="shared" si="90"/>
        <v>15</v>
      </c>
      <c r="D5790" s="1">
        <v>43200</v>
      </c>
      <c r="E5790" s="1">
        <v>43204</v>
      </c>
      <c r="F5790" t="s">
        <v>19</v>
      </c>
      <c r="G5790" t="s">
        <v>8495</v>
      </c>
      <c r="H5790" t="s">
        <v>8496</v>
      </c>
      <c r="I5790" t="s">
        <v>37</v>
      </c>
      <c r="J5790" t="s">
        <v>23</v>
      </c>
      <c r="K5790" t="s">
        <v>1522</v>
      </c>
      <c r="L5790" t="s">
        <v>50</v>
      </c>
      <c r="M5790">
        <v>32216</v>
      </c>
      <c r="N5790" t="s">
        <v>26</v>
      </c>
      <c r="O5790" t="s">
        <v>5757</v>
      </c>
      <c r="P5790" t="s">
        <v>28</v>
      </c>
      <c r="Q5790" t="s">
        <v>61</v>
      </c>
      <c r="R5790" t="s">
        <v>5758</v>
      </c>
      <c r="S5790">
        <v>12.32</v>
      </c>
      <c r="T5790" s="3"/>
    </row>
    <row r="5791" spans="1:20" x14ac:dyDescent="0.3">
      <c r="A5791">
        <v>5790</v>
      </c>
      <c r="B5791" t="s">
        <v>8494</v>
      </c>
      <c r="C5791">
        <f t="shared" si="90"/>
        <v>15</v>
      </c>
      <c r="D5791" s="1">
        <v>43200</v>
      </c>
      <c r="E5791" s="1">
        <v>43204</v>
      </c>
      <c r="F5791" t="s">
        <v>19</v>
      </c>
      <c r="G5791" t="s">
        <v>8495</v>
      </c>
      <c r="H5791" t="s">
        <v>8496</v>
      </c>
      <c r="I5791" t="s">
        <v>37</v>
      </c>
      <c r="J5791" t="s">
        <v>23</v>
      </c>
      <c r="K5791" t="s">
        <v>1522</v>
      </c>
      <c r="L5791" t="s">
        <v>50</v>
      </c>
      <c r="M5791">
        <v>32216</v>
      </c>
      <c r="N5791" t="s">
        <v>26</v>
      </c>
      <c r="O5791" t="s">
        <v>2712</v>
      </c>
      <c r="P5791" t="s">
        <v>42</v>
      </c>
      <c r="Q5791" t="s">
        <v>71</v>
      </c>
      <c r="R5791" t="s">
        <v>2713</v>
      </c>
      <c r="S5791">
        <v>4.4189999999999996</v>
      </c>
      <c r="T5791" s="3"/>
    </row>
    <row r="5792" spans="1:20" x14ac:dyDescent="0.3">
      <c r="A5792">
        <v>5791</v>
      </c>
      <c r="B5792" t="s">
        <v>8497</v>
      </c>
      <c r="C5792">
        <f t="shared" si="90"/>
        <v>39</v>
      </c>
      <c r="D5792" s="1">
        <v>43372</v>
      </c>
      <c r="E5792" s="1">
        <v>43375</v>
      </c>
      <c r="F5792" t="s">
        <v>184</v>
      </c>
      <c r="G5792" t="s">
        <v>2569</v>
      </c>
      <c r="H5792" t="s">
        <v>2570</v>
      </c>
      <c r="I5792" t="s">
        <v>22</v>
      </c>
      <c r="J5792" t="s">
        <v>23</v>
      </c>
      <c r="K5792" t="s">
        <v>5958</v>
      </c>
      <c r="L5792" t="s">
        <v>39</v>
      </c>
      <c r="M5792">
        <v>93309</v>
      </c>
      <c r="N5792" t="s">
        <v>40</v>
      </c>
      <c r="O5792" t="s">
        <v>2574</v>
      </c>
      <c r="P5792" t="s">
        <v>42</v>
      </c>
      <c r="Q5792" t="s">
        <v>265</v>
      </c>
      <c r="R5792" t="s">
        <v>2575</v>
      </c>
      <c r="S5792">
        <v>35</v>
      </c>
      <c r="T5792" s="3"/>
    </row>
    <row r="5793" spans="1:20" x14ac:dyDescent="0.3">
      <c r="A5793">
        <v>5792</v>
      </c>
      <c r="B5793" t="s">
        <v>8497</v>
      </c>
      <c r="C5793">
        <f t="shared" si="90"/>
        <v>39</v>
      </c>
      <c r="D5793" s="1">
        <v>43372</v>
      </c>
      <c r="E5793" s="1">
        <v>43375</v>
      </c>
      <c r="F5793" t="s">
        <v>184</v>
      </c>
      <c r="G5793" t="s">
        <v>2569</v>
      </c>
      <c r="H5793" t="s">
        <v>2570</v>
      </c>
      <c r="I5793" t="s">
        <v>22</v>
      </c>
      <c r="J5793" t="s">
        <v>23</v>
      </c>
      <c r="K5793" t="s">
        <v>5958</v>
      </c>
      <c r="L5793" t="s">
        <v>39</v>
      </c>
      <c r="M5793">
        <v>93309</v>
      </c>
      <c r="N5793" t="s">
        <v>40</v>
      </c>
      <c r="O5793" t="s">
        <v>3746</v>
      </c>
      <c r="P5793" t="s">
        <v>28</v>
      </c>
      <c r="Q5793" t="s">
        <v>32</v>
      </c>
      <c r="R5793" t="s">
        <v>3747</v>
      </c>
      <c r="S5793">
        <v>72.784000000000006</v>
      </c>
      <c r="T5793" s="3"/>
    </row>
    <row r="5794" spans="1:20" x14ac:dyDescent="0.3">
      <c r="A5794">
        <v>5793</v>
      </c>
      <c r="B5794" t="s">
        <v>8497</v>
      </c>
      <c r="C5794">
        <f t="shared" si="90"/>
        <v>39</v>
      </c>
      <c r="D5794" s="1">
        <v>43372</v>
      </c>
      <c r="E5794" s="1">
        <v>43375</v>
      </c>
      <c r="F5794" t="s">
        <v>184</v>
      </c>
      <c r="G5794" t="s">
        <v>2569</v>
      </c>
      <c r="H5794" t="s">
        <v>2570</v>
      </c>
      <c r="I5794" t="s">
        <v>22</v>
      </c>
      <c r="J5794" t="s">
        <v>23</v>
      </c>
      <c r="K5794" t="s">
        <v>5958</v>
      </c>
      <c r="L5794" t="s">
        <v>39</v>
      </c>
      <c r="M5794">
        <v>93309</v>
      </c>
      <c r="N5794" t="s">
        <v>40</v>
      </c>
      <c r="O5794" t="s">
        <v>1608</v>
      </c>
      <c r="P5794" t="s">
        <v>42</v>
      </c>
      <c r="Q5794" t="s">
        <v>74</v>
      </c>
      <c r="R5794" t="s">
        <v>1609</v>
      </c>
      <c r="S5794">
        <v>97.84</v>
      </c>
      <c r="T5794" s="3"/>
    </row>
    <row r="5795" spans="1:20" x14ac:dyDescent="0.3">
      <c r="A5795">
        <v>5794</v>
      </c>
      <c r="B5795" t="s">
        <v>8497</v>
      </c>
      <c r="C5795">
        <f t="shared" si="90"/>
        <v>39</v>
      </c>
      <c r="D5795" s="1">
        <v>43372</v>
      </c>
      <c r="E5795" s="1">
        <v>43375</v>
      </c>
      <c r="F5795" t="s">
        <v>184</v>
      </c>
      <c r="G5795" t="s">
        <v>2569</v>
      </c>
      <c r="H5795" t="s">
        <v>2570</v>
      </c>
      <c r="I5795" t="s">
        <v>22</v>
      </c>
      <c r="J5795" t="s">
        <v>23</v>
      </c>
      <c r="K5795" t="s">
        <v>5958</v>
      </c>
      <c r="L5795" t="s">
        <v>39</v>
      </c>
      <c r="M5795">
        <v>93309</v>
      </c>
      <c r="N5795" t="s">
        <v>40</v>
      </c>
      <c r="O5795" t="s">
        <v>166</v>
      </c>
      <c r="P5795" t="s">
        <v>28</v>
      </c>
      <c r="Q5795" t="s">
        <v>61</v>
      </c>
      <c r="R5795" t="s">
        <v>167</v>
      </c>
      <c r="S5795">
        <v>51.75</v>
      </c>
      <c r="T5795" s="3"/>
    </row>
    <row r="5796" spans="1:20" x14ac:dyDescent="0.3">
      <c r="A5796">
        <v>5795</v>
      </c>
      <c r="B5796" t="s">
        <v>8497</v>
      </c>
      <c r="C5796">
        <f t="shared" si="90"/>
        <v>39</v>
      </c>
      <c r="D5796" s="1">
        <v>43372</v>
      </c>
      <c r="E5796" s="1">
        <v>43375</v>
      </c>
      <c r="F5796" t="s">
        <v>184</v>
      </c>
      <c r="G5796" t="s">
        <v>2569</v>
      </c>
      <c r="H5796" t="s">
        <v>2570</v>
      </c>
      <c r="I5796" t="s">
        <v>22</v>
      </c>
      <c r="J5796" t="s">
        <v>23</v>
      </c>
      <c r="K5796" t="s">
        <v>5958</v>
      </c>
      <c r="L5796" t="s">
        <v>39</v>
      </c>
      <c r="M5796">
        <v>93309</v>
      </c>
      <c r="N5796" t="s">
        <v>40</v>
      </c>
      <c r="O5796" t="s">
        <v>2753</v>
      </c>
      <c r="P5796" t="s">
        <v>42</v>
      </c>
      <c r="Q5796" t="s">
        <v>71</v>
      </c>
      <c r="R5796" t="s">
        <v>2754</v>
      </c>
      <c r="S5796">
        <v>46.671999999999997</v>
      </c>
      <c r="T5796" s="3"/>
    </row>
    <row r="5797" spans="1:20" x14ac:dyDescent="0.3">
      <c r="A5797">
        <v>5796</v>
      </c>
      <c r="B5797" t="s">
        <v>8498</v>
      </c>
      <c r="C5797">
        <f t="shared" si="90"/>
        <v>40</v>
      </c>
      <c r="D5797" s="1">
        <v>42276</v>
      </c>
      <c r="E5797" s="1">
        <v>42280</v>
      </c>
      <c r="F5797" t="s">
        <v>19</v>
      </c>
      <c r="G5797" t="s">
        <v>3678</v>
      </c>
      <c r="H5797" t="s">
        <v>3679</v>
      </c>
      <c r="I5797" t="s">
        <v>22</v>
      </c>
      <c r="J5797" t="s">
        <v>23</v>
      </c>
      <c r="K5797" t="s">
        <v>262</v>
      </c>
      <c r="L5797" t="s">
        <v>263</v>
      </c>
      <c r="M5797">
        <v>10011</v>
      </c>
      <c r="N5797" t="s">
        <v>144</v>
      </c>
      <c r="O5797" t="s">
        <v>6098</v>
      </c>
      <c r="P5797" t="s">
        <v>42</v>
      </c>
      <c r="Q5797" t="s">
        <v>55</v>
      </c>
      <c r="R5797" t="s">
        <v>6099</v>
      </c>
      <c r="S5797">
        <v>1395.54</v>
      </c>
      <c r="T5797" s="3"/>
    </row>
    <row r="5798" spans="1:20" x14ac:dyDescent="0.3">
      <c r="A5798">
        <v>5797</v>
      </c>
      <c r="B5798" t="s">
        <v>8498</v>
      </c>
      <c r="C5798">
        <f t="shared" si="90"/>
        <v>40</v>
      </c>
      <c r="D5798" s="1">
        <v>42276</v>
      </c>
      <c r="E5798" s="1">
        <v>42280</v>
      </c>
      <c r="F5798" t="s">
        <v>19</v>
      </c>
      <c r="G5798" t="s">
        <v>3678</v>
      </c>
      <c r="H5798" t="s">
        <v>3679</v>
      </c>
      <c r="I5798" t="s">
        <v>22</v>
      </c>
      <c r="J5798" t="s">
        <v>23</v>
      </c>
      <c r="K5798" t="s">
        <v>262</v>
      </c>
      <c r="L5798" t="s">
        <v>263</v>
      </c>
      <c r="M5798">
        <v>10011</v>
      </c>
      <c r="N5798" t="s">
        <v>144</v>
      </c>
      <c r="O5798" t="s">
        <v>604</v>
      </c>
      <c r="P5798" t="s">
        <v>28</v>
      </c>
      <c r="Q5798" t="s">
        <v>61</v>
      </c>
      <c r="R5798" t="s">
        <v>605</v>
      </c>
      <c r="S5798">
        <v>117.36</v>
      </c>
      <c r="T5798" s="3"/>
    </row>
    <row r="5799" spans="1:20" x14ac:dyDescent="0.3">
      <c r="A5799">
        <v>5798</v>
      </c>
      <c r="B5799" t="s">
        <v>8498</v>
      </c>
      <c r="C5799">
        <f t="shared" si="90"/>
        <v>40</v>
      </c>
      <c r="D5799" s="1">
        <v>42276</v>
      </c>
      <c r="E5799" s="1">
        <v>42280</v>
      </c>
      <c r="F5799" t="s">
        <v>19</v>
      </c>
      <c r="G5799" t="s">
        <v>3678</v>
      </c>
      <c r="H5799" t="s">
        <v>3679</v>
      </c>
      <c r="I5799" t="s">
        <v>22</v>
      </c>
      <c r="J5799" t="s">
        <v>23</v>
      </c>
      <c r="K5799" t="s">
        <v>262</v>
      </c>
      <c r="L5799" t="s">
        <v>263</v>
      </c>
      <c r="M5799">
        <v>10011</v>
      </c>
      <c r="N5799" t="s">
        <v>144</v>
      </c>
      <c r="O5799" t="s">
        <v>3570</v>
      </c>
      <c r="P5799" t="s">
        <v>42</v>
      </c>
      <c r="Q5799" t="s">
        <v>43</v>
      </c>
      <c r="R5799" t="s">
        <v>3571</v>
      </c>
      <c r="S5799">
        <v>18.899999999999999</v>
      </c>
      <c r="T5799" s="3"/>
    </row>
    <row r="5800" spans="1:20" x14ac:dyDescent="0.3">
      <c r="A5800">
        <v>5799</v>
      </c>
      <c r="B5800" t="s">
        <v>8498</v>
      </c>
      <c r="C5800">
        <f t="shared" si="90"/>
        <v>40</v>
      </c>
      <c r="D5800" s="1">
        <v>42276</v>
      </c>
      <c r="E5800" s="1">
        <v>42280</v>
      </c>
      <c r="F5800" t="s">
        <v>19</v>
      </c>
      <c r="G5800" t="s">
        <v>3678</v>
      </c>
      <c r="H5800" t="s">
        <v>3679</v>
      </c>
      <c r="I5800" t="s">
        <v>22</v>
      </c>
      <c r="J5800" t="s">
        <v>23</v>
      </c>
      <c r="K5800" t="s">
        <v>262</v>
      </c>
      <c r="L5800" t="s">
        <v>263</v>
      </c>
      <c r="M5800">
        <v>10011</v>
      </c>
      <c r="N5800" t="s">
        <v>144</v>
      </c>
      <c r="O5800" t="s">
        <v>3798</v>
      </c>
      <c r="P5800" t="s">
        <v>42</v>
      </c>
      <c r="Q5800" t="s">
        <v>86</v>
      </c>
      <c r="R5800" t="s">
        <v>3799</v>
      </c>
      <c r="S5800">
        <v>77.52</v>
      </c>
      <c r="T5800" s="3"/>
    </row>
    <row r="5801" spans="1:20" x14ac:dyDescent="0.3">
      <c r="A5801">
        <v>5800</v>
      </c>
      <c r="B5801" t="s">
        <v>8499</v>
      </c>
      <c r="C5801">
        <f t="shared" si="90"/>
        <v>34</v>
      </c>
      <c r="D5801" s="1">
        <v>42236</v>
      </c>
      <c r="E5801" s="1">
        <v>42241</v>
      </c>
      <c r="F5801" t="s">
        <v>19</v>
      </c>
      <c r="G5801" t="s">
        <v>2153</v>
      </c>
      <c r="H5801" t="s">
        <v>2154</v>
      </c>
      <c r="I5801" t="s">
        <v>22</v>
      </c>
      <c r="J5801" t="s">
        <v>23</v>
      </c>
      <c r="K5801" t="s">
        <v>299</v>
      </c>
      <c r="L5801" t="s">
        <v>207</v>
      </c>
      <c r="M5801">
        <v>60610</v>
      </c>
      <c r="N5801" t="s">
        <v>101</v>
      </c>
      <c r="O5801" t="s">
        <v>6361</v>
      </c>
      <c r="P5801" t="s">
        <v>28</v>
      </c>
      <c r="Q5801" t="s">
        <v>32</v>
      </c>
      <c r="R5801" t="s">
        <v>6362</v>
      </c>
      <c r="S5801">
        <v>421.37200000000001</v>
      </c>
      <c r="T5801" s="3"/>
    </row>
    <row r="5802" spans="1:20" x14ac:dyDescent="0.3">
      <c r="A5802">
        <v>5801</v>
      </c>
      <c r="B5802" t="s">
        <v>8500</v>
      </c>
      <c r="C5802">
        <f t="shared" si="90"/>
        <v>28</v>
      </c>
      <c r="D5802" s="1">
        <v>42196</v>
      </c>
      <c r="E5802" s="1">
        <v>42199</v>
      </c>
      <c r="F5802" t="s">
        <v>184</v>
      </c>
      <c r="G5802" t="s">
        <v>3684</v>
      </c>
      <c r="H5802" t="s">
        <v>3685</v>
      </c>
      <c r="I5802" t="s">
        <v>22</v>
      </c>
      <c r="J5802" t="s">
        <v>23</v>
      </c>
      <c r="K5802" t="s">
        <v>4177</v>
      </c>
      <c r="L5802" t="s">
        <v>100</v>
      </c>
      <c r="M5802">
        <v>79907</v>
      </c>
      <c r="N5802" t="s">
        <v>101</v>
      </c>
      <c r="O5802" t="s">
        <v>4604</v>
      </c>
      <c r="P5802" t="s">
        <v>67</v>
      </c>
      <c r="Q5802" t="s">
        <v>68</v>
      </c>
      <c r="R5802" t="s">
        <v>4605</v>
      </c>
      <c r="S5802">
        <v>575.96799999999996</v>
      </c>
      <c r="T5802" s="3"/>
    </row>
    <row r="5803" spans="1:20" x14ac:dyDescent="0.3">
      <c r="A5803">
        <v>5802</v>
      </c>
      <c r="B5803" t="s">
        <v>8500</v>
      </c>
      <c r="C5803">
        <f t="shared" si="90"/>
        <v>28</v>
      </c>
      <c r="D5803" s="1">
        <v>42196</v>
      </c>
      <c r="E5803" s="1">
        <v>42199</v>
      </c>
      <c r="F5803" t="s">
        <v>184</v>
      </c>
      <c r="G5803" t="s">
        <v>3684</v>
      </c>
      <c r="H5803" t="s">
        <v>3685</v>
      </c>
      <c r="I5803" t="s">
        <v>22</v>
      </c>
      <c r="J5803" t="s">
        <v>23</v>
      </c>
      <c r="K5803" t="s">
        <v>4177</v>
      </c>
      <c r="L5803" t="s">
        <v>100</v>
      </c>
      <c r="M5803">
        <v>79907</v>
      </c>
      <c r="N5803" t="s">
        <v>101</v>
      </c>
      <c r="O5803" t="s">
        <v>6748</v>
      </c>
      <c r="P5803" t="s">
        <v>42</v>
      </c>
      <c r="Q5803" t="s">
        <v>86</v>
      </c>
      <c r="R5803" t="s">
        <v>6749</v>
      </c>
      <c r="S5803">
        <v>10.368</v>
      </c>
      <c r="T5803" s="3"/>
    </row>
    <row r="5804" spans="1:20" x14ac:dyDescent="0.3">
      <c r="A5804">
        <v>5803</v>
      </c>
      <c r="B5804" t="s">
        <v>8501</v>
      </c>
      <c r="C5804">
        <f t="shared" si="90"/>
        <v>13</v>
      </c>
      <c r="D5804" s="1">
        <v>42451</v>
      </c>
      <c r="E5804" s="1">
        <v>42453</v>
      </c>
      <c r="F5804" t="s">
        <v>184</v>
      </c>
      <c r="G5804" t="s">
        <v>662</v>
      </c>
      <c r="H5804" t="s">
        <v>663</v>
      </c>
      <c r="I5804" t="s">
        <v>22</v>
      </c>
      <c r="J5804" t="s">
        <v>23</v>
      </c>
      <c r="K5804" t="s">
        <v>5417</v>
      </c>
      <c r="L5804" t="s">
        <v>39</v>
      </c>
      <c r="M5804">
        <v>91360</v>
      </c>
      <c r="N5804" t="s">
        <v>40</v>
      </c>
      <c r="O5804" t="s">
        <v>1683</v>
      </c>
      <c r="P5804" t="s">
        <v>67</v>
      </c>
      <c r="Q5804" t="s">
        <v>68</v>
      </c>
      <c r="R5804" t="s">
        <v>1684</v>
      </c>
      <c r="S5804">
        <v>15.984</v>
      </c>
      <c r="T5804" s="3"/>
    </row>
    <row r="5805" spans="1:20" x14ac:dyDescent="0.3">
      <c r="A5805">
        <v>5804</v>
      </c>
      <c r="B5805" t="s">
        <v>8502</v>
      </c>
      <c r="C5805">
        <f t="shared" si="90"/>
        <v>19</v>
      </c>
      <c r="D5805" s="1">
        <v>43232</v>
      </c>
      <c r="E5805" s="1">
        <v>43239</v>
      </c>
      <c r="F5805" t="s">
        <v>46</v>
      </c>
      <c r="G5805" t="s">
        <v>5929</v>
      </c>
      <c r="H5805" t="s">
        <v>5930</v>
      </c>
      <c r="I5805" t="s">
        <v>98</v>
      </c>
      <c r="J5805" t="s">
        <v>23</v>
      </c>
      <c r="K5805" t="s">
        <v>314</v>
      </c>
      <c r="L5805" t="s">
        <v>494</v>
      </c>
      <c r="M5805">
        <v>45503</v>
      </c>
      <c r="N5805" t="s">
        <v>144</v>
      </c>
      <c r="O5805" t="s">
        <v>4167</v>
      </c>
      <c r="P5805" t="s">
        <v>42</v>
      </c>
      <c r="Q5805" t="s">
        <v>64</v>
      </c>
      <c r="R5805" t="s">
        <v>4168</v>
      </c>
      <c r="S5805">
        <v>10.272</v>
      </c>
      <c r="T5805" s="3"/>
    </row>
    <row r="5806" spans="1:20" x14ac:dyDescent="0.3">
      <c r="A5806">
        <v>5805</v>
      </c>
      <c r="B5806" t="s">
        <v>8503</v>
      </c>
      <c r="C5806">
        <f t="shared" si="90"/>
        <v>46</v>
      </c>
      <c r="D5806" s="1">
        <v>43417</v>
      </c>
      <c r="E5806" s="1">
        <v>43423</v>
      </c>
      <c r="F5806" t="s">
        <v>46</v>
      </c>
      <c r="G5806" t="s">
        <v>6986</v>
      </c>
      <c r="H5806" t="s">
        <v>6987</v>
      </c>
      <c r="I5806" t="s">
        <v>37</v>
      </c>
      <c r="J5806" t="s">
        <v>23</v>
      </c>
      <c r="K5806" t="s">
        <v>813</v>
      </c>
      <c r="L5806" t="s">
        <v>100</v>
      </c>
      <c r="M5806">
        <v>75220</v>
      </c>
      <c r="N5806" t="s">
        <v>101</v>
      </c>
      <c r="O5806" t="s">
        <v>4895</v>
      </c>
      <c r="P5806" t="s">
        <v>42</v>
      </c>
      <c r="Q5806" t="s">
        <v>55</v>
      </c>
      <c r="R5806" t="s">
        <v>4896</v>
      </c>
      <c r="S5806">
        <v>61.792000000000002</v>
      </c>
      <c r="T5806" s="3"/>
    </row>
    <row r="5807" spans="1:20" x14ac:dyDescent="0.3">
      <c r="A5807">
        <v>5806</v>
      </c>
      <c r="B5807" t="s">
        <v>8503</v>
      </c>
      <c r="C5807">
        <f t="shared" si="90"/>
        <v>46</v>
      </c>
      <c r="D5807" s="1">
        <v>43417</v>
      </c>
      <c r="E5807" s="1">
        <v>43423</v>
      </c>
      <c r="F5807" t="s">
        <v>46</v>
      </c>
      <c r="G5807" t="s">
        <v>6986</v>
      </c>
      <c r="H5807" t="s">
        <v>6987</v>
      </c>
      <c r="I5807" t="s">
        <v>37</v>
      </c>
      <c r="J5807" t="s">
        <v>23</v>
      </c>
      <c r="K5807" t="s">
        <v>813</v>
      </c>
      <c r="L5807" t="s">
        <v>100</v>
      </c>
      <c r="M5807">
        <v>75220</v>
      </c>
      <c r="N5807" t="s">
        <v>101</v>
      </c>
      <c r="O5807" t="s">
        <v>2785</v>
      </c>
      <c r="P5807" t="s">
        <v>28</v>
      </c>
      <c r="Q5807" t="s">
        <v>29</v>
      </c>
      <c r="R5807" t="s">
        <v>2786</v>
      </c>
      <c r="S5807">
        <v>205.9992</v>
      </c>
      <c r="T5807" s="3"/>
    </row>
    <row r="5808" spans="1:20" x14ac:dyDescent="0.3">
      <c r="A5808">
        <v>5807</v>
      </c>
      <c r="B5808" t="s">
        <v>8504</v>
      </c>
      <c r="C5808">
        <f t="shared" si="90"/>
        <v>36</v>
      </c>
      <c r="D5808" s="1">
        <v>42982</v>
      </c>
      <c r="E5808" s="1">
        <v>42985</v>
      </c>
      <c r="F5808" t="s">
        <v>19</v>
      </c>
      <c r="G5808" t="s">
        <v>950</v>
      </c>
      <c r="H5808" t="s">
        <v>951</v>
      </c>
      <c r="I5808" t="s">
        <v>22</v>
      </c>
      <c r="J5808" t="s">
        <v>23</v>
      </c>
      <c r="K5808" t="s">
        <v>5142</v>
      </c>
      <c r="L5808" t="s">
        <v>331</v>
      </c>
      <c r="M5808">
        <v>37918</v>
      </c>
      <c r="N5808" t="s">
        <v>26</v>
      </c>
      <c r="O5808" t="s">
        <v>2844</v>
      </c>
      <c r="P5808" t="s">
        <v>42</v>
      </c>
      <c r="Q5808" t="s">
        <v>86</v>
      </c>
      <c r="R5808" t="s">
        <v>2845</v>
      </c>
      <c r="S5808">
        <v>12.192</v>
      </c>
      <c r="T5808" s="3"/>
    </row>
    <row r="5809" spans="1:20" x14ac:dyDescent="0.3">
      <c r="A5809">
        <v>5808</v>
      </c>
      <c r="B5809" t="s">
        <v>8504</v>
      </c>
      <c r="C5809">
        <f t="shared" si="90"/>
        <v>36</v>
      </c>
      <c r="D5809" s="1">
        <v>42982</v>
      </c>
      <c r="E5809" s="1">
        <v>42985</v>
      </c>
      <c r="F5809" t="s">
        <v>19</v>
      </c>
      <c r="G5809" t="s">
        <v>950</v>
      </c>
      <c r="H5809" t="s">
        <v>951</v>
      </c>
      <c r="I5809" t="s">
        <v>22</v>
      </c>
      <c r="J5809" t="s">
        <v>23</v>
      </c>
      <c r="K5809" t="s">
        <v>5142</v>
      </c>
      <c r="L5809" t="s">
        <v>331</v>
      </c>
      <c r="M5809">
        <v>37918</v>
      </c>
      <c r="N5809" t="s">
        <v>26</v>
      </c>
      <c r="O5809" t="s">
        <v>5371</v>
      </c>
      <c r="P5809" t="s">
        <v>42</v>
      </c>
      <c r="Q5809" t="s">
        <v>74</v>
      </c>
      <c r="R5809" t="s">
        <v>5372</v>
      </c>
      <c r="S5809">
        <v>87.168000000000006</v>
      </c>
      <c r="T5809" s="3"/>
    </row>
    <row r="5810" spans="1:20" x14ac:dyDescent="0.3">
      <c r="A5810">
        <v>5809</v>
      </c>
      <c r="B5810" t="s">
        <v>8504</v>
      </c>
      <c r="C5810">
        <f t="shared" si="90"/>
        <v>36</v>
      </c>
      <c r="D5810" s="1">
        <v>42982</v>
      </c>
      <c r="E5810" s="1">
        <v>42985</v>
      </c>
      <c r="F5810" t="s">
        <v>19</v>
      </c>
      <c r="G5810" t="s">
        <v>950</v>
      </c>
      <c r="H5810" t="s">
        <v>951</v>
      </c>
      <c r="I5810" t="s">
        <v>22</v>
      </c>
      <c r="J5810" t="s">
        <v>23</v>
      </c>
      <c r="K5810" t="s">
        <v>5142</v>
      </c>
      <c r="L5810" t="s">
        <v>331</v>
      </c>
      <c r="M5810">
        <v>37918</v>
      </c>
      <c r="N5810" t="s">
        <v>26</v>
      </c>
      <c r="O5810" t="s">
        <v>6850</v>
      </c>
      <c r="P5810" t="s">
        <v>42</v>
      </c>
      <c r="Q5810" t="s">
        <v>64</v>
      </c>
      <c r="R5810" t="s">
        <v>6851</v>
      </c>
      <c r="S5810">
        <v>31.744</v>
      </c>
      <c r="T5810" s="3"/>
    </row>
    <row r="5811" spans="1:20" x14ac:dyDescent="0.3">
      <c r="A5811">
        <v>5810</v>
      </c>
      <c r="B5811" t="s">
        <v>8505</v>
      </c>
      <c r="C5811">
        <f t="shared" si="90"/>
        <v>6</v>
      </c>
      <c r="D5811" s="1">
        <v>42772</v>
      </c>
      <c r="E5811" s="1">
        <v>42777</v>
      </c>
      <c r="F5811" t="s">
        <v>46</v>
      </c>
      <c r="G5811" t="s">
        <v>1806</v>
      </c>
      <c r="H5811" t="s">
        <v>1807</v>
      </c>
      <c r="I5811" t="s">
        <v>37</v>
      </c>
      <c r="J5811" t="s">
        <v>23</v>
      </c>
      <c r="K5811" t="s">
        <v>6248</v>
      </c>
      <c r="L5811" t="s">
        <v>331</v>
      </c>
      <c r="M5811">
        <v>37421</v>
      </c>
      <c r="N5811" t="s">
        <v>26</v>
      </c>
      <c r="O5811" t="s">
        <v>1859</v>
      </c>
      <c r="P5811" t="s">
        <v>28</v>
      </c>
      <c r="Q5811" t="s">
        <v>61</v>
      </c>
      <c r="R5811" t="s">
        <v>1860</v>
      </c>
      <c r="S5811">
        <v>132.22399999999999</v>
      </c>
      <c r="T5811" s="3"/>
    </row>
    <row r="5812" spans="1:20" x14ac:dyDescent="0.3">
      <c r="A5812">
        <v>5811</v>
      </c>
      <c r="B5812" t="s">
        <v>8506</v>
      </c>
      <c r="C5812">
        <f t="shared" si="90"/>
        <v>13</v>
      </c>
      <c r="D5812" s="1">
        <v>42451</v>
      </c>
      <c r="E5812" s="1">
        <v>42455</v>
      </c>
      <c r="F5812" t="s">
        <v>46</v>
      </c>
      <c r="G5812" t="s">
        <v>2110</v>
      </c>
      <c r="H5812" t="s">
        <v>2111</v>
      </c>
      <c r="I5812" t="s">
        <v>37</v>
      </c>
      <c r="J5812" t="s">
        <v>23</v>
      </c>
      <c r="K5812" t="s">
        <v>946</v>
      </c>
      <c r="L5812" t="s">
        <v>39</v>
      </c>
      <c r="M5812">
        <v>92037</v>
      </c>
      <c r="N5812" t="s">
        <v>40</v>
      </c>
      <c r="O5812" t="s">
        <v>3194</v>
      </c>
      <c r="P5812" t="s">
        <v>42</v>
      </c>
      <c r="Q5812" t="s">
        <v>86</v>
      </c>
      <c r="R5812" t="s">
        <v>182</v>
      </c>
      <c r="S5812">
        <v>105.52</v>
      </c>
      <c r="T5812" s="3"/>
    </row>
    <row r="5813" spans="1:20" x14ac:dyDescent="0.3">
      <c r="A5813">
        <v>5812</v>
      </c>
      <c r="B5813" t="s">
        <v>8506</v>
      </c>
      <c r="C5813">
        <f t="shared" si="90"/>
        <v>13</v>
      </c>
      <c r="D5813" s="1">
        <v>42451</v>
      </c>
      <c r="E5813" s="1">
        <v>42455</v>
      </c>
      <c r="F5813" t="s">
        <v>46</v>
      </c>
      <c r="G5813" t="s">
        <v>2110</v>
      </c>
      <c r="H5813" t="s">
        <v>2111</v>
      </c>
      <c r="I5813" t="s">
        <v>37</v>
      </c>
      <c r="J5813" t="s">
        <v>23</v>
      </c>
      <c r="K5813" t="s">
        <v>946</v>
      </c>
      <c r="L5813" t="s">
        <v>39</v>
      </c>
      <c r="M5813">
        <v>92037</v>
      </c>
      <c r="N5813" t="s">
        <v>40</v>
      </c>
      <c r="O5813" t="s">
        <v>8507</v>
      </c>
      <c r="P5813" t="s">
        <v>28</v>
      </c>
      <c r="Q5813" t="s">
        <v>61</v>
      </c>
      <c r="R5813" t="s">
        <v>8508</v>
      </c>
      <c r="S5813">
        <v>91.96</v>
      </c>
      <c r="T5813" s="3"/>
    </row>
    <row r="5814" spans="1:20" x14ac:dyDescent="0.3">
      <c r="A5814">
        <v>5813</v>
      </c>
      <c r="B5814" t="s">
        <v>8506</v>
      </c>
      <c r="C5814">
        <f t="shared" si="90"/>
        <v>13</v>
      </c>
      <c r="D5814" s="1">
        <v>42451</v>
      </c>
      <c r="E5814" s="1">
        <v>42455</v>
      </c>
      <c r="F5814" t="s">
        <v>46</v>
      </c>
      <c r="G5814" t="s">
        <v>2110</v>
      </c>
      <c r="H5814" t="s">
        <v>2111</v>
      </c>
      <c r="I5814" t="s">
        <v>37</v>
      </c>
      <c r="J5814" t="s">
        <v>23</v>
      </c>
      <c r="K5814" t="s">
        <v>946</v>
      </c>
      <c r="L5814" t="s">
        <v>39</v>
      </c>
      <c r="M5814">
        <v>92037</v>
      </c>
      <c r="N5814" t="s">
        <v>40</v>
      </c>
      <c r="O5814" t="s">
        <v>2529</v>
      </c>
      <c r="P5814" t="s">
        <v>67</v>
      </c>
      <c r="Q5814" t="s">
        <v>68</v>
      </c>
      <c r="R5814" t="s">
        <v>2530</v>
      </c>
      <c r="S5814">
        <v>1487.9760000000001</v>
      </c>
      <c r="T5814" s="3"/>
    </row>
    <row r="5815" spans="1:20" x14ac:dyDescent="0.3">
      <c r="A5815">
        <v>5814</v>
      </c>
      <c r="B5815" t="s">
        <v>8509</v>
      </c>
      <c r="C5815">
        <f t="shared" si="90"/>
        <v>27</v>
      </c>
      <c r="D5815" s="1">
        <v>42553</v>
      </c>
      <c r="E5815" s="1">
        <v>42554</v>
      </c>
      <c r="F5815" t="s">
        <v>184</v>
      </c>
      <c r="G5815" t="s">
        <v>2147</v>
      </c>
      <c r="H5815" t="s">
        <v>2148</v>
      </c>
      <c r="I5815" t="s">
        <v>98</v>
      </c>
      <c r="J5815" t="s">
        <v>23</v>
      </c>
      <c r="K5815" t="s">
        <v>262</v>
      </c>
      <c r="L5815" t="s">
        <v>263</v>
      </c>
      <c r="M5815">
        <v>10024</v>
      </c>
      <c r="N5815" t="s">
        <v>144</v>
      </c>
      <c r="O5815" t="s">
        <v>8017</v>
      </c>
      <c r="P5815" t="s">
        <v>42</v>
      </c>
      <c r="Q5815" t="s">
        <v>86</v>
      </c>
      <c r="R5815" t="s">
        <v>8018</v>
      </c>
      <c r="S5815">
        <v>19.440000000000001</v>
      </c>
      <c r="T5815" s="3"/>
    </row>
    <row r="5816" spans="1:20" x14ac:dyDescent="0.3">
      <c r="A5816">
        <v>5815</v>
      </c>
      <c r="B5816" t="s">
        <v>8510</v>
      </c>
      <c r="C5816">
        <f t="shared" si="90"/>
        <v>25</v>
      </c>
      <c r="D5816" s="1">
        <v>42536</v>
      </c>
      <c r="E5816" s="1">
        <v>42538</v>
      </c>
      <c r="F5816" t="s">
        <v>184</v>
      </c>
      <c r="G5816" t="s">
        <v>4721</v>
      </c>
      <c r="H5816" t="s">
        <v>4722</v>
      </c>
      <c r="I5816" t="s">
        <v>22</v>
      </c>
      <c r="J5816" t="s">
        <v>23</v>
      </c>
      <c r="K5816" t="s">
        <v>898</v>
      </c>
      <c r="L5816" t="s">
        <v>50</v>
      </c>
      <c r="M5816">
        <v>33614</v>
      </c>
      <c r="N5816" t="s">
        <v>26</v>
      </c>
      <c r="O5816" t="s">
        <v>4839</v>
      </c>
      <c r="P5816" t="s">
        <v>67</v>
      </c>
      <c r="Q5816" t="s">
        <v>157</v>
      </c>
      <c r="R5816" t="s">
        <v>4840</v>
      </c>
      <c r="S5816">
        <v>11.672000000000001</v>
      </c>
      <c r="T5816" s="3"/>
    </row>
    <row r="5817" spans="1:20" x14ac:dyDescent="0.3">
      <c r="A5817">
        <v>5816</v>
      </c>
      <c r="B5817" t="s">
        <v>8511</v>
      </c>
      <c r="C5817">
        <f t="shared" si="90"/>
        <v>48</v>
      </c>
      <c r="D5817" s="1">
        <v>42334</v>
      </c>
      <c r="E5817" s="1">
        <v>42334</v>
      </c>
      <c r="F5817" t="s">
        <v>1289</v>
      </c>
      <c r="G5817" t="s">
        <v>1746</v>
      </c>
      <c r="H5817" t="s">
        <v>1747</v>
      </c>
      <c r="I5817" t="s">
        <v>22</v>
      </c>
      <c r="J5817" t="s">
        <v>23</v>
      </c>
      <c r="K5817" t="s">
        <v>8512</v>
      </c>
      <c r="L5817" t="s">
        <v>263</v>
      </c>
      <c r="M5817">
        <v>13501</v>
      </c>
      <c r="N5817" t="s">
        <v>144</v>
      </c>
      <c r="O5817" t="s">
        <v>2339</v>
      </c>
      <c r="P5817" t="s">
        <v>67</v>
      </c>
      <c r="Q5817" t="s">
        <v>68</v>
      </c>
      <c r="R5817" t="s">
        <v>2340</v>
      </c>
      <c r="S5817">
        <v>279.95999999999998</v>
      </c>
      <c r="T5817" s="3"/>
    </row>
    <row r="5818" spans="1:20" x14ac:dyDescent="0.3">
      <c r="A5818">
        <v>5817</v>
      </c>
      <c r="B5818" t="s">
        <v>8511</v>
      </c>
      <c r="C5818">
        <f t="shared" si="90"/>
        <v>48</v>
      </c>
      <c r="D5818" s="1">
        <v>42334</v>
      </c>
      <c r="E5818" s="1">
        <v>42334</v>
      </c>
      <c r="F5818" t="s">
        <v>1289</v>
      </c>
      <c r="G5818" t="s">
        <v>1746</v>
      </c>
      <c r="H5818" t="s">
        <v>1747</v>
      </c>
      <c r="I5818" t="s">
        <v>22</v>
      </c>
      <c r="J5818" t="s">
        <v>23</v>
      </c>
      <c r="K5818" t="s">
        <v>8512</v>
      </c>
      <c r="L5818" t="s">
        <v>263</v>
      </c>
      <c r="M5818">
        <v>13501</v>
      </c>
      <c r="N5818" t="s">
        <v>144</v>
      </c>
      <c r="O5818" t="s">
        <v>290</v>
      </c>
      <c r="P5818" t="s">
        <v>42</v>
      </c>
      <c r="Q5818" t="s">
        <v>71</v>
      </c>
      <c r="R5818" t="s">
        <v>291</v>
      </c>
      <c r="S5818">
        <v>12.912000000000001</v>
      </c>
      <c r="T5818" s="3"/>
    </row>
    <row r="5819" spans="1:20" x14ac:dyDescent="0.3">
      <c r="A5819">
        <v>5818</v>
      </c>
      <c r="B5819" t="s">
        <v>8511</v>
      </c>
      <c r="C5819">
        <f t="shared" si="90"/>
        <v>48</v>
      </c>
      <c r="D5819" s="1">
        <v>42334</v>
      </c>
      <c r="E5819" s="1">
        <v>42334</v>
      </c>
      <c r="F5819" t="s">
        <v>1289</v>
      </c>
      <c r="G5819" t="s">
        <v>1746</v>
      </c>
      <c r="H5819" t="s">
        <v>1747</v>
      </c>
      <c r="I5819" t="s">
        <v>22</v>
      </c>
      <c r="J5819" t="s">
        <v>23</v>
      </c>
      <c r="K5819" t="s">
        <v>8512</v>
      </c>
      <c r="L5819" t="s">
        <v>263</v>
      </c>
      <c r="M5819">
        <v>13501</v>
      </c>
      <c r="N5819" t="s">
        <v>144</v>
      </c>
      <c r="O5819" t="s">
        <v>3429</v>
      </c>
      <c r="P5819" t="s">
        <v>42</v>
      </c>
      <c r="Q5819" t="s">
        <v>71</v>
      </c>
      <c r="R5819" t="s">
        <v>3430</v>
      </c>
      <c r="S5819">
        <v>17.088000000000001</v>
      </c>
      <c r="T5819" s="3"/>
    </row>
    <row r="5820" spans="1:20" x14ac:dyDescent="0.3">
      <c r="A5820">
        <v>5819</v>
      </c>
      <c r="B5820" t="s">
        <v>8511</v>
      </c>
      <c r="C5820">
        <f t="shared" si="90"/>
        <v>48</v>
      </c>
      <c r="D5820" s="1">
        <v>42334</v>
      </c>
      <c r="E5820" s="1">
        <v>42334</v>
      </c>
      <c r="F5820" t="s">
        <v>1289</v>
      </c>
      <c r="G5820" t="s">
        <v>1746</v>
      </c>
      <c r="H5820" t="s">
        <v>1747</v>
      </c>
      <c r="I5820" t="s">
        <v>22</v>
      </c>
      <c r="J5820" t="s">
        <v>23</v>
      </c>
      <c r="K5820" t="s">
        <v>8512</v>
      </c>
      <c r="L5820" t="s">
        <v>263</v>
      </c>
      <c r="M5820">
        <v>13501</v>
      </c>
      <c r="N5820" t="s">
        <v>144</v>
      </c>
      <c r="O5820" t="s">
        <v>1274</v>
      </c>
      <c r="P5820" t="s">
        <v>42</v>
      </c>
      <c r="Q5820" t="s">
        <v>43</v>
      </c>
      <c r="R5820" t="s">
        <v>1275</v>
      </c>
      <c r="S5820">
        <v>93.15</v>
      </c>
      <c r="T5820" s="3"/>
    </row>
    <row r="5821" spans="1:20" x14ac:dyDescent="0.3">
      <c r="A5821">
        <v>5820</v>
      </c>
      <c r="B5821" t="s">
        <v>8511</v>
      </c>
      <c r="C5821">
        <f t="shared" si="90"/>
        <v>48</v>
      </c>
      <c r="D5821" s="1">
        <v>42334</v>
      </c>
      <c r="E5821" s="1">
        <v>42334</v>
      </c>
      <c r="F5821" t="s">
        <v>1289</v>
      </c>
      <c r="G5821" t="s">
        <v>1746</v>
      </c>
      <c r="H5821" t="s">
        <v>1747</v>
      </c>
      <c r="I5821" t="s">
        <v>22</v>
      </c>
      <c r="J5821" t="s">
        <v>23</v>
      </c>
      <c r="K5821" t="s">
        <v>8512</v>
      </c>
      <c r="L5821" t="s">
        <v>263</v>
      </c>
      <c r="M5821">
        <v>13501</v>
      </c>
      <c r="N5821" t="s">
        <v>144</v>
      </c>
      <c r="O5821" t="s">
        <v>2921</v>
      </c>
      <c r="P5821" t="s">
        <v>42</v>
      </c>
      <c r="Q5821" t="s">
        <v>43</v>
      </c>
      <c r="R5821" t="s">
        <v>2922</v>
      </c>
      <c r="S5821">
        <v>11.52</v>
      </c>
      <c r="T5821" s="3"/>
    </row>
    <row r="5822" spans="1:20" x14ac:dyDescent="0.3">
      <c r="A5822">
        <v>5821</v>
      </c>
      <c r="B5822" t="s">
        <v>8513</v>
      </c>
      <c r="C5822">
        <f t="shared" si="90"/>
        <v>19</v>
      </c>
      <c r="D5822" s="1">
        <v>43232</v>
      </c>
      <c r="E5822" s="1">
        <v>43238</v>
      </c>
      <c r="F5822" t="s">
        <v>46</v>
      </c>
      <c r="G5822" t="s">
        <v>7126</v>
      </c>
      <c r="H5822" t="s">
        <v>7127</v>
      </c>
      <c r="I5822" t="s">
        <v>37</v>
      </c>
      <c r="J5822" t="s">
        <v>23</v>
      </c>
      <c r="K5822" t="s">
        <v>123</v>
      </c>
      <c r="L5822" t="s">
        <v>39</v>
      </c>
      <c r="M5822">
        <v>94122</v>
      </c>
      <c r="N5822" t="s">
        <v>40</v>
      </c>
      <c r="O5822" t="s">
        <v>5898</v>
      </c>
      <c r="P5822" t="s">
        <v>42</v>
      </c>
      <c r="Q5822" t="s">
        <v>575</v>
      </c>
      <c r="R5822" t="s">
        <v>5899</v>
      </c>
      <c r="S5822">
        <v>238.62</v>
      </c>
      <c r="T5822" s="3"/>
    </row>
    <row r="5823" spans="1:20" x14ac:dyDescent="0.3">
      <c r="A5823">
        <v>5822</v>
      </c>
      <c r="B5823" t="s">
        <v>8513</v>
      </c>
      <c r="C5823">
        <f t="shared" si="90"/>
        <v>19</v>
      </c>
      <c r="D5823" s="1">
        <v>43232</v>
      </c>
      <c r="E5823" s="1">
        <v>43238</v>
      </c>
      <c r="F5823" t="s">
        <v>46</v>
      </c>
      <c r="G5823" t="s">
        <v>7126</v>
      </c>
      <c r="H5823" t="s">
        <v>7127</v>
      </c>
      <c r="I5823" t="s">
        <v>37</v>
      </c>
      <c r="J5823" t="s">
        <v>23</v>
      </c>
      <c r="K5823" t="s">
        <v>123</v>
      </c>
      <c r="L5823" t="s">
        <v>39</v>
      </c>
      <c r="M5823">
        <v>94122</v>
      </c>
      <c r="N5823" t="s">
        <v>40</v>
      </c>
      <c r="O5823" t="s">
        <v>4114</v>
      </c>
      <c r="P5823" t="s">
        <v>42</v>
      </c>
      <c r="Q5823" t="s">
        <v>74</v>
      </c>
      <c r="R5823" t="s">
        <v>4115</v>
      </c>
      <c r="S5823">
        <v>7.77</v>
      </c>
      <c r="T5823" s="3"/>
    </row>
    <row r="5824" spans="1:20" x14ac:dyDescent="0.3">
      <c r="A5824">
        <v>5823</v>
      </c>
      <c r="B5824" t="s">
        <v>8513</v>
      </c>
      <c r="C5824">
        <f t="shared" si="90"/>
        <v>19</v>
      </c>
      <c r="D5824" s="1">
        <v>43232</v>
      </c>
      <c r="E5824" s="1">
        <v>43238</v>
      </c>
      <c r="F5824" t="s">
        <v>46</v>
      </c>
      <c r="G5824" t="s">
        <v>7126</v>
      </c>
      <c r="H5824" t="s">
        <v>7127</v>
      </c>
      <c r="I5824" t="s">
        <v>37</v>
      </c>
      <c r="J5824" t="s">
        <v>23</v>
      </c>
      <c r="K5824" t="s">
        <v>123</v>
      </c>
      <c r="L5824" t="s">
        <v>39</v>
      </c>
      <c r="M5824">
        <v>94122</v>
      </c>
      <c r="N5824" t="s">
        <v>40</v>
      </c>
      <c r="O5824" t="s">
        <v>2806</v>
      </c>
      <c r="P5824" t="s">
        <v>28</v>
      </c>
      <c r="Q5824" t="s">
        <v>52</v>
      </c>
      <c r="R5824" t="s">
        <v>2807</v>
      </c>
      <c r="S5824">
        <v>285.48</v>
      </c>
      <c r="T5824" s="3"/>
    </row>
    <row r="5825" spans="1:20" x14ac:dyDescent="0.3">
      <c r="A5825">
        <v>5824</v>
      </c>
      <c r="B5825" t="s">
        <v>8513</v>
      </c>
      <c r="C5825">
        <f t="shared" si="90"/>
        <v>19</v>
      </c>
      <c r="D5825" s="1">
        <v>43232</v>
      </c>
      <c r="E5825" s="1">
        <v>43238</v>
      </c>
      <c r="F5825" t="s">
        <v>46</v>
      </c>
      <c r="G5825" t="s">
        <v>7126</v>
      </c>
      <c r="H5825" t="s">
        <v>7127</v>
      </c>
      <c r="I5825" t="s">
        <v>37</v>
      </c>
      <c r="J5825" t="s">
        <v>23</v>
      </c>
      <c r="K5825" t="s">
        <v>123</v>
      </c>
      <c r="L5825" t="s">
        <v>39</v>
      </c>
      <c r="M5825">
        <v>94122</v>
      </c>
      <c r="N5825" t="s">
        <v>40</v>
      </c>
      <c r="O5825" t="s">
        <v>4479</v>
      </c>
      <c r="P5825" t="s">
        <v>42</v>
      </c>
      <c r="Q5825" t="s">
        <v>71</v>
      </c>
      <c r="R5825" t="s">
        <v>4480</v>
      </c>
      <c r="S5825">
        <v>19.167999999999999</v>
      </c>
      <c r="T5825" s="3"/>
    </row>
    <row r="5826" spans="1:20" x14ac:dyDescent="0.3">
      <c r="A5826">
        <v>5825</v>
      </c>
      <c r="B5826" t="s">
        <v>8514</v>
      </c>
      <c r="C5826">
        <f t="shared" si="90"/>
        <v>18</v>
      </c>
      <c r="D5826" s="1">
        <v>42126</v>
      </c>
      <c r="E5826" s="1">
        <v>42126</v>
      </c>
      <c r="F5826" t="s">
        <v>1289</v>
      </c>
      <c r="G5826" t="s">
        <v>2017</v>
      </c>
      <c r="H5826" t="s">
        <v>2018</v>
      </c>
      <c r="I5826" t="s">
        <v>22</v>
      </c>
      <c r="J5826" t="s">
        <v>23</v>
      </c>
      <c r="K5826" t="s">
        <v>493</v>
      </c>
      <c r="L5826" t="s">
        <v>494</v>
      </c>
      <c r="M5826">
        <v>43229</v>
      </c>
      <c r="N5826" t="s">
        <v>144</v>
      </c>
      <c r="O5826" t="s">
        <v>3624</v>
      </c>
      <c r="P5826" t="s">
        <v>42</v>
      </c>
      <c r="Q5826" t="s">
        <v>74</v>
      </c>
      <c r="R5826" t="s">
        <v>3625</v>
      </c>
      <c r="S5826">
        <v>26.135999999999999</v>
      </c>
      <c r="T5826" s="3"/>
    </row>
    <row r="5827" spans="1:20" x14ac:dyDescent="0.3">
      <c r="A5827">
        <v>5826</v>
      </c>
      <c r="B5827" t="s">
        <v>8515</v>
      </c>
      <c r="C5827">
        <f t="shared" ref="C5827:C5890" si="91">WEEKNUM(D5827,1)</f>
        <v>36</v>
      </c>
      <c r="D5827" s="1">
        <v>43346</v>
      </c>
      <c r="E5827" s="1">
        <v>43349</v>
      </c>
      <c r="F5827" t="s">
        <v>19</v>
      </c>
      <c r="G5827" t="s">
        <v>6299</v>
      </c>
      <c r="H5827" t="s">
        <v>6300</v>
      </c>
      <c r="I5827" t="s">
        <v>98</v>
      </c>
      <c r="J5827" t="s">
        <v>23</v>
      </c>
      <c r="K5827" t="s">
        <v>262</v>
      </c>
      <c r="L5827" t="s">
        <v>263</v>
      </c>
      <c r="M5827">
        <v>10035</v>
      </c>
      <c r="N5827" t="s">
        <v>144</v>
      </c>
      <c r="O5827" t="s">
        <v>3824</v>
      </c>
      <c r="P5827" t="s">
        <v>42</v>
      </c>
      <c r="Q5827" t="s">
        <v>86</v>
      </c>
      <c r="R5827" t="s">
        <v>3825</v>
      </c>
      <c r="S5827">
        <v>419.4</v>
      </c>
      <c r="T5827" s="3"/>
    </row>
    <row r="5828" spans="1:20" x14ac:dyDescent="0.3">
      <c r="A5828">
        <v>5827</v>
      </c>
      <c r="B5828" t="s">
        <v>8515</v>
      </c>
      <c r="C5828">
        <f t="shared" si="91"/>
        <v>36</v>
      </c>
      <c r="D5828" s="1">
        <v>43346</v>
      </c>
      <c r="E5828" s="1">
        <v>43349</v>
      </c>
      <c r="F5828" t="s">
        <v>19</v>
      </c>
      <c r="G5828" t="s">
        <v>6299</v>
      </c>
      <c r="H5828" t="s">
        <v>6300</v>
      </c>
      <c r="I5828" t="s">
        <v>98</v>
      </c>
      <c r="J5828" t="s">
        <v>23</v>
      </c>
      <c r="K5828" t="s">
        <v>262</v>
      </c>
      <c r="L5828" t="s">
        <v>263</v>
      </c>
      <c r="M5828">
        <v>10035</v>
      </c>
      <c r="N5828" t="s">
        <v>144</v>
      </c>
      <c r="O5828" t="s">
        <v>7955</v>
      </c>
      <c r="P5828" t="s">
        <v>28</v>
      </c>
      <c r="Q5828" t="s">
        <v>32</v>
      </c>
      <c r="R5828" t="s">
        <v>7956</v>
      </c>
      <c r="S5828">
        <v>90.801000000000002</v>
      </c>
      <c r="T5828" s="3"/>
    </row>
    <row r="5829" spans="1:20" x14ac:dyDescent="0.3">
      <c r="A5829">
        <v>5828</v>
      </c>
      <c r="B5829" t="s">
        <v>8515</v>
      </c>
      <c r="C5829">
        <f t="shared" si="91"/>
        <v>36</v>
      </c>
      <c r="D5829" s="1">
        <v>43346</v>
      </c>
      <c r="E5829" s="1">
        <v>43349</v>
      </c>
      <c r="F5829" t="s">
        <v>19</v>
      </c>
      <c r="G5829" t="s">
        <v>6299</v>
      </c>
      <c r="H5829" t="s">
        <v>6300</v>
      </c>
      <c r="I5829" t="s">
        <v>98</v>
      </c>
      <c r="J5829" t="s">
        <v>23</v>
      </c>
      <c r="K5829" t="s">
        <v>262</v>
      </c>
      <c r="L5829" t="s">
        <v>263</v>
      </c>
      <c r="M5829">
        <v>10035</v>
      </c>
      <c r="N5829" t="s">
        <v>144</v>
      </c>
      <c r="O5829" t="s">
        <v>888</v>
      </c>
      <c r="P5829" t="s">
        <v>28</v>
      </c>
      <c r="Q5829" t="s">
        <v>32</v>
      </c>
      <c r="R5829" t="s">
        <v>889</v>
      </c>
      <c r="S5829">
        <v>181.76400000000001</v>
      </c>
      <c r="T5829" s="3"/>
    </row>
    <row r="5830" spans="1:20" x14ac:dyDescent="0.3">
      <c r="A5830">
        <v>5829</v>
      </c>
      <c r="B5830" t="s">
        <v>8515</v>
      </c>
      <c r="C5830">
        <f t="shared" si="91"/>
        <v>36</v>
      </c>
      <c r="D5830" s="1">
        <v>43346</v>
      </c>
      <c r="E5830" s="1">
        <v>43349</v>
      </c>
      <c r="F5830" t="s">
        <v>19</v>
      </c>
      <c r="G5830" t="s">
        <v>6299</v>
      </c>
      <c r="H5830" t="s">
        <v>6300</v>
      </c>
      <c r="I5830" t="s">
        <v>98</v>
      </c>
      <c r="J5830" t="s">
        <v>23</v>
      </c>
      <c r="K5830" t="s">
        <v>262</v>
      </c>
      <c r="L5830" t="s">
        <v>263</v>
      </c>
      <c r="M5830">
        <v>10035</v>
      </c>
      <c r="N5830" t="s">
        <v>144</v>
      </c>
      <c r="O5830" t="s">
        <v>4228</v>
      </c>
      <c r="P5830" t="s">
        <v>42</v>
      </c>
      <c r="Q5830" t="s">
        <v>64</v>
      </c>
      <c r="R5830" t="s">
        <v>4229</v>
      </c>
      <c r="S5830">
        <v>5.56</v>
      </c>
      <c r="T5830" s="3"/>
    </row>
    <row r="5831" spans="1:20" x14ac:dyDescent="0.3">
      <c r="A5831">
        <v>5830</v>
      </c>
      <c r="B5831" t="s">
        <v>8516</v>
      </c>
      <c r="C5831">
        <f t="shared" si="91"/>
        <v>49</v>
      </c>
      <c r="D5831" s="1">
        <v>43072</v>
      </c>
      <c r="E5831" s="1">
        <v>43076</v>
      </c>
      <c r="F5831" t="s">
        <v>46</v>
      </c>
      <c r="G5831" t="s">
        <v>3886</v>
      </c>
      <c r="H5831" t="s">
        <v>3887</v>
      </c>
      <c r="I5831" t="s">
        <v>22</v>
      </c>
      <c r="J5831" t="s">
        <v>23</v>
      </c>
      <c r="K5831" t="s">
        <v>1465</v>
      </c>
      <c r="L5831" t="s">
        <v>250</v>
      </c>
      <c r="M5831">
        <v>47374</v>
      </c>
      <c r="N5831" t="s">
        <v>101</v>
      </c>
      <c r="O5831" t="s">
        <v>1224</v>
      </c>
      <c r="P5831" t="s">
        <v>28</v>
      </c>
      <c r="Q5831" t="s">
        <v>52</v>
      </c>
      <c r="R5831" t="s">
        <v>1225</v>
      </c>
      <c r="S5831">
        <v>581.96</v>
      </c>
      <c r="T5831" s="3"/>
    </row>
    <row r="5832" spans="1:20" x14ac:dyDescent="0.3">
      <c r="A5832">
        <v>5831</v>
      </c>
      <c r="B5832" t="s">
        <v>8516</v>
      </c>
      <c r="C5832">
        <f t="shared" si="91"/>
        <v>49</v>
      </c>
      <c r="D5832" s="1">
        <v>43072</v>
      </c>
      <c r="E5832" s="1">
        <v>43076</v>
      </c>
      <c r="F5832" t="s">
        <v>46</v>
      </c>
      <c r="G5832" t="s">
        <v>3886</v>
      </c>
      <c r="H5832" t="s">
        <v>3887</v>
      </c>
      <c r="I5832" t="s">
        <v>22</v>
      </c>
      <c r="J5832" t="s">
        <v>23</v>
      </c>
      <c r="K5832" t="s">
        <v>1465</v>
      </c>
      <c r="L5832" t="s">
        <v>250</v>
      </c>
      <c r="M5832">
        <v>47374</v>
      </c>
      <c r="N5832" t="s">
        <v>101</v>
      </c>
      <c r="O5832" t="s">
        <v>4582</v>
      </c>
      <c r="P5832" t="s">
        <v>28</v>
      </c>
      <c r="Q5832" t="s">
        <v>32</v>
      </c>
      <c r="R5832" t="s">
        <v>4583</v>
      </c>
      <c r="S5832">
        <v>29.98</v>
      </c>
      <c r="T5832" s="3"/>
    </row>
    <row r="5833" spans="1:20" x14ac:dyDescent="0.3">
      <c r="A5833">
        <v>5832</v>
      </c>
      <c r="B5833" t="s">
        <v>8517</v>
      </c>
      <c r="C5833">
        <f t="shared" si="91"/>
        <v>30</v>
      </c>
      <c r="D5833" s="1">
        <v>42569</v>
      </c>
      <c r="E5833" s="1">
        <v>42573</v>
      </c>
      <c r="F5833" t="s">
        <v>46</v>
      </c>
      <c r="G5833" t="s">
        <v>2385</v>
      </c>
      <c r="H5833" t="s">
        <v>2386</v>
      </c>
      <c r="I5833" t="s">
        <v>22</v>
      </c>
      <c r="J5833" t="s">
        <v>23</v>
      </c>
      <c r="K5833" t="s">
        <v>946</v>
      </c>
      <c r="L5833" t="s">
        <v>39</v>
      </c>
      <c r="M5833">
        <v>92105</v>
      </c>
      <c r="N5833" t="s">
        <v>40</v>
      </c>
      <c r="O5833" t="s">
        <v>5331</v>
      </c>
      <c r="P5833" t="s">
        <v>67</v>
      </c>
      <c r="Q5833" t="s">
        <v>157</v>
      </c>
      <c r="R5833" t="s">
        <v>5332</v>
      </c>
      <c r="S5833">
        <v>519.96</v>
      </c>
      <c r="T5833" s="3"/>
    </row>
    <row r="5834" spans="1:20" x14ac:dyDescent="0.3">
      <c r="A5834">
        <v>5833</v>
      </c>
      <c r="B5834" t="s">
        <v>8518</v>
      </c>
      <c r="C5834">
        <f t="shared" si="91"/>
        <v>29</v>
      </c>
      <c r="D5834" s="1">
        <v>42937</v>
      </c>
      <c r="E5834" s="1">
        <v>42942</v>
      </c>
      <c r="F5834" t="s">
        <v>46</v>
      </c>
      <c r="G5834" t="s">
        <v>3728</v>
      </c>
      <c r="H5834" t="s">
        <v>3729</v>
      </c>
      <c r="I5834" t="s">
        <v>22</v>
      </c>
      <c r="J5834" t="s">
        <v>23</v>
      </c>
      <c r="K5834" t="s">
        <v>83</v>
      </c>
      <c r="L5834" t="s">
        <v>84</v>
      </c>
      <c r="M5834">
        <v>28027</v>
      </c>
      <c r="N5834" t="s">
        <v>26</v>
      </c>
      <c r="O5834" t="s">
        <v>3716</v>
      </c>
      <c r="P5834" t="s">
        <v>42</v>
      </c>
      <c r="Q5834" t="s">
        <v>43</v>
      </c>
      <c r="R5834" t="s">
        <v>3717</v>
      </c>
      <c r="S5834">
        <v>6.2640000000000002</v>
      </c>
      <c r="T5834" s="3"/>
    </row>
    <row r="5835" spans="1:20" x14ac:dyDescent="0.3">
      <c r="A5835">
        <v>5834</v>
      </c>
      <c r="B5835" t="s">
        <v>8518</v>
      </c>
      <c r="C5835">
        <f t="shared" si="91"/>
        <v>29</v>
      </c>
      <c r="D5835" s="1">
        <v>42937</v>
      </c>
      <c r="E5835" s="1">
        <v>42942</v>
      </c>
      <c r="F5835" t="s">
        <v>46</v>
      </c>
      <c r="G5835" t="s">
        <v>3728</v>
      </c>
      <c r="H5835" t="s">
        <v>3729</v>
      </c>
      <c r="I5835" t="s">
        <v>22</v>
      </c>
      <c r="J5835" t="s">
        <v>23</v>
      </c>
      <c r="K5835" t="s">
        <v>83</v>
      </c>
      <c r="L5835" t="s">
        <v>84</v>
      </c>
      <c r="M5835">
        <v>28027</v>
      </c>
      <c r="N5835" t="s">
        <v>26</v>
      </c>
      <c r="O5835" t="s">
        <v>3746</v>
      </c>
      <c r="P5835" t="s">
        <v>28</v>
      </c>
      <c r="Q5835" t="s">
        <v>32</v>
      </c>
      <c r="R5835" t="s">
        <v>3747</v>
      </c>
      <c r="S5835">
        <v>363.92</v>
      </c>
      <c r="T5835" s="3"/>
    </row>
    <row r="5836" spans="1:20" x14ac:dyDescent="0.3">
      <c r="A5836">
        <v>5835</v>
      </c>
      <c r="B5836" t="s">
        <v>8519</v>
      </c>
      <c r="C5836">
        <f t="shared" si="91"/>
        <v>24</v>
      </c>
      <c r="D5836" s="1">
        <v>42530</v>
      </c>
      <c r="E5836" s="1">
        <v>42537</v>
      </c>
      <c r="F5836" t="s">
        <v>46</v>
      </c>
      <c r="G5836" t="s">
        <v>669</v>
      </c>
      <c r="H5836" t="s">
        <v>670</v>
      </c>
      <c r="I5836" t="s">
        <v>22</v>
      </c>
      <c r="J5836" t="s">
        <v>23</v>
      </c>
      <c r="K5836" t="s">
        <v>1419</v>
      </c>
      <c r="L5836" t="s">
        <v>50</v>
      </c>
      <c r="M5836">
        <v>33178</v>
      </c>
      <c r="N5836" t="s">
        <v>26</v>
      </c>
      <c r="O5836" t="s">
        <v>7318</v>
      </c>
      <c r="P5836" t="s">
        <v>42</v>
      </c>
      <c r="Q5836" t="s">
        <v>71</v>
      </c>
      <c r="R5836" t="s">
        <v>7319</v>
      </c>
      <c r="S5836">
        <v>64.2</v>
      </c>
      <c r="T5836" s="3"/>
    </row>
    <row r="5837" spans="1:20" x14ac:dyDescent="0.3">
      <c r="A5837">
        <v>5836</v>
      </c>
      <c r="B5837" t="s">
        <v>8519</v>
      </c>
      <c r="C5837">
        <f t="shared" si="91"/>
        <v>24</v>
      </c>
      <c r="D5837" s="1">
        <v>42530</v>
      </c>
      <c r="E5837" s="1">
        <v>42537</v>
      </c>
      <c r="F5837" t="s">
        <v>46</v>
      </c>
      <c r="G5837" t="s">
        <v>669</v>
      </c>
      <c r="H5837" t="s">
        <v>670</v>
      </c>
      <c r="I5837" t="s">
        <v>22</v>
      </c>
      <c r="J5837" t="s">
        <v>23</v>
      </c>
      <c r="K5837" t="s">
        <v>1419</v>
      </c>
      <c r="L5837" t="s">
        <v>50</v>
      </c>
      <c r="M5837">
        <v>33178</v>
      </c>
      <c r="N5837" t="s">
        <v>26</v>
      </c>
      <c r="O5837" t="s">
        <v>4647</v>
      </c>
      <c r="P5837" t="s">
        <v>42</v>
      </c>
      <c r="Q5837" t="s">
        <v>71</v>
      </c>
      <c r="R5837" t="s">
        <v>4648</v>
      </c>
      <c r="S5837">
        <v>38.520000000000003</v>
      </c>
      <c r="T5837" s="3"/>
    </row>
    <row r="5838" spans="1:20" x14ac:dyDescent="0.3">
      <c r="A5838">
        <v>5837</v>
      </c>
      <c r="B5838" t="s">
        <v>8519</v>
      </c>
      <c r="C5838">
        <f t="shared" si="91"/>
        <v>24</v>
      </c>
      <c r="D5838" s="1">
        <v>42530</v>
      </c>
      <c r="E5838" s="1">
        <v>42537</v>
      </c>
      <c r="F5838" t="s">
        <v>46</v>
      </c>
      <c r="G5838" t="s">
        <v>669</v>
      </c>
      <c r="H5838" t="s">
        <v>670</v>
      </c>
      <c r="I5838" t="s">
        <v>22</v>
      </c>
      <c r="J5838" t="s">
        <v>23</v>
      </c>
      <c r="K5838" t="s">
        <v>1419</v>
      </c>
      <c r="L5838" t="s">
        <v>50</v>
      </c>
      <c r="M5838">
        <v>33178</v>
      </c>
      <c r="N5838" t="s">
        <v>26</v>
      </c>
      <c r="O5838" t="s">
        <v>7779</v>
      </c>
      <c r="P5838" t="s">
        <v>67</v>
      </c>
      <c r="Q5838" t="s">
        <v>157</v>
      </c>
      <c r="R5838" t="s">
        <v>7780</v>
      </c>
      <c r="S5838">
        <v>72.599999999999994</v>
      </c>
      <c r="T5838" s="3"/>
    </row>
    <row r="5839" spans="1:20" x14ac:dyDescent="0.3">
      <c r="A5839">
        <v>5838</v>
      </c>
      <c r="B5839" t="s">
        <v>8520</v>
      </c>
      <c r="C5839">
        <f t="shared" si="91"/>
        <v>48</v>
      </c>
      <c r="D5839" s="1">
        <v>43431</v>
      </c>
      <c r="E5839" s="1">
        <v>43437</v>
      </c>
      <c r="F5839" t="s">
        <v>46</v>
      </c>
      <c r="G5839" t="s">
        <v>8521</v>
      </c>
      <c r="H5839" t="s">
        <v>8522</v>
      </c>
      <c r="I5839" t="s">
        <v>22</v>
      </c>
      <c r="J5839" t="s">
        <v>23</v>
      </c>
      <c r="K5839" t="s">
        <v>38</v>
      </c>
      <c r="L5839" t="s">
        <v>39</v>
      </c>
      <c r="M5839">
        <v>90036</v>
      </c>
      <c r="N5839" t="s">
        <v>40</v>
      </c>
      <c r="O5839" t="s">
        <v>8523</v>
      </c>
      <c r="P5839" t="s">
        <v>67</v>
      </c>
      <c r="Q5839" t="s">
        <v>68</v>
      </c>
      <c r="R5839" t="s">
        <v>8524</v>
      </c>
      <c r="S5839">
        <v>57.567999999999998</v>
      </c>
      <c r="T5839" s="3"/>
    </row>
    <row r="5840" spans="1:20" x14ac:dyDescent="0.3">
      <c r="A5840">
        <v>5839</v>
      </c>
      <c r="B5840" t="s">
        <v>8525</v>
      </c>
      <c r="C5840">
        <f t="shared" si="91"/>
        <v>14</v>
      </c>
      <c r="D5840" s="1">
        <v>42456</v>
      </c>
      <c r="E5840" s="1">
        <v>42463</v>
      </c>
      <c r="F5840" t="s">
        <v>46</v>
      </c>
      <c r="G5840" t="s">
        <v>5252</v>
      </c>
      <c r="H5840" t="s">
        <v>5253</v>
      </c>
      <c r="I5840" t="s">
        <v>22</v>
      </c>
      <c r="J5840" t="s">
        <v>23</v>
      </c>
      <c r="K5840" t="s">
        <v>91</v>
      </c>
      <c r="L5840" t="s">
        <v>92</v>
      </c>
      <c r="M5840">
        <v>98115</v>
      </c>
      <c r="N5840" t="s">
        <v>40</v>
      </c>
      <c r="O5840" t="s">
        <v>8526</v>
      </c>
      <c r="P5840" t="s">
        <v>42</v>
      </c>
      <c r="Q5840" t="s">
        <v>55</v>
      </c>
      <c r="R5840" t="s">
        <v>8527</v>
      </c>
      <c r="S5840">
        <v>83.7</v>
      </c>
      <c r="T5840" s="3"/>
    </row>
    <row r="5841" spans="1:20" x14ac:dyDescent="0.3">
      <c r="A5841">
        <v>5840</v>
      </c>
      <c r="B5841" t="s">
        <v>8528</v>
      </c>
      <c r="C5841">
        <f t="shared" si="91"/>
        <v>39</v>
      </c>
      <c r="D5841" s="1">
        <v>42635</v>
      </c>
      <c r="E5841" s="1">
        <v>42639</v>
      </c>
      <c r="F5841" t="s">
        <v>19</v>
      </c>
      <c r="G5841" t="s">
        <v>6205</v>
      </c>
      <c r="H5841" t="s">
        <v>6206</v>
      </c>
      <c r="I5841" t="s">
        <v>98</v>
      </c>
      <c r="J5841" t="s">
        <v>23</v>
      </c>
      <c r="K5841" t="s">
        <v>1126</v>
      </c>
      <c r="L5841" t="s">
        <v>315</v>
      </c>
      <c r="M5841">
        <v>22204</v>
      </c>
      <c r="N5841" t="s">
        <v>26</v>
      </c>
      <c r="O5841" t="s">
        <v>4790</v>
      </c>
      <c r="P5841" t="s">
        <v>42</v>
      </c>
      <c r="Q5841" t="s">
        <v>86</v>
      </c>
      <c r="R5841" t="s">
        <v>4791</v>
      </c>
      <c r="S5841">
        <v>32.4</v>
      </c>
      <c r="T5841" s="3"/>
    </row>
    <row r="5842" spans="1:20" x14ac:dyDescent="0.3">
      <c r="A5842">
        <v>5841</v>
      </c>
      <c r="B5842" t="s">
        <v>8528</v>
      </c>
      <c r="C5842">
        <f t="shared" si="91"/>
        <v>39</v>
      </c>
      <c r="D5842" s="1">
        <v>42635</v>
      </c>
      <c r="E5842" s="1">
        <v>42639</v>
      </c>
      <c r="F5842" t="s">
        <v>19</v>
      </c>
      <c r="G5842" t="s">
        <v>6205</v>
      </c>
      <c r="H5842" t="s">
        <v>6206</v>
      </c>
      <c r="I5842" t="s">
        <v>98</v>
      </c>
      <c r="J5842" t="s">
        <v>23</v>
      </c>
      <c r="K5842" t="s">
        <v>1126</v>
      </c>
      <c r="L5842" t="s">
        <v>315</v>
      </c>
      <c r="M5842">
        <v>22204</v>
      </c>
      <c r="N5842" t="s">
        <v>26</v>
      </c>
      <c r="O5842" t="s">
        <v>3618</v>
      </c>
      <c r="P5842" t="s">
        <v>28</v>
      </c>
      <c r="Q5842" t="s">
        <v>61</v>
      </c>
      <c r="R5842" t="s">
        <v>3619</v>
      </c>
      <c r="S5842">
        <v>47.98</v>
      </c>
      <c r="T5842" s="3"/>
    </row>
    <row r="5843" spans="1:20" x14ac:dyDescent="0.3">
      <c r="A5843">
        <v>5842</v>
      </c>
      <c r="B5843" t="s">
        <v>8529</v>
      </c>
      <c r="C5843">
        <f t="shared" si="91"/>
        <v>47</v>
      </c>
      <c r="D5843" s="1">
        <v>42691</v>
      </c>
      <c r="E5843" s="1">
        <v>42695</v>
      </c>
      <c r="F5843" t="s">
        <v>46</v>
      </c>
      <c r="G5843" t="s">
        <v>5043</v>
      </c>
      <c r="H5843" t="s">
        <v>5044</v>
      </c>
      <c r="I5843" t="s">
        <v>22</v>
      </c>
      <c r="J5843" t="s">
        <v>23</v>
      </c>
      <c r="K5843" t="s">
        <v>946</v>
      </c>
      <c r="L5843" t="s">
        <v>39</v>
      </c>
      <c r="M5843">
        <v>92105</v>
      </c>
      <c r="N5843" t="s">
        <v>40</v>
      </c>
      <c r="O5843" t="s">
        <v>8530</v>
      </c>
      <c r="P5843" t="s">
        <v>67</v>
      </c>
      <c r="Q5843" t="s">
        <v>68</v>
      </c>
      <c r="R5843" t="s">
        <v>8531</v>
      </c>
      <c r="S5843">
        <v>415.96800000000002</v>
      </c>
      <c r="T5843" s="3"/>
    </row>
    <row r="5844" spans="1:20" x14ac:dyDescent="0.3">
      <c r="A5844">
        <v>5843</v>
      </c>
      <c r="B5844" t="s">
        <v>8529</v>
      </c>
      <c r="C5844">
        <f t="shared" si="91"/>
        <v>47</v>
      </c>
      <c r="D5844" s="1">
        <v>42691</v>
      </c>
      <c r="E5844" s="1">
        <v>42695</v>
      </c>
      <c r="F5844" t="s">
        <v>46</v>
      </c>
      <c r="G5844" t="s">
        <v>5043</v>
      </c>
      <c r="H5844" t="s">
        <v>5044</v>
      </c>
      <c r="I5844" t="s">
        <v>22</v>
      </c>
      <c r="J5844" t="s">
        <v>23</v>
      </c>
      <c r="K5844" t="s">
        <v>946</v>
      </c>
      <c r="L5844" t="s">
        <v>39</v>
      </c>
      <c r="M5844">
        <v>92105</v>
      </c>
      <c r="N5844" t="s">
        <v>40</v>
      </c>
      <c r="O5844" t="s">
        <v>3447</v>
      </c>
      <c r="P5844" t="s">
        <v>42</v>
      </c>
      <c r="Q5844" t="s">
        <v>55</v>
      </c>
      <c r="R5844" t="s">
        <v>3448</v>
      </c>
      <c r="S5844">
        <v>304.89999999999998</v>
      </c>
      <c r="T5844" s="3"/>
    </row>
    <row r="5845" spans="1:20" x14ac:dyDescent="0.3">
      <c r="A5845">
        <v>5844</v>
      </c>
      <c r="B5845" t="s">
        <v>8529</v>
      </c>
      <c r="C5845">
        <f t="shared" si="91"/>
        <v>47</v>
      </c>
      <c r="D5845" s="1">
        <v>42691</v>
      </c>
      <c r="E5845" s="1">
        <v>42695</v>
      </c>
      <c r="F5845" t="s">
        <v>46</v>
      </c>
      <c r="G5845" t="s">
        <v>5043</v>
      </c>
      <c r="H5845" t="s">
        <v>5044</v>
      </c>
      <c r="I5845" t="s">
        <v>22</v>
      </c>
      <c r="J5845" t="s">
        <v>23</v>
      </c>
      <c r="K5845" t="s">
        <v>946</v>
      </c>
      <c r="L5845" t="s">
        <v>39</v>
      </c>
      <c r="M5845">
        <v>92105</v>
      </c>
      <c r="N5845" t="s">
        <v>40</v>
      </c>
      <c r="O5845" t="s">
        <v>7796</v>
      </c>
      <c r="P5845" t="s">
        <v>28</v>
      </c>
      <c r="Q5845" t="s">
        <v>61</v>
      </c>
      <c r="R5845" t="s">
        <v>7797</v>
      </c>
      <c r="S5845">
        <v>80.959999999999994</v>
      </c>
      <c r="T5845" s="3"/>
    </row>
    <row r="5846" spans="1:20" x14ac:dyDescent="0.3">
      <c r="A5846">
        <v>5845</v>
      </c>
      <c r="B5846" t="s">
        <v>8529</v>
      </c>
      <c r="C5846">
        <f t="shared" si="91"/>
        <v>47</v>
      </c>
      <c r="D5846" s="1">
        <v>42691</v>
      </c>
      <c r="E5846" s="1">
        <v>42695</v>
      </c>
      <c r="F5846" t="s">
        <v>46</v>
      </c>
      <c r="G5846" t="s">
        <v>5043</v>
      </c>
      <c r="H5846" t="s">
        <v>5044</v>
      </c>
      <c r="I5846" t="s">
        <v>22</v>
      </c>
      <c r="J5846" t="s">
        <v>23</v>
      </c>
      <c r="K5846" t="s">
        <v>946</v>
      </c>
      <c r="L5846" t="s">
        <v>39</v>
      </c>
      <c r="M5846">
        <v>92105</v>
      </c>
      <c r="N5846" t="s">
        <v>40</v>
      </c>
      <c r="O5846" t="s">
        <v>7532</v>
      </c>
      <c r="P5846" t="s">
        <v>42</v>
      </c>
      <c r="Q5846" t="s">
        <v>55</v>
      </c>
      <c r="R5846" t="s">
        <v>7533</v>
      </c>
      <c r="S5846">
        <v>777.21</v>
      </c>
      <c r="T5846" s="3"/>
    </row>
    <row r="5847" spans="1:20" x14ac:dyDescent="0.3">
      <c r="A5847">
        <v>5846</v>
      </c>
      <c r="B5847" t="s">
        <v>8529</v>
      </c>
      <c r="C5847">
        <f t="shared" si="91"/>
        <v>47</v>
      </c>
      <c r="D5847" s="1">
        <v>42691</v>
      </c>
      <c r="E5847" s="1">
        <v>42695</v>
      </c>
      <c r="F5847" t="s">
        <v>46</v>
      </c>
      <c r="G5847" t="s">
        <v>5043</v>
      </c>
      <c r="H5847" t="s">
        <v>5044</v>
      </c>
      <c r="I5847" t="s">
        <v>22</v>
      </c>
      <c r="J5847" t="s">
        <v>23</v>
      </c>
      <c r="K5847" t="s">
        <v>946</v>
      </c>
      <c r="L5847" t="s">
        <v>39</v>
      </c>
      <c r="M5847">
        <v>92105</v>
      </c>
      <c r="N5847" t="s">
        <v>40</v>
      </c>
      <c r="O5847" t="s">
        <v>3876</v>
      </c>
      <c r="P5847" t="s">
        <v>42</v>
      </c>
      <c r="Q5847" t="s">
        <v>86</v>
      </c>
      <c r="R5847" t="s">
        <v>3877</v>
      </c>
      <c r="S5847">
        <v>32.4</v>
      </c>
      <c r="T5847" s="3"/>
    </row>
    <row r="5848" spans="1:20" x14ac:dyDescent="0.3">
      <c r="A5848">
        <v>5847</v>
      </c>
      <c r="B5848" t="s">
        <v>8529</v>
      </c>
      <c r="C5848">
        <f t="shared" si="91"/>
        <v>47</v>
      </c>
      <c r="D5848" s="1">
        <v>42691</v>
      </c>
      <c r="E5848" s="1">
        <v>42695</v>
      </c>
      <c r="F5848" t="s">
        <v>46</v>
      </c>
      <c r="G5848" t="s">
        <v>5043</v>
      </c>
      <c r="H5848" t="s">
        <v>5044</v>
      </c>
      <c r="I5848" t="s">
        <v>22</v>
      </c>
      <c r="J5848" t="s">
        <v>23</v>
      </c>
      <c r="K5848" t="s">
        <v>946</v>
      </c>
      <c r="L5848" t="s">
        <v>39</v>
      </c>
      <c r="M5848">
        <v>92105</v>
      </c>
      <c r="N5848" t="s">
        <v>40</v>
      </c>
      <c r="O5848" t="s">
        <v>3500</v>
      </c>
      <c r="P5848" t="s">
        <v>28</v>
      </c>
      <c r="Q5848" t="s">
        <v>32</v>
      </c>
      <c r="R5848" t="s">
        <v>3501</v>
      </c>
      <c r="S5848">
        <v>225.56800000000001</v>
      </c>
      <c r="T5848" s="3"/>
    </row>
    <row r="5849" spans="1:20" x14ac:dyDescent="0.3">
      <c r="A5849">
        <v>5848</v>
      </c>
      <c r="B5849" t="s">
        <v>8529</v>
      </c>
      <c r="C5849">
        <f t="shared" si="91"/>
        <v>47</v>
      </c>
      <c r="D5849" s="1">
        <v>42691</v>
      </c>
      <c r="E5849" s="1">
        <v>42695</v>
      </c>
      <c r="F5849" t="s">
        <v>46</v>
      </c>
      <c r="G5849" t="s">
        <v>5043</v>
      </c>
      <c r="H5849" t="s">
        <v>5044</v>
      </c>
      <c r="I5849" t="s">
        <v>22</v>
      </c>
      <c r="J5849" t="s">
        <v>23</v>
      </c>
      <c r="K5849" t="s">
        <v>946</v>
      </c>
      <c r="L5849" t="s">
        <v>39</v>
      </c>
      <c r="M5849">
        <v>92105</v>
      </c>
      <c r="N5849" t="s">
        <v>40</v>
      </c>
      <c r="O5849" t="s">
        <v>4486</v>
      </c>
      <c r="P5849" t="s">
        <v>28</v>
      </c>
      <c r="Q5849" t="s">
        <v>61</v>
      </c>
      <c r="R5849" t="s">
        <v>4487</v>
      </c>
      <c r="S5849">
        <v>36.6</v>
      </c>
      <c r="T5849" s="3"/>
    </row>
    <row r="5850" spans="1:20" x14ac:dyDescent="0.3">
      <c r="A5850">
        <v>5849</v>
      </c>
      <c r="B5850" t="s">
        <v>8532</v>
      </c>
      <c r="C5850">
        <f t="shared" si="91"/>
        <v>46</v>
      </c>
      <c r="D5850" s="1">
        <v>42684</v>
      </c>
      <c r="E5850" s="1">
        <v>42688</v>
      </c>
      <c r="F5850" t="s">
        <v>46</v>
      </c>
      <c r="G5850" t="s">
        <v>1528</v>
      </c>
      <c r="H5850" t="s">
        <v>1529</v>
      </c>
      <c r="I5850" t="s">
        <v>98</v>
      </c>
      <c r="J5850" t="s">
        <v>23</v>
      </c>
      <c r="K5850" t="s">
        <v>563</v>
      </c>
      <c r="L5850" t="s">
        <v>225</v>
      </c>
      <c r="M5850">
        <v>55113</v>
      </c>
      <c r="N5850" t="s">
        <v>101</v>
      </c>
      <c r="O5850" t="s">
        <v>3309</v>
      </c>
      <c r="P5850" t="s">
        <v>42</v>
      </c>
      <c r="Q5850" t="s">
        <v>74</v>
      </c>
      <c r="R5850" t="s">
        <v>3310</v>
      </c>
      <c r="S5850">
        <v>715.64</v>
      </c>
      <c r="T5850" s="3"/>
    </row>
    <row r="5851" spans="1:20" x14ac:dyDescent="0.3">
      <c r="A5851">
        <v>5850</v>
      </c>
      <c r="B5851" t="s">
        <v>8532</v>
      </c>
      <c r="C5851">
        <f t="shared" si="91"/>
        <v>46</v>
      </c>
      <c r="D5851" s="1">
        <v>42684</v>
      </c>
      <c r="E5851" s="1">
        <v>42688</v>
      </c>
      <c r="F5851" t="s">
        <v>46</v>
      </c>
      <c r="G5851" t="s">
        <v>1528</v>
      </c>
      <c r="H5851" t="s">
        <v>1529</v>
      </c>
      <c r="I5851" t="s">
        <v>98</v>
      </c>
      <c r="J5851" t="s">
        <v>23</v>
      </c>
      <c r="K5851" t="s">
        <v>563</v>
      </c>
      <c r="L5851" t="s">
        <v>225</v>
      </c>
      <c r="M5851">
        <v>55113</v>
      </c>
      <c r="N5851" t="s">
        <v>101</v>
      </c>
      <c r="O5851" t="s">
        <v>5005</v>
      </c>
      <c r="P5851" t="s">
        <v>42</v>
      </c>
      <c r="Q5851" t="s">
        <v>55</v>
      </c>
      <c r="R5851" t="s">
        <v>5006</v>
      </c>
      <c r="S5851">
        <v>795.51</v>
      </c>
      <c r="T5851" s="3"/>
    </row>
    <row r="5852" spans="1:20" x14ac:dyDescent="0.3">
      <c r="A5852">
        <v>5851</v>
      </c>
      <c r="B5852" t="s">
        <v>8532</v>
      </c>
      <c r="C5852">
        <f t="shared" si="91"/>
        <v>46</v>
      </c>
      <c r="D5852" s="1">
        <v>42684</v>
      </c>
      <c r="E5852" s="1">
        <v>42688</v>
      </c>
      <c r="F5852" t="s">
        <v>46</v>
      </c>
      <c r="G5852" t="s">
        <v>1528</v>
      </c>
      <c r="H5852" t="s">
        <v>1529</v>
      </c>
      <c r="I5852" t="s">
        <v>98</v>
      </c>
      <c r="J5852" t="s">
        <v>23</v>
      </c>
      <c r="K5852" t="s">
        <v>563</v>
      </c>
      <c r="L5852" t="s">
        <v>225</v>
      </c>
      <c r="M5852">
        <v>55113</v>
      </c>
      <c r="N5852" t="s">
        <v>101</v>
      </c>
      <c r="O5852" t="s">
        <v>6857</v>
      </c>
      <c r="P5852" t="s">
        <v>67</v>
      </c>
      <c r="Q5852" t="s">
        <v>1215</v>
      </c>
      <c r="R5852" t="s">
        <v>6858</v>
      </c>
      <c r="S5852">
        <v>549.99</v>
      </c>
      <c r="T5852" s="3"/>
    </row>
    <row r="5853" spans="1:20" x14ac:dyDescent="0.3">
      <c r="A5853">
        <v>5852</v>
      </c>
      <c r="B5853" t="s">
        <v>8532</v>
      </c>
      <c r="C5853">
        <f t="shared" si="91"/>
        <v>46</v>
      </c>
      <c r="D5853" s="1">
        <v>42684</v>
      </c>
      <c r="E5853" s="1">
        <v>42688</v>
      </c>
      <c r="F5853" t="s">
        <v>46</v>
      </c>
      <c r="G5853" t="s">
        <v>1528</v>
      </c>
      <c r="H5853" t="s">
        <v>1529</v>
      </c>
      <c r="I5853" t="s">
        <v>98</v>
      </c>
      <c r="J5853" t="s">
        <v>23</v>
      </c>
      <c r="K5853" t="s">
        <v>563</v>
      </c>
      <c r="L5853" t="s">
        <v>225</v>
      </c>
      <c r="M5853">
        <v>55113</v>
      </c>
      <c r="N5853" t="s">
        <v>101</v>
      </c>
      <c r="O5853" t="s">
        <v>1725</v>
      </c>
      <c r="P5853" t="s">
        <v>42</v>
      </c>
      <c r="Q5853" t="s">
        <v>71</v>
      </c>
      <c r="R5853" t="s">
        <v>1726</v>
      </c>
      <c r="S5853">
        <v>74.760000000000005</v>
      </c>
      <c r="T5853" s="3"/>
    </row>
    <row r="5854" spans="1:20" x14ac:dyDescent="0.3">
      <c r="A5854">
        <v>5853</v>
      </c>
      <c r="B5854" t="s">
        <v>8532</v>
      </c>
      <c r="C5854">
        <f t="shared" si="91"/>
        <v>46</v>
      </c>
      <c r="D5854" s="1">
        <v>42684</v>
      </c>
      <c r="E5854" s="1">
        <v>42688</v>
      </c>
      <c r="F5854" t="s">
        <v>46</v>
      </c>
      <c r="G5854" t="s">
        <v>1528</v>
      </c>
      <c r="H5854" t="s">
        <v>1529</v>
      </c>
      <c r="I5854" t="s">
        <v>98</v>
      </c>
      <c r="J5854" t="s">
        <v>23</v>
      </c>
      <c r="K5854" t="s">
        <v>563</v>
      </c>
      <c r="L5854" t="s">
        <v>225</v>
      </c>
      <c r="M5854">
        <v>55113</v>
      </c>
      <c r="N5854" t="s">
        <v>101</v>
      </c>
      <c r="O5854" t="s">
        <v>920</v>
      </c>
      <c r="P5854" t="s">
        <v>28</v>
      </c>
      <c r="Q5854" t="s">
        <v>61</v>
      </c>
      <c r="R5854" t="s">
        <v>921</v>
      </c>
      <c r="S5854">
        <v>29.22</v>
      </c>
      <c r="T5854" s="3"/>
    </row>
    <row r="5855" spans="1:20" x14ac:dyDescent="0.3">
      <c r="A5855">
        <v>5854</v>
      </c>
      <c r="B5855" t="s">
        <v>8533</v>
      </c>
      <c r="C5855">
        <f t="shared" si="91"/>
        <v>37</v>
      </c>
      <c r="D5855" s="1">
        <v>42257</v>
      </c>
      <c r="E5855" s="1">
        <v>42261</v>
      </c>
      <c r="F5855" t="s">
        <v>46</v>
      </c>
      <c r="G5855" t="s">
        <v>4457</v>
      </c>
      <c r="H5855" t="s">
        <v>4458</v>
      </c>
      <c r="I5855" t="s">
        <v>98</v>
      </c>
      <c r="J5855" t="s">
        <v>23</v>
      </c>
      <c r="K5855" t="s">
        <v>2981</v>
      </c>
      <c r="L5855" t="s">
        <v>315</v>
      </c>
      <c r="M5855">
        <v>23464</v>
      </c>
      <c r="N5855" t="s">
        <v>26</v>
      </c>
      <c r="O5855" t="s">
        <v>1222</v>
      </c>
      <c r="P5855" t="s">
        <v>42</v>
      </c>
      <c r="Q5855" t="s">
        <v>71</v>
      </c>
      <c r="R5855" t="s">
        <v>1223</v>
      </c>
      <c r="S5855">
        <v>9.64</v>
      </c>
      <c r="T5855" s="3"/>
    </row>
    <row r="5856" spans="1:20" x14ac:dyDescent="0.3">
      <c r="A5856">
        <v>5855</v>
      </c>
      <c r="B5856" t="s">
        <v>8534</v>
      </c>
      <c r="C5856">
        <f t="shared" si="91"/>
        <v>32</v>
      </c>
      <c r="D5856" s="1">
        <v>42587</v>
      </c>
      <c r="E5856" s="1">
        <v>42593</v>
      </c>
      <c r="F5856" t="s">
        <v>46</v>
      </c>
      <c r="G5856" t="s">
        <v>6642</v>
      </c>
      <c r="H5856" t="s">
        <v>6643</v>
      </c>
      <c r="I5856" t="s">
        <v>37</v>
      </c>
      <c r="J5856" t="s">
        <v>23</v>
      </c>
      <c r="K5856" t="s">
        <v>813</v>
      </c>
      <c r="L5856" t="s">
        <v>100</v>
      </c>
      <c r="M5856">
        <v>75220</v>
      </c>
      <c r="N5856" t="s">
        <v>101</v>
      </c>
      <c r="O5856" t="s">
        <v>4808</v>
      </c>
      <c r="P5856" t="s">
        <v>42</v>
      </c>
      <c r="Q5856" t="s">
        <v>55</v>
      </c>
      <c r="R5856" t="s">
        <v>4809</v>
      </c>
      <c r="S5856">
        <v>33.488</v>
      </c>
      <c r="T5856" s="3"/>
    </row>
    <row r="5857" spans="1:20" x14ac:dyDescent="0.3">
      <c r="A5857">
        <v>5856</v>
      </c>
      <c r="B5857" t="s">
        <v>8534</v>
      </c>
      <c r="C5857">
        <f t="shared" si="91"/>
        <v>32</v>
      </c>
      <c r="D5857" s="1">
        <v>42587</v>
      </c>
      <c r="E5857" s="1">
        <v>42593</v>
      </c>
      <c r="F5857" t="s">
        <v>46</v>
      </c>
      <c r="G5857" t="s">
        <v>6642</v>
      </c>
      <c r="H5857" t="s">
        <v>6643</v>
      </c>
      <c r="I5857" t="s">
        <v>37</v>
      </c>
      <c r="J5857" t="s">
        <v>23</v>
      </c>
      <c r="K5857" t="s">
        <v>813</v>
      </c>
      <c r="L5857" t="s">
        <v>100</v>
      </c>
      <c r="M5857">
        <v>75220</v>
      </c>
      <c r="N5857" t="s">
        <v>101</v>
      </c>
      <c r="O5857" t="s">
        <v>6445</v>
      </c>
      <c r="P5857" t="s">
        <v>42</v>
      </c>
      <c r="Q5857" t="s">
        <v>575</v>
      </c>
      <c r="R5857" t="s">
        <v>6446</v>
      </c>
      <c r="S5857">
        <v>23.04</v>
      </c>
      <c r="T5857" s="3"/>
    </row>
    <row r="5858" spans="1:20" x14ac:dyDescent="0.3">
      <c r="A5858">
        <v>5857</v>
      </c>
      <c r="B5858" t="s">
        <v>8534</v>
      </c>
      <c r="C5858">
        <f t="shared" si="91"/>
        <v>32</v>
      </c>
      <c r="D5858" s="1">
        <v>42587</v>
      </c>
      <c r="E5858" s="1">
        <v>42593</v>
      </c>
      <c r="F5858" t="s">
        <v>46</v>
      </c>
      <c r="G5858" t="s">
        <v>6642</v>
      </c>
      <c r="H5858" t="s">
        <v>6643</v>
      </c>
      <c r="I5858" t="s">
        <v>37</v>
      </c>
      <c r="J5858" t="s">
        <v>23</v>
      </c>
      <c r="K5858" t="s">
        <v>813</v>
      </c>
      <c r="L5858" t="s">
        <v>100</v>
      </c>
      <c r="M5858">
        <v>75220</v>
      </c>
      <c r="N5858" t="s">
        <v>101</v>
      </c>
      <c r="O5858" t="s">
        <v>5221</v>
      </c>
      <c r="P5858" t="s">
        <v>42</v>
      </c>
      <c r="Q5858" t="s">
        <v>71</v>
      </c>
      <c r="R5858" t="s">
        <v>5222</v>
      </c>
      <c r="S5858">
        <v>1.3620000000000001</v>
      </c>
      <c r="T5858" s="3"/>
    </row>
    <row r="5859" spans="1:20" x14ac:dyDescent="0.3">
      <c r="A5859">
        <v>5858</v>
      </c>
      <c r="B5859" t="s">
        <v>8534</v>
      </c>
      <c r="C5859">
        <f t="shared" si="91"/>
        <v>32</v>
      </c>
      <c r="D5859" s="1">
        <v>42587</v>
      </c>
      <c r="E5859" s="1">
        <v>42593</v>
      </c>
      <c r="F5859" t="s">
        <v>46</v>
      </c>
      <c r="G5859" t="s">
        <v>6642</v>
      </c>
      <c r="H5859" t="s">
        <v>6643</v>
      </c>
      <c r="I5859" t="s">
        <v>37</v>
      </c>
      <c r="J5859" t="s">
        <v>23</v>
      </c>
      <c r="K5859" t="s">
        <v>813</v>
      </c>
      <c r="L5859" t="s">
        <v>100</v>
      </c>
      <c r="M5859">
        <v>75220</v>
      </c>
      <c r="N5859" t="s">
        <v>101</v>
      </c>
      <c r="O5859" t="s">
        <v>5066</v>
      </c>
      <c r="P5859" t="s">
        <v>28</v>
      </c>
      <c r="Q5859" t="s">
        <v>61</v>
      </c>
      <c r="R5859" t="s">
        <v>5067</v>
      </c>
      <c r="S5859">
        <v>14.76</v>
      </c>
      <c r="T5859" s="3"/>
    </row>
    <row r="5860" spans="1:20" x14ac:dyDescent="0.3">
      <c r="A5860">
        <v>5859</v>
      </c>
      <c r="B5860" t="s">
        <v>8535</v>
      </c>
      <c r="C5860">
        <f t="shared" si="91"/>
        <v>36</v>
      </c>
      <c r="D5860" s="1">
        <v>43346</v>
      </c>
      <c r="E5860" s="1">
        <v>43350</v>
      </c>
      <c r="F5860" t="s">
        <v>19</v>
      </c>
      <c r="G5860" t="s">
        <v>2486</v>
      </c>
      <c r="H5860" t="s">
        <v>2487</v>
      </c>
      <c r="I5860" t="s">
        <v>22</v>
      </c>
      <c r="J5860" t="s">
        <v>23</v>
      </c>
      <c r="K5860" t="s">
        <v>83</v>
      </c>
      <c r="L5860" t="s">
        <v>39</v>
      </c>
      <c r="M5860">
        <v>94521</v>
      </c>
      <c r="N5860" t="s">
        <v>40</v>
      </c>
      <c r="O5860" t="s">
        <v>7056</v>
      </c>
      <c r="P5860" t="s">
        <v>28</v>
      </c>
      <c r="Q5860" t="s">
        <v>29</v>
      </c>
      <c r="R5860" t="s">
        <v>7057</v>
      </c>
      <c r="S5860">
        <v>239.666</v>
      </c>
      <c r="T5860" s="3"/>
    </row>
    <row r="5861" spans="1:20" x14ac:dyDescent="0.3">
      <c r="A5861">
        <v>5860</v>
      </c>
      <c r="B5861" t="s">
        <v>8536</v>
      </c>
      <c r="C5861">
        <f t="shared" si="91"/>
        <v>45</v>
      </c>
      <c r="D5861" s="1">
        <v>42675</v>
      </c>
      <c r="E5861" s="1">
        <v>42682</v>
      </c>
      <c r="F5861" t="s">
        <v>46</v>
      </c>
      <c r="G5861" t="s">
        <v>5904</v>
      </c>
      <c r="H5861" t="s">
        <v>5905</v>
      </c>
      <c r="I5861" t="s">
        <v>22</v>
      </c>
      <c r="J5861" t="s">
        <v>23</v>
      </c>
      <c r="K5861" t="s">
        <v>8537</v>
      </c>
      <c r="L5861" t="s">
        <v>1708</v>
      </c>
      <c r="M5861">
        <v>72032</v>
      </c>
      <c r="N5861" t="s">
        <v>26</v>
      </c>
      <c r="O5861" t="s">
        <v>3924</v>
      </c>
      <c r="P5861" t="s">
        <v>28</v>
      </c>
      <c r="Q5861" t="s">
        <v>52</v>
      </c>
      <c r="R5861" t="s">
        <v>3925</v>
      </c>
      <c r="S5861">
        <v>301.95999999999998</v>
      </c>
      <c r="T5861" s="3"/>
    </row>
    <row r="5862" spans="1:20" x14ac:dyDescent="0.3">
      <c r="A5862">
        <v>5861</v>
      </c>
      <c r="B5862" t="s">
        <v>8538</v>
      </c>
      <c r="C5862">
        <f t="shared" si="91"/>
        <v>18</v>
      </c>
      <c r="D5862" s="1">
        <v>42489</v>
      </c>
      <c r="E5862" s="1">
        <v>42494</v>
      </c>
      <c r="F5862" t="s">
        <v>19</v>
      </c>
      <c r="G5862" t="s">
        <v>719</v>
      </c>
      <c r="H5862" t="s">
        <v>720</v>
      </c>
      <c r="I5862" t="s">
        <v>98</v>
      </c>
      <c r="J5862" t="s">
        <v>23</v>
      </c>
      <c r="K5862" t="s">
        <v>142</v>
      </c>
      <c r="L5862" t="s">
        <v>143</v>
      </c>
      <c r="M5862">
        <v>19120</v>
      </c>
      <c r="N5862" t="s">
        <v>144</v>
      </c>
      <c r="O5862" t="s">
        <v>4184</v>
      </c>
      <c r="P5862" t="s">
        <v>42</v>
      </c>
      <c r="Q5862" t="s">
        <v>86</v>
      </c>
      <c r="R5862" t="s">
        <v>4185</v>
      </c>
      <c r="S5862">
        <v>7.968</v>
      </c>
      <c r="T5862" s="3"/>
    </row>
    <row r="5863" spans="1:20" x14ac:dyDescent="0.3">
      <c r="A5863">
        <v>5862</v>
      </c>
      <c r="B5863" t="s">
        <v>8539</v>
      </c>
      <c r="C5863">
        <f t="shared" si="91"/>
        <v>18</v>
      </c>
      <c r="D5863" s="1">
        <v>42856</v>
      </c>
      <c r="E5863" s="1">
        <v>42859</v>
      </c>
      <c r="F5863" t="s">
        <v>19</v>
      </c>
      <c r="G5863" t="s">
        <v>5681</v>
      </c>
      <c r="H5863" t="s">
        <v>5682</v>
      </c>
      <c r="I5863" t="s">
        <v>22</v>
      </c>
      <c r="J5863" t="s">
        <v>23</v>
      </c>
      <c r="K5863" t="s">
        <v>5146</v>
      </c>
      <c r="L5863" t="s">
        <v>1708</v>
      </c>
      <c r="M5863">
        <v>72209</v>
      </c>
      <c r="N5863" t="s">
        <v>26</v>
      </c>
      <c r="O5863" t="s">
        <v>8540</v>
      </c>
      <c r="P5863" t="s">
        <v>42</v>
      </c>
      <c r="Q5863" t="s">
        <v>86</v>
      </c>
      <c r="R5863" t="s">
        <v>8541</v>
      </c>
      <c r="S5863">
        <v>109.92</v>
      </c>
      <c r="T5863" s="3"/>
    </row>
    <row r="5864" spans="1:20" x14ac:dyDescent="0.3">
      <c r="A5864">
        <v>5863</v>
      </c>
      <c r="B5864" t="s">
        <v>8539</v>
      </c>
      <c r="C5864">
        <f t="shared" si="91"/>
        <v>18</v>
      </c>
      <c r="D5864" s="1">
        <v>42856</v>
      </c>
      <c r="E5864" s="1">
        <v>42859</v>
      </c>
      <c r="F5864" t="s">
        <v>19</v>
      </c>
      <c r="G5864" t="s">
        <v>5681</v>
      </c>
      <c r="H5864" t="s">
        <v>5682</v>
      </c>
      <c r="I5864" t="s">
        <v>22</v>
      </c>
      <c r="J5864" t="s">
        <v>23</v>
      </c>
      <c r="K5864" t="s">
        <v>5146</v>
      </c>
      <c r="L5864" t="s">
        <v>1708</v>
      </c>
      <c r="M5864">
        <v>72209</v>
      </c>
      <c r="N5864" t="s">
        <v>26</v>
      </c>
      <c r="O5864" t="s">
        <v>5362</v>
      </c>
      <c r="P5864" t="s">
        <v>42</v>
      </c>
      <c r="Q5864" t="s">
        <v>86</v>
      </c>
      <c r="R5864" t="s">
        <v>5363</v>
      </c>
      <c r="S5864">
        <v>19.440000000000001</v>
      </c>
      <c r="T5864" s="3"/>
    </row>
    <row r="5865" spans="1:20" x14ac:dyDescent="0.3">
      <c r="A5865">
        <v>5864</v>
      </c>
      <c r="B5865" t="s">
        <v>8539</v>
      </c>
      <c r="C5865">
        <f t="shared" si="91"/>
        <v>18</v>
      </c>
      <c r="D5865" s="1">
        <v>42856</v>
      </c>
      <c r="E5865" s="1">
        <v>42859</v>
      </c>
      <c r="F5865" t="s">
        <v>19</v>
      </c>
      <c r="G5865" t="s">
        <v>5681</v>
      </c>
      <c r="H5865" t="s">
        <v>5682</v>
      </c>
      <c r="I5865" t="s">
        <v>22</v>
      </c>
      <c r="J5865" t="s">
        <v>23</v>
      </c>
      <c r="K5865" t="s">
        <v>5146</v>
      </c>
      <c r="L5865" t="s">
        <v>1708</v>
      </c>
      <c r="M5865">
        <v>72209</v>
      </c>
      <c r="N5865" t="s">
        <v>26</v>
      </c>
      <c r="O5865" t="s">
        <v>3122</v>
      </c>
      <c r="P5865" t="s">
        <v>42</v>
      </c>
      <c r="Q5865" t="s">
        <v>64</v>
      </c>
      <c r="R5865" t="s">
        <v>3123</v>
      </c>
      <c r="S5865">
        <v>11.16</v>
      </c>
      <c r="T5865" s="3"/>
    </row>
    <row r="5866" spans="1:20" x14ac:dyDescent="0.3">
      <c r="A5866">
        <v>5865</v>
      </c>
      <c r="B5866" t="s">
        <v>8542</v>
      </c>
      <c r="C5866">
        <f t="shared" si="91"/>
        <v>32</v>
      </c>
      <c r="D5866" s="1">
        <v>42221</v>
      </c>
      <c r="E5866" s="1">
        <v>42223</v>
      </c>
      <c r="F5866" t="s">
        <v>19</v>
      </c>
      <c r="G5866" t="s">
        <v>5304</v>
      </c>
      <c r="H5866" t="s">
        <v>5305</v>
      </c>
      <c r="I5866" t="s">
        <v>37</v>
      </c>
      <c r="J5866" t="s">
        <v>23</v>
      </c>
      <c r="K5866" t="s">
        <v>4613</v>
      </c>
      <c r="L5866" t="s">
        <v>745</v>
      </c>
      <c r="M5866">
        <v>6450</v>
      </c>
      <c r="N5866" t="s">
        <v>144</v>
      </c>
      <c r="O5866" t="s">
        <v>5196</v>
      </c>
      <c r="P5866" t="s">
        <v>42</v>
      </c>
      <c r="Q5866" t="s">
        <v>74</v>
      </c>
      <c r="R5866" t="s">
        <v>5197</v>
      </c>
      <c r="S5866">
        <v>79.47</v>
      </c>
      <c r="T5866" s="3"/>
    </row>
    <row r="5867" spans="1:20" x14ac:dyDescent="0.3">
      <c r="A5867">
        <v>5866</v>
      </c>
      <c r="B5867" t="s">
        <v>8542</v>
      </c>
      <c r="C5867">
        <f t="shared" si="91"/>
        <v>32</v>
      </c>
      <c r="D5867" s="1">
        <v>42221</v>
      </c>
      <c r="E5867" s="1">
        <v>42223</v>
      </c>
      <c r="F5867" t="s">
        <v>19</v>
      </c>
      <c r="G5867" t="s">
        <v>5304</v>
      </c>
      <c r="H5867" t="s">
        <v>5305</v>
      </c>
      <c r="I5867" t="s">
        <v>37</v>
      </c>
      <c r="J5867" t="s">
        <v>23</v>
      </c>
      <c r="K5867" t="s">
        <v>4613</v>
      </c>
      <c r="L5867" t="s">
        <v>745</v>
      </c>
      <c r="M5867">
        <v>6450</v>
      </c>
      <c r="N5867" t="s">
        <v>144</v>
      </c>
      <c r="O5867" t="s">
        <v>7073</v>
      </c>
      <c r="P5867" t="s">
        <v>42</v>
      </c>
      <c r="Q5867" t="s">
        <v>64</v>
      </c>
      <c r="R5867" t="s">
        <v>7074</v>
      </c>
      <c r="S5867">
        <v>4.5599999999999996</v>
      </c>
      <c r="T5867" s="3"/>
    </row>
    <row r="5868" spans="1:20" x14ac:dyDescent="0.3">
      <c r="A5868">
        <v>5867</v>
      </c>
      <c r="B5868" t="s">
        <v>8542</v>
      </c>
      <c r="C5868">
        <f t="shared" si="91"/>
        <v>32</v>
      </c>
      <c r="D5868" s="1">
        <v>42221</v>
      </c>
      <c r="E5868" s="1">
        <v>42223</v>
      </c>
      <c r="F5868" t="s">
        <v>19</v>
      </c>
      <c r="G5868" t="s">
        <v>5304</v>
      </c>
      <c r="H5868" t="s">
        <v>5305</v>
      </c>
      <c r="I5868" t="s">
        <v>37</v>
      </c>
      <c r="J5868" t="s">
        <v>23</v>
      </c>
      <c r="K5868" t="s">
        <v>4613</v>
      </c>
      <c r="L5868" t="s">
        <v>745</v>
      </c>
      <c r="M5868">
        <v>6450</v>
      </c>
      <c r="N5868" t="s">
        <v>144</v>
      </c>
      <c r="O5868" t="s">
        <v>2457</v>
      </c>
      <c r="P5868" t="s">
        <v>28</v>
      </c>
      <c r="Q5868" t="s">
        <v>32</v>
      </c>
      <c r="R5868" t="s">
        <v>2458</v>
      </c>
      <c r="S5868">
        <v>1133.3499999999999</v>
      </c>
      <c r="T5868" s="3"/>
    </row>
    <row r="5869" spans="1:20" x14ac:dyDescent="0.3">
      <c r="A5869">
        <v>5868</v>
      </c>
      <c r="B5869" t="s">
        <v>8543</v>
      </c>
      <c r="C5869">
        <f t="shared" si="91"/>
        <v>1</v>
      </c>
      <c r="D5869" s="1">
        <v>42739</v>
      </c>
      <c r="E5869" s="1">
        <v>42743</v>
      </c>
      <c r="F5869" t="s">
        <v>46</v>
      </c>
      <c r="G5869" t="s">
        <v>1130</v>
      </c>
      <c r="H5869" t="s">
        <v>1131</v>
      </c>
      <c r="I5869" t="s">
        <v>37</v>
      </c>
      <c r="J5869" t="s">
        <v>23</v>
      </c>
      <c r="K5869" t="s">
        <v>142</v>
      </c>
      <c r="L5869" t="s">
        <v>143</v>
      </c>
      <c r="M5869">
        <v>19143</v>
      </c>
      <c r="N5869" t="s">
        <v>144</v>
      </c>
      <c r="O5869" t="s">
        <v>1988</v>
      </c>
      <c r="P5869" t="s">
        <v>42</v>
      </c>
      <c r="Q5869" t="s">
        <v>64</v>
      </c>
      <c r="R5869" t="s">
        <v>1989</v>
      </c>
      <c r="S5869">
        <v>4.6719999999999997</v>
      </c>
      <c r="T5869" s="3"/>
    </row>
    <row r="5870" spans="1:20" x14ac:dyDescent="0.3">
      <c r="A5870">
        <v>5869</v>
      </c>
      <c r="B5870" t="s">
        <v>8543</v>
      </c>
      <c r="C5870">
        <f t="shared" si="91"/>
        <v>1</v>
      </c>
      <c r="D5870" s="1">
        <v>42739</v>
      </c>
      <c r="E5870" s="1">
        <v>42743</v>
      </c>
      <c r="F5870" t="s">
        <v>46</v>
      </c>
      <c r="G5870" t="s">
        <v>1130</v>
      </c>
      <c r="H5870" t="s">
        <v>1131</v>
      </c>
      <c r="I5870" t="s">
        <v>37</v>
      </c>
      <c r="J5870" t="s">
        <v>23</v>
      </c>
      <c r="K5870" t="s">
        <v>142</v>
      </c>
      <c r="L5870" t="s">
        <v>143</v>
      </c>
      <c r="M5870">
        <v>19143</v>
      </c>
      <c r="N5870" t="s">
        <v>144</v>
      </c>
      <c r="O5870" t="s">
        <v>3572</v>
      </c>
      <c r="P5870" t="s">
        <v>42</v>
      </c>
      <c r="Q5870" t="s">
        <v>71</v>
      </c>
      <c r="R5870" t="s">
        <v>3573</v>
      </c>
      <c r="S5870">
        <v>104.58</v>
      </c>
      <c r="T5870" s="3"/>
    </row>
    <row r="5871" spans="1:20" x14ac:dyDescent="0.3">
      <c r="A5871">
        <v>5870</v>
      </c>
      <c r="B5871" t="s">
        <v>8544</v>
      </c>
      <c r="C5871">
        <f t="shared" si="91"/>
        <v>45</v>
      </c>
      <c r="D5871" s="1">
        <v>43046</v>
      </c>
      <c r="E5871" s="1">
        <v>43051</v>
      </c>
      <c r="F5871" t="s">
        <v>46</v>
      </c>
      <c r="G5871" t="s">
        <v>6154</v>
      </c>
      <c r="H5871" t="s">
        <v>6155</v>
      </c>
      <c r="I5871" t="s">
        <v>98</v>
      </c>
      <c r="J5871" t="s">
        <v>23</v>
      </c>
      <c r="K5871" t="s">
        <v>8545</v>
      </c>
      <c r="L5871" t="s">
        <v>8546</v>
      </c>
      <c r="M5871">
        <v>82001</v>
      </c>
      <c r="N5871" t="s">
        <v>40</v>
      </c>
      <c r="O5871" t="s">
        <v>1727</v>
      </c>
      <c r="P5871" t="s">
        <v>28</v>
      </c>
      <c r="Q5871" t="s">
        <v>32</v>
      </c>
      <c r="R5871" t="s">
        <v>1728</v>
      </c>
      <c r="S5871">
        <v>1603.136</v>
      </c>
      <c r="T5871" s="3"/>
    </row>
    <row r="5872" spans="1:20" x14ac:dyDescent="0.3">
      <c r="A5872">
        <v>5871</v>
      </c>
      <c r="B5872" t="s">
        <v>8547</v>
      </c>
      <c r="C5872">
        <f t="shared" si="91"/>
        <v>24</v>
      </c>
      <c r="D5872" s="1">
        <v>42900</v>
      </c>
      <c r="E5872" s="1">
        <v>42900</v>
      </c>
      <c r="F5872" t="s">
        <v>1289</v>
      </c>
      <c r="G5872" t="s">
        <v>1575</v>
      </c>
      <c r="H5872" t="s">
        <v>1576</v>
      </c>
      <c r="I5872" t="s">
        <v>37</v>
      </c>
      <c r="J5872" t="s">
        <v>23</v>
      </c>
      <c r="K5872" t="s">
        <v>1884</v>
      </c>
      <c r="L5872" t="s">
        <v>39</v>
      </c>
      <c r="M5872">
        <v>92804</v>
      </c>
      <c r="N5872" t="s">
        <v>40</v>
      </c>
      <c r="O5872" t="s">
        <v>8265</v>
      </c>
      <c r="P5872" t="s">
        <v>28</v>
      </c>
      <c r="Q5872" t="s">
        <v>52</v>
      </c>
      <c r="R5872" t="s">
        <v>8266</v>
      </c>
      <c r="S5872">
        <v>1293.4880000000001</v>
      </c>
      <c r="T5872" s="3"/>
    </row>
    <row r="5873" spans="1:20" x14ac:dyDescent="0.3">
      <c r="A5873">
        <v>5872</v>
      </c>
      <c r="B5873" t="s">
        <v>8548</v>
      </c>
      <c r="C5873">
        <f t="shared" si="91"/>
        <v>39</v>
      </c>
      <c r="D5873" s="1">
        <v>43002</v>
      </c>
      <c r="E5873" s="1">
        <v>43006</v>
      </c>
      <c r="F5873" t="s">
        <v>46</v>
      </c>
      <c r="G5873" t="s">
        <v>662</v>
      </c>
      <c r="H5873" t="s">
        <v>663</v>
      </c>
      <c r="I5873" t="s">
        <v>22</v>
      </c>
      <c r="J5873" t="s">
        <v>23</v>
      </c>
      <c r="K5873" t="s">
        <v>534</v>
      </c>
      <c r="L5873" t="s">
        <v>250</v>
      </c>
      <c r="M5873">
        <v>47401</v>
      </c>
      <c r="N5873" t="s">
        <v>101</v>
      </c>
      <c r="O5873" t="s">
        <v>456</v>
      </c>
      <c r="P5873" t="s">
        <v>28</v>
      </c>
      <c r="Q5873" t="s">
        <v>61</v>
      </c>
      <c r="R5873" t="s">
        <v>457</v>
      </c>
      <c r="S5873">
        <v>127.95</v>
      </c>
      <c r="T5873" s="3"/>
    </row>
    <row r="5874" spans="1:20" x14ac:dyDescent="0.3">
      <c r="A5874">
        <v>5873</v>
      </c>
      <c r="B5874" t="s">
        <v>8549</v>
      </c>
      <c r="C5874">
        <f t="shared" si="91"/>
        <v>13</v>
      </c>
      <c r="D5874" s="1">
        <v>43189</v>
      </c>
      <c r="E5874" s="1">
        <v>43193</v>
      </c>
      <c r="F5874" t="s">
        <v>46</v>
      </c>
      <c r="G5874" t="s">
        <v>3920</v>
      </c>
      <c r="H5874" t="s">
        <v>3921</v>
      </c>
      <c r="I5874" t="s">
        <v>98</v>
      </c>
      <c r="J5874" t="s">
        <v>23</v>
      </c>
      <c r="K5874" t="s">
        <v>493</v>
      </c>
      <c r="L5874" t="s">
        <v>1271</v>
      </c>
      <c r="M5874">
        <v>31907</v>
      </c>
      <c r="N5874" t="s">
        <v>26</v>
      </c>
      <c r="O5874" t="s">
        <v>219</v>
      </c>
      <c r="P5874" t="s">
        <v>42</v>
      </c>
      <c r="Q5874" t="s">
        <v>55</v>
      </c>
      <c r="R5874" t="s">
        <v>220</v>
      </c>
      <c r="S5874">
        <v>59.76</v>
      </c>
      <c r="T5874" s="3"/>
    </row>
    <row r="5875" spans="1:20" x14ac:dyDescent="0.3">
      <c r="A5875">
        <v>5874</v>
      </c>
      <c r="B5875" t="s">
        <v>8550</v>
      </c>
      <c r="C5875">
        <f t="shared" si="91"/>
        <v>23</v>
      </c>
      <c r="D5875" s="1">
        <v>43255</v>
      </c>
      <c r="E5875" s="1">
        <v>43255</v>
      </c>
      <c r="F5875" t="s">
        <v>1289</v>
      </c>
      <c r="G5875" t="s">
        <v>3162</v>
      </c>
      <c r="H5875" t="s">
        <v>3163</v>
      </c>
      <c r="I5875" t="s">
        <v>98</v>
      </c>
      <c r="J5875" t="s">
        <v>23</v>
      </c>
      <c r="K5875" t="s">
        <v>3269</v>
      </c>
      <c r="L5875" t="s">
        <v>1708</v>
      </c>
      <c r="M5875">
        <v>72401</v>
      </c>
      <c r="N5875" t="s">
        <v>26</v>
      </c>
      <c r="O5875" t="s">
        <v>4332</v>
      </c>
      <c r="P5875" t="s">
        <v>42</v>
      </c>
      <c r="Q5875" t="s">
        <v>71</v>
      </c>
      <c r="R5875" t="s">
        <v>4333</v>
      </c>
      <c r="S5875">
        <v>108.08</v>
      </c>
      <c r="T5875" s="3"/>
    </row>
    <row r="5876" spans="1:20" x14ac:dyDescent="0.3">
      <c r="A5876">
        <v>5875</v>
      </c>
      <c r="B5876" t="s">
        <v>8550</v>
      </c>
      <c r="C5876">
        <f t="shared" si="91"/>
        <v>23</v>
      </c>
      <c r="D5876" s="1">
        <v>43255</v>
      </c>
      <c r="E5876" s="1">
        <v>43255</v>
      </c>
      <c r="F5876" t="s">
        <v>1289</v>
      </c>
      <c r="G5876" t="s">
        <v>3162</v>
      </c>
      <c r="H5876" t="s">
        <v>3163</v>
      </c>
      <c r="I5876" t="s">
        <v>98</v>
      </c>
      <c r="J5876" t="s">
        <v>23</v>
      </c>
      <c r="K5876" t="s">
        <v>3269</v>
      </c>
      <c r="L5876" t="s">
        <v>1708</v>
      </c>
      <c r="M5876">
        <v>72401</v>
      </c>
      <c r="N5876" t="s">
        <v>26</v>
      </c>
      <c r="O5876" t="s">
        <v>5375</v>
      </c>
      <c r="P5876" t="s">
        <v>42</v>
      </c>
      <c r="Q5876" t="s">
        <v>71</v>
      </c>
      <c r="R5876" t="s">
        <v>5376</v>
      </c>
      <c r="S5876">
        <v>9.5399999999999991</v>
      </c>
      <c r="T5876" s="3"/>
    </row>
    <row r="5877" spans="1:20" x14ac:dyDescent="0.3">
      <c r="A5877">
        <v>5876</v>
      </c>
      <c r="B5877" t="s">
        <v>8551</v>
      </c>
      <c r="C5877">
        <f t="shared" si="91"/>
        <v>15</v>
      </c>
      <c r="D5877" s="1">
        <v>42467</v>
      </c>
      <c r="E5877" s="1">
        <v>42469</v>
      </c>
      <c r="F5877" t="s">
        <v>184</v>
      </c>
      <c r="G5877" t="s">
        <v>749</v>
      </c>
      <c r="H5877" t="s">
        <v>750</v>
      </c>
      <c r="I5877" t="s">
        <v>98</v>
      </c>
      <c r="J5877" t="s">
        <v>23</v>
      </c>
      <c r="K5877" t="s">
        <v>142</v>
      </c>
      <c r="L5877" t="s">
        <v>143</v>
      </c>
      <c r="M5877">
        <v>19140</v>
      </c>
      <c r="N5877" t="s">
        <v>144</v>
      </c>
      <c r="O5877" t="s">
        <v>2191</v>
      </c>
      <c r="P5877" t="s">
        <v>42</v>
      </c>
      <c r="Q5877" t="s">
        <v>64</v>
      </c>
      <c r="R5877" t="s">
        <v>2192</v>
      </c>
      <c r="S5877">
        <v>11.736000000000001</v>
      </c>
      <c r="T5877" s="3"/>
    </row>
    <row r="5878" spans="1:20" x14ac:dyDescent="0.3">
      <c r="A5878">
        <v>5877</v>
      </c>
      <c r="B5878" t="s">
        <v>8552</v>
      </c>
      <c r="C5878">
        <f t="shared" si="91"/>
        <v>21</v>
      </c>
      <c r="D5878" s="1">
        <v>42145</v>
      </c>
      <c r="E5878" s="1">
        <v>42150</v>
      </c>
      <c r="F5878" t="s">
        <v>46</v>
      </c>
      <c r="G5878" t="s">
        <v>3673</v>
      </c>
      <c r="H5878" t="s">
        <v>3674</v>
      </c>
      <c r="I5878" t="s">
        <v>98</v>
      </c>
      <c r="J5878" t="s">
        <v>23</v>
      </c>
      <c r="K5878" t="s">
        <v>1480</v>
      </c>
      <c r="L5878" t="s">
        <v>1244</v>
      </c>
      <c r="M5878">
        <v>1841</v>
      </c>
      <c r="N5878" t="s">
        <v>144</v>
      </c>
      <c r="O5878" t="s">
        <v>2598</v>
      </c>
      <c r="P5878" t="s">
        <v>42</v>
      </c>
      <c r="Q5878" t="s">
        <v>71</v>
      </c>
      <c r="R5878" t="s">
        <v>2599</v>
      </c>
      <c r="S5878">
        <v>447.86</v>
      </c>
      <c r="T5878" s="3"/>
    </row>
    <row r="5879" spans="1:20" x14ac:dyDescent="0.3">
      <c r="A5879">
        <v>5878</v>
      </c>
      <c r="B5879" t="s">
        <v>8552</v>
      </c>
      <c r="C5879">
        <f t="shared" si="91"/>
        <v>21</v>
      </c>
      <c r="D5879" s="1">
        <v>42145</v>
      </c>
      <c r="E5879" s="1">
        <v>42150</v>
      </c>
      <c r="F5879" t="s">
        <v>46</v>
      </c>
      <c r="G5879" t="s">
        <v>3673</v>
      </c>
      <c r="H5879" t="s">
        <v>3674</v>
      </c>
      <c r="I5879" t="s">
        <v>98</v>
      </c>
      <c r="J5879" t="s">
        <v>23</v>
      </c>
      <c r="K5879" t="s">
        <v>1480</v>
      </c>
      <c r="L5879" t="s">
        <v>1244</v>
      </c>
      <c r="M5879">
        <v>1841</v>
      </c>
      <c r="N5879" t="s">
        <v>144</v>
      </c>
      <c r="O5879" t="s">
        <v>7521</v>
      </c>
      <c r="P5879" t="s">
        <v>42</v>
      </c>
      <c r="Q5879" t="s">
        <v>86</v>
      </c>
      <c r="R5879" t="s">
        <v>7522</v>
      </c>
      <c r="S5879">
        <v>17.940000000000001</v>
      </c>
      <c r="T5879" s="3"/>
    </row>
    <row r="5880" spans="1:20" x14ac:dyDescent="0.3">
      <c r="A5880">
        <v>5879</v>
      </c>
      <c r="B5880" t="s">
        <v>8552</v>
      </c>
      <c r="C5880">
        <f t="shared" si="91"/>
        <v>21</v>
      </c>
      <c r="D5880" s="1">
        <v>42145</v>
      </c>
      <c r="E5880" s="1">
        <v>42150</v>
      </c>
      <c r="F5880" t="s">
        <v>46</v>
      </c>
      <c r="G5880" t="s">
        <v>3673</v>
      </c>
      <c r="H5880" t="s">
        <v>3674</v>
      </c>
      <c r="I5880" t="s">
        <v>98</v>
      </c>
      <c r="J5880" t="s">
        <v>23</v>
      </c>
      <c r="K5880" t="s">
        <v>1480</v>
      </c>
      <c r="L5880" t="s">
        <v>1244</v>
      </c>
      <c r="M5880">
        <v>1841</v>
      </c>
      <c r="N5880" t="s">
        <v>144</v>
      </c>
      <c r="O5880" t="s">
        <v>5597</v>
      </c>
      <c r="P5880" t="s">
        <v>42</v>
      </c>
      <c r="Q5880" t="s">
        <v>74</v>
      </c>
      <c r="R5880" t="s">
        <v>5598</v>
      </c>
      <c r="S5880">
        <v>245.88</v>
      </c>
      <c r="T5880" s="3"/>
    </row>
    <row r="5881" spans="1:20" x14ac:dyDescent="0.3">
      <c r="A5881">
        <v>5880</v>
      </c>
      <c r="B5881" t="s">
        <v>8553</v>
      </c>
      <c r="C5881">
        <f t="shared" si="91"/>
        <v>36</v>
      </c>
      <c r="D5881" s="1">
        <v>42983</v>
      </c>
      <c r="E5881" s="1">
        <v>42989</v>
      </c>
      <c r="F5881" t="s">
        <v>46</v>
      </c>
      <c r="G5881" t="s">
        <v>5252</v>
      </c>
      <c r="H5881" t="s">
        <v>5253</v>
      </c>
      <c r="I5881" t="s">
        <v>22</v>
      </c>
      <c r="J5881" t="s">
        <v>23</v>
      </c>
      <c r="K5881" t="s">
        <v>262</v>
      </c>
      <c r="L5881" t="s">
        <v>263</v>
      </c>
      <c r="M5881">
        <v>10011</v>
      </c>
      <c r="N5881" t="s">
        <v>144</v>
      </c>
      <c r="O5881" t="s">
        <v>5858</v>
      </c>
      <c r="P5881" t="s">
        <v>42</v>
      </c>
      <c r="Q5881" t="s">
        <v>86</v>
      </c>
      <c r="R5881" t="s">
        <v>5859</v>
      </c>
      <c r="S5881">
        <v>192.16</v>
      </c>
      <c r="T5881" s="3"/>
    </row>
    <row r="5882" spans="1:20" x14ac:dyDescent="0.3">
      <c r="A5882">
        <v>5881</v>
      </c>
      <c r="B5882" t="s">
        <v>8554</v>
      </c>
      <c r="C5882">
        <f t="shared" si="91"/>
        <v>38</v>
      </c>
      <c r="D5882" s="1">
        <v>42996</v>
      </c>
      <c r="E5882" s="1">
        <v>43000</v>
      </c>
      <c r="F5882" t="s">
        <v>46</v>
      </c>
      <c r="G5882" t="s">
        <v>4012</v>
      </c>
      <c r="H5882" t="s">
        <v>4013</v>
      </c>
      <c r="I5882" t="s">
        <v>37</v>
      </c>
      <c r="J5882" t="s">
        <v>23</v>
      </c>
      <c r="K5882" t="s">
        <v>946</v>
      </c>
      <c r="L5882" t="s">
        <v>39</v>
      </c>
      <c r="M5882">
        <v>92105</v>
      </c>
      <c r="N5882" t="s">
        <v>40</v>
      </c>
      <c r="O5882" t="s">
        <v>1727</v>
      </c>
      <c r="P5882" t="s">
        <v>28</v>
      </c>
      <c r="Q5882" t="s">
        <v>32</v>
      </c>
      <c r="R5882" t="s">
        <v>1728</v>
      </c>
      <c r="S5882">
        <v>801.56799999999998</v>
      </c>
      <c r="T5882" s="3"/>
    </row>
    <row r="5883" spans="1:20" x14ac:dyDescent="0.3">
      <c r="A5883">
        <v>5882</v>
      </c>
      <c r="B5883" t="s">
        <v>8554</v>
      </c>
      <c r="C5883">
        <f t="shared" si="91"/>
        <v>38</v>
      </c>
      <c r="D5883" s="1">
        <v>42996</v>
      </c>
      <c r="E5883" s="1">
        <v>43000</v>
      </c>
      <c r="F5883" t="s">
        <v>46</v>
      </c>
      <c r="G5883" t="s">
        <v>4012</v>
      </c>
      <c r="H5883" t="s">
        <v>4013</v>
      </c>
      <c r="I5883" t="s">
        <v>37</v>
      </c>
      <c r="J5883" t="s">
        <v>23</v>
      </c>
      <c r="K5883" t="s">
        <v>946</v>
      </c>
      <c r="L5883" t="s">
        <v>39</v>
      </c>
      <c r="M5883">
        <v>92105</v>
      </c>
      <c r="N5883" t="s">
        <v>40</v>
      </c>
      <c r="O5883" t="s">
        <v>3279</v>
      </c>
      <c r="P5883" t="s">
        <v>42</v>
      </c>
      <c r="Q5883" t="s">
        <v>86</v>
      </c>
      <c r="R5883" t="s">
        <v>3280</v>
      </c>
      <c r="S5883">
        <v>368.91</v>
      </c>
      <c r="T5883" s="3"/>
    </row>
    <row r="5884" spans="1:20" x14ac:dyDescent="0.3">
      <c r="A5884">
        <v>5883</v>
      </c>
      <c r="B5884" t="s">
        <v>8554</v>
      </c>
      <c r="C5884">
        <f t="shared" si="91"/>
        <v>38</v>
      </c>
      <c r="D5884" s="1">
        <v>42996</v>
      </c>
      <c r="E5884" s="1">
        <v>43000</v>
      </c>
      <c r="F5884" t="s">
        <v>46</v>
      </c>
      <c r="G5884" t="s">
        <v>4012</v>
      </c>
      <c r="H5884" t="s">
        <v>4013</v>
      </c>
      <c r="I5884" t="s">
        <v>37</v>
      </c>
      <c r="J5884" t="s">
        <v>23</v>
      </c>
      <c r="K5884" t="s">
        <v>946</v>
      </c>
      <c r="L5884" t="s">
        <v>39</v>
      </c>
      <c r="M5884">
        <v>92105</v>
      </c>
      <c r="N5884" t="s">
        <v>40</v>
      </c>
      <c r="O5884" t="s">
        <v>3190</v>
      </c>
      <c r="P5884" t="s">
        <v>28</v>
      </c>
      <c r="Q5884" t="s">
        <v>32</v>
      </c>
      <c r="R5884" t="s">
        <v>3191</v>
      </c>
      <c r="S5884">
        <v>885.52800000000002</v>
      </c>
      <c r="T5884" s="3"/>
    </row>
    <row r="5885" spans="1:20" x14ac:dyDescent="0.3">
      <c r="A5885">
        <v>5884</v>
      </c>
      <c r="B5885" t="s">
        <v>8555</v>
      </c>
      <c r="C5885">
        <f t="shared" si="91"/>
        <v>11</v>
      </c>
      <c r="D5885" s="1">
        <v>42807</v>
      </c>
      <c r="E5885" s="1">
        <v>42809</v>
      </c>
      <c r="F5885" t="s">
        <v>19</v>
      </c>
      <c r="G5885" t="s">
        <v>4769</v>
      </c>
      <c r="H5885" t="s">
        <v>4770</v>
      </c>
      <c r="I5885" t="s">
        <v>37</v>
      </c>
      <c r="J5885" t="s">
        <v>23</v>
      </c>
      <c r="K5885" t="s">
        <v>123</v>
      </c>
      <c r="L5885" t="s">
        <v>39</v>
      </c>
      <c r="M5885">
        <v>94109</v>
      </c>
      <c r="N5885" t="s">
        <v>40</v>
      </c>
      <c r="O5885" t="s">
        <v>1481</v>
      </c>
      <c r="P5885" t="s">
        <v>28</v>
      </c>
      <c r="Q5885" t="s">
        <v>61</v>
      </c>
      <c r="R5885" t="s">
        <v>1482</v>
      </c>
      <c r="S5885">
        <v>28.28</v>
      </c>
      <c r="T5885" s="3"/>
    </row>
    <row r="5886" spans="1:20" x14ac:dyDescent="0.3">
      <c r="A5886">
        <v>5885</v>
      </c>
      <c r="B5886" t="s">
        <v>8555</v>
      </c>
      <c r="C5886">
        <f t="shared" si="91"/>
        <v>11</v>
      </c>
      <c r="D5886" s="1">
        <v>42807</v>
      </c>
      <c r="E5886" s="1">
        <v>42809</v>
      </c>
      <c r="F5886" t="s">
        <v>19</v>
      </c>
      <c r="G5886" t="s">
        <v>4769</v>
      </c>
      <c r="H5886" t="s">
        <v>4770</v>
      </c>
      <c r="I5886" t="s">
        <v>37</v>
      </c>
      <c r="J5886" t="s">
        <v>23</v>
      </c>
      <c r="K5886" t="s">
        <v>123</v>
      </c>
      <c r="L5886" t="s">
        <v>39</v>
      </c>
      <c r="M5886">
        <v>94109</v>
      </c>
      <c r="N5886" t="s">
        <v>40</v>
      </c>
      <c r="O5886" t="s">
        <v>5594</v>
      </c>
      <c r="P5886" t="s">
        <v>42</v>
      </c>
      <c r="Q5886" t="s">
        <v>575</v>
      </c>
      <c r="R5886" t="s">
        <v>5595</v>
      </c>
      <c r="S5886">
        <v>4912.59</v>
      </c>
      <c r="T5886" s="3"/>
    </row>
    <row r="5887" spans="1:20" x14ac:dyDescent="0.3">
      <c r="A5887">
        <v>5886</v>
      </c>
      <c r="B5887" t="s">
        <v>8556</v>
      </c>
      <c r="C5887">
        <f t="shared" si="91"/>
        <v>42</v>
      </c>
      <c r="D5887" s="1">
        <v>42293</v>
      </c>
      <c r="E5887" s="1">
        <v>42294</v>
      </c>
      <c r="F5887" t="s">
        <v>1289</v>
      </c>
      <c r="G5887" t="s">
        <v>1746</v>
      </c>
      <c r="H5887" t="s">
        <v>1747</v>
      </c>
      <c r="I5887" t="s">
        <v>22</v>
      </c>
      <c r="J5887" t="s">
        <v>23</v>
      </c>
      <c r="K5887" t="s">
        <v>123</v>
      </c>
      <c r="L5887" t="s">
        <v>39</v>
      </c>
      <c r="M5887">
        <v>94110</v>
      </c>
      <c r="N5887" t="s">
        <v>40</v>
      </c>
      <c r="O5887" t="s">
        <v>3725</v>
      </c>
      <c r="P5887" t="s">
        <v>42</v>
      </c>
      <c r="Q5887" t="s">
        <v>71</v>
      </c>
      <c r="R5887" t="s">
        <v>3726</v>
      </c>
      <c r="S5887">
        <v>14.352</v>
      </c>
      <c r="T5887" s="3"/>
    </row>
    <row r="5888" spans="1:20" x14ac:dyDescent="0.3">
      <c r="A5888">
        <v>5887</v>
      </c>
      <c r="B5888" t="s">
        <v>8556</v>
      </c>
      <c r="C5888">
        <f t="shared" si="91"/>
        <v>42</v>
      </c>
      <c r="D5888" s="1">
        <v>42293</v>
      </c>
      <c r="E5888" s="1">
        <v>42294</v>
      </c>
      <c r="F5888" t="s">
        <v>1289</v>
      </c>
      <c r="G5888" t="s">
        <v>1746</v>
      </c>
      <c r="H5888" t="s">
        <v>1747</v>
      </c>
      <c r="I5888" t="s">
        <v>22</v>
      </c>
      <c r="J5888" t="s">
        <v>23</v>
      </c>
      <c r="K5888" t="s">
        <v>123</v>
      </c>
      <c r="L5888" t="s">
        <v>39</v>
      </c>
      <c r="M5888">
        <v>94110</v>
      </c>
      <c r="N5888" t="s">
        <v>40</v>
      </c>
      <c r="O5888" t="s">
        <v>2354</v>
      </c>
      <c r="P5888" t="s">
        <v>67</v>
      </c>
      <c r="Q5888" t="s">
        <v>157</v>
      </c>
      <c r="R5888" t="s">
        <v>2355</v>
      </c>
      <c r="S5888">
        <v>179.97</v>
      </c>
      <c r="T5888" s="3"/>
    </row>
    <row r="5889" spans="1:20" x14ac:dyDescent="0.3">
      <c r="A5889">
        <v>5888</v>
      </c>
      <c r="B5889" t="s">
        <v>8557</v>
      </c>
      <c r="C5889">
        <f t="shared" si="91"/>
        <v>41</v>
      </c>
      <c r="D5889" s="1">
        <v>43381</v>
      </c>
      <c r="E5889" s="1">
        <v>43384</v>
      </c>
      <c r="F5889" t="s">
        <v>184</v>
      </c>
      <c r="G5889" t="s">
        <v>8558</v>
      </c>
      <c r="H5889" t="s">
        <v>8559</v>
      </c>
      <c r="I5889" t="s">
        <v>37</v>
      </c>
      <c r="J5889" t="s">
        <v>23</v>
      </c>
      <c r="K5889" t="s">
        <v>7310</v>
      </c>
      <c r="L5889" t="s">
        <v>1399</v>
      </c>
      <c r="M5889">
        <v>2920</v>
      </c>
      <c r="N5889" t="s">
        <v>144</v>
      </c>
      <c r="O5889" t="s">
        <v>5561</v>
      </c>
      <c r="P5889" t="s">
        <v>42</v>
      </c>
      <c r="Q5889" t="s">
        <v>55</v>
      </c>
      <c r="R5889" t="s">
        <v>5562</v>
      </c>
      <c r="S5889">
        <v>42.76</v>
      </c>
      <c r="T5889" s="3"/>
    </row>
    <row r="5890" spans="1:20" x14ac:dyDescent="0.3">
      <c r="A5890">
        <v>5889</v>
      </c>
      <c r="B5890" t="s">
        <v>8560</v>
      </c>
      <c r="C5890">
        <f t="shared" si="91"/>
        <v>19</v>
      </c>
      <c r="D5890" s="1">
        <v>42497</v>
      </c>
      <c r="E5890" s="1">
        <v>42502</v>
      </c>
      <c r="F5890" t="s">
        <v>46</v>
      </c>
      <c r="G5890" t="s">
        <v>3530</v>
      </c>
      <c r="H5890" t="s">
        <v>3531</v>
      </c>
      <c r="I5890" t="s">
        <v>22</v>
      </c>
      <c r="J5890" t="s">
        <v>23</v>
      </c>
      <c r="K5890" t="s">
        <v>8561</v>
      </c>
      <c r="L5890" t="s">
        <v>25</v>
      </c>
      <c r="M5890">
        <v>42301</v>
      </c>
      <c r="N5890" t="s">
        <v>26</v>
      </c>
      <c r="O5890" t="s">
        <v>8562</v>
      </c>
      <c r="P5890" t="s">
        <v>42</v>
      </c>
      <c r="Q5890" t="s">
        <v>86</v>
      </c>
      <c r="R5890" t="s">
        <v>8563</v>
      </c>
      <c r="S5890">
        <v>45.68</v>
      </c>
      <c r="T5890" s="3"/>
    </row>
    <row r="5891" spans="1:20" x14ac:dyDescent="0.3">
      <c r="A5891">
        <v>5890</v>
      </c>
      <c r="B5891" t="s">
        <v>8564</v>
      </c>
      <c r="C5891">
        <f t="shared" ref="C5891:C5954" si="92">WEEKNUM(D5891,1)</f>
        <v>15</v>
      </c>
      <c r="D5891" s="1">
        <v>42839</v>
      </c>
      <c r="E5891" s="1">
        <v>42842</v>
      </c>
      <c r="F5891" t="s">
        <v>184</v>
      </c>
      <c r="G5891" t="s">
        <v>7987</v>
      </c>
      <c r="H5891" t="s">
        <v>7988</v>
      </c>
      <c r="I5891" t="s">
        <v>22</v>
      </c>
      <c r="J5891" t="s">
        <v>23</v>
      </c>
      <c r="K5891" t="s">
        <v>4497</v>
      </c>
      <c r="L5891" t="s">
        <v>2738</v>
      </c>
      <c r="M5891">
        <v>21215</v>
      </c>
      <c r="N5891" t="s">
        <v>144</v>
      </c>
      <c r="O5891" t="s">
        <v>4372</v>
      </c>
      <c r="P5891" t="s">
        <v>42</v>
      </c>
      <c r="Q5891" t="s">
        <v>71</v>
      </c>
      <c r="R5891" t="s">
        <v>4373</v>
      </c>
      <c r="S5891">
        <v>25.06</v>
      </c>
      <c r="T5891" s="3"/>
    </row>
    <row r="5892" spans="1:20" x14ac:dyDescent="0.3">
      <c r="A5892">
        <v>5891</v>
      </c>
      <c r="B5892" t="s">
        <v>8565</v>
      </c>
      <c r="C5892">
        <f t="shared" si="92"/>
        <v>47</v>
      </c>
      <c r="D5892" s="1">
        <v>43060</v>
      </c>
      <c r="E5892" s="1">
        <v>43065</v>
      </c>
      <c r="F5892" t="s">
        <v>46</v>
      </c>
      <c r="G5892" t="s">
        <v>7422</v>
      </c>
      <c r="H5892" t="s">
        <v>7423</v>
      </c>
      <c r="I5892" t="s">
        <v>22</v>
      </c>
      <c r="J5892" t="s">
        <v>23</v>
      </c>
      <c r="K5892" t="s">
        <v>299</v>
      </c>
      <c r="L5892" t="s">
        <v>207</v>
      </c>
      <c r="M5892">
        <v>60610</v>
      </c>
      <c r="N5892" t="s">
        <v>101</v>
      </c>
      <c r="O5892" t="s">
        <v>2704</v>
      </c>
      <c r="P5892" t="s">
        <v>42</v>
      </c>
      <c r="Q5892" t="s">
        <v>86</v>
      </c>
      <c r="R5892" t="s">
        <v>2705</v>
      </c>
      <c r="S5892">
        <v>38.432000000000002</v>
      </c>
      <c r="T5892" s="3"/>
    </row>
    <row r="5893" spans="1:20" x14ac:dyDescent="0.3">
      <c r="A5893">
        <v>5892</v>
      </c>
      <c r="B5893" t="s">
        <v>8565</v>
      </c>
      <c r="C5893">
        <f t="shared" si="92"/>
        <v>47</v>
      </c>
      <c r="D5893" s="1">
        <v>43060</v>
      </c>
      <c r="E5893" s="1">
        <v>43065</v>
      </c>
      <c r="F5893" t="s">
        <v>46</v>
      </c>
      <c r="G5893" t="s">
        <v>7422</v>
      </c>
      <c r="H5893" t="s">
        <v>7423</v>
      </c>
      <c r="I5893" t="s">
        <v>22</v>
      </c>
      <c r="J5893" t="s">
        <v>23</v>
      </c>
      <c r="K5893" t="s">
        <v>299</v>
      </c>
      <c r="L5893" t="s">
        <v>207</v>
      </c>
      <c r="M5893">
        <v>60610</v>
      </c>
      <c r="N5893" t="s">
        <v>101</v>
      </c>
      <c r="O5893" t="s">
        <v>632</v>
      </c>
      <c r="P5893" t="s">
        <v>42</v>
      </c>
      <c r="Q5893" t="s">
        <v>55</v>
      </c>
      <c r="R5893" t="s">
        <v>633</v>
      </c>
      <c r="S5893">
        <v>21.568000000000001</v>
      </c>
      <c r="T5893" s="3"/>
    </row>
    <row r="5894" spans="1:20" x14ac:dyDescent="0.3">
      <c r="A5894">
        <v>5893</v>
      </c>
      <c r="B5894" t="s">
        <v>8565</v>
      </c>
      <c r="C5894">
        <f t="shared" si="92"/>
        <v>47</v>
      </c>
      <c r="D5894" s="1">
        <v>43060</v>
      </c>
      <c r="E5894" s="1">
        <v>43065</v>
      </c>
      <c r="F5894" t="s">
        <v>46</v>
      </c>
      <c r="G5894" t="s">
        <v>7422</v>
      </c>
      <c r="H5894" t="s">
        <v>7423</v>
      </c>
      <c r="I5894" t="s">
        <v>22</v>
      </c>
      <c r="J5894" t="s">
        <v>23</v>
      </c>
      <c r="K5894" t="s">
        <v>299</v>
      </c>
      <c r="L5894" t="s">
        <v>207</v>
      </c>
      <c r="M5894">
        <v>60610</v>
      </c>
      <c r="N5894" t="s">
        <v>101</v>
      </c>
      <c r="O5894" t="s">
        <v>659</v>
      </c>
      <c r="P5894" t="s">
        <v>67</v>
      </c>
      <c r="Q5894" t="s">
        <v>157</v>
      </c>
      <c r="R5894" t="s">
        <v>660</v>
      </c>
      <c r="S5894">
        <v>81.575999999999993</v>
      </c>
      <c r="T5894" s="3"/>
    </row>
    <row r="5895" spans="1:20" x14ac:dyDescent="0.3">
      <c r="A5895">
        <v>5894</v>
      </c>
      <c r="B5895" t="s">
        <v>8566</v>
      </c>
      <c r="C5895">
        <f t="shared" si="92"/>
        <v>37</v>
      </c>
      <c r="D5895" s="1">
        <v>43353</v>
      </c>
      <c r="E5895" s="1">
        <v>43357</v>
      </c>
      <c r="F5895" t="s">
        <v>46</v>
      </c>
      <c r="G5895" t="s">
        <v>7950</v>
      </c>
      <c r="H5895" t="s">
        <v>7951</v>
      </c>
      <c r="I5895" t="s">
        <v>22</v>
      </c>
      <c r="J5895" t="s">
        <v>23</v>
      </c>
      <c r="K5895" t="s">
        <v>1737</v>
      </c>
      <c r="L5895" t="s">
        <v>1271</v>
      </c>
      <c r="M5895">
        <v>30318</v>
      </c>
      <c r="N5895" t="s">
        <v>26</v>
      </c>
      <c r="O5895" t="s">
        <v>3901</v>
      </c>
      <c r="P5895" t="s">
        <v>42</v>
      </c>
      <c r="Q5895" t="s">
        <v>71</v>
      </c>
      <c r="R5895" t="s">
        <v>3902</v>
      </c>
      <c r="S5895">
        <v>2.78</v>
      </c>
      <c r="T5895" s="3"/>
    </row>
    <row r="5896" spans="1:20" x14ac:dyDescent="0.3">
      <c r="A5896">
        <v>5895</v>
      </c>
      <c r="B5896" t="s">
        <v>8567</v>
      </c>
      <c r="C5896">
        <f t="shared" si="92"/>
        <v>37</v>
      </c>
      <c r="D5896" s="1">
        <v>43352</v>
      </c>
      <c r="E5896" s="1">
        <v>43357</v>
      </c>
      <c r="F5896" t="s">
        <v>46</v>
      </c>
      <c r="G5896" t="s">
        <v>3944</v>
      </c>
      <c r="H5896" t="s">
        <v>3945</v>
      </c>
      <c r="I5896" t="s">
        <v>37</v>
      </c>
      <c r="J5896" t="s">
        <v>23</v>
      </c>
      <c r="K5896" t="s">
        <v>38</v>
      </c>
      <c r="L5896" t="s">
        <v>39</v>
      </c>
      <c r="M5896">
        <v>90036</v>
      </c>
      <c r="N5896" t="s">
        <v>40</v>
      </c>
      <c r="O5896" t="s">
        <v>5272</v>
      </c>
      <c r="P5896" t="s">
        <v>42</v>
      </c>
      <c r="Q5896" t="s">
        <v>55</v>
      </c>
      <c r="R5896" t="s">
        <v>5273</v>
      </c>
      <c r="S5896">
        <v>99.87</v>
      </c>
      <c r="T5896" s="3"/>
    </row>
    <row r="5897" spans="1:20" x14ac:dyDescent="0.3">
      <c r="A5897">
        <v>5896</v>
      </c>
      <c r="B5897" t="s">
        <v>8568</v>
      </c>
      <c r="C5897">
        <f t="shared" si="92"/>
        <v>45</v>
      </c>
      <c r="D5897" s="1">
        <v>42309</v>
      </c>
      <c r="E5897" s="1">
        <v>42316</v>
      </c>
      <c r="F5897" t="s">
        <v>46</v>
      </c>
      <c r="G5897" t="s">
        <v>4056</v>
      </c>
      <c r="H5897" t="s">
        <v>4057</v>
      </c>
      <c r="I5897" t="s">
        <v>98</v>
      </c>
      <c r="J5897" t="s">
        <v>23</v>
      </c>
      <c r="K5897" t="s">
        <v>38</v>
      </c>
      <c r="L5897" t="s">
        <v>39</v>
      </c>
      <c r="M5897">
        <v>90049</v>
      </c>
      <c r="N5897" t="s">
        <v>40</v>
      </c>
      <c r="O5897" t="s">
        <v>8462</v>
      </c>
      <c r="P5897" t="s">
        <v>42</v>
      </c>
      <c r="Q5897" t="s">
        <v>43</v>
      </c>
      <c r="R5897" t="s">
        <v>8463</v>
      </c>
      <c r="S5897">
        <v>44.4</v>
      </c>
      <c r="T5897" s="3"/>
    </row>
    <row r="5898" spans="1:20" x14ac:dyDescent="0.3">
      <c r="A5898">
        <v>5897</v>
      </c>
      <c r="B5898" t="s">
        <v>8568</v>
      </c>
      <c r="C5898">
        <f t="shared" si="92"/>
        <v>45</v>
      </c>
      <c r="D5898" s="1">
        <v>42309</v>
      </c>
      <c r="E5898" s="1">
        <v>42316</v>
      </c>
      <c r="F5898" t="s">
        <v>46</v>
      </c>
      <c r="G5898" t="s">
        <v>4056</v>
      </c>
      <c r="H5898" t="s">
        <v>4057</v>
      </c>
      <c r="I5898" t="s">
        <v>98</v>
      </c>
      <c r="J5898" t="s">
        <v>23</v>
      </c>
      <c r="K5898" t="s">
        <v>38</v>
      </c>
      <c r="L5898" t="s">
        <v>39</v>
      </c>
      <c r="M5898">
        <v>90049</v>
      </c>
      <c r="N5898" t="s">
        <v>40</v>
      </c>
      <c r="O5898" t="s">
        <v>4455</v>
      </c>
      <c r="P5898" t="s">
        <v>42</v>
      </c>
      <c r="Q5898" t="s">
        <v>86</v>
      </c>
      <c r="R5898" t="s">
        <v>182</v>
      </c>
      <c r="S5898">
        <v>21.4</v>
      </c>
      <c r="T5898" s="3"/>
    </row>
    <row r="5899" spans="1:20" x14ac:dyDescent="0.3">
      <c r="A5899">
        <v>5898</v>
      </c>
      <c r="B5899" t="s">
        <v>8569</v>
      </c>
      <c r="C5899">
        <f t="shared" si="92"/>
        <v>14</v>
      </c>
      <c r="D5899" s="1">
        <v>42828</v>
      </c>
      <c r="E5899" s="1">
        <v>42834</v>
      </c>
      <c r="F5899" t="s">
        <v>46</v>
      </c>
      <c r="G5899" t="s">
        <v>121</v>
      </c>
      <c r="H5899" t="s">
        <v>122</v>
      </c>
      <c r="I5899" t="s">
        <v>22</v>
      </c>
      <c r="J5899" t="s">
        <v>23</v>
      </c>
      <c r="K5899" t="s">
        <v>1465</v>
      </c>
      <c r="L5899" t="s">
        <v>250</v>
      </c>
      <c r="M5899">
        <v>47374</v>
      </c>
      <c r="N5899" t="s">
        <v>101</v>
      </c>
      <c r="O5899" t="s">
        <v>408</v>
      </c>
      <c r="P5899" t="s">
        <v>28</v>
      </c>
      <c r="Q5899" t="s">
        <v>61</v>
      </c>
      <c r="R5899" t="s">
        <v>409</v>
      </c>
      <c r="S5899">
        <v>71.12</v>
      </c>
      <c r="T5899" s="3"/>
    </row>
    <row r="5900" spans="1:20" x14ac:dyDescent="0.3">
      <c r="A5900">
        <v>5899</v>
      </c>
      <c r="B5900" t="s">
        <v>8569</v>
      </c>
      <c r="C5900">
        <f t="shared" si="92"/>
        <v>14</v>
      </c>
      <c r="D5900" s="1">
        <v>42828</v>
      </c>
      <c r="E5900" s="1">
        <v>42834</v>
      </c>
      <c r="F5900" t="s">
        <v>46</v>
      </c>
      <c r="G5900" t="s">
        <v>121</v>
      </c>
      <c r="H5900" t="s">
        <v>122</v>
      </c>
      <c r="I5900" t="s">
        <v>22</v>
      </c>
      <c r="J5900" t="s">
        <v>23</v>
      </c>
      <c r="K5900" t="s">
        <v>1465</v>
      </c>
      <c r="L5900" t="s">
        <v>250</v>
      </c>
      <c r="M5900">
        <v>47374</v>
      </c>
      <c r="N5900" t="s">
        <v>101</v>
      </c>
      <c r="O5900" t="s">
        <v>5870</v>
      </c>
      <c r="P5900" t="s">
        <v>67</v>
      </c>
      <c r="Q5900" t="s">
        <v>68</v>
      </c>
      <c r="R5900" t="s">
        <v>5871</v>
      </c>
      <c r="S5900">
        <v>259.95999999999998</v>
      </c>
      <c r="T5900" s="3"/>
    </row>
    <row r="5901" spans="1:20" x14ac:dyDescent="0.3">
      <c r="A5901">
        <v>5900</v>
      </c>
      <c r="B5901" t="s">
        <v>8570</v>
      </c>
      <c r="C5901">
        <f t="shared" si="92"/>
        <v>2</v>
      </c>
      <c r="D5901" s="1">
        <v>43112</v>
      </c>
      <c r="E5901" s="1">
        <v>43116</v>
      </c>
      <c r="F5901" t="s">
        <v>46</v>
      </c>
      <c r="G5901" t="s">
        <v>2682</v>
      </c>
      <c r="H5901" t="s">
        <v>2683</v>
      </c>
      <c r="I5901" t="s">
        <v>37</v>
      </c>
      <c r="J5901" t="s">
        <v>23</v>
      </c>
      <c r="K5901" t="s">
        <v>123</v>
      </c>
      <c r="L5901" t="s">
        <v>39</v>
      </c>
      <c r="M5901">
        <v>94110</v>
      </c>
      <c r="N5901" t="s">
        <v>40</v>
      </c>
      <c r="O5901" t="s">
        <v>4692</v>
      </c>
      <c r="P5901" t="s">
        <v>42</v>
      </c>
      <c r="Q5901" t="s">
        <v>169</v>
      </c>
      <c r="R5901" t="s">
        <v>667</v>
      </c>
      <c r="S5901">
        <v>9.7799999999999994</v>
      </c>
      <c r="T5901" s="3"/>
    </row>
    <row r="5902" spans="1:20" x14ac:dyDescent="0.3">
      <c r="A5902">
        <v>5901</v>
      </c>
      <c r="B5902" t="s">
        <v>8571</v>
      </c>
      <c r="C5902">
        <f t="shared" si="92"/>
        <v>48</v>
      </c>
      <c r="D5902" s="1">
        <v>42694</v>
      </c>
      <c r="E5902" s="1">
        <v>42698</v>
      </c>
      <c r="F5902" t="s">
        <v>46</v>
      </c>
      <c r="G5902" t="s">
        <v>5122</v>
      </c>
      <c r="H5902" t="s">
        <v>5123</v>
      </c>
      <c r="I5902" t="s">
        <v>98</v>
      </c>
      <c r="J5902" t="s">
        <v>23</v>
      </c>
      <c r="K5902" t="s">
        <v>123</v>
      </c>
      <c r="L5902" t="s">
        <v>39</v>
      </c>
      <c r="M5902">
        <v>94122</v>
      </c>
      <c r="N5902" t="s">
        <v>40</v>
      </c>
      <c r="O5902" t="s">
        <v>1833</v>
      </c>
      <c r="P5902" t="s">
        <v>42</v>
      </c>
      <c r="Q5902" t="s">
        <v>71</v>
      </c>
      <c r="R5902" t="s">
        <v>1834</v>
      </c>
      <c r="S5902">
        <v>24.192</v>
      </c>
      <c r="T5902" s="3"/>
    </row>
    <row r="5903" spans="1:20" x14ac:dyDescent="0.3">
      <c r="A5903">
        <v>5902</v>
      </c>
      <c r="B5903" t="s">
        <v>8572</v>
      </c>
      <c r="C5903">
        <f t="shared" si="92"/>
        <v>48</v>
      </c>
      <c r="D5903" s="1">
        <v>43066</v>
      </c>
      <c r="E5903" s="1">
        <v>43071</v>
      </c>
      <c r="F5903" t="s">
        <v>46</v>
      </c>
      <c r="G5903" t="s">
        <v>2751</v>
      </c>
      <c r="H5903" t="s">
        <v>2752</v>
      </c>
      <c r="I5903" t="s">
        <v>37</v>
      </c>
      <c r="J5903" t="s">
        <v>23</v>
      </c>
      <c r="K5903" t="s">
        <v>785</v>
      </c>
      <c r="L5903" t="s">
        <v>786</v>
      </c>
      <c r="M5903">
        <v>7090</v>
      </c>
      <c r="N5903" t="s">
        <v>144</v>
      </c>
      <c r="O5903" t="s">
        <v>4699</v>
      </c>
      <c r="P5903" t="s">
        <v>28</v>
      </c>
      <c r="Q5903" t="s">
        <v>61</v>
      </c>
      <c r="R5903" t="s">
        <v>4700</v>
      </c>
      <c r="S5903">
        <v>31.56</v>
      </c>
      <c r="T5903" s="3"/>
    </row>
    <row r="5904" spans="1:20" x14ac:dyDescent="0.3">
      <c r="A5904">
        <v>5903</v>
      </c>
      <c r="B5904" t="s">
        <v>8573</v>
      </c>
      <c r="C5904">
        <f t="shared" si="92"/>
        <v>45</v>
      </c>
      <c r="D5904" s="1">
        <v>43410</v>
      </c>
      <c r="E5904" s="1">
        <v>43410</v>
      </c>
      <c r="F5904" t="s">
        <v>1289</v>
      </c>
      <c r="G5904" t="s">
        <v>749</v>
      </c>
      <c r="H5904" t="s">
        <v>750</v>
      </c>
      <c r="I5904" t="s">
        <v>98</v>
      </c>
      <c r="J5904" t="s">
        <v>23</v>
      </c>
      <c r="K5904" t="s">
        <v>123</v>
      </c>
      <c r="L5904" t="s">
        <v>39</v>
      </c>
      <c r="M5904">
        <v>94122</v>
      </c>
      <c r="N5904" t="s">
        <v>40</v>
      </c>
      <c r="O5904" t="s">
        <v>1451</v>
      </c>
      <c r="P5904" t="s">
        <v>42</v>
      </c>
      <c r="Q5904" t="s">
        <v>86</v>
      </c>
      <c r="R5904" t="s">
        <v>1452</v>
      </c>
      <c r="S5904">
        <v>59.94</v>
      </c>
      <c r="T5904" s="3"/>
    </row>
    <row r="5905" spans="1:20" x14ac:dyDescent="0.3">
      <c r="A5905">
        <v>5904</v>
      </c>
      <c r="B5905" t="s">
        <v>8573</v>
      </c>
      <c r="C5905">
        <f t="shared" si="92"/>
        <v>45</v>
      </c>
      <c r="D5905" s="1">
        <v>43410</v>
      </c>
      <c r="E5905" s="1">
        <v>43410</v>
      </c>
      <c r="F5905" t="s">
        <v>1289</v>
      </c>
      <c r="G5905" t="s">
        <v>749</v>
      </c>
      <c r="H5905" t="s">
        <v>750</v>
      </c>
      <c r="I5905" t="s">
        <v>98</v>
      </c>
      <c r="J5905" t="s">
        <v>23</v>
      </c>
      <c r="K5905" t="s">
        <v>123</v>
      </c>
      <c r="L5905" t="s">
        <v>39</v>
      </c>
      <c r="M5905">
        <v>94122</v>
      </c>
      <c r="N5905" t="s">
        <v>40</v>
      </c>
      <c r="O5905" t="s">
        <v>7926</v>
      </c>
      <c r="P5905" t="s">
        <v>42</v>
      </c>
      <c r="Q5905" t="s">
        <v>86</v>
      </c>
      <c r="R5905" t="s">
        <v>182</v>
      </c>
      <c r="S5905">
        <v>45.36</v>
      </c>
      <c r="T5905" s="3"/>
    </row>
    <row r="5906" spans="1:20" x14ac:dyDescent="0.3">
      <c r="A5906">
        <v>5905</v>
      </c>
      <c r="B5906" t="s">
        <v>8573</v>
      </c>
      <c r="C5906">
        <f t="shared" si="92"/>
        <v>45</v>
      </c>
      <c r="D5906" s="1">
        <v>43410</v>
      </c>
      <c r="E5906" s="1">
        <v>43410</v>
      </c>
      <c r="F5906" t="s">
        <v>1289</v>
      </c>
      <c r="G5906" t="s">
        <v>749</v>
      </c>
      <c r="H5906" t="s">
        <v>750</v>
      </c>
      <c r="I5906" t="s">
        <v>98</v>
      </c>
      <c r="J5906" t="s">
        <v>23</v>
      </c>
      <c r="K5906" t="s">
        <v>123</v>
      </c>
      <c r="L5906" t="s">
        <v>39</v>
      </c>
      <c r="M5906">
        <v>94122</v>
      </c>
      <c r="N5906" t="s">
        <v>40</v>
      </c>
      <c r="O5906" t="s">
        <v>7930</v>
      </c>
      <c r="P5906" t="s">
        <v>42</v>
      </c>
      <c r="Q5906" t="s">
        <v>86</v>
      </c>
      <c r="R5906" t="s">
        <v>7931</v>
      </c>
      <c r="S5906">
        <v>26.4</v>
      </c>
      <c r="T5906" s="3"/>
    </row>
    <row r="5907" spans="1:20" x14ac:dyDescent="0.3">
      <c r="A5907">
        <v>5906</v>
      </c>
      <c r="B5907" t="s">
        <v>8573</v>
      </c>
      <c r="C5907">
        <f t="shared" si="92"/>
        <v>45</v>
      </c>
      <c r="D5907" s="1">
        <v>43410</v>
      </c>
      <c r="E5907" s="1">
        <v>43410</v>
      </c>
      <c r="F5907" t="s">
        <v>1289</v>
      </c>
      <c r="G5907" t="s">
        <v>749</v>
      </c>
      <c r="H5907" t="s">
        <v>750</v>
      </c>
      <c r="I5907" t="s">
        <v>98</v>
      </c>
      <c r="J5907" t="s">
        <v>23</v>
      </c>
      <c r="K5907" t="s">
        <v>123</v>
      </c>
      <c r="L5907" t="s">
        <v>39</v>
      </c>
      <c r="M5907">
        <v>94122</v>
      </c>
      <c r="N5907" t="s">
        <v>40</v>
      </c>
      <c r="O5907" t="s">
        <v>7456</v>
      </c>
      <c r="P5907" t="s">
        <v>42</v>
      </c>
      <c r="Q5907" t="s">
        <v>43</v>
      </c>
      <c r="R5907" t="s">
        <v>7457</v>
      </c>
      <c r="S5907">
        <v>41.4</v>
      </c>
      <c r="T5907" s="3"/>
    </row>
    <row r="5908" spans="1:20" x14ac:dyDescent="0.3">
      <c r="A5908">
        <v>5907</v>
      </c>
      <c r="B5908" t="s">
        <v>8573</v>
      </c>
      <c r="C5908">
        <f t="shared" si="92"/>
        <v>45</v>
      </c>
      <c r="D5908" s="1">
        <v>43410</v>
      </c>
      <c r="E5908" s="1">
        <v>43410</v>
      </c>
      <c r="F5908" t="s">
        <v>1289</v>
      </c>
      <c r="G5908" t="s">
        <v>749</v>
      </c>
      <c r="H5908" t="s">
        <v>750</v>
      </c>
      <c r="I5908" t="s">
        <v>98</v>
      </c>
      <c r="J5908" t="s">
        <v>23</v>
      </c>
      <c r="K5908" t="s">
        <v>123</v>
      </c>
      <c r="L5908" t="s">
        <v>39</v>
      </c>
      <c r="M5908">
        <v>94122</v>
      </c>
      <c r="N5908" t="s">
        <v>40</v>
      </c>
      <c r="O5908" t="s">
        <v>2571</v>
      </c>
      <c r="P5908" t="s">
        <v>67</v>
      </c>
      <c r="Q5908" t="s">
        <v>157</v>
      </c>
      <c r="R5908" t="s">
        <v>2572</v>
      </c>
      <c r="S5908">
        <v>16.95</v>
      </c>
      <c r="T5908" s="3"/>
    </row>
    <row r="5909" spans="1:20" x14ac:dyDescent="0.3">
      <c r="A5909">
        <v>5908</v>
      </c>
      <c r="B5909" t="s">
        <v>8574</v>
      </c>
      <c r="C5909">
        <f t="shared" si="92"/>
        <v>48</v>
      </c>
      <c r="D5909" s="1">
        <v>43071</v>
      </c>
      <c r="E5909" s="1">
        <v>43076</v>
      </c>
      <c r="F5909" t="s">
        <v>46</v>
      </c>
      <c r="G5909" t="s">
        <v>3944</v>
      </c>
      <c r="H5909" t="s">
        <v>3945</v>
      </c>
      <c r="I5909" t="s">
        <v>37</v>
      </c>
      <c r="J5909" t="s">
        <v>23</v>
      </c>
      <c r="K5909" t="s">
        <v>627</v>
      </c>
      <c r="L5909" t="s">
        <v>39</v>
      </c>
      <c r="M5909">
        <v>95123</v>
      </c>
      <c r="N5909" t="s">
        <v>40</v>
      </c>
      <c r="O5909" t="s">
        <v>4332</v>
      </c>
      <c r="P5909" t="s">
        <v>42</v>
      </c>
      <c r="Q5909" t="s">
        <v>71</v>
      </c>
      <c r="R5909" t="s">
        <v>4333</v>
      </c>
      <c r="S5909">
        <v>24.704000000000001</v>
      </c>
      <c r="T5909" s="3"/>
    </row>
    <row r="5910" spans="1:20" x14ac:dyDescent="0.3">
      <c r="A5910">
        <v>5909</v>
      </c>
      <c r="B5910" t="s">
        <v>8574</v>
      </c>
      <c r="C5910">
        <f t="shared" si="92"/>
        <v>48</v>
      </c>
      <c r="D5910" s="1">
        <v>43071</v>
      </c>
      <c r="E5910" s="1">
        <v>43076</v>
      </c>
      <c r="F5910" t="s">
        <v>46</v>
      </c>
      <c r="G5910" t="s">
        <v>3944</v>
      </c>
      <c r="H5910" t="s">
        <v>3945</v>
      </c>
      <c r="I5910" t="s">
        <v>37</v>
      </c>
      <c r="J5910" t="s">
        <v>23</v>
      </c>
      <c r="K5910" t="s">
        <v>627</v>
      </c>
      <c r="L5910" t="s">
        <v>39</v>
      </c>
      <c r="M5910">
        <v>95123</v>
      </c>
      <c r="N5910" t="s">
        <v>40</v>
      </c>
      <c r="O5910" t="s">
        <v>3686</v>
      </c>
      <c r="P5910" t="s">
        <v>42</v>
      </c>
      <c r="Q5910" t="s">
        <v>74</v>
      </c>
      <c r="R5910" t="s">
        <v>3687</v>
      </c>
      <c r="S5910">
        <v>59.7</v>
      </c>
      <c r="T5910" s="3"/>
    </row>
    <row r="5911" spans="1:20" x14ac:dyDescent="0.3">
      <c r="A5911">
        <v>5910</v>
      </c>
      <c r="B5911" t="s">
        <v>8574</v>
      </c>
      <c r="C5911">
        <f t="shared" si="92"/>
        <v>48</v>
      </c>
      <c r="D5911" s="1">
        <v>43071</v>
      </c>
      <c r="E5911" s="1">
        <v>43076</v>
      </c>
      <c r="F5911" t="s">
        <v>46</v>
      </c>
      <c r="G5911" t="s">
        <v>3944</v>
      </c>
      <c r="H5911" t="s">
        <v>3945</v>
      </c>
      <c r="I5911" t="s">
        <v>37</v>
      </c>
      <c r="J5911" t="s">
        <v>23</v>
      </c>
      <c r="K5911" t="s">
        <v>627</v>
      </c>
      <c r="L5911" t="s">
        <v>39</v>
      </c>
      <c r="M5911">
        <v>95123</v>
      </c>
      <c r="N5911" t="s">
        <v>40</v>
      </c>
      <c r="O5911" t="s">
        <v>6859</v>
      </c>
      <c r="P5911" t="s">
        <v>28</v>
      </c>
      <c r="Q5911" t="s">
        <v>61</v>
      </c>
      <c r="R5911" t="s">
        <v>6860</v>
      </c>
      <c r="S5911">
        <v>14.52</v>
      </c>
      <c r="T5911" s="3"/>
    </row>
    <row r="5912" spans="1:20" x14ac:dyDescent="0.3">
      <c r="A5912">
        <v>5911</v>
      </c>
      <c r="B5912" t="s">
        <v>8574</v>
      </c>
      <c r="C5912">
        <f t="shared" si="92"/>
        <v>48</v>
      </c>
      <c r="D5912" s="1">
        <v>43071</v>
      </c>
      <c r="E5912" s="1">
        <v>43076</v>
      </c>
      <c r="F5912" t="s">
        <v>46</v>
      </c>
      <c r="G5912" t="s">
        <v>3944</v>
      </c>
      <c r="H5912" t="s">
        <v>3945</v>
      </c>
      <c r="I5912" t="s">
        <v>37</v>
      </c>
      <c r="J5912" t="s">
        <v>23</v>
      </c>
      <c r="K5912" t="s">
        <v>627</v>
      </c>
      <c r="L5912" t="s">
        <v>39</v>
      </c>
      <c r="M5912">
        <v>95123</v>
      </c>
      <c r="N5912" t="s">
        <v>40</v>
      </c>
      <c r="O5912" t="s">
        <v>5378</v>
      </c>
      <c r="P5912" t="s">
        <v>42</v>
      </c>
      <c r="Q5912" t="s">
        <v>71</v>
      </c>
      <c r="R5912" t="s">
        <v>5379</v>
      </c>
      <c r="S5912">
        <v>104.184</v>
      </c>
      <c r="T5912" s="3"/>
    </row>
    <row r="5913" spans="1:20" x14ac:dyDescent="0.3">
      <c r="A5913">
        <v>5912</v>
      </c>
      <c r="B5913" t="s">
        <v>8575</v>
      </c>
      <c r="C5913">
        <f t="shared" si="92"/>
        <v>51</v>
      </c>
      <c r="D5913" s="1">
        <v>43086</v>
      </c>
      <c r="E5913" s="1">
        <v>43091</v>
      </c>
      <c r="F5913" t="s">
        <v>46</v>
      </c>
      <c r="G5913" t="s">
        <v>5873</v>
      </c>
      <c r="H5913" t="s">
        <v>5874</v>
      </c>
      <c r="I5913" t="s">
        <v>98</v>
      </c>
      <c r="J5913" t="s">
        <v>23</v>
      </c>
      <c r="K5913" t="s">
        <v>91</v>
      </c>
      <c r="L5913" t="s">
        <v>92</v>
      </c>
      <c r="M5913">
        <v>98115</v>
      </c>
      <c r="N5913" t="s">
        <v>40</v>
      </c>
      <c r="O5913" t="s">
        <v>757</v>
      </c>
      <c r="P5913" t="s">
        <v>42</v>
      </c>
      <c r="Q5913" t="s">
        <v>55</v>
      </c>
      <c r="R5913" t="s">
        <v>758</v>
      </c>
      <c r="S5913">
        <v>46.53</v>
      </c>
      <c r="T5913" s="3"/>
    </row>
    <row r="5914" spans="1:20" x14ac:dyDescent="0.3">
      <c r="A5914">
        <v>5913</v>
      </c>
      <c r="B5914" t="s">
        <v>8576</v>
      </c>
      <c r="C5914">
        <f t="shared" si="92"/>
        <v>35</v>
      </c>
      <c r="D5914" s="1">
        <v>42240</v>
      </c>
      <c r="E5914" s="1">
        <v>42242</v>
      </c>
      <c r="F5914" t="s">
        <v>19</v>
      </c>
      <c r="G5914" t="s">
        <v>552</v>
      </c>
      <c r="H5914" t="s">
        <v>553</v>
      </c>
      <c r="I5914" t="s">
        <v>37</v>
      </c>
      <c r="J5914" t="s">
        <v>23</v>
      </c>
      <c r="K5914" t="s">
        <v>8561</v>
      </c>
      <c r="L5914" t="s">
        <v>25</v>
      </c>
      <c r="M5914">
        <v>42301</v>
      </c>
      <c r="N5914" t="s">
        <v>26</v>
      </c>
      <c r="O5914" t="s">
        <v>8577</v>
      </c>
      <c r="P5914" t="s">
        <v>42</v>
      </c>
      <c r="Q5914" t="s">
        <v>575</v>
      </c>
      <c r="R5914" t="s">
        <v>8578</v>
      </c>
      <c r="S5914">
        <v>25.5</v>
      </c>
      <c r="T5914" s="3"/>
    </row>
    <row r="5915" spans="1:20" x14ac:dyDescent="0.3">
      <c r="A5915">
        <v>5914</v>
      </c>
      <c r="B5915" t="s">
        <v>8579</v>
      </c>
      <c r="C5915">
        <f t="shared" si="92"/>
        <v>38</v>
      </c>
      <c r="D5915" s="1">
        <v>42630</v>
      </c>
      <c r="E5915" s="1">
        <v>42636</v>
      </c>
      <c r="F5915" t="s">
        <v>46</v>
      </c>
      <c r="G5915" t="s">
        <v>7028</v>
      </c>
      <c r="H5915" t="s">
        <v>7029</v>
      </c>
      <c r="I5915" t="s">
        <v>22</v>
      </c>
      <c r="J5915" t="s">
        <v>23</v>
      </c>
      <c r="K5915" t="s">
        <v>262</v>
      </c>
      <c r="L5915" t="s">
        <v>263</v>
      </c>
      <c r="M5915">
        <v>10035</v>
      </c>
      <c r="N5915" t="s">
        <v>144</v>
      </c>
      <c r="O5915" t="s">
        <v>1514</v>
      </c>
      <c r="P5915" t="s">
        <v>42</v>
      </c>
      <c r="Q5915" t="s">
        <v>55</v>
      </c>
      <c r="R5915" t="s">
        <v>1515</v>
      </c>
      <c r="S5915">
        <v>14.9</v>
      </c>
      <c r="T5915" s="3"/>
    </row>
    <row r="5916" spans="1:20" x14ac:dyDescent="0.3">
      <c r="A5916">
        <v>5915</v>
      </c>
      <c r="B5916" t="s">
        <v>8579</v>
      </c>
      <c r="C5916">
        <f t="shared" si="92"/>
        <v>38</v>
      </c>
      <c r="D5916" s="1">
        <v>42630</v>
      </c>
      <c r="E5916" s="1">
        <v>42636</v>
      </c>
      <c r="F5916" t="s">
        <v>46</v>
      </c>
      <c r="G5916" t="s">
        <v>7028</v>
      </c>
      <c r="H5916" t="s">
        <v>7029</v>
      </c>
      <c r="I5916" t="s">
        <v>22</v>
      </c>
      <c r="J5916" t="s">
        <v>23</v>
      </c>
      <c r="K5916" t="s">
        <v>262</v>
      </c>
      <c r="L5916" t="s">
        <v>263</v>
      </c>
      <c r="M5916">
        <v>10035</v>
      </c>
      <c r="N5916" t="s">
        <v>144</v>
      </c>
      <c r="O5916" t="s">
        <v>253</v>
      </c>
      <c r="P5916" t="s">
        <v>42</v>
      </c>
      <c r="Q5916" t="s">
        <v>43</v>
      </c>
      <c r="R5916" t="s">
        <v>254</v>
      </c>
      <c r="S5916">
        <v>87.71</v>
      </c>
      <c r="T5916" s="3"/>
    </row>
    <row r="5917" spans="1:20" x14ac:dyDescent="0.3">
      <c r="A5917">
        <v>5916</v>
      </c>
      <c r="B5917" t="s">
        <v>8579</v>
      </c>
      <c r="C5917">
        <f t="shared" si="92"/>
        <v>38</v>
      </c>
      <c r="D5917" s="1">
        <v>42630</v>
      </c>
      <c r="E5917" s="1">
        <v>42636</v>
      </c>
      <c r="F5917" t="s">
        <v>46</v>
      </c>
      <c r="G5917" t="s">
        <v>7028</v>
      </c>
      <c r="H5917" t="s">
        <v>7029</v>
      </c>
      <c r="I5917" t="s">
        <v>22</v>
      </c>
      <c r="J5917" t="s">
        <v>23</v>
      </c>
      <c r="K5917" t="s">
        <v>262</v>
      </c>
      <c r="L5917" t="s">
        <v>263</v>
      </c>
      <c r="M5917">
        <v>10035</v>
      </c>
      <c r="N5917" t="s">
        <v>144</v>
      </c>
      <c r="O5917" t="s">
        <v>3550</v>
      </c>
      <c r="P5917" t="s">
        <v>28</v>
      </c>
      <c r="Q5917" t="s">
        <v>32</v>
      </c>
      <c r="R5917" t="s">
        <v>3551</v>
      </c>
      <c r="S5917">
        <v>199.76400000000001</v>
      </c>
      <c r="T5917" s="3"/>
    </row>
    <row r="5918" spans="1:20" x14ac:dyDescent="0.3">
      <c r="A5918">
        <v>5917</v>
      </c>
      <c r="B5918" t="s">
        <v>8579</v>
      </c>
      <c r="C5918">
        <f t="shared" si="92"/>
        <v>38</v>
      </c>
      <c r="D5918" s="1">
        <v>42630</v>
      </c>
      <c r="E5918" s="1">
        <v>42636</v>
      </c>
      <c r="F5918" t="s">
        <v>46</v>
      </c>
      <c r="G5918" t="s">
        <v>7028</v>
      </c>
      <c r="H5918" t="s">
        <v>7029</v>
      </c>
      <c r="I5918" t="s">
        <v>22</v>
      </c>
      <c r="J5918" t="s">
        <v>23</v>
      </c>
      <c r="K5918" t="s">
        <v>262</v>
      </c>
      <c r="L5918" t="s">
        <v>263</v>
      </c>
      <c r="M5918">
        <v>10035</v>
      </c>
      <c r="N5918" t="s">
        <v>144</v>
      </c>
      <c r="O5918" t="s">
        <v>1545</v>
      </c>
      <c r="P5918" t="s">
        <v>42</v>
      </c>
      <c r="Q5918" t="s">
        <v>55</v>
      </c>
      <c r="R5918" t="s">
        <v>1546</v>
      </c>
      <c r="S5918">
        <v>94.6</v>
      </c>
      <c r="T5918" s="3"/>
    </row>
    <row r="5919" spans="1:20" x14ac:dyDescent="0.3">
      <c r="A5919">
        <v>5918</v>
      </c>
      <c r="B5919" t="s">
        <v>8579</v>
      </c>
      <c r="C5919">
        <f t="shared" si="92"/>
        <v>38</v>
      </c>
      <c r="D5919" s="1">
        <v>42630</v>
      </c>
      <c r="E5919" s="1">
        <v>42636</v>
      </c>
      <c r="F5919" t="s">
        <v>46</v>
      </c>
      <c r="G5919" t="s">
        <v>7028</v>
      </c>
      <c r="H5919" t="s">
        <v>7029</v>
      </c>
      <c r="I5919" t="s">
        <v>22</v>
      </c>
      <c r="J5919" t="s">
        <v>23</v>
      </c>
      <c r="K5919" t="s">
        <v>262</v>
      </c>
      <c r="L5919" t="s">
        <v>263</v>
      </c>
      <c r="M5919">
        <v>10035</v>
      </c>
      <c r="N5919" t="s">
        <v>144</v>
      </c>
      <c r="O5919" t="s">
        <v>162</v>
      </c>
      <c r="P5919" t="s">
        <v>28</v>
      </c>
      <c r="Q5919" t="s">
        <v>29</v>
      </c>
      <c r="R5919" t="s">
        <v>163</v>
      </c>
      <c r="S5919">
        <v>4228.7039999999997</v>
      </c>
      <c r="T5919" s="3"/>
    </row>
    <row r="5920" spans="1:20" x14ac:dyDescent="0.3">
      <c r="A5920">
        <v>5919</v>
      </c>
      <c r="B5920" t="s">
        <v>8579</v>
      </c>
      <c r="C5920">
        <f t="shared" si="92"/>
        <v>38</v>
      </c>
      <c r="D5920" s="1">
        <v>42630</v>
      </c>
      <c r="E5920" s="1">
        <v>42636</v>
      </c>
      <c r="F5920" t="s">
        <v>46</v>
      </c>
      <c r="G5920" t="s">
        <v>7028</v>
      </c>
      <c r="H5920" t="s">
        <v>7029</v>
      </c>
      <c r="I5920" t="s">
        <v>22</v>
      </c>
      <c r="J5920" t="s">
        <v>23</v>
      </c>
      <c r="K5920" t="s">
        <v>262</v>
      </c>
      <c r="L5920" t="s">
        <v>263</v>
      </c>
      <c r="M5920">
        <v>10035</v>
      </c>
      <c r="N5920" t="s">
        <v>144</v>
      </c>
      <c r="O5920" t="s">
        <v>5024</v>
      </c>
      <c r="P5920" t="s">
        <v>28</v>
      </c>
      <c r="Q5920" t="s">
        <v>29</v>
      </c>
      <c r="R5920" t="s">
        <v>5025</v>
      </c>
      <c r="S5920">
        <v>2003.92</v>
      </c>
      <c r="T5920" s="3"/>
    </row>
    <row r="5921" spans="1:20" x14ac:dyDescent="0.3">
      <c r="A5921">
        <v>5920</v>
      </c>
      <c r="B5921" t="s">
        <v>8579</v>
      </c>
      <c r="C5921">
        <f t="shared" si="92"/>
        <v>38</v>
      </c>
      <c r="D5921" s="1">
        <v>42630</v>
      </c>
      <c r="E5921" s="1">
        <v>42636</v>
      </c>
      <c r="F5921" t="s">
        <v>46</v>
      </c>
      <c r="G5921" t="s">
        <v>7028</v>
      </c>
      <c r="H5921" t="s">
        <v>7029</v>
      </c>
      <c r="I5921" t="s">
        <v>22</v>
      </c>
      <c r="J5921" t="s">
        <v>23</v>
      </c>
      <c r="K5921" t="s">
        <v>262</v>
      </c>
      <c r="L5921" t="s">
        <v>263</v>
      </c>
      <c r="M5921">
        <v>10035</v>
      </c>
      <c r="N5921" t="s">
        <v>144</v>
      </c>
      <c r="O5921" t="s">
        <v>2339</v>
      </c>
      <c r="P5921" t="s">
        <v>67</v>
      </c>
      <c r="Q5921" t="s">
        <v>68</v>
      </c>
      <c r="R5921" t="s">
        <v>2340</v>
      </c>
      <c r="S5921">
        <v>209.97</v>
      </c>
      <c r="T5921" s="3"/>
    </row>
    <row r="5922" spans="1:20" x14ac:dyDescent="0.3">
      <c r="A5922">
        <v>5921</v>
      </c>
      <c r="B5922" t="s">
        <v>8579</v>
      </c>
      <c r="C5922">
        <f t="shared" si="92"/>
        <v>38</v>
      </c>
      <c r="D5922" s="1">
        <v>42630</v>
      </c>
      <c r="E5922" s="1">
        <v>42636</v>
      </c>
      <c r="F5922" t="s">
        <v>46</v>
      </c>
      <c r="G5922" t="s">
        <v>7028</v>
      </c>
      <c r="H5922" t="s">
        <v>7029</v>
      </c>
      <c r="I5922" t="s">
        <v>22</v>
      </c>
      <c r="J5922" t="s">
        <v>23</v>
      </c>
      <c r="K5922" t="s">
        <v>262</v>
      </c>
      <c r="L5922" t="s">
        <v>263</v>
      </c>
      <c r="M5922">
        <v>10035</v>
      </c>
      <c r="N5922" t="s">
        <v>144</v>
      </c>
      <c r="O5922" t="s">
        <v>2996</v>
      </c>
      <c r="P5922" t="s">
        <v>67</v>
      </c>
      <c r="Q5922" t="s">
        <v>157</v>
      </c>
      <c r="R5922" t="s">
        <v>2997</v>
      </c>
      <c r="S5922">
        <v>659.9</v>
      </c>
      <c r="T5922" s="3"/>
    </row>
    <row r="5923" spans="1:20" x14ac:dyDescent="0.3">
      <c r="A5923">
        <v>5922</v>
      </c>
      <c r="B5923" t="s">
        <v>8579</v>
      </c>
      <c r="C5923">
        <f t="shared" si="92"/>
        <v>38</v>
      </c>
      <c r="D5923" s="1">
        <v>42630</v>
      </c>
      <c r="E5923" s="1">
        <v>42636</v>
      </c>
      <c r="F5923" t="s">
        <v>46</v>
      </c>
      <c r="G5923" t="s">
        <v>7028</v>
      </c>
      <c r="H5923" t="s">
        <v>7029</v>
      </c>
      <c r="I5923" t="s">
        <v>22</v>
      </c>
      <c r="J5923" t="s">
        <v>23</v>
      </c>
      <c r="K5923" t="s">
        <v>262</v>
      </c>
      <c r="L5923" t="s">
        <v>263</v>
      </c>
      <c r="M5923">
        <v>10035</v>
      </c>
      <c r="N5923" t="s">
        <v>144</v>
      </c>
      <c r="O5923" t="s">
        <v>1625</v>
      </c>
      <c r="P5923" t="s">
        <v>42</v>
      </c>
      <c r="Q5923" t="s">
        <v>86</v>
      </c>
      <c r="R5923" t="s">
        <v>1626</v>
      </c>
      <c r="S5923">
        <v>110.96</v>
      </c>
      <c r="T5923" s="3"/>
    </row>
    <row r="5924" spans="1:20" x14ac:dyDescent="0.3">
      <c r="A5924">
        <v>5923</v>
      </c>
      <c r="B5924" t="s">
        <v>8579</v>
      </c>
      <c r="C5924">
        <f t="shared" si="92"/>
        <v>38</v>
      </c>
      <c r="D5924" s="1">
        <v>42630</v>
      </c>
      <c r="E5924" s="1">
        <v>42636</v>
      </c>
      <c r="F5924" t="s">
        <v>46</v>
      </c>
      <c r="G5924" t="s">
        <v>7028</v>
      </c>
      <c r="H5924" t="s">
        <v>7029</v>
      </c>
      <c r="I5924" t="s">
        <v>22</v>
      </c>
      <c r="J5924" t="s">
        <v>23</v>
      </c>
      <c r="K5924" t="s">
        <v>262</v>
      </c>
      <c r="L5924" t="s">
        <v>263</v>
      </c>
      <c r="M5924">
        <v>10035</v>
      </c>
      <c r="N5924" t="s">
        <v>144</v>
      </c>
      <c r="O5924" t="s">
        <v>4178</v>
      </c>
      <c r="P5924" t="s">
        <v>67</v>
      </c>
      <c r="Q5924" t="s">
        <v>68</v>
      </c>
      <c r="R5924" t="s">
        <v>4179</v>
      </c>
      <c r="S5924">
        <v>67.8</v>
      </c>
      <c r="T5924" s="3"/>
    </row>
    <row r="5925" spans="1:20" x14ac:dyDescent="0.3">
      <c r="A5925">
        <v>5924</v>
      </c>
      <c r="B5925" t="s">
        <v>8580</v>
      </c>
      <c r="C5925">
        <f t="shared" si="92"/>
        <v>48</v>
      </c>
      <c r="D5925" s="1">
        <v>43065</v>
      </c>
      <c r="E5925" s="1">
        <v>43069</v>
      </c>
      <c r="F5925" t="s">
        <v>19</v>
      </c>
      <c r="G5925" t="s">
        <v>1358</v>
      </c>
      <c r="H5925" t="s">
        <v>1359</v>
      </c>
      <c r="I5925" t="s">
        <v>37</v>
      </c>
      <c r="J5925" t="s">
        <v>23</v>
      </c>
      <c r="K5925" t="s">
        <v>262</v>
      </c>
      <c r="L5925" t="s">
        <v>263</v>
      </c>
      <c r="M5925">
        <v>10011</v>
      </c>
      <c r="N5925" t="s">
        <v>144</v>
      </c>
      <c r="O5925" t="s">
        <v>3809</v>
      </c>
      <c r="P5925" t="s">
        <v>28</v>
      </c>
      <c r="Q5925" t="s">
        <v>52</v>
      </c>
      <c r="R5925" t="s">
        <v>3810</v>
      </c>
      <c r="S5925">
        <v>313.17599999999999</v>
      </c>
      <c r="T5925" s="3"/>
    </row>
    <row r="5926" spans="1:20" x14ac:dyDescent="0.3">
      <c r="A5926">
        <v>5925</v>
      </c>
      <c r="B5926" t="s">
        <v>8581</v>
      </c>
      <c r="C5926">
        <f t="shared" si="92"/>
        <v>47</v>
      </c>
      <c r="D5926" s="1">
        <v>43423</v>
      </c>
      <c r="E5926" s="1">
        <v>43426</v>
      </c>
      <c r="F5926" t="s">
        <v>19</v>
      </c>
      <c r="G5926" t="s">
        <v>5086</v>
      </c>
      <c r="H5926" t="s">
        <v>5087</v>
      </c>
      <c r="I5926" t="s">
        <v>22</v>
      </c>
      <c r="J5926" t="s">
        <v>23</v>
      </c>
      <c r="K5926" t="s">
        <v>314</v>
      </c>
      <c r="L5926" t="s">
        <v>315</v>
      </c>
      <c r="M5926">
        <v>22153</v>
      </c>
      <c r="N5926" t="s">
        <v>26</v>
      </c>
      <c r="O5926" t="s">
        <v>4996</v>
      </c>
      <c r="P5926" t="s">
        <v>42</v>
      </c>
      <c r="Q5926" t="s">
        <v>64</v>
      </c>
      <c r="R5926" t="s">
        <v>4997</v>
      </c>
      <c r="S5926">
        <v>22.96</v>
      </c>
      <c r="T5926" s="3"/>
    </row>
    <row r="5927" spans="1:20" x14ac:dyDescent="0.3">
      <c r="A5927">
        <v>5926</v>
      </c>
      <c r="B5927" t="s">
        <v>8582</v>
      </c>
      <c r="C5927">
        <f t="shared" si="92"/>
        <v>23</v>
      </c>
      <c r="D5927" s="1">
        <v>43254</v>
      </c>
      <c r="E5927" s="1">
        <v>43259</v>
      </c>
      <c r="F5927" t="s">
        <v>46</v>
      </c>
      <c r="G5927" t="s">
        <v>2029</v>
      </c>
      <c r="H5927" t="s">
        <v>2030</v>
      </c>
      <c r="I5927" t="s">
        <v>37</v>
      </c>
      <c r="J5927" t="s">
        <v>23</v>
      </c>
      <c r="K5927" t="s">
        <v>5673</v>
      </c>
      <c r="L5927" t="s">
        <v>92</v>
      </c>
      <c r="M5927">
        <v>98226</v>
      </c>
      <c r="N5927" t="s">
        <v>40</v>
      </c>
      <c r="O5927" t="s">
        <v>3879</v>
      </c>
      <c r="P5927" t="s">
        <v>67</v>
      </c>
      <c r="Q5927" t="s">
        <v>157</v>
      </c>
      <c r="R5927" t="s">
        <v>3880</v>
      </c>
      <c r="S5927">
        <v>1099.5</v>
      </c>
      <c r="T5927" s="3"/>
    </row>
    <row r="5928" spans="1:20" x14ac:dyDescent="0.3">
      <c r="A5928">
        <v>5927</v>
      </c>
      <c r="B5928" t="s">
        <v>8583</v>
      </c>
      <c r="C5928">
        <f t="shared" si="92"/>
        <v>15</v>
      </c>
      <c r="D5928" s="1">
        <v>42102</v>
      </c>
      <c r="E5928" s="1">
        <v>42106</v>
      </c>
      <c r="F5928" t="s">
        <v>46</v>
      </c>
      <c r="G5928" t="s">
        <v>211</v>
      </c>
      <c r="H5928" t="s">
        <v>212</v>
      </c>
      <c r="I5928" t="s">
        <v>37</v>
      </c>
      <c r="J5928" t="s">
        <v>23</v>
      </c>
      <c r="K5928" t="s">
        <v>353</v>
      </c>
      <c r="L5928" t="s">
        <v>354</v>
      </c>
      <c r="M5928">
        <v>35601</v>
      </c>
      <c r="N5928" t="s">
        <v>26</v>
      </c>
      <c r="O5928" t="s">
        <v>8320</v>
      </c>
      <c r="P5928" t="s">
        <v>28</v>
      </c>
      <c r="Q5928" t="s">
        <v>52</v>
      </c>
      <c r="R5928" t="s">
        <v>8321</v>
      </c>
      <c r="S5928">
        <v>1215.92</v>
      </c>
      <c r="T5928" s="3"/>
    </row>
    <row r="5929" spans="1:20" x14ac:dyDescent="0.3">
      <c r="A5929">
        <v>5928</v>
      </c>
      <c r="B5929" t="s">
        <v>8584</v>
      </c>
      <c r="C5929">
        <f t="shared" si="92"/>
        <v>42</v>
      </c>
      <c r="D5929" s="1">
        <v>42288</v>
      </c>
      <c r="E5929" s="1">
        <v>42292</v>
      </c>
      <c r="F5929" t="s">
        <v>46</v>
      </c>
      <c r="G5929" t="s">
        <v>5173</v>
      </c>
      <c r="H5929" t="s">
        <v>5174</v>
      </c>
      <c r="I5929" t="s">
        <v>37</v>
      </c>
      <c r="J5929" t="s">
        <v>23</v>
      </c>
      <c r="K5929" t="s">
        <v>1707</v>
      </c>
      <c r="L5929" t="s">
        <v>1708</v>
      </c>
      <c r="M5929">
        <v>72701</v>
      </c>
      <c r="N5929" t="s">
        <v>26</v>
      </c>
      <c r="O5929" t="s">
        <v>41</v>
      </c>
      <c r="P5929" t="s">
        <v>42</v>
      </c>
      <c r="Q5929" t="s">
        <v>43</v>
      </c>
      <c r="R5929" t="s">
        <v>44</v>
      </c>
      <c r="S5929">
        <v>7.31</v>
      </c>
      <c r="T5929" s="3"/>
    </row>
    <row r="5930" spans="1:20" x14ac:dyDescent="0.3">
      <c r="A5930">
        <v>5929</v>
      </c>
      <c r="B5930" t="s">
        <v>8584</v>
      </c>
      <c r="C5930">
        <f t="shared" si="92"/>
        <v>42</v>
      </c>
      <c r="D5930" s="1">
        <v>42288</v>
      </c>
      <c r="E5930" s="1">
        <v>42292</v>
      </c>
      <c r="F5930" t="s">
        <v>46</v>
      </c>
      <c r="G5930" t="s">
        <v>5173</v>
      </c>
      <c r="H5930" t="s">
        <v>5174</v>
      </c>
      <c r="I5930" t="s">
        <v>37</v>
      </c>
      <c r="J5930" t="s">
        <v>23</v>
      </c>
      <c r="K5930" t="s">
        <v>1707</v>
      </c>
      <c r="L5930" t="s">
        <v>1708</v>
      </c>
      <c r="M5930">
        <v>72701</v>
      </c>
      <c r="N5930" t="s">
        <v>26</v>
      </c>
      <c r="O5930" t="s">
        <v>5539</v>
      </c>
      <c r="P5930" t="s">
        <v>28</v>
      </c>
      <c r="Q5930" t="s">
        <v>61</v>
      </c>
      <c r="R5930" t="s">
        <v>5540</v>
      </c>
      <c r="S5930">
        <v>8.92</v>
      </c>
      <c r="T5930" s="3"/>
    </row>
    <row r="5931" spans="1:20" x14ac:dyDescent="0.3">
      <c r="A5931">
        <v>5930</v>
      </c>
      <c r="B5931" t="s">
        <v>8585</v>
      </c>
      <c r="C5931">
        <f t="shared" si="92"/>
        <v>27</v>
      </c>
      <c r="D5931" s="1">
        <v>43288</v>
      </c>
      <c r="E5931" s="1">
        <v>43290</v>
      </c>
      <c r="F5931" t="s">
        <v>184</v>
      </c>
      <c r="G5931" t="s">
        <v>1816</v>
      </c>
      <c r="H5931" t="s">
        <v>1817</v>
      </c>
      <c r="I5931" t="s">
        <v>22</v>
      </c>
      <c r="J5931" t="s">
        <v>23</v>
      </c>
      <c r="K5931" t="s">
        <v>142</v>
      </c>
      <c r="L5931" t="s">
        <v>143</v>
      </c>
      <c r="M5931">
        <v>19120</v>
      </c>
      <c r="N5931" t="s">
        <v>144</v>
      </c>
      <c r="O5931" t="s">
        <v>2611</v>
      </c>
      <c r="P5931" t="s">
        <v>28</v>
      </c>
      <c r="Q5931" t="s">
        <v>29</v>
      </c>
      <c r="R5931" t="s">
        <v>2612</v>
      </c>
      <c r="S5931">
        <v>87.21</v>
      </c>
      <c r="T5931" s="3"/>
    </row>
    <row r="5932" spans="1:20" x14ac:dyDescent="0.3">
      <c r="A5932">
        <v>5931</v>
      </c>
      <c r="B5932" t="s">
        <v>8585</v>
      </c>
      <c r="C5932">
        <f t="shared" si="92"/>
        <v>27</v>
      </c>
      <c r="D5932" s="1">
        <v>43288</v>
      </c>
      <c r="E5932" s="1">
        <v>43290</v>
      </c>
      <c r="F5932" t="s">
        <v>184</v>
      </c>
      <c r="G5932" t="s">
        <v>1816</v>
      </c>
      <c r="H5932" t="s">
        <v>1817</v>
      </c>
      <c r="I5932" t="s">
        <v>22</v>
      </c>
      <c r="J5932" t="s">
        <v>23</v>
      </c>
      <c r="K5932" t="s">
        <v>142</v>
      </c>
      <c r="L5932" t="s">
        <v>143</v>
      </c>
      <c r="M5932">
        <v>19120</v>
      </c>
      <c r="N5932" t="s">
        <v>144</v>
      </c>
      <c r="O5932" t="s">
        <v>1056</v>
      </c>
      <c r="P5932" t="s">
        <v>42</v>
      </c>
      <c r="Q5932" t="s">
        <v>86</v>
      </c>
      <c r="R5932" t="s">
        <v>1057</v>
      </c>
      <c r="S5932">
        <v>15.552</v>
      </c>
      <c r="T5932" s="3"/>
    </row>
    <row r="5933" spans="1:20" x14ac:dyDescent="0.3">
      <c r="A5933">
        <v>5932</v>
      </c>
      <c r="B5933" t="s">
        <v>8585</v>
      </c>
      <c r="C5933">
        <f t="shared" si="92"/>
        <v>27</v>
      </c>
      <c r="D5933" s="1">
        <v>43288</v>
      </c>
      <c r="E5933" s="1">
        <v>43290</v>
      </c>
      <c r="F5933" t="s">
        <v>184</v>
      </c>
      <c r="G5933" t="s">
        <v>1816</v>
      </c>
      <c r="H5933" t="s">
        <v>1817</v>
      </c>
      <c r="I5933" t="s">
        <v>22</v>
      </c>
      <c r="J5933" t="s">
        <v>23</v>
      </c>
      <c r="K5933" t="s">
        <v>142</v>
      </c>
      <c r="L5933" t="s">
        <v>143</v>
      </c>
      <c r="M5933">
        <v>19120</v>
      </c>
      <c r="N5933" t="s">
        <v>144</v>
      </c>
      <c r="O5933" t="s">
        <v>1677</v>
      </c>
      <c r="P5933" t="s">
        <v>67</v>
      </c>
      <c r="Q5933" t="s">
        <v>68</v>
      </c>
      <c r="R5933" t="s">
        <v>1678</v>
      </c>
      <c r="S5933">
        <v>683.98800000000006</v>
      </c>
      <c r="T5933" s="3"/>
    </row>
    <row r="5934" spans="1:20" x14ac:dyDescent="0.3">
      <c r="A5934">
        <v>5933</v>
      </c>
      <c r="B5934" t="s">
        <v>8585</v>
      </c>
      <c r="C5934">
        <f t="shared" si="92"/>
        <v>27</v>
      </c>
      <c r="D5934" s="1">
        <v>43288</v>
      </c>
      <c r="E5934" s="1">
        <v>43290</v>
      </c>
      <c r="F5934" t="s">
        <v>184</v>
      </c>
      <c r="G5934" t="s">
        <v>1816</v>
      </c>
      <c r="H5934" t="s">
        <v>1817</v>
      </c>
      <c r="I5934" t="s">
        <v>22</v>
      </c>
      <c r="J5934" t="s">
        <v>23</v>
      </c>
      <c r="K5934" t="s">
        <v>142</v>
      </c>
      <c r="L5934" t="s">
        <v>143</v>
      </c>
      <c r="M5934">
        <v>19120</v>
      </c>
      <c r="N5934" t="s">
        <v>144</v>
      </c>
      <c r="O5934" t="s">
        <v>5940</v>
      </c>
      <c r="P5934" t="s">
        <v>42</v>
      </c>
      <c r="Q5934" t="s">
        <v>55</v>
      </c>
      <c r="R5934" t="s">
        <v>5941</v>
      </c>
      <c r="S5934">
        <v>13.391999999999999</v>
      </c>
      <c r="T5934" s="3"/>
    </row>
    <row r="5935" spans="1:20" x14ac:dyDescent="0.3">
      <c r="A5935">
        <v>5934</v>
      </c>
      <c r="B5935" t="s">
        <v>8585</v>
      </c>
      <c r="C5935">
        <f t="shared" si="92"/>
        <v>27</v>
      </c>
      <c r="D5935" s="1">
        <v>43288</v>
      </c>
      <c r="E5935" s="1">
        <v>43290</v>
      </c>
      <c r="F5935" t="s">
        <v>184</v>
      </c>
      <c r="G5935" t="s">
        <v>1816</v>
      </c>
      <c r="H5935" t="s">
        <v>1817</v>
      </c>
      <c r="I5935" t="s">
        <v>22</v>
      </c>
      <c r="J5935" t="s">
        <v>23</v>
      </c>
      <c r="K5935" t="s">
        <v>142</v>
      </c>
      <c r="L5935" t="s">
        <v>143</v>
      </c>
      <c r="M5935">
        <v>19120</v>
      </c>
      <c r="N5935" t="s">
        <v>144</v>
      </c>
      <c r="O5935" t="s">
        <v>7746</v>
      </c>
      <c r="P5935" t="s">
        <v>67</v>
      </c>
      <c r="Q5935" t="s">
        <v>157</v>
      </c>
      <c r="R5935" t="s">
        <v>7747</v>
      </c>
      <c r="S5935">
        <v>16.776</v>
      </c>
      <c r="T5935" s="3"/>
    </row>
    <row r="5936" spans="1:20" x14ac:dyDescent="0.3">
      <c r="A5936">
        <v>5935</v>
      </c>
      <c r="B5936" t="s">
        <v>8585</v>
      </c>
      <c r="C5936">
        <f t="shared" si="92"/>
        <v>27</v>
      </c>
      <c r="D5936" s="1">
        <v>43288</v>
      </c>
      <c r="E5936" s="1">
        <v>43290</v>
      </c>
      <c r="F5936" t="s">
        <v>184</v>
      </c>
      <c r="G5936" t="s">
        <v>1816</v>
      </c>
      <c r="H5936" t="s">
        <v>1817</v>
      </c>
      <c r="I5936" t="s">
        <v>22</v>
      </c>
      <c r="J5936" t="s">
        <v>23</v>
      </c>
      <c r="K5936" t="s">
        <v>142</v>
      </c>
      <c r="L5936" t="s">
        <v>143</v>
      </c>
      <c r="M5936">
        <v>19120</v>
      </c>
      <c r="N5936" t="s">
        <v>144</v>
      </c>
      <c r="O5936" t="s">
        <v>2996</v>
      </c>
      <c r="P5936" t="s">
        <v>67</v>
      </c>
      <c r="Q5936" t="s">
        <v>157</v>
      </c>
      <c r="R5936" t="s">
        <v>2997</v>
      </c>
      <c r="S5936">
        <v>527.91999999999996</v>
      </c>
      <c r="T5936" s="3"/>
    </row>
    <row r="5937" spans="1:20" x14ac:dyDescent="0.3">
      <c r="A5937">
        <v>5936</v>
      </c>
      <c r="B5937" t="s">
        <v>8586</v>
      </c>
      <c r="C5937">
        <f t="shared" si="92"/>
        <v>27</v>
      </c>
      <c r="D5937" s="1">
        <v>42920</v>
      </c>
      <c r="E5937" s="1">
        <v>42920</v>
      </c>
      <c r="F5937" t="s">
        <v>1289</v>
      </c>
      <c r="G5937" t="s">
        <v>436</v>
      </c>
      <c r="H5937" t="s">
        <v>437</v>
      </c>
      <c r="I5937" t="s">
        <v>98</v>
      </c>
      <c r="J5937" t="s">
        <v>23</v>
      </c>
      <c r="K5937" t="s">
        <v>91</v>
      </c>
      <c r="L5937" t="s">
        <v>92</v>
      </c>
      <c r="M5937">
        <v>98103</v>
      </c>
      <c r="N5937" t="s">
        <v>40</v>
      </c>
      <c r="O5937" t="s">
        <v>2070</v>
      </c>
      <c r="P5937" t="s">
        <v>28</v>
      </c>
      <c r="Q5937" t="s">
        <v>61</v>
      </c>
      <c r="R5937" t="s">
        <v>2071</v>
      </c>
      <c r="S5937">
        <v>25.4</v>
      </c>
      <c r="T5937" s="3"/>
    </row>
    <row r="5938" spans="1:20" x14ac:dyDescent="0.3">
      <c r="A5938">
        <v>5937</v>
      </c>
      <c r="B5938" t="s">
        <v>8586</v>
      </c>
      <c r="C5938">
        <f t="shared" si="92"/>
        <v>27</v>
      </c>
      <c r="D5938" s="1">
        <v>42920</v>
      </c>
      <c r="E5938" s="1">
        <v>42920</v>
      </c>
      <c r="F5938" t="s">
        <v>1289</v>
      </c>
      <c r="G5938" t="s">
        <v>436</v>
      </c>
      <c r="H5938" t="s">
        <v>437</v>
      </c>
      <c r="I5938" t="s">
        <v>98</v>
      </c>
      <c r="J5938" t="s">
        <v>23</v>
      </c>
      <c r="K5938" t="s">
        <v>91</v>
      </c>
      <c r="L5938" t="s">
        <v>92</v>
      </c>
      <c r="M5938">
        <v>98103</v>
      </c>
      <c r="N5938" t="s">
        <v>40</v>
      </c>
      <c r="O5938" t="s">
        <v>4786</v>
      </c>
      <c r="P5938" t="s">
        <v>67</v>
      </c>
      <c r="Q5938" t="s">
        <v>68</v>
      </c>
      <c r="R5938" t="s">
        <v>4787</v>
      </c>
      <c r="S5938">
        <v>177.48</v>
      </c>
      <c r="T5938" s="3"/>
    </row>
    <row r="5939" spans="1:20" x14ac:dyDescent="0.3">
      <c r="A5939">
        <v>5938</v>
      </c>
      <c r="B5939" t="s">
        <v>8586</v>
      </c>
      <c r="C5939">
        <f t="shared" si="92"/>
        <v>27</v>
      </c>
      <c r="D5939" s="1">
        <v>42920</v>
      </c>
      <c r="E5939" s="1">
        <v>42920</v>
      </c>
      <c r="F5939" t="s">
        <v>1289</v>
      </c>
      <c r="G5939" t="s">
        <v>436</v>
      </c>
      <c r="H5939" t="s">
        <v>437</v>
      </c>
      <c r="I5939" t="s">
        <v>98</v>
      </c>
      <c r="J5939" t="s">
        <v>23</v>
      </c>
      <c r="K5939" t="s">
        <v>91</v>
      </c>
      <c r="L5939" t="s">
        <v>92</v>
      </c>
      <c r="M5939">
        <v>98103</v>
      </c>
      <c r="N5939" t="s">
        <v>40</v>
      </c>
      <c r="O5939" t="s">
        <v>3898</v>
      </c>
      <c r="P5939" t="s">
        <v>67</v>
      </c>
      <c r="Q5939" t="s">
        <v>68</v>
      </c>
      <c r="R5939" t="s">
        <v>3899</v>
      </c>
      <c r="S5939">
        <v>71.975999999999999</v>
      </c>
      <c r="T5939" s="3"/>
    </row>
    <row r="5940" spans="1:20" x14ac:dyDescent="0.3">
      <c r="A5940">
        <v>5939</v>
      </c>
      <c r="B5940" t="s">
        <v>8587</v>
      </c>
      <c r="C5940">
        <f t="shared" si="92"/>
        <v>20</v>
      </c>
      <c r="D5940" s="1">
        <v>43239</v>
      </c>
      <c r="E5940" s="1">
        <v>43245</v>
      </c>
      <c r="F5940" t="s">
        <v>46</v>
      </c>
      <c r="G5940" t="s">
        <v>5752</v>
      </c>
      <c r="H5940" t="s">
        <v>5753</v>
      </c>
      <c r="I5940" t="s">
        <v>22</v>
      </c>
      <c r="J5940" t="s">
        <v>23</v>
      </c>
      <c r="K5940" t="s">
        <v>4351</v>
      </c>
      <c r="L5940" t="s">
        <v>100</v>
      </c>
      <c r="M5940">
        <v>75023</v>
      </c>
      <c r="N5940" t="s">
        <v>101</v>
      </c>
      <c r="O5940" t="s">
        <v>4853</v>
      </c>
      <c r="P5940" t="s">
        <v>67</v>
      </c>
      <c r="Q5940" t="s">
        <v>68</v>
      </c>
      <c r="R5940" t="s">
        <v>4854</v>
      </c>
      <c r="S5940">
        <v>95.992000000000004</v>
      </c>
      <c r="T5940" s="3"/>
    </row>
    <row r="5941" spans="1:20" x14ac:dyDescent="0.3">
      <c r="A5941">
        <v>5940</v>
      </c>
      <c r="B5941" t="s">
        <v>8587</v>
      </c>
      <c r="C5941">
        <f t="shared" si="92"/>
        <v>20</v>
      </c>
      <c r="D5941" s="1">
        <v>43239</v>
      </c>
      <c r="E5941" s="1">
        <v>43245</v>
      </c>
      <c r="F5941" t="s">
        <v>46</v>
      </c>
      <c r="G5941" t="s">
        <v>5752</v>
      </c>
      <c r="H5941" t="s">
        <v>5753</v>
      </c>
      <c r="I5941" t="s">
        <v>22</v>
      </c>
      <c r="J5941" t="s">
        <v>23</v>
      </c>
      <c r="K5941" t="s">
        <v>4351</v>
      </c>
      <c r="L5941" t="s">
        <v>100</v>
      </c>
      <c r="M5941">
        <v>75023</v>
      </c>
      <c r="N5941" t="s">
        <v>101</v>
      </c>
      <c r="O5941" t="s">
        <v>8012</v>
      </c>
      <c r="P5941" t="s">
        <v>42</v>
      </c>
      <c r="Q5941" t="s">
        <v>43</v>
      </c>
      <c r="R5941" t="s">
        <v>8013</v>
      </c>
      <c r="S5941">
        <v>13.215999999999999</v>
      </c>
      <c r="T5941" s="3"/>
    </row>
    <row r="5942" spans="1:20" x14ac:dyDescent="0.3">
      <c r="A5942">
        <v>5941</v>
      </c>
      <c r="B5942" t="s">
        <v>8588</v>
      </c>
      <c r="C5942">
        <f t="shared" si="92"/>
        <v>41</v>
      </c>
      <c r="D5942" s="1">
        <v>43385</v>
      </c>
      <c r="E5942" s="1">
        <v>43387</v>
      </c>
      <c r="F5942" t="s">
        <v>19</v>
      </c>
      <c r="G5942" t="s">
        <v>2943</v>
      </c>
      <c r="H5942" t="s">
        <v>2944</v>
      </c>
      <c r="I5942" t="s">
        <v>22</v>
      </c>
      <c r="J5942" t="s">
        <v>23</v>
      </c>
      <c r="K5942" t="s">
        <v>38</v>
      </c>
      <c r="L5942" t="s">
        <v>39</v>
      </c>
      <c r="M5942">
        <v>90049</v>
      </c>
      <c r="N5942" t="s">
        <v>40</v>
      </c>
      <c r="O5942" t="s">
        <v>1855</v>
      </c>
      <c r="P5942" t="s">
        <v>67</v>
      </c>
      <c r="Q5942" t="s">
        <v>157</v>
      </c>
      <c r="R5942" t="s">
        <v>1856</v>
      </c>
      <c r="S5942">
        <v>435.84</v>
      </c>
      <c r="T5942" s="3"/>
    </row>
    <row r="5943" spans="1:20" x14ac:dyDescent="0.3">
      <c r="A5943">
        <v>5942</v>
      </c>
      <c r="B5943" t="s">
        <v>8588</v>
      </c>
      <c r="C5943">
        <f t="shared" si="92"/>
        <v>41</v>
      </c>
      <c r="D5943" s="1">
        <v>43385</v>
      </c>
      <c r="E5943" s="1">
        <v>43387</v>
      </c>
      <c r="F5943" t="s">
        <v>19</v>
      </c>
      <c r="G5943" t="s">
        <v>2943</v>
      </c>
      <c r="H5943" t="s">
        <v>2944</v>
      </c>
      <c r="I5943" t="s">
        <v>22</v>
      </c>
      <c r="J5943" t="s">
        <v>23</v>
      </c>
      <c r="K5943" t="s">
        <v>38</v>
      </c>
      <c r="L5943" t="s">
        <v>39</v>
      </c>
      <c r="M5943">
        <v>90049</v>
      </c>
      <c r="N5943" t="s">
        <v>40</v>
      </c>
      <c r="O5943" t="s">
        <v>583</v>
      </c>
      <c r="P5943" t="s">
        <v>42</v>
      </c>
      <c r="Q5943" t="s">
        <v>64</v>
      </c>
      <c r="R5943" t="s">
        <v>584</v>
      </c>
      <c r="S5943">
        <v>5.88</v>
      </c>
      <c r="T5943" s="3"/>
    </row>
    <row r="5944" spans="1:20" x14ac:dyDescent="0.3">
      <c r="A5944">
        <v>5943</v>
      </c>
      <c r="B5944" t="s">
        <v>8589</v>
      </c>
      <c r="C5944">
        <f t="shared" si="92"/>
        <v>32</v>
      </c>
      <c r="D5944" s="1">
        <v>42953</v>
      </c>
      <c r="E5944" s="1">
        <v>42960</v>
      </c>
      <c r="F5944" t="s">
        <v>46</v>
      </c>
      <c r="G5944" t="s">
        <v>3013</v>
      </c>
      <c r="H5944" t="s">
        <v>3014</v>
      </c>
      <c r="I5944" t="s">
        <v>22</v>
      </c>
      <c r="J5944" t="s">
        <v>23</v>
      </c>
      <c r="K5944" t="s">
        <v>38</v>
      </c>
      <c r="L5944" t="s">
        <v>39</v>
      </c>
      <c r="M5944">
        <v>90032</v>
      </c>
      <c r="N5944" t="s">
        <v>40</v>
      </c>
      <c r="O5944" t="s">
        <v>833</v>
      </c>
      <c r="P5944" t="s">
        <v>67</v>
      </c>
      <c r="Q5944" t="s">
        <v>68</v>
      </c>
      <c r="R5944" t="s">
        <v>834</v>
      </c>
      <c r="S5944">
        <v>211.16800000000001</v>
      </c>
      <c r="T5944" s="3"/>
    </row>
    <row r="5945" spans="1:20" x14ac:dyDescent="0.3">
      <c r="A5945">
        <v>5944</v>
      </c>
      <c r="B5945" t="s">
        <v>8590</v>
      </c>
      <c r="C5945">
        <f t="shared" si="92"/>
        <v>35</v>
      </c>
      <c r="D5945" s="1">
        <v>42241</v>
      </c>
      <c r="E5945" s="1">
        <v>42245</v>
      </c>
      <c r="F5945" t="s">
        <v>46</v>
      </c>
      <c r="G5945" t="s">
        <v>260</v>
      </c>
      <c r="H5945" t="s">
        <v>261</v>
      </c>
      <c r="I5945" t="s">
        <v>37</v>
      </c>
      <c r="J5945" t="s">
        <v>23</v>
      </c>
      <c r="K5945" t="s">
        <v>38</v>
      </c>
      <c r="L5945" t="s">
        <v>39</v>
      </c>
      <c r="M5945">
        <v>90036</v>
      </c>
      <c r="N5945" t="s">
        <v>40</v>
      </c>
      <c r="O5945" t="s">
        <v>6087</v>
      </c>
      <c r="P5945" t="s">
        <v>28</v>
      </c>
      <c r="Q5945" t="s">
        <v>61</v>
      </c>
      <c r="R5945" t="s">
        <v>6088</v>
      </c>
      <c r="S5945">
        <v>6.28</v>
      </c>
      <c r="T5945" s="3"/>
    </row>
    <row r="5946" spans="1:20" x14ac:dyDescent="0.3">
      <c r="A5946">
        <v>5945</v>
      </c>
      <c r="B5946" t="s">
        <v>8590</v>
      </c>
      <c r="C5946">
        <f t="shared" si="92"/>
        <v>35</v>
      </c>
      <c r="D5946" s="1">
        <v>42241</v>
      </c>
      <c r="E5946" s="1">
        <v>42245</v>
      </c>
      <c r="F5946" t="s">
        <v>46</v>
      </c>
      <c r="G5946" t="s">
        <v>260</v>
      </c>
      <c r="H5946" t="s">
        <v>261</v>
      </c>
      <c r="I5946" t="s">
        <v>37</v>
      </c>
      <c r="J5946" t="s">
        <v>23</v>
      </c>
      <c r="K5946" t="s">
        <v>38</v>
      </c>
      <c r="L5946" t="s">
        <v>39</v>
      </c>
      <c r="M5946">
        <v>90036</v>
      </c>
      <c r="N5946" t="s">
        <v>40</v>
      </c>
      <c r="O5946" t="s">
        <v>1751</v>
      </c>
      <c r="P5946" t="s">
        <v>67</v>
      </c>
      <c r="Q5946" t="s">
        <v>157</v>
      </c>
      <c r="R5946" t="s">
        <v>1752</v>
      </c>
      <c r="S5946">
        <v>95.1</v>
      </c>
      <c r="T5946" s="3"/>
    </row>
    <row r="5947" spans="1:20" x14ac:dyDescent="0.3">
      <c r="A5947">
        <v>5946</v>
      </c>
      <c r="B5947" t="s">
        <v>8590</v>
      </c>
      <c r="C5947">
        <f t="shared" si="92"/>
        <v>35</v>
      </c>
      <c r="D5947" s="1">
        <v>42241</v>
      </c>
      <c r="E5947" s="1">
        <v>42245</v>
      </c>
      <c r="F5947" t="s">
        <v>46</v>
      </c>
      <c r="G5947" t="s">
        <v>260</v>
      </c>
      <c r="H5947" t="s">
        <v>261</v>
      </c>
      <c r="I5947" t="s">
        <v>37</v>
      </c>
      <c r="J5947" t="s">
        <v>23</v>
      </c>
      <c r="K5947" t="s">
        <v>38</v>
      </c>
      <c r="L5947" t="s">
        <v>39</v>
      </c>
      <c r="M5947">
        <v>90036</v>
      </c>
      <c r="N5947" t="s">
        <v>40</v>
      </c>
      <c r="O5947" t="s">
        <v>5534</v>
      </c>
      <c r="P5947" t="s">
        <v>42</v>
      </c>
      <c r="Q5947" t="s">
        <v>86</v>
      </c>
      <c r="R5947" t="s">
        <v>5535</v>
      </c>
      <c r="S5947">
        <v>25.92</v>
      </c>
      <c r="T5947" s="3"/>
    </row>
    <row r="5948" spans="1:20" x14ac:dyDescent="0.3">
      <c r="A5948">
        <v>5947</v>
      </c>
      <c r="B5948" t="s">
        <v>8590</v>
      </c>
      <c r="C5948">
        <f t="shared" si="92"/>
        <v>35</v>
      </c>
      <c r="D5948" s="1">
        <v>42241</v>
      </c>
      <c r="E5948" s="1">
        <v>42245</v>
      </c>
      <c r="F5948" t="s">
        <v>46</v>
      </c>
      <c r="G5948" t="s">
        <v>260</v>
      </c>
      <c r="H5948" t="s">
        <v>261</v>
      </c>
      <c r="I5948" t="s">
        <v>37</v>
      </c>
      <c r="J5948" t="s">
        <v>23</v>
      </c>
      <c r="K5948" t="s">
        <v>38</v>
      </c>
      <c r="L5948" t="s">
        <v>39</v>
      </c>
      <c r="M5948">
        <v>90036</v>
      </c>
      <c r="N5948" t="s">
        <v>40</v>
      </c>
      <c r="O5948" t="s">
        <v>2990</v>
      </c>
      <c r="P5948" t="s">
        <v>42</v>
      </c>
      <c r="Q5948" t="s">
        <v>55</v>
      </c>
      <c r="R5948" t="s">
        <v>2991</v>
      </c>
      <c r="S5948">
        <v>48.84</v>
      </c>
      <c r="T5948" s="3"/>
    </row>
    <row r="5949" spans="1:20" x14ac:dyDescent="0.3">
      <c r="A5949">
        <v>5948</v>
      </c>
      <c r="B5949" t="s">
        <v>8591</v>
      </c>
      <c r="C5949">
        <f t="shared" si="92"/>
        <v>38</v>
      </c>
      <c r="D5949" s="1">
        <v>42627</v>
      </c>
      <c r="E5949" s="1">
        <v>42631</v>
      </c>
      <c r="F5949" t="s">
        <v>19</v>
      </c>
      <c r="G5949" t="s">
        <v>4532</v>
      </c>
      <c r="H5949" t="s">
        <v>4533</v>
      </c>
      <c r="I5949" t="s">
        <v>98</v>
      </c>
      <c r="J5949" t="s">
        <v>23</v>
      </c>
      <c r="K5949" t="s">
        <v>1377</v>
      </c>
      <c r="L5949" t="s">
        <v>485</v>
      </c>
      <c r="M5949">
        <v>50315</v>
      </c>
      <c r="N5949" t="s">
        <v>101</v>
      </c>
      <c r="O5949" t="s">
        <v>6381</v>
      </c>
      <c r="P5949" t="s">
        <v>42</v>
      </c>
      <c r="Q5949" t="s">
        <v>71</v>
      </c>
      <c r="R5949" t="s">
        <v>6382</v>
      </c>
      <c r="S5949">
        <v>25.9</v>
      </c>
      <c r="T5949" s="3"/>
    </row>
    <row r="5950" spans="1:20" x14ac:dyDescent="0.3">
      <c r="A5950">
        <v>5949</v>
      </c>
      <c r="B5950" t="s">
        <v>8592</v>
      </c>
      <c r="C5950">
        <f t="shared" si="92"/>
        <v>10</v>
      </c>
      <c r="D5950" s="1">
        <v>43164</v>
      </c>
      <c r="E5950" s="1">
        <v>43164</v>
      </c>
      <c r="F5950" t="s">
        <v>1289</v>
      </c>
      <c r="G5950" t="s">
        <v>994</v>
      </c>
      <c r="H5950" t="s">
        <v>995</v>
      </c>
      <c r="I5950" t="s">
        <v>37</v>
      </c>
      <c r="J5950" t="s">
        <v>23</v>
      </c>
      <c r="K5950" t="s">
        <v>5283</v>
      </c>
      <c r="L5950" t="s">
        <v>1488</v>
      </c>
      <c r="M5950">
        <v>38671</v>
      </c>
      <c r="N5950" t="s">
        <v>26</v>
      </c>
      <c r="O5950" t="s">
        <v>2988</v>
      </c>
      <c r="P5950" t="s">
        <v>42</v>
      </c>
      <c r="Q5950" t="s">
        <v>169</v>
      </c>
      <c r="R5950" t="s">
        <v>2989</v>
      </c>
      <c r="S5950">
        <v>42.68</v>
      </c>
      <c r="T5950" s="3"/>
    </row>
    <row r="5951" spans="1:20" x14ac:dyDescent="0.3">
      <c r="A5951">
        <v>5950</v>
      </c>
      <c r="B5951" t="s">
        <v>8592</v>
      </c>
      <c r="C5951">
        <f t="shared" si="92"/>
        <v>10</v>
      </c>
      <c r="D5951" s="1">
        <v>43164</v>
      </c>
      <c r="E5951" s="1">
        <v>43164</v>
      </c>
      <c r="F5951" t="s">
        <v>1289</v>
      </c>
      <c r="G5951" t="s">
        <v>994</v>
      </c>
      <c r="H5951" t="s">
        <v>995</v>
      </c>
      <c r="I5951" t="s">
        <v>37</v>
      </c>
      <c r="J5951" t="s">
        <v>23</v>
      </c>
      <c r="K5951" t="s">
        <v>5283</v>
      </c>
      <c r="L5951" t="s">
        <v>1488</v>
      </c>
      <c r="M5951">
        <v>38671</v>
      </c>
      <c r="N5951" t="s">
        <v>26</v>
      </c>
      <c r="O5951" t="s">
        <v>1595</v>
      </c>
      <c r="P5951" t="s">
        <v>67</v>
      </c>
      <c r="Q5951" t="s">
        <v>157</v>
      </c>
      <c r="R5951" t="s">
        <v>1596</v>
      </c>
      <c r="S5951">
        <v>299.97000000000003</v>
      </c>
      <c r="T5951" s="3"/>
    </row>
    <row r="5952" spans="1:20" x14ac:dyDescent="0.3">
      <c r="A5952">
        <v>5951</v>
      </c>
      <c r="B5952" t="s">
        <v>8592</v>
      </c>
      <c r="C5952">
        <f t="shared" si="92"/>
        <v>10</v>
      </c>
      <c r="D5952" s="1">
        <v>43164</v>
      </c>
      <c r="E5952" s="1">
        <v>43164</v>
      </c>
      <c r="F5952" t="s">
        <v>1289</v>
      </c>
      <c r="G5952" t="s">
        <v>994</v>
      </c>
      <c r="H5952" t="s">
        <v>995</v>
      </c>
      <c r="I5952" t="s">
        <v>37</v>
      </c>
      <c r="J5952" t="s">
        <v>23</v>
      </c>
      <c r="K5952" t="s">
        <v>5283</v>
      </c>
      <c r="L5952" t="s">
        <v>1488</v>
      </c>
      <c r="M5952">
        <v>38671</v>
      </c>
      <c r="N5952" t="s">
        <v>26</v>
      </c>
      <c r="O5952" t="s">
        <v>704</v>
      </c>
      <c r="P5952" t="s">
        <v>42</v>
      </c>
      <c r="Q5952" t="s">
        <v>74</v>
      </c>
      <c r="R5952" t="s">
        <v>705</v>
      </c>
      <c r="S5952">
        <v>262.24</v>
      </c>
      <c r="T5952" s="3"/>
    </row>
    <row r="5953" spans="1:20" x14ac:dyDescent="0.3">
      <c r="A5953">
        <v>5952</v>
      </c>
      <c r="B5953" t="s">
        <v>8592</v>
      </c>
      <c r="C5953">
        <f t="shared" si="92"/>
        <v>10</v>
      </c>
      <c r="D5953" s="1">
        <v>43164</v>
      </c>
      <c r="E5953" s="1">
        <v>43164</v>
      </c>
      <c r="F5953" t="s">
        <v>1289</v>
      </c>
      <c r="G5953" t="s">
        <v>994</v>
      </c>
      <c r="H5953" t="s">
        <v>995</v>
      </c>
      <c r="I5953" t="s">
        <v>37</v>
      </c>
      <c r="J5953" t="s">
        <v>23</v>
      </c>
      <c r="K5953" t="s">
        <v>5283</v>
      </c>
      <c r="L5953" t="s">
        <v>1488</v>
      </c>
      <c r="M5953">
        <v>38671</v>
      </c>
      <c r="N5953" t="s">
        <v>26</v>
      </c>
      <c r="O5953" t="s">
        <v>3572</v>
      </c>
      <c r="P5953" t="s">
        <v>42</v>
      </c>
      <c r="Q5953" t="s">
        <v>71</v>
      </c>
      <c r="R5953" t="s">
        <v>8593</v>
      </c>
      <c r="S5953">
        <v>234.36</v>
      </c>
      <c r="T5953" s="3"/>
    </row>
    <row r="5954" spans="1:20" x14ac:dyDescent="0.3">
      <c r="A5954">
        <v>5953</v>
      </c>
      <c r="B5954" t="s">
        <v>8594</v>
      </c>
      <c r="C5954">
        <f t="shared" si="92"/>
        <v>16</v>
      </c>
      <c r="D5954" s="1">
        <v>43205</v>
      </c>
      <c r="E5954" s="1">
        <v>43211</v>
      </c>
      <c r="F5954" t="s">
        <v>46</v>
      </c>
      <c r="G5954" t="s">
        <v>1498</v>
      </c>
      <c r="H5954" t="s">
        <v>1499</v>
      </c>
      <c r="I5954" t="s">
        <v>98</v>
      </c>
      <c r="J5954" t="s">
        <v>23</v>
      </c>
      <c r="K5954" t="s">
        <v>180</v>
      </c>
      <c r="L5954" t="s">
        <v>100</v>
      </c>
      <c r="M5954">
        <v>77041</v>
      </c>
      <c r="N5954" t="s">
        <v>101</v>
      </c>
      <c r="O5954" t="s">
        <v>8595</v>
      </c>
      <c r="P5954" t="s">
        <v>42</v>
      </c>
      <c r="Q5954" t="s">
        <v>86</v>
      </c>
      <c r="R5954" t="s">
        <v>8596</v>
      </c>
      <c r="S5954">
        <v>20.736000000000001</v>
      </c>
      <c r="T5954" s="3"/>
    </row>
    <row r="5955" spans="1:20" x14ac:dyDescent="0.3">
      <c r="A5955">
        <v>5954</v>
      </c>
      <c r="B5955" t="s">
        <v>8597</v>
      </c>
      <c r="C5955">
        <f t="shared" ref="C5955:C6018" si="93">WEEKNUM(D5955,1)</f>
        <v>14</v>
      </c>
      <c r="D5955" s="1">
        <v>42093</v>
      </c>
      <c r="E5955" s="1">
        <v>42094</v>
      </c>
      <c r="F5955" t="s">
        <v>184</v>
      </c>
      <c r="G5955" t="s">
        <v>7291</v>
      </c>
      <c r="H5955" t="s">
        <v>7292</v>
      </c>
      <c r="I5955" t="s">
        <v>37</v>
      </c>
      <c r="J5955" t="s">
        <v>23</v>
      </c>
      <c r="K5955" t="s">
        <v>262</v>
      </c>
      <c r="L5955" t="s">
        <v>263</v>
      </c>
      <c r="M5955">
        <v>10009</v>
      </c>
      <c r="N5955" t="s">
        <v>144</v>
      </c>
      <c r="O5955" t="s">
        <v>7849</v>
      </c>
      <c r="P5955" t="s">
        <v>42</v>
      </c>
      <c r="Q5955" t="s">
        <v>64</v>
      </c>
      <c r="R5955" t="s">
        <v>7850</v>
      </c>
      <c r="S5955">
        <v>10.5</v>
      </c>
      <c r="T5955" s="3"/>
    </row>
    <row r="5956" spans="1:20" x14ac:dyDescent="0.3">
      <c r="A5956">
        <v>5955</v>
      </c>
      <c r="B5956" t="s">
        <v>8598</v>
      </c>
      <c r="C5956">
        <f t="shared" si="93"/>
        <v>46</v>
      </c>
      <c r="D5956" s="1">
        <v>42319</v>
      </c>
      <c r="E5956" s="1">
        <v>42323</v>
      </c>
      <c r="F5956" t="s">
        <v>19</v>
      </c>
      <c r="G5956" t="s">
        <v>7629</v>
      </c>
      <c r="H5956" t="s">
        <v>7630</v>
      </c>
      <c r="I5956" t="s">
        <v>37</v>
      </c>
      <c r="J5956" t="s">
        <v>23</v>
      </c>
      <c r="K5956" t="s">
        <v>4776</v>
      </c>
      <c r="L5956" t="s">
        <v>143</v>
      </c>
      <c r="M5956">
        <v>19601</v>
      </c>
      <c r="N5956" t="s">
        <v>144</v>
      </c>
      <c r="O5956" t="s">
        <v>6043</v>
      </c>
      <c r="P5956" t="s">
        <v>28</v>
      </c>
      <c r="Q5956" t="s">
        <v>61</v>
      </c>
      <c r="R5956" t="s">
        <v>6044</v>
      </c>
      <c r="S5956">
        <v>23.968</v>
      </c>
      <c r="T5956" s="3"/>
    </row>
    <row r="5957" spans="1:20" x14ac:dyDescent="0.3">
      <c r="A5957">
        <v>5956</v>
      </c>
      <c r="B5957" t="s">
        <v>8598</v>
      </c>
      <c r="C5957">
        <f t="shared" si="93"/>
        <v>46</v>
      </c>
      <c r="D5957" s="1">
        <v>42319</v>
      </c>
      <c r="E5957" s="1">
        <v>42323</v>
      </c>
      <c r="F5957" t="s">
        <v>19</v>
      </c>
      <c r="G5957" t="s">
        <v>7629</v>
      </c>
      <c r="H5957" t="s">
        <v>7630</v>
      </c>
      <c r="I5957" t="s">
        <v>37</v>
      </c>
      <c r="J5957" t="s">
        <v>23</v>
      </c>
      <c r="K5957" t="s">
        <v>4776</v>
      </c>
      <c r="L5957" t="s">
        <v>143</v>
      </c>
      <c r="M5957">
        <v>19601</v>
      </c>
      <c r="N5957" t="s">
        <v>144</v>
      </c>
      <c r="O5957" t="s">
        <v>197</v>
      </c>
      <c r="P5957" t="s">
        <v>28</v>
      </c>
      <c r="Q5957" t="s">
        <v>29</v>
      </c>
      <c r="R5957" t="s">
        <v>198</v>
      </c>
      <c r="S5957">
        <v>521.96</v>
      </c>
      <c r="T5957" s="3"/>
    </row>
    <row r="5958" spans="1:20" x14ac:dyDescent="0.3">
      <c r="A5958">
        <v>5957</v>
      </c>
      <c r="B5958" t="s">
        <v>8599</v>
      </c>
      <c r="C5958">
        <f t="shared" si="93"/>
        <v>11</v>
      </c>
      <c r="D5958" s="1">
        <v>42806</v>
      </c>
      <c r="E5958" s="1">
        <v>42809</v>
      </c>
      <c r="F5958" t="s">
        <v>19</v>
      </c>
      <c r="G5958" t="s">
        <v>1358</v>
      </c>
      <c r="H5958" t="s">
        <v>1359</v>
      </c>
      <c r="I5958" t="s">
        <v>37</v>
      </c>
      <c r="J5958" t="s">
        <v>23</v>
      </c>
      <c r="K5958" t="s">
        <v>123</v>
      </c>
      <c r="L5958" t="s">
        <v>39</v>
      </c>
      <c r="M5958">
        <v>94109</v>
      </c>
      <c r="N5958" t="s">
        <v>40</v>
      </c>
      <c r="O5958" t="s">
        <v>1095</v>
      </c>
      <c r="P5958" t="s">
        <v>42</v>
      </c>
      <c r="Q5958" t="s">
        <v>55</v>
      </c>
      <c r="R5958" t="s">
        <v>1096</v>
      </c>
      <c r="S5958">
        <v>676.55</v>
      </c>
      <c r="T5958" s="3"/>
    </row>
    <row r="5959" spans="1:20" x14ac:dyDescent="0.3">
      <c r="A5959">
        <v>5958</v>
      </c>
      <c r="B5959" t="s">
        <v>8599</v>
      </c>
      <c r="C5959">
        <f t="shared" si="93"/>
        <v>11</v>
      </c>
      <c r="D5959" s="1">
        <v>42806</v>
      </c>
      <c r="E5959" s="1">
        <v>42809</v>
      </c>
      <c r="F5959" t="s">
        <v>19</v>
      </c>
      <c r="G5959" t="s">
        <v>1358</v>
      </c>
      <c r="H5959" t="s">
        <v>1359</v>
      </c>
      <c r="I5959" t="s">
        <v>37</v>
      </c>
      <c r="J5959" t="s">
        <v>23</v>
      </c>
      <c r="K5959" t="s">
        <v>123</v>
      </c>
      <c r="L5959" t="s">
        <v>39</v>
      </c>
      <c r="M5959">
        <v>94109</v>
      </c>
      <c r="N5959" t="s">
        <v>40</v>
      </c>
      <c r="O5959" t="s">
        <v>5166</v>
      </c>
      <c r="P5959" t="s">
        <v>42</v>
      </c>
      <c r="Q5959" t="s">
        <v>74</v>
      </c>
      <c r="R5959" t="s">
        <v>5167</v>
      </c>
      <c r="S5959">
        <v>154.9</v>
      </c>
      <c r="T5959" s="3"/>
    </row>
    <row r="5960" spans="1:20" x14ac:dyDescent="0.3">
      <c r="A5960">
        <v>5959</v>
      </c>
      <c r="B5960" t="s">
        <v>8599</v>
      </c>
      <c r="C5960">
        <f t="shared" si="93"/>
        <v>11</v>
      </c>
      <c r="D5960" s="1">
        <v>42806</v>
      </c>
      <c r="E5960" s="1">
        <v>42809</v>
      </c>
      <c r="F5960" t="s">
        <v>19</v>
      </c>
      <c r="G5960" t="s">
        <v>1358</v>
      </c>
      <c r="H5960" t="s">
        <v>1359</v>
      </c>
      <c r="I5960" t="s">
        <v>37</v>
      </c>
      <c r="J5960" t="s">
        <v>23</v>
      </c>
      <c r="K5960" t="s">
        <v>123</v>
      </c>
      <c r="L5960" t="s">
        <v>39</v>
      </c>
      <c r="M5960">
        <v>94109</v>
      </c>
      <c r="N5960" t="s">
        <v>40</v>
      </c>
      <c r="O5960" t="s">
        <v>2578</v>
      </c>
      <c r="P5960" t="s">
        <v>42</v>
      </c>
      <c r="Q5960" t="s">
        <v>169</v>
      </c>
      <c r="R5960" t="s">
        <v>2579</v>
      </c>
      <c r="S5960">
        <v>30.56</v>
      </c>
      <c r="T5960" s="3"/>
    </row>
    <row r="5961" spans="1:20" x14ac:dyDescent="0.3">
      <c r="A5961">
        <v>5960</v>
      </c>
      <c r="B5961" t="s">
        <v>8599</v>
      </c>
      <c r="C5961">
        <f t="shared" si="93"/>
        <v>11</v>
      </c>
      <c r="D5961" s="1">
        <v>42806</v>
      </c>
      <c r="E5961" s="1">
        <v>42809</v>
      </c>
      <c r="F5961" t="s">
        <v>19</v>
      </c>
      <c r="G5961" t="s">
        <v>1358</v>
      </c>
      <c r="H5961" t="s">
        <v>1359</v>
      </c>
      <c r="I5961" t="s">
        <v>37</v>
      </c>
      <c r="J5961" t="s">
        <v>23</v>
      </c>
      <c r="K5961" t="s">
        <v>123</v>
      </c>
      <c r="L5961" t="s">
        <v>39</v>
      </c>
      <c r="M5961">
        <v>94109</v>
      </c>
      <c r="N5961" t="s">
        <v>40</v>
      </c>
      <c r="O5961" t="s">
        <v>2438</v>
      </c>
      <c r="P5961" t="s">
        <v>28</v>
      </c>
      <c r="Q5961" t="s">
        <v>32</v>
      </c>
      <c r="R5961" t="s">
        <v>2439</v>
      </c>
      <c r="S5961">
        <v>770.35199999999998</v>
      </c>
      <c r="T5961" s="3"/>
    </row>
    <row r="5962" spans="1:20" x14ac:dyDescent="0.3">
      <c r="A5962">
        <v>5961</v>
      </c>
      <c r="B5962" t="s">
        <v>8600</v>
      </c>
      <c r="C5962">
        <f t="shared" si="93"/>
        <v>6</v>
      </c>
      <c r="D5962" s="1">
        <v>43140</v>
      </c>
      <c r="E5962" s="1">
        <v>43145</v>
      </c>
      <c r="F5962" t="s">
        <v>19</v>
      </c>
      <c r="G5962" t="s">
        <v>4241</v>
      </c>
      <c r="H5962" t="s">
        <v>4242</v>
      </c>
      <c r="I5962" t="s">
        <v>37</v>
      </c>
      <c r="J5962" t="s">
        <v>23</v>
      </c>
      <c r="K5962" t="s">
        <v>38</v>
      </c>
      <c r="L5962" t="s">
        <v>39</v>
      </c>
      <c r="M5962">
        <v>90045</v>
      </c>
      <c r="N5962" t="s">
        <v>40</v>
      </c>
      <c r="O5962" t="s">
        <v>4935</v>
      </c>
      <c r="P5962" t="s">
        <v>28</v>
      </c>
      <c r="Q5962" t="s">
        <v>61</v>
      </c>
      <c r="R5962" t="s">
        <v>4936</v>
      </c>
      <c r="S5962">
        <v>21.12</v>
      </c>
      <c r="T5962" s="3"/>
    </row>
    <row r="5963" spans="1:20" x14ac:dyDescent="0.3">
      <c r="A5963">
        <v>5962</v>
      </c>
      <c r="B5963" t="s">
        <v>8601</v>
      </c>
      <c r="C5963">
        <f t="shared" si="93"/>
        <v>46</v>
      </c>
      <c r="D5963" s="1">
        <v>42319</v>
      </c>
      <c r="E5963" s="1">
        <v>42321</v>
      </c>
      <c r="F5963" t="s">
        <v>19</v>
      </c>
      <c r="G5963" t="s">
        <v>178</v>
      </c>
      <c r="H5963" t="s">
        <v>179</v>
      </c>
      <c r="I5963" t="s">
        <v>98</v>
      </c>
      <c r="J5963" t="s">
        <v>23</v>
      </c>
      <c r="K5963" t="s">
        <v>38</v>
      </c>
      <c r="L5963" t="s">
        <v>39</v>
      </c>
      <c r="M5963">
        <v>90004</v>
      </c>
      <c r="N5963" t="s">
        <v>40</v>
      </c>
      <c r="O5963" t="s">
        <v>2005</v>
      </c>
      <c r="P5963" t="s">
        <v>67</v>
      </c>
      <c r="Q5963" t="s">
        <v>68</v>
      </c>
      <c r="R5963" t="s">
        <v>2006</v>
      </c>
      <c r="S5963">
        <v>575.928</v>
      </c>
      <c r="T5963" s="3"/>
    </row>
    <row r="5964" spans="1:20" x14ac:dyDescent="0.3">
      <c r="A5964">
        <v>5963</v>
      </c>
      <c r="B5964" t="s">
        <v>8601</v>
      </c>
      <c r="C5964">
        <f t="shared" si="93"/>
        <v>46</v>
      </c>
      <c r="D5964" s="1">
        <v>42319</v>
      </c>
      <c r="E5964" s="1">
        <v>42321</v>
      </c>
      <c r="F5964" t="s">
        <v>19</v>
      </c>
      <c r="G5964" t="s">
        <v>178</v>
      </c>
      <c r="H5964" t="s">
        <v>179</v>
      </c>
      <c r="I5964" t="s">
        <v>98</v>
      </c>
      <c r="J5964" t="s">
        <v>23</v>
      </c>
      <c r="K5964" t="s">
        <v>38</v>
      </c>
      <c r="L5964" t="s">
        <v>39</v>
      </c>
      <c r="M5964">
        <v>90004</v>
      </c>
      <c r="N5964" t="s">
        <v>40</v>
      </c>
      <c r="O5964" t="s">
        <v>4096</v>
      </c>
      <c r="P5964" t="s">
        <v>42</v>
      </c>
      <c r="Q5964" t="s">
        <v>74</v>
      </c>
      <c r="R5964" t="s">
        <v>4097</v>
      </c>
      <c r="S5964">
        <v>7.78</v>
      </c>
      <c r="T5964" s="3"/>
    </row>
    <row r="5965" spans="1:20" x14ac:dyDescent="0.3">
      <c r="A5965">
        <v>5964</v>
      </c>
      <c r="B5965" t="s">
        <v>8601</v>
      </c>
      <c r="C5965">
        <f t="shared" si="93"/>
        <v>46</v>
      </c>
      <c r="D5965" s="1">
        <v>42319</v>
      </c>
      <c r="E5965" s="1">
        <v>42321</v>
      </c>
      <c r="F5965" t="s">
        <v>19</v>
      </c>
      <c r="G5965" t="s">
        <v>178</v>
      </c>
      <c r="H5965" t="s">
        <v>179</v>
      </c>
      <c r="I5965" t="s">
        <v>98</v>
      </c>
      <c r="J5965" t="s">
        <v>23</v>
      </c>
      <c r="K5965" t="s">
        <v>38</v>
      </c>
      <c r="L5965" t="s">
        <v>39</v>
      </c>
      <c r="M5965">
        <v>90004</v>
      </c>
      <c r="N5965" t="s">
        <v>40</v>
      </c>
      <c r="O5965" t="s">
        <v>2976</v>
      </c>
      <c r="P5965" t="s">
        <v>42</v>
      </c>
      <c r="Q5965" t="s">
        <v>86</v>
      </c>
      <c r="R5965" t="s">
        <v>2977</v>
      </c>
      <c r="S5965">
        <v>123.92</v>
      </c>
      <c r="T5965" s="3"/>
    </row>
    <row r="5966" spans="1:20" x14ac:dyDescent="0.3">
      <c r="A5966">
        <v>5965</v>
      </c>
      <c r="B5966" t="s">
        <v>8602</v>
      </c>
      <c r="C5966">
        <f t="shared" si="93"/>
        <v>34</v>
      </c>
      <c r="D5966" s="1">
        <v>43332</v>
      </c>
      <c r="E5966" s="1">
        <v>43337</v>
      </c>
      <c r="F5966" t="s">
        <v>46</v>
      </c>
      <c r="G5966" t="s">
        <v>7938</v>
      </c>
      <c r="H5966" t="s">
        <v>7939</v>
      </c>
      <c r="I5966" t="s">
        <v>37</v>
      </c>
      <c r="J5966" t="s">
        <v>23</v>
      </c>
      <c r="K5966" t="s">
        <v>123</v>
      </c>
      <c r="L5966" t="s">
        <v>39</v>
      </c>
      <c r="M5966">
        <v>94109</v>
      </c>
      <c r="N5966" t="s">
        <v>40</v>
      </c>
      <c r="O5966" t="s">
        <v>5414</v>
      </c>
      <c r="P5966" t="s">
        <v>42</v>
      </c>
      <c r="Q5966" t="s">
        <v>575</v>
      </c>
      <c r="R5966" t="s">
        <v>5415</v>
      </c>
      <c r="S5966">
        <v>17.22</v>
      </c>
      <c r="T5966" s="3"/>
    </row>
    <row r="5967" spans="1:20" x14ac:dyDescent="0.3">
      <c r="A5967">
        <v>5966</v>
      </c>
      <c r="B5967" t="s">
        <v>8602</v>
      </c>
      <c r="C5967">
        <f t="shared" si="93"/>
        <v>34</v>
      </c>
      <c r="D5967" s="1">
        <v>43332</v>
      </c>
      <c r="E5967" s="1">
        <v>43337</v>
      </c>
      <c r="F5967" t="s">
        <v>46</v>
      </c>
      <c r="G5967" t="s">
        <v>7938</v>
      </c>
      <c r="H5967" t="s">
        <v>7939</v>
      </c>
      <c r="I5967" t="s">
        <v>37</v>
      </c>
      <c r="J5967" t="s">
        <v>23</v>
      </c>
      <c r="K5967" t="s">
        <v>123</v>
      </c>
      <c r="L5967" t="s">
        <v>39</v>
      </c>
      <c r="M5967">
        <v>94109</v>
      </c>
      <c r="N5967" t="s">
        <v>40</v>
      </c>
      <c r="O5967" t="s">
        <v>520</v>
      </c>
      <c r="P5967" t="s">
        <v>42</v>
      </c>
      <c r="Q5967" t="s">
        <v>55</v>
      </c>
      <c r="R5967" t="s">
        <v>521</v>
      </c>
      <c r="S5967">
        <v>226.56</v>
      </c>
      <c r="T5967" s="3"/>
    </row>
    <row r="5968" spans="1:20" x14ac:dyDescent="0.3">
      <c r="A5968">
        <v>5967</v>
      </c>
      <c r="B5968" t="s">
        <v>8602</v>
      </c>
      <c r="C5968">
        <f t="shared" si="93"/>
        <v>34</v>
      </c>
      <c r="D5968" s="1">
        <v>43332</v>
      </c>
      <c r="E5968" s="1">
        <v>43337</v>
      </c>
      <c r="F5968" t="s">
        <v>46</v>
      </c>
      <c r="G5968" t="s">
        <v>7938</v>
      </c>
      <c r="H5968" t="s">
        <v>7939</v>
      </c>
      <c r="I5968" t="s">
        <v>37</v>
      </c>
      <c r="J5968" t="s">
        <v>23</v>
      </c>
      <c r="K5968" t="s">
        <v>123</v>
      </c>
      <c r="L5968" t="s">
        <v>39</v>
      </c>
      <c r="M5968">
        <v>94109</v>
      </c>
      <c r="N5968" t="s">
        <v>40</v>
      </c>
      <c r="O5968" t="s">
        <v>6496</v>
      </c>
      <c r="P5968" t="s">
        <v>67</v>
      </c>
      <c r="Q5968" t="s">
        <v>68</v>
      </c>
      <c r="R5968" t="s">
        <v>6497</v>
      </c>
      <c r="S5968">
        <v>107.88</v>
      </c>
      <c r="T5968" s="3"/>
    </row>
    <row r="5969" spans="1:20" x14ac:dyDescent="0.3">
      <c r="A5969">
        <v>5968</v>
      </c>
      <c r="B5969" t="s">
        <v>8603</v>
      </c>
      <c r="C5969">
        <f t="shared" si="93"/>
        <v>3</v>
      </c>
      <c r="D5969" s="1">
        <v>42750</v>
      </c>
      <c r="E5969" s="1">
        <v>42752</v>
      </c>
      <c r="F5969" t="s">
        <v>184</v>
      </c>
      <c r="G5969" t="s">
        <v>2792</v>
      </c>
      <c r="H5969" t="s">
        <v>2793</v>
      </c>
      <c r="I5969" t="s">
        <v>98</v>
      </c>
      <c r="J5969" t="s">
        <v>23</v>
      </c>
      <c r="K5969" t="s">
        <v>262</v>
      </c>
      <c r="L5969" t="s">
        <v>263</v>
      </c>
      <c r="M5969">
        <v>10009</v>
      </c>
      <c r="N5969" t="s">
        <v>144</v>
      </c>
      <c r="O5969" t="s">
        <v>6540</v>
      </c>
      <c r="P5969" t="s">
        <v>42</v>
      </c>
      <c r="Q5969" t="s">
        <v>86</v>
      </c>
      <c r="R5969" t="s">
        <v>6541</v>
      </c>
      <c r="S5969">
        <v>81.98</v>
      </c>
      <c r="T5969" s="3"/>
    </row>
    <row r="5970" spans="1:20" x14ac:dyDescent="0.3">
      <c r="A5970">
        <v>5969</v>
      </c>
      <c r="B5970" t="s">
        <v>8604</v>
      </c>
      <c r="C5970">
        <f t="shared" si="93"/>
        <v>30</v>
      </c>
      <c r="D5970" s="1">
        <v>42205</v>
      </c>
      <c r="E5970" s="1">
        <v>42207</v>
      </c>
      <c r="F5970" t="s">
        <v>184</v>
      </c>
      <c r="G5970" t="s">
        <v>1958</v>
      </c>
      <c r="H5970" t="s">
        <v>1959</v>
      </c>
      <c r="I5970" t="s">
        <v>22</v>
      </c>
      <c r="J5970" t="s">
        <v>23</v>
      </c>
      <c r="K5970" t="s">
        <v>946</v>
      </c>
      <c r="L5970" t="s">
        <v>39</v>
      </c>
      <c r="M5970">
        <v>92105</v>
      </c>
      <c r="N5970" t="s">
        <v>40</v>
      </c>
      <c r="O5970" t="s">
        <v>3824</v>
      </c>
      <c r="P5970" t="s">
        <v>42</v>
      </c>
      <c r="Q5970" t="s">
        <v>86</v>
      </c>
      <c r="R5970" t="s">
        <v>3825</v>
      </c>
      <c r="S5970">
        <v>104.85</v>
      </c>
      <c r="T5970" s="3"/>
    </row>
    <row r="5971" spans="1:20" x14ac:dyDescent="0.3">
      <c r="A5971">
        <v>5970</v>
      </c>
      <c r="B5971" t="s">
        <v>8604</v>
      </c>
      <c r="C5971">
        <f t="shared" si="93"/>
        <v>30</v>
      </c>
      <c r="D5971" s="1">
        <v>42205</v>
      </c>
      <c r="E5971" s="1">
        <v>42207</v>
      </c>
      <c r="F5971" t="s">
        <v>184</v>
      </c>
      <c r="G5971" t="s">
        <v>1958</v>
      </c>
      <c r="H5971" t="s">
        <v>1959</v>
      </c>
      <c r="I5971" t="s">
        <v>22</v>
      </c>
      <c r="J5971" t="s">
        <v>23</v>
      </c>
      <c r="K5971" t="s">
        <v>946</v>
      </c>
      <c r="L5971" t="s">
        <v>39</v>
      </c>
      <c r="M5971">
        <v>92105</v>
      </c>
      <c r="N5971" t="s">
        <v>40</v>
      </c>
      <c r="O5971" t="s">
        <v>1207</v>
      </c>
      <c r="P5971" t="s">
        <v>42</v>
      </c>
      <c r="Q5971" t="s">
        <v>71</v>
      </c>
      <c r="R5971" t="s">
        <v>1208</v>
      </c>
      <c r="S5971">
        <v>8.7040000000000006</v>
      </c>
      <c r="T5971" s="3"/>
    </row>
    <row r="5972" spans="1:20" x14ac:dyDescent="0.3">
      <c r="A5972">
        <v>5971</v>
      </c>
      <c r="B5972" t="s">
        <v>8604</v>
      </c>
      <c r="C5972">
        <f t="shared" si="93"/>
        <v>30</v>
      </c>
      <c r="D5972" s="1">
        <v>42205</v>
      </c>
      <c r="E5972" s="1">
        <v>42207</v>
      </c>
      <c r="F5972" t="s">
        <v>184</v>
      </c>
      <c r="G5972" t="s">
        <v>1958</v>
      </c>
      <c r="H5972" t="s">
        <v>1959</v>
      </c>
      <c r="I5972" t="s">
        <v>22</v>
      </c>
      <c r="J5972" t="s">
        <v>23</v>
      </c>
      <c r="K5972" t="s">
        <v>946</v>
      </c>
      <c r="L5972" t="s">
        <v>39</v>
      </c>
      <c r="M5972">
        <v>92105</v>
      </c>
      <c r="N5972" t="s">
        <v>40</v>
      </c>
      <c r="O5972" t="s">
        <v>1535</v>
      </c>
      <c r="P5972" t="s">
        <v>42</v>
      </c>
      <c r="Q5972" t="s">
        <v>86</v>
      </c>
      <c r="R5972" t="s">
        <v>1536</v>
      </c>
      <c r="S5972">
        <v>19.920000000000002</v>
      </c>
      <c r="T5972" s="3"/>
    </row>
    <row r="5973" spans="1:20" x14ac:dyDescent="0.3">
      <c r="A5973">
        <v>5972</v>
      </c>
      <c r="B5973" t="s">
        <v>8604</v>
      </c>
      <c r="C5973">
        <f t="shared" si="93"/>
        <v>30</v>
      </c>
      <c r="D5973" s="1">
        <v>42205</v>
      </c>
      <c r="E5973" s="1">
        <v>42207</v>
      </c>
      <c r="F5973" t="s">
        <v>184</v>
      </c>
      <c r="G5973" t="s">
        <v>1958</v>
      </c>
      <c r="H5973" t="s">
        <v>1959</v>
      </c>
      <c r="I5973" t="s">
        <v>22</v>
      </c>
      <c r="J5973" t="s">
        <v>23</v>
      </c>
      <c r="K5973" t="s">
        <v>946</v>
      </c>
      <c r="L5973" t="s">
        <v>39</v>
      </c>
      <c r="M5973">
        <v>92105</v>
      </c>
      <c r="N5973" t="s">
        <v>40</v>
      </c>
      <c r="O5973" t="s">
        <v>2390</v>
      </c>
      <c r="P5973" t="s">
        <v>28</v>
      </c>
      <c r="Q5973" t="s">
        <v>61</v>
      </c>
      <c r="R5973" t="s">
        <v>2391</v>
      </c>
      <c r="S5973">
        <v>43.02</v>
      </c>
      <c r="T5973" s="3"/>
    </row>
    <row r="5974" spans="1:20" x14ac:dyDescent="0.3">
      <c r="A5974">
        <v>5973</v>
      </c>
      <c r="B5974" t="s">
        <v>8605</v>
      </c>
      <c r="C5974">
        <f t="shared" si="93"/>
        <v>6</v>
      </c>
      <c r="D5974" s="1">
        <v>43137</v>
      </c>
      <c r="E5974" s="1">
        <v>43142</v>
      </c>
      <c r="F5974" t="s">
        <v>46</v>
      </c>
      <c r="G5974" t="s">
        <v>3555</v>
      </c>
      <c r="H5974" t="s">
        <v>3556</v>
      </c>
      <c r="I5974" t="s">
        <v>22</v>
      </c>
      <c r="J5974" t="s">
        <v>23</v>
      </c>
      <c r="K5974" t="s">
        <v>262</v>
      </c>
      <c r="L5974" t="s">
        <v>263</v>
      </c>
      <c r="M5974">
        <v>10024</v>
      </c>
      <c r="N5974" t="s">
        <v>144</v>
      </c>
      <c r="O5974" t="s">
        <v>3095</v>
      </c>
      <c r="P5974" t="s">
        <v>28</v>
      </c>
      <c r="Q5974" t="s">
        <v>29</v>
      </c>
      <c r="R5974" t="s">
        <v>3096</v>
      </c>
      <c r="S5974">
        <v>240.78399999999999</v>
      </c>
      <c r="T5974" s="3"/>
    </row>
    <row r="5975" spans="1:20" x14ac:dyDescent="0.3">
      <c r="A5975">
        <v>5974</v>
      </c>
      <c r="B5975" t="s">
        <v>8606</v>
      </c>
      <c r="C5975">
        <f t="shared" si="93"/>
        <v>53</v>
      </c>
      <c r="D5975" s="1">
        <v>42729</v>
      </c>
      <c r="E5975" s="1">
        <v>42733</v>
      </c>
      <c r="F5975" t="s">
        <v>46</v>
      </c>
      <c r="G5975" t="s">
        <v>719</v>
      </c>
      <c r="H5975" t="s">
        <v>720</v>
      </c>
      <c r="I5975" t="s">
        <v>98</v>
      </c>
      <c r="J5975" t="s">
        <v>23</v>
      </c>
      <c r="K5975" t="s">
        <v>262</v>
      </c>
      <c r="L5975" t="s">
        <v>263</v>
      </c>
      <c r="M5975">
        <v>10011</v>
      </c>
      <c r="N5975" t="s">
        <v>144</v>
      </c>
      <c r="O5975" t="s">
        <v>6207</v>
      </c>
      <c r="P5975" t="s">
        <v>42</v>
      </c>
      <c r="Q5975" t="s">
        <v>74</v>
      </c>
      <c r="R5975" t="s">
        <v>6208</v>
      </c>
      <c r="S5975">
        <v>414.96</v>
      </c>
      <c r="T5975" s="3"/>
    </row>
    <row r="5976" spans="1:20" x14ac:dyDescent="0.3">
      <c r="A5976">
        <v>5975</v>
      </c>
      <c r="B5976" t="s">
        <v>8607</v>
      </c>
      <c r="C5976">
        <f t="shared" si="93"/>
        <v>41</v>
      </c>
      <c r="D5976" s="1">
        <v>43016</v>
      </c>
      <c r="E5976" s="1">
        <v>43021</v>
      </c>
      <c r="F5976" t="s">
        <v>46</v>
      </c>
      <c r="G5976" t="s">
        <v>1210</v>
      </c>
      <c r="H5976" t="s">
        <v>1211</v>
      </c>
      <c r="I5976" t="s">
        <v>22</v>
      </c>
      <c r="J5976" t="s">
        <v>23</v>
      </c>
      <c r="K5976" t="s">
        <v>463</v>
      </c>
      <c r="L5976" t="s">
        <v>84</v>
      </c>
      <c r="M5976">
        <v>28205</v>
      </c>
      <c r="N5976" t="s">
        <v>26</v>
      </c>
      <c r="O5976" t="s">
        <v>3449</v>
      </c>
      <c r="P5976" t="s">
        <v>42</v>
      </c>
      <c r="Q5976" t="s">
        <v>55</v>
      </c>
      <c r="R5976" t="s">
        <v>3450</v>
      </c>
      <c r="S5976">
        <v>387.72</v>
      </c>
      <c r="T5976" s="3"/>
    </row>
    <row r="5977" spans="1:20" x14ac:dyDescent="0.3">
      <c r="A5977">
        <v>5976</v>
      </c>
      <c r="B5977" t="s">
        <v>8608</v>
      </c>
      <c r="C5977">
        <f t="shared" si="93"/>
        <v>28</v>
      </c>
      <c r="D5977" s="1">
        <v>43294</v>
      </c>
      <c r="E5977" s="1">
        <v>43298</v>
      </c>
      <c r="F5977" t="s">
        <v>46</v>
      </c>
      <c r="G5977" t="s">
        <v>5803</v>
      </c>
      <c r="H5977" t="s">
        <v>5804</v>
      </c>
      <c r="I5977" t="s">
        <v>37</v>
      </c>
      <c r="J5977" t="s">
        <v>23</v>
      </c>
      <c r="K5977" t="s">
        <v>6504</v>
      </c>
      <c r="L5977" t="s">
        <v>4535</v>
      </c>
      <c r="M5977">
        <v>66212</v>
      </c>
      <c r="N5977" t="s">
        <v>101</v>
      </c>
      <c r="O5977" t="s">
        <v>2873</v>
      </c>
      <c r="P5977" t="s">
        <v>42</v>
      </c>
      <c r="Q5977" t="s">
        <v>55</v>
      </c>
      <c r="R5977" t="s">
        <v>2874</v>
      </c>
      <c r="S5977">
        <v>360.38</v>
      </c>
      <c r="T5977" s="3"/>
    </row>
    <row r="5978" spans="1:20" x14ac:dyDescent="0.3">
      <c r="A5978">
        <v>5977</v>
      </c>
      <c r="B5978" t="s">
        <v>8608</v>
      </c>
      <c r="C5978">
        <f t="shared" si="93"/>
        <v>28</v>
      </c>
      <c r="D5978" s="1">
        <v>43294</v>
      </c>
      <c r="E5978" s="1">
        <v>43298</v>
      </c>
      <c r="F5978" t="s">
        <v>46</v>
      </c>
      <c r="G5978" t="s">
        <v>5803</v>
      </c>
      <c r="H5978" t="s">
        <v>5804</v>
      </c>
      <c r="I5978" t="s">
        <v>37</v>
      </c>
      <c r="J5978" t="s">
        <v>23</v>
      </c>
      <c r="K5978" t="s">
        <v>6504</v>
      </c>
      <c r="L5978" t="s">
        <v>4535</v>
      </c>
      <c r="M5978">
        <v>66212</v>
      </c>
      <c r="N5978" t="s">
        <v>101</v>
      </c>
      <c r="O5978" t="s">
        <v>3870</v>
      </c>
      <c r="P5978" t="s">
        <v>42</v>
      </c>
      <c r="Q5978" t="s">
        <v>86</v>
      </c>
      <c r="R5978" t="s">
        <v>3871</v>
      </c>
      <c r="S5978">
        <v>13.56</v>
      </c>
      <c r="T5978" s="3"/>
    </row>
    <row r="5979" spans="1:20" x14ac:dyDescent="0.3">
      <c r="A5979">
        <v>5978</v>
      </c>
      <c r="B5979" t="s">
        <v>8609</v>
      </c>
      <c r="C5979">
        <f t="shared" si="93"/>
        <v>17</v>
      </c>
      <c r="D5979" s="1">
        <v>43214</v>
      </c>
      <c r="E5979" s="1">
        <v>43215</v>
      </c>
      <c r="F5979" t="s">
        <v>184</v>
      </c>
      <c r="G5979" t="s">
        <v>5321</v>
      </c>
      <c r="H5979" t="s">
        <v>5322</v>
      </c>
      <c r="I5979" t="s">
        <v>22</v>
      </c>
      <c r="J5979" t="s">
        <v>23</v>
      </c>
      <c r="K5979" t="s">
        <v>1824</v>
      </c>
      <c r="L5979" t="s">
        <v>306</v>
      </c>
      <c r="M5979">
        <v>85204</v>
      </c>
      <c r="N5979" t="s">
        <v>40</v>
      </c>
      <c r="O5979" t="s">
        <v>1203</v>
      </c>
      <c r="P5979" t="s">
        <v>67</v>
      </c>
      <c r="Q5979" t="s">
        <v>68</v>
      </c>
      <c r="R5979" t="s">
        <v>1204</v>
      </c>
      <c r="S5979">
        <v>552</v>
      </c>
      <c r="T5979" s="3"/>
    </row>
    <row r="5980" spans="1:20" x14ac:dyDescent="0.3">
      <c r="A5980">
        <v>5979</v>
      </c>
      <c r="B5980" t="s">
        <v>8610</v>
      </c>
      <c r="C5980">
        <f t="shared" si="93"/>
        <v>37</v>
      </c>
      <c r="D5980" s="1">
        <v>42254</v>
      </c>
      <c r="E5980" s="1">
        <v>42260</v>
      </c>
      <c r="F5980" t="s">
        <v>46</v>
      </c>
      <c r="G5980" t="s">
        <v>436</v>
      </c>
      <c r="H5980" t="s">
        <v>437</v>
      </c>
      <c r="I5980" t="s">
        <v>98</v>
      </c>
      <c r="J5980" t="s">
        <v>23</v>
      </c>
      <c r="K5980" t="s">
        <v>4553</v>
      </c>
      <c r="L5980" t="s">
        <v>646</v>
      </c>
      <c r="M5980">
        <v>74133</v>
      </c>
      <c r="N5980" t="s">
        <v>101</v>
      </c>
      <c r="O5980" t="s">
        <v>3827</v>
      </c>
      <c r="P5980" t="s">
        <v>28</v>
      </c>
      <c r="Q5980" t="s">
        <v>52</v>
      </c>
      <c r="R5980" t="s">
        <v>3278</v>
      </c>
      <c r="S5980">
        <v>429.9</v>
      </c>
      <c r="T5980" s="3"/>
    </row>
    <row r="5981" spans="1:20" x14ac:dyDescent="0.3">
      <c r="A5981">
        <v>5980</v>
      </c>
      <c r="B5981" t="s">
        <v>8610</v>
      </c>
      <c r="C5981">
        <f t="shared" si="93"/>
        <v>37</v>
      </c>
      <c r="D5981" s="1">
        <v>42254</v>
      </c>
      <c r="E5981" s="1">
        <v>42260</v>
      </c>
      <c r="F5981" t="s">
        <v>46</v>
      </c>
      <c r="G5981" t="s">
        <v>436</v>
      </c>
      <c r="H5981" t="s">
        <v>437</v>
      </c>
      <c r="I5981" t="s">
        <v>98</v>
      </c>
      <c r="J5981" t="s">
        <v>23</v>
      </c>
      <c r="K5981" t="s">
        <v>4553</v>
      </c>
      <c r="L5981" t="s">
        <v>646</v>
      </c>
      <c r="M5981">
        <v>74133</v>
      </c>
      <c r="N5981" t="s">
        <v>101</v>
      </c>
      <c r="O5981" t="s">
        <v>164</v>
      </c>
      <c r="P5981" t="s">
        <v>42</v>
      </c>
      <c r="Q5981" t="s">
        <v>71</v>
      </c>
      <c r="R5981" t="s">
        <v>165</v>
      </c>
      <c r="S5981">
        <v>32.06</v>
      </c>
      <c r="T5981" s="3"/>
    </row>
    <row r="5982" spans="1:20" x14ac:dyDescent="0.3">
      <c r="A5982">
        <v>5981</v>
      </c>
      <c r="B5982" t="s">
        <v>8610</v>
      </c>
      <c r="C5982">
        <f t="shared" si="93"/>
        <v>37</v>
      </c>
      <c r="D5982" s="1">
        <v>42254</v>
      </c>
      <c r="E5982" s="1">
        <v>42260</v>
      </c>
      <c r="F5982" t="s">
        <v>46</v>
      </c>
      <c r="G5982" t="s">
        <v>436</v>
      </c>
      <c r="H5982" t="s">
        <v>437</v>
      </c>
      <c r="I5982" t="s">
        <v>98</v>
      </c>
      <c r="J5982" t="s">
        <v>23</v>
      </c>
      <c r="K5982" t="s">
        <v>4553</v>
      </c>
      <c r="L5982" t="s">
        <v>646</v>
      </c>
      <c r="M5982">
        <v>74133</v>
      </c>
      <c r="N5982" t="s">
        <v>101</v>
      </c>
      <c r="O5982" t="s">
        <v>714</v>
      </c>
      <c r="P5982" t="s">
        <v>28</v>
      </c>
      <c r="Q5982" t="s">
        <v>32</v>
      </c>
      <c r="R5982" t="s">
        <v>715</v>
      </c>
      <c r="S5982">
        <v>161.96</v>
      </c>
      <c r="T5982" s="3"/>
    </row>
    <row r="5983" spans="1:20" x14ac:dyDescent="0.3">
      <c r="A5983">
        <v>5982</v>
      </c>
      <c r="B5983" t="s">
        <v>8610</v>
      </c>
      <c r="C5983">
        <f t="shared" si="93"/>
        <v>37</v>
      </c>
      <c r="D5983" s="1">
        <v>42254</v>
      </c>
      <c r="E5983" s="1">
        <v>42260</v>
      </c>
      <c r="F5983" t="s">
        <v>46</v>
      </c>
      <c r="G5983" t="s">
        <v>436</v>
      </c>
      <c r="H5983" t="s">
        <v>437</v>
      </c>
      <c r="I5983" t="s">
        <v>98</v>
      </c>
      <c r="J5983" t="s">
        <v>23</v>
      </c>
      <c r="K5983" t="s">
        <v>4553</v>
      </c>
      <c r="L5983" t="s">
        <v>646</v>
      </c>
      <c r="M5983">
        <v>74133</v>
      </c>
      <c r="N5983" t="s">
        <v>101</v>
      </c>
      <c r="O5983" t="s">
        <v>1333</v>
      </c>
      <c r="P5983" t="s">
        <v>42</v>
      </c>
      <c r="Q5983" t="s">
        <v>55</v>
      </c>
      <c r="R5983" t="s">
        <v>1334</v>
      </c>
      <c r="S5983">
        <v>19.86</v>
      </c>
      <c r="T5983" s="3"/>
    </row>
    <row r="5984" spans="1:20" x14ac:dyDescent="0.3">
      <c r="A5984">
        <v>5983</v>
      </c>
      <c r="B5984" t="s">
        <v>8611</v>
      </c>
      <c r="C5984">
        <f t="shared" si="93"/>
        <v>47</v>
      </c>
      <c r="D5984" s="1">
        <v>43060</v>
      </c>
      <c r="E5984" s="1">
        <v>43067</v>
      </c>
      <c r="F5984" t="s">
        <v>46</v>
      </c>
      <c r="G5984" t="s">
        <v>1370</v>
      </c>
      <c r="H5984" t="s">
        <v>1371</v>
      </c>
      <c r="I5984" t="s">
        <v>22</v>
      </c>
      <c r="J5984" t="s">
        <v>23</v>
      </c>
      <c r="K5984" t="s">
        <v>262</v>
      </c>
      <c r="L5984" t="s">
        <v>263</v>
      </c>
      <c r="M5984">
        <v>10035</v>
      </c>
      <c r="N5984" t="s">
        <v>144</v>
      </c>
      <c r="O5984" t="s">
        <v>7338</v>
      </c>
      <c r="P5984" t="s">
        <v>42</v>
      </c>
      <c r="Q5984" t="s">
        <v>86</v>
      </c>
      <c r="R5984" t="s">
        <v>7339</v>
      </c>
      <c r="S5984">
        <v>12.96</v>
      </c>
      <c r="T5984" s="3"/>
    </row>
    <row r="5985" spans="1:20" x14ac:dyDescent="0.3">
      <c r="A5985">
        <v>5984</v>
      </c>
      <c r="B5985" t="s">
        <v>8612</v>
      </c>
      <c r="C5985">
        <f t="shared" si="93"/>
        <v>38</v>
      </c>
      <c r="D5985" s="1">
        <v>43359</v>
      </c>
      <c r="E5985" s="1">
        <v>43361</v>
      </c>
      <c r="F5985" t="s">
        <v>19</v>
      </c>
      <c r="G5985" t="s">
        <v>6494</v>
      </c>
      <c r="H5985" t="s">
        <v>6495</v>
      </c>
      <c r="I5985" t="s">
        <v>22</v>
      </c>
      <c r="J5985" t="s">
        <v>23</v>
      </c>
      <c r="K5985" t="s">
        <v>142</v>
      </c>
      <c r="L5985" t="s">
        <v>143</v>
      </c>
      <c r="M5985">
        <v>19143</v>
      </c>
      <c r="N5985" t="s">
        <v>144</v>
      </c>
      <c r="O5985" t="s">
        <v>2459</v>
      </c>
      <c r="P5985" t="s">
        <v>42</v>
      </c>
      <c r="Q5985" t="s">
        <v>86</v>
      </c>
      <c r="R5985" t="s">
        <v>2460</v>
      </c>
      <c r="S5985">
        <v>20.544</v>
      </c>
      <c r="T5985" s="3"/>
    </row>
    <row r="5986" spans="1:20" x14ac:dyDescent="0.3">
      <c r="A5986">
        <v>5985</v>
      </c>
      <c r="B5986" t="s">
        <v>8613</v>
      </c>
      <c r="C5986">
        <f t="shared" si="93"/>
        <v>29</v>
      </c>
      <c r="D5986" s="1">
        <v>42935</v>
      </c>
      <c r="E5986" s="1">
        <v>42941</v>
      </c>
      <c r="F5986" t="s">
        <v>46</v>
      </c>
      <c r="G5986" t="s">
        <v>4874</v>
      </c>
      <c r="H5986" t="s">
        <v>4875</v>
      </c>
      <c r="I5986" t="s">
        <v>22</v>
      </c>
      <c r="J5986" t="s">
        <v>23</v>
      </c>
      <c r="K5986" t="s">
        <v>7623</v>
      </c>
      <c r="L5986" t="s">
        <v>1488</v>
      </c>
      <c r="M5986">
        <v>39401</v>
      </c>
      <c r="N5986" t="s">
        <v>26</v>
      </c>
      <c r="O5986" t="s">
        <v>5994</v>
      </c>
      <c r="P5986" t="s">
        <v>28</v>
      </c>
      <c r="Q5986" t="s">
        <v>61</v>
      </c>
      <c r="R5986" t="s">
        <v>5995</v>
      </c>
      <c r="S5986">
        <v>185.58</v>
      </c>
      <c r="T5986" s="3"/>
    </row>
    <row r="5987" spans="1:20" x14ac:dyDescent="0.3">
      <c r="A5987">
        <v>5986</v>
      </c>
      <c r="B5987" t="s">
        <v>8613</v>
      </c>
      <c r="C5987">
        <f t="shared" si="93"/>
        <v>29</v>
      </c>
      <c r="D5987" s="1">
        <v>42935</v>
      </c>
      <c r="E5987" s="1">
        <v>42941</v>
      </c>
      <c r="F5987" t="s">
        <v>46</v>
      </c>
      <c r="G5987" t="s">
        <v>4874</v>
      </c>
      <c r="H5987" t="s">
        <v>4875</v>
      </c>
      <c r="I5987" t="s">
        <v>22</v>
      </c>
      <c r="J5987" t="s">
        <v>23</v>
      </c>
      <c r="K5987" t="s">
        <v>7623</v>
      </c>
      <c r="L5987" t="s">
        <v>1488</v>
      </c>
      <c r="M5987">
        <v>39401</v>
      </c>
      <c r="N5987" t="s">
        <v>26</v>
      </c>
      <c r="O5987" t="s">
        <v>6813</v>
      </c>
      <c r="P5987" t="s">
        <v>42</v>
      </c>
      <c r="Q5987" t="s">
        <v>71</v>
      </c>
      <c r="R5987" t="s">
        <v>6814</v>
      </c>
      <c r="S5987">
        <v>77.56</v>
      </c>
      <c r="T5987" s="3"/>
    </row>
    <row r="5988" spans="1:20" x14ac:dyDescent="0.3">
      <c r="A5988">
        <v>5987</v>
      </c>
      <c r="B5988" t="s">
        <v>8613</v>
      </c>
      <c r="C5988">
        <f t="shared" si="93"/>
        <v>29</v>
      </c>
      <c r="D5988" s="1">
        <v>42935</v>
      </c>
      <c r="E5988" s="1">
        <v>42941</v>
      </c>
      <c r="F5988" t="s">
        <v>46</v>
      </c>
      <c r="G5988" t="s">
        <v>4874</v>
      </c>
      <c r="H5988" t="s">
        <v>4875</v>
      </c>
      <c r="I5988" t="s">
        <v>22</v>
      </c>
      <c r="J5988" t="s">
        <v>23</v>
      </c>
      <c r="K5988" t="s">
        <v>7623</v>
      </c>
      <c r="L5988" t="s">
        <v>1488</v>
      </c>
      <c r="M5988">
        <v>39401</v>
      </c>
      <c r="N5988" t="s">
        <v>26</v>
      </c>
      <c r="O5988" t="s">
        <v>883</v>
      </c>
      <c r="P5988" t="s">
        <v>42</v>
      </c>
      <c r="Q5988" t="s">
        <v>55</v>
      </c>
      <c r="R5988" t="s">
        <v>884</v>
      </c>
      <c r="S5988">
        <v>87.92</v>
      </c>
      <c r="T5988" s="3"/>
    </row>
    <row r="5989" spans="1:20" x14ac:dyDescent="0.3">
      <c r="A5989">
        <v>5988</v>
      </c>
      <c r="B5989" t="s">
        <v>8613</v>
      </c>
      <c r="C5989">
        <f t="shared" si="93"/>
        <v>29</v>
      </c>
      <c r="D5989" s="1">
        <v>42935</v>
      </c>
      <c r="E5989" s="1">
        <v>42941</v>
      </c>
      <c r="F5989" t="s">
        <v>46</v>
      </c>
      <c r="G5989" t="s">
        <v>4874</v>
      </c>
      <c r="H5989" t="s">
        <v>4875</v>
      </c>
      <c r="I5989" t="s">
        <v>22</v>
      </c>
      <c r="J5989" t="s">
        <v>23</v>
      </c>
      <c r="K5989" t="s">
        <v>7623</v>
      </c>
      <c r="L5989" t="s">
        <v>1488</v>
      </c>
      <c r="M5989">
        <v>39401</v>
      </c>
      <c r="N5989" t="s">
        <v>26</v>
      </c>
      <c r="O5989" t="s">
        <v>6540</v>
      </c>
      <c r="P5989" t="s">
        <v>42</v>
      </c>
      <c r="Q5989" t="s">
        <v>86</v>
      </c>
      <c r="R5989" t="s">
        <v>6541</v>
      </c>
      <c r="S5989">
        <v>245.94</v>
      </c>
      <c r="T5989" s="3"/>
    </row>
    <row r="5990" spans="1:20" x14ac:dyDescent="0.3">
      <c r="A5990">
        <v>5989</v>
      </c>
      <c r="B5990" t="s">
        <v>8613</v>
      </c>
      <c r="C5990">
        <f t="shared" si="93"/>
        <v>29</v>
      </c>
      <c r="D5990" s="1">
        <v>42935</v>
      </c>
      <c r="E5990" s="1">
        <v>42941</v>
      </c>
      <c r="F5990" t="s">
        <v>46</v>
      </c>
      <c r="G5990" t="s">
        <v>4874</v>
      </c>
      <c r="H5990" t="s">
        <v>4875</v>
      </c>
      <c r="I5990" t="s">
        <v>22</v>
      </c>
      <c r="J5990" t="s">
        <v>23</v>
      </c>
      <c r="K5990" t="s">
        <v>7623</v>
      </c>
      <c r="L5990" t="s">
        <v>1488</v>
      </c>
      <c r="M5990">
        <v>39401</v>
      </c>
      <c r="N5990" t="s">
        <v>26</v>
      </c>
      <c r="O5990" t="s">
        <v>1864</v>
      </c>
      <c r="P5990" t="s">
        <v>42</v>
      </c>
      <c r="Q5990" t="s">
        <v>71</v>
      </c>
      <c r="R5990" t="s">
        <v>1865</v>
      </c>
      <c r="S5990">
        <v>8.6</v>
      </c>
      <c r="T5990" s="3"/>
    </row>
    <row r="5991" spans="1:20" x14ac:dyDescent="0.3">
      <c r="A5991">
        <v>5990</v>
      </c>
      <c r="B5991" t="s">
        <v>8613</v>
      </c>
      <c r="C5991">
        <f t="shared" si="93"/>
        <v>29</v>
      </c>
      <c r="D5991" s="1">
        <v>42935</v>
      </c>
      <c r="E5991" s="1">
        <v>42941</v>
      </c>
      <c r="F5991" t="s">
        <v>46</v>
      </c>
      <c r="G5991" t="s">
        <v>4874</v>
      </c>
      <c r="H5991" t="s">
        <v>4875</v>
      </c>
      <c r="I5991" t="s">
        <v>22</v>
      </c>
      <c r="J5991" t="s">
        <v>23</v>
      </c>
      <c r="K5991" t="s">
        <v>7623</v>
      </c>
      <c r="L5991" t="s">
        <v>1488</v>
      </c>
      <c r="M5991">
        <v>39401</v>
      </c>
      <c r="N5991" t="s">
        <v>26</v>
      </c>
      <c r="O5991" t="s">
        <v>7495</v>
      </c>
      <c r="P5991" t="s">
        <v>28</v>
      </c>
      <c r="Q5991" t="s">
        <v>29</v>
      </c>
      <c r="R5991" t="s">
        <v>7496</v>
      </c>
      <c r="S5991">
        <v>504.9</v>
      </c>
      <c r="T5991" s="3"/>
    </row>
    <row r="5992" spans="1:20" x14ac:dyDescent="0.3">
      <c r="A5992">
        <v>5991</v>
      </c>
      <c r="B5992" t="s">
        <v>8614</v>
      </c>
      <c r="C5992">
        <f t="shared" si="93"/>
        <v>37</v>
      </c>
      <c r="D5992" s="1">
        <v>43358</v>
      </c>
      <c r="E5992" s="1">
        <v>43364</v>
      </c>
      <c r="F5992" t="s">
        <v>46</v>
      </c>
      <c r="G5992" t="s">
        <v>2492</v>
      </c>
      <c r="H5992" t="s">
        <v>2493</v>
      </c>
      <c r="I5992" t="s">
        <v>22</v>
      </c>
      <c r="J5992" t="s">
        <v>23</v>
      </c>
      <c r="K5992" t="s">
        <v>38</v>
      </c>
      <c r="L5992" t="s">
        <v>39</v>
      </c>
      <c r="M5992">
        <v>90049</v>
      </c>
      <c r="N5992" t="s">
        <v>40</v>
      </c>
      <c r="O5992" t="s">
        <v>4728</v>
      </c>
      <c r="P5992" t="s">
        <v>42</v>
      </c>
      <c r="Q5992" t="s">
        <v>71</v>
      </c>
      <c r="R5992" t="s">
        <v>4729</v>
      </c>
      <c r="S5992">
        <v>2357.4879999999998</v>
      </c>
      <c r="T5992" s="3"/>
    </row>
    <row r="5993" spans="1:20" x14ac:dyDescent="0.3">
      <c r="A5993">
        <v>5992</v>
      </c>
      <c r="B5993" t="s">
        <v>8614</v>
      </c>
      <c r="C5993">
        <f t="shared" si="93"/>
        <v>37</v>
      </c>
      <c r="D5993" s="1">
        <v>43358</v>
      </c>
      <c r="E5993" s="1">
        <v>43364</v>
      </c>
      <c r="F5993" t="s">
        <v>46</v>
      </c>
      <c r="G5993" t="s">
        <v>2492</v>
      </c>
      <c r="H5993" t="s">
        <v>2493</v>
      </c>
      <c r="I5993" t="s">
        <v>22</v>
      </c>
      <c r="J5993" t="s">
        <v>23</v>
      </c>
      <c r="K5993" t="s">
        <v>38</v>
      </c>
      <c r="L5993" t="s">
        <v>39</v>
      </c>
      <c r="M5993">
        <v>90049</v>
      </c>
      <c r="N5993" t="s">
        <v>40</v>
      </c>
      <c r="O5993" t="s">
        <v>833</v>
      </c>
      <c r="P5993" t="s">
        <v>67</v>
      </c>
      <c r="Q5993" t="s">
        <v>68</v>
      </c>
      <c r="R5993" t="s">
        <v>834</v>
      </c>
      <c r="S5993">
        <v>369.54399999999998</v>
      </c>
      <c r="T5993" s="3"/>
    </row>
    <row r="5994" spans="1:20" x14ac:dyDescent="0.3">
      <c r="A5994">
        <v>5993</v>
      </c>
      <c r="B5994" t="s">
        <v>8614</v>
      </c>
      <c r="C5994">
        <f t="shared" si="93"/>
        <v>37</v>
      </c>
      <c r="D5994" s="1">
        <v>43358</v>
      </c>
      <c r="E5994" s="1">
        <v>43364</v>
      </c>
      <c r="F5994" t="s">
        <v>46</v>
      </c>
      <c r="G5994" t="s">
        <v>2492</v>
      </c>
      <c r="H5994" t="s">
        <v>2493</v>
      </c>
      <c r="I5994" t="s">
        <v>22</v>
      </c>
      <c r="J5994" t="s">
        <v>23</v>
      </c>
      <c r="K5994" t="s">
        <v>38</v>
      </c>
      <c r="L5994" t="s">
        <v>39</v>
      </c>
      <c r="M5994">
        <v>90049</v>
      </c>
      <c r="N5994" t="s">
        <v>40</v>
      </c>
      <c r="O5994" t="s">
        <v>1538</v>
      </c>
      <c r="P5994" t="s">
        <v>28</v>
      </c>
      <c r="Q5994" t="s">
        <v>32</v>
      </c>
      <c r="R5994" t="s">
        <v>1539</v>
      </c>
      <c r="S5994">
        <v>184.75200000000001</v>
      </c>
      <c r="T5994" s="3"/>
    </row>
    <row r="5995" spans="1:20" x14ac:dyDescent="0.3">
      <c r="A5995">
        <v>5994</v>
      </c>
      <c r="B5995" t="s">
        <v>8615</v>
      </c>
      <c r="C5995">
        <f t="shared" si="93"/>
        <v>50</v>
      </c>
      <c r="D5995" s="1">
        <v>43080</v>
      </c>
      <c r="E5995" s="1">
        <v>43080</v>
      </c>
      <c r="F5995" t="s">
        <v>1289</v>
      </c>
      <c r="G5995" t="s">
        <v>3098</v>
      </c>
      <c r="H5995" t="s">
        <v>3099</v>
      </c>
      <c r="I5995" t="s">
        <v>37</v>
      </c>
      <c r="J5995" t="s">
        <v>23</v>
      </c>
      <c r="K5995" t="s">
        <v>493</v>
      </c>
      <c r="L5995" t="s">
        <v>494</v>
      </c>
      <c r="M5995">
        <v>43229</v>
      </c>
      <c r="N5995" t="s">
        <v>144</v>
      </c>
      <c r="O5995" t="s">
        <v>2811</v>
      </c>
      <c r="P5995" t="s">
        <v>42</v>
      </c>
      <c r="Q5995" t="s">
        <v>55</v>
      </c>
      <c r="R5995" t="s">
        <v>2812</v>
      </c>
      <c r="S5995">
        <v>64.959999999999994</v>
      </c>
      <c r="T5995" s="3"/>
    </row>
    <row r="5996" spans="1:20" x14ac:dyDescent="0.3">
      <c r="A5996">
        <v>5995</v>
      </c>
      <c r="B5996" t="s">
        <v>8615</v>
      </c>
      <c r="C5996">
        <f t="shared" si="93"/>
        <v>50</v>
      </c>
      <c r="D5996" s="1">
        <v>43080</v>
      </c>
      <c r="E5996" s="1">
        <v>43080</v>
      </c>
      <c r="F5996" t="s">
        <v>1289</v>
      </c>
      <c r="G5996" t="s">
        <v>3098</v>
      </c>
      <c r="H5996" t="s">
        <v>3099</v>
      </c>
      <c r="I5996" t="s">
        <v>37</v>
      </c>
      <c r="J5996" t="s">
        <v>23</v>
      </c>
      <c r="K5996" t="s">
        <v>493</v>
      </c>
      <c r="L5996" t="s">
        <v>494</v>
      </c>
      <c r="M5996">
        <v>43229</v>
      </c>
      <c r="N5996" t="s">
        <v>144</v>
      </c>
      <c r="O5996" t="s">
        <v>6833</v>
      </c>
      <c r="P5996" t="s">
        <v>42</v>
      </c>
      <c r="Q5996" t="s">
        <v>575</v>
      </c>
      <c r="R5996" t="s">
        <v>6834</v>
      </c>
      <c r="S5996">
        <v>13.52</v>
      </c>
      <c r="T5996" s="3"/>
    </row>
    <row r="5997" spans="1:20" x14ac:dyDescent="0.3">
      <c r="A5997">
        <v>5996</v>
      </c>
      <c r="B5997" t="s">
        <v>8615</v>
      </c>
      <c r="C5997">
        <f t="shared" si="93"/>
        <v>50</v>
      </c>
      <c r="D5997" s="1">
        <v>43080</v>
      </c>
      <c r="E5997" s="1">
        <v>43080</v>
      </c>
      <c r="F5997" t="s">
        <v>1289</v>
      </c>
      <c r="G5997" t="s">
        <v>3098</v>
      </c>
      <c r="H5997" t="s">
        <v>3099</v>
      </c>
      <c r="I5997" t="s">
        <v>37</v>
      </c>
      <c r="J5997" t="s">
        <v>23</v>
      </c>
      <c r="K5997" t="s">
        <v>493</v>
      </c>
      <c r="L5997" t="s">
        <v>494</v>
      </c>
      <c r="M5997">
        <v>43229</v>
      </c>
      <c r="N5997" t="s">
        <v>144</v>
      </c>
      <c r="O5997" t="s">
        <v>6960</v>
      </c>
      <c r="P5997" t="s">
        <v>28</v>
      </c>
      <c r="Q5997" t="s">
        <v>32</v>
      </c>
      <c r="R5997" t="s">
        <v>6961</v>
      </c>
      <c r="S5997">
        <v>458.43</v>
      </c>
      <c r="T5997" s="3"/>
    </row>
    <row r="5998" spans="1:20" x14ac:dyDescent="0.3">
      <c r="A5998">
        <v>5997</v>
      </c>
      <c r="B5998" t="s">
        <v>8615</v>
      </c>
      <c r="C5998">
        <f t="shared" si="93"/>
        <v>50</v>
      </c>
      <c r="D5998" s="1">
        <v>43080</v>
      </c>
      <c r="E5998" s="1">
        <v>43080</v>
      </c>
      <c r="F5998" t="s">
        <v>1289</v>
      </c>
      <c r="G5998" t="s">
        <v>3098</v>
      </c>
      <c r="H5998" t="s">
        <v>3099</v>
      </c>
      <c r="I5998" t="s">
        <v>37</v>
      </c>
      <c r="J5998" t="s">
        <v>23</v>
      </c>
      <c r="K5998" t="s">
        <v>493</v>
      </c>
      <c r="L5998" t="s">
        <v>494</v>
      </c>
      <c r="M5998">
        <v>43229</v>
      </c>
      <c r="N5998" t="s">
        <v>144</v>
      </c>
      <c r="O5998" t="s">
        <v>2514</v>
      </c>
      <c r="P5998" t="s">
        <v>42</v>
      </c>
      <c r="Q5998" t="s">
        <v>74</v>
      </c>
      <c r="R5998" t="s">
        <v>3338</v>
      </c>
      <c r="S5998">
        <v>387.13600000000002</v>
      </c>
      <c r="T5998" s="3"/>
    </row>
    <row r="5999" spans="1:20" x14ac:dyDescent="0.3">
      <c r="A5999">
        <v>5998</v>
      </c>
      <c r="B5999" t="s">
        <v>8615</v>
      </c>
      <c r="C5999">
        <f t="shared" si="93"/>
        <v>50</v>
      </c>
      <c r="D5999" s="1">
        <v>43080</v>
      </c>
      <c r="E5999" s="1">
        <v>43080</v>
      </c>
      <c r="F5999" t="s">
        <v>1289</v>
      </c>
      <c r="G5999" t="s">
        <v>3098</v>
      </c>
      <c r="H5999" t="s">
        <v>3099</v>
      </c>
      <c r="I5999" t="s">
        <v>37</v>
      </c>
      <c r="J5999" t="s">
        <v>23</v>
      </c>
      <c r="K5999" t="s">
        <v>493</v>
      </c>
      <c r="L5999" t="s">
        <v>494</v>
      </c>
      <c r="M5999">
        <v>43229</v>
      </c>
      <c r="N5999" t="s">
        <v>144</v>
      </c>
      <c r="O5999" t="s">
        <v>3777</v>
      </c>
      <c r="P5999" t="s">
        <v>28</v>
      </c>
      <c r="Q5999" t="s">
        <v>52</v>
      </c>
      <c r="R5999" t="s">
        <v>3778</v>
      </c>
      <c r="S5999">
        <v>328.59</v>
      </c>
      <c r="T5999" s="3"/>
    </row>
    <row r="6000" spans="1:20" x14ac:dyDescent="0.3">
      <c r="A6000">
        <v>5999</v>
      </c>
      <c r="B6000" t="s">
        <v>8616</v>
      </c>
      <c r="C6000">
        <f t="shared" si="93"/>
        <v>50</v>
      </c>
      <c r="D6000" s="1">
        <v>42348</v>
      </c>
      <c r="E6000" s="1">
        <v>42352</v>
      </c>
      <c r="F6000" t="s">
        <v>46</v>
      </c>
      <c r="G6000" t="s">
        <v>581</v>
      </c>
      <c r="H6000" t="s">
        <v>582</v>
      </c>
      <c r="I6000" t="s">
        <v>37</v>
      </c>
      <c r="J6000" t="s">
        <v>23</v>
      </c>
      <c r="K6000" t="s">
        <v>8617</v>
      </c>
      <c r="L6000" t="s">
        <v>6264</v>
      </c>
      <c r="M6000">
        <v>83605</v>
      </c>
      <c r="N6000" t="s">
        <v>40</v>
      </c>
      <c r="O6000" t="s">
        <v>3500</v>
      </c>
      <c r="P6000" t="s">
        <v>28</v>
      </c>
      <c r="Q6000" t="s">
        <v>32</v>
      </c>
      <c r="R6000" t="s">
        <v>3501</v>
      </c>
      <c r="S6000">
        <v>338.35199999999998</v>
      </c>
      <c r="T6000" s="3"/>
    </row>
    <row r="6001" spans="1:20" x14ac:dyDescent="0.3">
      <c r="A6001">
        <v>6000</v>
      </c>
      <c r="B6001" t="s">
        <v>8616</v>
      </c>
      <c r="C6001">
        <f t="shared" si="93"/>
        <v>50</v>
      </c>
      <c r="D6001" s="1">
        <v>42348</v>
      </c>
      <c r="E6001" s="1">
        <v>42352</v>
      </c>
      <c r="F6001" t="s">
        <v>46</v>
      </c>
      <c r="G6001" t="s">
        <v>581</v>
      </c>
      <c r="H6001" t="s">
        <v>582</v>
      </c>
      <c r="I6001" t="s">
        <v>37</v>
      </c>
      <c r="J6001" t="s">
        <v>23</v>
      </c>
      <c r="K6001" t="s">
        <v>8617</v>
      </c>
      <c r="L6001" t="s">
        <v>6264</v>
      </c>
      <c r="M6001">
        <v>83605</v>
      </c>
      <c r="N6001" t="s">
        <v>40</v>
      </c>
      <c r="O6001" t="s">
        <v>2782</v>
      </c>
      <c r="P6001" t="s">
        <v>42</v>
      </c>
      <c r="Q6001" t="s">
        <v>86</v>
      </c>
      <c r="R6001" t="s">
        <v>2783</v>
      </c>
      <c r="S6001">
        <v>25.92</v>
      </c>
      <c r="T6001" s="3"/>
    </row>
    <row r="6002" spans="1:20" x14ac:dyDescent="0.3">
      <c r="A6002">
        <v>6001</v>
      </c>
      <c r="B6002" t="s">
        <v>8616</v>
      </c>
      <c r="C6002">
        <f t="shared" si="93"/>
        <v>50</v>
      </c>
      <c r="D6002" s="1">
        <v>42348</v>
      </c>
      <c r="E6002" s="1">
        <v>42352</v>
      </c>
      <c r="F6002" t="s">
        <v>46</v>
      </c>
      <c r="G6002" t="s">
        <v>581</v>
      </c>
      <c r="H6002" t="s">
        <v>582</v>
      </c>
      <c r="I6002" t="s">
        <v>37</v>
      </c>
      <c r="J6002" t="s">
        <v>23</v>
      </c>
      <c r="K6002" t="s">
        <v>8617</v>
      </c>
      <c r="L6002" t="s">
        <v>6264</v>
      </c>
      <c r="M6002">
        <v>83605</v>
      </c>
      <c r="N6002" t="s">
        <v>40</v>
      </c>
      <c r="O6002" t="s">
        <v>1547</v>
      </c>
      <c r="P6002" t="s">
        <v>42</v>
      </c>
      <c r="Q6002" t="s">
        <v>86</v>
      </c>
      <c r="R6002" t="s">
        <v>1548</v>
      </c>
      <c r="S6002">
        <v>91.36</v>
      </c>
      <c r="T6002" s="3"/>
    </row>
    <row r="6003" spans="1:20" x14ac:dyDescent="0.3">
      <c r="A6003">
        <v>6002</v>
      </c>
      <c r="B6003" t="s">
        <v>8618</v>
      </c>
      <c r="C6003">
        <f t="shared" si="93"/>
        <v>51</v>
      </c>
      <c r="D6003" s="1">
        <v>42351</v>
      </c>
      <c r="E6003" s="1">
        <v>42355</v>
      </c>
      <c r="F6003" t="s">
        <v>46</v>
      </c>
      <c r="G6003" t="s">
        <v>5049</v>
      </c>
      <c r="H6003" t="s">
        <v>5050</v>
      </c>
      <c r="I6003" t="s">
        <v>37</v>
      </c>
      <c r="J6003" t="s">
        <v>23</v>
      </c>
      <c r="K6003" t="s">
        <v>540</v>
      </c>
      <c r="L6003" t="s">
        <v>306</v>
      </c>
      <c r="M6003">
        <v>85023</v>
      </c>
      <c r="N6003" t="s">
        <v>40</v>
      </c>
      <c r="O6003" t="s">
        <v>4577</v>
      </c>
      <c r="P6003" t="s">
        <v>28</v>
      </c>
      <c r="Q6003" t="s">
        <v>61</v>
      </c>
      <c r="R6003" t="s">
        <v>4578</v>
      </c>
      <c r="S6003">
        <v>87.96</v>
      </c>
      <c r="T6003" s="3"/>
    </row>
    <row r="6004" spans="1:20" x14ac:dyDescent="0.3">
      <c r="A6004">
        <v>6003</v>
      </c>
      <c r="B6004" t="s">
        <v>8618</v>
      </c>
      <c r="C6004">
        <f t="shared" si="93"/>
        <v>51</v>
      </c>
      <c r="D6004" s="1">
        <v>42351</v>
      </c>
      <c r="E6004" s="1">
        <v>42355</v>
      </c>
      <c r="F6004" t="s">
        <v>46</v>
      </c>
      <c r="G6004" t="s">
        <v>5049</v>
      </c>
      <c r="H6004" t="s">
        <v>5050</v>
      </c>
      <c r="I6004" t="s">
        <v>37</v>
      </c>
      <c r="J6004" t="s">
        <v>23</v>
      </c>
      <c r="K6004" t="s">
        <v>540</v>
      </c>
      <c r="L6004" t="s">
        <v>306</v>
      </c>
      <c r="M6004">
        <v>85023</v>
      </c>
      <c r="N6004" t="s">
        <v>40</v>
      </c>
      <c r="O6004" t="s">
        <v>2055</v>
      </c>
      <c r="P6004" t="s">
        <v>42</v>
      </c>
      <c r="Q6004" t="s">
        <v>71</v>
      </c>
      <c r="R6004" t="s">
        <v>2056</v>
      </c>
      <c r="S6004">
        <v>5.2140000000000004</v>
      </c>
      <c r="T6004" s="3"/>
    </row>
    <row r="6005" spans="1:20" x14ac:dyDescent="0.3">
      <c r="A6005">
        <v>6004</v>
      </c>
      <c r="B6005" t="s">
        <v>8619</v>
      </c>
      <c r="C6005">
        <f t="shared" si="93"/>
        <v>38</v>
      </c>
      <c r="D6005" s="1">
        <v>43364</v>
      </c>
      <c r="E6005" s="1">
        <v>43370</v>
      </c>
      <c r="F6005" t="s">
        <v>46</v>
      </c>
      <c r="G6005" t="s">
        <v>2452</v>
      </c>
      <c r="H6005" t="s">
        <v>2453</v>
      </c>
      <c r="I6005" t="s">
        <v>22</v>
      </c>
      <c r="J6005" t="s">
        <v>23</v>
      </c>
      <c r="K6005" t="s">
        <v>1419</v>
      </c>
      <c r="L6005" t="s">
        <v>50</v>
      </c>
      <c r="M6005">
        <v>33142</v>
      </c>
      <c r="N6005" t="s">
        <v>26</v>
      </c>
      <c r="O6005" t="s">
        <v>458</v>
      </c>
      <c r="P6005" t="s">
        <v>42</v>
      </c>
      <c r="Q6005" t="s">
        <v>71</v>
      </c>
      <c r="R6005" t="s">
        <v>459</v>
      </c>
      <c r="S6005">
        <v>12.294</v>
      </c>
      <c r="T6005" s="3"/>
    </row>
    <row r="6006" spans="1:20" x14ac:dyDescent="0.3">
      <c r="A6006">
        <v>6005</v>
      </c>
      <c r="B6006" t="s">
        <v>8620</v>
      </c>
      <c r="C6006">
        <f t="shared" si="93"/>
        <v>36</v>
      </c>
      <c r="D6006" s="1">
        <v>43350</v>
      </c>
      <c r="E6006" s="1">
        <v>43354</v>
      </c>
      <c r="F6006" t="s">
        <v>46</v>
      </c>
      <c r="G6006" t="s">
        <v>3067</v>
      </c>
      <c r="H6006" t="s">
        <v>3068</v>
      </c>
      <c r="I6006" t="s">
        <v>22</v>
      </c>
      <c r="J6006" t="s">
        <v>23</v>
      </c>
      <c r="K6006" t="s">
        <v>38</v>
      </c>
      <c r="L6006" t="s">
        <v>39</v>
      </c>
      <c r="M6006">
        <v>90004</v>
      </c>
      <c r="N6006" t="s">
        <v>40</v>
      </c>
      <c r="O6006" t="s">
        <v>2449</v>
      </c>
      <c r="P6006" t="s">
        <v>28</v>
      </c>
      <c r="Q6006" t="s">
        <v>61</v>
      </c>
      <c r="R6006" t="s">
        <v>2450</v>
      </c>
      <c r="S6006">
        <v>19.760000000000002</v>
      </c>
      <c r="T6006" s="3"/>
    </row>
    <row r="6007" spans="1:20" x14ac:dyDescent="0.3">
      <c r="A6007">
        <v>6006</v>
      </c>
      <c r="B6007" t="s">
        <v>8621</v>
      </c>
      <c r="C6007">
        <f t="shared" si="93"/>
        <v>45</v>
      </c>
      <c r="D6007" s="1">
        <v>42676</v>
      </c>
      <c r="E6007" s="1">
        <v>42681</v>
      </c>
      <c r="F6007" t="s">
        <v>46</v>
      </c>
      <c r="G6007" t="s">
        <v>5028</v>
      </c>
      <c r="H6007" t="s">
        <v>5029</v>
      </c>
      <c r="I6007" t="s">
        <v>22</v>
      </c>
      <c r="J6007" t="s">
        <v>23</v>
      </c>
      <c r="K6007" t="s">
        <v>272</v>
      </c>
      <c r="L6007" t="s">
        <v>263</v>
      </c>
      <c r="M6007">
        <v>12180</v>
      </c>
      <c r="N6007" t="s">
        <v>144</v>
      </c>
      <c r="O6007" t="s">
        <v>6599</v>
      </c>
      <c r="P6007" t="s">
        <v>28</v>
      </c>
      <c r="Q6007" t="s">
        <v>32</v>
      </c>
      <c r="R6007" t="s">
        <v>6600</v>
      </c>
      <c r="S6007">
        <v>109.764</v>
      </c>
      <c r="T6007" s="3"/>
    </row>
    <row r="6008" spans="1:20" x14ac:dyDescent="0.3">
      <c r="A6008">
        <v>6007</v>
      </c>
      <c r="B6008" t="s">
        <v>8622</v>
      </c>
      <c r="C6008">
        <f t="shared" si="93"/>
        <v>50</v>
      </c>
      <c r="D6008" s="1">
        <v>43445</v>
      </c>
      <c r="E6008" s="1">
        <v>43452</v>
      </c>
      <c r="F6008" t="s">
        <v>46</v>
      </c>
      <c r="G6008" t="s">
        <v>3958</v>
      </c>
      <c r="H6008" t="s">
        <v>3959</v>
      </c>
      <c r="I6008" t="s">
        <v>37</v>
      </c>
      <c r="J6008" t="s">
        <v>23</v>
      </c>
      <c r="K6008" t="s">
        <v>3927</v>
      </c>
      <c r="L6008" t="s">
        <v>1244</v>
      </c>
      <c r="M6008">
        <v>2740</v>
      </c>
      <c r="N6008" t="s">
        <v>144</v>
      </c>
      <c r="O6008" t="s">
        <v>5312</v>
      </c>
      <c r="P6008" t="s">
        <v>67</v>
      </c>
      <c r="Q6008" t="s">
        <v>68</v>
      </c>
      <c r="R6008" t="s">
        <v>5313</v>
      </c>
      <c r="S6008">
        <v>128.85</v>
      </c>
      <c r="T6008" s="3"/>
    </row>
    <row r="6009" spans="1:20" x14ac:dyDescent="0.3">
      <c r="A6009">
        <v>6008</v>
      </c>
      <c r="B6009" t="s">
        <v>8623</v>
      </c>
      <c r="C6009">
        <f t="shared" si="93"/>
        <v>14</v>
      </c>
      <c r="D6009" s="1">
        <v>43191</v>
      </c>
      <c r="E6009" s="1">
        <v>43193</v>
      </c>
      <c r="F6009" t="s">
        <v>184</v>
      </c>
      <c r="G6009" t="s">
        <v>2763</v>
      </c>
      <c r="H6009" t="s">
        <v>2764</v>
      </c>
      <c r="I6009" t="s">
        <v>37</v>
      </c>
      <c r="J6009" t="s">
        <v>23</v>
      </c>
      <c r="K6009" t="s">
        <v>2581</v>
      </c>
      <c r="L6009" t="s">
        <v>379</v>
      </c>
      <c r="M6009">
        <v>29501</v>
      </c>
      <c r="N6009" t="s">
        <v>26</v>
      </c>
      <c r="O6009" t="s">
        <v>456</v>
      </c>
      <c r="P6009" t="s">
        <v>28</v>
      </c>
      <c r="Q6009" t="s">
        <v>61</v>
      </c>
      <c r="R6009" t="s">
        <v>457</v>
      </c>
      <c r="S6009">
        <v>127.95</v>
      </c>
      <c r="T6009" s="3"/>
    </row>
    <row r="6010" spans="1:20" x14ac:dyDescent="0.3">
      <c r="A6010">
        <v>6009</v>
      </c>
      <c r="B6010" t="s">
        <v>8624</v>
      </c>
      <c r="C6010">
        <f t="shared" si="93"/>
        <v>53</v>
      </c>
      <c r="D6010" s="1">
        <v>42734</v>
      </c>
      <c r="E6010" s="1">
        <v>42738</v>
      </c>
      <c r="F6010" t="s">
        <v>46</v>
      </c>
      <c r="G6010" t="s">
        <v>482</v>
      </c>
      <c r="H6010" t="s">
        <v>483</v>
      </c>
      <c r="I6010" t="s">
        <v>22</v>
      </c>
      <c r="J6010" t="s">
        <v>23</v>
      </c>
      <c r="K6010" t="s">
        <v>38</v>
      </c>
      <c r="L6010" t="s">
        <v>39</v>
      </c>
      <c r="M6010">
        <v>90049</v>
      </c>
      <c r="N6010" t="s">
        <v>40</v>
      </c>
      <c r="O6010" t="s">
        <v>4559</v>
      </c>
      <c r="P6010" t="s">
        <v>42</v>
      </c>
      <c r="Q6010" t="s">
        <v>86</v>
      </c>
      <c r="R6010" t="s">
        <v>4560</v>
      </c>
      <c r="S6010">
        <v>68.52</v>
      </c>
      <c r="T6010" s="3"/>
    </row>
    <row r="6011" spans="1:20" x14ac:dyDescent="0.3">
      <c r="A6011">
        <v>6010</v>
      </c>
      <c r="B6011" t="s">
        <v>8624</v>
      </c>
      <c r="C6011">
        <f t="shared" si="93"/>
        <v>53</v>
      </c>
      <c r="D6011" s="1">
        <v>42734</v>
      </c>
      <c r="E6011" s="1">
        <v>42738</v>
      </c>
      <c r="F6011" t="s">
        <v>46</v>
      </c>
      <c r="G6011" t="s">
        <v>482</v>
      </c>
      <c r="H6011" t="s">
        <v>483</v>
      </c>
      <c r="I6011" t="s">
        <v>22</v>
      </c>
      <c r="J6011" t="s">
        <v>23</v>
      </c>
      <c r="K6011" t="s">
        <v>38</v>
      </c>
      <c r="L6011" t="s">
        <v>39</v>
      </c>
      <c r="M6011">
        <v>90049</v>
      </c>
      <c r="N6011" t="s">
        <v>40</v>
      </c>
      <c r="O6011" t="s">
        <v>1400</v>
      </c>
      <c r="P6011" t="s">
        <v>42</v>
      </c>
      <c r="Q6011" t="s">
        <v>55</v>
      </c>
      <c r="R6011" t="s">
        <v>1401</v>
      </c>
      <c r="S6011">
        <v>74.94</v>
      </c>
      <c r="T6011" s="3"/>
    </row>
    <row r="6012" spans="1:20" x14ac:dyDescent="0.3">
      <c r="A6012">
        <v>6011</v>
      </c>
      <c r="B6012" t="s">
        <v>8624</v>
      </c>
      <c r="C6012">
        <f t="shared" si="93"/>
        <v>53</v>
      </c>
      <c r="D6012" s="1">
        <v>42734</v>
      </c>
      <c r="E6012" s="1">
        <v>42738</v>
      </c>
      <c r="F6012" t="s">
        <v>46</v>
      </c>
      <c r="G6012" t="s">
        <v>482</v>
      </c>
      <c r="H6012" t="s">
        <v>483</v>
      </c>
      <c r="I6012" t="s">
        <v>22</v>
      </c>
      <c r="J6012" t="s">
        <v>23</v>
      </c>
      <c r="K6012" t="s">
        <v>38</v>
      </c>
      <c r="L6012" t="s">
        <v>39</v>
      </c>
      <c r="M6012">
        <v>90049</v>
      </c>
      <c r="N6012" t="s">
        <v>40</v>
      </c>
      <c r="O6012" t="s">
        <v>2595</v>
      </c>
      <c r="P6012" t="s">
        <v>67</v>
      </c>
      <c r="Q6012" t="s">
        <v>680</v>
      </c>
      <c r="R6012" t="s">
        <v>2596</v>
      </c>
      <c r="S6012">
        <v>2548.56</v>
      </c>
      <c r="T6012" s="3"/>
    </row>
    <row r="6013" spans="1:20" x14ac:dyDescent="0.3">
      <c r="A6013">
        <v>6012</v>
      </c>
      <c r="B6013" t="s">
        <v>8624</v>
      </c>
      <c r="C6013">
        <f t="shared" si="93"/>
        <v>53</v>
      </c>
      <c r="D6013" s="1">
        <v>42734</v>
      </c>
      <c r="E6013" s="1">
        <v>42738</v>
      </c>
      <c r="F6013" t="s">
        <v>46</v>
      </c>
      <c r="G6013" t="s">
        <v>482</v>
      </c>
      <c r="H6013" t="s">
        <v>483</v>
      </c>
      <c r="I6013" t="s">
        <v>22</v>
      </c>
      <c r="J6013" t="s">
        <v>23</v>
      </c>
      <c r="K6013" t="s">
        <v>38</v>
      </c>
      <c r="L6013" t="s">
        <v>39</v>
      </c>
      <c r="M6013">
        <v>90049</v>
      </c>
      <c r="N6013" t="s">
        <v>40</v>
      </c>
      <c r="O6013" t="s">
        <v>954</v>
      </c>
      <c r="P6013" t="s">
        <v>42</v>
      </c>
      <c r="Q6013" t="s">
        <v>169</v>
      </c>
      <c r="R6013" t="s">
        <v>955</v>
      </c>
      <c r="S6013">
        <v>271.44</v>
      </c>
      <c r="T6013" s="3"/>
    </row>
    <row r="6014" spans="1:20" x14ac:dyDescent="0.3">
      <c r="A6014">
        <v>6013</v>
      </c>
      <c r="B6014" t="s">
        <v>8624</v>
      </c>
      <c r="C6014">
        <f t="shared" si="93"/>
        <v>53</v>
      </c>
      <c r="D6014" s="1">
        <v>42734</v>
      </c>
      <c r="E6014" s="1">
        <v>42738</v>
      </c>
      <c r="F6014" t="s">
        <v>46</v>
      </c>
      <c r="G6014" t="s">
        <v>482</v>
      </c>
      <c r="H6014" t="s">
        <v>483</v>
      </c>
      <c r="I6014" t="s">
        <v>22</v>
      </c>
      <c r="J6014" t="s">
        <v>23</v>
      </c>
      <c r="K6014" t="s">
        <v>38</v>
      </c>
      <c r="L6014" t="s">
        <v>39</v>
      </c>
      <c r="M6014">
        <v>90049</v>
      </c>
      <c r="N6014" t="s">
        <v>40</v>
      </c>
      <c r="O6014" t="s">
        <v>4781</v>
      </c>
      <c r="P6014" t="s">
        <v>67</v>
      </c>
      <c r="Q6014" t="s">
        <v>68</v>
      </c>
      <c r="R6014" t="s">
        <v>4782</v>
      </c>
      <c r="S6014">
        <v>287.88</v>
      </c>
      <c r="T6014" s="3"/>
    </row>
    <row r="6015" spans="1:20" x14ac:dyDescent="0.3">
      <c r="A6015">
        <v>6014</v>
      </c>
      <c r="B6015" t="s">
        <v>8625</v>
      </c>
      <c r="C6015">
        <f t="shared" si="93"/>
        <v>10</v>
      </c>
      <c r="D6015" s="1">
        <v>42804</v>
      </c>
      <c r="E6015" s="1">
        <v>42805</v>
      </c>
      <c r="F6015" t="s">
        <v>184</v>
      </c>
      <c r="G6015" t="s">
        <v>5103</v>
      </c>
      <c r="H6015" t="s">
        <v>5104</v>
      </c>
      <c r="I6015" t="s">
        <v>98</v>
      </c>
      <c r="J6015" t="s">
        <v>23</v>
      </c>
      <c r="K6015" t="s">
        <v>38</v>
      </c>
      <c r="L6015" t="s">
        <v>39</v>
      </c>
      <c r="M6015">
        <v>90008</v>
      </c>
      <c r="N6015" t="s">
        <v>40</v>
      </c>
      <c r="O6015" t="s">
        <v>4409</v>
      </c>
      <c r="P6015" t="s">
        <v>42</v>
      </c>
      <c r="Q6015" t="s">
        <v>86</v>
      </c>
      <c r="R6015" t="s">
        <v>4410</v>
      </c>
      <c r="S6015">
        <v>14.9</v>
      </c>
      <c r="T6015" s="3"/>
    </row>
    <row r="6016" spans="1:20" x14ac:dyDescent="0.3">
      <c r="A6016">
        <v>6015</v>
      </c>
      <c r="B6016" t="s">
        <v>8625</v>
      </c>
      <c r="C6016">
        <f t="shared" si="93"/>
        <v>10</v>
      </c>
      <c r="D6016" s="1">
        <v>42804</v>
      </c>
      <c r="E6016" s="1">
        <v>42805</v>
      </c>
      <c r="F6016" t="s">
        <v>184</v>
      </c>
      <c r="G6016" t="s">
        <v>5103</v>
      </c>
      <c r="H6016" t="s">
        <v>5104</v>
      </c>
      <c r="I6016" t="s">
        <v>98</v>
      </c>
      <c r="J6016" t="s">
        <v>23</v>
      </c>
      <c r="K6016" t="s">
        <v>38</v>
      </c>
      <c r="L6016" t="s">
        <v>39</v>
      </c>
      <c r="M6016">
        <v>90008</v>
      </c>
      <c r="N6016" t="s">
        <v>40</v>
      </c>
      <c r="O6016" t="s">
        <v>4600</v>
      </c>
      <c r="P6016" t="s">
        <v>67</v>
      </c>
      <c r="Q6016" t="s">
        <v>68</v>
      </c>
      <c r="R6016" t="s">
        <v>4601</v>
      </c>
      <c r="S6016">
        <v>4158.9120000000003</v>
      </c>
      <c r="T6016" s="3"/>
    </row>
    <row r="6017" spans="1:20" x14ac:dyDescent="0.3">
      <c r="A6017">
        <v>6016</v>
      </c>
      <c r="B6017" t="s">
        <v>8626</v>
      </c>
      <c r="C6017">
        <f t="shared" si="93"/>
        <v>15</v>
      </c>
      <c r="D6017" s="1">
        <v>42100</v>
      </c>
      <c r="E6017" s="1">
        <v>42106</v>
      </c>
      <c r="F6017" t="s">
        <v>46</v>
      </c>
      <c r="G6017" t="s">
        <v>6160</v>
      </c>
      <c r="H6017" t="s">
        <v>6161</v>
      </c>
      <c r="I6017" t="s">
        <v>37</v>
      </c>
      <c r="J6017" t="s">
        <v>23</v>
      </c>
      <c r="K6017" t="s">
        <v>38</v>
      </c>
      <c r="L6017" t="s">
        <v>39</v>
      </c>
      <c r="M6017">
        <v>90049</v>
      </c>
      <c r="N6017" t="s">
        <v>40</v>
      </c>
      <c r="O6017" t="s">
        <v>8507</v>
      </c>
      <c r="P6017" t="s">
        <v>28</v>
      </c>
      <c r="Q6017" t="s">
        <v>61</v>
      </c>
      <c r="R6017" t="s">
        <v>8508</v>
      </c>
      <c r="S6017">
        <v>91.96</v>
      </c>
      <c r="T6017" s="3"/>
    </row>
    <row r="6018" spans="1:20" x14ac:dyDescent="0.3">
      <c r="A6018">
        <v>6017</v>
      </c>
      <c r="B6018" t="s">
        <v>8626</v>
      </c>
      <c r="C6018">
        <f t="shared" si="93"/>
        <v>15</v>
      </c>
      <c r="D6018" s="1">
        <v>42100</v>
      </c>
      <c r="E6018" s="1">
        <v>42106</v>
      </c>
      <c r="F6018" t="s">
        <v>46</v>
      </c>
      <c r="G6018" t="s">
        <v>6160</v>
      </c>
      <c r="H6018" t="s">
        <v>6161</v>
      </c>
      <c r="I6018" t="s">
        <v>37</v>
      </c>
      <c r="J6018" t="s">
        <v>23</v>
      </c>
      <c r="K6018" t="s">
        <v>38</v>
      </c>
      <c r="L6018" t="s">
        <v>39</v>
      </c>
      <c r="M6018">
        <v>90049</v>
      </c>
      <c r="N6018" t="s">
        <v>40</v>
      </c>
      <c r="O6018" t="s">
        <v>1133</v>
      </c>
      <c r="P6018" t="s">
        <v>28</v>
      </c>
      <c r="Q6018" t="s">
        <v>61</v>
      </c>
      <c r="R6018" t="s">
        <v>1134</v>
      </c>
      <c r="S6018">
        <v>33.11</v>
      </c>
      <c r="T6018" s="3"/>
    </row>
    <row r="6019" spans="1:20" x14ac:dyDescent="0.3">
      <c r="A6019">
        <v>6018</v>
      </c>
      <c r="B6019" t="s">
        <v>8626</v>
      </c>
      <c r="C6019">
        <f t="shared" ref="C6019:C6082" si="94">WEEKNUM(D6019,1)</f>
        <v>15</v>
      </c>
      <c r="D6019" s="1">
        <v>42100</v>
      </c>
      <c r="E6019" s="1">
        <v>42106</v>
      </c>
      <c r="F6019" t="s">
        <v>46</v>
      </c>
      <c r="G6019" t="s">
        <v>6160</v>
      </c>
      <c r="H6019" t="s">
        <v>6161</v>
      </c>
      <c r="I6019" t="s">
        <v>37</v>
      </c>
      <c r="J6019" t="s">
        <v>23</v>
      </c>
      <c r="K6019" t="s">
        <v>38</v>
      </c>
      <c r="L6019" t="s">
        <v>39</v>
      </c>
      <c r="M6019">
        <v>90049</v>
      </c>
      <c r="N6019" t="s">
        <v>40</v>
      </c>
      <c r="O6019" t="s">
        <v>4666</v>
      </c>
      <c r="P6019" t="s">
        <v>42</v>
      </c>
      <c r="Q6019" t="s">
        <v>86</v>
      </c>
      <c r="R6019" t="s">
        <v>4667</v>
      </c>
      <c r="S6019">
        <v>19.440000000000001</v>
      </c>
      <c r="T6019" s="3"/>
    </row>
    <row r="6020" spans="1:20" x14ac:dyDescent="0.3">
      <c r="A6020">
        <v>6019</v>
      </c>
      <c r="B6020" t="s">
        <v>8626</v>
      </c>
      <c r="C6020">
        <f t="shared" si="94"/>
        <v>15</v>
      </c>
      <c r="D6020" s="1">
        <v>42100</v>
      </c>
      <c r="E6020" s="1">
        <v>42106</v>
      </c>
      <c r="F6020" t="s">
        <v>46</v>
      </c>
      <c r="G6020" t="s">
        <v>6160</v>
      </c>
      <c r="H6020" t="s">
        <v>6161</v>
      </c>
      <c r="I6020" t="s">
        <v>37</v>
      </c>
      <c r="J6020" t="s">
        <v>23</v>
      </c>
      <c r="K6020" t="s">
        <v>38</v>
      </c>
      <c r="L6020" t="s">
        <v>39</v>
      </c>
      <c r="M6020">
        <v>90049</v>
      </c>
      <c r="N6020" t="s">
        <v>40</v>
      </c>
      <c r="O6020" t="s">
        <v>6308</v>
      </c>
      <c r="P6020" t="s">
        <v>42</v>
      </c>
      <c r="Q6020" t="s">
        <v>86</v>
      </c>
      <c r="R6020" t="s">
        <v>6309</v>
      </c>
      <c r="S6020">
        <v>55.48</v>
      </c>
      <c r="T6020" s="3"/>
    </row>
    <row r="6021" spans="1:20" x14ac:dyDescent="0.3">
      <c r="A6021">
        <v>6020</v>
      </c>
      <c r="B6021" t="s">
        <v>8627</v>
      </c>
      <c r="C6021">
        <f t="shared" si="94"/>
        <v>41</v>
      </c>
      <c r="D6021" s="1">
        <v>42282</v>
      </c>
      <c r="E6021" s="1">
        <v>42287</v>
      </c>
      <c r="F6021" t="s">
        <v>19</v>
      </c>
      <c r="G6021" t="s">
        <v>5670</v>
      </c>
      <c r="H6021" t="s">
        <v>5671</v>
      </c>
      <c r="I6021" t="s">
        <v>22</v>
      </c>
      <c r="J6021" t="s">
        <v>23</v>
      </c>
      <c r="K6021" t="s">
        <v>493</v>
      </c>
      <c r="L6021" t="s">
        <v>494</v>
      </c>
      <c r="M6021">
        <v>43229</v>
      </c>
      <c r="N6021" t="s">
        <v>144</v>
      </c>
      <c r="O6021" t="s">
        <v>73</v>
      </c>
      <c r="P6021" t="s">
        <v>42</v>
      </c>
      <c r="Q6021" t="s">
        <v>74</v>
      </c>
      <c r="R6021" t="s">
        <v>75</v>
      </c>
      <c r="S6021">
        <v>91.92</v>
      </c>
      <c r="T6021" s="3"/>
    </row>
    <row r="6022" spans="1:20" x14ac:dyDescent="0.3">
      <c r="A6022">
        <v>6021</v>
      </c>
      <c r="B6022" t="s">
        <v>8628</v>
      </c>
      <c r="C6022">
        <f t="shared" si="94"/>
        <v>33</v>
      </c>
      <c r="D6022" s="1">
        <v>42960</v>
      </c>
      <c r="E6022" s="1">
        <v>42960</v>
      </c>
      <c r="F6022" t="s">
        <v>1289</v>
      </c>
      <c r="G6022" t="s">
        <v>5797</v>
      </c>
      <c r="H6022" t="s">
        <v>5798</v>
      </c>
      <c r="I6022" t="s">
        <v>22</v>
      </c>
      <c r="J6022" t="s">
        <v>23</v>
      </c>
      <c r="K6022" t="s">
        <v>8629</v>
      </c>
      <c r="L6022" t="s">
        <v>734</v>
      </c>
      <c r="M6022">
        <v>70065</v>
      </c>
      <c r="N6022" t="s">
        <v>26</v>
      </c>
      <c r="O6022" t="s">
        <v>5290</v>
      </c>
      <c r="P6022" t="s">
        <v>42</v>
      </c>
      <c r="Q6022" t="s">
        <v>74</v>
      </c>
      <c r="R6022" t="s">
        <v>1429</v>
      </c>
      <c r="S6022">
        <v>17.34</v>
      </c>
      <c r="T6022" s="3"/>
    </row>
    <row r="6023" spans="1:20" x14ac:dyDescent="0.3">
      <c r="A6023">
        <v>6022</v>
      </c>
      <c r="B6023" t="s">
        <v>8628</v>
      </c>
      <c r="C6023">
        <f t="shared" si="94"/>
        <v>33</v>
      </c>
      <c r="D6023" s="1">
        <v>42960</v>
      </c>
      <c r="E6023" s="1">
        <v>42960</v>
      </c>
      <c r="F6023" t="s">
        <v>1289</v>
      </c>
      <c r="G6023" t="s">
        <v>5797</v>
      </c>
      <c r="H6023" t="s">
        <v>5798</v>
      </c>
      <c r="I6023" t="s">
        <v>22</v>
      </c>
      <c r="J6023" t="s">
        <v>23</v>
      </c>
      <c r="K6023" t="s">
        <v>8629</v>
      </c>
      <c r="L6023" t="s">
        <v>734</v>
      </c>
      <c r="M6023">
        <v>70065</v>
      </c>
      <c r="N6023" t="s">
        <v>26</v>
      </c>
      <c r="O6023" t="s">
        <v>1414</v>
      </c>
      <c r="P6023" t="s">
        <v>67</v>
      </c>
      <c r="Q6023" t="s">
        <v>157</v>
      </c>
      <c r="R6023" t="s">
        <v>1415</v>
      </c>
      <c r="S6023">
        <v>71.98</v>
      </c>
      <c r="T6023" s="3"/>
    </row>
    <row r="6024" spans="1:20" x14ac:dyDescent="0.3">
      <c r="A6024">
        <v>6023</v>
      </c>
      <c r="B6024" t="s">
        <v>8630</v>
      </c>
      <c r="C6024">
        <f t="shared" si="94"/>
        <v>47</v>
      </c>
      <c r="D6024" s="1">
        <v>42325</v>
      </c>
      <c r="E6024" s="1">
        <v>42329</v>
      </c>
      <c r="F6024" t="s">
        <v>46</v>
      </c>
      <c r="G6024" t="s">
        <v>775</v>
      </c>
      <c r="H6024" t="s">
        <v>776</v>
      </c>
      <c r="I6024" t="s">
        <v>22</v>
      </c>
      <c r="J6024" t="s">
        <v>23</v>
      </c>
      <c r="K6024" t="s">
        <v>8311</v>
      </c>
      <c r="L6024" t="s">
        <v>100</v>
      </c>
      <c r="M6024">
        <v>75104</v>
      </c>
      <c r="N6024" t="s">
        <v>101</v>
      </c>
      <c r="O6024" t="s">
        <v>497</v>
      </c>
      <c r="P6024" t="s">
        <v>42</v>
      </c>
      <c r="Q6024" t="s">
        <v>169</v>
      </c>
      <c r="R6024" t="s">
        <v>498</v>
      </c>
      <c r="S6024">
        <v>7.08</v>
      </c>
      <c r="T6024" s="3"/>
    </row>
    <row r="6025" spans="1:20" x14ac:dyDescent="0.3">
      <c r="A6025">
        <v>6024</v>
      </c>
      <c r="B6025" t="s">
        <v>8631</v>
      </c>
      <c r="C6025">
        <f t="shared" si="94"/>
        <v>17</v>
      </c>
      <c r="D6025" s="1">
        <v>43214</v>
      </c>
      <c r="E6025" s="1">
        <v>43217</v>
      </c>
      <c r="F6025" t="s">
        <v>184</v>
      </c>
      <c r="G6025" t="s">
        <v>2682</v>
      </c>
      <c r="H6025" t="s">
        <v>2683</v>
      </c>
      <c r="I6025" t="s">
        <v>37</v>
      </c>
      <c r="J6025" t="s">
        <v>23</v>
      </c>
      <c r="K6025" t="s">
        <v>3582</v>
      </c>
      <c r="L6025" t="s">
        <v>1399</v>
      </c>
      <c r="M6025">
        <v>2908</v>
      </c>
      <c r="N6025" t="s">
        <v>144</v>
      </c>
      <c r="O6025" t="s">
        <v>4247</v>
      </c>
      <c r="P6025" t="s">
        <v>67</v>
      </c>
      <c r="Q6025" t="s">
        <v>157</v>
      </c>
      <c r="R6025" t="s">
        <v>4248</v>
      </c>
      <c r="S6025">
        <v>69.98</v>
      </c>
      <c r="T6025" s="3"/>
    </row>
    <row r="6026" spans="1:20" x14ac:dyDescent="0.3">
      <c r="A6026">
        <v>6025</v>
      </c>
      <c r="B6026" t="s">
        <v>8632</v>
      </c>
      <c r="C6026">
        <f t="shared" si="94"/>
        <v>34</v>
      </c>
      <c r="D6026" s="1">
        <v>43336</v>
      </c>
      <c r="E6026" s="1">
        <v>43338</v>
      </c>
      <c r="F6026" t="s">
        <v>19</v>
      </c>
      <c r="G6026" t="s">
        <v>6000</v>
      </c>
      <c r="H6026" t="s">
        <v>6001</v>
      </c>
      <c r="I6026" t="s">
        <v>22</v>
      </c>
      <c r="J6026" t="s">
        <v>23</v>
      </c>
      <c r="K6026" t="s">
        <v>2472</v>
      </c>
      <c r="L6026" t="s">
        <v>494</v>
      </c>
      <c r="M6026">
        <v>43130</v>
      </c>
      <c r="N6026" t="s">
        <v>144</v>
      </c>
      <c r="O6026" t="s">
        <v>8075</v>
      </c>
      <c r="P6026" t="s">
        <v>42</v>
      </c>
      <c r="Q6026" t="s">
        <v>74</v>
      </c>
      <c r="R6026" t="s">
        <v>8076</v>
      </c>
      <c r="S6026">
        <v>646.27200000000005</v>
      </c>
      <c r="T6026" s="3"/>
    </row>
    <row r="6027" spans="1:20" x14ac:dyDescent="0.3">
      <c r="A6027">
        <v>6026</v>
      </c>
      <c r="B6027" t="s">
        <v>8632</v>
      </c>
      <c r="C6027">
        <f t="shared" si="94"/>
        <v>34</v>
      </c>
      <c r="D6027" s="1">
        <v>43336</v>
      </c>
      <c r="E6027" s="1">
        <v>43338</v>
      </c>
      <c r="F6027" t="s">
        <v>19</v>
      </c>
      <c r="G6027" t="s">
        <v>6000</v>
      </c>
      <c r="H6027" t="s">
        <v>6001</v>
      </c>
      <c r="I6027" t="s">
        <v>22</v>
      </c>
      <c r="J6027" t="s">
        <v>23</v>
      </c>
      <c r="K6027" t="s">
        <v>2472</v>
      </c>
      <c r="L6027" t="s">
        <v>494</v>
      </c>
      <c r="M6027">
        <v>43130</v>
      </c>
      <c r="N6027" t="s">
        <v>144</v>
      </c>
      <c r="O6027" t="s">
        <v>2844</v>
      </c>
      <c r="P6027" t="s">
        <v>42</v>
      </c>
      <c r="Q6027" t="s">
        <v>86</v>
      </c>
      <c r="R6027" t="s">
        <v>6816</v>
      </c>
      <c r="S6027">
        <v>10.368</v>
      </c>
      <c r="T6027" s="3"/>
    </row>
    <row r="6028" spans="1:20" x14ac:dyDescent="0.3">
      <c r="A6028">
        <v>6027</v>
      </c>
      <c r="B6028" t="s">
        <v>8633</v>
      </c>
      <c r="C6028">
        <f t="shared" si="94"/>
        <v>8</v>
      </c>
      <c r="D6028" s="1">
        <v>43154</v>
      </c>
      <c r="E6028" s="1">
        <v>43161</v>
      </c>
      <c r="F6028" t="s">
        <v>46</v>
      </c>
      <c r="G6028" t="s">
        <v>4813</v>
      </c>
      <c r="H6028" t="s">
        <v>4814</v>
      </c>
      <c r="I6028" t="s">
        <v>37</v>
      </c>
      <c r="J6028" t="s">
        <v>23</v>
      </c>
      <c r="K6028" t="s">
        <v>91</v>
      </c>
      <c r="L6028" t="s">
        <v>92</v>
      </c>
      <c r="M6028">
        <v>98115</v>
      </c>
      <c r="N6028" t="s">
        <v>40</v>
      </c>
      <c r="O6028" t="s">
        <v>6222</v>
      </c>
      <c r="P6028" t="s">
        <v>42</v>
      </c>
      <c r="Q6028" t="s">
        <v>265</v>
      </c>
      <c r="R6028" t="s">
        <v>6223</v>
      </c>
      <c r="S6028">
        <v>8.4</v>
      </c>
      <c r="T6028" s="3"/>
    </row>
    <row r="6029" spans="1:20" x14ac:dyDescent="0.3">
      <c r="A6029">
        <v>6028</v>
      </c>
      <c r="B6029" t="s">
        <v>8633</v>
      </c>
      <c r="C6029">
        <f t="shared" si="94"/>
        <v>8</v>
      </c>
      <c r="D6029" s="1">
        <v>43154</v>
      </c>
      <c r="E6029" s="1">
        <v>43161</v>
      </c>
      <c r="F6029" t="s">
        <v>46</v>
      </c>
      <c r="G6029" t="s">
        <v>4813</v>
      </c>
      <c r="H6029" t="s">
        <v>4814</v>
      </c>
      <c r="I6029" t="s">
        <v>37</v>
      </c>
      <c r="J6029" t="s">
        <v>23</v>
      </c>
      <c r="K6029" t="s">
        <v>91</v>
      </c>
      <c r="L6029" t="s">
        <v>92</v>
      </c>
      <c r="M6029">
        <v>98115</v>
      </c>
      <c r="N6029" t="s">
        <v>40</v>
      </c>
      <c r="O6029" t="s">
        <v>3251</v>
      </c>
      <c r="P6029" t="s">
        <v>67</v>
      </c>
      <c r="Q6029" t="s">
        <v>68</v>
      </c>
      <c r="R6029" t="s">
        <v>3252</v>
      </c>
      <c r="S6029">
        <v>71.959999999999994</v>
      </c>
      <c r="T6029" s="3"/>
    </row>
    <row r="6030" spans="1:20" x14ac:dyDescent="0.3">
      <c r="A6030">
        <v>6029</v>
      </c>
      <c r="B6030" t="s">
        <v>8634</v>
      </c>
      <c r="C6030">
        <f t="shared" si="94"/>
        <v>47</v>
      </c>
      <c r="D6030" s="1">
        <v>43058</v>
      </c>
      <c r="E6030" s="1">
        <v>43060</v>
      </c>
      <c r="F6030" t="s">
        <v>184</v>
      </c>
      <c r="G6030" t="s">
        <v>2476</v>
      </c>
      <c r="H6030" t="s">
        <v>2477</v>
      </c>
      <c r="I6030" t="s">
        <v>22</v>
      </c>
      <c r="J6030" t="s">
        <v>23</v>
      </c>
      <c r="K6030" t="s">
        <v>1522</v>
      </c>
      <c r="L6030" t="s">
        <v>84</v>
      </c>
      <c r="M6030">
        <v>28540</v>
      </c>
      <c r="N6030" t="s">
        <v>26</v>
      </c>
      <c r="O6030" t="s">
        <v>2665</v>
      </c>
      <c r="P6030" t="s">
        <v>42</v>
      </c>
      <c r="Q6030" t="s">
        <v>64</v>
      </c>
      <c r="R6030" t="s">
        <v>2666</v>
      </c>
      <c r="S6030">
        <v>18.48</v>
      </c>
      <c r="T6030" s="3"/>
    </row>
    <row r="6031" spans="1:20" x14ac:dyDescent="0.3">
      <c r="A6031">
        <v>6030</v>
      </c>
      <c r="B6031" t="s">
        <v>8635</v>
      </c>
      <c r="C6031">
        <f t="shared" si="94"/>
        <v>46</v>
      </c>
      <c r="D6031" s="1">
        <v>43053</v>
      </c>
      <c r="E6031" s="1">
        <v>43054</v>
      </c>
      <c r="F6031" t="s">
        <v>184</v>
      </c>
      <c r="G6031" t="s">
        <v>5566</v>
      </c>
      <c r="H6031" t="s">
        <v>5567</v>
      </c>
      <c r="I6031" t="s">
        <v>22</v>
      </c>
      <c r="J6031" t="s">
        <v>23</v>
      </c>
      <c r="K6031" t="s">
        <v>38</v>
      </c>
      <c r="L6031" t="s">
        <v>39</v>
      </c>
      <c r="M6031">
        <v>90049</v>
      </c>
      <c r="N6031" t="s">
        <v>40</v>
      </c>
      <c r="O6031" t="s">
        <v>3721</v>
      </c>
      <c r="P6031" t="s">
        <v>42</v>
      </c>
      <c r="Q6031" t="s">
        <v>64</v>
      </c>
      <c r="R6031" t="s">
        <v>3722</v>
      </c>
      <c r="S6031">
        <v>9.84</v>
      </c>
      <c r="T6031" s="3"/>
    </row>
    <row r="6032" spans="1:20" x14ac:dyDescent="0.3">
      <c r="A6032">
        <v>6031</v>
      </c>
      <c r="B6032" t="s">
        <v>8636</v>
      </c>
      <c r="C6032">
        <f t="shared" si="94"/>
        <v>27</v>
      </c>
      <c r="D6032" s="1">
        <v>43287</v>
      </c>
      <c r="E6032" s="1">
        <v>43287</v>
      </c>
      <c r="F6032" t="s">
        <v>1289</v>
      </c>
      <c r="G6032" t="s">
        <v>7312</v>
      </c>
      <c r="H6032" t="s">
        <v>7313</v>
      </c>
      <c r="I6032" t="s">
        <v>22</v>
      </c>
      <c r="J6032" t="s">
        <v>23</v>
      </c>
      <c r="K6032" t="s">
        <v>1419</v>
      </c>
      <c r="L6032" t="s">
        <v>50</v>
      </c>
      <c r="M6032">
        <v>33142</v>
      </c>
      <c r="N6032" t="s">
        <v>26</v>
      </c>
      <c r="O6032" t="s">
        <v>4735</v>
      </c>
      <c r="P6032" t="s">
        <v>28</v>
      </c>
      <c r="Q6032" t="s">
        <v>32</v>
      </c>
      <c r="R6032" t="s">
        <v>4736</v>
      </c>
      <c r="S6032">
        <v>239.24</v>
      </c>
      <c r="T6032" s="3"/>
    </row>
    <row r="6033" spans="1:20" x14ac:dyDescent="0.3">
      <c r="A6033">
        <v>6032</v>
      </c>
      <c r="B6033" t="s">
        <v>8637</v>
      </c>
      <c r="C6033">
        <f t="shared" si="94"/>
        <v>52</v>
      </c>
      <c r="D6033" s="1">
        <v>43094</v>
      </c>
      <c r="E6033" s="1">
        <v>43101</v>
      </c>
      <c r="F6033" t="s">
        <v>46</v>
      </c>
      <c r="G6033" t="s">
        <v>1396</v>
      </c>
      <c r="H6033" t="s">
        <v>1397</v>
      </c>
      <c r="I6033" t="s">
        <v>37</v>
      </c>
      <c r="J6033" t="s">
        <v>23</v>
      </c>
      <c r="K6033" t="s">
        <v>8638</v>
      </c>
      <c r="L6033" t="s">
        <v>2697</v>
      </c>
      <c r="M6033">
        <v>3060</v>
      </c>
      <c r="N6033" t="s">
        <v>144</v>
      </c>
      <c r="O6033" t="s">
        <v>4935</v>
      </c>
      <c r="P6033" t="s">
        <v>28</v>
      </c>
      <c r="Q6033" t="s">
        <v>61</v>
      </c>
      <c r="R6033" t="s">
        <v>4936</v>
      </c>
      <c r="S6033">
        <v>21.12</v>
      </c>
      <c r="T6033" s="3"/>
    </row>
    <row r="6034" spans="1:20" x14ac:dyDescent="0.3">
      <c r="A6034">
        <v>6033</v>
      </c>
      <c r="B6034" t="s">
        <v>8639</v>
      </c>
      <c r="C6034">
        <f t="shared" si="94"/>
        <v>17</v>
      </c>
      <c r="D6034" s="1">
        <v>43213</v>
      </c>
      <c r="E6034" s="1">
        <v>43215</v>
      </c>
      <c r="F6034" t="s">
        <v>184</v>
      </c>
      <c r="G6034" t="s">
        <v>1241</v>
      </c>
      <c r="H6034" t="s">
        <v>1242</v>
      </c>
      <c r="I6034" t="s">
        <v>22</v>
      </c>
      <c r="J6034" t="s">
        <v>23</v>
      </c>
      <c r="K6034" t="s">
        <v>262</v>
      </c>
      <c r="L6034" t="s">
        <v>263</v>
      </c>
      <c r="M6034">
        <v>10011</v>
      </c>
      <c r="N6034" t="s">
        <v>144</v>
      </c>
      <c r="O6034" t="s">
        <v>574</v>
      </c>
      <c r="P6034" t="s">
        <v>42</v>
      </c>
      <c r="Q6034" t="s">
        <v>575</v>
      </c>
      <c r="R6034" t="s">
        <v>576</v>
      </c>
      <c r="S6034">
        <v>54.9</v>
      </c>
      <c r="T6034" s="3"/>
    </row>
    <row r="6035" spans="1:20" x14ac:dyDescent="0.3">
      <c r="A6035">
        <v>6034</v>
      </c>
      <c r="B6035" t="s">
        <v>8640</v>
      </c>
      <c r="C6035">
        <f t="shared" si="94"/>
        <v>51</v>
      </c>
      <c r="D6035" s="1">
        <v>42718</v>
      </c>
      <c r="E6035" s="1">
        <v>42722</v>
      </c>
      <c r="F6035" t="s">
        <v>46</v>
      </c>
      <c r="G6035" t="s">
        <v>3795</v>
      </c>
      <c r="H6035" t="s">
        <v>3796</v>
      </c>
      <c r="I6035" t="s">
        <v>98</v>
      </c>
      <c r="J6035" t="s">
        <v>23</v>
      </c>
      <c r="K6035" t="s">
        <v>38</v>
      </c>
      <c r="L6035" t="s">
        <v>39</v>
      </c>
      <c r="M6035">
        <v>90036</v>
      </c>
      <c r="N6035" t="s">
        <v>40</v>
      </c>
      <c r="O6035" t="s">
        <v>6545</v>
      </c>
      <c r="P6035" t="s">
        <v>28</v>
      </c>
      <c r="Q6035" t="s">
        <v>61</v>
      </c>
      <c r="R6035" t="s">
        <v>6546</v>
      </c>
      <c r="S6035">
        <v>15.24</v>
      </c>
      <c r="T6035" s="3"/>
    </row>
    <row r="6036" spans="1:20" x14ac:dyDescent="0.3">
      <c r="A6036">
        <v>6035</v>
      </c>
      <c r="B6036" t="s">
        <v>8641</v>
      </c>
      <c r="C6036">
        <f t="shared" si="94"/>
        <v>17</v>
      </c>
      <c r="D6036" s="1">
        <v>42479</v>
      </c>
      <c r="E6036" s="1">
        <v>42485</v>
      </c>
      <c r="F6036" t="s">
        <v>46</v>
      </c>
      <c r="G6036" t="s">
        <v>2569</v>
      </c>
      <c r="H6036" t="s">
        <v>2570</v>
      </c>
      <c r="I6036" t="s">
        <v>22</v>
      </c>
      <c r="J6036" t="s">
        <v>23</v>
      </c>
      <c r="K6036" t="s">
        <v>4219</v>
      </c>
      <c r="L6036" t="s">
        <v>100</v>
      </c>
      <c r="M6036">
        <v>75007</v>
      </c>
      <c r="N6036" t="s">
        <v>101</v>
      </c>
      <c r="O6036" t="s">
        <v>1608</v>
      </c>
      <c r="P6036" t="s">
        <v>42</v>
      </c>
      <c r="Q6036" t="s">
        <v>74</v>
      </c>
      <c r="R6036" t="s">
        <v>1609</v>
      </c>
      <c r="S6036">
        <v>19.568000000000001</v>
      </c>
      <c r="T6036" s="3"/>
    </row>
    <row r="6037" spans="1:20" x14ac:dyDescent="0.3">
      <c r="A6037">
        <v>6036</v>
      </c>
      <c r="B6037" t="s">
        <v>8641</v>
      </c>
      <c r="C6037">
        <f t="shared" si="94"/>
        <v>17</v>
      </c>
      <c r="D6037" s="1">
        <v>42479</v>
      </c>
      <c r="E6037" s="1">
        <v>42485</v>
      </c>
      <c r="F6037" t="s">
        <v>46</v>
      </c>
      <c r="G6037" t="s">
        <v>2569</v>
      </c>
      <c r="H6037" t="s">
        <v>2570</v>
      </c>
      <c r="I6037" t="s">
        <v>22</v>
      </c>
      <c r="J6037" t="s">
        <v>23</v>
      </c>
      <c r="K6037" t="s">
        <v>4219</v>
      </c>
      <c r="L6037" t="s">
        <v>100</v>
      </c>
      <c r="M6037">
        <v>75007</v>
      </c>
      <c r="N6037" t="s">
        <v>101</v>
      </c>
      <c r="O6037" t="s">
        <v>2982</v>
      </c>
      <c r="P6037" t="s">
        <v>42</v>
      </c>
      <c r="Q6037" t="s">
        <v>71</v>
      </c>
      <c r="R6037" t="s">
        <v>2983</v>
      </c>
      <c r="S6037">
        <v>310.392</v>
      </c>
      <c r="T6037" s="3"/>
    </row>
    <row r="6038" spans="1:20" x14ac:dyDescent="0.3">
      <c r="A6038">
        <v>6037</v>
      </c>
      <c r="B6038" t="s">
        <v>8642</v>
      </c>
      <c r="C6038">
        <f t="shared" si="94"/>
        <v>36</v>
      </c>
      <c r="D6038" s="1">
        <v>42982</v>
      </c>
      <c r="E6038" s="1">
        <v>42986</v>
      </c>
      <c r="F6038" t="s">
        <v>46</v>
      </c>
      <c r="G6038" t="s">
        <v>7162</v>
      </c>
      <c r="H6038" t="s">
        <v>7163</v>
      </c>
      <c r="I6038" t="s">
        <v>22</v>
      </c>
      <c r="J6038" t="s">
        <v>23</v>
      </c>
      <c r="K6038" t="s">
        <v>7974</v>
      </c>
      <c r="L6038" t="s">
        <v>25</v>
      </c>
      <c r="M6038">
        <v>40324</v>
      </c>
      <c r="N6038" t="s">
        <v>26</v>
      </c>
      <c r="O6038" t="s">
        <v>1493</v>
      </c>
      <c r="P6038" t="s">
        <v>28</v>
      </c>
      <c r="Q6038" t="s">
        <v>61</v>
      </c>
      <c r="R6038" t="s">
        <v>1494</v>
      </c>
      <c r="S6038">
        <v>42.6</v>
      </c>
      <c r="T6038" s="3"/>
    </row>
    <row r="6039" spans="1:20" x14ac:dyDescent="0.3">
      <c r="A6039">
        <v>6038</v>
      </c>
      <c r="B6039" t="s">
        <v>8642</v>
      </c>
      <c r="C6039">
        <f t="shared" si="94"/>
        <v>36</v>
      </c>
      <c r="D6039" s="1">
        <v>42982</v>
      </c>
      <c r="E6039" s="1">
        <v>42986</v>
      </c>
      <c r="F6039" t="s">
        <v>46</v>
      </c>
      <c r="G6039" t="s">
        <v>7162</v>
      </c>
      <c r="H6039" t="s">
        <v>7163</v>
      </c>
      <c r="I6039" t="s">
        <v>22</v>
      </c>
      <c r="J6039" t="s">
        <v>23</v>
      </c>
      <c r="K6039" t="s">
        <v>7974</v>
      </c>
      <c r="L6039" t="s">
        <v>25</v>
      </c>
      <c r="M6039">
        <v>40324</v>
      </c>
      <c r="N6039" t="s">
        <v>26</v>
      </c>
      <c r="O6039" t="s">
        <v>1604</v>
      </c>
      <c r="P6039" t="s">
        <v>42</v>
      </c>
      <c r="Q6039" t="s">
        <v>71</v>
      </c>
      <c r="R6039" t="s">
        <v>1605</v>
      </c>
      <c r="S6039">
        <v>113.94</v>
      </c>
      <c r="T6039" s="3"/>
    </row>
    <row r="6040" spans="1:20" x14ac:dyDescent="0.3">
      <c r="A6040">
        <v>6039</v>
      </c>
      <c r="B6040" t="s">
        <v>8642</v>
      </c>
      <c r="C6040">
        <f t="shared" si="94"/>
        <v>36</v>
      </c>
      <c r="D6040" s="1">
        <v>42982</v>
      </c>
      <c r="E6040" s="1">
        <v>42986</v>
      </c>
      <c r="F6040" t="s">
        <v>46</v>
      </c>
      <c r="G6040" t="s">
        <v>7162</v>
      </c>
      <c r="H6040" t="s">
        <v>7163</v>
      </c>
      <c r="I6040" t="s">
        <v>22</v>
      </c>
      <c r="J6040" t="s">
        <v>23</v>
      </c>
      <c r="K6040" t="s">
        <v>7974</v>
      </c>
      <c r="L6040" t="s">
        <v>25</v>
      </c>
      <c r="M6040">
        <v>40324</v>
      </c>
      <c r="N6040" t="s">
        <v>26</v>
      </c>
      <c r="O6040" t="s">
        <v>2217</v>
      </c>
      <c r="P6040" t="s">
        <v>42</v>
      </c>
      <c r="Q6040" t="s">
        <v>55</v>
      </c>
      <c r="R6040" t="s">
        <v>2218</v>
      </c>
      <c r="S6040">
        <v>129.91999999999999</v>
      </c>
      <c r="T6040" s="3"/>
    </row>
    <row r="6041" spans="1:20" x14ac:dyDescent="0.3">
      <c r="A6041">
        <v>6040</v>
      </c>
      <c r="B6041" t="s">
        <v>8642</v>
      </c>
      <c r="C6041">
        <f t="shared" si="94"/>
        <v>36</v>
      </c>
      <c r="D6041" s="1">
        <v>42982</v>
      </c>
      <c r="E6041" s="1">
        <v>42986</v>
      </c>
      <c r="F6041" t="s">
        <v>46</v>
      </c>
      <c r="G6041" t="s">
        <v>7162</v>
      </c>
      <c r="H6041" t="s">
        <v>7163</v>
      </c>
      <c r="I6041" t="s">
        <v>22</v>
      </c>
      <c r="J6041" t="s">
        <v>23</v>
      </c>
      <c r="K6041" t="s">
        <v>7974</v>
      </c>
      <c r="L6041" t="s">
        <v>25</v>
      </c>
      <c r="M6041">
        <v>40324</v>
      </c>
      <c r="N6041" t="s">
        <v>26</v>
      </c>
      <c r="O6041" t="s">
        <v>5175</v>
      </c>
      <c r="P6041" t="s">
        <v>42</v>
      </c>
      <c r="Q6041" t="s">
        <v>64</v>
      </c>
      <c r="R6041" t="s">
        <v>5176</v>
      </c>
      <c r="S6041">
        <v>5.28</v>
      </c>
      <c r="T6041" s="3"/>
    </row>
    <row r="6042" spans="1:20" x14ac:dyDescent="0.3">
      <c r="A6042">
        <v>6041</v>
      </c>
      <c r="B6042" t="s">
        <v>8643</v>
      </c>
      <c r="C6042">
        <f t="shared" si="94"/>
        <v>39</v>
      </c>
      <c r="D6042" s="1">
        <v>43367</v>
      </c>
      <c r="E6042" s="1">
        <v>43372</v>
      </c>
      <c r="F6042" t="s">
        <v>46</v>
      </c>
      <c r="G6042" t="s">
        <v>1170</v>
      </c>
      <c r="H6042" t="s">
        <v>1171</v>
      </c>
      <c r="I6042" t="s">
        <v>37</v>
      </c>
      <c r="J6042" t="s">
        <v>23</v>
      </c>
      <c r="K6042" t="s">
        <v>38</v>
      </c>
      <c r="L6042" t="s">
        <v>39</v>
      </c>
      <c r="M6042">
        <v>90008</v>
      </c>
      <c r="N6042" t="s">
        <v>40</v>
      </c>
      <c r="O6042" t="s">
        <v>4469</v>
      </c>
      <c r="P6042" t="s">
        <v>67</v>
      </c>
      <c r="Q6042" t="s">
        <v>68</v>
      </c>
      <c r="R6042" t="s">
        <v>4470</v>
      </c>
      <c r="S6042">
        <v>859.2</v>
      </c>
      <c r="T6042" s="3"/>
    </row>
    <row r="6043" spans="1:20" x14ac:dyDescent="0.3">
      <c r="A6043">
        <v>6042</v>
      </c>
      <c r="B6043" t="s">
        <v>8643</v>
      </c>
      <c r="C6043">
        <f t="shared" si="94"/>
        <v>39</v>
      </c>
      <c r="D6043" s="1">
        <v>43367</v>
      </c>
      <c r="E6043" s="1">
        <v>43372</v>
      </c>
      <c r="F6043" t="s">
        <v>46</v>
      </c>
      <c r="G6043" t="s">
        <v>1170</v>
      </c>
      <c r="H6043" t="s">
        <v>1171</v>
      </c>
      <c r="I6043" t="s">
        <v>37</v>
      </c>
      <c r="J6043" t="s">
        <v>23</v>
      </c>
      <c r="K6043" t="s">
        <v>38</v>
      </c>
      <c r="L6043" t="s">
        <v>39</v>
      </c>
      <c r="M6043">
        <v>90008</v>
      </c>
      <c r="N6043" t="s">
        <v>40</v>
      </c>
      <c r="O6043" t="s">
        <v>8644</v>
      </c>
      <c r="P6043" t="s">
        <v>67</v>
      </c>
      <c r="Q6043" t="s">
        <v>680</v>
      </c>
      <c r="R6043" t="s">
        <v>8645</v>
      </c>
      <c r="S6043">
        <v>506.28</v>
      </c>
      <c r="T6043" s="3"/>
    </row>
    <row r="6044" spans="1:20" x14ac:dyDescent="0.3">
      <c r="A6044">
        <v>6043</v>
      </c>
      <c r="B6044" t="s">
        <v>8646</v>
      </c>
      <c r="C6044">
        <f t="shared" si="94"/>
        <v>5</v>
      </c>
      <c r="D6044" s="1">
        <v>42770</v>
      </c>
      <c r="E6044" s="1">
        <v>42774</v>
      </c>
      <c r="F6044" t="s">
        <v>46</v>
      </c>
      <c r="G6044" t="s">
        <v>160</v>
      </c>
      <c r="H6044" t="s">
        <v>161</v>
      </c>
      <c r="I6044" t="s">
        <v>22</v>
      </c>
      <c r="J6044" t="s">
        <v>23</v>
      </c>
      <c r="K6044" t="s">
        <v>2136</v>
      </c>
      <c r="L6044" t="s">
        <v>306</v>
      </c>
      <c r="M6044">
        <v>85635</v>
      </c>
      <c r="N6044" t="s">
        <v>40</v>
      </c>
      <c r="O6044" t="s">
        <v>4417</v>
      </c>
      <c r="P6044" t="s">
        <v>28</v>
      </c>
      <c r="Q6044" t="s">
        <v>61</v>
      </c>
      <c r="R6044" t="s">
        <v>4418</v>
      </c>
      <c r="S6044">
        <v>14.368</v>
      </c>
      <c r="T6044" s="3"/>
    </row>
    <row r="6045" spans="1:20" x14ac:dyDescent="0.3">
      <c r="A6045">
        <v>6044</v>
      </c>
      <c r="B6045" t="s">
        <v>8647</v>
      </c>
      <c r="C6045">
        <f t="shared" si="94"/>
        <v>20</v>
      </c>
      <c r="D6045" s="1">
        <v>43239</v>
      </c>
      <c r="E6045" s="1">
        <v>43244</v>
      </c>
      <c r="F6045" t="s">
        <v>19</v>
      </c>
      <c r="G6045" t="s">
        <v>2825</v>
      </c>
      <c r="H6045" t="s">
        <v>2826</v>
      </c>
      <c r="I6045" t="s">
        <v>37</v>
      </c>
      <c r="J6045" t="s">
        <v>23</v>
      </c>
      <c r="K6045" t="s">
        <v>5142</v>
      </c>
      <c r="L6045" t="s">
        <v>331</v>
      </c>
      <c r="M6045">
        <v>37918</v>
      </c>
      <c r="N6045" t="s">
        <v>26</v>
      </c>
      <c r="O6045" t="s">
        <v>2096</v>
      </c>
      <c r="P6045" t="s">
        <v>28</v>
      </c>
      <c r="Q6045" t="s">
        <v>32</v>
      </c>
      <c r="R6045" t="s">
        <v>2097</v>
      </c>
      <c r="S6045">
        <v>314.35199999999998</v>
      </c>
      <c r="T6045" s="3"/>
    </row>
    <row r="6046" spans="1:20" x14ac:dyDescent="0.3">
      <c r="A6046">
        <v>6045</v>
      </c>
      <c r="B6046" t="s">
        <v>8647</v>
      </c>
      <c r="C6046">
        <f t="shared" si="94"/>
        <v>20</v>
      </c>
      <c r="D6046" s="1">
        <v>43239</v>
      </c>
      <c r="E6046" s="1">
        <v>43244</v>
      </c>
      <c r="F6046" t="s">
        <v>19</v>
      </c>
      <c r="G6046" t="s">
        <v>2825</v>
      </c>
      <c r="H6046" t="s">
        <v>2826</v>
      </c>
      <c r="I6046" t="s">
        <v>37</v>
      </c>
      <c r="J6046" t="s">
        <v>23</v>
      </c>
      <c r="K6046" t="s">
        <v>5142</v>
      </c>
      <c r="L6046" t="s">
        <v>331</v>
      </c>
      <c r="M6046">
        <v>37918</v>
      </c>
      <c r="N6046" t="s">
        <v>26</v>
      </c>
      <c r="O6046" t="s">
        <v>4184</v>
      </c>
      <c r="P6046" t="s">
        <v>42</v>
      </c>
      <c r="Q6046" t="s">
        <v>86</v>
      </c>
      <c r="R6046" t="s">
        <v>4185</v>
      </c>
      <c r="S6046">
        <v>27.888000000000002</v>
      </c>
      <c r="T6046" s="3"/>
    </row>
    <row r="6047" spans="1:20" x14ac:dyDescent="0.3">
      <c r="A6047">
        <v>6046</v>
      </c>
      <c r="B6047" t="s">
        <v>8648</v>
      </c>
      <c r="C6047">
        <f t="shared" si="94"/>
        <v>36</v>
      </c>
      <c r="D6047" s="1">
        <v>42616</v>
      </c>
      <c r="E6047" s="1">
        <v>42621</v>
      </c>
      <c r="F6047" t="s">
        <v>46</v>
      </c>
      <c r="G6047" t="s">
        <v>3670</v>
      </c>
      <c r="H6047" t="s">
        <v>3671</v>
      </c>
      <c r="I6047" t="s">
        <v>37</v>
      </c>
      <c r="J6047" t="s">
        <v>23</v>
      </c>
      <c r="K6047" t="s">
        <v>1310</v>
      </c>
      <c r="L6047" t="s">
        <v>306</v>
      </c>
      <c r="M6047">
        <v>85705</v>
      </c>
      <c r="N6047" t="s">
        <v>40</v>
      </c>
      <c r="O6047" t="s">
        <v>4261</v>
      </c>
      <c r="P6047" t="s">
        <v>28</v>
      </c>
      <c r="Q6047" t="s">
        <v>61</v>
      </c>
      <c r="R6047" t="s">
        <v>4262</v>
      </c>
      <c r="S6047">
        <v>238.15199999999999</v>
      </c>
      <c r="T6047" s="3"/>
    </row>
    <row r="6048" spans="1:20" x14ac:dyDescent="0.3">
      <c r="A6048">
        <v>6047</v>
      </c>
      <c r="B6048" t="s">
        <v>8649</v>
      </c>
      <c r="C6048">
        <f t="shared" si="94"/>
        <v>23</v>
      </c>
      <c r="D6048" s="1">
        <v>42895</v>
      </c>
      <c r="E6048" s="1">
        <v>42902</v>
      </c>
      <c r="F6048" t="s">
        <v>46</v>
      </c>
      <c r="G6048" t="s">
        <v>6284</v>
      </c>
      <c r="H6048" t="s">
        <v>6285</v>
      </c>
      <c r="I6048" t="s">
        <v>98</v>
      </c>
      <c r="J6048" t="s">
        <v>23</v>
      </c>
      <c r="K6048" t="s">
        <v>405</v>
      </c>
      <c r="L6048" t="s">
        <v>225</v>
      </c>
      <c r="M6048">
        <v>55407</v>
      </c>
      <c r="N6048" t="s">
        <v>101</v>
      </c>
      <c r="O6048" t="s">
        <v>8265</v>
      </c>
      <c r="P6048" t="s">
        <v>28</v>
      </c>
      <c r="Q6048" t="s">
        <v>52</v>
      </c>
      <c r="R6048" t="s">
        <v>8266</v>
      </c>
      <c r="S6048">
        <v>692.94</v>
      </c>
      <c r="T6048" s="3"/>
    </row>
    <row r="6049" spans="1:20" x14ac:dyDescent="0.3">
      <c r="A6049">
        <v>6048</v>
      </c>
      <c r="B6049" t="s">
        <v>8650</v>
      </c>
      <c r="C6049">
        <f t="shared" si="94"/>
        <v>46</v>
      </c>
      <c r="D6049" s="1">
        <v>42681</v>
      </c>
      <c r="E6049" s="1">
        <v>42685</v>
      </c>
      <c r="F6049" t="s">
        <v>46</v>
      </c>
      <c r="G6049" t="s">
        <v>2408</v>
      </c>
      <c r="H6049" t="s">
        <v>2409</v>
      </c>
      <c r="I6049" t="s">
        <v>37</v>
      </c>
      <c r="J6049" t="s">
        <v>23</v>
      </c>
      <c r="K6049" t="s">
        <v>1419</v>
      </c>
      <c r="L6049" t="s">
        <v>50</v>
      </c>
      <c r="M6049">
        <v>33142</v>
      </c>
      <c r="N6049" t="s">
        <v>26</v>
      </c>
      <c r="O6049" t="s">
        <v>2215</v>
      </c>
      <c r="P6049" t="s">
        <v>42</v>
      </c>
      <c r="Q6049" t="s">
        <v>71</v>
      </c>
      <c r="R6049" t="s">
        <v>2216</v>
      </c>
      <c r="S6049">
        <v>16.146000000000001</v>
      </c>
      <c r="T6049" s="3"/>
    </row>
    <row r="6050" spans="1:20" x14ac:dyDescent="0.3">
      <c r="A6050">
        <v>6049</v>
      </c>
      <c r="B6050" t="s">
        <v>8650</v>
      </c>
      <c r="C6050">
        <f t="shared" si="94"/>
        <v>46</v>
      </c>
      <c r="D6050" s="1">
        <v>42681</v>
      </c>
      <c r="E6050" s="1">
        <v>42685</v>
      </c>
      <c r="F6050" t="s">
        <v>46</v>
      </c>
      <c r="G6050" t="s">
        <v>2408</v>
      </c>
      <c r="H6050" t="s">
        <v>2409</v>
      </c>
      <c r="I6050" t="s">
        <v>37</v>
      </c>
      <c r="J6050" t="s">
        <v>23</v>
      </c>
      <c r="K6050" t="s">
        <v>1419</v>
      </c>
      <c r="L6050" t="s">
        <v>50</v>
      </c>
      <c r="M6050">
        <v>33142</v>
      </c>
      <c r="N6050" t="s">
        <v>26</v>
      </c>
      <c r="O6050" t="s">
        <v>4723</v>
      </c>
      <c r="P6050" t="s">
        <v>42</v>
      </c>
      <c r="Q6050" t="s">
        <v>71</v>
      </c>
      <c r="R6050" t="s">
        <v>4724</v>
      </c>
      <c r="S6050">
        <v>1345.4849999999999</v>
      </c>
      <c r="T6050" s="3"/>
    </row>
    <row r="6051" spans="1:20" x14ac:dyDescent="0.3">
      <c r="A6051">
        <v>6050</v>
      </c>
      <c r="B6051" t="s">
        <v>8651</v>
      </c>
      <c r="C6051">
        <f t="shared" si="94"/>
        <v>24</v>
      </c>
      <c r="D6051" s="1">
        <v>42901</v>
      </c>
      <c r="E6051" s="1">
        <v>42904</v>
      </c>
      <c r="F6051" t="s">
        <v>184</v>
      </c>
      <c r="G6051" t="s">
        <v>1746</v>
      </c>
      <c r="H6051" t="s">
        <v>1747</v>
      </c>
      <c r="I6051" t="s">
        <v>22</v>
      </c>
      <c r="J6051" t="s">
        <v>23</v>
      </c>
      <c r="K6051" t="s">
        <v>180</v>
      </c>
      <c r="L6051" t="s">
        <v>100</v>
      </c>
      <c r="M6051">
        <v>77036</v>
      </c>
      <c r="N6051" t="s">
        <v>101</v>
      </c>
      <c r="O6051" t="s">
        <v>7720</v>
      </c>
      <c r="P6051" t="s">
        <v>42</v>
      </c>
      <c r="Q6051" t="s">
        <v>86</v>
      </c>
      <c r="R6051" t="s">
        <v>7721</v>
      </c>
      <c r="S6051">
        <v>173.488</v>
      </c>
      <c r="T6051" s="3"/>
    </row>
    <row r="6052" spans="1:20" x14ac:dyDescent="0.3">
      <c r="A6052">
        <v>6051</v>
      </c>
      <c r="B6052" t="s">
        <v>8652</v>
      </c>
      <c r="C6052">
        <f t="shared" si="94"/>
        <v>18</v>
      </c>
      <c r="D6052" s="1">
        <v>42485</v>
      </c>
      <c r="E6052" s="1">
        <v>42490</v>
      </c>
      <c r="F6052" t="s">
        <v>46</v>
      </c>
      <c r="G6052" t="s">
        <v>8653</v>
      </c>
      <c r="H6052" t="s">
        <v>8654</v>
      </c>
      <c r="I6052" t="s">
        <v>22</v>
      </c>
      <c r="J6052" t="s">
        <v>23</v>
      </c>
      <c r="K6052" t="s">
        <v>2550</v>
      </c>
      <c r="L6052" t="s">
        <v>110</v>
      </c>
      <c r="M6052">
        <v>53209</v>
      </c>
      <c r="N6052" t="s">
        <v>101</v>
      </c>
      <c r="O6052" t="s">
        <v>1313</v>
      </c>
      <c r="P6052" t="s">
        <v>42</v>
      </c>
      <c r="Q6052" t="s">
        <v>64</v>
      </c>
      <c r="R6052" t="s">
        <v>1314</v>
      </c>
      <c r="S6052">
        <v>57.75</v>
      </c>
      <c r="T6052" s="3"/>
    </row>
    <row r="6053" spans="1:20" x14ac:dyDescent="0.3">
      <c r="A6053">
        <v>6052</v>
      </c>
      <c r="B6053" t="s">
        <v>8652</v>
      </c>
      <c r="C6053">
        <f t="shared" si="94"/>
        <v>18</v>
      </c>
      <c r="D6053" s="1">
        <v>42485</v>
      </c>
      <c r="E6053" s="1">
        <v>42490</v>
      </c>
      <c r="F6053" t="s">
        <v>46</v>
      </c>
      <c r="G6053" t="s">
        <v>8653</v>
      </c>
      <c r="H6053" t="s">
        <v>8654</v>
      </c>
      <c r="I6053" t="s">
        <v>22</v>
      </c>
      <c r="J6053" t="s">
        <v>23</v>
      </c>
      <c r="K6053" t="s">
        <v>2550</v>
      </c>
      <c r="L6053" t="s">
        <v>110</v>
      </c>
      <c r="M6053">
        <v>53209</v>
      </c>
      <c r="N6053" t="s">
        <v>101</v>
      </c>
      <c r="O6053" t="s">
        <v>5371</v>
      </c>
      <c r="P6053" t="s">
        <v>42</v>
      </c>
      <c r="Q6053" t="s">
        <v>74</v>
      </c>
      <c r="R6053" t="s">
        <v>5372</v>
      </c>
      <c r="S6053">
        <v>272.39999999999998</v>
      </c>
      <c r="T6053" s="3"/>
    </row>
    <row r="6054" spans="1:20" x14ac:dyDescent="0.3">
      <c r="A6054">
        <v>6053</v>
      </c>
      <c r="B6054" t="s">
        <v>8655</v>
      </c>
      <c r="C6054">
        <f t="shared" si="94"/>
        <v>38</v>
      </c>
      <c r="D6054" s="1">
        <v>43001</v>
      </c>
      <c r="E6054" s="1">
        <v>43004</v>
      </c>
      <c r="F6054" t="s">
        <v>19</v>
      </c>
      <c r="G6054" t="s">
        <v>1611</v>
      </c>
      <c r="H6054" t="s">
        <v>1612</v>
      </c>
      <c r="I6054" t="s">
        <v>98</v>
      </c>
      <c r="J6054" t="s">
        <v>23</v>
      </c>
      <c r="K6054" t="s">
        <v>2472</v>
      </c>
      <c r="L6054" t="s">
        <v>494</v>
      </c>
      <c r="M6054">
        <v>43130</v>
      </c>
      <c r="N6054" t="s">
        <v>144</v>
      </c>
      <c r="O6054" t="s">
        <v>4063</v>
      </c>
      <c r="P6054" t="s">
        <v>42</v>
      </c>
      <c r="Q6054" t="s">
        <v>86</v>
      </c>
      <c r="R6054" t="s">
        <v>4064</v>
      </c>
      <c r="S6054">
        <v>11.952</v>
      </c>
      <c r="T6054" s="3"/>
    </row>
    <row r="6055" spans="1:20" x14ac:dyDescent="0.3">
      <c r="A6055">
        <v>6054</v>
      </c>
      <c r="B6055" t="s">
        <v>8655</v>
      </c>
      <c r="C6055">
        <f t="shared" si="94"/>
        <v>38</v>
      </c>
      <c r="D6055" s="1">
        <v>43001</v>
      </c>
      <c r="E6055" s="1">
        <v>43004</v>
      </c>
      <c r="F6055" t="s">
        <v>19</v>
      </c>
      <c r="G6055" t="s">
        <v>1611</v>
      </c>
      <c r="H6055" t="s">
        <v>1612</v>
      </c>
      <c r="I6055" t="s">
        <v>98</v>
      </c>
      <c r="J6055" t="s">
        <v>23</v>
      </c>
      <c r="K6055" t="s">
        <v>2472</v>
      </c>
      <c r="L6055" t="s">
        <v>494</v>
      </c>
      <c r="M6055">
        <v>43130</v>
      </c>
      <c r="N6055" t="s">
        <v>144</v>
      </c>
      <c r="O6055" t="s">
        <v>6139</v>
      </c>
      <c r="P6055" t="s">
        <v>28</v>
      </c>
      <c r="Q6055" t="s">
        <v>61</v>
      </c>
      <c r="R6055" t="s">
        <v>6140</v>
      </c>
      <c r="S6055">
        <v>28</v>
      </c>
      <c r="T6055" s="3"/>
    </row>
    <row r="6056" spans="1:20" x14ac:dyDescent="0.3">
      <c r="A6056">
        <v>6055</v>
      </c>
      <c r="B6056" t="s">
        <v>8655</v>
      </c>
      <c r="C6056">
        <f t="shared" si="94"/>
        <v>38</v>
      </c>
      <c r="D6056" s="1">
        <v>43001</v>
      </c>
      <c r="E6056" s="1">
        <v>43004</v>
      </c>
      <c r="F6056" t="s">
        <v>19</v>
      </c>
      <c r="G6056" t="s">
        <v>1611</v>
      </c>
      <c r="H6056" t="s">
        <v>1612</v>
      </c>
      <c r="I6056" t="s">
        <v>98</v>
      </c>
      <c r="J6056" t="s">
        <v>23</v>
      </c>
      <c r="K6056" t="s">
        <v>2472</v>
      </c>
      <c r="L6056" t="s">
        <v>494</v>
      </c>
      <c r="M6056">
        <v>43130</v>
      </c>
      <c r="N6056" t="s">
        <v>144</v>
      </c>
      <c r="O6056" t="s">
        <v>2730</v>
      </c>
      <c r="P6056" t="s">
        <v>42</v>
      </c>
      <c r="Q6056" t="s">
        <v>71</v>
      </c>
      <c r="R6056" t="s">
        <v>2731</v>
      </c>
      <c r="S6056">
        <v>12.201000000000001</v>
      </c>
      <c r="T6056" s="3"/>
    </row>
    <row r="6057" spans="1:20" x14ac:dyDescent="0.3">
      <c r="A6057">
        <v>6056</v>
      </c>
      <c r="B6057" t="s">
        <v>8656</v>
      </c>
      <c r="C6057">
        <f t="shared" si="94"/>
        <v>33</v>
      </c>
      <c r="D6057" s="1">
        <v>42965</v>
      </c>
      <c r="E6057" s="1">
        <v>42967</v>
      </c>
      <c r="F6057" t="s">
        <v>184</v>
      </c>
      <c r="G6057" t="s">
        <v>1486</v>
      </c>
      <c r="H6057" t="s">
        <v>1487</v>
      </c>
      <c r="I6057" t="s">
        <v>22</v>
      </c>
      <c r="J6057" t="s">
        <v>23</v>
      </c>
      <c r="K6057" t="s">
        <v>7045</v>
      </c>
      <c r="L6057" t="s">
        <v>100</v>
      </c>
      <c r="M6057">
        <v>78539</v>
      </c>
      <c r="N6057" t="s">
        <v>101</v>
      </c>
      <c r="O6057" t="s">
        <v>5491</v>
      </c>
      <c r="P6057" t="s">
        <v>42</v>
      </c>
      <c r="Q6057" t="s">
        <v>71</v>
      </c>
      <c r="R6057" t="s">
        <v>5492</v>
      </c>
      <c r="S6057">
        <v>2.0680000000000001</v>
      </c>
      <c r="T6057" s="3"/>
    </row>
    <row r="6058" spans="1:20" x14ac:dyDescent="0.3">
      <c r="A6058">
        <v>6057</v>
      </c>
      <c r="B6058" t="s">
        <v>8656</v>
      </c>
      <c r="C6058">
        <f t="shared" si="94"/>
        <v>33</v>
      </c>
      <c r="D6058" s="1">
        <v>42965</v>
      </c>
      <c r="E6058" s="1">
        <v>42967</v>
      </c>
      <c r="F6058" t="s">
        <v>184</v>
      </c>
      <c r="G6058" t="s">
        <v>1486</v>
      </c>
      <c r="H6058" t="s">
        <v>1487</v>
      </c>
      <c r="I6058" t="s">
        <v>22</v>
      </c>
      <c r="J6058" t="s">
        <v>23</v>
      </c>
      <c r="K6058" t="s">
        <v>7045</v>
      </c>
      <c r="L6058" t="s">
        <v>100</v>
      </c>
      <c r="M6058">
        <v>78539</v>
      </c>
      <c r="N6058" t="s">
        <v>101</v>
      </c>
      <c r="O6058" t="s">
        <v>5807</v>
      </c>
      <c r="P6058" t="s">
        <v>42</v>
      </c>
      <c r="Q6058" t="s">
        <v>86</v>
      </c>
      <c r="R6058" t="s">
        <v>5808</v>
      </c>
      <c r="S6058">
        <v>83.84</v>
      </c>
      <c r="T6058" s="3"/>
    </row>
    <row r="6059" spans="1:20" x14ac:dyDescent="0.3">
      <c r="A6059">
        <v>6058</v>
      </c>
      <c r="B6059" t="s">
        <v>8657</v>
      </c>
      <c r="C6059">
        <f t="shared" si="94"/>
        <v>10</v>
      </c>
      <c r="D6059" s="1">
        <v>42065</v>
      </c>
      <c r="E6059" s="1">
        <v>42071</v>
      </c>
      <c r="F6059" t="s">
        <v>46</v>
      </c>
      <c r="G6059" t="s">
        <v>5342</v>
      </c>
      <c r="H6059" t="s">
        <v>5343</v>
      </c>
      <c r="I6059" t="s">
        <v>98</v>
      </c>
      <c r="J6059" t="s">
        <v>23</v>
      </c>
      <c r="K6059" t="s">
        <v>262</v>
      </c>
      <c r="L6059" t="s">
        <v>263</v>
      </c>
      <c r="M6059">
        <v>10009</v>
      </c>
      <c r="N6059" t="s">
        <v>144</v>
      </c>
      <c r="O6059" t="s">
        <v>666</v>
      </c>
      <c r="P6059" t="s">
        <v>42</v>
      </c>
      <c r="Q6059" t="s">
        <v>169</v>
      </c>
      <c r="R6059" t="s">
        <v>667</v>
      </c>
      <c r="S6059">
        <v>11.36</v>
      </c>
      <c r="T6059" s="3"/>
    </row>
    <row r="6060" spans="1:20" x14ac:dyDescent="0.3">
      <c r="A6060">
        <v>6059</v>
      </c>
      <c r="B6060" t="s">
        <v>8657</v>
      </c>
      <c r="C6060">
        <f t="shared" si="94"/>
        <v>10</v>
      </c>
      <c r="D6060" s="1">
        <v>42065</v>
      </c>
      <c r="E6060" s="1">
        <v>42071</v>
      </c>
      <c r="F6060" t="s">
        <v>46</v>
      </c>
      <c r="G6060" t="s">
        <v>5342</v>
      </c>
      <c r="H6060" t="s">
        <v>5343</v>
      </c>
      <c r="I6060" t="s">
        <v>98</v>
      </c>
      <c r="J6060" t="s">
        <v>23</v>
      </c>
      <c r="K6060" t="s">
        <v>262</v>
      </c>
      <c r="L6060" t="s">
        <v>263</v>
      </c>
      <c r="M6060">
        <v>10009</v>
      </c>
      <c r="N6060" t="s">
        <v>144</v>
      </c>
      <c r="O6060" t="s">
        <v>279</v>
      </c>
      <c r="P6060" t="s">
        <v>42</v>
      </c>
      <c r="Q6060" t="s">
        <v>86</v>
      </c>
      <c r="R6060" t="s">
        <v>280</v>
      </c>
      <c r="S6060">
        <v>36.4</v>
      </c>
      <c r="T6060" s="3"/>
    </row>
    <row r="6061" spans="1:20" x14ac:dyDescent="0.3">
      <c r="A6061">
        <v>6060</v>
      </c>
      <c r="B6061" t="s">
        <v>8658</v>
      </c>
      <c r="C6061">
        <f t="shared" si="94"/>
        <v>53</v>
      </c>
      <c r="D6061" s="1">
        <v>42368</v>
      </c>
      <c r="E6061" s="1">
        <v>42372</v>
      </c>
      <c r="F6061" t="s">
        <v>46</v>
      </c>
      <c r="G6061" t="s">
        <v>2628</v>
      </c>
      <c r="H6061" t="s">
        <v>2629</v>
      </c>
      <c r="I6061" t="s">
        <v>22</v>
      </c>
      <c r="J6061" t="s">
        <v>23</v>
      </c>
      <c r="K6061" t="s">
        <v>142</v>
      </c>
      <c r="L6061" t="s">
        <v>143</v>
      </c>
      <c r="M6061">
        <v>19120</v>
      </c>
      <c r="N6061" t="s">
        <v>144</v>
      </c>
      <c r="O6061" t="s">
        <v>6821</v>
      </c>
      <c r="P6061" t="s">
        <v>67</v>
      </c>
      <c r="Q6061" t="s">
        <v>157</v>
      </c>
      <c r="R6061" t="s">
        <v>6822</v>
      </c>
      <c r="S6061">
        <v>27.968</v>
      </c>
      <c r="T6061" s="3"/>
    </row>
    <row r="6062" spans="1:20" x14ac:dyDescent="0.3">
      <c r="A6062">
        <v>6061</v>
      </c>
      <c r="B6062" t="s">
        <v>8659</v>
      </c>
      <c r="C6062">
        <f t="shared" si="94"/>
        <v>16</v>
      </c>
      <c r="D6062" s="1">
        <v>42470</v>
      </c>
      <c r="E6062" s="1">
        <v>42476</v>
      </c>
      <c r="F6062" t="s">
        <v>46</v>
      </c>
      <c r="G6062" t="s">
        <v>2162</v>
      </c>
      <c r="H6062" t="s">
        <v>2163</v>
      </c>
      <c r="I6062" t="s">
        <v>98</v>
      </c>
      <c r="J6062" t="s">
        <v>23</v>
      </c>
      <c r="K6062" t="s">
        <v>385</v>
      </c>
      <c r="L6062" t="s">
        <v>263</v>
      </c>
      <c r="M6062">
        <v>14609</v>
      </c>
      <c r="N6062" t="s">
        <v>144</v>
      </c>
      <c r="O6062" t="s">
        <v>3288</v>
      </c>
      <c r="P6062" t="s">
        <v>42</v>
      </c>
      <c r="Q6062" t="s">
        <v>55</v>
      </c>
      <c r="R6062" t="s">
        <v>3289</v>
      </c>
      <c r="S6062">
        <v>142.04</v>
      </c>
      <c r="T6062" s="3"/>
    </row>
    <row r="6063" spans="1:20" x14ac:dyDescent="0.3">
      <c r="A6063">
        <v>6062</v>
      </c>
      <c r="B6063" t="s">
        <v>8659</v>
      </c>
      <c r="C6063">
        <f t="shared" si="94"/>
        <v>16</v>
      </c>
      <c r="D6063" s="1">
        <v>42470</v>
      </c>
      <c r="E6063" s="1">
        <v>42476</v>
      </c>
      <c r="F6063" t="s">
        <v>46</v>
      </c>
      <c r="G6063" t="s">
        <v>2162</v>
      </c>
      <c r="H6063" t="s">
        <v>2163</v>
      </c>
      <c r="I6063" t="s">
        <v>98</v>
      </c>
      <c r="J6063" t="s">
        <v>23</v>
      </c>
      <c r="K6063" t="s">
        <v>385</v>
      </c>
      <c r="L6063" t="s">
        <v>263</v>
      </c>
      <c r="M6063">
        <v>14609</v>
      </c>
      <c r="N6063" t="s">
        <v>144</v>
      </c>
      <c r="O6063" t="s">
        <v>1127</v>
      </c>
      <c r="P6063" t="s">
        <v>42</v>
      </c>
      <c r="Q6063" t="s">
        <v>64</v>
      </c>
      <c r="R6063" t="s">
        <v>1128</v>
      </c>
      <c r="S6063">
        <v>14.67</v>
      </c>
      <c r="T6063" s="3"/>
    </row>
    <row r="6064" spans="1:20" x14ac:dyDescent="0.3">
      <c r="A6064">
        <v>6063</v>
      </c>
      <c r="B6064" t="s">
        <v>8660</v>
      </c>
      <c r="C6064">
        <f t="shared" si="94"/>
        <v>53</v>
      </c>
      <c r="D6064" s="1">
        <v>42729</v>
      </c>
      <c r="E6064" s="1">
        <v>42734</v>
      </c>
      <c r="F6064" t="s">
        <v>19</v>
      </c>
      <c r="G6064" t="s">
        <v>2231</v>
      </c>
      <c r="H6064" t="s">
        <v>2232</v>
      </c>
      <c r="I6064" t="s">
        <v>22</v>
      </c>
      <c r="J6064" t="s">
        <v>23</v>
      </c>
      <c r="K6064" t="s">
        <v>946</v>
      </c>
      <c r="L6064" t="s">
        <v>39</v>
      </c>
      <c r="M6064">
        <v>92037</v>
      </c>
      <c r="N6064" t="s">
        <v>40</v>
      </c>
      <c r="O6064" t="s">
        <v>3316</v>
      </c>
      <c r="P6064" t="s">
        <v>67</v>
      </c>
      <c r="Q6064" t="s">
        <v>1215</v>
      </c>
      <c r="R6064" t="s">
        <v>3317</v>
      </c>
      <c r="S6064">
        <v>1199.96</v>
      </c>
      <c r="T6064" s="3"/>
    </row>
    <row r="6065" spans="1:20" x14ac:dyDescent="0.3">
      <c r="A6065">
        <v>6064</v>
      </c>
      <c r="B6065" t="s">
        <v>8660</v>
      </c>
      <c r="C6065">
        <f t="shared" si="94"/>
        <v>53</v>
      </c>
      <c r="D6065" s="1">
        <v>42729</v>
      </c>
      <c r="E6065" s="1">
        <v>42734</v>
      </c>
      <c r="F6065" t="s">
        <v>19</v>
      </c>
      <c r="G6065" t="s">
        <v>2231</v>
      </c>
      <c r="H6065" t="s">
        <v>2232</v>
      </c>
      <c r="I6065" t="s">
        <v>22</v>
      </c>
      <c r="J6065" t="s">
        <v>23</v>
      </c>
      <c r="K6065" t="s">
        <v>946</v>
      </c>
      <c r="L6065" t="s">
        <v>39</v>
      </c>
      <c r="M6065">
        <v>92037</v>
      </c>
      <c r="N6065" t="s">
        <v>40</v>
      </c>
      <c r="O6065" t="s">
        <v>3115</v>
      </c>
      <c r="P6065" t="s">
        <v>42</v>
      </c>
      <c r="Q6065" t="s">
        <v>86</v>
      </c>
      <c r="R6065" t="s">
        <v>3116</v>
      </c>
      <c r="S6065">
        <v>12.6</v>
      </c>
      <c r="T6065" s="3"/>
    </row>
    <row r="6066" spans="1:20" x14ac:dyDescent="0.3">
      <c r="A6066">
        <v>6065</v>
      </c>
      <c r="B6066" t="s">
        <v>8660</v>
      </c>
      <c r="C6066">
        <f t="shared" si="94"/>
        <v>53</v>
      </c>
      <c r="D6066" s="1">
        <v>42729</v>
      </c>
      <c r="E6066" s="1">
        <v>42734</v>
      </c>
      <c r="F6066" t="s">
        <v>19</v>
      </c>
      <c r="G6066" t="s">
        <v>2231</v>
      </c>
      <c r="H6066" t="s">
        <v>2232</v>
      </c>
      <c r="I6066" t="s">
        <v>22</v>
      </c>
      <c r="J6066" t="s">
        <v>23</v>
      </c>
      <c r="K6066" t="s">
        <v>946</v>
      </c>
      <c r="L6066" t="s">
        <v>39</v>
      </c>
      <c r="M6066">
        <v>92037</v>
      </c>
      <c r="N6066" t="s">
        <v>40</v>
      </c>
      <c r="O6066" t="s">
        <v>1768</v>
      </c>
      <c r="P6066" t="s">
        <v>42</v>
      </c>
      <c r="Q6066" t="s">
        <v>86</v>
      </c>
      <c r="R6066" t="s">
        <v>1769</v>
      </c>
      <c r="S6066">
        <v>17.940000000000001</v>
      </c>
      <c r="T6066" s="3"/>
    </row>
    <row r="6067" spans="1:20" x14ac:dyDescent="0.3">
      <c r="A6067">
        <v>6066</v>
      </c>
      <c r="B6067" t="s">
        <v>8661</v>
      </c>
      <c r="C6067">
        <f t="shared" si="94"/>
        <v>15</v>
      </c>
      <c r="D6067" s="1">
        <v>42465</v>
      </c>
      <c r="E6067" s="1">
        <v>42467</v>
      </c>
      <c r="F6067" t="s">
        <v>184</v>
      </c>
      <c r="G6067" t="s">
        <v>652</v>
      </c>
      <c r="H6067" t="s">
        <v>653</v>
      </c>
      <c r="I6067" t="s">
        <v>22</v>
      </c>
      <c r="J6067" t="s">
        <v>23</v>
      </c>
      <c r="K6067" t="s">
        <v>142</v>
      </c>
      <c r="L6067" t="s">
        <v>143</v>
      </c>
      <c r="M6067">
        <v>19120</v>
      </c>
      <c r="N6067" t="s">
        <v>144</v>
      </c>
      <c r="O6067" t="s">
        <v>2494</v>
      </c>
      <c r="P6067" t="s">
        <v>42</v>
      </c>
      <c r="Q6067" t="s">
        <v>43</v>
      </c>
      <c r="R6067" t="s">
        <v>2495</v>
      </c>
      <c r="S6067">
        <v>23.904</v>
      </c>
      <c r="T6067" s="3"/>
    </row>
    <row r="6068" spans="1:20" x14ac:dyDescent="0.3">
      <c r="A6068">
        <v>6067</v>
      </c>
      <c r="B6068" t="s">
        <v>8662</v>
      </c>
      <c r="C6068">
        <f t="shared" si="94"/>
        <v>4</v>
      </c>
      <c r="D6068" s="1">
        <v>42386</v>
      </c>
      <c r="E6068" s="1">
        <v>42392</v>
      </c>
      <c r="F6068" t="s">
        <v>46</v>
      </c>
      <c r="G6068" t="s">
        <v>7263</v>
      </c>
      <c r="H6068" t="s">
        <v>7264</v>
      </c>
      <c r="I6068" t="s">
        <v>22</v>
      </c>
      <c r="J6068" t="s">
        <v>23</v>
      </c>
      <c r="K6068" t="s">
        <v>8663</v>
      </c>
      <c r="L6068" t="s">
        <v>331</v>
      </c>
      <c r="M6068">
        <v>38134</v>
      </c>
      <c r="N6068" t="s">
        <v>26</v>
      </c>
      <c r="O6068" t="s">
        <v>4830</v>
      </c>
      <c r="P6068" t="s">
        <v>42</v>
      </c>
      <c r="Q6068" t="s">
        <v>575</v>
      </c>
      <c r="R6068" t="s">
        <v>4831</v>
      </c>
      <c r="S6068">
        <v>88.96</v>
      </c>
      <c r="T6068" s="3"/>
    </row>
    <row r="6069" spans="1:20" x14ac:dyDescent="0.3">
      <c r="A6069">
        <v>6068</v>
      </c>
      <c r="B6069" t="s">
        <v>8664</v>
      </c>
      <c r="C6069">
        <f t="shared" si="94"/>
        <v>21</v>
      </c>
      <c r="D6069" s="1">
        <v>43240</v>
      </c>
      <c r="E6069" s="1">
        <v>43244</v>
      </c>
      <c r="F6069" t="s">
        <v>46</v>
      </c>
      <c r="G6069" t="s">
        <v>2131</v>
      </c>
      <c r="H6069" t="s">
        <v>2132</v>
      </c>
      <c r="I6069" t="s">
        <v>98</v>
      </c>
      <c r="J6069" t="s">
        <v>23</v>
      </c>
      <c r="K6069" t="s">
        <v>1118</v>
      </c>
      <c r="L6069" t="s">
        <v>39</v>
      </c>
      <c r="M6069">
        <v>90712</v>
      </c>
      <c r="N6069" t="s">
        <v>40</v>
      </c>
      <c r="O6069" t="s">
        <v>1586</v>
      </c>
      <c r="P6069" t="s">
        <v>28</v>
      </c>
      <c r="Q6069" t="s">
        <v>32</v>
      </c>
      <c r="R6069" t="s">
        <v>1587</v>
      </c>
      <c r="S6069">
        <v>518.27200000000005</v>
      </c>
      <c r="T6069" s="3"/>
    </row>
    <row r="6070" spans="1:20" x14ac:dyDescent="0.3">
      <c r="A6070">
        <v>6069</v>
      </c>
      <c r="B6070" t="s">
        <v>8664</v>
      </c>
      <c r="C6070">
        <f t="shared" si="94"/>
        <v>21</v>
      </c>
      <c r="D6070" s="1">
        <v>43240</v>
      </c>
      <c r="E6070" s="1">
        <v>43244</v>
      </c>
      <c r="F6070" t="s">
        <v>46</v>
      </c>
      <c r="G6070" t="s">
        <v>2131</v>
      </c>
      <c r="H6070" t="s">
        <v>2132</v>
      </c>
      <c r="I6070" t="s">
        <v>98</v>
      </c>
      <c r="J6070" t="s">
        <v>23</v>
      </c>
      <c r="K6070" t="s">
        <v>1118</v>
      </c>
      <c r="L6070" t="s">
        <v>39</v>
      </c>
      <c r="M6070">
        <v>90712</v>
      </c>
      <c r="N6070" t="s">
        <v>40</v>
      </c>
      <c r="O6070" t="s">
        <v>3030</v>
      </c>
      <c r="P6070" t="s">
        <v>28</v>
      </c>
      <c r="Q6070" t="s">
        <v>61</v>
      </c>
      <c r="R6070" t="s">
        <v>3031</v>
      </c>
      <c r="S6070">
        <v>6.98</v>
      </c>
      <c r="T6070" s="3"/>
    </row>
    <row r="6071" spans="1:20" x14ac:dyDescent="0.3">
      <c r="A6071">
        <v>6070</v>
      </c>
      <c r="B6071" t="s">
        <v>8664</v>
      </c>
      <c r="C6071">
        <f t="shared" si="94"/>
        <v>21</v>
      </c>
      <c r="D6071" s="1">
        <v>43240</v>
      </c>
      <c r="E6071" s="1">
        <v>43244</v>
      </c>
      <c r="F6071" t="s">
        <v>46</v>
      </c>
      <c r="G6071" t="s">
        <v>2131</v>
      </c>
      <c r="H6071" t="s">
        <v>2132</v>
      </c>
      <c r="I6071" t="s">
        <v>98</v>
      </c>
      <c r="J6071" t="s">
        <v>23</v>
      </c>
      <c r="K6071" t="s">
        <v>1118</v>
      </c>
      <c r="L6071" t="s">
        <v>39</v>
      </c>
      <c r="M6071">
        <v>90712</v>
      </c>
      <c r="N6071" t="s">
        <v>40</v>
      </c>
      <c r="O6071" t="s">
        <v>8665</v>
      </c>
      <c r="P6071" t="s">
        <v>67</v>
      </c>
      <c r="Q6071" t="s">
        <v>680</v>
      </c>
      <c r="R6071" t="s">
        <v>8666</v>
      </c>
      <c r="S6071">
        <v>343.2</v>
      </c>
      <c r="T6071" s="3"/>
    </row>
    <row r="6072" spans="1:20" x14ac:dyDescent="0.3">
      <c r="A6072">
        <v>6071</v>
      </c>
      <c r="B6072" t="s">
        <v>8667</v>
      </c>
      <c r="C6072">
        <f t="shared" si="94"/>
        <v>33</v>
      </c>
      <c r="D6072" s="1">
        <v>43325</v>
      </c>
      <c r="E6072" s="1">
        <v>43332</v>
      </c>
      <c r="F6072" t="s">
        <v>46</v>
      </c>
      <c r="G6072" t="s">
        <v>3944</v>
      </c>
      <c r="H6072" t="s">
        <v>3945</v>
      </c>
      <c r="I6072" t="s">
        <v>37</v>
      </c>
      <c r="J6072" t="s">
        <v>23</v>
      </c>
      <c r="K6072" t="s">
        <v>142</v>
      </c>
      <c r="L6072" t="s">
        <v>143</v>
      </c>
      <c r="M6072">
        <v>19120</v>
      </c>
      <c r="N6072" t="s">
        <v>144</v>
      </c>
      <c r="O6072" t="s">
        <v>2622</v>
      </c>
      <c r="P6072" t="s">
        <v>42</v>
      </c>
      <c r="Q6072" t="s">
        <v>43</v>
      </c>
      <c r="R6072" t="s">
        <v>2623</v>
      </c>
      <c r="S6072">
        <v>17.544</v>
      </c>
      <c r="T6072" s="3"/>
    </row>
    <row r="6073" spans="1:20" x14ac:dyDescent="0.3">
      <c r="A6073">
        <v>6072</v>
      </c>
      <c r="B6073" t="s">
        <v>8668</v>
      </c>
      <c r="C6073">
        <f t="shared" si="94"/>
        <v>53</v>
      </c>
      <c r="D6073" s="1">
        <v>42735</v>
      </c>
      <c r="E6073" s="1">
        <v>42739</v>
      </c>
      <c r="F6073" t="s">
        <v>46</v>
      </c>
      <c r="G6073" t="s">
        <v>8372</v>
      </c>
      <c r="H6073" t="s">
        <v>8373</v>
      </c>
      <c r="I6073" t="s">
        <v>22</v>
      </c>
      <c r="J6073" t="s">
        <v>23</v>
      </c>
      <c r="K6073" t="s">
        <v>1236</v>
      </c>
      <c r="L6073" t="s">
        <v>100</v>
      </c>
      <c r="M6073">
        <v>78745</v>
      </c>
      <c r="N6073" t="s">
        <v>101</v>
      </c>
      <c r="O6073" t="s">
        <v>2430</v>
      </c>
      <c r="P6073" t="s">
        <v>42</v>
      </c>
      <c r="Q6073" t="s">
        <v>55</v>
      </c>
      <c r="R6073" t="s">
        <v>2431</v>
      </c>
      <c r="S6073">
        <v>152.68799999999999</v>
      </c>
      <c r="T6073" s="3"/>
    </row>
    <row r="6074" spans="1:20" x14ac:dyDescent="0.3">
      <c r="A6074">
        <v>6073</v>
      </c>
      <c r="B6074" t="s">
        <v>8668</v>
      </c>
      <c r="C6074">
        <f t="shared" si="94"/>
        <v>53</v>
      </c>
      <c r="D6074" s="1">
        <v>42735</v>
      </c>
      <c r="E6074" s="1">
        <v>42739</v>
      </c>
      <c r="F6074" t="s">
        <v>46</v>
      </c>
      <c r="G6074" t="s">
        <v>8372</v>
      </c>
      <c r="H6074" t="s">
        <v>8373</v>
      </c>
      <c r="I6074" t="s">
        <v>22</v>
      </c>
      <c r="J6074" t="s">
        <v>23</v>
      </c>
      <c r="K6074" t="s">
        <v>1236</v>
      </c>
      <c r="L6074" t="s">
        <v>100</v>
      </c>
      <c r="M6074">
        <v>78745</v>
      </c>
      <c r="N6074" t="s">
        <v>101</v>
      </c>
      <c r="O6074" t="s">
        <v>3301</v>
      </c>
      <c r="P6074" t="s">
        <v>42</v>
      </c>
      <c r="Q6074" t="s">
        <v>265</v>
      </c>
      <c r="R6074" t="s">
        <v>3302</v>
      </c>
      <c r="S6074">
        <v>3.488</v>
      </c>
      <c r="T6074" s="3"/>
    </row>
    <row r="6075" spans="1:20" x14ac:dyDescent="0.3">
      <c r="A6075">
        <v>6074</v>
      </c>
      <c r="B6075" t="s">
        <v>8668</v>
      </c>
      <c r="C6075">
        <f t="shared" si="94"/>
        <v>53</v>
      </c>
      <c r="D6075" s="1">
        <v>42735</v>
      </c>
      <c r="E6075" s="1">
        <v>42739</v>
      </c>
      <c r="F6075" t="s">
        <v>46</v>
      </c>
      <c r="G6075" t="s">
        <v>8372</v>
      </c>
      <c r="H6075" t="s">
        <v>8373</v>
      </c>
      <c r="I6075" t="s">
        <v>22</v>
      </c>
      <c r="J6075" t="s">
        <v>23</v>
      </c>
      <c r="K6075" t="s">
        <v>1236</v>
      </c>
      <c r="L6075" t="s">
        <v>100</v>
      </c>
      <c r="M6075">
        <v>78745</v>
      </c>
      <c r="N6075" t="s">
        <v>101</v>
      </c>
      <c r="O6075" t="s">
        <v>1295</v>
      </c>
      <c r="P6075" t="s">
        <v>42</v>
      </c>
      <c r="Q6075" t="s">
        <v>575</v>
      </c>
      <c r="R6075" t="s">
        <v>1296</v>
      </c>
      <c r="S6075">
        <v>5.8879999999999999</v>
      </c>
      <c r="T6075" s="3"/>
    </row>
    <row r="6076" spans="1:20" x14ac:dyDescent="0.3">
      <c r="A6076">
        <v>6075</v>
      </c>
      <c r="B6076" t="s">
        <v>8669</v>
      </c>
      <c r="C6076">
        <f t="shared" si="94"/>
        <v>52</v>
      </c>
      <c r="D6076" s="1">
        <v>43459</v>
      </c>
      <c r="E6076" s="1">
        <v>43463</v>
      </c>
      <c r="F6076" t="s">
        <v>46</v>
      </c>
      <c r="G6076" t="s">
        <v>790</v>
      </c>
      <c r="H6076" t="s">
        <v>791</v>
      </c>
      <c r="I6076" t="s">
        <v>37</v>
      </c>
      <c r="J6076" t="s">
        <v>23</v>
      </c>
      <c r="K6076" t="s">
        <v>38</v>
      </c>
      <c r="L6076" t="s">
        <v>39</v>
      </c>
      <c r="M6076">
        <v>90008</v>
      </c>
      <c r="N6076" t="s">
        <v>40</v>
      </c>
      <c r="O6076" t="s">
        <v>4999</v>
      </c>
      <c r="P6076" t="s">
        <v>42</v>
      </c>
      <c r="Q6076" t="s">
        <v>71</v>
      </c>
      <c r="R6076" t="s">
        <v>5000</v>
      </c>
      <c r="S6076">
        <v>153.55199999999999</v>
      </c>
      <c r="T6076" s="3"/>
    </row>
    <row r="6077" spans="1:20" x14ac:dyDescent="0.3">
      <c r="A6077">
        <v>6076</v>
      </c>
      <c r="B6077" t="s">
        <v>8669</v>
      </c>
      <c r="C6077">
        <f t="shared" si="94"/>
        <v>52</v>
      </c>
      <c r="D6077" s="1">
        <v>43459</v>
      </c>
      <c r="E6077" s="1">
        <v>43463</v>
      </c>
      <c r="F6077" t="s">
        <v>46</v>
      </c>
      <c r="G6077" t="s">
        <v>790</v>
      </c>
      <c r="H6077" t="s">
        <v>791</v>
      </c>
      <c r="I6077" t="s">
        <v>37</v>
      </c>
      <c r="J6077" t="s">
        <v>23</v>
      </c>
      <c r="K6077" t="s">
        <v>38</v>
      </c>
      <c r="L6077" t="s">
        <v>39</v>
      </c>
      <c r="M6077">
        <v>90008</v>
      </c>
      <c r="N6077" t="s">
        <v>40</v>
      </c>
      <c r="O6077" t="s">
        <v>1095</v>
      </c>
      <c r="P6077" t="s">
        <v>42</v>
      </c>
      <c r="Q6077" t="s">
        <v>55</v>
      </c>
      <c r="R6077" t="s">
        <v>1096</v>
      </c>
      <c r="S6077">
        <v>270.62</v>
      </c>
      <c r="T6077" s="3"/>
    </row>
    <row r="6078" spans="1:20" x14ac:dyDescent="0.3">
      <c r="A6078">
        <v>6077</v>
      </c>
      <c r="B6078" t="s">
        <v>8670</v>
      </c>
      <c r="C6078">
        <f t="shared" si="94"/>
        <v>35</v>
      </c>
      <c r="D6078" s="1">
        <v>42979</v>
      </c>
      <c r="E6078" s="1">
        <v>42985</v>
      </c>
      <c r="F6078" t="s">
        <v>46</v>
      </c>
      <c r="G6078" t="s">
        <v>2569</v>
      </c>
      <c r="H6078" t="s">
        <v>2570</v>
      </c>
      <c r="I6078" t="s">
        <v>22</v>
      </c>
      <c r="J6078" t="s">
        <v>23</v>
      </c>
      <c r="K6078" t="s">
        <v>262</v>
      </c>
      <c r="L6078" t="s">
        <v>263</v>
      </c>
      <c r="M6078">
        <v>10011</v>
      </c>
      <c r="N6078" t="s">
        <v>144</v>
      </c>
      <c r="O6078" t="s">
        <v>1846</v>
      </c>
      <c r="P6078" t="s">
        <v>67</v>
      </c>
      <c r="Q6078" t="s">
        <v>157</v>
      </c>
      <c r="R6078" t="s">
        <v>1847</v>
      </c>
      <c r="S6078">
        <v>468.9</v>
      </c>
      <c r="T6078" s="3"/>
    </row>
    <row r="6079" spans="1:20" x14ac:dyDescent="0.3">
      <c r="A6079">
        <v>6078</v>
      </c>
      <c r="B6079" t="s">
        <v>8670</v>
      </c>
      <c r="C6079">
        <f t="shared" si="94"/>
        <v>35</v>
      </c>
      <c r="D6079" s="1">
        <v>42979</v>
      </c>
      <c r="E6079" s="1">
        <v>42985</v>
      </c>
      <c r="F6079" t="s">
        <v>46</v>
      </c>
      <c r="G6079" t="s">
        <v>2569</v>
      </c>
      <c r="H6079" t="s">
        <v>2570</v>
      </c>
      <c r="I6079" t="s">
        <v>22</v>
      </c>
      <c r="J6079" t="s">
        <v>23</v>
      </c>
      <c r="K6079" t="s">
        <v>262</v>
      </c>
      <c r="L6079" t="s">
        <v>263</v>
      </c>
      <c r="M6079">
        <v>10011</v>
      </c>
      <c r="N6079" t="s">
        <v>144</v>
      </c>
      <c r="O6079" t="s">
        <v>6514</v>
      </c>
      <c r="P6079" t="s">
        <v>67</v>
      </c>
      <c r="Q6079" t="s">
        <v>157</v>
      </c>
      <c r="R6079" t="s">
        <v>6515</v>
      </c>
      <c r="S6079">
        <v>72.48</v>
      </c>
      <c r="T6079" s="3"/>
    </row>
    <row r="6080" spans="1:20" x14ac:dyDescent="0.3">
      <c r="A6080">
        <v>6079</v>
      </c>
      <c r="B6080" t="s">
        <v>8670</v>
      </c>
      <c r="C6080">
        <f t="shared" si="94"/>
        <v>35</v>
      </c>
      <c r="D6080" s="1">
        <v>42979</v>
      </c>
      <c r="E6080" s="1">
        <v>42985</v>
      </c>
      <c r="F6080" t="s">
        <v>46</v>
      </c>
      <c r="G6080" t="s">
        <v>2569</v>
      </c>
      <c r="H6080" t="s">
        <v>2570</v>
      </c>
      <c r="I6080" t="s">
        <v>22</v>
      </c>
      <c r="J6080" t="s">
        <v>23</v>
      </c>
      <c r="K6080" t="s">
        <v>262</v>
      </c>
      <c r="L6080" t="s">
        <v>263</v>
      </c>
      <c r="M6080">
        <v>10011</v>
      </c>
      <c r="N6080" t="s">
        <v>144</v>
      </c>
      <c r="O6080" t="s">
        <v>1950</v>
      </c>
      <c r="P6080" t="s">
        <v>42</v>
      </c>
      <c r="Q6080" t="s">
        <v>575</v>
      </c>
      <c r="R6080" t="s">
        <v>1951</v>
      </c>
      <c r="S6080">
        <v>10.95</v>
      </c>
      <c r="T6080" s="3"/>
    </row>
    <row r="6081" spans="1:20" x14ac:dyDescent="0.3">
      <c r="A6081">
        <v>6080</v>
      </c>
      <c r="B6081" t="s">
        <v>8670</v>
      </c>
      <c r="C6081">
        <f t="shared" si="94"/>
        <v>35</v>
      </c>
      <c r="D6081" s="1">
        <v>42979</v>
      </c>
      <c r="E6081" s="1">
        <v>42985</v>
      </c>
      <c r="F6081" t="s">
        <v>46</v>
      </c>
      <c r="G6081" t="s">
        <v>2569</v>
      </c>
      <c r="H6081" t="s">
        <v>2570</v>
      </c>
      <c r="I6081" t="s">
        <v>22</v>
      </c>
      <c r="J6081" t="s">
        <v>23</v>
      </c>
      <c r="K6081" t="s">
        <v>262</v>
      </c>
      <c r="L6081" t="s">
        <v>263</v>
      </c>
      <c r="M6081">
        <v>10011</v>
      </c>
      <c r="N6081" t="s">
        <v>144</v>
      </c>
      <c r="O6081" t="s">
        <v>1715</v>
      </c>
      <c r="P6081" t="s">
        <v>28</v>
      </c>
      <c r="Q6081" t="s">
        <v>61</v>
      </c>
      <c r="R6081" t="s">
        <v>1716</v>
      </c>
      <c r="S6081">
        <v>191.82</v>
      </c>
      <c r="T6081" s="3"/>
    </row>
    <row r="6082" spans="1:20" x14ac:dyDescent="0.3">
      <c r="A6082">
        <v>6081</v>
      </c>
      <c r="B6082" t="s">
        <v>8671</v>
      </c>
      <c r="C6082">
        <f t="shared" si="94"/>
        <v>32</v>
      </c>
      <c r="D6082" s="1">
        <v>43317</v>
      </c>
      <c r="E6082" s="1">
        <v>43320</v>
      </c>
      <c r="F6082" t="s">
        <v>184</v>
      </c>
      <c r="G6082" t="s">
        <v>1067</v>
      </c>
      <c r="H6082" t="s">
        <v>1068</v>
      </c>
      <c r="I6082" t="s">
        <v>98</v>
      </c>
      <c r="J6082" t="s">
        <v>23</v>
      </c>
      <c r="K6082" t="s">
        <v>180</v>
      </c>
      <c r="L6082" t="s">
        <v>100</v>
      </c>
      <c r="M6082">
        <v>77070</v>
      </c>
      <c r="N6082" t="s">
        <v>101</v>
      </c>
      <c r="O6082" t="s">
        <v>4912</v>
      </c>
      <c r="P6082" t="s">
        <v>42</v>
      </c>
      <c r="Q6082" t="s">
        <v>55</v>
      </c>
      <c r="R6082" t="s">
        <v>4913</v>
      </c>
      <c r="S6082">
        <v>151.05600000000001</v>
      </c>
      <c r="T6082" s="3"/>
    </row>
    <row r="6083" spans="1:20" x14ac:dyDescent="0.3">
      <c r="A6083">
        <v>6082</v>
      </c>
      <c r="B6083" t="s">
        <v>8672</v>
      </c>
      <c r="C6083">
        <f t="shared" ref="C6083:C6146" si="95">WEEKNUM(D6083,1)</f>
        <v>8</v>
      </c>
      <c r="D6083" s="1">
        <v>42053</v>
      </c>
      <c r="E6083" s="1">
        <v>42053</v>
      </c>
      <c r="F6083" t="s">
        <v>1289</v>
      </c>
      <c r="G6083" t="s">
        <v>1554</v>
      </c>
      <c r="H6083" t="s">
        <v>1555</v>
      </c>
      <c r="I6083" t="s">
        <v>22</v>
      </c>
      <c r="J6083" t="s">
        <v>23</v>
      </c>
      <c r="K6083" t="s">
        <v>4885</v>
      </c>
      <c r="L6083" t="s">
        <v>100</v>
      </c>
      <c r="M6083">
        <v>79424</v>
      </c>
      <c r="N6083" t="s">
        <v>101</v>
      </c>
      <c r="O6083" t="s">
        <v>7030</v>
      </c>
      <c r="P6083" t="s">
        <v>28</v>
      </c>
      <c r="Q6083" t="s">
        <v>61</v>
      </c>
      <c r="R6083" t="s">
        <v>7031</v>
      </c>
      <c r="S6083">
        <v>25.16</v>
      </c>
      <c r="T6083" s="3"/>
    </row>
    <row r="6084" spans="1:20" x14ac:dyDescent="0.3">
      <c r="A6084">
        <v>6083</v>
      </c>
      <c r="B6084" t="s">
        <v>8673</v>
      </c>
      <c r="C6084">
        <f t="shared" si="95"/>
        <v>47</v>
      </c>
      <c r="D6084" s="1">
        <v>43061</v>
      </c>
      <c r="E6084" s="1">
        <v>43066</v>
      </c>
      <c r="F6084" t="s">
        <v>46</v>
      </c>
      <c r="G6084" t="s">
        <v>1646</v>
      </c>
      <c r="H6084" t="s">
        <v>1647</v>
      </c>
      <c r="I6084" t="s">
        <v>22</v>
      </c>
      <c r="J6084" t="s">
        <v>23</v>
      </c>
      <c r="K6084" t="s">
        <v>180</v>
      </c>
      <c r="L6084" t="s">
        <v>100</v>
      </c>
      <c r="M6084">
        <v>77095</v>
      </c>
      <c r="N6084" t="s">
        <v>101</v>
      </c>
      <c r="O6084" t="s">
        <v>6381</v>
      </c>
      <c r="P6084" t="s">
        <v>42</v>
      </c>
      <c r="Q6084" t="s">
        <v>71</v>
      </c>
      <c r="R6084" t="s">
        <v>6382</v>
      </c>
      <c r="S6084">
        <v>6.2160000000000002</v>
      </c>
      <c r="T6084" s="3"/>
    </row>
    <row r="6085" spans="1:20" x14ac:dyDescent="0.3">
      <c r="A6085">
        <v>6084</v>
      </c>
      <c r="B6085" t="s">
        <v>8673</v>
      </c>
      <c r="C6085">
        <f t="shared" si="95"/>
        <v>47</v>
      </c>
      <c r="D6085" s="1">
        <v>43061</v>
      </c>
      <c r="E6085" s="1">
        <v>43066</v>
      </c>
      <c r="F6085" t="s">
        <v>46</v>
      </c>
      <c r="G6085" t="s">
        <v>1646</v>
      </c>
      <c r="H6085" t="s">
        <v>1647</v>
      </c>
      <c r="I6085" t="s">
        <v>22</v>
      </c>
      <c r="J6085" t="s">
        <v>23</v>
      </c>
      <c r="K6085" t="s">
        <v>180</v>
      </c>
      <c r="L6085" t="s">
        <v>100</v>
      </c>
      <c r="M6085">
        <v>77095</v>
      </c>
      <c r="N6085" t="s">
        <v>101</v>
      </c>
      <c r="O6085" t="s">
        <v>7101</v>
      </c>
      <c r="P6085" t="s">
        <v>42</v>
      </c>
      <c r="Q6085" t="s">
        <v>64</v>
      </c>
      <c r="R6085" t="s">
        <v>7102</v>
      </c>
      <c r="S6085">
        <v>23.616</v>
      </c>
      <c r="T6085" s="3"/>
    </row>
    <row r="6086" spans="1:20" x14ac:dyDescent="0.3">
      <c r="A6086">
        <v>6085</v>
      </c>
      <c r="B6086" t="s">
        <v>8673</v>
      </c>
      <c r="C6086">
        <f t="shared" si="95"/>
        <v>47</v>
      </c>
      <c r="D6086" s="1">
        <v>43061</v>
      </c>
      <c r="E6086" s="1">
        <v>43066</v>
      </c>
      <c r="F6086" t="s">
        <v>46</v>
      </c>
      <c r="G6086" t="s">
        <v>1646</v>
      </c>
      <c r="H6086" t="s">
        <v>1647</v>
      </c>
      <c r="I6086" t="s">
        <v>22</v>
      </c>
      <c r="J6086" t="s">
        <v>23</v>
      </c>
      <c r="K6086" t="s">
        <v>180</v>
      </c>
      <c r="L6086" t="s">
        <v>100</v>
      </c>
      <c r="M6086">
        <v>77095</v>
      </c>
      <c r="N6086" t="s">
        <v>101</v>
      </c>
      <c r="O6086" t="s">
        <v>5667</v>
      </c>
      <c r="P6086" t="s">
        <v>67</v>
      </c>
      <c r="Q6086" t="s">
        <v>157</v>
      </c>
      <c r="R6086" t="s">
        <v>5668</v>
      </c>
      <c r="S6086">
        <v>24.032</v>
      </c>
      <c r="T6086" s="3"/>
    </row>
    <row r="6087" spans="1:20" x14ac:dyDescent="0.3">
      <c r="A6087">
        <v>6086</v>
      </c>
      <c r="B6087" t="s">
        <v>8673</v>
      </c>
      <c r="C6087">
        <f t="shared" si="95"/>
        <v>47</v>
      </c>
      <c r="D6087" s="1">
        <v>43061</v>
      </c>
      <c r="E6087" s="1">
        <v>43066</v>
      </c>
      <c r="F6087" t="s">
        <v>46</v>
      </c>
      <c r="G6087" t="s">
        <v>1646</v>
      </c>
      <c r="H6087" t="s">
        <v>1647</v>
      </c>
      <c r="I6087" t="s">
        <v>22</v>
      </c>
      <c r="J6087" t="s">
        <v>23</v>
      </c>
      <c r="K6087" t="s">
        <v>180</v>
      </c>
      <c r="L6087" t="s">
        <v>100</v>
      </c>
      <c r="M6087">
        <v>77095</v>
      </c>
      <c r="N6087" t="s">
        <v>101</v>
      </c>
      <c r="O6087" t="s">
        <v>3716</v>
      </c>
      <c r="P6087" t="s">
        <v>42</v>
      </c>
      <c r="Q6087" t="s">
        <v>43</v>
      </c>
      <c r="R6087" t="s">
        <v>3717</v>
      </c>
      <c r="S6087">
        <v>2.0880000000000001</v>
      </c>
      <c r="T6087" s="3"/>
    </row>
    <row r="6088" spans="1:20" x14ac:dyDescent="0.3">
      <c r="A6088">
        <v>6087</v>
      </c>
      <c r="B6088" t="s">
        <v>8673</v>
      </c>
      <c r="C6088">
        <f t="shared" si="95"/>
        <v>47</v>
      </c>
      <c r="D6088" s="1">
        <v>43061</v>
      </c>
      <c r="E6088" s="1">
        <v>43066</v>
      </c>
      <c r="F6088" t="s">
        <v>46</v>
      </c>
      <c r="G6088" t="s">
        <v>1646</v>
      </c>
      <c r="H6088" t="s">
        <v>1647</v>
      </c>
      <c r="I6088" t="s">
        <v>22</v>
      </c>
      <c r="J6088" t="s">
        <v>23</v>
      </c>
      <c r="K6088" t="s">
        <v>180</v>
      </c>
      <c r="L6088" t="s">
        <v>100</v>
      </c>
      <c r="M6088">
        <v>77095</v>
      </c>
      <c r="N6088" t="s">
        <v>101</v>
      </c>
      <c r="O6088" t="s">
        <v>5748</v>
      </c>
      <c r="P6088" t="s">
        <v>42</v>
      </c>
      <c r="Q6088" t="s">
        <v>71</v>
      </c>
      <c r="R6088" t="s">
        <v>5749</v>
      </c>
      <c r="S6088">
        <v>4.4880000000000004</v>
      </c>
      <c r="T6088" s="3"/>
    </row>
    <row r="6089" spans="1:20" x14ac:dyDescent="0.3">
      <c r="A6089">
        <v>6088</v>
      </c>
      <c r="B6089" t="s">
        <v>8674</v>
      </c>
      <c r="C6089">
        <f t="shared" si="95"/>
        <v>51</v>
      </c>
      <c r="D6089" s="1">
        <v>42718</v>
      </c>
      <c r="E6089" s="1">
        <v>42722</v>
      </c>
      <c r="F6089" t="s">
        <v>46</v>
      </c>
      <c r="G6089" t="s">
        <v>152</v>
      </c>
      <c r="H6089" t="s">
        <v>153</v>
      </c>
      <c r="I6089" t="s">
        <v>22</v>
      </c>
      <c r="J6089" t="s">
        <v>23</v>
      </c>
      <c r="K6089" t="s">
        <v>1712</v>
      </c>
      <c r="L6089" t="s">
        <v>39</v>
      </c>
      <c r="M6089">
        <v>92627</v>
      </c>
      <c r="N6089" t="s">
        <v>40</v>
      </c>
      <c r="O6089" t="s">
        <v>920</v>
      </c>
      <c r="P6089" t="s">
        <v>28</v>
      </c>
      <c r="Q6089" t="s">
        <v>61</v>
      </c>
      <c r="R6089" t="s">
        <v>921</v>
      </c>
      <c r="S6089">
        <v>29.22</v>
      </c>
      <c r="T6089" s="3"/>
    </row>
    <row r="6090" spans="1:20" x14ac:dyDescent="0.3">
      <c r="A6090">
        <v>6089</v>
      </c>
      <c r="B6090" t="s">
        <v>8675</v>
      </c>
      <c r="C6090">
        <f t="shared" si="95"/>
        <v>25</v>
      </c>
      <c r="D6090" s="1">
        <v>42534</v>
      </c>
      <c r="E6090" s="1">
        <v>42538</v>
      </c>
      <c r="F6090" t="s">
        <v>46</v>
      </c>
      <c r="G6090" t="s">
        <v>4616</v>
      </c>
      <c r="H6090" t="s">
        <v>4617</v>
      </c>
      <c r="I6090" t="s">
        <v>37</v>
      </c>
      <c r="J6090" t="s">
        <v>23</v>
      </c>
      <c r="K6090" t="s">
        <v>3265</v>
      </c>
      <c r="L6090" t="s">
        <v>1271</v>
      </c>
      <c r="M6090">
        <v>30076</v>
      </c>
      <c r="N6090" t="s">
        <v>26</v>
      </c>
      <c r="O6090" t="s">
        <v>2645</v>
      </c>
      <c r="P6090" t="s">
        <v>42</v>
      </c>
      <c r="Q6090" t="s">
        <v>86</v>
      </c>
      <c r="R6090" t="s">
        <v>2646</v>
      </c>
      <c r="S6090">
        <v>6.48</v>
      </c>
      <c r="T6090" s="3"/>
    </row>
    <row r="6091" spans="1:20" x14ac:dyDescent="0.3">
      <c r="A6091">
        <v>6090</v>
      </c>
      <c r="B6091" t="s">
        <v>8676</v>
      </c>
      <c r="C6091">
        <f t="shared" si="95"/>
        <v>52</v>
      </c>
      <c r="D6091" s="1">
        <v>43462</v>
      </c>
      <c r="E6091" s="1">
        <v>43465</v>
      </c>
      <c r="F6091" t="s">
        <v>19</v>
      </c>
      <c r="G6091" t="s">
        <v>2751</v>
      </c>
      <c r="H6091" t="s">
        <v>2752</v>
      </c>
      <c r="I6091" t="s">
        <v>37</v>
      </c>
      <c r="J6091" t="s">
        <v>23</v>
      </c>
      <c r="K6091" t="s">
        <v>7995</v>
      </c>
      <c r="L6091" t="s">
        <v>453</v>
      </c>
      <c r="M6091">
        <v>80538</v>
      </c>
      <c r="N6091" t="s">
        <v>40</v>
      </c>
      <c r="O6091" t="s">
        <v>3577</v>
      </c>
      <c r="P6091" t="s">
        <v>42</v>
      </c>
      <c r="Q6091" t="s">
        <v>71</v>
      </c>
      <c r="R6091" t="s">
        <v>3578</v>
      </c>
      <c r="S6091">
        <v>1.1879999999999999</v>
      </c>
      <c r="T6091" s="3"/>
    </row>
    <row r="6092" spans="1:20" x14ac:dyDescent="0.3">
      <c r="A6092">
        <v>6091</v>
      </c>
      <c r="B6092" t="s">
        <v>8677</v>
      </c>
      <c r="C6092">
        <f t="shared" si="95"/>
        <v>38</v>
      </c>
      <c r="D6092" s="1">
        <v>43363</v>
      </c>
      <c r="E6092" s="1">
        <v>43369</v>
      </c>
      <c r="F6092" t="s">
        <v>46</v>
      </c>
      <c r="G6092" t="s">
        <v>2305</v>
      </c>
      <c r="H6092" t="s">
        <v>2306</v>
      </c>
      <c r="I6092" t="s">
        <v>22</v>
      </c>
      <c r="J6092" t="s">
        <v>23</v>
      </c>
      <c r="K6092" t="s">
        <v>262</v>
      </c>
      <c r="L6092" t="s">
        <v>263</v>
      </c>
      <c r="M6092">
        <v>10035</v>
      </c>
      <c r="N6092" t="s">
        <v>144</v>
      </c>
      <c r="O6092" t="s">
        <v>3626</v>
      </c>
      <c r="P6092" t="s">
        <v>28</v>
      </c>
      <c r="Q6092" t="s">
        <v>32</v>
      </c>
      <c r="R6092" t="s">
        <v>3627</v>
      </c>
      <c r="S6092">
        <v>272.64600000000002</v>
      </c>
      <c r="T6092" s="3"/>
    </row>
    <row r="6093" spans="1:20" x14ac:dyDescent="0.3">
      <c r="A6093">
        <v>6092</v>
      </c>
      <c r="B6093" t="s">
        <v>8677</v>
      </c>
      <c r="C6093">
        <f t="shared" si="95"/>
        <v>38</v>
      </c>
      <c r="D6093" s="1">
        <v>43363</v>
      </c>
      <c r="E6093" s="1">
        <v>43369</v>
      </c>
      <c r="F6093" t="s">
        <v>46</v>
      </c>
      <c r="G6093" t="s">
        <v>2305</v>
      </c>
      <c r="H6093" t="s">
        <v>2306</v>
      </c>
      <c r="I6093" t="s">
        <v>22</v>
      </c>
      <c r="J6093" t="s">
        <v>23</v>
      </c>
      <c r="K6093" t="s">
        <v>262</v>
      </c>
      <c r="L6093" t="s">
        <v>263</v>
      </c>
      <c r="M6093">
        <v>10035</v>
      </c>
      <c r="N6093" t="s">
        <v>144</v>
      </c>
      <c r="O6093" t="s">
        <v>8678</v>
      </c>
      <c r="P6093" t="s">
        <v>67</v>
      </c>
      <c r="Q6093" t="s">
        <v>157</v>
      </c>
      <c r="R6093" t="s">
        <v>8679</v>
      </c>
      <c r="S6093">
        <v>212.8</v>
      </c>
      <c r="T6093" s="3"/>
    </row>
    <row r="6094" spans="1:20" x14ac:dyDescent="0.3">
      <c r="A6094">
        <v>6093</v>
      </c>
      <c r="B6094" t="s">
        <v>8677</v>
      </c>
      <c r="C6094">
        <f t="shared" si="95"/>
        <v>38</v>
      </c>
      <c r="D6094" s="1">
        <v>43363</v>
      </c>
      <c r="E6094" s="1">
        <v>43369</v>
      </c>
      <c r="F6094" t="s">
        <v>46</v>
      </c>
      <c r="G6094" t="s">
        <v>2305</v>
      </c>
      <c r="H6094" t="s">
        <v>2306</v>
      </c>
      <c r="I6094" t="s">
        <v>22</v>
      </c>
      <c r="J6094" t="s">
        <v>23</v>
      </c>
      <c r="K6094" t="s">
        <v>262</v>
      </c>
      <c r="L6094" t="s">
        <v>263</v>
      </c>
      <c r="M6094">
        <v>10035</v>
      </c>
      <c r="N6094" t="s">
        <v>144</v>
      </c>
      <c r="O6094" t="s">
        <v>7563</v>
      </c>
      <c r="P6094" t="s">
        <v>42</v>
      </c>
      <c r="Q6094" t="s">
        <v>86</v>
      </c>
      <c r="R6094" t="s">
        <v>7564</v>
      </c>
      <c r="S6094">
        <v>38.520000000000003</v>
      </c>
      <c r="T6094" s="3"/>
    </row>
    <row r="6095" spans="1:20" x14ac:dyDescent="0.3">
      <c r="A6095">
        <v>6094</v>
      </c>
      <c r="B6095" t="s">
        <v>8677</v>
      </c>
      <c r="C6095">
        <f t="shared" si="95"/>
        <v>38</v>
      </c>
      <c r="D6095" s="1">
        <v>43363</v>
      </c>
      <c r="E6095" s="1">
        <v>43369</v>
      </c>
      <c r="F6095" t="s">
        <v>46</v>
      </c>
      <c r="G6095" t="s">
        <v>2305</v>
      </c>
      <c r="H6095" t="s">
        <v>2306</v>
      </c>
      <c r="I6095" t="s">
        <v>22</v>
      </c>
      <c r="J6095" t="s">
        <v>23</v>
      </c>
      <c r="K6095" t="s">
        <v>262</v>
      </c>
      <c r="L6095" t="s">
        <v>263</v>
      </c>
      <c r="M6095">
        <v>10035</v>
      </c>
      <c r="N6095" t="s">
        <v>144</v>
      </c>
      <c r="O6095" t="s">
        <v>1855</v>
      </c>
      <c r="P6095" t="s">
        <v>67</v>
      </c>
      <c r="Q6095" t="s">
        <v>157</v>
      </c>
      <c r="R6095" t="s">
        <v>1856</v>
      </c>
      <c r="S6095">
        <v>72.64</v>
      </c>
      <c r="T6095" s="3"/>
    </row>
    <row r="6096" spans="1:20" x14ac:dyDescent="0.3">
      <c r="A6096">
        <v>6095</v>
      </c>
      <c r="B6096" t="s">
        <v>8677</v>
      </c>
      <c r="C6096">
        <f t="shared" si="95"/>
        <v>38</v>
      </c>
      <c r="D6096" s="1">
        <v>43363</v>
      </c>
      <c r="E6096" s="1">
        <v>43369</v>
      </c>
      <c r="F6096" t="s">
        <v>46</v>
      </c>
      <c r="G6096" t="s">
        <v>2305</v>
      </c>
      <c r="H6096" t="s">
        <v>2306</v>
      </c>
      <c r="I6096" t="s">
        <v>22</v>
      </c>
      <c r="J6096" t="s">
        <v>23</v>
      </c>
      <c r="K6096" t="s">
        <v>262</v>
      </c>
      <c r="L6096" t="s">
        <v>263</v>
      </c>
      <c r="M6096">
        <v>10035</v>
      </c>
      <c r="N6096" t="s">
        <v>144</v>
      </c>
      <c r="O6096" t="s">
        <v>345</v>
      </c>
      <c r="P6096" t="s">
        <v>42</v>
      </c>
      <c r="Q6096" t="s">
        <v>55</v>
      </c>
      <c r="R6096" t="s">
        <v>346</v>
      </c>
      <c r="S6096">
        <v>45.4</v>
      </c>
      <c r="T6096" s="3"/>
    </row>
    <row r="6097" spans="1:20" x14ac:dyDescent="0.3">
      <c r="A6097">
        <v>6096</v>
      </c>
      <c r="B6097" t="s">
        <v>8677</v>
      </c>
      <c r="C6097">
        <f t="shared" si="95"/>
        <v>38</v>
      </c>
      <c r="D6097" s="1">
        <v>43363</v>
      </c>
      <c r="E6097" s="1">
        <v>43369</v>
      </c>
      <c r="F6097" t="s">
        <v>46</v>
      </c>
      <c r="G6097" t="s">
        <v>2305</v>
      </c>
      <c r="H6097" t="s">
        <v>2306</v>
      </c>
      <c r="I6097" t="s">
        <v>22</v>
      </c>
      <c r="J6097" t="s">
        <v>23</v>
      </c>
      <c r="K6097" t="s">
        <v>262</v>
      </c>
      <c r="L6097" t="s">
        <v>263</v>
      </c>
      <c r="M6097">
        <v>10035</v>
      </c>
      <c r="N6097" t="s">
        <v>144</v>
      </c>
      <c r="O6097" t="s">
        <v>1265</v>
      </c>
      <c r="P6097" t="s">
        <v>42</v>
      </c>
      <c r="Q6097" t="s">
        <v>86</v>
      </c>
      <c r="R6097" t="s">
        <v>1266</v>
      </c>
      <c r="S6097">
        <v>13.76</v>
      </c>
      <c r="T6097" s="3"/>
    </row>
    <row r="6098" spans="1:20" x14ac:dyDescent="0.3">
      <c r="A6098">
        <v>6097</v>
      </c>
      <c r="B6098" t="s">
        <v>8677</v>
      </c>
      <c r="C6098">
        <f t="shared" si="95"/>
        <v>38</v>
      </c>
      <c r="D6098" s="1">
        <v>43363</v>
      </c>
      <c r="E6098" s="1">
        <v>43369</v>
      </c>
      <c r="F6098" t="s">
        <v>46</v>
      </c>
      <c r="G6098" t="s">
        <v>2305</v>
      </c>
      <c r="H6098" t="s">
        <v>2306</v>
      </c>
      <c r="I6098" t="s">
        <v>22</v>
      </c>
      <c r="J6098" t="s">
        <v>23</v>
      </c>
      <c r="K6098" t="s">
        <v>262</v>
      </c>
      <c r="L6098" t="s">
        <v>263</v>
      </c>
      <c r="M6098">
        <v>10035</v>
      </c>
      <c r="N6098" t="s">
        <v>144</v>
      </c>
      <c r="O6098" t="s">
        <v>257</v>
      </c>
      <c r="P6098" t="s">
        <v>28</v>
      </c>
      <c r="Q6098" t="s">
        <v>32</v>
      </c>
      <c r="R6098" t="s">
        <v>258</v>
      </c>
      <c r="S6098">
        <v>80.991</v>
      </c>
      <c r="T6098" s="3"/>
    </row>
    <row r="6099" spans="1:20" x14ac:dyDescent="0.3">
      <c r="A6099">
        <v>6098</v>
      </c>
      <c r="B6099" t="s">
        <v>8677</v>
      </c>
      <c r="C6099">
        <f t="shared" si="95"/>
        <v>38</v>
      </c>
      <c r="D6099" s="1">
        <v>43363</v>
      </c>
      <c r="E6099" s="1">
        <v>43369</v>
      </c>
      <c r="F6099" t="s">
        <v>46</v>
      </c>
      <c r="G6099" t="s">
        <v>2305</v>
      </c>
      <c r="H6099" t="s">
        <v>2306</v>
      </c>
      <c r="I6099" t="s">
        <v>22</v>
      </c>
      <c r="J6099" t="s">
        <v>23</v>
      </c>
      <c r="K6099" t="s">
        <v>262</v>
      </c>
      <c r="L6099" t="s">
        <v>263</v>
      </c>
      <c r="M6099">
        <v>10035</v>
      </c>
      <c r="N6099" t="s">
        <v>144</v>
      </c>
      <c r="O6099" t="s">
        <v>792</v>
      </c>
      <c r="P6099" t="s">
        <v>42</v>
      </c>
      <c r="Q6099" t="s">
        <v>71</v>
      </c>
      <c r="R6099" t="s">
        <v>793</v>
      </c>
      <c r="S6099">
        <v>11.784000000000001</v>
      </c>
      <c r="T6099" s="3"/>
    </row>
    <row r="6100" spans="1:20" x14ac:dyDescent="0.3">
      <c r="A6100">
        <v>6099</v>
      </c>
      <c r="B6100" t="s">
        <v>8677</v>
      </c>
      <c r="C6100">
        <f t="shared" si="95"/>
        <v>38</v>
      </c>
      <c r="D6100" s="1">
        <v>43363</v>
      </c>
      <c r="E6100" s="1">
        <v>43369</v>
      </c>
      <c r="F6100" t="s">
        <v>46</v>
      </c>
      <c r="G6100" t="s">
        <v>2305</v>
      </c>
      <c r="H6100" t="s">
        <v>2306</v>
      </c>
      <c r="I6100" t="s">
        <v>22</v>
      </c>
      <c r="J6100" t="s">
        <v>23</v>
      </c>
      <c r="K6100" t="s">
        <v>262</v>
      </c>
      <c r="L6100" t="s">
        <v>263</v>
      </c>
      <c r="M6100">
        <v>10035</v>
      </c>
      <c r="N6100" t="s">
        <v>144</v>
      </c>
      <c r="O6100" t="s">
        <v>264</v>
      </c>
      <c r="P6100" t="s">
        <v>42</v>
      </c>
      <c r="Q6100" t="s">
        <v>265</v>
      </c>
      <c r="R6100" t="s">
        <v>266</v>
      </c>
      <c r="S6100">
        <v>4.3600000000000003</v>
      </c>
      <c r="T6100" s="3"/>
    </row>
    <row r="6101" spans="1:20" x14ac:dyDescent="0.3">
      <c r="A6101">
        <v>6100</v>
      </c>
      <c r="B6101" t="s">
        <v>8677</v>
      </c>
      <c r="C6101">
        <f t="shared" si="95"/>
        <v>38</v>
      </c>
      <c r="D6101" s="1">
        <v>43363</v>
      </c>
      <c r="E6101" s="1">
        <v>43369</v>
      </c>
      <c r="F6101" t="s">
        <v>46</v>
      </c>
      <c r="G6101" t="s">
        <v>2305</v>
      </c>
      <c r="H6101" t="s">
        <v>2306</v>
      </c>
      <c r="I6101" t="s">
        <v>22</v>
      </c>
      <c r="J6101" t="s">
        <v>23</v>
      </c>
      <c r="K6101" t="s">
        <v>262</v>
      </c>
      <c r="L6101" t="s">
        <v>263</v>
      </c>
      <c r="M6101">
        <v>10035</v>
      </c>
      <c r="N6101" t="s">
        <v>144</v>
      </c>
      <c r="O6101" t="s">
        <v>1135</v>
      </c>
      <c r="P6101" t="s">
        <v>28</v>
      </c>
      <c r="Q6101" t="s">
        <v>32</v>
      </c>
      <c r="R6101" t="s">
        <v>1136</v>
      </c>
      <c r="S6101">
        <v>2888.127</v>
      </c>
      <c r="T6101" s="3"/>
    </row>
    <row r="6102" spans="1:20" x14ac:dyDescent="0.3">
      <c r="A6102">
        <v>6101</v>
      </c>
      <c r="B6102" t="s">
        <v>8677</v>
      </c>
      <c r="C6102">
        <f t="shared" si="95"/>
        <v>38</v>
      </c>
      <c r="D6102" s="1">
        <v>43363</v>
      </c>
      <c r="E6102" s="1">
        <v>43369</v>
      </c>
      <c r="F6102" t="s">
        <v>46</v>
      </c>
      <c r="G6102" t="s">
        <v>2305</v>
      </c>
      <c r="H6102" t="s">
        <v>2306</v>
      </c>
      <c r="I6102" t="s">
        <v>22</v>
      </c>
      <c r="J6102" t="s">
        <v>23</v>
      </c>
      <c r="K6102" t="s">
        <v>262</v>
      </c>
      <c r="L6102" t="s">
        <v>263</v>
      </c>
      <c r="M6102">
        <v>10035</v>
      </c>
      <c r="N6102" t="s">
        <v>144</v>
      </c>
      <c r="O6102" t="s">
        <v>4600</v>
      </c>
      <c r="P6102" t="s">
        <v>67</v>
      </c>
      <c r="Q6102" t="s">
        <v>68</v>
      </c>
      <c r="R6102" t="s">
        <v>4601</v>
      </c>
      <c r="S6102">
        <v>1299.6600000000001</v>
      </c>
      <c r="T6102" s="3"/>
    </row>
    <row r="6103" spans="1:20" x14ac:dyDescent="0.3">
      <c r="A6103">
        <v>6102</v>
      </c>
      <c r="B6103" t="s">
        <v>8677</v>
      </c>
      <c r="C6103">
        <f t="shared" si="95"/>
        <v>38</v>
      </c>
      <c r="D6103" s="1">
        <v>43363</v>
      </c>
      <c r="E6103" s="1">
        <v>43369</v>
      </c>
      <c r="F6103" t="s">
        <v>46</v>
      </c>
      <c r="G6103" t="s">
        <v>2305</v>
      </c>
      <c r="H6103" t="s">
        <v>2306</v>
      </c>
      <c r="I6103" t="s">
        <v>22</v>
      </c>
      <c r="J6103" t="s">
        <v>23</v>
      </c>
      <c r="K6103" t="s">
        <v>262</v>
      </c>
      <c r="L6103" t="s">
        <v>263</v>
      </c>
      <c r="M6103">
        <v>10035</v>
      </c>
      <c r="N6103" t="s">
        <v>144</v>
      </c>
      <c r="O6103" t="s">
        <v>1727</v>
      </c>
      <c r="P6103" t="s">
        <v>28</v>
      </c>
      <c r="Q6103" t="s">
        <v>32</v>
      </c>
      <c r="R6103" t="s">
        <v>1728</v>
      </c>
      <c r="S6103">
        <v>2254.41</v>
      </c>
      <c r="T6103" s="3"/>
    </row>
    <row r="6104" spans="1:20" x14ac:dyDescent="0.3">
      <c r="A6104">
        <v>6103</v>
      </c>
      <c r="B6104" t="s">
        <v>8677</v>
      </c>
      <c r="C6104">
        <f t="shared" si="95"/>
        <v>38</v>
      </c>
      <c r="D6104" s="1">
        <v>43363</v>
      </c>
      <c r="E6104" s="1">
        <v>43369</v>
      </c>
      <c r="F6104" t="s">
        <v>46</v>
      </c>
      <c r="G6104" t="s">
        <v>2305</v>
      </c>
      <c r="H6104" t="s">
        <v>2306</v>
      </c>
      <c r="I6104" t="s">
        <v>22</v>
      </c>
      <c r="J6104" t="s">
        <v>23</v>
      </c>
      <c r="K6104" t="s">
        <v>262</v>
      </c>
      <c r="L6104" t="s">
        <v>263</v>
      </c>
      <c r="M6104">
        <v>10035</v>
      </c>
      <c r="N6104" t="s">
        <v>144</v>
      </c>
      <c r="O6104" t="s">
        <v>610</v>
      </c>
      <c r="P6104" t="s">
        <v>67</v>
      </c>
      <c r="Q6104" t="s">
        <v>68</v>
      </c>
      <c r="R6104" t="s">
        <v>611</v>
      </c>
      <c r="S6104">
        <v>104.85</v>
      </c>
      <c r="T6104" s="3"/>
    </row>
    <row r="6105" spans="1:20" x14ac:dyDescent="0.3">
      <c r="A6105">
        <v>6104</v>
      </c>
      <c r="B6105" t="s">
        <v>8677</v>
      </c>
      <c r="C6105">
        <f t="shared" si="95"/>
        <v>38</v>
      </c>
      <c r="D6105" s="1">
        <v>43363</v>
      </c>
      <c r="E6105" s="1">
        <v>43369</v>
      </c>
      <c r="F6105" t="s">
        <v>46</v>
      </c>
      <c r="G6105" t="s">
        <v>2305</v>
      </c>
      <c r="H6105" t="s">
        <v>2306</v>
      </c>
      <c r="I6105" t="s">
        <v>22</v>
      </c>
      <c r="J6105" t="s">
        <v>23</v>
      </c>
      <c r="K6105" t="s">
        <v>262</v>
      </c>
      <c r="L6105" t="s">
        <v>263</v>
      </c>
      <c r="M6105">
        <v>10035</v>
      </c>
      <c r="N6105" t="s">
        <v>144</v>
      </c>
      <c r="O6105" t="s">
        <v>386</v>
      </c>
      <c r="P6105" t="s">
        <v>67</v>
      </c>
      <c r="Q6105" t="s">
        <v>157</v>
      </c>
      <c r="R6105" t="s">
        <v>387</v>
      </c>
      <c r="S6105">
        <v>59.97</v>
      </c>
      <c r="T6105" s="3"/>
    </row>
    <row r="6106" spans="1:20" x14ac:dyDescent="0.3">
      <c r="A6106">
        <v>6105</v>
      </c>
      <c r="B6106" t="s">
        <v>8680</v>
      </c>
      <c r="C6106">
        <f t="shared" si="95"/>
        <v>34</v>
      </c>
      <c r="D6106" s="1">
        <v>43334</v>
      </c>
      <c r="E6106" s="1">
        <v>43336</v>
      </c>
      <c r="F6106" t="s">
        <v>184</v>
      </c>
      <c r="G6106" t="s">
        <v>5932</v>
      </c>
      <c r="H6106" t="s">
        <v>5933</v>
      </c>
      <c r="I6106" t="s">
        <v>98</v>
      </c>
      <c r="J6106" t="s">
        <v>23</v>
      </c>
      <c r="K6106" t="s">
        <v>142</v>
      </c>
      <c r="L6106" t="s">
        <v>143</v>
      </c>
      <c r="M6106">
        <v>19143</v>
      </c>
      <c r="N6106" t="s">
        <v>144</v>
      </c>
      <c r="O6106" t="s">
        <v>2878</v>
      </c>
      <c r="P6106" t="s">
        <v>28</v>
      </c>
      <c r="Q6106" t="s">
        <v>52</v>
      </c>
      <c r="R6106" t="s">
        <v>2879</v>
      </c>
      <c r="S6106">
        <v>314.53199999999998</v>
      </c>
      <c r="T6106" s="3"/>
    </row>
    <row r="6107" spans="1:20" x14ac:dyDescent="0.3">
      <c r="A6107">
        <v>6106</v>
      </c>
      <c r="B6107" t="s">
        <v>8681</v>
      </c>
      <c r="C6107">
        <f t="shared" si="95"/>
        <v>25</v>
      </c>
      <c r="D6107" s="1">
        <v>42539</v>
      </c>
      <c r="E6107" s="1">
        <v>42543</v>
      </c>
      <c r="F6107" t="s">
        <v>46</v>
      </c>
      <c r="G6107" t="s">
        <v>3394</v>
      </c>
      <c r="H6107" t="s">
        <v>3395</v>
      </c>
      <c r="I6107" t="s">
        <v>37</v>
      </c>
      <c r="J6107" t="s">
        <v>23</v>
      </c>
      <c r="K6107" t="s">
        <v>1419</v>
      </c>
      <c r="L6107" t="s">
        <v>50</v>
      </c>
      <c r="M6107">
        <v>33178</v>
      </c>
      <c r="N6107" t="s">
        <v>26</v>
      </c>
      <c r="O6107" t="s">
        <v>1263</v>
      </c>
      <c r="P6107" t="s">
        <v>42</v>
      </c>
      <c r="Q6107" t="s">
        <v>64</v>
      </c>
      <c r="R6107" t="s">
        <v>1264</v>
      </c>
      <c r="S6107">
        <v>13.632</v>
      </c>
      <c r="T6107" s="3"/>
    </row>
    <row r="6108" spans="1:20" x14ac:dyDescent="0.3">
      <c r="A6108">
        <v>6107</v>
      </c>
      <c r="B6108" t="s">
        <v>8682</v>
      </c>
      <c r="C6108">
        <f t="shared" si="95"/>
        <v>52</v>
      </c>
      <c r="D6108" s="1">
        <v>42358</v>
      </c>
      <c r="E6108" s="1">
        <v>42363</v>
      </c>
      <c r="F6108" t="s">
        <v>46</v>
      </c>
      <c r="G6108" t="s">
        <v>5059</v>
      </c>
      <c r="H6108" t="s">
        <v>5060</v>
      </c>
      <c r="I6108" t="s">
        <v>22</v>
      </c>
      <c r="J6108" t="s">
        <v>23</v>
      </c>
      <c r="K6108" t="s">
        <v>756</v>
      </c>
      <c r="L6108" t="s">
        <v>100</v>
      </c>
      <c r="M6108">
        <v>75051</v>
      </c>
      <c r="N6108" t="s">
        <v>101</v>
      </c>
      <c r="O6108" t="s">
        <v>2075</v>
      </c>
      <c r="P6108" t="s">
        <v>42</v>
      </c>
      <c r="Q6108" t="s">
        <v>74</v>
      </c>
      <c r="R6108" t="s">
        <v>2076</v>
      </c>
      <c r="S6108">
        <v>19.431999999999999</v>
      </c>
      <c r="T6108" s="3"/>
    </row>
    <row r="6109" spans="1:20" x14ac:dyDescent="0.3">
      <c r="A6109">
        <v>6108</v>
      </c>
      <c r="B6109" t="s">
        <v>8682</v>
      </c>
      <c r="C6109">
        <f t="shared" si="95"/>
        <v>52</v>
      </c>
      <c r="D6109" s="1">
        <v>42358</v>
      </c>
      <c r="E6109" s="1">
        <v>42363</v>
      </c>
      <c r="F6109" t="s">
        <v>46</v>
      </c>
      <c r="G6109" t="s">
        <v>5059</v>
      </c>
      <c r="H6109" t="s">
        <v>5060</v>
      </c>
      <c r="I6109" t="s">
        <v>22</v>
      </c>
      <c r="J6109" t="s">
        <v>23</v>
      </c>
      <c r="K6109" t="s">
        <v>756</v>
      </c>
      <c r="L6109" t="s">
        <v>100</v>
      </c>
      <c r="M6109">
        <v>75051</v>
      </c>
      <c r="N6109" t="s">
        <v>101</v>
      </c>
      <c r="O6109" t="s">
        <v>3770</v>
      </c>
      <c r="P6109" t="s">
        <v>67</v>
      </c>
      <c r="Q6109" t="s">
        <v>157</v>
      </c>
      <c r="R6109" t="s">
        <v>3771</v>
      </c>
      <c r="S6109">
        <v>65.44</v>
      </c>
      <c r="T6109" s="3"/>
    </row>
    <row r="6110" spans="1:20" x14ac:dyDescent="0.3">
      <c r="A6110">
        <v>6109</v>
      </c>
      <c r="B6110" t="s">
        <v>8683</v>
      </c>
      <c r="C6110">
        <f t="shared" si="95"/>
        <v>37</v>
      </c>
      <c r="D6110" s="1">
        <v>42989</v>
      </c>
      <c r="E6110" s="1">
        <v>42994</v>
      </c>
      <c r="F6110" t="s">
        <v>46</v>
      </c>
      <c r="G6110" t="s">
        <v>4713</v>
      </c>
      <c r="H6110" t="s">
        <v>4714</v>
      </c>
      <c r="I6110" t="s">
        <v>22</v>
      </c>
      <c r="J6110" t="s">
        <v>23</v>
      </c>
      <c r="K6110" t="s">
        <v>299</v>
      </c>
      <c r="L6110" t="s">
        <v>207</v>
      </c>
      <c r="M6110">
        <v>60653</v>
      </c>
      <c r="N6110" t="s">
        <v>101</v>
      </c>
      <c r="O6110" t="s">
        <v>6735</v>
      </c>
      <c r="P6110" t="s">
        <v>42</v>
      </c>
      <c r="Q6110" t="s">
        <v>43</v>
      </c>
      <c r="R6110" t="s">
        <v>6736</v>
      </c>
      <c r="S6110">
        <v>6</v>
      </c>
      <c r="T6110" s="3"/>
    </row>
    <row r="6111" spans="1:20" x14ac:dyDescent="0.3">
      <c r="A6111">
        <v>6110</v>
      </c>
      <c r="B6111" t="s">
        <v>8683</v>
      </c>
      <c r="C6111">
        <f t="shared" si="95"/>
        <v>37</v>
      </c>
      <c r="D6111" s="1">
        <v>42989</v>
      </c>
      <c r="E6111" s="1">
        <v>42994</v>
      </c>
      <c r="F6111" t="s">
        <v>46</v>
      </c>
      <c r="G6111" t="s">
        <v>4713</v>
      </c>
      <c r="H6111" t="s">
        <v>4714</v>
      </c>
      <c r="I6111" t="s">
        <v>22</v>
      </c>
      <c r="J6111" t="s">
        <v>23</v>
      </c>
      <c r="K6111" t="s">
        <v>299</v>
      </c>
      <c r="L6111" t="s">
        <v>207</v>
      </c>
      <c r="M6111">
        <v>60653</v>
      </c>
      <c r="N6111" t="s">
        <v>101</v>
      </c>
      <c r="O6111" t="s">
        <v>5375</v>
      </c>
      <c r="P6111" t="s">
        <v>42</v>
      </c>
      <c r="Q6111" t="s">
        <v>71</v>
      </c>
      <c r="R6111" t="s">
        <v>5376</v>
      </c>
      <c r="S6111">
        <v>1.9079999999999999</v>
      </c>
      <c r="T6111" s="3"/>
    </row>
    <row r="6112" spans="1:20" x14ac:dyDescent="0.3">
      <c r="A6112">
        <v>6111</v>
      </c>
      <c r="B6112" t="s">
        <v>8684</v>
      </c>
      <c r="C6112">
        <f t="shared" si="95"/>
        <v>46</v>
      </c>
      <c r="D6112" s="1">
        <v>43051</v>
      </c>
      <c r="E6112" s="1">
        <v>43055</v>
      </c>
      <c r="F6112" t="s">
        <v>46</v>
      </c>
      <c r="G6112" t="s">
        <v>7110</v>
      </c>
      <c r="H6112" t="s">
        <v>7111</v>
      </c>
      <c r="I6112" t="s">
        <v>22</v>
      </c>
      <c r="J6112" t="s">
        <v>23</v>
      </c>
      <c r="K6112" t="s">
        <v>3875</v>
      </c>
      <c r="L6112" t="s">
        <v>494</v>
      </c>
      <c r="M6112">
        <v>44134</v>
      </c>
      <c r="N6112" t="s">
        <v>144</v>
      </c>
      <c r="O6112" t="s">
        <v>6361</v>
      </c>
      <c r="P6112" t="s">
        <v>28</v>
      </c>
      <c r="Q6112" t="s">
        <v>32</v>
      </c>
      <c r="R6112" t="s">
        <v>6362</v>
      </c>
      <c r="S6112">
        <v>1474.8019999999999</v>
      </c>
      <c r="T6112" s="3"/>
    </row>
    <row r="6113" spans="1:20" x14ac:dyDescent="0.3">
      <c r="A6113">
        <v>6112</v>
      </c>
      <c r="B6113" t="s">
        <v>8684</v>
      </c>
      <c r="C6113">
        <f t="shared" si="95"/>
        <v>46</v>
      </c>
      <c r="D6113" s="1">
        <v>43051</v>
      </c>
      <c r="E6113" s="1">
        <v>43055</v>
      </c>
      <c r="F6113" t="s">
        <v>46</v>
      </c>
      <c r="G6113" t="s">
        <v>7110</v>
      </c>
      <c r="H6113" t="s">
        <v>7111</v>
      </c>
      <c r="I6113" t="s">
        <v>22</v>
      </c>
      <c r="J6113" t="s">
        <v>23</v>
      </c>
      <c r="K6113" t="s">
        <v>3875</v>
      </c>
      <c r="L6113" t="s">
        <v>494</v>
      </c>
      <c r="M6113">
        <v>44134</v>
      </c>
      <c r="N6113" t="s">
        <v>144</v>
      </c>
      <c r="O6113" t="s">
        <v>102</v>
      </c>
      <c r="P6113" t="s">
        <v>42</v>
      </c>
      <c r="Q6113" t="s">
        <v>74</v>
      </c>
      <c r="R6113" t="s">
        <v>103</v>
      </c>
      <c r="S6113">
        <v>110.096</v>
      </c>
      <c r="T6113" s="3"/>
    </row>
    <row r="6114" spans="1:20" x14ac:dyDescent="0.3">
      <c r="A6114">
        <v>6113</v>
      </c>
      <c r="B6114" t="s">
        <v>8684</v>
      </c>
      <c r="C6114">
        <f t="shared" si="95"/>
        <v>46</v>
      </c>
      <c r="D6114" s="1">
        <v>43051</v>
      </c>
      <c r="E6114" s="1">
        <v>43055</v>
      </c>
      <c r="F6114" t="s">
        <v>46</v>
      </c>
      <c r="G6114" t="s">
        <v>7110</v>
      </c>
      <c r="H6114" t="s">
        <v>7111</v>
      </c>
      <c r="I6114" t="s">
        <v>22</v>
      </c>
      <c r="J6114" t="s">
        <v>23</v>
      </c>
      <c r="K6114" t="s">
        <v>3875</v>
      </c>
      <c r="L6114" t="s">
        <v>494</v>
      </c>
      <c r="M6114">
        <v>44134</v>
      </c>
      <c r="N6114" t="s">
        <v>144</v>
      </c>
      <c r="O6114" t="s">
        <v>865</v>
      </c>
      <c r="P6114" t="s">
        <v>42</v>
      </c>
      <c r="Q6114" t="s">
        <v>265</v>
      </c>
      <c r="R6114" t="s">
        <v>866</v>
      </c>
      <c r="S6114">
        <v>16.751999999999999</v>
      </c>
      <c r="T6114" s="3"/>
    </row>
    <row r="6115" spans="1:20" x14ac:dyDescent="0.3">
      <c r="A6115">
        <v>6114</v>
      </c>
      <c r="B6115" t="s">
        <v>8684</v>
      </c>
      <c r="C6115">
        <f t="shared" si="95"/>
        <v>46</v>
      </c>
      <c r="D6115" s="1">
        <v>43051</v>
      </c>
      <c r="E6115" s="1">
        <v>43055</v>
      </c>
      <c r="F6115" t="s">
        <v>46</v>
      </c>
      <c r="G6115" t="s">
        <v>7110</v>
      </c>
      <c r="H6115" t="s">
        <v>7111</v>
      </c>
      <c r="I6115" t="s">
        <v>22</v>
      </c>
      <c r="J6115" t="s">
        <v>23</v>
      </c>
      <c r="K6115" t="s">
        <v>3875</v>
      </c>
      <c r="L6115" t="s">
        <v>494</v>
      </c>
      <c r="M6115">
        <v>44134</v>
      </c>
      <c r="N6115" t="s">
        <v>144</v>
      </c>
      <c r="O6115" t="s">
        <v>31</v>
      </c>
      <c r="P6115" t="s">
        <v>28</v>
      </c>
      <c r="Q6115" t="s">
        <v>32</v>
      </c>
      <c r="R6115" t="s">
        <v>33</v>
      </c>
      <c r="S6115">
        <v>1537.0740000000001</v>
      </c>
      <c r="T6115" s="3"/>
    </row>
    <row r="6116" spans="1:20" x14ac:dyDescent="0.3">
      <c r="A6116">
        <v>6115</v>
      </c>
      <c r="B6116" t="s">
        <v>8684</v>
      </c>
      <c r="C6116">
        <f t="shared" si="95"/>
        <v>46</v>
      </c>
      <c r="D6116" s="1">
        <v>43051</v>
      </c>
      <c r="E6116" s="1">
        <v>43055</v>
      </c>
      <c r="F6116" t="s">
        <v>46</v>
      </c>
      <c r="G6116" t="s">
        <v>7110</v>
      </c>
      <c r="H6116" t="s">
        <v>7111</v>
      </c>
      <c r="I6116" t="s">
        <v>22</v>
      </c>
      <c r="J6116" t="s">
        <v>23</v>
      </c>
      <c r="K6116" t="s">
        <v>3875</v>
      </c>
      <c r="L6116" t="s">
        <v>494</v>
      </c>
      <c r="M6116">
        <v>44134</v>
      </c>
      <c r="N6116" t="s">
        <v>144</v>
      </c>
      <c r="O6116" t="s">
        <v>2438</v>
      </c>
      <c r="P6116" t="s">
        <v>28</v>
      </c>
      <c r="Q6116" t="s">
        <v>32</v>
      </c>
      <c r="R6116" t="s">
        <v>2439</v>
      </c>
      <c r="S6116">
        <v>449.37200000000001</v>
      </c>
      <c r="T6116" s="3"/>
    </row>
    <row r="6117" spans="1:20" x14ac:dyDescent="0.3">
      <c r="A6117">
        <v>6116</v>
      </c>
      <c r="B6117" t="s">
        <v>8685</v>
      </c>
      <c r="C6117">
        <f t="shared" si="95"/>
        <v>11</v>
      </c>
      <c r="D6117" s="1">
        <v>42808</v>
      </c>
      <c r="E6117" s="1">
        <v>42814</v>
      </c>
      <c r="F6117" t="s">
        <v>46</v>
      </c>
      <c r="G6117" t="s">
        <v>625</v>
      </c>
      <c r="H6117" t="s">
        <v>626</v>
      </c>
      <c r="I6117" t="s">
        <v>37</v>
      </c>
      <c r="J6117" t="s">
        <v>23</v>
      </c>
      <c r="K6117" t="s">
        <v>8686</v>
      </c>
      <c r="L6117" t="s">
        <v>39</v>
      </c>
      <c r="M6117">
        <v>94061</v>
      </c>
      <c r="N6117" t="s">
        <v>40</v>
      </c>
      <c r="O6117" t="s">
        <v>228</v>
      </c>
      <c r="P6117" t="s">
        <v>42</v>
      </c>
      <c r="Q6117" t="s">
        <v>71</v>
      </c>
      <c r="R6117" t="s">
        <v>229</v>
      </c>
      <c r="S6117">
        <v>41.904000000000003</v>
      </c>
      <c r="T6117" s="3"/>
    </row>
    <row r="6118" spans="1:20" x14ac:dyDescent="0.3">
      <c r="A6118">
        <v>6117</v>
      </c>
      <c r="B6118" t="s">
        <v>8687</v>
      </c>
      <c r="C6118">
        <f t="shared" si="95"/>
        <v>46</v>
      </c>
      <c r="D6118" s="1">
        <v>43052</v>
      </c>
      <c r="E6118" s="1">
        <v>43058</v>
      </c>
      <c r="F6118" t="s">
        <v>46</v>
      </c>
      <c r="G6118" t="s">
        <v>3996</v>
      </c>
      <c r="H6118" t="s">
        <v>3997</v>
      </c>
      <c r="I6118" t="s">
        <v>98</v>
      </c>
      <c r="J6118" t="s">
        <v>23</v>
      </c>
      <c r="K6118" t="s">
        <v>262</v>
      </c>
      <c r="L6118" t="s">
        <v>263</v>
      </c>
      <c r="M6118">
        <v>10011</v>
      </c>
      <c r="N6118" t="s">
        <v>144</v>
      </c>
      <c r="O6118" t="s">
        <v>8688</v>
      </c>
      <c r="P6118" t="s">
        <v>67</v>
      </c>
      <c r="Q6118" t="s">
        <v>68</v>
      </c>
      <c r="R6118" t="s">
        <v>8689</v>
      </c>
      <c r="S6118">
        <v>2279.96</v>
      </c>
      <c r="T6118" s="3"/>
    </row>
    <row r="6119" spans="1:20" x14ac:dyDescent="0.3">
      <c r="A6119">
        <v>6118</v>
      </c>
      <c r="B6119" t="s">
        <v>8687</v>
      </c>
      <c r="C6119">
        <f t="shared" si="95"/>
        <v>46</v>
      </c>
      <c r="D6119" s="1">
        <v>43052</v>
      </c>
      <c r="E6119" s="1">
        <v>43058</v>
      </c>
      <c r="F6119" t="s">
        <v>46</v>
      </c>
      <c r="G6119" t="s">
        <v>3996</v>
      </c>
      <c r="H6119" t="s">
        <v>3997</v>
      </c>
      <c r="I6119" t="s">
        <v>98</v>
      </c>
      <c r="J6119" t="s">
        <v>23</v>
      </c>
      <c r="K6119" t="s">
        <v>262</v>
      </c>
      <c r="L6119" t="s">
        <v>263</v>
      </c>
      <c r="M6119">
        <v>10011</v>
      </c>
      <c r="N6119" t="s">
        <v>144</v>
      </c>
      <c r="O6119" t="s">
        <v>2494</v>
      </c>
      <c r="P6119" t="s">
        <v>42</v>
      </c>
      <c r="Q6119" t="s">
        <v>43</v>
      </c>
      <c r="R6119" t="s">
        <v>2495</v>
      </c>
      <c r="S6119">
        <v>14.94</v>
      </c>
      <c r="T6119" s="3"/>
    </row>
    <row r="6120" spans="1:20" x14ac:dyDescent="0.3">
      <c r="A6120">
        <v>6119</v>
      </c>
      <c r="B6120" t="s">
        <v>8690</v>
      </c>
      <c r="C6120">
        <f t="shared" si="95"/>
        <v>38</v>
      </c>
      <c r="D6120" s="1">
        <v>43362</v>
      </c>
      <c r="E6120" s="1">
        <v>43368</v>
      </c>
      <c r="F6120" t="s">
        <v>46</v>
      </c>
      <c r="G6120" t="s">
        <v>2768</v>
      </c>
      <c r="H6120" t="s">
        <v>2769</v>
      </c>
      <c r="I6120" t="s">
        <v>37</v>
      </c>
      <c r="J6120" t="s">
        <v>23</v>
      </c>
      <c r="K6120" t="s">
        <v>314</v>
      </c>
      <c r="L6120" t="s">
        <v>416</v>
      </c>
      <c r="M6120">
        <v>97477</v>
      </c>
      <c r="N6120" t="s">
        <v>40</v>
      </c>
      <c r="O6120" t="s">
        <v>2005</v>
      </c>
      <c r="P6120" t="s">
        <v>67</v>
      </c>
      <c r="Q6120" t="s">
        <v>68</v>
      </c>
      <c r="R6120" t="s">
        <v>2006</v>
      </c>
      <c r="S6120">
        <v>191.976</v>
      </c>
      <c r="T6120" s="3"/>
    </row>
    <row r="6121" spans="1:20" x14ac:dyDescent="0.3">
      <c r="A6121">
        <v>6120</v>
      </c>
      <c r="B6121" t="s">
        <v>8690</v>
      </c>
      <c r="C6121">
        <f t="shared" si="95"/>
        <v>38</v>
      </c>
      <c r="D6121" s="1">
        <v>43362</v>
      </c>
      <c r="E6121" s="1">
        <v>43368</v>
      </c>
      <c r="F6121" t="s">
        <v>46</v>
      </c>
      <c r="G6121" t="s">
        <v>2768</v>
      </c>
      <c r="H6121" t="s">
        <v>2769</v>
      </c>
      <c r="I6121" t="s">
        <v>37</v>
      </c>
      <c r="J6121" t="s">
        <v>23</v>
      </c>
      <c r="K6121" t="s">
        <v>314</v>
      </c>
      <c r="L6121" t="s">
        <v>416</v>
      </c>
      <c r="M6121">
        <v>97477</v>
      </c>
      <c r="N6121" t="s">
        <v>40</v>
      </c>
      <c r="O6121" t="s">
        <v>4250</v>
      </c>
      <c r="P6121" t="s">
        <v>42</v>
      </c>
      <c r="Q6121" t="s">
        <v>64</v>
      </c>
      <c r="R6121" t="s">
        <v>4251</v>
      </c>
      <c r="S6121">
        <v>23.832000000000001</v>
      </c>
      <c r="T6121" s="3"/>
    </row>
    <row r="6122" spans="1:20" x14ac:dyDescent="0.3">
      <c r="A6122">
        <v>6121</v>
      </c>
      <c r="B6122" t="s">
        <v>8690</v>
      </c>
      <c r="C6122">
        <f t="shared" si="95"/>
        <v>38</v>
      </c>
      <c r="D6122" s="1">
        <v>43362</v>
      </c>
      <c r="E6122" s="1">
        <v>43368</v>
      </c>
      <c r="F6122" t="s">
        <v>46</v>
      </c>
      <c r="G6122" t="s">
        <v>2768</v>
      </c>
      <c r="H6122" t="s">
        <v>2769</v>
      </c>
      <c r="I6122" t="s">
        <v>37</v>
      </c>
      <c r="J6122" t="s">
        <v>23</v>
      </c>
      <c r="K6122" t="s">
        <v>314</v>
      </c>
      <c r="L6122" t="s">
        <v>416</v>
      </c>
      <c r="M6122">
        <v>97477</v>
      </c>
      <c r="N6122" t="s">
        <v>40</v>
      </c>
      <c r="O6122" t="s">
        <v>1715</v>
      </c>
      <c r="P6122" t="s">
        <v>28</v>
      </c>
      <c r="Q6122" t="s">
        <v>61</v>
      </c>
      <c r="R6122" t="s">
        <v>1716</v>
      </c>
      <c r="S6122">
        <v>409.21600000000001</v>
      </c>
      <c r="T6122" s="3"/>
    </row>
    <row r="6123" spans="1:20" x14ac:dyDescent="0.3">
      <c r="A6123">
        <v>6122</v>
      </c>
      <c r="B6123" t="s">
        <v>8690</v>
      </c>
      <c r="C6123">
        <f t="shared" si="95"/>
        <v>38</v>
      </c>
      <c r="D6123" s="1">
        <v>43362</v>
      </c>
      <c r="E6123" s="1">
        <v>43368</v>
      </c>
      <c r="F6123" t="s">
        <v>46</v>
      </c>
      <c r="G6123" t="s">
        <v>2768</v>
      </c>
      <c r="H6123" t="s">
        <v>2769</v>
      </c>
      <c r="I6123" t="s">
        <v>37</v>
      </c>
      <c r="J6123" t="s">
        <v>23</v>
      </c>
      <c r="K6123" t="s">
        <v>314</v>
      </c>
      <c r="L6123" t="s">
        <v>416</v>
      </c>
      <c r="M6123">
        <v>97477</v>
      </c>
      <c r="N6123" t="s">
        <v>40</v>
      </c>
      <c r="O6123" t="s">
        <v>1444</v>
      </c>
      <c r="P6123" t="s">
        <v>28</v>
      </c>
      <c r="Q6123" t="s">
        <v>29</v>
      </c>
      <c r="R6123" t="s">
        <v>1445</v>
      </c>
      <c r="S6123">
        <v>72.587999999999994</v>
      </c>
      <c r="T6123" s="3"/>
    </row>
    <row r="6124" spans="1:20" x14ac:dyDescent="0.3">
      <c r="A6124">
        <v>6123</v>
      </c>
      <c r="B6124" t="s">
        <v>8691</v>
      </c>
      <c r="C6124">
        <f t="shared" si="95"/>
        <v>49</v>
      </c>
      <c r="D6124" s="1">
        <v>43438</v>
      </c>
      <c r="E6124" s="1">
        <v>43443</v>
      </c>
      <c r="F6124" t="s">
        <v>46</v>
      </c>
      <c r="G6124" t="s">
        <v>4857</v>
      </c>
      <c r="H6124" t="s">
        <v>4858</v>
      </c>
      <c r="I6124" t="s">
        <v>22</v>
      </c>
      <c r="J6124" t="s">
        <v>23</v>
      </c>
      <c r="K6124" t="s">
        <v>299</v>
      </c>
      <c r="L6124" t="s">
        <v>207</v>
      </c>
      <c r="M6124">
        <v>60610</v>
      </c>
      <c r="N6124" t="s">
        <v>101</v>
      </c>
      <c r="O6124" t="s">
        <v>5921</v>
      </c>
      <c r="P6124" t="s">
        <v>42</v>
      </c>
      <c r="Q6124" t="s">
        <v>55</v>
      </c>
      <c r="R6124" t="s">
        <v>5922</v>
      </c>
      <c r="S6124">
        <v>61.567999999999998</v>
      </c>
      <c r="T6124" s="3"/>
    </row>
    <row r="6125" spans="1:20" x14ac:dyDescent="0.3">
      <c r="A6125">
        <v>6124</v>
      </c>
      <c r="B6125" t="s">
        <v>8692</v>
      </c>
      <c r="C6125">
        <f t="shared" si="95"/>
        <v>36</v>
      </c>
      <c r="D6125" s="1">
        <v>42613</v>
      </c>
      <c r="E6125" s="1">
        <v>42618</v>
      </c>
      <c r="F6125" t="s">
        <v>46</v>
      </c>
      <c r="G6125" t="s">
        <v>1498</v>
      </c>
      <c r="H6125" t="s">
        <v>1499</v>
      </c>
      <c r="I6125" t="s">
        <v>98</v>
      </c>
      <c r="J6125" t="s">
        <v>23</v>
      </c>
      <c r="K6125" t="s">
        <v>7168</v>
      </c>
      <c r="L6125" t="s">
        <v>100</v>
      </c>
      <c r="M6125">
        <v>76021</v>
      </c>
      <c r="N6125" t="s">
        <v>101</v>
      </c>
      <c r="O6125" t="s">
        <v>5056</v>
      </c>
      <c r="P6125" t="s">
        <v>42</v>
      </c>
      <c r="Q6125" t="s">
        <v>86</v>
      </c>
      <c r="R6125" t="s">
        <v>5057</v>
      </c>
      <c r="S6125">
        <v>20.96</v>
      </c>
      <c r="T6125" s="3"/>
    </row>
    <row r="6126" spans="1:20" x14ac:dyDescent="0.3">
      <c r="A6126">
        <v>6125</v>
      </c>
      <c r="B6126" t="s">
        <v>8693</v>
      </c>
      <c r="C6126">
        <f t="shared" si="95"/>
        <v>23</v>
      </c>
      <c r="D6126" s="1">
        <v>43254</v>
      </c>
      <c r="E6126" s="1">
        <v>43258</v>
      </c>
      <c r="F6126" t="s">
        <v>46</v>
      </c>
      <c r="G6126" t="s">
        <v>1396</v>
      </c>
      <c r="H6126" t="s">
        <v>1397</v>
      </c>
      <c r="I6126" t="s">
        <v>37</v>
      </c>
      <c r="J6126" t="s">
        <v>23</v>
      </c>
      <c r="K6126" t="s">
        <v>38</v>
      </c>
      <c r="L6126" t="s">
        <v>39</v>
      </c>
      <c r="M6126">
        <v>90036</v>
      </c>
      <c r="N6126" t="s">
        <v>40</v>
      </c>
      <c r="O6126" t="s">
        <v>4161</v>
      </c>
      <c r="P6126" t="s">
        <v>67</v>
      </c>
      <c r="Q6126" t="s">
        <v>157</v>
      </c>
      <c r="R6126" t="s">
        <v>4162</v>
      </c>
      <c r="S6126">
        <v>44.75</v>
      </c>
      <c r="T6126" s="3"/>
    </row>
    <row r="6127" spans="1:20" x14ac:dyDescent="0.3">
      <c r="A6127">
        <v>6126</v>
      </c>
      <c r="B6127" t="s">
        <v>8693</v>
      </c>
      <c r="C6127">
        <f t="shared" si="95"/>
        <v>23</v>
      </c>
      <c r="D6127" s="1">
        <v>43254</v>
      </c>
      <c r="E6127" s="1">
        <v>43258</v>
      </c>
      <c r="F6127" t="s">
        <v>46</v>
      </c>
      <c r="G6127" t="s">
        <v>1396</v>
      </c>
      <c r="H6127" t="s">
        <v>1397</v>
      </c>
      <c r="I6127" t="s">
        <v>37</v>
      </c>
      <c r="J6127" t="s">
        <v>23</v>
      </c>
      <c r="K6127" t="s">
        <v>38</v>
      </c>
      <c r="L6127" t="s">
        <v>39</v>
      </c>
      <c r="M6127">
        <v>90036</v>
      </c>
      <c r="N6127" t="s">
        <v>40</v>
      </c>
      <c r="O6127" t="s">
        <v>8694</v>
      </c>
      <c r="P6127" t="s">
        <v>42</v>
      </c>
      <c r="Q6127" t="s">
        <v>86</v>
      </c>
      <c r="R6127" t="s">
        <v>8695</v>
      </c>
      <c r="S6127">
        <v>11.96</v>
      </c>
      <c r="T6127" s="3"/>
    </row>
    <row r="6128" spans="1:20" x14ac:dyDescent="0.3">
      <c r="A6128">
        <v>6127</v>
      </c>
      <c r="B6128" t="s">
        <v>8693</v>
      </c>
      <c r="C6128">
        <f t="shared" si="95"/>
        <v>23</v>
      </c>
      <c r="D6128" s="1">
        <v>43254</v>
      </c>
      <c r="E6128" s="1">
        <v>43258</v>
      </c>
      <c r="F6128" t="s">
        <v>46</v>
      </c>
      <c r="G6128" t="s">
        <v>1396</v>
      </c>
      <c r="H6128" t="s">
        <v>1397</v>
      </c>
      <c r="I6128" t="s">
        <v>37</v>
      </c>
      <c r="J6128" t="s">
        <v>23</v>
      </c>
      <c r="K6128" t="s">
        <v>38</v>
      </c>
      <c r="L6128" t="s">
        <v>39</v>
      </c>
      <c r="M6128">
        <v>90036</v>
      </c>
      <c r="N6128" t="s">
        <v>40</v>
      </c>
      <c r="O6128" t="s">
        <v>3008</v>
      </c>
      <c r="P6128" t="s">
        <v>42</v>
      </c>
      <c r="Q6128" t="s">
        <v>71</v>
      </c>
      <c r="R6128" t="s">
        <v>3009</v>
      </c>
      <c r="S6128">
        <v>3.9119999999999999</v>
      </c>
      <c r="T6128" s="3"/>
    </row>
    <row r="6129" spans="1:20" x14ac:dyDescent="0.3">
      <c r="A6129">
        <v>6128</v>
      </c>
      <c r="B6129" t="s">
        <v>8696</v>
      </c>
      <c r="C6129">
        <f t="shared" si="95"/>
        <v>13</v>
      </c>
      <c r="D6129" s="1">
        <v>42825</v>
      </c>
      <c r="E6129" s="1">
        <v>42831</v>
      </c>
      <c r="F6129" t="s">
        <v>46</v>
      </c>
      <c r="G6129" t="s">
        <v>4759</v>
      </c>
      <c r="H6129" t="s">
        <v>4760</v>
      </c>
      <c r="I6129" t="s">
        <v>22</v>
      </c>
      <c r="J6129" t="s">
        <v>23</v>
      </c>
      <c r="K6129" t="s">
        <v>262</v>
      </c>
      <c r="L6129" t="s">
        <v>263</v>
      </c>
      <c r="M6129">
        <v>10009</v>
      </c>
      <c r="N6129" t="s">
        <v>144</v>
      </c>
      <c r="O6129" t="s">
        <v>699</v>
      </c>
      <c r="P6129" t="s">
        <v>28</v>
      </c>
      <c r="Q6129" t="s">
        <v>32</v>
      </c>
      <c r="R6129" t="s">
        <v>700</v>
      </c>
      <c r="S6129">
        <v>327.99599999999998</v>
      </c>
      <c r="T6129" s="3"/>
    </row>
    <row r="6130" spans="1:20" x14ac:dyDescent="0.3">
      <c r="A6130">
        <v>6129</v>
      </c>
      <c r="B6130" t="s">
        <v>8697</v>
      </c>
      <c r="C6130">
        <f t="shared" si="95"/>
        <v>44</v>
      </c>
      <c r="D6130" s="1">
        <v>42302</v>
      </c>
      <c r="E6130" s="1">
        <v>42305</v>
      </c>
      <c r="F6130" t="s">
        <v>184</v>
      </c>
      <c r="G6130" t="s">
        <v>6424</v>
      </c>
      <c r="H6130" t="s">
        <v>6425</v>
      </c>
      <c r="I6130" t="s">
        <v>37</v>
      </c>
      <c r="J6130" t="s">
        <v>23</v>
      </c>
      <c r="K6130" t="s">
        <v>123</v>
      </c>
      <c r="L6130" t="s">
        <v>39</v>
      </c>
      <c r="M6130">
        <v>94109</v>
      </c>
      <c r="N6130" t="s">
        <v>40</v>
      </c>
      <c r="O6130" t="s">
        <v>4332</v>
      </c>
      <c r="P6130" t="s">
        <v>42</v>
      </c>
      <c r="Q6130" t="s">
        <v>71</v>
      </c>
      <c r="R6130" t="s">
        <v>4333</v>
      </c>
      <c r="S6130">
        <v>49.408000000000001</v>
      </c>
      <c r="T6130" s="3"/>
    </row>
    <row r="6131" spans="1:20" x14ac:dyDescent="0.3">
      <c r="A6131">
        <v>6130</v>
      </c>
      <c r="B6131" t="s">
        <v>8698</v>
      </c>
      <c r="C6131">
        <f t="shared" si="95"/>
        <v>13</v>
      </c>
      <c r="D6131" s="1">
        <v>43185</v>
      </c>
      <c r="E6131" s="1">
        <v>43192</v>
      </c>
      <c r="F6131" t="s">
        <v>46</v>
      </c>
      <c r="G6131" t="s">
        <v>8699</v>
      </c>
      <c r="H6131" t="s">
        <v>8700</v>
      </c>
      <c r="I6131" t="s">
        <v>98</v>
      </c>
      <c r="J6131" t="s">
        <v>23</v>
      </c>
      <c r="K6131" t="s">
        <v>2981</v>
      </c>
      <c r="L6131" t="s">
        <v>315</v>
      </c>
      <c r="M6131">
        <v>23464</v>
      </c>
      <c r="N6131" t="s">
        <v>26</v>
      </c>
      <c r="O6131" t="s">
        <v>3642</v>
      </c>
      <c r="P6131" t="s">
        <v>67</v>
      </c>
      <c r="Q6131" t="s">
        <v>157</v>
      </c>
      <c r="R6131" t="s">
        <v>3643</v>
      </c>
      <c r="S6131">
        <v>53.25</v>
      </c>
      <c r="T6131" s="3"/>
    </row>
    <row r="6132" spans="1:20" x14ac:dyDescent="0.3">
      <c r="A6132">
        <v>6131</v>
      </c>
      <c r="B6132" t="s">
        <v>8698</v>
      </c>
      <c r="C6132">
        <f t="shared" si="95"/>
        <v>13</v>
      </c>
      <c r="D6132" s="1">
        <v>43185</v>
      </c>
      <c r="E6132" s="1">
        <v>43192</v>
      </c>
      <c r="F6132" t="s">
        <v>46</v>
      </c>
      <c r="G6132" t="s">
        <v>8699</v>
      </c>
      <c r="H6132" t="s">
        <v>8700</v>
      </c>
      <c r="I6132" t="s">
        <v>98</v>
      </c>
      <c r="J6132" t="s">
        <v>23</v>
      </c>
      <c r="K6132" t="s">
        <v>2981</v>
      </c>
      <c r="L6132" t="s">
        <v>315</v>
      </c>
      <c r="M6132">
        <v>23464</v>
      </c>
      <c r="N6132" t="s">
        <v>26</v>
      </c>
      <c r="O6132" t="s">
        <v>3994</v>
      </c>
      <c r="P6132" t="s">
        <v>42</v>
      </c>
      <c r="Q6132" t="s">
        <v>265</v>
      </c>
      <c r="R6132" t="s">
        <v>559</v>
      </c>
      <c r="S6132">
        <v>3.76</v>
      </c>
      <c r="T6132" s="3"/>
    </row>
    <row r="6133" spans="1:20" x14ac:dyDescent="0.3">
      <c r="A6133">
        <v>6132</v>
      </c>
      <c r="B6133" t="s">
        <v>8701</v>
      </c>
      <c r="C6133">
        <f t="shared" si="95"/>
        <v>53</v>
      </c>
      <c r="D6133" s="1">
        <v>42365</v>
      </c>
      <c r="E6133" s="1">
        <v>42369</v>
      </c>
      <c r="F6133" t="s">
        <v>46</v>
      </c>
      <c r="G6133" t="s">
        <v>2914</v>
      </c>
      <c r="H6133" t="s">
        <v>2915</v>
      </c>
      <c r="I6133" t="s">
        <v>98</v>
      </c>
      <c r="J6133" t="s">
        <v>23</v>
      </c>
      <c r="K6133" t="s">
        <v>262</v>
      </c>
      <c r="L6133" t="s">
        <v>263</v>
      </c>
      <c r="M6133">
        <v>10011</v>
      </c>
      <c r="N6133" t="s">
        <v>144</v>
      </c>
      <c r="O6133" t="s">
        <v>890</v>
      </c>
      <c r="P6133" t="s">
        <v>28</v>
      </c>
      <c r="Q6133" t="s">
        <v>32</v>
      </c>
      <c r="R6133" t="s">
        <v>891</v>
      </c>
      <c r="S6133">
        <v>767.21400000000006</v>
      </c>
      <c r="T6133" s="3"/>
    </row>
    <row r="6134" spans="1:20" x14ac:dyDescent="0.3">
      <c r="A6134">
        <v>6133</v>
      </c>
      <c r="B6134" t="s">
        <v>8702</v>
      </c>
      <c r="C6134">
        <f t="shared" si="95"/>
        <v>37</v>
      </c>
      <c r="D6134" s="1">
        <v>43358</v>
      </c>
      <c r="E6134" s="1">
        <v>43363</v>
      </c>
      <c r="F6134" t="s">
        <v>46</v>
      </c>
      <c r="G6134" t="s">
        <v>2244</v>
      </c>
      <c r="H6134" t="s">
        <v>2245</v>
      </c>
      <c r="I6134" t="s">
        <v>22</v>
      </c>
      <c r="J6134" t="s">
        <v>23</v>
      </c>
      <c r="K6134" t="s">
        <v>8703</v>
      </c>
      <c r="L6134" t="s">
        <v>331</v>
      </c>
      <c r="M6134">
        <v>37087</v>
      </c>
      <c r="N6134" t="s">
        <v>26</v>
      </c>
      <c r="O6134" t="s">
        <v>6540</v>
      </c>
      <c r="P6134" t="s">
        <v>42</v>
      </c>
      <c r="Q6134" t="s">
        <v>86</v>
      </c>
      <c r="R6134" t="s">
        <v>6541</v>
      </c>
      <c r="S6134">
        <v>163.96</v>
      </c>
      <c r="T6134" s="3"/>
    </row>
    <row r="6135" spans="1:20" x14ac:dyDescent="0.3">
      <c r="A6135">
        <v>6134</v>
      </c>
      <c r="B6135" t="s">
        <v>8704</v>
      </c>
      <c r="C6135">
        <f t="shared" si="95"/>
        <v>33</v>
      </c>
      <c r="D6135" s="1">
        <v>42963</v>
      </c>
      <c r="E6135" s="1">
        <v>42966</v>
      </c>
      <c r="F6135" t="s">
        <v>184</v>
      </c>
      <c r="G6135" t="s">
        <v>8705</v>
      </c>
      <c r="H6135" t="s">
        <v>8706</v>
      </c>
      <c r="I6135" t="s">
        <v>37</v>
      </c>
      <c r="J6135" t="s">
        <v>23</v>
      </c>
      <c r="K6135" t="s">
        <v>38</v>
      </c>
      <c r="L6135" t="s">
        <v>39</v>
      </c>
      <c r="M6135">
        <v>90045</v>
      </c>
      <c r="N6135" t="s">
        <v>40</v>
      </c>
      <c r="O6135" t="s">
        <v>6566</v>
      </c>
      <c r="P6135" t="s">
        <v>28</v>
      </c>
      <c r="Q6135" t="s">
        <v>52</v>
      </c>
      <c r="R6135" t="s">
        <v>6567</v>
      </c>
      <c r="S6135">
        <v>161.28</v>
      </c>
      <c r="T6135" s="3"/>
    </row>
    <row r="6136" spans="1:20" x14ac:dyDescent="0.3">
      <c r="A6136">
        <v>6135</v>
      </c>
      <c r="B6136" t="s">
        <v>8707</v>
      </c>
      <c r="C6136">
        <f t="shared" si="95"/>
        <v>44</v>
      </c>
      <c r="D6136" s="1">
        <v>43043</v>
      </c>
      <c r="E6136" s="1">
        <v>43043</v>
      </c>
      <c r="F6136" t="s">
        <v>1289</v>
      </c>
      <c r="G6136" t="s">
        <v>5619</v>
      </c>
      <c r="H6136" t="s">
        <v>5620</v>
      </c>
      <c r="I6136" t="s">
        <v>22</v>
      </c>
      <c r="J6136" t="s">
        <v>23</v>
      </c>
      <c r="K6136" t="s">
        <v>6927</v>
      </c>
      <c r="L6136" t="s">
        <v>39</v>
      </c>
      <c r="M6136">
        <v>91911</v>
      </c>
      <c r="N6136" t="s">
        <v>40</v>
      </c>
      <c r="O6136" t="s">
        <v>1121</v>
      </c>
      <c r="P6136" t="s">
        <v>42</v>
      </c>
      <c r="Q6136" t="s">
        <v>64</v>
      </c>
      <c r="R6136" t="s">
        <v>1122</v>
      </c>
      <c r="S6136">
        <v>192.8</v>
      </c>
      <c r="T6136" s="3"/>
    </row>
    <row r="6137" spans="1:20" x14ac:dyDescent="0.3">
      <c r="A6137">
        <v>6136</v>
      </c>
      <c r="B6137" t="s">
        <v>8708</v>
      </c>
      <c r="C6137">
        <f t="shared" si="95"/>
        <v>43</v>
      </c>
      <c r="D6137" s="1">
        <v>42661</v>
      </c>
      <c r="E6137" s="1">
        <v>42665</v>
      </c>
      <c r="F6137" t="s">
        <v>46</v>
      </c>
      <c r="G6137" t="s">
        <v>5342</v>
      </c>
      <c r="H6137" t="s">
        <v>5343</v>
      </c>
      <c r="I6137" t="s">
        <v>98</v>
      </c>
      <c r="J6137" t="s">
        <v>23</v>
      </c>
      <c r="K6137" t="s">
        <v>7293</v>
      </c>
      <c r="L6137" t="s">
        <v>100</v>
      </c>
      <c r="M6137">
        <v>78501</v>
      </c>
      <c r="N6137" t="s">
        <v>101</v>
      </c>
      <c r="O6137" t="s">
        <v>6876</v>
      </c>
      <c r="P6137" t="s">
        <v>67</v>
      </c>
      <c r="Q6137" t="s">
        <v>157</v>
      </c>
      <c r="R6137" t="s">
        <v>6877</v>
      </c>
      <c r="S6137">
        <v>27.696000000000002</v>
      </c>
      <c r="T6137" s="3"/>
    </row>
    <row r="6138" spans="1:20" x14ac:dyDescent="0.3">
      <c r="A6138">
        <v>6137</v>
      </c>
      <c r="B6138" t="s">
        <v>8708</v>
      </c>
      <c r="C6138">
        <f t="shared" si="95"/>
        <v>43</v>
      </c>
      <c r="D6138" s="1">
        <v>42661</v>
      </c>
      <c r="E6138" s="1">
        <v>42665</v>
      </c>
      <c r="F6138" t="s">
        <v>46</v>
      </c>
      <c r="G6138" t="s">
        <v>5342</v>
      </c>
      <c r="H6138" t="s">
        <v>5343</v>
      </c>
      <c r="I6138" t="s">
        <v>98</v>
      </c>
      <c r="J6138" t="s">
        <v>23</v>
      </c>
      <c r="K6138" t="s">
        <v>7293</v>
      </c>
      <c r="L6138" t="s">
        <v>100</v>
      </c>
      <c r="M6138">
        <v>78501</v>
      </c>
      <c r="N6138" t="s">
        <v>101</v>
      </c>
      <c r="O6138" t="s">
        <v>5359</v>
      </c>
      <c r="P6138" t="s">
        <v>42</v>
      </c>
      <c r="Q6138" t="s">
        <v>74</v>
      </c>
      <c r="R6138" t="s">
        <v>5360</v>
      </c>
      <c r="S6138">
        <v>73.164000000000001</v>
      </c>
      <c r="T6138" s="3"/>
    </row>
    <row r="6139" spans="1:20" x14ac:dyDescent="0.3">
      <c r="A6139">
        <v>6138</v>
      </c>
      <c r="B6139" t="s">
        <v>8709</v>
      </c>
      <c r="C6139">
        <f t="shared" si="95"/>
        <v>44</v>
      </c>
      <c r="D6139" s="1">
        <v>43039</v>
      </c>
      <c r="E6139" s="1">
        <v>43043</v>
      </c>
      <c r="F6139" t="s">
        <v>19</v>
      </c>
      <c r="G6139" t="s">
        <v>3165</v>
      </c>
      <c r="H6139" t="s">
        <v>3166</v>
      </c>
      <c r="I6139" t="s">
        <v>22</v>
      </c>
      <c r="J6139" t="s">
        <v>23</v>
      </c>
      <c r="K6139" t="s">
        <v>7242</v>
      </c>
      <c r="L6139" t="s">
        <v>50</v>
      </c>
      <c r="M6139">
        <v>33021</v>
      </c>
      <c r="N6139" t="s">
        <v>26</v>
      </c>
      <c r="O6139" t="s">
        <v>1866</v>
      </c>
      <c r="P6139" t="s">
        <v>42</v>
      </c>
      <c r="Q6139" t="s">
        <v>86</v>
      </c>
      <c r="R6139" t="s">
        <v>1867</v>
      </c>
      <c r="S6139">
        <v>32.064</v>
      </c>
      <c r="T6139" s="3"/>
    </row>
    <row r="6140" spans="1:20" x14ac:dyDescent="0.3">
      <c r="A6140">
        <v>6139</v>
      </c>
      <c r="B6140" t="s">
        <v>8710</v>
      </c>
      <c r="C6140">
        <f t="shared" si="95"/>
        <v>14</v>
      </c>
      <c r="D6140" s="1">
        <v>42093</v>
      </c>
      <c r="E6140" s="1">
        <v>42098</v>
      </c>
      <c r="F6140" t="s">
        <v>46</v>
      </c>
      <c r="G6140" t="s">
        <v>2628</v>
      </c>
      <c r="H6140" t="s">
        <v>2629</v>
      </c>
      <c r="I6140" t="s">
        <v>22</v>
      </c>
      <c r="J6140" t="s">
        <v>23</v>
      </c>
      <c r="K6140" t="s">
        <v>123</v>
      </c>
      <c r="L6140" t="s">
        <v>39</v>
      </c>
      <c r="M6140">
        <v>94110</v>
      </c>
      <c r="N6140" t="s">
        <v>40</v>
      </c>
      <c r="O6140" t="s">
        <v>1670</v>
      </c>
      <c r="P6140" t="s">
        <v>28</v>
      </c>
      <c r="Q6140" t="s">
        <v>29</v>
      </c>
      <c r="R6140" t="s">
        <v>1671</v>
      </c>
      <c r="S6140">
        <v>205.666</v>
      </c>
      <c r="T6140" s="3"/>
    </row>
    <row r="6141" spans="1:20" x14ac:dyDescent="0.3">
      <c r="A6141">
        <v>6140</v>
      </c>
      <c r="B6141" t="s">
        <v>8711</v>
      </c>
      <c r="C6141">
        <f t="shared" si="95"/>
        <v>17</v>
      </c>
      <c r="D6141" s="1">
        <v>42478</v>
      </c>
      <c r="E6141" s="1">
        <v>42480</v>
      </c>
      <c r="F6141" t="s">
        <v>184</v>
      </c>
      <c r="G6141" t="s">
        <v>6955</v>
      </c>
      <c r="H6141" t="s">
        <v>6956</v>
      </c>
      <c r="I6141" t="s">
        <v>22</v>
      </c>
      <c r="J6141" t="s">
        <v>23</v>
      </c>
      <c r="K6141" t="s">
        <v>8712</v>
      </c>
      <c r="L6141" t="s">
        <v>39</v>
      </c>
      <c r="M6141">
        <v>93454</v>
      </c>
      <c r="N6141" t="s">
        <v>40</v>
      </c>
      <c r="O6141" t="s">
        <v>5921</v>
      </c>
      <c r="P6141" t="s">
        <v>42</v>
      </c>
      <c r="Q6141" t="s">
        <v>55</v>
      </c>
      <c r="R6141" t="s">
        <v>5922</v>
      </c>
      <c r="S6141">
        <v>115.44</v>
      </c>
      <c r="T6141" s="3"/>
    </row>
    <row r="6142" spans="1:20" x14ac:dyDescent="0.3">
      <c r="A6142">
        <v>6141</v>
      </c>
      <c r="B6142" t="s">
        <v>8713</v>
      </c>
      <c r="C6142">
        <f t="shared" si="95"/>
        <v>28</v>
      </c>
      <c r="D6142" s="1">
        <v>43290</v>
      </c>
      <c r="E6142" s="1">
        <v>43296</v>
      </c>
      <c r="F6142" t="s">
        <v>46</v>
      </c>
      <c r="G6142" t="s">
        <v>3696</v>
      </c>
      <c r="H6142" t="s">
        <v>3697</v>
      </c>
      <c r="I6142" t="s">
        <v>22</v>
      </c>
      <c r="J6142" t="s">
        <v>23</v>
      </c>
      <c r="K6142" t="s">
        <v>1292</v>
      </c>
      <c r="L6142" t="s">
        <v>745</v>
      </c>
      <c r="M6142">
        <v>6040</v>
      </c>
      <c r="N6142" t="s">
        <v>144</v>
      </c>
      <c r="O6142" t="s">
        <v>8540</v>
      </c>
      <c r="P6142" t="s">
        <v>42</v>
      </c>
      <c r="Q6142" t="s">
        <v>86</v>
      </c>
      <c r="R6142" t="s">
        <v>8541</v>
      </c>
      <c r="S6142">
        <v>274.8</v>
      </c>
      <c r="T6142" s="3"/>
    </row>
    <row r="6143" spans="1:20" x14ac:dyDescent="0.3">
      <c r="A6143">
        <v>6142</v>
      </c>
      <c r="B6143" t="s">
        <v>8713</v>
      </c>
      <c r="C6143">
        <f t="shared" si="95"/>
        <v>28</v>
      </c>
      <c r="D6143" s="1">
        <v>43290</v>
      </c>
      <c r="E6143" s="1">
        <v>43296</v>
      </c>
      <c r="F6143" t="s">
        <v>46</v>
      </c>
      <c r="G6143" t="s">
        <v>3696</v>
      </c>
      <c r="H6143" t="s">
        <v>3697</v>
      </c>
      <c r="I6143" t="s">
        <v>22</v>
      </c>
      <c r="J6143" t="s">
        <v>23</v>
      </c>
      <c r="K6143" t="s">
        <v>1292</v>
      </c>
      <c r="L6143" t="s">
        <v>745</v>
      </c>
      <c r="M6143">
        <v>6040</v>
      </c>
      <c r="N6143" t="s">
        <v>144</v>
      </c>
      <c r="O6143" t="s">
        <v>4668</v>
      </c>
      <c r="P6143" t="s">
        <v>42</v>
      </c>
      <c r="Q6143" t="s">
        <v>55</v>
      </c>
      <c r="R6143" t="s">
        <v>4669</v>
      </c>
      <c r="S6143">
        <v>195.64</v>
      </c>
      <c r="T6143" s="3"/>
    </row>
    <row r="6144" spans="1:20" x14ac:dyDescent="0.3">
      <c r="A6144">
        <v>6143</v>
      </c>
      <c r="B6144" t="s">
        <v>8713</v>
      </c>
      <c r="C6144">
        <f t="shared" si="95"/>
        <v>28</v>
      </c>
      <c r="D6144" s="1">
        <v>43290</v>
      </c>
      <c r="E6144" s="1">
        <v>43296</v>
      </c>
      <c r="F6144" t="s">
        <v>46</v>
      </c>
      <c r="G6144" t="s">
        <v>3696</v>
      </c>
      <c r="H6144" t="s">
        <v>3697</v>
      </c>
      <c r="I6144" t="s">
        <v>22</v>
      </c>
      <c r="J6144" t="s">
        <v>23</v>
      </c>
      <c r="K6144" t="s">
        <v>1292</v>
      </c>
      <c r="L6144" t="s">
        <v>745</v>
      </c>
      <c r="M6144">
        <v>6040</v>
      </c>
      <c r="N6144" t="s">
        <v>144</v>
      </c>
      <c r="O6144" t="s">
        <v>3753</v>
      </c>
      <c r="P6144" t="s">
        <v>67</v>
      </c>
      <c r="Q6144" t="s">
        <v>68</v>
      </c>
      <c r="R6144" t="s">
        <v>3754</v>
      </c>
      <c r="S6144">
        <v>257.98</v>
      </c>
      <c r="T6144" s="3"/>
    </row>
    <row r="6145" spans="1:20" x14ac:dyDescent="0.3">
      <c r="A6145">
        <v>6144</v>
      </c>
      <c r="B6145" t="s">
        <v>8713</v>
      </c>
      <c r="C6145">
        <f t="shared" si="95"/>
        <v>28</v>
      </c>
      <c r="D6145" s="1">
        <v>43290</v>
      </c>
      <c r="E6145" s="1">
        <v>43296</v>
      </c>
      <c r="F6145" t="s">
        <v>46</v>
      </c>
      <c r="G6145" t="s">
        <v>3696</v>
      </c>
      <c r="H6145" t="s">
        <v>3697</v>
      </c>
      <c r="I6145" t="s">
        <v>22</v>
      </c>
      <c r="J6145" t="s">
        <v>23</v>
      </c>
      <c r="K6145" t="s">
        <v>1292</v>
      </c>
      <c r="L6145" t="s">
        <v>745</v>
      </c>
      <c r="M6145">
        <v>6040</v>
      </c>
      <c r="N6145" t="s">
        <v>144</v>
      </c>
      <c r="O6145" t="s">
        <v>6850</v>
      </c>
      <c r="P6145" t="s">
        <v>42</v>
      </c>
      <c r="Q6145" t="s">
        <v>64</v>
      </c>
      <c r="R6145" t="s">
        <v>6851</v>
      </c>
      <c r="S6145">
        <v>119.04</v>
      </c>
      <c r="T6145" s="3"/>
    </row>
    <row r="6146" spans="1:20" x14ac:dyDescent="0.3">
      <c r="A6146">
        <v>6145</v>
      </c>
      <c r="B6146" t="s">
        <v>8714</v>
      </c>
      <c r="C6146">
        <f t="shared" si="95"/>
        <v>26</v>
      </c>
      <c r="D6146" s="1">
        <v>43278</v>
      </c>
      <c r="E6146" s="1">
        <v>43282</v>
      </c>
      <c r="F6146" t="s">
        <v>46</v>
      </c>
      <c r="G6146" t="s">
        <v>1879</v>
      </c>
      <c r="H6146" t="s">
        <v>1880</v>
      </c>
      <c r="I6146" t="s">
        <v>22</v>
      </c>
      <c r="J6146" t="s">
        <v>23</v>
      </c>
      <c r="K6146" t="s">
        <v>2532</v>
      </c>
      <c r="L6146" t="s">
        <v>134</v>
      </c>
      <c r="M6146">
        <v>68104</v>
      </c>
      <c r="N6146" t="s">
        <v>101</v>
      </c>
      <c r="O6146" t="s">
        <v>4255</v>
      </c>
      <c r="P6146" t="s">
        <v>42</v>
      </c>
      <c r="Q6146" t="s">
        <v>86</v>
      </c>
      <c r="R6146" t="s">
        <v>4256</v>
      </c>
      <c r="S6146">
        <v>20.07</v>
      </c>
      <c r="T6146" s="3"/>
    </row>
    <row r="6147" spans="1:20" x14ac:dyDescent="0.3">
      <c r="A6147">
        <v>6146</v>
      </c>
      <c r="B6147" t="s">
        <v>8715</v>
      </c>
      <c r="C6147">
        <f t="shared" ref="C6147:C6210" si="96">WEEKNUM(D6147,1)</f>
        <v>52</v>
      </c>
      <c r="D6147" s="1">
        <v>42360</v>
      </c>
      <c r="E6147" s="1">
        <v>42364</v>
      </c>
      <c r="F6147" t="s">
        <v>46</v>
      </c>
      <c r="G6147" t="s">
        <v>7147</v>
      </c>
      <c r="H6147" t="s">
        <v>7148</v>
      </c>
      <c r="I6147" t="s">
        <v>22</v>
      </c>
      <c r="J6147" t="s">
        <v>23</v>
      </c>
      <c r="K6147" t="s">
        <v>627</v>
      </c>
      <c r="L6147" t="s">
        <v>39</v>
      </c>
      <c r="M6147">
        <v>95123</v>
      </c>
      <c r="N6147" t="s">
        <v>40</v>
      </c>
      <c r="O6147" t="s">
        <v>1943</v>
      </c>
      <c r="P6147" t="s">
        <v>42</v>
      </c>
      <c r="Q6147" t="s">
        <v>64</v>
      </c>
      <c r="R6147" t="s">
        <v>1944</v>
      </c>
      <c r="S6147">
        <v>11.76</v>
      </c>
      <c r="T6147" s="3"/>
    </row>
    <row r="6148" spans="1:20" x14ac:dyDescent="0.3">
      <c r="A6148">
        <v>6147</v>
      </c>
      <c r="B6148" t="s">
        <v>8716</v>
      </c>
      <c r="C6148">
        <f t="shared" si="96"/>
        <v>47</v>
      </c>
      <c r="D6148" s="1">
        <v>43425</v>
      </c>
      <c r="E6148" s="1">
        <v>43429</v>
      </c>
      <c r="F6148" t="s">
        <v>46</v>
      </c>
      <c r="G6148" t="s">
        <v>5292</v>
      </c>
      <c r="H6148" t="s">
        <v>5293</v>
      </c>
      <c r="I6148" t="s">
        <v>37</v>
      </c>
      <c r="J6148" t="s">
        <v>23</v>
      </c>
      <c r="K6148" t="s">
        <v>123</v>
      </c>
      <c r="L6148" t="s">
        <v>39</v>
      </c>
      <c r="M6148">
        <v>94122</v>
      </c>
      <c r="N6148" t="s">
        <v>40</v>
      </c>
      <c r="O6148" t="s">
        <v>1943</v>
      </c>
      <c r="P6148" t="s">
        <v>42</v>
      </c>
      <c r="Q6148" t="s">
        <v>64</v>
      </c>
      <c r="R6148" t="s">
        <v>1944</v>
      </c>
      <c r="S6148">
        <v>11.76</v>
      </c>
      <c r="T6148" s="3"/>
    </row>
    <row r="6149" spans="1:20" x14ac:dyDescent="0.3">
      <c r="A6149">
        <v>6148</v>
      </c>
      <c r="B6149" t="s">
        <v>8716</v>
      </c>
      <c r="C6149">
        <f t="shared" si="96"/>
        <v>47</v>
      </c>
      <c r="D6149" s="1">
        <v>43425</v>
      </c>
      <c r="E6149" s="1">
        <v>43429</v>
      </c>
      <c r="F6149" t="s">
        <v>46</v>
      </c>
      <c r="G6149" t="s">
        <v>5292</v>
      </c>
      <c r="H6149" t="s">
        <v>5293</v>
      </c>
      <c r="I6149" t="s">
        <v>37</v>
      </c>
      <c r="J6149" t="s">
        <v>23</v>
      </c>
      <c r="K6149" t="s">
        <v>123</v>
      </c>
      <c r="L6149" t="s">
        <v>39</v>
      </c>
      <c r="M6149">
        <v>94122</v>
      </c>
      <c r="N6149" t="s">
        <v>40</v>
      </c>
      <c r="O6149" t="s">
        <v>3867</v>
      </c>
      <c r="P6149" t="s">
        <v>42</v>
      </c>
      <c r="Q6149" t="s">
        <v>71</v>
      </c>
      <c r="R6149" t="s">
        <v>3868</v>
      </c>
      <c r="S6149">
        <v>40.735999999999997</v>
      </c>
      <c r="T6149" s="3"/>
    </row>
    <row r="6150" spans="1:20" x14ac:dyDescent="0.3">
      <c r="A6150">
        <v>6149</v>
      </c>
      <c r="B6150" t="s">
        <v>8717</v>
      </c>
      <c r="C6150">
        <f t="shared" si="96"/>
        <v>26</v>
      </c>
      <c r="D6150" s="1">
        <v>42913</v>
      </c>
      <c r="E6150" s="1">
        <v>42915</v>
      </c>
      <c r="F6150" t="s">
        <v>19</v>
      </c>
      <c r="G6150" t="s">
        <v>6026</v>
      </c>
      <c r="H6150" t="s">
        <v>6027</v>
      </c>
      <c r="I6150" t="s">
        <v>22</v>
      </c>
      <c r="J6150" t="s">
        <v>23</v>
      </c>
      <c r="K6150" t="s">
        <v>123</v>
      </c>
      <c r="L6150" t="s">
        <v>39</v>
      </c>
      <c r="M6150">
        <v>94109</v>
      </c>
      <c r="N6150" t="s">
        <v>40</v>
      </c>
      <c r="O6150" t="s">
        <v>6740</v>
      </c>
      <c r="P6150" t="s">
        <v>67</v>
      </c>
      <c r="Q6150" t="s">
        <v>68</v>
      </c>
      <c r="R6150" t="s">
        <v>6741</v>
      </c>
      <c r="S6150">
        <v>201.584</v>
      </c>
      <c r="T6150" s="3"/>
    </row>
    <row r="6151" spans="1:20" x14ac:dyDescent="0.3">
      <c r="A6151">
        <v>6150</v>
      </c>
      <c r="B6151" t="s">
        <v>8718</v>
      </c>
      <c r="C6151">
        <f t="shared" si="96"/>
        <v>52</v>
      </c>
      <c r="D6151" s="1">
        <v>43462</v>
      </c>
      <c r="E6151" s="1">
        <v>43465</v>
      </c>
      <c r="F6151" t="s">
        <v>184</v>
      </c>
      <c r="G6151" t="s">
        <v>6315</v>
      </c>
      <c r="H6151" t="s">
        <v>6316</v>
      </c>
      <c r="I6151" t="s">
        <v>37</v>
      </c>
      <c r="J6151" t="s">
        <v>23</v>
      </c>
      <c r="K6151" t="s">
        <v>1172</v>
      </c>
      <c r="L6151" t="s">
        <v>39</v>
      </c>
      <c r="M6151">
        <v>90805</v>
      </c>
      <c r="N6151" t="s">
        <v>40</v>
      </c>
      <c r="O6151" t="s">
        <v>277</v>
      </c>
      <c r="P6151" t="s">
        <v>28</v>
      </c>
      <c r="Q6151" t="s">
        <v>32</v>
      </c>
      <c r="R6151" t="s">
        <v>278</v>
      </c>
      <c r="S6151">
        <v>340.70400000000001</v>
      </c>
      <c r="T6151" s="3"/>
    </row>
    <row r="6152" spans="1:20" x14ac:dyDescent="0.3">
      <c r="A6152">
        <v>6151</v>
      </c>
      <c r="B6152" t="s">
        <v>8719</v>
      </c>
      <c r="C6152">
        <f t="shared" si="96"/>
        <v>14</v>
      </c>
      <c r="D6152" s="1">
        <v>42833</v>
      </c>
      <c r="E6152" s="1">
        <v>42836</v>
      </c>
      <c r="F6152" t="s">
        <v>184</v>
      </c>
      <c r="G6152" t="s">
        <v>4473</v>
      </c>
      <c r="H6152" t="s">
        <v>4474</v>
      </c>
      <c r="I6152" t="s">
        <v>22</v>
      </c>
      <c r="J6152" t="s">
        <v>23</v>
      </c>
      <c r="K6152" t="s">
        <v>493</v>
      </c>
      <c r="L6152" t="s">
        <v>1271</v>
      </c>
      <c r="M6152">
        <v>31907</v>
      </c>
      <c r="N6152" t="s">
        <v>26</v>
      </c>
      <c r="O6152" t="s">
        <v>6702</v>
      </c>
      <c r="P6152" t="s">
        <v>28</v>
      </c>
      <c r="Q6152" t="s">
        <v>29</v>
      </c>
      <c r="R6152" t="s">
        <v>6703</v>
      </c>
      <c r="S6152">
        <v>354.9</v>
      </c>
      <c r="T6152" s="3"/>
    </row>
    <row r="6153" spans="1:20" x14ac:dyDescent="0.3">
      <c r="A6153">
        <v>6152</v>
      </c>
      <c r="B6153" t="s">
        <v>8720</v>
      </c>
      <c r="C6153">
        <f t="shared" si="96"/>
        <v>12</v>
      </c>
      <c r="D6153" s="1">
        <v>42081</v>
      </c>
      <c r="E6153" s="1">
        <v>42084</v>
      </c>
      <c r="F6153" t="s">
        <v>19</v>
      </c>
      <c r="G6153" t="s">
        <v>7277</v>
      </c>
      <c r="H6153" t="s">
        <v>7278</v>
      </c>
      <c r="I6153" t="s">
        <v>98</v>
      </c>
      <c r="J6153" t="s">
        <v>23</v>
      </c>
      <c r="K6153" t="s">
        <v>123</v>
      </c>
      <c r="L6153" t="s">
        <v>39</v>
      </c>
      <c r="M6153">
        <v>94110</v>
      </c>
      <c r="N6153" t="s">
        <v>40</v>
      </c>
      <c r="O6153" t="s">
        <v>7056</v>
      </c>
      <c r="P6153" t="s">
        <v>28</v>
      </c>
      <c r="Q6153" t="s">
        <v>29</v>
      </c>
      <c r="R6153" t="s">
        <v>7057</v>
      </c>
      <c r="S6153">
        <v>1198.33</v>
      </c>
      <c r="T6153" s="3"/>
    </row>
    <row r="6154" spans="1:20" x14ac:dyDescent="0.3">
      <c r="A6154">
        <v>6153</v>
      </c>
      <c r="B6154" t="s">
        <v>8721</v>
      </c>
      <c r="C6154">
        <f t="shared" si="96"/>
        <v>27</v>
      </c>
      <c r="D6154" s="1">
        <v>43284</v>
      </c>
      <c r="E6154" s="1">
        <v>43289</v>
      </c>
      <c r="F6154" t="s">
        <v>46</v>
      </c>
      <c r="G6154" t="s">
        <v>2986</v>
      </c>
      <c r="H6154" t="s">
        <v>2987</v>
      </c>
      <c r="I6154" t="s">
        <v>22</v>
      </c>
      <c r="J6154" t="s">
        <v>23</v>
      </c>
      <c r="K6154" t="s">
        <v>38</v>
      </c>
      <c r="L6154" t="s">
        <v>39</v>
      </c>
      <c r="M6154">
        <v>90004</v>
      </c>
      <c r="N6154" t="s">
        <v>40</v>
      </c>
      <c r="O6154" t="s">
        <v>883</v>
      </c>
      <c r="P6154" t="s">
        <v>42</v>
      </c>
      <c r="Q6154" t="s">
        <v>55</v>
      </c>
      <c r="R6154" t="s">
        <v>884</v>
      </c>
      <c r="S6154">
        <v>87.92</v>
      </c>
      <c r="T6154" s="3"/>
    </row>
    <row r="6155" spans="1:20" x14ac:dyDescent="0.3">
      <c r="A6155">
        <v>6154</v>
      </c>
      <c r="B6155" t="s">
        <v>8722</v>
      </c>
      <c r="C6155">
        <f t="shared" si="96"/>
        <v>16</v>
      </c>
      <c r="D6155" s="1">
        <v>43210</v>
      </c>
      <c r="E6155" s="1">
        <v>43213</v>
      </c>
      <c r="F6155" t="s">
        <v>184</v>
      </c>
      <c r="G6155" t="s">
        <v>477</v>
      </c>
      <c r="H6155" t="s">
        <v>478</v>
      </c>
      <c r="I6155" t="s">
        <v>37</v>
      </c>
      <c r="J6155" t="s">
        <v>23</v>
      </c>
      <c r="K6155" t="s">
        <v>142</v>
      </c>
      <c r="L6155" t="s">
        <v>143</v>
      </c>
      <c r="M6155">
        <v>19120</v>
      </c>
      <c r="N6155" t="s">
        <v>144</v>
      </c>
      <c r="O6155" t="s">
        <v>5861</v>
      </c>
      <c r="P6155" t="s">
        <v>28</v>
      </c>
      <c r="Q6155" t="s">
        <v>61</v>
      </c>
      <c r="R6155" t="s">
        <v>5862</v>
      </c>
      <c r="S6155">
        <v>51.968000000000004</v>
      </c>
      <c r="T6155" s="3"/>
    </row>
    <row r="6156" spans="1:20" x14ac:dyDescent="0.3">
      <c r="A6156">
        <v>6155</v>
      </c>
      <c r="B6156" t="s">
        <v>8722</v>
      </c>
      <c r="C6156">
        <f t="shared" si="96"/>
        <v>16</v>
      </c>
      <c r="D6156" s="1">
        <v>43210</v>
      </c>
      <c r="E6156" s="1">
        <v>43213</v>
      </c>
      <c r="F6156" t="s">
        <v>184</v>
      </c>
      <c r="G6156" t="s">
        <v>477</v>
      </c>
      <c r="H6156" t="s">
        <v>478</v>
      </c>
      <c r="I6156" t="s">
        <v>37</v>
      </c>
      <c r="J6156" t="s">
        <v>23</v>
      </c>
      <c r="K6156" t="s">
        <v>142</v>
      </c>
      <c r="L6156" t="s">
        <v>143</v>
      </c>
      <c r="M6156">
        <v>19120</v>
      </c>
      <c r="N6156" t="s">
        <v>144</v>
      </c>
      <c r="O6156" t="s">
        <v>364</v>
      </c>
      <c r="P6156" t="s">
        <v>42</v>
      </c>
      <c r="Q6156" t="s">
        <v>55</v>
      </c>
      <c r="R6156" t="s">
        <v>365</v>
      </c>
      <c r="S6156">
        <v>51.335999999999999</v>
      </c>
      <c r="T6156" s="3"/>
    </row>
    <row r="6157" spans="1:20" x14ac:dyDescent="0.3">
      <c r="A6157">
        <v>6156</v>
      </c>
      <c r="B6157" t="s">
        <v>8722</v>
      </c>
      <c r="C6157">
        <f t="shared" si="96"/>
        <v>16</v>
      </c>
      <c r="D6157" s="1">
        <v>43210</v>
      </c>
      <c r="E6157" s="1">
        <v>43213</v>
      </c>
      <c r="F6157" t="s">
        <v>184</v>
      </c>
      <c r="G6157" t="s">
        <v>477</v>
      </c>
      <c r="H6157" t="s">
        <v>478</v>
      </c>
      <c r="I6157" t="s">
        <v>37</v>
      </c>
      <c r="J6157" t="s">
        <v>23</v>
      </c>
      <c r="K6157" t="s">
        <v>142</v>
      </c>
      <c r="L6157" t="s">
        <v>143</v>
      </c>
      <c r="M6157">
        <v>19120</v>
      </c>
      <c r="N6157" t="s">
        <v>144</v>
      </c>
      <c r="O6157" t="s">
        <v>1577</v>
      </c>
      <c r="P6157" t="s">
        <v>42</v>
      </c>
      <c r="Q6157" t="s">
        <v>55</v>
      </c>
      <c r="R6157" t="s">
        <v>1578</v>
      </c>
      <c r="S6157">
        <v>332.70400000000001</v>
      </c>
      <c r="T6157" s="3"/>
    </row>
    <row r="6158" spans="1:20" x14ac:dyDescent="0.3">
      <c r="A6158">
        <v>6157</v>
      </c>
      <c r="B6158" t="s">
        <v>8722</v>
      </c>
      <c r="C6158">
        <f t="shared" si="96"/>
        <v>16</v>
      </c>
      <c r="D6158" s="1">
        <v>43210</v>
      </c>
      <c r="E6158" s="1">
        <v>43213</v>
      </c>
      <c r="F6158" t="s">
        <v>184</v>
      </c>
      <c r="G6158" t="s">
        <v>477</v>
      </c>
      <c r="H6158" t="s">
        <v>478</v>
      </c>
      <c r="I6158" t="s">
        <v>37</v>
      </c>
      <c r="J6158" t="s">
        <v>23</v>
      </c>
      <c r="K6158" t="s">
        <v>142</v>
      </c>
      <c r="L6158" t="s">
        <v>143</v>
      </c>
      <c r="M6158">
        <v>19120</v>
      </c>
      <c r="N6158" t="s">
        <v>144</v>
      </c>
      <c r="O6158" t="s">
        <v>5702</v>
      </c>
      <c r="P6158" t="s">
        <v>28</v>
      </c>
      <c r="Q6158" t="s">
        <v>61</v>
      </c>
      <c r="R6158" t="s">
        <v>5703</v>
      </c>
      <c r="S6158">
        <v>42.408000000000001</v>
      </c>
      <c r="T6158" s="3"/>
    </row>
    <row r="6159" spans="1:20" x14ac:dyDescent="0.3">
      <c r="A6159">
        <v>6158</v>
      </c>
      <c r="B6159" t="s">
        <v>8723</v>
      </c>
      <c r="C6159">
        <f t="shared" si="96"/>
        <v>31</v>
      </c>
      <c r="D6159" s="1">
        <v>42950</v>
      </c>
      <c r="E6159" s="1">
        <v>42952</v>
      </c>
      <c r="F6159" t="s">
        <v>19</v>
      </c>
      <c r="G6159" t="s">
        <v>7443</v>
      </c>
      <c r="H6159" t="s">
        <v>7444</v>
      </c>
      <c r="I6159" t="s">
        <v>22</v>
      </c>
      <c r="J6159" t="s">
        <v>23</v>
      </c>
      <c r="K6159" t="s">
        <v>4553</v>
      </c>
      <c r="L6159" t="s">
        <v>646</v>
      </c>
      <c r="M6159">
        <v>74133</v>
      </c>
      <c r="N6159" t="s">
        <v>101</v>
      </c>
      <c r="O6159" t="s">
        <v>501</v>
      </c>
      <c r="P6159" t="s">
        <v>42</v>
      </c>
      <c r="Q6159" t="s">
        <v>169</v>
      </c>
      <c r="R6159" t="s">
        <v>502</v>
      </c>
      <c r="S6159">
        <v>81.540000000000006</v>
      </c>
      <c r="T6159" s="3"/>
    </row>
    <row r="6160" spans="1:20" x14ac:dyDescent="0.3">
      <c r="A6160">
        <v>6159</v>
      </c>
      <c r="B6160" t="s">
        <v>8723</v>
      </c>
      <c r="C6160">
        <f t="shared" si="96"/>
        <v>31</v>
      </c>
      <c r="D6160" s="1">
        <v>42950</v>
      </c>
      <c r="E6160" s="1">
        <v>42952</v>
      </c>
      <c r="F6160" t="s">
        <v>19</v>
      </c>
      <c r="G6160" t="s">
        <v>7443</v>
      </c>
      <c r="H6160" t="s">
        <v>7444</v>
      </c>
      <c r="I6160" t="s">
        <v>22</v>
      </c>
      <c r="J6160" t="s">
        <v>23</v>
      </c>
      <c r="K6160" t="s">
        <v>4553</v>
      </c>
      <c r="L6160" t="s">
        <v>646</v>
      </c>
      <c r="M6160">
        <v>74133</v>
      </c>
      <c r="N6160" t="s">
        <v>101</v>
      </c>
      <c r="O6160" t="s">
        <v>8724</v>
      </c>
      <c r="P6160" t="s">
        <v>67</v>
      </c>
      <c r="Q6160" t="s">
        <v>157</v>
      </c>
      <c r="R6160" t="s">
        <v>8725</v>
      </c>
      <c r="S6160">
        <v>167.28</v>
      </c>
      <c r="T6160" s="3"/>
    </row>
    <row r="6161" spans="1:20" x14ac:dyDescent="0.3">
      <c r="A6161">
        <v>6160</v>
      </c>
      <c r="B6161" t="s">
        <v>8726</v>
      </c>
      <c r="C6161">
        <f t="shared" si="96"/>
        <v>49</v>
      </c>
      <c r="D6161" s="1">
        <v>43072</v>
      </c>
      <c r="E6161" s="1">
        <v>43078</v>
      </c>
      <c r="F6161" t="s">
        <v>46</v>
      </c>
      <c r="G6161" t="s">
        <v>2522</v>
      </c>
      <c r="H6161" t="s">
        <v>2523</v>
      </c>
      <c r="I6161" t="s">
        <v>22</v>
      </c>
      <c r="J6161" t="s">
        <v>23</v>
      </c>
      <c r="K6161" t="s">
        <v>38</v>
      </c>
      <c r="L6161" t="s">
        <v>39</v>
      </c>
      <c r="M6161">
        <v>90049</v>
      </c>
      <c r="N6161" t="s">
        <v>40</v>
      </c>
      <c r="O6161" t="s">
        <v>7508</v>
      </c>
      <c r="P6161" t="s">
        <v>42</v>
      </c>
      <c r="Q6161" t="s">
        <v>55</v>
      </c>
      <c r="R6161" t="s">
        <v>7509</v>
      </c>
      <c r="S6161">
        <v>772.68</v>
      </c>
      <c r="T6161" s="3"/>
    </row>
    <row r="6162" spans="1:20" x14ac:dyDescent="0.3">
      <c r="A6162">
        <v>6161</v>
      </c>
      <c r="B6162" t="s">
        <v>8727</v>
      </c>
      <c r="C6162">
        <f t="shared" si="96"/>
        <v>12</v>
      </c>
      <c r="D6162" s="1">
        <v>42082</v>
      </c>
      <c r="E6162" s="1">
        <v>42084</v>
      </c>
      <c r="F6162" t="s">
        <v>184</v>
      </c>
      <c r="G6162" t="s">
        <v>1780</v>
      </c>
      <c r="H6162" t="s">
        <v>1781</v>
      </c>
      <c r="I6162" t="s">
        <v>37</v>
      </c>
      <c r="J6162" t="s">
        <v>23</v>
      </c>
      <c r="K6162" t="s">
        <v>1793</v>
      </c>
      <c r="L6162" t="s">
        <v>50</v>
      </c>
      <c r="M6162">
        <v>33801</v>
      </c>
      <c r="N6162" t="s">
        <v>26</v>
      </c>
      <c r="O6162" t="s">
        <v>2033</v>
      </c>
      <c r="P6162" t="s">
        <v>67</v>
      </c>
      <c r="Q6162" t="s">
        <v>68</v>
      </c>
      <c r="R6162" t="s">
        <v>2034</v>
      </c>
      <c r="S6162">
        <v>323.976</v>
      </c>
      <c r="T6162" s="3"/>
    </row>
    <row r="6163" spans="1:20" x14ac:dyDescent="0.3">
      <c r="A6163">
        <v>6162</v>
      </c>
      <c r="B6163" t="s">
        <v>8727</v>
      </c>
      <c r="C6163">
        <f t="shared" si="96"/>
        <v>12</v>
      </c>
      <c r="D6163" s="1">
        <v>42082</v>
      </c>
      <c r="E6163" s="1">
        <v>42084</v>
      </c>
      <c r="F6163" t="s">
        <v>184</v>
      </c>
      <c r="G6163" t="s">
        <v>1780</v>
      </c>
      <c r="H6163" t="s">
        <v>1781</v>
      </c>
      <c r="I6163" t="s">
        <v>37</v>
      </c>
      <c r="J6163" t="s">
        <v>23</v>
      </c>
      <c r="K6163" t="s">
        <v>1793</v>
      </c>
      <c r="L6163" t="s">
        <v>50</v>
      </c>
      <c r="M6163">
        <v>33801</v>
      </c>
      <c r="N6163" t="s">
        <v>26</v>
      </c>
      <c r="O6163" t="s">
        <v>4567</v>
      </c>
      <c r="P6163" t="s">
        <v>42</v>
      </c>
      <c r="Q6163" t="s">
        <v>43</v>
      </c>
      <c r="R6163" t="s">
        <v>4568</v>
      </c>
      <c r="S6163">
        <v>11.808</v>
      </c>
      <c r="T6163" s="3"/>
    </row>
    <row r="6164" spans="1:20" x14ac:dyDescent="0.3">
      <c r="A6164">
        <v>6163</v>
      </c>
      <c r="B6164" t="s">
        <v>8727</v>
      </c>
      <c r="C6164">
        <f t="shared" si="96"/>
        <v>12</v>
      </c>
      <c r="D6164" s="1">
        <v>42082</v>
      </c>
      <c r="E6164" s="1">
        <v>42084</v>
      </c>
      <c r="F6164" t="s">
        <v>184</v>
      </c>
      <c r="G6164" t="s">
        <v>1780</v>
      </c>
      <c r="H6164" t="s">
        <v>1781</v>
      </c>
      <c r="I6164" t="s">
        <v>37</v>
      </c>
      <c r="J6164" t="s">
        <v>23</v>
      </c>
      <c r="K6164" t="s">
        <v>1793</v>
      </c>
      <c r="L6164" t="s">
        <v>50</v>
      </c>
      <c r="M6164">
        <v>33801</v>
      </c>
      <c r="N6164" t="s">
        <v>26</v>
      </c>
      <c r="O6164" t="s">
        <v>1483</v>
      </c>
      <c r="P6164" t="s">
        <v>42</v>
      </c>
      <c r="Q6164" t="s">
        <v>55</v>
      </c>
      <c r="R6164" t="s">
        <v>1484</v>
      </c>
      <c r="S6164">
        <v>26.16</v>
      </c>
      <c r="T6164" s="3"/>
    </row>
    <row r="6165" spans="1:20" x14ac:dyDescent="0.3">
      <c r="A6165">
        <v>6164</v>
      </c>
      <c r="B6165" t="s">
        <v>8727</v>
      </c>
      <c r="C6165">
        <f t="shared" si="96"/>
        <v>12</v>
      </c>
      <c r="D6165" s="1">
        <v>42082</v>
      </c>
      <c r="E6165" s="1">
        <v>42084</v>
      </c>
      <c r="F6165" t="s">
        <v>184</v>
      </c>
      <c r="G6165" t="s">
        <v>1780</v>
      </c>
      <c r="H6165" t="s">
        <v>1781</v>
      </c>
      <c r="I6165" t="s">
        <v>37</v>
      </c>
      <c r="J6165" t="s">
        <v>23</v>
      </c>
      <c r="K6165" t="s">
        <v>1793</v>
      </c>
      <c r="L6165" t="s">
        <v>50</v>
      </c>
      <c r="M6165">
        <v>33801</v>
      </c>
      <c r="N6165" t="s">
        <v>26</v>
      </c>
      <c r="O6165" t="s">
        <v>5817</v>
      </c>
      <c r="P6165" t="s">
        <v>42</v>
      </c>
      <c r="Q6165" t="s">
        <v>71</v>
      </c>
      <c r="R6165" t="s">
        <v>5818</v>
      </c>
      <c r="S6165">
        <v>33.57</v>
      </c>
      <c r="T6165" s="3"/>
    </row>
    <row r="6166" spans="1:20" x14ac:dyDescent="0.3">
      <c r="A6166">
        <v>6165</v>
      </c>
      <c r="B6166" t="s">
        <v>8727</v>
      </c>
      <c r="C6166">
        <f t="shared" si="96"/>
        <v>12</v>
      </c>
      <c r="D6166" s="1">
        <v>42082</v>
      </c>
      <c r="E6166" s="1">
        <v>42084</v>
      </c>
      <c r="F6166" t="s">
        <v>184</v>
      </c>
      <c r="G6166" t="s">
        <v>1780</v>
      </c>
      <c r="H6166" t="s">
        <v>1781</v>
      </c>
      <c r="I6166" t="s">
        <v>37</v>
      </c>
      <c r="J6166" t="s">
        <v>23</v>
      </c>
      <c r="K6166" t="s">
        <v>1793</v>
      </c>
      <c r="L6166" t="s">
        <v>50</v>
      </c>
      <c r="M6166">
        <v>33801</v>
      </c>
      <c r="N6166" t="s">
        <v>26</v>
      </c>
      <c r="O6166" t="s">
        <v>4103</v>
      </c>
      <c r="P6166" t="s">
        <v>28</v>
      </c>
      <c r="Q6166" t="s">
        <v>61</v>
      </c>
      <c r="R6166" t="s">
        <v>1284</v>
      </c>
      <c r="S6166">
        <v>4.992</v>
      </c>
      <c r="T6166" s="3"/>
    </row>
    <row r="6167" spans="1:20" x14ac:dyDescent="0.3">
      <c r="A6167">
        <v>6166</v>
      </c>
      <c r="B6167" t="s">
        <v>8727</v>
      </c>
      <c r="C6167">
        <f t="shared" si="96"/>
        <v>12</v>
      </c>
      <c r="D6167" s="1">
        <v>42082</v>
      </c>
      <c r="E6167" s="1">
        <v>42084</v>
      </c>
      <c r="F6167" t="s">
        <v>184</v>
      </c>
      <c r="G6167" t="s">
        <v>1780</v>
      </c>
      <c r="H6167" t="s">
        <v>1781</v>
      </c>
      <c r="I6167" t="s">
        <v>37</v>
      </c>
      <c r="J6167" t="s">
        <v>23</v>
      </c>
      <c r="K6167" t="s">
        <v>1793</v>
      </c>
      <c r="L6167" t="s">
        <v>50</v>
      </c>
      <c r="M6167">
        <v>33801</v>
      </c>
      <c r="N6167" t="s">
        <v>26</v>
      </c>
      <c r="O6167" t="s">
        <v>7635</v>
      </c>
      <c r="P6167" t="s">
        <v>28</v>
      </c>
      <c r="Q6167" t="s">
        <v>61</v>
      </c>
      <c r="R6167" t="s">
        <v>7636</v>
      </c>
      <c r="S6167">
        <v>20.015999999999998</v>
      </c>
      <c r="T6167" s="3"/>
    </row>
    <row r="6168" spans="1:20" x14ac:dyDescent="0.3">
      <c r="A6168">
        <v>6167</v>
      </c>
      <c r="B6168" t="s">
        <v>8727</v>
      </c>
      <c r="C6168">
        <f t="shared" si="96"/>
        <v>12</v>
      </c>
      <c r="D6168" s="1">
        <v>42082</v>
      </c>
      <c r="E6168" s="1">
        <v>42084</v>
      </c>
      <c r="F6168" t="s">
        <v>184</v>
      </c>
      <c r="G6168" t="s">
        <v>1780</v>
      </c>
      <c r="H6168" t="s">
        <v>1781</v>
      </c>
      <c r="I6168" t="s">
        <v>37</v>
      </c>
      <c r="J6168" t="s">
        <v>23</v>
      </c>
      <c r="K6168" t="s">
        <v>1793</v>
      </c>
      <c r="L6168" t="s">
        <v>50</v>
      </c>
      <c r="M6168">
        <v>33801</v>
      </c>
      <c r="N6168" t="s">
        <v>26</v>
      </c>
      <c r="O6168" t="s">
        <v>8678</v>
      </c>
      <c r="P6168" t="s">
        <v>67</v>
      </c>
      <c r="Q6168" t="s">
        <v>157</v>
      </c>
      <c r="R6168" t="s">
        <v>8679</v>
      </c>
      <c r="S6168">
        <v>170.24</v>
      </c>
      <c r="T6168" s="3"/>
    </row>
    <row r="6169" spans="1:20" x14ac:dyDescent="0.3">
      <c r="A6169">
        <v>6168</v>
      </c>
      <c r="B6169" t="s">
        <v>8728</v>
      </c>
      <c r="C6169">
        <f t="shared" si="96"/>
        <v>17</v>
      </c>
      <c r="D6169" s="1">
        <v>42480</v>
      </c>
      <c r="E6169" s="1">
        <v>42485</v>
      </c>
      <c r="F6169" t="s">
        <v>46</v>
      </c>
      <c r="G6169" t="s">
        <v>2492</v>
      </c>
      <c r="H6169" t="s">
        <v>2493</v>
      </c>
      <c r="I6169" t="s">
        <v>22</v>
      </c>
      <c r="J6169" t="s">
        <v>23</v>
      </c>
      <c r="K6169" t="s">
        <v>180</v>
      </c>
      <c r="L6169" t="s">
        <v>100</v>
      </c>
      <c r="M6169">
        <v>77036</v>
      </c>
      <c r="N6169" t="s">
        <v>101</v>
      </c>
      <c r="O6169" t="s">
        <v>556</v>
      </c>
      <c r="P6169" t="s">
        <v>42</v>
      </c>
      <c r="Q6169" t="s">
        <v>86</v>
      </c>
      <c r="R6169" t="s">
        <v>557</v>
      </c>
      <c r="S6169">
        <v>117.456</v>
      </c>
      <c r="T6169" s="3"/>
    </row>
    <row r="6170" spans="1:20" x14ac:dyDescent="0.3">
      <c r="A6170">
        <v>6169</v>
      </c>
      <c r="B6170" t="s">
        <v>8729</v>
      </c>
      <c r="C6170">
        <f t="shared" si="96"/>
        <v>39</v>
      </c>
      <c r="D6170" s="1">
        <v>42632</v>
      </c>
      <c r="E6170" s="1">
        <v>42635</v>
      </c>
      <c r="F6170" t="s">
        <v>19</v>
      </c>
      <c r="G6170" t="s">
        <v>3852</v>
      </c>
      <c r="H6170" t="s">
        <v>3853</v>
      </c>
      <c r="I6170" t="s">
        <v>37</v>
      </c>
      <c r="J6170" t="s">
        <v>23</v>
      </c>
      <c r="K6170" t="s">
        <v>38</v>
      </c>
      <c r="L6170" t="s">
        <v>39</v>
      </c>
      <c r="M6170">
        <v>90008</v>
      </c>
      <c r="N6170" t="s">
        <v>40</v>
      </c>
      <c r="O6170" t="s">
        <v>1926</v>
      </c>
      <c r="P6170" t="s">
        <v>42</v>
      </c>
      <c r="Q6170" t="s">
        <v>86</v>
      </c>
      <c r="R6170" t="s">
        <v>1927</v>
      </c>
      <c r="S6170">
        <v>22.96</v>
      </c>
      <c r="T6170" s="3"/>
    </row>
    <row r="6171" spans="1:20" x14ac:dyDescent="0.3">
      <c r="A6171">
        <v>6170</v>
      </c>
      <c r="B6171" t="s">
        <v>8730</v>
      </c>
      <c r="C6171">
        <f t="shared" si="96"/>
        <v>35</v>
      </c>
      <c r="D6171" s="1">
        <v>42243</v>
      </c>
      <c r="E6171" s="1">
        <v>42246</v>
      </c>
      <c r="F6171" t="s">
        <v>19</v>
      </c>
      <c r="G6171" t="s">
        <v>3886</v>
      </c>
      <c r="H6171" t="s">
        <v>3887</v>
      </c>
      <c r="I6171" t="s">
        <v>22</v>
      </c>
      <c r="J6171" t="s">
        <v>23</v>
      </c>
      <c r="K6171" t="s">
        <v>314</v>
      </c>
      <c r="L6171" t="s">
        <v>315</v>
      </c>
      <c r="M6171">
        <v>22153</v>
      </c>
      <c r="N6171" t="s">
        <v>26</v>
      </c>
      <c r="O6171" t="s">
        <v>1866</v>
      </c>
      <c r="P6171" t="s">
        <v>42</v>
      </c>
      <c r="Q6171" t="s">
        <v>86</v>
      </c>
      <c r="R6171" t="s">
        <v>1867</v>
      </c>
      <c r="S6171">
        <v>13.36</v>
      </c>
      <c r="T6171" s="3"/>
    </row>
    <row r="6172" spans="1:20" x14ac:dyDescent="0.3">
      <c r="A6172">
        <v>6171</v>
      </c>
      <c r="B6172" t="s">
        <v>8731</v>
      </c>
      <c r="C6172">
        <f t="shared" si="96"/>
        <v>51</v>
      </c>
      <c r="D6172" s="1">
        <v>43088</v>
      </c>
      <c r="E6172" s="1">
        <v>43093</v>
      </c>
      <c r="F6172" t="s">
        <v>19</v>
      </c>
      <c r="G6172" t="s">
        <v>8732</v>
      </c>
      <c r="H6172" t="s">
        <v>8733</v>
      </c>
      <c r="I6172" t="s">
        <v>37</v>
      </c>
      <c r="J6172" t="s">
        <v>23</v>
      </c>
      <c r="K6172" t="s">
        <v>262</v>
      </c>
      <c r="L6172" t="s">
        <v>263</v>
      </c>
      <c r="M6172">
        <v>10035</v>
      </c>
      <c r="N6172" t="s">
        <v>144</v>
      </c>
      <c r="O6172" t="s">
        <v>5775</v>
      </c>
      <c r="P6172" t="s">
        <v>42</v>
      </c>
      <c r="Q6172" t="s">
        <v>71</v>
      </c>
      <c r="R6172" t="s">
        <v>5776</v>
      </c>
      <c r="S6172">
        <v>34.247999999999998</v>
      </c>
      <c r="T6172" s="3"/>
    </row>
    <row r="6173" spans="1:20" x14ac:dyDescent="0.3">
      <c r="A6173">
        <v>6172</v>
      </c>
      <c r="B6173" t="s">
        <v>8731</v>
      </c>
      <c r="C6173">
        <f t="shared" si="96"/>
        <v>51</v>
      </c>
      <c r="D6173" s="1">
        <v>43088</v>
      </c>
      <c r="E6173" s="1">
        <v>43093</v>
      </c>
      <c r="F6173" t="s">
        <v>19</v>
      </c>
      <c r="G6173" t="s">
        <v>8732</v>
      </c>
      <c r="H6173" t="s">
        <v>8733</v>
      </c>
      <c r="I6173" t="s">
        <v>37</v>
      </c>
      <c r="J6173" t="s">
        <v>23</v>
      </c>
      <c r="K6173" t="s">
        <v>262</v>
      </c>
      <c r="L6173" t="s">
        <v>263</v>
      </c>
      <c r="M6173">
        <v>10035</v>
      </c>
      <c r="N6173" t="s">
        <v>144</v>
      </c>
      <c r="O6173" t="s">
        <v>3233</v>
      </c>
      <c r="P6173" t="s">
        <v>42</v>
      </c>
      <c r="Q6173" t="s">
        <v>64</v>
      </c>
      <c r="R6173" t="s">
        <v>3234</v>
      </c>
      <c r="S6173">
        <v>3.52</v>
      </c>
      <c r="T6173" s="3"/>
    </row>
    <row r="6174" spans="1:20" x14ac:dyDescent="0.3">
      <c r="A6174">
        <v>6173</v>
      </c>
      <c r="B6174" t="s">
        <v>8734</v>
      </c>
      <c r="C6174">
        <f t="shared" si="96"/>
        <v>32</v>
      </c>
      <c r="D6174" s="1">
        <v>42218</v>
      </c>
      <c r="E6174" s="1">
        <v>42224</v>
      </c>
      <c r="F6174" t="s">
        <v>46</v>
      </c>
      <c r="G6174" t="s">
        <v>1067</v>
      </c>
      <c r="H6174" t="s">
        <v>1068</v>
      </c>
      <c r="I6174" t="s">
        <v>98</v>
      </c>
      <c r="J6174" t="s">
        <v>23</v>
      </c>
      <c r="K6174" t="s">
        <v>314</v>
      </c>
      <c r="L6174" t="s">
        <v>593</v>
      </c>
      <c r="M6174">
        <v>65807</v>
      </c>
      <c r="N6174" t="s">
        <v>101</v>
      </c>
      <c r="O6174" t="s">
        <v>3723</v>
      </c>
      <c r="P6174" t="s">
        <v>42</v>
      </c>
      <c r="Q6174" t="s">
        <v>71</v>
      </c>
      <c r="R6174" t="s">
        <v>3724</v>
      </c>
      <c r="S6174">
        <v>26.7</v>
      </c>
      <c r="T6174" s="3"/>
    </row>
    <row r="6175" spans="1:20" x14ac:dyDescent="0.3">
      <c r="A6175">
        <v>6174</v>
      </c>
      <c r="B6175" t="s">
        <v>8734</v>
      </c>
      <c r="C6175">
        <f t="shared" si="96"/>
        <v>32</v>
      </c>
      <c r="D6175" s="1">
        <v>42218</v>
      </c>
      <c r="E6175" s="1">
        <v>42224</v>
      </c>
      <c r="F6175" t="s">
        <v>46</v>
      </c>
      <c r="G6175" t="s">
        <v>1067</v>
      </c>
      <c r="H6175" t="s">
        <v>1068</v>
      </c>
      <c r="I6175" t="s">
        <v>98</v>
      </c>
      <c r="J6175" t="s">
        <v>23</v>
      </c>
      <c r="K6175" t="s">
        <v>314</v>
      </c>
      <c r="L6175" t="s">
        <v>593</v>
      </c>
      <c r="M6175">
        <v>65807</v>
      </c>
      <c r="N6175" t="s">
        <v>101</v>
      </c>
      <c r="O6175" t="s">
        <v>7425</v>
      </c>
      <c r="P6175" t="s">
        <v>67</v>
      </c>
      <c r="Q6175" t="s">
        <v>157</v>
      </c>
      <c r="R6175" t="s">
        <v>7426</v>
      </c>
      <c r="S6175">
        <v>21.2</v>
      </c>
      <c r="T6175" s="3"/>
    </row>
    <row r="6176" spans="1:20" x14ac:dyDescent="0.3">
      <c r="A6176">
        <v>6175</v>
      </c>
      <c r="B6176" t="s">
        <v>8734</v>
      </c>
      <c r="C6176">
        <f t="shared" si="96"/>
        <v>32</v>
      </c>
      <c r="D6176" s="1">
        <v>42218</v>
      </c>
      <c r="E6176" s="1">
        <v>42224</v>
      </c>
      <c r="F6176" t="s">
        <v>46</v>
      </c>
      <c r="G6176" t="s">
        <v>1067</v>
      </c>
      <c r="H6176" t="s">
        <v>1068</v>
      </c>
      <c r="I6176" t="s">
        <v>98</v>
      </c>
      <c r="J6176" t="s">
        <v>23</v>
      </c>
      <c r="K6176" t="s">
        <v>314</v>
      </c>
      <c r="L6176" t="s">
        <v>593</v>
      </c>
      <c r="M6176">
        <v>65807</v>
      </c>
      <c r="N6176" t="s">
        <v>101</v>
      </c>
      <c r="O6176" t="s">
        <v>4278</v>
      </c>
      <c r="P6176" t="s">
        <v>42</v>
      </c>
      <c r="Q6176" t="s">
        <v>55</v>
      </c>
      <c r="R6176" t="s">
        <v>4279</v>
      </c>
      <c r="S6176">
        <v>838.38</v>
      </c>
      <c r="T6176" s="3"/>
    </row>
    <row r="6177" spans="1:20" x14ac:dyDescent="0.3">
      <c r="A6177">
        <v>6176</v>
      </c>
      <c r="B6177" t="s">
        <v>8735</v>
      </c>
      <c r="C6177">
        <f t="shared" si="96"/>
        <v>39</v>
      </c>
      <c r="D6177" s="1">
        <v>42634</v>
      </c>
      <c r="E6177" s="1">
        <v>42639</v>
      </c>
      <c r="F6177" t="s">
        <v>46</v>
      </c>
      <c r="G6177" t="s">
        <v>6177</v>
      </c>
      <c r="H6177" t="s">
        <v>6178</v>
      </c>
      <c r="I6177" t="s">
        <v>22</v>
      </c>
      <c r="J6177" t="s">
        <v>23</v>
      </c>
      <c r="K6177" t="s">
        <v>378</v>
      </c>
      <c r="L6177" t="s">
        <v>379</v>
      </c>
      <c r="M6177">
        <v>29203</v>
      </c>
      <c r="N6177" t="s">
        <v>26</v>
      </c>
      <c r="O6177" t="s">
        <v>3040</v>
      </c>
      <c r="P6177" t="s">
        <v>28</v>
      </c>
      <c r="Q6177" t="s">
        <v>32</v>
      </c>
      <c r="R6177" t="s">
        <v>3041</v>
      </c>
      <c r="S6177">
        <v>1690.04</v>
      </c>
      <c r="T6177" s="3"/>
    </row>
    <row r="6178" spans="1:20" x14ac:dyDescent="0.3">
      <c r="A6178">
        <v>6177</v>
      </c>
      <c r="B6178" t="s">
        <v>8735</v>
      </c>
      <c r="C6178">
        <f t="shared" si="96"/>
        <v>39</v>
      </c>
      <c r="D6178" s="1">
        <v>42634</v>
      </c>
      <c r="E6178" s="1">
        <v>42639</v>
      </c>
      <c r="F6178" t="s">
        <v>46</v>
      </c>
      <c r="G6178" t="s">
        <v>6177</v>
      </c>
      <c r="H6178" t="s">
        <v>6178</v>
      </c>
      <c r="I6178" t="s">
        <v>22</v>
      </c>
      <c r="J6178" t="s">
        <v>23</v>
      </c>
      <c r="K6178" t="s">
        <v>378</v>
      </c>
      <c r="L6178" t="s">
        <v>379</v>
      </c>
      <c r="M6178">
        <v>29203</v>
      </c>
      <c r="N6178" t="s">
        <v>26</v>
      </c>
      <c r="O6178" t="s">
        <v>2241</v>
      </c>
      <c r="P6178" t="s">
        <v>42</v>
      </c>
      <c r="Q6178" t="s">
        <v>55</v>
      </c>
      <c r="R6178" t="s">
        <v>2242</v>
      </c>
      <c r="S6178">
        <v>85.96</v>
      </c>
      <c r="T6178" s="3"/>
    </row>
    <row r="6179" spans="1:20" x14ac:dyDescent="0.3">
      <c r="A6179">
        <v>6178</v>
      </c>
      <c r="B6179" t="s">
        <v>8735</v>
      </c>
      <c r="C6179">
        <f t="shared" si="96"/>
        <v>39</v>
      </c>
      <c r="D6179" s="1">
        <v>42634</v>
      </c>
      <c r="E6179" s="1">
        <v>42639</v>
      </c>
      <c r="F6179" t="s">
        <v>46</v>
      </c>
      <c r="G6179" t="s">
        <v>6177</v>
      </c>
      <c r="H6179" t="s">
        <v>6178</v>
      </c>
      <c r="I6179" t="s">
        <v>22</v>
      </c>
      <c r="J6179" t="s">
        <v>23</v>
      </c>
      <c r="K6179" t="s">
        <v>378</v>
      </c>
      <c r="L6179" t="s">
        <v>379</v>
      </c>
      <c r="M6179">
        <v>29203</v>
      </c>
      <c r="N6179" t="s">
        <v>26</v>
      </c>
      <c r="O6179" t="s">
        <v>7756</v>
      </c>
      <c r="P6179" t="s">
        <v>42</v>
      </c>
      <c r="Q6179" t="s">
        <v>169</v>
      </c>
      <c r="R6179" t="s">
        <v>7757</v>
      </c>
      <c r="S6179">
        <v>121.96</v>
      </c>
      <c r="T6179" s="3"/>
    </row>
    <row r="6180" spans="1:20" x14ac:dyDescent="0.3">
      <c r="A6180">
        <v>6179</v>
      </c>
      <c r="B6180" t="s">
        <v>8735</v>
      </c>
      <c r="C6180">
        <f t="shared" si="96"/>
        <v>39</v>
      </c>
      <c r="D6180" s="1">
        <v>42634</v>
      </c>
      <c r="E6180" s="1">
        <v>42639</v>
      </c>
      <c r="F6180" t="s">
        <v>46</v>
      </c>
      <c r="G6180" t="s">
        <v>6177</v>
      </c>
      <c r="H6180" t="s">
        <v>6178</v>
      </c>
      <c r="I6180" t="s">
        <v>22</v>
      </c>
      <c r="J6180" t="s">
        <v>23</v>
      </c>
      <c r="K6180" t="s">
        <v>378</v>
      </c>
      <c r="L6180" t="s">
        <v>379</v>
      </c>
      <c r="M6180">
        <v>29203</v>
      </c>
      <c r="N6180" t="s">
        <v>26</v>
      </c>
      <c r="O6180" t="s">
        <v>8736</v>
      </c>
      <c r="P6180" t="s">
        <v>42</v>
      </c>
      <c r="Q6180" t="s">
        <v>86</v>
      </c>
      <c r="R6180" t="s">
        <v>8737</v>
      </c>
      <c r="S6180">
        <v>23.92</v>
      </c>
      <c r="T6180" s="3"/>
    </row>
    <row r="6181" spans="1:20" x14ac:dyDescent="0.3">
      <c r="A6181">
        <v>6180</v>
      </c>
      <c r="B6181" t="s">
        <v>8735</v>
      </c>
      <c r="C6181">
        <f t="shared" si="96"/>
        <v>39</v>
      </c>
      <c r="D6181" s="1">
        <v>42634</v>
      </c>
      <c r="E6181" s="1">
        <v>42639</v>
      </c>
      <c r="F6181" t="s">
        <v>46</v>
      </c>
      <c r="G6181" t="s">
        <v>6177</v>
      </c>
      <c r="H6181" t="s">
        <v>6178</v>
      </c>
      <c r="I6181" t="s">
        <v>22</v>
      </c>
      <c r="J6181" t="s">
        <v>23</v>
      </c>
      <c r="K6181" t="s">
        <v>378</v>
      </c>
      <c r="L6181" t="s">
        <v>379</v>
      </c>
      <c r="M6181">
        <v>29203</v>
      </c>
      <c r="N6181" t="s">
        <v>26</v>
      </c>
      <c r="O6181" t="s">
        <v>3545</v>
      </c>
      <c r="P6181" t="s">
        <v>42</v>
      </c>
      <c r="Q6181" t="s">
        <v>55</v>
      </c>
      <c r="R6181" t="s">
        <v>3546</v>
      </c>
      <c r="S6181">
        <v>63.96</v>
      </c>
      <c r="T6181" s="3"/>
    </row>
    <row r="6182" spans="1:20" x14ac:dyDescent="0.3">
      <c r="A6182">
        <v>6181</v>
      </c>
      <c r="B6182" t="s">
        <v>8735</v>
      </c>
      <c r="C6182">
        <f t="shared" si="96"/>
        <v>39</v>
      </c>
      <c r="D6182" s="1">
        <v>42634</v>
      </c>
      <c r="E6182" s="1">
        <v>42639</v>
      </c>
      <c r="F6182" t="s">
        <v>46</v>
      </c>
      <c r="G6182" t="s">
        <v>6177</v>
      </c>
      <c r="H6182" t="s">
        <v>6178</v>
      </c>
      <c r="I6182" t="s">
        <v>22</v>
      </c>
      <c r="J6182" t="s">
        <v>23</v>
      </c>
      <c r="K6182" t="s">
        <v>378</v>
      </c>
      <c r="L6182" t="s">
        <v>379</v>
      </c>
      <c r="M6182">
        <v>29203</v>
      </c>
      <c r="N6182" t="s">
        <v>26</v>
      </c>
      <c r="O6182" t="s">
        <v>5652</v>
      </c>
      <c r="P6182" t="s">
        <v>67</v>
      </c>
      <c r="Q6182" t="s">
        <v>68</v>
      </c>
      <c r="R6182" t="s">
        <v>5653</v>
      </c>
      <c r="S6182">
        <v>629.95000000000005</v>
      </c>
      <c r="T6182" s="3"/>
    </row>
    <row r="6183" spans="1:20" x14ac:dyDescent="0.3">
      <c r="A6183">
        <v>6182</v>
      </c>
      <c r="B6183" t="s">
        <v>8735</v>
      </c>
      <c r="C6183">
        <f t="shared" si="96"/>
        <v>39</v>
      </c>
      <c r="D6183" s="1">
        <v>42634</v>
      </c>
      <c r="E6183" s="1">
        <v>42639</v>
      </c>
      <c r="F6183" t="s">
        <v>46</v>
      </c>
      <c r="G6183" t="s">
        <v>6177</v>
      </c>
      <c r="H6183" t="s">
        <v>6178</v>
      </c>
      <c r="I6183" t="s">
        <v>22</v>
      </c>
      <c r="J6183" t="s">
        <v>23</v>
      </c>
      <c r="K6183" t="s">
        <v>378</v>
      </c>
      <c r="L6183" t="s">
        <v>379</v>
      </c>
      <c r="M6183">
        <v>29203</v>
      </c>
      <c r="N6183" t="s">
        <v>26</v>
      </c>
      <c r="O6183" t="s">
        <v>2050</v>
      </c>
      <c r="P6183" t="s">
        <v>67</v>
      </c>
      <c r="Q6183" t="s">
        <v>68</v>
      </c>
      <c r="R6183" t="s">
        <v>2051</v>
      </c>
      <c r="S6183">
        <v>113.73</v>
      </c>
      <c r="T6183" s="3"/>
    </row>
    <row r="6184" spans="1:20" x14ac:dyDescent="0.3">
      <c r="A6184">
        <v>6183</v>
      </c>
      <c r="B6184" t="s">
        <v>8735</v>
      </c>
      <c r="C6184">
        <f t="shared" si="96"/>
        <v>39</v>
      </c>
      <c r="D6184" s="1">
        <v>42634</v>
      </c>
      <c r="E6184" s="1">
        <v>42639</v>
      </c>
      <c r="F6184" t="s">
        <v>46</v>
      </c>
      <c r="G6184" t="s">
        <v>6177</v>
      </c>
      <c r="H6184" t="s">
        <v>6178</v>
      </c>
      <c r="I6184" t="s">
        <v>22</v>
      </c>
      <c r="J6184" t="s">
        <v>23</v>
      </c>
      <c r="K6184" t="s">
        <v>378</v>
      </c>
      <c r="L6184" t="s">
        <v>379</v>
      </c>
      <c r="M6184">
        <v>29203</v>
      </c>
      <c r="N6184" t="s">
        <v>26</v>
      </c>
      <c r="O6184" t="s">
        <v>1372</v>
      </c>
      <c r="P6184" t="s">
        <v>42</v>
      </c>
      <c r="Q6184" t="s">
        <v>71</v>
      </c>
      <c r="R6184" t="s">
        <v>1373</v>
      </c>
      <c r="S6184">
        <v>14.6</v>
      </c>
      <c r="T6184" s="3"/>
    </row>
    <row r="6185" spans="1:20" x14ac:dyDescent="0.3">
      <c r="A6185">
        <v>6184</v>
      </c>
      <c r="B6185" t="s">
        <v>8735</v>
      </c>
      <c r="C6185">
        <f t="shared" si="96"/>
        <v>39</v>
      </c>
      <c r="D6185" s="1">
        <v>42634</v>
      </c>
      <c r="E6185" s="1">
        <v>42639</v>
      </c>
      <c r="F6185" t="s">
        <v>46</v>
      </c>
      <c r="G6185" t="s">
        <v>6177</v>
      </c>
      <c r="H6185" t="s">
        <v>6178</v>
      </c>
      <c r="I6185" t="s">
        <v>22</v>
      </c>
      <c r="J6185" t="s">
        <v>23</v>
      </c>
      <c r="K6185" t="s">
        <v>378</v>
      </c>
      <c r="L6185" t="s">
        <v>379</v>
      </c>
      <c r="M6185">
        <v>29203</v>
      </c>
      <c r="N6185" t="s">
        <v>26</v>
      </c>
      <c r="O6185" t="s">
        <v>111</v>
      </c>
      <c r="P6185" t="s">
        <v>42</v>
      </c>
      <c r="Q6185" t="s">
        <v>55</v>
      </c>
      <c r="R6185" t="s">
        <v>112</v>
      </c>
      <c r="S6185">
        <v>887.84</v>
      </c>
      <c r="T6185" s="3"/>
    </row>
    <row r="6186" spans="1:20" x14ac:dyDescent="0.3">
      <c r="A6186">
        <v>6185</v>
      </c>
      <c r="B6186" t="s">
        <v>8738</v>
      </c>
      <c r="C6186">
        <f t="shared" si="96"/>
        <v>50</v>
      </c>
      <c r="D6186" s="1">
        <v>43080</v>
      </c>
      <c r="E6186" s="1">
        <v>43082</v>
      </c>
      <c r="F6186" t="s">
        <v>184</v>
      </c>
      <c r="G6186" t="s">
        <v>4105</v>
      </c>
      <c r="H6186" t="s">
        <v>4106</v>
      </c>
      <c r="I6186" t="s">
        <v>98</v>
      </c>
      <c r="J6186" t="s">
        <v>23</v>
      </c>
      <c r="K6186" t="s">
        <v>415</v>
      </c>
      <c r="L6186" t="s">
        <v>416</v>
      </c>
      <c r="M6186">
        <v>97206</v>
      </c>
      <c r="N6186" t="s">
        <v>40</v>
      </c>
      <c r="O6186" t="s">
        <v>199</v>
      </c>
      <c r="P6186" t="s">
        <v>28</v>
      </c>
      <c r="Q6186" t="s">
        <v>32</v>
      </c>
      <c r="R6186" t="s">
        <v>200</v>
      </c>
      <c r="S6186">
        <v>403.92</v>
      </c>
      <c r="T6186" s="3"/>
    </row>
    <row r="6187" spans="1:20" x14ac:dyDescent="0.3">
      <c r="A6187">
        <v>6186</v>
      </c>
      <c r="B6187" t="s">
        <v>8739</v>
      </c>
      <c r="C6187">
        <f t="shared" si="96"/>
        <v>33</v>
      </c>
      <c r="D6187" s="1">
        <v>42589</v>
      </c>
      <c r="E6187" s="1">
        <v>42594</v>
      </c>
      <c r="F6187" t="s">
        <v>46</v>
      </c>
      <c r="G6187" t="s">
        <v>5285</v>
      </c>
      <c r="H6187" t="s">
        <v>5286</v>
      </c>
      <c r="I6187" t="s">
        <v>22</v>
      </c>
      <c r="J6187" t="s">
        <v>23</v>
      </c>
      <c r="K6187" t="s">
        <v>142</v>
      </c>
      <c r="L6187" t="s">
        <v>143</v>
      </c>
      <c r="M6187">
        <v>19120</v>
      </c>
      <c r="N6187" t="s">
        <v>144</v>
      </c>
      <c r="O6187" t="s">
        <v>3210</v>
      </c>
      <c r="P6187" t="s">
        <v>42</v>
      </c>
      <c r="Q6187" t="s">
        <v>64</v>
      </c>
      <c r="R6187" t="s">
        <v>3211</v>
      </c>
      <c r="S6187">
        <v>106.8</v>
      </c>
      <c r="T6187" s="3"/>
    </row>
    <row r="6188" spans="1:20" x14ac:dyDescent="0.3">
      <c r="A6188">
        <v>6187</v>
      </c>
      <c r="B6188" t="s">
        <v>8740</v>
      </c>
      <c r="C6188">
        <f t="shared" si="96"/>
        <v>47</v>
      </c>
      <c r="D6188" s="1">
        <v>42689</v>
      </c>
      <c r="E6188" s="1">
        <v>42691</v>
      </c>
      <c r="F6188" t="s">
        <v>184</v>
      </c>
      <c r="G6188" t="s">
        <v>1622</v>
      </c>
      <c r="H6188" t="s">
        <v>1623</v>
      </c>
      <c r="I6188" t="s">
        <v>37</v>
      </c>
      <c r="J6188" t="s">
        <v>23</v>
      </c>
      <c r="K6188" t="s">
        <v>262</v>
      </c>
      <c r="L6188" t="s">
        <v>263</v>
      </c>
      <c r="M6188">
        <v>10035</v>
      </c>
      <c r="N6188" t="s">
        <v>144</v>
      </c>
      <c r="O6188" t="s">
        <v>1545</v>
      </c>
      <c r="P6188" t="s">
        <v>42</v>
      </c>
      <c r="Q6188" t="s">
        <v>55</v>
      </c>
      <c r="R6188" t="s">
        <v>1546</v>
      </c>
      <c r="S6188">
        <v>70.95</v>
      </c>
      <c r="T6188" s="3"/>
    </row>
    <row r="6189" spans="1:20" x14ac:dyDescent="0.3">
      <c r="A6189">
        <v>6188</v>
      </c>
      <c r="B6189" t="s">
        <v>8740</v>
      </c>
      <c r="C6189">
        <f t="shared" si="96"/>
        <v>47</v>
      </c>
      <c r="D6189" s="1">
        <v>42689</v>
      </c>
      <c r="E6189" s="1">
        <v>42691</v>
      </c>
      <c r="F6189" t="s">
        <v>184</v>
      </c>
      <c r="G6189" t="s">
        <v>1622</v>
      </c>
      <c r="H6189" t="s">
        <v>1623</v>
      </c>
      <c r="I6189" t="s">
        <v>37</v>
      </c>
      <c r="J6189" t="s">
        <v>23</v>
      </c>
      <c r="K6189" t="s">
        <v>262</v>
      </c>
      <c r="L6189" t="s">
        <v>263</v>
      </c>
      <c r="M6189">
        <v>10035</v>
      </c>
      <c r="N6189" t="s">
        <v>144</v>
      </c>
      <c r="O6189" t="s">
        <v>5520</v>
      </c>
      <c r="P6189" t="s">
        <v>42</v>
      </c>
      <c r="Q6189" t="s">
        <v>71</v>
      </c>
      <c r="R6189" t="s">
        <v>5521</v>
      </c>
      <c r="S6189">
        <v>34.944000000000003</v>
      </c>
      <c r="T6189" s="3"/>
    </row>
    <row r="6190" spans="1:20" x14ac:dyDescent="0.3">
      <c r="A6190">
        <v>6189</v>
      </c>
      <c r="B6190" t="s">
        <v>8740</v>
      </c>
      <c r="C6190">
        <f t="shared" si="96"/>
        <v>47</v>
      </c>
      <c r="D6190" s="1">
        <v>42689</v>
      </c>
      <c r="E6190" s="1">
        <v>42691</v>
      </c>
      <c r="F6190" t="s">
        <v>184</v>
      </c>
      <c r="G6190" t="s">
        <v>1622</v>
      </c>
      <c r="H6190" t="s">
        <v>1623</v>
      </c>
      <c r="I6190" t="s">
        <v>37</v>
      </c>
      <c r="J6190" t="s">
        <v>23</v>
      </c>
      <c r="K6190" t="s">
        <v>262</v>
      </c>
      <c r="L6190" t="s">
        <v>263</v>
      </c>
      <c r="M6190">
        <v>10035</v>
      </c>
      <c r="N6190" t="s">
        <v>144</v>
      </c>
      <c r="O6190" t="s">
        <v>4137</v>
      </c>
      <c r="P6190" t="s">
        <v>42</v>
      </c>
      <c r="Q6190" t="s">
        <v>64</v>
      </c>
      <c r="R6190" t="s">
        <v>4138</v>
      </c>
      <c r="S6190">
        <v>119.04</v>
      </c>
      <c r="T6190" s="3"/>
    </row>
    <row r="6191" spans="1:20" x14ac:dyDescent="0.3">
      <c r="A6191">
        <v>6190</v>
      </c>
      <c r="B6191" t="s">
        <v>8741</v>
      </c>
      <c r="C6191">
        <f t="shared" si="96"/>
        <v>14</v>
      </c>
      <c r="D6191" s="1">
        <v>43194</v>
      </c>
      <c r="E6191" s="1">
        <v>43198</v>
      </c>
      <c r="F6191" t="s">
        <v>46</v>
      </c>
      <c r="G6191" t="s">
        <v>4898</v>
      </c>
      <c r="H6191" t="s">
        <v>4899</v>
      </c>
      <c r="I6191" t="s">
        <v>22</v>
      </c>
      <c r="J6191" t="s">
        <v>23</v>
      </c>
      <c r="K6191" t="s">
        <v>8742</v>
      </c>
      <c r="L6191" t="s">
        <v>207</v>
      </c>
      <c r="M6191">
        <v>60016</v>
      </c>
      <c r="N6191" t="s">
        <v>101</v>
      </c>
      <c r="O6191" t="s">
        <v>4781</v>
      </c>
      <c r="P6191" t="s">
        <v>67</v>
      </c>
      <c r="Q6191" t="s">
        <v>68</v>
      </c>
      <c r="R6191" t="s">
        <v>4782</v>
      </c>
      <c r="S6191">
        <v>383.84</v>
      </c>
      <c r="T6191" s="3"/>
    </row>
    <row r="6192" spans="1:20" x14ac:dyDescent="0.3">
      <c r="A6192">
        <v>6191</v>
      </c>
      <c r="B6192" t="s">
        <v>8743</v>
      </c>
      <c r="C6192">
        <f t="shared" si="96"/>
        <v>52</v>
      </c>
      <c r="D6192" s="1">
        <v>43093</v>
      </c>
      <c r="E6192" s="1">
        <v>43097</v>
      </c>
      <c r="F6192" t="s">
        <v>46</v>
      </c>
      <c r="G6192" t="s">
        <v>2828</v>
      </c>
      <c r="H6192" t="s">
        <v>2829</v>
      </c>
      <c r="I6192" t="s">
        <v>22</v>
      </c>
      <c r="J6192" t="s">
        <v>23</v>
      </c>
      <c r="K6192" t="s">
        <v>262</v>
      </c>
      <c r="L6192" t="s">
        <v>263</v>
      </c>
      <c r="M6192">
        <v>10035</v>
      </c>
      <c r="N6192" t="s">
        <v>144</v>
      </c>
      <c r="O6192" t="s">
        <v>8244</v>
      </c>
      <c r="P6192" t="s">
        <v>28</v>
      </c>
      <c r="Q6192" t="s">
        <v>61</v>
      </c>
      <c r="R6192" t="s">
        <v>8245</v>
      </c>
      <c r="S6192">
        <v>799.56</v>
      </c>
      <c r="T6192" s="3"/>
    </row>
    <row r="6193" spans="1:20" x14ac:dyDescent="0.3">
      <c r="A6193">
        <v>6192</v>
      </c>
      <c r="B6193" t="s">
        <v>8744</v>
      </c>
      <c r="C6193">
        <f t="shared" si="96"/>
        <v>50</v>
      </c>
      <c r="D6193" s="1">
        <v>43447</v>
      </c>
      <c r="E6193" s="1">
        <v>43447</v>
      </c>
      <c r="F6193" t="s">
        <v>1289</v>
      </c>
      <c r="G6193" t="s">
        <v>5249</v>
      </c>
      <c r="H6193" t="s">
        <v>5250</v>
      </c>
      <c r="I6193" t="s">
        <v>22</v>
      </c>
      <c r="J6193" t="s">
        <v>23</v>
      </c>
      <c r="K6193" t="s">
        <v>91</v>
      </c>
      <c r="L6193" t="s">
        <v>92</v>
      </c>
      <c r="M6193">
        <v>98103</v>
      </c>
      <c r="N6193" t="s">
        <v>40</v>
      </c>
      <c r="O6193" t="s">
        <v>1825</v>
      </c>
      <c r="P6193" t="s">
        <v>42</v>
      </c>
      <c r="Q6193" t="s">
        <v>55</v>
      </c>
      <c r="R6193" t="s">
        <v>1826</v>
      </c>
      <c r="S6193">
        <v>31.44</v>
      </c>
      <c r="T6193" s="3"/>
    </row>
    <row r="6194" spans="1:20" x14ac:dyDescent="0.3">
      <c r="A6194">
        <v>6193</v>
      </c>
      <c r="B6194" t="s">
        <v>8745</v>
      </c>
      <c r="C6194">
        <f t="shared" si="96"/>
        <v>51</v>
      </c>
      <c r="D6194" s="1">
        <v>43456</v>
      </c>
      <c r="E6194" s="1">
        <v>43460</v>
      </c>
      <c r="F6194" t="s">
        <v>46</v>
      </c>
      <c r="G6194" t="s">
        <v>7443</v>
      </c>
      <c r="H6194" t="s">
        <v>7444</v>
      </c>
      <c r="I6194" t="s">
        <v>22</v>
      </c>
      <c r="J6194" t="s">
        <v>23</v>
      </c>
      <c r="K6194" t="s">
        <v>180</v>
      </c>
      <c r="L6194" t="s">
        <v>100</v>
      </c>
      <c r="M6194">
        <v>77095</v>
      </c>
      <c r="N6194" t="s">
        <v>101</v>
      </c>
      <c r="O6194" t="s">
        <v>2782</v>
      </c>
      <c r="P6194" t="s">
        <v>42</v>
      </c>
      <c r="Q6194" t="s">
        <v>86</v>
      </c>
      <c r="R6194" t="s">
        <v>2783</v>
      </c>
      <c r="S6194">
        <v>25.92</v>
      </c>
      <c r="T6194" s="3"/>
    </row>
    <row r="6195" spans="1:20" x14ac:dyDescent="0.3">
      <c r="A6195">
        <v>6194</v>
      </c>
      <c r="B6195" t="s">
        <v>8745</v>
      </c>
      <c r="C6195">
        <f t="shared" si="96"/>
        <v>51</v>
      </c>
      <c r="D6195" s="1">
        <v>43456</v>
      </c>
      <c r="E6195" s="1">
        <v>43460</v>
      </c>
      <c r="F6195" t="s">
        <v>46</v>
      </c>
      <c r="G6195" t="s">
        <v>7443</v>
      </c>
      <c r="H6195" t="s">
        <v>7444</v>
      </c>
      <c r="I6195" t="s">
        <v>22</v>
      </c>
      <c r="J6195" t="s">
        <v>23</v>
      </c>
      <c r="K6195" t="s">
        <v>180</v>
      </c>
      <c r="L6195" t="s">
        <v>100</v>
      </c>
      <c r="M6195">
        <v>77095</v>
      </c>
      <c r="N6195" t="s">
        <v>101</v>
      </c>
      <c r="O6195" t="s">
        <v>3348</v>
      </c>
      <c r="P6195" t="s">
        <v>42</v>
      </c>
      <c r="Q6195" t="s">
        <v>71</v>
      </c>
      <c r="R6195" t="s">
        <v>3349</v>
      </c>
      <c r="S6195">
        <v>6.33</v>
      </c>
      <c r="T6195" s="3"/>
    </row>
    <row r="6196" spans="1:20" x14ac:dyDescent="0.3">
      <c r="A6196">
        <v>6195</v>
      </c>
      <c r="B6196" t="s">
        <v>8745</v>
      </c>
      <c r="C6196">
        <f t="shared" si="96"/>
        <v>51</v>
      </c>
      <c r="D6196" s="1">
        <v>43456</v>
      </c>
      <c r="E6196" s="1">
        <v>43460</v>
      </c>
      <c r="F6196" t="s">
        <v>46</v>
      </c>
      <c r="G6196" t="s">
        <v>7443</v>
      </c>
      <c r="H6196" t="s">
        <v>7444</v>
      </c>
      <c r="I6196" t="s">
        <v>22</v>
      </c>
      <c r="J6196" t="s">
        <v>23</v>
      </c>
      <c r="K6196" t="s">
        <v>180</v>
      </c>
      <c r="L6196" t="s">
        <v>100</v>
      </c>
      <c r="M6196">
        <v>77095</v>
      </c>
      <c r="N6196" t="s">
        <v>101</v>
      </c>
      <c r="O6196" t="s">
        <v>2500</v>
      </c>
      <c r="P6196" t="s">
        <v>42</v>
      </c>
      <c r="Q6196" t="s">
        <v>86</v>
      </c>
      <c r="R6196" t="s">
        <v>2501</v>
      </c>
      <c r="S6196">
        <v>75.88</v>
      </c>
      <c r="T6196" s="3"/>
    </row>
    <row r="6197" spans="1:20" x14ac:dyDescent="0.3">
      <c r="A6197">
        <v>6196</v>
      </c>
      <c r="B6197" t="s">
        <v>8746</v>
      </c>
      <c r="C6197">
        <f t="shared" si="96"/>
        <v>43</v>
      </c>
      <c r="D6197" s="1">
        <v>43394</v>
      </c>
      <c r="E6197" s="1">
        <v>43401</v>
      </c>
      <c r="F6197" t="s">
        <v>46</v>
      </c>
      <c r="G6197" t="s">
        <v>3154</v>
      </c>
      <c r="H6197" t="s">
        <v>3155</v>
      </c>
      <c r="I6197" t="s">
        <v>22</v>
      </c>
      <c r="J6197" t="s">
        <v>23</v>
      </c>
      <c r="K6197" t="s">
        <v>142</v>
      </c>
      <c r="L6197" t="s">
        <v>143</v>
      </c>
      <c r="M6197">
        <v>19143</v>
      </c>
      <c r="N6197" t="s">
        <v>144</v>
      </c>
      <c r="O6197" t="s">
        <v>3505</v>
      </c>
      <c r="P6197" t="s">
        <v>67</v>
      </c>
      <c r="Q6197" t="s">
        <v>68</v>
      </c>
      <c r="R6197" t="s">
        <v>3506</v>
      </c>
      <c r="S6197">
        <v>329.988</v>
      </c>
      <c r="T6197" s="3"/>
    </row>
    <row r="6198" spans="1:20" x14ac:dyDescent="0.3">
      <c r="A6198">
        <v>6197</v>
      </c>
      <c r="B6198" t="s">
        <v>8746</v>
      </c>
      <c r="C6198">
        <f t="shared" si="96"/>
        <v>43</v>
      </c>
      <c r="D6198" s="1">
        <v>43394</v>
      </c>
      <c r="E6198" s="1">
        <v>43401</v>
      </c>
      <c r="F6198" t="s">
        <v>46</v>
      </c>
      <c r="G6198" t="s">
        <v>3154</v>
      </c>
      <c r="H6198" t="s">
        <v>3155</v>
      </c>
      <c r="I6198" t="s">
        <v>22</v>
      </c>
      <c r="J6198" t="s">
        <v>23</v>
      </c>
      <c r="K6198" t="s">
        <v>142</v>
      </c>
      <c r="L6198" t="s">
        <v>143</v>
      </c>
      <c r="M6198">
        <v>19143</v>
      </c>
      <c r="N6198" t="s">
        <v>144</v>
      </c>
      <c r="O6198" t="s">
        <v>4253</v>
      </c>
      <c r="P6198" t="s">
        <v>42</v>
      </c>
      <c r="Q6198" t="s">
        <v>55</v>
      </c>
      <c r="R6198" t="s">
        <v>4254</v>
      </c>
      <c r="S6198">
        <v>71.376000000000005</v>
      </c>
      <c r="T6198" s="3"/>
    </row>
    <row r="6199" spans="1:20" x14ac:dyDescent="0.3">
      <c r="A6199">
        <v>6198</v>
      </c>
      <c r="B6199" t="s">
        <v>8747</v>
      </c>
      <c r="C6199">
        <f t="shared" si="96"/>
        <v>47</v>
      </c>
      <c r="D6199" s="1">
        <v>42687</v>
      </c>
      <c r="E6199" s="1">
        <v>42691</v>
      </c>
      <c r="F6199" t="s">
        <v>46</v>
      </c>
      <c r="G6199" t="s">
        <v>1329</v>
      </c>
      <c r="H6199" t="s">
        <v>1330</v>
      </c>
      <c r="I6199" t="s">
        <v>22</v>
      </c>
      <c r="J6199" t="s">
        <v>23</v>
      </c>
      <c r="K6199" t="s">
        <v>493</v>
      </c>
      <c r="L6199" t="s">
        <v>250</v>
      </c>
      <c r="M6199">
        <v>47201</v>
      </c>
      <c r="N6199" t="s">
        <v>101</v>
      </c>
      <c r="O6199" t="s">
        <v>5532</v>
      </c>
      <c r="P6199" t="s">
        <v>42</v>
      </c>
      <c r="Q6199" t="s">
        <v>86</v>
      </c>
      <c r="R6199" t="s">
        <v>5533</v>
      </c>
      <c r="S6199">
        <v>63.77</v>
      </c>
      <c r="T6199" s="3"/>
    </row>
    <row r="6200" spans="1:20" x14ac:dyDescent="0.3">
      <c r="A6200">
        <v>6199</v>
      </c>
      <c r="B6200" t="s">
        <v>8747</v>
      </c>
      <c r="C6200">
        <f t="shared" si="96"/>
        <v>47</v>
      </c>
      <c r="D6200" s="1">
        <v>42687</v>
      </c>
      <c r="E6200" s="1">
        <v>42691</v>
      </c>
      <c r="F6200" t="s">
        <v>46</v>
      </c>
      <c r="G6200" t="s">
        <v>1329</v>
      </c>
      <c r="H6200" t="s">
        <v>1330</v>
      </c>
      <c r="I6200" t="s">
        <v>22</v>
      </c>
      <c r="J6200" t="s">
        <v>23</v>
      </c>
      <c r="K6200" t="s">
        <v>493</v>
      </c>
      <c r="L6200" t="s">
        <v>250</v>
      </c>
      <c r="M6200">
        <v>47201</v>
      </c>
      <c r="N6200" t="s">
        <v>101</v>
      </c>
      <c r="O6200" t="s">
        <v>5079</v>
      </c>
      <c r="P6200" t="s">
        <v>67</v>
      </c>
      <c r="Q6200" t="s">
        <v>68</v>
      </c>
      <c r="R6200" t="s">
        <v>5080</v>
      </c>
      <c r="S6200">
        <v>50.97</v>
      </c>
      <c r="T6200" s="3"/>
    </row>
    <row r="6201" spans="1:20" x14ac:dyDescent="0.3">
      <c r="A6201">
        <v>6200</v>
      </c>
      <c r="B6201" t="s">
        <v>8747</v>
      </c>
      <c r="C6201">
        <f t="shared" si="96"/>
        <v>47</v>
      </c>
      <c r="D6201" s="1">
        <v>42687</v>
      </c>
      <c r="E6201" s="1">
        <v>42691</v>
      </c>
      <c r="F6201" t="s">
        <v>46</v>
      </c>
      <c r="G6201" t="s">
        <v>1329</v>
      </c>
      <c r="H6201" t="s">
        <v>1330</v>
      </c>
      <c r="I6201" t="s">
        <v>22</v>
      </c>
      <c r="J6201" t="s">
        <v>23</v>
      </c>
      <c r="K6201" t="s">
        <v>493</v>
      </c>
      <c r="L6201" t="s">
        <v>250</v>
      </c>
      <c r="M6201">
        <v>47201</v>
      </c>
      <c r="N6201" t="s">
        <v>101</v>
      </c>
      <c r="O6201" t="s">
        <v>2704</v>
      </c>
      <c r="P6201" t="s">
        <v>42</v>
      </c>
      <c r="Q6201" t="s">
        <v>86</v>
      </c>
      <c r="R6201" t="s">
        <v>2705</v>
      </c>
      <c r="S6201">
        <v>96.08</v>
      </c>
      <c r="T6201" s="3"/>
    </row>
    <row r="6202" spans="1:20" x14ac:dyDescent="0.3">
      <c r="A6202">
        <v>6201</v>
      </c>
      <c r="B6202" t="s">
        <v>8748</v>
      </c>
      <c r="C6202">
        <f t="shared" si="96"/>
        <v>16</v>
      </c>
      <c r="D6202" s="1">
        <v>42476</v>
      </c>
      <c r="E6202" s="1">
        <v>42480</v>
      </c>
      <c r="F6202" t="s">
        <v>46</v>
      </c>
      <c r="G6202" t="s">
        <v>8358</v>
      </c>
      <c r="H6202" t="s">
        <v>8359</v>
      </c>
      <c r="I6202" t="s">
        <v>22</v>
      </c>
      <c r="J6202" t="s">
        <v>23</v>
      </c>
      <c r="K6202" t="s">
        <v>2381</v>
      </c>
      <c r="L6202" t="s">
        <v>207</v>
      </c>
      <c r="M6202">
        <v>60201</v>
      </c>
      <c r="N6202" t="s">
        <v>101</v>
      </c>
      <c r="O6202" t="s">
        <v>4296</v>
      </c>
      <c r="P6202" t="s">
        <v>67</v>
      </c>
      <c r="Q6202" t="s">
        <v>1215</v>
      </c>
      <c r="R6202" t="s">
        <v>4297</v>
      </c>
      <c r="S6202">
        <v>1439.9680000000001</v>
      </c>
      <c r="T6202" s="3"/>
    </row>
    <row r="6203" spans="1:20" x14ac:dyDescent="0.3">
      <c r="A6203">
        <v>6202</v>
      </c>
      <c r="B6203" t="s">
        <v>8748</v>
      </c>
      <c r="C6203">
        <f t="shared" si="96"/>
        <v>16</v>
      </c>
      <c r="D6203" s="1">
        <v>42476</v>
      </c>
      <c r="E6203" s="1">
        <v>42480</v>
      </c>
      <c r="F6203" t="s">
        <v>46</v>
      </c>
      <c r="G6203" t="s">
        <v>8358</v>
      </c>
      <c r="H6203" t="s">
        <v>8359</v>
      </c>
      <c r="I6203" t="s">
        <v>22</v>
      </c>
      <c r="J6203" t="s">
        <v>23</v>
      </c>
      <c r="K6203" t="s">
        <v>2381</v>
      </c>
      <c r="L6203" t="s">
        <v>207</v>
      </c>
      <c r="M6203">
        <v>60201</v>
      </c>
      <c r="N6203" t="s">
        <v>101</v>
      </c>
      <c r="O6203" t="s">
        <v>7779</v>
      </c>
      <c r="P6203" t="s">
        <v>67</v>
      </c>
      <c r="Q6203" t="s">
        <v>157</v>
      </c>
      <c r="R6203" t="s">
        <v>7780</v>
      </c>
      <c r="S6203">
        <v>43.56</v>
      </c>
      <c r="T6203" s="3"/>
    </row>
    <row r="6204" spans="1:20" x14ac:dyDescent="0.3">
      <c r="A6204">
        <v>6203</v>
      </c>
      <c r="B6204" t="s">
        <v>8749</v>
      </c>
      <c r="C6204">
        <f t="shared" si="96"/>
        <v>50</v>
      </c>
      <c r="D6204" s="1">
        <v>43085</v>
      </c>
      <c r="E6204" s="1">
        <v>43092</v>
      </c>
      <c r="F6204" t="s">
        <v>46</v>
      </c>
      <c r="G6204" t="s">
        <v>107</v>
      </c>
      <c r="H6204" t="s">
        <v>108</v>
      </c>
      <c r="I6204" t="s">
        <v>22</v>
      </c>
      <c r="J6204" t="s">
        <v>23</v>
      </c>
      <c r="K6204" t="s">
        <v>6126</v>
      </c>
      <c r="L6204" t="s">
        <v>39</v>
      </c>
      <c r="M6204">
        <v>92307</v>
      </c>
      <c r="N6204" t="s">
        <v>40</v>
      </c>
      <c r="O6204" t="s">
        <v>3500</v>
      </c>
      <c r="P6204" t="s">
        <v>28</v>
      </c>
      <c r="Q6204" t="s">
        <v>32</v>
      </c>
      <c r="R6204" t="s">
        <v>3501</v>
      </c>
      <c r="S6204">
        <v>563.91999999999996</v>
      </c>
      <c r="T6204" s="3"/>
    </row>
    <row r="6205" spans="1:20" x14ac:dyDescent="0.3">
      <c r="A6205">
        <v>6204</v>
      </c>
      <c r="B6205" t="s">
        <v>8750</v>
      </c>
      <c r="C6205">
        <f t="shared" si="96"/>
        <v>42</v>
      </c>
      <c r="D6205" s="1">
        <v>43029</v>
      </c>
      <c r="E6205" s="1">
        <v>43035</v>
      </c>
      <c r="F6205" t="s">
        <v>46</v>
      </c>
      <c r="G6205" t="s">
        <v>5321</v>
      </c>
      <c r="H6205" t="s">
        <v>5322</v>
      </c>
      <c r="I6205" t="s">
        <v>22</v>
      </c>
      <c r="J6205" t="s">
        <v>23</v>
      </c>
      <c r="K6205" t="s">
        <v>493</v>
      </c>
      <c r="L6205" t="s">
        <v>494</v>
      </c>
      <c r="M6205">
        <v>43229</v>
      </c>
      <c r="N6205" t="s">
        <v>144</v>
      </c>
      <c r="O6205" t="s">
        <v>7702</v>
      </c>
      <c r="P6205" t="s">
        <v>67</v>
      </c>
      <c r="Q6205" t="s">
        <v>68</v>
      </c>
      <c r="R6205" t="s">
        <v>7703</v>
      </c>
      <c r="S6205">
        <v>235.15199999999999</v>
      </c>
      <c r="T6205" s="3"/>
    </row>
    <row r="6206" spans="1:20" x14ac:dyDescent="0.3">
      <c r="A6206">
        <v>6205</v>
      </c>
      <c r="B6206" t="s">
        <v>8751</v>
      </c>
      <c r="C6206">
        <f t="shared" si="96"/>
        <v>48</v>
      </c>
      <c r="D6206" s="1">
        <v>43435</v>
      </c>
      <c r="E6206" s="1">
        <v>43437</v>
      </c>
      <c r="F6206" t="s">
        <v>184</v>
      </c>
      <c r="G6206" t="s">
        <v>3134</v>
      </c>
      <c r="H6206" t="s">
        <v>3135</v>
      </c>
      <c r="I6206" t="s">
        <v>98</v>
      </c>
      <c r="J6206" t="s">
        <v>23</v>
      </c>
      <c r="K6206" t="s">
        <v>5183</v>
      </c>
      <c r="L6206" t="s">
        <v>494</v>
      </c>
      <c r="M6206">
        <v>43302</v>
      </c>
      <c r="N6206" t="s">
        <v>144</v>
      </c>
      <c r="O6206" t="s">
        <v>2992</v>
      </c>
      <c r="P6206" t="s">
        <v>28</v>
      </c>
      <c r="Q6206" t="s">
        <v>61</v>
      </c>
      <c r="R6206" t="s">
        <v>2993</v>
      </c>
      <c r="S6206">
        <v>7.7119999999999997</v>
      </c>
      <c r="T6206" s="3"/>
    </row>
    <row r="6207" spans="1:20" x14ac:dyDescent="0.3">
      <c r="A6207">
        <v>6206</v>
      </c>
      <c r="B6207" t="s">
        <v>8752</v>
      </c>
      <c r="C6207">
        <f t="shared" si="96"/>
        <v>42</v>
      </c>
      <c r="D6207" s="1">
        <v>43028</v>
      </c>
      <c r="E6207" s="1">
        <v>43032</v>
      </c>
      <c r="F6207" t="s">
        <v>19</v>
      </c>
      <c r="G6207" t="s">
        <v>2663</v>
      </c>
      <c r="H6207" t="s">
        <v>2664</v>
      </c>
      <c r="I6207" t="s">
        <v>22</v>
      </c>
      <c r="J6207" t="s">
        <v>23</v>
      </c>
      <c r="K6207" t="s">
        <v>180</v>
      </c>
      <c r="L6207" t="s">
        <v>100</v>
      </c>
      <c r="M6207">
        <v>77095</v>
      </c>
      <c r="N6207" t="s">
        <v>101</v>
      </c>
      <c r="O6207" t="s">
        <v>5532</v>
      </c>
      <c r="P6207" t="s">
        <v>42</v>
      </c>
      <c r="Q6207" t="s">
        <v>86</v>
      </c>
      <c r="R6207" t="s">
        <v>5533</v>
      </c>
      <c r="S6207">
        <v>51.015999999999998</v>
      </c>
      <c r="T6207" s="3"/>
    </row>
    <row r="6208" spans="1:20" x14ac:dyDescent="0.3">
      <c r="A6208">
        <v>6207</v>
      </c>
      <c r="B6208" t="s">
        <v>8752</v>
      </c>
      <c r="C6208">
        <f t="shared" si="96"/>
        <v>42</v>
      </c>
      <c r="D6208" s="1">
        <v>43028</v>
      </c>
      <c r="E6208" s="1">
        <v>43032</v>
      </c>
      <c r="F6208" t="s">
        <v>19</v>
      </c>
      <c r="G6208" t="s">
        <v>2663</v>
      </c>
      <c r="H6208" t="s">
        <v>2664</v>
      </c>
      <c r="I6208" t="s">
        <v>22</v>
      </c>
      <c r="J6208" t="s">
        <v>23</v>
      </c>
      <c r="K6208" t="s">
        <v>180</v>
      </c>
      <c r="L6208" t="s">
        <v>100</v>
      </c>
      <c r="M6208">
        <v>77095</v>
      </c>
      <c r="N6208" t="s">
        <v>101</v>
      </c>
      <c r="O6208" t="s">
        <v>2137</v>
      </c>
      <c r="P6208" t="s">
        <v>42</v>
      </c>
      <c r="Q6208" t="s">
        <v>265</v>
      </c>
      <c r="R6208" t="s">
        <v>559</v>
      </c>
      <c r="S6208">
        <v>25.248000000000001</v>
      </c>
      <c r="T6208" s="3"/>
    </row>
    <row r="6209" spans="1:20" x14ac:dyDescent="0.3">
      <c r="A6209">
        <v>6208</v>
      </c>
      <c r="B6209" t="s">
        <v>8752</v>
      </c>
      <c r="C6209">
        <f t="shared" si="96"/>
        <v>42</v>
      </c>
      <c r="D6209" s="1">
        <v>43028</v>
      </c>
      <c r="E6209" s="1">
        <v>43032</v>
      </c>
      <c r="F6209" t="s">
        <v>19</v>
      </c>
      <c r="G6209" t="s">
        <v>2663</v>
      </c>
      <c r="H6209" t="s">
        <v>2664</v>
      </c>
      <c r="I6209" t="s">
        <v>22</v>
      </c>
      <c r="J6209" t="s">
        <v>23</v>
      </c>
      <c r="K6209" t="s">
        <v>180</v>
      </c>
      <c r="L6209" t="s">
        <v>100</v>
      </c>
      <c r="M6209">
        <v>77095</v>
      </c>
      <c r="N6209" t="s">
        <v>101</v>
      </c>
      <c r="O6209" t="s">
        <v>1549</v>
      </c>
      <c r="P6209" t="s">
        <v>28</v>
      </c>
      <c r="Q6209" t="s">
        <v>32</v>
      </c>
      <c r="R6209" t="s">
        <v>1550</v>
      </c>
      <c r="S6209">
        <v>56.686</v>
      </c>
      <c r="T6209" s="3"/>
    </row>
    <row r="6210" spans="1:20" x14ac:dyDescent="0.3">
      <c r="A6210">
        <v>6209</v>
      </c>
      <c r="B6210" t="s">
        <v>8753</v>
      </c>
      <c r="C6210">
        <f t="shared" si="96"/>
        <v>39</v>
      </c>
      <c r="D6210" s="1">
        <v>43372</v>
      </c>
      <c r="E6210" s="1">
        <v>43376</v>
      </c>
      <c r="F6210" t="s">
        <v>46</v>
      </c>
      <c r="G6210" t="s">
        <v>4672</v>
      </c>
      <c r="H6210" t="s">
        <v>4673</v>
      </c>
      <c r="I6210" t="s">
        <v>37</v>
      </c>
      <c r="J6210" t="s">
        <v>23</v>
      </c>
      <c r="K6210" t="s">
        <v>5183</v>
      </c>
      <c r="L6210" t="s">
        <v>494</v>
      </c>
      <c r="M6210">
        <v>43302</v>
      </c>
      <c r="N6210" t="s">
        <v>144</v>
      </c>
      <c r="O6210" t="s">
        <v>3545</v>
      </c>
      <c r="P6210" t="s">
        <v>42</v>
      </c>
      <c r="Q6210" t="s">
        <v>55</v>
      </c>
      <c r="R6210" t="s">
        <v>3546</v>
      </c>
      <c r="S6210">
        <v>51.167999999999999</v>
      </c>
      <c r="T6210" s="3"/>
    </row>
    <row r="6211" spans="1:20" x14ac:dyDescent="0.3">
      <c r="A6211">
        <v>6210</v>
      </c>
      <c r="B6211" t="s">
        <v>8754</v>
      </c>
      <c r="C6211">
        <f t="shared" ref="C6211:C6274" si="97">WEEKNUM(D6211,1)</f>
        <v>33</v>
      </c>
      <c r="D6211" s="1">
        <v>43330</v>
      </c>
      <c r="E6211" s="1">
        <v>43337</v>
      </c>
      <c r="F6211" t="s">
        <v>46</v>
      </c>
      <c r="G6211" t="s">
        <v>3806</v>
      </c>
      <c r="H6211" t="s">
        <v>3807</v>
      </c>
      <c r="I6211" t="s">
        <v>37</v>
      </c>
      <c r="J6211" t="s">
        <v>23</v>
      </c>
      <c r="K6211" t="s">
        <v>91</v>
      </c>
      <c r="L6211" t="s">
        <v>92</v>
      </c>
      <c r="M6211">
        <v>98103</v>
      </c>
      <c r="N6211" t="s">
        <v>40</v>
      </c>
      <c r="O6211" t="s">
        <v>2982</v>
      </c>
      <c r="P6211" t="s">
        <v>42</v>
      </c>
      <c r="Q6211" t="s">
        <v>71</v>
      </c>
      <c r="R6211" t="s">
        <v>2983</v>
      </c>
      <c r="S6211">
        <v>2793.5279999999998</v>
      </c>
      <c r="T6211" s="3"/>
    </row>
    <row r="6212" spans="1:20" x14ac:dyDescent="0.3">
      <c r="A6212">
        <v>6211</v>
      </c>
      <c r="B6212" t="s">
        <v>8754</v>
      </c>
      <c r="C6212">
        <f t="shared" si="97"/>
        <v>33</v>
      </c>
      <c r="D6212" s="1">
        <v>43330</v>
      </c>
      <c r="E6212" s="1">
        <v>43337</v>
      </c>
      <c r="F6212" t="s">
        <v>46</v>
      </c>
      <c r="G6212" t="s">
        <v>3806</v>
      </c>
      <c r="H6212" t="s">
        <v>3807</v>
      </c>
      <c r="I6212" t="s">
        <v>37</v>
      </c>
      <c r="J6212" t="s">
        <v>23</v>
      </c>
      <c r="K6212" t="s">
        <v>91</v>
      </c>
      <c r="L6212" t="s">
        <v>92</v>
      </c>
      <c r="M6212">
        <v>98103</v>
      </c>
      <c r="N6212" t="s">
        <v>40</v>
      </c>
      <c r="O6212" t="s">
        <v>1517</v>
      </c>
      <c r="P6212" t="s">
        <v>42</v>
      </c>
      <c r="Q6212" t="s">
        <v>55</v>
      </c>
      <c r="R6212" t="s">
        <v>1518</v>
      </c>
      <c r="S6212">
        <v>1000.02</v>
      </c>
      <c r="T6212" s="3"/>
    </row>
    <row r="6213" spans="1:20" x14ac:dyDescent="0.3">
      <c r="A6213">
        <v>6212</v>
      </c>
      <c r="B6213" t="s">
        <v>8754</v>
      </c>
      <c r="C6213">
        <f t="shared" si="97"/>
        <v>33</v>
      </c>
      <c r="D6213" s="1">
        <v>43330</v>
      </c>
      <c r="E6213" s="1">
        <v>43337</v>
      </c>
      <c r="F6213" t="s">
        <v>46</v>
      </c>
      <c r="G6213" t="s">
        <v>3806</v>
      </c>
      <c r="H6213" t="s">
        <v>3807</v>
      </c>
      <c r="I6213" t="s">
        <v>37</v>
      </c>
      <c r="J6213" t="s">
        <v>23</v>
      </c>
      <c r="K6213" t="s">
        <v>91</v>
      </c>
      <c r="L6213" t="s">
        <v>92</v>
      </c>
      <c r="M6213">
        <v>98103</v>
      </c>
      <c r="N6213" t="s">
        <v>40</v>
      </c>
      <c r="O6213" t="s">
        <v>1955</v>
      </c>
      <c r="P6213" t="s">
        <v>28</v>
      </c>
      <c r="Q6213" t="s">
        <v>61</v>
      </c>
      <c r="R6213" t="s">
        <v>1956</v>
      </c>
      <c r="S6213">
        <v>65.94</v>
      </c>
      <c r="T6213" s="3"/>
    </row>
    <row r="6214" spans="1:20" x14ac:dyDescent="0.3">
      <c r="A6214">
        <v>6213</v>
      </c>
      <c r="B6214" t="s">
        <v>8755</v>
      </c>
      <c r="C6214">
        <f t="shared" si="97"/>
        <v>46</v>
      </c>
      <c r="D6214" s="1">
        <v>43416</v>
      </c>
      <c r="E6214" s="1">
        <v>43420</v>
      </c>
      <c r="F6214" t="s">
        <v>19</v>
      </c>
      <c r="G6214" t="s">
        <v>797</v>
      </c>
      <c r="H6214" t="s">
        <v>798</v>
      </c>
      <c r="I6214" t="s">
        <v>22</v>
      </c>
      <c r="J6214" t="s">
        <v>23</v>
      </c>
      <c r="K6214" t="s">
        <v>8756</v>
      </c>
      <c r="L6214" t="s">
        <v>92</v>
      </c>
      <c r="M6214">
        <v>98632</v>
      </c>
      <c r="N6214" t="s">
        <v>40</v>
      </c>
      <c r="O6214" t="s">
        <v>3248</v>
      </c>
      <c r="P6214" t="s">
        <v>42</v>
      </c>
      <c r="Q6214" t="s">
        <v>265</v>
      </c>
      <c r="R6214" t="s">
        <v>559</v>
      </c>
      <c r="S6214">
        <v>18.239999999999998</v>
      </c>
      <c r="T6214" s="3"/>
    </row>
    <row r="6215" spans="1:20" x14ac:dyDescent="0.3">
      <c r="A6215">
        <v>6214</v>
      </c>
      <c r="B6215" t="s">
        <v>8755</v>
      </c>
      <c r="C6215">
        <f t="shared" si="97"/>
        <v>46</v>
      </c>
      <c r="D6215" s="1">
        <v>43416</v>
      </c>
      <c r="E6215" s="1">
        <v>43420</v>
      </c>
      <c r="F6215" t="s">
        <v>19</v>
      </c>
      <c r="G6215" t="s">
        <v>797</v>
      </c>
      <c r="H6215" t="s">
        <v>798</v>
      </c>
      <c r="I6215" t="s">
        <v>22</v>
      </c>
      <c r="J6215" t="s">
        <v>23</v>
      </c>
      <c r="K6215" t="s">
        <v>8756</v>
      </c>
      <c r="L6215" t="s">
        <v>92</v>
      </c>
      <c r="M6215">
        <v>98632</v>
      </c>
      <c r="N6215" t="s">
        <v>40</v>
      </c>
      <c r="O6215" t="s">
        <v>1993</v>
      </c>
      <c r="P6215" t="s">
        <v>42</v>
      </c>
      <c r="Q6215" t="s">
        <v>74</v>
      </c>
      <c r="R6215" t="s">
        <v>1994</v>
      </c>
      <c r="S6215">
        <v>76.12</v>
      </c>
      <c r="T6215" s="3"/>
    </row>
    <row r="6216" spans="1:20" x14ac:dyDescent="0.3">
      <c r="A6216">
        <v>6215</v>
      </c>
      <c r="B6216" t="s">
        <v>8757</v>
      </c>
      <c r="C6216">
        <f t="shared" si="97"/>
        <v>42</v>
      </c>
      <c r="D6216" s="1">
        <v>42288</v>
      </c>
      <c r="E6216" s="1">
        <v>42292</v>
      </c>
      <c r="F6216" t="s">
        <v>46</v>
      </c>
      <c r="G6216" t="s">
        <v>2010</v>
      </c>
      <c r="H6216" t="s">
        <v>2011</v>
      </c>
      <c r="I6216" t="s">
        <v>22</v>
      </c>
      <c r="J6216" t="s">
        <v>23</v>
      </c>
      <c r="K6216" t="s">
        <v>5977</v>
      </c>
      <c r="L6216" t="s">
        <v>39</v>
      </c>
      <c r="M6216">
        <v>90278</v>
      </c>
      <c r="N6216" t="s">
        <v>40</v>
      </c>
      <c r="O6216" t="s">
        <v>2291</v>
      </c>
      <c r="P6216" t="s">
        <v>42</v>
      </c>
      <c r="Q6216" t="s">
        <v>169</v>
      </c>
      <c r="R6216" t="s">
        <v>2292</v>
      </c>
      <c r="S6216">
        <v>7.64</v>
      </c>
      <c r="T6216" s="3"/>
    </row>
    <row r="6217" spans="1:20" x14ac:dyDescent="0.3">
      <c r="A6217">
        <v>6216</v>
      </c>
      <c r="B6217" t="s">
        <v>8758</v>
      </c>
      <c r="C6217">
        <f t="shared" si="97"/>
        <v>49</v>
      </c>
      <c r="D6217" s="1">
        <v>42702</v>
      </c>
      <c r="E6217" s="1">
        <v>42707</v>
      </c>
      <c r="F6217" t="s">
        <v>46</v>
      </c>
      <c r="G6217" t="s">
        <v>3912</v>
      </c>
      <c r="H6217" t="s">
        <v>3913</v>
      </c>
      <c r="I6217" t="s">
        <v>37</v>
      </c>
      <c r="J6217" t="s">
        <v>23</v>
      </c>
      <c r="K6217" t="s">
        <v>262</v>
      </c>
      <c r="L6217" t="s">
        <v>263</v>
      </c>
      <c r="M6217">
        <v>10035</v>
      </c>
      <c r="N6217" t="s">
        <v>144</v>
      </c>
      <c r="O6217" t="s">
        <v>869</v>
      </c>
      <c r="P6217" t="s">
        <v>28</v>
      </c>
      <c r="Q6217" t="s">
        <v>61</v>
      </c>
      <c r="R6217" t="s">
        <v>870</v>
      </c>
      <c r="S6217">
        <v>68.16</v>
      </c>
      <c r="T6217" s="3"/>
    </row>
    <row r="6218" spans="1:20" x14ac:dyDescent="0.3">
      <c r="A6218">
        <v>6217</v>
      </c>
      <c r="B6218" t="s">
        <v>8758</v>
      </c>
      <c r="C6218">
        <f t="shared" si="97"/>
        <v>49</v>
      </c>
      <c r="D6218" s="1">
        <v>42702</v>
      </c>
      <c r="E6218" s="1">
        <v>42707</v>
      </c>
      <c r="F6218" t="s">
        <v>46</v>
      </c>
      <c r="G6218" t="s">
        <v>3912</v>
      </c>
      <c r="H6218" t="s">
        <v>3913</v>
      </c>
      <c r="I6218" t="s">
        <v>37</v>
      </c>
      <c r="J6218" t="s">
        <v>23</v>
      </c>
      <c r="K6218" t="s">
        <v>262</v>
      </c>
      <c r="L6218" t="s">
        <v>263</v>
      </c>
      <c r="M6218">
        <v>10035</v>
      </c>
      <c r="N6218" t="s">
        <v>144</v>
      </c>
      <c r="O6218" t="s">
        <v>3274</v>
      </c>
      <c r="P6218" t="s">
        <v>42</v>
      </c>
      <c r="Q6218" t="s">
        <v>169</v>
      </c>
      <c r="R6218" t="s">
        <v>667</v>
      </c>
      <c r="S6218">
        <v>62.24</v>
      </c>
      <c r="T6218" s="3"/>
    </row>
    <row r="6219" spans="1:20" x14ac:dyDescent="0.3">
      <c r="A6219">
        <v>6218</v>
      </c>
      <c r="B6219" t="s">
        <v>8759</v>
      </c>
      <c r="C6219">
        <f t="shared" si="97"/>
        <v>31</v>
      </c>
      <c r="D6219" s="1">
        <v>42578</v>
      </c>
      <c r="E6219" s="1">
        <v>42584</v>
      </c>
      <c r="F6219" t="s">
        <v>46</v>
      </c>
      <c r="G6219" t="s">
        <v>2569</v>
      </c>
      <c r="H6219" t="s">
        <v>2570</v>
      </c>
      <c r="I6219" t="s">
        <v>22</v>
      </c>
      <c r="J6219" t="s">
        <v>23</v>
      </c>
      <c r="K6219" t="s">
        <v>1474</v>
      </c>
      <c r="L6219" t="s">
        <v>25</v>
      </c>
      <c r="M6219">
        <v>40214</v>
      </c>
      <c r="N6219" t="s">
        <v>26</v>
      </c>
      <c r="O6219" t="s">
        <v>4554</v>
      </c>
      <c r="P6219" t="s">
        <v>67</v>
      </c>
      <c r="Q6219" t="s">
        <v>68</v>
      </c>
      <c r="R6219" t="s">
        <v>4555</v>
      </c>
      <c r="S6219">
        <v>29.97</v>
      </c>
      <c r="T6219" s="3"/>
    </row>
    <row r="6220" spans="1:20" x14ac:dyDescent="0.3">
      <c r="A6220">
        <v>6219</v>
      </c>
      <c r="B6220" t="s">
        <v>8760</v>
      </c>
      <c r="C6220">
        <f t="shared" si="97"/>
        <v>42</v>
      </c>
      <c r="D6220" s="1">
        <v>43028</v>
      </c>
      <c r="E6220" s="1">
        <v>43034</v>
      </c>
      <c r="F6220" t="s">
        <v>46</v>
      </c>
      <c r="G6220" t="s">
        <v>4874</v>
      </c>
      <c r="H6220" t="s">
        <v>4875</v>
      </c>
      <c r="I6220" t="s">
        <v>22</v>
      </c>
      <c r="J6220" t="s">
        <v>23</v>
      </c>
      <c r="K6220" t="s">
        <v>2387</v>
      </c>
      <c r="L6220" t="s">
        <v>234</v>
      </c>
      <c r="M6220">
        <v>48183</v>
      </c>
      <c r="N6220" t="s">
        <v>101</v>
      </c>
      <c r="O6220" t="s">
        <v>4026</v>
      </c>
      <c r="P6220" t="s">
        <v>67</v>
      </c>
      <c r="Q6220" t="s">
        <v>68</v>
      </c>
      <c r="R6220" t="s">
        <v>4027</v>
      </c>
      <c r="S6220">
        <v>125.7</v>
      </c>
      <c r="T6220" s="3"/>
    </row>
    <row r="6221" spans="1:20" x14ac:dyDescent="0.3">
      <c r="A6221">
        <v>6220</v>
      </c>
      <c r="B6221" t="s">
        <v>8760</v>
      </c>
      <c r="C6221">
        <f t="shared" si="97"/>
        <v>42</v>
      </c>
      <c r="D6221" s="1">
        <v>43028</v>
      </c>
      <c r="E6221" s="1">
        <v>43034</v>
      </c>
      <c r="F6221" t="s">
        <v>46</v>
      </c>
      <c r="G6221" t="s">
        <v>4874</v>
      </c>
      <c r="H6221" t="s">
        <v>4875</v>
      </c>
      <c r="I6221" t="s">
        <v>22</v>
      </c>
      <c r="J6221" t="s">
        <v>23</v>
      </c>
      <c r="K6221" t="s">
        <v>2387</v>
      </c>
      <c r="L6221" t="s">
        <v>234</v>
      </c>
      <c r="M6221">
        <v>48183</v>
      </c>
      <c r="N6221" t="s">
        <v>101</v>
      </c>
      <c r="O6221" t="s">
        <v>2586</v>
      </c>
      <c r="P6221" t="s">
        <v>67</v>
      </c>
      <c r="Q6221" t="s">
        <v>68</v>
      </c>
      <c r="R6221" t="s">
        <v>2587</v>
      </c>
      <c r="S6221">
        <v>191.98</v>
      </c>
      <c r="T6221" s="3"/>
    </row>
    <row r="6222" spans="1:20" x14ac:dyDescent="0.3">
      <c r="A6222">
        <v>6221</v>
      </c>
      <c r="B6222" t="s">
        <v>8760</v>
      </c>
      <c r="C6222">
        <f t="shared" si="97"/>
        <v>42</v>
      </c>
      <c r="D6222" s="1">
        <v>43028</v>
      </c>
      <c r="E6222" s="1">
        <v>43034</v>
      </c>
      <c r="F6222" t="s">
        <v>46</v>
      </c>
      <c r="G6222" t="s">
        <v>4874</v>
      </c>
      <c r="H6222" t="s">
        <v>4875</v>
      </c>
      <c r="I6222" t="s">
        <v>22</v>
      </c>
      <c r="J6222" t="s">
        <v>23</v>
      </c>
      <c r="K6222" t="s">
        <v>2387</v>
      </c>
      <c r="L6222" t="s">
        <v>234</v>
      </c>
      <c r="M6222">
        <v>48183</v>
      </c>
      <c r="N6222" t="s">
        <v>101</v>
      </c>
      <c r="O6222" t="s">
        <v>1514</v>
      </c>
      <c r="P6222" t="s">
        <v>42</v>
      </c>
      <c r="Q6222" t="s">
        <v>55</v>
      </c>
      <c r="R6222" t="s">
        <v>1515</v>
      </c>
      <c r="S6222">
        <v>20.86</v>
      </c>
      <c r="T6222" s="3"/>
    </row>
    <row r="6223" spans="1:20" x14ac:dyDescent="0.3">
      <c r="A6223">
        <v>6222</v>
      </c>
      <c r="B6223" t="s">
        <v>8761</v>
      </c>
      <c r="C6223">
        <f t="shared" si="97"/>
        <v>37</v>
      </c>
      <c r="D6223" s="1">
        <v>43357</v>
      </c>
      <c r="E6223" s="1">
        <v>43361</v>
      </c>
      <c r="F6223" t="s">
        <v>19</v>
      </c>
      <c r="G6223" t="s">
        <v>6225</v>
      </c>
      <c r="H6223" t="s">
        <v>6226</v>
      </c>
      <c r="I6223" t="s">
        <v>22</v>
      </c>
      <c r="J6223" t="s">
        <v>23</v>
      </c>
      <c r="K6223" t="s">
        <v>38</v>
      </c>
      <c r="L6223" t="s">
        <v>39</v>
      </c>
      <c r="M6223">
        <v>90045</v>
      </c>
      <c r="N6223" t="s">
        <v>40</v>
      </c>
      <c r="O6223" t="s">
        <v>3570</v>
      </c>
      <c r="P6223" t="s">
        <v>42</v>
      </c>
      <c r="Q6223" t="s">
        <v>43</v>
      </c>
      <c r="R6223" t="s">
        <v>3571</v>
      </c>
      <c r="S6223">
        <v>56.7</v>
      </c>
      <c r="T6223" s="3"/>
    </row>
    <row r="6224" spans="1:20" x14ac:dyDescent="0.3">
      <c r="A6224">
        <v>6223</v>
      </c>
      <c r="B6224" t="s">
        <v>8762</v>
      </c>
      <c r="C6224">
        <f t="shared" si="97"/>
        <v>52</v>
      </c>
      <c r="D6224" s="1">
        <v>43457</v>
      </c>
      <c r="E6224" s="1">
        <v>43461</v>
      </c>
      <c r="F6224" t="s">
        <v>46</v>
      </c>
      <c r="G6224" t="s">
        <v>1836</v>
      </c>
      <c r="H6224" t="s">
        <v>1837</v>
      </c>
      <c r="I6224" t="s">
        <v>22</v>
      </c>
      <c r="J6224" t="s">
        <v>23</v>
      </c>
      <c r="K6224" t="s">
        <v>8763</v>
      </c>
      <c r="L6224" t="s">
        <v>331</v>
      </c>
      <c r="M6224">
        <v>37075</v>
      </c>
      <c r="N6224" t="s">
        <v>26</v>
      </c>
      <c r="O6224" t="s">
        <v>869</v>
      </c>
      <c r="P6224" t="s">
        <v>28</v>
      </c>
      <c r="Q6224" t="s">
        <v>61</v>
      </c>
      <c r="R6224" t="s">
        <v>870</v>
      </c>
      <c r="S6224">
        <v>72.703999999999994</v>
      </c>
      <c r="T6224" s="3"/>
    </row>
    <row r="6225" spans="1:20" x14ac:dyDescent="0.3">
      <c r="A6225">
        <v>6224</v>
      </c>
      <c r="B6225" t="s">
        <v>8762</v>
      </c>
      <c r="C6225">
        <f t="shared" si="97"/>
        <v>52</v>
      </c>
      <c r="D6225" s="1">
        <v>43457</v>
      </c>
      <c r="E6225" s="1">
        <v>43461</v>
      </c>
      <c r="F6225" t="s">
        <v>46</v>
      </c>
      <c r="G6225" t="s">
        <v>1836</v>
      </c>
      <c r="H6225" t="s">
        <v>1837</v>
      </c>
      <c r="I6225" t="s">
        <v>22</v>
      </c>
      <c r="J6225" t="s">
        <v>23</v>
      </c>
      <c r="K6225" t="s">
        <v>8763</v>
      </c>
      <c r="L6225" t="s">
        <v>331</v>
      </c>
      <c r="M6225">
        <v>37075</v>
      </c>
      <c r="N6225" t="s">
        <v>26</v>
      </c>
      <c r="O6225" t="s">
        <v>3535</v>
      </c>
      <c r="P6225" t="s">
        <v>42</v>
      </c>
      <c r="Q6225" t="s">
        <v>64</v>
      </c>
      <c r="R6225" t="s">
        <v>3536</v>
      </c>
      <c r="S6225">
        <v>12.263999999999999</v>
      </c>
      <c r="T6225" s="3"/>
    </row>
    <row r="6226" spans="1:20" x14ac:dyDescent="0.3">
      <c r="A6226">
        <v>6225</v>
      </c>
      <c r="B6226" t="s">
        <v>8762</v>
      </c>
      <c r="C6226">
        <f t="shared" si="97"/>
        <v>52</v>
      </c>
      <c r="D6226" s="1">
        <v>43457</v>
      </c>
      <c r="E6226" s="1">
        <v>43461</v>
      </c>
      <c r="F6226" t="s">
        <v>46</v>
      </c>
      <c r="G6226" t="s">
        <v>1836</v>
      </c>
      <c r="H6226" t="s">
        <v>1837</v>
      </c>
      <c r="I6226" t="s">
        <v>22</v>
      </c>
      <c r="J6226" t="s">
        <v>23</v>
      </c>
      <c r="K6226" t="s">
        <v>8763</v>
      </c>
      <c r="L6226" t="s">
        <v>331</v>
      </c>
      <c r="M6226">
        <v>37075</v>
      </c>
      <c r="N6226" t="s">
        <v>26</v>
      </c>
      <c r="O6226" t="s">
        <v>336</v>
      </c>
      <c r="P6226" t="s">
        <v>42</v>
      </c>
      <c r="Q6226" t="s">
        <v>55</v>
      </c>
      <c r="R6226" t="s">
        <v>337</v>
      </c>
      <c r="S6226">
        <v>218.352</v>
      </c>
      <c r="T6226" s="3"/>
    </row>
    <row r="6227" spans="1:20" x14ac:dyDescent="0.3">
      <c r="A6227">
        <v>6226</v>
      </c>
      <c r="B6227" t="s">
        <v>8764</v>
      </c>
      <c r="C6227">
        <f t="shared" si="97"/>
        <v>41</v>
      </c>
      <c r="D6227" s="1">
        <v>42648</v>
      </c>
      <c r="E6227" s="1">
        <v>42652</v>
      </c>
      <c r="F6227" t="s">
        <v>46</v>
      </c>
      <c r="G6227" t="s">
        <v>1914</v>
      </c>
      <c r="H6227" t="s">
        <v>1915</v>
      </c>
      <c r="I6227" t="s">
        <v>22</v>
      </c>
      <c r="J6227" t="s">
        <v>23</v>
      </c>
      <c r="K6227" t="s">
        <v>415</v>
      </c>
      <c r="L6227" t="s">
        <v>416</v>
      </c>
      <c r="M6227">
        <v>97206</v>
      </c>
      <c r="N6227" t="s">
        <v>40</v>
      </c>
      <c r="O6227" t="s">
        <v>6317</v>
      </c>
      <c r="P6227" t="s">
        <v>28</v>
      </c>
      <c r="Q6227" t="s">
        <v>29</v>
      </c>
      <c r="R6227" t="s">
        <v>6318</v>
      </c>
      <c r="S6227">
        <v>66.293999999999997</v>
      </c>
      <c r="T6227" s="3"/>
    </row>
    <row r="6228" spans="1:20" x14ac:dyDescent="0.3">
      <c r="A6228">
        <v>6227</v>
      </c>
      <c r="B6228" t="s">
        <v>8764</v>
      </c>
      <c r="C6228">
        <f t="shared" si="97"/>
        <v>41</v>
      </c>
      <c r="D6228" s="1">
        <v>42648</v>
      </c>
      <c r="E6228" s="1">
        <v>42652</v>
      </c>
      <c r="F6228" t="s">
        <v>46</v>
      </c>
      <c r="G6228" t="s">
        <v>1914</v>
      </c>
      <c r="H6228" t="s">
        <v>1915</v>
      </c>
      <c r="I6228" t="s">
        <v>22</v>
      </c>
      <c r="J6228" t="s">
        <v>23</v>
      </c>
      <c r="K6228" t="s">
        <v>415</v>
      </c>
      <c r="L6228" t="s">
        <v>416</v>
      </c>
      <c r="M6228">
        <v>97206</v>
      </c>
      <c r="N6228" t="s">
        <v>40</v>
      </c>
      <c r="O6228" t="s">
        <v>6132</v>
      </c>
      <c r="P6228" t="s">
        <v>28</v>
      </c>
      <c r="Q6228" t="s">
        <v>32</v>
      </c>
      <c r="R6228" t="s">
        <v>6133</v>
      </c>
      <c r="S6228">
        <v>291.16800000000001</v>
      </c>
      <c r="T6228" s="3"/>
    </row>
    <row r="6229" spans="1:20" x14ac:dyDescent="0.3">
      <c r="A6229">
        <v>6228</v>
      </c>
      <c r="B6229" t="s">
        <v>8765</v>
      </c>
      <c r="C6229">
        <f t="shared" si="97"/>
        <v>45</v>
      </c>
      <c r="D6229" s="1">
        <v>42310</v>
      </c>
      <c r="E6229" s="1">
        <v>42315</v>
      </c>
      <c r="F6229" t="s">
        <v>46</v>
      </c>
      <c r="G6229" t="s">
        <v>1188</v>
      </c>
      <c r="H6229" t="s">
        <v>1189</v>
      </c>
      <c r="I6229" t="s">
        <v>22</v>
      </c>
      <c r="J6229" t="s">
        <v>23</v>
      </c>
      <c r="K6229" t="s">
        <v>3931</v>
      </c>
      <c r="L6229" t="s">
        <v>100</v>
      </c>
      <c r="M6229">
        <v>75061</v>
      </c>
      <c r="N6229" t="s">
        <v>101</v>
      </c>
      <c r="O6229" t="s">
        <v>2672</v>
      </c>
      <c r="P6229" t="s">
        <v>67</v>
      </c>
      <c r="Q6229" t="s">
        <v>68</v>
      </c>
      <c r="R6229" t="s">
        <v>2673</v>
      </c>
      <c r="S6229">
        <v>88.775999999999996</v>
      </c>
      <c r="T6229" s="3"/>
    </row>
    <row r="6230" spans="1:20" x14ac:dyDescent="0.3">
      <c r="A6230">
        <v>6229</v>
      </c>
      <c r="B6230" t="s">
        <v>8766</v>
      </c>
      <c r="C6230">
        <f t="shared" si="97"/>
        <v>4</v>
      </c>
      <c r="D6230" s="1">
        <v>42757</v>
      </c>
      <c r="E6230" s="1">
        <v>42762</v>
      </c>
      <c r="F6230" t="s">
        <v>46</v>
      </c>
      <c r="G6230" t="s">
        <v>3401</v>
      </c>
      <c r="H6230" t="s">
        <v>3402</v>
      </c>
      <c r="I6230" t="s">
        <v>98</v>
      </c>
      <c r="J6230" t="s">
        <v>23</v>
      </c>
      <c r="K6230" t="s">
        <v>2181</v>
      </c>
      <c r="L6230" t="s">
        <v>494</v>
      </c>
      <c r="M6230">
        <v>44105</v>
      </c>
      <c r="N6230" t="s">
        <v>144</v>
      </c>
      <c r="O6230" t="s">
        <v>208</v>
      </c>
      <c r="P6230" t="s">
        <v>67</v>
      </c>
      <c r="Q6230" t="s">
        <v>68</v>
      </c>
      <c r="R6230" t="s">
        <v>209</v>
      </c>
      <c r="S6230">
        <v>110.376</v>
      </c>
      <c r="T6230" s="3"/>
    </row>
    <row r="6231" spans="1:20" x14ac:dyDescent="0.3">
      <c r="A6231">
        <v>6230</v>
      </c>
      <c r="B6231" t="s">
        <v>8766</v>
      </c>
      <c r="C6231">
        <f t="shared" si="97"/>
        <v>4</v>
      </c>
      <c r="D6231" s="1">
        <v>42757</v>
      </c>
      <c r="E6231" s="1">
        <v>42762</v>
      </c>
      <c r="F6231" t="s">
        <v>46</v>
      </c>
      <c r="G6231" t="s">
        <v>3401</v>
      </c>
      <c r="H6231" t="s">
        <v>3402</v>
      </c>
      <c r="I6231" t="s">
        <v>98</v>
      </c>
      <c r="J6231" t="s">
        <v>23</v>
      </c>
      <c r="K6231" t="s">
        <v>2181</v>
      </c>
      <c r="L6231" t="s">
        <v>494</v>
      </c>
      <c r="M6231">
        <v>44105</v>
      </c>
      <c r="N6231" t="s">
        <v>144</v>
      </c>
      <c r="O6231" t="s">
        <v>226</v>
      </c>
      <c r="P6231" t="s">
        <v>67</v>
      </c>
      <c r="Q6231" t="s">
        <v>157</v>
      </c>
      <c r="R6231" t="s">
        <v>227</v>
      </c>
      <c r="S6231">
        <v>55.176000000000002</v>
      </c>
      <c r="T6231" s="3"/>
    </row>
    <row r="6232" spans="1:20" x14ac:dyDescent="0.3">
      <c r="A6232">
        <v>6231</v>
      </c>
      <c r="B6232" t="s">
        <v>8767</v>
      </c>
      <c r="C6232">
        <f t="shared" si="97"/>
        <v>28</v>
      </c>
      <c r="D6232" s="1">
        <v>43292</v>
      </c>
      <c r="E6232" s="1">
        <v>43298</v>
      </c>
      <c r="F6232" t="s">
        <v>46</v>
      </c>
      <c r="G6232" t="s">
        <v>4281</v>
      </c>
      <c r="H6232" t="s">
        <v>4282</v>
      </c>
      <c r="I6232" t="s">
        <v>22</v>
      </c>
      <c r="J6232" t="s">
        <v>23</v>
      </c>
      <c r="K6232" t="s">
        <v>8768</v>
      </c>
      <c r="L6232" t="s">
        <v>485</v>
      </c>
      <c r="M6232">
        <v>50701</v>
      </c>
      <c r="N6232" t="s">
        <v>101</v>
      </c>
      <c r="O6232" t="s">
        <v>3038</v>
      </c>
      <c r="P6232" t="s">
        <v>42</v>
      </c>
      <c r="Q6232" t="s">
        <v>64</v>
      </c>
      <c r="R6232" t="s">
        <v>3039</v>
      </c>
      <c r="S6232">
        <v>30.32</v>
      </c>
      <c r="T6232" s="3"/>
    </row>
    <row r="6233" spans="1:20" x14ac:dyDescent="0.3">
      <c r="A6233">
        <v>6232</v>
      </c>
      <c r="B6233" t="s">
        <v>8769</v>
      </c>
      <c r="C6233">
        <f t="shared" si="97"/>
        <v>37</v>
      </c>
      <c r="D6233" s="1">
        <v>43354</v>
      </c>
      <c r="E6233" s="1">
        <v>43354</v>
      </c>
      <c r="F6233" t="s">
        <v>1289</v>
      </c>
      <c r="G6233" t="s">
        <v>1935</v>
      </c>
      <c r="H6233" t="s">
        <v>1936</v>
      </c>
      <c r="I6233" t="s">
        <v>22</v>
      </c>
      <c r="J6233" t="s">
        <v>23</v>
      </c>
      <c r="K6233" t="s">
        <v>91</v>
      </c>
      <c r="L6233" t="s">
        <v>92</v>
      </c>
      <c r="M6233">
        <v>98105</v>
      </c>
      <c r="N6233" t="s">
        <v>40</v>
      </c>
      <c r="O6233" t="s">
        <v>2483</v>
      </c>
      <c r="P6233" t="s">
        <v>28</v>
      </c>
      <c r="Q6233" t="s">
        <v>32</v>
      </c>
      <c r="R6233" t="s">
        <v>2484</v>
      </c>
      <c r="S6233">
        <v>177.56800000000001</v>
      </c>
      <c r="T6233" s="3"/>
    </row>
    <row r="6234" spans="1:20" x14ac:dyDescent="0.3">
      <c r="A6234">
        <v>6233</v>
      </c>
      <c r="B6234" t="s">
        <v>8769</v>
      </c>
      <c r="C6234">
        <f t="shared" si="97"/>
        <v>37</v>
      </c>
      <c r="D6234" s="1">
        <v>43354</v>
      </c>
      <c r="E6234" s="1">
        <v>43354</v>
      </c>
      <c r="F6234" t="s">
        <v>1289</v>
      </c>
      <c r="G6234" t="s">
        <v>1935</v>
      </c>
      <c r="H6234" t="s">
        <v>1936</v>
      </c>
      <c r="I6234" t="s">
        <v>22</v>
      </c>
      <c r="J6234" t="s">
        <v>23</v>
      </c>
      <c r="K6234" t="s">
        <v>91</v>
      </c>
      <c r="L6234" t="s">
        <v>92</v>
      </c>
      <c r="M6234">
        <v>98105</v>
      </c>
      <c r="N6234" t="s">
        <v>40</v>
      </c>
      <c r="O6234" t="s">
        <v>1980</v>
      </c>
      <c r="P6234" t="s">
        <v>42</v>
      </c>
      <c r="Q6234" t="s">
        <v>86</v>
      </c>
      <c r="R6234" t="s">
        <v>1981</v>
      </c>
      <c r="S6234">
        <v>19.440000000000001</v>
      </c>
      <c r="T6234" s="3"/>
    </row>
    <row r="6235" spans="1:20" x14ac:dyDescent="0.3">
      <c r="A6235">
        <v>6234</v>
      </c>
      <c r="B6235" t="s">
        <v>8769</v>
      </c>
      <c r="C6235">
        <f t="shared" si="97"/>
        <v>37</v>
      </c>
      <c r="D6235" s="1">
        <v>43354</v>
      </c>
      <c r="E6235" s="1">
        <v>43354</v>
      </c>
      <c r="F6235" t="s">
        <v>1289</v>
      </c>
      <c r="G6235" t="s">
        <v>1935</v>
      </c>
      <c r="H6235" t="s">
        <v>1936</v>
      </c>
      <c r="I6235" t="s">
        <v>22</v>
      </c>
      <c r="J6235" t="s">
        <v>23</v>
      </c>
      <c r="K6235" t="s">
        <v>91</v>
      </c>
      <c r="L6235" t="s">
        <v>92</v>
      </c>
      <c r="M6235">
        <v>98105</v>
      </c>
      <c r="N6235" t="s">
        <v>40</v>
      </c>
      <c r="O6235" t="s">
        <v>1982</v>
      </c>
      <c r="P6235" t="s">
        <v>42</v>
      </c>
      <c r="Q6235" t="s">
        <v>86</v>
      </c>
      <c r="R6235" t="s">
        <v>1983</v>
      </c>
      <c r="S6235">
        <v>71.28</v>
      </c>
      <c r="T6235" s="3"/>
    </row>
    <row r="6236" spans="1:20" x14ac:dyDescent="0.3">
      <c r="A6236">
        <v>6235</v>
      </c>
      <c r="B6236" t="s">
        <v>8769</v>
      </c>
      <c r="C6236">
        <f t="shared" si="97"/>
        <v>37</v>
      </c>
      <c r="D6236" s="1">
        <v>43354</v>
      </c>
      <c r="E6236" s="1">
        <v>43354</v>
      </c>
      <c r="F6236" t="s">
        <v>1289</v>
      </c>
      <c r="G6236" t="s">
        <v>1935</v>
      </c>
      <c r="H6236" t="s">
        <v>1936</v>
      </c>
      <c r="I6236" t="s">
        <v>22</v>
      </c>
      <c r="J6236" t="s">
        <v>23</v>
      </c>
      <c r="K6236" t="s">
        <v>91</v>
      </c>
      <c r="L6236" t="s">
        <v>92</v>
      </c>
      <c r="M6236">
        <v>98105</v>
      </c>
      <c r="N6236" t="s">
        <v>40</v>
      </c>
      <c r="O6236" t="s">
        <v>6371</v>
      </c>
      <c r="P6236" t="s">
        <v>42</v>
      </c>
      <c r="Q6236" t="s">
        <v>71</v>
      </c>
      <c r="R6236" t="s">
        <v>6372</v>
      </c>
      <c r="S6236">
        <v>1471.96</v>
      </c>
      <c r="T6236" s="3"/>
    </row>
    <row r="6237" spans="1:20" x14ac:dyDescent="0.3">
      <c r="A6237">
        <v>6236</v>
      </c>
      <c r="B6237" t="s">
        <v>8769</v>
      </c>
      <c r="C6237">
        <f t="shared" si="97"/>
        <v>37</v>
      </c>
      <c r="D6237" s="1">
        <v>43354</v>
      </c>
      <c r="E6237" s="1">
        <v>43354</v>
      </c>
      <c r="F6237" t="s">
        <v>1289</v>
      </c>
      <c r="G6237" t="s">
        <v>1935</v>
      </c>
      <c r="H6237" t="s">
        <v>1936</v>
      </c>
      <c r="I6237" t="s">
        <v>22</v>
      </c>
      <c r="J6237" t="s">
        <v>23</v>
      </c>
      <c r="K6237" t="s">
        <v>91</v>
      </c>
      <c r="L6237" t="s">
        <v>92</v>
      </c>
      <c r="M6237">
        <v>98105</v>
      </c>
      <c r="N6237" t="s">
        <v>40</v>
      </c>
      <c r="O6237" t="s">
        <v>8770</v>
      </c>
      <c r="P6237" t="s">
        <v>67</v>
      </c>
      <c r="Q6237" t="s">
        <v>68</v>
      </c>
      <c r="R6237" t="s">
        <v>8771</v>
      </c>
      <c r="S6237">
        <v>79.959999999999994</v>
      </c>
      <c r="T6237" s="3"/>
    </row>
    <row r="6238" spans="1:20" x14ac:dyDescent="0.3">
      <c r="A6238">
        <v>6237</v>
      </c>
      <c r="B6238" t="s">
        <v>8772</v>
      </c>
      <c r="C6238">
        <f t="shared" si="97"/>
        <v>8</v>
      </c>
      <c r="D6238" s="1">
        <v>42789</v>
      </c>
      <c r="E6238" s="1">
        <v>42793</v>
      </c>
      <c r="F6238" t="s">
        <v>46</v>
      </c>
      <c r="G6238" t="s">
        <v>1220</v>
      </c>
      <c r="H6238" t="s">
        <v>1221</v>
      </c>
      <c r="I6238" t="s">
        <v>37</v>
      </c>
      <c r="J6238" t="s">
        <v>23</v>
      </c>
      <c r="K6238" t="s">
        <v>142</v>
      </c>
      <c r="L6238" t="s">
        <v>143</v>
      </c>
      <c r="M6238">
        <v>19120</v>
      </c>
      <c r="N6238" t="s">
        <v>144</v>
      </c>
      <c r="O6238" t="s">
        <v>1009</v>
      </c>
      <c r="P6238" t="s">
        <v>42</v>
      </c>
      <c r="Q6238" t="s">
        <v>169</v>
      </c>
      <c r="R6238" t="s">
        <v>1010</v>
      </c>
      <c r="S6238">
        <v>57.576000000000001</v>
      </c>
      <c r="T6238" s="3"/>
    </row>
    <row r="6239" spans="1:20" x14ac:dyDescent="0.3">
      <c r="A6239">
        <v>6238</v>
      </c>
      <c r="B6239" t="s">
        <v>8773</v>
      </c>
      <c r="C6239">
        <f t="shared" si="97"/>
        <v>4</v>
      </c>
      <c r="D6239" s="1">
        <v>42757</v>
      </c>
      <c r="E6239" s="1">
        <v>42764</v>
      </c>
      <c r="F6239" t="s">
        <v>46</v>
      </c>
      <c r="G6239" t="s">
        <v>4287</v>
      </c>
      <c r="H6239" t="s">
        <v>4288</v>
      </c>
      <c r="I6239" t="s">
        <v>22</v>
      </c>
      <c r="J6239" t="s">
        <v>23</v>
      </c>
      <c r="K6239" t="s">
        <v>262</v>
      </c>
      <c r="L6239" t="s">
        <v>263</v>
      </c>
      <c r="M6239">
        <v>10009</v>
      </c>
      <c r="N6239" t="s">
        <v>144</v>
      </c>
      <c r="O6239" t="s">
        <v>5117</v>
      </c>
      <c r="P6239" t="s">
        <v>42</v>
      </c>
      <c r="Q6239" t="s">
        <v>71</v>
      </c>
      <c r="R6239" t="s">
        <v>5118</v>
      </c>
      <c r="S6239">
        <v>26.335999999999999</v>
      </c>
      <c r="T6239" s="3"/>
    </row>
    <row r="6240" spans="1:20" x14ac:dyDescent="0.3">
      <c r="A6240">
        <v>6239</v>
      </c>
      <c r="B6240" t="s">
        <v>8774</v>
      </c>
      <c r="C6240">
        <f t="shared" si="97"/>
        <v>51</v>
      </c>
      <c r="D6240" s="1">
        <v>42716</v>
      </c>
      <c r="E6240" s="1">
        <v>42720</v>
      </c>
      <c r="F6240" t="s">
        <v>46</v>
      </c>
      <c r="G6240" t="s">
        <v>3837</v>
      </c>
      <c r="H6240" t="s">
        <v>3838</v>
      </c>
      <c r="I6240" t="s">
        <v>22</v>
      </c>
      <c r="J6240" t="s">
        <v>23</v>
      </c>
      <c r="K6240" t="s">
        <v>627</v>
      </c>
      <c r="L6240" t="s">
        <v>39</v>
      </c>
      <c r="M6240">
        <v>95123</v>
      </c>
      <c r="N6240" t="s">
        <v>40</v>
      </c>
      <c r="O6240" t="s">
        <v>5216</v>
      </c>
      <c r="P6240" t="s">
        <v>28</v>
      </c>
      <c r="Q6240" t="s">
        <v>61</v>
      </c>
      <c r="R6240" t="s">
        <v>5217</v>
      </c>
      <c r="S6240">
        <v>166.5</v>
      </c>
      <c r="T6240" s="3"/>
    </row>
    <row r="6241" spans="1:20" x14ac:dyDescent="0.3">
      <c r="A6241">
        <v>6240</v>
      </c>
      <c r="B6241" t="s">
        <v>8774</v>
      </c>
      <c r="C6241">
        <f t="shared" si="97"/>
        <v>51</v>
      </c>
      <c r="D6241" s="1">
        <v>42716</v>
      </c>
      <c r="E6241" s="1">
        <v>42720</v>
      </c>
      <c r="F6241" t="s">
        <v>46</v>
      </c>
      <c r="G6241" t="s">
        <v>3837</v>
      </c>
      <c r="H6241" t="s">
        <v>3838</v>
      </c>
      <c r="I6241" t="s">
        <v>22</v>
      </c>
      <c r="J6241" t="s">
        <v>23</v>
      </c>
      <c r="K6241" t="s">
        <v>627</v>
      </c>
      <c r="L6241" t="s">
        <v>39</v>
      </c>
      <c r="M6241">
        <v>95123</v>
      </c>
      <c r="N6241" t="s">
        <v>40</v>
      </c>
      <c r="O6241" t="s">
        <v>2873</v>
      </c>
      <c r="P6241" t="s">
        <v>42</v>
      </c>
      <c r="Q6241" t="s">
        <v>55</v>
      </c>
      <c r="R6241" t="s">
        <v>2874</v>
      </c>
      <c r="S6241">
        <v>360.38</v>
      </c>
      <c r="T6241" s="3"/>
    </row>
    <row r="6242" spans="1:20" x14ac:dyDescent="0.3">
      <c r="A6242">
        <v>6241</v>
      </c>
      <c r="B6242" t="s">
        <v>8775</v>
      </c>
      <c r="C6242">
        <f t="shared" si="97"/>
        <v>44</v>
      </c>
      <c r="D6242" s="1">
        <v>43037</v>
      </c>
      <c r="E6242" s="1">
        <v>43040</v>
      </c>
      <c r="F6242" t="s">
        <v>19</v>
      </c>
      <c r="G6242" t="s">
        <v>939</v>
      </c>
      <c r="H6242" t="s">
        <v>940</v>
      </c>
      <c r="I6242" t="s">
        <v>22</v>
      </c>
      <c r="J6242" t="s">
        <v>23</v>
      </c>
      <c r="K6242" t="s">
        <v>38</v>
      </c>
      <c r="L6242" t="s">
        <v>39</v>
      </c>
      <c r="M6242">
        <v>90008</v>
      </c>
      <c r="N6242" t="s">
        <v>40</v>
      </c>
      <c r="O6242" t="s">
        <v>3526</v>
      </c>
      <c r="P6242" t="s">
        <v>42</v>
      </c>
      <c r="Q6242" t="s">
        <v>71</v>
      </c>
      <c r="R6242" t="s">
        <v>3527</v>
      </c>
      <c r="S6242">
        <v>11.744</v>
      </c>
      <c r="T6242" s="3"/>
    </row>
    <row r="6243" spans="1:20" x14ac:dyDescent="0.3">
      <c r="A6243">
        <v>6242</v>
      </c>
      <c r="B6243" t="s">
        <v>8776</v>
      </c>
      <c r="C6243">
        <f t="shared" si="97"/>
        <v>22</v>
      </c>
      <c r="D6243" s="1">
        <v>43248</v>
      </c>
      <c r="E6243" s="1">
        <v>43251</v>
      </c>
      <c r="F6243" t="s">
        <v>19</v>
      </c>
      <c r="G6243" t="s">
        <v>5628</v>
      </c>
      <c r="H6243" t="s">
        <v>5629</v>
      </c>
      <c r="I6243" t="s">
        <v>37</v>
      </c>
      <c r="J6243" t="s">
        <v>23</v>
      </c>
      <c r="K6243" t="s">
        <v>83</v>
      </c>
      <c r="L6243" t="s">
        <v>2697</v>
      </c>
      <c r="M6243">
        <v>3301</v>
      </c>
      <c r="N6243" t="s">
        <v>144</v>
      </c>
      <c r="O6243" t="s">
        <v>5994</v>
      </c>
      <c r="P6243" t="s">
        <v>28</v>
      </c>
      <c r="Q6243" t="s">
        <v>61</v>
      </c>
      <c r="R6243" t="s">
        <v>5995</v>
      </c>
      <c r="S6243">
        <v>247.44</v>
      </c>
      <c r="T6243" s="3"/>
    </row>
    <row r="6244" spans="1:20" x14ac:dyDescent="0.3">
      <c r="A6244">
        <v>6243</v>
      </c>
      <c r="B6244" t="s">
        <v>8777</v>
      </c>
      <c r="C6244">
        <f t="shared" si="97"/>
        <v>52</v>
      </c>
      <c r="D6244" s="1">
        <v>42359</v>
      </c>
      <c r="E6244" s="1">
        <v>42366</v>
      </c>
      <c r="F6244" t="s">
        <v>46</v>
      </c>
      <c r="G6244" t="s">
        <v>4212</v>
      </c>
      <c r="H6244" t="s">
        <v>4213</v>
      </c>
      <c r="I6244" t="s">
        <v>98</v>
      </c>
      <c r="J6244" t="s">
        <v>23</v>
      </c>
      <c r="K6244" t="s">
        <v>378</v>
      </c>
      <c r="L6244" t="s">
        <v>331</v>
      </c>
      <c r="M6244">
        <v>38401</v>
      </c>
      <c r="N6244" t="s">
        <v>26</v>
      </c>
      <c r="O6244" t="s">
        <v>3922</v>
      </c>
      <c r="P6244" t="s">
        <v>42</v>
      </c>
      <c r="Q6244" t="s">
        <v>71</v>
      </c>
      <c r="R6244" t="s">
        <v>3923</v>
      </c>
      <c r="S6244">
        <v>18.239999999999998</v>
      </c>
      <c r="T6244" s="3"/>
    </row>
    <row r="6245" spans="1:20" x14ac:dyDescent="0.3">
      <c r="A6245">
        <v>6244</v>
      </c>
      <c r="B6245" t="s">
        <v>8778</v>
      </c>
      <c r="C6245">
        <f t="shared" si="97"/>
        <v>47</v>
      </c>
      <c r="D6245" s="1">
        <v>43063</v>
      </c>
      <c r="E6245" s="1">
        <v>43067</v>
      </c>
      <c r="F6245" t="s">
        <v>46</v>
      </c>
      <c r="G6245" t="s">
        <v>5482</v>
      </c>
      <c r="H6245" t="s">
        <v>5483</v>
      </c>
      <c r="I6245" t="s">
        <v>98</v>
      </c>
      <c r="J6245" t="s">
        <v>23</v>
      </c>
      <c r="K6245" t="s">
        <v>4127</v>
      </c>
      <c r="L6245" t="s">
        <v>92</v>
      </c>
      <c r="M6245">
        <v>98006</v>
      </c>
      <c r="N6245" t="s">
        <v>40</v>
      </c>
      <c r="O6245" t="s">
        <v>6833</v>
      </c>
      <c r="P6245" t="s">
        <v>42</v>
      </c>
      <c r="Q6245" t="s">
        <v>575</v>
      </c>
      <c r="R6245" t="s">
        <v>6834</v>
      </c>
      <c r="S6245">
        <v>25.35</v>
      </c>
      <c r="T6245" s="3"/>
    </row>
    <row r="6246" spans="1:20" x14ac:dyDescent="0.3">
      <c r="A6246">
        <v>6245</v>
      </c>
      <c r="B6246" t="s">
        <v>8779</v>
      </c>
      <c r="C6246">
        <f t="shared" si="97"/>
        <v>48</v>
      </c>
      <c r="D6246" s="1">
        <v>42694</v>
      </c>
      <c r="E6246" s="1">
        <v>42699</v>
      </c>
      <c r="F6246" t="s">
        <v>46</v>
      </c>
      <c r="G6246" t="s">
        <v>6299</v>
      </c>
      <c r="H6246" t="s">
        <v>6300</v>
      </c>
      <c r="I6246" t="s">
        <v>98</v>
      </c>
      <c r="J6246" t="s">
        <v>23</v>
      </c>
      <c r="K6246" t="s">
        <v>91</v>
      </c>
      <c r="L6246" t="s">
        <v>92</v>
      </c>
      <c r="M6246">
        <v>98105</v>
      </c>
      <c r="N6246" t="s">
        <v>40</v>
      </c>
      <c r="O6246" t="s">
        <v>4674</v>
      </c>
      <c r="P6246" t="s">
        <v>42</v>
      </c>
      <c r="Q6246" t="s">
        <v>64</v>
      </c>
      <c r="R6246" t="s">
        <v>4675</v>
      </c>
      <c r="S6246">
        <v>119.04</v>
      </c>
      <c r="T6246" s="3"/>
    </row>
    <row r="6247" spans="1:20" x14ac:dyDescent="0.3">
      <c r="A6247">
        <v>6246</v>
      </c>
      <c r="B6247" t="s">
        <v>8779</v>
      </c>
      <c r="C6247">
        <f t="shared" si="97"/>
        <v>48</v>
      </c>
      <c r="D6247" s="1">
        <v>42694</v>
      </c>
      <c r="E6247" s="1">
        <v>42699</v>
      </c>
      <c r="F6247" t="s">
        <v>46</v>
      </c>
      <c r="G6247" t="s">
        <v>6299</v>
      </c>
      <c r="H6247" t="s">
        <v>6300</v>
      </c>
      <c r="I6247" t="s">
        <v>98</v>
      </c>
      <c r="J6247" t="s">
        <v>23</v>
      </c>
      <c r="K6247" t="s">
        <v>91</v>
      </c>
      <c r="L6247" t="s">
        <v>92</v>
      </c>
      <c r="M6247">
        <v>98105</v>
      </c>
      <c r="N6247" t="s">
        <v>40</v>
      </c>
      <c r="O6247" t="s">
        <v>5066</v>
      </c>
      <c r="P6247" t="s">
        <v>28</v>
      </c>
      <c r="Q6247" t="s">
        <v>61</v>
      </c>
      <c r="R6247" t="s">
        <v>5067</v>
      </c>
      <c r="S6247">
        <v>22.14</v>
      </c>
      <c r="T6247" s="3"/>
    </row>
    <row r="6248" spans="1:20" x14ac:dyDescent="0.3">
      <c r="A6248">
        <v>6247</v>
      </c>
      <c r="B6248" t="s">
        <v>8779</v>
      </c>
      <c r="C6248">
        <f t="shared" si="97"/>
        <v>48</v>
      </c>
      <c r="D6248" s="1">
        <v>42694</v>
      </c>
      <c r="E6248" s="1">
        <v>42699</v>
      </c>
      <c r="F6248" t="s">
        <v>46</v>
      </c>
      <c r="G6248" t="s">
        <v>6299</v>
      </c>
      <c r="H6248" t="s">
        <v>6300</v>
      </c>
      <c r="I6248" t="s">
        <v>98</v>
      </c>
      <c r="J6248" t="s">
        <v>23</v>
      </c>
      <c r="K6248" t="s">
        <v>91</v>
      </c>
      <c r="L6248" t="s">
        <v>92</v>
      </c>
      <c r="M6248">
        <v>98105</v>
      </c>
      <c r="N6248" t="s">
        <v>40</v>
      </c>
      <c r="O6248" t="s">
        <v>7746</v>
      </c>
      <c r="P6248" t="s">
        <v>67</v>
      </c>
      <c r="Q6248" t="s">
        <v>157</v>
      </c>
      <c r="R6248" t="s">
        <v>7747</v>
      </c>
      <c r="S6248">
        <v>13.98</v>
      </c>
      <c r="T6248" s="3"/>
    </row>
    <row r="6249" spans="1:20" x14ac:dyDescent="0.3">
      <c r="A6249">
        <v>6248</v>
      </c>
      <c r="B6249" t="s">
        <v>8780</v>
      </c>
      <c r="C6249">
        <f t="shared" si="97"/>
        <v>22</v>
      </c>
      <c r="D6249" s="1">
        <v>43249</v>
      </c>
      <c r="E6249" s="1">
        <v>43255</v>
      </c>
      <c r="F6249" t="s">
        <v>46</v>
      </c>
      <c r="G6249" t="s">
        <v>5160</v>
      </c>
      <c r="H6249" t="s">
        <v>5161</v>
      </c>
      <c r="I6249" t="s">
        <v>22</v>
      </c>
      <c r="J6249" t="s">
        <v>23</v>
      </c>
      <c r="K6249" t="s">
        <v>493</v>
      </c>
      <c r="L6249" t="s">
        <v>250</v>
      </c>
      <c r="M6249">
        <v>47201</v>
      </c>
      <c r="N6249" t="s">
        <v>101</v>
      </c>
      <c r="O6249" t="s">
        <v>5378</v>
      </c>
      <c r="P6249" t="s">
        <v>42</v>
      </c>
      <c r="Q6249" t="s">
        <v>71</v>
      </c>
      <c r="R6249" t="s">
        <v>5379</v>
      </c>
      <c r="S6249">
        <v>43.41</v>
      </c>
      <c r="T6249" s="3"/>
    </row>
    <row r="6250" spans="1:20" x14ac:dyDescent="0.3">
      <c r="A6250">
        <v>6249</v>
      </c>
      <c r="B6250" t="s">
        <v>8780</v>
      </c>
      <c r="C6250">
        <f t="shared" si="97"/>
        <v>22</v>
      </c>
      <c r="D6250" s="1">
        <v>43249</v>
      </c>
      <c r="E6250" s="1">
        <v>43255</v>
      </c>
      <c r="F6250" t="s">
        <v>46</v>
      </c>
      <c r="G6250" t="s">
        <v>5160</v>
      </c>
      <c r="H6250" t="s">
        <v>5161</v>
      </c>
      <c r="I6250" t="s">
        <v>22</v>
      </c>
      <c r="J6250" t="s">
        <v>23</v>
      </c>
      <c r="K6250" t="s">
        <v>493</v>
      </c>
      <c r="L6250" t="s">
        <v>250</v>
      </c>
      <c r="M6250">
        <v>47201</v>
      </c>
      <c r="N6250" t="s">
        <v>101</v>
      </c>
      <c r="O6250" t="s">
        <v>4103</v>
      </c>
      <c r="P6250" t="s">
        <v>28</v>
      </c>
      <c r="Q6250" t="s">
        <v>61</v>
      </c>
      <c r="R6250" t="s">
        <v>1284</v>
      </c>
      <c r="S6250">
        <v>6.24</v>
      </c>
      <c r="T6250" s="3"/>
    </row>
    <row r="6251" spans="1:20" x14ac:dyDescent="0.3">
      <c r="A6251">
        <v>6250</v>
      </c>
      <c r="B6251" t="s">
        <v>8780</v>
      </c>
      <c r="C6251">
        <f t="shared" si="97"/>
        <v>22</v>
      </c>
      <c r="D6251" s="1">
        <v>43249</v>
      </c>
      <c r="E6251" s="1">
        <v>43255</v>
      </c>
      <c r="F6251" t="s">
        <v>46</v>
      </c>
      <c r="G6251" t="s">
        <v>5160</v>
      </c>
      <c r="H6251" t="s">
        <v>5161</v>
      </c>
      <c r="I6251" t="s">
        <v>22</v>
      </c>
      <c r="J6251" t="s">
        <v>23</v>
      </c>
      <c r="K6251" t="s">
        <v>493</v>
      </c>
      <c r="L6251" t="s">
        <v>250</v>
      </c>
      <c r="M6251">
        <v>47201</v>
      </c>
      <c r="N6251" t="s">
        <v>101</v>
      </c>
      <c r="O6251" t="s">
        <v>8781</v>
      </c>
      <c r="P6251" t="s">
        <v>42</v>
      </c>
      <c r="Q6251" t="s">
        <v>74</v>
      </c>
      <c r="R6251" t="s">
        <v>8782</v>
      </c>
      <c r="S6251">
        <v>465.16</v>
      </c>
      <c r="T6251" s="3"/>
    </row>
    <row r="6252" spans="1:20" x14ac:dyDescent="0.3">
      <c r="A6252">
        <v>6251</v>
      </c>
      <c r="B6252" t="s">
        <v>8780</v>
      </c>
      <c r="C6252">
        <f t="shared" si="97"/>
        <v>22</v>
      </c>
      <c r="D6252" s="1">
        <v>43249</v>
      </c>
      <c r="E6252" s="1">
        <v>43255</v>
      </c>
      <c r="F6252" t="s">
        <v>46</v>
      </c>
      <c r="G6252" t="s">
        <v>5160</v>
      </c>
      <c r="H6252" t="s">
        <v>5161</v>
      </c>
      <c r="I6252" t="s">
        <v>22</v>
      </c>
      <c r="J6252" t="s">
        <v>23</v>
      </c>
      <c r="K6252" t="s">
        <v>493</v>
      </c>
      <c r="L6252" t="s">
        <v>250</v>
      </c>
      <c r="M6252">
        <v>47201</v>
      </c>
      <c r="N6252" t="s">
        <v>101</v>
      </c>
      <c r="O6252" t="s">
        <v>934</v>
      </c>
      <c r="P6252" t="s">
        <v>42</v>
      </c>
      <c r="Q6252" t="s">
        <v>86</v>
      </c>
      <c r="R6252" t="s">
        <v>935</v>
      </c>
      <c r="S6252">
        <v>7.98</v>
      </c>
      <c r="T6252" s="3"/>
    </row>
    <row r="6253" spans="1:20" x14ac:dyDescent="0.3">
      <c r="A6253">
        <v>6252</v>
      </c>
      <c r="B6253" t="s">
        <v>8783</v>
      </c>
      <c r="C6253">
        <f t="shared" si="97"/>
        <v>49</v>
      </c>
      <c r="D6253" s="1">
        <v>42340</v>
      </c>
      <c r="E6253" s="1">
        <v>42342</v>
      </c>
      <c r="F6253" t="s">
        <v>184</v>
      </c>
      <c r="G6253" t="s">
        <v>3649</v>
      </c>
      <c r="H6253" t="s">
        <v>3650</v>
      </c>
      <c r="I6253" t="s">
        <v>22</v>
      </c>
      <c r="J6253" t="s">
        <v>23</v>
      </c>
      <c r="K6253" t="s">
        <v>299</v>
      </c>
      <c r="L6253" t="s">
        <v>207</v>
      </c>
      <c r="M6253">
        <v>60623</v>
      </c>
      <c r="N6253" t="s">
        <v>101</v>
      </c>
      <c r="O6253" t="s">
        <v>1428</v>
      </c>
      <c r="P6253" t="s">
        <v>42</v>
      </c>
      <c r="Q6253" t="s">
        <v>74</v>
      </c>
      <c r="R6253" t="s">
        <v>1429</v>
      </c>
      <c r="S6253">
        <v>2.3940000000000001</v>
      </c>
      <c r="T6253" s="3"/>
    </row>
    <row r="6254" spans="1:20" x14ac:dyDescent="0.3">
      <c r="A6254">
        <v>6253</v>
      </c>
      <c r="B6254" t="s">
        <v>8784</v>
      </c>
      <c r="C6254">
        <f t="shared" si="97"/>
        <v>15</v>
      </c>
      <c r="D6254" s="1">
        <v>42101</v>
      </c>
      <c r="E6254" s="1">
        <v>42101</v>
      </c>
      <c r="F6254" t="s">
        <v>1289</v>
      </c>
      <c r="G6254" t="s">
        <v>783</v>
      </c>
      <c r="H6254" t="s">
        <v>784</v>
      </c>
      <c r="I6254" t="s">
        <v>98</v>
      </c>
      <c r="J6254" t="s">
        <v>23</v>
      </c>
      <c r="K6254" t="s">
        <v>7787</v>
      </c>
      <c r="L6254" t="s">
        <v>1271</v>
      </c>
      <c r="M6254">
        <v>30062</v>
      </c>
      <c r="N6254" t="s">
        <v>26</v>
      </c>
      <c r="O6254" t="s">
        <v>1899</v>
      </c>
      <c r="P6254" t="s">
        <v>42</v>
      </c>
      <c r="Q6254" t="s">
        <v>86</v>
      </c>
      <c r="R6254" t="s">
        <v>1900</v>
      </c>
      <c r="S6254">
        <v>58.32</v>
      </c>
      <c r="T6254" s="3"/>
    </row>
    <row r="6255" spans="1:20" x14ac:dyDescent="0.3">
      <c r="A6255">
        <v>6254</v>
      </c>
      <c r="B6255" t="s">
        <v>8784</v>
      </c>
      <c r="C6255">
        <f t="shared" si="97"/>
        <v>15</v>
      </c>
      <c r="D6255" s="1">
        <v>42101</v>
      </c>
      <c r="E6255" s="1">
        <v>42101</v>
      </c>
      <c r="F6255" t="s">
        <v>1289</v>
      </c>
      <c r="G6255" t="s">
        <v>783</v>
      </c>
      <c r="H6255" t="s">
        <v>784</v>
      </c>
      <c r="I6255" t="s">
        <v>98</v>
      </c>
      <c r="J6255" t="s">
        <v>23</v>
      </c>
      <c r="K6255" t="s">
        <v>7787</v>
      </c>
      <c r="L6255" t="s">
        <v>1271</v>
      </c>
      <c r="M6255">
        <v>30062</v>
      </c>
      <c r="N6255" t="s">
        <v>26</v>
      </c>
      <c r="O6255" t="s">
        <v>4326</v>
      </c>
      <c r="P6255" t="s">
        <v>67</v>
      </c>
      <c r="Q6255" t="s">
        <v>68</v>
      </c>
      <c r="R6255" t="s">
        <v>4327</v>
      </c>
      <c r="S6255">
        <v>200.97</v>
      </c>
      <c r="T6255" s="3"/>
    </row>
    <row r="6256" spans="1:20" x14ac:dyDescent="0.3">
      <c r="A6256">
        <v>6255</v>
      </c>
      <c r="B6256" t="s">
        <v>8785</v>
      </c>
      <c r="C6256">
        <f t="shared" si="97"/>
        <v>37</v>
      </c>
      <c r="D6256" s="1">
        <v>42621</v>
      </c>
      <c r="E6256" s="1">
        <v>42627</v>
      </c>
      <c r="F6256" t="s">
        <v>46</v>
      </c>
      <c r="G6256" t="s">
        <v>845</v>
      </c>
      <c r="H6256" t="s">
        <v>846</v>
      </c>
      <c r="I6256" t="s">
        <v>37</v>
      </c>
      <c r="J6256" t="s">
        <v>23</v>
      </c>
      <c r="K6256" t="s">
        <v>1818</v>
      </c>
      <c r="L6256" t="s">
        <v>354</v>
      </c>
      <c r="M6256">
        <v>36116</v>
      </c>
      <c r="N6256" t="s">
        <v>26</v>
      </c>
      <c r="O6256" t="s">
        <v>6830</v>
      </c>
      <c r="P6256" t="s">
        <v>28</v>
      </c>
      <c r="Q6256" t="s">
        <v>61</v>
      </c>
      <c r="R6256" t="s">
        <v>6831</v>
      </c>
      <c r="S6256">
        <v>21.36</v>
      </c>
      <c r="T6256" s="3"/>
    </row>
    <row r="6257" spans="1:20" x14ac:dyDescent="0.3">
      <c r="A6257">
        <v>6256</v>
      </c>
      <c r="B6257" t="s">
        <v>8786</v>
      </c>
      <c r="C6257">
        <f t="shared" si="97"/>
        <v>37</v>
      </c>
      <c r="D6257" s="1">
        <v>43352</v>
      </c>
      <c r="E6257" s="1">
        <v>43358</v>
      </c>
      <c r="F6257" t="s">
        <v>46</v>
      </c>
      <c r="G6257" t="s">
        <v>1176</v>
      </c>
      <c r="H6257" t="s">
        <v>1177</v>
      </c>
      <c r="I6257" t="s">
        <v>37</v>
      </c>
      <c r="J6257" t="s">
        <v>23</v>
      </c>
      <c r="K6257" t="s">
        <v>4351</v>
      </c>
      <c r="L6257" t="s">
        <v>100</v>
      </c>
      <c r="M6257">
        <v>75023</v>
      </c>
      <c r="N6257" t="s">
        <v>101</v>
      </c>
      <c r="O6257" t="s">
        <v>388</v>
      </c>
      <c r="P6257" t="s">
        <v>42</v>
      </c>
      <c r="Q6257" t="s">
        <v>43</v>
      </c>
      <c r="R6257" t="s">
        <v>389</v>
      </c>
      <c r="S6257">
        <v>9.8559999999999999</v>
      </c>
      <c r="T6257" s="3"/>
    </row>
    <row r="6258" spans="1:20" x14ac:dyDescent="0.3">
      <c r="A6258">
        <v>6257</v>
      </c>
      <c r="B6258" t="s">
        <v>8787</v>
      </c>
      <c r="C6258">
        <f t="shared" si="97"/>
        <v>37</v>
      </c>
      <c r="D6258" s="1">
        <v>42619</v>
      </c>
      <c r="E6258" s="1">
        <v>42621</v>
      </c>
      <c r="F6258" t="s">
        <v>19</v>
      </c>
      <c r="G6258" t="s">
        <v>3374</v>
      </c>
      <c r="H6258" t="s">
        <v>3375</v>
      </c>
      <c r="I6258" t="s">
        <v>98</v>
      </c>
      <c r="J6258" t="s">
        <v>23</v>
      </c>
      <c r="K6258" t="s">
        <v>1061</v>
      </c>
      <c r="L6258" t="s">
        <v>50</v>
      </c>
      <c r="M6258">
        <v>33319</v>
      </c>
      <c r="N6258" t="s">
        <v>26</v>
      </c>
      <c r="O6258" t="s">
        <v>5938</v>
      </c>
      <c r="P6258" t="s">
        <v>42</v>
      </c>
      <c r="Q6258" t="s">
        <v>71</v>
      </c>
      <c r="R6258" t="s">
        <v>5939</v>
      </c>
      <c r="S6258">
        <v>3.444</v>
      </c>
      <c r="T6258" s="3"/>
    </row>
    <row r="6259" spans="1:20" x14ac:dyDescent="0.3">
      <c r="A6259">
        <v>6258</v>
      </c>
      <c r="B6259" t="s">
        <v>8788</v>
      </c>
      <c r="C6259">
        <f t="shared" si="97"/>
        <v>44</v>
      </c>
      <c r="D6259" s="1">
        <v>43406</v>
      </c>
      <c r="E6259" s="1">
        <v>43410</v>
      </c>
      <c r="F6259" t="s">
        <v>19</v>
      </c>
      <c r="G6259" t="s">
        <v>2141</v>
      </c>
      <c r="H6259" t="s">
        <v>2142</v>
      </c>
      <c r="I6259" t="s">
        <v>37</v>
      </c>
      <c r="J6259" t="s">
        <v>23</v>
      </c>
      <c r="K6259" t="s">
        <v>493</v>
      </c>
      <c r="L6259" t="s">
        <v>494</v>
      </c>
      <c r="M6259">
        <v>43229</v>
      </c>
      <c r="N6259" t="s">
        <v>144</v>
      </c>
      <c r="O6259" t="s">
        <v>1064</v>
      </c>
      <c r="P6259" t="s">
        <v>42</v>
      </c>
      <c r="Q6259" t="s">
        <v>575</v>
      </c>
      <c r="R6259" t="s">
        <v>1065</v>
      </c>
      <c r="S6259">
        <v>384.59199999999998</v>
      </c>
      <c r="T6259" s="3"/>
    </row>
    <row r="6260" spans="1:20" x14ac:dyDescent="0.3">
      <c r="A6260">
        <v>6259</v>
      </c>
      <c r="B6260" t="s">
        <v>8789</v>
      </c>
      <c r="C6260">
        <f t="shared" si="97"/>
        <v>14</v>
      </c>
      <c r="D6260" s="1">
        <v>42457</v>
      </c>
      <c r="E6260" s="1">
        <v>42459</v>
      </c>
      <c r="F6260" t="s">
        <v>19</v>
      </c>
      <c r="G6260" t="s">
        <v>5110</v>
      </c>
      <c r="H6260" t="s">
        <v>5111</v>
      </c>
      <c r="I6260" t="s">
        <v>22</v>
      </c>
      <c r="J6260" t="s">
        <v>23</v>
      </c>
      <c r="K6260" t="s">
        <v>262</v>
      </c>
      <c r="L6260" t="s">
        <v>263</v>
      </c>
      <c r="M6260">
        <v>10009</v>
      </c>
      <c r="N6260" t="s">
        <v>144</v>
      </c>
      <c r="O6260" t="s">
        <v>2578</v>
      </c>
      <c r="P6260" t="s">
        <v>42</v>
      </c>
      <c r="Q6260" t="s">
        <v>169</v>
      </c>
      <c r="R6260" t="s">
        <v>2579</v>
      </c>
      <c r="S6260">
        <v>22.92</v>
      </c>
      <c r="T6260" s="3"/>
    </row>
    <row r="6261" spans="1:20" x14ac:dyDescent="0.3">
      <c r="A6261">
        <v>6260</v>
      </c>
      <c r="B6261" t="s">
        <v>8790</v>
      </c>
      <c r="C6261">
        <f t="shared" si="97"/>
        <v>33</v>
      </c>
      <c r="D6261" s="1">
        <v>42595</v>
      </c>
      <c r="E6261" s="1">
        <v>42599</v>
      </c>
      <c r="F6261" t="s">
        <v>19</v>
      </c>
      <c r="G6261" t="s">
        <v>2231</v>
      </c>
      <c r="H6261" t="s">
        <v>2232</v>
      </c>
      <c r="I6261" t="s">
        <v>22</v>
      </c>
      <c r="J6261" t="s">
        <v>23</v>
      </c>
      <c r="K6261" t="s">
        <v>1465</v>
      </c>
      <c r="L6261" t="s">
        <v>250</v>
      </c>
      <c r="M6261">
        <v>47374</v>
      </c>
      <c r="N6261" t="s">
        <v>101</v>
      </c>
      <c r="O6261" t="s">
        <v>3126</v>
      </c>
      <c r="P6261" t="s">
        <v>42</v>
      </c>
      <c r="Q6261" t="s">
        <v>71</v>
      </c>
      <c r="R6261" t="s">
        <v>3127</v>
      </c>
      <c r="S6261">
        <v>11.36</v>
      </c>
      <c r="T6261" s="3"/>
    </row>
    <row r="6262" spans="1:20" x14ac:dyDescent="0.3">
      <c r="A6262">
        <v>6261</v>
      </c>
      <c r="B6262" t="s">
        <v>8791</v>
      </c>
      <c r="C6262">
        <f t="shared" si="97"/>
        <v>20</v>
      </c>
      <c r="D6262" s="1">
        <v>42502</v>
      </c>
      <c r="E6262" s="1">
        <v>42508</v>
      </c>
      <c r="F6262" t="s">
        <v>46</v>
      </c>
      <c r="G6262" t="s">
        <v>1700</v>
      </c>
      <c r="H6262" t="s">
        <v>1701</v>
      </c>
      <c r="I6262" t="s">
        <v>22</v>
      </c>
      <c r="J6262" t="s">
        <v>23</v>
      </c>
      <c r="K6262" t="s">
        <v>91</v>
      </c>
      <c r="L6262" t="s">
        <v>92</v>
      </c>
      <c r="M6262">
        <v>98115</v>
      </c>
      <c r="N6262" t="s">
        <v>40</v>
      </c>
      <c r="O6262" t="s">
        <v>2039</v>
      </c>
      <c r="P6262" t="s">
        <v>42</v>
      </c>
      <c r="Q6262" t="s">
        <v>71</v>
      </c>
      <c r="R6262" t="s">
        <v>2040</v>
      </c>
      <c r="S6262">
        <v>14.592000000000001</v>
      </c>
      <c r="T6262" s="3"/>
    </row>
    <row r="6263" spans="1:20" x14ac:dyDescent="0.3">
      <c r="A6263">
        <v>6262</v>
      </c>
      <c r="B6263" t="s">
        <v>8792</v>
      </c>
      <c r="C6263">
        <f t="shared" si="97"/>
        <v>30</v>
      </c>
      <c r="D6263" s="1">
        <v>43304</v>
      </c>
      <c r="E6263" s="1">
        <v>43308</v>
      </c>
      <c r="F6263" t="s">
        <v>46</v>
      </c>
      <c r="G6263" t="s">
        <v>7938</v>
      </c>
      <c r="H6263" t="s">
        <v>7939</v>
      </c>
      <c r="I6263" t="s">
        <v>37</v>
      </c>
      <c r="J6263" t="s">
        <v>23</v>
      </c>
      <c r="K6263" t="s">
        <v>1172</v>
      </c>
      <c r="L6263" t="s">
        <v>263</v>
      </c>
      <c r="M6263">
        <v>11561</v>
      </c>
      <c r="N6263" t="s">
        <v>144</v>
      </c>
      <c r="O6263" t="s">
        <v>1274</v>
      </c>
      <c r="P6263" t="s">
        <v>42</v>
      </c>
      <c r="Q6263" t="s">
        <v>43</v>
      </c>
      <c r="R6263" t="s">
        <v>1275</v>
      </c>
      <c r="S6263">
        <v>41.4</v>
      </c>
      <c r="T6263" s="3"/>
    </row>
    <row r="6264" spans="1:20" x14ac:dyDescent="0.3">
      <c r="A6264">
        <v>6263</v>
      </c>
      <c r="B6264" t="s">
        <v>8793</v>
      </c>
      <c r="C6264">
        <f t="shared" si="97"/>
        <v>39</v>
      </c>
      <c r="D6264" s="1">
        <v>43002</v>
      </c>
      <c r="E6264" s="1">
        <v>43004</v>
      </c>
      <c r="F6264" t="s">
        <v>184</v>
      </c>
      <c r="G6264" t="s">
        <v>1290</v>
      </c>
      <c r="H6264" t="s">
        <v>1291</v>
      </c>
      <c r="I6264" t="s">
        <v>37</v>
      </c>
      <c r="J6264" t="s">
        <v>23</v>
      </c>
      <c r="K6264" t="s">
        <v>3105</v>
      </c>
      <c r="L6264" t="s">
        <v>207</v>
      </c>
      <c r="M6264">
        <v>61107</v>
      </c>
      <c r="N6264" t="s">
        <v>101</v>
      </c>
      <c r="O6264" t="s">
        <v>1512</v>
      </c>
      <c r="P6264" t="s">
        <v>42</v>
      </c>
      <c r="Q6264" t="s">
        <v>71</v>
      </c>
      <c r="R6264" t="s">
        <v>1513</v>
      </c>
      <c r="S6264">
        <v>442.37200000000001</v>
      </c>
      <c r="T6264" s="3"/>
    </row>
    <row r="6265" spans="1:20" x14ac:dyDescent="0.3">
      <c r="A6265">
        <v>6264</v>
      </c>
      <c r="B6265" t="s">
        <v>8794</v>
      </c>
      <c r="C6265">
        <f t="shared" si="97"/>
        <v>18</v>
      </c>
      <c r="D6265" s="1">
        <v>43225</v>
      </c>
      <c r="E6265" s="1">
        <v>43230</v>
      </c>
      <c r="F6265" t="s">
        <v>46</v>
      </c>
      <c r="G6265" t="s">
        <v>3806</v>
      </c>
      <c r="H6265" t="s">
        <v>3807</v>
      </c>
      <c r="I6265" t="s">
        <v>37</v>
      </c>
      <c r="J6265" t="s">
        <v>23</v>
      </c>
      <c r="K6265" t="s">
        <v>493</v>
      </c>
      <c r="L6265" t="s">
        <v>1271</v>
      </c>
      <c r="M6265">
        <v>31907</v>
      </c>
      <c r="N6265" t="s">
        <v>26</v>
      </c>
      <c r="O6265" t="s">
        <v>4040</v>
      </c>
      <c r="P6265" t="s">
        <v>42</v>
      </c>
      <c r="Q6265" t="s">
        <v>71</v>
      </c>
      <c r="R6265" t="s">
        <v>4041</v>
      </c>
      <c r="S6265">
        <v>34.5</v>
      </c>
      <c r="T6265" s="3"/>
    </row>
    <row r="6266" spans="1:20" x14ac:dyDescent="0.3">
      <c r="A6266">
        <v>6265</v>
      </c>
      <c r="B6266" t="s">
        <v>8795</v>
      </c>
      <c r="C6266">
        <f t="shared" si="97"/>
        <v>40</v>
      </c>
      <c r="D6266" s="1">
        <v>43014</v>
      </c>
      <c r="E6266" s="1">
        <v>43014</v>
      </c>
      <c r="F6266" t="s">
        <v>1289</v>
      </c>
      <c r="G6266" t="s">
        <v>857</v>
      </c>
      <c r="H6266" t="s">
        <v>858</v>
      </c>
      <c r="I6266" t="s">
        <v>22</v>
      </c>
      <c r="J6266" t="s">
        <v>23</v>
      </c>
      <c r="K6266" t="s">
        <v>4553</v>
      </c>
      <c r="L6266" t="s">
        <v>646</v>
      </c>
      <c r="M6266">
        <v>74133</v>
      </c>
      <c r="N6266" t="s">
        <v>101</v>
      </c>
      <c r="O6266" t="s">
        <v>321</v>
      </c>
      <c r="P6266" t="s">
        <v>42</v>
      </c>
      <c r="Q6266" t="s">
        <v>71</v>
      </c>
      <c r="R6266" t="s">
        <v>322</v>
      </c>
      <c r="S6266">
        <v>28.85</v>
      </c>
      <c r="T6266" s="3"/>
    </row>
    <row r="6267" spans="1:20" x14ac:dyDescent="0.3">
      <c r="A6267">
        <v>6266</v>
      </c>
      <c r="B6267" t="s">
        <v>8796</v>
      </c>
      <c r="C6267">
        <f t="shared" si="97"/>
        <v>45</v>
      </c>
      <c r="D6267" s="1">
        <v>42311</v>
      </c>
      <c r="E6267" s="1">
        <v>42316</v>
      </c>
      <c r="F6267" t="s">
        <v>46</v>
      </c>
      <c r="G6267" t="s">
        <v>2073</v>
      </c>
      <c r="H6267" t="s">
        <v>2074</v>
      </c>
      <c r="I6267" t="s">
        <v>22</v>
      </c>
      <c r="J6267" t="s">
        <v>23</v>
      </c>
      <c r="K6267" t="s">
        <v>5665</v>
      </c>
      <c r="L6267" t="s">
        <v>331</v>
      </c>
      <c r="M6267">
        <v>37211</v>
      </c>
      <c r="N6267" t="s">
        <v>26</v>
      </c>
      <c r="O6267" t="s">
        <v>3266</v>
      </c>
      <c r="P6267" t="s">
        <v>42</v>
      </c>
      <c r="Q6267" t="s">
        <v>86</v>
      </c>
      <c r="R6267" t="s">
        <v>3267</v>
      </c>
      <c r="S6267">
        <v>3.488</v>
      </c>
      <c r="T6267" s="3"/>
    </row>
    <row r="6268" spans="1:20" x14ac:dyDescent="0.3">
      <c r="A6268">
        <v>6267</v>
      </c>
      <c r="B6268" t="s">
        <v>8796</v>
      </c>
      <c r="C6268">
        <f t="shared" si="97"/>
        <v>45</v>
      </c>
      <c r="D6268" s="1">
        <v>42311</v>
      </c>
      <c r="E6268" s="1">
        <v>42316</v>
      </c>
      <c r="F6268" t="s">
        <v>46</v>
      </c>
      <c r="G6268" t="s">
        <v>2073</v>
      </c>
      <c r="H6268" t="s">
        <v>2074</v>
      </c>
      <c r="I6268" t="s">
        <v>22</v>
      </c>
      <c r="J6268" t="s">
        <v>23</v>
      </c>
      <c r="K6268" t="s">
        <v>5665</v>
      </c>
      <c r="L6268" t="s">
        <v>331</v>
      </c>
      <c r="M6268">
        <v>37211</v>
      </c>
      <c r="N6268" t="s">
        <v>26</v>
      </c>
      <c r="O6268" t="s">
        <v>2652</v>
      </c>
      <c r="P6268" t="s">
        <v>42</v>
      </c>
      <c r="Q6268" t="s">
        <v>86</v>
      </c>
      <c r="R6268" t="s">
        <v>2653</v>
      </c>
      <c r="S6268">
        <v>143.85599999999999</v>
      </c>
      <c r="T6268" s="3"/>
    </row>
    <row r="6269" spans="1:20" x14ac:dyDescent="0.3">
      <c r="A6269">
        <v>6268</v>
      </c>
      <c r="B6269" t="s">
        <v>8797</v>
      </c>
      <c r="C6269">
        <f t="shared" si="97"/>
        <v>40</v>
      </c>
      <c r="D6269" s="1">
        <v>42644</v>
      </c>
      <c r="E6269" s="1">
        <v>42647</v>
      </c>
      <c r="F6269" t="s">
        <v>19</v>
      </c>
      <c r="G6269" t="s">
        <v>731</v>
      </c>
      <c r="H6269" t="s">
        <v>732</v>
      </c>
      <c r="I6269" t="s">
        <v>98</v>
      </c>
      <c r="J6269" t="s">
        <v>23</v>
      </c>
      <c r="K6269" t="s">
        <v>8798</v>
      </c>
      <c r="L6269" t="s">
        <v>1244</v>
      </c>
      <c r="M6269">
        <v>2138</v>
      </c>
      <c r="N6269" t="s">
        <v>144</v>
      </c>
      <c r="O6269" t="s">
        <v>1921</v>
      </c>
      <c r="P6269" t="s">
        <v>67</v>
      </c>
      <c r="Q6269" t="s">
        <v>68</v>
      </c>
      <c r="R6269" t="s">
        <v>1922</v>
      </c>
      <c r="S6269">
        <v>311.98</v>
      </c>
      <c r="T6269" s="3"/>
    </row>
    <row r="6270" spans="1:20" x14ac:dyDescent="0.3">
      <c r="A6270">
        <v>6269</v>
      </c>
      <c r="B6270" t="s">
        <v>8797</v>
      </c>
      <c r="C6270">
        <f t="shared" si="97"/>
        <v>40</v>
      </c>
      <c r="D6270" s="1">
        <v>42644</v>
      </c>
      <c r="E6270" s="1">
        <v>42647</v>
      </c>
      <c r="F6270" t="s">
        <v>19</v>
      </c>
      <c r="G6270" t="s">
        <v>731</v>
      </c>
      <c r="H6270" t="s">
        <v>732</v>
      </c>
      <c r="I6270" t="s">
        <v>98</v>
      </c>
      <c r="J6270" t="s">
        <v>23</v>
      </c>
      <c r="K6270" t="s">
        <v>8798</v>
      </c>
      <c r="L6270" t="s">
        <v>1244</v>
      </c>
      <c r="M6270">
        <v>2138</v>
      </c>
      <c r="N6270" t="s">
        <v>144</v>
      </c>
      <c r="O6270" t="s">
        <v>5625</v>
      </c>
      <c r="P6270" t="s">
        <v>42</v>
      </c>
      <c r="Q6270" t="s">
        <v>71</v>
      </c>
      <c r="R6270" t="s">
        <v>1218</v>
      </c>
      <c r="S6270">
        <v>22.45</v>
      </c>
      <c r="T6270" s="3"/>
    </row>
    <row r="6271" spans="1:20" x14ac:dyDescent="0.3">
      <c r="A6271">
        <v>6270</v>
      </c>
      <c r="B6271" t="s">
        <v>8799</v>
      </c>
      <c r="C6271">
        <f t="shared" si="97"/>
        <v>49</v>
      </c>
      <c r="D6271" s="1">
        <v>43436</v>
      </c>
      <c r="E6271" s="1">
        <v>43440</v>
      </c>
      <c r="F6271" t="s">
        <v>46</v>
      </c>
      <c r="G6271" t="s">
        <v>1533</v>
      </c>
      <c r="H6271" t="s">
        <v>1534</v>
      </c>
      <c r="I6271" t="s">
        <v>37</v>
      </c>
      <c r="J6271" t="s">
        <v>23</v>
      </c>
      <c r="K6271" t="s">
        <v>3203</v>
      </c>
      <c r="L6271" t="s">
        <v>39</v>
      </c>
      <c r="M6271">
        <v>94601</v>
      </c>
      <c r="N6271" t="s">
        <v>40</v>
      </c>
      <c r="O6271" t="s">
        <v>612</v>
      </c>
      <c r="P6271" t="s">
        <v>67</v>
      </c>
      <c r="Q6271" t="s">
        <v>68</v>
      </c>
      <c r="R6271" t="s">
        <v>613</v>
      </c>
      <c r="S6271">
        <v>39.991999999999997</v>
      </c>
      <c r="T6271" s="3"/>
    </row>
    <row r="6272" spans="1:20" x14ac:dyDescent="0.3">
      <c r="A6272">
        <v>6271</v>
      </c>
      <c r="B6272" t="s">
        <v>8799</v>
      </c>
      <c r="C6272">
        <f t="shared" si="97"/>
        <v>49</v>
      </c>
      <c r="D6272" s="1">
        <v>43436</v>
      </c>
      <c r="E6272" s="1">
        <v>43440</v>
      </c>
      <c r="F6272" t="s">
        <v>46</v>
      </c>
      <c r="G6272" t="s">
        <v>1533</v>
      </c>
      <c r="H6272" t="s">
        <v>1534</v>
      </c>
      <c r="I6272" t="s">
        <v>37</v>
      </c>
      <c r="J6272" t="s">
        <v>23</v>
      </c>
      <c r="K6272" t="s">
        <v>3203</v>
      </c>
      <c r="L6272" t="s">
        <v>39</v>
      </c>
      <c r="M6272">
        <v>94601</v>
      </c>
      <c r="N6272" t="s">
        <v>40</v>
      </c>
      <c r="O6272" t="s">
        <v>6907</v>
      </c>
      <c r="P6272" t="s">
        <v>28</v>
      </c>
      <c r="Q6272" t="s">
        <v>32</v>
      </c>
      <c r="R6272" t="s">
        <v>6908</v>
      </c>
      <c r="S6272">
        <v>1159.056</v>
      </c>
      <c r="T6272" s="3"/>
    </row>
    <row r="6273" spans="1:20" x14ac:dyDescent="0.3">
      <c r="A6273">
        <v>6272</v>
      </c>
      <c r="B6273" t="s">
        <v>8799</v>
      </c>
      <c r="C6273">
        <f t="shared" si="97"/>
        <v>49</v>
      </c>
      <c r="D6273" s="1">
        <v>43436</v>
      </c>
      <c r="E6273" s="1">
        <v>43440</v>
      </c>
      <c r="F6273" t="s">
        <v>46</v>
      </c>
      <c r="G6273" t="s">
        <v>1533</v>
      </c>
      <c r="H6273" t="s">
        <v>1534</v>
      </c>
      <c r="I6273" t="s">
        <v>37</v>
      </c>
      <c r="J6273" t="s">
        <v>23</v>
      </c>
      <c r="K6273" t="s">
        <v>3203</v>
      </c>
      <c r="L6273" t="s">
        <v>39</v>
      </c>
      <c r="M6273">
        <v>94601</v>
      </c>
      <c r="N6273" t="s">
        <v>40</v>
      </c>
      <c r="O6273" t="s">
        <v>3557</v>
      </c>
      <c r="P6273" t="s">
        <v>42</v>
      </c>
      <c r="Q6273" t="s">
        <v>64</v>
      </c>
      <c r="R6273" t="s">
        <v>3558</v>
      </c>
      <c r="S6273">
        <v>179.9</v>
      </c>
      <c r="T6273" s="3"/>
    </row>
    <row r="6274" spans="1:20" x14ac:dyDescent="0.3">
      <c r="A6274">
        <v>6273</v>
      </c>
      <c r="B6274" t="s">
        <v>8800</v>
      </c>
      <c r="C6274">
        <f t="shared" si="97"/>
        <v>50</v>
      </c>
      <c r="D6274" s="1">
        <v>43445</v>
      </c>
      <c r="E6274" s="1">
        <v>43446</v>
      </c>
      <c r="F6274" t="s">
        <v>184</v>
      </c>
      <c r="G6274" t="s">
        <v>1338</v>
      </c>
      <c r="H6274" t="s">
        <v>1339</v>
      </c>
      <c r="I6274" t="s">
        <v>37</v>
      </c>
      <c r="J6274" t="s">
        <v>23</v>
      </c>
      <c r="K6274" t="s">
        <v>8801</v>
      </c>
      <c r="L6274" t="s">
        <v>207</v>
      </c>
      <c r="M6274">
        <v>60067</v>
      </c>
      <c r="N6274" t="s">
        <v>101</v>
      </c>
      <c r="O6274" t="s">
        <v>4799</v>
      </c>
      <c r="P6274" t="s">
        <v>67</v>
      </c>
      <c r="Q6274" t="s">
        <v>157</v>
      </c>
      <c r="R6274" t="s">
        <v>4800</v>
      </c>
      <c r="S6274">
        <v>116.312</v>
      </c>
      <c r="T6274" s="3"/>
    </row>
    <row r="6275" spans="1:20" x14ac:dyDescent="0.3">
      <c r="A6275">
        <v>6274</v>
      </c>
      <c r="B6275" t="s">
        <v>8802</v>
      </c>
      <c r="C6275">
        <f t="shared" ref="C6275:C6338" si="98">WEEKNUM(D6275,1)</f>
        <v>29</v>
      </c>
      <c r="D6275" s="1">
        <v>42933</v>
      </c>
      <c r="E6275" s="1">
        <v>42938</v>
      </c>
      <c r="F6275" t="s">
        <v>19</v>
      </c>
      <c r="G6275" t="s">
        <v>5181</v>
      </c>
      <c r="H6275" t="s">
        <v>5182</v>
      </c>
      <c r="I6275" t="s">
        <v>22</v>
      </c>
      <c r="J6275" t="s">
        <v>23</v>
      </c>
      <c r="K6275" t="s">
        <v>91</v>
      </c>
      <c r="L6275" t="s">
        <v>92</v>
      </c>
      <c r="M6275">
        <v>98105</v>
      </c>
      <c r="N6275" t="s">
        <v>40</v>
      </c>
      <c r="O6275" t="s">
        <v>5692</v>
      </c>
      <c r="P6275" t="s">
        <v>28</v>
      </c>
      <c r="Q6275" t="s">
        <v>61</v>
      </c>
      <c r="R6275" t="s">
        <v>5693</v>
      </c>
      <c r="S6275">
        <v>12.42</v>
      </c>
      <c r="T6275" s="3"/>
    </row>
    <row r="6276" spans="1:20" x14ac:dyDescent="0.3">
      <c r="A6276">
        <v>6275</v>
      </c>
      <c r="B6276" t="s">
        <v>8802</v>
      </c>
      <c r="C6276">
        <f t="shared" si="98"/>
        <v>29</v>
      </c>
      <c r="D6276" s="1">
        <v>42933</v>
      </c>
      <c r="E6276" s="1">
        <v>42938</v>
      </c>
      <c r="F6276" t="s">
        <v>19</v>
      </c>
      <c r="G6276" t="s">
        <v>5181</v>
      </c>
      <c r="H6276" t="s">
        <v>5182</v>
      </c>
      <c r="I6276" t="s">
        <v>22</v>
      </c>
      <c r="J6276" t="s">
        <v>23</v>
      </c>
      <c r="K6276" t="s">
        <v>91</v>
      </c>
      <c r="L6276" t="s">
        <v>92</v>
      </c>
      <c r="M6276">
        <v>98105</v>
      </c>
      <c r="N6276" t="s">
        <v>40</v>
      </c>
      <c r="O6276" t="s">
        <v>8803</v>
      </c>
      <c r="P6276" t="s">
        <v>67</v>
      </c>
      <c r="Q6276" t="s">
        <v>157</v>
      </c>
      <c r="R6276" t="s">
        <v>8804</v>
      </c>
      <c r="S6276">
        <v>428.4</v>
      </c>
      <c r="T6276" s="3"/>
    </row>
    <row r="6277" spans="1:20" x14ac:dyDescent="0.3">
      <c r="A6277">
        <v>6276</v>
      </c>
      <c r="B6277" t="s">
        <v>8802</v>
      </c>
      <c r="C6277">
        <f t="shared" si="98"/>
        <v>29</v>
      </c>
      <c r="D6277" s="1">
        <v>42933</v>
      </c>
      <c r="E6277" s="1">
        <v>42938</v>
      </c>
      <c r="F6277" t="s">
        <v>19</v>
      </c>
      <c r="G6277" t="s">
        <v>5181</v>
      </c>
      <c r="H6277" t="s">
        <v>5182</v>
      </c>
      <c r="I6277" t="s">
        <v>22</v>
      </c>
      <c r="J6277" t="s">
        <v>23</v>
      </c>
      <c r="K6277" t="s">
        <v>91</v>
      </c>
      <c r="L6277" t="s">
        <v>92</v>
      </c>
      <c r="M6277">
        <v>98105</v>
      </c>
      <c r="N6277" t="s">
        <v>40</v>
      </c>
      <c r="O6277" t="s">
        <v>7001</v>
      </c>
      <c r="P6277" t="s">
        <v>28</v>
      </c>
      <c r="Q6277" t="s">
        <v>61</v>
      </c>
      <c r="R6277" t="s">
        <v>7002</v>
      </c>
      <c r="S6277">
        <v>24.75</v>
      </c>
      <c r="T6277" s="3"/>
    </row>
    <row r="6278" spans="1:20" x14ac:dyDescent="0.3">
      <c r="A6278">
        <v>6277</v>
      </c>
      <c r="B6278" t="s">
        <v>8802</v>
      </c>
      <c r="C6278">
        <f t="shared" si="98"/>
        <v>29</v>
      </c>
      <c r="D6278" s="1">
        <v>42933</v>
      </c>
      <c r="E6278" s="1">
        <v>42938</v>
      </c>
      <c r="F6278" t="s">
        <v>19</v>
      </c>
      <c r="G6278" t="s">
        <v>5181</v>
      </c>
      <c r="H6278" t="s">
        <v>5182</v>
      </c>
      <c r="I6278" t="s">
        <v>22</v>
      </c>
      <c r="J6278" t="s">
        <v>23</v>
      </c>
      <c r="K6278" t="s">
        <v>91</v>
      </c>
      <c r="L6278" t="s">
        <v>92</v>
      </c>
      <c r="M6278">
        <v>98105</v>
      </c>
      <c r="N6278" t="s">
        <v>40</v>
      </c>
      <c r="O6278" t="s">
        <v>1196</v>
      </c>
      <c r="P6278" t="s">
        <v>42</v>
      </c>
      <c r="Q6278" t="s">
        <v>43</v>
      </c>
      <c r="R6278" t="s">
        <v>1197</v>
      </c>
      <c r="S6278">
        <v>87.71</v>
      </c>
      <c r="T6278" s="3"/>
    </row>
    <row r="6279" spans="1:20" x14ac:dyDescent="0.3">
      <c r="A6279">
        <v>6278</v>
      </c>
      <c r="B6279" t="s">
        <v>8802</v>
      </c>
      <c r="C6279">
        <f t="shared" si="98"/>
        <v>29</v>
      </c>
      <c r="D6279" s="1">
        <v>42933</v>
      </c>
      <c r="E6279" s="1">
        <v>42938</v>
      </c>
      <c r="F6279" t="s">
        <v>19</v>
      </c>
      <c r="G6279" t="s">
        <v>5181</v>
      </c>
      <c r="H6279" t="s">
        <v>5182</v>
      </c>
      <c r="I6279" t="s">
        <v>22</v>
      </c>
      <c r="J6279" t="s">
        <v>23</v>
      </c>
      <c r="K6279" t="s">
        <v>91</v>
      </c>
      <c r="L6279" t="s">
        <v>92</v>
      </c>
      <c r="M6279">
        <v>98105</v>
      </c>
      <c r="N6279" t="s">
        <v>40</v>
      </c>
      <c r="O6279" t="s">
        <v>273</v>
      </c>
      <c r="P6279" t="s">
        <v>42</v>
      </c>
      <c r="Q6279" t="s">
        <v>55</v>
      </c>
      <c r="R6279" t="s">
        <v>274</v>
      </c>
      <c r="S6279">
        <v>69.52</v>
      </c>
      <c r="T6279" s="3"/>
    </row>
    <row r="6280" spans="1:20" x14ac:dyDescent="0.3">
      <c r="A6280">
        <v>6279</v>
      </c>
      <c r="B6280" t="s">
        <v>8802</v>
      </c>
      <c r="C6280">
        <f t="shared" si="98"/>
        <v>29</v>
      </c>
      <c r="D6280" s="1">
        <v>42933</v>
      </c>
      <c r="E6280" s="1">
        <v>42938</v>
      </c>
      <c r="F6280" t="s">
        <v>19</v>
      </c>
      <c r="G6280" t="s">
        <v>5181</v>
      </c>
      <c r="H6280" t="s">
        <v>5182</v>
      </c>
      <c r="I6280" t="s">
        <v>22</v>
      </c>
      <c r="J6280" t="s">
        <v>23</v>
      </c>
      <c r="K6280" t="s">
        <v>91</v>
      </c>
      <c r="L6280" t="s">
        <v>92</v>
      </c>
      <c r="M6280">
        <v>98105</v>
      </c>
      <c r="N6280" t="s">
        <v>40</v>
      </c>
      <c r="O6280" t="s">
        <v>3059</v>
      </c>
      <c r="P6280" t="s">
        <v>67</v>
      </c>
      <c r="Q6280" t="s">
        <v>68</v>
      </c>
      <c r="R6280" t="s">
        <v>3060</v>
      </c>
      <c r="S6280">
        <v>20.783999999999999</v>
      </c>
      <c r="T6280" s="3"/>
    </row>
    <row r="6281" spans="1:20" x14ac:dyDescent="0.3">
      <c r="A6281">
        <v>6280</v>
      </c>
      <c r="B6281" t="s">
        <v>8802</v>
      </c>
      <c r="C6281">
        <f t="shared" si="98"/>
        <v>29</v>
      </c>
      <c r="D6281" s="1">
        <v>42933</v>
      </c>
      <c r="E6281" s="1">
        <v>42938</v>
      </c>
      <c r="F6281" t="s">
        <v>19</v>
      </c>
      <c r="G6281" t="s">
        <v>5181</v>
      </c>
      <c r="H6281" t="s">
        <v>5182</v>
      </c>
      <c r="I6281" t="s">
        <v>22</v>
      </c>
      <c r="J6281" t="s">
        <v>23</v>
      </c>
      <c r="K6281" t="s">
        <v>91</v>
      </c>
      <c r="L6281" t="s">
        <v>92</v>
      </c>
      <c r="M6281">
        <v>98105</v>
      </c>
      <c r="N6281" t="s">
        <v>40</v>
      </c>
      <c r="O6281" t="s">
        <v>3773</v>
      </c>
      <c r="P6281" t="s">
        <v>42</v>
      </c>
      <c r="Q6281" t="s">
        <v>71</v>
      </c>
      <c r="R6281" t="s">
        <v>3774</v>
      </c>
      <c r="S6281">
        <v>12.816000000000001</v>
      </c>
      <c r="T6281" s="3"/>
    </row>
    <row r="6282" spans="1:20" x14ac:dyDescent="0.3">
      <c r="A6282">
        <v>6281</v>
      </c>
      <c r="B6282" t="s">
        <v>8805</v>
      </c>
      <c r="C6282">
        <f t="shared" si="98"/>
        <v>19</v>
      </c>
      <c r="D6282" s="1">
        <v>43232</v>
      </c>
      <c r="E6282" s="1">
        <v>43236</v>
      </c>
      <c r="F6282" t="s">
        <v>46</v>
      </c>
      <c r="G6282" t="s">
        <v>857</v>
      </c>
      <c r="H6282" t="s">
        <v>858</v>
      </c>
      <c r="I6282" t="s">
        <v>22</v>
      </c>
      <c r="J6282" t="s">
        <v>23</v>
      </c>
      <c r="K6282" t="s">
        <v>1006</v>
      </c>
      <c r="L6282" t="s">
        <v>494</v>
      </c>
      <c r="M6282">
        <v>45231</v>
      </c>
      <c r="N6282" t="s">
        <v>144</v>
      </c>
      <c r="O6282" t="s">
        <v>4567</v>
      </c>
      <c r="P6282" t="s">
        <v>42</v>
      </c>
      <c r="Q6282" t="s">
        <v>43</v>
      </c>
      <c r="R6282" t="s">
        <v>4568</v>
      </c>
      <c r="S6282">
        <v>5.9039999999999999</v>
      </c>
      <c r="T6282" s="3"/>
    </row>
    <row r="6283" spans="1:20" x14ac:dyDescent="0.3">
      <c r="A6283">
        <v>6282</v>
      </c>
      <c r="B6283" t="s">
        <v>8806</v>
      </c>
      <c r="C6283">
        <f t="shared" si="98"/>
        <v>48</v>
      </c>
      <c r="D6283" s="1">
        <v>42694</v>
      </c>
      <c r="E6283" s="1">
        <v>42700</v>
      </c>
      <c r="F6283" t="s">
        <v>46</v>
      </c>
      <c r="G6283" t="s">
        <v>4402</v>
      </c>
      <c r="H6283" t="s">
        <v>4403</v>
      </c>
      <c r="I6283" t="s">
        <v>22</v>
      </c>
      <c r="J6283" t="s">
        <v>23</v>
      </c>
      <c r="K6283" t="s">
        <v>5183</v>
      </c>
      <c r="L6283" t="s">
        <v>494</v>
      </c>
      <c r="M6283">
        <v>43302</v>
      </c>
      <c r="N6283" t="s">
        <v>144</v>
      </c>
      <c r="O6283" t="s">
        <v>8807</v>
      </c>
      <c r="P6283" t="s">
        <v>28</v>
      </c>
      <c r="Q6283" t="s">
        <v>61</v>
      </c>
      <c r="R6283" t="s">
        <v>8808</v>
      </c>
      <c r="S6283">
        <v>63.823999999999998</v>
      </c>
      <c r="T6283" s="3"/>
    </row>
    <row r="6284" spans="1:20" x14ac:dyDescent="0.3">
      <c r="A6284">
        <v>6283</v>
      </c>
      <c r="B6284" t="s">
        <v>8806</v>
      </c>
      <c r="C6284">
        <f t="shared" si="98"/>
        <v>48</v>
      </c>
      <c r="D6284" s="1">
        <v>42694</v>
      </c>
      <c r="E6284" s="1">
        <v>42700</v>
      </c>
      <c r="F6284" t="s">
        <v>46</v>
      </c>
      <c r="G6284" t="s">
        <v>4402</v>
      </c>
      <c r="H6284" t="s">
        <v>4403</v>
      </c>
      <c r="I6284" t="s">
        <v>22</v>
      </c>
      <c r="J6284" t="s">
        <v>23</v>
      </c>
      <c r="K6284" t="s">
        <v>5183</v>
      </c>
      <c r="L6284" t="s">
        <v>494</v>
      </c>
      <c r="M6284">
        <v>43302</v>
      </c>
      <c r="N6284" t="s">
        <v>144</v>
      </c>
      <c r="O6284" t="s">
        <v>8377</v>
      </c>
      <c r="P6284" t="s">
        <v>42</v>
      </c>
      <c r="Q6284" t="s">
        <v>55</v>
      </c>
      <c r="R6284" t="s">
        <v>8378</v>
      </c>
      <c r="S6284">
        <v>141.55199999999999</v>
      </c>
      <c r="T6284" s="3"/>
    </row>
    <row r="6285" spans="1:20" x14ac:dyDescent="0.3">
      <c r="A6285">
        <v>6284</v>
      </c>
      <c r="B6285" t="s">
        <v>8809</v>
      </c>
      <c r="C6285">
        <f t="shared" si="98"/>
        <v>39</v>
      </c>
      <c r="D6285" s="1">
        <v>43002</v>
      </c>
      <c r="E6285" s="1">
        <v>43006</v>
      </c>
      <c r="F6285" t="s">
        <v>46</v>
      </c>
      <c r="G6285" t="s">
        <v>4769</v>
      </c>
      <c r="H6285" t="s">
        <v>4770</v>
      </c>
      <c r="I6285" t="s">
        <v>37</v>
      </c>
      <c r="J6285" t="s">
        <v>23</v>
      </c>
      <c r="K6285" t="s">
        <v>38</v>
      </c>
      <c r="L6285" t="s">
        <v>39</v>
      </c>
      <c r="M6285">
        <v>90049</v>
      </c>
      <c r="N6285" t="s">
        <v>40</v>
      </c>
      <c r="O6285" t="s">
        <v>7756</v>
      </c>
      <c r="P6285" t="s">
        <v>42</v>
      </c>
      <c r="Q6285" t="s">
        <v>169</v>
      </c>
      <c r="R6285" t="s">
        <v>7757</v>
      </c>
      <c r="S6285">
        <v>304.89999999999998</v>
      </c>
      <c r="T6285" s="3"/>
    </row>
    <row r="6286" spans="1:20" x14ac:dyDescent="0.3">
      <c r="A6286">
        <v>6285</v>
      </c>
      <c r="B6286" t="s">
        <v>8809</v>
      </c>
      <c r="C6286">
        <f t="shared" si="98"/>
        <v>39</v>
      </c>
      <c r="D6286" s="1">
        <v>43002</v>
      </c>
      <c r="E6286" s="1">
        <v>43006</v>
      </c>
      <c r="F6286" t="s">
        <v>46</v>
      </c>
      <c r="G6286" t="s">
        <v>4769</v>
      </c>
      <c r="H6286" t="s">
        <v>4770</v>
      </c>
      <c r="I6286" t="s">
        <v>37</v>
      </c>
      <c r="J6286" t="s">
        <v>23</v>
      </c>
      <c r="K6286" t="s">
        <v>38</v>
      </c>
      <c r="L6286" t="s">
        <v>39</v>
      </c>
      <c r="M6286">
        <v>90049</v>
      </c>
      <c r="N6286" t="s">
        <v>40</v>
      </c>
      <c r="O6286" t="s">
        <v>4624</v>
      </c>
      <c r="P6286" t="s">
        <v>28</v>
      </c>
      <c r="Q6286" t="s">
        <v>32</v>
      </c>
      <c r="R6286" t="s">
        <v>4625</v>
      </c>
      <c r="S6286">
        <v>563.24</v>
      </c>
      <c r="T6286" s="3"/>
    </row>
    <row r="6287" spans="1:20" x14ac:dyDescent="0.3">
      <c r="A6287">
        <v>6286</v>
      </c>
      <c r="B6287" t="s">
        <v>8810</v>
      </c>
      <c r="C6287">
        <f t="shared" si="98"/>
        <v>42</v>
      </c>
      <c r="D6287" s="1">
        <v>43029</v>
      </c>
      <c r="E6287" s="1">
        <v>43034</v>
      </c>
      <c r="F6287" t="s">
        <v>46</v>
      </c>
      <c r="G6287" t="s">
        <v>845</v>
      </c>
      <c r="H6287" t="s">
        <v>846</v>
      </c>
      <c r="I6287" t="s">
        <v>37</v>
      </c>
      <c r="J6287" t="s">
        <v>23</v>
      </c>
      <c r="K6287" t="s">
        <v>1118</v>
      </c>
      <c r="L6287" t="s">
        <v>494</v>
      </c>
      <c r="M6287">
        <v>44107</v>
      </c>
      <c r="N6287" t="s">
        <v>144</v>
      </c>
      <c r="O6287" t="s">
        <v>5072</v>
      </c>
      <c r="P6287" t="s">
        <v>28</v>
      </c>
      <c r="Q6287" t="s">
        <v>52</v>
      </c>
      <c r="R6287" t="s">
        <v>5073</v>
      </c>
      <c r="S6287">
        <v>661.17600000000004</v>
      </c>
      <c r="T6287" s="3"/>
    </row>
    <row r="6288" spans="1:20" x14ac:dyDescent="0.3">
      <c r="A6288">
        <v>6287</v>
      </c>
      <c r="B6288" t="s">
        <v>8811</v>
      </c>
      <c r="C6288">
        <f t="shared" si="98"/>
        <v>43</v>
      </c>
      <c r="D6288" s="1">
        <v>43032</v>
      </c>
      <c r="E6288" s="1">
        <v>43039</v>
      </c>
      <c r="F6288" t="s">
        <v>46</v>
      </c>
      <c r="G6288" t="s">
        <v>2847</v>
      </c>
      <c r="H6288" t="s">
        <v>2848</v>
      </c>
      <c r="I6288" t="s">
        <v>98</v>
      </c>
      <c r="J6288" t="s">
        <v>23</v>
      </c>
      <c r="K6288" t="s">
        <v>8703</v>
      </c>
      <c r="L6288" t="s">
        <v>331</v>
      </c>
      <c r="M6288">
        <v>37087</v>
      </c>
      <c r="N6288" t="s">
        <v>26</v>
      </c>
      <c r="O6288" t="s">
        <v>3270</v>
      </c>
      <c r="P6288" t="s">
        <v>67</v>
      </c>
      <c r="Q6288" t="s">
        <v>68</v>
      </c>
      <c r="R6288" t="s">
        <v>3271</v>
      </c>
      <c r="S6288">
        <v>239.976</v>
      </c>
      <c r="T6288" s="3"/>
    </row>
    <row r="6289" spans="1:20" x14ac:dyDescent="0.3">
      <c r="A6289">
        <v>6288</v>
      </c>
      <c r="B6289" t="s">
        <v>8812</v>
      </c>
      <c r="C6289">
        <f t="shared" si="98"/>
        <v>28</v>
      </c>
      <c r="D6289" s="1">
        <v>42193</v>
      </c>
      <c r="E6289" s="1">
        <v>42197</v>
      </c>
      <c r="F6289" t="s">
        <v>46</v>
      </c>
      <c r="G6289" t="s">
        <v>1575</v>
      </c>
      <c r="H6289" t="s">
        <v>1576</v>
      </c>
      <c r="I6289" t="s">
        <v>37</v>
      </c>
      <c r="J6289" t="s">
        <v>23</v>
      </c>
      <c r="K6289" t="s">
        <v>123</v>
      </c>
      <c r="L6289" t="s">
        <v>39</v>
      </c>
      <c r="M6289">
        <v>94122</v>
      </c>
      <c r="N6289" t="s">
        <v>40</v>
      </c>
      <c r="O6289" t="s">
        <v>4031</v>
      </c>
      <c r="P6289" t="s">
        <v>28</v>
      </c>
      <c r="Q6289" t="s">
        <v>52</v>
      </c>
      <c r="R6289" t="s">
        <v>4032</v>
      </c>
      <c r="S6289">
        <v>502.488</v>
      </c>
      <c r="T6289" s="3"/>
    </row>
    <row r="6290" spans="1:20" x14ac:dyDescent="0.3">
      <c r="A6290">
        <v>6289</v>
      </c>
      <c r="B6290" t="s">
        <v>8812</v>
      </c>
      <c r="C6290">
        <f t="shared" si="98"/>
        <v>28</v>
      </c>
      <c r="D6290" s="1">
        <v>42193</v>
      </c>
      <c r="E6290" s="1">
        <v>42197</v>
      </c>
      <c r="F6290" t="s">
        <v>46</v>
      </c>
      <c r="G6290" t="s">
        <v>1575</v>
      </c>
      <c r="H6290" t="s">
        <v>1576</v>
      </c>
      <c r="I6290" t="s">
        <v>37</v>
      </c>
      <c r="J6290" t="s">
        <v>23</v>
      </c>
      <c r="K6290" t="s">
        <v>123</v>
      </c>
      <c r="L6290" t="s">
        <v>39</v>
      </c>
      <c r="M6290">
        <v>94122</v>
      </c>
      <c r="N6290" t="s">
        <v>40</v>
      </c>
      <c r="O6290" t="s">
        <v>3131</v>
      </c>
      <c r="P6290" t="s">
        <v>42</v>
      </c>
      <c r="Q6290" t="s">
        <v>71</v>
      </c>
      <c r="R6290" t="s">
        <v>3132</v>
      </c>
      <c r="S6290">
        <v>196.70400000000001</v>
      </c>
      <c r="T6290" s="3"/>
    </row>
    <row r="6291" spans="1:20" x14ac:dyDescent="0.3">
      <c r="A6291">
        <v>6290</v>
      </c>
      <c r="B6291" t="s">
        <v>8813</v>
      </c>
      <c r="C6291">
        <f t="shared" si="98"/>
        <v>12</v>
      </c>
      <c r="D6291" s="1">
        <v>42442</v>
      </c>
      <c r="E6291" s="1">
        <v>42447</v>
      </c>
      <c r="F6291" t="s">
        <v>19</v>
      </c>
      <c r="G6291" t="s">
        <v>3120</v>
      </c>
      <c r="H6291" t="s">
        <v>3121</v>
      </c>
      <c r="I6291" t="s">
        <v>98</v>
      </c>
      <c r="J6291" t="s">
        <v>23</v>
      </c>
      <c r="K6291" t="s">
        <v>8492</v>
      </c>
      <c r="L6291" t="s">
        <v>39</v>
      </c>
      <c r="M6291">
        <v>95928</v>
      </c>
      <c r="N6291" t="s">
        <v>40</v>
      </c>
      <c r="O6291" t="s">
        <v>529</v>
      </c>
      <c r="P6291" t="s">
        <v>28</v>
      </c>
      <c r="Q6291" t="s">
        <v>32</v>
      </c>
      <c r="R6291" t="s">
        <v>530</v>
      </c>
      <c r="S6291">
        <v>915.13599999999997</v>
      </c>
      <c r="T6291" s="3"/>
    </row>
    <row r="6292" spans="1:20" x14ac:dyDescent="0.3">
      <c r="A6292">
        <v>6291</v>
      </c>
      <c r="B6292" t="s">
        <v>8813</v>
      </c>
      <c r="C6292">
        <f t="shared" si="98"/>
        <v>12</v>
      </c>
      <c r="D6292" s="1">
        <v>42442</v>
      </c>
      <c r="E6292" s="1">
        <v>42447</v>
      </c>
      <c r="F6292" t="s">
        <v>19</v>
      </c>
      <c r="G6292" t="s">
        <v>3120</v>
      </c>
      <c r="H6292" t="s">
        <v>3121</v>
      </c>
      <c r="I6292" t="s">
        <v>98</v>
      </c>
      <c r="J6292" t="s">
        <v>23</v>
      </c>
      <c r="K6292" t="s">
        <v>8492</v>
      </c>
      <c r="L6292" t="s">
        <v>39</v>
      </c>
      <c r="M6292">
        <v>95928</v>
      </c>
      <c r="N6292" t="s">
        <v>40</v>
      </c>
      <c r="O6292" t="s">
        <v>1995</v>
      </c>
      <c r="P6292" t="s">
        <v>28</v>
      </c>
      <c r="Q6292" t="s">
        <v>61</v>
      </c>
      <c r="R6292" t="s">
        <v>1996</v>
      </c>
      <c r="S6292">
        <v>327.76</v>
      </c>
      <c r="T6292" s="3"/>
    </row>
    <row r="6293" spans="1:20" x14ac:dyDescent="0.3">
      <c r="A6293">
        <v>6292</v>
      </c>
      <c r="B6293" t="s">
        <v>8814</v>
      </c>
      <c r="C6293">
        <f t="shared" si="98"/>
        <v>49</v>
      </c>
      <c r="D6293" s="1">
        <v>43436</v>
      </c>
      <c r="E6293" s="1">
        <v>43439</v>
      </c>
      <c r="F6293" t="s">
        <v>184</v>
      </c>
      <c r="G6293" t="s">
        <v>2099</v>
      </c>
      <c r="H6293" t="s">
        <v>2100</v>
      </c>
      <c r="I6293" t="s">
        <v>22</v>
      </c>
      <c r="J6293" t="s">
        <v>23</v>
      </c>
      <c r="K6293" t="s">
        <v>1977</v>
      </c>
      <c r="L6293" t="s">
        <v>315</v>
      </c>
      <c r="M6293">
        <v>24153</v>
      </c>
      <c r="N6293" t="s">
        <v>26</v>
      </c>
      <c r="O6293" t="s">
        <v>4524</v>
      </c>
      <c r="P6293" t="s">
        <v>28</v>
      </c>
      <c r="Q6293" t="s">
        <v>32</v>
      </c>
      <c r="R6293" t="s">
        <v>4525</v>
      </c>
      <c r="S6293">
        <v>701.96</v>
      </c>
      <c r="T6293" s="3"/>
    </row>
    <row r="6294" spans="1:20" x14ac:dyDescent="0.3">
      <c r="A6294">
        <v>6293</v>
      </c>
      <c r="B6294" t="s">
        <v>8815</v>
      </c>
      <c r="C6294">
        <f t="shared" si="98"/>
        <v>17</v>
      </c>
      <c r="D6294" s="1">
        <v>42482</v>
      </c>
      <c r="E6294" s="1">
        <v>42486</v>
      </c>
      <c r="F6294" t="s">
        <v>46</v>
      </c>
      <c r="G6294" t="s">
        <v>5496</v>
      </c>
      <c r="H6294" t="s">
        <v>5497</v>
      </c>
      <c r="I6294" t="s">
        <v>22</v>
      </c>
      <c r="J6294" t="s">
        <v>23</v>
      </c>
      <c r="K6294" t="s">
        <v>38</v>
      </c>
      <c r="L6294" t="s">
        <v>39</v>
      </c>
      <c r="M6294">
        <v>90008</v>
      </c>
      <c r="N6294" t="s">
        <v>40</v>
      </c>
      <c r="O6294" t="s">
        <v>2672</v>
      </c>
      <c r="P6294" t="s">
        <v>67</v>
      </c>
      <c r="Q6294" t="s">
        <v>68</v>
      </c>
      <c r="R6294" t="s">
        <v>2673</v>
      </c>
      <c r="S6294">
        <v>88.775999999999996</v>
      </c>
      <c r="T6294" s="3"/>
    </row>
    <row r="6295" spans="1:20" x14ac:dyDescent="0.3">
      <c r="A6295">
        <v>6294</v>
      </c>
      <c r="B6295" t="s">
        <v>8815</v>
      </c>
      <c r="C6295">
        <f t="shared" si="98"/>
        <v>17</v>
      </c>
      <c r="D6295" s="1">
        <v>42482</v>
      </c>
      <c r="E6295" s="1">
        <v>42486</v>
      </c>
      <c r="F6295" t="s">
        <v>46</v>
      </c>
      <c r="G6295" t="s">
        <v>5496</v>
      </c>
      <c r="H6295" t="s">
        <v>5497</v>
      </c>
      <c r="I6295" t="s">
        <v>22</v>
      </c>
      <c r="J6295" t="s">
        <v>23</v>
      </c>
      <c r="K6295" t="s">
        <v>38</v>
      </c>
      <c r="L6295" t="s">
        <v>39</v>
      </c>
      <c r="M6295">
        <v>90008</v>
      </c>
      <c r="N6295" t="s">
        <v>40</v>
      </c>
      <c r="O6295" t="s">
        <v>5767</v>
      </c>
      <c r="P6295" t="s">
        <v>42</v>
      </c>
      <c r="Q6295" t="s">
        <v>64</v>
      </c>
      <c r="R6295" t="s">
        <v>5768</v>
      </c>
      <c r="S6295">
        <v>64.14</v>
      </c>
      <c r="T6295" s="3"/>
    </row>
    <row r="6296" spans="1:20" x14ac:dyDescent="0.3">
      <c r="A6296">
        <v>6295</v>
      </c>
      <c r="B6296" t="s">
        <v>8816</v>
      </c>
      <c r="C6296">
        <f t="shared" si="98"/>
        <v>38</v>
      </c>
      <c r="D6296" s="1">
        <v>42263</v>
      </c>
      <c r="E6296" s="1">
        <v>42266</v>
      </c>
      <c r="F6296" t="s">
        <v>184</v>
      </c>
      <c r="G6296" t="s">
        <v>5049</v>
      </c>
      <c r="H6296" t="s">
        <v>5050</v>
      </c>
      <c r="I6296" t="s">
        <v>37</v>
      </c>
      <c r="J6296" t="s">
        <v>23</v>
      </c>
      <c r="K6296" t="s">
        <v>262</v>
      </c>
      <c r="L6296" t="s">
        <v>263</v>
      </c>
      <c r="M6296">
        <v>10024</v>
      </c>
      <c r="N6296" t="s">
        <v>144</v>
      </c>
      <c r="O6296" t="s">
        <v>2875</v>
      </c>
      <c r="P6296" t="s">
        <v>42</v>
      </c>
      <c r="Q6296" t="s">
        <v>71</v>
      </c>
      <c r="R6296" t="s">
        <v>2876</v>
      </c>
      <c r="S6296">
        <v>33.552</v>
      </c>
      <c r="T6296" s="3"/>
    </row>
    <row r="6297" spans="1:20" x14ac:dyDescent="0.3">
      <c r="A6297">
        <v>6296</v>
      </c>
      <c r="B6297" t="s">
        <v>8817</v>
      </c>
      <c r="C6297">
        <f t="shared" si="98"/>
        <v>53</v>
      </c>
      <c r="D6297" s="1">
        <v>42366</v>
      </c>
      <c r="E6297" s="1">
        <v>42370</v>
      </c>
      <c r="F6297" t="s">
        <v>46</v>
      </c>
      <c r="G6297" t="s">
        <v>2675</v>
      </c>
      <c r="H6297" t="s">
        <v>2676</v>
      </c>
      <c r="I6297" t="s">
        <v>37</v>
      </c>
      <c r="J6297" t="s">
        <v>23</v>
      </c>
      <c r="K6297" t="s">
        <v>8818</v>
      </c>
      <c r="L6297" t="s">
        <v>1244</v>
      </c>
      <c r="M6297">
        <v>1915</v>
      </c>
      <c r="N6297" t="s">
        <v>144</v>
      </c>
      <c r="O6297" t="s">
        <v>5616</v>
      </c>
      <c r="P6297" t="s">
        <v>42</v>
      </c>
      <c r="Q6297" t="s">
        <v>74</v>
      </c>
      <c r="R6297" t="s">
        <v>5617</v>
      </c>
      <c r="S6297">
        <v>1737.18</v>
      </c>
      <c r="T6297" s="3"/>
    </row>
    <row r="6298" spans="1:20" x14ac:dyDescent="0.3">
      <c r="A6298">
        <v>6297</v>
      </c>
      <c r="B6298" t="s">
        <v>8817</v>
      </c>
      <c r="C6298">
        <f t="shared" si="98"/>
        <v>53</v>
      </c>
      <c r="D6298" s="1">
        <v>42366</v>
      </c>
      <c r="E6298" s="1">
        <v>42370</v>
      </c>
      <c r="F6298" t="s">
        <v>46</v>
      </c>
      <c r="G6298" t="s">
        <v>2675</v>
      </c>
      <c r="H6298" t="s">
        <v>2676</v>
      </c>
      <c r="I6298" t="s">
        <v>37</v>
      </c>
      <c r="J6298" t="s">
        <v>23</v>
      </c>
      <c r="K6298" t="s">
        <v>8818</v>
      </c>
      <c r="L6298" t="s">
        <v>1244</v>
      </c>
      <c r="M6298">
        <v>1915</v>
      </c>
      <c r="N6298" t="s">
        <v>144</v>
      </c>
      <c r="O6298" t="s">
        <v>1653</v>
      </c>
      <c r="P6298" t="s">
        <v>42</v>
      </c>
      <c r="Q6298" t="s">
        <v>55</v>
      </c>
      <c r="R6298" t="s">
        <v>1654</v>
      </c>
      <c r="S6298">
        <v>704.25</v>
      </c>
      <c r="T6298" s="3"/>
    </row>
    <row r="6299" spans="1:20" x14ac:dyDescent="0.3">
      <c r="A6299">
        <v>6298</v>
      </c>
      <c r="B6299" t="s">
        <v>8817</v>
      </c>
      <c r="C6299">
        <f t="shared" si="98"/>
        <v>53</v>
      </c>
      <c r="D6299" s="1">
        <v>42366</v>
      </c>
      <c r="E6299" s="1">
        <v>42370</v>
      </c>
      <c r="F6299" t="s">
        <v>46</v>
      </c>
      <c r="G6299" t="s">
        <v>2675</v>
      </c>
      <c r="H6299" t="s">
        <v>2676</v>
      </c>
      <c r="I6299" t="s">
        <v>37</v>
      </c>
      <c r="J6299" t="s">
        <v>23</v>
      </c>
      <c r="K6299" t="s">
        <v>8818</v>
      </c>
      <c r="L6299" t="s">
        <v>1244</v>
      </c>
      <c r="M6299">
        <v>1915</v>
      </c>
      <c r="N6299" t="s">
        <v>144</v>
      </c>
      <c r="O6299" t="s">
        <v>8182</v>
      </c>
      <c r="P6299" t="s">
        <v>42</v>
      </c>
      <c r="Q6299" t="s">
        <v>86</v>
      </c>
      <c r="R6299" t="s">
        <v>8183</v>
      </c>
      <c r="S6299">
        <v>141.76</v>
      </c>
      <c r="T6299" s="3"/>
    </row>
    <row r="6300" spans="1:20" x14ac:dyDescent="0.3">
      <c r="A6300">
        <v>6299</v>
      </c>
      <c r="B6300" t="s">
        <v>8819</v>
      </c>
      <c r="C6300">
        <f t="shared" si="98"/>
        <v>43</v>
      </c>
      <c r="D6300" s="1">
        <v>42298</v>
      </c>
      <c r="E6300" s="1">
        <v>42303</v>
      </c>
      <c r="F6300" t="s">
        <v>46</v>
      </c>
      <c r="G6300" t="s">
        <v>2058</v>
      </c>
      <c r="H6300" t="s">
        <v>2059</v>
      </c>
      <c r="I6300" t="s">
        <v>37</v>
      </c>
      <c r="J6300" t="s">
        <v>23</v>
      </c>
      <c r="K6300" t="s">
        <v>946</v>
      </c>
      <c r="L6300" t="s">
        <v>39</v>
      </c>
      <c r="M6300">
        <v>92024</v>
      </c>
      <c r="N6300" t="s">
        <v>40</v>
      </c>
      <c r="O6300" t="s">
        <v>281</v>
      </c>
      <c r="P6300" t="s">
        <v>42</v>
      </c>
      <c r="Q6300" t="s">
        <v>71</v>
      </c>
      <c r="R6300" t="s">
        <v>282</v>
      </c>
      <c r="S6300">
        <v>36.36</v>
      </c>
      <c r="T6300" s="3"/>
    </row>
    <row r="6301" spans="1:20" x14ac:dyDescent="0.3">
      <c r="A6301">
        <v>6300</v>
      </c>
      <c r="B6301" t="s">
        <v>8820</v>
      </c>
      <c r="C6301">
        <f t="shared" si="98"/>
        <v>48</v>
      </c>
      <c r="D6301" s="1">
        <v>43434</v>
      </c>
      <c r="E6301" s="1">
        <v>43437</v>
      </c>
      <c r="F6301" t="s">
        <v>184</v>
      </c>
      <c r="G6301" t="s">
        <v>5246</v>
      </c>
      <c r="H6301" t="s">
        <v>5247</v>
      </c>
      <c r="I6301" t="s">
        <v>98</v>
      </c>
      <c r="J6301" t="s">
        <v>23</v>
      </c>
      <c r="K6301" t="s">
        <v>123</v>
      </c>
      <c r="L6301" t="s">
        <v>39</v>
      </c>
      <c r="M6301">
        <v>94109</v>
      </c>
      <c r="N6301" t="s">
        <v>40</v>
      </c>
      <c r="O6301" t="s">
        <v>8821</v>
      </c>
      <c r="P6301" t="s">
        <v>28</v>
      </c>
      <c r="Q6301" t="s">
        <v>61</v>
      </c>
      <c r="R6301" t="s">
        <v>8822</v>
      </c>
      <c r="S6301">
        <v>25.83</v>
      </c>
      <c r="T6301" s="3"/>
    </row>
    <row r="6302" spans="1:20" x14ac:dyDescent="0.3">
      <c r="A6302">
        <v>6301</v>
      </c>
      <c r="B6302" t="s">
        <v>8823</v>
      </c>
      <c r="C6302">
        <f t="shared" si="98"/>
        <v>23</v>
      </c>
      <c r="D6302" s="1">
        <v>42161</v>
      </c>
      <c r="E6302" s="1">
        <v>42167</v>
      </c>
      <c r="F6302" t="s">
        <v>46</v>
      </c>
      <c r="G6302" t="s">
        <v>5763</v>
      </c>
      <c r="H6302" t="s">
        <v>5764</v>
      </c>
      <c r="I6302" t="s">
        <v>22</v>
      </c>
      <c r="J6302" t="s">
        <v>23</v>
      </c>
      <c r="K6302" t="s">
        <v>299</v>
      </c>
      <c r="L6302" t="s">
        <v>207</v>
      </c>
      <c r="M6302">
        <v>60623</v>
      </c>
      <c r="N6302" t="s">
        <v>101</v>
      </c>
      <c r="O6302" t="s">
        <v>458</v>
      </c>
      <c r="P6302" t="s">
        <v>42</v>
      </c>
      <c r="Q6302" t="s">
        <v>71</v>
      </c>
      <c r="R6302" t="s">
        <v>459</v>
      </c>
      <c r="S6302">
        <v>24.588000000000001</v>
      </c>
      <c r="T6302" s="3"/>
    </row>
    <row r="6303" spans="1:20" x14ac:dyDescent="0.3">
      <c r="A6303">
        <v>6302</v>
      </c>
      <c r="B6303" t="s">
        <v>8823</v>
      </c>
      <c r="C6303">
        <f t="shared" si="98"/>
        <v>23</v>
      </c>
      <c r="D6303" s="1">
        <v>42161</v>
      </c>
      <c r="E6303" s="1">
        <v>42167</v>
      </c>
      <c r="F6303" t="s">
        <v>46</v>
      </c>
      <c r="G6303" t="s">
        <v>5763</v>
      </c>
      <c r="H6303" t="s">
        <v>5764</v>
      </c>
      <c r="I6303" t="s">
        <v>22</v>
      </c>
      <c r="J6303" t="s">
        <v>23</v>
      </c>
      <c r="K6303" t="s">
        <v>299</v>
      </c>
      <c r="L6303" t="s">
        <v>207</v>
      </c>
      <c r="M6303">
        <v>60623</v>
      </c>
      <c r="N6303" t="s">
        <v>101</v>
      </c>
      <c r="O6303" t="s">
        <v>2959</v>
      </c>
      <c r="P6303" t="s">
        <v>42</v>
      </c>
      <c r="Q6303" t="s">
        <v>169</v>
      </c>
      <c r="R6303" t="s">
        <v>2960</v>
      </c>
      <c r="S6303">
        <v>13.984</v>
      </c>
      <c r="T6303" s="3"/>
    </row>
    <row r="6304" spans="1:20" x14ac:dyDescent="0.3">
      <c r="A6304">
        <v>6303</v>
      </c>
      <c r="B6304" t="s">
        <v>8824</v>
      </c>
      <c r="C6304">
        <f t="shared" si="98"/>
        <v>47</v>
      </c>
      <c r="D6304" s="1">
        <v>43427</v>
      </c>
      <c r="E6304" s="1">
        <v>43431</v>
      </c>
      <c r="F6304" t="s">
        <v>46</v>
      </c>
      <c r="G6304" t="s">
        <v>988</v>
      </c>
      <c r="H6304" t="s">
        <v>989</v>
      </c>
      <c r="I6304" t="s">
        <v>22</v>
      </c>
      <c r="J6304" t="s">
        <v>23</v>
      </c>
      <c r="K6304" t="s">
        <v>813</v>
      </c>
      <c r="L6304" t="s">
        <v>100</v>
      </c>
      <c r="M6304">
        <v>75220</v>
      </c>
      <c r="N6304" t="s">
        <v>101</v>
      </c>
      <c r="O6304" t="s">
        <v>7702</v>
      </c>
      <c r="P6304" t="s">
        <v>67</v>
      </c>
      <c r="Q6304" t="s">
        <v>68</v>
      </c>
      <c r="R6304" t="s">
        <v>7703</v>
      </c>
      <c r="S6304">
        <v>195.96</v>
      </c>
      <c r="T6304" s="3"/>
    </row>
    <row r="6305" spans="1:20" x14ac:dyDescent="0.3">
      <c r="A6305">
        <v>6304</v>
      </c>
      <c r="B6305" t="s">
        <v>8825</v>
      </c>
      <c r="C6305">
        <f t="shared" si="98"/>
        <v>25</v>
      </c>
      <c r="D6305" s="1">
        <v>43269</v>
      </c>
      <c r="E6305" s="1">
        <v>43271</v>
      </c>
      <c r="F6305" t="s">
        <v>19</v>
      </c>
      <c r="G6305" t="s">
        <v>635</v>
      </c>
      <c r="H6305" t="s">
        <v>636</v>
      </c>
      <c r="I6305" t="s">
        <v>98</v>
      </c>
      <c r="J6305" t="s">
        <v>23</v>
      </c>
      <c r="K6305" t="s">
        <v>5974</v>
      </c>
      <c r="L6305" t="s">
        <v>100</v>
      </c>
      <c r="M6305">
        <v>78415</v>
      </c>
      <c r="N6305" t="s">
        <v>101</v>
      </c>
      <c r="O6305" t="s">
        <v>4341</v>
      </c>
      <c r="P6305" t="s">
        <v>42</v>
      </c>
      <c r="Q6305" t="s">
        <v>86</v>
      </c>
      <c r="R6305" t="s">
        <v>4342</v>
      </c>
      <c r="S6305">
        <v>74.352000000000004</v>
      </c>
      <c r="T6305" s="3"/>
    </row>
    <row r="6306" spans="1:20" x14ac:dyDescent="0.3">
      <c r="A6306">
        <v>6305</v>
      </c>
      <c r="B6306" t="s">
        <v>8826</v>
      </c>
      <c r="C6306">
        <f t="shared" si="98"/>
        <v>18</v>
      </c>
      <c r="D6306" s="1">
        <v>43225</v>
      </c>
      <c r="E6306" s="1">
        <v>43225</v>
      </c>
      <c r="F6306" t="s">
        <v>1289</v>
      </c>
      <c r="G6306" t="s">
        <v>4047</v>
      </c>
      <c r="H6306" t="s">
        <v>4048</v>
      </c>
      <c r="I6306" t="s">
        <v>22</v>
      </c>
      <c r="J6306" t="s">
        <v>23</v>
      </c>
      <c r="K6306" t="s">
        <v>262</v>
      </c>
      <c r="L6306" t="s">
        <v>263</v>
      </c>
      <c r="M6306">
        <v>10035</v>
      </c>
      <c r="N6306" t="s">
        <v>144</v>
      </c>
      <c r="O6306" t="s">
        <v>2780</v>
      </c>
      <c r="P6306" t="s">
        <v>42</v>
      </c>
      <c r="Q6306" t="s">
        <v>86</v>
      </c>
      <c r="R6306" t="s">
        <v>2781</v>
      </c>
      <c r="S6306">
        <v>6.68</v>
      </c>
      <c r="T6306" s="3"/>
    </row>
    <row r="6307" spans="1:20" x14ac:dyDescent="0.3">
      <c r="A6307">
        <v>6306</v>
      </c>
      <c r="B6307" t="s">
        <v>8827</v>
      </c>
      <c r="C6307">
        <f t="shared" si="98"/>
        <v>44</v>
      </c>
      <c r="D6307" s="1">
        <v>43043</v>
      </c>
      <c r="E6307" s="1">
        <v>43045</v>
      </c>
      <c r="F6307" t="s">
        <v>19</v>
      </c>
      <c r="G6307" t="s">
        <v>7267</v>
      </c>
      <c r="H6307" t="s">
        <v>7268</v>
      </c>
      <c r="I6307" t="s">
        <v>37</v>
      </c>
      <c r="J6307" t="s">
        <v>23</v>
      </c>
      <c r="K6307" t="s">
        <v>8828</v>
      </c>
      <c r="L6307" t="s">
        <v>416</v>
      </c>
      <c r="M6307">
        <v>97405</v>
      </c>
      <c r="N6307" t="s">
        <v>40</v>
      </c>
      <c r="O6307" t="s">
        <v>6989</v>
      </c>
      <c r="P6307" t="s">
        <v>42</v>
      </c>
      <c r="Q6307" t="s">
        <v>575</v>
      </c>
      <c r="R6307" t="s">
        <v>6990</v>
      </c>
      <c r="S6307">
        <v>17.584</v>
      </c>
      <c r="T6307" s="3"/>
    </row>
    <row r="6308" spans="1:20" x14ac:dyDescent="0.3">
      <c r="A6308">
        <v>6307</v>
      </c>
      <c r="B6308" t="s">
        <v>8827</v>
      </c>
      <c r="C6308">
        <f t="shared" si="98"/>
        <v>44</v>
      </c>
      <c r="D6308" s="1">
        <v>43043</v>
      </c>
      <c r="E6308" s="1">
        <v>43045</v>
      </c>
      <c r="F6308" t="s">
        <v>19</v>
      </c>
      <c r="G6308" t="s">
        <v>7267</v>
      </c>
      <c r="H6308" t="s">
        <v>7268</v>
      </c>
      <c r="I6308" t="s">
        <v>37</v>
      </c>
      <c r="J6308" t="s">
        <v>23</v>
      </c>
      <c r="K6308" t="s">
        <v>8828</v>
      </c>
      <c r="L6308" t="s">
        <v>416</v>
      </c>
      <c r="M6308">
        <v>97405</v>
      </c>
      <c r="N6308" t="s">
        <v>40</v>
      </c>
      <c r="O6308" t="s">
        <v>6960</v>
      </c>
      <c r="P6308" t="s">
        <v>28</v>
      </c>
      <c r="Q6308" t="s">
        <v>32</v>
      </c>
      <c r="R6308" t="s">
        <v>6961</v>
      </c>
      <c r="S6308">
        <v>104.78400000000001</v>
      </c>
      <c r="T6308" s="3"/>
    </row>
    <row r="6309" spans="1:20" x14ac:dyDescent="0.3">
      <c r="A6309">
        <v>6308</v>
      </c>
      <c r="B6309" t="s">
        <v>8827</v>
      </c>
      <c r="C6309">
        <f t="shared" si="98"/>
        <v>44</v>
      </c>
      <c r="D6309" s="1">
        <v>43043</v>
      </c>
      <c r="E6309" s="1">
        <v>43045</v>
      </c>
      <c r="F6309" t="s">
        <v>19</v>
      </c>
      <c r="G6309" t="s">
        <v>7267</v>
      </c>
      <c r="H6309" t="s">
        <v>7268</v>
      </c>
      <c r="I6309" t="s">
        <v>37</v>
      </c>
      <c r="J6309" t="s">
        <v>23</v>
      </c>
      <c r="K6309" t="s">
        <v>8828</v>
      </c>
      <c r="L6309" t="s">
        <v>416</v>
      </c>
      <c r="M6309">
        <v>97405</v>
      </c>
      <c r="N6309" t="s">
        <v>40</v>
      </c>
      <c r="O6309" t="s">
        <v>7574</v>
      </c>
      <c r="P6309" t="s">
        <v>42</v>
      </c>
      <c r="Q6309" t="s">
        <v>86</v>
      </c>
      <c r="R6309" t="s">
        <v>7575</v>
      </c>
      <c r="S6309">
        <v>47.951999999999998</v>
      </c>
      <c r="T6309" s="3"/>
    </row>
    <row r="6310" spans="1:20" x14ac:dyDescent="0.3">
      <c r="A6310">
        <v>6309</v>
      </c>
      <c r="B6310" t="s">
        <v>8827</v>
      </c>
      <c r="C6310">
        <f t="shared" si="98"/>
        <v>44</v>
      </c>
      <c r="D6310" s="1">
        <v>43043</v>
      </c>
      <c r="E6310" s="1">
        <v>43045</v>
      </c>
      <c r="F6310" t="s">
        <v>19</v>
      </c>
      <c r="G6310" t="s">
        <v>7267</v>
      </c>
      <c r="H6310" t="s">
        <v>7268</v>
      </c>
      <c r="I6310" t="s">
        <v>37</v>
      </c>
      <c r="J6310" t="s">
        <v>23</v>
      </c>
      <c r="K6310" t="s">
        <v>8828</v>
      </c>
      <c r="L6310" t="s">
        <v>416</v>
      </c>
      <c r="M6310">
        <v>97405</v>
      </c>
      <c r="N6310" t="s">
        <v>40</v>
      </c>
      <c r="O6310" t="s">
        <v>7271</v>
      </c>
      <c r="P6310" t="s">
        <v>28</v>
      </c>
      <c r="Q6310" t="s">
        <v>32</v>
      </c>
      <c r="R6310" t="s">
        <v>7272</v>
      </c>
      <c r="S6310">
        <v>650.35199999999998</v>
      </c>
      <c r="T6310" s="3"/>
    </row>
    <row r="6311" spans="1:20" x14ac:dyDescent="0.3">
      <c r="A6311">
        <v>6310</v>
      </c>
      <c r="B6311" t="s">
        <v>8827</v>
      </c>
      <c r="C6311">
        <f t="shared" si="98"/>
        <v>44</v>
      </c>
      <c r="D6311" s="1">
        <v>43043</v>
      </c>
      <c r="E6311" s="1">
        <v>43045</v>
      </c>
      <c r="F6311" t="s">
        <v>19</v>
      </c>
      <c r="G6311" t="s">
        <v>7267</v>
      </c>
      <c r="H6311" t="s">
        <v>7268</v>
      </c>
      <c r="I6311" t="s">
        <v>37</v>
      </c>
      <c r="J6311" t="s">
        <v>23</v>
      </c>
      <c r="K6311" t="s">
        <v>8828</v>
      </c>
      <c r="L6311" t="s">
        <v>416</v>
      </c>
      <c r="M6311">
        <v>97405</v>
      </c>
      <c r="N6311" t="s">
        <v>40</v>
      </c>
      <c r="O6311" t="s">
        <v>1972</v>
      </c>
      <c r="P6311" t="s">
        <v>42</v>
      </c>
      <c r="Q6311" t="s">
        <v>43</v>
      </c>
      <c r="R6311" t="s">
        <v>1973</v>
      </c>
      <c r="S6311">
        <v>629.18399999999997</v>
      </c>
      <c r="T6311" s="3"/>
    </row>
    <row r="6312" spans="1:20" x14ac:dyDescent="0.3">
      <c r="A6312">
        <v>6311</v>
      </c>
      <c r="B6312" t="s">
        <v>8827</v>
      </c>
      <c r="C6312">
        <f t="shared" si="98"/>
        <v>44</v>
      </c>
      <c r="D6312" s="1">
        <v>43043</v>
      </c>
      <c r="E6312" s="1">
        <v>43045</v>
      </c>
      <c r="F6312" t="s">
        <v>19</v>
      </c>
      <c r="G6312" t="s">
        <v>7267</v>
      </c>
      <c r="H6312" t="s">
        <v>7268</v>
      </c>
      <c r="I6312" t="s">
        <v>37</v>
      </c>
      <c r="J6312" t="s">
        <v>23</v>
      </c>
      <c r="K6312" t="s">
        <v>8828</v>
      </c>
      <c r="L6312" t="s">
        <v>416</v>
      </c>
      <c r="M6312">
        <v>97405</v>
      </c>
      <c r="N6312" t="s">
        <v>40</v>
      </c>
      <c r="O6312" t="s">
        <v>2500</v>
      </c>
      <c r="P6312" t="s">
        <v>42</v>
      </c>
      <c r="Q6312" t="s">
        <v>86</v>
      </c>
      <c r="R6312" t="s">
        <v>2501</v>
      </c>
      <c r="S6312">
        <v>15.176</v>
      </c>
      <c r="T6312" s="3"/>
    </row>
    <row r="6313" spans="1:20" x14ac:dyDescent="0.3">
      <c r="A6313">
        <v>6312</v>
      </c>
      <c r="B6313" t="s">
        <v>8829</v>
      </c>
      <c r="C6313">
        <f t="shared" si="98"/>
        <v>37</v>
      </c>
      <c r="D6313" s="1">
        <v>42258</v>
      </c>
      <c r="E6313" s="1">
        <v>42263</v>
      </c>
      <c r="F6313" t="s">
        <v>46</v>
      </c>
      <c r="G6313" t="s">
        <v>7801</v>
      </c>
      <c r="H6313" t="s">
        <v>7802</v>
      </c>
      <c r="I6313" t="s">
        <v>22</v>
      </c>
      <c r="J6313" t="s">
        <v>23</v>
      </c>
      <c r="K6313" t="s">
        <v>8830</v>
      </c>
      <c r="L6313" t="s">
        <v>39</v>
      </c>
      <c r="M6313">
        <v>93030</v>
      </c>
      <c r="N6313" t="s">
        <v>40</v>
      </c>
      <c r="O6313" t="s">
        <v>456</v>
      </c>
      <c r="P6313" t="s">
        <v>28</v>
      </c>
      <c r="Q6313" t="s">
        <v>61</v>
      </c>
      <c r="R6313" t="s">
        <v>457</v>
      </c>
      <c r="S6313">
        <v>127.95</v>
      </c>
      <c r="T6313" s="3"/>
    </row>
    <row r="6314" spans="1:20" x14ac:dyDescent="0.3">
      <c r="A6314">
        <v>6313</v>
      </c>
      <c r="B6314" t="s">
        <v>8831</v>
      </c>
      <c r="C6314">
        <f t="shared" si="98"/>
        <v>7</v>
      </c>
      <c r="D6314" s="1">
        <v>43147</v>
      </c>
      <c r="E6314" s="1">
        <v>43152</v>
      </c>
      <c r="F6314" t="s">
        <v>46</v>
      </c>
      <c r="G6314" t="s">
        <v>2042</v>
      </c>
      <c r="H6314" t="s">
        <v>2043</v>
      </c>
      <c r="I6314" t="s">
        <v>37</v>
      </c>
      <c r="J6314" t="s">
        <v>23</v>
      </c>
      <c r="K6314" t="s">
        <v>744</v>
      </c>
      <c r="L6314" t="s">
        <v>745</v>
      </c>
      <c r="M6314">
        <v>6824</v>
      </c>
      <c r="N6314" t="s">
        <v>144</v>
      </c>
      <c r="O6314" t="s">
        <v>7508</v>
      </c>
      <c r="P6314" t="s">
        <v>42</v>
      </c>
      <c r="Q6314" t="s">
        <v>55</v>
      </c>
      <c r="R6314" t="s">
        <v>7509</v>
      </c>
      <c r="S6314">
        <v>579.51</v>
      </c>
      <c r="T6314" s="3"/>
    </row>
    <row r="6315" spans="1:20" x14ac:dyDescent="0.3">
      <c r="A6315">
        <v>6314</v>
      </c>
      <c r="B6315" t="s">
        <v>8831</v>
      </c>
      <c r="C6315">
        <f t="shared" si="98"/>
        <v>7</v>
      </c>
      <c r="D6315" s="1">
        <v>43147</v>
      </c>
      <c r="E6315" s="1">
        <v>43152</v>
      </c>
      <c r="F6315" t="s">
        <v>46</v>
      </c>
      <c r="G6315" t="s">
        <v>2042</v>
      </c>
      <c r="H6315" t="s">
        <v>2043</v>
      </c>
      <c r="I6315" t="s">
        <v>37</v>
      </c>
      <c r="J6315" t="s">
        <v>23</v>
      </c>
      <c r="K6315" t="s">
        <v>744</v>
      </c>
      <c r="L6315" t="s">
        <v>745</v>
      </c>
      <c r="M6315">
        <v>6824</v>
      </c>
      <c r="N6315" t="s">
        <v>144</v>
      </c>
      <c r="O6315" t="s">
        <v>5040</v>
      </c>
      <c r="P6315" t="s">
        <v>67</v>
      </c>
      <c r="Q6315" t="s">
        <v>68</v>
      </c>
      <c r="R6315" t="s">
        <v>5041</v>
      </c>
      <c r="S6315">
        <v>14.99</v>
      </c>
      <c r="T6315" s="3"/>
    </row>
    <row r="6316" spans="1:20" x14ac:dyDescent="0.3">
      <c r="A6316">
        <v>6315</v>
      </c>
      <c r="B6316" t="s">
        <v>8832</v>
      </c>
      <c r="C6316">
        <f t="shared" si="98"/>
        <v>48</v>
      </c>
      <c r="D6316" s="1">
        <v>42332</v>
      </c>
      <c r="E6316" s="1">
        <v>42337</v>
      </c>
      <c r="F6316" t="s">
        <v>46</v>
      </c>
      <c r="G6316" t="s">
        <v>2042</v>
      </c>
      <c r="H6316" t="s">
        <v>2043</v>
      </c>
      <c r="I6316" t="s">
        <v>37</v>
      </c>
      <c r="J6316" t="s">
        <v>23</v>
      </c>
      <c r="K6316" t="s">
        <v>324</v>
      </c>
      <c r="L6316" t="s">
        <v>234</v>
      </c>
      <c r="M6316">
        <v>49201</v>
      </c>
      <c r="N6316" t="s">
        <v>101</v>
      </c>
      <c r="O6316" t="s">
        <v>486</v>
      </c>
      <c r="P6316" t="s">
        <v>42</v>
      </c>
      <c r="Q6316" t="s">
        <v>64</v>
      </c>
      <c r="R6316" t="s">
        <v>487</v>
      </c>
      <c r="S6316">
        <v>151.91999999999999</v>
      </c>
      <c r="T6316" s="3"/>
    </row>
    <row r="6317" spans="1:20" x14ac:dyDescent="0.3">
      <c r="A6317">
        <v>6316</v>
      </c>
      <c r="B6317" t="s">
        <v>8832</v>
      </c>
      <c r="C6317">
        <f t="shared" si="98"/>
        <v>48</v>
      </c>
      <c r="D6317" s="1">
        <v>42332</v>
      </c>
      <c r="E6317" s="1">
        <v>42337</v>
      </c>
      <c r="F6317" t="s">
        <v>46</v>
      </c>
      <c r="G6317" t="s">
        <v>2042</v>
      </c>
      <c r="H6317" t="s">
        <v>2043</v>
      </c>
      <c r="I6317" t="s">
        <v>37</v>
      </c>
      <c r="J6317" t="s">
        <v>23</v>
      </c>
      <c r="K6317" t="s">
        <v>324</v>
      </c>
      <c r="L6317" t="s">
        <v>234</v>
      </c>
      <c r="M6317">
        <v>49201</v>
      </c>
      <c r="N6317" t="s">
        <v>101</v>
      </c>
      <c r="O6317" t="s">
        <v>1972</v>
      </c>
      <c r="P6317" t="s">
        <v>42</v>
      </c>
      <c r="Q6317" t="s">
        <v>43</v>
      </c>
      <c r="R6317" t="s">
        <v>1973</v>
      </c>
      <c r="S6317">
        <v>196.62</v>
      </c>
      <c r="T6317" s="3"/>
    </row>
    <row r="6318" spans="1:20" x14ac:dyDescent="0.3">
      <c r="A6318">
        <v>6317</v>
      </c>
      <c r="B6318" t="s">
        <v>8832</v>
      </c>
      <c r="C6318">
        <f t="shared" si="98"/>
        <v>48</v>
      </c>
      <c r="D6318" s="1">
        <v>42332</v>
      </c>
      <c r="E6318" s="1">
        <v>42337</v>
      </c>
      <c r="F6318" t="s">
        <v>46</v>
      </c>
      <c r="G6318" t="s">
        <v>2042</v>
      </c>
      <c r="H6318" t="s">
        <v>2043</v>
      </c>
      <c r="I6318" t="s">
        <v>37</v>
      </c>
      <c r="J6318" t="s">
        <v>23</v>
      </c>
      <c r="K6318" t="s">
        <v>324</v>
      </c>
      <c r="L6318" t="s">
        <v>234</v>
      </c>
      <c r="M6318">
        <v>49201</v>
      </c>
      <c r="N6318" t="s">
        <v>101</v>
      </c>
      <c r="O6318" t="s">
        <v>5858</v>
      </c>
      <c r="P6318" t="s">
        <v>42</v>
      </c>
      <c r="Q6318" t="s">
        <v>86</v>
      </c>
      <c r="R6318" t="s">
        <v>5859</v>
      </c>
      <c r="S6318">
        <v>144.12</v>
      </c>
      <c r="T6318" s="3"/>
    </row>
    <row r="6319" spans="1:20" x14ac:dyDescent="0.3">
      <c r="A6319">
        <v>6318</v>
      </c>
      <c r="B6319" t="s">
        <v>8832</v>
      </c>
      <c r="C6319">
        <f t="shared" si="98"/>
        <v>48</v>
      </c>
      <c r="D6319" s="1">
        <v>42332</v>
      </c>
      <c r="E6319" s="1">
        <v>42337</v>
      </c>
      <c r="F6319" t="s">
        <v>46</v>
      </c>
      <c r="G6319" t="s">
        <v>2042</v>
      </c>
      <c r="H6319" t="s">
        <v>2043</v>
      </c>
      <c r="I6319" t="s">
        <v>37</v>
      </c>
      <c r="J6319" t="s">
        <v>23</v>
      </c>
      <c r="K6319" t="s">
        <v>324</v>
      </c>
      <c r="L6319" t="s">
        <v>234</v>
      </c>
      <c r="M6319">
        <v>49201</v>
      </c>
      <c r="N6319" t="s">
        <v>101</v>
      </c>
      <c r="O6319" t="s">
        <v>934</v>
      </c>
      <c r="P6319" t="s">
        <v>42</v>
      </c>
      <c r="Q6319" t="s">
        <v>86</v>
      </c>
      <c r="R6319" t="s">
        <v>935</v>
      </c>
      <c r="S6319">
        <v>15.96</v>
      </c>
      <c r="T6319" s="3"/>
    </row>
    <row r="6320" spans="1:20" x14ac:dyDescent="0.3">
      <c r="A6320">
        <v>6319</v>
      </c>
      <c r="B6320" t="s">
        <v>8833</v>
      </c>
      <c r="C6320">
        <f t="shared" si="98"/>
        <v>48</v>
      </c>
      <c r="D6320" s="1">
        <v>43429</v>
      </c>
      <c r="E6320" s="1">
        <v>43433</v>
      </c>
      <c r="F6320" t="s">
        <v>19</v>
      </c>
      <c r="G6320" t="s">
        <v>4141</v>
      </c>
      <c r="H6320" t="s">
        <v>4142</v>
      </c>
      <c r="I6320" t="s">
        <v>37</v>
      </c>
      <c r="J6320" t="s">
        <v>23</v>
      </c>
      <c r="K6320" t="s">
        <v>4089</v>
      </c>
      <c r="L6320" t="s">
        <v>39</v>
      </c>
      <c r="M6320">
        <v>92677</v>
      </c>
      <c r="N6320" t="s">
        <v>40</v>
      </c>
      <c r="O6320" t="s">
        <v>6795</v>
      </c>
      <c r="P6320" t="s">
        <v>67</v>
      </c>
      <c r="Q6320" t="s">
        <v>68</v>
      </c>
      <c r="R6320" t="s">
        <v>6796</v>
      </c>
      <c r="S6320">
        <v>39.96</v>
      </c>
      <c r="T6320" s="3"/>
    </row>
    <row r="6321" spans="1:20" x14ac:dyDescent="0.3">
      <c r="A6321">
        <v>6320</v>
      </c>
      <c r="B6321" t="s">
        <v>8833</v>
      </c>
      <c r="C6321">
        <f t="shared" si="98"/>
        <v>48</v>
      </c>
      <c r="D6321" s="1">
        <v>43429</v>
      </c>
      <c r="E6321" s="1">
        <v>43433</v>
      </c>
      <c r="F6321" t="s">
        <v>19</v>
      </c>
      <c r="G6321" t="s">
        <v>4141</v>
      </c>
      <c r="H6321" t="s">
        <v>4142</v>
      </c>
      <c r="I6321" t="s">
        <v>37</v>
      </c>
      <c r="J6321" t="s">
        <v>23</v>
      </c>
      <c r="K6321" t="s">
        <v>4089</v>
      </c>
      <c r="L6321" t="s">
        <v>39</v>
      </c>
      <c r="M6321">
        <v>92677</v>
      </c>
      <c r="N6321" t="s">
        <v>40</v>
      </c>
      <c r="O6321" t="s">
        <v>556</v>
      </c>
      <c r="P6321" t="s">
        <v>42</v>
      </c>
      <c r="Q6321" t="s">
        <v>86</v>
      </c>
      <c r="R6321" t="s">
        <v>2189</v>
      </c>
      <c r="S6321">
        <v>34.08</v>
      </c>
      <c r="T6321" s="3"/>
    </row>
    <row r="6322" spans="1:20" x14ac:dyDescent="0.3">
      <c r="A6322">
        <v>6321</v>
      </c>
      <c r="B6322" t="s">
        <v>8834</v>
      </c>
      <c r="C6322">
        <f t="shared" si="98"/>
        <v>39</v>
      </c>
      <c r="D6322" s="1">
        <v>43371</v>
      </c>
      <c r="E6322" s="1">
        <v>43375</v>
      </c>
      <c r="F6322" t="s">
        <v>46</v>
      </c>
      <c r="G6322" t="s">
        <v>1156</v>
      </c>
      <c r="H6322" t="s">
        <v>1157</v>
      </c>
      <c r="I6322" t="s">
        <v>37</v>
      </c>
      <c r="J6322" t="s">
        <v>23</v>
      </c>
      <c r="K6322" t="s">
        <v>1522</v>
      </c>
      <c r="L6322" t="s">
        <v>50</v>
      </c>
      <c r="M6322">
        <v>32216</v>
      </c>
      <c r="N6322" t="s">
        <v>26</v>
      </c>
      <c r="O6322" t="s">
        <v>2275</v>
      </c>
      <c r="P6322" t="s">
        <v>42</v>
      </c>
      <c r="Q6322" t="s">
        <v>86</v>
      </c>
      <c r="R6322" t="s">
        <v>2276</v>
      </c>
      <c r="S6322">
        <v>10.368</v>
      </c>
      <c r="T6322" s="3"/>
    </row>
    <row r="6323" spans="1:20" x14ac:dyDescent="0.3">
      <c r="A6323">
        <v>6322</v>
      </c>
      <c r="B6323" t="s">
        <v>8835</v>
      </c>
      <c r="C6323">
        <f t="shared" si="98"/>
        <v>42</v>
      </c>
      <c r="D6323" s="1">
        <v>42290</v>
      </c>
      <c r="E6323" s="1">
        <v>42294</v>
      </c>
      <c r="F6323" t="s">
        <v>46</v>
      </c>
      <c r="G6323" t="s">
        <v>2168</v>
      </c>
      <c r="H6323" t="s">
        <v>2169</v>
      </c>
      <c r="I6323" t="s">
        <v>37</v>
      </c>
      <c r="J6323" t="s">
        <v>23</v>
      </c>
      <c r="K6323" t="s">
        <v>2296</v>
      </c>
      <c r="L6323" t="s">
        <v>263</v>
      </c>
      <c r="M6323">
        <v>10550</v>
      </c>
      <c r="N6323" t="s">
        <v>144</v>
      </c>
      <c r="O6323" t="s">
        <v>1967</v>
      </c>
      <c r="P6323" t="s">
        <v>42</v>
      </c>
      <c r="Q6323" t="s">
        <v>71</v>
      </c>
      <c r="R6323" t="s">
        <v>1968</v>
      </c>
      <c r="S6323">
        <v>7.7519999999999998</v>
      </c>
      <c r="T6323" s="3"/>
    </row>
    <row r="6324" spans="1:20" x14ac:dyDescent="0.3">
      <c r="A6324">
        <v>6323</v>
      </c>
      <c r="B6324" t="s">
        <v>8836</v>
      </c>
      <c r="C6324">
        <f t="shared" si="98"/>
        <v>23</v>
      </c>
      <c r="D6324" s="1">
        <v>42158</v>
      </c>
      <c r="E6324" s="1">
        <v>42162</v>
      </c>
      <c r="F6324" t="s">
        <v>19</v>
      </c>
      <c r="G6324" t="s">
        <v>1509</v>
      </c>
      <c r="H6324" t="s">
        <v>1510</v>
      </c>
      <c r="I6324" t="s">
        <v>98</v>
      </c>
      <c r="J6324" t="s">
        <v>23</v>
      </c>
      <c r="K6324" t="s">
        <v>5315</v>
      </c>
      <c r="L6324" t="s">
        <v>234</v>
      </c>
      <c r="M6324">
        <v>48640</v>
      </c>
      <c r="N6324" t="s">
        <v>101</v>
      </c>
      <c r="O6324" t="s">
        <v>2578</v>
      </c>
      <c r="P6324" t="s">
        <v>42</v>
      </c>
      <c r="Q6324" t="s">
        <v>169</v>
      </c>
      <c r="R6324" t="s">
        <v>2579</v>
      </c>
      <c r="S6324">
        <v>15.28</v>
      </c>
      <c r="T6324" s="3"/>
    </row>
    <row r="6325" spans="1:20" x14ac:dyDescent="0.3">
      <c r="A6325">
        <v>6324</v>
      </c>
      <c r="B6325" t="s">
        <v>8837</v>
      </c>
      <c r="C6325">
        <f t="shared" si="98"/>
        <v>25</v>
      </c>
      <c r="D6325" s="1">
        <v>42172</v>
      </c>
      <c r="E6325" s="1">
        <v>42178</v>
      </c>
      <c r="F6325" t="s">
        <v>46</v>
      </c>
      <c r="G6325" t="s">
        <v>4748</v>
      </c>
      <c r="H6325" t="s">
        <v>4749</v>
      </c>
      <c r="I6325" t="s">
        <v>22</v>
      </c>
      <c r="J6325" t="s">
        <v>23</v>
      </c>
      <c r="K6325" t="s">
        <v>603</v>
      </c>
      <c r="L6325" t="s">
        <v>241</v>
      </c>
      <c r="M6325">
        <v>19711</v>
      </c>
      <c r="N6325" t="s">
        <v>144</v>
      </c>
      <c r="O6325" t="s">
        <v>8189</v>
      </c>
      <c r="P6325" t="s">
        <v>67</v>
      </c>
      <c r="Q6325" t="s">
        <v>680</v>
      </c>
      <c r="R6325" t="s">
        <v>8190</v>
      </c>
      <c r="S6325">
        <v>65.97</v>
      </c>
      <c r="T6325" s="3"/>
    </row>
    <row r="6326" spans="1:20" x14ac:dyDescent="0.3">
      <c r="A6326">
        <v>6325</v>
      </c>
      <c r="B6326" t="s">
        <v>8838</v>
      </c>
      <c r="C6326">
        <f t="shared" si="98"/>
        <v>44</v>
      </c>
      <c r="D6326" s="1">
        <v>42672</v>
      </c>
      <c r="E6326" s="1">
        <v>42676</v>
      </c>
      <c r="F6326" t="s">
        <v>46</v>
      </c>
      <c r="G6326" t="s">
        <v>2024</v>
      </c>
      <c r="H6326" t="s">
        <v>2025</v>
      </c>
      <c r="I6326" t="s">
        <v>37</v>
      </c>
      <c r="J6326" t="s">
        <v>23</v>
      </c>
      <c r="K6326" t="s">
        <v>123</v>
      </c>
      <c r="L6326" t="s">
        <v>39</v>
      </c>
      <c r="M6326">
        <v>94109</v>
      </c>
      <c r="N6326" t="s">
        <v>40</v>
      </c>
      <c r="O6326" t="s">
        <v>1866</v>
      </c>
      <c r="P6326" t="s">
        <v>42</v>
      </c>
      <c r="Q6326" t="s">
        <v>86</v>
      </c>
      <c r="R6326" t="s">
        <v>1867</v>
      </c>
      <c r="S6326">
        <v>33.4</v>
      </c>
      <c r="T6326" s="3"/>
    </row>
    <row r="6327" spans="1:20" x14ac:dyDescent="0.3">
      <c r="A6327">
        <v>6326</v>
      </c>
      <c r="B6327" t="s">
        <v>8838</v>
      </c>
      <c r="C6327">
        <f t="shared" si="98"/>
        <v>44</v>
      </c>
      <c r="D6327" s="1">
        <v>42672</v>
      </c>
      <c r="E6327" s="1">
        <v>42676</v>
      </c>
      <c r="F6327" t="s">
        <v>46</v>
      </c>
      <c r="G6327" t="s">
        <v>2024</v>
      </c>
      <c r="H6327" t="s">
        <v>2025</v>
      </c>
      <c r="I6327" t="s">
        <v>37</v>
      </c>
      <c r="J6327" t="s">
        <v>23</v>
      </c>
      <c r="K6327" t="s">
        <v>123</v>
      </c>
      <c r="L6327" t="s">
        <v>39</v>
      </c>
      <c r="M6327">
        <v>94109</v>
      </c>
      <c r="N6327" t="s">
        <v>40</v>
      </c>
      <c r="O6327" t="s">
        <v>1709</v>
      </c>
      <c r="P6327" t="s">
        <v>42</v>
      </c>
      <c r="Q6327" t="s">
        <v>169</v>
      </c>
      <c r="R6327" t="s">
        <v>1710</v>
      </c>
      <c r="S6327">
        <v>210.84</v>
      </c>
      <c r="T6327" s="3"/>
    </row>
    <row r="6328" spans="1:20" x14ac:dyDescent="0.3">
      <c r="A6328">
        <v>6327</v>
      </c>
      <c r="B6328" t="s">
        <v>8839</v>
      </c>
      <c r="C6328">
        <f t="shared" si="98"/>
        <v>4</v>
      </c>
      <c r="D6328" s="1">
        <v>42024</v>
      </c>
      <c r="E6328" s="1">
        <v>42030</v>
      </c>
      <c r="F6328" t="s">
        <v>46</v>
      </c>
      <c r="G6328" t="s">
        <v>1656</v>
      </c>
      <c r="H6328" t="s">
        <v>1657</v>
      </c>
      <c r="I6328" t="s">
        <v>22</v>
      </c>
      <c r="J6328" t="s">
        <v>23</v>
      </c>
      <c r="K6328" t="s">
        <v>233</v>
      </c>
      <c r="L6328" t="s">
        <v>234</v>
      </c>
      <c r="M6328">
        <v>48185</v>
      </c>
      <c r="N6328" t="s">
        <v>101</v>
      </c>
      <c r="O6328" t="s">
        <v>54</v>
      </c>
      <c r="P6328" t="s">
        <v>42</v>
      </c>
      <c r="Q6328" t="s">
        <v>55</v>
      </c>
      <c r="R6328" t="s">
        <v>56</v>
      </c>
      <c r="S6328">
        <v>13.98</v>
      </c>
      <c r="T6328" s="3"/>
    </row>
    <row r="6329" spans="1:20" x14ac:dyDescent="0.3">
      <c r="A6329">
        <v>6328</v>
      </c>
      <c r="B6329" t="s">
        <v>8839</v>
      </c>
      <c r="C6329">
        <f t="shared" si="98"/>
        <v>4</v>
      </c>
      <c r="D6329" s="1">
        <v>42024</v>
      </c>
      <c r="E6329" s="1">
        <v>42030</v>
      </c>
      <c r="F6329" t="s">
        <v>46</v>
      </c>
      <c r="G6329" t="s">
        <v>1656</v>
      </c>
      <c r="H6329" t="s">
        <v>1657</v>
      </c>
      <c r="I6329" t="s">
        <v>22</v>
      </c>
      <c r="J6329" t="s">
        <v>23</v>
      </c>
      <c r="K6329" t="s">
        <v>233</v>
      </c>
      <c r="L6329" t="s">
        <v>234</v>
      </c>
      <c r="M6329">
        <v>48185</v>
      </c>
      <c r="N6329" t="s">
        <v>101</v>
      </c>
      <c r="O6329" t="s">
        <v>1085</v>
      </c>
      <c r="P6329" t="s">
        <v>28</v>
      </c>
      <c r="Q6329" t="s">
        <v>61</v>
      </c>
      <c r="R6329" t="s">
        <v>1086</v>
      </c>
      <c r="S6329">
        <v>272.94</v>
      </c>
      <c r="T6329" s="3"/>
    </row>
    <row r="6330" spans="1:20" x14ac:dyDescent="0.3">
      <c r="A6330">
        <v>6329</v>
      </c>
      <c r="B6330" t="s">
        <v>8839</v>
      </c>
      <c r="C6330">
        <f t="shared" si="98"/>
        <v>4</v>
      </c>
      <c r="D6330" s="1">
        <v>42024</v>
      </c>
      <c r="E6330" s="1">
        <v>42030</v>
      </c>
      <c r="F6330" t="s">
        <v>46</v>
      </c>
      <c r="G6330" t="s">
        <v>1656</v>
      </c>
      <c r="H6330" t="s">
        <v>1657</v>
      </c>
      <c r="I6330" t="s">
        <v>22</v>
      </c>
      <c r="J6330" t="s">
        <v>23</v>
      </c>
      <c r="K6330" t="s">
        <v>233</v>
      </c>
      <c r="L6330" t="s">
        <v>234</v>
      </c>
      <c r="M6330">
        <v>48185</v>
      </c>
      <c r="N6330" t="s">
        <v>101</v>
      </c>
      <c r="O6330" t="s">
        <v>2078</v>
      </c>
      <c r="P6330" t="s">
        <v>42</v>
      </c>
      <c r="Q6330" t="s">
        <v>71</v>
      </c>
      <c r="R6330" t="s">
        <v>2079</v>
      </c>
      <c r="S6330">
        <v>19.05</v>
      </c>
      <c r="T6330" s="3"/>
    </row>
    <row r="6331" spans="1:20" x14ac:dyDescent="0.3">
      <c r="A6331">
        <v>6330</v>
      </c>
      <c r="B6331" t="s">
        <v>8839</v>
      </c>
      <c r="C6331">
        <f t="shared" si="98"/>
        <v>4</v>
      </c>
      <c r="D6331" s="1">
        <v>42024</v>
      </c>
      <c r="E6331" s="1">
        <v>42030</v>
      </c>
      <c r="F6331" t="s">
        <v>46</v>
      </c>
      <c r="G6331" t="s">
        <v>1656</v>
      </c>
      <c r="H6331" t="s">
        <v>1657</v>
      </c>
      <c r="I6331" t="s">
        <v>22</v>
      </c>
      <c r="J6331" t="s">
        <v>23</v>
      </c>
      <c r="K6331" t="s">
        <v>233</v>
      </c>
      <c r="L6331" t="s">
        <v>234</v>
      </c>
      <c r="M6331">
        <v>48185</v>
      </c>
      <c r="N6331" t="s">
        <v>101</v>
      </c>
      <c r="O6331" t="s">
        <v>102</v>
      </c>
      <c r="P6331" t="s">
        <v>42</v>
      </c>
      <c r="Q6331" t="s">
        <v>74</v>
      </c>
      <c r="R6331" t="s">
        <v>103</v>
      </c>
      <c r="S6331">
        <v>247.71600000000001</v>
      </c>
      <c r="T6331" s="3"/>
    </row>
    <row r="6332" spans="1:20" x14ac:dyDescent="0.3">
      <c r="A6332">
        <v>6331</v>
      </c>
      <c r="B6332" t="s">
        <v>8839</v>
      </c>
      <c r="C6332">
        <f t="shared" si="98"/>
        <v>4</v>
      </c>
      <c r="D6332" s="1">
        <v>42024</v>
      </c>
      <c r="E6332" s="1">
        <v>42030</v>
      </c>
      <c r="F6332" t="s">
        <v>46</v>
      </c>
      <c r="G6332" t="s">
        <v>1656</v>
      </c>
      <c r="H6332" t="s">
        <v>1657</v>
      </c>
      <c r="I6332" t="s">
        <v>22</v>
      </c>
      <c r="J6332" t="s">
        <v>23</v>
      </c>
      <c r="K6332" t="s">
        <v>233</v>
      </c>
      <c r="L6332" t="s">
        <v>234</v>
      </c>
      <c r="M6332">
        <v>48185</v>
      </c>
      <c r="N6332" t="s">
        <v>101</v>
      </c>
      <c r="O6332" t="s">
        <v>5272</v>
      </c>
      <c r="P6332" t="s">
        <v>42</v>
      </c>
      <c r="Q6332" t="s">
        <v>55</v>
      </c>
      <c r="R6332" t="s">
        <v>5273</v>
      </c>
      <c r="S6332">
        <v>66.58</v>
      </c>
      <c r="T6332" s="3"/>
    </row>
    <row r="6333" spans="1:20" x14ac:dyDescent="0.3">
      <c r="A6333">
        <v>6332</v>
      </c>
      <c r="B6333" t="s">
        <v>8839</v>
      </c>
      <c r="C6333">
        <f t="shared" si="98"/>
        <v>4</v>
      </c>
      <c r="D6333" s="1">
        <v>42024</v>
      </c>
      <c r="E6333" s="1">
        <v>42030</v>
      </c>
      <c r="F6333" t="s">
        <v>46</v>
      </c>
      <c r="G6333" t="s">
        <v>1656</v>
      </c>
      <c r="H6333" t="s">
        <v>1657</v>
      </c>
      <c r="I6333" t="s">
        <v>22</v>
      </c>
      <c r="J6333" t="s">
        <v>23</v>
      </c>
      <c r="K6333" t="s">
        <v>233</v>
      </c>
      <c r="L6333" t="s">
        <v>234</v>
      </c>
      <c r="M6333">
        <v>48185</v>
      </c>
      <c r="N6333" t="s">
        <v>101</v>
      </c>
      <c r="O6333" t="s">
        <v>4236</v>
      </c>
      <c r="P6333" t="s">
        <v>42</v>
      </c>
      <c r="Q6333" t="s">
        <v>64</v>
      </c>
      <c r="R6333" t="s">
        <v>4237</v>
      </c>
      <c r="S6333">
        <v>43.92</v>
      </c>
      <c r="T6333" s="3"/>
    </row>
    <row r="6334" spans="1:20" x14ac:dyDescent="0.3">
      <c r="A6334">
        <v>6333</v>
      </c>
      <c r="B6334" t="s">
        <v>8839</v>
      </c>
      <c r="C6334">
        <f t="shared" si="98"/>
        <v>4</v>
      </c>
      <c r="D6334" s="1">
        <v>42024</v>
      </c>
      <c r="E6334" s="1">
        <v>42030</v>
      </c>
      <c r="F6334" t="s">
        <v>46</v>
      </c>
      <c r="G6334" t="s">
        <v>1656</v>
      </c>
      <c r="H6334" t="s">
        <v>1657</v>
      </c>
      <c r="I6334" t="s">
        <v>22</v>
      </c>
      <c r="J6334" t="s">
        <v>23</v>
      </c>
      <c r="K6334" t="s">
        <v>233</v>
      </c>
      <c r="L6334" t="s">
        <v>234</v>
      </c>
      <c r="M6334">
        <v>48185</v>
      </c>
      <c r="N6334" t="s">
        <v>101</v>
      </c>
      <c r="O6334" t="s">
        <v>3411</v>
      </c>
      <c r="P6334" t="s">
        <v>28</v>
      </c>
      <c r="Q6334" t="s">
        <v>61</v>
      </c>
      <c r="R6334" t="s">
        <v>3412</v>
      </c>
      <c r="S6334">
        <v>14.73</v>
      </c>
      <c r="T6334" s="3"/>
    </row>
    <row r="6335" spans="1:20" x14ac:dyDescent="0.3">
      <c r="A6335">
        <v>6334</v>
      </c>
      <c r="B6335" t="s">
        <v>8839</v>
      </c>
      <c r="C6335">
        <f t="shared" si="98"/>
        <v>4</v>
      </c>
      <c r="D6335" s="1">
        <v>42024</v>
      </c>
      <c r="E6335" s="1">
        <v>42030</v>
      </c>
      <c r="F6335" t="s">
        <v>46</v>
      </c>
      <c r="G6335" t="s">
        <v>1656</v>
      </c>
      <c r="H6335" t="s">
        <v>1657</v>
      </c>
      <c r="I6335" t="s">
        <v>22</v>
      </c>
      <c r="J6335" t="s">
        <v>23</v>
      </c>
      <c r="K6335" t="s">
        <v>233</v>
      </c>
      <c r="L6335" t="s">
        <v>234</v>
      </c>
      <c r="M6335">
        <v>48185</v>
      </c>
      <c r="N6335" t="s">
        <v>101</v>
      </c>
      <c r="O6335" t="s">
        <v>3882</v>
      </c>
      <c r="P6335" t="s">
        <v>42</v>
      </c>
      <c r="Q6335" t="s">
        <v>71</v>
      </c>
      <c r="R6335" t="s">
        <v>1213</v>
      </c>
      <c r="S6335">
        <v>29.7</v>
      </c>
      <c r="T6335" s="3"/>
    </row>
    <row r="6336" spans="1:20" x14ac:dyDescent="0.3">
      <c r="A6336">
        <v>6335</v>
      </c>
      <c r="B6336" t="s">
        <v>8840</v>
      </c>
      <c r="C6336">
        <f t="shared" si="98"/>
        <v>28</v>
      </c>
      <c r="D6336" s="1">
        <v>42196</v>
      </c>
      <c r="E6336" s="1">
        <v>42200</v>
      </c>
      <c r="F6336" t="s">
        <v>46</v>
      </c>
      <c r="G6336" t="s">
        <v>6667</v>
      </c>
      <c r="H6336" t="s">
        <v>6668</v>
      </c>
      <c r="I6336" t="s">
        <v>22</v>
      </c>
      <c r="J6336" t="s">
        <v>23</v>
      </c>
      <c r="K6336" t="s">
        <v>262</v>
      </c>
      <c r="L6336" t="s">
        <v>263</v>
      </c>
      <c r="M6336">
        <v>10011</v>
      </c>
      <c r="N6336" t="s">
        <v>144</v>
      </c>
      <c r="O6336" t="s">
        <v>1250</v>
      </c>
      <c r="P6336" t="s">
        <v>42</v>
      </c>
      <c r="Q6336" t="s">
        <v>86</v>
      </c>
      <c r="R6336" t="s">
        <v>1251</v>
      </c>
      <c r="S6336">
        <v>49.12</v>
      </c>
      <c r="T6336" s="3"/>
    </row>
    <row r="6337" spans="1:20" x14ac:dyDescent="0.3">
      <c r="A6337">
        <v>6336</v>
      </c>
      <c r="B6337" t="s">
        <v>8840</v>
      </c>
      <c r="C6337">
        <f t="shared" si="98"/>
        <v>28</v>
      </c>
      <c r="D6337" s="1">
        <v>42196</v>
      </c>
      <c r="E6337" s="1">
        <v>42200</v>
      </c>
      <c r="F6337" t="s">
        <v>46</v>
      </c>
      <c r="G6337" t="s">
        <v>6667</v>
      </c>
      <c r="H6337" t="s">
        <v>6668</v>
      </c>
      <c r="I6337" t="s">
        <v>22</v>
      </c>
      <c r="J6337" t="s">
        <v>23</v>
      </c>
      <c r="K6337" t="s">
        <v>262</v>
      </c>
      <c r="L6337" t="s">
        <v>263</v>
      </c>
      <c r="M6337">
        <v>10011</v>
      </c>
      <c r="N6337" t="s">
        <v>144</v>
      </c>
      <c r="O6337" t="s">
        <v>4824</v>
      </c>
      <c r="P6337" t="s">
        <v>42</v>
      </c>
      <c r="Q6337" t="s">
        <v>71</v>
      </c>
      <c r="R6337" t="s">
        <v>4825</v>
      </c>
      <c r="S6337">
        <v>18.28</v>
      </c>
      <c r="T6337" s="3"/>
    </row>
    <row r="6338" spans="1:20" x14ac:dyDescent="0.3">
      <c r="A6338">
        <v>6337</v>
      </c>
      <c r="B6338" t="s">
        <v>8841</v>
      </c>
      <c r="C6338">
        <f t="shared" si="98"/>
        <v>35</v>
      </c>
      <c r="D6338" s="1">
        <v>42977</v>
      </c>
      <c r="E6338" s="1">
        <v>42984</v>
      </c>
      <c r="F6338" t="s">
        <v>46</v>
      </c>
      <c r="G6338" t="s">
        <v>6476</v>
      </c>
      <c r="H6338" t="s">
        <v>6477</v>
      </c>
      <c r="I6338" t="s">
        <v>22</v>
      </c>
      <c r="J6338" t="s">
        <v>23</v>
      </c>
      <c r="K6338" t="s">
        <v>38</v>
      </c>
      <c r="L6338" t="s">
        <v>39</v>
      </c>
      <c r="M6338">
        <v>90008</v>
      </c>
      <c r="N6338" t="s">
        <v>40</v>
      </c>
      <c r="O6338" t="s">
        <v>6571</v>
      </c>
      <c r="P6338" t="s">
        <v>28</v>
      </c>
      <c r="Q6338" t="s">
        <v>61</v>
      </c>
      <c r="R6338" t="s">
        <v>6572</v>
      </c>
      <c r="S6338">
        <v>47.04</v>
      </c>
      <c r="T6338" s="3"/>
    </row>
    <row r="6339" spans="1:20" x14ac:dyDescent="0.3">
      <c r="A6339">
        <v>6338</v>
      </c>
      <c r="B6339" t="s">
        <v>8841</v>
      </c>
      <c r="C6339">
        <f t="shared" ref="C6339:C6402" si="99">WEEKNUM(D6339,1)</f>
        <v>35</v>
      </c>
      <c r="D6339" s="1">
        <v>42977</v>
      </c>
      <c r="E6339" s="1">
        <v>42984</v>
      </c>
      <c r="F6339" t="s">
        <v>46</v>
      </c>
      <c r="G6339" t="s">
        <v>6476</v>
      </c>
      <c r="H6339" t="s">
        <v>6477</v>
      </c>
      <c r="I6339" t="s">
        <v>22</v>
      </c>
      <c r="J6339" t="s">
        <v>23</v>
      </c>
      <c r="K6339" t="s">
        <v>38</v>
      </c>
      <c r="L6339" t="s">
        <v>39</v>
      </c>
      <c r="M6339">
        <v>90008</v>
      </c>
      <c r="N6339" t="s">
        <v>40</v>
      </c>
      <c r="O6339" t="s">
        <v>6352</v>
      </c>
      <c r="P6339" t="s">
        <v>67</v>
      </c>
      <c r="Q6339" t="s">
        <v>68</v>
      </c>
      <c r="R6339" t="s">
        <v>6353</v>
      </c>
      <c r="S6339">
        <v>339.96</v>
      </c>
      <c r="T6339" s="3"/>
    </row>
    <row r="6340" spans="1:20" x14ac:dyDescent="0.3">
      <c r="A6340">
        <v>6339</v>
      </c>
      <c r="B6340" t="s">
        <v>8842</v>
      </c>
      <c r="C6340">
        <f t="shared" si="99"/>
        <v>40</v>
      </c>
      <c r="D6340" s="1">
        <v>43378</v>
      </c>
      <c r="E6340" s="1">
        <v>43382</v>
      </c>
      <c r="F6340" t="s">
        <v>46</v>
      </c>
      <c r="G6340" t="s">
        <v>4007</v>
      </c>
      <c r="H6340" t="s">
        <v>4008</v>
      </c>
      <c r="I6340" t="s">
        <v>37</v>
      </c>
      <c r="J6340" t="s">
        <v>23</v>
      </c>
      <c r="K6340" t="s">
        <v>262</v>
      </c>
      <c r="L6340" t="s">
        <v>263</v>
      </c>
      <c r="M6340">
        <v>10035</v>
      </c>
      <c r="N6340" t="s">
        <v>144</v>
      </c>
      <c r="O6340" t="s">
        <v>6460</v>
      </c>
      <c r="P6340" t="s">
        <v>67</v>
      </c>
      <c r="Q6340" t="s">
        <v>68</v>
      </c>
      <c r="R6340" t="s">
        <v>6461</v>
      </c>
      <c r="S6340">
        <v>87.8</v>
      </c>
      <c r="T6340" s="3"/>
    </row>
    <row r="6341" spans="1:20" x14ac:dyDescent="0.3">
      <c r="A6341">
        <v>6340</v>
      </c>
      <c r="B6341" t="s">
        <v>8842</v>
      </c>
      <c r="C6341">
        <f t="shared" si="99"/>
        <v>40</v>
      </c>
      <c r="D6341" s="1">
        <v>43378</v>
      </c>
      <c r="E6341" s="1">
        <v>43382</v>
      </c>
      <c r="F6341" t="s">
        <v>46</v>
      </c>
      <c r="G6341" t="s">
        <v>4007</v>
      </c>
      <c r="H6341" t="s">
        <v>4008</v>
      </c>
      <c r="I6341" t="s">
        <v>37</v>
      </c>
      <c r="J6341" t="s">
        <v>23</v>
      </c>
      <c r="K6341" t="s">
        <v>262</v>
      </c>
      <c r="L6341" t="s">
        <v>263</v>
      </c>
      <c r="M6341">
        <v>10035</v>
      </c>
      <c r="N6341" t="s">
        <v>144</v>
      </c>
      <c r="O6341" t="s">
        <v>3190</v>
      </c>
      <c r="P6341" t="s">
        <v>28</v>
      </c>
      <c r="Q6341" t="s">
        <v>32</v>
      </c>
      <c r="R6341" t="s">
        <v>3191</v>
      </c>
      <c r="S6341">
        <v>221.38200000000001</v>
      </c>
      <c r="T6341" s="3"/>
    </row>
    <row r="6342" spans="1:20" x14ac:dyDescent="0.3">
      <c r="A6342">
        <v>6341</v>
      </c>
      <c r="B6342" t="s">
        <v>8842</v>
      </c>
      <c r="C6342">
        <f t="shared" si="99"/>
        <v>40</v>
      </c>
      <c r="D6342" s="1">
        <v>43378</v>
      </c>
      <c r="E6342" s="1">
        <v>43382</v>
      </c>
      <c r="F6342" t="s">
        <v>46</v>
      </c>
      <c r="G6342" t="s">
        <v>4007</v>
      </c>
      <c r="H6342" t="s">
        <v>4008</v>
      </c>
      <c r="I6342" t="s">
        <v>37</v>
      </c>
      <c r="J6342" t="s">
        <v>23</v>
      </c>
      <c r="K6342" t="s">
        <v>262</v>
      </c>
      <c r="L6342" t="s">
        <v>263</v>
      </c>
      <c r="M6342">
        <v>10035</v>
      </c>
      <c r="N6342" t="s">
        <v>144</v>
      </c>
      <c r="O6342" t="s">
        <v>7382</v>
      </c>
      <c r="P6342" t="s">
        <v>67</v>
      </c>
      <c r="Q6342" t="s">
        <v>680</v>
      </c>
      <c r="R6342" t="s">
        <v>7383</v>
      </c>
      <c r="S6342">
        <v>5199.96</v>
      </c>
      <c r="T6342" s="3"/>
    </row>
    <row r="6343" spans="1:20" x14ac:dyDescent="0.3">
      <c r="A6343">
        <v>6342</v>
      </c>
      <c r="B6343" t="s">
        <v>8843</v>
      </c>
      <c r="C6343">
        <f t="shared" si="99"/>
        <v>53</v>
      </c>
      <c r="D6343" s="1">
        <v>43100</v>
      </c>
      <c r="E6343" s="1">
        <v>43102</v>
      </c>
      <c r="F6343" t="s">
        <v>184</v>
      </c>
      <c r="G6343" t="s">
        <v>4748</v>
      </c>
      <c r="H6343" t="s">
        <v>4749</v>
      </c>
      <c r="I6343" t="s">
        <v>22</v>
      </c>
      <c r="J6343" t="s">
        <v>23</v>
      </c>
      <c r="K6343" t="s">
        <v>2472</v>
      </c>
      <c r="L6343" t="s">
        <v>494</v>
      </c>
      <c r="M6343">
        <v>43130</v>
      </c>
      <c r="N6343" t="s">
        <v>144</v>
      </c>
      <c r="O6343" t="s">
        <v>4668</v>
      </c>
      <c r="P6343" t="s">
        <v>42</v>
      </c>
      <c r="Q6343" t="s">
        <v>55</v>
      </c>
      <c r="R6343" t="s">
        <v>4669</v>
      </c>
      <c r="S6343">
        <v>156.512</v>
      </c>
      <c r="T6343" s="3"/>
    </row>
    <row r="6344" spans="1:20" x14ac:dyDescent="0.3">
      <c r="A6344">
        <v>6343</v>
      </c>
      <c r="B6344" t="s">
        <v>8844</v>
      </c>
      <c r="C6344">
        <f t="shared" si="99"/>
        <v>11</v>
      </c>
      <c r="D6344" s="1">
        <v>42436</v>
      </c>
      <c r="E6344" s="1">
        <v>42439</v>
      </c>
      <c r="F6344" t="s">
        <v>184</v>
      </c>
      <c r="G6344" t="s">
        <v>6144</v>
      </c>
      <c r="H6344" t="s">
        <v>6145</v>
      </c>
      <c r="I6344" t="s">
        <v>98</v>
      </c>
      <c r="J6344" t="s">
        <v>23</v>
      </c>
      <c r="K6344" t="s">
        <v>603</v>
      </c>
      <c r="L6344" t="s">
        <v>241</v>
      </c>
      <c r="M6344">
        <v>19711</v>
      </c>
      <c r="N6344" t="s">
        <v>144</v>
      </c>
      <c r="O6344" t="s">
        <v>991</v>
      </c>
      <c r="P6344" t="s">
        <v>67</v>
      </c>
      <c r="Q6344" t="s">
        <v>157</v>
      </c>
      <c r="R6344" t="s">
        <v>992</v>
      </c>
      <c r="S6344">
        <v>119.85</v>
      </c>
      <c r="T6344" s="3"/>
    </row>
    <row r="6345" spans="1:20" x14ac:dyDescent="0.3">
      <c r="A6345">
        <v>6344</v>
      </c>
      <c r="B6345" t="s">
        <v>8844</v>
      </c>
      <c r="C6345">
        <f t="shared" si="99"/>
        <v>11</v>
      </c>
      <c r="D6345" s="1">
        <v>42436</v>
      </c>
      <c r="E6345" s="1">
        <v>42439</v>
      </c>
      <c r="F6345" t="s">
        <v>184</v>
      </c>
      <c r="G6345" t="s">
        <v>6144</v>
      </c>
      <c r="H6345" t="s">
        <v>6145</v>
      </c>
      <c r="I6345" t="s">
        <v>98</v>
      </c>
      <c r="J6345" t="s">
        <v>23</v>
      </c>
      <c r="K6345" t="s">
        <v>603</v>
      </c>
      <c r="L6345" t="s">
        <v>241</v>
      </c>
      <c r="M6345">
        <v>19711</v>
      </c>
      <c r="N6345" t="s">
        <v>144</v>
      </c>
      <c r="O6345" t="s">
        <v>1335</v>
      </c>
      <c r="P6345" t="s">
        <v>42</v>
      </c>
      <c r="Q6345" t="s">
        <v>71</v>
      </c>
      <c r="R6345" t="s">
        <v>1336</v>
      </c>
      <c r="S6345">
        <v>30.44</v>
      </c>
      <c r="T6345" s="3"/>
    </row>
    <row r="6346" spans="1:20" x14ac:dyDescent="0.3">
      <c r="A6346">
        <v>6345</v>
      </c>
      <c r="B6346" t="s">
        <v>8844</v>
      </c>
      <c r="C6346">
        <f t="shared" si="99"/>
        <v>11</v>
      </c>
      <c r="D6346" s="1">
        <v>42436</v>
      </c>
      <c r="E6346" s="1">
        <v>42439</v>
      </c>
      <c r="F6346" t="s">
        <v>184</v>
      </c>
      <c r="G6346" t="s">
        <v>6144</v>
      </c>
      <c r="H6346" t="s">
        <v>6145</v>
      </c>
      <c r="I6346" t="s">
        <v>98</v>
      </c>
      <c r="J6346" t="s">
        <v>23</v>
      </c>
      <c r="K6346" t="s">
        <v>603</v>
      </c>
      <c r="L6346" t="s">
        <v>241</v>
      </c>
      <c r="M6346">
        <v>19711</v>
      </c>
      <c r="N6346" t="s">
        <v>144</v>
      </c>
      <c r="O6346" t="s">
        <v>3936</v>
      </c>
      <c r="P6346" t="s">
        <v>42</v>
      </c>
      <c r="Q6346" t="s">
        <v>71</v>
      </c>
      <c r="R6346" t="s">
        <v>3937</v>
      </c>
      <c r="S6346">
        <v>69.28</v>
      </c>
      <c r="T6346" s="3"/>
    </row>
    <row r="6347" spans="1:20" x14ac:dyDescent="0.3">
      <c r="A6347">
        <v>6346</v>
      </c>
      <c r="B6347" t="s">
        <v>8844</v>
      </c>
      <c r="C6347">
        <f t="shared" si="99"/>
        <v>11</v>
      </c>
      <c r="D6347" s="1">
        <v>42436</v>
      </c>
      <c r="E6347" s="1">
        <v>42439</v>
      </c>
      <c r="F6347" t="s">
        <v>184</v>
      </c>
      <c r="G6347" t="s">
        <v>6144</v>
      </c>
      <c r="H6347" t="s">
        <v>6145</v>
      </c>
      <c r="I6347" t="s">
        <v>98</v>
      </c>
      <c r="J6347" t="s">
        <v>23</v>
      </c>
      <c r="K6347" t="s">
        <v>603</v>
      </c>
      <c r="L6347" t="s">
        <v>241</v>
      </c>
      <c r="M6347">
        <v>19711</v>
      </c>
      <c r="N6347" t="s">
        <v>144</v>
      </c>
      <c r="O6347" t="s">
        <v>7059</v>
      </c>
      <c r="P6347" t="s">
        <v>67</v>
      </c>
      <c r="Q6347" t="s">
        <v>68</v>
      </c>
      <c r="R6347" t="s">
        <v>7060</v>
      </c>
      <c r="S6347">
        <v>587.97</v>
      </c>
      <c r="T6347" s="3"/>
    </row>
    <row r="6348" spans="1:20" x14ac:dyDescent="0.3">
      <c r="A6348">
        <v>6347</v>
      </c>
      <c r="B6348" t="s">
        <v>8845</v>
      </c>
      <c r="C6348">
        <f t="shared" si="99"/>
        <v>42</v>
      </c>
      <c r="D6348" s="1">
        <v>43393</v>
      </c>
      <c r="E6348" s="1">
        <v>43393</v>
      </c>
      <c r="F6348" t="s">
        <v>1289</v>
      </c>
      <c r="G6348" t="s">
        <v>436</v>
      </c>
      <c r="H6348" t="s">
        <v>437</v>
      </c>
      <c r="I6348" t="s">
        <v>98</v>
      </c>
      <c r="J6348" t="s">
        <v>23</v>
      </c>
      <c r="K6348" t="s">
        <v>262</v>
      </c>
      <c r="L6348" t="s">
        <v>263</v>
      </c>
      <c r="M6348">
        <v>10024</v>
      </c>
      <c r="N6348" t="s">
        <v>144</v>
      </c>
      <c r="O6348" t="s">
        <v>4488</v>
      </c>
      <c r="P6348" t="s">
        <v>42</v>
      </c>
      <c r="Q6348" t="s">
        <v>43</v>
      </c>
      <c r="R6348" t="s">
        <v>4489</v>
      </c>
      <c r="S6348">
        <v>24.55</v>
      </c>
      <c r="T6348" s="3"/>
    </row>
    <row r="6349" spans="1:20" x14ac:dyDescent="0.3">
      <c r="A6349">
        <v>6348</v>
      </c>
      <c r="B6349" t="s">
        <v>8846</v>
      </c>
      <c r="C6349">
        <f t="shared" si="99"/>
        <v>19</v>
      </c>
      <c r="D6349" s="1">
        <v>42491</v>
      </c>
      <c r="E6349" s="1">
        <v>42496</v>
      </c>
      <c r="F6349" t="s">
        <v>46</v>
      </c>
      <c r="G6349" t="s">
        <v>1188</v>
      </c>
      <c r="H6349" t="s">
        <v>1189</v>
      </c>
      <c r="I6349" t="s">
        <v>22</v>
      </c>
      <c r="J6349" t="s">
        <v>23</v>
      </c>
      <c r="K6349" t="s">
        <v>123</v>
      </c>
      <c r="L6349" t="s">
        <v>39</v>
      </c>
      <c r="M6349">
        <v>94109</v>
      </c>
      <c r="N6349" t="s">
        <v>40</v>
      </c>
      <c r="O6349" t="s">
        <v>1335</v>
      </c>
      <c r="P6349" t="s">
        <v>42</v>
      </c>
      <c r="Q6349" t="s">
        <v>71</v>
      </c>
      <c r="R6349" t="s">
        <v>1336</v>
      </c>
      <c r="S6349">
        <v>12.176</v>
      </c>
      <c r="T6349" s="3"/>
    </row>
    <row r="6350" spans="1:20" x14ac:dyDescent="0.3">
      <c r="A6350">
        <v>6349</v>
      </c>
      <c r="B6350" t="s">
        <v>8846</v>
      </c>
      <c r="C6350">
        <f t="shared" si="99"/>
        <v>19</v>
      </c>
      <c r="D6350" s="1">
        <v>42491</v>
      </c>
      <c r="E6350" s="1">
        <v>42496</v>
      </c>
      <c r="F6350" t="s">
        <v>46</v>
      </c>
      <c r="G6350" t="s">
        <v>1188</v>
      </c>
      <c r="H6350" t="s">
        <v>1189</v>
      </c>
      <c r="I6350" t="s">
        <v>22</v>
      </c>
      <c r="J6350" t="s">
        <v>23</v>
      </c>
      <c r="K6350" t="s">
        <v>123</v>
      </c>
      <c r="L6350" t="s">
        <v>39</v>
      </c>
      <c r="M6350">
        <v>94109</v>
      </c>
      <c r="N6350" t="s">
        <v>40</v>
      </c>
      <c r="O6350" t="s">
        <v>1038</v>
      </c>
      <c r="P6350" t="s">
        <v>42</v>
      </c>
      <c r="Q6350" t="s">
        <v>55</v>
      </c>
      <c r="R6350" t="s">
        <v>1039</v>
      </c>
      <c r="S6350">
        <v>37.32</v>
      </c>
      <c r="T6350" s="3"/>
    </row>
    <row r="6351" spans="1:20" x14ac:dyDescent="0.3">
      <c r="A6351">
        <v>6350</v>
      </c>
      <c r="B6351" t="s">
        <v>8846</v>
      </c>
      <c r="C6351">
        <f t="shared" si="99"/>
        <v>19</v>
      </c>
      <c r="D6351" s="1">
        <v>42491</v>
      </c>
      <c r="E6351" s="1">
        <v>42496</v>
      </c>
      <c r="F6351" t="s">
        <v>46</v>
      </c>
      <c r="G6351" t="s">
        <v>1188</v>
      </c>
      <c r="H6351" t="s">
        <v>1189</v>
      </c>
      <c r="I6351" t="s">
        <v>22</v>
      </c>
      <c r="J6351" t="s">
        <v>23</v>
      </c>
      <c r="K6351" t="s">
        <v>123</v>
      </c>
      <c r="L6351" t="s">
        <v>39</v>
      </c>
      <c r="M6351">
        <v>94109</v>
      </c>
      <c r="N6351" t="s">
        <v>40</v>
      </c>
      <c r="O6351" t="s">
        <v>1405</v>
      </c>
      <c r="P6351" t="s">
        <v>42</v>
      </c>
      <c r="Q6351" t="s">
        <v>575</v>
      </c>
      <c r="R6351" t="s">
        <v>1406</v>
      </c>
      <c r="S6351">
        <v>35.06</v>
      </c>
      <c r="T6351" s="3"/>
    </row>
    <row r="6352" spans="1:20" x14ac:dyDescent="0.3">
      <c r="A6352">
        <v>6351</v>
      </c>
      <c r="B6352" t="s">
        <v>8847</v>
      </c>
      <c r="C6352">
        <f t="shared" si="99"/>
        <v>36</v>
      </c>
      <c r="D6352" s="1">
        <v>43346</v>
      </c>
      <c r="E6352" s="1">
        <v>43351</v>
      </c>
      <c r="F6352" t="s">
        <v>46</v>
      </c>
      <c r="G6352" t="s">
        <v>1308</v>
      </c>
      <c r="H6352" t="s">
        <v>1309</v>
      </c>
      <c r="I6352" t="s">
        <v>22</v>
      </c>
      <c r="J6352" t="s">
        <v>23</v>
      </c>
      <c r="K6352" t="s">
        <v>813</v>
      </c>
      <c r="L6352" t="s">
        <v>100</v>
      </c>
      <c r="M6352">
        <v>75217</v>
      </c>
      <c r="N6352" t="s">
        <v>101</v>
      </c>
      <c r="O6352" t="s">
        <v>3124</v>
      </c>
      <c r="P6352" t="s">
        <v>28</v>
      </c>
      <c r="Q6352" t="s">
        <v>61</v>
      </c>
      <c r="R6352" t="s">
        <v>3125</v>
      </c>
      <c r="S6352">
        <v>108.4</v>
      </c>
      <c r="T6352" s="3"/>
    </row>
    <row r="6353" spans="1:20" x14ac:dyDescent="0.3">
      <c r="A6353">
        <v>6352</v>
      </c>
      <c r="B6353" t="s">
        <v>8848</v>
      </c>
      <c r="C6353">
        <f t="shared" si="99"/>
        <v>44</v>
      </c>
      <c r="D6353" s="1">
        <v>43407</v>
      </c>
      <c r="E6353" s="1">
        <v>43412</v>
      </c>
      <c r="F6353" t="s">
        <v>46</v>
      </c>
      <c r="G6353" t="s">
        <v>6063</v>
      </c>
      <c r="H6353" t="s">
        <v>6064</v>
      </c>
      <c r="I6353" t="s">
        <v>37</v>
      </c>
      <c r="J6353" t="s">
        <v>23</v>
      </c>
      <c r="K6353" t="s">
        <v>1419</v>
      </c>
      <c r="L6353" t="s">
        <v>50</v>
      </c>
      <c r="M6353">
        <v>33178</v>
      </c>
      <c r="N6353" t="s">
        <v>26</v>
      </c>
      <c r="O6353" t="s">
        <v>3703</v>
      </c>
      <c r="P6353" t="s">
        <v>67</v>
      </c>
      <c r="Q6353" t="s">
        <v>68</v>
      </c>
      <c r="R6353" t="s">
        <v>3704</v>
      </c>
      <c r="S6353">
        <v>361.37599999999998</v>
      </c>
      <c r="T6353" s="3"/>
    </row>
    <row r="6354" spans="1:20" x14ac:dyDescent="0.3">
      <c r="A6354">
        <v>6353</v>
      </c>
      <c r="B6354" t="s">
        <v>8849</v>
      </c>
      <c r="C6354">
        <f t="shared" si="99"/>
        <v>38</v>
      </c>
      <c r="D6354" s="1">
        <v>42626</v>
      </c>
      <c r="E6354" s="1">
        <v>42632</v>
      </c>
      <c r="F6354" t="s">
        <v>46</v>
      </c>
      <c r="G6354" t="s">
        <v>6081</v>
      </c>
      <c r="H6354" t="s">
        <v>6082</v>
      </c>
      <c r="I6354" t="s">
        <v>22</v>
      </c>
      <c r="J6354" t="s">
        <v>23</v>
      </c>
      <c r="K6354" t="s">
        <v>142</v>
      </c>
      <c r="L6354" t="s">
        <v>143</v>
      </c>
      <c r="M6354">
        <v>19120</v>
      </c>
      <c r="N6354" t="s">
        <v>144</v>
      </c>
      <c r="O6354" t="s">
        <v>4949</v>
      </c>
      <c r="P6354" t="s">
        <v>42</v>
      </c>
      <c r="Q6354" t="s">
        <v>71</v>
      </c>
      <c r="R6354" t="s">
        <v>4950</v>
      </c>
      <c r="S6354">
        <v>2.4119999999999999</v>
      </c>
      <c r="T6354" s="3"/>
    </row>
    <row r="6355" spans="1:20" x14ac:dyDescent="0.3">
      <c r="A6355">
        <v>6354</v>
      </c>
      <c r="B6355" t="s">
        <v>8850</v>
      </c>
      <c r="C6355">
        <f t="shared" si="99"/>
        <v>37</v>
      </c>
      <c r="D6355" s="1">
        <v>42619</v>
      </c>
      <c r="E6355" s="1">
        <v>42625</v>
      </c>
      <c r="F6355" t="s">
        <v>46</v>
      </c>
      <c r="G6355" t="s">
        <v>303</v>
      </c>
      <c r="H6355" t="s">
        <v>304</v>
      </c>
      <c r="I6355" t="s">
        <v>37</v>
      </c>
      <c r="J6355" t="s">
        <v>23</v>
      </c>
      <c r="K6355" t="s">
        <v>262</v>
      </c>
      <c r="L6355" t="s">
        <v>263</v>
      </c>
      <c r="M6355">
        <v>10011</v>
      </c>
      <c r="N6355" t="s">
        <v>144</v>
      </c>
      <c r="O6355" t="s">
        <v>7123</v>
      </c>
      <c r="P6355" t="s">
        <v>42</v>
      </c>
      <c r="Q6355" t="s">
        <v>74</v>
      </c>
      <c r="R6355" t="s">
        <v>7124</v>
      </c>
      <c r="S6355">
        <v>8.39</v>
      </c>
      <c r="T6355" s="3"/>
    </row>
    <row r="6356" spans="1:20" x14ac:dyDescent="0.3">
      <c r="A6356">
        <v>6355</v>
      </c>
      <c r="B6356" t="s">
        <v>8850</v>
      </c>
      <c r="C6356">
        <f t="shared" si="99"/>
        <v>37</v>
      </c>
      <c r="D6356" s="1">
        <v>42619</v>
      </c>
      <c r="E6356" s="1">
        <v>42625</v>
      </c>
      <c r="F6356" t="s">
        <v>46</v>
      </c>
      <c r="G6356" t="s">
        <v>303</v>
      </c>
      <c r="H6356" t="s">
        <v>304</v>
      </c>
      <c r="I6356" t="s">
        <v>37</v>
      </c>
      <c r="J6356" t="s">
        <v>23</v>
      </c>
      <c r="K6356" t="s">
        <v>262</v>
      </c>
      <c r="L6356" t="s">
        <v>263</v>
      </c>
      <c r="M6356">
        <v>10011</v>
      </c>
      <c r="N6356" t="s">
        <v>144</v>
      </c>
      <c r="O6356" t="s">
        <v>3849</v>
      </c>
      <c r="P6356" t="s">
        <v>67</v>
      </c>
      <c r="Q6356" t="s">
        <v>68</v>
      </c>
      <c r="R6356" t="s">
        <v>3850</v>
      </c>
      <c r="S6356">
        <v>337.98</v>
      </c>
      <c r="T6356" s="3"/>
    </row>
    <row r="6357" spans="1:20" x14ac:dyDescent="0.3">
      <c r="A6357">
        <v>6356</v>
      </c>
      <c r="B6357" t="s">
        <v>8851</v>
      </c>
      <c r="C6357">
        <f t="shared" si="99"/>
        <v>41</v>
      </c>
      <c r="D6357" s="1">
        <v>42283</v>
      </c>
      <c r="E6357" s="1">
        <v>42290</v>
      </c>
      <c r="F6357" t="s">
        <v>46</v>
      </c>
      <c r="G6357" t="s">
        <v>4835</v>
      </c>
      <c r="H6357" t="s">
        <v>4836</v>
      </c>
      <c r="I6357" t="s">
        <v>22</v>
      </c>
      <c r="J6357" t="s">
        <v>23</v>
      </c>
      <c r="K6357" t="s">
        <v>142</v>
      </c>
      <c r="L6357" t="s">
        <v>143</v>
      </c>
      <c r="M6357">
        <v>19120</v>
      </c>
      <c r="N6357" t="s">
        <v>144</v>
      </c>
      <c r="O6357" t="s">
        <v>831</v>
      </c>
      <c r="P6357" t="s">
        <v>42</v>
      </c>
      <c r="Q6357" t="s">
        <v>55</v>
      </c>
      <c r="R6357" t="s">
        <v>832</v>
      </c>
      <c r="S6357">
        <v>83.92</v>
      </c>
      <c r="T6357" s="3"/>
    </row>
    <row r="6358" spans="1:20" x14ac:dyDescent="0.3">
      <c r="A6358">
        <v>6357</v>
      </c>
      <c r="B6358" t="s">
        <v>8852</v>
      </c>
      <c r="C6358">
        <f t="shared" si="99"/>
        <v>4</v>
      </c>
      <c r="D6358" s="1">
        <v>43123</v>
      </c>
      <c r="E6358" s="1">
        <v>43128</v>
      </c>
      <c r="F6358" t="s">
        <v>46</v>
      </c>
      <c r="G6358" t="s">
        <v>2421</v>
      </c>
      <c r="H6358" t="s">
        <v>2422</v>
      </c>
      <c r="I6358" t="s">
        <v>37</v>
      </c>
      <c r="J6358" t="s">
        <v>23</v>
      </c>
      <c r="K6358" t="s">
        <v>91</v>
      </c>
      <c r="L6358" t="s">
        <v>92</v>
      </c>
      <c r="M6358">
        <v>98103</v>
      </c>
      <c r="N6358" t="s">
        <v>40</v>
      </c>
      <c r="O6358" t="s">
        <v>4742</v>
      </c>
      <c r="P6358" t="s">
        <v>42</v>
      </c>
      <c r="Q6358" t="s">
        <v>71</v>
      </c>
      <c r="R6358" t="s">
        <v>4743</v>
      </c>
      <c r="S6358">
        <v>19.68</v>
      </c>
      <c r="T6358" s="3"/>
    </row>
    <row r="6359" spans="1:20" x14ac:dyDescent="0.3">
      <c r="A6359">
        <v>6358</v>
      </c>
      <c r="B6359" t="s">
        <v>8852</v>
      </c>
      <c r="C6359">
        <f t="shared" si="99"/>
        <v>4</v>
      </c>
      <c r="D6359" s="1">
        <v>43123</v>
      </c>
      <c r="E6359" s="1">
        <v>43128</v>
      </c>
      <c r="F6359" t="s">
        <v>46</v>
      </c>
      <c r="G6359" t="s">
        <v>2421</v>
      </c>
      <c r="H6359" t="s">
        <v>2422</v>
      </c>
      <c r="I6359" t="s">
        <v>37</v>
      </c>
      <c r="J6359" t="s">
        <v>23</v>
      </c>
      <c r="K6359" t="s">
        <v>91</v>
      </c>
      <c r="L6359" t="s">
        <v>92</v>
      </c>
      <c r="M6359">
        <v>98103</v>
      </c>
      <c r="N6359" t="s">
        <v>40</v>
      </c>
      <c r="O6359" t="s">
        <v>2928</v>
      </c>
      <c r="P6359" t="s">
        <v>42</v>
      </c>
      <c r="Q6359" t="s">
        <v>86</v>
      </c>
      <c r="R6359" t="s">
        <v>2929</v>
      </c>
      <c r="S6359">
        <v>25.92</v>
      </c>
      <c r="T6359" s="3"/>
    </row>
    <row r="6360" spans="1:20" x14ac:dyDescent="0.3">
      <c r="A6360">
        <v>6359</v>
      </c>
      <c r="B6360" t="s">
        <v>8852</v>
      </c>
      <c r="C6360">
        <f t="shared" si="99"/>
        <v>4</v>
      </c>
      <c r="D6360" s="1">
        <v>43123</v>
      </c>
      <c r="E6360" s="1">
        <v>43128</v>
      </c>
      <c r="F6360" t="s">
        <v>46</v>
      </c>
      <c r="G6360" t="s">
        <v>2421</v>
      </c>
      <c r="H6360" t="s">
        <v>2422</v>
      </c>
      <c r="I6360" t="s">
        <v>37</v>
      </c>
      <c r="J6360" t="s">
        <v>23</v>
      </c>
      <c r="K6360" t="s">
        <v>91</v>
      </c>
      <c r="L6360" t="s">
        <v>92</v>
      </c>
      <c r="M6360">
        <v>98103</v>
      </c>
      <c r="N6360" t="s">
        <v>40</v>
      </c>
      <c r="O6360" t="s">
        <v>3979</v>
      </c>
      <c r="P6360" t="s">
        <v>42</v>
      </c>
      <c r="Q6360" t="s">
        <v>86</v>
      </c>
      <c r="R6360" t="s">
        <v>3980</v>
      </c>
      <c r="S6360">
        <v>6.48</v>
      </c>
      <c r="T6360" s="3"/>
    </row>
    <row r="6361" spans="1:20" x14ac:dyDescent="0.3">
      <c r="A6361">
        <v>6360</v>
      </c>
      <c r="B6361" t="s">
        <v>8852</v>
      </c>
      <c r="C6361">
        <f t="shared" si="99"/>
        <v>4</v>
      </c>
      <c r="D6361" s="1">
        <v>43123</v>
      </c>
      <c r="E6361" s="1">
        <v>43128</v>
      </c>
      <c r="F6361" t="s">
        <v>46</v>
      </c>
      <c r="G6361" t="s">
        <v>2421</v>
      </c>
      <c r="H6361" t="s">
        <v>2422</v>
      </c>
      <c r="I6361" t="s">
        <v>37</v>
      </c>
      <c r="J6361" t="s">
        <v>23</v>
      </c>
      <c r="K6361" t="s">
        <v>91</v>
      </c>
      <c r="L6361" t="s">
        <v>92</v>
      </c>
      <c r="M6361">
        <v>98103</v>
      </c>
      <c r="N6361" t="s">
        <v>40</v>
      </c>
      <c r="O6361" t="s">
        <v>8523</v>
      </c>
      <c r="P6361" t="s">
        <v>67</v>
      </c>
      <c r="Q6361" t="s">
        <v>68</v>
      </c>
      <c r="R6361" t="s">
        <v>8524</v>
      </c>
      <c r="S6361">
        <v>86.352000000000004</v>
      </c>
      <c r="T6361" s="3"/>
    </row>
    <row r="6362" spans="1:20" x14ac:dyDescent="0.3">
      <c r="A6362">
        <v>6361</v>
      </c>
      <c r="B6362" t="s">
        <v>8853</v>
      </c>
      <c r="C6362">
        <f t="shared" si="99"/>
        <v>50</v>
      </c>
      <c r="D6362" s="1">
        <v>42714</v>
      </c>
      <c r="E6362" s="1">
        <v>42719</v>
      </c>
      <c r="F6362" t="s">
        <v>46</v>
      </c>
      <c r="G6362" t="s">
        <v>8237</v>
      </c>
      <c r="H6362" t="s">
        <v>8238</v>
      </c>
      <c r="I6362" t="s">
        <v>98</v>
      </c>
      <c r="J6362" t="s">
        <v>23</v>
      </c>
      <c r="K6362" t="s">
        <v>38</v>
      </c>
      <c r="L6362" t="s">
        <v>39</v>
      </c>
      <c r="M6362">
        <v>90032</v>
      </c>
      <c r="N6362" t="s">
        <v>40</v>
      </c>
      <c r="O6362" t="s">
        <v>6242</v>
      </c>
      <c r="P6362" t="s">
        <v>42</v>
      </c>
      <c r="Q6362" t="s">
        <v>64</v>
      </c>
      <c r="R6362" t="s">
        <v>6243</v>
      </c>
      <c r="S6362">
        <v>56.3</v>
      </c>
      <c r="T6362" s="3"/>
    </row>
    <row r="6363" spans="1:20" x14ac:dyDescent="0.3">
      <c r="A6363">
        <v>6362</v>
      </c>
      <c r="B6363" t="s">
        <v>8854</v>
      </c>
      <c r="C6363">
        <f t="shared" si="99"/>
        <v>48</v>
      </c>
      <c r="D6363" s="1">
        <v>42333</v>
      </c>
      <c r="E6363" s="1">
        <v>42338</v>
      </c>
      <c r="F6363" t="s">
        <v>46</v>
      </c>
      <c r="G6363" t="s">
        <v>2816</v>
      </c>
      <c r="H6363" t="s">
        <v>2817</v>
      </c>
      <c r="I6363" t="s">
        <v>22</v>
      </c>
      <c r="J6363" t="s">
        <v>23</v>
      </c>
      <c r="K6363" t="s">
        <v>314</v>
      </c>
      <c r="L6363" t="s">
        <v>416</v>
      </c>
      <c r="M6363">
        <v>97477</v>
      </c>
      <c r="N6363" t="s">
        <v>40</v>
      </c>
      <c r="O6363" t="s">
        <v>6950</v>
      </c>
      <c r="P6363" t="s">
        <v>42</v>
      </c>
      <c r="Q6363" t="s">
        <v>64</v>
      </c>
      <c r="R6363" t="s">
        <v>6951</v>
      </c>
      <c r="S6363">
        <v>51.015999999999998</v>
      </c>
      <c r="T6363" s="3"/>
    </row>
    <row r="6364" spans="1:20" x14ac:dyDescent="0.3">
      <c r="A6364">
        <v>6363</v>
      </c>
      <c r="B6364" t="s">
        <v>8855</v>
      </c>
      <c r="C6364">
        <f t="shared" si="99"/>
        <v>47</v>
      </c>
      <c r="D6364" s="1">
        <v>43425</v>
      </c>
      <c r="E6364" s="1">
        <v>43429</v>
      </c>
      <c r="F6364" t="s">
        <v>46</v>
      </c>
      <c r="G6364" t="s">
        <v>2003</v>
      </c>
      <c r="H6364" t="s">
        <v>2004</v>
      </c>
      <c r="I6364" t="s">
        <v>22</v>
      </c>
      <c r="J6364" t="s">
        <v>23</v>
      </c>
      <c r="K6364" t="s">
        <v>8856</v>
      </c>
      <c r="L6364" t="s">
        <v>92</v>
      </c>
      <c r="M6364">
        <v>98059</v>
      </c>
      <c r="N6364" t="s">
        <v>40</v>
      </c>
      <c r="O6364" t="s">
        <v>1723</v>
      </c>
      <c r="P6364" t="s">
        <v>42</v>
      </c>
      <c r="Q6364" t="s">
        <v>71</v>
      </c>
      <c r="R6364" t="s">
        <v>1724</v>
      </c>
      <c r="S6364">
        <v>150.80000000000001</v>
      </c>
      <c r="T6364" s="3"/>
    </row>
    <row r="6365" spans="1:20" x14ac:dyDescent="0.3">
      <c r="A6365">
        <v>6364</v>
      </c>
      <c r="B6365" t="s">
        <v>8855</v>
      </c>
      <c r="C6365">
        <f t="shared" si="99"/>
        <v>47</v>
      </c>
      <c r="D6365" s="1">
        <v>43425</v>
      </c>
      <c r="E6365" s="1">
        <v>43429</v>
      </c>
      <c r="F6365" t="s">
        <v>46</v>
      </c>
      <c r="G6365" t="s">
        <v>2003</v>
      </c>
      <c r="H6365" t="s">
        <v>2004</v>
      </c>
      <c r="I6365" t="s">
        <v>22</v>
      </c>
      <c r="J6365" t="s">
        <v>23</v>
      </c>
      <c r="K6365" t="s">
        <v>8856</v>
      </c>
      <c r="L6365" t="s">
        <v>92</v>
      </c>
      <c r="M6365">
        <v>98059</v>
      </c>
      <c r="N6365" t="s">
        <v>40</v>
      </c>
      <c r="O6365" t="s">
        <v>8857</v>
      </c>
      <c r="P6365" t="s">
        <v>67</v>
      </c>
      <c r="Q6365" t="s">
        <v>680</v>
      </c>
      <c r="R6365" t="s">
        <v>8858</v>
      </c>
      <c r="S6365">
        <v>1039.992</v>
      </c>
      <c r="T6365" s="3"/>
    </row>
    <row r="6366" spans="1:20" x14ac:dyDescent="0.3">
      <c r="A6366">
        <v>6365</v>
      </c>
      <c r="B6366" t="s">
        <v>8855</v>
      </c>
      <c r="C6366">
        <f t="shared" si="99"/>
        <v>47</v>
      </c>
      <c r="D6366" s="1">
        <v>43425</v>
      </c>
      <c r="E6366" s="1">
        <v>43429</v>
      </c>
      <c r="F6366" t="s">
        <v>46</v>
      </c>
      <c r="G6366" t="s">
        <v>2003</v>
      </c>
      <c r="H6366" t="s">
        <v>2004</v>
      </c>
      <c r="I6366" t="s">
        <v>22</v>
      </c>
      <c r="J6366" t="s">
        <v>23</v>
      </c>
      <c r="K6366" t="s">
        <v>8856</v>
      </c>
      <c r="L6366" t="s">
        <v>92</v>
      </c>
      <c r="M6366">
        <v>98059</v>
      </c>
      <c r="N6366" t="s">
        <v>40</v>
      </c>
      <c r="O6366" t="s">
        <v>8017</v>
      </c>
      <c r="P6366" t="s">
        <v>42</v>
      </c>
      <c r="Q6366" t="s">
        <v>86</v>
      </c>
      <c r="R6366" t="s">
        <v>8018</v>
      </c>
      <c r="S6366">
        <v>51.84</v>
      </c>
      <c r="T6366" s="3"/>
    </row>
    <row r="6367" spans="1:20" x14ac:dyDescent="0.3">
      <c r="A6367">
        <v>6366</v>
      </c>
      <c r="B6367" t="s">
        <v>8859</v>
      </c>
      <c r="C6367">
        <f t="shared" si="99"/>
        <v>14</v>
      </c>
      <c r="D6367" s="1">
        <v>43194</v>
      </c>
      <c r="E6367" s="1">
        <v>43195</v>
      </c>
      <c r="F6367" t="s">
        <v>184</v>
      </c>
      <c r="G6367" t="s">
        <v>2352</v>
      </c>
      <c r="H6367" t="s">
        <v>2353</v>
      </c>
      <c r="I6367" t="s">
        <v>98</v>
      </c>
      <c r="J6367" t="s">
        <v>23</v>
      </c>
      <c r="K6367" t="s">
        <v>262</v>
      </c>
      <c r="L6367" t="s">
        <v>263</v>
      </c>
      <c r="M6367">
        <v>10009</v>
      </c>
      <c r="N6367" t="s">
        <v>144</v>
      </c>
      <c r="O6367" t="s">
        <v>8860</v>
      </c>
      <c r="P6367" t="s">
        <v>67</v>
      </c>
      <c r="Q6367" t="s">
        <v>68</v>
      </c>
      <c r="R6367" t="s">
        <v>8861</v>
      </c>
      <c r="S6367">
        <v>41.22</v>
      </c>
      <c r="T6367" s="3"/>
    </row>
    <row r="6368" spans="1:20" x14ac:dyDescent="0.3">
      <c r="A6368">
        <v>6367</v>
      </c>
      <c r="B6368" t="s">
        <v>8859</v>
      </c>
      <c r="C6368">
        <f t="shared" si="99"/>
        <v>14</v>
      </c>
      <c r="D6368" s="1">
        <v>43194</v>
      </c>
      <c r="E6368" s="1">
        <v>43195</v>
      </c>
      <c r="F6368" t="s">
        <v>184</v>
      </c>
      <c r="G6368" t="s">
        <v>2352</v>
      </c>
      <c r="H6368" t="s">
        <v>2353</v>
      </c>
      <c r="I6368" t="s">
        <v>98</v>
      </c>
      <c r="J6368" t="s">
        <v>23</v>
      </c>
      <c r="K6368" t="s">
        <v>262</v>
      </c>
      <c r="L6368" t="s">
        <v>263</v>
      </c>
      <c r="M6368">
        <v>10009</v>
      </c>
      <c r="N6368" t="s">
        <v>144</v>
      </c>
      <c r="O6368" t="s">
        <v>1064</v>
      </c>
      <c r="P6368" t="s">
        <v>42</v>
      </c>
      <c r="Q6368" t="s">
        <v>575</v>
      </c>
      <c r="R6368" t="s">
        <v>1065</v>
      </c>
      <c r="S6368">
        <v>240.37</v>
      </c>
      <c r="T6368" s="3"/>
    </row>
    <row r="6369" spans="1:20" x14ac:dyDescent="0.3">
      <c r="A6369">
        <v>6368</v>
      </c>
      <c r="B6369" t="s">
        <v>8859</v>
      </c>
      <c r="C6369">
        <f t="shared" si="99"/>
        <v>14</v>
      </c>
      <c r="D6369" s="1">
        <v>43194</v>
      </c>
      <c r="E6369" s="1">
        <v>43195</v>
      </c>
      <c r="F6369" t="s">
        <v>184</v>
      </c>
      <c r="G6369" t="s">
        <v>2352</v>
      </c>
      <c r="H6369" t="s">
        <v>2353</v>
      </c>
      <c r="I6369" t="s">
        <v>98</v>
      </c>
      <c r="J6369" t="s">
        <v>23</v>
      </c>
      <c r="K6369" t="s">
        <v>262</v>
      </c>
      <c r="L6369" t="s">
        <v>263</v>
      </c>
      <c r="M6369">
        <v>10009</v>
      </c>
      <c r="N6369" t="s">
        <v>144</v>
      </c>
      <c r="O6369" t="s">
        <v>1849</v>
      </c>
      <c r="P6369" t="s">
        <v>67</v>
      </c>
      <c r="Q6369" t="s">
        <v>68</v>
      </c>
      <c r="R6369" t="s">
        <v>1850</v>
      </c>
      <c r="S6369">
        <v>119.02</v>
      </c>
      <c r="T6369" s="3"/>
    </row>
    <row r="6370" spans="1:20" x14ac:dyDescent="0.3">
      <c r="A6370">
        <v>6369</v>
      </c>
      <c r="B6370" t="s">
        <v>8862</v>
      </c>
      <c r="C6370">
        <f t="shared" si="99"/>
        <v>20</v>
      </c>
      <c r="D6370" s="1">
        <v>43239</v>
      </c>
      <c r="E6370" s="1">
        <v>43244</v>
      </c>
      <c r="F6370" t="s">
        <v>46</v>
      </c>
      <c r="G6370" t="s">
        <v>1675</v>
      </c>
      <c r="H6370" t="s">
        <v>1676</v>
      </c>
      <c r="I6370" t="s">
        <v>22</v>
      </c>
      <c r="J6370" t="s">
        <v>23</v>
      </c>
      <c r="K6370" t="s">
        <v>627</v>
      </c>
      <c r="L6370" t="s">
        <v>39</v>
      </c>
      <c r="M6370">
        <v>95123</v>
      </c>
      <c r="N6370" t="s">
        <v>40</v>
      </c>
      <c r="O6370" t="s">
        <v>4806</v>
      </c>
      <c r="P6370" t="s">
        <v>42</v>
      </c>
      <c r="Q6370" t="s">
        <v>71</v>
      </c>
      <c r="R6370" t="s">
        <v>4807</v>
      </c>
      <c r="S6370">
        <v>133.12</v>
      </c>
      <c r="T6370" s="3"/>
    </row>
    <row r="6371" spans="1:20" x14ac:dyDescent="0.3">
      <c r="A6371">
        <v>6370</v>
      </c>
      <c r="B6371" t="s">
        <v>8863</v>
      </c>
      <c r="C6371">
        <f t="shared" si="99"/>
        <v>40</v>
      </c>
      <c r="D6371" s="1">
        <v>43011</v>
      </c>
      <c r="E6371" s="1">
        <v>43015</v>
      </c>
      <c r="F6371" t="s">
        <v>46</v>
      </c>
      <c r="G6371" t="s">
        <v>7267</v>
      </c>
      <c r="H6371" t="s">
        <v>7268</v>
      </c>
      <c r="I6371" t="s">
        <v>37</v>
      </c>
      <c r="J6371" t="s">
        <v>23</v>
      </c>
      <c r="K6371" t="s">
        <v>756</v>
      </c>
      <c r="L6371" t="s">
        <v>100</v>
      </c>
      <c r="M6371">
        <v>75051</v>
      </c>
      <c r="N6371" t="s">
        <v>101</v>
      </c>
      <c r="O6371" t="s">
        <v>1137</v>
      </c>
      <c r="P6371" t="s">
        <v>28</v>
      </c>
      <c r="Q6371" t="s">
        <v>61</v>
      </c>
      <c r="R6371" t="s">
        <v>1138</v>
      </c>
      <c r="S6371">
        <v>38.08</v>
      </c>
      <c r="T6371" s="3"/>
    </row>
    <row r="6372" spans="1:20" x14ac:dyDescent="0.3">
      <c r="A6372">
        <v>6371</v>
      </c>
      <c r="B6372" t="s">
        <v>8864</v>
      </c>
      <c r="C6372">
        <f t="shared" si="99"/>
        <v>47</v>
      </c>
      <c r="D6372" s="1">
        <v>43060</v>
      </c>
      <c r="E6372" s="1">
        <v>43060</v>
      </c>
      <c r="F6372" t="s">
        <v>1289</v>
      </c>
      <c r="G6372" t="s">
        <v>3792</v>
      </c>
      <c r="H6372" t="s">
        <v>3793</v>
      </c>
      <c r="I6372" t="s">
        <v>98</v>
      </c>
      <c r="J6372" t="s">
        <v>23</v>
      </c>
      <c r="K6372" t="s">
        <v>262</v>
      </c>
      <c r="L6372" t="s">
        <v>263</v>
      </c>
      <c r="M6372">
        <v>10009</v>
      </c>
      <c r="N6372" t="s">
        <v>144</v>
      </c>
      <c r="O6372" t="s">
        <v>6581</v>
      </c>
      <c r="P6372" t="s">
        <v>28</v>
      </c>
      <c r="Q6372" t="s">
        <v>29</v>
      </c>
      <c r="R6372" t="s">
        <v>6582</v>
      </c>
      <c r="S6372">
        <v>113.568</v>
      </c>
      <c r="T6372" s="3"/>
    </row>
    <row r="6373" spans="1:20" x14ac:dyDescent="0.3">
      <c r="A6373">
        <v>6372</v>
      </c>
      <c r="B6373" t="s">
        <v>8865</v>
      </c>
      <c r="C6373">
        <f t="shared" si="99"/>
        <v>40</v>
      </c>
      <c r="D6373" s="1">
        <v>43376</v>
      </c>
      <c r="E6373" s="1">
        <v>43378</v>
      </c>
      <c r="F6373" t="s">
        <v>19</v>
      </c>
      <c r="G6373" t="s">
        <v>2131</v>
      </c>
      <c r="H6373" t="s">
        <v>2132</v>
      </c>
      <c r="I6373" t="s">
        <v>98</v>
      </c>
      <c r="J6373" t="s">
        <v>23</v>
      </c>
      <c r="K6373" t="s">
        <v>262</v>
      </c>
      <c r="L6373" t="s">
        <v>263</v>
      </c>
      <c r="M6373">
        <v>10009</v>
      </c>
      <c r="N6373" t="s">
        <v>144</v>
      </c>
      <c r="O6373" t="s">
        <v>479</v>
      </c>
      <c r="P6373" t="s">
        <v>28</v>
      </c>
      <c r="Q6373" t="s">
        <v>61</v>
      </c>
      <c r="R6373" t="s">
        <v>480</v>
      </c>
      <c r="S6373">
        <v>83.92</v>
      </c>
      <c r="T6373" s="3"/>
    </row>
    <row r="6374" spans="1:20" x14ac:dyDescent="0.3">
      <c r="A6374">
        <v>6373</v>
      </c>
      <c r="B6374" t="s">
        <v>8865</v>
      </c>
      <c r="C6374">
        <f t="shared" si="99"/>
        <v>40</v>
      </c>
      <c r="D6374" s="1">
        <v>43376</v>
      </c>
      <c r="E6374" s="1">
        <v>43378</v>
      </c>
      <c r="F6374" t="s">
        <v>19</v>
      </c>
      <c r="G6374" t="s">
        <v>2131</v>
      </c>
      <c r="H6374" t="s">
        <v>2132</v>
      </c>
      <c r="I6374" t="s">
        <v>98</v>
      </c>
      <c r="J6374" t="s">
        <v>23</v>
      </c>
      <c r="K6374" t="s">
        <v>262</v>
      </c>
      <c r="L6374" t="s">
        <v>263</v>
      </c>
      <c r="M6374">
        <v>10009</v>
      </c>
      <c r="N6374" t="s">
        <v>144</v>
      </c>
      <c r="O6374" t="s">
        <v>3100</v>
      </c>
      <c r="P6374" t="s">
        <v>42</v>
      </c>
      <c r="Q6374" t="s">
        <v>64</v>
      </c>
      <c r="R6374" t="s">
        <v>3101</v>
      </c>
      <c r="S6374">
        <v>6.63</v>
      </c>
      <c r="T6374" s="3"/>
    </row>
    <row r="6375" spans="1:20" x14ac:dyDescent="0.3">
      <c r="A6375">
        <v>6374</v>
      </c>
      <c r="B6375" t="s">
        <v>8865</v>
      </c>
      <c r="C6375">
        <f t="shared" si="99"/>
        <v>40</v>
      </c>
      <c r="D6375" s="1">
        <v>43376</v>
      </c>
      <c r="E6375" s="1">
        <v>43378</v>
      </c>
      <c r="F6375" t="s">
        <v>19</v>
      </c>
      <c r="G6375" t="s">
        <v>2131</v>
      </c>
      <c r="H6375" t="s">
        <v>2132</v>
      </c>
      <c r="I6375" t="s">
        <v>98</v>
      </c>
      <c r="J6375" t="s">
        <v>23</v>
      </c>
      <c r="K6375" t="s">
        <v>262</v>
      </c>
      <c r="L6375" t="s">
        <v>263</v>
      </c>
      <c r="M6375">
        <v>10009</v>
      </c>
      <c r="N6375" t="s">
        <v>144</v>
      </c>
      <c r="O6375" t="s">
        <v>2707</v>
      </c>
      <c r="P6375" t="s">
        <v>67</v>
      </c>
      <c r="Q6375" t="s">
        <v>157</v>
      </c>
      <c r="R6375" t="s">
        <v>2708</v>
      </c>
      <c r="S6375">
        <v>371.97</v>
      </c>
      <c r="T6375" s="3"/>
    </row>
    <row r="6376" spans="1:20" x14ac:dyDescent="0.3">
      <c r="A6376">
        <v>6375</v>
      </c>
      <c r="B6376" t="s">
        <v>8866</v>
      </c>
      <c r="C6376">
        <f t="shared" si="99"/>
        <v>18</v>
      </c>
      <c r="D6376" s="1">
        <v>42123</v>
      </c>
      <c r="E6376" s="1">
        <v>42127</v>
      </c>
      <c r="F6376" t="s">
        <v>46</v>
      </c>
      <c r="G6376" t="s">
        <v>1345</v>
      </c>
      <c r="H6376" t="s">
        <v>1346</v>
      </c>
      <c r="I6376" t="s">
        <v>37</v>
      </c>
      <c r="J6376" t="s">
        <v>23</v>
      </c>
      <c r="K6376" t="s">
        <v>330</v>
      </c>
      <c r="L6376" t="s">
        <v>331</v>
      </c>
      <c r="M6376">
        <v>38109</v>
      </c>
      <c r="N6376" t="s">
        <v>26</v>
      </c>
      <c r="O6376" t="s">
        <v>2557</v>
      </c>
      <c r="P6376" t="s">
        <v>28</v>
      </c>
      <c r="Q6376" t="s">
        <v>32</v>
      </c>
      <c r="R6376" t="s">
        <v>2558</v>
      </c>
      <c r="S6376">
        <v>561.58399999999995</v>
      </c>
      <c r="T6376" s="3"/>
    </row>
    <row r="6377" spans="1:20" x14ac:dyDescent="0.3">
      <c r="A6377">
        <v>6376</v>
      </c>
      <c r="B6377" t="s">
        <v>8866</v>
      </c>
      <c r="C6377">
        <f t="shared" si="99"/>
        <v>18</v>
      </c>
      <c r="D6377" s="1">
        <v>42123</v>
      </c>
      <c r="E6377" s="1">
        <v>42127</v>
      </c>
      <c r="F6377" t="s">
        <v>46</v>
      </c>
      <c r="G6377" t="s">
        <v>1345</v>
      </c>
      <c r="H6377" t="s">
        <v>1346</v>
      </c>
      <c r="I6377" t="s">
        <v>37</v>
      </c>
      <c r="J6377" t="s">
        <v>23</v>
      </c>
      <c r="K6377" t="s">
        <v>330</v>
      </c>
      <c r="L6377" t="s">
        <v>331</v>
      </c>
      <c r="M6377">
        <v>38109</v>
      </c>
      <c r="N6377" t="s">
        <v>26</v>
      </c>
      <c r="O6377" t="s">
        <v>1400</v>
      </c>
      <c r="P6377" t="s">
        <v>42</v>
      </c>
      <c r="Q6377" t="s">
        <v>55</v>
      </c>
      <c r="R6377" t="s">
        <v>1401</v>
      </c>
      <c r="S6377">
        <v>99.92</v>
      </c>
      <c r="T6377" s="3"/>
    </row>
    <row r="6378" spans="1:20" x14ac:dyDescent="0.3">
      <c r="A6378">
        <v>6377</v>
      </c>
      <c r="B6378" t="s">
        <v>8867</v>
      </c>
      <c r="C6378">
        <f t="shared" si="99"/>
        <v>40</v>
      </c>
      <c r="D6378" s="1">
        <v>43015</v>
      </c>
      <c r="E6378" s="1">
        <v>43018</v>
      </c>
      <c r="F6378" t="s">
        <v>184</v>
      </c>
      <c r="G6378" t="s">
        <v>5156</v>
      </c>
      <c r="H6378" t="s">
        <v>5157</v>
      </c>
      <c r="I6378" t="s">
        <v>98</v>
      </c>
      <c r="J6378" t="s">
        <v>23</v>
      </c>
      <c r="K6378" t="s">
        <v>142</v>
      </c>
      <c r="L6378" t="s">
        <v>143</v>
      </c>
      <c r="M6378">
        <v>19143</v>
      </c>
      <c r="N6378" t="s">
        <v>144</v>
      </c>
      <c r="O6378" t="s">
        <v>388</v>
      </c>
      <c r="P6378" t="s">
        <v>42</v>
      </c>
      <c r="Q6378" t="s">
        <v>43</v>
      </c>
      <c r="R6378" t="s">
        <v>389</v>
      </c>
      <c r="S6378">
        <v>4.9279999999999999</v>
      </c>
      <c r="T6378" s="3"/>
    </row>
    <row r="6379" spans="1:20" x14ac:dyDescent="0.3">
      <c r="A6379">
        <v>6378</v>
      </c>
      <c r="B6379" t="s">
        <v>8868</v>
      </c>
      <c r="C6379">
        <f t="shared" si="99"/>
        <v>50</v>
      </c>
      <c r="D6379" s="1">
        <v>43084</v>
      </c>
      <c r="E6379" s="1">
        <v>43091</v>
      </c>
      <c r="F6379" t="s">
        <v>46</v>
      </c>
      <c r="G6379" t="s">
        <v>4679</v>
      </c>
      <c r="H6379" t="s">
        <v>4680</v>
      </c>
      <c r="I6379" t="s">
        <v>22</v>
      </c>
      <c r="J6379" t="s">
        <v>23</v>
      </c>
      <c r="K6379" t="s">
        <v>38</v>
      </c>
      <c r="L6379" t="s">
        <v>39</v>
      </c>
      <c r="M6379">
        <v>90004</v>
      </c>
      <c r="N6379" t="s">
        <v>40</v>
      </c>
      <c r="O6379" t="s">
        <v>5066</v>
      </c>
      <c r="P6379" t="s">
        <v>28</v>
      </c>
      <c r="Q6379" t="s">
        <v>61</v>
      </c>
      <c r="R6379" t="s">
        <v>5067</v>
      </c>
      <c r="S6379">
        <v>14.76</v>
      </c>
      <c r="T6379" s="3"/>
    </row>
    <row r="6380" spans="1:20" x14ac:dyDescent="0.3">
      <c r="A6380">
        <v>6379</v>
      </c>
      <c r="B6380" t="s">
        <v>8869</v>
      </c>
      <c r="C6380">
        <f t="shared" si="99"/>
        <v>15</v>
      </c>
      <c r="D6380" s="1">
        <v>43200</v>
      </c>
      <c r="E6380" s="1">
        <v>43204</v>
      </c>
      <c r="F6380" t="s">
        <v>46</v>
      </c>
      <c r="G6380" t="s">
        <v>7676</v>
      </c>
      <c r="H6380" t="s">
        <v>7677</v>
      </c>
      <c r="I6380" t="s">
        <v>98</v>
      </c>
      <c r="J6380" t="s">
        <v>23</v>
      </c>
      <c r="K6380" t="s">
        <v>7710</v>
      </c>
      <c r="L6380" t="s">
        <v>745</v>
      </c>
      <c r="M6380">
        <v>6708</v>
      </c>
      <c r="N6380" t="s">
        <v>144</v>
      </c>
      <c r="O6380" t="s">
        <v>1595</v>
      </c>
      <c r="P6380" t="s">
        <v>67</v>
      </c>
      <c r="Q6380" t="s">
        <v>157</v>
      </c>
      <c r="R6380" t="s">
        <v>1596</v>
      </c>
      <c r="S6380">
        <v>99.99</v>
      </c>
      <c r="T6380" s="3"/>
    </row>
    <row r="6381" spans="1:20" x14ac:dyDescent="0.3">
      <c r="A6381">
        <v>6380</v>
      </c>
      <c r="B6381" t="s">
        <v>8869</v>
      </c>
      <c r="C6381">
        <f t="shared" si="99"/>
        <v>15</v>
      </c>
      <c r="D6381" s="1">
        <v>43200</v>
      </c>
      <c r="E6381" s="1">
        <v>43204</v>
      </c>
      <c r="F6381" t="s">
        <v>46</v>
      </c>
      <c r="G6381" t="s">
        <v>7676</v>
      </c>
      <c r="H6381" t="s">
        <v>7677</v>
      </c>
      <c r="I6381" t="s">
        <v>98</v>
      </c>
      <c r="J6381" t="s">
        <v>23</v>
      </c>
      <c r="K6381" t="s">
        <v>7710</v>
      </c>
      <c r="L6381" t="s">
        <v>745</v>
      </c>
      <c r="M6381">
        <v>6708</v>
      </c>
      <c r="N6381" t="s">
        <v>144</v>
      </c>
      <c r="O6381" t="s">
        <v>5202</v>
      </c>
      <c r="P6381" t="s">
        <v>42</v>
      </c>
      <c r="Q6381" t="s">
        <v>55</v>
      </c>
      <c r="R6381" t="s">
        <v>5203</v>
      </c>
      <c r="S6381">
        <v>286.14999999999998</v>
      </c>
      <c r="T6381" s="3"/>
    </row>
    <row r="6382" spans="1:20" x14ac:dyDescent="0.3">
      <c r="A6382">
        <v>6381</v>
      </c>
      <c r="B6382" t="s">
        <v>8870</v>
      </c>
      <c r="C6382">
        <f t="shared" si="99"/>
        <v>15</v>
      </c>
      <c r="D6382" s="1">
        <v>42102</v>
      </c>
      <c r="E6382" s="1">
        <v>42107</v>
      </c>
      <c r="F6382" t="s">
        <v>46</v>
      </c>
      <c r="G6382" t="s">
        <v>4029</v>
      </c>
      <c r="H6382" t="s">
        <v>4030</v>
      </c>
      <c r="I6382" t="s">
        <v>98</v>
      </c>
      <c r="J6382" t="s">
        <v>23</v>
      </c>
      <c r="K6382" t="s">
        <v>8031</v>
      </c>
      <c r="L6382" t="s">
        <v>306</v>
      </c>
      <c r="M6382">
        <v>85224</v>
      </c>
      <c r="N6382" t="s">
        <v>40</v>
      </c>
      <c r="O6382" t="s">
        <v>6416</v>
      </c>
      <c r="P6382" t="s">
        <v>42</v>
      </c>
      <c r="Q6382" t="s">
        <v>265</v>
      </c>
      <c r="R6382" t="s">
        <v>6417</v>
      </c>
      <c r="S6382">
        <v>49.792000000000002</v>
      </c>
      <c r="T6382" s="3"/>
    </row>
    <row r="6383" spans="1:20" x14ac:dyDescent="0.3">
      <c r="A6383">
        <v>6382</v>
      </c>
      <c r="B6383" t="s">
        <v>8871</v>
      </c>
      <c r="C6383">
        <f t="shared" si="99"/>
        <v>13</v>
      </c>
      <c r="D6383" s="1">
        <v>42823</v>
      </c>
      <c r="E6383" s="1">
        <v>42827</v>
      </c>
      <c r="F6383" t="s">
        <v>46</v>
      </c>
      <c r="G6383" t="s">
        <v>1554</v>
      </c>
      <c r="H6383" t="s">
        <v>1555</v>
      </c>
      <c r="I6383" t="s">
        <v>22</v>
      </c>
      <c r="J6383" t="s">
        <v>23</v>
      </c>
      <c r="K6383" t="s">
        <v>314</v>
      </c>
      <c r="L6383" t="s">
        <v>494</v>
      </c>
      <c r="M6383">
        <v>45503</v>
      </c>
      <c r="N6383" t="s">
        <v>144</v>
      </c>
      <c r="O6383" t="s">
        <v>2233</v>
      </c>
      <c r="P6383" t="s">
        <v>28</v>
      </c>
      <c r="Q6383" t="s">
        <v>29</v>
      </c>
      <c r="R6383" t="s">
        <v>2234</v>
      </c>
      <c r="S6383">
        <v>299.97500000000002</v>
      </c>
      <c r="T6383" s="3"/>
    </row>
    <row r="6384" spans="1:20" x14ac:dyDescent="0.3">
      <c r="A6384">
        <v>6383</v>
      </c>
      <c r="B6384" t="s">
        <v>8871</v>
      </c>
      <c r="C6384">
        <f t="shared" si="99"/>
        <v>13</v>
      </c>
      <c r="D6384" s="1">
        <v>42823</v>
      </c>
      <c r="E6384" s="1">
        <v>42827</v>
      </c>
      <c r="F6384" t="s">
        <v>46</v>
      </c>
      <c r="G6384" t="s">
        <v>1554</v>
      </c>
      <c r="H6384" t="s">
        <v>1555</v>
      </c>
      <c r="I6384" t="s">
        <v>22</v>
      </c>
      <c r="J6384" t="s">
        <v>23</v>
      </c>
      <c r="K6384" t="s">
        <v>314</v>
      </c>
      <c r="L6384" t="s">
        <v>494</v>
      </c>
      <c r="M6384">
        <v>45503</v>
      </c>
      <c r="N6384" t="s">
        <v>144</v>
      </c>
      <c r="O6384" t="s">
        <v>5428</v>
      </c>
      <c r="P6384" t="s">
        <v>67</v>
      </c>
      <c r="Q6384" t="s">
        <v>68</v>
      </c>
      <c r="R6384" t="s">
        <v>5429</v>
      </c>
      <c r="S6384">
        <v>158.376</v>
      </c>
      <c r="T6384" s="3"/>
    </row>
    <row r="6385" spans="1:20" x14ac:dyDescent="0.3">
      <c r="A6385">
        <v>6384</v>
      </c>
      <c r="B6385" t="s">
        <v>8872</v>
      </c>
      <c r="C6385">
        <f t="shared" si="99"/>
        <v>3</v>
      </c>
      <c r="D6385" s="1">
        <v>43115</v>
      </c>
      <c r="E6385" s="1">
        <v>43118</v>
      </c>
      <c r="F6385" t="s">
        <v>184</v>
      </c>
      <c r="G6385" t="s">
        <v>5566</v>
      </c>
      <c r="H6385" t="s">
        <v>5567</v>
      </c>
      <c r="I6385" t="s">
        <v>22</v>
      </c>
      <c r="J6385" t="s">
        <v>23</v>
      </c>
      <c r="K6385" t="s">
        <v>1236</v>
      </c>
      <c r="L6385" t="s">
        <v>100</v>
      </c>
      <c r="M6385">
        <v>78745</v>
      </c>
      <c r="N6385" t="s">
        <v>101</v>
      </c>
      <c r="O6385" t="s">
        <v>3131</v>
      </c>
      <c r="P6385" t="s">
        <v>42</v>
      </c>
      <c r="Q6385" t="s">
        <v>71</v>
      </c>
      <c r="R6385" t="s">
        <v>3132</v>
      </c>
      <c r="S6385">
        <v>32.783999999999999</v>
      </c>
      <c r="T6385" s="3"/>
    </row>
    <row r="6386" spans="1:20" x14ac:dyDescent="0.3">
      <c r="A6386">
        <v>6385</v>
      </c>
      <c r="B6386" t="s">
        <v>8872</v>
      </c>
      <c r="C6386">
        <f t="shared" si="99"/>
        <v>3</v>
      </c>
      <c r="D6386" s="1">
        <v>43115</v>
      </c>
      <c r="E6386" s="1">
        <v>43118</v>
      </c>
      <c r="F6386" t="s">
        <v>184</v>
      </c>
      <c r="G6386" t="s">
        <v>5566</v>
      </c>
      <c r="H6386" t="s">
        <v>5567</v>
      </c>
      <c r="I6386" t="s">
        <v>22</v>
      </c>
      <c r="J6386" t="s">
        <v>23</v>
      </c>
      <c r="K6386" t="s">
        <v>1236</v>
      </c>
      <c r="L6386" t="s">
        <v>100</v>
      </c>
      <c r="M6386">
        <v>78745</v>
      </c>
      <c r="N6386" t="s">
        <v>101</v>
      </c>
      <c r="O6386" t="s">
        <v>1017</v>
      </c>
      <c r="P6386" t="s">
        <v>67</v>
      </c>
      <c r="Q6386" t="s">
        <v>157</v>
      </c>
      <c r="R6386" t="s">
        <v>1018</v>
      </c>
      <c r="S6386">
        <v>47.984000000000002</v>
      </c>
      <c r="T6386" s="3"/>
    </row>
    <row r="6387" spans="1:20" x14ac:dyDescent="0.3">
      <c r="A6387">
        <v>6386</v>
      </c>
      <c r="B6387" t="s">
        <v>8872</v>
      </c>
      <c r="C6387">
        <f t="shared" si="99"/>
        <v>3</v>
      </c>
      <c r="D6387" s="1">
        <v>43115</v>
      </c>
      <c r="E6387" s="1">
        <v>43118</v>
      </c>
      <c r="F6387" t="s">
        <v>184</v>
      </c>
      <c r="G6387" t="s">
        <v>5566</v>
      </c>
      <c r="H6387" t="s">
        <v>5567</v>
      </c>
      <c r="I6387" t="s">
        <v>22</v>
      </c>
      <c r="J6387" t="s">
        <v>23</v>
      </c>
      <c r="K6387" t="s">
        <v>1236</v>
      </c>
      <c r="L6387" t="s">
        <v>100</v>
      </c>
      <c r="M6387">
        <v>78745</v>
      </c>
      <c r="N6387" t="s">
        <v>101</v>
      </c>
      <c r="O6387" t="s">
        <v>7041</v>
      </c>
      <c r="P6387" t="s">
        <v>67</v>
      </c>
      <c r="Q6387" t="s">
        <v>157</v>
      </c>
      <c r="R6387" t="s">
        <v>7042</v>
      </c>
      <c r="S6387">
        <v>62.591999999999999</v>
      </c>
      <c r="T6387" s="3"/>
    </row>
    <row r="6388" spans="1:20" x14ac:dyDescent="0.3">
      <c r="A6388">
        <v>6387</v>
      </c>
      <c r="B6388" t="s">
        <v>8872</v>
      </c>
      <c r="C6388">
        <f t="shared" si="99"/>
        <v>3</v>
      </c>
      <c r="D6388" s="1">
        <v>43115</v>
      </c>
      <c r="E6388" s="1">
        <v>43118</v>
      </c>
      <c r="F6388" t="s">
        <v>184</v>
      </c>
      <c r="G6388" t="s">
        <v>5566</v>
      </c>
      <c r="H6388" t="s">
        <v>5567</v>
      </c>
      <c r="I6388" t="s">
        <v>22</v>
      </c>
      <c r="J6388" t="s">
        <v>23</v>
      </c>
      <c r="K6388" t="s">
        <v>1236</v>
      </c>
      <c r="L6388" t="s">
        <v>100</v>
      </c>
      <c r="M6388">
        <v>78745</v>
      </c>
      <c r="N6388" t="s">
        <v>101</v>
      </c>
      <c r="O6388" t="s">
        <v>1597</v>
      </c>
      <c r="P6388" t="s">
        <v>42</v>
      </c>
      <c r="Q6388" t="s">
        <v>71</v>
      </c>
      <c r="R6388" t="s">
        <v>1598</v>
      </c>
      <c r="S6388">
        <v>4.2759999999999998</v>
      </c>
      <c r="T6388" s="3"/>
    </row>
    <row r="6389" spans="1:20" x14ac:dyDescent="0.3">
      <c r="A6389">
        <v>6388</v>
      </c>
      <c r="B6389" t="s">
        <v>8873</v>
      </c>
      <c r="C6389">
        <f t="shared" si="99"/>
        <v>5</v>
      </c>
      <c r="D6389" s="1">
        <v>42034</v>
      </c>
      <c r="E6389" s="1">
        <v>42039</v>
      </c>
      <c r="F6389" t="s">
        <v>46</v>
      </c>
      <c r="G6389" t="s">
        <v>1370</v>
      </c>
      <c r="H6389" t="s">
        <v>1371</v>
      </c>
      <c r="I6389" t="s">
        <v>22</v>
      </c>
      <c r="J6389" t="s">
        <v>23</v>
      </c>
      <c r="K6389" t="s">
        <v>878</v>
      </c>
      <c r="L6389" t="s">
        <v>234</v>
      </c>
      <c r="M6389">
        <v>48234</v>
      </c>
      <c r="N6389" t="s">
        <v>101</v>
      </c>
      <c r="O6389" t="s">
        <v>2031</v>
      </c>
      <c r="P6389" t="s">
        <v>42</v>
      </c>
      <c r="Q6389" t="s">
        <v>86</v>
      </c>
      <c r="R6389" t="s">
        <v>2032</v>
      </c>
      <c r="S6389">
        <v>10.56</v>
      </c>
      <c r="T6389" s="3"/>
    </row>
    <row r="6390" spans="1:20" x14ac:dyDescent="0.3">
      <c r="A6390">
        <v>6389</v>
      </c>
      <c r="B6390" t="s">
        <v>8873</v>
      </c>
      <c r="C6390">
        <f t="shared" si="99"/>
        <v>5</v>
      </c>
      <c r="D6390" s="1">
        <v>42034</v>
      </c>
      <c r="E6390" s="1">
        <v>42039</v>
      </c>
      <c r="F6390" t="s">
        <v>46</v>
      </c>
      <c r="G6390" t="s">
        <v>1370</v>
      </c>
      <c r="H6390" t="s">
        <v>1371</v>
      </c>
      <c r="I6390" t="s">
        <v>22</v>
      </c>
      <c r="J6390" t="s">
        <v>23</v>
      </c>
      <c r="K6390" t="s">
        <v>878</v>
      </c>
      <c r="L6390" t="s">
        <v>234</v>
      </c>
      <c r="M6390">
        <v>48234</v>
      </c>
      <c r="N6390" t="s">
        <v>101</v>
      </c>
      <c r="O6390" t="s">
        <v>682</v>
      </c>
      <c r="P6390" t="s">
        <v>42</v>
      </c>
      <c r="Q6390" t="s">
        <v>55</v>
      </c>
      <c r="R6390" t="s">
        <v>683</v>
      </c>
      <c r="S6390">
        <v>229.94</v>
      </c>
      <c r="T6390" s="3"/>
    </row>
    <row r="6391" spans="1:20" x14ac:dyDescent="0.3">
      <c r="A6391">
        <v>6390</v>
      </c>
      <c r="B6391" t="s">
        <v>8874</v>
      </c>
      <c r="C6391">
        <f t="shared" si="99"/>
        <v>7</v>
      </c>
      <c r="D6391" s="1">
        <v>42407</v>
      </c>
      <c r="E6391" s="1">
        <v>42411</v>
      </c>
      <c r="F6391" t="s">
        <v>46</v>
      </c>
      <c r="G6391" t="s">
        <v>3861</v>
      </c>
      <c r="H6391" t="s">
        <v>3862</v>
      </c>
      <c r="I6391" t="s">
        <v>37</v>
      </c>
      <c r="J6391" t="s">
        <v>23</v>
      </c>
      <c r="K6391" t="s">
        <v>314</v>
      </c>
      <c r="L6391" t="s">
        <v>315</v>
      </c>
      <c r="M6391">
        <v>22153</v>
      </c>
      <c r="N6391" t="s">
        <v>26</v>
      </c>
      <c r="O6391" t="s">
        <v>2469</v>
      </c>
      <c r="P6391" t="s">
        <v>42</v>
      </c>
      <c r="Q6391" t="s">
        <v>169</v>
      </c>
      <c r="R6391" t="s">
        <v>2470</v>
      </c>
      <c r="S6391">
        <v>311.14999999999998</v>
      </c>
      <c r="T6391" s="3"/>
    </row>
    <row r="6392" spans="1:20" x14ac:dyDescent="0.3">
      <c r="A6392">
        <v>6391</v>
      </c>
      <c r="B6392" t="s">
        <v>8874</v>
      </c>
      <c r="C6392">
        <f t="shared" si="99"/>
        <v>7</v>
      </c>
      <c r="D6392" s="1">
        <v>42407</v>
      </c>
      <c r="E6392" s="1">
        <v>42411</v>
      </c>
      <c r="F6392" t="s">
        <v>46</v>
      </c>
      <c r="G6392" t="s">
        <v>3861</v>
      </c>
      <c r="H6392" t="s">
        <v>3862</v>
      </c>
      <c r="I6392" t="s">
        <v>37</v>
      </c>
      <c r="J6392" t="s">
        <v>23</v>
      </c>
      <c r="K6392" t="s">
        <v>314</v>
      </c>
      <c r="L6392" t="s">
        <v>315</v>
      </c>
      <c r="M6392">
        <v>22153</v>
      </c>
      <c r="N6392" t="s">
        <v>26</v>
      </c>
      <c r="O6392" t="s">
        <v>916</v>
      </c>
      <c r="P6392" t="s">
        <v>42</v>
      </c>
      <c r="Q6392" t="s">
        <v>86</v>
      </c>
      <c r="R6392" t="s">
        <v>917</v>
      </c>
      <c r="S6392">
        <v>12.96</v>
      </c>
      <c r="T6392" s="3"/>
    </row>
    <row r="6393" spans="1:20" x14ac:dyDescent="0.3">
      <c r="A6393">
        <v>6392</v>
      </c>
      <c r="B6393" t="s">
        <v>8875</v>
      </c>
      <c r="C6393">
        <f t="shared" si="99"/>
        <v>50</v>
      </c>
      <c r="D6393" s="1">
        <v>43083</v>
      </c>
      <c r="E6393" s="1">
        <v>43088</v>
      </c>
      <c r="F6393" t="s">
        <v>46</v>
      </c>
      <c r="G6393" t="s">
        <v>107</v>
      </c>
      <c r="H6393" t="s">
        <v>108</v>
      </c>
      <c r="I6393" t="s">
        <v>22</v>
      </c>
      <c r="J6393" t="s">
        <v>23</v>
      </c>
      <c r="K6393" t="s">
        <v>262</v>
      </c>
      <c r="L6393" t="s">
        <v>263</v>
      </c>
      <c r="M6393">
        <v>10011</v>
      </c>
      <c r="N6393" t="s">
        <v>144</v>
      </c>
      <c r="O6393" t="s">
        <v>6330</v>
      </c>
      <c r="P6393" t="s">
        <v>42</v>
      </c>
      <c r="Q6393" t="s">
        <v>86</v>
      </c>
      <c r="R6393" t="s">
        <v>6331</v>
      </c>
      <c r="S6393">
        <v>14.62</v>
      </c>
      <c r="T6393" s="3"/>
    </row>
    <row r="6394" spans="1:20" x14ac:dyDescent="0.3">
      <c r="A6394">
        <v>6393</v>
      </c>
      <c r="B6394" t="s">
        <v>8875</v>
      </c>
      <c r="C6394">
        <f t="shared" si="99"/>
        <v>50</v>
      </c>
      <c r="D6394" s="1">
        <v>43083</v>
      </c>
      <c r="E6394" s="1">
        <v>43088</v>
      </c>
      <c r="F6394" t="s">
        <v>46</v>
      </c>
      <c r="G6394" t="s">
        <v>107</v>
      </c>
      <c r="H6394" t="s">
        <v>108</v>
      </c>
      <c r="I6394" t="s">
        <v>22</v>
      </c>
      <c r="J6394" t="s">
        <v>23</v>
      </c>
      <c r="K6394" t="s">
        <v>262</v>
      </c>
      <c r="L6394" t="s">
        <v>263</v>
      </c>
      <c r="M6394">
        <v>10011</v>
      </c>
      <c r="N6394" t="s">
        <v>144</v>
      </c>
      <c r="O6394" t="s">
        <v>4762</v>
      </c>
      <c r="P6394" t="s">
        <v>42</v>
      </c>
      <c r="Q6394" t="s">
        <v>43</v>
      </c>
      <c r="R6394" t="s">
        <v>4763</v>
      </c>
      <c r="S6394">
        <v>5.76</v>
      </c>
      <c r="T6394" s="3"/>
    </row>
    <row r="6395" spans="1:20" x14ac:dyDescent="0.3">
      <c r="A6395">
        <v>6394</v>
      </c>
      <c r="B6395" t="s">
        <v>8875</v>
      </c>
      <c r="C6395">
        <f t="shared" si="99"/>
        <v>50</v>
      </c>
      <c r="D6395" s="1">
        <v>43083</v>
      </c>
      <c r="E6395" s="1">
        <v>43088</v>
      </c>
      <c r="F6395" t="s">
        <v>46</v>
      </c>
      <c r="G6395" t="s">
        <v>107</v>
      </c>
      <c r="H6395" t="s">
        <v>108</v>
      </c>
      <c r="I6395" t="s">
        <v>22</v>
      </c>
      <c r="J6395" t="s">
        <v>23</v>
      </c>
      <c r="K6395" t="s">
        <v>262</v>
      </c>
      <c r="L6395" t="s">
        <v>263</v>
      </c>
      <c r="M6395">
        <v>10011</v>
      </c>
      <c r="N6395" t="s">
        <v>144</v>
      </c>
      <c r="O6395" t="s">
        <v>495</v>
      </c>
      <c r="P6395" t="s">
        <v>42</v>
      </c>
      <c r="Q6395" t="s">
        <v>265</v>
      </c>
      <c r="R6395" t="s">
        <v>496</v>
      </c>
      <c r="S6395">
        <v>21.48</v>
      </c>
      <c r="T6395" s="3"/>
    </row>
    <row r="6396" spans="1:20" x14ac:dyDescent="0.3">
      <c r="A6396">
        <v>6395</v>
      </c>
      <c r="B6396" t="s">
        <v>8875</v>
      </c>
      <c r="C6396">
        <f t="shared" si="99"/>
        <v>50</v>
      </c>
      <c r="D6396" s="1">
        <v>43083</v>
      </c>
      <c r="E6396" s="1">
        <v>43088</v>
      </c>
      <c r="F6396" t="s">
        <v>46</v>
      </c>
      <c r="G6396" t="s">
        <v>107</v>
      </c>
      <c r="H6396" t="s">
        <v>108</v>
      </c>
      <c r="I6396" t="s">
        <v>22</v>
      </c>
      <c r="J6396" t="s">
        <v>23</v>
      </c>
      <c r="K6396" t="s">
        <v>262</v>
      </c>
      <c r="L6396" t="s">
        <v>263</v>
      </c>
      <c r="M6396">
        <v>10011</v>
      </c>
      <c r="N6396" t="s">
        <v>144</v>
      </c>
      <c r="O6396" t="s">
        <v>4261</v>
      </c>
      <c r="P6396" t="s">
        <v>28</v>
      </c>
      <c r="Q6396" t="s">
        <v>61</v>
      </c>
      <c r="R6396" t="s">
        <v>4262</v>
      </c>
      <c r="S6396">
        <v>396.92</v>
      </c>
      <c r="T6396" s="3"/>
    </row>
    <row r="6397" spans="1:20" x14ac:dyDescent="0.3">
      <c r="A6397">
        <v>6396</v>
      </c>
      <c r="B6397" t="s">
        <v>8875</v>
      </c>
      <c r="C6397">
        <f t="shared" si="99"/>
        <v>50</v>
      </c>
      <c r="D6397" s="1">
        <v>43083</v>
      </c>
      <c r="E6397" s="1">
        <v>43088</v>
      </c>
      <c r="F6397" t="s">
        <v>46</v>
      </c>
      <c r="G6397" t="s">
        <v>107</v>
      </c>
      <c r="H6397" t="s">
        <v>108</v>
      </c>
      <c r="I6397" t="s">
        <v>22</v>
      </c>
      <c r="J6397" t="s">
        <v>23</v>
      </c>
      <c r="K6397" t="s">
        <v>262</v>
      </c>
      <c r="L6397" t="s">
        <v>263</v>
      </c>
      <c r="M6397">
        <v>10011</v>
      </c>
      <c r="N6397" t="s">
        <v>144</v>
      </c>
      <c r="O6397" t="s">
        <v>1766</v>
      </c>
      <c r="P6397" t="s">
        <v>42</v>
      </c>
      <c r="Q6397" t="s">
        <v>55</v>
      </c>
      <c r="R6397" t="s">
        <v>1767</v>
      </c>
      <c r="S6397">
        <v>17.149999999999999</v>
      </c>
      <c r="T6397" s="3"/>
    </row>
    <row r="6398" spans="1:20" x14ac:dyDescent="0.3">
      <c r="A6398">
        <v>6397</v>
      </c>
      <c r="B6398" t="s">
        <v>8875</v>
      </c>
      <c r="C6398">
        <f t="shared" si="99"/>
        <v>50</v>
      </c>
      <c r="D6398" s="1">
        <v>43083</v>
      </c>
      <c r="E6398" s="1">
        <v>43088</v>
      </c>
      <c r="F6398" t="s">
        <v>46</v>
      </c>
      <c r="G6398" t="s">
        <v>107</v>
      </c>
      <c r="H6398" t="s">
        <v>108</v>
      </c>
      <c r="I6398" t="s">
        <v>22</v>
      </c>
      <c r="J6398" t="s">
        <v>23</v>
      </c>
      <c r="K6398" t="s">
        <v>262</v>
      </c>
      <c r="L6398" t="s">
        <v>263</v>
      </c>
      <c r="M6398">
        <v>10011</v>
      </c>
      <c r="N6398" t="s">
        <v>144</v>
      </c>
      <c r="O6398" t="s">
        <v>8876</v>
      </c>
      <c r="P6398" t="s">
        <v>42</v>
      </c>
      <c r="Q6398" t="s">
        <v>71</v>
      </c>
      <c r="R6398" t="s">
        <v>8877</v>
      </c>
      <c r="S6398">
        <v>23.12</v>
      </c>
      <c r="T6398" s="3"/>
    </row>
    <row r="6399" spans="1:20" x14ac:dyDescent="0.3">
      <c r="A6399">
        <v>6398</v>
      </c>
      <c r="B6399" t="s">
        <v>8878</v>
      </c>
      <c r="C6399">
        <f t="shared" si="99"/>
        <v>44</v>
      </c>
      <c r="D6399" s="1">
        <v>43404</v>
      </c>
      <c r="E6399" s="1">
        <v>43408</v>
      </c>
      <c r="F6399" t="s">
        <v>46</v>
      </c>
      <c r="G6399" t="s">
        <v>5008</v>
      </c>
      <c r="H6399" t="s">
        <v>5009</v>
      </c>
      <c r="I6399" t="s">
        <v>98</v>
      </c>
      <c r="J6399" t="s">
        <v>23</v>
      </c>
      <c r="K6399" t="s">
        <v>813</v>
      </c>
      <c r="L6399" t="s">
        <v>100</v>
      </c>
      <c r="M6399">
        <v>75217</v>
      </c>
      <c r="N6399" t="s">
        <v>101</v>
      </c>
      <c r="O6399" t="s">
        <v>1113</v>
      </c>
      <c r="P6399" t="s">
        <v>42</v>
      </c>
      <c r="Q6399" t="s">
        <v>64</v>
      </c>
      <c r="R6399" t="s">
        <v>1114</v>
      </c>
      <c r="S6399">
        <v>5.2480000000000002</v>
      </c>
      <c r="T6399" s="3"/>
    </row>
    <row r="6400" spans="1:20" x14ac:dyDescent="0.3">
      <c r="A6400">
        <v>6399</v>
      </c>
      <c r="B6400" t="s">
        <v>8879</v>
      </c>
      <c r="C6400">
        <f t="shared" si="99"/>
        <v>32</v>
      </c>
      <c r="D6400" s="1">
        <v>43318</v>
      </c>
      <c r="E6400" s="1">
        <v>43324</v>
      </c>
      <c r="F6400" t="s">
        <v>46</v>
      </c>
      <c r="G6400" t="s">
        <v>391</v>
      </c>
      <c r="H6400" t="s">
        <v>392</v>
      </c>
      <c r="I6400" t="s">
        <v>98</v>
      </c>
      <c r="J6400" t="s">
        <v>23</v>
      </c>
      <c r="K6400" t="s">
        <v>83</v>
      </c>
      <c r="L6400" t="s">
        <v>2697</v>
      </c>
      <c r="M6400">
        <v>3301</v>
      </c>
      <c r="N6400" t="s">
        <v>144</v>
      </c>
      <c r="O6400" t="s">
        <v>5821</v>
      </c>
      <c r="P6400" t="s">
        <v>67</v>
      </c>
      <c r="Q6400" t="s">
        <v>68</v>
      </c>
      <c r="R6400" t="s">
        <v>5822</v>
      </c>
      <c r="S6400">
        <v>824.95</v>
      </c>
      <c r="T6400" s="3"/>
    </row>
    <row r="6401" spans="1:20" x14ac:dyDescent="0.3">
      <c r="A6401">
        <v>6400</v>
      </c>
      <c r="B6401" t="s">
        <v>8879</v>
      </c>
      <c r="C6401">
        <f t="shared" si="99"/>
        <v>32</v>
      </c>
      <c r="D6401" s="1">
        <v>43318</v>
      </c>
      <c r="E6401" s="1">
        <v>43324</v>
      </c>
      <c r="F6401" t="s">
        <v>46</v>
      </c>
      <c r="G6401" t="s">
        <v>391</v>
      </c>
      <c r="H6401" t="s">
        <v>392</v>
      </c>
      <c r="I6401" t="s">
        <v>98</v>
      </c>
      <c r="J6401" t="s">
        <v>23</v>
      </c>
      <c r="K6401" t="s">
        <v>83</v>
      </c>
      <c r="L6401" t="s">
        <v>2697</v>
      </c>
      <c r="M6401">
        <v>3301</v>
      </c>
      <c r="N6401" t="s">
        <v>144</v>
      </c>
      <c r="O6401" t="s">
        <v>4121</v>
      </c>
      <c r="P6401" t="s">
        <v>42</v>
      </c>
      <c r="Q6401" t="s">
        <v>43</v>
      </c>
      <c r="R6401" t="s">
        <v>4122</v>
      </c>
      <c r="S6401">
        <v>24.64</v>
      </c>
      <c r="T6401" s="3"/>
    </row>
    <row r="6402" spans="1:20" x14ac:dyDescent="0.3">
      <c r="A6402">
        <v>6401</v>
      </c>
      <c r="B6402" t="s">
        <v>8879</v>
      </c>
      <c r="C6402">
        <f t="shared" si="99"/>
        <v>32</v>
      </c>
      <c r="D6402" s="1">
        <v>43318</v>
      </c>
      <c r="E6402" s="1">
        <v>43324</v>
      </c>
      <c r="F6402" t="s">
        <v>46</v>
      </c>
      <c r="G6402" t="s">
        <v>391</v>
      </c>
      <c r="H6402" t="s">
        <v>392</v>
      </c>
      <c r="I6402" t="s">
        <v>98</v>
      </c>
      <c r="J6402" t="s">
        <v>23</v>
      </c>
      <c r="K6402" t="s">
        <v>83</v>
      </c>
      <c r="L6402" t="s">
        <v>2697</v>
      </c>
      <c r="M6402">
        <v>3301</v>
      </c>
      <c r="N6402" t="s">
        <v>144</v>
      </c>
      <c r="O6402" t="s">
        <v>486</v>
      </c>
      <c r="P6402" t="s">
        <v>42</v>
      </c>
      <c r="Q6402" t="s">
        <v>64</v>
      </c>
      <c r="R6402" t="s">
        <v>487</v>
      </c>
      <c r="S6402">
        <v>227.88</v>
      </c>
      <c r="T6402" s="3"/>
    </row>
    <row r="6403" spans="1:20" x14ac:dyDescent="0.3">
      <c r="A6403">
        <v>6402</v>
      </c>
      <c r="B6403" t="s">
        <v>8880</v>
      </c>
      <c r="C6403">
        <f t="shared" ref="C6403:C6466" si="100">WEEKNUM(D6403,1)</f>
        <v>22</v>
      </c>
      <c r="D6403" s="1">
        <v>43250</v>
      </c>
      <c r="E6403" s="1">
        <v>43251</v>
      </c>
      <c r="F6403" t="s">
        <v>184</v>
      </c>
      <c r="G6403" t="s">
        <v>1970</v>
      </c>
      <c r="H6403" t="s">
        <v>1971</v>
      </c>
      <c r="I6403" t="s">
        <v>22</v>
      </c>
      <c r="J6403" t="s">
        <v>23</v>
      </c>
      <c r="K6403" t="s">
        <v>4273</v>
      </c>
      <c r="L6403" t="s">
        <v>734</v>
      </c>
      <c r="M6403">
        <v>70506</v>
      </c>
      <c r="N6403" t="s">
        <v>26</v>
      </c>
      <c r="O6403" t="s">
        <v>4477</v>
      </c>
      <c r="P6403" t="s">
        <v>28</v>
      </c>
      <c r="Q6403" t="s">
        <v>29</v>
      </c>
      <c r="R6403" t="s">
        <v>4478</v>
      </c>
      <c r="S6403">
        <v>241.96</v>
      </c>
      <c r="T6403" s="3"/>
    </row>
    <row r="6404" spans="1:20" x14ac:dyDescent="0.3">
      <c r="A6404">
        <v>6403</v>
      </c>
      <c r="B6404" t="s">
        <v>8880</v>
      </c>
      <c r="C6404">
        <f t="shared" si="100"/>
        <v>22</v>
      </c>
      <c r="D6404" s="1">
        <v>43250</v>
      </c>
      <c r="E6404" s="1">
        <v>43251</v>
      </c>
      <c r="F6404" t="s">
        <v>184</v>
      </c>
      <c r="G6404" t="s">
        <v>1970</v>
      </c>
      <c r="H6404" t="s">
        <v>1971</v>
      </c>
      <c r="I6404" t="s">
        <v>22</v>
      </c>
      <c r="J6404" t="s">
        <v>23</v>
      </c>
      <c r="K6404" t="s">
        <v>4273</v>
      </c>
      <c r="L6404" t="s">
        <v>734</v>
      </c>
      <c r="M6404">
        <v>70506</v>
      </c>
      <c r="N6404" t="s">
        <v>26</v>
      </c>
      <c r="O6404" t="s">
        <v>4238</v>
      </c>
      <c r="P6404" t="s">
        <v>42</v>
      </c>
      <c r="Q6404" t="s">
        <v>71</v>
      </c>
      <c r="R6404" t="s">
        <v>4239</v>
      </c>
      <c r="S6404">
        <v>3.89</v>
      </c>
      <c r="T6404" s="3"/>
    </row>
    <row r="6405" spans="1:20" x14ac:dyDescent="0.3">
      <c r="A6405">
        <v>6404</v>
      </c>
      <c r="B6405" t="s">
        <v>8880</v>
      </c>
      <c r="C6405">
        <f t="shared" si="100"/>
        <v>22</v>
      </c>
      <c r="D6405" s="1">
        <v>43250</v>
      </c>
      <c r="E6405" s="1">
        <v>43251</v>
      </c>
      <c r="F6405" t="s">
        <v>184</v>
      </c>
      <c r="G6405" t="s">
        <v>1970</v>
      </c>
      <c r="H6405" t="s">
        <v>1971</v>
      </c>
      <c r="I6405" t="s">
        <v>22</v>
      </c>
      <c r="J6405" t="s">
        <v>23</v>
      </c>
      <c r="K6405" t="s">
        <v>4273</v>
      </c>
      <c r="L6405" t="s">
        <v>734</v>
      </c>
      <c r="M6405">
        <v>70506</v>
      </c>
      <c r="N6405" t="s">
        <v>26</v>
      </c>
      <c r="O6405" t="s">
        <v>6830</v>
      </c>
      <c r="P6405" t="s">
        <v>28</v>
      </c>
      <c r="Q6405" t="s">
        <v>61</v>
      </c>
      <c r="R6405" t="s">
        <v>6831</v>
      </c>
      <c r="S6405">
        <v>8.01</v>
      </c>
      <c r="T6405" s="3"/>
    </row>
    <row r="6406" spans="1:20" x14ac:dyDescent="0.3">
      <c r="A6406">
        <v>6405</v>
      </c>
      <c r="B6406" t="s">
        <v>8881</v>
      </c>
      <c r="C6406">
        <f t="shared" si="100"/>
        <v>49</v>
      </c>
      <c r="D6406" s="1">
        <v>42704</v>
      </c>
      <c r="E6406" s="1">
        <v>42709</v>
      </c>
      <c r="F6406" t="s">
        <v>46</v>
      </c>
      <c r="G6406" t="s">
        <v>4473</v>
      </c>
      <c r="H6406" t="s">
        <v>4474</v>
      </c>
      <c r="I6406" t="s">
        <v>22</v>
      </c>
      <c r="J6406" t="s">
        <v>23</v>
      </c>
      <c r="K6406" t="s">
        <v>4593</v>
      </c>
      <c r="L6406" t="s">
        <v>84</v>
      </c>
      <c r="M6406">
        <v>27604</v>
      </c>
      <c r="N6406" t="s">
        <v>26</v>
      </c>
      <c r="O6406" t="s">
        <v>4786</v>
      </c>
      <c r="P6406" t="s">
        <v>67</v>
      </c>
      <c r="Q6406" t="s">
        <v>68</v>
      </c>
      <c r="R6406" t="s">
        <v>4787</v>
      </c>
      <c r="S6406">
        <v>177.48</v>
      </c>
      <c r="T6406" s="3"/>
    </row>
    <row r="6407" spans="1:20" x14ac:dyDescent="0.3">
      <c r="A6407">
        <v>6406</v>
      </c>
      <c r="B6407" t="s">
        <v>8882</v>
      </c>
      <c r="C6407">
        <f t="shared" si="100"/>
        <v>35</v>
      </c>
      <c r="D6407" s="1">
        <v>43343</v>
      </c>
      <c r="E6407" s="1">
        <v>43345</v>
      </c>
      <c r="F6407" t="s">
        <v>19</v>
      </c>
      <c r="G6407" t="s">
        <v>2548</v>
      </c>
      <c r="H6407" t="s">
        <v>2549</v>
      </c>
      <c r="I6407" t="s">
        <v>37</v>
      </c>
      <c r="J6407" t="s">
        <v>23</v>
      </c>
      <c r="K6407" t="s">
        <v>4681</v>
      </c>
      <c r="L6407" t="s">
        <v>92</v>
      </c>
      <c r="M6407">
        <v>99207</v>
      </c>
      <c r="N6407" t="s">
        <v>40</v>
      </c>
      <c r="O6407" t="s">
        <v>1589</v>
      </c>
      <c r="P6407" t="s">
        <v>28</v>
      </c>
      <c r="Q6407" t="s">
        <v>32</v>
      </c>
      <c r="R6407" t="s">
        <v>1590</v>
      </c>
      <c r="S6407">
        <v>569.56799999999998</v>
      </c>
      <c r="T6407" s="3"/>
    </row>
    <row r="6408" spans="1:20" x14ac:dyDescent="0.3">
      <c r="A6408">
        <v>6407</v>
      </c>
      <c r="B6408" t="s">
        <v>8882</v>
      </c>
      <c r="C6408">
        <f t="shared" si="100"/>
        <v>35</v>
      </c>
      <c r="D6408" s="1">
        <v>43343</v>
      </c>
      <c r="E6408" s="1">
        <v>43345</v>
      </c>
      <c r="F6408" t="s">
        <v>19</v>
      </c>
      <c r="G6408" t="s">
        <v>2548</v>
      </c>
      <c r="H6408" t="s">
        <v>2549</v>
      </c>
      <c r="I6408" t="s">
        <v>37</v>
      </c>
      <c r="J6408" t="s">
        <v>23</v>
      </c>
      <c r="K6408" t="s">
        <v>4681</v>
      </c>
      <c r="L6408" t="s">
        <v>92</v>
      </c>
      <c r="M6408">
        <v>99207</v>
      </c>
      <c r="N6408" t="s">
        <v>40</v>
      </c>
      <c r="O6408" t="s">
        <v>364</v>
      </c>
      <c r="P6408" t="s">
        <v>42</v>
      </c>
      <c r="Q6408" t="s">
        <v>55</v>
      </c>
      <c r="R6408" t="s">
        <v>365</v>
      </c>
      <c r="S6408">
        <v>149.72999999999999</v>
      </c>
      <c r="T6408" s="3"/>
    </row>
    <row r="6409" spans="1:20" x14ac:dyDescent="0.3">
      <c r="A6409">
        <v>6408</v>
      </c>
      <c r="B6409" t="s">
        <v>8883</v>
      </c>
      <c r="C6409">
        <f t="shared" si="100"/>
        <v>20</v>
      </c>
      <c r="D6409" s="1">
        <v>43234</v>
      </c>
      <c r="E6409" s="1">
        <v>43235</v>
      </c>
      <c r="F6409" t="s">
        <v>184</v>
      </c>
      <c r="G6409" t="s">
        <v>1879</v>
      </c>
      <c r="H6409" t="s">
        <v>1880</v>
      </c>
      <c r="I6409" t="s">
        <v>22</v>
      </c>
      <c r="J6409" t="s">
        <v>23</v>
      </c>
      <c r="K6409" t="s">
        <v>180</v>
      </c>
      <c r="L6409" t="s">
        <v>100</v>
      </c>
      <c r="M6409">
        <v>77041</v>
      </c>
      <c r="N6409" t="s">
        <v>101</v>
      </c>
      <c r="O6409" t="s">
        <v>4773</v>
      </c>
      <c r="P6409" t="s">
        <v>28</v>
      </c>
      <c r="Q6409" t="s">
        <v>32</v>
      </c>
      <c r="R6409" t="s">
        <v>4774</v>
      </c>
      <c r="S6409">
        <v>899.43</v>
      </c>
      <c r="T6409" s="3"/>
    </row>
    <row r="6410" spans="1:20" x14ac:dyDescent="0.3">
      <c r="A6410">
        <v>6409</v>
      </c>
      <c r="B6410" t="s">
        <v>8883</v>
      </c>
      <c r="C6410">
        <f t="shared" si="100"/>
        <v>20</v>
      </c>
      <c r="D6410" s="1">
        <v>43234</v>
      </c>
      <c r="E6410" s="1">
        <v>43235</v>
      </c>
      <c r="F6410" t="s">
        <v>184</v>
      </c>
      <c r="G6410" t="s">
        <v>1879</v>
      </c>
      <c r="H6410" t="s">
        <v>1880</v>
      </c>
      <c r="I6410" t="s">
        <v>22</v>
      </c>
      <c r="J6410" t="s">
        <v>23</v>
      </c>
      <c r="K6410" t="s">
        <v>180</v>
      </c>
      <c r="L6410" t="s">
        <v>100</v>
      </c>
      <c r="M6410">
        <v>77041</v>
      </c>
      <c r="N6410" t="s">
        <v>101</v>
      </c>
      <c r="O6410" t="s">
        <v>4716</v>
      </c>
      <c r="P6410" t="s">
        <v>42</v>
      </c>
      <c r="Q6410" t="s">
        <v>64</v>
      </c>
      <c r="R6410" t="s">
        <v>4717</v>
      </c>
      <c r="S6410">
        <v>46.2</v>
      </c>
      <c r="T6410" s="3"/>
    </row>
    <row r="6411" spans="1:20" x14ac:dyDescent="0.3">
      <c r="A6411">
        <v>6410</v>
      </c>
      <c r="B6411" t="s">
        <v>8883</v>
      </c>
      <c r="C6411">
        <f t="shared" si="100"/>
        <v>20</v>
      </c>
      <c r="D6411" s="1">
        <v>43234</v>
      </c>
      <c r="E6411" s="1">
        <v>43235</v>
      </c>
      <c r="F6411" t="s">
        <v>184</v>
      </c>
      <c r="G6411" t="s">
        <v>1879</v>
      </c>
      <c r="H6411" t="s">
        <v>1880</v>
      </c>
      <c r="I6411" t="s">
        <v>22</v>
      </c>
      <c r="J6411" t="s">
        <v>23</v>
      </c>
      <c r="K6411" t="s">
        <v>180</v>
      </c>
      <c r="L6411" t="s">
        <v>100</v>
      </c>
      <c r="M6411">
        <v>77041</v>
      </c>
      <c r="N6411" t="s">
        <v>101</v>
      </c>
      <c r="O6411" t="s">
        <v>8884</v>
      </c>
      <c r="P6411" t="s">
        <v>42</v>
      </c>
      <c r="Q6411" t="s">
        <v>86</v>
      </c>
      <c r="R6411" t="s">
        <v>8885</v>
      </c>
      <c r="S6411">
        <v>47.951999999999998</v>
      </c>
      <c r="T6411" s="3"/>
    </row>
    <row r="6412" spans="1:20" x14ac:dyDescent="0.3">
      <c r="A6412">
        <v>6411</v>
      </c>
      <c r="B6412" t="s">
        <v>8883</v>
      </c>
      <c r="C6412">
        <f t="shared" si="100"/>
        <v>20</v>
      </c>
      <c r="D6412" s="1">
        <v>43234</v>
      </c>
      <c r="E6412" s="1">
        <v>43235</v>
      </c>
      <c r="F6412" t="s">
        <v>184</v>
      </c>
      <c r="G6412" t="s">
        <v>1879</v>
      </c>
      <c r="H6412" t="s">
        <v>1880</v>
      </c>
      <c r="I6412" t="s">
        <v>22</v>
      </c>
      <c r="J6412" t="s">
        <v>23</v>
      </c>
      <c r="K6412" t="s">
        <v>180</v>
      </c>
      <c r="L6412" t="s">
        <v>100</v>
      </c>
      <c r="M6412">
        <v>77041</v>
      </c>
      <c r="N6412" t="s">
        <v>101</v>
      </c>
      <c r="O6412" t="s">
        <v>6795</v>
      </c>
      <c r="P6412" t="s">
        <v>67</v>
      </c>
      <c r="Q6412" t="s">
        <v>68</v>
      </c>
      <c r="R6412" t="s">
        <v>6796</v>
      </c>
      <c r="S6412">
        <v>7.992</v>
      </c>
      <c r="T6412" s="3"/>
    </row>
    <row r="6413" spans="1:20" x14ac:dyDescent="0.3">
      <c r="A6413">
        <v>6412</v>
      </c>
      <c r="B6413" t="s">
        <v>8883</v>
      </c>
      <c r="C6413">
        <f t="shared" si="100"/>
        <v>20</v>
      </c>
      <c r="D6413" s="1">
        <v>43234</v>
      </c>
      <c r="E6413" s="1">
        <v>43235</v>
      </c>
      <c r="F6413" t="s">
        <v>184</v>
      </c>
      <c r="G6413" t="s">
        <v>1879</v>
      </c>
      <c r="H6413" t="s">
        <v>1880</v>
      </c>
      <c r="I6413" t="s">
        <v>22</v>
      </c>
      <c r="J6413" t="s">
        <v>23</v>
      </c>
      <c r="K6413" t="s">
        <v>180</v>
      </c>
      <c r="L6413" t="s">
        <v>100</v>
      </c>
      <c r="M6413">
        <v>77041</v>
      </c>
      <c r="N6413" t="s">
        <v>101</v>
      </c>
      <c r="O6413" t="s">
        <v>7644</v>
      </c>
      <c r="P6413" t="s">
        <v>42</v>
      </c>
      <c r="Q6413" t="s">
        <v>86</v>
      </c>
      <c r="R6413" t="s">
        <v>7645</v>
      </c>
      <c r="S6413">
        <v>76.864000000000004</v>
      </c>
      <c r="T6413" s="3"/>
    </row>
    <row r="6414" spans="1:20" x14ac:dyDescent="0.3">
      <c r="A6414">
        <v>6413</v>
      </c>
      <c r="B6414" t="s">
        <v>8886</v>
      </c>
      <c r="C6414">
        <f t="shared" si="100"/>
        <v>33</v>
      </c>
      <c r="D6414" s="1">
        <v>43329</v>
      </c>
      <c r="E6414" s="1">
        <v>43335</v>
      </c>
      <c r="F6414" t="s">
        <v>46</v>
      </c>
      <c r="G6414" t="s">
        <v>5008</v>
      </c>
      <c r="H6414" t="s">
        <v>5009</v>
      </c>
      <c r="I6414" t="s">
        <v>98</v>
      </c>
      <c r="J6414" t="s">
        <v>23</v>
      </c>
      <c r="K6414" t="s">
        <v>1474</v>
      </c>
      <c r="L6414" t="s">
        <v>25</v>
      </c>
      <c r="M6414">
        <v>40214</v>
      </c>
      <c r="N6414" t="s">
        <v>26</v>
      </c>
      <c r="O6414" t="s">
        <v>614</v>
      </c>
      <c r="P6414" t="s">
        <v>42</v>
      </c>
      <c r="Q6414" t="s">
        <v>71</v>
      </c>
      <c r="R6414" t="s">
        <v>615</v>
      </c>
      <c r="S6414">
        <v>102.93</v>
      </c>
      <c r="T6414" s="3"/>
    </row>
    <row r="6415" spans="1:20" x14ac:dyDescent="0.3">
      <c r="A6415">
        <v>6414</v>
      </c>
      <c r="B6415" t="s">
        <v>8886</v>
      </c>
      <c r="C6415">
        <f t="shared" si="100"/>
        <v>33</v>
      </c>
      <c r="D6415" s="1">
        <v>43329</v>
      </c>
      <c r="E6415" s="1">
        <v>43335</v>
      </c>
      <c r="F6415" t="s">
        <v>46</v>
      </c>
      <c r="G6415" t="s">
        <v>5008</v>
      </c>
      <c r="H6415" t="s">
        <v>5009</v>
      </c>
      <c r="I6415" t="s">
        <v>98</v>
      </c>
      <c r="J6415" t="s">
        <v>23</v>
      </c>
      <c r="K6415" t="s">
        <v>1474</v>
      </c>
      <c r="L6415" t="s">
        <v>25</v>
      </c>
      <c r="M6415">
        <v>40214</v>
      </c>
      <c r="N6415" t="s">
        <v>26</v>
      </c>
      <c r="O6415" t="s">
        <v>3770</v>
      </c>
      <c r="P6415" t="s">
        <v>67</v>
      </c>
      <c r="Q6415" t="s">
        <v>157</v>
      </c>
      <c r="R6415" t="s">
        <v>3771</v>
      </c>
      <c r="S6415">
        <v>98.16</v>
      </c>
      <c r="T6415" s="3"/>
    </row>
    <row r="6416" spans="1:20" x14ac:dyDescent="0.3">
      <c r="A6416">
        <v>6415</v>
      </c>
      <c r="B6416" t="s">
        <v>8887</v>
      </c>
      <c r="C6416">
        <f t="shared" si="100"/>
        <v>45</v>
      </c>
      <c r="D6416" s="1">
        <v>43414</v>
      </c>
      <c r="E6416" s="1">
        <v>43418</v>
      </c>
      <c r="F6416" t="s">
        <v>19</v>
      </c>
      <c r="G6416" t="s">
        <v>5997</v>
      </c>
      <c r="H6416" t="s">
        <v>5998</v>
      </c>
      <c r="I6416" t="s">
        <v>98</v>
      </c>
      <c r="J6416" t="s">
        <v>23</v>
      </c>
      <c r="K6416" t="s">
        <v>7242</v>
      </c>
      <c r="L6416" t="s">
        <v>50</v>
      </c>
      <c r="M6416">
        <v>33021</v>
      </c>
      <c r="N6416" t="s">
        <v>26</v>
      </c>
      <c r="O6416" t="s">
        <v>8219</v>
      </c>
      <c r="P6416" t="s">
        <v>42</v>
      </c>
      <c r="Q6416" t="s">
        <v>71</v>
      </c>
      <c r="R6416" t="s">
        <v>8220</v>
      </c>
      <c r="S6416">
        <v>11.52</v>
      </c>
      <c r="T6416" s="3"/>
    </row>
    <row r="6417" spans="1:20" x14ac:dyDescent="0.3">
      <c r="A6417">
        <v>6416</v>
      </c>
      <c r="B6417" t="s">
        <v>8888</v>
      </c>
      <c r="C6417">
        <f t="shared" si="100"/>
        <v>34</v>
      </c>
      <c r="D6417" s="1">
        <v>43333</v>
      </c>
      <c r="E6417" s="1">
        <v>43333</v>
      </c>
      <c r="F6417" t="s">
        <v>1289</v>
      </c>
      <c r="G6417" t="s">
        <v>3260</v>
      </c>
      <c r="H6417" t="s">
        <v>3261</v>
      </c>
      <c r="I6417" t="s">
        <v>37</v>
      </c>
      <c r="J6417" t="s">
        <v>23</v>
      </c>
      <c r="K6417" t="s">
        <v>8031</v>
      </c>
      <c r="L6417" t="s">
        <v>306</v>
      </c>
      <c r="M6417">
        <v>85224</v>
      </c>
      <c r="N6417" t="s">
        <v>40</v>
      </c>
      <c r="O6417" t="s">
        <v>2561</v>
      </c>
      <c r="P6417" t="s">
        <v>42</v>
      </c>
      <c r="Q6417" t="s">
        <v>86</v>
      </c>
      <c r="R6417" t="s">
        <v>2562</v>
      </c>
      <c r="S6417">
        <v>83.88</v>
      </c>
      <c r="T6417" s="3"/>
    </row>
    <row r="6418" spans="1:20" x14ac:dyDescent="0.3">
      <c r="A6418">
        <v>6417</v>
      </c>
      <c r="B6418" t="s">
        <v>8889</v>
      </c>
      <c r="C6418">
        <f t="shared" si="100"/>
        <v>10</v>
      </c>
      <c r="D6418" s="1">
        <v>42802</v>
      </c>
      <c r="E6418" s="1">
        <v>42806</v>
      </c>
      <c r="F6418" t="s">
        <v>46</v>
      </c>
      <c r="G6418" t="s">
        <v>3151</v>
      </c>
      <c r="H6418" t="s">
        <v>3152</v>
      </c>
      <c r="I6418" t="s">
        <v>22</v>
      </c>
      <c r="J6418" t="s">
        <v>23</v>
      </c>
      <c r="K6418" t="s">
        <v>142</v>
      </c>
      <c r="L6418" t="s">
        <v>143</v>
      </c>
      <c r="M6418">
        <v>19120</v>
      </c>
      <c r="N6418" t="s">
        <v>144</v>
      </c>
      <c r="O6418" t="s">
        <v>5837</v>
      </c>
      <c r="P6418" t="s">
        <v>67</v>
      </c>
      <c r="Q6418" t="s">
        <v>68</v>
      </c>
      <c r="R6418" t="s">
        <v>5838</v>
      </c>
      <c r="S6418">
        <v>108.57599999999999</v>
      </c>
      <c r="T6418" s="3"/>
    </row>
    <row r="6419" spans="1:20" x14ac:dyDescent="0.3">
      <c r="A6419">
        <v>6418</v>
      </c>
      <c r="B6419" t="s">
        <v>8889</v>
      </c>
      <c r="C6419">
        <f t="shared" si="100"/>
        <v>10</v>
      </c>
      <c r="D6419" s="1">
        <v>42802</v>
      </c>
      <c r="E6419" s="1">
        <v>42806</v>
      </c>
      <c r="F6419" t="s">
        <v>46</v>
      </c>
      <c r="G6419" t="s">
        <v>3151</v>
      </c>
      <c r="H6419" t="s">
        <v>3152</v>
      </c>
      <c r="I6419" t="s">
        <v>22</v>
      </c>
      <c r="J6419" t="s">
        <v>23</v>
      </c>
      <c r="K6419" t="s">
        <v>142</v>
      </c>
      <c r="L6419" t="s">
        <v>143</v>
      </c>
      <c r="M6419">
        <v>19120</v>
      </c>
      <c r="N6419" t="s">
        <v>144</v>
      </c>
      <c r="O6419" t="s">
        <v>4072</v>
      </c>
      <c r="P6419" t="s">
        <v>42</v>
      </c>
      <c r="Q6419" t="s">
        <v>265</v>
      </c>
      <c r="R6419" t="s">
        <v>4073</v>
      </c>
      <c r="S6419">
        <v>5.984</v>
      </c>
      <c r="T6419" s="3"/>
    </row>
    <row r="6420" spans="1:20" x14ac:dyDescent="0.3">
      <c r="A6420">
        <v>6419</v>
      </c>
      <c r="B6420" t="s">
        <v>8890</v>
      </c>
      <c r="C6420">
        <f t="shared" si="100"/>
        <v>44</v>
      </c>
      <c r="D6420" s="1">
        <v>43039</v>
      </c>
      <c r="E6420" s="1">
        <v>43044</v>
      </c>
      <c r="F6420" t="s">
        <v>46</v>
      </c>
      <c r="G6420" t="s">
        <v>2509</v>
      </c>
      <c r="H6420" t="s">
        <v>2510</v>
      </c>
      <c r="I6420" t="s">
        <v>37</v>
      </c>
      <c r="J6420" t="s">
        <v>23</v>
      </c>
      <c r="K6420" t="s">
        <v>4553</v>
      </c>
      <c r="L6420" t="s">
        <v>646</v>
      </c>
      <c r="M6420">
        <v>74133</v>
      </c>
      <c r="N6420" t="s">
        <v>101</v>
      </c>
      <c r="O6420" t="s">
        <v>574</v>
      </c>
      <c r="P6420" t="s">
        <v>42</v>
      </c>
      <c r="Q6420" t="s">
        <v>575</v>
      </c>
      <c r="R6420" t="s">
        <v>576</v>
      </c>
      <c r="S6420">
        <v>21.96</v>
      </c>
      <c r="T6420" s="3"/>
    </row>
    <row r="6421" spans="1:20" x14ac:dyDescent="0.3">
      <c r="A6421">
        <v>6420</v>
      </c>
      <c r="B6421" t="s">
        <v>8890</v>
      </c>
      <c r="C6421">
        <f t="shared" si="100"/>
        <v>44</v>
      </c>
      <c r="D6421" s="1">
        <v>43039</v>
      </c>
      <c r="E6421" s="1">
        <v>43044</v>
      </c>
      <c r="F6421" t="s">
        <v>46</v>
      </c>
      <c r="G6421" t="s">
        <v>2509</v>
      </c>
      <c r="H6421" t="s">
        <v>2510</v>
      </c>
      <c r="I6421" t="s">
        <v>37</v>
      </c>
      <c r="J6421" t="s">
        <v>23</v>
      </c>
      <c r="K6421" t="s">
        <v>4553</v>
      </c>
      <c r="L6421" t="s">
        <v>646</v>
      </c>
      <c r="M6421">
        <v>74133</v>
      </c>
      <c r="N6421" t="s">
        <v>101</v>
      </c>
      <c r="O6421" t="s">
        <v>5128</v>
      </c>
      <c r="P6421" t="s">
        <v>28</v>
      </c>
      <c r="Q6421" t="s">
        <v>32</v>
      </c>
      <c r="R6421" t="s">
        <v>5129</v>
      </c>
      <c r="S6421">
        <v>368.97</v>
      </c>
      <c r="T6421" s="3"/>
    </row>
    <row r="6422" spans="1:20" x14ac:dyDescent="0.3">
      <c r="A6422">
        <v>6421</v>
      </c>
      <c r="B6422" t="s">
        <v>8890</v>
      </c>
      <c r="C6422">
        <f t="shared" si="100"/>
        <v>44</v>
      </c>
      <c r="D6422" s="1">
        <v>43039</v>
      </c>
      <c r="E6422" s="1">
        <v>43044</v>
      </c>
      <c r="F6422" t="s">
        <v>46</v>
      </c>
      <c r="G6422" t="s">
        <v>2509</v>
      </c>
      <c r="H6422" t="s">
        <v>2510</v>
      </c>
      <c r="I6422" t="s">
        <v>37</v>
      </c>
      <c r="J6422" t="s">
        <v>23</v>
      </c>
      <c r="K6422" t="s">
        <v>4553</v>
      </c>
      <c r="L6422" t="s">
        <v>646</v>
      </c>
      <c r="M6422">
        <v>74133</v>
      </c>
      <c r="N6422" t="s">
        <v>101</v>
      </c>
      <c r="O6422" t="s">
        <v>6811</v>
      </c>
      <c r="P6422" t="s">
        <v>42</v>
      </c>
      <c r="Q6422" t="s">
        <v>64</v>
      </c>
      <c r="R6422" t="s">
        <v>6812</v>
      </c>
      <c r="S6422">
        <v>12.39</v>
      </c>
      <c r="T6422" s="3"/>
    </row>
    <row r="6423" spans="1:20" x14ac:dyDescent="0.3">
      <c r="A6423">
        <v>6422</v>
      </c>
      <c r="B6423" t="s">
        <v>8890</v>
      </c>
      <c r="C6423">
        <f t="shared" si="100"/>
        <v>44</v>
      </c>
      <c r="D6423" s="1">
        <v>43039</v>
      </c>
      <c r="E6423" s="1">
        <v>43044</v>
      </c>
      <c r="F6423" t="s">
        <v>46</v>
      </c>
      <c r="G6423" t="s">
        <v>2509</v>
      </c>
      <c r="H6423" t="s">
        <v>2510</v>
      </c>
      <c r="I6423" t="s">
        <v>37</v>
      </c>
      <c r="J6423" t="s">
        <v>23</v>
      </c>
      <c r="K6423" t="s">
        <v>4553</v>
      </c>
      <c r="L6423" t="s">
        <v>646</v>
      </c>
      <c r="M6423">
        <v>74133</v>
      </c>
      <c r="N6423" t="s">
        <v>101</v>
      </c>
      <c r="O6423" t="s">
        <v>6013</v>
      </c>
      <c r="P6423" t="s">
        <v>42</v>
      </c>
      <c r="Q6423" t="s">
        <v>55</v>
      </c>
      <c r="R6423" t="s">
        <v>6014</v>
      </c>
      <c r="S6423">
        <v>332.94</v>
      </c>
      <c r="T6423" s="3"/>
    </row>
    <row r="6424" spans="1:20" x14ac:dyDescent="0.3">
      <c r="A6424">
        <v>6423</v>
      </c>
      <c r="B6424" t="s">
        <v>8891</v>
      </c>
      <c r="C6424">
        <f t="shared" si="100"/>
        <v>31</v>
      </c>
      <c r="D6424" s="1">
        <v>42211</v>
      </c>
      <c r="E6424" s="1">
        <v>42217</v>
      </c>
      <c r="F6424" t="s">
        <v>46</v>
      </c>
      <c r="G6424" t="s">
        <v>6638</v>
      </c>
      <c r="H6424" t="s">
        <v>6639</v>
      </c>
      <c r="I6424" t="s">
        <v>37</v>
      </c>
      <c r="J6424" t="s">
        <v>23</v>
      </c>
      <c r="K6424" t="s">
        <v>8324</v>
      </c>
      <c r="L6424" t="s">
        <v>117</v>
      </c>
      <c r="M6424">
        <v>84020</v>
      </c>
      <c r="N6424" t="s">
        <v>40</v>
      </c>
      <c r="O6424" t="s">
        <v>4388</v>
      </c>
      <c r="P6424" t="s">
        <v>67</v>
      </c>
      <c r="Q6424" t="s">
        <v>157</v>
      </c>
      <c r="R6424" t="s">
        <v>4389</v>
      </c>
      <c r="S6424">
        <v>111.93</v>
      </c>
      <c r="T6424" s="3"/>
    </row>
    <row r="6425" spans="1:20" x14ac:dyDescent="0.3">
      <c r="A6425">
        <v>6424</v>
      </c>
      <c r="B6425" t="s">
        <v>8892</v>
      </c>
      <c r="C6425">
        <f t="shared" si="100"/>
        <v>44</v>
      </c>
      <c r="D6425" s="1">
        <v>42667</v>
      </c>
      <c r="E6425" s="1">
        <v>42670</v>
      </c>
      <c r="F6425" t="s">
        <v>184</v>
      </c>
      <c r="G6425" t="s">
        <v>3087</v>
      </c>
      <c r="H6425" t="s">
        <v>3088</v>
      </c>
      <c r="I6425" t="s">
        <v>98</v>
      </c>
      <c r="J6425" t="s">
        <v>23</v>
      </c>
      <c r="K6425" t="s">
        <v>3203</v>
      </c>
      <c r="L6425" t="s">
        <v>39</v>
      </c>
      <c r="M6425">
        <v>94601</v>
      </c>
      <c r="N6425" t="s">
        <v>40</v>
      </c>
      <c r="O6425" t="s">
        <v>1446</v>
      </c>
      <c r="P6425" t="s">
        <v>28</v>
      </c>
      <c r="Q6425" t="s">
        <v>32</v>
      </c>
      <c r="R6425" t="s">
        <v>1447</v>
      </c>
      <c r="S6425">
        <v>454.27199999999999</v>
      </c>
      <c r="T6425" s="3"/>
    </row>
    <row r="6426" spans="1:20" x14ac:dyDescent="0.3">
      <c r="A6426">
        <v>6425</v>
      </c>
      <c r="B6426" t="s">
        <v>8893</v>
      </c>
      <c r="C6426">
        <f t="shared" si="100"/>
        <v>34</v>
      </c>
      <c r="D6426" s="1">
        <v>43331</v>
      </c>
      <c r="E6426" s="1">
        <v>43336</v>
      </c>
      <c r="F6426" t="s">
        <v>46</v>
      </c>
      <c r="G6426" t="s">
        <v>8521</v>
      </c>
      <c r="H6426" t="s">
        <v>8522</v>
      </c>
      <c r="I6426" t="s">
        <v>22</v>
      </c>
      <c r="J6426" t="s">
        <v>23</v>
      </c>
      <c r="K6426" t="s">
        <v>1480</v>
      </c>
      <c r="L6426" t="s">
        <v>1244</v>
      </c>
      <c r="M6426">
        <v>1841</v>
      </c>
      <c r="N6426" t="s">
        <v>144</v>
      </c>
      <c r="O6426" t="s">
        <v>6748</v>
      </c>
      <c r="P6426" t="s">
        <v>42</v>
      </c>
      <c r="Q6426" t="s">
        <v>86</v>
      </c>
      <c r="R6426" t="s">
        <v>6749</v>
      </c>
      <c r="S6426">
        <v>19.440000000000001</v>
      </c>
      <c r="T6426" s="3"/>
    </row>
    <row r="6427" spans="1:20" x14ac:dyDescent="0.3">
      <c r="A6427">
        <v>6426</v>
      </c>
      <c r="B6427" t="s">
        <v>8894</v>
      </c>
      <c r="C6427">
        <f t="shared" si="100"/>
        <v>21</v>
      </c>
      <c r="D6427" s="1">
        <v>42878</v>
      </c>
      <c r="E6427" s="1">
        <v>42882</v>
      </c>
      <c r="F6427" t="s">
        <v>46</v>
      </c>
      <c r="G6427" t="s">
        <v>6049</v>
      </c>
      <c r="H6427" t="s">
        <v>6050</v>
      </c>
      <c r="I6427" t="s">
        <v>22</v>
      </c>
      <c r="J6427" t="s">
        <v>23</v>
      </c>
      <c r="K6427" t="s">
        <v>142</v>
      </c>
      <c r="L6427" t="s">
        <v>143</v>
      </c>
      <c r="M6427">
        <v>19120</v>
      </c>
      <c r="N6427" t="s">
        <v>144</v>
      </c>
      <c r="O6427" t="s">
        <v>5743</v>
      </c>
      <c r="P6427" t="s">
        <v>67</v>
      </c>
      <c r="Q6427" t="s">
        <v>1215</v>
      </c>
      <c r="R6427" t="s">
        <v>5744</v>
      </c>
      <c r="S6427">
        <v>8399.9760000000006</v>
      </c>
      <c r="T6427" s="3"/>
    </row>
    <row r="6428" spans="1:20" x14ac:dyDescent="0.3">
      <c r="A6428">
        <v>6427</v>
      </c>
      <c r="B6428" t="s">
        <v>8894</v>
      </c>
      <c r="C6428">
        <f t="shared" si="100"/>
        <v>21</v>
      </c>
      <c r="D6428" s="1">
        <v>42878</v>
      </c>
      <c r="E6428" s="1">
        <v>42882</v>
      </c>
      <c r="F6428" t="s">
        <v>46</v>
      </c>
      <c r="G6428" t="s">
        <v>6049</v>
      </c>
      <c r="H6428" t="s">
        <v>6050</v>
      </c>
      <c r="I6428" t="s">
        <v>22</v>
      </c>
      <c r="J6428" t="s">
        <v>23</v>
      </c>
      <c r="K6428" t="s">
        <v>142</v>
      </c>
      <c r="L6428" t="s">
        <v>143</v>
      </c>
      <c r="M6428">
        <v>19120</v>
      </c>
      <c r="N6428" t="s">
        <v>144</v>
      </c>
      <c r="O6428" t="s">
        <v>8895</v>
      </c>
      <c r="P6428" t="s">
        <v>42</v>
      </c>
      <c r="Q6428" t="s">
        <v>71</v>
      </c>
      <c r="R6428" t="s">
        <v>8896</v>
      </c>
      <c r="S6428">
        <v>6.2939999999999996</v>
      </c>
      <c r="T6428" s="3"/>
    </row>
    <row r="6429" spans="1:20" x14ac:dyDescent="0.3">
      <c r="A6429">
        <v>6428</v>
      </c>
      <c r="B6429" t="s">
        <v>8894</v>
      </c>
      <c r="C6429">
        <f t="shared" si="100"/>
        <v>21</v>
      </c>
      <c r="D6429" s="1">
        <v>42878</v>
      </c>
      <c r="E6429" s="1">
        <v>42882</v>
      </c>
      <c r="F6429" t="s">
        <v>46</v>
      </c>
      <c r="G6429" t="s">
        <v>6049</v>
      </c>
      <c r="H6429" t="s">
        <v>6050</v>
      </c>
      <c r="I6429" t="s">
        <v>22</v>
      </c>
      <c r="J6429" t="s">
        <v>23</v>
      </c>
      <c r="K6429" t="s">
        <v>142</v>
      </c>
      <c r="L6429" t="s">
        <v>143</v>
      </c>
      <c r="M6429">
        <v>19120</v>
      </c>
      <c r="N6429" t="s">
        <v>144</v>
      </c>
      <c r="O6429" t="s">
        <v>3198</v>
      </c>
      <c r="P6429" t="s">
        <v>42</v>
      </c>
      <c r="Q6429" t="s">
        <v>86</v>
      </c>
      <c r="R6429" t="s">
        <v>3199</v>
      </c>
      <c r="S6429">
        <v>10.368</v>
      </c>
      <c r="T6429" s="3"/>
    </row>
    <row r="6430" spans="1:20" x14ac:dyDescent="0.3">
      <c r="A6430">
        <v>6429</v>
      </c>
      <c r="B6430" t="s">
        <v>8894</v>
      </c>
      <c r="C6430">
        <f t="shared" si="100"/>
        <v>21</v>
      </c>
      <c r="D6430" s="1">
        <v>42878</v>
      </c>
      <c r="E6430" s="1">
        <v>42882</v>
      </c>
      <c r="F6430" t="s">
        <v>46</v>
      </c>
      <c r="G6430" t="s">
        <v>6049</v>
      </c>
      <c r="H6430" t="s">
        <v>6050</v>
      </c>
      <c r="I6430" t="s">
        <v>22</v>
      </c>
      <c r="J6430" t="s">
        <v>23</v>
      </c>
      <c r="K6430" t="s">
        <v>142</v>
      </c>
      <c r="L6430" t="s">
        <v>143</v>
      </c>
      <c r="M6430">
        <v>19120</v>
      </c>
      <c r="N6430" t="s">
        <v>144</v>
      </c>
      <c r="O6430" t="s">
        <v>8897</v>
      </c>
      <c r="P6430" t="s">
        <v>67</v>
      </c>
      <c r="Q6430" t="s">
        <v>68</v>
      </c>
      <c r="R6430" t="s">
        <v>8898</v>
      </c>
      <c r="S6430">
        <v>122.38200000000001</v>
      </c>
      <c r="T6430" s="3"/>
    </row>
    <row r="6431" spans="1:20" x14ac:dyDescent="0.3">
      <c r="A6431">
        <v>6430</v>
      </c>
      <c r="B6431" t="s">
        <v>8899</v>
      </c>
      <c r="C6431">
        <f t="shared" si="100"/>
        <v>45</v>
      </c>
      <c r="D6431" s="1">
        <v>42311</v>
      </c>
      <c r="E6431" s="1">
        <v>42315</v>
      </c>
      <c r="F6431" t="s">
        <v>46</v>
      </c>
      <c r="G6431" t="s">
        <v>1124</v>
      </c>
      <c r="H6431" t="s">
        <v>1125</v>
      </c>
      <c r="I6431" t="s">
        <v>22</v>
      </c>
      <c r="J6431" t="s">
        <v>23</v>
      </c>
      <c r="K6431" t="s">
        <v>1522</v>
      </c>
      <c r="L6431" t="s">
        <v>84</v>
      </c>
      <c r="M6431">
        <v>28540</v>
      </c>
      <c r="N6431" t="s">
        <v>26</v>
      </c>
      <c r="O6431" t="s">
        <v>2811</v>
      </c>
      <c r="P6431" t="s">
        <v>42</v>
      </c>
      <c r="Q6431" t="s">
        <v>55</v>
      </c>
      <c r="R6431" t="s">
        <v>2812</v>
      </c>
      <c r="S6431">
        <v>25.984000000000002</v>
      </c>
      <c r="T6431" s="3"/>
    </row>
    <row r="6432" spans="1:20" x14ac:dyDescent="0.3">
      <c r="A6432">
        <v>6431</v>
      </c>
      <c r="B6432" t="s">
        <v>8899</v>
      </c>
      <c r="C6432">
        <f t="shared" si="100"/>
        <v>45</v>
      </c>
      <c r="D6432" s="1">
        <v>42311</v>
      </c>
      <c r="E6432" s="1">
        <v>42315</v>
      </c>
      <c r="F6432" t="s">
        <v>46</v>
      </c>
      <c r="G6432" t="s">
        <v>1124</v>
      </c>
      <c r="H6432" t="s">
        <v>1125</v>
      </c>
      <c r="I6432" t="s">
        <v>22</v>
      </c>
      <c r="J6432" t="s">
        <v>23</v>
      </c>
      <c r="K6432" t="s">
        <v>1522</v>
      </c>
      <c r="L6432" t="s">
        <v>84</v>
      </c>
      <c r="M6432">
        <v>28540</v>
      </c>
      <c r="N6432" t="s">
        <v>26</v>
      </c>
      <c r="O6432" t="s">
        <v>506</v>
      </c>
      <c r="P6432" t="s">
        <v>28</v>
      </c>
      <c r="Q6432" t="s">
        <v>52</v>
      </c>
      <c r="R6432" t="s">
        <v>507</v>
      </c>
      <c r="S6432">
        <v>945.03599999999994</v>
      </c>
      <c r="T6432" s="3"/>
    </row>
    <row r="6433" spans="1:20" x14ac:dyDescent="0.3">
      <c r="A6433">
        <v>6432</v>
      </c>
      <c r="B6433" t="s">
        <v>8899</v>
      </c>
      <c r="C6433">
        <f t="shared" si="100"/>
        <v>45</v>
      </c>
      <c r="D6433" s="1">
        <v>42311</v>
      </c>
      <c r="E6433" s="1">
        <v>42315</v>
      </c>
      <c r="F6433" t="s">
        <v>46</v>
      </c>
      <c r="G6433" t="s">
        <v>1124</v>
      </c>
      <c r="H6433" t="s">
        <v>1125</v>
      </c>
      <c r="I6433" t="s">
        <v>22</v>
      </c>
      <c r="J6433" t="s">
        <v>23</v>
      </c>
      <c r="K6433" t="s">
        <v>1522</v>
      </c>
      <c r="L6433" t="s">
        <v>84</v>
      </c>
      <c r="M6433">
        <v>28540</v>
      </c>
      <c r="N6433" t="s">
        <v>26</v>
      </c>
      <c r="O6433" t="s">
        <v>5221</v>
      </c>
      <c r="P6433" t="s">
        <v>42</v>
      </c>
      <c r="Q6433" t="s">
        <v>71</v>
      </c>
      <c r="R6433" t="s">
        <v>5222</v>
      </c>
      <c r="S6433">
        <v>14.301</v>
      </c>
      <c r="T6433" s="3"/>
    </row>
    <row r="6434" spans="1:20" x14ac:dyDescent="0.3">
      <c r="A6434">
        <v>6433</v>
      </c>
      <c r="B6434" t="s">
        <v>8899</v>
      </c>
      <c r="C6434">
        <f t="shared" si="100"/>
        <v>45</v>
      </c>
      <c r="D6434" s="1">
        <v>42311</v>
      </c>
      <c r="E6434" s="1">
        <v>42315</v>
      </c>
      <c r="F6434" t="s">
        <v>46</v>
      </c>
      <c r="G6434" t="s">
        <v>1124</v>
      </c>
      <c r="H6434" t="s">
        <v>1125</v>
      </c>
      <c r="I6434" t="s">
        <v>22</v>
      </c>
      <c r="J6434" t="s">
        <v>23</v>
      </c>
      <c r="K6434" t="s">
        <v>1522</v>
      </c>
      <c r="L6434" t="s">
        <v>84</v>
      </c>
      <c r="M6434">
        <v>28540</v>
      </c>
      <c r="N6434" t="s">
        <v>26</v>
      </c>
      <c r="O6434" t="s">
        <v>5348</v>
      </c>
      <c r="P6434" t="s">
        <v>28</v>
      </c>
      <c r="Q6434" t="s">
        <v>61</v>
      </c>
      <c r="R6434" t="s">
        <v>5349</v>
      </c>
      <c r="S6434">
        <v>410.35199999999998</v>
      </c>
      <c r="T6434" s="3"/>
    </row>
    <row r="6435" spans="1:20" x14ac:dyDescent="0.3">
      <c r="A6435">
        <v>6434</v>
      </c>
      <c r="B6435" t="s">
        <v>8900</v>
      </c>
      <c r="C6435">
        <f t="shared" si="100"/>
        <v>14</v>
      </c>
      <c r="D6435" s="1">
        <v>42459</v>
      </c>
      <c r="E6435" s="1">
        <v>42464</v>
      </c>
      <c r="F6435" t="s">
        <v>46</v>
      </c>
      <c r="G6435" t="s">
        <v>6755</v>
      </c>
      <c r="H6435" t="s">
        <v>6756</v>
      </c>
      <c r="I6435" t="s">
        <v>37</v>
      </c>
      <c r="J6435" t="s">
        <v>23</v>
      </c>
      <c r="K6435" t="s">
        <v>299</v>
      </c>
      <c r="L6435" t="s">
        <v>207</v>
      </c>
      <c r="M6435">
        <v>60610</v>
      </c>
      <c r="N6435" t="s">
        <v>101</v>
      </c>
      <c r="O6435" t="s">
        <v>4009</v>
      </c>
      <c r="P6435" t="s">
        <v>42</v>
      </c>
      <c r="Q6435" t="s">
        <v>86</v>
      </c>
      <c r="R6435" t="s">
        <v>4010</v>
      </c>
      <c r="S6435">
        <v>23.52</v>
      </c>
      <c r="T6435" s="3"/>
    </row>
    <row r="6436" spans="1:20" x14ac:dyDescent="0.3">
      <c r="A6436">
        <v>6435</v>
      </c>
      <c r="B6436" t="s">
        <v>8900</v>
      </c>
      <c r="C6436">
        <f t="shared" si="100"/>
        <v>14</v>
      </c>
      <c r="D6436" s="1">
        <v>42459</v>
      </c>
      <c r="E6436" s="1">
        <v>42464</v>
      </c>
      <c r="F6436" t="s">
        <v>46</v>
      </c>
      <c r="G6436" t="s">
        <v>6755</v>
      </c>
      <c r="H6436" t="s">
        <v>6756</v>
      </c>
      <c r="I6436" t="s">
        <v>37</v>
      </c>
      <c r="J6436" t="s">
        <v>23</v>
      </c>
      <c r="K6436" t="s">
        <v>299</v>
      </c>
      <c r="L6436" t="s">
        <v>207</v>
      </c>
      <c r="M6436">
        <v>60610</v>
      </c>
      <c r="N6436" t="s">
        <v>101</v>
      </c>
      <c r="O6436" t="s">
        <v>5837</v>
      </c>
      <c r="P6436" t="s">
        <v>67</v>
      </c>
      <c r="Q6436" t="s">
        <v>68</v>
      </c>
      <c r="R6436" t="s">
        <v>5838</v>
      </c>
      <c r="S6436">
        <v>180.96</v>
      </c>
      <c r="T6436" s="3"/>
    </row>
    <row r="6437" spans="1:20" x14ac:dyDescent="0.3">
      <c r="A6437">
        <v>6436</v>
      </c>
      <c r="B6437" t="s">
        <v>8901</v>
      </c>
      <c r="C6437">
        <f t="shared" si="100"/>
        <v>22</v>
      </c>
      <c r="D6437" s="1">
        <v>43247</v>
      </c>
      <c r="E6437" s="1">
        <v>43249</v>
      </c>
      <c r="F6437" t="s">
        <v>184</v>
      </c>
      <c r="G6437" t="s">
        <v>4266</v>
      </c>
      <c r="H6437" t="s">
        <v>4267</v>
      </c>
      <c r="I6437" t="s">
        <v>22</v>
      </c>
      <c r="J6437" t="s">
        <v>23</v>
      </c>
      <c r="K6437" t="s">
        <v>8418</v>
      </c>
      <c r="L6437" t="s">
        <v>6264</v>
      </c>
      <c r="M6437">
        <v>83201</v>
      </c>
      <c r="N6437" t="s">
        <v>40</v>
      </c>
      <c r="O6437" t="s">
        <v>6139</v>
      </c>
      <c r="P6437" t="s">
        <v>28</v>
      </c>
      <c r="Q6437" t="s">
        <v>61</v>
      </c>
      <c r="R6437" t="s">
        <v>6140</v>
      </c>
      <c r="S6437">
        <v>35</v>
      </c>
      <c r="T6437" s="3"/>
    </row>
    <row r="6438" spans="1:20" x14ac:dyDescent="0.3">
      <c r="A6438">
        <v>6437</v>
      </c>
      <c r="B6438" t="s">
        <v>8901</v>
      </c>
      <c r="C6438">
        <f t="shared" si="100"/>
        <v>22</v>
      </c>
      <c r="D6438" s="1">
        <v>43247</v>
      </c>
      <c r="E6438" s="1">
        <v>43249</v>
      </c>
      <c r="F6438" t="s">
        <v>184</v>
      </c>
      <c r="G6438" t="s">
        <v>4266</v>
      </c>
      <c r="H6438" t="s">
        <v>4267</v>
      </c>
      <c r="I6438" t="s">
        <v>22</v>
      </c>
      <c r="J6438" t="s">
        <v>23</v>
      </c>
      <c r="K6438" t="s">
        <v>8418</v>
      </c>
      <c r="L6438" t="s">
        <v>6264</v>
      </c>
      <c r="M6438">
        <v>83201</v>
      </c>
      <c r="N6438" t="s">
        <v>40</v>
      </c>
      <c r="O6438" t="s">
        <v>2430</v>
      </c>
      <c r="P6438" t="s">
        <v>42</v>
      </c>
      <c r="Q6438" t="s">
        <v>55</v>
      </c>
      <c r="R6438" t="s">
        <v>2431</v>
      </c>
      <c r="S6438">
        <v>477.15</v>
      </c>
      <c r="T6438" s="3"/>
    </row>
    <row r="6439" spans="1:20" x14ac:dyDescent="0.3">
      <c r="A6439">
        <v>6438</v>
      </c>
      <c r="B6439" t="s">
        <v>8901</v>
      </c>
      <c r="C6439">
        <f t="shared" si="100"/>
        <v>22</v>
      </c>
      <c r="D6439" s="1">
        <v>43247</v>
      </c>
      <c r="E6439" s="1">
        <v>43249</v>
      </c>
      <c r="F6439" t="s">
        <v>184</v>
      </c>
      <c r="G6439" t="s">
        <v>4266</v>
      </c>
      <c r="H6439" t="s">
        <v>4267</v>
      </c>
      <c r="I6439" t="s">
        <v>22</v>
      </c>
      <c r="J6439" t="s">
        <v>23</v>
      </c>
      <c r="K6439" t="s">
        <v>8418</v>
      </c>
      <c r="L6439" t="s">
        <v>6264</v>
      </c>
      <c r="M6439">
        <v>83201</v>
      </c>
      <c r="N6439" t="s">
        <v>40</v>
      </c>
      <c r="O6439" t="s">
        <v>6052</v>
      </c>
      <c r="P6439" t="s">
        <v>67</v>
      </c>
      <c r="Q6439" t="s">
        <v>68</v>
      </c>
      <c r="R6439" t="s">
        <v>6053</v>
      </c>
      <c r="S6439">
        <v>302.37599999999998</v>
      </c>
      <c r="T6439" s="3"/>
    </row>
    <row r="6440" spans="1:20" x14ac:dyDescent="0.3">
      <c r="A6440">
        <v>6439</v>
      </c>
      <c r="B6440" t="s">
        <v>8902</v>
      </c>
      <c r="C6440">
        <f t="shared" si="100"/>
        <v>50</v>
      </c>
      <c r="D6440" s="1">
        <v>43448</v>
      </c>
      <c r="E6440" s="1">
        <v>43453</v>
      </c>
      <c r="F6440" t="s">
        <v>46</v>
      </c>
      <c r="G6440" t="s">
        <v>561</v>
      </c>
      <c r="H6440" t="s">
        <v>562</v>
      </c>
      <c r="I6440" t="s">
        <v>22</v>
      </c>
      <c r="J6440" t="s">
        <v>23</v>
      </c>
      <c r="K6440" t="s">
        <v>4351</v>
      </c>
      <c r="L6440" t="s">
        <v>100</v>
      </c>
      <c r="M6440">
        <v>75023</v>
      </c>
      <c r="N6440" t="s">
        <v>101</v>
      </c>
      <c r="O6440" t="s">
        <v>51</v>
      </c>
      <c r="P6440" t="s">
        <v>28</v>
      </c>
      <c r="Q6440" t="s">
        <v>52</v>
      </c>
      <c r="R6440" t="s">
        <v>53</v>
      </c>
      <c r="S6440">
        <v>974.98800000000006</v>
      </c>
      <c r="T6440" s="3"/>
    </row>
    <row r="6441" spans="1:20" x14ac:dyDescent="0.3">
      <c r="A6441">
        <v>6440</v>
      </c>
      <c r="B6441" t="s">
        <v>8903</v>
      </c>
      <c r="C6441">
        <f t="shared" si="100"/>
        <v>41</v>
      </c>
      <c r="D6441" s="1">
        <v>42281</v>
      </c>
      <c r="E6441" s="1">
        <v>42283</v>
      </c>
      <c r="F6441" t="s">
        <v>184</v>
      </c>
      <c r="G6441" t="s">
        <v>3530</v>
      </c>
      <c r="H6441" t="s">
        <v>3531</v>
      </c>
      <c r="I6441" t="s">
        <v>22</v>
      </c>
      <c r="J6441" t="s">
        <v>23</v>
      </c>
      <c r="K6441" t="s">
        <v>262</v>
      </c>
      <c r="L6441" t="s">
        <v>263</v>
      </c>
      <c r="M6441">
        <v>10024</v>
      </c>
      <c r="N6441" t="s">
        <v>144</v>
      </c>
      <c r="O6441" t="s">
        <v>6960</v>
      </c>
      <c r="P6441" t="s">
        <v>28</v>
      </c>
      <c r="Q6441" t="s">
        <v>32</v>
      </c>
      <c r="R6441" t="s">
        <v>6961</v>
      </c>
      <c r="S6441">
        <v>589.41</v>
      </c>
      <c r="T6441" s="3"/>
    </row>
    <row r="6442" spans="1:20" x14ac:dyDescent="0.3">
      <c r="A6442">
        <v>6441</v>
      </c>
      <c r="B6442" t="s">
        <v>8904</v>
      </c>
      <c r="C6442">
        <f t="shared" si="100"/>
        <v>41</v>
      </c>
      <c r="D6442" s="1">
        <v>43021</v>
      </c>
      <c r="E6442" s="1">
        <v>43028</v>
      </c>
      <c r="F6442" t="s">
        <v>46</v>
      </c>
      <c r="G6442" t="s">
        <v>2548</v>
      </c>
      <c r="H6442" t="s">
        <v>2549</v>
      </c>
      <c r="I6442" t="s">
        <v>37</v>
      </c>
      <c r="J6442" t="s">
        <v>23</v>
      </c>
      <c r="K6442" t="s">
        <v>262</v>
      </c>
      <c r="L6442" t="s">
        <v>263</v>
      </c>
      <c r="M6442">
        <v>10024</v>
      </c>
      <c r="N6442" t="s">
        <v>144</v>
      </c>
      <c r="O6442" t="s">
        <v>3589</v>
      </c>
      <c r="P6442" t="s">
        <v>42</v>
      </c>
      <c r="Q6442" t="s">
        <v>64</v>
      </c>
      <c r="R6442" t="s">
        <v>3590</v>
      </c>
      <c r="S6442">
        <v>34.700000000000003</v>
      </c>
      <c r="T6442" s="3"/>
    </row>
    <row r="6443" spans="1:20" x14ac:dyDescent="0.3">
      <c r="A6443">
        <v>6442</v>
      </c>
      <c r="B6443" t="s">
        <v>8904</v>
      </c>
      <c r="C6443">
        <f t="shared" si="100"/>
        <v>41</v>
      </c>
      <c r="D6443" s="1">
        <v>43021</v>
      </c>
      <c r="E6443" s="1">
        <v>43028</v>
      </c>
      <c r="F6443" t="s">
        <v>46</v>
      </c>
      <c r="G6443" t="s">
        <v>2548</v>
      </c>
      <c r="H6443" t="s">
        <v>2549</v>
      </c>
      <c r="I6443" t="s">
        <v>37</v>
      </c>
      <c r="J6443" t="s">
        <v>23</v>
      </c>
      <c r="K6443" t="s">
        <v>262</v>
      </c>
      <c r="L6443" t="s">
        <v>263</v>
      </c>
      <c r="M6443">
        <v>10024</v>
      </c>
      <c r="N6443" t="s">
        <v>144</v>
      </c>
      <c r="O6443" t="s">
        <v>5272</v>
      </c>
      <c r="P6443" t="s">
        <v>42</v>
      </c>
      <c r="Q6443" t="s">
        <v>55</v>
      </c>
      <c r="R6443" t="s">
        <v>5273</v>
      </c>
      <c r="S6443">
        <v>99.87</v>
      </c>
      <c r="T6443" s="3"/>
    </row>
    <row r="6444" spans="1:20" x14ac:dyDescent="0.3">
      <c r="A6444">
        <v>6443</v>
      </c>
      <c r="B6444" t="s">
        <v>8904</v>
      </c>
      <c r="C6444">
        <f t="shared" si="100"/>
        <v>41</v>
      </c>
      <c r="D6444" s="1">
        <v>43021</v>
      </c>
      <c r="E6444" s="1">
        <v>43028</v>
      </c>
      <c r="F6444" t="s">
        <v>46</v>
      </c>
      <c r="G6444" t="s">
        <v>2548</v>
      </c>
      <c r="H6444" t="s">
        <v>2549</v>
      </c>
      <c r="I6444" t="s">
        <v>37</v>
      </c>
      <c r="J6444" t="s">
        <v>23</v>
      </c>
      <c r="K6444" t="s">
        <v>262</v>
      </c>
      <c r="L6444" t="s">
        <v>263</v>
      </c>
      <c r="M6444">
        <v>10024</v>
      </c>
      <c r="N6444" t="s">
        <v>144</v>
      </c>
      <c r="O6444" t="s">
        <v>4976</v>
      </c>
      <c r="P6444" t="s">
        <v>42</v>
      </c>
      <c r="Q6444" t="s">
        <v>86</v>
      </c>
      <c r="R6444" t="s">
        <v>4977</v>
      </c>
      <c r="S6444">
        <v>37.94</v>
      </c>
      <c r="T6444" s="3"/>
    </row>
    <row r="6445" spans="1:20" x14ac:dyDescent="0.3">
      <c r="A6445">
        <v>6444</v>
      </c>
      <c r="B6445" t="s">
        <v>8904</v>
      </c>
      <c r="C6445">
        <f t="shared" si="100"/>
        <v>41</v>
      </c>
      <c r="D6445" s="1">
        <v>43021</v>
      </c>
      <c r="E6445" s="1">
        <v>43028</v>
      </c>
      <c r="F6445" t="s">
        <v>46</v>
      </c>
      <c r="G6445" t="s">
        <v>2548</v>
      </c>
      <c r="H6445" t="s">
        <v>2549</v>
      </c>
      <c r="I6445" t="s">
        <v>37</v>
      </c>
      <c r="J6445" t="s">
        <v>23</v>
      </c>
      <c r="K6445" t="s">
        <v>262</v>
      </c>
      <c r="L6445" t="s">
        <v>263</v>
      </c>
      <c r="M6445">
        <v>10024</v>
      </c>
      <c r="N6445" t="s">
        <v>144</v>
      </c>
      <c r="O6445" t="s">
        <v>6428</v>
      </c>
      <c r="P6445" t="s">
        <v>42</v>
      </c>
      <c r="Q6445" t="s">
        <v>43</v>
      </c>
      <c r="R6445" t="s">
        <v>6429</v>
      </c>
      <c r="S6445">
        <v>24.9</v>
      </c>
      <c r="T6445" s="3"/>
    </row>
    <row r="6446" spans="1:20" x14ac:dyDescent="0.3">
      <c r="A6446">
        <v>6445</v>
      </c>
      <c r="B6446" t="s">
        <v>8904</v>
      </c>
      <c r="C6446">
        <f t="shared" si="100"/>
        <v>41</v>
      </c>
      <c r="D6446" s="1">
        <v>43021</v>
      </c>
      <c r="E6446" s="1">
        <v>43028</v>
      </c>
      <c r="F6446" t="s">
        <v>46</v>
      </c>
      <c r="G6446" t="s">
        <v>2548</v>
      </c>
      <c r="H6446" t="s">
        <v>2549</v>
      </c>
      <c r="I6446" t="s">
        <v>37</v>
      </c>
      <c r="J6446" t="s">
        <v>23</v>
      </c>
      <c r="K6446" t="s">
        <v>262</v>
      </c>
      <c r="L6446" t="s">
        <v>263</v>
      </c>
      <c r="M6446">
        <v>10024</v>
      </c>
      <c r="N6446" t="s">
        <v>144</v>
      </c>
      <c r="O6446" t="s">
        <v>3512</v>
      </c>
      <c r="P6446" t="s">
        <v>28</v>
      </c>
      <c r="Q6446" t="s">
        <v>61</v>
      </c>
      <c r="R6446" t="s">
        <v>3513</v>
      </c>
      <c r="S6446">
        <v>82.26</v>
      </c>
      <c r="T6446" s="3"/>
    </row>
    <row r="6447" spans="1:20" x14ac:dyDescent="0.3">
      <c r="A6447">
        <v>6446</v>
      </c>
      <c r="B6447" t="s">
        <v>8905</v>
      </c>
      <c r="C6447">
        <f t="shared" si="100"/>
        <v>10</v>
      </c>
      <c r="D6447" s="1">
        <v>42434</v>
      </c>
      <c r="E6447" s="1">
        <v>42439</v>
      </c>
      <c r="F6447" t="s">
        <v>46</v>
      </c>
      <c r="G6447" t="s">
        <v>3076</v>
      </c>
      <c r="H6447" t="s">
        <v>3077</v>
      </c>
      <c r="I6447" t="s">
        <v>22</v>
      </c>
      <c r="J6447" t="s">
        <v>23</v>
      </c>
      <c r="K6447" t="s">
        <v>299</v>
      </c>
      <c r="L6447" t="s">
        <v>207</v>
      </c>
      <c r="M6447">
        <v>60623</v>
      </c>
      <c r="N6447" t="s">
        <v>101</v>
      </c>
      <c r="O6447" t="s">
        <v>4318</v>
      </c>
      <c r="P6447" t="s">
        <v>42</v>
      </c>
      <c r="Q6447" t="s">
        <v>265</v>
      </c>
      <c r="R6447" t="s">
        <v>4319</v>
      </c>
      <c r="S6447">
        <v>7.1040000000000001</v>
      </c>
      <c r="T6447" s="3"/>
    </row>
    <row r="6448" spans="1:20" x14ac:dyDescent="0.3">
      <c r="A6448">
        <v>6447</v>
      </c>
      <c r="B6448" t="s">
        <v>8906</v>
      </c>
      <c r="C6448">
        <f t="shared" si="100"/>
        <v>10</v>
      </c>
      <c r="D6448" s="1">
        <v>43163</v>
      </c>
      <c r="E6448" s="1">
        <v>43165</v>
      </c>
      <c r="F6448" t="s">
        <v>19</v>
      </c>
      <c r="G6448" t="s">
        <v>4181</v>
      </c>
      <c r="H6448" t="s">
        <v>4182</v>
      </c>
      <c r="I6448" t="s">
        <v>98</v>
      </c>
      <c r="J6448" t="s">
        <v>23</v>
      </c>
      <c r="K6448" t="s">
        <v>180</v>
      </c>
      <c r="L6448" t="s">
        <v>100</v>
      </c>
      <c r="M6448">
        <v>77095</v>
      </c>
      <c r="N6448" t="s">
        <v>101</v>
      </c>
      <c r="O6448" t="s">
        <v>166</v>
      </c>
      <c r="P6448" t="s">
        <v>28</v>
      </c>
      <c r="Q6448" t="s">
        <v>61</v>
      </c>
      <c r="R6448" t="s">
        <v>167</v>
      </c>
      <c r="S6448">
        <v>103.5</v>
      </c>
      <c r="T6448" s="3"/>
    </row>
    <row r="6449" spans="1:20" x14ac:dyDescent="0.3">
      <c r="A6449">
        <v>6448</v>
      </c>
      <c r="B6449" t="s">
        <v>8906</v>
      </c>
      <c r="C6449">
        <f t="shared" si="100"/>
        <v>10</v>
      </c>
      <c r="D6449" s="1">
        <v>43163</v>
      </c>
      <c r="E6449" s="1">
        <v>43165</v>
      </c>
      <c r="F6449" t="s">
        <v>19</v>
      </c>
      <c r="G6449" t="s">
        <v>4181</v>
      </c>
      <c r="H6449" t="s">
        <v>4182</v>
      </c>
      <c r="I6449" t="s">
        <v>98</v>
      </c>
      <c r="J6449" t="s">
        <v>23</v>
      </c>
      <c r="K6449" t="s">
        <v>180</v>
      </c>
      <c r="L6449" t="s">
        <v>100</v>
      </c>
      <c r="M6449">
        <v>77095</v>
      </c>
      <c r="N6449" t="s">
        <v>101</v>
      </c>
      <c r="O6449" t="s">
        <v>4391</v>
      </c>
      <c r="P6449" t="s">
        <v>42</v>
      </c>
      <c r="Q6449" t="s">
        <v>43</v>
      </c>
      <c r="R6449" t="s">
        <v>4392</v>
      </c>
      <c r="S6449">
        <v>2.464</v>
      </c>
      <c r="T6449" s="3"/>
    </row>
    <row r="6450" spans="1:20" x14ac:dyDescent="0.3">
      <c r="A6450">
        <v>6449</v>
      </c>
      <c r="B6450" t="s">
        <v>8906</v>
      </c>
      <c r="C6450">
        <f t="shared" si="100"/>
        <v>10</v>
      </c>
      <c r="D6450" s="1">
        <v>43163</v>
      </c>
      <c r="E6450" s="1">
        <v>43165</v>
      </c>
      <c r="F6450" t="s">
        <v>19</v>
      </c>
      <c r="G6450" t="s">
        <v>4181</v>
      </c>
      <c r="H6450" t="s">
        <v>4182</v>
      </c>
      <c r="I6450" t="s">
        <v>98</v>
      </c>
      <c r="J6450" t="s">
        <v>23</v>
      </c>
      <c r="K6450" t="s">
        <v>180</v>
      </c>
      <c r="L6450" t="s">
        <v>100</v>
      </c>
      <c r="M6450">
        <v>77095</v>
      </c>
      <c r="N6450" t="s">
        <v>101</v>
      </c>
      <c r="O6450" t="s">
        <v>1483</v>
      </c>
      <c r="P6450" t="s">
        <v>42</v>
      </c>
      <c r="Q6450" t="s">
        <v>55</v>
      </c>
      <c r="R6450" t="s">
        <v>1484</v>
      </c>
      <c r="S6450">
        <v>8.7200000000000006</v>
      </c>
      <c r="T6450" s="3"/>
    </row>
    <row r="6451" spans="1:20" x14ac:dyDescent="0.3">
      <c r="A6451">
        <v>6450</v>
      </c>
      <c r="B6451" t="s">
        <v>8907</v>
      </c>
      <c r="C6451">
        <f t="shared" si="100"/>
        <v>40</v>
      </c>
      <c r="D6451" s="1">
        <v>42638</v>
      </c>
      <c r="E6451" s="1">
        <v>42642</v>
      </c>
      <c r="F6451" t="s">
        <v>46</v>
      </c>
      <c r="G6451" t="s">
        <v>4759</v>
      </c>
      <c r="H6451" t="s">
        <v>4760</v>
      </c>
      <c r="I6451" t="s">
        <v>22</v>
      </c>
      <c r="J6451" t="s">
        <v>23</v>
      </c>
      <c r="K6451" t="s">
        <v>4613</v>
      </c>
      <c r="L6451" t="s">
        <v>745</v>
      </c>
      <c r="M6451">
        <v>6450</v>
      </c>
      <c r="N6451" t="s">
        <v>144</v>
      </c>
      <c r="O6451" t="s">
        <v>3814</v>
      </c>
      <c r="P6451" t="s">
        <v>42</v>
      </c>
      <c r="Q6451" t="s">
        <v>71</v>
      </c>
      <c r="R6451" t="s">
        <v>3815</v>
      </c>
      <c r="S6451">
        <v>10.76</v>
      </c>
      <c r="T6451" s="3"/>
    </row>
    <row r="6452" spans="1:20" x14ac:dyDescent="0.3">
      <c r="A6452">
        <v>6451</v>
      </c>
      <c r="B6452" t="s">
        <v>8907</v>
      </c>
      <c r="C6452">
        <f t="shared" si="100"/>
        <v>40</v>
      </c>
      <c r="D6452" s="1">
        <v>42638</v>
      </c>
      <c r="E6452" s="1">
        <v>42642</v>
      </c>
      <c r="F6452" t="s">
        <v>46</v>
      </c>
      <c r="G6452" t="s">
        <v>4759</v>
      </c>
      <c r="H6452" t="s">
        <v>4760</v>
      </c>
      <c r="I6452" t="s">
        <v>22</v>
      </c>
      <c r="J6452" t="s">
        <v>23</v>
      </c>
      <c r="K6452" t="s">
        <v>4613</v>
      </c>
      <c r="L6452" t="s">
        <v>745</v>
      </c>
      <c r="M6452">
        <v>6450</v>
      </c>
      <c r="N6452" t="s">
        <v>144</v>
      </c>
      <c r="O6452" t="s">
        <v>1547</v>
      </c>
      <c r="P6452" t="s">
        <v>42</v>
      </c>
      <c r="Q6452" t="s">
        <v>86</v>
      </c>
      <c r="R6452" t="s">
        <v>1548</v>
      </c>
      <c r="S6452">
        <v>45.68</v>
      </c>
      <c r="T6452" s="3"/>
    </row>
    <row r="6453" spans="1:20" x14ac:dyDescent="0.3">
      <c r="A6453">
        <v>6452</v>
      </c>
      <c r="B6453" t="s">
        <v>8907</v>
      </c>
      <c r="C6453">
        <f t="shared" si="100"/>
        <v>40</v>
      </c>
      <c r="D6453" s="1">
        <v>42638</v>
      </c>
      <c r="E6453" s="1">
        <v>42642</v>
      </c>
      <c r="F6453" t="s">
        <v>46</v>
      </c>
      <c r="G6453" t="s">
        <v>4759</v>
      </c>
      <c r="H6453" t="s">
        <v>4760</v>
      </c>
      <c r="I6453" t="s">
        <v>22</v>
      </c>
      <c r="J6453" t="s">
        <v>23</v>
      </c>
      <c r="K6453" t="s">
        <v>4613</v>
      </c>
      <c r="L6453" t="s">
        <v>745</v>
      </c>
      <c r="M6453">
        <v>6450</v>
      </c>
      <c r="N6453" t="s">
        <v>144</v>
      </c>
      <c r="O6453" t="s">
        <v>398</v>
      </c>
      <c r="P6453" t="s">
        <v>42</v>
      </c>
      <c r="Q6453" t="s">
        <v>64</v>
      </c>
      <c r="R6453" t="s">
        <v>399</v>
      </c>
      <c r="S6453">
        <v>6.7</v>
      </c>
      <c r="T6453" s="3"/>
    </row>
    <row r="6454" spans="1:20" x14ac:dyDescent="0.3">
      <c r="A6454">
        <v>6453</v>
      </c>
      <c r="B6454" t="s">
        <v>8908</v>
      </c>
      <c r="C6454">
        <f t="shared" si="100"/>
        <v>52</v>
      </c>
      <c r="D6454" s="1">
        <v>42723</v>
      </c>
      <c r="E6454" s="1">
        <v>42727</v>
      </c>
      <c r="F6454" t="s">
        <v>19</v>
      </c>
      <c r="G6454" t="s">
        <v>6548</v>
      </c>
      <c r="H6454" t="s">
        <v>6549</v>
      </c>
      <c r="I6454" t="s">
        <v>22</v>
      </c>
      <c r="J6454" t="s">
        <v>23</v>
      </c>
      <c r="K6454" t="s">
        <v>8909</v>
      </c>
      <c r="L6454" t="s">
        <v>207</v>
      </c>
      <c r="M6454">
        <v>60025</v>
      </c>
      <c r="N6454" t="s">
        <v>101</v>
      </c>
      <c r="O6454" t="s">
        <v>3858</v>
      </c>
      <c r="P6454" t="s">
        <v>67</v>
      </c>
      <c r="Q6454" t="s">
        <v>68</v>
      </c>
      <c r="R6454" t="s">
        <v>3859</v>
      </c>
      <c r="S6454">
        <v>158.376</v>
      </c>
      <c r="T6454" s="3"/>
    </row>
    <row r="6455" spans="1:20" x14ac:dyDescent="0.3">
      <c r="A6455">
        <v>6454</v>
      </c>
      <c r="B6455" t="s">
        <v>8910</v>
      </c>
      <c r="C6455">
        <f t="shared" si="100"/>
        <v>41</v>
      </c>
      <c r="D6455" s="1">
        <v>42651</v>
      </c>
      <c r="E6455" s="1">
        <v>42656</v>
      </c>
      <c r="F6455" t="s">
        <v>46</v>
      </c>
      <c r="G6455" t="s">
        <v>4563</v>
      </c>
      <c r="H6455" t="s">
        <v>4564</v>
      </c>
      <c r="I6455" t="s">
        <v>22</v>
      </c>
      <c r="J6455" t="s">
        <v>23</v>
      </c>
      <c r="K6455" t="s">
        <v>180</v>
      </c>
      <c r="L6455" t="s">
        <v>100</v>
      </c>
      <c r="M6455">
        <v>77036</v>
      </c>
      <c r="N6455" t="s">
        <v>101</v>
      </c>
      <c r="O6455" t="s">
        <v>6652</v>
      </c>
      <c r="P6455" t="s">
        <v>42</v>
      </c>
      <c r="Q6455" t="s">
        <v>64</v>
      </c>
      <c r="R6455" t="s">
        <v>6653</v>
      </c>
      <c r="S6455">
        <v>3.44</v>
      </c>
      <c r="T6455" s="3"/>
    </row>
    <row r="6456" spans="1:20" x14ac:dyDescent="0.3">
      <c r="A6456">
        <v>6455</v>
      </c>
      <c r="B6456" t="s">
        <v>8911</v>
      </c>
      <c r="C6456">
        <f t="shared" si="100"/>
        <v>31</v>
      </c>
      <c r="D6456" s="1">
        <v>43312</v>
      </c>
      <c r="E6456" s="1">
        <v>43315</v>
      </c>
      <c r="F6456" t="s">
        <v>184</v>
      </c>
      <c r="G6456" t="s">
        <v>6323</v>
      </c>
      <c r="H6456" t="s">
        <v>6324</v>
      </c>
      <c r="I6456" t="s">
        <v>22</v>
      </c>
      <c r="J6456" t="s">
        <v>23</v>
      </c>
      <c r="K6456" t="s">
        <v>123</v>
      </c>
      <c r="L6456" t="s">
        <v>39</v>
      </c>
      <c r="M6456">
        <v>94110</v>
      </c>
      <c r="N6456" t="s">
        <v>40</v>
      </c>
      <c r="O6456" t="s">
        <v>393</v>
      </c>
      <c r="P6456" t="s">
        <v>42</v>
      </c>
      <c r="Q6456" t="s">
        <v>55</v>
      </c>
      <c r="R6456" t="s">
        <v>394</v>
      </c>
      <c r="S6456">
        <v>56.56</v>
      </c>
      <c r="T6456" s="3"/>
    </row>
    <row r="6457" spans="1:20" x14ac:dyDescent="0.3">
      <c r="A6457">
        <v>6456</v>
      </c>
      <c r="B6457" t="s">
        <v>8911</v>
      </c>
      <c r="C6457">
        <f t="shared" si="100"/>
        <v>31</v>
      </c>
      <c r="D6457" s="1">
        <v>43312</v>
      </c>
      <c r="E6457" s="1">
        <v>43315</v>
      </c>
      <c r="F6457" t="s">
        <v>184</v>
      </c>
      <c r="G6457" t="s">
        <v>6323</v>
      </c>
      <c r="H6457" t="s">
        <v>6324</v>
      </c>
      <c r="I6457" t="s">
        <v>22</v>
      </c>
      <c r="J6457" t="s">
        <v>23</v>
      </c>
      <c r="K6457" t="s">
        <v>123</v>
      </c>
      <c r="L6457" t="s">
        <v>39</v>
      </c>
      <c r="M6457">
        <v>94110</v>
      </c>
      <c r="N6457" t="s">
        <v>40</v>
      </c>
      <c r="O6457" t="s">
        <v>4935</v>
      </c>
      <c r="P6457" t="s">
        <v>28</v>
      </c>
      <c r="Q6457" t="s">
        <v>61</v>
      </c>
      <c r="R6457" t="s">
        <v>4936</v>
      </c>
      <c r="S6457">
        <v>36.96</v>
      </c>
      <c r="T6457" s="3"/>
    </row>
    <row r="6458" spans="1:20" x14ac:dyDescent="0.3">
      <c r="A6458">
        <v>6457</v>
      </c>
      <c r="B6458" t="s">
        <v>8912</v>
      </c>
      <c r="C6458">
        <f t="shared" si="100"/>
        <v>32</v>
      </c>
      <c r="D6458" s="1">
        <v>42221</v>
      </c>
      <c r="E6458" s="1">
        <v>42227</v>
      </c>
      <c r="F6458" t="s">
        <v>46</v>
      </c>
      <c r="G6458" t="s">
        <v>625</v>
      </c>
      <c r="H6458" t="s">
        <v>626</v>
      </c>
      <c r="I6458" t="s">
        <v>37</v>
      </c>
      <c r="J6458" t="s">
        <v>23</v>
      </c>
      <c r="K6458" t="s">
        <v>262</v>
      </c>
      <c r="L6458" t="s">
        <v>263</v>
      </c>
      <c r="M6458">
        <v>10009</v>
      </c>
      <c r="N6458" t="s">
        <v>144</v>
      </c>
      <c r="O6458" t="s">
        <v>4969</v>
      </c>
      <c r="P6458" t="s">
        <v>67</v>
      </c>
      <c r="Q6458" t="s">
        <v>68</v>
      </c>
      <c r="R6458" t="s">
        <v>4970</v>
      </c>
      <c r="S6458">
        <v>135.99</v>
      </c>
      <c r="T6458" s="3"/>
    </row>
    <row r="6459" spans="1:20" x14ac:dyDescent="0.3">
      <c r="A6459">
        <v>6458</v>
      </c>
      <c r="B6459" t="s">
        <v>8912</v>
      </c>
      <c r="C6459">
        <f t="shared" si="100"/>
        <v>32</v>
      </c>
      <c r="D6459" s="1">
        <v>42221</v>
      </c>
      <c r="E6459" s="1">
        <v>42227</v>
      </c>
      <c r="F6459" t="s">
        <v>46</v>
      </c>
      <c r="G6459" t="s">
        <v>625</v>
      </c>
      <c r="H6459" t="s">
        <v>626</v>
      </c>
      <c r="I6459" t="s">
        <v>37</v>
      </c>
      <c r="J6459" t="s">
        <v>23</v>
      </c>
      <c r="K6459" t="s">
        <v>262</v>
      </c>
      <c r="L6459" t="s">
        <v>263</v>
      </c>
      <c r="M6459">
        <v>10009</v>
      </c>
      <c r="N6459" t="s">
        <v>144</v>
      </c>
      <c r="O6459" t="s">
        <v>7073</v>
      </c>
      <c r="P6459" t="s">
        <v>42</v>
      </c>
      <c r="Q6459" t="s">
        <v>64</v>
      </c>
      <c r="R6459" t="s">
        <v>7074</v>
      </c>
      <c r="S6459">
        <v>15.96</v>
      </c>
      <c r="T6459" s="3"/>
    </row>
    <row r="6460" spans="1:20" x14ac:dyDescent="0.3">
      <c r="A6460">
        <v>6459</v>
      </c>
      <c r="B6460" t="s">
        <v>8913</v>
      </c>
      <c r="C6460">
        <f t="shared" si="100"/>
        <v>20</v>
      </c>
      <c r="D6460" s="1">
        <v>43234</v>
      </c>
      <c r="E6460" s="1">
        <v>43237</v>
      </c>
      <c r="F6460" t="s">
        <v>184</v>
      </c>
      <c r="G6460" t="s">
        <v>2675</v>
      </c>
      <c r="H6460" t="s">
        <v>2676</v>
      </c>
      <c r="I6460" t="s">
        <v>37</v>
      </c>
      <c r="J6460" t="s">
        <v>23</v>
      </c>
      <c r="K6460" t="s">
        <v>4497</v>
      </c>
      <c r="L6460" t="s">
        <v>2738</v>
      </c>
      <c r="M6460">
        <v>21215</v>
      </c>
      <c r="N6460" t="s">
        <v>144</v>
      </c>
      <c r="O6460" t="s">
        <v>3388</v>
      </c>
      <c r="P6460" t="s">
        <v>42</v>
      </c>
      <c r="Q6460" t="s">
        <v>64</v>
      </c>
      <c r="R6460" t="s">
        <v>3389</v>
      </c>
      <c r="S6460">
        <v>3.76</v>
      </c>
      <c r="T6460" s="3"/>
    </row>
    <row r="6461" spans="1:20" x14ac:dyDescent="0.3">
      <c r="A6461">
        <v>6460</v>
      </c>
      <c r="B6461" t="s">
        <v>8913</v>
      </c>
      <c r="C6461">
        <f t="shared" si="100"/>
        <v>20</v>
      </c>
      <c r="D6461" s="1">
        <v>43234</v>
      </c>
      <c r="E6461" s="1">
        <v>43237</v>
      </c>
      <c r="F6461" t="s">
        <v>184</v>
      </c>
      <c r="G6461" t="s">
        <v>2675</v>
      </c>
      <c r="H6461" t="s">
        <v>2676</v>
      </c>
      <c r="I6461" t="s">
        <v>37</v>
      </c>
      <c r="J6461" t="s">
        <v>23</v>
      </c>
      <c r="K6461" t="s">
        <v>4497</v>
      </c>
      <c r="L6461" t="s">
        <v>2738</v>
      </c>
      <c r="M6461">
        <v>21215</v>
      </c>
      <c r="N6461" t="s">
        <v>144</v>
      </c>
      <c r="O6461" t="s">
        <v>1651</v>
      </c>
      <c r="P6461" t="s">
        <v>42</v>
      </c>
      <c r="Q6461" t="s">
        <v>64</v>
      </c>
      <c r="R6461" t="s">
        <v>1652</v>
      </c>
      <c r="S6461">
        <v>14.7</v>
      </c>
      <c r="T6461" s="3"/>
    </row>
    <row r="6462" spans="1:20" x14ac:dyDescent="0.3">
      <c r="A6462">
        <v>6461</v>
      </c>
      <c r="B6462" t="s">
        <v>8913</v>
      </c>
      <c r="C6462">
        <f t="shared" si="100"/>
        <v>20</v>
      </c>
      <c r="D6462" s="1">
        <v>43234</v>
      </c>
      <c r="E6462" s="1">
        <v>43237</v>
      </c>
      <c r="F6462" t="s">
        <v>184</v>
      </c>
      <c r="G6462" t="s">
        <v>2675</v>
      </c>
      <c r="H6462" t="s">
        <v>2676</v>
      </c>
      <c r="I6462" t="s">
        <v>37</v>
      </c>
      <c r="J6462" t="s">
        <v>23</v>
      </c>
      <c r="K6462" t="s">
        <v>4497</v>
      </c>
      <c r="L6462" t="s">
        <v>2738</v>
      </c>
      <c r="M6462">
        <v>21215</v>
      </c>
      <c r="N6462" t="s">
        <v>144</v>
      </c>
      <c r="O6462" t="s">
        <v>6113</v>
      </c>
      <c r="P6462" t="s">
        <v>42</v>
      </c>
      <c r="Q6462" t="s">
        <v>64</v>
      </c>
      <c r="R6462" t="s">
        <v>6114</v>
      </c>
      <c r="S6462">
        <v>37.200000000000003</v>
      </c>
      <c r="T6462" s="3"/>
    </row>
    <row r="6463" spans="1:20" x14ac:dyDescent="0.3">
      <c r="A6463">
        <v>6462</v>
      </c>
      <c r="B6463" t="s">
        <v>8913</v>
      </c>
      <c r="C6463">
        <f t="shared" si="100"/>
        <v>20</v>
      </c>
      <c r="D6463" s="1">
        <v>43234</v>
      </c>
      <c r="E6463" s="1">
        <v>43237</v>
      </c>
      <c r="F6463" t="s">
        <v>184</v>
      </c>
      <c r="G6463" t="s">
        <v>2675</v>
      </c>
      <c r="H6463" t="s">
        <v>2676</v>
      </c>
      <c r="I6463" t="s">
        <v>37</v>
      </c>
      <c r="J6463" t="s">
        <v>23</v>
      </c>
      <c r="K6463" t="s">
        <v>4497</v>
      </c>
      <c r="L6463" t="s">
        <v>2738</v>
      </c>
      <c r="M6463">
        <v>21215</v>
      </c>
      <c r="N6463" t="s">
        <v>144</v>
      </c>
      <c r="O6463" t="s">
        <v>4172</v>
      </c>
      <c r="P6463" t="s">
        <v>67</v>
      </c>
      <c r="Q6463" t="s">
        <v>157</v>
      </c>
      <c r="R6463" t="s">
        <v>4173</v>
      </c>
      <c r="S6463">
        <v>89.97</v>
      </c>
      <c r="T6463" s="3"/>
    </row>
    <row r="6464" spans="1:20" x14ac:dyDescent="0.3">
      <c r="A6464">
        <v>6463</v>
      </c>
      <c r="B6464" t="s">
        <v>8913</v>
      </c>
      <c r="C6464">
        <f t="shared" si="100"/>
        <v>20</v>
      </c>
      <c r="D6464" s="1">
        <v>43234</v>
      </c>
      <c r="E6464" s="1">
        <v>43237</v>
      </c>
      <c r="F6464" t="s">
        <v>184</v>
      </c>
      <c r="G6464" t="s">
        <v>2675</v>
      </c>
      <c r="H6464" t="s">
        <v>2676</v>
      </c>
      <c r="I6464" t="s">
        <v>37</v>
      </c>
      <c r="J6464" t="s">
        <v>23</v>
      </c>
      <c r="K6464" t="s">
        <v>4497</v>
      </c>
      <c r="L6464" t="s">
        <v>2738</v>
      </c>
      <c r="M6464">
        <v>21215</v>
      </c>
      <c r="N6464" t="s">
        <v>144</v>
      </c>
      <c r="O6464" t="s">
        <v>6960</v>
      </c>
      <c r="P6464" t="s">
        <v>28</v>
      </c>
      <c r="Q6464" t="s">
        <v>32</v>
      </c>
      <c r="R6464" t="s">
        <v>6961</v>
      </c>
      <c r="S6464">
        <v>261.95999999999998</v>
      </c>
      <c r="T6464" s="3"/>
    </row>
    <row r="6465" spans="1:20" x14ac:dyDescent="0.3">
      <c r="A6465">
        <v>6464</v>
      </c>
      <c r="B6465" t="s">
        <v>8913</v>
      </c>
      <c r="C6465">
        <f t="shared" si="100"/>
        <v>20</v>
      </c>
      <c r="D6465" s="1">
        <v>43234</v>
      </c>
      <c r="E6465" s="1">
        <v>43237</v>
      </c>
      <c r="F6465" t="s">
        <v>184</v>
      </c>
      <c r="G6465" t="s">
        <v>2675</v>
      </c>
      <c r="H6465" t="s">
        <v>2676</v>
      </c>
      <c r="I6465" t="s">
        <v>37</v>
      </c>
      <c r="J6465" t="s">
        <v>23</v>
      </c>
      <c r="K6465" t="s">
        <v>4497</v>
      </c>
      <c r="L6465" t="s">
        <v>2738</v>
      </c>
      <c r="M6465">
        <v>21215</v>
      </c>
      <c r="N6465" t="s">
        <v>144</v>
      </c>
      <c r="O6465" t="s">
        <v>848</v>
      </c>
      <c r="P6465" t="s">
        <v>42</v>
      </c>
      <c r="Q6465" t="s">
        <v>43</v>
      </c>
      <c r="R6465" t="s">
        <v>849</v>
      </c>
      <c r="S6465">
        <v>74</v>
      </c>
      <c r="T6465" s="3"/>
    </row>
    <row r="6466" spans="1:20" x14ac:dyDescent="0.3">
      <c r="A6466">
        <v>6465</v>
      </c>
      <c r="B6466" t="s">
        <v>8914</v>
      </c>
      <c r="C6466">
        <f t="shared" si="100"/>
        <v>38</v>
      </c>
      <c r="D6466" s="1">
        <v>43000</v>
      </c>
      <c r="E6466" s="1">
        <v>43006</v>
      </c>
      <c r="F6466" t="s">
        <v>46</v>
      </c>
      <c r="G6466" t="s">
        <v>2957</v>
      </c>
      <c r="H6466" t="s">
        <v>2958</v>
      </c>
      <c r="I6466" t="s">
        <v>98</v>
      </c>
      <c r="J6466" t="s">
        <v>23</v>
      </c>
      <c r="K6466" t="s">
        <v>1474</v>
      </c>
      <c r="L6466" t="s">
        <v>25</v>
      </c>
      <c r="M6466">
        <v>40214</v>
      </c>
      <c r="N6466" t="s">
        <v>26</v>
      </c>
      <c r="O6466" t="s">
        <v>6349</v>
      </c>
      <c r="P6466" t="s">
        <v>28</v>
      </c>
      <c r="Q6466" t="s">
        <v>61</v>
      </c>
      <c r="R6466" t="s">
        <v>6350</v>
      </c>
      <c r="S6466">
        <v>13.28</v>
      </c>
      <c r="T6466" s="3"/>
    </row>
    <row r="6467" spans="1:20" x14ac:dyDescent="0.3">
      <c r="A6467">
        <v>6466</v>
      </c>
      <c r="B6467" t="s">
        <v>8915</v>
      </c>
      <c r="C6467">
        <f t="shared" ref="C6467:C6530" si="101">WEEKNUM(D6467,1)</f>
        <v>47</v>
      </c>
      <c r="D6467" s="1">
        <v>42687</v>
      </c>
      <c r="E6467" s="1">
        <v>42691</v>
      </c>
      <c r="F6467" t="s">
        <v>46</v>
      </c>
      <c r="G6467" t="s">
        <v>1822</v>
      </c>
      <c r="H6467" t="s">
        <v>1823</v>
      </c>
      <c r="I6467" t="s">
        <v>22</v>
      </c>
      <c r="J6467" t="s">
        <v>23</v>
      </c>
      <c r="K6467" t="s">
        <v>8703</v>
      </c>
      <c r="L6467" t="s">
        <v>331</v>
      </c>
      <c r="M6467">
        <v>37087</v>
      </c>
      <c r="N6467" t="s">
        <v>26</v>
      </c>
      <c r="O6467" t="s">
        <v>8365</v>
      </c>
      <c r="P6467" t="s">
        <v>42</v>
      </c>
      <c r="Q6467" t="s">
        <v>55</v>
      </c>
      <c r="R6467" t="s">
        <v>8366</v>
      </c>
      <c r="S6467">
        <v>84.96</v>
      </c>
      <c r="T6467" s="3"/>
    </row>
    <row r="6468" spans="1:20" x14ac:dyDescent="0.3">
      <c r="A6468">
        <v>6467</v>
      </c>
      <c r="B6468" t="s">
        <v>8916</v>
      </c>
      <c r="C6468">
        <f t="shared" si="101"/>
        <v>21</v>
      </c>
      <c r="D6468" s="1">
        <v>43242</v>
      </c>
      <c r="E6468" s="1">
        <v>43245</v>
      </c>
      <c r="F6468" t="s">
        <v>19</v>
      </c>
      <c r="G6468" t="s">
        <v>152</v>
      </c>
      <c r="H6468" t="s">
        <v>153</v>
      </c>
      <c r="I6468" t="s">
        <v>22</v>
      </c>
      <c r="J6468" t="s">
        <v>23</v>
      </c>
      <c r="K6468" t="s">
        <v>38</v>
      </c>
      <c r="L6468" t="s">
        <v>39</v>
      </c>
      <c r="M6468">
        <v>90008</v>
      </c>
      <c r="N6468" t="s">
        <v>40</v>
      </c>
      <c r="O6468" t="s">
        <v>7041</v>
      </c>
      <c r="P6468" t="s">
        <v>67</v>
      </c>
      <c r="Q6468" t="s">
        <v>157</v>
      </c>
      <c r="R6468" t="s">
        <v>7042</v>
      </c>
      <c r="S6468">
        <v>68.459999999999994</v>
      </c>
      <c r="T6468" s="3"/>
    </row>
    <row r="6469" spans="1:20" x14ac:dyDescent="0.3">
      <c r="A6469">
        <v>6468</v>
      </c>
      <c r="B6469" t="s">
        <v>8917</v>
      </c>
      <c r="C6469">
        <f t="shared" si="101"/>
        <v>48</v>
      </c>
      <c r="D6469" s="1">
        <v>43071</v>
      </c>
      <c r="E6469" s="1">
        <v>43077</v>
      </c>
      <c r="F6469" t="s">
        <v>46</v>
      </c>
      <c r="G6469" t="s">
        <v>4105</v>
      </c>
      <c r="H6469" t="s">
        <v>4106</v>
      </c>
      <c r="I6469" t="s">
        <v>98</v>
      </c>
      <c r="J6469" t="s">
        <v>23</v>
      </c>
      <c r="K6469" t="s">
        <v>3582</v>
      </c>
      <c r="L6469" t="s">
        <v>1399</v>
      </c>
      <c r="M6469">
        <v>2908</v>
      </c>
      <c r="N6469" t="s">
        <v>144</v>
      </c>
      <c r="O6469" t="s">
        <v>1577</v>
      </c>
      <c r="P6469" t="s">
        <v>42</v>
      </c>
      <c r="Q6469" t="s">
        <v>55</v>
      </c>
      <c r="R6469" t="s">
        <v>1578</v>
      </c>
      <c r="S6469">
        <v>2079.4</v>
      </c>
      <c r="T6469" s="3"/>
    </row>
    <row r="6470" spans="1:20" x14ac:dyDescent="0.3">
      <c r="A6470">
        <v>6469</v>
      </c>
      <c r="B6470" t="s">
        <v>8917</v>
      </c>
      <c r="C6470">
        <f t="shared" si="101"/>
        <v>48</v>
      </c>
      <c r="D6470" s="1">
        <v>43071</v>
      </c>
      <c r="E6470" s="1">
        <v>43077</v>
      </c>
      <c r="F6470" t="s">
        <v>46</v>
      </c>
      <c r="G6470" t="s">
        <v>4105</v>
      </c>
      <c r="H6470" t="s">
        <v>4106</v>
      </c>
      <c r="I6470" t="s">
        <v>98</v>
      </c>
      <c r="J6470" t="s">
        <v>23</v>
      </c>
      <c r="K6470" t="s">
        <v>3582</v>
      </c>
      <c r="L6470" t="s">
        <v>1399</v>
      </c>
      <c r="M6470">
        <v>2908</v>
      </c>
      <c r="N6470" t="s">
        <v>144</v>
      </c>
      <c r="O6470" t="s">
        <v>4243</v>
      </c>
      <c r="P6470" t="s">
        <v>67</v>
      </c>
      <c r="Q6470" t="s">
        <v>68</v>
      </c>
      <c r="R6470" t="s">
        <v>4244</v>
      </c>
      <c r="S6470">
        <v>629.95000000000005</v>
      </c>
      <c r="T6470" s="3"/>
    </row>
    <row r="6471" spans="1:20" x14ac:dyDescent="0.3">
      <c r="A6471">
        <v>6470</v>
      </c>
      <c r="B6471" t="s">
        <v>8917</v>
      </c>
      <c r="C6471">
        <f t="shared" si="101"/>
        <v>48</v>
      </c>
      <c r="D6471" s="1">
        <v>43071</v>
      </c>
      <c r="E6471" s="1">
        <v>43077</v>
      </c>
      <c r="F6471" t="s">
        <v>46</v>
      </c>
      <c r="G6471" t="s">
        <v>4105</v>
      </c>
      <c r="H6471" t="s">
        <v>4106</v>
      </c>
      <c r="I6471" t="s">
        <v>98</v>
      </c>
      <c r="J6471" t="s">
        <v>23</v>
      </c>
      <c r="K6471" t="s">
        <v>3582</v>
      </c>
      <c r="L6471" t="s">
        <v>1399</v>
      </c>
      <c r="M6471">
        <v>2908</v>
      </c>
      <c r="N6471" t="s">
        <v>144</v>
      </c>
      <c r="O6471" t="s">
        <v>1715</v>
      </c>
      <c r="P6471" t="s">
        <v>28</v>
      </c>
      <c r="Q6471" t="s">
        <v>61</v>
      </c>
      <c r="R6471" t="s">
        <v>8147</v>
      </c>
      <c r="S6471">
        <v>72.42</v>
      </c>
      <c r="T6471" s="3"/>
    </row>
    <row r="6472" spans="1:20" x14ac:dyDescent="0.3">
      <c r="A6472">
        <v>6471</v>
      </c>
      <c r="B6472" t="s">
        <v>8918</v>
      </c>
      <c r="C6472">
        <f t="shared" si="101"/>
        <v>36</v>
      </c>
      <c r="D6472" s="1">
        <v>42611</v>
      </c>
      <c r="E6472" s="1">
        <v>42615</v>
      </c>
      <c r="F6472" t="s">
        <v>46</v>
      </c>
      <c r="G6472" t="s">
        <v>3177</v>
      </c>
      <c r="H6472" t="s">
        <v>3178</v>
      </c>
      <c r="I6472" t="s">
        <v>98</v>
      </c>
      <c r="J6472" t="s">
        <v>23</v>
      </c>
      <c r="K6472" t="s">
        <v>878</v>
      </c>
      <c r="L6472" t="s">
        <v>234</v>
      </c>
      <c r="M6472">
        <v>48234</v>
      </c>
      <c r="N6472" t="s">
        <v>101</v>
      </c>
      <c r="O6472" t="s">
        <v>3858</v>
      </c>
      <c r="P6472" t="s">
        <v>67</v>
      </c>
      <c r="Q6472" t="s">
        <v>68</v>
      </c>
      <c r="R6472" t="s">
        <v>3859</v>
      </c>
      <c r="S6472">
        <v>131.97999999999999</v>
      </c>
      <c r="T6472" s="3"/>
    </row>
    <row r="6473" spans="1:20" x14ac:dyDescent="0.3">
      <c r="A6473">
        <v>6472</v>
      </c>
      <c r="B6473" t="s">
        <v>8918</v>
      </c>
      <c r="C6473">
        <f t="shared" si="101"/>
        <v>36</v>
      </c>
      <c r="D6473" s="1">
        <v>42611</v>
      </c>
      <c r="E6473" s="1">
        <v>42615</v>
      </c>
      <c r="F6473" t="s">
        <v>46</v>
      </c>
      <c r="G6473" t="s">
        <v>3177</v>
      </c>
      <c r="H6473" t="s">
        <v>3178</v>
      </c>
      <c r="I6473" t="s">
        <v>98</v>
      </c>
      <c r="J6473" t="s">
        <v>23</v>
      </c>
      <c r="K6473" t="s">
        <v>878</v>
      </c>
      <c r="L6473" t="s">
        <v>234</v>
      </c>
      <c r="M6473">
        <v>48234</v>
      </c>
      <c r="N6473" t="s">
        <v>101</v>
      </c>
      <c r="O6473" t="s">
        <v>3770</v>
      </c>
      <c r="P6473" t="s">
        <v>67</v>
      </c>
      <c r="Q6473" t="s">
        <v>157</v>
      </c>
      <c r="R6473" t="s">
        <v>3771</v>
      </c>
      <c r="S6473">
        <v>114.52</v>
      </c>
      <c r="T6473" s="3"/>
    </row>
    <row r="6474" spans="1:20" x14ac:dyDescent="0.3">
      <c r="A6474">
        <v>6473</v>
      </c>
      <c r="B6474" t="s">
        <v>8919</v>
      </c>
      <c r="C6474">
        <f t="shared" si="101"/>
        <v>23</v>
      </c>
      <c r="D6474" s="1">
        <v>42161</v>
      </c>
      <c r="E6474" s="1">
        <v>42165</v>
      </c>
      <c r="F6474" t="s">
        <v>46</v>
      </c>
      <c r="G6474" t="s">
        <v>7054</v>
      </c>
      <c r="H6474" t="s">
        <v>7055</v>
      </c>
      <c r="I6474" t="s">
        <v>98</v>
      </c>
      <c r="J6474" t="s">
        <v>23</v>
      </c>
      <c r="K6474" t="s">
        <v>180</v>
      </c>
      <c r="L6474" t="s">
        <v>100</v>
      </c>
      <c r="M6474">
        <v>77070</v>
      </c>
      <c r="N6474" t="s">
        <v>101</v>
      </c>
      <c r="O6474" t="s">
        <v>1196</v>
      </c>
      <c r="P6474" t="s">
        <v>42</v>
      </c>
      <c r="Q6474" t="s">
        <v>43</v>
      </c>
      <c r="R6474" t="s">
        <v>1197</v>
      </c>
      <c r="S6474">
        <v>100.24</v>
      </c>
      <c r="T6474" s="3"/>
    </row>
    <row r="6475" spans="1:20" x14ac:dyDescent="0.3">
      <c r="A6475">
        <v>6474</v>
      </c>
      <c r="B6475" t="s">
        <v>8920</v>
      </c>
      <c r="C6475">
        <f t="shared" si="101"/>
        <v>11</v>
      </c>
      <c r="D6475" s="1">
        <v>42812</v>
      </c>
      <c r="E6475" s="1">
        <v>42814</v>
      </c>
      <c r="F6475" t="s">
        <v>19</v>
      </c>
      <c r="G6475" t="s">
        <v>640</v>
      </c>
      <c r="H6475" t="s">
        <v>641</v>
      </c>
      <c r="I6475" t="s">
        <v>22</v>
      </c>
      <c r="J6475" t="s">
        <v>23</v>
      </c>
      <c r="K6475" t="s">
        <v>378</v>
      </c>
      <c r="L6475" t="s">
        <v>331</v>
      </c>
      <c r="M6475">
        <v>38401</v>
      </c>
      <c r="N6475" t="s">
        <v>26</v>
      </c>
      <c r="O6475" t="s">
        <v>3781</v>
      </c>
      <c r="P6475" t="s">
        <v>42</v>
      </c>
      <c r="Q6475" t="s">
        <v>74</v>
      </c>
      <c r="R6475" t="s">
        <v>3782</v>
      </c>
      <c r="S6475">
        <v>871.8</v>
      </c>
      <c r="T6475" s="3"/>
    </row>
    <row r="6476" spans="1:20" x14ac:dyDescent="0.3">
      <c r="A6476">
        <v>6475</v>
      </c>
      <c r="B6476" t="s">
        <v>8921</v>
      </c>
      <c r="C6476">
        <f t="shared" si="101"/>
        <v>3</v>
      </c>
      <c r="D6476" s="1">
        <v>42018</v>
      </c>
      <c r="E6476" s="1">
        <v>42019</v>
      </c>
      <c r="F6476" t="s">
        <v>184</v>
      </c>
      <c r="G6476" t="s">
        <v>303</v>
      </c>
      <c r="H6476" t="s">
        <v>304</v>
      </c>
      <c r="I6476" t="s">
        <v>37</v>
      </c>
      <c r="J6476" t="s">
        <v>23</v>
      </c>
      <c r="K6476" t="s">
        <v>142</v>
      </c>
      <c r="L6476" t="s">
        <v>143</v>
      </c>
      <c r="M6476">
        <v>19140</v>
      </c>
      <c r="N6476" t="s">
        <v>144</v>
      </c>
      <c r="O6476" t="s">
        <v>3613</v>
      </c>
      <c r="P6476" t="s">
        <v>28</v>
      </c>
      <c r="Q6476" t="s">
        <v>29</v>
      </c>
      <c r="R6476" t="s">
        <v>3614</v>
      </c>
      <c r="S6476">
        <v>61.96</v>
      </c>
      <c r="T6476" s="3"/>
    </row>
    <row r="6477" spans="1:20" x14ac:dyDescent="0.3">
      <c r="A6477">
        <v>6476</v>
      </c>
      <c r="B6477" t="s">
        <v>8922</v>
      </c>
      <c r="C6477">
        <f t="shared" si="101"/>
        <v>23</v>
      </c>
      <c r="D6477" s="1">
        <v>43254</v>
      </c>
      <c r="E6477" s="1">
        <v>43261</v>
      </c>
      <c r="F6477" t="s">
        <v>46</v>
      </c>
      <c r="G6477" t="s">
        <v>7723</v>
      </c>
      <c r="H6477" t="s">
        <v>7724</v>
      </c>
      <c r="I6477" t="s">
        <v>22</v>
      </c>
      <c r="J6477" t="s">
        <v>23</v>
      </c>
      <c r="K6477" t="s">
        <v>1352</v>
      </c>
      <c r="L6477" t="s">
        <v>50</v>
      </c>
      <c r="M6477">
        <v>33024</v>
      </c>
      <c r="N6477" t="s">
        <v>26</v>
      </c>
      <c r="O6477" t="s">
        <v>3434</v>
      </c>
      <c r="P6477" t="s">
        <v>42</v>
      </c>
      <c r="Q6477" t="s">
        <v>71</v>
      </c>
      <c r="R6477" t="s">
        <v>3435</v>
      </c>
      <c r="S6477">
        <v>4.5540000000000003</v>
      </c>
      <c r="T6477" s="3"/>
    </row>
    <row r="6478" spans="1:20" x14ac:dyDescent="0.3">
      <c r="A6478">
        <v>6477</v>
      </c>
      <c r="B6478" t="s">
        <v>8922</v>
      </c>
      <c r="C6478">
        <f t="shared" si="101"/>
        <v>23</v>
      </c>
      <c r="D6478" s="1">
        <v>43254</v>
      </c>
      <c r="E6478" s="1">
        <v>43261</v>
      </c>
      <c r="F6478" t="s">
        <v>46</v>
      </c>
      <c r="G6478" t="s">
        <v>7723</v>
      </c>
      <c r="H6478" t="s">
        <v>7724</v>
      </c>
      <c r="I6478" t="s">
        <v>22</v>
      </c>
      <c r="J6478" t="s">
        <v>23</v>
      </c>
      <c r="K6478" t="s">
        <v>1352</v>
      </c>
      <c r="L6478" t="s">
        <v>50</v>
      </c>
      <c r="M6478">
        <v>33024</v>
      </c>
      <c r="N6478" t="s">
        <v>26</v>
      </c>
      <c r="O6478" t="s">
        <v>808</v>
      </c>
      <c r="P6478" t="s">
        <v>42</v>
      </c>
      <c r="Q6478" t="s">
        <v>74</v>
      </c>
      <c r="R6478" t="s">
        <v>809</v>
      </c>
      <c r="S6478">
        <v>5.2</v>
      </c>
      <c r="T6478" s="3"/>
    </row>
    <row r="6479" spans="1:20" x14ac:dyDescent="0.3">
      <c r="A6479">
        <v>6478</v>
      </c>
      <c r="B6479" t="s">
        <v>8922</v>
      </c>
      <c r="C6479">
        <f t="shared" si="101"/>
        <v>23</v>
      </c>
      <c r="D6479" s="1">
        <v>43254</v>
      </c>
      <c r="E6479" s="1">
        <v>43261</v>
      </c>
      <c r="F6479" t="s">
        <v>46</v>
      </c>
      <c r="G6479" t="s">
        <v>7723</v>
      </c>
      <c r="H6479" t="s">
        <v>7724</v>
      </c>
      <c r="I6479" t="s">
        <v>22</v>
      </c>
      <c r="J6479" t="s">
        <v>23</v>
      </c>
      <c r="K6479" t="s">
        <v>1352</v>
      </c>
      <c r="L6479" t="s">
        <v>50</v>
      </c>
      <c r="M6479">
        <v>33024</v>
      </c>
      <c r="N6479" t="s">
        <v>26</v>
      </c>
      <c r="O6479" t="s">
        <v>905</v>
      </c>
      <c r="P6479" t="s">
        <v>67</v>
      </c>
      <c r="Q6479" t="s">
        <v>157</v>
      </c>
      <c r="R6479" t="s">
        <v>906</v>
      </c>
      <c r="S6479">
        <v>205.99199999999999</v>
      </c>
      <c r="T6479" s="3"/>
    </row>
    <row r="6480" spans="1:20" x14ac:dyDescent="0.3">
      <c r="A6480">
        <v>6479</v>
      </c>
      <c r="B6480" t="s">
        <v>8922</v>
      </c>
      <c r="C6480">
        <f t="shared" si="101"/>
        <v>23</v>
      </c>
      <c r="D6480" s="1">
        <v>43254</v>
      </c>
      <c r="E6480" s="1">
        <v>43261</v>
      </c>
      <c r="F6480" t="s">
        <v>46</v>
      </c>
      <c r="G6480" t="s">
        <v>7723</v>
      </c>
      <c r="H6480" t="s">
        <v>7724</v>
      </c>
      <c r="I6480" t="s">
        <v>22</v>
      </c>
      <c r="J6480" t="s">
        <v>23</v>
      </c>
      <c r="K6480" t="s">
        <v>1352</v>
      </c>
      <c r="L6480" t="s">
        <v>50</v>
      </c>
      <c r="M6480">
        <v>33024</v>
      </c>
      <c r="N6480" t="s">
        <v>26</v>
      </c>
      <c r="O6480" t="s">
        <v>4584</v>
      </c>
      <c r="P6480" t="s">
        <v>42</v>
      </c>
      <c r="Q6480" t="s">
        <v>86</v>
      </c>
      <c r="R6480" t="s">
        <v>4585</v>
      </c>
      <c r="S6480">
        <v>15.552</v>
      </c>
      <c r="T6480" s="3"/>
    </row>
    <row r="6481" spans="1:20" x14ac:dyDescent="0.3">
      <c r="A6481">
        <v>6480</v>
      </c>
      <c r="B6481" t="s">
        <v>8922</v>
      </c>
      <c r="C6481">
        <f t="shared" si="101"/>
        <v>23</v>
      </c>
      <c r="D6481" s="1">
        <v>43254</v>
      </c>
      <c r="E6481" s="1">
        <v>43261</v>
      </c>
      <c r="F6481" t="s">
        <v>46</v>
      </c>
      <c r="G6481" t="s">
        <v>7723</v>
      </c>
      <c r="H6481" t="s">
        <v>7724</v>
      </c>
      <c r="I6481" t="s">
        <v>22</v>
      </c>
      <c r="J6481" t="s">
        <v>23</v>
      </c>
      <c r="K6481" t="s">
        <v>1352</v>
      </c>
      <c r="L6481" t="s">
        <v>50</v>
      </c>
      <c r="M6481">
        <v>33024</v>
      </c>
      <c r="N6481" t="s">
        <v>26</v>
      </c>
      <c r="O6481" t="s">
        <v>4243</v>
      </c>
      <c r="P6481" t="s">
        <v>67</v>
      </c>
      <c r="Q6481" t="s">
        <v>68</v>
      </c>
      <c r="R6481" t="s">
        <v>4244</v>
      </c>
      <c r="S6481">
        <v>503.96</v>
      </c>
      <c r="T6481" s="3"/>
    </row>
    <row r="6482" spans="1:20" x14ac:dyDescent="0.3">
      <c r="A6482">
        <v>6481</v>
      </c>
      <c r="B6482" t="s">
        <v>8922</v>
      </c>
      <c r="C6482">
        <f t="shared" si="101"/>
        <v>23</v>
      </c>
      <c r="D6482" s="1">
        <v>43254</v>
      </c>
      <c r="E6482" s="1">
        <v>43261</v>
      </c>
      <c r="F6482" t="s">
        <v>46</v>
      </c>
      <c r="G6482" t="s">
        <v>7723</v>
      </c>
      <c r="H6482" t="s">
        <v>7724</v>
      </c>
      <c r="I6482" t="s">
        <v>22</v>
      </c>
      <c r="J6482" t="s">
        <v>23</v>
      </c>
      <c r="K6482" t="s">
        <v>1352</v>
      </c>
      <c r="L6482" t="s">
        <v>50</v>
      </c>
      <c r="M6482">
        <v>33024</v>
      </c>
      <c r="N6482" t="s">
        <v>26</v>
      </c>
      <c r="O6482" t="s">
        <v>5300</v>
      </c>
      <c r="P6482" t="s">
        <v>42</v>
      </c>
      <c r="Q6482" t="s">
        <v>74</v>
      </c>
      <c r="R6482" t="s">
        <v>5301</v>
      </c>
      <c r="S6482">
        <v>24.472000000000001</v>
      </c>
      <c r="T6482" s="3"/>
    </row>
    <row r="6483" spans="1:20" x14ac:dyDescent="0.3">
      <c r="A6483">
        <v>6482</v>
      </c>
      <c r="B6483" t="s">
        <v>8922</v>
      </c>
      <c r="C6483">
        <f t="shared" si="101"/>
        <v>23</v>
      </c>
      <c r="D6483" s="1">
        <v>43254</v>
      </c>
      <c r="E6483" s="1">
        <v>43261</v>
      </c>
      <c r="F6483" t="s">
        <v>46</v>
      </c>
      <c r="G6483" t="s">
        <v>7723</v>
      </c>
      <c r="H6483" t="s">
        <v>7724</v>
      </c>
      <c r="I6483" t="s">
        <v>22</v>
      </c>
      <c r="J6483" t="s">
        <v>23</v>
      </c>
      <c r="K6483" t="s">
        <v>1352</v>
      </c>
      <c r="L6483" t="s">
        <v>50</v>
      </c>
      <c r="M6483">
        <v>33024</v>
      </c>
      <c r="N6483" t="s">
        <v>26</v>
      </c>
      <c r="O6483" t="s">
        <v>1616</v>
      </c>
      <c r="P6483" t="s">
        <v>28</v>
      </c>
      <c r="Q6483" t="s">
        <v>29</v>
      </c>
      <c r="R6483" t="s">
        <v>1617</v>
      </c>
      <c r="S6483">
        <v>241.56800000000001</v>
      </c>
      <c r="T6483" s="3"/>
    </row>
    <row r="6484" spans="1:20" x14ac:dyDescent="0.3">
      <c r="A6484">
        <v>6483</v>
      </c>
      <c r="B6484" t="s">
        <v>8922</v>
      </c>
      <c r="C6484">
        <f t="shared" si="101"/>
        <v>23</v>
      </c>
      <c r="D6484" s="1">
        <v>43254</v>
      </c>
      <c r="E6484" s="1">
        <v>43261</v>
      </c>
      <c r="F6484" t="s">
        <v>46</v>
      </c>
      <c r="G6484" t="s">
        <v>7723</v>
      </c>
      <c r="H6484" t="s">
        <v>7724</v>
      </c>
      <c r="I6484" t="s">
        <v>22</v>
      </c>
      <c r="J6484" t="s">
        <v>23</v>
      </c>
      <c r="K6484" t="s">
        <v>1352</v>
      </c>
      <c r="L6484" t="s">
        <v>50</v>
      </c>
      <c r="M6484">
        <v>33024</v>
      </c>
      <c r="N6484" t="s">
        <v>26</v>
      </c>
      <c r="O6484" t="s">
        <v>7141</v>
      </c>
      <c r="P6484" t="s">
        <v>67</v>
      </c>
      <c r="Q6484" t="s">
        <v>157</v>
      </c>
      <c r="R6484" t="s">
        <v>7142</v>
      </c>
      <c r="S6484">
        <v>110.4</v>
      </c>
      <c r="T6484" s="3"/>
    </row>
    <row r="6485" spans="1:20" x14ac:dyDescent="0.3">
      <c r="A6485">
        <v>6484</v>
      </c>
      <c r="B6485" t="s">
        <v>8923</v>
      </c>
      <c r="C6485">
        <f t="shared" si="101"/>
        <v>23</v>
      </c>
      <c r="D6485" s="1">
        <v>43254</v>
      </c>
      <c r="E6485" s="1">
        <v>43260</v>
      </c>
      <c r="F6485" t="s">
        <v>46</v>
      </c>
      <c r="G6485" t="s">
        <v>3958</v>
      </c>
      <c r="H6485" t="s">
        <v>3959</v>
      </c>
      <c r="I6485" t="s">
        <v>37</v>
      </c>
      <c r="J6485" t="s">
        <v>23</v>
      </c>
      <c r="K6485" t="s">
        <v>262</v>
      </c>
      <c r="L6485" t="s">
        <v>263</v>
      </c>
      <c r="M6485">
        <v>10011</v>
      </c>
      <c r="N6485" t="s">
        <v>144</v>
      </c>
      <c r="O6485" t="s">
        <v>3330</v>
      </c>
      <c r="P6485" t="s">
        <v>28</v>
      </c>
      <c r="Q6485" t="s">
        <v>52</v>
      </c>
      <c r="R6485" t="s">
        <v>3331</v>
      </c>
      <c r="S6485">
        <v>384.76799999999997</v>
      </c>
      <c r="T6485" s="3"/>
    </row>
    <row r="6486" spans="1:20" x14ac:dyDescent="0.3">
      <c r="A6486">
        <v>6485</v>
      </c>
      <c r="B6486" t="s">
        <v>8923</v>
      </c>
      <c r="C6486">
        <f t="shared" si="101"/>
        <v>23</v>
      </c>
      <c r="D6486" s="1">
        <v>43254</v>
      </c>
      <c r="E6486" s="1">
        <v>43260</v>
      </c>
      <c r="F6486" t="s">
        <v>46</v>
      </c>
      <c r="G6486" t="s">
        <v>3958</v>
      </c>
      <c r="H6486" t="s">
        <v>3959</v>
      </c>
      <c r="I6486" t="s">
        <v>37</v>
      </c>
      <c r="J6486" t="s">
        <v>23</v>
      </c>
      <c r="K6486" t="s">
        <v>262</v>
      </c>
      <c r="L6486" t="s">
        <v>263</v>
      </c>
      <c r="M6486">
        <v>10011</v>
      </c>
      <c r="N6486" t="s">
        <v>144</v>
      </c>
      <c r="O6486" t="s">
        <v>8110</v>
      </c>
      <c r="P6486" t="s">
        <v>67</v>
      </c>
      <c r="Q6486" t="s">
        <v>680</v>
      </c>
      <c r="R6486" t="s">
        <v>8111</v>
      </c>
      <c r="S6486">
        <v>78.66</v>
      </c>
      <c r="T6486" s="3"/>
    </row>
    <row r="6487" spans="1:20" x14ac:dyDescent="0.3">
      <c r="A6487">
        <v>6486</v>
      </c>
      <c r="B6487" t="s">
        <v>8923</v>
      </c>
      <c r="C6487">
        <f t="shared" si="101"/>
        <v>23</v>
      </c>
      <c r="D6487" s="1">
        <v>43254</v>
      </c>
      <c r="E6487" s="1">
        <v>43260</v>
      </c>
      <c r="F6487" t="s">
        <v>46</v>
      </c>
      <c r="G6487" t="s">
        <v>3958</v>
      </c>
      <c r="H6487" t="s">
        <v>3959</v>
      </c>
      <c r="I6487" t="s">
        <v>37</v>
      </c>
      <c r="J6487" t="s">
        <v>23</v>
      </c>
      <c r="K6487" t="s">
        <v>262</v>
      </c>
      <c r="L6487" t="s">
        <v>263</v>
      </c>
      <c r="M6487">
        <v>10011</v>
      </c>
      <c r="N6487" t="s">
        <v>144</v>
      </c>
      <c r="O6487" t="s">
        <v>2946</v>
      </c>
      <c r="P6487" t="s">
        <v>42</v>
      </c>
      <c r="Q6487" t="s">
        <v>86</v>
      </c>
      <c r="R6487" t="s">
        <v>2947</v>
      </c>
      <c r="S6487">
        <v>45.36</v>
      </c>
      <c r="T6487" s="3"/>
    </row>
    <row r="6488" spans="1:20" x14ac:dyDescent="0.3">
      <c r="A6488">
        <v>6487</v>
      </c>
      <c r="B6488" t="s">
        <v>8924</v>
      </c>
      <c r="C6488">
        <f t="shared" si="101"/>
        <v>13</v>
      </c>
      <c r="D6488" s="1">
        <v>42450</v>
      </c>
      <c r="E6488" s="1">
        <v>42455</v>
      </c>
      <c r="F6488" t="s">
        <v>46</v>
      </c>
      <c r="G6488" t="s">
        <v>4134</v>
      </c>
      <c r="H6488" t="s">
        <v>4135</v>
      </c>
      <c r="I6488" t="s">
        <v>22</v>
      </c>
      <c r="J6488" t="s">
        <v>23</v>
      </c>
      <c r="K6488" t="s">
        <v>1522</v>
      </c>
      <c r="L6488" t="s">
        <v>84</v>
      </c>
      <c r="M6488">
        <v>28540</v>
      </c>
      <c r="N6488" t="s">
        <v>26</v>
      </c>
      <c r="O6488" t="s">
        <v>936</v>
      </c>
      <c r="P6488" t="s">
        <v>42</v>
      </c>
      <c r="Q6488" t="s">
        <v>74</v>
      </c>
      <c r="R6488" t="s">
        <v>937</v>
      </c>
      <c r="S6488">
        <v>962.08</v>
      </c>
      <c r="T6488" s="3"/>
    </row>
    <row r="6489" spans="1:20" x14ac:dyDescent="0.3">
      <c r="A6489">
        <v>6488</v>
      </c>
      <c r="B6489" t="s">
        <v>8924</v>
      </c>
      <c r="C6489">
        <f t="shared" si="101"/>
        <v>13</v>
      </c>
      <c r="D6489" s="1">
        <v>42450</v>
      </c>
      <c r="E6489" s="1">
        <v>42455</v>
      </c>
      <c r="F6489" t="s">
        <v>46</v>
      </c>
      <c r="G6489" t="s">
        <v>4134</v>
      </c>
      <c r="H6489" t="s">
        <v>4135</v>
      </c>
      <c r="I6489" t="s">
        <v>22</v>
      </c>
      <c r="J6489" t="s">
        <v>23</v>
      </c>
      <c r="K6489" t="s">
        <v>1522</v>
      </c>
      <c r="L6489" t="s">
        <v>84</v>
      </c>
      <c r="M6489">
        <v>28540</v>
      </c>
      <c r="N6489" t="s">
        <v>26</v>
      </c>
      <c r="O6489" t="s">
        <v>5775</v>
      </c>
      <c r="P6489" t="s">
        <v>42</v>
      </c>
      <c r="Q6489" t="s">
        <v>71</v>
      </c>
      <c r="R6489" t="s">
        <v>5776</v>
      </c>
      <c r="S6489">
        <v>12.843</v>
      </c>
      <c r="T6489" s="3"/>
    </row>
    <row r="6490" spans="1:20" x14ac:dyDescent="0.3">
      <c r="A6490">
        <v>6489</v>
      </c>
      <c r="B6490" t="s">
        <v>8924</v>
      </c>
      <c r="C6490">
        <f t="shared" si="101"/>
        <v>13</v>
      </c>
      <c r="D6490" s="1">
        <v>42450</v>
      </c>
      <c r="E6490" s="1">
        <v>42455</v>
      </c>
      <c r="F6490" t="s">
        <v>46</v>
      </c>
      <c r="G6490" t="s">
        <v>4134</v>
      </c>
      <c r="H6490" t="s">
        <v>4135</v>
      </c>
      <c r="I6490" t="s">
        <v>22</v>
      </c>
      <c r="J6490" t="s">
        <v>23</v>
      </c>
      <c r="K6490" t="s">
        <v>1522</v>
      </c>
      <c r="L6490" t="s">
        <v>84</v>
      </c>
      <c r="M6490">
        <v>28540</v>
      </c>
      <c r="N6490" t="s">
        <v>26</v>
      </c>
      <c r="O6490" t="s">
        <v>630</v>
      </c>
      <c r="P6490" t="s">
        <v>42</v>
      </c>
      <c r="Q6490" t="s">
        <v>86</v>
      </c>
      <c r="R6490" t="s">
        <v>631</v>
      </c>
      <c r="S6490">
        <v>295.45600000000002</v>
      </c>
      <c r="T6490" s="3"/>
    </row>
    <row r="6491" spans="1:20" x14ac:dyDescent="0.3">
      <c r="A6491">
        <v>6490</v>
      </c>
      <c r="B6491" t="s">
        <v>8925</v>
      </c>
      <c r="C6491">
        <f t="shared" si="101"/>
        <v>38</v>
      </c>
      <c r="D6491" s="1">
        <v>43362</v>
      </c>
      <c r="E6491" s="1">
        <v>43367</v>
      </c>
      <c r="F6491" t="s">
        <v>46</v>
      </c>
      <c r="G6491" t="s">
        <v>2828</v>
      </c>
      <c r="H6491" t="s">
        <v>2829</v>
      </c>
      <c r="I6491" t="s">
        <v>22</v>
      </c>
      <c r="J6491" t="s">
        <v>23</v>
      </c>
      <c r="K6491" t="s">
        <v>262</v>
      </c>
      <c r="L6491" t="s">
        <v>263</v>
      </c>
      <c r="M6491">
        <v>10011</v>
      </c>
      <c r="N6491" t="s">
        <v>144</v>
      </c>
      <c r="O6491" t="s">
        <v>5991</v>
      </c>
      <c r="P6491" t="s">
        <v>42</v>
      </c>
      <c r="Q6491" t="s">
        <v>86</v>
      </c>
      <c r="R6491" t="s">
        <v>5992</v>
      </c>
      <c r="S6491">
        <v>32.4</v>
      </c>
      <c r="T6491" s="3"/>
    </row>
    <row r="6492" spans="1:20" x14ac:dyDescent="0.3">
      <c r="A6492">
        <v>6491</v>
      </c>
      <c r="B6492" t="s">
        <v>8926</v>
      </c>
      <c r="C6492">
        <f t="shared" si="101"/>
        <v>38</v>
      </c>
      <c r="D6492" s="1">
        <v>42262</v>
      </c>
      <c r="E6492" s="1">
        <v>42266</v>
      </c>
      <c r="F6492" t="s">
        <v>46</v>
      </c>
      <c r="G6492" t="s">
        <v>7784</v>
      </c>
      <c r="H6492" t="s">
        <v>7785</v>
      </c>
      <c r="I6492" t="s">
        <v>37</v>
      </c>
      <c r="J6492" t="s">
        <v>23</v>
      </c>
      <c r="K6492" t="s">
        <v>142</v>
      </c>
      <c r="L6492" t="s">
        <v>143</v>
      </c>
      <c r="M6492">
        <v>19120</v>
      </c>
      <c r="N6492" t="s">
        <v>144</v>
      </c>
      <c r="O6492" t="s">
        <v>2326</v>
      </c>
      <c r="P6492" t="s">
        <v>28</v>
      </c>
      <c r="Q6492" t="s">
        <v>61</v>
      </c>
      <c r="R6492" t="s">
        <v>2327</v>
      </c>
      <c r="S6492">
        <v>103.93600000000001</v>
      </c>
      <c r="T6492" s="3"/>
    </row>
    <row r="6493" spans="1:20" x14ac:dyDescent="0.3">
      <c r="A6493">
        <v>6492</v>
      </c>
      <c r="B6493" t="s">
        <v>8927</v>
      </c>
      <c r="C6493">
        <f t="shared" si="101"/>
        <v>47</v>
      </c>
      <c r="D6493" s="1">
        <v>43059</v>
      </c>
      <c r="E6493" s="1">
        <v>43064</v>
      </c>
      <c r="F6493" t="s">
        <v>46</v>
      </c>
      <c r="G6493" t="s">
        <v>1170</v>
      </c>
      <c r="H6493" t="s">
        <v>1171</v>
      </c>
      <c r="I6493" t="s">
        <v>37</v>
      </c>
      <c r="J6493" t="s">
        <v>23</v>
      </c>
      <c r="K6493" t="s">
        <v>6055</v>
      </c>
      <c r="L6493" t="s">
        <v>50</v>
      </c>
      <c r="M6493">
        <v>32839</v>
      </c>
      <c r="N6493" t="s">
        <v>26</v>
      </c>
      <c r="O6493" t="s">
        <v>850</v>
      </c>
      <c r="P6493" t="s">
        <v>28</v>
      </c>
      <c r="Q6493" t="s">
        <v>29</v>
      </c>
      <c r="R6493" t="s">
        <v>851</v>
      </c>
      <c r="S6493">
        <v>289.56799999999998</v>
      </c>
      <c r="T6493" s="3"/>
    </row>
    <row r="6494" spans="1:20" x14ac:dyDescent="0.3">
      <c r="A6494">
        <v>6493</v>
      </c>
      <c r="B6494" t="s">
        <v>8927</v>
      </c>
      <c r="C6494">
        <f t="shared" si="101"/>
        <v>47</v>
      </c>
      <c r="D6494" s="1">
        <v>43059</v>
      </c>
      <c r="E6494" s="1">
        <v>43064</v>
      </c>
      <c r="F6494" t="s">
        <v>46</v>
      </c>
      <c r="G6494" t="s">
        <v>1170</v>
      </c>
      <c r="H6494" t="s">
        <v>1171</v>
      </c>
      <c r="I6494" t="s">
        <v>37</v>
      </c>
      <c r="J6494" t="s">
        <v>23</v>
      </c>
      <c r="K6494" t="s">
        <v>6055</v>
      </c>
      <c r="L6494" t="s">
        <v>50</v>
      </c>
      <c r="M6494">
        <v>32839</v>
      </c>
      <c r="N6494" t="s">
        <v>26</v>
      </c>
      <c r="O6494" t="s">
        <v>1333</v>
      </c>
      <c r="P6494" t="s">
        <v>42</v>
      </c>
      <c r="Q6494" t="s">
        <v>55</v>
      </c>
      <c r="R6494" t="s">
        <v>1334</v>
      </c>
      <c r="S6494">
        <v>39.72</v>
      </c>
      <c r="T6494" s="3"/>
    </row>
    <row r="6495" spans="1:20" x14ac:dyDescent="0.3">
      <c r="A6495">
        <v>6494</v>
      </c>
      <c r="B6495" t="s">
        <v>8927</v>
      </c>
      <c r="C6495">
        <f t="shared" si="101"/>
        <v>47</v>
      </c>
      <c r="D6495" s="1">
        <v>43059</v>
      </c>
      <c r="E6495" s="1">
        <v>43064</v>
      </c>
      <c r="F6495" t="s">
        <v>46</v>
      </c>
      <c r="G6495" t="s">
        <v>1170</v>
      </c>
      <c r="H6495" t="s">
        <v>1171</v>
      </c>
      <c r="I6495" t="s">
        <v>37</v>
      </c>
      <c r="J6495" t="s">
        <v>23</v>
      </c>
      <c r="K6495" t="s">
        <v>6055</v>
      </c>
      <c r="L6495" t="s">
        <v>50</v>
      </c>
      <c r="M6495">
        <v>32839</v>
      </c>
      <c r="N6495" t="s">
        <v>26</v>
      </c>
      <c r="O6495" t="s">
        <v>4306</v>
      </c>
      <c r="P6495" t="s">
        <v>67</v>
      </c>
      <c r="Q6495" t="s">
        <v>68</v>
      </c>
      <c r="R6495" t="s">
        <v>4307</v>
      </c>
      <c r="S6495">
        <v>244.768</v>
      </c>
      <c r="T6495" s="3"/>
    </row>
    <row r="6496" spans="1:20" x14ac:dyDescent="0.3">
      <c r="A6496">
        <v>6495</v>
      </c>
      <c r="B6496" t="s">
        <v>8928</v>
      </c>
      <c r="C6496">
        <f t="shared" si="101"/>
        <v>44</v>
      </c>
      <c r="D6496" s="1">
        <v>43401</v>
      </c>
      <c r="E6496" s="1">
        <v>43405</v>
      </c>
      <c r="F6496" t="s">
        <v>19</v>
      </c>
      <c r="G6496" t="s">
        <v>1431</v>
      </c>
      <c r="H6496" t="s">
        <v>1432</v>
      </c>
      <c r="I6496" t="s">
        <v>22</v>
      </c>
      <c r="J6496" t="s">
        <v>23</v>
      </c>
      <c r="K6496" t="s">
        <v>180</v>
      </c>
      <c r="L6496" t="s">
        <v>100</v>
      </c>
      <c r="M6496">
        <v>77095</v>
      </c>
      <c r="N6496" t="s">
        <v>101</v>
      </c>
      <c r="O6496" t="s">
        <v>242</v>
      </c>
      <c r="P6496" t="s">
        <v>67</v>
      </c>
      <c r="Q6496" t="s">
        <v>157</v>
      </c>
      <c r="R6496" t="s">
        <v>243</v>
      </c>
      <c r="S6496">
        <v>24</v>
      </c>
      <c r="T6496" s="3"/>
    </row>
    <row r="6497" spans="1:20" x14ac:dyDescent="0.3">
      <c r="A6497">
        <v>6496</v>
      </c>
      <c r="B6497" t="s">
        <v>8928</v>
      </c>
      <c r="C6497">
        <f t="shared" si="101"/>
        <v>44</v>
      </c>
      <c r="D6497" s="1">
        <v>43401</v>
      </c>
      <c r="E6497" s="1">
        <v>43405</v>
      </c>
      <c r="F6497" t="s">
        <v>19</v>
      </c>
      <c r="G6497" t="s">
        <v>1431</v>
      </c>
      <c r="H6497" t="s">
        <v>1432</v>
      </c>
      <c r="I6497" t="s">
        <v>22</v>
      </c>
      <c r="J6497" t="s">
        <v>23</v>
      </c>
      <c r="K6497" t="s">
        <v>180</v>
      </c>
      <c r="L6497" t="s">
        <v>100</v>
      </c>
      <c r="M6497">
        <v>77095</v>
      </c>
      <c r="N6497" t="s">
        <v>101</v>
      </c>
      <c r="O6497" t="s">
        <v>1153</v>
      </c>
      <c r="P6497" t="s">
        <v>42</v>
      </c>
      <c r="Q6497" t="s">
        <v>86</v>
      </c>
      <c r="R6497" t="s">
        <v>1154</v>
      </c>
      <c r="S6497">
        <v>15.552</v>
      </c>
      <c r="T6497" s="3"/>
    </row>
    <row r="6498" spans="1:20" x14ac:dyDescent="0.3">
      <c r="A6498">
        <v>6497</v>
      </c>
      <c r="B6498" t="s">
        <v>8928</v>
      </c>
      <c r="C6498">
        <f t="shared" si="101"/>
        <v>44</v>
      </c>
      <c r="D6498" s="1">
        <v>43401</v>
      </c>
      <c r="E6498" s="1">
        <v>43405</v>
      </c>
      <c r="F6498" t="s">
        <v>19</v>
      </c>
      <c r="G6498" t="s">
        <v>1431</v>
      </c>
      <c r="H6498" t="s">
        <v>1432</v>
      </c>
      <c r="I6498" t="s">
        <v>22</v>
      </c>
      <c r="J6498" t="s">
        <v>23</v>
      </c>
      <c r="K6498" t="s">
        <v>180</v>
      </c>
      <c r="L6498" t="s">
        <v>100</v>
      </c>
      <c r="M6498">
        <v>77095</v>
      </c>
      <c r="N6498" t="s">
        <v>101</v>
      </c>
      <c r="O6498" t="s">
        <v>3770</v>
      </c>
      <c r="P6498" t="s">
        <v>67</v>
      </c>
      <c r="Q6498" t="s">
        <v>157</v>
      </c>
      <c r="R6498" t="s">
        <v>3771</v>
      </c>
      <c r="S6498">
        <v>26.175999999999998</v>
      </c>
      <c r="T6498" s="3"/>
    </row>
    <row r="6499" spans="1:20" x14ac:dyDescent="0.3">
      <c r="A6499">
        <v>6498</v>
      </c>
      <c r="B6499" t="s">
        <v>8929</v>
      </c>
      <c r="C6499">
        <f t="shared" si="101"/>
        <v>31</v>
      </c>
      <c r="D6499" s="1">
        <v>42575</v>
      </c>
      <c r="E6499" s="1">
        <v>42579</v>
      </c>
      <c r="F6499" t="s">
        <v>46</v>
      </c>
      <c r="G6499" t="s">
        <v>8930</v>
      </c>
      <c r="H6499" t="s">
        <v>8931</v>
      </c>
      <c r="I6499" t="s">
        <v>98</v>
      </c>
      <c r="J6499" t="s">
        <v>23</v>
      </c>
      <c r="K6499" t="s">
        <v>1474</v>
      </c>
      <c r="L6499" t="s">
        <v>25</v>
      </c>
      <c r="M6499">
        <v>40214</v>
      </c>
      <c r="N6499" t="s">
        <v>26</v>
      </c>
      <c r="O6499" t="s">
        <v>60</v>
      </c>
      <c r="P6499" t="s">
        <v>28</v>
      </c>
      <c r="Q6499" t="s">
        <v>61</v>
      </c>
      <c r="R6499" t="s">
        <v>62</v>
      </c>
      <c r="S6499">
        <v>20.94</v>
      </c>
      <c r="T6499" s="3"/>
    </row>
    <row r="6500" spans="1:20" x14ac:dyDescent="0.3">
      <c r="A6500">
        <v>6499</v>
      </c>
      <c r="B6500" t="s">
        <v>8929</v>
      </c>
      <c r="C6500">
        <f t="shared" si="101"/>
        <v>31</v>
      </c>
      <c r="D6500" s="1">
        <v>42575</v>
      </c>
      <c r="E6500" s="1">
        <v>42579</v>
      </c>
      <c r="F6500" t="s">
        <v>46</v>
      </c>
      <c r="G6500" t="s">
        <v>8930</v>
      </c>
      <c r="H6500" t="s">
        <v>8931</v>
      </c>
      <c r="I6500" t="s">
        <v>98</v>
      </c>
      <c r="J6500" t="s">
        <v>23</v>
      </c>
      <c r="K6500" t="s">
        <v>1474</v>
      </c>
      <c r="L6500" t="s">
        <v>25</v>
      </c>
      <c r="M6500">
        <v>40214</v>
      </c>
      <c r="N6500" t="s">
        <v>26</v>
      </c>
      <c r="O6500" t="s">
        <v>1904</v>
      </c>
      <c r="P6500" t="s">
        <v>42</v>
      </c>
      <c r="Q6500" t="s">
        <v>71</v>
      </c>
      <c r="R6500" t="s">
        <v>1905</v>
      </c>
      <c r="S6500">
        <v>135.09</v>
      </c>
      <c r="T6500" s="3"/>
    </row>
    <row r="6501" spans="1:20" x14ac:dyDescent="0.3">
      <c r="A6501">
        <v>6500</v>
      </c>
      <c r="B6501" t="s">
        <v>8929</v>
      </c>
      <c r="C6501">
        <f t="shared" si="101"/>
        <v>31</v>
      </c>
      <c r="D6501" s="1">
        <v>42575</v>
      </c>
      <c r="E6501" s="1">
        <v>42579</v>
      </c>
      <c r="F6501" t="s">
        <v>46</v>
      </c>
      <c r="G6501" t="s">
        <v>8930</v>
      </c>
      <c r="H6501" t="s">
        <v>8931</v>
      </c>
      <c r="I6501" t="s">
        <v>98</v>
      </c>
      <c r="J6501" t="s">
        <v>23</v>
      </c>
      <c r="K6501" t="s">
        <v>1474</v>
      </c>
      <c r="L6501" t="s">
        <v>25</v>
      </c>
      <c r="M6501">
        <v>40214</v>
      </c>
      <c r="N6501" t="s">
        <v>26</v>
      </c>
      <c r="O6501" t="s">
        <v>4967</v>
      </c>
      <c r="P6501" t="s">
        <v>67</v>
      </c>
      <c r="Q6501" t="s">
        <v>157</v>
      </c>
      <c r="R6501" t="s">
        <v>4968</v>
      </c>
      <c r="S6501">
        <v>279.86</v>
      </c>
      <c r="T6501" s="3"/>
    </row>
    <row r="6502" spans="1:20" x14ac:dyDescent="0.3">
      <c r="A6502">
        <v>6501</v>
      </c>
      <c r="B6502" t="s">
        <v>8929</v>
      </c>
      <c r="C6502">
        <f t="shared" si="101"/>
        <v>31</v>
      </c>
      <c r="D6502" s="1">
        <v>42575</v>
      </c>
      <c r="E6502" s="1">
        <v>42579</v>
      </c>
      <c r="F6502" t="s">
        <v>46</v>
      </c>
      <c r="G6502" t="s">
        <v>8930</v>
      </c>
      <c r="H6502" t="s">
        <v>8931</v>
      </c>
      <c r="I6502" t="s">
        <v>98</v>
      </c>
      <c r="J6502" t="s">
        <v>23</v>
      </c>
      <c r="K6502" t="s">
        <v>1474</v>
      </c>
      <c r="L6502" t="s">
        <v>25</v>
      </c>
      <c r="M6502">
        <v>40214</v>
      </c>
      <c r="N6502" t="s">
        <v>26</v>
      </c>
      <c r="O6502" t="s">
        <v>1904</v>
      </c>
      <c r="P6502" t="s">
        <v>42</v>
      </c>
      <c r="Q6502" t="s">
        <v>71</v>
      </c>
      <c r="R6502" t="s">
        <v>1905</v>
      </c>
      <c r="S6502">
        <v>90.06</v>
      </c>
      <c r="T6502" s="3"/>
    </row>
    <row r="6503" spans="1:20" x14ac:dyDescent="0.3">
      <c r="A6503">
        <v>6502</v>
      </c>
      <c r="B6503" t="s">
        <v>8932</v>
      </c>
      <c r="C6503">
        <f t="shared" si="101"/>
        <v>45</v>
      </c>
      <c r="D6503" s="1">
        <v>42310</v>
      </c>
      <c r="E6503" s="1">
        <v>42314</v>
      </c>
      <c r="F6503" t="s">
        <v>46</v>
      </c>
      <c r="G6503" t="s">
        <v>6577</v>
      </c>
      <c r="H6503" t="s">
        <v>6578</v>
      </c>
      <c r="I6503" t="s">
        <v>22</v>
      </c>
      <c r="J6503" t="s">
        <v>23</v>
      </c>
      <c r="K6503" t="s">
        <v>847</v>
      </c>
      <c r="L6503" t="s">
        <v>494</v>
      </c>
      <c r="M6503">
        <v>44256</v>
      </c>
      <c r="N6503" t="s">
        <v>144</v>
      </c>
      <c r="O6503" t="s">
        <v>6386</v>
      </c>
      <c r="P6503" t="s">
        <v>67</v>
      </c>
      <c r="Q6503" t="s">
        <v>68</v>
      </c>
      <c r="R6503" t="s">
        <v>6387</v>
      </c>
      <c r="S6503">
        <v>539.96400000000006</v>
      </c>
      <c r="T6503" s="3"/>
    </row>
    <row r="6504" spans="1:20" x14ac:dyDescent="0.3">
      <c r="A6504">
        <v>6503</v>
      </c>
      <c r="B6504" t="s">
        <v>8932</v>
      </c>
      <c r="C6504">
        <f t="shared" si="101"/>
        <v>45</v>
      </c>
      <c r="D6504" s="1">
        <v>42310</v>
      </c>
      <c r="E6504" s="1">
        <v>42314</v>
      </c>
      <c r="F6504" t="s">
        <v>46</v>
      </c>
      <c r="G6504" t="s">
        <v>6577</v>
      </c>
      <c r="H6504" t="s">
        <v>6578</v>
      </c>
      <c r="I6504" t="s">
        <v>22</v>
      </c>
      <c r="J6504" t="s">
        <v>23</v>
      </c>
      <c r="K6504" t="s">
        <v>847</v>
      </c>
      <c r="L6504" t="s">
        <v>494</v>
      </c>
      <c r="M6504">
        <v>44256</v>
      </c>
      <c r="N6504" t="s">
        <v>144</v>
      </c>
      <c r="O6504" t="s">
        <v>764</v>
      </c>
      <c r="P6504" t="s">
        <v>67</v>
      </c>
      <c r="Q6504" t="s">
        <v>68</v>
      </c>
      <c r="R6504" t="s">
        <v>765</v>
      </c>
      <c r="S6504">
        <v>50.231999999999999</v>
      </c>
      <c r="T6504" s="3"/>
    </row>
    <row r="6505" spans="1:20" x14ac:dyDescent="0.3">
      <c r="A6505">
        <v>6504</v>
      </c>
      <c r="B6505" t="s">
        <v>8932</v>
      </c>
      <c r="C6505">
        <f t="shared" si="101"/>
        <v>45</v>
      </c>
      <c r="D6505" s="1">
        <v>42310</v>
      </c>
      <c r="E6505" s="1">
        <v>42314</v>
      </c>
      <c r="F6505" t="s">
        <v>46</v>
      </c>
      <c r="G6505" t="s">
        <v>6577</v>
      </c>
      <c r="H6505" t="s">
        <v>6578</v>
      </c>
      <c r="I6505" t="s">
        <v>22</v>
      </c>
      <c r="J6505" t="s">
        <v>23</v>
      </c>
      <c r="K6505" t="s">
        <v>847</v>
      </c>
      <c r="L6505" t="s">
        <v>494</v>
      </c>
      <c r="M6505">
        <v>44256</v>
      </c>
      <c r="N6505" t="s">
        <v>144</v>
      </c>
      <c r="O6505" t="s">
        <v>1597</v>
      </c>
      <c r="P6505" t="s">
        <v>42</v>
      </c>
      <c r="Q6505" t="s">
        <v>71</v>
      </c>
      <c r="R6505" t="s">
        <v>1598</v>
      </c>
      <c r="S6505">
        <v>19.242000000000001</v>
      </c>
      <c r="T6505" s="3"/>
    </row>
    <row r="6506" spans="1:20" x14ac:dyDescent="0.3">
      <c r="A6506">
        <v>6505</v>
      </c>
      <c r="B6506" t="s">
        <v>8933</v>
      </c>
      <c r="C6506">
        <f t="shared" si="101"/>
        <v>46</v>
      </c>
      <c r="D6506" s="1">
        <v>43421</v>
      </c>
      <c r="E6506" s="1">
        <v>43426</v>
      </c>
      <c r="F6506" t="s">
        <v>19</v>
      </c>
      <c r="G6506" t="s">
        <v>845</v>
      </c>
      <c r="H6506" t="s">
        <v>846</v>
      </c>
      <c r="I6506" t="s">
        <v>37</v>
      </c>
      <c r="J6506" t="s">
        <v>23</v>
      </c>
      <c r="K6506" t="s">
        <v>262</v>
      </c>
      <c r="L6506" t="s">
        <v>263</v>
      </c>
      <c r="M6506">
        <v>10011</v>
      </c>
      <c r="N6506" t="s">
        <v>144</v>
      </c>
      <c r="O6506" t="s">
        <v>1577</v>
      </c>
      <c r="P6506" t="s">
        <v>42</v>
      </c>
      <c r="Q6506" t="s">
        <v>55</v>
      </c>
      <c r="R6506" t="s">
        <v>1578</v>
      </c>
      <c r="S6506">
        <v>1247.6400000000001</v>
      </c>
      <c r="T6506" s="3"/>
    </row>
    <row r="6507" spans="1:20" x14ac:dyDescent="0.3">
      <c r="A6507">
        <v>6506</v>
      </c>
      <c r="B6507" t="s">
        <v>8934</v>
      </c>
      <c r="C6507">
        <f t="shared" si="101"/>
        <v>26</v>
      </c>
      <c r="D6507" s="1">
        <v>42912</v>
      </c>
      <c r="E6507" s="1">
        <v>42916</v>
      </c>
      <c r="F6507" t="s">
        <v>46</v>
      </c>
      <c r="G6507" t="s">
        <v>8935</v>
      </c>
      <c r="H6507" t="s">
        <v>8936</v>
      </c>
      <c r="I6507" t="s">
        <v>37</v>
      </c>
      <c r="J6507" t="s">
        <v>23</v>
      </c>
      <c r="K6507" t="s">
        <v>299</v>
      </c>
      <c r="L6507" t="s">
        <v>207</v>
      </c>
      <c r="M6507">
        <v>60653</v>
      </c>
      <c r="N6507" t="s">
        <v>101</v>
      </c>
      <c r="O6507" t="s">
        <v>637</v>
      </c>
      <c r="P6507" t="s">
        <v>42</v>
      </c>
      <c r="Q6507" t="s">
        <v>64</v>
      </c>
      <c r="R6507" t="s">
        <v>638</v>
      </c>
      <c r="S6507">
        <v>5.3040000000000003</v>
      </c>
      <c r="T6507" s="3"/>
    </row>
    <row r="6508" spans="1:20" x14ac:dyDescent="0.3">
      <c r="A6508">
        <v>6507</v>
      </c>
      <c r="B6508" t="s">
        <v>8937</v>
      </c>
      <c r="C6508">
        <f t="shared" si="101"/>
        <v>41</v>
      </c>
      <c r="D6508" s="1">
        <v>43017</v>
      </c>
      <c r="E6508" s="1">
        <v>43019</v>
      </c>
      <c r="F6508" t="s">
        <v>19</v>
      </c>
      <c r="G6508" t="s">
        <v>2168</v>
      </c>
      <c r="H6508" t="s">
        <v>2169</v>
      </c>
      <c r="I6508" t="s">
        <v>37</v>
      </c>
      <c r="J6508" t="s">
        <v>23</v>
      </c>
      <c r="K6508" t="s">
        <v>142</v>
      </c>
      <c r="L6508" t="s">
        <v>143</v>
      </c>
      <c r="M6508">
        <v>19143</v>
      </c>
      <c r="N6508" t="s">
        <v>144</v>
      </c>
      <c r="O6508" t="s">
        <v>8694</v>
      </c>
      <c r="P6508" t="s">
        <v>42</v>
      </c>
      <c r="Q6508" t="s">
        <v>86</v>
      </c>
      <c r="R6508" t="s">
        <v>8695</v>
      </c>
      <c r="S6508">
        <v>19.135999999999999</v>
      </c>
      <c r="T6508" s="3"/>
    </row>
    <row r="6509" spans="1:20" x14ac:dyDescent="0.3">
      <c r="A6509">
        <v>6508</v>
      </c>
      <c r="B6509" t="s">
        <v>8937</v>
      </c>
      <c r="C6509">
        <f t="shared" si="101"/>
        <v>41</v>
      </c>
      <c r="D6509" s="1">
        <v>43017</v>
      </c>
      <c r="E6509" s="1">
        <v>43019</v>
      </c>
      <c r="F6509" t="s">
        <v>19</v>
      </c>
      <c r="G6509" t="s">
        <v>2168</v>
      </c>
      <c r="H6509" t="s">
        <v>2169</v>
      </c>
      <c r="I6509" t="s">
        <v>37</v>
      </c>
      <c r="J6509" t="s">
        <v>23</v>
      </c>
      <c r="K6509" t="s">
        <v>142</v>
      </c>
      <c r="L6509" t="s">
        <v>143</v>
      </c>
      <c r="M6509">
        <v>19143</v>
      </c>
      <c r="N6509" t="s">
        <v>144</v>
      </c>
      <c r="O6509" t="s">
        <v>2239</v>
      </c>
      <c r="P6509" t="s">
        <v>28</v>
      </c>
      <c r="Q6509" t="s">
        <v>61</v>
      </c>
      <c r="R6509" t="s">
        <v>2240</v>
      </c>
      <c r="S6509">
        <v>332.83199999999999</v>
      </c>
      <c r="T6509" s="3"/>
    </row>
    <row r="6510" spans="1:20" x14ac:dyDescent="0.3">
      <c r="A6510">
        <v>6509</v>
      </c>
      <c r="B6510" t="s">
        <v>8938</v>
      </c>
      <c r="C6510">
        <f t="shared" si="101"/>
        <v>51</v>
      </c>
      <c r="D6510" s="1">
        <v>43454</v>
      </c>
      <c r="E6510" s="1">
        <v>43460</v>
      </c>
      <c r="F6510" t="s">
        <v>46</v>
      </c>
      <c r="G6510" t="s">
        <v>724</v>
      </c>
      <c r="H6510" t="s">
        <v>725</v>
      </c>
      <c r="I6510" t="s">
        <v>37</v>
      </c>
      <c r="J6510" t="s">
        <v>23</v>
      </c>
      <c r="K6510" t="s">
        <v>262</v>
      </c>
      <c r="L6510" t="s">
        <v>263</v>
      </c>
      <c r="M6510">
        <v>10009</v>
      </c>
      <c r="N6510" t="s">
        <v>144</v>
      </c>
      <c r="O6510" t="s">
        <v>1250</v>
      </c>
      <c r="P6510" t="s">
        <v>42</v>
      </c>
      <c r="Q6510" t="s">
        <v>86</v>
      </c>
      <c r="R6510" t="s">
        <v>1443</v>
      </c>
      <c r="S6510">
        <v>279.89999999999998</v>
      </c>
      <c r="T6510" s="3"/>
    </row>
    <row r="6511" spans="1:20" x14ac:dyDescent="0.3">
      <c r="A6511">
        <v>6510</v>
      </c>
      <c r="B6511" t="s">
        <v>8938</v>
      </c>
      <c r="C6511">
        <f t="shared" si="101"/>
        <v>51</v>
      </c>
      <c r="D6511" s="1">
        <v>43454</v>
      </c>
      <c r="E6511" s="1">
        <v>43460</v>
      </c>
      <c r="F6511" t="s">
        <v>46</v>
      </c>
      <c r="G6511" t="s">
        <v>724</v>
      </c>
      <c r="H6511" t="s">
        <v>725</v>
      </c>
      <c r="I6511" t="s">
        <v>37</v>
      </c>
      <c r="J6511" t="s">
        <v>23</v>
      </c>
      <c r="K6511" t="s">
        <v>262</v>
      </c>
      <c r="L6511" t="s">
        <v>263</v>
      </c>
      <c r="M6511">
        <v>10009</v>
      </c>
      <c r="N6511" t="s">
        <v>144</v>
      </c>
      <c r="O6511" t="s">
        <v>1198</v>
      </c>
      <c r="P6511" t="s">
        <v>42</v>
      </c>
      <c r="Q6511" t="s">
        <v>71</v>
      </c>
      <c r="R6511" t="s">
        <v>1199</v>
      </c>
      <c r="S6511">
        <v>50.351999999999997</v>
      </c>
      <c r="T6511" s="3"/>
    </row>
    <row r="6512" spans="1:20" x14ac:dyDescent="0.3">
      <c r="A6512">
        <v>6511</v>
      </c>
      <c r="B6512" t="s">
        <v>8938</v>
      </c>
      <c r="C6512">
        <f t="shared" si="101"/>
        <v>51</v>
      </c>
      <c r="D6512" s="1">
        <v>43454</v>
      </c>
      <c r="E6512" s="1">
        <v>43460</v>
      </c>
      <c r="F6512" t="s">
        <v>46</v>
      </c>
      <c r="G6512" t="s">
        <v>724</v>
      </c>
      <c r="H6512" t="s">
        <v>725</v>
      </c>
      <c r="I6512" t="s">
        <v>37</v>
      </c>
      <c r="J6512" t="s">
        <v>23</v>
      </c>
      <c r="K6512" t="s">
        <v>262</v>
      </c>
      <c r="L6512" t="s">
        <v>263</v>
      </c>
      <c r="M6512">
        <v>10009</v>
      </c>
      <c r="N6512" t="s">
        <v>144</v>
      </c>
      <c r="O6512" t="s">
        <v>2946</v>
      </c>
      <c r="P6512" t="s">
        <v>42</v>
      </c>
      <c r="Q6512" t="s">
        <v>86</v>
      </c>
      <c r="R6512" t="s">
        <v>2947</v>
      </c>
      <c r="S6512">
        <v>34.020000000000003</v>
      </c>
      <c r="T6512" s="3"/>
    </row>
    <row r="6513" spans="1:20" x14ac:dyDescent="0.3">
      <c r="A6513">
        <v>6512</v>
      </c>
      <c r="B6513" t="s">
        <v>8939</v>
      </c>
      <c r="C6513">
        <f t="shared" si="101"/>
        <v>10</v>
      </c>
      <c r="D6513" s="1">
        <v>43165</v>
      </c>
      <c r="E6513" s="1">
        <v>43169</v>
      </c>
      <c r="F6513" t="s">
        <v>46</v>
      </c>
      <c r="G6513" t="s">
        <v>8237</v>
      </c>
      <c r="H6513" t="s">
        <v>8238</v>
      </c>
      <c r="I6513" t="s">
        <v>98</v>
      </c>
      <c r="J6513" t="s">
        <v>23</v>
      </c>
      <c r="K6513" t="s">
        <v>123</v>
      </c>
      <c r="L6513" t="s">
        <v>39</v>
      </c>
      <c r="M6513">
        <v>94109</v>
      </c>
      <c r="N6513" t="s">
        <v>40</v>
      </c>
      <c r="O6513" t="s">
        <v>2746</v>
      </c>
      <c r="P6513" t="s">
        <v>42</v>
      </c>
      <c r="Q6513" t="s">
        <v>64</v>
      </c>
      <c r="R6513" t="s">
        <v>2747</v>
      </c>
      <c r="S6513">
        <v>23.88</v>
      </c>
      <c r="T6513" s="3"/>
    </row>
    <row r="6514" spans="1:20" x14ac:dyDescent="0.3">
      <c r="A6514">
        <v>6513</v>
      </c>
      <c r="B6514" t="s">
        <v>8939</v>
      </c>
      <c r="C6514">
        <f t="shared" si="101"/>
        <v>10</v>
      </c>
      <c r="D6514" s="1">
        <v>43165</v>
      </c>
      <c r="E6514" s="1">
        <v>43169</v>
      </c>
      <c r="F6514" t="s">
        <v>46</v>
      </c>
      <c r="G6514" t="s">
        <v>8237</v>
      </c>
      <c r="H6514" t="s">
        <v>8238</v>
      </c>
      <c r="I6514" t="s">
        <v>98</v>
      </c>
      <c r="J6514" t="s">
        <v>23</v>
      </c>
      <c r="K6514" t="s">
        <v>123</v>
      </c>
      <c r="L6514" t="s">
        <v>39</v>
      </c>
      <c r="M6514">
        <v>94109</v>
      </c>
      <c r="N6514" t="s">
        <v>40</v>
      </c>
      <c r="O6514" t="s">
        <v>5614</v>
      </c>
      <c r="P6514" t="s">
        <v>42</v>
      </c>
      <c r="Q6514" t="s">
        <v>43</v>
      </c>
      <c r="R6514" t="s">
        <v>5615</v>
      </c>
      <c r="S6514">
        <v>11.52</v>
      </c>
      <c r="T6514" s="3"/>
    </row>
    <row r="6515" spans="1:20" x14ac:dyDescent="0.3">
      <c r="A6515">
        <v>6514</v>
      </c>
      <c r="B6515" t="s">
        <v>8939</v>
      </c>
      <c r="C6515">
        <f t="shared" si="101"/>
        <v>10</v>
      </c>
      <c r="D6515" s="1">
        <v>43165</v>
      </c>
      <c r="E6515" s="1">
        <v>43169</v>
      </c>
      <c r="F6515" t="s">
        <v>46</v>
      </c>
      <c r="G6515" t="s">
        <v>8237</v>
      </c>
      <c r="H6515" t="s">
        <v>8238</v>
      </c>
      <c r="I6515" t="s">
        <v>98</v>
      </c>
      <c r="J6515" t="s">
        <v>23</v>
      </c>
      <c r="K6515" t="s">
        <v>123</v>
      </c>
      <c r="L6515" t="s">
        <v>39</v>
      </c>
      <c r="M6515">
        <v>94109</v>
      </c>
      <c r="N6515" t="s">
        <v>40</v>
      </c>
      <c r="O6515" t="s">
        <v>6540</v>
      </c>
      <c r="P6515" t="s">
        <v>42</v>
      </c>
      <c r="Q6515" t="s">
        <v>86</v>
      </c>
      <c r="R6515" t="s">
        <v>6541</v>
      </c>
      <c r="S6515">
        <v>286.93</v>
      </c>
      <c r="T6515" s="3"/>
    </row>
    <row r="6516" spans="1:20" x14ac:dyDescent="0.3">
      <c r="A6516">
        <v>6515</v>
      </c>
      <c r="B6516" t="s">
        <v>8939</v>
      </c>
      <c r="C6516">
        <f t="shared" si="101"/>
        <v>10</v>
      </c>
      <c r="D6516" s="1">
        <v>43165</v>
      </c>
      <c r="E6516" s="1">
        <v>43169</v>
      </c>
      <c r="F6516" t="s">
        <v>46</v>
      </c>
      <c r="G6516" t="s">
        <v>8237</v>
      </c>
      <c r="H6516" t="s">
        <v>8238</v>
      </c>
      <c r="I6516" t="s">
        <v>98</v>
      </c>
      <c r="J6516" t="s">
        <v>23</v>
      </c>
      <c r="K6516" t="s">
        <v>123</v>
      </c>
      <c r="L6516" t="s">
        <v>39</v>
      </c>
      <c r="M6516">
        <v>94109</v>
      </c>
      <c r="N6516" t="s">
        <v>40</v>
      </c>
      <c r="O6516" t="s">
        <v>3753</v>
      </c>
      <c r="P6516" t="s">
        <v>67</v>
      </c>
      <c r="Q6516" t="s">
        <v>68</v>
      </c>
      <c r="R6516" t="s">
        <v>3754</v>
      </c>
      <c r="S6516">
        <v>206.38399999999999</v>
      </c>
      <c r="T6516" s="3"/>
    </row>
    <row r="6517" spans="1:20" x14ac:dyDescent="0.3">
      <c r="A6517">
        <v>6516</v>
      </c>
      <c r="B6517" t="s">
        <v>8940</v>
      </c>
      <c r="C6517">
        <f t="shared" si="101"/>
        <v>37</v>
      </c>
      <c r="D6517" s="1">
        <v>43358</v>
      </c>
      <c r="E6517" s="1">
        <v>43362</v>
      </c>
      <c r="F6517" t="s">
        <v>46</v>
      </c>
      <c r="G6517" t="s">
        <v>4204</v>
      </c>
      <c r="H6517" t="s">
        <v>4205</v>
      </c>
      <c r="I6517" t="s">
        <v>22</v>
      </c>
      <c r="J6517" t="s">
        <v>23</v>
      </c>
      <c r="K6517" t="s">
        <v>123</v>
      </c>
      <c r="L6517" t="s">
        <v>39</v>
      </c>
      <c r="M6517">
        <v>94122</v>
      </c>
      <c r="N6517" t="s">
        <v>40</v>
      </c>
      <c r="O6517" t="s">
        <v>3746</v>
      </c>
      <c r="P6517" t="s">
        <v>28</v>
      </c>
      <c r="Q6517" t="s">
        <v>32</v>
      </c>
      <c r="R6517" t="s">
        <v>3747</v>
      </c>
      <c r="S6517">
        <v>218.352</v>
      </c>
      <c r="T6517" s="3"/>
    </row>
    <row r="6518" spans="1:20" x14ac:dyDescent="0.3">
      <c r="A6518">
        <v>6517</v>
      </c>
      <c r="B6518" t="s">
        <v>8940</v>
      </c>
      <c r="C6518">
        <f t="shared" si="101"/>
        <v>37</v>
      </c>
      <c r="D6518" s="1">
        <v>43358</v>
      </c>
      <c r="E6518" s="1">
        <v>43362</v>
      </c>
      <c r="F6518" t="s">
        <v>46</v>
      </c>
      <c r="G6518" t="s">
        <v>4204</v>
      </c>
      <c r="H6518" t="s">
        <v>4205</v>
      </c>
      <c r="I6518" t="s">
        <v>22</v>
      </c>
      <c r="J6518" t="s">
        <v>23</v>
      </c>
      <c r="K6518" t="s">
        <v>123</v>
      </c>
      <c r="L6518" t="s">
        <v>39</v>
      </c>
      <c r="M6518">
        <v>94122</v>
      </c>
      <c r="N6518" t="s">
        <v>40</v>
      </c>
      <c r="O6518" t="s">
        <v>4225</v>
      </c>
      <c r="P6518" t="s">
        <v>28</v>
      </c>
      <c r="Q6518" t="s">
        <v>61</v>
      </c>
      <c r="R6518" t="s">
        <v>4226</v>
      </c>
      <c r="S6518">
        <v>529.9</v>
      </c>
      <c r="T6518" s="3"/>
    </row>
    <row r="6519" spans="1:20" x14ac:dyDescent="0.3">
      <c r="A6519">
        <v>6518</v>
      </c>
      <c r="B6519" t="s">
        <v>8940</v>
      </c>
      <c r="C6519">
        <f t="shared" si="101"/>
        <v>37</v>
      </c>
      <c r="D6519" s="1">
        <v>43358</v>
      </c>
      <c r="E6519" s="1">
        <v>43362</v>
      </c>
      <c r="F6519" t="s">
        <v>46</v>
      </c>
      <c r="G6519" t="s">
        <v>4204</v>
      </c>
      <c r="H6519" t="s">
        <v>4205</v>
      </c>
      <c r="I6519" t="s">
        <v>22</v>
      </c>
      <c r="J6519" t="s">
        <v>23</v>
      </c>
      <c r="K6519" t="s">
        <v>123</v>
      </c>
      <c r="L6519" t="s">
        <v>39</v>
      </c>
      <c r="M6519">
        <v>94122</v>
      </c>
      <c r="N6519" t="s">
        <v>40</v>
      </c>
      <c r="O6519" t="s">
        <v>4250</v>
      </c>
      <c r="P6519" t="s">
        <v>42</v>
      </c>
      <c r="Q6519" t="s">
        <v>64</v>
      </c>
      <c r="R6519" t="s">
        <v>4251</v>
      </c>
      <c r="S6519">
        <v>99.3</v>
      </c>
      <c r="T6519" s="3"/>
    </row>
    <row r="6520" spans="1:20" x14ac:dyDescent="0.3">
      <c r="A6520">
        <v>6519</v>
      </c>
      <c r="B6520" t="s">
        <v>8940</v>
      </c>
      <c r="C6520">
        <f t="shared" si="101"/>
        <v>37</v>
      </c>
      <c r="D6520" s="1">
        <v>43358</v>
      </c>
      <c r="E6520" s="1">
        <v>43362</v>
      </c>
      <c r="F6520" t="s">
        <v>46</v>
      </c>
      <c r="G6520" t="s">
        <v>4204</v>
      </c>
      <c r="H6520" t="s">
        <v>4205</v>
      </c>
      <c r="I6520" t="s">
        <v>22</v>
      </c>
      <c r="J6520" t="s">
        <v>23</v>
      </c>
      <c r="K6520" t="s">
        <v>123</v>
      </c>
      <c r="L6520" t="s">
        <v>39</v>
      </c>
      <c r="M6520">
        <v>94122</v>
      </c>
      <c r="N6520" t="s">
        <v>40</v>
      </c>
      <c r="O6520" t="s">
        <v>5371</v>
      </c>
      <c r="P6520" t="s">
        <v>42</v>
      </c>
      <c r="Q6520" t="s">
        <v>74</v>
      </c>
      <c r="R6520" t="s">
        <v>5372</v>
      </c>
      <c r="S6520">
        <v>108.96</v>
      </c>
      <c r="T6520" s="3"/>
    </row>
    <row r="6521" spans="1:20" x14ac:dyDescent="0.3">
      <c r="A6521">
        <v>6520</v>
      </c>
      <c r="B6521" t="s">
        <v>8940</v>
      </c>
      <c r="C6521">
        <f t="shared" si="101"/>
        <v>37</v>
      </c>
      <c r="D6521" s="1">
        <v>43358</v>
      </c>
      <c r="E6521" s="1">
        <v>43362</v>
      </c>
      <c r="F6521" t="s">
        <v>46</v>
      </c>
      <c r="G6521" t="s">
        <v>4204</v>
      </c>
      <c r="H6521" t="s">
        <v>4205</v>
      </c>
      <c r="I6521" t="s">
        <v>22</v>
      </c>
      <c r="J6521" t="s">
        <v>23</v>
      </c>
      <c r="K6521" t="s">
        <v>123</v>
      </c>
      <c r="L6521" t="s">
        <v>39</v>
      </c>
      <c r="M6521">
        <v>94122</v>
      </c>
      <c r="N6521" t="s">
        <v>40</v>
      </c>
      <c r="O6521" t="s">
        <v>1833</v>
      </c>
      <c r="P6521" t="s">
        <v>42</v>
      </c>
      <c r="Q6521" t="s">
        <v>71</v>
      </c>
      <c r="R6521" t="s">
        <v>1834</v>
      </c>
      <c r="S6521">
        <v>2.6880000000000002</v>
      </c>
      <c r="T6521" s="3"/>
    </row>
    <row r="6522" spans="1:20" x14ac:dyDescent="0.3">
      <c r="A6522">
        <v>6521</v>
      </c>
      <c r="B6522" t="s">
        <v>8941</v>
      </c>
      <c r="C6522">
        <f t="shared" si="101"/>
        <v>3</v>
      </c>
      <c r="D6522" s="1">
        <v>43116</v>
      </c>
      <c r="E6522" s="1">
        <v>43118</v>
      </c>
      <c r="F6522" t="s">
        <v>19</v>
      </c>
      <c r="G6522" t="s">
        <v>4034</v>
      </c>
      <c r="H6522" t="s">
        <v>4035</v>
      </c>
      <c r="I6522" t="s">
        <v>22</v>
      </c>
      <c r="J6522" t="s">
        <v>23</v>
      </c>
      <c r="K6522" t="s">
        <v>324</v>
      </c>
      <c r="L6522" t="s">
        <v>234</v>
      </c>
      <c r="M6522">
        <v>49201</v>
      </c>
      <c r="N6522" t="s">
        <v>101</v>
      </c>
      <c r="O6522" t="s">
        <v>1254</v>
      </c>
      <c r="P6522" t="s">
        <v>42</v>
      </c>
      <c r="Q6522" t="s">
        <v>71</v>
      </c>
      <c r="R6522" t="s">
        <v>1255</v>
      </c>
      <c r="S6522">
        <v>5443.96</v>
      </c>
      <c r="T6522" s="3"/>
    </row>
    <row r="6523" spans="1:20" x14ac:dyDescent="0.3">
      <c r="A6523">
        <v>6522</v>
      </c>
      <c r="B6523" t="s">
        <v>8941</v>
      </c>
      <c r="C6523">
        <f t="shared" si="101"/>
        <v>3</v>
      </c>
      <c r="D6523" s="1">
        <v>43116</v>
      </c>
      <c r="E6523" s="1">
        <v>43118</v>
      </c>
      <c r="F6523" t="s">
        <v>19</v>
      </c>
      <c r="G6523" t="s">
        <v>4034</v>
      </c>
      <c r="H6523" t="s">
        <v>4035</v>
      </c>
      <c r="I6523" t="s">
        <v>22</v>
      </c>
      <c r="J6523" t="s">
        <v>23</v>
      </c>
      <c r="K6523" t="s">
        <v>324</v>
      </c>
      <c r="L6523" t="s">
        <v>234</v>
      </c>
      <c r="M6523">
        <v>49201</v>
      </c>
      <c r="N6523" t="s">
        <v>101</v>
      </c>
      <c r="O6523" t="s">
        <v>7955</v>
      </c>
      <c r="P6523" t="s">
        <v>28</v>
      </c>
      <c r="Q6523" t="s">
        <v>32</v>
      </c>
      <c r="R6523" t="s">
        <v>7956</v>
      </c>
      <c r="S6523">
        <v>302.67</v>
      </c>
      <c r="T6523" s="3"/>
    </row>
    <row r="6524" spans="1:20" x14ac:dyDescent="0.3">
      <c r="A6524">
        <v>6523</v>
      </c>
      <c r="B6524" t="s">
        <v>8941</v>
      </c>
      <c r="C6524">
        <f t="shared" si="101"/>
        <v>3</v>
      </c>
      <c r="D6524" s="1">
        <v>43116</v>
      </c>
      <c r="E6524" s="1">
        <v>43118</v>
      </c>
      <c r="F6524" t="s">
        <v>19</v>
      </c>
      <c r="G6524" t="s">
        <v>4034</v>
      </c>
      <c r="H6524" t="s">
        <v>4035</v>
      </c>
      <c r="I6524" t="s">
        <v>22</v>
      </c>
      <c r="J6524" t="s">
        <v>23</v>
      </c>
      <c r="K6524" t="s">
        <v>324</v>
      </c>
      <c r="L6524" t="s">
        <v>234</v>
      </c>
      <c r="M6524">
        <v>49201</v>
      </c>
      <c r="N6524" t="s">
        <v>101</v>
      </c>
      <c r="O6524" t="s">
        <v>8942</v>
      </c>
      <c r="P6524" t="s">
        <v>42</v>
      </c>
      <c r="Q6524" t="s">
        <v>86</v>
      </c>
      <c r="R6524" t="s">
        <v>8943</v>
      </c>
      <c r="S6524">
        <v>56.07</v>
      </c>
      <c r="T6524" s="3"/>
    </row>
    <row r="6525" spans="1:20" x14ac:dyDescent="0.3">
      <c r="A6525">
        <v>6524</v>
      </c>
      <c r="B6525" t="s">
        <v>8944</v>
      </c>
      <c r="C6525">
        <f t="shared" si="101"/>
        <v>27</v>
      </c>
      <c r="D6525" s="1">
        <v>42923</v>
      </c>
      <c r="E6525" s="1">
        <v>42929</v>
      </c>
      <c r="F6525" t="s">
        <v>46</v>
      </c>
      <c r="G6525" t="s">
        <v>3177</v>
      </c>
      <c r="H6525" t="s">
        <v>3178</v>
      </c>
      <c r="I6525" t="s">
        <v>98</v>
      </c>
      <c r="J6525" t="s">
        <v>23</v>
      </c>
      <c r="K6525" t="s">
        <v>142</v>
      </c>
      <c r="L6525" t="s">
        <v>143</v>
      </c>
      <c r="M6525">
        <v>19120</v>
      </c>
      <c r="N6525" t="s">
        <v>144</v>
      </c>
      <c r="O6525" t="s">
        <v>7181</v>
      </c>
      <c r="P6525" t="s">
        <v>42</v>
      </c>
      <c r="Q6525" t="s">
        <v>43</v>
      </c>
      <c r="R6525" t="s">
        <v>7182</v>
      </c>
      <c r="S6525">
        <v>10.08</v>
      </c>
      <c r="T6525" s="3"/>
    </row>
    <row r="6526" spans="1:20" x14ac:dyDescent="0.3">
      <c r="A6526">
        <v>6525</v>
      </c>
      <c r="B6526" t="s">
        <v>8944</v>
      </c>
      <c r="C6526">
        <f t="shared" si="101"/>
        <v>27</v>
      </c>
      <c r="D6526" s="1">
        <v>42923</v>
      </c>
      <c r="E6526" s="1">
        <v>42929</v>
      </c>
      <c r="F6526" t="s">
        <v>46</v>
      </c>
      <c r="G6526" t="s">
        <v>3177</v>
      </c>
      <c r="H6526" t="s">
        <v>3178</v>
      </c>
      <c r="I6526" t="s">
        <v>98</v>
      </c>
      <c r="J6526" t="s">
        <v>23</v>
      </c>
      <c r="K6526" t="s">
        <v>142</v>
      </c>
      <c r="L6526" t="s">
        <v>143</v>
      </c>
      <c r="M6526">
        <v>19120</v>
      </c>
      <c r="N6526" t="s">
        <v>144</v>
      </c>
      <c r="O6526" t="s">
        <v>3787</v>
      </c>
      <c r="P6526" t="s">
        <v>67</v>
      </c>
      <c r="Q6526" t="s">
        <v>68</v>
      </c>
      <c r="R6526" t="s">
        <v>3788</v>
      </c>
      <c r="S6526">
        <v>59.994</v>
      </c>
      <c r="T6526" s="3"/>
    </row>
    <row r="6527" spans="1:20" x14ac:dyDescent="0.3">
      <c r="A6527">
        <v>6526</v>
      </c>
      <c r="B6527" t="s">
        <v>8944</v>
      </c>
      <c r="C6527">
        <f t="shared" si="101"/>
        <v>27</v>
      </c>
      <c r="D6527" s="1">
        <v>42923</v>
      </c>
      <c r="E6527" s="1">
        <v>42929</v>
      </c>
      <c r="F6527" t="s">
        <v>46</v>
      </c>
      <c r="G6527" t="s">
        <v>3177</v>
      </c>
      <c r="H6527" t="s">
        <v>3178</v>
      </c>
      <c r="I6527" t="s">
        <v>98</v>
      </c>
      <c r="J6527" t="s">
        <v>23</v>
      </c>
      <c r="K6527" t="s">
        <v>142</v>
      </c>
      <c r="L6527" t="s">
        <v>143</v>
      </c>
      <c r="M6527">
        <v>19120</v>
      </c>
      <c r="N6527" t="s">
        <v>144</v>
      </c>
      <c r="O6527" t="s">
        <v>173</v>
      </c>
      <c r="P6527" t="s">
        <v>42</v>
      </c>
      <c r="Q6527" t="s">
        <v>71</v>
      </c>
      <c r="R6527" t="s">
        <v>174</v>
      </c>
      <c r="S6527">
        <v>5.7149999999999999</v>
      </c>
      <c r="T6527" s="3"/>
    </row>
    <row r="6528" spans="1:20" x14ac:dyDescent="0.3">
      <c r="A6528">
        <v>6527</v>
      </c>
      <c r="B6528" t="s">
        <v>8944</v>
      </c>
      <c r="C6528">
        <f t="shared" si="101"/>
        <v>27</v>
      </c>
      <c r="D6528" s="1">
        <v>42923</v>
      </c>
      <c r="E6528" s="1">
        <v>42929</v>
      </c>
      <c r="F6528" t="s">
        <v>46</v>
      </c>
      <c r="G6528" t="s">
        <v>3177</v>
      </c>
      <c r="H6528" t="s">
        <v>3178</v>
      </c>
      <c r="I6528" t="s">
        <v>98</v>
      </c>
      <c r="J6528" t="s">
        <v>23</v>
      </c>
      <c r="K6528" t="s">
        <v>142</v>
      </c>
      <c r="L6528" t="s">
        <v>143</v>
      </c>
      <c r="M6528">
        <v>19120</v>
      </c>
      <c r="N6528" t="s">
        <v>144</v>
      </c>
      <c r="O6528" t="s">
        <v>5674</v>
      </c>
      <c r="P6528" t="s">
        <v>42</v>
      </c>
      <c r="Q6528" t="s">
        <v>71</v>
      </c>
      <c r="R6528" t="s">
        <v>5675</v>
      </c>
      <c r="S6528">
        <v>9.42</v>
      </c>
      <c r="T6528" s="3"/>
    </row>
    <row r="6529" spans="1:20" x14ac:dyDescent="0.3">
      <c r="A6529">
        <v>6528</v>
      </c>
      <c r="B6529" t="s">
        <v>8945</v>
      </c>
      <c r="C6529">
        <f t="shared" si="101"/>
        <v>51</v>
      </c>
      <c r="D6529" s="1">
        <v>43092</v>
      </c>
      <c r="E6529" s="1">
        <v>43097</v>
      </c>
      <c r="F6529" t="s">
        <v>19</v>
      </c>
      <c r="G6529" t="s">
        <v>6016</v>
      </c>
      <c r="H6529" t="s">
        <v>6017</v>
      </c>
      <c r="I6529" t="s">
        <v>37</v>
      </c>
      <c r="J6529" t="s">
        <v>23</v>
      </c>
      <c r="K6529" t="s">
        <v>1398</v>
      </c>
      <c r="L6529" t="s">
        <v>1399</v>
      </c>
      <c r="M6529">
        <v>2886</v>
      </c>
      <c r="N6529" t="s">
        <v>144</v>
      </c>
      <c r="O6529" t="s">
        <v>2397</v>
      </c>
      <c r="P6529" t="s">
        <v>67</v>
      </c>
      <c r="Q6529" t="s">
        <v>1215</v>
      </c>
      <c r="R6529" t="s">
        <v>2398</v>
      </c>
      <c r="S6529">
        <v>1999.96</v>
      </c>
      <c r="T6529" s="3"/>
    </row>
    <row r="6530" spans="1:20" x14ac:dyDescent="0.3">
      <c r="A6530">
        <v>6529</v>
      </c>
      <c r="B6530" t="s">
        <v>8946</v>
      </c>
      <c r="C6530">
        <f t="shared" si="101"/>
        <v>52</v>
      </c>
      <c r="D6530" s="1">
        <v>42360</v>
      </c>
      <c r="E6530" s="1">
        <v>42364</v>
      </c>
      <c r="F6530" t="s">
        <v>46</v>
      </c>
      <c r="G6530" t="s">
        <v>3401</v>
      </c>
      <c r="H6530" t="s">
        <v>3402</v>
      </c>
      <c r="I6530" t="s">
        <v>98</v>
      </c>
      <c r="J6530" t="s">
        <v>23</v>
      </c>
      <c r="K6530" t="s">
        <v>262</v>
      </c>
      <c r="L6530" t="s">
        <v>263</v>
      </c>
      <c r="M6530">
        <v>10024</v>
      </c>
      <c r="N6530" t="s">
        <v>144</v>
      </c>
      <c r="O6530" t="s">
        <v>8947</v>
      </c>
      <c r="P6530" t="s">
        <v>42</v>
      </c>
      <c r="Q6530" t="s">
        <v>55</v>
      </c>
      <c r="R6530" t="s">
        <v>8948</v>
      </c>
      <c r="S6530">
        <v>216.4</v>
      </c>
      <c r="T6530" s="3"/>
    </row>
    <row r="6531" spans="1:20" x14ac:dyDescent="0.3">
      <c r="A6531">
        <v>6530</v>
      </c>
      <c r="B6531" t="s">
        <v>8949</v>
      </c>
      <c r="C6531">
        <f t="shared" ref="C6531:C6594" si="102">WEEKNUM(D6531,1)</f>
        <v>9</v>
      </c>
      <c r="D6531" s="1">
        <v>42058</v>
      </c>
      <c r="E6531" s="1">
        <v>42062</v>
      </c>
      <c r="F6531" t="s">
        <v>46</v>
      </c>
      <c r="G6531" t="s">
        <v>6205</v>
      </c>
      <c r="H6531" t="s">
        <v>6206</v>
      </c>
      <c r="I6531" t="s">
        <v>98</v>
      </c>
      <c r="J6531" t="s">
        <v>23</v>
      </c>
      <c r="K6531" t="s">
        <v>4177</v>
      </c>
      <c r="L6531" t="s">
        <v>100</v>
      </c>
      <c r="M6531">
        <v>79907</v>
      </c>
      <c r="N6531" t="s">
        <v>101</v>
      </c>
      <c r="O6531" t="s">
        <v>3376</v>
      </c>
      <c r="P6531" t="s">
        <v>42</v>
      </c>
      <c r="Q6531" t="s">
        <v>43</v>
      </c>
      <c r="R6531" t="s">
        <v>3377</v>
      </c>
      <c r="S6531">
        <v>6.9359999999999999</v>
      </c>
      <c r="T6531" s="3"/>
    </row>
    <row r="6532" spans="1:20" x14ac:dyDescent="0.3">
      <c r="A6532">
        <v>6531</v>
      </c>
      <c r="B6532" t="s">
        <v>8949</v>
      </c>
      <c r="C6532">
        <f t="shared" si="102"/>
        <v>9</v>
      </c>
      <c r="D6532" s="1">
        <v>42058</v>
      </c>
      <c r="E6532" s="1">
        <v>42062</v>
      </c>
      <c r="F6532" t="s">
        <v>46</v>
      </c>
      <c r="G6532" t="s">
        <v>6205</v>
      </c>
      <c r="H6532" t="s">
        <v>6206</v>
      </c>
      <c r="I6532" t="s">
        <v>98</v>
      </c>
      <c r="J6532" t="s">
        <v>23</v>
      </c>
      <c r="K6532" t="s">
        <v>4177</v>
      </c>
      <c r="L6532" t="s">
        <v>100</v>
      </c>
      <c r="M6532">
        <v>79907</v>
      </c>
      <c r="N6532" t="s">
        <v>101</v>
      </c>
      <c r="O6532" t="s">
        <v>3050</v>
      </c>
      <c r="P6532" t="s">
        <v>42</v>
      </c>
      <c r="Q6532" t="s">
        <v>71</v>
      </c>
      <c r="R6532" t="s">
        <v>3051</v>
      </c>
      <c r="S6532">
        <v>4.4279999999999999</v>
      </c>
      <c r="T6532" s="3"/>
    </row>
    <row r="6533" spans="1:20" x14ac:dyDescent="0.3">
      <c r="A6533">
        <v>6532</v>
      </c>
      <c r="B6533" t="s">
        <v>8950</v>
      </c>
      <c r="C6533">
        <f t="shared" si="102"/>
        <v>49</v>
      </c>
      <c r="D6533" s="1">
        <v>43438</v>
      </c>
      <c r="E6533" s="1">
        <v>43442</v>
      </c>
      <c r="F6533" t="s">
        <v>46</v>
      </c>
      <c r="G6533" t="s">
        <v>1998</v>
      </c>
      <c r="H6533" t="s">
        <v>1999</v>
      </c>
      <c r="I6533" t="s">
        <v>22</v>
      </c>
      <c r="J6533" t="s">
        <v>23</v>
      </c>
      <c r="K6533" t="s">
        <v>385</v>
      </c>
      <c r="L6533" t="s">
        <v>225</v>
      </c>
      <c r="M6533">
        <v>55901</v>
      </c>
      <c r="N6533" t="s">
        <v>101</v>
      </c>
      <c r="O6533" t="s">
        <v>4128</v>
      </c>
      <c r="P6533" t="s">
        <v>42</v>
      </c>
      <c r="Q6533" t="s">
        <v>64</v>
      </c>
      <c r="R6533" t="s">
        <v>4129</v>
      </c>
      <c r="S6533">
        <v>8.8000000000000007</v>
      </c>
      <c r="T6533" s="3"/>
    </row>
    <row r="6534" spans="1:20" x14ac:dyDescent="0.3">
      <c r="A6534">
        <v>6533</v>
      </c>
      <c r="B6534" t="s">
        <v>8950</v>
      </c>
      <c r="C6534">
        <f t="shared" si="102"/>
        <v>49</v>
      </c>
      <c r="D6534" s="1">
        <v>43438</v>
      </c>
      <c r="E6534" s="1">
        <v>43442</v>
      </c>
      <c r="F6534" t="s">
        <v>46</v>
      </c>
      <c r="G6534" t="s">
        <v>1998</v>
      </c>
      <c r="H6534" t="s">
        <v>1999</v>
      </c>
      <c r="I6534" t="s">
        <v>22</v>
      </c>
      <c r="J6534" t="s">
        <v>23</v>
      </c>
      <c r="K6534" t="s">
        <v>385</v>
      </c>
      <c r="L6534" t="s">
        <v>225</v>
      </c>
      <c r="M6534">
        <v>55901</v>
      </c>
      <c r="N6534" t="s">
        <v>101</v>
      </c>
      <c r="O6534" t="s">
        <v>8803</v>
      </c>
      <c r="P6534" t="s">
        <v>67</v>
      </c>
      <c r="Q6534" t="s">
        <v>157</v>
      </c>
      <c r="R6534" t="s">
        <v>8804</v>
      </c>
      <c r="S6534">
        <v>142.80000000000001</v>
      </c>
      <c r="T6534" s="3"/>
    </row>
    <row r="6535" spans="1:20" x14ac:dyDescent="0.3">
      <c r="A6535">
        <v>6534</v>
      </c>
      <c r="B6535" t="s">
        <v>8950</v>
      </c>
      <c r="C6535">
        <f t="shared" si="102"/>
        <v>49</v>
      </c>
      <c r="D6535" s="1">
        <v>43438</v>
      </c>
      <c r="E6535" s="1">
        <v>43442</v>
      </c>
      <c r="F6535" t="s">
        <v>46</v>
      </c>
      <c r="G6535" t="s">
        <v>1998</v>
      </c>
      <c r="H6535" t="s">
        <v>1999</v>
      </c>
      <c r="I6535" t="s">
        <v>22</v>
      </c>
      <c r="J6535" t="s">
        <v>23</v>
      </c>
      <c r="K6535" t="s">
        <v>385</v>
      </c>
      <c r="L6535" t="s">
        <v>225</v>
      </c>
      <c r="M6535">
        <v>55901</v>
      </c>
      <c r="N6535" t="s">
        <v>101</v>
      </c>
      <c r="O6535" t="s">
        <v>7006</v>
      </c>
      <c r="P6535" t="s">
        <v>67</v>
      </c>
      <c r="Q6535" t="s">
        <v>157</v>
      </c>
      <c r="R6535" t="s">
        <v>7007</v>
      </c>
      <c r="S6535">
        <v>399.95</v>
      </c>
      <c r="T6535" s="3"/>
    </row>
    <row r="6536" spans="1:20" x14ac:dyDescent="0.3">
      <c r="A6536">
        <v>6535</v>
      </c>
      <c r="B6536" t="s">
        <v>8951</v>
      </c>
      <c r="C6536">
        <f t="shared" si="102"/>
        <v>47</v>
      </c>
      <c r="D6536" s="1">
        <v>42325</v>
      </c>
      <c r="E6536" s="1">
        <v>42330</v>
      </c>
      <c r="F6536" t="s">
        <v>46</v>
      </c>
      <c r="G6536" t="s">
        <v>1879</v>
      </c>
      <c r="H6536" t="s">
        <v>1880</v>
      </c>
      <c r="I6536" t="s">
        <v>22</v>
      </c>
      <c r="J6536" t="s">
        <v>23</v>
      </c>
      <c r="K6536" t="s">
        <v>3457</v>
      </c>
      <c r="L6536" t="s">
        <v>263</v>
      </c>
      <c r="M6536">
        <v>14215</v>
      </c>
      <c r="N6536" t="s">
        <v>144</v>
      </c>
      <c r="O6536" t="s">
        <v>4723</v>
      </c>
      <c r="P6536" t="s">
        <v>42</v>
      </c>
      <c r="Q6536" t="s">
        <v>71</v>
      </c>
      <c r="R6536" t="s">
        <v>4724</v>
      </c>
      <c r="S6536">
        <v>2152.7759999999998</v>
      </c>
      <c r="T6536" s="3"/>
    </row>
    <row r="6537" spans="1:20" x14ac:dyDescent="0.3">
      <c r="A6537">
        <v>6536</v>
      </c>
      <c r="B6537" t="s">
        <v>8951</v>
      </c>
      <c r="C6537">
        <f t="shared" si="102"/>
        <v>47</v>
      </c>
      <c r="D6537" s="1">
        <v>42325</v>
      </c>
      <c r="E6537" s="1">
        <v>42330</v>
      </c>
      <c r="F6537" t="s">
        <v>46</v>
      </c>
      <c r="G6537" t="s">
        <v>1879</v>
      </c>
      <c r="H6537" t="s">
        <v>1880</v>
      </c>
      <c r="I6537" t="s">
        <v>22</v>
      </c>
      <c r="J6537" t="s">
        <v>23</v>
      </c>
      <c r="K6537" t="s">
        <v>3457</v>
      </c>
      <c r="L6537" t="s">
        <v>263</v>
      </c>
      <c r="M6537">
        <v>14215</v>
      </c>
      <c r="N6537" t="s">
        <v>144</v>
      </c>
      <c r="O6537" t="s">
        <v>5024</v>
      </c>
      <c r="P6537" t="s">
        <v>28</v>
      </c>
      <c r="Q6537" t="s">
        <v>29</v>
      </c>
      <c r="R6537" t="s">
        <v>5025</v>
      </c>
      <c r="S6537">
        <v>4007.84</v>
      </c>
      <c r="T6537" s="3"/>
    </row>
    <row r="6538" spans="1:20" x14ac:dyDescent="0.3">
      <c r="A6538">
        <v>6537</v>
      </c>
      <c r="B6538" t="s">
        <v>8952</v>
      </c>
      <c r="C6538">
        <f t="shared" si="102"/>
        <v>43</v>
      </c>
      <c r="D6538" s="1">
        <v>42297</v>
      </c>
      <c r="E6538" s="1">
        <v>42300</v>
      </c>
      <c r="F6538" t="s">
        <v>184</v>
      </c>
      <c r="G6538" t="s">
        <v>790</v>
      </c>
      <c r="H6538" t="s">
        <v>791</v>
      </c>
      <c r="I6538" t="s">
        <v>37</v>
      </c>
      <c r="J6538" t="s">
        <v>23</v>
      </c>
      <c r="K6538" t="s">
        <v>5142</v>
      </c>
      <c r="L6538" t="s">
        <v>331</v>
      </c>
      <c r="M6538">
        <v>37918</v>
      </c>
      <c r="N6538" t="s">
        <v>26</v>
      </c>
      <c r="O6538" t="s">
        <v>3777</v>
      </c>
      <c r="P6538" t="s">
        <v>28</v>
      </c>
      <c r="Q6538" t="s">
        <v>52</v>
      </c>
      <c r="R6538" t="s">
        <v>3778</v>
      </c>
      <c r="S6538">
        <v>328.59</v>
      </c>
      <c r="T6538" s="3"/>
    </row>
    <row r="6539" spans="1:20" x14ac:dyDescent="0.3">
      <c r="A6539">
        <v>6538</v>
      </c>
      <c r="B6539" t="s">
        <v>8952</v>
      </c>
      <c r="C6539">
        <f t="shared" si="102"/>
        <v>43</v>
      </c>
      <c r="D6539" s="1">
        <v>42297</v>
      </c>
      <c r="E6539" s="1">
        <v>42300</v>
      </c>
      <c r="F6539" t="s">
        <v>184</v>
      </c>
      <c r="G6539" t="s">
        <v>790</v>
      </c>
      <c r="H6539" t="s">
        <v>791</v>
      </c>
      <c r="I6539" t="s">
        <v>37</v>
      </c>
      <c r="J6539" t="s">
        <v>23</v>
      </c>
      <c r="K6539" t="s">
        <v>5142</v>
      </c>
      <c r="L6539" t="s">
        <v>331</v>
      </c>
      <c r="M6539">
        <v>37918</v>
      </c>
      <c r="N6539" t="s">
        <v>26</v>
      </c>
      <c r="O6539" t="s">
        <v>1412</v>
      </c>
      <c r="P6539" t="s">
        <v>42</v>
      </c>
      <c r="Q6539" t="s">
        <v>55</v>
      </c>
      <c r="R6539" t="s">
        <v>1413</v>
      </c>
      <c r="S6539">
        <v>98.352000000000004</v>
      </c>
      <c r="T6539" s="3"/>
    </row>
    <row r="6540" spans="1:20" x14ac:dyDescent="0.3">
      <c r="A6540">
        <v>6539</v>
      </c>
      <c r="B6540" t="s">
        <v>8953</v>
      </c>
      <c r="C6540">
        <f t="shared" si="102"/>
        <v>44</v>
      </c>
      <c r="D6540" s="1">
        <v>42668</v>
      </c>
      <c r="E6540" s="1">
        <v>42673</v>
      </c>
      <c r="F6540" t="s">
        <v>46</v>
      </c>
      <c r="G6540" t="s">
        <v>817</v>
      </c>
      <c r="H6540" t="s">
        <v>818</v>
      </c>
      <c r="I6540" t="s">
        <v>37</v>
      </c>
      <c r="J6540" t="s">
        <v>23</v>
      </c>
      <c r="K6540" t="s">
        <v>603</v>
      </c>
      <c r="L6540" t="s">
        <v>241</v>
      </c>
      <c r="M6540">
        <v>19711</v>
      </c>
      <c r="N6540" t="s">
        <v>144</v>
      </c>
      <c r="O6540" t="s">
        <v>2176</v>
      </c>
      <c r="P6540" t="s">
        <v>67</v>
      </c>
      <c r="Q6540" t="s">
        <v>68</v>
      </c>
      <c r="R6540" t="s">
        <v>2177</v>
      </c>
      <c r="S6540">
        <v>158.99</v>
      </c>
      <c r="T6540" s="3"/>
    </row>
    <row r="6541" spans="1:20" x14ac:dyDescent="0.3">
      <c r="A6541">
        <v>6540</v>
      </c>
      <c r="B6541" t="s">
        <v>8953</v>
      </c>
      <c r="C6541">
        <f t="shared" si="102"/>
        <v>44</v>
      </c>
      <c r="D6541" s="1">
        <v>42668</v>
      </c>
      <c r="E6541" s="1">
        <v>42673</v>
      </c>
      <c r="F6541" t="s">
        <v>46</v>
      </c>
      <c r="G6541" t="s">
        <v>817</v>
      </c>
      <c r="H6541" t="s">
        <v>818</v>
      </c>
      <c r="I6541" t="s">
        <v>37</v>
      </c>
      <c r="J6541" t="s">
        <v>23</v>
      </c>
      <c r="K6541" t="s">
        <v>603</v>
      </c>
      <c r="L6541" t="s">
        <v>241</v>
      </c>
      <c r="M6541">
        <v>19711</v>
      </c>
      <c r="N6541" t="s">
        <v>144</v>
      </c>
      <c r="O6541" t="s">
        <v>5498</v>
      </c>
      <c r="P6541" t="s">
        <v>28</v>
      </c>
      <c r="Q6541" t="s">
        <v>32</v>
      </c>
      <c r="R6541" t="s">
        <v>5499</v>
      </c>
      <c r="S6541">
        <v>291.10000000000002</v>
      </c>
      <c r="T6541" s="3"/>
    </row>
    <row r="6542" spans="1:20" x14ac:dyDescent="0.3">
      <c r="A6542">
        <v>6541</v>
      </c>
      <c r="B6542" t="s">
        <v>8954</v>
      </c>
      <c r="C6542">
        <f t="shared" si="102"/>
        <v>46</v>
      </c>
      <c r="D6542" s="1">
        <v>43420</v>
      </c>
      <c r="E6542" s="1">
        <v>43423</v>
      </c>
      <c r="F6542" t="s">
        <v>184</v>
      </c>
      <c r="G6542" t="s">
        <v>3530</v>
      </c>
      <c r="H6542" t="s">
        <v>3531</v>
      </c>
      <c r="I6542" t="s">
        <v>22</v>
      </c>
      <c r="J6542" t="s">
        <v>23</v>
      </c>
      <c r="K6542" t="s">
        <v>91</v>
      </c>
      <c r="L6542" t="s">
        <v>92</v>
      </c>
      <c r="M6542">
        <v>98103</v>
      </c>
      <c r="N6542" t="s">
        <v>40</v>
      </c>
      <c r="O6542" t="s">
        <v>7315</v>
      </c>
      <c r="P6542" t="s">
        <v>42</v>
      </c>
      <c r="Q6542" t="s">
        <v>86</v>
      </c>
      <c r="R6542" t="s">
        <v>7316</v>
      </c>
      <c r="S6542">
        <v>73.680000000000007</v>
      </c>
      <c r="T6542" s="3"/>
    </row>
    <row r="6543" spans="1:20" x14ac:dyDescent="0.3">
      <c r="A6543">
        <v>6542</v>
      </c>
      <c r="B6543" t="s">
        <v>8954</v>
      </c>
      <c r="C6543">
        <f t="shared" si="102"/>
        <v>46</v>
      </c>
      <c r="D6543" s="1">
        <v>43420</v>
      </c>
      <c r="E6543" s="1">
        <v>43423</v>
      </c>
      <c r="F6543" t="s">
        <v>184</v>
      </c>
      <c r="G6543" t="s">
        <v>3530</v>
      </c>
      <c r="H6543" t="s">
        <v>3531</v>
      </c>
      <c r="I6543" t="s">
        <v>22</v>
      </c>
      <c r="J6543" t="s">
        <v>23</v>
      </c>
      <c r="K6543" t="s">
        <v>91</v>
      </c>
      <c r="L6543" t="s">
        <v>92</v>
      </c>
      <c r="M6543">
        <v>98103</v>
      </c>
      <c r="N6543" t="s">
        <v>40</v>
      </c>
      <c r="O6543" t="s">
        <v>2264</v>
      </c>
      <c r="P6543" t="s">
        <v>28</v>
      </c>
      <c r="Q6543" t="s">
        <v>61</v>
      </c>
      <c r="R6543" t="s">
        <v>2265</v>
      </c>
      <c r="S6543">
        <v>139.91999999999999</v>
      </c>
      <c r="T6543" s="3"/>
    </row>
    <row r="6544" spans="1:20" x14ac:dyDescent="0.3">
      <c r="A6544">
        <v>6543</v>
      </c>
      <c r="B6544" t="s">
        <v>8954</v>
      </c>
      <c r="C6544">
        <f t="shared" si="102"/>
        <v>46</v>
      </c>
      <c r="D6544" s="1">
        <v>43420</v>
      </c>
      <c r="E6544" s="1">
        <v>43423</v>
      </c>
      <c r="F6544" t="s">
        <v>184</v>
      </c>
      <c r="G6544" t="s">
        <v>3530</v>
      </c>
      <c r="H6544" t="s">
        <v>3531</v>
      </c>
      <c r="I6544" t="s">
        <v>22</v>
      </c>
      <c r="J6544" t="s">
        <v>23</v>
      </c>
      <c r="K6544" t="s">
        <v>91</v>
      </c>
      <c r="L6544" t="s">
        <v>92</v>
      </c>
      <c r="M6544">
        <v>98103</v>
      </c>
      <c r="N6544" t="s">
        <v>40</v>
      </c>
      <c r="O6544" t="s">
        <v>6496</v>
      </c>
      <c r="P6544" t="s">
        <v>67</v>
      </c>
      <c r="Q6544" t="s">
        <v>68</v>
      </c>
      <c r="R6544" t="s">
        <v>6497</v>
      </c>
      <c r="S6544">
        <v>107.88</v>
      </c>
      <c r="T6544" s="3"/>
    </row>
    <row r="6545" spans="1:20" x14ac:dyDescent="0.3">
      <c r="A6545">
        <v>6544</v>
      </c>
      <c r="B6545" t="s">
        <v>8954</v>
      </c>
      <c r="C6545">
        <f t="shared" si="102"/>
        <v>46</v>
      </c>
      <c r="D6545" s="1">
        <v>43420</v>
      </c>
      <c r="E6545" s="1">
        <v>43423</v>
      </c>
      <c r="F6545" t="s">
        <v>184</v>
      </c>
      <c r="G6545" t="s">
        <v>3530</v>
      </c>
      <c r="H6545" t="s">
        <v>3531</v>
      </c>
      <c r="I6545" t="s">
        <v>22</v>
      </c>
      <c r="J6545" t="s">
        <v>23</v>
      </c>
      <c r="K6545" t="s">
        <v>91</v>
      </c>
      <c r="L6545" t="s">
        <v>92</v>
      </c>
      <c r="M6545">
        <v>98103</v>
      </c>
      <c r="N6545" t="s">
        <v>40</v>
      </c>
      <c r="O6545" t="s">
        <v>5272</v>
      </c>
      <c r="P6545" t="s">
        <v>42</v>
      </c>
      <c r="Q6545" t="s">
        <v>55</v>
      </c>
      <c r="R6545" t="s">
        <v>5273</v>
      </c>
      <c r="S6545">
        <v>33.29</v>
      </c>
      <c r="T6545" s="3"/>
    </row>
    <row r="6546" spans="1:20" x14ac:dyDescent="0.3">
      <c r="A6546">
        <v>6545</v>
      </c>
      <c r="B6546" t="s">
        <v>8955</v>
      </c>
      <c r="C6546">
        <f t="shared" si="102"/>
        <v>20</v>
      </c>
      <c r="D6546" s="1">
        <v>43234</v>
      </c>
      <c r="E6546" s="1">
        <v>43238</v>
      </c>
      <c r="F6546" t="s">
        <v>46</v>
      </c>
      <c r="G6546" t="s">
        <v>247</v>
      </c>
      <c r="H6546" t="s">
        <v>248</v>
      </c>
      <c r="I6546" t="s">
        <v>22</v>
      </c>
      <c r="J6546" t="s">
        <v>23</v>
      </c>
      <c r="K6546" t="s">
        <v>2181</v>
      </c>
      <c r="L6546" t="s">
        <v>494</v>
      </c>
      <c r="M6546">
        <v>44105</v>
      </c>
      <c r="N6546" t="s">
        <v>144</v>
      </c>
      <c r="O6546" t="s">
        <v>6813</v>
      </c>
      <c r="P6546" t="s">
        <v>42</v>
      </c>
      <c r="Q6546" t="s">
        <v>71</v>
      </c>
      <c r="R6546" t="s">
        <v>6814</v>
      </c>
      <c r="S6546">
        <v>58.17</v>
      </c>
      <c r="T6546" s="3"/>
    </row>
    <row r="6547" spans="1:20" x14ac:dyDescent="0.3">
      <c r="A6547">
        <v>6546</v>
      </c>
      <c r="B6547" t="s">
        <v>8955</v>
      </c>
      <c r="C6547">
        <f t="shared" si="102"/>
        <v>20</v>
      </c>
      <c r="D6547" s="1">
        <v>43234</v>
      </c>
      <c r="E6547" s="1">
        <v>43238</v>
      </c>
      <c r="F6547" t="s">
        <v>46</v>
      </c>
      <c r="G6547" t="s">
        <v>247</v>
      </c>
      <c r="H6547" t="s">
        <v>248</v>
      </c>
      <c r="I6547" t="s">
        <v>22</v>
      </c>
      <c r="J6547" t="s">
        <v>23</v>
      </c>
      <c r="K6547" t="s">
        <v>2181</v>
      </c>
      <c r="L6547" t="s">
        <v>494</v>
      </c>
      <c r="M6547">
        <v>44105</v>
      </c>
      <c r="N6547" t="s">
        <v>144</v>
      </c>
      <c r="O6547" t="s">
        <v>3284</v>
      </c>
      <c r="P6547" t="s">
        <v>42</v>
      </c>
      <c r="Q6547" t="s">
        <v>43</v>
      </c>
      <c r="R6547" t="s">
        <v>3285</v>
      </c>
      <c r="S6547">
        <v>5.04</v>
      </c>
      <c r="T6547" s="3"/>
    </row>
    <row r="6548" spans="1:20" x14ac:dyDescent="0.3">
      <c r="A6548">
        <v>6547</v>
      </c>
      <c r="B6548" t="s">
        <v>8955</v>
      </c>
      <c r="C6548">
        <f t="shared" si="102"/>
        <v>20</v>
      </c>
      <c r="D6548" s="1">
        <v>43234</v>
      </c>
      <c r="E6548" s="1">
        <v>43238</v>
      </c>
      <c r="F6548" t="s">
        <v>46</v>
      </c>
      <c r="G6548" t="s">
        <v>247</v>
      </c>
      <c r="H6548" t="s">
        <v>248</v>
      </c>
      <c r="I6548" t="s">
        <v>22</v>
      </c>
      <c r="J6548" t="s">
        <v>23</v>
      </c>
      <c r="K6548" t="s">
        <v>2181</v>
      </c>
      <c r="L6548" t="s">
        <v>494</v>
      </c>
      <c r="M6548">
        <v>44105</v>
      </c>
      <c r="N6548" t="s">
        <v>144</v>
      </c>
      <c r="O6548" t="s">
        <v>7720</v>
      </c>
      <c r="P6548" t="s">
        <v>42</v>
      </c>
      <c r="Q6548" t="s">
        <v>86</v>
      </c>
      <c r="R6548" t="s">
        <v>7721</v>
      </c>
      <c r="S6548">
        <v>24.783999999999999</v>
      </c>
      <c r="T6548" s="3"/>
    </row>
    <row r="6549" spans="1:20" x14ac:dyDescent="0.3">
      <c r="A6549">
        <v>6548</v>
      </c>
      <c r="B6549" t="s">
        <v>8956</v>
      </c>
      <c r="C6549">
        <f t="shared" si="102"/>
        <v>10</v>
      </c>
      <c r="D6549" s="1">
        <v>42064</v>
      </c>
      <c r="E6549" s="1">
        <v>42068</v>
      </c>
      <c r="F6549" t="s">
        <v>46</v>
      </c>
      <c r="G6549" t="s">
        <v>6040</v>
      </c>
      <c r="H6549" t="s">
        <v>6041</v>
      </c>
      <c r="I6549" t="s">
        <v>98</v>
      </c>
      <c r="J6549" t="s">
        <v>23</v>
      </c>
      <c r="K6549" t="s">
        <v>5484</v>
      </c>
      <c r="L6549" t="s">
        <v>207</v>
      </c>
      <c r="M6549">
        <v>60126</v>
      </c>
      <c r="N6549" t="s">
        <v>101</v>
      </c>
      <c r="O6549" t="s">
        <v>380</v>
      </c>
      <c r="P6549" t="s">
        <v>28</v>
      </c>
      <c r="Q6549" t="s">
        <v>32</v>
      </c>
      <c r="R6549" t="s">
        <v>381</v>
      </c>
      <c r="S6549">
        <v>634.11599999999999</v>
      </c>
      <c r="T6549" s="3"/>
    </row>
    <row r="6550" spans="1:20" x14ac:dyDescent="0.3">
      <c r="A6550">
        <v>6549</v>
      </c>
      <c r="B6550" t="s">
        <v>8956</v>
      </c>
      <c r="C6550">
        <f t="shared" si="102"/>
        <v>10</v>
      </c>
      <c r="D6550" s="1">
        <v>42064</v>
      </c>
      <c r="E6550" s="1">
        <v>42068</v>
      </c>
      <c r="F6550" t="s">
        <v>46</v>
      </c>
      <c r="G6550" t="s">
        <v>6040</v>
      </c>
      <c r="H6550" t="s">
        <v>6041</v>
      </c>
      <c r="I6550" t="s">
        <v>98</v>
      </c>
      <c r="J6550" t="s">
        <v>23</v>
      </c>
      <c r="K6550" t="s">
        <v>5484</v>
      </c>
      <c r="L6550" t="s">
        <v>207</v>
      </c>
      <c r="M6550">
        <v>60126</v>
      </c>
      <c r="N6550" t="s">
        <v>101</v>
      </c>
      <c r="O6550" t="s">
        <v>8337</v>
      </c>
      <c r="P6550" t="s">
        <v>42</v>
      </c>
      <c r="Q6550" t="s">
        <v>86</v>
      </c>
      <c r="R6550" t="s">
        <v>8338</v>
      </c>
      <c r="S6550">
        <v>17.472000000000001</v>
      </c>
      <c r="T6550" s="3"/>
    </row>
    <row r="6551" spans="1:20" x14ac:dyDescent="0.3">
      <c r="A6551">
        <v>6550</v>
      </c>
      <c r="B6551" t="s">
        <v>8957</v>
      </c>
      <c r="C6551">
        <f t="shared" si="102"/>
        <v>31</v>
      </c>
      <c r="D6551" s="1">
        <v>42581</v>
      </c>
      <c r="E6551" s="1">
        <v>42583</v>
      </c>
      <c r="F6551" t="s">
        <v>184</v>
      </c>
      <c r="G6551" t="s">
        <v>6374</v>
      </c>
      <c r="H6551" t="s">
        <v>6375</v>
      </c>
      <c r="I6551" t="s">
        <v>98</v>
      </c>
      <c r="J6551" t="s">
        <v>23</v>
      </c>
      <c r="K6551" t="s">
        <v>931</v>
      </c>
      <c r="L6551" t="s">
        <v>225</v>
      </c>
      <c r="M6551">
        <v>55044</v>
      </c>
      <c r="N6551" t="s">
        <v>101</v>
      </c>
      <c r="O6551" t="s">
        <v>3106</v>
      </c>
      <c r="P6551" t="s">
        <v>28</v>
      </c>
      <c r="Q6551" t="s">
        <v>32</v>
      </c>
      <c r="R6551" t="s">
        <v>3107</v>
      </c>
      <c r="S6551">
        <v>155.88</v>
      </c>
      <c r="T6551" s="3"/>
    </row>
    <row r="6552" spans="1:20" x14ac:dyDescent="0.3">
      <c r="A6552">
        <v>6551</v>
      </c>
      <c r="B6552" t="s">
        <v>8958</v>
      </c>
      <c r="C6552">
        <f t="shared" si="102"/>
        <v>45</v>
      </c>
      <c r="D6552" s="1">
        <v>42675</v>
      </c>
      <c r="E6552" s="1">
        <v>42677</v>
      </c>
      <c r="F6552" t="s">
        <v>19</v>
      </c>
      <c r="G6552" t="s">
        <v>3598</v>
      </c>
      <c r="H6552" t="s">
        <v>3599</v>
      </c>
      <c r="I6552" t="s">
        <v>22</v>
      </c>
      <c r="J6552" t="s">
        <v>23</v>
      </c>
      <c r="K6552" t="s">
        <v>262</v>
      </c>
      <c r="L6552" t="s">
        <v>263</v>
      </c>
      <c r="M6552">
        <v>10035</v>
      </c>
      <c r="N6552" t="s">
        <v>144</v>
      </c>
      <c r="O6552" t="s">
        <v>6132</v>
      </c>
      <c r="P6552" t="s">
        <v>28</v>
      </c>
      <c r="Q6552" t="s">
        <v>32</v>
      </c>
      <c r="R6552" t="s">
        <v>6133</v>
      </c>
      <c r="S6552">
        <v>327.56400000000002</v>
      </c>
      <c r="T6552" s="3"/>
    </row>
    <row r="6553" spans="1:20" x14ac:dyDescent="0.3">
      <c r="A6553">
        <v>6552</v>
      </c>
      <c r="B6553" t="s">
        <v>8959</v>
      </c>
      <c r="C6553">
        <f t="shared" si="102"/>
        <v>51</v>
      </c>
      <c r="D6553" s="1">
        <v>43450</v>
      </c>
      <c r="E6553" s="1">
        <v>43455</v>
      </c>
      <c r="F6553" t="s">
        <v>19</v>
      </c>
      <c r="G6553" t="s">
        <v>436</v>
      </c>
      <c r="H6553" t="s">
        <v>437</v>
      </c>
      <c r="I6553" t="s">
        <v>98</v>
      </c>
      <c r="J6553" t="s">
        <v>23</v>
      </c>
      <c r="K6553" t="s">
        <v>38</v>
      </c>
      <c r="L6553" t="s">
        <v>39</v>
      </c>
      <c r="M6553">
        <v>90036</v>
      </c>
      <c r="N6553" t="s">
        <v>40</v>
      </c>
      <c r="O6553" t="s">
        <v>1866</v>
      </c>
      <c r="P6553" t="s">
        <v>42</v>
      </c>
      <c r="Q6553" t="s">
        <v>86</v>
      </c>
      <c r="R6553" t="s">
        <v>1867</v>
      </c>
      <c r="S6553">
        <v>13.36</v>
      </c>
      <c r="T6553" s="3"/>
    </row>
    <row r="6554" spans="1:20" x14ac:dyDescent="0.3">
      <c r="A6554">
        <v>6553</v>
      </c>
      <c r="B6554" t="s">
        <v>8959</v>
      </c>
      <c r="C6554">
        <f t="shared" si="102"/>
        <v>51</v>
      </c>
      <c r="D6554" s="1">
        <v>43450</v>
      </c>
      <c r="E6554" s="1">
        <v>43455</v>
      </c>
      <c r="F6554" t="s">
        <v>19</v>
      </c>
      <c r="G6554" t="s">
        <v>436</v>
      </c>
      <c r="H6554" t="s">
        <v>437</v>
      </c>
      <c r="I6554" t="s">
        <v>98</v>
      </c>
      <c r="J6554" t="s">
        <v>23</v>
      </c>
      <c r="K6554" t="s">
        <v>38</v>
      </c>
      <c r="L6554" t="s">
        <v>39</v>
      </c>
      <c r="M6554">
        <v>90036</v>
      </c>
      <c r="N6554" t="s">
        <v>40</v>
      </c>
      <c r="O6554" t="s">
        <v>3789</v>
      </c>
      <c r="P6554" t="s">
        <v>42</v>
      </c>
      <c r="Q6554" t="s">
        <v>55</v>
      </c>
      <c r="R6554" t="s">
        <v>3790</v>
      </c>
      <c r="S6554">
        <v>158.9</v>
      </c>
      <c r="T6554" s="3"/>
    </row>
    <row r="6555" spans="1:20" x14ac:dyDescent="0.3">
      <c r="A6555">
        <v>6554</v>
      </c>
      <c r="B6555" t="s">
        <v>8960</v>
      </c>
      <c r="C6555">
        <f t="shared" si="102"/>
        <v>43</v>
      </c>
      <c r="D6555" s="1">
        <v>42297</v>
      </c>
      <c r="E6555" s="1">
        <v>42299</v>
      </c>
      <c r="F6555" t="s">
        <v>19</v>
      </c>
      <c r="G6555" t="s">
        <v>546</v>
      </c>
      <c r="H6555" t="s">
        <v>547</v>
      </c>
      <c r="I6555" t="s">
        <v>98</v>
      </c>
      <c r="J6555" t="s">
        <v>23</v>
      </c>
      <c r="K6555" t="s">
        <v>299</v>
      </c>
      <c r="L6555" t="s">
        <v>207</v>
      </c>
      <c r="M6555">
        <v>60653</v>
      </c>
      <c r="N6555" t="s">
        <v>101</v>
      </c>
      <c r="O6555" t="s">
        <v>2299</v>
      </c>
      <c r="P6555" t="s">
        <v>67</v>
      </c>
      <c r="Q6555" t="s">
        <v>157</v>
      </c>
      <c r="R6555" t="s">
        <v>2300</v>
      </c>
      <c r="S6555">
        <v>319.96800000000002</v>
      </c>
      <c r="T6555" s="3"/>
    </row>
    <row r="6556" spans="1:20" x14ac:dyDescent="0.3">
      <c r="A6556">
        <v>6555</v>
      </c>
      <c r="B6556" t="s">
        <v>8960</v>
      </c>
      <c r="C6556">
        <f t="shared" si="102"/>
        <v>43</v>
      </c>
      <c r="D6556" s="1">
        <v>42297</v>
      </c>
      <c r="E6556" s="1">
        <v>42299</v>
      </c>
      <c r="F6556" t="s">
        <v>19</v>
      </c>
      <c r="G6556" t="s">
        <v>546</v>
      </c>
      <c r="H6556" t="s">
        <v>547</v>
      </c>
      <c r="I6556" t="s">
        <v>98</v>
      </c>
      <c r="J6556" t="s">
        <v>23</v>
      </c>
      <c r="K6556" t="s">
        <v>299</v>
      </c>
      <c r="L6556" t="s">
        <v>207</v>
      </c>
      <c r="M6556">
        <v>60653</v>
      </c>
      <c r="N6556" t="s">
        <v>101</v>
      </c>
      <c r="O6556" t="s">
        <v>7567</v>
      </c>
      <c r="P6556" t="s">
        <v>42</v>
      </c>
      <c r="Q6556" t="s">
        <v>55</v>
      </c>
      <c r="R6556" t="s">
        <v>7568</v>
      </c>
      <c r="S6556">
        <v>505.32</v>
      </c>
      <c r="T6556" s="3"/>
    </row>
    <row r="6557" spans="1:20" x14ac:dyDescent="0.3">
      <c r="A6557">
        <v>6556</v>
      </c>
      <c r="B6557" t="s">
        <v>8960</v>
      </c>
      <c r="C6557">
        <f t="shared" si="102"/>
        <v>43</v>
      </c>
      <c r="D6557" s="1">
        <v>42297</v>
      </c>
      <c r="E6557" s="1">
        <v>42299</v>
      </c>
      <c r="F6557" t="s">
        <v>19</v>
      </c>
      <c r="G6557" t="s">
        <v>546</v>
      </c>
      <c r="H6557" t="s">
        <v>547</v>
      </c>
      <c r="I6557" t="s">
        <v>98</v>
      </c>
      <c r="J6557" t="s">
        <v>23</v>
      </c>
      <c r="K6557" t="s">
        <v>299</v>
      </c>
      <c r="L6557" t="s">
        <v>207</v>
      </c>
      <c r="M6557">
        <v>60653</v>
      </c>
      <c r="N6557" t="s">
        <v>101</v>
      </c>
      <c r="O6557" t="s">
        <v>8961</v>
      </c>
      <c r="P6557" t="s">
        <v>42</v>
      </c>
      <c r="Q6557" t="s">
        <v>86</v>
      </c>
      <c r="R6557" t="s">
        <v>8962</v>
      </c>
      <c r="S6557">
        <v>3.8079999999999998</v>
      </c>
      <c r="T6557" s="3"/>
    </row>
    <row r="6558" spans="1:20" x14ac:dyDescent="0.3">
      <c r="A6558">
        <v>6557</v>
      </c>
      <c r="B6558" t="s">
        <v>8960</v>
      </c>
      <c r="C6558">
        <f t="shared" si="102"/>
        <v>43</v>
      </c>
      <c r="D6558" s="1">
        <v>42297</v>
      </c>
      <c r="E6558" s="1">
        <v>42299</v>
      </c>
      <c r="F6558" t="s">
        <v>19</v>
      </c>
      <c r="G6558" t="s">
        <v>546</v>
      </c>
      <c r="H6558" t="s">
        <v>547</v>
      </c>
      <c r="I6558" t="s">
        <v>98</v>
      </c>
      <c r="J6558" t="s">
        <v>23</v>
      </c>
      <c r="K6558" t="s">
        <v>299</v>
      </c>
      <c r="L6558" t="s">
        <v>207</v>
      </c>
      <c r="M6558">
        <v>60653</v>
      </c>
      <c r="N6558" t="s">
        <v>101</v>
      </c>
      <c r="O6558" t="s">
        <v>5378</v>
      </c>
      <c r="P6558" t="s">
        <v>42</v>
      </c>
      <c r="Q6558" t="s">
        <v>71</v>
      </c>
      <c r="R6558" t="s">
        <v>5379</v>
      </c>
      <c r="S6558">
        <v>8.6820000000000004</v>
      </c>
      <c r="T6558" s="3"/>
    </row>
    <row r="6559" spans="1:20" x14ac:dyDescent="0.3">
      <c r="A6559">
        <v>6558</v>
      </c>
      <c r="B6559" t="s">
        <v>8960</v>
      </c>
      <c r="C6559">
        <f t="shared" si="102"/>
        <v>43</v>
      </c>
      <c r="D6559" s="1">
        <v>42297</v>
      </c>
      <c r="E6559" s="1">
        <v>42299</v>
      </c>
      <c r="F6559" t="s">
        <v>19</v>
      </c>
      <c r="G6559" t="s">
        <v>546</v>
      </c>
      <c r="H6559" t="s">
        <v>547</v>
      </c>
      <c r="I6559" t="s">
        <v>98</v>
      </c>
      <c r="J6559" t="s">
        <v>23</v>
      </c>
      <c r="K6559" t="s">
        <v>299</v>
      </c>
      <c r="L6559" t="s">
        <v>207</v>
      </c>
      <c r="M6559">
        <v>60653</v>
      </c>
      <c r="N6559" t="s">
        <v>101</v>
      </c>
      <c r="O6559" t="s">
        <v>2256</v>
      </c>
      <c r="P6559" t="s">
        <v>42</v>
      </c>
      <c r="Q6559" t="s">
        <v>43</v>
      </c>
      <c r="R6559" t="s">
        <v>2257</v>
      </c>
      <c r="S6559">
        <v>24.423999999999999</v>
      </c>
      <c r="T6559" s="3"/>
    </row>
    <row r="6560" spans="1:20" x14ac:dyDescent="0.3">
      <c r="A6560">
        <v>6559</v>
      </c>
      <c r="B6560" t="s">
        <v>8963</v>
      </c>
      <c r="C6560">
        <f t="shared" si="102"/>
        <v>24</v>
      </c>
      <c r="D6560" s="1">
        <v>42526</v>
      </c>
      <c r="E6560" s="1">
        <v>42531</v>
      </c>
      <c r="F6560" t="s">
        <v>46</v>
      </c>
      <c r="G6560" t="s">
        <v>4141</v>
      </c>
      <c r="H6560" t="s">
        <v>4142</v>
      </c>
      <c r="I6560" t="s">
        <v>37</v>
      </c>
      <c r="J6560" t="s">
        <v>23</v>
      </c>
      <c r="K6560" t="s">
        <v>3457</v>
      </c>
      <c r="L6560" t="s">
        <v>263</v>
      </c>
      <c r="M6560">
        <v>14215</v>
      </c>
      <c r="N6560" t="s">
        <v>144</v>
      </c>
      <c r="O6560" t="s">
        <v>1932</v>
      </c>
      <c r="P6560" t="s">
        <v>28</v>
      </c>
      <c r="Q6560" t="s">
        <v>32</v>
      </c>
      <c r="R6560" t="s">
        <v>1933</v>
      </c>
      <c r="S6560">
        <v>1522.6379999999999</v>
      </c>
      <c r="T6560" s="3"/>
    </row>
    <row r="6561" spans="1:20" x14ac:dyDescent="0.3">
      <c r="A6561">
        <v>6560</v>
      </c>
      <c r="B6561" t="s">
        <v>8964</v>
      </c>
      <c r="C6561">
        <f t="shared" si="102"/>
        <v>29</v>
      </c>
      <c r="D6561" s="1">
        <v>42937</v>
      </c>
      <c r="E6561" s="1">
        <v>42942</v>
      </c>
      <c r="F6561" t="s">
        <v>46</v>
      </c>
      <c r="G6561" t="s">
        <v>3861</v>
      </c>
      <c r="H6561" t="s">
        <v>3862</v>
      </c>
      <c r="I6561" t="s">
        <v>37</v>
      </c>
      <c r="J6561" t="s">
        <v>23</v>
      </c>
      <c r="K6561" t="s">
        <v>563</v>
      </c>
      <c r="L6561" t="s">
        <v>39</v>
      </c>
      <c r="M6561">
        <v>95661</v>
      </c>
      <c r="N6561" t="s">
        <v>40</v>
      </c>
      <c r="O6561" t="s">
        <v>3803</v>
      </c>
      <c r="P6561" t="s">
        <v>42</v>
      </c>
      <c r="Q6561" t="s">
        <v>169</v>
      </c>
      <c r="R6561" t="s">
        <v>3804</v>
      </c>
      <c r="S6561">
        <v>419.9</v>
      </c>
      <c r="T6561" s="3"/>
    </row>
    <row r="6562" spans="1:20" x14ac:dyDescent="0.3">
      <c r="A6562">
        <v>6561</v>
      </c>
      <c r="B6562" t="s">
        <v>8964</v>
      </c>
      <c r="C6562">
        <f t="shared" si="102"/>
        <v>29</v>
      </c>
      <c r="D6562" s="1">
        <v>42937</v>
      </c>
      <c r="E6562" s="1">
        <v>42942</v>
      </c>
      <c r="F6562" t="s">
        <v>46</v>
      </c>
      <c r="G6562" t="s">
        <v>3861</v>
      </c>
      <c r="H6562" t="s">
        <v>3862</v>
      </c>
      <c r="I6562" t="s">
        <v>37</v>
      </c>
      <c r="J6562" t="s">
        <v>23</v>
      </c>
      <c r="K6562" t="s">
        <v>563</v>
      </c>
      <c r="L6562" t="s">
        <v>39</v>
      </c>
      <c r="M6562">
        <v>95661</v>
      </c>
      <c r="N6562" t="s">
        <v>40</v>
      </c>
      <c r="O6562" t="s">
        <v>1441</v>
      </c>
      <c r="P6562" t="s">
        <v>42</v>
      </c>
      <c r="Q6562" t="s">
        <v>43</v>
      </c>
      <c r="R6562" t="s">
        <v>1442</v>
      </c>
      <c r="S6562">
        <v>3.15</v>
      </c>
      <c r="T6562" s="3"/>
    </row>
    <row r="6563" spans="1:20" x14ac:dyDescent="0.3">
      <c r="A6563">
        <v>6562</v>
      </c>
      <c r="B6563" t="s">
        <v>8965</v>
      </c>
      <c r="C6563">
        <f t="shared" si="102"/>
        <v>13</v>
      </c>
      <c r="D6563" s="1">
        <v>43190</v>
      </c>
      <c r="E6563" s="1">
        <v>43192</v>
      </c>
      <c r="F6563" t="s">
        <v>184</v>
      </c>
      <c r="G6563" t="s">
        <v>5381</v>
      </c>
      <c r="H6563" t="s">
        <v>5382</v>
      </c>
      <c r="I6563" t="s">
        <v>37</v>
      </c>
      <c r="J6563" t="s">
        <v>23</v>
      </c>
      <c r="K6563" t="s">
        <v>1126</v>
      </c>
      <c r="L6563" t="s">
        <v>100</v>
      </c>
      <c r="M6563">
        <v>76017</v>
      </c>
      <c r="N6563" t="s">
        <v>101</v>
      </c>
      <c r="O6563" t="s">
        <v>2861</v>
      </c>
      <c r="P6563" t="s">
        <v>42</v>
      </c>
      <c r="Q6563" t="s">
        <v>74</v>
      </c>
      <c r="R6563" t="s">
        <v>2862</v>
      </c>
      <c r="S6563">
        <v>33.619999999999997</v>
      </c>
      <c r="T6563" s="3"/>
    </row>
    <row r="6564" spans="1:20" x14ac:dyDescent="0.3">
      <c r="A6564">
        <v>6563</v>
      </c>
      <c r="B6564" t="s">
        <v>8966</v>
      </c>
      <c r="C6564">
        <f t="shared" si="102"/>
        <v>19</v>
      </c>
      <c r="D6564" s="1">
        <v>42131</v>
      </c>
      <c r="E6564" s="1">
        <v>42136</v>
      </c>
      <c r="F6564" t="s">
        <v>46</v>
      </c>
      <c r="G6564" t="s">
        <v>4916</v>
      </c>
      <c r="H6564" t="s">
        <v>4917</v>
      </c>
      <c r="I6564" t="s">
        <v>22</v>
      </c>
      <c r="J6564" t="s">
        <v>23</v>
      </c>
      <c r="K6564" t="s">
        <v>1480</v>
      </c>
      <c r="L6564" t="s">
        <v>1244</v>
      </c>
      <c r="M6564">
        <v>1841</v>
      </c>
      <c r="N6564" t="s">
        <v>144</v>
      </c>
      <c r="O6564" t="s">
        <v>290</v>
      </c>
      <c r="P6564" t="s">
        <v>42</v>
      </c>
      <c r="Q6564" t="s">
        <v>71</v>
      </c>
      <c r="R6564" t="s">
        <v>291</v>
      </c>
      <c r="S6564">
        <v>16.14</v>
      </c>
      <c r="T6564" s="3"/>
    </row>
    <row r="6565" spans="1:20" x14ac:dyDescent="0.3">
      <c r="A6565">
        <v>6564</v>
      </c>
      <c r="B6565" t="s">
        <v>8966</v>
      </c>
      <c r="C6565">
        <f t="shared" si="102"/>
        <v>19</v>
      </c>
      <c r="D6565" s="1">
        <v>42131</v>
      </c>
      <c r="E6565" s="1">
        <v>42136</v>
      </c>
      <c r="F6565" t="s">
        <v>46</v>
      </c>
      <c r="G6565" t="s">
        <v>4916</v>
      </c>
      <c r="H6565" t="s">
        <v>4917</v>
      </c>
      <c r="I6565" t="s">
        <v>22</v>
      </c>
      <c r="J6565" t="s">
        <v>23</v>
      </c>
      <c r="K6565" t="s">
        <v>1480</v>
      </c>
      <c r="L6565" t="s">
        <v>1244</v>
      </c>
      <c r="M6565">
        <v>1841</v>
      </c>
      <c r="N6565" t="s">
        <v>144</v>
      </c>
      <c r="O6565" t="s">
        <v>6948</v>
      </c>
      <c r="P6565" t="s">
        <v>28</v>
      </c>
      <c r="Q6565" t="s">
        <v>52</v>
      </c>
      <c r="R6565" t="s">
        <v>6949</v>
      </c>
      <c r="S6565">
        <v>194.25</v>
      </c>
      <c r="T6565" s="3"/>
    </row>
    <row r="6566" spans="1:20" x14ac:dyDescent="0.3">
      <c r="A6566">
        <v>6565</v>
      </c>
      <c r="B6566" t="s">
        <v>8966</v>
      </c>
      <c r="C6566">
        <f t="shared" si="102"/>
        <v>19</v>
      </c>
      <c r="D6566" s="1">
        <v>42131</v>
      </c>
      <c r="E6566" s="1">
        <v>42136</v>
      </c>
      <c r="F6566" t="s">
        <v>46</v>
      </c>
      <c r="G6566" t="s">
        <v>4916</v>
      </c>
      <c r="H6566" t="s">
        <v>4917</v>
      </c>
      <c r="I6566" t="s">
        <v>22</v>
      </c>
      <c r="J6566" t="s">
        <v>23</v>
      </c>
      <c r="K6566" t="s">
        <v>1480</v>
      </c>
      <c r="L6566" t="s">
        <v>1244</v>
      </c>
      <c r="M6566">
        <v>1841</v>
      </c>
      <c r="N6566" t="s">
        <v>144</v>
      </c>
      <c r="O6566" t="s">
        <v>2609</v>
      </c>
      <c r="P6566" t="s">
        <v>42</v>
      </c>
      <c r="Q6566" t="s">
        <v>64</v>
      </c>
      <c r="R6566" t="s">
        <v>2610</v>
      </c>
      <c r="S6566">
        <v>8.64</v>
      </c>
      <c r="T6566" s="3"/>
    </row>
    <row r="6567" spans="1:20" x14ac:dyDescent="0.3">
      <c r="A6567">
        <v>6566</v>
      </c>
      <c r="B6567" t="s">
        <v>8966</v>
      </c>
      <c r="C6567">
        <f t="shared" si="102"/>
        <v>19</v>
      </c>
      <c r="D6567" s="1">
        <v>42131</v>
      </c>
      <c r="E6567" s="1">
        <v>42136</v>
      </c>
      <c r="F6567" t="s">
        <v>46</v>
      </c>
      <c r="G6567" t="s">
        <v>4916</v>
      </c>
      <c r="H6567" t="s">
        <v>4917</v>
      </c>
      <c r="I6567" t="s">
        <v>22</v>
      </c>
      <c r="J6567" t="s">
        <v>23</v>
      </c>
      <c r="K6567" t="s">
        <v>1480</v>
      </c>
      <c r="L6567" t="s">
        <v>1244</v>
      </c>
      <c r="M6567">
        <v>1841</v>
      </c>
      <c r="N6567" t="s">
        <v>144</v>
      </c>
      <c r="O6567" t="s">
        <v>2478</v>
      </c>
      <c r="P6567" t="s">
        <v>28</v>
      </c>
      <c r="Q6567" t="s">
        <v>32</v>
      </c>
      <c r="R6567" t="s">
        <v>2479</v>
      </c>
      <c r="S6567">
        <v>872.32</v>
      </c>
      <c r="T6567" s="3"/>
    </row>
    <row r="6568" spans="1:20" x14ac:dyDescent="0.3">
      <c r="A6568">
        <v>6567</v>
      </c>
      <c r="B6568" t="s">
        <v>8967</v>
      </c>
      <c r="C6568">
        <f t="shared" si="102"/>
        <v>6</v>
      </c>
      <c r="D6568" s="1">
        <v>43136</v>
      </c>
      <c r="E6568" s="1">
        <v>43139</v>
      </c>
      <c r="F6568" t="s">
        <v>19</v>
      </c>
      <c r="G6568" t="s">
        <v>775</v>
      </c>
      <c r="H6568" t="s">
        <v>776</v>
      </c>
      <c r="I6568" t="s">
        <v>22</v>
      </c>
      <c r="J6568" t="s">
        <v>23</v>
      </c>
      <c r="K6568" t="s">
        <v>8048</v>
      </c>
      <c r="L6568" t="s">
        <v>100</v>
      </c>
      <c r="M6568">
        <v>76706</v>
      </c>
      <c r="N6568" t="s">
        <v>101</v>
      </c>
      <c r="O6568" t="s">
        <v>2210</v>
      </c>
      <c r="P6568" t="s">
        <v>42</v>
      </c>
      <c r="Q6568" t="s">
        <v>71</v>
      </c>
      <c r="R6568" t="s">
        <v>2211</v>
      </c>
      <c r="S6568">
        <v>243.99199999999999</v>
      </c>
      <c r="T6568" s="3"/>
    </row>
    <row r="6569" spans="1:20" x14ac:dyDescent="0.3">
      <c r="A6569">
        <v>6568</v>
      </c>
      <c r="B6569" t="s">
        <v>8967</v>
      </c>
      <c r="C6569">
        <f t="shared" si="102"/>
        <v>6</v>
      </c>
      <c r="D6569" s="1">
        <v>43136</v>
      </c>
      <c r="E6569" s="1">
        <v>43139</v>
      </c>
      <c r="F6569" t="s">
        <v>19</v>
      </c>
      <c r="G6569" t="s">
        <v>775</v>
      </c>
      <c r="H6569" t="s">
        <v>776</v>
      </c>
      <c r="I6569" t="s">
        <v>22</v>
      </c>
      <c r="J6569" t="s">
        <v>23</v>
      </c>
      <c r="K6569" t="s">
        <v>8048</v>
      </c>
      <c r="L6569" t="s">
        <v>100</v>
      </c>
      <c r="M6569">
        <v>76706</v>
      </c>
      <c r="N6569" t="s">
        <v>101</v>
      </c>
      <c r="O6569" t="s">
        <v>5427</v>
      </c>
      <c r="P6569" t="s">
        <v>42</v>
      </c>
      <c r="Q6569" t="s">
        <v>64</v>
      </c>
      <c r="R6569" t="s">
        <v>3039</v>
      </c>
      <c r="S6569">
        <v>7.12</v>
      </c>
      <c r="T6569" s="3"/>
    </row>
    <row r="6570" spans="1:20" x14ac:dyDescent="0.3">
      <c r="A6570">
        <v>6569</v>
      </c>
      <c r="B6570" t="s">
        <v>8968</v>
      </c>
      <c r="C6570">
        <f t="shared" si="102"/>
        <v>16</v>
      </c>
      <c r="D6570" s="1">
        <v>42112</v>
      </c>
      <c r="E6570" s="1">
        <v>42116</v>
      </c>
      <c r="F6570" t="s">
        <v>46</v>
      </c>
      <c r="G6570" t="s">
        <v>286</v>
      </c>
      <c r="H6570" t="s">
        <v>287</v>
      </c>
      <c r="I6570" t="s">
        <v>22</v>
      </c>
      <c r="J6570" t="s">
        <v>23</v>
      </c>
      <c r="K6570" t="s">
        <v>180</v>
      </c>
      <c r="L6570" t="s">
        <v>100</v>
      </c>
      <c r="M6570">
        <v>77095</v>
      </c>
      <c r="N6570" t="s">
        <v>101</v>
      </c>
      <c r="O6570" t="s">
        <v>283</v>
      </c>
      <c r="P6570" t="s">
        <v>42</v>
      </c>
      <c r="Q6570" t="s">
        <v>64</v>
      </c>
      <c r="R6570" t="s">
        <v>284</v>
      </c>
      <c r="S6570">
        <v>2.6880000000000002</v>
      </c>
      <c r="T6570" s="3"/>
    </row>
    <row r="6571" spans="1:20" x14ac:dyDescent="0.3">
      <c r="A6571">
        <v>6570</v>
      </c>
      <c r="B6571" t="s">
        <v>8968</v>
      </c>
      <c r="C6571">
        <f t="shared" si="102"/>
        <v>16</v>
      </c>
      <c r="D6571" s="1">
        <v>42112</v>
      </c>
      <c r="E6571" s="1">
        <v>42116</v>
      </c>
      <c r="F6571" t="s">
        <v>46</v>
      </c>
      <c r="G6571" t="s">
        <v>286</v>
      </c>
      <c r="H6571" t="s">
        <v>287</v>
      </c>
      <c r="I6571" t="s">
        <v>22</v>
      </c>
      <c r="J6571" t="s">
        <v>23</v>
      </c>
      <c r="K6571" t="s">
        <v>180</v>
      </c>
      <c r="L6571" t="s">
        <v>100</v>
      </c>
      <c r="M6571">
        <v>77095</v>
      </c>
      <c r="N6571" t="s">
        <v>101</v>
      </c>
      <c r="O6571" t="s">
        <v>1163</v>
      </c>
      <c r="P6571" t="s">
        <v>28</v>
      </c>
      <c r="Q6571" t="s">
        <v>32</v>
      </c>
      <c r="R6571" t="s">
        <v>1164</v>
      </c>
      <c r="S6571">
        <v>317.05799999999999</v>
      </c>
      <c r="T6571" s="3"/>
    </row>
    <row r="6572" spans="1:20" x14ac:dyDescent="0.3">
      <c r="A6572">
        <v>6571</v>
      </c>
      <c r="B6572" t="s">
        <v>8968</v>
      </c>
      <c r="C6572">
        <f t="shared" si="102"/>
        <v>16</v>
      </c>
      <c r="D6572" s="1">
        <v>42112</v>
      </c>
      <c r="E6572" s="1">
        <v>42116</v>
      </c>
      <c r="F6572" t="s">
        <v>46</v>
      </c>
      <c r="G6572" t="s">
        <v>286</v>
      </c>
      <c r="H6572" t="s">
        <v>287</v>
      </c>
      <c r="I6572" t="s">
        <v>22</v>
      </c>
      <c r="J6572" t="s">
        <v>23</v>
      </c>
      <c r="K6572" t="s">
        <v>180</v>
      </c>
      <c r="L6572" t="s">
        <v>100</v>
      </c>
      <c r="M6572">
        <v>77095</v>
      </c>
      <c r="N6572" t="s">
        <v>101</v>
      </c>
      <c r="O6572" t="s">
        <v>2469</v>
      </c>
      <c r="P6572" t="s">
        <v>42</v>
      </c>
      <c r="Q6572" t="s">
        <v>169</v>
      </c>
      <c r="R6572" t="s">
        <v>2470</v>
      </c>
      <c r="S6572">
        <v>149.352</v>
      </c>
      <c r="T6572" s="3"/>
    </row>
    <row r="6573" spans="1:20" x14ac:dyDescent="0.3">
      <c r="A6573">
        <v>6572</v>
      </c>
      <c r="B6573" t="s">
        <v>8968</v>
      </c>
      <c r="C6573">
        <f t="shared" si="102"/>
        <v>16</v>
      </c>
      <c r="D6573" s="1">
        <v>42112</v>
      </c>
      <c r="E6573" s="1">
        <v>42116</v>
      </c>
      <c r="F6573" t="s">
        <v>46</v>
      </c>
      <c r="G6573" t="s">
        <v>286</v>
      </c>
      <c r="H6573" t="s">
        <v>287</v>
      </c>
      <c r="I6573" t="s">
        <v>22</v>
      </c>
      <c r="J6573" t="s">
        <v>23</v>
      </c>
      <c r="K6573" t="s">
        <v>180</v>
      </c>
      <c r="L6573" t="s">
        <v>100</v>
      </c>
      <c r="M6573">
        <v>77095</v>
      </c>
      <c r="N6573" t="s">
        <v>101</v>
      </c>
      <c r="O6573" t="s">
        <v>6543</v>
      </c>
      <c r="P6573" t="s">
        <v>67</v>
      </c>
      <c r="Q6573" t="s">
        <v>157</v>
      </c>
      <c r="R6573" t="s">
        <v>6544</v>
      </c>
      <c r="S6573">
        <v>227.976</v>
      </c>
      <c r="T6573" s="3"/>
    </row>
    <row r="6574" spans="1:20" x14ac:dyDescent="0.3">
      <c r="A6574">
        <v>6573</v>
      </c>
      <c r="B6574" t="s">
        <v>8969</v>
      </c>
      <c r="C6574">
        <f t="shared" si="102"/>
        <v>19</v>
      </c>
      <c r="D6574" s="1">
        <v>42865</v>
      </c>
      <c r="E6574" s="1">
        <v>42871</v>
      </c>
      <c r="F6574" t="s">
        <v>46</v>
      </c>
      <c r="G6574" t="s">
        <v>7422</v>
      </c>
      <c r="H6574" t="s">
        <v>7423</v>
      </c>
      <c r="I6574" t="s">
        <v>22</v>
      </c>
      <c r="J6574" t="s">
        <v>23</v>
      </c>
      <c r="K6574" t="s">
        <v>91</v>
      </c>
      <c r="L6574" t="s">
        <v>92</v>
      </c>
      <c r="M6574">
        <v>98105</v>
      </c>
      <c r="N6574" t="s">
        <v>40</v>
      </c>
      <c r="O6574" t="s">
        <v>5294</v>
      </c>
      <c r="P6574" t="s">
        <v>42</v>
      </c>
      <c r="Q6574" t="s">
        <v>86</v>
      </c>
      <c r="R6574" t="s">
        <v>5295</v>
      </c>
      <c r="S6574">
        <v>11.96</v>
      </c>
      <c r="T6574" s="3"/>
    </row>
    <row r="6575" spans="1:20" x14ac:dyDescent="0.3">
      <c r="A6575">
        <v>6574</v>
      </c>
      <c r="B6575" t="s">
        <v>8970</v>
      </c>
      <c r="C6575">
        <f t="shared" si="102"/>
        <v>47</v>
      </c>
      <c r="D6575" s="1">
        <v>43064</v>
      </c>
      <c r="E6575" s="1">
        <v>43069</v>
      </c>
      <c r="F6575" t="s">
        <v>46</v>
      </c>
      <c r="G6575" t="s">
        <v>8558</v>
      </c>
      <c r="H6575" t="s">
        <v>8559</v>
      </c>
      <c r="I6575" t="s">
        <v>37</v>
      </c>
      <c r="J6575" t="s">
        <v>23</v>
      </c>
      <c r="K6575" t="s">
        <v>2127</v>
      </c>
      <c r="L6575" t="s">
        <v>786</v>
      </c>
      <c r="M6575">
        <v>7060</v>
      </c>
      <c r="N6575" t="s">
        <v>144</v>
      </c>
      <c r="O6575" t="s">
        <v>1653</v>
      </c>
      <c r="P6575" t="s">
        <v>42</v>
      </c>
      <c r="Q6575" t="s">
        <v>55</v>
      </c>
      <c r="R6575" t="s">
        <v>1654</v>
      </c>
      <c r="S6575">
        <v>563.4</v>
      </c>
      <c r="T6575" s="3"/>
    </row>
    <row r="6576" spans="1:20" x14ac:dyDescent="0.3">
      <c r="A6576">
        <v>6575</v>
      </c>
      <c r="B6576" t="s">
        <v>8970</v>
      </c>
      <c r="C6576">
        <f t="shared" si="102"/>
        <v>47</v>
      </c>
      <c r="D6576" s="1">
        <v>43064</v>
      </c>
      <c r="E6576" s="1">
        <v>43069</v>
      </c>
      <c r="F6576" t="s">
        <v>46</v>
      </c>
      <c r="G6576" t="s">
        <v>8558</v>
      </c>
      <c r="H6576" t="s">
        <v>8559</v>
      </c>
      <c r="I6576" t="s">
        <v>37</v>
      </c>
      <c r="J6576" t="s">
        <v>23</v>
      </c>
      <c r="K6576" t="s">
        <v>2127</v>
      </c>
      <c r="L6576" t="s">
        <v>786</v>
      </c>
      <c r="M6576">
        <v>7060</v>
      </c>
      <c r="N6576" t="s">
        <v>144</v>
      </c>
      <c r="O6576" t="s">
        <v>8971</v>
      </c>
      <c r="P6576" t="s">
        <v>67</v>
      </c>
      <c r="Q6576" t="s">
        <v>680</v>
      </c>
      <c r="R6576" t="s">
        <v>8972</v>
      </c>
      <c r="S6576">
        <v>319.92</v>
      </c>
      <c r="T6576" s="3"/>
    </row>
    <row r="6577" spans="1:20" x14ac:dyDescent="0.3">
      <c r="A6577">
        <v>6576</v>
      </c>
      <c r="B6577" t="s">
        <v>8973</v>
      </c>
      <c r="C6577">
        <f t="shared" si="102"/>
        <v>9</v>
      </c>
      <c r="D6577" s="1">
        <v>43162</v>
      </c>
      <c r="E6577" s="1">
        <v>43167</v>
      </c>
      <c r="F6577" t="s">
        <v>46</v>
      </c>
      <c r="G6577" t="s">
        <v>6946</v>
      </c>
      <c r="H6577" t="s">
        <v>6947</v>
      </c>
      <c r="I6577" t="s">
        <v>22</v>
      </c>
      <c r="J6577" t="s">
        <v>23</v>
      </c>
      <c r="K6577" t="s">
        <v>38</v>
      </c>
      <c r="L6577" t="s">
        <v>39</v>
      </c>
      <c r="M6577">
        <v>90008</v>
      </c>
      <c r="N6577" t="s">
        <v>40</v>
      </c>
      <c r="O6577" t="s">
        <v>6691</v>
      </c>
      <c r="P6577" t="s">
        <v>67</v>
      </c>
      <c r="Q6577" t="s">
        <v>157</v>
      </c>
      <c r="R6577" t="s">
        <v>6692</v>
      </c>
      <c r="S6577">
        <v>1049.44</v>
      </c>
      <c r="T6577" s="3"/>
    </row>
    <row r="6578" spans="1:20" x14ac:dyDescent="0.3">
      <c r="A6578">
        <v>6577</v>
      </c>
      <c r="B6578" t="s">
        <v>8973</v>
      </c>
      <c r="C6578">
        <f t="shared" si="102"/>
        <v>9</v>
      </c>
      <c r="D6578" s="1">
        <v>43162</v>
      </c>
      <c r="E6578" s="1">
        <v>43167</v>
      </c>
      <c r="F6578" t="s">
        <v>46</v>
      </c>
      <c r="G6578" t="s">
        <v>6946</v>
      </c>
      <c r="H6578" t="s">
        <v>6947</v>
      </c>
      <c r="I6578" t="s">
        <v>22</v>
      </c>
      <c r="J6578" t="s">
        <v>23</v>
      </c>
      <c r="K6578" t="s">
        <v>38</v>
      </c>
      <c r="L6578" t="s">
        <v>39</v>
      </c>
      <c r="M6578">
        <v>90008</v>
      </c>
      <c r="N6578" t="s">
        <v>40</v>
      </c>
      <c r="O6578" t="s">
        <v>277</v>
      </c>
      <c r="P6578" t="s">
        <v>28</v>
      </c>
      <c r="Q6578" t="s">
        <v>32</v>
      </c>
      <c r="R6578" t="s">
        <v>278</v>
      </c>
      <c r="S6578">
        <v>170.352</v>
      </c>
      <c r="T6578" s="3"/>
    </row>
    <row r="6579" spans="1:20" x14ac:dyDescent="0.3">
      <c r="A6579">
        <v>6578</v>
      </c>
      <c r="B6579" t="s">
        <v>8974</v>
      </c>
      <c r="C6579">
        <f t="shared" si="102"/>
        <v>50</v>
      </c>
      <c r="D6579" s="1">
        <v>42710</v>
      </c>
      <c r="E6579" s="1">
        <v>42715</v>
      </c>
      <c r="F6579" t="s">
        <v>19</v>
      </c>
      <c r="G6579" t="s">
        <v>1700</v>
      </c>
      <c r="H6579" t="s">
        <v>1701</v>
      </c>
      <c r="I6579" t="s">
        <v>22</v>
      </c>
      <c r="J6579" t="s">
        <v>23</v>
      </c>
      <c r="K6579" t="s">
        <v>1126</v>
      </c>
      <c r="L6579" t="s">
        <v>315</v>
      </c>
      <c r="M6579">
        <v>22204</v>
      </c>
      <c r="N6579" t="s">
        <v>26</v>
      </c>
      <c r="O6579" t="s">
        <v>4514</v>
      </c>
      <c r="P6579" t="s">
        <v>67</v>
      </c>
      <c r="Q6579" t="s">
        <v>68</v>
      </c>
      <c r="R6579" t="s">
        <v>4515</v>
      </c>
      <c r="S6579">
        <v>173.94</v>
      </c>
      <c r="T6579" s="3"/>
    </row>
    <row r="6580" spans="1:20" x14ac:dyDescent="0.3">
      <c r="A6580">
        <v>6579</v>
      </c>
      <c r="B6580" t="s">
        <v>8975</v>
      </c>
      <c r="C6580">
        <f t="shared" si="102"/>
        <v>35</v>
      </c>
      <c r="D6580" s="1">
        <v>42241</v>
      </c>
      <c r="E6580" s="1">
        <v>42246</v>
      </c>
      <c r="F6580" t="s">
        <v>46</v>
      </c>
      <c r="G6580" t="s">
        <v>5249</v>
      </c>
      <c r="H6580" t="s">
        <v>5250</v>
      </c>
      <c r="I6580" t="s">
        <v>22</v>
      </c>
      <c r="J6580" t="s">
        <v>23</v>
      </c>
      <c r="K6580" t="s">
        <v>91</v>
      </c>
      <c r="L6580" t="s">
        <v>92</v>
      </c>
      <c r="M6580">
        <v>98103</v>
      </c>
      <c r="N6580" t="s">
        <v>40</v>
      </c>
      <c r="O6580" t="s">
        <v>4604</v>
      </c>
      <c r="P6580" t="s">
        <v>67</v>
      </c>
      <c r="Q6580" t="s">
        <v>68</v>
      </c>
      <c r="R6580" t="s">
        <v>4605</v>
      </c>
      <c r="S6580">
        <v>1007.944</v>
      </c>
      <c r="T6580" s="3"/>
    </row>
    <row r="6581" spans="1:20" x14ac:dyDescent="0.3">
      <c r="A6581">
        <v>6580</v>
      </c>
      <c r="B6581" t="s">
        <v>8976</v>
      </c>
      <c r="C6581">
        <f t="shared" si="102"/>
        <v>43</v>
      </c>
      <c r="D6581" s="1">
        <v>43030</v>
      </c>
      <c r="E6581" s="1">
        <v>43030</v>
      </c>
      <c r="F6581" t="s">
        <v>1289</v>
      </c>
      <c r="G6581" t="s">
        <v>5904</v>
      </c>
      <c r="H6581" t="s">
        <v>5905</v>
      </c>
      <c r="I6581" t="s">
        <v>22</v>
      </c>
      <c r="J6581" t="s">
        <v>23</v>
      </c>
      <c r="K6581" t="s">
        <v>91</v>
      </c>
      <c r="L6581" t="s">
        <v>92</v>
      </c>
      <c r="M6581">
        <v>98105</v>
      </c>
      <c r="N6581" t="s">
        <v>40</v>
      </c>
      <c r="O6581" t="s">
        <v>4313</v>
      </c>
      <c r="P6581" t="s">
        <v>42</v>
      </c>
      <c r="Q6581" t="s">
        <v>86</v>
      </c>
      <c r="R6581" t="s">
        <v>4314</v>
      </c>
      <c r="S6581">
        <v>6.68</v>
      </c>
      <c r="T6581" s="3"/>
    </row>
    <row r="6582" spans="1:20" x14ac:dyDescent="0.3">
      <c r="A6582">
        <v>6581</v>
      </c>
      <c r="B6582" t="s">
        <v>8976</v>
      </c>
      <c r="C6582">
        <f t="shared" si="102"/>
        <v>43</v>
      </c>
      <c r="D6582" s="1">
        <v>43030</v>
      </c>
      <c r="E6582" s="1">
        <v>43030</v>
      </c>
      <c r="F6582" t="s">
        <v>1289</v>
      </c>
      <c r="G6582" t="s">
        <v>5904</v>
      </c>
      <c r="H6582" t="s">
        <v>5905</v>
      </c>
      <c r="I6582" t="s">
        <v>22</v>
      </c>
      <c r="J6582" t="s">
        <v>23</v>
      </c>
      <c r="K6582" t="s">
        <v>91</v>
      </c>
      <c r="L6582" t="s">
        <v>92</v>
      </c>
      <c r="M6582">
        <v>98105</v>
      </c>
      <c r="N6582" t="s">
        <v>40</v>
      </c>
      <c r="O6582" t="s">
        <v>7189</v>
      </c>
      <c r="P6582" t="s">
        <v>42</v>
      </c>
      <c r="Q6582" t="s">
        <v>64</v>
      </c>
      <c r="R6582" t="s">
        <v>4229</v>
      </c>
      <c r="S6582">
        <v>8.34</v>
      </c>
      <c r="T6582" s="3"/>
    </row>
    <row r="6583" spans="1:20" x14ac:dyDescent="0.3">
      <c r="A6583">
        <v>6582</v>
      </c>
      <c r="B6583" t="s">
        <v>8976</v>
      </c>
      <c r="C6583">
        <f t="shared" si="102"/>
        <v>43</v>
      </c>
      <c r="D6583" s="1">
        <v>43030</v>
      </c>
      <c r="E6583" s="1">
        <v>43030</v>
      </c>
      <c r="F6583" t="s">
        <v>1289</v>
      </c>
      <c r="G6583" t="s">
        <v>5904</v>
      </c>
      <c r="H6583" t="s">
        <v>5905</v>
      </c>
      <c r="I6583" t="s">
        <v>22</v>
      </c>
      <c r="J6583" t="s">
        <v>23</v>
      </c>
      <c r="K6583" t="s">
        <v>91</v>
      </c>
      <c r="L6583" t="s">
        <v>92</v>
      </c>
      <c r="M6583">
        <v>98105</v>
      </c>
      <c r="N6583" t="s">
        <v>40</v>
      </c>
      <c r="O6583" t="s">
        <v>8977</v>
      </c>
      <c r="P6583" t="s">
        <v>28</v>
      </c>
      <c r="Q6583" t="s">
        <v>61</v>
      </c>
      <c r="R6583" t="s">
        <v>8978</v>
      </c>
      <c r="S6583">
        <v>101.94</v>
      </c>
      <c r="T6583" s="3"/>
    </row>
    <row r="6584" spans="1:20" x14ac:dyDescent="0.3">
      <c r="A6584">
        <v>6583</v>
      </c>
      <c r="B6584" t="s">
        <v>8979</v>
      </c>
      <c r="C6584">
        <f t="shared" si="102"/>
        <v>32</v>
      </c>
      <c r="D6584" s="1">
        <v>42954</v>
      </c>
      <c r="E6584" s="1">
        <v>42958</v>
      </c>
      <c r="F6584" t="s">
        <v>46</v>
      </c>
      <c r="G6584" t="s">
        <v>552</v>
      </c>
      <c r="H6584" t="s">
        <v>553</v>
      </c>
      <c r="I6584" t="s">
        <v>37</v>
      </c>
      <c r="J6584" t="s">
        <v>23</v>
      </c>
      <c r="K6584" t="s">
        <v>2536</v>
      </c>
      <c r="L6584" t="s">
        <v>92</v>
      </c>
      <c r="M6584">
        <v>98026</v>
      </c>
      <c r="N6584" t="s">
        <v>40</v>
      </c>
      <c r="O6584" t="s">
        <v>2354</v>
      </c>
      <c r="P6584" t="s">
        <v>67</v>
      </c>
      <c r="Q6584" t="s">
        <v>157</v>
      </c>
      <c r="R6584" t="s">
        <v>2355</v>
      </c>
      <c r="S6584">
        <v>179.97</v>
      </c>
      <c r="T6584" s="3"/>
    </row>
    <row r="6585" spans="1:20" x14ac:dyDescent="0.3">
      <c r="A6585">
        <v>6584</v>
      </c>
      <c r="B6585" t="s">
        <v>8980</v>
      </c>
      <c r="C6585">
        <f t="shared" si="102"/>
        <v>29</v>
      </c>
      <c r="D6585" s="1">
        <v>43302</v>
      </c>
      <c r="E6585" s="1">
        <v>43308</v>
      </c>
      <c r="F6585" t="s">
        <v>46</v>
      </c>
      <c r="G6585" t="s">
        <v>4898</v>
      </c>
      <c r="H6585" t="s">
        <v>4899</v>
      </c>
      <c r="I6585" t="s">
        <v>22</v>
      </c>
      <c r="J6585" t="s">
        <v>23</v>
      </c>
      <c r="K6585" t="s">
        <v>1977</v>
      </c>
      <c r="L6585" t="s">
        <v>315</v>
      </c>
      <c r="M6585">
        <v>24153</v>
      </c>
      <c r="N6585" t="s">
        <v>26</v>
      </c>
      <c r="O6585" t="s">
        <v>5722</v>
      </c>
      <c r="P6585" t="s">
        <v>42</v>
      </c>
      <c r="Q6585" t="s">
        <v>64</v>
      </c>
      <c r="R6585" t="s">
        <v>5723</v>
      </c>
      <c r="S6585">
        <v>101.94</v>
      </c>
      <c r="T6585" s="3"/>
    </row>
    <row r="6586" spans="1:20" x14ac:dyDescent="0.3">
      <c r="A6586">
        <v>6585</v>
      </c>
      <c r="B6586" t="s">
        <v>8980</v>
      </c>
      <c r="C6586">
        <f t="shared" si="102"/>
        <v>29</v>
      </c>
      <c r="D6586" s="1">
        <v>43302</v>
      </c>
      <c r="E6586" s="1">
        <v>43308</v>
      </c>
      <c r="F6586" t="s">
        <v>46</v>
      </c>
      <c r="G6586" t="s">
        <v>4898</v>
      </c>
      <c r="H6586" t="s">
        <v>4899</v>
      </c>
      <c r="I6586" t="s">
        <v>22</v>
      </c>
      <c r="J6586" t="s">
        <v>23</v>
      </c>
      <c r="K6586" t="s">
        <v>1977</v>
      </c>
      <c r="L6586" t="s">
        <v>315</v>
      </c>
      <c r="M6586">
        <v>24153</v>
      </c>
      <c r="N6586" t="s">
        <v>26</v>
      </c>
      <c r="O6586" t="s">
        <v>2748</v>
      </c>
      <c r="P6586" t="s">
        <v>67</v>
      </c>
      <c r="Q6586" t="s">
        <v>68</v>
      </c>
      <c r="R6586" t="s">
        <v>2749</v>
      </c>
      <c r="S6586">
        <v>271.95999999999998</v>
      </c>
      <c r="T6586" s="3"/>
    </row>
    <row r="6587" spans="1:20" x14ac:dyDescent="0.3">
      <c r="A6587">
        <v>6586</v>
      </c>
      <c r="B6587" t="s">
        <v>8980</v>
      </c>
      <c r="C6587">
        <f t="shared" si="102"/>
        <v>29</v>
      </c>
      <c r="D6587" s="1">
        <v>43302</v>
      </c>
      <c r="E6587" s="1">
        <v>43308</v>
      </c>
      <c r="F6587" t="s">
        <v>46</v>
      </c>
      <c r="G6587" t="s">
        <v>4898</v>
      </c>
      <c r="H6587" t="s">
        <v>4899</v>
      </c>
      <c r="I6587" t="s">
        <v>22</v>
      </c>
      <c r="J6587" t="s">
        <v>23</v>
      </c>
      <c r="K6587" t="s">
        <v>1977</v>
      </c>
      <c r="L6587" t="s">
        <v>315</v>
      </c>
      <c r="M6587">
        <v>24153</v>
      </c>
      <c r="N6587" t="s">
        <v>26</v>
      </c>
      <c r="O6587" t="s">
        <v>1019</v>
      </c>
      <c r="P6587" t="s">
        <v>28</v>
      </c>
      <c r="Q6587" t="s">
        <v>61</v>
      </c>
      <c r="R6587" t="s">
        <v>1020</v>
      </c>
      <c r="S6587">
        <v>8.8000000000000007</v>
      </c>
      <c r="T6587" s="3"/>
    </row>
    <row r="6588" spans="1:20" x14ac:dyDescent="0.3">
      <c r="A6588">
        <v>6587</v>
      </c>
      <c r="B6588" t="s">
        <v>8980</v>
      </c>
      <c r="C6588">
        <f t="shared" si="102"/>
        <v>29</v>
      </c>
      <c r="D6588" s="1">
        <v>43302</v>
      </c>
      <c r="E6588" s="1">
        <v>43308</v>
      </c>
      <c r="F6588" t="s">
        <v>46</v>
      </c>
      <c r="G6588" t="s">
        <v>4898</v>
      </c>
      <c r="H6588" t="s">
        <v>4899</v>
      </c>
      <c r="I6588" t="s">
        <v>22</v>
      </c>
      <c r="J6588" t="s">
        <v>23</v>
      </c>
      <c r="K6588" t="s">
        <v>1977</v>
      </c>
      <c r="L6588" t="s">
        <v>315</v>
      </c>
      <c r="M6588">
        <v>24153</v>
      </c>
      <c r="N6588" t="s">
        <v>26</v>
      </c>
      <c r="O6588" t="s">
        <v>3721</v>
      </c>
      <c r="P6588" t="s">
        <v>42</v>
      </c>
      <c r="Q6588" t="s">
        <v>64</v>
      </c>
      <c r="R6588" t="s">
        <v>3722</v>
      </c>
      <c r="S6588">
        <v>19.68</v>
      </c>
      <c r="T6588" s="3"/>
    </row>
    <row r="6589" spans="1:20" x14ac:dyDescent="0.3">
      <c r="A6589">
        <v>6588</v>
      </c>
      <c r="B6589" t="s">
        <v>8980</v>
      </c>
      <c r="C6589">
        <f t="shared" si="102"/>
        <v>29</v>
      </c>
      <c r="D6589" s="1">
        <v>43302</v>
      </c>
      <c r="E6589" s="1">
        <v>43308</v>
      </c>
      <c r="F6589" t="s">
        <v>46</v>
      </c>
      <c r="G6589" t="s">
        <v>4898</v>
      </c>
      <c r="H6589" t="s">
        <v>4899</v>
      </c>
      <c r="I6589" t="s">
        <v>22</v>
      </c>
      <c r="J6589" t="s">
        <v>23</v>
      </c>
      <c r="K6589" t="s">
        <v>1977</v>
      </c>
      <c r="L6589" t="s">
        <v>315</v>
      </c>
      <c r="M6589">
        <v>24153</v>
      </c>
      <c r="N6589" t="s">
        <v>26</v>
      </c>
      <c r="O6589" t="s">
        <v>2785</v>
      </c>
      <c r="P6589" t="s">
        <v>28</v>
      </c>
      <c r="Q6589" t="s">
        <v>29</v>
      </c>
      <c r="R6589" t="s">
        <v>2786</v>
      </c>
      <c r="S6589">
        <v>302.94</v>
      </c>
      <c r="T6589" s="3"/>
    </row>
    <row r="6590" spans="1:20" x14ac:dyDescent="0.3">
      <c r="A6590">
        <v>6589</v>
      </c>
      <c r="B6590" t="s">
        <v>8980</v>
      </c>
      <c r="C6590">
        <f t="shared" si="102"/>
        <v>29</v>
      </c>
      <c r="D6590" s="1">
        <v>43302</v>
      </c>
      <c r="E6590" s="1">
        <v>43308</v>
      </c>
      <c r="F6590" t="s">
        <v>46</v>
      </c>
      <c r="G6590" t="s">
        <v>4898</v>
      </c>
      <c r="H6590" t="s">
        <v>4899</v>
      </c>
      <c r="I6590" t="s">
        <v>22</v>
      </c>
      <c r="J6590" t="s">
        <v>23</v>
      </c>
      <c r="K6590" t="s">
        <v>1977</v>
      </c>
      <c r="L6590" t="s">
        <v>315</v>
      </c>
      <c r="M6590">
        <v>24153</v>
      </c>
      <c r="N6590" t="s">
        <v>26</v>
      </c>
      <c r="O6590" t="s">
        <v>2302</v>
      </c>
      <c r="P6590" t="s">
        <v>42</v>
      </c>
      <c r="Q6590" t="s">
        <v>71</v>
      </c>
      <c r="R6590" t="s">
        <v>2303</v>
      </c>
      <c r="S6590">
        <v>14.94</v>
      </c>
      <c r="T6590" s="3"/>
    </row>
    <row r="6591" spans="1:20" x14ac:dyDescent="0.3">
      <c r="A6591">
        <v>6590</v>
      </c>
      <c r="B6591" t="s">
        <v>8980</v>
      </c>
      <c r="C6591">
        <f t="shared" si="102"/>
        <v>29</v>
      </c>
      <c r="D6591" s="1">
        <v>43302</v>
      </c>
      <c r="E6591" s="1">
        <v>43308</v>
      </c>
      <c r="F6591" t="s">
        <v>46</v>
      </c>
      <c r="G6591" t="s">
        <v>4898</v>
      </c>
      <c r="H6591" t="s">
        <v>4899</v>
      </c>
      <c r="I6591" t="s">
        <v>22</v>
      </c>
      <c r="J6591" t="s">
        <v>23</v>
      </c>
      <c r="K6591" t="s">
        <v>1977</v>
      </c>
      <c r="L6591" t="s">
        <v>315</v>
      </c>
      <c r="M6591">
        <v>24153</v>
      </c>
      <c r="N6591" t="s">
        <v>26</v>
      </c>
      <c r="O6591" t="s">
        <v>1606</v>
      </c>
      <c r="P6591" t="s">
        <v>42</v>
      </c>
      <c r="Q6591" t="s">
        <v>575</v>
      </c>
      <c r="R6591" t="s">
        <v>1607</v>
      </c>
      <c r="S6591">
        <v>231.72</v>
      </c>
      <c r="T6591" s="3"/>
    </row>
    <row r="6592" spans="1:20" x14ac:dyDescent="0.3">
      <c r="A6592">
        <v>6591</v>
      </c>
      <c r="B6592" t="s">
        <v>8981</v>
      </c>
      <c r="C6592">
        <f t="shared" si="102"/>
        <v>13</v>
      </c>
      <c r="D6592" s="1">
        <v>42086</v>
      </c>
      <c r="E6592" s="1">
        <v>42089</v>
      </c>
      <c r="F6592" t="s">
        <v>184</v>
      </c>
      <c r="G6592" t="s">
        <v>6476</v>
      </c>
      <c r="H6592" t="s">
        <v>6477</v>
      </c>
      <c r="I6592" t="s">
        <v>22</v>
      </c>
      <c r="J6592" t="s">
        <v>23</v>
      </c>
      <c r="K6592" t="s">
        <v>8982</v>
      </c>
      <c r="L6592" t="s">
        <v>50</v>
      </c>
      <c r="M6592">
        <v>33445</v>
      </c>
      <c r="N6592" t="s">
        <v>26</v>
      </c>
      <c r="O6592" t="s">
        <v>2415</v>
      </c>
      <c r="P6592" t="s">
        <v>42</v>
      </c>
      <c r="Q6592" t="s">
        <v>43</v>
      </c>
      <c r="R6592" t="s">
        <v>2416</v>
      </c>
      <c r="S6592">
        <v>9.9120000000000008</v>
      </c>
      <c r="T6592" s="3"/>
    </row>
    <row r="6593" spans="1:20" x14ac:dyDescent="0.3">
      <c r="A6593">
        <v>6592</v>
      </c>
      <c r="B6593" t="s">
        <v>8983</v>
      </c>
      <c r="C6593">
        <f t="shared" si="102"/>
        <v>18</v>
      </c>
      <c r="D6593" s="1">
        <v>42490</v>
      </c>
      <c r="E6593" s="1">
        <v>42496</v>
      </c>
      <c r="F6593" t="s">
        <v>46</v>
      </c>
      <c r="G6593" t="s">
        <v>131</v>
      </c>
      <c r="H6593" t="s">
        <v>132</v>
      </c>
      <c r="I6593" t="s">
        <v>37</v>
      </c>
      <c r="J6593" t="s">
        <v>23</v>
      </c>
      <c r="K6593" t="s">
        <v>123</v>
      </c>
      <c r="L6593" t="s">
        <v>39</v>
      </c>
      <c r="M6593">
        <v>94110</v>
      </c>
      <c r="N6593" t="s">
        <v>40</v>
      </c>
      <c r="O6593" t="s">
        <v>1313</v>
      </c>
      <c r="P6593" t="s">
        <v>42</v>
      </c>
      <c r="Q6593" t="s">
        <v>64</v>
      </c>
      <c r="R6593" t="s">
        <v>1314</v>
      </c>
      <c r="S6593">
        <v>34.65</v>
      </c>
      <c r="T6593" s="3"/>
    </row>
    <row r="6594" spans="1:20" x14ac:dyDescent="0.3">
      <c r="A6594">
        <v>6593</v>
      </c>
      <c r="B6594" t="s">
        <v>8983</v>
      </c>
      <c r="C6594">
        <f t="shared" si="102"/>
        <v>18</v>
      </c>
      <c r="D6594" s="1">
        <v>42490</v>
      </c>
      <c r="E6594" s="1">
        <v>42496</v>
      </c>
      <c r="F6594" t="s">
        <v>46</v>
      </c>
      <c r="G6594" t="s">
        <v>131</v>
      </c>
      <c r="H6594" t="s">
        <v>132</v>
      </c>
      <c r="I6594" t="s">
        <v>37</v>
      </c>
      <c r="J6594" t="s">
        <v>23</v>
      </c>
      <c r="K6594" t="s">
        <v>123</v>
      </c>
      <c r="L6594" t="s">
        <v>39</v>
      </c>
      <c r="M6594">
        <v>94110</v>
      </c>
      <c r="N6594" t="s">
        <v>40</v>
      </c>
      <c r="O6594" t="s">
        <v>1937</v>
      </c>
      <c r="P6594" t="s">
        <v>67</v>
      </c>
      <c r="Q6594" t="s">
        <v>68</v>
      </c>
      <c r="R6594" t="s">
        <v>1938</v>
      </c>
      <c r="S6594">
        <v>19.8</v>
      </c>
      <c r="T6594" s="3"/>
    </row>
    <row r="6595" spans="1:20" x14ac:dyDescent="0.3">
      <c r="A6595">
        <v>6594</v>
      </c>
      <c r="B6595" t="s">
        <v>8984</v>
      </c>
      <c r="C6595">
        <f t="shared" ref="C6595:C6658" si="103">WEEKNUM(D6595,1)</f>
        <v>24</v>
      </c>
      <c r="D6595" s="1">
        <v>42899</v>
      </c>
      <c r="E6595" s="1">
        <v>42902</v>
      </c>
      <c r="F6595" t="s">
        <v>19</v>
      </c>
      <c r="G6595" t="s">
        <v>1879</v>
      </c>
      <c r="H6595" t="s">
        <v>1880</v>
      </c>
      <c r="I6595" t="s">
        <v>22</v>
      </c>
      <c r="J6595" t="s">
        <v>23</v>
      </c>
      <c r="K6595" t="s">
        <v>262</v>
      </c>
      <c r="L6595" t="s">
        <v>263</v>
      </c>
      <c r="M6595">
        <v>10024</v>
      </c>
      <c r="N6595" t="s">
        <v>144</v>
      </c>
      <c r="O6595" t="s">
        <v>2101</v>
      </c>
      <c r="P6595" t="s">
        <v>42</v>
      </c>
      <c r="Q6595" t="s">
        <v>71</v>
      </c>
      <c r="R6595" t="s">
        <v>2102</v>
      </c>
      <c r="S6595">
        <v>33.567999999999998</v>
      </c>
      <c r="T6595" s="3"/>
    </row>
    <row r="6596" spans="1:20" x14ac:dyDescent="0.3">
      <c r="A6596">
        <v>6595</v>
      </c>
      <c r="B6596" t="s">
        <v>8985</v>
      </c>
      <c r="C6596">
        <f t="shared" si="103"/>
        <v>19</v>
      </c>
      <c r="D6596" s="1">
        <v>42494</v>
      </c>
      <c r="E6596" s="1">
        <v>42501</v>
      </c>
      <c r="F6596" t="s">
        <v>46</v>
      </c>
      <c r="G6596" t="s">
        <v>3847</v>
      </c>
      <c r="H6596" t="s">
        <v>3848</v>
      </c>
      <c r="I6596" t="s">
        <v>37</v>
      </c>
      <c r="J6596" t="s">
        <v>23</v>
      </c>
      <c r="K6596" t="s">
        <v>4379</v>
      </c>
      <c r="L6596" t="s">
        <v>250</v>
      </c>
      <c r="M6596">
        <v>46203</v>
      </c>
      <c r="N6596" t="s">
        <v>101</v>
      </c>
      <c r="O6596" t="s">
        <v>2527</v>
      </c>
      <c r="P6596" t="s">
        <v>42</v>
      </c>
      <c r="Q6596" t="s">
        <v>64</v>
      </c>
      <c r="R6596" t="s">
        <v>2528</v>
      </c>
      <c r="S6596">
        <v>125.93</v>
      </c>
      <c r="T6596" s="3"/>
    </row>
    <row r="6597" spans="1:20" x14ac:dyDescent="0.3">
      <c r="A6597">
        <v>6596</v>
      </c>
      <c r="B6597" t="s">
        <v>8986</v>
      </c>
      <c r="C6597">
        <f t="shared" si="103"/>
        <v>17</v>
      </c>
      <c r="D6597" s="1">
        <v>43213</v>
      </c>
      <c r="E6597" s="1">
        <v>43216</v>
      </c>
      <c r="F6597" t="s">
        <v>184</v>
      </c>
      <c r="G6597" t="s">
        <v>509</v>
      </c>
      <c r="H6597" t="s">
        <v>510</v>
      </c>
      <c r="I6597" t="s">
        <v>37</v>
      </c>
      <c r="J6597" t="s">
        <v>23</v>
      </c>
      <c r="K6597" t="s">
        <v>493</v>
      </c>
      <c r="L6597" t="s">
        <v>494</v>
      </c>
      <c r="M6597">
        <v>43229</v>
      </c>
      <c r="N6597" t="s">
        <v>144</v>
      </c>
      <c r="O6597" t="s">
        <v>1777</v>
      </c>
      <c r="P6597" t="s">
        <v>42</v>
      </c>
      <c r="Q6597" t="s">
        <v>71</v>
      </c>
      <c r="R6597" t="s">
        <v>1778</v>
      </c>
      <c r="S6597">
        <v>11.76</v>
      </c>
      <c r="T6597" s="3"/>
    </row>
    <row r="6598" spans="1:20" x14ac:dyDescent="0.3">
      <c r="A6598">
        <v>6597</v>
      </c>
      <c r="B6598" t="s">
        <v>8986</v>
      </c>
      <c r="C6598">
        <f t="shared" si="103"/>
        <v>17</v>
      </c>
      <c r="D6598" s="1">
        <v>43213</v>
      </c>
      <c r="E6598" s="1">
        <v>43216</v>
      </c>
      <c r="F6598" t="s">
        <v>184</v>
      </c>
      <c r="G6598" t="s">
        <v>509</v>
      </c>
      <c r="H6598" t="s">
        <v>510</v>
      </c>
      <c r="I6598" t="s">
        <v>37</v>
      </c>
      <c r="J6598" t="s">
        <v>23</v>
      </c>
      <c r="K6598" t="s">
        <v>493</v>
      </c>
      <c r="L6598" t="s">
        <v>494</v>
      </c>
      <c r="M6598">
        <v>43229</v>
      </c>
      <c r="N6598" t="s">
        <v>144</v>
      </c>
      <c r="O6598" t="s">
        <v>564</v>
      </c>
      <c r="P6598" t="s">
        <v>42</v>
      </c>
      <c r="Q6598" t="s">
        <v>86</v>
      </c>
      <c r="R6598" t="s">
        <v>565</v>
      </c>
      <c r="S6598">
        <v>5.3440000000000003</v>
      </c>
      <c r="T6598" s="3"/>
    </row>
    <row r="6599" spans="1:20" x14ac:dyDescent="0.3">
      <c r="A6599">
        <v>6598</v>
      </c>
      <c r="B6599" t="s">
        <v>8987</v>
      </c>
      <c r="C6599">
        <f t="shared" si="103"/>
        <v>23</v>
      </c>
      <c r="D6599" s="1">
        <v>42161</v>
      </c>
      <c r="E6599" s="1">
        <v>42167</v>
      </c>
      <c r="F6599" t="s">
        <v>46</v>
      </c>
      <c r="G6599" t="s">
        <v>5814</v>
      </c>
      <c r="H6599" t="s">
        <v>5815</v>
      </c>
      <c r="I6599" t="s">
        <v>22</v>
      </c>
      <c r="J6599" t="s">
        <v>23</v>
      </c>
      <c r="K6599" t="s">
        <v>1522</v>
      </c>
      <c r="L6599" t="s">
        <v>50</v>
      </c>
      <c r="M6599">
        <v>32216</v>
      </c>
      <c r="N6599" t="s">
        <v>26</v>
      </c>
      <c r="O6599" t="s">
        <v>1021</v>
      </c>
      <c r="P6599" t="s">
        <v>42</v>
      </c>
      <c r="Q6599" t="s">
        <v>71</v>
      </c>
      <c r="R6599" t="s">
        <v>1022</v>
      </c>
      <c r="S6599">
        <v>1.365</v>
      </c>
      <c r="T6599" s="3"/>
    </row>
    <row r="6600" spans="1:20" x14ac:dyDescent="0.3">
      <c r="A6600">
        <v>6599</v>
      </c>
      <c r="B6600" t="s">
        <v>8987</v>
      </c>
      <c r="C6600">
        <f t="shared" si="103"/>
        <v>23</v>
      </c>
      <c r="D6600" s="1">
        <v>42161</v>
      </c>
      <c r="E6600" s="1">
        <v>42167</v>
      </c>
      <c r="F6600" t="s">
        <v>46</v>
      </c>
      <c r="G6600" t="s">
        <v>5814</v>
      </c>
      <c r="H6600" t="s">
        <v>5815</v>
      </c>
      <c r="I6600" t="s">
        <v>22</v>
      </c>
      <c r="J6600" t="s">
        <v>23</v>
      </c>
      <c r="K6600" t="s">
        <v>1522</v>
      </c>
      <c r="L6600" t="s">
        <v>50</v>
      </c>
      <c r="M6600">
        <v>32216</v>
      </c>
      <c r="N6600" t="s">
        <v>26</v>
      </c>
      <c r="O6600" t="s">
        <v>5852</v>
      </c>
      <c r="P6600" t="s">
        <v>42</v>
      </c>
      <c r="Q6600" t="s">
        <v>86</v>
      </c>
      <c r="R6600" t="s">
        <v>5853</v>
      </c>
      <c r="S6600">
        <v>62.015999999999998</v>
      </c>
      <c r="T6600" s="3"/>
    </row>
    <row r="6601" spans="1:20" x14ac:dyDescent="0.3">
      <c r="A6601">
        <v>6600</v>
      </c>
      <c r="B6601" t="s">
        <v>8988</v>
      </c>
      <c r="C6601">
        <f t="shared" si="103"/>
        <v>49</v>
      </c>
      <c r="D6601" s="1">
        <v>42340</v>
      </c>
      <c r="E6601" s="1">
        <v>42345</v>
      </c>
      <c r="F6601" t="s">
        <v>46</v>
      </c>
      <c r="G6601" t="s">
        <v>222</v>
      </c>
      <c r="H6601" t="s">
        <v>223</v>
      </c>
      <c r="I6601" t="s">
        <v>37</v>
      </c>
      <c r="J6601" t="s">
        <v>23</v>
      </c>
      <c r="K6601" t="s">
        <v>3217</v>
      </c>
      <c r="L6601" t="s">
        <v>2738</v>
      </c>
      <c r="M6601">
        <v>20735</v>
      </c>
      <c r="N6601" t="s">
        <v>144</v>
      </c>
      <c r="O6601" t="s">
        <v>2044</v>
      </c>
      <c r="P6601" t="s">
        <v>28</v>
      </c>
      <c r="Q6601" t="s">
        <v>61</v>
      </c>
      <c r="R6601" t="s">
        <v>2045</v>
      </c>
      <c r="S6601">
        <v>60.72</v>
      </c>
      <c r="T6601" s="3"/>
    </row>
    <row r="6602" spans="1:20" x14ac:dyDescent="0.3">
      <c r="A6602">
        <v>6601</v>
      </c>
      <c r="B6602" t="s">
        <v>8988</v>
      </c>
      <c r="C6602">
        <f t="shared" si="103"/>
        <v>49</v>
      </c>
      <c r="D6602" s="1">
        <v>42340</v>
      </c>
      <c r="E6602" s="1">
        <v>42345</v>
      </c>
      <c r="F6602" t="s">
        <v>46</v>
      </c>
      <c r="G6602" t="s">
        <v>222</v>
      </c>
      <c r="H6602" t="s">
        <v>223</v>
      </c>
      <c r="I6602" t="s">
        <v>37</v>
      </c>
      <c r="J6602" t="s">
        <v>23</v>
      </c>
      <c r="K6602" t="s">
        <v>3217</v>
      </c>
      <c r="L6602" t="s">
        <v>2738</v>
      </c>
      <c r="M6602">
        <v>20735</v>
      </c>
      <c r="N6602" t="s">
        <v>144</v>
      </c>
      <c r="O6602" t="s">
        <v>6010</v>
      </c>
      <c r="P6602" t="s">
        <v>42</v>
      </c>
      <c r="Q6602" t="s">
        <v>86</v>
      </c>
      <c r="R6602" t="s">
        <v>6011</v>
      </c>
      <c r="S6602">
        <v>146.82</v>
      </c>
      <c r="T6602" s="3"/>
    </row>
    <row r="6603" spans="1:20" x14ac:dyDescent="0.3">
      <c r="A6603">
        <v>6602</v>
      </c>
      <c r="B6603" t="s">
        <v>8988</v>
      </c>
      <c r="C6603">
        <f t="shared" si="103"/>
        <v>49</v>
      </c>
      <c r="D6603" s="1">
        <v>42340</v>
      </c>
      <c r="E6603" s="1">
        <v>42345</v>
      </c>
      <c r="F6603" t="s">
        <v>46</v>
      </c>
      <c r="G6603" t="s">
        <v>222</v>
      </c>
      <c r="H6603" t="s">
        <v>223</v>
      </c>
      <c r="I6603" t="s">
        <v>37</v>
      </c>
      <c r="J6603" t="s">
        <v>23</v>
      </c>
      <c r="K6603" t="s">
        <v>3217</v>
      </c>
      <c r="L6603" t="s">
        <v>2738</v>
      </c>
      <c r="M6603">
        <v>20735</v>
      </c>
      <c r="N6603" t="s">
        <v>144</v>
      </c>
      <c r="O6603" t="s">
        <v>4582</v>
      </c>
      <c r="P6603" t="s">
        <v>28</v>
      </c>
      <c r="Q6603" t="s">
        <v>32</v>
      </c>
      <c r="R6603" t="s">
        <v>4583</v>
      </c>
      <c r="S6603">
        <v>239.84</v>
      </c>
      <c r="T6603" s="3"/>
    </row>
    <row r="6604" spans="1:20" x14ac:dyDescent="0.3">
      <c r="A6604">
        <v>6603</v>
      </c>
      <c r="B6604" t="s">
        <v>8988</v>
      </c>
      <c r="C6604">
        <f t="shared" si="103"/>
        <v>49</v>
      </c>
      <c r="D6604" s="1">
        <v>42340</v>
      </c>
      <c r="E6604" s="1">
        <v>42345</v>
      </c>
      <c r="F6604" t="s">
        <v>46</v>
      </c>
      <c r="G6604" t="s">
        <v>222</v>
      </c>
      <c r="H6604" t="s">
        <v>223</v>
      </c>
      <c r="I6604" t="s">
        <v>37</v>
      </c>
      <c r="J6604" t="s">
        <v>23</v>
      </c>
      <c r="K6604" t="s">
        <v>3217</v>
      </c>
      <c r="L6604" t="s">
        <v>2738</v>
      </c>
      <c r="M6604">
        <v>20735</v>
      </c>
      <c r="N6604" t="s">
        <v>144</v>
      </c>
      <c r="O6604" t="s">
        <v>1139</v>
      </c>
      <c r="P6604" t="s">
        <v>42</v>
      </c>
      <c r="Q6604" t="s">
        <v>43</v>
      </c>
      <c r="R6604" t="s">
        <v>1140</v>
      </c>
      <c r="S6604">
        <v>15.66</v>
      </c>
      <c r="T6604" s="3"/>
    </row>
    <row r="6605" spans="1:20" x14ac:dyDescent="0.3">
      <c r="A6605">
        <v>6604</v>
      </c>
      <c r="B6605" t="s">
        <v>8989</v>
      </c>
      <c r="C6605">
        <f t="shared" si="103"/>
        <v>25</v>
      </c>
      <c r="D6605" s="1">
        <v>43268</v>
      </c>
      <c r="E6605" s="1">
        <v>43271</v>
      </c>
      <c r="F6605" t="s">
        <v>184</v>
      </c>
      <c r="G6605" t="s">
        <v>2999</v>
      </c>
      <c r="H6605" t="s">
        <v>3000</v>
      </c>
      <c r="I6605" t="s">
        <v>22</v>
      </c>
      <c r="J6605" t="s">
        <v>23</v>
      </c>
      <c r="K6605" t="s">
        <v>8990</v>
      </c>
      <c r="L6605" t="s">
        <v>453</v>
      </c>
      <c r="M6605">
        <v>80022</v>
      </c>
      <c r="N6605" t="s">
        <v>40</v>
      </c>
      <c r="O6605" t="s">
        <v>3447</v>
      </c>
      <c r="P6605" t="s">
        <v>42</v>
      </c>
      <c r="Q6605" t="s">
        <v>55</v>
      </c>
      <c r="R6605" t="s">
        <v>3448</v>
      </c>
      <c r="S6605">
        <v>146.352</v>
      </c>
      <c r="T6605" s="3"/>
    </row>
    <row r="6606" spans="1:20" x14ac:dyDescent="0.3">
      <c r="A6606">
        <v>6605</v>
      </c>
      <c r="B6606" t="s">
        <v>8991</v>
      </c>
      <c r="C6606">
        <f t="shared" si="103"/>
        <v>21</v>
      </c>
      <c r="D6606" s="1">
        <v>42881</v>
      </c>
      <c r="E6606" s="1">
        <v>42886</v>
      </c>
      <c r="F6606" t="s">
        <v>46</v>
      </c>
      <c r="G6606" t="s">
        <v>5814</v>
      </c>
      <c r="H6606" t="s">
        <v>5815</v>
      </c>
      <c r="I6606" t="s">
        <v>22</v>
      </c>
      <c r="J6606" t="s">
        <v>23</v>
      </c>
      <c r="K6606" t="s">
        <v>2544</v>
      </c>
      <c r="L6606" t="s">
        <v>39</v>
      </c>
      <c r="M6606">
        <v>92704</v>
      </c>
      <c r="N6606" t="s">
        <v>40</v>
      </c>
      <c r="O6606" t="s">
        <v>1916</v>
      </c>
      <c r="P6606" t="s">
        <v>42</v>
      </c>
      <c r="Q6606" t="s">
        <v>265</v>
      </c>
      <c r="R6606" t="s">
        <v>1917</v>
      </c>
      <c r="S6606">
        <v>5.94</v>
      </c>
      <c r="T6606" s="3"/>
    </row>
    <row r="6607" spans="1:20" x14ac:dyDescent="0.3">
      <c r="A6607">
        <v>6606</v>
      </c>
      <c r="B6607" t="s">
        <v>8991</v>
      </c>
      <c r="C6607">
        <f t="shared" si="103"/>
        <v>21</v>
      </c>
      <c r="D6607" s="1">
        <v>42881</v>
      </c>
      <c r="E6607" s="1">
        <v>42886</v>
      </c>
      <c r="F6607" t="s">
        <v>46</v>
      </c>
      <c r="G6607" t="s">
        <v>5814</v>
      </c>
      <c r="H6607" t="s">
        <v>5815</v>
      </c>
      <c r="I6607" t="s">
        <v>22</v>
      </c>
      <c r="J6607" t="s">
        <v>23</v>
      </c>
      <c r="K6607" t="s">
        <v>2544</v>
      </c>
      <c r="L6607" t="s">
        <v>39</v>
      </c>
      <c r="M6607">
        <v>92704</v>
      </c>
      <c r="N6607" t="s">
        <v>40</v>
      </c>
      <c r="O6607" t="s">
        <v>3952</v>
      </c>
      <c r="P6607" t="s">
        <v>42</v>
      </c>
      <c r="Q6607" t="s">
        <v>86</v>
      </c>
      <c r="R6607" t="s">
        <v>3953</v>
      </c>
      <c r="S6607">
        <v>45.36</v>
      </c>
      <c r="T6607" s="3"/>
    </row>
    <row r="6608" spans="1:20" x14ac:dyDescent="0.3">
      <c r="A6608">
        <v>6607</v>
      </c>
      <c r="B6608" t="s">
        <v>8991</v>
      </c>
      <c r="C6608">
        <f t="shared" si="103"/>
        <v>21</v>
      </c>
      <c r="D6608" s="1">
        <v>42881</v>
      </c>
      <c r="E6608" s="1">
        <v>42886</v>
      </c>
      <c r="F6608" t="s">
        <v>46</v>
      </c>
      <c r="G6608" t="s">
        <v>5814</v>
      </c>
      <c r="H6608" t="s">
        <v>5815</v>
      </c>
      <c r="I6608" t="s">
        <v>22</v>
      </c>
      <c r="J6608" t="s">
        <v>23</v>
      </c>
      <c r="K6608" t="s">
        <v>2544</v>
      </c>
      <c r="L6608" t="s">
        <v>39</v>
      </c>
      <c r="M6608">
        <v>92704</v>
      </c>
      <c r="N6608" t="s">
        <v>40</v>
      </c>
      <c r="O6608" t="s">
        <v>3062</v>
      </c>
      <c r="P6608" t="s">
        <v>67</v>
      </c>
      <c r="Q6608" t="s">
        <v>68</v>
      </c>
      <c r="R6608" t="s">
        <v>3063</v>
      </c>
      <c r="S6608">
        <v>211.16800000000001</v>
      </c>
      <c r="T6608" s="3"/>
    </row>
    <row r="6609" spans="1:20" x14ac:dyDescent="0.3">
      <c r="A6609">
        <v>6608</v>
      </c>
      <c r="B6609" t="s">
        <v>8991</v>
      </c>
      <c r="C6609">
        <f t="shared" si="103"/>
        <v>21</v>
      </c>
      <c r="D6609" s="1">
        <v>42881</v>
      </c>
      <c r="E6609" s="1">
        <v>42886</v>
      </c>
      <c r="F6609" t="s">
        <v>46</v>
      </c>
      <c r="G6609" t="s">
        <v>5814</v>
      </c>
      <c r="H6609" t="s">
        <v>5815</v>
      </c>
      <c r="I6609" t="s">
        <v>22</v>
      </c>
      <c r="J6609" t="s">
        <v>23</v>
      </c>
      <c r="K6609" t="s">
        <v>2544</v>
      </c>
      <c r="L6609" t="s">
        <v>39</v>
      </c>
      <c r="M6609">
        <v>92704</v>
      </c>
      <c r="N6609" t="s">
        <v>40</v>
      </c>
      <c r="O6609" t="s">
        <v>888</v>
      </c>
      <c r="P6609" t="s">
        <v>28</v>
      </c>
      <c r="Q6609" t="s">
        <v>32</v>
      </c>
      <c r="R6609" t="s">
        <v>889</v>
      </c>
      <c r="S6609">
        <v>484.70400000000001</v>
      </c>
      <c r="T6609" s="3"/>
    </row>
    <row r="6610" spans="1:20" x14ac:dyDescent="0.3">
      <c r="A6610">
        <v>6609</v>
      </c>
      <c r="B6610" t="s">
        <v>8991</v>
      </c>
      <c r="C6610">
        <f t="shared" si="103"/>
        <v>21</v>
      </c>
      <c r="D6610" s="1">
        <v>42881</v>
      </c>
      <c r="E6610" s="1">
        <v>42886</v>
      </c>
      <c r="F6610" t="s">
        <v>46</v>
      </c>
      <c r="G6610" t="s">
        <v>5814</v>
      </c>
      <c r="H6610" t="s">
        <v>5815</v>
      </c>
      <c r="I6610" t="s">
        <v>22</v>
      </c>
      <c r="J6610" t="s">
        <v>23</v>
      </c>
      <c r="K6610" t="s">
        <v>2544</v>
      </c>
      <c r="L6610" t="s">
        <v>39</v>
      </c>
      <c r="M6610">
        <v>92704</v>
      </c>
      <c r="N6610" t="s">
        <v>40</v>
      </c>
      <c r="O6610" t="s">
        <v>6520</v>
      </c>
      <c r="P6610" t="s">
        <v>67</v>
      </c>
      <c r="Q6610" t="s">
        <v>680</v>
      </c>
      <c r="R6610" t="s">
        <v>6521</v>
      </c>
      <c r="S6610">
        <v>371.976</v>
      </c>
      <c r="T6610" s="3"/>
    </row>
    <row r="6611" spans="1:20" x14ac:dyDescent="0.3">
      <c r="A6611">
        <v>6610</v>
      </c>
      <c r="B6611" t="s">
        <v>8992</v>
      </c>
      <c r="C6611">
        <f t="shared" si="103"/>
        <v>11</v>
      </c>
      <c r="D6611" s="1">
        <v>42439</v>
      </c>
      <c r="E6611" s="1">
        <v>42439</v>
      </c>
      <c r="F6611" t="s">
        <v>1289</v>
      </c>
      <c r="G6611" t="s">
        <v>131</v>
      </c>
      <c r="H6611" t="s">
        <v>132</v>
      </c>
      <c r="I6611" t="s">
        <v>37</v>
      </c>
      <c r="J6611" t="s">
        <v>23</v>
      </c>
      <c r="K6611" t="s">
        <v>3217</v>
      </c>
      <c r="L6611" t="s">
        <v>2738</v>
      </c>
      <c r="M6611">
        <v>20735</v>
      </c>
      <c r="N6611" t="s">
        <v>144</v>
      </c>
      <c r="O6611" t="s">
        <v>1297</v>
      </c>
      <c r="P6611" t="s">
        <v>42</v>
      </c>
      <c r="Q6611" t="s">
        <v>55</v>
      </c>
      <c r="R6611" t="s">
        <v>1298</v>
      </c>
      <c r="S6611">
        <v>89.82</v>
      </c>
      <c r="T6611" s="3"/>
    </row>
    <row r="6612" spans="1:20" x14ac:dyDescent="0.3">
      <c r="A6612">
        <v>6611</v>
      </c>
      <c r="B6612" t="s">
        <v>8993</v>
      </c>
      <c r="C6612">
        <f t="shared" si="103"/>
        <v>42</v>
      </c>
      <c r="D6612" s="1">
        <v>43028</v>
      </c>
      <c r="E6612" s="1">
        <v>43030</v>
      </c>
      <c r="F6612" t="s">
        <v>184</v>
      </c>
      <c r="G6612" t="s">
        <v>1032</v>
      </c>
      <c r="H6612" t="s">
        <v>1033</v>
      </c>
      <c r="I6612" t="s">
        <v>37</v>
      </c>
      <c r="J6612" t="s">
        <v>23</v>
      </c>
      <c r="K6612" t="s">
        <v>38</v>
      </c>
      <c r="L6612" t="s">
        <v>39</v>
      </c>
      <c r="M6612">
        <v>90049</v>
      </c>
      <c r="N6612" t="s">
        <v>40</v>
      </c>
      <c r="O6612" t="s">
        <v>4949</v>
      </c>
      <c r="P6612" t="s">
        <v>42</v>
      </c>
      <c r="Q6612" t="s">
        <v>71</v>
      </c>
      <c r="R6612" t="s">
        <v>4950</v>
      </c>
      <c r="S6612">
        <v>19.295999999999999</v>
      </c>
      <c r="T6612" s="3"/>
    </row>
    <row r="6613" spans="1:20" x14ac:dyDescent="0.3">
      <c r="A6613">
        <v>6612</v>
      </c>
      <c r="B6613" t="s">
        <v>8994</v>
      </c>
      <c r="C6613">
        <f t="shared" si="103"/>
        <v>17</v>
      </c>
      <c r="D6613" s="1">
        <v>42481</v>
      </c>
      <c r="E6613" s="1">
        <v>42488</v>
      </c>
      <c r="F6613" t="s">
        <v>46</v>
      </c>
      <c r="G6613" t="s">
        <v>8313</v>
      </c>
      <c r="H6613" t="s">
        <v>8314</v>
      </c>
      <c r="I6613" t="s">
        <v>22</v>
      </c>
      <c r="J6613" t="s">
        <v>23</v>
      </c>
      <c r="K6613" t="s">
        <v>1474</v>
      </c>
      <c r="L6613" t="s">
        <v>25</v>
      </c>
      <c r="M6613">
        <v>40214</v>
      </c>
      <c r="N6613" t="s">
        <v>26</v>
      </c>
      <c r="O6613" t="s">
        <v>1083</v>
      </c>
      <c r="P6613" t="s">
        <v>28</v>
      </c>
      <c r="Q6613" t="s">
        <v>32</v>
      </c>
      <c r="R6613" t="s">
        <v>1084</v>
      </c>
      <c r="S6613">
        <v>191.96</v>
      </c>
      <c r="T6613" s="3"/>
    </row>
    <row r="6614" spans="1:20" x14ac:dyDescent="0.3">
      <c r="A6614">
        <v>6613</v>
      </c>
      <c r="B6614" t="s">
        <v>8994</v>
      </c>
      <c r="C6614">
        <f t="shared" si="103"/>
        <v>17</v>
      </c>
      <c r="D6614" s="1">
        <v>42481</v>
      </c>
      <c r="E6614" s="1">
        <v>42488</v>
      </c>
      <c r="F6614" t="s">
        <v>46</v>
      </c>
      <c r="G6614" t="s">
        <v>8313</v>
      </c>
      <c r="H6614" t="s">
        <v>8314</v>
      </c>
      <c r="I6614" t="s">
        <v>22</v>
      </c>
      <c r="J6614" t="s">
        <v>23</v>
      </c>
      <c r="K6614" t="s">
        <v>1474</v>
      </c>
      <c r="L6614" t="s">
        <v>25</v>
      </c>
      <c r="M6614">
        <v>40214</v>
      </c>
      <c r="N6614" t="s">
        <v>26</v>
      </c>
      <c r="O6614" t="s">
        <v>128</v>
      </c>
      <c r="P6614" t="s">
        <v>42</v>
      </c>
      <c r="Q6614" t="s">
        <v>71</v>
      </c>
      <c r="R6614" t="s">
        <v>129</v>
      </c>
      <c r="S6614">
        <v>21.3</v>
      </c>
      <c r="T6614" s="3"/>
    </row>
    <row r="6615" spans="1:20" x14ac:dyDescent="0.3">
      <c r="A6615">
        <v>6614</v>
      </c>
      <c r="B6615" t="s">
        <v>8994</v>
      </c>
      <c r="C6615">
        <f t="shared" si="103"/>
        <v>17</v>
      </c>
      <c r="D6615" s="1">
        <v>42481</v>
      </c>
      <c r="E6615" s="1">
        <v>42488</v>
      </c>
      <c r="F6615" t="s">
        <v>46</v>
      </c>
      <c r="G6615" t="s">
        <v>8313</v>
      </c>
      <c r="H6615" t="s">
        <v>8314</v>
      </c>
      <c r="I6615" t="s">
        <v>22</v>
      </c>
      <c r="J6615" t="s">
        <v>23</v>
      </c>
      <c r="K6615" t="s">
        <v>1474</v>
      </c>
      <c r="L6615" t="s">
        <v>25</v>
      </c>
      <c r="M6615">
        <v>40214</v>
      </c>
      <c r="N6615" t="s">
        <v>26</v>
      </c>
      <c r="O6615" t="s">
        <v>2087</v>
      </c>
      <c r="P6615" t="s">
        <v>67</v>
      </c>
      <c r="Q6615" t="s">
        <v>68</v>
      </c>
      <c r="R6615" t="s">
        <v>2088</v>
      </c>
      <c r="S6615">
        <v>469.95</v>
      </c>
      <c r="T6615" s="3"/>
    </row>
    <row r="6616" spans="1:20" x14ac:dyDescent="0.3">
      <c r="A6616">
        <v>6615</v>
      </c>
      <c r="B6616" t="s">
        <v>8994</v>
      </c>
      <c r="C6616">
        <f t="shared" si="103"/>
        <v>17</v>
      </c>
      <c r="D6616" s="1">
        <v>42481</v>
      </c>
      <c r="E6616" s="1">
        <v>42488</v>
      </c>
      <c r="F6616" t="s">
        <v>46</v>
      </c>
      <c r="G6616" t="s">
        <v>8313</v>
      </c>
      <c r="H6616" t="s">
        <v>8314</v>
      </c>
      <c r="I6616" t="s">
        <v>22</v>
      </c>
      <c r="J6616" t="s">
        <v>23</v>
      </c>
      <c r="K6616" t="s">
        <v>1474</v>
      </c>
      <c r="L6616" t="s">
        <v>25</v>
      </c>
      <c r="M6616">
        <v>40214</v>
      </c>
      <c r="N6616" t="s">
        <v>26</v>
      </c>
      <c r="O6616" t="s">
        <v>2264</v>
      </c>
      <c r="P6616" t="s">
        <v>28</v>
      </c>
      <c r="Q6616" t="s">
        <v>61</v>
      </c>
      <c r="R6616" t="s">
        <v>2265</v>
      </c>
      <c r="S6616">
        <v>209.88</v>
      </c>
      <c r="T6616" s="3"/>
    </row>
    <row r="6617" spans="1:20" x14ac:dyDescent="0.3">
      <c r="A6617">
        <v>6616</v>
      </c>
      <c r="B6617" t="s">
        <v>8995</v>
      </c>
      <c r="C6617">
        <f t="shared" si="103"/>
        <v>24</v>
      </c>
      <c r="D6617" s="1">
        <v>42903</v>
      </c>
      <c r="E6617" s="1">
        <v>42905</v>
      </c>
      <c r="F6617" t="s">
        <v>184</v>
      </c>
      <c r="G6617" t="s">
        <v>1370</v>
      </c>
      <c r="H6617" t="s">
        <v>1371</v>
      </c>
      <c r="I6617" t="s">
        <v>22</v>
      </c>
      <c r="J6617" t="s">
        <v>23</v>
      </c>
      <c r="K6617" t="s">
        <v>38</v>
      </c>
      <c r="L6617" t="s">
        <v>39</v>
      </c>
      <c r="M6617">
        <v>90045</v>
      </c>
      <c r="N6617" t="s">
        <v>40</v>
      </c>
      <c r="O6617" t="s">
        <v>7056</v>
      </c>
      <c r="P6617" t="s">
        <v>28</v>
      </c>
      <c r="Q6617" t="s">
        <v>29</v>
      </c>
      <c r="R6617" t="s">
        <v>7057</v>
      </c>
      <c r="S6617">
        <v>239.666</v>
      </c>
      <c r="T6617" s="3"/>
    </row>
    <row r="6618" spans="1:20" x14ac:dyDescent="0.3">
      <c r="A6618">
        <v>6617</v>
      </c>
      <c r="B6618" t="s">
        <v>8995</v>
      </c>
      <c r="C6618">
        <f t="shared" si="103"/>
        <v>24</v>
      </c>
      <c r="D6618" s="1">
        <v>42903</v>
      </c>
      <c r="E6618" s="1">
        <v>42905</v>
      </c>
      <c r="F6618" t="s">
        <v>184</v>
      </c>
      <c r="G6618" t="s">
        <v>1370</v>
      </c>
      <c r="H6618" t="s">
        <v>1371</v>
      </c>
      <c r="I6618" t="s">
        <v>22</v>
      </c>
      <c r="J6618" t="s">
        <v>23</v>
      </c>
      <c r="K6618" t="s">
        <v>38</v>
      </c>
      <c r="L6618" t="s">
        <v>39</v>
      </c>
      <c r="M6618">
        <v>90045</v>
      </c>
      <c r="N6618" t="s">
        <v>40</v>
      </c>
      <c r="O6618" t="s">
        <v>5523</v>
      </c>
      <c r="P6618" t="s">
        <v>42</v>
      </c>
      <c r="Q6618" t="s">
        <v>43</v>
      </c>
      <c r="R6618" t="s">
        <v>5524</v>
      </c>
      <c r="S6618">
        <v>22.5</v>
      </c>
      <c r="T6618" s="3"/>
    </row>
    <row r="6619" spans="1:20" x14ac:dyDescent="0.3">
      <c r="A6619">
        <v>6618</v>
      </c>
      <c r="B6619" t="s">
        <v>8995</v>
      </c>
      <c r="C6619">
        <f t="shared" si="103"/>
        <v>24</v>
      </c>
      <c r="D6619" s="1">
        <v>42903</v>
      </c>
      <c r="E6619" s="1">
        <v>42905</v>
      </c>
      <c r="F6619" t="s">
        <v>184</v>
      </c>
      <c r="G6619" t="s">
        <v>1370</v>
      </c>
      <c r="H6619" t="s">
        <v>1371</v>
      </c>
      <c r="I6619" t="s">
        <v>22</v>
      </c>
      <c r="J6619" t="s">
        <v>23</v>
      </c>
      <c r="K6619" t="s">
        <v>38</v>
      </c>
      <c r="L6619" t="s">
        <v>39</v>
      </c>
      <c r="M6619">
        <v>90045</v>
      </c>
      <c r="N6619" t="s">
        <v>40</v>
      </c>
      <c r="O6619" t="s">
        <v>8540</v>
      </c>
      <c r="P6619" t="s">
        <v>42</v>
      </c>
      <c r="Q6619" t="s">
        <v>86</v>
      </c>
      <c r="R6619" t="s">
        <v>8541</v>
      </c>
      <c r="S6619">
        <v>219.84</v>
      </c>
      <c r="T6619" s="3"/>
    </row>
    <row r="6620" spans="1:20" x14ac:dyDescent="0.3">
      <c r="A6620">
        <v>6619</v>
      </c>
      <c r="B6620" t="s">
        <v>8996</v>
      </c>
      <c r="C6620">
        <f t="shared" si="103"/>
        <v>2</v>
      </c>
      <c r="D6620" s="1">
        <v>43113</v>
      </c>
      <c r="E6620" s="1">
        <v>43118</v>
      </c>
      <c r="F6620" t="s">
        <v>19</v>
      </c>
      <c r="G6620" t="s">
        <v>3670</v>
      </c>
      <c r="H6620" t="s">
        <v>3671</v>
      </c>
      <c r="I6620" t="s">
        <v>37</v>
      </c>
      <c r="J6620" t="s">
        <v>23</v>
      </c>
      <c r="K6620" t="s">
        <v>314</v>
      </c>
      <c r="L6620" t="s">
        <v>593</v>
      </c>
      <c r="M6620">
        <v>65807</v>
      </c>
      <c r="N6620" t="s">
        <v>101</v>
      </c>
      <c r="O6620" t="s">
        <v>5534</v>
      </c>
      <c r="P6620" t="s">
        <v>42</v>
      </c>
      <c r="Q6620" t="s">
        <v>86</v>
      </c>
      <c r="R6620" t="s">
        <v>5535</v>
      </c>
      <c r="S6620">
        <v>32.4</v>
      </c>
      <c r="T6620" s="3"/>
    </row>
    <row r="6621" spans="1:20" x14ac:dyDescent="0.3">
      <c r="A6621">
        <v>6620</v>
      </c>
      <c r="B6621" t="s">
        <v>8996</v>
      </c>
      <c r="C6621">
        <f t="shared" si="103"/>
        <v>2</v>
      </c>
      <c r="D6621" s="1">
        <v>43113</v>
      </c>
      <c r="E6621" s="1">
        <v>43118</v>
      </c>
      <c r="F6621" t="s">
        <v>19</v>
      </c>
      <c r="G6621" t="s">
        <v>3670</v>
      </c>
      <c r="H6621" t="s">
        <v>3671</v>
      </c>
      <c r="I6621" t="s">
        <v>37</v>
      </c>
      <c r="J6621" t="s">
        <v>23</v>
      </c>
      <c r="K6621" t="s">
        <v>314</v>
      </c>
      <c r="L6621" t="s">
        <v>593</v>
      </c>
      <c r="M6621">
        <v>65807</v>
      </c>
      <c r="N6621" t="s">
        <v>101</v>
      </c>
      <c r="O6621" t="s">
        <v>8362</v>
      </c>
      <c r="P6621" t="s">
        <v>42</v>
      </c>
      <c r="Q6621" t="s">
        <v>64</v>
      </c>
      <c r="R6621" t="s">
        <v>8363</v>
      </c>
      <c r="S6621">
        <v>209.94</v>
      </c>
      <c r="T6621" s="3"/>
    </row>
    <row r="6622" spans="1:20" x14ac:dyDescent="0.3">
      <c r="A6622">
        <v>6621</v>
      </c>
      <c r="B6622" t="s">
        <v>8996</v>
      </c>
      <c r="C6622">
        <f t="shared" si="103"/>
        <v>2</v>
      </c>
      <c r="D6622" s="1">
        <v>43113</v>
      </c>
      <c r="E6622" s="1">
        <v>43118</v>
      </c>
      <c r="F6622" t="s">
        <v>19</v>
      </c>
      <c r="G6622" t="s">
        <v>3670</v>
      </c>
      <c r="H6622" t="s">
        <v>3671</v>
      </c>
      <c r="I6622" t="s">
        <v>37</v>
      </c>
      <c r="J6622" t="s">
        <v>23</v>
      </c>
      <c r="K6622" t="s">
        <v>314</v>
      </c>
      <c r="L6622" t="s">
        <v>593</v>
      </c>
      <c r="M6622">
        <v>65807</v>
      </c>
      <c r="N6622" t="s">
        <v>101</v>
      </c>
      <c r="O6622" t="s">
        <v>1801</v>
      </c>
      <c r="P6622" t="s">
        <v>42</v>
      </c>
      <c r="Q6622" t="s">
        <v>575</v>
      </c>
      <c r="R6622" t="s">
        <v>1802</v>
      </c>
      <c r="S6622">
        <v>4164.05</v>
      </c>
      <c r="T6622" s="3"/>
    </row>
    <row r="6623" spans="1:20" x14ac:dyDescent="0.3">
      <c r="A6623">
        <v>6622</v>
      </c>
      <c r="B6623" t="s">
        <v>8996</v>
      </c>
      <c r="C6623">
        <f t="shared" si="103"/>
        <v>2</v>
      </c>
      <c r="D6623" s="1">
        <v>43113</v>
      </c>
      <c r="E6623" s="1">
        <v>43118</v>
      </c>
      <c r="F6623" t="s">
        <v>19</v>
      </c>
      <c r="G6623" t="s">
        <v>3670</v>
      </c>
      <c r="H6623" t="s">
        <v>3671</v>
      </c>
      <c r="I6623" t="s">
        <v>37</v>
      </c>
      <c r="J6623" t="s">
        <v>23</v>
      </c>
      <c r="K6623" t="s">
        <v>314</v>
      </c>
      <c r="L6623" t="s">
        <v>593</v>
      </c>
      <c r="M6623">
        <v>65807</v>
      </c>
      <c r="N6623" t="s">
        <v>101</v>
      </c>
      <c r="O6623" t="s">
        <v>6702</v>
      </c>
      <c r="P6623" t="s">
        <v>28</v>
      </c>
      <c r="Q6623" t="s">
        <v>29</v>
      </c>
      <c r="R6623" t="s">
        <v>6703</v>
      </c>
      <c r="S6623">
        <v>212.94</v>
      </c>
      <c r="T6623" s="3"/>
    </row>
    <row r="6624" spans="1:20" x14ac:dyDescent="0.3">
      <c r="A6624">
        <v>6623</v>
      </c>
      <c r="B6624" t="s">
        <v>8997</v>
      </c>
      <c r="C6624">
        <f t="shared" si="103"/>
        <v>37</v>
      </c>
      <c r="D6624" s="1">
        <v>42253</v>
      </c>
      <c r="E6624" s="1">
        <v>42256</v>
      </c>
      <c r="F6624" t="s">
        <v>184</v>
      </c>
      <c r="G6624" t="s">
        <v>8998</v>
      </c>
      <c r="H6624" t="s">
        <v>8999</v>
      </c>
      <c r="I6624" t="s">
        <v>37</v>
      </c>
      <c r="J6624" t="s">
        <v>23</v>
      </c>
      <c r="K6624" t="s">
        <v>123</v>
      </c>
      <c r="L6624" t="s">
        <v>39</v>
      </c>
      <c r="M6624">
        <v>94109</v>
      </c>
      <c r="N6624" t="s">
        <v>40</v>
      </c>
      <c r="O6624" t="s">
        <v>60</v>
      </c>
      <c r="P6624" t="s">
        <v>28</v>
      </c>
      <c r="Q6624" t="s">
        <v>61</v>
      </c>
      <c r="R6624" t="s">
        <v>62</v>
      </c>
      <c r="S6624">
        <v>41.88</v>
      </c>
      <c r="T6624" s="3"/>
    </row>
    <row r="6625" spans="1:20" x14ac:dyDescent="0.3">
      <c r="A6625">
        <v>6624</v>
      </c>
      <c r="B6625" t="s">
        <v>8997</v>
      </c>
      <c r="C6625">
        <f t="shared" si="103"/>
        <v>37</v>
      </c>
      <c r="D6625" s="1">
        <v>42253</v>
      </c>
      <c r="E6625" s="1">
        <v>42256</v>
      </c>
      <c r="F6625" t="s">
        <v>184</v>
      </c>
      <c r="G6625" t="s">
        <v>8998</v>
      </c>
      <c r="H6625" t="s">
        <v>8999</v>
      </c>
      <c r="I6625" t="s">
        <v>37</v>
      </c>
      <c r="J6625" t="s">
        <v>23</v>
      </c>
      <c r="K6625" t="s">
        <v>123</v>
      </c>
      <c r="L6625" t="s">
        <v>39</v>
      </c>
      <c r="M6625">
        <v>94109</v>
      </c>
      <c r="N6625" t="s">
        <v>40</v>
      </c>
      <c r="O6625" t="s">
        <v>2228</v>
      </c>
      <c r="P6625" t="s">
        <v>42</v>
      </c>
      <c r="Q6625" t="s">
        <v>43</v>
      </c>
      <c r="R6625" t="s">
        <v>2229</v>
      </c>
      <c r="S6625">
        <v>58.48</v>
      </c>
      <c r="T6625" s="3"/>
    </row>
    <row r="6626" spans="1:20" x14ac:dyDescent="0.3">
      <c r="A6626">
        <v>6625</v>
      </c>
      <c r="B6626" t="s">
        <v>9000</v>
      </c>
      <c r="C6626">
        <f t="shared" si="103"/>
        <v>4</v>
      </c>
      <c r="D6626" s="1">
        <v>42388</v>
      </c>
      <c r="E6626" s="1">
        <v>42392</v>
      </c>
      <c r="F6626" t="s">
        <v>46</v>
      </c>
      <c r="G6626" t="s">
        <v>3351</v>
      </c>
      <c r="H6626" t="s">
        <v>3352</v>
      </c>
      <c r="I6626" t="s">
        <v>22</v>
      </c>
      <c r="J6626" t="s">
        <v>23</v>
      </c>
      <c r="K6626" t="s">
        <v>9001</v>
      </c>
      <c r="L6626" t="s">
        <v>100</v>
      </c>
      <c r="M6626">
        <v>77590</v>
      </c>
      <c r="N6626" t="s">
        <v>101</v>
      </c>
      <c r="O6626" t="s">
        <v>4862</v>
      </c>
      <c r="P6626" t="s">
        <v>28</v>
      </c>
      <c r="Q6626" t="s">
        <v>52</v>
      </c>
      <c r="R6626" t="s">
        <v>4863</v>
      </c>
      <c r="S6626">
        <v>102.438</v>
      </c>
      <c r="T6626" s="3"/>
    </row>
    <row r="6627" spans="1:20" x14ac:dyDescent="0.3">
      <c r="A6627">
        <v>6626</v>
      </c>
      <c r="B6627" t="s">
        <v>9000</v>
      </c>
      <c r="C6627">
        <f t="shared" si="103"/>
        <v>4</v>
      </c>
      <c r="D6627" s="1">
        <v>42388</v>
      </c>
      <c r="E6627" s="1">
        <v>42392</v>
      </c>
      <c r="F6627" t="s">
        <v>46</v>
      </c>
      <c r="G6627" t="s">
        <v>3351</v>
      </c>
      <c r="H6627" t="s">
        <v>3352</v>
      </c>
      <c r="I6627" t="s">
        <v>22</v>
      </c>
      <c r="J6627" t="s">
        <v>23</v>
      </c>
      <c r="K6627" t="s">
        <v>9001</v>
      </c>
      <c r="L6627" t="s">
        <v>100</v>
      </c>
      <c r="M6627">
        <v>77590</v>
      </c>
      <c r="N6627" t="s">
        <v>101</v>
      </c>
      <c r="O6627" t="s">
        <v>6146</v>
      </c>
      <c r="P6627" t="s">
        <v>28</v>
      </c>
      <c r="Q6627" t="s">
        <v>32</v>
      </c>
      <c r="R6627" t="s">
        <v>6147</v>
      </c>
      <c r="S6627">
        <v>199.304</v>
      </c>
      <c r="T6627" s="3"/>
    </row>
    <row r="6628" spans="1:20" x14ac:dyDescent="0.3">
      <c r="A6628">
        <v>6627</v>
      </c>
      <c r="B6628" t="s">
        <v>9002</v>
      </c>
      <c r="C6628">
        <f t="shared" si="103"/>
        <v>51</v>
      </c>
      <c r="D6628" s="1">
        <v>42352</v>
      </c>
      <c r="E6628" s="1">
        <v>42359</v>
      </c>
      <c r="F6628" t="s">
        <v>46</v>
      </c>
      <c r="G6628" t="s">
        <v>4052</v>
      </c>
      <c r="H6628" t="s">
        <v>4053</v>
      </c>
      <c r="I6628" t="s">
        <v>22</v>
      </c>
      <c r="J6628" t="s">
        <v>23</v>
      </c>
      <c r="K6628" t="s">
        <v>262</v>
      </c>
      <c r="L6628" t="s">
        <v>263</v>
      </c>
      <c r="M6628">
        <v>10024</v>
      </c>
      <c r="N6628" t="s">
        <v>144</v>
      </c>
      <c r="O6628" t="s">
        <v>7237</v>
      </c>
      <c r="P6628" t="s">
        <v>67</v>
      </c>
      <c r="Q6628" t="s">
        <v>680</v>
      </c>
      <c r="R6628" t="s">
        <v>7238</v>
      </c>
      <c r="S6628">
        <v>6999.96</v>
      </c>
      <c r="T6628" s="3"/>
    </row>
    <row r="6629" spans="1:20" x14ac:dyDescent="0.3">
      <c r="A6629">
        <v>6628</v>
      </c>
      <c r="B6629" t="s">
        <v>9003</v>
      </c>
      <c r="C6629">
        <f t="shared" si="103"/>
        <v>21</v>
      </c>
      <c r="D6629" s="1">
        <v>42147</v>
      </c>
      <c r="E6629" s="1">
        <v>42151</v>
      </c>
      <c r="F6629" t="s">
        <v>46</v>
      </c>
      <c r="G6629" t="s">
        <v>4759</v>
      </c>
      <c r="H6629" t="s">
        <v>4760</v>
      </c>
      <c r="I6629" t="s">
        <v>22</v>
      </c>
      <c r="J6629" t="s">
        <v>23</v>
      </c>
      <c r="K6629" t="s">
        <v>4127</v>
      </c>
      <c r="L6629" t="s">
        <v>92</v>
      </c>
      <c r="M6629">
        <v>98006</v>
      </c>
      <c r="N6629" t="s">
        <v>40</v>
      </c>
      <c r="O6629" t="s">
        <v>406</v>
      </c>
      <c r="P6629" t="s">
        <v>42</v>
      </c>
      <c r="Q6629" t="s">
        <v>86</v>
      </c>
      <c r="R6629" t="s">
        <v>407</v>
      </c>
      <c r="S6629">
        <v>12.96</v>
      </c>
      <c r="T6629" s="3"/>
    </row>
    <row r="6630" spans="1:20" x14ac:dyDescent="0.3">
      <c r="A6630">
        <v>6629</v>
      </c>
      <c r="B6630" t="s">
        <v>9004</v>
      </c>
      <c r="C6630">
        <f t="shared" si="103"/>
        <v>39</v>
      </c>
      <c r="D6630" s="1">
        <v>42632</v>
      </c>
      <c r="E6630" s="1">
        <v>42635</v>
      </c>
      <c r="F6630" t="s">
        <v>19</v>
      </c>
      <c r="G6630" t="s">
        <v>4630</v>
      </c>
      <c r="H6630" t="s">
        <v>4631</v>
      </c>
      <c r="I6630" t="s">
        <v>22</v>
      </c>
      <c r="J6630" t="s">
        <v>23</v>
      </c>
      <c r="K6630" t="s">
        <v>262</v>
      </c>
      <c r="L6630" t="s">
        <v>263</v>
      </c>
      <c r="M6630">
        <v>10024</v>
      </c>
      <c r="N6630" t="s">
        <v>144</v>
      </c>
      <c r="O6630" t="s">
        <v>922</v>
      </c>
      <c r="P6630" t="s">
        <v>67</v>
      </c>
      <c r="Q6630" t="s">
        <v>68</v>
      </c>
      <c r="R6630" t="s">
        <v>923</v>
      </c>
      <c r="S6630">
        <v>279.86</v>
      </c>
      <c r="T6630" s="3"/>
    </row>
    <row r="6631" spans="1:20" x14ac:dyDescent="0.3">
      <c r="A6631">
        <v>6630</v>
      </c>
      <c r="B6631" t="s">
        <v>9005</v>
      </c>
      <c r="C6631">
        <f t="shared" si="103"/>
        <v>41</v>
      </c>
      <c r="D6631" s="1">
        <v>42645</v>
      </c>
      <c r="E6631" s="1">
        <v>42649</v>
      </c>
      <c r="F6631" t="s">
        <v>46</v>
      </c>
      <c r="G6631" t="s">
        <v>3964</v>
      </c>
      <c r="H6631" t="s">
        <v>3965</v>
      </c>
      <c r="I6631" t="s">
        <v>98</v>
      </c>
      <c r="J6631" t="s">
        <v>23</v>
      </c>
      <c r="K6631" t="s">
        <v>9006</v>
      </c>
      <c r="L6631" t="s">
        <v>84</v>
      </c>
      <c r="M6631">
        <v>27893</v>
      </c>
      <c r="N6631" t="s">
        <v>26</v>
      </c>
      <c r="O6631" t="s">
        <v>4742</v>
      </c>
      <c r="P6631" t="s">
        <v>42</v>
      </c>
      <c r="Q6631" t="s">
        <v>71</v>
      </c>
      <c r="R6631" t="s">
        <v>4743</v>
      </c>
      <c r="S6631">
        <v>7.38</v>
      </c>
      <c r="T6631" s="3"/>
    </row>
    <row r="6632" spans="1:20" x14ac:dyDescent="0.3">
      <c r="A6632">
        <v>6631</v>
      </c>
      <c r="B6632" t="s">
        <v>9007</v>
      </c>
      <c r="C6632">
        <f t="shared" si="103"/>
        <v>52</v>
      </c>
      <c r="D6632" s="1">
        <v>43094</v>
      </c>
      <c r="E6632" s="1">
        <v>43099</v>
      </c>
      <c r="F6632" t="s">
        <v>46</v>
      </c>
      <c r="G6632" t="s">
        <v>4803</v>
      </c>
      <c r="H6632" t="s">
        <v>4804</v>
      </c>
      <c r="I6632" t="s">
        <v>22</v>
      </c>
      <c r="J6632" t="s">
        <v>23</v>
      </c>
      <c r="K6632" t="s">
        <v>91</v>
      </c>
      <c r="L6632" t="s">
        <v>92</v>
      </c>
      <c r="M6632">
        <v>98115</v>
      </c>
      <c r="N6632" t="s">
        <v>40</v>
      </c>
      <c r="O6632" t="s">
        <v>3950</v>
      </c>
      <c r="P6632" t="s">
        <v>28</v>
      </c>
      <c r="Q6632" t="s">
        <v>32</v>
      </c>
      <c r="R6632" t="s">
        <v>3951</v>
      </c>
      <c r="S6632">
        <v>698.35199999999998</v>
      </c>
      <c r="T6632" s="3"/>
    </row>
    <row r="6633" spans="1:20" x14ac:dyDescent="0.3">
      <c r="A6633">
        <v>6632</v>
      </c>
      <c r="B6633" t="s">
        <v>9007</v>
      </c>
      <c r="C6633">
        <f t="shared" si="103"/>
        <v>52</v>
      </c>
      <c r="D6633" s="1">
        <v>43094</v>
      </c>
      <c r="E6633" s="1">
        <v>43099</v>
      </c>
      <c r="F6633" t="s">
        <v>46</v>
      </c>
      <c r="G6633" t="s">
        <v>4803</v>
      </c>
      <c r="H6633" t="s">
        <v>4804</v>
      </c>
      <c r="I6633" t="s">
        <v>22</v>
      </c>
      <c r="J6633" t="s">
        <v>23</v>
      </c>
      <c r="K6633" t="s">
        <v>91</v>
      </c>
      <c r="L6633" t="s">
        <v>92</v>
      </c>
      <c r="M6633">
        <v>98115</v>
      </c>
      <c r="N6633" t="s">
        <v>40</v>
      </c>
      <c r="O6633" t="s">
        <v>4434</v>
      </c>
      <c r="P6633" t="s">
        <v>28</v>
      </c>
      <c r="Q6633" t="s">
        <v>52</v>
      </c>
      <c r="R6633" t="s">
        <v>4435</v>
      </c>
      <c r="S6633">
        <v>1747.25</v>
      </c>
      <c r="T6633" s="3"/>
    </row>
    <row r="6634" spans="1:20" x14ac:dyDescent="0.3">
      <c r="A6634">
        <v>6633</v>
      </c>
      <c r="B6634" t="s">
        <v>9008</v>
      </c>
      <c r="C6634">
        <f t="shared" si="103"/>
        <v>18</v>
      </c>
      <c r="D6634" s="1">
        <v>42861</v>
      </c>
      <c r="E6634" s="1">
        <v>42863</v>
      </c>
      <c r="F6634" t="s">
        <v>19</v>
      </c>
      <c r="G6634" t="s">
        <v>4532</v>
      </c>
      <c r="H6634" t="s">
        <v>4533</v>
      </c>
      <c r="I6634" t="s">
        <v>98</v>
      </c>
      <c r="J6634" t="s">
        <v>23</v>
      </c>
      <c r="K6634" t="s">
        <v>314</v>
      </c>
      <c r="L6634" t="s">
        <v>593</v>
      </c>
      <c r="M6634">
        <v>65807</v>
      </c>
      <c r="N6634" t="s">
        <v>101</v>
      </c>
      <c r="O6634" t="s">
        <v>5371</v>
      </c>
      <c r="P6634" t="s">
        <v>42</v>
      </c>
      <c r="Q6634" t="s">
        <v>74</v>
      </c>
      <c r="R6634" t="s">
        <v>5372</v>
      </c>
      <c r="S6634">
        <v>54.48</v>
      </c>
      <c r="T6634" s="3"/>
    </row>
    <row r="6635" spans="1:20" x14ac:dyDescent="0.3">
      <c r="A6635">
        <v>6634</v>
      </c>
      <c r="B6635" t="s">
        <v>9009</v>
      </c>
      <c r="C6635">
        <f t="shared" si="103"/>
        <v>43</v>
      </c>
      <c r="D6635" s="1">
        <v>43032</v>
      </c>
      <c r="E6635" s="1">
        <v>43032</v>
      </c>
      <c r="F6635" t="s">
        <v>1289</v>
      </c>
      <c r="G6635" t="s">
        <v>1695</v>
      </c>
      <c r="H6635" t="s">
        <v>1696</v>
      </c>
      <c r="I6635" t="s">
        <v>22</v>
      </c>
      <c r="J6635" t="s">
        <v>23</v>
      </c>
      <c r="K6635" t="s">
        <v>123</v>
      </c>
      <c r="L6635" t="s">
        <v>39</v>
      </c>
      <c r="M6635">
        <v>94109</v>
      </c>
      <c r="N6635" t="s">
        <v>40</v>
      </c>
      <c r="O6635" t="s">
        <v>2545</v>
      </c>
      <c r="P6635" t="s">
        <v>67</v>
      </c>
      <c r="Q6635" t="s">
        <v>157</v>
      </c>
      <c r="R6635" t="s">
        <v>2546</v>
      </c>
      <c r="S6635">
        <v>199.99</v>
      </c>
      <c r="T6635" s="3"/>
    </row>
    <row r="6636" spans="1:20" x14ac:dyDescent="0.3">
      <c r="A6636">
        <v>6635</v>
      </c>
      <c r="B6636" t="s">
        <v>9010</v>
      </c>
      <c r="C6636">
        <f t="shared" si="103"/>
        <v>19</v>
      </c>
      <c r="D6636" s="1">
        <v>43226</v>
      </c>
      <c r="E6636" s="1">
        <v>43226</v>
      </c>
      <c r="F6636" t="s">
        <v>1289</v>
      </c>
      <c r="G6636" t="s">
        <v>3939</v>
      </c>
      <c r="H6636" t="s">
        <v>3940</v>
      </c>
      <c r="I6636" t="s">
        <v>22</v>
      </c>
      <c r="J6636" t="s">
        <v>23</v>
      </c>
      <c r="K6636" t="s">
        <v>463</v>
      </c>
      <c r="L6636" t="s">
        <v>84</v>
      </c>
      <c r="M6636">
        <v>28205</v>
      </c>
      <c r="N6636" t="s">
        <v>26</v>
      </c>
      <c r="O6636" t="s">
        <v>1386</v>
      </c>
      <c r="P6636" t="s">
        <v>42</v>
      </c>
      <c r="Q6636" t="s">
        <v>71</v>
      </c>
      <c r="R6636" t="s">
        <v>1387</v>
      </c>
      <c r="S6636">
        <v>68.540999999999997</v>
      </c>
      <c r="T6636" s="3"/>
    </row>
    <row r="6637" spans="1:20" x14ac:dyDescent="0.3">
      <c r="A6637">
        <v>6636</v>
      </c>
      <c r="B6637" t="s">
        <v>9010</v>
      </c>
      <c r="C6637">
        <f t="shared" si="103"/>
        <v>19</v>
      </c>
      <c r="D6637" s="1">
        <v>43226</v>
      </c>
      <c r="E6637" s="1">
        <v>43226</v>
      </c>
      <c r="F6637" t="s">
        <v>1289</v>
      </c>
      <c r="G6637" t="s">
        <v>3939</v>
      </c>
      <c r="H6637" t="s">
        <v>3940</v>
      </c>
      <c r="I6637" t="s">
        <v>22</v>
      </c>
      <c r="J6637" t="s">
        <v>23</v>
      </c>
      <c r="K6637" t="s">
        <v>463</v>
      </c>
      <c r="L6637" t="s">
        <v>84</v>
      </c>
      <c r="M6637">
        <v>28205</v>
      </c>
      <c r="N6637" t="s">
        <v>26</v>
      </c>
      <c r="O6637" t="s">
        <v>188</v>
      </c>
      <c r="P6637" t="s">
        <v>67</v>
      </c>
      <c r="Q6637" t="s">
        <v>68</v>
      </c>
      <c r="R6637" t="s">
        <v>189</v>
      </c>
      <c r="S6637">
        <v>627.16800000000001</v>
      </c>
      <c r="T6637" s="3"/>
    </row>
    <row r="6638" spans="1:20" x14ac:dyDescent="0.3">
      <c r="A6638">
        <v>6637</v>
      </c>
      <c r="B6638" t="s">
        <v>9010</v>
      </c>
      <c r="C6638">
        <f t="shared" si="103"/>
        <v>19</v>
      </c>
      <c r="D6638" s="1">
        <v>43226</v>
      </c>
      <c r="E6638" s="1">
        <v>43226</v>
      </c>
      <c r="F6638" t="s">
        <v>1289</v>
      </c>
      <c r="G6638" t="s">
        <v>3939</v>
      </c>
      <c r="H6638" t="s">
        <v>3940</v>
      </c>
      <c r="I6638" t="s">
        <v>22</v>
      </c>
      <c r="J6638" t="s">
        <v>23</v>
      </c>
      <c r="K6638" t="s">
        <v>463</v>
      </c>
      <c r="L6638" t="s">
        <v>84</v>
      </c>
      <c r="M6638">
        <v>28205</v>
      </c>
      <c r="N6638" t="s">
        <v>26</v>
      </c>
      <c r="O6638" t="s">
        <v>2256</v>
      </c>
      <c r="P6638" t="s">
        <v>42</v>
      </c>
      <c r="Q6638" t="s">
        <v>43</v>
      </c>
      <c r="R6638" t="s">
        <v>2257</v>
      </c>
      <c r="S6638">
        <v>122.12</v>
      </c>
      <c r="T6638" s="3"/>
    </row>
    <row r="6639" spans="1:20" x14ac:dyDescent="0.3">
      <c r="A6639">
        <v>6638</v>
      </c>
      <c r="B6639" t="s">
        <v>9011</v>
      </c>
      <c r="C6639">
        <f t="shared" si="103"/>
        <v>48</v>
      </c>
      <c r="D6639" s="1">
        <v>43431</v>
      </c>
      <c r="E6639" s="1">
        <v>43434</v>
      </c>
      <c r="F6639" t="s">
        <v>19</v>
      </c>
      <c r="G6639" t="s">
        <v>2179</v>
      </c>
      <c r="H6639" t="s">
        <v>2180</v>
      </c>
      <c r="I6639" t="s">
        <v>22</v>
      </c>
      <c r="J6639" t="s">
        <v>23</v>
      </c>
      <c r="K6639" t="s">
        <v>262</v>
      </c>
      <c r="L6639" t="s">
        <v>263</v>
      </c>
      <c r="M6639">
        <v>10011</v>
      </c>
      <c r="N6639" t="s">
        <v>144</v>
      </c>
      <c r="O6639" t="s">
        <v>1469</v>
      </c>
      <c r="P6639" t="s">
        <v>42</v>
      </c>
      <c r="Q6639" t="s">
        <v>64</v>
      </c>
      <c r="R6639" t="s">
        <v>1470</v>
      </c>
      <c r="S6639">
        <v>6.99</v>
      </c>
      <c r="T6639" s="3"/>
    </row>
    <row r="6640" spans="1:20" x14ac:dyDescent="0.3">
      <c r="A6640">
        <v>6639</v>
      </c>
      <c r="B6640" t="s">
        <v>9011</v>
      </c>
      <c r="C6640">
        <f t="shared" si="103"/>
        <v>48</v>
      </c>
      <c r="D6640" s="1">
        <v>43431</v>
      </c>
      <c r="E6640" s="1">
        <v>43434</v>
      </c>
      <c r="F6640" t="s">
        <v>19</v>
      </c>
      <c r="G6640" t="s">
        <v>2179</v>
      </c>
      <c r="H6640" t="s">
        <v>2180</v>
      </c>
      <c r="I6640" t="s">
        <v>22</v>
      </c>
      <c r="J6640" t="s">
        <v>23</v>
      </c>
      <c r="K6640" t="s">
        <v>262</v>
      </c>
      <c r="L6640" t="s">
        <v>263</v>
      </c>
      <c r="M6640">
        <v>10011</v>
      </c>
      <c r="N6640" t="s">
        <v>144</v>
      </c>
      <c r="O6640" t="s">
        <v>5817</v>
      </c>
      <c r="P6640" t="s">
        <v>42</v>
      </c>
      <c r="Q6640" t="s">
        <v>71</v>
      </c>
      <c r="R6640" t="s">
        <v>5818</v>
      </c>
      <c r="S6640">
        <v>107.42400000000001</v>
      </c>
      <c r="T6640" s="3"/>
    </row>
    <row r="6641" spans="1:20" x14ac:dyDescent="0.3">
      <c r="A6641">
        <v>6640</v>
      </c>
      <c r="B6641" t="s">
        <v>9012</v>
      </c>
      <c r="C6641">
        <f t="shared" si="103"/>
        <v>44</v>
      </c>
      <c r="D6641" s="1">
        <v>42308</v>
      </c>
      <c r="E6641" s="1">
        <v>42310</v>
      </c>
      <c r="F6641" t="s">
        <v>19</v>
      </c>
      <c r="G6641" t="s">
        <v>2675</v>
      </c>
      <c r="H6641" t="s">
        <v>2676</v>
      </c>
      <c r="I6641" t="s">
        <v>37</v>
      </c>
      <c r="J6641" t="s">
        <v>23</v>
      </c>
      <c r="K6641" t="s">
        <v>2630</v>
      </c>
      <c r="L6641" t="s">
        <v>494</v>
      </c>
      <c r="M6641">
        <v>44052</v>
      </c>
      <c r="N6641" t="s">
        <v>144</v>
      </c>
      <c r="O6641" t="s">
        <v>4954</v>
      </c>
      <c r="P6641" t="s">
        <v>28</v>
      </c>
      <c r="Q6641" t="s">
        <v>52</v>
      </c>
      <c r="R6641" t="s">
        <v>4955</v>
      </c>
      <c r="S6641">
        <v>1421.664</v>
      </c>
      <c r="T6641" s="3"/>
    </row>
    <row r="6642" spans="1:20" x14ac:dyDescent="0.3">
      <c r="A6642">
        <v>6641</v>
      </c>
      <c r="B6642" t="s">
        <v>9013</v>
      </c>
      <c r="C6642">
        <f t="shared" si="103"/>
        <v>32</v>
      </c>
      <c r="D6642" s="1">
        <v>43317</v>
      </c>
      <c r="E6642" s="1">
        <v>43321</v>
      </c>
      <c r="F6642" t="s">
        <v>46</v>
      </c>
      <c r="G6642" t="s">
        <v>231</v>
      </c>
      <c r="H6642" t="s">
        <v>232</v>
      </c>
      <c r="I6642" t="s">
        <v>22</v>
      </c>
      <c r="J6642" t="s">
        <v>23</v>
      </c>
      <c r="K6642" t="s">
        <v>4379</v>
      </c>
      <c r="L6642" t="s">
        <v>250</v>
      </c>
      <c r="M6642">
        <v>46203</v>
      </c>
      <c r="N6642" t="s">
        <v>101</v>
      </c>
      <c r="O6642" t="s">
        <v>2101</v>
      </c>
      <c r="P6642" t="s">
        <v>42</v>
      </c>
      <c r="Q6642" t="s">
        <v>71</v>
      </c>
      <c r="R6642" t="s">
        <v>2102</v>
      </c>
      <c r="S6642">
        <v>125.88</v>
      </c>
      <c r="T6642" s="3"/>
    </row>
    <row r="6643" spans="1:20" x14ac:dyDescent="0.3">
      <c r="A6643">
        <v>6642</v>
      </c>
      <c r="B6643" t="s">
        <v>9013</v>
      </c>
      <c r="C6643">
        <f t="shared" si="103"/>
        <v>32</v>
      </c>
      <c r="D6643" s="1">
        <v>43317</v>
      </c>
      <c r="E6643" s="1">
        <v>43321</v>
      </c>
      <c r="F6643" t="s">
        <v>46</v>
      </c>
      <c r="G6643" t="s">
        <v>231</v>
      </c>
      <c r="H6643" t="s">
        <v>232</v>
      </c>
      <c r="I6643" t="s">
        <v>22</v>
      </c>
      <c r="J6643" t="s">
        <v>23</v>
      </c>
      <c r="K6643" t="s">
        <v>4379</v>
      </c>
      <c r="L6643" t="s">
        <v>250</v>
      </c>
      <c r="M6643">
        <v>46203</v>
      </c>
      <c r="N6643" t="s">
        <v>101</v>
      </c>
      <c r="O6643" t="s">
        <v>2668</v>
      </c>
      <c r="P6643" t="s">
        <v>67</v>
      </c>
      <c r="Q6643" t="s">
        <v>157</v>
      </c>
      <c r="R6643" t="s">
        <v>2669</v>
      </c>
      <c r="S6643">
        <v>79.78</v>
      </c>
      <c r="T6643" s="3"/>
    </row>
    <row r="6644" spans="1:20" x14ac:dyDescent="0.3">
      <c r="A6644">
        <v>6643</v>
      </c>
      <c r="B6644" t="s">
        <v>9013</v>
      </c>
      <c r="C6644">
        <f t="shared" si="103"/>
        <v>32</v>
      </c>
      <c r="D6644" s="1">
        <v>43317</v>
      </c>
      <c r="E6644" s="1">
        <v>43321</v>
      </c>
      <c r="F6644" t="s">
        <v>46</v>
      </c>
      <c r="G6644" t="s">
        <v>231</v>
      </c>
      <c r="H6644" t="s">
        <v>232</v>
      </c>
      <c r="I6644" t="s">
        <v>22</v>
      </c>
      <c r="J6644" t="s">
        <v>23</v>
      </c>
      <c r="K6644" t="s">
        <v>4379</v>
      </c>
      <c r="L6644" t="s">
        <v>250</v>
      </c>
      <c r="M6644">
        <v>46203</v>
      </c>
      <c r="N6644" t="s">
        <v>101</v>
      </c>
      <c r="O6644" t="s">
        <v>8462</v>
      </c>
      <c r="P6644" t="s">
        <v>42</v>
      </c>
      <c r="Q6644" t="s">
        <v>43</v>
      </c>
      <c r="R6644" t="s">
        <v>8463</v>
      </c>
      <c r="S6644">
        <v>133.19999999999999</v>
      </c>
      <c r="T6644" s="3"/>
    </row>
    <row r="6645" spans="1:20" x14ac:dyDescent="0.3">
      <c r="A6645">
        <v>6644</v>
      </c>
      <c r="B6645" t="s">
        <v>9014</v>
      </c>
      <c r="C6645">
        <f t="shared" si="103"/>
        <v>33</v>
      </c>
      <c r="D6645" s="1">
        <v>42592</v>
      </c>
      <c r="E6645" s="1">
        <v>42598</v>
      </c>
      <c r="F6645" t="s">
        <v>46</v>
      </c>
      <c r="G6645" t="s">
        <v>5059</v>
      </c>
      <c r="H6645" t="s">
        <v>5060</v>
      </c>
      <c r="I6645" t="s">
        <v>22</v>
      </c>
      <c r="J6645" t="s">
        <v>23</v>
      </c>
      <c r="K6645" t="s">
        <v>4587</v>
      </c>
      <c r="L6645" t="s">
        <v>416</v>
      </c>
      <c r="M6645">
        <v>97756</v>
      </c>
      <c r="N6645" t="s">
        <v>40</v>
      </c>
      <c r="O6645" t="s">
        <v>3212</v>
      </c>
      <c r="P6645" t="s">
        <v>67</v>
      </c>
      <c r="Q6645" t="s">
        <v>68</v>
      </c>
      <c r="R6645" t="s">
        <v>3213</v>
      </c>
      <c r="S6645">
        <v>438.36799999999999</v>
      </c>
      <c r="T6645" s="3"/>
    </row>
    <row r="6646" spans="1:20" x14ac:dyDescent="0.3">
      <c r="A6646">
        <v>6645</v>
      </c>
      <c r="B6646" t="s">
        <v>9014</v>
      </c>
      <c r="C6646">
        <f t="shared" si="103"/>
        <v>33</v>
      </c>
      <c r="D6646" s="1">
        <v>42592</v>
      </c>
      <c r="E6646" s="1">
        <v>42598</v>
      </c>
      <c r="F6646" t="s">
        <v>46</v>
      </c>
      <c r="G6646" t="s">
        <v>5059</v>
      </c>
      <c r="H6646" t="s">
        <v>5060</v>
      </c>
      <c r="I6646" t="s">
        <v>22</v>
      </c>
      <c r="J6646" t="s">
        <v>23</v>
      </c>
      <c r="K6646" t="s">
        <v>4587</v>
      </c>
      <c r="L6646" t="s">
        <v>416</v>
      </c>
      <c r="M6646">
        <v>97756</v>
      </c>
      <c r="N6646" t="s">
        <v>40</v>
      </c>
      <c r="O6646" t="s">
        <v>3032</v>
      </c>
      <c r="P6646" t="s">
        <v>67</v>
      </c>
      <c r="Q6646" t="s">
        <v>68</v>
      </c>
      <c r="R6646" t="s">
        <v>3033</v>
      </c>
      <c r="S6646">
        <v>139.94399999999999</v>
      </c>
      <c r="T6646" s="3"/>
    </row>
    <row r="6647" spans="1:20" x14ac:dyDescent="0.3">
      <c r="A6647">
        <v>6646</v>
      </c>
      <c r="B6647" t="s">
        <v>9014</v>
      </c>
      <c r="C6647">
        <f t="shared" si="103"/>
        <v>33</v>
      </c>
      <c r="D6647" s="1">
        <v>42592</v>
      </c>
      <c r="E6647" s="1">
        <v>42598</v>
      </c>
      <c r="F6647" t="s">
        <v>46</v>
      </c>
      <c r="G6647" t="s">
        <v>5059</v>
      </c>
      <c r="H6647" t="s">
        <v>5060</v>
      </c>
      <c r="I6647" t="s">
        <v>22</v>
      </c>
      <c r="J6647" t="s">
        <v>23</v>
      </c>
      <c r="K6647" t="s">
        <v>4587</v>
      </c>
      <c r="L6647" t="s">
        <v>416</v>
      </c>
      <c r="M6647">
        <v>97756</v>
      </c>
      <c r="N6647" t="s">
        <v>40</v>
      </c>
      <c r="O6647" t="s">
        <v>2277</v>
      </c>
      <c r="P6647" t="s">
        <v>42</v>
      </c>
      <c r="Q6647" t="s">
        <v>74</v>
      </c>
      <c r="R6647" t="s">
        <v>2278</v>
      </c>
      <c r="S6647">
        <v>133.47200000000001</v>
      </c>
      <c r="T6647" s="3"/>
    </row>
    <row r="6648" spans="1:20" x14ac:dyDescent="0.3">
      <c r="A6648">
        <v>6647</v>
      </c>
      <c r="B6648" t="s">
        <v>9015</v>
      </c>
      <c r="C6648">
        <f t="shared" si="103"/>
        <v>50</v>
      </c>
      <c r="D6648" s="1">
        <v>43084</v>
      </c>
      <c r="E6648" s="1">
        <v>43090</v>
      </c>
      <c r="F6648" t="s">
        <v>46</v>
      </c>
      <c r="G6648" t="s">
        <v>4087</v>
      </c>
      <c r="H6648" t="s">
        <v>4088</v>
      </c>
      <c r="I6648" t="s">
        <v>98</v>
      </c>
      <c r="J6648" t="s">
        <v>23</v>
      </c>
      <c r="K6648" t="s">
        <v>314</v>
      </c>
      <c r="L6648" t="s">
        <v>416</v>
      </c>
      <c r="M6648">
        <v>97477</v>
      </c>
      <c r="N6648" t="s">
        <v>40</v>
      </c>
      <c r="O6648" t="s">
        <v>901</v>
      </c>
      <c r="P6648" t="s">
        <v>28</v>
      </c>
      <c r="Q6648" t="s">
        <v>52</v>
      </c>
      <c r="R6648" t="s">
        <v>902</v>
      </c>
      <c r="S6648">
        <v>564.19500000000005</v>
      </c>
      <c r="T6648" s="3"/>
    </row>
    <row r="6649" spans="1:20" x14ac:dyDescent="0.3">
      <c r="A6649">
        <v>6648</v>
      </c>
      <c r="B6649" t="s">
        <v>9015</v>
      </c>
      <c r="C6649">
        <f t="shared" si="103"/>
        <v>50</v>
      </c>
      <c r="D6649" s="1">
        <v>43084</v>
      </c>
      <c r="E6649" s="1">
        <v>43090</v>
      </c>
      <c r="F6649" t="s">
        <v>46</v>
      </c>
      <c r="G6649" t="s">
        <v>4087</v>
      </c>
      <c r="H6649" t="s">
        <v>4088</v>
      </c>
      <c r="I6649" t="s">
        <v>98</v>
      </c>
      <c r="J6649" t="s">
        <v>23</v>
      </c>
      <c r="K6649" t="s">
        <v>314</v>
      </c>
      <c r="L6649" t="s">
        <v>416</v>
      </c>
      <c r="M6649">
        <v>97477</v>
      </c>
      <c r="N6649" t="s">
        <v>40</v>
      </c>
      <c r="O6649" t="s">
        <v>5371</v>
      </c>
      <c r="P6649" t="s">
        <v>42</v>
      </c>
      <c r="Q6649" t="s">
        <v>74</v>
      </c>
      <c r="R6649" t="s">
        <v>5372</v>
      </c>
      <c r="S6649">
        <v>87.168000000000006</v>
      </c>
      <c r="T6649" s="3"/>
    </row>
    <row r="6650" spans="1:20" x14ac:dyDescent="0.3">
      <c r="A6650">
        <v>6649</v>
      </c>
      <c r="B6650" t="s">
        <v>9016</v>
      </c>
      <c r="C6650">
        <f t="shared" si="103"/>
        <v>36</v>
      </c>
      <c r="D6650" s="1">
        <v>43351</v>
      </c>
      <c r="E6650" s="1">
        <v>43354</v>
      </c>
      <c r="F6650" t="s">
        <v>184</v>
      </c>
      <c r="G6650" t="s">
        <v>2411</v>
      </c>
      <c r="H6650" t="s">
        <v>2412</v>
      </c>
      <c r="I6650" t="s">
        <v>37</v>
      </c>
      <c r="J6650" t="s">
        <v>23</v>
      </c>
      <c r="K6650" t="s">
        <v>1126</v>
      </c>
      <c r="L6650" t="s">
        <v>100</v>
      </c>
      <c r="M6650">
        <v>76017</v>
      </c>
      <c r="N6650" t="s">
        <v>101</v>
      </c>
      <c r="O6650" t="s">
        <v>1830</v>
      </c>
      <c r="P6650" t="s">
        <v>42</v>
      </c>
      <c r="Q6650" t="s">
        <v>71</v>
      </c>
      <c r="R6650" t="s">
        <v>1831</v>
      </c>
      <c r="S6650">
        <v>42.616</v>
      </c>
      <c r="T6650" s="3"/>
    </row>
    <row r="6651" spans="1:20" x14ac:dyDescent="0.3">
      <c r="A6651">
        <v>6650</v>
      </c>
      <c r="B6651" t="s">
        <v>9016</v>
      </c>
      <c r="C6651">
        <f t="shared" si="103"/>
        <v>36</v>
      </c>
      <c r="D6651" s="1">
        <v>43351</v>
      </c>
      <c r="E6651" s="1">
        <v>43354</v>
      </c>
      <c r="F6651" t="s">
        <v>184</v>
      </c>
      <c r="G6651" t="s">
        <v>2411</v>
      </c>
      <c r="H6651" t="s">
        <v>2412</v>
      </c>
      <c r="I6651" t="s">
        <v>37</v>
      </c>
      <c r="J6651" t="s">
        <v>23</v>
      </c>
      <c r="K6651" t="s">
        <v>1126</v>
      </c>
      <c r="L6651" t="s">
        <v>100</v>
      </c>
      <c r="M6651">
        <v>76017</v>
      </c>
      <c r="N6651" t="s">
        <v>101</v>
      </c>
      <c r="O6651" t="s">
        <v>7667</v>
      </c>
      <c r="P6651" t="s">
        <v>67</v>
      </c>
      <c r="Q6651" t="s">
        <v>1215</v>
      </c>
      <c r="R6651" t="s">
        <v>7668</v>
      </c>
      <c r="S6651">
        <v>319.98399999999998</v>
      </c>
      <c r="T6651" s="3"/>
    </row>
    <row r="6652" spans="1:20" x14ac:dyDescent="0.3">
      <c r="A6652">
        <v>6651</v>
      </c>
      <c r="B6652" t="s">
        <v>9016</v>
      </c>
      <c r="C6652">
        <f t="shared" si="103"/>
        <v>36</v>
      </c>
      <c r="D6652" s="1">
        <v>43351</v>
      </c>
      <c r="E6652" s="1">
        <v>43354</v>
      </c>
      <c r="F6652" t="s">
        <v>184</v>
      </c>
      <c r="G6652" t="s">
        <v>2411</v>
      </c>
      <c r="H6652" t="s">
        <v>2412</v>
      </c>
      <c r="I6652" t="s">
        <v>37</v>
      </c>
      <c r="J6652" t="s">
        <v>23</v>
      </c>
      <c r="K6652" t="s">
        <v>1126</v>
      </c>
      <c r="L6652" t="s">
        <v>100</v>
      </c>
      <c r="M6652">
        <v>76017</v>
      </c>
      <c r="N6652" t="s">
        <v>101</v>
      </c>
      <c r="O6652" t="s">
        <v>1089</v>
      </c>
      <c r="P6652" t="s">
        <v>42</v>
      </c>
      <c r="Q6652" t="s">
        <v>265</v>
      </c>
      <c r="R6652" t="s">
        <v>1090</v>
      </c>
      <c r="S6652">
        <v>45.92</v>
      </c>
      <c r="T6652" s="3"/>
    </row>
    <row r="6653" spans="1:20" x14ac:dyDescent="0.3">
      <c r="A6653">
        <v>6652</v>
      </c>
      <c r="B6653" t="s">
        <v>9016</v>
      </c>
      <c r="C6653">
        <f t="shared" si="103"/>
        <v>36</v>
      </c>
      <c r="D6653" s="1">
        <v>43351</v>
      </c>
      <c r="E6653" s="1">
        <v>43354</v>
      </c>
      <c r="F6653" t="s">
        <v>184</v>
      </c>
      <c r="G6653" t="s">
        <v>2411</v>
      </c>
      <c r="H6653" t="s">
        <v>2412</v>
      </c>
      <c r="I6653" t="s">
        <v>37</v>
      </c>
      <c r="J6653" t="s">
        <v>23</v>
      </c>
      <c r="K6653" t="s">
        <v>1126</v>
      </c>
      <c r="L6653" t="s">
        <v>100</v>
      </c>
      <c r="M6653">
        <v>76017</v>
      </c>
      <c r="N6653" t="s">
        <v>101</v>
      </c>
      <c r="O6653" t="s">
        <v>2935</v>
      </c>
      <c r="P6653" t="s">
        <v>28</v>
      </c>
      <c r="Q6653" t="s">
        <v>61</v>
      </c>
      <c r="R6653" t="s">
        <v>2936</v>
      </c>
      <c r="S6653">
        <v>21.184000000000001</v>
      </c>
      <c r="T6653" s="3"/>
    </row>
    <row r="6654" spans="1:20" x14ac:dyDescent="0.3">
      <c r="A6654">
        <v>6653</v>
      </c>
      <c r="B6654" t="s">
        <v>9016</v>
      </c>
      <c r="C6654">
        <f t="shared" si="103"/>
        <v>36</v>
      </c>
      <c r="D6654" s="1">
        <v>43351</v>
      </c>
      <c r="E6654" s="1">
        <v>43354</v>
      </c>
      <c r="F6654" t="s">
        <v>184</v>
      </c>
      <c r="G6654" t="s">
        <v>2411</v>
      </c>
      <c r="H6654" t="s">
        <v>2412</v>
      </c>
      <c r="I6654" t="s">
        <v>37</v>
      </c>
      <c r="J6654" t="s">
        <v>23</v>
      </c>
      <c r="K6654" t="s">
        <v>1126</v>
      </c>
      <c r="L6654" t="s">
        <v>100</v>
      </c>
      <c r="M6654">
        <v>76017</v>
      </c>
      <c r="N6654" t="s">
        <v>101</v>
      </c>
      <c r="O6654" t="s">
        <v>766</v>
      </c>
      <c r="P6654" t="s">
        <v>42</v>
      </c>
      <c r="Q6654" t="s">
        <v>86</v>
      </c>
      <c r="R6654" t="s">
        <v>767</v>
      </c>
      <c r="S6654">
        <v>20.736000000000001</v>
      </c>
      <c r="T6654" s="3"/>
    </row>
    <row r="6655" spans="1:20" x14ac:dyDescent="0.3">
      <c r="A6655">
        <v>6654</v>
      </c>
      <c r="B6655" t="s">
        <v>9016</v>
      </c>
      <c r="C6655">
        <f t="shared" si="103"/>
        <v>36</v>
      </c>
      <c r="D6655" s="1">
        <v>43351</v>
      </c>
      <c r="E6655" s="1">
        <v>43354</v>
      </c>
      <c r="F6655" t="s">
        <v>184</v>
      </c>
      <c r="G6655" t="s">
        <v>2411</v>
      </c>
      <c r="H6655" t="s">
        <v>2412</v>
      </c>
      <c r="I6655" t="s">
        <v>37</v>
      </c>
      <c r="J6655" t="s">
        <v>23</v>
      </c>
      <c r="K6655" t="s">
        <v>1126</v>
      </c>
      <c r="L6655" t="s">
        <v>100</v>
      </c>
      <c r="M6655">
        <v>76017</v>
      </c>
      <c r="N6655" t="s">
        <v>101</v>
      </c>
      <c r="O6655" t="s">
        <v>6599</v>
      </c>
      <c r="P6655" t="s">
        <v>28</v>
      </c>
      <c r="Q6655" t="s">
        <v>32</v>
      </c>
      <c r="R6655" t="s">
        <v>6600</v>
      </c>
      <c r="S6655">
        <v>213.43</v>
      </c>
      <c r="T6655" s="3"/>
    </row>
    <row r="6656" spans="1:20" x14ac:dyDescent="0.3">
      <c r="A6656">
        <v>6655</v>
      </c>
      <c r="B6656" t="s">
        <v>9017</v>
      </c>
      <c r="C6656">
        <f t="shared" si="103"/>
        <v>8</v>
      </c>
      <c r="D6656" s="1">
        <v>43151</v>
      </c>
      <c r="E6656" s="1">
        <v>43158</v>
      </c>
      <c r="F6656" t="s">
        <v>46</v>
      </c>
      <c r="G6656" t="s">
        <v>3819</v>
      </c>
      <c r="H6656" t="s">
        <v>3820</v>
      </c>
      <c r="I6656" t="s">
        <v>98</v>
      </c>
      <c r="J6656" t="s">
        <v>23</v>
      </c>
      <c r="K6656" t="s">
        <v>305</v>
      </c>
      <c r="L6656" t="s">
        <v>306</v>
      </c>
      <c r="M6656">
        <v>85234</v>
      </c>
      <c r="N6656" t="s">
        <v>40</v>
      </c>
      <c r="O6656" t="s">
        <v>3403</v>
      </c>
      <c r="P6656" t="s">
        <v>67</v>
      </c>
      <c r="Q6656" t="s">
        <v>68</v>
      </c>
      <c r="R6656" t="s">
        <v>3404</v>
      </c>
      <c r="S6656">
        <v>333.57600000000002</v>
      </c>
      <c r="T6656" s="3"/>
    </row>
    <row r="6657" spans="1:20" x14ac:dyDescent="0.3">
      <c r="A6657">
        <v>6656</v>
      </c>
      <c r="B6657" t="s">
        <v>9017</v>
      </c>
      <c r="C6657">
        <f t="shared" si="103"/>
        <v>8</v>
      </c>
      <c r="D6657" s="1">
        <v>43151</v>
      </c>
      <c r="E6657" s="1">
        <v>43158</v>
      </c>
      <c r="F6657" t="s">
        <v>46</v>
      </c>
      <c r="G6657" t="s">
        <v>3819</v>
      </c>
      <c r="H6657" t="s">
        <v>3820</v>
      </c>
      <c r="I6657" t="s">
        <v>98</v>
      </c>
      <c r="J6657" t="s">
        <v>23</v>
      </c>
      <c r="K6657" t="s">
        <v>305</v>
      </c>
      <c r="L6657" t="s">
        <v>306</v>
      </c>
      <c r="M6657">
        <v>85234</v>
      </c>
      <c r="N6657" t="s">
        <v>40</v>
      </c>
      <c r="O6657" t="s">
        <v>4939</v>
      </c>
      <c r="P6657" t="s">
        <v>67</v>
      </c>
      <c r="Q6657" t="s">
        <v>157</v>
      </c>
      <c r="R6657" t="s">
        <v>4940</v>
      </c>
      <c r="S6657">
        <v>31.992000000000001</v>
      </c>
      <c r="T6657" s="3"/>
    </row>
    <row r="6658" spans="1:20" x14ac:dyDescent="0.3">
      <c r="A6658">
        <v>6657</v>
      </c>
      <c r="B6658" t="s">
        <v>9017</v>
      </c>
      <c r="C6658">
        <f t="shared" si="103"/>
        <v>8</v>
      </c>
      <c r="D6658" s="1">
        <v>43151</v>
      </c>
      <c r="E6658" s="1">
        <v>43158</v>
      </c>
      <c r="F6658" t="s">
        <v>46</v>
      </c>
      <c r="G6658" t="s">
        <v>3819</v>
      </c>
      <c r="H6658" t="s">
        <v>3820</v>
      </c>
      <c r="I6658" t="s">
        <v>98</v>
      </c>
      <c r="J6658" t="s">
        <v>23</v>
      </c>
      <c r="K6658" t="s">
        <v>305</v>
      </c>
      <c r="L6658" t="s">
        <v>306</v>
      </c>
      <c r="M6658">
        <v>85234</v>
      </c>
      <c r="N6658" t="s">
        <v>40</v>
      </c>
      <c r="O6658" t="s">
        <v>3545</v>
      </c>
      <c r="P6658" t="s">
        <v>42</v>
      </c>
      <c r="Q6658" t="s">
        <v>55</v>
      </c>
      <c r="R6658" t="s">
        <v>3546</v>
      </c>
      <c r="S6658">
        <v>51.167999999999999</v>
      </c>
      <c r="T6658" s="3"/>
    </row>
    <row r="6659" spans="1:20" x14ac:dyDescent="0.3">
      <c r="A6659">
        <v>6658</v>
      </c>
      <c r="B6659" t="s">
        <v>9017</v>
      </c>
      <c r="C6659">
        <f t="shared" ref="C6659:C6722" si="104">WEEKNUM(D6659,1)</f>
        <v>8</v>
      </c>
      <c r="D6659" s="1">
        <v>43151</v>
      </c>
      <c r="E6659" s="1">
        <v>43158</v>
      </c>
      <c r="F6659" t="s">
        <v>46</v>
      </c>
      <c r="G6659" t="s">
        <v>3819</v>
      </c>
      <c r="H6659" t="s">
        <v>3820</v>
      </c>
      <c r="I6659" t="s">
        <v>98</v>
      </c>
      <c r="J6659" t="s">
        <v>23</v>
      </c>
      <c r="K6659" t="s">
        <v>305</v>
      </c>
      <c r="L6659" t="s">
        <v>306</v>
      </c>
      <c r="M6659">
        <v>85234</v>
      </c>
      <c r="N6659" t="s">
        <v>40</v>
      </c>
      <c r="O6659" t="s">
        <v>6443</v>
      </c>
      <c r="P6659" t="s">
        <v>42</v>
      </c>
      <c r="Q6659" t="s">
        <v>169</v>
      </c>
      <c r="R6659" t="s">
        <v>6444</v>
      </c>
      <c r="S6659">
        <v>10.64</v>
      </c>
      <c r="T6659" s="3"/>
    </row>
    <row r="6660" spans="1:20" x14ac:dyDescent="0.3">
      <c r="A6660">
        <v>6659</v>
      </c>
      <c r="B6660" t="s">
        <v>9017</v>
      </c>
      <c r="C6660">
        <f t="shared" si="104"/>
        <v>8</v>
      </c>
      <c r="D6660" s="1">
        <v>43151</v>
      </c>
      <c r="E6660" s="1">
        <v>43158</v>
      </c>
      <c r="F6660" t="s">
        <v>46</v>
      </c>
      <c r="G6660" t="s">
        <v>3819</v>
      </c>
      <c r="H6660" t="s">
        <v>3820</v>
      </c>
      <c r="I6660" t="s">
        <v>98</v>
      </c>
      <c r="J6660" t="s">
        <v>23</v>
      </c>
      <c r="K6660" t="s">
        <v>305</v>
      </c>
      <c r="L6660" t="s">
        <v>306</v>
      </c>
      <c r="M6660">
        <v>85234</v>
      </c>
      <c r="N6660" t="s">
        <v>40</v>
      </c>
      <c r="O6660" t="s">
        <v>2308</v>
      </c>
      <c r="P6660" t="s">
        <v>28</v>
      </c>
      <c r="Q6660" t="s">
        <v>61</v>
      </c>
      <c r="R6660" t="s">
        <v>2309</v>
      </c>
      <c r="S6660">
        <v>68.703999999999994</v>
      </c>
      <c r="T6660" s="3"/>
    </row>
    <row r="6661" spans="1:20" x14ac:dyDescent="0.3">
      <c r="A6661">
        <v>6660</v>
      </c>
      <c r="B6661" t="s">
        <v>9017</v>
      </c>
      <c r="C6661">
        <f t="shared" si="104"/>
        <v>8</v>
      </c>
      <c r="D6661" s="1">
        <v>43151</v>
      </c>
      <c r="E6661" s="1">
        <v>43158</v>
      </c>
      <c r="F6661" t="s">
        <v>46</v>
      </c>
      <c r="G6661" t="s">
        <v>3819</v>
      </c>
      <c r="H6661" t="s">
        <v>3820</v>
      </c>
      <c r="I6661" t="s">
        <v>98</v>
      </c>
      <c r="J6661" t="s">
        <v>23</v>
      </c>
      <c r="K6661" t="s">
        <v>305</v>
      </c>
      <c r="L6661" t="s">
        <v>306</v>
      </c>
      <c r="M6661">
        <v>85234</v>
      </c>
      <c r="N6661" t="s">
        <v>40</v>
      </c>
      <c r="O6661" t="s">
        <v>3827</v>
      </c>
      <c r="P6661" t="s">
        <v>28</v>
      </c>
      <c r="Q6661" t="s">
        <v>52</v>
      </c>
      <c r="R6661" t="s">
        <v>3278</v>
      </c>
      <c r="S6661">
        <v>386.91</v>
      </c>
      <c r="T6661" s="3"/>
    </row>
    <row r="6662" spans="1:20" x14ac:dyDescent="0.3">
      <c r="A6662">
        <v>6661</v>
      </c>
      <c r="B6662" t="s">
        <v>9018</v>
      </c>
      <c r="C6662">
        <f t="shared" si="104"/>
        <v>33</v>
      </c>
      <c r="D6662" s="1">
        <v>42590</v>
      </c>
      <c r="E6662" s="1">
        <v>42592</v>
      </c>
      <c r="F6662" t="s">
        <v>19</v>
      </c>
      <c r="G6662" t="s">
        <v>5199</v>
      </c>
      <c r="H6662" t="s">
        <v>5200</v>
      </c>
      <c r="I6662" t="s">
        <v>22</v>
      </c>
      <c r="J6662" t="s">
        <v>23</v>
      </c>
      <c r="K6662" t="s">
        <v>1480</v>
      </c>
      <c r="L6662" t="s">
        <v>1244</v>
      </c>
      <c r="M6662">
        <v>1841</v>
      </c>
      <c r="N6662" t="s">
        <v>144</v>
      </c>
      <c r="O6662" t="s">
        <v>7348</v>
      </c>
      <c r="P6662" t="s">
        <v>42</v>
      </c>
      <c r="Q6662" t="s">
        <v>64</v>
      </c>
      <c r="R6662" t="s">
        <v>7349</v>
      </c>
      <c r="S6662">
        <v>39.659999999999997</v>
      </c>
      <c r="T6662" s="3"/>
    </row>
    <row r="6663" spans="1:20" x14ac:dyDescent="0.3">
      <c r="A6663">
        <v>6662</v>
      </c>
      <c r="B6663" t="s">
        <v>9018</v>
      </c>
      <c r="C6663">
        <f t="shared" si="104"/>
        <v>33</v>
      </c>
      <c r="D6663" s="1">
        <v>42590</v>
      </c>
      <c r="E6663" s="1">
        <v>42592</v>
      </c>
      <c r="F6663" t="s">
        <v>19</v>
      </c>
      <c r="G6663" t="s">
        <v>5199</v>
      </c>
      <c r="H6663" t="s">
        <v>5200</v>
      </c>
      <c r="I6663" t="s">
        <v>22</v>
      </c>
      <c r="J6663" t="s">
        <v>23</v>
      </c>
      <c r="K6663" t="s">
        <v>1480</v>
      </c>
      <c r="L6663" t="s">
        <v>1244</v>
      </c>
      <c r="M6663">
        <v>1841</v>
      </c>
      <c r="N6663" t="s">
        <v>144</v>
      </c>
      <c r="O6663" t="s">
        <v>4187</v>
      </c>
      <c r="P6663" t="s">
        <v>42</v>
      </c>
      <c r="Q6663" t="s">
        <v>74</v>
      </c>
      <c r="R6663" t="s">
        <v>4188</v>
      </c>
      <c r="S6663">
        <v>113.92</v>
      </c>
      <c r="T6663" s="3"/>
    </row>
    <row r="6664" spans="1:20" x14ac:dyDescent="0.3">
      <c r="A6664">
        <v>6663</v>
      </c>
      <c r="B6664" t="s">
        <v>9018</v>
      </c>
      <c r="C6664">
        <f t="shared" si="104"/>
        <v>33</v>
      </c>
      <c r="D6664" s="1">
        <v>42590</v>
      </c>
      <c r="E6664" s="1">
        <v>42592</v>
      </c>
      <c r="F6664" t="s">
        <v>19</v>
      </c>
      <c r="G6664" t="s">
        <v>5199</v>
      </c>
      <c r="H6664" t="s">
        <v>5200</v>
      </c>
      <c r="I6664" t="s">
        <v>22</v>
      </c>
      <c r="J6664" t="s">
        <v>23</v>
      </c>
      <c r="K6664" t="s">
        <v>1480</v>
      </c>
      <c r="L6664" t="s">
        <v>1244</v>
      </c>
      <c r="M6664">
        <v>1841</v>
      </c>
      <c r="N6664" t="s">
        <v>144</v>
      </c>
      <c r="O6664" t="s">
        <v>4999</v>
      </c>
      <c r="P6664" t="s">
        <v>42</v>
      </c>
      <c r="Q6664" t="s">
        <v>71</v>
      </c>
      <c r="R6664" t="s">
        <v>5000</v>
      </c>
      <c r="S6664">
        <v>447.86</v>
      </c>
      <c r="T6664" s="3"/>
    </row>
    <row r="6665" spans="1:20" x14ac:dyDescent="0.3">
      <c r="A6665">
        <v>6664</v>
      </c>
      <c r="B6665" t="s">
        <v>9019</v>
      </c>
      <c r="C6665">
        <f t="shared" si="104"/>
        <v>43</v>
      </c>
      <c r="D6665" s="1">
        <v>43399</v>
      </c>
      <c r="E6665" s="1">
        <v>43405</v>
      </c>
      <c r="F6665" t="s">
        <v>46</v>
      </c>
      <c r="G6665" t="s">
        <v>1893</v>
      </c>
      <c r="H6665" t="s">
        <v>1894</v>
      </c>
      <c r="I6665" t="s">
        <v>22</v>
      </c>
      <c r="J6665" t="s">
        <v>23</v>
      </c>
      <c r="K6665" t="s">
        <v>2981</v>
      </c>
      <c r="L6665" t="s">
        <v>315</v>
      </c>
      <c r="M6665">
        <v>23464</v>
      </c>
      <c r="N6665" t="s">
        <v>26</v>
      </c>
      <c r="O6665" t="s">
        <v>2806</v>
      </c>
      <c r="P6665" t="s">
        <v>28</v>
      </c>
      <c r="Q6665" t="s">
        <v>52</v>
      </c>
      <c r="R6665" t="s">
        <v>2807</v>
      </c>
      <c r="S6665">
        <v>356.85</v>
      </c>
      <c r="T6665" s="3"/>
    </row>
    <row r="6666" spans="1:20" x14ac:dyDescent="0.3">
      <c r="A6666">
        <v>6665</v>
      </c>
      <c r="B6666" t="s">
        <v>9019</v>
      </c>
      <c r="C6666">
        <f t="shared" si="104"/>
        <v>43</v>
      </c>
      <c r="D6666" s="1">
        <v>43399</v>
      </c>
      <c r="E6666" s="1">
        <v>43405</v>
      </c>
      <c r="F6666" t="s">
        <v>46</v>
      </c>
      <c r="G6666" t="s">
        <v>1893</v>
      </c>
      <c r="H6666" t="s">
        <v>1894</v>
      </c>
      <c r="I6666" t="s">
        <v>22</v>
      </c>
      <c r="J6666" t="s">
        <v>23</v>
      </c>
      <c r="K6666" t="s">
        <v>2981</v>
      </c>
      <c r="L6666" t="s">
        <v>315</v>
      </c>
      <c r="M6666">
        <v>23464</v>
      </c>
      <c r="N6666" t="s">
        <v>26</v>
      </c>
      <c r="O6666" t="s">
        <v>3294</v>
      </c>
      <c r="P6666" t="s">
        <v>42</v>
      </c>
      <c r="Q6666" t="s">
        <v>169</v>
      </c>
      <c r="R6666" t="s">
        <v>3295</v>
      </c>
      <c r="S6666">
        <v>251.58</v>
      </c>
      <c r="T6666" s="3"/>
    </row>
    <row r="6667" spans="1:20" x14ac:dyDescent="0.3">
      <c r="A6667">
        <v>6666</v>
      </c>
      <c r="B6667" t="s">
        <v>9020</v>
      </c>
      <c r="C6667">
        <f t="shared" si="104"/>
        <v>28</v>
      </c>
      <c r="D6667" s="1">
        <v>42930</v>
      </c>
      <c r="E6667" s="1">
        <v>42934</v>
      </c>
      <c r="F6667" t="s">
        <v>19</v>
      </c>
      <c r="G6667" t="s">
        <v>3022</v>
      </c>
      <c r="H6667" t="s">
        <v>3023</v>
      </c>
      <c r="I6667" t="s">
        <v>22</v>
      </c>
      <c r="J6667" t="s">
        <v>23</v>
      </c>
      <c r="K6667" t="s">
        <v>3931</v>
      </c>
      <c r="L6667" t="s">
        <v>100</v>
      </c>
      <c r="M6667">
        <v>75061</v>
      </c>
      <c r="N6667" t="s">
        <v>101</v>
      </c>
      <c r="O6667" t="s">
        <v>8540</v>
      </c>
      <c r="P6667" t="s">
        <v>42</v>
      </c>
      <c r="Q6667" t="s">
        <v>86</v>
      </c>
      <c r="R6667" t="s">
        <v>8541</v>
      </c>
      <c r="S6667">
        <v>219.84</v>
      </c>
      <c r="T6667" s="3"/>
    </row>
    <row r="6668" spans="1:20" x14ac:dyDescent="0.3">
      <c r="A6668">
        <v>6667</v>
      </c>
      <c r="B6668" t="s">
        <v>9021</v>
      </c>
      <c r="C6668">
        <f t="shared" si="104"/>
        <v>19</v>
      </c>
      <c r="D6668" s="1">
        <v>43232</v>
      </c>
      <c r="E6668" s="1">
        <v>43234</v>
      </c>
      <c r="F6668" t="s">
        <v>19</v>
      </c>
      <c r="G6668" t="s">
        <v>1907</v>
      </c>
      <c r="H6668" t="s">
        <v>1908</v>
      </c>
      <c r="I6668" t="s">
        <v>22</v>
      </c>
      <c r="J6668" t="s">
        <v>23</v>
      </c>
      <c r="K6668" t="s">
        <v>3941</v>
      </c>
      <c r="L6668" t="s">
        <v>786</v>
      </c>
      <c r="M6668">
        <v>8360</v>
      </c>
      <c r="N6668" t="s">
        <v>144</v>
      </c>
      <c r="O6668" t="s">
        <v>7658</v>
      </c>
      <c r="P6668" t="s">
        <v>28</v>
      </c>
      <c r="Q6668" t="s">
        <v>61</v>
      </c>
      <c r="R6668" t="s">
        <v>7659</v>
      </c>
      <c r="S6668">
        <v>42.85</v>
      </c>
      <c r="T6668" s="3"/>
    </row>
    <row r="6669" spans="1:20" x14ac:dyDescent="0.3">
      <c r="A6669">
        <v>6668</v>
      </c>
      <c r="B6669" t="s">
        <v>9021</v>
      </c>
      <c r="C6669">
        <f t="shared" si="104"/>
        <v>19</v>
      </c>
      <c r="D6669" s="1">
        <v>43232</v>
      </c>
      <c r="E6669" s="1">
        <v>43234</v>
      </c>
      <c r="F6669" t="s">
        <v>19</v>
      </c>
      <c r="G6669" t="s">
        <v>1907</v>
      </c>
      <c r="H6669" t="s">
        <v>1908</v>
      </c>
      <c r="I6669" t="s">
        <v>22</v>
      </c>
      <c r="J6669" t="s">
        <v>23</v>
      </c>
      <c r="K6669" t="s">
        <v>3941</v>
      </c>
      <c r="L6669" t="s">
        <v>786</v>
      </c>
      <c r="M6669">
        <v>8360</v>
      </c>
      <c r="N6669" t="s">
        <v>144</v>
      </c>
      <c r="O6669" t="s">
        <v>2502</v>
      </c>
      <c r="P6669" t="s">
        <v>42</v>
      </c>
      <c r="Q6669" t="s">
        <v>43</v>
      </c>
      <c r="R6669" t="s">
        <v>2503</v>
      </c>
      <c r="S6669">
        <v>6.16</v>
      </c>
      <c r="T6669" s="3"/>
    </row>
    <row r="6670" spans="1:20" x14ac:dyDescent="0.3">
      <c r="A6670">
        <v>6669</v>
      </c>
      <c r="B6670" t="s">
        <v>9021</v>
      </c>
      <c r="C6670">
        <f t="shared" si="104"/>
        <v>19</v>
      </c>
      <c r="D6670" s="1">
        <v>43232</v>
      </c>
      <c r="E6670" s="1">
        <v>43234</v>
      </c>
      <c r="F6670" t="s">
        <v>19</v>
      </c>
      <c r="G6670" t="s">
        <v>1907</v>
      </c>
      <c r="H6670" t="s">
        <v>1908</v>
      </c>
      <c r="I6670" t="s">
        <v>22</v>
      </c>
      <c r="J6670" t="s">
        <v>23</v>
      </c>
      <c r="K6670" t="s">
        <v>3941</v>
      </c>
      <c r="L6670" t="s">
        <v>786</v>
      </c>
      <c r="M6670">
        <v>8360</v>
      </c>
      <c r="N6670" t="s">
        <v>144</v>
      </c>
      <c r="O6670" t="s">
        <v>8577</v>
      </c>
      <c r="P6670" t="s">
        <v>42</v>
      </c>
      <c r="Q6670" t="s">
        <v>575</v>
      </c>
      <c r="R6670" t="s">
        <v>8578</v>
      </c>
      <c r="S6670">
        <v>17</v>
      </c>
      <c r="T6670" s="3"/>
    </row>
    <row r="6671" spans="1:20" x14ac:dyDescent="0.3">
      <c r="A6671">
        <v>6670</v>
      </c>
      <c r="B6671" t="s">
        <v>9021</v>
      </c>
      <c r="C6671">
        <f t="shared" si="104"/>
        <v>19</v>
      </c>
      <c r="D6671" s="1">
        <v>43232</v>
      </c>
      <c r="E6671" s="1">
        <v>43234</v>
      </c>
      <c r="F6671" t="s">
        <v>19</v>
      </c>
      <c r="G6671" t="s">
        <v>1907</v>
      </c>
      <c r="H6671" t="s">
        <v>1908</v>
      </c>
      <c r="I6671" t="s">
        <v>22</v>
      </c>
      <c r="J6671" t="s">
        <v>23</v>
      </c>
      <c r="K6671" t="s">
        <v>3941</v>
      </c>
      <c r="L6671" t="s">
        <v>786</v>
      </c>
      <c r="M6671">
        <v>8360</v>
      </c>
      <c r="N6671" t="s">
        <v>144</v>
      </c>
      <c r="O6671" t="s">
        <v>6821</v>
      </c>
      <c r="P6671" t="s">
        <v>67</v>
      </c>
      <c r="Q6671" t="s">
        <v>157</v>
      </c>
      <c r="R6671" t="s">
        <v>6822</v>
      </c>
      <c r="S6671">
        <v>87.4</v>
      </c>
      <c r="T6671" s="3"/>
    </row>
    <row r="6672" spans="1:20" x14ac:dyDescent="0.3">
      <c r="A6672">
        <v>6671</v>
      </c>
      <c r="B6672" t="s">
        <v>9022</v>
      </c>
      <c r="C6672">
        <f t="shared" si="104"/>
        <v>21</v>
      </c>
      <c r="D6672" s="1">
        <v>43245</v>
      </c>
      <c r="E6672" s="1">
        <v>43249</v>
      </c>
      <c r="F6672" t="s">
        <v>46</v>
      </c>
      <c r="G6672" t="s">
        <v>3508</v>
      </c>
      <c r="H6672" t="s">
        <v>3509</v>
      </c>
      <c r="I6672" t="s">
        <v>98</v>
      </c>
      <c r="J6672" t="s">
        <v>23</v>
      </c>
      <c r="K6672" t="s">
        <v>493</v>
      </c>
      <c r="L6672" t="s">
        <v>1271</v>
      </c>
      <c r="M6672">
        <v>31907</v>
      </c>
      <c r="N6672" t="s">
        <v>26</v>
      </c>
      <c r="O6672" t="s">
        <v>2048</v>
      </c>
      <c r="P6672" t="s">
        <v>42</v>
      </c>
      <c r="Q6672" t="s">
        <v>71</v>
      </c>
      <c r="R6672" t="s">
        <v>2049</v>
      </c>
      <c r="S6672">
        <v>29.84</v>
      </c>
      <c r="T6672" s="3"/>
    </row>
    <row r="6673" spans="1:20" x14ac:dyDescent="0.3">
      <c r="A6673">
        <v>6672</v>
      </c>
      <c r="B6673" t="s">
        <v>9023</v>
      </c>
      <c r="C6673">
        <f t="shared" si="104"/>
        <v>35</v>
      </c>
      <c r="D6673" s="1">
        <v>42239</v>
      </c>
      <c r="E6673" s="1">
        <v>42243</v>
      </c>
      <c r="F6673" t="s">
        <v>19</v>
      </c>
      <c r="G6673" t="s">
        <v>4348</v>
      </c>
      <c r="H6673" t="s">
        <v>4349</v>
      </c>
      <c r="I6673" t="s">
        <v>37</v>
      </c>
      <c r="J6673" t="s">
        <v>23</v>
      </c>
      <c r="K6673" t="s">
        <v>38</v>
      </c>
      <c r="L6673" t="s">
        <v>39</v>
      </c>
      <c r="M6673">
        <v>90032</v>
      </c>
      <c r="N6673" t="s">
        <v>40</v>
      </c>
      <c r="O6673" t="s">
        <v>2260</v>
      </c>
      <c r="P6673" t="s">
        <v>42</v>
      </c>
      <c r="Q6673" t="s">
        <v>71</v>
      </c>
      <c r="R6673" t="s">
        <v>2261</v>
      </c>
      <c r="S6673">
        <v>49.567999999999998</v>
      </c>
      <c r="T6673" s="3"/>
    </row>
    <row r="6674" spans="1:20" x14ac:dyDescent="0.3">
      <c r="A6674">
        <v>6673</v>
      </c>
      <c r="B6674" t="s">
        <v>9024</v>
      </c>
      <c r="C6674">
        <f t="shared" si="104"/>
        <v>38</v>
      </c>
      <c r="D6674" s="1">
        <v>42624</v>
      </c>
      <c r="E6674" s="1">
        <v>42629</v>
      </c>
      <c r="F6674" t="s">
        <v>46</v>
      </c>
      <c r="G6674" t="s">
        <v>978</v>
      </c>
      <c r="H6674" t="s">
        <v>979</v>
      </c>
      <c r="I6674" t="s">
        <v>37</v>
      </c>
      <c r="J6674" t="s">
        <v>23</v>
      </c>
      <c r="K6674" t="s">
        <v>946</v>
      </c>
      <c r="L6674" t="s">
        <v>39</v>
      </c>
      <c r="M6674">
        <v>92024</v>
      </c>
      <c r="N6674" t="s">
        <v>40</v>
      </c>
      <c r="O6674" t="s">
        <v>486</v>
      </c>
      <c r="P6674" t="s">
        <v>42</v>
      </c>
      <c r="Q6674" t="s">
        <v>64</v>
      </c>
      <c r="R6674" t="s">
        <v>487</v>
      </c>
      <c r="S6674">
        <v>265.86</v>
      </c>
      <c r="T6674" s="3"/>
    </row>
    <row r="6675" spans="1:20" x14ac:dyDescent="0.3">
      <c r="A6675">
        <v>6674</v>
      </c>
      <c r="B6675" t="s">
        <v>9025</v>
      </c>
      <c r="C6675">
        <f t="shared" si="104"/>
        <v>37</v>
      </c>
      <c r="D6675" s="1">
        <v>42618</v>
      </c>
      <c r="E6675" s="1">
        <v>42625</v>
      </c>
      <c r="F6675" t="s">
        <v>46</v>
      </c>
      <c r="G6675" t="s">
        <v>617</v>
      </c>
      <c r="H6675" t="s">
        <v>618</v>
      </c>
      <c r="I6675" t="s">
        <v>98</v>
      </c>
      <c r="J6675" t="s">
        <v>23</v>
      </c>
      <c r="K6675" t="s">
        <v>4715</v>
      </c>
      <c r="L6675" t="s">
        <v>315</v>
      </c>
      <c r="M6675">
        <v>22901</v>
      </c>
      <c r="N6675" t="s">
        <v>26</v>
      </c>
      <c r="O6675" t="s">
        <v>9026</v>
      </c>
      <c r="P6675" t="s">
        <v>28</v>
      </c>
      <c r="Q6675" t="s">
        <v>61</v>
      </c>
      <c r="R6675" t="s">
        <v>9027</v>
      </c>
      <c r="S6675">
        <v>67.959999999999994</v>
      </c>
      <c r="T6675" s="3"/>
    </row>
    <row r="6676" spans="1:20" x14ac:dyDescent="0.3">
      <c r="A6676">
        <v>6675</v>
      </c>
      <c r="B6676" t="s">
        <v>9028</v>
      </c>
      <c r="C6676">
        <f t="shared" si="104"/>
        <v>48</v>
      </c>
      <c r="D6676" s="1">
        <v>42695</v>
      </c>
      <c r="E6676" s="1">
        <v>42697</v>
      </c>
      <c r="F6676" t="s">
        <v>19</v>
      </c>
      <c r="G6676" t="s">
        <v>5982</v>
      </c>
      <c r="H6676" t="s">
        <v>5983</v>
      </c>
      <c r="I6676" t="s">
        <v>22</v>
      </c>
      <c r="J6676" t="s">
        <v>23</v>
      </c>
      <c r="K6676" t="s">
        <v>1480</v>
      </c>
      <c r="L6676" t="s">
        <v>250</v>
      </c>
      <c r="M6676">
        <v>46226</v>
      </c>
      <c r="N6676" t="s">
        <v>101</v>
      </c>
      <c r="O6676" t="s">
        <v>3324</v>
      </c>
      <c r="P6676" t="s">
        <v>42</v>
      </c>
      <c r="Q6676" t="s">
        <v>64</v>
      </c>
      <c r="R6676" t="s">
        <v>3325</v>
      </c>
      <c r="S6676">
        <v>10.92</v>
      </c>
      <c r="T6676" s="3"/>
    </row>
    <row r="6677" spans="1:20" x14ac:dyDescent="0.3">
      <c r="A6677">
        <v>6676</v>
      </c>
      <c r="B6677" t="s">
        <v>9028</v>
      </c>
      <c r="C6677">
        <f t="shared" si="104"/>
        <v>48</v>
      </c>
      <c r="D6677" s="1">
        <v>42695</v>
      </c>
      <c r="E6677" s="1">
        <v>42697</v>
      </c>
      <c r="F6677" t="s">
        <v>19</v>
      </c>
      <c r="G6677" t="s">
        <v>5982</v>
      </c>
      <c r="H6677" t="s">
        <v>5983</v>
      </c>
      <c r="I6677" t="s">
        <v>22</v>
      </c>
      <c r="J6677" t="s">
        <v>23</v>
      </c>
      <c r="K6677" t="s">
        <v>1480</v>
      </c>
      <c r="L6677" t="s">
        <v>250</v>
      </c>
      <c r="M6677">
        <v>46226</v>
      </c>
      <c r="N6677" t="s">
        <v>101</v>
      </c>
      <c r="O6677" t="s">
        <v>9029</v>
      </c>
      <c r="P6677" t="s">
        <v>67</v>
      </c>
      <c r="Q6677" t="s">
        <v>680</v>
      </c>
      <c r="R6677" t="s">
        <v>9030</v>
      </c>
      <c r="S6677">
        <v>83.9</v>
      </c>
      <c r="T6677" s="3"/>
    </row>
    <row r="6678" spans="1:20" x14ac:dyDescent="0.3">
      <c r="A6678">
        <v>6677</v>
      </c>
      <c r="B6678" t="s">
        <v>9028</v>
      </c>
      <c r="C6678">
        <f t="shared" si="104"/>
        <v>48</v>
      </c>
      <c r="D6678" s="1">
        <v>42695</v>
      </c>
      <c r="E6678" s="1">
        <v>42697</v>
      </c>
      <c r="F6678" t="s">
        <v>19</v>
      </c>
      <c r="G6678" t="s">
        <v>5982</v>
      </c>
      <c r="H6678" t="s">
        <v>5983</v>
      </c>
      <c r="I6678" t="s">
        <v>22</v>
      </c>
      <c r="J6678" t="s">
        <v>23</v>
      </c>
      <c r="K6678" t="s">
        <v>1480</v>
      </c>
      <c r="L6678" t="s">
        <v>250</v>
      </c>
      <c r="M6678">
        <v>46226</v>
      </c>
      <c r="N6678" t="s">
        <v>101</v>
      </c>
      <c r="O6678" t="s">
        <v>7638</v>
      </c>
      <c r="P6678" t="s">
        <v>42</v>
      </c>
      <c r="Q6678" t="s">
        <v>74</v>
      </c>
      <c r="R6678" t="s">
        <v>7639</v>
      </c>
      <c r="S6678">
        <v>19.75</v>
      </c>
      <c r="T6678" s="3"/>
    </row>
    <row r="6679" spans="1:20" x14ac:dyDescent="0.3">
      <c r="A6679">
        <v>6678</v>
      </c>
      <c r="B6679" t="s">
        <v>9028</v>
      </c>
      <c r="C6679">
        <f t="shared" si="104"/>
        <v>48</v>
      </c>
      <c r="D6679" s="1">
        <v>42695</v>
      </c>
      <c r="E6679" s="1">
        <v>42697</v>
      </c>
      <c r="F6679" t="s">
        <v>19</v>
      </c>
      <c r="G6679" t="s">
        <v>5982</v>
      </c>
      <c r="H6679" t="s">
        <v>5983</v>
      </c>
      <c r="I6679" t="s">
        <v>22</v>
      </c>
      <c r="J6679" t="s">
        <v>23</v>
      </c>
      <c r="K6679" t="s">
        <v>1480</v>
      </c>
      <c r="L6679" t="s">
        <v>250</v>
      </c>
      <c r="M6679">
        <v>46226</v>
      </c>
      <c r="N6679" t="s">
        <v>101</v>
      </c>
      <c r="O6679" t="s">
        <v>6691</v>
      </c>
      <c r="P6679" t="s">
        <v>67</v>
      </c>
      <c r="Q6679" t="s">
        <v>157</v>
      </c>
      <c r="R6679" t="s">
        <v>6692</v>
      </c>
      <c r="S6679">
        <v>393.54</v>
      </c>
      <c r="T6679" s="3"/>
    </row>
    <row r="6680" spans="1:20" x14ac:dyDescent="0.3">
      <c r="A6680">
        <v>6679</v>
      </c>
      <c r="B6680" t="s">
        <v>9031</v>
      </c>
      <c r="C6680">
        <f t="shared" si="104"/>
        <v>41</v>
      </c>
      <c r="D6680" s="1">
        <v>42287</v>
      </c>
      <c r="E6680" s="1">
        <v>42291</v>
      </c>
      <c r="F6680" t="s">
        <v>46</v>
      </c>
      <c r="G6680" t="s">
        <v>1498</v>
      </c>
      <c r="H6680" t="s">
        <v>1499</v>
      </c>
      <c r="I6680" t="s">
        <v>98</v>
      </c>
      <c r="J6680" t="s">
        <v>23</v>
      </c>
      <c r="K6680" t="s">
        <v>540</v>
      </c>
      <c r="L6680" t="s">
        <v>306</v>
      </c>
      <c r="M6680">
        <v>85023</v>
      </c>
      <c r="N6680" t="s">
        <v>40</v>
      </c>
      <c r="O6680" t="s">
        <v>3510</v>
      </c>
      <c r="P6680" t="s">
        <v>28</v>
      </c>
      <c r="Q6680" t="s">
        <v>61</v>
      </c>
      <c r="R6680" t="s">
        <v>3511</v>
      </c>
      <c r="S6680">
        <v>46.872</v>
      </c>
      <c r="T6680" s="3"/>
    </row>
    <row r="6681" spans="1:20" x14ac:dyDescent="0.3">
      <c r="A6681">
        <v>6680</v>
      </c>
      <c r="B6681" t="s">
        <v>9032</v>
      </c>
      <c r="C6681">
        <f t="shared" si="104"/>
        <v>36</v>
      </c>
      <c r="D6681" s="1">
        <v>43345</v>
      </c>
      <c r="E6681" s="1">
        <v>43350</v>
      </c>
      <c r="F6681" t="s">
        <v>19</v>
      </c>
      <c r="G6681" t="s">
        <v>270</v>
      </c>
      <c r="H6681" t="s">
        <v>271</v>
      </c>
      <c r="I6681" t="s">
        <v>22</v>
      </c>
      <c r="J6681" t="s">
        <v>23</v>
      </c>
      <c r="K6681" t="s">
        <v>4613</v>
      </c>
      <c r="L6681" t="s">
        <v>745</v>
      </c>
      <c r="M6681">
        <v>6450</v>
      </c>
      <c r="N6681" t="s">
        <v>144</v>
      </c>
      <c r="O6681" t="s">
        <v>1483</v>
      </c>
      <c r="P6681" t="s">
        <v>42</v>
      </c>
      <c r="Q6681" t="s">
        <v>55</v>
      </c>
      <c r="R6681" t="s">
        <v>1484</v>
      </c>
      <c r="S6681">
        <v>10.9</v>
      </c>
      <c r="T6681" s="3"/>
    </row>
    <row r="6682" spans="1:20" x14ac:dyDescent="0.3">
      <c r="A6682">
        <v>6681</v>
      </c>
      <c r="B6682" t="s">
        <v>9032</v>
      </c>
      <c r="C6682">
        <f t="shared" si="104"/>
        <v>36</v>
      </c>
      <c r="D6682" s="1">
        <v>43345</v>
      </c>
      <c r="E6682" s="1">
        <v>43350</v>
      </c>
      <c r="F6682" t="s">
        <v>19</v>
      </c>
      <c r="G6682" t="s">
        <v>270</v>
      </c>
      <c r="H6682" t="s">
        <v>271</v>
      </c>
      <c r="I6682" t="s">
        <v>22</v>
      </c>
      <c r="J6682" t="s">
        <v>23</v>
      </c>
      <c r="K6682" t="s">
        <v>4613</v>
      </c>
      <c r="L6682" t="s">
        <v>745</v>
      </c>
      <c r="M6682">
        <v>6450</v>
      </c>
      <c r="N6682" t="s">
        <v>144</v>
      </c>
      <c r="O6682" t="s">
        <v>1451</v>
      </c>
      <c r="P6682" t="s">
        <v>42</v>
      </c>
      <c r="Q6682" t="s">
        <v>86</v>
      </c>
      <c r="R6682" t="s">
        <v>1452</v>
      </c>
      <c r="S6682">
        <v>79.92</v>
      </c>
      <c r="T6682" s="3"/>
    </row>
    <row r="6683" spans="1:20" x14ac:dyDescent="0.3">
      <c r="A6683">
        <v>6682</v>
      </c>
      <c r="B6683" t="s">
        <v>9032</v>
      </c>
      <c r="C6683">
        <f t="shared" si="104"/>
        <v>36</v>
      </c>
      <c r="D6683" s="1">
        <v>43345</v>
      </c>
      <c r="E6683" s="1">
        <v>43350</v>
      </c>
      <c r="F6683" t="s">
        <v>19</v>
      </c>
      <c r="G6683" t="s">
        <v>270</v>
      </c>
      <c r="H6683" t="s">
        <v>271</v>
      </c>
      <c r="I6683" t="s">
        <v>22</v>
      </c>
      <c r="J6683" t="s">
        <v>23</v>
      </c>
      <c r="K6683" t="s">
        <v>4613</v>
      </c>
      <c r="L6683" t="s">
        <v>745</v>
      </c>
      <c r="M6683">
        <v>6450</v>
      </c>
      <c r="N6683" t="s">
        <v>144</v>
      </c>
      <c r="O6683" t="s">
        <v>7159</v>
      </c>
      <c r="P6683" t="s">
        <v>42</v>
      </c>
      <c r="Q6683" t="s">
        <v>86</v>
      </c>
      <c r="R6683" t="s">
        <v>7160</v>
      </c>
      <c r="S6683">
        <v>146.82</v>
      </c>
      <c r="T6683" s="3"/>
    </row>
    <row r="6684" spans="1:20" x14ac:dyDescent="0.3">
      <c r="A6684">
        <v>6683</v>
      </c>
      <c r="B6684" t="s">
        <v>9033</v>
      </c>
      <c r="C6684">
        <f t="shared" si="104"/>
        <v>1</v>
      </c>
      <c r="D6684" s="1">
        <v>43101</v>
      </c>
      <c r="E6684" s="1">
        <v>43102</v>
      </c>
      <c r="F6684" t="s">
        <v>184</v>
      </c>
      <c r="G6684" t="s">
        <v>4212</v>
      </c>
      <c r="H6684" t="s">
        <v>4213</v>
      </c>
      <c r="I6684" t="s">
        <v>98</v>
      </c>
      <c r="J6684" t="s">
        <v>23</v>
      </c>
      <c r="K6684" t="s">
        <v>609</v>
      </c>
      <c r="L6684" t="s">
        <v>110</v>
      </c>
      <c r="M6684">
        <v>53132</v>
      </c>
      <c r="N6684" t="s">
        <v>101</v>
      </c>
      <c r="O6684" t="s">
        <v>2939</v>
      </c>
      <c r="P6684" t="s">
        <v>42</v>
      </c>
      <c r="Q6684" t="s">
        <v>71</v>
      </c>
      <c r="R6684" t="s">
        <v>2940</v>
      </c>
      <c r="S6684">
        <v>3.6</v>
      </c>
      <c r="T6684" s="3"/>
    </row>
    <row r="6685" spans="1:20" x14ac:dyDescent="0.3">
      <c r="A6685">
        <v>6684</v>
      </c>
      <c r="B6685" t="s">
        <v>9034</v>
      </c>
      <c r="C6685">
        <f t="shared" si="104"/>
        <v>45</v>
      </c>
      <c r="D6685" s="1">
        <v>42313</v>
      </c>
      <c r="E6685" s="1">
        <v>42318</v>
      </c>
      <c r="F6685" t="s">
        <v>46</v>
      </c>
      <c r="G6685" t="s">
        <v>3053</v>
      </c>
      <c r="H6685" t="s">
        <v>3054</v>
      </c>
      <c r="I6685" t="s">
        <v>98</v>
      </c>
      <c r="J6685" t="s">
        <v>23</v>
      </c>
      <c r="K6685" t="s">
        <v>38</v>
      </c>
      <c r="L6685" t="s">
        <v>39</v>
      </c>
      <c r="M6685">
        <v>90008</v>
      </c>
      <c r="N6685" t="s">
        <v>40</v>
      </c>
      <c r="O6685" t="s">
        <v>6595</v>
      </c>
      <c r="P6685" t="s">
        <v>28</v>
      </c>
      <c r="Q6685" t="s">
        <v>61</v>
      </c>
      <c r="R6685" t="s">
        <v>6596</v>
      </c>
      <c r="S6685">
        <v>20.04</v>
      </c>
      <c r="T6685" s="3"/>
    </row>
    <row r="6686" spans="1:20" x14ac:dyDescent="0.3">
      <c r="A6686">
        <v>6685</v>
      </c>
      <c r="B6686" t="s">
        <v>9035</v>
      </c>
      <c r="C6686">
        <f t="shared" si="104"/>
        <v>51</v>
      </c>
      <c r="D6686" s="1">
        <v>42721</v>
      </c>
      <c r="E6686" s="1">
        <v>42726</v>
      </c>
      <c r="F6686" t="s">
        <v>46</v>
      </c>
      <c r="G6686" t="s">
        <v>4175</v>
      </c>
      <c r="H6686" t="s">
        <v>4176</v>
      </c>
      <c r="I6686" t="s">
        <v>22</v>
      </c>
      <c r="J6686" t="s">
        <v>23</v>
      </c>
      <c r="K6686" t="s">
        <v>534</v>
      </c>
      <c r="L6686" t="s">
        <v>207</v>
      </c>
      <c r="M6686">
        <v>61701</v>
      </c>
      <c r="N6686" t="s">
        <v>101</v>
      </c>
      <c r="O6686" t="s">
        <v>3515</v>
      </c>
      <c r="P6686" t="s">
        <v>42</v>
      </c>
      <c r="Q6686" t="s">
        <v>55</v>
      </c>
      <c r="R6686" t="s">
        <v>3516</v>
      </c>
      <c r="S6686">
        <v>180.01599999999999</v>
      </c>
      <c r="T6686" s="3"/>
    </row>
    <row r="6687" spans="1:20" x14ac:dyDescent="0.3">
      <c r="A6687">
        <v>6686</v>
      </c>
      <c r="B6687" t="s">
        <v>9035</v>
      </c>
      <c r="C6687">
        <f t="shared" si="104"/>
        <v>51</v>
      </c>
      <c r="D6687" s="1">
        <v>42721</v>
      </c>
      <c r="E6687" s="1">
        <v>42726</v>
      </c>
      <c r="F6687" t="s">
        <v>46</v>
      </c>
      <c r="G6687" t="s">
        <v>4175</v>
      </c>
      <c r="H6687" t="s">
        <v>4176</v>
      </c>
      <c r="I6687" t="s">
        <v>22</v>
      </c>
      <c r="J6687" t="s">
        <v>23</v>
      </c>
      <c r="K6687" t="s">
        <v>534</v>
      </c>
      <c r="L6687" t="s">
        <v>207</v>
      </c>
      <c r="M6687">
        <v>61701</v>
      </c>
      <c r="N6687" t="s">
        <v>101</v>
      </c>
      <c r="O6687" t="s">
        <v>2679</v>
      </c>
      <c r="P6687" t="s">
        <v>28</v>
      </c>
      <c r="Q6687" t="s">
        <v>61</v>
      </c>
      <c r="R6687" t="s">
        <v>2680</v>
      </c>
      <c r="S6687">
        <v>41.552</v>
      </c>
      <c r="T6687" s="3"/>
    </row>
    <row r="6688" spans="1:20" x14ac:dyDescent="0.3">
      <c r="A6688">
        <v>6687</v>
      </c>
      <c r="B6688" t="s">
        <v>9035</v>
      </c>
      <c r="C6688">
        <f t="shared" si="104"/>
        <v>51</v>
      </c>
      <c r="D6688" s="1">
        <v>42721</v>
      </c>
      <c r="E6688" s="1">
        <v>42726</v>
      </c>
      <c r="F6688" t="s">
        <v>46</v>
      </c>
      <c r="G6688" t="s">
        <v>4175</v>
      </c>
      <c r="H6688" t="s">
        <v>4176</v>
      </c>
      <c r="I6688" t="s">
        <v>22</v>
      </c>
      <c r="J6688" t="s">
        <v>23</v>
      </c>
      <c r="K6688" t="s">
        <v>534</v>
      </c>
      <c r="L6688" t="s">
        <v>207</v>
      </c>
      <c r="M6688">
        <v>61701</v>
      </c>
      <c r="N6688" t="s">
        <v>101</v>
      </c>
      <c r="O6688" t="s">
        <v>3721</v>
      </c>
      <c r="P6688" t="s">
        <v>42</v>
      </c>
      <c r="Q6688" t="s">
        <v>64</v>
      </c>
      <c r="R6688" t="s">
        <v>3722</v>
      </c>
      <c r="S6688">
        <v>13.12</v>
      </c>
      <c r="T6688" s="3"/>
    </row>
    <row r="6689" spans="1:20" x14ac:dyDescent="0.3">
      <c r="A6689">
        <v>6688</v>
      </c>
      <c r="B6689" t="s">
        <v>9036</v>
      </c>
      <c r="C6689">
        <f t="shared" si="104"/>
        <v>20</v>
      </c>
      <c r="D6689" s="1">
        <v>42504</v>
      </c>
      <c r="E6689" s="1">
        <v>42511</v>
      </c>
      <c r="F6689" t="s">
        <v>46</v>
      </c>
      <c r="G6689" t="s">
        <v>5797</v>
      </c>
      <c r="H6689" t="s">
        <v>5798</v>
      </c>
      <c r="I6689" t="s">
        <v>22</v>
      </c>
      <c r="J6689" t="s">
        <v>23</v>
      </c>
      <c r="K6689" t="s">
        <v>38</v>
      </c>
      <c r="L6689" t="s">
        <v>39</v>
      </c>
      <c r="M6689">
        <v>90032</v>
      </c>
      <c r="N6689" t="s">
        <v>40</v>
      </c>
      <c r="O6689" t="s">
        <v>5603</v>
      </c>
      <c r="P6689" t="s">
        <v>42</v>
      </c>
      <c r="Q6689" t="s">
        <v>55</v>
      </c>
      <c r="R6689" t="s">
        <v>5604</v>
      </c>
      <c r="S6689">
        <v>1117.92</v>
      </c>
      <c r="T6689" s="3"/>
    </row>
    <row r="6690" spans="1:20" x14ac:dyDescent="0.3">
      <c r="A6690">
        <v>6689</v>
      </c>
      <c r="B6690" t="s">
        <v>9037</v>
      </c>
      <c r="C6690">
        <f t="shared" si="104"/>
        <v>10</v>
      </c>
      <c r="D6690" s="1">
        <v>43169</v>
      </c>
      <c r="E6690" s="1">
        <v>43174</v>
      </c>
      <c r="F6690" t="s">
        <v>19</v>
      </c>
      <c r="G6690" t="s">
        <v>6486</v>
      </c>
      <c r="H6690" t="s">
        <v>6487</v>
      </c>
      <c r="I6690" t="s">
        <v>37</v>
      </c>
      <c r="J6690" t="s">
        <v>23</v>
      </c>
      <c r="K6690" t="s">
        <v>123</v>
      </c>
      <c r="L6690" t="s">
        <v>39</v>
      </c>
      <c r="M6690">
        <v>94109</v>
      </c>
      <c r="N6690" t="s">
        <v>40</v>
      </c>
      <c r="O6690" t="s">
        <v>4520</v>
      </c>
      <c r="P6690" t="s">
        <v>67</v>
      </c>
      <c r="Q6690" t="s">
        <v>157</v>
      </c>
      <c r="R6690" t="s">
        <v>4521</v>
      </c>
      <c r="S6690">
        <v>111.96</v>
      </c>
      <c r="T6690" s="3"/>
    </row>
    <row r="6691" spans="1:20" x14ac:dyDescent="0.3">
      <c r="A6691">
        <v>6690</v>
      </c>
      <c r="B6691" t="s">
        <v>9038</v>
      </c>
      <c r="C6691">
        <f t="shared" si="104"/>
        <v>49</v>
      </c>
      <c r="D6691" s="1">
        <v>43436</v>
      </c>
      <c r="E6691" s="1">
        <v>43443</v>
      </c>
      <c r="F6691" t="s">
        <v>46</v>
      </c>
      <c r="G6691" t="s">
        <v>4517</v>
      </c>
      <c r="H6691" t="s">
        <v>4518</v>
      </c>
      <c r="I6691" t="s">
        <v>37</v>
      </c>
      <c r="J6691" t="s">
        <v>23</v>
      </c>
      <c r="K6691" t="s">
        <v>180</v>
      </c>
      <c r="L6691" t="s">
        <v>100</v>
      </c>
      <c r="M6691">
        <v>77095</v>
      </c>
      <c r="N6691" t="s">
        <v>101</v>
      </c>
      <c r="O6691" t="s">
        <v>5210</v>
      </c>
      <c r="P6691" t="s">
        <v>42</v>
      </c>
      <c r="Q6691" t="s">
        <v>64</v>
      </c>
      <c r="R6691" t="s">
        <v>5211</v>
      </c>
      <c r="S6691">
        <v>12.16</v>
      </c>
      <c r="T6691" s="3"/>
    </row>
    <row r="6692" spans="1:20" x14ac:dyDescent="0.3">
      <c r="A6692">
        <v>6691</v>
      </c>
      <c r="B6692" t="s">
        <v>9039</v>
      </c>
      <c r="C6692">
        <f t="shared" si="104"/>
        <v>31</v>
      </c>
      <c r="D6692" s="1">
        <v>43312</v>
      </c>
      <c r="E6692" s="1">
        <v>43317</v>
      </c>
      <c r="F6692" t="s">
        <v>46</v>
      </c>
      <c r="G6692" t="s">
        <v>5588</v>
      </c>
      <c r="H6692" t="s">
        <v>5589</v>
      </c>
      <c r="I6692" t="s">
        <v>37</v>
      </c>
      <c r="J6692" t="s">
        <v>23</v>
      </c>
      <c r="K6692" t="s">
        <v>2550</v>
      </c>
      <c r="L6692" t="s">
        <v>110</v>
      </c>
      <c r="M6692">
        <v>53209</v>
      </c>
      <c r="N6692" t="s">
        <v>101</v>
      </c>
      <c r="O6692" t="s">
        <v>970</v>
      </c>
      <c r="P6692" t="s">
        <v>42</v>
      </c>
      <c r="Q6692" t="s">
        <v>71</v>
      </c>
      <c r="R6692" t="s">
        <v>971</v>
      </c>
      <c r="S6692">
        <v>17.52</v>
      </c>
      <c r="T6692" s="3"/>
    </row>
    <row r="6693" spans="1:20" x14ac:dyDescent="0.3">
      <c r="A6693">
        <v>6692</v>
      </c>
      <c r="B6693" t="s">
        <v>9039</v>
      </c>
      <c r="C6693">
        <f t="shared" si="104"/>
        <v>31</v>
      </c>
      <c r="D6693" s="1">
        <v>43312</v>
      </c>
      <c r="E6693" s="1">
        <v>43317</v>
      </c>
      <c r="F6693" t="s">
        <v>46</v>
      </c>
      <c r="G6693" t="s">
        <v>5588</v>
      </c>
      <c r="H6693" t="s">
        <v>5589</v>
      </c>
      <c r="I6693" t="s">
        <v>37</v>
      </c>
      <c r="J6693" t="s">
        <v>23</v>
      </c>
      <c r="K6693" t="s">
        <v>2550</v>
      </c>
      <c r="L6693" t="s">
        <v>110</v>
      </c>
      <c r="M6693">
        <v>53209</v>
      </c>
      <c r="N6693" t="s">
        <v>101</v>
      </c>
      <c r="O6693" t="s">
        <v>1593</v>
      </c>
      <c r="P6693" t="s">
        <v>42</v>
      </c>
      <c r="Q6693" t="s">
        <v>74</v>
      </c>
      <c r="R6693" t="s">
        <v>1594</v>
      </c>
      <c r="S6693">
        <v>155.88</v>
      </c>
      <c r="T6693" s="3"/>
    </row>
    <row r="6694" spans="1:20" x14ac:dyDescent="0.3">
      <c r="A6694">
        <v>6693</v>
      </c>
      <c r="B6694" t="s">
        <v>9040</v>
      </c>
      <c r="C6694">
        <f t="shared" si="104"/>
        <v>32</v>
      </c>
      <c r="D6694" s="1">
        <v>43323</v>
      </c>
      <c r="E6694" s="1">
        <v>43325</v>
      </c>
      <c r="F6694" t="s">
        <v>19</v>
      </c>
      <c r="G6694" t="s">
        <v>5997</v>
      </c>
      <c r="H6694" t="s">
        <v>5998</v>
      </c>
      <c r="I6694" t="s">
        <v>98</v>
      </c>
      <c r="J6694" t="s">
        <v>23</v>
      </c>
      <c r="K6694" t="s">
        <v>6083</v>
      </c>
      <c r="L6694" t="s">
        <v>734</v>
      </c>
      <c r="M6694">
        <v>70601</v>
      </c>
      <c r="N6694" t="s">
        <v>26</v>
      </c>
      <c r="O6694" t="s">
        <v>5378</v>
      </c>
      <c r="P6694" t="s">
        <v>42</v>
      </c>
      <c r="Q6694" t="s">
        <v>71</v>
      </c>
      <c r="R6694" t="s">
        <v>5379</v>
      </c>
      <c r="S6694">
        <v>477.51</v>
      </c>
      <c r="T6694" s="3"/>
    </row>
    <row r="6695" spans="1:20" x14ac:dyDescent="0.3">
      <c r="A6695">
        <v>6694</v>
      </c>
      <c r="B6695" t="s">
        <v>9041</v>
      </c>
      <c r="C6695">
        <f t="shared" si="104"/>
        <v>40</v>
      </c>
      <c r="D6695" s="1">
        <v>43373</v>
      </c>
      <c r="E6695" s="1">
        <v>43375</v>
      </c>
      <c r="F6695" t="s">
        <v>19</v>
      </c>
      <c r="G6695" t="s">
        <v>6455</v>
      </c>
      <c r="H6695" t="s">
        <v>6456</v>
      </c>
      <c r="I6695" t="s">
        <v>22</v>
      </c>
      <c r="J6695" t="s">
        <v>23</v>
      </c>
      <c r="K6695" t="s">
        <v>4497</v>
      </c>
      <c r="L6695" t="s">
        <v>2738</v>
      </c>
      <c r="M6695">
        <v>21215</v>
      </c>
      <c r="N6695" t="s">
        <v>144</v>
      </c>
      <c r="O6695" t="s">
        <v>5781</v>
      </c>
      <c r="P6695" t="s">
        <v>42</v>
      </c>
      <c r="Q6695" t="s">
        <v>86</v>
      </c>
      <c r="R6695" t="s">
        <v>5782</v>
      </c>
      <c r="S6695">
        <v>164.88</v>
      </c>
      <c r="T6695" s="3"/>
    </row>
    <row r="6696" spans="1:20" x14ac:dyDescent="0.3">
      <c r="A6696">
        <v>6695</v>
      </c>
      <c r="B6696" t="s">
        <v>9042</v>
      </c>
      <c r="C6696">
        <f t="shared" si="104"/>
        <v>34</v>
      </c>
      <c r="D6696" s="1">
        <v>42973</v>
      </c>
      <c r="E6696" s="1">
        <v>42977</v>
      </c>
      <c r="F6696" t="s">
        <v>46</v>
      </c>
      <c r="G6696" t="s">
        <v>8930</v>
      </c>
      <c r="H6696" t="s">
        <v>8931</v>
      </c>
      <c r="I6696" t="s">
        <v>98</v>
      </c>
      <c r="J6696" t="s">
        <v>23</v>
      </c>
      <c r="K6696" t="s">
        <v>609</v>
      </c>
      <c r="L6696" t="s">
        <v>110</v>
      </c>
      <c r="M6696">
        <v>53132</v>
      </c>
      <c r="N6696" t="s">
        <v>101</v>
      </c>
      <c r="O6696" t="s">
        <v>4388</v>
      </c>
      <c r="P6696" t="s">
        <v>67</v>
      </c>
      <c r="Q6696" t="s">
        <v>157</v>
      </c>
      <c r="R6696" t="s">
        <v>4389</v>
      </c>
      <c r="S6696">
        <v>47.97</v>
      </c>
      <c r="T6696" s="3"/>
    </row>
    <row r="6697" spans="1:20" x14ac:dyDescent="0.3">
      <c r="A6697">
        <v>6696</v>
      </c>
      <c r="B6697" t="s">
        <v>9043</v>
      </c>
      <c r="C6697">
        <f t="shared" si="104"/>
        <v>48</v>
      </c>
      <c r="D6697" s="1">
        <v>43071</v>
      </c>
      <c r="E6697" s="1">
        <v>43076</v>
      </c>
      <c r="F6697" t="s">
        <v>46</v>
      </c>
      <c r="G6697" t="s">
        <v>3696</v>
      </c>
      <c r="H6697" t="s">
        <v>3697</v>
      </c>
      <c r="I6697" t="s">
        <v>22</v>
      </c>
      <c r="J6697" t="s">
        <v>23</v>
      </c>
      <c r="K6697" t="s">
        <v>262</v>
      </c>
      <c r="L6697" t="s">
        <v>263</v>
      </c>
      <c r="M6697">
        <v>10024</v>
      </c>
      <c r="N6697" t="s">
        <v>144</v>
      </c>
      <c r="O6697" t="s">
        <v>6993</v>
      </c>
      <c r="P6697" t="s">
        <v>42</v>
      </c>
      <c r="Q6697" t="s">
        <v>71</v>
      </c>
      <c r="R6697" t="s">
        <v>6994</v>
      </c>
      <c r="S6697">
        <v>415.17599999999999</v>
      </c>
      <c r="T6697" s="3"/>
    </row>
    <row r="6698" spans="1:20" x14ac:dyDescent="0.3">
      <c r="A6698">
        <v>6697</v>
      </c>
      <c r="B6698" t="s">
        <v>9043</v>
      </c>
      <c r="C6698">
        <f t="shared" si="104"/>
        <v>48</v>
      </c>
      <c r="D6698" s="1">
        <v>43071</v>
      </c>
      <c r="E6698" s="1">
        <v>43076</v>
      </c>
      <c r="F6698" t="s">
        <v>46</v>
      </c>
      <c r="G6698" t="s">
        <v>3696</v>
      </c>
      <c r="H6698" t="s">
        <v>3697</v>
      </c>
      <c r="I6698" t="s">
        <v>22</v>
      </c>
      <c r="J6698" t="s">
        <v>23</v>
      </c>
      <c r="K6698" t="s">
        <v>262</v>
      </c>
      <c r="L6698" t="s">
        <v>263</v>
      </c>
      <c r="M6698">
        <v>10024</v>
      </c>
      <c r="N6698" t="s">
        <v>144</v>
      </c>
      <c r="O6698" t="s">
        <v>3526</v>
      </c>
      <c r="P6698" t="s">
        <v>42</v>
      </c>
      <c r="Q6698" t="s">
        <v>71</v>
      </c>
      <c r="R6698" t="s">
        <v>3527</v>
      </c>
      <c r="S6698">
        <v>35.231999999999999</v>
      </c>
      <c r="T6698" s="3"/>
    </row>
    <row r="6699" spans="1:20" x14ac:dyDescent="0.3">
      <c r="A6699">
        <v>6698</v>
      </c>
      <c r="B6699" t="s">
        <v>9043</v>
      </c>
      <c r="C6699">
        <f t="shared" si="104"/>
        <v>48</v>
      </c>
      <c r="D6699" s="1">
        <v>43071</v>
      </c>
      <c r="E6699" s="1">
        <v>43076</v>
      </c>
      <c r="F6699" t="s">
        <v>46</v>
      </c>
      <c r="G6699" t="s">
        <v>3696</v>
      </c>
      <c r="H6699" t="s">
        <v>3697</v>
      </c>
      <c r="I6699" t="s">
        <v>22</v>
      </c>
      <c r="J6699" t="s">
        <v>23</v>
      </c>
      <c r="K6699" t="s">
        <v>262</v>
      </c>
      <c r="L6699" t="s">
        <v>263</v>
      </c>
      <c r="M6699">
        <v>10024</v>
      </c>
      <c r="N6699" t="s">
        <v>144</v>
      </c>
      <c r="O6699" t="s">
        <v>5781</v>
      </c>
      <c r="P6699" t="s">
        <v>42</v>
      </c>
      <c r="Q6699" t="s">
        <v>86</v>
      </c>
      <c r="R6699" t="s">
        <v>5782</v>
      </c>
      <c r="S6699">
        <v>54.96</v>
      </c>
      <c r="T6699" s="3"/>
    </row>
    <row r="6700" spans="1:20" x14ac:dyDescent="0.3">
      <c r="A6700">
        <v>6699</v>
      </c>
      <c r="B6700" t="s">
        <v>9044</v>
      </c>
      <c r="C6700">
        <f t="shared" si="104"/>
        <v>29</v>
      </c>
      <c r="D6700" s="1">
        <v>43302</v>
      </c>
      <c r="E6700" s="1">
        <v>43306</v>
      </c>
      <c r="F6700" t="s">
        <v>46</v>
      </c>
      <c r="G6700" t="s">
        <v>4353</v>
      </c>
      <c r="H6700" t="s">
        <v>4354</v>
      </c>
      <c r="I6700" t="s">
        <v>22</v>
      </c>
      <c r="J6700" t="s">
        <v>23</v>
      </c>
      <c r="K6700" t="s">
        <v>946</v>
      </c>
      <c r="L6700" t="s">
        <v>39</v>
      </c>
      <c r="M6700">
        <v>92024</v>
      </c>
      <c r="N6700" t="s">
        <v>40</v>
      </c>
      <c r="O6700" t="s">
        <v>9045</v>
      </c>
      <c r="P6700" t="s">
        <v>42</v>
      </c>
      <c r="Q6700" t="s">
        <v>86</v>
      </c>
      <c r="R6700" t="s">
        <v>9046</v>
      </c>
      <c r="S6700">
        <v>16.34</v>
      </c>
      <c r="T6700" s="3"/>
    </row>
    <row r="6701" spans="1:20" x14ac:dyDescent="0.3">
      <c r="A6701">
        <v>6700</v>
      </c>
      <c r="B6701" t="s">
        <v>9044</v>
      </c>
      <c r="C6701">
        <f t="shared" si="104"/>
        <v>29</v>
      </c>
      <c r="D6701" s="1">
        <v>43302</v>
      </c>
      <c r="E6701" s="1">
        <v>43306</v>
      </c>
      <c r="F6701" t="s">
        <v>46</v>
      </c>
      <c r="G6701" t="s">
        <v>4353</v>
      </c>
      <c r="H6701" t="s">
        <v>4354</v>
      </c>
      <c r="I6701" t="s">
        <v>22</v>
      </c>
      <c r="J6701" t="s">
        <v>23</v>
      </c>
      <c r="K6701" t="s">
        <v>946</v>
      </c>
      <c r="L6701" t="s">
        <v>39</v>
      </c>
      <c r="M6701">
        <v>92024</v>
      </c>
      <c r="N6701" t="s">
        <v>40</v>
      </c>
      <c r="O6701" t="s">
        <v>4624</v>
      </c>
      <c r="P6701" t="s">
        <v>28</v>
      </c>
      <c r="Q6701" t="s">
        <v>32</v>
      </c>
      <c r="R6701" t="s">
        <v>4625</v>
      </c>
      <c r="S6701">
        <v>225.29599999999999</v>
      </c>
      <c r="T6701" s="3"/>
    </row>
    <row r="6702" spans="1:20" x14ac:dyDescent="0.3">
      <c r="A6702">
        <v>6701</v>
      </c>
      <c r="B6702" t="s">
        <v>9044</v>
      </c>
      <c r="C6702">
        <f t="shared" si="104"/>
        <v>29</v>
      </c>
      <c r="D6702" s="1">
        <v>43302</v>
      </c>
      <c r="E6702" s="1">
        <v>43306</v>
      </c>
      <c r="F6702" t="s">
        <v>46</v>
      </c>
      <c r="G6702" t="s">
        <v>4353</v>
      </c>
      <c r="H6702" t="s">
        <v>4354</v>
      </c>
      <c r="I6702" t="s">
        <v>22</v>
      </c>
      <c r="J6702" t="s">
        <v>23</v>
      </c>
      <c r="K6702" t="s">
        <v>946</v>
      </c>
      <c r="L6702" t="s">
        <v>39</v>
      </c>
      <c r="M6702">
        <v>92024</v>
      </c>
      <c r="N6702" t="s">
        <v>40</v>
      </c>
      <c r="O6702" t="s">
        <v>1198</v>
      </c>
      <c r="P6702" t="s">
        <v>42</v>
      </c>
      <c r="Q6702" t="s">
        <v>71</v>
      </c>
      <c r="R6702" t="s">
        <v>1199</v>
      </c>
      <c r="S6702">
        <v>50.351999999999997</v>
      </c>
      <c r="T6702" s="3"/>
    </row>
    <row r="6703" spans="1:20" x14ac:dyDescent="0.3">
      <c r="A6703">
        <v>6702</v>
      </c>
      <c r="B6703" t="s">
        <v>9047</v>
      </c>
      <c r="C6703">
        <f t="shared" si="104"/>
        <v>21</v>
      </c>
      <c r="D6703" s="1">
        <v>42510</v>
      </c>
      <c r="E6703" s="1">
        <v>42514</v>
      </c>
      <c r="F6703" t="s">
        <v>46</v>
      </c>
      <c r="G6703" t="s">
        <v>4148</v>
      </c>
      <c r="H6703" t="s">
        <v>4149</v>
      </c>
      <c r="I6703" t="s">
        <v>22</v>
      </c>
      <c r="J6703" t="s">
        <v>23</v>
      </c>
      <c r="K6703" t="s">
        <v>9006</v>
      </c>
      <c r="L6703" t="s">
        <v>84</v>
      </c>
      <c r="M6703">
        <v>27893</v>
      </c>
      <c r="N6703" t="s">
        <v>26</v>
      </c>
      <c r="O6703" t="s">
        <v>4627</v>
      </c>
      <c r="P6703" t="s">
        <v>28</v>
      </c>
      <c r="Q6703" t="s">
        <v>61</v>
      </c>
      <c r="R6703" t="s">
        <v>4628</v>
      </c>
      <c r="S6703">
        <v>163.136</v>
      </c>
      <c r="T6703" s="3"/>
    </row>
    <row r="6704" spans="1:20" x14ac:dyDescent="0.3">
      <c r="A6704">
        <v>6703</v>
      </c>
      <c r="B6704" t="s">
        <v>9047</v>
      </c>
      <c r="C6704">
        <f t="shared" si="104"/>
        <v>21</v>
      </c>
      <c r="D6704" s="1">
        <v>42510</v>
      </c>
      <c r="E6704" s="1">
        <v>42514</v>
      </c>
      <c r="F6704" t="s">
        <v>46</v>
      </c>
      <c r="G6704" t="s">
        <v>4148</v>
      </c>
      <c r="H6704" t="s">
        <v>4149</v>
      </c>
      <c r="I6704" t="s">
        <v>22</v>
      </c>
      <c r="J6704" t="s">
        <v>23</v>
      </c>
      <c r="K6704" t="s">
        <v>9006</v>
      </c>
      <c r="L6704" t="s">
        <v>84</v>
      </c>
      <c r="M6704">
        <v>27893</v>
      </c>
      <c r="N6704" t="s">
        <v>26</v>
      </c>
      <c r="O6704" t="s">
        <v>3429</v>
      </c>
      <c r="P6704" t="s">
        <v>42</v>
      </c>
      <c r="Q6704" t="s">
        <v>71</v>
      </c>
      <c r="R6704" t="s">
        <v>3430</v>
      </c>
      <c r="S6704">
        <v>6.4080000000000004</v>
      </c>
      <c r="T6704" s="3"/>
    </row>
    <row r="6705" spans="1:20" x14ac:dyDescent="0.3">
      <c r="A6705">
        <v>6704</v>
      </c>
      <c r="B6705" t="s">
        <v>9048</v>
      </c>
      <c r="C6705">
        <f t="shared" si="104"/>
        <v>26</v>
      </c>
      <c r="D6705" s="1">
        <v>42544</v>
      </c>
      <c r="E6705" s="1">
        <v>42549</v>
      </c>
      <c r="F6705" t="s">
        <v>46</v>
      </c>
      <c r="G6705" t="s">
        <v>3263</v>
      </c>
      <c r="H6705" t="s">
        <v>3264</v>
      </c>
      <c r="I6705" t="s">
        <v>22</v>
      </c>
      <c r="J6705" t="s">
        <v>23</v>
      </c>
      <c r="K6705" t="s">
        <v>1172</v>
      </c>
      <c r="L6705" t="s">
        <v>39</v>
      </c>
      <c r="M6705">
        <v>90805</v>
      </c>
      <c r="N6705" t="s">
        <v>40</v>
      </c>
      <c r="O6705" t="s">
        <v>4969</v>
      </c>
      <c r="P6705" t="s">
        <v>67</v>
      </c>
      <c r="Q6705" t="s">
        <v>68</v>
      </c>
      <c r="R6705" t="s">
        <v>4970</v>
      </c>
      <c r="S6705">
        <v>217.584</v>
      </c>
      <c r="T6705" s="3"/>
    </row>
    <row r="6706" spans="1:20" x14ac:dyDescent="0.3">
      <c r="A6706">
        <v>6705</v>
      </c>
      <c r="B6706" t="s">
        <v>9048</v>
      </c>
      <c r="C6706">
        <f t="shared" si="104"/>
        <v>26</v>
      </c>
      <c r="D6706" s="1">
        <v>42544</v>
      </c>
      <c r="E6706" s="1">
        <v>42549</v>
      </c>
      <c r="F6706" t="s">
        <v>46</v>
      </c>
      <c r="G6706" t="s">
        <v>3263</v>
      </c>
      <c r="H6706" t="s">
        <v>3264</v>
      </c>
      <c r="I6706" t="s">
        <v>22</v>
      </c>
      <c r="J6706" t="s">
        <v>23</v>
      </c>
      <c r="K6706" t="s">
        <v>1172</v>
      </c>
      <c r="L6706" t="s">
        <v>39</v>
      </c>
      <c r="M6706">
        <v>90805</v>
      </c>
      <c r="N6706" t="s">
        <v>40</v>
      </c>
      <c r="O6706" t="s">
        <v>3146</v>
      </c>
      <c r="P6706" t="s">
        <v>42</v>
      </c>
      <c r="Q6706" t="s">
        <v>265</v>
      </c>
      <c r="R6706" t="s">
        <v>3147</v>
      </c>
      <c r="S6706">
        <v>5.43</v>
      </c>
      <c r="T6706" s="3"/>
    </row>
    <row r="6707" spans="1:20" x14ac:dyDescent="0.3">
      <c r="A6707">
        <v>6706</v>
      </c>
      <c r="B6707" t="s">
        <v>9048</v>
      </c>
      <c r="C6707">
        <f t="shared" si="104"/>
        <v>26</v>
      </c>
      <c r="D6707" s="1">
        <v>42544</v>
      </c>
      <c r="E6707" s="1">
        <v>42549</v>
      </c>
      <c r="F6707" t="s">
        <v>46</v>
      </c>
      <c r="G6707" t="s">
        <v>3263</v>
      </c>
      <c r="H6707" t="s">
        <v>3264</v>
      </c>
      <c r="I6707" t="s">
        <v>22</v>
      </c>
      <c r="J6707" t="s">
        <v>23</v>
      </c>
      <c r="K6707" t="s">
        <v>1172</v>
      </c>
      <c r="L6707" t="s">
        <v>39</v>
      </c>
      <c r="M6707">
        <v>90805</v>
      </c>
      <c r="N6707" t="s">
        <v>40</v>
      </c>
      <c r="O6707" t="s">
        <v>690</v>
      </c>
      <c r="P6707" t="s">
        <v>67</v>
      </c>
      <c r="Q6707" t="s">
        <v>68</v>
      </c>
      <c r="R6707" t="s">
        <v>691</v>
      </c>
      <c r="S6707">
        <v>143.976</v>
      </c>
      <c r="T6707" s="3"/>
    </row>
    <row r="6708" spans="1:20" x14ac:dyDescent="0.3">
      <c r="A6708">
        <v>6707</v>
      </c>
      <c r="B6708" t="s">
        <v>9049</v>
      </c>
      <c r="C6708">
        <f t="shared" si="104"/>
        <v>37</v>
      </c>
      <c r="D6708" s="1">
        <v>42988</v>
      </c>
      <c r="E6708" s="1">
        <v>42993</v>
      </c>
      <c r="F6708" t="s">
        <v>46</v>
      </c>
      <c r="G6708" t="s">
        <v>2329</v>
      </c>
      <c r="H6708" t="s">
        <v>2330</v>
      </c>
      <c r="I6708" t="s">
        <v>37</v>
      </c>
      <c r="J6708" t="s">
        <v>23</v>
      </c>
      <c r="K6708" t="s">
        <v>49</v>
      </c>
      <c r="L6708" t="s">
        <v>50</v>
      </c>
      <c r="M6708">
        <v>33311</v>
      </c>
      <c r="N6708" t="s">
        <v>26</v>
      </c>
      <c r="O6708" t="s">
        <v>3567</v>
      </c>
      <c r="P6708" t="s">
        <v>67</v>
      </c>
      <c r="Q6708" t="s">
        <v>68</v>
      </c>
      <c r="R6708" t="s">
        <v>3568</v>
      </c>
      <c r="S6708">
        <v>519.67999999999995</v>
      </c>
      <c r="T6708" s="3"/>
    </row>
    <row r="6709" spans="1:20" x14ac:dyDescent="0.3">
      <c r="A6709">
        <v>6708</v>
      </c>
      <c r="B6709" t="s">
        <v>9050</v>
      </c>
      <c r="C6709">
        <f t="shared" si="104"/>
        <v>16</v>
      </c>
      <c r="D6709" s="1">
        <v>42107</v>
      </c>
      <c r="E6709" s="1">
        <v>42112</v>
      </c>
      <c r="F6709" t="s">
        <v>46</v>
      </c>
      <c r="G6709" t="s">
        <v>3441</v>
      </c>
      <c r="H6709" t="s">
        <v>3442</v>
      </c>
      <c r="I6709" t="s">
        <v>98</v>
      </c>
      <c r="J6709" t="s">
        <v>23</v>
      </c>
      <c r="K6709" t="s">
        <v>4497</v>
      </c>
      <c r="L6709" t="s">
        <v>2738</v>
      </c>
      <c r="M6709">
        <v>21215</v>
      </c>
      <c r="N6709" t="s">
        <v>144</v>
      </c>
      <c r="O6709" t="s">
        <v>9051</v>
      </c>
      <c r="P6709" t="s">
        <v>42</v>
      </c>
      <c r="Q6709" t="s">
        <v>43</v>
      </c>
      <c r="R6709" t="s">
        <v>9052</v>
      </c>
      <c r="S6709">
        <v>7.83</v>
      </c>
      <c r="T6709" s="3"/>
    </row>
    <row r="6710" spans="1:20" x14ac:dyDescent="0.3">
      <c r="A6710">
        <v>6709</v>
      </c>
      <c r="B6710" t="s">
        <v>9053</v>
      </c>
      <c r="C6710">
        <f t="shared" si="104"/>
        <v>47</v>
      </c>
      <c r="D6710" s="1">
        <v>42688</v>
      </c>
      <c r="E6710" s="1">
        <v>42693</v>
      </c>
      <c r="F6710" t="s">
        <v>46</v>
      </c>
      <c r="G6710" t="s">
        <v>445</v>
      </c>
      <c r="H6710" t="s">
        <v>446</v>
      </c>
      <c r="I6710" t="s">
        <v>22</v>
      </c>
      <c r="J6710" t="s">
        <v>23</v>
      </c>
      <c r="K6710" t="s">
        <v>9054</v>
      </c>
      <c r="L6710" t="s">
        <v>665</v>
      </c>
      <c r="M6710">
        <v>87124</v>
      </c>
      <c r="N6710" t="s">
        <v>40</v>
      </c>
      <c r="O6710" t="s">
        <v>684</v>
      </c>
      <c r="P6710" t="s">
        <v>28</v>
      </c>
      <c r="Q6710" t="s">
        <v>32</v>
      </c>
      <c r="R6710" t="s">
        <v>685</v>
      </c>
      <c r="S6710">
        <v>883.84</v>
      </c>
      <c r="T6710" s="3"/>
    </row>
    <row r="6711" spans="1:20" x14ac:dyDescent="0.3">
      <c r="A6711">
        <v>6710</v>
      </c>
      <c r="B6711" t="s">
        <v>9053</v>
      </c>
      <c r="C6711">
        <f t="shared" si="104"/>
        <v>47</v>
      </c>
      <c r="D6711" s="1">
        <v>42688</v>
      </c>
      <c r="E6711" s="1">
        <v>42693</v>
      </c>
      <c r="F6711" t="s">
        <v>46</v>
      </c>
      <c r="G6711" t="s">
        <v>445</v>
      </c>
      <c r="H6711" t="s">
        <v>446</v>
      </c>
      <c r="I6711" t="s">
        <v>22</v>
      </c>
      <c r="J6711" t="s">
        <v>23</v>
      </c>
      <c r="K6711" t="s">
        <v>9054</v>
      </c>
      <c r="L6711" t="s">
        <v>665</v>
      </c>
      <c r="M6711">
        <v>87124</v>
      </c>
      <c r="N6711" t="s">
        <v>40</v>
      </c>
      <c r="O6711" t="s">
        <v>1083</v>
      </c>
      <c r="P6711" t="s">
        <v>28</v>
      </c>
      <c r="Q6711" t="s">
        <v>32</v>
      </c>
      <c r="R6711" t="s">
        <v>1084</v>
      </c>
      <c r="S6711">
        <v>230.352</v>
      </c>
      <c r="T6711" s="3"/>
    </row>
    <row r="6712" spans="1:20" x14ac:dyDescent="0.3">
      <c r="A6712">
        <v>6711</v>
      </c>
      <c r="B6712" t="s">
        <v>9055</v>
      </c>
      <c r="C6712">
        <f t="shared" si="104"/>
        <v>49</v>
      </c>
      <c r="D6712" s="1">
        <v>43078</v>
      </c>
      <c r="E6712" s="1">
        <v>43081</v>
      </c>
      <c r="F6712" t="s">
        <v>184</v>
      </c>
      <c r="G6712" t="s">
        <v>625</v>
      </c>
      <c r="H6712" t="s">
        <v>626</v>
      </c>
      <c r="I6712" t="s">
        <v>37</v>
      </c>
      <c r="J6712" t="s">
        <v>23</v>
      </c>
      <c r="K6712" t="s">
        <v>5030</v>
      </c>
      <c r="L6712" t="s">
        <v>39</v>
      </c>
      <c r="M6712">
        <v>95207</v>
      </c>
      <c r="N6712" t="s">
        <v>40</v>
      </c>
      <c r="O6712" t="s">
        <v>4647</v>
      </c>
      <c r="P6712" t="s">
        <v>42</v>
      </c>
      <c r="Q6712" t="s">
        <v>71</v>
      </c>
      <c r="R6712" t="s">
        <v>4648</v>
      </c>
      <c r="S6712">
        <v>273.92</v>
      </c>
      <c r="T6712" s="3"/>
    </row>
    <row r="6713" spans="1:20" x14ac:dyDescent="0.3">
      <c r="A6713">
        <v>6712</v>
      </c>
      <c r="B6713" t="s">
        <v>9056</v>
      </c>
      <c r="C6713">
        <f t="shared" si="104"/>
        <v>33</v>
      </c>
      <c r="D6713" s="1">
        <v>43330</v>
      </c>
      <c r="E6713" s="1">
        <v>43333</v>
      </c>
      <c r="F6713" t="s">
        <v>19</v>
      </c>
      <c r="G6713" t="s">
        <v>2542</v>
      </c>
      <c r="H6713" t="s">
        <v>2543</v>
      </c>
      <c r="I6713" t="s">
        <v>22</v>
      </c>
      <c r="J6713" t="s">
        <v>23</v>
      </c>
      <c r="K6713" t="s">
        <v>493</v>
      </c>
      <c r="L6713" t="s">
        <v>494</v>
      </c>
      <c r="M6713">
        <v>43229</v>
      </c>
      <c r="N6713" t="s">
        <v>144</v>
      </c>
      <c r="O6713" t="s">
        <v>4058</v>
      </c>
      <c r="P6713" t="s">
        <v>42</v>
      </c>
      <c r="Q6713" t="s">
        <v>64</v>
      </c>
      <c r="R6713" t="s">
        <v>4059</v>
      </c>
      <c r="S6713">
        <v>9.9120000000000008</v>
      </c>
      <c r="T6713" s="3"/>
    </row>
    <row r="6714" spans="1:20" x14ac:dyDescent="0.3">
      <c r="A6714">
        <v>6713</v>
      </c>
      <c r="B6714" t="s">
        <v>9057</v>
      </c>
      <c r="C6714">
        <f t="shared" si="104"/>
        <v>50</v>
      </c>
      <c r="D6714" s="1">
        <v>43448</v>
      </c>
      <c r="E6714" s="1">
        <v>43448</v>
      </c>
      <c r="F6714" t="s">
        <v>1289</v>
      </c>
      <c r="G6714" t="s">
        <v>640</v>
      </c>
      <c r="H6714" t="s">
        <v>641</v>
      </c>
      <c r="I6714" t="s">
        <v>22</v>
      </c>
      <c r="J6714" t="s">
        <v>23</v>
      </c>
      <c r="K6714" t="s">
        <v>4294</v>
      </c>
      <c r="L6714" t="s">
        <v>207</v>
      </c>
      <c r="M6714">
        <v>60076</v>
      </c>
      <c r="N6714" t="s">
        <v>101</v>
      </c>
      <c r="O6714" t="s">
        <v>5404</v>
      </c>
      <c r="P6714" t="s">
        <v>28</v>
      </c>
      <c r="Q6714" t="s">
        <v>61</v>
      </c>
      <c r="R6714" t="s">
        <v>5405</v>
      </c>
      <c r="S6714">
        <v>266.35199999999998</v>
      </c>
      <c r="T6714" s="3"/>
    </row>
    <row r="6715" spans="1:20" x14ac:dyDescent="0.3">
      <c r="A6715">
        <v>6714</v>
      </c>
      <c r="B6715" t="s">
        <v>9057</v>
      </c>
      <c r="C6715">
        <f t="shared" si="104"/>
        <v>50</v>
      </c>
      <c r="D6715" s="1">
        <v>43448</v>
      </c>
      <c r="E6715" s="1">
        <v>43448</v>
      </c>
      <c r="F6715" t="s">
        <v>1289</v>
      </c>
      <c r="G6715" t="s">
        <v>640</v>
      </c>
      <c r="H6715" t="s">
        <v>641</v>
      </c>
      <c r="I6715" t="s">
        <v>22</v>
      </c>
      <c r="J6715" t="s">
        <v>23</v>
      </c>
      <c r="K6715" t="s">
        <v>4294</v>
      </c>
      <c r="L6715" t="s">
        <v>207</v>
      </c>
      <c r="M6715">
        <v>60076</v>
      </c>
      <c r="N6715" t="s">
        <v>101</v>
      </c>
      <c r="O6715" t="s">
        <v>1081</v>
      </c>
      <c r="P6715" t="s">
        <v>28</v>
      </c>
      <c r="Q6715" t="s">
        <v>61</v>
      </c>
      <c r="R6715" t="s">
        <v>1082</v>
      </c>
      <c r="S6715">
        <v>56.328000000000003</v>
      </c>
      <c r="T6715" s="3"/>
    </row>
    <row r="6716" spans="1:20" x14ac:dyDescent="0.3">
      <c r="A6716">
        <v>6715</v>
      </c>
      <c r="B6716" t="s">
        <v>9057</v>
      </c>
      <c r="C6716">
        <f t="shared" si="104"/>
        <v>50</v>
      </c>
      <c r="D6716" s="1">
        <v>43448</v>
      </c>
      <c r="E6716" s="1">
        <v>43448</v>
      </c>
      <c r="F6716" t="s">
        <v>1289</v>
      </c>
      <c r="G6716" t="s">
        <v>640</v>
      </c>
      <c r="H6716" t="s">
        <v>641</v>
      </c>
      <c r="I6716" t="s">
        <v>22</v>
      </c>
      <c r="J6716" t="s">
        <v>23</v>
      </c>
      <c r="K6716" t="s">
        <v>4294</v>
      </c>
      <c r="L6716" t="s">
        <v>207</v>
      </c>
      <c r="M6716">
        <v>60076</v>
      </c>
      <c r="N6716" t="s">
        <v>101</v>
      </c>
      <c r="O6716" t="s">
        <v>3770</v>
      </c>
      <c r="P6716" t="s">
        <v>67</v>
      </c>
      <c r="Q6716" t="s">
        <v>157</v>
      </c>
      <c r="R6716" t="s">
        <v>3771</v>
      </c>
      <c r="S6716">
        <v>39.264000000000003</v>
      </c>
      <c r="T6716" s="3"/>
    </row>
    <row r="6717" spans="1:20" x14ac:dyDescent="0.3">
      <c r="A6717">
        <v>6716</v>
      </c>
      <c r="B6717" t="s">
        <v>9057</v>
      </c>
      <c r="C6717">
        <f t="shared" si="104"/>
        <v>50</v>
      </c>
      <c r="D6717" s="1">
        <v>43448</v>
      </c>
      <c r="E6717" s="1">
        <v>43448</v>
      </c>
      <c r="F6717" t="s">
        <v>1289</v>
      </c>
      <c r="G6717" t="s">
        <v>640</v>
      </c>
      <c r="H6717" t="s">
        <v>641</v>
      </c>
      <c r="I6717" t="s">
        <v>22</v>
      </c>
      <c r="J6717" t="s">
        <v>23</v>
      </c>
      <c r="K6717" t="s">
        <v>4294</v>
      </c>
      <c r="L6717" t="s">
        <v>207</v>
      </c>
      <c r="M6717">
        <v>60076</v>
      </c>
      <c r="N6717" t="s">
        <v>101</v>
      </c>
      <c r="O6717" t="s">
        <v>6850</v>
      </c>
      <c r="P6717" t="s">
        <v>42</v>
      </c>
      <c r="Q6717" t="s">
        <v>64</v>
      </c>
      <c r="R6717" t="s">
        <v>6851</v>
      </c>
      <c r="S6717">
        <v>95.231999999999999</v>
      </c>
      <c r="T6717" s="3"/>
    </row>
    <row r="6718" spans="1:20" x14ac:dyDescent="0.3">
      <c r="A6718">
        <v>6717</v>
      </c>
      <c r="B6718" t="s">
        <v>9058</v>
      </c>
      <c r="C6718">
        <f t="shared" si="104"/>
        <v>14</v>
      </c>
      <c r="D6718" s="1">
        <v>42833</v>
      </c>
      <c r="E6718" s="1">
        <v>42840</v>
      </c>
      <c r="F6718" t="s">
        <v>46</v>
      </c>
      <c r="G6718" t="s">
        <v>2311</v>
      </c>
      <c r="H6718" t="s">
        <v>2312</v>
      </c>
      <c r="I6718" t="s">
        <v>98</v>
      </c>
      <c r="J6718" t="s">
        <v>23</v>
      </c>
      <c r="K6718" t="s">
        <v>5770</v>
      </c>
      <c r="L6718" t="s">
        <v>1708</v>
      </c>
      <c r="M6718">
        <v>71901</v>
      </c>
      <c r="N6718" t="s">
        <v>26</v>
      </c>
      <c r="O6718" t="s">
        <v>2574</v>
      </c>
      <c r="P6718" t="s">
        <v>42</v>
      </c>
      <c r="Q6718" t="s">
        <v>265</v>
      </c>
      <c r="R6718" t="s">
        <v>2575</v>
      </c>
      <c r="S6718">
        <v>30</v>
      </c>
      <c r="T6718" s="3"/>
    </row>
    <row r="6719" spans="1:20" x14ac:dyDescent="0.3">
      <c r="A6719">
        <v>6718</v>
      </c>
      <c r="B6719" t="s">
        <v>9058</v>
      </c>
      <c r="C6719">
        <f t="shared" si="104"/>
        <v>14</v>
      </c>
      <c r="D6719" s="1">
        <v>42833</v>
      </c>
      <c r="E6719" s="1">
        <v>42840</v>
      </c>
      <c r="F6719" t="s">
        <v>46</v>
      </c>
      <c r="G6719" t="s">
        <v>2311</v>
      </c>
      <c r="H6719" t="s">
        <v>2312</v>
      </c>
      <c r="I6719" t="s">
        <v>98</v>
      </c>
      <c r="J6719" t="s">
        <v>23</v>
      </c>
      <c r="K6719" t="s">
        <v>5770</v>
      </c>
      <c r="L6719" t="s">
        <v>1708</v>
      </c>
      <c r="M6719">
        <v>71901</v>
      </c>
      <c r="N6719" t="s">
        <v>26</v>
      </c>
      <c r="O6719" t="s">
        <v>2128</v>
      </c>
      <c r="P6719" t="s">
        <v>42</v>
      </c>
      <c r="Q6719" t="s">
        <v>86</v>
      </c>
      <c r="R6719" t="s">
        <v>2129</v>
      </c>
      <c r="S6719">
        <v>25.92</v>
      </c>
      <c r="T6719" s="3"/>
    </row>
    <row r="6720" spans="1:20" x14ac:dyDescent="0.3">
      <c r="A6720">
        <v>6719</v>
      </c>
      <c r="B6720" t="s">
        <v>9058</v>
      </c>
      <c r="C6720">
        <f t="shared" si="104"/>
        <v>14</v>
      </c>
      <c r="D6720" s="1">
        <v>42833</v>
      </c>
      <c r="E6720" s="1">
        <v>42840</v>
      </c>
      <c r="F6720" t="s">
        <v>46</v>
      </c>
      <c r="G6720" t="s">
        <v>2311</v>
      </c>
      <c r="H6720" t="s">
        <v>2312</v>
      </c>
      <c r="I6720" t="s">
        <v>98</v>
      </c>
      <c r="J6720" t="s">
        <v>23</v>
      </c>
      <c r="K6720" t="s">
        <v>5770</v>
      </c>
      <c r="L6720" t="s">
        <v>1708</v>
      </c>
      <c r="M6720">
        <v>71901</v>
      </c>
      <c r="N6720" t="s">
        <v>26</v>
      </c>
      <c r="O6720" t="s">
        <v>3469</v>
      </c>
      <c r="P6720" t="s">
        <v>28</v>
      </c>
      <c r="Q6720" t="s">
        <v>61</v>
      </c>
      <c r="R6720" t="s">
        <v>3470</v>
      </c>
      <c r="S6720">
        <v>159.91999999999999</v>
      </c>
      <c r="T6720" s="3"/>
    </row>
    <row r="6721" spans="1:20" x14ac:dyDescent="0.3">
      <c r="A6721">
        <v>6720</v>
      </c>
      <c r="B6721" t="s">
        <v>9059</v>
      </c>
      <c r="C6721">
        <f t="shared" si="104"/>
        <v>50</v>
      </c>
      <c r="D6721" s="1">
        <v>43085</v>
      </c>
      <c r="E6721" s="1">
        <v>43088</v>
      </c>
      <c r="F6721" t="s">
        <v>184</v>
      </c>
      <c r="G6721" t="s">
        <v>140</v>
      </c>
      <c r="H6721" t="s">
        <v>141</v>
      </c>
      <c r="I6721" t="s">
        <v>22</v>
      </c>
      <c r="J6721" t="s">
        <v>23</v>
      </c>
      <c r="K6721" t="s">
        <v>9060</v>
      </c>
      <c r="L6721" t="s">
        <v>84</v>
      </c>
      <c r="M6721">
        <v>27534</v>
      </c>
      <c r="N6721" t="s">
        <v>26</v>
      </c>
      <c r="O6721" t="s">
        <v>3655</v>
      </c>
      <c r="P6721" t="s">
        <v>42</v>
      </c>
      <c r="Q6721" t="s">
        <v>74</v>
      </c>
      <c r="R6721" t="s">
        <v>3656</v>
      </c>
      <c r="S6721">
        <v>34.944000000000003</v>
      </c>
      <c r="T6721" s="3"/>
    </row>
    <row r="6722" spans="1:20" x14ac:dyDescent="0.3">
      <c r="A6722">
        <v>6721</v>
      </c>
      <c r="B6722" t="s">
        <v>9061</v>
      </c>
      <c r="C6722">
        <f t="shared" si="104"/>
        <v>38</v>
      </c>
      <c r="D6722" s="1">
        <v>43362</v>
      </c>
      <c r="E6722" s="1">
        <v>43367</v>
      </c>
      <c r="F6722" t="s">
        <v>46</v>
      </c>
      <c r="G6722" t="s">
        <v>2640</v>
      </c>
      <c r="H6722" t="s">
        <v>2641</v>
      </c>
      <c r="I6722" t="s">
        <v>37</v>
      </c>
      <c r="J6722" t="s">
        <v>23</v>
      </c>
      <c r="K6722" t="s">
        <v>38</v>
      </c>
      <c r="L6722" t="s">
        <v>39</v>
      </c>
      <c r="M6722">
        <v>90032</v>
      </c>
      <c r="N6722" t="s">
        <v>40</v>
      </c>
      <c r="O6722" t="s">
        <v>2466</v>
      </c>
      <c r="P6722" t="s">
        <v>67</v>
      </c>
      <c r="Q6722" t="s">
        <v>157</v>
      </c>
      <c r="R6722" t="s">
        <v>2467</v>
      </c>
      <c r="S6722">
        <v>149.94999999999999</v>
      </c>
      <c r="T6722" s="3"/>
    </row>
    <row r="6723" spans="1:20" x14ac:dyDescent="0.3">
      <c r="A6723">
        <v>6722</v>
      </c>
      <c r="B6723" t="s">
        <v>9061</v>
      </c>
      <c r="C6723">
        <f t="shared" ref="C6723:C6786" si="105">WEEKNUM(D6723,1)</f>
        <v>38</v>
      </c>
      <c r="D6723" s="1">
        <v>43362</v>
      </c>
      <c r="E6723" s="1">
        <v>43367</v>
      </c>
      <c r="F6723" t="s">
        <v>46</v>
      </c>
      <c r="G6723" t="s">
        <v>2640</v>
      </c>
      <c r="H6723" t="s">
        <v>2641</v>
      </c>
      <c r="I6723" t="s">
        <v>37</v>
      </c>
      <c r="J6723" t="s">
        <v>23</v>
      </c>
      <c r="K6723" t="s">
        <v>38</v>
      </c>
      <c r="L6723" t="s">
        <v>39</v>
      </c>
      <c r="M6723">
        <v>90032</v>
      </c>
      <c r="N6723" t="s">
        <v>40</v>
      </c>
      <c r="O6723" t="s">
        <v>8414</v>
      </c>
      <c r="P6723" t="s">
        <v>42</v>
      </c>
      <c r="Q6723" t="s">
        <v>64</v>
      </c>
      <c r="R6723" t="s">
        <v>8415</v>
      </c>
      <c r="S6723">
        <v>23.32</v>
      </c>
      <c r="T6723" s="3"/>
    </row>
    <row r="6724" spans="1:20" x14ac:dyDescent="0.3">
      <c r="A6724">
        <v>6723</v>
      </c>
      <c r="B6724" t="s">
        <v>9061</v>
      </c>
      <c r="C6724">
        <f t="shared" si="105"/>
        <v>38</v>
      </c>
      <c r="D6724" s="1">
        <v>43362</v>
      </c>
      <c r="E6724" s="1">
        <v>43367</v>
      </c>
      <c r="F6724" t="s">
        <v>46</v>
      </c>
      <c r="G6724" t="s">
        <v>2640</v>
      </c>
      <c r="H6724" t="s">
        <v>2641</v>
      </c>
      <c r="I6724" t="s">
        <v>37</v>
      </c>
      <c r="J6724" t="s">
        <v>23</v>
      </c>
      <c r="K6724" t="s">
        <v>38</v>
      </c>
      <c r="L6724" t="s">
        <v>39</v>
      </c>
      <c r="M6724">
        <v>90032</v>
      </c>
      <c r="N6724" t="s">
        <v>40</v>
      </c>
      <c r="O6724" t="s">
        <v>5095</v>
      </c>
      <c r="P6724" t="s">
        <v>42</v>
      </c>
      <c r="Q6724" t="s">
        <v>64</v>
      </c>
      <c r="R6724" t="s">
        <v>5096</v>
      </c>
      <c r="S6724">
        <v>16.739999999999998</v>
      </c>
      <c r="T6724" s="3"/>
    </row>
    <row r="6725" spans="1:20" x14ac:dyDescent="0.3">
      <c r="A6725">
        <v>6724</v>
      </c>
      <c r="B6725" t="s">
        <v>9062</v>
      </c>
      <c r="C6725">
        <f t="shared" si="105"/>
        <v>36</v>
      </c>
      <c r="D6725" s="1">
        <v>43347</v>
      </c>
      <c r="E6725" s="1">
        <v>43349</v>
      </c>
      <c r="F6725" t="s">
        <v>19</v>
      </c>
      <c r="G6725" t="s">
        <v>6897</v>
      </c>
      <c r="H6725" t="s">
        <v>6898</v>
      </c>
      <c r="I6725" t="s">
        <v>22</v>
      </c>
      <c r="J6725" t="s">
        <v>23</v>
      </c>
      <c r="K6725" t="s">
        <v>8638</v>
      </c>
      <c r="L6725" t="s">
        <v>2697</v>
      </c>
      <c r="M6725">
        <v>3060</v>
      </c>
      <c r="N6725" t="s">
        <v>144</v>
      </c>
      <c r="O6725" t="s">
        <v>4398</v>
      </c>
      <c r="P6725" t="s">
        <v>42</v>
      </c>
      <c r="Q6725" t="s">
        <v>265</v>
      </c>
      <c r="R6725" t="s">
        <v>559</v>
      </c>
      <c r="S6725">
        <v>14.82</v>
      </c>
      <c r="T6725" s="3"/>
    </row>
    <row r="6726" spans="1:20" x14ac:dyDescent="0.3">
      <c r="A6726">
        <v>6725</v>
      </c>
      <c r="B6726" t="s">
        <v>9063</v>
      </c>
      <c r="C6726">
        <f t="shared" si="105"/>
        <v>37</v>
      </c>
      <c r="D6726" s="1">
        <v>42990</v>
      </c>
      <c r="E6726" s="1">
        <v>42994</v>
      </c>
      <c r="F6726" t="s">
        <v>46</v>
      </c>
      <c r="G6726" t="s">
        <v>1940</v>
      </c>
      <c r="H6726" t="s">
        <v>1941</v>
      </c>
      <c r="I6726" t="s">
        <v>22</v>
      </c>
      <c r="J6726" t="s">
        <v>23</v>
      </c>
      <c r="K6726" t="s">
        <v>91</v>
      </c>
      <c r="L6726" t="s">
        <v>92</v>
      </c>
      <c r="M6726">
        <v>98103</v>
      </c>
      <c r="N6726" t="s">
        <v>40</v>
      </c>
      <c r="O6726" t="s">
        <v>865</v>
      </c>
      <c r="P6726" t="s">
        <v>42</v>
      </c>
      <c r="Q6726" t="s">
        <v>265</v>
      </c>
      <c r="R6726" t="s">
        <v>866</v>
      </c>
      <c r="S6726">
        <v>10.47</v>
      </c>
      <c r="T6726" s="3"/>
    </row>
    <row r="6727" spans="1:20" x14ac:dyDescent="0.3">
      <c r="A6727">
        <v>6726</v>
      </c>
      <c r="B6727" t="s">
        <v>9063</v>
      </c>
      <c r="C6727">
        <f t="shared" si="105"/>
        <v>37</v>
      </c>
      <c r="D6727" s="1">
        <v>42990</v>
      </c>
      <c r="E6727" s="1">
        <v>42994</v>
      </c>
      <c r="F6727" t="s">
        <v>46</v>
      </c>
      <c r="G6727" t="s">
        <v>1940</v>
      </c>
      <c r="H6727" t="s">
        <v>1941</v>
      </c>
      <c r="I6727" t="s">
        <v>22</v>
      </c>
      <c r="J6727" t="s">
        <v>23</v>
      </c>
      <c r="K6727" t="s">
        <v>91</v>
      </c>
      <c r="L6727" t="s">
        <v>92</v>
      </c>
      <c r="M6727">
        <v>98103</v>
      </c>
      <c r="N6727" t="s">
        <v>40</v>
      </c>
      <c r="O6727" t="s">
        <v>7386</v>
      </c>
      <c r="P6727" t="s">
        <v>42</v>
      </c>
      <c r="Q6727" t="s">
        <v>43</v>
      </c>
      <c r="R6727" t="s">
        <v>7387</v>
      </c>
      <c r="S6727">
        <v>11.07</v>
      </c>
      <c r="T6727" s="3"/>
    </row>
    <row r="6728" spans="1:20" x14ac:dyDescent="0.3">
      <c r="A6728">
        <v>6727</v>
      </c>
      <c r="B6728" t="s">
        <v>9063</v>
      </c>
      <c r="C6728">
        <f t="shared" si="105"/>
        <v>37</v>
      </c>
      <c r="D6728" s="1">
        <v>42990</v>
      </c>
      <c r="E6728" s="1">
        <v>42994</v>
      </c>
      <c r="F6728" t="s">
        <v>46</v>
      </c>
      <c r="G6728" t="s">
        <v>1940</v>
      </c>
      <c r="H6728" t="s">
        <v>1941</v>
      </c>
      <c r="I6728" t="s">
        <v>22</v>
      </c>
      <c r="J6728" t="s">
        <v>23</v>
      </c>
      <c r="K6728" t="s">
        <v>91</v>
      </c>
      <c r="L6728" t="s">
        <v>92</v>
      </c>
      <c r="M6728">
        <v>98103</v>
      </c>
      <c r="N6728" t="s">
        <v>40</v>
      </c>
      <c r="O6728" t="s">
        <v>2445</v>
      </c>
      <c r="P6728" t="s">
        <v>42</v>
      </c>
      <c r="Q6728" t="s">
        <v>71</v>
      </c>
      <c r="R6728" t="s">
        <v>2446</v>
      </c>
      <c r="S6728">
        <v>20.704000000000001</v>
      </c>
      <c r="T6728" s="3"/>
    </row>
    <row r="6729" spans="1:20" x14ac:dyDescent="0.3">
      <c r="A6729">
        <v>6728</v>
      </c>
      <c r="B6729" t="s">
        <v>9064</v>
      </c>
      <c r="C6729">
        <f t="shared" si="105"/>
        <v>32</v>
      </c>
      <c r="D6729" s="1">
        <v>43322</v>
      </c>
      <c r="E6729" s="1">
        <v>43327</v>
      </c>
      <c r="F6729" t="s">
        <v>19</v>
      </c>
      <c r="G6729" t="s">
        <v>2329</v>
      </c>
      <c r="H6729" t="s">
        <v>2330</v>
      </c>
      <c r="I6729" t="s">
        <v>37</v>
      </c>
      <c r="J6729" t="s">
        <v>23</v>
      </c>
      <c r="K6729" t="s">
        <v>1465</v>
      </c>
      <c r="L6729" t="s">
        <v>250</v>
      </c>
      <c r="M6729">
        <v>47374</v>
      </c>
      <c r="N6729" t="s">
        <v>101</v>
      </c>
      <c r="O6729" t="s">
        <v>8182</v>
      </c>
      <c r="P6729" t="s">
        <v>42</v>
      </c>
      <c r="Q6729" t="s">
        <v>86</v>
      </c>
      <c r="R6729" t="s">
        <v>8183</v>
      </c>
      <c r="S6729">
        <v>177.2</v>
      </c>
      <c r="T6729" s="3"/>
    </row>
    <row r="6730" spans="1:20" x14ac:dyDescent="0.3">
      <c r="A6730">
        <v>6729</v>
      </c>
      <c r="B6730" t="s">
        <v>9065</v>
      </c>
      <c r="C6730">
        <f t="shared" si="105"/>
        <v>44</v>
      </c>
      <c r="D6730" s="1">
        <v>43043</v>
      </c>
      <c r="E6730" s="1">
        <v>43048</v>
      </c>
      <c r="F6730" t="s">
        <v>46</v>
      </c>
      <c r="G6730" t="s">
        <v>6869</v>
      </c>
      <c r="H6730" t="s">
        <v>6870</v>
      </c>
      <c r="I6730" t="s">
        <v>37</v>
      </c>
      <c r="J6730" t="s">
        <v>23</v>
      </c>
      <c r="K6730" t="s">
        <v>1419</v>
      </c>
      <c r="L6730" t="s">
        <v>50</v>
      </c>
      <c r="M6730">
        <v>33180</v>
      </c>
      <c r="N6730" t="s">
        <v>26</v>
      </c>
      <c r="O6730" t="s">
        <v>4699</v>
      </c>
      <c r="P6730" t="s">
        <v>28</v>
      </c>
      <c r="Q6730" t="s">
        <v>61</v>
      </c>
      <c r="R6730" t="s">
        <v>4700</v>
      </c>
      <c r="S6730">
        <v>50.496000000000002</v>
      </c>
      <c r="T6730" s="3"/>
    </row>
    <row r="6731" spans="1:20" x14ac:dyDescent="0.3">
      <c r="A6731">
        <v>6730</v>
      </c>
      <c r="B6731" t="s">
        <v>9066</v>
      </c>
      <c r="C6731">
        <f t="shared" si="105"/>
        <v>25</v>
      </c>
      <c r="D6731" s="1">
        <v>42539</v>
      </c>
      <c r="E6731" s="1">
        <v>42541</v>
      </c>
      <c r="F6731" t="s">
        <v>184</v>
      </c>
      <c r="G6731" t="s">
        <v>2441</v>
      </c>
      <c r="H6731" t="s">
        <v>2442</v>
      </c>
      <c r="I6731" t="s">
        <v>37</v>
      </c>
      <c r="J6731" t="s">
        <v>23</v>
      </c>
      <c r="K6731" t="s">
        <v>3797</v>
      </c>
      <c r="L6731" t="s">
        <v>331</v>
      </c>
      <c r="M6731">
        <v>37167</v>
      </c>
      <c r="N6731" t="s">
        <v>26</v>
      </c>
      <c r="O6731" t="s">
        <v>5221</v>
      </c>
      <c r="P6731" t="s">
        <v>42</v>
      </c>
      <c r="Q6731" t="s">
        <v>71</v>
      </c>
      <c r="R6731" t="s">
        <v>5222</v>
      </c>
      <c r="S6731">
        <v>6.1289999999999996</v>
      </c>
      <c r="T6731" s="3"/>
    </row>
    <row r="6732" spans="1:20" x14ac:dyDescent="0.3">
      <c r="A6732">
        <v>6731</v>
      </c>
      <c r="B6732" t="s">
        <v>9066</v>
      </c>
      <c r="C6732">
        <f t="shared" si="105"/>
        <v>25</v>
      </c>
      <c r="D6732" s="1">
        <v>42539</v>
      </c>
      <c r="E6732" s="1">
        <v>42541</v>
      </c>
      <c r="F6732" t="s">
        <v>184</v>
      </c>
      <c r="G6732" t="s">
        <v>2441</v>
      </c>
      <c r="H6732" t="s">
        <v>2442</v>
      </c>
      <c r="I6732" t="s">
        <v>37</v>
      </c>
      <c r="J6732" t="s">
        <v>23</v>
      </c>
      <c r="K6732" t="s">
        <v>3797</v>
      </c>
      <c r="L6732" t="s">
        <v>331</v>
      </c>
      <c r="M6732">
        <v>37167</v>
      </c>
      <c r="N6732" t="s">
        <v>26</v>
      </c>
      <c r="O6732" t="s">
        <v>941</v>
      </c>
      <c r="P6732" t="s">
        <v>28</v>
      </c>
      <c r="Q6732" t="s">
        <v>32</v>
      </c>
      <c r="R6732" t="s">
        <v>942</v>
      </c>
      <c r="S6732">
        <v>643.13599999999997</v>
      </c>
      <c r="T6732" s="3"/>
    </row>
    <row r="6733" spans="1:20" x14ac:dyDescent="0.3">
      <c r="A6733">
        <v>6732</v>
      </c>
      <c r="B6733" t="s">
        <v>9066</v>
      </c>
      <c r="C6733">
        <f t="shared" si="105"/>
        <v>25</v>
      </c>
      <c r="D6733" s="1">
        <v>42539</v>
      </c>
      <c r="E6733" s="1">
        <v>42541</v>
      </c>
      <c r="F6733" t="s">
        <v>184</v>
      </c>
      <c r="G6733" t="s">
        <v>2441</v>
      </c>
      <c r="H6733" t="s">
        <v>2442</v>
      </c>
      <c r="I6733" t="s">
        <v>37</v>
      </c>
      <c r="J6733" t="s">
        <v>23</v>
      </c>
      <c r="K6733" t="s">
        <v>3797</v>
      </c>
      <c r="L6733" t="s">
        <v>331</v>
      </c>
      <c r="M6733">
        <v>37167</v>
      </c>
      <c r="N6733" t="s">
        <v>26</v>
      </c>
      <c r="O6733" t="s">
        <v>1153</v>
      </c>
      <c r="P6733" t="s">
        <v>42</v>
      </c>
      <c r="Q6733" t="s">
        <v>86</v>
      </c>
      <c r="R6733" t="s">
        <v>1154</v>
      </c>
      <c r="S6733">
        <v>20.736000000000001</v>
      </c>
      <c r="T6733" s="3"/>
    </row>
    <row r="6734" spans="1:20" x14ac:dyDescent="0.3">
      <c r="A6734">
        <v>6733</v>
      </c>
      <c r="B6734" t="s">
        <v>9067</v>
      </c>
      <c r="C6734">
        <f t="shared" si="105"/>
        <v>27</v>
      </c>
      <c r="D6734" s="1">
        <v>42189</v>
      </c>
      <c r="E6734" s="1">
        <v>42192</v>
      </c>
      <c r="F6734" t="s">
        <v>184</v>
      </c>
      <c r="G6734" t="s">
        <v>6986</v>
      </c>
      <c r="H6734" t="s">
        <v>6987</v>
      </c>
      <c r="I6734" t="s">
        <v>37</v>
      </c>
      <c r="J6734" t="s">
        <v>23</v>
      </c>
      <c r="K6734" t="s">
        <v>452</v>
      </c>
      <c r="L6734" t="s">
        <v>453</v>
      </c>
      <c r="M6734">
        <v>80013</v>
      </c>
      <c r="N6734" t="s">
        <v>40</v>
      </c>
      <c r="O6734" t="s">
        <v>6308</v>
      </c>
      <c r="P6734" t="s">
        <v>42</v>
      </c>
      <c r="Q6734" t="s">
        <v>86</v>
      </c>
      <c r="R6734" t="s">
        <v>6309</v>
      </c>
      <c r="S6734">
        <v>177.536</v>
      </c>
      <c r="T6734" s="3"/>
    </row>
    <row r="6735" spans="1:20" x14ac:dyDescent="0.3">
      <c r="A6735">
        <v>6734</v>
      </c>
      <c r="B6735" t="s">
        <v>9067</v>
      </c>
      <c r="C6735">
        <f t="shared" si="105"/>
        <v>27</v>
      </c>
      <c r="D6735" s="1">
        <v>42189</v>
      </c>
      <c r="E6735" s="1">
        <v>42192</v>
      </c>
      <c r="F6735" t="s">
        <v>184</v>
      </c>
      <c r="G6735" t="s">
        <v>6986</v>
      </c>
      <c r="H6735" t="s">
        <v>6987</v>
      </c>
      <c r="I6735" t="s">
        <v>37</v>
      </c>
      <c r="J6735" t="s">
        <v>23</v>
      </c>
      <c r="K6735" t="s">
        <v>452</v>
      </c>
      <c r="L6735" t="s">
        <v>453</v>
      </c>
      <c r="M6735">
        <v>80013</v>
      </c>
      <c r="N6735" t="s">
        <v>40</v>
      </c>
      <c r="O6735" t="s">
        <v>5136</v>
      </c>
      <c r="P6735" t="s">
        <v>42</v>
      </c>
      <c r="Q6735" t="s">
        <v>74</v>
      </c>
      <c r="R6735" t="s">
        <v>5137</v>
      </c>
      <c r="S6735">
        <v>32.432000000000002</v>
      </c>
      <c r="T6735" s="3"/>
    </row>
    <row r="6736" spans="1:20" x14ac:dyDescent="0.3">
      <c r="A6736">
        <v>6735</v>
      </c>
      <c r="B6736" t="s">
        <v>9068</v>
      </c>
      <c r="C6736">
        <f t="shared" si="105"/>
        <v>52</v>
      </c>
      <c r="D6736" s="1">
        <v>42724</v>
      </c>
      <c r="E6736" s="1">
        <v>42729</v>
      </c>
      <c r="F6736" t="s">
        <v>46</v>
      </c>
      <c r="G6736" t="s">
        <v>8699</v>
      </c>
      <c r="H6736" t="s">
        <v>8700</v>
      </c>
      <c r="I6736" t="s">
        <v>98</v>
      </c>
      <c r="J6736" t="s">
        <v>23</v>
      </c>
      <c r="K6736" t="s">
        <v>1419</v>
      </c>
      <c r="L6736" t="s">
        <v>50</v>
      </c>
      <c r="M6736">
        <v>33142</v>
      </c>
      <c r="N6736" t="s">
        <v>26</v>
      </c>
      <c r="O6736" t="s">
        <v>2622</v>
      </c>
      <c r="P6736" t="s">
        <v>42</v>
      </c>
      <c r="Q6736" t="s">
        <v>43</v>
      </c>
      <c r="R6736" t="s">
        <v>2623</v>
      </c>
      <c r="S6736">
        <v>11.696</v>
      </c>
      <c r="T6736" s="3"/>
    </row>
    <row r="6737" spans="1:20" x14ac:dyDescent="0.3">
      <c r="A6737">
        <v>6736</v>
      </c>
      <c r="B6737" t="s">
        <v>9069</v>
      </c>
      <c r="C6737">
        <f t="shared" si="105"/>
        <v>15</v>
      </c>
      <c r="D6737" s="1">
        <v>42835</v>
      </c>
      <c r="E6737" s="1">
        <v>42842</v>
      </c>
      <c r="F6737" t="s">
        <v>46</v>
      </c>
      <c r="G6737" t="s">
        <v>4563</v>
      </c>
      <c r="H6737" t="s">
        <v>4564</v>
      </c>
      <c r="I6737" t="s">
        <v>22</v>
      </c>
      <c r="J6737" t="s">
        <v>23</v>
      </c>
      <c r="K6737" t="s">
        <v>123</v>
      </c>
      <c r="L6737" t="s">
        <v>39</v>
      </c>
      <c r="M6737">
        <v>94122</v>
      </c>
      <c r="N6737" t="s">
        <v>40</v>
      </c>
      <c r="O6737" t="s">
        <v>3856</v>
      </c>
      <c r="P6737" t="s">
        <v>42</v>
      </c>
      <c r="Q6737" t="s">
        <v>74</v>
      </c>
      <c r="R6737" t="s">
        <v>3857</v>
      </c>
      <c r="S6737">
        <v>113.76</v>
      </c>
      <c r="T6737" s="3"/>
    </row>
    <row r="6738" spans="1:20" x14ac:dyDescent="0.3">
      <c r="A6738">
        <v>6737</v>
      </c>
      <c r="B6738" t="s">
        <v>9069</v>
      </c>
      <c r="C6738">
        <f t="shared" si="105"/>
        <v>15</v>
      </c>
      <c r="D6738" s="1">
        <v>42835</v>
      </c>
      <c r="E6738" s="1">
        <v>42842</v>
      </c>
      <c r="F6738" t="s">
        <v>46</v>
      </c>
      <c r="G6738" t="s">
        <v>4563</v>
      </c>
      <c r="H6738" t="s">
        <v>4564</v>
      </c>
      <c r="I6738" t="s">
        <v>22</v>
      </c>
      <c r="J6738" t="s">
        <v>23</v>
      </c>
      <c r="K6738" t="s">
        <v>123</v>
      </c>
      <c r="L6738" t="s">
        <v>39</v>
      </c>
      <c r="M6738">
        <v>94122</v>
      </c>
      <c r="N6738" t="s">
        <v>40</v>
      </c>
      <c r="O6738" t="s">
        <v>7508</v>
      </c>
      <c r="P6738" t="s">
        <v>42</v>
      </c>
      <c r="Q6738" t="s">
        <v>55</v>
      </c>
      <c r="R6738" t="s">
        <v>7509</v>
      </c>
      <c r="S6738">
        <v>579.51</v>
      </c>
      <c r="T6738" s="3"/>
    </row>
    <row r="6739" spans="1:20" x14ac:dyDescent="0.3">
      <c r="A6739">
        <v>6738</v>
      </c>
      <c r="B6739" t="s">
        <v>9069</v>
      </c>
      <c r="C6739">
        <f t="shared" si="105"/>
        <v>15</v>
      </c>
      <c r="D6739" s="1">
        <v>42835</v>
      </c>
      <c r="E6739" s="1">
        <v>42842</v>
      </c>
      <c r="F6739" t="s">
        <v>46</v>
      </c>
      <c r="G6739" t="s">
        <v>4563</v>
      </c>
      <c r="H6739" t="s">
        <v>4564</v>
      </c>
      <c r="I6739" t="s">
        <v>22</v>
      </c>
      <c r="J6739" t="s">
        <v>23</v>
      </c>
      <c r="K6739" t="s">
        <v>123</v>
      </c>
      <c r="L6739" t="s">
        <v>39</v>
      </c>
      <c r="M6739">
        <v>94122</v>
      </c>
      <c r="N6739" t="s">
        <v>40</v>
      </c>
      <c r="O6739" t="s">
        <v>8526</v>
      </c>
      <c r="P6739" t="s">
        <v>42</v>
      </c>
      <c r="Q6739" t="s">
        <v>55</v>
      </c>
      <c r="R6739" t="s">
        <v>8527</v>
      </c>
      <c r="S6739">
        <v>150.66</v>
      </c>
      <c r="T6739" s="3"/>
    </row>
    <row r="6740" spans="1:20" x14ac:dyDescent="0.3">
      <c r="A6740">
        <v>6739</v>
      </c>
      <c r="B6740" t="s">
        <v>9069</v>
      </c>
      <c r="C6740">
        <f t="shared" si="105"/>
        <v>15</v>
      </c>
      <c r="D6740" s="1">
        <v>42835</v>
      </c>
      <c r="E6740" s="1">
        <v>42842</v>
      </c>
      <c r="F6740" t="s">
        <v>46</v>
      </c>
      <c r="G6740" t="s">
        <v>4563</v>
      </c>
      <c r="H6740" t="s">
        <v>4564</v>
      </c>
      <c r="I6740" t="s">
        <v>22</v>
      </c>
      <c r="J6740" t="s">
        <v>23</v>
      </c>
      <c r="K6740" t="s">
        <v>123</v>
      </c>
      <c r="L6740" t="s">
        <v>39</v>
      </c>
      <c r="M6740">
        <v>94122</v>
      </c>
      <c r="N6740" t="s">
        <v>40</v>
      </c>
      <c r="O6740" t="s">
        <v>1904</v>
      </c>
      <c r="P6740" t="s">
        <v>42</v>
      </c>
      <c r="Q6740" t="s">
        <v>71</v>
      </c>
      <c r="R6740" t="s">
        <v>1905</v>
      </c>
      <c r="S6740">
        <v>48.031999999999996</v>
      </c>
      <c r="T6740" s="3"/>
    </row>
    <row r="6741" spans="1:20" x14ac:dyDescent="0.3">
      <c r="A6741">
        <v>6740</v>
      </c>
      <c r="B6741" t="s">
        <v>9070</v>
      </c>
      <c r="C6741">
        <f t="shared" si="105"/>
        <v>22</v>
      </c>
      <c r="D6741" s="1">
        <v>42150</v>
      </c>
      <c r="E6741" s="1">
        <v>42155</v>
      </c>
      <c r="F6741" t="s">
        <v>46</v>
      </c>
      <c r="G6741" t="s">
        <v>4329</v>
      </c>
      <c r="H6741" t="s">
        <v>4330</v>
      </c>
      <c r="I6741" t="s">
        <v>22</v>
      </c>
      <c r="J6741" t="s">
        <v>23</v>
      </c>
      <c r="K6741" t="s">
        <v>299</v>
      </c>
      <c r="L6741" t="s">
        <v>207</v>
      </c>
      <c r="M6741">
        <v>60623</v>
      </c>
      <c r="N6741" t="s">
        <v>101</v>
      </c>
      <c r="O6741" t="s">
        <v>5561</v>
      </c>
      <c r="P6741" t="s">
        <v>42</v>
      </c>
      <c r="Q6741" t="s">
        <v>55</v>
      </c>
      <c r="R6741" t="s">
        <v>5562</v>
      </c>
      <c r="S6741">
        <v>102.624</v>
      </c>
      <c r="T6741" s="3"/>
    </row>
    <row r="6742" spans="1:20" x14ac:dyDescent="0.3">
      <c r="A6742">
        <v>6741</v>
      </c>
      <c r="B6742" t="s">
        <v>9070</v>
      </c>
      <c r="C6742">
        <f t="shared" si="105"/>
        <v>22</v>
      </c>
      <c r="D6742" s="1">
        <v>42150</v>
      </c>
      <c r="E6742" s="1">
        <v>42155</v>
      </c>
      <c r="F6742" t="s">
        <v>46</v>
      </c>
      <c r="G6742" t="s">
        <v>4329</v>
      </c>
      <c r="H6742" t="s">
        <v>4330</v>
      </c>
      <c r="I6742" t="s">
        <v>22</v>
      </c>
      <c r="J6742" t="s">
        <v>23</v>
      </c>
      <c r="K6742" t="s">
        <v>299</v>
      </c>
      <c r="L6742" t="s">
        <v>207</v>
      </c>
      <c r="M6742">
        <v>60623</v>
      </c>
      <c r="N6742" t="s">
        <v>101</v>
      </c>
      <c r="O6742" t="s">
        <v>4773</v>
      </c>
      <c r="P6742" t="s">
        <v>28</v>
      </c>
      <c r="Q6742" t="s">
        <v>32</v>
      </c>
      <c r="R6742" t="s">
        <v>4774</v>
      </c>
      <c r="S6742">
        <v>359.77199999999999</v>
      </c>
      <c r="T6742" s="3"/>
    </row>
    <row r="6743" spans="1:20" x14ac:dyDescent="0.3">
      <c r="A6743">
        <v>6742</v>
      </c>
      <c r="B6743" t="s">
        <v>9070</v>
      </c>
      <c r="C6743">
        <f t="shared" si="105"/>
        <v>22</v>
      </c>
      <c r="D6743" s="1">
        <v>42150</v>
      </c>
      <c r="E6743" s="1">
        <v>42155</v>
      </c>
      <c r="F6743" t="s">
        <v>46</v>
      </c>
      <c r="G6743" t="s">
        <v>4329</v>
      </c>
      <c r="H6743" t="s">
        <v>4330</v>
      </c>
      <c r="I6743" t="s">
        <v>22</v>
      </c>
      <c r="J6743" t="s">
        <v>23</v>
      </c>
      <c r="K6743" t="s">
        <v>299</v>
      </c>
      <c r="L6743" t="s">
        <v>207</v>
      </c>
      <c r="M6743">
        <v>60623</v>
      </c>
      <c r="N6743" t="s">
        <v>101</v>
      </c>
      <c r="O6743" t="s">
        <v>3122</v>
      </c>
      <c r="P6743" t="s">
        <v>42</v>
      </c>
      <c r="Q6743" t="s">
        <v>64</v>
      </c>
      <c r="R6743" t="s">
        <v>3123</v>
      </c>
      <c r="S6743">
        <v>13.391999999999999</v>
      </c>
      <c r="T6743" s="3"/>
    </row>
    <row r="6744" spans="1:20" x14ac:dyDescent="0.3">
      <c r="A6744">
        <v>6743</v>
      </c>
      <c r="B6744" t="s">
        <v>9071</v>
      </c>
      <c r="C6744">
        <f t="shared" si="105"/>
        <v>27</v>
      </c>
      <c r="D6744" s="1">
        <v>43287</v>
      </c>
      <c r="E6744" s="1">
        <v>43292</v>
      </c>
      <c r="F6744" t="s">
        <v>46</v>
      </c>
      <c r="G6744" t="s">
        <v>1188</v>
      </c>
      <c r="H6744" t="s">
        <v>1189</v>
      </c>
      <c r="I6744" t="s">
        <v>22</v>
      </c>
      <c r="J6744" t="s">
        <v>23</v>
      </c>
      <c r="K6744" t="s">
        <v>38</v>
      </c>
      <c r="L6744" t="s">
        <v>39</v>
      </c>
      <c r="M6744">
        <v>90008</v>
      </c>
      <c r="N6744" t="s">
        <v>40</v>
      </c>
      <c r="O6744" t="s">
        <v>300</v>
      </c>
      <c r="P6744" t="s">
        <v>28</v>
      </c>
      <c r="Q6744" t="s">
        <v>32</v>
      </c>
      <c r="R6744" t="s">
        <v>548</v>
      </c>
      <c r="S6744">
        <v>122.136</v>
      </c>
      <c r="T6744" s="3"/>
    </row>
    <row r="6745" spans="1:20" x14ac:dyDescent="0.3">
      <c r="A6745">
        <v>6744</v>
      </c>
      <c r="B6745" t="s">
        <v>9072</v>
      </c>
      <c r="C6745">
        <f t="shared" si="105"/>
        <v>8</v>
      </c>
      <c r="D6745" s="1">
        <v>42416</v>
      </c>
      <c r="E6745" s="1">
        <v>42420</v>
      </c>
      <c r="F6745" t="s">
        <v>46</v>
      </c>
      <c r="G6745" t="s">
        <v>1156</v>
      </c>
      <c r="H6745" t="s">
        <v>1157</v>
      </c>
      <c r="I6745" t="s">
        <v>37</v>
      </c>
      <c r="J6745" t="s">
        <v>23</v>
      </c>
      <c r="K6745" t="s">
        <v>240</v>
      </c>
      <c r="L6745" t="s">
        <v>2697</v>
      </c>
      <c r="M6745">
        <v>3820</v>
      </c>
      <c r="N6745" t="s">
        <v>144</v>
      </c>
      <c r="O6745" t="s">
        <v>654</v>
      </c>
      <c r="P6745" t="s">
        <v>42</v>
      </c>
      <c r="Q6745" t="s">
        <v>86</v>
      </c>
      <c r="R6745" t="s">
        <v>655</v>
      </c>
      <c r="S6745">
        <v>35.880000000000003</v>
      </c>
      <c r="T6745" s="3"/>
    </row>
    <row r="6746" spans="1:20" x14ac:dyDescent="0.3">
      <c r="A6746">
        <v>6745</v>
      </c>
      <c r="B6746" t="s">
        <v>9073</v>
      </c>
      <c r="C6746">
        <f t="shared" si="105"/>
        <v>24</v>
      </c>
      <c r="D6746" s="1">
        <v>43267</v>
      </c>
      <c r="E6746" s="1">
        <v>43269</v>
      </c>
      <c r="F6746" t="s">
        <v>19</v>
      </c>
      <c r="G6746" t="s">
        <v>3263</v>
      </c>
      <c r="H6746" t="s">
        <v>3264</v>
      </c>
      <c r="I6746" t="s">
        <v>22</v>
      </c>
      <c r="J6746" t="s">
        <v>23</v>
      </c>
      <c r="K6746" t="s">
        <v>864</v>
      </c>
      <c r="L6746" t="s">
        <v>494</v>
      </c>
      <c r="M6746">
        <v>43017</v>
      </c>
      <c r="N6746" t="s">
        <v>144</v>
      </c>
      <c r="O6746" t="s">
        <v>2299</v>
      </c>
      <c r="P6746" t="s">
        <v>67</v>
      </c>
      <c r="Q6746" t="s">
        <v>157</v>
      </c>
      <c r="R6746" t="s">
        <v>2300</v>
      </c>
      <c r="S6746">
        <v>479.952</v>
      </c>
      <c r="T6746" s="3"/>
    </row>
    <row r="6747" spans="1:20" x14ac:dyDescent="0.3">
      <c r="A6747">
        <v>6746</v>
      </c>
      <c r="B6747" t="s">
        <v>9073</v>
      </c>
      <c r="C6747">
        <f t="shared" si="105"/>
        <v>24</v>
      </c>
      <c r="D6747" s="1">
        <v>43267</v>
      </c>
      <c r="E6747" s="1">
        <v>43269</v>
      </c>
      <c r="F6747" t="s">
        <v>19</v>
      </c>
      <c r="G6747" t="s">
        <v>3263</v>
      </c>
      <c r="H6747" t="s">
        <v>3264</v>
      </c>
      <c r="I6747" t="s">
        <v>22</v>
      </c>
      <c r="J6747" t="s">
        <v>23</v>
      </c>
      <c r="K6747" t="s">
        <v>864</v>
      </c>
      <c r="L6747" t="s">
        <v>494</v>
      </c>
      <c r="M6747">
        <v>43017</v>
      </c>
      <c r="N6747" t="s">
        <v>144</v>
      </c>
      <c r="O6747" t="s">
        <v>1029</v>
      </c>
      <c r="P6747" t="s">
        <v>42</v>
      </c>
      <c r="Q6747" t="s">
        <v>64</v>
      </c>
      <c r="R6747" t="s">
        <v>1030</v>
      </c>
      <c r="S6747">
        <v>23.92</v>
      </c>
      <c r="T6747" s="3"/>
    </row>
    <row r="6748" spans="1:20" x14ac:dyDescent="0.3">
      <c r="A6748">
        <v>6747</v>
      </c>
      <c r="B6748" t="s">
        <v>9074</v>
      </c>
      <c r="C6748">
        <f t="shared" si="105"/>
        <v>46</v>
      </c>
      <c r="D6748" s="1">
        <v>43417</v>
      </c>
      <c r="E6748" s="1">
        <v>43420</v>
      </c>
      <c r="F6748" t="s">
        <v>184</v>
      </c>
      <c r="G6748" t="s">
        <v>339</v>
      </c>
      <c r="H6748" t="s">
        <v>340</v>
      </c>
      <c r="I6748" t="s">
        <v>37</v>
      </c>
      <c r="J6748" t="s">
        <v>23</v>
      </c>
      <c r="K6748" t="s">
        <v>262</v>
      </c>
      <c r="L6748" t="s">
        <v>263</v>
      </c>
      <c r="M6748">
        <v>10009</v>
      </c>
      <c r="N6748" t="s">
        <v>144</v>
      </c>
      <c r="O6748" t="s">
        <v>6052</v>
      </c>
      <c r="P6748" t="s">
        <v>67</v>
      </c>
      <c r="Q6748" t="s">
        <v>68</v>
      </c>
      <c r="R6748" t="s">
        <v>6053</v>
      </c>
      <c r="S6748">
        <v>629.95000000000005</v>
      </c>
      <c r="T6748" s="3"/>
    </row>
    <row r="6749" spans="1:20" x14ac:dyDescent="0.3">
      <c r="A6749">
        <v>6748</v>
      </c>
      <c r="B6749" t="s">
        <v>9075</v>
      </c>
      <c r="C6749">
        <f t="shared" si="105"/>
        <v>50</v>
      </c>
      <c r="D6749" s="1">
        <v>43445</v>
      </c>
      <c r="E6749" s="1">
        <v>43449</v>
      </c>
      <c r="F6749" t="s">
        <v>46</v>
      </c>
      <c r="G6749" t="s">
        <v>1822</v>
      </c>
      <c r="H6749" t="s">
        <v>1823</v>
      </c>
      <c r="I6749" t="s">
        <v>22</v>
      </c>
      <c r="J6749" t="s">
        <v>23</v>
      </c>
      <c r="K6749" t="s">
        <v>262</v>
      </c>
      <c r="L6749" t="s">
        <v>263</v>
      </c>
      <c r="M6749">
        <v>10035</v>
      </c>
      <c r="N6749" t="s">
        <v>144</v>
      </c>
      <c r="O6749" t="s">
        <v>1713</v>
      </c>
      <c r="P6749" t="s">
        <v>42</v>
      </c>
      <c r="Q6749" t="s">
        <v>71</v>
      </c>
      <c r="R6749" t="s">
        <v>1714</v>
      </c>
      <c r="S6749">
        <v>14.952</v>
      </c>
      <c r="T6749" s="3"/>
    </row>
    <row r="6750" spans="1:20" x14ac:dyDescent="0.3">
      <c r="A6750">
        <v>6749</v>
      </c>
      <c r="B6750" t="s">
        <v>9075</v>
      </c>
      <c r="C6750">
        <f t="shared" si="105"/>
        <v>50</v>
      </c>
      <c r="D6750" s="1">
        <v>43445</v>
      </c>
      <c r="E6750" s="1">
        <v>43449</v>
      </c>
      <c r="F6750" t="s">
        <v>46</v>
      </c>
      <c r="G6750" t="s">
        <v>1822</v>
      </c>
      <c r="H6750" t="s">
        <v>1823</v>
      </c>
      <c r="I6750" t="s">
        <v>22</v>
      </c>
      <c r="J6750" t="s">
        <v>23</v>
      </c>
      <c r="K6750" t="s">
        <v>262</v>
      </c>
      <c r="L6750" t="s">
        <v>263</v>
      </c>
      <c r="M6750">
        <v>10035</v>
      </c>
      <c r="N6750" t="s">
        <v>144</v>
      </c>
      <c r="O6750" t="s">
        <v>5570</v>
      </c>
      <c r="P6750" t="s">
        <v>42</v>
      </c>
      <c r="Q6750" t="s">
        <v>86</v>
      </c>
      <c r="R6750" t="s">
        <v>5571</v>
      </c>
      <c r="S6750">
        <v>17.940000000000001</v>
      </c>
      <c r="T6750" s="3"/>
    </row>
    <row r="6751" spans="1:20" x14ac:dyDescent="0.3">
      <c r="A6751">
        <v>6750</v>
      </c>
      <c r="B6751" t="s">
        <v>9075</v>
      </c>
      <c r="C6751">
        <f t="shared" si="105"/>
        <v>50</v>
      </c>
      <c r="D6751" s="1">
        <v>43445</v>
      </c>
      <c r="E6751" s="1">
        <v>43449</v>
      </c>
      <c r="F6751" t="s">
        <v>46</v>
      </c>
      <c r="G6751" t="s">
        <v>1822</v>
      </c>
      <c r="H6751" t="s">
        <v>1823</v>
      </c>
      <c r="I6751" t="s">
        <v>22</v>
      </c>
      <c r="J6751" t="s">
        <v>23</v>
      </c>
      <c r="K6751" t="s">
        <v>262</v>
      </c>
      <c r="L6751" t="s">
        <v>263</v>
      </c>
      <c r="M6751">
        <v>10035</v>
      </c>
      <c r="N6751" t="s">
        <v>144</v>
      </c>
      <c r="O6751" t="s">
        <v>7944</v>
      </c>
      <c r="P6751" t="s">
        <v>67</v>
      </c>
      <c r="Q6751" t="s">
        <v>68</v>
      </c>
      <c r="R6751" t="s">
        <v>7945</v>
      </c>
      <c r="S6751">
        <v>116.98</v>
      </c>
      <c r="T6751" s="3"/>
    </row>
    <row r="6752" spans="1:20" x14ac:dyDescent="0.3">
      <c r="A6752">
        <v>6751</v>
      </c>
      <c r="B6752" t="s">
        <v>9076</v>
      </c>
      <c r="C6752">
        <f t="shared" si="105"/>
        <v>26</v>
      </c>
      <c r="D6752" s="1">
        <v>42914</v>
      </c>
      <c r="E6752" s="1">
        <v>42916</v>
      </c>
      <c r="F6752" t="s">
        <v>19</v>
      </c>
      <c r="G6752" t="s">
        <v>6123</v>
      </c>
      <c r="H6752" t="s">
        <v>6124</v>
      </c>
      <c r="I6752" t="s">
        <v>22</v>
      </c>
      <c r="J6752" t="s">
        <v>23</v>
      </c>
      <c r="K6752" t="s">
        <v>4829</v>
      </c>
      <c r="L6752" t="s">
        <v>786</v>
      </c>
      <c r="M6752">
        <v>7501</v>
      </c>
      <c r="N6752" t="s">
        <v>144</v>
      </c>
      <c r="O6752" t="s">
        <v>6599</v>
      </c>
      <c r="P6752" t="s">
        <v>28</v>
      </c>
      <c r="Q6752" t="s">
        <v>32</v>
      </c>
      <c r="R6752" t="s">
        <v>6600</v>
      </c>
      <c r="S6752">
        <v>121.96</v>
      </c>
      <c r="T6752" s="3"/>
    </row>
    <row r="6753" spans="1:20" x14ac:dyDescent="0.3">
      <c r="A6753">
        <v>6752</v>
      </c>
      <c r="B6753" t="s">
        <v>9076</v>
      </c>
      <c r="C6753">
        <f t="shared" si="105"/>
        <v>26</v>
      </c>
      <c r="D6753" s="1">
        <v>42914</v>
      </c>
      <c r="E6753" s="1">
        <v>42916</v>
      </c>
      <c r="F6753" t="s">
        <v>19</v>
      </c>
      <c r="G6753" t="s">
        <v>6123</v>
      </c>
      <c r="H6753" t="s">
        <v>6124</v>
      </c>
      <c r="I6753" t="s">
        <v>22</v>
      </c>
      <c r="J6753" t="s">
        <v>23</v>
      </c>
      <c r="K6753" t="s">
        <v>4829</v>
      </c>
      <c r="L6753" t="s">
        <v>786</v>
      </c>
      <c r="M6753">
        <v>7501</v>
      </c>
      <c r="N6753" t="s">
        <v>144</v>
      </c>
      <c r="O6753" t="s">
        <v>6510</v>
      </c>
      <c r="P6753" t="s">
        <v>42</v>
      </c>
      <c r="Q6753" t="s">
        <v>74</v>
      </c>
      <c r="R6753" t="s">
        <v>6511</v>
      </c>
      <c r="S6753">
        <v>8.74</v>
      </c>
      <c r="T6753" s="3"/>
    </row>
    <row r="6754" spans="1:20" x14ac:dyDescent="0.3">
      <c r="A6754">
        <v>6753</v>
      </c>
      <c r="B6754" t="s">
        <v>9076</v>
      </c>
      <c r="C6754">
        <f t="shared" si="105"/>
        <v>26</v>
      </c>
      <c r="D6754" s="1">
        <v>42914</v>
      </c>
      <c r="E6754" s="1">
        <v>42916</v>
      </c>
      <c r="F6754" t="s">
        <v>19</v>
      </c>
      <c r="G6754" t="s">
        <v>6123</v>
      </c>
      <c r="H6754" t="s">
        <v>6124</v>
      </c>
      <c r="I6754" t="s">
        <v>22</v>
      </c>
      <c r="J6754" t="s">
        <v>23</v>
      </c>
      <c r="K6754" t="s">
        <v>4829</v>
      </c>
      <c r="L6754" t="s">
        <v>786</v>
      </c>
      <c r="M6754">
        <v>7501</v>
      </c>
      <c r="N6754" t="s">
        <v>144</v>
      </c>
      <c r="O6754" t="s">
        <v>1321</v>
      </c>
      <c r="P6754" t="s">
        <v>42</v>
      </c>
      <c r="Q6754" t="s">
        <v>86</v>
      </c>
      <c r="R6754" t="s">
        <v>1322</v>
      </c>
      <c r="S6754">
        <v>61.96</v>
      </c>
      <c r="T6754" s="3"/>
    </row>
    <row r="6755" spans="1:20" x14ac:dyDescent="0.3">
      <c r="A6755">
        <v>6754</v>
      </c>
      <c r="B6755" t="s">
        <v>9076</v>
      </c>
      <c r="C6755">
        <f t="shared" si="105"/>
        <v>26</v>
      </c>
      <c r="D6755" s="1">
        <v>42914</v>
      </c>
      <c r="E6755" s="1">
        <v>42916</v>
      </c>
      <c r="F6755" t="s">
        <v>19</v>
      </c>
      <c r="G6755" t="s">
        <v>6123</v>
      </c>
      <c r="H6755" t="s">
        <v>6124</v>
      </c>
      <c r="I6755" t="s">
        <v>22</v>
      </c>
      <c r="J6755" t="s">
        <v>23</v>
      </c>
      <c r="K6755" t="s">
        <v>4829</v>
      </c>
      <c r="L6755" t="s">
        <v>786</v>
      </c>
      <c r="M6755">
        <v>7501</v>
      </c>
      <c r="N6755" t="s">
        <v>144</v>
      </c>
      <c r="O6755" t="s">
        <v>5826</v>
      </c>
      <c r="P6755" t="s">
        <v>42</v>
      </c>
      <c r="Q6755" t="s">
        <v>71</v>
      </c>
      <c r="R6755" t="s">
        <v>5827</v>
      </c>
      <c r="S6755">
        <v>7.96</v>
      </c>
      <c r="T6755" s="3"/>
    </row>
    <row r="6756" spans="1:20" x14ac:dyDescent="0.3">
      <c r="A6756">
        <v>6755</v>
      </c>
      <c r="B6756" t="s">
        <v>9076</v>
      </c>
      <c r="C6756">
        <f t="shared" si="105"/>
        <v>26</v>
      </c>
      <c r="D6756" s="1">
        <v>42914</v>
      </c>
      <c r="E6756" s="1">
        <v>42916</v>
      </c>
      <c r="F6756" t="s">
        <v>19</v>
      </c>
      <c r="G6756" t="s">
        <v>6123</v>
      </c>
      <c r="H6756" t="s">
        <v>6124</v>
      </c>
      <c r="I6756" t="s">
        <v>22</v>
      </c>
      <c r="J6756" t="s">
        <v>23</v>
      </c>
      <c r="K6756" t="s">
        <v>4829</v>
      </c>
      <c r="L6756" t="s">
        <v>786</v>
      </c>
      <c r="M6756">
        <v>7501</v>
      </c>
      <c r="N6756" t="s">
        <v>144</v>
      </c>
      <c r="O6756" t="s">
        <v>102</v>
      </c>
      <c r="P6756" t="s">
        <v>42</v>
      </c>
      <c r="Q6756" t="s">
        <v>74</v>
      </c>
      <c r="R6756" t="s">
        <v>103</v>
      </c>
      <c r="S6756">
        <v>275.24</v>
      </c>
      <c r="T6756" s="3"/>
    </row>
    <row r="6757" spans="1:20" x14ac:dyDescent="0.3">
      <c r="A6757">
        <v>6756</v>
      </c>
      <c r="B6757" t="s">
        <v>9077</v>
      </c>
      <c r="C6757">
        <f t="shared" si="105"/>
        <v>37</v>
      </c>
      <c r="D6757" s="1">
        <v>43358</v>
      </c>
      <c r="E6757" s="1">
        <v>43362</v>
      </c>
      <c r="F6757" t="s">
        <v>46</v>
      </c>
      <c r="G6757" t="s">
        <v>9078</v>
      </c>
      <c r="H6757" t="s">
        <v>9079</v>
      </c>
      <c r="I6757" t="s">
        <v>37</v>
      </c>
      <c r="J6757" t="s">
        <v>23</v>
      </c>
      <c r="K6757" t="s">
        <v>1118</v>
      </c>
      <c r="L6757" t="s">
        <v>786</v>
      </c>
      <c r="M6757">
        <v>8701</v>
      </c>
      <c r="N6757" t="s">
        <v>144</v>
      </c>
      <c r="O6757" t="s">
        <v>6162</v>
      </c>
      <c r="P6757" t="s">
        <v>28</v>
      </c>
      <c r="Q6757" t="s">
        <v>61</v>
      </c>
      <c r="R6757" t="s">
        <v>6163</v>
      </c>
      <c r="S6757">
        <v>47.4</v>
      </c>
      <c r="T6757" s="3"/>
    </row>
    <row r="6758" spans="1:20" x14ac:dyDescent="0.3">
      <c r="A6758">
        <v>6757</v>
      </c>
      <c r="B6758" t="s">
        <v>9077</v>
      </c>
      <c r="C6758">
        <f t="shared" si="105"/>
        <v>37</v>
      </c>
      <c r="D6758" s="1">
        <v>43358</v>
      </c>
      <c r="E6758" s="1">
        <v>43362</v>
      </c>
      <c r="F6758" t="s">
        <v>46</v>
      </c>
      <c r="G6758" t="s">
        <v>9078</v>
      </c>
      <c r="H6758" t="s">
        <v>9079</v>
      </c>
      <c r="I6758" t="s">
        <v>37</v>
      </c>
      <c r="J6758" t="s">
        <v>23</v>
      </c>
      <c r="K6758" t="s">
        <v>1118</v>
      </c>
      <c r="L6758" t="s">
        <v>786</v>
      </c>
      <c r="M6758">
        <v>8701</v>
      </c>
      <c r="N6758" t="s">
        <v>144</v>
      </c>
      <c r="O6758" t="s">
        <v>6957</v>
      </c>
      <c r="P6758" t="s">
        <v>28</v>
      </c>
      <c r="Q6758" t="s">
        <v>32</v>
      </c>
      <c r="R6758" t="s">
        <v>6958</v>
      </c>
      <c r="S6758">
        <v>512.96</v>
      </c>
      <c r="T6758" s="3"/>
    </row>
    <row r="6759" spans="1:20" x14ac:dyDescent="0.3">
      <c r="A6759">
        <v>6758</v>
      </c>
      <c r="B6759" t="s">
        <v>9077</v>
      </c>
      <c r="C6759">
        <f t="shared" si="105"/>
        <v>37</v>
      </c>
      <c r="D6759" s="1">
        <v>43358</v>
      </c>
      <c r="E6759" s="1">
        <v>43362</v>
      </c>
      <c r="F6759" t="s">
        <v>46</v>
      </c>
      <c r="G6759" t="s">
        <v>9078</v>
      </c>
      <c r="H6759" t="s">
        <v>9079</v>
      </c>
      <c r="I6759" t="s">
        <v>37</v>
      </c>
      <c r="J6759" t="s">
        <v>23</v>
      </c>
      <c r="K6759" t="s">
        <v>1118</v>
      </c>
      <c r="L6759" t="s">
        <v>786</v>
      </c>
      <c r="M6759">
        <v>8701</v>
      </c>
      <c r="N6759" t="s">
        <v>144</v>
      </c>
      <c r="O6759" t="s">
        <v>3144</v>
      </c>
      <c r="P6759" t="s">
        <v>67</v>
      </c>
      <c r="Q6759" t="s">
        <v>68</v>
      </c>
      <c r="R6759" t="s">
        <v>3145</v>
      </c>
      <c r="S6759">
        <v>395.94</v>
      </c>
      <c r="T6759" s="3"/>
    </row>
    <row r="6760" spans="1:20" x14ac:dyDescent="0.3">
      <c r="A6760">
        <v>6759</v>
      </c>
      <c r="B6760" t="s">
        <v>9077</v>
      </c>
      <c r="C6760">
        <f t="shared" si="105"/>
        <v>37</v>
      </c>
      <c r="D6760" s="1">
        <v>43358</v>
      </c>
      <c r="E6760" s="1">
        <v>43362</v>
      </c>
      <c r="F6760" t="s">
        <v>46</v>
      </c>
      <c r="G6760" t="s">
        <v>9078</v>
      </c>
      <c r="H6760" t="s">
        <v>9079</v>
      </c>
      <c r="I6760" t="s">
        <v>37</v>
      </c>
      <c r="J6760" t="s">
        <v>23</v>
      </c>
      <c r="K6760" t="s">
        <v>1118</v>
      </c>
      <c r="L6760" t="s">
        <v>786</v>
      </c>
      <c r="M6760">
        <v>8701</v>
      </c>
      <c r="N6760" t="s">
        <v>144</v>
      </c>
      <c r="O6760" t="s">
        <v>1412</v>
      </c>
      <c r="P6760" t="s">
        <v>42</v>
      </c>
      <c r="Q6760" t="s">
        <v>55</v>
      </c>
      <c r="R6760" t="s">
        <v>1413</v>
      </c>
      <c r="S6760">
        <v>81.96</v>
      </c>
      <c r="T6760" s="3"/>
    </row>
    <row r="6761" spans="1:20" x14ac:dyDescent="0.3">
      <c r="A6761">
        <v>6760</v>
      </c>
      <c r="B6761" t="s">
        <v>9080</v>
      </c>
      <c r="C6761">
        <f t="shared" si="105"/>
        <v>49</v>
      </c>
      <c r="D6761" s="1">
        <v>43436</v>
      </c>
      <c r="E6761" s="1">
        <v>43442</v>
      </c>
      <c r="F6761" t="s">
        <v>46</v>
      </c>
      <c r="G6761" t="s">
        <v>8372</v>
      </c>
      <c r="H6761" t="s">
        <v>8373</v>
      </c>
      <c r="I6761" t="s">
        <v>22</v>
      </c>
      <c r="J6761" t="s">
        <v>23</v>
      </c>
      <c r="K6761" t="s">
        <v>4493</v>
      </c>
      <c r="L6761" t="s">
        <v>84</v>
      </c>
      <c r="M6761">
        <v>27405</v>
      </c>
      <c r="N6761" t="s">
        <v>26</v>
      </c>
      <c r="O6761" t="s">
        <v>3476</v>
      </c>
      <c r="P6761" t="s">
        <v>42</v>
      </c>
      <c r="Q6761" t="s">
        <v>64</v>
      </c>
      <c r="R6761" t="s">
        <v>3477</v>
      </c>
      <c r="S6761">
        <v>32.776000000000003</v>
      </c>
      <c r="T6761" s="3"/>
    </row>
    <row r="6762" spans="1:20" x14ac:dyDescent="0.3">
      <c r="A6762">
        <v>6761</v>
      </c>
      <c r="B6762" t="s">
        <v>9081</v>
      </c>
      <c r="C6762">
        <f t="shared" si="105"/>
        <v>26</v>
      </c>
      <c r="D6762" s="1">
        <v>43277</v>
      </c>
      <c r="E6762" s="1">
        <v>43281</v>
      </c>
      <c r="F6762" t="s">
        <v>46</v>
      </c>
      <c r="G6762" t="s">
        <v>1350</v>
      </c>
      <c r="H6762" t="s">
        <v>1351</v>
      </c>
      <c r="I6762" t="s">
        <v>22</v>
      </c>
      <c r="J6762" t="s">
        <v>23</v>
      </c>
      <c r="K6762" t="s">
        <v>262</v>
      </c>
      <c r="L6762" t="s">
        <v>263</v>
      </c>
      <c r="M6762">
        <v>10035</v>
      </c>
      <c r="N6762" t="s">
        <v>144</v>
      </c>
      <c r="O6762" t="s">
        <v>336</v>
      </c>
      <c r="P6762" t="s">
        <v>42</v>
      </c>
      <c r="Q6762" t="s">
        <v>55</v>
      </c>
      <c r="R6762" t="s">
        <v>337</v>
      </c>
      <c r="S6762">
        <v>272.94</v>
      </c>
      <c r="T6762" s="3"/>
    </row>
    <row r="6763" spans="1:20" x14ac:dyDescent="0.3">
      <c r="A6763">
        <v>6762</v>
      </c>
      <c r="B6763" t="s">
        <v>9082</v>
      </c>
      <c r="C6763">
        <f t="shared" si="105"/>
        <v>30</v>
      </c>
      <c r="D6763" s="1">
        <v>42940</v>
      </c>
      <c r="E6763" s="1">
        <v>42942</v>
      </c>
      <c r="F6763" t="s">
        <v>19</v>
      </c>
      <c r="G6763" t="s">
        <v>6802</v>
      </c>
      <c r="H6763" t="s">
        <v>6803</v>
      </c>
      <c r="I6763" t="s">
        <v>37</v>
      </c>
      <c r="J6763" t="s">
        <v>23</v>
      </c>
      <c r="K6763" t="s">
        <v>262</v>
      </c>
      <c r="L6763" t="s">
        <v>263</v>
      </c>
      <c r="M6763">
        <v>10035</v>
      </c>
      <c r="N6763" t="s">
        <v>144</v>
      </c>
      <c r="O6763" t="s">
        <v>3500</v>
      </c>
      <c r="P6763" t="s">
        <v>28</v>
      </c>
      <c r="Q6763" t="s">
        <v>32</v>
      </c>
      <c r="R6763" t="s">
        <v>3501</v>
      </c>
      <c r="S6763">
        <v>253.76400000000001</v>
      </c>
      <c r="T6763" s="3"/>
    </row>
    <row r="6764" spans="1:20" x14ac:dyDescent="0.3">
      <c r="A6764">
        <v>6763</v>
      </c>
      <c r="B6764" t="s">
        <v>9083</v>
      </c>
      <c r="C6764">
        <f t="shared" si="105"/>
        <v>35</v>
      </c>
      <c r="D6764" s="1">
        <v>42980</v>
      </c>
      <c r="E6764" s="1">
        <v>42986</v>
      </c>
      <c r="F6764" t="s">
        <v>46</v>
      </c>
      <c r="G6764" t="s">
        <v>1816</v>
      </c>
      <c r="H6764" t="s">
        <v>1817</v>
      </c>
      <c r="I6764" t="s">
        <v>22</v>
      </c>
      <c r="J6764" t="s">
        <v>23</v>
      </c>
      <c r="K6764" t="s">
        <v>299</v>
      </c>
      <c r="L6764" t="s">
        <v>207</v>
      </c>
      <c r="M6764">
        <v>60623</v>
      </c>
      <c r="N6764" t="s">
        <v>101</v>
      </c>
      <c r="O6764" t="s">
        <v>41</v>
      </c>
      <c r="P6764" t="s">
        <v>42</v>
      </c>
      <c r="Q6764" t="s">
        <v>43</v>
      </c>
      <c r="R6764" t="s">
        <v>44</v>
      </c>
      <c r="S6764">
        <v>29.24</v>
      </c>
      <c r="T6764" s="3"/>
    </row>
    <row r="6765" spans="1:20" x14ac:dyDescent="0.3">
      <c r="A6765">
        <v>6764</v>
      </c>
      <c r="B6765" t="s">
        <v>9083</v>
      </c>
      <c r="C6765">
        <f t="shared" si="105"/>
        <v>35</v>
      </c>
      <c r="D6765" s="1">
        <v>42980</v>
      </c>
      <c r="E6765" s="1">
        <v>42986</v>
      </c>
      <c r="F6765" t="s">
        <v>46</v>
      </c>
      <c r="G6765" t="s">
        <v>1816</v>
      </c>
      <c r="H6765" t="s">
        <v>1817</v>
      </c>
      <c r="I6765" t="s">
        <v>22</v>
      </c>
      <c r="J6765" t="s">
        <v>23</v>
      </c>
      <c r="K6765" t="s">
        <v>299</v>
      </c>
      <c r="L6765" t="s">
        <v>207</v>
      </c>
      <c r="M6765">
        <v>60623</v>
      </c>
      <c r="N6765" t="s">
        <v>101</v>
      </c>
      <c r="O6765" t="s">
        <v>883</v>
      </c>
      <c r="P6765" t="s">
        <v>42</v>
      </c>
      <c r="Q6765" t="s">
        <v>55</v>
      </c>
      <c r="R6765" t="s">
        <v>884</v>
      </c>
      <c r="S6765">
        <v>35.167999999999999</v>
      </c>
      <c r="T6765" s="3"/>
    </row>
    <row r="6766" spans="1:20" x14ac:dyDescent="0.3">
      <c r="A6766">
        <v>6765</v>
      </c>
      <c r="B6766" t="s">
        <v>9083</v>
      </c>
      <c r="C6766">
        <f t="shared" si="105"/>
        <v>35</v>
      </c>
      <c r="D6766" s="1">
        <v>42980</v>
      </c>
      <c r="E6766" s="1">
        <v>42986</v>
      </c>
      <c r="F6766" t="s">
        <v>46</v>
      </c>
      <c r="G6766" t="s">
        <v>1816</v>
      </c>
      <c r="H6766" t="s">
        <v>1817</v>
      </c>
      <c r="I6766" t="s">
        <v>22</v>
      </c>
      <c r="J6766" t="s">
        <v>23</v>
      </c>
      <c r="K6766" t="s">
        <v>299</v>
      </c>
      <c r="L6766" t="s">
        <v>207</v>
      </c>
      <c r="M6766">
        <v>60623</v>
      </c>
      <c r="N6766" t="s">
        <v>101</v>
      </c>
      <c r="O6766" t="s">
        <v>9084</v>
      </c>
      <c r="P6766" t="s">
        <v>67</v>
      </c>
      <c r="Q6766" t="s">
        <v>680</v>
      </c>
      <c r="R6766" t="s">
        <v>9085</v>
      </c>
      <c r="S6766">
        <v>1362.9</v>
      </c>
      <c r="T6766" s="3"/>
    </row>
    <row r="6767" spans="1:20" x14ac:dyDescent="0.3">
      <c r="A6767">
        <v>6766</v>
      </c>
      <c r="B6767" t="s">
        <v>9086</v>
      </c>
      <c r="C6767">
        <f t="shared" si="105"/>
        <v>16</v>
      </c>
      <c r="D6767" s="1">
        <v>43210</v>
      </c>
      <c r="E6767" s="1">
        <v>43214</v>
      </c>
      <c r="F6767" t="s">
        <v>46</v>
      </c>
      <c r="G6767" t="s">
        <v>6465</v>
      </c>
      <c r="H6767" t="s">
        <v>6466</v>
      </c>
      <c r="I6767" t="s">
        <v>22</v>
      </c>
      <c r="J6767" t="s">
        <v>23</v>
      </c>
      <c r="K6767" t="s">
        <v>299</v>
      </c>
      <c r="L6767" t="s">
        <v>207</v>
      </c>
      <c r="M6767">
        <v>60653</v>
      </c>
      <c r="N6767" t="s">
        <v>101</v>
      </c>
      <c r="O6767" t="s">
        <v>1163</v>
      </c>
      <c r="P6767" t="s">
        <v>28</v>
      </c>
      <c r="Q6767" t="s">
        <v>32</v>
      </c>
      <c r="R6767" t="s">
        <v>1164</v>
      </c>
      <c r="S6767">
        <v>317.05799999999999</v>
      </c>
      <c r="T6767" s="3"/>
    </row>
    <row r="6768" spans="1:20" x14ac:dyDescent="0.3">
      <c r="A6768">
        <v>6767</v>
      </c>
      <c r="B6768" t="s">
        <v>9086</v>
      </c>
      <c r="C6768">
        <f t="shared" si="105"/>
        <v>16</v>
      </c>
      <c r="D6768" s="1">
        <v>43210</v>
      </c>
      <c r="E6768" s="1">
        <v>43214</v>
      </c>
      <c r="F6768" t="s">
        <v>46</v>
      </c>
      <c r="G6768" t="s">
        <v>6465</v>
      </c>
      <c r="H6768" t="s">
        <v>6466</v>
      </c>
      <c r="I6768" t="s">
        <v>22</v>
      </c>
      <c r="J6768" t="s">
        <v>23</v>
      </c>
      <c r="K6768" t="s">
        <v>299</v>
      </c>
      <c r="L6768" t="s">
        <v>207</v>
      </c>
      <c r="M6768">
        <v>60653</v>
      </c>
      <c r="N6768" t="s">
        <v>101</v>
      </c>
      <c r="O6768" t="s">
        <v>175</v>
      </c>
      <c r="P6768" t="s">
        <v>42</v>
      </c>
      <c r="Q6768" t="s">
        <v>64</v>
      </c>
      <c r="R6768" t="s">
        <v>176</v>
      </c>
      <c r="S6768">
        <v>15.76</v>
      </c>
      <c r="T6768" s="3"/>
    </row>
    <row r="6769" spans="1:20" x14ac:dyDescent="0.3">
      <c r="A6769">
        <v>6768</v>
      </c>
      <c r="B6769" t="s">
        <v>9086</v>
      </c>
      <c r="C6769">
        <f t="shared" si="105"/>
        <v>16</v>
      </c>
      <c r="D6769" s="1">
        <v>43210</v>
      </c>
      <c r="E6769" s="1">
        <v>43214</v>
      </c>
      <c r="F6769" t="s">
        <v>46</v>
      </c>
      <c r="G6769" t="s">
        <v>6465</v>
      </c>
      <c r="H6769" t="s">
        <v>6466</v>
      </c>
      <c r="I6769" t="s">
        <v>22</v>
      </c>
      <c r="J6769" t="s">
        <v>23</v>
      </c>
      <c r="K6769" t="s">
        <v>299</v>
      </c>
      <c r="L6769" t="s">
        <v>207</v>
      </c>
      <c r="M6769">
        <v>60653</v>
      </c>
      <c r="N6769" t="s">
        <v>101</v>
      </c>
      <c r="O6769" t="s">
        <v>4069</v>
      </c>
      <c r="P6769" t="s">
        <v>28</v>
      </c>
      <c r="Q6769" t="s">
        <v>61</v>
      </c>
      <c r="R6769" t="s">
        <v>4070</v>
      </c>
      <c r="S6769">
        <v>14.56</v>
      </c>
      <c r="T6769" s="3"/>
    </row>
    <row r="6770" spans="1:20" x14ac:dyDescent="0.3">
      <c r="A6770">
        <v>6769</v>
      </c>
      <c r="B6770" t="s">
        <v>9087</v>
      </c>
      <c r="C6770">
        <f t="shared" si="105"/>
        <v>33</v>
      </c>
      <c r="D6770" s="1">
        <v>42228</v>
      </c>
      <c r="E6770" s="1">
        <v>42232</v>
      </c>
      <c r="F6770" t="s">
        <v>46</v>
      </c>
      <c r="G6770" t="s">
        <v>7126</v>
      </c>
      <c r="H6770" t="s">
        <v>7127</v>
      </c>
      <c r="I6770" t="s">
        <v>37</v>
      </c>
      <c r="J6770" t="s">
        <v>23</v>
      </c>
      <c r="K6770" t="s">
        <v>1118</v>
      </c>
      <c r="L6770" t="s">
        <v>786</v>
      </c>
      <c r="M6770">
        <v>8701</v>
      </c>
      <c r="N6770" t="s">
        <v>144</v>
      </c>
      <c r="O6770" t="s">
        <v>3547</v>
      </c>
      <c r="P6770" t="s">
        <v>42</v>
      </c>
      <c r="Q6770" t="s">
        <v>71</v>
      </c>
      <c r="R6770" t="s">
        <v>3548</v>
      </c>
      <c r="S6770">
        <v>196.21</v>
      </c>
      <c r="T6770" s="3"/>
    </row>
    <row r="6771" spans="1:20" x14ac:dyDescent="0.3">
      <c r="A6771">
        <v>6770</v>
      </c>
      <c r="B6771" t="s">
        <v>9088</v>
      </c>
      <c r="C6771">
        <f t="shared" si="105"/>
        <v>38</v>
      </c>
      <c r="D6771" s="1">
        <v>43362</v>
      </c>
      <c r="E6771" s="1">
        <v>43366</v>
      </c>
      <c r="F6771" t="s">
        <v>46</v>
      </c>
      <c r="G6771" t="s">
        <v>5929</v>
      </c>
      <c r="H6771" t="s">
        <v>5930</v>
      </c>
      <c r="I6771" t="s">
        <v>98</v>
      </c>
      <c r="J6771" t="s">
        <v>23</v>
      </c>
      <c r="K6771" t="s">
        <v>493</v>
      </c>
      <c r="L6771" t="s">
        <v>1271</v>
      </c>
      <c r="M6771">
        <v>31907</v>
      </c>
      <c r="N6771" t="s">
        <v>26</v>
      </c>
      <c r="O6771" t="s">
        <v>7478</v>
      </c>
      <c r="P6771" t="s">
        <v>42</v>
      </c>
      <c r="Q6771" t="s">
        <v>64</v>
      </c>
      <c r="R6771" t="s">
        <v>7479</v>
      </c>
      <c r="S6771">
        <v>35.4</v>
      </c>
      <c r="T6771" s="3"/>
    </row>
    <row r="6772" spans="1:20" x14ac:dyDescent="0.3">
      <c r="A6772">
        <v>6771</v>
      </c>
      <c r="B6772" t="s">
        <v>9089</v>
      </c>
      <c r="C6772">
        <f t="shared" si="105"/>
        <v>50</v>
      </c>
      <c r="D6772" s="1">
        <v>43443</v>
      </c>
      <c r="E6772" s="1">
        <v>43447</v>
      </c>
      <c r="F6772" t="s">
        <v>46</v>
      </c>
      <c r="G6772" t="s">
        <v>6788</v>
      </c>
      <c r="H6772" t="s">
        <v>6789</v>
      </c>
      <c r="I6772" t="s">
        <v>37</v>
      </c>
      <c r="J6772" t="s">
        <v>23</v>
      </c>
      <c r="K6772" t="s">
        <v>540</v>
      </c>
      <c r="L6772" t="s">
        <v>306</v>
      </c>
      <c r="M6772">
        <v>85023</v>
      </c>
      <c r="N6772" t="s">
        <v>40</v>
      </c>
      <c r="O6772" t="s">
        <v>4298</v>
      </c>
      <c r="P6772" t="s">
        <v>42</v>
      </c>
      <c r="Q6772" t="s">
        <v>86</v>
      </c>
      <c r="R6772" t="s">
        <v>4299</v>
      </c>
      <c r="S6772">
        <v>419.4</v>
      </c>
      <c r="T6772" s="3"/>
    </row>
    <row r="6773" spans="1:20" x14ac:dyDescent="0.3">
      <c r="A6773">
        <v>6772</v>
      </c>
      <c r="B6773" t="s">
        <v>9089</v>
      </c>
      <c r="C6773">
        <f t="shared" si="105"/>
        <v>50</v>
      </c>
      <c r="D6773" s="1">
        <v>43443</v>
      </c>
      <c r="E6773" s="1">
        <v>43447</v>
      </c>
      <c r="F6773" t="s">
        <v>46</v>
      </c>
      <c r="G6773" t="s">
        <v>6788</v>
      </c>
      <c r="H6773" t="s">
        <v>6789</v>
      </c>
      <c r="I6773" t="s">
        <v>37</v>
      </c>
      <c r="J6773" t="s">
        <v>23</v>
      </c>
      <c r="K6773" t="s">
        <v>540</v>
      </c>
      <c r="L6773" t="s">
        <v>306</v>
      </c>
      <c r="M6773">
        <v>85023</v>
      </c>
      <c r="N6773" t="s">
        <v>40</v>
      </c>
      <c r="O6773" t="s">
        <v>8876</v>
      </c>
      <c r="P6773" t="s">
        <v>42</v>
      </c>
      <c r="Q6773" t="s">
        <v>71</v>
      </c>
      <c r="R6773" t="s">
        <v>8877</v>
      </c>
      <c r="S6773">
        <v>13.005000000000001</v>
      </c>
      <c r="T6773" s="3"/>
    </row>
    <row r="6774" spans="1:20" x14ac:dyDescent="0.3">
      <c r="A6774">
        <v>6773</v>
      </c>
      <c r="B6774" t="s">
        <v>9090</v>
      </c>
      <c r="C6774">
        <f t="shared" si="105"/>
        <v>44</v>
      </c>
      <c r="D6774" s="1">
        <v>43043</v>
      </c>
      <c r="E6774" s="1">
        <v>43047</v>
      </c>
      <c r="F6774" t="s">
        <v>46</v>
      </c>
      <c r="G6774" t="s">
        <v>1680</v>
      </c>
      <c r="H6774" t="s">
        <v>1681</v>
      </c>
      <c r="I6774" t="s">
        <v>98</v>
      </c>
      <c r="J6774" t="s">
        <v>23</v>
      </c>
      <c r="K6774" t="s">
        <v>38</v>
      </c>
      <c r="L6774" t="s">
        <v>39</v>
      </c>
      <c r="M6774">
        <v>90004</v>
      </c>
      <c r="N6774" t="s">
        <v>40</v>
      </c>
      <c r="O6774" t="s">
        <v>1222</v>
      </c>
      <c r="P6774" t="s">
        <v>42</v>
      </c>
      <c r="Q6774" t="s">
        <v>71</v>
      </c>
      <c r="R6774" t="s">
        <v>1223</v>
      </c>
      <c r="S6774">
        <v>7.7119999999999997</v>
      </c>
      <c r="T6774" s="3"/>
    </row>
    <row r="6775" spans="1:20" x14ac:dyDescent="0.3">
      <c r="A6775">
        <v>6774</v>
      </c>
      <c r="B6775" t="s">
        <v>9090</v>
      </c>
      <c r="C6775">
        <f t="shared" si="105"/>
        <v>44</v>
      </c>
      <c r="D6775" s="1">
        <v>43043</v>
      </c>
      <c r="E6775" s="1">
        <v>43047</v>
      </c>
      <c r="F6775" t="s">
        <v>46</v>
      </c>
      <c r="G6775" t="s">
        <v>1680</v>
      </c>
      <c r="H6775" t="s">
        <v>1681</v>
      </c>
      <c r="I6775" t="s">
        <v>98</v>
      </c>
      <c r="J6775" t="s">
        <v>23</v>
      </c>
      <c r="K6775" t="s">
        <v>38</v>
      </c>
      <c r="L6775" t="s">
        <v>39</v>
      </c>
      <c r="M6775">
        <v>90004</v>
      </c>
      <c r="N6775" t="s">
        <v>40</v>
      </c>
      <c r="O6775" t="s">
        <v>6936</v>
      </c>
      <c r="P6775" t="s">
        <v>42</v>
      </c>
      <c r="Q6775" t="s">
        <v>71</v>
      </c>
      <c r="R6775" t="s">
        <v>6937</v>
      </c>
      <c r="S6775">
        <v>4.1760000000000002</v>
      </c>
      <c r="T6775" s="3"/>
    </row>
    <row r="6776" spans="1:20" x14ac:dyDescent="0.3">
      <c r="A6776">
        <v>6775</v>
      </c>
      <c r="B6776" t="s">
        <v>9090</v>
      </c>
      <c r="C6776">
        <f t="shared" si="105"/>
        <v>44</v>
      </c>
      <c r="D6776" s="1">
        <v>43043</v>
      </c>
      <c r="E6776" s="1">
        <v>43047</v>
      </c>
      <c r="F6776" t="s">
        <v>46</v>
      </c>
      <c r="G6776" t="s">
        <v>1680</v>
      </c>
      <c r="H6776" t="s">
        <v>1681</v>
      </c>
      <c r="I6776" t="s">
        <v>98</v>
      </c>
      <c r="J6776" t="s">
        <v>23</v>
      </c>
      <c r="K6776" t="s">
        <v>38</v>
      </c>
      <c r="L6776" t="s">
        <v>39</v>
      </c>
      <c r="M6776">
        <v>90004</v>
      </c>
      <c r="N6776" t="s">
        <v>40</v>
      </c>
      <c r="O6776" t="s">
        <v>9091</v>
      </c>
      <c r="P6776" t="s">
        <v>42</v>
      </c>
      <c r="Q6776" t="s">
        <v>86</v>
      </c>
      <c r="R6776" t="s">
        <v>9092</v>
      </c>
      <c r="S6776">
        <v>38.880000000000003</v>
      </c>
      <c r="T6776" s="3"/>
    </row>
    <row r="6777" spans="1:20" x14ac:dyDescent="0.3">
      <c r="A6777">
        <v>6776</v>
      </c>
      <c r="B6777" t="s">
        <v>9093</v>
      </c>
      <c r="C6777">
        <f t="shared" si="105"/>
        <v>14</v>
      </c>
      <c r="D6777" s="1">
        <v>42458</v>
      </c>
      <c r="E6777" s="1">
        <v>42464</v>
      </c>
      <c r="F6777" t="s">
        <v>46</v>
      </c>
      <c r="G6777" t="s">
        <v>3699</v>
      </c>
      <c r="H6777" t="s">
        <v>3700</v>
      </c>
      <c r="I6777" t="s">
        <v>22</v>
      </c>
      <c r="J6777" t="s">
        <v>23</v>
      </c>
      <c r="K6777" t="s">
        <v>262</v>
      </c>
      <c r="L6777" t="s">
        <v>263</v>
      </c>
      <c r="M6777">
        <v>10024</v>
      </c>
      <c r="N6777" t="s">
        <v>144</v>
      </c>
      <c r="O6777" t="s">
        <v>1027</v>
      </c>
      <c r="P6777" t="s">
        <v>42</v>
      </c>
      <c r="Q6777" t="s">
        <v>86</v>
      </c>
      <c r="R6777" t="s">
        <v>1028</v>
      </c>
      <c r="S6777">
        <v>17.64</v>
      </c>
      <c r="T6777" s="3"/>
    </row>
    <row r="6778" spans="1:20" x14ac:dyDescent="0.3">
      <c r="A6778">
        <v>6777</v>
      </c>
      <c r="B6778" t="s">
        <v>9094</v>
      </c>
      <c r="C6778">
        <f t="shared" si="105"/>
        <v>36</v>
      </c>
      <c r="D6778" s="1">
        <v>42983</v>
      </c>
      <c r="E6778" s="1">
        <v>42989</v>
      </c>
      <c r="F6778" t="s">
        <v>46</v>
      </c>
      <c r="G6778" t="s">
        <v>6379</v>
      </c>
      <c r="H6778" t="s">
        <v>6380</v>
      </c>
      <c r="I6778" t="s">
        <v>22</v>
      </c>
      <c r="J6778" t="s">
        <v>23</v>
      </c>
      <c r="K6778" t="s">
        <v>676</v>
      </c>
      <c r="L6778" t="s">
        <v>100</v>
      </c>
      <c r="M6778">
        <v>78207</v>
      </c>
      <c r="N6778" t="s">
        <v>101</v>
      </c>
      <c r="O6778" t="s">
        <v>213</v>
      </c>
      <c r="P6778" t="s">
        <v>42</v>
      </c>
      <c r="Q6778" t="s">
        <v>55</v>
      </c>
      <c r="R6778" t="s">
        <v>214</v>
      </c>
      <c r="S6778">
        <v>93.456000000000003</v>
      </c>
      <c r="T6778" s="3"/>
    </row>
    <row r="6779" spans="1:20" x14ac:dyDescent="0.3">
      <c r="A6779">
        <v>6778</v>
      </c>
      <c r="B6779" t="s">
        <v>9095</v>
      </c>
      <c r="C6779">
        <f t="shared" si="105"/>
        <v>5</v>
      </c>
      <c r="D6779" s="1">
        <v>43128</v>
      </c>
      <c r="E6779" s="1">
        <v>43132</v>
      </c>
      <c r="F6779" t="s">
        <v>46</v>
      </c>
      <c r="G6779" t="s">
        <v>5793</v>
      </c>
      <c r="H6779" t="s">
        <v>5794</v>
      </c>
      <c r="I6779" t="s">
        <v>98</v>
      </c>
      <c r="J6779" t="s">
        <v>23</v>
      </c>
      <c r="K6779" t="s">
        <v>262</v>
      </c>
      <c r="L6779" t="s">
        <v>263</v>
      </c>
      <c r="M6779">
        <v>10009</v>
      </c>
      <c r="N6779" t="s">
        <v>144</v>
      </c>
      <c r="O6779" t="s">
        <v>4952</v>
      </c>
      <c r="P6779" t="s">
        <v>67</v>
      </c>
      <c r="Q6779" t="s">
        <v>157</v>
      </c>
      <c r="R6779" t="s">
        <v>4953</v>
      </c>
      <c r="S6779">
        <v>449.91</v>
      </c>
      <c r="T6779" s="3"/>
    </row>
    <row r="6780" spans="1:20" x14ac:dyDescent="0.3">
      <c r="A6780">
        <v>6779</v>
      </c>
      <c r="B6780" t="s">
        <v>9096</v>
      </c>
      <c r="C6780">
        <f t="shared" si="105"/>
        <v>36</v>
      </c>
      <c r="D6780" s="1">
        <v>42981</v>
      </c>
      <c r="E6780" s="1">
        <v>42986</v>
      </c>
      <c r="F6780" t="s">
        <v>19</v>
      </c>
      <c r="G6780" t="s">
        <v>4377</v>
      </c>
      <c r="H6780" t="s">
        <v>4378</v>
      </c>
      <c r="I6780" t="s">
        <v>22</v>
      </c>
      <c r="J6780" t="s">
        <v>23</v>
      </c>
      <c r="K6780" t="s">
        <v>4497</v>
      </c>
      <c r="L6780" t="s">
        <v>2738</v>
      </c>
      <c r="M6780">
        <v>21215</v>
      </c>
      <c r="N6780" t="s">
        <v>144</v>
      </c>
      <c r="O6780" t="s">
        <v>4481</v>
      </c>
      <c r="P6780" t="s">
        <v>28</v>
      </c>
      <c r="Q6780" t="s">
        <v>29</v>
      </c>
      <c r="R6780" t="s">
        <v>4482</v>
      </c>
      <c r="S6780">
        <v>344.94</v>
      </c>
      <c r="T6780" s="3"/>
    </row>
    <row r="6781" spans="1:20" x14ac:dyDescent="0.3">
      <c r="A6781">
        <v>6780</v>
      </c>
      <c r="B6781" t="s">
        <v>9096</v>
      </c>
      <c r="C6781">
        <f t="shared" si="105"/>
        <v>36</v>
      </c>
      <c r="D6781" s="1">
        <v>42981</v>
      </c>
      <c r="E6781" s="1">
        <v>42986</v>
      </c>
      <c r="F6781" t="s">
        <v>19</v>
      </c>
      <c r="G6781" t="s">
        <v>4377</v>
      </c>
      <c r="H6781" t="s">
        <v>4378</v>
      </c>
      <c r="I6781" t="s">
        <v>22</v>
      </c>
      <c r="J6781" t="s">
        <v>23</v>
      </c>
      <c r="K6781" t="s">
        <v>4497</v>
      </c>
      <c r="L6781" t="s">
        <v>2738</v>
      </c>
      <c r="M6781">
        <v>21215</v>
      </c>
      <c r="N6781" t="s">
        <v>144</v>
      </c>
      <c r="O6781" t="s">
        <v>5066</v>
      </c>
      <c r="P6781" t="s">
        <v>28</v>
      </c>
      <c r="Q6781" t="s">
        <v>61</v>
      </c>
      <c r="R6781" t="s">
        <v>5067</v>
      </c>
      <c r="S6781">
        <v>14.76</v>
      </c>
      <c r="T6781" s="3"/>
    </row>
    <row r="6782" spans="1:20" x14ac:dyDescent="0.3">
      <c r="A6782">
        <v>6781</v>
      </c>
      <c r="B6782" t="s">
        <v>9096</v>
      </c>
      <c r="C6782">
        <f t="shared" si="105"/>
        <v>36</v>
      </c>
      <c r="D6782" s="1">
        <v>42981</v>
      </c>
      <c r="E6782" s="1">
        <v>42986</v>
      </c>
      <c r="F6782" t="s">
        <v>19</v>
      </c>
      <c r="G6782" t="s">
        <v>4377</v>
      </c>
      <c r="H6782" t="s">
        <v>4378</v>
      </c>
      <c r="I6782" t="s">
        <v>22</v>
      </c>
      <c r="J6782" t="s">
        <v>23</v>
      </c>
      <c r="K6782" t="s">
        <v>4497</v>
      </c>
      <c r="L6782" t="s">
        <v>2738</v>
      </c>
      <c r="M6782">
        <v>21215</v>
      </c>
      <c r="N6782" t="s">
        <v>144</v>
      </c>
      <c r="O6782" t="s">
        <v>3312</v>
      </c>
      <c r="P6782" t="s">
        <v>42</v>
      </c>
      <c r="Q6782" t="s">
        <v>71</v>
      </c>
      <c r="R6782" t="s">
        <v>3313</v>
      </c>
      <c r="S6782">
        <v>12.76</v>
      </c>
      <c r="T6782" s="3"/>
    </row>
    <row r="6783" spans="1:20" x14ac:dyDescent="0.3">
      <c r="A6783">
        <v>6782</v>
      </c>
      <c r="B6783" t="s">
        <v>9096</v>
      </c>
      <c r="C6783">
        <f t="shared" si="105"/>
        <v>36</v>
      </c>
      <c r="D6783" s="1">
        <v>42981</v>
      </c>
      <c r="E6783" s="1">
        <v>42986</v>
      </c>
      <c r="F6783" t="s">
        <v>19</v>
      </c>
      <c r="G6783" t="s">
        <v>4377</v>
      </c>
      <c r="H6783" t="s">
        <v>4378</v>
      </c>
      <c r="I6783" t="s">
        <v>22</v>
      </c>
      <c r="J6783" t="s">
        <v>23</v>
      </c>
      <c r="K6783" t="s">
        <v>4497</v>
      </c>
      <c r="L6783" t="s">
        <v>2738</v>
      </c>
      <c r="M6783">
        <v>21215</v>
      </c>
      <c r="N6783" t="s">
        <v>144</v>
      </c>
      <c r="O6783" t="s">
        <v>2622</v>
      </c>
      <c r="P6783" t="s">
        <v>42</v>
      </c>
      <c r="Q6783" t="s">
        <v>43</v>
      </c>
      <c r="R6783" t="s">
        <v>2623</v>
      </c>
      <c r="S6783">
        <v>58.48</v>
      </c>
      <c r="T6783" s="3"/>
    </row>
    <row r="6784" spans="1:20" x14ac:dyDescent="0.3">
      <c r="A6784">
        <v>6783</v>
      </c>
      <c r="B6784" t="s">
        <v>9097</v>
      </c>
      <c r="C6784">
        <f t="shared" si="105"/>
        <v>30</v>
      </c>
      <c r="D6784" s="1">
        <v>43306</v>
      </c>
      <c r="E6784" s="1">
        <v>43309</v>
      </c>
      <c r="F6784" t="s">
        <v>19</v>
      </c>
      <c r="G6784" t="s">
        <v>4687</v>
      </c>
      <c r="H6784" t="s">
        <v>4688</v>
      </c>
      <c r="I6784" t="s">
        <v>22</v>
      </c>
      <c r="J6784" t="s">
        <v>23</v>
      </c>
      <c r="K6784" t="s">
        <v>142</v>
      </c>
      <c r="L6784" t="s">
        <v>143</v>
      </c>
      <c r="M6784">
        <v>19143</v>
      </c>
      <c r="N6784" t="s">
        <v>144</v>
      </c>
      <c r="O6784" t="s">
        <v>2112</v>
      </c>
      <c r="P6784" t="s">
        <v>28</v>
      </c>
      <c r="Q6784" t="s">
        <v>61</v>
      </c>
      <c r="R6784" t="s">
        <v>2113</v>
      </c>
      <c r="S6784">
        <v>20.096</v>
      </c>
      <c r="T6784" s="3"/>
    </row>
    <row r="6785" spans="1:20" x14ac:dyDescent="0.3">
      <c r="A6785">
        <v>6784</v>
      </c>
      <c r="B6785" t="s">
        <v>9097</v>
      </c>
      <c r="C6785">
        <f t="shared" si="105"/>
        <v>30</v>
      </c>
      <c r="D6785" s="1">
        <v>43306</v>
      </c>
      <c r="E6785" s="1">
        <v>43309</v>
      </c>
      <c r="F6785" t="s">
        <v>19</v>
      </c>
      <c r="G6785" t="s">
        <v>4687</v>
      </c>
      <c r="H6785" t="s">
        <v>4688</v>
      </c>
      <c r="I6785" t="s">
        <v>22</v>
      </c>
      <c r="J6785" t="s">
        <v>23</v>
      </c>
      <c r="K6785" t="s">
        <v>142</v>
      </c>
      <c r="L6785" t="s">
        <v>143</v>
      </c>
      <c r="M6785">
        <v>19143</v>
      </c>
      <c r="N6785" t="s">
        <v>144</v>
      </c>
      <c r="O6785" t="s">
        <v>9098</v>
      </c>
      <c r="P6785" t="s">
        <v>42</v>
      </c>
      <c r="Q6785" t="s">
        <v>575</v>
      </c>
      <c r="R6785" t="s">
        <v>9099</v>
      </c>
      <c r="S6785">
        <v>37.752000000000002</v>
      </c>
      <c r="T6785" s="3"/>
    </row>
    <row r="6786" spans="1:20" x14ac:dyDescent="0.3">
      <c r="A6786">
        <v>6785</v>
      </c>
      <c r="B6786" t="s">
        <v>9097</v>
      </c>
      <c r="C6786">
        <f t="shared" si="105"/>
        <v>30</v>
      </c>
      <c r="D6786" s="1">
        <v>43306</v>
      </c>
      <c r="E6786" s="1">
        <v>43309</v>
      </c>
      <c r="F6786" t="s">
        <v>19</v>
      </c>
      <c r="G6786" t="s">
        <v>4687</v>
      </c>
      <c r="H6786" t="s">
        <v>4688</v>
      </c>
      <c r="I6786" t="s">
        <v>22</v>
      </c>
      <c r="J6786" t="s">
        <v>23</v>
      </c>
      <c r="K6786" t="s">
        <v>142</v>
      </c>
      <c r="L6786" t="s">
        <v>143</v>
      </c>
      <c r="M6786">
        <v>19143</v>
      </c>
      <c r="N6786" t="s">
        <v>144</v>
      </c>
      <c r="O6786" t="s">
        <v>8265</v>
      </c>
      <c r="P6786" t="s">
        <v>28</v>
      </c>
      <c r="Q6786" t="s">
        <v>52</v>
      </c>
      <c r="R6786" t="s">
        <v>8266</v>
      </c>
      <c r="S6786">
        <v>138.58799999999999</v>
      </c>
      <c r="T6786" s="3"/>
    </row>
    <row r="6787" spans="1:20" x14ac:dyDescent="0.3">
      <c r="A6787">
        <v>6786</v>
      </c>
      <c r="B6787" t="s">
        <v>9097</v>
      </c>
      <c r="C6787">
        <f t="shared" ref="C6787:C6850" si="106">WEEKNUM(D6787,1)</f>
        <v>30</v>
      </c>
      <c r="D6787" s="1">
        <v>43306</v>
      </c>
      <c r="E6787" s="1">
        <v>43309</v>
      </c>
      <c r="F6787" t="s">
        <v>19</v>
      </c>
      <c r="G6787" t="s">
        <v>4687</v>
      </c>
      <c r="H6787" t="s">
        <v>4688</v>
      </c>
      <c r="I6787" t="s">
        <v>22</v>
      </c>
      <c r="J6787" t="s">
        <v>23</v>
      </c>
      <c r="K6787" t="s">
        <v>142</v>
      </c>
      <c r="L6787" t="s">
        <v>143</v>
      </c>
      <c r="M6787">
        <v>19143</v>
      </c>
      <c r="N6787" t="s">
        <v>144</v>
      </c>
      <c r="O6787" t="s">
        <v>1543</v>
      </c>
      <c r="P6787" t="s">
        <v>42</v>
      </c>
      <c r="Q6787" t="s">
        <v>55</v>
      </c>
      <c r="R6787" t="s">
        <v>1544</v>
      </c>
      <c r="S6787">
        <v>259.92</v>
      </c>
      <c r="T6787" s="3"/>
    </row>
    <row r="6788" spans="1:20" x14ac:dyDescent="0.3">
      <c r="A6788">
        <v>6787</v>
      </c>
      <c r="B6788" t="s">
        <v>9097</v>
      </c>
      <c r="C6788">
        <f t="shared" si="106"/>
        <v>30</v>
      </c>
      <c r="D6788" s="1">
        <v>43306</v>
      </c>
      <c r="E6788" s="1">
        <v>43309</v>
      </c>
      <c r="F6788" t="s">
        <v>19</v>
      </c>
      <c r="G6788" t="s">
        <v>4687</v>
      </c>
      <c r="H6788" t="s">
        <v>4688</v>
      </c>
      <c r="I6788" t="s">
        <v>22</v>
      </c>
      <c r="J6788" t="s">
        <v>23</v>
      </c>
      <c r="K6788" t="s">
        <v>142</v>
      </c>
      <c r="L6788" t="s">
        <v>143</v>
      </c>
      <c r="M6788">
        <v>19143</v>
      </c>
      <c r="N6788" t="s">
        <v>144</v>
      </c>
      <c r="O6788" t="s">
        <v>1056</v>
      </c>
      <c r="P6788" t="s">
        <v>42</v>
      </c>
      <c r="Q6788" t="s">
        <v>86</v>
      </c>
      <c r="R6788" t="s">
        <v>1057</v>
      </c>
      <c r="S6788">
        <v>20.736000000000001</v>
      </c>
      <c r="T6788" s="3"/>
    </row>
    <row r="6789" spans="1:20" x14ac:dyDescent="0.3">
      <c r="A6789">
        <v>6788</v>
      </c>
      <c r="B6789" t="s">
        <v>9100</v>
      </c>
      <c r="C6789">
        <f t="shared" si="106"/>
        <v>38</v>
      </c>
      <c r="D6789" s="1">
        <v>42626</v>
      </c>
      <c r="E6789" s="1">
        <v>42633</v>
      </c>
      <c r="F6789" t="s">
        <v>46</v>
      </c>
      <c r="G6789" t="s">
        <v>857</v>
      </c>
      <c r="H6789" t="s">
        <v>858</v>
      </c>
      <c r="I6789" t="s">
        <v>22</v>
      </c>
      <c r="J6789" t="s">
        <v>23</v>
      </c>
      <c r="K6789" t="s">
        <v>1737</v>
      </c>
      <c r="L6789" t="s">
        <v>1271</v>
      </c>
      <c r="M6789">
        <v>30318</v>
      </c>
      <c r="N6789" t="s">
        <v>26</v>
      </c>
      <c r="O6789" t="s">
        <v>3073</v>
      </c>
      <c r="P6789" t="s">
        <v>28</v>
      </c>
      <c r="Q6789" t="s">
        <v>61</v>
      </c>
      <c r="R6789" t="s">
        <v>3074</v>
      </c>
      <c r="S6789">
        <v>129.93</v>
      </c>
      <c r="T6789" s="3"/>
    </row>
    <row r="6790" spans="1:20" x14ac:dyDescent="0.3">
      <c r="A6790">
        <v>6789</v>
      </c>
      <c r="B6790" t="s">
        <v>9100</v>
      </c>
      <c r="C6790">
        <f t="shared" si="106"/>
        <v>38</v>
      </c>
      <c r="D6790" s="1">
        <v>42626</v>
      </c>
      <c r="E6790" s="1">
        <v>42633</v>
      </c>
      <c r="F6790" t="s">
        <v>46</v>
      </c>
      <c r="G6790" t="s">
        <v>857</v>
      </c>
      <c r="H6790" t="s">
        <v>858</v>
      </c>
      <c r="I6790" t="s">
        <v>22</v>
      </c>
      <c r="J6790" t="s">
        <v>23</v>
      </c>
      <c r="K6790" t="s">
        <v>1737</v>
      </c>
      <c r="L6790" t="s">
        <v>1271</v>
      </c>
      <c r="M6790">
        <v>30318</v>
      </c>
      <c r="N6790" t="s">
        <v>26</v>
      </c>
      <c r="O6790" t="s">
        <v>3883</v>
      </c>
      <c r="P6790" t="s">
        <v>42</v>
      </c>
      <c r="Q6790" t="s">
        <v>86</v>
      </c>
      <c r="R6790" t="s">
        <v>3884</v>
      </c>
      <c r="S6790">
        <v>69.930000000000007</v>
      </c>
      <c r="T6790" s="3"/>
    </row>
    <row r="6791" spans="1:20" x14ac:dyDescent="0.3">
      <c r="A6791">
        <v>6790</v>
      </c>
      <c r="B6791" t="s">
        <v>9101</v>
      </c>
      <c r="C6791">
        <f t="shared" si="106"/>
        <v>37</v>
      </c>
      <c r="D6791" s="1">
        <v>42620</v>
      </c>
      <c r="E6791" s="1">
        <v>42622</v>
      </c>
      <c r="F6791" t="s">
        <v>19</v>
      </c>
      <c r="G6791" t="s">
        <v>4957</v>
      </c>
      <c r="H6791" t="s">
        <v>4958</v>
      </c>
      <c r="I6791" t="s">
        <v>37</v>
      </c>
      <c r="J6791" t="s">
        <v>23</v>
      </c>
      <c r="K6791" t="s">
        <v>369</v>
      </c>
      <c r="L6791" t="s">
        <v>84</v>
      </c>
      <c r="M6791">
        <v>27707</v>
      </c>
      <c r="N6791" t="s">
        <v>26</v>
      </c>
      <c r="O6791" t="s">
        <v>1566</v>
      </c>
      <c r="P6791" t="s">
        <v>42</v>
      </c>
      <c r="Q6791" t="s">
        <v>64</v>
      </c>
      <c r="R6791" t="s">
        <v>1567</v>
      </c>
      <c r="S6791">
        <v>140.73599999999999</v>
      </c>
      <c r="T6791" s="3"/>
    </row>
    <row r="6792" spans="1:20" x14ac:dyDescent="0.3">
      <c r="A6792">
        <v>6791</v>
      </c>
      <c r="B6792" t="s">
        <v>9102</v>
      </c>
      <c r="C6792">
        <f t="shared" si="106"/>
        <v>46</v>
      </c>
      <c r="D6792" s="1">
        <v>43055</v>
      </c>
      <c r="E6792" s="1">
        <v>43056</v>
      </c>
      <c r="F6792" t="s">
        <v>184</v>
      </c>
      <c r="G6792" t="s">
        <v>9103</v>
      </c>
      <c r="H6792" t="s">
        <v>9104</v>
      </c>
      <c r="I6792" t="s">
        <v>22</v>
      </c>
      <c r="J6792" t="s">
        <v>23</v>
      </c>
      <c r="K6792" t="s">
        <v>563</v>
      </c>
      <c r="L6792" t="s">
        <v>39</v>
      </c>
      <c r="M6792">
        <v>95661</v>
      </c>
      <c r="N6792" t="s">
        <v>40</v>
      </c>
      <c r="O6792" t="s">
        <v>1043</v>
      </c>
      <c r="P6792" t="s">
        <v>42</v>
      </c>
      <c r="Q6792" t="s">
        <v>71</v>
      </c>
      <c r="R6792" t="s">
        <v>1044</v>
      </c>
      <c r="S6792">
        <v>8.32</v>
      </c>
      <c r="T6792" s="3"/>
    </row>
    <row r="6793" spans="1:20" x14ac:dyDescent="0.3">
      <c r="A6793">
        <v>6792</v>
      </c>
      <c r="B6793" t="s">
        <v>9105</v>
      </c>
      <c r="C6793">
        <f t="shared" si="106"/>
        <v>45</v>
      </c>
      <c r="D6793" s="1">
        <v>43049</v>
      </c>
      <c r="E6793" s="1">
        <v>43054</v>
      </c>
      <c r="F6793" t="s">
        <v>46</v>
      </c>
      <c r="G6793" t="s">
        <v>3441</v>
      </c>
      <c r="H6793" t="s">
        <v>3442</v>
      </c>
      <c r="I6793" t="s">
        <v>98</v>
      </c>
      <c r="J6793" t="s">
        <v>23</v>
      </c>
      <c r="K6793" t="s">
        <v>5399</v>
      </c>
      <c r="L6793" t="s">
        <v>39</v>
      </c>
      <c r="M6793">
        <v>95823</v>
      </c>
      <c r="N6793" t="s">
        <v>40</v>
      </c>
      <c r="O6793" t="s">
        <v>7115</v>
      </c>
      <c r="P6793" t="s">
        <v>28</v>
      </c>
      <c r="Q6793" t="s">
        <v>61</v>
      </c>
      <c r="R6793" t="s">
        <v>7116</v>
      </c>
      <c r="S6793">
        <v>9.98</v>
      </c>
      <c r="T6793" s="3"/>
    </row>
    <row r="6794" spans="1:20" x14ac:dyDescent="0.3">
      <c r="A6794">
        <v>6793</v>
      </c>
      <c r="B6794" t="s">
        <v>9106</v>
      </c>
      <c r="C6794">
        <f t="shared" si="106"/>
        <v>33</v>
      </c>
      <c r="D6794" s="1">
        <v>42231</v>
      </c>
      <c r="E6794" s="1">
        <v>42234</v>
      </c>
      <c r="F6794" t="s">
        <v>184</v>
      </c>
      <c r="G6794" t="s">
        <v>3263</v>
      </c>
      <c r="H6794" t="s">
        <v>3264</v>
      </c>
      <c r="I6794" t="s">
        <v>22</v>
      </c>
      <c r="J6794" t="s">
        <v>23</v>
      </c>
      <c r="K6794" t="s">
        <v>744</v>
      </c>
      <c r="L6794" t="s">
        <v>745</v>
      </c>
      <c r="M6794">
        <v>6824</v>
      </c>
      <c r="N6794" t="s">
        <v>144</v>
      </c>
      <c r="O6794" t="s">
        <v>2101</v>
      </c>
      <c r="P6794" t="s">
        <v>42</v>
      </c>
      <c r="Q6794" t="s">
        <v>71</v>
      </c>
      <c r="R6794" t="s">
        <v>2102</v>
      </c>
      <c r="S6794">
        <v>62.94</v>
      </c>
      <c r="T6794" s="3"/>
    </row>
    <row r="6795" spans="1:20" x14ac:dyDescent="0.3">
      <c r="A6795">
        <v>6794</v>
      </c>
      <c r="B6795" t="s">
        <v>9107</v>
      </c>
      <c r="C6795">
        <f t="shared" si="106"/>
        <v>47</v>
      </c>
      <c r="D6795" s="1">
        <v>42690</v>
      </c>
      <c r="E6795" s="1">
        <v>42694</v>
      </c>
      <c r="F6795" t="s">
        <v>46</v>
      </c>
      <c r="G6795" t="s">
        <v>1780</v>
      </c>
      <c r="H6795" t="s">
        <v>1781</v>
      </c>
      <c r="I6795" t="s">
        <v>37</v>
      </c>
      <c r="J6795" t="s">
        <v>23</v>
      </c>
      <c r="K6795" t="s">
        <v>299</v>
      </c>
      <c r="L6795" t="s">
        <v>207</v>
      </c>
      <c r="M6795">
        <v>60610</v>
      </c>
      <c r="N6795" t="s">
        <v>101</v>
      </c>
      <c r="O6795" t="s">
        <v>4081</v>
      </c>
      <c r="P6795" t="s">
        <v>42</v>
      </c>
      <c r="Q6795" t="s">
        <v>55</v>
      </c>
      <c r="R6795" t="s">
        <v>4082</v>
      </c>
      <c r="S6795">
        <v>21.488</v>
      </c>
      <c r="T6795" s="3"/>
    </row>
    <row r="6796" spans="1:20" x14ac:dyDescent="0.3">
      <c r="A6796">
        <v>6795</v>
      </c>
      <c r="B6796" t="s">
        <v>9107</v>
      </c>
      <c r="C6796">
        <f t="shared" si="106"/>
        <v>47</v>
      </c>
      <c r="D6796" s="1">
        <v>42690</v>
      </c>
      <c r="E6796" s="1">
        <v>42694</v>
      </c>
      <c r="F6796" t="s">
        <v>46</v>
      </c>
      <c r="G6796" t="s">
        <v>1780</v>
      </c>
      <c r="H6796" t="s">
        <v>1781</v>
      </c>
      <c r="I6796" t="s">
        <v>37</v>
      </c>
      <c r="J6796" t="s">
        <v>23</v>
      </c>
      <c r="K6796" t="s">
        <v>299</v>
      </c>
      <c r="L6796" t="s">
        <v>207</v>
      </c>
      <c r="M6796">
        <v>60610</v>
      </c>
      <c r="N6796" t="s">
        <v>101</v>
      </c>
      <c r="O6796" t="s">
        <v>5205</v>
      </c>
      <c r="P6796" t="s">
        <v>67</v>
      </c>
      <c r="Q6796" t="s">
        <v>68</v>
      </c>
      <c r="R6796" t="s">
        <v>5206</v>
      </c>
      <c r="S6796">
        <v>239.976</v>
      </c>
      <c r="T6796" s="3"/>
    </row>
    <row r="6797" spans="1:20" x14ac:dyDescent="0.3">
      <c r="A6797">
        <v>6796</v>
      </c>
      <c r="B6797" t="s">
        <v>9107</v>
      </c>
      <c r="C6797">
        <f t="shared" si="106"/>
        <v>47</v>
      </c>
      <c r="D6797" s="1">
        <v>42690</v>
      </c>
      <c r="E6797" s="1">
        <v>42694</v>
      </c>
      <c r="F6797" t="s">
        <v>46</v>
      </c>
      <c r="G6797" t="s">
        <v>1780</v>
      </c>
      <c r="H6797" t="s">
        <v>1781</v>
      </c>
      <c r="I6797" t="s">
        <v>37</v>
      </c>
      <c r="J6797" t="s">
        <v>23</v>
      </c>
      <c r="K6797" t="s">
        <v>299</v>
      </c>
      <c r="L6797" t="s">
        <v>207</v>
      </c>
      <c r="M6797">
        <v>60610</v>
      </c>
      <c r="N6797" t="s">
        <v>101</v>
      </c>
      <c r="O6797" t="s">
        <v>7153</v>
      </c>
      <c r="P6797" t="s">
        <v>28</v>
      </c>
      <c r="Q6797" t="s">
        <v>61</v>
      </c>
      <c r="R6797" t="s">
        <v>7154</v>
      </c>
      <c r="S6797">
        <v>34.503999999999998</v>
      </c>
      <c r="T6797" s="3"/>
    </row>
    <row r="6798" spans="1:20" x14ac:dyDescent="0.3">
      <c r="A6798">
        <v>6797</v>
      </c>
      <c r="B6798" t="s">
        <v>9108</v>
      </c>
      <c r="C6798">
        <f t="shared" si="106"/>
        <v>35</v>
      </c>
      <c r="D6798" s="1">
        <v>42607</v>
      </c>
      <c r="E6798" s="1">
        <v>42607</v>
      </c>
      <c r="F6798" t="s">
        <v>1289</v>
      </c>
      <c r="G6798" t="s">
        <v>4175</v>
      </c>
      <c r="H6798" t="s">
        <v>4176</v>
      </c>
      <c r="I6798" t="s">
        <v>22</v>
      </c>
      <c r="J6798" t="s">
        <v>23</v>
      </c>
      <c r="K6798" t="s">
        <v>180</v>
      </c>
      <c r="L6798" t="s">
        <v>100</v>
      </c>
      <c r="M6798">
        <v>77041</v>
      </c>
      <c r="N6798" t="s">
        <v>101</v>
      </c>
      <c r="O6798" t="s">
        <v>3933</v>
      </c>
      <c r="P6798" t="s">
        <v>28</v>
      </c>
      <c r="Q6798" t="s">
        <v>61</v>
      </c>
      <c r="R6798" t="s">
        <v>5151</v>
      </c>
      <c r="S6798">
        <v>20.103999999999999</v>
      </c>
      <c r="T6798" s="3"/>
    </row>
    <row r="6799" spans="1:20" x14ac:dyDescent="0.3">
      <c r="A6799">
        <v>6798</v>
      </c>
      <c r="B6799" t="s">
        <v>9108</v>
      </c>
      <c r="C6799">
        <f t="shared" si="106"/>
        <v>35</v>
      </c>
      <c r="D6799" s="1">
        <v>42607</v>
      </c>
      <c r="E6799" s="1">
        <v>42607</v>
      </c>
      <c r="F6799" t="s">
        <v>1289</v>
      </c>
      <c r="G6799" t="s">
        <v>4175</v>
      </c>
      <c r="H6799" t="s">
        <v>4176</v>
      </c>
      <c r="I6799" t="s">
        <v>22</v>
      </c>
      <c r="J6799" t="s">
        <v>23</v>
      </c>
      <c r="K6799" t="s">
        <v>180</v>
      </c>
      <c r="L6799" t="s">
        <v>100</v>
      </c>
      <c r="M6799">
        <v>77041</v>
      </c>
      <c r="N6799" t="s">
        <v>101</v>
      </c>
      <c r="O6799" t="s">
        <v>1604</v>
      </c>
      <c r="P6799" t="s">
        <v>42</v>
      </c>
      <c r="Q6799" t="s">
        <v>71</v>
      </c>
      <c r="R6799" t="s">
        <v>1605</v>
      </c>
      <c r="S6799">
        <v>3.798</v>
      </c>
      <c r="T6799" s="3"/>
    </row>
    <row r="6800" spans="1:20" x14ac:dyDescent="0.3">
      <c r="A6800">
        <v>6799</v>
      </c>
      <c r="B6800" t="s">
        <v>9108</v>
      </c>
      <c r="C6800">
        <f t="shared" si="106"/>
        <v>35</v>
      </c>
      <c r="D6800" s="1">
        <v>42607</v>
      </c>
      <c r="E6800" s="1">
        <v>42607</v>
      </c>
      <c r="F6800" t="s">
        <v>1289</v>
      </c>
      <c r="G6800" t="s">
        <v>4175</v>
      </c>
      <c r="H6800" t="s">
        <v>4176</v>
      </c>
      <c r="I6800" t="s">
        <v>22</v>
      </c>
      <c r="J6800" t="s">
        <v>23</v>
      </c>
      <c r="K6800" t="s">
        <v>180</v>
      </c>
      <c r="L6800" t="s">
        <v>100</v>
      </c>
      <c r="M6800">
        <v>77041</v>
      </c>
      <c r="N6800" t="s">
        <v>101</v>
      </c>
      <c r="O6800" t="s">
        <v>9109</v>
      </c>
      <c r="P6800" t="s">
        <v>28</v>
      </c>
      <c r="Q6800" t="s">
        <v>61</v>
      </c>
      <c r="R6800" t="s">
        <v>9110</v>
      </c>
      <c r="S6800">
        <v>7.88</v>
      </c>
      <c r="T6800" s="3"/>
    </row>
    <row r="6801" spans="1:20" x14ac:dyDescent="0.3">
      <c r="A6801">
        <v>6800</v>
      </c>
      <c r="B6801" t="s">
        <v>9111</v>
      </c>
      <c r="C6801">
        <f t="shared" si="106"/>
        <v>52</v>
      </c>
      <c r="D6801" s="1">
        <v>43094</v>
      </c>
      <c r="E6801" s="1">
        <v>43101</v>
      </c>
      <c r="F6801" t="s">
        <v>46</v>
      </c>
      <c r="G6801" t="s">
        <v>3645</v>
      </c>
      <c r="H6801" t="s">
        <v>3646</v>
      </c>
      <c r="I6801" t="s">
        <v>37</v>
      </c>
      <c r="J6801" t="s">
        <v>23</v>
      </c>
      <c r="K6801" t="s">
        <v>540</v>
      </c>
      <c r="L6801" t="s">
        <v>306</v>
      </c>
      <c r="M6801">
        <v>85023</v>
      </c>
      <c r="N6801" t="s">
        <v>40</v>
      </c>
      <c r="O6801" t="s">
        <v>924</v>
      </c>
      <c r="P6801" t="s">
        <v>28</v>
      </c>
      <c r="Q6801" t="s">
        <v>52</v>
      </c>
      <c r="R6801" t="s">
        <v>925</v>
      </c>
      <c r="S6801">
        <v>35.445</v>
      </c>
      <c r="T6801" s="3"/>
    </row>
    <row r="6802" spans="1:20" x14ac:dyDescent="0.3">
      <c r="A6802">
        <v>6801</v>
      </c>
      <c r="B6802" t="s">
        <v>9111</v>
      </c>
      <c r="C6802">
        <f t="shared" si="106"/>
        <v>52</v>
      </c>
      <c r="D6802" s="1">
        <v>43094</v>
      </c>
      <c r="E6802" s="1">
        <v>43101</v>
      </c>
      <c r="F6802" t="s">
        <v>46</v>
      </c>
      <c r="G6802" t="s">
        <v>3645</v>
      </c>
      <c r="H6802" t="s">
        <v>3646</v>
      </c>
      <c r="I6802" t="s">
        <v>37</v>
      </c>
      <c r="J6802" t="s">
        <v>23</v>
      </c>
      <c r="K6802" t="s">
        <v>540</v>
      </c>
      <c r="L6802" t="s">
        <v>306</v>
      </c>
      <c r="M6802">
        <v>85023</v>
      </c>
      <c r="N6802" t="s">
        <v>40</v>
      </c>
      <c r="O6802" t="s">
        <v>5716</v>
      </c>
      <c r="P6802" t="s">
        <v>67</v>
      </c>
      <c r="Q6802" t="s">
        <v>680</v>
      </c>
      <c r="R6802" t="s">
        <v>5717</v>
      </c>
      <c r="S6802">
        <v>269.97000000000003</v>
      </c>
      <c r="T6802" s="3"/>
    </row>
    <row r="6803" spans="1:20" x14ac:dyDescent="0.3">
      <c r="A6803">
        <v>6802</v>
      </c>
      <c r="B6803" t="s">
        <v>9111</v>
      </c>
      <c r="C6803">
        <f t="shared" si="106"/>
        <v>52</v>
      </c>
      <c r="D6803" s="1">
        <v>43094</v>
      </c>
      <c r="E6803" s="1">
        <v>43101</v>
      </c>
      <c r="F6803" t="s">
        <v>46</v>
      </c>
      <c r="G6803" t="s">
        <v>3645</v>
      </c>
      <c r="H6803" t="s">
        <v>3646</v>
      </c>
      <c r="I6803" t="s">
        <v>37</v>
      </c>
      <c r="J6803" t="s">
        <v>23</v>
      </c>
      <c r="K6803" t="s">
        <v>540</v>
      </c>
      <c r="L6803" t="s">
        <v>306</v>
      </c>
      <c r="M6803">
        <v>85023</v>
      </c>
      <c r="N6803" t="s">
        <v>40</v>
      </c>
      <c r="O6803" t="s">
        <v>4822</v>
      </c>
      <c r="P6803" t="s">
        <v>67</v>
      </c>
      <c r="Q6803" t="s">
        <v>157</v>
      </c>
      <c r="R6803" t="s">
        <v>4823</v>
      </c>
      <c r="S6803">
        <v>45.12</v>
      </c>
      <c r="T6803" s="3"/>
    </row>
    <row r="6804" spans="1:20" x14ac:dyDescent="0.3">
      <c r="A6804">
        <v>6803</v>
      </c>
      <c r="B6804" t="s">
        <v>9111</v>
      </c>
      <c r="C6804">
        <f t="shared" si="106"/>
        <v>52</v>
      </c>
      <c r="D6804" s="1">
        <v>43094</v>
      </c>
      <c r="E6804" s="1">
        <v>43101</v>
      </c>
      <c r="F6804" t="s">
        <v>46</v>
      </c>
      <c r="G6804" t="s">
        <v>3645</v>
      </c>
      <c r="H6804" t="s">
        <v>3646</v>
      </c>
      <c r="I6804" t="s">
        <v>37</v>
      </c>
      <c r="J6804" t="s">
        <v>23</v>
      </c>
      <c r="K6804" t="s">
        <v>540</v>
      </c>
      <c r="L6804" t="s">
        <v>306</v>
      </c>
      <c r="M6804">
        <v>85023</v>
      </c>
      <c r="N6804" t="s">
        <v>40</v>
      </c>
      <c r="O6804" t="s">
        <v>2832</v>
      </c>
      <c r="P6804" t="s">
        <v>67</v>
      </c>
      <c r="Q6804" t="s">
        <v>157</v>
      </c>
      <c r="R6804" t="s">
        <v>2833</v>
      </c>
      <c r="S6804">
        <v>100.8</v>
      </c>
      <c r="T6804" s="3"/>
    </row>
    <row r="6805" spans="1:20" x14ac:dyDescent="0.3">
      <c r="A6805">
        <v>6804</v>
      </c>
      <c r="B6805" t="s">
        <v>9111</v>
      </c>
      <c r="C6805">
        <f t="shared" si="106"/>
        <v>52</v>
      </c>
      <c r="D6805" s="1">
        <v>43094</v>
      </c>
      <c r="E6805" s="1">
        <v>43101</v>
      </c>
      <c r="F6805" t="s">
        <v>46</v>
      </c>
      <c r="G6805" t="s">
        <v>3645</v>
      </c>
      <c r="H6805" t="s">
        <v>3646</v>
      </c>
      <c r="I6805" t="s">
        <v>37</v>
      </c>
      <c r="J6805" t="s">
        <v>23</v>
      </c>
      <c r="K6805" t="s">
        <v>540</v>
      </c>
      <c r="L6805" t="s">
        <v>306</v>
      </c>
      <c r="M6805">
        <v>85023</v>
      </c>
      <c r="N6805" t="s">
        <v>40</v>
      </c>
      <c r="O6805" t="s">
        <v>4582</v>
      </c>
      <c r="P6805" t="s">
        <v>28</v>
      </c>
      <c r="Q6805" t="s">
        <v>32</v>
      </c>
      <c r="R6805" t="s">
        <v>4583</v>
      </c>
      <c r="S6805">
        <v>47.968000000000004</v>
      </c>
      <c r="T6805" s="3"/>
    </row>
    <row r="6806" spans="1:20" x14ac:dyDescent="0.3">
      <c r="A6806">
        <v>6805</v>
      </c>
      <c r="B6806" t="s">
        <v>9112</v>
      </c>
      <c r="C6806">
        <f t="shared" si="106"/>
        <v>41</v>
      </c>
      <c r="D6806" s="1">
        <v>42282</v>
      </c>
      <c r="E6806" s="1">
        <v>42283</v>
      </c>
      <c r="F6806" t="s">
        <v>184</v>
      </c>
      <c r="G6806" t="s">
        <v>1431</v>
      </c>
      <c r="H6806" t="s">
        <v>1432</v>
      </c>
      <c r="I6806" t="s">
        <v>22</v>
      </c>
      <c r="J6806" t="s">
        <v>23</v>
      </c>
      <c r="K6806" t="s">
        <v>4044</v>
      </c>
      <c r="L6806" t="s">
        <v>39</v>
      </c>
      <c r="M6806">
        <v>91767</v>
      </c>
      <c r="N6806" t="s">
        <v>40</v>
      </c>
      <c r="O6806" t="s">
        <v>4952</v>
      </c>
      <c r="P6806" t="s">
        <v>67</v>
      </c>
      <c r="Q6806" t="s">
        <v>157</v>
      </c>
      <c r="R6806" t="s">
        <v>4953</v>
      </c>
      <c r="S6806">
        <v>99.98</v>
      </c>
      <c r="T6806" s="3"/>
    </row>
    <row r="6807" spans="1:20" x14ac:dyDescent="0.3">
      <c r="A6807">
        <v>6806</v>
      </c>
      <c r="B6807" t="s">
        <v>9113</v>
      </c>
      <c r="C6807">
        <f t="shared" si="106"/>
        <v>48</v>
      </c>
      <c r="D6807" s="1">
        <v>42330</v>
      </c>
      <c r="E6807" s="1">
        <v>42333</v>
      </c>
      <c r="F6807" t="s">
        <v>184</v>
      </c>
      <c r="G6807" t="s">
        <v>4348</v>
      </c>
      <c r="H6807" t="s">
        <v>4349</v>
      </c>
      <c r="I6807" t="s">
        <v>37</v>
      </c>
      <c r="J6807" t="s">
        <v>23</v>
      </c>
      <c r="K6807" t="s">
        <v>1737</v>
      </c>
      <c r="L6807" t="s">
        <v>1271</v>
      </c>
      <c r="M6807">
        <v>30318</v>
      </c>
      <c r="N6807" t="s">
        <v>26</v>
      </c>
      <c r="O6807" t="s">
        <v>5710</v>
      </c>
      <c r="P6807" t="s">
        <v>42</v>
      </c>
      <c r="Q6807" t="s">
        <v>86</v>
      </c>
      <c r="R6807" t="s">
        <v>5711</v>
      </c>
      <c r="S6807">
        <v>9.9600000000000009</v>
      </c>
      <c r="T6807" s="3"/>
    </row>
    <row r="6808" spans="1:20" x14ac:dyDescent="0.3">
      <c r="A6808">
        <v>6807</v>
      </c>
      <c r="B6808" t="s">
        <v>9114</v>
      </c>
      <c r="C6808">
        <f t="shared" si="106"/>
        <v>52</v>
      </c>
      <c r="D6808" s="1">
        <v>43459</v>
      </c>
      <c r="E6808" s="1">
        <v>43463</v>
      </c>
      <c r="F6808" t="s">
        <v>46</v>
      </c>
      <c r="G6808" t="s">
        <v>2029</v>
      </c>
      <c r="H6808" t="s">
        <v>2030</v>
      </c>
      <c r="I6808" t="s">
        <v>37</v>
      </c>
      <c r="J6808" t="s">
        <v>23</v>
      </c>
      <c r="K6808" t="s">
        <v>4101</v>
      </c>
      <c r="L6808" t="s">
        <v>92</v>
      </c>
      <c r="M6808">
        <v>98208</v>
      </c>
      <c r="N6808" t="s">
        <v>40</v>
      </c>
      <c r="O6808" t="s">
        <v>1222</v>
      </c>
      <c r="P6808" t="s">
        <v>42</v>
      </c>
      <c r="Q6808" t="s">
        <v>71</v>
      </c>
      <c r="R6808" t="s">
        <v>1223</v>
      </c>
      <c r="S6808">
        <v>3.8559999999999999</v>
      </c>
      <c r="T6808" s="3"/>
    </row>
    <row r="6809" spans="1:20" x14ac:dyDescent="0.3">
      <c r="A6809">
        <v>6808</v>
      </c>
      <c r="B6809" t="s">
        <v>9115</v>
      </c>
      <c r="C6809">
        <f t="shared" si="106"/>
        <v>14</v>
      </c>
      <c r="D6809" s="1">
        <v>42460</v>
      </c>
      <c r="E6809" s="1">
        <v>42465</v>
      </c>
      <c r="F6809" t="s">
        <v>46</v>
      </c>
      <c r="G6809" t="s">
        <v>1575</v>
      </c>
      <c r="H6809" t="s">
        <v>1576</v>
      </c>
      <c r="I6809" t="s">
        <v>37</v>
      </c>
      <c r="J6809" t="s">
        <v>23</v>
      </c>
      <c r="K6809" t="s">
        <v>180</v>
      </c>
      <c r="L6809" t="s">
        <v>100</v>
      </c>
      <c r="M6809">
        <v>77095</v>
      </c>
      <c r="N6809" t="s">
        <v>101</v>
      </c>
      <c r="O6809" t="s">
        <v>1731</v>
      </c>
      <c r="P6809" t="s">
        <v>42</v>
      </c>
      <c r="Q6809" t="s">
        <v>86</v>
      </c>
      <c r="R6809" t="s">
        <v>1732</v>
      </c>
      <c r="S6809">
        <v>98.376000000000005</v>
      </c>
      <c r="T6809" s="3"/>
    </row>
    <row r="6810" spans="1:20" x14ac:dyDescent="0.3">
      <c r="A6810">
        <v>6809</v>
      </c>
      <c r="B6810" t="s">
        <v>9115</v>
      </c>
      <c r="C6810">
        <f t="shared" si="106"/>
        <v>14</v>
      </c>
      <c r="D6810" s="1">
        <v>42460</v>
      </c>
      <c r="E6810" s="1">
        <v>42465</v>
      </c>
      <c r="F6810" t="s">
        <v>46</v>
      </c>
      <c r="G6810" t="s">
        <v>1575</v>
      </c>
      <c r="H6810" t="s">
        <v>1576</v>
      </c>
      <c r="I6810" t="s">
        <v>37</v>
      </c>
      <c r="J6810" t="s">
        <v>23</v>
      </c>
      <c r="K6810" t="s">
        <v>180</v>
      </c>
      <c r="L6810" t="s">
        <v>100</v>
      </c>
      <c r="M6810">
        <v>77095</v>
      </c>
      <c r="N6810" t="s">
        <v>101</v>
      </c>
      <c r="O6810" t="s">
        <v>7096</v>
      </c>
      <c r="P6810" t="s">
        <v>28</v>
      </c>
      <c r="Q6810" t="s">
        <v>61</v>
      </c>
      <c r="R6810" t="s">
        <v>7097</v>
      </c>
      <c r="S6810">
        <v>22.38</v>
      </c>
      <c r="T6810" s="3"/>
    </row>
    <row r="6811" spans="1:20" x14ac:dyDescent="0.3">
      <c r="A6811">
        <v>6810</v>
      </c>
      <c r="B6811" t="s">
        <v>9116</v>
      </c>
      <c r="C6811">
        <f t="shared" si="106"/>
        <v>37</v>
      </c>
      <c r="D6811" s="1">
        <v>43357</v>
      </c>
      <c r="E6811" s="1">
        <v>43358</v>
      </c>
      <c r="F6811" t="s">
        <v>184</v>
      </c>
      <c r="G6811" t="s">
        <v>4366</v>
      </c>
      <c r="H6811" t="s">
        <v>4367</v>
      </c>
      <c r="I6811" t="s">
        <v>22</v>
      </c>
      <c r="J6811" t="s">
        <v>23</v>
      </c>
      <c r="K6811" t="s">
        <v>142</v>
      </c>
      <c r="L6811" t="s">
        <v>143</v>
      </c>
      <c r="M6811">
        <v>19140</v>
      </c>
      <c r="N6811" t="s">
        <v>144</v>
      </c>
      <c r="O6811" t="s">
        <v>2445</v>
      </c>
      <c r="P6811" t="s">
        <v>42</v>
      </c>
      <c r="Q6811" t="s">
        <v>71</v>
      </c>
      <c r="R6811" t="s">
        <v>2446</v>
      </c>
      <c r="S6811">
        <v>3.8820000000000001</v>
      </c>
      <c r="T6811" s="3"/>
    </row>
    <row r="6812" spans="1:20" x14ac:dyDescent="0.3">
      <c r="A6812">
        <v>6811</v>
      </c>
      <c r="B6812" t="s">
        <v>9116</v>
      </c>
      <c r="C6812">
        <f t="shared" si="106"/>
        <v>37</v>
      </c>
      <c r="D6812" s="1">
        <v>43357</v>
      </c>
      <c r="E6812" s="1">
        <v>43358</v>
      </c>
      <c r="F6812" t="s">
        <v>184</v>
      </c>
      <c r="G6812" t="s">
        <v>4366</v>
      </c>
      <c r="H6812" t="s">
        <v>4367</v>
      </c>
      <c r="I6812" t="s">
        <v>22</v>
      </c>
      <c r="J6812" t="s">
        <v>23</v>
      </c>
      <c r="K6812" t="s">
        <v>142</v>
      </c>
      <c r="L6812" t="s">
        <v>143</v>
      </c>
      <c r="M6812">
        <v>19140</v>
      </c>
      <c r="N6812" t="s">
        <v>144</v>
      </c>
      <c r="O6812" t="s">
        <v>9029</v>
      </c>
      <c r="P6812" t="s">
        <v>67</v>
      </c>
      <c r="Q6812" t="s">
        <v>680</v>
      </c>
      <c r="R6812" t="s">
        <v>9030</v>
      </c>
      <c r="S6812">
        <v>12.585000000000001</v>
      </c>
      <c r="T6812" s="3"/>
    </row>
    <row r="6813" spans="1:20" x14ac:dyDescent="0.3">
      <c r="A6813">
        <v>6812</v>
      </c>
      <c r="B6813" t="s">
        <v>9116</v>
      </c>
      <c r="C6813">
        <f t="shared" si="106"/>
        <v>37</v>
      </c>
      <c r="D6813" s="1">
        <v>43357</v>
      </c>
      <c r="E6813" s="1">
        <v>43358</v>
      </c>
      <c r="F6813" t="s">
        <v>184</v>
      </c>
      <c r="G6813" t="s">
        <v>4366</v>
      </c>
      <c r="H6813" t="s">
        <v>4367</v>
      </c>
      <c r="I6813" t="s">
        <v>22</v>
      </c>
      <c r="J6813" t="s">
        <v>23</v>
      </c>
      <c r="K6813" t="s">
        <v>142</v>
      </c>
      <c r="L6813" t="s">
        <v>143</v>
      </c>
      <c r="M6813">
        <v>19140</v>
      </c>
      <c r="N6813" t="s">
        <v>144</v>
      </c>
      <c r="O6813" t="s">
        <v>1549</v>
      </c>
      <c r="P6813" t="s">
        <v>28</v>
      </c>
      <c r="Q6813" t="s">
        <v>32</v>
      </c>
      <c r="R6813" t="s">
        <v>1550</v>
      </c>
      <c r="S6813">
        <v>113.372</v>
      </c>
      <c r="T6813" s="3"/>
    </row>
    <row r="6814" spans="1:20" x14ac:dyDescent="0.3">
      <c r="A6814">
        <v>6813</v>
      </c>
      <c r="B6814" t="s">
        <v>9116</v>
      </c>
      <c r="C6814">
        <f t="shared" si="106"/>
        <v>37</v>
      </c>
      <c r="D6814" s="1">
        <v>43357</v>
      </c>
      <c r="E6814" s="1">
        <v>43358</v>
      </c>
      <c r="F6814" t="s">
        <v>184</v>
      </c>
      <c r="G6814" t="s">
        <v>4366</v>
      </c>
      <c r="H6814" t="s">
        <v>4367</v>
      </c>
      <c r="I6814" t="s">
        <v>22</v>
      </c>
      <c r="J6814" t="s">
        <v>23</v>
      </c>
      <c r="K6814" t="s">
        <v>142</v>
      </c>
      <c r="L6814" t="s">
        <v>143</v>
      </c>
      <c r="M6814">
        <v>19140</v>
      </c>
      <c r="N6814" t="s">
        <v>144</v>
      </c>
      <c r="O6814" t="s">
        <v>3078</v>
      </c>
      <c r="P6814" t="s">
        <v>42</v>
      </c>
      <c r="Q6814" t="s">
        <v>71</v>
      </c>
      <c r="R6814" t="s">
        <v>3079</v>
      </c>
      <c r="S6814">
        <v>18.312000000000001</v>
      </c>
      <c r="T6814" s="3"/>
    </row>
    <row r="6815" spans="1:20" x14ac:dyDescent="0.3">
      <c r="A6815">
        <v>6814</v>
      </c>
      <c r="B6815" t="s">
        <v>9116</v>
      </c>
      <c r="C6815">
        <f t="shared" si="106"/>
        <v>37</v>
      </c>
      <c r="D6815" s="1">
        <v>43357</v>
      </c>
      <c r="E6815" s="1">
        <v>43358</v>
      </c>
      <c r="F6815" t="s">
        <v>184</v>
      </c>
      <c r="G6815" t="s">
        <v>4366</v>
      </c>
      <c r="H6815" t="s">
        <v>4367</v>
      </c>
      <c r="I6815" t="s">
        <v>22</v>
      </c>
      <c r="J6815" t="s">
        <v>23</v>
      </c>
      <c r="K6815" t="s">
        <v>142</v>
      </c>
      <c r="L6815" t="s">
        <v>143</v>
      </c>
      <c r="M6815">
        <v>19140</v>
      </c>
      <c r="N6815" t="s">
        <v>144</v>
      </c>
      <c r="O6815" t="s">
        <v>9117</v>
      </c>
      <c r="P6815" t="s">
        <v>28</v>
      </c>
      <c r="Q6815" t="s">
        <v>61</v>
      </c>
      <c r="R6815" t="s">
        <v>9118</v>
      </c>
      <c r="S6815">
        <v>127.93600000000001</v>
      </c>
      <c r="T6815" s="3"/>
    </row>
    <row r="6816" spans="1:20" x14ac:dyDescent="0.3">
      <c r="A6816">
        <v>6815</v>
      </c>
      <c r="B6816" t="s">
        <v>9116</v>
      </c>
      <c r="C6816">
        <f t="shared" si="106"/>
        <v>37</v>
      </c>
      <c r="D6816" s="1">
        <v>43357</v>
      </c>
      <c r="E6816" s="1">
        <v>43358</v>
      </c>
      <c r="F6816" t="s">
        <v>184</v>
      </c>
      <c r="G6816" t="s">
        <v>4366</v>
      </c>
      <c r="H6816" t="s">
        <v>4367</v>
      </c>
      <c r="I6816" t="s">
        <v>22</v>
      </c>
      <c r="J6816" t="s">
        <v>23</v>
      </c>
      <c r="K6816" t="s">
        <v>142</v>
      </c>
      <c r="L6816" t="s">
        <v>143</v>
      </c>
      <c r="M6816">
        <v>19140</v>
      </c>
      <c r="N6816" t="s">
        <v>144</v>
      </c>
      <c r="O6816" t="s">
        <v>1360</v>
      </c>
      <c r="P6816" t="s">
        <v>67</v>
      </c>
      <c r="Q6816" t="s">
        <v>680</v>
      </c>
      <c r="R6816" t="s">
        <v>1361</v>
      </c>
      <c r="S6816">
        <v>241.17</v>
      </c>
      <c r="T6816" s="3"/>
    </row>
    <row r="6817" spans="1:20" x14ac:dyDescent="0.3">
      <c r="A6817">
        <v>6816</v>
      </c>
      <c r="B6817" t="s">
        <v>9119</v>
      </c>
      <c r="C6817">
        <f t="shared" si="106"/>
        <v>25</v>
      </c>
      <c r="D6817" s="1">
        <v>42172</v>
      </c>
      <c r="E6817" s="1">
        <v>42176</v>
      </c>
      <c r="F6817" t="s">
        <v>46</v>
      </c>
      <c r="G6817" t="s">
        <v>4061</v>
      </c>
      <c r="H6817" t="s">
        <v>4062</v>
      </c>
      <c r="I6817" t="s">
        <v>22</v>
      </c>
      <c r="J6817" t="s">
        <v>23</v>
      </c>
      <c r="K6817" t="s">
        <v>91</v>
      </c>
      <c r="L6817" t="s">
        <v>92</v>
      </c>
      <c r="M6817">
        <v>98105</v>
      </c>
      <c r="N6817" t="s">
        <v>40</v>
      </c>
      <c r="O6817" t="s">
        <v>4103</v>
      </c>
      <c r="P6817" t="s">
        <v>28</v>
      </c>
      <c r="Q6817" t="s">
        <v>61</v>
      </c>
      <c r="R6817" t="s">
        <v>1284</v>
      </c>
      <c r="S6817">
        <v>6.24</v>
      </c>
      <c r="T6817" s="3"/>
    </row>
    <row r="6818" spans="1:20" x14ac:dyDescent="0.3">
      <c r="A6818">
        <v>6817</v>
      </c>
      <c r="B6818" t="s">
        <v>9119</v>
      </c>
      <c r="C6818">
        <f t="shared" si="106"/>
        <v>25</v>
      </c>
      <c r="D6818" s="1">
        <v>42172</v>
      </c>
      <c r="E6818" s="1">
        <v>42176</v>
      </c>
      <c r="F6818" t="s">
        <v>46</v>
      </c>
      <c r="G6818" t="s">
        <v>4061</v>
      </c>
      <c r="H6818" t="s">
        <v>4062</v>
      </c>
      <c r="I6818" t="s">
        <v>22</v>
      </c>
      <c r="J6818" t="s">
        <v>23</v>
      </c>
      <c r="K6818" t="s">
        <v>91</v>
      </c>
      <c r="L6818" t="s">
        <v>92</v>
      </c>
      <c r="M6818">
        <v>98105</v>
      </c>
      <c r="N6818" t="s">
        <v>40</v>
      </c>
      <c r="O6818" t="s">
        <v>1173</v>
      </c>
      <c r="P6818" t="s">
        <v>42</v>
      </c>
      <c r="Q6818" t="s">
        <v>265</v>
      </c>
      <c r="R6818" t="s">
        <v>1174</v>
      </c>
      <c r="S6818">
        <v>17.899999999999999</v>
      </c>
      <c r="T6818" s="3"/>
    </row>
    <row r="6819" spans="1:20" x14ac:dyDescent="0.3">
      <c r="A6819">
        <v>6818</v>
      </c>
      <c r="B6819" t="s">
        <v>9119</v>
      </c>
      <c r="C6819">
        <f t="shared" si="106"/>
        <v>25</v>
      </c>
      <c r="D6819" s="1">
        <v>42172</v>
      </c>
      <c r="E6819" s="1">
        <v>42176</v>
      </c>
      <c r="F6819" t="s">
        <v>46</v>
      </c>
      <c r="G6819" t="s">
        <v>4061</v>
      </c>
      <c r="H6819" t="s">
        <v>4062</v>
      </c>
      <c r="I6819" t="s">
        <v>22</v>
      </c>
      <c r="J6819" t="s">
        <v>23</v>
      </c>
      <c r="K6819" t="s">
        <v>91</v>
      </c>
      <c r="L6819" t="s">
        <v>92</v>
      </c>
      <c r="M6819">
        <v>98105</v>
      </c>
      <c r="N6819" t="s">
        <v>40</v>
      </c>
      <c r="O6819" t="s">
        <v>1254</v>
      </c>
      <c r="P6819" t="s">
        <v>42</v>
      </c>
      <c r="Q6819" t="s">
        <v>71</v>
      </c>
      <c r="R6819" t="s">
        <v>1255</v>
      </c>
      <c r="S6819">
        <v>3266.3760000000002</v>
      </c>
      <c r="T6819" s="3"/>
    </row>
    <row r="6820" spans="1:20" x14ac:dyDescent="0.3">
      <c r="A6820">
        <v>6819</v>
      </c>
      <c r="B6820" t="s">
        <v>9120</v>
      </c>
      <c r="C6820">
        <f t="shared" si="106"/>
        <v>52</v>
      </c>
      <c r="D6820" s="1">
        <v>43462</v>
      </c>
      <c r="E6820" s="1">
        <v>43466</v>
      </c>
      <c r="F6820" t="s">
        <v>46</v>
      </c>
      <c r="G6820" t="s">
        <v>5628</v>
      </c>
      <c r="H6820" t="s">
        <v>5629</v>
      </c>
      <c r="I6820" t="s">
        <v>37</v>
      </c>
      <c r="J6820" t="s">
        <v>23</v>
      </c>
      <c r="K6820" t="s">
        <v>1385</v>
      </c>
      <c r="L6820" t="s">
        <v>207</v>
      </c>
      <c r="M6820">
        <v>61604</v>
      </c>
      <c r="N6820" t="s">
        <v>101</v>
      </c>
      <c r="O6820" t="s">
        <v>5489</v>
      </c>
      <c r="P6820" t="s">
        <v>42</v>
      </c>
      <c r="Q6820" t="s">
        <v>71</v>
      </c>
      <c r="R6820" t="s">
        <v>5490</v>
      </c>
      <c r="S6820">
        <v>1.68</v>
      </c>
      <c r="T6820" s="3"/>
    </row>
    <row r="6821" spans="1:20" x14ac:dyDescent="0.3">
      <c r="A6821">
        <v>6820</v>
      </c>
      <c r="B6821" t="s">
        <v>9120</v>
      </c>
      <c r="C6821">
        <f t="shared" si="106"/>
        <v>52</v>
      </c>
      <c r="D6821" s="1">
        <v>43462</v>
      </c>
      <c r="E6821" s="1">
        <v>43466</v>
      </c>
      <c r="F6821" t="s">
        <v>46</v>
      </c>
      <c r="G6821" t="s">
        <v>5628</v>
      </c>
      <c r="H6821" t="s">
        <v>5629</v>
      </c>
      <c r="I6821" t="s">
        <v>37</v>
      </c>
      <c r="J6821" t="s">
        <v>23</v>
      </c>
      <c r="K6821" t="s">
        <v>1385</v>
      </c>
      <c r="L6821" t="s">
        <v>207</v>
      </c>
      <c r="M6821">
        <v>61604</v>
      </c>
      <c r="N6821" t="s">
        <v>101</v>
      </c>
      <c r="O6821" t="s">
        <v>6349</v>
      </c>
      <c r="P6821" t="s">
        <v>28</v>
      </c>
      <c r="Q6821" t="s">
        <v>61</v>
      </c>
      <c r="R6821" t="s">
        <v>6350</v>
      </c>
      <c r="S6821">
        <v>7.968</v>
      </c>
      <c r="T6821" s="3"/>
    </row>
    <row r="6822" spans="1:20" x14ac:dyDescent="0.3">
      <c r="A6822">
        <v>6821</v>
      </c>
      <c r="B6822" t="s">
        <v>9120</v>
      </c>
      <c r="C6822">
        <f t="shared" si="106"/>
        <v>52</v>
      </c>
      <c r="D6822" s="1">
        <v>43462</v>
      </c>
      <c r="E6822" s="1">
        <v>43466</v>
      </c>
      <c r="F6822" t="s">
        <v>46</v>
      </c>
      <c r="G6822" t="s">
        <v>5628</v>
      </c>
      <c r="H6822" t="s">
        <v>5629</v>
      </c>
      <c r="I6822" t="s">
        <v>37</v>
      </c>
      <c r="J6822" t="s">
        <v>23</v>
      </c>
      <c r="K6822" t="s">
        <v>1385</v>
      </c>
      <c r="L6822" t="s">
        <v>207</v>
      </c>
      <c r="M6822">
        <v>61604</v>
      </c>
      <c r="N6822" t="s">
        <v>101</v>
      </c>
      <c r="O6822" t="s">
        <v>714</v>
      </c>
      <c r="P6822" t="s">
        <v>28</v>
      </c>
      <c r="Q6822" t="s">
        <v>32</v>
      </c>
      <c r="R6822" t="s">
        <v>715</v>
      </c>
      <c r="S6822">
        <v>113.372</v>
      </c>
      <c r="T6822" s="3"/>
    </row>
    <row r="6823" spans="1:20" x14ac:dyDescent="0.3">
      <c r="A6823">
        <v>6822</v>
      </c>
      <c r="B6823" t="s">
        <v>9120</v>
      </c>
      <c r="C6823">
        <f t="shared" si="106"/>
        <v>52</v>
      </c>
      <c r="D6823" s="1">
        <v>43462</v>
      </c>
      <c r="E6823" s="1">
        <v>43466</v>
      </c>
      <c r="F6823" t="s">
        <v>46</v>
      </c>
      <c r="G6823" t="s">
        <v>5628</v>
      </c>
      <c r="H6823" t="s">
        <v>5629</v>
      </c>
      <c r="I6823" t="s">
        <v>37</v>
      </c>
      <c r="J6823" t="s">
        <v>23</v>
      </c>
      <c r="K6823" t="s">
        <v>1385</v>
      </c>
      <c r="L6823" t="s">
        <v>207</v>
      </c>
      <c r="M6823">
        <v>61604</v>
      </c>
      <c r="N6823" t="s">
        <v>101</v>
      </c>
      <c r="O6823" t="s">
        <v>1362</v>
      </c>
      <c r="P6823" t="s">
        <v>28</v>
      </c>
      <c r="Q6823" t="s">
        <v>61</v>
      </c>
      <c r="R6823" t="s">
        <v>1363</v>
      </c>
      <c r="S6823">
        <v>2.96</v>
      </c>
      <c r="T6823" s="3"/>
    </row>
    <row r="6824" spans="1:20" x14ac:dyDescent="0.3">
      <c r="A6824">
        <v>6823</v>
      </c>
      <c r="B6824" t="s">
        <v>9121</v>
      </c>
      <c r="C6824">
        <f t="shared" si="106"/>
        <v>44</v>
      </c>
      <c r="D6824" s="1">
        <v>43406</v>
      </c>
      <c r="E6824" s="1">
        <v>43411</v>
      </c>
      <c r="F6824" t="s">
        <v>46</v>
      </c>
      <c r="G6824" t="s">
        <v>3973</v>
      </c>
      <c r="H6824" t="s">
        <v>3974</v>
      </c>
      <c r="I6824" t="s">
        <v>22</v>
      </c>
      <c r="J6824" t="s">
        <v>23</v>
      </c>
      <c r="K6824" t="s">
        <v>38</v>
      </c>
      <c r="L6824" t="s">
        <v>39</v>
      </c>
      <c r="M6824">
        <v>90036</v>
      </c>
      <c r="N6824" t="s">
        <v>40</v>
      </c>
      <c r="O6824" t="s">
        <v>2861</v>
      </c>
      <c r="P6824" t="s">
        <v>42</v>
      </c>
      <c r="Q6824" t="s">
        <v>74</v>
      </c>
      <c r="R6824" t="s">
        <v>2862</v>
      </c>
      <c r="S6824">
        <v>168.1</v>
      </c>
      <c r="T6824" s="3"/>
    </row>
    <row r="6825" spans="1:20" x14ac:dyDescent="0.3">
      <c r="A6825">
        <v>6824</v>
      </c>
      <c r="B6825" t="s">
        <v>9122</v>
      </c>
      <c r="C6825">
        <f t="shared" si="106"/>
        <v>31</v>
      </c>
      <c r="D6825" s="1">
        <v>42576</v>
      </c>
      <c r="E6825" s="1">
        <v>42580</v>
      </c>
      <c r="F6825" t="s">
        <v>46</v>
      </c>
      <c r="G6825" t="s">
        <v>3806</v>
      </c>
      <c r="H6825" t="s">
        <v>3807</v>
      </c>
      <c r="I6825" t="s">
        <v>37</v>
      </c>
      <c r="J6825" t="s">
        <v>23</v>
      </c>
      <c r="K6825" t="s">
        <v>1818</v>
      </c>
      <c r="L6825" t="s">
        <v>354</v>
      </c>
      <c r="M6825">
        <v>36116</v>
      </c>
      <c r="N6825" t="s">
        <v>26</v>
      </c>
      <c r="O6825" t="s">
        <v>1803</v>
      </c>
      <c r="P6825" t="s">
        <v>42</v>
      </c>
      <c r="Q6825" t="s">
        <v>169</v>
      </c>
      <c r="R6825" t="s">
        <v>1804</v>
      </c>
      <c r="S6825">
        <v>98.46</v>
      </c>
      <c r="T6825" s="3"/>
    </row>
    <row r="6826" spans="1:20" x14ac:dyDescent="0.3">
      <c r="A6826">
        <v>6825</v>
      </c>
      <c r="B6826" t="s">
        <v>9122</v>
      </c>
      <c r="C6826">
        <f t="shared" si="106"/>
        <v>31</v>
      </c>
      <c r="D6826" s="1">
        <v>42576</v>
      </c>
      <c r="E6826" s="1">
        <v>42580</v>
      </c>
      <c r="F6826" t="s">
        <v>46</v>
      </c>
      <c r="G6826" t="s">
        <v>3806</v>
      </c>
      <c r="H6826" t="s">
        <v>3807</v>
      </c>
      <c r="I6826" t="s">
        <v>37</v>
      </c>
      <c r="J6826" t="s">
        <v>23</v>
      </c>
      <c r="K6826" t="s">
        <v>1818</v>
      </c>
      <c r="L6826" t="s">
        <v>354</v>
      </c>
      <c r="M6826">
        <v>36116</v>
      </c>
      <c r="N6826" t="s">
        <v>26</v>
      </c>
      <c r="O6826" t="s">
        <v>1437</v>
      </c>
      <c r="P6826" t="s">
        <v>28</v>
      </c>
      <c r="Q6826" t="s">
        <v>52</v>
      </c>
      <c r="R6826" t="s">
        <v>1438</v>
      </c>
      <c r="S6826">
        <v>358.58</v>
      </c>
      <c r="T6826" s="3"/>
    </row>
    <row r="6827" spans="1:20" x14ac:dyDescent="0.3">
      <c r="A6827">
        <v>6826</v>
      </c>
      <c r="B6827" t="s">
        <v>9123</v>
      </c>
      <c r="C6827">
        <f t="shared" si="106"/>
        <v>40</v>
      </c>
      <c r="D6827" s="1">
        <v>43010</v>
      </c>
      <c r="E6827" s="1">
        <v>43017</v>
      </c>
      <c r="F6827" t="s">
        <v>46</v>
      </c>
      <c r="G6827" t="s">
        <v>4964</v>
      </c>
      <c r="H6827" t="s">
        <v>4965</v>
      </c>
      <c r="I6827" t="s">
        <v>37</v>
      </c>
      <c r="J6827" t="s">
        <v>23</v>
      </c>
      <c r="K6827" t="s">
        <v>4273</v>
      </c>
      <c r="L6827" t="s">
        <v>250</v>
      </c>
      <c r="M6827">
        <v>47905</v>
      </c>
      <c r="N6827" t="s">
        <v>101</v>
      </c>
      <c r="O6827" t="s">
        <v>2811</v>
      </c>
      <c r="P6827" t="s">
        <v>42</v>
      </c>
      <c r="Q6827" t="s">
        <v>55</v>
      </c>
      <c r="R6827" t="s">
        <v>2812</v>
      </c>
      <c r="S6827">
        <v>32.479999999999997</v>
      </c>
      <c r="T6827" s="3"/>
    </row>
    <row r="6828" spans="1:20" x14ac:dyDescent="0.3">
      <c r="A6828">
        <v>6827</v>
      </c>
      <c r="B6828" t="s">
        <v>9123</v>
      </c>
      <c r="C6828">
        <f t="shared" si="106"/>
        <v>40</v>
      </c>
      <c r="D6828" s="1">
        <v>43010</v>
      </c>
      <c r="E6828" s="1">
        <v>43017</v>
      </c>
      <c r="F6828" t="s">
        <v>46</v>
      </c>
      <c r="G6828" t="s">
        <v>4964</v>
      </c>
      <c r="H6828" t="s">
        <v>4965</v>
      </c>
      <c r="I6828" t="s">
        <v>37</v>
      </c>
      <c r="J6828" t="s">
        <v>23</v>
      </c>
      <c r="K6828" t="s">
        <v>4273</v>
      </c>
      <c r="L6828" t="s">
        <v>250</v>
      </c>
      <c r="M6828">
        <v>47905</v>
      </c>
      <c r="N6828" t="s">
        <v>101</v>
      </c>
      <c r="O6828" t="s">
        <v>5743</v>
      </c>
      <c r="P6828" t="s">
        <v>67</v>
      </c>
      <c r="Q6828" t="s">
        <v>1215</v>
      </c>
      <c r="R6828" t="s">
        <v>5744</v>
      </c>
      <c r="S6828">
        <v>17499.95</v>
      </c>
      <c r="T6828" s="3"/>
    </row>
    <row r="6829" spans="1:20" x14ac:dyDescent="0.3">
      <c r="A6829">
        <v>6828</v>
      </c>
      <c r="B6829" t="s">
        <v>9123</v>
      </c>
      <c r="C6829">
        <f t="shared" si="106"/>
        <v>40</v>
      </c>
      <c r="D6829" s="1">
        <v>43010</v>
      </c>
      <c r="E6829" s="1">
        <v>43017</v>
      </c>
      <c r="F6829" t="s">
        <v>46</v>
      </c>
      <c r="G6829" t="s">
        <v>4964</v>
      </c>
      <c r="H6829" t="s">
        <v>4965</v>
      </c>
      <c r="I6829" t="s">
        <v>37</v>
      </c>
      <c r="J6829" t="s">
        <v>23</v>
      </c>
      <c r="K6829" t="s">
        <v>4273</v>
      </c>
      <c r="L6829" t="s">
        <v>250</v>
      </c>
      <c r="M6829">
        <v>47905</v>
      </c>
      <c r="N6829" t="s">
        <v>101</v>
      </c>
      <c r="O6829" t="s">
        <v>6371</v>
      </c>
      <c r="P6829" t="s">
        <v>42</v>
      </c>
      <c r="Q6829" t="s">
        <v>71</v>
      </c>
      <c r="R6829" t="s">
        <v>6372</v>
      </c>
      <c r="S6829">
        <v>735.98</v>
      </c>
      <c r="T6829" s="3"/>
    </row>
    <row r="6830" spans="1:20" x14ac:dyDescent="0.3">
      <c r="A6830">
        <v>6829</v>
      </c>
      <c r="B6830" t="s">
        <v>9123</v>
      </c>
      <c r="C6830">
        <f t="shared" si="106"/>
        <v>40</v>
      </c>
      <c r="D6830" s="1">
        <v>43010</v>
      </c>
      <c r="E6830" s="1">
        <v>43017</v>
      </c>
      <c r="F6830" t="s">
        <v>46</v>
      </c>
      <c r="G6830" t="s">
        <v>4964</v>
      </c>
      <c r="H6830" t="s">
        <v>4965</v>
      </c>
      <c r="I6830" t="s">
        <v>37</v>
      </c>
      <c r="J6830" t="s">
        <v>23</v>
      </c>
      <c r="K6830" t="s">
        <v>4273</v>
      </c>
      <c r="L6830" t="s">
        <v>250</v>
      </c>
      <c r="M6830">
        <v>47905</v>
      </c>
      <c r="N6830" t="s">
        <v>101</v>
      </c>
      <c r="O6830" t="s">
        <v>2712</v>
      </c>
      <c r="P6830" t="s">
        <v>42</v>
      </c>
      <c r="Q6830" t="s">
        <v>71</v>
      </c>
      <c r="R6830" t="s">
        <v>2713</v>
      </c>
      <c r="S6830">
        <v>34.369999999999997</v>
      </c>
      <c r="T6830" s="3"/>
    </row>
    <row r="6831" spans="1:20" x14ac:dyDescent="0.3">
      <c r="A6831">
        <v>6830</v>
      </c>
      <c r="B6831" t="s">
        <v>9123</v>
      </c>
      <c r="C6831">
        <f t="shared" si="106"/>
        <v>40</v>
      </c>
      <c r="D6831" s="1">
        <v>43010</v>
      </c>
      <c r="E6831" s="1">
        <v>43017</v>
      </c>
      <c r="F6831" t="s">
        <v>46</v>
      </c>
      <c r="G6831" t="s">
        <v>4964</v>
      </c>
      <c r="H6831" t="s">
        <v>4965</v>
      </c>
      <c r="I6831" t="s">
        <v>37</v>
      </c>
      <c r="J6831" t="s">
        <v>23</v>
      </c>
      <c r="K6831" t="s">
        <v>4273</v>
      </c>
      <c r="L6831" t="s">
        <v>250</v>
      </c>
      <c r="M6831">
        <v>47905</v>
      </c>
      <c r="N6831" t="s">
        <v>101</v>
      </c>
      <c r="O6831" t="s">
        <v>873</v>
      </c>
      <c r="P6831" t="s">
        <v>42</v>
      </c>
      <c r="Q6831" t="s">
        <v>64</v>
      </c>
      <c r="R6831" t="s">
        <v>874</v>
      </c>
      <c r="S6831">
        <v>33.96</v>
      </c>
      <c r="T6831" s="3"/>
    </row>
    <row r="6832" spans="1:20" x14ac:dyDescent="0.3">
      <c r="A6832">
        <v>6831</v>
      </c>
      <c r="B6832" t="s">
        <v>9124</v>
      </c>
      <c r="C6832">
        <f t="shared" si="106"/>
        <v>52</v>
      </c>
      <c r="D6832" s="1">
        <v>43093</v>
      </c>
      <c r="E6832" s="1">
        <v>43096</v>
      </c>
      <c r="F6832" t="s">
        <v>19</v>
      </c>
      <c r="G6832" t="s">
        <v>3889</v>
      </c>
      <c r="H6832" t="s">
        <v>3890</v>
      </c>
      <c r="I6832" t="s">
        <v>37</v>
      </c>
      <c r="J6832" t="s">
        <v>23</v>
      </c>
      <c r="K6832" t="s">
        <v>262</v>
      </c>
      <c r="L6832" t="s">
        <v>263</v>
      </c>
      <c r="M6832">
        <v>10009</v>
      </c>
      <c r="N6832" t="s">
        <v>144</v>
      </c>
      <c r="O6832" t="s">
        <v>3858</v>
      </c>
      <c r="P6832" t="s">
        <v>67</v>
      </c>
      <c r="Q6832" t="s">
        <v>68</v>
      </c>
      <c r="R6832" t="s">
        <v>3859</v>
      </c>
      <c r="S6832">
        <v>197.97</v>
      </c>
      <c r="T6832" s="3"/>
    </row>
    <row r="6833" spans="1:20" x14ac:dyDescent="0.3">
      <c r="A6833">
        <v>6832</v>
      </c>
      <c r="B6833" t="s">
        <v>9125</v>
      </c>
      <c r="C6833">
        <f t="shared" si="106"/>
        <v>29</v>
      </c>
      <c r="D6833" s="1">
        <v>43302</v>
      </c>
      <c r="E6833" s="1">
        <v>43308</v>
      </c>
      <c r="F6833" t="s">
        <v>46</v>
      </c>
      <c r="G6833" t="s">
        <v>7762</v>
      </c>
      <c r="H6833" t="s">
        <v>7763</v>
      </c>
      <c r="I6833" t="s">
        <v>22</v>
      </c>
      <c r="J6833" t="s">
        <v>23</v>
      </c>
      <c r="K6833" t="s">
        <v>262</v>
      </c>
      <c r="L6833" t="s">
        <v>263</v>
      </c>
      <c r="M6833">
        <v>10024</v>
      </c>
      <c r="N6833" t="s">
        <v>144</v>
      </c>
      <c r="O6833" t="s">
        <v>5300</v>
      </c>
      <c r="P6833" t="s">
        <v>42</v>
      </c>
      <c r="Q6833" t="s">
        <v>74</v>
      </c>
      <c r="R6833" t="s">
        <v>5301</v>
      </c>
      <c r="S6833">
        <v>17.48</v>
      </c>
      <c r="T6833" s="3"/>
    </row>
    <row r="6834" spans="1:20" x14ac:dyDescent="0.3">
      <c r="A6834">
        <v>6833</v>
      </c>
      <c r="B6834" t="s">
        <v>9126</v>
      </c>
      <c r="C6834">
        <f t="shared" si="106"/>
        <v>42</v>
      </c>
      <c r="D6834" s="1">
        <v>42653</v>
      </c>
      <c r="E6834" s="1">
        <v>42660</v>
      </c>
      <c r="F6834" t="s">
        <v>46</v>
      </c>
      <c r="G6834" t="s">
        <v>2280</v>
      </c>
      <c r="H6834" t="s">
        <v>2281</v>
      </c>
      <c r="I6834" t="s">
        <v>22</v>
      </c>
      <c r="J6834" t="s">
        <v>23</v>
      </c>
      <c r="K6834" t="s">
        <v>299</v>
      </c>
      <c r="L6834" t="s">
        <v>207</v>
      </c>
      <c r="M6834">
        <v>60610</v>
      </c>
      <c r="N6834" t="s">
        <v>101</v>
      </c>
      <c r="O6834" t="s">
        <v>5849</v>
      </c>
      <c r="P6834" t="s">
        <v>42</v>
      </c>
      <c r="Q6834" t="s">
        <v>64</v>
      </c>
      <c r="R6834" t="s">
        <v>5850</v>
      </c>
      <c r="S6834">
        <v>8.016</v>
      </c>
      <c r="T6834" s="3"/>
    </row>
    <row r="6835" spans="1:20" x14ac:dyDescent="0.3">
      <c r="A6835">
        <v>6834</v>
      </c>
      <c r="B6835" t="s">
        <v>9127</v>
      </c>
      <c r="C6835">
        <f t="shared" si="106"/>
        <v>36</v>
      </c>
      <c r="D6835" s="1">
        <v>42986</v>
      </c>
      <c r="E6835" s="1">
        <v>42986</v>
      </c>
      <c r="F6835" t="s">
        <v>1289</v>
      </c>
      <c r="G6835" t="s">
        <v>2542</v>
      </c>
      <c r="H6835" t="s">
        <v>2543</v>
      </c>
      <c r="I6835" t="s">
        <v>22</v>
      </c>
      <c r="J6835" t="s">
        <v>23</v>
      </c>
      <c r="K6835" t="s">
        <v>2544</v>
      </c>
      <c r="L6835" t="s">
        <v>39</v>
      </c>
      <c r="M6835">
        <v>92704</v>
      </c>
      <c r="N6835" t="s">
        <v>40</v>
      </c>
      <c r="O6835" t="s">
        <v>3777</v>
      </c>
      <c r="P6835" t="s">
        <v>28</v>
      </c>
      <c r="Q6835" t="s">
        <v>52</v>
      </c>
      <c r="R6835" t="s">
        <v>3778</v>
      </c>
      <c r="S6835">
        <v>146.04</v>
      </c>
      <c r="T6835" s="3"/>
    </row>
    <row r="6836" spans="1:20" x14ac:dyDescent="0.3">
      <c r="A6836">
        <v>6835</v>
      </c>
      <c r="B6836" t="s">
        <v>9128</v>
      </c>
      <c r="C6836">
        <f t="shared" si="106"/>
        <v>47</v>
      </c>
      <c r="D6836" s="1">
        <v>43059</v>
      </c>
      <c r="E6836" s="1">
        <v>43063</v>
      </c>
      <c r="F6836" t="s">
        <v>46</v>
      </c>
      <c r="G6836" t="s">
        <v>5339</v>
      </c>
      <c r="H6836" t="s">
        <v>5340</v>
      </c>
      <c r="I6836" t="s">
        <v>37</v>
      </c>
      <c r="J6836" t="s">
        <v>23</v>
      </c>
      <c r="K6836" t="s">
        <v>9129</v>
      </c>
      <c r="L6836" t="s">
        <v>39</v>
      </c>
      <c r="M6836">
        <v>90640</v>
      </c>
      <c r="N6836" t="s">
        <v>40</v>
      </c>
      <c r="O6836" t="s">
        <v>8724</v>
      </c>
      <c r="P6836" t="s">
        <v>67</v>
      </c>
      <c r="Q6836" t="s">
        <v>157</v>
      </c>
      <c r="R6836" t="s">
        <v>8725</v>
      </c>
      <c r="S6836">
        <v>27.88</v>
      </c>
      <c r="T6836" s="3"/>
    </row>
    <row r="6837" spans="1:20" x14ac:dyDescent="0.3">
      <c r="A6837">
        <v>6836</v>
      </c>
      <c r="B6837" t="s">
        <v>9130</v>
      </c>
      <c r="C6837">
        <f t="shared" si="106"/>
        <v>42</v>
      </c>
      <c r="D6837" s="1">
        <v>43388</v>
      </c>
      <c r="E6837" s="1">
        <v>43393</v>
      </c>
      <c r="F6837" t="s">
        <v>46</v>
      </c>
      <c r="G6837" t="s">
        <v>3260</v>
      </c>
      <c r="H6837" t="s">
        <v>3261</v>
      </c>
      <c r="I6837" t="s">
        <v>37</v>
      </c>
      <c r="J6837" t="s">
        <v>23</v>
      </c>
      <c r="K6837" t="s">
        <v>5417</v>
      </c>
      <c r="L6837" t="s">
        <v>39</v>
      </c>
      <c r="M6837">
        <v>91360</v>
      </c>
      <c r="N6837" t="s">
        <v>40</v>
      </c>
      <c r="O6837" t="s">
        <v>2256</v>
      </c>
      <c r="P6837" t="s">
        <v>42</v>
      </c>
      <c r="Q6837" t="s">
        <v>43</v>
      </c>
      <c r="R6837" t="s">
        <v>2257</v>
      </c>
      <c r="S6837">
        <v>152.65</v>
      </c>
      <c r="T6837" s="3"/>
    </row>
    <row r="6838" spans="1:20" x14ac:dyDescent="0.3">
      <c r="A6838">
        <v>6837</v>
      </c>
      <c r="B6838" t="s">
        <v>9130</v>
      </c>
      <c r="C6838">
        <f t="shared" si="106"/>
        <v>42</v>
      </c>
      <c r="D6838" s="1">
        <v>43388</v>
      </c>
      <c r="E6838" s="1">
        <v>43393</v>
      </c>
      <c r="F6838" t="s">
        <v>46</v>
      </c>
      <c r="G6838" t="s">
        <v>3260</v>
      </c>
      <c r="H6838" t="s">
        <v>3261</v>
      </c>
      <c r="I6838" t="s">
        <v>37</v>
      </c>
      <c r="J6838" t="s">
        <v>23</v>
      </c>
      <c r="K6838" t="s">
        <v>5417</v>
      </c>
      <c r="L6838" t="s">
        <v>39</v>
      </c>
      <c r="M6838">
        <v>91360</v>
      </c>
      <c r="N6838" t="s">
        <v>40</v>
      </c>
      <c r="O6838" t="s">
        <v>869</v>
      </c>
      <c r="P6838" t="s">
        <v>28</v>
      </c>
      <c r="Q6838" t="s">
        <v>61</v>
      </c>
      <c r="R6838" t="s">
        <v>870</v>
      </c>
      <c r="S6838">
        <v>22.72</v>
      </c>
      <c r="T6838" s="3"/>
    </row>
    <row r="6839" spans="1:20" x14ac:dyDescent="0.3">
      <c r="A6839">
        <v>6838</v>
      </c>
      <c r="B6839" t="s">
        <v>9131</v>
      </c>
      <c r="C6839">
        <f t="shared" si="106"/>
        <v>28</v>
      </c>
      <c r="D6839" s="1">
        <v>42557</v>
      </c>
      <c r="E6839" s="1">
        <v>42563</v>
      </c>
      <c r="F6839" t="s">
        <v>46</v>
      </c>
      <c r="G6839" t="s">
        <v>4616</v>
      </c>
      <c r="H6839" t="s">
        <v>4617</v>
      </c>
      <c r="I6839" t="s">
        <v>37</v>
      </c>
      <c r="J6839" t="s">
        <v>23</v>
      </c>
      <c r="K6839" t="s">
        <v>3941</v>
      </c>
      <c r="L6839" t="s">
        <v>786</v>
      </c>
      <c r="M6839">
        <v>8360</v>
      </c>
      <c r="N6839" t="s">
        <v>144</v>
      </c>
      <c r="O6839" t="s">
        <v>1281</v>
      </c>
      <c r="P6839" t="s">
        <v>42</v>
      </c>
      <c r="Q6839" t="s">
        <v>64</v>
      </c>
      <c r="R6839" t="s">
        <v>1282</v>
      </c>
      <c r="S6839">
        <v>11.12</v>
      </c>
      <c r="T6839" s="3"/>
    </row>
    <row r="6840" spans="1:20" x14ac:dyDescent="0.3">
      <c r="A6840">
        <v>6839</v>
      </c>
      <c r="B6840" t="s">
        <v>9132</v>
      </c>
      <c r="C6840">
        <f t="shared" si="106"/>
        <v>6</v>
      </c>
      <c r="D6840" s="1">
        <v>43136</v>
      </c>
      <c r="E6840" s="1">
        <v>43140</v>
      </c>
      <c r="F6840" t="s">
        <v>46</v>
      </c>
      <c r="G6840" t="s">
        <v>6755</v>
      </c>
      <c r="H6840" t="s">
        <v>6756</v>
      </c>
      <c r="I6840" t="s">
        <v>37</v>
      </c>
      <c r="J6840" t="s">
        <v>23</v>
      </c>
      <c r="K6840" t="s">
        <v>2869</v>
      </c>
      <c r="L6840" t="s">
        <v>39</v>
      </c>
      <c r="M6840">
        <v>90503</v>
      </c>
      <c r="N6840" t="s">
        <v>40</v>
      </c>
      <c r="O6840" t="s">
        <v>8241</v>
      </c>
      <c r="P6840" t="s">
        <v>42</v>
      </c>
      <c r="Q6840" t="s">
        <v>74</v>
      </c>
      <c r="R6840" t="s">
        <v>8242</v>
      </c>
      <c r="S6840">
        <v>1640.7</v>
      </c>
      <c r="T6840" s="3"/>
    </row>
    <row r="6841" spans="1:20" x14ac:dyDescent="0.3">
      <c r="A6841">
        <v>6840</v>
      </c>
      <c r="B6841" t="s">
        <v>9132</v>
      </c>
      <c r="C6841">
        <f t="shared" si="106"/>
        <v>6</v>
      </c>
      <c r="D6841" s="1">
        <v>43136</v>
      </c>
      <c r="E6841" s="1">
        <v>43140</v>
      </c>
      <c r="F6841" t="s">
        <v>46</v>
      </c>
      <c r="G6841" t="s">
        <v>6755</v>
      </c>
      <c r="H6841" t="s">
        <v>6756</v>
      </c>
      <c r="I6841" t="s">
        <v>37</v>
      </c>
      <c r="J6841" t="s">
        <v>23</v>
      </c>
      <c r="K6841" t="s">
        <v>2869</v>
      </c>
      <c r="L6841" t="s">
        <v>39</v>
      </c>
      <c r="M6841">
        <v>90503</v>
      </c>
      <c r="N6841" t="s">
        <v>40</v>
      </c>
      <c r="O6841" t="s">
        <v>3567</v>
      </c>
      <c r="P6841" t="s">
        <v>67</v>
      </c>
      <c r="Q6841" t="s">
        <v>68</v>
      </c>
      <c r="R6841" t="s">
        <v>3568</v>
      </c>
      <c r="S6841">
        <v>371.2</v>
      </c>
      <c r="T6841" s="3"/>
    </row>
    <row r="6842" spans="1:20" x14ac:dyDescent="0.3">
      <c r="A6842">
        <v>6841</v>
      </c>
      <c r="B6842" t="s">
        <v>9133</v>
      </c>
      <c r="C6842">
        <f t="shared" si="106"/>
        <v>50</v>
      </c>
      <c r="D6842" s="1">
        <v>42710</v>
      </c>
      <c r="E6842" s="1">
        <v>42711</v>
      </c>
      <c r="F6842" t="s">
        <v>184</v>
      </c>
      <c r="G6842" t="s">
        <v>4087</v>
      </c>
      <c r="H6842" t="s">
        <v>4088</v>
      </c>
      <c r="I6842" t="s">
        <v>98</v>
      </c>
      <c r="J6842" t="s">
        <v>23</v>
      </c>
      <c r="K6842" t="s">
        <v>272</v>
      </c>
      <c r="L6842" t="s">
        <v>494</v>
      </c>
      <c r="M6842">
        <v>45373</v>
      </c>
      <c r="N6842" t="s">
        <v>144</v>
      </c>
      <c r="O6842" t="s">
        <v>410</v>
      </c>
      <c r="P6842" t="s">
        <v>42</v>
      </c>
      <c r="Q6842" t="s">
        <v>71</v>
      </c>
      <c r="R6842" t="s">
        <v>411</v>
      </c>
      <c r="S6842">
        <v>14.832000000000001</v>
      </c>
      <c r="T6842" s="3"/>
    </row>
    <row r="6843" spans="1:20" x14ac:dyDescent="0.3">
      <c r="A6843">
        <v>6842</v>
      </c>
      <c r="B6843" t="s">
        <v>9134</v>
      </c>
      <c r="C6843">
        <f t="shared" si="106"/>
        <v>37</v>
      </c>
      <c r="D6843" s="1">
        <v>42990</v>
      </c>
      <c r="E6843" s="1">
        <v>42995</v>
      </c>
      <c r="F6843" t="s">
        <v>46</v>
      </c>
      <c r="G6843" t="s">
        <v>2433</v>
      </c>
      <c r="H6843" t="s">
        <v>2434</v>
      </c>
      <c r="I6843" t="s">
        <v>37</v>
      </c>
      <c r="J6843" t="s">
        <v>23</v>
      </c>
      <c r="K6843" t="s">
        <v>314</v>
      </c>
      <c r="L6843" t="s">
        <v>315</v>
      </c>
      <c r="M6843">
        <v>22153</v>
      </c>
      <c r="N6843" t="s">
        <v>26</v>
      </c>
      <c r="O6843" t="s">
        <v>7696</v>
      </c>
      <c r="P6843" t="s">
        <v>67</v>
      </c>
      <c r="Q6843" t="s">
        <v>157</v>
      </c>
      <c r="R6843" t="s">
        <v>7697</v>
      </c>
      <c r="S6843">
        <v>20.7</v>
      </c>
      <c r="T6843" s="3"/>
    </row>
    <row r="6844" spans="1:20" x14ac:dyDescent="0.3">
      <c r="A6844">
        <v>6843</v>
      </c>
      <c r="B6844" t="s">
        <v>9134</v>
      </c>
      <c r="C6844">
        <f t="shared" si="106"/>
        <v>37</v>
      </c>
      <c r="D6844" s="1">
        <v>42990</v>
      </c>
      <c r="E6844" s="1">
        <v>42995</v>
      </c>
      <c r="F6844" t="s">
        <v>46</v>
      </c>
      <c r="G6844" t="s">
        <v>2433</v>
      </c>
      <c r="H6844" t="s">
        <v>2434</v>
      </c>
      <c r="I6844" t="s">
        <v>37</v>
      </c>
      <c r="J6844" t="s">
        <v>23</v>
      </c>
      <c r="K6844" t="s">
        <v>314</v>
      </c>
      <c r="L6844" t="s">
        <v>315</v>
      </c>
      <c r="M6844">
        <v>22153</v>
      </c>
      <c r="N6844" t="s">
        <v>26</v>
      </c>
      <c r="O6844" t="s">
        <v>4942</v>
      </c>
      <c r="P6844" t="s">
        <v>42</v>
      </c>
      <c r="Q6844" t="s">
        <v>265</v>
      </c>
      <c r="R6844" t="s">
        <v>559</v>
      </c>
      <c r="S6844">
        <v>11.34</v>
      </c>
      <c r="T6844" s="3"/>
    </row>
    <row r="6845" spans="1:20" x14ac:dyDescent="0.3">
      <c r="A6845">
        <v>6844</v>
      </c>
      <c r="B6845" t="s">
        <v>9134</v>
      </c>
      <c r="C6845">
        <f t="shared" si="106"/>
        <v>37</v>
      </c>
      <c r="D6845" s="1">
        <v>42990</v>
      </c>
      <c r="E6845" s="1">
        <v>42995</v>
      </c>
      <c r="F6845" t="s">
        <v>46</v>
      </c>
      <c r="G6845" t="s">
        <v>2433</v>
      </c>
      <c r="H6845" t="s">
        <v>2434</v>
      </c>
      <c r="I6845" t="s">
        <v>37</v>
      </c>
      <c r="J6845" t="s">
        <v>23</v>
      </c>
      <c r="K6845" t="s">
        <v>314</v>
      </c>
      <c r="L6845" t="s">
        <v>315</v>
      </c>
      <c r="M6845">
        <v>22153</v>
      </c>
      <c r="N6845" t="s">
        <v>26</v>
      </c>
      <c r="O6845" t="s">
        <v>4094</v>
      </c>
      <c r="P6845" t="s">
        <v>42</v>
      </c>
      <c r="Q6845" t="s">
        <v>55</v>
      </c>
      <c r="R6845" t="s">
        <v>4095</v>
      </c>
      <c r="S6845">
        <v>67.900000000000006</v>
      </c>
      <c r="T6845" s="3"/>
    </row>
    <row r="6846" spans="1:20" x14ac:dyDescent="0.3">
      <c r="A6846">
        <v>6845</v>
      </c>
      <c r="B6846" t="s">
        <v>9134</v>
      </c>
      <c r="C6846">
        <f t="shared" si="106"/>
        <v>37</v>
      </c>
      <c r="D6846" s="1">
        <v>42990</v>
      </c>
      <c r="E6846" s="1">
        <v>42995</v>
      </c>
      <c r="F6846" t="s">
        <v>46</v>
      </c>
      <c r="G6846" t="s">
        <v>2433</v>
      </c>
      <c r="H6846" t="s">
        <v>2434</v>
      </c>
      <c r="I6846" t="s">
        <v>37</v>
      </c>
      <c r="J6846" t="s">
        <v>23</v>
      </c>
      <c r="K6846" t="s">
        <v>314</v>
      </c>
      <c r="L6846" t="s">
        <v>315</v>
      </c>
      <c r="M6846">
        <v>22153</v>
      </c>
      <c r="N6846" t="s">
        <v>26</v>
      </c>
      <c r="O6846" t="s">
        <v>9135</v>
      </c>
      <c r="P6846" t="s">
        <v>28</v>
      </c>
      <c r="Q6846" t="s">
        <v>32</v>
      </c>
      <c r="R6846" t="s">
        <v>9136</v>
      </c>
      <c r="S6846">
        <v>1059.1199999999999</v>
      </c>
      <c r="T6846" s="3"/>
    </row>
    <row r="6847" spans="1:20" x14ac:dyDescent="0.3">
      <c r="A6847">
        <v>6846</v>
      </c>
      <c r="B6847" t="s">
        <v>9137</v>
      </c>
      <c r="C6847">
        <f t="shared" si="106"/>
        <v>28</v>
      </c>
      <c r="D6847" s="1">
        <v>42191</v>
      </c>
      <c r="E6847" s="1">
        <v>42197</v>
      </c>
      <c r="F6847" t="s">
        <v>46</v>
      </c>
      <c r="G6847" t="s">
        <v>5324</v>
      </c>
      <c r="H6847" t="s">
        <v>5325</v>
      </c>
      <c r="I6847" t="s">
        <v>98</v>
      </c>
      <c r="J6847" t="s">
        <v>23</v>
      </c>
      <c r="K6847" t="s">
        <v>9138</v>
      </c>
      <c r="L6847" t="s">
        <v>39</v>
      </c>
      <c r="M6847">
        <v>92020</v>
      </c>
      <c r="N6847" t="s">
        <v>40</v>
      </c>
      <c r="O6847" t="s">
        <v>4735</v>
      </c>
      <c r="P6847" t="s">
        <v>28</v>
      </c>
      <c r="Q6847" t="s">
        <v>32</v>
      </c>
      <c r="R6847" t="s">
        <v>4736</v>
      </c>
      <c r="S6847">
        <v>478.48</v>
      </c>
      <c r="T6847" s="3"/>
    </row>
    <row r="6848" spans="1:20" x14ac:dyDescent="0.3">
      <c r="A6848">
        <v>6847</v>
      </c>
      <c r="B6848" t="s">
        <v>9139</v>
      </c>
      <c r="C6848">
        <f t="shared" si="106"/>
        <v>19</v>
      </c>
      <c r="D6848" s="1">
        <v>42864</v>
      </c>
      <c r="E6848" s="1">
        <v>42869</v>
      </c>
      <c r="F6848" t="s">
        <v>46</v>
      </c>
      <c r="G6848" t="s">
        <v>5304</v>
      </c>
      <c r="H6848" t="s">
        <v>5305</v>
      </c>
      <c r="I6848" t="s">
        <v>37</v>
      </c>
      <c r="J6848" t="s">
        <v>23</v>
      </c>
      <c r="K6848" t="s">
        <v>38</v>
      </c>
      <c r="L6848" t="s">
        <v>39</v>
      </c>
      <c r="M6848">
        <v>90036</v>
      </c>
      <c r="N6848" t="s">
        <v>40</v>
      </c>
      <c r="O6848" t="s">
        <v>8942</v>
      </c>
      <c r="P6848" t="s">
        <v>42</v>
      </c>
      <c r="Q6848" t="s">
        <v>86</v>
      </c>
      <c r="R6848" t="s">
        <v>8943</v>
      </c>
      <c r="S6848">
        <v>32.04</v>
      </c>
      <c r="T6848" s="3"/>
    </row>
    <row r="6849" spans="1:20" x14ac:dyDescent="0.3">
      <c r="A6849">
        <v>6848</v>
      </c>
      <c r="B6849" t="s">
        <v>9140</v>
      </c>
      <c r="C6849">
        <f t="shared" si="106"/>
        <v>29</v>
      </c>
      <c r="D6849" s="1">
        <v>42934</v>
      </c>
      <c r="E6849" s="1">
        <v>42938</v>
      </c>
      <c r="F6849" t="s">
        <v>46</v>
      </c>
      <c r="G6849" t="s">
        <v>643</v>
      </c>
      <c r="H6849" t="s">
        <v>644</v>
      </c>
      <c r="I6849" t="s">
        <v>22</v>
      </c>
      <c r="J6849" t="s">
        <v>23</v>
      </c>
      <c r="K6849" t="s">
        <v>540</v>
      </c>
      <c r="L6849" t="s">
        <v>306</v>
      </c>
      <c r="M6849">
        <v>85023</v>
      </c>
      <c r="N6849" t="s">
        <v>40</v>
      </c>
      <c r="O6849" t="s">
        <v>1672</v>
      </c>
      <c r="P6849" t="s">
        <v>67</v>
      </c>
      <c r="Q6849" t="s">
        <v>68</v>
      </c>
      <c r="R6849" t="s">
        <v>1673</v>
      </c>
      <c r="S6849">
        <v>55.991999999999997</v>
      </c>
      <c r="T6849" s="3"/>
    </row>
    <row r="6850" spans="1:20" x14ac:dyDescent="0.3">
      <c r="A6850">
        <v>6849</v>
      </c>
      <c r="B6850" t="s">
        <v>9141</v>
      </c>
      <c r="C6850">
        <f t="shared" si="106"/>
        <v>25</v>
      </c>
      <c r="D6850" s="1">
        <v>42904</v>
      </c>
      <c r="E6850" s="1">
        <v>42907</v>
      </c>
      <c r="F6850" t="s">
        <v>184</v>
      </c>
      <c r="G6850" t="s">
        <v>5188</v>
      </c>
      <c r="H6850" t="s">
        <v>5189</v>
      </c>
      <c r="I6850" t="s">
        <v>22</v>
      </c>
      <c r="J6850" t="s">
        <v>23</v>
      </c>
      <c r="K6850" t="s">
        <v>8095</v>
      </c>
      <c r="L6850" t="s">
        <v>207</v>
      </c>
      <c r="M6850">
        <v>60423</v>
      </c>
      <c r="N6850" t="s">
        <v>101</v>
      </c>
      <c r="O6850" t="s">
        <v>7644</v>
      </c>
      <c r="P6850" t="s">
        <v>42</v>
      </c>
      <c r="Q6850" t="s">
        <v>86</v>
      </c>
      <c r="R6850" t="s">
        <v>7645</v>
      </c>
      <c r="S6850">
        <v>76.864000000000004</v>
      </c>
      <c r="T6850" s="3"/>
    </row>
    <row r="6851" spans="1:20" x14ac:dyDescent="0.3">
      <c r="A6851">
        <v>6850</v>
      </c>
      <c r="B6851" t="s">
        <v>9142</v>
      </c>
      <c r="C6851">
        <f t="shared" ref="C6851:C6914" si="107">WEEKNUM(D6851,1)</f>
        <v>17</v>
      </c>
      <c r="D6851" s="1">
        <v>42114</v>
      </c>
      <c r="E6851" s="1">
        <v>42119</v>
      </c>
      <c r="F6851" t="s">
        <v>46</v>
      </c>
      <c r="G6851" t="s">
        <v>4679</v>
      </c>
      <c r="H6851" t="s">
        <v>4680</v>
      </c>
      <c r="I6851" t="s">
        <v>22</v>
      </c>
      <c r="J6851" t="s">
        <v>23</v>
      </c>
      <c r="K6851" t="s">
        <v>38</v>
      </c>
      <c r="L6851" t="s">
        <v>39</v>
      </c>
      <c r="M6851">
        <v>90045</v>
      </c>
      <c r="N6851" t="s">
        <v>40</v>
      </c>
      <c r="O6851" t="s">
        <v>6043</v>
      </c>
      <c r="P6851" t="s">
        <v>28</v>
      </c>
      <c r="Q6851" t="s">
        <v>61</v>
      </c>
      <c r="R6851" t="s">
        <v>6044</v>
      </c>
      <c r="S6851">
        <v>59.92</v>
      </c>
      <c r="T6851" s="3"/>
    </row>
    <row r="6852" spans="1:20" x14ac:dyDescent="0.3">
      <c r="A6852">
        <v>6851</v>
      </c>
      <c r="B6852" t="s">
        <v>9143</v>
      </c>
      <c r="C6852">
        <f t="shared" si="107"/>
        <v>2</v>
      </c>
      <c r="D6852" s="1">
        <v>42743</v>
      </c>
      <c r="E6852" s="1">
        <v>42747</v>
      </c>
      <c r="F6852" t="s">
        <v>46</v>
      </c>
      <c r="G6852" t="s">
        <v>6638</v>
      </c>
      <c r="H6852" t="s">
        <v>6639</v>
      </c>
      <c r="I6852" t="s">
        <v>37</v>
      </c>
      <c r="J6852" t="s">
        <v>23</v>
      </c>
      <c r="K6852" t="s">
        <v>609</v>
      </c>
      <c r="L6852" t="s">
        <v>110</v>
      </c>
      <c r="M6852">
        <v>53132</v>
      </c>
      <c r="N6852" t="s">
        <v>101</v>
      </c>
      <c r="O6852" t="s">
        <v>197</v>
      </c>
      <c r="P6852" t="s">
        <v>28</v>
      </c>
      <c r="Q6852" t="s">
        <v>29</v>
      </c>
      <c r="R6852" t="s">
        <v>198</v>
      </c>
      <c r="S6852">
        <v>1565.88</v>
      </c>
      <c r="T6852" s="3"/>
    </row>
    <row r="6853" spans="1:20" x14ac:dyDescent="0.3">
      <c r="A6853">
        <v>6852</v>
      </c>
      <c r="B6853" t="s">
        <v>9143</v>
      </c>
      <c r="C6853">
        <f t="shared" si="107"/>
        <v>2</v>
      </c>
      <c r="D6853" s="1">
        <v>42743</v>
      </c>
      <c r="E6853" s="1">
        <v>42747</v>
      </c>
      <c r="F6853" t="s">
        <v>46</v>
      </c>
      <c r="G6853" t="s">
        <v>6638</v>
      </c>
      <c r="H6853" t="s">
        <v>6639</v>
      </c>
      <c r="I6853" t="s">
        <v>37</v>
      </c>
      <c r="J6853" t="s">
        <v>23</v>
      </c>
      <c r="K6853" t="s">
        <v>609</v>
      </c>
      <c r="L6853" t="s">
        <v>110</v>
      </c>
      <c r="M6853">
        <v>53132</v>
      </c>
      <c r="N6853" t="s">
        <v>101</v>
      </c>
      <c r="O6853" t="s">
        <v>281</v>
      </c>
      <c r="P6853" t="s">
        <v>42</v>
      </c>
      <c r="Q6853" t="s">
        <v>71</v>
      </c>
      <c r="R6853" t="s">
        <v>282</v>
      </c>
      <c r="S6853">
        <v>106.05</v>
      </c>
      <c r="T6853" s="3"/>
    </row>
    <row r="6854" spans="1:20" x14ac:dyDescent="0.3">
      <c r="A6854">
        <v>6853</v>
      </c>
      <c r="B6854" t="s">
        <v>9144</v>
      </c>
      <c r="C6854">
        <f t="shared" si="107"/>
        <v>52</v>
      </c>
      <c r="D6854" s="1">
        <v>43457</v>
      </c>
      <c r="E6854" s="1">
        <v>43462</v>
      </c>
      <c r="F6854" t="s">
        <v>19</v>
      </c>
      <c r="G6854" t="s">
        <v>7784</v>
      </c>
      <c r="H6854" t="s">
        <v>7785</v>
      </c>
      <c r="I6854" t="s">
        <v>37</v>
      </c>
      <c r="J6854" t="s">
        <v>23</v>
      </c>
      <c r="K6854" t="s">
        <v>5146</v>
      </c>
      <c r="L6854" t="s">
        <v>1708</v>
      </c>
      <c r="M6854">
        <v>72209</v>
      </c>
      <c r="N6854" t="s">
        <v>26</v>
      </c>
      <c r="O6854" t="s">
        <v>757</v>
      </c>
      <c r="P6854" t="s">
        <v>42</v>
      </c>
      <c r="Q6854" t="s">
        <v>55</v>
      </c>
      <c r="R6854" t="s">
        <v>758</v>
      </c>
      <c r="S6854">
        <v>62.04</v>
      </c>
      <c r="T6854" s="3"/>
    </row>
    <row r="6855" spans="1:20" x14ac:dyDescent="0.3">
      <c r="A6855">
        <v>6854</v>
      </c>
      <c r="B6855" t="s">
        <v>9144</v>
      </c>
      <c r="C6855">
        <f t="shared" si="107"/>
        <v>52</v>
      </c>
      <c r="D6855" s="1">
        <v>43457</v>
      </c>
      <c r="E6855" s="1">
        <v>43462</v>
      </c>
      <c r="F6855" t="s">
        <v>19</v>
      </c>
      <c r="G6855" t="s">
        <v>7784</v>
      </c>
      <c r="H6855" t="s">
        <v>7785</v>
      </c>
      <c r="I6855" t="s">
        <v>37</v>
      </c>
      <c r="J6855" t="s">
        <v>23</v>
      </c>
      <c r="K6855" t="s">
        <v>5146</v>
      </c>
      <c r="L6855" t="s">
        <v>1708</v>
      </c>
      <c r="M6855">
        <v>72209</v>
      </c>
      <c r="N6855" t="s">
        <v>26</v>
      </c>
      <c r="O6855" t="s">
        <v>5821</v>
      </c>
      <c r="P6855" t="s">
        <v>67</v>
      </c>
      <c r="Q6855" t="s">
        <v>68</v>
      </c>
      <c r="R6855" t="s">
        <v>5822</v>
      </c>
      <c r="S6855">
        <v>494.97</v>
      </c>
      <c r="T6855" s="3"/>
    </row>
    <row r="6856" spans="1:20" x14ac:dyDescent="0.3">
      <c r="A6856">
        <v>6855</v>
      </c>
      <c r="B6856" t="s">
        <v>9144</v>
      </c>
      <c r="C6856">
        <f t="shared" si="107"/>
        <v>52</v>
      </c>
      <c r="D6856" s="1">
        <v>43457</v>
      </c>
      <c r="E6856" s="1">
        <v>43462</v>
      </c>
      <c r="F6856" t="s">
        <v>19</v>
      </c>
      <c r="G6856" t="s">
        <v>7784</v>
      </c>
      <c r="H6856" t="s">
        <v>7785</v>
      </c>
      <c r="I6856" t="s">
        <v>37</v>
      </c>
      <c r="J6856" t="s">
        <v>23</v>
      </c>
      <c r="K6856" t="s">
        <v>5146</v>
      </c>
      <c r="L6856" t="s">
        <v>1708</v>
      </c>
      <c r="M6856">
        <v>72209</v>
      </c>
      <c r="N6856" t="s">
        <v>26</v>
      </c>
      <c r="O6856" t="s">
        <v>837</v>
      </c>
      <c r="P6856" t="s">
        <v>42</v>
      </c>
      <c r="Q6856" t="s">
        <v>55</v>
      </c>
      <c r="R6856" t="s">
        <v>838</v>
      </c>
      <c r="S6856">
        <v>367.96</v>
      </c>
      <c r="T6856" s="3"/>
    </row>
    <row r="6857" spans="1:20" x14ac:dyDescent="0.3">
      <c r="A6857">
        <v>6856</v>
      </c>
      <c r="B6857" t="s">
        <v>9144</v>
      </c>
      <c r="C6857">
        <f t="shared" si="107"/>
        <v>52</v>
      </c>
      <c r="D6857" s="1">
        <v>43457</v>
      </c>
      <c r="E6857" s="1">
        <v>43462</v>
      </c>
      <c r="F6857" t="s">
        <v>19</v>
      </c>
      <c r="G6857" t="s">
        <v>7784</v>
      </c>
      <c r="H6857" t="s">
        <v>7785</v>
      </c>
      <c r="I6857" t="s">
        <v>37</v>
      </c>
      <c r="J6857" t="s">
        <v>23</v>
      </c>
      <c r="K6857" t="s">
        <v>5146</v>
      </c>
      <c r="L6857" t="s">
        <v>1708</v>
      </c>
      <c r="M6857">
        <v>72209</v>
      </c>
      <c r="N6857" t="s">
        <v>26</v>
      </c>
      <c r="O6857" t="s">
        <v>4543</v>
      </c>
      <c r="P6857" t="s">
        <v>42</v>
      </c>
      <c r="Q6857" t="s">
        <v>86</v>
      </c>
      <c r="R6857" t="s">
        <v>4544</v>
      </c>
      <c r="S6857">
        <v>44.96</v>
      </c>
      <c r="T6857" s="3"/>
    </row>
    <row r="6858" spans="1:20" x14ac:dyDescent="0.3">
      <c r="A6858">
        <v>6857</v>
      </c>
      <c r="B6858" t="s">
        <v>9144</v>
      </c>
      <c r="C6858">
        <f t="shared" si="107"/>
        <v>52</v>
      </c>
      <c r="D6858" s="1">
        <v>43457</v>
      </c>
      <c r="E6858" s="1">
        <v>43462</v>
      </c>
      <c r="F6858" t="s">
        <v>19</v>
      </c>
      <c r="G6858" t="s">
        <v>7784</v>
      </c>
      <c r="H6858" t="s">
        <v>7785</v>
      </c>
      <c r="I6858" t="s">
        <v>37</v>
      </c>
      <c r="J6858" t="s">
        <v>23</v>
      </c>
      <c r="K6858" t="s">
        <v>5146</v>
      </c>
      <c r="L6858" t="s">
        <v>1708</v>
      </c>
      <c r="M6858">
        <v>72209</v>
      </c>
      <c r="N6858" t="s">
        <v>26</v>
      </c>
      <c r="O6858" t="s">
        <v>7756</v>
      </c>
      <c r="P6858" t="s">
        <v>42</v>
      </c>
      <c r="Q6858" t="s">
        <v>169</v>
      </c>
      <c r="R6858" t="s">
        <v>7757</v>
      </c>
      <c r="S6858">
        <v>182.94</v>
      </c>
      <c r="T6858" s="3"/>
    </row>
    <row r="6859" spans="1:20" x14ac:dyDescent="0.3">
      <c r="A6859">
        <v>6858</v>
      </c>
      <c r="B6859" t="s">
        <v>9145</v>
      </c>
      <c r="C6859">
        <f t="shared" si="107"/>
        <v>16</v>
      </c>
      <c r="D6859" s="1">
        <v>43207</v>
      </c>
      <c r="E6859" s="1">
        <v>43212</v>
      </c>
      <c r="F6859" t="s">
        <v>46</v>
      </c>
      <c r="G6859" t="s">
        <v>4366</v>
      </c>
      <c r="H6859" t="s">
        <v>4367</v>
      </c>
      <c r="I6859" t="s">
        <v>22</v>
      </c>
      <c r="J6859" t="s">
        <v>23</v>
      </c>
      <c r="K6859" t="s">
        <v>38</v>
      </c>
      <c r="L6859" t="s">
        <v>39</v>
      </c>
      <c r="M6859">
        <v>90008</v>
      </c>
      <c r="N6859" t="s">
        <v>40</v>
      </c>
      <c r="O6859" t="s">
        <v>3705</v>
      </c>
      <c r="P6859" t="s">
        <v>42</v>
      </c>
      <c r="Q6859" t="s">
        <v>86</v>
      </c>
      <c r="R6859" t="s">
        <v>3706</v>
      </c>
      <c r="S6859">
        <v>28.14</v>
      </c>
      <c r="T6859" s="3"/>
    </row>
    <row r="6860" spans="1:20" x14ac:dyDescent="0.3">
      <c r="A6860">
        <v>6859</v>
      </c>
      <c r="B6860" t="s">
        <v>9145</v>
      </c>
      <c r="C6860">
        <f t="shared" si="107"/>
        <v>16</v>
      </c>
      <c r="D6860" s="1">
        <v>43207</v>
      </c>
      <c r="E6860" s="1">
        <v>43212</v>
      </c>
      <c r="F6860" t="s">
        <v>46</v>
      </c>
      <c r="G6860" t="s">
        <v>4366</v>
      </c>
      <c r="H6860" t="s">
        <v>4367</v>
      </c>
      <c r="I6860" t="s">
        <v>22</v>
      </c>
      <c r="J6860" t="s">
        <v>23</v>
      </c>
      <c r="K6860" t="s">
        <v>38</v>
      </c>
      <c r="L6860" t="s">
        <v>39</v>
      </c>
      <c r="M6860">
        <v>90008</v>
      </c>
      <c r="N6860" t="s">
        <v>40</v>
      </c>
      <c r="O6860" t="s">
        <v>3629</v>
      </c>
      <c r="P6860" t="s">
        <v>42</v>
      </c>
      <c r="Q6860" t="s">
        <v>43</v>
      </c>
      <c r="R6860" t="s">
        <v>3630</v>
      </c>
      <c r="S6860">
        <v>7.38</v>
      </c>
      <c r="T6860" s="3"/>
    </row>
    <row r="6861" spans="1:20" x14ac:dyDescent="0.3">
      <c r="A6861">
        <v>6860</v>
      </c>
      <c r="B6861" t="s">
        <v>9145</v>
      </c>
      <c r="C6861">
        <f t="shared" si="107"/>
        <v>16</v>
      </c>
      <c r="D6861" s="1">
        <v>43207</v>
      </c>
      <c r="E6861" s="1">
        <v>43212</v>
      </c>
      <c r="F6861" t="s">
        <v>46</v>
      </c>
      <c r="G6861" t="s">
        <v>4366</v>
      </c>
      <c r="H6861" t="s">
        <v>4367</v>
      </c>
      <c r="I6861" t="s">
        <v>22</v>
      </c>
      <c r="J6861" t="s">
        <v>23</v>
      </c>
      <c r="K6861" t="s">
        <v>38</v>
      </c>
      <c r="L6861" t="s">
        <v>39</v>
      </c>
      <c r="M6861">
        <v>90008</v>
      </c>
      <c r="N6861" t="s">
        <v>40</v>
      </c>
      <c r="O6861" t="s">
        <v>3301</v>
      </c>
      <c r="P6861" t="s">
        <v>42</v>
      </c>
      <c r="Q6861" t="s">
        <v>265</v>
      </c>
      <c r="R6861" t="s">
        <v>3302</v>
      </c>
      <c r="S6861">
        <v>10.9</v>
      </c>
      <c r="T6861" s="3"/>
    </row>
    <row r="6862" spans="1:20" x14ac:dyDescent="0.3">
      <c r="A6862">
        <v>6861</v>
      </c>
      <c r="B6862" t="s">
        <v>9145</v>
      </c>
      <c r="C6862">
        <f t="shared" si="107"/>
        <v>16</v>
      </c>
      <c r="D6862" s="1">
        <v>43207</v>
      </c>
      <c r="E6862" s="1">
        <v>43212</v>
      </c>
      <c r="F6862" t="s">
        <v>46</v>
      </c>
      <c r="G6862" t="s">
        <v>4366</v>
      </c>
      <c r="H6862" t="s">
        <v>4367</v>
      </c>
      <c r="I6862" t="s">
        <v>22</v>
      </c>
      <c r="J6862" t="s">
        <v>23</v>
      </c>
      <c r="K6862" t="s">
        <v>38</v>
      </c>
      <c r="L6862" t="s">
        <v>39</v>
      </c>
      <c r="M6862">
        <v>90008</v>
      </c>
      <c r="N6862" t="s">
        <v>40</v>
      </c>
      <c r="O6862" t="s">
        <v>2361</v>
      </c>
      <c r="P6862" t="s">
        <v>67</v>
      </c>
      <c r="Q6862" t="s">
        <v>157</v>
      </c>
      <c r="R6862" t="s">
        <v>2362</v>
      </c>
      <c r="S6862">
        <v>274.89</v>
      </c>
      <c r="T6862" s="3"/>
    </row>
    <row r="6863" spans="1:20" x14ac:dyDescent="0.3">
      <c r="A6863">
        <v>6862</v>
      </c>
      <c r="B6863" t="s">
        <v>9145</v>
      </c>
      <c r="C6863">
        <f t="shared" si="107"/>
        <v>16</v>
      </c>
      <c r="D6863" s="1">
        <v>43207</v>
      </c>
      <c r="E6863" s="1">
        <v>43212</v>
      </c>
      <c r="F6863" t="s">
        <v>46</v>
      </c>
      <c r="G6863" t="s">
        <v>4366</v>
      </c>
      <c r="H6863" t="s">
        <v>4367</v>
      </c>
      <c r="I6863" t="s">
        <v>22</v>
      </c>
      <c r="J6863" t="s">
        <v>23</v>
      </c>
      <c r="K6863" t="s">
        <v>38</v>
      </c>
      <c r="L6863" t="s">
        <v>39</v>
      </c>
      <c r="M6863">
        <v>90008</v>
      </c>
      <c r="N6863" t="s">
        <v>40</v>
      </c>
      <c r="O6863" t="s">
        <v>4762</v>
      </c>
      <c r="P6863" t="s">
        <v>42</v>
      </c>
      <c r="Q6863" t="s">
        <v>43</v>
      </c>
      <c r="R6863" t="s">
        <v>4763</v>
      </c>
      <c r="S6863">
        <v>23.04</v>
      </c>
      <c r="T6863" s="3"/>
    </row>
    <row r="6864" spans="1:20" x14ac:dyDescent="0.3">
      <c r="A6864">
        <v>6863</v>
      </c>
      <c r="B6864" t="s">
        <v>9145</v>
      </c>
      <c r="C6864">
        <f t="shared" si="107"/>
        <v>16</v>
      </c>
      <c r="D6864" s="1">
        <v>43207</v>
      </c>
      <c r="E6864" s="1">
        <v>43212</v>
      </c>
      <c r="F6864" t="s">
        <v>46</v>
      </c>
      <c r="G6864" t="s">
        <v>4366</v>
      </c>
      <c r="H6864" t="s">
        <v>4367</v>
      </c>
      <c r="I6864" t="s">
        <v>22</v>
      </c>
      <c r="J6864" t="s">
        <v>23</v>
      </c>
      <c r="K6864" t="s">
        <v>38</v>
      </c>
      <c r="L6864" t="s">
        <v>39</v>
      </c>
      <c r="M6864">
        <v>90008</v>
      </c>
      <c r="N6864" t="s">
        <v>40</v>
      </c>
      <c r="O6864" t="s">
        <v>4844</v>
      </c>
      <c r="P6864" t="s">
        <v>28</v>
      </c>
      <c r="Q6864" t="s">
        <v>32</v>
      </c>
      <c r="R6864" t="s">
        <v>4845</v>
      </c>
      <c r="S6864">
        <v>218.352</v>
      </c>
      <c r="T6864" s="3"/>
    </row>
    <row r="6865" spans="1:20" x14ac:dyDescent="0.3">
      <c r="A6865">
        <v>6864</v>
      </c>
      <c r="B6865" t="s">
        <v>9146</v>
      </c>
      <c r="C6865">
        <f t="shared" si="107"/>
        <v>48</v>
      </c>
      <c r="D6865" s="1">
        <v>43435</v>
      </c>
      <c r="E6865" s="1">
        <v>43442</v>
      </c>
      <c r="F6865" t="s">
        <v>46</v>
      </c>
      <c r="G6865" t="s">
        <v>1720</v>
      </c>
      <c r="H6865" t="s">
        <v>1721</v>
      </c>
      <c r="I6865" t="s">
        <v>37</v>
      </c>
      <c r="J6865" t="s">
        <v>23</v>
      </c>
      <c r="K6865" t="s">
        <v>676</v>
      </c>
      <c r="L6865" t="s">
        <v>100</v>
      </c>
      <c r="M6865">
        <v>78207</v>
      </c>
      <c r="N6865" t="s">
        <v>101</v>
      </c>
      <c r="O6865" t="s">
        <v>6019</v>
      </c>
      <c r="P6865" t="s">
        <v>42</v>
      </c>
      <c r="Q6865" t="s">
        <v>86</v>
      </c>
      <c r="R6865" t="s">
        <v>6020</v>
      </c>
      <c r="S6865">
        <v>10.368</v>
      </c>
      <c r="T6865" s="3"/>
    </row>
    <row r="6866" spans="1:20" x14ac:dyDescent="0.3">
      <c r="A6866">
        <v>6865</v>
      </c>
      <c r="B6866" t="s">
        <v>9147</v>
      </c>
      <c r="C6866">
        <f t="shared" si="107"/>
        <v>34</v>
      </c>
      <c r="D6866" s="1">
        <v>42968</v>
      </c>
      <c r="E6866" s="1">
        <v>42975</v>
      </c>
      <c r="F6866" t="s">
        <v>46</v>
      </c>
      <c r="G6866" t="s">
        <v>4779</v>
      </c>
      <c r="H6866" t="s">
        <v>4780</v>
      </c>
      <c r="I6866" t="s">
        <v>37</v>
      </c>
      <c r="J6866" t="s">
        <v>23</v>
      </c>
      <c r="K6866" t="s">
        <v>38</v>
      </c>
      <c r="L6866" t="s">
        <v>39</v>
      </c>
      <c r="M6866">
        <v>90004</v>
      </c>
      <c r="N6866" t="s">
        <v>40</v>
      </c>
      <c r="O6866" t="s">
        <v>2901</v>
      </c>
      <c r="P6866" t="s">
        <v>42</v>
      </c>
      <c r="Q6866" t="s">
        <v>71</v>
      </c>
      <c r="R6866" t="s">
        <v>2902</v>
      </c>
      <c r="S6866">
        <v>12.672000000000001</v>
      </c>
      <c r="T6866" s="3"/>
    </row>
    <row r="6867" spans="1:20" x14ac:dyDescent="0.3">
      <c r="A6867">
        <v>6866</v>
      </c>
      <c r="B6867" t="s">
        <v>9147</v>
      </c>
      <c r="C6867">
        <f t="shared" si="107"/>
        <v>34</v>
      </c>
      <c r="D6867" s="1">
        <v>42968</v>
      </c>
      <c r="E6867" s="1">
        <v>42975</v>
      </c>
      <c r="F6867" t="s">
        <v>46</v>
      </c>
      <c r="G6867" t="s">
        <v>4779</v>
      </c>
      <c r="H6867" t="s">
        <v>4780</v>
      </c>
      <c r="I6867" t="s">
        <v>37</v>
      </c>
      <c r="J6867" t="s">
        <v>23</v>
      </c>
      <c r="K6867" t="s">
        <v>38</v>
      </c>
      <c r="L6867" t="s">
        <v>39</v>
      </c>
      <c r="M6867">
        <v>90004</v>
      </c>
      <c r="N6867" t="s">
        <v>40</v>
      </c>
      <c r="O6867" t="s">
        <v>1783</v>
      </c>
      <c r="P6867" t="s">
        <v>67</v>
      </c>
      <c r="Q6867" t="s">
        <v>68</v>
      </c>
      <c r="R6867" t="s">
        <v>1784</v>
      </c>
      <c r="S6867">
        <v>91.96</v>
      </c>
      <c r="T6867" s="3"/>
    </row>
    <row r="6868" spans="1:20" x14ac:dyDescent="0.3">
      <c r="A6868">
        <v>6867</v>
      </c>
      <c r="B6868" t="s">
        <v>9147</v>
      </c>
      <c r="C6868">
        <f t="shared" si="107"/>
        <v>34</v>
      </c>
      <c r="D6868" s="1">
        <v>42968</v>
      </c>
      <c r="E6868" s="1">
        <v>42975</v>
      </c>
      <c r="F6868" t="s">
        <v>46</v>
      </c>
      <c r="G6868" t="s">
        <v>4779</v>
      </c>
      <c r="H6868" t="s">
        <v>4780</v>
      </c>
      <c r="I6868" t="s">
        <v>37</v>
      </c>
      <c r="J6868" t="s">
        <v>23</v>
      </c>
      <c r="K6868" t="s">
        <v>38</v>
      </c>
      <c r="L6868" t="s">
        <v>39</v>
      </c>
      <c r="M6868">
        <v>90004</v>
      </c>
      <c r="N6868" t="s">
        <v>40</v>
      </c>
      <c r="O6868" t="s">
        <v>474</v>
      </c>
      <c r="P6868" t="s">
        <v>67</v>
      </c>
      <c r="Q6868" t="s">
        <v>157</v>
      </c>
      <c r="R6868" t="s">
        <v>475</v>
      </c>
      <c r="S6868">
        <v>254.97</v>
      </c>
      <c r="T6868" s="3"/>
    </row>
    <row r="6869" spans="1:20" x14ac:dyDescent="0.3">
      <c r="A6869">
        <v>6868</v>
      </c>
      <c r="B6869" t="s">
        <v>9147</v>
      </c>
      <c r="C6869">
        <f t="shared" si="107"/>
        <v>34</v>
      </c>
      <c r="D6869" s="1">
        <v>42968</v>
      </c>
      <c r="E6869" s="1">
        <v>42975</v>
      </c>
      <c r="F6869" t="s">
        <v>46</v>
      </c>
      <c r="G6869" t="s">
        <v>4779</v>
      </c>
      <c r="H6869" t="s">
        <v>4780</v>
      </c>
      <c r="I6869" t="s">
        <v>37</v>
      </c>
      <c r="J6869" t="s">
        <v>23</v>
      </c>
      <c r="K6869" t="s">
        <v>38</v>
      </c>
      <c r="L6869" t="s">
        <v>39</v>
      </c>
      <c r="M6869">
        <v>90004</v>
      </c>
      <c r="N6869" t="s">
        <v>40</v>
      </c>
      <c r="O6869" t="s">
        <v>5967</v>
      </c>
      <c r="P6869" t="s">
        <v>67</v>
      </c>
      <c r="Q6869" t="s">
        <v>68</v>
      </c>
      <c r="R6869" t="s">
        <v>5968</v>
      </c>
      <c r="S6869">
        <v>31.984000000000002</v>
      </c>
      <c r="T6869" s="3"/>
    </row>
    <row r="6870" spans="1:20" x14ac:dyDescent="0.3">
      <c r="A6870">
        <v>6869</v>
      </c>
      <c r="B6870" t="s">
        <v>9147</v>
      </c>
      <c r="C6870">
        <f t="shared" si="107"/>
        <v>34</v>
      </c>
      <c r="D6870" s="1">
        <v>42968</v>
      </c>
      <c r="E6870" s="1">
        <v>42975</v>
      </c>
      <c r="F6870" t="s">
        <v>46</v>
      </c>
      <c r="G6870" t="s">
        <v>4779</v>
      </c>
      <c r="H6870" t="s">
        <v>4780</v>
      </c>
      <c r="I6870" t="s">
        <v>37</v>
      </c>
      <c r="J6870" t="s">
        <v>23</v>
      </c>
      <c r="K6870" t="s">
        <v>38</v>
      </c>
      <c r="L6870" t="s">
        <v>39</v>
      </c>
      <c r="M6870">
        <v>90004</v>
      </c>
      <c r="N6870" t="s">
        <v>40</v>
      </c>
      <c r="O6870" t="s">
        <v>5704</v>
      </c>
      <c r="P6870" t="s">
        <v>28</v>
      </c>
      <c r="Q6870" t="s">
        <v>52</v>
      </c>
      <c r="R6870" t="s">
        <v>5705</v>
      </c>
      <c r="S6870">
        <v>2887.056</v>
      </c>
      <c r="T6870" s="3"/>
    </row>
    <row r="6871" spans="1:20" x14ac:dyDescent="0.3">
      <c r="A6871">
        <v>6870</v>
      </c>
      <c r="B6871" t="s">
        <v>9147</v>
      </c>
      <c r="C6871">
        <f t="shared" si="107"/>
        <v>34</v>
      </c>
      <c r="D6871" s="1">
        <v>42968</v>
      </c>
      <c r="E6871" s="1">
        <v>42975</v>
      </c>
      <c r="F6871" t="s">
        <v>46</v>
      </c>
      <c r="G6871" t="s">
        <v>4779</v>
      </c>
      <c r="H6871" t="s">
        <v>4780</v>
      </c>
      <c r="I6871" t="s">
        <v>37</v>
      </c>
      <c r="J6871" t="s">
        <v>23</v>
      </c>
      <c r="K6871" t="s">
        <v>38</v>
      </c>
      <c r="L6871" t="s">
        <v>39</v>
      </c>
      <c r="M6871">
        <v>90004</v>
      </c>
      <c r="N6871" t="s">
        <v>40</v>
      </c>
      <c r="O6871" t="s">
        <v>6179</v>
      </c>
      <c r="P6871" t="s">
        <v>42</v>
      </c>
      <c r="Q6871" t="s">
        <v>86</v>
      </c>
      <c r="R6871" t="s">
        <v>6180</v>
      </c>
      <c r="S6871">
        <v>12.96</v>
      </c>
      <c r="T6871" s="3"/>
    </row>
    <row r="6872" spans="1:20" x14ac:dyDescent="0.3">
      <c r="A6872">
        <v>6871</v>
      </c>
      <c r="B6872" t="s">
        <v>9147</v>
      </c>
      <c r="C6872">
        <f t="shared" si="107"/>
        <v>34</v>
      </c>
      <c r="D6872" s="1">
        <v>42968</v>
      </c>
      <c r="E6872" s="1">
        <v>42975</v>
      </c>
      <c r="F6872" t="s">
        <v>46</v>
      </c>
      <c r="G6872" t="s">
        <v>4779</v>
      </c>
      <c r="H6872" t="s">
        <v>4780</v>
      </c>
      <c r="I6872" t="s">
        <v>37</v>
      </c>
      <c r="J6872" t="s">
        <v>23</v>
      </c>
      <c r="K6872" t="s">
        <v>38</v>
      </c>
      <c r="L6872" t="s">
        <v>39</v>
      </c>
      <c r="M6872">
        <v>90004</v>
      </c>
      <c r="N6872" t="s">
        <v>40</v>
      </c>
      <c r="O6872" t="s">
        <v>7107</v>
      </c>
      <c r="P6872" t="s">
        <v>42</v>
      </c>
      <c r="Q6872" t="s">
        <v>86</v>
      </c>
      <c r="R6872" t="s">
        <v>7108</v>
      </c>
      <c r="S6872">
        <v>47.52</v>
      </c>
      <c r="T6872" s="3"/>
    </row>
    <row r="6873" spans="1:20" x14ac:dyDescent="0.3">
      <c r="A6873">
        <v>6872</v>
      </c>
      <c r="B6873" t="s">
        <v>9148</v>
      </c>
      <c r="C6873">
        <f t="shared" si="107"/>
        <v>49</v>
      </c>
      <c r="D6873" s="1">
        <v>43074</v>
      </c>
      <c r="E6873" s="1">
        <v>43077</v>
      </c>
      <c r="F6873" t="s">
        <v>19</v>
      </c>
      <c r="G6873" t="s">
        <v>5049</v>
      </c>
      <c r="H6873" t="s">
        <v>5050</v>
      </c>
      <c r="I6873" t="s">
        <v>37</v>
      </c>
      <c r="J6873" t="s">
        <v>23</v>
      </c>
      <c r="K6873" t="s">
        <v>299</v>
      </c>
      <c r="L6873" t="s">
        <v>207</v>
      </c>
      <c r="M6873">
        <v>60610</v>
      </c>
      <c r="N6873" t="s">
        <v>101</v>
      </c>
      <c r="O6873" t="s">
        <v>2684</v>
      </c>
      <c r="P6873" t="s">
        <v>42</v>
      </c>
      <c r="Q6873" t="s">
        <v>43</v>
      </c>
      <c r="R6873" t="s">
        <v>2685</v>
      </c>
      <c r="S6873">
        <v>11.952</v>
      </c>
      <c r="T6873" s="3"/>
    </row>
    <row r="6874" spans="1:20" x14ac:dyDescent="0.3">
      <c r="A6874">
        <v>6873</v>
      </c>
      <c r="B6874" t="s">
        <v>9149</v>
      </c>
      <c r="C6874">
        <f t="shared" si="107"/>
        <v>51</v>
      </c>
      <c r="D6874" s="1">
        <v>42720</v>
      </c>
      <c r="E6874" s="1">
        <v>42723</v>
      </c>
      <c r="F6874" t="s">
        <v>184</v>
      </c>
      <c r="G6874" t="s">
        <v>590</v>
      </c>
      <c r="H6874" t="s">
        <v>591</v>
      </c>
      <c r="I6874" t="s">
        <v>22</v>
      </c>
      <c r="J6874" t="s">
        <v>23</v>
      </c>
      <c r="K6874" t="s">
        <v>91</v>
      </c>
      <c r="L6874" t="s">
        <v>92</v>
      </c>
      <c r="M6874">
        <v>98105</v>
      </c>
      <c r="N6874" t="s">
        <v>40</v>
      </c>
      <c r="O6874" t="s">
        <v>7535</v>
      </c>
      <c r="P6874" t="s">
        <v>42</v>
      </c>
      <c r="Q6874" t="s">
        <v>86</v>
      </c>
      <c r="R6874" t="s">
        <v>7536</v>
      </c>
      <c r="S6874">
        <v>4.9800000000000004</v>
      </c>
      <c r="T6874" s="3"/>
    </row>
    <row r="6875" spans="1:20" x14ac:dyDescent="0.3">
      <c r="A6875">
        <v>6874</v>
      </c>
      <c r="B6875" t="s">
        <v>9150</v>
      </c>
      <c r="C6875">
        <f t="shared" si="107"/>
        <v>42</v>
      </c>
      <c r="D6875" s="1">
        <v>42294</v>
      </c>
      <c r="E6875" s="1">
        <v>42299</v>
      </c>
      <c r="F6875" t="s">
        <v>19</v>
      </c>
      <c r="G6875" t="s">
        <v>160</v>
      </c>
      <c r="H6875" t="s">
        <v>161</v>
      </c>
      <c r="I6875" t="s">
        <v>22</v>
      </c>
      <c r="J6875" t="s">
        <v>23</v>
      </c>
      <c r="K6875" t="s">
        <v>9151</v>
      </c>
      <c r="L6875" t="s">
        <v>100</v>
      </c>
      <c r="M6875">
        <v>77705</v>
      </c>
      <c r="N6875" t="s">
        <v>101</v>
      </c>
      <c r="O6875" t="s">
        <v>3246</v>
      </c>
      <c r="P6875" t="s">
        <v>42</v>
      </c>
      <c r="Q6875" t="s">
        <v>71</v>
      </c>
      <c r="R6875" t="s">
        <v>3247</v>
      </c>
      <c r="S6875">
        <v>10.78</v>
      </c>
      <c r="T6875" s="3"/>
    </row>
    <row r="6876" spans="1:20" x14ac:dyDescent="0.3">
      <c r="A6876">
        <v>6875</v>
      </c>
      <c r="B6876" t="s">
        <v>9150</v>
      </c>
      <c r="C6876">
        <f t="shared" si="107"/>
        <v>42</v>
      </c>
      <c r="D6876" s="1">
        <v>42294</v>
      </c>
      <c r="E6876" s="1">
        <v>42299</v>
      </c>
      <c r="F6876" t="s">
        <v>19</v>
      </c>
      <c r="G6876" t="s">
        <v>160</v>
      </c>
      <c r="H6876" t="s">
        <v>161</v>
      </c>
      <c r="I6876" t="s">
        <v>22</v>
      </c>
      <c r="J6876" t="s">
        <v>23</v>
      </c>
      <c r="K6876" t="s">
        <v>9151</v>
      </c>
      <c r="L6876" t="s">
        <v>100</v>
      </c>
      <c r="M6876">
        <v>77705</v>
      </c>
      <c r="N6876" t="s">
        <v>101</v>
      </c>
      <c r="O6876" t="s">
        <v>3760</v>
      </c>
      <c r="P6876" t="s">
        <v>67</v>
      </c>
      <c r="Q6876" t="s">
        <v>157</v>
      </c>
      <c r="R6876" t="s">
        <v>3761</v>
      </c>
      <c r="S6876">
        <v>119.976</v>
      </c>
      <c r="T6876" s="3"/>
    </row>
    <row r="6877" spans="1:20" x14ac:dyDescent="0.3">
      <c r="A6877">
        <v>6876</v>
      </c>
      <c r="B6877" t="s">
        <v>9152</v>
      </c>
      <c r="C6877">
        <f t="shared" si="107"/>
        <v>36</v>
      </c>
      <c r="D6877" s="1">
        <v>42983</v>
      </c>
      <c r="E6877" s="1">
        <v>42988</v>
      </c>
      <c r="F6877" t="s">
        <v>46</v>
      </c>
      <c r="G6877" t="s">
        <v>3886</v>
      </c>
      <c r="H6877" t="s">
        <v>3887</v>
      </c>
      <c r="I6877" t="s">
        <v>22</v>
      </c>
      <c r="J6877" t="s">
        <v>23</v>
      </c>
      <c r="K6877" t="s">
        <v>4879</v>
      </c>
      <c r="L6877" t="s">
        <v>315</v>
      </c>
      <c r="M6877">
        <v>23320</v>
      </c>
      <c r="N6877" t="s">
        <v>26</v>
      </c>
      <c r="O6877" t="s">
        <v>5547</v>
      </c>
      <c r="P6877" t="s">
        <v>42</v>
      </c>
      <c r="Q6877" t="s">
        <v>43</v>
      </c>
      <c r="R6877" t="s">
        <v>5548</v>
      </c>
      <c r="S6877">
        <v>25.06</v>
      </c>
      <c r="T6877" s="3"/>
    </row>
    <row r="6878" spans="1:20" x14ac:dyDescent="0.3">
      <c r="A6878">
        <v>6877</v>
      </c>
      <c r="B6878" t="s">
        <v>9152</v>
      </c>
      <c r="C6878">
        <f t="shared" si="107"/>
        <v>36</v>
      </c>
      <c r="D6878" s="1">
        <v>42983</v>
      </c>
      <c r="E6878" s="1">
        <v>42988</v>
      </c>
      <c r="F6878" t="s">
        <v>46</v>
      </c>
      <c r="G6878" t="s">
        <v>3886</v>
      </c>
      <c r="H6878" t="s">
        <v>3887</v>
      </c>
      <c r="I6878" t="s">
        <v>22</v>
      </c>
      <c r="J6878" t="s">
        <v>23</v>
      </c>
      <c r="K6878" t="s">
        <v>4879</v>
      </c>
      <c r="L6878" t="s">
        <v>315</v>
      </c>
      <c r="M6878">
        <v>23320</v>
      </c>
      <c r="N6878" t="s">
        <v>26</v>
      </c>
      <c r="O6878" t="s">
        <v>5072</v>
      </c>
      <c r="P6878" t="s">
        <v>28</v>
      </c>
      <c r="Q6878" t="s">
        <v>52</v>
      </c>
      <c r="R6878" t="s">
        <v>5073</v>
      </c>
      <c r="S6878">
        <v>1652.94</v>
      </c>
      <c r="T6878" s="3"/>
    </row>
    <row r="6879" spans="1:20" x14ac:dyDescent="0.3">
      <c r="A6879">
        <v>6878</v>
      </c>
      <c r="B6879" t="s">
        <v>9153</v>
      </c>
      <c r="C6879">
        <f t="shared" si="107"/>
        <v>42</v>
      </c>
      <c r="D6879" s="1">
        <v>42658</v>
      </c>
      <c r="E6879" s="1">
        <v>42658</v>
      </c>
      <c r="F6879" t="s">
        <v>1289</v>
      </c>
      <c r="G6879" t="s">
        <v>20</v>
      </c>
      <c r="H6879" t="s">
        <v>21</v>
      </c>
      <c r="I6879" t="s">
        <v>22</v>
      </c>
      <c r="J6879" t="s">
        <v>23</v>
      </c>
      <c r="K6879" t="s">
        <v>813</v>
      </c>
      <c r="L6879" t="s">
        <v>100</v>
      </c>
      <c r="M6879">
        <v>75217</v>
      </c>
      <c r="N6879" t="s">
        <v>101</v>
      </c>
      <c r="O6879" t="s">
        <v>3355</v>
      </c>
      <c r="P6879" t="s">
        <v>28</v>
      </c>
      <c r="Q6879" t="s">
        <v>61</v>
      </c>
      <c r="R6879" t="s">
        <v>3356</v>
      </c>
      <c r="S6879">
        <v>131.376</v>
      </c>
      <c r="T6879" s="3"/>
    </row>
    <row r="6880" spans="1:20" x14ac:dyDescent="0.3">
      <c r="A6880">
        <v>6879</v>
      </c>
      <c r="B6880" t="s">
        <v>9153</v>
      </c>
      <c r="C6880">
        <f t="shared" si="107"/>
        <v>42</v>
      </c>
      <c r="D6880" s="1">
        <v>42658</v>
      </c>
      <c r="E6880" s="1">
        <v>42658</v>
      </c>
      <c r="F6880" t="s">
        <v>1289</v>
      </c>
      <c r="G6880" t="s">
        <v>20</v>
      </c>
      <c r="H6880" t="s">
        <v>21</v>
      </c>
      <c r="I6880" t="s">
        <v>22</v>
      </c>
      <c r="J6880" t="s">
        <v>23</v>
      </c>
      <c r="K6880" t="s">
        <v>813</v>
      </c>
      <c r="L6880" t="s">
        <v>100</v>
      </c>
      <c r="M6880">
        <v>75217</v>
      </c>
      <c r="N6880" t="s">
        <v>101</v>
      </c>
      <c r="O6880" t="s">
        <v>4313</v>
      </c>
      <c r="P6880" t="s">
        <v>42</v>
      </c>
      <c r="Q6880" t="s">
        <v>86</v>
      </c>
      <c r="R6880" t="s">
        <v>4314</v>
      </c>
      <c r="S6880">
        <v>5.3440000000000003</v>
      </c>
      <c r="T6880" s="3"/>
    </row>
    <row r="6881" spans="1:20" x14ac:dyDescent="0.3">
      <c r="A6881">
        <v>6880</v>
      </c>
      <c r="B6881" t="s">
        <v>9154</v>
      </c>
      <c r="C6881">
        <f t="shared" si="107"/>
        <v>49</v>
      </c>
      <c r="D6881" s="1">
        <v>42705</v>
      </c>
      <c r="E6881" s="1">
        <v>42709</v>
      </c>
      <c r="F6881" t="s">
        <v>19</v>
      </c>
      <c r="G6881" t="s">
        <v>617</v>
      </c>
      <c r="H6881" t="s">
        <v>618</v>
      </c>
      <c r="I6881" t="s">
        <v>98</v>
      </c>
      <c r="J6881" t="s">
        <v>23</v>
      </c>
      <c r="K6881" t="s">
        <v>91</v>
      </c>
      <c r="L6881" t="s">
        <v>92</v>
      </c>
      <c r="M6881">
        <v>98105</v>
      </c>
      <c r="N6881" t="s">
        <v>40</v>
      </c>
      <c r="O6881" t="s">
        <v>1727</v>
      </c>
      <c r="P6881" t="s">
        <v>28</v>
      </c>
      <c r="Q6881" t="s">
        <v>32</v>
      </c>
      <c r="R6881" t="s">
        <v>1728</v>
      </c>
      <c r="S6881">
        <v>2003.92</v>
      </c>
      <c r="T6881" s="3"/>
    </row>
    <row r="6882" spans="1:20" x14ac:dyDescent="0.3">
      <c r="A6882">
        <v>6881</v>
      </c>
      <c r="B6882" t="s">
        <v>9154</v>
      </c>
      <c r="C6882">
        <f t="shared" si="107"/>
        <v>49</v>
      </c>
      <c r="D6882" s="1">
        <v>42705</v>
      </c>
      <c r="E6882" s="1">
        <v>42709</v>
      </c>
      <c r="F6882" t="s">
        <v>19</v>
      </c>
      <c r="G6882" t="s">
        <v>617</v>
      </c>
      <c r="H6882" t="s">
        <v>618</v>
      </c>
      <c r="I6882" t="s">
        <v>98</v>
      </c>
      <c r="J6882" t="s">
        <v>23</v>
      </c>
      <c r="K6882" t="s">
        <v>91</v>
      </c>
      <c r="L6882" t="s">
        <v>92</v>
      </c>
      <c r="M6882">
        <v>98105</v>
      </c>
      <c r="N6882" t="s">
        <v>40</v>
      </c>
      <c r="O6882" t="s">
        <v>5439</v>
      </c>
      <c r="P6882" t="s">
        <v>42</v>
      </c>
      <c r="Q6882" t="s">
        <v>86</v>
      </c>
      <c r="R6882" t="s">
        <v>5440</v>
      </c>
      <c r="S6882">
        <v>32.4</v>
      </c>
      <c r="T6882" s="3"/>
    </row>
    <row r="6883" spans="1:20" x14ac:dyDescent="0.3">
      <c r="A6883">
        <v>6882</v>
      </c>
      <c r="B6883" t="s">
        <v>9154</v>
      </c>
      <c r="C6883">
        <f t="shared" si="107"/>
        <v>49</v>
      </c>
      <c r="D6883" s="1">
        <v>42705</v>
      </c>
      <c r="E6883" s="1">
        <v>42709</v>
      </c>
      <c r="F6883" t="s">
        <v>19</v>
      </c>
      <c r="G6883" t="s">
        <v>617</v>
      </c>
      <c r="H6883" t="s">
        <v>618</v>
      </c>
      <c r="I6883" t="s">
        <v>98</v>
      </c>
      <c r="J6883" t="s">
        <v>23</v>
      </c>
      <c r="K6883" t="s">
        <v>91</v>
      </c>
      <c r="L6883" t="s">
        <v>92</v>
      </c>
      <c r="M6883">
        <v>98105</v>
      </c>
      <c r="N6883" t="s">
        <v>40</v>
      </c>
      <c r="O6883" t="s">
        <v>899</v>
      </c>
      <c r="P6883" t="s">
        <v>28</v>
      </c>
      <c r="Q6883" t="s">
        <v>52</v>
      </c>
      <c r="R6883" t="s">
        <v>900</v>
      </c>
      <c r="S6883">
        <v>1913.4</v>
      </c>
      <c r="T6883" s="3"/>
    </row>
    <row r="6884" spans="1:20" x14ac:dyDescent="0.3">
      <c r="A6884">
        <v>6883</v>
      </c>
      <c r="B6884" t="s">
        <v>9154</v>
      </c>
      <c r="C6884">
        <f t="shared" si="107"/>
        <v>49</v>
      </c>
      <c r="D6884" s="1">
        <v>42705</v>
      </c>
      <c r="E6884" s="1">
        <v>42709</v>
      </c>
      <c r="F6884" t="s">
        <v>19</v>
      </c>
      <c r="G6884" t="s">
        <v>617</v>
      </c>
      <c r="H6884" t="s">
        <v>618</v>
      </c>
      <c r="I6884" t="s">
        <v>98</v>
      </c>
      <c r="J6884" t="s">
        <v>23</v>
      </c>
      <c r="K6884" t="s">
        <v>91</v>
      </c>
      <c r="L6884" t="s">
        <v>92</v>
      </c>
      <c r="M6884">
        <v>98105</v>
      </c>
      <c r="N6884" t="s">
        <v>40</v>
      </c>
      <c r="O6884" t="s">
        <v>4668</v>
      </c>
      <c r="P6884" t="s">
        <v>42</v>
      </c>
      <c r="Q6884" t="s">
        <v>55</v>
      </c>
      <c r="R6884" t="s">
        <v>4669</v>
      </c>
      <c r="S6884">
        <v>146.72999999999999</v>
      </c>
      <c r="T6884" s="3"/>
    </row>
    <row r="6885" spans="1:20" x14ac:dyDescent="0.3">
      <c r="A6885">
        <v>6884</v>
      </c>
      <c r="B6885" t="s">
        <v>9154</v>
      </c>
      <c r="C6885">
        <f t="shared" si="107"/>
        <v>49</v>
      </c>
      <c r="D6885" s="1">
        <v>42705</v>
      </c>
      <c r="E6885" s="1">
        <v>42709</v>
      </c>
      <c r="F6885" t="s">
        <v>19</v>
      </c>
      <c r="G6885" t="s">
        <v>617</v>
      </c>
      <c r="H6885" t="s">
        <v>618</v>
      </c>
      <c r="I6885" t="s">
        <v>98</v>
      </c>
      <c r="J6885" t="s">
        <v>23</v>
      </c>
      <c r="K6885" t="s">
        <v>91</v>
      </c>
      <c r="L6885" t="s">
        <v>92</v>
      </c>
      <c r="M6885">
        <v>98105</v>
      </c>
      <c r="N6885" t="s">
        <v>40</v>
      </c>
      <c r="O6885" t="s">
        <v>1547</v>
      </c>
      <c r="P6885" t="s">
        <v>42</v>
      </c>
      <c r="Q6885" t="s">
        <v>86</v>
      </c>
      <c r="R6885" t="s">
        <v>1548</v>
      </c>
      <c r="S6885">
        <v>114.2</v>
      </c>
      <c r="T6885" s="3"/>
    </row>
    <row r="6886" spans="1:20" x14ac:dyDescent="0.3">
      <c r="A6886">
        <v>6885</v>
      </c>
      <c r="B6886" t="s">
        <v>9155</v>
      </c>
      <c r="C6886">
        <f t="shared" si="107"/>
        <v>23</v>
      </c>
      <c r="D6886" s="1">
        <v>42521</v>
      </c>
      <c r="E6886" s="1">
        <v>42525</v>
      </c>
      <c r="F6886" t="s">
        <v>46</v>
      </c>
      <c r="G6886" t="s">
        <v>1871</v>
      </c>
      <c r="H6886" t="s">
        <v>1872</v>
      </c>
      <c r="I6886" t="s">
        <v>22</v>
      </c>
      <c r="J6886" t="s">
        <v>23</v>
      </c>
      <c r="K6886" t="s">
        <v>405</v>
      </c>
      <c r="L6886" t="s">
        <v>225</v>
      </c>
      <c r="M6886">
        <v>55407</v>
      </c>
      <c r="N6886" t="s">
        <v>101</v>
      </c>
      <c r="O6886" t="s">
        <v>6252</v>
      </c>
      <c r="P6886" t="s">
        <v>28</v>
      </c>
      <c r="Q6886" t="s">
        <v>32</v>
      </c>
      <c r="R6886" t="s">
        <v>6253</v>
      </c>
      <c r="S6886">
        <v>2567.84</v>
      </c>
      <c r="T6886" s="3"/>
    </row>
    <row r="6887" spans="1:20" x14ac:dyDescent="0.3">
      <c r="A6887">
        <v>6886</v>
      </c>
      <c r="B6887" t="s">
        <v>9156</v>
      </c>
      <c r="C6887">
        <f t="shared" si="107"/>
        <v>37</v>
      </c>
      <c r="D6887" s="1">
        <v>43353</v>
      </c>
      <c r="E6887" s="1">
        <v>43360</v>
      </c>
      <c r="F6887" t="s">
        <v>46</v>
      </c>
      <c r="G6887" t="s">
        <v>3837</v>
      </c>
      <c r="H6887" t="s">
        <v>3838</v>
      </c>
      <c r="I6887" t="s">
        <v>22</v>
      </c>
      <c r="J6887" t="s">
        <v>23</v>
      </c>
      <c r="K6887" t="s">
        <v>314</v>
      </c>
      <c r="L6887" t="s">
        <v>494</v>
      </c>
      <c r="M6887">
        <v>45503</v>
      </c>
      <c r="N6887" t="s">
        <v>144</v>
      </c>
      <c r="O6887" t="s">
        <v>464</v>
      </c>
      <c r="P6887" t="s">
        <v>67</v>
      </c>
      <c r="Q6887" t="s">
        <v>157</v>
      </c>
      <c r="R6887" t="s">
        <v>465</v>
      </c>
      <c r="S6887">
        <v>37.055999999999997</v>
      </c>
      <c r="T6887" s="3"/>
    </row>
    <row r="6888" spans="1:20" x14ac:dyDescent="0.3">
      <c r="A6888">
        <v>6887</v>
      </c>
      <c r="B6888" t="s">
        <v>9156</v>
      </c>
      <c r="C6888">
        <f t="shared" si="107"/>
        <v>37</v>
      </c>
      <c r="D6888" s="1">
        <v>43353</v>
      </c>
      <c r="E6888" s="1">
        <v>43360</v>
      </c>
      <c r="F6888" t="s">
        <v>46</v>
      </c>
      <c r="G6888" t="s">
        <v>3837</v>
      </c>
      <c r="H6888" t="s">
        <v>3838</v>
      </c>
      <c r="I6888" t="s">
        <v>22</v>
      </c>
      <c r="J6888" t="s">
        <v>23</v>
      </c>
      <c r="K6888" t="s">
        <v>314</v>
      </c>
      <c r="L6888" t="s">
        <v>494</v>
      </c>
      <c r="M6888">
        <v>45503</v>
      </c>
      <c r="N6888" t="s">
        <v>144</v>
      </c>
      <c r="O6888" t="s">
        <v>3998</v>
      </c>
      <c r="P6888" t="s">
        <v>67</v>
      </c>
      <c r="Q6888" t="s">
        <v>68</v>
      </c>
      <c r="R6888" t="s">
        <v>3999</v>
      </c>
      <c r="S6888">
        <v>259.89600000000002</v>
      </c>
      <c r="T6888" s="3"/>
    </row>
    <row r="6889" spans="1:20" x14ac:dyDescent="0.3">
      <c r="A6889">
        <v>6888</v>
      </c>
      <c r="B6889" t="s">
        <v>9157</v>
      </c>
      <c r="C6889">
        <f t="shared" si="107"/>
        <v>17</v>
      </c>
      <c r="D6889" s="1">
        <v>43215</v>
      </c>
      <c r="E6889" s="1">
        <v>43222</v>
      </c>
      <c r="F6889" t="s">
        <v>46</v>
      </c>
      <c r="G6889" t="s">
        <v>2723</v>
      </c>
      <c r="H6889" t="s">
        <v>2724</v>
      </c>
      <c r="I6889" t="s">
        <v>22</v>
      </c>
      <c r="J6889" t="s">
        <v>23</v>
      </c>
      <c r="K6889" t="s">
        <v>38</v>
      </c>
      <c r="L6889" t="s">
        <v>39</v>
      </c>
      <c r="M6889">
        <v>90032</v>
      </c>
      <c r="N6889" t="s">
        <v>40</v>
      </c>
      <c r="O6889" t="s">
        <v>325</v>
      </c>
      <c r="P6889" t="s">
        <v>42</v>
      </c>
      <c r="Q6889" t="s">
        <v>86</v>
      </c>
      <c r="R6889" t="s">
        <v>326</v>
      </c>
      <c r="S6889">
        <v>19.05</v>
      </c>
      <c r="T6889" s="3"/>
    </row>
    <row r="6890" spans="1:20" x14ac:dyDescent="0.3">
      <c r="A6890">
        <v>6889</v>
      </c>
      <c r="B6890" t="s">
        <v>9157</v>
      </c>
      <c r="C6890">
        <f t="shared" si="107"/>
        <v>17</v>
      </c>
      <c r="D6890" s="1">
        <v>43215</v>
      </c>
      <c r="E6890" s="1">
        <v>43222</v>
      </c>
      <c r="F6890" t="s">
        <v>46</v>
      </c>
      <c r="G6890" t="s">
        <v>2723</v>
      </c>
      <c r="H6890" t="s">
        <v>2724</v>
      </c>
      <c r="I6890" t="s">
        <v>22</v>
      </c>
      <c r="J6890" t="s">
        <v>23</v>
      </c>
      <c r="K6890" t="s">
        <v>38</v>
      </c>
      <c r="L6890" t="s">
        <v>39</v>
      </c>
      <c r="M6890">
        <v>90032</v>
      </c>
      <c r="N6890" t="s">
        <v>40</v>
      </c>
      <c r="O6890" t="s">
        <v>3915</v>
      </c>
      <c r="P6890" t="s">
        <v>42</v>
      </c>
      <c r="Q6890" t="s">
        <v>71</v>
      </c>
      <c r="R6890" t="s">
        <v>3916</v>
      </c>
      <c r="S6890">
        <v>73.343999999999994</v>
      </c>
      <c r="T6890" s="3"/>
    </row>
    <row r="6891" spans="1:20" x14ac:dyDescent="0.3">
      <c r="A6891">
        <v>6890</v>
      </c>
      <c r="B6891" t="s">
        <v>9158</v>
      </c>
      <c r="C6891">
        <f t="shared" si="107"/>
        <v>38</v>
      </c>
      <c r="D6891" s="1">
        <v>43361</v>
      </c>
      <c r="E6891" s="1">
        <v>43365</v>
      </c>
      <c r="F6891" t="s">
        <v>46</v>
      </c>
      <c r="G6891" t="s">
        <v>1396</v>
      </c>
      <c r="H6891" t="s">
        <v>1397</v>
      </c>
      <c r="I6891" t="s">
        <v>37</v>
      </c>
      <c r="J6891" t="s">
        <v>23</v>
      </c>
      <c r="K6891" t="s">
        <v>493</v>
      </c>
      <c r="L6891" t="s">
        <v>1271</v>
      </c>
      <c r="M6891">
        <v>31907</v>
      </c>
      <c r="N6891" t="s">
        <v>26</v>
      </c>
      <c r="O6891" t="s">
        <v>764</v>
      </c>
      <c r="P6891" t="s">
        <v>67</v>
      </c>
      <c r="Q6891" t="s">
        <v>68</v>
      </c>
      <c r="R6891" t="s">
        <v>765</v>
      </c>
      <c r="S6891">
        <v>95.68</v>
      </c>
      <c r="T6891" s="3"/>
    </row>
    <row r="6892" spans="1:20" x14ac:dyDescent="0.3">
      <c r="A6892">
        <v>6891</v>
      </c>
      <c r="B6892" t="s">
        <v>9158</v>
      </c>
      <c r="C6892">
        <f t="shared" si="107"/>
        <v>38</v>
      </c>
      <c r="D6892" s="1">
        <v>43361</v>
      </c>
      <c r="E6892" s="1">
        <v>43365</v>
      </c>
      <c r="F6892" t="s">
        <v>46</v>
      </c>
      <c r="G6892" t="s">
        <v>1396</v>
      </c>
      <c r="H6892" t="s">
        <v>1397</v>
      </c>
      <c r="I6892" t="s">
        <v>37</v>
      </c>
      <c r="J6892" t="s">
        <v>23</v>
      </c>
      <c r="K6892" t="s">
        <v>493</v>
      </c>
      <c r="L6892" t="s">
        <v>1271</v>
      </c>
      <c r="M6892">
        <v>31907</v>
      </c>
      <c r="N6892" t="s">
        <v>26</v>
      </c>
      <c r="O6892" t="s">
        <v>1034</v>
      </c>
      <c r="P6892" t="s">
        <v>42</v>
      </c>
      <c r="Q6892" t="s">
        <v>86</v>
      </c>
      <c r="R6892" t="s">
        <v>1035</v>
      </c>
      <c r="S6892">
        <v>50.96</v>
      </c>
      <c r="T6892" s="3"/>
    </row>
    <row r="6893" spans="1:20" x14ac:dyDescent="0.3">
      <c r="A6893">
        <v>6892</v>
      </c>
      <c r="B6893" t="s">
        <v>9158</v>
      </c>
      <c r="C6893">
        <f t="shared" si="107"/>
        <v>38</v>
      </c>
      <c r="D6893" s="1">
        <v>43361</v>
      </c>
      <c r="E6893" s="1">
        <v>43365</v>
      </c>
      <c r="F6893" t="s">
        <v>46</v>
      </c>
      <c r="G6893" t="s">
        <v>1396</v>
      </c>
      <c r="H6893" t="s">
        <v>1397</v>
      </c>
      <c r="I6893" t="s">
        <v>37</v>
      </c>
      <c r="J6893" t="s">
        <v>23</v>
      </c>
      <c r="K6893" t="s">
        <v>493</v>
      </c>
      <c r="L6893" t="s">
        <v>1271</v>
      </c>
      <c r="M6893">
        <v>31907</v>
      </c>
      <c r="N6893" t="s">
        <v>26</v>
      </c>
      <c r="O6893" t="s">
        <v>486</v>
      </c>
      <c r="P6893" t="s">
        <v>42</v>
      </c>
      <c r="Q6893" t="s">
        <v>64</v>
      </c>
      <c r="R6893" t="s">
        <v>487</v>
      </c>
      <c r="S6893">
        <v>113.94</v>
      </c>
      <c r="T6893" s="3"/>
    </row>
    <row r="6894" spans="1:20" x14ac:dyDescent="0.3">
      <c r="A6894">
        <v>6893</v>
      </c>
      <c r="B6894" t="s">
        <v>9158</v>
      </c>
      <c r="C6894">
        <f t="shared" si="107"/>
        <v>38</v>
      </c>
      <c r="D6894" s="1">
        <v>43361</v>
      </c>
      <c r="E6894" s="1">
        <v>43365</v>
      </c>
      <c r="F6894" t="s">
        <v>46</v>
      </c>
      <c r="G6894" t="s">
        <v>1396</v>
      </c>
      <c r="H6894" t="s">
        <v>1397</v>
      </c>
      <c r="I6894" t="s">
        <v>37</v>
      </c>
      <c r="J6894" t="s">
        <v>23</v>
      </c>
      <c r="K6894" t="s">
        <v>493</v>
      </c>
      <c r="L6894" t="s">
        <v>1271</v>
      </c>
      <c r="M6894">
        <v>31907</v>
      </c>
      <c r="N6894" t="s">
        <v>26</v>
      </c>
      <c r="O6894" t="s">
        <v>6179</v>
      </c>
      <c r="P6894" t="s">
        <v>42</v>
      </c>
      <c r="Q6894" t="s">
        <v>86</v>
      </c>
      <c r="R6894" t="s">
        <v>6180</v>
      </c>
      <c r="S6894">
        <v>25.92</v>
      </c>
      <c r="T6894" s="3"/>
    </row>
    <row r="6895" spans="1:20" x14ac:dyDescent="0.3">
      <c r="A6895">
        <v>6894</v>
      </c>
      <c r="B6895" t="s">
        <v>9158</v>
      </c>
      <c r="C6895">
        <f t="shared" si="107"/>
        <v>38</v>
      </c>
      <c r="D6895" s="1">
        <v>43361</v>
      </c>
      <c r="E6895" s="1">
        <v>43365</v>
      </c>
      <c r="F6895" t="s">
        <v>46</v>
      </c>
      <c r="G6895" t="s">
        <v>1396</v>
      </c>
      <c r="H6895" t="s">
        <v>1397</v>
      </c>
      <c r="I6895" t="s">
        <v>37</v>
      </c>
      <c r="J6895" t="s">
        <v>23</v>
      </c>
      <c r="K6895" t="s">
        <v>493</v>
      </c>
      <c r="L6895" t="s">
        <v>1271</v>
      </c>
      <c r="M6895">
        <v>31907</v>
      </c>
      <c r="N6895" t="s">
        <v>26</v>
      </c>
      <c r="O6895" t="s">
        <v>6545</v>
      </c>
      <c r="P6895" t="s">
        <v>28</v>
      </c>
      <c r="Q6895" t="s">
        <v>61</v>
      </c>
      <c r="R6895" t="s">
        <v>6546</v>
      </c>
      <c r="S6895">
        <v>20.32</v>
      </c>
      <c r="T6895" s="3"/>
    </row>
    <row r="6896" spans="1:20" x14ac:dyDescent="0.3">
      <c r="A6896">
        <v>6895</v>
      </c>
      <c r="B6896" t="s">
        <v>9158</v>
      </c>
      <c r="C6896">
        <f t="shared" si="107"/>
        <v>38</v>
      </c>
      <c r="D6896" s="1">
        <v>43361</v>
      </c>
      <c r="E6896" s="1">
        <v>43365</v>
      </c>
      <c r="F6896" t="s">
        <v>46</v>
      </c>
      <c r="G6896" t="s">
        <v>1396</v>
      </c>
      <c r="H6896" t="s">
        <v>1397</v>
      </c>
      <c r="I6896" t="s">
        <v>37</v>
      </c>
      <c r="J6896" t="s">
        <v>23</v>
      </c>
      <c r="K6896" t="s">
        <v>493</v>
      </c>
      <c r="L6896" t="s">
        <v>1271</v>
      </c>
      <c r="M6896">
        <v>31907</v>
      </c>
      <c r="N6896" t="s">
        <v>26</v>
      </c>
      <c r="O6896" t="s">
        <v>267</v>
      </c>
      <c r="P6896" t="s">
        <v>67</v>
      </c>
      <c r="Q6896" t="s">
        <v>68</v>
      </c>
      <c r="R6896" t="s">
        <v>268</v>
      </c>
      <c r="S6896">
        <v>411.98</v>
      </c>
      <c r="T6896" s="3"/>
    </row>
    <row r="6897" spans="1:20" x14ac:dyDescent="0.3">
      <c r="A6897">
        <v>6896</v>
      </c>
      <c r="B6897" t="s">
        <v>9158</v>
      </c>
      <c r="C6897">
        <f t="shared" si="107"/>
        <v>38</v>
      </c>
      <c r="D6897" s="1">
        <v>43361</v>
      </c>
      <c r="E6897" s="1">
        <v>43365</v>
      </c>
      <c r="F6897" t="s">
        <v>46</v>
      </c>
      <c r="G6897" t="s">
        <v>1396</v>
      </c>
      <c r="H6897" t="s">
        <v>1397</v>
      </c>
      <c r="I6897" t="s">
        <v>37</v>
      </c>
      <c r="J6897" t="s">
        <v>23</v>
      </c>
      <c r="K6897" t="s">
        <v>493</v>
      </c>
      <c r="L6897" t="s">
        <v>1271</v>
      </c>
      <c r="M6897">
        <v>31907</v>
      </c>
      <c r="N6897" t="s">
        <v>26</v>
      </c>
      <c r="O6897" t="s">
        <v>2375</v>
      </c>
      <c r="P6897" t="s">
        <v>42</v>
      </c>
      <c r="Q6897" t="s">
        <v>575</v>
      </c>
      <c r="R6897" t="s">
        <v>2376</v>
      </c>
      <c r="S6897">
        <v>34.479999999999997</v>
      </c>
      <c r="T6897" s="3"/>
    </row>
    <row r="6898" spans="1:20" x14ac:dyDescent="0.3">
      <c r="A6898">
        <v>6897</v>
      </c>
      <c r="B6898" t="s">
        <v>9158</v>
      </c>
      <c r="C6898">
        <f t="shared" si="107"/>
        <v>38</v>
      </c>
      <c r="D6898" s="1">
        <v>43361</v>
      </c>
      <c r="E6898" s="1">
        <v>43365</v>
      </c>
      <c r="F6898" t="s">
        <v>46</v>
      </c>
      <c r="G6898" t="s">
        <v>1396</v>
      </c>
      <c r="H6898" t="s">
        <v>1397</v>
      </c>
      <c r="I6898" t="s">
        <v>37</v>
      </c>
      <c r="J6898" t="s">
        <v>23</v>
      </c>
      <c r="K6898" t="s">
        <v>493</v>
      </c>
      <c r="L6898" t="s">
        <v>1271</v>
      </c>
      <c r="M6898">
        <v>31907</v>
      </c>
      <c r="N6898" t="s">
        <v>26</v>
      </c>
      <c r="O6898" t="s">
        <v>7679</v>
      </c>
      <c r="P6898" t="s">
        <v>42</v>
      </c>
      <c r="Q6898" t="s">
        <v>86</v>
      </c>
      <c r="R6898" t="s">
        <v>7680</v>
      </c>
      <c r="S6898">
        <v>244.55</v>
      </c>
      <c r="T6898" s="3"/>
    </row>
    <row r="6899" spans="1:20" x14ac:dyDescent="0.3">
      <c r="A6899">
        <v>6898</v>
      </c>
      <c r="B6899" t="s">
        <v>9159</v>
      </c>
      <c r="C6899">
        <f t="shared" si="107"/>
        <v>33</v>
      </c>
      <c r="D6899" s="1">
        <v>43330</v>
      </c>
      <c r="E6899" s="1">
        <v>43337</v>
      </c>
      <c r="F6899" t="s">
        <v>46</v>
      </c>
      <c r="G6899" t="s">
        <v>2003</v>
      </c>
      <c r="H6899" t="s">
        <v>2004</v>
      </c>
      <c r="I6899" t="s">
        <v>22</v>
      </c>
      <c r="J6899" t="s">
        <v>23</v>
      </c>
      <c r="K6899" t="s">
        <v>1118</v>
      </c>
      <c r="L6899" t="s">
        <v>494</v>
      </c>
      <c r="M6899">
        <v>44107</v>
      </c>
      <c r="N6899" t="s">
        <v>144</v>
      </c>
      <c r="O6899" t="s">
        <v>4924</v>
      </c>
      <c r="P6899" t="s">
        <v>42</v>
      </c>
      <c r="Q6899" t="s">
        <v>71</v>
      </c>
      <c r="R6899" t="s">
        <v>4925</v>
      </c>
      <c r="S6899">
        <v>10.782</v>
      </c>
      <c r="T6899" s="3"/>
    </row>
    <row r="6900" spans="1:20" x14ac:dyDescent="0.3">
      <c r="A6900">
        <v>6899</v>
      </c>
      <c r="B6900" t="s">
        <v>9160</v>
      </c>
      <c r="C6900">
        <f t="shared" si="107"/>
        <v>22</v>
      </c>
      <c r="D6900" s="1">
        <v>42514</v>
      </c>
      <c r="E6900" s="1">
        <v>42516</v>
      </c>
      <c r="F6900" t="s">
        <v>19</v>
      </c>
      <c r="G6900" t="s">
        <v>7554</v>
      </c>
      <c r="H6900" t="s">
        <v>7555</v>
      </c>
      <c r="I6900" t="s">
        <v>22</v>
      </c>
      <c r="J6900" t="s">
        <v>23</v>
      </c>
      <c r="K6900" t="s">
        <v>206</v>
      </c>
      <c r="L6900" t="s">
        <v>207</v>
      </c>
      <c r="M6900">
        <v>60540</v>
      </c>
      <c r="N6900" t="s">
        <v>101</v>
      </c>
      <c r="O6900" t="s">
        <v>3190</v>
      </c>
      <c r="P6900" t="s">
        <v>28</v>
      </c>
      <c r="Q6900" t="s">
        <v>32</v>
      </c>
      <c r="R6900" t="s">
        <v>3191</v>
      </c>
      <c r="S6900">
        <v>602.65099999999995</v>
      </c>
      <c r="T6900" s="3"/>
    </row>
    <row r="6901" spans="1:20" x14ac:dyDescent="0.3">
      <c r="A6901">
        <v>6900</v>
      </c>
      <c r="B6901" t="s">
        <v>9160</v>
      </c>
      <c r="C6901">
        <f t="shared" si="107"/>
        <v>22</v>
      </c>
      <c r="D6901" s="1">
        <v>42514</v>
      </c>
      <c r="E6901" s="1">
        <v>42516</v>
      </c>
      <c r="F6901" t="s">
        <v>19</v>
      </c>
      <c r="G6901" t="s">
        <v>7554</v>
      </c>
      <c r="H6901" t="s">
        <v>7555</v>
      </c>
      <c r="I6901" t="s">
        <v>22</v>
      </c>
      <c r="J6901" t="s">
        <v>23</v>
      </c>
      <c r="K6901" t="s">
        <v>206</v>
      </c>
      <c r="L6901" t="s">
        <v>207</v>
      </c>
      <c r="M6901">
        <v>60540</v>
      </c>
      <c r="N6901" t="s">
        <v>101</v>
      </c>
      <c r="O6901" t="s">
        <v>4837</v>
      </c>
      <c r="P6901" t="s">
        <v>42</v>
      </c>
      <c r="Q6901" t="s">
        <v>71</v>
      </c>
      <c r="R6901" t="s">
        <v>4838</v>
      </c>
      <c r="S6901">
        <v>7.6559999999999997</v>
      </c>
      <c r="T6901" s="3"/>
    </row>
    <row r="6902" spans="1:20" x14ac:dyDescent="0.3">
      <c r="A6902">
        <v>6901</v>
      </c>
      <c r="B6902" t="s">
        <v>9161</v>
      </c>
      <c r="C6902">
        <f t="shared" si="107"/>
        <v>37</v>
      </c>
      <c r="D6902" s="1">
        <v>42620</v>
      </c>
      <c r="E6902" s="1">
        <v>42624</v>
      </c>
      <c r="F6902" t="s">
        <v>46</v>
      </c>
      <c r="G6902" t="s">
        <v>1600</v>
      </c>
      <c r="H6902" t="s">
        <v>1601</v>
      </c>
      <c r="I6902" t="s">
        <v>98</v>
      </c>
      <c r="J6902" t="s">
        <v>23</v>
      </c>
      <c r="K6902" t="s">
        <v>262</v>
      </c>
      <c r="L6902" t="s">
        <v>263</v>
      </c>
      <c r="M6902">
        <v>10009</v>
      </c>
      <c r="N6902" t="s">
        <v>144</v>
      </c>
      <c r="O6902" t="s">
        <v>2566</v>
      </c>
      <c r="P6902" t="s">
        <v>67</v>
      </c>
      <c r="Q6902" t="s">
        <v>157</v>
      </c>
      <c r="R6902" t="s">
        <v>2567</v>
      </c>
      <c r="S6902">
        <v>559.92999999999995</v>
      </c>
      <c r="T6902" s="3"/>
    </row>
    <row r="6903" spans="1:20" x14ac:dyDescent="0.3">
      <c r="A6903">
        <v>6902</v>
      </c>
      <c r="B6903" t="s">
        <v>9162</v>
      </c>
      <c r="C6903">
        <f t="shared" si="107"/>
        <v>30</v>
      </c>
      <c r="D6903" s="1">
        <v>43305</v>
      </c>
      <c r="E6903" s="1">
        <v>43305</v>
      </c>
      <c r="F6903" t="s">
        <v>1289</v>
      </c>
      <c r="G6903" t="s">
        <v>3394</v>
      </c>
      <c r="H6903" t="s">
        <v>3395</v>
      </c>
      <c r="I6903" t="s">
        <v>37</v>
      </c>
      <c r="J6903" t="s">
        <v>23</v>
      </c>
      <c r="K6903" t="s">
        <v>1456</v>
      </c>
      <c r="L6903" t="s">
        <v>39</v>
      </c>
      <c r="M6903">
        <v>92646</v>
      </c>
      <c r="N6903" t="s">
        <v>40</v>
      </c>
      <c r="O6903" t="s">
        <v>1214</v>
      </c>
      <c r="P6903" t="s">
        <v>67</v>
      </c>
      <c r="Q6903" t="s">
        <v>1215</v>
      </c>
      <c r="R6903" t="s">
        <v>1216</v>
      </c>
      <c r="S6903">
        <v>2399.96</v>
      </c>
      <c r="T6903" s="3"/>
    </row>
    <row r="6904" spans="1:20" x14ac:dyDescent="0.3">
      <c r="A6904">
        <v>6903</v>
      </c>
      <c r="B6904" t="s">
        <v>9163</v>
      </c>
      <c r="C6904">
        <f t="shared" si="107"/>
        <v>36</v>
      </c>
      <c r="D6904" s="1">
        <v>43345</v>
      </c>
      <c r="E6904" s="1">
        <v>43351</v>
      </c>
      <c r="F6904" t="s">
        <v>46</v>
      </c>
      <c r="G6904" t="s">
        <v>2728</v>
      </c>
      <c r="H6904" t="s">
        <v>2729</v>
      </c>
      <c r="I6904" t="s">
        <v>37</v>
      </c>
      <c r="J6904" t="s">
        <v>23</v>
      </c>
      <c r="K6904" t="s">
        <v>299</v>
      </c>
      <c r="L6904" t="s">
        <v>207</v>
      </c>
      <c r="M6904">
        <v>60653</v>
      </c>
      <c r="N6904" t="s">
        <v>101</v>
      </c>
      <c r="O6904" t="s">
        <v>2574</v>
      </c>
      <c r="P6904" t="s">
        <v>42</v>
      </c>
      <c r="Q6904" t="s">
        <v>265</v>
      </c>
      <c r="R6904" t="s">
        <v>2575</v>
      </c>
      <c r="S6904">
        <v>16</v>
      </c>
      <c r="T6904" s="3"/>
    </row>
    <row r="6905" spans="1:20" x14ac:dyDescent="0.3">
      <c r="A6905">
        <v>6904</v>
      </c>
      <c r="B6905" t="s">
        <v>9163</v>
      </c>
      <c r="C6905">
        <f t="shared" si="107"/>
        <v>36</v>
      </c>
      <c r="D6905" s="1">
        <v>43345</v>
      </c>
      <c r="E6905" s="1">
        <v>43351</v>
      </c>
      <c r="F6905" t="s">
        <v>46</v>
      </c>
      <c r="G6905" t="s">
        <v>2728</v>
      </c>
      <c r="H6905" t="s">
        <v>2729</v>
      </c>
      <c r="I6905" t="s">
        <v>37</v>
      </c>
      <c r="J6905" t="s">
        <v>23</v>
      </c>
      <c r="K6905" t="s">
        <v>299</v>
      </c>
      <c r="L6905" t="s">
        <v>207</v>
      </c>
      <c r="M6905">
        <v>60653</v>
      </c>
      <c r="N6905" t="s">
        <v>101</v>
      </c>
      <c r="O6905" t="s">
        <v>9164</v>
      </c>
      <c r="P6905" t="s">
        <v>42</v>
      </c>
      <c r="Q6905" t="s">
        <v>74</v>
      </c>
      <c r="R6905" t="s">
        <v>9165</v>
      </c>
      <c r="S6905">
        <v>5.5880000000000001</v>
      </c>
      <c r="T6905" s="3"/>
    </row>
    <row r="6906" spans="1:20" x14ac:dyDescent="0.3">
      <c r="A6906">
        <v>6905</v>
      </c>
      <c r="B6906" t="s">
        <v>9163</v>
      </c>
      <c r="C6906">
        <f t="shared" si="107"/>
        <v>36</v>
      </c>
      <c r="D6906" s="1">
        <v>43345</v>
      </c>
      <c r="E6906" s="1">
        <v>43351</v>
      </c>
      <c r="F6906" t="s">
        <v>46</v>
      </c>
      <c r="G6906" t="s">
        <v>2728</v>
      </c>
      <c r="H6906" t="s">
        <v>2729</v>
      </c>
      <c r="I6906" t="s">
        <v>37</v>
      </c>
      <c r="J6906" t="s">
        <v>23</v>
      </c>
      <c r="K6906" t="s">
        <v>299</v>
      </c>
      <c r="L6906" t="s">
        <v>207</v>
      </c>
      <c r="M6906">
        <v>60653</v>
      </c>
      <c r="N6906" t="s">
        <v>101</v>
      </c>
      <c r="O6906" t="s">
        <v>8377</v>
      </c>
      <c r="P6906" t="s">
        <v>42</v>
      </c>
      <c r="Q6906" t="s">
        <v>55</v>
      </c>
      <c r="R6906" t="s">
        <v>8378</v>
      </c>
      <c r="S6906">
        <v>235.92</v>
      </c>
      <c r="T6906" s="3"/>
    </row>
    <row r="6907" spans="1:20" x14ac:dyDescent="0.3">
      <c r="A6907">
        <v>6906</v>
      </c>
      <c r="B6907" t="s">
        <v>9166</v>
      </c>
      <c r="C6907">
        <f t="shared" si="107"/>
        <v>49</v>
      </c>
      <c r="D6907" s="1">
        <v>43440</v>
      </c>
      <c r="E6907" s="1">
        <v>43442</v>
      </c>
      <c r="F6907" t="s">
        <v>19</v>
      </c>
      <c r="G6907" t="s">
        <v>2272</v>
      </c>
      <c r="H6907" t="s">
        <v>2273</v>
      </c>
      <c r="I6907" t="s">
        <v>37</v>
      </c>
      <c r="J6907" t="s">
        <v>23</v>
      </c>
      <c r="K6907" t="s">
        <v>990</v>
      </c>
      <c r="L6907" t="s">
        <v>39</v>
      </c>
      <c r="M6907">
        <v>94513</v>
      </c>
      <c r="N6907" t="s">
        <v>40</v>
      </c>
      <c r="O6907" t="s">
        <v>2656</v>
      </c>
      <c r="P6907" t="s">
        <v>42</v>
      </c>
      <c r="Q6907" t="s">
        <v>55</v>
      </c>
      <c r="R6907" t="s">
        <v>2657</v>
      </c>
      <c r="S6907">
        <v>10.68</v>
      </c>
      <c r="T6907" s="3"/>
    </row>
    <row r="6908" spans="1:20" x14ac:dyDescent="0.3">
      <c r="A6908">
        <v>6907</v>
      </c>
      <c r="B6908" t="s">
        <v>9167</v>
      </c>
      <c r="C6908">
        <f t="shared" si="107"/>
        <v>21</v>
      </c>
      <c r="D6908" s="1">
        <v>43240</v>
      </c>
      <c r="E6908" s="1">
        <v>43240</v>
      </c>
      <c r="F6908" t="s">
        <v>1289</v>
      </c>
      <c r="G6908" t="s">
        <v>1324</v>
      </c>
      <c r="H6908" t="s">
        <v>1325</v>
      </c>
      <c r="I6908" t="s">
        <v>37</v>
      </c>
      <c r="J6908" t="s">
        <v>23</v>
      </c>
      <c r="K6908" t="s">
        <v>2387</v>
      </c>
      <c r="L6908" t="s">
        <v>234</v>
      </c>
      <c r="M6908">
        <v>48183</v>
      </c>
      <c r="N6908" t="s">
        <v>101</v>
      </c>
      <c r="O6908" t="s">
        <v>1342</v>
      </c>
      <c r="P6908" t="s">
        <v>42</v>
      </c>
      <c r="Q6908" t="s">
        <v>71</v>
      </c>
      <c r="R6908" t="s">
        <v>1343</v>
      </c>
      <c r="S6908">
        <v>41.28</v>
      </c>
      <c r="T6908" s="3"/>
    </row>
    <row r="6909" spans="1:20" x14ac:dyDescent="0.3">
      <c r="A6909">
        <v>6908</v>
      </c>
      <c r="B6909" t="s">
        <v>9168</v>
      </c>
      <c r="C6909">
        <f t="shared" si="107"/>
        <v>39</v>
      </c>
      <c r="D6909" s="1">
        <v>43005</v>
      </c>
      <c r="E6909" s="1">
        <v>43011</v>
      </c>
      <c r="F6909" t="s">
        <v>46</v>
      </c>
      <c r="G6909" t="s">
        <v>4353</v>
      </c>
      <c r="H6909" t="s">
        <v>4354</v>
      </c>
      <c r="I6909" t="s">
        <v>22</v>
      </c>
      <c r="J6909" t="s">
        <v>23</v>
      </c>
      <c r="K6909" t="s">
        <v>91</v>
      </c>
      <c r="L6909" t="s">
        <v>92</v>
      </c>
      <c r="M6909">
        <v>98103</v>
      </c>
      <c r="N6909" t="s">
        <v>40</v>
      </c>
      <c r="O6909" t="s">
        <v>7947</v>
      </c>
      <c r="P6909" t="s">
        <v>67</v>
      </c>
      <c r="Q6909" t="s">
        <v>68</v>
      </c>
      <c r="R6909" t="s">
        <v>7948</v>
      </c>
      <c r="S6909">
        <v>1001.5839999999999</v>
      </c>
      <c r="T6909" s="3"/>
    </row>
    <row r="6910" spans="1:20" x14ac:dyDescent="0.3">
      <c r="A6910">
        <v>6909</v>
      </c>
      <c r="B6910" t="s">
        <v>9169</v>
      </c>
      <c r="C6910">
        <f t="shared" si="107"/>
        <v>50</v>
      </c>
      <c r="D6910" s="1">
        <v>43444</v>
      </c>
      <c r="E6910" s="1">
        <v>43449</v>
      </c>
      <c r="F6910" t="s">
        <v>46</v>
      </c>
      <c r="G6910" t="s">
        <v>607</v>
      </c>
      <c r="H6910" t="s">
        <v>608</v>
      </c>
      <c r="I6910" t="s">
        <v>37</v>
      </c>
      <c r="J6910" t="s">
        <v>23</v>
      </c>
      <c r="K6910" t="s">
        <v>5518</v>
      </c>
      <c r="L6910" t="s">
        <v>379</v>
      </c>
      <c r="M6910">
        <v>29406</v>
      </c>
      <c r="N6910" t="s">
        <v>26</v>
      </c>
      <c r="O6910" t="s">
        <v>5066</v>
      </c>
      <c r="P6910" t="s">
        <v>28</v>
      </c>
      <c r="Q6910" t="s">
        <v>61</v>
      </c>
      <c r="R6910" t="s">
        <v>5067</v>
      </c>
      <c r="S6910">
        <v>14.76</v>
      </c>
      <c r="T6910" s="3"/>
    </row>
    <row r="6911" spans="1:20" x14ac:dyDescent="0.3">
      <c r="A6911">
        <v>6910</v>
      </c>
      <c r="B6911" t="s">
        <v>9170</v>
      </c>
      <c r="C6911">
        <f t="shared" si="107"/>
        <v>38</v>
      </c>
      <c r="D6911" s="1">
        <v>42260</v>
      </c>
      <c r="E6911" s="1">
        <v>42265</v>
      </c>
      <c r="F6911" t="s">
        <v>19</v>
      </c>
      <c r="G6911" t="s">
        <v>238</v>
      </c>
      <c r="H6911" t="s">
        <v>239</v>
      </c>
      <c r="I6911" t="s">
        <v>22</v>
      </c>
      <c r="J6911" t="s">
        <v>23</v>
      </c>
      <c r="K6911" t="s">
        <v>493</v>
      </c>
      <c r="L6911" t="s">
        <v>494</v>
      </c>
      <c r="M6911">
        <v>43229</v>
      </c>
      <c r="N6911" t="s">
        <v>144</v>
      </c>
      <c r="O6911" t="s">
        <v>2966</v>
      </c>
      <c r="P6911" t="s">
        <v>42</v>
      </c>
      <c r="Q6911" t="s">
        <v>71</v>
      </c>
      <c r="R6911" t="s">
        <v>2967</v>
      </c>
      <c r="S6911">
        <v>2.5019999999999998</v>
      </c>
      <c r="T6911" s="3"/>
    </row>
    <row r="6912" spans="1:20" x14ac:dyDescent="0.3">
      <c r="A6912">
        <v>6911</v>
      </c>
      <c r="B6912" t="s">
        <v>9171</v>
      </c>
      <c r="C6912">
        <f t="shared" si="107"/>
        <v>31</v>
      </c>
      <c r="D6912" s="1">
        <v>43310</v>
      </c>
      <c r="E6912" s="1">
        <v>43314</v>
      </c>
      <c r="F6912" t="s">
        <v>46</v>
      </c>
      <c r="G6912" t="s">
        <v>3013</v>
      </c>
      <c r="H6912" t="s">
        <v>3014</v>
      </c>
      <c r="I6912" t="s">
        <v>22</v>
      </c>
      <c r="J6912" t="s">
        <v>23</v>
      </c>
      <c r="K6912" t="s">
        <v>91</v>
      </c>
      <c r="L6912" t="s">
        <v>92</v>
      </c>
      <c r="M6912">
        <v>98103</v>
      </c>
      <c r="N6912" t="s">
        <v>40</v>
      </c>
      <c r="O6912" t="s">
        <v>1075</v>
      </c>
      <c r="P6912" t="s">
        <v>28</v>
      </c>
      <c r="Q6912" t="s">
        <v>29</v>
      </c>
      <c r="R6912" t="s">
        <v>1076</v>
      </c>
      <c r="S6912">
        <v>115.96</v>
      </c>
      <c r="T6912" s="3"/>
    </row>
    <row r="6913" spans="1:20" x14ac:dyDescent="0.3">
      <c r="A6913">
        <v>6912</v>
      </c>
      <c r="B6913" t="s">
        <v>9172</v>
      </c>
      <c r="C6913">
        <f t="shared" si="107"/>
        <v>31</v>
      </c>
      <c r="D6913" s="1">
        <v>43313</v>
      </c>
      <c r="E6913" s="1">
        <v>43317</v>
      </c>
      <c r="F6913" t="s">
        <v>19</v>
      </c>
      <c r="G6913" t="s">
        <v>657</v>
      </c>
      <c r="H6913" t="s">
        <v>658</v>
      </c>
      <c r="I6913" t="s">
        <v>22</v>
      </c>
      <c r="J6913" t="s">
        <v>23</v>
      </c>
      <c r="K6913" t="s">
        <v>123</v>
      </c>
      <c r="L6913" t="s">
        <v>39</v>
      </c>
      <c r="M6913">
        <v>94109</v>
      </c>
      <c r="N6913" t="s">
        <v>40</v>
      </c>
      <c r="O6913" t="s">
        <v>3223</v>
      </c>
      <c r="P6913" t="s">
        <v>42</v>
      </c>
      <c r="Q6913" t="s">
        <v>55</v>
      </c>
      <c r="R6913" t="s">
        <v>3224</v>
      </c>
      <c r="S6913">
        <v>186.54</v>
      </c>
      <c r="T6913" s="3"/>
    </row>
    <row r="6914" spans="1:20" x14ac:dyDescent="0.3">
      <c r="A6914">
        <v>6913</v>
      </c>
      <c r="B6914" t="s">
        <v>9173</v>
      </c>
      <c r="C6914">
        <f t="shared" si="107"/>
        <v>18</v>
      </c>
      <c r="D6914" s="1">
        <v>43222</v>
      </c>
      <c r="E6914" s="1">
        <v>43225</v>
      </c>
      <c r="F6914" t="s">
        <v>19</v>
      </c>
      <c r="G6914" t="s">
        <v>5327</v>
      </c>
      <c r="H6914" t="s">
        <v>5328</v>
      </c>
      <c r="I6914" t="s">
        <v>37</v>
      </c>
      <c r="J6914" t="s">
        <v>23</v>
      </c>
      <c r="K6914" t="s">
        <v>38</v>
      </c>
      <c r="L6914" t="s">
        <v>39</v>
      </c>
      <c r="M6914">
        <v>90049</v>
      </c>
      <c r="N6914" t="s">
        <v>40</v>
      </c>
      <c r="O6914" t="s">
        <v>2668</v>
      </c>
      <c r="P6914" t="s">
        <v>67</v>
      </c>
      <c r="Q6914" t="s">
        <v>157</v>
      </c>
      <c r="R6914" t="s">
        <v>2669</v>
      </c>
      <c r="S6914">
        <v>159.56</v>
      </c>
      <c r="T6914" s="3"/>
    </row>
    <row r="6915" spans="1:20" x14ac:dyDescent="0.3">
      <c r="A6915">
        <v>6914</v>
      </c>
      <c r="B6915" t="s">
        <v>9174</v>
      </c>
      <c r="C6915">
        <f t="shared" ref="C6915:C6978" si="108">WEEKNUM(D6915,1)</f>
        <v>25</v>
      </c>
      <c r="D6915" s="1">
        <v>42533</v>
      </c>
      <c r="E6915" s="1">
        <v>42537</v>
      </c>
      <c r="F6915" t="s">
        <v>46</v>
      </c>
      <c r="G6915" t="s">
        <v>857</v>
      </c>
      <c r="H6915" t="s">
        <v>858</v>
      </c>
      <c r="I6915" t="s">
        <v>22</v>
      </c>
      <c r="J6915" t="s">
        <v>23</v>
      </c>
      <c r="K6915" t="s">
        <v>9175</v>
      </c>
      <c r="L6915" t="s">
        <v>50</v>
      </c>
      <c r="M6915">
        <v>33407</v>
      </c>
      <c r="N6915" t="s">
        <v>26</v>
      </c>
      <c r="O6915" t="s">
        <v>466</v>
      </c>
      <c r="P6915" t="s">
        <v>67</v>
      </c>
      <c r="Q6915" t="s">
        <v>68</v>
      </c>
      <c r="R6915" t="s">
        <v>467</v>
      </c>
      <c r="S6915">
        <v>55.984000000000002</v>
      </c>
      <c r="T6915" s="3"/>
    </row>
    <row r="6916" spans="1:20" x14ac:dyDescent="0.3">
      <c r="A6916">
        <v>6915</v>
      </c>
      <c r="B6916" t="s">
        <v>9176</v>
      </c>
      <c r="C6916">
        <f t="shared" si="108"/>
        <v>52</v>
      </c>
      <c r="D6916" s="1">
        <v>42360</v>
      </c>
      <c r="E6916" s="1">
        <v>42367</v>
      </c>
      <c r="F6916" t="s">
        <v>46</v>
      </c>
      <c r="G6916" t="s">
        <v>3491</v>
      </c>
      <c r="H6916" t="s">
        <v>3492</v>
      </c>
      <c r="I6916" t="s">
        <v>22</v>
      </c>
      <c r="J6916" t="s">
        <v>23</v>
      </c>
      <c r="K6916" t="s">
        <v>299</v>
      </c>
      <c r="L6916" t="s">
        <v>207</v>
      </c>
      <c r="M6916">
        <v>60623</v>
      </c>
      <c r="N6916" t="s">
        <v>101</v>
      </c>
      <c r="O6916" t="s">
        <v>2118</v>
      </c>
      <c r="P6916" t="s">
        <v>42</v>
      </c>
      <c r="Q6916" t="s">
        <v>55</v>
      </c>
      <c r="R6916" t="s">
        <v>2119</v>
      </c>
      <c r="S6916">
        <v>132.16</v>
      </c>
      <c r="T6916" s="3"/>
    </row>
    <row r="6917" spans="1:20" x14ac:dyDescent="0.3">
      <c r="A6917">
        <v>6916</v>
      </c>
      <c r="B6917" t="s">
        <v>9176</v>
      </c>
      <c r="C6917">
        <f t="shared" si="108"/>
        <v>52</v>
      </c>
      <c r="D6917" s="1">
        <v>42360</v>
      </c>
      <c r="E6917" s="1">
        <v>42367</v>
      </c>
      <c r="F6917" t="s">
        <v>46</v>
      </c>
      <c r="G6917" t="s">
        <v>3491</v>
      </c>
      <c r="H6917" t="s">
        <v>3492</v>
      </c>
      <c r="I6917" t="s">
        <v>22</v>
      </c>
      <c r="J6917" t="s">
        <v>23</v>
      </c>
      <c r="K6917" t="s">
        <v>299</v>
      </c>
      <c r="L6917" t="s">
        <v>207</v>
      </c>
      <c r="M6917">
        <v>60623</v>
      </c>
      <c r="N6917" t="s">
        <v>101</v>
      </c>
      <c r="O6917" t="s">
        <v>2048</v>
      </c>
      <c r="P6917" t="s">
        <v>42</v>
      </c>
      <c r="Q6917" t="s">
        <v>71</v>
      </c>
      <c r="R6917" t="s">
        <v>2049</v>
      </c>
      <c r="S6917">
        <v>17.904</v>
      </c>
      <c r="T6917" s="3"/>
    </row>
    <row r="6918" spans="1:20" x14ac:dyDescent="0.3">
      <c r="A6918">
        <v>6917</v>
      </c>
      <c r="B6918" t="s">
        <v>9176</v>
      </c>
      <c r="C6918">
        <f t="shared" si="108"/>
        <v>52</v>
      </c>
      <c r="D6918" s="1">
        <v>42360</v>
      </c>
      <c r="E6918" s="1">
        <v>42367</v>
      </c>
      <c r="F6918" t="s">
        <v>46</v>
      </c>
      <c r="G6918" t="s">
        <v>3491</v>
      </c>
      <c r="H6918" t="s">
        <v>3492</v>
      </c>
      <c r="I6918" t="s">
        <v>22</v>
      </c>
      <c r="J6918" t="s">
        <v>23</v>
      </c>
      <c r="K6918" t="s">
        <v>299</v>
      </c>
      <c r="L6918" t="s">
        <v>207</v>
      </c>
      <c r="M6918">
        <v>60623</v>
      </c>
      <c r="N6918" t="s">
        <v>101</v>
      </c>
      <c r="O6918" t="s">
        <v>3798</v>
      </c>
      <c r="P6918" t="s">
        <v>42</v>
      </c>
      <c r="Q6918" t="s">
        <v>86</v>
      </c>
      <c r="R6918" t="s">
        <v>3799</v>
      </c>
      <c r="S6918">
        <v>124.032</v>
      </c>
      <c r="T6918" s="3"/>
    </row>
    <row r="6919" spans="1:20" x14ac:dyDescent="0.3">
      <c r="A6919">
        <v>6918</v>
      </c>
      <c r="B6919" t="s">
        <v>9177</v>
      </c>
      <c r="C6919">
        <f t="shared" si="108"/>
        <v>51</v>
      </c>
      <c r="D6919" s="1">
        <v>42354</v>
      </c>
      <c r="E6919" s="1">
        <v>42359</v>
      </c>
      <c r="F6919" t="s">
        <v>46</v>
      </c>
      <c r="G6919" t="s">
        <v>7374</v>
      </c>
      <c r="H6919" t="s">
        <v>7375</v>
      </c>
      <c r="I6919" t="s">
        <v>37</v>
      </c>
      <c r="J6919" t="s">
        <v>23</v>
      </c>
      <c r="K6919" t="s">
        <v>5399</v>
      </c>
      <c r="L6919" t="s">
        <v>39</v>
      </c>
      <c r="M6919">
        <v>95823</v>
      </c>
      <c r="N6919" t="s">
        <v>40</v>
      </c>
      <c r="O6919" t="s">
        <v>4524</v>
      </c>
      <c r="P6919" t="s">
        <v>28</v>
      </c>
      <c r="Q6919" t="s">
        <v>32</v>
      </c>
      <c r="R6919" t="s">
        <v>4525</v>
      </c>
      <c r="S6919">
        <v>1403.92</v>
      </c>
      <c r="T6919" s="3"/>
    </row>
    <row r="6920" spans="1:20" x14ac:dyDescent="0.3">
      <c r="A6920">
        <v>6919</v>
      </c>
      <c r="B6920" t="s">
        <v>9178</v>
      </c>
      <c r="C6920">
        <f t="shared" si="108"/>
        <v>16</v>
      </c>
      <c r="D6920" s="1">
        <v>42841</v>
      </c>
      <c r="E6920" s="1">
        <v>42843</v>
      </c>
      <c r="F6920" t="s">
        <v>19</v>
      </c>
      <c r="G6920" t="s">
        <v>2462</v>
      </c>
      <c r="H6920" t="s">
        <v>2463</v>
      </c>
      <c r="I6920" t="s">
        <v>22</v>
      </c>
      <c r="J6920" t="s">
        <v>23</v>
      </c>
      <c r="K6920" t="s">
        <v>91</v>
      </c>
      <c r="L6920" t="s">
        <v>92</v>
      </c>
      <c r="M6920">
        <v>98115</v>
      </c>
      <c r="N6920" t="s">
        <v>40</v>
      </c>
      <c r="O6920" t="s">
        <v>6445</v>
      </c>
      <c r="P6920" t="s">
        <v>42</v>
      </c>
      <c r="Q6920" t="s">
        <v>575</v>
      </c>
      <c r="R6920" t="s">
        <v>6446</v>
      </c>
      <c r="S6920">
        <v>28.8</v>
      </c>
      <c r="T6920" s="3"/>
    </row>
    <row r="6921" spans="1:20" x14ac:dyDescent="0.3">
      <c r="A6921">
        <v>6920</v>
      </c>
      <c r="B6921" t="s">
        <v>9179</v>
      </c>
      <c r="C6921">
        <f t="shared" si="108"/>
        <v>21</v>
      </c>
      <c r="D6921" s="1">
        <v>42511</v>
      </c>
      <c r="E6921" s="1">
        <v>42518</v>
      </c>
      <c r="F6921" t="s">
        <v>46</v>
      </c>
      <c r="G6921" t="s">
        <v>3635</v>
      </c>
      <c r="H6921" t="s">
        <v>3636</v>
      </c>
      <c r="I6921" t="s">
        <v>37</v>
      </c>
      <c r="J6921" t="s">
        <v>23</v>
      </c>
      <c r="K6921" t="s">
        <v>142</v>
      </c>
      <c r="L6921" t="s">
        <v>143</v>
      </c>
      <c r="M6921">
        <v>19143</v>
      </c>
      <c r="N6921" t="s">
        <v>144</v>
      </c>
      <c r="O6921" t="s">
        <v>3131</v>
      </c>
      <c r="P6921" t="s">
        <v>42</v>
      </c>
      <c r="Q6921" t="s">
        <v>71</v>
      </c>
      <c r="R6921" t="s">
        <v>3132</v>
      </c>
      <c r="S6921">
        <v>24.588000000000001</v>
      </c>
      <c r="T6921" s="3"/>
    </row>
    <row r="6922" spans="1:20" x14ac:dyDescent="0.3">
      <c r="A6922">
        <v>6921</v>
      </c>
      <c r="B6922" t="s">
        <v>9180</v>
      </c>
      <c r="C6922">
        <f t="shared" si="108"/>
        <v>9</v>
      </c>
      <c r="D6922" s="1">
        <v>43157</v>
      </c>
      <c r="E6922" s="1">
        <v>43161</v>
      </c>
      <c r="F6922" t="s">
        <v>46</v>
      </c>
      <c r="G6922" t="s">
        <v>674</v>
      </c>
      <c r="H6922" t="s">
        <v>675</v>
      </c>
      <c r="I6922" t="s">
        <v>22</v>
      </c>
      <c r="J6922" t="s">
        <v>23</v>
      </c>
      <c r="K6922" t="s">
        <v>8307</v>
      </c>
      <c r="L6922" t="s">
        <v>39</v>
      </c>
      <c r="M6922">
        <v>93101</v>
      </c>
      <c r="N6922" t="s">
        <v>40</v>
      </c>
      <c r="O6922" t="s">
        <v>2103</v>
      </c>
      <c r="P6922" t="s">
        <v>42</v>
      </c>
      <c r="Q6922" t="s">
        <v>74</v>
      </c>
      <c r="R6922" t="s">
        <v>2104</v>
      </c>
      <c r="S6922">
        <v>356.79</v>
      </c>
      <c r="T6922" s="3"/>
    </row>
    <row r="6923" spans="1:20" x14ac:dyDescent="0.3">
      <c r="A6923">
        <v>6922</v>
      </c>
      <c r="B6923" t="s">
        <v>9181</v>
      </c>
      <c r="C6923">
        <f t="shared" si="108"/>
        <v>14</v>
      </c>
      <c r="D6923" s="1">
        <v>43194</v>
      </c>
      <c r="E6923" s="1">
        <v>43200</v>
      </c>
      <c r="F6923" t="s">
        <v>46</v>
      </c>
      <c r="G6923" t="s">
        <v>3221</v>
      </c>
      <c r="H6923" t="s">
        <v>3222</v>
      </c>
      <c r="I6923" t="s">
        <v>98</v>
      </c>
      <c r="J6923" t="s">
        <v>23</v>
      </c>
      <c r="K6923" t="s">
        <v>262</v>
      </c>
      <c r="L6923" t="s">
        <v>263</v>
      </c>
      <c r="M6923">
        <v>10011</v>
      </c>
      <c r="N6923" t="s">
        <v>144</v>
      </c>
      <c r="O6923" t="s">
        <v>2424</v>
      </c>
      <c r="P6923" t="s">
        <v>42</v>
      </c>
      <c r="Q6923" t="s">
        <v>169</v>
      </c>
      <c r="R6923" t="s">
        <v>2425</v>
      </c>
      <c r="S6923">
        <v>16.98</v>
      </c>
      <c r="T6923" s="3"/>
    </row>
    <row r="6924" spans="1:20" x14ac:dyDescent="0.3">
      <c r="A6924">
        <v>6923</v>
      </c>
      <c r="B6924" t="s">
        <v>9182</v>
      </c>
      <c r="C6924">
        <f t="shared" si="108"/>
        <v>12</v>
      </c>
      <c r="D6924" s="1">
        <v>42445</v>
      </c>
      <c r="E6924" s="1">
        <v>42448</v>
      </c>
      <c r="F6924" t="s">
        <v>19</v>
      </c>
      <c r="G6924" t="s">
        <v>3170</v>
      </c>
      <c r="H6924" t="s">
        <v>3171</v>
      </c>
      <c r="I6924" t="s">
        <v>22</v>
      </c>
      <c r="J6924" t="s">
        <v>23</v>
      </c>
      <c r="K6924" t="s">
        <v>1561</v>
      </c>
      <c r="L6924" t="s">
        <v>354</v>
      </c>
      <c r="M6924">
        <v>36830</v>
      </c>
      <c r="N6924" t="s">
        <v>26</v>
      </c>
      <c r="O6924" t="s">
        <v>1972</v>
      </c>
      <c r="P6924" t="s">
        <v>42</v>
      </c>
      <c r="Q6924" t="s">
        <v>43</v>
      </c>
      <c r="R6924" t="s">
        <v>1973</v>
      </c>
      <c r="S6924">
        <v>491.55</v>
      </c>
      <c r="T6924" s="3"/>
    </row>
    <row r="6925" spans="1:20" x14ac:dyDescent="0.3">
      <c r="A6925">
        <v>6924</v>
      </c>
      <c r="B6925" t="s">
        <v>9182</v>
      </c>
      <c r="C6925">
        <f t="shared" si="108"/>
        <v>12</v>
      </c>
      <c r="D6925" s="1">
        <v>42445</v>
      </c>
      <c r="E6925" s="1">
        <v>42448</v>
      </c>
      <c r="F6925" t="s">
        <v>19</v>
      </c>
      <c r="G6925" t="s">
        <v>3170</v>
      </c>
      <c r="H6925" t="s">
        <v>3171</v>
      </c>
      <c r="I6925" t="s">
        <v>22</v>
      </c>
      <c r="J6925" t="s">
        <v>23</v>
      </c>
      <c r="K6925" t="s">
        <v>1561</v>
      </c>
      <c r="L6925" t="s">
        <v>354</v>
      </c>
      <c r="M6925">
        <v>36830</v>
      </c>
      <c r="N6925" t="s">
        <v>26</v>
      </c>
      <c r="O6925" t="s">
        <v>1692</v>
      </c>
      <c r="P6925" t="s">
        <v>42</v>
      </c>
      <c r="Q6925" t="s">
        <v>169</v>
      </c>
      <c r="R6925" t="s">
        <v>1693</v>
      </c>
      <c r="S6925">
        <v>7.38</v>
      </c>
      <c r="T6925" s="3"/>
    </row>
    <row r="6926" spans="1:20" x14ac:dyDescent="0.3">
      <c r="A6926">
        <v>6925</v>
      </c>
      <c r="B6926" t="s">
        <v>9183</v>
      </c>
      <c r="C6926">
        <f t="shared" si="108"/>
        <v>49</v>
      </c>
      <c r="D6926" s="1">
        <v>42704</v>
      </c>
      <c r="E6926" s="1">
        <v>42708</v>
      </c>
      <c r="F6926" t="s">
        <v>46</v>
      </c>
      <c r="G6926" t="s">
        <v>4573</v>
      </c>
      <c r="H6926" t="s">
        <v>4574</v>
      </c>
      <c r="I6926" t="s">
        <v>22</v>
      </c>
      <c r="J6926" t="s">
        <v>23</v>
      </c>
      <c r="K6926" t="s">
        <v>262</v>
      </c>
      <c r="L6926" t="s">
        <v>263</v>
      </c>
      <c r="M6926">
        <v>10035</v>
      </c>
      <c r="N6926" t="s">
        <v>144</v>
      </c>
      <c r="O6926" t="s">
        <v>3660</v>
      </c>
      <c r="P6926" t="s">
        <v>42</v>
      </c>
      <c r="Q6926" t="s">
        <v>86</v>
      </c>
      <c r="R6926" t="s">
        <v>3661</v>
      </c>
      <c r="S6926">
        <v>23.66</v>
      </c>
      <c r="T6926" s="3"/>
    </row>
    <row r="6927" spans="1:20" x14ac:dyDescent="0.3">
      <c r="A6927">
        <v>6926</v>
      </c>
      <c r="B6927" t="s">
        <v>9183</v>
      </c>
      <c r="C6927">
        <f t="shared" si="108"/>
        <v>49</v>
      </c>
      <c r="D6927" s="1">
        <v>42704</v>
      </c>
      <c r="E6927" s="1">
        <v>42708</v>
      </c>
      <c r="F6927" t="s">
        <v>46</v>
      </c>
      <c r="G6927" t="s">
        <v>4573</v>
      </c>
      <c r="H6927" t="s">
        <v>4574</v>
      </c>
      <c r="I6927" t="s">
        <v>22</v>
      </c>
      <c r="J6927" t="s">
        <v>23</v>
      </c>
      <c r="K6927" t="s">
        <v>262</v>
      </c>
      <c r="L6927" t="s">
        <v>263</v>
      </c>
      <c r="M6927">
        <v>10035</v>
      </c>
      <c r="N6927" t="s">
        <v>144</v>
      </c>
      <c r="O6927" t="s">
        <v>6702</v>
      </c>
      <c r="P6927" t="s">
        <v>28</v>
      </c>
      <c r="Q6927" t="s">
        <v>29</v>
      </c>
      <c r="R6927" t="s">
        <v>6703</v>
      </c>
      <c r="S6927">
        <v>681.40800000000002</v>
      </c>
      <c r="T6927" s="3"/>
    </row>
    <row r="6928" spans="1:20" x14ac:dyDescent="0.3">
      <c r="A6928">
        <v>6927</v>
      </c>
      <c r="B6928" t="s">
        <v>9184</v>
      </c>
      <c r="C6928">
        <f t="shared" si="108"/>
        <v>30</v>
      </c>
      <c r="D6928" s="1">
        <v>42944</v>
      </c>
      <c r="E6928" s="1">
        <v>42950</v>
      </c>
      <c r="F6928" t="s">
        <v>46</v>
      </c>
      <c r="G6928" t="s">
        <v>7147</v>
      </c>
      <c r="H6928" t="s">
        <v>7148</v>
      </c>
      <c r="I6928" t="s">
        <v>22</v>
      </c>
      <c r="J6928" t="s">
        <v>23</v>
      </c>
      <c r="K6928" t="s">
        <v>38</v>
      </c>
      <c r="L6928" t="s">
        <v>39</v>
      </c>
      <c r="M6928">
        <v>90032</v>
      </c>
      <c r="N6928" t="s">
        <v>40</v>
      </c>
      <c r="O6928" t="s">
        <v>8129</v>
      </c>
      <c r="P6928" t="s">
        <v>42</v>
      </c>
      <c r="Q6928" t="s">
        <v>43</v>
      </c>
      <c r="R6928" t="s">
        <v>8130</v>
      </c>
      <c r="S6928">
        <v>18.899999999999999</v>
      </c>
      <c r="T6928" s="3"/>
    </row>
    <row r="6929" spans="1:20" x14ac:dyDescent="0.3">
      <c r="A6929">
        <v>6928</v>
      </c>
      <c r="B6929" t="s">
        <v>9185</v>
      </c>
      <c r="C6929">
        <f t="shared" si="108"/>
        <v>25</v>
      </c>
      <c r="D6929" s="1">
        <v>42909</v>
      </c>
      <c r="E6929" s="1">
        <v>42911</v>
      </c>
      <c r="F6929" t="s">
        <v>19</v>
      </c>
      <c r="G6929" t="s">
        <v>662</v>
      </c>
      <c r="H6929" t="s">
        <v>663</v>
      </c>
      <c r="I6929" t="s">
        <v>22</v>
      </c>
      <c r="J6929" t="s">
        <v>23</v>
      </c>
      <c r="K6929" t="s">
        <v>123</v>
      </c>
      <c r="L6929" t="s">
        <v>39</v>
      </c>
      <c r="M6929">
        <v>94109</v>
      </c>
      <c r="N6929" t="s">
        <v>40</v>
      </c>
      <c r="O6929" t="s">
        <v>5022</v>
      </c>
      <c r="P6929" t="s">
        <v>42</v>
      </c>
      <c r="Q6929" t="s">
        <v>55</v>
      </c>
      <c r="R6929" t="s">
        <v>5023</v>
      </c>
      <c r="S6929">
        <v>93.68</v>
      </c>
      <c r="T6929" s="3"/>
    </row>
    <row r="6930" spans="1:20" x14ac:dyDescent="0.3">
      <c r="A6930">
        <v>6929</v>
      </c>
      <c r="B6930" t="s">
        <v>9185</v>
      </c>
      <c r="C6930">
        <f t="shared" si="108"/>
        <v>25</v>
      </c>
      <c r="D6930" s="1">
        <v>42909</v>
      </c>
      <c r="E6930" s="1">
        <v>42911</v>
      </c>
      <c r="F6930" t="s">
        <v>19</v>
      </c>
      <c r="G6930" t="s">
        <v>662</v>
      </c>
      <c r="H6930" t="s">
        <v>663</v>
      </c>
      <c r="I6930" t="s">
        <v>22</v>
      </c>
      <c r="J6930" t="s">
        <v>23</v>
      </c>
      <c r="K6930" t="s">
        <v>123</v>
      </c>
      <c r="L6930" t="s">
        <v>39</v>
      </c>
      <c r="M6930">
        <v>94109</v>
      </c>
      <c r="N6930" t="s">
        <v>40</v>
      </c>
      <c r="O6930" t="s">
        <v>2228</v>
      </c>
      <c r="P6930" t="s">
        <v>42</v>
      </c>
      <c r="Q6930" t="s">
        <v>43</v>
      </c>
      <c r="R6930" t="s">
        <v>2229</v>
      </c>
      <c r="S6930">
        <v>21.93</v>
      </c>
      <c r="T6930" s="3"/>
    </row>
    <row r="6931" spans="1:20" x14ac:dyDescent="0.3">
      <c r="A6931">
        <v>6930</v>
      </c>
      <c r="B6931" t="s">
        <v>9185</v>
      </c>
      <c r="C6931">
        <f t="shared" si="108"/>
        <v>25</v>
      </c>
      <c r="D6931" s="1">
        <v>42909</v>
      </c>
      <c r="E6931" s="1">
        <v>42911</v>
      </c>
      <c r="F6931" t="s">
        <v>19</v>
      </c>
      <c r="G6931" t="s">
        <v>662</v>
      </c>
      <c r="H6931" t="s">
        <v>663</v>
      </c>
      <c r="I6931" t="s">
        <v>22</v>
      </c>
      <c r="J6931" t="s">
        <v>23</v>
      </c>
      <c r="K6931" t="s">
        <v>123</v>
      </c>
      <c r="L6931" t="s">
        <v>39</v>
      </c>
      <c r="M6931">
        <v>94109</v>
      </c>
      <c r="N6931" t="s">
        <v>40</v>
      </c>
      <c r="O6931" t="s">
        <v>1378</v>
      </c>
      <c r="P6931" t="s">
        <v>67</v>
      </c>
      <c r="Q6931" t="s">
        <v>68</v>
      </c>
      <c r="R6931" t="s">
        <v>1379</v>
      </c>
      <c r="S6931">
        <v>862.34400000000005</v>
      </c>
      <c r="T6931" s="3"/>
    </row>
    <row r="6932" spans="1:20" x14ac:dyDescent="0.3">
      <c r="A6932">
        <v>6931</v>
      </c>
      <c r="B6932" t="s">
        <v>9185</v>
      </c>
      <c r="C6932">
        <f t="shared" si="108"/>
        <v>25</v>
      </c>
      <c r="D6932" s="1">
        <v>42909</v>
      </c>
      <c r="E6932" s="1">
        <v>42911</v>
      </c>
      <c r="F6932" t="s">
        <v>19</v>
      </c>
      <c r="G6932" t="s">
        <v>662</v>
      </c>
      <c r="H6932" t="s">
        <v>663</v>
      </c>
      <c r="I6932" t="s">
        <v>22</v>
      </c>
      <c r="J6932" t="s">
        <v>23</v>
      </c>
      <c r="K6932" t="s">
        <v>123</v>
      </c>
      <c r="L6932" t="s">
        <v>39</v>
      </c>
      <c r="M6932">
        <v>94109</v>
      </c>
      <c r="N6932" t="s">
        <v>40</v>
      </c>
      <c r="O6932" t="s">
        <v>2652</v>
      </c>
      <c r="P6932" t="s">
        <v>42</v>
      </c>
      <c r="Q6932" t="s">
        <v>86</v>
      </c>
      <c r="R6932" t="s">
        <v>2653</v>
      </c>
      <c r="S6932">
        <v>19.98</v>
      </c>
      <c r="T6932" s="3"/>
    </row>
    <row r="6933" spans="1:20" x14ac:dyDescent="0.3">
      <c r="A6933">
        <v>6932</v>
      </c>
      <c r="B6933" t="s">
        <v>9186</v>
      </c>
      <c r="C6933">
        <f t="shared" si="108"/>
        <v>29</v>
      </c>
      <c r="D6933" s="1">
        <v>42199</v>
      </c>
      <c r="E6933" s="1">
        <v>42203</v>
      </c>
      <c r="F6933" t="s">
        <v>46</v>
      </c>
      <c r="G6933" t="s">
        <v>3873</v>
      </c>
      <c r="H6933" t="s">
        <v>3874</v>
      </c>
      <c r="I6933" t="s">
        <v>22</v>
      </c>
      <c r="J6933" t="s">
        <v>23</v>
      </c>
      <c r="K6933" t="s">
        <v>142</v>
      </c>
      <c r="L6933" t="s">
        <v>143</v>
      </c>
      <c r="M6933">
        <v>19140</v>
      </c>
      <c r="N6933" t="s">
        <v>144</v>
      </c>
      <c r="O6933" t="s">
        <v>9187</v>
      </c>
      <c r="P6933" t="s">
        <v>67</v>
      </c>
      <c r="Q6933" t="s">
        <v>68</v>
      </c>
      <c r="R6933" t="s">
        <v>9188</v>
      </c>
      <c r="S6933">
        <v>13.494</v>
      </c>
      <c r="T6933" s="3"/>
    </row>
    <row r="6934" spans="1:20" x14ac:dyDescent="0.3">
      <c r="A6934">
        <v>6933</v>
      </c>
      <c r="B6934" t="s">
        <v>9186</v>
      </c>
      <c r="C6934">
        <f t="shared" si="108"/>
        <v>29</v>
      </c>
      <c r="D6934" s="1">
        <v>42199</v>
      </c>
      <c r="E6934" s="1">
        <v>42203</v>
      </c>
      <c r="F6934" t="s">
        <v>46</v>
      </c>
      <c r="G6934" t="s">
        <v>3873</v>
      </c>
      <c r="H6934" t="s">
        <v>3874</v>
      </c>
      <c r="I6934" t="s">
        <v>22</v>
      </c>
      <c r="J6934" t="s">
        <v>23</v>
      </c>
      <c r="K6934" t="s">
        <v>142</v>
      </c>
      <c r="L6934" t="s">
        <v>143</v>
      </c>
      <c r="M6934">
        <v>19140</v>
      </c>
      <c r="N6934" t="s">
        <v>144</v>
      </c>
      <c r="O6934" t="s">
        <v>8138</v>
      </c>
      <c r="P6934" t="s">
        <v>67</v>
      </c>
      <c r="Q6934" t="s">
        <v>68</v>
      </c>
      <c r="R6934" t="s">
        <v>8139</v>
      </c>
      <c r="S6934">
        <v>23.988</v>
      </c>
      <c r="T6934" s="3"/>
    </row>
    <row r="6935" spans="1:20" x14ac:dyDescent="0.3">
      <c r="A6935">
        <v>6934</v>
      </c>
      <c r="B6935" t="s">
        <v>9186</v>
      </c>
      <c r="C6935">
        <f t="shared" si="108"/>
        <v>29</v>
      </c>
      <c r="D6935" s="1">
        <v>42199</v>
      </c>
      <c r="E6935" s="1">
        <v>42203</v>
      </c>
      <c r="F6935" t="s">
        <v>46</v>
      </c>
      <c r="G6935" t="s">
        <v>3873</v>
      </c>
      <c r="H6935" t="s">
        <v>3874</v>
      </c>
      <c r="I6935" t="s">
        <v>22</v>
      </c>
      <c r="J6935" t="s">
        <v>23</v>
      </c>
      <c r="K6935" t="s">
        <v>142</v>
      </c>
      <c r="L6935" t="s">
        <v>143</v>
      </c>
      <c r="M6935">
        <v>19140</v>
      </c>
      <c r="N6935" t="s">
        <v>144</v>
      </c>
      <c r="O6935" t="s">
        <v>9117</v>
      </c>
      <c r="P6935" t="s">
        <v>28</v>
      </c>
      <c r="Q6935" t="s">
        <v>61</v>
      </c>
      <c r="R6935" t="s">
        <v>9118</v>
      </c>
      <c r="S6935">
        <v>31.984000000000002</v>
      </c>
      <c r="T6935" s="3"/>
    </row>
    <row r="6936" spans="1:20" x14ac:dyDescent="0.3">
      <c r="A6936">
        <v>6935</v>
      </c>
      <c r="B6936" t="s">
        <v>9186</v>
      </c>
      <c r="C6936">
        <f t="shared" si="108"/>
        <v>29</v>
      </c>
      <c r="D6936" s="1">
        <v>42199</v>
      </c>
      <c r="E6936" s="1">
        <v>42203</v>
      </c>
      <c r="F6936" t="s">
        <v>46</v>
      </c>
      <c r="G6936" t="s">
        <v>3873</v>
      </c>
      <c r="H6936" t="s">
        <v>3874</v>
      </c>
      <c r="I6936" t="s">
        <v>22</v>
      </c>
      <c r="J6936" t="s">
        <v>23</v>
      </c>
      <c r="K6936" t="s">
        <v>142</v>
      </c>
      <c r="L6936" t="s">
        <v>143</v>
      </c>
      <c r="M6936">
        <v>19140</v>
      </c>
      <c r="N6936" t="s">
        <v>144</v>
      </c>
      <c r="O6936" t="s">
        <v>4231</v>
      </c>
      <c r="P6936" t="s">
        <v>42</v>
      </c>
      <c r="Q6936" t="s">
        <v>64</v>
      </c>
      <c r="R6936" t="s">
        <v>4232</v>
      </c>
      <c r="S6936">
        <v>41.584000000000003</v>
      </c>
      <c r="T6936" s="3"/>
    </row>
    <row r="6937" spans="1:20" x14ac:dyDescent="0.3">
      <c r="A6937">
        <v>6936</v>
      </c>
      <c r="B6937" t="s">
        <v>9189</v>
      </c>
      <c r="C6937">
        <f t="shared" si="108"/>
        <v>48</v>
      </c>
      <c r="D6937" s="1">
        <v>43434</v>
      </c>
      <c r="E6937" s="1">
        <v>43437</v>
      </c>
      <c r="F6937" t="s">
        <v>19</v>
      </c>
      <c r="G6937" t="s">
        <v>1383</v>
      </c>
      <c r="H6937" t="s">
        <v>1384</v>
      </c>
      <c r="I6937" t="s">
        <v>37</v>
      </c>
      <c r="J6937" t="s">
        <v>23</v>
      </c>
      <c r="K6937" t="s">
        <v>4177</v>
      </c>
      <c r="L6937" t="s">
        <v>100</v>
      </c>
      <c r="M6937">
        <v>79907</v>
      </c>
      <c r="N6937" t="s">
        <v>101</v>
      </c>
      <c r="O6937" t="s">
        <v>440</v>
      </c>
      <c r="P6937" t="s">
        <v>67</v>
      </c>
      <c r="Q6937" t="s">
        <v>157</v>
      </c>
      <c r="R6937" t="s">
        <v>441</v>
      </c>
      <c r="S6937">
        <v>95.975999999999999</v>
      </c>
      <c r="T6937" s="3"/>
    </row>
    <row r="6938" spans="1:20" x14ac:dyDescent="0.3">
      <c r="A6938">
        <v>6937</v>
      </c>
      <c r="B6938" t="s">
        <v>9190</v>
      </c>
      <c r="C6938">
        <f t="shared" si="108"/>
        <v>35</v>
      </c>
      <c r="D6938" s="1">
        <v>42980</v>
      </c>
      <c r="E6938" s="1">
        <v>42982</v>
      </c>
      <c r="F6938" t="s">
        <v>184</v>
      </c>
      <c r="G6938" t="s">
        <v>5741</v>
      </c>
      <c r="H6938" t="s">
        <v>5742</v>
      </c>
      <c r="I6938" t="s">
        <v>98</v>
      </c>
      <c r="J6938" t="s">
        <v>23</v>
      </c>
      <c r="K6938" t="s">
        <v>299</v>
      </c>
      <c r="L6938" t="s">
        <v>207</v>
      </c>
      <c r="M6938">
        <v>60653</v>
      </c>
      <c r="N6938" t="s">
        <v>101</v>
      </c>
      <c r="O6938" t="s">
        <v>9191</v>
      </c>
      <c r="P6938" t="s">
        <v>28</v>
      </c>
      <c r="Q6938" t="s">
        <v>61</v>
      </c>
      <c r="R6938" t="s">
        <v>9192</v>
      </c>
      <c r="S6938">
        <v>84.272000000000006</v>
      </c>
      <c r="T6938" s="3"/>
    </row>
    <row r="6939" spans="1:20" x14ac:dyDescent="0.3">
      <c r="A6939">
        <v>6938</v>
      </c>
      <c r="B6939" t="s">
        <v>9193</v>
      </c>
      <c r="C6939">
        <f t="shared" si="108"/>
        <v>25</v>
      </c>
      <c r="D6939" s="1">
        <v>42170</v>
      </c>
      <c r="E6939" s="1">
        <v>42170</v>
      </c>
      <c r="F6939" t="s">
        <v>1289</v>
      </c>
      <c r="G6939" t="s">
        <v>4366</v>
      </c>
      <c r="H6939" t="s">
        <v>4367</v>
      </c>
      <c r="I6939" t="s">
        <v>22</v>
      </c>
      <c r="J6939" t="s">
        <v>23</v>
      </c>
      <c r="K6939" t="s">
        <v>4177</v>
      </c>
      <c r="L6939" t="s">
        <v>100</v>
      </c>
      <c r="M6939">
        <v>79907</v>
      </c>
      <c r="N6939" t="s">
        <v>101</v>
      </c>
      <c r="O6939" t="s">
        <v>8562</v>
      </c>
      <c r="P6939" t="s">
        <v>42</v>
      </c>
      <c r="Q6939" t="s">
        <v>86</v>
      </c>
      <c r="R6939" t="s">
        <v>8563</v>
      </c>
      <c r="S6939">
        <v>36.543999999999997</v>
      </c>
      <c r="T6939" s="3"/>
    </row>
    <row r="6940" spans="1:20" x14ac:dyDescent="0.3">
      <c r="A6940">
        <v>6939</v>
      </c>
      <c r="B6940" t="s">
        <v>9194</v>
      </c>
      <c r="C6940">
        <f t="shared" si="108"/>
        <v>45</v>
      </c>
      <c r="D6940" s="1">
        <v>43044</v>
      </c>
      <c r="E6940" s="1">
        <v>43048</v>
      </c>
      <c r="F6940" t="s">
        <v>46</v>
      </c>
      <c r="G6940" t="s">
        <v>3491</v>
      </c>
      <c r="H6940" t="s">
        <v>3492</v>
      </c>
      <c r="I6940" t="s">
        <v>22</v>
      </c>
      <c r="J6940" t="s">
        <v>23</v>
      </c>
      <c r="K6940" t="s">
        <v>91</v>
      </c>
      <c r="L6940" t="s">
        <v>92</v>
      </c>
      <c r="M6940">
        <v>98105</v>
      </c>
      <c r="N6940" t="s">
        <v>40</v>
      </c>
      <c r="O6940" t="s">
        <v>9195</v>
      </c>
      <c r="P6940" t="s">
        <v>67</v>
      </c>
      <c r="Q6940" t="s">
        <v>157</v>
      </c>
      <c r="R6940" t="s">
        <v>9196</v>
      </c>
      <c r="S6940">
        <v>479.72</v>
      </c>
      <c r="T6940" s="3"/>
    </row>
    <row r="6941" spans="1:20" x14ac:dyDescent="0.3">
      <c r="A6941">
        <v>6940</v>
      </c>
      <c r="B6941" t="s">
        <v>9197</v>
      </c>
      <c r="C6941">
        <f t="shared" si="108"/>
        <v>26</v>
      </c>
      <c r="D6941" s="1">
        <v>43277</v>
      </c>
      <c r="E6941" s="1">
        <v>43281</v>
      </c>
      <c r="F6941" t="s">
        <v>46</v>
      </c>
      <c r="G6941" t="s">
        <v>5381</v>
      </c>
      <c r="H6941" t="s">
        <v>5382</v>
      </c>
      <c r="I6941" t="s">
        <v>37</v>
      </c>
      <c r="J6941" t="s">
        <v>23</v>
      </c>
      <c r="K6941" t="s">
        <v>262</v>
      </c>
      <c r="L6941" t="s">
        <v>263</v>
      </c>
      <c r="M6941">
        <v>10009</v>
      </c>
      <c r="N6941" t="s">
        <v>144</v>
      </c>
      <c r="O6941" t="s">
        <v>2598</v>
      </c>
      <c r="P6941" t="s">
        <v>42</v>
      </c>
      <c r="Q6941" t="s">
        <v>71</v>
      </c>
      <c r="R6941" t="s">
        <v>2599</v>
      </c>
      <c r="S6941">
        <v>102.36799999999999</v>
      </c>
      <c r="T6941" s="3"/>
    </row>
    <row r="6942" spans="1:20" x14ac:dyDescent="0.3">
      <c r="A6942">
        <v>6941</v>
      </c>
      <c r="B6942" t="s">
        <v>9197</v>
      </c>
      <c r="C6942">
        <f t="shared" si="108"/>
        <v>26</v>
      </c>
      <c r="D6942" s="1">
        <v>43277</v>
      </c>
      <c r="E6942" s="1">
        <v>43281</v>
      </c>
      <c r="F6942" t="s">
        <v>46</v>
      </c>
      <c r="G6942" t="s">
        <v>5381</v>
      </c>
      <c r="H6942" t="s">
        <v>5382</v>
      </c>
      <c r="I6942" t="s">
        <v>37</v>
      </c>
      <c r="J6942" t="s">
        <v>23</v>
      </c>
      <c r="K6942" t="s">
        <v>262</v>
      </c>
      <c r="L6942" t="s">
        <v>263</v>
      </c>
      <c r="M6942">
        <v>10009</v>
      </c>
      <c r="N6942" t="s">
        <v>144</v>
      </c>
      <c r="O6942" t="s">
        <v>2620</v>
      </c>
      <c r="P6942" t="s">
        <v>42</v>
      </c>
      <c r="Q6942" t="s">
        <v>575</v>
      </c>
      <c r="R6942" t="s">
        <v>2621</v>
      </c>
      <c r="S6942">
        <v>28.4</v>
      </c>
      <c r="T6942" s="3"/>
    </row>
    <row r="6943" spans="1:20" x14ac:dyDescent="0.3">
      <c r="A6943">
        <v>6942</v>
      </c>
      <c r="B6943" t="s">
        <v>9197</v>
      </c>
      <c r="C6943">
        <f t="shared" si="108"/>
        <v>26</v>
      </c>
      <c r="D6943" s="1">
        <v>43277</v>
      </c>
      <c r="E6943" s="1">
        <v>43281</v>
      </c>
      <c r="F6943" t="s">
        <v>46</v>
      </c>
      <c r="G6943" t="s">
        <v>5381</v>
      </c>
      <c r="H6943" t="s">
        <v>5382</v>
      </c>
      <c r="I6943" t="s">
        <v>37</v>
      </c>
      <c r="J6943" t="s">
        <v>23</v>
      </c>
      <c r="K6943" t="s">
        <v>262</v>
      </c>
      <c r="L6943" t="s">
        <v>263</v>
      </c>
      <c r="M6943">
        <v>10009</v>
      </c>
      <c r="N6943" t="s">
        <v>144</v>
      </c>
      <c r="O6943" t="s">
        <v>2012</v>
      </c>
      <c r="P6943" t="s">
        <v>42</v>
      </c>
      <c r="Q6943" t="s">
        <v>55</v>
      </c>
      <c r="R6943" t="s">
        <v>2013</v>
      </c>
      <c r="S6943">
        <v>713.88</v>
      </c>
      <c r="T6943" s="3"/>
    </row>
    <row r="6944" spans="1:20" x14ac:dyDescent="0.3">
      <c r="A6944">
        <v>6943</v>
      </c>
      <c r="B6944" t="s">
        <v>9197</v>
      </c>
      <c r="C6944">
        <f t="shared" si="108"/>
        <v>26</v>
      </c>
      <c r="D6944" s="1">
        <v>43277</v>
      </c>
      <c r="E6944" s="1">
        <v>43281</v>
      </c>
      <c r="F6944" t="s">
        <v>46</v>
      </c>
      <c r="G6944" t="s">
        <v>5381</v>
      </c>
      <c r="H6944" t="s">
        <v>5382</v>
      </c>
      <c r="I6944" t="s">
        <v>37</v>
      </c>
      <c r="J6944" t="s">
        <v>23</v>
      </c>
      <c r="K6944" t="s">
        <v>262</v>
      </c>
      <c r="L6944" t="s">
        <v>263</v>
      </c>
      <c r="M6944">
        <v>10009</v>
      </c>
      <c r="N6944" t="s">
        <v>144</v>
      </c>
      <c r="O6944" t="s">
        <v>5185</v>
      </c>
      <c r="P6944" t="s">
        <v>42</v>
      </c>
      <c r="Q6944" t="s">
        <v>86</v>
      </c>
      <c r="R6944" t="s">
        <v>5186</v>
      </c>
      <c r="S6944">
        <v>68.52</v>
      </c>
      <c r="T6944" s="3"/>
    </row>
    <row r="6945" spans="1:20" x14ac:dyDescent="0.3">
      <c r="A6945">
        <v>6944</v>
      </c>
      <c r="B6945" t="s">
        <v>9198</v>
      </c>
      <c r="C6945">
        <f t="shared" si="108"/>
        <v>31</v>
      </c>
      <c r="D6945" s="1">
        <v>42576</v>
      </c>
      <c r="E6945" s="1">
        <v>42581</v>
      </c>
      <c r="F6945" t="s">
        <v>46</v>
      </c>
      <c r="G6945" t="s">
        <v>6696</v>
      </c>
      <c r="H6945" t="s">
        <v>6697</v>
      </c>
      <c r="I6945" t="s">
        <v>22</v>
      </c>
      <c r="J6945" t="s">
        <v>23</v>
      </c>
      <c r="K6945" t="s">
        <v>38</v>
      </c>
      <c r="L6945" t="s">
        <v>39</v>
      </c>
      <c r="M6945">
        <v>90032</v>
      </c>
      <c r="N6945" t="s">
        <v>40</v>
      </c>
      <c r="O6945" t="s">
        <v>9199</v>
      </c>
      <c r="P6945" t="s">
        <v>67</v>
      </c>
      <c r="Q6945" t="s">
        <v>68</v>
      </c>
      <c r="R6945" t="s">
        <v>9200</v>
      </c>
      <c r="S6945">
        <v>623.96</v>
      </c>
      <c r="T6945" s="3"/>
    </row>
    <row r="6946" spans="1:20" x14ac:dyDescent="0.3">
      <c r="A6946">
        <v>6945</v>
      </c>
      <c r="B6946" t="s">
        <v>9201</v>
      </c>
      <c r="C6946">
        <f t="shared" si="108"/>
        <v>39</v>
      </c>
      <c r="D6946" s="1">
        <v>42270</v>
      </c>
      <c r="E6946" s="1">
        <v>42274</v>
      </c>
      <c r="F6946" t="s">
        <v>46</v>
      </c>
      <c r="G6946" t="s">
        <v>8292</v>
      </c>
      <c r="H6946" t="s">
        <v>8293</v>
      </c>
      <c r="I6946" t="s">
        <v>37</v>
      </c>
      <c r="J6946" t="s">
        <v>23</v>
      </c>
      <c r="K6946" t="s">
        <v>603</v>
      </c>
      <c r="L6946" t="s">
        <v>241</v>
      </c>
      <c r="M6946">
        <v>19711</v>
      </c>
      <c r="N6946" t="s">
        <v>144</v>
      </c>
      <c r="O6946" t="s">
        <v>3901</v>
      </c>
      <c r="P6946" t="s">
        <v>42</v>
      </c>
      <c r="Q6946" t="s">
        <v>71</v>
      </c>
      <c r="R6946" t="s">
        <v>3902</v>
      </c>
      <c r="S6946">
        <v>11.12</v>
      </c>
      <c r="T6946" s="3"/>
    </row>
    <row r="6947" spans="1:20" x14ac:dyDescent="0.3">
      <c r="A6947">
        <v>6946</v>
      </c>
      <c r="B6947" t="s">
        <v>9202</v>
      </c>
      <c r="C6947">
        <f t="shared" si="108"/>
        <v>39</v>
      </c>
      <c r="D6947" s="1">
        <v>43008</v>
      </c>
      <c r="E6947" s="1">
        <v>43012</v>
      </c>
      <c r="F6947" t="s">
        <v>46</v>
      </c>
      <c r="G6947" t="s">
        <v>3472</v>
      </c>
      <c r="H6947" t="s">
        <v>3473</v>
      </c>
      <c r="I6947" t="s">
        <v>22</v>
      </c>
      <c r="J6947" t="s">
        <v>23</v>
      </c>
      <c r="K6947" t="s">
        <v>262</v>
      </c>
      <c r="L6947" t="s">
        <v>263</v>
      </c>
      <c r="M6947">
        <v>10011</v>
      </c>
      <c r="N6947" t="s">
        <v>144</v>
      </c>
      <c r="O6947" t="s">
        <v>4888</v>
      </c>
      <c r="P6947" t="s">
        <v>28</v>
      </c>
      <c r="Q6947" t="s">
        <v>29</v>
      </c>
      <c r="R6947" t="s">
        <v>4889</v>
      </c>
      <c r="S6947">
        <v>523.91999999999996</v>
      </c>
      <c r="T6947" s="3"/>
    </row>
    <row r="6948" spans="1:20" x14ac:dyDescent="0.3">
      <c r="A6948">
        <v>6947</v>
      </c>
      <c r="B6948" t="s">
        <v>9203</v>
      </c>
      <c r="C6948">
        <f t="shared" si="108"/>
        <v>46</v>
      </c>
      <c r="D6948" s="1">
        <v>42683</v>
      </c>
      <c r="E6948" s="1">
        <v>42687</v>
      </c>
      <c r="F6948" t="s">
        <v>46</v>
      </c>
      <c r="G6948" t="s">
        <v>2251</v>
      </c>
      <c r="H6948" t="s">
        <v>2252</v>
      </c>
      <c r="I6948" t="s">
        <v>98</v>
      </c>
      <c r="J6948" t="s">
        <v>23</v>
      </c>
      <c r="K6948" t="s">
        <v>563</v>
      </c>
      <c r="L6948" t="s">
        <v>39</v>
      </c>
      <c r="M6948">
        <v>95661</v>
      </c>
      <c r="N6948" t="s">
        <v>40</v>
      </c>
      <c r="O6948" t="s">
        <v>1228</v>
      </c>
      <c r="P6948" t="s">
        <v>42</v>
      </c>
      <c r="Q6948" t="s">
        <v>265</v>
      </c>
      <c r="R6948" t="s">
        <v>1229</v>
      </c>
      <c r="S6948">
        <v>2.48</v>
      </c>
      <c r="T6948" s="3"/>
    </row>
    <row r="6949" spans="1:20" x14ac:dyDescent="0.3">
      <c r="A6949">
        <v>6948</v>
      </c>
      <c r="B6949" t="s">
        <v>9204</v>
      </c>
      <c r="C6949">
        <f t="shared" si="108"/>
        <v>18</v>
      </c>
      <c r="D6949" s="1">
        <v>42485</v>
      </c>
      <c r="E6949" s="1">
        <v>42489</v>
      </c>
      <c r="F6949" t="s">
        <v>46</v>
      </c>
      <c r="G6949" t="s">
        <v>1975</v>
      </c>
      <c r="H6949" t="s">
        <v>1976</v>
      </c>
      <c r="I6949" t="s">
        <v>22</v>
      </c>
      <c r="J6949" t="s">
        <v>23</v>
      </c>
      <c r="K6949" t="s">
        <v>452</v>
      </c>
      <c r="L6949" t="s">
        <v>207</v>
      </c>
      <c r="M6949">
        <v>60505</v>
      </c>
      <c r="N6949" t="s">
        <v>101</v>
      </c>
      <c r="O6949" t="s">
        <v>3693</v>
      </c>
      <c r="P6949" t="s">
        <v>42</v>
      </c>
      <c r="Q6949" t="s">
        <v>55</v>
      </c>
      <c r="R6949" t="s">
        <v>3694</v>
      </c>
      <c r="S6949">
        <v>221.024</v>
      </c>
      <c r="T6949" s="3"/>
    </row>
    <row r="6950" spans="1:20" x14ac:dyDescent="0.3">
      <c r="A6950">
        <v>6949</v>
      </c>
      <c r="B6950" t="s">
        <v>9204</v>
      </c>
      <c r="C6950">
        <f t="shared" si="108"/>
        <v>18</v>
      </c>
      <c r="D6950" s="1">
        <v>42485</v>
      </c>
      <c r="E6950" s="1">
        <v>42489</v>
      </c>
      <c r="F6950" t="s">
        <v>46</v>
      </c>
      <c r="G6950" t="s">
        <v>1975</v>
      </c>
      <c r="H6950" t="s">
        <v>1976</v>
      </c>
      <c r="I6950" t="s">
        <v>22</v>
      </c>
      <c r="J6950" t="s">
        <v>23</v>
      </c>
      <c r="K6950" t="s">
        <v>452</v>
      </c>
      <c r="L6950" t="s">
        <v>207</v>
      </c>
      <c r="M6950">
        <v>60505</v>
      </c>
      <c r="N6950" t="s">
        <v>101</v>
      </c>
      <c r="O6950" t="s">
        <v>6599</v>
      </c>
      <c r="P6950" t="s">
        <v>28</v>
      </c>
      <c r="Q6950" t="s">
        <v>32</v>
      </c>
      <c r="R6950" t="s">
        <v>6600</v>
      </c>
      <c r="S6950">
        <v>128.05799999999999</v>
      </c>
      <c r="T6950" s="3"/>
    </row>
    <row r="6951" spans="1:20" x14ac:dyDescent="0.3">
      <c r="A6951">
        <v>6950</v>
      </c>
      <c r="B6951" t="s">
        <v>9205</v>
      </c>
      <c r="C6951">
        <f t="shared" si="108"/>
        <v>47</v>
      </c>
      <c r="D6951" s="1">
        <v>43423</v>
      </c>
      <c r="E6951" s="1">
        <v>43423</v>
      </c>
      <c r="F6951" t="s">
        <v>1289</v>
      </c>
      <c r="G6951" t="s">
        <v>3344</v>
      </c>
      <c r="H6951" t="s">
        <v>3345</v>
      </c>
      <c r="I6951" t="s">
        <v>98</v>
      </c>
      <c r="J6951" t="s">
        <v>23</v>
      </c>
      <c r="K6951" t="s">
        <v>262</v>
      </c>
      <c r="L6951" t="s">
        <v>263</v>
      </c>
      <c r="M6951">
        <v>10011</v>
      </c>
      <c r="N6951" t="s">
        <v>144</v>
      </c>
      <c r="O6951" t="s">
        <v>4498</v>
      </c>
      <c r="P6951" t="s">
        <v>42</v>
      </c>
      <c r="Q6951" t="s">
        <v>71</v>
      </c>
      <c r="R6951" t="s">
        <v>4499</v>
      </c>
      <c r="S6951">
        <v>58.408000000000001</v>
      </c>
      <c r="T6951" s="3"/>
    </row>
    <row r="6952" spans="1:20" x14ac:dyDescent="0.3">
      <c r="A6952">
        <v>6951</v>
      </c>
      <c r="B6952" t="s">
        <v>9205</v>
      </c>
      <c r="C6952">
        <f t="shared" si="108"/>
        <v>47</v>
      </c>
      <c r="D6952" s="1">
        <v>43423</v>
      </c>
      <c r="E6952" s="1">
        <v>43423</v>
      </c>
      <c r="F6952" t="s">
        <v>1289</v>
      </c>
      <c r="G6952" t="s">
        <v>3344</v>
      </c>
      <c r="H6952" t="s">
        <v>3345</v>
      </c>
      <c r="I6952" t="s">
        <v>98</v>
      </c>
      <c r="J6952" t="s">
        <v>23</v>
      </c>
      <c r="K6952" t="s">
        <v>262</v>
      </c>
      <c r="L6952" t="s">
        <v>263</v>
      </c>
      <c r="M6952">
        <v>10011</v>
      </c>
      <c r="N6952" t="s">
        <v>144</v>
      </c>
      <c r="O6952" t="s">
        <v>3811</v>
      </c>
      <c r="P6952" t="s">
        <v>28</v>
      </c>
      <c r="Q6952" t="s">
        <v>52</v>
      </c>
      <c r="R6952" t="s">
        <v>3812</v>
      </c>
      <c r="S6952">
        <v>79.974000000000004</v>
      </c>
      <c r="T6952" s="3"/>
    </row>
    <row r="6953" spans="1:20" x14ac:dyDescent="0.3">
      <c r="A6953">
        <v>6952</v>
      </c>
      <c r="B6953" t="s">
        <v>9206</v>
      </c>
      <c r="C6953">
        <f t="shared" si="108"/>
        <v>48</v>
      </c>
      <c r="D6953" s="1">
        <v>42694</v>
      </c>
      <c r="E6953" s="1">
        <v>42698</v>
      </c>
      <c r="F6953" t="s">
        <v>46</v>
      </c>
      <c r="G6953" t="s">
        <v>1176</v>
      </c>
      <c r="H6953" t="s">
        <v>1177</v>
      </c>
      <c r="I6953" t="s">
        <v>37</v>
      </c>
      <c r="J6953" t="s">
        <v>23</v>
      </c>
      <c r="K6953" t="s">
        <v>813</v>
      </c>
      <c r="L6953" t="s">
        <v>100</v>
      </c>
      <c r="M6953">
        <v>75217</v>
      </c>
      <c r="N6953" t="s">
        <v>101</v>
      </c>
      <c r="O6953" t="s">
        <v>9207</v>
      </c>
      <c r="P6953" t="s">
        <v>67</v>
      </c>
      <c r="Q6953" t="s">
        <v>680</v>
      </c>
      <c r="R6953" t="s">
        <v>9208</v>
      </c>
      <c r="S6953">
        <v>479.988</v>
      </c>
      <c r="T6953" s="3"/>
    </row>
    <row r="6954" spans="1:20" x14ac:dyDescent="0.3">
      <c r="A6954">
        <v>6953</v>
      </c>
      <c r="B6954" t="s">
        <v>9209</v>
      </c>
      <c r="C6954">
        <f t="shared" si="108"/>
        <v>41</v>
      </c>
      <c r="D6954" s="1">
        <v>42645</v>
      </c>
      <c r="E6954" s="1">
        <v>42646</v>
      </c>
      <c r="F6954" t="s">
        <v>184</v>
      </c>
      <c r="G6954" t="s">
        <v>319</v>
      </c>
      <c r="H6954" t="s">
        <v>320</v>
      </c>
      <c r="I6954" t="s">
        <v>22</v>
      </c>
      <c r="J6954" t="s">
        <v>23</v>
      </c>
      <c r="K6954" t="s">
        <v>38</v>
      </c>
      <c r="L6954" t="s">
        <v>39</v>
      </c>
      <c r="M6954">
        <v>90008</v>
      </c>
      <c r="N6954" t="s">
        <v>40</v>
      </c>
      <c r="O6954" t="s">
        <v>4742</v>
      </c>
      <c r="P6954" t="s">
        <v>42</v>
      </c>
      <c r="Q6954" t="s">
        <v>71</v>
      </c>
      <c r="R6954" t="s">
        <v>4743</v>
      </c>
      <c r="S6954">
        <v>11.808</v>
      </c>
      <c r="T6954" s="3"/>
    </row>
    <row r="6955" spans="1:20" x14ac:dyDescent="0.3">
      <c r="A6955">
        <v>6954</v>
      </c>
      <c r="B6955" t="s">
        <v>9209</v>
      </c>
      <c r="C6955">
        <f t="shared" si="108"/>
        <v>41</v>
      </c>
      <c r="D6955" s="1">
        <v>42645</v>
      </c>
      <c r="E6955" s="1">
        <v>42646</v>
      </c>
      <c r="F6955" t="s">
        <v>184</v>
      </c>
      <c r="G6955" t="s">
        <v>319</v>
      </c>
      <c r="H6955" t="s">
        <v>320</v>
      </c>
      <c r="I6955" t="s">
        <v>22</v>
      </c>
      <c r="J6955" t="s">
        <v>23</v>
      </c>
      <c r="K6955" t="s">
        <v>38</v>
      </c>
      <c r="L6955" t="s">
        <v>39</v>
      </c>
      <c r="M6955">
        <v>90008</v>
      </c>
      <c r="N6955" t="s">
        <v>40</v>
      </c>
      <c r="O6955" t="s">
        <v>7012</v>
      </c>
      <c r="P6955" t="s">
        <v>42</v>
      </c>
      <c r="Q6955" t="s">
        <v>71</v>
      </c>
      <c r="R6955" t="s">
        <v>7013</v>
      </c>
      <c r="S6955">
        <v>53.567999999999998</v>
      </c>
      <c r="T6955" s="3"/>
    </row>
    <row r="6956" spans="1:20" x14ac:dyDescent="0.3">
      <c r="A6956">
        <v>6955</v>
      </c>
      <c r="B6956" t="s">
        <v>9209</v>
      </c>
      <c r="C6956">
        <f t="shared" si="108"/>
        <v>41</v>
      </c>
      <c r="D6956" s="1">
        <v>42645</v>
      </c>
      <c r="E6956" s="1">
        <v>42646</v>
      </c>
      <c r="F6956" t="s">
        <v>184</v>
      </c>
      <c r="G6956" t="s">
        <v>319</v>
      </c>
      <c r="H6956" t="s">
        <v>320</v>
      </c>
      <c r="I6956" t="s">
        <v>22</v>
      </c>
      <c r="J6956" t="s">
        <v>23</v>
      </c>
      <c r="K6956" t="s">
        <v>38</v>
      </c>
      <c r="L6956" t="s">
        <v>39</v>
      </c>
      <c r="M6956">
        <v>90008</v>
      </c>
      <c r="N6956" t="s">
        <v>40</v>
      </c>
      <c r="O6956" t="s">
        <v>5652</v>
      </c>
      <c r="P6956" t="s">
        <v>67</v>
      </c>
      <c r="Q6956" t="s">
        <v>68</v>
      </c>
      <c r="R6956" t="s">
        <v>5653</v>
      </c>
      <c r="S6956">
        <v>503.96</v>
      </c>
      <c r="T6956" s="3"/>
    </row>
    <row r="6957" spans="1:20" x14ac:dyDescent="0.3">
      <c r="A6957">
        <v>6956</v>
      </c>
      <c r="B6957" t="s">
        <v>9210</v>
      </c>
      <c r="C6957">
        <f t="shared" si="108"/>
        <v>18</v>
      </c>
      <c r="D6957" s="1">
        <v>42485</v>
      </c>
      <c r="E6957" s="1">
        <v>42492</v>
      </c>
      <c r="F6957" t="s">
        <v>46</v>
      </c>
      <c r="G6957" t="s">
        <v>2682</v>
      </c>
      <c r="H6957" t="s">
        <v>2683</v>
      </c>
      <c r="I6957" t="s">
        <v>37</v>
      </c>
      <c r="J6957" t="s">
        <v>23</v>
      </c>
      <c r="K6957" t="s">
        <v>38</v>
      </c>
      <c r="L6957" t="s">
        <v>39</v>
      </c>
      <c r="M6957">
        <v>90004</v>
      </c>
      <c r="N6957" t="s">
        <v>40</v>
      </c>
      <c r="O6957" t="s">
        <v>2988</v>
      </c>
      <c r="P6957" t="s">
        <v>42</v>
      </c>
      <c r="Q6957" t="s">
        <v>169</v>
      </c>
      <c r="R6957" t="s">
        <v>2989</v>
      </c>
      <c r="S6957">
        <v>21.34</v>
      </c>
      <c r="T6957" s="3"/>
    </row>
    <row r="6958" spans="1:20" x14ac:dyDescent="0.3">
      <c r="A6958">
        <v>6957</v>
      </c>
      <c r="B6958" t="s">
        <v>9211</v>
      </c>
      <c r="C6958">
        <f t="shared" si="108"/>
        <v>28</v>
      </c>
      <c r="D6958" s="1">
        <v>42930</v>
      </c>
      <c r="E6958" s="1">
        <v>42935</v>
      </c>
      <c r="F6958" t="s">
        <v>46</v>
      </c>
      <c r="G6958" t="s">
        <v>9212</v>
      </c>
      <c r="H6958" t="s">
        <v>9213</v>
      </c>
      <c r="I6958" t="s">
        <v>22</v>
      </c>
      <c r="J6958" t="s">
        <v>23</v>
      </c>
      <c r="K6958" t="s">
        <v>493</v>
      </c>
      <c r="L6958" t="s">
        <v>1271</v>
      </c>
      <c r="M6958">
        <v>31907</v>
      </c>
      <c r="N6958" t="s">
        <v>26</v>
      </c>
      <c r="O6958" t="s">
        <v>5520</v>
      </c>
      <c r="P6958" t="s">
        <v>42</v>
      </c>
      <c r="Q6958" t="s">
        <v>71</v>
      </c>
      <c r="R6958" t="s">
        <v>5521</v>
      </c>
      <c r="S6958">
        <v>36.4</v>
      </c>
      <c r="T6958" s="3"/>
    </row>
    <row r="6959" spans="1:20" x14ac:dyDescent="0.3">
      <c r="A6959">
        <v>6958</v>
      </c>
      <c r="B6959" t="s">
        <v>9211</v>
      </c>
      <c r="C6959">
        <f t="shared" si="108"/>
        <v>28</v>
      </c>
      <c r="D6959" s="1">
        <v>42930</v>
      </c>
      <c r="E6959" s="1">
        <v>42935</v>
      </c>
      <c r="F6959" t="s">
        <v>46</v>
      </c>
      <c r="G6959" t="s">
        <v>9212</v>
      </c>
      <c r="H6959" t="s">
        <v>9213</v>
      </c>
      <c r="I6959" t="s">
        <v>22</v>
      </c>
      <c r="J6959" t="s">
        <v>23</v>
      </c>
      <c r="K6959" t="s">
        <v>493</v>
      </c>
      <c r="L6959" t="s">
        <v>1271</v>
      </c>
      <c r="M6959">
        <v>31907</v>
      </c>
      <c r="N6959" t="s">
        <v>26</v>
      </c>
      <c r="O6959" t="s">
        <v>166</v>
      </c>
      <c r="P6959" t="s">
        <v>28</v>
      </c>
      <c r="Q6959" t="s">
        <v>61</v>
      </c>
      <c r="R6959" t="s">
        <v>167</v>
      </c>
      <c r="S6959">
        <v>51.75</v>
      </c>
      <c r="T6959" s="3"/>
    </row>
    <row r="6960" spans="1:20" x14ac:dyDescent="0.3">
      <c r="A6960">
        <v>6959</v>
      </c>
      <c r="B6960" t="s">
        <v>9214</v>
      </c>
      <c r="C6960">
        <f t="shared" si="108"/>
        <v>40</v>
      </c>
      <c r="D6960" s="1">
        <v>42640</v>
      </c>
      <c r="E6960" s="1">
        <v>42642</v>
      </c>
      <c r="F6960" t="s">
        <v>19</v>
      </c>
      <c r="G6960" t="s">
        <v>4905</v>
      </c>
      <c r="H6960" t="s">
        <v>4906</v>
      </c>
      <c r="I6960" t="s">
        <v>98</v>
      </c>
      <c r="J6960" t="s">
        <v>23</v>
      </c>
      <c r="K6960" t="s">
        <v>123</v>
      </c>
      <c r="L6960" t="s">
        <v>39</v>
      </c>
      <c r="M6960">
        <v>94110</v>
      </c>
      <c r="N6960" t="s">
        <v>40</v>
      </c>
      <c r="O6960" t="s">
        <v>757</v>
      </c>
      <c r="P6960" t="s">
        <v>42</v>
      </c>
      <c r="Q6960" t="s">
        <v>55</v>
      </c>
      <c r="R6960" t="s">
        <v>758</v>
      </c>
      <c r="S6960">
        <v>15.51</v>
      </c>
      <c r="T6960" s="3"/>
    </row>
    <row r="6961" spans="1:20" x14ac:dyDescent="0.3">
      <c r="A6961">
        <v>6960</v>
      </c>
      <c r="B6961" t="s">
        <v>9214</v>
      </c>
      <c r="C6961">
        <f t="shared" si="108"/>
        <v>40</v>
      </c>
      <c r="D6961" s="1">
        <v>42640</v>
      </c>
      <c r="E6961" s="1">
        <v>42642</v>
      </c>
      <c r="F6961" t="s">
        <v>19</v>
      </c>
      <c r="G6961" t="s">
        <v>4905</v>
      </c>
      <c r="H6961" t="s">
        <v>4906</v>
      </c>
      <c r="I6961" t="s">
        <v>98</v>
      </c>
      <c r="J6961" t="s">
        <v>23</v>
      </c>
      <c r="K6961" t="s">
        <v>123</v>
      </c>
      <c r="L6961" t="s">
        <v>39</v>
      </c>
      <c r="M6961">
        <v>94110</v>
      </c>
      <c r="N6961" t="s">
        <v>40</v>
      </c>
      <c r="O6961" t="s">
        <v>556</v>
      </c>
      <c r="P6961" t="s">
        <v>42</v>
      </c>
      <c r="Q6961" t="s">
        <v>86</v>
      </c>
      <c r="R6961" t="s">
        <v>557</v>
      </c>
      <c r="S6961">
        <v>146.82</v>
      </c>
      <c r="T6961" s="3"/>
    </row>
    <row r="6962" spans="1:20" x14ac:dyDescent="0.3">
      <c r="A6962">
        <v>6961</v>
      </c>
      <c r="B6962" t="s">
        <v>9214</v>
      </c>
      <c r="C6962">
        <f t="shared" si="108"/>
        <v>40</v>
      </c>
      <c r="D6962" s="1">
        <v>42640</v>
      </c>
      <c r="E6962" s="1">
        <v>42642</v>
      </c>
      <c r="F6962" t="s">
        <v>19</v>
      </c>
      <c r="G6962" t="s">
        <v>4905</v>
      </c>
      <c r="H6962" t="s">
        <v>4906</v>
      </c>
      <c r="I6962" t="s">
        <v>98</v>
      </c>
      <c r="J6962" t="s">
        <v>23</v>
      </c>
      <c r="K6962" t="s">
        <v>123</v>
      </c>
      <c r="L6962" t="s">
        <v>39</v>
      </c>
      <c r="M6962">
        <v>94110</v>
      </c>
      <c r="N6962" t="s">
        <v>40</v>
      </c>
      <c r="O6962" t="s">
        <v>1899</v>
      </c>
      <c r="P6962" t="s">
        <v>42</v>
      </c>
      <c r="Q6962" t="s">
        <v>86</v>
      </c>
      <c r="R6962" t="s">
        <v>1900</v>
      </c>
      <c r="S6962">
        <v>12.96</v>
      </c>
      <c r="T6962" s="3"/>
    </row>
    <row r="6963" spans="1:20" x14ac:dyDescent="0.3">
      <c r="A6963">
        <v>6962</v>
      </c>
      <c r="B6963" t="s">
        <v>9215</v>
      </c>
      <c r="C6963">
        <f t="shared" si="108"/>
        <v>45</v>
      </c>
      <c r="D6963" s="1">
        <v>43414</v>
      </c>
      <c r="E6963" s="1">
        <v>43414</v>
      </c>
      <c r="F6963" t="s">
        <v>1289</v>
      </c>
      <c r="G6963" t="s">
        <v>2914</v>
      </c>
      <c r="H6963" t="s">
        <v>2915</v>
      </c>
      <c r="I6963" t="s">
        <v>98</v>
      </c>
      <c r="J6963" t="s">
        <v>23</v>
      </c>
      <c r="K6963" t="s">
        <v>2858</v>
      </c>
      <c r="L6963" t="s">
        <v>39</v>
      </c>
      <c r="M6963">
        <v>92503</v>
      </c>
      <c r="N6963" t="s">
        <v>40</v>
      </c>
      <c r="O6963" t="s">
        <v>4067</v>
      </c>
      <c r="P6963" t="s">
        <v>42</v>
      </c>
      <c r="Q6963" t="s">
        <v>64</v>
      </c>
      <c r="R6963" t="s">
        <v>4068</v>
      </c>
      <c r="S6963">
        <v>7.8</v>
      </c>
      <c r="T6963" s="3"/>
    </row>
    <row r="6964" spans="1:20" x14ac:dyDescent="0.3">
      <c r="A6964">
        <v>6963</v>
      </c>
      <c r="B6964" t="s">
        <v>9216</v>
      </c>
      <c r="C6964">
        <f t="shared" si="108"/>
        <v>29</v>
      </c>
      <c r="D6964" s="1">
        <v>42932</v>
      </c>
      <c r="E6964" s="1">
        <v>42936</v>
      </c>
      <c r="F6964" t="s">
        <v>19</v>
      </c>
      <c r="G6964" t="s">
        <v>578</v>
      </c>
      <c r="H6964" t="s">
        <v>579</v>
      </c>
      <c r="I6964" t="s">
        <v>37</v>
      </c>
      <c r="J6964" t="s">
        <v>23</v>
      </c>
      <c r="K6964" t="s">
        <v>378</v>
      </c>
      <c r="L6964" t="s">
        <v>379</v>
      </c>
      <c r="M6964">
        <v>29203</v>
      </c>
      <c r="N6964" t="s">
        <v>26</v>
      </c>
      <c r="O6964" t="s">
        <v>168</v>
      </c>
      <c r="P6964" t="s">
        <v>42</v>
      </c>
      <c r="Q6964" t="s">
        <v>169</v>
      </c>
      <c r="R6964" t="s">
        <v>170</v>
      </c>
      <c r="S6964">
        <v>10.199999999999999</v>
      </c>
      <c r="T6964" s="3"/>
    </row>
    <row r="6965" spans="1:20" x14ac:dyDescent="0.3">
      <c r="A6965">
        <v>6964</v>
      </c>
      <c r="B6965" t="s">
        <v>9216</v>
      </c>
      <c r="C6965">
        <f t="shared" si="108"/>
        <v>29</v>
      </c>
      <c r="D6965" s="1">
        <v>42932</v>
      </c>
      <c r="E6965" s="1">
        <v>42936</v>
      </c>
      <c r="F6965" t="s">
        <v>19</v>
      </c>
      <c r="G6965" t="s">
        <v>578</v>
      </c>
      <c r="H6965" t="s">
        <v>579</v>
      </c>
      <c r="I6965" t="s">
        <v>37</v>
      </c>
      <c r="J6965" t="s">
        <v>23</v>
      </c>
      <c r="K6965" t="s">
        <v>378</v>
      </c>
      <c r="L6965" t="s">
        <v>379</v>
      </c>
      <c r="M6965">
        <v>29203</v>
      </c>
      <c r="N6965" t="s">
        <v>26</v>
      </c>
      <c r="O6965" t="s">
        <v>6113</v>
      </c>
      <c r="P6965" t="s">
        <v>42</v>
      </c>
      <c r="Q6965" t="s">
        <v>64</v>
      </c>
      <c r="R6965" t="s">
        <v>6114</v>
      </c>
      <c r="S6965">
        <v>22.32</v>
      </c>
      <c r="T6965" s="3"/>
    </row>
    <row r="6966" spans="1:20" x14ac:dyDescent="0.3">
      <c r="A6966">
        <v>6965</v>
      </c>
      <c r="B6966" t="s">
        <v>9216</v>
      </c>
      <c r="C6966">
        <f t="shared" si="108"/>
        <v>29</v>
      </c>
      <c r="D6966" s="1">
        <v>42932</v>
      </c>
      <c r="E6966" s="1">
        <v>42936</v>
      </c>
      <c r="F6966" t="s">
        <v>19</v>
      </c>
      <c r="G6966" t="s">
        <v>578</v>
      </c>
      <c r="H6966" t="s">
        <v>579</v>
      </c>
      <c r="I6966" t="s">
        <v>37</v>
      </c>
      <c r="J6966" t="s">
        <v>23</v>
      </c>
      <c r="K6966" t="s">
        <v>378</v>
      </c>
      <c r="L6966" t="s">
        <v>379</v>
      </c>
      <c r="M6966">
        <v>29203</v>
      </c>
      <c r="N6966" t="s">
        <v>26</v>
      </c>
      <c r="O6966" t="s">
        <v>2107</v>
      </c>
      <c r="P6966" t="s">
        <v>42</v>
      </c>
      <c r="Q6966" t="s">
        <v>71</v>
      </c>
      <c r="R6966" t="s">
        <v>2108</v>
      </c>
      <c r="S6966">
        <v>24.1</v>
      </c>
      <c r="T6966" s="3"/>
    </row>
    <row r="6967" spans="1:20" x14ac:dyDescent="0.3">
      <c r="A6967">
        <v>6966</v>
      </c>
      <c r="B6967" t="s">
        <v>9216</v>
      </c>
      <c r="C6967">
        <f t="shared" si="108"/>
        <v>29</v>
      </c>
      <c r="D6967" s="1">
        <v>42932</v>
      </c>
      <c r="E6967" s="1">
        <v>42936</v>
      </c>
      <c r="F6967" t="s">
        <v>19</v>
      </c>
      <c r="G6967" t="s">
        <v>578</v>
      </c>
      <c r="H6967" t="s">
        <v>579</v>
      </c>
      <c r="I6967" t="s">
        <v>37</v>
      </c>
      <c r="J6967" t="s">
        <v>23</v>
      </c>
      <c r="K6967" t="s">
        <v>378</v>
      </c>
      <c r="L6967" t="s">
        <v>379</v>
      </c>
      <c r="M6967">
        <v>29203</v>
      </c>
      <c r="N6967" t="s">
        <v>26</v>
      </c>
      <c r="O6967" t="s">
        <v>5335</v>
      </c>
      <c r="P6967" t="s">
        <v>67</v>
      </c>
      <c r="Q6967" t="s">
        <v>157</v>
      </c>
      <c r="R6967" t="s">
        <v>5336</v>
      </c>
      <c r="S6967">
        <v>75.98</v>
      </c>
      <c r="T6967" s="3"/>
    </row>
    <row r="6968" spans="1:20" x14ac:dyDescent="0.3">
      <c r="A6968">
        <v>6967</v>
      </c>
      <c r="B6968" t="s">
        <v>9216</v>
      </c>
      <c r="C6968">
        <f t="shared" si="108"/>
        <v>29</v>
      </c>
      <c r="D6968" s="1">
        <v>42932</v>
      </c>
      <c r="E6968" s="1">
        <v>42936</v>
      </c>
      <c r="F6968" t="s">
        <v>19</v>
      </c>
      <c r="G6968" t="s">
        <v>578</v>
      </c>
      <c r="H6968" t="s">
        <v>579</v>
      </c>
      <c r="I6968" t="s">
        <v>37</v>
      </c>
      <c r="J6968" t="s">
        <v>23</v>
      </c>
      <c r="K6968" t="s">
        <v>378</v>
      </c>
      <c r="L6968" t="s">
        <v>379</v>
      </c>
      <c r="M6968">
        <v>29203</v>
      </c>
      <c r="N6968" t="s">
        <v>26</v>
      </c>
      <c r="O6968" t="s">
        <v>1967</v>
      </c>
      <c r="P6968" t="s">
        <v>42</v>
      </c>
      <c r="Q6968" t="s">
        <v>71</v>
      </c>
      <c r="R6968" t="s">
        <v>1968</v>
      </c>
      <c r="S6968">
        <v>6.46</v>
      </c>
      <c r="T6968" s="3"/>
    </row>
    <row r="6969" spans="1:20" x14ac:dyDescent="0.3">
      <c r="A6969">
        <v>6968</v>
      </c>
      <c r="B6969" t="s">
        <v>9216</v>
      </c>
      <c r="C6969">
        <f t="shared" si="108"/>
        <v>29</v>
      </c>
      <c r="D6969" s="1">
        <v>42932</v>
      </c>
      <c r="E6969" s="1">
        <v>42936</v>
      </c>
      <c r="F6969" t="s">
        <v>19</v>
      </c>
      <c r="G6969" t="s">
        <v>578</v>
      </c>
      <c r="H6969" t="s">
        <v>579</v>
      </c>
      <c r="I6969" t="s">
        <v>37</v>
      </c>
      <c r="J6969" t="s">
        <v>23</v>
      </c>
      <c r="K6969" t="s">
        <v>378</v>
      </c>
      <c r="L6969" t="s">
        <v>379</v>
      </c>
      <c r="M6969">
        <v>29203</v>
      </c>
      <c r="N6969" t="s">
        <v>26</v>
      </c>
      <c r="O6969" t="s">
        <v>7068</v>
      </c>
      <c r="P6969" t="s">
        <v>42</v>
      </c>
      <c r="Q6969" t="s">
        <v>86</v>
      </c>
      <c r="R6969" t="s">
        <v>7069</v>
      </c>
      <c r="S6969">
        <v>60.12</v>
      </c>
      <c r="T6969" s="3"/>
    </row>
    <row r="6970" spans="1:20" x14ac:dyDescent="0.3">
      <c r="A6970">
        <v>6969</v>
      </c>
      <c r="B6970" t="s">
        <v>9217</v>
      </c>
      <c r="C6970">
        <f t="shared" si="108"/>
        <v>43</v>
      </c>
      <c r="D6970" s="1">
        <v>42659</v>
      </c>
      <c r="E6970" s="1">
        <v>42663</v>
      </c>
      <c r="F6970" t="s">
        <v>19</v>
      </c>
      <c r="G6970" t="s">
        <v>1478</v>
      </c>
      <c r="H6970" t="s">
        <v>1479</v>
      </c>
      <c r="I6970" t="s">
        <v>37</v>
      </c>
      <c r="J6970" t="s">
        <v>23</v>
      </c>
      <c r="K6970" t="s">
        <v>262</v>
      </c>
      <c r="L6970" t="s">
        <v>263</v>
      </c>
      <c r="M6970">
        <v>10011</v>
      </c>
      <c r="N6970" t="s">
        <v>144</v>
      </c>
      <c r="O6970" t="s">
        <v>3505</v>
      </c>
      <c r="P6970" t="s">
        <v>67</v>
      </c>
      <c r="Q6970" t="s">
        <v>68</v>
      </c>
      <c r="R6970" t="s">
        <v>3506</v>
      </c>
      <c r="S6970">
        <v>824.97</v>
      </c>
      <c r="T6970" s="3"/>
    </row>
    <row r="6971" spans="1:20" x14ac:dyDescent="0.3">
      <c r="A6971">
        <v>6970</v>
      </c>
      <c r="B6971" t="s">
        <v>9218</v>
      </c>
      <c r="C6971">
        <f t="shared" si="108"/>
        <v>2</v>
      </c>
      <c r="D6971" s="1">
        <v>42745</v>
      </c>
      <c r="E6971" s="1">
        <v>42748</v>
      </c>
      <c r="F6971" t="s">
        <v>19</v>
      </c>
      <c r="G6971" t="s">
        <v>6225</v>
      </c>
      <c r="H6971" t="s">
        <v>6226</v>
      </c>
      <c r="I6971" t="s">
        <v>22</v>
      </c>
      <c r="J6971" t="s">
        <v>23</v>
      </c>
      <c r="K6971" t="s">
        <v>8756</v>
      </c>
      <c r="L6971" t="s">
        <v>92</v>
      </c>
      <c r="M6971">
        <v>98632</v>
      </c>
      <c r="N6971" t="s">
        <v>40</v>
      </c>
      <c r="O6971" t="s">
        <v>2046</v>
      </c>
      <c r="P6971" t="s">
        <v>28</v>
      </c>
      <c r="Q6971" t="s">
        <v>61</v>
      </c>
      <c r="R6971" t="s">
        <v>2047</v>
      </c>
      <c r="S6971">
        <v>24.85</v>
      </c>
      <c r="T6971" s="3"/>
    </row>
    <row r="6972" spans="1:20" x14ac:dyDescent="0.3">
      <c r="A6972">
        <v>6971</v>
      </c>
      <c r="B6972" t="s">
        <v>9219</v>
      </c>
      <c r="C6972">
        <f t="shared" si="108"/>
        <v>38</v>
      </c>
      <c r="D6972" s="1">
        <v>43362</v>
      </c>
      <c r="E6972" s="1">
        <v>43368</v>
      </c>
      <c r="F6972" t="s">
        <v>46</v>
      </c>
      <c r="G6972" t="s">
        <v>3832</v>
      </c>
      <c r="H6972" t="s">
        <v>3833</v>
      </c>
      <c r="I6972" t="s">
        <v>22</v>
      </c>
      <c r="J6972" t="s">
        <v>23</v>
      </c>
      <c r="K6972" t="s">
        <v>540</v>
      </c>
      <c r="L6972" t="s">
        <v>306</v>
      </c>
      <c r="M6972">
        <v>85023</v>
      </c>
      <c r="N6972" t="s">
        <v>40</v>
      </c>
      <c r="O6972" t="s">
        <v>6763</v>
      </c>
      <c r="P6972" t="s">
        <v>42</v>
      </c>
      <c r="Q6972" t="s">
        <v>55</v>
      </c>
      <c r="R6972" t="s">
        <v>6764</v>
      </c>
      <c r="S6972">
        <v>12.624000000000001</v>
      </c>
      <c r="T6972" s="3"/>
    </row>
    <row r="6973" spans="1:20" x14ac:dyDescent="0.3">
      <c r="A6973">
        <v>6972</v>
      </c>
      <c r="B6973" t="s">
        <v>9219</v>
      </c>
      <c r="C6973">
        <f t="shared" si="108"/>
        <v>38</v>
      </c>
      <c r="D6973" s="1">
        <v>43362</v>
      </c>
      <c r="E6973" s="1">
        <v>43368</v>
      </c>
      <c r="F6973" t="s">
        <v>46</v>
      </c>
      <c r="G6973" t="s">
        <v>3832</v>
      </c>
      <c r="H6973" t="s">
        <v>3833</v>
      </c>
      <c r="I6973" t="s">
        <v>22</v>
      </c>
      <c r="J6973" t="s">
        <v>23</v>
      </c>
      <c r="K6973" t="s">
        <v>540</v>
      </c>
      <c r="L6973" t="s">
        <v>306</v>
      </c>
      <c r="M6973">
        <v>85023</v>
      </c>
      <c r="N6973" t="s">
        <v>40</v>
      </c>
      <c r="O6973" t="s">
        <v>854</v>
      </c>
      <c r="P6973" t="s">
        <v>67</v>
      </c>
      <c r="Q6973" t="s">
        <v>157</v>
      </c>
      <c r="R6973" t="s">
        <v>855</v>
      </c>
      <c r="S6973">
        <v>89.584000000000003</v>
      </c>
      <c r="T6973" s="3"/>
    </row>
    <row r="6974" spans="1:20" x14ac:dyDescent="0.3">
      <c r="A6974">
        <v>6973</v>
      </c>
      <c r="B6974" t="s">
        <v>9219</v>
      </c>
      <c r="C6974">
        <f t="shared" si="108"/>
        <v>38</v>
      </c>
      <c r="D6974" s="1">
        <v>43362</v>
      </c>
      <c r="E6974" s="1">
        <v>43368</v>
      </c>
      <c r="F6974" t="s">
        <v>46</v>
      </c>
      <c r="G6974" t="s">
        <v>3832</v>
      </c>
      <c r="H6974" t="s">
        <v>3833</v>
      </c>
      <c r="I6974" t="s">
        <v>22</v>
      </c>
      <c r="J6974" t="s">
        <v>23</v>
      </c>
      <c r="K6974" t="s">
        <v>540</v>
      </c>
      <c r="L6974" t="s">
        <v>306</v>
      </c>
      <c r="M6974">
        <v>85023</v>
      </c>
      <c r="N6974" t="s">
        <v>40</v>
      </c>
      <c r="O6974" t="s">
        <v>6648</v>
      </c>
      <c r="P6974" t="s">
        <v>67</v>
      </c>
      <c r="Q6974" t="s">
        <v>68</v>
      </c>
      <c r="R6974" t="s">
        <v>6649</v>
      </c>
      <c r="S6974">
        <v>471.92</v>
      </c>
      <c r="T6974" s="3"/>
    </row>
    <row r="6975" spans="1:20" x14ac:dyDescent="0.3">
      <c r="A6975">
        <v>6974</v>
      </c>
      <c r="B6975" t="s">
        <v>9219</v>
      </c>
      <c r="C6975">
        <f t="shared" si="108"/>
        <v>38</v>
      </c>
      <c r="D6975" s="1">
        <v>43362</v>
      </c>
      <c r="E6975" s="1">
        <v>43368</v>
      </c>
      <c r="F6975" t="s">
        <v>46</v>
      </c>
      <c r="G6975" t="s">
        <v>3832</v>
      </c>
      <c r="H6975" t="s">
        <v>3833</v>
      </c>
      <c r="I6975" t="s">
        <v>22</v>
      </c>
      <c r="J6975" t="s">
        <v>23</v>
      </c>
      <c r="K6975" t="s">
        <v>540</v>
      </c>
      <c r="L6975" t="s">
        <v>306</v>
      </c>
      <c r="M6975">
        <v>85023</v>
      </c>
      <c r="N6975" t="s">
        <v>40</v>
      </c>
      <c r="O6975" t="s">
        <v>281</v>
      </c>
      <c r="P6975" t="s">
        <v>42</v>
      </c>
      <c r="Q6975" t="s">
        <v>71</v>
      </c>
      <c r="R6975" t="s">
        <v>282</v>
      </c>
      <c r="S6975">
        <v>18.18</v>
      </c>
      <c r="T6975" s="3"/>
    </row>
    <row r="6976" spans="1:20" x14ac:dyDescent="0.3">
      <c r="A6976">
        <v>6975</v>
      </c>
      <c r="B6976" t="s">
        <v>9220</v>
      </c>
      <c r="C6976">
        <f t="shared" si="108"/>
        <v>37</v>
      </c>
      <c r="D6976" s="1">
        <v>43358</v>
      </c>
      <c r="E6976" s="1">
        <v>43362</v>
      </c>
      <c r="F6976" t="s">
        <v>46</v>
      </c>
      <c r="G6976" t="s">
        <v>1958</v>
      </c>
      <c r="H6976" t="s">
        <v>1959</v>
      </c>
      <c r="I6976" t="s">
        <v>22</v>
      </c>
      <c r="J6976" t="s">
        <v>23</v>
      </c>
      <c r="K6976" t="s">
        <v>180</v>
      </c>
      <c r="L6976" t="s">
        <v>100</v>
      </c>
      <c r="M6976">
        <v>77095</v>
      </c>
      <c r="N6976" t="s">
        <v>101</v>
      </c>
      <c r="O6976" t="s">
        <v>6850</v>
      </c>
      <c r="P6976" t="s">
        <v>42</v>
      </c>
      <c r="Q6976" t="s">
        <v>64</v>
      </c>
      <c r="R6976" t="s">
        <v>6851</v>
      </c>
      <c r="S6976">
        <v>31.744</v>
      </c>
      <c r="T6976" s="3"/>
    </row>
    <row r="6977" spans="1:20" x14ac:dyDescent="0.3">
      <c r="A6977">
        <v>6976</v>
      </c>
      <c r="B6977" t="s">
        <v>9221</v>
      </c>
      <c r="C6977">
        <f t="shared" si="108"/>
        <v>27</v>
      </c>
      <c r="D6977" s="1">
        <v>42549</v>
      </c>
      <c r="E6977" s="1">
        <v>42553</v>
      </c>
      <c r="F6977" t="s">
        <v>46</v>
      </c>
      <c r="G6977" t="s">
        <v>3201</v>
      </c>
      <c r="H6977" t="s">
        <v>3202</v>
      </c>
      <c r="I6977" t="s">
        <v>37</v>
      </c>
      <c r="J6977" t="s">
        <v>23</v>
      </c>
      <c r="K6977" t="s">
        <v>305</v>
      </c>
      <c r="L6977" t="s">
        <v>306</v>
      </c>
      <c r="M6977">
        <v>85234</v>
      </c>
      <c r="N6977" t="s">
        <v>40</v>
      </c>
      <c r="O6977" t="s">
        <v>4567</v>
      </c>
      <c r="P6977" t="s">
        <v>42</v>
      </c>
      <c r="Q6977" t="s">
        <v>43</v>
      </c>
      <c r="R6977" t="s">
        <v>4568</v>
      </c>
      <c r="S6977">
        <v>5.9039999999999999</v>
      </c>
      <c r="T6977" s="3"/>
    </row>
    <row r="6978" spans="1:20" x14ac:dyDescent="0.3">
      <c r="A6978">
        <v>6977</v>
      </c>
      <c r="B6978" t="s">
        <v>9221</v>
      </c>
      <c r="C6978">
        <f t="shared" si="108"/>
        <v>27</v>
      </c>
      <c r="D6978" s="1">
        <v>42549</v>
      </c>
      <c r="E6978" s="1">
        <v>42553</v>
      </c>
      <c r="F6978" t="s">
        <v>46</v>
      </c>
      <c r="G6978" t="s">
        <v>3201</v>
      </c>
      <c r="H6978" t="s">
        <v>3202</v>
      </c>
      <c r="I6978" t="s">
        <v>37</v>
      </c>
      <c r="J6978" t="s">
        <v>23</v>
      </c>
      <c r="K6978" t="s">
        <v>305</v>
      </c>
      <c r="L6978" t="s">
        <v>306</v>
      </c>
      <c r="M6978">
        <v>85234</v>
      </c>
      <c r="N6978" t="s">
        <v>40</v>
      </c>
      <c r="O6978" t="s">
        <v>2435</v>
      </c>
      <c r="P6978" t="s">
        <v>28</v>
      </c>
      <c r="Q6978" t="s">
        <v>61</v>
      </c>
      <c r="R6978" t="s">
        <v>2436</v>
      </c>
      <c r="S6978">
        <v>621.76</v>
      </c>
      <c r="T6978" s="3"/>
    </row>
    <row r="6979" spans="1:20" x14ac:dyDescent="0.3">
      <c r="A6979">
        <v>6978</v>
      </c>
      <c r="B6979" t="s">
        <v>9222</v>
      </c>
      <c r="C6979">
        <f t="shared" ref="C6979:C7042" si="109">WEEKNUM(D6979,1)</f>
        <v>47</v>
      </c>
      <c r="D6979" s="1">
        <v>43064</v>
      </c>
      <c r="E6979" s="1">
        <v>43067</v>
      </c>
      <c r="F6979" t="s">
        <v>184</v>
      </c>
      <c r="G6979" t="s">
        <v>1828</v>
      </c>
      <c r="H6979" t="s">
        <v>1829</v>
      </c>
      <c r="I6979" t="s">
        <v>22</v>
      </c>
      <c r="J6979" t="s">
        <v>23</v>
      </c>
      <c r="K6979" t="s">
        <v>3269</v>
      </c>
      <c r="L6979" t="s">
        <v>1708</v>
      </c>
      <c r="M6979">
        <v>72401</v>
      </c>
      <c r="N6979" t="s">
        <v>26</v>
      </c>
      <c r="O6979" t="s">
        <v>3898</v>
      </c>
      <c r="P6979" t="s">
        <v>67</v>
      </c>
      <c r="Q6979" t="s">
        <v>68</v>
      </c>
      <c r="R6979" t="s">
        <v>3899</v>
      </c>
      <c r="S6979">
        <v>59.98</v>
      </c>
      <c r="T6979" s="3"/>
    </row>
    <row r="6980" spans="1:20" x14ac:dyDescent="0.3">
      <c r="A6980">
        <v>6979</v>
      </c>
      <c r="B6980" t="s">
        <v>9223</v>
      </c>
      <c r="C6980">
        <f t="shared" si="109"/>
        <v>48</v>
      </c>
      <c r="D6980" s="1">
        <v>43429</v>
      </c>
      <c r="E6980" s="1">
        <v>43433</v>
      </c>
      <c r="F6980" t="s">
        <v>19</v>
      </c>
      <c r="G6980" t="s">
        <v>950</v>
      </c>
      <c r="H6980" t="s">
        <v>951</v>
      </c>
      <c r="I6980" t="s">
        <v>22</v>
      </c>
      <c r="J6980" t="s">
        <v>23</v>
      </c>
      <c r="K6980" t="s">
        <v>1737</v>
      </c>
      <c r="L6980" t="s">
        <v>1271</v>
      </c>
      <c r="M6980">
        <v>30318</v>
      </c>
      <c r="N6980" t="s">
        <v>26</v>
      </c>
      <c r="O6980" t="s">
        <v>1435</v>
      </c>
      <c r="P6980" t="s">
        <v>42</v>
      </c>
      <c r="Q6980" t="s">
        <v>86</v>
      </c>
      <c r="R6980" t="s">
        <v>1436</v>
      </c>
      <c r="S6980">
        <v>48.87</v>
      </c>
      <c r="T6980" s="3"/>
    </row>
    <row r="6981" spans="1:20" x14ac:dyDescent="0.3">
      <c r="A6981">
        <v>6980</v>
      </c>
      <c r="B6981" t="s">
        <v>9224</v>
      </c>
      <c r="C6981">
        <f t="shared" si="109"/>
        <v>3</v>
      </c>
      <c r="D6981" s="1">
        <v>43114</v>
      </c>
      <c r="E6981" s="1">
        <v>43119</v>
      </c>
      <c r="F6981" t="s">
        <v>46</v>
      </c>
      <c r="G6981" t="s">
        <v>47</v>
      </c>
      <c r="H6981" t="s">
        <v>48</v>
      </c>
      <c r="I6981" t="s">
        <v>22</v>
      </c>
      <c r="J6981" t="s">
        <v>23</v>
      </c>
      <c r="K6981" t="s">
        <v>38</v>
      </c>
      <c r="L6981" t="s">
        <v>39</v>
      </c>
      <c r="M6981">
        <v>90036</v>
      </c>
      <c r="N6981" t="s">
        <v>40</v>
      </c>
      <c r="O6981" t="s">
        <v>7720</v>
      </c>
      <c r="P6981" t="s">
        <v>42</v>
      </c>
      <c r="Q6981" t="s">
        <v>86</v>
      </c>
      <c r="R6981" t="s">
        <v>7721</v>
      </c>
      <c r="S6981">
        <v>154.9</v>
      </c>
      <c r="T6981" s="3"/>
    </row>
    <row r="6982" spans="1:20" x14ac:dyDescent="0.3">
      <c r="A6982">
        <v>6981</v>
      </c>
      <c r="B6982" t="s">
        <v>9225</v>
      </c>
      <c r="C6982">
        <f t="shared" si="109"/>
        <v>45</v>
      </c>
      <c r="D6982" s="1">
        <v>42315</v>
      </c>
      <c r="E6982" s="1">
        <v>42316</v>
      </c>
      <c r="F6982" t="s">
        <v>184</v>
      </c>
      <c r="G6982" t="s">
        <v>1383</v>
      </c>
      <c r="H6982" t="s">
        <v>1384</v>
      </c>
      <c r="I6982" t="s">
        <v>37</v>
      </c>
      <c r="J6982" t="s">
        <v>23</v>
      </c>
      <c r="K6982" t="s">
        <v>262</v>
      </c>
      <c r="L6982" t="s">
        <v>263</v>
      </c>
      <c r="M6982">
        <v>10024</v>
      </c>
      <c r="N6982" t="s">
        <v>144</v>
      </c>
      <c r="O6982" t="s">
        <v>4318</v>
      </c>
      <c r="P6982" t="s">
        <v>42</v>
      </c>
      <c r="Q6982" t="s">
        <v>265</v>
      </c>
      <c r="R6982" t="s">
        <v>4319</v>
      </c>
      <c r="S6982">
        <v>5.92</v>
      </c>
      <c r="T6982" s="3"/>
    </row>
    <row r="6983" spans="1:20" x14ac:dyDescent="0.3">
      <c r="A6983">
        <v>6982</v>
      </c>
      <c r="B6983" t="s">
        <v>9225</v>
      </c>
      <c r="C6983">
        <f t="shared" si="109"/>
        <v>45</v>
      </c>
      <c r="D6983" s="1">
        <v>42315</v>
      </c>
      <c r="E6983" s="1">
        <v>42316</v>
      </c>
      <c r="F6983" t="s">
        <v>184</v>
      </c>
      <c r="G6983" t="s">
        <v>1383</v>
      </c>
      <c r="H6983" t="s">
        <v>1384</v>
      </c>
      <c r="I6983" t="s">
        <v>37</v>
      </c>
      <c r="J6983" t="s">
        <v>23</v>
      </c>
      <c r="K6983" t="s">
        <v>262</v>
      </c>
      <c r="L6983" t="s">
        <v>263</v>
      </c>
      <c r="M6983">
        <v>10024</v>
      </c>
      <c r="N6983" t="s">
        <v>144</v>
      </c>
      <c r="O6983" t="s">
        <v>7063</v>
      </c>
      <c r="P6983" t="s">
        <v>42</v>
      </c>
      <c r="Q6983" t="s">
        <v>86</v>
      </c>
      <c r="R6983" t="s">
        <v>7064</v>
      </c>
      <c r="S6983">
        <v>30.18</v>
      </c>
      <c r="T6983" s="3"/>
    </row>
    <row r="6984" spans="1:20" x14ac:dyDescent="0.3">
      <c r="A6984">
        <v>6983</v>
      </c>
      <c r="B6984" t="s">
        <v>9226</v>
      </c>
      <c r="C6984">
        <f t="shared" si="109"/>
        <v>35</v>
      </c>
      <c r="D6984" s="1">
        <v>42979</v>
      </c>
      <c r="E6984" s="1">
        <v>42983</v>
      </c>
      <c r="F6984" t="s">
        <v>46</v>
      </c>
      <c r="G6984" t="s">
        <v>2899</v>
      </c>
      <c r="H6984" t="s">
        <v>2900</v>
      </c>
      <c r="I6984" t="s">
        <v>22</v>
      </c>
      <c r="J6984" t="s">
        <v>23</v>
      </c>
      <c r="K6984" t="s">
        <v>878</v>
      </c>
      <c r="L6984" t="s">
        <v>234</v>
      </c>
      <c r="M6984">
        <v>48227</v>
      </c>
      <c r="N6984" t="s">
        <v>101</v>
      </c>
      <c r="O6984" t="s">
        <v>2107</v>
      </c>
      <c r="P6984" t="s">
        <v>42</v>
      </c>
      <c r="Q6984" t="s">
        <v>71</v>
      </c>
      <c r="R6984" t="s">
        <v>2108</v>
      </c>
      <c r="S6984">
        <v>24.1</v>
      </c>
      <c r="T6984" s="3"/>
    </row>
    <row r="6985" spans="1:20" x14ac:dyDescent="0.3">
      <c r="A6985">
        <v>6984</v>
      </c>
      <c r="B6985" t="s">
        <v>9226</v>
      </c>
      <c r="C6985">
        <f t="shared" si="109"/>
        <v>35</v>
      </c>
      <c r="D6985" s="1">
        <v>42979</v>
      </c>
      <c r="E6985" s="1">
        <v>42983</v>
      </c>
      <c r="F6985" t="s">
        <v>46</v>
      </c>
      <c r="G6985" t="s">
        <v>2899</v>
      </c>
      <c r="H6985" t="s">
        <v>2900</v>
      </c>
      <c r="I6985" t="s">
        <v>22</v>
      </c>
      <c r="J6985" t="s">
        <v>23</v>
      </c>
      <c r="K6985" t="s">
        <v>878</v>
      </c>
      <c r="L6985" t="s">
        <v>234</v>
      </c>
      <c r="M6985">
        <v>48227</v>
      </c>
      <c r="N6985" t="s">
        <v>101</v>
      </c>
      <c r="O6985" t="s">
        <v>1572</v>
      </c>
      <c r="P6985" t="s">
        <v>67</v>
      </c>
      <c r="Q6985" t="s">
        <v>68</v>
      </c>
      <c r="R6985" t="s">
        <v>1573</v>
      </c>
      <c r="S6985">
        <v>8.7799999999999994</v>
      </c>
      <c r="T6985" s="3"/>
    </row>
    <row r="6986" spans="1:20" x14ac:dyDescent="0.3">
      <c r="A6986">
        <v>6985</v>
      </c>
      <c r="B6986" t="s">
        <v>9226</v>
      </c>
      <c r="C6986">
        <f t="shared" si="109"/>
        <v>35</v>
      </c>
      <c r="D6986" s="1">
        <v>42979</v>
      </c>
      <c r="E6986" s="1">
        <v>42983</v>
      </c>
      <c r="F6986" t="s">
        <v>46</v>
      </c>
      <c r="G6986" t="s">
        <v>2899</v>
      </c>
      <c r="H6986" t="s">
        <v>2900</v>
      </c>
      <c r="I6986" t="s">
        <v>22</v>
      </c>
      <c r="J6986" t="s">
        <v>23</v>
      </c>
      <c r="K6986" t="s">
        <v>878</v>
      </c>
      <c r="L6986" t="s">
        <v>234</v>
      </c>
      <c r="M6986">
        <v>48227</v>
      </c>
      <c r="N6986" t="s">
        <v>101</v>
      </c>
      <c r="O6986" t="s">
        <v>2133</v>
      </c>
      <c r="P6986" t="s">
        <v>42</v>
      </c>
      <c r="Q6986" t="s">
        <v>74</v>
      </c>
      <c r="R6986" t="s">
        <v>2134</v>
      </c>
      <c r="S6986">
        <v>376.74</v>
      </c>
      <c r="T6986" s="3"/>
    </row>
    <row r="6987" spans="1:20" x14ac:dyDescent="0.3">
      <c r="A6987">
        <v>6986</v>
      </c>
      <c r="B6987" t="s">
        <v>9226</v>
      </c>
      <c r="C6987">
        <f t="shared" si="109"/>
        <v>35</v>
      </c>
      <c r="D6987" s="1">
        <v>42979</v>
      </c>
      <c r="E6987" s="1">
        <v>42983</v>
      </c>
      <c r="F6987" t="s">
        <v>46</v>
      </c>
      <c r="G6987" t="s">
        <v>2899</v>
      </c>
      <c r="H6987" t="s">
        <v>2900</v>
      </c>
      <c r="I6987" t="s">
        <v>22</v>
      </c>
      <c r="J6987" t="s">
        <v>23</v>
      </c>
      <c r="K6987" t="s">
        <v>878</v>
      </c>
      <c r="L6987" t="s">
        <v>234</v>
      </c>
      <c r="M6987">
        <v>48227</v>
      </c>
      <c r="N6987" t="s">
        <v>101</v>
      </c>
      <c r="O6987" t="s">
        <v>3050</v>
      </c>
      <c r="P6987" t="s">
        <v>42</v>
      </c>
      <c r="Q6987" t="s">
        <v>71</v>
      </c>
      <c r="R6987" t="s">
        <v>3051</v>
      </c>
      <c r="S6987">
        <v>29.52</v>
      </c>
      <c r="T6987" s="3"/>
    </row>
    <row r="6988" spans="1:20" x14ac:dyDescent="0.3">
      <c r="A6988">
        <v>6987</v>
      </c>
      <c r="B6988" t="s">
        <v>9226</v>
      </c>
      <c r="C6988">
        <f t="shared" si="109"/>
        <v>35</v>
      </c>
      <c r="D6988" s="1">
        <v>42979</v>
      </c>
      <c r="E6988" s="1">
        <v>42983</v>
      </c>
      <c r="F6988" t="s">
        <v>46</v>
      </c>
      <c r="G6988" t="s">
        <v>2899</v>
      </c>
      <c r="H6988" t="s">
        <v>2900</v>
      </c>
      <c r="I6988" t="s">
        <v>22</v>
      </c>
      <c r="J6988" t="s">
        <v>23</v>
      </c>
      <c r="K6988" t="s">
        <v>878</v>
      </c>
      <c r="L6988" t="s">
        <v>234</v>
      </c>
      <c r="M6988">
        <v>48227</v>
      </c>
      <c r="N6988" t="s">
        <v>101</v>
      </c>
      <c r="O6988" t="s">
        <v>3427</v>
      </c>
      <c r="P6988" t="s">
        <v>42</v>
      </c>
      <c r="Q6988" t="s">
        <v>64</v>
      </c>
      <c r="R6988" t="s">
        <v>3428</v>
      </c>
      <c r="S6988">
        <v>11.96</v>
      </c>
      <c r="T6988" s="3"/>
    </row>
    <row r="6989" spans="1:20" x14ac:dyDescent="0.3">
      <c r="A6989">
        <v>6988</v>
      </c>
      <c r="B6989" t="s">
        <v>9226</v>
      </c>
      <c r="C6989">
        <f t="shared" si="109"/>
        <v>35</v>
      </c>
      <c r="D6989" s="1">
        <v>42979</v>
      </c>
      <c r="E6989" s="1">
        <v>42983</v>
      </c>
      <c r="F6989" t="s">
        <v>46</v>
      </c>
      <c r="G6989" t="s">
        <v>2899</v>
      </c>
      <c r="H6989" t="s">
        <v>2900</v>
      </c>
      <c r="I6989" t="s">
        <v>22</v>
      </c>
      <c r="J6989" t="s">
        <v>23</v>
      </c>
      <c r="K6989" t="s">
        <v>878</v>
      </c>
      <c r="L6989" t="s">
        <v>234</v>
      </c>
      <c r="M6989">
        <v>48227</v>
      </c>
      <c r="N6989" t="s">
        <v>101</v>
      </c>
      <c r="O6989" t="s">
        <v>4320</v>
      </c>
      <c r="P6989" t="s">
        <v>42</v>
      </c>
      <c r="Q6989" t="s">
        <v>71</v>
      </c>
      <c r="R6989" t="s">
        <v>4321</v>
      </c>
      <c r="S6989">
        <v>26.4</v>
      </c>
      <c r="T6989" s="3"/>
    </row>
    <row r="6990" spans="1:20" x14ac:dyDescent="0.3">
      <c r="A6990">
        <v>6989</v>
      </c>
      <c r="B6990" t="s">
        <v>9227</v>
      </c>
      <c r="C6990">
        <f t="shared" si="109"/>
        <v>46</v>
      </c>
      <c r="D6990" s="1">
        <v>43415</v>
      </c>
      <c r="E6990" s="1">
        <v>43420</v>
      </c>
      <c r="F6990" t="s">
        <v>19</v>
      </c>
      <c r="G6990" t="s">
        <v>1533</v>
      </c>
      <c r="H6990" t="s">
        <v>1534</v>
      </c>
      <c r="I6990" t="s">
        <v>37</v>
      </c>
      <c r="J6990" t="s">
        <v>23</v>
      </c>
      <c r="K6990" t="s">
        <v>49</v>
      </c>
      <c r="L6990" t="s">
        <v>50</v>
      </c>
      <c r="M6990">
        <v>33311</v>
      </c>
      <c r="N6990" t="s">
        <v>26</v>
      </c>
      <c r="O6990" t="s">
        <v>5616</v>
      </c>
      <c r="P6990" t="s">
        <v>42</v>
      </c>
      <c r="Q6990" t="s">
        <v>74</v>
      </c>
      <c r="R6990" t="s">
        <v>5617</v>
      </c>
      <c r="S6990">
        <v>1158.1199999999999</v>
      </c>
      <c r="T6990" s="3"/>
    </row>
    <row r="6991" spans="1:20" x14ac:dyDescent="0.3">
      <c r="A6991">
        <v>6990</v>
      </c>
      <c r="B6991" t="s">
        <v>9228</v>
      </c>
      <c r="C6991">
        <f t="shared" si="109"/>
        <v>50</v>
      </c>
      <c r="D6991" s="1">
        <v>43445</v>
      </c>
      <c r="E6991" s="1">
        <v>43447</v>
      </c>
      <c r="F6991" t="s">
        <v>184</v>
      </c>
      <c r="G6991" t="s">
        <v>5181</v>
      </c>
      <c r="H6991" t="s">
        <v>5182</v>
      </c>
      <c r="I6991" t="s">
        <v>22</v>
      </c>
      <c r="J6991" t="s">
        <v>23</v>
      </c>
      <c r="K6991" t="s">
        <v>9229</v>
      </c>
      <c r="L6991" t="s">
        <v>100</v>
      </c>
      <c r="M6991">
        <v>79605</v>
      </c>
      <c r="N6991" t="s">
        <v>101</v>
      </c>
      <c r="O6991" t="s">
        <v>9230</v>
      </c>
      <c r="P6991" t="s">
        <v>42</v>
      </c>
      <c r="Q6991" t="s">
        <v>74</v>
      </c>
      <c r="R6991" t="s">
        <v>9231</v>
      </c>
      <c r="S6991">
        <v>1.3919999999999999</v>
      </c>
      <c r="T6991" s="3"/>
    </row>
    <row r="6992" spans="1:20" x14ac:dyDescent="0.3">
      <c r="A6992">
        <v>6991</v>
      </c>
      <c r="B6992" t="s">
        <v>9232</v>
      </c>
      <c r="C6992">
        <f t="shared" si="109"/>
        <v>46</v>
      </c>
      <c r="D6992" s="1">
        <v>42682</v>
      </c>
      <c r="E6992" s="1">
        <v>42687</v>
      </c>
      <c r="F6992" t="s">
        <v>19</v>
      </c>
      <c r="G6992" t="s">
        <v>5132</v>
      </c>
      <c r="H6992" t="s">
        <v>5133</v>
      </c>
      <c r="I6992" t="s">
        <v>22</v>
      </c>
      <c r="J6992" t="s">
        <v>23</v>
      </c>
      <c r="K6992" t="s">
        <v>7560</v>
      </c>
      <c r="L6992" t="s">
        <v>315</v>
      </c>
      <c r="M6992">
        <v>23666</v>
      </c>
      <c r="N6992" t="s">
        <v>26</v>
      </c>
      <c r="O6992" t="s">
        <v>2593</v>
      </c>
      <c r="P6992" t="s">
        <v>42</v>
      </c>
      <c r="Q6992" t="s">
        <v>74</v>
      </c>
      <c r="R6992" t="s">
        <v>2594</v>
      </c>
      <c r="S6992">
        <v>44.43</v>
      </c>
      <c r="T6992" s="3"/>
    </row>
    <row r="6993" spans="1:20" x14ac:dyDescent="0.3">
      <c r="A6993">
        <v>6992</v>
      </c>
      <c r="B6993" t="s">
        <v>9232</v>
      </c>
      <c r="C6993">
        <f t="shared" si="109"/>
        <v>46</v>
      </c>
      <c r="D6993" s="1">
        <v>42682</v>
      </c>
      <c r="E6993" s="1">
        <v>42687</v>
      </c>
      <c r="F6993" t="s">
        <v>19</v>
      </c>
      <c r="G6993" t="s">
        <v>5132</v>
      </c>
      <c r="H6993" t="s">
        <v>5133</v>
      </c>
      <c r="I6993" t="s">
        <v>22</v>
      </c>
      <c r="J6993" t="s">
        <v>23</v>
      </c>
      <c r="K6993" t="s">
        <v>7560</v>
      </c>
      <c r="L6993" t="s">
        <v>315</v>
      </c>
      <c r="M6993">
        <v>23666</v>
      </c>
      <c r="N6993" t="s">
        <v>26</v>
      </c>
      <c r="O6993" t="s">
        <v>5837</v>
      </c>
      <c r="P6993" t="s">
        <v>67</v>
      </c>
      <c r="Q6993" t="s">
        <v>68</v>
      </c>
      <c r="R6993" t="s">
        <v>5838</v>
      </c>
      <c r="S6993">
        <v>226.2</v>
      </c>
      <c r="T6993" s="3"/>
    </row>
    <row r="6994" spans="1:20" x14ac:dyDescent="0.3">
      <c r="A6994">
        <v>6993</v>
      </c>
      <c r="B6994" t="s">
        <v>9232</v>
      </c>
      <c r="C6994">
        <f t="shared" si="109"/>
        <v>46</v>
      </c>
      <c r="D6994" s="1">
        <v>42682</v>
      </c>
      <c r="E6994" s="1">
        <v>42687</v>
      </c>
      <c r="F6994" t="s">
        <v>19</v>
      </c>
      <c r="G6994" t="s">
        <v>5132</v>
      </c>
      <c r="H6994" t="s">
        <v>5133</v>
      </c>
      <c r="I6994" t="s">
        <v>22</v>
      </c>
      <c r="J6994" t="s">
        <v>23</v>
      </c>
      <c r="K6994" t="s">
        <v>7560</v>
      </c>
      <c r="L6994" t="s">
        <v>315</v>
      </c>
      <c r="M6994">
        <v>23666</v>
      </c>
      <c r="N6994" t="s">
        <v>26</v>
      </c>
      <c r="O6994" t="s">
        <v>5275</v>
      </c>
      <c r="P6994" t="s">
        <v>28</v>
      </c>
      <c r="Q6994" t="s">
        <v>61</v>
      </c>
      <c r="R6994" t="s">
        <v>5276</v>
      </c>
      <c r="S6994">
        <v>186.54</v>
      </c>
      <c r="T6994" s="3"/>
    </row>
    <row r="6995" spans="1:20" x14ac:dyDescent="0.3">
      <c r="A6995">
        <v>6994</v>
      </c>
      <c r="B6995" t="s">
        <v>9232</v>
      </c>
      <c r="C6995">
        <f t="shared" si="109"/>
        <v>46</v>
      </c>
      <c r="D6995" s="1">
        <v>42682</v>
      </c>
      <c r="E6995" s="1">
        <v>42687</v>
      </c>
      <c r="F6995" t="s">
        <v>19</v>
      </c>
      <c r="G6995" t="s">
        <v>5132</v>
      </c>
      <c r="H6995" t="s">
        <v>5133</v>
      </c>
      <c r="I6995" t="s">
        <v>22</v>
      </c>
      <c r="J6995" t="s">
        <v>23</v>
      </c>
      <c r="K6995" t="s">
        <v>7560</v>
      </c>
      <c r="L6995" t="s">
        <v>315</v>
      </c>
      <c r="M6995">
        <v>23666</v>
      </c>
      <c r="N6995" t="s">
        <v>26</v>
      </c>
      <c r="O6995" t="s">
        <v>486</v>
      </c>
      <c r="P6995" t="s">
        <v>42</v>
      </c>
      <c r="Q6995" t="s">
        <v>64</v>
      </c>
      <c r="R6995" t="s">
        <v>487</v>
      </c>
      <c r="S6995">
        <v>265.86</v>
      </c>
      <c r="T6995" s="3"/>
    </row>
    <row r="6996" spans="1:20" x14ac:dyDescent="0.3">
      <c r="A6996">
        <v>6995</v>
      </c>
      <c r="B6996" t="s">
        <v>9232</v>
      </c>
      <c r="C6996">
        <f t="shared" si="109"/>
        <v>46</v>
      </c>
      <c r="D6996" s="1">
        <v>42682</v>
      </c>
      <c r="E6996" s="1">
        <v>42687</v>
      </c>
      <c r="F6996" t="s">
        <v>19</v>
      </c>
      <c r="G6996" t="s">
        <v>5132</v>
      </c>
      <c r="H6996" t="s">
        <v>5133</v>
      </c>
      <c r="I6996" t="s">
        <v>22</v>
      </c>
      <c r="J6996" t="s">
        <v>23</v>
      </c>
      <c r="K6996" t="s">
        <v>7560</v>
      </c>
      <c r="L6996" t="s">
        <v>315</v>
      </c>
      <c r="M6996">
        <v>23666</v>
      </c>
      <c r="N6996" t="s">
        <v>26</v>
      </c>
      <c r="O6996" t="s">
        <v>1231</v>
      </c>
      <c r="P6996" t="s">
        <v>42</v>
      </c>
      <c r="Q6996" t="s">
        <v>64</v>
      </c>
      <c r="R6996" t="s">
        <v>1232</v>
      </c>
      <c r="S6996">
        <v>27.9</v>
      </c>
      <c r="T6996" s="3"/>
    </row>
    <row r="6997" spans="1:20" x14ac:dyDescent="0.3">
      <c r="A6997">
        <v>6996</v>
      </c>
      <c r="B6997" t="s">
        <v>9233</v>
      </c>
      <c r="C6997">
        <f t="shared" si="109"/>
        <v>47</v>
      </c>
      <c r="D6997" s="1">
        <v>42693</v>
      </c>
      <c r="E6997" s="1">
        <v>42700</v>
      </c>
      <c r="F6997" t="s">
        <v>46</v>
      </c>
      <c r="G6997" t="s">
        <v>5731</v>
      </c>
      <c r="H6997" t="s">
        <v>5732</v>
      </c>
      <c r="I6997" t="s">
        <v>37</v>
      </c>
      <c r="J6997" t="s">
        <v>23</v>
      </c>
      <c r="K6997" t="s">
        <v>1391</v>
      </c>
      <c r="L6997" t="s">
        <v>1392</v>
      </c>
      <c r="M6997">
        <v>89115</v>
      </c>
      <c r="N6997" t="s">
        <v>40</v>
      </c>
      <c r="O6997" t="s">
        <v>4114</v>
      </c>
      <c r="P6997" t="s">
        <v>42</v>
      </c>
      <c r="Q6997" t="s">
        <v>74</v>
      </c>
      <c r="R6997" t="s">
        <v>4115</v>
      </c>
      <c r="S6997">
        <v>31.08</v>
      </c>
      <c r="T6997" s="3"/>
    </row>
    <row r="6998" spans="1:20" x14ac:dyDescent="0.3">
      <c r="A6998">
        <v>6997</v>
      </c>
      <c r="B6998" t="s">
        <v>9234</v>
      </c>
      <c r="C6998">
        <f t="shared" si="109"/>
        <v>52</v>
      </c>
      <c r="D6998" s="1">
        <v>43457</v>
      </c>
      <c r="E6998" s="1">
        <v>43459</v>
      </c>
      <c r="F6998" t="s">
        <v>19</v>
      </c>
      <c r="G6998" t="s">
        <v>702</v>
      </c>
      <c r="H6998" t="s">
        <v>703</v>
      </c>
      <c r="I6998" t="s">
        <v>37</v>
      </c>
      <c r="J6998" t="s">
        <v>23</v>
      </c>
      <c r="K6998" t="s">
        <v>3105</v>
      </c>
      <c r="L6998" t="s">
        <v>207</v>
      </c>
      <c r="M6998">
        <v>61107</v>
      </c>
      <c r="N6998" t="s">
        <v>101</v>
      </c>
      <c r="O6998" t="s">
        <v>671</v>
      </c>
      <c r="P6998" t="s">
        <v>42</v>
      </c>
      <c r="Q6998" t="s">
        <v>71</v>
      </c>
      <c r="R6998" t="s">
        <v>672</v>
      </c>
      <c r="S6998">
        <v>13.84</v>
      </c>
      <c r="T6998" s="3"/>
    </row>
    <row r="6999" spans="1:20" x14ac:dyDescent="0.3">
      <c r="A6999">
        <v>6998</v>
      </c>
      <c r="B6999" t="s">
        <v>9234</v>
      </c>
      <c r="C6999">
        <f t="shared" si="109"/>
        <v>52</v>
      </c>
      <c r="D6999" s="1">
        <v>43457</v>
      </c>
      <c r="E6999" s="1">
        <v>43459</v>
      </c>
      <c r="F6999" t="s">
        <v>19</v>
      </c>
      <c r="G6999" t="s">
        <v>702</v>
      </c>
      <c r="H6999" t="s">
        <v>703</v>
      </c>
      <c r="I6999" t="s">
        <v>37</v>
      </c>
      <c r="J6999" t="s">
        <v>23</v>
      </c>
      <c r="K6999" t="s">
        <v>3105</v>
      </c>
      <c r="L6999" t="s">
        <v>207</v>
      </c>
      <c r="M6999">
        <v>61107</v>
      </c>
      <c r="N6999" t="s">
        <v>101</v>
      </c>
      <c r="O6999" t="s">
        <v>4311</v>
      </c>
      <c r="P6999" t="s">
        <v>42</v>
      </c>
      <c r="Q6999" t="s">
        <v>86</v>
      </c>
      <c r="R6999" t="s">
        <v>4312</v>
      </c>
      <c r="S6999">
        <v>175.87200000000001</v>
      </c>
      <c r="T6999" s="3"/>
    </row>
    <row r="7000" spans="1:20" x14ac:dyDescent="0.3">
      <c r="A7000">
        <v>6999</v>
      </c>
      <c r="B7000" t="s">
        <v>9235</v>
      </c>
      <c r="C7000">
        <f t="shared" si="109"/>
        <v>37</v>
      </c>
      <c r="D7000" s="1">
        <v>42994</v>
      </c>
      <c r="E7000" s="1">
        <v>43000</v>
      </c>
      <c r="F7000" t="s">
        <v>46</v>
      </c>
      <c r="G7000" t="s">
        <v>5324</v>
      </c>
      <c r="H7000" t="s">
        <v>5325</v>
      </c>
      <c r="I7000" t="s">
        <v>98</v>
      </c>
      <c r="J7000" t="s">
        <v>23</v>
      </c>
      <c r="K7000" t="s">
        <v>4089</v>
      </c>
      <c r="L7000" t="s">
        <v>39</v>
      </c>
      <c r="M7000">
        <v>92677</v>
      </c>
      <c r="N7000" t="s">
        <v>40</v>
      </c>
      <c r="O7000" t="s">
        <v>2844</v>
      </c>
      <c r="P7000" t="s">
        <v>42</v>
      </c>
      <c r="Q7000" t="s">
        <v>86</v>
      </c>
      <c r="R7000" t="s">
        <v>6816</v>
      </c>
      <c r="S7000">
        <v>12.96</v>
      </c>
      <c r="T7000" s="3"/>
    </row>
    <row r="7001" spans="1:20" x14ac:dyDescent="0.3">
      <c r="A7001">
        <v>7000</v>
      </c>
      <c r="B7001" t="s">
        <v>9236</v>
      </c>
      <c r="C7001">
        <f t="shared" si="109"/>
        <v>21</v>
      </c>
      <c r="D7001" s="1">
        <v>43246</v>
      </c>
      <c r="E7001" s="1">
        <v>43249</v>
      </c>
      <c r="F7001" t="s">
        <v>184</v>
      </c>
      <c r="G7001" t="s">
        <v>1449</v>
      </c>
      <c r="H7001" t="s">
        <v>1450</v>
      </c>
      <c r="I7001" t="s">
        <v>37</v>
      </c>
      <c r="J7001" t="s">
        <v>23</v>
      </c>
      <c r="K7001" t="s">
        <v>1474</v>
      </c>
      <c r="L7001" t="s">
        <v>25</v>
      </c>
      <c r="M7001">
        <v>40214</v>
      </c>
      <c r="N7001" t="s">
        <v>26</v>
      </c>
      <c r="O7001" t="s">
        <v>7895</v>
      </c>
      <c r="P7001" t="s">
        <v>42</v>
      </c>
      <c r="Q7001" t="s">
        <v>74</v>
      </c>
      <c r="R7001" t="s">
        <v>7896</v>
      </c>
      <c r="S7001">
        <v>208.44</v>
      </c>
      <c r="T7001" s="3"/>
    </row>
    <row r="7002" spans="1:20" x14ac:dyDescent="0.3">
      <c r="A7002">
        <v>7001</v>
      </c>
      <c r="B7002" t="s">
        <v>9236</v>
      </c>
      <c r="C7002">
        <f t="shared" si="109"/>
        <v>21</v>
      </c>
      <c r="D7002" s="1">
        <v>43246</v>
      </c>
      <c r="E7002" s="1">
        <v>43249</v>
      </c>
      <c r="F7002" t="s">
        <v>184</v>
      </c>
      <c r="G7002" t="s">
        <v>1449</v>
      </c>
      <c r="H7002" t="s">
        <v>1450</v>
      </c>
      <c r="I7002" t="s">
        <v>37</v>
      </c>
      <c r="J7002" t="s">
        <v>23</v>
      </c>
      <c r="K7002" t="s">
        <v>1474</v>
      </c>
      <c r="L7002" t="s">
        <v>25</v>
      </c>
      <c r="M7002">
        <v>40214</v>
      </c>
      <c r="N7002" t="s">
        <v>26</v>
      </c>
      <c r="O7002" t="s">
        <v>1960</v>
      </c>
      <c r="P7002" t="s">
        <v>42</v>
      </c>
      <c r="Q7002" t="s">
        <v>575</v>
      </c>
      <c r="R7002" t="s">
        <v>1961</v>
      </c>
      <c r="S7002">
        <v>25.76</v>
      </c>
      <c r="T7002" s="3"/>
    </row>
    <row r="7003" spans="1:20" x14ac:dyDescent="0.3">
      <c r="A7003">
        <v>7002</v>
      </c>
      <c r="B7003" t="s">
        <v>9237</v>
      </c>
      <c r="C7003">
        <f t="shared" si="109"/>
        <v>14</v>
      </c>
      <c r="D7003" s="1">
        <v>42459</v>
      </c>
      <c r="E7003" s="1">
        <v>42463</v>
      </c>
      <c r="F7003" t="s">
        <v>46</v>
      </c>
      <c r="G7003" t="s">
        <v>5997</v>
      </c>
      <c r="H7003" t="s">
        <v>5998</v>
      </c>
      <c r="I7003" t="s">
        <v>98</v>
      </c>
      <c r="J7003" t="s">
        <v>23</v>
      </c>
      <c r="K7003" t="s">
        <v>9238</v>
      </c>
      <c r="L7003" t="s">
        <v>207</v>
      </c>
      <c r="M7003">
        <v>61761</v>
      </c>
      <c r="N7003" t="s">
        <v>101</v>
      </c>
      <c r="O7003" t="s">
        <v>6960</v>
      </c>
      <c r="P7003" t="s">
        <v>28</v>
      </c>
      <c r="Q7003" t="s">
        <v>32</v>
      </c>
      <c r="R7003" t="s">
        <v>6961</v>
      </c>
      <c r="S7003">
        <v>366.74400000000003</v>
      </c>
      <c r="T7003" s="3"/>
    </row>
    <row r="7004" spans="1:20" x14ac:dyDescent="0.3">
      <c r="A7004">
        <v>7003</v>
      </c>
      <c r="B7004" t="s">
        <v>9239</v>
      </c>
      <c r="C7004">
        <f t="shared" si="109"/>
        <v>34</v>
      </c>
      <c r="D7004" s="1">
        <v>42235</v>
      </c>
      <c r="E7004" s="1">
        <v>42237</v>
      </c>
      <c r="F7004" t="s">
        <v>19</v>
      </c>
      <c r="G7004" t="s">
        <v>6458</v>
      </c>
      <c r="H7004" t="s">
        <v>6459</v>
      </c>
      <c r="I7004" t="s">
        <v>37</v>
      </c>
      <c r="J7004" t="s">
        <v>23</v>
      </c>
      <c r="K7004" t="s">
        <v>38</v>
      </c>
      <c r="L7004" t="s">
        <v>39</v>
      </c>
      <c r="M7004">
        <v>90045</v>
      </c>
      <c r="N7004" t="s">
        <v>40</v>
      </c>
      <c r="O7004" t="s">
        <v>1859</v>
      </c>
      <c r="P7004" t="s">
        <v>28</v>
      </c>
      <c r="Q7004" t="s">
        <v>61</v>
      </c>
      <c r="R7004" t="s">
        <v>1860</v>
      </c>
      <c r="S7004">
        <v>289.24</v>
      </c>
      <c r="T7004" s="3"/>
    </row>
    <row r="7005" spans="1:20" x14ac:dyDescent="0.3">
      <c r="A7005">
        <v>7004</v>
      </c>
      <c r="B7005" t="s">
        <v>9239</v>
      </c>
      <c r="C7005">
        <f t="shared" si="109"/>
        <v>34</v>
      </c>
      <c r="D7005" s="1">
        <v>42235</v>
      </c>
      <c r="E7005" s="1">
        <v>42237</v>
      </c>
      <c r="F7005" t="s">
        <v>19</v>
      </c>
      <c r="G7005" t="s">
        <v>6458</v>
      </c>
      <c r="H7005" t="s">
        <v>6459</v>
      </c>
      <c r="I7005" t="s">
        <v>37</v>
      </c>
      <c r="J7005" t="s">
        <v>23</v>
      </c>
      <c r="K7005" t="s">
        <v>38</v>
      </c>
      <c r="L7005" t="s">
        <v>39</v>
      </c>
      <c r="M7005">
        <v>90045</v>
      </c>
      <c r="N7005" t="s">
        <v>40</v>
      </c>
      <c r="O7005" t="s">
        <v>5378</v>
      </c>
      <c r="P7005" t="s">
        <v>42</v>
      </c>
      <c r="Q7005" t="s">
        <v>71</v>
      </c>
      <c r="R7005" t="s">
        <v>5379</v>
      </c>
      <c r="S7005">
        <v>69.456000000000003</v>
      </c>
      <c r="T7005" s="3"/>
    </row>
    <row r="7006" spans="1:20" x14ac:dyDescent="0.3">
      <c r="A7006">
        <v>7005</v>
      </c>
      <c r="B7006" t="s">
        <v>9240</v>
      </c>
      <c r="C7006">
        <f t="shared" si="109"/>
        <v>52</v>
      </c>
      <c r="D7006" s="1">
        <v>42361</v>
      </c>
      <c r="E7006" s="1">
        <v>42366</v>
      </c>
      <c r="F7006" t="s">
        <v>46</v>
      </c>
      <c r="G7006" t="s">
        <v>4672</v>
      </c>
      <c r="H7006" t="s">
        <v>4673</v>
      </c>
      <c r="I7006" t="s">
        <v>37</v>
      </c>
      <c r="J7006" t="s">
        <v>23</v>
      </c>
      <c r="K7006" t="s">
        <v>7389</v>
      </c>
      <c r="L7006" t="s">
        <v>100</v>
      </c>
      <c r="M7006">
        <v>77642</v>
      </c>
      <c r="N7006" t="s">
        <v>101</v>
      </c>
      <c r="O7006" t="s">
        <v>5777</v>
      </c>
      <c r="P7006" t="s">
        <v>42</v>
      </c>
      <c r="Q7006" t="s">
        <v>86</v>
      </c>
      <c r="R7006" t="s">
        <v>5778</v>
      </c>
      <c r="S7006">
        <v>5.1840000000000002</v>
      </c>
      <c r="T7006" s="3"/>
    </row>
    <row r="7007" spans="1:20" x14ac:dyDescent="0.3">
      <c r="A7007">
        <v>7006</v>
      </c>
      <c r="B7007" t="s">
        <v>9241</v>
      </c>
      <c r="C7007">
        <f t="shared" si="109"/>
        <v>45</v>
      </c>
      <c r="D7007" s="1">
        <v>42675</v>
      </c>
      <c r="E7007" s="1">
        <v>42679</v>
      </c>
      <c r="F7007" t="s">
        <v>46</v>
      </c>
      <c r="G7007" t="s">
        <v>1914</v>
      </c>
      <c r="H7007" t="s">
        <v>1915</v>
      </c>
      <c r="I7007" t="s">
        <v>22</v>
      </c>
      <c r="J7007" t="s">
        <v>23</v>
      </c>
      <c r="K7007" t="s">
        <v>262</v>
      </c>
      <c r="L7007" t="s">
        <v>263</v>
      </c>
      <c r="M7007">
        <v>10009</v>
      </c>
      <c r="N7007" t="s">
        <v>144</v>
      </c>
      <c r="O7007" t="s">
        <v>8386</v>
      </c>
      <c r="P7007" t="s">
        <v>28</v>
      </c>
      <c r="Q7007" t="s">
        <v>32</v>
      </c>
      <c r="R7007" t="s">
        <v>8387</v>
      </c>
      <c r="S7007">
        <v>205.16399999999999</v>
      </c>
      <c r="T7007" s="3"/>
    </row>
    <row r="7008" spans="1:20" x14ac:dyDescent="0.3">
      <c r="A7008">
        <v>7007</v>
      </c>
      <c r="B7008" t="s">
        <v>9242</v>
      </c>
      <c r="C7008">
        <f t="shared" si="109"/>
        <v>51</v>
      </c>
      <c r="D7008" s="1">
        <v>42353</v>
      </c>
      <c r="E7008" s="1">
        <v>42359</v>
      </c>
      <c r="F7008" t="s">
        <v>46</v>
      </c>
      <c r="G7008" t="s">
        <v>1156</v>
      </c>
      <c r="H7008" t="s">
        <v>1157</v>
      </c>
      <c r="I7008" t="s">
        <v>37</v>
      </c>
      <c r="J7008" t="s">
        <v>23</v>
      </c>
      <c r="K7008" t="s">
        <v>299</v>
      </c>
      <c r="L7008" t="s">
        <v>207</v>
      </c>
      <c r="M7008">
        <v>60623</v>
      </c>
      <c r="N7008" t="s">
        <v>101</v>
      </c>
      <c r="O7008" t="s">
        <v>6060</v>
      </c>
      <c r="P7008" t="s">
        <v>28</v>
      </c>
      <c r="Q7008" t="s">
        <v>61</v>
      </c>
      <c r="R7008" t="s">
        <v>6061</v>
      </c>
      <c r="S7008">
        <v>8.5440000000000005</v>
      </c>
      <c r="T7008" s="3"/>
    </row>
    <row r="7009" spans="1:20" x14ac:dyDescent="0.3">
      <c r="A7009">
        <v>7008</v>
      </c>
      <c r="B7009" t="s">
        <v>9243</v>
      </c>
      <c r="C7009">
        <f t="shared" si="109"/>
        <v>35</v>
      </c>
      <c r="D7009" s="1">
        <v>42603</v>
      </c>
      <c r="E7009" s="1">
        <v>42607</v>
      </c>
      <c r="F7009" t="s">
        <v>46</v>
      </c>
      <c r="G7009" t="s">
        <v>3958</v>
      </c>
      <c r="H7009" t="s">
        <v>3959</v>
      </c>
      <c r="I7009" t="s">
        <v>37</v>
      </c>
      <c r="J7009" t="s">
        <v>23</v>
      </c>
      <c r="K7009" t="s">
        <v>314</v>
      </c>
      <c r="L7009" t="s">
        <v>494</v>
      </c>
      <c r="M7009">
        <v>45503</v>
      </c>
      <c r="N7009" t="s">
        <v>144</v>
      </c>
      <c r="O7009" t="s">
        <v>1597</v>
      </c>
      <c r="P7009" t="s">
        <v>42</v>
      </c>
      <c r="Q7009" t="s">
        <v>71</v>
      </c>
      <c r="R7009" t="s">
        <v>1598</v>
      </c>
      <c r="S7009">
        <v>12.827999999999999</v>
      </c>
      <c r="T7009" s="3"/>
    </row>
    <row r="7010" spans="1:20" x14ac:dyDescent="0.3">
      <c r="A7010">
        <v>7009</v>
      </c>
      <c r="B7010" t="s">
        <v>9243</v>
      </c>
      <c r="C7010">
        <f t="shared" si="109"/>
        <v>35</v>
      </c>
      <c r="D7010" s="1">
        <v>42603</v>
      </c>
      <c r="E7010" s="1">
        <v>42607</v>
      </c>
      <c r="F7010" t="s">
        <v>46</v>
      </c>
      <c r="G7010" t="s">
        <v>3958</v>
      </c>
      <c r="H7010" t="s">
        <v>3959</v>
      </c>
      <c r="I7010" t="s">
        <v>37</v>
      </c>
      <c r="J7010" t="s">
        <v>23</v>
      </c>
      <c r="K7010" t="s">
        <v>314</v>
      </c>
      <c r="L7010" t="s">
        <v>494</v>
      </c>
      <c r="M7010">
        <v>45503</v>
      </c>
      <c r="N7010" t="s">
        <v>144</v>
      </c>
      <c r="O7010" t="s">
        <v>1794</v>
      </c>
      <c r="P7010" t="s">
        <v>28</v>
      </c>
      <c r="Q7010" t="s">
        <v>32</v>
      </c>
      <c r="R7010" t="s">
        <v>1795</v>
      </c>
      <c r="S7010">
        <v>598.45799999999997</v>
      </c>
      <c r="T7010" s="3"/>
    </row>
    <row r="7011" spans="1:20" x14ac:dyDescent="0.3">
      <c r="A7011">
        <v>7010</v>
      </c>
      <c r="B7011" t="s">
        <v>9243</v>
      </c>
      <c r="C7011">
        <f t="shared" si="109"/>
        <v>35</v>
      </c>
      <c r="D7011" s="1">
        <v>42603</v>
      </c>
      <c r="E7011" s="1">
        <v>42607</v>
      </c>
      <c r="F7011" t="s">
        <v>46</v>
      </c>
      <c r="G7011" t="s">
        <v>3958</v>
      </c>
      <c r="H7011" t="s">
        <v>3959</v>
      </c>
      <c r="I7011" t="s">
        <v>37</v>
      </c>
      <c r="J7011" t="s">
        <v>23</v>
      </c>
      <c r="K7011" t="s">
        <v>314</v>
      </c>
      <c r="L7011" t="s">
        <v>494</v>
      </c>
      <c r="M7011">
        <v>45503</v>
      </c>
      <c r="N7011" t="s">
        <v>144</v>
      </c>
      <c r="O7011" t="s">
        <v>6550</v>
      </c>
      <c r="P7011" t="s">
        <v>28</v>
      </c>
      <c r="Q7011" t="s">
        <v>61</v>
      </c>
      <c r="R7011" t="s">
        <v>6551</v>
      </c>
      <c r="S7011">
        <v>25.984000000000002</v>
      </c>
      <c r="T7011" s="3"/>
    </row>
    <row r="7012" spans="1:20" x14ac:dyDescent="0.3">
      <c r="A7012">
        <v>7011</v>
      </c>
      <c r="B7012" t="s">
        <v>9244</v>
      </c>
      <c r="C7012">
        <f t="shared" si="109"/>
        <v>21</v>
      </c>
      <c r="D7012" s="1">
        <v>42147</v>
      </c>
      <c r="E7012" s="1">
        <v>42151</v>
      </c>
      <c r="F7012" t="s">
        <v>46</v>
      </c>
      <c r="G7012" t="s">
        <v>1879</v>
      </c>
      <c r="H7012" t="s">
        <v>1880</v>
      </c>
      <c r="I7012" t="s">
        <v>22</v>
      </c>
      <c r="J7012" t="s">
        <v>23</v>
      </c>
      <c r="K7012" t="s">
        <v>262</v>
      </c>
      <c r="L7012" t="s">
        <v>263</v>
      </c>
      <c r="M7012">
        <v>10035</v>
      </c>
      <c r="N7012" t="s">
        <v>144</v>
      </c>
      <c r="O7012" t="s">
        <v>5625</v>
      </c>
      <c r="P7012" t="s">
        <v>42</v>
      </c>
      <c r="Q7012" t="s">
        <v>71</v>
      </c>
      <c r="R7012" t="s">
        <v>1218</v>
      </c>
      <c r="S7012">
        <v>17.96</v>
      </c>
      <c r="T7012" s="3"/>
    </row>
    <row r="7013" spans="1:20" x14ac:dyDescent="0.3">
      <c r="A7013">
        <v>7012</v>
      </c>
      <c r="B7013" t="s">
        <v>9244</v>
      </c>
      <c r="C7013">
        <f t="shared" si="109"/>
        <v>21</v>
      </c>
      <c r="D7013" s="1">
        <v>42147</v>
      </c>
      <c r="E7013" s="1">
        <v>42151</v>
      </c>
      <c r="F7013" t="s">
        <v>46</v>
      </c>
      <c r="G7013" t="s">
        <v>1879</v>
      </c>
      <c r="H7013" t="s">
        <v>1880</v>
      </c>
      <c r="I7013" t="s">
        <v>22</v>
      </c>
      <c r="J7013" t="s">
        <v>23</v>
      </c>
      <c r="K7013" t="s">
        <v>262</v>
      </c>
      <c r="L7013" t="s">
        <v>263</v>
      </c>
      <c r="M7013">
        <v>10035</v>
      </c>
      <c r="N7013" t="s">
        <v>144</v>
      </c>
      <c r="O7013" t="s">
        <v>6881</v>
      </c>
      <c r="P7013" t="s">
        <v>42</v>
      </c>
      <c r="Q7013" t="s">
        <v>575</v>
      </c>
      <c r="R7013" t="s">
        <v>6882</v>
      </c>
      <c r="S7013">
        <v>5.04</v>
      </c>
      <c r="T7013" s="3"/>
    </row>
    <row r="7014" spans="1:20" x14ac:dyDescent="0.3">
      <c r="A7014">
        <v>7013</v>
      </c>
      <c r="B7014" t="s">
        <v>9244</v>
      </c>
      <c r="C7014">
        <f t="shared" si="109"/>
        <v>21</v>
      </c>
      <c r="D7014" s="1">
        <v>42147</v>
      </c>
      <c r="E7014" s="1">
        <v>42151</v>
      </c>
      <c r="F7014" t="s">
        <v>46</v>
      </c>
      <c r="G7014" t="s">
        <v>1879</v>
      </c>
      <c r="H7014" t="s">
        <v>1880</v>
      </c>
      <c r="I7014" t="s">
        <v>22</v>
      </c>
      <c r="J7014" t="s">
        <v>23</v>
      </c>
      <c r="K7014" t="s">
        <v>262</v>
      </c>
      <c r="L7014" t="s">
        <v>263</v>
      </c>
      <c r="M7014">
        <v>10035</v>
      </c>
      <c r="N7014" t="s">
        <v>144</v>
      </c>
      <c r="O7014" t="s">
        <v>355</v>
      </c>
      <c r="P7014" t="s">
        <v>42</v>
      </c>
      <c r="Q7014" t="s">
        <v>74</v>
      </c>
      <c r="R7014" t="s">
        <v>356</v>
      </c>
      <c r="S7014">
        <v>208.16</v>
      </c>
      <c r="T7014" s="3"/>
    </row>
    <row r="7015" spans="1:20" x14ac:dyDescent="0.3">
      <c r="A7015">
        <v>7014</v>
      </c>
      <c r="B7015" t="s">
        <v>9245</v>
      </c>
      <c r="C7015">
        <f t="shared" si="109"/>
        <v>50</v>
      </c>
      <c r="D7015" s="1">
        <v>43443</v>
      </c>
      <c r="E7015" s="1">
        <v>43445</v>
      </c>
      <c r="F7015" t="s">
        <v>19</v>
      </c>
      <c r="G7015" t="s">
        <v>5607</v>
      </c>
      <c r="H7015" t="s">
        <v>5608</v>
      </c>
      <c r="I7015" t="s">
        <v>98</v>
      </c>
      <c r="J7015" t="s">
        <v>23</v>
      </c>
      <c r="K7015" t="s">
        <v>2642</v>
      </c>
      <c r="L7015" t="s">
        <v>39</v>
      </c>
      <c r="M7015">
        <v>93905</v>
      </c>
      <c r="N7015" t="s">
        <v>40</v>
      </c>
      <c r="O7015" t="s">
        <v>2611</v>
      </c>
      <c r="P7015" t="s">
        <v>28</v>
      </c>
      <c r="Q7015" t="s">
        <v>29</v>
      </c>
      <c r="R7015" t="s">
        <v>2612</v>
      </c>
      <c r="S7015">
        <v>148.25700000000001</v>
      </c>
      <c r="T7015" s="3"/>
    </row>
    <row r="7016" spans="1:20" x14ac:dyDescent="0.3">
      <c r="A7016">
        <v>7015</v>
      </c>
      <c r="B7016" t="s">
        <v>9246</v>
      </c>
      <c r="C7016">
        <f t="shared" si="109"/>
        <v>11</v>
      </c>
      <c r="D7016" s="1">
        <v>42074</v>
      </c>
      <c r="E7016" s="1">
        <v>42076</v>
      </c>
      <c r="F7016" t="s">
        <v>19</v>
      </c>
      <c r="G7016" t="s">
        <v>4432</v>
      </c>
      <c r="H7016" t="s">
        <v>4433</v>
      </c>
      <c r="I7016" t="s">
        <v>37</v>
      </c>
      <c r="J7016" t="s">
        <v>23</v>
      </c>
      <c r="K7016" t="s">
        <v>1465</v>
      </c>
      <c r="L7016" t="s">
        <v>25</v>
      </c>
      <c r="M7016">
        <v>40475</v>
      </c>
      <c r="N7016" t="s">
        <v>26</v>
      </c>
      <c r="O7016" t="s">
        <v>1608</v>
      </c>
      <c r="P7016" t="s">
        <v>42</v>
      </c>
      <c r="Q7016" t="s">
        <v>74</v>
      </c>
      <c r="R7016" t="s">
        <v>1609</v>
      </c>
      <c r="S7016">
        <v>146.76</v>
      </c>
      <c r="T7016" s="3"/>
    </row>
    <row r="7017" spans="1:20" x14ac:dyDescent="0.3">
      <c r="A7017">
        <v>7016</v>
      </c>
      <c r="B7017" t="s">
        <v>9246</v>
      </c>
      <c r="C7017">
        <f t="shared" si="109"/>
        <v>11</v>
      </c>
      <c r="D7017" s="1">
        <v>42074</v>
      </c>
      <c r="E7017" s="1">
        <v>42076</v>
      </c>
      <c r="F7017" t="s">
        <v>19</v>
      </c>
      <c r="G7017" t="s">
        <v>4432</v>
      </c>
      <c r="H7017" t="s">
        <v>4433</v>
      </c>
      <c r="I7017" t="s">
        <v>37</v>
      </c>
      <c r="J7017" t="s">
        <v>23</v>
      </c>
      <c r="K7017" t="s">
        <v>1465</v>
      </c>
      <c r="L7017" t="s">
        <v>25</v>
      </c>
      <c r="M7017">
        <v>40475</v>
      </c>
      <c r="N7017" t="s">
        <v>26</v>
      </c>
      <c r="O7017" t="s">
        <v>2637</v>
      </c>
      <c r="P7017" t="s">
        <v>67</v>
      </c>
      <c r="Q7017" t="s">
        <v>157</v>
      </c>
      <c r="R7017" t="s">
        <v>2638</v>
      </c>
      <c r="S7017">
        <v>32.96</v>
      </c>
      <c r="T7017" s="3"/>
    </row>
    <row r="7018" spans="1:20" x14ac:dyDescent="0.3">
      <c r="A7018">
        <v>7017</v>
      </c>
      <c r="B7018" t="s">
        <v>9246</v>
      </c>
      <c r="C7018">
        <f t="shared" si="109"/>
        <v>11</v>
      </c>
      <c r="D7018" s="1">
        <v>42074</v>
      </c>
      <c r="E7018" s="1">
        <v>42076</v>
      </c>
      <c r="F7018" t="s">
        <v>19</v>
      </c>
      <c r="G7018" t="s">
        <v>4432</v>
      </c>
      <c r="H7018" t="s">
        <v>4433</v>
      </c>
      <c r="I7018" t="s">
        <v>37</v>
      </c>
      <c r="J7018" t="s">
        <v>23</v>
      </c>
      <c r="K7018" t="s">
        <v>1465</v>
      </c>
      <c r="L7018" t="s">
        <v>25</v>
      </c>
      <c r="M7018">
        <v>40475</v>
      </c>
      <c r="N7018" t="s">
        <v>26</v>
      </c>
      <c r="O7018" t="s">
        <v>1819</v>
      </c>
      <c r="P7018" t="s">
        <v>67</v>
      </c>
      <c r="Q7018" t="s">
        <v>68</v>
      </c>
      <c r="R7018" t="s">
        <v>1820</v>
      </c>
      <c r="S7018">
        <v>587.97</v>
      </c>
      <c r="T7018" s="3"/>
    </row>
    <row r="7019" spans="1:20" x14ac:dyDescent="0.3">
      <c r="A7019">
        <v>7018</v>
      </c>
      <c r="B7019" t="s">
        <v>9246</v>
      </c>
      <c r="C7019">
        <f t="shared" si="109"/>
        <v>11</v>
      </c>
      <c r="D7019" s="1">
        <v>42074</v>
      </c>
      <c r="E7019" s="1">
        <v>42076</v>
      </c>
      <c r="F7019" t="s">
        <v>19</v>
      </c>
      <c r="G7019" t="s">
        <v>4432</v>
      </c>
      <c r="H7019" t="s">
        <v>4433</v>
      </c>
      <c r="I7019" t="s">
        <v>37</v>
      </c>
      <c r="J7019" t="s">
        <v>23</v>
      </c>
      <c r="K7019" t="s">
        <v>1465</v>
      </c>
      <c r="L7019" t="s">
        <v>25</v>
      </c>
      <c r="M7019">
        <v>40475</v>
      </c>
      <c r="N7019" t="s">
        <v>26</v>
      </c>
      <c r="O7019" t="s">
        <v>6168</v>
      </c>
      <c r="P7019" t="s">
        <v>42</v>
      </c>
      <c r="Q7019" t="s">
        <v>86</v>
      </c>
      <c r="R7019" t="s">
        <v>6169</v>
      </c>
      <c r="S7019">
        <v>14.94</v>
      </c>
      <c r="T7019" s="3"/>
    </row>
    <row r="7020" spans="1:20" x14ac:dyDescent="0.3">
      <c r="A7020">
        <v>7019</v>
      </c>
      <c r="B7020" t="s">
        <v>9247</v>
      </c>
      <c r="C7020">
        <f t="shared" si="109"/>
        <v>25</v>
      </c>
      <c r="D7020" s="1">
        <v>42909</v>
      </c>
      <c r="E7020" s="1">
        <v>42913</v>
      </c>
      <c r="F7020" t="s">
        <v>19</v>
      </c>
      <c r="G7020" t="s">
        <v>2701</v>
      </c>
      <c r="H7020" t="s">
        <v>2702</v>
      </c>
      <c r="I7020" t="s">
        <v>22</v>
      </c>
      <c r="J7020" t="s">
        <v>23</v>
      </c>
      <c r="K7020" t="s">
        <v>262</v>
      </c>
      <c r="L7020" t="s">
        <v>263</v>
      </c>
      <c r="M7020">
        <v>10035</v>
      </c>
      <c r="N7020" t="s">
        <v>144</v>
      </c>
      <c r="O7020" t="s">
        <v>7386</v>
      </c>
      <c r="P7020" t="s">
        <v>42</v>
      </c>
      <c r="Q7020" t="s">
        <v>43</v>
      </c>
      <c r="R7020" t="s">
        <v>7387</v>
      </c>
      <c r="S7020">
        <v>25.83</v>
      </c>
      <c r="T7020" s="3"/>
    </row>
    <row r="7021" spans="1:20" x14ac:dyDescent="0.3">
      <c r="A7021">
        <v>7020</v>
      </c>
      <c r="B7021" t="s">
        <v>9248</v>
      </c>
      <c r="C7021">
        <f t="shared" si="109"/>
        <v>35</v>
      </c>
      <c r="D7021" s="1">
        <v>42239</v>
      </c>
      <c r="E7021" s="1">
        <v>42243</v>
      </c>
      <c r="F7021" t="s">
        <v>46</v>
      </c>
      <c r="G7021" t="s">
        <v>2288</v>
      </c>
      <c r="H7021" t="s">
        <v>2289</v>
      </c>
      <c r="I7021" t="s">
        <v>22</v>
      </c>
      <c r="J7021" t="s">
        <v>23</v>
      </c>
      <c r="K7021" t="s">
        <v>805</v>
      </c>
      <c r="L7021" t="s">
        <v>453</v>
      </c>
      <c r="M7021">
        <v>80219</v>
      </c>
      <c r="N7021" t="s">
        <v>40</v>
      </c>
      <c r="O7021" t="s">
        <v>9249</v>
      </c>
      <c r="P7021" t="s">
        <v>42</v>
      </c>
      <c r="Q7021" t="s">
        <v>86</v>
      </c>
      <c r="R7021" t="s">
        <v>9250</v>
      </c>
      <c r="S7021">
        <v>15.552</v>
      </c>
      <c r="T7021" s="3"/>
    </row>
    <row r="7022" spans="1:20" x14ac:dyDescent="0.3">
      <c r="A7022">
        <v>7021</v>
      </c>
      <c r="B7022" t="s">
        <v>9248</v>
      </c>
      <c r="C7022">
        <f t="shared" si="109"/>
        <v>35</v>
      </c>
      <c r="D7022" s="1">
        <v>42239</v>
      </c>
      <c r="E7022" s="1">
        <v>42243</v>
      </c>
      <c r="F7022" t="s">
        <v>46</v>
      </c>
      <c r="G7022" t="s">
        <v>2288</v>
      </c>
      <c r="H7022" t="s">
        <v>2289</v>
      </c>
      <c r="I7022" t="s">
        <v>22</v>
      </c>
      <c r="J7022" t="s">
        <v>23</v>
      </c>
      <c r="K7022" t="s">
        <v>805</v>
      </c>
      <c r="L7022" t="s">
        <v>453</v>
      </c>
      <c r="M7022">
        <v>80219</v>
      </c>
      <c r="N7022" t="s">
        <v>40</v>
      </c>
      <c r="O7022" t="s">
        <v>8577</v>
      </c>
      <c r="P7022" t="s">
        <v>42</v>
      </c>
      <c r="Q7022" t="s">
        <v>575</v>
      </c>
      <c r="R7022" t="s">
        <v>8578</v>
      </c>
      <c r="S7022">
        <v>6.8</v>
      </c>
      <c r="T7022" s="3"/>
    </row>
    <row r="7023" spans="1:20" x14ac:dyDescent="0.3">
      <c r="A7023">
        <v>7022</v>
      </c>
      <c r="B7023" t="s">
        <v>9248</v>
      </c>
      <c r="C7023">
        <f t="shared" si="109"/>
        <v>35</v>
      </c>
      <c r="D7023" s="1">
        <v>42239</v>
      </c>
      <c r="E7023" s="1">
        <v>42243</v>
      </c>
      <c r="F7023" t="s">
        <v>46</v>
      </c>
      <c r="G7023" t="s">
        <v>2288</v>
      </c>
      <c r="H7023" t="s">
        <v>2289</v>
      </c>
      <c r="I7023" t="s">
        <v>22</v>
      </c>
      <c r="J7023" t="s">
        <v>23</v>
      </c>
      <c r="K7023" t="s">
        <v>805</v>
      </c>
      <c r="L7023" t="s">
        <v>453</v>
      </c>
      <c r="M7023">
        <v>80219</v>
      </c>
      <c r="N7023" t="s">
        <v>40</v>
      </c>
      <c r="O7023" t="s">
        <v>1019</v>
      </c>
      <c r="P7023" t="s">
        <v>28</v>
      </c>
      <c r="Q7023" t="s">
        <v>61</v>
      </c>
      <c r="R7023" t="s">
        <v>1020</v>
      </c>
      <c r="S7023">
        <v>4.2240000000000002</v>
      </c>
      <c r="T7023" s="3"/>
    </row>
    <row r="7024" spans="1:20" x14ac:dyDescent="0.3">
      <c r="A7024">
        <v>7023</v>
      </c>
      <c r="B7024" t="s">
        <v>9248</v>
      </c>
      <c r="C7024">
        <f t="shared" si="109"/>
        <v>35</v>
      </c>
      <c r="D7024" s="1">
        <v>42239</v>
      </c>
      <c r="E7024" s="1">
        <v>42243</v>
      </c>
      <c r="F7024" t="s">
        <v>46</v>
      </c>
      <c r="G7024" t="s">
        <v>2288</v>
      </c>
      <c r="H7024" t="s">
        <v>2289</v>
      </c>
      <c r="I7024" t="s">
        <v>22</v>
      </c>
      <c r="J7024" t="s">
        <v>23</v>
      </c>
      <c r="K7024" t="s">
        <v>805</v>
      </c>
      <c r="L7024" t="s">
        <v>453</v>
      </c>
      <c r="M7024">
        <v>80219</v>
      </c>
      <c r="N7024" t="s">
        <v>40</v>
      </c>
      <c r="O7024" t="s">
        <v>1643</v>
      </c>
      <c r="P7024" t="s">
        <v>67</v>
      </c>
      <c r="Q7024" t="s">
        <v>68</v>
      </c>
      <c r="R7024" t="s">
        <v>1644</v>
      </c>
      <c r="S7024">
        <v>143.63999999999999</v>
      </c>
      <c r="T7024" s="3"/>
    </row>
    <row r="7025" spans="1:20" x14ac:dyDescent="0.3">
      <c r="A7025">
        <v>7024</v>
      </c>
      <c r="B7025" t="s">
        <v>9248</v>
      </c>
      <c r="C7025">
        <f t="shared" si="109"/>
        <v>35</v>
      </c>
      <c r="D7025" s="1">
        <v>42239</v>
      </c>
      <c r="E7025" s="1">
        <v>42243</v>
      </c>
      <c r="F7025" t="s">
        <v>46</v>
      </c>
      <c r="G7025" t="s">
        <v>2288</v>
      </c>
      <c r="H7025" t="s">
        <v>2289</v>
      </c>
      <c r="I7025" t="s">
        <v>22</v>
      </c>
      <c r="J7025" t="s">
        <v>23</v>
      </c>
      <c r="K7025" t="s">
        <v>805</v>
      </c>
      <c r="L7025" t="s">
        <v>453</v>
      </c>
      <c r="M7025">
        <v>80219</v>
      </c>
      <c r="N7025" t="s">
        <v>40</v>
      </c>
      <c r="O7025" t="s">
        <v>2782</v>
      </c>
      <c r="P7025" t="s">
        <v>42</v>
      </c>
      <c r="Q7025" t="s">
        <v>86</v>
      </c>
      <c r="R7025" t="s">
        <v>2783</v>
      </c>
      <c r="S7025">
        <v>31.103999999999999</v>
      </c>
      <c r="T7025" s="3"/>
    </row>
    <row r="7026" spans="1:20" x14ac:dyDescent="0.3">
      <c r="A7026">
        <v>7025</v>
      </c>
      <c r="B7026" t="s">
        <v>9248</v>
      </c>
      <c r="C7026">
        <f t="shared" si="109"/>
        <v>35</v>
      </c>
      <c r="D7026" s="1">
        <v>42239</v>
      </c>
      <c r="E7026" s="1">
        <v>42243</v>
      </c>
      <c r="F7026" t="s">
        <v>46</v>
      </c>
      <c r="G7026" t="s">
        <v>2288</v>
      </c>
      <c r="H7026" t="s">
        <v>2289</v>
      </c>
      <c r="I7026" t="s">
        <v>22</v>
      </c>
      <c r="J7026" t="s">
        <v>23</v>
      </c>
      <c r="K7026" t="s">
        <v>805</v>
      </c>
      <c r="L7026" t="s">
        <v>453</v>
      </c>
      <c r="M7026">
        <v>80219</v>
      </c>
      <c r="N7026" t="s">
        <v>40</v>
      </c>
      <c r="O7026" t="s">
        <v>4077</v>
      </c>
      <c r="P7026" t="s">
        <v>42</v>
      </c>
      <c r="Q7026" t="s">
        <v>86</v>
      </c>
      <c r="R7026" t="s">
        <v>4078</v>
      </c>
      <c r="S7026">
        <v>223.05600000000001</v>
      </c>
      <c r="T7026" s="3"/>
    </row>
    <row r="7027" spans="1:20" x14ac:dyDescent="0.3">
      <c r="A7027">
        <v>7026</v>
      </c>
      <c r="B7027" t="s">
        <v>9251</v>
      </c>
      <c r="C7027">
        <f t="shared" si="109"/>
        <v>6</v>
      </c>
      <c r="D7027" s="1">
        <v>43137</v>
      </c>
      <c r="E7027" s="1">
        <v>43143</v>
      </c>
      <c r="F7027" t="s">
        <v>46</v>
      </c>
      <c r="G7027" t="s">
        <v>2168</v>
      </c>
      <c r="H7027" t="s">
        <v>2169</v>
      </c>
      <c r="I7027" t="s">
        <v>37</v>
      </c>
      <c r="J7027" t="s">
        <v>23</v>
      </c>
      <c r="K7027" t="s">
        <v>262</v>
      </c>
      <c r="L7027" t="s">
        <v>263</v>
      </c>
      <c r="M7027">
        <v>10024</v>
      </c>
      <c r="N7027" t="s">
        <v>144</v>
      </c>
      <c r="O7027" t="s">
        <v>2050</v>
      </c>
      <c r="P7027" t="s">
        <v>67</v>
      </c>
      <c r="Q7027" t="s">
        <v>68</v>
      </c>
      <c r="R7027" t="s">
        <v>2051</v>
      </c>
      <c r="S7027">
        <v>227.46</v>
      </c>
      <c r="T7027" s="3"/>
    </row>
    <row r="7028" spans="1:20" x14ac:dyDescent="0.3">
      <c r="A7028">
        <v>7027</v>
      </c>
      <c r="B7028" t="s">
        <v>9251</v>
      </c>
      <c r="C7028">
        <f t="shared" si="109"/>
        <v>6</v>
      </c>
      <c r="D7028" s="1">
        <v>43137</v>
      </c>
      <c r="E7028" s="1">
        <v>43143</v>
      </c>
      <c r="F7028" t="s">
        <v>46</v>
      </c>
      <c r="G7028" t="s">
        <v>2168</v>
      </c>
      <c r="H7028" t="s">
        <v>2169</v>
      </c>
      <c r="I7028" t="s">
        <v>37</v>
      </c>
      <c r="J7028" t="s">
        <v>23</v>
      </c>
      <c r="K7028" t="s">
        <v>262</v>
      </c>
      <c r="L7028" t="s">
        <v>263</v>
      </c>
      <c r="M7028">
        <v>10024</v>
      </c>
      <c r="N7028" t="s">
        <v>144</v>
      </c>
      <c r="O7028" t="s">
        <v>8876</v>
      </c>
      <c r="P7028" t="s">
        <v>42</v>
      </c>
      <c r="Q7028" t="s">
        <v>71</v>
      </c>
      <c r="R7028" t="s">
        <v>8877</v>
      </c>
      <c r="S7028">
        <v>46.24</v>
      </c>
      <c r="T7028" s="3"/>
    </row>
    <row r="7029" spans="1:20" x14ac:dyDescent="0.3">
      <c r="A7029">
        <v>7028</v>
      </c>
      <c r="B7029" t="s">
        <v>9252</v>
      </c>
      <c r="C7029">
        <f t="shared" si="109"/>
        <v>5</v>
      </c>
      <c r="D7029" s="1">
        <v>43129</v>
      </c>
      <c r="E7029" s="1">
        <v>43136</v>
      </c>
      <c r="F7029" t="s">
        <v>46</v>
      </c>
      <c r="G7029" t="s">
        <v>2986</v>
      </c>
      <c r="H7029" t="s">
        <v>2987</v>
      </c>
      <c r="I7029" t="s">
        <v>22</v>
      </c>
      <c r="J7029" t="s">
        <v>23</v>
      </c>
      <c r="K7029" t="s">
        <v>262</v>
      </c>
      <c r="L7029" t="s">
        <v>263</v>
      </c>
      <c r="M7029">
        <v>10011</v>
      </c>
      <c r="N7029" t="s">
        <v>144</v>
      </c>
      <c r="O7029" t="s">
        <v>2774</v>
      </c>
      <c r="P7029" t="s">
        <v>42</v>
      </c>
      <c r="Q7029" t="s">
        <v>43</v>
      </c>
      <c r="R7029" t="s">
        <v>2775</v>
      </c>
      <c r="S7029">
        <v>5.22</v>
      </c>
      <c r="T7029" s="3"/>
    </row>
    <row r="7030" spans="1:20" x14ac:dyDescent="0.3">
      <c r="A7030">
        <v>7029</v>
      </c>
      <c r="B7030" t="s">
        <v>9253</v>
      </c>
      <c r="C7030">
        <f t="shared" si="109"/>
        <v>51</v>
      </c>
      <c r="D7030" s="1">
        <v>43089</v>
      </c>
      <c r="E7030" s="1">
        <v>43092</v>
      </c>
      <c r="F7030" t="s">
        <v>19</v>
      </c>
      <c r="G7030" t="s">
        <v>3649</v>
      </c>
      <c r="H7030" t="s">
        <v>3650</v>
      </c>
      <c r="I7030" t="s">
        <v>22</v>
      </c>
      <c r="J7030" t="s">
        <v>23</v>
      </c>
      <c r="K7030" t="s">
        <v>133</v>
      </c>
      <c r="L7030" t="s">
        <v>134</v>
      </c>
      <c r="M7030">
        <v>68025</v>
      </c>
      <c r="N7030" t="s">
        <v>101</v>
      </c>
      <c r="O7030" t="s">
        <v>3870</v>
      </c>
      <c r="P7030" t="s">
        <v>42</v>
      </c>
      <c r="Q7030" t="s">
        <v>86</v>
      </c>
      <c r="R7030" t="s">
        <v>3871</v>
      </c>
      <c r="S7030">
        <v>33.9</v>
      </c>
      <c r="T7030" s="3"/>
    </row>
    <row r="7031" spans="1:20" x14ac:dyDescent="0.3">
      <c r="A7031">
        <v>7030</v>
      </c>
      <c r="B7031" t="s">
        <v>9254</v>
      </c>
      <c r="C7031">
        <f t="shared" si="109"/>
        <v>45</v>
      </c>
      <c r="D7031" s="1">
        <v>43050</v>
      </c>
      <c r="E7031" s="1">
        <v>43055</v>
      </c>
      <c r="F7031" t="s">
        <v>46</v>
      </c>
      <c r="G7031" t="s">
        <v>4141</v>
      </c>
      <c r="H7031" t="s">
        <v>4142</v>
      </c>
      <c r="I7031" t="s">
        <v>37</v>
      </c>
      <c r="J7031" t="s">
        <v>23</v>
      </c>
      <c r="K7031" t="s">
        <v>262</v>
      </c>
      <c r="L7031" t="s">
        <v>263</v>
      </c>
      <c r="M7031">
        <v>10011</v>
      </c>
      <c r="N7031" t="s">
        <v>144</v>
      </c>
      <c r="O7031" t="s">
        <v>4777</v>
      </c>
      <c r="P7031" t="s">
        <v>42</v>
      </c>
      <c r="Q7031" t="s">
        <v>55</v>
      </c>
      <c r="R7031" t="s">
        <v>2657</v>
      </c>
      <c r="S7031">
        <v>28.14</v>
      </c>
      <c r="T7031" s="3"/>
    </row>
    <row r="7032" spans="1:20" x14ac:dyDescent="0.3">
      <c r="A7032">
        <v>7031</v>
      </c>
      <c r="B7032" t="s">
        <v>9254</v>
      </c>
      <c r="C7032">
        <f t="shared" si="109"/>
        <v>45</v>
      </c>
      <c r="D7032" s="1">
        <v>43050</v>
      </c>
      <c r="E7032" s="1">
        <v>43055</v>
      </c>
      <c r="F7032" t="s">
        <v>46</v>
      </c>
      <c r="G7032" t="s">
        <v>4141</v>
      </c>
      <c r="H7032" t="s">
        <v>4142</v>
      </c>
      <c r="I7032" t="s">
        <v>37</v>
      </c>
      <c r="J7032" t="s">
        <v>23</v>
      </c>
      <c r="K7032" t="s">
        <v>262</v>
      </c>
      <c r="L7032" t="s">
        <v>263</v>
      </c>
      <c r="M7032">
        <v>10011</v>
      </c>
      <c r="N7032" t="s">
        <v>144</v>
      </c>
      <c r="O7032" t="s">
        <v>6689</v>
      </c>
      <c r="P7032" t="s">
        <v>67</v>
      </c>
      <c r="Q7032" t="s">
        <v>157</v>
      </c>
      <c r="R7032" t="s">
        <v>6690</v>
      </c>
      <c r="S7032">
        <v>36</v>
      </c>
      <c r="T7032" s="3"/>
    </row>
    <row r="7033" spans="1:20" x14ac:dyDescent="0.3">
      <c r="A7033">
        <v>7032</v>
      </c>
      <c r="B7033" t="s">
        <v>9254</v>
      </c>
      <c r="C7033">
        <f t="shared" si="109"/>
        <v>45</v>
      </c>
      <c r="D7033" s="1">
        <v>43050</v>
      </c>
      <c r="E7033" s="1">
        <v>43055</v>
      </c>
      <c r="F7033" t="s">
        <v>46</v>
      </c>
      <c r="G7033" t="s">
        <v>4141</v>
      </c>
      <c r="H7033" t="s">
        <v>4142</v>
      </c>
      <c r="I7033" t="s">
        <v>37</v>
      </c>
      <c r="J7033" t="s">
        <v>23</v>
      </c>
      <c r="K7033" t="s">
        <v>262</v>
      </c>
      <c r="L7033" t="s">
        <v>263</v>
      </c>
      <c r="M7033">
        <v>10011</v>
      </c>
      <c r="N7033" t="s">
        <v>144</v>
      </c>
      <c r="O7033" t="s">
        <v>1158</v>
      </c>
      <c r="P7033" t="s">
        <v>42</v>
      </c>
      <c r="Q7033" t="s">
        <v>64</v>
      </c>
      <c r="R7033" t="s">
        <v>1159</v>
      </c>
      <c r="S7033">
        <v>92.94</v>
      </c>
      <c r="T7033" s="3"/>
    </row>
    <row r="7034" spans="1:20" x14ac:dyDescent="0.3">
      <c r="A7034">
        <v>7033</v>
      </c>
      <c r="B7034" t="s">
        <v>9254</v>
      </c>
      <c r="C7034">
        <f t="shared" si="109"/>
        <v>45</v>
      </c>
      <c r="D7034" s="1">
        <v>43050</v>
      </c>
      <c r="E7034" s="1">
        <v>43055</v>
      </c>
      <c r="F7034" t="s">
        <v>46</v>
      </c>
      <c r="G7034" t="s">
        <v>4141</v>
      </c>
      <c r="H7034" t="s">
        <v>4142</v>
      </c>
      <c r="I7034" t="s">
        <v>37</v>
      </c>
      <c r="J7034" t="s">
        <v>23</v>
      </c>
      <c r="K7034" t="s">
        <v>262</v>
      </c>
      <c r="L7034" t="s">
        <v>263</v>
      </c>
      <c r="M7034">
        <v>10011</v>
      </c>
      <c r="N7034" t="s">
        <v>144</v>
      </c>
      <c r="O7034" t="s">
        <v>4844</v>
      </c>
      <c r="P7034" t="s">
        <v>28</v>
      </c>
      <c r="Q7034" t="s">
        <v>32</v>
      </c>
      <c r="R7034" t="s">
        <v>4845</v>
      </c>
      <c r="S7034">
        <v>245.64599999999999</v>
      </c>
      <c r="T7034" s="3"/>
    </row>
    <row r="7035" spans="1:20" x14ac:dyDescent="0.3">
      <c r="A7035">
        <v>7034</v>
      </c>
      <c r="B7035" t="s">
        <v>9254</v>
      </c>
      <c r="C7035">
        <f t="shared" si="109"/>
        <v>45</v>
      </c>
      <c r="D7035" s="1">
        <v>43050</v>
      </c>
      <c r="E7035" s="1">
        <v>43055</v>
      </c>
      <c r="F7035" t="s">
        <v>46</v>
      </c>
      <c r="G7035" t="s">
        <v>4141</v>
      </c>
      <c r="H7035" t="s">
        <v>4142</v>
      </c>
      <c r="I7035" t="s">
        <v>37</v>
      </c>
      <c r="J7035" t="s">
        <v>23</v>
      </c>
      <c r="K7035" t="s">
        <v>262</v>
      </c>
      <c r="L7035" t="s">
        <v>263</v>
      </c>
      <c r="M7035">
        <v>10011</v>
      </c>
      <c r="N7035" t="s">
        <v>144</v>
      </c>
      <c r="O7035" t="s">
        <v>2776</v>
      </c>
      <c r="P7035" t="s">
        <v>42</v>
      </c>
      <c r="Q7035" t="s">
        <v>71</v>
      </c>
      <c r="R7035" t="s">
        <v>2777</v>
      </c>
      <c r="S7035">
        <v>55.008000000000003</v>
      </c>
      <c r="T7035" s="3"/>
    </row>
    <row r="7036" spans="1:20" x14ac:dyDescent="0.3">
      <c r="A7036">
        <v>7035</v>
      </c>
      <c r="B7036" t="s">
        <v>9254</v>
      </c>
      <c r="C7036">
        <f t="shared" si="109"/>
        <v>45</v>
      </c>
      <c r="D7036" s="1">
        <v>43050</v>
      </c>
      <c r="E7036" s="1">
        <v>43055</v>
      </c>
      <c r="F7036" t="s">
        <v>46</v>
      </c>
      <c r="G7036" t="s">
        <v>4141</v>
      </c>
      <c r="H7036" t="s">
        <v>4142</v>
      </c>
      <c r="I7036" t="s">
        <v>37</v>
      </c>
      <c r="J7036" t="s">
        <v>23</v>
      </c>
      <c r="K7036" t="s">
        <v>262</v>
      </c>
      <c r="L7036" t="s">
        <v>263</v>
      </c>
      <c r="M7036">
        <v>10011</v>
      </c>
      <c r="N7036" t="s">
        <v>144</v>
      </c>
      <c r="O7036" t="s">
        <v>3526</v>
      </c>
      <c r="P7036" t="s">
        <v>42</v>
      </c>
      <c r="Q7036" t="s">
        <v>71</v>
      </c>
      <c r="R7036" t="s">
        <v>3527</v>
      </c>
      <c r="S7036">
        <v>35.231999999999999</v>
      </c>
      <c r="T7036" s="3"/>
    </row>
    <row r="7037" spans="1:20" x14ac:dyDescent="0.3">
      <c r="A7037">
        <v>7036</v>
      </c>
      <c r="B7037" t="s">
        <v>9255</v>
      </c>
      <c r="C7037">
        <f t="shared" si="109"/>
        <v>45</v>
      </c>
      <c r="D7037" s="1">
        <v>43413</v>
      </c>
      <c r="E7037" s="1">
        <v>43417</v>
      </c>
      <c r="F7037" t="s">
        <v>46</v>
      </c>
      <c r="G7037" t="s">
        <v>4512</v>
      </c>
      <c r="H7037" t="s">
        <v>4513</v>
      </c>
      <c r="I7037" t="s">
        <v>37</v>
      </c>
      <c r="J7037" t="s">
        <v>23</v>
      </c>
      <c r="K7037" t="s">
        <v>946</v>
      </c>
      <c r="L7037" t="s">
        <v>39</v>
      </c>
      <c r="M7037">
        <v>92105</v>
      </c>
      <c r="N7037" t="s">
        <v>40</v>
      </c>
      <c r="O7037" t="s">
        <v>2478</v>
      </c>
      <c r="P7037" t="s">
        <v>28</v>
      </c>
      <c r="Q7037" t="s">
        <v>32</v>
      </c>
      <c r="R7037" t="s">
        <v>2479</v>
      </c>
      <c r="S7037">
        <v>523.39200000000005</v>
      </c>
      <c r="T7037" s="3"/>
    </row>
    <row r="7038" spans="1:20" x14ac:dyDescent="0.3">
      <c r="A7038">
        <v>7037</v>
      </c>
      <c r="B7038" t="s">
        <v>9256</v>
      </c>
      <c r="C7038">
        <f t="shared" si="109"/>
        <v>18</v>
      </c>
      <c r="D7038" s="1">
        <v>42126</v>
      </c>
      <c r="E7038" s="1">
        <v>42128</v>
      </c>
      <c r="F7038" t="s">
        <v>19</v>
      </c>
      <c r="G7038" t="s">
        <v>7762</v>
      </c>
      <c r="H7038" t="s">
        <v>7763</v>
      </c>
      <c r="I7038" t="s">
        <v>22</v>
      </c>
      <c r="J7038" t="s">
        <v>23</v>
      </c>
      <c r="K7038" t="s">
        <v>1793</v>
      </c>
      <c r="L7038" t="s">
        <v>50</v>
      </c>
      <c r="M7038">
        <v>33801</v>
      </c>
      <c r="N7038" t="s">
        <v>26</v>
      </c>
      <c r="O7038" t="s">
        <v>3316</v>
      </c>
      <c r="P7038" t="s">
        <v>67</v>
      </c>
      <c r="Q7038" t="s">
        <v>1215</v>
      </c>
      <c r="R7038" t="s">
        <v>3317</v>
      </c>
      <c r="S7038">
        <v>479.98399999999998</v>
      </c>
      <c r="T7038" s="3"/>
    </row>
    <row r="7039" spans="1:20" x14ac:dyDescent="0.3">
      <c r="A7039">
        <v>7038</v>
      </c>
      <c r="B7039" t="s">
        <v>9257</v>
      </c>
      <c r="C7039">
        <f t="shared" si="109"/>
        <v>38</v>
      </c>
      <c r="D7039" s="1">
        <v>43365</v>
      </c>
      <c r="E7039" s="1">
        <v>43370</v>
      </c>
      <c r="F7039" t="s">
        <v>46</v>
      </c>
      <c r="G7039" t="s">
        <v>2379</v>
      </c>
      <c r="H7039" t="s">
        <v>2380</v>
      </c>
      <c r="I7039" t="s">
        <v>22</v>
      </c>
      <c r="J7039" t="s">
        <v>23</v>
      </c>
      <c r="K7039" t="s">
        <v>3797</v>
      </c>
      <c r="L7039" t="s">
        <v>1271</v>
      </c>
      <c r="M7039">
        <v>30080</v>
      </c>
      <c r="N7039" t="s">
        <v>26</v>
      </c>
      <c r="O7039" t="s">
        <v>5439</v>
      </c>
      <c r="P7039" t="s">
        <v>42</v>
      </c>
      <c r="Q7039" t="s">
        <v>86</v>
      </c>
      <c r="R7039" t="s">
        <v>5440</v>
      </c>
      <c r="S7039">
        <v>12.96</v>
      </c>
      <c r="T7039" s="3"/>
    </row>
    <row r="7040" spans="1:20" x14ac:dyDescent="0.3">
      <c r="A7040">
        <v>7039</v>
      </c>
      <c r="B7040" t="s">
        <v>9257</v>
      </c>
      <c r="C7040">
        <f t="shared" si="109"/>
        <v>38</v>
      </c>
      <c r="D7040" s="1">
        <v>43365</v>
      </c>
      <c r="E7040" s="1">
        <v>43370</v>
      </c>
      <c r="F7040" t="s">
        <v>46</v>
      </c>
      <c r="G7040" t="s">
        <v>2379</v>
      </c>
      <c r="H7040" t="s">
        <v>2380</v>
      </c>
      <c r="I7040" t="s">
        <v>22</v>
      </c>
      <c r="J7040" t="s">
        <v>23</v>
      </c>
      <c r="K7040" t="s">
        <v>3797</v>
      </c>
      <c r="L7040" t="s">
        <v>1271</v>
      </c>
      <c r="M7040">
        <v>30080</v>
      </c>
      <c r="N7040" t="s">
        <v>26</v>
      </c>
      <c r="O7040" t="s">
        <v>9258</v>
      </c>
      <c r="P7040" t="s">
        <v>42</v>
      </c>
      <c r="Q7040" t="s">
        <v>64</v>
      </c>
      <c r="R7040" t="s">
        <v>9259</v>
      </c>
      <c r="S7040">
        <v>17.940000000000001</v>
      </c>
      <c r="T7040" s="3"/>
    </row>
    <row r="7041" spans="1:20" x14ac:dyDescent="0.3">
      <c r="A7041">
        <v>7040</v>
      </c>
      <c r="B7041" t="s">
        <v>9260</v>
      </c>
      <c r="C7041">
        <f t="shared" si="109"/>
        <v>51</v>
      </c>
      <c r="D7041" s="1">
        <v>43451</v>
      </c>
      <c r="E7041" s="1">
        <v>43457</v>
      </c>
      <c r="F7041" t="s">
        <v>46</v>
      </c>
      <c r="G7041" t="s">
        <v>2073</v>
      </c>
      <c r="H7041" t="s">
        <v>2074</v>
      </c>
      <c r="I7041" t="s">
        <v>22</v>
      </c>
      <c r="J7041" t="s">
        <v>23</v>
      </c>
      <c r="K7041" t="s">
        <v>262</v>
      </c>
      <c r="L7041" t="s">
        <v>263</v>
      </c>
      <c r="M7041">
        <v>10009</v>
      </c>
      <c r="N7041" t="s">
        <v>144</v>
      </c>
      <c r="O7041" t="s">
        <v>932</v>
      </c>
      <c r="P7041" t="s">
        <v>42</v>
      </c>
      <c r="Q7041" t="s">
        <v>55</v>
      </c>
      <c r="R7041" t="s">
        <v>933</v>
      </c>
      <c r="S7041">
        <v>166.72</v>
      </c>
      <c r="T7041" s="3"/>
    </row>
    <row r="7042" spans="1:20" x14ac:dyDescent="0.3">
      <c r="A7042">
        <v>7041</v>
      </c>
      <c r="B7042" t="s">
        <v>9260</v>
      </c>
      <c r="C7042">
        <f t="shared" si="109"/>
        <v>51</v>
      </c>
      <c r="D7042" s="1">
        <v>43451</v>
      </c>
      <c r="E7042" s="1">
        <v>43457</v>
      </c>
      <c r="F7042" t="s">
        <v>46</v>
      </c>
      <c r="G7042" t="s">
        <v>2073</v>
      </c>
      <c r="H7042" t="s">
        <v>2074</v>
      </c>
      <c r="I7042" t="s">
        <v>22</v>
      </c>
      <c r="J7042" t="s">
        <v>23</v>
      </c>
      <c r="K7042" t="s">
        <v>262</v>
      </c>
      <c r="L7042" t="s">
        <v>263</v>
      </c>
      <c r="M7042">
        <v>10009</v>
      </c>
      <c r="N7042" t="s">
        <v>144</v>
      </c>
      <c r="O7042" t="s">
        <v>5491</v>
      </c>
      <c r="P7042" t="s">
        <v>42</v>
      </c>
      <c r="Q7042" t="s">
        <v>71</v>
      </c>
      <c r="R7042" t="s">
        <v>5492</v>
      </c>
      <c r="S7042">
        <v>24.815999999999999</v>
      </c>
      <c r="T7042" s="3"/>
    </row>
    <row r="7043" spans="1:20" x14ac:dyDescent="0.3">
      <c r="A7043">
        <v>7042</v>
      </c>
      <c r="B7043" t="s">
        <v>9260</v>
      </c>
      <c r="C7043">
        <f t="shared" ref="C7043:C7106" si="110">WEEKNUM(D7043,1)</f>
        <v>51</v>
      </c>
      <c r="D7043" s="1">
        <v>43451</v>
      </c>
      <c r="E7043" s="1">
        <v>43457</v>
      </c>
      <c r="F7043" t="s">
        <v>46</v>
      </c>
      <c r="G7043" t="s">
        <v>2073</v>
      </c>
      <c r="H7043" t="s">
        <v>2074</v>
      </c>
      <c r="I7043" t="s">
        <v>22</v>
      </c>
      <c r="J7043" t="s">
        <v>23</v>
      </c>
      <c r="K7043" t="s">
        <v>262</v>
      </c>
      <c r="L7043" t="s">
        <v>263</v>
      </c>
      <c r="M7043">
        <v>10009</v>
      </c>
      <c r="N7043" t="s">
        <v>144</v>
      </c>
      <c r="O7043" t="s">
        <v>5275</v>
      </c>
      <c r="P7043" t="s">
        <v>28</v>
      </c>
      <c r="Q7043" t="s">
        <v>61</v>
      </c>
      <c r="R7043" t="s">
        <v>5276</v>
      </c>
      <c r="S7043">
        <v>124.36</v>
      </c>
      <c r="T7043" s="3"/>
    </row>
    <row r="7044" spans="1:20" x14ac:dyDescent="0.3">
      <c r="A7044">
        <v>7043</v>
      </c>
      <c r="B7044" t="s">
        <v>9261</v>
      </c>
      <c r="C7044">
        <f t="shared" si="110"/>
        <v>29</v>
      </c>
      <c r="D7044" s="1">
        <v>43299</v>
      </c>
      <c r="E7044" s="1">
        <v>43304</v>
      </c>
      <c r="F7044" t="s">
        <v>46</v>
      </c>
      <c r="G7044" t="s">
        <v>2305</v>
      </c>
      <c r="H7044" t="s">
        <v>2306</v>
      </c>
      <c r="I7044" t="s">
        <v>22</v>
      </c>
      <c r="J7044" t="s">
        <v>23</v>
      </c>
      <c r="K7044" t="s">
        <v>142</v>
      </c>
      <c r="L7044" t="s">
        <v>143</v>
      </c>
      <c r="M7044">
        <v>19134</v>
      </c>
      <c r="N7044" t="s">
        <v>144</v>
      </c>
      <c r="O7044" t="s">
        <v>7667</v>
      </c>
      <c r="P7044" t="s">
        <v>67</v>
      </c>
      <c r="Q7044" t="s">
        <v>1215</v>
      </c>
      <c r="R7044" t="s">
        <v>7668</v>
      </c>
      <c r="S7044">
        <v>599.97</v>
      </c>
      <c r="T7044" s="3"/>
    </row>
    <row r="7045" spans="1:20" x14ac:dyDescent="0.3">
      <c r="A7045">
        <v>7044</v>
      </c>
      <c r="B7045" t="s">
        <v>9261</v>
      </c>
      <c r="C7045">
        <f t="shared" si="110"/>
        <v>29</v>
      </c>
      <c r="D7045" s="1">
        <v>43299</v>
      </c>
      <c r="E7045" s="1">
        <v>43304</v>
      </c>
      <c r="F7045" t="s">
        <v>46</v>
      </c>
      <c r="G7045" t="s">
        <v>2305</v>
      </c>
      <c r="H7045" t="s">
        <v>2306</v>
      </c>
      <c r="I7045" t="s">
        <v>22</v>
      </c>
      <c r="J7045" t="s">
        <v>23</v>
      </c>
      <c r="K7045" t="s">
        <v>142</v>
      </c>
      <c r="L7045" t="s">
        <v>143</v>
      </c>
      <c r="M7045">
        <v>19134</v>
      </c>
      <c r="N7045" t="s">
        <v>144</v>
      </c>
      <c r="O7045" t="s">
        <v>1840</v>
      </c>
      <c r="P7045" t="s">
        <v>28</v>
      </c>
      <c r="Q7045" t="s">
        <v>32</v>
      </c>
      <c r="R7045" t="s">
        <v>1841</v>
      </c>
      <c r="S7045">
        <v>198.744</v>
      </c>
      <c r="T7045" s="3"/>
    </row>
    <row r="7046" spans="1:20" x14ac:dyDescent="0.3">
      <c r="A7046">
        <v>7045</v>
      </c>
      <c r="B7046" t="s">
        <v>9261</v>
      </c>
      <c r="C7046">
        <f t="shared" si="110"/>
        <v>29</v>
      </c>
      <c r="D7046" s="1">
        <v>43299</v>
      </c>
      <c r="E7046" s="1">
        <v>43304</v>
      </c>
      <c r="F7046" t="s">
        <v>46</v>
      </c>
      <c r="G7046" t="s">
        <v>2305</v>
      </c>
      <c r="H7046" t="s">
        <v>2306</v>
      </c>
      <c r="I7046" t="s">
        <v>22</v>
      </c>
      <c r="J7046" t="s">
        <v>23</v>
      </c>
      <c r="K7046" t="s">
        <v>142</v>
      </c>
      <c r="L7046" t="s">
        <v>143</v>
      </c>
      <c r="M7046">
        <v>19134</v>
      </c>
      <c r="N7046" t="s">
        <v>144</v>
      </c>
      <c r="O7046" t="s">
        <v>5414</v>
      </c>
      <c r="P7046" t="s">
        <v>42</v>
      </c>
      <c r="Q7046" t="s">
        <v>575</v>
      </c>
      <c r="R7046" t="s">
        <v>5415</v>
      </c>
      <c r="S7046">
        <v>9.1839999999999993</v>
      </c>
      <c r="T7046" s="3"/>
    </row>
    <row r="7047" spans="1:20" x14ac:dyDescent="0.3">
      <c r="A7047">
        <v>7046</v>
      </c>
      <c r="B7047" t="s">
        <v>9262</v>
      </c>
      <c r="C7047">
        <f t="shared" si="110"/>
        <v>44</v>
      </c>
      <c r="D7047" s="1">
        <v>43042</v>
      </c>
      <c r="E7047" s="1">
        <v>43048</v>
      </c>
      <c r="F7047" t="s">
        <v>46</v>
      </c>
      <c r="G7047" t="s">
        <v>5292</v>
      </c>
      <c r="H7047" t="s">
        <v>5293</v>
      </c>
      <c r="I7047" t="s">
        <v>37</v>
      </c>
      <c r="J7047" t="s">
        <v>23</v>
      </c>
      <c r="K7047" t="s">
        <v>813</v>
      </c>
      <c r="L7047" t="s">
        <v>100</v>
      </c>
      <c r="M7047">
        <v>75217</v>
      </c>
      <c r="N7047" t="s">
        <v>101</v>
      </c>
      <c r="O7047" t="s">
        <v>4865</v>
      </c>
      <c r="P7047" t="s">
        <v>42</v>
      </c>
      <c r="Q7047" t="s">
        <v>86</v>
      </c>
      <c r="R7047" t="s">
        <v>4866</v>
      </c>
      <c r="S7047">
        <v>9.2479999999999993</v>
      </c>
      <c r="T7047" s="3"/>
    </row>
    <row r="7048" spans="1:20" x14ac:dyDescent="0.3">
      <c r="A7048">
        <v>7047</v>
      </c>
      <c r="B7048" t="s">
        <v>9263</v>
      </c>
      <c r="C7048">
        <f t="shared" si="110"/>
        <v>15</v>
      </c>
      <c r="D7048" s="1">
        <v>42102</v>
      </c>
      <c r="E7048" s="1">
        <v>42106</v>
      </c>
      <c r="F7048" t="s">
        <v>46</v>
      </c>
      <c r="G7048" t="s">
        <v>1161</v>
      </c>
      <c r="H7048" t="s">
        <v>1162</v>
      </c>
      <c r="I7048" t="s">
        <v>98</v>
      </c>
      <c r="J7048" t="s">
        <v>23</v>
      </c>
      <c r="K7048" t="s">
        <v>83</v>
      </c>
      <c r="L7048" t="s">
        <v>39</v>
      </c>
      <c r="M7048">
        <v>94521</v>
      </c>
      <c r="N7048" t="s">
        <v>40</v>
      </c>
      <c r="O7048" t="s">
        <v>881</v>
      </c>
      <c r="P7048" t="s">
        <v>28</v>
      </c>
      <c r="Q7048" t="s">
        <v>52</v>
      </c>
      <c r="R7048" t="s">
        <v>882</v>
      </c>
      <c r="S7048">
        <v>99.591999999999999</v>
      </c>
      <c r="T7048" s="3"/>
    </row>
    <row r="7049" spans="1:20" x14ac:dyDescent="0.3">
      <c r="A7049">
        <v>7048</v>
      </c>
      <c r="B7049" t="s">
        <v>9263</v>
      </c>
      <c r="C7049">
        <f t="shared" si="110"/>
        <v>15</v>
      </c>
      <c r="D7049" s="1">
        <v>42102</v>
      </c>
      <c r="E7049" s="1">
        <v>42106</v>
      </c>
      <c r="F7049" t="s">
        <v>46</v>
      </c>
      <c r="G7049" t="s">
        <v>1161</v>
      </c>
      <c r="H7049" t="s">
        <v>1162</v>
      </c>
      <c r="I7049" t="s">
        <v>98</v>
      </c>
      <c r="J7049" t="s">
        <v>23</v>
      </c>
      <c r="K7049" t="s">
        <v>83</v>
      </c>
      <c r="L7049" t="s">
        <v>39</v>
      </c>
      <c r="M7049">
        <v>94521</v>
      </c>
      <c r="N7049" t="s">
        <v>40</v>
      </c>
      <c r="O7049" t="s">
        <v>1179</v>
      </c>
      <c r="P7049" t="s">
        <v>67</v>
      </c>
      <c r="Q7049" t="s">
        <v>157</v>
      </c>
      <c r="R7049" t="s">
        <v>1180</v>
      </c>
      <c r="S7049">
        <v>399.96</v>
      </c>
      <c r="T7049" s="3"/>
    </row>
    <row r="7050" spans="1:20" x14ac:dyDescent="0.3">
      <c r="A7050">
        <v>7049</v>
      </c>
      <c r="B7050" t="s">
        <v>9264</v>
      </c>
      <c r="C7050">
        <f t="shared" si="110"/>
        <v>33</v>
      </c>
      <c r="D7050" s="1">
        <v>42961</v>
      </c>
      <c r="E7050" s="1">
        <v>42963</v>
      </c>
      <c r="F7050" t="s">
        <v>184</v>
      </c>
      <c r="G7050" t="s">
        <v>2564</v>
      </c>
      <c r="H7050" t="s">
        <v>2565</v>
      </c>
      <c r="I7050" t="s">
        <v>22</v>
      </c>
      <c r="J7050" t="s">
        <v>23</v>
      </c>
      <c r="K7050" t="s">
        <v>5665</v>
      </c>
      <c r="L7050" t="s">
        <v>331</v>
      </c>
      <c r="M7050">
        <v>37211</v>
      </c>
      <c r="N7050" t="s">
        <v>26</v>
      </c>
      <c r="O7050" t="s">
        <v>6748</v>
      </c>
      <c r="P7050" t="s">
        <v>42</v>
      </c>
      <c r="Q7050" t="s">
        <v>86</v>
      </c>
      <c r="R7050" t="s">
        <v>6749</v>
      </c>
      <c r="S7050">
        <v>15.552</v>
      </c>
      <c r="T7050" s="3"/>
    </row>
    <row r="7051" spans="1:20" x14ac:dyDescent="0.3">
      <c r="A7051">
        <v>7050</v>
      </c>
      <c r="B7051" t="s">
        <v>9265</v>
      </c>
      <c r="C7051">
        <f t="shared" si="110"/>
        <v>39</v>
      </c>
      <c r="D7051" s="1">
        <v>42272</v>
      </c>
      <c r="E7051" s="1">
        <v>42277</v>
      </c>
      <c r="F7051" t="s">
        <v>46</v>
      </c>
      <c r="G7051" t="s">
        <v>5225</v>
      </c>
      <c r="H7051" t="s">
        <v>5226</v>
      </c>
      <c r="I7051" t="s">
        <v>98</v>
      </c>
      <c r="J7051" t="s">
        <v>23</v>
      </c>
      <c r="K7051" t="s">
        <v>452</v>
      </c>
      <c r="L7051" t="s">
        <v>453</v>
      </c>
      <c r="M7051">
        <v>80013</v>
      </c>
      <c r="N7051" t="s">
        <v>40</v>
      </c>
      <c r="O7051" t="s">
        <v>6950</v>
      </c>
      <c r="P7051" t="s">
        <v>42</v>
      </c>
      <c r="Q7051" t="s">
        <v>64</v>
      </c>
      <c r="R7051" t="s">
        <v>6951</v>
      </c>
      <c r="S7051">
        <v>14.576000000000001</v>
      </c>
      <c r="T7051" s="3"/>
    </row>
    <row r="7052" spans="1:20" x14ac:dyDescent="0.3">
      <c r="A7052">
        <v>7051</v>
      </c>
      <c r="B7052" t="s">
        <v>9266</v>
      </c>
      <c r="C7052">
        <f t="shared" si="110"/>
        <v>50</v>
      </c>
      <c r="D7052" s="1">
        <v>43080</v>
      </c>
      <c r="E7052" s="1">
        <v>43080</v>
      </c>
      <c r="F7052" t="s">
        <v>1289</v>
      </c>
      <c r="G7052" t="s">
        <v>5059</v>
      </c>
      <c r="H7052" t="s">
        <v>5060</v>
      </c>
      <c r="I7052" t="s">
        <v>22</v>
      </c>
      <c r="J7052" t="s">
        <v>23</v>
      </c>
      <c r="K7052" t="s">
        <v>1884</v>
      </c>
      <c r="L7052" t="s">
        <v>39</v>
      </c>
      <c r="M7052">
        <v>92804</v>
      </c>
      <c r="N7052" t="s">
        <v>40</v>
      </c>
      <c r="O7052" t="s">
        <v>1087</v>
      </c>
      <c r="P7052" t="s">
        <v>42</v>
      </c>
      <c r="Q7052" t="s">
        <v>71</v>
      </c>
      <c r="R7052" t="s">
        <v>1088</v>
      </c>
      <c r="S7052">
        <v>209.6</v>
      </c>
      <c r="T7052" s="3"/>
    </row>
    <row r="7053" spans="1:20" x14ac:dyDescent="0.3">
      <c r="A7053">
        <v>7052</v>
      </c>
      <c r="B7053" t="s">
        <v>9266</v>
      </c>
      <c r="C7053">
        <f t="shared" si="110"/>
        <v>50</v>
      </c>
      <c r="D7053" s="1">
        <v>43080</v>
      </c>
      <c r="E7053" s="1">
        <v>43080</v>
      </c>
      <c r="F7053" t="s">
        <v>1289</v>
      </c>
      <c r="G7053" t="s">
        <v>5059</v>
      </c>
      <c r="H7053" t="s">
        <v>5060</v>
      </c>
      <c r="I7053" t="s">
        <v>22</v>
      </c>
      <c r="J7053" t="s">
        <v>23</v>
      </c>
      <c r="K7053" t="s">
        <v>1884</v>
      </c>
      <c r="L7053" t="s">
        <v>39</v>
      </c>
      <c r="M7053">
        <v>92804</v>
      </c>
      <c r="N7053" t="s">
        <v>40</v>
      </c>
      <c r="O7053" t="s">
        <v>8414</v>
      </c>
      <c r="P7053" t="s">
        <v>42</v>
      </c>
      <c r="Q7053" t="s">
        <v>64</v>
      </c>
      <c r="R7053" t="s">
        <v>8415</v>
      </c>
      <c r="S7053">
        <v>23.32</v>
      </c>
      <c r="T7053" s="3"/>
    </row>
    <row r="7054" spans="1:20" x14ac:dyDescent="0.3">
      <c r="A7054">
        <v>7053</v>
      </c>
      <c r="B7054" t="s">
        <v>9266</v>
      </c>
      <c r="C7054">
        <f t="shared" si="110"/>
        <v>50</v>
      </c>
      <c r="D7054" s="1">
        <v>43080</v>
      </c>
      <c r="E7054" s="1">
        <v>43080</v>
      </c>
      <c r="F7054" t="s">
        <v>1289</v>
      </c>
      <c r="G7054" t="s">
        <v>5059</v>
      </c>
      <c r="H7054" t="s">
        <v>5060</v>
      </c>
      <c r="I7054" t="s">
        <v>22</v>
      </c>
      <c r="J7054" t="s">
        <v>23</v>
      </c>
      <c r="K7054" t="s">
        <v>1884</v>
      </c>
      <c r="L7054" t="s">
        <v>39</v>
      </c>
      <c r="M7054">
        <v>92804</v>
      </c>
      <c r="N7054" t="s">
        <v>40</v>
      </c>
      <c r="O7054" t="s">
        <v>4710</v>
      </c>
      <c r="P7054" t="s">
        <v>42</v>
      </c>
      <c r="Q7054" t="s">
        <v>86</v>
      </c>
      <c r="R7054" t="s">
        <v>4711</v>
      </c>
      <c r="S7054">
        <v>30.98</v>
      </c>
      <c r="T7054" s="3"/>
    </row>
    <row r="7055" spans="1:20" x14ac:dyDescent="0.3">
      <c r="A7055">
        <v>7054</v>
      </c>
      <c r="B7055" t="s">
        <v>9266</v>
      </c>
      <c r="C7055">
        <f t="shared" si="110"/>
        <v>50</v>
      </c>
      <c r="D7055" s="1">
        <v>43080</v>
      </c>
      <c r="E7055" s="1">
        <v>43080</v>
      </c>
      <c r="F7055" t="s">
        <v>1289</v>
      </c>
      <c r="G7055" t="s">
        <v>5059</v>
      </c>
      <c r="H7055" t="s">
        <v>5060</v>
      </c>
      <c r="I7055" t="s">
        <v>22</v>
      </c>
      <c r="J7055" t="s">
        <v>23</v>
      </c>
      <c r="K7055" t="s">
        <v>1884</v>
      </c>
      <c r="L7055" t="s">
        <v>39</v>
      </c>
      <c r="M7055">
        <v>92804</v>
      </c>
      <c r="N7055" t="s">
        <v>40</v>
      </c>
      <c r="O7055" t="s">
        <v>2466</v>
      </c>
      <c r="P7055" t="s">
        <v>67</v>
      </c>
      <c r="Q7055" t="s">
        <v>157</v>
      </c>
      <c r="R7055" t="s">
        <v>2467</v>
      </c>
      <c r="S7055">
        <v>119.96</v>
      </c>
      <c r="T7055" s="3"/>
    </row>
    <row r="7056" spans="1:20" x14ac:dyDescent="0.3">
      <c r="A7056">
        <v>7055</v>
      </c>
      <c r="B7056" t="s">
        <v>9266</v>
      </c>
      <c r="C7056">
        <f t="shared" si="110"/>
        <v>50</v>
      </c>
      <c r="D7056" s="1">
        <v>43080</v>
      </c>
      <c r="E7056" s="1">
        <v>43080</v>
      </c>
      <c r="F7056" t="s">
        <v>1289</v>
      </c>
      <c r="G7056" t="s">
        <v>5059</v>
      </c>
      <c r="H7056" t="s">
        <v>5060</v>
      </c>
      <c r="I7056" t="s">
        <v>22</v>
      </c>
      <c r="J7056" t="s">
        <v>23</v>
      </c>
      <c r="K7056" t="s">
        <v>1884</v>
      </c>
      <c r="L7056" t="s">
        <v>39</v>
      </c>
      <c r="M7056">
        <v>92804</v>
      </c>
      <c r="N7056" t="s">
        <v>40</v>
      </c>
      <c r="O7056" t="s">
        <v>4844</v>
      </c>
      <c r="P7056" t="s">
        <v>28</v>
      </c>
      <c r="Q7056" t="s">
        <v>32</v>
      </c>
      <c r="R7056" t="s">
        <v>4845</v>
      </c>
      <c r="S7056">
        <v>363.92</v>
      </c>
      <c r="T7056" s="3"/>
    </row>
    <row r="7057" spans="1:20" x14ac:dyDescent="0.3">
      <c r="A7057">
        <v>7056</v>
      </c>
      <c r="B7057" t="s">
        <v>9266</v>
      </c>
      <c r="C7057">
        <f t="shared" si="110"/>
        <v>50</v>
      </c>
      <c r="D7057" s="1">
        <v>43080</v>
      </c>
      <c r="E7057" s="1">
        <v>43080</v>
      </c>
      <c r="F7057" t="s">
        <v>1289</v>
      </c>
      <c r="G7057" t="s">
        <v>5059</v>
      </c>
      <c r="H7057" t="s">
        <v>5060</v>
      </c>
      <c r="I7057" t="s">
        <v>22</v>
      </c>
      <c r="J7057" t="s">
        <v>23</v>
      </c>
      <c r="K7057" t="s">
        <v>1884</v>
      </c>
      <c r="L7057" t="s">
        <v>39</v>
      </c>
      <c r="M7057">
        <v>92804</v>
      </c>
      <c r="N7057" t="s">
        <v>40</v>
      </c>
      <c r="O7057" t="s">
        <v>2048</v>
      </c>
      <c r="P7057" t="s">
        <v>42</v>
      </c>
      <c r="Q7057" t="s">
        <v>71</v>
      </c>
      <c r="R7057" t="s">
        <v>2049</v>
      </c>
      <c r="S7057">
        <v>35.808</v>
      </c>
      <c r="T7057" s="3"/>
    </row>
    <row r="7058" spans="1:20" x14ac:dyDescent="0.3">
      <c r="A7058">
        <v>7057</v>
      </c>
      <c r="B7058" t="s">
        <v>9266</v>
      </c>
      <c r="C7058">
        <f t="shared" si="110"/>
        <v>50</v>
      </c>
      <c r="D7058" s="1">
        <v>43080</v>
      </c>
      <c r="E7058" s="1">
        <v>43080</v>
      </c>
      <c r="F7058" t="s">
        <v>1289</v>
      </c>
      <c r="G7058" t="s">
        <v>5059</v>
      </c>
      <c r="H7058" t="s">
        <v>5060</v>
      </c>
      <c r="I7058" t="s">
        <v>22</v>
      </c>
      <c r="J7058" t="s">
        <v>23</v>
      </c>
      <c r="K7058" t="s">
        <v>1884</v>
      </c>
      <c r="L7058" t="s">
        <v>39</v>
      </c>
      <c r="M7058">
        <v>92804</v>
      </c>
      <c r="N7058" t="s">
        <v>40</v>
      </c>
      <c r="O7058" t="s">
        <v>3225</v>
      </c>
      <c r="P7058" t="s">
        <v>42</v>
      </c>
      <c r="Q7058" t="s">
        <v>71</v>
      </c>
      <c r="R7058" t="s">
        <v>3226</v>
      </c>
      <c r="S7058">
        <v>122.688</v>
      </c>
      <c r="T7058" s="3"/>
    </row>
    <row r="7059" spans="1:20" x14ac:dyDescent="0.3">
      <c r="A7059">
        <v>7058</v>
      </c>
      <c r="B7059" t="s">
        <v>9266</v>
      </c>
      <c r="C7059">
        <f t="shared" si="110"/>
        <v>50</v>
      </c>
      <c r="D7059" s="1">
        <v>43080</v>
      </c>
      <c r="E7059" s="1">
        <v>43080</v>
      </c>
      <c r="F7059" t="s">
        <v>1289</v>
      </c>
      <c r="G7059" t="s">
        <v>5059</v>
      </c>
      <c r="H7059" t="s">
        <v>5060</v>
      </c>
      <c r="I7059" t="s">
        <v>22</v>
      </c>
      <c r="J7059" t="s">
        <v>23</v>
      </c>
      <c r="K7059" t="s">
        <v>1884</v>
      </c>
      <c r="L7059" t="s">
        <v>39</v>
      </c>
      <c r="M7059">
        <v>92804</v>
      </c>
      <c r="N7059" t="s">
        <v>40</v>
      </c>
      <c r="O7059" t="s">
        <v>3494</v>
      </c>
      <c r="P7059" t="s">
        <v>28</v>
      </c>
      <c r="Q7059" t="s">
        <v>52</v>
      </c>
      <c r="R7059" t="s">
        <v>3495</v>
      </c>
      <c r="S7059">
        <v>892.13599999999997</v>
      </c>
      <c r="T7059" s="3"/>
    </row>
    <row r="7060" spans="1:20" x14ac:dyDescent="0.3">
      <c r="A7060">
        <v>7059</v>
      </c>
      <c r="B7060" t="s">
        <v>9266</v>
      </c>
      <c r="C7060">
        <f t="shared" si="110"/>
        <v>50</v>
      </c>
      <c r="D7060" s="1">
        <v>43080</v>
      </c>
      <c r="E7060" s="1">
        <v>43080</v>
      </c>
      <c r="F7060" t="s">
        <v>1289</v>
      </c>
      <c r="G7060" t="s">
        <v>5059</v>
      </c>
      <c r="H7060" t="s">
        <v>5060</v>
      </c>
      <c r="I7060" t="s">
        <v>22</v>
      </c>
      <c r="J7060" t="s">
        <v>23</v>
      </c>
      <c r="K7060" t="s">
        <v>1884</v>
      </c>
      <c r="L7060" t="s">
        <v>39</v>
      </c>
      <c r="M7060">
        <v>92804</v>
      </c>
      <c r="N7060" t="s">
        <v>40</v>
      </c>
      <c r="O7060" t="s">
        <v>8526</v>
      </c>
      <c r="P7060" t="s">
        <v>42</v>
      </c>
      <c r="Q7060" t="s">
        <v>55</v>
      </c>
      <c r="R7060" t="s">
        <v>8527</v>
      </c>
      <c r="S7060">
        <v>50.22</v>
      </c>
      <c r="T7060" s="3"/>
    </row>
    <row r="7061" spans="1:20" x14ac:dyDescent="0.3">
      <c r="A7061">
        <v>7060</v>
      </c>
      <c r="B7061" t="s">
        <v>9266</v>
      </c>
      <c r="C7061">
        <f t="shared" si="110"/>
        <v>50</v>
      </c>
      <c r="D7061" s="1">
        <v>43080</v>
      </c>
      <c r="E7061" s="1">
        <v>43080</v>
      </c>
      <c r="F7061" t="s">
        <v>1289</v>
      </c>
      <c r="G7061" t="s">
        <v>5059</v>
      </c>
      <c r="H7061" t="s">
        <v>5060</v>
      </c>
      <c r="I7061" t="s">
        <v>22</v>
      </c>
      <c r="J7061" t="s">
        <v>23</v>
      </c>
      <c r="K7061" t="s">
        <v>1884</v>
      </c>
      <c r="L7061" t="s">
        <v>39</v>
      </c>
      <c r="M7061">
        <v>92804</v>
      </c>
      <c r="N7061" t="s">
        <v>40</v>
      </c>
      <c r="O7061" t="s">
        <v>2277</v>
      </c>
      <c r="P7061" t="s">
        <v>42</v>
      </c>
      <c r="Q7061" t="s">
        <v>74</v>
      </c>
      <c r="R7061" t="s">
        <v>2278</v>
      </c>
      <c r="S7061">
        <v>83.42</v>
      </c>
      <c r="T7061" s="3"/>
    </row>
    <row r="7062" spans="1:20" x14ac:dyDescent="0.3">
      <c r="A7062">
        <v>7061</v>
      </c>
      <c r="B7062" t="s">
        <v>9266</v>
      </c>
      <c r="C7062">
        <f t="shared" si="110"/>
        <v>50</v>
      </c>
      <c r="D7062" s="1">
        <v>43080</v>
      </c>
      <c r="E7062" s="1">
        <v>43080</v>
      </c>
      <c r="F7062" t="s">
        <v>1289</v>
      </c>
      <c r="G7062" t="s">
        <v>5059</v>
      </c>
      <c r="H7062" t="s">
        <v>5060</v>
      </c>
      <c r="I7062" t="s">
        <v>22</v>
      </c>
      <c r="J7062" t="s">
        <v>23</v>
      </c>
      <c r="K7062" t="s">
        <v>1884</v>
      </c>
      <c r="L7062" t="s">
        <v>39</v>
      </c>
      <c r="M7062">
        <v>92804</v>
      </c>
      <c r="N7062" t="s">
        <v>40</v>
      </c>
      <c r="O7062" t="s">
        <v>9267</v>
      </c>
      <c r="P7062" t="s">
        <v>42</v>
      </c>
      <c r="Q7062" t="s">
        <v>71</v>
      </c>
      <c r="R7062" t="s">
        <v>9268</v>
      </c>
      <c r="S7062">
        <v>5.8719999999999999</v>
      </c>
      <c r="T7062" s="3"/>
    </row>
    <row r="7063" spans="1:20" x14ac:dyDescent="0.3">
      <c r="A7063">
        <v>7062</v>
      </c>
      <c r="B7063" t="s">
        <v>9269</v>
      </c>
      <c r="C7063">
        <f t="shared" si="110"/>
        <v>6</v>
      </c>
      <c r="D7063" s="1">
        <v>42403</v>
      </c>
      <c r="E7063" s="1">
        <v>42405</v>
      </c>
      <c r="F7063" t="s">
        <v>19</v>
      </c>
      <c r="G7063" t="s">
        <v>1504</v>
      </c>
      <c r="H7063" t="s">
        <v>1505</v>
      </c>
      <c r="I7063" t="s">
        <v>37</v>
      </c>
      <c r="J7063" t="s">
        <v>23</v>
      </c>
      <c r="K7063" t="s">
        <v>3780</v>
      </c>
      <c r="L7063" t="s">
        <v>117</v>
      </c>
      <c r="M7063">
        <v>84062</v>
      </c>
      <c r="N7063" t="s">
        <v>40</v>
      </c>
      <c r="O7063" t="s">
        <v>3434</v>
      </c>
      <c r="P7063" t="s">
        <v>42</v>
      </c>
      <c r="Q7063" t="s">
        <v>71</v>
      </c>
      <c r="R7063" t="s">
        <v>3435</v>
      </c>
      <c r="S7063">
        <v>12.144</v>
      </c>
      <c r="T7063" s="3"/>
    </row>
    <row r="7064" spans="1:20" x14ac:dyDescent="0.3">
      <c r="A7064">
        <v>7063</v>
      </c>
      <c r="B7064" t="s">
        <v>9270</v>
      </c>
      <c r="C7064">
        <f t="shared" si="110"/>
        <v>52</v>
      </c>
      <c r="D7064" s="1">
        <v>43098</v>
      </c>
      <c r="E7064" s="1">
        <v>43100</v>
      </c>
      <c r="F7064" t="s">
        <v>19</v>
      </c>
      <c r="G7064" t="s">
        <v>914</v>
      </c>
      <c r="H7064" t="s">
        <v>915</v>
      </c>
      <c r="I7064" t="s">
        <v>22</v>
      </c>
      <c r="J7064" t="s">
        <v>23</v>
      </c>
      <c r="K7064" t="s">
        <v>314</v>
      </c>
      <c r="L7064" t="s">
        <v>416</v>
      </c>
      <c r="M7064">
        <v>97477</v>
      </c>
      <c r="N7064" t="s">
        <v>40</v>
      </c>
      <c r="O7064" t="s">
        <v>8408</v>
      </c>
      <c r="P7064" t="s">
        <v>42</v>
      </c>
      <c r="Q7064" t="s">
        <v>169</v>
      </c>
      <c r="R7064" t="s">
        <v>8060</v>
      </c>
      <c r="S7064">
        <v>27.792000000000002</v>
      </c>
      <c r="T7064" s="3"/>
    </row>
    <row r="7065" spans="1:20" x14ac:dyDescent="0.3">
      <c r="A7065">
        <v>7064</v>
      </c>
      <c r="B7065" t="s">
        <v>9271</v>
      </c>
      <c r="C7065">
        <f t="shared" si="110"/>
        <v>35</v>
      </c>
      <c r="D7065" s="1">
        <v>43343</v>
      </c>
      <c r="E7065" s="1">
        <v>43348</v>
      </c>
      <c r="F7065" t="s">
        <v>46</v>
      </c>
      <c r="G7065" t="s">
        <v>3768</v>
      </c>
      <c r="H7065" t="s">
        <v>3769</v>
      </c>
      <c r="I7065" t="s">
        <v>98</v>
      </c>
      <c r="J7065" t="s">
        <v>23</v>
      </c>
      <c r="K7065" t="s">
        <v>1977</v>
      </c>
      <c r="L7065" t="s">
        <v>416</v>
      </c>
      <c r="M7065">
        <v>97301</v>
      </c>
      <c r="N7065" t="s">
        <v>40</v>
      </c>
      <c r="O7065" t="s">
        <v>6817</v>
      </c>
      <c r="P7065" t="s">
        <v>42</v>
      </c>
      <c r="Q7065" t="s">
        <v>575</v>
      </c>
      <c r="R7065" t="s">
        <v>6818</v>
      </c>
      <c r="S7065">
        <v>6.2080000000000002</v>
      </c>
      <c r="T7065" s="3"/>
    </row>
    <row r="7066" spans="1:20" x14ac:dyDescent="0.3">
      <c r="A7066">
        <v>7065</v>
      </c>
      <c r="B7066" t="s">
        <v>9272</v>
      </c>
      <c r="C7066">
        <f t="shared" si="110"/>
        <v>6</v>
      </c>
      <c r="D7066" s="1">
        <v>43135</v>
      </c>
      <c r="E7066" s="1">
        <v>43140</v>
      </c>
      <c r="F7066" t="s">
        <v>46</v>
      </c>
      <c r="G7066" t="s">
        <v>2335</v>
      </c>
      <c r="H7066" t="s">
        <v>2336</v>
      </c>
      <c r="I7066" t="s">
        <v>22</v>
      </c>
      <c r="J7066" t="s">
        <v>23</v>
      </c>
      <c r="K7066" t="s">
        <v>385</v>
      </c>
      <c r="L7066" t="s">
        <v>263</v>
      </c>
      <c r="M7066">
        <v>14609</v>
      </c>
      <c r="N7066" t="s">
        <v>144</v>
      </c>
      <c r="O7066" t="s">
        <v>3624</v>
      </c>
      <c r="P7066" t="s">
        <v>42</v>
      </c>
      <c r="Q7066" t="s">
        <v>74</v>
      </c>
      <c r="R7066" t="s">
        <v>3625</v>
      </c>
      <c r="S7066">
        <v>32.67</v>
      </c>
      <c r="T7066" s="3"/>
    </row>
    <row r="7067" spans="1:20" x14ac:dyDescent="0.3">
      <c r="A7067">
        <v>7066</v>
      </c>
      <c r="B7067" t="s">
        <v>9273</v>
      </c>
      <c r="C7067">
        <f t="shared" si="110"/>
        <v>50</v>
      </c>
      <c r="D7067" s="1">
        <v>42344</v>
      </c>
      <c r="E7067" s="1">
        <v>42346</v>
      </c>
      <c r="F7067" t="s">
        <v>184</v>
      </c>
      <c r="G7067" t="s">
        <v>2294</v>
      </c>
      <c r="H7067" t="s">
        <v>2295</v>
      </c>
      <c r="I7067" t="s">
        <v>37</v>
      </c>
      <c r="J7067" t="s">
        <v>23</v>
      </c>
      <c r="K7067" t="s">
        <v>38</v>
      </c>
      <c r="L7067" t="s">
        <v>39</v>
      </c>
      <c r="M7067">
        <v>90008</v>
      </c>
      <c r="N7067" t="s">
        <v>40</v>
      </c>
      <c r="O7067" t="s">
        <v>2873</v>
      </c>
      <c r="P7067" t="s">
        <v>42</v>
      </c>
      <c r="Q7067" t="s">
        <v>55</v>
      </c>
      <c r="R7067" t="s">
        <v>2874</v>
      </c>
      <c r="S7067">
        <v>1261.33</v>
      </c>
      <c r="T7067" s="3"/>
    </row>
    <row r="7068" spans="1:20" x14ac:dyDescent="0.3">
      <c r="A7068">
        <v>7067</v>
      </c>
      <c r="B7068" t="s">
        <v>9274</v>
      </c>
      <c r="C7068">
        <f t="shared" si="110"/>
        <v>22</v>
      </c>
      <c r="D7068" s="1">
        <v>42885</v>
      </c>
      <c r="E7068" s="1">
        <v>42889</v>
      </c>
      <c r="F7068" t="s">
        <v>46</v>
      </c>
      <c r="G7068" t="s">
        <v>5800</v>
      </c>
      <c r="H7068" t="s">
        <v>5801</v>
      </c>
      <c r="I7068" t="s">
        <v>98</v>
      </c>
      <c r="J7068" t="s">
        <v>23</v>
      </c>
      <c r="K7068" t="s">
        <v>38</v>
      </c>
      <c r="L7068" t="s">
        <v>39</v>
      </c>
      <c r="M7068">
        <v>90049</v>
      </c>
      <c r="N7068" t="s">
        <v>40</v>
      </c>
      <c r="O7068" t="s">
        <v>5991</v>
      </c>
      <c r="P7068" t="s">
        <v>42</v>
      </c>
      <c r="Q7068" t="s">
        <v>86</v>
      </c>
      <c r="R7068" t="s">
        <v>5992</v>
      </c>
      <c r="S7068">
        <v>38.880000000000003</v>
      </c>
      <c r="T7068" s="3"/>
    </row>
    <row r="7069" spans="1:20" x14ac:dyDescent="0.3">
      <c r="A7069">
        <v>7068</v>
      </c>
      <c r="B7069" t="s">
        <v>9275</v>
      </c>
      <c r="C7069">
        <f t="shared" si="110"/>
        <v>21</v>
      </c>
      <c r="D7069" s="1">
        <v>42876</v>
      </c>
      <c r="E7069" s="1">
        <v>42881</v>
      </c>
      <c r="F7069" t="s">
        <v>46</v>
      </c>
      <c r="G7069" t="s">
        <v>1338</v>
      </c>
      <c r="H7069" t="s">
        <v>1339</v>
      </c>
      <c r="I7069" t="s">
        <v>37</v>
      </c>
      <c r="J7069" t="s">
        <v>23</v>
      </c>
      <c r="K7069" t="s">
        <v>813</v>
      </c>
      <c r="L7069" t="s">
        <v>100</v>
      </c>
      <c r="M7069">
        <v>75081</v>
      </c>
      <c r="N7069" t="s">
        <v>101</v>
      </c>
      <c r="O7069" t="s">
        <v>792</v>
      </c>
      <c r="P7069" t="s">
        <v>42</v>
      </c>
      <c r="Q7069" t="s">
        <v>71</v>
      </c>
      <c r="R7069" t="s">
        <v>793</v>
      </c>
      <c r="S7069">
        <v>1.964</v>
      </c>
      <c r="T7069" s="3"/>
    </row>
    <row r="7070" spans="1:20" x14ac:dyDescent="0.3">
      <c r="A7070">
        <v>7069</v>
      </c>
      <c r="B7070" t="s">
        <v>9275</v>
      </c>
      <c r="C7070">
        <f t="shared" si="110"/>
        <v>21</v>
      </c>
      <c r="D7070" s="1">
        <v>42876</v>
      </c>
      <c r="E7070" s="1">
        <v>42881</v>
      </c>
      <c r="F7070" t="s">
        <v>46</v>
      </c>
      <c r="G7070" t="s">
        <v>1338</v>
      </c>
      <c r="H7070" t="s">
        <v>1339</v>
      </c>
      <c r="I7070" t="s">
        <v>37</v>
      </c>
      <c r="J7070" t="s">
        <v>23</v>
      </c>
      <c r="K7070" t="s">
        <v>813</v>
      </c>
      <c r="L7070" t="s">
        <v>100</v>
      </c>
      <c r="M7070">
        <v>75081</v>
      </c>
      <c r="N7070" t="s">
        <v>101</v>
      </c>
      <c r="O7070" t="s">
        <v>2698</v>
      </c>
      <c r="P7070" t="s">
        <v>42</v>
      </c>
      <c r="Q7070" t="s">
        <v>86</v>
      </c>
      <c r="R7070" t="s">
        <v>2699</v>
      </c>
      <c r="S7070">
        <v>82.656000000000006</v>
      </c>
      <c r="T7070" s="3"/>
    </row>
    <row r="7071" spans="1:20" x14ac:dyDescent="0.3">
      <c r="A7071">
        <v>7070</v>
      </c>
      <c r="B7071" t="s">
        <v>9276</v>
      </c>
      <c r="C7071">
        <f t="shared" si="110"/>
        <v>33</v>
      </c>
      <c r="D7071" s="1">
        <v>42225</v>
      </c>
      <c r="E7071" s="1">
        <v>42230</v>
      </c>
      <c r="F7071" t="s">
        <v>46</v>
      </c>
      <c r="G7071" t="s">
        <v>3580</v>
      </c>
      <c r="H7071" t="s">
        <v>3581</v>
      </c>
      <c r="I7071" t="s">
        <v>22</v>
      </c>
      <c r="J7071" t="s">
        <v>23</v>
      </c>
      <c r="K7071" t="s">
        <v>3493</v>
      </c>
      <c r="L7071" t="s">
        <v>39</v>
      </c>
      <c r="M7071">
        <v>93727</v>
      </c>
      <c r="N7071" t="s">
        <v>40</v>
      </c>
      <c r="O7071" t="s">
        <v>1768</v>
      </c>
      <c r="P7071" t="s">
        <v>42</v>
      </c>
      <c r="Q7071" t="s">
        <v>86</v>
      </c>
      <c r="R7071" t="s">
        <v>1769</v>
      </c>
      <c r="S7071">
        <v>5.98</v>
      </c>
      <c r="T7071" s="3"/>
    </row>
    <row r="7072" spans="1:20" x14ac:dyDescent="0.3">
      <c r="A7072">
        <v>7071</v>
      </c>
      <c r="B7072" t="s">
        <v>9277</v>
      </c>
      <c r="C7072">
        <f t="shared" si="110"/>
        <v>36</v>
      </c>
      <c r="D7072" s="1">
        <v>42983</v>
      </c>
      <c r="E7072" s="1">
        <v>42988</v>
      </c>
      <c r="F7072" t="s">
        <v>19</v>
      </c>
      <c r="G7072" t="s">
        <v>6717</v>
      </c>
      <c r="H7072" t="s">
        <v>6718</v>
      </c>
      <c r="I7072" t="s">
        <v>98</v>
      </c>
      <c r="J7072" t="s">
        <v>23</v>
      </c>
      <c r="K7072" t="s">
        <v>299</v>
      </c>
      <c r="L7072" t="s">
        <v>207</v>
      </c>
      <c r="M7072">
        <v>60653</v>
      </c>
      <c r="N7072" t="s">
        <v>101</v>
      </c>
      <c r="O7072" t="s">
        <v>2373</v>
      </c>
      <c r="P7072" t="s">
        <v>42</v>
      </c>
      <c r="Q7072" t="s">
        <v>86</v>
      </c>
      <c r="R7072" t="s">
        <v>2374</v>
      </c>
      <c r="S7072">
        <v>9.2479999999999993</v>
      </c>
      <c r="T7072" s="3"/>
    </row>
    <row r="7073" spans="1:20" x14ac:dyDescent="0.3">
      <c r="A7073">
        <v>7072</v>
      </c>
      <c r="B7073" t="s">
        <v>9278</v>
      </c>
      <c r="C7073">
        <f t="shared" si="110"/>
        <v>30</v>
      </c>
      <c r="D7073" s="1">
        <v>42939</v>
      </c>
      <c r="E7073" s="1">
        <v>42944</v>
      </c>
      <c r="F7073" t="s">
        <v>46</v>
      </c>
      <c r="G7073" t="s">
        <v>2003</v>
      </c>
      <c r="H7073" t="s">
        <v>2004</v>
      </c>
      <c r="I7073" t="s">
        <v>22</v>
      </c>
      <c r="J7073" t="s">
        <v>23</v>
      </c>
      <c r="K7073" t="s">
        <v>7293</v>
      </c>
      <c r="L7073" t="s">
        <v>100</v>
      </c>
      <c r="M7073">
        <v>78501</v>
      </c>
      <c r="N7073" t="s">
        <v>101</v>
      </c>
      <c r="O7073" t="s">
        <v>6256</v>
      </c>
      <c r="P7073" t="s">
        <v>42</v>
      </c>
      <c r="Q7073" t="s">
        <v>64</v>
      </c>
      <c r="R7073" t="s">
        <v>6257</v>
      </c>
      <c r="S7073">
        <v>4.4480000000000004</v>
      </c>
      <c r="T7073" s="3"/>
    </row>
    <row r="7074" spans="1:20" x14ac:dyDescent="0.3">
      <c r="A7074">
        <v>7073</v>
      </c>
      <c r="B7074" t="s">
        <v>9278</v>
      </c>
      <c r="C7074">
        <f t="shared" si="110"/>
        <v>30</v>
      </c>
      <c r="D7074" s="1">
        <v>42939</v>
      </c>
      <c r="E7074" s="1">
        <v>42944</v>
      </c>
      <c r="F7074" t="s">
        <v>46</v>
      </c>
      <c r="G7074" t="s">
        <v>2003</v>
      </c>
      <c r="H7074" t="s">
        <v>2004</v>
      </c>
      <c r="I7074" t="s">
        <v>22</v>
      </c>
      <c r="J7074" t="s">
        <v>23</v>
      </c>
      <c r="K7074" t="s">
        <v>7293</v>
      </c>
      <c r="L7074" t="s">
        <v>100</v>
      </c>
      <c r="M7074">
        <v>78501</v>
      </c>
      <c r="N7074" t="s">
        <v>101</v>
      </c>
      <c r="O7074" t="s">
        <v>4451</v>
      </c>
      <c r="P7074" t="s">
        <v>42</v>
      </c>
      <c r="Q7074" t="s">
        <v>86</v>
      </c>
      <c r="R7074" t="s">
        <v>4452</v>
      </c>
      <c r="S7074">
        <v>5.1840000000000002</v>
      </c>
      <c r="T7074" s="3"/>
    </row>
    <row r="7075" spans="1:20" x14ac:dyDescent="0.3">
      <c r="A7075">
        <v>7074</v>
      </c>
      <c r="B7075" t="s">
        <v>9278</v>
      </c>
      <c r="C7075">
        <f t="shared" si="110"/>
        <v>30</v>
      </c>
      <c r="D7075" s="1">
        <v>42939</v>
      </c>
      <c r="E7075" s="1">
        <v>42944</v>
      </c>
      <c r="F7075" t="s">
        <v>46</v>
      </c>
      <c r="G7075" t="s">
        <v>2003</v>
      </c>
      <c r="H7075" t="s">
        <v>2004</v>
      </c>
      <c r="I7075" t="s">
        <v>22</v>
      </c>
      <c r="J7075" t="s">
        <v>23</v>
      </c>
      <c r="K7075" t="s">
        <v>7293</v>
      </c>
      <c r="L7075" t="s">
        <v>100</v>
      </c>
      <c r="M7075">
        <v>78501</v>
      </c>
      <c r="N7075" t="s">
        <v>101</v>
      </c>
      <c r="O7075" t="s">
        <v>1566</v>
      </c>
      <c r="P7075" t="s">
        <v>42</v>
      </c>
      <c r="Q7075" t="s">
        <v>64</v>
      </c>
      <c r="R7075" t="s">
        <v>1567</v>
      </c>
      <c r="S7075">
        <v>175.92</v>
      </c>
      <c r="T7075" s="3"/>
    </row>
    <row r="7076" spans="1:20" x14ac:dyDescent="0.3">
      <c r="A7076">
        <v>7075</v>
      </c>
      <c r="B7076" t="s">
        <v>9278</v>
      </c>
      <c r="C7076">
        <f t="shared" si="110"/>
        <v>30</v>
      </c>
      <c r="D7076" s="1">
        <v>42939</v>
      </c>
      <c r="E7076" s="1">
        <v>42944</v>
      </c>
      <c r="F7076" t="s">
        <v>46</v>
      </c>
      <c r="G7076" t="s">
        <v>2003</v>
      </c>
      <c r="H7076" t="s">
        <v>2004</v>
      </c>
      <c r="I7076" t="s">
        <v>22</v>
      </c>
      <c r="J7076" t="s">
        <v>23</v>
      </c>
      <c r="K7076" t="s">
        <v>7293</v>
      </c>
      <c r="L7076" t="s">
        <v>100</v>
      </c>
      <c r="M7076">
        <v>78501</v>
      </c>
      <c r="N7076" t="s">
        <v>101</v>
      </c>
      <c r="O7076" t="s">
        <v>3882</v>
      </c>
      <c r="P7076" t="s">
        <v>42</v>
      </c>
      <c r="Q7076" t="s">
        <v>71</v>
      </c>
      <c r="R7076" t="s">
        <v>1213</v>
      </c>
      <c r="S7076">
        <v>4.7519999999999998</v>
      </c>
      <c r="T7076" s="3"/>
    </row>
    <row r="7077" spans="1:20" x14ac:dyDescent="0.3">
      <c r="A7077">
        <v>7076</v>
      </c>
      <c r="B7077" t="s">
        <v>9278</v>
      </c>
      <c r="C7077">
        <f t="shared" si="110"/>
        <v>30</v>
      </c>
      <c r="D7077" s="1">
        <v>42939</v>
      </c>
      <c r="E7077" s="1">
        <v>42944</v>
      </c>
      <c r="F7077" t="s">
        <v>46</v>
      </c>
      <c r="G7077" t="s">
        <v>2003</v>
      </c>
      <c r="H7077" t="s">
        <v>2004</v>
      </c>
      <c r="I7077" t="s">
        <v>22</v>
      </c>
      <c r="J7077" t="s">
        <v>23</v>
      </c>
      <c r="K7077" t="s">
        <v>7293</v>
      </c>
      <c r="L7077" t="s">
        <v>100</v>
      </c>
      <c r="M7077">
        <v>78501</v>
      </c>
      <c r="N7077" t="s">
        <v>101</v>
      </c>
      <c r="O7077" t="s">
        <v>4222</v>
      </c>
      <c r="P7077" t="s">
        <v>42</v>
      </c>
      <c r="Q7077" t="s">
        <v>575</v>
      </c>
      <c r="R7077" t="s">
        <v>4223</v>
      </c>
      <c r="S7077">
        <v>13.343999999999999</v>
      </c>
      <c r="T7077" s="3"/>
    </row>
    <row r="7078" spans="1:20" x14ac:dyDescent="0.3">
      <c r="A7078">
        <v>7077</v>
      </c>
      <c r="B7078" t="s">
        <v>9279</v>
      </c>
      <c r="C7078">
        <f t="shared" si="110"/>
        <v>19</v>
      </c>
      <c r="D7078" s="1">
        <v>42867</v>
      </c>
      <c r="E7078" s="1">
        <v>42872</v>
      </c>
      <c r="F7078" t="s">
        <v>46</v>
      </c>
      <c r="G7078" t="s">
        <v>7987</v>
      </c>
      <c r="H7078" t="s">
        <v>7988</v>
      </c>
      <c r="I7078" t="s">
        <v>22</v>
      </c>
      <c r="J7078" t="s">
        <v>23</v>
      </c>
      <c r="K7078" t="s">
        <v>91</v>
      </c>
      <c r="L7078" t="s">
        <v>92</v>
      </c>
      <c r="M7078">
        <v>98105</v>
      </c>
      <c r="N7078" t="s">
        <v>40</v>
      </c>
      <c r="O7078" t="s">
        <v>2337</v>
      </c>
      <c r="P7078" t="s">
        <v>42</v>
      </c>
      <c r="Q7078" t="s">
        <v>169</v>
      </c>
      <c r="R7078" t="s">
        <v>2338</v>
      </c>
      <c r="S7078">
        <v>54.9</v>
      </c>
      <c r="T7078" s="3"/>
    </row>
    <row r="7079" spans="1:20" x14ac:dyDescent="0.3">
      <c r="A7079">
        <v>7078</v>
      </c>
      <c r="B7079" t="s">
        <v>9280</v>
      </c>
      <c r="C7079">
        <f t="shared" si="110"/>
        <v>35</v>
      </c>
      <c r="D7079" s="1">
        <v>42980</v>
      </c>
      <c r="E7079" s="1">
        <v>42984</v>
      </c>
      <c r="F7079" t="s">
        <v>46</v>
      </c>
      <c r="G7079" t="s">
        <v>4803</v>
      </c>
      <c r="H7079" t="s">
        <v>4804</v>
      </c>
      <c r="I7079" t="s">
        <v>22</v>
      </c>
      <c r="J7079" t="s">
        <v>23</v>
      </c>
      <c r="K7079" t="s">
        <v>463</v>
      </c>
      <c r="L7079" t="s">
        <v>84</v>
      </c>
      <c r="M7079">
        <v>28205</v>
      </c>
      <c r="N7079" t="s">
        <v>26</v>
      </c>
      <c r="O7079" t="s">
        <v>2473</v>
      </c>
      <c r="P7079" t="s">
        <v>42</v>
      </c>
      <c r="Q7079" t="s">
        <v>71</v>
      </c>
      <c r="R7079" t="s">
        <v>2474</v>
      </c>
      <c r="S7079">
        <v>22.911000000000001</v>
      </c>
      <c r="T7079" s="3"/>
    </row>
    <row r="7080" spans="1:20" x14ac:dyDescent="0.3">
      <c r="A7080">
        <v>7079</v>
      </c>
      <c r="B7080" t="s">
        <v>9280</v>
      </c>
      <c r="C7080">
        <f t="shared" si="110"/>
        <v>35</v>
      </c>
      <c r="D7080" s="1">
        <v>42980</v>
      </c>
      <c r="E7080" s="1">
        <v>42984</v>
      </c>
      <c r="F7080" t="s">
        <v>46</v>
      </c>
      <c r="G7080" t="s">
        <v>4803</v>
      </c>
      <c r="H7080" t="s">
        <v>4804</v>
      </c>
      <c r="I7080" t="s">
        <v>22</v>
      </c>
      <c r="J7080" t="s">
        <v>23</v>
      </c>
      <c r="K7080" t="s">
        <v>463</v>
      </c>
      <c r="L7080" t="s">
        <v>84</v>
      </c>
      <c r="M7080">
        <v>28205</v>
      </c>
      <c r="N7080" t="s">
        <v>26</v>
      </c>
      <c r="O7080" t="s">
        <v>5943</v>
      </c>
      <c r="P7080" t="s">
        <v>42</v>
      </c>
      <c r="Q7080" t="s">
        <v>74</v>
      </c>
      <c r="R7080" t="s">
        <v>5944</v>
      </c>
      <c r="S7080">
        <v>309.45600000000002</v>
      </c>
      <c r="T7080" s="3"/>
    </row>
    <row r="7081" spans="1:20" x14ac:dyDescent="0.3">
      <c r="A7081">
        <v>7080</v>
      </c>
      <c r="B7081" t="s">
        <v>9280</v>
      </c>
      <c r="C7081">
        <f t="shared" si="110"/>
        <v>35</v>
      </c>
      <c r="D7081" s="1">
        <v>42980</v>
      </c>
      <c r="E7081" s="1">
        <v>42984</v>
      </c>
      <c r="F7081" t="s">
        <v>46</v>
      </c>
      <c r="G7081" t="s">
        <v>4803</v>
      </c>
      <c r="H7081" t="s">
        <v>4804</v>
      </c>
      <c r="I7081" t="s">
        <v>22</v>
      </c>
      <c r="J7081" t="s">
        <v>23</v>
      </c>
      <c r="K7081" t="s">
        <v>463</v>
      </c>
      <c r="L7081" t="s">
        <v>84</v>
      </c>
      <c r="M7081">
        <v>28205</v>
      </c>
      <c r="N7081" t="s">
        <v>26</v>
      </c>
      <c r="O7081" t="s">
        <v>1890</v>
      </c>
      <c r="P7081" t="s">
        <v>42</v>
      </c>
      <c r="Q7081" t="s">
        <v>64</v>
      </c>
      <c r="R7081" t="s">
        <v>1891</v>
      </c>
      <c r="S7081">
        <v>19.456</v>
      </c>
      <c r="T7081" s="3"/>
    </row>
    <row r="7082" spans="1:20" x14ac:dyDescent="0.3">
      <c r="A7082">
        <v>7081</v>
      </c>
      <c r="B7082" t="s">
        <v>9280</v>
      </c>
      <c r="C7082">
        <f t="shared" si="110"/>
        <v>35</v>
      </c>
      <c r="D7082" s="1">
        <v>42980</v>
      </c>
      <c r="E7082" s="1">
        <v>42984</v>
      </c>
      <c r="F7082" t="s">
        <v>46</v>
      </c>
      <c r="G7082" t="s">
        <v>4803</v>
      </c>
      <c r="H7082" t="s">
        <v>4804</v>
      </c>
      <c r="I7082" t="s">
        <v>22</v>
      </c>
      <c r="J7082" t="s">
        <v>23</v>
      </c>
      <c r="K7082" t="s">
        <v>463</v>
      </c>
      <c r="L7082" t="s">
        <v>84</v>
      </c>
      <c r="M7082">
        <v>28205</v>
      </c>
      <c r="N7082" t="s">
        <v>26</v>
      </c>
      <c r="O7082" t="s">
        <v>506</v>
      </c>
      <c r="P7082" t="s">
        <v>28</v>
      </c>
      <c r="Q7082" t="s">
        <v>52</v>
      </c>
      <c r="R7082" t="s">
        <v>507</v>
      </c>
      <c r="S7082">
        <v>472.51799999999997</v>
      </c>
      <c r="T7082" s="3"/>
    </row>
    <row r="7083" spans="1:20" x14ac:dyDescent="0.3">
      <c r="A7083">
        <v>7082</v>
      </c>
      <c r="B7083" t="s">
        <v>9280</v>
      </c>
      <c r="C7083">
        <f t="shared" si="110"/>
        <v>35</v>
      </c>
      <c r="D7083" s="1">
        <v>42980</v>
      </c>
      <c r="E7083" s="1">
        <v>42984</v>
      </c>
      <c r="F7083" t="s">
        <v>46</v>
      </c>
      <c r="G7083" t="s">
        <v>4803</v>
      </c>
      <c r="H7083" t="s">
        <v>4804</v>
      </c>
      <c r="I7083" t="s">
        <v>22</v>
      </c>
      <c r="J7083" t="s">
        <v>23</v>
      </c>
      <c r="K7083" t="s">
        <v>463</v>
      </c>
      <c r="L7083" t="s">
        <v>84</v>
      </c>
      <c r="M7083">
        <v>28205</v>
      </c>
      <c r="N7083" t="s">
        <v>26</v>
      </c>
      <c r="O7083" t="s">
        <v>2707</v>
      </c>
      <c r="P7083" t="s">
        <v>67</v>
      </c>
      <c r="Q7083" t="s">
        <v>157</v>
      </c>
      <c r="R7083" t="s">
        <v>4268</v>
      </c>
      <c r="S7083">
        <v>1012.68</v>
      </c>
      <c r="T7083" s="3"/>
    </row>
    <row r="7084" spans="1:20" x14ac:dyDescent="0.3">
      <c r="A7084">
        <v>7083</v>
      </c>
      <c r="B7084" t="s">
        <v>9280</v>
      </c>
      <c r="C7084">
        <f t="shared" si="110"/>
        <v>35</v>
      </c>
      <c r="D7084" s="1">
        <v>42980</v>
      </c>
      <c r="E7084" s="1">
        <v>42984</v>
      </c>
      <c r="F7084" t="s">
        <v>46</v>
      </c>
      <c r="G7084" t="s">
        <v>4803</v>
      </c>
      <c r="H7084" t="s">
        <v>4804</v>
      </c>
      <c r="I7084" t="s">
        <v>22</v>
      </c>
      <c r="J7084" t="s">
        <v>23</v>
      </c>
      <c r="K7084" t="s">
        <v>463</v>
      </c>
      <c r="L7084" t="s">
        <v>84</v>
      </c>
      <c r="M7084">
        <v>28205</v>
      </c>
      <c r="N7084" t="s">
        <v>26</v>
      </c>
      <c r="O7084" t="s">
        <v>5938</v>
      </c>
      <c r="P7084" t="s">
        <v>42</v>
      </c>
      <c r="Q7084" t="s">
        <v>71</v>
      </c>
      <c r="R7084" t="s">
        <v>5939</v>
      </c>
      <c r="S7084">
        <v>17.22</v>
      </c>
      <c r="T7084" s="3"/>
    </row>
    <row r="7085" spans="1:20" x14ac:dyDescent="0.3">
      <c r="A7085">
        <v>7084</v>
      </c>
      <c r="B7085" t="s">
        <v>9281</v>
      </c>
      <c r="C7085">
        <f t="shared" si="110"/>
        <v>29</v>
      </c>
      <c r="D7085" s="1">
        <v>43302</v>
      </c>
      <c r="E7085" s="1">
        <v>43306</v>
      </c>
      <c r="F7085" t="s">
        <v>19</v>
      </c>
      <c r="G7085" t="s">
        <v>2141</v>
      </c>
      <c r="H7085" t="s">
        <v>2142</v>
      </c>
      <c r="I7085" t="s">
        <v>37</v>
      </c>
      <c r="J7085" t="s">
        <v>23</v>
      </c>
      <c r="K7085" t="s">
        <v>83</v>
      </c>
      <c r="L7085" t="s">
        <v>39</v>
      </c>
      <c r="M7085">
        <v>94521</v>
      </c>
      <c r="N7085" t="s">
        <v>40</v>
      </c>
      <c r="O7085" t="s">
        <v>5175</v>
      </c>
      <c r="P7085" t="s">
        <v>42</v>
      </c>
      <c r="Q7085" t="s">
        <v>64</v>
      </c>
      <c r="R7085" t="s">
        <v>5176</v>
      </c>
      <c r="S7085">
        <v>3.52</v>
      </c>
      <c r="T7085" s="3"/>
    </row>
    <row r="7086" spans="1:20" x14ac:dyDescent="0.3">
      <c r="A7086">
        <v>7085</v>
      </c>
      <c r="B7086" t="s">
        <v>9281</v>
      </c>
      <c r="C7086">
        <f t="shared" si="110"/>
        <v>29</v>
      </c>
      <c r="D7086" s="1">
        <v>43302</v>
      </c>
      <c r="E7086" s="1">
        <v>43306</v>
      </c>
      <c r="F7086" t="s">
        <v>19</v>
      </c>
      <c r="G7086" t="s">
        <v>2141</v>
      </c>
      <c r="H7086" t="s">
        <v>2142</v>
      </c>
      <c r="I7086" t="s">
        <v>37</v>
      </c>
      <c r="J7086" t="s">
        <v>23</v>
      </c>
      <c r="K7086" t="s">
        <v>83</v>
      </c>
      <c r="L7086" t="s">
        <v>39</v>
      </c>
      <c r="M7086">
        <v>94521</v>
      </c>
      <c r="N7086" t="s">
        <v>40</v>
      </c>
      <c r="O7086" t="s">
        <v>3703</v>
      </c>
      <c r="P7086" t="s">
        <v>67</v>
      </c>
      <c r="Q7086" t="s">
        <v>68</v>
      </c>
      <c r="R7086" t="s">
        <v>3704</v>
      </c>
      <c r="S7086">
        <v>1626.192</v>
      </c>
      <c r="T7086" s="3"/>
    </row>
    <row r="7087" spans="1:20" x14ac:dyDescent="0.3">
      <c r="A7087">
        <v>7086</v>
      </c>
      <c r="B7087" t="s">
        <v>9282</v>
      </c>
      <c r="C7087">
        <f t="shared" si="110"/>
        <v>39</v>
      </c>
      <c r="D7087" s="1">
        <v>43368</v>
      </c>
      <c r="E7087" s="1">
        <v>43371</v>
      </c>
      <c r="F7087" t="s">
        <v>184</v>
      </c>
      <c r="G7087" t="s">
        <v>2825</v>
      </c>
      <c r="H7087" t="s">
        <v>2826</v>
      </c>
      <c r="I7087" t="s">
        <v>37</v>
      </c>
      <c r="J7087" t="s">
        <v>23</v>
      </c>
      <c r="K7087" t="s">
        <v>2253</v>
      </c>
      <c r="L7087" t="s">
        <v>143</v>
      </c>
      <c r="M7087">
        <v>19013</v>
      </c>
      <c r="N7087" t="s">
        <v>144</v>
      </c>
      <c r="O7087" t="s">
        <v>6719</v>
      </c>
      <c r="P7087" t="s">
        <v>42</v>
      </c>
      <c r="Q7087" t="s">
        <v>71</v>
      </c>
      <c r="R7087" t="s">
        <v>6720</v>
      </c>
      <c r="S7087">
        <v>8.5950000000000006</v>
      </c>
      <c r="T7087" s="3"/>
    </row>
    <row r="7088" spans="1:20" x14ac:dyDescent="0.3">
      <c r="A7088">
        <v>7087</v>
      </c>
      <c r="B7088" t="s">
        <v>9282</v>
      </c>
      <c r="C7088">
        <f t="shared" si="110"/>
        <v>39</v>
      </c>
      <c r="D7088" s="1">
        <v>43368</v>
      </c>
      <c r="E7088" s="1">
        <v>43371</v>
      </c>
      <c r="F7088" t="s">
        <v>184</v>
      </c>
      <c r="G7088" t="s">
        <v>2825</v>
      </c>
      <c r="H7088" t="s">
        <v>2826</v>
      </c>
      <c r="I7088" t="s">
        <v>37</v>
      </c>
      <c r="J7088" t="s">
        <v>23</v>
      </c>
      <c r="K7088" t="s">
        <v>2253</v>
      </c>
      <c r="L7088" t="s">
        <v>143</v>
      </c>
      <c r="M7088">
        <v>19013</v>
      </c>
      <c r="N7088" t="s">
        <v>144</v>
      </c>
      <c r="O7088" t="s">
        <v>5898</v>
      </c>
      <c r="P7088" t="s">
        <v>42</v>
      </c>
      <c r="Q7088" t="s">
        <v>575</v>
      </c>
      <c r="R7088" t="s">
        <v>5899</v>
      </c>
      <c r="S7088">
        <v>190.89599999999999</v>
      </c>
      <c r="T7088" s="3"/>
    </row>
    <row r="7089" spans="1:20" x14ac:dyDescent="0.3">
      <c r="A7089">
        <v>7088</v>
      </c>
      <c r="B7089" t="s">
        <v>9283</v>
      </c>
      <c r="C7089">
        <f t="shared" si="110"/>
        <v>31</v>
      </c>
      <c r="D7089" s="1">
        <v>43315</v>
      </c>
      <c r="E7089" s="1">
        <v>43318</v>
      </c>
      <c r="F7089" t="s">
        <v>19</v>
      </c>
      <c r="G7089" t="s">
        <v>5925</v>
      </c>
      <c r="H7089" t="s">
        <v>5926</v>
      </c>
      <c r="I7089" t="s">
        <v>22</v>
      </c>
      <c r="J7089" t="s">
        <v>23</v>
      </c>
      <c r="K7089" t="s">
        <v>38</v>
      </c>
      <c r="L7089" t="s">
        <v>39</v>
      </c>
      <c r="M7089">
        <v>90004</v>
      </c>
      <c r="N7089" t="s">
        <v>40</v>
      </c>
      <c r="O7089" t="s">
        <v>5272</v>
      </c>
      <c r="P7089" t="s">
        <v>42</v>
      </c>
      <c r="Q7089" t="s">
        <v>55</v>
      </c>
      <c r="R7089" t="s">
        <v>5273</v>
      </c>
      <c r="S7089">
        <v>99.87</v>
      </c>
      <c r="T7089" s="3"/>
    </row>
    <row r="7090" spans="1:20" x14ac:dyDescent="0.3">
      <c r="A7090">
        <v>7089</v>
      </c>
      <c r="B7090" t="s">
        <v>9284</v>
      </c>
      <c r="C7090">
        <f t="shared" si="110"/>
        <v>44</v>
      </c>
      <c r="D7090" s="1">
        <v>42668</v>
      </c>
      <c r="E7090" s="1">
        <v>42670</v>
      </c>
      <c r="F7090" t="s">
        <v>19</v>
      </c>
      <c r="G7090" t="s">
        <v>1935</v>
      </c>
      <c r="H7090" t="s">
        <v>1936</v>
      </c>
      <c r="I7090" t="s">
        <v>22</v>
      </c>
      <c r="J7090" t="s">
        <v>23</v>
      </c>
      <c r="K7090" t="s">
        <v>5474</v>
      </c>
      <c r="L7090" t="s">
        <v>1392</v>
      </c>
      <c r="M7090">
        <v>89431</v>
      </c>
      <c r="N7090" t="s">
        <v>40</v>
      </c>
      <c r="O7090" t="s">
        <v>4137</v>
      </c>
      <c r="P7090" t="s">
        <v>42</v>
      </c>
      <c r="Q7090" t="s">
        <v>64</v>
      </c>
      <c r="R7090" t="s">
        <v>4138</v>
      </c>
      <c r="S7090">
        <v>79.36</v>
      </c>
      <c r="T7090" s="3"/>
    </row>
    <row r="7091" spans="1:20" x14ac:dyDescent="0.3">
      <c r="A7091">
        <v>7090</v>
      </c>
      <c r="B7091" t="s">
        <v>9285</v>
      </c>
      <c r="C7091">
        <f t="shared" si="110"/>
        <v>24</v>
      </c>
      <c r="D7091" s="1">
        <v>43266</v>
      </c>
      <c r="E7091" s="1">
        <v>43270</v>
      </c>
      <c r="F7091" t="s">
        <v>19</v>
      </c>
      <c r="G7091" t="s">
        <v>1012</v>
      </c>
      <c r="H7091" t="s">
        <v>1013</v>
      </c>
      <c r="I7091" t="s">
        <v>37</v>
      </c>
      <c r="J7091" t="s">
        <v>23</v>
      </c>
      <c r="K7091" t="s">
        <v>38</v>
      </c>
      <c r="L7091" t="s">
        <v>39</v>
      </c>
      <c r="M7091">
        <v>90032</v>
      </c>
      <c r="N7091" t="s">
        <v>40</v>
      </c>
      <c r="O7091" t="s">
        <v>4766</v>
      </c>
      <c r="P7091" t="s">
        <v>67</v>
      </c>
      <c r="Q7091" t="s">
        <v>68</v>
      </c>
      <c r="R7091" t="s">
        <v>4767</v>
      </c>
      <c r="S7091">
        <v>119.96</v>
      </c>
      <c r="T7091" s="3"/>
    </row>
    <row r="7092" spans="1:20" x14ac:dyDescent="0.3">
      <c r="A7092">
        <v>7091</v>
      </c>
      <c r="B7092" t="s">
        <v>9286</v>
      </c>
      <c r="C7092">
        <f t="shared" si="110"/>
        <v>2</v>
      </c>
      <c r="D7092" s="1">
        <v>42378</v>
      </c>
      <c r="E7092" s="1">
        <v>42382</v>
      </c>
      <c r="F7092" t="s">
        <v>46</v>
      </c>
      <c r="G7092" t="s">
        <v>4491</v>
      </c>
      <c r="H7092" t="s">
        <v>4492</v>
      </c>
      <c r="I7092" t="s">
        <v>22</v>
      </c>
      <c r="J7092" t="s">
        <v>23</v>
      </c>
      <c r="K7092" t="s">
        <v>24</v>
      </c>
      <c r="L7092" t="s">
        <v>25</v>
      </c>
      <c r="M7092">
        <v>42420</v>
      </c>
      <c r="N7092" t="s">
        <v>26</v>
      </c>
      <c r="O7092" t="s">
        <v>1053</v>
      </c>
      <c r="P7092" t="s">
        <v>42</v>
      </c>
      <c r="Q7092" t="s">
        <v>86</v>
      </c>
      <c r="R7092" t="s">
        <v>182</v>
      </c>
      <c r="S7092">
        <v>106.32</v>
      </c>
      <c r="T7092" s="3"/>
    </row>
    <row r="7093" spans="1:20" x14ac:dyDescent="0.3">
      <c r="A7093">
        <v>7092</v>
      </c>
      <c r="B7093" t="s">
        <v>9286</v>
      </c>
      <c r="C7093">
        <f t="shared" si="110"/>
        <v>2</v>
      </c>
      <c r="D7093" s="1">
        <v>42378</v>
      </c>
      <c r="E7093" s="1">
        <v>42382</v>
      </c>
      <c r="F7093" t="s">
        <v>46</v>
      </c>
      <c r="G7093" t="s">
        <v>4491</v>
      </c>
      <c r="H7093" t="s">
        <v>4492</v>
      </c>
      <c r="I7093" t="s">
        <v>22</v>
      </c>
      <c r="J7093" t="s">
        <v>23</v>
      </c>
      <c r="K7093" t="s">
        <v>24</v>
      </c>
      <c r="L7093" t="s">
        <v>25</v>
      </c>
      <c r="M7093">
        <v>42420</v>
      </c>
      <c r="N7093" t="s">
        <v>26</v>
      </c>
      <c r="O7093" t="s">
        <v>5371</v>
      </c>
      <c r="P7093" t="s">
        <v>42</v>
      </c>
      <c r="Q7093" t="s">
        <v>74</v>
      </c>
      <c r="R7093" t="s">
        <v>5372</v>
      </c>
      <c r="S7093">
        <v>163.44</v>
      </c>
      <c r="T7093" s="3"/>
    </row>
    <row r="7094" spans="1:20" x14ac:dyDescent="0.3">
      <c r="A7094">
        <v>7093</v>
      </c>
      <c r="B7094" t="s">
        <v>9286</v>
      </c>
      <c r="C7094">
        <f t="shared" si="110"/>
        <v>2</v>
      </c>
      <c r="D7094" s="1">
        <v>42378</v>
      </c>
      <c r="E7094" s="1">
        <v>42382</v>
      </c>
      <c r="F7094" t="s">
        <v>46</v>
      </c>
      <c r="G7094" t="s">
        <v>4491</v>
      </c>
      <c r="H7094" t="s">
        <v>4492</v>
      </c>
      <c r="I7094" t="s">
        <v>22</v>
      </c>
      <c r="J7094" t="s">
        <v>23</v>
      </c>
      <c r="K7094" t="s">
        <v>24</v>
      </c>
      <c r="L7094" t="s">
        <v>25</v>
      </c>
      <c r="M7094">
        <v>42420</v>
      </c>
      <c r="N7094" t="s">
        <v>26</v>
      </c>
      <c r="O7094" t="s">
        <v>5767</v>
      </c>
      <c r="P7094" t="s">
        <v>42</v>
      </c>
      <c r="Q7094" t="s">
        <v>64</v>
      </c>
      <c r="R7094" t="s">
        <v>5768</v>
      </c>
      <c r="S7094">
        <v>42.76</v>
      </c>
      <c r="T7094" s="3"/>
    </row>
    <row r="7095" spans="1:20" x14ac:dyDescent="0.3">
      <c r="A7095">
        <v>7094</v>
      </c>
      <c r="B7095" t="s">
        <v>9286</v>
      </c>
      <c r="C7095">
        <f t="shared" si="110"/>
        <v>2</v>
      </c>
      <c r="D7095" s="1">
        <v>42378</v>
      </c>
      <c r="E7095" s="1">
        <v>42382</v>
      </c>
      <c r="F7095" t="s">
        <v>46</v>
      </c>
      <c r="G7095" t="s">
        <v>4491</v>
      </c>
      <c r="H7095" t="s">
        <v>4492</v>
      </c>
      <c r="I7095" t="s">
        <v>22</v>
      </c>
      <c r="J7095" t="s">
        <v>23</v>
      </c>
      <c r="K7095" t="s">
        <v>24</v>
      </c>
      <c r="L7095" t="s">
        <v>25</v>
      </c>
      <c r="M7095">
        <v>42420</v>
      </c>
      <c r="N7095" t="s">
        <v>26</v>
      </c>
      <c r="O7095" t="s">
        <v>6655</v>
      </c>
      <c r="P7095" t="s">
        <v>42</v>
      </c>
      <c r="Q7095" t="s">
        <v>86</v>
      </c>
      <c r="R7095" t="s">
        <v>6656</v>
      </c>
      <c r="S7095">
        <v>51.55</v>
      </c>
      <c r="T7095" s="3"/>
    </row>
    <row r="7096" spans="1:20" x14ac:dyDescent="0.3">
      <c r="A7096">
        <v>7095</v>
      </c>
      <c r="B7096" t="s">
        <v>9287</v>
      </c>
      <c r="C7096">
        <f t="shared" si="110"/>
        <v>7</v>
      </c>
      <c r="D7096" s="1">
        <v>42409</v>
      </c>
      <c r="E7096" s="1">
        <v>42413</v>
      </c>
      <c r="F7096" t="s">
        <v>19</v>
      </c>
      <c r="G7096" t="s">
        <v>4541</v>
      </c>
      <c r="H7096" t="s">
        <v>4542</v>
      </c>
      <c r="I7096" t="s">
        <v>22</v>
      </c>
      <c r="J7096" t="s">
        <v>23</v>
      </c>
      <c r="K7096" t="s">
        <v>353</v>
      </c>
      <c r="L7096" t="s">
        <v>207</v>
      </c>
      <c r="M7096">
        <v>62521</v>
      </c>
      <c r="N7096" t="s">
        <v>101</v>
      </c>
      <c r="O7096" t="s">
        <v>1179</v>
      </c>
      <c r="P7096" t="s">
        <v>67</v>
      </c>
      <c r="Q7096" t="s">
        <v>157</v>
      </c>
      <c r="R7096" t="s">
        <v>1180</v>
      </c>
      <c r="S7096">
        <v>479.952</v>
      </c>
      <c r="T7096" s="3"/>
    </row>
    <row r="7097" spans="1:20" x14ac:dyDescent="0.3">
      <c r="A7097">
        <v>7096</v>
      </c>
      <c r="B7097" t="s">
        <v>9288</v>
      </c>
      <c r="C7097">
        <f t="shared" si="110"/>
        <v>33</v>
      </c>
      <c r="D7097" s="1">
        <v>42966</v>
      </c>
      <c r="E7097" s="1">
        <v>42967</v>
      </c>
      <c r="F7097" t="s">
        <v>184</v>
      </c>
      <c r="G7097" t="s">
        <v>2179</v>
      </c>
      <c r="H7097" t="s">
        <v>2180</v>
      </c>
      <c r="I7097" t="s">
        <v>22</v>
      </c>
      <c r="J7097" t="s">
        <v>23</v>
      </c>
      <c r="K7097" t="s">
        <v>262</v>
      </c>
      <c r="L7097" t="s">
        <v>263</v>
      </c>
      <c r="M7097">
        <v>10009</v>
      </c>
      <c r="N7097" t="s">
        <v>144</v>
      </c>
      <c r="O7097" t="s">
        <v>3915</v>
      </c>
      <c r="P7097" t="s">
        <v>42</v>
      </c>
      <c r="Q7097" t="s">
        <v>71</v>
      </c>
      <c r="R7097" t="s">
        <v>3916</v>
      </c>
      <c r="S7097">
        <v>146.68799999999999</v>
      </c>
      <c r="T7097" s="3"/>
    </row>
    <row r="7098" spans="1:20" x14ac:dyDescent="0.3">
      <c r="A7098">
        <v>7097</v>
      </c>
      <c r="B7098" t="s">
        <v>9288</v>
      </c>
      <c r="C7098">
        <f t="shared" si="110"/>
        <v>33</v>
      </c>
      <c r="D7098" s="1">
        <v>42966</v>
      </c>
      <c r="E7098" s="1">
        <v>42967</v>
      </c>
      <c r="F7098" t="s">
        <v>184</v>
      </c>
      <c r="G7098" t="s">
        <v>2179</v>
      </c>
      <c r="H7098" t="s">
        <v>2180</v>
      </c>
      <c r="I7098" t="s">
        <v>22</v>
      </c>
      <c r="J7098" t="s">
        <v>23</v>
      </c>
      <c r="K7098" t="s">
        <v>262</v>
      </c>
      <c r="L7098" t="s">
        <v>263</v>
      </c>
      <c r="M7098">
        <v>10009</v>
      </c>
      <c r="N7098" t="s">
        <v>144</v>
      </c>
      <c r="O7098" t="s">
        <v>6993</v>
      </c>
      <c r="P7098" t="s">
        <v>42</v>
      </c>
      <c r="Q7098" t="s">
        <v>71</v>
      </c>
      <c r="R7098" t="s">
        <v>6994</v>
      </c>
      <c r="S7098">
        <v>276.78399999999999</v>
      </c>
      <c r="T7098" s="3"/>
    </row>
    <row r="7099" spans="1:20" x14ac:dyDescent="0.3">
      <c r="A7099">
        <v>7098</v>
      </c>
      <c r="B7099" t="s">
        <v>9288</v>
      </c>
      <c r="C7099">
        <f t="shared" si="110"/>
        <v>33</v>
      </c>
      <c r="D7099" s="1">
        <v>42966</v>
      </c>
      <c r="E7099" s="1">
        <v>42967</v>
      </c>
      <c r="F7099" t="s">
        <v>184</v>
      </c>
      <c r="G7099" t="s">
        <v>2179</v>
      </c>
      <c r="H7099" t="s">
        <v>2180</v>
      </c>
      <c r="I7099" t="s">
        <v>22</v>
      </c>
      <c r="J7099" t="s">
        <v>23</v>
      </c>
      <c r="K7099" t="s">
        <v>262</v>
      </c>
      <c r="L7099" t="s">
        <v>263</v>
      </c>
      <c r="M7099">
        <v>10009</v>
      </c>
      <c r="N7099" t="s">
        <v>144</v>
      </c>
      <c r="O7099" t="s">
        <v>3348</v>
      </c>
      <c r="P7099" t="s">
        <v>42</v>
      </c>
      <c r="Q7099" t="s">
        <v>71</v>
      </c>
      <c r="R7099" t="s">
        <v>3349</v>
      </c>
      <c r="S7099">
        <v>25.32</v>
      </c>
      <c r="T7099" s="3"/>
    </row>
    <row r="7100" spans="1:20" x14ac:dyDescent="0.3">
      <c r="A7100">
        <v>7099</v>
      </c>
      <c r="B7100" t="s">
        <v>9289</v>
      </c>
      <c r="C7100">
        <f t="shared" si="110"/>
        <v>45</v>
      </c>
      <c r="D7100" s="1">
        <v>43410</v>
      </c>
      <c r="E7100" s="1">
        <v>43414</v>
      </c>
      <c r="F7100" t="s">
        <v>46</v>
      </c>
      <c r="G7100" t="s">
        <v>2201</v>
      </c>
      <c r="H7100" t="s">
        <v>2202</v>
      </c>
      <c r="I7100" t="s">
        <v>22</v>
      </c>
      <c r="J7100" t="s">
        <v>23</v>
      </c>
      <c r="K7100" t="s">
        <v>262</v>
      </c>
      <c r="L7100" t="s">
        <v>263</v>
      </c>
      <c r="M7100">
        <v>10011</v>
      </c>
      <c r="N7100" t="s">
        <v>144</v>
      </c>
      <c r="O7100" t="s">
        <v>8182</v>
      </c>
      <c r="P7100" t="s">
        <v>42</v>
      </c>
      <c r="Q7100" t="s">
        <v>86</v>
      </c>
      <c r="R7100" t="s">
        <v>8183</v>
      </c>
      <c r="S7100">
        <v>318.95999999999998</v>
      </c>
      <c r="T7100" s="3"/>
    </row>
    <row r="7101" spans="1:20" x14ac:dyDescent="0.3">
      <c r="A7101">
        <v>7100</v>
      </c>
      <c r="B7101" t="s">
        <v>9290</v>
      </c>
      <c r="C7101">
        <f t="shared" si="110"/>
        <v>53</v>
      </c>
      <c r="D7101" s="1">
        <v>42730</v>
      </c>
      <c r="E7101" s="1">
        <v>42734</v>
      </c>
      <c r="F7101" t="s">
        <v>19</v>
      </c>
      <c r="G7101" t="s">
        <v>5883</v>
      </c>
      <c r="H7101" t="s">
        <v>5884</v>
      </c>
      <c r="I7101" t="s">
        <v>22</v>
      </c>
      <c r="J7101" t="s">
        <v>23</v>
      </c>
      <c r="K7101" t="s">
        <v>262</v>
      </c>
      <c r="L7101" t="s">
        <v>263</v>
      </c>
      <c r="M7101">
        <v>10009</v>
      </c>
      <c r="N7101" t="s">
        <v>144</v>
      </c>
      <c r="O7101" t="s">
        <v>8182</v>
      </c>
      <c r="P7101" t="s">
        <v>42</v>
      </c>
      <c r="Q7101" t="s">
        <v>86</v>
      </c>
      <c r="R7101" t="s">
        <v>8183</v>
      </c>
      <c r="S7101">
        <v>212.64</v>
      </c>
      <c r="T7101" s="3"/>
    </row>
    <row r="7102" spans="1:20" x14ac:dyDescent="0.3">
      <c r="A7102">
        <v>7101</v>
      </c>
      <c r="B7102" t="s">
        <v>9291</v>
      </c>
      <c r="C7102">
        <f t="shared" si="110"/>
        <v>48</v>
      </c>
      <c r="D7102" s="1">
        <v>42331</v>
      </c>
      <c r="E7102" s="1">
        <v>42336</v>
      </c>
      <c r="F7102" t="s">
        <v>46</v>
      </c>
      <c r="G7102" t="s">
        <v>2701</v>
      </c>
      <c r="H7102" t="s">
        <v>2702</v>
      </c>
      <c r="I7102" t="s">
        <v>22</v>
      </c>
      <c r="J7102" t="s">
        <v>23</v>
      </c>
      <c r="K7102" t="s">
        <v>619</v>
      </c>
      <c r="L7102" t="s">
        <v>306</v>
      </c>
      <c r="M7102">
        <v>85254</v>
      </c>
      <c r="N7102" t="s">
        <v>40</v>
      </c>
      <c r="O7102" t="s">
        <v>4692</v>
      </c>
      <c r="P7102" t="s">
        <v>42</v>
      </c>
      <c r="Q7102" t="s">
        <v>169</v>
      </c>
      <c r="R7102" t="s">
        <v>667</v>
      </c>
      <c r="S7102">
        <v>23.472000000000001</v>
      </c>
      <c r="T7102" s="3"/>
    </row>
    <row r="7103" spans="1:20" x14ac:dyDescent="0.3">
      <c r="A7103">
        <v>7102</v>
      </c>
      <c r="B7103" t="s">
        <v>9292</v>
      </c>
      <c r="C7103">
        <f t="shared" si="110"/>
        <v>31</v>
      </c>
      <c r="D7103" s="1">
        <v>42948</v>
      </c>
      <c r="E7103" s="1">
        <v>42952</v>
      </c>
      <c r="F7103" t="s">
        <v>19</v>
      </c>
      <c r="G7103" t="s">
        <v>7291</v>
      </c>
      <c r="H7103" t="s">
        <v>7292</v>
      </c>
      <c r="I7103" t="s">
        <v>37</v>
      </c>
      <c r="J7103" t="s">
        <v>23</v>
      </c>
      <c r="K7103" t="s">
        <v>1615</v>
      </c>
      <c r="L7103" t="s">
        <v>100</v>
      </c>
      <c r="M7103">
        <v>79109</v>
      </c>
      <c r="N7103" t="s">
        <v>101</v>
      </c>
      <c r="O7103" t="s">
        <v>181</v>
      </c>
      <c r="P7103" t="s">
        <v>42</v>
      </c>
      <c r="Q7103" t="s">
        <v>86</v>
      </c>
      <c r="R7103" t="s">
        <v>182</v>
      </c>
      <c r="S7103">
        <v>19.648</v>
      </c>
      <c r="T7103" s="3"/>
    </row>
    <row r="7104" spans="1:20" x14ac:dyDescent="0.3">
      <c r="A7104">
        <v>7103</v>
      </c>
      <c r="B7104" t="s">
        <v>9293</v>
      </c>
      <c r="C7104">
        <f t="shared" si="110"/>
        <v>39</v>
      </c>
      <c r="D7104" s="1">
        <v>42268</v>
      </c>
      <c r="E7104" s="1">
        <v>42271</v>
      </c>
      <c r="F7104" t="s">
        <v>184</v>
      </c>
      <c r="G7104" t="s">
        <v>3422</v>
      </c>
      <c r="H7104" t="s">
        <v>3423</v>
      </c>
      <c r="I7104" t="s">
        <v>22</v>
      </c>
      <c r="J7104" t="s">
        <v>23</v>
      </c>
      <c r="K7104" t="s">
        <v>142</v>
      </c>
      <c r="L7104" t="s">
        <v>143</v>
      </c>
      <c r="M7104">
        <v>19140</v>
      </c>
      <c r="N7104" t="s">
        <v>144</v>
      </c>
      <c r="O7104" t="s">
        <v>1372</v>
      </c>
      <c r="P7104" t="s">
        <v>42</v>
      </c>
      <c r="Q7104" t="s">
        <v>71</v>
      </c>
      <c r="R7104" t="s">
        <v>1373</v>
      </c>
      <c r="S7104">
        <v>6.57</v>
      </c>
      <c r="T7104" s="3"/>
    </row>
    <row r="7105" spans="1:20" x14ac:dyDescent="0.3">
      <c r="A7105">
        <v>7104</v>
      </c>
      <c r="B7105" t="s">
        <v>9294</v>
      </c>
      <c r="C7105">
        <f t="shared" si="110"/>
        <v>36</v>
      </c>
      <c r="D7105" s="1">
        <v>43347</v>
      </c>
      <c r="E7105" s="1">
        <v>43351</v>
      </c>
      <c r="F7105" t="s">
        <v>46</v>
      </c>
      <c r="G7105" t="s">
        <v>3485</v>
      </c>
      <c r="H7105" t="s">
        <v>3486</v>
      </c>
      <c r="I7105" t="s">
        <v>22</v>
      </c>
      <c r="J7105" t="s">
        <v>23</v>
      </c>
      <c r="K7105" t="s">
        <v>2544</v>
      </c>
      <c r="L7105" t="s">
        <v>39</v>
      </c>
      <c r="M7105">
        <v>92704</v>
      </c>
      <c r="N7105" t="s">
        <v>40</v>
      </c>
      <c r="O7105" t="s">
        <v>7567</v>
      </c>
      <c r="P7105" t="s">
        <v>42</v>
      </c>
      <c r="Q7105" t="s">
        <v>55</v>
      </c>
      <c r="R7105" t="s">
        <v>7568</v>
      </c>
      <c r="S7105">
        <v>421.1</v>
      </c>
      <c r="T7105" s="3"/>
    </row>
    <row r="7106" spans="1:20" x14ac:dyDescent="0.3">
      <c r="A7106">
        <v>7105</v>
      </c>
      <c r="B7106" t="s">
        <v>9295</v>
      </c>
      <c r="C7106">
        <f t="shared" si="110"/>
        <v>25</v>
      </c>
      <c r="D7106" s="1">
        <v>43270</v>
      </c>
      <c r="E7106" s="1">
        <v>43272</v>
      </c>
      <c r="F7106" t="s">
        <v>19</v>
      </c>
      <c r="G7106" t="s">
        <v>4621</v>
      </c>
      <c r="H7106" t="s">
        <v>4622</v>
      </c>
      <c r="I7106" t="s">
        <v>37</v>
      </c>
      <c r="J7106" t="s">
        <v>23</v>
      </c>
      <c r="K7106" t="s">
        <v>603</v>
      </c>
      <c r="L7106" t="s">
        <v>494</v>
      </c>
      <c r="M7106">
        <v>43055</v>
      </c>
      <c r="N7106" t="s">
        <v>144</v>
      </c>
      <c r="O7106" t="s">
        <v>1279</v>
      </c>
      <c r="P7106" t="s">
        <v>28</v>
      </c>
      <c r="Q7106" t="s">
        <v>32</v>
      </c>
      <c r="R7106" t="s">
        <v>1280</v>
      </c>
      <c r="S7106">
        <v>760.11599999999999</v>
      </c>
      <c r="T7106" s="3"/>
    </row>
    <row r="7107" spans="1:20" x14ac:dyDescent="0.3">
      <c r="A7107">
        <v>7106</v>
      </c>
      <c r="B7107" t="s">
        <v>9295</v>
      </c>
      <c r="C7107">
        <f t="shared" ref="C7107:C7170" si="111">WEEKNUM(D7107,1)</f>
        <v>25</v>
      </c>
      <c r="D7107" s="1">
        <v>43270</v>
      </c>
      <c r="E7107" s="1">
        <v>43272</v>
      </c>
      <c r="F7107" t="s">
        <v>19</v>
      </c>
      <c r="G7107" t="s">
        <v>4621</v>
      </c>
      <c r="H7107" t="s">
        <v>4622</v>
      </c>
      <c r="I7107" t="s">
        <v>37</v>
      </c>
      <c r="J7107" t="s">
        <v>23</v>
      </c>
      <c r="K7107" t="s">
        <v>603</v>
      </c>
      <c r="L7107" t="s">
        <v>494</v>
      </c>
      <c r="M7107">
        <v>43055</v>
      </c>
      <c r="N7107" t="s">
        <v>144</v>
      </c>
      <c r="O7107" t="s">
        <v>5658</v>
      </c>
      <c r="P7107" t="s">
        <v>28</v>
      </c>
      <c r="Q7107" t="s">
        <v>61</v>
      </c>
      <c r="R7107" t="s">
        <v>5659</v>
      </c>
      <c r="S7107">
        <v>38.783999999999999</v>
      </c>
      <c r="T7107" s="3"/>
    </row>
    <row r="7108" spans="1:20" x14ac:dyDescent="0.3">
      <c r="A7108">
        <v>7107</v>
      </c>
      <c r="B7108" t="s">
        <v>9295</v>
      </c>
      <c r="C7108">
        <f t="shared" si="111"/>
        <v>25</v>
      </c>
      <c r="D7108" s="1">
        <v>43270</v>
      </c>
      <c r="E7108" s="1">
        <v>43272</v>
      </c>
      <c r="F7108" t="s">
        <v>19</v>
      </c>
      <c r="G7108" t="s">
        <v>4621</v>
      </c>
      <c r="H7108" t="s">
        <v>4622</v>
      </c>
      <c r="I7108" t="s">
        <v>37</v>
      </c>
      <c r="J7108" t="s">
        <v>23</v>
      </c>
      <c r="K7108" t="s">
        <v>603</v>
      </c>
      <c r="L7108" t="s">
        <v>494</v>
      </c>
      <c r="M7108">
        <v>43055</v>
      </c>
      <c r="N7108" t="s">
        <v>144</v>
      </c>
      <c r="O7108" t="s">
        <v>7149</v>
      </c>
      <c r="P7108" t="s">
        <v>67</v>
      </c>
      <c r="Q7108" t="s">
        <v>157</v>
      </c>
      <c r="R7108" t="s">
        <v>7150</v>
      </c>
      <c r="S7108">
        <v>122.328</v>
      </c>
      <c r="T7108" s="3"/>
    </row>
    <row r="7109" spans="1:20" x14ac:dyDescent="0.3">
      <c r="A7109">
        <v>7108</v>
      </c>
      <c r="B7109" t="s">
        <v>9296</v>
      </c>
      <c r="C7109">
        <f t="shared" si="111"/>
        <v>16</v>
      </c>
      <c r="D7109" s="1">
        <v>42844</v>
      </c>
      <c r="E7109" s="1">
        <v>42851</v>
      </c>
      <c r="F7109" t="s">
        <v>46</v>
      </c>
      <c r="G7109" t="s">
        <v>286</v>
      </c>
      <c r="H7109" t="s">
        <v>287</v>
      </c>
      <c r="I7109" t="s">
        <v>22</v>
      </c>
      <c r="J7109" t="s">
        <v>23</v>
      </c>
      <c r="K7109" t="s">
        <v>262</v>
      </c>
      <c r="L7109" t="s">
        <v>263</v>
      </c>
      <c r="M7109">
        <v>10035</v>
      </c>
      <c r="N7109" t="s">
        <v>144</v>
      </c>
      <c r="O7109" t="s">
        <v>2787</v>
      </c>
      <c r="P7109" t="s">
        <v>67</v>
      </c>
      <c r="Q7109" t="s">
        <v>68</v>
      </c>
      <c r="R7109" t="s">
        <v>2788</v>
      </c>
      <c r="S7109">
        <v>25.98</v>
      </c>
      <c r="T7109" s="3"/>
    </row>
    <row r="7110" spans="1:20" x14ac:dyDescent="0.3">
      <c r="A7110">
        <v>7109</v>
      </c>
      <c r="B7110" t="s">
        <v>9296</v>
      </c>
      <c r="C7110">
        <f t="shared" si="111"/>
        <v>16</v>
      </c>
      <c r="D7110" s="1">
        <v>42844</v>
      </c>
      <c r="E7110" s="1">
        <v>42851</v>
      </c>
      <c r="F7110" t="s">
        <v>46</v>
      </c>
      <c r="G7110" t="s">
        <v>286</v>
      </c>
      <c r="H7110" t="s">
        <v>287</v>
      </c>
      <c r="I7110" t="s">
        <v>22</v>
      </c>
      <c r="J7110" t="s">
        <v>23</v>
      </c>
      <c r="K7110" t="s">
        <v>262</v>
      </c>
      <c r="L7110" t="s">
        <v>263</v>
      </c>
      <c r="M7110">
        <v>10035</v>
      </c>
      <c r="N7110" t="s">
        <v>144</v>
      </c>
      <c r="O7110" t="s">
        <v>4815</v>
      </c>
      <c r="P7110" t="s">
        <v>42</v>
      </c>
      <c r="Q7110" t="s">
        <v>64</v>
      </c>
      <c r="R7110" t="s">
        <v>4816</v>
      </c>
      <c r="S7110">
        <v>3.28</v>
      </c>
      <c r="T7110" s="3"/>
    </row>
    <row r="7111" spans="1:20" x14ac:dyDescent="0.3">
      <c r="A7111">
        <v>7110</v>
      </c>
      <c r="B7111" t="s">
        <v>9296</v>
      </c>
      <c r="C7111">
        <f t="shared" si="111"/>
        <v>16</v>
      </c>
      <c r="D7111" s="1">
        <v>42844</v>
      </c>
      <c r="E7111" s="1">
        <v>42851</v>
      </c>
      <c r="F7111" t="s">
        <v>46</v>
      </c>
      <c r="G7111" t="s">
        <v>286</v>
      </c>
      <c r="H7111" t="s">
        <v>287</v>
      </c>
      <c r="I7111" t="s">
        <v>22</v>
      </c>
      <c r="J7111" t="s">
        <v>23</v>
      </c>
      <c r="K7111" t="s">
        <v>262</v>
      </c>
      <c r="L7111" t="s">
        <v>263</v>
      </c>
      <c r="M7111">
        <v>10035</v>
      </c>
      <c r="N7111" t="s">
        <v>144</v>
      </c>
      <c r="O7111" t="s">
        <v>682</v>
      </c>
      <c r="P7111" t="s">
        <v>42</v>
      </c>
      <c r="Q7111" t="s">
        <v>55</v>
      </c>
      <c r="R7111" t="s">
        <v>683</v>
      </c>
      <c r="S7111">
        <v>459.88</v>
      </c>
      <c r="T7111" s="3"/>
    </row>
    <row r="7112" spans="1:20" x14ac:dyDescent="0.3">
      <c r="A7112">
        <v>7111</v>
      </c>
      <c r="B7112" t="s">
        <v>9296</v>
      </c>
      <c r="C7112">
        <f t="shared" si="111"/>
        <v>16</v>
      </c>
      <c r="D7112" s="1">
        <v>42844</v>
      </c>
      <c r="E7112" s="1">
        <v>42851</v>
      </c>
      <c r="F7112" t="s">
        <v>46</v>
      </c>
      <c r="G7112" t="s">
        <v>286</v>
      </c>
      <c r="H7112" t="s">
        <v>287</v>
      </c>
      <c r="I7112" t="s">
        <v>22</v>
      </c>
      <c r="J7112" t="s">
        <v>23</v>
      </c>
      <c r="K7112" t="s">
        <v>262</v>
      </c>
      <c r="L7112" t="s">
        <v>263</v>
      </c>
      <c r="M7112">
        <v>10035</v>
      </c>
      <c r="N7112" t="s">
        <v>144</v>
      </c>
      <c r="O7112" t="s">
        <v>6817</v>
      </c>
      <c r="P7112" t="s">
        <v>42</v>
      </c>
      <c r="Q7112" t="s">
        <v>575</v>
      </c>
      <c r="R7112" t="s">
        <v>6818</v>
      </c>
      <c r="S7112">
        <v>7.76</v>
      </c>
      <c r="T7112" s="3"/>
    </row>
    <row r="7113" spans="1:20" x14ac:dyDescent="0.3">
      <c r="A7113">
        <v>7112</v>
      </c>
      <c r="B7113" t="s">
        <v>9296</v>
      </c>
      <c r="C7113">
        <f t="shared" si="111"/>
        <v>16</v>
      </c>
      <c r="D7113" s="1">
        <v>42844</v>
      </c>
      <c r="E7113" s="1">
        <v>42851</v>
      </c>
      <c r="F7113" t="s">
        <v>46</v>
      </c>
      <c r="G7113" t="s">
        <v>286</v>
      </c>
      <c r="H7113" t="s">
        <v>287</v>
      </c>
      <c r="I7113" t="s">
        <v>22</v>
      </c>
      <c r="J7113" t="s">
        <v>23</v>
      </c>
      <c r="K7113" t="s">
        <v>262</v>
      </c>
      <c r="L7113" t="s">
        <v>263</v>
      </c>
      <c r="M7113">
        <v>10035</v>
      </c>
      <c r="N7113" t="s">
        <v>144</v>
      </c>
      <c r="O7113" t="s">
        <v>3557</v>
      </c>
      <c r="P7113" t="s">
        <v>42</v>
      </c>
      <c r="Q7113" t="s">
        <v>64</v>
      </c>
      <c r="R7113" t="s">
        <v>3558</v>
      </c>
      <c r="S7113">
        <v>71.959999999999994</v>
      </c>
      <c r="T7113" s="3"/>
    </row>
    <row r="7114" spans="1:20" x14ac:dyDescent="0.3">
      <c r="A7114">
        <v>7113</v>
      </c>
      <c r="B7114" t="s">
        <v>9296</v>
      </c>
      <c r="C7114">
        <f t="shared" si="111"/>
        <v>16</v>
      </c>
      <c r="D7114" s="1">
        <v>42844</v>
      </c>
      <c r="E7114" s="1">
        <v>42851</v>
      </c>
      <c r="F7114" t="s">
        <v>46</v>
      </c>
      <c r="G7114" t="s">
        <v>286</v>
      </c>
      <c r="H7114" t="s">
        <v>287</v>
      </c>
      <c r="I7114" t="s">
        <v>22</v>
      </c>
      <c r="J7114" t="s">
        <v>23</v>
      </c>
      <c r="K7114" t="s">
        <v>262</v>
      </c>
      <c r="L7114" t="s">
        <v>263</v>
      </c>
      <c r="M7114">
        <v>10035</v>
      </c>
      <c r="N7114" t="s">
        <v>144</v>
      </c>
      <c r="O7114" t="s">
        <v>574</v>
      </c>
      <c r="P7114" t="s">
        <v>42</v>
      </c>
      <c r="Q7114" t="s">
        <v>575</v>
      </c>
      <c r="R7114" t="s">
        <v>576</v>
      </c>
      <c r="S7114">
        <v>54.9</v>
      </c>
      <c r="T7114" s="3"/>
    </row>
    <row r="7115" spans="1:20" x14ac:dyDescent="0.3">
      <c r="A7115">
        <v>7114</v>
      </c>
      <c r="B7115" t="s">
        <v>9296</v>
      </c>
      <c r="C7115">
        <f t="shared" si="111"/>
        <v>16</v>
      </c>
      <c r="D7115" s="1">
        <v>42844</v>
      </c>
      <c r="E7115" s="1">
        <v>42851</v>
      </c>
      <c r="F7115" t="s">
        <v>46</v>
      </c>
      <c r="G7115" t="s">
        <v>286</v>
      </c>
      <c r="H7115" t="s">
        <v>287</v>
      </c>
      <c r="I7115" t="s">
        <v>22</v>
      </c>
      <c r="J7115" t="s">
        <v>23</v>
      </c>
      <c r="K7115" t="s">
        <v>262</v>
      </c>
      <c r="L7115" t="s">
        <v>263</v>
      </c>
      <c r="M7115">
        <v>10035</v>
      </c>
      <c r="N7115" t="s">
        <v>144</v>
      </c>
      <c r="O7115" t="s">
        <v>6141</v>
      </c>
      <c r="P7115" t="s">
        <v>42</v>
      </c>
      <c r="Q7115" t="s">
        <v>71</v>
      </c>
      <c r="R7115" t="s">
        <v>6142</v>
      </c>
      <c r="S7115">
        <v>9.2799999999999994</v>
      </c>
      <c r="T7115" s="3"/>
    </row>
    <row r="7116" spans="1:20" x14ac:dyDescent="0.3">
      <c r="A7116">
        <v>7115</v>
      </c>
      <c r="B7116" t="s">
        <v>9297</v>
      </c>
      <c r="C7116">
        <f t="shared" si="111"/>
        <v>18</v>
      </c>
      <c r="D7116" s="1">
        <v>42860</v>
      </c>
      <c r="E7116" s="1">
        <v>42861</v>
      </c>
      <c r="F7116" t="s">
        <v>184</v>
      </c>
      <c r="G7116" t="s">
        <v>2911</v>
      </c>
      <c r="H7116" t="s">
        <v>2912</v>
      </c>
      <c r="I7116" t="s">
        <v>37</v>
      </c>
      <c r="J7116" t="s">
        <v>23</v>
      </c>
      <c r="K7116" t="s">
        <v>24</v>
      </c>
      <c r="L7116" t="s">
        <v>1392</v>
      </c>
      <c r="M7116">
        <v>89015</v>
      </c>
      <c r="N7116" t="s">
        <v>40</v>
      </c>
      <c r="O7116" t="s">
        <v>7501</v>
      </c>
      <c r="P7116" t="s">
        <v>28</v>
      </c>
      <c r="Q7116" t="s">
        <v>52</v>
      </c>
      <c r="R7116" t="s">
        <v>7502</v>
      </c>
      <c r="S7116">
        <v>1685.88</v>
      </c>
      <c r="T7116" s="3"/>
    </row>
    <row r="7117" spans="1:20" x14ac:dyDescent="0.3">
      <c r="A7117">
        <v>7116</v>
      </c>
      <c r="B7117" t="s">
        <v>9297</v>
      </c>
      <c r="C7117">
        <f t="shared" si="111"/>
        <v>18</v>
      </c>
      <c r="D7117" s="1">
        <v>42860</v>
      </c>
      <c r="E7117" s="1">
        <v>42861</v>
      </c>
      <c r="F7117" t="s">
        <v>184</v>
      </c>
      <c r="G7117" t="s">
        <v>2911</v>
      </c>
      <c r="H7117" t="s">
        <v>2912</v>
      </c>
      <c r="I7117" t="s">
        <v>37</v>
      </c>
      <c r="J7117" t="s">
        <v>23</v>
      </c>
      <c r="K7117" t="s">
        <v>24</v>
      </c>
      <c r="L7117" t="s">
        <v>1392</v>
      </c>
      <c r="M7117">
        <v>89015</v>
      </c>
      <c r="N7117" t="s">
        <v>40</v>
      </c>
      <c r="O7117" t="s">
        <v>746</v>
      </c>
      <c r="P7117" t="s">
        <v>42</v>
      </c>
      <c r="Q7117" t="s">
        <v>71</v>
      </c>
      <c r="R7117" t="s">
        <v>747</v>
      </c>
      <c r="S7117">
        <v>5.7279999999999998</v>
      </c>
      <c r="T7117" s="3"/>
    </row>
    <row r="7118" spans="1:20" x14ac:dyDescent="0.3">
      <c r="A7118">
        <v>7117</v>
      </c>
      <c r="B7118" t="s">
        <v>9298</v>
      </c>
      <c r="C7118">
        <f t="shared" si="111"/>
        <v>43</v>
      </c>
      <c r="D7118" s="1">
        <v>42295</v>
      </c>
      <c r="E7118" s="1">
        <v>42300</v>
      </c>
      <c r="F7118" t="s">
        <v>19</v>
      </c>
      <c r="G7118" t="s">
        <v>4117</v>
      </c>
      <c r="H7118" t="s">
        <v>4118</v>
      </c>
      <c r="I7118" t="s">
        <v>22</v>
      </c>
      <c r="J7118" t="s">
        <v>23</v>
      </c>
      <c r="K7118" t="s">
        <v>91</v>
      </c>
      <c r="L7118" t="s">
        <v>92</v>
      </c>
      <c r="M7118">
        <v>98103</v>
      </c>
      <c r="N7118" t="s">
        <v>40</v>
      </c>
      <c r="O7118" t="s">
        <v>4341</v>
      </c>
      <c r="P7118" t="s">
        <v>42</v>
      </c>
      <c r="Q7118" t="s">
        <v>86</v>
      </c>
      <c r="R7118" t="s">
        <v>4342</v>
      </c>
      <c r="S7118">
        <v>61.96</v>
      </c>
      <c r="T7118" s="3"/>
    </row>
    <row r="7119" spans="1:20" x14ac:dyDescent="0.3">
      <c r="A7119">
        <v>7118</v>
      </c>
      <c r="B7119" t="s">
        <v>9298</v>
      </c>
      <c r="C7119">
        <f t="shared" si="111"/>
        <v>43</v>
      </c>
      <c r="D7119" s="1">
        <v>42295</v>
      </c>
      <c r="E7119" s="1">
        <v>42300</v>
      </c>
      <c r="F7119" t="s">
        <v>19</v>
      </c>
      <c r="G7119" t="s">
        <v>4117</v>
      </c>
      <c r="H7119" t="s">
        <v>4118</v>
      </c>
      <c r="I7119" t="s">
        <v>22</v>
      </c>
      <c r="J7119" t="s">
        <v>23</v>
      </c>
      <c r="K7119" t="s">
        <v>91</v>
      </c>
      <c r="L7119" t="s">
        <v>92</v>
      </c>
      <c r="M7119">
        <v>98103</v>
      </c>
      <c r="N7119" t="s">
        <v>40</v>
      </c>
      <c r="O7119" t="s">
        <v>5489</v>
      </c>
      <c r="P7119" t="s">
        <v>42</v>
      </c>
      <c r="Q7119" t="s">
        <v>71</v>
      </c>
      <c r="R7119" t="s">
        <v>5490</v>
      </c>
      <c r="S7119">
        <v>1.3440000000000001</v>
      </c>
      <c r="T7119" s="3"/>
    </row>
    <row r="7120" spans="1:20" x14ac:dyDescent="0.3">
      <c r="A7120">
        <v>7119</v>
      </c>
      <c r="B7120" t="s">
        <v>9299</v>
      </c>
      <c r="C7120">
        <f t="shared" si="111"/>
        <v>7</v>
      </c>
      <c r="D7120" s="1">
        <v>43144</v>
      </c>
      <c r="E7120" s="1">
        <v>43148</v>
      </c>
      <c r="F7120" t="s">
        <v>46</v>
      </c>
      <c r="G7120" t="s">
        <v>6347</v>
      </c>
      <c r="H7120" t="s">
        <v>6348</v>
      </c>
      <c r="I7120" t="s">
        <v>37</v>
      </c>
      <c r="J7120" t="s">
        <v>23</v>
      </c>
      <c r="K7120" t="s">
        <v>262</v>
      </c>
      <c r="L7120" t="s">
        <v>263</v>
      </c>
      <c r="M7120">
        <v>10009</v>
      </c>
      <c r="N7120" t="s">
        <v>144</v>
      </c>
      <c r="O7120" t="s">
        <v>5441</v>
      </c>
      <c r="P7120" t="s">
        <v>42</v>
      </c>
      <c r="Q7120" t="s">
        <v>86</v>
      </c>
      <c r="R7120" t="s">
        <v>5442</v>
      </c>
      <c r="S7120">
        <v>17.940000000000001</v>
      </c>
      <c r="T7120" s="3"/>
    </row>
    <row r="7121" spans="1:20" x14ac:dyDescent="0.3">
      <c r="A7121">
        <v>7120</v>
      </c>
      <c r="B7121" t="s">
        <v>9300</v>
      </c>
      <c r="C7121">
        <f t="shared" si="111"/>
        <v>46</v>
      </c>
      <c r="D7121" s="1">
        <v>43421</v>
      </c>
      <c r="E7121" s="1">
        <v>43428</v>
      </c>
      <c r="F7121" t="s">
        <v>46</v>
      </c>
      <c r="G7121" t="s">
        <v>509</v>
      </c>
      <c r="H7121" t="s">
        <v>510</v>
      </c>
      <c r="I7121" t="s">
        <v>37</v>
      </c>
      <c r="J7121" t="s">
        <v>23</v>
      </c>
      <c r="K7121" t="s">
        <v>91</v>
      </c>
      <c r="L7121" t="s">
        <v>92</v>
      </c>
      <c r="M7121">
        <v>98103</v>
      </c>
      <c r="N7121" t="s">
        <v>40</v>
      </c>
      <c r="O7121" t="s">
        <v>2055</v>
      </c>
      <c r="P7121" t="s">
        <v>42</v>
      </c>
      <c r="Q7121" t="s">
        <v>71</v>
      </c>
      <c r="R7121" t="s">
        <v>2056</v>
      </c>
      <c r="S7121">
        <v>13.904</v>
      </c>
      <c r="T7121" s="3"/>
    </row>
    <row r="7122" spans="1:20" x14ac:dyDescent="0.3">
      <c r="A7122">
        <v>7121</v>
      </c>
      <c r="B7122" t="s">
        <v>9301</v>
      </c>
      <c r="C7122">
        <f t="shared" si="111"/>
        <v>4</v>
      </c>
      <c r="D7122" s="1">
        <v>42024</v>
      </c>
      <c r="E7122" s="1">
        <v>42030</v>
      </c>
      <c r="F7122" t="s">
        <v>46</v>
      </c>
      <c r="G7122" t="s">
        <v>1318</v>
      </c>
      <c r="H7122" t="s">
        <v>1319</v>
      </c>
      <c r="I7122" t="s">
        <v>37</v>
      </c>
      <c r="J7122" t="s">
        <v>23</v>
      </c>
      <c r="K7122" t="s">
        <v>3797</v>
      </c>
      <c r="L7122" t="s">
        <v>331</v>
      </c>
      <c r="M7122">
        <v>37167</v>
      </c>
      <c r="N7122" t="s">
        <v>26</v>
      </c>
      <c r="O7122" t="s">
        <v>4771</v>
      </c>
      <c r="P7122" t="s">
        <v>42</v>
      </c>
      <c r="Q7122" t="s">
        <v>71</v>
      </c>
      <c r="R7122" t="s">
        <v>4772</v>
      </c>
      <c r="S7122">
        <v>67.194000000000003</v>
      </c>
      <c r="T7122" s="3"/>
    </row>
    <row r="7123" spans="1:20" x14ac:dyDescent="0.3">
      <c r="A7123">
        <v>7122</v>
      </c>
      <c r="B7123" t="s">
        <v>9302</v>
      </c>
      <c r="C7123">
        <f t="shared" si="111"/>
        <v>48</v>
      </c>
      <c r="D7123" s="1">
        <v>43435</v>
      </c>
      <c r="E7123" s="1">
        <v>43442</v>
      </c>
      <c r="F7123" t="s">
        <v>46</v>
      </c>
      <c r="G7123" t="s">
        <v>47</v>
      </c>
      <c r="H7123" t="s">
        <v>48</v>
      </c>
      <c r="I7123" t="s">
        <v>22</v>
      </c>
      <c r="J7123" t="s">
        <v>23</v>
      </c>
      <c r="K7123" t="s">
        <v>91</v>
      </c>
      <c r="L7123" t="s">
        <v>92</v>
      </c>
      <c r="M7123">
        <v>98105</v>
      </c>
      <c r="N7123" t="s">
        <v>40</v>
      </c>
      <c r="O7123" t="s">
        <v>8694</v>
      </c>
      <c r="P7123" t="s">
        <v>42</v>
      </c>
      <c r="Q7123" t="s">
        <v>86</v>
      </c>
      <c r="R7123" t="s">
        <v>8695</v>
      </c>
      <c r="S7123">
        <v>41.86</v>
      </c>
      <c r="T7123" s="3"/>
    </row>
    <row r="7124" spans="1:20" x14ac:dyDescent="0.3">
      <c r="A7124">
        <v>7123</v>
      </c>
      <c r="B7124" t="s">
        <v>9302</v>
      </c>
      <c r="C7124">
        <f t="shared" si="111"/>
        <v>48</v>
      </c>
      <c r="D7124" s="1">
        <v>43435</v>
      </c>
      <c r="E7124" s="1">
        <v>43442</v>
      </c>
      <c r="F7124" t="s">
        <v>46</v>
      </c>
      <c r="G7124" t="s">
        <v>47</v>
      </c>
      <c r="H7124" t="s">
        <v>48</v>
      </c>
      <c r="I7124" t="s">
        <v>22</v>
      </c>
      <c r="J7124" t="s">
        <v>23</v>
      </c>
      <c r="K7124" t="s">
        <v>91</v>
      </c>
      <c r="L7124" t="s">
        <v>92</v>
      </c>
      <c r="M7124">
        <v>98105</v>
      </c>
      <c r="N7124" t="s">
        <v>40</v>
      </c>
      <c r="O7124" t="s">
        <v>6581</v>
      </c>
      <c r="P7124" t="s">
        <v>28</v>
      </c>
      <c r="Q7124" t="s">
        <v>29</v>
      </c>
      <c r="R7124" t="s">
        <v>6582</v>
      </c>
      <c r="S7124">
        <v>141.96</v>
      </c>
      <c r="T7124" s="3"/>
    </row>
    <row r="7125" spans="1:20" x14ac:dyDescent="0.3">
      <c r="A7125">
        <v>7124</v>
      </c>
      <c r="B7125" t="s">
        <v>9303</v>
      </c>
      <c r="C7125">
        <f t="shared" si="111"/>
        <v>33</v>
      </c>
      <c r="D7125" s="1">
        <v>42591</v>
      </c>
      <c r="E7125" s="1">
        <v>42598</v>
      </c>
      <c r="F7125" t="s">
        <v>46</v>
      </c>
      <c r="G7125" t="s">
        <v>7784</v>
      </c>
      <c r="H7125" t="s">
        <v>7785</v>
      </c>
      <c r="I7125" t="s">
        <v>37</v>
      </c>
      <c r="J7125" t="s">
        <v>23</v>
      </c>
      <c r="K7125" t="s">
        <v>262</v>
      </c>
      <c r="L7125" t="s">
        <v>263</v>
      </c>
      <c r="M7125">
        <v>10035</v>
      </c>
      <c r="N7125" t="s">
        <v>144</v>
      </c>
      <c r="O7125" t="s">
        <v>6595</v>
      </c>
      <c r="P7125" t="s">
        <v>28</v>
      </c>
      <c r="Q7125" t="s">
        <v>61</v>
      </c>
      <c r="R7125" t="s">
        <v>6596</v>
      </c>
      <c r="S7125">
        <v>10.02</v>
      </c>
      <c r="T7125" s="3"/>
    </row>
    <row r="7126" spans="1:20" x14ac:dyDescent="0.3">
      <c r="A7126">
        <v>7125</v>
      </c>
      <c r="B7126" t="s">
        <v>9303</v>
      </c>
      <c r="C7126">
        <f t="shared" si="111"/>
        <v>33</v>
      </c>
      <c r="D7126" s="1">
        <v>42591</v>
      </c>
      <c r="E7126" s="1">
        <v>42598</v>
      </c>
      <c r="F7126" t="s">
        <v>46</v>
      </c>
      <c r="G7126" t="s">
        <v>7784</v>
      </c>
      <c r="H7126" t="s">
        <v>7785</v>
      </c>
      <c r="I7126" t="s">
        <v>37</v>
      </c>
      <c r="J7126" t="s">
        <v>23</v>
      </c>
      <c r="K7126" t="s">
        <v>262</v>
      </c>
      <c r="L7126" t="s">
        <v>263</v>
      </c>
      <c r="M7126">
        <v>10035</v>
      </c>
      <c r="N7126" t="s">
        <v>144</v>
      </c>
      <c r="O7126" t="s">
        <v>5858</v>
      </c>
      <c r="P7126" t="s">
        <v>42</v>
      </c>
      <c r="Q7126" t="s">
        <v>86</v>
      </c>
      <c r="R7126" t="s">
        <v>5859</v>
      </c>
      <c r="S7126">
        <v>144.12</v>
      </c>
      <c r="T7126" s="3"/>
    </row>
    <row r="7127" spans="1:20" x14ac:dyDescent="0.3">
      <c r="A7127">
        <v>7126</v>
      </c>
      <c r="B7127" t="s">
        <v>9304</v>
      </c>
      <c r="C7127">
        <f t="shared" si="111"/>
        <v>39</v>
      </c>
      <c r="D7127" s="1">
        <v>43005</v>
      </c>
      <c r="E7127" s="1">
        <v>43007</v>
      </c>
      <c r="F7127" t="s">
        <v>19</v>
      </c>
      <c r="G7127" t="s">
        <v>4266</v>
      </c>
      <c r="H7127" t="s">
        <v>4267</v>
      </c>
      <c r="I7127" t="s">
        <v>22</v>
      </c>
      <c r="J7127" t="s">
        <v>23</v>
      </c>
      <c r="K7127" t="s">
        <v>1737</v>
      </c>
      <c r="L7127" t="s">
        <v>1271</v>
      </c>
      <c r="M7127">
        <v>30318</v>
      </c>
      <c r="N7127" t="s">
        <v>26</v>
      </c>
      <c r="O7127" t="s">
        <v>5294</v>
      </c>
      <c r="P7127" t="s">
        <v>42</v>
      </c>
      <c r="Q7127" t="s">
        <v>86</v>
      </c>
      <c r="R7127" t="s">
        <v>5295</v>
      </c>
      <c r="S7127">
        <v>17.940000000000001</v>
      </c>
      <c r="T7127" s="3"/>
    </row>
    <row r="7128" spans="1:20" x14ac:dyDescent="0.3">
      <c r="A7128">
        <v>7127</v>
      </c>
      <c r="B7128" t="s">
        <v>9304</v>
      </c>
      <c r="C7128">
        <f t="shared" si="111"/>
        <v>39</v>
      </c>
      <c r="D7128" s="1">
        <v>43005</v>
      </c>
      <c r="E7128" s="1">
        <v>43007</v>
      </c>
      <c r="F7128" t="s">
        <v>19</v>
      </c>
      <c r="G7128" t="s">
        <v>4266</v>
      </c>
      <c r="H7128" t="s">
        <v>4267</v>
      </c>
      <c r="I7128" t="s">
        <v>22</v>
      </c>
      <c r="J7128" t="s">
        <v>23</v>
      </c>
      <c r="K7128" t="s">
        <v>1737</v>
      </c>
      <c r="L7128" t="s">
        <v>1271</v>
      </c>
      <c r="M7128">
        <v>30318</v>
      </c>
      <c r="N7128" t="s">
        <v>26</v>
      </c>
      <c r="O7128" t="s">
        <v>778</v>
      </c>
      <c r="P7128" t="s">
        <v>42</v>
      </c>
      <c r="Q7128" t="s">
        <v>64</v>
      </c>
      <c r="R7128" t="s">
        <v>779</v>
      </c>
      <c r="S7128">
        <v>13.89</v>
      </c>
      <c r="T7128" s="3"/>
    </row>
    <row r="7129" spans="1:20" x14ac:dyDescent="0.3">
      <c r="A7129">
        <v>7128</v>
      </c>
      <c r="B7129" t="s">
        <v>9305</v>
      </c>
      <c r="C7129">
        <f t="shared" si="111"/>
        <v>46</v>
      </c>
      <c r="D7129" s="1">
        <v>43053</v>
      </c>
      <c r="E7129" s="1">
        <v>43059</v>
      </c>
      <c r="F7129" t="s">
        <v>46</v>
      </c>
      <c r="G7129" t="s">
        <v>5228</v>
      </c>
      <c r="H7129" t="s">
        <v>5229</v>
      </c>
      <c r="I7129" t="s">
        <v>22</v>
      </c>
      <c r="J7129" t="s">
        <v>23</v>
      </c>
      <c r="K7129" t="s">
        <v>603</v>
      </c>
      <c r="L7129" t="s">
        <v>241</v>
      </c>
      <c r="M7129">
        <v>19711</v>
      </c>
      <c r="N7129" t="s">
        <v>144</v>
      </c>
      <c r="O7129" t="s">
        <v>4509</v>
      </c>
      <c r="P7129" t="s">
        <v>42</v>
      </c>
      <c r="Q7129" t="s">
        <v>86</v>
      </c>
      <c r="R7129" t="s">
        <v>4510</v>
      </c>
      <c r="S7129">
        <v>16.45</v>
      </c>
      <c r="T7129" s="3"/>
    </row>
    <row r="7130" spans="1:20" x14ac:dyDescent="0.3">
      <c r="A7130">
        <v>7129</v>
      </c>
      <c r="B7130" t="s">
        <v>9305</v>
      </c>
      <c r="C7130">
        <f t="shared" si="111"/>
        <v>46</v>
      </c>
      <c r="D7130" s="1">
        <v>43053</v>
      </c>
      <c r="E7130" s="1">
        <v>43059</v>
      </c>
      <c r="F7130" t="s">
        <v>46</v>
      </c>
      <c r="G7130" t="s">
        <v>5228</v>
      </c>
      <c r="H7130" t="s">
        <v>5229</v>
      </c>
      <c r="I7130" t="s">
        <v>22</v>
      </c>
      <c r="J7130" t="s">
        <v>23</v>
      </c>
      <c r="K7130" t="s">
        <v>603</v>
      </c>
      <c r="L7130" t="s">
        <v>241</v>
      </c>
      <c r="M7130">
        <v>19711</v>
      </c>
      <c r="N7130" t="s">
        <v>144</v>
      </c>
      <c r="O7130" t="s">
        <v>6195</v>
      </c>
      <c r="P7130" t="s">
        <v>28</v>
      </c>
      <c r="Q7130" t="s">
        <v>61</v>
      </c>
      <c r="R7130" t="s">
        <v>6196</v>
      </c>
      <c r="S7130">
        <v>19.920000000000002</v>
      </c>
      <c r="T7130" s="3"/>
    </row>
    <row r="7131" spans="1:20" x14ac:dyDescent="0.3">
      <c r="A7131">
        <v>7130</v>
      </c>
      <c r="B7131" t="s">
        <v>9306</v>
      </c>
      <c r="C7131">
        <f t="shared" si="111"/>
        <v>16</v>
      </c>
      <c r="D7131" s="1">
        <v>42841</v>
      </c>
      <c r="E7131" s="1">
        <v>42847</v>
      </c>
      <c r="F7131" t="s">
        <v>46</v>
      </c>
      <c r="G7131" t="s">
        <v>107</v>
      </c>
      <c r="H7131" t="s">
        <v>108</v>
      </c>
      <c r="I7131" t="s">
        <v>22</v>
      </c>
      <c r="J7131" t="s">
        <v>23</v>
      </c>
      <c r="K7131" t="s">
        <v>5665</v>
      </c>
      <c r="L7131" t="s">
        <v>331</v>
      </c>
      <c r="M7131">
        <v>37211</v>
      </c>
      <c r="N7131" t="s">
        <v>26</v>
      </c>
      <c r="O7131" t="s">
        <v>3561</v>
      </c>
      <c r="P7131" t="s">
        <v>67</v>
      </c>
      <c r="Q7131" t="s">
        <v>157</v>
      </c>
      <c r="R7131" t="s">
        <v>3562</v>
      </c>
      <c r="S7131">
        <v>35.167999999999999</v>
      </c>
      <c r="T7131" s="3"/>
    </row>
    <row r="7132" spans="1:20" x14ac:dyDescent="0.3">
      <c r="A7132">
        <v>7131</v>
      </c>
      <c r="B7132" t="s">
        <v>9306</v>
      </c>
      <c r="C7132">
        <f t="shared" si="111"/>
        <v>16</v>
      </c>
      <c r="D7132" s="1">
        <v>42841</v>
      </c>
      <c r="E7132" s="1">
        <v>42847</v>
      </c>
      <c r="F7132" t="s">
        <v>46</v>
      </c>
      <c r="G7132" t="s">
        <v>107</v>
      </c>
      <c r="H7132" t="s">
        <v>108</v>
      </c>
      <c r="I7132" t="s">
        <v>22</v>
      </c>
      <c r="J7132" t="s">
        <v>23</v>
      </c>
      <c r="K7132" t="s">
        <v>5665</v>
      </c>
      <c r="L7132" t="s">
        <v>331</v>
      </c>
      <c r="M7132">
        <v>37211</v>
      </c>
      <c r="N7132" t="s">
        <v>26</v>
      </c>
      <c r="O7132" t="s">
        <v>7521</v>
      </c>
      <c r="P7132" t="s">
        <v>42</v>
      </c>
      <c r="Q7132" t="s">
        <v>86</v>
      </c>
      <c r="R7132" t="s">
        <v>8211</v>
      </c>
      <c r="S7132">
        <v>123.08799999999999</v>
      </c>
      <c r="T7132" s="3"/>
    </row>
    <row r="7133" spans="1:20" x14ac:dyDescent="0.3">
      <c r="A7133">
        <v>7132</v>
      </c>
      <c r="B7133" t="s">
        <v>9307</v>
      </c>
      <c r="C7133">
        <f t="shared" si="111"/>
        <v>48</v>
      </c>
      <c r="D7133" s="1">
        <v>43430</v>
      </c>
      <c r="E7133" s="1">
        <v>43435</v>
      </c>
      <c r="F7133" t="s">
        <v>46</v>
      </c>
      <c r="G7133" t="s">
        <v>4181</v>
      </c>
      <c r="H7133" t="s">
        <v>4182</v>
      </c>
      <c r="I7133" t="s">
        <v>98</v>
      </c>
      <c r="J7133" t="s">
        <v>23</v>
      </c>
      <c r="K7133" t="s">
        <v>1465</v>
      </c>
      <c r="L7133" t="s">
        <v>250</v>
      </c>
      <c r="M7133">
        <v>47374</v>
      </c>
      <c r="N7133" t="s">
        <v>101</v>
      </c>
      <c r="O7133" t="s">
        <v>3827</v>
      </c>
      <c r="P7133" t="s">
        <v>28</v>
      </c>
      <c r="Q7133" t="s">
        <v>52</v>
      </c>
      <c r="R7133" t="s">
        <v>3278</v>
      </c>
      <c r="S7133">
        <v>257.94</v>
      </c>
      <c r="T7133" s="3"/>
    </row>
    <row r="7134" spans="1:20" x14ac:dyDescent="0.3">
      <c r="A7134">
        <v>7133</v>
      </c>
      <c r="B7134" t="s">
        <v>9307</v>
      </c>
      <c r="C7134">
        <f t="shared" si="111"/>
        <v>48</v>
      </c>
      <c r="D7134" s="1">
        <v>43430</v>
      </c>
      <c r="E7134" s="1">
        <v>43435</v>
      </c>
      <c r="F7134" t="s">
        <v>46</v>
      </c>
      <c r="G7134" t="s">
        <v>4181</v>
      </c>
      <c r="H7134" t="s">
        <v>4182</v>
      </c>
      <c r="I7134" t="s">
        <v>98</v>
      </c>
      <c r="J7134" t="s">
        <v>23</v>
      </c>
      <c r="K7134" t="s">
        <v>1465</v>
      </c>
      <c r="L7134" t="s">
        <v>250</v>
      </c>
      <c r="M7134">
        <v>47374</v>
      </c>
      <c r="N7134" t="s">
        <v>101</v>
      </c>
      <c r="O7134" t="s">
        <v>4594</v>
      </c>
      <c r="P7134" t="s">
        <v>67</v>
      </c>
      <c r="Q7134" t="s">
        <v>68</v>
      </c>
      <c r="R7134" t="s">
        <v>4595</v>
      </c>
      <c r="S7134">
        <v>1879.96</v>
      </c>
      <c r="T7134" s="3"/>
    </row>
    <row r="7135" spans="1:20" x14ac:dyDescent="0.3">
      <c r="A7135">
        <v>7134</v>
      </c>
      <c r="B7135" t="s">
        <v>9307</v>
      </c>
      <c r="C7135">
        <f t="shared" si="111"/>
        <v>48</v>
      </c>
      <c r="D7135" s="1">
        <v>43430</v>
      </c>
      <c r="E7135" s="1">
        <v>43435</v>
      </c>
      <c r="F7135" t="s">
        <v>46</v>
      </c>
      <c r="G7135" t="s">
        <v>4181</v>
      </c>
      <c r="H7135" t="s">
        <v>4182</v>
      </c>
      <c r="I7135" t="s">
        <v>98</v>
      </c>
      <c r="J7135" t="s">
        <v>23</v>
      </c>
      <c r="K7135" t="s">
        <v>1465</v>
      </c>
      <c r="L7135" t="s">
        <v>250</v>
      </c>
      <c r="M7135">
        <v>47374</v>
      </c>
      <c r="N7135" t="s">
        <v>101</v>
      </c>
      <c r="O7135" t="s">
        <v>3933</v>
      </c>
      <c r="P7135" t="s">
        <v>28</v>
      </c>
      <c r="Q7135" t="s">
        <v>61</v>
      </c>
      <c r="R7135" t="s">
        <v>3934</v>
      </c>
      <c r="S7135">
        <v>27.46</v>
      </c>
      <c r="T7135" s="3"/>
    </row>
    <row r="7136" spans="1:20" x14ac:dyDescent="0.3">
      <c r="A7136">
        <v>7135</v>
      </c>
      <c r="B7136" t="s">
        <v>9307</v>
      </c>
      <c r="C7136">
        <f t="shared" si="111"/>
        <v>48</v>
      </c>
      <c r="D7136" s="1">
        <v>43430</v>
      </c>
      <c r="E7136" s="1">
        <v>43435</v>
      </c>
      <c r="F7136" t="s">
        <v>46</v>
      </c>
      <c r="G7136" t="s">
        <v>4181</v>
      </c>
      <c r="H7136" t="s">
        <v>4182</v>
      </c>
      <c r="I7136" t="s">
        <v>98</v>
      </c>
      <c r="J7136" t="s">
        <v>23</v>
      </c>
      <c r="K7136" t="s">
        <v>1465</v>
      </c>
      <c r="L7136" t="s">
        <v>250</v>
      </c>
      <c r="M7136">
        <v>47374</v>
      </c>
      <c r="N7136" t="s">
        <v>101</v>
      </c>
      <c r="O7136" t="s">
        <v>3207</v>
      </c>
      <c r="P7136" t="s">
        <v>67</v>
      </c>
      <c r="Q7136" t="s">
        <v>68</v>
      </c>
      <c r="R7136" t="s">
        <v>3208</v>
      </c>
      <c r="S7136">
        <v>89.98</v>
      </c>
      <c r="T7136" s="3"/>
    </row>
    <row r="7137" spans="1:20" x14ac:dyDescent="0.3">
      <c r="A7137">
        <v>7136</v>
      </c>
      <c r="B7137" t="s">
        <v>9307</v>
      </c>
      <c r="C7137">
        <f t="shared" si="111"/>
        <v>48</v>
      </c>
      <c r="D7137" s="1">
        <v>43430</v>
      </c>
      <c r="E7137" s="1">
        <v>43435</v>
      </c>
      <c r="F7137" t="s">
        <v>46</v>
      </c>
      <c r="G7137" t="s">
        <v>4181</v>
      </c>
      <c r="H7137" t="s">
        <v>4182</v>
      </c>
      <c r="I7137" t="s">
        <v>98</v>
      </c>
      <c r="J7137" t="s">
        <v>23</v>
      </c>
      <c r="K7137" t="s">
        <v>1465</v>
      </c>
      <c r="L7137" t="s">
        <v>250</v>
      </c>
      <c r="M7137">
        <v>47374</v>
      </c>
      <c r="N7137" t="s">
        <v>101</v>
      </c>
      <c r="O7137" t="s">
        <v>684</v>
      </c>
      <c r="P7137" t="s">
        <v>28</v>
      </c>
      <c r="Q7137" t="s">
        <v>32</v>
      </c>
      <c r="R7137" t="s">
        <v>685</v>
      </c>
      <c r="S7137">
        <v>828.6</v>
      </c>
      <c r="T7137" s="3"/>
    </row>
    <row r="7138" spans="1:20" x14ac:dyDescent="0.3">
      <c r="A7138">
        <v>7137</v>
      </c>
      <c r="B7138" t="s">
        <v>9308</v>
      </c>
      <c r="C7138">
        <f t="shared" si="111"/>
        <v>48</v>
      </c>
      <c r="D7138" s="1">
        <v>42694</v>
      </c>
      <c r="E7138" s="1">
        <v>42701</v>
      </c>
      <c r="F7138" t="s">
        <v>46</v>
      </c>
      <c r="G7138" t="s">
        <v>2371</v>
      </c>
      <c r="H7138" t="s">
        <v>2372</v>
      </c>
      <c r="I7138" t="s">
        <v>22</v>
      </c>
      <c r="J7138" t="s">
        <v>23</v>
      </c>
      <c r="K7138" t="s">
        <v>1419</v>
      </c>
      <c r="L7138" t="s">
        <v>50</v>
      </c>
      <c r="M7138">
        <v>33180</v>
      </c>
      <c r="N7138" t="s">
        <v>26</v>
      </c>
      <c r="O7138" t="s">
        <v>2107</v>
      </c>
      <c r="P7138" t="s">
        <v>42</v>
      </c>
      <c r="Q7138" t="s">
        <v>71</v>
      </c>
      <c r="R7138" t="s">
        <v>2108</v>
      </c>
      <c r="S7138">
        <v>7.23</v>
      </c>
      <c r="T7138" s="3"/>
    </row>
    <row r="7139" spans="1:20" x14ac:dyDescent="0.3">
      <c r="A7139">
        <v>7138</v>
      </c>
      <c r="B7139" t="s">
        <v>9308</v>
      </c>
      <c r="C7139">
        <f t="shared" si="111"/>
        <v>48</v>
      </c>
      <c r="D7139" s="1">
        <v>42694</v>
      </c>
      <c r="E7139" s="1">
        <v>42701</v>
      </c>
      <c r="F7139" t="s">
        <v>46</v>
      </c>
      <c r="G7139" t="s">
        <v>2371</v>
      </c>
      <c r="H7139" t="s">
        <v>2372</v>
      </c>
      <c r="I7139" t="s">
        <v>22</v>
      </c>
      <c r="J7139" t="s">
        <v>23</v>
      </c>
      <c r="K7139" t="s">
        <v>1419</v>
      </c>
      <c r="L7139" t="s">
        <v>50</v>
      </c>
      <c r="M7139">
        <v>33180</v>
      </c>
      <c r="N7139" t="s">
        <v>26</v>
      </c>
      <c r="O7139" t="s">
        <v>1483</v>
      </c>
      <c r="P7139" t="s">
        <v>42</v>
      </c>
      <c r="Q7139" t="s">
        <v>55</v>
      </c>
      <c r="R7139" t="s">
        <v>1484</v>
      </c>
      <c r="S7139">
        <v>17.440000000000001</v>
      </c>
      <c r="T7139" s="3"/>
    </row>
    <row r="7140" spans="1:20" x14ac:dyDescent="0.3">
      <c r="A7140">
        <v>7139</v>
      </c>
      <c r="B7140" t="s">
        <v>9308</v>
      </c>
      <c r="C7140">
        <f t="shared" si="111"/>
        <v>48</v>
      </c>
      <c r="D7140" s="1">
        <v>42694</v>
      </c>
      <c r="E7140" s="1">
        <v>42701</v>
      </c>
      <c r="F7140" t="s">
        <v>46</v>
      </c>
      <c r="G7140" t="s">
        <v>2371</v>
      </c>
      <c r="H7140" t="s">
        <v>2372</v>
      </c>
      <c r="I7140" t="s">
        <v>22</v>
      </c>
      <c r="J7140" t="s">
        <v>23</v>
      </c>
      <c r="K7140" t="s">
        <v>1419</v>
      </c>
      <c r="L7140" t="s">
        <v>50</v>
      </c>
      <c r="M7140">
        <v>33180</v>
      </c>
      <c r="N7140" t="s">
        <v>26</v>
      </c>
      <c r="O7140" t="s">
        <v>1087</v>
      </c>
      <c r="P7140" t="s">
        <v>42</v>
      </c>
      <c r="Q7140" t="s">
        <v>71</v>
      </c>
      <c r="R7140" t="s">
        <v>1088</v>
      </c>
      <c r="S7140">
        <v>62.88</v>
      </c>
      <c r="T7140" s="3"/>
    </row>
    <row r="7141" spans="1:20" x14ac:dyDescent="0.3">
      <c r="A7141">
        <v>7140</v>
      </c>
      <c r="B7141" t="s">
        <v>9308</v>
      </c>
      <c r="C7141">
        <f t="shared" si="111"/>
        <v>48</v>
      </c>
      <c r="D7141" s="1">
        <v>42694</v>
      </c>
      <c r="E7141" s="1">
        <v>42701</v>
      </c>
      <c r="F7141" t="s">
        <v>46</v>
      </c>
      <c r="G7141" t="s">
        <v>2371</v>
      </c>
      <c r="H7141" t="s">
        <v>2372</v>
      </c>
      <c r="I7141" t="s">
        <v>22</v>
      </c>
      <c r="J7141" t="s">
        <v>23</v>
      </c>
      <c r="K7141" t="s">
        <v>1419</v>
      </c>
      <c r="L7141" t="s">
        <v>50</v>
      </c>
      <c r="M7141">
        <v>33180</v>
      </c>
      <c r="N7141" t="s">
        <v>26</v>
      </c>
      <c r="O7141" t="s">
        <v>1670</v>
      </c>
      <c r="P7141" t="s">
        <v>28</v>
      </c>
      <c r="Q7141" t="s">
        <v>29</v>
      </c>
      <c r="R7141" t="s">
        <v>1671</v>
      </c>
      <c r="S7141">
        <v>290.35199999999998</v>
      </c>
      <c r="T7141" s="3"/>
    </row>
    <row r="7142" spans="1:20" x14ac:dyDescent="0.3">
      <c r="A7142">
        <v>7141</v>
      </c>
      <c r="B7142" t="s">
        <v>9309</v>
      </c>
      <c r="C7142">
        <f t="shared" si="111"/>
        <v>36</v>
      </c>
      <c r="D7142" s="1">
        <v>43350</v>
      </c>
      <c r="E7142" s="1">
        <v>43350</v>
      </c>
      <c r="F7142" t="s">
        <v>1289</v>
      </c>
      <c r="G7142" t="s">
        <v>1946</v>
      </c>
      <c r="H7142" t="s">
        <v>1947</v>
      </c>
      <c r="I7142" t="s">
        <v>22</v>
      </c>
      <c r="J7142" t="s">
        <v>23</v>
      </c>
      <c r="K7142" t="s">
        <v>9310</v>
      </c>
      <c r="L7142" t="s">
        <v>593</v>
      </c>
      <c r="M7142">
        <v>63301</v>
      </c>
      <c r="N7142" t="s">
        <v>101</v>
      </c>
      <c r="O7142" t="s">
        <v>2818</v>
      </c>
      <c r="P7142" t="s">
        <v>67</v>
      </c>
      <c r="Q7142" t="s">
        <v>157</v>
      </c>
      <c r="R7142" t="s">
        <v>2819</v>
      </c>
      <c r="S7142">
        <v>113.52</v>
      </c>
      <c r="T7142" s="3"/>
    </row>
    <row r="7143" spans="1:20" x14ac:dyDescent="0.3">
      <c r="A7143">
        <v>7142</v>
      </c>
      <c r="B7143" t="s">
        <v>9309</v>
      </c>
      <c r="C7143">
        <f t="shared" si="111"/>
        <v>36</v>
      </c>
      <c r="D7143" s="1">
        <v>43350</v>
      </c>
      <c r="E7143" s="1">
        <v>43350</v>
      </c>
      <c r="F7143" t="s">
        <v>1289</v>
      </c>
      <c r="G7143" t="s">
        <v>1946</v>
      </c>
      <c r="H7143" t="s">
        <v>1947</v>
      </c>
      <c r="I7143" t="s">
        <v>22</v>
      </c>
      <c r="J7143" t="s">
        <v>23</v>
      </c>
      <c r="K7143" t="s">
        <v>9310</v>
      </c>
      <c r="L7143" t="s">
        <v>593</v>
      </c>
      <c r="M7143">
        <v>63301</v>
      </c>
      <c r="N7143" t="s">
        <v>101</v>
      </c>
      <c r="O7143" t="s">
        <v>5046</v>
      </c>
      <c r="P7143" t="s">
        <v>28</v>
      </c>
      <c r="Q7143" t="s">
        <v>61</v>
      </c>
      <c r="R7143" t="s">
        <v>5047</v>
      </c>
      <c r="S7143">
        <v>135.30000000000001</v>
      </c>
      <c r="T7143" s="3"/>
    </row>
    <row r="7144" spans="1:20" x14ac:dyDescent="0.3">
      <c r="A7144">
        <v>7143</v>
      </c>
      <c r="B7144" t="s">
        <v>9311</v>
      </c>
      <c r="C7144">
        <f t="shared" si="111"/>
        <v>48</v>
      </c>
      <c r="D7144" s="1">
        <v>42332</v>
      </c>
      <c r="E7144" s="1">
        <v>42337</v>
      </c>
      <c r="F7144" t="s">
        <v>46</v>
      </c>
      <c r="G7144" t="s">
        <v>96</v>
      </c>
      <c r="H7144" t="s">
        <v>97</v>
      </c>
      <c r="I7144" t="s">
        <v>98</v>
      </c>
      <c r="J7144" t="s">
        <v>23</v>
      </c>
      <c r="K7144" t="s">
        <v>2981</v>
      </c>
      <c r="L7144" t="s">
        <v>315</v>
      </c>
      <c r="M7144">
        <v>23464</v>
      </c>
      <c r="N7144" t="s">
        <v>26</v>
      </c>
      <c r="O7144" t="s">
        <v>5697</v>
      </c>
      <c r="P7144" t="s">
        <v>28</v>
      </c>
      <c r="Q7144" t="s">
        <v>61</v>
      </c>
      <c r="R7144" t="s">
        <v>5698</v>
      </c>
      <c r="S7144">
        <v>111.15</v>
      </c>
      <c r="T7144" s="3"/>
    </row>
    <row r="7145" spans="1:20" x14ac:dyDescent="0.3">
      <c r="A7145">
        <v>7144</v>
      </c>
      <c r="B7145" t="s">
        <v>9312</v>
      </c>
      <c r="C7145">
        <f t="shared" si="111"/>
        <v>11</v>
      </c>
      <c r="D7145" s="1">
        <v>43170</v>
      </c>
      <c r="E7145" s="1">
        <v>43175</v>
      </c>
      <c r="F7145" t="s">
        <v>46</v>
      </c>
      <c r="G7145" t="s">
        <v>8232</v>
      </c>
      <c r="H7145" t="s">
        <v>8233</v>
      </c>
      <c r="I7145" t="s">
        <v>98</v>
      </c>
      <c r="J7145" t="s">
        <v>23</v>
      </c>
      <c r="K7145" t="s">
        <v>142</v>
      </c>
      <c r="L7145" t="s">
        <v>143</v>
      </c>
      <c r="M7145">
        <v>19140</v>
      </c>
      <c r="N7145" t="s">
        <v>144</v>
      </c>
      <c r="O7145" t="s">
        <v>5632</v>
      </c>
      <c r="P7145" t="s">
        <v>67</v>
      </c>
      <c r="Q7145" t="s">
        <v>68</v>
      </c>
      <c r="R7145" t="s">
        <v>5633</v>
      </c>
      <c r="S7145">
        <v>776.85</v>
      </c>
      <c r="T7145" s="3"/>
    </row>
    <row r="7146" spans="1:20" x14ac:dyDescent="0.3">
      <c r="A7146">
        <v>7145</v>
      </c>
      <c r="B7146" t="s">
        <v>9312</v>
      </c>
      <c r="C7146">
        <f t="shared" si="111"/>
        <v>11</v>
      </c>
      <c r="D7146" s="1">
        <v>43170</v>
      </c>
      <c r="E7146" s="1">
        <v>43175</v>
      </c>
      <c r="F7146" t="s">
        <v>46</v>
      </c>
      <c r="G7146" t="s">
        <v>8232</v>
      </c>
      <c r="H7146" t="s">
        <v>8233</v>
      </c>
      <c r="I7146" t="s">
        <v>98</v>
      </c>
      <c r="J7146" t="s">
        <v>23</v>
      </c>
      <c r="K7146" t="s">
        <v>142</v>
      </c>
      <c r="L7146" t="s">
        <v>143</v>
      </c>
      <c r="M7146">
        <v>19140</v>
      </c>
      <c r="N7146" t="s">
        <v>144</v>
      </c>
      <c r="O7146" t="s">
        <v>458</v>
      </c>
      <c r="P7146" t="s">
        <v>42</v>
      </c>
      <c r="Q7146" t="s">
        <v>71</v>
      </c>
      <c r="R7146" t="s">
        <v>459</v>
      </c>
      <c r="S7146">
        <v>12.294</v>
      </c>
      <c r="T7146" s="3"/>
    </row>
    <row r="7147" spans="1:20" x14ac:dyDescent="0.3">
      <c r="A7147">
        <v>7146</v>
      </c>
      <c r="B7147" t="s">
        <v>9312</v>
      </c>
      <c r="C7147">
        <f t="shared" si="111"/>
        <v>11</v>
      </c>
      <c r="D7147" s="1">
        <v>43170</v>
      </c>
      <c r="E7147" s="1">
        <v>43175</v>
      </c>
      <c r="F7147" t="s">
        <v>46</v>
      </c>
      <c r="G7147" t="s">
        <v>8232</v>
      </c>
      <c r="H7147" t="s">
        <v>8233</v>
      </c>
      <c r="I7147" t="s">
        <v>98</v>
      </c>
      <c r="J7147" t="s">
        <v>23</v>
      </c>
      <c r="K7147" t="s">
        <v>142</v>
      </c>
      <c r="L7147" t="s">
        <v>143</v>
      </c>
      <c r="M7147">
        <v>19140</v>
      </c>
      <c r="N7147" t="s">
        <v>144</v>
      </c>
      <c r="O7147" t="s">
        <v>3277</v>
      </c>
      <c r="P7147" t="s">
        <v>28</v>
      </c>
      <c r="Q7147" t="s">
        <v>52</v>
      </c>
      <c r="R7147" t="s">
        <v>3278</v>
      </c>
      <c r="S7147">
        <v>154.76400000000001</v>
      </c>
      <c r="T7147" s="3"/>
    </row>
    <row r="7148" spans="1:20" x14ac:dyDescent="0.3">
      <c r="A7148">
        <v>7147</v>
      </c>
      <c r="B7148" t="s">
        <v>9312</v>
      </c>
      <c r="C7148">
        <f t="shared" si="111"/>
        <v>11</v>
      </c>
      <c r="D7148" s="1">
        <v>43170</v>
      </c>
      <c r="E7148" s="1">
        <v>43175</v>
      </c>
      <c r="F7148" t="s">
        <v>46</v>
      </c>
      <c r="G7148" t="s">
        <v>8232</v>
      </c>
      <c r="H7148" t="s">
        <v>8233</v>
      </c>
      <c r="I7148" t="s">
        <v>98</v>
      </c>
      <c r="J7148" t="s">
        <v>23</v>
      </c>
      <c r="K7148" t="s">
        <v>142</v>
      </c>
      <c r="L7148" t="s">
        <v>143</v>
      </c>
      <c r="M7148">
        <v>19140</v>
      </c>
      <c r="N7148" t="s">
        <v>144</v>
      </c>
      <c r="O7148" t="s">
        <v>8947</v>
      </c>
      <c r="P7148" t="s">
        <v>42</v>
      </c>
      <c r="Q7148" t="s">
        <v>55</v>
      </c>
      <c r="R7148" t="s">
        <v>8948</v>
      </c>
      <c r="S7148">
        <v>43.28</v>
      </c>
      <c r="T7148" s="3"/>
    </row>
    <row r="7149" spans="1:20" x14ac:dyDescent="0.3">
      <c r="A7149">
        <v>7148</v>
      </c>
      <c r="B7149" t="s">
        <v>9313</v>
      </c>
      <c r="C7149">
        <f t="shared" si="111"/>
        <v>24</v>
      </c>
      <c r="D7149" s="1">
        <v>42898</v>
      </c>
      <c r="E7149" s="1">
        <v>42903</v>
      </c>
      <c r="F7149" t="s">
        <v>46</v>
      </c>
      <c r="G7149" t="s">
        <v>4857</v>
      </c>
      <c r="H7149" t="s">
        <v>4858</v>
      </c>
      <c r="I7149" t="s">
        <v>22</v>
      </c>
      <c r="J7149" t="s">
        <v>23</v>
      </c>
      <c r="K7149" t="s">
        <v>1172</v>
      </c>
      <c r="L7149" t="s">
        <v>263</v>
      </c>
      <c r="M7149">
        <v>11561</v>
      </c>
      <c r="N7149" t="s">
        <v>144</v>
      </c>
      <c r="O7149" t="s">
        <v>4710</v>
      </c>
      <c r="P7149" t="s">
        <v>42</v>
      </c>
      <c r="Q7149" t="s">
        <v>86</v>
      </c>
      <c r="R7149" t="s">
        <v>4711</v>
      </c>
      <c r="S7149">
        <v>92.94</v>
      </c>
      <c r="T7149" s="3"/>
    </row>
    <row r="7150" spans="1:20" x14ac:dyDescent="0.3">
      <c r="A7150">
        <v>7149</v>
      </c>
      <c r="B7150" t="s">
        <v>9313</v>
      </c>
      <c r="C7150">
        <f t="shared" si="111"/>
        <v>24</v>
      </c>
      <c r="D7150" s="1">
        <v>42898</v>
      </c>
      <c r="E7150" s="1">
        <v>42903</v>
      </c>
      <c r="F7150" t="s">
        <v>46</v>
      </c>
      <c r="G7150" t="s">
        <v>4857</v>
      </c>
      <c r="H7150" t="s">
        <v>4858</v>
      </c>
      <c r="I7150" t="s">
        <v>22</v>
      </c>
      <c r="J7150" t="s">
        <v>23</v>
      </c>
      <c r="K7150" t="s">
        <v>1172</v>
      </c>
      <c r="L7150" t="s">
        <v>263</v>
      </c>
      <c r="M7150">
        <v>11561</v>
      </c>
      <c r="N7150" t="s">
        <v>144</v>
      </c>
      <c r="O7150" t="s">
        <v>5297</v>
      </c>
      <c r="P7150" t="s">
        <v>42</v>
      </c>
      <c r="Q7150" t="s">
        <v>74</v>
      </c>
      <c r="R7150" t="s">
        <v>5298</v>
      </c>
      <c r="S7150">
        <v>52.56</v>
      </c>
      <c r="T7150" s="3"/>
    </row>
    <row r="7151" spans="1:20" x14ac:dyDescent="0.3">
      <c r="A7151">
        <v>7150</v>
      </c>
      <c r="B7151" t="s">
        <v>9314</v>
      </c>
      <c r="C7151">
        <f t="shared" si="111"/>
        <v>27</v>
      </c>
      <c r="D7151" s="1">
        <v>42547</v>
      </c>
      <c r="E7151" s="1">
        <v>42551</v>
      </c>
      <c r="F7151" t="s">
        <v>46</v>
      </c>
      <c r="G7151" t="s">
        <v>886</v>
      </c>
      <c r="H7151" t="s">
        <v>887</v>
      </c>
      <c r="I7151" t="s">
        <v>22</v>
      </c>
      <c r="J7151" t="s">
        <v>23</v>
      </c>
      <c r="K7151" t="s">
        <v>180</v>
      </c>
      <c r="L7151" t="s">
        <v>100</v>
      </c>
      <c r="M7151">
        <v>77070</v>
      </c>
      <c r="N7151" t="s">
        <v>101</v>
      </c>
      <c r="O7151" t="s">
        <v>5020</v>
      </c>
      <c r="P7151" t="s">
        <v>67</v>
      </c>
      <c r="Q7151" t="s">
        <v>68</v>
      </c>
      <c r="R7151" t="s">
        <v>5021</v>
      </c>
      <c r="S7151">
        <v>971.88</v>
      </c>
      <c r="T7151" s="3"/>
    </row>
    <row r="7152" spans="1:20" x14ac:dyDescent="0.3">
      <c r="A7152">
        <v>7151</v>
      </c>
      <c r="B7152" t="s">
        <v>9315</v>
      </c>
      <c r="C7152">
        <f t="shared" si="111"/>
        <v>51</v>
      </c>
      <c r="D7152" s="1">
        <v>43456</v>
      </c>
      <c r="E7152" s="1">
        <v>43460</v>
      </c>
      <c r="F7152" t="s">
        <v>46</v>
      </c>
      <c r="G7152" t="s">
        <v>6216</v>
      </c>
      <c r="H7152" t="s">
        <v>6217</v>
      </c>
      <c r="I7152" t="s">
        <v>98</v>
      </c>
      <c r="J7152" t="s">
        <v>23</v>
      </c>
      <c r="K7152" t="s">
        <v>7885</v>
      </c>
      <c r="L7152" t="s">
        <v>354</v>
      </c>
      <c r="M7152">
        <v>35401</v>
      </c>
      <c r="N7152" t="s">
        <v>26</v>
      </c>
      <c r="O7152" t="s">
        <v>1840</v>
      </c>
      <c r="P7152" t="s">
        <v>28</v>
      </c>
      <c r="Q7152" t="s">
        <v>32</v>
      </c>
      <c r="R7152" t="s">
        <v>1841</v>
      </c>
      <c r="S7152">
        <v>141.96</v>
      </c>
      <c r="T7152" s="3"/>
    </row>
    <row r="7153" spans="1:20" x14ac:dyDescent="0.3">
      <c r="A7153">
        <v>7152</v>
      </c>
      <c r="B7153" t="s">
        <v>9316</v>
      </c>
      <c r="C7153">
        <f t="shared" si="111"/>
        <v>51</v>
      </c>
      <c r="D7153" s="1">
        <v>43456</v>
      </c>
      <c r="E7153" s="1">
        <v>43459</v>
      </c>
      <c r="F7153" t="s">
        <v>19</v>
      </c>
      <c r="G7153" t="s">
        <v>7443</v>
      </c>
      <c r="H7153" t="s">
        <v>7444</v>
      </c>
      <c r="I7153" t="s">
        <v>22</v>
      </c>
      <c r="J7153" t="s">
        <v>23</v>
      </c>
      <c r="K7153" t="s">
        <v>1824</v>
      </c>
      <c r="L7153" t="s">
        <v>306</v>
      </c>
      <c r="M7153">
        <v>85204</v>
      </c>
      <c r="N7153" t="s">
        <v>40</v>
      </c>
      <c r="O7153" t="s">
        <v>3777</v>
      </c>
      <c r="P7153" t="s">
        <v>28</v>
      </c>
      <c r="Q7153" t="s">
        <v>52</v>
      </c>
      <c r="R7153" t="s">
        <v>3778</v>
      </c>
      <c r="S7153">
        <v>182.55</v>
      </c>
      <c r="T7153" s="3"/>
    </row>
    <row r="7154" spans="1:20" x14ac:dyDescent="0.3">
      <c r="A7154">
        <v>7153</v>
      </c>
      <c r="B7154" t="s">
        <v>9317</v>
      </c>
      <c r="C7154">
        <f t="shared" si="111"/>
        <v>41</v>
      </c>
      <c r="D7154" s="1">
        <v>42286</v>
      </c>
      <c r="E7154" s="1">
        <v>42292</v>
      </c>
      <c r="F7154" t="s">
        <v>46</v>
      </c>
      <c r="G7154" t="s">
        <v>1383</v>
      </c>
      <c r="H7154" t="s">
        <v>1384</v>
      </c>
      <c r="I7154" t="s">
        <v>37</v>
      </c>
      <c r="J7154" t="s">
        <v>23</v>
      </c>
      <c r="K7154" t="s">
        <v>1522</v>
      </c>
      <c r="L7154" t="s">
        <v>84</v>
      </c>
      <c r="M7154">
        <v>28540</v>
      </c>
      <c r="N7154" t="s">
        <v>26</v>
      </c>
      <c r="O7154" t="s">
        <v>1625</v>
      </c>
      <c r="P7154" t="s">
        <v>42</v>
      </c>
      <c r="Q7154" t="s">
        <v>86</v>
      </c>
      <c r="R7154" t="s">
        <v>1626</v>
      </c>
      <c r="S7154">
        <v>88.768000000000001</v>
      </c>
      <c r="T7154" s="3"/>
    </row>
    <row r="7155" spans="1:20" x14ac:dyDescent="0.3">
      <c r="A7155">
        <v>7154</v>
      </c>
      <c r="B7155" t="s">
        <v>9318</v>
      </c>
      <c r="C7155">
        <f t="shared" si="111"/>
        <v>50</v>
      </c>
      <c r="D7155" s="1">
        <v>42714</v>
      </c>
      <c r="E7155" s="1">
        <v>42719</v>
      </c>
      <c r="F7155" t="s">
        <v>46</v>
      </c>
      <c r="G7155" t="s">
        <v>4134</v>
      </c>
      <c r="H7155" t="s">
        <v>4135</v>
      </c>
      <c r="I7155" t="s">
        <v>22</v>
      </c>
      <c r="J7155" t="s">
        <v>23</v>
      </c>
      <c r="K7155" t="s">
        <v>299</v>
      </c>
      <c r="L7155" t="s">
        <v>207</v>
      </c>
      <c r="M7155">
        <v>60610</v>
      </c>
      <c r="N7155" t="s">
        <v>101</v>
      </c>
      <c r="O7155" t="s">
        <v>3856</v>
      </c>
      <c r="P7155" t="s">
        <v>42</v>
      </c>
      <c r="Q7155" t="s">
        <v>74</v>
      </c>
      <c r="R7155" t="s">
        <v>3857</v>
      </c>
      <c r="S7155">
        <v>53.088000000000001</v>
      </c>
      <c r="T7155" s="3"/>
    </row>
    <row r="7156" spans="1:20" x14ac:dyDescent="0.3">
      <c r="A7156">
        <v>7155</v>
      </c>
      <c r="B7156" t="s">
        <v>9319</v>
      </c>
      <c r="C7156">
        <f t="shared" si="111"/>
        <v>53</v>
      </c>
      <c r="D7156" s="1">
        <v>42729</v>
      </c>
      <c r="E7156" s="1">
        <v>42731</v>
      </c>
      <c r="F7156" t="s">
        <v>19</v>
      </c>
      <c r="G7156" t="s">
        <v>238</v>
      </c>
      <c r="H7156" t="s">
        <v>239</v>
      </c>
      <c r="I7156" t="s">
        <v>22</v>
      </c>
      <c r="J7156" t="s">
        <v>23</v>
      </c>
      <c r="K7156" t="s">
        <v>493</v>
      </c>
      <c r="L7156" t="s">
        <v>1271</v>
      </c>
      <c r="M7156">
        <v>31907</v>
      </c>
      <c r="N7156" t="s">
        <v>26</v>
      </c>
      <c r="O7156" t="s">
        <v>8507</v>
      </c>
      <c r="P7156" t="s">
        <v>28</v>
      </c>
      <c r="Q7156" t="s">
        <v>61</v>
      </c>
      <c r="R7156" t="s">
        <v>8508</v>
      </c>
      <c r="S7156">
        <v>275.88</v>
      </c>
      <c r="T7156" s="3"/>
    </row>
    <row r="7157" spans="1:20" x14ac:dyDescent="0.3">
      <c r="A7157">
        <v>7156</v>
      </c>
      <c r="B7157" t="s">
        <v>9319</v>
      </c>
      <c r="C7157">
        <f t="shared" si="111"/>
        <v>53</v>
      </c>
      <c r="D7157" s="1">
        <v>42729</v>
      </c>
      <c r="E7157" s="1">
        <v>42731</v>
      </c>
      <c r="F7157" t="s">
        <v>19</v>
      </c>
      <c r="G7157" t="s">
        <v>238</v>
      </c>
      <c r="H7157" t="s">
        <v>239</v>
      </c>
      <c r="I7157" t="s">
        <v>22</v>
      </c>
      <c r="J7157" t="s">
        <v>23</v>
      </c>
      <c r="K7157" t="s">
        <v>493</v>
      </c>
      <c r="L7157" t="s">
        <v>1271</v>
      </c>
      <c r="M7157">
        <v>31907</v>
      </c>
      <c r="N7157" t="s">
        <v>26</v>
      </c>
      <c r="O7157" t="s">
        <v>1393</v>
      </c>
      <c r="P7157" t="s">
        <v>42</v>
      </c>
      <c r="Q7157" t="s">
        <v>71</v>
      </c>
      <c r="R7157" t="s">
        <v>1394</v>
      </c>
      <c r="S7157">
        <v>157.9</v>
      </c>
      <c r="T7157" s="3"/>
    </row>
    <row r="7158" spans="1:20" x14ac:dyDescent="0.3">
      <c r="A7158">
        <v>7157</v>
      </c>
      <c r="B7158" t="s">
        <v>9320</v>
      </c>
      <c r="C7158">
        <f t="shared" si="111"/>
        <v>18</v>
      </c>
      <c r="D7158" s="1">
        <v>43219</v>
      </c>
      <c r="E7158" s="1">
        <v>43224</v>
      </c>
      <c r="F7158" t="s">
        <v>46</v>
      </c>
      <c r="G7158" t="s">
        <v>3455</v>
      </c>
      <c r="H7158" t="s">
        <v>3456</v>
      </c>
      <c r="I7158" t="s">
        <v>22</v>
      </c>
      <c r="J7158" t="s">
        <v>23</v>
      </c>
      <c r="K7158" t="s">
        <v>6071</v>
      </c>
      <c r="L7158" t="s">
        <v>786</v>
      </c>
      <c r="M7158">
        <v>7050</v>
      </c>
      <c r="N7158" t="s">
        <v>144</v>
      </c>
      <c r="O7158" t="s">
        <v>2926</v>
      </c>
      <c r="P7158" t="s">
        <v>42</v>
      </c>
      <c r="Q7158" t="s">
        <v>43</v>
      </c>
      <c r="R7158" t="s">
        <v>2927</v>
      </c>
      <c r="S7158">
        <v>4.91</v>
      </c>
      <c r="T7158" s="3"/>
    </row>
    <row r="7159" spans="1:20" x14ac:dyDescent="0.3">
      <c r="A7159">
        <v>7158</v>
      </c>
      <c r="B7159" t="s">
        <v>9321</v>
      </c>
      <c r="C7159">
        <f t="shared" si="111"/>
        <v>13</v>
      </c>
      <c r="D7159" s="1">
        <v>42822</v>
      </c>
      <c r="E7159" s="1">
        <v>42825</v>
      </c>
      <c r="F7159" t="s">
        <v>19</v>
      </c>
      <c r="G7159" t="s">
        <v>3530</v>
      </c>
      <c r="H7159" t="s">
        <v>3531</v>
      </c>
      <c r="I7159" t="s">
        <v>22</v>
      </c>
      <c r="J7159" t="s">
        <v>23</v>
      </c>
      <c r="K7159" t="s">
        <v>38</v>
      </c>
      <c r="L7159" t="s">
        <v>39</v>
      </c>
      <c r="M7159">
        <v>90032</v>
      </c>
      <c r="N7159" t="s">
        <v>40</v>
      </c>
      <c r="O7159" t="s">
        <v>883</v>
      </c>
      <c r="P7159" t="s">
        <v>42</v>
      </c>
      <c r="Q7159" t="s">
        <v>55</v>
      </c>
      <c r="R7159" t="s">
        <v>884</v>
      </c>
      <c r="S7159">
        <v>87.92</v>
      </c>
      <c r="T7159" s="3"/>
    </row>
    <row r="7160" spans="1:20" x14ac:dyDescent="0.3">
      <c r="A7160">
        <v>7159</v>
      </c>
      <c r="B7160" t="s">
        <v>9321</v>
      </c>
      <c r="C7160">
        <f t="shared" si="111"/>
        <v>13</v>
      </c>
      <c r="D7160" s="1">
        <v>42822</v>
      </c>
      <c r="E7160" s="1">
        <v>42825</v>
      </c>
      <c r="F7160" t="s">
        <v>19</v>
      </c>
      <c r="G7160" t="s">
        <v>3530</v>
      </c>
      <c r="H7160" t="s">
        <v>3531</v>
      </c>
      <c r="I7160" t="s">
        <v>22</v>
      </c>
      <c r="J7160" t="s">
        <v>23</v>
      </c>
      <c r="K7160" t="s">
        <v>38</v>
      </c>
      <c r="L7160" t="s">
        <v>39</v>
      </c>
      <c r="M7160">
        <v>90032</v>
      </c>
      <c r="N7160" t="s">
        <v>40</v>
      </c>
      <c r="O7160" t="s">
        <v>9322</v>
      </c>
      <c r="P7160" t="s">
        <v>42</v>
      </c>
      <c r="Q7160" t="s">
        <v>86</v>
      </c>
      <c r="R7160" t="s">
        <v>9323</v>
      </c>
      <c r="S7160">
        <v>5.98</v>
      </c>
      <c r="T7160" s="3"/>
    </row>
    <row r="7161" spans="1:20" x14ac:dyDescent="0.3">
      <c r="A7161">
        <v>7160</v>
      </c>
      <c r="B7161" t="s">
        <v>9324</v>
      </c>
      <c r="C7161">
        <f t="shared" si="111"/>
        <v>20</v>
      </c>
      <c r="D7161" s="1">
        <v>42503</v>
      </c>
      <c r="E7161" s="1">
        <v>42508</v>
      </c>
      <c r="F7161" t="s">
        <v>19</v>
      </c>
      <c r="G7161" t="s">
        <v>3441</v>
      </c>
      <c r="H7161" t="s">
        <v>3442</v>
      </c>
      <c r="I7161" t="s">
        <v>98</v>
      </c>
      <c r="J7161" t="s">
        <v>23</v>
      </c>
      <c r="K7161" t="s">
        <v>299</v>
      </c>
      <c r="L7161" t="s">
        <v>207</v>
      </c>
      <c r="M7161">
        <v>60623</v>
      </c>
      <c r="N7161" t="s">
        <v>101</v>
      </c>
      <c r="O7161" t="s">
        <v>3403</v>
      </c>
      <c r="P7161" t="s">
        <v>67</v>
      </c>
      <c r="Q7161" t="s">
        <v>68</v>
      </c>
      <c r="R7161" t="s">
        <v>3404</v>
      </c>
      <c r="S7161">
        <v>222.38399999999999</v>
      </c>
      <c r="T7161" s="3"/>
    </row>
    <row r="7162" spans="1:20" x14ac:dyDescent="0.3">
      <c r="A7162">
        <v>7161</v>
      </c>
      <c r="B7162" t="s">
        <v>9324</v>
      </c>
      <c r="C7162">
        <f t="shared" si="111"/>
        <v>20</v>
      </c>
      <c r="D7162" s="1">
        <v>42503</v>
      </c>
      <c r="E7162" s="1">
        <v>42508</v>
      </c>
      <c r="F7162" t="s">
        <v>19</v>
      </c>
      <c r="G7162" t="s">
        <v>3441</v>
      </c>
      <c r="H7162" t="s">
        <v>3442</v>
      </c>
      <c r="I7162" t="s">
        <v>98</v>
      </c>
      <c r="J7162" t="s">
        <v>23</v>
      </c>
      <c r="K7162" t="s">
        <v>299</v>
      </c>
      <c r="L7162" t="s">
        <v>207</v>
      </c>
      <c r="M7162">
        <v>60623</v>
      </c>
      <c r="N7162" t="s">
        <v>101</v>
      </c>
      <c r="O7162" t="s">
        <v>2574</v>
      </c>
      <c r="P7162" t="s">
        <v>42</v>
      </c>
      <c r="Q7162" t="s">
        <v>265</v>
      </c>
      <c r="R7162" t="s">
        <v>2575</v>
      </c>
      <c r="S7162">
        <v>16</v>
      </c>
      <c r="T7162" s="3"/>
    </row>
    <row r="7163" spans="1:20" x14ac:dyDescent="0.3">
      <c r="A7163">
        <v>7162</v>
      </c>
      <c r="B7163" t="s">
        <v>9325</v>
      </c>
      <c r="C7163">
        <f t="shared" si="111"/>
        <v>27</v>
      </c>
      <c r="D7163" s="1">
        <v>42189</v>
      </c>
      <c r="E7163" s="1">
        <v>42194</v>
      </c>
      <c r="F7163" t="s">
        <v>46</v>
      </c>
      <c r="G7163" t="s">
        <v>3992</v>
      </c>
      <c r="H7163" t="s">
        <v>3993</v>
      </c>
      <c r="I7163" t="s">
        <v>22</v>
      </c>
      <c r="J7163" t="s">
        <v>23</v>
      </c>
      <c r="K7163" t="s">
        <v>1465</v>
      </c>
      <c r="L7163" t="s">
        <v>315</v>
      </c>
      <c r="M7163">
        <v>23223</v>
      </c>
      <c r="N7163" t="s">
        <v>26</v>
      </c>
      <c r="O7163" t="s">
        <v>1340</v>
      </c>
      <c r="P7163" t="s">
        <v>42</v>
      </c>
      <c r="Q7163" t="s">
        <v>86</v>
      </c>
      <c r="R7163" t="s">
        <v>1341</v>
      </c>
      <c r="S7163">
        <v>21.84</v>
      </c>
      <c r="T7163" s="3"/>
    </row>
    <row r="7164" spans="1:20" x14ac:dyDescent="0.3">
      <c r="A7164">
        <v>7163</v>
      </c>
      <c r="B7164" t="s">
        <v>9325</v>
      </c>
      <c r="C7164">
        <f t="shared" si="111"/>
        <v>27</v>
      </c>
      <c r="D7164" s="1">
        <v>42189</v>
      </c>
      <c r="E7164" s="1">
        <v>42194</v>
      </c>
      <c r="F7164" t="s">
        <v>46</v>
      </c>
      <c r="G7164" t="s">
        <v>3992</v>
      </c>
      <c r="H7164" t="s">
        <v>3993</v>
      </c>
      <c r="I7164" t="s">
        <v>22</v>
      </c>
      <c r="J7164" t="s">
        <v>23</v>
      </c>
      <c r="K7164" t="s">
        <v>1465</v>
      </c>
      <c r="L7164" t="s">
        <v>315</v>
      </c>
      <c r="M7164">
        <v>23223</v>
      </c>
      <c r="N7164" t="s">
        <v>26</v>
      </c>
      <c r="O7164" t="s">
        <v>2916</v>
      </c>
      <c r="P7164" t="s">
        <v>42</v>
      </c>
      <c r="Q7164" t="s">
        <v>71</v>
      </c>
      <c r="R7164" t="s">
        <v>2917</v>
      </c>
      <c r="S7164">
        <v>15.6</v>
      </c>
      <c r="T7164" s="3"/>
    </row>
    <row r="7165" spans="1:20" x14ac:dyDescent="0.3">
      <c r="A7165">
        <v>7164</v>
      </c>
      <c r="B7165" t="s">
        <v>9326</v>
      </c>
      <c r="C7165">
        <f t="shared" si="111"/>
        <v>17</v>
      </c>
      <c r="D7165" s="1">
        <v>42116</v>
      </c>
      <c r="E7165" s="1">
        <v>42118</v>
      </c>
      <c r="F7165" t="s">
        <v>19</v>
      </c>
      <c r="G7165" t="s">
        <v>6424</v>
      </c>
      <c r="H7165" t="s">
        <v>6425</v>
      </c>
      <c r="I7165" t="s">
        <v>37</v>
      </c>
      <c r="J7165" t="s">
        <v>23</v>
      </c>
      <c r="K7165" t="s">
        <v>272</v>
      </c>
      <c r="L7165" t="s">
        <v>263</v>
      </c>
      <c r="M7165">
        <v>12180</v>
      </c>
      <c r="N7165" t="s">
        <v>144</v>
      </c>
      <c r="O7165" t="s">
        <v>6400</v>
      </c>
      <c r="P7165" t="s">
        <v>42</v>
      </c>
      <c r="Q7165" t="s">
        <v>169</v>
      </c>
      <c r="R7165" t="s">
        <v>667</v>
      </c>
      <c r="S7165">
        <v>247.84</v>
      </c>
      <c r="T7165" s="3"/>
    </row>
    <row r="7166" spans="1:20" x14ac:dyDescent="0.3">
      <c r="A7166">
        <v>7165</v>
      </c>
      <c r="B7166" t="s">
        <v>9326</v>
      </c>
      <c r="C7166">
        <f t="shared" si="111"/>
        <v>17</v>
      </c>
      <c r="D7166" s="1">
        <v>42116</v>
      </c>
      <c r="E7166" s="1">
        <v>42118</v>
      </c>
      <c r="F7166" t="s">
        <v>19</v>
      </c>
      <c r="G7166" t="s">
        <v>6424</v>
      </c>
      <c r="H7166" t="s">
        <v>6425</v>
      </c>
      <c r="I7166" t="s">
        <v>37</v>
      </c>
      <c r="J7166" t="s">
        <v>23</v>
      </c>
      <c r="K7166" t="s">
        <v>272</v>
      </c>
      <c r="L7166" t="s">
        <v>263</v>
      </c>
      <c r="M7166">
        <v>12180</v>
      </c>
      <c r="N7166" t="s">
        <v>144</v>
      </c>
      <c r="O7166" t="s">
        <v>3592</v>
      </c>
      <c r="P7166" t="s">
        <v>42</v>
      </c>
      <c r="Q7166" t="s">
        <v>71</v>
      </c>
      <c r="R7166" t="s">
        <v>3593</v>
      </c>
      <c r="S7166">
        <v>9.9120000000000008</v>
      </c>
      <c r="T7166" s="3"/>
    </row>
    <row r="7167" spans="1:20" x14ac:dyDescent="0.3">
      <c r="A7167">
        <v>7166</v>
      </c>
      <c r="B7167" t="s">
        <v>9327</v>
      </c>
      <c r="C7167">
        <f t="shared" si="111"/>
        <v>38</v>
      </c>
      <c r="D7167" s="1">
        <v>42997</v>
      </c>
      <c r="E7167" s="1">
        <v>43000</v>
      </c>
      <c r="F7167" t="s">
        <v>184</v>
      </c>
      <c r="G7167" t="s">
        <v>2036</v>
      </c>
      <c r="H7167" t="s">
        <v>2037</v>
      </c>
      <c r="I7167" t="s">
        <v>22</v>
      </c>
      <c r="J7167" t="s">
        <v>23</v>
      </c>
      <c r="K7167" t="s">
        <v>3582</v>
      </c>
      <c r="L7167" t="s">
        <v>1399</v>
      </c>
      <c r="M7167">
        <v>2908</v>
      </c>
      <c r="N7167" t="s">
        <v>144</v>
      </c>
      <c r="O7167" t="s">
        <v>273</v>
      </c>
      <c r="P7167" t="s">
        <v>42</v>
      </c>
      <c r="Q7167" t="s">
        <v>55</v>
      </c>
      <c r="R7167" t="s">
        <v>274</v>
      </c>
      <c r="S7167">
        <v>69.52</v>
      </c>
      <c r="T7167" s="3"/>
    </row>
    <row r="7168" spans="1:20" x14ac:dyDescent="0.3">
      <c r="A7168">
        <v>7167</v>
      </c>
      <c r="B7168" t="s">
        <v>9328</v>
      </c>
      <c r="C7168">
        <f t="shared" si="111"/>
        <v>30</v>
      </c>
      <c r="D7168" s="1">
        <v>42207</v>
      </c>
      <c r="E7168" s="1">
        <v>42209</v>
      </c>
      <c r="F7168" t="s">
        <v>19</v>
      </c>
      <c r="G7168" t="s">
        <v>2236</v>
      </c>
      <c r="H7168" t="s">
        <v>2237</v>
      </c>
      <c r="I7168" t="s">
        <v>22</v>
      </c>
      <c r="J7168" t="s">
        <v>23</v>
      </c>
      <c r="K7168" t="s">
        <v>123</v>
      </c>
      <c r="L7168" t="s">
        <v>39</v>
      </c>
      <c r="M7168">
        <v>94122</v>
      </c>
      <c r="N7168" t="s">
        <v>40</v>
      </c>
      <c r="O7168" t="s">
        <v>2537</v>
      </c>
      <c r="P7168" t="s">
        <v>42</v>
      </c>
      <c r="Q7168" t="s">
        <v>64</v>
      </c>
      <c r="R7168" t="s">
        <v>2538</v>
      </c>
      <c r="S7168">
        <v>11.52</v>
      </c>
      <c r="T7168" s="3"/>
    </row>
    <row r="7169" spans="1:20" x14ac:dyDescent="0.3">
      <c r="A7169">
        <v>7168</v>
      </c>
      <c r="B7169" t="s">
        <v>9328</v>
      </c>
      <c r="C7169">
        <f t="shared" si="111"/>
        <v>30</v>
      </c>
      <c r="D7169" s="1">
        <v>42207</v>
      </c>
      <c r="E7169" s="1">
        <v>42209</v>
      </c>
      <c r="F7169" t="s">
        <v>19</v>
      </c>
      <c r="G7169" t="s">
        <v>2236</v>
      </c>
      <c r="H7169" t="s">
        <v>2237</v>
      </c>
      <c r="I7169" t="s">
        <v>22</v>
      </c>
      <c r="J7169" t="s">
        <v>23</v>
      </c>
      <c r="K7169" t="s">
        <v>123</v>
      </c>
      <c r="L7169" t="s">
        <v>39</v>
      </c>
      <c r="M7169">
        <v>94122</v>
      </c>
      <c r="N7169" t="s">
        <v>40</v>
      </c>
      <c r="O7169" t="s">
        <v>4735</v>
      </c>
      <c r="P7169" t="s">
        <v>28</v>
      </c>
      <c r="Q7169" t="s">
        <v>32</v>
      </c>
      <c r="R7169" t="s">
        <v>4736</v>
      </c>
      <c r="S7169">
        <v>717.72</v>
      </c>
      <c r="T7169" s="3"/>
    </row>
    <row r="7170" spans="1:20" x14ac:dyDescent="0.3">
      <c r="A7170">
        <v>7169</v>
      </c>
      <c r="B7170" t="s">
        <v>9328</v>
      </c>
      <c r="C7170">
        <f t="shared" si="111"/>
        <v>30</v>
      </c>
      <c r="D7170" s="1">
        <v>42207</v>
      </c>
      <c r="E7170" s="1">
        <v>42209</v>
      </c>
      <c r="F7170" t="s">
        <v>19</v>
      </c>
      <c r="G7170" t="s">
        <v>2236</v>
      </c>
      <c r="H7170" t="s">
        <v>2237</v>
      </c>
      <c r="I7170" t="s">
        <v>22</v>
      </c>
      <c r="J7170" t="s">
        <v>23</v>
      </c>
      <c r="K7170" t="s">
        <v>123</v>
      </c>
      <c r="L7170" t="s">
        <v>39</v>
      </c>
      <c r="M7170">
        <v>94122</v>
      </c>
      <c r="N7170" t="s">
        <v>40</v>
      </c>
      <c r="O7170" t="s">
        <v>1545</v>
      </c>
      <c r="P7170" t="s">
        <v>42</v>
      </c>
      <c r="Q7170" t="s">
        <v>55</v>
      </c>
      <c r="R7170" t="s">
        <v>1546</v>
      </c>
      <c r="S7170">
        <v>236.5</v>
      </c>
      <c r="T7170" s="3"/>
    </row>
    <row r="7171" spans="1:20" x14ac:dyDescent="0.3">
      <c r="A7171">
        <v>7170</v>
      </c>
      <c r="B7171" t="s">
        <v>9328</v>
      </c>
      <c r="C7171">
        <f t="shared" ref="C7171:C7234" si="112">WEEKNUM(D7171,1)</f>
        <v>30</v>
      </c>
      <c r="D7171" s="1">
        <v>42207</v>
      </c>
      <c r="E7171" s="1">
        <v>42209</v>
      </c>
      <c r="F7171" t="s">
        <v>19</v>
      </c>
      <c r="G7171" t="s">
        <v>2236</v>
      </c>
      <c r="H7171" t="s">
        <v>2237</v>
      </c>
      <c r="I7171" t="s">
        <v>22</v>
      </c>
      <c r="J7171" t="s">
        <v>23</v>
      </c>
      <c r="K7171" t="s">
        <v>123</v>
      </c>
      <c r="L7171" t="s">
        <v>39</v>
      </c>
      <c r="M7171">
        <v>94122</v>
      </c>
      <c r="N7171" t="s">
        <v>40</v>
      </c>
      <c r="O7171" t="s">
        <v>4682</v>
      </c>
      <c r="P7171" t="s">
        <v>28</v>
      </c>
      <c r="Q7171" t="s">
        <v>52</v>
      </c>
      <c r="R7171" t="s">
        <v>4683</v>
      </c>
      <c r="S7171">
        <v>170.352</v>
      </c>
      <c r="T7171" s="3"/>
    </row>
    <row r="7172" spans="1:20" x14ac:dyDescent="0.3">
      <c r="A7172">
        <v>7171</v>
      </c>
      <c r="B7172" t="s">
        <v>9329</v>
      </c>
      <c r="C7172">
        <f t="shared" si="112"/>
        <v>41</v>
      </c>
      <c r="D7172" s="1">
        <v>43381</v>
      </c>
      <c r="E7172" s="1">
        <v>43387</v>
      </c>
      <c r="F7172" t="s">
        <v>46</v>
      </c>
      <c r="G7172" t="s">
        <v>2522</v>
      </c>
      <c r="H7172" t="s">
        <v>2523</v>
      </c>
      <c r="I7172" t="s">
        <v>22</v>
      </c>
      <c r="J7172" t="s">
        <v>23</v>
      </c>
      <c r="K7172" t="s">
        <v>262</v>
      </c>
      <c r="L7172" t="s">
        <v>263</v>
      </c>
      <c r="M7172">
        <v>10009</v>
      </c>
      <c r="N7172" t="s">
        <v>144</v>
      </c>
      <c r="O7172" t="s">
        <v>1549</v>
      </c>
      <c r="P7172" t="s">
        <v>28</v>
      </c>
      <c r="Q7172" t="s">
        <v>32</v>
      </c>
      <c r="R7172" t="s">
        <v>1550</v>
      </c>
      <c r="S7172">
        <v>145.76400000000001</v>
      </c>
      <c r="T7172" s="3"/>
    </row>
    <row r="7173" spans="1:20" x14ac:dyDescent="0.3">
      <c r="A7173">
        <v>7172</v>
      </c>
      <c r="B7173" t="s">
        <v>9330</v>
      </c>
      <c r="C7173">
        <f t="shared" si="112"/>
        <v>17</v>
      </c>
      <c r="D7173" s="1">
        <v>43215</v>
      </c>
      <c r="E7173" s="1">
        <v>43217</v>
      </c>
      <c r="F7173" t="s">
        <v>19</v>
      </c>
      <c r="G7173" t="s">
        <v>5437</v>
      </c>
      <c r="H7173" t="s">
        <v>5438</v>
      </c>
      <c r="I7173" t="s">
        <v>22</v>
      </c>
      <c r="J7173" t="s">
        <v>23</v>
      </c>
      <c r="K7173" t="s">
        <v>123</v>
      </c>
      <c r="L7173" t="s">
        <v>39</v>
      </c>
      <c r="M7173">
        <v>94109</v>
      </c>
      <c r="N7173" t="s">
        <v>40</v>
      </c>
      <c r="O7173" t="s">
        <v>1414</v>
      </c>
      <c r="P7173" t="s">
        <v>67</v>
      </c>
      <c r="Q7173" t="s">
        <v>157</v>
      </c>
      <c r="R7173" t="s">
        <v>1415</v>
      </c>
      <c r="S7173">
        <v>107.97</v>
      </c>
      <c r="T7173" s="3"/>
    </row>
    <row r="7174" spans="1:20" x14ac:dyDescent="0.3">
      <c r="A7174">
        <v>7173</v>
      </c>
      <c r="B7174" t="s">
        <v>9331</v>
      </c>
      <c r="C7174">
        <f t="shared" si="112"/>
        <v>13</v>
      </c>
      <c r="D7174" s="1">
        <v>43185</v>
      </c>
      <c r="E7174" s="1">
        <v>43189</v>
      </c>
      <c r="F7174" t="s">
        <v>46</v>
      </c>
      <c r="G7174" t="s">
        <v>817</v>
      </c>
      <c r="H7174" t="s">
        <v>818</v>
      </c>
      <c r="I7174" t="s">
        <v>37</v>
      </c>
      <c r="J7174" t="s">
        <v>23</v>
      </c>
      <c r="K7174" t="s">
        <v>180</v>
      </c>
      <c r="L7174" t="s">
        <v>100</v>
      </c>
      <c r="M7174">
        <v>77070</v>
      </c>
      <c r="N7174" t="s">
        <v>101</v>
      </c>
      <c r="O7174" t="s">
        <v>1414</v>
      </c>
      <c r="P7174" t="s">
        <v>67</v>
      </c>
      <c r="Q7174" t="s">
        <v>157</v>
      </c>
      <c r="R7174" t="s">
        <v>1415</v>
      </c>
      <c r="S7174">
        <v>143.96</v>
      </c>
      <c r="T7174" s="3"/>
    </row>
    <row r="7175" spans="1:20" x14ac:dyDescent="0.3">
      <c r="A7175">
        <v>7174</v>
      </c>
      <c r="B7175" t="s">
        <v>9331</v>
      </c>
      <c r="C7175">
        <f t="shared" si="112"/>
        <v>13</v>
      </c>
      <c r="D7175" s="1">
        <v>43185</v>
      </c>
      <c r="E7175" s="1">
        <v>43189</v>
      </c>
      <c r="F7175" t="s">
        <v>46</v>
      </c>
      <c r="G7175" t="s">
        <v>817</v>
      </c>
      <c r="H7175" t="s">
        <v>818</v>
      </c>
      <c r="I7175" t="s">
        <v>37</v>
      </c>
      <c r="J7175" t="s">
        <v>23</v>
      </c>
      <c r="K7175" t="s">
        <v>180</v>
      </c>
      <c r="L7175" t="s">
        <v>100</v>
      </c>
      <c r="M7175">
        <v>77070</v>
      </c>
      <c r="N7175" t="s">
        <v>101</v>
      </c>
      <c r="O7175" t="s">
        <v>1380</v>
      </c>
      <c r="P7175" t="s">
        <v>67</v>
      </c>
      <c r="Q7175" t="s">
        <v>1215</v>
      </c>
      <c r="R7175" t="s">
        <v>1381</v>
      </c>
      <c r="S7175">
        <v>2399.96</v>
      </c>
      <c r="T7175" s="3"/>
    </row>
    <row r="7176" spans="1:20" x14ac:dyDescent="0.3">
      <c r="A7176">
        <v>7175</v>
      </c>
      <c r="B7176" t="s">
        <v>9331</v>
      </c>
      <c r="C7176">
        <f t="shared" si="112"/>
        <v>13</v>
      </c>
      <c r="D7176" s="1">
        <v>43185</v>
      </c>
      <c r="E7176" s="1">
        <v>43189</v>
      </c>
      <c r="F7176" t="s">
        <v>46</v>
      </c>
      <c r="G7176" t="s">
        <v>817</v>
      </c>
      <c r="H7176" t="s">
        <v>818</v>
      </c>
      <c r="I7176" t="s">
        <v>37</v>
      </c>
      <c r="J7176" t="s">
        <v>23</v>
      </c>
      <c r="K7176" t="s">
        <v>180</v>
      </c>
      <c r="L7176" t="s">
        <v>100</v>
      </c>
      <c r="M7176">
        <v>77070</v>
      </c>
      <c r="N7176" t="s">
        <v>101</v>
      </c>
      <c r="O7176" t="s">
        <v>5419</v>
      </c>
      <c r="P7176" t="s">
        <v>42</v>
      </c>
      <c r="Q7176" t="s">
        <v>86</v>
      </c>
      <c r="R7176" t="s">
        <v>5420</v>
      </c>
      <c r="S7176">
        <v>74.352000000000004</v>
      </c>
      <c r="T7176" s="3"/>
    </row>
    <row r="7177" spans="1:20" x14ac:dyDescent="0.3">
      <c r="A7177">
        <v>7176</v>
      </c>
      <c r="B7177" t="s">
        <v>9331</v>
      </c>
      <c r="C7177">
        <f t="shared" si="112"/>
        <v>13</v>
      </c>
      <c r="D7177" s="1">
        <v>43185</v>
      </c>
      <c r="E7177" s="1">
        <v>43189</v>
      </c>
      <c r="F7177" t="s">
        <v>46</v>
      </c>
      <c r="G7177" t="s">
        <v>817</v>
      </c>
      <c r="H7177" t="s">
        <v>818</v>
      </c>
      <c r="I7177" t="s">
        <v>37</v>
      </c>
      <c r="J7177" t="s">
        <v>23</v>
      </c>
      <c r="K7177" t="s">
        <v>180</v>
      </c>
      <c r="L7177" t="s">
        <v>100</v>
      </c>
      <c r="M7177">
        <v>77070</v>
      </c>
      <c r="N7177" t="s">
        <v>101</v>
      </c>
      <c r="O7177" t="s">
        <v>5371</v>
      </c>
      <c r="P7177" t="s">
        <v>42</v>
      </c>
      <c r="Q7177" t="s">
        <v>74</v>
      </c>
      <c r="R7177" t="s">
        <v>5372</v>
      </c>
      <c r="S7177">
        <v>87.168000000000006</v>
      </c>
      <c r="T7177" s="3"/>
    </row>
    <row r="7178" spans="1:20" x14ac:dyDescent="0.3">
      <c r="A7178">
        <v>7177</v>
      </c>
      <c r="B7178" t="s">
        <v>9331</v>
      </c>
      <c r="C7178">
        <f t="shared" si="112"/>
        <v>13</v>
      </c>
      <c r="D7178" s="1">
        <v>43185</v>
      </c>
      <c r="E7178" s="1">
        <v>43189</v>
      </c>
      <c r="F7178" t="s">
        <v>46</v>
      </c>
      <c r="G7178" t="s">
        <v>817</v>
      </c>
      <c r="H7178" t="s">
        <v>818</v>
      </c>
      <c r="I7178" t="s">
        <v>37</v>
      </c>
      <c r="J7178" t="s">
        <v>23</v>
      </c>
      <c r="K7178" t="s">
        <v>180</v>
      </c>
      <c r="L7178" t="s">
        <v>100</v>
      </c>
      <c r="M7178">
        <v>77070</v>
      </c>
      <c r="N7178" t="s">
        <v>101</v>
      </c>
      <c r="O7178" t="s">
        <v>4081</v>
      </c>
      <c r="P7178" t="s">
        <v>42</v>
      </c>
      <c r="Q7178" t="s">
        <v>55</v>
      </c>
      <c r="R7178" t="s">
        <v>4082</v>
      </c>
      <c r="S7178">
        <v>32.231999999999999</v>
      </c>
      <c r="T7178" s="3"/>
    </row>
    <row r="7179" spans="1:20" x14ac:dyDescent="0.3">
      <c r="A7179">
        <v>7178</v>
      </c>
      <c r="B7179" t="s">
        <v>9332</v>
      </c>
      <c r="C7179">
        <f t="shared" si="112"/>
        <v>18</v>
      </c>
      <c r="D7179" s="1">
        <v>43224</v>
      </c>
      <c r="E7179" s="1">
        <v>43230</v>
      </c>
      <c r="F7179" t="s">
        <v>46</v>
      </c>
      <c r="G7179" t="s">
        <v>4198</v>
      </c>
      <c r="H7179" t="s">
        <v>4199</v>
      </c>
      <c r="I7179" t="s">
        <v>37</v>
      </c>
      <c r="J7179" t="s">
        <v>23</v>
      </c>
      <c r="K7179" t="s">
        <v>142</v>
      </c>
      <c r="L7179" t="s">
        <v>143</v>
      </c>
      <c r="M7179">
        <v>19140</v>
      </c>
      <c r="N7179" t="s">
        <v>144</v>
      </c>
      <c r="O7179" t="s">
        <v>9267</v>
      </c>
      <c r="P7179" t="s">
        <v>42</v>
      </c>
      <c r="Q7179" t="s">
        <v>71</v>
      </c>
      <c r="R7179" t="s">
        <v>9268</v>
      </c>
      <c r="S7179">
        <v>2.202</v>
      </c>
      <c r="T7179" s="3"/>
    </row>
    <row r="7180" spans="1:20" x14ac:dyDescent="0.3">
      <c r="A7180">
        <v>7179</v>
      </c>
      <c r="B7180" t="s">
        <v>9332</v>
      </c>
      <c r="C7180">
        <f t="shared" si="112"/>
        <v>18</v>
      </c>
      <c r="D7180" s="1">
        <v>43224</v>
      </c>
      <c r="E7180" s="1">
        <v>43230</v>
      </c>
      <c r="F7180" t="s">
        <v>46</v>
      </c>
      <c r="G7180" t="s">
        <v>4198</v>
      </c>
      <c r="H7180" t="s">
        <v>4199</v>
      </c>
      <c r="I7180" t="s">
        <v>37</v>
      </c>
      <c r="J7180" t="s">
        <v>23</v>
      </c>
      <c r="K7180" t="s">
        <v>142</v>
      </c>
      <c r="L7180" t="s">
        <v>143</v>
      </c>
      <c r="M7180">
        <v>19140</v>
      </c>
      <c r="N7180" t="s">
        <v>144</v>
      </c>
      <c r="O7180" t="s">
        <v>3370</v>
      </c>
      <c r="P7180" t="s">
        <v>42</v>
      </c>
      <c r="Q7180" t="s">
        <v>71</v>
      </c>
      <c r="R7180" t="s">
        <v>3371</v>
      </c>
      <c r="S7180">
        <v>9.3960000000000008</v>
      </c>
      <c r="T7180" s="3"/>
    </row>
    <row r="7181" spans="1:20" x14ac:dyDescent="0.3">
      <c r="A7181">
        <v>7180</v>
      </c>
      <c r="B7181" t="s">
        <v>9333</v>
      </c>
      <c r="C7181">
        <f t="shared" si="112"/>
        <v>46</v>
      </c>
      <c r="D7181" s="1">
        <v>43053</v>
      </c>
      <c r="E7181" s="1">
        <v>43057</v>
      </c>
      <c r="F7181" t="s">
        <v>46</v>
      </c>
      <c r="G7181" t="s">
        <v>491</v>
      </c>
      <c r="H7181" t="s">
        <v>492</v>
      </c>
      <c r="I7181" t="s">
        <v>22</v>
      </c>
      <c r="J7181" t="s">
        <v>23</v>
      </c>
      <c r="K7181" t="s">
        <v>4497</v>
      </c>
      <c r="L7181" t="s">
        <v>2738</v>
      </c>
      <c r="M7181">
        <v>21215</v>
      </c>
      <c r="N7181" t="s">
        <v>144</v>
      </c>
      <c r="O7181" t="s">
        <v>6421</v>
      </c>
      <c r="P7181" t="s">
        <v>67</v>
      </c>
      <c r="Q7181" t="s">
        <v>68</v>
      </c>
      <c r="R7181" t="s">
        <v>6422</v>
      </c>
      <c r="S7181">
        <v>89.97</v>
      </c>
      <c r="T7181" s="3"/>
    </row>
    <row r="7182" spans="1:20" x14ac:dyDescent="0.3">
      <c r="A7182">
        <v>7181</v>
      </c>
      <c r="B7182" t="s">
        <v>9334</v>
      </c>
      <c r="C7182">
        <f t="shared" si="112"/>
        <v>2</v>
      </c>
      <c r="D7182" s="1">
        <v>42010</v>
      </c>
      <c r="E7182" s="1">
        <v>42011</v>
      </c>
      <c r="F7182" t="s">
        <v>184</v>
      </c>
      <c r="G7182" t="s">
        <v>6638</v>
      </c>
      <c r="H7182" t="s">
        <v>6639</v>
      </c>
      <c r="I7182" t="s">
        <v>37</v>
      </c>
      <c r="J7182" t="s">
        <v>23</v>
      </c>
      <c r="K7182" t="s">
        <v>7727</v>
      </c>
      <c r="L7182" t="s">
        <v>1271</v>
      </c>
      <c r="M7182">
        <v>30605</v>
      </c>
      <c r="N7182" t="s">
        <v>26</v>
      </c>
      <c r="O7182" t="s">
        <v>1263</v>
      </c>
      <c r="P7182" t="s">
        <v>42</v>
      </c>
      <c r="Q7182" t="s">
        <v>64</v>
      </c>
      <c r="R7182" t="s">
        <v>1264</v>
      </c>
      <c r="S7182">
        <v>12.78</v>
      </c>
      <c r="T7182" s="3"/>
    </row>
    <row r="7183" spans="1:20" x14ac:dyDescent="0.3">
      <c r="A7183">
        <v>7182</v>
      </c>
      <c r="B7183" t="s">
        <v>9335</v>
      </c>
      <c r="C7183">
        <f t="shared" si="112"/>
        <v>52</v>
      </c>
      <c r="D7183" s="1">
        <v>43096</v>
      </c>
      <c r="E7183" s="1">
        <v>43099</v>
      </c>
      <c r="F7183" t="s">
        <v>19</v>
      </c>
      <c r="G7183" t="s">
        <v>5249</v>
      </c>
      <c r="H7183" t="s">
        <v>5250</v>
      </c>
      <c r="I7183" t="s">
        <v>22</v>
      </c>
      <c r="J7183" t="s">
        <v>23</v>
      </c>
      <c r="K7183" t="s">
        <v>2472</v>
      </c>
      <c r="L7183" t="s">
        <v>494</v>
      </c>
      <c r="M7183">
        <v>43130</v>
      </c>
      <c r="N7183" t="s">
        <v>144</v>
      </c>
      <c r="O7183" t="s">
        <v>4263</v>
      </c>
      <c r="P7183" t="s">
        <v>67</v>
      </c>
      <c r="Q7183" t="s">
        <v>157</v>
      </c>
      <c r="R7183" t="s">
        <v>4264</v>
      </c>
      <c r="S7183">
        <v>40</v>
      </c>
      <c r="T7183" s="3"/>
    </row>
    <row r="7184" spans="1:20" x14ac:dyDescent="0.3">
      <c r="A7184">
        <v>7183</v>
      </c>
      <c r="B7184" t="s">
        <v>9336</v>
      </c>
      <c r="C7184">
        <f t="shared" si="112"/>
        <v>18</v>
      </c>
      <c r="D7184" s="1">
        <v>43220</v>
      </c>
      <c r="E7184" s="1">
        <v>43224</v>
      </c>
      <c r="F7184" t="s">
        <v>46</v>
      </c>
      <c r="G7184" t="s">
        <v>1067</v>
      </c>
      <c r="H7184" t="s">
        <v>1068</v>
      </c>
      <c r="I7184" t="s">
        <v>98</v>
      </c>
      <c r="J7184" t="s">
        <v>23</v>
      </c>
      <c r="K7184" t="s">
        <v>38</v>
      </c>
      <c r="L7184" t="s">
        <v>39</v>
      </c>
      <c r="M7184">
        <v>90032</v>
      </c>
      <c r="N7184" t="s">
        <v>40</v>
      </c>
      <c r="O7184" t="s">
        <v>2730</v>
      </c>
      <c r="P7184" t="s">
        <v>42</v>
      </c>
      <c r="Q7184" t="s">
        <v>71</v>
      </c>
      <c r="R7184" t="s">
        <v>2731</v>
      </c>
      <c r="S7184">
        <v>23.24</v>
      </c>
      <c r="T7184" s="3"/>
    </row>
    <row r="7185" spans="1:20" x14ac:dyDescent="0.3">
      <c r="A7185">
        <v>7184</v>
      </c>
      <c r="B7185" t="s">
        <v>9337</v>
      </c>
      <c r="C7185">
        <f t="shared" si="112"/>
        <v>16</v>
      </c>
      <c r="D7185" s="1">
        <v>43211</v>
      </c>
      <c r="E7185" s="1">
        <v>43213</v>
      </c>
      <c r="F7185" t="s">
        <v>184</v>
      </c>
      <c r="G7185" t="s">
        <v>461</v>
      </c>
      <c r="H7185" t="s">
        <v>462</v>
      </c>
      <c r="I7185" t="s">
        <v>22</v>
      </c>
      <c r="J7185" t="s">
        <v>23</v>
      </c>
      <c r="K7185" t="s">
        <v>4497</v>
      </c>
      <c r="L7185" t="s">
        <v>2738</v>
      </c>
      <c r="M7185">
        <v>21215</v>
      </c>
      <c r="N7185" t="s">
        <v>144</v>
      </c>
      <c r="O7185" t="s">
        <v>199</v>
      </c>
      <c r="P7185" t="s">
        <v>28</v>
      </c>
      <c r="Q7185" t="s">
        <v>32</v>
      </c>
      <c r="R7185" t="s">
        <v>200</v>
      </c>
      <c r="S7185">
        <v>908.82</v>
      </c>
      <c r="T7185" s="3"/>
    </row>
    <row r="7186" spans="1:20" x14ac:dyDescent="0.3">
      <c r="A7186">
        <v>7185</v>
      </c>
      <c r="B7186" t="s">
        <v>9338</v>
      </c>
      <c r="C7186">
        <f t="shared" si="112"/>
        <v>33</v>
      </c>
      <c r="D7186" s="1">
        <v>43329</v>
      </c>
      <c r="E7186" s="1">
        <v>43336</v>
      </c>
      <c r="F7186" t="s">
        <v>46</v>
      </c>
      <c r="G7186" t="s">
        <v>4448</v>
      </c>
      <c r="H7186" t="s">
        <v>4449</v>
      </c>
      <c r="I7186" t="s">
        <v>98</v>
      </c>
      <c r="J7186" t="s">
        <v>23</v>
      </c>
      <c r="K7186" t="s">
        <v>180</v>
      </c>
      <c r="L7186" t="s">
        <v>100</v>
      </c>
      <c r="M7186">
        <v>77095</v>
      </c>
      <c r="N7186" t="s">
        <v>101</v>
      </c>
      <c r="O7186" t="s">
        <v>6838</v>
      </c>
      <c r="P7186" t="s">
        <v>42</v>
      </c>
      <c r="Q7186" t="s">
        <v>575</v>
      </c>
      <c r="R7186" t="s">
        <v>6839</v>
      </c>
      <c r="S7186">
        <v>5.5519999999999996</v>
      </c>
      <c r="T7186" s="3"/>
    </row>
    <row r="7187" spans="1:20" x14ac:dyDescent="0.3">
      <c r="A7187">
        <v>7186</v>
      </c>
      <c r="B7187" t="s">
        <v>9338</v>
      </c>
      <c r="C7187">
        <f t="shared" si="112"/>
        <v>33</v>
      </c>
      <c r="D7187" s="1">
        <v>43329</v>
      </c>
      <c r="E7187" s="1">
        <v>43336</v>
      </c>
      <c r="F7187" t="s">
        <v>46</v>
      </c>
      <c r="G7187" t="s">
        <v>4448</v>
      </c>
      <c r="H7187" t="s">
        <v>4449</v>
      </c>
      <c r="I7187" t="s">
        <v>98</v>
      </c>
      <c r="J7187" t="s">
        <v>23</v>
      </c>
      <c r="K7187" t="s">
        <v>180</v>
      </c>
      <c r="L7187" t="s">
        <v>100</v>
      </c>
      <c r="M7187">
        <v>77095</v>
      </c>
      <c r="N7187" t="s">
        <v>101</v>
      </c>
      <c r="O7187" t="s">
        <v>5849</v>
      </c>
      <c r="P7187" t="s">
        <v>42</v>
      </c>
      <c r="Q7187" t="s">
        <v>64</v>
      </c>
      <c r="R7187" t="s">
        <v>5850</v>
      </c>
      <c r="S7187">
        <v>8.016</v>
      </c>
      <c r="T7187" s="3"/>
    </row>
    <row r="7188" spans="1:20" x14ac:dyDescent="0.3">
      <c r="A7188">
        <v>7187</v>
      </c>
      <c r="B7188" t="s">
        <v>9338</v>
      </c>
      <c r="C7188">
        <f t="shared" si="112"/>
        <v>33</v>
      </c>
      <c r="D7188" s="1">
        <v>43329</v>
      </c>
      <c r="E7188" s="1">
        <v>43336</v>
      </c>
      <c r="F7188" t="s">
        <v>46</v>
      </c>
      <c r="G7188" t="s">
        <v>4448</v>
      </c>
      <c r="H7188" t="s">
        <v>4449</v>
      </c>
      <c r="I7188" t="s">
        <v>98</v>
      </c>
      <c r="J7188" t="s">
        <v>23</v>
      </c>
      <c r="K7188" t="s">
        <v>180</v>
      </c>
      <c r="L7188" t="s">
        <v>100</v>
      </c>
      <c r="M7188">
        <v>77095</v>
      </c>
      <c r="N7188" t="s">
        <v>101</v>
      </c>
      <c r="O7188" t="s">
        <v>5754</v>
      </c>
      <c r="P7188" t="s">
        <v>28</v>
      </c>
      <c r="Q7188" t="s">
        <v>32</v>
      </c>
      <c r="R7188" t="s">
        <v>5755</v>
      </c>
      <c r="S7188">
        <v>74.591999999999999</v>
      </c>
      <c r="T7188" s="3"/>
    </row>
    <row r="7189" spans="1:20" x14ac:dyDescent="0.3">
      <c r="A7189">
        <v>7188</v>
      </c>
      <c r="B7189" t="s">
        <v>9338</v>
      </c>
      <c r="C7189">
        <f t="shared" si="112"/>
        <v>33</v>
      </c>
      <c r="D7189" s="1">
        <v>43329</v>
      </c>
      <c r="E7189" s="1">
        <v>43336</v>
      </c>
      <c r="F7189" t="s">
        <v>46</v>
      </c>
      <c r="G7189" t="s">
        <v>4448</v>
      </c>
      <c r="H7189" t="s">
        <v>4449</v>
      </c>
      <c r="I7189" t="s">
        <v>98</v>
      </c>
      <c r="J7189" t="s">
        <v>23</v>
      </c>
      <c r="K7189" t="s">
        <v>180</v>
      </c>
      <c r="L7189" t="s">
        <v>100</v>
      </c>
      <c r="M7189">
        <v>77095</v>
      </c>
      <c r="N7189" t="s">
        <v>101</v>
      </c>
      <c r="O7189" t="s">
        <v>6265</v>
      </c>
      <c r="P7189" t="s">
        <v>28</v>
      </c>
      <c r="Q7189" t="s">
        <v>61</v>
      </c>
      <c r="R7189" t="s">
        <v>6266</v>
      </c>
      <c r="S7189">
        <v>16.783999999999999</v>
      </c>
      <c r="T7189" s="3"/>
    </row>
    <row r="7190" spans="1:20" x14ac:dyDescent="0.3">
      <c r="A7190">
        <v>7189</v>
      </c>
      <c r="B7190" t="s">
        <v>9338</v>
      </c>
      <c r="C7190">
        <f t="shared" si="112"/>
        <v>33</v>
      </c>
      <c r="D7190" s="1">
        <v>43329</v>
      </c>
      <c r="E7190" s="1">
        <v>43336</v>
      </c>
      <c r="F7190" t="s">
        <v>46</v>
      </c>
      <c r="G7190" t="s">
        <v>4448</v>
      </c>
      <c r="H7190" t="s">
        <v>4449</v>
      </c>
      <c r="I7190" t="s">
        <v>98</v>
      </c>
      <c r="J7190" t="s">
        <v>23</v>
      </c>
      <c r="K7190" t="s">
        <v>180</v>
      </c>
      <c r="L7190" t="s">
        <v>100</v>
      </c>
      <c r="M7190">
        <v>77095</v>
      </c>
      <c r="N7190" t="s">
        <v>101</v>
      </c>
      <c r="O7190" t="s">
        <v>2075</v>
      </c>
      <c r="P7190" t="s">
        <v>42</v>
      </c>
      <c r="Q7190" t="s">
        <v>74</v>
      </c>
      <c r="R7190" t="s">
        <v>2076</v>
      </c>
      <c r="S7190">
        <v>38.863999999999997</v>
      </c>
      <c r="T7190" s="3"/>
    </row>
    <row r="7191" spans="1:20" x14ac:dyDescent="0.3">
      <c r="A7191">
        <v>7190</v>
      </c>
      <c r="B7191" t="s">
        <v>9339</v>
      </c>
      <c r="C7191">
        <f t="shared" si="112"/>
        <v>46</v>
      </c>
      <c r="D7191" s="1">
        <v>43051</v>
      </c>
      <c r="E7191" s="1">
        <v>43054</v>
      </c>
      <c r="F7191" t="s">
        <v>184</v>
      </c>
      <c r="G7191" t="s">
        <v>929</v>
      </c>
      <c r="H7191" t="s">
        <v>930</v>
      </c>
      <c r="I7191" t="s">
        <v>98</v>
      </c>
      <c r="J7191" t="s">
        <v>23</v>
      </c>
      <c r="K7191" t="s">
        <v>946</v>
      </c>
      <c r="L7191" t="s">
        <v>39</v>
      </c>
      <c r="M7191">
        <v>92024</v>
      </c>
      <c r="N7191" t="s">
        <v>40</v>
      </c>
      <c r="O7191" t="s">
        <v>6352</v>
      </c>
      <c r="P7191" t="s">
        <v>67</v>
      </c>
      <c r="Q7191" t="s">
        <v>68</v>
      </c>
      <c r="R7191" t="s">
        <v>6353</v>
      </c>
      <c r="S7191">
        <v>203.976</v>
      </c>
      <c r="T7191" s="3"/>
    </row>
    <row r="7192" spans="1:20" x14ac:dyDescent="0.3">
      <c r="A7192">
        <v>7191</v>
      </c>
      <c r="B7192" t="s">
        <v>9339</v>
      </c>
      <c r="C7192">
        <f t="shared" si="112"/>
        <v>46</v>
      </c>
      <c r="D7192" s="1">
        <v>43051</v>
      </c>
      <c r="E7192" s="1">
        <v>43054</v>
      </c>
      <c r="F7192" t="s">
        <v>184</v>
      </c>
      <c r="G7192" t="s">
        <v>929</v>
      </c>
      <c r="H7192" t="s">
        <v>930</v>
      </c>
      <c r="I7192" t="s">
        <v>98</v>
      </c>
      <c r="J7192" t="s">
        <v>23</v>
      </c>
      <c r="K7192" t="s">
        <v>946</v>
      </c>
      <c r="L7192" t="s">
        <v>39</v>
      </c>
      <c r="M7192">
        <v>92024</v>
      </c>
      <c r="N7192" t="s">
        <v>40</v>
      </c>
      <c r="O7192" t="s">
        <v>7501</v>
      </c>
      <c r="P7192" t="s">
        <v>28</v>
      </c>
      <c r="Q7192" t="s">
        <v>52</v>
      </c>
      <c r="R7192" t="s">
        <v>7502</v>
      </c>
      <c r="S7192">
        <v>674.35199999999998</v>
      </c>
      <c r="T7192" s="3"/>
    </row>
    <row r="7193" spans="1:20" x14ac:dyDescent="0.3">
      <c r="A7193">
        <v>7192</v>
      </c>
      <c r="B7193" t="s">
        <v>9340</v>
      </c>
      <c r="C7193">
        <f t="shared" si="112"/>
        <v>40</v>
      </c>
      <c r="D7193" s="1">
        <v>43009</v>
      </c>
      <c r="E7193" s="1">
        <v>43014</v>
      </c>
      <c r="F7193" t="s">
        <v>19</v>
      </c>
      <c r="G7193" t="s">
        <v>4402</v>
      </c>
      <c r="H7193" t="s">
        <v>4403</v>
      </c>
      <c r="I7193" t="s">
        <v>22</v>
      </c>
      <c r="J7193" t="s">
        <v>23</v>
      </c>
      <c r="K7193" t="s">
        <v>2331</v>
      </c>
      <c r="L7193" t="s">
        <v>50</v>
      </c>
      <c r="M7193">
        <v>33012</v>
      </c>
      <c r="N7193" t="s">
        <v>26</v>
      </c>
      <c r="O7193" t="s">
        <v>1217</v>
      </c>
      <c r="P7193" t="s">
        <v>42</v>
      </c>
      <c r="Q7193" t="s">
        <v>71</v>
      </c>
      <c r="R7193" t="s">
        <v>1218</v>
      </c>
      <c r="S7193">
        <v>5.3879999999999999</v>
      </c>
      <c r="T7193" s="3"/>
    </row>
    <row r="7194" spans="1:20" x14ac:dyDescent="0.3">
      <c r="A7194">
        <v>7193</v>
      </c>
      <c r="B7194" t="s">
        <v>9340</v>
      </c>
      <c r="C7194">
        <f t="shared" si="112"/>
        <v>40</v>
      </c>
      <c r="D7194" s="1">
        <v>43009</v>
      </c>
      <c r="E7194" s="1">
        <v>43014</v>
      </c>
      <c r="F7194" t="s">
        <v>19</v>
      </c>
      <c r="G7194" t="s">
        <v>4402</v>
      </c>
      <c r="H7194" t="s">
        <v>4403</v>
      </c>
      <c r="I7194" t="s">
        <v>22</v>
      </c>
      <c r="J7194" t="s">
        <v>23</v>
      </c>
      <c r="K7194" t="s">
        <v>2331</v>
      </c>
      <c r="L7194" t="s">
        <v>50</v>
      </c>
      <c r="M7194">
        <v>33012</v>
      </c>
      <c r="N7194" t="s">
        <v>26</v>
      </c>
      <c r="O7194" t="s">
        <v>4645</v>
      </c>
      <c r="P7194" t="s">
        <v>42</v>
      </c>
      <c r="Q7194" t="s">
        <v>64</v>
      </c>
      <c r="R7194" t="s">
        <v>3039</v>
      </c>
      <c r="S7194">
        <v>30.975999999999999</v>
      </c>
      <c r="T7194" s="3"/>
    </row>
    <row r="7195" spans="1:20" x14ac:dyDescent="0.3">
      <c r="A7195">
        <v>7194</v>
      </c>
      <c r="B7195" t="s">
        <v>9341</v>
      </c>
      <c r="C7195">
        <f t="shared" si="112"/>
        <v>7</v>
      </c>
      <c r="D7195" s="1">
        <v>42778</v>
      </c>
      <c r="E7195" s="1">
        <v>42780</v>
      </c>
      <c r="F7195" t="s">
        <v>184</v>
      </c>
      <c r="G7195" t="s">
        <v>3022</v>
      </c>
      <c r="H7195" t="s">
        <v>3023</v>
      </c>
      <c r="I7195" t="s">
        <v>22</v>
      </c>
      <c r="J7195" t="s">
        <v>23</v>
      </c>
      <c r="K7195" t="s">
        <v>1737</v>
      </c>
      <c r="L7195" t="s">
        <v>1271</v>
      </c>
      <c r="M7195">
        <v>30318</v>
      </c>
      <c r="N7195" t="s">
        <v>26</v>
      </c>
      <c r="O7195" t="s">
        <v>3515</v>
      </c>
      <c r="P7195" t="s">
        <v>42</v>
      </c>
      <c r="Q7195" t="s">
        <v>55</v>
      </c>
      <c r="R7195" t="s">
        <v>3516</v>
      </c>
      <c r="S7195">
        <v>1350.12</v>
      </c>
      <c r="T7195" s="3"/>
    </row>
    <row r="7196" spans="1:20" x14ac:dyDescent="0.3">
      <c r="A7196">
        <v>7195</v>
      </c>
      <c r="B7196" t="s">
        <v>9341</v>
      </c>
      <c r="C7196">
        <f t="shared" si="112"/>
        <v>7</v>
      </c>
      <c r="D7196" s="1">
        <v>42778</v>
      </c>
      <c r="E7196" s="1">
        <v>42780</v>
      </c>
      <c r="F7196" t="s">
        <v>184</v>
      </c>
      <c r="G7196" t="s">
        <v>3022</v>
      </c>
      <c r="H7196" t="s">
        <v>3023</v>
      </c>
      <c r="I7196" t="s">
        <v>22</v>
      </c>
      <c r="J7196" t="s">
        <v>23</v>
      </c>
      <c r="K7196" t="s">
        <v>1737</v>
      </c>
      <c r="L7196" t="s">
        <v>1271</v>
      </c>
      <c r="M7196">
        <v>30318</v>
      </c>
      <c r="N7196" t="s">
        <v>26</v>
      </c>
      <c r="O7196" t="s">
        <v>541</v>
      </c>
      <c r="P7196" t="s">
        <v>42</v>
      </c>
      <c r="Q7196" t="s">
        <v>71</v>
      </c>
      <c r="R7196" t="s">
        <v>542</v>
      </c>
      <c r="S7196">
        <v>15.92</v>
      </c>
      <c r="T7196" s="3"/>
    </row>
    <row r="7197" spans="1:20" x14ac:dyDescent="0.3">
      <c r="A7197">
        <v>7196</v>
      </c>
      <c r="B7197" t="s">
        <v>9342</v>
      </c>
      <c r="C7197">
        <f t="shared" si="112"/>
        <v>46</v>
      </c>
      <c r="D7197" s="1">
        <v>43052</v>
      </c>
      <c r="E7197" s="1">
        <v>43056</v>
      </c>
      <c r="F7197" t="s">
        <v>46</v>
      </c>
      <c r="G7197" t="s">
        <v>1528</v>
      </c>
      <c r="H7197" t="s">
        <v>1529</v>
      </c>
      <c r="I7197" t="s">
        <v>98</v>
      </c>
      <c r="J7197" t="s">
        <v>23</v>
      </c>
      <c r="K7197" t="s">
        <v>91</v>
      </c>
      <c r="L7197" t="s">
        <v>92</v>
      </c>
      <c r="M7197">
        <v>98103</v>
      </c>
      <c r="N7197" t="s">
        <v>40</v>
      </c>
      <c r="O7197" t="s">
        <v>166</v>
      </c>
      <c r="P7197" t="s">
        <v>28</v>
      </c>
      <c r="Q7197" t="s">
        <v>61</v>
      </c>
      <c r="R7197" t="s">
        <v>5421</v>
      </c>
      <c r="S7197">
        <v>19.54</v>
      </c>
      <c r="T7197" s="3"/>
    </row>
    <row r="7198" spans="1:20" x14ac:dyDescent="0.3">
      <c r="A7198">
        <v>7197</v>
      </c>
      <c r="B7198" t="s">
        <v>9343</v>
      </c>
      <c r="C7198">
        <f t="shared" si="112"/>
        <v>18</v>
      </c>
      <c r="D7198" s="1">
        <v>42120</v>
      </c>
      <c r="E7198" s="1">
        <v>42124</v>
      </c>
      <c r="F7198" t="s">
        <v>46</v>
      </c>
      <c r="G7198" t="s">
        <v>8232</v>
      </c>
      <c r="H7198" t="s">
        <v>8233</v>
      </c>
      <c r="I7198" t="s">
        <v>98</v>
      </c>
      <c r="J7198" t="s">
        <v>23</v>
      </c>
      <c r="K7198" t="s">
        <v>38</v>
      </c>
      <c r="L7198" t="s">
        <v>39</v>
      </c>
      <c r="M7198">
        <v>90036</v>
      </c>
      <c r="N7198" t="s">
        <v>40</v>
      </c>
      <c r="O7198" t="s">
        <v>4167</v>
      </c>
      <c r="P7198" t="s">
        <v>42</v>
      </c>
      <c r="Q7198" t="s">
        <v>64</v>
      </c>
      <c r="R7198" t="s">
        <v>4168</v>
      </c>
      <c r="S7198">
        <v>21.4</v>
      </c>
      <c r="T7198" s="3"/>
    </row>
    <row r="7199" spans="1:20" x14ac:dyDescent="0.3">
      <c r="A7199">
        <v>7198</v>
      </c>
      <c r="B7199" t="s">
        <v>9343</v>
      </c>
      <c r="C7199">
        <f t="shared" si="112"/>
        <v>18</v>
      </c>
      <c r="D7199" s="1">
        <v>42120</v>
      </c>
      <c r="E7199" s="1">
        <v>42124</v>
      </c>
      <c r="F7199" t="s">
        <v>46</v>
      </c>
      <c r="G7199" t="s">
        <v>8232</v>
      </c>
      <c r="H7199" t="s">
        <v>8233</v>
      </c>
      <c r="I7199" t="s">
        <v>98</v>
      </c>
      <c r="J7199" t="s">
        <v>23</v>
      </c>
      <c r="K7199" t="s">
        <v>38</v>
      </c>
      <c r="L7199" t="s">
        <v>39</v>
      </c>
      <c r="M7199">
        <v>90036</v>
      </c>
      <c r="N7199" t="s">
        <v>40</v>
      </c>
      <c r="O7199" t="s">
        <v>8129</v>
      </c>
      <c r="P7199" t="s">
        <v>42</v>
      </c>
      <c r="Q7199" t="s">
        <v>43</v>
      </c>
      <c r="R7199" t="s">
        <v>8130</v>
      </c>
      <c r="S7199">
        <v>12.6</v>
      </c>
      <c r="T7199" s="3"/>
    </row>
    <row r="7200" spans="1:20" x14ac:dyDescent="0.3">
      <c r="A7200">
        <v>7199</v>
      </c>
      <c r="B7200" t="s">
        <v>9344</v>
      </c>
      <c r="C7200">
        <f t="shared" si="112"/>
        <v>33</v>
      </c>
      <c r="D7200" s="1">
        <v>42593</v>
      </c>
      <c r="E7200" s="1">
        <v>42597</v>
      </c>
      <c r="F7200" t="s">
        <v>46</v>
      </c>
      <c r="G7200" t="s">
        <v>1528</v>
      </c>
      <c r="H7200" t="s">
        <v>1529</v>
      </c>
      <c r="I7200" t="s">
        <v>98</v>
      </c>
      <c r="J7200" t="s">
        <v>23</v>
      </c>
      <c r="K7200" t="s">
        <v>262</v>
      </c>
      <c r="L7200" t="s">
        <v>263</v>
      </c>
      <c r="M7200">
        <v>10035</v>
      </c>
      <c r="N7200" t="s">
        <v>144</v>
      </c>
      <c r="O7200" t="s">
        <v>1029</v>
      </c>
      <c r="P7200" t="s">
        <v>42</v>
      </c>
      <c r="Q7200" t="s">
        <v>64</v>
      </c>
      <c r="R7200" t="s">
        <v>1030</v>
      </c>
      <c r="S7200">
        <v>11.96</v>
      </c>
      <c r="T7200" s="3"/>
    </row>
    <row r="7201" spans="1:20" x14ac:dyDescent="0.3">
      <c r="A7201">
        <v>7200</v>
      </c>
      <c r="B7201" t="s">
        <v>9344</v>
      </c>
      <c r="C7201">
        <f t="shared" si="112"/>
        <v>33</v>
      </c>
      <c r="D7201" s="1">
        <v>42593</v>
      </c>
      <c r="E7201" s="1">
        <v>42597</v>
      </c>
      <c r="F7201" t="s">
        <v>46</v>
      </c>
      <c r="G7201" t="s">
        <v>1528</v>
      </c>
      <c r="H7201" t="s">
        <v>1529</v>
      </c>
      <c r="I7201" t="s">
        <v>98</v>
      </c>
      <c r="J7201" t="s">
        <v>23</v>
      </c>
      <c r="K7201" t="s">
        <v>262</v>
      </c>
      <c r="L7201" t="s">
        <v>263</v>
      </c>
      <c r="M7201">
        <v>10035</v>
      </c>
      <c r="N7201" t="s">
        <v>144</v>
      </c>
      <c r="O7201" t="s">
        <v>1203</v>
      </c>
      <c r="P7201" t="s">
        <v>67</v>
      </c>
      <c r="Q7201" t="s">
        <v>68</v>
      </c>
      <c r="R7201" t="s">
        <v>1204</v>
      </c>
      <c r="S7201">
        <v>138</v>
      </c>
      <c r="T7201" s="3"/>
    </row>
    <row r="7202" spans="1:20" x14ac:dyDescent="0.3">
      <c r="A7202">
        <v>7201</v>
      </c>
      <c r="B7202" t="s">
        <v>9345</v>
      </c>
      <c r="C7202">
        <f t="shared" si="112"/>
        <v>48</v>
      </c>
      <c r="D7202" s="1">
        <v>43066</v>
      </c>
      <c r="E7202" s="1">
        <v>43072</v>
      </c>
      <c r="F7202" t="s">
        <v>46</v>
      </c>
      <c r="G7202" t="s">
        <v>4377</v>
      </c>
      <c r="H7202" t="s">
        <v>4378</v>
      </c>
      <c r="I7202" t="s">
        <v>22</v>
      </c>
      <c r="J7202" t="s">
        <v>23</v>
      </c>
      <c r="K7202" t="s">
        <v>49</v>
      </c>
      <c r="L7202" t="s">
        <v>50</v>
      </c>
      <c r="M7202">
        <v>33311</v>
      </c>
      <c r="N7202" t="s">
        <v>26</v>
      </c>
      <c r="O7202" t="s">
        <v>5240</v>
      </c>
      <c r="P7202" t="s">
        <v>67</v>
      </c>
      <c r="Q7202" t="s">
        <v>68</v>
      </c>
      <c r="R7202" t="s">
        <v>5241</v>
      </c>
      <c r="S7202">
        <v>116.76</v>
      </c>
      <c r="T7202" s="3"/>
    </row>
    <row r="7203" spans="1:20" x14ac:dyDescent="0.3">
      <c r="A7203">
        <v>7202</v>
      </c>
      <c r="B7203" t="s">
        <v>9345</v>
      </c>
      <c r="C7203">
        <f t="shared" si="112"/>
        <v>48</v>
      </c>
      <c r="D7203" s="1">
        <v>43066</v>
      </c>
      <c r="E7203" s="1">
        <v>43072</v>
      </c>
      <c r="F7203" t="s">
        <v>46</v>
      </c>
      <c r="G7203" t="s">
        <v>4377</v>
      </c>
      <c r="H7203" t="s">
        <v>4378</v>
      </c>
      <c r="I7203" t="s">
        <v>22</v>
      </c>
      <c r="J7203" t="s">
        <v>23</v>
      </c>
      <c r="K7203" t="s">
        <v>49</v>
      </c>
      <c r="L7203" t="s">
        <v>50</v>
      </c>
      <c r="M7203">
        <v>33311</v>
      </c>
      <c r="N7203" t="s">
        <v>26</v>
      </c>
      <c r="O7203" t="s">
        <v>3827</v>
      </c>
      <c r="P7203" t="s">
        <v>28</v>
      </c>
      <c r="Q7203" t="s">
        <v>52</v>
      </c>
      <c r="R7203" t="s">
        <v>3278</v>
      </c>
      <c r="S7203">
        <v>331.02300000000002</v>
      </c>
      <c r="T7203" s="3"/>
    </row>
    <row r="7204" spans="1:20" x14ac:dyDescent="0.3">
      <c r="A7204">
        <v>7203</v>
      </c>
      <c r="B7204" t="s">
        <v>9346</v>
      </c>
      <c r="C7204">
        <f t="shared" si="112"/>
        <v>43</v>
      </c>
      <c r="D7204" s="1">
        <v>43036</v>
      </c>
      <c r="E7204" s="1">
        <v>43036</v>
      </c>
      <c r="F7204" t="s">
        <v>1289</v>
      </c>
      <c r="G7204" t="s">
        <v>1269</v>
      </c>
      <c r="H7204" t="s">
        <v>1270</v>
      </c>
      <c r="I7204" t="s">
        <v>37</v>
      </c>
      <c r="J7204" t="s">
        <v>23</v>
      </c>
      <c r="K7204" t="s">
        <v>385</v>
      </c>
      <c r="L7204" t="s">
        <v>263</v>
      </c>
      <c r="M7204">
        <v>14609</v>
      </c>
      <c r="N7204" t="s">
        <v>144</v>
      </c>
      <c r="O7204" t="s">
        <v>9347</v>
      </c>
      <c r="P7204" t="s">
        <v>28</v>
      </c>
      <c r="Q7204" t="s">
        <v>61</v>
      </c>
      <c r="R7204" t="s">
        <v>9348</v>
      </c>
      <c r="S7204">
        <v>756.8</v>
      </c>
      <c r="T7204" s="3"/>
    </row>
    <row r="7205" spans="1:20" x14ac:dyDescent="0.3">
      <c r="A7205">
        <v>7204</v>
      </c>
      <c r="B7205" t="s">
        <v>9349</v>
      </c>
      <c r="C7205">
        <f t="shared" si="112"/>
        <v>53</v>
      </c>
      <c r="D7205" s="1">
        <v>42367</v>
      </c>
      <c r="E7205" s="1">
        <v>42371</v>
      </c>
      <c r="F7205" t="s">
        <v>46</v>
      </c>
      <c r="G7205" t="s">
        <v>3768</v>
      </c>
      <c r="H7205" t="s">
        <v>3769</v>
      </c>
      <c r="I7205" t="s">
        <v>98</v>
      </c>
      <c r="J7205" t="s">
        <v>23</v>
      </c>
      <c r="K7205" t="s">
        <v>9310</v>
      </c>
      <c r="L7205" t="s">
        <v>207</v>
      </c>
      <c r="M7205">
        <v>60174</v>
      </c>
      <c r="N7205" t="s">
        <v>101</v>
      </c>
      <c r="O7205" t="s">
        <v>7604</v>
      </c>
      <c r="P7205" t="s">
        <v>28</v>
      </c>
      <c r="Q7205" t="s">
        <v>61</v>
      </c>
      <c r="R7205" t="s">
        <v>7605</v>
      </c>
      <c r="S7205">
        <v>8.7360000000000007</v>
      </c>
      <c r="T7205" s="3"/>
    </row>
    <row r="7206" spans="1:20" x14ac:dyDescent="0.3">
      <c r="A7206">
        <v>7205</v>
      </c>
      <c r="B7206" t="s">
        <v>9350</v>
      </c>
      <c r="C7206">
        <f t="shared" si="112"/>
        <v>37</v>
      </c>
      <c r="D7206" s="1">
        <v>42623</v>
      </c>
      <c r="E7206" s="1">
        <v>42630</v>
      </c>
      <c r="F7206" t="s">
        <v>46</v>
      </c>
      <c r="G7206" t="s">
        <v>4124</v>
      </c>
      <c r="H7206" t="s">
        <v>4125</v>
      </c>
      <c r="I7206" t="s">
        <v>22</v>
      </c>
      <c r="J7206" t="s">
        <v>23</v>
      </c>
      <c r="K7206" t="s">
        <v>262</v>
      </c>
      <c r="L7206" t="s">
        <v>263</v>
      </c>
      <c r="M7206">
        <v>10024</v>
      </c>
      <c r="N7206" t="s">
        <v>144</v>
      </c>
      <c r="O7206" t="s">
        <v>5210</v>
      </c>
      <c r="P7206" t="s">
        <v>42</v>
      </c>
      <c r="Q7206" t="s">
        <v>64</v>
      </c>
      <c r="R7206" t="s">
        <v>5211</v>
      </c>
      <c r="S7206">
        <v>6.08</v>
      </c>
      <c r="T7206" s="3"/>
    </row>
    <row r="7207" spans="1:20" x14ac:dyDescent="0.3">
      <c r="A7207">
        <v>7206</v>
      </c>
      <c r="B7207" t="s">
        <v>9351</v>
      </c>
      <c r="C7207">
        <f t="shared" si="112"/>
        <v>40</v>
      </c>
      <c r="D7207" s="1">
        <v>43375</v>
      </c>
      <c r="E7207" s="1">
        <v>43379</v>
      </c>
      <c r="F7207" t="s">
        <v>46</v>
      </c>
      <c r="G7207" t="s">
        <v>3699</v>
      </c>
      <c r="H7207" t="s">
        <v>3700</v>
      </c>
      <c r="I7207" t="s">
        <v>22</v>
      </c>
      <c r="J7207" t="s">
        <v>23</v>
      </c>
      <c r="K7207" t="s">
        <v>123</v>
      </c>
      <c r="L7207" t="s">
        <v>39</v>
      </c>
      <c r="M7207">
        <v>94109</v>
      </c>
      <c r="N7207" t="s">
        <v>40</v>
      </c>
      <c r="O7207" t="s">
        <v>2725</v>
      </c>
      <c r="P7207" t="s">
        <v>28</v>
      </c>
      <c r="Q7207" t="s">
        <v>61</v>
      </c>
      <c r="R7207" t="s">
        <v>2726</v>
      </c>
      <c r="S7207">
        <v>17.46</v>
      </c>
      <c r="T7207" s="3"/>
    </row>
    <row r="7208" spans="1:20" x14ac:dyDescent="0.3">
      <c r="A7208">
        <v>7207</v>
      </c>
      <c r="B7208" t="s">
        <v>9351</v>
      </c>
      <c r="C7208">
        <f t="shared" si="112"/>
        <v>40</v>
      </c>
      <c r="D7208" s="1">
        <v>43375</v>
      </c>
      <c r="E7208" s="1">
        <v>43379</v>
      </c>
      <c r="F7208" t="s">
        <v>46</v>
      </c>
      <c r="G7208" t="s">
        <v>3699</v>
      </c>
      <c r="H7208" t="s">
        <v>3700</v>
      </c>
      <c r="I7208" t="s">
        <v>22</v>
      </c>
      <c r="J7208" t="s">
        <v>23</v>
      </c>
      <c r="K7208" t="s">
        <v>123</v>
      </c>
      <c r="L7208" t="s">
        <v>39</v>
      </c>
      <c r="M7208">
        <v>94109</v>
      </c>
      <c r="N7208" t="s">
        <v>40</v>
      </c>
      <c r="O7208" t="s">
        <v>9029</v>
      </c>
      <c r="P7208" t="s">
        <v>67</v>
      </c>
      <c r="Q7208" t="s">
        <v>680</v>
      </c>
      <c r="R7208" t="s">
        <v>9030</v>
      </c>
      <c r="S7208">
        <v>369.16</v>
      </c>
      <c r="T7208" s="3"/>
    </row>
    <row r="7209" spans="1:20" x14ac:dyDescent="0.3">
      <c r="A7209">
        <v>7208</v>
      </c>
      <c r="B7209" t="s">
        <v>9352</v>
      </c>
      <c r="C7209">
        <f t="shared" si="112"/>
        <v>37</v>
      </c>
      <c r="D7209" s="1">
        <v>42989</v>
      </c>
      <c r="E7209" s="1">
        <v>42991</v>
      </c>
      <c r="F7209" t="s">
        <v>184</v>
      </c>
      <c r="G7209" t="s">
        <v>204</v>
      </c>
      <c r="H7209" t="s">
        <v>205</v>
      </c>
      <c r="I7209" t="s">
        <v>37</v>
      </c>
      <c r="J7209" t="s">
        <v>23</v>
      </c>
      <c r="K7209" t="s">
        <v>540</v>
      </c>
      <c r="L7209" t="s">
        <v>306</v>
      </c>
      <c r="M7209">
        <v>85023</v>
      </c>
      <c r="N7209" t="s">
        <v>40</v>
      </c>
      <c r="O7209" t="s">
        <v>3324</v>
      </c>
      <c r="P7209" t="s">
        <v>42</v>
      </c>
      <c r="Q7209" t="s">
        <v>64</v>
      </c>
      <c r="R7209" t="s">
        <v>3325</v>
      </c>
      <c r="S7209">
        <v>2.9119999999999999</v>
      </c>
      <c r="T7209" s="3"/>
    </row>
    <row r="7210" spans="1:20" x14ac:dyDescent="0.3">
      <c r="A7210">
        <v>7209</v>
      </c>
      <c r="B7210" t="s">
        <v>9352</v>
      </c>
      <c r="C7210">
        <f t="shared" si="112"/>
        <v>37</v>
      </c>
      <c r="D7210" s="1">
        <v>42989</v>
      </c>
      <c r="E7210" s="1">
        <v>42991</v>
      </c>
      <c r="F7210" t="s">
        <v>184</v>
      </c>
      <c r="G7210" t="s">
        <v>204</v>
      </c>
      <c r="H7210" t="s">
        <v>205</v>
      </c>
      <c r="I7210" t="s">
        <v>37</v>
      </c>
      <c r="J7210" t="s">
        <v>23</v>
      </c>
      <c r="K7210" t="s">
        <v>540</v>
      </c>
      <c r="L7210" t="s">
        <v>306</v>
      </c>
      <c r="M7210">
        <v>85023</v>
      </c>
      <c r="N7210" t="s">
        <v>40</v>
      </c>
      <c r="O7210" t="s">
        <v>9249</v>
      </c>
      <c r="P7210" t="s">
        <v>42</v>
      </c>
      <c r="Q7210" t="s">
        <v>86</v>
      </c>
      <c r="R7210" t="s">
        <v>9250</v>
      </c>
      <c r="S7210">
        <v>20.736000000000001</v>
      </c>
      <c r="T7210" s="3"/>
    </row>
    <row r="7211" spans="1:20" x14ac:dyDescent="0.3">
      <c r="A7211">
        <v>7210</v>
      </c>
      <c r="B7211" t="s">
        <v>9352</v>
      </c>
      <c r="C7211">
        <f t="shared" si="112"/>
        <v>37</v>
      </c>
      <c r="D7211" s="1">
        <v>42989</v>
      </c>
      <c r="E7211" s="1">
        <v>42991</v>
      </c>
      <c r="F7211" t="s">
        <v>184</v>
      </c>
      <c r="G7211" t="s">
        <v>204</v>
      </c>
      <c r="H7211" t="s">
        <v>205</v>
      </c>
      <c r="I7211" t="s">
        <v>37</v>
      </c>
      <c r="J7211" t="s">
        <v>23</v>
      </c>
      <c r="K7211" t="s">
        <v>540</v>
      </c>
      <c r="L7211" t="s">
        <v>306</v>
      </c>
      <c r="M7211">
        <v>85023</v>
      </c>
      <c r="N7211" t="s">
        <v>40</v>
      </c>
      <c r="O7211" t="s">
        <v>1768</v>
      </c>
      <c r="P7211" t="s">
        <v>42</v>
      </c>
      <c r="Q7211" t="s">
        <v>86</v>
      </c>
      <c r="R7211" t="s">
        <v>1769</v>
      </c>
      <c r="S7211">
        <v>9.5679999999999996</v>
      </c>
      <c r="T7211" s="3"/>
    </row>
    <row r="7212" spans="1:20" x14ac:dyDescent="0.3">
      <c r="A7212">
        <v>7211</v>
      </c>
      <c r="B7212" t="s">
        <v>9353</v>
      </c>
      <c r="C7212">
        <f t="shared" si="112"/>
        <v>22</v>
      </c>
      <c r="D7212" s="1">
        <v>42888</v>
      </c>
      <c r="E7212" s="1">
        <v>42892</v>
      </c>
      <c r="F7212" t="s">
        <v>46</v>
      </c>
      <c r="G7212" t="s">
        <v>4769</v>
      </c>
      <c r="H7212" t="s">
        <v>4770</v>
      </c>
      <c r="I7212" t="s">
        <v>37</v>
      </c>
      <c r="J7212" t="s">
        <v>23</v>
      </c>
      <c r="K7212" t="s">
        <v>91</v>
      </c>
      <c r="L7212" t="s">
        <v>92</v>
      </c>
      <c r="M7212">
        <v>98115</v>
      </c>
      <c r="N7212" t="s">
        <v>40</v>
      </c>
      <c r="O7212" t="s">
        <v>7063</v>
      </c>
      <c r="P7212" t="s">
        <v>42</v>
      </c>
      <c r="Q7212" t="s">
        <v>86</v>
      </c>
      <c r="R7212" t="s">
        <v>7064</v>
      </c>
      <c r="S7212">
        <v>30.18</v>
      </c>
      <c r="T7212" s="3"/>
    </row>
    <row r="7213" spans="1:20" x14ac:dyDescent="0.3">
      <c r="A7213">
        <v>7212</v>
      </c>
      <c r="B7213" t="s">
        <v>9353</v>
      </c>
      <c r="C7213">
        <f t="shared" si="112"/>
        <v>22</v>
      </c>
      <c r="D7213" s="1">
        <v>42888</v>
      </c>
      <c r="E7213" s="1">
        <v>42892</v>
      </c>
      <c r="F7213" t="s">
        <v>46</v>
      </c>
      <c r="G7213" t="s">
        <v>4769</v>
      </c>
      <c r="H7213" t="s">
        <v>4770</v>
      </c>
      <c r="I7213" t="s">
        <v>37</v>
      </c>
      <c r="J7213" t="s">
        <v>23</v>
      </c>
      <c r="K7213" t="s">
        <v>91</v>
      </c>
      <c r="L7213" t="s">
        <v>92</v>
      </c>
      <c r="M7213">
        <v>98115</v>
      </c>
      <c r="N7213" t="s">
        <v>40</v>
      </c>
      <c r="O7213" t="s">
        <v>290</v>
      </c>
      <c r="P7213" t="s">
        <v>42</v>
      </c>
      <c r="Q7213" t="s">
        <v>71</v>
      </c>
      <c r="R7213" t="s">
        <v>291</v>
      </c>
      <c r="S7213">
        <v>51.648000000000003</v>
      </c>
      <c r="T7213" s="3"/>
    </row>
    <row r="7214" spans="1:20" x14ac:dyDescent="0.3">
      <c r="A7214">
        <v>7213</v>
      </c>
      <c r="B7214" t="s">
        <v>9353</v>
      </c>
      <c r="C7214">
        <f t="shared" si="112"/>
        <v>22</v>
      </c>
      <c r="D7214" s="1">
        <v>42888</v>
      </c>
      <c r="E7214" s="1">
        <v>42892</v>
      </c>
      <c r="F7214" t="s">
        <v>46</v>
      </c>
      <c r="G7214" t="s">
        <v>4769</v>
      </c>
      <c r="H7214" t="s">
        <v>4770</v>
      </c>
      <c r="I7214" t="s">
        <v>37</v>
      </c>
      <c r="J7214" t="s">
        <v>23</v>
      </c>
      <c r="K7214" t="s">
        <v>91</v>
      </c>
      <c r="L7214" t="s">
        <v>92</v>
      </c>
      <c r="M7214">
        <v>98115</v>
      </c>
      <c r="N7214" t="s">
        <v>40</v>
      </c>
      <c r="O7214" t="s">
        <v>2358</v>
      </c>
      <c r="P7214" t="s">
        <v>42</v>
      </c>
      <c r="Q7214" t="s">
        <v>71</v>
      </c>
      <c r="R7214" t="s">
        <v>2359</v>
      </c>
      <c r="S7214">
        <v>11.231999999999999</v>
      </c>
      <c r="T7214" s="3"/>
    </row>
    <row r="7215" spans="1:20" x14ac:dyDescent="0.3">
      <c r="A7215">
        <v>7214</v>
      </c>
      <c r="B7215" t="s">
        <v>9354</v>
      </c>
      <c r="C7215">
        <f t="shared" si="112"/>
        <v>42</v>
      </c>
      <c r="D7215" s="1">
        <v>43388</v>
      </c>
      <c r="E7215" s="1">
        <v>43392</v>
      </c>
      <c r="F7215" t="s">
        <v>46</v>
      </c>
      <c r="G7215" t="s">
        <v>4271</v>
      </c>
      <c r="H7215" t="s">
        <v>4272</v>
      </c>
      <c r="I7215" t="s">
        <v>22</v>
      </c>
      <c r="J7215" t="s">
        <v>23</v>
      </c>
      <c r="K7215" t="s">
        <v>9355</v>
      </c>
      <c r="L7215" t="s">
        <v>39</v>
      </c>
      <c r="M7215">
        <v>93010</v>
      </c>
      <c r="N7215" t="s">
        <v>40</v>
      </c>
      <c r="O7215" t="s">
        <v>4488</v>
      </c>
      <c r="P7215" t="s">
        <v>42</v>
      </c>
      <c r="Q7215" t="s">
        <v>43</v>
      </c>
      <c r="R7215" t="s">
        <v>4489</v>
      </c>
      <c r="S7215">
        <v>14.73</v>
      </c>
      <c r="T7215" s="3"/>
    </row>
    <row r="7216" spans="1:20" x14ac:dyDescent="0.3">
      <c r="A7216">
        <v>7215</v>
      </c>
      <c r="B7216" t="s">
        <v>9356</v>
      </c>
      <c r="C7216">
        <f t="shared" si="112"/>
        <v>40</v>
      </c>
      <c r="D7216" s="1">
        <v>42640</v>
      </c>
      <c r="E7216" s="1">
        <v>42643</v>
      </c>
      <c r="F7216" t="s">
        <v>19</v>
      </c>
      <c r="G7216" t="s">
        <v>2509</v>
      </c>
      <c r="H7216" t="s">
        <v>2510</v>
      </c>
      <c r="I7216" t="s">
        <v>37</v>
      </c>
      <c r="J7216" t="s">
        <v>23</v>
      </c>
      <c r="K7216" t="s">
        <v>878</v>
      </c>
      <c r="L7216" t="s">
        <v>234</v>
      </c>
      <c r="M7216">
        <v>48205</v>
      </c>
      <c r="N7216" t="s">
        <v>101</v>
      </c>
      <c r="O7216" t="s">
        <v>4847</v>
      </c>
      <c r="P7216" t="s">
        <v>42</v>
      </c>
      <c r="Q7216" t="s">
        <v>64</v>
      </c>
      <c r="R7216" t="s">
        <v>4848</v>
      </c>
      <c r="S7216">
        <v>16.399999999999999</v>
      </c>
      <c r="T7216" s="3"/>
    </row>
    <row r="7217" spans="1:20" x14ac:dyDescent="0.3">
      <c r="A7217">
        <v>7216</v>
      </c>
      <c r="B7217" t="s">
        <v>9356</v>
      </c>
      <c r="C7217">
        <f t="shared" si="112"/>
        <v>40</v>
      </c>
      <c r="D7217" s="1">
        <v>42640</v>
      </c>
      <c r="E7217" s="1">
        <v>42643</v>
      </c>
      <c r="F7217" t="s">
        <v>19</v>
      </c>
      <c r="G7217" t="s">
        <v>2509</v>
      </c>
      <c r="H7217" t="s">
        <v>2510</v>
      </c>
      <c r="I7217" t="s">
        <v>37</v>
      </c>
      <c r="J7217" t="s">
        <v>23</v>
      </c>
      <c r="K7217" t="s">
        <v>878</v>
      </c>
      <c r="L7217" t="s">
        <v>234</v>
      </c>
      <c r="M7217">
        <v>48205</v>
      </c>
      <c r="N7217" t="s">
        <v>101</v>
      </c>
      <c r="O7217" t="s">
        <v>3357</v>
      </c>
      <c r="P7217" t="s">
        <v>42</v>
      </c>
      <c r="Q7217" t="s">
        <v>86</v>
      </c>
      <c r="R7217" t="s">
        <v>3358</v>
      </c>
      <c r="S7217">
        <v>25.92</v>
      </c>
      <c r="T7217" s="3"/>
    </row>
    <row r="7218" spans="1:20" x14ac:dyDescent="0.3">
      <c r="A7218">
        <v>7217</v>
      </c>
      <c r="B7218" t="s">
        <v>9357</v>
      </c>
      <c r="C7218">
        <f t="shared" si="112"/>
        <v>19</v>
      </c>
      <c r="D7218" s="1">
        <v>42493</v>
      </c>
      <c r="E7218" s="1">
        <v>42496</v>
      </c>
      <c r="F7218" t="s">
        <v>184</v>
      </c>
      <c r="G7218" t="s">
        <v>450</v>
      </c>
      <c r="H7218" t="s">
        <v>451</v>
      </c>
      <c r="I7218" t="s">
        <v>22</v>
      </c>
      <c r="J7218" t="s">
        <v>23</v>
      </c>
      <c r="K7218" t="s">
        <v>123</v>
      </c>
      <c r="L7218" t="s">
        <v>39</v>
      </c>
      <c r="M7218">
        <v>94109</v>
      </c>
      <c r="N7218" t="s">
        <v>40</v>
      </c>
      <c r="O7218" t="s">
        <v>1759</v>
      </c>
      <c r="P7218" t="s">
        <v>42</v>
      </c>
      <c r="Q7218" t="s">
        <v>64</v>
      </c>
      <c r="R7218" t="s">
        <v>1760</v>
      </c>
      <c r="S7218">
        <v>8.82</v>
      </c>
      <c r="T7218" s="3"/>
    </row>
    <row r="7219" spans="1:20" x14ac:dyDescent="0.3">
      <c r="A7219">
        <v>7218</v>
      </c>
      <c r="B7219" t="s">
        <v>9357</v>
      </c>
      <c r="C7219">
        <f t="shared" si="112"/>
        <v>19</v>
      </c>
      <c r="D7219" s="1">
        <v>42493</v>
      </c>
      <c r="E7219" s="1">
        <v>42496</v>
      </c>
      <c r="F7219" t="s">
        <v>184</v>
      </c>
      <c r="G7219" t="s">
        <v>450</v>
      </c>
      <c r="H7219" t="s">
        <v>451</v>
      </c>
      <c r="I7219" t="s">
        <v>22</v>
      </c>
      <c r="J7219" t="s">
        <v>23</v>
      </c>
      <c r="K7219" t="s">
        <v>123</v>
      </c>
      <c r="L7219" t="s">
        <v>39</v>
      </c>
      <c r="M7219">
        <v>94109</v>
      </c>
      <c r="N7219" t="s">
        <v>40</v>
      </c>
      <c r="O7219" t="s">
        <v>3572</v>
      </c>
      <c r="P7219" t="s">
        <v>42</v>
      </c>
      <c r="Q7219" t="s">
        <v>71</v>
      </c>
      <c r="R7219" t="s">
        <v>8593</v>
      </c>
      <c r="S7219">
        <v>62.496000000000002</v>
      </c>
      <c r="T7219" s="3"/>
    </row>
    <row r="7220" spans="1:20" x14ac:dyDescent="0.3">
      <c r="A7220">
        <v>7219</v>
      </c>
      <c r="B7220" t="s">
        <v>9357</v>
      </c>
      <c r="C7220">
        <f t="shared" si="112"/>
        <v>19</v>
      </c>
      <c r="D7220" s="1">
        <v>42493</v>
      </c>
      <c r="E7220" s="1">
        <v>42496</v>
      </c>
      <c r="F7220" t="s">
        <v>184</v>
      </c>
      <c r="G7220" t="s">
        <v>450</v>
      </c>
      <c r="H7220" t="s">
        <v>451</v>
      </c>
      <c r="I7220" t="s">
        <v>22</v>
      </c>
      <c r="J7220" t="s">
        <v>23</v>
      </c>
      <c r="K7220" t="s">
        <v>123</v>
      </c>
      <c r="L7220" t="s">
        <v>39</v>
      </c>
      <c r="M7220">
        <v>94109</v>
      </c>
      <c r="N7220" t="s">
        <v>40</v>
      </c>
      <c r="O7220" t="s">
        <v>474</v>
      </c>
      <c r="P7220" t="s">
        <v>67</v>
      </c>
      <c r="Q7220" t="s">
        <v>157</v>
      </c>
      <c r="R7220" t="s">
        <v>475</v>
      </c>
      <c r="S7220">
        <v>339.96</v>
      </c>
      <c r="T7220" s="3"/>
    </row>
    <row r="7221" spans="1:20" x14ac:dyDescent="0.3">
      <c r="A7221">
        <v>7220</v>
      </c>
      <c r="B7221" t="s">
        <v>9357</v>
      </c>
      <c r="C7221">
        <f t="shared" si="112"/>
        <v>19</v>
      </c>
      <c r="D7221" s="1">
        <v>42493</v>
      </c>
      <c r="E7221" s="1">
        <v>42496</v>
      </c>
      <c r="F7221" t="s">
        <v>184</v>
      </c>
      <c r="G7221" t="s">
        <v>450</v>
      </c>
      <c r="H7221" t="s">
        <v>451</v>
      </c>
      <c r="I7221" t="s">
        <v>22</v>
      </c>
      <c r="J7221" t="s">
        <v>23</v>
      </c>
      <c r="K7221" t="s">
        <v>123</v>
      </c>
      <c r="L7221" t="s">
        <v>39</v>
      </c>
      <c r="M7221">
        <v>94109</v>
      </c>
      <c r="N7221" t="s">
        <v>40</v>
      </c>
      <c r="O7221" t="s">
        <v>2260</v>
      </c>
      <c r="P7221" t="s">
        <v>42</v>
      </c>
      <c r="Q7221" t="s">
        <v>71</v>
      </c>
      <c r="R7221" t="s">
        <v>2261</v>
      </c>
      <c r="S7221">
        <v>49.567999999999998</v>
      </c>
      <c r="T7221" s="3"/>
    </row>
    <row r="7222" spans="1:20" x14ac:dyDescent="0.3">
      <c r="A7222">
        <v>7221</v>
      </c>
      <c r="B7222" t="s">
        <v>9358</v>
      </c>
      <c r="C7222">
        <f t="shared" si="112"/>
        <v>2</v>
      </c>
      <c r="D7222" s="1">
        <v>43109</v>
      </c>
      <c r="E7222" s="1">
        <v>43113</v>
      </c>
      <c r="F7222" t="s">
        <v>46</v>
      </c>
      <c r="G7222" t="s">
        <v>3728</v>
      </c>
      <c r="H7222" t="s">
        <v>3729</v>
      </c>
      <c r="I7222" t="s">
        <v>22</v>
      </c>
      <c r="J7222" t="s">
        <v>23</v>
      </c>
      <c r="K7222" t="s">
        <v>142</v>
      </c>
      <c r="L7222" t="s">
        <v>143</v>
      </c>
      <c r="M7222">
        <v>19140</v>
      </c>
      <c r="N7222" t="s">
        <v>144</v>
      </c>
      <c r="O7222" t="s">
        <v>2210</v>
      </c>
      <c r="P7222" t="s">
        <v>42</v>
      </c>
      <c r="Q7222" t="s">
        <v>71</v>
      </c>
      <c r="R7222" t="s">
        <v>2211</v>
      </c>
      <c r="S7222">
        <v>274.49099999999999</v>
      </c>
      <c r="T7222" s="3"/>
    </row>
    <row r="7223" spans="1:20" x14ac:dyDescent="0.3">
      <c r="A7223">
        <v>7222</v>
      </c>
      <c r="B7223" t="s">
        <v>9359</v>
      </c>
      <c r="C7223">
        <f t="shared" si="112"/>
        <v>4</v>
      </c>
      <c r="D7223" s="1">
        <v>43127</v>
      </c>
      <c r="E7223" s="1">
        <v>43131</v>
      </c>
      <c r="F7223" t="s">
        <v>46</v>
      </c>
      <c r="G7223" t="s">
        <v>5219</v>
      </c>
      <c r="H7223" t="s">
        <v>5220</v>
      </c>
      <c r="I7223" t="s">
        <v>22</v>
      </c>
      <c r="J7223" t="s">
        <v>23</v>
      </c>
      <c r="K7223" t="s">
        <v>262</v>
      </c>
      <c r="L7223" t="s">
        <v>263</v>
      </c>
      <c r="M7223">
        <v>10035</v>
      </c>
      <c r="N7223" t="s">
        <v>144</v>
      </c>
      <c r="O7223" t="s">
        <v>7602</v>
      </c>
      <c r="P7223" t="s">
        <v>67</v>
      </c>
      <c r="Q7223" t="s">
        <v>68</v>
      </c>
      <c r="R7223" t="s">
        <v>7603</v>
      </c>
      <c r="S7223">
        <v>137.94</v>
      </c>
      <c r="T7223" s="3"/>
    </row>
    <row r="7224" spans="1:20" x14ac:dyDescent="0.3">
      <c r="A7224">
        <v>7223</v>
      </c>
      <c r="B7224" t="s">
        <v>9360</v>
      </c>
      <c r="C7224">
        <f t="shared" si="112"/>
        <v>36</v>
      </c>
      <c r="D7224" s="1">
        <v>43345</v>
      </c>
      <c r="E7224" s="1">
        <v>43349</v>
      </c>
      <c r="F7224" t="s">
        <v>46</v>
      </c>
      <c r="G7224" t="s">
        <v>4175</v>
      </c>
      <c r="H7224" t="s">
        <v>4176</v>
      </c>
      <c r="I7224" t="s">
        <v>22</v>
      </c>
      <c r="J7224" t="s">
        <v>23</v>
      </c>
      <c r="K7224" t="s">
        <v>299</v>
      </c>
      <c r="L7224" t="s">
        <v>207</v>
      </c>
      <c r="M7224">
        <v>60623</v>
      </c>
      <c r="N7224" t="s">
        <v>101</v>
      </c>
      <c r="O7224" t="s">
        <v>2571</v>
      </c>
      <c r="P7224" t="s">
        <v>67</v>
      </c>
      <c r="Q7224" t="s">
        <v>157</v>
      </c>
      <c r="R7224" t="s">
        <v>2572</v>
      </c>
      <c r="S7224">
        <v>40.68</v>
      </c>
      <c r="T7224" s="3"/>
    </row>
    <row r="7225" spans="1:20" x14ac:dyDescent="0.3">
      <c r="A7225">
        <v>7224</v>
      </c>
      <c r="B7225" t="s">
        <v>9361</v>
      </c>
      <c r="C7225">
        <f t="shared" si="112"/>
        <v>28</v>
      </c>
      <c r="D7225" s="1">
        <v>42930</v>
      </c>
      <c r="E7225" s="1">
        <v>42934</v>
      </c>
      <c r="F7225" t="s">
        <v>46</v>
      </c>
      <c r="G7225" t="s">
        <v>1559</v>
      </c>
      <c r="H7225" t="s">
        <v>1560</v>
      </c>
      <c r="I7225" t="s">
        <v>22</v>
      </c>
      <c r="J7225" t="s">
        <v>23</v>
      </c>
      <c r="K7225" t="s">
        <v>123</v>
      </c>
      <c r="L7225" t="s">
        <v>39</v>
      </c>
      <c r="M7225">
        <v>94122</v>
      </c>
      <c r="N7225" t="s">
        <v>40</v>
      </c>
      <c r="O7225" t="s">
        <v>208</v>
      </c>
      <c r="P7225" t="s">
        <v>67</v>
      </c>
      <c r="Q7225" t="s">
        <v>68</v>
      </c>
      <c r="R7225" t="s">
        <v>209</v>
      </c>
      <c r="S7225">
        <v>110.376</v>
      </c>
      <c r="T7225" s="3"/>
    </row>
    <row r="7226" spans="1:20" x14ac:dyDescent="0.3">
      <c r="A7226">
        <v>7225</v>
      </c>
      <c r="B7226" t="s">
        <v>9361</v>
      </c>
      <c r="C7226">
        <f t="shared" si="112"/>
        <v>28</v>
      </c>
      <c r="D7226" s="1">
        <v>42930</v>
      </c>
      <c r="E7226" s="1">
        <v>42934</v>
      </c>
      <c r="F7226" t="s">
        <v>46</v>
      </c>
      <c r="G7226" t="s">
        <v>1559</v>
      </c>
      <c r="H7226" t="s">
        <v>1560</v>
      </c>
      <c r="I7226" t="s">
        <v>22</v>
      </c>
      <c r="J7226" t="s">
        <v>23</v>
      </c>
      <c r="K7226" t="s">
        <v>123</v>
      </c>
      <c r="L7226" t="s">
        <v>39</v>
      </c>
      <c r="M7226">
        <v>94122</v>
      </c>
      <c r="N7226" t="s">
        <v>40</v>
      </c>
      <c r="O7226" t="s">
        <v>7461</v>
      </c>
      <c r="P7226" t="s">
        <v>42</v>
      </c>
      <c r="Q7226" t="s">
        <v>74</v>
      </c>
      <c r="R7226" t="s">
        <v>7462</v>
      </c>
      <c r="S7226">
        <v>151.62</v>
      </c>
      <c r="T7226" s="3"/>
    </row>
    <row r="7227" spans="1:20" x14ac:dyDescent="0.3">
      <c r="A7227">
        <v>7226</v>
      </c>
      <c r="B7227" t="s">
        <v>9361</v>
      </c>
      <c r="C7227">
        <f t="shared" si="112"/>
        <v>28</v>
      </c>
      <c r="D7227" s="1">
        <v>42930</v>
      </c>
      <c r="E7227" s="1">
        <v>42934</v>
      </c>
      <c r="F7227" t="s">
        <v>46</v>
      </c>
      <c r="G7227" t="s">
        <v>1559</v>
      </c>
      <c r="H7227" t="s">
        <v>1560</v>
      </c>
      <c r="I7227" t="s">
        <v>22</v>
      </c>
      <c r="J7227" t="s">
        <v>23</v>
      </c>
      <c r="K7227" t="s">
        <v>123</v>
      </c>
      <c r="L7227" t="s">
        <v>39</v>
      </c>
      <c r="M7227">
        <v>94122</v>
      </c>
      <c r="N7227" t="s">
        <v>40</v>
      </c>
      <c r="O7227" t="s">
        <v>1717</v>
      </c>
      <c r="P7227" t="s">
        <v>28</v>
      </c>
      <c r="Q7227" t="s">
        <v>61</v>
      </c>
      <c r="R7227" t="s">
        <v>1718</v>
      </c>
      <c r="S7227">
        <v>30.8</v>
      </c>
      <c r="T7227" s="3"/>
    </row>
    <row r="7228" spans="1:20" x14ac:dyDescent="0.3">
      <c r="A7228">
        <v>7227</v>
      </c>
      <c r="B7228" t="s">
        <v>9362</v>
      </c>
      <c r="C7228">
        <f t="shared" si="112"/>
        <v>8</v>
      </c>
      <c r="D7228" s="1">
        <v>43155</v>
      </c>
      <c r="E7228" s="1">
        <v>43159</v>
      </c>
      <c r="F7228" t="s">
        <v>46</v>
      </c>
      <c r="G7228" t="s">
        <v>216</v>
      </c>
      <c r="H7228" t="s">
        <v>217</v>
      </c>
      <c r="I7228" t="s">
        <v>37</v>
      </c>
      <c r="J7228" t="s">
        <v>23</v>
      </c>
      <c r="K7228" t="s">
        <v>142</v>
      </c>
      <c r="L7228" t="s">
        <v>143</v>
      </c>
      <c r="M7228">
        <v>19134</v>
      </c>
      <c r="N7228" t="s">
        <v>144</v>
      </c>
      <c r="O7228" t="s">
        <v>4077</v>
      </c>
      <c r="P7228" t="s">
        <v>42</v>
      </c>
      <c r="Q7228" t="s">
        <v>86</v>
      </c>
      <c r="R7228" t="s">
        <v>4078</v>
      </c>
      <c r="S7228">
        <v>123.92</v>
      </c>
      <c r="T7228" s="3"/>
    </row>
    <row r="7229" spans="1:20" x14ac:dyDescent="0.3">
      <c r="A7229">
        <v>7228</v>
      </c>
      <c r="B7229" t="s">
        <v>9362</v>
      </c>
      <c r="C7229">
        <f t="shared" si="112"/>
        <v>8</v>
      </c>
      <c r="D7229" s="1">
        <v>43155</v>
      </c>
      <c r="E7229" s="1">
        <v>43159</v>
      </c>
      <c r="F7229" t="s">
        <v>46</v>
      </c>
      <c r="G7229" t="s">
        <v>216</v>
      </c>
      <c r="H7229" t="s">
        <v>217</v>
      </c>
      <c r="I7229" t="s">
        <v>37</v>
      </c>
      <c r="J7229" t="s">
        <v>23</v>
      </c>
      <c r="K7229" t="s">
        <v>142</v>
      </c>
      <c r="L7229" t="s">
        <v>143</v>
      </c>
      <c r="M7229">
        <v>19134</v>
      </c>
      <c r="N7229" t="s">
        <v>144</v>
      </c>
      <c r="O7229" t="s">
        <v>2996</v>
      </c>
      <c r="P7229" t="s">
        <v>67</v>
      </c>
      <c r="Q7229" t="s">
        <v>157</v>
      </c>
      <c r="R7229" t="s">
        <v>2997</v>
      </c>
      <c r="S7229">
        <v>1319.8</v>
      </c>
      <c r="T7229" s="3"/>
    </row>
    <row r="7230" spans="1:20" x14ac:dyDescent="0.3">
      <c r="A7230">
        <v>7229</v>
      </c>
      <c r="B7230" t="s">
        <v>9363</v>
      </c>
      <c r="C7230">
        <f t="shared" si="112"/>
        <v>30</v>
      </c>
      <c r="D7230" s="1">
        <v>42205</v>
      </c>
      <c r="E7230" s="1">
        <v>42207</v>
      </c>
      <c r="F7230" t="s">
        <v>184</v>
      </c>
      <c r="G7230" t="s">
        <v>7422</v>
      </c>
      <c r="H7230" t="s">
        <v>7423</v>
      </c>
      <c r="I7230" t="s">
        <v>22</v>
      </c>
      <c r="J7230" t="s">
        <v>23</v>
      </c>
      <c r="K7230" t="s">
        <v>123</v>
      </c>
      <c r="L7230" t="s">
        <v>39</v>
      </c>
      <c r="M7230">
        <v>94122</v>
      </c>
      <c r="N7230" t="s">
        <v>40</v>
      </c>
      <c r="O7230" t="s">
        <v>1713</v>
      </c>
      <c r="P7230" t="s">
        <v>42</v>
      </c>
      <c r="Q7230" t="s">
        <v>71</v>
      </c>
      <c r="R7230" t="s">
        <v>1714</v>
      </c>
      <c r="S7230">
        <v>89.712000000000003</v>
      </c>
      <c r="T7230" s="3"/>
    </row>
    <row r="7231" spans="1:20" x14ac:dyDescent="0.3">
      <c r="A7231">
        <v>7230</v>
      </c>
      <c r="B7231" t="s">
        <v>9363</v>
      </c>
      <c r="C7231">
        <f t="shared" si="112"/>
        <v>30</v>
      </c>
      <c r="D7231" s="1">
        <v>42205</v>
      </c>
      <c r="E7231" s="1">
        <v>42207</v>
      </c>
      <c r="F7231" t="s">
        <v>184</v>
      </c>
      <c r="G7231" t="s">
        <v>7422</v>
      </c>
      <c r="H7231" t="s">
        <v>7423</v>
      </c>
      <c r="I7231" t="s">
        <v>22</v>
      </c>
      <c r="J7231" t="s">
        <v>23</v>
      </c>
      <c r="K7231" t="s">
        <v>123</v>
      </c>
      <c r="L7231" t="s">
        <v>39</v>
      </c>
      <c r="M7231">
        <v>94122</v>
      </c>
      <c r="N7231" t="s">
        <v>40</v>
      </c>
      <c r="O7231" t="s">
        <v>947</v>
      </c>
      <c r="P7231" t="s">
        <v>42</v>
      </c>
      <c r="Q7231" t="s">
        <v>86</v>
      </c>
      <c r="R7231" t="s">
        <v>948</v>
      </c>
      <c r="S7231">
        <v>22.83</v>
      </c>
      <c r="T7231" s="3"/>
    </row>
    <row r="7232" spans="1:20" x14ac:dyDescent="0.3">
      <c r="A7232">
        <v>7231</v>
      </c>
      <c r="B7232" t="s">
        <v>9364</v>
      </c>
      <c r="C7232">
        <f t="shared" si="112"/>
        <v>11</v>
      </c>
      <c r="D7232" s="1">
        <v>43172</v>
      </c>
      <c r="E7232" s="1">
        <v>43174</v>
      </c>
      <c r="F7232" t="s">
        <v>184</v>
      </c>
      <c r="G7232" t="s">
        <v>5527</v>
      </c>
      <c r="H7232" t="s">
        <v>5528</v>
      </c>
      <c r="I7232" t="s">
        <v>22</v>
      </c>
      <c r="J7232" t="s">
        <v>23</v>
      </c>
      <c r="K7232" t="s">
        <v>744</v>
      </c>
      <c r="L7232" t="s">
        <v>745</v>
      </c>
      <c r="M7232">
        <v>6824</v>
      </c>
      <c r="N7232" t="s">
        <v>144</v>
      </c>
      <c r="O7232" t="s">
        <v>4332</v>
      </c>
      <c r="P7232" t="s">
        <v>42</v>
      </c>
      <c r="Q7232" t="s">
        <v>71</v>
      </c>
      <c r="R7232" t="s">
        <v>4333</v>
      </c>
      <c r="S7232">
        <v>30.88</v>
      </c>
      <c r="T7232" s="3"/>
    </row>
    <row r="7233" spans="1:20" x14ac:dyDescent="0.3">
      <c r="A7233">
        <v>7232</v>
      </c>
      <c r="B7233" t="s">
        <v>9364</v>
      </c>
      <c r="C7233">
        <f t="shared" si="112"/>
        <v>11</v>
      </c>
      <c r="D7233" s="1">
        <v>43172</v>
      </c>
      <c r="E7233" s="1">
        <v>43174</v>
      </c>
      <c r="F7233" t="s">
        <v>184</v>
      </c>
      <c r="G7233" t="s">
        <v>5527</v>
      </c>
      <c r="H7233" t="s">
        <v>5528</v>
      </c>
      <c r="I7233" t="s">
        <v>22</v>
      </c>
      <c r="J7233" t="s">
        <v>23</v>
      </c>
      <c r="K7233" t="s">
        <v>744</v>
      </c>
      <c r="L7233" t="s">
        <v>745</v>
      </c>
      <c r="M7233">
        <v>6824</v>
      </c>
      <c r="N7233" t="s">
        <v>144</v>
      </c>
      <c r="O7233" t="s">
        <v>8781</v>
      </c>
      <c r="P7233" t="s">
        <v>42</v>
      </c>
      <c r="Q7233" t="s">
        <v>74</v>
      </c>
      <c r="R7233" t="s">
        <v>8782</v>
      </c>
      <c r="S7233">
        <v>465.16</v>
      </c>
      <c r="T7233" s="3"/>
    </row>
    <row r="7234" spans="1:20" x14ac:dyDescent="0.3">
      <c r="A7234">
        <v>7233</v>
      </c>
      <c r="B7234" t="s">
        <v>9364</v>
      </c>
      <c r="C7234">
        <f t="shared" si="112"/>
        <v>11</v>
      </c>
      <c r="D7234" s="1">
        <v>43172</v>
      </c>
      <c r="E7234" s="1">
        <v>43174</v>
      </c>
      <c r="F7234" t="s">
        <v>184</v>
      </c>
      <c r="G7234" t="s">
        <v>5527</v>
      </c>
      <c r="H7234" t="s">
        <v>5528</v>
      </c>
      <c r="I7234" t="s">
        <v>22</v>
      </c>
      <c r="J7234" t="s">
        <v>23</v>
      </c>
      <c r="K7234" t="s">
        <v>744</v>
      </c>
      <c r="L7234" t="s">
        <v>745</v>
      </c>
      <c r="M7234">
        <v>6824</v>
      </c>
      <c r="N7234" t="s">
        <v>144</v>
      </c>
      <c r="O7234" t="s">
        <v>3870</v>
      </c>
      <c r="P7234" t="s">
        <v>42</v>
      </c>
      <c r="Q7234" t="s">
        <v>86</v>
      </c>
      <c r="R7234" t="s">
        <v>3871</v>
      </c>
      <c r="S7234">
        <v>27.12</v>
      </c>
      <c r="T7234" s="3"/>
    </row>
    <row r="7235" spans="1:20" x14ac:dyDescent="0.3">
      <c r="A7235">
        <v>7234</v>
      </c>
      <c r="B7235" t="s">
        <v>9365</v>
      </c>
      <c r="C7235">
        <f t="shared" ref="C7235:C7298" si="113">WEEKNUM(D7235,1)</f>
        <v>10</v>
      </c>
      <c r="D7235" s="1">
        <v>42802</v>
      </c>
      <c r="E7235" s="1">
        <v>42806</v>
      </c>
      <c r="F7235" t="s">
        <v>46</v>
      </c>
      <c r="G7235" t="s">
        <v>6177</v>
      </c>
      <c r="H7235" t="s">
        <v>6178</v>
      </c>
      <c r="I7235" t="s">
        <v>22</v>
      </c>
      <c r="J7235" t="s">
        <v>23</v>
      </c>
      <c r="K7235" t="s">
        <v>262</v>
      </c>
      <c r="L7235" t="s">
        <v>263</v>
      </c>
      <c r="M7235">
        <v>10011</v>
      </c>
      <c r="N7235" t="s">
        <v>144</v>
      </c>
      <c r="O7235" t="s">
        <v>1493</v>
      </c>
      <c r="P7235" t="s">
        <v>28</v>
      </c>
      <c r="Q7235" t="s">
        <v>61</v>
      </c>
      <c r="R7235" t="s">
        <v>1494</v>
      </c>
      <c r="S7235">
        <v>113.6</v>
      </c>
      <c r="T7235" s="3"/>
    </row>
    <row r="7236" spans="1:20" x14ac:dyDescent="0.3">
      <c r="A7236">
        <v>7235</v>
      </c>
      <c r="B7236" t="s">
        <v>9365</v>
      </c>
      <c r="C7236">
        <f t="shared" si="113"/>
        <v>10</v>
      </c>
      <c r="D7236" s="1">
        <v>42802</v>
      </c>
      <c r="E7236" s="1">
        <v>42806</v>
      </c>
      <c r="F7236" t="s">
        <v>46</v>
      </c>
      <c r="G7236" t="s">
        <v>6177</v>
      </c>
      <c r="H7236" t="s">
        <v>6178</v>
      </c>
      <c r="I7236" t="s">
        <v>22</v>
      </c>
      <c r="J7236" t="s">
        <v>23</v>
      </c>
      <c r="K7236" t="s">
        <v>262</v>
      </c>
      <c r="L7236" t="s">
        <v>263</v>
      </c>
      <c r="M7236">
        <v>10011</v>
      </c>
      <c r="N7236" t="s">
        <v>144</v>
      </c>
      <c r="O7236" t="s">
        <v>2128</v>
      </c>
      <c r="P7236" t="s">
        <v>42</v>
      </c>
      <c r="Q7236" t="s">
        <v>86</v>
      </c>
      <c r="R7236" t="s">
        <v>2129</v>
      </c>
      <c r="S7236">
        <v>12.96</v>
      </c>
      <c r="T7236" s="3"/>
    </row>
    <row r="7237" spans="1:20" x14ac:dyDescent="0.3">
      <c r="A7237">
        <v>7236</v>
      </c>
      <c r="B7237" t="s">
        <v>9365</v>
      </c>
      <c r="C7237">
        <f t="shared" si="113"/>
        <v>10</v>
      </c>
      <c r="D7237" s="1">
        <v>42802</v>
      </c>
      <c r="E7237" s="1">
        <v>42806</v>
      </c>
      <c r="F7237" t="s">
        <v>46</v>
      </c>
      <c r="G7237" t="s">
        <v>6177</v>
      </c>
      <c r="H7237" t="s">
        <v>6178</v>
      </c>
      <c r="I7237" t="s">
        <v>22</v>
      </c>
      <c r="J7237" t="s">
        <v>23</v>
      </c>
      <c r="K7237" t="s">
        <v>262</v>
      </c>
      <c r="L7237" t="s">
        <v>263</v>
      </c>
      <c r="M7237">
        <v>10011</v>
      </c>
      <c r="N7237" t="s">
        <v>144</v>
      </c>
      <c r="O7237" t="s">
        <v>5378</v>
      </c>
      <c r="P7237" t="s">
        <v>42</v>
      </c>
      <c r="Q7237" t="s">
        <v>71</v>
      </c>
      <c r="R7237" t="s">
        <v>5379</v>
      </c>
      <c r="S7237">
        <v>69.456000000000003</v>
      </c>
      <c r="T7237" s="3"/>
    </row>
    <row r="7238" spans="1:20" x14ac:dyDescent="0.3">
      <c r="A7238">
        <v>7237</v>
      </c>
      <c r="B7238" t="s">
        <v>9366</v>
      </c>
      <c r="C7238">
        <f t="shared" si="113"/>
        <v>50</v>
      </c>
      <c r="D7238" s="1">
        <v>42345</v>
      </c>
      <c r="E7238" s="1">
        <v>42348</v>
      </c>
      <c r="F7238" t="s">
        <v>184</v>
      </c>
      <c r="G7238" t="s">
        <v>1919</v>
      </c>
      <c r="H7238" t="s">
        <v>1920</v>
      </c>
      <c r="I7238" t="s">
        <v>22</v>
      </c>
      <c r="J7238" t="s">
        <v>23</v>
      </c>
      <c r="K7238" t="s">
        <v>38</v>
      </c>
      <c r="L7238" t="s">
        <v>39</v>
      </c>
      <c r="M7238">
        <v>90049</v>
      </c>
      <c r="N7238" t="s">
        <v>40</v>
      </c>
      <c r="O7238" t="s">
        <v>2537</v>
      </c>
      <c r="P7238" t="s">
        <v>42</v>
      </c>
      <c r="Q7238" t="s">
        <v>64</v>
      </c>
      <c r="R7238" t="s">
        <v>2538</v>
      </c>
      <c r="S7238">
        <v>8.64</v>
      </c>
      <c r="T7238" s="3"/>
    </row>
    <row r="7239" spans="1:20" x14ac:dyDescent="0.3">
      <c r="A7239">
        <v>7238</v>
      </c>
      <c r="B7239" t="s">
        <v>9367</v>
      </c>
      <c r="C7239">
        <f t="shared" si="113"/>
        <v>28</v>
      </c>
      <c r="D7239" s="1">
        <v>42926</v>
      </c>
      <c r="E7239" s="1">
        <v>42926</v>
      </c>
      <c r="F7239" t="s">
        <v>1289</v>
      </c>
      <c r="G7239" t="s">
        <v>893</v>
      </c>
      <c r="H7239" t="s">
        <v>894</v>
      </c>
      <c r="I7239" t="s">
        <v>37</v>
      </c>
      <c r="J7239" t="s">
        <v>23</v>
      </c>
      <c r="K7239" t="s">
        <v>142</v>
      </c>
      <c r="L7239" t="s">
        <v>143</v>
      </c>
      <c r="M7239">
        <v>19143</v>
      </c>
      <c r="N7239" t="s">
        <v>144</v>
      </c>
      <c r="O7239" t="s">
        <v>9368</v>
      </c>
      <c r="P7239" t="s">
        <v>67</v>
      </c>
      <c r="Q7239" t="s">
        <v>680</v>
      </c>
      <c r="R7239" t="s">
        <v>9369</v>
      </c>
      <c r="S7239">
        <v>341.99099999999999</v>
      </c>
      <c r="T7239" s="3"/>
    </row>
    <row r="7240" spans="1:20" x14ac:dyDescent="0.3">
      <c r="A7240">
        <v>7239</v>
      </c>
      <c r="B7240" t="s">
        <v>9370</v>
      </c>
      <c r="C7240">
        <f t="shared" si="113"/>
        <v>52</v>
      </c>
      <c r="D7240" s="1">
        <v>43093</v>
      </c>
      <c r="E7240" s="1">
        <v>43099</v>
      </c>
      <c r="F7240" t="s">
        <v>46</v>
      </c>
      <c r="G7240" t="s">
        <v>2123</v>
      </c>
      <c r="H7240" t="s">
        <v>2124</v>
      </c>
      <c r="I7240" t="s">
        <v>22</v>
      </c>
      <c r="J7240" t="s">
        <v>23</v>
      </c>
      <c r="K7240" t="s">
        <v>627</v>
      </c>
      <c r="L7240" t="s">
        <v>39</v>
      </c>
      <c r="M7240">
        <v>95123</v>
      </c>
      <c r="N7240" t="s">
        <v>40</v>
      </c>
      <c r="O7240" t="s">
        <v>6087</v>
      </c>
      <c r="P7240" t="s">
        <v>28</v>
      </c>
      <c r="Q7240" t="s">
        <v>61</v>
      </c>
      <c r="R7240" t="s">
        <v>6088</v>
      </c>
      <c r="S7240">
        <v>43.96</v>
      </c>
      <c r="T7240" s="3"/>
    </row>
    <row r="7241" spans="1:20" x14ac:dyDescent="0.3">
      <c r="A7241">
        <v>7240</v>
      </c>
      <c r="B7241" t="s">
        <v>9370</v>
      </c>
      <c r="C7241">
        <f t="shared" si="113"/>
        <v>52</v>
      </c>
      <c r="D7241" s="1">
        <v>43093</v>
      </c>
      <c r="E7241" s="1">
        <v>43099</v>
      </c>
      <c r="F7241" t="s">
        <v>46</v>
      </c>
      <c r="G7241" t="s">
        <v>2123</v>
      </c>
      <c r="H7241" t="s">
        <v>2124</v>
      </c>
      <c r="I7241" t="s">
        <v>22</v>
      </c>
      <c r="J7241" t="s">
        <v>23</v>
      </c>
      <c r="K7241" t="s">
        <v>627</v>
      </c>
      <c r="L7241" t="s">
        <v>39</v>
      </c>
      <c r="M7241">
        <v>95123</v>
      </c>
      <c r="N7241" t="s">
        <v>40</v>
      </c>
      <c r="O7241" t="s">
        <v>666</v>
      </c>
      <c r="P7241" t="s">
        <v>42</v>
      </c>
      <c r="Q7241" t="s">
        <v>169</v>
      </c>
      <c r="R7241" t="s">
        <v>667</v>
      </c>
      <c r="S7241">
        <v>39.76</v>
      </c>
      <c r="T7241" s="3"/>
    </row>
    <row r="7242" spans="1:20" x14ac:dyDescent="0.3">
      <c r="A7242">
        <v>7241</v>
      </c>
      <c r="B7242" t="s">
        <v>9371</v>
      </c>
      <c r="C7242">
        <f t="shared" si="113"/>
        <v>17</v>
      </c>
      <c r="D7242" s="1">
        <v>43213</v>
      </c>
      <c r="E7242" s="1">
        <v>43215</v>
      </c>
      <c r="F7242" t="s">
        <v>19</v>
      </c>
      <c r="G7242" t="s">
        <v>2335</v>
      </c>
      <c r="H7242" t="s">
        <v>2336</v>
      </c>
      <c r="I7242" t="s">
        <v>22</v>
      </c>
      <c r="J7242" t="s">
        <v>23</v>
      </c>
      <c r="K7242" t="s">
        <v>599</v>
      </c>
      <c r="L7242" t="s">
        <v>39</v>
      </c>
      <c r="M7242">
        <v>91104</v>
      </c>
      <c r="N7242" t="s">
        <v>40</v>
      </c>
      <c r="O7242" t="s">
        <v>6162</v>
      </c>
      <c r="P7242" t="s">
        <v>28</v>
      </c>
      <c r="Q7242" t="s">
        <v>61</v>
      </c>
      <c r="R7242" t="s">
        <v>6163</v>
      </c>
      <c r="S7242">
        <v>66.36</v>
      </c>
      <c r="T7242" s="3"/>
    </row>
    <row r="7243" spans="1:20" x14ac:dyDescent="0.3">
      <c r="A7243">
        <v>7242</v>
      </c>
      <c r="B7243" t="s">
        <v>9371</v>
      </c>
      <c r="C7243">
        <f t="shared" si="113"/>
        <v>17</v>
      </c>
      <c r="D7243" s="1">
        <v>43213</v>
      </c>
      <c r="E7243" s="1">
        <v>43215</v>
      </c>
      <c r="F7243" t="s">
        <v>19</v>
      </c>
      <c r="G7243" t="s">
        <v>2335</v>
      </c>
      <c r="H7243" t="s">
        <v>2336</v>
      </c>
      <c r="I7243" t="s">
        <v>22</v>
      </c>
      <c r="J7243" t="s">
        <v>23</v>
      </c>
      <c r="K7243" t="s">
        <v>599</v>
      </c>
      <c r="L7243" t="s">
        <v>39</v>
      </c>
      <c r="M7243">
        <v>91104</v>
      </c>
      <c r="N7243" t="s">
        <v>40</v>
      </c>
      <c r="O7243" t="s">
        <v>2388</v>
      </c>
      <c r="P7243" t="s">
        <v>42</v>
      </c>
      <c r="Q7243" t="s">
        <v>71</v>
      </c>
      <c r="R7243" t="s">
        <v>2389</v>
      </c>
      <c r="S7243">
        <v>92.88</v>
      </c>
      <c r="T7243" s="3"/>
    </row>
    <row r="7244" spans="1:20" x14ac:dyDescent="0.3">
      <c r="A7244">
        <v>7243</v>
      </c>
      <c r="B7244" t="s">
        <v>9371</v>
      </c>
      <c r="C7244">
        <f t="shared" si="113"/>
        <v>17</v>
      </c>
      <c r="D7244" s="1">
        <v>43213</v>
      </c>
      <c r="E7244" s="1">
        <v>43215</v>
      </c>
      <c r="F7244" t="s">
        <v>19</v>
      </c>
      <c r="G7244" t="s">
        <v>2335</v>
      </c>
      <c r="H7244" t="s">
        <v>2336</v>
      </c>
      <c r="I7244" t="s">
        <v>22</v>
      </c>
      <c r="J7244" t="s">
        <v>23</v>
      </c>
      <c r="K7244" t="s">
        <v>599</v>
      </c>
      <c r="L7244" t="s">
        <v>39</v>
      </c>
      <c r="M7244">
        <v>91104</v>
      </c>
      <c r="N7244" t="s">
        <v>40</v>
      </c>
      <c r="O7244" t="s">
        <v>1715</v>
      </c>
      <c r="P7244" t="s">
        <v>28</v>
      </c>
      <c r="Q7244" t="s">
        <v>61</v>
      </c>
      <c r="R7244" t="s">
        <v>8147</v>
      </c>
      <c r="S7244">
        <v>24.14</v>
      </c>
      <c r="T7244" s="3"/>
    </row>
    <row r="7245" spans="1:20" x14ac:dyDescent="0.3">
      <c r="A7245">
        <v>7244</v>
      </c>
      <c r="B7245" t="s">
        <v>9372</v>
      </c>
      <c r="C7245">
        <f t="shared" si="113"/>
        <v>33</v>
      </c>
      <c r="D7245" s="1">
        <v>43329</v>
      </c>
      <c r="E7245" s="1">
        <v>43334</v>
      </c>
      <c r="F7245" t="s">
        <v>19</v>
      </c>
      <c r="G7245" t="s">
        <v>5263</v>
      </c>
      <c r="H7245" t="s">
        <v>5264</v>
      </c>
      <c r="I7245" t="s">
        <v>22</v>
      </c>
      <c r="J7245" t="s">
        <v>23</v>
      </c>
      <c r="K7245" t="s">
        <v>142</v>
      </c>
      <c r="L7245" t="s">
        <v>143</v>
      </c>
      <c r="M7245">
        <v>19134</v>
      </c>
      <c r="N7245" t="s">
        <v>144</v>
      </c>
      <c r="O7245" t="s">
        <v>1873</v>
      </c>
      <c r="P7245" t="s">
        <v>28</v>
      </c>
      <c r="Q7245" t="s">
        <v>32</v>
      </c>
      <c r="R7245" t="s">
        <v>1874</v>
      </c>
      <c r="S7245">
        <v>4416.174</v>
      </c>
      <c r="T7245" s="3"/>
    </row>
    <row r="7246" spans="1:20" x14ac:dyDescent="0.3">
      <c r="A7246">
        <v>7245</v>
      </c>
      <c r="B7246" t="s">
        <v>9373</v>
      </c>
      <c r="C7246">
        <f t="shared" si="113"/>
        <v>21</v>
      </c>
      <c r="D7246" s="1">
        <v>43242</v>
      </c>
      <c r="E7246" s="1">
        <v>43245</v>
      </c>
      <c r="F7246" t="s">
        <v>184</v>
      </c>
      <c r="G7246" t="s">
        <v>1816</v>
      </c>
      <c r="H7246" t="s">
        <v>1817</v>
      </c>
      <c r="I7246" t="s">
        <v>22</v>
      </c>
      <c r="J7246" t="s">
        <v>23</v>
      </c>
      <c r="K7246" t="s">
        <v>38</v>
      </c>
      <c r="L7246" t="s">
        <v>39</v>
      </c>
      <c r="M7246">
        <v>90049</v>
      </c>
      <c r="N7246" t="s">
        <v>40</v>
      </c>
      <c r="O7246" t="s">
        <v>7478</v>
      </c>
      <c r="P7246" t="s">
        <v>42</v>
      </c>
      <c r="Q7246" t="s">
        <v>64</v>
      </c>
      <c r="R7246" t="s">
        <v>7479</v>
      </c>
      <c r="S7246">
        <v>49.56</v>
      </c>
      <c r="T7246" s="3"/>
    </row>
    <row r="7247" spans="1:20" x14ac:dyDescent="0.3">
      <c r="A7247">
        <v>7246</v>
      </c>
      <c r="B7247" t="s">
        <v>9374</v>
      </c>
      <c r="C7247">
        <f t="shared" si="113"/>
        <v>6</v>
      </c>
      <c r="D7247" s="1">
        <v>43140</v>
      </c>
      <c r="E7247" s="1">
        <v>43144</v>
      </c>
      <c r="F7247" t="s">
        <v>46</v>
      </c>
      <c r="G7247" t="s">
        <v>5763</v>
      </c>
      <c r="H7247" t="s">
        <v>5764</v>
      </c>
      <c r="I7247" t="s">
        <v>22</v>
      </c>
      <c r="J7247" t="s">
        <v>23</v>
      </c>
      <c r="K7247" t="s">
        <v>38</v>
      </c>
      <c r="L7247" t="s">
        <v>39</v>
      </c>
      <c r="M7247">
        <v>90032</v>
      </c>
      <c r="N7247" t="s">
        <v>40</v>
      </c>
      <c r="O7247" t="s">
        <v>4154</v>
      </c>
      <c r="P7247" t="s">
        <v>42</v>
      </c>
      <c r="Q7247" t="s">
        <v>55</v>
      </c>
      <c r="R7247" t="s">
        <v>4155</v>
      </c>
      <c r="S7247">
        <v>354.9</v>
      </c>
      <c r="T7247" s="3"/>
    </row>
    <row r="7248" spans="1:20" x14ac:dyDescent="0.3">
      <c r="A7248">
        <v>7247</v>
      </c>
      <c r="B7248" t="s">
        <v>9375</v>
      </c>
      <c r="C7248">
        <f t="shared" si="113"/>
        <v>10</v>
      </c>
      <c r="D7248" s="1">
        <v>42066</v>
      </c>
      <c r="E7248" s="1">
        <v>42071</v>
      </c>
      <c r="F7248" t="s">
        <v>46</v>
      </c>
      <c r="G7248" t="s">
        <v>2728</v>
      </c>
      <c r="H7248" t="s">
        <v>2729</v>
      </c>
      <c r="I7248" t="s">
        <v>37</v>
      </c>
      <c r="J7248" t="s">
        <v>23</v>
      </c>
      <c r="K7248" t="s">
        <v>493</v>
      </c>
      <c r="L7248" t="s">
        <v>494</v>
      </c>
      <c r="M7248">
        <v>43229</v>
      </c>
      <c r="N7248" t="s">
        <v>144</v>
      </c>
      <c r="O7248" t="s">
        <v>8129</v>
      </c>
      <c r="P7248" t="s">
        <v>42</v>
      </c>
      <c r="Q7248" t="s">
        <v>43</v>
      </c>
      <c r="R7248" t="s">
        <v>8130</v>
      </c>
      <c r="S7248">
        <v>15.12</v>
      </c>
      <c r="T7248" s="3"/>
    </row>
    <row r="7249" spans="1:20" x14ac:dyDescent="0.3">
      <c r="A7249">
        <v>7248</v>
      </c>
      <c r="B7249" t="s">
        <v>9375</v>
      </c>
      <c r="C7249">
        <f t="shared" si="113"/>
        <v>10</v>
      </c>
      <c r="D7249" s="1">
        <v>42066</v>
      </c>
      <c r="E7249" s="1">
        <v>42071</v>
      </c>
      <c r="F7249" t="s">
        <v>46</v>
      </c>
      <c r="G7249" t="s">
        <v>2728</v>
      </c>
      <c r="H7249" t="s">
        <v>2729</v>
      </c>
      <c r="I7249" t="s">
        <v>37</v>
      </c>
      <c r="J7249" t="s">
        <v>23</v>
      </c>
      <c r="K7249" t="s">
        <v>493</v>
      </c>
      <c r="L7249" t="s">
        <v>494</v>
      </c>
      <c r="M7249">
        <v>43229</v>
      </c>
      <c r="N7249" t="s">
        <v>144</v>
      </c>
      <c r="O7249" t="s">
        <v>1444</v>
      </c>
      <c r="P7249" t="s">
        <v>28</v>
      </c>
      <c r="Q7249" t="s">
        <v>29</v>
      </c>
      <c r="R7249" t="s">
        <v>1445</v>
      </c>
      <c r="S7249">
        <v>302.45</v>
      </c>
      <c r="T7249" s="3"/>
    </row>
    <row r="7250" spans="1:20" x14ac:dyDescent="0.3">
      <c r="A7250">
        <v>7249</v>
      </c>
      <c r="B7250" t="s">
        <v>9375</v>
      </c>
      <c r="C7250">
        <f t="shared" si="113"/>
        <v>10</v>
      </c>
      <c r="D7250" s="1">
        <v>42066</v>
      </c>
      <c r="E7250" s="1">
        <v>42071</v>
      </c>
      <c r="F7250" t="s">
        <v>46</v>
      </c>
      <c r="G7250" t="s">
        <v>2728</v>
      </c>
      <c r="H7250" t="s">
        <v>2729</v>
      </c>
      <c r="I7250" t="s">
        <v>37</v>
      </c>
      <c r="J7250" t="s">
        <v>23</v>
      </c>
      <c r="K7250" t="s">
        <v>493</v>
      </c>
      <c r="L7250" t="s">
        <v>494</v>
      </c>
      <c r="M7250">
        <v>43229</v>
      </c>
      <c r="N7250" t="s">
        <v>144</v>
      </c>
      <c r="O7250" t="s">
        <v>2733</v>
      </c>
      <c r="P7250" t="s">
        <v>42</v>
      </c>
      <c r="Q7250" t="s">
        <v>55</v>
      </c>
      <c r="R7250" t="s">
        <v>2734</v>
      </c>
      <c r="S7250">
        <v>44.671999999999997</v>
      </c>
      <c r="T7250" s="3"/>
    </row>
    <row r="7251" spans="1:20" x14ac:dyDescent="0.3">
      <c r="A7251">
        <v>7250</v>
      </c>
      <c r="B7251" t="s">
        <v>9376</v>
      </c>
      <c r="C7251">
        <f t="shared" si="113"/>
        <v>23</v>
      </c>
      <c r="D7251" s="1">
        <v>42525</v>
      </c>
      <c r="E7251" s="1">
        <v>42530</v>
      </c>
      <c r="F7251" t="s">
        <v>19</v>
      </c>
      <c r="G7251" t="s">
        <v>6123</v>
      </c>
      <c r="H7251" t="s">
        <v>6124</v>
      </c>
      <c r="I7251" t="s">
        <v>22</v>
      </c>
      <c r="J7251" t="s">
        <v>23</v>
      </c>
      <c r="K7251" t="s">
        <v>38</v>
      </c>
      <c r="L7251" t="s">
        <v>39</v>
      </c>
      <c r="M7251">
        <v>90008</v>
      </c>
      <c r="N7251" t="s">
        <v>40</v>
      </c>
      <c r="O7251" t="s">
        <v>6924</v>
      </c>
      <c r="P7251" t="s">
        <v>67</v>
      </c>
      <c r="Q7251" t="s">
        <v>157</v>
      </c>
      <c r="R7251" t="s">
        <v>6925</v>
      </c>
      <c r="S7251">
        <v>119.98</v>
      </c>
      <c r="T7251" s="3"/>
    </row>
    <row r="7252" spans="1:20" x14ac:dyDescent="0.3">
      <c r="A7252">
        <v>7251</v>
      </c>
      <c r="B7252" t="s">
        <v>9376</v>
      </c>
      <c r="C7252">
        <f t="shared" si="113"/>
        <v>23</v>
      </c>
      <c r="D7252" s="1">
        <v>42525</v>
      </c>
      <c r="E7252" s="1">
        <v>42530</v>
      </c>
      <c r="F7252" t="s">
        <v>19</v>
      </c>
      <c r="G7252" t="s">
        <v>6123</v>
      </c>
      <c r="H7252" t="s">
        <v>6124</v>
      </c>
      <c r="I7252" t="s">
        <v>22</v>
      </c>
      <c r="J7252" t="s">
        <v>23</v>
      </c>
      <c r="K7252" t="s">
        <v>38</v>
      </c>
      <c r="L7252" t="s">
        <v>39</v>
      </c>
      <c r="M7252">
        <v>90008</v>
      </c>
      <c r="N7252" t="s">
        <v>40</v>
      </c>
      <c r="O7252" t="s">
        <v>8229</v>
      </c>
      <c r="P7252" t="s">
        <v>67</v>
      </c>
      <c r="Q7252" t="s">
        <v>157</v>
      </c>
      <c r="R7252" t="s">
        <v>8230</v>
      </c>
      <c r="S7252">
        <v>989.97</v>
      </c>
      <c r="T7252" s="3"/>
    </row>
    <row r="7253" spans="1:20" x14ac:dyDescent="0.3">
      <c r="A7253">
        <v>7252</v>
      </c>
      <c r="B7253" t="s">
        <v>9377</v>
      </c>
      <c r="C7253">
        <f t="shared" si="113"/>
        <v>35</v>
      </c>
      <c r="D7253" s="1">
        <v>42974</v>
      </c>
      <c r="E7253" s="1">
        <v>42980</v>
      </c>
      <c r="F7253" t="s">
        <v>46</v>
      </c>
      <c r="G7253" t="s">
        <v>5327</v>
      </c>
      <c r="H7253" t="s">
        <v>5328</v>
      </c>
      <c r="I7253" t="s">
        <v>37</v>
      </c>
      <c r="J7253" t="s">
        <v>23</v>
      </c>
      <c r="K7253" t="s">
        <v>7242</v>
      </c>
      <c r="L7253" t="s">
        <v>50</v>
      </c>
      <c r="M7253">
        <v>33021</v>
      </c>
      <c r="N7253" t="s">
        <v>26</v>
      </c>
      <c r="O7253" t="s">
        <v>9378</v>
      </c>
      <c r="P7253" t="s">
        <v>42</v>
      </c>
      <c r="Q7253" t="s">
        <v>43</v>
      </c>
      <c r="R7253" t="s">
        <v>9379</v>
      </c>
      <c r="S7253">
        <v>9.2159999999999993</v>
      </c>
      <c r="T7253" s="3"/>
    </row>
    <row r="7254" spans="1:20" x14ac:dyDescent="0.3">
      <c r="A7254">
        <v>7253</v>
      </c>
      <c r="B7254" t="s">
        <v>9380</v>
      </c>
      <c r="C7254">
        <f t="shared" si="113"/>
        <v>37</v>
      </c>
      <c r="D7254" s="1">
        <v>42990</v>
      </c>
      <c r="E7254" s="1">
        <v>42996</v>
      </c>
      <c r="F7254" t="s">
        <v>46</v>
      </c>
      <c r="G7254" t="s">
        <v>2329</v>
      </c>
      <c r="H7254" t="s">
        <v>2330</v>
      </c>
      <c r="I7254" t="s">
        <v>37</v>
      </c>
      <c r="J7254" t="s">
        <v>23</v>
      </c>
      <c r="K7254" t="s">
        <v>563</v>
      </c>
      <c r="L7254" t="s">
        <v>234</v>
      </c>
      <c r="M7254">
        <v>48066</v>
      </c>
      <c r="N7254" t="s">
        <v>101</v>
      </c>
      <c r="O7254" t="s">
        <v>5185</v>
      </c>
      <c r="P7254" t="s">
        <v>42</v>
      </c>
      <c r="Q7254" t="s">
        <v>86</v>
      </c>
      <c r="R7254" t="s">
        <v>5186</v>
      </c>
      <c r="S7254">
        <v>68.52</v>
      </c>
      <c r="T7254" s="3"/>
    </row>
    <row r="7255" spans="1:20" x14ac:dyDescent="0.3">
      <c r="A7255">
        <v>7254</v>
      </c>
      <c r="B7255" t="s">
        <v>9381</v>
      </c>
      <c r="C7255">
        <f t="shared" si="113"/>
        <v>22</v>
      </c>
      <c r="D7255" s="1">
        <v>42885</v>
      </c>
      <c r="E7255" s="1">
        <v>42890</v>
      </c>
      <c r="F7255" t="s">
        <v>46</v>
      </c>
      <c r="G7255" t="s">
        <v>6144</v>
      </c>
      <c r="H7255" t="s">
        <v>6145</v>
      </c>
      <c r="I7255" t="s">
        <v>98</v>
      </c>
      <c r="J7255" t="s">
        <v>23</v>
      </c>
      <c r="K7255" t="s">
        <v>7157</v>
      </c>
      <c r="L7255" t="s">
        <v>110</v>
      </c>
      <c r="M7255">
        <v>54880</v>
      </c>
      <c r="N7255" t="s">
        <v>101</v>
      </c>
      <c r="O7255" t="s">
        <v>711</v>
      </c>
      <c r="P7255" t="s">
        <v>42</v>
      </c>
      <c r="Q7255" t="s">
        <v>74</v>
      </c>
      <c r="R7255" t="s">
        <v>712</v>
      </c>
      <c r="S7255">
        <v>364.74</v>
      </c>
      <c r="T7255" s="3"/>
    </row>
    <row r="7256" spans="1:20" x14ac:dyDescent="0.3">
      <c r="A7256">
        <v>7255</v>
      </c>
      <c r="B7256" t="s">
        <v>9381</v>
      </c>
      <c r="C7256">
        <f t="shared" si="113"/>
        <v>22</v>
      </c>
      <c r="D7256" s="1">
        <v>42885</v>
      </c>
      <c r="E7256" s="1">
        <v>42890</v>
      </c>
      <c r="F7256" t="s">
        <v>46</v>
      </c>
      <c r="G7256" t="s">
        <v>6144</v>
      </c>
      <c r="H7256" t="s">
        <v>6145</v>
      </c>
      <c r="I7256" t="s">
        <v>98</v>
      </c>
      <c r="J7256" t="s">
        <v>23</v>
      </c>
      <c r="K7256" t="s">
        <v>7157</v>
      </c>
      <c r="L7256" t="s">
        <v>110</v>
      </c>
      <c r="M7256">
        <v>54880</v>
      </c>
      <c r="N7256" t="s">
        <v>101</v>
      </c>
      <c r="O7256" t="s">
        <v>4750</v>
      </c>
      <c r="P7256" t="s">
        <v>28</v>
      </c>
      <c r="Q7256" t="s">
        <v>61</v>
      </c>
      <c r="R7256" t="s">
        <v>4751</v>
      </c>
      <c r="S7256">
        <v>47.4</v>
      </c>
      <c r="T7256" s="3"/>
    </row>
    <row r="7257" spans="1:20" x14ac:dyDescent="0.3">
      <c r="A7257">
        <v>7256</v>
      </c>
      <c r="B7257" t="s">
        <v>9381</v>
      </c>
      <c r="C7257">
        <f t="shared" si="113"/>
        <v>22</v>
      </c>
      <c r="D7257" s="1">
        <v>42885</v>
      </c>
      <c r="E7257" s="1">
        <v>42890</v>
      </c>
      <c r="F7257" t="s">
        <v>46</v>
      </c>
      <c r="G7257" t="s">
        <v>6144</v>
      </c>
      <c r="H7257" t="s">
        <v>6145</v>
      </c>
      <c r="I7257" t="s">
        <v>98</v>
      </c>
      <c r="J7257" t="s">
        <v>23</v>
      </c>
      <c r="K7257" t="s">
        <v>7157</v>
      </c>
      <c r="L7257" t="s">
        <v>110</v>
      </c>
      <c r="M7257">
        <v>54880</v>
      </c>
      <c r="N7257" t="s">
        <v>101</v>
      </c>
      <c r="O7257" t="s">
        <v>1038</v>
      </c>
      <c r="P7257" t="s">
        <v>42</v>
      </c>
      <c r="Q7257" t="s">
        <v>55</v>
      </c>
      <c r="R7257" t="s">
        <v>1039</v>
      </c>
      <c r="S7257">
        <v>49.76</v>
      </c>
      <c r="T7257" s="3"/>
    </row>
    <row r="7258" spans="1:20" x14ac:dyDescent="0.3">
      <c r="A7258">
        <v>7257</v>
      </c>
      <c r="B7258" t="s">
        <v>9381</v>
      </c>
      <c r="C7258">
        <f t="shared" si="113"/>
        <v>22</v>
      </c>
      <c r="D7258" s="1">
        <v>42885</v>
      </c>
      <c r="E7258" s="1">
        <v>42890</v>
      </c>
      <c r="F7258" t="s">
        <v>46</v>
      </c>
      <c r="G7258" t="s">
        <v>6144</v>
      </c>
      <c r="H7258" t="s">
        <v>6145</v>
      </c>
      <c r="I7258" t="s">
        <v>98</v>
      </c>
      <c r="J7258" t="s">
        <v>23</v>
      </c>
      <c r="K7258" t="s">
        <v>7157</v>
      </c>
      <c r="L7258" t="s">
        <v>110</v>
      </c>
      <c r="M7258">
        <v>54880</v>
      </c>
      <c r="N7258" t="s">
        <v>101</v>
      </c>
      <c r="O7258" t="s">
        <v>1281</v>
      </c>
      <c r="P7258" t="s">
        <v>42</v>
      </c>
      <c r="Q7258" t="s">
        <v>64</v>
      </c>
      <c r="R7258" t="s">
        <v>1282</v>
      </c>
      <c r="S7258">
        <v>5.56</v>
      </c>
      <c r="T7258" s="3"/>
    </row>
    <row r="7259" spans="1:20" x14ac:dyDescent="0.3">
      <c r="A7259">
        <v>7258</v>
      </c>
      <c r="B7259" t="s">
        <v>9381</v>
      </c>
      <c r="C7259">
        <f t="shared" si="113"/>
        <v>22</v>
      </c>
      <c r="D7259" s="1">
        <v>42885</v>
      </c>
      <c r="E7259" s="1">
        <v>42890</v>
      </c>
      <c r="F7259" t="s">
        <v>46</v>
      </c>
      <c r="G7259" t="s">
        <v>6144</v>
      </c>
      <c r="H7259" t="s">
        <v>6145</v>
      </c>
      <c r="I7259" t="s">
        <v>98</v>
      </c>
      <c r="J7259" t="s">
        <v>23</v>
      </c>
      <c r="K7259" t="s">
        <v>7157</v>
      </c>
      <c r="L7259" t="s">
        <v>110</v>
      </c>
      <c r="M7259">
        <v>54880</v>
      </c>
      <c r="N7259" t="s">
        <v>101</v>
      </c>
      <c r="O7259" t="s">
        <v>3574</v>
      </c>
      <c r="P7259" t="s">
        <v>42</v>
      </c>
      <c r="Q7259" t="s">
        <v>86</v>
      </c>
      <c r="R7259" t="s">
        <v>3575</v>
      </c>
      <c r="S7259">
        <v>629.1</v>
      </c>
      <c r="T7259" s="3"/>
    </row>
    <row r="7260" spans="1:20" x14ac:dyDescent="0.3">
      <c r="A7260">
        <v>7259</v>
      </c>
      <c r="B7260" t="s">
        <v>9381</v>
      </c>
      <c r="C7260">
        <f t="shared" si="113"/>
        <v>22</v>
      </c>
      <c r="D7260" s="1">
        <v>42885</v>
      </c>
      <c r="E7260" s="1">
        <v>42890</v>
      </c>
      <c r="F7260" t="s">
        <v>46</v>
      </c>
      <c r="G7260" t="s">
        <v>6144</v>
      </c>
      <c r="H7260" t="s">
        <v>6145</v>
      </c>
      <c r="I7260" t="s">
        <v>98</v>
      </c>
      <c r="J7260" t="s">
        <v>23</v>
      </c>
      <c r="K7260" t="s">
        <v>7157</v>
      </c>
      <c r="L7260" t="s">
        <v>110</v>
      </c>
      <c r="M7260">
        <v>54880</v>
      </c>
      <c r="N7260" t="s">
        <v>101</v>
      </c>
      <c r="O7260" t="s">
        <v>583</v>
      </c>
      <c r="P7260" t="s">
        <v>42</v>
      </c>
      <c r="Q7260" t="s">
        <v>64</v>
      </c>
      <c r="R7260" t="s">
        <v>584</v>
      </c>
      <c r="S7260">
        <v>14.7</v>
      </c>
      <c r="T7260" s="3"/>
    </row>
    <row r="7261" spans="1:20" x14ac:dyDescent="0.3">
      <c r="A7261">
        <v>7260</v>
      </c>
      <c r="B7261" t="s">
        <v>9381</v>
      </c>
      <c r="C7261">
        <f t="shared" si="113"/>
        <v>22</v>
      </c>
      <c r="D7261" s="1">
        <v>42885</v>
      </c>
      <c r="E7261" s="1">
        <v>42890</v>
      </c>
      <c r="F7261" t="s">
        <v>46</v>
      </c>
      <c r="G7261" t="s">
        <v>6144</v>
      </c>
      <c r="H7261" t="s">
        <v>6145</v>
      </c>
      <c r="I7261" t="s">
        <v>98</v>
      </c>
      <c r="J7261" t="s">
        <v>23</v>
      </c>
      <c r="K7261" t="s">
        <v>7157</v>
      </c>
      <c r="L7261" t="s">
        <v>110</v>
      </c>
      <c r="M7261">
        <v>54880</v>
      </c>
      <c r="N7261" t="s">
        <v>101</v>
      </c>
      <c r="O7261" t="s">
        <v>3816</v>
      </c>
      <c r="P7261" t="s">
        <v>42</v>
      </c>
      <c r="Q7261" t="s">
        <v>86</v>
      </c>
      <c r="R7261" t="s">
        <v>3817</v>
      </c>
      <c r="S7261">
        <v>45.36</v>
      </c>
      <c r="T7261" s="3"/>
    </row>
    <row r="7262" spans="1:20" x14ac:dyDescent="0.3">
      <c r="A7262">
        <v>7261</v>
      </c>
      <c r="B7262" t="s">
        <v>9381</v>
      </c>
      <c r="C7262">
        <f t="shared" si="113"/>
        <v>22</v>
      </c>
      <c r="D7262" s="1">
        <v>42885</v>
      </c>
      <c r="E7262" s="1">
        <v>42890</v>
      </c>
      <c r="F7262" t="s">
        <v>46</v>
      </c>
      <c r="G7262" t="s">
        <v>6144</v>
      </c>
      <c r="H7262" t="s">
        <v>6145</v>
      </c>
      <c r="I7262" t="s">
        <v>98</v>
      </c>
      <c r="J7262" t="s">
        <v>23</v>
      </c>
      <c r="K7262" t="s">
        <v>7157</v>
      </c>
      <c r="L7262" t="s">
        <v>110</v>
      </c>
      <c r="M7262">
        <v>54880</v>
      </c>
      <c r="N7262" t="s">
        <v>101</v>
      </c>
      <c r="O7262" t="s">
        <v>4243</v>
      </c>
      <c r="P7262" t="s">
        <v>67</v>
      </c>
      <c r="Q7262" t="s">
        <v>68</v>
      </c>
      <c r="R7262" t="s">
        <v>4244</v>
      </c>
      <c r="S7262">
        <v>125.99</v>
      </c>
      <c r="T7262" s="3"/>
    </row>
    <row r="7263" spans="1:20" x14ac:dyDescent="0.3">
      <c r="A7263">
        <v>7262</v>
      </c>
      <c r="B7263" t="s">
        <v>9382</v>
      </c>
      <c r="C7263">
        <f t="shared" si="113"/>
        <v>24</v>
      </c>
      <c r="D7263" s="1">
        <v>43261</v>
      </c>
      <c r="E7263" s="1">
        <v>43264</v>
      </c>
      <c r="F7263" t="s">
        <v>19</v>
      </c>
      <c r="G7263" t="s">
        <v>3663</v>
      </c>
      <c r="H7263" t="s">
        <v>3664</v>
      </c>
      <c r="I7263" t="s">
        <v>37</v>
      </c>
      <c r="J7263" t="s">
        <v>23</v>
      </c>
      <c r="K7263" t="s">
        <v>5417</v>
      </c>
      <c r="L7263" t="s">
        <v>39</v>
      </c>
      <c r="M7263">
        <v>91360</v>
      </c>
      <c r="N7263" t="s">
        <v>40</v>
      </c>
      <c r="O7263" t="s">
        <v>7849</v>
      </c>
      <c r="P7263" t="s">
        <v>42</v>
      </c>
      <c r="Q7263" t="s">
        <v>64</v>
      </c>
      <c r="R7263" t="s">
        <v>7850</v>
      </c>
      <c r="S7263">
        <v>14.7</v>
      </c>
      <c r="T7263" s="3"/>
    </row>
    <row r="7264" spans="1:20" x14ac:dyDescent="0.3">
      <c r="A7264">
        <v>7263</v>
      </c>
      <c r="B7264" t="s">
        <v>9383</v>
      </c>
      <c r="C7264">
        <f t="shared" si="113"/>
        <v>43</v>
      </c>
      <c r="D7264" s="1">
        <v>43395</v>
      </c>
      <c r="E7264" s="1">
        <v>43401</v>
      </c>
      <c r="F7264" t="s">
        <v>46</v>
      </c>
      <c r="G7264" t="s">
        <v>4241</v>
      </c>
      <c r="H7264" t="s">
        <v>4242</v>
      </c>
      <c r="I7264" t="s">
        <v>37</v>
      </c>
      <c r="J7264" t="s">
        <v>23</v>
      </c>
      <c r="K7264" t="s">
        <v>142</v>
      </c>
      <c r="L7264" t="s">
        <v>143</v>
      </c>
      <c r="M7264">
        <v>19134</v>
      </c>
      <c r="N7264" t="s">
        <v>144</v>
      </c>
      <c r="O7264" t="s">
        <v>244</v>
      </c>
      <c r="P7264" t="s">
        <v>67</v>
      </c>
      <c r="Q7264" t="s">
        <v>68</v>
      </c>
      <c r="R7264" t="s">
        <v>245</v>
      </c>
      <c r="S7264">
        <v>32.700000000000003</v>
      </c>
      <c r="T7264" s="3"/>
    </row>
    <row r="7265" spans="1:20" x14ac:dyDescent="0.3">
      <c r="A7265">
        <v>7264</v>
      </c>
      <c r="B7265" t="s">
        <v>9383</v>
      </c>
      <c r="C7265">
        <f t="shared" si="113"/>
        <v>43</v>
      </c>
      <c r="D7265" s="1">
        <v>43395</v>
      </c>
      <c r="E7265" s="1">
        <v>43401</v>
      </c>
      <c r="F7265" t="s">
        <v>46</v>
      </c>
      <c r="G7265" t="s">
        <v>4241</v>
      </c>
      <c r="H7265" t="s">
        <v>4242</v>
      </c>
      <c r="I7265" t="s">
        <v>37</v>
      </c>
      <c r="J7265" t="s">
        <v>23</v>
      </c>
      <c r="K7265" t="s">
        <v>142</v>
      </c>
      <c r="L7265" t="s">
        <v>143</v>
      </c>
      <c r="M7265">
        <v>19134</v>
      </c>
      <c r="N7265" t="s">
        <v>144</v>
      </c>
      <c r="O7265" t="s">
        <v>7429</v>
      </c>
      <c r="P7265" t="s">
        <v>42</v>
      </c>
      <c r="Q7265" t="s">
        <v>169</v>
      </c>
      <c r="R7265" t="s">
        <v>7430</v>
      </c>
      <c r="S7265">
        <v>31.68</v>
      </c>
      <c r="T7265" s="3"/>
    </row>
    <row r="7266" spans="1:20" x14ac:dyDescent="0.3">
      <c r="A7266">
        <v>7265</v>
      </c>
      <c r="B7266" t="s">
        <v>9384</v>
      </c>
      <c r="C7266">
        <f t="shared" si="113"/>
        <v>24</v>
      </c>
      <c r="D7266" s="1">
        <v>43264</v>
      </c>
      <c r="E7266" s="1">
        <v>43268</v>
      </c>
      <c r="F7266" t="s">
        <v>46</v>
      </c>
      <c r="G7266" t="s">
        <v>383</v>
      </c>
      <c r="H7266" t="s">
        <v>384</v>
      </c>
      <c r="I7266" t="s">
        <v>22</v>
      </c>
      <c r="J7266" t="s">
        <v>23</v>
      </c>
      <c r="K7266" t="s">
        <v>314</v>
      </c>
      <c r="L7266" t="s">
        <v>315</v>
      </c>
      <c r="M7266">
        <v>22153</v>
      </c>
      <c r="N7266" t="s">
        <v>26</v>
      </c>
      <c r="O7266" t="s">
        <v>6393</v>
      </c>
      <c r="P7266" t="s">
        <v>42</v>
      </c>
      <c r="Q7266" t="s">
        <v>64</v>
      </c>
      <c r="R7266" t="s">
        <v>6394</v>
      </c>
      <c r="S7266">
        <v>181.86</v>
      </c>
      <c r="T7266" s="3"/>
    </row>
    <row r="7267" spans="1:20" x14ac:dyDescent="0.3">
      <c r="A7267">
        <v>7266</v>
      </c>
      <c r="B7267" t="s">
        <v>9385</v>
      </c>
      <c r="C7267">
        <f t="shared" si="113"/>
        <v>48</v>
      </c>
      <c r="D7267" s="1">
        <v>42331</v>
      </c>
      <c r="E7267" s="1">
        <v>42334</v>
      </c>
      <c r="F7267" t="s">
        <v>19</v>
      </c>
      <c r="G7267" t="s">
        <v>3861</v>
      </c>
      <c r="H7267" t="s">
        <v>3862</v>
      </c>
      <c r="I7267" t="s">
        <v>37</v>
      </c>
      <c r="J7267" t="s">
        <v>23</v>
      </c>
      <c r="K7267" t="s">
        <v>180</v>
      </c>
      <c r="L7267" t="s">
        <v>100</v>
      </c>
      <c r="M7267">
        <v>77095</v>
      </c>
      <c r="N7267" t="s">
        <v>101</v>
      </c>
      <c r="O7267" t="s">
        <v>3550</v>
      </c>
      <c r="P7267" t="s">
        <v>28</v>
      </c>
      <c r="Q7267" t="s">
        <v>32</v>
      </c>
      <c r="R7267" t="s">
        <v>3551</v>
      </c>
      <c r="S7267">
        <v>155.37200000000001</v>
      </c>
      <c r="T7267" s="3"/>
    </row>
    <row r="7268" spans="1:20" x14ac:dyDescent="0.3">
      <c r="A7268">
        <v>7267</v>
      </c>
      <c r="B7268" t="s">
        <v>9386</v>
      </c>
      <c r="C7268">
        <f t="shared" si="113"/>
        <v>33</v>
      </c>
      <c r="D7268" s="1">
        <v>43328</v>
      </c>
      <c r="E7268" s="1">
        <v>43328</v>
      </c>
      <c r="F7268" t="s">
        <v>1289</v>
      </c>
      <c r="G7268" t="s">
        <v>6465</v>
      </c>
      <c r="H7268" t="s">
        <v>6466</v>
      </c>
      <c r="I7268" t="s">
        <v>22</v>
      </c>
      <c r="J7268" t="s">
        <v>23</v>
      </c>
      <c r="K7268" t="s">
        <v>378</v>
      </c>
      <c r="L7268" t="s">
        <v>331</v>
      </c>
      <c r="M7268">
        <v>38401</v>
      </c>
      <c r="N7268" t="s">
        <v>26</v>
      </c>
      <c r="O7268" t="s">
        <v>2048</v>
      </c>
      <c r="P7268" t="s">
        <v>42</v>
      </c>
      <c r="Q7268" t="s">
        <v>71</v>
      </c>
      <c r="R7268" t="s">
        <v>2049</v>
      </c>
      <c r="S7268">
        <v>13.428000000000001</v>
      </c>
      <c r="T7268" s="3"/>
    </row>
    <row r="7269" spans="1:20" x14ac:dyDescent="0.3">
      <c r="A7269">
        <v>7268</v>
      </c>
      <c r="B7269" t="s">
        <v>9386</v>
      </c>
      <c r="C7269">
        <f t="shared" si="113"/>
        <v>33</v>
      </c>
      <c r="D7269" s="1">
        <v>43328</v>
      </c>
      <c r="E7269" s="1">
        <v>43328</v>
      </c>
      <c r="F7269" t="s">
        <v>1289</v>
      </c>
      <c r="G7269" t="s">
        <v>6465</v>
      </c>
      <c r="H7269" t="s">
        <v>6466</v>
      </c>
      <c r="I7269" t="s">
        <v>22</v>
      </c>
      <c r="J7269" t="s">
        <v>23</v>
      </c>
      <c r="K7269" t="s">
        <v>378</v>
      </c>
      <c r="L7269" t="s">
        <v>331</v>
      </c>
      <c r="M7269">
        <v>38401</v>
      </c>
      <c r="N7269" t="s">
        <v>26</v>
      </c>
      <c r="O7269" t="s">
        <v>4019</v>
      </c>
      <c r="P7269" t="s">
        <v>42</v>
      </c>
      <c r="Q7269" t="s">
        <v>55</v>
      </c>
      <c r="R7269" t="s">
        <v>4020</v>
      </c>
      <c r="S7269">
        <v>67.135999999999996</v>
      </c>
      <c r="T7269" s="3"/>
    </row>
    <row r="7270" spans="1:20" x14ac:dyDescent="0.3">
      <c r="A7270">
        <v>7269</v>
      </c>
      <c r="B7270" t="s">
        <v>9387</v>
      </c>
      <c r="C7270">
        <f t="shared" si="113"/>
        <v>2</v>
      </c>
      <c r="D7270" s="1">
        <v>42749</v>
      </c>
      <c r="E7270" s="1">
        <v>42755</v>
      </c>
      <c r="F7270" t="s">
        <v>46</v>
      </c>
      <c r="G7270" t="s">
        <v>1408</v>
      </c>
      <c r="H7270" t="s">
        <v>1409</v>
      </c>
      <c r="I7270" t="s">
        <v>22</v>
      </c>
      <c r="J7270" t="s">
        <v>23</v>
      </c>
      <c r="K7270" t="s">
        <v>83</v>
      </c>
      <c r="L7270" t="s">
        <v>84</v>
      </c>
      <c r="M7270">
        <v>28027</v>
      </c>
      <c r="N7270" t="s">
        <v>26</v>
      </c>
      <c r="O7270" t="s">
        <v>6805</v>
      </c>
      <c r="P7270" t="s">
        <v>42</v>
      </c>
      <c r="Q7270" t="s">
        <v>86</v>
      </c>
      <c r="R7270" t="s">
        <v>6806</v>
      </c>
      <c r="S7270">
        <v>89.567999999999998</v>
      </c>
      <c r="T7270" s="3"/>
    </row>
    <row r="7271" spans="1:20" x14ac:dyDescent="0.3">
      <c r="A7271">
        <v>7270</v>
      </c>
      <c r="B7271" t="s">
        <v>9387</v>
      </c>
      <c r="C7271">
        <f t="shared" si="113"/>
        <v>2</v>
      </c>
      <c r="D7271" s="1">
        <v>42749</v>
      </c>
      <c r="E7271" s="1">
        <v>42755</v>
      </c>
      <c r="F7271" t="s">
        <v>46</v>
      </c>
      <c r="G7271" t="s">
        <v>1408</v>
      </c>
      <c r="H7271" t="s">
        <v>1409</v>
      </c>
      <c r="I7271" t="s">
        <v>22</v>
      </c>
      <c r="J7271" t="s">
        <v>23</v>
      </c>
      <c r="K7271" t="s">
        <v>83</v>
      </c>
      <c r="L7271" t="s">
        <v>84</v>
      </c>
      <c r="M7271">
        <v>28027</v>
      </c>
      <c r="N7271" t="s">
        <v>26</v>
      </c>
      <c r="O7271" t="s">
        <v>9388</v>
      </c>
      <c r="P7271" t="s">
        <v>28</v>
      </c>
      <c r="Q7271" t="s">
        <v>61</v>
      </c>
      <c r="R7271" t="s">
        <v>9389</v>
      </c>
      <c r="S7271">
        <v>315.77600000000001</v>
      </c>
      <c r="T7271" s="3"/>
    </row>
    <row r="7272" spans="1:20" x14ac:dyDescent="0.3">
      <c r="A7272">
        <v>7271</v>
      </c>
      <c r="B7272" t="s">
        <v>9390</v>
      </c>
      <c r="C7272">
        <f t="shared" si="113"/>
        <v>37</v>
      </c>
      <c r="D7272" s="1">
        <v>42994</v>
      </c>
      <c r="E7272" s="1">
        <v>43000</v>
      </c>
      <c r="F7272" t="s">
        <v>46</v>
      </c>
      <c r="G7272" t="s">
        <v>3944</v>
      </c>
      <c r="H7272" t="s">
        <v>3945</v>
      </c>
      <c r="I7272" t="s">
        <v>37</v>
      </c>
      <c r="J7272" t="s">
        <v>23</v>
      </c>
      <c r="K7272" t="s">
        <v>627</v>
      </c>
      <c r="L7272" t="s">
        <v>39</v>
      </c>
      <c r="M7272">
        <v>95123</v>
      </c>
      <c r="N7272" t="s">
        <v>40</v>
      </c>
      <c r="O7272" t="s">
        <v>4653</v>
      </c>
      <c r="P7272" t="s">
        <v>28</v>
      </c>
      <c r="Q7272" t="s">
        <v>29</v>
      </c>
      <c r="R7272" t="s">
        <v>4654</v>
      </c>
      <c r="S7272">
        <v>273.666</v>
      </c>
      <c r="T7272" s="3"/>
    </row>
    <row r="7273" spans="1:20" x14ac:dyDescent="0.3">
      <c r="A7273">
        <v>7272</v>
      </c>
      <c r="B7273" t="s">
        <v>9390</v>
      </c>
      <c r="C7273">
        <f t="shared" si="113"/>
        <v>37</v>
      </c>
      <c r="D7273" s="1">
        <v>42994</v>
      </c>
      <c r="E7273" s="1">
        <v>43000</v>
      </c>
      <c r="F7273" t="s">
        <v>46</v>
      </c>
      <c r="G7273" t="s">
        <v>3944</v>
      </c>
      <c r="H7273" t="s">
        <v>3945</v>
      </c>
      <c r="I7273" t="s">
        <v>37</v>
      </c>
      <c r="J7273" t="s">
        <v>23</v>
      </c>
      <c r="K7273" t="s">
        <v>627</v>
      </c>
      <c r="L7273" t="s">
        <v>39</v>
      </c>
      <c r="M7273">
        <v>95123</v>
      </c>
      <c r="N7273" t="s">
        <v>40</v>
      </c>
      <c r="O7273" t="s">
        <v>5300</v>
      </c>
      <c r="P7273" t="s">
        <v>42</v>
      </c>
      <c r="Q7273" t="s">
        <v>74</v>
      </c>
      <c r="R7273" t="s">
        <v>5301</v>
      </c>
      <c r="S7273">
        <v>17.48</v>
      </c>
      <c r="T7273" s="3"/>
    </row>
    <row r="7274" spans="1:20" x14ac:dyDescent="0.3">
      <c r="A7274">
        <v>7273</v>
      </c>
      <c r="B7274" t="s">
        <v>9391</v>
      </c>
      <c r="C7274">
        <f t="shared" si="113"/>
        <v>41</v>
      </c>
      <c r="D7274" s="1">
        <v>43018</v>
      </c>
      <c r="E7274" s="1">
        <v>43022</v>
      </c>
      <c r="F7274" t="s">
        <v>46</v>
      </c>
      <c r="G7274" t="s">
        <v>3602</v>
      </c>
      <c r="H7274" t="s">
        <v>3603</v>
      </c>
      <c r="I7274" t="s">
        <v>37</v>
      </c>
      <c r="J7274" t="s">
        <v>23</v>
      </c>
      <c r="K7274" t="s">
        <v>4493</v>
      </c>
      <c r="L7274" t="s">
        <v>84</v>
      </c>
      <c r="M7274">
        <v>27405</v>
      </c>
      <c r="N7274" t="s">
        <v>26</v>
      </c>
      <c r="O7274" t="s">
        <v>1960</v>
      </c>
      <c r="P7274" t="s">
        <v>42</v>
      </c>
      <c r="Q7274" t="s">
        <v>575</v>
      </c>
      <c r="R7274" t="s">
        <v>1961</v>
      </c>
      <c r="S7274">
        <v>20.608000000000001</v>
      </c>
      <c r="T7274" s="3"/>
    </row>
    <row r="7275" spans="1:20" x14ac:dyDescent="0.3">
      <c r="A7275">
        <v>7274</v>
      </c>
      <c r="B7275" t="s">
        <v>9391</v>
      </c>
      <c r="C7275">
        <f t="shared" si="113"/>
        <v>41</v>
      </c>
      <c r="D7275" s="1">
        <v>43018</v>
      </c>
      <c r="E7275" s="1">
        <v>43022</v>
      </c>
      <c r="F7275" t="s">
        <v>46</v>
      </c>
      <c r="G7275" t="s">
        <v>3602</v>
      </c>
      <c r="H7275" t="s">
        <v>3603</v>
      </c>
      <c r="I7275" t="s">
        <v>37</v>
      </c>
      <c r="J7275" t="s">
        <v>23</v>
      </c>
      <c r="K7275" t="s">
        <v>4493</v>
      </c>
      <c r="L7275" t="s">
        <v>84</v>
      </c>
      <c r="M7275">
        <v>27405</v>
      </c>
      <c r="N7275" t="s">
        <v>26</v>
      </c>
      <c r="O7275" t="s">
        <v>1021</v>
      </c>
      <c r="P7275" t="s">
        <v>42</v>
      </c>
      <c r="Q7275" t="s">
        <v>71</v>
      </c>
      <c r="R7275" t="s">
        <v>1022</v>
      </c>
      <c r="S7275">
        <v>4.0949999999999998</v>
      </c>
      <c r="T7275" s="3"/>
    </row>
    <row r="7276" spans="1:20" x14ac:dyDescent="0.3">
      <c r="A7276">
        <v>7275</v>
      </c>
      <c r="B7276" t="s">
        <v>9392</v>
      </c>
      <c r="C7276">
        <f t="shared" si="113"/>
        <v>47</v>
      </c>
      <c r="D7276" s="1">
        <v>42687</v>
      </c>
      <c r="E7276" s="1">
        <v>42691</v>
      </c>
      <c r="F7276" t="s">
        <v>46</v>
      </c>
      <c r="G7276" t="s">
        <v>5156</v>
      </c>
      <c r="H7276" t="s">
        <v>5157</v>
      </c>
      <c r="I7276" t="s">
        <v>98</v>
      </c>
      <c r="J7276" t="s">
        <v>23</v>
      </c>
      <c r="K7276" t="s">
        <v>8035</v>
      </c>
      <c r="L7276" t="s">
        <v>1763</v>
      </c>
      <c r="M7276">
        <v>59601</v>
      </c>
      <c r="N7276" t="s">
        <v>40</v>
      </c>
      <c r="O7276" t="s">
        <v>6352</v>
      </c>
      <c r="P7276" t="s">
        <v>67</v>
      </c>
      <c r="Q7276" t="s">
        <v>68</v>
      </c>
      <c r="R7276" t="s">
        <v>6353</v>
      </c>
      <c r="S7276">
        <v>339.96</v>
      </c>
      <c r="T7276" s="3"/>
    </row>
    <row r="7277" spans="1:20" x14ac:dyDescent="0.3">
      <c r="A7277">
        <v>7276</v>
      </c>
      <c r="B7277" t="s">
        <v>9392</v>
      </c>
      <c r="C7277">
        <f t="shared" si="113"/>
        <v>47</v>
      </c>
      <c r="D7277" s="1">
        <v>42687</v>
      </c>
      <c r="E7277" s="1">
        <v>42691</v>
      </c>
      <c r="F7277" t="s">
        <v>46</v>
      </c>
      <c r="G7277" t="s">
        <v>5156</v>
      </c>
      <c r="H7277" t="s">
        <v>5157</v>
      </c>
      <c r="I7277" t="s">
        <v>98</v>
      </c>
      <c r="J7277" t="s">
        <v>23</v>
      </c>
      <c r="K7277" t="s">
        <v>8035</v>
      </c>
      <c r="L7277" t="s">
        <v>1763</v>
      </c>
      <c r="M7277">
        <v>59601</v>
      </c>
      <c r="N7277" t="s">
        <v>40</v>
      </c>
      <c r="O7277" t="s">
        <v>2524</v>
      </c>
      <c r="P7277" t="s">
        <v>28</v>
      </c>
      <c r="Q7277" t="s">
        <v>61</v>
      </c>
      <c r="R7277" t="s">
        <v>2525</v>
      </c>
      <c r="S7277">
        <v>63.98</v>
      </c>
      <c r="T7277" s="3"/>
    </row>
    <row r="7278" spans="1:20" x14ac:dyDescent="0.3">
      <c r="A7278">
        <v>7277</v>
      </c>
      <c r="B7278" t="s">
        <v>9393</v>
      </c>
      <c r="C7278">
        <f t="shared" si="113"/>
        <v>45</v>
      </c>
      <c r="D7278" s="1">
        <v>42310</v>
      </c>
      <c r="E7278" s="1">
        <v>42314</v>
      </c>
      <c r="F7278" t="s">
        <v>46</v>
      </c>
      <c r="G7278" t="s">
        <v>3792</v>
      </c>
      <c r="H7278" t="s">
        <v>3793</v>
      </c>
      <c r="I7278" t="s">
        <v>98</v>
      </c>
      <c r="J7278" t="s">
        <v>23</v>
      </c>
      <c r="K7278" t="s">
        <v>49</v>
      </c>
      <c r="L7278" t="s">
        <v>50</v>
      </c>
      <c r="M7278">
        <v>33311</v>
      </c>
      <c r="N7278" t="s">
        <v>26</v>
      </c>
      <c r="O7278" t="s">
        <v>5479</v>
      </c>
      <c r="P7278" t="s">
        <v>67</v>
      </c>
      <c r="Q7278" t="s">
        <v>157</v>
      </c>
      <c r="R7278" t="s">
        <v>5480</v>
      </c>
      <c r="S7278">
        <v>799.92</v>
      </c>
      <c r="T7278" s="3"/>
    </row>
    <row r="7279" spans="1:20" x14ac:dyDescent="0.3">
      <c r="A7279">
        <v>7278</v>
      </c>
      <c r="B7279" t="s">
        <v>9394</v>
      </c>
      <c r="C7279">
        <f t="shared" si="113"/>
        <v>29</v>
      </c>
      <c r="D7279" s="1">
        <v>42935</v>
      </c>
      <c r="E7279" s="1">
        <v>42937</v>
      </c>
      <c r="F7279" t="s">
        <v>184</v>
      </c>
      <c r="G7279" t="s">
        <v>3611</v>
      </c>
      <c r="H7279" t="s">
        <v>3612</v>
      </c>
      <c r="I7279" t="s">
        <v>98</v>
      </c>
      <c r="J7279" t="s">
        <v>23</v>
      </c>
      <c r="K7279" t="s">
        <v>123</v>
      </c>
      <c r="L7279" t="s">
        <v>39</v>
      </c>
      <c r="M7279">
        <v>94110</v>
      </c>
      <c r="N7279" t="s">
        <v>40</v>
      </c>
      <c r="O7279" t="s">
        <v>9187</v>
      </c>
      <c r="P7279" t="s">
        <v>67</v>
      </c>
      <c r="Q7279" t="s">
        <v>68</v>
      </c>
      <c r="R7279" t="s">
        <v>9188</v>
      </c>
      <c r="S7279">
        <v>35.984000000000002</v>
      </c>
      <c r="T7279" s="3"/>
    </row>
    <row r="7280" spans="1:20" x14ac:dyDescent="0.3">
      <c r="A7280">
        <v>7279</v>
      </c>
      <c r="B7280" t="s">
        <v>9394</v>
      </c>
      <c r="C7280">
        <f t="shared" si="113"/>
        <v>29</v>
      </c>
      <c r="D7280" s="1">
        <v>42935</v>
      </c>
      <c r="E7280" s="1">
        <v>42937</v>
      </c>
      <c r="F7280" t="s">
        <v>184</v>
      </c>
      <c r="G7280" t="s">
        <v>3611</v>
      </c>
      <c r="H7280" t="s">
        <v>3612</v>
      </c>
      <c r="I7280" t="s">
        <v>98</v>
      </c>
      <c r="J7280" t="s">
        <v>23</v>
      </c>
      <c r="K7280" t="s">
        <v>123</v>
      </c>
      <c r="L7280" t="s">
        <v>39</v>
      </c>
      <c r="M7280">
        <v>94110</v>
      </c>
      <c r="N7280" t="s">
        <v>40</v>
      </c>
      <c r="O7280" t="s">
        <v>5331</v>
      </c>
      <c r="P7280" t="s">
        <v>67</v>
      </c>
      <c r="Q7280" t="s">
        <v>157</v>
      </c>
      <c r="R7280" t="s">
        <v>5332</v>
      </c>
      <c r="S7280">
        <v>389.97</v>
      </c>
      <c r="T7280" s="3"/>
    </row>
    <row r="7281" spans="1:20" x14ac:dyDescent="0.3">
      <c r="A7281">
        <v>7280</v>
      </c>
      <c r="B7281" t="s">
        <v>9395</v>
      </c>
      <c r="C7281">
        <f t="shared" si="113"/>
        <v>20</v>
      </c>
      <c r="D7281" s="1">
        <v>42869</v>
      </c>
      <c r="E7281" s="1">
        <v>42869</v>
      </c>
      <c r="F7281" t="s">
        <v>1289</v>
      </c>
      <c r="G7281" t="s">
        <v>2172</v>
      </c>
      <c r="H7281" t="s">
        <v>2173</v>
      </c>
      <c r="I7281" t="s">
        <v>37</v>
      </c>
      <c r="J7281" t="s">
        <v>23</v>
      </c>
      <c r="K7281" t="s">
        <v>7805</v>
      </c>
      <c r="L7281" t="s">
        <v>306</v>
      </c>
      <c r="M7281">
        <v>85364</v>
      </c>
      <c r="N7281" t="s">
        <v>40</v>
      </c>
      <c r="O7281" t="s">
        <v>905</v>
      </c>
      <c r="P7281" t="s">
        <v>67</v>
      </c>
      <c r="Q7281" t="s">
        <v>157</v>
      </c>
      <c r="R7281" t="s">
        <v>1785</v>
      </c>
      <c r="S7281">
        <v>185.52799999999999</v>
      </c>
      <c r="T7281" s="3"/>
    </row>
    <row r="7282" spans="1:20" x14ac:dyDescent="0.3">
      <c r="A7282">
        <v>7281</v>
      </c>
      <c r="B7282" t="s">
        <v>9396</v>
      </c>
      <c r="C7282">
        <f t="shared" si="113"/>
        <v>9</v>
      </c>
      <c r="D7282" s="1">
        <v>42421</v>
      </c>
      <c r="E7282" s="1">
        <v>42427</v>
      </c>
      <c r="F7282" t="s">
        <v>46</v>
      </c>
      <c r="G7282" t="s">
        <v>5506</v>
      </c>
      <c r="H7282" t="s">
        <v>5507</v>
      </c>
      <c r="I7282" t="s">
        <v>22</v>
      </c>
      <c r="J7282" t="s">
        <v>23</v>
      </c>
      <c r="K7282" t="s">
        <v>378</v>
      </c>
      <c r="L7282" t="s">
        <v>2738</v>
      </c>
      <c r="M7282">
        <v>21044</v>
      </c>
      <c r="N7282" t="s">
        <v>144</v>
      </c>
      <c r="O7282" t="s">
        <v>1743</v>
      </c>
      <c r="P7282" t="s">
        <v>42</v>
      </c>
      <c r="Q7282" t="s">
        <v>71</v>
      </c>
      <c r="R7282" t="s">
        <v>1744</v>
      </c>
      <c r="S7282">
        <v>2541.98</v>
      </c>
      <c r="T7282" s="3"/>
    </row>
    <row r="7283" spans="1:20" x14ac:dyDescent="0.3">
      <c r="A7283">
        <v>7282</v>
      </c>
      <c r="B7283" t="s">
        <v>9397</v>
      </c>
      <c r="C7283">
        <f t="shared" si="113"/>
        <v>42</v>
      </c>
      <c r="D7283" s="1">
        <v>43389</v>
      </c>
      <c r="E7283" s="1">
        <v>43394</v>
      </c>
      <c r="F7283" t="s">
        <v>46</v>
      </c>
      <c r="G7283" t="s">
        <v>6374</v>
      </c>
      <c r="H7283" t="s">
        <v>6375</v>
      </c>
      <c r="I7283" t="s">
        <v>98</v>
      </c>
      <c r="J7283" t="s">
        <v>23</v>
      </c>
      <c r="K7283" t="s">
        <v>7805</v>
      </c>
      <c r="L7283" t="s">
        <v>306</v>
      </c>
      <c r="M7283">
        <v>85364</v>
      </c>
      <c r="N7283" t="s">
        <v>40</v>
      </c>
      <c r="O7283" t="s">
        <v>871</v>
      </c>
      <c r="P7283" t="s">
        <v>67</v>
      </c>
      <c r="Q7283" t="s">
        <v>680</v>
      </c>
      <c r="R7283" t="s">
        <v>872</v>
      </c>
      <c r="S7283">
        <v>599.98500000000001</v>
      </c>
      <c r="T7283" s="3"/>
    </row>
    <row r="7284" spans="1:20" x14ac:dyDescent="0.3">
      <c r="A7284">
        <v>7283</v>
      </c>
      <c r="B7284" t="s">
        <v>9398</v>
      </c>
      <c r="C7284">
        <f t="shared" si="113"/>
        <v>25</v>
      </c>
      <c r="D7284" s="1">
        <v>43273</v>
      </c>
      <c r="E7284" s="1">
        <v>43280</v>
      </c>
      <c r="F7284" t="s">
        <v>46</v>
      </c>
      <c r="G7284" t="s">
        <v>2486</v>
      </c>
      <c r="H7284" t="s">
        <v>2487</v>
      </c>
      <c r="I7284" t="s">
        <v>22</v>
      </c>
      <c r="J7284" t="s">
        <v>23</v>
      </c>
      <c r="K7284" t="s">
        <v>299</v>
      </c>
      <c r="L7284" t="s">
        <v>207</v>
      </c>
      <c r="M7284">
        <v>60653</v>
      </c>
      <c r="N7284" t="s">
        <v>101</v>
      </c>
      <c r="O7284" t="s">
        <v>3434</v>
      </c>
      <c r="P7284" t="s">
        <v>42</v>
      </c>
      <c r="Q7284" t="s">
        <v>71</v>
      </c>
      <c r="R7284" t="s">
        <v>3435</v>
      </c>
      <c r="S7284">
        <v>3.036</v>
      </c>
      <c r="T7284" s="3"/>
    </row>
    <row r="7285" spans="1:20" x14ac:dyDescent="0.3">
      <c r="A7285">
        <v>7284</v>
      </c>
      <c r="B7285" t="s">
        <v>9399</v>
      </c>
      <c r="C7285">
        <f t="shared" si="113"/>
        <v>37</v>
      </c>
      <c r="D7285" s="1">
        <v>43352</v>
      </c>
      <c r="E7285" s="1">
        <v>43356</v>
      </c>
      <c r="F7285" t="s">
        <v>46</v>
      </c>
      <c r="G7285" t="s">
        <v>811</v>
      </c>
      <c r="H7285" t="s">
        <v>812</v>
      </c>
      <c r="I7285" t="s">
        <v>22</v>
      </c>
      <c r="J7285" t="s">
        <v>23</v>
      </c>
      <c r="K7285" t="s">
        <v>2181</v>
      </c>
      <c r="L7285" t="s">
        <v>494</v>
      </c>
      <c r="M7285">
        <v>44105</v>
      </c>
      <c r="N7285" t="s">
        <v>144</v>
      </c>
      <c r="O7285" t="s">
        <v>1245</v>
      </c>
      <c r="P7285" t="s">
        <v>42</v>
      </c>
      <c r="Q7285" t="s">
        <v>64</v>
      </c>
      <c r="R7285" t="s">
        <v>1246</v>
      </c>
      <c r="S7285">
        <v>25.92</v>
      </c>
      <c r="T7285" s="3"/>
    </row>
    <row r="7286" spans="1:20" x14ac:dyDescent="0.3">
      <c r="A7286">
        <v>7285</v>
      </c>
      <c r="B7286" t="s">
        <v>9399</v>
      </c>
      <c r="C7286">
        <f t="shared" si="113"/>
        <v>37</v>
      </c>
      <c r="D7286" s="1">
        <v>43352</v>
      </c>
      <c r="E7286" s="1">
        <v>43356</v>
      </c>
      <c r="F7286" t="s">
        <v>46</v>
      </c>
      <c r="G7286" t="s">
        <v>811</v>
      </c>
      <c r="H7286" t="s">
        <v>812</v>
      </c>
      <c r="I7286" t="s">
        <v>22</v>
      </c>
      <c r="J7286" t="s">
        <v>23</v>
      </c>
      <c r="K7286" t="s">
        <v>2181</v>
      </c>
      <c r="L7286" t="s">
        <v>494</v>
      </c>
      <c r="M7286">
        <v>44105</v>
      </c>
      <c r="N7286" t="s">
        <v>144</v>
      </c>
      <c r="O7286" t="s">
        <v>1859</v>
      </c>
      <c r="P7286" t="s">
        <v>28</v>
      </c>
      <c r="Q7286" t="s">
        <v>61</v>
      </c>
      <c r="R7286" t="s">
        <v>1860</v>
      </c>
      <c r="S7286">
        <v>66.111999999999995</v>
      </c>
      <c r="T7286" s="3"/>
    </row>
    <row r="7287" spans="1:20" x14ac:dyDescent="0.3">
      <c r="A7287">
        <v>7286</v>
      </c>
      <c r="B7287" t="s">
        <v>9400</v>
      </c>
      <c r="C7287">
        <f t="shared" si="113"/>
        <v>42</v>
      </c>
      <c r="D7287" s="1">
        <v>43387</v>
      </c>
      <c r="E7287" s="1">
        <v>43392</v>
      </c>
      <c r="F7287" t="s">
        <v>46</v>
      </c>
      <c r="G7287" t="s">
        <v>2650</v>
      </c>
      <c r="H7287" t="s">
        <v>2651</v>
      </c>
      <c r="I7287" t="s">
        <v>22</v>
      </c>
      <c r="J7287" t="s">
        <v>23</v>
      </c>
      <c r="K7287" t="s">
        <v>123</v>
      </c>
      <c r="L7287" t="s">
        <v>39</v>
      </c>
      <c r="M7287">
        <v>94110</v>
      </c>
      <c r="N7287" t="s">
        <v>40</v>
      </c>
      <c r="O7287" t="s">
        <v>2206</v>
      </c>
      <c r="P7287" t="s">
        <v>67</v>
      </c>
      <c r="Q7287" t="s">
        <v>157</v>
      </c>
      <c r="R7287" t="s">
        <v>2207</v>
      </c>
      <c r="S7287">
        <v>46.36</v>
      </c>
      <c r="T7287" s="3"/>
    </row>
    <row r="7288" spans="1:20" x14ac:dyDescent="0.3">
      <c r="A7288">
        <v>7287</v>
      </c>
      <c r="B7288" t="s">
        <v>9401</v>
      </c>
      <c r="C7288">
        <f t="shared" si="113"/>
        <v>25</v>
      </c>
      <c r="D7288" s="1">
        <v>42906</v>
      </c>
      <c r="E7288" s="1">
        <v>42911</v>
      </c>
      <c r="F7288" t="s">
        <v>46</v>
      </c>
      <c r="G7288" t="s">
        <v>7358</v>
      </c>
      <c r="H7288" t="s">
        <v>7359</v>
      </c>
      <c r="I7288" t="s">
        <v>37</v>
      </c>
      <c r="J7288" t="s">
        <v>23</v>
      </c>
      <c r="K7288" t="s">
        <v>4852</v>
      </c>
      <c r="L7288" t="s">
        <v>646</v>
      </c>
      <c r="M7288">
        <v>73120</v>
      </c>
      <c r="N7288" t="s">
        <v>101</v>
      </c>
      <c r="O7288" t="s">
        <v>7696</v>
      </c>
      <c r="P7288" t="s">
        <v>67</v>
      </c>
      <c r="Q7288" t="s">
        <v>157</v>
      </c>
      <c r="R7288" t="s">
        <v>7697</v>
      </c>
      <c r="S7288">
        <v>6.9</v>
      </c>
      <c r="T7288" s="3"/>
    </row>
    <row r="7289" spans="1:20" x14ac:dyDescent="0.3">
      <c r="A7289">
        <v>7288</v>
      </c>
      <c r="B7289" t="s">
        <v>9401</v>
      </c>
      <c r="C7289">
        <f t="shared" si="113"/>
        <v>25</v>
      </c>
      <c r="D7289" s="1">
        <v>42906</v>
      </c>
      <c r="E7289" s="1">
        <v>42911</v>
      </c>
      <c r="F7289" t="s">
        <v>46</v>
      </c>
      <c r="G7289" t="s">
        <v>7358</v>
      </c>
      <c r="H7289" t="s">
        <v>7359</v>
      </c>
      <c r="I7289" t="s">
        <v>37</v>
      </c>
      <c r="J7289" t="s">
        <v>23</v>
      </c>
      <c r="K7289" t="s">
        <v>4852</v>
      </c>
      <c r="L7289" t="s">
        <v>646</v>
      </c>
      <c r="M7289">
        <v>73120</v>
      </c>
      <c r="N7289" t="s">
        <v>101</v>
      </c>
      <c r="O7289" t="s">
        <v>3961</v>
      </c>
      <c r="P7289" t="s">
        <v>28</v>
      </c>
      <c r="Q7289" t="s">
        <v>61</v>
      </c>
      <c r="R7289" t="s">
        <v>5774</v>
      </c>
      <c r="S7289">
        <v>57.69</v>
      </c>
      <c r="T7289" s="3"/>
    </row>
    <row r="7290" spans="1:20" x14ac:dyDescent="0.3">
      <c r="A7290">
        <v>7289</v>
      </c>
      <c r="B7290" t="s">
        <v>9402</v>
      </c>
      <c r="C7290">
        <f t="shared" si="113"/>
        <v>36</v>
      </c>
      <c r="D7290" s="1">
        <v>42249</v>
      </c>
      <c r="E7290" s="1">
        <v>42254</v>
      </c>
      <c r="F7290" t="s">
        <v>46</v>
      </c>
      <c r="G7290" t="s">
        <v>1148</v>
      </c>
      <c r="H7290" t="s">
        <v>1149</v>
      </c>
      <c r="I7290" t="s">
        <v>37</v>
      </c>
      <c r="J7290" t="s">
        <v>23</v>
      </c>
      <c r="K7290" t="s">
        <v>180</v>
      </c>
      <c r="L7290" t="s">
        <v>100</v>
      </c>
      <c r="M7290">
        <v>77095</v>
      </c>
      <c r="N7290" t="s">
        <v>101</v>
      </c>
      <c r="O7290" t="s">
        <v>5746</v>
      </c>
      <c r="P7290" t="s">
        <v>67</v>
      </c>
      <c r="Q7290" t="s">
        <v>680</v>
      </c>
      <c r="R7290" t="s">
        <v>5747</v>
      </c>
      <c r="S7290">
        <v>559.71</v>
      </c>
      <c r="T7290" s="3"/>
    </row>
    <row r="7291" spans="1:20" x14ac:dyDescent="0.3">
      <c r="A7291">
        <v>7290</v>
      </c>
      <c r="B7291" t="s">
        <v>9403</v>
      </c>
      <c r="C7291">
        <f t="shared" si="113"/>
        <v>5</v>
      </c>
      <c r="D7291" s="1">
        <v>42765</v>
      </c>
      <c r="E7291" s="1">
        <v>42766</v>
      </c>
      <c r="F7291" t="s">
        <v>184</v>
      </c>
      <c r="G7291" t="s">
        <v>515</v>
      </c>
      <c r="H7291" t="s">
        <v>516</v>
      </c>
      <c r="I7291" t="s">
        <v>22</v>
      </c>
      <c r="J7291" t="s">
        <v>23</v>
      </c>
      <c r="K7291" t="s">
        <v>123</v>
      </c>
      <c r="L7291" t="s">
        <v>39</v>
      </c>
      <c r="M7291">
        <v>94122</v>
      </c>
      <c r="N7291" t="s">
        <v>40</v>
      </c>
      <c r="O7291" t="s">
        <v>1192</v>
      </c>
      <c r="P7291" t="s">
        <v>42</v>
      </c>
      <c r="Q7291" t="s">
        <v>55</v>
      </c>
      <c r="R7291" t="s">
        <v>1193</v>
      </c>
      <c r="S7291">
        <v>305.01</v>
      </c>
      <c r="T7291" s="3"/>
    </row>
    <row r="7292" spans="1:20" x14ac:dyDescent="0.3">
      <c r="A7292">
        <v>7291</v>
      </c>
      <c r="B7292" t="s">
        <v>9403</v>
      </c>
      <c r="C7292">
        <f t="shared" si="113"/>
        <v>5</v>
      </c>
      <c r="D7292" s="1">
        <v>42765</v>
      </c>
      <c r="E7292" s="1">
        <v>42766</v>
      </c>
      <c r="F7292" t="s">
        <v>184</v>
      </c>
      <c r="G7292" t="s">
        <v>515</v>
      </c>
      <c r="H7292" t="s">
        <v>516</v>
      </c>
      <c r="I7292" t="s">
        <v>22</v>
      </c>
      <c r="J7292" t="s">
        <v>23</v>
      </c>
      <c r="K7292" t="s">
        <v>123</v>
      </c>
      <c r="L7292" t="s">
        <v>39</v>
      </c>
      <c r="M7292">
        <v>94122</v>
      </c>
      <c r="N7292" t="s">
        <v>40</v>
      </c>
      <c r="O7292" t="s">
        <v>572</v>
      </c>
      <c r="P7292" t="s">
        <v>42</v>
      </c>
      <c r="Q7292" t="s">
        <v>71</v>
      </c>
      <c r="R7292" t="s">
        <v>573</v>
      </c>
      <c r="S7292">
        <v>50.783999999999999</v>
      </c>
      <c r="T7292" s="3"/>
    </row>
    <row r="7293" spans="1:20" x14ac:dyDescent="0.3">
      <c r="A7293">
        <v>7292</v>
      </c>
      <c r="B7293" t="s">
        <v>9403</v>
      </c>
      <c r="C7293">
        <f t="shared" si="113"/>
        <v>5</v>
      </c>
      <c r="D7293" s="1">
        <v>42765</v>
      </c>
      <c r="E7293" s="1">
        <v>42766</v>
      </c>
      <c r="F7293" t="s">
        <v>184</v>
      </c>
      <c r="G7293" t="s">
        <v>515</v>
      </c>
      <c r="H7293" t="s">
        <v>516</v>
      </c>
      <c r="I7293" t="s">
        <v>22</v>
      </c>
      <c r="J7293" t="s">
        <v>23</v>
      </c>
      <c r="K7293" t="s">
        <v>123</v>
      </c>
      <c r="L7293" t="s">
        <v>39</v>
      </c>
      <c r="M7293">
        <v>94122</v>
      </c>
      <c r="N7293" t="s">
        <v>40</v>
      </c>
      <c r="O7293" t="s">
        <v>1071</v>
      </c>
      <c r="P7293" t="s">
        <v>42</v>
      </c>
      <c r="Q7293" t="s">
        <v>43</v>
      </c>
      <c r="R7293" t="s">
        <v>1072</v>
      </c>
      <c r="S7293">
        <v>26.01</v>
      </c>
      <c r="T7293" s="3"/>
    </row>
    <row r="7294" spans="1:20" x14ac:dyDescent="0.3">
      <c r="A7294">
        <v>7293</v>
      </c>
      <c r="B7294" t="s">
        <v>9404</v>
      </c>
      <c r="C7294">
        <f t="shared" si="113"/>
        <v>49</v>
      </c>
      <c r="D7294" s="1">
        <v>43438</v>
      </c>
      <c r="E7294" s="1">
        <v>43443</v>
      </c>
      <c r="F7294" t="s">
        <v>46</v>
      </c>
      <c r="G7294" t="s">
        <v>1991</v>
      </c>
      <c r="H7294" t="s">
        <v>1992</v>
      </c>
      <c r="I7294" t="s">
        <v>22</v>
      </c>
      <c r="J7294" t="s">
        <v>23</v>
      </c>
      <c r="K7294" t="s">
        <v>5665</v>
      </c>
      <c r="L7294" t="s">
        <v>331</v>
      </c>
      <c r="M7294">
        <v>37211</v>
      </c>
      <c r="N7294" t="s">
        <v>26</v>
      </c>
      <c r="O7294" t="s">
        <v>9405</v>
      </c>
      <c r="P7294" t="s">
        <v>67</v>
      </c>
      <c r="Q7294" t="s">
        <v>680</v>
      </c>
      <c r="R7294" t="s">
        <v>9085</v>
      </c>
      <c r="S7294">
        <v>649</v>
      </c>
      <c r="T7294" s="3"/>
    </row>
    <row r="7295" spans="1:20" x14ac:dyDescent="0.3">
      <c r="A7295">
        <v>7294</v>
      </c>
      <c r="B7295" t="s">
        <v>9406</v>
      </c>
      <c r="C7295">
        <f t="shared" si="113"/>
        <v>4</v>
      </c>
      <c r="D7295" s="1">
        <v>42758</v>
      </c>
      <c r="E7295" s="1">
        <v>42764</v>
      </c>
      <c r="F7295" t="s">
        <v>46</v>
      </c>
      <c r="G7295" t="s">
        <v>4857</v>
      </c>
      <c r="H7295" t="s">
        <v>4858</v>
      </c>
      <c r="I7295" t="s">
        <v>22</v>
      </c>
      <c r="J7295" t="s">
        <v>23</v>
      </c>
      <c r="K7295" t="s">
        <v>38</v>
      </c>
      <c r="L7295" t="s">
        <v>39</v>
      </c>
      <c r="M7295">
        <v>90036</v>
      </c>
      <c r="N7295" t="s">
        <v>40</v>
      </c>
      <c r="O7295" t="s">
        <v>7658</v>
      </c>
      <c r="P7295" t="s">
        <v>28</v>
      </c>
      <c r="Q7295" t="s">
        <v>61</v>
      </c>
      <c r="R7295" t="s">
        <v>7659</v>
      </c>
      <c r="S7295">
        <v>59.99</v>
      </c>
      <c r="T7295" s="3"/>
    </row>
    <row r="7296" spans="1:20" x14ac:dyDescent="0.3">
      <c r="A7296">
        <v>7295</v>
      </c>
      <c r="B7296" t="s">
        <v>9407</v>
      </c>
      <c r="C7296">
        <f t="shared" si="113"/>
        <v>22</v>
      </c>
      <c r="D7296" s="1">
        <v>42516</v>
      </c>
      <c r="E7296" s="1">
        <v>42521</v>
      </c>
      <c r="F7296" t="s">
        <v>46</v>
      </c>
      <c r="G7296" t="s">
        <v>662</v>
      </c>
      <c r="H7296" t="s">
        <v>663</v>
      </c>
      <c r="I7296" t="s">
        <v>22</v>
      </c>
      <c r="J7296" t="s">
        <v>23</v>
      </c>
      <c r="K7296" t="s">
        <v>4127</v>
      </c>
      <c r="L7296" t="s">
        <v>92</v>
      </c>
      <c r="M7296">
        <v>98006</v>
      </c>
      <c r="N7296" t="s">
        <v>40</v>
      </c>
      <c r="O7296" t="s">
        <v>2044</v>
      </c>
      <c r="P7296" t="s">
        <v>28</v>
      </c>
      <c r="Q7296" t="s">
        <v>61</v>
      </c>
      <c r="R7296" t="s">
        <v>2045</v>
      </c>
      <c r="S7296">
        <v>20.239999999999998</v>
      </c>
      <c r="T7296" s="3"/>
    </row>
    <row r="7297" spans="1:20" x14ac:dyDescent="0.3">
      <c r="A7297">
        <v>7296</v>
      </c>
      <c r="B7297" t="s">
        <v>9408</v>
      </c>
      <c r="C7297">
        <f t="shared" si="113"/>
        <v>19</v>
      </c>
      <c r="D7297" s="1">
        <v>42128</v>
      </c>
      <c r="E7297" s="1">
        <v>42129</v>
      </c>
      <c r="F7297" t="s">
        <v>184</v>
      </c>
      <c r="G7297" t="s">
        <v>3306</v>
      </c>
      <c r="H7297" t="s">
        <v>3307</v>
      </c>
      <c r="I7297" t="s">
        <v>22</v>
      </c>
      <c r="J7297" t="s">
        <v>23</v>
      </c>
      <c r="K7297" t="s">
        <v>180</v>
      </c>
      <c r="L7297" t="s">
        <v>100</v>
      </c>
      <c r="M7297">
        <v>77036</v>
      </c>
      <c r="N7297" t="s">
        <v>101</v>
      </c>
      <c r="O7297" t="s">
        <v>6809</v>
      </c>
      <c r="P7297" t="s">
        <v>42</v>
      </c>
      <c r="Q7297" t="s">
        <v>64</v>
      </c>
      <c r="R7297" t="s">
        <v>6810</v>
      </c>
      <c r="S7297">
        <v>37.840000000000003</v>
      </c>
      <c r="T7297" s="3"/>
    </row>
    <row r="7298" spans="1:20" x14ac:dyDescent="0.3">
      <c r="A7298">
        <v>7297</v>
      </c>
      <c r="B7298" t="s">
        <v>9408</v>
      </c>
      <c r="C7298">
        <f t="shared" si="113"/>
        <v>19</v>
      </c>
      <c r="D7298" s="1">
        <v>42128</v>
      </c>
      <c r="E7298" s="1">
        <v>42129</v>
      </c>
      <c r="F7298" t="s">
        <v>184</v>
      </c>
      <c r="G7298" t="s">
        <v>3306</v>
      </c>
      <c r="H7298" t="s">
        <v>3307</v>
      </c>
      <c r="I7298" t="s">
        <v>22</v>
      </c>
      <c r="J7298" t="s">
        <v>23</v>
      </c>
      <c r="K7298" t="s">
        <v>180</v>
      </c>
      <c r="L7298" t="s">
        <v>100</v>
      </c>
      <c r="M7298">
        <v>77036</v>
      </c>
      <c r="N7298" t="s">
        <v>101</v>
      </c>
      <c r="O7298" t="s">
        <v>7838</v>
      </c>
      <c r="P7298" t="s">
        <v>42</v>
      </c>
      <c r="Q7298" t="s">
        <v>265</v>
      </c>
      <c r="R7298" t="s">
        <v>7839</v>
      </c>
      <c r="S7298">
        <v>5.4720000000000004</v>
      </c>
      <c r="T7298" s="3"/>
    </row>
    <row r="7299" spans="1:20" x14ac:dyDescent="0.3">
      <c r="A7299">
        <v>7298</v>
      </c>
      <c r="B7299" t="s">
        <v>9409</v>
      </c>
      <c r="C7299">
        <f t="shared" ref="C7299:C7362" si="114">WEEKNUM(D7299,1)</f>
        <v>7</v>
      </c>
      <c r="D7299" s="1">
        <v>42410</v>
      </c>
      <c r="E7299" s="1">
        <v>42414</v>
      </c>
      <c r="F7299" t="s">
        <v>19</v>
      </c>
      <c r="G7299" t="s">
        <v>2024</v>
      </c>
      <c r="H7299" t="s">
        <v>2025</v>
      </c>
      <c r="I7299" t="s">
        <v>37</v>
      </c>
      <c r="J7299" t="s">
        <v>23</v>
      </c>
      <c r="K7299" t="s">
        <v>142</v>
      </c>
      <c r="L7299" t="s">
        <v>143</v>
      </c>
      <c r="M7299">
        <v>19143</v>
      </c>
      <c r="N7299" t="s">
        <v>144</v>
      </c>
      <c r="O7299" t="s">
        <v>4895</v>
      </c>
      <c r="P7299" t="s">
        <v>42</v>
      </c>
      <c r="Q7299" t="s">
        <v>55</v>
      </c>
      <c r="R7299" t="s">
        <v>4896</v>
      </c>
      <c r="S7299">
        <v>77.239999999999995</v>
      </c>
      <c r="T7299" s="3"/>
    </row>
    <row r="7300" spans="1:20" x14ac:dyDescent="0.3">
      <c r="A7300">
        <v>7299</v>
      </c>
      <c r="B7300" t="s">
        <v>9410</v>
      </c>
      <c r="C7300">
        <f t="shared" si="114"/>
        <v>47</v>
      </c>
      <c r="D7300" s="1">
        <v>42326</v>
      </c>
      <c r="E7300" s="1">
        <v>42329</v>
      </c>
      <c r="F7300" t="s">
        <v>184</v>
      </c>
      <c r="G7300" t="s">
        <v>2486</v>
      </c>
      <c r="H7300" t="s">
        <v>2487</v>
      </c>
      <c r="I7300" t="s">
        <v>22</v>
      </c>
      <c r="J7300" t="s">
        <v>23</v>
      </c>
      <c r="K7300" t="s">
        <v>8742</v>
      </c>
      <c r="L7300" t="s">
        <v>207</v>
      </c>
      <c r="M7300">
        <v>60016</v>
      </c>
      <c r="N7300" t="s">
        <v>101</v>
      </c>
      <c r="O7300" t="s">
        <v>1104</v>
      </c>
      <c r="P7300" t="s">
        <v>28</v>
      </c>
      <c r="Q7300" t="s">
        <v>52</v>
      </c>
      <c r="R7300" t="s">
        <v>1105</v>
      </c>
      <c r="S7300">
        <v>292.10000000000002</v>
      </c>
      <c r="T7300" s="3"/>
    </row>
    <row r="7301" spans="1:20" x14ac:dyDescent="0.3">
      <c r="A7301">
        <v>7300</v>
      </c>
      <c r="B7301" t="s">
        <v>9410</v>
      </c>
      <c r="C7301">
        <f t="shared" si="114"/>
        <v>47</v>
      </c>
      <c r="D7301" s="1">
        <v>42326</v>
      </c>
      <c r="E7301" s="1">
        <v>42329</v>
      </c>
      <c r="F7301" t="s">
        <v>184</v>
      </c>
      <c r="G7301" t="s">
        <v>2486</v>
      </c>
      <c r="H7301" t="s">
        <v>2487</v>
      </c>
      <c r="I7301" t="s">
        <v>22</v>
      </c>
      <c r="J7301" t="s">
        <v>23</v>
      </c>
      <c r="K7301" t="s">
        <v>8742</v>
      </c>
      <c r="L7301" t="s">
        <v>207</v>
      </c>
      <c r="M7301">
        <v>60016</v>
      </c>
      <c r="N7301" t="s">
        <v>101</v>
      </c>
      <c r="O7301" t="s">
        <v>6060</v>
      </c>
      <c r="P7301" t="s">
        <v>28</v>
      </c>
      <c r="Q7301" t="s">
        <v>61</v>
      </c>
      <c r="R7301" t="s">
        <v>6061</v>
      </c>
      <c r="S7301">
        <v>8.5440000000000005</v>
      </c>
      <c r="T7301" s="3"/>
    </row>
    <row r="7302" spans="1:20" x14ac:dyDescent="0.3">
      <c r="A7302">
        <v>7301</v>
      </c>
      <c r="B7302" t="s">
        <v>9410</v>
      </c>
      <c r="C7302">
        <f t="shared" si="114"/>
        <v>47</v>
      </c>
      <c r="D7302" s="1">
        <v>42326</v>
      </c>
      <c r="E7302" s="1">
        <v>42329</v>
      </c>
      <c r="F7302" t="s">
        <v>184</v>
      </c>
      <c r="G7302" t="s">
        <v>2486</v>
      </c>
      <c r="H7302" t="s">
        <v>2487</v>
      </c>
      <c r="I7302" t="s">
        <v>22</v>
      </c>
      <c r="J7302" t="s">
        <v>23</v>
      </c>
      <c r="K7302" t="s">
        <v>8742</v>
      </c>
      <c r="L7302" t="s">
        <v>207</v>
      </c>
      <c r="M7302">
        <v>60016</v>
      </c>
      <c r="N7302" t="s">
        <v>101</v>
      </c>
      <c r="O7302" t="s">
        <v>7495</v>
      </c>
      <c r="P7302" t="s">
        <v>28</v>
      </c>
      <c r="Q7302" t="s">
        <v>29</v>
      </c>
      <c r="R7302" t="s">
        <v>7496</v>
      </c>
      <c r="S7302">
        <v>424.11599999999999</v>
      </c>
      <c r="T7302" s="3"/>
    </row>
    <row r="7303" spans="1:20" x14ac:dyDescent="0.3">
      <c r="A7303">
        <v>7302</v>
      </c>
      <c r="B7303" t="s">
        <v>9410</v>
      </c>
      <c r="C7303">
        <f t="shared" si="114"/>
        <v>47</v>
      </c>
      <c r="D7303" s="1">
        <v>42326</v>
      </c>
      <c r="E7303" s="1">
        <v>42329</v>
      </c>
      <c r="F7303" t="s">
        <v>184</v>
      </c>
      <c r="G7303" t="s">
        <v>2486</v>
      </c>
      <c r="H7303" t="s">
        <v>2487</v>
      </c>
      <c r="I7303" t="s">
        <v>22</v>
      </c>
      <c r="J7303" t="s">
        <v>23</v>
      </c>
      <c r="K7303" t="s">
        <v>8742</v>
      </c>
      <c r="L7303" t="s">
        <v>207</v>
      </c>
      <c r="M7303">
        <v>60016</v>
      </c>
      <c r="N7303" t="s">
        <v>101</v>
      </c>
      <c r="O7303" t="s">
        <v>2107</v>
      </c>
      <c r="P7303" t="s">
        <v>42</v>
      </c>
      <c r="Q7303" t="s">
        <v>71</v>
      </c>
      <c r="R7303" t="s">
        <v>2108</v>
      </c>
      <c r="S7303">
        <v>2.8919999999999999</v>
      </c>
      <c r="T7303" s="3"/>
    </row>
    <row r="7304" spans="1:20" x14ac:dyDescent="0.3">
      <c r="A7304">
        <v>7303</v>
      </c>
      <c r="B7304" t="s">
        <v>9410</v>
      </c>
      <c r="C7304">
        <f t="shared" si="114"/>
        <v>47</v>
      </c>
      <c r="D7304" s="1">
        <v>42326</v>
      </c>
      <c r="E7304" s="1">
        <v>42329</v>
      </c>
      <c r="F7304" t="s">
        <v>184</v>
      </c>
      <c r="G7304" t="s">
        <v>2486</v>
      </c>
      <c r="H7304" t="s">
        <v>2487</v>
      </c>
      <c r="I7304" t="s">
        <v>22</v>
      </c>
      <c r="J7304" t="s">
        <v>23</v>
      </c>
      <c r="K7304" t="s">
        <v>8742</v>
      </c>
      <c r="L7304" t="s">
        <v>207</v>
      </c>
      <c r="M7304">
        <v>60016</v>
      </c>
      <c r="N7304" t="s">
        <v>101</v>
      </c>
      <c r="O7304" t="s">
        <v>2430</v>
      </c>
      <c r="P7304" t="s">
        <v>42</v>
      </c>
      <c r="Q7304" t="s">
        <v>55</v>
      </c>
      <c r="R7304" t="s">
        <v>2431</v>
      </c>
      <c r="S7304">
        <v>381.72</v>
      </c>
      <c r="T7304" s="3"/>
    </row>
    <row r="7305" spans="1:20" x14ac:dyDescent="0.3">
      <c r="A7305">
        <v>7304</v>
      </c>
      <c r="B7305" t="s">
        <v>9411</v>
      </c>
      <c r="C7305">
        <f t="shared" si="114"/>
        <v>36</v>
      </c>
      <c r="D7305" s="1">
        <v>43347</v>
      </c>
      <c r="E7305" s="1">
        <v>43351</v>
      </c>
      <c r="F7305" t="s">
        <v>46</v>
      </c>
      <c r="G7305" t="s">
        <v>8521</v>
      </c>
      <c r="H7305" t="s">
        <v>8522</v>
      </c>
      <c r="I7305" t="s">
        <v>22</v>
      </c>
      <c r="J7305" t="s">
        <v>23</v>
      </c>
      <c r="K7305" t="s">
        <v>3466</v>
      </c>
      <c r="L7305" t="s">
        <v>50</v>
      </c>
      <c r="M7305">
        <v>33437</v>
      </c>
      <c r="N7305" t="s">
        <v>26</v>
      </c>
      <c r="O7305" t="s">
        <v>699</v>
      </c>
      <c r="P7305" t="s">
        <v>28</v>
      </c>
      <c r="Q7305" t="s">
        <v>32</v>
      </c>
      <c r="R7305" t="s">
        <v>700</v>
      </c>
      <c r="S7305">
        <v>97.183999999999997</v>
      </c>
      <c r="T7305" s="3"/>
    </row>
    <row r="7306" spans="1:20" x14ac:dyDescent="0.3">
      <c r="A7306">
        <v>7305</v>
      </c>
      <c r="B7306" t="s">
        <v>9411</v>
      </c>
      <c r="C7306">
        <f t="shared" si="114"/>
        <v>36</v>
      </c>
      <c r="D7306" s="1">
        <v>43347</v>
      </c>
      <c r="E7306" s="1">
        <v>43351</v>
      </c>
      <c r="F7306" t="s">
        <v>46</v>
      </c>
      <c r="G7306" t="s">
        <v>8521</v>
      </c>
      <c r="H7306" t="s">
        <v>8522</v>
      </c>
      <c r="I7306" t="s">
        <v>22</v>
      </c>
      <c r="J7306" t="s">
        <v>23</v>
      </c>
      <c r="K7306" t="s">
        <v>3466</v>
      </c>
      <c r="L7306" t="s">
        <v>50</v>
      </c>
      <c r="M7306">
        <v>33437</v>
      </c>
      <c r="N7306" t="s">
        <v>26</v>
      </c>
      <c r="O7306" t="s">
        <v>2859</v>
      </c>
      <c r="P7306" t="s">
        <v>42</v>
      </c>
      <c r="Q7306" t="s">
        <v>86</v>
      </c>
      <c r="R7306" t="s">
        <v>2860</v>
      </c>
      <c r="S7306">
        <v>10.368</v>
      </c>
      <c r="T7306" s="3"/>
    </row>
    <row r="7307" spans="1:20" x14ac:dyDescent="0.3">
      <c r="A7307">
        <v>7306</v>
      </c>
      <c r="B7307" t="s">
        <v>9412</v>
      </c>
      <c r="C7307">
        <f t="shared" si="114"/>
        <v>14</v>
      </c>
      <c r="D7307" s="1">
        <v>42092</v>
      </c>
      <c r="E7307" s="1">
        <v>42096</v>
      </c>
      <c r="F7307" t="s">
        <v>46</v>
      </c>
      <c r="G7307" t="s">
        <v>1797</v>
      </c>
      <c r="H7307" t="s">
        <v>1798</v>
      </c>
      <c r="I7307" t="s">
        <v>22</v>
      </c>
      <c r="J7307" t="s">
        <v>23</v>
      </c>
      <c r="K7307" t="s">
        <v>4351</v>
      </c>
      <c r="L7307" t="s">
        <v>100</v>
      </c>
      <c r="M7307">
        <v>75023</v>
      </c>
      <c r="N7307" t="s">
        <v>101</v>
      </c>
      <c r="O7307" t="s">
        <v>1602</v>
      </c>
      <c r="P7307" t="s">
        <v>28</v>
      </c>
      <c r="Q7307" t="s">
        <v>52</v>
      </c>
      <c r="R7307" t="s">
        <v>1603</v>
      </c>
      <c r="S7307">
        <v>890.84100000000001</v>
      </c>
      <c r="T7307" s="3"/>
    </row>
    <row r="7308" spans="1:20" x14ac:dyDescent="0.3">
      <c r="A7308">
        <v>7307</v>
      </c>
      <c r="B7308" t="s">
        <v>9413</v>
      </c>
      <c r="C7308">
        <f t="shared" si="114"/>
        <v>45</v>
      </c>
      <c r="D7308" s="1">
        <v>43044</v>
      </c>
      <c r="E7308" s="1">
        <v>43046</v>
      </c>
      <c r="F7308" t="s">
        <v>19</v>
      </c>
      <c r="G7308" t="s">
        <v>939</v>
      </c>
      <c r="H7308" t="s">
        <v>940</v>
      </c>
      <c r="I7308" t="s">
        <v>22</v>
      </c>
      <c r="J7308" t="s">
        <v>23</v>
      </c>
      <c r="K7308" t="s">
        <v>627</v>
      </c>
      <c r="L7308" t="s">
        <v>39</v>
      </c>
      <c r="M7308">
        <v>95123</v>
      </c>
      <c r="N7308" t="s">
        <v>40</v>
      </c>
      <c r="O7308" t="s">
        <v>6689</v>
      </c>
      <c r="P7308" t="s">
        <v>67</v>
      </c>
      <c r="Q7308" t="s">
        <v>157</v>
      </c>
      <c r="R7308" t="s">
        <v>6690</v>
      </c>
      <c r="S7308">
        <v>72</v>
      </c>
      <c r="T7308" s="3"/>
    </row>
    <row r="7309" spans="1:20" x14ac:dyDescent="0.3">
      <c r="A7309">
        <v>7308</v>
      </c>
      <c r="B7309" t="s">
        <v>9413</v>
      </c>
      <c r="C7309">
        <f t="shared" si="114"/>
        <v>45</v>
      </c>
      <c r="D7309" s="1">
        <v>43044</v>
      </c>
      <c r="E7309" s="1">
        <v>43046</v>
      </c>
      <c r="F7309" t="s">
        <v>19</v>
      </c>
      <c r="G7309" t="s">
        <v>939</v>
      </c>
      <c r="H7309" t="s">
        <v>940</v>
      </c>
      <c r="I7309" t="s">
        <v>22</v>
      </c>
      <c r="J7309" t="s">
        <v>23</v>
      </c>
      <c r="K7309" t="s">
        <v>627</v>
      </c>
      <c r="L7309" t="s">
        <v>39</v>
      </c>
      <c r="M7309">
        <v>95123</v>
      </c>
      <c r="N7309" t="s">
        <v>40</v>
      </c>
      <c r="O7309" t="s">
        <v>6146</v>
      </c>
      <c r="P7309" t="s">
        <v>28</v>
      </c>
      <c r="Q7309" t="s">
        <v>32</v>
      </c>
      <c r="R7309" t="s">
        <v>6147</v>
      </c>
      <c r="S7309">
        <v>113.88800000000001</v>
      </c>
      <c r="T7309" s="3"/>
    </row>
    <row r="7310" spans="1:20" x14ac:dyDescent="0.3">
      <c r="A7310">
        <v>7309</v>
      </c>
      <c r="B7310" t="s">
        <v>9413</v>
      </c>
      <c r="C7310">
        <f t="shared" si="114"/>
        <v>45</v>
      </c>
      <c r="D7310" s="1">
        <v>43044</v>
      </c>
      <c r="E7310" s="1">
        <v>43046</v>
      </c>
      <c r="F7310" t="s">
        <v>19</v>
      </c>
      <c r="G7310" t="s">
        <v>939</v>
      </c>
      <c r="H7310" t="s">
        <v>940</v>
      </c>
      <c r="I7310" t="s">
        <v>22</v>
      </c>
      <c r="J7310" t="s">
        <v>23</v>
      </c>
      <c r="K7310" t="s">
        <v>627</v>
      </c>
      <c r="L7310" t="s">
        <v>39</v>
      </c>
      <c r="M7310">
        <v>95123</v>
      </c>
      <c r="N7310" t="s">
        <v>40</v>
      </c>
      <c r="O7310" t="s">
        <v>1709</v>
      </c>
      <c r="P7310" t="s">
        <v>42</v>
      </c>
      <c r="Q7310" t="s">
        <v>169</v>
      </c>
      <c r="R7310" t="s">
        <v>1710</v>
      </c>
      <c r="S7310">
        <v>158.13</v>
      </c>
      <c r="T7310" s="3"/>
    </row>
    <row r="7311" spans="1:20" x14ac:dyDescent="0.3">
      <c r="A7311">
        <v>7310</v>
      </c>
      <c r="B7311" t="s">
        <v>9414</v>
      </c>
      <c r="C7311">
        <f t="shared" si="114"/>
        <v>24</v>
      </c>
      <c r="D7311" s="1">
        <v>43261</v>
      </c>
      <c r="E7311" s="1">
        <v>43265</v>
      </c>
      <c r="F7311" t="s">
        <v>19</v>
      </c>
      <c r="G7311" t="s">
        <v>1318</v>
      </c>
      <c r="H7311" t="s">
        <v>1319</v>
      </c>
      <c r="I7311" t="s">
        <v>37</v>
      </c>
      <c r="J7311" t="s">
        <v>23</v>
      </c>
      <c r="K7311" t="s">
        <v>262</v>
      </c>
      <c r="L7311" t="s">
        <v>263</v>
      </c>
      <c r="M7311">
        <v>10024</v>
      </c>
      <c r="N7311" t="s">
        <v>144</v>
      </c>
      <c r="O7311" t="s">
        <v>4871</v>
      </c>
      <c r="P7311" t="s">
        <v>42</v>
      </c>
      <c r="Q7311" t="s">
        <v>265</v>
      </c>
      <c r="R7311" t="s">
        <v>4872</v>
      </c>
      <c r="S7311">
        <v>14.13</v>
      </c>
      <c r="T7311" s="3"/>
    </row>
    <row r="7312" spans="1:20" x14ac:dyDescent="0.3">
      <c r="A7312">
        <v>7311</v>
      </c>
      <c r="B7312" t="s">
        <v>9415</v>
      </c>
      <c r="C7312">
        <f t="shared" si="114"/>
        <v>33</v>
      </c>
      <c r="D7312" s="1">
        <v>42592</v>
      </c>
      <c r="E7312" s="1">
        <v>42596</v>
      </c>
      <c r="F7312" t="s">
        <v>46</v>
      </c>
      <c r="G7312" t="s">
        <v>1871</v>
      </c>
      <c r="H7312" t="s">
        <v>1872</v>
      </c>
      <c r="I7312" t="s">
        <v>22</v>
      </c>
      <c r="J7312" t="s">
        <v>23</v>
      </c>
      <c r="K7312" t="s">
        <v>878</v>
      </c>
      <c r="L7312" t="s">
        <v>234</v>
      </c>
      <c r="M7312">
        <v>48227</v>
      </c>
      <c r="N7312" t="s">
        <v>101</v>
      </c>
      <c r="O7312" t="s">
        <v>2210</v>
      </c>
      <c r="P7312" t="s">
        <v>42</v>
      </c>
      <c r="Q7312" t="s">
        <v>71</v>
      </c>
      <c r="R7312" t="s">
        <v>3604</v>
      </c>
      <c r="S7312">
        <v>64.75</v>
      </c>
      <c r="T7312" s="3"/>
    </row>
    <row r="7313" spans="1:20" x14ac:dyDescent="0.3">
      <c r="A7313">
        <v>7312</v>
      </c>
      <c r="B7313" t="s">
        <v>9416</v>
      </c>
      <c r="C7313">
        <f t="shared" si="114"/>
        <v>42</v>
      </c>
      <c r="D7313" s="1">
        <v>42652</v>
      </c>
      <c r="E7313" s="1">
        <v>42656</v>
      </c>
      <c r="F7313" t="s">
        <v>46</v>
      </c>
      <c r="G7313" t="s">
        <v>5579</v>
      </c>
      <c r="H7313" t="s">
        <v>5580</v>
      </c>
      <c r="I7313" t="s">
        <v>22</v>
      </c>
      <c r="J7313" t="s">
        <v>23</v>
      </c>
      <c r="K7313" t="s">
        <v>1419</v>
      </c>
      <c r="L7313" t="s">
        <v>50</v>
      </c>
      <c r="M7313">
        <v>33178</v>
      </c>
      <c r="N7313" t="s">
        <v>26</v>
      </c>
      <c r="O7313" t="s">
        <v>2916</v>
      </c>
      <c r="P7313" t="s">
        <v>42</v>
      </c>
      <c r="Q7313" t="s">
        <v>71</v>
      </c>
      <c r="R7313" t="s">
        <v>2917</v>
      </c>
      <c r="S7313">
        <v>1.8720000000000001</v>
      </c>
      <c r="T7313" s="3"/>
    </row>
    <row r="7314" spans="1:20" x14ac:dyDescent="0.3">
      <c r="A7314">
        <v>7313</v>
      </c>
      <c r="B7314" t="s">
        <v>9416</v>
      </c>
      <c r="C7314">
        <f t="shared" si="114"/>
        <v>42</v>
      </c>
      <c r="D7314" s="1">
        <v>42652</v>
      </c>
      <c r="E7314" s="1">
        <v>42656</v>
      </c>
      <c r="F7314" t="s">
        <v>46</v>
      </c>
      <c r="G7314" t="s">
        <v>5579</v>
      </c>
      <c r="H7314" t="s">
        <v>5580</v>
      </c>
      <c r="I7314" t="s">
        <v>22</v>
      </c>
      <c r="J7314" t="s">
        <v>23</v>
      </c>
      <c r="K7314" t="s">
        <v>1419</v>
      </c>
      <c r="L7314" t="s">
        <v>50</v>
      </c>
      <c r="M7314">
        <v>33178</v>
      </c>
      <c r="N7314" t="s">
        <v>26</v>
      </c>
      <c r="O7314" t="s">
        <v>1713</v>
      </c>
      <c r="P7314" t="s">
        <v>42</v>
      </c>
      <c r="Q7314" t="s">
        <v>71</v>
      </c>
      <c r="R7314" t="s">
        <v>1714</v>
      </c>
      <c r="S7314">
        <v>11.214</v>
      </c>
      <c r="T7314" s="3"/>
    </row>
    <row r="7315" spans="1:20" x14ac:dyDescent="0.3">
      <c r="A7315">
        <v>7314</v>
      </c>
      <c r="B7315" t="s">
        <v>9416</v>
      </c>
      <c r="C7315">
        <f t="shared" si="114"/>
        <v>42</v>
      </c>
      <c r="D7315" s="1">
        <v>42652</v>
      </c>
      <c r="E7315" s="1">
        <v>42656</v>
      </c>
      <c r="F7315" t="s">
        <v>46</v>
      </c>
      <c r="G7315" t="s">
        <v>5579</v>
      </c>
      <c r="H7315" t="s">
        <v>5580</v>
      </c>
      <c r="I7315" t="s">
        <v>22</v>
      </c>
      <c r="J7315" t="s">
        <v>23</v>
      </c>
      <c r="K7315" t="s">
        <v>1419</v>
      </c>
      <c r="L7315" t="s">
        <v>50</v>
      </c>
      <c r="M7315">
        <v>33178</v>
      </c>
      <c r="N7315" t="s">
        <v>26</v>
      </c>
      <c r="O7315" t="s">
        <v>7510</v>
      </c>
      <c r="P7315" t="s">
        <v>42</v>
      </c>
      <c r="Q7315" t="s">
        <v>64</v>
      </c>
      <c r="R7315" t="s">
        <v>7511</v>
      </c>
      <c r="S7315">
        <v>37.375999999999998</v>
      </c>
      <c r="T7315" s="3"/>
    </row>
    <row r="7316" spans="1:20" x14ac:dyDescent="0.3">
      <c r="A7316">
        <v>7315</v>
      </c>
      <c r="B7316" t="s">
        <v>9417</v>
      </c>
      <c r="C7316">
        <f t="shared" si="114"/>
        <v>22</v>
      </c>
      <c r="D7316" s="1">
        <v>42883</v>
      </c>
      <c r="E7316" s="1">
        <v>42888</v>
      </c>
      <c r="F7316" t="s">
        <v>46</v>
      </c>
      <c r="G7316" t="s">
        <v>1600</v>
      </c>
      <c r="H7316" t="s">
        <v>1601</v>
      </c>
      <c r="I7316" t="s">
        <v>98</v>
      </c>
      <c r="J7316" t="s">
        <v>23</v>
      </c>
      <c r="K7316" t="s">
        <v>1613</v>
      </c>
      <c r="L7316" t="s">
        <v>207</v>
      </c>
      <c r="M7316">
        <v>60068</v>
      </c>
      <c r="N7316" t="s">
        <v>101</v>
      </c>
      <c r="O7316" t="s">
        <v>4469</v>
      </c>
      <c r="P7316" t="s">
        <v>67</v>
      </c>
      <c r="Q7316" t="s">
        <v>68</v>
      </c>
      <c r="R7316" t="s">
        <v>4470</v>
      </c>
      <c r="S7316">
        <v>286.39999999999998</v>
      </c>
      <c r="T7316" s="3"/>
    </row>
    <row r="7317" spans="1:20" x14ac:dyDescent="0.3">
      <c r="A7317">
        <v>7316</v>
      </c>
      <c r="B7317" t="s">
        <v>9418</v>
      </c>
      <c r="C7317">
        <f t="shared" si="114"/>
        <v>19</v>
      </c>
      <c r="D7317" s="1">
        <v>43231</v>
      </c>
      <c r="E7317" s="1">
        <v>43236</v>
      </c>
      <c r="F7317" t="s">
        <v>19</v>
      </c>
      <c r="G7317" t="s">
        <v>1975</v>
      </c>
      <c r="H7317" t="s">
        <v>1976</v>
      </c>
      <c r="I7317" t="s">
        <v>22</v>
      </c>
      <c r="J7317" t="s">
        <v>23</v>
      </c>
      <c r="K7317" t="s">
        <v>262</v>
      </c>
      <c r="L7317" t="s">
        <v>263</v>
      </c>
      <c r="M7317">
        <v>10024</v>
      </c>
      <c r="N7317" t="s">
        <v>144</v>
      </c>
      <c r="O7317" t="s">
        <v>4236</v>
      </c>
      <c r="P7317" t="s">
        <v>42</v>
      </c>
      <c r="Q7317" t="s">
        <v>64</v>
      </c>
      <c r="R7317" t="s">
        <v>4237</v>
      </c>
      <c r="S7317">
        <v>43.92</v>
      </c>
      <c r="T7317" s="3"/>
    </row>
    <row r="7318" spans="1:20" x14ac:dyDescent="0.3">
      <c r="A7318">
        <v>7317</v>
      </c>
      <c r="B7318" t="s">
        <v>9419</v>
      </c>
      <c r="C7318">
        <f t="shared" si="114"/>
        <v>42</v>
      </c>
      <c r="D7318" s="1">
        <v>43024</v>
      </c>
      <c r="E7318" s="1">
        <v>43028</v>
      </c>
      <c r="F7318" t="s">
        <v>46</v>
      </c>
      <c r="G7318" t="s">
        <v>2024</v>
      </c>
      <c r="H7318" t="s">
        <v>2025</v>
      </c>
      <c r="I7318" t="s">
        <v>37</v>
      </c>
      <c r="J7318" t="s">
        <v>23</v>
      </c>
      <c r="K7318" t="s">
        <v>262</v>
      </c>
      <c r="L7318" t="s">
        <v>263</v>
      </c>
      <c r="M7318">
        <v>10011</v>
      </c>
      <c r="N7318" t="s">
        <v>144</v>
      </c>
      <c r="O7318" t="s">
        <v>76</v>
      </c>
      <c r="P7318" t="s">
        <v>28</v>
      </c>
      <c r="Q7318" t="s">
        <v>52</v>
      </c>
      <c r="R7318" t="s">
        <v>77</v>
      </c>
      <c r="S7318">
        <v>142.18199999999999</v>
      </c>
      <c r="T7318" s="3"/>
    </row>
    <row r="7319" spans="1:20" x14ac:dyDescent="0.3">
      <c r="A7319">
        <v>7318</v>
      </c>
      <c r="B7319" t="s">
        <v>9420</v>
      </c>
      <c r="C7319">
        <f t="shared" si="114"/>
        <v>46</v>
      </c>
      <c r="D7319" s="1">
        <v>43421</v>
      </c>
      <c r="E7319" s="1">
        <v>43425</v>
      </c>
      <c r="F7319" t="s">
        <v>46</v>
      </c>
      <c r="G7319" t="s">
        <v>4621</v>
      </c>
      <c r="H7319" t="s">
        <v>4622</v>
      </c>
      <c r="I7319" t="s">
        <v>37</v>
      </c>
      <c r="J7319" t="s">
        <v>23</v>
      </c>
      <c r="K7319" t="s">
        <v>9421</v>
      </c>
      <c r="L7319" t="s">
        <v>416</v>
      </c>
      <c r="M7319">
        <v>97123</v>
      </c>
      <c r="N7319" t="s">
        <v>40</v>
      </c>
      <c r="O7319" t="s">
        <v>9045</v>
      </c>
      <c r="P7319" t="s">
        <v>42</v>
      </c>
      <c r="Q7319" t="s">
        <v>86</v>
      </c>
      <c r="R7319" t="s">
        <v>9046</v>
      </c>
      <c r="S7319">
        <v>19.608000000000001</v>
      </c>
      <c r="T7319" s="3"/>
    </row>
    <row r="7320" spans="1:20" x14ac:dyDescent="0.3">
      <c r="A7320">
        <v>7319</v>
      </c>
      <c r="B7320" t="s">
        <v>9420</v>
      </c>
      <c r="C7320">
        <f t="shared" si="114"/>
        <v>46</v>
      </c>
      <c r="D7320" s="1">
        <v>43421</v>
      </c>
      <c r="E7320" s="1">
        <v>43425</v>
      </c>
      <c r="F7320" t="s">
        <v>46</v>
      </c>
      <c r="G7320" t="s">
        <v>4621</v>
      </c>
      <c r="H7320" t="s">
        <v>4622</v>
      </c>
      <c r="I7320" t="s">
        <v>37</v>
      </c>
      <c r="J7320" t="s">
        <v>23</v>
      </c>
      <c r="K7320" t="s">
        <v>9421</v>
      </c>
      <c r="L7320" t="s">
        <v>416</v>
      </c>
      <c r="M7320">
        <v>97123</v>
      </c>
      <c r="N7320" t="s">
        <v>40</v>
      </c>
      <c r="O7320" t="s">
        <v>3577</v>
      </c>
      <c r="P7320" t="s">
        <v>42</v>
      </c>
      <c r="Q7320" t="s">
        <v>71</v>
      </c>
      <c r="R7320" t="s">
        <v>3578</v>
      </c>
      <c r="S7320">
        <v>4.1580000000000004</v>
      </c>
      <c r="T7320" s="3"/>
    </row>
    <row r="7321" spans="1:20" x14ac:dyDescent="0.3">
      <c r="A7321">
        <v>7320</v>
      </c>
      <c r="B7321" t="s">
        <v>9422</v>
      </c>
      <c r="C7321">
        <f t="shared" si="114"/>
        <v>48</v>
      </c>
      <c r="D7321" s="1">
        <v>43430</v>
      </c>
      <c r="E7321" s="1">
        <v>43433</v>
      </c>
      <c r="F7321" t="s">
        <v>19</v>
      </c>
      <c r="G7321" t="s">
        <v>3684</v>
      </c>
      <c r="H7321" t="s">
        <v>3685</v>
      </c>
      <c r="I7321" t="s">
        <v>22</v>
      </c>
      <c r="J7321" t="s">
        <v>23</v>
      </c>
      <c r="K7321" t="s">
        <v>262</v>
      </c>
      <c r="L7321" t="s">
        <v>263</v>
      </c>
      <c r="M7321">
        <v>10009</v>
      </c>
      <c r="N7321" t="s">
        <v>144</v>
      </c>
      <c r="O7321" t="s">
        <v>3787</v>
      </c>
      <c r="P7321" t="s">
        <v>67</v>
      </c>
      <c r="Q7321" t="s">
        <v>68</v>
      </c>
      <c r="R7321" t="s">
        <v>5709</v>
      </c>
      <c r="S7321">
        <v>979.95</v>
      </c>
      <c r="T7321" s="3"/>
    </row>
    <row r="7322" spans="1:20" x14ac:dyDescent="0.3">
      <c r="A7322">
        <v>7321</v>
      </c>
      <c r="B7322" t="s">
        <v>9422</v>
      </c>
      <c r="C7322">
        <f t="shared" si="114"/>
        <v>48</v>
      </c>
      <c r="D7322" s="1">
        <v>43430</v>
      </c>
      <c r="E7322" s="1">
        <v>43433</v>
      </c>
      <c r="F7322" t="s">
        <v>19</v>
      </c>
      <c r="G7322" t="s">
        <v>3684</v>
      </c>
      <c r="H7322" t="s">
        <v>3685</v>
      </c>
      <c r="I7322" t="s">
        <v>22</v>
      </c>
      <c r="J7322" t="s">
        <v>23</v>
      </c>
      <c r="K7322" t="s">
        <v>262</v>
      </c>
      <c r="L7322" t="s">
        <v>263</v>
      </c>
      <c r="M7322">
        <v>10009</v>
      </c>
      <c r="N7322" t="s">
        <v>144</v>
      </c>
      <c r="O7322" t="s">
        <v>5046</v>
      </c>
      <c r="P7322" t="s">
        <v>28</v>
      </c>
      <c r="Q7322" t="s">
        <v>61</v>
      </c>
      <c r="R7322" t="s">
        <v>5047</v>
      </c>
      <c r="S7322">
        <v>135.30000000000001</v>
      </c>
      <c r="T7322" s="3"/>
    </row>
    <row r="7323" spans="1:20" x14ac:dyDescent="0.3">
      <c r="A7323">
        <v>7322</v>
      </c>
      <c r="B7323" t="s">
        <v>9423</v>
      </c>
      <c r="C7323">
        <f t="shared" si="114"/>
        <v>36</v>
      </c>
      <c r="D7323" s="1">
        <v>43346</v>
      </c>
      <c r="E7323" s="1">
        <v>43350</v>
      </c>
      <c r="F7323" t="s">
        <v>46</v>
      </c>
      <c r="G7323" t="s">
        <v>4198</v>
      </c>
      <c r="H7323" t="s">
        <v>4199</v>
      </c>
      <c r="I7323" t="s">
        <v>37</v>
      </c>
      <c r="J7323" t="s">
        <v>23</v>
      </c>
      <c r="K7323" t="s">
        <v>299</v>
      </c>
      <c r="L7323" t="s">
        <v>207</v>
      </c>
      <c r="M7323">
        <v>60623</v>
      </c>
      <c r="N7323" t="s">
        <v>101</v>
      </c>
      <c r="O7323" t="s">
        <v>4406</v>
      </c>
      <c r="P7323" t="s">
        <v>42</v>
      </c>
      <c r="Q7323" t="s">
        <v>86</v>
      </c>
      <c r="R7323" t="s">
        <v>4407</v>
      </c>
      <c r="S7323">
        <v>8.9039999999999999</v>
      </c>
      <c r="T7323" s="3"/>
    </row>
    <row r="7324" spans="1:20" x14ac:dyDescent="0.3">
      <c r="A7324">
        <v>7323</v>
      </c>
      <c r="B7324" t="s">
        <v>9423</v>
      </c>
      <c r="C7324">
        <f t="shared" si="114"/>
        <v>36</v>
      </c>
      <c r="D7324" s="1">
        <v>43346</v>
      </c>
      <c r="E7324" s="1">
        <v>43350</v>
      </c>
      <c r="F7324" t="s">
        <v>46</v>
      </c>
      <c r="G7324" t="s">
        <v>4198</v>
      </c>
      <c r="H7324" t="s">
        <v>4199</v>
      </c>
      <c r="I7324" t="s">
        <v>37</v>
      </c>
      <c r="J7324" t="s">
        <v>23</v>
      </c>
      <c r="K7324" t="s">
        <v>299</v>
      </c>
      <c r="L7324" t="s">
        <v>207</v>
      </c>
      <c r="M7324">
        <v>60623</v>
      </c>
      <c r="N7324" t="s">
        <v>101</v>
      </c>
      <c r="O7324" t="s">
        <v>2832</v>
      </c>
      <c r="P7324" t="s">
        <v>67</v>
      </c>
      <c r="Q7324" t="s">
        <v>157</v>
      </c>
      <c r="R7324" t="s">
        <v>2833</v>
      </c>
      <c r="S7324">
        <v>100.8</v>
      </c>
      <c r="T7324" s="3"/>
    </row>
    <row r="7325" spans="1:20" x14ac:dyDescent="0.3">
      <c r="A7325">
        <v>7324</v>
      </c>
      <c r="B7325" t="s">
        <v>9424</v>
      </c>
      <c r="C7325">
        <f t="shared" si="114"/>
        <v>49</v>
      </c>
      <c r="D7325" s="1">
        <v>43439</v>
      </c>
      <c r="E7325" s="1">
        <v>43442</v>
      </c>
      <c r="F7325" t="s">
        <v>184</v>
      </c>
      <c r="G7325" t="s">
        <v>1953</v>
      </c>
      <c r="H7325" t="s">
        <v>1954</v>
      </c>
      <c r="I7325" t="s">
        <v>22</v>
      </c>
      <c r="J7325" t="s">
        <v>23</v>
      </c>
      <c r="K7325" t="s">
        <v>262</v>
      </c>
      <c r="L7325" t="s">
        <v>263</v>
      </c>
      <c r="M7325">
        <v>10024</v>
      </c>
      <c r="N7325" t="s">
        <v>144</v>
      </c>
      <c r="O7325" t="s">
        <v>479</v>
      </c>
      <c r="P7325" t="s">
        <v>28</v>
      </c>
      <c r="Q7325" t="s">
        <v>61</v>
      </c>
      <c r="R7325" t="s">
        <v>480</v>
      </c>
      <c r="S7325">
        <v>41.96</v>
      </c>
      <c r="T7325" s="3"/>
    </row>
    <row r="7326" spans="1:20" x14ac:dyDescent="0.3">
      <c r="A7326">
        <v>7325</v>
      </c>
      <c r="B7326" t="s">
        <v>9424</v>
      </c>
      <c r="C7326">
        <f t="shared" si="114"/>
        <v>49</v>
      </c>
      <c r="D7326" s="1">
        <v>43439</v>
      </c>
      <c r="E7326" s="1">
        <v>43442</v>
      </c>
      <c r="F7326" t="s">
        <v>184</v>
      </c>
      <c r="G7326" t="s">
        <v>1953</v>
      </c>
      <c r="H7326" t="s">
        <v>1954</v>
      </c>
      <c r="I7326" t="s">
        <v>22</v>
      </c>
      <c r="J7326" t="s">
        <v>23</v>
      </c>
      <c r="K7326" t="s">
        <v>262</v>
      </c>
      <c r="L7326" t="s">
        <v>263</v>
      </c>
      <c r="M7326">
        <v>10024</v>
      </c>
      <c r="N7326" t="s">
        <v>144</v>
      </c>
      <c r="O7326" t="s">
        <v>1441</v>
      </c>
      <c r="P7326" t="s">
        <v>42</v>
      </c>
      <c r="Q7326" t="s">
        <v>43</v>
      </c>
      <c r="R7326" t="s">
        <v>1442</v>
      </c>
      <c r="S7326">
        <v>9.4499999999999993</v>
      </c>
      <c r="T7326" s="3"/>
    </row>
    <row r="7327" spans="1:20" x14ac:dyDescent="0.3">
      <c r="A7327">
        <v>7326</v>
      </c>
      <c r="B7327" t="s">
        <v>9425</v>
      </c>
      <c r="C7327">
        <f t="shared" si="114"/>
        <v>45</v>
      </c>
      <c r="D7327" s="1">
        <v>43414</v>
      </c>
      <c r="E7327" s="1">
        <v>43421</v>
      </c>
      <c r="F7327" t="s">
        <v>46</v>
      </c>
      <c r="G7327" t="s">
        <v>2226</v>
      </c>
      <c r="H7327" t="s">
        <v>2227</v>
      </c>
      <c r="I7327" t="s">
        <v>22</v>
      </c>
      <c r="J7327" t="s">
        <v>23</v>
      </c>
      <c r="K7327" t="s">
        <v>7824</v>
      </c>
      <c r="L7327" t="s">
        <v>92</v>
      </c>
      <c r="M7327">
        <v>99301</v>
      </c>
      <c r="N7327" t="s">
        <v>40</v>
      </c>
      <c r="O7327" t="s">
        <v>5396</v>
      </c>
      <c r="P7327" t="s">
        <v>42</v>
      </c>
      <c r="Q7327" t="s">
        <v>74</v>
      </c>
      <c r="R7327" t="s">
        <v>5397</v>
      </c>
      <c r="S7327">
        <v>400.8</v>
      </c>
      <c r="T7327" s="3"/>
    </row>
    <row r="7328" spans="1:20" x14ac:dyDescent="0.3">
      <c r="A7328">
        <v>7327</v>
      </c>
      <c r="B7328" t="s">
        <v>9425</v>
      </c>
      <c r="C7328">
        <f t="shared" si="114"/>
        <v>45</v>
      </c>
      <c r="D7328" s="1">
        <v>43414</v>
      </c>
      <c r="E7328" s="1">
        <v>43421</v>
      </c>
      <c r="F7328" t="s">
        <v>46</v>
      </c>
      <c r="G7328" t="s">
        <v>2226</v>
      </c>
      <c r="H7328" t="s">
        <v>2227</v>
      </c>
      <c r="I7328" t="s">
        <v>22</v>
      </c>
      <c r="J7328" t="s">
        <v>23</v>
      </c>
      <c r="K7328" t="s">
        <v>7824</v>
      </c>
      <c r="L7328" t="s">
        <v>92</v>
      </c>
      <c r="M7328">
        <v>99301</v>
      </c>
      <c r="N7328" t="s">
        <v>40</v>
      </c>
      <c r="O7328" t="s">
        <v>1495</v>
      </c>
      <c r="P7328" t="s">
        <v>42</v>
      </c>
      <c r="Q7328" t="s">
        <v>71</v>
      </c>
      <c r="R7328" t="s">
        <v>1496</v>
      </c>
      <c r="S7328">
        <v>28.792000000000002</v>
      </c>
      <c r="T7328" s="3"/>
    </row>
    <row r="7329" spans="1:20" x14ac:dyDescent="0.3">
      <c r="A7329">
        <v>7328</v>
      </c>
      <c r="B7329" t="s">
        <v>9426</v>
      </c>
      <c r="C7329">
        <f t="shared" si="114"/>
        <v>12</v>
      </c>
      <c r="D7329" s="1">
        <v>42081</v>
      </c>
      <c r="E7329" s="1">
        <v>42087</v>
      </c>
      <c r="F7329" t="s">
        <v>46</v>
      </c>
      <c r="G7329" t="s">
        <v>2801</v>
      </c>
      <c r="H7329" t="s">
        <v>2802</v>
      </c>
      <c r="I7329" t="s">
        <v>98</v>
      </c>
      <c r="J7329" t="s">
        <v>23</v>
      </c>
      <c r="K7329" t="s">
        <v>9427</v>
      </c>
      <c r="L7329" t="s">
        <v>39</v>
      </c>
      <c r="M7329">
        <v>91505</v>
      </c>
      <c r="N7329" t="s">
        <v>40</v>
      </c>
      <c r="O7329" t="s">
        <v>5216</v>
      </c>
      <c r="P7329" t="s">
        <v>28</v>
      </c>
      <c r="Q7329" t="s">
        <v>61</v>
      </c>
      <c r="R7329" t="s">
        <v>5217</v>
      </c>
      <c r="S7329">
        <v>111</v>
      </c>
      <c r="T7329" s="3"/>
    </row>
    <row r="7330" spans="1:20" x14ac:dyDescent="0.3">
      <c r="A7330">
        <v>7329</v>
      </c>
      <c r="B7330" t="s">
        <v>9426</v>
      </c>
      <c r="C7330">
        <f t="shared" si="114"/>
        <v>12</v>
      </c>
      <c r="D7330" s="1">
        <v>42081</v>
      </c>
      <c r="E7330" s="1">
        <v>42087</v>
      </c>
      <c r="F7330" t="s">
        <v>46</v>
      </c>
      <c r="G7330" t="s">
        <v>2801</v>
      </c>
      <c r="H7330" t="s">
        <v>2802</v>
      </c>
      <c r="I7330" t="s">
        <v>98</v>
      </c>
      <c r="J7330" t="s">
        <v>23</v>
      </c>
      <c r="K7330" t="s">
        <v>9427</v>
      </c>
      <c r="L7330" t="s">
        <v>39</v>
      </c>
      <c r="M7330">
        <v>91505</v>
      </c>
      <c r="N7330" t="s">
        <v>40</v>
      </c>
      <c r="O7330" t="s">
        <v>871</v>
      </c>
      <c r="P7330" t="s">
        <v>67</v>
      </c>
      <c r="Q7330" t="s">
        <v>680</v>
      </c>
      <c r="R7330" t="s">
        <v>872</v>
      </c>
      <c r="S7330">
        <v>1279.9680000000001</v>
      </c>
      <c r="T7330" s="3"/>
    </row>
    <row r="7331" spans="1:20" x14ac:dyDescent="0.3">
      <c r="A7331">
        <v>7330</v>
      </c>
      <c r="B7331" t="s">
        <v>9426</v>
      </c>
      <c r="C7331">
        <f t="shared" si="114"/>
        <v>12</v>
      </c>
      <c r="D7331" s="1">
        <v>42081</v>
      </c>
      <c r="E7331" s="1">
        <v>42087</v>
      </c>
      <c r="F7331" t="s">
        <v>46</v>
      </c>
      <c r="G7331" t="s">
        <v>2801</v>
      </c>
      <c r="H7331" t="s">
        <v>2802</v>
      </c>
      <c r="I7331" t="s">
        <v>98</v>
      </c>
      <c r="J7331" t="s">
        <v>23</v>
      </c>
      <c r="K7331" t="s">
        <v>9427</v>
      </c>
      <c r="L7331" t="s">
        <v>39</v>
      </c>
      <c r="M7331">
        <v>91505</v>
      </c>
      <c r="N7331" t="s">
        <v>40</v>
      </c>
      <c r="O7331" t="s">
        <v>5005</v>
      </c>
      <c r="P7331" t="s">
        <v>42</v>
      </c>
      <c r="Q7331" t="s">
        <v>55</v>
      </c>
      <c r="R7331" t="s">
        <v>5006</v>
      </c>
      <c r="S7331">
        <v>1856.19</v>
      </c>
      <c r="T7331" s="3"/>
    </row>
    <row r="7332" spans="1:20" x14ac:dyDescent="0.3">
      <c r="A7332">
        <v>7331</v>
      </c>
      <c r="B7332" t="s">
        <v>9428</v>
      </c>
      <c r="C7332">
        <f t="shared" si="114"/>
        <v>46</v>
      </c>
      <c r="D7332" s="1">
        <v>43051</v>
      </c>
      <c r="E7332" s="1">
        <v>43052</v>
      </c>
      <c r="F7332" t="s">
        <v>184</v>
      </c>
      <c r="G7332" t="s">
        <v>625</v>
      </c>
      <c r="H7332" t="s">
        <v>626</v>
      </c>
      <c r="I7332" t="s">
        <v>37</v>
      </c>
      <c r="J7332" t="s">
        <v>23</v>
      </c>
      <c r="K7332" t="s">
        <v>299</v>
      </c>
      <c r="L7332" t="s">
        <v>207</v>
      </c>
      <c r="M7332">
        <v>60623</v>
      </c>
      <c r="N7332" t="s">
        <v>101</v>
      </c>
      <c r="O7332" t="s">
        <v>4750</v>
      </c>
      <c r="P7332" t="s">
        <v>28</v>
      </c>
      <c r="Q7332" t="s">
        <v>61</v>
      </c>
      <c r="R7332" t="s">
        <v>4751</v>
      </c>
      <c r="S7332">
        <v>22.751999999999999</v>
      </c>
      <c r="T7332" s="3"/>
    </row>
    <row r="7333" spans="1:20" x14ac:dyDescent="0.3">
      <c r="A7333">
        <v>7332</v>
      </c>
      <c r="B7333" t="s">
        <v>9429</v>
      </c>
      <c r="C7333">
        <f t="shared" si="114"/>
        <v>43</v>
      </c>
      <c r="D7333" s="1">
        <v>43399</v>
      </c>
      <c r="E7333" s="1">
        <v>43403</v>
      </c>
      <c r="F7333" t="s">
        <v>46</v>
      </c>
      <c r="G7333" t="s">
        <v>3892</v>
      </c>
      <c r="H7333" t="s">
        <v>3893</v>
      </c>
      <c r="I7333" t="s">
        <v>37</v>
      </c>
      <c r="J7333" t="s">
        <v>23</v>
      </c>
      <c r="K7333" t="s">
        <v>2472</v>
      </c>
      <c r="L7333" t="s">
        <v>143</v>
      </c>
      <c r="M7333">
        <v>17602</v>
      </c>
      <c r="N7333" t="s">
        <v>144</v>
      </c>
      <c r="O7333" t="s">
        <v>985</v>
      </c>
      <c r="P7333" t="s">
        <v>67</v>
      </c>
      <c r="Q7333" t="s">
        <v>68</v>
      </c>
      <c r="R7333" t="s">
        <v>986</v>
      </c>
      <c r="S7333">
        <v>61.542000000000002</v>
      </c>
      <c r="T7333" s="3"/>
    </row>
    <row r="7334" spans="1:20" x14ac:dyDescent="0.3">
      <c r="A7334">
        <v>7333</v>
      </c>
      <c r="B7334" t="s">
        <v>9429</v>
      </c>
      <c r="C7334">
        <f t="shared" si="114"/>
        <v>43</v>
      </c>
      <c r="D7334" s="1">
        <v>43399</v>
      </c>
      <c r="E7334" s="1">
        <v>43403</v>
      </c>
      <c r="F7334" t="s">
        <v>46</v>
      </c>
      <c r="G7334" t="s">
        <v>3892</v>
      </c>
      <c r="H7334" t="s">
        <v>3893</v>
      </c>
      <c r="I7334" t="s">
        <v>37</v>
      </c>
      <c r="J7334" t="s">
        <v>23</v>
      </c>
      <c r="K7334" t="s">
        <v>2472</v>
      </c>
      <c r="L7334" t="s">
        <v>143</v>
      </c>
      <c r="M7334">
        <v>17602</v>
      </c>
      <c r="N7334" t="s">
        <v>144</v>
      </c>
      <c r="O7334" t="s">
        <v>6813</v>
      </c>
      <c r="P7334" t="s">
        <v>42</v>
      </c>
      <c r="Q7334" t="s">
        <v>71</v>
      </c>
      <c r="R7334" t="s">
        <v>6814</v>
      </c>
      <c r="S7334">
        <v>81.438000000000002</v>
      </c>
      <c r="T7334" s="3"/>
    </row>
    <row r="7335" spans="1:20" x14ac:dyDescent="0.3">
      <c r="A7335">
        <v>7334</v>
      </c>
      <c r="B7335" t="s">
        <v>9430</v>
      </c>
      <c r="C7335">
        <f t="shared" si="114"/>
        <v>16</v>
      </c>
      <c r="D7335" s="1">
        <v>42471</v>
      </c>
      <c r="E7335" s="1">
        <v>42477</v>
      </c>
      <c r="F7335" t="s">
        <v>46</v>
      </c>
      <c r="G7335" t="s">
        <v>6548</v>
      </c>
      <c r="H7335" t="s">
        <v>6549</v>
      </c>
      <c r="I7335" t="s">
        <v>22</v>
      </c>
      <c r="J7335" t="s">
        <v>23</v>
      </c>
      <c r="K7335" t="s">
        <v>898</v>
      </c>
      <c r="L7335" t="s">
        <v>50</v>
      </c>
      <c r="M7335">
        <v>33614</v>
      </c>
      <c r="N7335" t="s">
        <v>26</v>
      </c>
      <c r="O7335" t="s">
        <v>1749</v>
      </c>
      <c r="P7335" t="s">
        <v>28</v>
      </c>
      <c r="Q7335" t="s">
        <v>61</v>
      </c>
      <c r="R7335" t="s">
        <v>1750</v>
      </c>
      <c r="S7335">
        <v>67.36</v>
      </c>
      <c r="T7335" s="3"/>
    </row>
    <row r="7336" spans="1:20" x14ac:dyDescent="0.3">
      <c r="A7336">
        <v>7335</v>
      </c>
      <c r="B7336" t="s">
        <v>9430</v>
      </c>
      <c r="C7336">
        <f t="shared" si="114"/>
        <v>16</v>
      </c>
      <c r="D7336" s="1">
        <v>42471</v>
      </c>
      <c r="E7336" s="1">
        <v>42477</v>
      </c>
      <c r="F7336" t="s">
        <v>46</v>
      </c>
      <c r="G7336" t="s">
        <v>6548</v>
      </c>
      <c r="H7336" t="s">
        <v>6549</v>
      </c>
      <c r="I7336" t="s">
        <v>22</v>
      </c>
      <c r="J7336" t="s">
        <v>23</v>
      </c>
      <c r="K7336" t="s">
        <v>898</v>
      </c>
      <c r="L7336" t="s">
        <v>50</v>
      </c>
      <c r="M7336">
        <v>33614</v>
      </c>
      <c r="N7336" t="s">
        <v>26</v>
      </c>
      <c r="O7336" t="s">
        <v>869</v>
      </c>
      <c r="P7336" t="s">
        <v>28</v>
      </c>
      <c r="Q7336" t="s">
        <v>61</v>
      </c>
      <c r="R7336" t="s">
        <v>870</v>
      </c>
      <c r="S7336">
        <v>54.527999999999999</v>
      </c>
      <c r="T7336" s="3"/>
    </row>
    <row r="7337" spans="1:20" x14ac:dyDescent="0.3">
      <c r="A7337">
        <v>7336</v>
      </c>
      <c r="B7337" t="s">
        <v>9431</v>
      </c>
      <c r="C7337">
        <f t="shared" si="114"/>
        <v>53</v>
      </c>
      <c r="D7337" s="1">
        <v>42729</v>
      </c>
      <c r="E7337" s="1">
        <v>42734</v>
      </c>
      <c r="F7337" t="s">
        <v>46</v>
      </c>
      <c r="G7337" t="s">
        <v>5285</v>
      </c>
      <c r="H7337" t="s">
        <v>5286</v>
      </c>
      <c r="I7337" t="s">
        <v>22</v>
      </c>
      <c r="J7337" t="s">
        <v>23</v>
      </c>
      <c r="K7337" t="s">
        <v>262</v>
      </c>
      <c r="L7337" t="s">
        <v>263</v>
      </c>
      <c r="M7337">
        <v>10024</v>
      </c>
      <c r="N7337" t="s">
        <v>144</v>
      </c>
      <c r="O7337" t="s">
        <v>2707</v>
      </c>
      <c r="P7337" t="s">
        <v>67</v>
      </c>
      <c r="Q7337" t="s">
        <v>157</v>
      </c>
      <c r="R7337" t="s">
        <v>4268</v>
      </c>
      <c r="S7337">
        <v>843.9</v>
      </c>
      <c r="T7337" s="3"/>
    </row>
    <row r="7338" spans="1:20" x14ac:dyDescent="0.3">
      <c r="A7338">
        <v>7337</v>
      </c>
      <c r="B7338" t="s">
        <v>9431</v>
      </c>
      <c r="C7338">
        <f t="shared" si="114"/>
        <v>53</v>
      </c>
      <c r="D7338" s="1">
        <v>42729</v>
      </c>
      <c r="E7338" s="1">
        <v>42734</v>
      </c>
      <c r="F7338" t="s">
        <v>46</v>
      </c>
      <c r="G7338" t="s">
        <v>5285</v>
      </c>
      <c r="H7338" t="s">
        <v>5286</v>
      </c>
      <c r="I7338" t="s">
        <v>22</v>
      </c>
      <c r="J7338" t="s">
        <v>23</v>
      </c>
      <c r="K7338" t="s">
        <v>262</v>
      </c>
      <c r="L7338" t="s">
        <v>263</v>
      </c>
      <c r="M7338">
        <v>10024</v>
      </c>
      <c r="N7338" t="s">
        <v>144</v>
      </c>
      <c r="O7338" t="s">
        <v>762</v>
      </c>
      <c r="P7338" t="s">
        <v>28</v>
      </c>
      <c r="Q7338" t="s">
        <v>29</v>
      </c>
      <c r="R7338" t="s">
        <v>763</v>
      </c>
      <c r="S7338">
        <v>449.56799999999998</v>
      </c>
      <c r="T7338" s="3"/>
    </row>
    <row r="7339" spans="1:20" x14ac:dyDescent="0.3">
      <c r="A7339">
        <v>7338</v>
      </c>
      <c r="B7339" t="s">
        <v>9432</v>
      </c>
      <c r="C7339">
        <f t="shared" si="114"/>
        <v>38</v>
      </c>
      <c r="D7339" s="1">
        <v>43364</v>
      </c>
      <c r="E7339" s="1">
        <v>43366</v>
      </c>
      <c r="F7339" t="s">
        <v>184</v>
      </c>
      <c r="G7339" t="s">
        <v>5339</v>
      </c>
      <c r="H7339" t="s">
        <v>5340</v>
      </c>
      <c r="I7339" t="s">
        <v>37</v>
      </c>
      <c r="J7339" t="s">
        <v>23</v>
      </c>
      <c r="K7339" t="s">
        <v>38</v>
      </c>
      <c r="L7339" t="s">
        <v>39</v>
      </c>
      <c r="M7339">
        <v>90045</v>
      </c>
      <c r="N7339" t="s">
        <v>40</v>
      </c>
      <c r="O7339" t="s">
        <v>4019</v>
      </c>
      <c r="P7339" t="s">
        <v>42</v>
      </c>
      <c r="Q7339" t="s">
        <v>55</v>
      </c>
      <c r="R7339" t="s">
        <v>6590</v>
      </c>
      <c r="S7339">
        <v>15.51</v>
      </c>
      <c r="T7339" s="3"/>
    </row>
    <row r="7340" spans="1:20" x14ac:dyDescent="0.3">
      <c r="A7340">
        <v>7339</v>
      </c>
      <c r="B7340" t="s">
        <v>9433</v>
      </c>
      <c r="C7340">
        <f t="shared" si="114"/>
        <v>52</v>
      </c>
      <c r="D7340" s="1">
        <v>42358</v>
      </c>
      <c r="E7340" s="1">
        <v>42361</v>
      </c>
      <c r="F7340" t="s">
        <v>19</v>
      </c>
      <c r="G7340" t="s">
        <v>3523</v>
      </c>
      <c r="H7340" t="s">
        <v>3524</v>
      </c>
      <c r="I7340" t="s">
        <v>37</v>
      </c>
      <c r="J7340" t="s">
        <v>23</v>
      </c>
      <c r="K7340" t="s">
        <v>262</v>
      </c>
      <c r="L7340" t="s">
        <v>263</v>
      </c>
      <c r="M7340">
        <v>10035</v>
      </c>
      <c r="N7340" t="s">
        <v>144</v>
      </c>
      <c r="O7340" t="s">
        <v>6146</v>
      </c>
      <c r="P7340" t="s">
        <v>28</v>
      </c>
      <c r="Q7340" t="s">
        <v>32</v>
      </c>
      <c r="R7340" t="s">
        <v>6147</v>
      </c>
      <c r="S7340">
        <v>192.18600000000001</v>
      </c>
      <c r="T7340" s="3"/>
    </row>
    <row r="7341" spans="1:20" x14ac:dyDescent="0.3">
      <c r="A7341">
        <v>7340</v>
      </c>
      <c r="B7341" t="s">
        <v>9434</v>
      </c>
      <c r="C7341">
        <f t="shared" si="114"/>
        <v>30</v>
      </c>
      <c r="D7341" s="1">
        <v>42569</v>
      </c>
      <c r="E7341" s="1">
        <v>42572</v>
      </c>
      <c r="F7341" t="s">
        <v>184</v>
      </c>
      <c r="G7341" t="s">
        <v>2864</v>
      </c>
      <c r="H7341" t="s">
        <v>2865</v>
      </c>
      <c r="I7341" t="s">
        <v>37</v>
      </c>
      <c r="J7341" t="s">
        <v>23</v>
      </c>
      <c r="K7341" t="s">
        <v>262</v>
      </c>
      <c r="L7341" t="s">
        <v>263</v>
      </c>
      <c r="M7341">
        <v>10009</v>
      </c>
      <c r="N7341" t="s">
        <v>144</v>
      </c>
      <c r="O7341" t="s">
        <v>2537</v>
      </c>
      <c r="P7341" t="s">
        <v>42</v>
      </c>
      <c r="Q7341" t="s">
        <v>64</v>
      </c>
      <c r="R7341" t="s">
        <v>2538</v>
      </c>
      <c r="S7341">
        <v>5.76</v>
      </c>
      <c r="T7341" s="3"/>
    </row>
    <row r="7342" spans="1:20" x14ac:dyDescent="0.3">
      <c r="A7342">
        <v>7341</v>
      </c>
      <c r="B7342" t="s">
        <v>9435</v>
      </c>
      <c r="C7342">
        <f t="shared" si="114"/>
        <v>31</v>
      </c>
      <c r="D7342" s="1">
        <v>42211</v>
      </c>
      <c r="E7342" s="1">
        <v>42217</v>
      </c>
      <c r="F7342" t="s">
        <v>46</v>
      </c>
      <c r="G7342" t="s">
        <v>4148</v>
      </c>
      <c r="H7342" t="s">
        <v>4149</v>
      </c>
      <c r="I7342" t="s">
        <v>22</v>
      </c>
      <c r="J7342" t="s">
        <v>23</v>
      </c>
      <c r="K7342" t="s">
        <v>1737</v>
      </c>
      <c r="L7342" t="s">
        <v>1271</v>
      </c>
      <c r="M7342">
        <v>30318</v>
      </c>
      <c r="N7342" t="s">
        <v>26</v>
      </c>
      <c r="O7342" t="s">
        <v>5170</v>
      </c>
      <c r="P7342" t="s">
        <v>28</v>
      </c>
      <c r="Q7342" t="s">
        <v>32</v>
      </c>
      <c r="R7342" t="s">
        <v>5171</v>
      </c>
      <c r="S7342">
        <v>67.88</v>
      </c>
      <c r="T7342" s="3"/>
    </row>
    <row r="7343" spans="1:20" x14ac:dyDescent="0.3">
      <c r="A7343">
        <v>7342</v>
      </c>
      <c r="B7343" t="s">
        <v>9435</v>
      </c>
      <c r="C7343">
        <f t="shared" si="114"/>
        <v>31</v>
      </c>
      <c r="D7343" s="1">
        <v>42211</v>
      </c>
      <c r="E7343" s="1">
        <v>42217</v>
      </c>
      <c r="F7343" t="s">
        <v>46</v>
      </c>
      <c r="G7343" t="s">
        <v>4148</v>
      </c>
      <c r="H7343" t="s">
        <v>4149</v>
      </c>
      <c r="I7343" t="s">
        <v>22</v>
      </c>
      <c r="J7343" t="s">
        <v>23</v>
      </c>
      <c r="K7343" t="s">
        <v>1737</v>
      </c>
      <c r="L7343" t="s">
        <v>1271</v>
      </c>
      <c r="M7343">
        <v>30318</v>
      </c>
      <c r="N7343" t="s">
        <v>26</v>
      </c>
      <c r="O7343" t="s">
        <v>253</v>
      </c>
      <c r="P7343" t="s">
        <v>42</v>
      </c>
      <c r="Q7343" t="s">
        <v>43</v>
      </c>
      <c r="R7343" t="s">
        <v>254</v>
      </c>
      <c r="S7343">
        <v>162.88999999999999</v>
      </c>
      <c r="T7343" s="3"/>
    </row>
    <row r="7344" spans="1:20" x14ac:dyDescent="0.3">
      <c r="A7344">
        <v>7343</v>
      </c>
      <c r="B7344" t="s">
        <v>9435</v>
      </c>
      <c r="C7344">
        <f t="shared" si="114"/>
        <v>31</v>
      </c>
      <c r="D7344" s="1">
        <v>42211</v>
      </c>
      <c r="E7344" s="1">
        <v>42217</v>
      </c>
      <c r="F7344" t="s">
        <v>46</v>
      </c>
      <c r="G7344" t="s">
        <v>4148</v>
      </c>
      <c r="H7344" t="s">
        <v>4149</v>
      </c>
      <c r="I7344" t="s">
        <v>22</v>
      </c>
      <c r="J7344" t="s">
        <v>23</v>
      </c>
      <c r="K7344" t="s">
        <v>1737</v>
      </c>
      <c r="L7344" t="s">
        <v>1271</v>
      </c>
      <c r="M7344">
        <v>30318</v>
      </c>
      <c r="N7344" t="s">
        <v>26</v>
      </c>
      <c r="O7344" t="s">
        <v>7658</v>
      </c>
      <c r="P7344" t="s">
        <v>28</v>
      </c>
      <c r="Q7344" t="s">
        <v>61</v>
      </c>
      <c r="R7344" t="s">
        <v>7659</v>
      </c>
      <c r="S7344">
        <v>25.71</v>
      </c>
      <c r="T7344" s="3"/>
    </row>
    <row r="7345" spans="1:20" x14ac:dyDescent="0.3">
      <c r="A7345">
        <v>7344</v>
      </c>
      <c r="B7345" t="s">
        <v>9436</v>
      </c>
      <c r="C7345">
        <f t="shared" si="114"/>
        <v>52</v>
      </c>
      <c r="D7345" s="1">
        <v>42364</v>
      </c>
      <c r="E7345" s="1">
        <v>42370</v>
      </c>
      <c r="F7345" t="s">
        <v>46</v>
      </c>
      <c r="G7345" t="s">
        <v>160</v>
      </c>
      <c r="H7345" t="s">
        <v>161</v>
      </c>
      <c r="I7345" t="s">
        <v>22</v>
      </c>
      <c r="J7345" t="s">
        <v>23</v>
      </c>
      <c r="K7345" t="s">
        <v>262</v>
      </c>
      <c r="L7345" t="s">
        <v>263</v>
      </c>
      <c r="M7345">
        <v>10009</v>
      </c>
      <c r="N7345" t="s">
        <v>144</v>
      </c>
      <c r="O7345" t="s">
        <v>3545</v>
      </c>
      <c r="P7345" t="s">
        <v>42</v>
      </c>
      <c r="Q7345" t="s">
        <v>55</v>
      </c>
      <c r="R7345" t="s">
        <v>3546</v>
      </c>
      <c r="S7345">
        <v>191.88</v>
      </c>
      <c r="T7345" s="3"/>
    </row>
    <row r="7346" spans="1:20" x14ac:dyDescent="0.3">
      <c r="A7346">
        <v>7345</v>
      </c>
      <c r="B7346" t="s">
        <v>9437</v>
      </c>
      <c r="C7346">
        <f t="shared" si="114"/>
        <v>50</v>
      </c>
      <c r="D7346" s="1">
        <v>43445</v>
      </c>
      <c r="E7346" s="1">
        <v>43451</v>
      </c>
      <c r="F7346" t="s">
        <v>46</v>
      </c>
      <c r="G7346" t="s">
        <v>35</v>
      </c>
      <c r="H7346" t="s">
        <v>36</v>
      </c>
      <c r="I7346" t="s">
        <v>37</v>
      </c>
      <c r="J7346" t="s">
        <v>23</v>
      </c>
      <c r="K7346" t="s">
        <v>1522</v>
      </c>
      <c r="L7346" t="s">
        <v>50</v>
      </c>
      <c r="M7346">
        <v>32216</v>
      </c>
      <c r="N7346" t="s">
        <v>26</v>
      </c>
      <c r="O7346" t="s">
        <v>806</v>
      </c>
      <c r="P7346" t="s">
        <v>28</v>
      </c>
      <c r="Q7346" t="s">
        <v>52</v>
      </c>
      <c r="R7346" t="s">
        <v>807</v>
      </c>
      <c r="S7346">
        <v>721.875</v>
      </c>
      <c r="T7346" s="3"/>
    </row>
    <row r="7347" spans="1:20" x14ac:dyDescent="0.3">
      <c r="A7347">
        <v>7346</v>
      </c>
      <c r="B7347" t="s">
        <v>9437</v>
      </c>
      <c r="C7347">
        <f t="shared" si="114"/>
        <v>50</v>
      </c>
      <c r="D7347" s="1">
        <v>43445</v>
      </c>
      <c r="E7347" s="1">
        <v>43451</v>
      </c>
      <c r="F7347" t="s">
        <v>46</v>
      </c>
      <c r="G7347" t="s">
        <v>35</v>
      </c>
      <c r="H7347" t="s">
        <v>36</v>
      </c>
      <c r="I7347" t="s">
        <v>37</v>
      </c>
      <c r="J7347" t="s">
        <v>23</v>
      </c>
      <c r="K7347" t="s">
        <v>1522</v>
      </c>
      <c r="L7347" t="s">
        <v>50</v>
      </c>
      <c r="M7347">
        <v>32216</v>
      </c>
      <c r="N7347" t="s">
        <v>26</v>
      </c>
      <c r="O7347" t="s">
        <v>1783</v>
      </c>
      <c r="P7347" t="s">
        <v>67</v>
      </c>
      <c r="Q7347" t="s">
        <v>68</v>
      </c>
      <c r="R7347" t="s">
        <v>1784</v>
      </c>
      <c r="S7347">
        <v>73.567999999999998</v>
      </c>
      <c r="T7347" s="3"/>
    </row>
    <row r="7348" spans="1:20" x14ac:dyDescent="0.3">
      <c r="A7348">
        <v>7347</v>
      </c>
      <c r="B7348" t="s">
        <v>9437</v>
      </c>
      <c r="C7348">
        <f t="shared" si="114"/>
        <v>50</v>
      </c>
      <c r="D7348" s="1">
        <v>43445</v>
      </c>
      <c r="E7348" s="1">
        <v>43451</v>
      </c>
      <c r="F7348" t="s">
        <v>46</v>
      </c>
      <c r="G7348" t="s">
        <v>35</v>
      </c>
      <c r="H7348" t="s">
        <v>36</v>
      </c>
      <c r="I7348" t="s">
        <v>37</v>
      </c>
      <c r="J7348" t="s">
        <v>23</v>
      </c>
      <c r="K7348" t="s">
        <v>1522</v>
      </c>
      <c r="L7348" t="s">
        <v>50</v>
      </c>
      <c r="M7348">
        <v>32216</v>
      </c>
      <c r="N7348" t="s">
        <v>26</v>
      </c>
      <c r="O7348" t="s">
        <v>873</v>
      </c>
      <c r="P7348" t="s">
        <v>42</v>
      </c>
      <c r="Q7348" t="s">
        <v>64</v>
      </c>
      <c r="R7348" t="s">
        <v>874</v>
      </c>
      <c r="S7348">
        <v>13.584</v>
      </c>
      <c r="T7348" s="3"/>
    </row>
    <row r="7349" spans="1:20" x14ac:dyDescent="0.3">
      <c r="A7349">
        <v>7348</v>
      </c>
      <c r="B7349" t="s">
        <v>9437</v>
      </c>
      <c r="C7349">
        <f t="shared" si="114"/>
        <v>50</v>
      </c>
      <c r="D7349" s="1">
        <v>43445</v>
      </c>
      <c r="E7349" s="1">
        <v>43451</v>
      </c>
      <c r="F7349" t="s">
        <v>46</v>
      </c>
      <c r="G7349" t="s">
        <v>35</v>
      </c>
      <c r="H7349" t="s">
        <v>36</v>
      </c>
      <c r="I7349" t="s">
        <v>37</v>
      </c>
      <c r="J7349" t="s">
        <v>23</v>
      </c>
      <c r="K7349" t="s">
        <v>1522</v>
      </c>
      <c r="L7349" t="s">
        <v>50</v>
      </c>
      <c r="M7349">
        <v>32216</v>
      </c>
      <c r="N7349" t="s">
        <v>26</v>
      </c>
      <c r="O7349" t="s">
        <v>1586</v>
      </c>
      <c r="P7349" t="s">
        <v>28</v>
      </c>
      <c r="Q7349" t="s">
        <v>32</v>
      </c>
      <c r="R7349" t="s">
        <v>1587</v>
      </c>
      <c r="S7349">
        <v>64.784000000000006</v>
      </c>
      <c r="T7349" s="3"/>
    </row>
    <row r="7350" spans="1:20" x14ac:dyDescent="0.3">
      <c r="A7350">
        <v>7349</v>
      </c>
      <c r="B7350" t="s">
        <v>9438</v>
      </c>
      <c r="C7350">
        <f t="shared" si="114"/>
        <v>10</v>
      </c>
      <c r="D7350" s="1">
        <v>42066</v>
      </c>
      <c r="E7350" s="1">
        <v>42070</v>
      </c>
      <c r="F7350" t="s">
        <v>46</v>
      </c>
      <c r="G7350" t="s">
        <v>6700</v>
      </c>
      <c r="H7350" t="s">
        <v>6701</v>
      </c>
      <c r="I7350" t="s">
        <v>22</v>
      </c>
      <c r="J7350" t="s">
        <v>23</v>
      </c>
      <c r="K7350" t="s">
        <v>180</v>
      </c>
      <c r="L7350" t="s">
        <v>100</v>
      </c>
      <c r="M7350">
        <v>77095</v>
      </c>
      <c r="N7350" t="s">
        <v>101</v>
      </c>
      <c r="O7350" t="s">
        <v>4876</v>
      </c>
      <c r="P7350" t="s">
        <v>42</v>
      </c>
      <c r="Q7350" t="s">
        <v>74</v>
      </c>
      <c r="R7350" t="s">
        <v>4877</v>
      </c>
      <c r="S7350">
        <v>176.77199999999999</v>
      </c>
      <c r="T7350" s="3"/>
    </row>
    <row r="7351" spans="1:20" x14ac:dyDescent="0.3">
      <c r="A7351">
        <v>7350</v>
      </c>
      <c r="B7351" t="s">
        <v>9439</v>
      </c>
      <c r="C7351">
        <f t="shared" si="114"/>
        <v>43</v>
      </c>
      <c r="D7351" s="1">
        <v>43394</v>
      </c>
      <c r="E7351" s="1">
        <v>43400</v>
      </c>
      <c r="F7351" t="s">
        <v>46</v>
      </c>
      <c r="G7351" t="s">
        <v>702</v>
      </c>
      <c r="H7351" t="s">
        <v>703</v>
      </c>
      <c r="I7351" t="s">
        <v>37</v>
      </c>
      <c r="J7351" t="s">
        <v>23</v>
      </c>
      <c r="K7351" t="s">
        <v>2550</v>
      </c>
      <c r="L7351" t="s">
        <v>110</v>
      </c>
      <c r="M7351">
        <v>53209</v>
      </c>
      <c r="N7351" t="s">
        <v>101</v>
      </c>
      <c r="O7351" t="s">
        <v>2445</v>
      </c>
      <c r="P7351" t="s">
        <v>42</v>
      </c>
      <c r="Q7351" t="s">
        <v>71</v>
      </c>
      <c r="R7351" t="s">
        <v>2446</v>
      </c>
      <c r="S7351">
        <v>38.82</v>
      </c>
      <c r="T7351" s="3"/>
    </row>
    <row r="7352" spans="1:20" x14ac:dyDescent="0.3">
      <c r="A7352">
        <v>7351</v>
      </c>
      <c r="B7352" t="s">
        <v>9439</v>
      </c>
      <c r="C7352">
        <f t="shared" si="114"/>
        <v>43</v>
      </c>
      <c r="D7352" s="1">
        <v>43394</v>
      </c>
      <c r="E7352" s="1">
        <v>43400</v>
      </c>
      <c r="F7352" t="s">
        <v>46</v>
      </c>
      <c r="G7352" t="s">
        <v>702</v>
      </c>
      <c r="H7352" t="s">
        <v>703</v>
      </c>
      <c r="I7352" t="s">
        <v>37</v>
      </c>
      <c r="J7352" t="s">
        <v>23</v>
      </c>
      <c r="K7352" t="s">
        <v>2550</v>
      </c>
      <c r="L7352" t="s">
        <v>110</v>
      </c>
      <c r="M7352">
        <v>53209</v>
      </c>
      <c r="N7352" t="s">
        <v>101</v>
      </c>
      <c r="O7352" t="s">
        <v>970</v>
      </c>
      <c r="P7352" t="s">
        <v>42</v>
      </c>
      <c r="Q7352" t="s">
        <v>71</v>
      </c>
      <c r="R7352" t="s">
        <v>971</v>
      </c>
      <c r="S7352">
        <v>21.9</v>
      </c>
      <c r="T7352" s="3"/>
    </row>
    <row r="7353" spans="1:20" x14ac:dyDescent="0.3">
      <c r="A7353">
        <v>7352</v>
      </c>
      <c r="B7353" t="s">
        <v>9440</v>
      </c>
      <c r="C7353">
        <f t="shared" si="114"/>
        <v>45</v>
      </c>
      <c r="D7353" s="1">
        <v>43414</v>
      </c>
      <c r="E7353" s="1">
        <v>43420</v>
      </c>
      <c r="F7353" t="s">
        <v>46</v>
      </c>
      <c r="G7353" t="s">
        <v>4061</v>
      </c>
      <c r="H7353" t="s">
        <v>4062</v>
      </c>
      <c r="I7353" t="s">
        <v>22</v>
      </c>
      <c r="J7353" t="s">
        <v>23</v>
      </c>
      <c r="K7353" t="s">
        <v>9441</v>
      </c>
      <c r="L7353" t="s">
        <v>39</v>
      </c>
      <c r="M7353">
        <v>95351</v>
      </c>
      <c r="N7353" t="s">
        <v>40</v>
      </c>
      <c r="O7353" t="s">
        <v>1581</v>
      </c>
      <c r="P7353" t="s">
        <v>67</v>
      </c>
      <c r="Q7353" t="s">
        <v>157</v>
      </c>
      <c r="R7353" t="s">
        <v>1582</v>
      </c>
      <c r="S7353">
        <v>111.79</v>
      </c>
      <c r="T7353" s="3"/>
    </row>
    <row r="7354" spans="1:20" x14ac:dyDescent="0.3">
      <c r="A7354">
        <v>7353</v>
      </c>
      <c r="B7354" t="s">
        <v>9442</v>
      </c>
      <c r="C7354">
        <f t="shared" si="114"/>
        <v>11</v>
      </c>
      <c r="D7354" s="1">
        <v>43175</v>
      </c>
      <c r="E7354" s="1">
        <v>43177</v>
      </c>
      <c r="F7354" t="s">
        <v>19</v>
      </c>
      <c r="G7354" t="s">
        <v>3134</v>
      </c>
      <c r="H7354" t="s">
        <v>3135</v>
      </c>
      <c r="I7354" t="s">
        <v>98</v>
      </c>
      <c r="J7354" t="s">
        <v>23</v>
      </c>
      <c r="K7354" t="s">
        <v>1118</v>
      </c>
      <c r="L7354" t="s">
        <v>494</v>
      </c>
      <c r="M7354">
        <v>44107</v>
      </c>
      <c r="N7354" t="s">
        <v>144</v>
      </c>
      <c r="O7354" t="s">
        <v>3567</v>
      </c>
      <c r="P7354" t="s">
        <v>67</v>
      </c>
      <c r="Q7354" t="s">
        <v>68</v>
      </c>
      <c r="R7354" t="s">
        <v>3568</v>
      </c>
      <c r="S7354">
        <v>445.44</v>
      </c>
      <c r="T7354" s="3"/>
    </row>
    <row r="7355" spans="1:20" x14ac:dyDescent="0.3">
      <c r="A7355">
        <v>7354</v>
      </c>
      <c r="B7355" t="s">
        <v>9443</v>
      </c>
      <c r="C7355">
        <f t="shared" si="114"/>
        <v>38</v>
      </c>
      <c r="D7355" s="1">
        <v>43000</v>
      </c>
      <c r="E7355" s="1">
        <v>43007</v>
      </c>
      <c r="F7355" t="s">
        <v>46</v>
      </c>
      <c r="G7355" t="s">
        <v>3087</v>
      </c>
      <c r="H7355" t="s">
        <v>3088</v>
      </c>
      <c r="I7355" t="s">
        <v>98</v>
      </c>
      <c r="J7355" t="s">
        <v>23</v>
      </c>
      <c r="K7355" t="s">
        <v>142</v>
      </c>
      <c r="L7355" t="s">
        <v>143</v>
      </c>
      <c r="M7355">
        <v>19134</v>
      </c>
      <c r="N7355" t="s">
        <v>144</v>
      </c>
      <c r="O7355" t="s">
        <v>2415</v>
      </c>
      <c r="P7355" t="s">
        <v>42</v>
      </c>
      <c r="Q7355" t="s">
        <v>43</v>
      </c>
      <c r="R7355" t="s">
        <v>2416</v>
      </c>
      <c r="S7355">
        <v>16.52</v>
      </c>
      <c r="T7355" s="3"/>
    </row>
    <row r="7356" spans="1:20" x14ac:dyDescent="0.3">
      <c r="A7356">
        <v>7355</v>
      </c>
      <c r="B7356" t="s">
        <v>9444</v>
      </c>
      <c r="C7356">
        <f t="shared" si="114"/>
        <v>6</v>
      </c>
      <c r="D7356" s="1">
        <v>43137</v>
      </c>
      <c r="E7356" s="1">
        <v>43144</v>
      </c>
      <c r="F7356" t="s">
        <v>46</v>
      </c>
      <c r="G7356" t="s">
        <v>3159</v>
      </c>
      <c r="H7356" t="s">
        <v>3160</v>
      </c>
      <c r="I7356" t="s">
        <v>98</v>
      </c>
      <c r="J7356" t="s">
        <v>23</v>
      </c>
      <c r="K7356" t="s">
        <v>123</v>
      </c>
      <c r="L7356" t="s">
        <v>39</v>
      </c>
      <c r="M7356">
        <v>94109</v>
      </c>
      <c r="N7356" t="s">
        <v>40</v>
      </c>
      <c r="O7356" t="s">
        <v>8694</v>
      </c>
      <c r="P7356" t="s">
        <v>42</v>
      </c>
      <c r="Q7356" t="s">
        <v>86</v>
      </c>
      <c r="R7356" t="s">
        <v>8695</v>
      </c>
      <c r="S7356">
        <v>29.9</v>
      </c>
      <c r="T7356" s="3"/>
    </row>
    <row r="7357" spans="1:20" x14ac:dyDescent="0.3">
      <c r="A7357">
        <v>7356</v>
      </c>
      <c r="B7357" t="s">
        <v>9445</v>
      </c>
      <c r="C7357">
        <f t="shared" si="114"/>
        <v>53</v>
      </c>
      <c r="D7357" s="1">
        <v>42735</v>
      </c>
      <c r="E7357" s="1">
        <v>42737</v>
      </c>
      <c r="F7357" t="s">
        <v>19</v>
      </c>
      <c r="G7357" t="s">
        <v>6642</v>
      </c>
      <c r="H7357" t="s">
        <v>6643</v>
      </c>
      <c r="I7357" t="s">
        <v>37</v>
      </c>
      <c r="J7357" t="s">
        <v>23</v>
      </c>
      <c r="K7357" t="s">
        <v>878</v>
      </c>
      <c r="L7357" t="s">
        <v>234</v>
      </c>
      <c r="M7357">
        <v>48205</v>
      </c>
      <c r="N7357" t="s">
        <v>101</v>
      </c>
      <c r="O7357" t="s">
        <v>3666</v>
      </c>
      <c r="P7357" t="s">
        <v>42</v>
      </c>
      <c r="Q7357" t="s">
        <v>71</v>
      </c>
      <c r="R7357" t="s">
        <v>3667</v>
      </c>
      <c r="S7357">
        <v>116.4</v>
      </c>
      <c r="T7357" s="3"/>
    </row>
    <row r="7358" spans="1:20" x14ac:dyDescent="0.3">
      <c r="A7358">
        <v>7357</v>
      </c>
      <c r="B7358" t="s">
        <v>9446</v>
      </c>
      <c r="C7358">
        <f t="shared" si="114"/>
        <v>41</v>
      </c>
      <c r="D7358" s="1">
        <v>43017</v>
      </c>
      <c r="E7358" s="1">
        <v>43022</v>
      </c>
      <c r="F7358" t="s">
        <v>46</v>
      </c>
      <c r="G7358" t="s">
        <v>5246</v>
      </c>
      <c r="H7358" t="s">
        <v>5247</v>
      </c>
      <c r="I7358" t="s">
        <v>98</v>
      </c>
      <c r="J7358" t="s">
        <v>23</v>
      </c>
      <c r="K7358" t="s">
        <v>540</v>
      </c>
      <c r="L7358" t="s">
        <v>306</v>
      </c>
      <c r="M7358">
        <v>85023</v>
      </c>
      <c r="N7358" t="s">
        <v>40</v>
      </c>
      <c r="O7358" t="s">
        <v>4128</v>
      </c>
      <c r="P7358" t="s">
        <v>42</v>
      </c>
      <c r="Q7358" t="s">
        <v>64</v>
      </c>
      <c r="R7358" t="s">
        <v>4129</v>
      </c>
      <c r="S7358">
        <v>1.4079999999999999</v>
      </c>
      <c r="T7358" s="3"/>
    </row>
    <row r="7359" spans="1:20" x14ac:dyDescent="0.3">
      <c r="A7359">
        <v>7358</v>
      </c>
      <c r="B7359" t="s">
        <v>9446</v>
      </c>
      <c r="C7359">
        <f t="shared" si="114"/>
        <v>41</v>
      </c>
      <c r="D7359" s="1">
        <v>43017</v>
      </c>
      <c r="E7359" s="1">
        <v>43022</v>
      </c>
      <c r="F7359" t="s">
        <v>46</v>
      </c>
      <c r="G7359" t="s">
        <v>5246</v>
      </c>
      <c r="H7359" t="s">
        <v>5247</v>
      </c>
      <c r="I7359" t="s">
        <v>98</v>
      </c>
      <c r="J7359" t="s">
        <v>23</v>
      </c>
      <c r="K7359" t="s">
        <v>540</v>
      </c>
      <c r="L7359" t="s">
        <v>306</v>
      </c>
      <c r="M7359">
        <v>85023</v>
      </c>
      <c r="N7359" t="s">
        <v>40</v>
      </c>
      <c r="O7359" t="s">
        <v>4225</v>
      </c>
      <c r="P7359" t="s">
        <v>28</v>
      </c>
      <c r="Q7359" t="s">
        <v>61</v>
      </c>
      <c r="R7359" t="s">
        <v>4226</v>
      </c>
      <c r="S7359">
        <v>169.56800000000001</v>
      </c>
      <c r="T7359" s="3"/>
    </row>
    <row r="7360" spans="1:20" x14ac:dyDescent="0.3">
      <c r="A7360">
        <v>7359</v>
      </c>
      <c r="B7360" t="s">
        <v>9447</v>
      </c>
      <c r="C7360">
        <f t="shared" si="114"/>
        <v>53</v>
      </c>
      <c r="D7360" s="1">
        <v>42368</v>
      </c>
      <c r="E7360" s="1">
        <v>42372</v>
      </c>
      <c r="F7360" t="s">
        <v>19</v>
      </c>
      <c r="G7360" t="s">
        <v>7871</v>
      </c>
      <c r="H7360" t="s">
        <v>7872</v>
      </c>
      <c r="I7360" t="s">
        <v>37</v>
      </c>
      <c r="J7360" t="s">
        <v>23</v>
      </c>
      <c r="K7360" t="s">
        <v>142</v>
      </c>
      <c r="L7360" t="s">
        <v>143</v>
      </c>
      <c r="M7360">
        <v>19143</v>
      </c>
      <c r="N7360" t="s">
        <v>144</v>
      </c>
      <c r="O7360" t="s">
        <v>2339</v>
      </c>
      <c r="P7360" t="s">
        <v>67</v>
      </c>
      <c r="Q7360" t="s">
        <v>68</v>
      </c>
      <c r="R7360" t="s">
        <v>2340</v>
      </c>
      <c r="S7360">
        <v>251.964</v>
      </c>
      <c r="T7360" s="3"/>
    </row>
    <row r="7361" spans="1:20" x14ac:dyDescent="0.3">
      <c r="A7361">
        <v>7360</v>
      </c>
      <c r="B7361" t="s">
        <v>9447</v>
      </c>
      <c r="C7361">
        <f t="shared" si="114"/>
        <v>53</v>
      </c>
      <c r="D7361" s="1">
        <v>42368</v>
      </c>
      <c r="E7361" s="1">
        <v>42372</v>
      </c>
      <c r="F7361" t="s">
        <v>19</v>
      </c>
      <c r="G7361" t="s">
        <v>7871</v>
      </c>
      <c r="H7361" t="s">
        <v>7872</v>
      </c>
      <c r="I7361" t="s">
        <v>37</v>
      </c>
      <c r="J7361" t="s">
        <v>23</v>
      </c>
      <c r="K7361" t="s">
        <v>142</v>
      </c>
      <c r="L7361" t="s">
        <v>143</v>
      </c>
      <c r="M7361">
        <v>19143</v>
      </c>
      <c r="N7361" t="s">
        <v>144</v>
      </c>
      <c r="O7361" t="s">
        <v>1224</v>
      </c>
      <c r="P7361" t="s">
        <v>28</v>
      </c>
      <c r="Q7361" t="s">
        <v>52</v>
      </c>
      <c r="R7361" t="s">
        <v>1225</v>
      </c>
      <c r="S7361">
        <v>523.76400000000001</v>
      </c>
      <c r="T7361" s="3"/>
    </row>
    <row r="7362" spans="1:20" x14ac:dyDescent="0.3">
      <c r="A7362">
        <v>7361</v>
      </c>
      <c r="B7362" t="s">
        <v>9448</v>
      </c>
      <c r="C7362">
        <f t="shared" si="114"/>
        <v>15</v>
      </c>
      <c r="D7362" s="1">
        <v>42837</v>
      </c>
      <c r="E7362" s="1">
        <v>42839</v>
      </c>
      <c r="F7362" t="s">
        <v>184</v>
      </c>
      <c r="G7362" t="s">
        <v>5752</v>
      </c>
      <c r="H7362" t="s">
        <v>5753</v>
      </c>
      <c r="I7362" t="s">
        <v>22</v>
      </c>
      <c r="J7362" t="s">
        <v>23</v>
      </c>
      <c r="K7362" t="s">
        <v>38</v>
      </c>
      <c r="L7362" t="s">
        <v>39</v>
      </c>
      <c r="M7362">
        <v>90036</v>
      </c>
      <c r="N7362" t="s">
        <v>40</v>
      </c>
      <c r="O7362" t="s">
        <v>4584</v>
      </c>
      <c r="P7362" t="s">
        <v>42</v>
      </c>
      <c r="Q7362" t="s">
        <v>86</v>
      </c>
      <c r="R7362" t="s">
        <v>4585</v>
      </c>
      <c r="S7362">
        <v>19.440000000000001</v>
      </c>
      <c r="T7362" s="3"/>
    </row>
    <row r="7363" spans="1:20" x14ac:dyDescent="0.3">
      <c r="A7363">
        <v>7362</v>
      </c>
      <c r="B7363" t="s">
        <v>9448</v>
      </c>
      <c r="C7363">
        <f t="shared" ref="C7363:C7426" si="115">WEEKNUM(D7363,1)</f>
        <v>15</v>
      </c>
      <c r="D7363" s="1">
        <v>42837</v>
      </c>
      <c r="E7363" s="1">
        <v>42839</v>
      </c>
      <c r="F7363" t="s">
        <v>184</v>
      </c>
      <c r="G7363" t="s">
        <v>5752</v>
      </c>
      <c r="H7363" t="s">
        <v>5753</v>
      </c>
      <c r="I7363" t="s">
        <v>22</v>
      </c>
      <c r="J7363" t="s">
        <v>23</v>
      </c>
      <c r="K7363" t="s">
        <v>38</v>
      </c>
      <c r="L7363" t="s">
        <v>39</v>
      </c>
      <c r="M7363">
        <v>90036</v>
      </c>
      <c r="N7363" t="s">
        <v>40</v>
      </c>
      <c r="O7363" t="s">
        <v>1586</v>
      </c>
      <c r="P7363" t="s">
        <v>28</v>
      </c>
      <c r="Q7363" t="s">
        <v>32</v>
      </c>
      <c r="R7363" t="s">
        <v>1587</v>
      </c>
      <c r="S7363">
        <v>194.352</v>
      </c>
      <c r="T7363" s="3"/>
    </row>
    <row r="7364" spans="1:20" x14ac:dyDescent="0.3">
      <c r="A7364">
        <v>7363</v>
      </c>
      <c r="B7364" t="s">
        <v>9448</v>
      </c>
      <c r="C7364">
        <f t="shared" si="115"/>
        <v>15</v>
      </c>
      <c r="D7364" s="1">
        <v>42837</v>
      </c>
      <c r="E7364" s="1">
        <v>42839</v>
      </c>
      <c r="F7364" t="s">
        <v>184</v>
      </c>
      <c r="G7364" t="s">
        <v>5752</v>
      </c>
      <c r="H7364" t="s">
        <v>5753</v>
      </c>
      <c r="I7364" t="s">
        <v>22</v>
      </c>
      <c r="J7364" t="s">
        <v>23</v>
      </c>
      <c r="K7364" t="s">
        <v>38</v>
      </c>
      <c r="L7364" t="s">
        <v>39</v>
      </c>
      <c r="M7364">
        <v>90036</v>
      </c>
      <c r="N7364" t="s">
        <v>40</v>
      </c>
      <c r="O7364" t="s">
        <v>3078</v>
      </c>
      <c r="P7364" t="s">
        <v>42</v>
      </c>
      <c r="Q7364" t="s">
        <v>71</v>
      </c>
      <c r="R7364" t="s">
        <v>3079</v>
      </c>
      <c r="S7364">
        <v>36.624000000000002</v>
      </c>
      <c r="T7364" s="3"/>
    </row>
    <row r="7365" spans="1:20" x14ac:dyDescent="0.3">
      <c r="A7365">
        <v>7364</v>
      </c>
      <c r="B7365" t="s">
        <v>9449</v>
      </c>
      <c r="C7365">
        <f t="shared" si="115"/>
        <v>48</v>
      </c>
      <c r="D7365" s="1">
        <v>43067</v>
      </c>
      <c r="E7365" s="1">
        <v>43073</v>
      </c>
      <c r="F7365" t="s">
        <v>46</v>
      </c>
      <c r="G7365" t="s">
        <v>876</v>
      </c>
      <c r="H7365" t="s">
        <v>877</v>
      </c>
      <c r="I7365" t="s">
        <v>37</v>
      </c>
      <c r="J7365" t="s">
        <v>23</v>
      </c>
      <c r="K7365" t="s">
        <v>142</v>
      </c>
      <c r="L7365" t="s">
        <v>143</v>
      </c>
      <c r="M7365">
        <v>19140</v>
      </c>
      <c r="N7365" t="s">
        <v>144</v>
      </c>
      <c r="O7365" t="s">
        <v>3386</v>
      </c>
      <c r="P7365" t="s">
        <v>67</v>
      </c>
      <c r="Q7365" t="s">
        <v>68</v>
      </c>
      <c r="R7365" t="s">
        <v>3387</v>
      </c>
      <c r="S7365">
        <v>340.18200000000002</v>
      </c>
      <c r="T7365" s="3"/>
    </row>
    <row r="7366" spans="1:20" x14ac:dyDescent="0.3">
      <c r="A7366">
        <v>7365</v>
      </c>
      <c r="B7366" t="s">
        <v>9449</v>
      </c>
      <c r="C7366">
        <f t="shared" si="115"/>
        <v>48</v>
      </c>
      <c r="D7366" s="1">
        <v>43067</v>
      </c>
      <c r="E7366" s="1">
        <v>43073</v>
      </c>
      <c r="F7366" t="s">
        <v>46</v>
      </c>
      <c r="G7366" t="s">
        <v>876</v>
      </c>
      <c r="H7366" t="s">
        <v>877</v>
      </c>
      <c r="I7366" t="s">
        <v>37</v>
      </c>
      <c r="J7366" t="s">
        <v>23</v>
      </c>
      <c r="K7366" t="s">
        <v>142</v>
      </c>
      <c r="L7366" t="s">
        <v>143</v>
      </c>
      <c r="M7366">
        <v>19140</v>
      </c>
      <c r="N7366" t="s">
        <v>144</v>
      </c>
      <c r="O7366" t="s">
        <v>4983</v>
      </c>
      <c r="P7366" t="s">
        <v>42</v>
      </c>
      <c r="Q7366" t="s">
        <v>265</v>
      </c>
      <c r="R7366" t="s">
        <v>4984</v>
      </c>
      <c r="S7366">
        <v>12.672000000000001</v>
      </c>
      <c r="T7366" s="3"/>
    </row>
    <row r="7367" spans="1:20" x14ac:dyDescent="0.3">
      <c r="A7367">
        <v>7366</v>
      </c>
      <c r="B7367" t="s">
        <v>9449</v>
      </c>
      <c r="C7367">
        <f t="shared" si="115"/>
        <v>48</v>
      </c>
      <c r="D7367" s="1">
        <v>43067</v>
      </c>
      <c r="E7367" s="1">
        <v>43073</v>
      </c>
      <c r="F7367" t="s">
        <v>46</v>
      </c>
      <c r="G7367" t="s">
        <v>876</v>
      </c>
      <c r="H7367" t="s">
        <v>877</v>
      </c>
      <c r="I7367" t="s">
        <v>37</v>
      </c>
      <c r="J7367" t="s">
        <v>23</v>
      </c>
      <c r="K7367" t="s">
        <v>142</v>
      </c>
      <c r="L7367" t="s">
        <v>143</v>
      </c>
      <c r="M7367">
        <v>19140</v>
      </c>
      <c r="N7367" t="s">
        <v>144</v>
      </c>
      <c r="O7367" t="s">
        <v>5938</v>
      </c>
      <c r="P7367" t="s">
        <v>42</v>
      </c>
      <c r="Q7367" t="s">
        <v>71</v>
      </c>
      <c r="R7367" t="s">
        <v>5939</v>
      </c>
      <c r="S7367">
        <v>6.8879999999999999</v>
      </c>
      <c r="T7367" s="3"/>
    </row>
    <row r="7368" spans="1:20" x14ac:dyDescent="0.3">
      <c r="A7368">
        <v>7367</v>
      </c>
      <c r="B7368" t="s">
        <v>9449</v>
      </c>
      <c r="C7368">
        <f t="shared" si="115"/>
        <v>48</v>
      </c>
      <c r="D7368" s="1">
        <v>43067</v>
      </c>
      <c r="E7368" s="1">
        <v>43073</v>
      </c>
      <c r="F7368" t="s">
        <v>46</v>
      </c>
      <c r="G7368" t="s">
        <v>876</v>
      </c>
      <c r="H7368" t="s">
        <v>877</v>
      </c>
      <c r="I7368" t="s">
        <v>37</v>
      </c>
      <c r="J7368" t="s">
        <v>23</v>
      </c>
      <c r="K7368" t="s">
        <v>142</v>
      </c>
      <c r="L7368" t="s">
        <v>143</v>
      </c>
      <c r="M7368">
        <v>19140</v>
      </c>
      <c r="N7368" t="s">
        <v>144</v>
      </c>
      <c r="O7368" t="s">
        <v>6450</v>
      </c>
      <c r="P7368" t="s">
        <v>42</v>
      </c>
      <c r="Q7368" t="s">
        <v>55</v>
      </c>
      <c r="R7368" t="s">
        <v>6451</v>
      </c>
      <c r="S7368">
        <v>32.543999999999997</v>
      </c>
      <c r="T7368" s="3"/>
    </row>
    <row r="7369" spans="1:20" x14ac:dyDescent="0.3">
      <c r="A7369">
        <v>7368</v>
      </c>
      <c r="B7369" t="s">
        <v>9449</v>
      </c>
      <c r="C7369">
        <f t="shared" si="115"/>
        <v>48</v>
      </c>
      <c r="D7369" s="1">
        <v>43067</v>
      </c>
      <c r="E7369" s="1">
        <v>43073</v>
      </c>
      <c r="F7369" t="s">
        <v>46</v>
      </c>
      <c r="G7369" t="s">
        <v>876</v>
      </c>
      <c r="H7369" t="s">
        <v>877</v>
      </c>
      <c r="I7369" t="s">
        <v>37</v>
      </c>
      <c r="J7369" t="s">
        <v>23</v>
      </c>
      <c r="K7369" t="s">
        <v>142</v>
      </c>
      <c r="L7369" t="s">
        <v>143</v>
      </c>
      <c r="M7369">
        <v>19140</v>
      </c>
      <c r="N7369" t="s">
        <v>144</v>
      </c>
      <c r="O7369" t="s">
        <v>1840</v>
      </c>
      <c r="P7369" t="s">
        <v>28</v>
      </c>
      <c r="Q7369" t="s">
        <v>32</v>
      </c>
      <c r="R7369" t="s">
        <v>1841</v>
      </c>
      <c r="S7369">
        <v>347.80200000000002</v>
      </c>
      <c r="T7369" s="3"/>
    </row>
    <row r="7370" spans="1:20" x14ac:dyDescent="0.3">
      <c r="A7370">
        <v>7369</v>
      </c>
      <c r="B7370" t="s">
        <v>9450</v>
      </c>
      <c r="C7370">
        <f t="shared" si="115"/>
        <v>16</v>
      </c>
      <c r="D7370" s="1">
        <v>43205</v>
      </c>
      <c r="E7370" s="1">
        <v>43207</v>
      </c>
      <c r="F7370" t="s">
        <v>184</v>
      </c>
      <c r="G7370" t="s">
        <v>1383</v>
      </c>
      <c r="H7370" t="s">
        <v>1384</v>
      </c>
      <c r="I7370" t="s">
        <v>37</v>
      </c>
      <c r="J7370" t="s">
        <v>23</v>
      </c>
      <c r="K7370" t="s">
        <v>1419</v>
      </c>
      <c r="L7370" t="s">
        <v>50</v>
      </c>
      <c r="M7370">
        <v>33180</v>
      </c>
      <c r="N7370" t="s">
        <v>26</v>
      </c>
      <c r="O7370" t="s">
        <v>321</v>
      </c>
      <c r="P7370" t="s">
        <v>42</v>
      </c>
      <c r="Q7370" t="s">
        <v>71</v>
      </c>
      <c r="R7370" t="s">
        <v>6192</v>
      </c>
      <c r="S7370">
        <v>15.57</v>
      </c>
      <c r="T7370" s="3"/>
    </row>
    <row r="7371" spans="1:20" x14ac:dyDescent="0.3">
      <c r="A7371">
        <v>7370</v>
      </c>
      <c r="B7371" t="s">
        <v>9451</v>
      </c>
      <c r="C7371">
        <f t="shared" si="115"/>
        <v>11</v>
      </c>
      <c r="D7371" s="1">
        <v>42438</v>
      </c>
      <c r="E7371" s="1">
        <v>42440</v>
      </c>
      <c r="F7371" t="s">
        <v>19</v>
      </c>
      <c r="G7371" t="s">
        <v>5219</v>
      </c>
      <c r="H7371" t="s">
        <v>5220</v>
      </c>
      <c r="I7371" t="s">
        <v>22</v>
      </c>
      <c r="J7371" t="s">
        <v>23</v>
      </c>
      <c r="K7371" t="s">
        <v>4593</v>
      </c>
      <c r="L7371" t="s">
        <v>84</v>
      </c>
      <c r="M7371">
        <v>27604</v>
      </c>
      <c r="N7371" t="s">
        <v>26</v>
      </c>
      <c r="O7371" t="s">
        <v>3064</v>
      </c>
      <c r="P7371" t="s">
        <v>42</v>
      </c>
      <c r="Q7371" t="s">
        <v>43</v>
      </c>
      <c r="R7371" t="s">
        <v>3065</v>
      </c>
      <c r="S7371">
        <v>4.6079999999999997</v>
      </c>
      <c r="T7371" s="3"/>
    </row>
    <row r="7372" spans="1:20" x14ac:dyDescent="0.3">
      <c r="A7372">
        <v>7371</v>
      </c>
      <c r="B7372" t="s">
        <v>9452</v>
      </c>
      <c r="C7372">
        <f t="shared" si="115"/>
        <v>44</v>
      </c>
      <c r="D7372" s="1">
        <v>42305</v>
      </c>
      <c r="E7372" s="1">
        <v>42309</v>
      </c>
      <c r="F7372" t="s">
        <v>46</v>
      </c>
      <c r="G7372" t="s">
        <v>3187</v>
      </c>
      <c r="H7372" t="s">
        <v>3188</v>
      </c>
      <c r="I7372" t="s">
        <v>37</v>
      </c>
      <c r="J7372" t="s">
        <v>23</v>
      </c>
      <c r="K7372" t="s">
        <v>9453</v>
      </c>
      <c r="L7372" t="s">
        <v>4535</v>
      </c>
      <c r="M7372">
        <v>67846</v>
      </c>
      <c r="N7372" t="s">
        <v>101</v>
      </c>
      <c r="O7372" t="s">
        <v>3753</v>
      </c>
      <c r="P7372" t="s">
        <v>67</v>
      </c>
      <c r="Q7372" t="s">
        <v>68</v>
      </c>
      <c r="R7372" t="s">
        <v>3754</v>
      </c>
      <c r="S7372">
        <v>257.98</v>
      </c>
      <c r="T7372" s="3"/>
    </row>
    <row r="7373" spans="1:20" x14ac:dyDescent="0.3">
      <c r="A7373">
        <v>7372</v>
      </c>
      <c r="B7373" t="s">
        <v>9454</v>
      </c>
      <c r="C7373">
        <f t="shared" si="115"/>
        <v>2</v>
      </c>
      <c r="D7373" s="1">
        <v>43107</v>
      </c>
      <c r="E7373" s="1">
        <v>43109</v>
      </c>
      <c r="F7373" t="s">
        <v>19</v>
      </c>
      <c r="G7373" t="s">
        <v>3696</v>
      </c>
      <c r="H7373" t="s">
        <v>3697</v>
      </c>
      <c r="I7373" t="s">
        <v>22</v>
      </c>
      <c r="J7373" t="s">
        <v>23</v>
      </c>
      <c r="K7373" t="s">
        <v>1172</v>
      </c>
      <c r="L7373" t="s">
        <v>39</v>
      </c>
      <c r="M7373">
        <v>90805</v>
      </c>
      <c r="N7373" t="s">
        <v>40</v>
      </c>
      <c r="O7373" t="s">
        <v>54</v>
      </c>
      <c r="P7373" t="s">
        <v>42</v>
      </c>
      <c r="Q7373" t="s">
        <v>55</v>
      </c>
      <c r="R7373" t="s">
        <v>56</v>
      </c>
      <c r="S7373">
        <v>153.78</v>
      </c>
      <c r="T7373" s="3"/>
    </row>
    <row r="7374" spans="1:20" x14ac:dyDescent="0.3">
      <c r="A7374">
        <v>7373</v>
      </c>
      <c r="B7374" t="s">
        <v>9454</v>
      </c>
      <c r="C7374">
        <f t="shared" si="115"/>
        <v>2</v>
      </c>
      <c r="D7374" s="1">
        <v>43107</v>
      </c>
      <c r="E7374" s="1">
        <v>43109</v>
      </c>
      <c r="F7374" t="s">
        <v>19</v>
      </c>
      <c r="G7374" t="s">
        <v>3696</v>
      </c>
      <c r="H7374" t="s">
        <v>3697</v>
      </c>
      <c r="I7374" t="s">
        <v>22</v>
      </c>
      <c r="J7374" t="s">
        <v>23</v>
      </c>
      <c r="K7374" t="s">
        <v>1172</v>
      </c>
      <c r="L7374" t="s">
        <v>39</v>
      </c>
      <c r="M7374">
        <v>90805</v>
      </c>
      <c r="N7374" t="s">
        <v>40</v>
      </c>
      <c r="O7374" t="s">
        <v>6450</v>
      </c>
      <c r="P7374" t="s">
        <v>42</v>
      </c>
      <c r="Q7374" t="s">
        <v>55</v>
      </c>
      <c r="R7374" t="s">
        <v>6451</v>
      </c>
      <c r="S7374">
        <v>61.02</v>
      </c>
      <c r="T7374" s="3"/>
    </row>
    <row r="7375" spans="1:20" x14ac:dyDescent="0.3">
      <c r="A7375">
        <v>7374</v>
      </c>
      <c r="B7375" t="s">
        <v>9454</v>
      </c>
      <c r="C7375">
        <f t="shared" si="115"/>
        <v>2</v>
      </c>
      <c r="D7375" s="1">
        <v>43107</v>
      </c>
      <c r="E7375" s="1">
        <v>43109</v>
      </c>
      <c r="F7375" t="s">
        <v>19</v>
      </c>
      <c r="G7375" t="s">
        <v>3696</v>
      </c>
      <c r="H7375" t="s">
        <v>3697</v>
      </c>
      <c r="I7375" t="s">
        <v>22</v>
      </c>
      <c r="J7375" t="s">
        <v>23</v>
      </c>
      <c r="K7375" t="s">
        <v>1172</v>
      </c>
      <c r="L7375" t="s">
        <v>39</v>
      </c>
      <c r="M7375">
        <v>90805</v>
      </c>
      <c r="N7375" t="s">
        <v>40</v>
      </c>
      <c r="O7375" t="s">
        <v>9098</v>
      </c>
      <c r="P7375" t="s">
        <v>42</v>
      </c>
      <c r="Q7375" t="s">
        <v>575</v>
      </c>
      <c r="R7375" t="s">
        <v>9099</v>
      </c>
      <c r="S7375">
        <v>110.11</v>
      </c>
      <c r="T7375" s="3"/>
    </row>
    <row r="7376" spans="1:20" x14ac:dyDescent="0.3">
      <c r="A7376">
        <v>7375</v>
      </c>
      <c r="B7376" t="s">
        <v>9454</v>
      </c>
      <c r="C7376">
        <f t="shared" si="115"/>
        <v>2</v>
      </c>
      <c r="D7376" s="1">
        <v>43107</v>
      </c>
      <c r="E7376" s="1">
        <v>43109</v>
      </c>
      <c r="F7376" t="s">
        <v>19</v>
      </c>
      <c r="G7376" t="s">
        <v>3696</v>
      </c>
      <c r="H7376" t="s">
        <v>3697</v>
      </c>
      <c r="I7376" t="s">
        <v>22</v>
      </c>
      <c r="J7376" t="s">
        <v>23</v>
      </c>
      <c r="K7376" t="s">
        <v>1172</v>
      </c>
      <c r="L7376" t="s">
        <v>39</v>
      </c>
      <c r="M7376">
        <v>90805</v>
      </c>
      <c r="N7376" t="s">
        <v>40</v>
      </c>
      <c r="O7376" t="s">
        <v>2137</v>
      </c>
      <c r="P7376" t="s">
        <v>42</v>
      </c>
      <c r="Q7376" t="s">
        <v>265</v>
      </c>
      <c r="R7376" t="s">
        <v>559</v>
      </c>
      <c r="S7376">
        <v>7.89</v>
      </c>
      <c r="T7376" s="3"/>
    </row>
    <row r="7377" spans="1:20" x14ac:dyDescent="0.3">
      <c r="A7377">
        <v>7376</v>
      </c>
      <c r="B7377" t="s">
        <v>9455</v>
      </c>
      <c r="C7377">
        <f t="shared" si="115"/>
        <v>33</v>
      </c>
      <c r="D7377" s="1">
        <v>43325</v>
      </c>
      <c r="E7377" s="1">
        <v>43332</v>
      </c>
      <c r="F7377" t="s">
        <v>46</v>
      </c>
      <c r="G7377" t="s">
        <v>1290</v>
      </c>
      <c r="H7377" t="s">
        <v>1291</v>
      </c>
      <c r="I7377" t="s">
        <v>37</v>
      </c>
      <c r="J7377" t="s">
        <v>23</v>
      </c>
      <c r="K7377" t="s">
        <v>946</v>
      </c>
      <c r="L7377" t="s">
        <v>39</v>
      </c>
      <c r="M7377">
        <v>92037</v>
      </c>
      <c r="N7377" t="s">
        <v>40</v>
      </c>
      <c r="O7377" t="s">
        <v>1904</v>
      </c>
      <c r="P7377" t="s">
        <v>42</v>
      </c>
      <c r="Q7377" t="s">
        <v>71</v>
      </c>
      <c r="R7377" t="s">
        <v>1905</v>
      </c>
      <c r="S7377">
        <v>36.024000000000001</v>
      </c>
      <c r="T7377" s="3"/>
    </row>
    <row r="7378" spans="1:20" x14ac:dyDescent="0.3">
      <c r="A7378">
        <v>7377</v>
      </c>
      <c r="B7378" t="s">
        <v>9456</v>
      </c>
      <c r="C7378">
        <f t="shared" si="115"/>
        <v>44</v>
      </c>
      <c r="D7378" s="1">
        <v>43406</v>
      </c>
      <c r="E7378" s="1">
        <v>43409</v>
      </c>
      <c r="F7378" t="s">
        <v>184</v>
      </c>
      <c r="G7378" t="s">
        <v>509</v>
      </c>
      <c r="H7378" t="s">
        <v>510</v>
      </c>
      <c r="I7378" t="s">
        <v>37</v>
      </c>
      <c r="J7378" t="s">
        <v>23</v>
      </c>
      <c r="K7378" t="s">
        <v>534</v>
      </c>
      <c r="L7378" t="s">
        <v>207</v>
      </c>
      <c r="M7378">
        <v>61701</v>
      </c>
      <c r="N7378" t="s">
        <v>101</v>
      </c>
      <c r="O7378" t="s">
        <v>873</v>
      </c>
      <c r="P7378" t="s">
        <v>42</v>
      </c>
      <c r="Q7378" t="s">
        <v>64</v>
      </c>
      <c r="R7378" t="s">
        <v>874</v>
      </c>
      <c r="S7378">
        <v>54.335999999999999</v>
      </c>
      <c r="T7378" s="3"/>
    </row>
    <row r="7379" spans="1:20" x14ac:dyDescent="0.3">
      <c r="A7379">
        <v>7378</v>
      </c>
      <c r="B7379" t="s">
        <v>9457</v>
      </c>
      <c r="C7379">
        <f t="shared" si="115"/>
        <v>38</v>
      </c>
      <c r="D7379" s="1">
        <v>42266</v>
      </c>
      <c r="E7379" s="1">
        <v>42270</v>
      </c>
      <c r="F7379" t="s">
        <v>46</v>
      </c>
      <c r="G7379" t="s">
        <v>2517</v>
      </c>
      <c r="H7379" t="s">
        <v>2518</v>
      </c>
      <c r="I7379" t="s">
        <v>37</v>
      </c>
      <c r="J7379" t="s">
        <v>23</v>
      </c>
      <c r="K7379" t="s">
        <v>91</v>
      </c>
      <c r="L7379" t="s">
        <v>92</v>
      </c>
      <c r="M7379">
        <v>98115</v>
      </c>
      <c r="N7379" t="s">
        <v>40</v>
      </c>
      <c r="O7379" t="s">
        <v>1636</v>
      </c>
      <c r="P7379" t="s">
        <v>42</v>
      </c>
      <c r="Q7379" t="s">
        <v>55</v>
      </c>
      <c r="R7379" t="s">
        <v>1637</v>
      </c>
      <c r="S7379">
        <v>92.52</v>
      </c>
      <c r="T7379" s="3"/>
    </row>
    <row r="7380" spans="1:20" x14ac:dyDescent="0.3">
      <c r="A7380">
        <v>7379</v>
      </c>
      <c r="B7380" t="s">
        <v>9458</v>
      </c>
      <c r="C7380">
        <f t="shared" si="115"/>
        <v>23</v>
      </c>
      <c r="D7380" s="1">
        <v>42521</v>
      </c>
      <c r="E7380" s="1">
        <v>42521</v>
      </c>
      <c r="F7380" t="s">
        <v>1289</v>
      </c>
      <c r="G7380" t="s">
        <v>8206</v>
      </c>
      <c r="H7380" t="s">
        <v>8207</v>
      </c>
      <c r="I7380" t="s">
        <v>22</v>
      </c>
      <c r="J7380" t="s">
        <v>23</v>
      </c>
      <c r="K7380" t="s">
        <v>1707</v>
      </c>
      <c r="L7380" t="s">
        <v>84</v>
      </c>
      <c r="M7380">
        <v>28314</v>
      </c>
      <c r="N7380" t="s">
        <v>26</v>
      </c>
      <c r="O7380" t="s">
        <v>4167</v>
      </c>
      <c r="P7380" t="s">
        <v>42</v>
      </c>
      <c r="Q7380" t="s">
        <v>64</v>
      </c>
      <c r="R7380" t="s">
        <v>4168</v>
      </c>
      <c r="S7380">
        <v>10.272</v>
      </c>
      <c r="T7380" s="3"/>
    </row>
    <row r="7381" spans="1:20" x14ac:dyDescent="0.3">
      <c r="A7381">
        <v>7380</v>
      </c>
      <c r="B7381" t="s">
        <v>9459</v>
      </c>
      <c r="C7381">
        <f t="shared" si="115"/>
        <v>37</v>
      </c>
      <c r="D7381" s="1">
        <v>42991</v>
      </c>
      <c r="E7381" s="1">
        <v>42996</v>
      </c>
      <c r="F7381" t="s">
        <v>46</v>
      </c>
      <c r="G7381" t="s">
        <v>114</v>
      </c>
      <c r="H7381" t="s">
        <v>115</v>
      </c>
      <c r="I7381" t="s">
        <v>22</v>
      </c>
      <c r="J7381" t="s">
        <v>23</v>
      </c>
      <c r="K7381" t="s">
        <v>2532</v>
      </c>
      <c r="L7381" t="s">
        <v>134</v>
      </c>
      <c r="M7381">
        <v>68104</v>
      </c>
      <c r="N7381" t="s">
        <v>101</v>
      </c>
      <c r="O7381" t="s">
        <v>4094</v>
      </c>
      <c r="P7381" t="s">
        <v>42</v>
      </c>
      <c r="Q7381" t="s">
        <v>55</v>
      </c>
      <c r="R7381" t="s">
        <v>4095</v>
      </c>
      <c r="S7381">
        <v>40.74</v>
      </c>
      <c r="T7381" s="3"/>
    </row>
    <row r="7382" spans="1:20" x14ac:dyDescent="0.3">
      <c r="A7382">
        <v>7381</v>
      </c>
      <c r="B7382" t="s">
        <v>9459</v>
      </c>
      <c r="C7382">
        <f t="shared" si="115"/>
        <v>37</v>
      </c>
      <c r="D7382" s="1">
        <v>42991</v>
      </c>
      <c r="E7382" s="1">
        <v>42996</v>
      </c>
      <c r="F7382" t="s">
        <v>46</v>
      </c>
      <c r="G7382" t="s">
        <v>114</v>
      </c>
      <c r="H7382" t="s">
        <v>115</v>
      </c>
      <c r="I7382" t="s">
        <v>22</v>
      </c>
      <c r="J7382" t="s">
        <v>23</v>
      </c>
      <c r="K7382" t="s">
        <v>2532</v>
      </c>
      <c r="L7382" t="s">
        <v>134</v>
      </c>
      <c r="M7382">
        <v>68104</v>
      </c>
      <c r="N7382" t="s">
        <v>101</v>
      </c>
      <c r="O7382" t="s">
        <v>5614</v>
      </c>
      <c r="P7382" t="s">
        <v>42</v>
      </c>
      <c r="Q7382" t="s">
        <v>43</v>
      </c>
      <c r="R7382" t="s">
        <v>5615</v>
      </c>
      <c r="S7382">
        <v>14.4</v>
      </c>
      <c r="T7382" s="3"/>
    </row>
    <row r="7383" spans="1:20" x14ac:dyDescent="0.3">
      <c r="A7383">
        <v>7382</v>
      </c>
      <c r="B7383" t="s">
        <v>9459</v>
      </c>
      <c r="C7383">
        <f t="shared" si="115"/>
        <v>37</v>
      </c>
      <c r="D7383" s="1">
        <v>42991</v>
      </c>
      <c r="E7383" s="1">
        <v>42996</v>
      </c>
      <c r="F7383" t="s">
        <v>46</v>
      </c>
      <c r="G7383" t="s">
        <v>114</v>
      </c>
      <c r="H7383" t="s">
        <v>115</v>
      </c>
      <c r="I7383" t="s">
        <v>22</v>
      </c>
      <c r="J7383" t="s">
        <v>23</v>
      </c>
      <c r="K7383" t="s">
        <v>2532</v>
      </c>
      <c r="L7383" t="s">
        <v>134</v>
      </c>
      <c r="M7383">
        <v>68104</v>
      </c>
      <c r="N7383" t="s">
        <v>101</v>
      </c>
      <c r="O7383" t="s">
        <v>6421</v>
      </c>
      <c r="P7383" t="s">
        <v>67</v>
      </c>
      <c r="Q7383" t="s">
        <v>68</v>
      </c>
      <c r="R7383" t="s">
        <v>6422</v>
      </c>
      <c r="S7383">
        <v>149.94999999999999</v>
      </c>
      <c r="T7383" s="3"/>
    </row>
    <row r="7384" spans="1:20" x14ac:dyDescent="0.3">
      <c r="A7384">
        <v>7383</v>
      </c>
      <c r="B7384" t="s">
        <v>9459</v>
      </c>
      <c r="C7384">
        <f t="shared" si="115"/>
        <v>37</v>
      </c>
      <c r="D7384" s="1">
        <v>42991</v>
      </c>
      <c r="E7384" s="1">
        <v>42996</v>
      </c>
      <c r="F7384" t="s">
        <v>46</v>
      </c>
      <c r="G7384" t="s">
        <v>114</v>
      </c>
      <c r="H7384" t="s">
        <v>115</v>
      </c>
      <c r="I7384" t="s">
        <v>22</v>
      </c>
      <c r="J7384" t="s">
        <v>23</v>
      </c>
      <c r="K7384" t="s">
        <v>2532</v>
      </c>
      <c r="L7384" t="s">
        <v>134</v>
      </c>
      <c r="M7384">
        <v>68104</v>
      </c>
      <c r="N7384" t="s">
        <v>101</v>
      </c>
      <c r="O7384" t="s">
        <v>6833</v>
      </c>
      <c r="P7384" t="s">
        <v>42</v>
      </c>
      <c r="Q7384" t="s">
        <v>575</v>
      </c>
      <c r="R7384" t="s">
        <v>6834</v>
      </c>
      <c r="S7384">
        <v>16.899999999999999</v>
      </c>
      <c r="T7384" s="3"/>
    </row>
    <row r="7385" spans="1:20" x14ac:dyDescent="0.3">
      <c r="A7385">
        <v>7384</v>
      </c>
      <c r="B7385" t="s">
        <v>9459</v>
      </c>
      <c r="C7385">
        <f t="shared" si="115"/>
        <v>37</v>
      </c>
      <c r="D7385" s="1">
        <v>42991</v>
      </c>
      <c r="E7385" s="1">
        <v>42996</v>
      </c>
      <c r="F7385" t="s">
        <v>46</v>
      </c>
      <c r="G7385" t="s">
        <v>114</v>
      </c>
      <c r="H7385" t="s">
        <v>115</v>
      </c>
      <c r="I7385" t="s">
        <v>22</v>
      </c>
      <c r="J7385" t="s">
        <v>23</v>
      </c>
      <c r="K7385" t="s">
        <v>2532</v>
      </c>
      <c r="L7385" t="s">
        <v>134</v>
      </c>
      <c r="M7385">
        <v>68104</v>
      </c>
      <c r="N7385" t="s">
        <v>101</v>
      </c>
      <c r="O7385" t="s">
        <v>2765</v>
      </c>
      <c r="P7385" t="s">
        <v>42</v>
      </c>
      <c r="Q7385" t="s">
        <v>86</v>
      </c>
      <c r="R7385" t="s">
        <v>2766</v>
      </c>
      <c r="S7385">
        <v>17.61</v>
      </c>
      <c r="T7385" s="3"/>
    </row>
    <row r="7386" spans="1:20" x14ac:dyDescent="0.3">
      <c r="A7386">
        <v>7385</v>
      </c>
      <c r="B7386" t="s">
        <v>9459</v>
      </c>
      <c r="C7386">
        <f t="shared" si="115"/>
        <v>37</v>
      </c>
      <c r="D7386" s="1">
        <v>42991</v>
      </c>
      <c r="E7386" s="1">
        <v>42996</v>
      </c>
      <c r="F7386" t="s">
        <v>46</v>
      </c>
      <c r="G7386" t="s">
        <v>114</v>
      </c>
      <c r="H7386" t="s">
        <v>115</v>
      </c>
      <c r="I7386" t="s">
        <v>22</v>
      </c>
      <c r="J7386" t="s">
        <v>23</v>
      </c>
      <c r="K7386" t="s">
        <v>2532</v>
      </c>
      <c r="L7386" t="s">
        <v>134</v>
      </c>
      <c r="M7386">
        <v>68104</v>
      </c>
      <c r="N7386" t="s">
        <v>101</v>
      </c>
      <c r="O7386" t="s">
        <v>4575</v>
      </c>
      <c r="P7386" t="s">
        <v>42</v>
      </c>
      <c r="Q7386" t="s">
        <v>74</v>
      </c>
      <c r="R7386" t="s">
        <v>4576</v>
      </c>
      <c r="S7386">
        <v>378</v>
      </c>
      <c r="T7386" s="3"/>
    </row>
    <row r="7387" spans="1:20" x14ac:dyDescent="0.3">
      <c r="A7387">
        <v>7386</v>
      </c>
      <c r="B7387" t="s">
        <v>9459</v>
      </c>
      <c r="C7387">
        <f t="shared" si="115"/>
        <v>37</v>
      </c>
      <c r="D7387" s="1">
        <v>42991</v>
      </c>
      <c r="E7387" s="1">
        <v>42996</v>
      </c>
      <c r="F7387" t="s">
        <v>46</v>
      </c>
      <c r="G7387" t="s">
        <v>114</v>
      </c>
      <c r="H7387" t="s">
        <v>115</v>
      </c>
      <c r="I7387" t="s">
        <v>22</v>
      </c>
      <c r="J7387" t="s">
        <v>23</v>
      </c>
      <c r="K7387" t="s">
        <v>2532</v>
      </c>
      <c r="L7387" t="s">
        <v>134</v>
      </c>
      <c r="M7387">
        <v>68104</v>
      </c>
      <c r="N7387" t="s">
        <v>101</v>
      </c>
      <c r="O7387" t="s">
        <v>4009</v>
      </c>
      <c r="P7387" t="s">
        <v>42</v>
      </c>
      <c r="Q7387" t="s">
        <v>86</v>
      </c>
      <c r="R7387" t="s">
        <v>4010</v>
      </c>
      <c r="S7387">
        <v>17.64</v>
      </c>
      <c r="T7387" s="3"/>
    </row>
    <row r="7388" spans="1:20" x14ac:dyDescent="0.3">
      <c r="A7388">
        <v>7387</v>
      </c>
      <c r="B7388" t="s">
        <v>9459</v>
      </c>
      <c r="C7388">
        <f t="shared" si="115"/>
        <v>37</v>
      </c>
      <c r="D7388" s="1">
        <v>42991</v>
      </c>
      <c r="E7388" s="1">
        <v>42996</v>
      </c>
      <c r="F7388" t="s">
        <v>46</v>
      </c>
      <c r="G7388" t="s">
        <v>114</v>
      </c>
      <c r="H7388" t="s">
        <v>115</v>
      </c>
      <c r="I7388" t="s">
        <v>22</v>
      </c>
      <c r="J7388" t="s">
        <v>23</v>
      </c>
      <c r="K7388" t="s">
        <v>2532</v>
      </c>
      <c r="L7388" t="s">
        <v>134</v>
      </c>
      <c r="M7388">
        <v>68104</v>
      </c>
      <c r="N7388" t="s">
        <v>101</v>
      </c>
      <c r="O7388" t="s">
        <v>3223</v>
      </c>
      <c r="P7388" t="s">
        <v>42</v>
      </c>
      <c r="Q7388" t="s">
        <v>55</v>
      </c>
      <c r="R7388" t="s">
        <v>3224</v>
      </c>
      <c r="S7388">
        <v>373.08</v>
      </c>
      <c r="T7388" s="3"/>
    </row>
    <row r="7389" spans="1:20" x14ac:dyDescent="0.3">
      <c r="A7389">
        <v>7388</v>
      </c>
      <c r="B7389" t="s">
        <v>9459</v>
      </c>
      <c r="C7389">
        <f t="shared" si="115"/>
        <v>37</v>
      </c>
      <c r="D7389" s="1">
        <v>42991</v>
      </c>
      <c r="E7389" s="1">
        <v>42996</v>
      </c>
      <c r="F7389" t="s">
        <v>46</v>
      </c>
      <c r="G7389" t="s">
        <v>114</v>
      </c>
      <c r="H7389" t="s">
        <v>115</v>
      </c>
      <c r="I7389" t="s">
        <v>22</v>
      </c>
      <c r="J7389" t="s">
        <v>23</v>
      </c>
      <c r="K7389" t="s">
        <v>2532</v>
      </c>
      <c r="L7389" t="s">
        <v>134</v>
      </c>
      <c r="M7389">
        <v>68104</v>
      </c>
      <c r="N7389" t="s">
        <v>101</v>
      </c>
      <c r="O7389" t="s">
        <v>190</v>
      </c>
      <c r="P7389" t="s">
        <v>28</v>
      </c>
      <c r="Q7389" t="s">
        <v>61</v>
      </c>
      <c r="R7389" t="s">
        <v>191</v>
      </c>
      <c r="S7389">
        <v>1336.44</v>
      </c>
      <c r="T7389" s="3"/>
    </row>
    <row r="7390" spans="1:20" x14ac:dyDescent="0.3">
      <c r="A7390">
        <v>7389</v>
      </c>
      <c r="B7390" t="s">
        <v>9459</v>
      </c>
      <c r="C7390">
        <f t="shared" si="115"/>
        <v>37</v>
      </c>
      <c r="D7390" s="1">
        <v>42991</v>
      </c>
      <c r="E7390" s="1">
        <v>42996</v>
      </c>
      <c r="F7390" t="s">
        <v>46</v>
      </c>
      <c r="G7390" t="s">
        <v>114</v>
      </c>
      <c r="H7390" t="s">
        <v>115</v>
      </c>
      <c r="I7390" t="s">
        <v>22</v>
      </c>
      <c r="J7390" t="s">
        <v>23</v>
      </c>
      <c r="K7390" t="s">
        <v>2532</v>
      </c>
      <c r="L7390" t="s">
        <v>134</v>
      </c>
      <c r="M7390">
        <v>68104</v>
      </c>
      <c r="N7390" t="s">
        <v>101</v>
      </c>
      <c r="O7390" t="s">
        <v>4554</v>
      </c>
      <c r="P7390" t="s">
        <v>67</v>
      </c>
      <c r="Q7390" t="s">
        <v>68</v>
      </c>
      <c r="R7390" t="s">
        <v>4555</v>
      </c>
      <c r="S7390">
        <v>29.97</v>
      </c>
      <c r="T7390" s="3"/>
    </row>
    <row r="7391" spans="1:20" x14ac:dyDescent="0.3">
      <c r="A7391">
        <v>7390</v>
      </c>
      <c r="B7391" t="s">
        <v>9460</v>
      </c>
      <c r="C7391">
        <f t="shared" si="115"/>
        <v>48</v>
      </c>
      <c r="D7391" s="1">
        <v>43433</v>
      </c>
      <c r="E7391" s="1">
        <v>43437</v>
      </c>
      <c r="F7391" t="s">
        <v>46</v>
      </c>
      <c r="G7391" t="s">
        <v>652</v>
      </c>
      <c r="H7391" t="s">
        <v>653</v>
      </c>
      <c r="I7391" t="s">
        <v>22</v>
      </c>
      <c r="J7391" t="s">
        <v>23</v>
      </c>
      <c r="K7391" t="s">
        <v>6248</v>
      </c>
      <c r="L7391" t="s">
        <v>331</v>
      </c>
      <c r="M7391">
        <v>37421</v>
      </c>
      <c r="N7391" t="s">
        <v>26</v>
      </c>
      <c r="O7391" t="s">
        <v>31</v>
      </c>
      <c r="P7391" t="s">
        <v>28</v>
      </c>
      <c r="Q7391" t="s">
        <v>32</v>
      </c>
      <c r="R7391" t="s">
        <v>33</v>
      </c>
      <c r="S7391">
        <v>390.36799999999999</v>
      </c>
      <c r="T7391" s="3"/>
    </row>
    <row r="7392" spans="1:20" x14ac:dyDescent="0.3">
      <c r="A7392">
        <v>7391</v>
      </c>
      <c r="B7392" t="s">
        <v>9460</v>
      </c>
      <c r="C7392">
        <f t="shared" si="115"/>
        <v>48</v>
      </c>
      <c r="D7392" s="1">
        <v>43433</v>
      </c>
      <c r="E7392" s="1">
        <v>43437</v>
      </c>
      <c r="F7392" t="s">
        <v>46</v>
      </c>
      <c r="G7392" t="s">
        <v>652</v>
      </c>
      <c r="H7392" t="s">
        <v>653</v>
      </c>
      <c r="I7392" t="s">
        <v>22</v>
      </c>
      <c r="J7392" t="s">
        <v>23</v>
      </c>
      <c r="K7392" t="s">
        <v>6248</v>
      </c>
      <c r="L7392" t="s">
        <v>331</v>
      </c>
      <c r="M7392">
        <v>37421</v>
      </c>
      <c r="N7392" t="s">
        <v>26</v>
      </c>
      <c r="O7392" t="s">
        <v>903</v>
      </c>
      <c r="P7392" t="s">
        <v>28</v>
      </c>
      <c r="Q7392" t="s">
        <v>61</v>
      </c>
      <c r="R7392" t="s">
        <v>6977</v>
      </c>
      <c r="S7392">
        <v>101.52</v>
      </c>
      <c r="T7392" s="3"/>
    </row>
    <row r="7393" spans="1:20" x14ac:dyDescent="0.3">
      <c r="A7393">
        <v>7392</v>
      </c>
      <c r="B7393" t="s">
        <v>9461</v>
      </c>
      <c r="C7393">
        <f t="shared" si="115"/>
        <v>49</v>
      </c>
      <c r="D7393" s="1">
        <v>43438</v>
      </c>
      <c r="E7393" s="1">
        <v>43441</v>
      </c>
      <c r="F7393" t="s">
        <v>19</v>
      </c>
      <c r="G7393" t="s">
        <v>3340</v>
      </c>
      <c r="H7393" t="s">
        <v>3341</v>
      </c>
      <c r="I7393" t="s">
        <v>22</v>
      </c>
      <c r="J7393" t="s">
        <v>23</v>
      </c>
      <c r="K7393" t="s">
        <v>744</v>
      </c>
      <c r="L7393" t="s">
        <v>494</v>
      </c>
      <c r="M7393">
        <v>45014</v>
      </c>
      <c r="N7393" t="s">
        <v>144</v>
      </c>
      <c r="O7393" t="s">
        <v>4710</v>
      </c>
      <c r="P7393" t="s">
        <v>42</v>
      </c>
      <c r="Q7393" t="s">
        <v>86</v>
      </c>
      <c r="R7393" t="s">
        <v>4711</v>
      </c>
      <c r="S7393">
        <v>74.352000000000004</v>
      </c>
      <c r="T7393" s="3"/>
    </row>
    <row r="7394" spans="1:20" x14ac:dyDescent="0.3">
      <c r="A7394">
        <v>7393</v>
      </c>
      <c r="B7394" t="s">
        <v>9462</v>
      </c>
      <c r="C7394">
        <f t="shared" si="115"/>
        <v>18</v>
      </c>
      <c r="D7394" s="1">
        <v>43222</v>
      </c>
      <c r="E7394" s="1">
        <v>43226</v>
      </c>
      <c r="F7394" t="s">
        <v>46</v>
      </c>
      <c r="G7394" t="s">
        <v>7220</v>
      </c>
      <c r="H7394" t="s">
        <v>7221</v>
      </c>
      <c r="I7394" t="s">
        <v>22</v>
      </c>
      <c r="J7394" t="s">
        <v>23</v>
      </c>
      <c r="K7394" t="s">
        <v>38</v>
      </c>
      <c r="L7394" t="s">
        <v>39</v>
      </c>
      <c r="M7394">
        <v>90049</v>
      </c>
      <c r="N7394" t="s">
        <v>40</v>
      </c>
      <c r="O7394" t="s">
        <v>5829</v>
      </c>
      <c r="P7394" t="s">
        <v>42</v>
      </c>
      <c r="Q7394" t="s">
        <v>86</v>
      </c>
      <c r="R7394" t="s">
        <v>5830</v>
      </c>
      <c r="S7394">
        <v>15.7</v>
      </c>
      <c r="T7394" s="3"/>
    </row>
    <row r="7395" spans="1:20" x14ac:dyDescent="0.3">
      <c r="A7395">
        <v>7394</v>
      </c>
      <c r="B7395" t="s">
        <v>9462</v>
      </c>
      <c r="C7395">
        <f t="shared" si="115"/>
        <v>18</v>
      </c>
      <c r="D7395" s="1">
        <v>43222</v>
      </c>
      <c r="E7395" s="1">
        <v>43226</v>
      </c>
      <c r="F7395" t="s">
        <v>46</v>
      </c>
      <c r="G7395" t="s">
        <v>7220</v>
      </c>
      <c r="H7395" t="s">
        <v>7221</v>
      </c>
      <c r="I7395" t="s">
        <v>22</v>
      </c>
      <c r="J7395" t="s">
        <v>23</v>
      </c>
      <c r="K7395" t="s">
        <v>38</v>
      </c>
      <c r="L7395" t="s">
        <v>39</v>
      </c>
      <c r="M7395">
        <v>90049</v>
      </c>
      <c r="N7395" t="s">
        <v>40</v>
      </c>
      <c r="O7395" t="s">
        <v>6384</v>
      </c>
      <c r="P7395" t="s">
        <v>42</v>
      </c>
      <c r="Q7395" t="s">
        <v>64</v>
      </c>
      <c r="R7395" t="s">
        <v>6385</v>
      </c>
      <c r="S7395">
        <v>59.52</v>
      </c>
      <c r="T7395" s="3"/>
    </row>
    <row r="7396" spans="1:20" x14ac:dyDescent="0.3">
      <c r="A7396">
        <v>7395</v>
      </c>
      <c r="B7396" t="s">
        <v>9462</v>
      </c>
      <c r="C7396">
        <f t="shared" si="115"/>
        <v>18</v>
      </c>
      <c r="D7396" s="1">
        <v>43222</v>
      </c>
      <c r="E7396" s="1">
        <v>43226</v>
      </c>
      <c r="F7396" t="s">
        <v>46</v>
      </c>
      <c r="G7396" t="s">
        <v>7220</v>
      </c>
      <c r="H7396" t="s">
        <v>7221</v>
      </c>
      <c r="I7396" t="s">
        <v>22</v>
      </c>
      <c r="J7396" t="s">
        <v>23</v>
      </c>
      <c r="K7396" t="s">
        <v>38</v>
      </c>
      <c r="L7396" t="s">
        <v>39</v>
      </c>
      <c r="M7396">
        <v>90049</v>
      </c>
      <c r="N7396" t="s">
        <v>40</v>
      </c>
      <c r="O7396" t="s">
        <v>1265</v>
      </c>
      <c r="P7396" t="s">
        <v>42</v>
      </c>
      <c r="Q7396" t="s">
        <v>86</v>
      </c>
      <c r="R7396" t="s">
        <v>1266</v>
      </c>
      <c r="S7396">
        <v>34.4</v>
      </c>
      <c r="T7396" s="3"/>
    </row>
    <row r="7397" spans="1:20" x14ac:dyDescent="0.3">
      <c r="A7397">
        <v>7396</v>
      </c>
      <c r="B7397" t="s">
        <v>9463</v>
      </c>
      <c r="C7397">
        <f t="shared" si="115"/>
        <v>52</v>
      </c>
      <c r="D7397" s="1">
        <v>43094</v>
      </c>
      <c r="E7397" s="1">
        <v>43099</v>
      </c>
      <c r="F7397" t="s">
        <v>46</v>
      </c>
      <c r="G7397" t="s">
        <v>6802</v>
      </c>
      <c r="H7397" t="s">
        <v>6803</v>
      </c>
      <c r="I7397" t="s">
        <v>37</v>
      </c>
      <c r="J7397" t="s">
        <v>23</v>
      </c>
      <c r="K7397" t="s">
        <v>262</v>
      </c>
      <c r="L7397" t="s">
        <v>263</v>
      </c>
      <c r="M7397">
        <v>10024</v>
      </c>
      <c r="N7397" t="s">
        <v>144</v>
      </c>
      <c r="O7397" t="s">
        <v>3809</v>
      </c>
      <c r="P7397" t="s">
        <v>28</v>
      </c>
      <c r="Q7397" t="s">
        <v>52</v>
      </c>
      <c r="R7397" t="s">
        <v>3810</v>
      </c>
      <c r="S7397">
        <v>313.17599999999999</v>
      </c>
      <c r="T7397" s="3"/>
    </row>
    <row r="7398" spans="1:20" x14ac:dyDescent="0.3">
      <c r="A7398">
        <v>7397</v>
      </c>
      <c r="B7398" t="s">
        <v>9463</v>
      </c>
      <c r="C7398">
        <f t="shared" si="115"/>
        <v>52</v>
      </c>
      <c r="D7398" s="1">
        <v>43094</v>
      </c>
      <c r="E7398" s="1">
        <v>43099</v>
      </c>
      <c r="F7398" t="s">
        <v>46</v>
      </c>
      <c r="G7398" t="s">
        <v>6802</v>
      </c>
      <c r="H7398" t="s">
        <v>6803</v>
      </c>
      <c r="I7398" t="s">
        <v>37</v>
      </c>
      <c r="J7398" t="s">
        <v>23</v>
      </c>
      <c r="K7398" t="s">
        <v>262</v>
      </c>
      <c r="L7398" t="s">
        <v>263</v>
      </c>
      <c r="M7398">
        <v>10024</v>
      </c>
      <c r="N7398" t="s">
        <v>144</v>
      </c>
      <c r="O7398" t="s">
        <v>2438</v>
      </c>
      <c r="P7398" t="s">
        <v>28</v>
      </c>
      <c r="Q7398" t="s">
        <v>32</v>
      </c>
      <c r="R7398" t="s">
        <v>2439</v>
      </c>
      <c r="S7398">
        <v>866.64599999999996</v>
      </c>
      <c r="T7398" s="3"/>
    </row>
    <row r="7399" spans="1:20" x14ac:dyDescent="0.3">
      <c r="A7399">
        <v>7398</v>
      </c>
      <c r="B7399" t="s">
        <v>9464</v>
      </c>
      <c r="C7399">
        <f t="shared" si="115"/>
        <v>40</v>
      </c>
      <c r="D7399" s="1">
        <v>42277</v>
      </c>
      <c r="E7399" s="1">
        <v>42277</v>
      </c>
      <c r="F7399" t="s">
        <v>1289</v>
      </c>
      <c r="G7399" t="s">
        <v>6237</v>
      </c>
      <c r="H7399" t="s">
        <v>6238</v>
      </c>
      <c r="I7399" t="s">
        <v>37</v>
      </c>
      <c r="J7399" t="s">
        <v>23</v>
      </c>
      <c r="K7399" t="s">
        <v>744</v>
      </c>
      <c r="L7399" t="s">
        <v>494</v>
      </c>
      <c r="M7399">
        <v>45014</v>
      </c>
      <c r="N7399" t="s">
        <v>144</v>
      </c>
      <c r="O7399" t="s">
        <v>814</v>
      </c>
      <c r="P7399" t="s">
        <v>42</v>
      </c>
      <c r="Q7399" t="s">
        <v>74</v>
      </c>
      <c r="R7399" t="s">
        <v>815</v>
      </c>
      <c r="S7399">
        <v>795.40800000000002</v>
      </c>
      <c r="T7399" s="3"/>
    </row>
    <row r="7400" spans="1:20" x14ac:dyDescent="0.3">
      <c r="A7400">
        <v>7399</v>
      </c>
      <c r="B7400" t="s">
        <v>9465</v>
      </c>
      <c r="C7400">
        <f t="shared" si="115"/>
        <v>29</v>
      </c>
      <c r="D7400" s="1">
        <v>42197</v>
      </c>
      <c r="E7400" s="1">
        <v>42200</v>
      </c>
      <c r="F7400" t="s">
        <v>19</v>
      </c>
      <c r="G7400" t="s">
        <v>2099</v>
      </c>
      <c r="H7400" t="s">
        <v>2100</v>
      </c>
      <c r="I7400" t="s">
        <v>22</v>
      </c>
      <c r="J7400" t="s">
        <v>23</v>
      </c>
      <c r="K7400" t="s">
        <v>299</v>
      </c>
      <c r="L7400" t="s">
        <v>207</v>
      </c>
      <c r="M7400">
        <v>60610</v>
      </c>
      <c r="N7400" t="s">
        <v>101</v>
      </c>
      <c r="O7400" t="s">
        <v>4184</v>
      </c>
      <c r="P7400" t="s">
        <v>42</v>
      </c>
      <c r="Q7400" t="s">
        <v>86</v>
      </c>
      <c r="R7400" t="s">
        <v>4185</v>
      </c>
      <c r="S7400">
        <v>35.856000000000002</v>
      </c>
      <c r="T7400" s="3"/>
    </row>
    <row r="7401" spans="1:20" x14ac:dyDescent="0.3">
      <c r="A7401">
        <v>7400</v>
      </c>
      <c r="B7401" t="s">
        <v>9465</v>
      </c>
      <c r="C7401">
        <f t="shared" si="115"/>
        <v>29</v>
      </c>
      <c r="D7401" s="1">
        <v>42197</v>
      </c>
      <c r="E7401" s="1">
        <v>42200</v>
      </c>
      <c r="F7401" t="s">
        <v>19</v>
      </c>
      <c r="G7401" t="s">
        <v>2099</v>
      </c>
      <c r="H7401" t="s">
        <v>2100</v>
      </c>
      <c r="I7401" t="s">
        <v>22</v>
      </c>
      <c r="J7401" t="s">
        <v>23</v>
      </c>
      <c r="K7401" t="s">
        <v>299</v>
      </c>
      <c r="L7401" t="s">
        <v>207</v>
      </c>
      <c r="M7401">
        <v>60610</v>
      </c>
      <c r="N7401" t="s">
        <v>101</v>
      </c>
      <c r="O7401" t="s">
        <v>2090</v>
      </c>
      <c r="P7401" t="s">
        <v>67</v>
      </c>
      <c r="Q7401" t="s">
        <v>157</v>
      </c>
      <c r="R7401" t="s">
        <v>2091</v>
      </c>
      <c r="S7401">
        <v>23.84</v>
      </c>
      <c r="T7401" s="3"/>
    </row>
    <row r="7402" spans="1:20" x14ac:dyDescent="0.3">
      <c r="A7402">
        <v>7401</v>
      </c>
      <c r="B7402" t="s">
        <v>9466</v>
      </c>
      <c r="C7402">
        <f t="shared" si="115"/>
        <v>36</v>
      </c>
      <c r="D7402" s="1">
        <v>42986</v>
      </c>
      <c r="E7402" s="1">
        <v>42991</v>
      </c>
      <c r="F7402" t="s">
        <v>46</v>
      </c>
      <c r="G7402" t="s">
        <v>2564</v>
      </c>
      <c r="H7402" t="s">
        <v>2565</v>
      </c>
      <c r="I7402" t="s">
        <v>22</v>
      </c>
      <c r="J7402" t="s">
        <v>23</v>
      </c>
      <c r="K7402" t="s">
        <v>91</v>
      </c>
      <c r="L7402" t="s">
        <v>92</v>
      </c>
      <c r="M7402">
        <v>98103</v>
      </c>
      <c r="N7402" t="s">
        <v>40</v>
      </c>
      <c r="O7402" t="s">
        <v>1876</v>
      </c>
      <c r="P7402" t="s">
        <v>28</v>
      </c>
      <c r="Q7402" t="s">
        <v>61</v>
      </c>
      <c r="R7402" t="s">
        <v>1877</v>
      </c>
      <c r="S7402">
        <v>43.13</v>
      </c>
      <c r="T7402" s="3"/>
    </row>
    <row r="7403" spans="1:20" x14ac:dyDescent="0.3">
      <c r="A7403">
        <v>7402</v>
      </c>
      <c r="B7403" t="s">
        <v>9466</v>
      </c>
      <c r="C7403">
        <f t="shared" si="115"/>
        <v>36</v>
      </c>
      <c r="D7403" s="1">
        <v>42986</v>
      </c>
      <c r="E7403" s="1">
        <v>42991</v>
      </c>
      <c r="F7403" t="s">
        <v>46</v>
      </c>
      <c r="G7403" t="s">
        <v>2564</v>
      </c>
      <c r="H7403" t="s">
        <v>2565</v>
      </c>
      <c r="I7403" t="s">
        <v>22</v>
      </c>
      <c r="J7403" t="s">
        <v>23</v>
      </c>
      <c r="K7403" t="s">
        <v>91</v>
      </c>
      <c r="L7403" t="s">
        <v>92</v>
      </c>
      <c r="M7403">
        <v>98103</v>
      </c>
      <c r="N7403" t="s">
        <v>40</v>
      </c>
      <c r="O7403" t="s">
        <v>1027</v>
      </c>
      <c r="P7403" t="s">
        <v>42</v>
      </c>
      <c r="Q7403" t="s">
        <v>86</v>
      </c>
      <c r="R7403" t="s">
        <v>1028</v>
      </c>
      <c r="S7403">
        <v>30.87</v>
      </c>
      <c r="T7403" s="3"/>
    </row>
    <row r="7404" spans="1:20" x14ac:dyDescent="0.3">
      <c r="A7404">
        <v>7403</v>
      </c>
      <c r="B7404" t="s">
        <v>9467</v>
      </c>
      <c r="C7404">
        <f t="shared" si="115"/>
        <v>32</v>
      </c>
      <c r="D7404" s="1">
        <v>43318</v>
      </c>
      <c r="E7404" s="1">
        <v>43322</v>
      </c>
      <c r="F7404" t="s">
        <v>46</v>
      </c>
      <c r="G7404" t="s">
        <v>1124</v>
      </c>
      <c r="H7404" t="s">
        <v>1125</v>
      </c>
      <c r="I7404" t="s">
        <v>22</v>
      </c>
      <c r="J7404" t="s">
        <v>23</v>
      </c>
      <c r="K7404" t="s">
        <v>262</v>
      </c>
      <c r="L7404" t="s">
        <v>263</v>
      </c>
      <c r="M7404">
        <v>10011</v>
      </c>
      <c r="N7404" t="s">
        <v>144</v>
      </c>
      <c r="O7404" t="s">
        <v>1405</v>
      </c>
      <c r="P7404" t="s">
        <v>42</v>
      </c>
      <c r="Q7404" t="s">
        <v>575</v>
      </c>
      <c r="R7404" t="s">
        <v>1406</v>
      </c>
      <c r="S7404">
        <v>70.12</v>
      </c>
      <c r="T7404" s="3"/>
    </row>
    <row r="7405" spans="1:20" x14ac:dyDescent="0.3">
      <c r="A7405">
        <v>7404</v>
      </c>
      <c r="B7405" t="s">
        <v>9468</v>
      </c>
      <c r="C7405">
        <f t="shared" si="115"/>
        <v>20</v>
      </c>
      <c r="D7405" s="1">
        <v>42504</v>
      </c>
      <c r="E7405" s="1">
        <v>42509</v>
      </c>
      <c r="F7405" t="s">
        <v>46</v>
      </c>
      <c r="G7405" t="s">
        <v>994</v>
      </c>
      <c r="H7405" t="s">
        <v>995</v>
      </c>
      <c r="I7405" t="s">
        <v>37</v>
      </c>
      <c r="J7405" t="s">
        <v>23</v>
      </c>
      <c r="K7405" t="s">
        <v>9355</v>
      </c>
      <c r="L7405" t="s">
        <v>39</v>
      </c>
      <c r="M7405">
        <v>93010</v>
      </c>
      <c r="N7405" t="s">
        <v>40</v>
      </c>
      <c r="O7405" t="s">
        <v>2233</v>
      </c>
      <c r="P7405" t="s">
        <v>28</v>
      </c>
      <c r="Q7405" t="s">
        <v>29</v>
      </c>
      <c r="R7405" t="s">
        <v>2234</v>
      </c>
      <c r="S7405">
        <v>509.95749999999998</v>
      </c>
      <c r="T7405" s="3"/>
    </row>
    <row r="7406" spans="1:20" x14ac:dyDescent="0.3">
      <c r="A7406">
        <v>7405</v>
      </c>
      <c r="B7406" t="s">
        <v>9468</v>
      </c>
      <c r="C7406">
        <f t="shared" si="115"/>
        <v>20</v>
      </c>
      <c r="D7406" s="1">
        <v>42504</v>
      </c>
      <c r="E7406" s="1">
        <v>42509</v>
      </c>
      <c r="F7406" t="s">
        <v>46</v>
      </c>
      <c r="G7406" t="s">
        <v>994</v>
      </c>
      <c r="H7406" t="s">
        <v>995</v>
      </c>
      <c r="I7406" t="s">
        <v>37</v>
      </c>
      <c r="J7406" t="s">
        <v>23</v>
      </c>
      <c r="K7406" t="s">
        <v>9355</v>
      </c>
      <c r="L7406" t="s">
        <v>39</v>
      </c>
      <c r="M7406">
        <v>93010</v>
      </c>
      <c r="N7406" t="s">
        <v>40</v>
      </c>
      <c r="O7406" t="s">
        <v>1995</v>
      </c>
      <c r="P7406" t="s">
        <v>28</v>
      </c>
      <c r="Q7406" t="s">
        <v>61</v>
      </c>
      <c r="R7406" t="s">
        <v>1996</v>
      </c>
      <c r="S7406">
        <v>122.91</v>
      </c>
      <c r="T7406" s="3"/>
    </row>
    <row r="7407" spans="1:20" x14ac:dyDescent="0.3">
      <c r="A7407">
        <v>7406</v>
      </c>
      <c r="B7407" t="s">
        <v>9468</v>
      </c>
      <c r="C7407">
        <f t="shared" si="115"/>
        <v>20</v>
      </c>
      <c r="D7407" s="1">
        <v>42504</v>
      </c>
      <c r="E7407" s="1">
        <v>42509</v>
      </c>
      <c r="F7407" t="s">
        <v>46</v>
      </c>
      <c r="G7407" t="s">
        <v>994</v>
      </c>
      <c r="H7407" t="s">
        <v>995</v>
      </c>
      <c r="I7407" t="s">
        <v>37</v>
      </c>
      <c r="J7407" t="s">
        <v>23</v>
      </c>
      <c r="K7407" t="s">
        <v>9355</v>
      </c>
      <c r="L7407" t="s">
        <v>39</v>
      </c>
      <c r="M7407">
        <v>93010</v>
      </c>
      <c r="N7407" t="s">
        <v>40</v>
      </c>
      <c r="O7407" t="s">
        <v>4933</v>
      </c>
      <c r="P7407" t="s">
        <v>28</v>
      </c>
      <c r="Q7407" t="s">
        <v>32</v>
      </c>
      <c r="R7407" t="s">
        <v>4934</v>
      </c>
      <c r="S7407">
        <v>97.567999999999998</v>
      </c>
      <c r="T7407" s="3"/>
    </row>
    <row r="7408" spans="1:20" x14ac:dyDescent="0.3">
      <c r="A7408">
        <v>7407</v>
      </c>
      <c r="B7408" t="s">
        <v>9468</v>
      </c>
      <c r="C7408">
        <f t="shared" si="115"/>
        <v>20</v>
      </c>
      <c r="D7408" s="1">
        <v>42504</v>
      </c>
      <c r="E7408" s="1">
        <v>42509</v>
      </c>
      <c r="F7408" t="s">
        <v>46</v>
      </c>
      <c r="G7408" t="s">
        <v>994</v>
      </c>
      <c r="H7408" t="s">
        <v>995</v>
      </c>
      <c r="I7408" t="s">
        <v>37</v>
      </c>
      <c r="J7408" t="s">
        <v>23</v>
      </c>
      <c r="K7408" t="s">
        <v>9355</v>
      </c>
      <c r="L7408" t="s">
        <v>39</v>
      </c>
      <c r="M7408">
        <v>93010</v>
      </c>
      <c r="N7408" t="s">
        <v>40</v>
      </c>
      <c r="O7408" t="s">
        <v>6361</v>
      </c>
      <c r="P7408" t="s">
        <v>28</v>
      </c>
      <c r="Q7408" t="s">
        <v>32</v>
      </c>
      <c r="R7408" t="s">
        <v>6362</v>
      </c>
      <c r="S7408">
        <v>722.35199999999998</v>
      </c>
      <c r="T7408" s="3"/>
    </row>
    <row r="7409" spans="1:20" x14ac:dyDescent="0.3">
      <c r="A7409">
        <v>7408</v>
      </c>
      <c r="B7409" t="s">
        <v>9469</v>
      </c>
      <c r="C7409">
        <f t="shared" si="115"/>
        <v>3</v>
      </c>
      <c r="D7409" s="1">
        <v>43120</v>
      </c>
      <c r="E7409" s="1">
        <v>43121</v>
      </c>
      <c r="F7409" t="s">
        <v>184</v>
      </c>
      <c r="G7409" t="s">
        <v>5160</v>
      </c>
      <c r="H7409" t="s">
        <v>5161</v>
      </c>
      <c r="I7409" t="s">
        <v>22</v>
      </c>
      <c r="J7409" t="s">
        <v>23</v>
      </c>
      <c r="K7409" t="s">
        <v>299</v>
      </c>
      <c r="L7409" t="s">
        <v>207</v>
      </c>
      <c r="M7409">
        <v>60653</v>
      </c>
      <c r="N7409" t="s">
        <v>101</v>
      </c>
      <c r="O7409" t="s">
        <v>2921</v>
      </c>
      <c r="P7409" t="s">
        <v>42</v>
      </c>
      <c r="Q7409" t="s">
        <v>43</v>
      </c>
      <c r="R7409" t="s">
        <v>2922</v>
      </c>
      <c r="S7409">
        <v>11.52</v>
      </c>
      <c r="T7409" s="3"/>
    </row>
    <row r="7410" spans="1:20" x14ac:dyDescent="0.3">
      <c r="A7410">
        <v>7409</v>
      </c>
      <c r="B7410" t="s">
        <v>9470</v>
      </c>
      <c r="C7410">
        <f t="shared" si="115"/>
        <v>22</v>
      </c>
      <c r="D7410" s="1">
        <v>42885</v>
      </c>
      <c r="E7410" s="1">
        <v>42892</v>
      </c>
      <c r="F7410" t="s">
        <v>46</v>
      </c>
      <c r="G7410" t="s">
        <v>6315</v>
      </c>
      <c r="H7410" t="s">
        <v>6316</v>
      </c>
      <c r="I7410" t="s">
        <v>37</v>
      </c>
      <c r="J7410" t="s">
        <v>23</v>
      </c>
      <c r="K7410" t="s">
        <v>38</v>
      </c>
      <c r="L7410" t="s">
        <v>39</v>
      </c>
      <c r="M7410">
        <v>90032</v>
      </c>
      <c r="N7410" t="s">
        <v>40</v>
      </c>
      <c r="O7410" t="s">
        <v>6265</v>
      </c>
      <c r="P7410" t="s">
        <v>28</v>
      </c>
      <c r="Q7410" t="s">
        <v>61</v>
      </c>
      <c r="R7410" t="s">
        <v>6266</v>
      </c>
      <c r="S7410">
        <v>167.84</v>
      </c>
      <c r="T7410" s="3"/>
    </row>
    <row r="7411" spans="1:20" x14ac:dyDescent="0.3">
      <c r="A7411">
        <v>7410</v>
      </c>
      <c r="B7411" t="s">
        <v>9471</v>
      </c>
      <c r="C7411">
        <f t="shared" si="115"/>
        <v>15</v>
      </c>
      <c r="D7411" s="1">
        <v>42102</v>
      </c>
      <c r="E7411" s="1">
        <v>42106</v>
      </c>
      <c r="F7411" t="s">
        <v>46</v>
      </c>
      <c r="G7411" t="s">
        <v>3022</v>
      </c>
      <c r="H7411" t="s">
        <v>3023</v>
      </c>
      <c r="I7411" t="s">
        <v>22</v>
      </c>
      <c r="J7411" t="s">
        <v>23</v>
      </c>
      <c r="K7411" t="s">
        <v>2838</v>
      </c>
      <c r="L7411" t="s">
        <v>494</v>
      </c>
      <c r="M7411">
        <v>43615</v>
      </c>
      <c r="N7411" t="s">
        <v>144</v>
      </c>
      <c r="O7411" t="s">
        <v>7528</v>
      </c>
      <c r="P7411" t="s">
        <v>28</v>
      </c>
      <c r="Q7411" t="s">
        <v>52</v>
      </c>
      <c r="R7411" t="s">
        <v>7529</v>
      </c>
      <c r="S7411">
        <v>172.11</v>
      </c>
      <c r="T7411" s="3"/>
    </row>
    <row r="7412" spans="1:20" x14ac:dyDescent="0.3">
      <c r="A7412">
        <v>7411</v>
      </c>
      <c r="B7412" t="s">
        <v>9472</v>
      </c>
      <c r="C7412">
        <f t="shared" si="115"/>
        <v>30</v>
      </c>
      <c r="D7412" s="1">
        <v>42208</v>
      </c>
      <c r="E7412" s="1">
        <v>42209</v>
      </c>
      <c r="F7412" t="s">
        <v>184</v>
      </c>
      <c r="G7412" t="s">
        <v>114</v>
      </c>
      <c r="H7412" t="s">
        <v>115</v>
      </c>
      <c r="I7412" t="s">
        <v>22</v>
      </c>
      <c r="J7412" t="s">
        <v>23</v>
      </c>
      <c r="K7412" t="s">
        <v>262</v>
      </c>
      <c r="L7412" t="s">
        <v>263</v>
      </c>
      <c r="M7412">
        <v>10011</v>
      </c>
      <c r="N7412" t="s">
        <v>144</v>
      </c>
      <c r="O7412" t="s">
        <v>3760</v>
      </c>
      <c r="P7412" t="s">
        <v>67</v>
      </c>
      <c r="Q7412" t="s">
        <v>157</v>
      </c>
      <c r="R7412" t="s">
        <v>3761</v>
      </c>
      <c r="S7412">
        <v>99.98</v>
      </c>
      <c r="T7412" s="3"/>
    </row>
    <row r="7413" spans="1:20" x14ac:dyDescent="0.3">
      <c r="A7413">
        <v>7412</v>
      </c>
      <c r="B7413" t="s">
        <v>9473</v>
      </c>
      <c r="C7413">
        <f t="shared" si="115"/>
        <v>22</v>
      </c>
      <c r="D7413" s="1">
        <v>43250</v>
      </c>
      <c r="E7413" s="1">
        <v>43254</v>
      </c>
      <c r="F7413" t="s">
        <v>46</v>
      </c>
      <c r="G7413" t="s">
        <v>3768</v>
      </c>
      <c r="H7413" t="s">
        <v>3769</v>
      </c>
      <c r="I7413" t="s">
        <v>98</v>
      </c>
      <c r="J7413" t="s">
        <v>23</v>
      </c>
      <c r="K7413" t="s">
        <v>4283</v>
      </c>
      <c r="L7413" t="s">
        <v>416</v>
      </c>
      <c r="M7413">
        <v>97224</v>
      </c>
      <c r="N7413" t="s">
        <v>40</v>
      </c>
      <c r="O7413" t="s">
        <v>7059</v>
      </c>
      <c r="P7413" t="s">
        <v>67</v>
      </c>
      <c r="Q7413" t="s">
        <v>68</v>
      </c>
      <c r="R7413" t="s">
        <v>7060</v>
      </c>
      <c r="S7413">
        <v>156.792</v>
      </c>
      <c r="T7413" s="3"/>
    </row>
    <row r="7414" spans="1:20" x14ac:dyDescent="0.3">
      <c r="A7414">
        <v>7413</v>
      </c>
      <c r="B7414" t="s">
        <v>9473</v>
      </c>
      <c r="C7414">
        <f t="shared" si="115"/>
        <v>22</v>
      </c>
      <c r="D7414" s="1">
        <v>43250</v>
      </c>
      <c r="E7414" s="1">
        <v>43254</v>
      </c>
      <c r="F7414" t="s">
        <v>46</v>
      </c>
      <c r="G7414" t="s">
        <v>3768</v>
      </c>
      <c r="H7414" t="s">
        <v>3769</v>
      </c>
      <c r="I7414" t="s">
        <v>98</v>
      </c>
      <c r="J7414" t="s">
        <v>23</v>
      </c>
      <c r="K7414" t="s">
        <v>4283</v>
      </c>
      <c r="L7414" t="s">
        <v>416</v>
      </c>
      <c r="M7414">
        <v>97224</v>
      </c>
      <c r="N7414" t="s">
        <v>40</v>
      </c>
      <c r="O7414" t="s">
        <v>751</v>
      </c>
      <c r="P7414" t="s">
        <v>67</v>
      </c>
      <c r="Q7414" t="s">
        <v>157</v>
      </c>
      <c r="R7414" t="s">
        <v>752</v>
      </c>
      <c r="S7414">
        <v>35.36</v>
      </c>
      <c r="T7414" s="3"/>
    </row>
    <row r="7415" spans="1:20" x14ac:dyDescent="0.3">
      <c r="A7415">
        <v>7414</v>
      </c>
      <c r="B7415" t="s">
        <v>9473</v>
      </c>
      <c r="C7415">
        <f t="shared" si="115"/>
        <v>22</v>
      </c>
      <c r="D7415" s="1">
        <v>43250</v>
      </c>
      <c r="E7415" s="1">
        <v>43254</v>
      </c>
      <c r="F7415" t="s">
        <v>46</v>
      </c>
      <c r="G7415" t="s">
        <v>3768</v>
      </c>
      <c r="H7415" t="s">
        <v>3769</v>
      </c>
      <c r="I7415" t="s">
        <v>98</v>
      </c>
      <c r="J7415" t="s">
        <v>23</v>
      </c>
      <c r="K7415" t="s">
        <v>4283</v>
      </c>
      <c r="L7415" t="s">
        <v>416</v>
      </c>
      <c r="M7415">
        <v>97224</v>
      </c>
      <c r="N7415" t="s">
        <v>40</v>
      </c>
      <c r="O7415" t="s">
        <v>9026</v>
      </c>
      <c r="P7415" t="s">
        <v>28</v>
      </c>
      <c r="Q7415" t="s">
        <v>61</v>
      </c>
      <c r="R7415" t="s">
        <v>9027</v>
      </c>
      <c r="S7415">
        <v>13.592000000000001</v>
      </c>
      <c r="T7415" s="3"/>
    </row>
    <row r="7416" spans="1:20" x14ac:dyDescent="0.3">
      <c r="A7416">
        <v>7415</v>
      </c>
      <c r="B7416" t="s">
        <v>9474</v>
      </c>
      <c r="C7416">
        <f t="shared" si="115"/>
        <v>11</v>
      </c>
      <c r="D7416" s="1">
        <v>42807</v>
      </c>
      <c r="E7416" s="1">
        <v>42809</v>
      </c>
      <c r="F7416" t="s">
        <v>19</v>
      </c>
      <c r="G7416" t="s">
        <v>351</v>
      </c>
      <c r="H7416" t="s">
        <v>352</v>
      </c>
      <c r="I7416" t="s">
        <v>37</v>
      </c>
      <c r="J7416" t="s">
        <v>23</v>
      </c>
      <c r="K7416" t="s">
        <v>142</v>
      </c>
      <c r="L7416" t="s">
        <v>143</v>
      </c>
      <c r="M7416">
        <v>19134</v>
      </c>
      <c r="N7416" t="s">
        <v>144</v>
      </c>
      <c r="O7416" t="s">
        <v>684</v>
      </c>
      <c r="P7416" t="s">
        <v>28</v>
      </c>
      <c r="Q7416" t="s">
        <v>32</v>
      </c>
      <c r="R7416" t="s">
        <v>685</v>
      </c>
      <c r="S7416">
        <v>386.68</v>
      </c>
      <c r="T7416" s="3"/>
    </row>
    <row r="7417" spans="1:20" x14ac:dyDescent="0.3">
      <c r="A7417">
        <v>7416</v>
      </c>
      <c r="B7417" t="s">
        <v>9474</v>
      </c>
      <c r="C7417">
        <f t="shared" si="115"/>
        <v>11</v>
      </c>
      <c r="D7417" s="1">
        <v>42807</v>
      </c>
      <c r="E7417" s="1">
        <v>42809</v>
      </c>
      <c r="F7417" t="s">
        <v>19</v>
      </c>
      <c r="G7417" t="s">
        <v>351</v>
      </c>
      <c r="H7417" t="s">
        <v>352</v>
      </c>
      <c r="I7417" t="s">
        <v>37</v>
      </c>
      <c r="J7417" t="s">
        <v>23</v>
      </c>
      <c r="K7417" t="s">
        <v>142</v>
      </c>
      <c r="L7417" t="s">
        <v>143</v>
      </c>
      <c r="M7417">
        <v>19134</v>
      </c>
      <c r="N7417" t="s">
        <v>144</v>
      </c>
      <c r="O7417" t="s">
        <v>6543</v>
      </c>
      <c r="P7417" t="s">
        <v>67</v>
      </c>
      <c r="Q7417" t="s">
        <v>157</v>
      </c>
      <c r="R7417" t="s">
        <v>6544</v>
      </c>
      <c r="S7417">
        <v>379.96</v>
      </c>
      <c r="T7417" s="3"/>
    </row>
    <row r="7418" spans="1:20" x14ac:dyDescent="0.3">
      <c r="A7418">
        <v>7417</v>
      </c>
      <c r="B7418" t="s">
        <v>9474</v>
      </c>
      <c r="C7418">
        <f t="shared" si="115"/>
        <v>11</v>
      </c>
      <c r="D7418" s="1">
        <v>42807</v>
      </c>
      <c r="E7418" s="1">
        <v>42809</v>
      </c>
      <c r="F7418" t="s">
        <v>19</v>
      </c>
      <c r="G7418" t="s">
        <v>351</v>
      </c>
      <c r="H7418" t="s">
        <v>352</v>
      </c>
      <c r="I7418" t="s">
        <v>37</v>
      </c>
      <c r="J7418" t="s">
        <v>23</v>
      </c>
      <c r="K7418" t="s">
        <v>142</v>
      </c>
      <c r="L7418" t="s">
        <v>143</v>
      </c>
      <c r="M7418">
        <v>19134</v>
      </c>
      <c r="N7418" t="s">
        <v>144</v>
      </c>
      <c r="O7418" t="s">
        <v>2794</v>
      </c>
      <c r="P7418" t="s">
        <v>67</v>
      </c>
      <c r="Q7418" t="s">
        <v>68</v>
      </c>
      <c r="R7418" t="s">
        <v>2795</v>
      </c>
      <c r="S7418">
        <v>539.91</v>
      </c>
      <c r="T7418" s="3"/>
    </row>
    <row r="7419" spans="1:20" x14ac:dyDescent="0.3">
      <c r="A7419">
        <v>7418</v>
      </c>
      <c r="B7419" t="s">
        <v>9474</v>
      </c>
      <c r="C7419">
        <f t="shared" si="115"/>
        <v>11</v>
      </c>
      <c r="D7419" s="1">
        <v>42807</v>
      </c>
      <c r="E7419" s="1">
        <v>42809</v>
      </c>
      <c r="F7419" t="s">
        <v>19</v>
      </c>
      <c r="G7419" t="s">
        <v>351</v>
      </c>
      <c r="H7419" t="s">
        <v>352</v>
      </c>
      <c r="I7419" t="s">
        <v>37</v>
      </c>
      <c r="J7419" t="s">
        <v>23</v>
      </c>
      <c r="K7419" t="s">
        <v>142</v>
      </c>
      <c r="L7419" t="s">
        <v>143</v>
      </c>
      <c r="M7419">
        <v>19134</v>
      </c>
      <c r="N7419" t="s">
        <v>144</v>
      </c>
      <c r="O7419" t="s">
        <v>6655</v>
      </c>
      <c r="P7419" t="s">
        <v>42</v>
      </c>
      <c r="Q7419" t="s">
        <v>86</v>
      </c>
      <c r="R7419" t="s">
        <v>6656</v>
      </c>
      <c r="S7419">
        <v>41.24</v>
      </c>
      <c r="T7419" s="3"/>
    </row>
    <row r="7420" spans="1:20" x14ac:dyDescent="0.3">
      <c r="A7420">
        <v>7419</v>
      </c>
      <c r="B7420" t="s">
        <v>9474</v>
      </c>
      <c r="C7420">
        <f t="shared" si="115"/>
        <v>11</v>
      </c>
      <c r="D7420" s="1">
        <v>42807</v>
      </c>
      <c r="E7420" s="1">
        <v>42809</v>
      </c>
      <c r="F7420" t="s">
        <v>19</v>
      </c>
      <c r="G7420" t="s">
        <v>351</v>
      </c>
      <c r="H7420" t="s">
        <v>352</v>
      </c>
      <c r="I7420" t="s">
        <v>37</v>
      </c>
      <c r="J7420" t="s">
        <v>23</v>
      </c>
      <c r="K7420" t="s">
        <v>142</v>
      </c>
      <c r="L7420" t="s">
        <v>143</v>
      </c>
      <c r="M7420">
        <v>19134</v>
      </c>
      <c r="N7420" t="s">
        <v>144</v>
      </c>
      <c r="O7420" t="s">
        <v>6993</v>
      </c>
      <c r="P7420" t="s">
        <v>42</v>
      </c>
      <c r="Q7420" t="s">
        <v>71</v>
      </c>
      <c r="R7420" t="s">
        <v>6994</v>
      </c>
      <c r="S7420">
        <v>51.896999999999998</v>
      </c>
      <c r="T7420" s="3"/>
    </row>
    <row r="7421" spans="1:20" x14ac:dyDescent="0.3">
      <c r="A7421">
        <v>7420</v>
      </c>
      <c r="B7421" t="s">
        <v>9474</v>
      </c>
      <c r="C7421">
        <f t="shared" si="115"/>
        <v>11</v>
      </c>
      <c r="D7421" s="1">
        <v>42807</v>
      </c>
      <c r="E7421" s="1">
        <v>42809</v>
      </c>
      <c r="F7421" t="s">
        <v>19</v>
      </c>
      <c r="G7421" t="s">
        <v>351</v>
      </c>
      <c r="H7421" t="s">
        <v>352</v>
      </c>
      <c r="I7421" t="s">
        <v>37</v>
      </c>
      <c r="J7421" t="s">
        <v>23</v>
      </c>
      <c r="K7421" t="s">
        <v>142</v>
      </c>
      <c r="L7421" t="s">
        <v>143</v>
      </c>
      <c r="M7421">
        <v>19134</v>
      </c>
      <c r="N7421" t="s">
        <v>144</v>
      </c>
      <c r="O7421" t="s">
        <v>3693</v>
      </c>
      <c r="P7421" t="s">
        <v>42</v>
      </c>
      <c r="Q7421" t="s">
        <v>55</v>
      </c>
      <c r="R7421" t="s">
        <v>3694</v>
      </c>
      <c r="S7421">
        <v>552.55999999999995</v>
      </c>
      <c r="T7421" s="3"/>
    </row>
    <row r="7422" spans="1:20" x14ac:dyDescent="0.3">
      <c r="A7422">
        <v>7421</v>
      </c>
      <c r="B7422" t="s">
        <v>9474</v>
      </c>
      <c r="C7422">
        <f t="shared" si="115"/>
        <v>11</v>
      </c>
      <c r="D7422" s="1">
        <v>42807</v>
      </c>
      <c r="E7422" s="1">
        <v>42809</v>
      </c>
      <c r="F7422" t="s">
        <v>19</v>
      </c>
      <c r="G7422" t="s">
        <v>351</v>
      </c>
      <c r="H7422" t="s">
        <v>352</v>
      </c>
      <c r="I7422" t="s">
        <v>37</v>
      </c>
      <c r="J7422" t="s">
        <v>23</v>
      </c>
      <c r="K7422" t="s">
        <v>142</v>
      </c>
      <c r="L7422" t="s">
        <v>143</v>
      </c>
      <c r="M7422">
        <v>19134</v>
      </c>
      <c r="N7422" t="s">
        <v>144</v>
      </c>
      <c r="O7422" t="s">
        <v>4332</v>
      </c>
      <c r="P7422" t="s">
        <v>42</v>
      </c>
      <c r="Q7422" t="s">
        <v>71</v>
      </c>
      <c r="R7422" t="s">
        <v>4333</v>
      </c>
      <c r="S7422">
        <v>23.16</v>
      </c>
      <c r="T7422" s="3"/>
    </row>
    <row r="7423" spans="1:20" x14ac:dyDescent="0.3">
      <c r="A7423">
        <v>7422</v>
      </c>
      <c r="B7423" t="s">
        <v>9474</v>
      </c>
      <c r="C7423">
        <f t="shared" si="115"/>
        <v>11</v>
      </c>
      <c r="D7423" s="1">
        <v>42807</v>
      </c>
      <c r="E7423" s="1">
        <v>42809</v>
      </c>
      <c r="F7423" t="s">
        <v>19</v>
      </c>
      <c r="G7423" t="s">
        <v>351</v>
      </c>
      <c r="H7423" t="s">
        <v>352</v>
      </c>
      <c r="I7423" t="s">
        <v>37</v>
      </c>
      <c r="J7423" t="s">
        <v>23</v>
      </c>
      <c r="K7423" t="s">
        <v>142</v>
      </c>
      <c r="L7423" t="s">
        <v>143</v>
      </c>
      <c r="M7423">
        <v>19134</v>
      </c>
      <c r="N7423" t="s">
        <v>144</v>
      </c>
      <c r="O7423" t="s">
        <v>9475</v>
      </c>
      <c r="P7423" t="s">
        <v>42</v>
      </c>
      <c r="Q7423" t="s">
        <v>55</v>
      </c>
      <c r="R7423" t="s">
        <v>9476</v>
      </c>
      <c r="S7423">
        <v>126.08</v>
      </c>
      <c r="T7423" s="3"/>
    </row>
    <row r="7424" spans="1:20" x14ac:dyDescent="0.3">
      <c r="A7424">
        <v>7423</v>
      </c>
      <c r="B7424" t="s">
        <v>9474</v>
      </c>
      <c r="C7424">
        <f t="shared" si="115"/>
        <v>11</v>
      </c>
      <c r="D7424" s="1">
        <v>42807</v>
      </c>
      <c r="E7424" s="1">
        <v>42809</v>
      </c>
      <c r="F7424" t="s">
        <v>19</v>
      </c>
      <c r="G7424" t="s">
        <v>351</v>
      </c>
      <c r="H7424" t="s">
        <v>352</v>
      </c>
      <c r="I7424" t="s">
        <v>37</v>
      </c>
      <c r="J7424" t="s">
        <v>23</v>
      </c>
      <c r="K7424" t="s">
        <v>142</v>
      </c>
      <c r="L7424" t="s">
        <v>143</v>
      </c>
      <c r="M7424">
        <v>19134</v>
      </c>
      <c r="N7424" t="s">
        <v>144</v>
      </c>
      <c r="O7424" t="s">
        <v>871</v>
      </c>
      <c r="P7424" t="s">
        <v>67</v>
      </c>
      <c r="Q7424" t="s">
        <v>680</v>
      </c>
      <c r="R7424" t="s">
        <v>6753</v>
      </c>
      <c r="S7424">
        <v>449.1</v>
      </c>
      <c r="T7424" s="3"/>
    </row>
    <row r="7425" spans="1:20" x14ac:dyDescent="0.3">
      <c r="A7425">
        <v>7424</v>
      </c>
      <c r="B7425" t="s">
        <v>9477</v>
      </c>
      <c r="C7425">
        <f t="shared" si="115"/>
        <v>15</v>
      </c>
      <c r="D7425" s="1">
        <v>43200</v>
      </c>
      <c r="E7425" s="1">
        <v>43204</v>
      </c>
      <c r="F7425" t="s">
        <v>46</v>
      </c>
      <c r="G7425" t="s">
        <v>803</v>
      </c>
      <c r="H7425" t="s">
        <v>804</v>
      </c>
      <c r="I7425" t="s">
        <v>22</v>
      </c>
      <c r="J7425" t="s">
        <v>23</v>
      </c>
      <c r="K7425" t="s">
        <v>142</v>
      </c>
      <c r="L7425" t="s">
        <v>143</v>
      </c>
      <c r="M7425">
        <v>19143</v>
      </c>
      <c r="N7425" t="s">
        <v>144</v>
      </c>
      <c r="O7425" t="s">
        <v>5359</v>
      </c>
      <c r="P7425" t="s">
        <v>42</v>
      </c>
      <c r="Q7425" t="s">
        <v>74</v>
      </c>
      <c r="R7425" t="s">
        <v>5360</v>
      </c>
      <c r="S7425">
        <v>195.10400000000001</v>
      </c>
      <c r="T7425" s="3"/>
    </row>
    <row r="7426" spans="1:20" x14ac:dyDescent="0.3">
      <c r="A7426">
        <v>7425</v>
      </c>
      <c r="B7426" t="s">
        <v>9477</v>
      </c>
      <c r="C7426">
        <f t="shared" si="115"/>
        <v>15</v>
      </c>
      <c r="D7426" s="1">
        <v>43200</v>
      </c>
      <c r="E7426" s="1">
        <v>43204</v>
      </c>
      <c r="F7426" t="s">
        <v>46</v>
      </c>
      <c r="G7426" t="s">
        <v>803</v>
      </c>
      <c r="H7426" t="s">
        <v>804</v>
      </c>
      <c r="I7426" t="s">
        <v>22</v>
      </c>
      <c r="J7426" t="s">
        <v>23</v>
      </c>
      <c r="K7426" t="s">
        <v>142</v>
      </c>
      <c r="L7426" t="s">
        <v>143</v>
      </c>
      <c r="M7426">
        <v>19143</v>
      </c>
      <c r="N7426" t="s">
        <v>144</v>
      </c>
      <c r="O7426" t="s">
        <v>2631</v>
      </c>
      <c r="P7426" t="s">
        <v>28</v>
      </c>
      <c r="Q7426" t="s">
        <v>61</v>
      </c>
      <c r="R7426" t="s">
        <v>2632</v>
      </c>
      <c r="S7426">
        <v>36.671999999999997</v>
      </c>
      <c r="T7426" s="3"/>
    </row>
    <row r="7427" spans="1:20" x14ac:dyDescent="0.3">
      <c r="A7427">
        <v>7426</v>
      </c>
      <c r="B7427" t="s">
        <v>9478</v>
      </c>
      <c r="C7427">
        <f t="shared" ref="C7427:C7490" si="116">WEEKNUM(D7427,1)</f>
        <v>26</v>
      </c>
      <c r="D7427" s="1">
        <v>42911</v>
      </c>
      <c r="E7427" s="1">
        <v>42913</v>
      </c>
      <c r="F7427" t="s">
        <v>19</v>
      </c>
      <c r="G7427" t="s">
        <v>811</v>
      </c>
      <c r="H7427" t="s">
        <v>812</v>
      </c>
      <c r="I7427" t="s">
        <v>22</v>
      </c>
      <c r="J7427" t="s">
        <v>23</v>
      </c>
      <c r="K7427" t="s">
        <v>180</v>
      </c>
      <c r="L7427" t="s">
        <v>100</v>
      </c>
      <c r="M7427">
        <v>77070</v>
      </c>
      <c r="N7427" t="s">
        <v>101</v>
      </c>
      <c r="O7427" t="s">
        <v>300</v>
      </c>
      <c r="P7427" t="s">
        <v>28</v>
      </c>
      <c r="Q7427" t="s">
        <v>32</v>
      </c>
      <c r="R7427" t="s">
        <v>301</v>
      </c>
      <c r="S7427">
        <v>85.245999999999995</v>
      </c>
      <c r="T7427" s="3"/>
    </row>
    <row r="7428" spans="1:20" x14ac:dyDescent="0.3">
      <c r="A7428">
        <v>7427</v>
      </c>
      <c r="B7428" t="s">
        <v>9478</v>
      </c>
      <c r="C7428">
        <f t="shared" si="116"/>
        <v>26</v>
      </c>
      <c r="D7428" s="1">
        <v>42911</v>
      </c>
      <c r="E7428" s="1">
        <v>42913</v>
      </c>
      <c r="F7428" t="s">
        <v>19</v>
      </c>
      <c r="G7428" t="s">
        <v>811</v>
      </c>
      <c r="H7428" t="s">
        <v>812</v>
      </c>
      <c r="I7428" t="s">
        <v>22</v>
      </c>
      <c r="J7428" t="s">
        <v>23</v>
      </c>
      <c r="K7428" t="s">
        <v>180</v>
      </c>
      <c r="L7428" t="s">
        <v>100</v>
      </c>
      <c r="M7428">
        <v>77070</v>
      </c>
      <c r="N7428" t="s">
        <v>101</v>
      </c>
      <c r="O7428" t="s">
        <v>6613</v>
      </c>
      <c r="P7428" t="s">
        <v>28</v>
      </c>
      <c r="Q7428" t="s">
        <v>61</v>
      </c>
      <c r="R7428" t="s">
        <v>6614</v>
      </c>
      <c r="S7428">
        <v>32.712000000000003</v>
      </c>
      <c r="T7428" s="3"/>
    </row>
    <row r="7429" spans="1:20" x14ac:dyDescent="0.3">
      <c r="A7429">
        <v>7428</v>
      </c>
      <c r="B7429" t="s">
        <v>9479</v>
      </c>
      <c r="C7429">
        <f t="shared" si="116"/>
        <v>12</v>
      </c>
      <c r="D7429" s="1">
        <v>42080</v>
      </c>
      <c r="E7429" s="1">
        <v>42084</v>
      </c>
      <c r="F7429" t="s">
        <v>46</v>
      </c>
      <c r="G7429" t="s">
        <v>8732</v>
      </c>
      <c r="H7429" t="s">
        <v>8733</v>
      </c>
      <c r="I7429" t="s">
        <v>37</v>
      </c>
      <c r="J7429" t="s">
        <v>23</v>
      </c>
      <c r="K7429" t="s">
        <v>324</v>
      </c>
      <c r="L7429" t="s">
        <v>1488</v>
      </c>
      <c r="M7429">
        <v>39212</v>
      </c>
      <c r="N7429" t="s">
        <v>26</v>
      </c>
      <c r="O7429" t="s">
        <v>2078</v>
      </c>
      <c r="P7429" t="s">
        <v>42</v>
      </c>
      <c r="Q7429" t="s">
        <v>71</v>
      </c>
      <c r="R7429" t="s">
        <v>2079</v>
      </c>
      <c r="S7429">
        <v>11.43</v>
      </c>
      <c r="T7429" s="3"/>
    </row>
    <row r="7430" spans="1:20" x14ac:dyDescent="0.3">
      <c r="A7430">
        <v>7429</v>
      </c>
      <c r="B7430" t="s">
        <v>9479</v>
      </c>
      <c r="C7430">
        <f t="shared" si="116"/>
        <v>12</v>
      </c>
      <c r="D7430" s="1">
        <v>42080</v>
      </c>
      <c r="E7430" s="1">
        <v>42084</v>
      </c>
      <c r="F7430" t="s">
        <v>46</v>
      </c>
      <c r="G7430" t="s">
        <v>8732</v>
      </c>
      <c r="H7430" t="s">
        <v>8733</v>
      </c>
      <c r="I7430" t="s">
        <v>37</v>
      </c>
      <c r="J7430" t="s">
        <v>23</v>
      </c>
      <c r="K7430" t="s">
        <v>324</v>
      </c>
      <c r="L7430" t="s">
        <v>1488</v>
      </c>
      <c r="M7430">
        <v>39212</v>
      </c>
      <c r="N7430" t="s">
        <v>26</v>
      </c>
      <c r="O7430" t="s">
        <v>1335</v>
      </c>
      <c r="P7430" t="s">
        <v>42</v>
      </c>
      <c r="Q7430" t="s">
        <v>71</v>
      </c>
      <c r="R7430" t="s">
        <v>1336</v>
      </c>
      <c r="S7430">
        <v>30.44</v>
      </c>
      <c r="T7430" s="3"/>
    </row>
    <row r="7431" spans="1:20" x14ac:dyDescent="0.3">
      <c r="A7431">
        <v>7430</v>
      </c>
      <c r="B7431" t="s">
        <v>9479</v>
      </c>
      <c r="C7431">
        <f t="shared" si="116"/>
        <v>12</v>
      </c>
      <c r="D7431" s="1">
        <v>42080</v>
      </c>
      <c r="E7431" s="1">
        <v>42084</v>
      </c>
      <c r="F7431" t="s">
        <v>46</v>
      </c>
      <c r="G7431" t="s">
        <v>8732</v>
      </c>
      <c r="H7431" t="s">
        <v>8733</v>
      </c>
      <c r="I7431" t="s">
        <v>37</v>
      </c>
      <c r="J7431" t="s">
        <v>23</v>
      </c>
      <c r="K7431" t="s">
        <v>324</v>
      </c>
      <c r="L7431" t="s">
        <v>1488</v>
      </c>
      <c r="M7431">
        <v>39212</v>
      </c>
      <c r="N7431" t="s">
        <v>26</v>
      </c>
      <c r="O7431" t="s">
        <v>916</v>
      </c>
      <c r="P7431" t="s">
        <v>42</v>
      </c>
      <c r="Q7431" t="s">
        <v>86</v>
      </c>
      <c r="R7431" t="s">
        <v>917</v>
      </c>
      <c r="S7431">
        <v>12.96</v>
      </c>
      <c r="T7431" s="3"/>
    </row>
    <row r="7432" spans="1:20" x14ac:dyDescent="0.3">
      <c r="A7432">
        <v>7431</v>
      </c>
      <c r="B7432" t="s">
        <v>9479</v>
      </c>
      <c r="C7432">
        <f t="shared" si="116"/>
        <v>12</v>
      </c>
      <c r="D7432" s="1">
        <v>42080</v>
      </c>
      <c r="E7432" s="1">
        <v>42084</v>
      </c>
      <c r="F7432" t="s">
        <v>46</v>
      </c>
      <c r="G7432" t="s">
        <v>8732</v>
      </c>
      <c r="H7432" t="s">
        <v>8733</v>
      </c>
      <c r="I7432" t="s">
        <v>37</v>
      </c>
      <c r="J7432" t="s">
        <v>23</v>
      </c>
      <c r="K7432" t="s">
        <v>324</v>
      </c>
      <c r="L7432" t="s">
        <v>1488</v>
      </c>
      <c r="M7432">
        <v>39212</v>
      </c>
      <c r="N7432" t="s">
        <v>26</v>
      </c>
      <c r="O7432" t="s">
        <v>8171</v>
      </c>
      <c r="P7432" t="s">
        <v>42</v>
      </c>
      <c r="Q7432" t="s">
        <v>86</v>
      </c>
      <c r="R7432" t="s">
        <v>8172</v>
      </c>
      <c r="S7432">
        <v>16</v>
      </c>
      <c r="T7432" s="3"/>
    </row>
    <row r="7433" spans="1:20" x14ac:dyDescent="0.3">
      <c r="A7433">
        <v>7432</v>
      </c>
      <c r="B7433" t="s">
        <v>9479</v>
      </c>
      <c r="C7433">
        <f t="shared" si="116"/>
        <v>12</v>
      </c>
      <c r="D7433" s="1">
        <v>42080</v>
      </c>
      <c r="E7433" s="1">
        <v>42084</v>
      </c>
      <c r="F7433" t="s">
        <v>46</v>
      </c>
      <c r="G7433" t="s">
        <v>8732</v>
      </c>
      <c r="H7433" t="s">
        <v>8733</v>
      </c>
      <c r="I7433" t="s">
        <v>37</v>
      </c>
      <c r="J7433" t="s">
        <v>23</v>
      </c>
      <c r="K7433" t="s">
        <v>324</v>
      </c>
      <c r="L7433" t="s">
        <v>1488</v>
      </c>
      <c r="M7433">
        <v>39212</v>
      </c>
      <c r="N7433" t="s">
        <v>26</v>
      </c>
      <c r="O7433" t="s">
        <v>3624</v>
      </c>
      <c r="P7433" t="s">
        <v>42</v>
      </c>
      <c r="Q7433" t="s">
        <v>74</v>
      </c>
      <c r="R7433" t="s">
        <v>3625</v>
      </c>
      <c r="S7433">
        <v>32.67</v>
      </c>
      <c r="T7433" s="3"/>
    </row>
    <row r="7434" spans="1:20" x14ac:dyDescent="0.3">
      <c r="A7434">
        <v>7433</v>
      </c>
      <c r="B7434" t="s">
        <v>9480</v>
      </c>
      <c r="C7434">
        <f t="shared" si="116"/>
        <v>33</v>
      </c>
      <c r="D7434" s="1">
        <v>42225</v>
      </c>
      <c r="E7434" s="1">
        <v>42229</v>
      </c>
      <c r="F7434" t="s">
        <v>46</v>
      </c>
      <c r="G7434" t="s">
        <v>7422</v>
      </c>
      <c r="H7434" t="s">
        <v>7423</v>
      </c>
      <c r="I7434" t="s">
        <v>22</v>
      </c>
      <c r="J7434" t="s">
        <v>23</v>
      </c>
      <c r="K7434" t="s">
        <v>540</v>
      </c>
      <c r="L7434" t="s">
        <v>306</v>
      </c>
      <c r="M7434">
        <v>85023</v>
      </c>
      <c r="N7434" t="s">
        <v>40</v>
      </c>
      <c r="O7434" t="s">
        <v>3142</v>
      </c>
      <c r="P7434" t="s">
        <v>42</v>
      </c>
      <c r="Q7434" t="s">
        <v>265</v>
      </c>
      <c r="R7434" t="s">
        <v>3143</v>
      </c>
      <c r="S7434">
        <v>4.4640000000000004</v>
      </c>
      <c r="T7434" s="3"/>
    </row>
    <row r="7435" spans="1:20" x14ac:dyDescent="0.3">
      <c r="A7435">
        <v>7434</v>
      </c>
      <c r="B7435" t="s">
        <v>9480</v>
      </c>
      <c r="C7435">
        <f t="shared" si="116"/>
        <v>33</v>
      </c>
      <c r="D7435" s="1">
        <v>42225</v>
      </c>
      <c r="E7435" s="1">
        <v>42229</v>
      </c>
      <c r="F7435" t="s">
        <v>46</v>
      </c>
      <c r="G7435" t="s">
        <v>7422</v>
      </c>
      <c r="H7435" t="s">
        <v>7423</v>
      </c>
      <c r="I7435" t="s">
        <v>22</v>
      </c>
      <c r="J7435" t="s">
        <v>23</v>
      </c>
      <c r="K7435" t="s">
        <v>540</v>
      </c>
      <c r="L7435" t="s">
        <v>306</v>
      </c>
      <c r="M7435">
        <v>85023</v>
      </c>
      <c r="N7435" t="s">
        <v>40</v>
      </c>
      <c r="O7435" t="s">
        <v>3129</v>
      </c>
      <c r="P7435" t="s">
        <v>42</v>
      </c>
      <c r="Q7435" t="s">
        <v>71</v>
      </c>
      <c r="R7435" t="s">
        <v>3130</v>
      </c>
      <c r="S7435">
        <v>9.3450000000000006</v>
      </c>
      <c r="T7435" s="3"/>
    </row>
    <row r="7436" spans="1:20" x14ac:dyDescent="0.3">
      <c r="A7436">
        <v>7435</v>
      </c>
      <c r="B7436" t="s">
        <v>9481</v>
      </c>
      <c r="C7436">
        <f t="shared" si="116"/>
        <v>31</v>
      </c>
      <c r="D7436" s="1">
        <v>42577</v>
      </c>
      <c r="E7436" s="1">
        <v>42582</v>
      </c>
      <c r="F7436" t="s">
        <v>46</v>
      </c>
      <c r="G7436" t="s">
        <v>1383</v>
      </c>
      <c r="H7436" t="s">
        <v>1384</v>
      </c>
      <c r="I7436" t="s">
        <v>37</v>
      </c>
      <c r="J7436" t="s">
        <v>23</v>
      </c>
      <c r="K7436" t="s">
        <v>8830</v>
      </c>
      <c r="L7436" t="s">
        <v>39</v>
      </c>
      <c r="M7436">
        <v>93030</v>
      </c>
      <c r="N7436" t="s">
        <v>40</v>
      </c>
      <c r="O7436" t="s">
        <v>2078</v>
      </c>
      <c r="P7436" t="s">
        <v>42</v>
      </c>
      <c r="Q7436" t="s">
        <v>71</v>
      </c>
      <c r="R7436" t="s">
        <v>2079</v>
      </c>
      <c r="S7436">
        <v>9.1440000000000001</v>
      </c>
      <c r="T7436" s="3"/>
    </row>
    <row r="7437" spans="1:20" x14ac:dyDescent="0.3">
      <c r="A7437">
        <v>7436</v>
      </c>
      <c r="B7437" t="s">
        <v>9481</v>
      </c>
      <c r="C7437">
        <f t="shared" si="116"/>
        <v>31</v>
      </c>
      <c r="D7437" s="1">
        <v>42577</v>
      </c>
      <c r="E7437" s="1">
        <v>42582</v>
      </c>
      <c r="F7437" t="s">
        <v>46</v>
      </c>
      <c r="G7437" t="s">
        <v>1383</v>
      </c>
      <c r="H7437" t="s">
        <v>1384</v>
      </c>
      <c r="I7437" t="s">
        <v>37</v>
      </c>
      <c r="J7437" t="s">
        <v>23</v>
      </c>
      <c r="K7437" t="s">
        <v>8830</v>
      </c>
      <c r="L7437" t="s">
        <v>39</v>
      </c>
      <c r="M7437">
        <v>93030</v>
      </c>
      <c r="N7437" t="s">
        <v>40</v>
      </c>
      <c r="O7437" t="s">
        <v>1222</v>
      </c>
      <c r="P7437" t="s">
        <v>42</v>
      </c>
      <c r="Q7437" t="s">
        <v>71</v>
      </c>
      <c r="R7437" t="s">
        <v>1223</v>
      </c>
      <c r="S7437">
        <v>23.135999999999999</v>
      </c>
      <c r="T7437" s="3"/>
    </row>
    <row r="7438" spans="1:20" x14ac:dyDescent="0.3">
      <c r="A7438">
        <v>7437</v>
      </c>
      <c r="B7438" t="s">
        <v>9481</v>
      </c>
      <c r="C7438">
        <f t="shared" si="116"/>
        <v>31</v>
      </c>
      <c r="D7438" s="1">
        <v>42577</v>
      </c>
      <c r="E7438" s="1">
        <v>42582</v>
      </c>
      <c r="F7438" t="s">
        <v>46</v>
      </c>
      <c r="G7438" t="s">
        <v>1383</v>
      </c>
      <c r="H7438" t="s">
        <v>1384</v>
      </c>
      <c r="I7438" t="s">
        <v>37</v>
      </c>
      <c r="J7438" t="s">
        <v>23</v>
      </c>
      <c r="K7438" t="s">
        <v>8830</v>
      </c>
      <c r="L7438" t="s">
        <v>39</v>
      </c>
      <c r="M7438">
        <v>93030</v>
      </c>
      <c r="N7438" t="s">
        <v>40</v>
      </c>
      <c r="O7438" t="s">
        <v>4674</v>
      </c>
      <c r="P7438" t="s">
        <v>42</v>
      </c>
      <c r="Q7438" t="s">
        <v>64</v>
      </c>
      <c r="R7438" t="s">
        <v>4675</v>
      </c>
      <c r="S7438">
        <v>99.2</v>
      </c>
      <c r="T7438" s="3"/>
    </row>
    <row r="7439" spans="1:20" x14ac:dyDescent="0.3">
      <c r="A7439">
        <v>7438</v>
      </c>
      <c r="B7439" t="s">
        <v>9482</v>
      </c>
      <c r="C7439">
        <f t="shared" si="116"/>
        <v>8</v>
      </c>
      <c r="D7439" s="1">
        <v>42050</v>
      </c>
      <c r="E7439" s="1">
        <v>42054</v>
      </c>
      <c r="F7439" t="s">
        <v>46</v>
      </c>
      <c r="G7439" t="s">
        <v>2411</v>
      </c>
      <c r="H7439" t="s">
        <v>2412</v>
      </c>
      <c r="I7439" t="s">
        <v>37</v>
      </c>
      <c r="J7439" t="s">
        <v>23</v>
      </c>
      <c r="K7439" t="s">
        <v>91</v>
      </c>
      <c r="L7439" t="s">
        <v>92</v>
      </c>
      <c r="M7439">
        <v>98105</v>
      </c>
      <c r="N7439" t="s">
        <v>40</v>
      </c>
      <c r="O7439" t="s">
        <v>3429</v>
      </c>
      <c r="P7439" t="s">
        <v>42</v>
      </c>
      <c r="Q7439" t="s">
        <v>71</v>
      </c>
      <c r="R7439" t="s">
        <v>3430</v>
      </c>
      <c r="S7439">
        <v>21.36</v>
      </c>
      <c r="T7439" s="3"/>
    </row>
    <row r="7440" spans="1:20" x14ac:dyDescent="0.3">
      <c r="A7440">
        <v>7439</v>
      </c>
      <c r="B7440" t="s">
        <v>9483</v>
      </c>
      <c r="C7440">
        <f t="shared" si="116"/>
        <v>13</v>
      </c>
      <c r="D7440" s="1">
        <v>42453</v>
      </c>
      <c r="E7440" s="1">
        <v>42456</v>
      </c>
      <c r="F7440" t="s">
        <v>19</v>
      </c>
      <c r="G7440" t="s">
        <v>3670</v>
      </c>
      <c r="H7440" t="s">
        <v>3671</v>
      </c>
      <c r="I7440" t="s">
        <v>37</v>
      </c>
      <c r="J7440" t="s">
        <v>23</v>
      </c>
      <c r="K7440" t="s">
        <v>7171</v>
      </c>
      <c r="L7440" t="s">
        <v>92</v>
      </c>
      <c r="M7440">
        <v>98042</v>
      </c>
      <c r="N7440" t="s">
        <v>40</v>
      </c>
      <c r="O7440" t="s">
        <v>6035</v>
      </c>
      <c r="P7440" t="s">
        <v>28</v>
      </c>
      <c r="Q7440" t="s">
        <v>61</v>
      </c>
      <c r="R7440" t="s">
        <v>6036</v>
      </c>
      <c r="S7440">
        <v>46.9</v>
      </c>
      <c r="T7440" s="3"/>
    </row>
    <row r="7441" spans="1:20" x14ac:dyDescent="0.3">
      <c r="A7441">
        <v>7440</v>
      </c>
      <c r="B7441" t="s">
        <v>9484</v>
      </c>
      <c r="C7441">
        <f t="shared" si="116"/>
        <v>36</v>
      </c>
      <c r="D7441" s="1">
        <v>43345</v>
      </c>
      <c r="E7441" s="1">
        <v>43349</v>
      </c>
      <c r="F7441" t="s">
        <v>46</v>
      </c>
      <c r="G7441" t="s">
        <v>4573</v>
      </c>
      <c r="H7441" t="s">
        <v>4574</v>
      </c>
      <c r="I7441" t="s">
        <v>22</v>
      </c>
      <c r="J7441" t="s">
        <v>23</v>
      </c>
      <c r="K7441" t="s">
        <v>38</v>
      </c>
      <c r="L7441" t="s">
        <v>39</v>
      </c>
      <c r="M7441">
        <v>90049</v>
      </c>
      <c r="N7441" t="s">
        <v>40</v>
      </c>
      <c r="O7441" t="s">
        <v>2358</v>
      </c>
      <c r="P7441" t="s">
        <v>42</v>
      </c>
      <c r="Q7441" t="s">
        <v>71</v>
      </c>
      <c r="R7441" t="s">
        <v>2359</v>
      </c>
      <c r="S7441">
        <v>18.72</v>
      </c>
      <c r="T7441" s="3"/>
    </row>
    <row r="7442" spans="1:20" x14ac:dyDescent="0.3">
      <c r="A7442">
        <v>7441</v>
      </c>
      <c r="B7442" t="s">
        <v>9484</v>
      </c>
      <c r="C7442">
        <f t="shared" si="116"/>
        <v>36</v>
      </c>
      <c r="D7442" s="1">
        <v>43345</v>
      </c>
      <c r="E7442" s="1">
        <v>43349</v>
      </c>
      <c r="F7442" t="s">
        <v>46</v>
      </c>
      <c r="G7442" t="s">
        <v>4573</v>
      </c>
      <c r="H7442" t="s">
        <v>4574</v>
      </c>
      <c r="I7442" t="s">
        <v>22</v>
      </c>
      <c r="J7442" t="s">
        <v>23</v>
      </c>
      <c r="K7442" t="s">
        <v>38</v>
      </c>
      <c r="L7442" t="s">
        <v>39</v>
      </c>
      <c r="M7442">
        <v>90049</v>
      </c>
      <c r="N7442" t="s">
        <v>40</v>
      </c>
      <c r="O7442" t="s">
        <v>4460</v>
      </c>
      <c r="P7442" t="s">
        <v>28</v>
      </c>
      <c r="Q7442" t="s">
        <v>52</v>
      </c>
      <c r="R7442" t="s">
        <v>4461</v>
      </c>
      <c r="S7442">
        <v>236.52799999999999</v>
      </c>
      <c r="T7442" s="3"/>
    </row>
    <row r="7443" spans="1:20" x14ac:dyDescent="0.3">
      <c r="A7443">
        <v>7442</v>
      </c>
      <c r="B7443" t="s">
        <v>9485</v>
      </c>
      <c r="C7443">
        <f t="shared" si="116"/>
        <v>47</v>
      </c>
      <c r="D7443" s="1">
        <v>42690</v>
      </c>
      <c r="E7443" s="1">
        <v>42692</v>
      </c>
      <c r="F7443" t="s">
        <v>184</v>
      </c>
      <c r="G7443" t="s">
        <v>1649</v>
      </c>
      <c r="H7443" t="s">
        <v>1650</v>
      </c>
      <c r="I7443" t="s">
        <v>37</v>
      </c>
      <c r="J7443" t="s">
        <v>23</v>
      </c>
      <c r="K7443" t="s">
        <v>946</v>
      </c>
      <c r="L7443" t="s">
        <v>39</v>
      </c>
      <c r="M7443">
        <v>92105</v>
      </c>
      <c r="N7443" t="s">
        <v>40</v>
      </c>
      <c r="O7443" t="s">
        <v>706</v>
      </c>
      <c r="P7443" t="s">
        <v>42</v>
      </c>
      <c r="Q7443" t="s">
        <v>43</v>
      </c>
      <c r="R7443" t="s">
        <v>707</v>
      </c>
      <c r="S7443">
        <v>18.899999999999999</v>
      </c>
      <c r="T7443" s="3"/>
    </row>
    <row r="7444" spans="1:20" x14ac:dyDescent="0.3">
      <c r="A7444">
        <v>7443</v>
      </c>
      <c r="B7444" t="s">
        <v>9486</v>
      </c>
      <c r="C7444">
        <f t="shared" si="116"/>
        <v>50</v>
      </c>
      <c r="D7444" s="1">
        <v>42347</v>
      </c>
      <c r="E7444" s="1">
        <v>42349</v>
      </c>
      <c r="F7444" t="s">
        <v>184</v>
      </c>
      <c r="G7444" t="s">
        <v>8998</v>
      </c>
      <c r="H7444" t="s">
        <v>8999</v>
      </c>
      <c r="I7444" t="s">
        <v>37</v>
      </c>
      <c r="J7444" t="s">
        <v>23</v>
      </c>
      <c r="K7444" t="s">
        <v>3156</v>
      </c>
      <c r="L7444" t="s">
        <v>100</v>
      </c>
      <c r="M7444">
        <v>78521</v>
      </c>
      <c r="N7444" t="s">
        <v>101</v>
      </c>
      <c r="O7444" t="s">
        <v>564</v>
      </c>
      <c r="P7444" t="s">
        <v>42</v>
      </c>
      <c r="Q7444" t="s">
        <v>86</v>
      </c>
      <c r="R7444" t="s">
        <v>565</v>
      </c>
      <c r="S7444">
        <v>10.688000000000001</v>
      </c>
      <c r="T7444" s="3"/>
    </row>
    <row r="7445" spans="1:20" x14ac:dyDescent="0.3">
      <c r="A7445">
        <v>7444</v>
      </c>
      <c r="B7445" t="s">
        <v>9486</v>
      </c>
      <c r="C7445">
        <f t="shared" si="116"/>
        <v>50</v>
      </c>
      <c r="D7445" s="1">
        <v>42347</v>
      </c>
      <c r="E7445" s="1">
        <v>42349</v>
      </c>
      <c r="F7445" t="s">
        <v>184</v>
      </c>
      <c r="G7445" t="s">
        <v>8998</v>
      </c>
      <c r="H7445" t="s">
        <v>8999</v>
      </c>
      <c r="I7445" t="s">
        <v>37</v>
      </c>
      <c r="J7445" t="s">
        <v>23</v>
      </c>
      <c r="K7445" t="s">
        <v>3156</v>
      </c>
      <c r="L7445" t="s">
        <v>100</v>
      </c>
      <c r="M7445">
        <v>78521</v>
      </c>
      <c r="N7445" t="s">
        <v>101</v>
      </c>
      <c r="O7445" t="s">
        <v>2321</v>
      </c>
      <c r="P7445" t="s">
        <v>42</v>
      </c>
      <c r="Q7445" t="s">
        <v>55</v>
      </c>
      <c r="R7445" t="s">
        <v>2322</v>
      </c>
      <c r="S7445">
        <v>237.096</v>
      </c>
      <c r="T7445" s="3"/>
    </row>
    <row r="7446" spans="1:20" x14ac:dyDescent="0.3">
      <c r="A7446">
        <v>7445</v>
      </c>
      <c r="B7446" t="s">
        <v>9487</v>
      </c>
      <c r="C7446">
        <f t="shared" si="116"/>
        <v>5</v>
      </c>
      <c r="D7446" s="1">
        <v>43134</v>
      </c>
      <c r="E7446" s="1">
        <v>43138</v>
      </c>
      <c r="F7446" t="s">
        <v>19</v>
      </c>
      <c r="G7446" t="s">
        <v>2314</v>
      </c>
      <c r="H7446" t="s">
        <v>2315</v>
      </c>
      <c r="I7446" t="s">
        <v>98</v>
      </c>
      <c r="J7446" t="s">
        <v>23</v>
      </c>
      <c r="K7446" t="s">
        <v>299</v>
      </c>
      <c r="L7446" t="s">
        <v>207</v>
      </c>
      <c r="M7446">
        <v>60610</v>
      </c>
      <c r="N7446" t="s">
        <v>101</v>
      </c>
      <c r="O7446" t="s">
        <v>3055</v>
      </c>
      <c r="P7446" t="s">
        <v>42</v>
      </c>
      <c r="Q7446" t="s">
        <v>86</v>
      </c>
      <c r="R7446" t="s">
        <v>3056</v>
      </c>
      <c r="S7446">
        <v>5.1840000000000002</v>
      </c>
      <c r="T7446" s="3"/>
    </row>
    <row r="7447" spans="1:20" x14ac:dyDescent="0.3">
      <c r="A7447">
        <v>7446</v>
      </c>
      <c r="B7447" t="s">
        <v>9487</v>
      </c>
      <c r="C7447">
        <f t="shared" si="116"/>
        <v>5</v>
      </c>
      <c r="D7447" s="1">
        <v>43134</v>
      </c>
      <c r="E7447" s="1">
        <v>43138</v>
      </c>
      <c r="F7447" t="s">
        <v>19</v>
      </c>
      <c r="G7447" t="s">
        <v>2314</v>
      </c>
      <c r="H7447" t="s">
        <v>2315</v>
      </c>
      <c r="I7447" t="s">
        <v>98</v>
      </c>
      <c r="J7447" t="s">
        <v>23</v>
      </c>
      <c r="K7447" t="s">
        <v>299</v>
      </c>
      <c r="L7447" t="s">
        <v>207</v>
      </c>
      <c r="M7447">
        <v>60610</v>
      </c>
      <c r="N7447" t="s">
        <v>101</v>
      </c>
      <c r="O7447" t="s">
        <v>6540</v>
      </c>
      <c r="P7447" t="s">
        <v>42</v>
      </c>
      <c r="Q7447" t="s">
        <v>86</v>
      </c>
      <c r="R7447" t="s">
        <v>6541</v>
      </c>
      <c r="S7447">
        <v>65.584000000000003</v>
      </c>
      <c r="T7447" s="3"/>
    </row>
    <row r="7448" spans="1:20" x14ac:dyDescent="0.3">
      <c r="A7448">
        <v>7447</v>
      </c>
      <c r="B7448" t="s">
        <v>9487</v>
      </c>
      <c r="C7448">
        <f t="shared" si="116"/>
        <v>5</v>
      </c>
      <c r="D7448" s="1">
        <v>43134</v>
      </c>
      <c r="E7448" s="1">
        <v>43138</v>
      </c>
      <c r="F7448" t="s">
        <v>19</v>
      </c>
      <c r="G7448" t="s">
        <v>2314</v>
      </c>
      <c r="H7448" t="s">
        <v>2315</v>
      </c>
      <c r="I7448" t="s">
        <v>98</v>
      </c>
      <c r="J7448" t="s">
        <v>23</v>
      </c>
      <c r="K7448" t="s">
        <v>299</v>
      </c>
      <c r="L7448" t="s">
        <v>207</v>
      </c>
      <c r="M7448">
        <v>60610</v>
      </c>
      <c r="N7448" t="s">
        <v>101</v>
      </c>
      <c r="O7448" t="s">
        <v>5216</v>
      </c>
      <c r="P7448" t="s">
        <v>28</v>
      </c>
      <c r="Q7448" t="s">
        <v>61</v>
      </c>
      <c r="R7448" t="s">
        <v>5217</v>
      </c>
      <c r="S7448">
        <v>22.2</v>
      </c>
      <c r="T7448" s="3"/>
    </row>
    <row r="7449" spans="1:20" x14ac:dyDescent="0.3">
      <c r="A7449">
        <v>7448</v>
      </c>
      <c r="B7449" t="s">
        <v>9487</v>
      </c>
      <c r="C7449">
        <f t="shared" si="116"/>
        <v>5</v>
      </c>
      <c r="D7449" s="1">
        <v>43134</v>
      </c>
      <c r="E7449" s="1">
        <v>43138</v>
      </c>
      <c r="F7449" t="s">
        <v>19</v>
      </c>
      <c r="G7449" t="s">
        <v>2314</v>
      </c>
      <c r="H7449" t="s">
        <v>2315</v>
      </c>
      <c r="I7449" t="s">
        <v>98</v>
      </c>
      <c r="J7449" t="s">
        <v>23</v>
      </c>
      <c r="K7449" t="s">
        <v>299</v>
      </c>
      <c r="L7449" t="s">
        <v>207</v>
      </c>
      <c r="M7449">
        <v>60610</v>
      </c>
      <c r="N7449" t="s">
        <v>101</v>
      </c>
      <c r="O7449" t="s">
        <v>3824</v>
      </c>
      <c r="P7449" t="s">
        <v>42</v>
      </c>
      <c r="Q7449" t="s">
        <v>86</v>
      </c>
      <c r="R7449" t="s">
        <v>3825</v>
      </c>
      <c r="S7449">
        <v>419.4</v>
      </c>
      <c r="T7449" s="3"/>
    </row>
    <row r="7450" spans="1:20" x14ac:dyDescent="0.3">
      <c r="A7450">
        <v>7449</v>
      </c>
      <c r="B7450" t="s">
        <v>9488</v>
      </c>
      <c r="C7450">
        <f t="shared" si="116"/>
        <v>46</v>
      </c>
      <c r="D7450" s="1">
        <v>43415</v>
      </c>
      <c r="E7450" s="1">
        <v>43418</v>
      </c>
      <c r="F7450" t="s">
        <v>184</v>
      </c>
      <c r="G7450" t="s">
        <v>5989</v>
      </c>
      <c r="H7450" t="s">
        <v>5990</v>
      </c>
      <c r="I7450" t="s">
        <v>22</v>
      </c>
      <c r="J7450" t="s">
        <v>23</v>
      </c>
      <c r="K7450" t="s">
        <v>5142</v>
      </c>
      <c r="L7450" t="s">
        <v>331</v>
      </c>
      <c r="M7450">
        <v>37918</v>
      </c>
      <c r="N7450" t="s">
        <v>26</v>
      </c>
      <c r="O7450" t="s">
        <v>2511</v>
      </c>
      <c r="P7450" t="s">
        <v>28</v>
      </c>
      <c r="Q7450" t="s">
        <v>61</v>
      </c>
      <c r="R7450" t="s">
        <v>2512</v>
      </c>
      <c r="S7450">
        <v>88.92</v>
      </c>
      <c r="T7450" s="3"/>
    </row>
    <row r="7451" spans="1:20" x14ac:dyDescent="0.3">
      <c r="A7451">
        <v>7450</v>
      </c>
      <c r="B7451" t="s">
        <v>9489</v>
      </c>
      <c r="C7451">
        <f t="shared" si="116"/>
        <v>38</v>
      </c>
      <c r="D7451" s="1">
        <v>43360</v>
      </c>
      <c r="E7451" s="1">
        <v>43365</v>
      </c>
      <c r="F7451" t="s">
        <v>19</v>
      </c>
      <c r="G7451" t="s">
        <v>2659</v>
      </c>
      <c r="H7451" t="s">
        <v>2660</v>
      </c>
      <c r="I7451" t="s">
        <v>98</v>
      </c>
      <c r="J7451" t="s">
        <v>23</v>
      </c>
      <c r="K7451" t="s">
        <v>180</v>
      </c>
      <c r="L7451" t="s">
        <v>100</v>
      </c>
      <c r="M7451">
        <v>77036</v>
      </c>
      <c r="N7451" t="s">
        <v>101</v>
      </c>
      <c r="O7451" t="s">
        <v>468</v>
      </c>
      <c r="P7451" t="s">
        <v>42</v>
      </c>
      <c r="Q7451" t="s">
        <v>64</v>
      </c>
      <c r="R7451" t="s">
        <v>469</v>
      </c>
      <c r="S7451">
        <v>9.9120000000000008</v>
      </c>
      <c r="T7451" s="3"/>
    </row>
    <row r="7452" spans="1:20" x14ac:dyDescent="0.3">
      <c r="A7452">
        <v>7451</v>
      </c>
      <c r="B7452" t="s">
        <v>9489</v>
      </c>
      <c r="C7452">
        <f t="shared" si="116"/>
        <v>38</v>
      </c>
      <c r="D7452" s="1">
        <v>43360</v>
      </c>
      <c r="E7452" s="1">
        <v>43365</v>
      </c>
      <c r="F7452" t="s">
        <v>19</v>
      </c>
      <c r="G7452" t="s">
        <v>2659</v>
      </c>
      <c r="H7452" t="s">
        <v>2660</v>
      </c>
      <c r="I7452" t="s">
        <v>98</v>
      </c>
      <c r="J7452" t="s">
        <v>23</v>
      </c>
      <c r="K7452" t="s">
        <v>180</v>
      </c>
      <c r="L7452" t="s">
        <v>100</v>
      </c>
      <c r="M7452">
        <v>77036</v>
      </c>
      <c r="N7452" t="s">
        <v>101</v>
      </c>
      <c r="O7452" t="s">
        <v>4844</v>
      </c>
      <c r="P7452" t="s">
        <v>28</v>
      </c>
      <c r="Q7452" t="s">
        <v>32</v>
      </c>
      <c r="R7452" t="s">
        <v>4845</v>
      </c>
      <c r="S7452">
        <v>318.43</v>
      </c>
      <c r="T7452" s="3"/>
    </row>
    <row r="7453" spans="1:20" x14ac:dyDescent="0.3">
      <c r="A7453">
        <v>7452</v>
      </c>
      <c r="B7453" t="s">
        <v>9489</v>
      </c>
      <c r="C7453">
        <f t="shared" si="116"/>
        <v>38</v>
      </c>
      <c r="D7453" s="1">
        <v>43360</v>
      </c>
      <c r="E7453" s="1">
        <v>43365</v>
      </c>
      <c r="F7453" t="s">
        <v>19</v>
      </c>
      <c r="G7453" t="s">
        <v>2659</v>
      </c>
      <c r="H7453" t="s">
        <v>2660</v>
      </c>
      <c r="I7453" t="s">
        <v>98</v>
      </c>
      <c r="J7453" t="s">
        <v>23</v>
      </c>
      <c r="K7453" t="s">
        <v>180</v>
      </c>
      <c r="L7453" t="s">
        <v>100</v>
      </c>
      <c r="M7453">
        <v>77036</v>
      </c>
      <c r="N7453" t="s">
        <v>101</v>
      </c>
      <c r="O7453" t="s">
        <v>1293</v>
      </c>
      <c r="P7453" t="s">
        <v>42</v>
      </c>
      <c r="Q7453" t="s">
        <v>71</v>
      </c>
      <c r="R7453" t="s">
        <v>1294</v>
      </c>
      <c r="S7453">
        <v>5.8</v>
      </c>
      <c r="T7453" s="3"/>
    </row>
    <row r="7454" spans="1:20" x14ac:dyDescent="0.3">
      <c r="A7454">
        <v>7453</v>
      </c>
      <c r="B7454" t="s">
        <v>9489</v>
      </c>
      <c r="C7454">
        <f t="shared" si="116"/>
        <v>38</v>
      </c>
      <c r="D7454" s="1">
        <v>43360</v>
      </c>
      <c r="E7454" s="1">
        <v>43365</v>
      </c>
      <c r="F7454" t="s">
        <v>19</v>
      </c>
      <c r="G7454" t="s">
        <v>2659</v>
      </c>
      <c r="H7454" t="s">
        <v>2660</v>
      </c>
      <c r="I7454" t="s">
        <v>98</v>
      </c>
      <c r="J7454" t="s">
        <v>23</v>
      </c>
      <c r="K7454" t="s">
        <v>180</v>
      </c>
      <c r="L7454" t="s">
        <v>100</v>
      </c>
      <c r="M7454">
        <v>77036</v>
      </c>
      <c r="N7454" t="s">
        <v>101</v>
      </c>
      <c r="O7454" t="s">
        <v>6648</v>
      </c>
      <c r="P7454" t="s">
        <v>67</v>
      </c>
      <c r="Q7454" t="s">
        <v>68</v>
      </c>
      <c r="R7454" t="s">
        <v>6649</v>
      </c>
      <c r="S7454">
        <v>1415.76</v>
      </c>
      <c r="T7454" s="3"/>
    </row>
    <row r="7455" spans="1:20" x14ac:dyDescent="0.3">
      <c r="A7455">
        <v>7454</v>
      </c>
      <c r="B7455" t="s">
        <v>9490</v>
      </c>
      <c r="C7455">
        <f t="shared" si="116"/>
        <v>26</v>
      </c>
      <c r="D7455" s="1">
        <v>43276</v>
      </c>
      <c r="E7455" s="1">
        <v>43282</v>
      </c>
      <c r="F7455" t="s">
        <v>46</v>
      </c>
      <c r="G7455" t="s">
        <v>2081</v>
      </c>
      <c r="H7455" t="s">
        <v>2082</v>
      </c>
      <c r="I7455" t="s">
        <v>22</v>
      </c>
      <c r="J7455" t="s">
        <v>23</v>
      </c>
      <c r="K7455" t="s">
        <v>6311</v>
      </c>
      <c r="L7455" t="s">
        <v>207</v>
      </c>
      <c r="M7455">
        <v>60440</v>
      </c>
      <c r="N7455" t="s">
        <v>101</v>
      </c>
      <c r="O7455" t="s">
        <v>3567</v>
      </c>
      <c r="P7455" t="s">
        <v>67</v>
      </c>
      <c r="Q7455" t="s">
        <v>68</v>
      </c>
      <c r="R7455" t="s">
        <v>3568</v>
      </c>
      <c r="S7455">
        <v>148.47999999999999</v>
      </c>
      <c r="T7455" s="3"/>
    </row>
    <row r="7456" spans="1:20" x14ac:dyDescent="0.3">
      <c r="A7456">
        <v>7455</v>
      </c>
      <c r="B7456" t="s">
        <v>9491</v>
      </c>
      <c r="C7456">
        <f t="shared" si="116"/>
        <v>31</v>
      </c>
      <c r="D7456" s="1">
        <v>42946</v>
      </c>
      <c r="E7456" s="1">
        <v>42951</v>
      </c>
      <c r="F7456" t="s">
        <v>46</v>
      </c>
      <c r="G7456" t="s">
        <v>2888</v>
      </c>
      <c r="H7456" t="s">
        <v>2889</v>
      </c>
      <c r="I7456" t="s">
        <v>22</v>
      </c>
      <c r="J7456" t="s">
        <v>23</v>
      </c>
      <c r="K7456" t="s">
        <v>299</v>
      </c>
      <c r="L7456" t="s">
        <v>207</v>
      </c>
      <c r="M7456">
        <v>60623</v>
      </c>
      <c r="N7456" t="s">
        <v>101</v>
      </c>
      <c r="O7456" t="s">
        <v>5734</v>
      </c>
      <c r="P7456" t="s">
        <v>42</v>
      </c>
      <c r="Q7456" t="s">
        <v>43</v>
      </c>
      <c r="R7456" t="s">
        <v>5735</v>
      </c>
      <c r="S7456">
        <v>9.2479999999999993</v>
      </c>
      <c r="T7456" s="3"/>
    </row>
    <row r="7457" spans="1:20" x14ac:dyDescent="0.3">
      <c r="A7457">
        <v>7456</v>
      </c>
      <c r="B7457" t="s">
        <v>9491</v>
      </c>
      <c r="C7457">
        <f t="shared" si="116"/>
        <v>31</v>
      </c>
      <c r="D7457" s="1">
        <v>42946</v>
      </c>
      <c r="E7457" s="1">
        <v>42951</v>
      </c>
      <c r="F7457" t="s">
        <v>46</v>
      </c>
      <c r="G7457" t="s">
        <v>2888</v>
      </c>
      <c r="H7457" t="s">
        <v>2889</v>
      </c>
      <c r="I7457" t="s">
        <v>22</v>
      </c>
      <c r="J7457" t="s">
        <v>23</v>
      </c>
      <c r="K7457" t="s">
        <v>299</v>
      </c>
      <c r="L7457" t="s">
        <v>207</v>
      </c>
      <c r="M7457">
        <v>60623</v>
      </c>
      <c r="N7457" t="s">
        <v>101</v>
      </c>
      <c r="O7457" t="s">
        <v>1885</v>
      </c>
      <c r="P7457" t="s">
        <v>42</v>
      </c>
      <c r="Q7457" t="s">
        <v>55</v>
      </c>
      <c r="R7457" t="s">
        <v>1886</v>
      </c>
      <c r="S7457">
        <v>1036.624</v>
      </c>
      <c r="T7457" s="3"/>
    </row>
    <row r="7458" spans="1:20" x14ac:dyDescent="0.3">
      <c r="A7458">
        <v>7457</v>
      </c>
      <c r="B7458" t="s">
        <v>9492</v>
      </c>
      <c r="C7458">
        <f t="shared" si="116"/>
        <v>16</v>
      </c>
      <c r="D7458" s="1">
        <v>42476</v>
      </c>
      <c r="E7458" s="1">
        <v>42478</v>
      </c>
      <c r="F7458" t="s">
        <v>184</v>
      </c>
      <c r="G7458" t="s">
        <v>2723</v>
      </c>
      <c r="H7458" t="s">
        <v>2724</v>
      </c>
      <c r="I7458" t="s">
        <v>22</v>
      </c>
      <c r="J7458" t="s">
        <v>23</v>
      </c>
      <c r="K7458" t="s">
        <v>2238</v>
      </c>
      <c r="L7458" t="s">
        <v>315</v>
      </c>
      <c r="M7458">
        <v>22980</v>
      </c>
      <c r="N7458" t="s">
        <v>26</v>
      </c>
      <c r="O7458" t="s">
        <v>78</v>
      </c>
      <c r="P7458" t="s">
        <v>67</v>
      </c>
      <c r="Q7458" t="s">
        <v>68</v>
      </c>
      <c r="R7458" t="s">
        <v>79</v>
      </c>
      <c r="S7458">
        <v>569.64</v>
      </c>
      <c r="T7458" s="3"/>
    </row>
    <row r="7459" spans="1:20" x14ac:dyDescent="0.3">
      <c r="A7459">
        <v>7458</v>
      </c>
      <c r="B7459" t="s">
        <v>9492</v>
      </c>
      <c r="C7459">
        <f t="shared" si="116"/>
        <v>16</v>
      </c>
      <c r="D7459" s="1">
        <v>42476</v>
      </c>
      <c r="E7459" s="1">
        <v>42478</v>
      </c>
      <c r="F7459" t="s">
        <v>184</v>
      </c>
      <c r="G7459" t="s">
        <v>2723</v>
      </c>
      <c r="H7459" t="s">
        <v>2724</v>
      </c>
      <c r="I7459" t="s">
        <v>22</v>
      </c>
      <c r="J7459" t="s">
        <v>23</v>
      </c>
      <c r="K7459" t="s">
        <v>2238</v>
      </c>
      <c r="L7459" t="s">
        <v>315</v>
      </c>
      <c r="M7459">
        <v>22980</v>
      </c>
      <c r="N7459" t="s">
        <v>26</v>
      </c>
      <c r="O7459" t="s">
        <v>2443</v>
      </c>
      <c r="P7459" t="s">
        <v>42</v>
      </c>
      <c r="Q7459" t="s">
        <v>71</v>
      </c>
      <c r="R7459" t="s">
        <v>2444</v>
      </c>
      <c r="S7459">
        <v>9.14</v>
      </c>
      <c r="T7459" s="3"/>
    </row>
    <row r="7460" spans="1:20" x14ac:dyDescent="0.3">
      <c r="A7460">
        <v>7459</v>
      </c>
      <c r="B7460" t="s">
        <v>9492</v>
      </c>
      <c r="C7460">
        <f t="shared" si="116"/>
        <v>16</v>
      </c>
      <c r="D7460" s="1">
        <v>42476</v>
      </c>
      <c r="E7460" s="1">
        <v>42478</v>
      </c>
      <c r="F7460" t="s">
        <v>184</v>
      </c>
      <c r="G7460" t="s">
        <v>2723</v>
      </c>
      <c r="H7460" t="s">
        <v>2724</v>
      </c>
      <c r="I7460" t="s">
        <v>22</v>
      </c>
      <c r="J7460" t="s">
        <v>23</v>
      </c>
      <c r="K7460" t="s">
        <v>2238</v>
      </c>
      <c r="L7460" t="s">
        <v>315</v>
      </c>
      <c r="M7460">
        <v>22980</v>
      </c>
      <c r="N7460" t="s">
        <v>26</v>
      </c>
      <c r="O7460" t="s">
        <v>5348</v>
      </c>
      <c r="P7460" t="s">
        <v>28</v>
      </c>
      <c r="Q7460" t="s">
        <v>61</v>
      </c>
      <c r="R7460" t="s">
        <v>5349</v>
      </c>
      <c r="S7460">
        <v>1196.8599999999999</v>
      </c>
      <c r="T7460" s="3"/>
    </row>
    <row r="7461" spans="1:20" x14ac:dyDescent="0.3">
      <c r="A7461">
        <v>7460</v>
      </c>
      <c r="B7461" t="s">
        <v>9492</v>
      </c>
      <c r="C7461">
        <f t="shared" si="116"/>
        <v>16</v>
      </c>
      <c r="D7461" s="1">
        <v>42476</v>
      </c>
      <c r="E7461" s="1">
        <v>42478</v>
      </c>
      <c r="F7461" t="s">
        <v>184</v>
      </c>
      <c r="G7461" t="s">
        <v>2723</v>
      </c>
      <c r="H7461" t="s">
        <v>2724</v>
      </c>
      <c r="I7461" t="s">
        <v>22</v>
      </c>
      <c r="J7461" t="s">
        <v>23</v>
      </c>
      <c r="K7461" t="s">
        <v>2238</v>
      </c>
      <c r="L7461" t="s">
        <v>315</v>
      </c>
      <c r="M7461">
        <v>22980</v>
      </c>
      <c r="N7461" t="s">
        <v>26</v>
      </c>
      <c r="O7461" t="s">
        <v>2611</v>
      </c>
      <c r="P7461" t="s">
        <v>28</v>
      </c>
      <c r="Q7461" t="s">
        <v>29</v>
      </c>
      <c r="R7461" t="s">
        <v>2612</v>
      </c>
      <c r="S7461">
        <v>523.26</v>
      </c>
      <c r="T7461" s="3"/>
    </row>
    <row r="7462" spans="1:20" x14ac:dyDescent="0.3">
      <c r="A7462">
        <v>7461</v>
      </c>
      <c r="B7462" t="s">
        <v>9493</v>
      </c>
      <c r="C7462">
        <f t="shared" si="116"/>
        <v>16</v>
      </c>
      <c r="D7462" s="1">
        <v>42471</v>
      </c>
      <c r="E7462" s="1">
        <v>42474</v>
      </c>
      <c r="F7462" t="s">
        <v>19</v>
      </c>
      <c r="G7462" t="s">
        <v>4034</v>
      </c>
      <c r="H7462" t="s">
        <v>4035</v>
      </c>
      <c r="I7462" t="s">
        <v>22</v>
      </c>
      <c r="J7462" t="s">
        <v>23</v>
      </c>
      <c r="K7462" t="s">
        <v>38</v>
      </c>
      <c r="L7462" t="s">
        <v>39</v>
      </c>
      <c r="M7462">
        <v>90004</v>
      </c>
      <c r="N7462" t="s">
        <v>40</v>
      </c>
      <c r="O7462" t="s">
        <v>7667</v>
      </c>
      <c r="P7462" t="s">
        <v>67</v>
      </c>
      <c r="Q7462" t="s">
        <v>1215</v>
      </c>
      <c r="R7462" t="s">
        <v>7668</v>
      </c>
      <c r="S7462">
        <v>639.96799999999996</v>
      </c>
      <c r="T7462" s="3"/>
    </row>
    <row r="7463" spans="1:20" x14ac:dyDescent="0.3">
      <c r="A7463">
        <v>7462</v>
      </c>
      <c r="B7463" t="s">
        <v>9493</v>
      </c>
      <c r="C7463">
        <f t="shared" si="116"/>
        <v>16</v>
      </c>
      <c r="D7463" s="1">
        <v>42471</v>
      </c>
      <c r="E7463" s="1">
        <v>42474</v>
      </c>
      <c r="F7463" t="s">
        <v>19</v>
      </c>
      <c r="G7463" t="s">
        <v>4034</v>
      </c>
      <c r="H7463" t="s">
        <v>4035</v>
      </c>
      <c r="I7463" t="s">
        <v>22</v>
      </c>
      <c r="J7463" t="s">
        <v>23</v>
      </c>
      <c r="K7463" t="s">
        <v>38</v>
      </c>
      <c r="L7463" t="s">
        <v>39</v>
      </c>
      <c r="M7463">
        <v>90004</v>
      </c>
      <c r="N7463" t="s">
        <v>40</v>
      </c>
      <c r="O7463" t="s">
        <v>3194</v>
      </c>
      <c r="P7463" t="s">
        <v>42</v>
      </c>
      <c r="Q7463" t="s">
        <v>86</v>
      </c>
      <c r="R7463" t="s">
        <v>182</v>
      </c>
      <c r="S7463">
        <v>52.76</v>
      </c>
      <c r="T7463" s="3"/>
    </row>
    <row r="7464" spans="1:20" x14ac:dyDescent="0.3">
      <c r="A7464">
        <v>7463</v>
      </c>
      <c r="B7464" t="s">
        <v>9494</v>
      </c>
      <c r="C7464">
        <f t="shared" si="116"/>
        <v>9</v>
      </c>
      <c r="D7464" s="1">
        <v>42427</v>
      </c>
      <c r="E7464" s="1">
        <v>42430</v>
      </c>
      <c r="F7464" t="s">
        <v>19</v>
      </c>
      <c r="G7464" t="s">
        <v>643</v>
      </c>
      <c r="H7464" t="s">
        <v>644</v>
      </c>
      <c r="I7464" t="s">
        <v>22</v>
      </c>
      <c r="J7464" t="s">
        <v>23</v>
      </c>
      <c r="K7464" t="s">
        <v>91</v>
      </c>
      <c r="L7464" t="s">
        <v>92</v>
      </c>
      <c r="M7464">
        <v>98105</v>
      </c>
      <c r="N7464" t="s">
        <v>40</v>
      </c>
      <c r="O7464" t="s">
        <v>1315</v>
      </c>
      <c r="P7464" t="s">
        <v>67</v>
      </c>
      <c r="Q7464" t="s">
        <v>157</v>
      </c>
      <c r="R7464" t="s">
        <v>1316</v>
      </c>
      <c r="S7464">
        <v>538.91999999999996</v>
      </c>
      <c r="T7464" s="3"/>
    </row>
    <row r="7465" spans="1:20" x14ac:dyDescent="0.3">
      <c r="A7465">
        <v>7464</v>
      </c>
      <c r="B7465" t="s">
        <v>9495</v>
      </c>
      <c r="C7465">
        <f t="shared" si="116"/>
        <v>36</v>
      </c>
      <c r="D7465" s="1">
        <v>42986</v>
      </c>
      <c r="E7465" s="1">
        <v>42993</v>
      </c>
      <c r="F7465" t="s">
        <v>46</v>
      </c>
      <c r="G7465" t="s">
        <v>3652</v>
      </c>
      <c r="H7465" t="s">
        <v>3653</v>
      </c>
      <c r="I7465" t="s">
        <v>22</v>
      </c>
      <c r="J7465" t="s">
        <v>23</v>
      </c>
      <c r="K7465" t="s">
        <v>6500</v>
      </c>
      <c r="L7465" t="s">
        <v>39</v>
      </c>
      <c r="M7465">
        <v>93277</v>
      </c>
      <c r="N7465" t="s">
        <v>40</v>
      </c>
      <c r="O7465" t="s">
        <v>6113</v>
      </c>
      <c r="P7465" t="s">
        <v>42</v>
      </c>
      <c r="Q7465" t="s">
        <v>64</v>
      </c>
      <c r="R7465" t="s">
        <v>6114</v>
      </c>
      <c r="S7465">
        <v>14.88</v>
      </c>
      <c r="T7465" s="3"/>
    </row>
    <row r="7466" spans="1:20" x14ac:dyDescent="0.3">
      <c r="A7466">
        <v>7465</v>
      </c>
      <c r="B7466" t="s">
        <v>9495</v>
      </c>
      <c r="C7466">
        <f t="shared" si="116"/>
        <v>36</v>
      </c>
      <c r="D7466" s="1">
        <v>42986</v>
      </c>
      <c r="E7466" s="1">
        <v>42993</v>
      </c>
      <c r="F7466" t="s">
        <v>46</v>
      </c>
      <c r="G7466" t="s">
        <v>3652</v>
      </c>
      <c r="H7466" t="s">
        <v>3653</v>
      </c>
      <c r="I7466" t="s">
        <v>22</v>
      </c>
      <c r="J7466" t="s">
        <v>23</v>
      </c>
      <c r="K7466" t="s">
        <v>6500</v>
      </c>
      <c r="L7466" t="s">
        <v>39</v>
      </c>
      <c r="M7466">
        <v>93277</v>
      </c>
      <c r="N7466" t="s">
        <v>40</v>
      </c>
      <c r="O7466" t="s">
        <v>6592</v>
      </c>
      <c r="P7466" t="s">
        <v>42</v>
      </c>
      <c r="Q7466" t="s">
        <v>86</v>
      </c>
      <c r="R7466" t="s">
        <v>6593</v>
      </c>
      <c r="S7466">
        <v>34.24</v>
      </c>
      <c r="T7466" s="3"/>
    </row>
    <row r="7467" spans="1:20" x14ac:dyDescent="0.3">
      <c r="A7467">
        <v>7466</v>
      </c>
      <c r="B7467" t="s">
        <v>9495</v>
      </c>
      <c r="C7467">
        <f t="shared" si="116"/>
        <v>36</v>
      </c>
      <c r="D7467" s="1">
        <v>42986</v>
      </c>
      <c r="E7467" s="1">
        <v>42993</v>
      </c>
      <c r="F7467" t="s">
        <v>46</v>
      </c>
      <c r="G7467" t="s">
        <v>3652</v>
      </c>
      <c r="H7467" t="s">
        <v>3653</v>
      </c>
      <c r="I7467" t="s">
        <v>22</v>
      </c>
      <c r="J7467" t="s">
        <v>23</v>
      </c>
      <c r="K7467" t="s">
        <v>6500</v>
      </c>
      <c r="L7467" t="s">
        <v>39</v>
      </c>
      <c r="M7467">
        <v>93277</v>
      </c>
      <c r="N7467" t="s">
        <v>40</v>
      </c>
      <c r="O7467" t="s">
        <v>2065</v>
      </c>
      <c r="P7467" t="s">
        <v>42</v>
      </c>
      <c r="Q7467" t="s">
        <v>55</v>
      </c>
      <c r="R7467" t="s">
        <v>2066</v>
      </c>
      <c r="S7467">
        <v>261.74</v>
      </c>
      <c r="T7467" s="3"/>
    </row>
    <row r="7468" spans="1:20" x14ac:dyDescent="0.3">
      <c r="A7468">
        <v>7467</v>
      </c>
      <c r="B7468" t="s">
        <v>9496</v>
      </c>
      <c r="C7468">
        <f t="shared" si="116"/>
        <v>20</v>
      </c>
      <c r="D7468" s="1">
        <v>42874</v>
      </c>
      <c r="E7468" s="1">
        <v>42878</v>
      </c>
      <c r="F7468" t="s">
        <v>46</v>
      </c>
      <c r="G7468" t="s">
        <v>6642</v>
      </c>
      <c r="H7468" t="s">
        <v>6643</v>
      </c>
      <c r="I7468" t="s">
        <v>37</v>
      </c>
      <c r="J7468" t="s">
        <v>23</v>
      </c>
      <c r="K7468" t="s">
        <v>38</v>
      </c>
      <c r="L7468" t="s">
        <v>39</v>
      </c>
      <c r="M7468">
        <v>90008</v>
      </c>
      <c r="N7468" t="s">
        <v>40</v>
      </c>
      <c r="O7468" t="s">
        <v>7352</v>
      </c>
      <c r="P7468" t="s">
        <v>42</v>
      </c>
      <c r="Q7468" t="s">
        <v>74</v>
      </c>
      <c r="R7468" t="s">
        <v>1429</v>
      </c>
      <c r="S7468">
        <v>87.84</v>
      </c>
      <c r="T7468" s="3"/>
    </row>
    <row r="7469" spans="1:20" x14ac:dyDescent="0.3">
      <c r="A7469">
        <v>7468</v>
      </c>
      <c r="B7469" t="s">
        <v>9497</v>
      </c>
      <c r="C7469">
        <f t="shared" si="116"/>
        <v>46</v>
      </c>
      <c r="D7469" s="1">
        <v>43415</v>
      </c>
      <c r="E7469" s="1">
        <v>43419</v>
      </c>
      <c r="F7469" t="s">
        <v>19</v>
      </c>
      <c r="G7469" t="s">
        <v>2914</v>
      </c>
      <c r="H7469" t="s">
        <v>2915</v>
      </c>
      <c r="I7469" t="s">
        <v>98</v>
      </c>
      <c r="J7469" t="s">
        <v>23</v>
      </c>
      <c r="K7469" t="s">
        <v>38</v>
      </c>
      <c r="L7469" t="s">
        <v>39</v>
      </c>
      <c r="M7469">
        <v>90045</v>
      </c>
      <c r="N7469" t="s">
        <v>40</v>
      </c>
      <c r="O7469" t="s">
        <v>2725</v>
      </c>
      <c r="P7469" t="s">
        <v>28</v>
      </c>
      <c r="Q7469" t="s">
        <v>61</v>
      </c>
      <c r="R7469" t="s">
        <v>2726</v>
      </c>
      <c r="S7469">
        <v>34.92</v>
      </c>
      <c r="T7469" s="3"/>
    </row>
    <row r="7470" spans="1:20" x14ac:dyDescent="0.3">
      <c r="A7470">
        <v>7469</v>
      </c>
      <c r="B7470" t="s">
        <v>9498</v>
      </c>
      <c r="C7470">
        <f t="shared" si="116"/>
        <v>38</v>
      </c>
      <c r="D7470" s="1">
        <v>42262</v>
      </c>
      <c r="E7470" s="1">
        <v>42267</v>
      </c>
      <c r="F7470" t="s">
        <v>46</v>
      </c>
      <c r="G7470" t="s">
        <v>3336</v>
      </c>
      <c r="H7470" t="s">
        <v>3337</v>
      </c>
      <c r="I7470" t="s">
        <v>22</v>
      </c>
      <c r="J7470" t="s">
        <v>23</v>
      </c>
      <c r="K7470" t="s">
        <v>262</v>
      </c>
      <c r="L7470" t="s">
        <v>263</v>
      </c>
      <c r="M7470">
        <v>10011</v>
      </c>
      <c r="N7470" t="s">
        <v>144</v>
      </c>
      <c r="O7470" t="s">
        <v>3189</v>
      </c>
      <c r="P7470" t="s">
        <v>42</v>
      </c>
      <c r="Q7470" t="s">
        <v>86</v>
      </c>
      <c r="R7470" t="s">
        <v>182</v>
      </c>
      <c r="S7470">
        <v>14.94</v>
      </c>
      <c r="T7470" s="3"/>
    </row>
    <row r="7471" spans="1:20" x14ac:dyDescent="0.3">
      <c r="A7471">
        <v>7470</v>
      </c>
      <c r="B7471" t="s">
        <v>9498</v>
      </c>
      <c r="C7471">
        <f t="shared" si="116"/>
        <v>38</v>
      </c>
      <c r="D7471" s="1">
        <v>42262</v>
      </c>
      <c r="E7471" s="1">
        <v>42267</v>
      </c>
      <c r="F7471" t="s">
        <v>46</v>
      </c>
      <c r="G7471" t="s">
        <v>3336</v>
      </c>
      <c r="H7471" t="s">
        <v>3337</v>
      </c>
      <c r="I7471" t="s">
        <v>22</v>
      </c>
      <c r="J7471" t="s">
        <v>23</v>
      </c>
      <c r="K7471" t="s">
        <v>262</v>
      </c>
      <c r="L7471" t="s">
        <v>263</v>
      </c>
      <c r="M7471">
        <v>10011</v>
      </c>
      <c r="N7471" t="s">
        <v>144</v>
      </c>
      <c r="O7471" t="s">
        <v>4069</v>
      </c>
      <c r="P7471" t="s">
        <v>28</v>
      </c>
      <c r="Q7471" t="s">
        <v>61</v>
      </c>
      <c r="R7471" t="s">
        <v>4070</v>
      </c>
      <c r="S7471">
        <v>14.56</v>
      </c>
      <c r="T7471" s="3"/>
    </row>
    <row r="7472" spans="1:20" x14ac:dyDescent="0.3">
      <c r="A7472">
        <v>7471</v>
      </c>
      <c r="B7472" t="s">
        <v>9499</v>
      </c>
      <c r="C7472">
        <f t="shared" si="116"/>
        <v>38</v>
      </c>
      <c r="D7472" s="1">
        <v>42628</v>
      </c>
      <c r="E7472" s="1">
        <v>42633</v>
      </c>
      <c r="F7472" t="s">
        <v>46</v>
      </c>
      <c r="G7472" t="s">
        <v>4813</v>
      </c>
      <c r="H7472" t="s">
        <v>4814</v>
      </c>
      <c r="I7472" t="s">
        <v>37</v>
      </c>
      <c r="J7472" t="s">
        <v>23</v>
      </c>
      <c r="K7472" t="s">
        <v>142</v>
      </c>
      <c r="L7472" t="s">
        <v>143</v>
      </c>
      <c r="M7472">
        <v>19143</v>
      </c>
      <c r="N7472" t="s">
        <v>144</v>
      </c>
      <c r="O7472" t="s">
        <v>442</v>
      </c>
      <c r="P7472" t="s">
        <v>42</v>
      </c>
      <c r="Q7472" t="s">
        <v>71</v>
      </c>
      <c r="R7472" t="s">
        <v>443</v>
      </c>
      <c r="S7472">
        <v>3.5760000000000001</v>
      </c>
      <c r="T7472" s="3"/>
    </row>
    <row r="7473" spans="1:20" x14ac:dyDescent="0.3">
      <c r="A7473">
        <v>7472</v>
      </c>
      <c r="B7473" t="s">
        <v>9499</v>
      </c>
      <c r="C7473">
        <f t="shared" si="116"/>
        <v>38</v>
      </c>
      <c r="D7473" s="1">
        <v>42628</v>
      </c>
      <c r="E7473" s="1">
        <v>42633</v>
      </c>
      <c r="F7473" t="s">
        <v>46</v>
      </c>
      <c r="G7473" t="s">
        <v>4813</v>
      </c>
      <c r="H7473" t="s">
        <v>4814</v>
      </c>
      <c r="I7473" t="s">
        <v>37</v>
      </c>
      <c r="J7473" t="s">
        <v>23</v>
      </c>
      <c r="K7473" t="s">
        <v>142</v>
      </c>
      <c r="L7473" t="s">
        <v>143</v>
      </c>
      <c r="M7473">
        <v>19143</v>
      </c>
      <c r="N7473" t="s">
        <v>144</v>
      </c>
      <c r="O7473" t="s">
        <v>837</v>
      </c>
      <c r="P7473" t="s">
        <v>42</v>
      </c>
      <c r="Q7473" t="s">
        <v>55</v>
      </c>
      <c r="R7473" t="s">
        <v>838</v>
      </c>
      <c r="S7473">
        <v>147.184</v>
      </c>
      <c r="T7473" s="3"/>
    </row>
    <row r="7474" spans="1:20" x14ac:dyDescent="0.3">
      <c r="A7474">
        <v>7473</v>
      </c>
      <c r="B7474" t="s">
        <v>9500</v>
      </c>
      <c r="C7474">
        <f t="shared" si="116"/>
        <v>26</v>
      </c>
      <c r="D7474" s="1">
        <v>42917</v>
      </c>
      <c r="E7474" s="1">
        <v>42919</v>
      </c>
      <c r="F7474" t="s">
        <v>184</v>
      </c>
      <c r="G7474" t="s">
        <v>6144</v>
      </c>
      <c r="H7474" t="s">
        <v>6145</v>
      </c>
      <c r="I7474" t="s">
        <v>98</v>
      </c>
      <c r="J7474" t="s">
        <v>23</v>
      </c>
      <c r="K7474" t="s">
        <v>7881</v>
      </c>
      <c r="L7474" t="s">
        <v>117</v>
      </c>
      <c r="M7474">
        <v>84043</v>
      </c>
      <c r="N7474" t="s">
        <v>40</v>
      </c>
      <c r="O7474" t="s">
        <v>5430</v>
      </c>
      <c r="P7474" t="s">
        <v>67</v>
      </c>
      <c r="Q7474" t="s">
        <v>1215</v>
      </c>
      <c r="R7474" t="s">
        <v>5431</v>
      </c>
      <c r="S7474">
        <v>1499.95</v>
      </c>
      <c r="T7474" s="3"/>
    </row>
    <row r="7475" spans="1:20" x14ac:dyDescent="0.3">
      <c r="A7475">
        <v>7474</v>
      </c>
      <c r="B7475" t="s">
        <v>9501</v>
      </c>
      <c r="C7475">
        <f t="shared" si="116"/>
        <v>15</v>
      </c>
      <c r="D7475" s="1">
        <v>42835</v>
      </c>
      <c r="E7475" s="1">
        <v>42840</v>
      </c>
      <c r="F7475" t="s">
        <v>46</v>
      </c>
      <c r="G7475" t="s">
        <v>3606</v>
      </c>
      <c r="H7475" t="s">
        <v>3607</v>
      </c>
      <c r="I7475" t="s">
        <v>37</v>
      </c>
      <c r="J7475" t="s">
        <v>23</v>
      </c>
      <c r="K7475" t="s">
        <v>299</v>
      </c>
      <c r="L7475" t="s">
        <v>207</v>
      </c>
      <c r="M7475">
        <v>60653</v>
      </c>
      <c r="N7475" t="s">
        <v>101</v>
      </c>
      <c r="O7475" t="s">
        <v>2952</v>
      </c>
      <c r="P7475" t="s">
        <v>42</v>
      </c>
      <c r="Q7475" t="s">
        <v>64</v>
      </c>
      <c r="R7475" t="s">
        <v>2953</v>
      </c>
      <c r="S7475">
        <v>13.568</v>
      </c>
      <c r="T7475" s="3"/>
    </row>
    <row r="7476" spans="1:20" x14ac:dyDescent="0.3">
      <c r="A7476">
        <v>7475</v>
      </c>
      <c r="B7476" t="s">
        <v>9502</v>
      </c>
      <c r="C7476">
        <f t="shared" si="116"/>
        <v>2</v>
      </c>
      <c r="D7476" s="1">
        <v>42010</v>
      </c>
      <c r="E7476" s="1">
        <v>42014</v>
      </c>
      <c r="F7476" t="s">
        <v>46</v>
      </c>
      <c r="G7476" t="s">
        <v>3920</v>
      </c>
      <c r="H7476" t="s">
        <v>3921</v>
      </c>
      <c r="I7476" t="s">
        <v>98</v>
      </c>
      <c r="J7476" t="s">
        <v>23</v>
      </c>
      <c r="K7476" t="s">
        <v>24</v>
      </c>
      <c r="L7476" t="s">
        <v>25</v>
      </c>
      <c r="M7476">
        <v>42420</v>
      </c>
      <c r="N7476" t="s">
        <v>26</v>
      </c>
      <c r="O7476" t="s">
        <v>529</v>
      </c>
      <c r="P7476" t="s">
        <v>28</v>
      </c>
      <c r="Q7476" t="s">
        <v>32</v>
      </c>
      <c r="R7476" t="s">
        <v>530</v>
      </c>
      <c r="S7476">
        <v>2573.8200000000002</v>
      </c>
      <c r="T7476" s="3"/>
    </row>
    <row r="7477" spans="1:20" x14ac:dyDescent="0.3">
      <c r="A7477">
        <v>7476</v>
      </c>
      <c r="B7477" t="s">
        <v>9502</v>
      </c>
      <c r="C7477">
        <f t="shared" si="116"/>
        <v>2</v>
      </c>
      <c r="D7477" s="1">
        <v>42010</v>
      </c>
      <c r="E7477" s="1">
        <v>42014</v>
      </c>
      <c r="F7477" t="s">
        <v>46</v>
      </c>
      <c r="G7477" t="s">
        <v>3920</v>
      </c>
      <c r="H7477" t="s">
        <v>3921</v>
      </c>
      <c r="I7477" t="s">
        <v>98</v>
      </c>
      <c r="J7477" t="s">
        <v>23</v>
      </c>
      <c r="K7477" t="s">
        <v>24</v>
      </c>
      <c r="L7477" t="s">
        <v>25</v>
      </c>
      <c r="M7477">
        <v>42420</v>
      </c>
      <c r="N7477" t="s">
        <v>26</v>
      </c>
      <c r="O7477" t="s">
        <v>2210</v>
      </c>
      <c r="P7477" t="s">
        <v>42</v>
      </c>
      <c r="Q7477" t="s">
        <v>71</v>
      </c>
      <c r="R7477" t="s">
        <v>2211</v>
      </c>
      <c r="S7477">
        <v>609.98</v>
      </c>
      <c r="T7477" s="3"/>
    </row>
    <row r="7478" spans="1:20" x14ac:dyDescent="0.3">
      <c r="A7478">
        <v>7477</v>
      </c>
      <c r="B7478" t="s">
        <v>9502</v>
      </c>
      <c r="C7478">
        <f t="shared" si="116"/>
        <v>2</v>
      </c>
      <c r="D7478" s="1">
        <v>42010</v>
      </c>
      <c r="E7478" s="1">
        <v>42014</v>
      </c>
      <c r="F7478" t="s">
        <v>46</v>
      </c>
      <c r="G7478" t="s">
        <v>3920</v>
      </c>
      <c r="H7478" t="s">
        <v>3921</v>
      </c>
      <c r="I7478" t="s">
        <v>98</v>
      </c>
      <c r="J7478" t="s">
        <v>23</v>
      </c>
      <c r="K7478" t="s">
        <v>24</v>
      </c>
      <c r="L7478" t="s">
        <v>25</v>
      </c>
      <c r="M7478">
        <v>42420</v>
      </c>
      <c r="N7478" t="s">
        <v>26</v>
      </c>
      <c r="O7478" t="s">
        <v>1738</v>
      </c>
      <c r="P7478" t="s">
        <v>42</v>
      </c>
      <c r="Q7478" t="s">
        <v>64</v>
      </c>
      <c r="R7478" t="s">
        <v>1739</v>
      </c>
      <c r="S7478">
        <v>5.48</v>
      </c>
      <c r="T7478" s="3"/>
    </row>
    <row r="7479" spans="1:20" x14ac:dyDescent="0.3">
      <c r="A7479">
        <v>7478</v>
      </c>
      <c r="B7479" t="s">
        <v>9502</v>
      </c>
      <c r="C7479">
        <f t="shared" si="116"/>
        <v>2</v>
      </c>
      <c r="D7479" s="1">
        <v>42010</v>
      </c>
      <c r="E7479" s="1">
        <v>42014</v>
      </c>
      <c r="F7479" t="s">
        <v>46</v>
      </c>
      <c r="G7479" t="s">
        <v>3920</v>
      </c>
      <c r="H7479" t="s">
        <v>3921</v>
      </c>
      <c r="I7479" t="s">
        <v>98</v>
      </c>
      <c r="J7479" t="s">
        <v>23</v>
      </c>
      <c r="K7479" t="s">
        <v>24</v>
      </c>
      <c r="L7479" t="s">
        <v>25</v>
      </c>
      <c r="M7479">
        <v>42420</v>
      </c>
      <c r="N7479" t="s">
        <v>26</v>
      </c>
      <c r="O7479" t="s">
        <v>188</v>
      </c>
      <c r="P7479" t="s">
        <v>67</v>
      </c>
      <c r="Q7479" t="s">
        <v>68</v>
      </c>
      <c r="R7479" t="s">
        <v>189</v>
      </c>
      <c r="S7479">
        <v>391.98</v>
      </c>
      <c r="T7479" s="3"/>
    </row>
    <row r="7480" spans="1:20" x14ac:dyDescent="0.3">
      <c r="A7480">
        <v>7479</v>
      </c>
      <c r="B7480" t="s">
        <v>9502</v>
      </c>
      <c r="C7480">
        <f t="shared" si="116"/>
        <v>2</v>
      </c>
      <c r="D7480" s="1">
        <v>42010</v>
      </c>
      <c r="E7480" s="1">
        <v>42014</v>
      </c>
      <c r="F7480" t="s">
        <v>46</v>
      </c>
      <c r="G7480" t="s">
        <v>3920</v>
      </c>
      <c r="H7480" t="s">
        <v>3921</v>
      </c>
      <c r="I7480" t="s">
        <v>98</v>
      </c>
      <c r="J7480" t="s">
        <v>23</v>
      </c>
      <c r="K7480" t="s">
        <v>24</v>
      </c>
      <c r="L7480" t="s">
        <v>25</v>
      </c>
      <c r="M7480">
        <v>42420</v>
      </c>
      <c r="N7480" t="s">
        <v>26</v>
      </c>
      <c r="O7480" t="s">
        <v>3386</v>
      </c>
      <c r="P7480" t="s">
        <v>67</v>
      </c>
      <c r="Q7480" t="s">
        <v>68</v>
      </c>
      <c r="R7480" t="s">
        <v>3387</v>
      </c>
      <c r="S7480">
        <v>755.96</v>
      </c>
      <c r="T7480" s="3"/>
    </row>
    <row r="7481" spans="1:20" x14ac:dyDescent="0.3">
      <c r="A7481">
        <v>7480</v>
      </c>
      <c r="B7481" t="s">
        <v>9502</v>
      </c>
      <c r="C7481">
        <f t="shared" si="116"/>
        <v>2</v>
      </c>
      <c r="D7481" s="1">
        <v>42010</v>
      </c>
      <c r="E7481" s="1">
        <v>42014</v>
      </c>
      <c r="F7481" t="s">
        <v>46</v>
      </c>
      <c r="G7481" t="s">
        <v>3920</v>
      </c>
      <c r="H7481" t="s">
        <v>3921</v>
      </c>
      <c r="I7481" t="s">
        <v>98</v>
      </c>
      <c r="J7481" t="s">
        <v>23</v>
      </c>
      <c r="K7481" t="s">
        <v>24</v>
      </c>
      <c r="L7481" t="s">
        <v>25</v>
      </c>
      <c r="M7481">
        <v>42420</v>
      </c>
      <c r="N7481" t="s">
        <v>26</v>
      </c>
      <c r="O7481" t="s">
        <v>6416</v>
      </c>
      <c r="P7481" t="s">
        <v>42</v>
      </c>
      <c r="Q7481" t="s">
        <v>265</v>
      </c>
      <c r="R7481" t="s">
        <v>6417</v>
      </c>
      <c r="S7481">
        <v>31.12</v>
      </c>
      <c r="T7481" s="3"/>
    </row>
    <row r="7482" spans="1:20" x14ac:dyDescent="0.3">
      <c r="A7482">
        <v>7481</v>
      </c>
      <c r="B7482" t="s">
        <v>9502</v>
      </c>
      <c r="C7482">
        <f t="shared" si="116"/>
        <v>2</v>
      </c>
      <c r="D7482" s="1">
        <v>42010</v>
      </c>
      <c r="E7482" s="1">
        <v>42014</v>
      </c>
      <c r="F7482" t="s">
        <v>46</v>
      </c>
      <c r="G7482" t="s">
        <v>3920</v>
      </c>
      <c r="H7482" t="s">
        <v>3921</v>
      </c>
      <c r="I7482" t="s">
        <v>98</v>
      </c>
      <c r="J7482" t="s">
        <v>23</v>
      </c>
      <c r="K7482" t="s">
        <v>24</v>
      </c>
      <c r="L7482" t="s">
        <v>25</v>
      </c>
      <c r="M7482">
        <v>42420</v>
      </c>
      <c r="N7482" t="s">
        <v>26</v>
      </c>
      <c r="O7482" t="s">
        <v>3069</v>
      </c>
      <c r="P7482" t="s">
        <v>42</v>
      </c>
      <c r="Q7482" t="s">
        <v>86</v>
      </c>
      <c r="R7482" t="s">
        <v>3070</v>
      </c>
      <c r="S7482">
        <v>6.54</v>
      </c>
      <c r="T7482" s="3"/>
    </row>
    <row r="7483" spans="1:20" x14ac:dyDescent="0.3">
      <c r="A7483">
        <v>7482</v>
      </c>
      <c r="B7483" t="s">
        <v>9503</v>
      </c>
      <c r="C7483">
        <f t="shared" si="116"/>
        <v>35</v>
      </c>
      <c r="D7483" s="1">
        <v>42979</v>
      </c>
      <c r="E7483" s="1">
        <v>42981</v>
      </c>
      <c r="F7483" t="s">
        <v>19</v>
      </c>
      <c r="G7483" t="s">
        <v>6483</v>
      </c>
      <c r="H7483" t="s">
        <v>6484</v>
      </c>
      <c r="I7483" t="s">
        <v>98</v>
      </c>
      <c r="J7483" t="s">
        <v>23</v>
      </c>
      <c r="K7483" t="s">
        <v>1456</v>
      </c>
      <c r="L7483" t="s">
        <v>39</v>
      </c>
      <c r="M7483">
        <v>92646</v>
      </c>
      <c r="N7483" t="s">
        <v>40</v>
      </c>
      <c r="O7483" t="s">
        <v>522</v>
      </c>
      <c r="P7483" t="s">
        <v>42</v>
      </c>
      <c r="Q7483" t="s">
        <v>169</v>
      </c>
      <c r="R7483" t="s">
        <v>523</v>
      </c>
      <c r="S7483">
        <v>12.78</v>
      </c>
      <c r="T7483" s="3"/>
    </row>
    <row r="7484" spans="1:20" x14ac:dyDescent="0.3">
      <c r="A7484">
        <v>7483</v>
      </c>
      <c r="B7484" t="s">
        <v>9504</v>
      </c>
      <c r="C7484">
        <f t="shared" si="116"/>
        <v>39</v>
      </c>
      <c r="D7484" s="1">
        <v>42270</v>
      </c>
      <c r="E7484" s="1">
        <v>42277</v>
      </c>
      <c r="F7484" t="s">
        <v>46</v>
      </c>
      <c r="G7484" t="s">
        <v>5929</v>
      </c>
      <c r="H7484" t="s">
        <v>5930</v>
      </c>
      <c r="I7484" t="s">
        <v>98</v>
      </c>
      <c r="J7484" t="s">
        <v>23</v>
      </c>
      <c r="K7484" t="s">
        <v>262</v>
      </c>
      <c r="L7484" t="s">
        <v>263</v>
      </c>
      <c r="M7484">
        <v>10011</v>
      </c>
      <c r="N7484" t="s">
        <v>144</v>
      </c>
      <c r="O7484" t="s">
        <v>321</v>
      </c>
      <c r="P7484" t="s">
        <v>42</v>
      </c>
      <c r="Q7484" t="s">
        <v>71</v>
      </c>
      <c r="R7484" t="s">
        <v>322</v>
      </c>
      <c r="S7484">
        <v>18.463999999999999</v>
      </c>
      <c r="T7484" s="3"/>
    </row>
    <row r="7485" spans="1:20" x14ac:dyDescent="0.3">
      <c r="A7485">
        <v>7484</v>
      </c>
      <c r="B7485" t="s">
        <v>9505</v>
      </c>
      <c r="C7485">
        <f t="shared" si="116"/>
        <v>51</v>
      </c>
      <c r="D7485" s="1">
        <v>42353</v>
      </c>
      <c r="E7485" s="1">
        <v>42355</v>
      </c>
      <c r="F7485" t="s">
        <v>19</v>
      </c>
      <c r="G7485" t="s">
        <v>1575</v>
      </c>
      <c r="H7485" t="s">
        <v>1576</v>
      </c>
      <c r="I7485" t="s">
        <v>37</v>
      </c>
      <c r="J7485" t="s">
        <v>23</v>
      </c>
      <c r="K7485" t="s">
        <v>142</v>
      </c>
      <c r="L7485" t="s">
        <v>143</v>
      </c>
      <c r="M7485">
        <v>19140</v>
      </c>
      <c r="N7485" t="s">
        <v>144</v>
      </c>
      <c r="O7485" t="s">
        <v>4844</v>
      </c>
      <c r="P7485" t="s">
        <v>28</v>
      </c>
      <c r="Q7485" t="s">
        <v>32</v>
      </c>
      <c r="R7485" t="s">
        <v>4845</v>
      </c>
      <c r="S7485">
        <v>445.80200000000002</v>
      </c>
      <c r="T7485" s="3"/>
    </row>
    <row r="7486" spans="1:20" x14ac:dyDescent="0.3">
      <c r="A7486">
        <v>7485</v>
      </c>
      <c r="B7486" t="s">
        <v>9506</v>
      </c>
      <c r="C7486">
        <f t="shared" si="116"/>
        <v>52</v>
      </c>
      <c r="D7486" s="1">
        <v>43462</v>
      </c>
      <c r="E7486" s="1">
        <v>43467</v>
      </c>
      <c r="F7486" t="s">
        <v>46</v>
      </c>
      <c r="G7486" t="s">
        <v>373</v>
      </c>
      <c r="H7486" t="s">
        <v>374</v>
      </c>
      <c r="I7486" t="s">
        <v>98</v>
      </c>
      <c r="J7486" t="s">
        <v>23</v>
      </c>
      <c r="K7486" t="s">
        <v>7452</v>
      </c>
      <c r="L7486" t="s">
        <v>7453</v>
      </c>
      <c r="M7486">
        <v>58103</v>
      </c>
      <c r="N7486" t="s">
        <v>101</v>
      </c>
      <c r="O7486" t="s">
        <v>9507</v>
      </c>
      <c r="P7486" t="s">
        <v>42</v>
      </c>
      <c r="Q7486" t="s">
        <v>64</v>
      </c>
      <c r="R7486" t="s">
        <v>3039</v>
      </c>
      <c r="S7486">
        <v>2.48</v>
      </c>
      <c r="T7486" s="3"/>
    </row>
    <row r="7487" spans="1:20" x14ac:dyDescent="0.3">
      <c r="A7487">
        <v>7486</v>
      </c>
      <c r="B7487" t="s">
        <v>9506</v>
      </c>
      <c r="C7487">
        <f t="shared" si="116"/>
        <v>52</v>
      </c>
      <c r="D7487" s="1">
        <v>43462</v>
      </c>
      <c r="E7487" s="1">
        <v>43467</v>
      </c>
      <c r="F7487" t="s">
        <v>46</v>
      </c>
      <c r="G7487" t="s">
        <v>373</v>
      </c>
      <c r="H7487" t="s">
        <v>374</v>
      </c>
      <c r="I7487" t="s">
        <v>98</v>
      </c>
      <c r="J7487" t="s">
        <v>23</v>
      </c>
      <c r="K7487" t="s">
        <v>7452</v>
      </c>
      <c r="L7487" t="s">
        <v>7453</v>
      </c>
      <c r="M7487">
        <v>58103</v>
      </c>
      <c r="N7487" t="s">
        <v>101</v>
      </c>
      <c r="O7487" t="s">
        <v>6381</v>
      </c>
      <c r="P7487" t="s">
        <v>42</v>
      </c>
      <c r="Q7487" t="s">
        <v>71</v>
      </c>
      <c r="R7487" t="s">
        <v>6382</v>
      </c>
      <c r="S7487">
        <v>25.9</v>
      </c>
      <c r="T7487" s="3"/>
    </row>
    <row r="7488" spans="1:20" x14ac:dyDescent="0.3">
      <c r="A7488">
        <v>7487</v>
      </c>
      <c r="B7488" t="s">
        <v>9508</v>
      </c>
      <c r="C7488">
        <f t="shared" si="116"/>
        <v>52</v>
      </c>
      <c r="D7488" s="1">
        <v>42723</v>
      </c>
      <c r="E7488" s="1">
        <v>42728</v>
      </c>
      <c r="F7488" t="s">
        <v>19</v>
      </c>
      <c r="G7488" t="s">
        <v>2720</v>
      </c>
      <c r="H7488" t="s">
        <v>2721</v>
      </c>
      <c r="I7488" t="s">
        <v>98</v>
      </c>
      <c r="J7488" t="s">
        <v>23</v>
      </c>
      <c r="K7488" t="s">
        <v>240</v>
      </c>
      <c r="L7488" t="s">
        <v>2697</v>
      </c>
      <c r="M7488">
        <v>3820</v>
      </c>
      <c r="N7488" t="s">
        <v>144</v>
      </c>
      <c r="O7488" t="s">
        <v>5441</v>
      </c>
      <c r="P7488" t="s">
        <v>42</v>
      </c>
      <c r="Q7488" t="s">
        <v>86</v>
      </c>
      <c r="R7488" t="s">
        <v>5442</v>
      </c>
      <c r="S7488">
        <v>29.9</v>
      </c>
      <c r="T7488" s="3"/>
    </row>
    <row r="7489" spans="1:20" x14ac:dyDescent="0.3">
      <c r="A7489">
        <v>7488</v>
      </c>
      <c r="B7489" t="s">
        <v>9508</v>
      </c>
      <c r="C7489">
        <f t="shared" si="116"/>
        <v>52</v>
      </c>
      <c r="D7489" s="1">
        <v>42723</v>
      </c>
      <c r="E7489" s="1">
        <v>42728</v>
      </c>
      <c r="F7489" t="s">
        <v>19</v>
      </c>
      <c r="G7489" t="s">
        <v>2720</v>
      </c>
      <c r="H7489" t="s">
        <v>2721</v>
      </c>
      <c r="I7489" t="s">
        <v>98</v>
      </c>
      <c r="J7489" t="s">
        <v>23</v>
      </c>
      <c r="K7489" t="s">
        <v>240</v>
      </c>
      <c r="L7489" t="s">
        <v>2697</v>
      </c>
      <c r="M7489">
        <v>3820</v>
      </c>
      <c r="N7489" t="s">
        <v>144</v>
      </c>
      <c r="O7489" t="s">
        <v>5255</v>
      </c>
      <c r="P7489" t="s">
        <v>67</v>
      </c>
      <c r="Q7489" t="s">
        <v>157</v>
      </c>
      <c r="R7489" t="s">
        <v>5256</v>
      </c>
      <c r="S7489">
        <v>2249.91</v>
      </c>
      <c r="T7489" s="3"/>
    </row>
    <row r="7490" spans="1:20" x14ac:dyDescent="0.3">
      <c r="A7490">
        <v>7489</v>
      </c>
      <c r="B7490" t="s">
        <v>9508</v>
      </c>
      <c r="C7490">
        <f t="shared" si="116"/>
        <v>52</v>
      </c>
      <c r="D7490" s="1">
        <v>42723</v>
      </c>
      <c r="E7490" s="1">
        <v>42728</v>
      </c>
      <c r="F7490" t="s">
        <v>19</v>
      </c>
      <c r="G7490" t="s">
        <v>2720</v>
      </c>
      <c r="H7490" t="s">
        <v>2721</v>
      </c>
      <c r="I7490" t="s">
        <v>98</v>
      </c>
      <c r="J7490" t="s">
        <v>23</v>
      </c>
      <c r="K7490" t="s">
        <v>240</v>
      </c>
      <c r="L7490" t="s">
        <v>2697</v>
      </c>
      <c r="M7490">
        <v>3820</v>
      </c>
      <c r="N7490" t="s">
        <v>144</v>
      </c>
      <c r="O7490" t="s">
        <v>901</v>
      </c>
      <c r="P7490" t="s">
        <v>28</v>
      </c>
      <c r="Q7490" t="s">
        <v>52</v>
      </c>
      <c r="R7490" t="s">
        <v>902</v>
      </c>
      <c r="S7490">
        <v>1053.164</v>
      </c>
      <c r="T7490" s="3"/>
    </row>
    <row r="7491" spans="1:20" x14ac:dyDescent="0.3">
      <c r="A7491">
        <v>7490</v>
      </c>
      <c r="B7491" t="s">
        <v>9509</v>
      </c>
      <c r="C7491">
        <f t="shared" ref="C7491:C7554" si="117">WEEKNUM(D7491,1)</f>
        <v>45</v>
      </c>
      <c r="D7491" s="1">
        <v>43409</v>
      </c>
      <c r="E7491" s="1">
        <v>43413</v>
      </c>
      <c r="F7491" t="s">
        <v>46</v>
      </c>
      <c r="G7491" t="s">
        <v>7162</v>
      </c>
      <c r="H7491" t="s">
        <v>7163</v>
      </c>
      <c r="I7491" t="s">
        <v>22</v>
      </c>
      <c r="J7491" t="s">
        <v>23</v>
      </c>
      <c r="K7491" t="s">
        <v>946</v>
      </c>
      <c r="L7491" t="s">
        <v>39</v>
      </c>
      <c r="M7491">
        <v>92105</v>
      </c>
      <c r="N7491" t="s">
        <v>40</v>
      </c>
      <c r="O7491" t="s">
        <v>3357</v>
      </c>
      <c r="P7491" t="s">
        <v>42</v>
      </c>
      <c r="Q7491" t="s">
        <v>86</v>
      </c>
      <c r="R7491" t="s">
        <v>3358</v>
      </c>
      <c r="S7491">
        <v>12.96</v>
      </c>
      <c r="T7491" s="3"/>
    </row>
    <row r="7492" spans="1:20" x14ac:dyDescent="0.3">
      <c r="A7492">
        <v>7491</v>
      </c>
      <c r="B7492" t="s">
        <v>9510</v>
      </c>
      <c r="C7492">
        <f t="shared" si="117"/>
        <v>37</v>
      </c>
      <c r="D7492" s="1">
        <v>42623</v>
      </c>
      <c r="E7492" s="1">
        <v>42629</v>
      </c>
      <c r="F7492" t="s">
        <v>46</v>
      </c>
      <c r="G7492" t="s">
        <v>1170</v>
      </c>
      <c r="H7492" t="s">
        <v>1171</v>
      </c>
      <c r="I7492" t="s">
        <v>37</v>
      </c>
      <c r="J7492" t="s">
        <v>23</v>
      </c>
      <c r="K7492" t="s">
        <v>38</v>
      </c>
      <c r="L7492" t="s">
        <v>39</v>
      </c>
      <c r="M7492">
        <v>90032</v>
      </c>
      <c r="N7492" t="s">
        <v>40</v>
      </c>
      <c r="O7492" t="s">
        <v>408</v>
      </c>
      <c r="P7492" t="s">
        <v>28</v>
      </c>
      <c r="Q7492" t="s">
        <v>61</v>
      </c>
      <c r="R7492" t="s">
        <v>409</v>
      </c>
      <c r="S7492">
        <v>106.68</v>
      </c>
      <c r="T7492" s="3"/>
    </row>
    <row r="7493" spans="1:20" x14ac:dyDescent="0.3">
      <c r="A7493">
        <v>7492</v>
      </c>
      <c r="B7493" t="s">
        <v>9511</v>
      </c>
      <c r="C7493">
        <f t="shared" si="117"/>
        <v>46</v>
      </c>
      <c r="D7493" s="1">
        <v>43420</v>
      </c>
      <c r="E7493" s="1">
        <v>43420</v>
      </c>
      <c r="F7493" t="s">
        <v>1289</v>
      </c>
      <c r="G7493" t="s">
        <v>4151</v>
      </c>
      <c r="H7493" t="s">
        <v>4152</v>
      </c>
      <c r="I7493" t="s">
        <v>22</v>
      </c>
      <c r="J7493" t="s">
        <v>23</v>
      </c>
      <c r="K7493" t="s">
        <v>8512</v>
      </c>
      <c r="L7493" t="s">
        <v>263</v>
      </c>
      <c r="M7493">
        <v>13501</v>
      </c>
      <c r="N7493" t="s">
        <v>144</v>
      </c>
      <c r="O7493" t="s">
        <v>8138</v>
      </c>
      <c r="P7493" t="s">
        <v>67</v>
      </c>
      <c r="Q7493" t="s">
        <v>68</v>
      </c>
      <c r="R7493" t="s">
        <v>8139</v>
      </c>
      <c r="S7493">
        <v>119.94</v>
      </c>
      <c r="T7493" s="3"/>
    </row>
    <row r="7494" spans="1:20" x14ac:dyDescent="0.3">
      <c r="A7494">
        <v>7493</v>
      </c>
      <c r="B7494" t="s">
        <v>9512</v>
      </c>
      <c r="C7494">
        <f t="shared" si="117"/>
        <v>37</v>
      </c>
      <c r="D7494" s="1">
        <v>43354</v>
      </c>
      <c r="E7494" s="1">
        <v>43359</v>
      </c>
      <c r="F7494" t="s">
        <v>46</v>
      </c>
      <c r="G7494" t="s">
        <v>6455</v>
      </c>
      <c r="H7494" t="s">
        <v>6456</v>
      </c>
      <c r="I7494" t="s">
        <v>22</v>
      </c>
      <c r="J7494" t="s">
        <v>23</v>
      </c>
      <c r="K7494" t="s">
        <v>180</v>
      </c>
      <c r="L7494" t="s">
        <v>100</v>
      </c>
      <c r="M7494">
        <v>77070</v>
      </c>
      <c r="N7494" t="s">
        <v>101</v>
      </c>
      <c r="O7494" t="s">
        <v>5985</v>
      </c>
      <c r="P7494" t="s">
        <v>42</v>
      </c>
      <c r="Q7494" t="s">
        <v>86</v>
      </c>
      <c r="R7494" t="s">
        <v>5986</v>
      </c>
      <c r="S7494">
        <v>10.272</v>
      </c>
      <c r="T7494" s="3"/>
    </row>
    <row r="7495" spans="1:20" x14ac:dyDescent="0.3">
      <c r="A7495">
        <v>7494</v>
      </c>
      <c r="B7495" t="s">
        <v>9512</v>
      </c>
      <c r="C7495">
        <f t="shared" si="117"/>
        <v>37</v>
      </c>
      <c r="D7495" s="1">
        <v>43354</v>
      </c>
      <c r="E7495" s="1">
        <v>43359</v>
      </c>
      <c r="F7495" t="s">
        <v>46</v>
      </c>
      <c r="G7495" t="s">
        <v>6455</v>
      </c>
      <c r="H7495" t="s">
        <v>6456</v>
      </c>
      <c r="I7495" t="s">
        <v>22</v>
      </c>
      <c r="J7495" t="s">
        <v>23</v>
      </c>
      <c r="K7495" t="s">
        <v>180</v>
      </c>
      <c r="L7495" t="s">
        <v>100</v>
      </c>
      <c r="M7495">
        <v>77070</v>
      </c>
      <c r="N7495" t="s">
        <v>101</v>
      </c>
      <c r="O7495" t="s">
        <v>4862</v>
      </c>
      <c r="P7495" t="s">
        <v>28</v>
      </c>
      <c r="Q7495" t="s">
        <v>52</v>
      </c>
      <c r="R7495" t="s">
        <v>4863</v>
      </c>
      <c r="S7495">
        <v>512.19000000000005</v>
      </c>
      <c r="T7495" s="3"/>
    </row>
    <row r="7496" spans="1:20" x14ac:dyDescent="0.3">
      <c r="A7496">
        <v>7495</v>
      </c>
      <c r="B7496" t="s">
        <v>9512</v>
      </c>
      <c r="C7496">
        <f t="shared" si="117"/>
        <v>37</v>
      </c>
      <c r="D7496" s="1">
        <v>43354</v>
      </c>
      <c r="E7496" s="1">
        <v>43359</v>
      </c>
      <c r="F7496" t="s">
        <v>46</v>
      </c>
      <c r="G7496" t="s">
        <v>6455</v>
      </c>
      <c r="H7496" t="s">
        <v>6456</v>
      </c>
      <c r="I7496" t="s">
        <v>22</v>
      </c>
      <c r="J7496" t="s">
        <v>23</v>
      </c>
      <c r="K7496" t="s">
        <v>180</v>
      </c>
      <c r="L7496" t="s">
        <v>100</v>
      </c>
      <c r="M7496">
        <v>77070</v>
      </c>
      <c r="N7496" t="s">
        <v>101</v>
      </c>
      <c r="O7496" t="s">
        <v>4096</v>
      </c>
      <c r="P7496" t="s">
        <v>42</v>
      </c>
      <c r="Q7496" t="s">
        <v>74</v>
      </c>
      <c r="R7496" t="s">
        <v>4097</v>
      </c>
      <c r="S7496">
        <v>1.556</v>
      </c>
      <c r="T7496" s="3"/>
    </row>
    <row r="7497" spans="1:20" x14ac:dyDescent="0.3">
      <c r="A7497">
        <v>7496</v>
      </c>
      <c r="B7497" t="s">
        <v>9513</v>
      </c>
      <c r="C7497">
        <f t="shared" si="117"/>
        <v>28</v>
      </c>
      <c r="D7497" s="1">
        <v>43295</v>
      </c>
      <c r="E7497" s="1">
        <v>43299</v>
      </c>
      <c r="F7497" t="s">
        <v>46</v>
      </c>
      <c r="G7497" t="s">
        <v>5810</v>
      </c>
      <c r="H7497" t="s">
        <v>5811</v>
      </c>
      <c r="I7497" t="s">
        <v>22</v>
      </c>
      <c r="J7497" t="s">
        <v>23</v>
      </c>
      <c r="K7497" t="s">
        <v>3977</v>
      </c>
      <c r="L7497" t="s">
        <v>39</v>
      </c>
      <c r="M7497">
        <v>92683</v>
      </c>
      <c r="N7497" t="s">
        <v>40</v>
      </c>
      <c r="O7497" t="s">
        <v>2966</v>
      </c>
      <c r="P7497" t="s">
        <v>42</v>
      </c>
      <c r="Q7497" t="s">
        <v>71</v>
      </c>
      <c r="R7497" t="s">
        <v>2967</v>
      </c>
      <c r="S7497">
        <v>4.4480000000000004</v>
      </c>
      <c r="T7497" s="3"/>
    </row>
    <row r="7498" spans="1:20" x14ac:dyDescent="0.3">
      <c r="A7498">
        <v>7497</v>
      </c>
      <c r="B7498" t="s">
        <v>9513</v>
      </c>
      <c r="C7498">
        <f t="shared" si="117"/>
        <v>28</v>
      </c>
      <c r="D7498" s="1">
        <v>43295</v>
      </c>
      <c r="E7498" s="1">
        <v>43299</v>
      </c>
      <c r="F7498" t="s">
        <v>46</v>
      </c>
      <c r="G7498" t="s">
        <v>5810</v>
      </c>
      <c r="H7498" t="s">
        <v>5811</v>
      </c>
      <c r="I7498" t="s">
        <v>22</v>
      </c>
      <c r="J7498" t="s">
        <v>23</v>
      </c>
      <c r="K7498" t="s">
        <v>3977</v>
      </c>
      <c r="L7498" t="s">
        <v>39</v>
      </c>
      <c r="M7498">
        <v>92683</v>
      </c>
      <c r="N7498" t="s">
        <v>40</v>
      </c>
      <c r="O7498" t="s">
        <v>2881</v>
      </c>
      <c r="P7498" t="s">
        <v>28</v>
      </c>
      <c r="Q7498" t="s">
        <v>61</v>
      </c>
      <c r="R7498" t="s">
        <v>2882</v>
      </c>
      <c r="S7498">
        <v>276.69</v>
      </c>
      <c r="T7498" s="3"/>
    </row>
    <row r="7499" spans="1:20" x14ac:dyDescent="0.3">
      <c r="A7499">
        <v>7498</v>
      </c>
      <c r="B7499" t="s">
        <v>9513</v>
      </c>
      <c r="C7499">
        <f t="shared" si="117"/>
        <v>28</v>
      </c>
      <c r="D7499" s="1">
        <v>43295</v>
      </c>
      <c r="E7499" s="1">
        <v>43299</v>
      </c>
      <c r="F7499" t="s">
        <v>46</v>
      </c>
      <c r="G7499" t="s">
        <v>5810</v>
      </c>
      <c r="H7499" t="s">
        <v>5811</v>
      </c>
      <c r="I7499" t="s">
        <v>22</v>
      </c>
      <c r="J7499" t="s">
        <v>23</v>
      </c>
      <c r="K7499" t="s">
        <v>3977</v>
      </c>
      <c r="L7499" t="s">
        <v>39</v>
      </c>
      <c r="M7499">
        <v>92683</v>
      </c>
      <c r="N7499" t="s">
        <v>40</v>
      </c>
      <c r="O7499" t="s">
        <v>1228</v>
      </c>
      <c r="P7499" t="s">
        <v>42</v>
      </c>
      <c r="Q7499" t="s">
        <v>265</v>
      </c>
      <c r="R7499" t="s">
        <v>1229</v>
      </c>
      <c r="S7499">
        <v>4.96</v>
      </c>
      <c r="T7499" s="3"/>
    </row>
    <row r="7500" spans="1:20" x14ac:dyDescent="0.3">
      <c r="A7500">
        <v>7499</v>
      </c>
      <c r="B7500" t="s">
        <v>9513</v>
      </c>
      <c r="C7500">
        <f t="shared" si="117"/>
        <v>28</v>
      </c>
      <c r="D7500" s="1">
        <v>43295</v>
      </c>
      <c r="E7500" s="1">
        <v>43299</v>
      </c>
      <c r="F7500" t="s">
        <v>46</v>
      </c>
      <c r="G7500" t="s">
        <v>5810</v>
      </c>
      <c r="H7500" t="s">
        <v>5811</v>
      </c>
      <c r="I7500" t="s">
        <v>22</v>
      </c>
      <c r="J7500" t="s">
        <v>23</v>
      </c>
      <c r="K7500" t="s">
        <v>3977</v>
      </c>
      <c r="L7500" t="s">
        <v>39</v>
      </c>
      <c r="M7500">
        <v>92683</v>
      </c>
      <c r="N7500" t="s">
        <v>40</v>
      </c>
      <c r="O7500" t="s">
        <v>171</v>
      </c>
      <c r="P7500" t="s">
        <v>42</v>
      </c>
      <c r="Q7500" t="s">
        <v>64</v>
      </c>
      <c r="R7500" t="s">
        <v>172</v>
      </c>
      <c r="S7500">
        <v>71.92</v>
      </c>
      <c r="T7500" s="3"/>
    </row>
    <row r="7501" spans="1:20" x14ac:dyDescent="0.3">
      <c r="A7501">
        <v>7500</v>
      </c>
      <c r="B7501" t="s">
        <v>9513</v>
      </c>
      <c r="C7501">
        <f t="shared" si="117"/>
        <v>28</v>
      </c>
      <c r="D7501" s="1">
        <v>43295</v>
      </c>
      <c r="E7501" s="1">
        <v>43299</v>
      </c>
      <c r="F7501" t="s">
        <v>46</v>
      </c>
      <c r="G7501" t="s">
        <v>5810</v>
      </c>
      <c r="H7501" t="s">
        <v>5811</v>
      </c>
      <c r="I7501" t="s">
        <v>22</v>
      </c>
      <c r="J7501" t="s">
        <v>23</v>
      </c>
      <c r="K7501" t="s">
        <v>3977</v>
      </c>
      <c r="L7501" t="s">
        <v>39</v>
      </c>
      <c r="M7501">
        <v>92683</v>
      </c>
      <c r="N7501" t="s">
        <v>40</v>
      </c>
      <c r="O7501" t="s">
        <v>819</v>
      </c>
      <c r="P7501" t="s">
        <v>28</v>
      </c>
      <c r="Q7501" t="s">
        <v>61</v>
      </c>
      <c r="R7501" t="s">
        <v>820</v>
      </c>
      <c r="S7501">
        <v>18.84</v>
      </c>
      <c r="T7501" s="3"/>
    </row>
    <row r="7502" spans="1:20" x14ac:dyDescent="0.3">
      <c r="A7502">
        <v>7501</v>
      </c>
      <c r="B7502" t="s">
        <v>9513</v>
      </c>
      <c r="C7502">
        <f t="shared" si="117"/>
        <v>28</v>
      </c>
      <c r="D7502" s="1">
        <v>43295</v>
      </c>
      <c r="E7502" s="1">
        <v>43299</v>
      </c>
      <c r="F7502" t="s">
        <v>46</v>
      </c>
      <c r="G7502" t="s">
        <v>5810</v>
      </c>
      <c r="H7502" t="s">
        <v>5811</v>
      </c>
      <c r="I7502" t="s">
        <v>22</v>
      </c>
      <c r="J7502" t="s">
        <v>23</v>
      </c>
      <c r="K7502" t="s">
        <v>3977</v>
      </c>
      <c r="L7502" t="s">
        <v>39</v>
      </c>
      <c r="M7502">
        <v>92683</v>
      </c>
      <c r="N7502" t="s">
        <v>40</v>
      </c>
      <c r="O7502" t="s">
        <v>1697</v>
      </c>
      <c r="P7502" t="s">
        <v>67</v>
      </c>
      <c r="Q7502" t="s">
        <v>157</v>
      </c>
      <c r="R7502" t="s">
        <v>1698</v>
      </c>
      <c r="S7502">
        <v>140.97</v>
      </c>
      <c r="T7502" s="3"/>
    </row>
    <row r="7503" spans="1:20" x14ac:dyDescent="0.3">
      <c r="A7503">
        <v>7502</v>
      </c>
      <c r="B7503" t="s">
        <v>9513</v>
      </c>
      <c r="C7503">
        <f t="shared" si="117"/>
        <v>28</v>
      </c>
      <c r="D7503" s="1">
        <v>43295</v>
      </c>
      <c r="E7503" s="1">
        <v>43299</v>
      </c>
      <c r="F7503" t="s">
        <v>46</v>
      </c>
      <c r="G7503" t="s">
        <v>5810</v>
      </c>
      <c r="H7503" t="s">
        <v>5811</v>
      </c>
      <c r="I7503" t="s">
        <v>22</v>
      </c>
      <c r="J7503" t="s">
        <v>23</v>
      </c>
      <c r="K7503" t="s">
        <v>3977</v>
      </c>
      <c r="L7503" t="s">
        <v>39</v>
      </c>
      <c r="M7503">
        <v>92683</v>
      </c>
      <c r="N7503" t="s">
        <v>40</v>
      </c>
      <c r="O7503" t="s">
        <v>188</v>
      </c>
      <c r="P7503" t="s">
        <v>67</v>
      </c>
      <c r="Q7503" t="s">
        <v>68</v>
      </c>
      <c r="R7503" t="s">
        <v>189</v>
      </c>
      <c r="S7503">
        <v>470.37599999999998</v>
      </c>
      <c r="T7503" s="3"/>
    </row>
    <row r="7504" spans="1:20" x14ac:dyDescent="0.3">
      <c r="A7504">
        <v>7503</v>
      </c>
      <c r="B7504" t="s">
        <v>9514</v>
      </c>
      <c r="C7504">
        <f t="shared" si="117"/>
        <v>13</v>
      </c>
      <c r="D7504" s="1">
        <v>43189</v>
      </c>
      <c r="E7504" s="1">
        <v>43189</v>
      </c>
      <c r="F7504" t="s">
        <v>1289</v>
      </c>
      <c r="G7504" t="s">
        <v>4052</v>
      </c>
      <c r="H7504" t="s">
        <v>4053</v>
      </c>
      <c r="I7504" t="s">
        <v>22</v>
      </c>
      <c r="J7504" t="s">
        <v>23</v>
      </c>
      <c r="K7504" t="s">
        <v>38</v>
      </c>
      <c r="L7504" t="s">
        <v>39</v>
      </c>
      <c r="M7504">
        <v>90036</v>
      </c>
      <c r="N7504" t="s">
        <v>40</v>
      </c>
      <c r="O7504" t="s">
        <v>5210</v>
      </c>
      <c r="P7504" t="s">
        <v>42</v>
      </c>
      <c r="Q7504" t="s">
        <v>64</v>
      </c>
      <c r="R7504" t="s">
        <v>5211</v>
      </c>
      <c r="S7504">
        <v>6.08</v>
      </c>
      <c r="T7504" s="3"/>
    </row>
    <row r="7505" spans="1:20" x14ac:dyDescent="0.3">
      <c r="A7505">
        <v>7504</v>
      </c>
      <c r="B7505" t="s">
        <v>9514</v>
      </c>
      <c r="C7505">
        <f t="shared" si="117"/>
        <v>13</v>
      </c>
      <c r="D7505" s="1">
        <v>43189</v>
      </c>
      <c r="E7505" s="1">
        <v>43189</v>
      </c>
      <c r="F7505" t="s">
        <v>1289</v>
      </c>
      <c r="G7505" t="s">
        <v>4052</v>
      </c>
      <c r="H7505" t="s">
        <v>4053</v>
      </c>
      <c r="I7505" t="s">
        <v>22</v>
      </c>
      <c r="J7505" t="s">
        <v>23</v>
      </c>
      <c r="K7505" t="s">
        <v>38</v>
      </c>
      <c r="L7505" t="s">
        <v>39</v>
      </c>
      <c r="M7505">
        <v>90036</v>
      </c>
      <c r="N7505" t="s">
        <v>40</v>
      </c>
      <c r="O7505" t="s">
        <v>267</v>
      </c>
      <c r="P7505" t="s">
        <v>67</v>
      </c>
      <c r="Q7505" t="s">
        <v>68</v>
      </c>
      <c r="R7505" t="s">
        <v>268</v>
      </c>
      <c r="S7505">
        <v>164.792</v>
      </c>
      <c r="T7505" s="3"/>
    </row>
    <row r="7506" spans="1:20" x14ac:dyDescent="0.3">
      <c r="A7506">
        <v>7505</v>
      </c>
      <c r="B7506" t="s">
        <v>9515</v>
      </c>
      <c r="C7506">
        <f t="shared" si="117"/>
        <v>5</v>
      </c>
      <c r="D7506" s="1">
        <v>42766</v>
      </c>
      <c r="E7506" s="1">
        <v>42770</v>
      </c>
      <c r="F7506" t="s">
        <v>19</v>
      </c>
      <c r="G7506" t="s">
        <v>8161</v>
      </c>
      <c r="H7506" t="s">
        <v>8162</v>
      </c>
      <c r="I7506" t="s">
        <v>37</v>
      </c>
      <c r="J7506" t="s">
        <v>23</v>
      </c>
      <c r="K7506" t="s">
        <v>9516</v>
      </c>
      <c r="L7506" t="s">
        <v>786</v>
      </c>
      <c r="M7506">
        <v>8401</v>
      </c>
      <c r="N7506" t="s">
        <v>144</v>
      </c>
      <c r="O7506" t="s">
        <v>4136</v>
      </c>
      <c r="P7506" t="s">
        <v>42</v>
      </c>
      <c r="Q7506" t="s">
        <v>169</v>
      </c>
      <c r="R7506" t="s">
        <v>667</v>
      </c>
      <c r="S7506">
        <v>23.36</v>
      </c>
      <c r="T7506" s="3"/>
    </row>
    <row r="7507" spans="1:20" x14ac:dyDescent="0.3">
      <c r="A7507">
        <v>7506</v>
      </c>
      <c r="B7507" t="s">
        <v>9517</v>
      </c>
      <c r="C7507">
        <f t="shared" si="117"/>
        <v>23</v>
      </c>
      <c r="D7507" s="1">
        <v>43259</v>
      </c>
      <c r="E7507" s="1">
        <v>43264</v>
      </c>
      <c r="F7507" t="s">
        <v>46</v>
      </c>
      <c r="G7507" t="s">
        <v>5013</v>
      </c>
      <c r="H7507" t="s">
        <v>5014</v>
      </c>
      <c r="I7507" t="s">
        <v>22</v>
      </c>
      <c r="J7507" t="s">
        <v>23</v>
      </c>
      <c r="K7507" t="s">
        <v>4294</v>
      </c>
      <c r="L7507" t="s">
        <v>207</v>
      </c>
      <c r="M7507">
        <v>60076</v>
      </c>
      <c r="N7507" t="s">
        <v>101</v>
      </c>
      <c r="O7507" t="s">
        <v>1335</v>
      </c>
      <c r="P7507" t="s">
        <v>42</v>
      </c>
      <c r="Q7507" t="s">
        <v>71</v>
      </c>
      <c r="R7507" t="s">
        <v>1336</v>
      </c>
      <c r="S7507">
        <v>12.176</v>
      </c>
      <c r="T7507" s="3"/>
    </row>
    <row r="7508" spans="1:20" x14ac:dyDescent="0.3">
      <c r="A7508">
        <v>7507</v>
      </c>
      <c r="B7508" t="s">
        <v>9518</v>
      </c>
      <c r="C7508">
        <f t="shared" si="117"/>
        <v>45</v>
      </c>
      <c r="D7508" s="1">
        <v>42310</v>
      </c>
      <c r="E7508" s="1">
        <v>42314</v>
      </c>
      <c r="F7508" t="s">
        <v>46</v>
      </c>
      <c r="G7508" t="s">
        <v>1124</v>
      </c>
      <c r="H7508" t="s">
        <v>1125</v>
      </c>
      <c r="I7508" t="s">
        <v>22</v>
      </c>
      <c r="J7508" t="s">
        <v>23</v>
      </c>
      <c r="K7508" t="s">
        <v>123</v>
      </c>
      <c r="L7508" t="s">
        <v>39</v>
      </c>
      <c r="M7508">
        <v>94122</v>
      </c>
      <c r="N7508" t="s">
        <v>40</v>
      </c>
      <c r="O7508" t="s">
        <v>4514</v>
      </c>
      <c r="P7508" t="s">
        <v>67</v>
      </c>
      <c r="Q7508" t="s">
        <v>68</v>
      </c>
      <c r="R7508" t="s">
        <v>4515</v>
      </c>
      <c r="S7508">
        <v>46.384</v>
      </c>
      <c r="T7508" s="3"/>
    </row>
    <row r="7509" spans="1:20" x14ac:dyDescent="0.3">
      <c r="A7509">
        <v>7508</v>
      </c>
      <c r="B7509" t="s">
        <v>9518</v>
      </c>
      <c r="C7509">
        <f t="shared" si="117"/>
        <v>45</v>
      </c>
      <c r="D7509" s="1">
        <v>42310</v>
      </c>
      <c r="E7509" s="1">
        <v>42314</v>
      </c>
      <c r="F7509" t="s">
        <v>46</v>
      </c>
      <c r="G7509" t="s">
        <v>1124</v>
      </c>
      <c r="H7509" t="s">
        <v>1125</v>
      </c>
      <c r="I7509" t="s">
        <v>22</v>
      </c>
      <c r="J7509" t="s">
        <v>23</v>
      </c>
      <c r="K7509" t="s">
        <v>123</v>
      </c>
      <c r="L7509" t="s">
        <v>39</v>
      </c>
      <c r="M7509">
        <v>94122</v>
      </c>
      <c r="N7509" t="s">
        <v>40</v>
      </c>
      <c r="O7509" t="s">
        <v>1014</v>
      </c>
      <c r="P7509" t="s">
        <v>42</v>
      </c>
      <c r="Q7509" t="s">
        <v>55</v>
      </c>
      <c r="R7509" t="s">
        <v>1015</v>
      </c>
      <c r="S7509">
        <v>362.92</v>
      </c>
      <c r="T7509" s="3"/>
    </row>
    <row r="7510" spans="1:20" x14ac:dyDescent="0.3">
      <c r="A7510">
        <v>7509</v>
      </c>
      <c r="B7510" t="s">
        <v>9519</v>
      </c>
      <c r="C7510">
        <f t="shared" si="117"/>
        <v>28</v>
      </c>
      <c r="D7510" s="1">
        <v>43295</v>
      </c>
      <c r="E7510" s="1">
        <v>43299</v>
      </c>
      <c r="F7510" t="s">
        <v>46</v>
      </c>
      <c r="G7510" t="s">
        <v>2115</v>
      </c>
      <c r="H7510" t="s">
        <v>2116</v>
      </c>
      <c r="I7510" t="s">
        <v>22</v>
      </c>
      <c r="J7510" t="s">
        <v>23</v>
      </c>
      <c r="K7510" t="s">
        <v>493</v>
      </c>
      <c r="L7510" t="s">
        <v>494</v>
      </c>
      <c r="M7510">
        <v>43229</v>
      </c>
      <c r="N7510" t="s">
        <v>144</v>
      </c>
      <c r="O7510" t="s">
        <v>3218</v>
      </c>
      <c r="P7510" t="s">
        <v>42</v>
      </c>
      <c r="Q7510" t="s">
        <v>86</v>
      </c>
      <c r="R7510" t="s">
        <v>3219</v>
      </c>
      <c r="S7510">
        <v>9.2479999999999993</v>
      </c>
      <c r="T7510" s="3"/>
    </row>
    <row r="7511" spans="1:20" x14ac:dyDescent="0.3">
      <c r="A7511">
        <v>7510</v>
      </c>
      <c r="B7511" t="s">
        <v>9519</v>
      </c>
      <c r="C7511">
        <f t="shared" si="117"/>
        <v>28</v>
      </c>
      <c r="D7511" s="1">
        <v>43295</v>
      </c>
      <c r="E7511" s="1">
        <v>43299</v>
      </c>
      <c r="F7511" t="s">
        <v>46</v>
      </c>
      <c r="G7511" t="s">
        <v>2115</v>
      </c>
      <c r="H7511" t="s">
        <v>2116</v>
      </c>
      <c r="I7511" t="s">
        <v>22</v>
      </c>
      <c r="J7511" t="s">
        <v>23</v>
      </c>
      <c r="K7511" t="s">
        <v>493</v>
      </c>
      <c r="L7511" t="s">
        <v>494</v>
      </c>
      <c r="M7511">
        <v>43229</v>
      </c>
      <c r="N7511" t="s">
        <v>144</v>
      </c>
      <c r="O7511" t="s">
        <v>2954</v>
      </c>
      <c r="P7511" t="s">
        <v>67</v>
      </c>
      <c r="Q7511" t="s">
        <v>68</v>
      </c>
      <c r="R7511" t="s">
        <v>2955</v>
      </c>
      <c r="S7511">
        <v>1889.9459999999999</v>
      </c>
      <c r="T7511" s="3"/>
    </row>
    <row r="7512" spans="1:20" x14ac:dyDescent="0.3">
      <c r="A7512">
        <v>7511</v>
      </c>
      <c r="B7512" t="s">
        <v>9519</v>
      </c>
      <c r="C7512">
        <f t="shared" si="117"/>
        <v>28</v>
      </c>
      <c r="D7512" s="1">
        <v>43295</v>
      </c>
      <c r="E7512" s="1">
        <v>43299</v>
      </c>
      <c r="F7512" t="s">
        <v>46</v>
      </c>
      <c r="G7512" t="s">
        <v>2115</v>
      </c>
      <c r="H7512" t="s">
        <v>2116</v>
      </c>
      <c r="I7512" t="s">
        <v>22</v>
      </c>
      <c r="J7512" t="s">
        <v>23</v>
      </c>
      <c r="K7512" t="s">
        <v>493</v>
      </c>
      <c r="L7512" t="s">
        <v>494</v>
      </c>
      <c r="M7512">
        <v>43229</v>
      </c>
      <c r="N7512" t="s">
        <v>144</v>
      </c>
      <c r="O7512" t="s">
        <v>726</v>
      </c>
      <c r="P7512" t="s">
        <v>42</v>
      </c>
      <c r="Q7512" t="s">
        <v>55</v>
      </c>
      <c r="R7512" t="s">
        <v>727</v>
      </c>
      <c r="S7512">
        <v>62.04</v>
      </c>
      <c r="T7512" s="3"/>
    </row>
    <row r="7513" spans="1:20" x14ac:dyDescent="0.3">
      <c r="A7513">
        <v>7512</v>
      </c>
      <c r="B7513" t="s">
        <v>9519</v>
      </c>
      <c r="C7513">
        <f t="shared" si="117"/>
        <v>28</v>
      </c>
      <c r="D7513" s="1">
        <v>43295</v>
      </c>
      <c r="E7513" s="1">
        <v>43299</v>
      </c>
      <c r="F7513" t="s">
        <v>46</v>
      </c>
      <c r="G7513" t="s">
        <v>2115</v>
      </c>
      <c r="H7513" t="s">
        <v>2116</v>
      </c>
      <c r="I7513" t="s">
        <v>22</v>
      </c>
      <c r="J7513" t="s">
        <v>23</v>
      </c>
      <c r="K7513" t="s">
        <v>493</v>
      </c>
      <c r="L7513" t="s">
        <v>494</v>
      </c>
      <c r="M7513">
        <v>43229</v>
      </c>
      <c r="N7513" t="s">
        <v>144</v>
      </c>
      <c r="O7513" t="s">
        <v>4261</v>
      </c>
      <c r="P7513" t="s">
        <v>28</v>
      </c>
      <c r="Q7513" t="s">
        <v>61</v>
      </c>
      <c r="R7513" t="s">
        <v>4262</v>
      </c>
      <c r="S7513">
        <v>396.92</v>
      </c>
      <c r="T7513" s="3"/>
    </row>
    <row r="7514" spans="1:20" x14ac:dyDescent="0.3">
      <c r="A7514">
        <v>7513</v>
      </c>
      <c r="B7514" t="s">
        <v>9519</v>
      </c>
      <c r="C7514">
        <f t="shared" si="117"/>
        <v>28</v>
      </c>
      <c r="D7514" s="1">
        <v>43295</v>
      </c>
      <c r="E7514" s="1">
        <v>43299</v>
      </c>
      <c r="F7514" t="s">
        <v>46</v>
      </c>
      <c r="G7514" t="s">
        <v>2115</v>
      </c>
      <c r="H7514" t="s">
        <v>2116</v>
      </c>
      <c r="I7514" t="s">
        <v>22</v>
      </c>
      <c r="J7514" t="s">
        <v>23</v>
      </c>
      <c r="K7514" t="s">
        <v>493</v>
      </c>
      <c r="L7514" t="s">
        <v>494</v>
      </c>
      <c r="M7514">
        <v>43229</v>
      </c>
      <c r="N7514" t="s">
        <v>144</v>
      </c>
      <c r="O7514" t="s">
        <v>5561</v>
      </c>
      <c r="P7514" t="s">
        <v>42</v>
      </c>
      <c r="Q7514" t="s">
        <v>55</v>
      </c>
      <c r="R7514" t="s">
        <v>5562</v>
      </c>
      <c r="S7514">
        <v>239.45599999999999</v>
      </c>
      <c r="T7514" s="3"/>
    </row>
    <row r="7515" spans="1:20" x14ac:dyDescent="0.3">
      <c r="A7515">
        <v>7514</v>
      </c>
      <c r="B7515" t="s">
        <v>9519</v>
      </c>
      <c r="C7515">
        <f t="shared" si="117"/>
        <v>28</v>
      </c>
      <c r="D7515" s="1">
        <v>43295</v>
      </c>
      <c r="E7515" s="1">
        <v>43299</v>
      </c>
      <c r="F7515" t="s">
        <v>46</v>
      </c>
      <c r="G7515" t="s">
        <v>2115</v>
      </c>
      <c r="H7515" t="s">
        <v>2116</v>
      </c>
      <c r="I7515" t="s">
        <v>22</v>
      </c>
      <c r="J7515" t="s">
        <v>23</v>
      </c>
      <c r="K7515" t="s">
        <v>493</v>
      </c>
      <c r="L7515" t="s">
        <v>494</v>
      </c>
      <c r="M7515">
        <v>43229</v>
      </c>
      <c r="N7515" t="s">
        <v>144</v>
      </c>
      <c r="O7515" t="s">
        <v>1367</v>
      </c>
      <c r="P7515" t="s">
        <v>42</v>
      </c>
      <c r="Q7515" t="s">
        <v>64</v>
      </c>
      <c r="R7515" t="s">
        <v>1368</v>
      </c>
      <c r="S7515">
        <v>13.12</v>
      </c>
      <c r="T7515" s="3"/>
    </row>
    <row r="7516" spans="1:20" x14ac:dyDescent="0.3">
      <c r="A7516">
        <v>7515</v>
      </c>
      <c r="B7516" t="s">
        <v>9520</v>
      </c>
      <c r="C7516">
        <f t="shared" si="117"/>
        <v>50</v>
      </c>
      <c r="D7516" s="1">
        <v>43443</v>
      </c>
      <c r="E7516" s="1">
        <v>43446</v>
      </c>
      <c r="F7516" t="s">
        <v>19</v>
      </c>
      <c r="G7516" t="s">
        <v>2115</v>
      </c>
      <c r="H7516" t="s">
        <v>2116</v>
      </c>
      <c r="I7516" t="s">
        <v>22</v>
      </c>
      <c r="J7516" t="s">
        <v>23</v>
      </c>
      <c r="K7516" t="s">
        <v>1465</v>
      </c>
      <c r="L7516" t="s">
        <v>25</v>
      </c>
      <c r="M7516">
        <v>40475</v>
      </c>
      <c r="N7516" t="s">
        <v>26</v>
      </c>
      <c r="O7516" t="s">
        <v>3526</v>
      </c>
      <c r="P7516" t="s">
        <v>42</v>
      </c>
      <c r="Q7516" t="s">
        <v>71</v>
      </c>
      <c r="R7516" t="s">
        <v>3527</v>
      </c>
      <c r="S7516">
        <v>29.36</v>
      </c>
      <c r="T7516" s="3"/>
    </row>
    <row r="7517" spans="1:20" x14ac:dyDescent="0.3">
      <c r="A7517">
        <v>7516</v>
      </c>
      <c r="B7517" t="s">
        <v>9520</v>
      </c>
      <c r="C7517">
        <f t="shared" si="117"/>
        <v>50</v>
      </c>
      <c r="D7517" s="1">
        <v>43443</v>
      </c>
      <c r="E7517" s="1">
        <v>43446</v>
      </c>
      <c r="F7517" t="s">
        <v>19</v>
      </c>
      <c r="G7517" t="s">
        <v>2115</v>
      </c>
      <c r="H7517" t="s">
        <v>2116</v>
      </c>
      <c r="I7517" t="s">
        <v>22</v>
      </c>
      <c r="J7517" t="s">
        <v>23</v>
      </c>
      <c r="K7517" t="s">
        <v>1465</v>
      </c>
      <c r="L7517" t="s">
        <v>25</v>
      </c>
      <c r="M7517">
        <v>40475</v>
      </c>
      <c r="N7517" t="s">
        <v>26</v>
      </c>
      <c r="O7517" t="s">
        <v>5943</v>
      </c>
      <c r="P7517" t="s">
        <v>42</v>
      </c>
      <c r="Q7517" t="s">
        <v>74</v>
      </c>
      <c r="R7517" t="s">
        <v>5944</v>
      </c>
      <c r="S7517">
        <v>214.9</v>
      </c>
      <c r="T7517" s="3"/>
    </row>
    <row r="7518" spans="1:20" x14ac:dyDescent="0.3">
      <c r="A7518">
        <v>7517</v>
      </c>
      <c r="B7518" t="s">
        <v>9520</v>
      </c>
      <c r="C7518">
        <f t="shared" si="117"/>
        <v>50</v>
      </c>
      <c r="D7518" s="1">
        <v>43443</v>
      </c>
      <c r="E7518" s="1">
        <v>43446</v>
      </c>
      <c r="F7518" t="s">
        <v>19</v>
      </c>
      <c r="G7518" t="s">
        <v>2115</v>
      </c>
      <c r="H7518" t="s">
        <v>2116</v>
      </c>
      <c r="I7518" t="s">
        <v>22</v>
      </c>
      <c r="J7518" t="s">
        <v>23</v>
      </c>
      <c r="K7518" t="s">
        <v>1465</v>
      </c>
      <c r="L7518" t="s">
        <v>25</v>
      </c>
      <c r="M7518">
        <v>40475</v>
      </c>
      <c r="N7518" t="s">
        <v>26</v>
      </c>
      <c r="O7518" t="s">
        <v>541</v>
      </c>
      <c r="P7518" t="s">
        <v>42</v>
      </c>
      <c r="Q7518" t="s">
        <v>71</v>
      </c>
      <c r="R7518" t="s">
        <v>542</v>
      </c>
      <c r="S7518">
        <v>15.92</v>
      </c>
      <c r="T7518" s="3"/>
    </row>
    <row r="7519" spans="1:20" x14ac:dyDescent="0.3">
      <c r="A7519">
        <v>7518</v>
      </c>
      <c r="B7519" t="s">
        <v>9520</v>
      </c>
      <c r="C7519">
        <f t="shared" si="117"/>
        <v>50</v>
      </c>
      <c r="D7519" s="1">
        <v>43443</v>
      </c>
      <c r="E7519" s="1">
        <v>43446</v>
      </c>
      <c r="F7519" t="s">
        <v>19</v>
      </c>
      <c r="G7519" t="s">
        <v>2115</v>
      </c>
      <c r="H7519" t="s">
        <v>2116</v>
      </c>
      <c r="I7519" t="s">
        <v>22</v>
      </c>
      <c r="J7519" t="s">
        <v>23</v>
      </c>
      <c r="K7519" t="s">
        <v>1465</v>
      </c>
      <c r="L7519" t="s">
        <v>25</v>
      </c>
      <c r="M7519">
        <v>40475</v>
      </c>
      <c r="N7519" t="s">
        <v>26</v>
      </c>
      <c r="O7519" t="s">
        <v>3235</v>
      </c>
      <c r="P7519" t="s">
        <v>67</v>
      </c>
      <c r="Q7519" t="s">
        <v>157</v>
      </c>
      <c r="R7519" t="s">
        <v>3236</v>
      </c>
      <c r="S7519">
        <v>146.44999999999999</v>
      </c>
      <c r="T7519" s="3"/>
    </row>
    <row r="7520" spans="1:20" x14ac:dyDescent="0.3">
      <c r="A7520">
        <v>7519</v>
      </c>
      <c r="B7520" t="s">
        <v>9520</v>
      </c>
      <c r="C7520">
        <f t="shared" si="117"/>
        <v>50</v>
      </c>
      <c r="D7520" s="1">
        <v>43443</v>
      </c>
      <c r="E7520" s="1">
        <v>43446</v>
      </c>
      <c r="F7520" t="s">
        <v>19</v>
      </c>
      <c r="G7520" t="s">
        <v>2115</v>
      </c>
      <c r="H7520" t="s">
        <v>2116</v>
      </c>
      <c r="I7520" t="s">
        <v>22</v>
      </c>
      <c r="J7520" t="s">
        <v>23</v>
      </c>
      <c r="K7520" t="s">
        <v>1465</v>
      </c>
      <c r="L7520" t="s">
        <v>25</v>
      </c>
      <c r="M7520">
        <v>40475</v>
      </c>
      <c r="N7520" t="s">
        <v>26</v>
      </c>
      <c r="O7520" t="s">
        <v>1799</v>
      </c>
      <c r="P7520" t="s">
        <v>42</v>
      </c>
      <c r="Q7520" t="s">
        <v>55</v>
      </c>
      <c r="R7520" t="s">
        <v>1800</v>
      </c>
      <c r="S7520">
        <v>15.14</v>
      </c>
      <c r="T7520" s="3"/>
    </row>
    <row r="7521" spans="1:20" x14ac:dyDescent="0.3">
      <c r="A7521">
        <v>7520</v>
      </c>
      <c r="B7521" t="s">
        <v>9520</v>
      </c>
      <c r="C7521">
        <f t="shared" si="117"/>
        <v>50</v>
      </c>
      <c r="D7521" s="1">
        <v>43443</v>
      </c>
      <c r="E7521" s="1">
        <v>43446</v>
      </c>
      <c r="F7521" t="s">
        <v>19</v>
      </c>
      <c r="G7521" t="s">
        <v>2115</v>
      </c>
      <c r="H7521" t="s">
        <v>2116</v>
      </c>
      <c r="I7521" t="s">
        <v>22</v>
      </c>
      <c r="J7521" t="s">
        <v>23</v>
      </c>
      <c r="K7521" t="s">
        <v>1465</v>
      </c>
      <c r="L7521" t="s">
        <v>25</v>
      </c>
      <c r="M7521">
        <v>40475</v>
      </c>
      <c r="N7521" t="s">
        <v>26</v>
      </c>
      <c r="O7521" t="s">
        <v>6840</v>
      </c>
      <c r="P7521" t="s">
        <v>42</v>
      </c>
      <c r="Q7521" t="s">
        <v>43</v>
      </c>
      <c r="R7521" t="s">
        <v>6841</v>
      </c>
      <c r="S7521">
        <v>5.76</v>
      </c>
      <c r="T7521" s="3"/>
    </row>
    <row r="7522" spans="1:20" x14ac:dyDescent="0.3">
      <c r="A7522">
        <v>7521</v>
      </c>
      <c r="B7522" t="s">
        <v>9520</v>
      </c>
      <c r="C7522">
        <f t="shared" si="117"/>
        <v>50</v>
      </c>
      <c r="D7522" s="1">
        <v>43443</v>
      </c>
      <c r="E7522" s="1">
        <v>43446</v>
      </c>
      <c r="F7522" t="s">
        <v>19</v>
      </c>
      <c r="G7522" t="s">
        <v>2115</v>
      </c>
      <c r="H7522" t="s">
        <v>2116</v>
      </c>
      <c r="I7522" t="s">
        <v>22</v>
      </c>
      <c r="J7522" t="s">
        <v>23</v>
      </c>
      <c r="K7522" t="s">
        <v>1465</v>
      </c>
      <c r="L7522" t="s">
        <v>25</v>
      </c>
      <c r="M7522">
        <v>40475</v>
      </c>
      <c r="N7522" t="s">
        <v>26</v>
      </c>
      <c r="O7522" t="s">
        <v>3463</v>
      </c>
      <c r="P7522" t="s">
        <v>67</v>
      </c>
      <c r="Q7522" t="s">
        <v>1215</v>
      </c>
      <c r="R7522" t="s">
        <v>3464</v>
      </c>
      <c r="S7522">
        <v>1399.98</v>
      </c>
      <c r="T7522" s="3"/>
    </row>
    <row r="7523" spans="1:20" x14ac:dyDescent="0.3">
      <c r="A7523">
        <v>7522</v>
      </c>
      <c r="B7523" t="s">
        <v>9521</v>
      </c>
      <c r="C7523">
        <f t="shared" si="117"/>
        <v>36</v>
      </c>
      <c r="D7523" s="1">
        <v>42983</v>
      </c>
      <c r="E7523" s="1">
        <v>42989</v>
      </c>
      <c r="F7523" t="s">
        <v>46</v>
      </c>
      <c r="G7523" t="s">
        <v>1705</v>
      </c>
      <c r="H7523" t="s">
        <v>1706</v>
      </c>
      <c r="I7523" t="s">
        <v>22</v>
      </c>
      <c r="J7523" t="s">
        <v>23</v>
      </c>
      <c r="K7523" t="s">
        <v>2472</v>
      </c>
      <c r="L7523" t="s">
        <v>494</v>
      </c>
      <c r="M7523">
        <v>43130</v>
      </c>
      <c r="N7523" t="s">
        <v>144</v>
      </c>
      <c r="O7523" t="s">
        <v>2048</v>
      </c>
      <c r="P7523" t="s">
        <v>42</v>
      </c>
      <c r="Q7523" t="s">
        <v>71</v>
      </c>
      <c r="R7523" t="s">
        <v>2049</v>
      </c>
      <c r="S7523">
        <v>8.952</v>
      </c>
      <c r="T7523" s="3"/>
    </row>
    <row r="7524" spans="1:20" x14ac:dyDescent="0.3">
      <c r="A7524">
        <v>7523</v>
      </c>
      <c r="B7524" t="s">
        <v>9521</v>
      </c>
      <c r="C7524">
        <f t="shared" si="117"/>
        <v>36</v>
      </c>
      <c r="D7524" s="1">
        <v>42983</v>
      </c>
      <c r="E7524" s="1">
        <v>42989</v>
      </c>
      <c r="F7524" t="s">
        <v>46</v>
      </c>
      <c r="G7524" t="s">
        <v>1705</v>
      </c>
      <c r="H7524" t="s">
        <v>1706</v>
      </c>
      <c r="I7524" t="s">
        <v>22</v>
      </c>
      <c r="J7524" t="s">
        <v>23</v>
      </c>
      <c r="K7524" t="s">
        <v>2472</v>
      </c>
      <c r="L7524" t="s">
        <v>494</v>
      </c>
      <c r="M7524">
        <v>43130</v>
      </c>
      <c r="N7524" t="s">
        <v>144</v>
      </c>
      <c r="O7524" t="s">
        <v>4742</v>
      </c>
      <c r="P7524" t="s">
        <v>42</v>
      </c>
      <c r="Q7524" t="s">
        <v>71</v>
      </c>
      <c r="R7524" t="s">
        <v>4743</v>
      </c>
      <c r="S7524">
        <v>8.8559999999999999</v>
      </c>
      <c r="T7524" s="3"/>
    </row>
    <row r="7525" spans="1:20" x14ac:dyDescent="0.3">
      <c r="A7525">
        <v>7524</v>
      </c>
      <c r="B7525" t="s">
        <v>9521</v>
      </c>
      <c r="C7525">
        <f t="shared" si="117"/>
        <v>36</v>
      </c>
      <c r="D7525" s="1">
        <v>42983</v>
      </c>
      <c r="E7525" s="1">
        <v>42989</v>
      </c>
      <c r="F7525" t="s">
        <v>46</v>
      </c>
      <c r="G7525" t="s">
        <v>1705</v>
      </c>
      <c r="H7525" t="s">
        <v>1706</v>
      </c>
      <c r="I7525" t="s">
        <v>22</v>
      </c>
      <c r="J7525" t="s">
        <v>23</v>
      </c>
      <c r="K7525" t="s">
        <v>2472</v>
      </c>
      <c r="L7525" t="s">
        <v>494</v>
      </c>
      <c r="M7525">
        <v>43130</v>
      </c>
      <c r="N7525" t="s">
        <v>144</v>
      </c>
      <c r="O7525" t="s">
        <v>890</v>
      </c>
      <c r="P7525" t="s">
        <v>28</v>
      </c>
      <c r="Q7525" t="s">
        <v>32</v>
      </c>
      <c r="R7525" t="s">
        <v>891</v>
      </c>
      <c r="S7525">
        <v>85.245999999999995</v>
      </c>
      <c r="T7525" s="3"/>
    </row>
    <row r="7526" spans="1:20" x14ac:dyDescent="0.3">
      <c r="A7526">
        <v>7525</v>
      </c>
      <c r="B7526" t="s">
        <v>9522</v>
      </c>
      <c r="C7526">
        <f t="shared" si="117"/>
        <v>37</v>
      </c>
      <c r="D7526" s="1">
        <v>42257</v>
      </c>
      <c r="E7526" s="1">
        <v>42263</v>
      </c>
      <c r="F7526" t="s">
        <v>46</v>
      </c>
      <c r="G7526" t="s">
        <v>482</v>
      </c>
      <c r="H7526" t="s">
        <v>483</v>
      </c>
      <c r="I7526" t="s">
        <v>22</v>
      </c>
      <c r="J7526" t="s">
        <v>23</v>
      </c>
      <c r="K7526" t="s">
        <v>6235</v>
      </c>
      <c r="L7526" t="s">
        <v>416</v>
      </c>
      <c r="M7526">
        <v>97030</v>
      </c>
      <c r="N7526" t="s">
        <v>40</v>
      </c>
      <c r="O7526" t="s">
        <v>3045</v>
      </c>
      <c r="P7526" t="s">
        <v>42</v>
      </c>
      <c r="Q7526" t="s">
        <v>169</v>
      </c>
      <c r="R7526" t="s">
        <v>3046</v>
      </c>
      <c r="S7526">
        <v>21.728000000000002</v>
      </c>
      <c r="T7526" s="3"/>
    </row>
    <row r="7527" spans="1:20" x14ac:dyDescent="0.3">
      <c r="A7527">
        <v>7526</v>
      </c>
      <c r="B7527" t="s">
        <v>9522</v>
      </c>
      <c r="C7527">
        <f t="shared" si="117"/>
        <v>37</v>
      </c>
      <c r="D7527" s="1">
        <v>42257</v>
      </c>
      <c r="E7527" s="1">
        <v>42263</v>
      </c>
      <c r="F7527" t="s">
        <v>46</v>
      </c>
      <c r="G7527" t="s">
        <v>482</v>
      </c>
      <c r="H7527" t="s">
        <v>483</v>
      </c>
      <c r="I7527" t="s">
        <v>22</v>
      </c>
      <c r="J7527" t="s">
        <v>23</v>
      </c>
      <c r="K7527" t="s">
        <v>6235</v>
      </c>
      <c r="L7527" t="s">
        <v>416</v>
      </c>
      <c r="M7527">
        <v>97030</v>
      </c>
      <c r="N7527" t="s">
        <v>40</v>
      </c>
      <c r="O7527" t="s">
        <v>3405</v>
      </c>
      <c r="P7527" t="s">
        <v>28</v>
      </c>
      <c r="Q7527" t="s">
        <v>32</v>
      </c>
      <c r="R7527" t="s">
        <v>3406</v>
      </c>
      <c r="S7527">
        <v>1487.04</v>
      </c>
      <c r="T7527" s="3"/>
    </row>
    <row r="7528" spans="1:20" x14ac:dyDescent="0.3">
      <c r="A7528">
        <v>7527</v>
      </c>
      <c r="B7528" t="s">
        <v>9523</v>
      </c>
      <c r="C7528">
        <f t="shared" si="117"/>
        <v>39</v>
      </c>
      <c r="D7528" s="1">
        <v>43369</v>
      </c>
      <c r="E7528" s="1">
        <v>43369</v>
      </c>
      <c r="F7528" t="s">
        <v>1289</v>
      </c>
      <c r="G7528" t="s">
        <v>211</v>
      </c>
      <c r="H7528" t="s">
        <v>212</v>
      </c>
      <c r="I7528" t="s">
        <v>37</v>
      </c>
      <c r="J7528" t="s">
        <v>23</v>
      </c>
      <c r="K7528" t="s">
        <v>123</v>
      </c>
      <c r="L7528" t="s">
        <v>39</v>
      </c>
      <c r="M7528">
        <v>94109</v>
      </c>
      <c r="N7528" t="s">
        <v>40</v>
      </c>
      <c r="O7528" t="s">
        <v>7077</v>
      </c>
      <c r="P7528" t="s">
        <v>42</v>
      </c>
      <c r="Q7528" t="s">
        <v>169</v>
      </c>
      <c r="R7528" t="s">
        <v>667</v>
      </c>
      <c r="S7528">
        <v>71.88</v>
      </c>
      <c r="T7528" s="3"/>
    </row>
    <row r="7529" spans="1:20" x14ac:dyDescent="0.3">
      <c r="A7529">
        <v>7528</v>
      </c>
      <c r="B7529" t="s">
        <v>9523</v>
      </c>
      <c r="C7529">
        <f t="shared" si="117"/>
        <v>39</v>
      </c>
      <c r="D7529" s="1">
        <v>43369</v>
      </c>
      <c r="E7529" s="1">
        <v>43369</v>
      </c>
      <c r="F7529" t="s">
        <v>1289</v>
      </c>
      <c r="G7529" t="s">
        <v>211</v>
      </c>
      <c r="H7529" t="s">
        <v>212</v>
      </c>
      <c r="I7529" t="s">
        <v>37</v>
      </c>
      <c r="J7529" t="s">
        <v>23</v>
      </c>
      <c r="K7529" t="s">
        <v>123</v>
      </c>
      <c r="L7529" t="s">
        <v>39</v>
      </c>
      <c r="M7529">
        <v>94109</v>
      </c>
      <c r="N7529" t="s">
        <v>40</v>
      </c>
      <c r="O7529" t="s">
        <v>5757</v>
      </c>
      <c r="P7529" t="s">
        <v>28</v>
      </c>
      <c r="Q7529" t="s">
        <v>61</v>
      </c>
      <c r="R7529" t="s">
        <v>5758</v>
      </c>
      <c r="S7529">
        <v>9.24</v>
      </c>
      <c r="T7529" s="3"/>
    </row>
    <row r="7530" spans="1:20" x14ac:dyDescent="0.3">
      <c r="A7530">
        <v>7529</v>
      </c>
      <c r="B7530" t="s">
        <v>9523</v>
      </c>
      <c r="C7530">
        <f t="shared" si="117"/>
        <v>39</v>
      </c>
      <c r="D7530" s="1">
        <v>43369</v>
      </c>
      <c r="E7530" s="1">
        <v>43369</v>
      </c>
      <c r="F7530" t="s">
        <v>1289</v>
      </c>
      <c r="G7530" t="s">
        <v>211</v>
      </c>
      <c r="H7530" t="s">
        <v>212</v>
      </c>
      <c r="I7530" t="s">
        <v>37</v>
      </c>
      <c r="J7530" t="s">
        <v>23</v>
      </c>
      <c r="K7530" t="s">
        <v>123</v>
      </c>
      <c r="L7530" t="s">
        <v>39</v>
      </c>
      <c r="M7530">
        <v>94109</v>
      </c>
      <c r="N7530" t="s">
        <v>40</v>
      </c>
      <c r="O7530" t="s">
        <v>5570</v>
      </c>
      <c r="P7530" t="s">
        <v>42</v>
      </c>
      <c r="Q7530" t="s">
        <v>86</v>
      </c>
      <c r="R7530" t="s">
        <v>5571</v>
      </c>
      <c r="S7530">
        <v>35.880000000000003</v>
      </c>
      <c r="T7530" s="3"/>
    </row>
    <row r="7531" spans="1:20" x14ac:dyDescent="0.3">
      <c r="A7531">
        <v>7530</v>
      </c>
      <c r="B7531" t="s">
        <v>9523</v>
      </c>
      <c r="C7531">
        <f t="shared" si="117"/>
        <v>39</v>
      </c>
      <c r="D7531" s="1">
        <v>43369</v>
      </c>
      <c r="E7531" s="1">
        <v>43369</v>
      </c>
      <c r="F7531" t="s">
        <v>1289</v>
      </c>
      <c r="G7531" t="s">
        <v>211</v>
      </c>
      <c r="H7531" t="s">
        <v>212</v>
      </c>
      <c r="I7531" t="s">
        <v>37</v>
      </c>
      <c r="J7531" t="s">
        <v>23</v>
      </c>
      <c r="K7531" t="s">
        <v>123</v>
      </c>
      <c r="L7531" t="s">
        <v>39</v>
      </c>
      <c r="M7531">
        <v>94109</v>
      </c>
      <c r="N7531" t="s">
        <v>40</v>
      </c>
      <c r="O7531" t="s">
        <v>128</v>
      </c>
      <c r="P7531" t="s">
        <v>42</v>
      </c>
      <c r="Q7531" t="s">
        <v>71</v>
      </c>
      <c r="R7531" t="s">
        <v>129</v>
      </c>
      <c r="S7531">
        <v>17.04</v>
      </c>
      <c r="T7531" s="3"/>
    </row>
    <row r="7532" spans="1:20" x14ac:dyDescent="0.3">
      <c r="A7532">
        <v>7531</v>
      </c>
      <c r="B7532" t="s">
        <v>9523</v>
      </c>
      <c r="C7532">
        <f t="shared" si="117"/>
        <v>39</v>
      </c>
      <c r="D7532" s="1">
        <v>43369</v>
      </c>
      <c r="E7532" s="1">
        <v>43369</v>
      </c>
      <c r="F7532" t="s">
        <v>1289</v>
      </c>
      <c r="G7532" t="s">
        <v>211</v>
      </c>
      <c r="H7532" t="s">
        <v>212</v>
      </c>
      <c r="I7532" t="s">
        <v>37</v>
      </c>
      <c r="J7532" t="s">
        <v>23</v>
      </c>
      <c r="K7532" t="s">
        <v>123</v>
      </c>
      <c r="L7532" t="s">
        <v>39</v>
      </c>
      <c r="M7532">
        <v>94109</v>
      </c>
      <c r="N7532" t="s">
        <v>40</v>
      </c>
      <c r="O7532" t="s">
        <v>2982</v>
      </c>
      <c r="P7532" t="s">
        <v>42</v>
      </c>
      <c r="Q7532" t="s">
        <v>71</v>
      </c>
      <c r="R7532" t="s">
        <v>2983</v>
      </c>
      <c r="S7532">
        <v>931.17600000000004</v>
      </c>
      <c r="T7532" s="3"/>
    </row>
    <row r="7533" spans="1:20" x14ac:dyDescent="0.3">
      <c r="A7533">
        <v>7532</v>
      </c>
      <c r="B7533" t="s">
        <v>9524</v>
      </c>
      <c r="C7533">
        <f t="shared" si="117"/>
        <v>24</v>
      </c>
      <c r="D7533" s="1">
        <v>42903</v>
      </c>
      <c r="E7533" s="1">
        <v>42905</v>
      </c>
      <c r="F7533" t="s">
        <v>184</v>
      </c>
      <c r="G7533" t="s">
        <v>561</v>
      </c>
      <c r="H7533" t="s">
        <v>562</v>
      </c>
      <c r="I7533" t="s">
        <v>22</v>
      </c>
      <c r="J7533" t="s">
        <v>23</v>
      </c>
      <c r="K7533" t="s">
        <v>9525</v>
      </c>
      <c r="L7533" t="s">
        <v>453</v>
      </c>
      <c r="M7533">
        <v>80501</v>
      </c>
      <c r="N7533" t="s">
        <v>40</v>
      </c>
      <c r="O7533" t="s">
        <v>5404</v>
      </c>
      <c r="P7533" t="s">
        <v>28</v>
      </c>
      <c r="Q7533" t="s">
        <v>61</v>
      </c>
      <c r="R7533" t="s">
        <v>5405</v>
      </c>
      <c r="S7533">
        <v>266.35199999999998</v>
      </c>
      <c r="T7533" s="3"/>
    </row>
    <row r="7534" spans="1:20" x14ac:dyDescent="0.3">
      <c r="A7534">
        <v>7533</v>
      </c>
      <c r="B7534" t="s">
        <v>9524</v>
      </c>
      <c r="C7534">
        <f t="shared" si="117"/>
        <v>24</v>
      </c>
      <c r="D7534" s="1">
        <v>42903</v>
      </c>
      <c r="E7534" s="1">
        <v>42905</v>
      </c>
      <c r="F7534" t="s">
        <v>184</v>
      </c>
      <c r="G7534" t="s">
        <v>561</v>
      </c>
      <c r="H7534" t="s">
        <v>562</v>
      </c>
      <c r="I7534" t="s">
        <v>22</v>
      </c>
      <c r="J7534" t="s">
        <v>23</v>
      </c>
      <c r="K7534" t="s">
        <v>9525</v>
      </c>
      <c r="L7534" t="s">
        <v>453</v>
      </c>
      <c r="M7534">
        <v>80501</v>
      </c>
      <c r="N7534" t="s">
        <v>40</v>
      </c>
      <c r="O7534" t="s">
        <v>2061</v>
      </c>
      <c r="P7534" t="s">
        <v>28</v>
      </c>
      <c r="Q7534" t="s">
        <v>32</v>
      </c>
      <c r="R7534" t="s">
        <v>2062</v>
      </c>
      <c r="S7534">
        <v>483.13600000000002</v>
      </c>
      <c r="T7534" s="3"/>
    </row>
    <row r="7535" spans="1:20" x14ac:dyDescent="0.3">
      <c r="A7535">
        <v>7534</v>
      </c>
      <c r="B7535" t="s">
        <v>9526</v>
      </c>
      <c r="C7535">
        <f t="shared" si="117"/>
        <v>9</v>
      </c>
      <c r="D7535" s="1">
        <v>43156</v>
      </c>
      <c r="E7535" s="1">
        <v>43160</v>
      </c>
      <c r="F7535" t="s">
        <v>46</v>
      </c>
      <c r="G7535" t="s">
        <v>5028</v>
      </c>
      <c r="H7535" t="s">
        <v>5029</v>
      </c>
      <c r="I7535" t="s">
        <v>22</v>
      </c>
      <c r="J7535" t="s">
        <v>23</v>
      </c>
      <c r="K7535" t="s">
        <v>3525</v>
      </c>
      <c r="L7535" t="s">
        <v>84</v>
      </c>
      <c r="M7535">
        <v>27834</v>
      </c>
      <c r="N7535" t="s">
        <v>26</v>
      </c>
      <c r="O7535" t="s">
        <v>3190</v>
      </c>
      <c r="P7535" t="s">
        <v>28</v>
      </c>
      <c r="Q7535" t="s">
        <v>32</v>
      </c>
      <c r="R7535" t="s">
        <v>3191</v>
      </c>
      <c r="S7535">
        <v>196.78399999999999</v>
      </c>
      <c r="T7535" s="3"/>
    </row>
    <row r="7536" spans="1:20" x14ac:dyDescent="0.3">
      <c r="A7536">
        <v>7535</v>
      </c>
      <c r="B7536" t="s">
        <v>9526</v>
      </c>
      <c r="C7536">
        <f t="shared" si="117"/>
        <v>9</v>
      </c>
      <c r="D7536" s="1">
        <v>43156</v>
      </c>
      <c r="E7536" s="1">
        <v>43160</v>
      </c>
      <c r="F7536" t="s">
        <v>46</v>
      </c>
      <c r="G7536" t="s">
        <v>5028</v>
      </c>
      <c r="H7536" t="s">
        <v>5029</v>
      </c>
      <c r="I7536" t="s">
        <v>22</v>
      </c>
      <c r="J7536" t="s">
        <v>23</v>
      </c>
      <c r="K7536" t="s">
        <v>3525</v>
      </c>
      <c r="L7536" t="s">
        <v>84</v>
      </c>
      <c r="M7536">
        <v>27834</v>
      </c>
      <c r="N7536" t="s">
        <v>26</v>
      </c>
      <c r="O7536" t="s">
        <v>1075</v>
      </c>
      <c r="P7536" t="s">
        <v>28</v>
      </c>
      <c r="Q7536" t="s">
        <v>29</v>
      </c>
      <c r="R7536" t="s">
        <v>1076</v>
      </c>
      <c r="S7536">
        <v>231.92</v>
      </c>
      <c r="T7536" s="3"/>
    </row>
    <row r="7537" spans="1:20" x14ac:dyDescent="0.3">
      <c r="A7537">
        <v>7536</v>
      </c>
      <c r="B7537" t="s">
        <v>9527</v>
      </c>
      <c r="C7537">
        <f t="shared" si="117"/>
        <v>13</v>
      </c>
      <c r="D7537" s="1">
        <v>43190</v>
      </c>
      <c r="E7537" s="1">
        <v>43197</v>
      </c>
      <c r="F7537" t="s">
        <v>46</v>
      </c>
      <c r="G7537" t="s">
        <v>3635</v>
      </c>
      <c r="H7537" t="s">
        <v>3636</v>
      </c>
      <c r="I7537" t="s">
        <v>37</v>
      </c>
      <c r="J7537" t="s">
        <v>23</v>
      </c>
      <c r="K7537" t="s">
        <v>38</v>
      </c>
      <c r="L7537" t="s">
        <v>39</v>
      </c>
      <c r="M7537">
        <v>90004</v>
      </c>
      <c r="N7537" t="s">
        <v>40</v>
      </c>
      <c r="O7537" t="s">
        <v>2174</v>
      </c>
      <c r="P7537" t="s">
        <v>42</v>
      </c>
      <c r="Q7537" t="s">
        <v>575</v>
      </c>
      <c r="R7537" t="s">
        <v>2175</v>
      </c>
      <c r="S7537">
        <v>29.7</v>
      </c>
      <c r="T7537" s="3"/>
    </row>
    <row r="7538" spans="1:20" x14ac:dyDescent="0.3">
      <c r="A7538">
        <v>7537</v>
      </c>
      <c r="B7538" t="s">
        <v>9528</v>
      </c>
      <c r="C7538">
        <f t="shared" si="117"/>
        <v>49</v>
      </c>
      <c r="D7538" s="1">
        <v>43437</v>
      </c>
      <c r="E7538" s="1">
        <v>43442</v>
      </c>
      <c r="F7538" t="s">
        <v>46</v>
      </c>
      <c r="G7538" t="s">
        <v>5252</v>
      </c>
      <c r="H7538" t="s">
        <v>5253</v>
      </c>
      <c r="I7538" t="s">
        <v>22</v>
      </c>
      <c r="J7538" t="s">
        <v>23</v>
      </c>
      <c r="K7538" t="s">
        <v>180</v>
      </c>
      <c r="L7538" t="s">
        <v>100</v>
      </c>
      <c r="M7538">
        <v>77041</v>
      </c>
      <c r="N7538" t="s">
        <v>101</v>
      </c>
      <c r="O7538" t="s">
        <v>9026</v>
      </c>
      <c r="P7538" t="s">
        <v>28</v>
      </c>
      <c r="Q7538" t="s">
        <v>61</v>
      </c>
      <c r="R7538" t="s">
        <v>9027</v>
      </c>
      <c r="S7538">
        <v>13.592000000000001</v>
      </c>
      <c r="T7538" s="3"/>
    </row>
    <row r="7539" spans="1:20" x14ac:dyDescent="0.3">
      <c r="A7539">
        <v>7538</v>
      </c>
      <c r="B7539" t="s">
        <v>9529</v>
      </c>
      <c r="C7539">
        <f t="shared" si="117"/>
        <v>8</v>
      </c>
      <c r="D7539" s="1">
        <v>42785</v>
      </c>
      <c r="E7539" s="1">
        <v>42788</v>
      </c>
      <c r="F7539" t="s">
        <v>19</v>
      </c>
      <c r="G7539" t="s">
        <v>1879</v>
      </c>
      <c r="H7539" t="s">
        <v>1880</v>
      </c>
      <c r="I7539" t="s">
        <v>22</v>
      </c>
      <c r="J7539" t="s">
        <v>23</v>
      </c>
      <c r="K7539" t="s">
        <v>123</v>
      </c>
      <c r="L7539" t="s">
        <v>39</v>
      </c>
      <c r="M7539">
        <v>94109</v>
      </c>
      <c r="N7539" t="s">
        <v>40</v>
      </c>
      <c r="O7539" t="s">
        <v>566</v>
      </c>
      <c r="P7539" t="s">
        <v>42</v>
      </c>
      <c r="Q7539" t="s">
        <v>86</v>
      </c>
      <c r="R7539" t="s">
        <v>567</v>
      </c>
      <c r="S7539">
        <v>70.88</v>
      </c>
      <c r="T7539" s="3"/>
    </row>
    <row r="7540" spans="1:20" x14ac:dyDescent="0.3">
      <c r="A7540">
        <v>7539</v>
      </c>
      <c r="B7540" t="s">
        <v>9530</v>
      </c>
      <c r="C7540">
        <f t="shared" si="117"/>
        <v>49</v>
      </c>
      <c r="D7540" s="1">
        <v>43436</v>
      </c>
      <c r="E7540" s="1">
        <v>43440</v>
      </c>
      <c r="F7540" t="s">
        <v>46</v>
      </c>
      <c r="G7540" t="s">
        <v>4292</v>
      </c>
      <c r="H7540" t="s">
        <v>4293</v>
      </c>
      <c r="I7540" t="s">
        <v>37</v>
      </c>
      <c r="J7540" t="s">
        <v>23</v>
      </c>
      <c r="K7540" t="s">
        <v>805</v>
      </c>
      <c r="L7540" t="s">
        <v>453</v>
      </c>
      <c r="M7540">
        <v>80219</v>
      </c>
      <c r="N7540" t="s">
        <v>40</v>
      </c>
      <c r="O7540" t="s">
        <v>1517</v>
      </c>
      <c r="P7540" t="s">
        <v>42</v>
      </c>
      <c r="Q7540" t="s">
        <v>55</v>
      </c>
      <c r="R7540" t="s">
        <v>1518</v>
      </c>
      <c r="S7540">
        <v>114.288</v>
      </c>
      <c r="T7540" s="3"/>
    </row>
    <row r="7541" spans="1:20" x14ac:dyDescent="0.3">
      <c r="A7541">
        <v>7540</v>
      </c>
      <c r="B7541" t="s">
        <v>9530</v>
      </c>
      <c r="C7541">
        <f t="shared" si="117"/>
        <v>49</v>
      </c>
      <c r="D7541" s="1">
        <v>43436</v>
      </c>
      <c r="E7541" s="1">
        <v>43440</v>
      </c>
      <c r="F7541" t="s">
        <v>46</v>
      </c>
      <c r="G7541" t="s">
        <v>4292</v>
      </c>
      <c r="H7541" t="s">
        <v>4293</v>
      </c>
      <c r="I7541" t="s">
        <v>37</v>
      </c>
      <c r="J7541" t="s">
        <v>23</v>
      </c>
      <c r="K7541" t="s">
        <v>805</v>
      </c>
      <c r="L7541" t="s">
        <v>453</v>
      </c>
      <c r="M7541">
        <v>80219</v>
      </c>
      <c r="N7541" t="s">
        <v>40</v>
      </c>
      <c r="O7541" t="s">
        <v>3078</v>
      </c>
      <c r="P7541" t="s">
        <v>42</v>
      </c>
      <c r="Q7541" t="s">
        <v>71</v>
      </c>
      <c r="R7541" t="s">
        <v>3079</v>
      </c>
      <c r="S7541">
        <v>36.624000000000002</v>
      </c>
      <c r="T7541" s="3"/>
    </row>
    <row r="7542" spans="1:20" x14ac:dyDescent="0.3">
      <c r="A7542">
        <v>7541</v>
      </c>
      <c r="B7542" t="s">
        <v>9530</v>
      </c>
      <c r="C7542">
        <f t="shared" si="117"/>
        <v>49</v>
      </c>
      <c r="D7542" s="1">
        <v>43436</v>
      </c>
      <c r="E7542" s="1">
        <v>43440</v>
      </c>
      <c r="F7542" t="s">
        <v>46</v>
      </c>
      <c r="G7542" t="s">
        <v>4292</v>
      </c>
      <c r="H7542" t="s">
        <v>4293</v>
      </c>
      <c r="I7542" t="s">
        <v>37</v>
      </c>
      <c r="J7542" t="s">
        <v>23</v>
      </c>
      <c r="K7542" t="s">
        <v>805</v>
      </c>
      <c r="L7542" t="s">
        <v>453</v>
      </c>
      <c r="M7542">
        <v>80219</v>
      </c>
      <c r="N7542" t="s">
        <v>40</v>
      </c>
      <c r="O7542" t="s">
        <v>7495</v>
      </c>
      <c r="P7542" t="s">
        <v>28</v>
      </c>
      <c r="Q7542" t="s">
        <v>29</v>
      </c>
      <c r="R7542" t="s">
        <v>7496</v>
      </c>
      <c r="S7542">
        <v>242.352</v>
      </c>
      <c r="T7542" s="3"/>
    </row>
    <row r="7543" spans="1:20" x14ac:dyDescent="0.3">
      <c r="A7543">
        <v>7542</v>
      </c>
      <c r="B7543" t="s">
        <v>9530</v>
      </c>
      <c r="C7543">
        <f t="shared" si="117"/>
        <v>49</v>
      </c>
      <c r="D7543" s="1">
        <v>43436</v>
      </c>
      <c r="E7543" s="1">
        <v>43440</v>
      </c>
      <c r="F7543" t="s">
        <v>46</v>
      </c>
      <c r="G7543" t="s">
        <v>4292</v>
      </c>
      <c r="H7543" t="s">
        <v>4293</v>
      </c>
      <c r="I7543" t="s">
        <v>37</v>
      </c>
      <c r="J7543" t="s">
        <v>23</v>
      </c>
      <c r="K7543" t="s">
        <v>805</v>
      </c>
      <c r="L7543" t="s">
        <v>453</v>
      </c>
      <c r="M7543">
        <v>80219</v>
      </c>
      <c r="N7543" t="s">
        <v>40</v>
      </c>
      <c r="O7543" t="s">
        <v>7551</v>
      </c>
      <c r="P7543" t="s">
        <v>67</v>
      </c>
      <c r="Q7543" t="s">
        <v>68</v>
      </c>
      <c r="R7543" t="s">
        <v>7552</v>
      </c>
      <c r="S7543">
        <v>49.616</v>
      </c>
      <c r="T7543" s="3"/>
    </row>
    <row r="7544" spans="1:20" x14ac:dyDescent="0.3">
      <c r="A7544">
        <v>7543</v>
      </c>
      <c r="B7544" t="s">
        <v>9530</v>
      </c>
      <c r="C7544">
        <f t="shared" si="117"/>
        <v>49</v>
      </c>
      <c r="D7544" s="1">
        <v>43436</v>
      </c>
      <c r="E7544" s="1">
        <v>43440</v>
      </c>
      <c r="F7544" t="s">
        <v>46</v>
      </c>
      <c r="G7544" t="s">
        <v>4292</v>
      </c>
      <c r="H7544" t="s">
        <v>4293</v>
      </c>
      <c r="I7544" t="s">
        <v>37</v>
      </c>
      <c r="J7544" t="s">
        <v>23</v>
      </c>
      <c r="K7544" t="s">
        <v>805</v>
      </c>
      <c r="L7544" t="s">
        <v>453</v>
      </c>
      <c r="M7544">
        <v>80219</v>
      </c>
      <c r="N7544" t="s">
        <v>40</v>
      </c>
      <c r="O7544" t="s">
        <v>4225</v>
      </c>
      <c r="P7544" t="s">
        <v>28</v>
      </c>
      <c r="Q7544" t="s">
        <v>61</v>
      </c>
      <c r="R7544" t="s">
        <v>4226</v>
      </c>
      <c r="S7544">
        <v>508.70400000000001</v>
      </c>
      <c r="T7544" s="3"/>
    </row>
    <row r="7545" spans="1:20" x14ac:dyDescent="0.3">
      <c r="A7545">
        <v>7544</v>
      </c>
      <c r="B7545" t="s">
        <v>9530</v>
      </c>
      <c r="C7545">
        <f t="shared" si="117"/>
        <v>49</v>
      </c>
      <c r="D7545" s="1">
        <v>43436</v>
      </c>
      <c r="E7545" s="1">
        <v>43440</v>
      </c>
      <c r="F7545" t="s">
        <v>46</v>
      </c>
      <c r="G7545" t="s">
        <v>4292</v>
      </c>
      <c r="H7545" t="s">
        <v>4293</v>
      </c>
      <c r="I7545" t="s">
        <v>37</v>
      </c>
      <c r="J7545" t="s">
        <v>23</v>
      </c>
      <c r="K7545" t="s">
        <v>805</v>
      </c>
      <c r="L7545" t="s">
        <v>453</v>
      </c>
      <c r="M7545">
        <v>80219</v>
      </c>
      <c r="N7545" t="s">
        <v>40</v>
      </c>
      <c r="O7545" t="s">
        <v>5690</v>
      </c>
      <c r="P7545" t="s">
        <v>67</v>
      </c>
      <c r="Q7545" t="s">
        <v>68</v>
      </c>
      <c r="R7545" t="s">
        <v>5691</v>
      </c>
      <c r="S7545">
        <v>57.36</v>
      </c>
      <c r="T7545" s="3"/>
    </row>
    <row r="7546" spans="1:20" x14ac:dyDescent="0.3">
      <c r="A7546">
        <v>7545</v>
      </c>
      <c r="B7546" t="s">
        <v>9530</v>
      </c>
      <c r="C7546">
        <f t="shared" si="117"/>
        <v>49</v>
      </c>
      <c r="D7546" s="1">
        <v>43436</v>
      </c>
      <c r="E7546" s="1">
        <v>43440</v>
      </c>
      <c r="F7546" t="s">
        <v>46</v>
      </c>
      <c r="G7546" t="s">
        <v>4292</v>
      </c>
      <c r="H7546" t="s">
        <v>4293</v>
      </c>
      <c r="I7546" t="s">
        <v>37</v>
      </c>
      <c r="J7546" t="s">
        <v>23</v>
      </c>
      <c r="K7546" t="s">
        <v>805</v>
      </c>
      <c r="L7546" t="s">
        <v>453</v>
      </c>
      <c r="M7546">
        <v>80219</v>
      </c>
      <c r="N7546" t="s">
        <v>40</v>
      </c>
      <c r="O7546" t="s">
        <v>2457</v>
      </c>
      <c r="P7546" t="s">
        <v>28</v>
      </c>
      <c r="Q7546" t="s">
        <v>32</v>
      </c>
      <c r="R7546" t="s">
        <v>2458</v>
      </c>
      <c r="S7546">
        <v>906.68</v>
      </c>
      <c r="T7546" s="3"/>
    </row>
    <row r="7547" spans="1:20" x14ac:dyDescent="0.3">
      <c r="A7547">
        <v>7546</v>
      </c>
      <c r="B7547" t="s">
        <v>9531</v>
      </c>
      <c r="C7547">
        <f t="shared" si="117"/>
        <v>41</v>
      </c>
      <c r="D7547" s="1">
        <v>42287</v>
      </c>
      <c r="E7547" s="1">
        <v>42292</v>
      </c>
      <c r="F7547" t="s">
        <v>46</v>
      </c>
      <c r="G7547" t="s">
        <v>9532</v>
      </c>
      <c r="H7547" t="s">
        <v>9533</v>
      </c>
      <c r="I7547" t="s">
        <v>37</v>
      </c>
      <c r="J7547" t="s">
        <v>23</v>
      </c>
      <c r="K7547" t="s">
        <v>1682</v>
      </c>
      <c r="L7547" t="s">
        <v>100</v>
      </c>
      <c r="M7547">
        <v>77340</v>
      </c>
      <c r="N7547" t="s">
        <v>101</v>
      </c>
      <c r="O7547" t="s">
        <v>6525</v>
      </c>
      <c r="P7547" t="s">
        <v>67</v>
      </c>
      <c r="Q7547" t="s">
        <v>68</v>
      </c>
      <c r="R7547" t="s">
        <v>6526</v>
      </c>
      <c r="S7547">
        <v>719.952</v>
      </c>
      <c r="T7547" s="3"/>
    </row>
    <row r="7548" spans="1:20" x14ac:dyDescent="0.3">
      <c r="A7548">
        <v>7547</v>
      </c>
      <c r="B7548" t="s">
        <v>9531</v>
      </c>
      <c r="C7548">
        <f t="shared" si="117"/>
        <v>41</v>
      </c>
      <c r="D7548" s="1">
        <v>42287</v>
      </c>
      <c r="E7548" s="1">
        <v>42292</v>
      </c>
      <c r="F7548" t="s">
        <v>46</v>
      </c>
      <c r="G7548" t="s">
        <v>9532</v>
      </c>
      <c r="H7548" t="s">
        <v>9533</v>
      </c>
      <c r="I7548" t="s">
        <v>37</v>
      </c>
      <c r="J7548" t="s">
        <v>23</v>
      </c>
      <c r="K7548" t="s">
        <v>1682</v>
      </c>
      <c r="L7548" t="s">
        <v>100</v>
      </c>
      <c r="M7548">
        <v>77340</v>
      </c>
      <c r="N7548" t="s">
        <v>101</v>
      </c>
      <c r="O7548" t="s">
        <v>2033</v>
      </c>
      <c r="P7548" t="s">
        <v>67</v>
      </c>
      <c r="Q7548" t="s">
        <v>68</v>
      </c>
      <c r="R7548" t="s">
        <v>2034</v>
      </c>
      <c r="S7548">
        <v>755.94399999999996</v>
      </c>
      <c r="T7548" s="3"/>
    </row>
    <row r="7549" spans="1:20" x14ac:dyDescent="0.3">
      <c r="A7549">
        <v>7548</v>
      </c>
      <c r="B7549" t="s">
        <v>9531</v>
      </c>
      <c r="C7549">
        <f t="shared" si="117"/>
        <v>41</v>
      </c>
      <c r="D7549" s="1">
        <v>42287</v>
      </c>
      <c r="E7549" s="1">
        <v>42292</v>
      </c>
      <c r="F7549" t="s">
        <v>46</v>
      </c>
      <c r="G7549" t="s">
        <v>9532</v>
      </c>
      <c r="H7549" t="s">
        <v>9533</v>
      </c>
      <c r="I7549" t="s">
        <v>37</v>
      </c>
      <c r="J7549" t="s">
        <v>23</v>
      </c>
      <c r="K7549" t="s">
        <v>1682</v>
      </c>
      <c r="L7549" t="s">
        <v>100</v>
      </c>
      <c r="M7549">
        <v>77340</v>
      </c>
      <c r="N7549" t="s">
        <v>101</v>
      </c>
      <c r="O7549" t="s">
        <v>4924</v>
      </c>
      <c r="P7549" t="s">
        <v>42</v>
      </c>
      <c r="Q7549" t="s">
        <v>71</v>
      </c>
      <c r="R7549" t="s">
        <v>4925</v>
      </c>
      <c r="S7549">
        <v>11.98</v>
      </c>
      <c r="T7549" s="3"/>
    </row>
    <row r="7550" spans="1:20" x14ac:dyDescent="0.3">
      <c r="A7550">
        <v>7549</v>
      </c>
      <c r="B7550" t="s">
        <v>9531</v>
      </c>
      <c r="C7550">
        <f t="shared" si="117"/>
        <v>41</v>
      </c>
      <c r="D7550" s="1">
        <v>42287</v>
      </c>
      <c r="E7550" s="1">
        <v>42292</v>
      </c>
      <c r="F7550" t="s">
        <v>46</v>
      </c>
      <c r="G7550" t="s">
        <v>9532</v>
      </c>
      <c r="H7550" t="s">
        <v>9533</v>
      </c>
      <c r="I7550" t="s">
        <v>37</v>
      </c>
      <c r="J7550" t="s">
        <v>23</v>
      </c>
      <c r="K7550" t="s">
        <v>1682</v>
      </c>
      <c r="L7550" t="s">
        <v>100</v>
      </c>
      <c r="M7550">
        <v>77340</v>
      </c>
      <c r="N7550" t="s">
        <v>101</v>
      </c>
      <c r="O7550" t="s">
        <v>1217</v>
      </c>
      <c r="P7550" t="s">
        <v>42</v>
      </c>
      <c r="Q7550" t="s">
        <v>71</v>
      </c>
      <c r="R7550" t="s">
        <v>1218</v>
      </c>
      <c r="S7550">
        <v>0.89800000000000002</v>
      </c>
      <c r="T7550" s="3"/>
    </row>
    <row r="7551" spans="1:20" x14ac:dyDescent="0.3">
      <c r="A7551">
        <v>7550</v>
      </c>
      <c r="B7551" t="s">
        <v>9534</v>
      </c>
      <c r="C7551">
        <f t="shared" si="117"/>
        <v>36</v>
      </c>
      <c r="D7551" s="1">
        <v>42983</v>
      </c>
      <c r="E7551" s="1">
        <v>42985</v>
      </c>
      <c r="F7551" t="s">
        <v>184</v>
      </c>
      <c r="G7551" t="s">
        <v>5327</v>
      </c>
      <c r="H7551" t="s">
        <v>5328</v>
      </c>
      <c r="I7551" t="s">
        <v>37</v>
      </c>
      <c r="J7551" t="s">
        <v>23</v>
      </c>
      <c r="K7551" t="s">
        <v>180</v>
      </c>
      <c r="L7551" t="s">
        <v>100</v>
      </c>
      <c r="M7551">
        <v>77036</v>
      </c>
      <c r="N7551" t="s">
        <v>101</v>
      </c>
      <c r="O7551" t="s">
        <v>5702</v>
      </c>
      <c r="P7551" t="s">
        <v>28</v>
      </c>
      <c r="Q7551" t="s">
        <v>61</v>
      </c>
      <c r="R7551" t="s">
        <v>5703</v>
      </c>
      <c r="S7551">
        <v>21.204000000000001</v>
      </c>
      <c r="T7551" s="3"/>
    </row>
    <row r="7552" spans="1:20" x14ac:dyDescent="0.3">
      <c r="A7552">
        <v>7551</v>
      </c>
      <c r="B7552" t="s">
        <v>9535</v>
      </c>
      <c r="C7552">
        <f t="shared" si="117"/>
        <v>47</v>
      </c>
      <c r="D7552" s="1">
        <v>42328</v>
      </c>
      <c r="E7552" s="1">
        <v>42333</v>
      </c>
      <c r="F7552" t="s">
        <v>46</v>
      </c>
      <c r="G7552" t="s">
        <v>4621</v>
      </c>
      <c r="H7552" t="s">
        <v>4622</v>
      </c>
      <c r="I7552" t="s">
        <v>37</v>
      </c>
      <c r="J7552" t="s">
        <v>23</v>
      </c>
      <c r="K7552" t="s">
        <v>262</v>
      </c>
      <c r="L7552" t="s">
        <v>263</v>
      </c>
      <c r="M7552">
        <v>10024</v>
      </c>
      <c r="N7552" t="s">
        <v>144</v>
      </c>
      <c r="O7552" t="s">
        <v>8408</v>
      </c>
      <c r="P7552" t="s">
        <v>42</v>
      </c>
      <c r="Q7552" t="s">
        <v>169</v>
      </c>
      <c r="R7552" t="s">
        <v>8060</v>
      </c>
      <c r="S7552">
        <v>34.74</v>
      </c>
      <c r="T7552" s="3"/>
    </row>
    <row r="7553" spans="1:20" x14ac:dyDescent="0.3">
      <c r="A7553">
        <v>7552</v>
      </c>
      <c r="B7553" t="s">
        <v>9535</v>
      </c>
      <c r="C7553">
        <f t="shared" si="117"/>
        <v>47</v>
      </c>
      <c r="D7553" s="1">
        <v>42328</v>
      </c>
      <c r="E7553" s="1">
        <v>42333</v>
      </c>
      <c r="F7553" t="s">
        <v>46</v>
      </c>
      <c r="G7553" t="s">
        <v>4621</v>
      </c>
      <c r="H7553" t="s">
        <v>4622</v>
      </c>
      <c r="I7553" t="s">
        <v>37</v>
      </c>
      <c r="J7553" t="s">
        <v>23</v>
      </c>
      <c r="K7553" t="s">
        <v>262</v>
      </c>
      <c r="L7553" t="s">
        <v>263</v>
      </c>
      <c r="M7553">
        <v>10024</v>
      </c>
      <c r="N7553" t="s">
        <v>144</v>
      </c>
      <c r="O7553" t="s">
        <v>3403</v>
      </c>
      <c r="P7553" t="s">
        <v>67</v>
      </c>
      <c r="Q7553" t="s">
        <v>68</v>
      </c>
      <c r="R7553" t="s">
        <v>3404</v>
      </c>
      <c r="S7553">
        <v>833.94</v>
      </c>
      <c r="T7553" s="3"/>
    </row>
    <row r="7554" spans="1:20" x14ac:dyDescent="0.3">
      <c r="A7554">
        <v>7553</v>
      </c>
      <c r="B7554" t="s">
        <v>9535</v>
      </c>
      <c r="C7554">
        <f t="shared" si="117"/>
        <v>47</v>
      </c>
      <c r="D7554" s="1">
        <v>42328</v>
      </c>
      <c r="E7554" s="1">
        <v>42333</v>
      </c>
      <c r="F7554" t="s">
        <v>46</v>
      </c>
      <c r="G7554" t="s">
        <v>4621</v>
      </c>
      <c r="H7554" t="s">
        <v>4622</v>
      </c>
      <c r="I7554" t="s">
        <v>37</v>
      </c>
      <c r="J7554" t="s">
        <v>23</v>
      </c>
      <c r="K7554" t="s">
        <v>262</v>
      </c>
      <c r="L7554" t="s">
        <v>263</v>
      </c>
      <c r="M7554">
        <v>10024</v>
      </c>
      <c r="N7554" t="s">
        <v>144</v>
      </c>
      <c r="O7554" t="s">
        <v>3167</v>
      </c>
      <c r="P7554" t="s">
        <v>42</v>
      </c>
      <c r="Q7554" t="s">
        <v>71</v>
      </c>
      <c r="R7554" t="s">
        <v>3168</v>
      </c>
      <c r="S7554">
        <v>12.96</v>
      </c>
      <c r="T7554" s="3"/>
    </row>
    <row r="7555" spans="1:20" x14ac:dyDescent="0.3">
      <c r="A7555">
        <v>7554</v>
      </c>
      <c r="B7555" t="s">
        <v>9535</v>
      </c>
      <c r="C7555">
        <f t="shared" ref="C7555:C7618" si="118">WEEKNUM(D7555,1)</f>
        <v>47</v>
      </c>
      <c r="D7555" s="1">
        <v>42328</v>
      </c>
      <c r="E7555" s="1">
        <v>42333</v>
      </c>
      <c r="F7555" t="s">
        <v>46</v>
      </c>
      <c r="G7555" t="s">
        <v>4621</v>
      </c>
      <c r="H7555" t="s">
        <v>4622</v>
      </c>
      <c r="I7555" t="s">
        <v>37</v>
      </c>
      <c r="J7555" t="s">
        <v>23</v>
      </c>
      <c r="K7555" t="s">
        <v>262</v>
      </c>
      <c r="L7555" t="s">
        <v>263</v>
      </c>
      <c r="M7555">
        <v>10024</v>
      </c>
      <c r="N7555" t="s">
        <v>144</v>
      </c>
      <c r="O7555" t="s">
        <v>5777</v>
      </c>
      <c r="P7555" t="s">
        <v>42</v>
      </c>
      <c r="Q7555" t="s">
        <v>86</v>
      </c>
      <c r="R7555" t="s">
        <v>5778</v>
      </c>
      <c r="S7555">
        <v>25.92</v>
      </c>
      <c r="T7555" s="3"/>
    </row>
    <row r="7556" spans="1:20" x14ac:dyDescent="0.3">
      <c r="A7556">
        <v>7555</v>
      </c>
      <c r="B7556" t="s">
        <v>9536</v>
      </c>
      <c r="C7556">
        <f t="shared" si="118"/>
        <v>20</v>
      </c>
      <c r="D7556" s="1">
        <v>42134</v>
      </c>
      <c r="E7556" s="1">
        <v>42138</v>
      </c>
      <c r="F7556" t="s">
        <v>19</v>
      </c>
      <c r="G7556" t="s">
        <v>2625</v>
      </c>
      <c r="H7556" t="s">
        <v>2626</v>
      </c>
      <c r="I7556" t="s">
        <v>22</v>
      </c>
      <c r="J7556" t="s">
        <v>23</v>
      </c>
      <c r="K7556" t="s">
        <v>142</v>
      </c>
      <c r="L7556" t="s">
        <v>143</v>
      </c>
      <c r="M7556">
        <v>19134</v>
      </c>
      <c r="N7556" t="s">
        <v>144</v>
      </c>
      <c r="O7556" t="s">
        <v>3496</v>
      </c>
      <c r="P7556" t="s">
        <v>28</v>
      </c>
      <c r="Q7556" t="s">
        <v>29</v>
      </c>
      <c r="R7556" t="s">
        <v>3497</v>
      </c>
      <c r="S7556">
        <v>349.96499999999997</v>
      </c>
      <c r="T7556" s="3"/>
    </row>
    <row r="7557" spans="1:20" x14ac:dyDescent="0.3">
      <c r="A7557">
        <v>7556</v>
      </c>
      <c r="B7557" t="s">
        <v>9536</v>
      </c>
      <c r="C7557">
        <f t="shared" si="118"/>
        <v>20</v>
      </c>
      <c r="D7557" s="1">
        <v>42134</v>
      </c>
      <c r="E7557" s="1">
        <v>42138</v>
      </c>
      <c r="F7557" t="s">
        <v>19</v>
      </c>
      <c r="G7557" t="s">
        <v>2625</v>
      </c>
      <c r="H7557" t="s">
        <v>2626</v>
      </c>
      <c r="I7557" t="s">
        <v>22</v>
      </c>
      <c r="J7557" t="s">
        <v>23</v>
      </c>
      <c r="K7557" t="s">
        <v>142</v>
      </c>
      <c r="L7557" t="s">
        <v>143</v>
      </c>
      <c r="M7557">
        <v>19134</v>
      </c>
      <c r="N7557" t="s">
        <v>144</v>
      </c>
      <c r="O7557" t="s">
        <v>3122</v>
      </c>
      <c r="P7557" t="s">
        <v>42</v>
      </c>
      <c r="Q7557" t="s">
        <v>64</v>
      </c>
      <c r="R7557" t="s">
        <v>3123</v>
      </c>
      <c r="S7557">
        <v>22.32</v>
      </c>
      <c r="T7557" s="3"/>
    </row>
    <row r="7558" spans="1:20" x14ac:dyDescent="0.3">
      <c r="A7558">
        <v>7557</v>
      </c>
      <c r="B7558" t="s">
        <v>9537</v>
      </c>
      <c r="C7558">
        <f t="shared" si="118"/>
        <v>48</v>
      </c>
      <c r="D7558" s="1">
        <v>43431</v>
      </c>
      <c r="E7558" s="1">
        <v>43436</v>
      </c>
      <c r="F7558" t="s">
        <v>46</v>
      </c>
      <c r="G7558" t="s">
        <v>2768</v>
      </c>
      <c r="H7558" t="s">
        <v>2769</v>
      </c>
      <c r="I7558" t="s">
        <v>37</v>
      </c>
      <c r="J7558" t="s">
        <v>23</v>
      </c>
      <c r="K7558" t="s">
        <v>493</v>
      </c>
      <c r="L7558" t="s">
        <v>250</v>
      </c>
      <c r="M7558">
        <v>47201</v>
      </c>
      <c r="N7558" t="s">
        <v>101</v>
      </c>
      <c r="O7558" t="s">
        <v>3738</v>
      </c>
      <c r="P7558" t="s">
        <v>42</v>
      </c>
      <c r="Q7558" t="s">
        <v>86</v>
      </c>
      <c r="R7558" t="s">
        <v>3739</v>
      </c>
      <c r="S7558">
        <v>158.28</v>
      </c>
      <c r="T7558" s="3"/>
    </row>
    <row r="7559" spans="1:20" x14ac:dyDescent="0.3">
      <c r="A7559">
        <v>7558</v>
      </c>
      <c r="B7559" t="s">
        <v>9537</v>
      </c>
      <c r="C7559">
        <f t="shared" si="118"/>
        <v>48</v>
      </c>
      <c r="D7559" s="1">
        <v>43431</v>
      </c>
      <c r="E7559" s="1">
        <v>43436</v>
      </c>
      <c r="F7559" t="s">
        <v>46</v>
      </c>
      <c r="G7559" t="s">
        <v>2768</v>
      </c>
      <c r="H7559" t="s">
        <v>2769</v>
      </c>
      <c r="I7559" t="s">
        <v>37</v>
      </c>
      <c r="J7559" t="s">
        <v>23</v>
      </c>
      <c r="K7559" t="s">
        <v>493</v>
      </c>
      <c r="L7559" t="s">
        <v>250</v>
      </c>
      <c r="M7559">
        <v>47201</v>
      </c>
      <c r="N7559" t="s">
        <v>101</v>
      </c>
      <c r="O7559" t="s">
        <v>3482</v>
      </c>
      <c r="P7559" t="s">
        <v>42</v>
      </c>
      <c r="Q7559" t="s">
        <v>71</v>
      </c>
      <c r="R7559" t="s">
        <v>3483</v>
      </c>
      <c r="S7559">
        <v>497.94</v>
      </c>
      <c r="T7559" s="3"/>
    </row>
    <row r="7560" spans="1:20" x14ac:dyDescent="0.3">
      <c r="A7560">
        <v>7559</v>
      </c>
      <c r="B7560" t="s">
        <v>9538</v>
      </c>
      <c r="C7560">
        <f t="shared" si="118"/>
        <v>45</v>
      </c>
      <c r="D7560" s="1">
        <v>42309</v>
      </c>
      <c r="E7560" s="1">
        <v>42313</v>
      </c>
      <c r="F7560" t="s">
        <v>46</v>
      </c>
      <c r="G7560" t="s">
        <v>2906</v>
      </c>
      <c r="H7560" t="s">
        <v>2907</v>
      </c>
      <c r="I7560" t="s">
        <v>22</v>
      </c>
      <c r="J7560" t="s">
        <v>23</v>
      </c>
      <c r="K7560" t="s">
        <v>1172</v>
      </c>
      <c r="L7560" t="s">
        <v>263</v>
      </c>
      <c r="M7560">
        <v>11561</v>
      </c>
      <c r="N7560" t="s">
        <v>144</v>
      </c>
      <c r="O7560" t="s">
        <v>688</v>
      </c>
      <c r="P7560" t="s">
        <v>42</v>
      </c>
      <c r="Q7560" t="s">
        <v>74</v>
      </c>
      <c r="R7560" t="s">
        <v>689</v>
      </c>
      <c r="S7560">
        <v>533.94000000000005</v>
      </c>
      <c r="T7560" s="3"/>
    </row>
    <row r="7561" spans="1:20" x14ac:dyDescent="0.3">
      <c r="A7561">
        <v>7560</v>
      </c>
      <c r="B7561" t="s">
        <v>9538</v>
      </c>
      <c r="C7561">
        <f t="shared" si="118"/>
        <v>45</v>
      </c>
      <c r="D7561" s="1">
        <v>42309</v>
      </c>
      <c r="E7561" s="1">
        <v>42313</v>
      </c>
      <c r="F7561" t="s">
        <v>46</v>
      </c>
      <c r="G7561" t="s">
        <v>2906</v>
      </c>
      <c r="H7561" t="s">
        <v>2907</v>
      </c>
      <c r="I7561" t="s">
        <v>22</v>
      </c>
      <c r="J7561" t="s">
        <v>23</v>
      </c>
      <c r="K7561" t="s">
        <v>1172</v>
      </c>
      <c r="L7561" t="s">
        <v>263</v>
      </c>
      <c r="M7561">
        <v>11561</v>
      </c>
      <c r="N7561" t="s">
        <v>144</v>
      </c>
      <c r="O7561" t="s">
        <v>3783</v>
      </c>
      <c r="P7561" t="s">
        <v>42</v>
      </c>
      <c r="Q7561" t="s">
        <v>86</v>
      </c>
      <c r="R7561" t="s">
        <v>3784</v>
      </c>
      <c r="S7561">
        <v>167.94</v>
      </c>
      <c r="T7561" s="3"/>
    </row>
    <row r="7562" spans="1:20" x14ac:dyDescent="0.3">
      <c r="A7562">
        <v>7561</v>
      </c>
      <c r="B7562" t="s">
        <v>9538</v>
      </c>
      <c r="C7562">
        <f t="shared" si="118"/>
        <v>45</v>
      </c>
      <c r="D7562" s="1">
        <v>42309</v>
      </c>
      <c r="E7562" s="1">
        <v>42313</v>
      </c>
      <c r="F7562" t="s">
        <v>46</v>
      </c>
      <c r="G7562" t="s">
        <v>2906</v>
      </c>
      <c r="H7562" t="s">
        <v>2907</v>
      </c>
      <c r="I7562" t="s">
        <v>22</v>
      </c>
      <c r="J7562" t="s">
        <v>23</v>
      </c>
      <c r="K7562" t="s">
        <v>1172</v>
      </c>
      <c r="L7562" t="s">
        <v>263</v>
      </c>
      <c r="M7562">
        <v>11561</v>
      </c>
      <c r="N7562" t="s">
        <v>144</v>
      </c>
      <c r="O7562" t="s">
        <v>4935</v>
      </c>
      <c r="P7562" t="s">
        <v>28</v>
      </c>
      <c r="Q7562" t="s">
        <v>61</v>
      </c>
      <c r="R7562" t="s">
        <v>4936</v>
      </c>
      <c r="S7562">
        <v>31.68</v>
      </c>
      <c r="T7562" s="3"/>
    </row>
    <row r="7563" spans="1:20" x14ac:dyDescent="0.3">
      <c r="A7563">
        <v>7562</v>
      </c>
      <c r="B7563" t="s">
        <v>9539</v>
      </c>
      <c r="C7563">
        <f t="shared" si="118"/>
        <v>52</v>
      </c>
      <c r="D7563" s="1">
        <v>43099</v>
      </c>
      <c r="E7563" s="1">
        <v>43101</v>
      </c>
      <c r="F7563" t="s">
        <v>184</v>
      </c>
      <c r="G7563" t="s">
        <v>1787</v>
      </c>
      <c r="H7563" t="s">
        <v>1788</v>
      </c>
      <c r="I7563" t="s">
        <v>22</v>
      </c>
      <c r="J7563" t="s">
        <v>23</v>
      </c>
      <c r="K7563" t="s">
        <v>2472</v>
      </c>
      <c r="L7563" t="s">
        <v>143</v>
      </c>
      <c r="M7563">
        <v>17602</v>
      </c>
      <c r="N7563" t="s">
        <v>144</v>
      </c>
      <c r="O7563" t="s">
        <v>31</v>
      </c>
      <c r="P7563" t="s">
        <v>28</v>
      </c>
      <c r="Q7563" t="s">
        <v>32</v>
      </c>
      <c r="R7563" t="s">
        <v>33</v>
      </c>
      <c r="S7563">
        <v>170.786</v>
      </c>
      <c r="T7563" s="3"/>
    </row>
    <row r="7564" spans="1:20" x14ac:dyDescent="0.3">
      <c r="A7564">
        <v>7563</v>
      </c>
      <c r="B7564" t="s">
        <v>9540</v>
      </c>
      <c r="C7564">
        <f t="shared" si="118"/>
        <v>36</v>
      </c>
      <c r="D7564" s="1">
        <v>42981</v>
      </c>
      <c r="E7564" s="1">
        <v>42985</v>
      </c>
      <c r="F7564" t="s">
        <v>46</v>
      </c>
      <c r="G7564" t="s">
        <v>2194</v>
      </c>
      <c r="H7564" t="s">
        <v>2195</v>
      </c>
      <c r="I7564" t="s">
        <v>22</v>
      </c>
      <c r="J7564" t="s">
        <v>23</v>
      </c>
      <c r="K7564" t="s">
        <v>299</v>
      </c>
      <c r="L7564" t="s">
        <v>207</v>
      </c>
      <c r="M7564">
        <v>60610</v>
      </c>
      <c r="N7564" t="s">
        <v>101</v>
      </c>
      <c r="O7564" t="s">
        <v>7325</v>
      </c>
      <c r="P7564" t="s">
        <v>28</v>
      </c>
      <c r="Q7564" t="s">
        <v>29</v>
      </c>
      <c r="R7564" t="s">
        <v>7326</v>
      </c>
      <c r="S7564">
        <v>198.744</v>
      </c>
      <c r="T7564" s="3"/>
    </row>
    <row r="7565" spans="1:20" x14ac:dyDescent="0.3">
      <c r="A7565">
        <v>7564</v>
      </c>
      <c r="B7565" t="s">
        <v>9541</v>
      </c>
      <c r="C7565">
        <f t="shared" si="118"/>
        <v>40</v>
      </c>
      <c r="D7565" s="1">
        <v>43378</v>
      </c>
      <c r="E7565" s="1">
        <v>43380</v>
      </c>
      <c r="F7565" t="s">
        <v>184</v>
      </c>
      <c r="G7565" t="s">
        <v>1509</v>
      </c>
      <c r="H7565" t="s">
        <v>1510</v>
      </c>
      <c r="I7565" t="s">
        <v>98</v>
      </c>
      <c r="J7565" t="s">
        <v>23</v>
      </c>
      <c r="K7565" t="s">
        <v>805</v>
      </c>
      <c r="L7565" t="s">
        <v>453</v>
      </c>
      <c r="M7565">
        <v>80219</v>
      </c>
      <c r="N7565" t="s">
        <v>40</v>
      </c>
      <c r="O7565" t="s">
        <v>2668</v>
      </c>
      <c r="P7565" t="s">
        <v>67</v>
      </c>
      <c r="Q7565" t="s">
        <v>157</v>
      </c>
      <c r="R7565" t="s">
        <v>2669</v>
      </c>
      <c r="S7565">
        <v>63.823999999999998</v>
      </c>
      <c r="T7565" s="3"/>
    </row>
    <row r="7566" spans="1:20" x14ac:dyDescent="0.3">
      <c r="A7566">
        <v>7565</v>
      </c>
      <c r="B7566" t="s">
        <v>9542</v>
      </c>
      <c r="C7566">
        <f t="shared" si="118"/>
        <v>5</v>
      </c>
      <c r="D7566" s="1">
        <v>42765</v>
      </c>
      <c r="E7566" s="1">
        <v>42767</v>
      </c>
      <c r="F7566" t="s">
        <v>19</v>
      </c>
      <c r="G7566" t="s">
        <v>5566</v>
      </c>
      <c r="H7566" t="s">
        <v>5567</v>
      </c>
      <c r="I7566" t="s">
        <v>22</v>
      </c>
      <c r="J7566" t="s">
        <v>23</v>
      </c>
      <c r="K7566" t="s">
        <v>91</v>
      </c>
      <c r="L7566" t="s">
        <v>92</v>
      </c>
      <c r="M7566">
        <v>98103</v>
      </c>
      <c r="N7566" t="s">
        <v>40</v>
      </c>
      <c r="O7566" t="s">
        <v>5543</v>
      </c>
      <c r="P7566" t="s">
        <v>28</v>
      </c>
      <c r="Q7566" t="s">
        <v>32</v>
      </c>
      <c r="R7566" t="s">
        <v>5544</v>
      </c>
      <c r="S7566">
        <v>435.16800000000001</v>
      </c>
      <c r="T7566" s="3"/>
    </row>
    <row r="7567" spans="1:20" x14ac:dyDescent="0.3">
      <c r="A7567">
        <v>7566</v>
      </c>
      <c r="B7567" t="s">
        <v>9542</v>
      </c>
      <c r="C7567">
        <f t="shared" si="118"/>
        <v>5</v>
      </c>
      <c r="D7567" s="1">
        <v>42765</v>
      </c>
      <c r="E7567" s="1">
        <v>42767</v>
      </c>
      <c r="F7567" t="s">
        <v>19</v>
      </c>
      <c r="G7567" t="s">
        <v>5566</v>
      </c>
      <c r="H7567" t="s">
        <v>5567</v>
      </c>
      <c r="I7567" t="s">
        <v>22</v>
      </c>
      <c r="J7567" t="s">
        <v>23</v>
      </c>
      <c r="K7567" t="s">
        <v>91</v>
      </c>
      <c r="L7567" t="s">
        <v>92</v>
      </c>
      <c r="M7567">
        <v>98103</v>
      </c>
      <c r="N7567" t="s">
        <v>40</v>
      </c>
      <c r="O7567" t="s">
        <v>4796</v>
      </c>
      <c r="P7567" t="s">
        <v>28</v>
      </c>
      <c r="Q7567" t="s">
        <v>29</v>
      </c>
      <c r="R7567" t="s">
        <v>4797</v>
      </c>
      <c r="S7567">
        <v>48.58</v>
      </c>
      <c r="T7567" s="3"/>
    </row>
    <row r="7568" spans="1:20" x14ac:dyDescent="0.3">
      <c r="A7568">
        <v>7567</v>
      </c>
      <c r="B7568" t="s">
        <v>9543</v>
      </c>
      <c r="C7568">
        <f t="shared" si="118"/>
        <v>16</v>
      </c>
      <c r="D7568" s="1">
        <v>43211</v>
      </c>
      <c r="E7568" s="1">
        <v>43213</v>
      </c>
      <c r="F7568" t="s">
        <v>184</v>
      </c>
      <c r="G7568" t="s">
        <v>3958</v>
      </c>
      <c r="H7568" t="s">
        <v>3959</v>
      </c>
      <c r="I7568" t="s">
        <v>37</v>
      </c>
      <c r="J7568" t="s">
        <v>23</v>
      </c>
      <c r="K7568" t="s">
        <v>180</v>
      </c>
      <c r="L7568" t="s">
        <v>100</v>
      </c>
      <c r="M7568">
        <v>77070</v>
      </c>
      <c r="N7568" t="s">
        <v>101</v>
      </c>
      <c r="O7568" t="s">
        <v>386</v>
      </c>
      <c r="P7568" t="s">
        <v>67</v>
      </c>
      <c r="Q7568" t="s">
        <v>157</v>
      </c>
      <c r="R7568" t="s">
        <v>387</v>
      </c>
      <c r="S7568">
        <v>47.975999999999999</v>
      </c>
      <c r="T7568" s="3"/>
    </row>
    <row r="7569" spans="1:20" x14ac:dyDescent="0.3">
      <c r="A7569">
        <v>7568</v>
      </c>
      <c r="B7569" t="s">
        <v>9543</v>
      </c>
      <c r="C7569">
        <f t="shared" si="118"/>
        <v>16</v>
      </c>
      <c r="D7569" s="1">
        <v>43211</v>
      </c>
      <c r="E7569" s="1">
        <v>43213</v>
      </c>
      <c r="F7569" t="s">
        <v>184</v>
      </c>
      <c r="G7569" t="s">
        <v>3958</v>
      </c>
      <c r="H7569" t="s">
        <v>3959</v>
      </c>
      <c r="I7569" t="s">
        <v>37</v>
      </c>
      <c r="J7569" t="s">
        <v>23</v>
      </c>
      <c r="K7569" t="s">
        <v>180</v>
      </c>
      <c r="L7569" t="s">
        <v>100</v>
      </c>
      <c r="M7569">
        <v>77070</v>
      </c>
      <c r="N7569" t="s">
        <v>101</v>
      </c>
      <c r="O7569" t="s">
        <v>6288</v>
      </c>
      <c r="P7569" t="s">
        <v>42</v>
      </c>
      <c r="Q7569" t="s">
        <v>86</v>
      </c>
      <c r="R7569" t="s">
        <v>6289</v>
      </c>
      <c r="S7569">
        <v>20.736000000000001</v>
      </c>
      <c r="T7569" s="3"/>
    </row>
    <row r="7570" spans="1:20" x14ac:dyDescent="0.3">
      <c r="A7570">
        <v>7569</v>
      </c>
      <c r="B7570" t="s">
        <v>9544</v>
      </c>
      <c r="C7570">
        <f t="shared" si="118"/>
        <v>49</v>
      </c>
      <c r="D7570" s="1">
        <v>42343</v>
      </c>
      <c r="E7570" s="1">
        <v>42348</v>
      </c>
      <c r="F7570" t="s">
        <v>46</v>
      </c>
      <c r="G7570" t="s">
        <v>1816</v>
      </c>
      <c r="H7570" t="s">
        <v>1817</v>
      </c>
      <c r="I7570" t="s">
        <v>22</v>
      </c>
      <c r="J7570" t="s">
        <v>23</v>
      </c>
      <c r="K7570" t="s">
        <v>38</v>
      </c>
      <c r="L7570" t="s">
        <v>39</v>
      </c>
      <c r="M7570">
        <v>90045</v>
      </c>
      <c r="N7570" t="s">
        <v>40</v>
      </c>
      <c r="O7570" t="s">
        <v>1651</v>
      </c>
      <c r="P7570" t="s">
        <v>42</v>
      </c>
      <c r="Q7570" t="s">
        <v>64</v>
      </c>
      <c r="R7570" t="s">
        <v>1652</v>
      </c>
      <c r="S7570">
        <v>26.46</v>
      </c>
      <c r="T7570" s="3"/>
    </row>
    <row r="7571" spans="1:20" x14ac:dyDescent="0.3">
      <c r="A7571">
        <v>7570</v>
      </c>
      <c r="B7571" t="s">
        <v>9544</v>
      </c>
      <c r="C7571">
        <f t="shared" si="118"/>
        <v>49</v>
      </c>
      <c r="D7571" s="1">
        <v>42343</v>
      </c>
      <c r="E7571" s="1">
        <v>42348</v>
      </c>
      <c r="F7571" t="s">
        <v>46</v>
      </c>
      <c r="G7571" t="s">
        <v>1816</v>
      </c>
      <c r="H7571" t="s">
        <v>1817</v>
      </c>
      <c r="I7571" t="s">
        <v>22</v>
      </c>
      <c r="J7571" t="s">
        <v>23</v>
      </c>
      <c r="K7571" t="s">
        <v>38</v>
      </c>
      <c r="L7571" t="s">
        <v>39</v>
      </c>
      <c r="M7571">
        <v>90045</v>
      </c>
      <c r="N7571" t="s">
        <v>40</v>
      </c>
      <c r="O7571" t="s">
        <v>7315</v>
      </c>
      <c r="P7571" t="s">
        <v>42</v>
      </c>
      <c r="Q7571" t="s">
        <v>86</v>
      </c>
      <c r="R7571" t="s">
        <v>7316</v>
      </c>
      <c r="S7571">
        <v>49.12</v>
      </c>
      <c r="T7571" s="3"/>
    </row>
    <row r="7572" spans="1:20" x14ac:dyDescent="0.3">
      <c r="A7572">
        <v>7571</v>
      </c>
      <c r="B7572" t="s">
        <v>9544</v>
      </c>
      <c r="C7572">
        <f t="shared" si="118"/>
        <v>49</v>
      </c>
      <c r="D7572" s="1">
        <v>42343</v>
      </c>
      <c r="E7572" s="1">
        <v>42348</v>
      </c>
      <c r="F7572" t="s">
        <v>46</v>
      </c>
      <c r="G7572" t="s">
        <v>1816</v>
      </c>
      <c r="H7572" t="s">
        <v>1817</v>
      </c>
      <c r="I7572" t="s">
        <v>22</v>
      </c>
      <c r="J7572" t="s">
        <v>23</v>
      </c>
      <c r="K7572" t="s">
        <v>38</v>
      </c>
      <c r="L7572" t="s">
        <v>39</v>
      </c>
      <c r="M7572">
        <v>90045</v>
      </c>
      <c r="N7572" t="s">
        <v>40</v>
      </c>
      <c r="O7572" t="s">
        <v>2574</v>
      </c>
      <c r="P7572" t="s">
        <v>42</v>
      </c>
      <c r="Q7572" t="s">
        <v>265</v>
      </c>
      <c r="R7572" t="s">
        <v>2575</v>
      </c>
      <c r="S7572">
        <v>15</v>
      </c>
      <c r="T7572" s="3"/>
    </row>
    <row r="7573" spans="1:20" x14ac:dyDescent="0.3">
      <c r="A7573">
        <v>7572</v>
      </c>
      <c r="B7573" t="s">
        <v>9545</v>
      </c>
      <c r="C7573">
        <f t="shared" si="118"/>
        <v>43</v>
      </c>
      <c r="D7573" s="1">
        <v>42298</v>
      </c>
      <c r="E7573" s="1">
        <v>42303</v>
      </c>
      <c r="F7573" t="s">
        <v>46</v>
      </c>
      <c r="G7573" t="s">
        <v>3291</v>
      </c>
      <c r="H7573" t="s">
        <v>3292</v>
      </c>
      <c r="I7573" t="s">
        <v>37</v>
      </c>
      <c r="J7573" t="s">
        <v>23</v>
      </c>
      <c r="K7573" t="s">
        <v>5531</v>
      </c>
      <c r="L7573" t="s">
        <v>315</v>
      </c>
      <c r="M7573">
        <v>23602</v>
      </c>
      <c r="N7573" t="s">
        <v>26</v>
      </c>
      <c r="O7573" t="s">
        <v>213</v>
      </c>
      <c r="P7573" t="s">
        <v>42</v>
      </c>
      <c r="Q7573" t="s">
        <v>55</v>
      </c>
      <c r="R7573" t="s">
        <v>214</v>
      </c>
      <c r="S7573">
        <v>194.7</v>
      </c>
      <c r="T7573" s="3"/>
    </row>
    <row r="7574" spans="1:20" x14ac:dyDescent="0.3">
      <c r="A7574">
        <v>7573</v>
      </c>
      <c r="B7574" t="s">
        <v>9545</v>
      </c>
      <c r="C7574">
        <f t="shared" si="118"/>
        <v>43</v>
      </c>
      <c r="D7574" s="1">
        <v>42298</v>
      </c>
      <c r="E7574" s="1">
        <v>42303</v>
      </c>
      <c r="F7574" t="s">
        <v>46</v>
      </c>
      <c r="G7574" t="s">
        <v>3291</v>
      </c>
      <c r="H7574" t="s">
        <v>3292</v>
      </c>
      <c r="I7574" t="s">
        <v>37</v>
      </c>
      <c r="J7574" t="s">
        <v>23</v>
      </c>
      <c r="K7574" t="s">
        <v>5531</v>
      </c>
      <c r="L7574" t="s">
        <v>315</v>
      </c>
      <c r="M7574">
        <v>23602</v>
      </c>
      <c r="N7574" t="s">
        <v>26</v>
      </c>
      <c r="O7574" t="s">
        <v>4460</v>
      </c>
      <c r="P7574" t="s">
        <v>28</v>
      </c>
      <c r="Q7574" t="s">
        <v>52</v>
      </c>
      <c r="R7574" t="s">
        <v>4461</v>
      </c>
      <c r="S7574">
        <v>591.32000000000005</v>
      </c>
      <c r="T7574" s="3"/>
    </row>
    <row r="7575" spans="1:20" x14ac:dyDescent="0.3">
      <c r="A7575">
        <v>7574</v>
      </c>
      <c r="B7575" t="s">
        <v>9545</v>
      </c>
      <c r="C7575">
        <f t="shared" si="118"/>
        <v>43</v>
      </c>
      <c r="D7575" s="1">
        <v>42298</v>
      </c>
      <c r="E7575" s="1">
        <v>42303</v>
      </c>
      <c r="F7575" t="s">
        <v>46</v>
      </c>
      <c r="G7575" t="s">
        <v>3291</v>
      </c>
      <c r="H7575" t="s">
        <v>3292</v>
      </c>
      <c r="I7575" t="s">
        <v>37</v>
      </c>
      <c r="J7575" t="s">
        <v>23</v>
      </c>
      <c r="K7575" t="s">
        <v>5531</v>
      </c>
      <c r="L7575" t="s">
        <v>315</v>
      </c>
      <c r="M7575">
        <v>23602</v>
      </c>
      <c r="N7575" t="s">
        <v>26</v>
      </c>
      <c r="O7575" t="s">
        <v>3452</v>
      </c>
      <c r="P7575" t="s">
        <v>42</v>
      </c>
      <c r="Q7575" t="s">
        <v>64</v>
      </c>
      <c r="R7575" t="s">
        <v>3453</v>
      </c>
      <c r="S7575">
        <v>2.84</v>
      </c>
      <c r="T7575" s="3"/>
    </row>
    <row r="7576" spans="1:20" x14ac:dyDescent="0.3">
      <c r="A7576">
        <v>7575</v>
      </c>
      <c r="B7576" t="s">
        <v>9546</v>
      </c>
      <c r="C7576">
        <f t="shared" si="118"/>
        <v>50</v>
      </c>
      <c r="D7576" s="1">
        <v>42712</v>
      </c>
      <c r="E7576" s="1">
        <v>42716</v>
      </c>
      <c r="F7576" t="s">
        <v>46</v>
      </c>
      <c r="G7576" t="s">
        <v>3806</v>
      </c>
      <c r="H7576" t="s">
        <v>3807</v>
      </c>
      <c r="I7576" t="s">
        <v>37</v>
      </c>
      <c r="J7576" t="s">
        <v>23</v>
      </c>
      <c r="K7576" t="s">
        <v>38</v>
      </c>
      <c r="L7576" t="s">
        <v>39</v>
      </c>
      <c r="M7576">
        <v>90036</v>
      </c>
      <c r="N7576" t="s">
        <v>40</v>
      </c>
      <c r="O7576" t="s">
        <v>111</v>
      </c>
      <c r="P7576" t="s">
        <v>42</v>
      </c>
      <c r="Q7576" t="s">
        <v>55</v>
      </c>
      <c r="R7576" t="s">
        <v>112</v>
      </c>
      <c r="S7576">
        <v>221.96</v>
      </c>
      <c r="T7576" s="3"/>
    </row>
    <row r="7577" spans="1:20" x14ac:dyDescent="0.3">
      <c r="A7577">
        <v>7576</v>
      </c>
      <c r="B7577" t="s">
        <v>9546</v>
      </c>
      <c r="C7577">
        <f t="shared" si="118"/>
        <v>50</v>
      </c>
      <c r="D7577" s="1">
        <v>42712</v>
      </c>
      <c r="E7577" s="1">
        <v>42716</v>
      </c>
      <c r="F7577" t="s">
        <v>46</v>
      </c>
      <c r="G7577" t="s">
        <v>3806</v>
      </c>
      <c r="H7577" t="s">
        <v>3807</v>
      </c>
      <c r="I7577" t="s">
        <v>37</v>
      </c>
      <c r="J7577" t="s">
        <v>23</v>
      </c>
      <c r="K7577" t="s">
        <v>38</v>
      </c>
      <c r="L7577" t="s">
        <v>39</v>
      </c>
      <c r="M7577">
        <v>90036</v>
      </c>
      <c r="N7577" t="s">
        <v>40</v>
      </c>
      <c r="O7577" t="s">
        <v>3989</v>
      </c>
      <c r="P7577" t="s">
        <v>67</v>
      </c>
      <c r="Q7577" t="s">
        <v>157</v>
      </c>
      <c r="R7577" t="s">
        <v>3990</v>
      </c>
      <c r="S7577">
        <v>236</v>
      </c>
      <c r="T7577" s="3"/>
    </row>
    <row r="7578" spans="1:20" x14ac:dyDescent="0.3">
      <c r="A7578">
        <v>7577</v>
      </c>
      <c r="B7578" t="s">
        <v>9547</v>
      </c>
      <c r="C7578">
        <f t="shared" si="118"/>
        <v>45</v>
      </c>
      <c r="D7578" s="1">
        <v>42310</v>
      </c>
      <c r="E7578" s="1">
        <v>42315</v>
      </c>
      <c r="F7578" t="s">
        <v>19</v>
      </c>
      <c r="G7578" t="s">
        <v>3425</v>
      </c>
      <c r="H7578" t="s">
        <v>3426</v>
      </c>
      <c r="I7578" t="s">
        <v>37</v>
      </c>
      <c r="J7578" t="s">
        <v>23</v>
      </c>
      <c r="K7578" t="s">
        <v>91</v>
      </c>
      <c r="L7578" t="s">
        <v>92</v>
      </c>
      <c r="M7578">
        <v>98115</v>
      </c>
      <c r="N7578" t="s">
        <v>40</v>
      </c>
      <c r="O7578" t="s">
        <v>3563</v>
      </c>
      <c r="P7578" t="s">
        <v>67</v>
      </c>
      <c r="Q7578" t="s">
        <v>157</v>
      </c>
      <c r="R7578" t="s">
        <v>3564</v>
      </c>
      <c r="S7578">
        <v>41.94</v>
      </c>
      <c r="T7578" s="3"/>
    </row>
    <row r="7579" spans="1:20" x14ac:dyDescent="0.3">
      <c r="A7579">
        <v>7578</v>
      </c>
      <c r="B7579" t="s">
        <v>9547</v>
      </c>
      <c r="C7579">
        <f t="shared" si="118"/>
        <v>45</v>
      </c>
      <c r="D7579" s="1">
        <v>42310</v>
      </c>
      <c r="E7579" s="1">
        <v>42315</v>
      </c>
      <c r="F7579" t="s">
        <v>19</v>
      </c>
      <c r="G7579" t="s">
        <v>3425</v>
      </c>
      <c r="H7579" t="s">
        <v>3426</v>
      </c>
      <c r="I7579" t="s">
        <v>37</v>
      </c>
      <c r="J7579" t="s">
        <v>23</v>
      </c>
      <c r="K7579" t="s">
        <v>91</v>
      </c>
      <c r="L7579" t="s">
        <v>92</v>
      </c>
      <c r="M7579">
        <v>98115</v>
      </c>
      <c r="N7579" t="s">
        <v>40</v>
      </c>
      <c r="O7579" t="s">
        <v>3858</v>
      </c>
      <c r="P7579" t="s">
        <v>67</v>
      </c>
      <c r="Q7579" t="s">
        <v>68</v>
      </c>
      <c r="R7579" t="s">
        <v>3859</v>
      </c>
      <c r="S7579">
        <v>52.792000000000002</v>
      </c>
      <c r="T7579" s="3"/>
    </row>
    <row r="7580" spans="1:20" x14ac:dyDescent="0.3">
      <c r="A7580">
        <v>7579</v>
      </c>
      <c r="B7580" t="s">
        <v>9548</v>
      </c>
      <c r="C7580">
        <f t="shared" si="118"/>
        <v>51</v>
      </c>
      <c r="D7580" s="1">
        <v>43087</v>
      </c>
      <c r="E7580" s="1">
        <v>43090</v>
      </c>
      <c r="F7580" t="s">
        <v>184</v>
      </c>
      <c r="G7580" t="s">
        <v>420</v>
      </c>
      <c r="H7580" t="s">
        <v>421</v>
      </c>
      <c r="I7580" t="s">
        <v>98</v>
      </c>
      <c r="J7580" t="s">
        <v>23</v>
      </c>
      <c r="K7580" t="s">
        <v>2532</v>
      </c>
      <c r="L7580" t="s">
        <v>134</v>
      </c>
      <c r="M7580">
        <v>68104</v>
      </c>
      <c r="N7580" t="s">
        <v>101</v>
      </c>
      <c r="O7580" t="s">
        <v>1932</v>
      </c>
      <c r="P7580" t="s">
        <v>28</v>
      </c>
      <c r="Q7580" t="s">
        <v>32</v>
      </c>
      <c r="R7580" t="s">
        <v>1933</v>
      </c>
      <c r="S7580">
        <v>563.94000000000005</v>
      </c>
      <c r="T7580" s="3"/>
    </row>
    <row r="7581" spans="1:20" x14ac:dyDescent="0.3">
      <c r="A7581">
        <v>7580</v>
      </c>
      <c r="B7581" t="s">
        <v>9549</v>
      </c>
      <c r="C7581">
        <f t="shared" si="118"/>
        <v>48</v>
      </c>
      <c r="D7581" s="1">
        <v>42697</v>
      </c>
      <c r="E7581" s="1">
        <v>42701</v>
      </c>
      <c r="F7581" t="s">
        <v>19</v>
      </c>
      <c r="G7581" t="s">
        <v>2073</v>
      </c>
      <c r="H7581" t="s">
        <v>2074</v>
      </c>
      <c r="I7581" t="s">
        <v>22</v>
      </c>
      <c r="J7581" t="s">
        <v>23</v>
      </c>
      <c r="K7581" t="s">
        <v>1000</v>
      </c>
      <c r="L7581" t="s">
        <v>786</v>
      </c>
      <c r="M7581">
        <v>7960</v>
      </c>
      <c r="N7581" t="s">
        <v>144</v>
      </c>
      <c r="O7581" t="s">
        <v>8241</v>
      </c>
      <c r="P7581" t="s">
        <v>42</v>
      </c>
      <c r="Q7581" t="s">
        <v>74</v>
      </c>
      <c r="R7581" t="s">
        <v>8242</v>
      </c>
      <c r="S7581">
        <v>2625.12</v>
      </c>
      <c r="T7581" s="3"/>
    </row>
    <row r="7582" spans="1:20" x14ac:dyDescent="0.3">
      <c r="A7582">
        <v>7581</v>
      </c>
      <c r="B7582" t="s">
        <v>9549</v>
      </c>
      <c r="C7582">
        <f t="shared" si="118"/>
        <v>48</v>
      </c>
      <c r="D7582" s="1">
        <v>42697</v>
      </c>
      <c r="E7582" s="1">
        <v>42701</v>
      </c>
      <c r="F7582" t="s">
        <v>19</v>
      </c>
      <c r="G7582" t="s">
        <v>2073</v>
      </c>
      <c r="H7582" t="s">
        <v>2074</v>
      </c>
      <c r="I7582" t="s">
        <v>22</v>
      </c>
      <c r="J7582" t="s">
        <v>23</v>
      </c>
      <c r="K7582" t="s">
        <v>1000</v>
      </c>
      <c r="L7582" t="s">
        <v>786</v>
      </c>
      <c r="M7582">
        <v>7960</v>
      </c>
      <c r="N7582" t="s">
        <v>144</v>
      </c>
      <c r="O7582" t="s">
        <v>3427</v>
      </c>
      <c r="P7582" t="s">
        <v>42</v>
      </c>
      <c r="Q7582" t="s">
        <v>64</v>
      </c>
      <c r="R7582" t="s">
        <v>3428</v>
      </c>
      <c r="S7582">
        <v>17.940000000000001</v>
      </c>
      <c r="T7582" s="3"/>
    </row>
    <row r="7583" spans="1:20" x14ac:dyDescent="0.3">
      <c r="A7583">
        <v>7582</v>
      </c>
      <c r="B7583" t="s">
        <v>9550</v>
      </c>
      <c r="C7583">
        <f t="shared" si="118"/>
        <v>33</v>
      </c>
      <c r="D7583" s="1">
        <v>42595</v>
      </c>
      <c r="E7583" s="1">
        <v>42598</v>
      </c>
      <c r="F7583" t="s">
        <v>184</v>
      </c>
      <c r="G7583" t="s">
        <v>6946</v>
      </c>
      <c r="H7583" t="s">
        <v>6947</v>
      </c>
      <c r="I7583" t="s">
        <v>22</v>
      </c>
      <c r="J7583" t="s">
        <v>23</v>
      </c>
      <c r="K7583" t="s">
        <v>142</v>
      </c>
      <c r="L7583" t="s">
        <v>143</v>
      </c>
      <c r="M7583">
        <v>19143</v>
      </c>
      <c r="N7583" t="s">
        <v>144</v>
      </c>
      <c r="O7583" t="s">
        <v>2798</v>
      </c>
      <c r="P7583" t="s">
        <v>42</v>
      </c>
      <c r="Q7583" t="s">
        <v>55</v>
      </c>
      <c r="R7583" t="s">
        <v>2799</v>
      </c>
      <c r="S7583">
        <v>422.85599999999999</v>
      </c>
      <c r="T7583" s="3"/>
    </row>
    <row r="7584" spans="1:20" x14ac:dyDescent="0.3">
      <c r="A7584">
        <v>7583</v>
      </c>
      <c r="B7584" t="s">
        <v>9551</v>
      </c>
      <c r="C7584">
        <f t="shared" si="118"/>
        <v>16</v>
      </c>
      <c r="D7584" s="1">
        <v>42476</v>
      </c>
      <c r="E7584" s="1">
        <v>42481</v>
      </c>
      <c r="F7584" t="s">
        <v>46</v>
      </c>
      <c r="G7584" t="s">
        <v>6033</v>
      </c>
      <c r="H7584" t="s">
        <v>6034</v>
      </c>
      <c r="I7584" t="s">
        <v>37</v>
      </c>
      <c r="J7584" t="s">
        <v>23</v>
      </c>
      <c r="K7584" t="s">
        <v>262</v>
      </c>
      <c r="L7584" t="s">
        <v>263</v>
      </c>
      <c r="M7584">
        <v>10024</v>
      </c>
      <c r="N7584" t="s">
        <v>144</v>
      </c>
      <c r="O7584" t="s">
        <v>277</v>
      </c>
      <c r="P7584" t="s">
        <v>28</v>
      </c>
      <c r="Q7584" t="s">
        <v>32</v>
      </c>
      <c r="R7584" t="s">
        <v>278</v>
      </c>
      <c r="S7584">
        <v>127.764</v>
      </c>
      <c r="T7584" s="3"/>
    </row>
    <row r="7585" spans="1:20" x14ac:dyDescent="0.3">
      <c r="A7585">
        <v>7584</v>
      </c>
      <c r="B7585" t="s">
        <v>9552</v>
      </c>
      <c r="C7585">
        <f t="shared" si="118"/>
        <v>12</v>
      </c>
      <c r="D7585" s="1">
        <v>42084</v>
      </c>
      <c r="E7585" s="1">
        <v>42088</v>
      </c>
      <c r="F7585" t="s">
        <v>46</v>
      </c>
      <c r="G7585" t="s">
        <v>1012</v>
      </c>
      <c r="H7585" t="s">
        <v>1013</v>
      </c>
      <c r="I7585" t="s">
        <v>37</v>
      </c>
      <c r="J7585" t="s">
        <v>23</v>
      </c>
      <c r="K7585" t="s">
        <v>314</v>
      </c>
      <c r="L7585" t="s">
        <v>315</v>
      </c>
      <c r="M7585">
        <v>22153</v>
      </c>
      <c r="N7585" t="s">
        <v>26</v>
      </c>
      <c r="O7585" t="s">
        <v>6891</v>
      </c>
      <c r="P7585" t="s">
        <v>67</v>
      </c>
      <c r="Q7585" t="s">
        <v>68</v>
      </c>
      <c r="R7585" t="s">
        <v>6892</v>
      </c>
      <c r="S7585">
        <v>3499.93</v>
      </c>
      <c r="T7585" s="3"/>
    </row>
    <row r="7586" spans="1:20" x14ac:dyDescent="0.3">
      <c r="A7586">
        <v>7585</v>
      </c>
      <c r="B7586" t="s">
        <v>9552</v>
      </c>
      <c r="C7586">
        <f t="shared" si="118"/>
        <v>12</v>
      </c>
      <c r="D7586" s="1">
        <v>42084</v>
      </c>
      <c r="E7586" s="1">
        <v>42088</v>
      </c>
      <c r="F7586" t="s">
        <v>46</v>
      </c>
      <c r="G7586" t="s">
        <v>1012</v>
      </c>
      <c r="H7586" t="s">
        <v>1013</v>
      </c>
      <c r="I7586" t="s">
        <v>37</v>
      </c>
      <c r="J7586" t="s">
        <v>23</v>
      </c>
      <c r="K7586" t="s">
        <v>314</v>
      </c>
      <c r="L7586" t="s">
        <v>315</v>
      </c>
      <c r="M7586">
        <v>22153</v>
      </c>
      <c r="N7586" t="s">
        <v>26</v>
      </c>
      <c r="O7586" t="s">
        <v>6840</v>
      </c>
      <c r="P7586" t="s">
        <v>42</v>
      </c>
      <c r="Q7586" t="s">
        <v>43</v>
      </c>
      <c r="R7586" t="s">
        <v>6841</v>
      </c>
      <c r="S7586">
        <v>14.4</v>
      </c>
      <c r="T7586" s="3"/>
    </row>
    <row r="7587" spans="1:20" x14ac:dyDescent="0.3">
      <c r="A7587">
        <v>7586</v>
      </c>
      <c r="B7587" t="s">
        <v>9552</v>
      </c>
      <c r="C7587">
        <f t="shared" si="118"/>
        <v>12</v>
      </c>
      <c r="D7587" s="1">
        <v>42084</v>
      </c>
      <c r="E7587" s="1">
        <v>42088</v>
      </c>
      <c r="F7587" t="s">
        <v>46</v>
      </c>
      <c r="G7587" t="s">
        <v>1012</v>
      </c>
      <c r="H7587" t="s">
        <v>1013</v>
      </c>
      <c r="I7587" t="s">
        <v>37</v>
      </c>
      <c r="J7587" t="s">
        <v>23</v>
      </c>
      <c r="K7587" t="s">
        <v>314</v>
      </c>
      <c r="L7587" t="s">
        <v>315</v>
      </c>
      <c r="M7587">
        <v>22153</v>
      </c>
      <c r="N7587" t="s">
        <v>26</v>
      </c>
      <c r="O7587" t="s">
        <v>4505</v>
      </c>
      <c r="P7587" t="s">
        <v>42</v>
      </c>
      <c r="Q7587" t="s">
        <v>86</v>
      </c>
      <c r="R7587" t="s">
        <v>4506</v>
      </c>
      <c r="S7587">
        <v>122.97</v>
      </c>
      <c r="T7587" s="3"/>
    </row>
    <row r="7588" spans="1:20" x14ac:dyDescent="0.3">
      <c r="A7588">
        <v>7587</v>
      </c>
      <c r="B7588" t="s">
        <v>9552</v>
      </c>
      <c r="C7588">
        <f t="shared" si="118"/>
        <v>12</v>
      </c>
      <c r="D7588" s="1">
        <v>42084</v>
      </c>
      <c r="E7588" s="1">
        <v>42088</v>
      </c>
      <c r="F7588" t="s">
        <v>46</v>
      </c>
      <c r="G7588" t="s">
        <v>1012</v>
      </c>
      <c r="H7588" t="s">
        <v>1013</v>
      </c>
      <c r="I7588" t="s">
        <v>37</v>
      </c>
      <c r="J7588" t="s">
        <v>23</v>
      </c>
      <c r="K7588" t="s">
        <v>314</v>
      </c>
      <c r="L7588" t="s">
        <v>315</v>
      </c>
      <c r="M7588">
        <v>22153</v>
      </c>
      <c r="N7588" t="s">
        <v>26</v>
      </c>
      <c r="O7588" t="s">
        <v>1469</v>
      </c>
      <c r="P7588" t="s">
        <v>42</v>
      </c>
      <c r="Q7588" t="s">
        <v>64</v>
      </c>
      <c r="R7588" t="s">
        <v>1470</v>
      </c>
      <c r="S7588">
        <v>9.32</v>
      </c>
      <c r="T7588" s="3"/>
    </row>
    <row r="7589" spans="1:20" x14ac:dyDescent="0.3">
      <c r="A7589">
        <v>7588</v>
      </c>
      <c r="B7589" t="s">
        <v>9552</v>
      </c>
      <c r="C7589">
        <f t="shared" si="118"/>
        <v>12</v>
      </c>
      <c r="D7589" s="1">
        <v>42084</v>
      </c>
      <c r="E7589" s="1">
        <v>42088</v>
      </c>
      <c r="F7589" t="s">
        <v>46</v>
      </c>
      <c r="G7589" t="s">
        <v>1012</v>
      </c>
      <c r="H7589" t="s">
        <v>1013</v>
      </c>
      <c r="I7589" t="s">
        <v>37</v>
      </c>
      <c r="J7589" t="s">
        <v>23</v>
      </c>
      <c r="K7589" t="s">
        <v>314</v>
      </c>
      <c r="L7589" t="s">
        <v>315</v>
      </c>
      <c r="M7589">
        <v>22153</v>
      </c>
      <c r="N7589" t="s">
        <v>26</v>
      </c>
      <c r="O7589" t="s">
        <v>3131</v>
      </c>
      <c r="P7589" t="s">
        <v>42</v>
      </c>
      <c r="Q7589" t="s">
        <v>71</v>
      </c>
      <c r="R7589" t="s">
        <v>3132</v>
      </c>
      <c r="S7589">
        <v>122.94</v>
      </c>
      <c r="T7589" s="3"/>
    </row>
    <row r="7590" spans="1:20" x14ac:dyDescent="0.3">
      <c r="A7590">
        <v>7589</v>
      </c>
      <c r="B7590" t="s">
        <v>9553</v>
      </c>
      <c r="C7590">
        <f t="shared" si="118"/>
        <v>46</v>
      </c>
      <c r="D7590" s="1">
        <v>43420</v>
      </c>
      <c r="E7590" s="1">
        <v>43426</v>
      </c>
      <c r="F7590" t="s">
        <v>46</v>
      </c>
      <c r="G7590" t="s">
        <v>3939</v>
      </c>
      <c r="H7590" t="s">
        <v>3940</v>
      </c>
      <c r="I7590" t="s">
        <v>22</v>
      </c>
      <c r="J7590" t="s">
        <v>23</v>
      </c>
      <c r="K7590" t="s">
        <v>563</v>
      </c>
      <c r="L7590" t="s">
        <v>39</v>
      </c>
      <c r="M7590">
        <v>95661</v>
      </c>
      <c r="N7590" t="s">
        <v>40</v>
      </c>
      <c r="O7590" t="s">
        <v>4557</v>
      </c>
      <c r="P7590" t="s">
        <v>28</v>
      </c>
      <c r="Q7590" t="s">
        <v>61</v>
      </c>
      <c r="R7590" t="s">
        <v>4558</v>
      </c>
      <c r="S7590">
        <v>17.309999999999999</v>
      </c>
      <c r="T7590" s="3"/>
    </row>
    <row r="7591" spans="1:20" x14ac:dyDescent="0.3">
      <c r="A7591">
        <v>7590</v>
      </c>
      <c r="B7591" t="s">
        <v>9554</v>
      </c>
      <c r="C7591">
        <f t="shared" si="118"/>
        <v>40</v>
      </c>
      <c r="D7591" s="1">
        <v>42638</v>
      </c>
      <c r="E7591" s="1">
        <v>42642</v>
      </c>
      <c r="F7591" t="s">
        <v>46</v>
      </c>
      <c r="G7591" t="s">
        <v>7135</v>
      </c>
      <c r="H7591" t="s">
        <v>7136</v>
      </c>
      <c r="I7591" t="s">
        <v>22</v>
      </c>
      <c r="J7591" t="s">
        <v>23</v>
      </c>
      <c r="K7591" t="s">
        <v>3105</v>
      </c>
      <c r="L7591" t="s">
        <v>207</v>
      </c>
      <c r="M7591">
        <v>61107</v>
      </c>
      <c r="N7591" t="s">
        <v>101</v>
      </c>
      <c r="O7591" t="s">
        <v>5001</v>
      </c>
      <c r="P7591" t="s">
        <v>42</v>
      </c>
      <c r="Q7591" t="s">
        <v>64</v>
      </c>
      <c r="R7591" t="s">
        <v>5002</v>
      </c>
      <c r="S7591">
        <v>128.744</v>
      </c>
      <c r="T7591" s="3"/>
    </row>
    <row r="7592" spans="1:20" x14ac:dyDescent="0.3">
      <c r="A7592">
        <v>7591</v>
      </c>
      <c r="B7592" t="s">
        <v>9555</v>
      </c>
      <c r="C7592">
        <f t="shared" si="118"/>
        <v>36</v>
      </c>
      <c r="D7592" s="1">
        <v>42983</v>
      </c>
      <c r="E7592" s="1">
        <v>42987</v>
      </c>
      <c r="F7592" t="s">
        <v>46</v>
      </c>
      <c r="G7592" t="s">
        <v>1773</v>
      </c>
      <c r="H7592" t="s">
        <v>1774</v>
      </c>
      <c r="I7592" t="s">
        <v>22</v>
      </c>
      <c r="J7592" t="s">
        <v>23</v>
      </c>
      <c r="K7592" t="s">
        <v>142</v>
      </c>
      <c r="L7592" t="s">
        <v>143</v>
      </c>
      <c r="M7592">
        <v>19134</v>
      </c>
      <c r="N7592" t="s">
        <v>144</v>
      </c>
      <c r="O7592" t="s">
        <v>343</v>
      </c>
      <c r="P7592" t="s">
        <v>28</v>
      </c>
      <c r="Q7592" t="s">
        <v>61</v>
      </c>
      <c r="R7592" t="s">
        <v>344</v>
      </c>
      <c r="S7592">
        <v>58.247999999999998</v>
      </c>
      <c r="T7592" s="3"/>
    </row>
    <row r="7593" spans="1:20" x14ac:dyDescent="0.3">
      <c r="A7593">
        <v>7592</v>
      </c>
      <c r="B7593" t="s">
        <v>9555</v>
      </c>
      <c r="C7593">
        <f t="shared" si="118"/>
        <v>36</v>
      </c>
      <c r="D7593" s="1">
        <v>42983</v>
      </c>
      <c r="E7593" s="1">
        <v>42987</v>
      </c>
      <c r="F7593" t="s">
        <v>46</v>
      </c>
      <c r="G7593" t="s">
        <v>1773</v>
      </c>
      <c r="H7593" t="s">
        <v>1774</v>
      </c>
      <c r="I7593" t="s">
        <v>22</v>
      </c>
      <c r="J7593" t="s">
        <v>23</v>
      </c>
      <c r="K7593" t="s">
        <v>142</v>
      </c>
      <c r="L7593" t="s">
        <v>143</v>
      </c>
      <c r="M7593">
        <v>19134</v>
      </c>
      <c r="N7593" t="s">
        <v>144</v>
      </c>
      <c r="O7593" t="s">
        <v>300</v>
      </c>
      <c r="P7593" t="s">
        <v>28</v>
      </c>
      <c r="Q7593" t="s">
        <v>32</v>
      </c>
      <c r="R7593" t="s">
        <v>548</v>
      </c>
      <c r="S7593">
        <v>71.245999999999995</v>
      </c>
      <c r="T7593" s="3"/>
    </row>
    <row r="7594" spans="1:20" x14ac:dyDescent="0.3">
      <c r="A7594">
        <v>7593</v>
      </c>
      <c r="B7594" t="s">
        <v>9555</v>
      </c>
      <c r="C7594">
        <f t="shared" si="118"/>
        <v>36</v>
      </c>
      <c r="D7594" s="1">
        <v>42983</v>
      </c>
      <c r="E7594" s="1">
        <v>42987</v>
      </c>
      <c r="F7594" t="s">
        <v>46</v>
      </c>
      <c r="G7594" t="s">
        <v>1773</v>
      </c>
      <c r="H7594" t="s">
        <v>1774</v>
      </c>
      <c r="I7594" t="s">
        <v>22</v>
      </c>
      <c r="J7594" t="s">
        <v>23</v>
      </c>
      <c r="K7594" t="s">
        <v>142</v>
      </c>
      <c r="L7594" t="s">
        <v>143</v>
      </c>
      <c r="M7594">
        <v>19134</v>
      </c>
      <c r="N7594" t="s">
        <v>144</v>
      </c>
      <c r="O7594" t="s">
        <v>3785</v>
      </c>
      <c r="P7594" t="s">
        <v>42</v>
      </c>
      <c r="Q7594" t="s">
        <v>64</v>
      </c>
      <c r="R7594" t="s">
        <v>3786</v>
      </c>
      <c r="S7594">
        <v>7.8719999999999999</v>
      </c>
      <c r="T7594" s="3"/>
    </row>
    <row r="7595" spans="1:20" x14ac:dyDescent="0.3">
      <c r="A7595">
        <v>7594</v>
      </c>
      <c r="B7595" t="s">
        <v>9555</v>
      </c>
      <c r="C7595">
        <f t="shared" si="118"/>
        <v>36</v>
      </c>
      <c r="D7595" s="1">
        <v>42983</v>
      </c>
      <c r="E7595" s="1">
        <v>42987</v>
      </c>
      <c r="F7595" t="s">
        <v>46</v>
      </c>
      <c r="G7595" t="s">
        <v>1773</v>
      </c>
      <c r="H7595" t="s">
        <v>1774</v>
      </c>
      <c r="I7595" t="s">
        <v>22</v>
      </c>
      <c r="J7595" t="s">
        <v>23</v>
      </c>
      <c r="K7595" t="s">
        <v>142</v>
      </c>
      <c r="L7595" t="s">
        <v>143</v>
      </c>
      <c r="M7595">
        <v>19134</v>
      </c>
      <c r="N7595" t="s">
        <v>144</v>
      </c>
      <c r="O7595" t="s">
        <v>3040</v>
      </c>
      <c r="P7595" t="s">
        <v>28</v>
      </c>
      <c r="Q7595" t="s">
        <v>32</v>
      </c>
      <c r="R7595" t="s">
        <v>3041</v>
      </c>
      <c r="S7595">
        <v>887.27099999999996</v>
      </c>
      <c r="T7595" s="3"/>
    </row>
    <row r="7596" spans="1:20" x14ac:dyDescent="0.3">
      <c r="A7596">
        <v>7595</v>
      </c>
      <c r="B7596" t="s">
        <v>9556</v>
      </c>
      <c r="C7596">
        <f t="shared" si="118"/>
        <v>16</v>
      </c>
      <c r="D7596" s="1">
        <v>43210</v>
      </c>
      <c r="E7596" s="1">
        <v>43214</v>
      </c>
      <c r="F7596" t="s">
        <v>46</v>
      </c>
      <c r="G7596" t="s">
        <v>5423</v>
      </c>
      <c r="H7596" t="s">
        <v>5424</v>
      </c>
      <c r="I7596" t="s">
        <v>22</v>
      </c>
      <c r="J7596" t="s">
        <v>23</v>
      </c>
      <c r="K7596" t="s">
        <v>878</v>
      </c>
      <c r="L7596" t="s">
        <v>234</v>
      </c>
      <c r="M7596">
        <v>48234</v>
      </c>
      <c r="N7596" t="s">
        <v>101</v>
      </c>
      <c r="O7596" t="s">
        <v>2101</v>
      </c>
      <c r="P7596" t="s">
        <v>42</v>
      </c>
      <c r="Q7596" t="s">
        <v>71</v>
      </c>
      <c r="R7596" t="s">
        <v>2102</v>
      </c>
      <c r="S7596">
        <v>146.86000000000001</v>
      </c>
      <c r="T7596" s="3"/>
    </row>
    <row r="7597" spans="1:20" x14ac:dyDescent="0.3">
      <c r="A7597">
        <v>7596</v>
      </c>
      <c r="B7597" t="s">
        <v>9556</v>
      </c>
      <c r="C7597">
        <f t="shared" si="118"/>
        <v>16</v>
      </c>
      <c r="D7597" s="1">
        <v>43210</v>
      </c>
      <c r="E7597" s="1">
        <v>43214</v>
      </c>
      <c r="F7597" t="s">
        <v>46</v>
      </c>
      <c r="G7597" t="s">
        <v>5423</v>
      </c>
      <c r="H7597" t="s">
        <v>5424</v>
      </c>
      <c r="I7597" t="s">
        <v>22</v>
      </c>
      <c r="J7597" t="s">
        <v>23</v>
      </c>
      <c r="K7597" t="s">
        <v>878</v>
      </c>
      <c r="L7597" t="s">
        <v>234</v>
      </c>
      <c r="M7597">
        <v>48234</v>
      </c>
      <c r="N7597" t="s">
        <v>101</v>
      </c>
      <c r="O7597" t="s">
        <v>2443</v>
      </c>
      <c r="P7597" t="s">
        <v>42</v>
      </c>
      <c r="Q7597" t="s">
        <v>71</v>
      </c>
      <c r="R7597" t="s">
        <v>2444</v>
      </c>
      <c r="S7597">
        <v>36.56</v>
      </c>
      <c r="T7597" s="3"/>
    </row>
    <row r="7598" spans="1:20" x14ac:dyDescent="0.3">
      <c r="A7598">
        <v>7597</v>
      </c>
      <c r="B7598" t="s">
        <v>9557</v>
      </c>
      <c r="C7598">
        <f t="shared" si="118"/>
        <v>25</v>
      </c>
      <c r="D7598" s="1">
        <v>42536</v>
      </c>
      <c r="E7598" s="1">
        <v>42540</v>
      </c>
      <c r="F7598" t="s">
        <v>46</v>
      </c>
      <c r="G7598" t="s">
        <v>1176</v>
      </c>
      <c r="H7598" t="s">
        <v>1177</v>
      </c>
      <c r="I7598" t="s">
        <v>37</v>
      </c>
      <c r="J7598" t="s">
        <v>23</v>
      </c>
      <c r="K7598" t="s">
        <v>38</v>
      </c>
      <c r="L7598" t="s">
        <v>39</v>
      </c>
      <c r="M7598">
        <v>90004</v>
      </c>
      <c r="N7598" t="s">
        <v>40</v>
      </c>
      <c r="O7598" t="s">
        <v>2087</v>
      </c>
      <c r="P7598" t="s">
        <v>67</v>
      </c>
      <c r="Q7598" t="s">
        <v>68</v>
      </c>
      <c r="R7598" t="s">
        <v>2088</v>
      </c>
      <c r="S7598">
        <v>225.57599999999999</v>
      </c>
      <c r="T7598" s="3"/>
    </row>
    <row r="7599" spans="1:20" x14ac:dyDescent="0.3">
      <c r="A7599">
        <v>7598</v>
      </c>
      <c r="B7599" t="s">
        <v>9558</v>
      </c>
      <c r="C7599">
        <f t="shared" si="118"/>
        <v>38</v>
      </c>
      <c r="D7599" s="1">
        <v>42264</v>
      </c>
      <c r="E7599" s="1">
        <v>42269</v>
      </c>
      <c r="F7599" t="s">
        <v>46</v>
      </c>
      <c r="G7599" t="s">
        <v>2899</v>
      </c>
      <c r="H7599" t="s">
        <v>2900</v>
      </c>
      <c r="I7599" t="s">
        <v>22</v>
      </c>
      <c r="J7599" t="s">
        <v>23</v>
      </c>
      <c r="K7599" t="s">
        <v>314</v>
      </c>
      <c r="L7599" t="s">
        <v>416</v>
      </c>
      <c r="M7599">
        <v>97477</v>
      </c>
      <c r="N7599" t="s">
        <v>40</v>
      </c>
      <c r="O7599" t="s">
        <v>5563</v>
      </c>
      <c r="P7599" t="s">
        <v>42</v>
      </c>
      <c r="Q7599" t="s">
        <v>64</v>
      </c>
      <c r="R7599" t="s">
        <v>5564</v>
      </c>
      <c r="S7599">
        <v>5.2480000000000002</v>
      </c>
      <c r="T7599" s="3"/>
    </row>
    <row r="7600" spans="1:20" x14ac:dyDescent="0.3">
      <c r="A7600">
        <v>7599</v>
      </c>
      <c r="B7600" t="s">
        <v>9558</v>
      </c>
      <c r="C7600">
        <f t="shared" si="118"/>
        <v>38</v>
      </c>
      <c r="D7600" s="1">
        <v>42264</v>
      </c>
      <c r="E7600" s="1">
        <v>42269</v>
      </c>
      <c r="F7600" t="s">
        <v>46</v>
      </c>
      <c r="G7600" t="s">
        <v>2899</v>
      </c>
      <c r="H7600" t="s">
        <v>2900</v>
      </c>
      <c r="I7600" t="s">
        <v>22</v>
      </c>
      <c r="J7600" t="s">
        <v>23</v>
      </c>
      <c r="K7600" t="s">
        <v>314</v>
      </c>
      <c r="L7600" t="s">
        <v>416</v>
      </c>
      <c r="M7600">
        <v>97477</v>
      </c>
      <c r="N7600" t="s">
        <v>40</v>
      </c>
      <c r="O7600" t="s">
        <v>3714</v>
      </c>
      <c r="P7600" t="s">
        <v>42</v>
      </c>
      <c r="Q7600" t="s">
        <v>64</v>
      </c>
      <c r="R7600" t="s">
        <v>3715</v>
      </c>
      <c r="S7600">
        <v>38.256</v>
      </c>
      <c r="T7600" s="3"/>
    </row>
    <row r="7601" spans="1:20" x14ac:dyDescent="0.3">
      <c r="A7601">
        <v>7600</v>
      </c>
      <c r="B7601" t="s">
        <v>9558</v>
      </c>
      <c r="C7601">
        <f t="shared" si="118"/>
        <v>38</v>
      </c>
      <c r="D7601" s="1">
        <v>42264</v>
      </c>
      <c r="E7601" s="1">
        <v>42269</v>
      </c>
      <c r="F7601" t="s">
        <v>46</v>
      </c>
      <c r="G7601" t="s">
        <v>2899</v>
      </c>
      <c r="H7601" t="s">
        <v>2900</v>
      </c>
      <c r="I7601" t="s">
        <v>22</v>
      </c>
      <c r="J7601" t="s">
        <v>23</v>
      </c>
      <c r="K7601" t="s">
        <v>314</v>
      </c>
      <c r="L7601" t="s">
        <v>416</v>
      </c>
      <c r="M7601">
        <v>97477</v>
      </c>
      <c r="N7601" t="s">
        <v>40</v>
      </c>
      <c r="O7601" t="s">
        <v>7063</v>
      </c>
      <c r="P7601" t="s">
        <v>42</v>
      </c>
      <c r="Q7601" t="s">
        <v>86</v>
      </c>
      <c r="R7601" t="s">
        <v>7064</v>
      </c>
      <c r="S7601">
        <v>40.24</v>
      </c>
      <c r="T7601" s="3"/>
    </row>
    <row r="7602" spans="1:20" x14ac:dyDescent="0.3">
      <c r="A7602">
        <v>7601</v>
      </c>
      <c r="B7602" t="s">
        <v>9558</v>
      </c>
      <c r="C7602">
        <f t="shared" si="118"/>
        <v>38</v>
      </c>
      <c r="D7602" s="1">
        <v>42264</v>
      </c>
      <c r="E7602" s="1">
        <v>42269</v>
      </c>
      <c r="F7602" t="s">
        <v>46</v>
      </c>
      <c r="G7602" t="s">
        <v>2899</v>
      </c>
      <c r="H7602" t="s">
        <v>2900</v>
      </c>
      <c r="I7602" t="s">
        <v>22</v>
      </c>
      <c r="J7602" t="s">
        <v>23</v>
      </c>
      <c r="K7602" t="s">
        <v>314</v>
      </c>
      <c r="L7602" t="s">
        <v>416</v>
      </c>
      <c r="M7602">
        <v>97477</v>
      </c>
      <c r="N7602" t="s">
        <v>40</v>
      </c>
      <c r="O7602" t="s">
        <v>9559</v>
      </c>
      <c r="P7602" t="s">
        <v>67</v>
      </c>
      <c r="Q7602" t="s">
        <v>680</v>
      </c>
      <c r="R7602" t="s">
        <v>9560</v>
      </c>
      <c r="S7602">
        <v>29.925000000000001</v>
      </c>
      <c r="T7602" s="3"/>
    </row>
    <row r="7603" spans="1:20" x14ac:dyDescent="0.3">
      <c r="A7603">
        <v>7602</v>
      </c>
      <c r="B7603" t="s">
        <v>9558</v>
      </c>
      <c r="C7603">
        <f t="shared" si="118"/>
        <v>38</v>
      </c>
      <c r="D7603" s="1">
        <v>42264</v>
      </c>
      <c r="E7603" s="1">
        <v>42269</v>
      </c>
      <c r="F7603" t="s">
        <v>46</v>
      </c>
      <c r="G7603" t="s">
        <v>2899</v>
      </c>
      <c r="H7603" t="s">
        <v>2900</v>
      </c>
      <c r="I7603" t="s">
        <v>22</v>
      </c>
      <c r="J7603" t="s">
        <v>23</v>
      </c>
      <c r="K7603" t="s">
        <v>314</v>
      </c>
      <c r="L7603" t="s">
        <v>416</v>
      </c>
      <c r="M7603">
        <v>97477</v>
      </c>
      <c r="N7603" t="s">
        <v>40</v>
      </c>
      <c r="O7603" t="s">
        <v>1321</v>
      </c>
      <c r="P7603" t="s">
        <v>42</v>
      </c>
      <c r="Q7603" t="s">
        <v>86</v>
      </c>
      <c r="R7603" t="s">
        <v>1322</v>
      </c>
      <c r="S7603">
        <v>148.70400000000001</v>
      </c>
      <c r="T7603" s="3"/>
    </row>
    <row r="7604" spans="1:20" x14ac:dyDescent="0.3">
      <c r="A7604">
        <v>7603</v>
      </c>
      <c r="B7604" t="s">
        <v>9558</v>
      </c>
      <c r="C7604">
        <f t="shared" si="118"/>
        <v>38</v>
      </c>
      <c r="D7604" s="1">
        <v>42264</v>
      </c>
      <c r="E7604" s="1">
        <v>42269</v>
      </c>
      <c r="F7604" t="s">
        <v>46</v>
      </c>
      <c r="G7604" t="s">
        <v>2899</v>
      </c>
      <c r="H7604" t="s">
        <v>2900</v>
      </c>
      <c r="I7604" t="s">
        <v>22</v>
      </c>
      <c r="J7604" t="s">
        <v>23</v>
      </c>
      <c r="K7604" t="s">
        <v>314</v>
      </c>
      <c r="L7604" t="s">
        <v>416</v>
      </c>
      <c r="M7604">
        <v>97477</v>
      </c>
      <c r="N7604" t="s">
        <v>40</v>
      </c>
      <c r="O7604" t="s">
        <v>288</v>
      </c>
      <c r="P7604" t="s">
        <v>67</v>
      </c>
      <c r="Q7604" t="s">
        <v>157</v>
      </c>
      <c r="R7604" t="s">
        <v>289</v>
      </c>
      <c r="S7604">
        <v>55.92</v>
      </c>
      <c r="T7604" s="3"/>
    </row>
    <row r="7605" spans="1:20" x14ac:dyDescent="0.3">
      <c r="A7605">
        <v>7604</v>
      </c>
      <c r="B7605" t="s">
        <v>9561</v>
      </c>
      <c r="C7605">
        <f t="shared" si="118"/>
        <v>27</v>
      </c>
      <c r="D7605" s="1">
        <v>42924</v>
      </c>
      <c r="E7605" s="1">
        <v>42928</v>
      </c>
      <c r="F7605" t="s">
        <v>46</v>
      </c>
      <c r="G7605" t="s">
        <v>8292</v>
      </c>
      <c r="H7605" t="s">
        <v>8293</v>
      </c>
      <c r="I7605" t="s">
        <v>37</v>
      </c>
      <c r="J7605" t="s">
        <v>23</v>
      </c>
      <c r="K7605" t="s">
        <v>3582</v>
      </c>
      <c r="L7605" t="s">
        <v>1399</v>
      </c>
      <c r="M7605">
        <v>2908</v>
      </c>
      <c r="N7605" t="s">
        <v>144</v>
      </c>
      <c r="O7605" t="s">
        <v>2859</v>
      </c>
      <c r="P7605" t="s">
        <v>42</v>
      </c>
      <c r="Q7605" t="s">
        <v>86</v>
      </c>
      <c r="R7605" t="s">
        <v>2860</v>
      </c>
      <c r="S7605">
        <v>12.96</v>
      </c>
      <c r="T7605" s="3"/>
    </row>
    <row r="7606" spans="1:20" x14ac:dyDescent="0.3">
      <c r="A7606">
        <v>7605</v>
      </c>
      <c r="B7606" t="s">
        <v>9562</v>
      </c>
      <c r="C7606">
        <f t="shared" si="118"/>
        <v>21</v>
      </c>
      <c r="D7606" s="1">
        <v>42882</v>
      </c>
      <c r="E7606" s="1">
        <v>42886</v>
      </c>
      <c r="F7606" t="s">
        <v>46</v>
      </c>
      <c r="G7606" t="s">
        <v>5043</v>
      </c>
      <c r="H7606" t="s">
        <v>5044</v>
      </c>
      <c r="I7606" t="s">
        <v>22</v>
      </c>
      <c r="J7606" t="s">
        <v>23</v>
      </c>
      <c r="K7606" t="s">
        <v>299</v>
      </c>
      <c r="L7606" t="s">
        <v>207</v>
      </c>
      <c r="M7606">
        <v>60623</v>
      </c>
      <c r="N7606" t="s">
        <v>101</v>
      </c>
      <c r="O7606" t="s">
        <v>6265</v>
      </c>
      <c r="P7606" t="s">
        <v>28</v>
      </c>
      <c r="Q7606" t="s">
        <v>61</v>
      </c>
      <c r="R7606" t="s">
        <v>6266</v>
      </c>
      <c r="S7606">
        <v>25.175999999999998</v>
      </c>
      <c r="T7606" s="3"/>
    </row>
    <row r="7607" spans="1:20" x14ac:dyDescent="0.3">
      <c r="A7607">
        <v>7606</v>
      </c>
      <c r="B7607" t="s">
        <v>9562</v>
      </c>
      <c r="C7607">
        <f t="shared" si="118"/>
        <v>21</v>
      </c>
      <c r="D7607" s="1">
        <v>42882</v>
      </c>
      <c r="E7607" s="1">
        <v>42886</v>
      </c>
      <c r="F7607" t="s">
        <v>46</v>
      </c>
      <c r="G7607" t="s">
        <v>5043</v>
      </c>
      <c r="H7607" t="s">
        <v>5044</v>
      </c>
      <c r="I7607" t="s">
        <v>22</v>
      </c>
      <c r="J7607" t="s">
        <v>23</v>
      </c>
      <c r="K7607" t="s">
        <v>299</v>
      </c>
      <c r="L7607" t="s">
        <v>207</v>
      </c>
      <c r="M7607">
        <v>60623</v>
      </c>
      <c r="N7607" t="s">
        <v>101</v>
      </c>
      <c r="O7607" t="s">
        <v>3030</v>
      </c>
      <c r="P7607" t="s">
        <v>28</v>
      </c>
      <c r="Q7607" t="s">
        <v>61</v>
      </c>
      <c r="R7607" t="s">
        <v>3031</v>
      </c>
      <c r="S7607">
        <v>5.5839999999999996</v>
      </c>
      <c r="T7607" s="3"/>
    </row>
    <row r="7608" spans="1:20" x14ac:dyDescent="0.3">
      <c r="A7608">
        <v>7607</v>
      </c>
      <c r="B7608" t="s">
        <v>9562</v>
      </c>
      <c r="C7608">
        <f t="shared" si="118"/>
        <v>21</v>
      </c>
      <c r="D7608" s="1">
        <v>42882</v>
      </c>
      <c r="E7608" s="1">
        <v>42886</v>
      </c>
      <c r="F7608" t="s">
        <v>46</v>
      </c>
      <c r="G7608" t="s">
        <v>5043</v>
      </c>
      <c r="H7608" t="s">
        <v>5044</v>
      </c>
      <c r="I7608" t="s">
        <v>22</v>
      </c>
      <c r="J7608" t="s">
        <v>23</v>
      </c>
      <c r="K7608" t="s">
        <v>299</v>
      </c>
      <c r="L7608" t="s">
        <v>207</v>
      </c>
      <c r="M7608">
        <v>60623</v>
      </c>
      <c r="N7608" t="s">
        <v>101</v>
      </c>
      <c r="O7608" t="s">
        <v>2873</v>
      </c>
      <c r="P7608" t="s">
        <v>42</v>
      </c>
      <c r="Q7608" t="s">
        <v>55</v>
      </c>
      <c r="R7608" t="s">
        <v>2874</v>
      </c>
      <c r="S7608">
        <v>1297.3679999999999</v>
      </c>
      <c r="T7608" s="3"/>
    </row>
    <row r="7609" spans="1:20" x14ac:dyDescent="0.3">
      <c r="A7609">
        <v>7608</v>
      </c>
      <c r="B7609" t="s">
        <v>9563</v>
      </c>
      <c r="C7609">
        <f t="shared" si="118"/>
        <v>52</v>
      </c>
      <c r="D7609" s="1">
        <v>43458</v>
      </c>
      <c r="E7609" s="1">
        <v>43461</v>
      </c>
      <c r="F7609" t="s">
        <v>184</v>
      </c>
      <c r="G7609" t="s">
        <v>4335</v>
      </c>
      <c r="H7609" t="s">
        <v>4336</v>
      </c>
      <c r="I7609" t="s">
        <v>22</v>
      </c>
      <c r="J7609" t="s">
        <v>23</v>
      </c>
      <c r="K7609" t="s">
        <v>813</v>
      </c>
      <c r="L7609" t="s">
        <v>100</v>
      </c>
      <c r="M7609">
        <v>75220</v>
      </c>
      <c r="N7609" t="s">
        <v>101</v>
      </c>
      <c r="O7609" t="s">
        <v>2118</v>
      </c>
      <c r="P7609" t="s">
        <v>42</v>
      </c>
      <c r="Q7609" t="s">
        <v>55</v>
      </c>
      <c r="R7609" t="s">
        <v>2119</v>
      </c>
      <c r="S7609">
        <v>264.32</v>
      </c>
      <c r="T7609" s="3"/>
    </row>
    <row r="7610" spans="1:20" x14ac:dyDescent="0.3">
      <c r="A7610">
        <v>7609</v>
      </c>
      <c r="B7610" t="s">
        <v>9564</v>
      </c>
      <c r="C7610">
        <f t="shared" si="118"/>
        <v>18</v>
      </c>
      <c r="D7610" s="1">
        <v>43223</v>
      </c>
      <c r="E7610" s="1">
        <v>43227</v>
      </c>
      <c r="F7610" t="s">
        <v>46</v>
      </c>
      <c r="G7610" t="s">
        <v>1520</v>
      </c>
      <c r="H7610" t="s">
        <v>1521</v>
      </c>
      <c r="I7610" t="s">
        <v>22</v>
      </c>
      <c r="J7610" t="s">
        <v>23</v>
      </c>
      <c r="K7610" t="s">
        <v>123</v>
      </c>
      <c r="L7610" t="s">
        <v>39</v>
      </c>
      <c r="M7610">
        <v>94122</v>
      </c>
      <c r="N7610" t="s">
        <v>40</v>
      </c>
      <c r="O7610" t="s">
        <v>3055</v>
      </c>
      <c r="P7610" t="s">
        <v>42</v>
      </c>
      <c r="Q7610" t="s">
        <v>86</v>
      </c>
      <c r="R7610" t="s">
        <v>3056</v>
      </c>
      <c r="S7610">
        <v>25.92</v>
      </c>
      <c r="T7610" s="3"/>
    </row>
    <row r="7611" spans="1:20" x14ac:dyDescent="0.3">
      <c r="A7611">
        <v>7610</v>
      </c>
      <c r="B7611" t="s">
        <v>9564</v>
      </c>
      <c r="C7611">
        <f t="shared" si="118"/>
        <v>18</v>
      </c>
      <c r="D7611" s="1">
        <v>43223</v>
      </c>
      <c r="E7611" s="1">
        <v>43227</v>
      </c>
      <c r="F7611" t="s">
        <v>46</v>
      </c>
      <c r="G7611" t="s">
        <v>1520</v>
      </c>
      <c r="H7611" t="s">
        <v>1521</v>
      </c>
      <c r="I7611" t="s">
        <v>22</v>
      </c>
      <c r="J7611" t="s">
        <v>23</v>
      </c>
      <c r="K7611" t="s">
        <v>123</v>
      </c>
      <c r="L7611" t="s">
        <v>39</v>
      </c>
      <c r="M7611">
        <v>94122</v>
      </c>
      <c r="N7611" t="s">
        <v>40</v>
      </c>
      <c r="O7611" t="s">
        <v>1113</v>
      </c>
      <c r="P7611" t="s">
        <v>42</v>
      </c>
      <c r="Q7611" t="s">
        <v>64</v>
      </c>
      <c r="R7611" t="s">
        <v>1114</v>
      </c>
      <c r="S7611">
        <v>22.96</v>
      </c>
      <c r="T7611" s="3"/>
    </row>
    <row r="7612" spans="1:20" x14ac:dyDescent="0.3">
      <c r="A7612">
        <v>7611</v>
      </c>
      <c r="B7612" t="s">
        <v>9565</v>
      </c>
      <c r="C7612">
        <f t="shared" si="118"/>
        <v>9</v>
      </c>
      <c r="D7612" s="1">
        <v>42057</v>
      </c>
      <c r="E7612" s="1">
        <v>42059</v>
      </c>
      <c r="F7612" t="s">
        <v>184</v>
      </c>
      <c r="G7612" t="s">
        <v>1675</v>
      </c>
      <c r="H7612" t="s">
        <v>1676</v>
      </c>
      <c r="I7612" t="s">
        <v>22</v>
      </c>
      <c r="J7612" t="s">
        <v>23</v>
      </c>
      <c r="K7612" t="s">
        <v>7971</v>
      </c>
      <c r="L7612" t="s">
        <v>39</v>
      </c>
      <c r="M7612">
        <v>92553</v>
      </c>
      <c r="N7612" t="s">
        <v>40</v>
      </c>
      <c r="O7612" t="s">
        <v>2275</v>
      </c>
      <c r="P7612" t="s">
        <v>42</v>
      </c>
      <c r="Q7612" t="s">
        <v>86</v>
      </c>
      <c r="R7612" t="s">
        <v>2276</v>
      </c>
      <c r="S7612">
        <v>19.440000000000001</v>
      </c>
      <c r="T7612" s="3"/>
    </row>
    <row r="7613" spans="1:20" x14ac:dyDescent="0.3">
      <c r="A7613">
        <v>7612</v>
      </c>
      <c r="B7613" t="s">
        <v>9566</v>
      </c>
      <c r="C7613">
        <f t="shared" si="118"/>
        <v>7</v>
      </c>
      <c r="D7613" s="1">
        <v>42408</v>
      </c>
      <c r="E7613" s="1">
        <v>42411</v>
      </c>
      <c r="F7613" t="s">
        <v>184</v>
      </c>
      <c r="G7613" t="s">
        <v>58</v>
      </c>
      <c r="H7613" t="s">
        <v>59</v>
      </c>
      <c r="I7613" t="s">
        <v>22</v>
      </c>
      <c r="J7613" t="s">
        <v>23</v>
      </c>
      <c r="K7613" t="s">
        <v>9453</v>
      </c>
      <c r="L7613" t="s">
        <v>4535</v>
      </c>
      <c r="M7613">
        <v>67846</v>
      </c>
      <c r="N7613" t="s">
        <v>101</v>
      </c>
      <c r="O7613" t="s">
        <v>6078</v>
      </c>
      <c r="P7613" t="s">
        <v>42</v>
      </c>
      <c r="Q7613" t="s">
        <v>86</v>
      </c>
      <c r="R7613" t="s">
        <v>6079</v>
      </c>
      <c r="S7613">
        <v>9.5399999999999991</v>
      </c>
      <c r="T7613" s="3"/>
    </row>
    <row r="7614" spans="1:20" x14ac:dyDescent="0.3">
      <c r="A7614">
        <v>7613</v>
      </c>
      <c r="B7614" t="s">
        <v>9566</v>
      </c>
      <c r="C7614">
        <f t="shared" si="118"/>
        <v>7</v>
      </c>
      <c r="D7614" s="1">
        <v>42408</v>
      </c>
      <c r="E7614" s="1">
        <v>42411</v>
      </c>
      <c r="F7614" t="s">
        <v>184</v>
      </c>
      <c r="G7614" t="s">
        <v>58</v>
      </c>
      <c r="H7614" t="s">
        <v>59</v>
      </c>
      <c r="I7614" t="s">
        <v>22</v>
      </c>
      <c r="J7614" t="s">
        <v>23</v>
      </c>
      <c r="K7614" t="s">
        <v>9453</v>
      </c>
      <c r="L7614" t="s">
        <v>4535</v>
      </c>
      <c r="M7614">
        <v>67846</v>
      </c>
      <c r="N7614" t="s">
        <v>101</v>
      </c>
      <c r="O7614" t="s">
        <v>835</v>
      </c>
      <c r="P7614" t="s">
        <v>42</v>
      </c>
      <c r="Q7614" t="s">
        <v>265</v>
      </c>
      <c r="R7614" t="s">
        <v>836</v>
      </c>
      <c r="S7614">
        <v>5.81</v>
      </c>
      <c r="T7614" s="3"/>
    </row>
    <row r="7615" spans="1:20" x14ac:dyDescent="0.3">
      <c r="A7615">
        <v>7614</v>
      </c>
      <c r="B7615" t="s">
        <v>9566</v>
      </c>
      <c r="C7615">
        <f t="shared" si="118"/>
        <v>7</v>
      </c>
      <c r="D7615" s="1">
        <v>42408</v>
      </c>
      <c r="E7615" s="1">
        <v>42411</v>
      </c>
      <c r="F7615" t="s">
        <v>184</v>
      </c>
      <c r="G7615" t="s">
        <v>58</v>
      </c>
      <c r="H7615" t="s">
        <v>59</v>
      </c>
      <c r="I7615" t="s">
        <v>22</v>
      </c>
      <c r="J7615" t="s">
        <v>23</v>
      </c>
      <c r="K7615" t="s">
        <v>9453</v>
      </c>
      <c r="L7615" t="s">
        <v>4535</v>
      </c>
      <c r="M7615">
        <v>67846</v>
      </c>
      <c r="N7615" t="s">
        <v>101</v>
      </c>
      <c r="O7615" t="s">
        <v>568</v>
      </c>
      <c r="P7615" t="s">
        <v>42</v>
      </c>
      <c r="Q7615" t="s">
        <v>64</v>
      </c>
      <c r="R7615" t="s">
        <v>569</v>
      </c>
      <c r="S7615">
        <v>5.76</v>
      </c>
      <c r="T7615" s="3"/>
    </row>
    <row r="7616" spans="1:20" x14ac:dyDescent="0.3">
      <c r="A7616">
        <v>7615</v>
      </c>
      <c r="B7616" t="s">
        <v>9567</v>
      </c>
      <c r="C7616">
        <f t="shared" si="118"/>
        <v>35</v>
      </c>
      <c r="D7616" s="1">
        <v>42606</v>
      </c>
      <c r="E7616" s="1">
        <v>42610</v>
      </c>
      <c r="F7616" t="s">
        <v>19</v>
      </c>
      <c r="G7616" t="s">
        <v>5527</v>
      </c>
      <c r="H7616" t="s">
        <v>5528</v>
      </c>
      <c r="I7616" t="s">
        <v>22</v>
      </c>
      <c r="J7616" t="s">
        <v>23</v>
      </c>
      <c r="K7616" t="s">
        <v>262</v>
      </c>
      <c r="L7616" t="s">
        <v>263</v>
      </c>
      <c r="M7616">
        <v>10035</v>
      </c>
      <c r="N7616" t="s">
        <v>144</v>
      </c>
      <c r="O7616" t="s">
        <v>2046</v>
      </c>
      <c r="P7616" t="s">
        <v>28</v>
      </c>
      <c r="Q7616" t="s">
        <v>61</v>
      </c>
      <c r="R7616" t="s">
        <v>2047</v>
      </c>
      <c r="S7616">
        <v>14.91</v>
      </c>
      <c r="T7616" s="3"/>
    </row>
    <row r="7617" spans="1:20" x14ac:dyDescent="0.3">
      <c r="A7617">
        <v>7616</v>
      </c>
      <c r="B7617" t="s">
        <v>9568</v>
      </c>
      <c r="C7617">
        <f t="shared" si="118"/>
        <v>49</v>
      </c>
      <c r="D7617" s="1">
        <v>42338</v>
      </c>
      <c r="E7617" s="1">
        <v>42342</v>
      </c>
      <c r="F7617" t="s">
        <v>46</v>
      </c>
      <c r="G7617" t="s">
        <v>5049</v>
      </c>
      <c r="H7617" t="s">
        <v>5050</v>
      </c>
      <c r="I7617" t="s">
        <v>37</v>
      </c>
      <c r="J7617" t="s">
        <v>23</v>
      </c>
      <c r="K7617" t="s">
        <v>6055</v>
      </c>
      <c r="L7617" t="s">
        <v>50</v>
      </c>
      <c r="M7617">
        <v>32839</v>
      </c>
      <c r="N7617" t="s">
        <v>26</v>
      </c>
      <c r="O7617" t="s">
        <v>7775</v>
      </c>
      <c r="P7617" t="s">
        <v>42</v>
      </c>
      <c r="Q7617" t="s">
        <v>71</v>
      </c>
      <c r="R7617" t="s">
        <v>7776</v>
      </c>
      <c r="S7617">
        <v>6.6420000000000003</v>
      </c>
      <c r="T7617" s="3"/>
    </row>
    <row r="7618" spans="1:20" x14ac:dyDescent="0.3">
      <c r="A7618">
        <v>7617</v>
      </c>
      <c r="B7618" t="s">
        <v>9569</v>
      </c>
      <c r="C7618">
        <f t="shared" si="118"/>
        <v>50</v>
      </c>
      <c r="D7618" s="1">
        <v>43079</v>
      </c>
      <c r="E7618" s="1">
        <v>43085</v>
      </c>
      <c r="F7618" t="s">
        <v>46</v>
      </c>
      <c r="G7618" t="s">
        <v>5681</v>
      </c>
      <c r="H7618" t="s">
        <v>5682</v>
      </c>
      <c r="I7618" t="s">
        <v>22</v>
      </c>
      <c r="J7618" t="s">
        <v>23</v>
      </c>
      <c r="K7618" t="s">
        <v>4108</v>
      </c>
      <c r="L7618" t="s">
        <v>263</v>
      </c>
      <c r="M7618">
        <v>13601</v>
      </c>
      <c r="N7618" t="s">
        <v>144</v>
      </c>
      <c r="O7618" t="s">
        <v>5243</v>
      </c>
      <c r="P7618" t="s">
        <v>42</v>
      </c>
      <c r="Q7618" t="s">
        <v>86</v>
      </c>
      <c r="R7618" t="s">
        <v>5244</v>
      </c>
      <c r="S7618">
        <v>18.54</v>
      </c>
      <c r="T7618" s="3"/>
    </row>
    <row r="7619" spans="1:20" x14ac:dyDescent="0.3">
      <c r="A7619">
        <v>7618</v>
      </c>
      <c r="B7619" t="s">
        <v>9569</v>
      </c>
      <c r="C7619">
        <f t="shared" ref="C7619:C7682" si="119">WEEKNUM(D7619,1)</f>
        <v>50</v>
      </c>
      <c r="D7619" s="1">
        <v>43079</v>
      </c>
      <c r="E7619" s="1">
        <v>43085</v>
      </c>
      <c r="F7619" t="s">
        <v>46</v>
      </c>
      <c r="G7619" t="s">
        <v>5681</v>
      </c>
      <c r="H7619" t="s">
        <v>5682</v>
      </c>
      <c r="I7619" t="s">
        <v>22</v>
      </c>
      <c r="J7619" t="s">
        <v>23</v>
      </c>
      <c r="K7619" t="s">
        <v>4108</v>
      </c>
      <c r="L7619" t="s">
        <v>263</v>
      </c>
      <c r="M7619">
        <v>13601</v>
      </c>
      <c r="N7619" t="s">
        <v>144</v>
      </c>
      <c r="O7619" t="s">
        <v>93</v>
      </c>
      <c r="P7619" t="s">
        <v>42</v>
      </c>
      <c r="Q7619" t="s">
        <v>71</v>
      </c>
      <c r="R7619" t="s">
        <v>94</v>
      </c>
      <c r="S7619">
        <v>679.96</v>
      </c>
      <c r="T7619" s="3"/>
    </row>
    <row r="7620" spans="1:20" x14ac:dyDescent="0.3">
      <c r="A7620">
        <v>7619</v>
      </c>
      <c r="B7620" t="s">
        <v>9570</v>
      </c>
      <c r="C7620">
        <f t="shared" si="119"/>
        <v>43</v>
      </c>
      <c r="D7620" s="1">
        <v>43400</v>
      </c>
      <c r="E7620" s="1">
        <v>43402</v>
      </c>
      <c r="F7620" t="s">
        <v>184</v>
      </c>
      <c r="G7620" t="s">
        <v>4091</v>
      </c>
      <c r="H7620" t="s">
        <v>4092</v>
      </c>
      <c r="I7620" t="s">
        <v>37</v>
      </c>
      <c r="J7620" t="s">
        <v>23</v>
      </c>
      <c r="K7620" t="s">
        <v>38</v>
      </c>
      <c r="L7620" t="s">
        <v>39</v>
      </c>
      <c r="M7620">
        <v>90032</v>
      </c>
      <c r="N7620" t="s">
        <v>40</v>
      </c>
      <c r="O7620" t="s">
        <v>76</v>
      </c>
      <c r="P7620" t="s">
        <v>28</v>
      </c>
      <c r="Q7620" t="s">
        <v>52</v>
      </c>
      <c r="R7620" t="s">
        <v>77</v>
      </c>
      <c r="S7620">
        <v>189.57599999999999</v>
      </c>
      <c r="T7620" s="3"/>
    </row>
    <row r="7621" spans="1:20" x14ac:dyDescent="0.3">
      <c r="A7621">
        <v>7620</v>
      </c>
      <c r="B7621" t="s">
        <v>9570</v>
      </c>
      <c r="C7621">
        <f t="shared" si="119"/>
        <v>43</v>
      </c>
      <c r="D7621" s="1">
        <v>43400</v>
      </c>
      <c r="E7621" s="1">
        <v>43402</v>
      </c>
      <c r="F7621" t="s">
        <v>184</v>
      </c>
      <c r="G7621" t="s">
        <v>4091</v>
      </c>
      <c r="H7621" t="s">
        <v>4092</v>
      </c>
      <c r="I7621" t="s">
        <v>37</v>
      </c>
      <c r="J7621" t="s">
        <v>23</v>
      </c>
      <c r="K7621" t="s">
        <v>38</v>
      </c>
      <c r="L7621" t="s">
        <v>39</v>
      </c>
      <c r="M7621">
        <v>90032</v>
      </c>
      <c r="N7621" t="s">
        <v>40</v>
      </c>
      <c r="O7621" t="s">
        <v>8523</v>
      </c>
      <c r="P7621" t="s">
        <v>67</v>
      </c>
      <c r="Q7621" t="s">
        <v>68</v>
      </c>
      <c r="R7621" t="s">
        <v>8524</v>
      </c>
      <c r="S7621">
        <v>71.959999999999994</v>
      </c>
      <c r="T7621" s="3"/>
    </row>
    <row r="7622" spans="1:20" x14ac:dyDescent="0.3">
      <c r="A7622">
        <v>7621</v>
      </c>
      <c r="B7622" t="s">
        <v>9571</v>
      </c>
      <c r="C7622">
        <f t="shared" si="119"/>
        <v>48</v>
      </c>
      <c r="D7622" s="1">
        <v>42333</v>
      </c>
      <c r="E7622" s="1">
        <v>42337</v>
      </c>
      <c r="F7622" t="s">
        <v>46</v>
      </c>
      <c r="G7622" t="s">
        <v>5086</v>
      </c>
      <c r="H7622" t="s">
        <v>5087</v>
      </c>
      <c r="I7622" t="s">
        <v>22</v>
      </c>
      <c r="J7622" t="s">
        <v>23</v>
      </c>
      <c r="K7622" t="s">
        <v>38</v>
      </c>
      <c r="L7622" t="s">
        <v>39</v>
      </c>
      <c r="M7622">
        <v>90004</v>
      </c>
      <c r="N7622" t="s">
        <v>40</v>
      </c>
      <c r="O7622" t="s">
        <v>961</v>
      </c>
      <c r="P7622" t="s">
        <v>67</v>
      </c>
      <c r="Q7622" t="s">
        <v>68</v>
      </c>
      <c r="R7622" t="s">
        <v>962</v>
      </c>
      <c r="S7622">
        <v>539.91999999999996</v>
      </c>
      <c r="T7622" s="3"/>
    </row>
    <row r="7623" spans="1:20" x14ac:dyDescent="0.3">
      <c r="A7623">
        <v>7622</v>
      </c>
      <c r="B7623" t="s">
        <v>9571</v>
      </c>
      <c r="C7623">
        <f t="shared" si="119"/>
        <v>48</v>
      </c>
      <c r="D7623" s="1">
        <v>42333</v>
      </c>
      <c r="E7623" s="1">
        <v>42337</v>
      </c>
      <c r="F7623" t="s">
        <v>46</v>
      </c>
      <c r="G7623" t="s">
        <v>5086</v>
      </c>
      <c r="H7623" t="s">
        <v>5087</v>
      </c>
      <c r="I7623" t="s">
        <v>22</v>
      </c>
      <c r="J7623" t="s">
        <v>23</v>
      </c>
      <c r="K7623" t="s">
        <v>38</v>
      </c>
      <c r="L7623" t="s">
        <v>39</v>
      </c>
      <c r="M7623">
        <v>90004</v>
      </c>
      <c r="N7623" t="s">
        <v>40</v>
      </c>
      <c r="O7623" t="s">
        <v>2457</v>
      </c>
      <c r="P7623" t="s">
        <v>28</v>
      </c>
      <c r="Q7623" t="s">
        <v>32</v>
      </c>
      <c r="R7623" t="s">
        <v>2458</v>
      </c>
      <c r="S7623">
        <v>725.34400000000005</v>
      </c>
      <c r="T7623" s="3"/>
    </row>
    <row r="7624" spans="1:20" x14ac:dyDescent="0.3">
      <c r="A7624">
        <v>7623</v>
      </c>
      <c r="B7624" t="s">
        <v>9571</v>
      </c>
      <c r="C7624">
        <f t="shared" si="119"/>
        <v>48</v>
      </c>
      <c r="D7624" s="1">
        <v>42333</v>
      </c>
      <c r="E7624" s="1">
        <v>42337</v>
      </c>
      <c r="F7624" t="s">
        <v>46</v>
      </c>
      <c r="G7624" t="s">
        <v>5086</v>
      </c>
      <c r="H7624" t="s">
        <v>5087</v>
      </c>
      <c r="I7624" t="s">
        <v>22</v>
      </c>
      <c r="J7624" t="s">
        <v>23</v>
      </c>
      <c r="K7624" t="s">
        <v>38</v>
      </c>
      <c r="L7624" t="s">
        <v>39</v>
      </c>
      <c r="M7624">
        <v>90004</v>
      </c>
      <c r="N7624" t="s">
        <v>40</v>
      </c>
      <c r="O7624" t="s">
        <v>9507</v>
      </c>
      <c r="P7624" t="s">
        <v>42</v>
      </c>
      <c r="Q7624" t="s">
        <v>64</v>
      </c>
      <c r="R7624" t="s">
        <v>3039</v>
      </c>
      <c r="S7624">
        <v>7.44</v>
      </c>
      <c r="T7624" s="3"/>
    </row>
    <row r="7625" spans="1:20" x14ac:dyDescent="0.3">
      <c r="A7625">
        <v>7624</v>
      </c>
      <c r="B7625" t="s">
        <v>9572</v>
      </c>
      <c r="C7625">
        <f t="shared" si="119"/>
        <v>29</v>
      </c>
      <c r="D7625" s="1">
        <v>42199</v>
      </c>
      <c r="E7625" s="1">
        <v>42205</v>
      </c>
      <c r="F7625" t="s">
        <v>46</v>
      </c>
      <c r="G7625" t="s">
        <v>8930</v>
      </c>
      <c r="H7625" t="s">
        <v>8931</v>
      </c>
      <c r="I7625" t="s">
        <v>98</v>
      </c>
      <c r="J7625" t="s">
        <v>23</v>
      </c>
      <c r="K7625" t="s">
        <v>603</v>
      </c>
      <c r="L7625" t="s">
        <v>241</v>
      </c>
      <c r="M7625">
        <v>19711</v>
      </c>
      <c r="N7625" t="s">
        <v>144</v>
      </c>
      <c r="O7625" t="s">
        <v>2514</v>
      </c>
      <c r="P7625" t="s">
        <v>42</v>
      </c>
      <c r="Q7625" t="s">
        <v>74</v>
      </c>
      <c r="R7625" t="s">
        <v>2515</v>
      </c>
      <c r="S7625">
        <v>39.479999999999997</v>
      </c>
      <c r="T7625" s="3"/>
    </row>
    <row r="7626" spans="1:20" x14ac:dyDescent="0.3">
      <c r="A7626">
        <v>7625</v>
      </c>
      <c r="B7626" t="s">
        <v>9573</v>
      </c>
      <c r="C7626">
        <f t="shared" si="119"/>
        <v>22</v>
      </c>
      <c r="D7626" s="1">
        <v>42513</v>
      </c>
      <c r="E7626" s="1">
        <v>42517</v>
      </c>
      <c r="F7626" t="s">
        <v>19</v>
      </c>
      <c r="G7626" t="s">
        <v>1161</v>
      </c>
      <c r="H7626" t="s">
        <v>1162</v>
      </c>
      <c r="I7626" t="s">
        <v>98</v>
      </c>
      <c r="J7626" t="s">
        <v>23</v>
      </c>
      <c r="K7626" t="s">
        <v>878</v>
      </c>
      <c r="L7626" t="s">
        <v>234</v>
      </c>
      <c r="M7626">
        <v>48234</v>
      </c>
      <c r="N7626" t="s">
        <v>101</v>
      </c>
      <c r="O7626" t="s">
        <v>4575</v>
      </c>
      <c r="P7626" t="s">
        <v>42</v>
      </c>
      <c r="Q7626" t="s">
        <v>74</v>
      </c>
      <c r="R7626" t="s">
        <v>4576</v>
      </c>
      <c r="S7626">
        <v>850.5</v>
      </c>
      <c r="T7626" s="3"/>
    </row>
    <row r="7627" spans="1:20" x14ac:dyDescent="0.3">
      <c r="A7627">
        <v>7626</v>
      </c>
      <c r="B7627" t="s">
        <v>9573</v>
      </c>
      <c r="C7627">
        <f t="shared" si="119"/>
        <v>22</v>
      </c>
      <c r="D7627" s="1">
        <v>42513</v>
      </c>
      <c r="E7627" s="1">
        <v>42517</v>
      </c>
      <c r="F7627" t="s">
        <v>19</v>
      </c>
      <c r="G7627" t="s">
        <v>1161</v>
      </c>
      <c r="H7627" t="s">
        <v>1162</v>
      </c>
      <c r="I7627" t="s">
        <v>98</v>
      </c>
      <c r="J7627" t="s">
        <v>23</v>
      </c>
      <c r="K7627" t="s">
        <v>878</v>
      </c>
      <c r="L7627" t="s">
        <v>234</v>
      </c>
      <c r="M7627">
        <v>48234</v>
      </c>
      <c r="N7627" t="s">
        <v>101</v>
      </c>
      <c r="O7627" t="s">
        <v>3510</v>
      </c>
      <c r="P7627" t="s">
        <v>28</v>
      </c>
      <c r="Q7627" t="s">
        <v>61</v>
      </c>
      <c r="R7627" t="s">
        <v>3511</v>
      </c>
      <c r="S7627">
        <v>75.33</v>
      </c>
      <c r="T7627" s="3"/>
    </row>
    <row r="7628" spans="1:20" x14ac:dyDescent="0.3">
      <c r="A7628">
        <v>7627</v>
      </c>
      <c r="B7628" t="s">
        <v>9574</v>
      </c>
      <c r="C7628">
        <f t="shared" si="119"/>
        <v>48</v>
      </c>
      <c r="D7628" s="1">
        <v>42695</v>
      </c>
      <c r="E7628" s="1">
        <v>42697</v>
      </c>
      <c r="F7628" t="s">
        <v>19</v>
      </c>
      <c r="G7628" t="s">
        <v>2614</v>
      </c>
      <c r="H7628" t="s">
        <v>2615</v>
      </c>
      <c r="I7628" t="s">
        <v>37</v>
      </c>
      <c r="J7628" t="s">
        <v>23</v>
      </c>
      <c r="K7628" t="s">
        <v>540</v>
      </c>
      <c r="L7628" t="s">
        <v>306</v>
      </c>
      <c r="M7628">
        <v>85023</v>
      </c>
      <c r="N7628" t="s">
        <v>40</v>
      </c>
      <c r="O7628" t="s">
        <v>6554</v>
      </c>
      <c r="P7628" t="s">
        <v>42</v>
      </c>
      <c r="Q7628" t="s">
        <v>74</v>
      </c>
      <c r="R7628" t="s">
        <v>6555</v>
      </c>
      <c r="S7628">
        <v>325.63200000000001</v>
      </c>
      <c r="T7628" s="3"/>
    </row>
    <row r="7629" spans="1:20" x14ac:dyDescent="0.3">
      <c r="A7629">
        <v>7628</v>
      </c>
      <c r="B7629" t="s">
        <v>9574</v>
      </c>
      <c r="C7629">
        <f t="shared" si="119"/>
        <v>48</v>
      </c>
      <c r="D7629" s="1">
        <v>42695</v>
      </c>
      <c r="E7629" s="1">
        <v>42697</v>
      </c>
      <c r="F7629" t="s">
        <v>19</v>
      </c>
      <c r="G7629" t="s">
        <v>2614</v>
      </c>
      <c r="H7629" t="s">
        <v>2615</v>
      </c>
      <c r="I7629" t="s">
        <v>37</v>
      </c>
      <c r="J7629" t="s">
        <v>23</v>
      </c>
      <c r="K7629" t="s">
        <v>540</v>
      </c>
      <c r="L7629" t="s">
        <v>306</v>
      </c>
      <c r="M7629">
        <v>85023</v>
      </c>
      <c r="N7629" t="s">
        <v>40</v>
      </c>
      <c r="O7629" t="s">
        <v>4839</v>
      </c>
      <c r="P7629" t="s">
        <v>67</v>
      </c>
      <c r="Q7629" t="s">
        <v>157</v>
      </c>
      <c r="R7629" t="s">
        <v>4840</v>
      </c>
      <c r="S7629">
        <v>23.344000000000001</v>
      </c>
      <c r="T7629" s="3"/>
    </row>
    <row r="7630" spans="1:20" x14ac:dyDescent="0.3">
      <c r="A7630">
        <v>7629</v>
      </c>
      <c r="B7630" t="s">
        <v>9574</v>
      </c>
      <c r="C7630">
        <f t="shared" si="119"/>
        <v>48</v>
      </c>
      <c r="D7630" s="1">
        <v>42695</v>
      </c>
      <c r="E7630" s="1">
        <v>42697</v>
      </c>
      <c r="F7630" t="s">
        <v>19</v>
      </c>
      <c r="G7630" t="s">
        <v>2614</v>
      </c>
      <c r="H7630" t="s">
        <v>2615</v>
      </c>
      <c r="I7630" t="s">
        <v>37</v>
      </c>
      <c r="J7630" t="s">
        <v>23</v>
      </c>
      <c r="K7630" t="s">
        <v>540</v>
      </c>
      <c r="L7630" t="s">
        <v>306</v>
      </c>
      <c r="M7630">
        <v>85023</v>
      </c>
      <c r="N7630" t="s">
        <v>40</v>
      </c>
      <c r="O7630" t="s">
        <v>3970</v>
      </c>
      <c r="P7630" t="s">
        <v>42</v>
      </c>
      <c r="Q7630" t="s">
        <v>43</v>
      </c>
      <c r="R7630" t="s">
        <v>3971</v>
      </c>
      <c r="S7630">
        <v>16.52</v>
      </c>
      <c r="T7630" s="3"/>
    </row>
    <row r="7631" spans="1:20" x14ac:dyDescent="0.3">
      <c r="A7631">
        <v>7630</v>
      </c>
      <c r="B7631" t="s">
        <v>9575</v>
      </c>
      <c r="C7631">
        <f t="shared" si="119"/>
        <v>14</v>
      </c>
      <c r="D7631" s="1">
        <v>42093</v>
      </c>
      <c r="E7631" s="1">
        <v>42095</v>
      </c>
      <c r="F7631" t="s">
        <v>184</v>
      </c>
      <c r="G7631" t="s">
        <v>760</v>
      </c>
      <c r="H7631" t="s">
        <v>761</v>
      </c>
      <c r="I7631" t="s">
        <v>98</v>
      </c>
      <c r="J7631" t="s">
        <v>23</v>
      </c>
      <c r="K7631" t="s">
        <v>3156</v>
      </c>
      <c r="L7631" t="s">
        <v>100</v>
      </c>
      <c r="M7631">
        <v>78521</v>
      </c>
      <c r="N7631" t="s">
        <v>101</v>
      </c>
      <c r="O7631" t="s">
        <v>2159</v>
      </c>
      <c r="P7631" t="s">
        <v>42</v>
      </c>
      <c r="Q7631" t="s">
        <v>169</v>
      </c>
      <c r="R7631" t="s">
        <v>2160</v>
      </c>
      <c r="S7631">
        <v>335.72</v>
      </c>
      <c r="T7631" s="3"/>
    </row>
    <row r="7632" spans="1:20" x14ac:dyDescent="0.3">
      <c r="A7632">
        <v>7631</v>
      </c>
      <c r="B7632" t="s">
        <v>9575</v>
      </c>
      <c r="C7632">
        <f t="shared" si="119"/>
        <v>14</v>
      </c>
      <c r="D7632" s="1">
        <v>42093</v>
      </c>
      <c r="E7632" s="1">
        <v>42095</v>
      </c>
      <c r="F7632" t="s">
        <v>184</v>
      </c>
      <c r="G7632" t="s">
        <v>760</v>
      </c>
      <c r="H7632" t="s">
        <v>761</v>
      </c>
      <c r="I7632" t="s">
        <v>98</v>
      </c>
      <c r="J7632" t="s">
        <v>23</v>
      </c>
      <c r="K7632" t="s">
        <v>3156</v>
      </c>
      <c r="L7632" t="s">
        <v>100</v>
      </c>
      <c r="M7632">
        <v>78521</v>
      </c>
      <c r="N7632" t="s">
        <v>101</v>
      </c>
      <c r="O7632" t="s">
        <v>3207</v>
      </c>
      <c r="P7632" t="s">
        <v>67</v>
      </c>
      <c r="Q7632" t="s">
        <v>68</v>
      </c>
      <c r="R7632" t="s">
        <v>3208</v>
      </c>
      <c r="S7632">
        <v>251.94399999999999</v>
      </c>
      <c r="T7632" s="3"/>
    </row>
    <row r="7633" spans="1:20" x14ac:dyDescent="0.3">
      <c r="A7633">
        <v>7632</v>
      </c>
      <c r="B7633" t="s">
        <v>9575</v>
      </c>
      <c r="C7633">
        <f t="shared" si="119"/>
        <v>14</v>
      </c>
      <c r="D7633" s="1">
        <v>42093</v>
      </c>
      <c r="E7633" s="1">
        <v>42095</v>
      </c>
      <c r="F7633" t="s">
        <v>184</v>
      </c>
      <c r="G7633" t="s">
        <v>760</v>
      </c>
      <c r="H7633" t="s">
        <v>761</v>
      </c>
      <c r="I7633" t="s">
        <v>98</v>
      </c>
      <c r="J7633" t="s">
        <v>23</v>
      </c>
      <c r="K7633" t="s">
        <v>3156</v>
      </c>
      <c r="L7633" t="s">
        <v>100</v>
      </c>
      <c r="M7633">
        <v>78521</v>
      </c>
      <c r="N7633" t="s">
        <v>101</v>
      </c>
      <c r="O7633" t="s">
        <v>3106</v>
      </c>
      <c r="P7633" t="s">
        <v>28</v>
      </c>
      <c r="Q7633" t="s">
        <v>32</v>
      </c>
      <c r="R7633" t="s">
        <v>3107</v>
      </c>
      <c r="S7633">
        <v>127.30200000000001</v>
      </c>
      <c r="T7633" s="3"/>
    </row>
    <row r="7634" spans="1:20" x14ac:dyDescent="0.3">
      <c r="A7634">
        <v>7633</v>
      </c>
      <c r="B7634" t="s">
        <v>9576</v>
      </c>
      <c r="C7634">
        <f t="shared" si="119"/>
        <v>52</v>
      </c>
      <c r="D7634" s="1">
        <v>43463</v>
      </c>
      <c r="E7634" s="1">
        <v>43466</v>
      </c>
      <c r="F7634" t="s">
        <v>19</v>
      </c>
      <c r="G7634" t="s">
        <v>2888</v>
      </c>
      <c r="H7634" t="s">
        <v>2889</v>
      </c>
      <c r="I7634" t="s">
        <v>22</v>
      </c>
      <c r="J7634" t="s">
        <v>23</v>
      </c>
      <c r="K7634" t="s">
        <v>1474</v>
      </c>
      <c r="L7634" t="s">
        <v>25</v>
      </c>
      <c r="M7634">
        <v>40214</v>
      </c>
      <c r="N7634" t="s">
        <v>26</v>
      </c>
      <c r="O7634" t="s">
        <v>1163</v>
      </c>
      <c r="P7634" t="s">
        <v>28</v>
      </c>
      <c r="Q7634" t="s">
        <v>32</v>
      </c>
      <c r="R7634" t="s">
        <v>1164</v>
      </c>
      <c r="S7634">
        <v>1207.8399999999999</v>
      </c>
      <c r="T7634" s="3"/>
    </row>
    <row r="7635" spans="1:20" x14ac:dyDescent="0.3">
      <c r="A7635">
        <v>7634</v>
      </c>
      <c r="B7635" t="s">
        <v>9576</v>
      </c>
      <c r="C7635">
        <f t="shared" si="119"/>
        <v>52</v>
      </c>
      <c r="D7635" s="1">
        <v>43463</v>
      </c>
      <c r="E7635" s="1">
        <v>43466</v>
      </c>
      <c r="F7635" t="s">
        <v>19</v>
      </c>
      <c r="G7635" t="s">
        <v>2888</v>
      </c>
      <c r="H7635" t="s">
        <v>2889</v>
      </c>
      <c r="I7635" t="s">
        <v>22</v>
      </c>
      <c r="J7635" t="s">
        <v>23</v>
      </c>
      <c r="K7635" t="s">
        <v>1474</v>
      </c>
      <c r="L7635" t="s">
        <v>25</v>
      </c>
      <c r="M7635">
        <v>40214</v>
      </c>
      <c r="N7635" t="s">
        <v>26</v>
      </c>
      <c r="O7635" t="s">
        <v>4372</v>
      </c>
      <c r="P7635" t="s">
        <v>42</v>
      </c>
      <c r="Q7635" t="s">
        <v>71</v>
      </c>
      <c r="R7635" t="s">
        <v>4373</v>
      </c>
      <c r="S7635">
        <v>12.53</v>
      </c>
      <c r="T7635" s="3"/>
    </row>
    <row r="7636" spans="1:20" x14ac:dyDescent="0.3">
      <c r="A7636">
        <v>7635</v>
      </c>
      <c r="B7636" t="s">
        <v>9576</v>
      </c>
      <c r="C7636">
        <f t="shared" si="119"/>
        <v>52</v>
      </c>
      <c r="D7636" s="1">
        <v>43463</v>
      </c>
      <c r="E7636" s="1">
        <v>43466</v>
      </c>
      <c r="F7636" t="s">
        <v>19</v>
      </c>
      <c r="G7636" t="s">
        <v>2888</v>
      </c>
      <c r="H7636" t="s">
        <v>2889</v>
      </c>
      <c r="I7636" t="s">
        <v>22</v>
      </c>
      <c r="J7636" t="s">
        <v>23</v>
      </c>
      <c r="K7636" t="s">
        <v>1474</v>
      </c>
      <c r="L7636" t="s">
        <v>25</v>
      </c>
      <c r="M7636">
        <v>40214</v>
      </c>
      <c r="N7636" t="s">
        <v>26</v>
      </c>
      <c r="O7636" t="s">
        <v>5100</v>
      </c>
      <c r="P7636" t="s">
        <v>42</v>
      </c>
      <c r="Q7636" t="s">
        <v>64</v>
      </c>
      <c r="R7636" t="s">
        <v>5101</v>
      </c>
      <c r="S7636">
        <v>34.58</v>
      </c>
      <c r="T7636" s="3"/>
    </row>
    <row r="7637" spans="1:20" x14ac:dyDescent="0.3">
      <c r="A7637">
        <v>7636</v>
      </c>
      <c r="B7637" t="s">
        <v>9576</v>
      </c>
      <c r="C7637">
        <f t="shared" si="119"/>
        <v>52</v>
      </c>
      <c r="D7637" s="1">
        <v>43463</v>
      </c>
      <c r="E7637" s="1">
        <v>43466</v>
      </c>
      <c r="F7637" t="s">
        <v>19</v>
      </c>
      <c r="G7637" t="s">
        <v>2888</v>
      </c>
      <c r="H7637" t="s">
        <v>2889</v>
      </c>
      <c r="I7637" t="s">
        <v>22</v>
      </c>
      <c r="J7637" t="s">
        <v>23</v>
      </c>
      <c r="K7637" t="s">
        <v>1474</v>
      </c>
      <c r="L7637" t="s">
        <v>25</v>
      </c>
      <c r="M7637">
        <v>40214</v>
      </c>
      <c r="N7637" t="s">
        <v>26</v>
      </c>
      <c r="O7637" t="s">
        <v>6361</v>
      </c>
      <c r="P7637" t="s">
        <v>28</v>
      </c>
      <c r="Q7637" t="s">
        <v>32</v>
      </c>
      <c r="R7637" t="s">
        <v>6362</v>
      </c>
      <c r="S7637">
        <v>300.98</v>
      </c>
      <c r="T7637" s="3"/>
    </row>
    <row r="7638" spans="1:20" x14ac:dyDescent="0.3">
      <c r="A7638">
        <v>7637</v>
      </c>
      <c r="B7638" t="s">
        <v>9576</v>
      </c>
      <c r="C7638">
        <f t="shared" si="119"/>
        <v>52</v>
      </c>
      <c r="D7638" s="1">
        <v>43463</v>
      </c>
      <c r="E7638" s="1">
        <v>43466</v>
      </c>
      <c r="F7638" t="s">
        <v>19</v>
      </c>
      <c r="G7638" t="s">
        <v>2888</v>
      </c>
      <c r="H7638" t="s">
        <v>2889</v>
      </c>
      <c r="I7638" t="s">
        <v>22</v>
      </c>
      <c r="J7638" t="s">
        <v>23</v>
      </c>
      <c r="K7638" t="s">
        <v>1474</v>
      </c>
      <c r="L7638" t="s">
        <v>25</v>
      </c>
      <c r="M7638">
        <v>40214</v>
      </c>
      <c r="N7638" t="s">
        <v>26</v>
      </c>
      <c r="O7638" t="s">
        <v>3380</v>
      </c>
      <c r="P7638" t="s">
        <v>28</v>
      </c>
      <c r="Q7638" t="s">
        <v>32</v>
      </c>
      <c r="R7638" t="s">
        <v>3381</v>
      </c>
      <c r="S7638">
        <v>258.75</v>
      </c>
      <c r="T7638" s="3"/>
    </row>
    <row r="7639" spans="1:20" x14ac:dyDescent="0.3">
      <c r="A7639">
        <v>7638</v>
      </c>
      <c r="B7639" t="s">
        <v>9577</v>
      </c>
      <c r="C7639">
        <f t="shared" si="119"/>
        <v>9</v>
      </c>
      <c r="D7639" s="1">
        <v>43161</v>
      </c>
      <c r="E7639" s="1">
        <v>43167</v>
      </c>
      <c r="F7639" t="s">
        <v>46</v>
      </c>
      <c r="G7639" t="s">
        <v>5173</v>
      </c>
      <c r="H7639" t="s">
        <v>5174</v>
      </c>
      <c r="I7639" t="s">
        <v>37</v>
      </c>
      <c r="J7639" t="s">
        <v>23</v>
      </c>
      <c r="K7639" t="s">
        <v>603</v>
      </c>
      <c r="L7639" t="s">
        <v>241</v>
      </c>
      <c r="M7639">
        <v>19711</v>
      </c>
      <c r="N7639" t="s">
        <v>144</v>
      </c>
      <c r="O7639" t="s">
        <v>6384</v>
      </c>
      <c r="P7639" t="s">
        <v>42</v>
      </c>
      <c r="Q7639" t="s">
        <v>64</v>
      </c>
      <c r="R7639" t="s">
        <v>6385</v>
      </c>
      <c r="S7639">
        <v>59.52</v>
      </c>
      <c r="T7639" s="3"/>
    </row>
    <row r="7640" spans="1:20" x14ac:dyDescent="0.3">
      <c r="A7640">
        <v>7639</v>
      </c>
      <c r="B7640" t="s">
        <v>9577</v>
      </c>
      <c r="C7640">
        <f t="shared" si="119"/>
        <v>9</v>
      </c>
      <c r="D7640" s="1">
        <v>43161</v>
      </c>
      <c r="E7640" s="1">
        <v>43167</v>
      </c>
      <c r="F7640" t="s">
        <v>46</v>
      </c>
      <c r="G7640" t="s">
        <v>5173</v>
      </c>
      <c r="H7640" t="s">
        <v>5174</v>
      </c>
      <c r="I7640" t="s">
        <v>37</v>
      </c>
      <c r="J7640" t="s">
        <v>23</v>
      </c>
      <c r="K7640" t="s">
        <v>603</v>
      </c>
      <c r="L7640" t="s">
        <v>241</v>
      </c>
      <c r="M7640">
        <v>19711</v>
      </c>
      <c r="N7640" t="s">
        <v>144</v>
      </c>
      <c r="O7640" t="s">
        <v>6107</v>
      </c>
      <c r="P7640" t="s">
        <v>42</v>
      </c>
      <c r="Q7640" t="s">
        <v>169</v>
      </c>
      <c r="R7640" t="s">
        <v>667</v>
      </c>
      <c r="S7640">
        <v>57.96</v>
      </c>
      <c r="T7640" s="3"/>
    </row>
    <row r="7641" spans="1:20" x14ac:dyDescent="0.3">
      <c r="A7641">
        <v>7640</v>
      </c>
      <c r="B7641" t="s">
        <v>9577</v>
      </c>
      <c r="C7641">
        <f t="shared" si="119"/>
        <v>9</v>
      </c>
      <c r="D7641" s="1">
        <v>43161</v>
      </c>
      <c r="E7641" s="1">
        <v>43167</v>
      </c>
      <c r="F7641" t="s">
        <v>46</v>
      </c>
      <c r="G7641" t="s">
        <v>5173</v>
      </c>
      <c r="H7641" t="s">
        <v>5174</v>
      </c>
      <c r="I7641" t="s">
        <v>37</v>
      </c>
      <c r="J7641" t="s">
        <v>23</v>
      </c>
      <c r="K7641" t="s">
        <v>603</v>
      </c>
      <c r="L7641" t="s">
        <v>241</v>
      </c>
      <c r="M7641">
        <v>19711</v>
      </c>
      <c r="N7641" t="s">
        <v>144</v>
      </c>
      <c r="O7641" t="s">
        <v>6317</v>
      </c>
      <c r="P7641" t="s">
        <v>28</v>
      </c>
      <c r="Q7641" t="s">
        <v>29</v>
      </c>
      <c r="R7641" t="s">
        <v>6318</v>
      </c>
      <c r="S7641">
        <v>441.96</v>
      </c>
      <c r="T7641" s="3"/>
    </row>
    <row r="7642" spans="1:20" x14ac:dyDescent="0.3">
      <c r="A7642">
        <v>7641</v>
      </c>
      <c r="B7642" t="s">
        <v>9577</v>
      </c>
      <c r="C7642">
        <f t="shared" si="119"/>
        <v>9</v>
      </c>
      <c r="D7642" s="1">
        <v>43161</v>
      </c>
      <c r="E7642" s="1">
        <v>43167</v>
      </c>
      <c r="F7642" t="s">
        <v>46</v>
      </c>
      <c r="G7642" t="s">
        <v>5173</v>
      </c>
      <c r="H7642" t="s">
        <v>5174</v>
      </c>
      <c r="I7642" t="s">
        <v>37</v>
      </c>
      <c r="J7642" t="s">
        <v>23</v>
      </c>
      <c r="K7642" t="s">
        <v>603</v>
      </c>
      <c r="L7642" t="s">
        <v>241</v>
      </c>
      <c r="M7642">
        <v>19711</v>
      </c>
      <c r="N7642" t="s">
        <v>144</v>
      </c>
      <c r="O7642" t="s">
        <v>7926</v>
      </c>
      <c r="P7642" t="s">
        <v>42</v>
      </c>
      <c r="Q7642" t="s">
        <v>86</v>
      </c>
      <c r="R7642" t="s">
        <v>182</v>
      </c>
      <c r="S7642">
        <v>68.040000000000006</v>
      </c>
      <c r="T7642" s="3"/>
    </row>
    <row r="7643" spans="1:20" x14ac:dyDescent="0.3">
      <c r="A7643">
        <v>7642</v>
      </c>
      <c r="B7643" t="s">
        <v>9578</v>
      </c>
      <c r="C7643">
        <f t="shared" si="119"/>
        <v>40</v>
      </c>
      <c r="D7643" s="1">
        <v>43014</v>
      </c>
      <c r="E7643" s="1">
        <v>43015</v>
      </c>
      <c r="F7643" t="s">
        <v>184</v>
      </c>
      <c r="G7643" t="s">
        <v>6483</v>
      </c>
      <c r="H7643" t="s">
        <v>6484</v>
      </c>
      <c r="I7643" t="s">
        <v>98</v>
      </c>
      <c r="J7643" t="s">
        <v>23</v>
      </c>
      <c r="K7643" t="s">
        <v>3600</v>
      </c>
      <c r="L7643" t="s">
        <v>453</v>
      </c>
      <c r="M7643">
        <v>81001</v>
      </c>
      <c r="N7643" t="s">
        <v>40</v>
      </c>
      <c r="O7643" t="s">
        <v>9579</v>
      </c>
      <c r="P7643" t="s">
        <v>67</v>
      </c>
      <c r="Q7643" t="s">
        <v>680</v>
      </c>
      <c r="R7643" t="s">
        <v>9580</v>
      </c>
      <c r="S7643">
        <v>703.71</v>
      </c>
      <c r="T7643" s="3"/>
    </row>
    <row r="7644" spans="1:20" x14ac:dyDescent="0.3">
      <c r="A7644">
        <v>7643</v>
      </c>
      <c r="B7644" t="s">
        <v>9578</v>
      </c>
      <c r="C7644">
        <f t="shared" si="119"/>
        <v>40</v>
      </c>
      <c r="D7644" s="1">
        <v>43014</v>
      </c>
      <c r="E7644" s="1">
        <v>43015</v>
      </c>
      <c r="F7644" t="s">
        <v>184</v>
      </c>
      <c r="G7644" t="s">
        <v>6483</v>
      </c>
      <c r="H7644" t="s">
        <v>6484</v>
      </c>
      <c r="I7644" t="s">
        <v>98</v>
      </c>
      <c r="J7644" t="s">
        <v>23</v>
      </c>
      <c r="K7644" t="s">
        <v>3600</v>
      </c>
      <c r="L7644" t="s">
        <v>453</v>
      </c>
      <c r="M7644">
        <v>81001</v>
      </c>
      <c r="N7644" t="s">
        <v>40</v>
      </c>
      <c r="O7644" t="s">
        <v>2048</v>
      </c>
      <c r="P7644" t="s">
        <v>42</v>
      </c>
      <c r="Q7644" t="s">
        <v>71</v>
      </c>
      <c r="R7644" t="s">
        <v>2049</v>
      </c>
      <c r="S7644">
        <v>17.904</v>
      </c>
      <c r="T7644" s="3"/>
    </row>
    <row r="7645" spans="1:20" x14ac:dyDescent="0.3">
      <c r="A7645">
        <v>7644</v>
      </c>
      <c r="B7645" t="s">
        <v>9578</v>
      </c>
      <c r="C7645">
        <f t="shared" si="119"/>
        <v>40</v>
      </c>
      <c r="D7645" s="1">
        <v>43014</v>
      </c>
      <c r="E7645" s="1">
        <v>43015</v>
      </c>
      <c r="F7645" t="s">
        <v>184</v>
      </c>
      <c r="G7645" t="s">
        <v>6483</v>
      </c>
      <c r="H7645" t="s">
        <v>6484</v>
      </c>
      <c r="I7645" t="s">
        <v>98</v>
      </c>
      <c r="J7645" t="s">
        <v>23</v>
      </c>
      <c r="K7645" t="s">
        <v>3600</v>
      </c>
      <c r="L7645" t="s">
        <v>453</v>
      </c>
      <c r="M7645">
        <v>81001</v>
      </c>
      <c r="N7645" t="s">
        <v>40</v>
      </c>
      <c r="O7645" t="s">
        <v>4945</v>
      </c>
      <c r="P7645" t="s">
        <v>42</v>
      </c>
      <c r="Q7645" t="s">
        <v>71</v>
      </c>
      <c r="R7645" t="s">
        <v>4946</v>
      </c>
      <c r="S7645">
        <v>11.976000000000001</v>
      </c>
      <c r="T7645" s="3"/>
    </row>
    <row r="7646" spans="1:20" x14ac:dyDescent="0.3">
      <c r="A7646">
        <v>7645</v>
      </c>
      <c r="B7646" t="s">
        <v>9578</v>
      </c>
      <c r="C7646">
        <f t="shared" si="119"/>
        <v>40</v>
      </c>
      <c r="D7646" s="1">
        <v>43014</v>
      </c>
      <c r="E7646" s="1">
        <v>43015</v>
      </c>
      <c r="F7646" t="s">
        <v>184</v>
      </c>
      <c r="G7646" t="s">
        <v>6483</v>
      </c>
      <c r="H7646" t="s">
        <v>6484</v>
      </c>
      <c r="I7646" t="s">
        <v>98</v>
      </c>
      <c r="J7646" t="s">
        <v>23</v>
      </c>
      <c r="K7646" t="s">
        <v>3600</v>
      </c>
      <c r="L7646" t="s">
        <v>453</v>
      </c>
      <c r="M7646">
        <v>81001</v>
      </c>
      <c r="N7646" t="s">
        <v>40</v>
      </c>
      <c r="O7646" t="s">
        <v>7149</v>
      </c>
      <c r="P7646" t="s">
        <v>67</v>
      </c>
      <c r="Q7646" t="s">
        <v>157</v>
      </c>
      <c r="R7646" t="s">
        <v>7150</v>
      </c>
      <c r="S7646">
        <v>67.959999999999994</v>
      </c>
      <c r="T7646" s="3"/>
    </row>
    <row r="7647" spans="1:20" x14ac:dyDescent="0.3">
      <c r="A7647">
        <v>7646</v>
      </c>
      <c r="B7647" t="s">
        <v>9581</v>
      </c>
      <c r="C7647">
        <f t="shared" si="119"/>
        <v>15</v>
      </c>
      <c r="D7647" s="1">
        <v>42465</v>
      </c>
      <c r="E7647" s="1">
        <v>42471</v>
      </c>
      <c r="F7647" t="s">
        <v>46</v>
      </c>
      <c r="G7647" t="s">
        <v>6016</v>
      </c>
      <c r="H7647" t="s">
        <v>6017</v>
      </c>
      <c r="I7647" t="s">
        <v>37</v>
      </c>
      <c r="J7647" t="s">
        <v>23</v>
      </c>
      <c r="K7647" t="s">
        <v>38</v>
      </c>
      <c r="L7647" t="s">
        <v>39</v>
      </c>
      <c r="M7647">
        <v>90036</v>
      </c>
      <c r="N7647" t="s">
        <v>40</v>
      </c>
      <c r="O7647" t="s">
        <v>3405</v>
      </c>
      <c r="P7647" t="s">
        <v>28</v>
      </c>
      <c r="Q7647" t="s">
        <v>32</v>
      </c>
      <c r="R7647" t="s">
        <v>3406</v>
      </c>
      <c r="S7647">
        <v>892.22400000000005</v>
      </c>
      <c r="T7647" s="3"/>
    </row>
    <row r="7648" spans="1:20" x14ac:dyDescent="0.3">
      <c r="A7648">
        <v>7647</v>
      </c>
      <c r="B7648" t="s">
        <v>9582</v>
      </c>
      <c r="C7648">
        <f t="shared" si="119"/>
        <v>37</v>
      </c>
      <c r="D7648" s="1">
        <v>42256</v>
      </c>
      <c r="E7648" s="1">
        <v>42260</v>
      </c>
      <c r="F7648" t="s">
        <v>46</v>
      </c>
      <c r="G7648" t="s">
        <v>2906</v>
      </c>
      <c r="H7648" t="s">
        <v>2907</v>
      </c>
      <c r="I7648" t="s">
        <v>22</v>
      </c>
      <c r="J7648" t="s">
        <v>23</v>
      </c>
      <c r="K7648" t="s">
        <v>3525</v>
      </c>
      <c r="L7648" t="s">
        <v>84</v>
      </c>
      <c r="M7648">
        <v>27834</v>
      </c>
      <c r="N7648" t="s">
        <v>26</v>
      </c>
      <c r="O7648" t="s">
        <v>8857</v>
      </c>
      <c r="P7648" t="s">
        <v>67</v>
      </c>
      <c r="Q7648" t="s">
        <v>680</v>
      </c>
      <c r="R7648" t="s">
        <v>8858</v>
      </c>
      <c r="S7648">
        <v>1299.99</v>
      </c>
      <c r="T7648" s="3"/>
    </row>
    <row r="7649" spans="1:20" x14ac:dyDescent="0.3">
      <c r="A7649">
        <v>7648</v>
      </c>
      <c r="B7649" t="s">
        <v>9583</v>
      </c>
      <c r="C7649">
        <f t="shared" si="119"/>
        <v>11</v>
      </c>
      <c r="D7649" s="1">
        <v>42809</v>
      </c>
      <c r="E7649" s="1">
        <v>42810</v>
      </c>
      <c r="F7649" t="s">
        <v>184</v>
      </c>
      <c r="G7649" t="s">
        <v>6755</v>
      </c>
      <c r="H7649" t="s">
        <v>6756</v>
      </c>
      <c r="I7649" t="s">
        <v>37</v>
      </c>
      <c r="J7649" t="s">
        <v>23</v>
      </c>
      <c r="K7649" t="s">
        <v>123</v>
      </c>
      <c r="L7649" t="s">
        <v>39</v>
      </c>
      <c r="M7649">
        <v>94110</v>
      </c>
      <c r="N7649" t="s">
        <v>40</v>
      </c>
      <c r="O7649" t="s">
        <v>3126</v>
      </c>
      <c r="P7649" t="s">
        <v>42</v>
      </c>
      <c r="Q7649" t="s">
        <v>71</v>
      </c>
      <c r="R7649" t="s">
        <v>3127</v>
      </c>
      <c r="S7649">
        <v>4.5439999999999996</v>
      </c>
      <c r="T7649" s="3"/>
    </row>
    <row r="7650" spans="1:20" x14ac:dyDescent="0.3">
      <c r="A7650">
        <v>7649</v>
      </c>
      <c r="B7650" t="s">
        <v>9583</v>
      </c>
      <c r="C7650">
        <f t="shared" si="119"/>
        <v>11</v>
      </c>
      <c r="D7650" s="1">
        <v>42809</v>
      </c>
      <c r="E7650" s="1">
        <v>42810</v>
      </c>
      <c r="F7650" t="s">
        <v>184</v>
      </c>
      <c r="G7650" t="s">
        <v>6755</v>
      </c>
      <c r="H7650" t="s">
        <v>6756</v>
      </c>
      <c r="I7650" t="s">
        <v>37</v>
      </c>
      <c r="J7650" t="s">
        <v>23</v>
      </c>
      <c r="K7650" t="s">
        <v>123</v>
      </c>
      <c r="L7650" t="s">
        <v>39</v>
      </c>
      <c r="M7650">
        <v>94110</v>
      </c>
      <c r="N7650" t="s">
        <v>40</v>
      </c>
      <c r="O7650" t="s">
        <v>3040</v>
      </c>
      <c r="P7650" t="s">
        <v>28</v>
      </c>
      <c r="Q7650" t="s">
        <v>32</v>
      </c>
      <c r="R7650" t="s">
        <v>3041</v>
      </c>
      <c r="S7650">
        <v>1352.0319999999999</v>
      </c>
      <c r="T7650" s="3"/>
    </row>
    <row r="7651" spans="1:20" x14ac:dyDescent="0.3">
      <c r="A7651">
        <v>7650</v>
      </c>
      <c r="B7651" t="s">
        <v>9584</v>
      </c>
      <c r="C7651">
        <f t="shared" si="119"/>
        <v>53</v>
      </c>
      <c r="D7651" s="1">
        <v>42731</v>
      </c>
      <c r="E7651" s="1">
        <v>42735</v>
      </c>
      <c r="F7651" t="s">
        <v>46</v>
      </c>
      <c r="G7651" t="s">
        <v>908</v>
      </c>
      <c r="H7651" t="s">
        <v>909</v>
      </c>
      <c r="I7651" t="s">
        <v>37</v>
      </c>
      <c r="J7651" t="s">
        <v>23</v>
      </c>
      <c r="K7651" t="s">
        <v>5183</v>
      </c>
      <c r="L7651" t="s">
        <v>494</v>
      </c>
      <c r="M7651">
        <v>43302</v>
      </c>
      <c r="N7651" t="s">
        <v>144</v>
      </c>
      <c r="O7651" t="s">
        <v>2883</v>
      </c>
      <c r="P7651" t="s">
        <v>28</v>
      </c>
      <c r="Q7651" t="s">
        <v>52</v>
      </c>
      <c r="R7651" t="s">
        <v>2884</v>
      </c>
      <c r="S7651">
        <v>1548.99</v>
      </c>
      <c r="T7651" s="3"/>
    </row>
    <row r="7652" spans="1:20" x14ac:dyDescent="0.3">
      <c r="A7652">
        <v>7651</v>
      </c>
      <c r="B7652" t="s">
        <v>9584</v>
      </c>
      <c r="C7652">
        <f t="shared" si="119"/>
        <v>53</v>
      </c>
      <c r="D7652" s="1">
        <v>42731</v>
      </c>
      <c r="E7652" s="1">
        <v>42735</v>
      </c>
      <c r="F7652" t="s">
        <v>46</v>
      </c>
      <c r="G7652" t="s">
        <v>908</v>
      </c>
      <c r="H7652" t="s">
        <v>909</v>
      </c>
      <c r="I7652" t="s">
        <v>37</v>
      </c>
      <c r="J7652" t="s">
        <v>23</v>
      </c>
      <c r="K7652" t="s">
        <v>5183</v>
      </c>
      <c r="L7652" t="s">
        <v>494</v>
      </c>
      <c r="M7652">
        <v>43302</v>
      </c>
      <c r="N7652" t="s">
        <v>144</v>
      </c>
      <c r="O7652" t="s">
        <v>6107</v>
      </c>
      <c r="P7652" t="s">
        <v>42</v>
      </c>
      <c r="Q7652" t="s">
        <v>169</v>
      </c>
      <c r="R7652" t="s">
        <v>667</v>
      </c>
      <c r="S7652">
        <v>19.872</v>
      </c>
      <c r="T7652" s="3"/>
    </row>
    <row r="7653" spans="1:20" x14ac:dyDescent="0.3">
      <c r="A7653">
        <v>7652</v>
      </c>
      <c r="B7653" t="s">
        <v>9585</v>
      </c>
      <c r="C7653">
        <f t="shared" si="119"/>
        <v>32</v>
      </c>
      <c r="D7653" s="1">
        <v>43319</v>
      </c>
      <c r="E7653" s="1">
        <v>43320</v>
      </c>
      <c r="F7653" t="s">
        <v>184</v>
      </c>
      <c r="G7653" t="s">
        <v>2003</v>
      </c>
      <c r="H7653" t="s">
        <v>2004</v>
      </c>
      <c r="I7653" t="s">
        <v>22</v>
      </c>
      <c r="J7653" t="s">
        <v>23</v>
      </c>
      <c r="K7653" t="s">
        <v>813</v>
      </c>
      <c r="L7653" t="s">
        <v>100</v>
      </c>
      <c r="M7653">
        <v>75081</v>
      </c>
      <c r="N7653" t="s">
        <v>101</v>
      </c>
      <c r="O7653" t="s">
        <v>454</v>
      </c>
      <c r="P7653" t="s">
        <v>67</v>
      </c>
      <c r="Q7653" t="s">
        <v>157</v>
      </c>
      <c r="R7653" t="s">
        <v>455</v>
      </c>
      <c r="S7653">
        <v>119.44799999999999</v>
      </c>
      <c r="T7653" s="3"/>
    </row>
    <row r="7654" spans="1:20" x14ac:dyDescent="0.3">
      <c r="A7654">
        <v>7653</v>
      </c>
      <c r="B7654" t="s">
        <v>9585</v>
      </c>
      <c r="C7654">
        <f t="shared" si="119"/>
        <v>32</v>
      </c>
      <c r="D7654" s="1">
        <v>43319</v>
      </c>
      <c r="E7654" s="1">
        <v>43320</v>
      </c>
      <c r="F7654" t="s">
        <v>184</v>
      </c>
      <c r="G7654" t="s">
        <v>2003</v>
      </c>
      <c r="H7654" t="s">
        <v>2004</v>
      </c>
      <c r="I7654" t="s">
        <v>22</v>
      </c>
      <c r="J7654" t="s">
        <v>23</v>
      </c>
      <c r="K7654" t="s">
        <v>813</v>
      </c>
      <c r="L7654" t="s">
        <v>100</v>
      </c>
      <c r="M7654">
        <v>75081</v>
      </c>
      <c r="N7654" t="s">
        <v>101</v>
      </c>
      <c r="O7654" t="s">
        <v>968</v>
      </c>
      <c r="P7654" t="s">
        <v>42</v>
      </c>
      <c r="Q7654" t="s">
        <v>55</v>
      </c>
      <c r="R7654" t="s">
        <v>969</v>
      </c>
      <c r="S7654">
        <v>118.16</v>
      </c>
      <c r="T7654" s="3"/>
    </row>
    <row r="7655" spans="1:20" x14ac:dyDescent="0.3">
      <c r="A7655">
        <v>7654</v>
      </c>
      <c r="B7655" t="s">
        <v>9586</v>
      </c>
      <c r="C7655">
        <f t="shared" si="119"/>
        <v>13</v>
      </c>
      <c r="D7655" s="1">
        <v>42451</v>
      </c>
      <c r="E7655" s="1">
        <v>42456</v>
      </c>
      <c r="F7655" t="s">
        <v>46</v>
      </c>
      <c r="G7655" t="s">
        <v>9587</v>
      </c>
      <c r="H7655" t="s">
        <v>9588</v>
      </c>
      <c r="I7655" t="s">
        <v>37</v>
      </c>
      <c r="J7655" t="s">
        <v>23</v>
      </c>
      <c r="K7655" t="s">
        <v>1682</v>
      </c>
      <c r="L7655" t="s">
        <v>354</v>
      </c>
      <c r="M7655">
        <v>35810</v>
      </c>
      <c r="N7655" t="s">
        <v>26</v>
      </c>
      <c r="O7655" t="s">
        <v>7504</v>
      </c>
      <c r="P7655" t="s">
        <v>42</v>
      </c>
      <c r="Q7655" t="s">
        <v>64</v>
      </c>
      <c r="R7655" t="s">
        <v>7505</v>
      </c>
      <c r="S7655">
        <v>19.559999999999999</v>
      </c>
      <c r="T7655" s="3"/>
    </row>
    <row r="7656" spans="1:20" x14ac:dyDescent="0.3">
      <c r="A7656">
        <v>7655</v>
      </c>
      <c r="B7656" t="s">
        <v>9589</v>
      </c>
      <c r="C7656">
        <f t="shared" si="119"/>
        <v>49</v>
      </c>
      <c r="D7656" s="1">
        <v>42704</v>
      </c>
      <c r="E7656" s="1">
        <v>42706</v>
      </c>
      <c r="F7656" t="s">
        <v>19</v>
      </c>
      <c r="G7656" t="s">
        <v>5574</v>
      </c>
      <c r="H7656" t="s">
        <v>5575</v>
      </c>
      <c r="I7656" t="s">
        <v>22</v>
      </c>
      <c r="J7656" t="s">
        <v>23</v>
      </c>
      <c r="K7656" t="s">
        <v>1391</v>
      </c>
      <c r="L7656" t="s">
        <v>1392</v>
      </c>
      <c r="M7656">
        <v>89115</v>
      </c>
      <c r="N7656" t="s">
        <v>40</v>
      </c>
      <c r="O7656" t="s">
        <v>7796</v>
      </c>
      <c r="P7656" t="s">
        <v>28</v>
      </c>
      <c r="Q7656" t="s">
        <v>61</v>
      </c>
      <c r="R7656" t="s">
        <v>7797</v>
      </c>
      <c r="S7656">
        <v>80.959999999999994</v>
      </c>
      <c r="T7656" s="3"/>
    </row>
    <row r="7657" spans="1:20" x14ac:dyDescent="0.3">
      <c r="A7657">
        <v>7656</v>
      </c>
      <c r="B7657" t="s">
        <v>9589</v>
      </c>
      <c r="C7657">
        <f t="shared" si="119"/>
        <v>49</v>
      </c>
      <c r="D7657" s="1">
        <v>42704</v>
      </c>
      <c r="E7657" s="1">
        <v>42706</v>
      </c>
      <c r="F7657" t="s">
        <v>19</v>
      </c>
      <c r="G7657" t="s">
        <v>5574</v>
      </c>
      <c r="H7657" t="s">
        <v>5575</v>
      </c>
      <c r="I7657" t="s">
        <v>22</v>
      </c>
      <c r="J7657" t="s">
        <v>23</v>
      </c>
      <c r="K7657" t="s">
        <v>1391</v>
      </c>
      <c r="L7657" t="s">
        <v>1392</v>
      </c>
      <c r="M7657">
        <v>89115</v>
      </c>
      <c r="N7657" t="s">
        <v>40</v>
      </c>
      <c r="O7657" t="s">
        <v>6179</v>
      </c>
      <c r="P7657" t="s">
        <v>42</v>
      </c>
      <c r="Q7657" t="s">
        <v>86</v>
      </c>
      <c r="R7657" t="s">
        <v>6180</v>
      </c>
      <c r="S7657">
        <v>25.92</v>
      </c>
      <c r="T7657" s="3"/>
    </row>
    <row r="7658" spans="1:20" x14ac:dyDescent="0.3">
      <c r="A7658">
        <v>7657</v>
      </c>
      <c r="B7658" t="s">
        <v>9590</v>
      </c>
      <c r="C7658">
        <f t="shared" si="119"/>
        <v>16</v>
      </c>
      <c r="D7658" s="1">
        <v>42109</v>
      </c>
      <c r="E7658" s="1">
        <v>42109</v>
      </c>
      <c r="F7658" t="s">
        <v>1289</v>
      </c>
      <c r="G7658" t="s">
        <v>297</v>
      </c>
      <c r="H7658" t="s">
        <v>298</v>
      </c>
      <c r="I7658" t="s">
        <v>98</v>
      </c>
      <c r="J7658" t="s">
        <v>23</v>
      </c>
      <c r="K7658" t="s">
        <v>38</v>
      </c>
      <c r="L7658" t="s">
        <v>39</v>
      </c>
      <c r="M7658">
        <v>90049</v>
      </c>
      <c r="N7658" t="s">
        <v>40</v>
      </c>
      <c r="O7658" t="s">
        <v>2539</v>
      </c>
      <c r="P7658" t="s">
        <v>42</v>
      </c>
      <c r="Q7658" t="s">
        <v>74</v>
      </c>
      <c r="R7658" t="s">
        <v>2540</v>
      </c>
      <c r="S7658">
        <v>106.96</v>
      </c>
      <c r="T7658" s="3"/>
    </row>
    <row r="7659" spans="1:20" x14ac:dyDescent="0.3">
      <c r="A7659">
        <v>7658</v>
      </c>
      <c r="B7659" t="s">
        <v>9590</v>
      </c>
      <c r="C7659">
        <f t="shared" si="119"/>
        <v>16</v>
      </c>
      <c r="D7659" s="1">
        <v>42109</v>
      </c>
      <c r="E7659" s="1">
        <v>42109</v>
      </c>
      <c r="F7659" t="s">
        <v>1289</v>
      </c>
      <c r="G7659" t="s">
        <v>297</v>
      </c>
      <c r="H7659" t="s">
        <v>298</v>
      </c>
      <c r="I7659" t="s">
        <v>98</v>
      </c>
      <c r="J7659" t="s">
        <v>23</v>
      </c>
      <c r="K7659" t="s">
        <v>38</v>
      </c>
      <c r="L7659" t="s">
        <v>39</v>
      </c>
      <c r="M7659">
        <v>90049</v>
      </c>
      <c r="N7659" t="s">
        <v>40</v>
      </c>
      <c r="O7659" t="s">
        <v>1081</v>
      </c>
      <c r="P7659" t="s">
        <v>28</v>
      </c>
      <c r="Q7659" t="s">
        <v>61</v>
      </c>
      <c r="R7659" t="s">
        <v>1082</v>
      </c>
      <c r="S7659">
        <v>187.76</v>
      </c>
      <c r="T7659" s="3"/>
    </row>
    <row r="7660" spans="1:20" x14ac:dyDescent="0.3">
      <c r="A7660">
        <v>7659</v>
      </c>
      <c r="B7660" t="s">
        <v>9591</v>
      </c>
      <c r="C7660">
        <f t="shared" si="119"/>
        <v>31</v>
      </c>
      <c r="D7660" s="1">
        <v>43311</v>
      </c>
      <c r="E7660" s="1">
        <v>43314</v>
      </c>
      <c r="F7660" t="s">
        <v>184</v>
      </c>
      <c r="G7660" t="s">
        <v>6260</v>
      </c>
      <c r="H7660" t="s">
        <v>6261</v>
      </c>
      <c r="I7660" t="s">
        <v>98</v>
      </c>
      <c r="J7660" t="s">
        <v>23</v>
      </c>
      <c r="K7660" t="s">
        <v>1118</v>
      </c>
      <c r="L7660" t="s">
        <v>494</v>
      </c>
      <c r="M7660">
        <v>44107</v>
      </c>
      <c r="N7660" t="s">
        <v>144</v>
      </c>
      <c r="O7660" t="s">
        <v>2598</v>
      </c>
      <c r="P7660" t="s">
        <v>42</v>
      </c>
      <c r="Q7660" t="s">
        <v>71</v>
      </c>
      <c r="R7660" t="s">
        <v>2599</v>
      </c>
      <c r="S7660">
        <v>76.775999999999996</v>
      </c>
      <c r="T7660" s="3"/>
    </row>
    <row r="7661" spans="1:20" x14ac:dyDescent="0.3">
      <c r="A7661">
        <v>7660</v>
      </c>
      <c r="B7661" t="s">
        <v>9592</v>
      </c>
      <c r="C7661">
        <f t="shared" si="119"/>
        <v>22</v>
      </c>
      <c r="D7661" s="1">
        <v>43252</v>
      </c>
      <c r="E7661" s="1">
        <v>43256</v>
      </c>
      <c r="F7661" t="s">
        <v>46</v>
      </c>
      <c r="G7661" t="s">
        <v>477</v>
      </c>
      <c r="H7661" t="s">
        <v>478</v>
      </c>
      <c r="I7661" t="s">
        <v>37</v>
      </c>
      <c r="J7661" t="s">
        <v>23</v>
      </c>
      <c r="K7661" t="s">
        <v>133</v>
      </c>
      <c r="L7661" t="s">
        <v>134</v>
      </c>
      <c r="M7661">
        <v>68025</v>
      </c>
      <c r="N7661" t="s">
        <v>101</v>
      </c>
      <c r="O7661" t="s">
        <v>3246</v>
      </c>
      <c r="P7661" t="s">
        <v>42</v>
      </c>
      <c r="Q7661" t="s">
        <v>71</v>
      </c>
      <c r="R7661" t="s">
        <v>3247</v>
      </c>
      <c r="S7661">
        <v>53.9</v>
      </c>
      <c r="T7661" s="3"/>
    </row>
    <row r="7662" spans="1:20" x14ac:dyDescent="0.3">
      <c r="A7662">
        <v>7661</v>
      </c>
      <c r="B7662" t="s">
        <v>9593</v>
      </c>
      <c r="C7662">
        <f t="shared" si="119"/>
        <v>2</v>
      </c>
      <c r="D7662" s="1">
        <v>42011</v>
      </c>
      <c r="E7662" s="1">
        <v>42016</v>
      </c>
      <c r="F7662" t="s">
        <v>46</v>
      </c>
      <c r="G7662" t="s">
        <v>7554</v>
      </c>
      <c r="H7662" t="s">
        <v>7555</v>
      </c>
      <c r="I7662" t="s">
        <v>22</v>
      </c>
      <c r="J7662" t="s">
        <v>23</v>
      </c>
      <c r="K7662" t="s">
        <v>1682</v>
      </c>
      <c r="L7662" t="s">
        <v>100</v>
      </c>
      <c r="M7662">
        <v>77340</v>
      </c>
      <c r="N7662" t="s">
        <v>101</v>
      </c>
      <c r="O7662" t="s">
        <v>1715</v>
      </c>
      <c r="P7662" t="s">
        <v>28</v>
      </c>
      <c r="Q7662" t="s">
        <v>61</v>
      </c>
      <c r="R7662" t="s">
        <v>1716</v>
      </c>
      <c r="S7662">
        <v>76.727999999999994</v>
      </c>
      <c r="T7662" s="3"/>
    </row>
    <row r="7663" spans="1:20" x14ac:dyDescent="0.3">
      <c r="A7663">
        <v>7662</v>
      </c>
      <c r="B7663" t="s">
        <v>9593</v>
      </c>
      <c r="C7663">
        <f t="shared" si="119"/>
        <v>2</v>
      </c>
      <c r="D7663" s="1">
        <v>42011</v>
      </c>
      <c r="E7663" s="1">
        <v>42016</v>
      </c>
      <c r="F7663" t="s">
        <v>46</v>
      </c>
      <c r="G7663" t="s">
        <v>7554</v>
      </c>
      <c r="H7663" t="s">
        <v>7555</v>
      </c>
      <c r="I7663" t="s">
        <v>22</v>
      </c>
      <c r="J7663" t="s">
        <v>23</v>
      </c>
      <c r="K7663" t="s">
        <v>1682</v>
      </c>
      <c r="L7663" t="s">
        <v>100</v>
      </c>
      <c r="M7663">
        <v>77340</v>
      </c>
      <c r="N7663" t="s">
        <v>101</v>
      </c>
      <c r="O7663" t="s">
        <v>3863</v>
      </c>
      <c r="P7663" t="s">
        <v>42</v>
      </c>
      <c r="Q7663" t="s">
        <v>71</v>
      </c>
      <c r="R7663" t="s">
        <v>3864</v>
      </c>
      <c r="S7663">
        <v>10.43</v>
      </c>
      <c r="T7663" s="3"/>
    </row>
    <row r="7664" spans="1:20" x14ac:dyDescent="0.3">
      <c r="A7664">
        <v>7663</v>
      </c>
      <c r="B7664" t="s">
        <v>9594</v>
      </c>
      <c r="C7664">
        <f t="shared" si="119"/>
        <v>39</v>
      </c>
      <c r="D7664" s="1">
        <v>43372</v>
      </c>
      <c r="E7664" s="1">
        <v>43374</v>
      </c>
      <c r="F7664" t="s">
        <v>184</v>
      </c>
      <c r="G7664" t="s">
        <v>5579</v>
      </c>
      <c r="H7664" t="s">
        <v>5580</v>
      </c>
      <c r="I7664" t="s">
        <v>22</v>
      </c>
      <c r="J7664" t="s">
        <v>23</v>
      </c>
      <c r="K7664" t="s">
        <v>38</v>
      </c>
      <c r="L7664" t="s">
        <v>39</v>
      </c>
      <c r="M7664">
        <v>90036</v>
      </c>
      <c r="N7664" t="s">
        <v>40</v>
      </c>
      <c r="O7664" t="s">
        <v>4674</v>
      </c>
      <c r="P7664" t="s">
        <v>42</v>
      </c>
      <c r="Q7664" t="s">
        <v>64</v>
      </c>
      <c r="R7664" t="s">
        <v>4675</v>
      </c>
      <c r="S7664">
        <v>99.2</v>
      </c>
      <c r="T7664" s="3"/>
    </row>
    <row r="7665" spans="1:20" x14ac:dyDescent="0.3">
      <c r="A7665">
        <v>7664</v>
      </c>
      <c r="B7665" t="s">
        <v>9595</v>
      </c>
      <c r="C7665">
        <f t="shared" si="119"/>
        <v>37</v>
      </c>
      <c r="D7665" s="1">
        <v>43356</v>
      </c>
      <c r="E7665" s="1">
        <v>43362</v>
      </c>
      <c r="F7665" t="s">
        <v>46</v>
      </c>
      <c r="G7665" t="s">
        <v>5437</v>
      </c>
      <c r="H7665" t="s">
        <v>5438</v>
      </c>
      <c r="I7665" t="s">
        <v>22</v>
      </c>
      <c r="J7665" t="s">
        <v>23</v>
      </c>
      <c r="K7665" t="s">
        <v>2488</v>
      </c>
      <c r="L7665" t="s">
        <v>84</v>
      </c>
      <c r="M7665">
        <v>28806</v>
      </c>
      <c r="N7665" t="s">
        <v>26</v>
      </c>
      <c r="O7665" t="s">
        <v>2746</v>
      </c>
      <c r="P7665" t="s">
        <v>42</v>
      </c>
      <c r="Q7665" t="s">
        <v>64</v>
      </c>
      <c r="R7665" t="s">
        <v>2747</v>
      </c>
      <c r="S7665">
        <v>15.92</v>
      </c>
      <c r="T7665" s="3"/>
    </row>
    <row r="7666" spans="1:20" x14ac:dyDescent="0.3">
      <c r="A7666">
        <v>7665</v>
      </c>
      <c r="B7666" t="s">
        <v>9596</v>
      </c>
      <c r="C7666">
        <f t="shared" si="119"/>
        <v>43</v>
      </c>
      <c r="D7666" s="1">
        <v>42299</v>
      </c>
      <c r="E7666" s="1">
        <v>42303</v>
      </c>
      <c r="F7666" t="s">
        <v>46</v>
      </c>
      <c r="G7666" t="s">
        <v>5639</v>
      </c>
      <c r="H7666" t="s">
        <v>5640</v>
      </c>
      <c r="I7666" t="s">
        <v>37</v>
      </c>
      <c r="J7666" t="s">
        <v>23</v>
      </c>
      <c r="K7666" t="s">
        <v>2423</v>
      </c>
      <c r="L7666" t="s">
        <v>734</v>
      </c>
      <c r="M7666">
        <v>71111</v>
      </c>
      <c r="N7666" t="s">
        <v>26</v>
      </c>
      <c r="O7666" t="s">
        <v>6550</v>
      </c>
      <c r="P7666" t="s">
        <v>28</v>
      </c>
      <c r="Q7666" t="s">
        <v>61</v>
      </c>
      <c r="R7666" t="s">
        <v>6551</v>
      </c>
      <c r="S7666">
        <v>129.91999999999999</v>
      </c>
      <c r="T7666" s="3"/>
    </row>
    <row r="7667" spans="1:20" x14ac:dyDescent="0.3">
      <c r="A7667">
        <v>7666</v>
      </c>
      <c r="B7667" t="s">
        <v>9597</v>
      </c>
      <c r="C7667">
        <f t="shared" si="119"/>
        <v>40</v>
      </c>
      <c r="D7667" s="1">
        <v>43012</v>
      </c>
      <c r="E7667" s="1">
        <v>43016</v>
      </c>
      <c r="F7667" t="s">
        <v>46</v>
      </c>
      <c r="G7667" t="s">
        <v>5997</v>
      </c>
      <c r="H7667" t="s">
        <v>5998</v>
      </c>
      <c r="I7667" t="s">
        <v>98</v>
      </c>
      <c r="J7667" t="s">
        <v>23</v>
      </c>
      <c r="K7667" t="s">
        <v>3582</v>
      </c>
      <c r="L7667" t="s">
        <v>1399</v>
      </c>
      <c r="M7667">
        <v>2908</v>
      </c>
      <c r="N7667" t="s">
        <v>144</v>
      </c>
      <c r="O7667" t="s">
        <v>3922</v>
      </c>
      <c r="P7667" t="s">
        <v>42</v>
      </c>
      <c r="Q7667" t="s">
        <v>71</v>
      </c>
      <c r="R7667" t="s">
        <v>3923</v>
      </c>
      <c r="S7667">
        <v>30.4</v>
      </c>
      <c r="T7667" s="3"/>
    </row>
    <row r="7668" spans="1:20" x14ac:dyDescent="0.3">
      <c r="A7668">
        <v>7667</v>
      </c>
      <c r="B7668" t="s">
        <v>9597</v>
      </c>
      <c r="C7668">
        <f t="shared" si="119"/>
        <v>40</v>
      </c>
      <c r="D7668" s="1">
        <v>43012</v>
      </c>
      <c r="E7668" s="1">
        <v>43016</v>
      </c>
      <c r="F7668" t="s">
        <v>46</v>
      </c>
      <c r="G7668" t="s">
        <v>5997</v>
      </c>
      <c r="H7668" t="s">
        <v>5998</v>
      </c>
      <c r="I7668" t="s">
        <v>98</v>
      </c>
      <c r="J7668" t="s">
        <v>23</v>
      </c>
      <c r="K7668" t="s">
        <v>3582</v>
      </c>
      <c r="L7668" t="s">
        <v>1399</v>
      </c>
      <c r="M7668">
        <v>2908</v>
      </c>
      <c r="N7668" t="s">
        <v>144</v>
      </c>
      <c r="O7668" t="s">
        <v>1214</v>
      </c>
      <c r="P7668" t="s">
        <v>67</v>
      </c>
      <c r="Q7668" t="s">
        <v>1215</v>
      </c>
      <c r="R7668" t="s">
        <v>1216</v>
      </c>
      <c r="S7668">
        <v>5399.91</v>
      </c>
      <c r="T7668" s="3"/>
    </row>
    <row r="7669" spans="1:20" x14ac:dyDescent="0.3">
      <c r="A7669">
        <v>7668</v>
      </c>
      <c r="B7669" t="s">
        <v>9597</v>
      </c>
      <c r="C7669">
        <f t="shared" si="119"/>
        <v>40</v>
      </c>
      <c r="D7669" s="1">
        <v>43012</v>
      </c>
      <c r="E7669" s="1">
        <v>43016</v>
      </c>
      <c r="F7669" t="s">
        <v>46</v>
      </c>
      <c r="G7669" t="s">
        <v>5997</v>
      </c>
      <c r="H7669" t="s">
        <v>5998</v>
      </c>
      <c r="I7669" t="s">
        <v>98</v>
      </c>
      <c r="J7669" t="s">
        <v>23</v>
      </c>
      <c r="K7669" t="s">
        <v>3582</v>
      </c>
      <c r="L7669" t="s">
        <v>1399</v>
      </c>
      <c r="M7669">
        <v>2908</v>
      </c>
      <c r="N7669" t="s">
        <v>144</v>
      </c>
      <c r="O7669" t="s">
        <v>7942</v>
      </c>
      <c r="P7669" t="s">
        <v>42</v>
      </c>
      <c r="Q7669" t="s">
        <v>55</v>
      </c>
      <c r="R7669" t="s">
        <v>7943</v>
      </c>
      <c r="S7669">
        <v>119.1</v>
      </c>
      <c r="T7669" s="3"/>
    </row>
    <row r="7670" spans="1:20" x14ac:dyDescent="0.3">
      <c r="A7670">
        <v>7669</v>
      </c>
      <c r="B7670" t="s">
        <v>9598</v>
      </c>
      <c r="C7670">
        <f t="shared" si="119"/>
        <v>49</v>
      </c>
      <c r="D7670" s="1">
        <v>42701</v>
      </c>
      <c r="E7670" s="1">
        <v>42703</v>
      </c>
      <c r="F7670" t="s">
        <v>19</v>
      </c>
      <c r="G7670" t="s">
        <v>178</v>
      </c>
      <c r="H7670" t="s">
        <v>179</v>
      </c>
      <c r="I7670" t="s">
        <v>98</v>
      </c>
      <c r="J7670" t="s">
        <v>23</v>
      </c>
      <c r="K7670" t="s">
        <v>4101</v>
      </c>
      <c r="L7670" t="s">
        <v>1244</v>
      </c>
      <c r="M7670">
        <v>2149</v>
      </c>
      <c r="N7670" t="s">
        <v>144</v>
      </c>
      <c r="O7670" t="s">
        <v>2248</v>
      </c>
      <c r="P7670" t="s">
        <v>42</v>
      </c>
      <c r="Q7670" t="s">
        <v>86</v>
      </c>
      <c r="R7670" t="s">
        <v>2249</v>
      </c>
      <c r="S7670">
        <v>40.08</v>
      </c>
      <c r="T7670" s="3"/>
    </row>
    <row r="7671" spans="1:20" x14ac:dyDescent="0.3">
      <c r="A7671">
        <v>7670</v>
      </c>
      <c r="B7671" t="s">
        <v>9598</v>
      </c>
      <c r="C7671">
        <f t="shared" si="119"/>
        <v>49</v>
      </c>
      <c r="D7671" s="1">
        <v>42701</v>
      </c>
      <c r="E7671" s="1">
        <v>42703</v>
      </c>
      <c r="F7671" t="s">
        <v>19</v>
      </c>
      <c r="G7671" t="s">
        <v>178</v>
      </c>
      <c r="H7671" t="s">
        <v>179</v>
      </c>
      <c r="I7671" t="s">
        <v>98</v>
      </c>
      <c r="J7671" t="s">
        <v>23</v>
      </c>
      <c r="K7671" t="s">
        <v>4101</v>
      </c>
      <c r="L7671" t="s">
        <v>1244</v>
      </c>
      <c r="M7671">
        <v>2149</v>
      </c>
      <c r="N7671" t="s">
        <v>144</v>
      </c>
      <c r="O7671" t="s">
        <v>2652</v>
      </c>
      <c r="P7671" t="s">
        <v>42</v>
      </c>
      <c r="Q7671" t="s">
        <v>86</v>
      </c>
      <c r="R7671" t="s">
        <v>2653</v>
      </c>
      <c r="S7671">
        <v>59.94</v>
      </c>
      <c r="T7671" s="3"/>
    </row>
    <row r="7672" spans="1:20" x14ac:dyDescent="0.3">
      <c r="A7672">
        <v>7671</v>
      </c>
      <c r="B7672" t="s">
        <v>9598</v>
      </c>
      <c r="C7672">
        <f t="shared" si="119"/>
        <v>49</v>
      </c>
      <c r="D7672" s="1">
        <v>42701</v>
      </c>
      <c r="E7672" s="1">
        <v>42703</v>
      </c>
      <c r="F7672" t="s">
        <v>19</v>
      </c>
      <c r="G7672" t="s">
        <v>178</v>
      </c>
      <c r="H7672" t="s">
        <v>179</v>
      </c>
      <c r="I7672" t="s">
        <v>98</v>
      </c>
      <c r="J7672" t="s">
        <v>23</v>
      </c>
      <c r="K7672" t="s">
        <v>4101</v>
      </c>
      <c r="L7672" t="s">
        <v>1244</v>
      </c>
      <c r="M7672">
        <v>2149</v>
      </c>
      <c r="N7672" t="s">
        <v>144</v>
      </c>
      <c r="O7672" t="s">
        <v>5331</v>
      </c>
      <c r="P7672" t="s">
        <v>67</v>
      </c>
      <c r="Q7672" t="s">
        <v>157</v>
      </c>
      <c r="R7672" t="s">
        <v>5332</v>
      </c>
      <c r="S7672">
        <v>259.98</v>
      </c>
      <c r="T7672" s="3"/>
    </row>
    <row r="7673" spans="1:20" x14ac:dyDescent="0.3">
      <c r="A7673">
        <v>7672</v>
      </c>
      <c r="B7673" t="s">
        <v>9598</v>
      </c>
      <c r="C7673">
        <f t="shared" si="119"/>
        <v>49</v>
      </c>
      <c r="D7673" s="1">
        <v>42701</v>
      </c>
      <c r="E7673" s="1">
        <v>42703</v>
      </c>
      <c r="F7673" t="s">
        <v>19</v>
      </c>
      <c r="G7673" t="s">
        <v>178</v>
      </c>
      <c r="H7673" t="s">
        <v>179</v>
      </c>
      <c r="I7673" t="s">
        <v>98</v>
      </c>
      <c r="J7673" t="s">
        <v>23</v>
      </c>
      <c r="K7673" t="s">
        <v>4101</v>
      </c>
      <c r="L7673" t="s">
        <v>1244</v>
      </c>
      <c r="M7673">
        <v>2149</v>
      </c>
      <c r="N7673" t="s">
        <v>144</v>
      </c>
      <c r="O7673" t="s">
        <v>6563</v>
      </c>
      <c r="P7673" t="s">
        <v>28</v>
      </c>
      <c r="Q7673" t="s">
        <v>29</v>
      </c>
      <c r="R7673" t="s">
        <v>6564</v>
      </c>
      <c r="S7673">
        <v>170.98</v>
      </c>
      <c r="T7673" s="3"/>
    </row>
    <row r="7674" spans="1:20" x14ac:dyDescent="0.3">
      <c r="A7674">
        <v>7673</v>
      </c>
      <c r="B7674" t="s">
        <v>9598</v>
      </c>
      <c r="C7674">
        <f t="shared" si="119"/>
        <v>49</v>
      </c>
      <c r="D7674" s="1">
        <v>42701</v>
      </c>
      <c r="E7674" s="1">
        <v>42703</v>
      </c>
      <c r="F7674" t="s">
        <v>19</v>
      </c>
      <c r="G7674" t="s">
        <v>178</v>
      </c>
      <c r="H7674" t="s">
        <v>179</v>
      </c>
      <c r="I7674" t="s">
        <v>98</v>
      </c>
      <c r="J7674" t="s">
        <v>23</v>
      </c>
      <c r="K7674" t="s">
        <v>4101</v>
      </c>
      <c r="L7674" t="s">
        <v>1244</v>
      </c>
      <c r="M7674">
        <v>2149</v>
      </c>
      <c r="N7674" t="s">
        <v>144</v>
      </c>
      <c r="O7674" t="s">
        <v>9599</v>
      </c>
      <c r="P7674" t="s">
        <v>28</v>
      </c>
      <c r="Q7674" t="s">
        <v>61</v>
      </c>
      <c r="R7674" t="s">
        <v>9600</v>
      </c>
      <c r="S7674">
        <v>38.97</v>
      </c>
      <c r="T7674" s="3"/>
    </row>
    <row r="7675" spans="1:20" x14ac:dyDescent="0.3">
      <c r="A7675">
        <v>7674</v>
      </c>
      <c r="B7675" t="s">
        <v>9598</v>
      </c>
      <c r="C7675">
        <f t="shared" si="119"/>
        <v>49</v>
      </c>
      <c r="D7675" s="1">
        <v>42701</v>
      </c>
      <c r="E7675" s="1">
        <v>42703</v>
      </c>
      <c r="F7675" t="s">
        <v>19</v>
      </c>
      <c r="G7675" t="s">
        <v>178</v>
      </c>
      <c r="H7675" t="s">
        <v>179</v>
      </c>
      <c r="I7675" t="s">
        <v>98</v>
      </c>
      <c r="J7675" t="s">
        <v>23</v>
      </c>
      <c r="K7675" t="s">
        <v>4101</v>
      </c>
      <c r="L7675" t="s">
        <v>1244</v>
      </c>
      <c r="M7675">
        <v>2149</v>
      </c>
      <c r="N7675" t="s">
        <v>144</v>
      </c>
      <c r="O7675" t="s">
        <v>4023</v>
      </c>
      <c r="P7675" t="s">
        <v>42</v>
      </c>
      <c r="Q7675" t="s">
        <v>86</v>
      </c>
      <c r="R7675" t="s">
        <v>4024</v>
      </c>
      <c r="S7675">
        <v>154.9</v>
      </c>
      <c r="T7675" s="3"/>
    </row>
    <row r="7676" spans="1:20" x14ac:dyDescent="0.3">
      <c r="A7676">
        <v>7675</v>
      </c>
      <c r="B7676" t="s">
        <v>9598</v>
      </c>
      <c r="C7676">
        <f t="shared" si="119"/>
        <v>49</v>
      </c>
      <c r="D7676" s="1">
        <v>42701</v>
      </c>
      <c r="E7676" s="1">
        <v>42703</v>
      </c>
      <c r="F7676" t="s">
        <v>19</v>
      </c>
      <c r="G7676" t="s">
        <v>178</v>
      </c>
      <c r="H7676" t="s">
        <v>179</v>
      </c>
      <c r="I7676" t="s">
        <v>98</v>
      </c>
      <c r="J7676" t="s">
        <v>23</v>
      </c>
      <c r="K7676" t="s">
        <v>4101</v>
      </c>
      <c r="L7676" t="s">
        <v>1244</v>
      </c>
      <c r="M7676">
        <v>2149</v>
      </c>
      <c r="N7676" t="s">
        <v>144</v>
      </c>
      <c r="O7676" t="s">
        <v>3494</v>
      </c>
      <c r="P7676" t="s">
        <v>28</v>
      </c>
      <c r="Q7676" t="s">
        <v>52</v>
      </c>
      <c r="R7676" t="s">
        <v>3495</v>
      </c>
      <c r="S7676">
        <v>446.06799999999998</v>
      </c>
      <c r="T7676" s="3"/>
    </row>
    <row r="7677" spans="1:20" x14ac:dyDescent="0.3">
      <c r="A7677">
        <v>7676</v>
      </c>
      <c r="B7677" t="s">
        <v>9601</v>
      </c>
      <c r="C7677">
        <f t="shared" si="119"/>
        <v>19</v>
      </c>
      <c r="D7677" s="1">
        <v>43226</v>
      </c>
      <c r="E7677" s="1">
        <v>43229</v>
      </c>
      <c r="F7677" t="s">
        <v>19</v>
      </c>
      <c r="G7677" t="s">
        <v>8653</v>
      </c>
      <c r="H7677" t="s">
        <v>8654</v>
      </c>
      <c r="I7677" t="s">
        <v>22</v>
      </c>
      <c r="J7677" t="s">
        <v>23</v>
      </c>
      <c r="K7677" t="s">
        <v>4986</v>
      </c>
      <c r="L7677" t="s">
        <v>39</v>
      </c>
      <c r="M7677">
        <v>91730</v>
      </c>
      <c r="N7677" t="s">
        <v>40</v>
      </c>
      <c r="O7677" t="s">
        <v>1838</v>
      </c>
      <c r="P7677" t="s">
        <v>42</v>
      </c>
      <c r="Q7677" t="s">
        <v>74</v>
      </c>
      <c r="R7677" t="s">
        <v>1839</v>
      </c>
      <c r="S7677">
        <v>152.94</v>
      </c>
      <c r="T7677" s="3"/>
    </row>
    <row r="7678" spans="1:20" x14ac:dyDescent="0.3">
      <c r="A7678">
        <v>7677</v>
      </c>
      <c r="B7678" t="s">
        <v>9602</v>
      </c>
      <c r="C7678">
        <f t="shared" si="119"/>
        <v>41</v>
      </c>
      <c r="D7678" s="1">
        <v>42285</v>
      </c>
      <c r="E7678" s="1">
        <v>42285</v>
      </c>
      <c r="F7678" t="s">
        <v>1289</v>
      </c>
      <c r="G7678" t="s">
        <v>1375</v>
      </c>
      <c r="H7678" t="s">
        <v>1376</v>
      </c>
      <c r="I7678" t="s">
        <v>22</v>
      </c>
      <c r="J7678" t="s">
        <v>23</v>
      </c>
      <c r="K7678" t="s">
        <v>463</v>
      </c>
      <c r="L7678" t="s">
        <v>84</v>
      </c>
      <c r="M7678">
        <v>28205</v>
      </c>
      <c r="N7678" t="s">
        <v>26</v>
      </c>
      <c r="O7678" t="s">
        <v>7041</v>
      </c>
      <c r="P7678" t="s">
        <v>67</v>
      </c>
      <c r="Q7678" t="s">
        <v>157</v>
      </c>
      <c r="R7678" t="s">
        <v>7042</v>
      </c>
      <c r="S7678">
        <v>23.472000000000001</v>
      </c>
      <c r="T7678" s="3"/>
    </row>
    <row r="7679" spans="1:20" x14ac:dyDescent="0.3">
      <c r="A7679">
        <v>7678</v>
      </c>
      <c r="B7679" t="s">
        <v>9603</v>
      </c>
      <c r="C7679">
        <f t="shared" si="119"/>
        <v>53</v>
      </c>
      <c r="D7679" s="1">
        <v>42369</v>
      </c>
      <c r="E7679" s="1">
        <v>42376</v>
      </c>
      <c r="F7679" t="s">
        <v>46</v>
      </c>
      <c r="G7679" t="s">
        <v>3819</v>
      </c>
      <c r="H7679" t="s">
        <v>3820</v>
      </c>
      <c r="I7679" t="s">
        <v>98</v>
      </c>
      <c r="J7679" t="s">
        <v>23</v>
      </c>
      <c r="K7679" t="s">
        <v>3582</v>
      </c>
      <c r="L7679" t="s">
        <v>1399</v>
      </c>
      <c r="M7679">
        <v>2908</v>
      </c>
      <c r="N7679" t="s">
        <v>144</v>
      </c>
      <c r="O7679" t="s">
        <v>7679</v>
      </c>
      <c r="P7679" t="s">
        <v>42</v>
      </c>
      <c r="Q7679" t="s">
        <v>86</v>
      </c>
      <c r="R7679" t="s">
        <v>7680</v>
      </c>
      <c r="S7679">
        <v>195.64</v>
      </c>
      <c r="T7679" s="3"/>
    </row>
    <row r="7680" spans="1:20" x14ac:dyDescent="0.3">
      <c r="A7680">
        <v>7679</v>
      </c>
      <c r="B7680" t="s">
        <v>9603</v>
      </c>
      <c r="C7680">
        <f t="shared" si="119"/>
        <v>53</v>
      </c>
      <c r="D7680" s="1">
        <v>42369</v>
      </c>
      <c r="E7680" s="1">
        <v>42376</v>
      </c>
      <c r="F7680" t="s">
        <v>46</v>
      </c>
      <c r="G7680" t="s">
        <v>3819</v>
      </c>
      <c r="H7680" t="s">
        <v>3820</v>
      </c>
      <c r="I7680" t="s">
        <v>98</v>
      </c>
      <c r="J7680" t="s">
        <v>23</v>
      </c>
      <c r="K7680" t="s">
        <v>3582</v>
      </c>
      <c r="L7680" t="s">
        <v>1399</v>
      </c>
      <c r="M7680">
        <v>2908</v>
      </c>
      <c r="N7680" t="s">
        <v>144</v>
      </c>
      <c r="O7680" t="s">
        <v>4063</v>
      </c>
      <c r="P7680" t="s">
        <v>42</v>
      </c>
      <c r="Q7680" t="s">
        <v>86</v>
      </c>
      <c r="R7680" t="s">
        <v>4064</v>
      </c>
      <c r="S7680">
        <v>14.94</v>
      </c>
      <c r="T7680" s="3"/>
    </row>
    <row r="7681" spans="1:20" x14ac:dyDescent="0.3">
      <c r="A7681">
        <v>7680</v>
      </c>
      <c r="B7681" t="s">
        <v>9603</v>
      </c>
      <c r="C7681">
        <f t="shared" si="119"/>
        <v>53</v>
      </c>
      <c r="D7681" s="1">
        <v>42369</v>
      </c>
      <c r="E7681" s="1">
        <v>42376</v>
      </c>
      <c r="F7681" t="s">
        <v>46</v>
      </c>
      <c r="G7681" t="s">
        <v>3819</v>
      </c>
      <c r="H7681" t="s">
        <v>3820</v>
      </c>
      <c r="I7681" t="s">
        <v>98</v>
      </c>
      <c r="J7681" t="s">
        <v>23</v>
      </c>
      <c r="K7681" t="s">
        <v>3582</v>
      </c>
      <c r="L7681" t="s">
        <v>1399</v>
      </c>
      <c r="M7681">
        <v>2908</v>
      </c>
      <c r="N7681" t="s">
        <v>144</v>
      </c>
      <c r="O7681" t="s">
        <v>2707</v>
      </c>
      <c r="P7681" t="s">
        <v>67</v>
      </c>
      <c r="Q7681" t="s">
        <v>157</v>
      </c>
      <c r="R7681" t="s">
        <v>4268</v>
      </c>
      <c r="S7681">
        <v>1687.8</v>
      </c>
      <c r="T7681" s="3"/>
    </row>
    <row r="7682" spans="1:20" x14ac:dyDescent="0.3">
      <c r="A7682">
        <v>7681</v>
      </c>
      <c r="B7682" t="s">
        <v>9603</v>
      </c>
      <c r="C7682">
        <f t="shared" si="119"/>
        <v>53</v>
      </c>
      <c r="D7682" s="1">
        <v>42369</v>
      </c>
      <c r="E7682" s="1">
        <v>42376</v>
      </c>
      <c r="F7682" t="s">
        <v>46</v>
      </c>
      <c r="G7682" t="s">
        <v>3819</v>
      </c>
      <c r="H7682" t="s">
        <v>3820</v>
      </c>
      <c r="I7682" t="s">
        <v>98</v>
      </c>
      <c r="J7682" t="s">
        <v>23</v>
      </c>
      <c r="K7682" t="s">
        <v>3582</v>
      </c>
      <c r="L7682" t="s">
        <v>1399</v>
      </c>
      <c r="M7682">
        <v>2908</v>
      </c>
      <c r="N7682" t="s">
        <v>144</v>
      </c>
      <c r="O7682" t="s">
        <v>4214</v>
      </c>
      <c r="P7682" t="s">
        <v>28</v>
      </c>
      <c r="Q7682" t="s">
        <v>29</v>
      </c>
      <c r="R7682" t="s">
        <v>4215</v>
      </c>
      <c r="S7682">
        <v>341.96</v>
      </c>
      <c r="T7682" s="3"/>
    </row>
    <row r="7683" spans="1:20" x14ac:dyDescent="0.3">
      <c r="A7683">
        <v>7682</v>
      </c>
      <c r="B7683" t="s">
        <v>9603</v>
      </c>
      <c r="C7683">
        <f t="shared" ref="C7683:C7746" si="120">WEEKNUM(D7683,1)</f>
        <v>53</v>
      </c>
      <c r="D7683" s="1">
        <v>42369</v>
      </c>
      <c r="E7683" s="1">
        <v>42376</v>
      </c>
      <c r="F7683" t="s">
        <v>46</v>
      </c>
      <c r="G7683" t="s">
        <v>3819</v>
      </c>
      <c r="H7683" t="s">
        <v>3820</v>
      </c>
      <c r="I7683" t="s">
        <v>98</v>
      </c>
      <c r="J7683" t="s">
        <v>23</v>
      </c>
      <c r="K7683" t="s">
        <v>3582</v>
      </c>
      <c r="L7683" t="s">
        <v>1399</v>
      </c>
      <c r="M7683">
        <v>2908</v>
      </c>
      <c r="N7683" t="s">
        <v>144</v>
      </c>
      <c r="O7683" t="s">
        <v>199</v>
      </c>
      <c r="P7683" t="s">
        <v>28</v>
      </c>
      <c r="Q7683" t="s">
        <v>32</v>
      </c>
      <c r="R7683" t="s">
        <v>200</v>
      </c>
      <c r="S7683">
        <v>605.88</v>
      </c>
      <c r="T7683" s="3"/>
    </row>
    <row r="7684" spans="1:20" x14ac:dyDescent="0.3">
      <c r="A7684">
        <v>7683</v>
      </c>
      <c r="B7684" t="s">
        <v>9604</v>
      </c>
      <c r="C7684">
        <f t="shared" si="120"/>
        <v>18</v>
      </c>
      <c r="D7684" s="1">
        <v>42488</v>
      </c>
      <c r="E7684" s="1">
        <v>42491</v>
      </c>
      <c r="F7684" t="s">
        <v>184</v>
      </c>
      <c r="G7684" t="s">
        <v>1498</v>
      </c>
      <c r="H7684" t="s">
        <v>1499</v>
      </c>
      <c r="I7684" t="s">
        <v>98</v>
      </c>
      <c r="J7684" t="s">
        <v>23</v>
      </c>
      <c r="K7684" t="s">
        <v>5315</v>
      </c>
      <c r="L7684" t="s">
        <v>234</v>
      </c>
      <c r="M7684">
        <v>48640</v>
      </c>
      <c r="N7684" t="s">
        <v>101</v>
      </c>
      <c r="O7684" t="s">
        <v>6207</v>
      </c>
      <c r="P7684" t="s">
        <v>42</v>
      </c>
      <c r="Q7684" t="s">
        <v>74</v>
      </c>
      <c r="R7684" t="s">
        <v>6208</v>
      </c>
      <c r="S7684">
        <v>186.732</v>
      </c>
      <c r="T7684" s="3"/>
    </row>
    <row r="7685" spans="1:20" x14ac:dyDescent="0.3">
      <c r="A7685">
        <v>7684</v>
      </c>
      <c r="B7685" t="s">
        <v>9604</v>
      </c>
      <c r="C7685">
        <f t="shared" si="120"/>
        <v>18</v>
      </c>
      <c r="D7685" s="1">
        <v>42488</v>
      </c>
      <c r="E7685" s="1">
        <v>42491</v>
      </c>
      <c r="F7685" t="s">
        <v>184</v>
      </c>
      <c r="G7685" t="s">
        <v>1498</v>
      </c>
      <c r="H7685" t="s">
        <v>1499</v>
      </c>
      <c r="I7685" t="s">
        <v>98</v>
      </c>
      <c r="J7685" t="s">
        <v>23</v>
      </c>
      <c r="K7685" t="s">
        <v>5315</v>
      </c>
      <c r="L7685" t="s">
        <v>234</v>
      </c>
      <c r="M7685">
        <v>48640</v>
      </c>
      <c r="N7685" t="s">
        <v>101</v>
      </c>
      <c r="O7685" t="s">
        <v>1743</v>
      </c>
      <c r="P7685" t="s">
        <v>42</v>
      </c>
      <c r="Q7685" t="s">
        <v>71</v>
      </c>
      <c r="R7685" t="s">
        <v>1744</v>
      </c>
      <c r="S7685">
        <v>3812.97</v>
      </c>
      <c r="T7685" s="3"/>
    </row>
    <row r="7686" spans="1:20" x14ac:dyDescent="0.3">
      <c r="A7686">
        <v>7685</v>
      </c>
      <c r="B7686" t="s">
        <v>9605</v>
      </c>
      <c r="C7686">
        <f t="shared" si="120"/>
        <v>8</v>
      </c>
      <c r="D7686" s="1">
        <v>42414</v>
      </c>
      <c r="E7686" s="1">
        <v>42421</v>
      </c>
      <c r="F7686" t="s">
        <v>46</v>
      </c>
      <c r="G7686" t="s">
        <v>652</v>
      </c>
      <c r="H7686" t="s">
        <v>653</v>
      </c>
      <c r="I7686" t="s">
        <v>22</v>
      </c>
      <c r="J7686" t="s">
        <v>23</v>
      </c>
      <c r="K7686" t="s">
        <v>385</v>
      </c>
      <c r="L7686" t="s">
        <v>263</v>
      </c>
      <c r="M7686">
        <v>14609</v>
      </c>
      <c r="N7686" t="s">
        <v>144</v>
      </c>
      <c r="O7686" t="s">
        <v>9267</v>
      </c>
      <c r="P7686" t="s">
        <v>42</v>
      </c>
      <c r="Q7686" t="s">
        <v>71</v>
      </c>
      <c r="R7686" t="s">
        <v>9268</v>
      </c>
      <c r="S7686">
        <v>26.423999999999999</v>
      </c>
      <c r="T7686" s="3"/>
    </row>
    <row r="7687" spans="1:20" x14ac:dyDescent="0.3">
      <c r="A7687">
        <v>7686</v>
      </c>
      <c r="B7687" t="s">
        <v>9605</v>
      </c>
      <c r="C7687">
        <f t="shared" si="120"/>
        <v>8</v>
      </c>
      <c r="D7687" s="1">
        <v>42414</v>
      </c>
      <c r="E7687" s="1">
        <v>42421</v>
      </c>
      <c r="F7687" t="s">
        <v>46</v>
      </c>
      <c r="G7687" t="s">
        <v>652</v>
      </c>
      <c r="H7687" t="s">
        <v>653</v>
      </c>
      <c r="I7687" t="s">
        <v>22</v>
      </c>
      <c r="J7687" t="s">
        <v>23</v>
      </c>
      <c r="K7687" t="s">
        <v>385</v>
      </c>
      <c r="L7687" t="s">
        <v>263</v>
      </c>
      <c r="M7687">
        <v>14609</v>
      </c>
      <c r="N7687" t="s">
        <v>144</v>
      </c>
      <c r="O7687" t="s">
        <v>7947</v>
      </c>
      <c r="P7687" t="s">
        <v>67</v>
      </c>
      <c r="Q7687" t="s">
        <v>68</v>
      </c>
      <c r="R7687" t="s">
        <v>7948</v>
      </c>
      <c r="S7687">
        <v>625.99</v>
      </c>
      <c r="T7687" s="3"/>
    </row>
    <row r="7688" spans="1:20" x14ac:dyDescent="0.3">
      <c r="A7688">
        <v>7687</v>
      </c>
      <c r="B7688" t="s">
        <v>9606</v>
      </c>
      <c r="C7688">
        <f t="shared" si="120"/>
        <v>47</v>
      </c>
      <c r="D7688" s="1">
        <v>43064</v>
      </c>
      <c r="E7688" s="1">
        <v>43068</v>
      </c>
      <c r="F7688" t="s">
        <v>46</v>
      </c>
      <c r="G7688" t="s">
        <v>1533</v>
      </c>
      <c r="H7688" t="s">
        <v>1534</v>
      </c>
      <c r="I7688" t="s">
        <v>37</v>
      </c>
      <c r="J7688" t="s">
        <v>23</v>
      </c>
      <c r="K7688" t="s">
        <v>324</v>
      </c>
      <c r="L7688" t="s">
        <v>234</v>
      </c>
      <c r="M7688">
        <v>49201</v>
      </c>
      <c r="N7688" t="s">
        <v>101</v>
      </c>
      <c r="O7688" t="s">
        <v>2401</v>
      </c>
      <c r="P7688" t="s">
        <v>28</v>
      </c>
      <c r="Q7688" t="s">
        <v>52</v>
      </c>
      <c r="R7688" t="s">
        <v>2402</v>
      </c>
      <c r="S7688">
        <v>1568.61</v>
      </c>
      <c r="T7688" s="3"/>
    </row>
    <row r="7689" spans="1:20" x14ac:dyDescent="0.3">
      <c r="A7689">
        <v>7688</v>
      </c>
      <c r="B7689" t="s">
        <v>9606</v>
      </c>
      <c r="C7689">
        <f t="shared" si="120"/>
        <v>47</v>
      </c>
      <c r="D7689" s="1">
        <v>43064</v>
      </c>
      <c r="E7689" s="1">
        <v>43068</v>
      </c>
      <c r="F7689" t="s">
        <v>46</v>
      </c>
      <c r="G7689" t="s">
        <v>1533</v>
      </c>
      <c r="H7689" t="s">
        <v>1534</v>
      </c>
      <c r="I7689" t="s">
        <v>37</v>
      </c>
      <c r="J7689" t="s">
        <v>23</v>
      </c>
      <c r="K7689" t="s">
        <v>324</v>
      </c>
      <c r="L7689" t="s">
        <v>234</v>
      </c>
      <c r="M7689">
        <v>49201</v>
      </c>
      <c r="N7689" t="s">
        <v>101</v>
      </c>
      <c r="O7689" t="s">
        <v>671</v>
      </c>
      <c r="P7689" t="s">
        <v>42</v>
      </c>
      <c r="Q7689" t="s">
        <v>71</v>
      </c>
      <c r="R7689" t="s">
        <v>672</v>
      </c>
      <c r="S7689">
        <v>17.3</v>
      </c>
      <c r="T7689" s="3"/>
    </row>
    <row r="7690" spans="1:20" x14ac:dyDescent="0.3">
      <c r="A7690">
        <v>7689</v>
      </c>
      <c r="B7690" t="s">
        <v>9606</v>
      </c>
      <c r="C7690">
        <f t="shared" si="120"/>
        <v>47</v>
      </c>
      <c r="D7690" s="1">
        <v>43064</v>
      </c>
      <c r="E7690" s="1">
        <v>43068</v>
      </c>
      <c r="F7690" t="s">
        <v>46</v>
      </c>
      <c r="G7690" t="s">
        <v>1533</v>
      </c>
      <c r="H7690" t="s">
        <v>1534</v>
      </c>
      <c r="I7690" t="s">
        <v>37</v>
      </c>
      <c r="J7690" t="s">
        <v>23</v>
      </c>
      <c r="K7690" t="s">
        <v>324</v>
      </c>
      <c r="L7690" t="s">
        <v>234</v>
      </c>
      <c r="M7690">
        <v>49201</v>
      </c>
      <c r="N7690" t="s">
        <v>101</v>
      </c>
      <c r="O7690" t="s">
        <v>9607</v>
      </c>
      <c r="P7690" t="s">
        <v>67</v>
      </c>
      <c r="Q7690" t="s">
        <v>157</v>
      </c>
      <c r="R7690" t="s">
        <v>9608</v>
      </c>
      <c r="S7690">
        <v>160</v>
      </c>
      <c r="T7690" s="3"/>
    </row>
    <row r="7691" spans="1:20" x14ac:dyDescent="0.3">
      <c r="A7691">
        <v>7690</v>
      </c>
      <c r="B7691" t="s">
        <v>9609</v>
      </c>
      <c r="C7691">
        <f t="shared" si="120"/>
        <v>29</v>
      </c>
      <c r="D7691" s="1">
        <v>43296</v>
      </c>
      <c r="E7691" s="1">
        <v>43298</v>
      </c>
      <c r="F7691" t="s">
        <v>184</v>
      </c>
      <c r="G7691" t="s">
        <v>5304</v>
      </c>
      <c r="H7691" t="s">
        <v>5305</v>
      </c>
      <c r="I7691" t="s">
        <v>37</v>
      </c>
      <c r="J7691" t="s">
        <v>23</v>
      </c>
      <c r="K7691" t="s">
        <v>4355</v>
      </c>
      <c r="L7691" t="s">
        <v>315</v>
      </c>
      <c r="M7691">
        <v>23434</v>
      </c>
      <c r="N7691" t="s">
        <v>26</v>
      </c>
      <c r="O7691" t="s">
        <v>3184</v>
      </c>
      <c r="P7691" t="s">
        <v>42</v>
      </c>
      <c r="Q7691" t="s">
        <v>74</v>
      </c>
      <c r="R7691" t="s">
        <v>3185</v>
      </c>
      <c r="S7691">
        <v>179.94</v>
      </c>
      <c r="T7691" s="3"/>
    </row>
    <row r="7692" spans="1:20" x14ac:dyDescent="0.3">
      <c r="A7692">
        <v>7691</v>
      </c>
      <c r="B7692" t="s">
        <v>9609</v>
      </c>
      <c r="C7692">
        <f t="shared" si="120"/>
        <v>29</v>
      </c>
      <c r="D7692" s="1">
        <v>43296</v>
      </c>
      <c r="E7692" s="1">
        <v>43298</v>
      </c>
      <c r="F7692" t="s">
        <v>184</v>
      </c>
      <c r="G7692" t="s">
        <v>5304</v>
      </c>
      <c r="H7692" t="s">
        <v>5305</v>
      </c>
      <c r="I7692" t="s">
        <v>37</v>
      </c>
      <c r="J7692" t="s">
        <v>23</v>
      </c>
      <c r="K7692" t="s">
        <v>4355</v>
      </c>
      <c r="L7692" t="s">
        <v>315</v>
      </c>
      <c r="M7692">
        <v>23434</v>
      </c>
      <c r="N7692" t="s">
        <v>26</v>
      </c>
      <c r="O7692" t="s">
        <v>1224</v>
      </c>
      <c r="P7692" t="s">
        <v>28</v>
      </c>
      <c r="Q7692" t="s">
        <v>52</v>
      </c>
      <c r="R7692" t="s">
        <v>1225</v>
      </c>
      <c r="S7692">
        <v>872.94</v>
      </c>
      <c r="T7692" s="3"/>
    </row>
    <row r="7693" spans="1:20" x14ac:dyDescent="0.3">
      <c r="A7693">
        <v>7692</v>
      </c>
      <c r="B7693" t="s">
        <v>9609</v>
      </c>
      <c r="C7693">
        <f t="shared" si="120"/>
        <v>29</v>
      </c>
      <c r="D7693" s="1">
        <v>43296</v>
      </c>
      <c r="E7693" s="1">
        <v>43298</v>
      </c>
      <c r="F7693" t="s">
        <v>184</v>
      </c>
      <c r="G7693" t="s">
        <v>5304</v>
      </c>
      <c r="H7693" t="s">
        <v>5305</v>
      </c>
      <c r="I7693" t="s">
        <v>37</v>
      </c>
      <c r="J7693" t="s">
        <v>23</v>
      </c>
      <c r="K7693" t="s">
        <v>4355</v>
      </c>
      <c r="L7693" t="s">
        <v>315</v>
      </c>
      <c r="M7693">
        <v>23434</v>
      </c>
      <c r="N7693" t="s">
        <v>26</v>
      </c>
      <c r="O7693" t="s">
        <v>406</v>
      </c>
      <c r="P7693" t="s">
        <v>42</v>
      </c>
      <c r="Q7693" t="s">
        <v>86</v>
      </c>
      <c r="R7693" t="s">
        <v>407</v>
      </c>
      <c r="S7693">
        <v>12.96</v>
      </c>
      <c r="T7693" s="3"/>
    </row>
    <row r="7694" spans="1:20" x14ac:dyDescent="0.3">
      <c r="A7694">
        <v>7693</v>
      </c>
      <c r="B7694" t="s">
        <v>9610</v>
      </c>
      <c r="C7694">
        <f t="shared" si="120"/>
        <v>53</v>
      </c>
      <c r="D7694" s="1">
        <v>42367</v>
      </c>
      <c r="E7694" s="1">
        <v>42372</v>
      </c>
      <c r="F7694" t="s">
        <v>46</v>
      </c>
      <c r="G7694" t="s">
        <v>4047</v>
      </c>
      <c r="H7694" t="s">
        <v>4048</v>
      </c>
      <c r="I7694" t="s">
        <v>22</v>
      </c>
      <c r="J7694" t="s">
        <v>23</v>
      </c>
      <c r="K7694" t="s">
        <v>990</v>
      </c>
      <c r="L7694" t="s">
        <v>39</v>
      </c>
      <c r="M7694">
        <v>94513</v>
      </c>
      <c r="N7694" t="s">
        <v>40</v>
      </c>
      <c r="O7694" t="s">
        <v>1668</v>
      </c>
      <c r="P7694" t="s">
        <v>42</v>
      </c>
      <c r="Q7694" t="s">
        <v>43</v>
      </c>
      <c r="R7694" t="s">
        <v>1669</v>
      </c>
      <c r="S7694">
        <v>88.8</v>
      </c>
      <c r="T7694" s="3"/>
    </row>
    <row r="7695" spans="1:20" x14ac:dyDescent="0.3">
      <c r="A7695">
        <v>7694</v>
      </c>
      <c r="B7695" t="s">
        <v>9610</v>
      </c>
      <c r="C7695">
        <f t="shared" si="120"/>
        <v>53</v>
      </c>
      <c r="D7695" s="1">
        <v>42367</v>
      </c>
      <c r="E7695" s="1">
        <v>42372</v>
      </c>
      <c r="F7695" t="s">
        <v>46</v>
      </c>
      <c r="G7695" t="s">
        <v>4047</v>
      </c>
      <c r="H7695" t="s">
        <v>4048</v>
      </c>
      <c r="I7695" t="s">
        <v>22</v>
      </c>
      <c r="J7695" t="s">
        <v>23</v>
      </c>
      <c r="K7695" t="s">
        <v>990</v>
      </c>
      <c r="L7695" t="s">
        <v>39</v>
      </c>
      <c r="M7695">
        <v>94513</v>
      </c>
      <c r="N7695" t="s">
        <v>40</v>
      </c>
      <c r="O7695" t="s">
        <v>5205</v>
      </c>
      <c r="P7695" t="s">
        <v>67</v>
      </c>
      <c r="Q7695" t="s">
        <v>68</v>
      </c>
      <c r="R7695" t="s">
        <v>5206</v>
      </c>
      <c r="S7695">
        <v>319.96800000000002</v>
      </c>
      <c r="T7695" s="3"/>
    </row>
    <row r="7696" spans="1:20" x14ac:dyDescent="0.3">
      <c r="A7696">
        <v>7695</v>
      </c>
      <c r="B7696" t="s">
        <v>9611</v>
      </c>
      <c r="C7696">
        <f t="shared" si="120"/>
        <v>12</v>
      </c>
      <c r="D7696" s="1">
        <v>42816</v>
      </c>
      <c r="E7696" s="1">
        <v>42816</v>
      </c>
      <c r="F7696" t="s">
        <v>1289</v>
      </c>
      <c r="G7696" t="s">
        <v>4271</v>
      </c>
      <c r="H7696" t="s">
        <v>4272</v>
      </c>
      <c r="I7696" t="s">
        <v>22</v>
      </c>
      <c r="J7696" t="s">
        <v>23</v>
      </c>
      <c r="K7696" t="s">
        <v>91</v>
      </c>
      <c r="L7696" t="s">
        <v>92</v>
      </c>
      <c r="M7696">
        <v>98103</v>
      </c>
      <c r="N7696" t="s">
        <v>40</v>
      </c>
      <c r="O7696" t="s">
        <v>4582</v>
      </c>
      <c r="P7696" t="s">
        <v>28</v>
      </c>
      <c r="Q7696" t="s">
        <v>32</v>
      </c>
      <c r="R7696" t="s">
        <v>4583</v>
      </c>
      <c r="S7696">
        <v>167.88800000000001</v>
      </c>
      <c r="T7696" s="3"/>
    </row>
    <row r="7697" spans="1:20" x14ac:dyDescent="0.3">
      <c r="A7697">
        <v>7696</v>
      </c>
      <c r="B7697" t="s">
        <v>9612</v>
      </c>
      <c r="C7697">
        <f t="shared" si="120"/>
        <v>27</v>
      </c>
      <c r="D7697" s="1">
        <v>43283</v>
      </c>
      <c r="E7697" s="1">
        <v>43286</v>
      </c>
      <c r="F7697" t="s">
        <v>184</v>
      </c>
      <c r="G7697" t="s">
        <v>5008</v>
      </c>
      <c r="H7697" t="s">
        <v>5009</v>
      </c>
      <c r="I7697" t="s">
        <v>98</v>
      </c>
      <c r="J7697" t="s">
        <v>23</v>
      </c>
      <c r="K7697" t="s">
        <v>180</v>
      </c>
      <c r="L7697" t="s">
        <v>100</v>
      </c>
      <c r="M7697">
        <v>77036</v>
      </c>
      <c r="N7697" t="s">
        <v>101</v>
      </c>
      <c r="O7697" t="s">
        <v>1731</v>
      </c>
      <c r="P7697" t="s">
        <v>42</v>
      </c>
      <c r="Q7697" t="s">
        <v>86</v>
      </c>
      <c r="R7697" t="s">
        <v>1732</v>
      </c>
      <c r="S7697">
        <v>163.96</v>
      </c>
      <c r="T7697" s="3"/>
    </row>
    <row r="7698" spans="1:20" x14ac:dyDescent="0.3">
      <c r="A7698">
        <v>7697</v>
      </c>
      <c r="B7698" t="s">
        <v>9612</v>
      </c>
      <c r="C7698">
        <f t="shared" si="120"/>
        <v>27</v>
      </c>
      <c r="D7698" s="1">
        <v>43283</v>
      </c>
      <c r="E7698" s="1">
        <v>43286</v>
      </c>
      <c r="F7698" t="s">
        <v>184</v>
      </c>
      <c r="G7698" t="s">
        <v>5008</v>
      </c>
      <c r="H7698" t="s">
        <v>5009</v>
      </c>
      <c r="I7698" t="s">
        <v>98</v>
      </c>
      <c r="J7698" t="s">
        <v>23</v>
      </c>
      <c r="K7698" t="s">
        <v>180</v>
      </c>
      <c r="L7698" t="s">
        <v>100</v>
      </c>
      <c r="M7698">
        <v>77036</v>
      </c>
      <c r="N7698" t="s">
        <v>101</v>
      </c>
      <c r="O7698" t="s">
        <v>6404</v>
      </c>
      <c r="P7698" t="s">
        <v>42</v>
      </c>
      <c r="Q7698" t="s">
        <v>71</v>
      </c>
      <c r="R7698" t="s">
        <v>6405</v>
      </c>
      <c r="S7698">
        <v>5.2320000000000002</v>
      </c>
      <c r="T7698" s="3"/>
    </row>
    <row r="7699" spans="1:20" x14ac:dyDescent="0.3">
      <c r="A7699">
        <v>7698</v>
      </c>
      <c r="B7699" t="s">
        <v>9613</v>
      </c>
      <c r="C7699">
        <f t="shared" si="120"/>
        <v>50</v>
      </c>
      <c r="D7699" s="1">
        <v>43448</v>
      </c>
      <c r="E7699" s="1">
        <v>43452</v>
      </c>
      <c r="F7699" t="s">
        <v>46</v>
      </c>
      <c r="G7699" t="s">
        <v>3441</v>
      </c>
      <c r="H7699" t="s">
        <v>3442</v>
      </c>
      <c r="I7699" t="s">
        <v>98</v>
      </c>
      <c r="J7699" t="s">
        <v>23</v>
      </c>
      <c r="K7699" t="s">
        <v>1480</v>
      </c>
      <c r="L7699" t="s">
        <v>1244</v>
      </c>
      <c r="M7699">
        <v>1841</v>
      </c>
      <c r="N7699" t="s">
        <v>144</v>
      </c>
      <c r="O7699" t="s">
        <v>1380</v>
      </c>
      <c r="P7699" t="s">
        <v>67</v>
      </c>
      <c r="Q7699" t="s">
        <v>1215</v>
      </c>
      <c r="R7699" t="s">
        <v>1381</v>
      </c>
      <c r="S7699">
        <v>1199.98</v>
      </c>
      <c r="T7699" s="3"/>
    </row>
    <row r="7700" spans="1:20" x14ac:dyDescent="0.3">
      <c r="A7700">
        <v>7699</v>
      </c>
      <c r="B7700" t="s">
        <v>9613</v>
      </c>
      <c r="C7700">
        <f t="shared" si="120"/>
        <v>50</v>
      </c>
      <c r="D7700" s="1">
        <v>43448</v>
      </c>
      <c r="E7700" s="1">
        <v>43452</v>
      </c>
      <c r="F7700" t="s">
        <v>46</v>
      </c>
      <c r="G7700" t="s">
        <v>3441</v>
      </c>
      <c r="H7700" t="s">
        <v>3442</v>
      </c>
      <c r="I7700" t="s">
        <v>98</v>
      </c>
      <c r="J7700" t="s">
        <v>23</v>
      </c>
      <c r="K7700" t="s">
        <v>1480</v>
      </c>
      <c r="L7700" t="s">
        <v>1244</v>
      </c>
      <c r="M7700">
        <v>1841</v>
      </c>
      <c r="N7700" t="s">
        <v>144</v>
      </c>
      <c r="O7700" t="s">
        <v>968</v>
      </c>
      <c r="P7700" t="s">
        <v>42</v>
      </c>
      <c r="Q7700" t="s">
        <v>55</v>
      </c>
      <c r="R7700" t="s">
        <v>969</v>
      </c>
      <c r="S7700">
        <v>73.849999999999994</v>
      </c>
      <c r="T7700" s="3"/>
    </row>
    <row r="7701" spans="1:20" x14ac:dyDescent="0.3">
      <c r="A7701">
        <v>7700</v>
      </c>
      <c r="B7701" t="s">
        <v>9613</v>
      </c>
      <c r="C7701">
        <f t="shared" si="120"/>
        <v>50</v>
      </c>
      <c r="D7701" s="1">
        <v>43448</v>
      </c>
      <c r="E7701" s="1">
        <v>43452</v>
      </c>
      <c r="F7701" t="s">
        <v>46</v>
      </c>
      <c r="G7701" t="s">
        <v>3441</v>
      </c>
      <c r="H7701" t="s">
        <v>3442</v>
      </c>
      <c r="I7701" t="s">
        <v>98</v>
      </c>
      <c r="J7701" t="s">
        <v>23</v>
      </c>
      <c r="K7701" t="s">
        <v>1480</v>
      </c>
      <c r="L7701" t="s">
        <v>1244</v>
      </c>
      <c r="M7701">
        <v>1841</v>
      </c>
      <c r="N7701" t="s">
        <v>144</v>
      </c>
      <c r="O7701" t="s">
        <v>5070</v>
      </c>
      <c r="P7701" t="s">
        <v>42</v>
      </c>
      <c r="Q7701" t="s">
        <v>575</v>
      </c>
      <c r="R7701" t="s">
        <v>5071</v>
      </c>
      <c r="S7701">
        <v>25.71</v>
      </c>
      <c r="T7701" s="3"/>
    </row>
    <row r="7702" spans="1:20" x14ac:dyDescent="0.3">
      <c r="A7702">
        <v>7701</v>
      </c>
      <c r="B7702" t="s">
        <v>9613</v>
      </c>
      <c r="C7702">
        <f t="shared" si="120"/>
        <v>50</v>
      </c>
      <c r="D7702" s="1">
        <v>43448</v>
      </c>
      <c r="E7702" s="1">
        <v>43452</v>
      </c>
      <c r="F7702" t="s">
        <v>46</v>
      </c>
      <c r="G7702" t="s">
        <v>3441</v>
      </c>
      <c r="H7702" t="s">
        <v>3442</v>
      </c>
      <c r="I7702" t="s">
        <v>98</v>
      </c>
      <c r="J7702" t="s">
        <v>23</v>
      </c>
      <c r="K7702" t="s">
        <v>1480</v>
      </c>
      <c r="L7702" t="s">
        <v>1244</v>
      </c>
      <c r="M7702">
        <v>1841</v>
      </c>
      <c r="N7702" t="s">
        <v>144</v>
      </c>
      <c r="O7702" t="s">
        <v>6922</v>
      </c>
      <c r="P7702" t="s">
        <v>42</v>
      </c>
      <c r="Q7702" t="s">
        <v>265</v>
      </c>
      <c r="R7702" t="s">
        <v>6923</v>
      </c>
      <c r="S7702">
        <v>17.28</v>
      </c>
      <c r="T7702" s="3"/>
    </row>
    <row r="7703" spans="1:20" x14ac:dyDescent="0.3">
      <c r="A7703">
        <v>7702</v>
      </c>
      <c r="B7703" t="s">
        <v>9613</v>
      </c>
      <c r="C7703">
        <f t="shared" si="120"/>
        <v>50</v>
      </c>
      <c r="D7703" s="1">
        <v>43448</v>
      </c>
      <c r="E7703" s="1">
        <v>43452</v>
      </c>
      <c r="F7703" t="s">
        <v>46</v>
      </c>
      <c r="G7703" t="s">
        <v>3441</v>
      </c>
      <c r="H7703" t="s">
        <v>3442</v>
      </c>
      <c r="I7703" t="s">
        <v>98</v>
      </c>
      <c r="J7703" t="s">
        <v>23</v>
      </c>
      <c r="K7703" t="s">
        <v>1480</v>
      </c>
      <c r="L7703" t="s">
        <v>1244</v>
      </c>
      <c r="M7703">
        <v>1841</v>
      </c>
      <c r="N7703" t="s">
        <v>144</v>
      </c>
      <c r="O7703" t="s">
        <v>901</v>
      </c>
      <c r="P7703" t="s">
        <v>28</v>
      </c>
      <c r="Q7703" t="s">
        <v>52</v>
      </c>
      <c r="R7703" t="s">
        <v>902</v>
      </c>
      <c r="S7703">
        <v>526.58199999999999</v>
      </c>
      <c r="T7703" s="3"/>
    </row>
    <row r="7704" spans="1:20" x14ac:dyDescent="0.3">
      <c r="A7704">
        <v>7703</v>
      </c>
      <c r="B7704" t="s">
        <v>9614</v>
      </c>
      <c r="C7704">
        <f t="shared" si="120"/>
        <v>34</v>
      </c>
      <c r="D7704" s="1">
        <v>42973</v>
      </c>
      <c r="E7704" s="1">
        <v>42980</v>
      </c>
      <c r="F7704" t="s">
        <v>46</v>
      </c>
      <c r="G7704" t="s">
        <v>81</v>
      </c>
      <c r="H7704" t="s">
        <v>82</v>
      </c>
      <c r="I7704" t="s">
        <v>22</v>
      </c>
      <c r="J7704" t="s">
        <v>23</v>
      </c>
      <c r="K7704" t="s">
        <v>878</v>
      </c>
      <c r="L7704" t="s">
        <v>234</v>
      </c>
      <c r="M7704">
        <v>48234</v>
      </c>
      <c r="N7704" t="s">
        <v>101</v>
      </c>
      <c r="O7704" t="s">
        <v>3218</v>
      </c>
      <c r="P7704" t="s">
        <v>42</v>
      </c>
      <c r="Q7704" t="s">
        <v>86</v>
      </c>
      <c r="R7704" t="s">
        <v>3219</v>
      </c>
      <c r="S7704">
        <v>11.56</v>
      </c>
      <c r="T7704" s="3"/>
    </row>
    <row r="7705" spans="1:20" x14ac:dyDescent="0.3">
      <c r="A7705">
        <v>7704</v>
      </c>
      <c r="B7705" t="s">
        <v>9614</v>
      </c>
      <c r="C7705">
        <f t="shared" si="120"/>
        <v>34</v>
      </c>
      <c r="D7705" s="1">
        <v>42973</v>
      </c>
      <c r="E7705" s="1">
        <v>42980</v>
      </c>
      <c r="F7705" t="s">
        <v>46</v>
      </c>
      <c r="G7705" t="s">
        <v>81</v>
      </c>
      <c r="H7705" t="s">
        <v>82</v>
      </c>
      <c r="I7705" t="s">
        <v>22</v>
      </c>
      <c r="J7705" t="s">
        <v>23</v>
      </c>
      <c r="K7705" t="s">
        <v>878</v>
      </c>
      <c r="L7705" t="s">
        <v>234</v>
      </c>
      <c r="M7705">
        <v>48234</v>
      </c>
      <c r="N7705" t="s">
        <v>101</v>
      </c>
      <c r="O7705" t="s">
        <v>2339</v>
      </c>
      <c r="P7705" t="s">
        <v>67</v>
      </c>
      <c r="Q7705" t="s">
        <v>68</v>
      </c>
      <c r="R7705" t="s">
        <v>2340</v>
      </c>
      <c r="S7705">
        <v>209.97</v>
      </c>
      <c r="T7705" s="3"/>
    </row>
    <row r="7706" spans="1:20" x14ac:dyDescent="0.3">
      <c r="A7706">
        <v>7705</v>
      </c>
      <c r="B7706" t="s">
        <v>9614</v>
      </c>
      <c r="C7706">
        <f t="shared" si="120"/>
        <v>34</v>
      </c>
      <c r="D7706" s="1">
        <v>42973</v>
      </c>
      <c r="E7706" s="1">
        <v>42980</v>
      </c>
      <c r="F7706" t="s">
        <v>46</v>
      </c>
      <c r="G7706" t="s">
        <v>81</v>
      </c>
      <c r="H7706" t="s">
        <v>82</v>
      </c>
      <c r="I7706" t="s">
        <v>22</v>
      </c>
      <c r="J7706" t="s">
        <v>23</v>
      </c>
      <c r="K7706" t="s">
        <v>878</v>
      </c>
      <c r="L7706" t="s">
        <v>234</v>
      </c>
      <c r="M7706">
        <v>48234</v>
      </c>
      <c r="N7706" t="s">
        <v>101</v>
      </c>
      <c r="O7706" t="s">
        <v>3228</v>
      </c>
      <c r="P7706" t="s">
        <v>28</v>
      </c>
      <c r="Q7706" t="s">
        <v>52</v>
      </c>
      <c r="R7706" t="s">
        <v>3229</v>
      </c>
      <c r="S7706">
        <v>447.84</v>
      </c>
      <c r="T7706" s="3"/>
    </row>
    <row r="7707" spans="1:20" x14ac:dyDescent="0.3">
      <c r="A7707">
        <v>7706</v>
      </c>
      <c r="B7707" t="s">
        <v>9614</v>
      </c>
      <c r="C7707">
        <f t="shared" si="120"/>
        <v>34</v>
      </c>
      <c r="D7707" s="1">
        <v>42973</v>
      </c>
      <c r="E7707" s="1">
        <v>42980</v>
      </c>
      <c r="F7707" t="s">
        <v>46</v>
      </c>
      <c r="G7707" t="s">
        <v>81</v>
      </c>
      <c r="H7707" t="s">
        <v>82</v>
      </c>
      <c r="I7707" t="s">
        <v>22</v>
      </c>
      <c r="J7707" t="s">
        <v>23</v>
      </c>
      <c r="K7707" t="s">
        <v>878</v>
      </c>
      <c r="L7707" t="s">
        <v>234</v>
      </c>
      <c r="M7707">
        <v>48234</v>
      </c>
      <c r="N7707" t="s">
        <v>101</v>
      </c>
      <c r="O7707" t="s">
        <v>1311</v>
      </c>
      <c r="P7707" t="s">
        <v>67</v>
      </c>
      <c r="Q7707" t="s">
        <v>157</v>
      </c>
      <c r="R7707" t="s">
        <v>1312</v>
      </c>
      <c r="S7707">
        <v>479.97</v>
      </c>
      <c r="T7707" s="3"/>
    </row>
    <row r="7708" spans="1:20" x14ac:dyDescent="0.3">
      <c r="A7708">
        <v>7707</v>
      </c>
      <c r="B7708" t="s">
        <v>9614</v>
      </c>
      <c r="C7708">
        <f t="shared" si="120"/>
        <v>34</v>
      </c>
      <c r="D7708" s="1">
        <v>42973</v>
      </c>
      <c r="E7708" s="1">
        <v>42980</v>
      </c>
      <c r="F7708" t="s">
        <v>46</v>
      </c>
      <c r="G7708" t="s">
        <v>81</v>
      </c>
      <c r="H7708" t="s">
        <v>82</v>
      </c>
      <c r="I7708" t="s">
        <v>22</v>
      </c>
      <c r="J7708" t="s">
        <v>23</v>
      </c>
      <c r="K7708" t="s">
        <v>878</v>
      </c>
      <c r="L7708" t="s">
        <v>234</v>
      </c>
      <c r="M7708">
        <v>48234</v>
      </c>
      <c r="N7708" t="s">
        <v>101</v>
      </c>
      <c r="O7708" t="s">
        <v>2609</v>
      </c>
      <c r="P7708" t="s">
        <v>42</v>
      </c>
      <c r="Q7708" t="s">
        <v>64</v>
      </c>
      <c r="R7708" t="s">
        <v>2610</v>
      </c>
      <c r="S7708">
        <v>8.64</v>
      </c>
      <c r="T7708" s="3"/>
    </row>
    <row r="7709" spans="1:20" x14ac:dyDescent="0.3">
      <c r="A7709">
        <v>7708</v>
      </c>
      <c r="B7709" t="s">
        <v>9615</v>
      </c>
      <c r="C7709">
        <f t="shared" si="120"/>
        <v>42</v>
      </c>
      <c r="D7709" s="1">
        <v>43388</v>
      </c>
      <c r="E7709" s="1">
        <v>43392</v>
      </c>
      <c r="F7709" t="s">
        <v>46</v>
      </c>
      <c r="G7709" t="s">
        <v>3847</v>
      </c>
      <c r="H7709" t="s">
        <v>3848</v>
      </c>
      <c r="I7709" t="s">
        <v>37</v>
      </c>
      <c r="J7709" t="s">
        <v>23</v>
      </c>
      <c r="K7709" t="s">
        <v>150</v>
      </c>
      <c r="L7709" t="s">
        <v>117</v>
      </c>
      <c r="M7709">
        <v>84057</v>
      </c>
      <c r="N7709" t="s">
        <v>40</v>
      </c>
      <c r="O7709" t="s">
        <v>7510</v>
      </c>
      <c r="P7709" t="s">
        <v>42</v>
      </c>
      <c r="Q7709" t="s">
        <v>64</v>
      </c>
      <c r="R7709" t="s">
        <v>7511</v>
      </c>
      <c r="S7709">
        <v>11.68</v>
      </c>
      <c r="T7709" s="3"/>
    </row>
    <row r="7710" spans="1:20" x14ac:dyDescent="0.3">
      <c r="A7710">
        <v>7709</v>
      </c>
      <c r="B7710" t="s">
        <v>9616</v>
      </c>
      <c r="C7710">
        <f t="shared" si="120"/>
        <v>44</v>
      </c>
      <c r="D7710" s="1">
        <v>42302</v>
      </c>
      <c r="E7710" s="1">
        <v>42306</v>
      </c>
      <c r="F7710" t="s">
        <v>46</v>
      </c>
      <c r="G7710" t="s">
        <v>6494</v>
      </c>
      <c r="H7710" t="s">
        <v>6495</v>
      </c>
      <c r="I7710" t="s">
        <v>22</v>
      </c>
      <c r="J7710" t="s">
        <v>23</v>
      </c>
      <c r="K7710" t="s">
        <v>142</v>
      </c>
      <c r="L7710" t="s">
        <v>143</v>
      </c>
      <c r="M7710">
        <v>19120</v>
      </c>
      <c r="N7710" t="s">
        <v>144</v>
      </c>
      <c r="O7710" t="s">
        <v>7149</v>
      </c>
      <c r="P7710" t="s">
        <v>67</v>
      </c>
      <c r="Q7710" t="s">
        <v>157</v>
      </c>
      <c r="R7710" t="s">
        <v>7150</v>
      </c>
      <c r="S7710">
        <v>40.776000000000003</v>
      </c>
      <c r="T7710" s="3"/>
    </row>
    <row r="7711" spans="1:20" x14ac:dyDescent="0.3">
      <c r="A7711">
        <v>7710</v>
      </c>
      <c r="B7711" t="s">
        <v>9616</v>
      </c>
      <c r="C7711">
        <f t="shared" si="120"/>
        <v>44</v>
      </c>
      <c r="D7711" s="1">
        <v>42302</v>
      </c>
      <c r="E7711" s="1">
        <v>42306</v>
      </c>
      <c r="F7711" t="s">
        <v>46</v>
      </c>
      <c r="G7711" t="s">
        <v>6494</v>
      </c>
      <c r="H7711" t="s">
        <v>6495</v>
      </c>
      <c r="I7711" t="s">
        <v>22</v>
      </c>
      <c r="J7711" t="s">
        <v>23</v>
      </c>
      <c r="K7711" t="s">
        <v>142</v>
      </c>
      <c r="L7711" t="s">
        <v>143</v>
      </c>
      <c r="M7711">
        <v>19120</v>
      </c>
      <c r="N7711" t="s">
        <v>144</v>
      </c>
      <c r="O7711" t="s">
        <v>1335</v>
      </c>
      <c r="P7711" t="s">
        <v>42</v>
      </c>
      <c r="Q7711" t="s">
        <v>71</v>
      </c>
      <c r="R7711" t="s">
        <v>1336</v>
      </c>
      <c r="S7711">
        <v>13.698</v>
      </c>
      <c r="T7711" s="3"/>
    </row>
    <row r="7712" spans="1:20" x14ac:dyDescent="0.3">
      <c r="A7712">
        <v>7711</v>
      </c>
      <c r="B7712" t="s">
        <v>9617</v>
      </c>
      <c r="C7712">
        <f t="shared" si="120"/>
        <v>14</v>
      </c>
      <c r="D7712" s="1">
        <v>42462</v>
      </c>
      <c r="E7712" s="1">
        <v>42467</v>
      </c>
      <c r="F7712" t="s">
        <v>46</v>
      </c>
      <c r="G7712" t="s">
        <v>1201</v>
      </c>
      <c r="H7712" t="s">
        <v>1202</v>
      </c>
      <c r="I7712" t="s">
        <v>22</v>
      </c>
      <c r="J7712" t="s">
        <v>23</v>
      </c>
      <c r="K7712" t="s">
        <v>1824</v>
      </c>
      <c r="L7712" t="s">
        <v>306</v>
      </c>
      <c r="M7712">
        <v>85204</v>
      </c>
      <c r="N7712" t="s">
        <v>40</v>
      </c>
      <c r="O7712" t="s">
        <v>6460</v>
      </c>
      <c r="P7712" t="s">
        <v>67</v>
      </c>
      <c r="Q7712" t="s">
        <v>68</v>
      </c>
      <c r="R7712" t="s">
        <v>6461</v>
      </c>
      <c r="S7712">
        <v>87.8</v>
      </c>
      <c r="T7712" s="3"/>
    </row>
    <row r="7713" spans="1:20" x14ac:dyDescent="0.3">
      <c r="A7713">
        <v>7712</v>
      </c>
      <c r="B7713" t="s">
        <v>9618</v>
      </c>
      <c r="C7713">
        <f t="shared" si="120"/>
        <v>44</v>
      </c>
      <c r="D7713" s="1">
        <v>43401</v>
      </c>
      <c r="E7713" s="1">
        <v>43403</v>
      </c>
      <c r="F7713" t="s">
        <v>19</v>
      </c>
      <c r="G7713" t="s">
        <v>461</v>
      </c>
      <c r="H7713" t="s">
        <v>462</v>
      </c>
      <c r="I7713" t="s">
        <v>22</v>
      </c>
      <c r="J7713" t="s">
        <v>23</v>
      </c>
      <c r="K7713" t="s">
        <v>1707</v>
      </c>
      <c r="L7713" t="s">
        <v>84</v>
      </c>
      <c r="M7713">
        <v>28314</v>
      </c>
      <c r="N7713" t="s">
        <v>26</v>
      </c>
      <c r="O7713" t="s">
        <v>5861</v>
      </c>
      <c r="P7713" t="s">
        <v>28</v>
      </c>
      <c r="Q7713" t="s">
        <v>61</v>
      </c>
      <c r="R7713" t="s">
        <v>5862</v>
      </c>
      <c r="S7713">
        <v>77.951999999999998</v>
      </c>
      <c r="T7713" s="3"/>
    </row>
    <row r="7714" spans="1:20" x14ac:dyDescent="0.3">
      <c r="A7714">
        <v>7713</v>
      </c>
      <c r="B7714" t="s">
        <v>9618</v>
      </c>
      <c r="C7714">
        <f t="shared" si="120"/>
        <v>44</v>
      </c>
      <c r="D7714" s="1">
        <v>43401</v>
      </c>
      <c r="E7714" s="1">
        <v>43403</v>
      </c>
      <c r="F7714" t="s">
        <v>19</v>
      </c>
      <c r="G7714" t="s">
        <v>461</v>
      </c>
      <c r="H7714" t="s">
        <v>462</v>
      </c>
      <c r="I7714" t="s">
        <v>22</v>
      </c>
      <c r="J7714" t="s">
        <v>23</v>
      </c>
      <c r="K7714" t="s">
        <v>1707</v>
      </c>
      <c r="L7714" t="s">
        <v>84</v>
      </c>
      <c r="M7714">
        <v>28314</v>
      </c>
      <c r="N7714" t="s">
        <v>26</v>
      </c>
      <c r="O7714" t="s">
        <v>837</v>
      </c>
      <c r="P7714" t="s">
        <v>42</v>
      </c>
      <c r="Q7714" t="s">
        <v>55</v>
      </c>
      <c r="R7714" t="s">
        <v>838</v>
      </c>
      <c r="S7714">
        <v>147.184</v>
      </c>
      <c r="T7714" s="3"/>
    </row>
    <row r="7715" spans="1:20" x14ac:dyDescent="0.3">
      <c r="A7715">
        <v>7714</v>
      </c>
      <c r="B7715" t="s">
        <v>9618</v>
      </c>
      <c r="C7715">
        <f t="shared" si="120"/>
        <v>44</v>
      </c>
      <c r="D7715" s="1">
        <v>43401</v>
      </c>
      <c r="E7715" s="1">
        <v>43403</v>
      </c>
      <c r="F7715" t="s">
        <v>19</v>
      </c>
      <c r="G7715" t="s">
        <v>461</v>
      </c>
      <c r="H7715" t="s">
        <v>462</v>
      </c>
      <c r="I7715" t="s">
        <v>22</v>
      </c>
      <c r="J7715" t="s">
        <v>23</v>
      </c>
      <c r="K7715" t="s">
        <v>1707</v>
      </c>
      <c r="L7715" t="s">
        <v>84</v>
      </c>
      <c r="M7715">
        <v>28314</v>
      </c>
      <c r="N7715" t="s">
        <v>26</v>
      </c>
      <c r="O7715" t="s">
        <v>8884</v>
      </c>
      <c r="P7715" t="s">
        <v>42</v>
      </c>
      <c r="Q7715" t="s">
        <v>86</v>
      </c>
      <c r="R7715" t="s">
        <v>8885</v>
      </c>
      <c r="S7715">
        <v>47.951999999999998</v>
      </c>
      <c r="T7715" s="3"/>
    </row>
    <row r="7716" spans="1:20" x14ac:dyDescent="0.3">
      <c r="A7716">
        <v>7715</v>
      </c>
      <c r="B7716" t="s">
        <v>9619</v>
      </c>
      <c r="C7716">
        <f t="shared" si="120"/>
        <v>49</v>
      </c>
      <c r="D7716" s="1">
        <v>42343</v>
      </c>
      <c r="E7716" s="1">
        <v>42345</v>
      </c>
      <c r="F7716" t="s">
        <v>184</v>
      </c>
      <c r="G7716" t="s">
        <v>862</v>
      </c>
      <c r="H7716" t="s">
        <v>863</v>
      </c>
      <c r="I7716" t="s">
        <v>22</v>
      </c>
      <c r="J7716" t="s">
        <v>23</v>
      </c>
      <c r="K7716" t="s">
        <v>38</v>
      </c>
      <c r="L7716" t="s">
        <v>39</v>
      </c>
      <c r="M7716">
        <v>90032</v>
      </c>
      <c r="N7716" t="s">
        <v>40</v>
      </c>
      <c r="O7716" t="s">
        <v>2277</v>
      </c>
      <c r="P7716" t="s">
        <v>42</v>
      </c>
      <c r="Q7716" t="s">
        <v>74</v>
      </c>
      <c r="R7716" t="s">
        <v>2278</v>
      </c>
      <c r="S7716">
        <v>250.26</v>
      </c>
      <c r="T7716" s="3"/>
    </row>
    <row r="7717" spans="1:20" x14ac:dyDescent="0.3">
      <c r="A7717">
        <v>7716</v>
      </c>
      <c r="B7717" t="s">
        <v>9620</v>
      </c>
      <c r="C7717">
        <f t="shared" si="120"/>
        <v>44</v>
      </c>
      <c r="D7717" s="1">
        <v>43407</v>
      </c>
      <c r="E7717" s="1">
        <v>43412</v>
      </c>
      <c r="F7717" t="s">
        <v>46</v>
      </c>
      <c r="G7717" t="s">
        <v>2379</v>
      </c>
      <c r="H7717" t="s">
        <v>2380</v>
      </c>
      <c r="I7717" t="s">
        <v>22</v>
      </c>
      <c r="J7717" t="s">
        <v>23</v>
      </c>
      <c r="K7717" t="s">
        <v>142</v>
      </c>
      <c r="L7717" t="s">
        <v>143</v>
      </c>
      <c r="M7717">
        <v>19140</v>
      </c>
      <c r="N7717" t="s">
        <v>144</v>
      </c>
      <c r="O7717" t="s">
        <v>7149</v>
      </c>
      <c r="P7717" t="s">
        <v>67</v>
      </c>
      <c r="Q7717" t="s">
        <v>157</v>
      </c>
      <c r="R7717" t="s">
        <v>7150</v>
      </c>
      <c r="S7717">
        <v>40.776000000000003</v>
      </c>
      <c r="T7717" s="3"/>
    </row>
    <row r="7718" spans="1:20" x14ac:dyDescent="0.3">
      <c r="A7718">
        <v>7717</v>
      </c>
      <c r="B7718" t="s">
        <v>9621</v>
      </c>
      <c r="C7718">
        <f t="shared" si="120"/>
        <v>2</v>
      </c>
      <c r="D7718" s="1">
        <v>42375</v>
      </c>
      <c r="E7718" s="1">
        <v>42381</v>
      </c>
      <c r="F7718" t="s">
        <v>46</v>
      </c>
      <c r="G7718" t="s">
        <v>3432</v>
      </c>
      <c r="H7718" t="s">
        <v>3433</v>
      </c>
      <c r="I7718" t="s">
        <v>37</v>
      </c>
      <c r="J7718" t="s">
        <v>23</v>
      </c>
      <c r="K7718" t="s">
        <v>1080</v>
      </c>
      <c r="L7718" t="s">
        <v>453</v>
      </c>
      <c r="M7718">
        <v>80906</v>
      </c>
      <c r="N7718" t="s">
        <v>40</v>
      </c>
      <c r="O7718" t="s">
        <v>3751</v>
      </c>
      <c r="P7718" t="s">
        <v>42</v>
      </c>
      <c r="Q7718" t="s">
        <v>86</v>
      </c>
      <c r="R7718" t="s">
        <v>3752</v>
      </c>
      <c r="S7718">
        <v>29.6</v>
      </c>
      <c r="T7718" s="3"/>
    </row>
    <row r="7719" spans="1:20" x14ac:dyDescent="0.3">
      <c r="A7719">
        <v>7718</v>
      </c>
      <c r="B7719" t="s">
        <v>9621</v>
      </c>
      <c r="C7719">
        <f t="shared" si="120"/>
        <v>2</v>
      </c>
      <c r="D7719" s="1">
        <v>42375</v>
      </c>
      <c r="E7719" s="1">
        <v>42381</v>
      </c>
      <c r="F7719" t="s">
        <v>46</v>
      </c>
      <c r="G7719" t="s">
        <v>3432</v>
      </c>
      <c r="H7719" t="s">
        <v>3433</v>
      </c>
      <c r="I7719" t="s">
        <v>37</v>
      </c>
      <c r="J7719" t="s">
        <v>23</v>
      </c>
      <c r="K7719" t="s">
        <v>1080</v>
      </c>
      <c r="L7719" t="s">
        <v>453</v>
      </c>
      <c r="M7719">
        <v>80906</v>
      </c>
      <c r="N7719" t="s">
        <v>40</v>
      </c>
      <c r="O7719" t="s">
        <v>1967</v>
      </c>
      <c r="P7719" t="s">
        <v>42</v>
      </c>
      <c r="Q7719" t="s">
        <v>71</v>
      </c>
      <c r="R7719" t="s">
        <v>1968</v>
      </c>
      <c r="S7719">
        <v>1.9379999999999999</v>
      </c>
      <c r="T7719" s="3"/>
    </row>
    <row r="7720" spans="1:20" x14ac:dyDescent="0.3">
      <c r="A7720">
        <v>7719</v>
      </c>
      <c r="B7720" t="s">
        <v>9622</v>
      </c>
      <c r="C7720">
        <f t="shared" si="120"/>
        <v>37</v>
      </c>
      <c r="D7720" s="1">
        <v>43352</v>
      </c>
      <c r="E7720" s="1">
        <v>43357</v>
      </c>
      <c r="F7720" t="s">
        <v>46</v>
      </c>
      <c r="G7720" t="s">
        <v>1780</v>
      </c>
      <c r="H7720" t="s">
        <v>1781</v>
      </c>
      <c r="I7720" t="s">
        <v>37</v>
      </c>
      <c r="J7720" t="s">
        <v>23</v>
      </c>
      <c r="K7720" t="s">
        <v>38</v>
      </c>
      <c r="L7720" t="s">
        <v>39</v>
      </c>
      <c r="M7720">
        <v>90032</v>
      </c>
      <c r="N7720" t="s">
        <v>40</v>
      </c>
      <c r="O7720" t="s">
        <v>4939</v>
      </c>
      <c r="P7720" t="s">
        <v>67</v>
      </c>
      <c r="Q7720" t="s">
        <v>157</v>
      </c>
      <c r="R7720" t="s">
        <v>4940</v>
      </c>
      <c r="S7720">
        <v>159.96</v>
      </c>
      <c r="T7720" s="3"/>
    </row>
    <row r="7721" spans="1:20" x14ac:dyDescent="0.3">
      <c r="A7721">
        <v>7720</v>
      </c>
      <c r="B7721" t="s">
        <v>9623</v>
      </c>
      <c r="C7721">
        <f t="shared" si="120"/>
        <v>2</v>
      </c>
      <c r="D7721" s="1">
        <v>42374</v>
      </c>
      <c r="E7721" s="1">
        <v>42379</v>
      </c>
      <c r="F7721" t="s">
        <v>46</v>
      </c>
      <c r="G7721" t="s">
        <v>3461</v>
      </c>
      <c r="H7721" t="s">
        <v>3462</v>
      </c>
      <c r="I7721" t="s">
        <v>37</v>
      </c>
      <c r="J7721" t="s">
        <v>23</v>
      </c>
      <c r="K7721" t="s">
        <v>262</v>
      </c>
      <c r="L7721" t="s">
        <v>263</v>
      </c>
      <c r="M7721">
        <v>10009</v>
      </c>
      <c r="N7721" t="s">
        <v>144</v>
      </c>
      <c r="O7721" t="s">
        <v>6384</v>
      </c>
      <c r="P7721" t="s">
        <v>42</v>
      </c>
      <c r="Q7721" t="s">
        <v>64</v>
      </c>
      <c r="R7721" t="s">
        <v>6385</v>
      </c>
      <c r="S7721">
        <v>59.52</v>
      </c>
      <c r="T7721" s="3"/>
    </row>
    <row r="7722" spans="1:20" x14ac:dyDescent="0.3">
      <c r="A7722">
        <v>7721</v>
      </c>
      <c r="B7722" t="s">
        <v>9623</v>
      </c>
      <c r="C7722">
        <f t="shared" si="120"/>
        <v>2</v>
      </c>
      <c r="D7722" s="1">
        <v>42374</v>
      </c>
      <c r="E7722" s="1">
        <v>42379</v>
      </c>
      <c r="F7722" t="s">
        <v>46</v>
      </c>
      <c r="G7722" t="s">
        <v>3461</v>
      </c>
      <c r="H7722" t="s">
        <v>3462</v>
      </c>
      <c r="I7722" t="s">
        <v>37</v>
      </c>
      <c r="J7722" t="s">
        <v>23</v>
      </c>
      <c r="K7722" t="s">
        <v>262</v>
      </c>
      <c r="L7722" t="s">
        <v>263</v>
      </c>
      <c r="M7722">
        <v>10009</v>
      </c>
      <c r="N7722" t="s">
        <v>144</v>
      </c>
      <c r="O7722" t="s">
        <v>2959</v>
      </c>
      <c r="P7722" t="s">
        <v>42</v>
      </c>
      <c r="Q7722" t="s">
        <v>169</v>
      </c>
      <c r="R7722" t="s">
        <v>2960</v>
      </c>
      <c r="S7722">
        <v>17.48</v>
      </c>
      <c r="T7722" s="3"/>
    </row>
    <row r="7723" spans="1:20" x14ac:dyDescent="0.3">
      <c r="A7723">
        <v>7722</v>
      </c>
      <c r="B7723" t="s">
        <v>9623</v>
      </c>
      <c r="C7723">
        <f t="shared" si="120"/>
        <v>2</v>
      </c>
      <c r="D7723" s="1">
        <v>42374</v>
      </c>
      <c r="E7723" s="1">
        <v>42379</v>
      </c>
      <c r="F7723" t="s">
        <v>46</v>
      </c>
      <c r="G7723" t="s">
        <v>3461</v>
      </c>
      <c r="H7723" t="s">
        <v>3462</v>
      </c>
      <c r="I7723" t="s">
        <v>37</v>
      </c>
      <c r="J7723" t="s">
        <v>23</v>
      </c>
      <c r="K7723" t="s">
        <v>262</v>
      </c>
      <c r="L7723" t="s">
        <v>263</v>
      </c>
      <c r="M7723">
        <v>10009</v>
      </c>
      <c r="N7723" t="s">
        <v>144</v>
      </c>
      <c r="O7723" t="s">
        <v>5117</v>
      </c>
      <c r="P7723" t="s">
        <v>42</v>
      </c>
      <c r="Q7723" t="s">
        <v>71</v>
      </c>
      <c r="R7723" t="s">
        <v>5118</v>
      </c>
      <c r="S7723">
        <v>13.167999999999999</v>
      </c>
      <c r="T7723" s="3"/>
    </row>
    <row r="7724" spans="1:20" x14ac:dyDescent="0.3">
      <c r="A7724">
        <v>7723</v>
      </c>
      <c r="B7724" t="s">
        <v>9624</v>
      </c>
      <c r="C7724">
        <f t="shared" si="120"/>
        <v>16</v>
      </c>
      <c r="D7724" s="1">
        <v>43206</v>
      </c>
      <c r="E7724" s="1">
        <v>43210</v>
      </c>
      <c r="F7724" t="s">
        <v>46</v>
      </c>
      <c r="G7724" t="s">
        <v>2251</v>
      </c>
      <c r="H7724" t="s">
        <v>2252</v>
      </c>
      <c r="I7724" t="s">
        <v>98</v>
      </c>
      <c r="J7724" t="s">
        <v>23</v>
      </c>
      <c r="K7724" t="s">
        <v>123</v>
      </c>
      <c r="L7724" t="s">
        <v>39</v>
      </c>
      <c r="M7724">
        <v>94109</v>
      </c>
      <c r="N7724" t="s">
        <v>40</v>
      </c>
      <c r="O7724" t="s">
        <v>9625</v>
      </c>
      <c r="P7724" t="s">
        <v>42</v>
      </c>
      <c r="Q7724" t="s">
        <v>74</v>
      </c>
      <c r="R7724" t="s">
        <v>9626</v>
      </c>
      <c r="S7724">
        <v>40.74</v>
      </c>
      <c r="T7724" s="3"/>
    </row>
    <row r="7725" spans="1:20" x14ac:dyDescent="0.3">
      <c r="A7725">
        <v>7724</v>
      </c>
      <c r="B7725" t="s">
        <v>9627</v>
      </c>
      <c r="C7725">
        <f t="shared" si="120"/>
        <v>37</v>
      </c>
      <c r="D7725" s="1">
        <v>42623</v>
      </c>
      <c r="E7725" s="1">
        <v>42627</v>
      </c>
      <c r="F7725" t="s">
        <v>46</v>
      </c>
      <c r="G7725" t="s">
        <v>7871</v>
      </c>
      <c r="H7725" t="s">
        <v>7872</v>
      </c>
      <c r="I7725" t="s">
        <v>37</v>
      </c>
      <c r="J7725" t="s">
        <v>23</v>
      </c>
      <c r="K7725" t="s">
        <v>1236</v>
      </c>
      <c r="L7725" t="s">
        <v>100</v>
      </c>
      <c r="M7725">
        <v>78745</v>
      </c>
      <c r="N7725" t="s">
        <v>101</v>
      </c>
      <c r="O7725" t="s">
        <v>4773</v>
      </c>
      <c r="P7725" t="s">
        <v>28</v>
      </c>
      <c r="Q7725" t="s">
        <v>32</v>
      </c>
      <c r="R7725" t="s">
        <v>4774</v>
      </c>
      <c r="S7725">
        <v>179.886</v>
      </c>
      <c r="T7725" s="3"/>
    </row>
    <row r="7726" spans="1:20" x14ac:dyDescent="0.3">
      <c r="A7726">
        <v>7725</v>
      </c>
      <c r="B7726" t="s">
        <v>9628</v>
      </c>
      <c r="C7726">
        <f t="shared" si="120"/>
        <v>39</v>
      </c>
      <c r="D7726" s="1">
        <v>43003</v>
      </c>
      <c r="E7726" s="1">
        <v>43007</v>
      </c>
      <c r="F7726" t="s">
        <v>46</v>
      </c>
      <c r="G7726" t="s">
        <v>6536</v>
      </c>
      <c r="H7726" t="s">
        <v>6537</v>
      </c>
      <c r="I7726" t="s">
        <v>22</v>
      </c>
      <c r="J7726" t="s">
        <v>23</v>
      </c>
      <c r="K7726" t="s">
        <v>2181</v>
      </c>
      <c r="L7726" t="s">
        <v>494</v>
      </c>
      <c r="M7726">
        <v>44105</v>
      </c>
      <c r="N7726" t="s">
        <v>144</v>
      </c>
      <c r="O7726" t="s">
        <v>3309</v>
      </c>
      <c r="P7726" t="s">
        <v>42</v>
      </c>
      <c r="Q7726" t="s">
        <v>74</v>
      </c>
      <c r="R7726" t="s">
        <v>3310</v>
      </c>
      <c r="S7726">
        <v>286.25599999999997</v>
      </c>
      <c r="T7726" s="3"/>
    </row>
    <row r="7727" spans="1:20" x14ac:dyDescent="0.3">
      <c r="A7727">
        <v>7726</v>
      </c>
      <c r="B7727" t="s">
        <v>9628</v>
      </c>
      <c r="C7727">
        <f t="shared" si="120"/>
        <v>39</v>
      </c>
      <c r="D7727" s="1">
        <v>43003</v>
      </c>
      <c r="E7727" s="1">
        <v>43007</v>
      </c>
      <c r="F7727" t="s">
        <v>46</v>
      </c>
      <c r="G7727" t="s">
        <v>6536</v>
      </c>
      <c r="H7727" t="s">
        <v>6537</v>
      </c>
      <c r="I7727" t="s">
        <v>22</v>
      </c>
      <c r="J7727" t="s">
        <v>23</v>
      </c>
      <c r="K7727" t="s">
        <v>2181</v>
      </c>
      <c r="L7727" t="s">
        <v>494</v>
      </c>
      <c r="M7727">
        <v>44105</v>
      </c>
      <c r="N7727" t="s">
        <v>144</v>
      </c>
      <c r="O7727" t="s">
        <v>1799</v>
      </c>
      <c r="P7727" t="s">
        <v>42</v>
      </c>
      <c r="Q7727" t="s">
        <v>55</v>
      </c>
      <c r="R7727" t="s">
        <v>1800</v>
      </c>
      <c r="S7727">
        <v>24.224</v>
      </c>
      <c r="T7727" s="3"/>
    </row>
    <row r="7728" spans="1:20" x14ac:dyDescent="0.3">
      <c r="A7728">
        <v>7727</v>
      </c>
      <c r="B7728" t="s">
        <v>9628</v>
      </c>
      <c r="C7728">
        <f t="shared" si="120"/>
        <v>39</v>
      </c>
      <c r="D7728" s="1">
        <v>43003</v>
      </c>
      <c r="E7728" s="1">
        <v>43007</v>
      </c>
      <c r="F7728" t="s">
        <v>46</v>
      </c>
      <c r="G7728" t="s">
        <v>6536</v>
      </c>
      <c r="H7728" t="s">
        <v>6537</v>
      </c>
      <c r="I7728" t="s">
        <v>22</v>
      </c>
      <c r="J7728" t="s">
        <v>23</v>
      </c>
      <c r="K7728" t="s">
        <v>2181</v>
      </c>
      <c r="L7728" t="s">
        <v>494</v>
      </c>
      <c r="M7728">
        <v>44105</v>
      </c>
      <c r="N7728" t="s">
        <v>144</v>
      </c>
      <c r="O7728" t="s">
        <v>3693</v>
      </c>
      <c r="P7728" t="s">
        <v>42</v>
      </c>
      <c r="Q7728" t="s">
        <v>55</v>
      </c>
      <c r="R7728" t="s">
        <v>3694</v>
      </c>
      <c r="S7728">
        <v>331.536</v>
      </c>
      <c r="T7728" s="3"/>
    </row>
    <row r="7729" spans="1:20" x14ac:dyDescent="0.3">
      <c r="A7729">
        <v>7728</v>
      </c>
      <c r="B7729" t="s">
        <v>9629</v>
      </c>
      <c r="C7729">
        <f t="shared" si="120"/>
        <v>12</v>
      </c>
      <c r="D7729" s="1">
        <v>42445</v>
      </c>
      <c r="E7729" s="1">
        <v>42449</v>
      </c>
      <c r="F7729" t="s">
        <v>19</v>
      </c>
      <c r="G7729" t="s">
        <v>719</v>
      </c>
      <c r="H7729" t="s">
        <v>720</v>
      </c>
      <c r="I7729" t="s">
        <v>98</v>
      </c>
      <c r="J7729" t="s">
        <v>23</v>
      </c>
      <c r="K7729" t="s">
        <v>262</v>
      </c>
      <c r="L7729" t="s">
        <v>263</v>
      </c>
      <c r="M7729">
        <v>10009</v>
      </c>
      <c r="N7729" t="s">
        <v>144</v>
      </c>
      <c r="O7729" t="s">
        <v>7510</v>
      </c>
      <c r="P7729" t="s">
        <v>42</v>
      </c>
      <c r="Q7729" t="s">
        <v>64</v>
      </c>
      <c r="R7729" t="s">
        <v>7511</v>
      </c>
      <c r="S7729">
        <v>17.52</v>
      </c>
      <c r="T7729" s="3"/>
    </row>
    <row r="7730" spans="1:20" x14ac:dyDescent="0.3">
      <c r="A7730">
        <v>7729</v>
      </c>
      <c r="B7730" t="s">
        <v>9630</v>
      </c>
      <c r="C7730">
        <f t="shared" si="120"/>
        <v>48</v>
      </c>
      <c r="D7730" s="1">
        <v>43065</v>
      </c>
      <c r="E7730" s="1">
        <v>43071</v>
      </c>
      <c r="F7730" t="s">
        <v>46</v>
      </c>
      <c r="G7730" t="s">
        <v>5925</v>
      </c>
      <c r="H7730" t="s">
        <v>5926</v>
      </c>
      <c r="I7730" t="s">
        <v>22</v>
      </c>
      <c r="J7730" t="s">
        <v>23</v>
      </c>
      <c r="K7730" t="s">
        <v>4177</v>
      </c>
      <c r="L7730" t="s">
        <v>100</v>
      </c>
      <c r="M7730">
        <v>79907</v>
      </c>
      <c r="N7730" t="s">
        <v>101</v>
      </c>
      <c r="O7730" t="s">
        <v>3122</v>
      </c>
      <c r="P7730" t="s">
        <v>42</v>
      </c>
      <c r="Q7730" t="s">
        <v>64</v>
      </c>
      <c r="R7730" t="s">
        <v>3123</v>
      </c>
      <c r="S7730">
        <v>17.856000000000002</v>
      </c>
      <c r="T7730" s="3"/>
    </row>
    <row r="7731" spans="1:20" x14ac:dyDescent="0.3">
      <c r="A7731">
        <v>7730</v>
      </c>
      <c r="B7731" t="s">
        <v>9631</v>
      </c>
      <c r="C7731">
        <f t="shared" si="120"/>
        <v>39</v>
      </c>
      <c r="D7731" s="1">
        <v>43004</v>
      </c>
      <c r="E7731" s="1">
        <v>43009</v>
      </c>
      <c r="F7731" t="s">
        <v>46</v>
      </c>
      <c r="G7731" t="s">
        <v>1600</v>
      </c>
      <c r="H7731" t="s">
        <v>1601</v>
      </c>
      <c r="I7731" t="s">
        <v>98</v>
      </c>
      <c r="J7731" t="s">
        <v>23</v>
      </c>
      <c r="K7731" t="s">
        <v>5651</v>
      </c>
      <c r="L7731" t="s">
        <v>50</v>
      </c>
      <c r="M7731">
        <v>32303</v>
      </c>
      <c r="N7731" t="s">
        <v>26</v>
      </c>
      <c r="O7731" t="s">
        <v>5443</v>
      </c>
      <c r="P7731" t="s">
        <v>67</v>
      </c>
      <c r="Q7731" t="s">
        <v>157</v>
      </c>
      <c r="R7731" t="s">
        <v>5444</v>
      </c>
      <c r="S7731">
        <v>431.976</v>
      </c>
      <c r="T7731" s="3"/>
    </row>
    <row r="7732" spans="1:20" x14ac:dyDescent="0.3">
      <c r="A7732">
        <v>7731</v>
      </c>
      <c r="B7732" t="s">
        <v>9632</v>
      </c>
      <c r="C7732">
        <f t="shared" si="120"/>
        <v>24</v>
      </c>
      <c r="D7732" s="1">
        <v>43264</v>
      </c>
      <c r="E7732" s="1">
        <v>43270</v>
      </c>
      <c r="F7732" t="s">
        <v>46</v>
      </c>
      <c r="G7732" t="s">
        <v>617</v>
      </c>
      <c r="H7732" t="s">
        <v>618</v>
      </c>
      <c r="I7732" t="s">
        <v>98</v>
      </c>
      <c r="J7732" t="s">
        <v>23</v>
      </c>
      <c r="K7732" t="s">
        <v>91</v>
      </c>
      <c r="L7732" t="s">
        <v>92</v>
      </c>
      <c r="M7732">
        <v>98103</v>
      </c>
      <c r="N7732" t="s">
        <v>40</v>
      </c>
      <c r="O7732" t="s">
        <v>4844</v>
      </c>
      <c r="P7732" t="s">
        <v>28</v>
      </c>
      <c r="Q7732" t="s">
        <v>32</v>
      </c>
      <c r="R7732" t="s">
        <v>4845</v>
      </c>
      <c r="S7732">
        <v>291.13600000000002</v>
      </c>
      <c r="T7732" s="3"/>
    </row>
    <row r="7733" spans="1:20" x14ac:dyDescent="0.3">
      <c r="A7733">
        <v>7732</v>
      </c>
      <c r="B7733" t="s">
        <v>9633</v>
      </c>
      <c r="C7733">
        <f t="shared" si="120"/>
        <v>38</v>
      </c>
      <c r="D7733" s="1">
        <v>43361</v>
      </c>
      <c r="E7733" s="1">
        <v>43364</v>
      </c>
      <c r="F7733" t="s">
        <v>184</v>
      </c>
      <c r="G7733" t="s">
        <v>471</v>
      </c>
      <c r="H7733" t="s">
        <v>472</v>
      </c>
      <c r="I7733" t="s">
        <v>98</v>
      </c>
      <c r="J7733" t="s">
        <v>23</v>
      </c>
      <c r="K7733" t="s">
        <v>813</v>
      </c>
      <c r="L7733" t="s">
        <v>100</v>
      </c>
      <c r="M7733">
        <v>75220</v>
      </c>
      <c r="N7733" t="s">
        <v>101</v>
      </c>
      <c r="O7733" t="s">
        <v>370</v>
      </c>
      <c r="P7733" t="s">
        <v>42</v>
      </c>
      <c r="Q7733" t="s">
        <v>169</v>
      </c>
      <c r="R7733" t="s">
        <v>371</v>
      </c>
      <c r="S7733">
        <v>114.848</v>
      </c>
      <c r="T7733" s="3"/>
    </row>
    <row r="7734" spans="1:20" x14ac:dyDescent="0.3">
      <c r="A7734">
        <v>7733</v>
      </c>
      <c r="B7734" t="s">
        <v>9634</v>
      </c>
      <c r="C7734">
        <f t="shared" si="120"/>
        <v>22</v>
      </c>
      <c r="D7734" s="1">
        <v>43253</v>
      </c>
      <c r="E7734" s="1">
        <v>43259</v>
      </c>
      <c r="F7734" t="s">
        <v>46</v>
      </c>
      <c r="G7734" t="s">
        <v>4016</v>
      </c>
      <c r="H7734" t="s">
        <v>4017</v>
      </c>
      <c r="I7734" t="s">
        <v>22</v>
      </c>
      <c r="J7734" t="s">
        <v>23</v>
      </c>
      <c r="K7734" t="s">
        <v>180</v>
      </c>
      <c r="L7734" t="s">
        <v>100</v>
      </c>
      <c r="M7734">
        <v>77070</v>
      </c>
      <c r="N7734" t="s">
        <v>101</v>
      </c>
      <c r="O7734" t="s">
        <v>2248</v>
      </c>
      <c r="P7734" t="s">
        <v>42</v>
      </c>
      <c r="Q7734" t="s">
        <v>86</v>
      </c>
      <c r="R7734" t="s">
        <v>2249</v>
      </c>
      <c r="S7734">
        <v>10.688000000000001</v>
      </c>
      <c r="T7734" s="3"/>
    </row>
    <row r="7735" spans="1:20" x14ac:dyDescent="0.3">
      <c r="A7735">
        <v>7734</v>
      </c>
      <c r="B7735" t="s">
        <v>9635</v>
      </c>
      <c r="C7735">
        <f t="shared" si="120"/>
        <v>20</v>
      </c>
      <c r="D7735" s="1">
        <v>42870</v>
      </c>
      <c r="E7735" s="1">
        <v>42874</v>
      </c>
      <c r="F7735" t="s">
        <v>19</v>
      </c>
      <c r="G7735" t="s">
        <v>3684</v>
      </c>
      <c r="H7735" t="s">
        <v>3685</v>
      </c>
      <c r="I7735" t="s">
        <v>22</v>
      </c>
      <c r="J7735" t="s">
        <v>23</v>
      </c>
      <c r="K7735" t="s">
        <v>314</v>
      </c>
      <c r="L7735" t="s">
        <v>494</v>
      </c>
      <c r="M7735">
        <v>45503</v>
      </c>
      <c r="N7735" t="s">
        <v>144</v>
      </c>
      <c r="O7735" t="s">
        <v>5765</v>
      </c>
      <c r="P7735" t="s">
        <v>42</v>
      </c>
      <c r="Q7735" t="s">
        <v>86</v>
      </c>
      <c r="R7735" t="s">
        <v>5766</v>
      </c>
      <c r="S7735">
        <v>15.231999999999999</v>
      </c>
      <c r="T7735" s="3"/>
    </row>
    <row r="7736" spans="1:20" x14ac:dyDescent="0.3">
      <c r="A7736">
        <v>7735</v>
      </c>
      <c r="B7736" t="s">
        <v>9636</v>
      </c>
      <c r="C7736">
        <f t="shared" si="120"/>
        <v>37</v>
      </c>
      <c r="D7736" s="1">
        <v>43358</v>
      </c>
      <c r="E7736" s="1">
        <v>43363</v>
      </c>
      <c r="F7736" t="s">
        <v>46</v>
      </c>
      <c r="G7736" t="s">
        <v>3580</v>
      </c>
      <c r="H7736" t="s">
        <v>3581</v>
      </c>
      <c r="I7736" t="s">
        <v>22</v>
      </c>
      <c r="J7736" t="s">
        <v>23</v>
      </c>
      <c r="K7736" t="s">
        <v>91</v>
      </c>
      <c r="L7736" t="s">
        <v>92</v>
      </c>
      <c r="M7736">
        <v>98103</v>
      </c>
      <c r="N7736" t="s">
        <v>40</v>
      </c>
      <c r="O7736" t="s">
        <v>677</v>
      </c>
      <c r="P7736" t="s">
        <v>42</v>
      </c>
      <c r="Q7736" t="s">
        <v>64</v>
      </c>
      <c r="R7736" t="s">
        <v>678</v>
      </c>
      <c r="S7736">
        <v>12.42</v>
      </c>
      <c r="T7736" s="3"/>
    </row>
    <row r="7737" spans="1:20" x14ac:dyDescent="0.3">
      <c r="A7737">
        <v>7736</v>
      </c>
      <c r="B7737" t="s">
        <v>9637</v>
      </c>
      <c r="C7737">
        <f t="shared" si="120"/>
        <v>34</v>
      </c>
      <c r="D7737" s="1">
        <v>42969</v>
      </c>
      <c r="E7737" s="1">
        <v>42973</v>
      </c>
      <c r="F7737" t="s">
        <v>46</v>
      </c>
      <c r="G7737" t="s">
        <v>3111</v>
      </c>
      <c r="H7737" t="s">
        <v>3112</v>
      </c>
      <c r="I7737" t="s">
        <v>37</v>
      </c>
      <c r="J7737" t="s">
        <v>23</v>
      </c>
      <c r="K7737" t="s">
        <v>91</v>
      </c>
      <c r="L7737" t="s">
        <v>92</v>
      </c>
      <c r="M7737">
        <v>98105</v>
      </c>
      <c r="N7737" t="s">
        <v>40</v>
      </c>
      <c r="O7737" t="s">
        <v>2645</v>
      </c>
      <c r="P7737" t="s">
        <v>42</v>
      </c>
      <c r="Q7737" t="s">
        <v>86</v>
      </c>
      <c r="R7737" t="s">
        <v>2646</v>
      </c>
      <c r="S7737">
        <v>19.440000000000001</v>
      </c>
      <c r="T7737" s="3"/>
    </row>
    <row r="7738" spans="1:20" x14ac:dyDescent="0.3">
      <c r="A7738">
        <v>7737</v>
      </c>
      <c r="B7738" t="s">
        <v>9638</v>
      </c>
      <c r="C7738">
        <f t="shared" si="120"/>
        <v>22</v>
      </c>
      <c r="D7738" s="1">
        <v>42154</v>
      </c>
      <c r="E7738" s="1">
        <v>42161</v>
      </c>
      <c r="F7738" t="s">
        <v>46</v>
      </c>
      <c r="G7738" t="s">
        <v>4266</v>
      </c>
      <c r="H7738" t="s">
        <v>4267</v>
      </c>
      <c r="I7738" t="s">
        <v>22</v>
      </c>
      <c r="J7738" t="s">
        <v>23</v>
      </c>
      <c r="K7738" t="s">
        <v>262</v>
      </c>
      <c r="L7738" t="s">
        <v>263</v>
      </c>
      <c r="M7738">
        <v>10024</v>
      </c>
      <c r="N7738" t="s">
        <v>144</v>
      </c>
      <c r="O7738" t="s">
        <v>2789</v>
      </c>
      <c r="P7738" t="s">
        <v>42</v>
      </c>
      <c r="Q7738" t="s">
        <v>71</v>
      </c>
      <c r="R7738" t="s">
        <v>2790</v>
      </c>
      <c r="S7738">
        <v>70.367999999999995</v>
      </c>
      <c r="T7738" s="3"/>
    </row>
    <row r="7739" spans="1:20" x14ac:dyDescent="0.3">
      <c r="A7739">
        <v>7738</v>
      </c>
      <c r="B7739" t="s">
        <v>9639</v>
      </c>
      <c r="C7739">
        <f t="shared" si="120"/>
        <v>51</v>
      </c>
      <c r="D7739" s="1">
        <v>43452</v>
      </c>
      <c r="E7739" s="1">
        <v>43454</v>
      </c>
      <c r="F7739" t="s">
        <v>184</v>
      </c>
      <c r="G7739" t="s">
        <v>7443</v>
      </c>
      <c r="H7739" t="s">
        <v>7444</v>
      </c>
      <c r="I7739" t="s">
        <v>22</v>
      </c>
      <c r="J7739" t="s">
        <v>23</v>
      </c>
      <c r="K7739" t="s">
        <v>463</v>
      </c>
      <c r="L7739" t="s">
        <v>84</v>
      </c>
      <c r="M7739">
        <v>28205</v>
      </c>
      <c r="N7739" t="s">
        <v>26</v>
      </c>
      <c r="O7739" t="s">
        <v>4128</v>
      </c>
      <c r="P7739" t="s">
        <v>42</v>
      </c>
      <c r="Q7739" t="s">
        <v>64</v>
      </c>
      <c r="R7739" t="s">
        <v>4129</v>
      </c>
      <c r="S7739">
        <v>12.672000000000001</v>
      </c>
      <c r="T7739" s="3"/>
    </row>
    <row r="7740" spans="1:20" x14ac:dyDescent="0.3">
      <c r="A7740">
        <v>7739</v>
      </c>
      <c r="B7740" t="s">
        <v>9640</v>
      </c>
      <c r="C7740">
        <f t="shared" si="120"/>
        <v>31</v>
      </c>
      <c r="D7740" s="1">
        <v>43311</v>
      </c>
      <c r="E7740" s="1">
        <v>43318</v>
      </c>
      <c r="F7740" t="s">
        <v>46</v>
      </c>
      <c r="G7740" t="s">
        <v>2335</v>
      </c>
      <c r="H7740" t="s">
        <v>2336</v>
      </c>
      <c r="I7740" t="s">
        <v>22</v>
      </c>
      <c r="J7740" t="s">
        <v>23</v>
      </c>
      <c r="K7740" t="s">
        <v>4497</v>
      </c>
      <c r="L7740" t="s">
        <v>2738</v>
      </c>
      <c r="M7740">
        <v>21215</v>
      </c>
      <c r="N7740" t="s">
        <v>144</v>
      </c>
      <c r="O7740" t="s">
        <v>3251</v>
      </c>
      <c r="P7740" t="s">
        <v>67</v>
      </c>
      <c r="Q7740" t="s">
        <v>68</v>
      </c>
      <c r="R7740" t="s">
        <v>3252</v>
      </c>
      <c r="S7740">
        <v>89.95</v>
      </c>
      <c r="T7740" s="3"/>
    </row>
    <row r="7741" spans="1:20" x14ac:dyDescent="0.3">
      <c r="A7741">
        <v>7740</v>
      </c>
      <c r="B7741" t="s">
        <v>9641</v>
      </c>
      <c r="C7741">
        <f t="shared" si="120"/>
        <v>47</v>
      </c>
      <c r="D7741" s="1">
        <v>42329</v>
      </c>
      <c r="E7741" s="1">
        <v>42334</v>
      </c>
      <c r="F7741" t="s">
        <v>46</v>
      </c>
      <c r="G7741" t="s">
        <v>5873</v>
      </c>
      <c r="H7741" t="s">
        <v>5874</v>
      </c>
      <c r="I7741" t="s">
        <v>98</v>
      </c>
      <c r="J7741" t="s">
        <v>23</v>
      </c>
      <c r="K7741" t="s">
        <v>123</v>
      </c>
      <c r="L7741" t="s">
        <v>39</v>
      </c>
      <c r="M7741">
        <v>94110</v>
      </c>
      <c r="N7741" t="s">
        <v>40</v>
      </c>
      <c r="O7741" t="s">
        <v>4509</v>
      </c>
      <c r="P7741" t="s">
        <v>42</v>
      </c>
      <c r="Q7741" t="s">
        <v>86</v>
      </c>
      <c r="R7741" t="s">
        <v>4510</v>
      </c>
      <c r="S7741">
        <v>6.58</v>
      </c>
      <c r="T7741" s="3"/>
    </row>
    <row r="7742" spans="1:20" x14ac:dyDescent="0.3">
      <c r="A7742">
        <v>7741</v>
      </c>
      <c r="B7742" t="s">
        <v>9641</v>
      </c>
      <c r="C7742">
        <f t="shared" si="120"/>
        <v>47</v>
      </c>
      <c r="D7742" s="1">
        <v>42329</v>
      </c>
      <c r="E7742" s="1">
        <v>42334</v>
      </c>
      <c r="F7742" t="s">
        <v>46</v>
      </c>
      <c r="G7742" t="s">
        <v>5873</v>
      </c>
      <c r="H7742" t="s">
        <v>5874</v>
      </c>
      <c r="I7742" t="s">
        <v>98</v>
      </c>
      <c r="J7742" t="s">
        <v>23</v>
      </c>
      <c r="K7742" t="s">
        <v>123</v>
      </c>
      <c r="L7742" t="s">
        <v>39</v>
      </c>
      <c r="M7742">
        <v>94110</v>
      </c>
      <c r="N7742" t="s">
        <v>40</v>
      </c>
      <c r="O7742" t="s">
        <v>6543</v>
      </c>
      <c r="P7742" t="s">
        <v>67</v>
      </c>
      <c r="Q7742" t="s">
        <v>157</v>
      </c>
      <c r="R7742" t="s">
        <v>6544</v>
      </c>
      <c r="S7742">
        <v>94.99</v>
      </c>
      <c r="T7742" s="3"/>
    </row>
    <row r="7743" spans="1:20" x14ac:dyDescent="0.3">
      <c r="A7743">
        <v>7742</v>
      </c>
      <c r="B7743" t="s">
        <v>9642</v>
      </c>
      <c r="C7743">
        <f t="shared" si="120"/>
        <v>39</v>
      </c>
      <c r="D7743" s="1">
        <v>42637</v>
      </c>
      <c r="E7743" s="1">
        <v>42639</v>
      </c>
      <c r="F7743" t="s">
        <v>19</v>
      </c>
      <c r="G7743" t="s">
        <v>5537</v>
      </c>
      <c r="H7743" t="s">
        <v>5538</v>
      </c>
      <c r="I7743" t="s">
        <v>22</v>
      </c>
      <c r="J7743" t="s">
        <v>23</v>
      </c>
      <c r="K7743" t="s">
        <v>1310</v>
      </c>
      <c r="L7743" t="s">
        <v>306</v>
      </c>
      <c r="M7743">
        <v>85705</v>
      </c>
      <c r="N7743" t="s">
        <v>40</v>
      </c>
      <c r="O7743" t="s">
        <v>6460</v>
      </c>
      <c r="P7743" t="s">
        <v>67</v>
      </c>
      <c r="Q7743" t="s">
        <v>68</v>
      </c>
      <c r="R7743" t="s">
        <v>6461</v>
      </c>
      <c r="S7743">
        <v>35.119999999999997</v>
      </c>
      <c r="T7743" s="3"/>
    </row>
    <row r="7744" spans="1:20" x14ac:dyDescent="0.3">
      <c r="A7744">
        <v>7743</v>
      </c>
      <c r="B7744" t="s">
        <v>9643</v>
      </c>
      <c r="C7744">
        <f t="shared" si="120"/>
        <v>34</v>
      </c>
      <c r="D7744" s="1">
        <v>43332</v>
      </c>
      <c r="E7744" s="1">
        <v>43339</v>
      </c>
      <c r="F7744" t="s">
        <v>46</v>
      </c>
      <c r="G7744" t="s">
        <v>3455</v>
      </c>
      <c r="H7744" t="s">
        <v>3456</v>
      </c>
      <c r="I7744" t="s">
        <v>22</v>
      </c>
      <c r="J7744" t="s">
        <v>23</v>
      </c>
      <c r="K7744" t="s">
        <v>38</v>
      </c>
      <c r="L7744" t="s">
        <v>39</v>
      </c>
      <c r="M7744">
        <v>90036</v>
      </c>
      <c r="N7744" t="s">
        <v>40</v>
      </c>
      <c r="O7744" t="s">
        <v>3876</v>
      </c>
      <c r="P7744" t="s">
        <v>42</v>
      </c>
      <c r="Q7744" t="s">
        <v>86</v>
      </c>
      <c r="R7744" t="s">
        <v>3877</v>
      </c>
      <c r="S7744">
        <v>25.92</v>
      </c>
      <c r="T7744" s="3"/>
    </row>
    <row r="7745" spans="1:20" x14ac:dyDescent="0.3">
      <c r="A7745">
        <v>7744</v>
      </c>
      <c r="B7745" t="s">
        <v>9644</v>
      </c>
      <c r="C7745">
        <f t="shared" si="120"/>
        <v>24</v>
      </c>
      <c r="D7745" s="1">
        <v>42903</v>
      </c>
      <c r="E7745" s="1">
        <v>42908</v>
      </c>
      <c r="F7745" t="s">
        <v>46</v>
      </c>
      <c r="G7745" t="s">
        <v>2408</v>
      </c>
      <c r="H7745" t="s">
        <v>2409</v>
      </c>
      <c r="I7745" t="s">
        <v>37</v>
      </c>
      <c r="J7745" t="s">
        <v>23</v>
      </c>
      <c r="K7745" t="s">
        <v>7710</v>
      </c>
      <c r="L7745" t="s">
        <v>745</v>
      </c>
      <c r="M7745">
        <v>6708</v>
      </c>
      <c r="N7745" t="s">
        <v>144</v>
      </c>
      <c r="O7745" t="s">
        <v>5826</v>
      </c>
      <c r="P7745" t="s">
        <v>42</v>
      </c>
      <c r="Q7745" t="s">
        <v>71</v>
      </c>
      <c r="R7745" t="s">
        <v>5827</v>
      </c>
      <c r="S7745">
        <v>7.96</v>
      </c>
      <c r="T7745" s="3"/>
    </row>
    <row r="7746" spans="1:20" x14ac:dyDescent="0.3">
      <c r="A7746">
        <v>7745</v>
      </c>
      <c r="B7746" t="s">
        <v>9644</v>
      </c>
      <c r="C7746">
        <f t="shared" si="120"/>
        <v>24</v>
      </c>
      <c r="D7746" s="1">
        <v>42903</v>
      </c>
      <c r="E7746" s="1">
        <v>42908</v>
      </c>
      <c r="F7746" t="s">
        <v>46</v>
      </c>
      <c r="G7746" t="s">
        <v>2408</v>
      </c>
      <c r="H7746" t="s">
        <v>2409</v>
      </c>
      <c r="I7746" t="s">
        <v>37</v>
      </c>
      <c r="J7746" t="s">
        <v>23</v>
      </c>
      <c r="K7746" t="s">
        <v>7710</v>
      </c>
      <c r="L7746" t="s">
        <v>745</v>
      </c>
      <c r="M7746">
        <v>6708</v>
      </c>
      <c r="N7746" t="s">
        <v>144</v>
      </c>
      <c r="O7746" t="s">
        <v>3386</v>
      </c>
      <c r="P7746" t="s">
        <v>67</v>
      </c>
      <c r="Q7746" t="s">
        <v>68</v>
      </c>
      <c r="R7746" t="s">
        <v>3387</v>
      </c>
      <c r="S7746">
        <v>566.97</v>
      </c>
      <c r="T7746" s="3"/>
    </row>
    <row r="7747" spans="1:20" x14ac:dyDescent="0.3">
      <c r="A7747">
        <v>7746</v>
      </c>
      <c r="B7747" t="s">
        <v>9644</v>
      </c>
      <c r="C7747">
        <f t="shared" ref="C7747:C7810" si="121">WEEKNUM(D7747,1)</f>
        <v>24</v>
      </c>
      <c r="D7747" s="1">
        <v>42903</v>
      </c>
      <c r="E7747" s="1">
        <v>42908</v>
      </c>
      <c r="F7747" t="s">
        <v>46</v>
      </c>
      <c r="G7747" t="s">
        <v>2408</v>
      </c>
      <c r="H7747" t="s">
        <v>2409</v>
      </c>
      <c r="I7747" t="s">
        <v>37</v>
      </c>
      <c r="J7747" t="s">
        <v>23</v>
      </c>
      <c r="K7747" t="s">
        <v>7710</v>
      </c>
      <c r="L7747" t="s">
        <v>745</v>
      </c>
      <c r="M7747">
        <v>6708</v>
      </c>
      <c r="N7747" t="s">
        <v>144</v>
      </c>
      <c r="O7747" t="s">
        <v>3721</v>
      </c>
      <c r="P7747" t="s">
        <v>42</v>
      </c>
      <c r="Q7747" t="s">
        <v>64</v>
      </c>
      <c r="R7747" t="s">
        <v>3722</v>
      </c>
      <c r="S7747">
        <v>9.84</v>
      </c>
      <c r="T7747" s="3"/>
    </row>
    <row r="7748" spans="1:20" x14ac:dyDescent="0.3">
      <c r="A7748">
        <v>7747</v>
      </c>
      <c r="B7748" t="s">
        <v>9645</v>
      </c>
      <c r="C7748">
        <f t="shared" si="121"/>
        <v>52</v>
      </c>
      <c r="D7748" s="1">
        <v>42723</v>
      </c>
      <c r="E7748" s="1">
        <v>42727</v>
      </c>
      <c r="F7748" t="s">
        <v>46</v>
      </c>
      <c r="G7748" t="s">
        <v>7277</v>
      </c>
      <c r="H7748" t="s">
        <v>7278</v>
      </c>
      <c r="I7748" t="s">
        <v>98</v>
      </c>
      <c r="J7748" t="s">
        <v>23</v>
      </c>
      <c r="K7748" t="s">
        <v>299</v>
      </c>
      <c r="L7748" t="s">
        <v>207</v>
      </c>
      <c r="M7748">
        <v>60610</v>
      </c>
      <c r="N7748" t="s">
        <v>101</v>
      </c>
      <c r="O7748" t="s">
        <v>3093</v>
      </c>
      <c r="P7748" t="s">
        <v>67</v>
      </c>
      <c r="Q7748" t="s">
        <v>157</v>
      </c>
      <c r="R7748" t="s">
        <v>3094</v>
      </c>
      <c r="S7748">
        <v>25.488</v>
      </c>
      <c r="T7748" s="3"/>
    </row>
    <row r="7749" spans="1:20" x14ac:dyDescent="0.3">
      <c r="A7749">
        <v>7748</v>
      </c>
      <c r="B7749" t="s">
        <v>9646</v>
      </c>
      <c r="C7749">
        <f t="shared" si="121"/>
        <v>23</v>
      </c>
      <c r="D7749" s="1">
        <v>42521</v>
      </c>
      <c r="E7749" s="1">
        <v>42523</v>
      </c>
      <c r="F7749" t="s">
        <v>19</v>
      </c>
      <c r="G7749" t="s">
        <v>1680</v>
      </c>
      <c r="H7749" t="s">
        <v>1681</v>
      </c>
      <c r="I7749" t="s">
        <v>98</v>
      </c>
      <c r="J7749" t="s">
        <v>23</v>
      </c>
      <c r="K7749" t="s">
        <v>1172</v>
      </c>
      <c r="L7749" t="s">
        <v>263</v>
      </c>
      <c r="M7749">
        <v>11561</v>
      </c>
      <c r="N7749" t="s">
        <v>144</v>
      </c>
      <c r="O7749" t="s">
        <v>1001</v>
      </c>
      <c r="P7749" t="s">
        <v>42</v>
      </c>
      <c r="Q7749" t="s">
        <v>265</v>
      </c>
      <c r="R7749" t="s">
        <v>1002</v>
      </c>
      <c r="S7749">
        <v>7.56</v>
      </c>
      <c r="T7749" s="3"/>
    </row>
    <row r="7750" spans="1:20" x14ac:dyDescent="0.3">
      <c r="A7750">
        <v>7749</v>
      </c>
      <c r="B7750" t="s">
        <v>9647</v>
      </c>
      <c r="C7750">
        <f t="shared" si="121"/>
        <v>25</v>
      </c>
      <c r="D7750" s="1">
        <v>42539</v>
      </c>
      <c r="E7750" s="1">
        <v>42545</v>
      </c>
      <c r="F7750" t="s">
        <v>46</v>
      </c>
      <c r="G7750" t="s">
        <v>1431</v>
      </c>
      <c r="H7750" t="s">
        <v>1432</v>
      </c>
      <c r="I7750" t="s">
        <v>22</v>
      </c>
      <c r="J7750" t="s">
        <v>23</v>
      </c>
      <c r="K7750" t="s">
        <v>1126</v>
      </c>
      <c r="L7750" t="s">
        <v>315</v>
      </c>
      <c r="M7750">
        <v>22204</v>
      </c>
      <c r="N7750" t="s">
        <v>26</v>
      </c>
      <c r="O7750" t="s">
        <v>6336</v>
      </c>
      <c r="P7750" t="s">
        <v>28</v>
      </c>
      <c r="Q7750" t="s">
        <v>61</v>
      </c>
      <c r="R7750" t="s">
        <v>6337</v>
      </c>
      <c r="S7750">
        <v>60.84</v>
      </c>
      <c r="T7750" s="3"/>
    </row>
    <row r="7751" spans="1:20" x14ac:dyDescent="0.3">
      <c r="A7751">
        <v>7750</v>
      </c>
      <c r="B7751" t="s">
        <v>9647</v>
      </c>
      <c r="C7751">
        <f t="shared" si="121"/>
        <v>25</v>
      </c>
      <c r="D7751" s="1">
        <v>42539</v>
      </c>
      <c r="E7751" s="1">
        <v>42545</v>
      </c>
      <c r="F7751" t="s">
        <v>46</v>
      </c>
      <c r="G7751" t="s">
        <v>1431</v>
      </c>
      <c r="H7751" t="s">
        <v>1432</v>
      </c>
      <c r="I7751" t="s">
        <v>22</v>
      </c>
      <c r="J7751" t="s">
        <v>23</v>
      </c>
      <c r="K7751" t="s">
        <v>1126</v>
      </c>
      <c r="L7751" t="s">
        <v>315</v>
      </c>
      <c r="M7751">
        <v>22204</v>
      </c>
      <c r="N7751" t="s">
        <v>26</v>
      </c>
      <c r="O7751" t="s">
        <v>3515</v>
      </c>
      <c r="P7751" t="s">
        <v>42</v>
      </c>
      <c r="Q7751" t="s">
        <v>55</v>
      </c>
      <c r="R7751" t="s">
        <v>3516</v>
      </c>
      <c r="S7751">
        <v>450.04</v>
      </c>
      <c r="T7751" s="3"/>
    </row>
    <row r="7752" spans="1:20" x14ac:dyDescent="0.3">
      <c r="A7752">
        <v>7751</v>
      </c>
      <c r="B7752" t="s">
        <v>9647</v>
      </c>
      <c r="C7752">
        <f t="shared" si="121"/>
        <v>25</v>
      </c>
      <c r="D7752" s="1">
        <v>42539</v>
      </c>
      <c r="E7752" s="1">
        <v>42545</v>
      </c>
      <c r="F7752" t="s">
        <v>46</v>
      </c>
      <c r="G7752" t="s">
        <v>1431</v>
      </c>
      <c r="H7752" t="s">
        <v>1432</v>
      </c>
      <c r="I7752" t="s">
        <v>22</v>
      </c>
      <c r="J7752" t="s">
        <v>23</v>
      </c>
      <c r="K7752" t="s">
        <v>1126</v>
      </c>
      <c r="L7752" t="s">
        <v>315</v>
      </c>
      <c r="M7752">
        <v>22204</v>
      </c>
      <c r="N7752" t="s">
        <v>26</v>
      </c>
      <c r="O7752" t="s">
        <v>671</v>
      </c>
      <c r="P7752" t="s">
        <v>42</v>
      </c>
      <c r="Q7752" t="s">
        <v>71</v>
      </c>
      <c r="R7752" t="s">
        <v>672</v>
      </c>
      <c r="S7752">
        <v>34.6</v>
      </c>
      <c r="T7752" s="3"/>
    </row>
    <row r="7753" spans="1:20" x14ac:dyDescent="0.3">
      <c r="A7753">
        <v>7752</v>
      </c>
      <c r="B7753" t="s">
        <v>9647</v>
      </c>
      <c r="C7753">
        <f t="shared" si="121"/>
        <v>25</v>
      </c>
      <c r="D7753" s="1">
        <v>42539</v>
      </c>
      <c r="E7753" s="1">
        <v>42545</v>
      </c>
      <c r="F7753" t="s">
        <v>46</v>
      </c>
      <c r="G7753" t="s">
        <v>1431</v>
      </c>
      <c r="H7753" t="s">
        <v>1432</v>
      </c>
      <c r="I7753" t="s">
        <v>22</v>
      </c>
      <c r="J7753" t="s">
        <v>23</v>
      </c>
      <c r="K7753" t="s">
        <v>1126</v>
      </c>
      <c r="L7753" t="s">
        <v>315</v>
      </c>
      <c r="M7753">
        <v>22204</v>
      </c>
      <c r="N7753" t="s">
        <v>26</v>
      </c>
      <c r="O7753" t="s">
        <v>1921</v>
      </c>
      <c r="P7753" t="s">
        <v>67</v>
      </c>
      <c r="Q7753" t="s">
        <v>68</v>
      </c>
      <c r="R7753" t="s">
        <v>1922</v>
      </c>
      <c r="S7753">
        <v>467.97</v>
      </c>
      <c r="T7753" s="3"/>
    </row>
    <row r="7754" spans="1:20" x14ac:dyDescent="0.3">
      <c r="A7754">
        <v>7753</v>
      </c>
      <c r="B7754" t="s">
        <v>9647</v>
      </c>
      <c r="C7754">
        <f t="shared" si="121"/>
        <v>25</v>
      </c>
      <c r="D7754" s="1">
        <v>42539</v>
      </c>
      <c r="E7754" s="1">
        <v>42545</v>
      </c>
      <c r="F7754" t="s">
        <v>46</v>
      </c>
      <c r="G7754" t="s">
        <v>1431</v>
      </c>
      <c r="H7754" t="s">
        <v>1432</v>
      </c>
      <c r="I7754" t="s">
        <v>22</v>
      </c>
      <c r="J7754" t="s">
        <v>23</v>
      </c>
      <c r="K7754" t="s">
        <v>1126</v>
      </c>
      <c r="L7754" t="s">
        <v>315</v>
      </c>
      <c r="M7754">
        <v>22204</v>
      </c>
      <c r="N7754" t="s">
        <v>26</v>
      </c>
      <c r="O7754" t="s">
        <v>2851</v>
      </c>
      <c r="P7754" t="s">
        <v>42</v>
      </c>
      <c r="Q7754" t="s">
        <v>71</v>
      </c>
      <c r="R7754" t="s">
        <v>2852</v>
      </c>
      <c r="S7754">
        <v>33.020000000000003</v>
      </c>
      <c r="T7754" s="3"/>
    </row>
    <row r="7755" spans="1:20" x14ac:dyDescent="0.3">
      <c r="A7755">
        <v>7754</v>
      </c>
      <c r="B7755" t="s">
        <v>9648</v>
      </c>
      <c r="C7755">
        <f t="shared" si="121"/>
        <v>49</v>
      </c>
      <c r="D7755" s="1">
        <v>42704</v>
      </c>
      <c r="E7755" s="1">
        <v>42707</v>
      </c>
      <c r="F7755" t="s">
        <v>184</v>
      </c>
      <c r="G7755" t="s">
        <v>3756</v>
      </c>
      <c r="H7755" t="s">
        <v>3757</v>
      </c>
      <c r="I7755" t="s">
        <v>37</v>
      </c>
      <c r="J7755" t="s">
        <v>23</v>
      </c>
      <c r="K7755" t="s">
        <v>1522</v>
      </c>
      <c r="L7755" t="s">
        <v>84</v>
      </c>
      <c r="M7755">
        <v>28540</v>
      </c>
      <c r="N7755" t="s">
        <v>26</v>
      </c>
      <c r="O7755" t="s">
        <v>6060</v>
      </c>
      <c r="P7755" t="s">
        <v>28</v>
      </c>
      <c r="Q7755" t="s">
        <v>61</v>
      </c>
      <c r="R7755" t="s">
        <v>6061</v>
      </c>
      <c r="S7755">
        <v>17.088000000000001</v>
      </c>
      <c r="T7755" s="3"/>
    </row>
    <row r="7756" spans="1:20" x14ac:dyDescent="0.3">
      <c r="A7756">
        <v>7755</v>
      </c>
      <c r="B7756" t="s">
        <v>9649</v>
      </c>
      <c r="C7756">
        <f t="shared" si="121"/>
        <v>52</v>
      </c>
      <c r="D7756" s="1">
        <v>42725</v>
      </c>
      <c r="E7756" s="1">
        <v>42727</v>
      </c>
      <c r="F7756" t="s">
        <v>19</v>
      </c>
      <c r="G7756" t="s">
        <v>2825</v>
      </c>
      <c r="H7756" t="s">
        <v>2826</v>
      </c>
      <c r="I7756" t="s">
        <v>37</v>
      </c>
      <c r="J7756" t="s">
        <v>23</v>
      </c>
      <c r="K7756" t="s">
        <v>493</v>
      </c>
      <c r="L7756" t="s">
        <v>494</v>
      </c>
      <c r="M7756">
        <v>43229</v>
      </c>
      <c r="N7756" t="s">
        <v>144</v>
      </c>
      <c r="O7756" t="s">
        <v>3388</v>
      </c>
      <c r="P7756" t="s">
        <v>42</v>
      </c>
      <c r="Q7756" t="s">
        <v>64</v>
      </c>
      <c r="R7756" t="s">
        <v>3389</v>
      </c>
      <c r="S7756">
        <v>3.008</v>
      </c>
      <c r="T7756" s="3"/>
    </row>
    <row r="7757" spans="1:20" x14ac:dyDescent="0.3">
      <c r="A7757">
        <v>7756</v>
      </c>
      <c r="B7757" t="s">
        <v>9650</v>
      </c>
      <c r="C7757">
        <f t="shared" si="121"/>
        <v>46</v>
      </c>
      <c r="D7757" s="1">
        <v>43421</v>
      </c>
      <c r="E7757" s="1">
        <v>43425</v>
      </c>
      <c r="F7757" t="s">
        <v>46</v>
      </c>
      <c r="G7757" t="s">
        <v>2036</v>
      </c>
      <c r="H7757" t="s">
        <v>2037</v>
      </c>
      <c r="I7757" t="s">
        <v>22</v>
      </c>
      <c r="J7757" t="s">
        <v>23</v>
      </c>
      <c r="K7757" t="s">
        <v>463</v>
      </c>
      <c r="L7757" t="s">
        <v>84</v>
      </c>
      <c r="M7757">
        <v>28205</v>
      </c>
      <c r="N7757" t="s">
        <v>26</v>
      </c>
      <c r="O7757" t="s">
        <v>9651</v>
      </c>
      <c r="P7757" t="s">
        <v>42</v>
      </c>
      <c r="Q7757" t="s">
        <v>86</v>
      </c>
      <c r="R7757" t="s">
        <v>9652</v>
      </c>
      <c r="S7757">
        <v>268.24</v>
      </c>
      <c r="T7757" s="3"/>
    </row>
    <row r="7758" spans="1:20" x14ac:dyDescent="0.3">
      <c r="A7758">
        <v>7757</v>
      </c>
      <c r="B7758" t="s">
        <v>9650</v>
      </c>
      <c r="C7758">
        <f t="shared" si="121"/>
        <v>46</v>
      </c>
      <c r="D7758" s="1">
        <v>43421</v>
      </c>
      <c r="E7758" s="1">
        <v>43425</v>
      </c>
      <c r="F7758" t="s">
        <v>46</v>
      </c>
      <c r="G7758" t="s">
        <v>2036</v>
      </c>
      <c r="H7758" t="s">
        <v>2037</v>
      </c>
      <c r="I7758" t="s">
        <v>22</v>
      </c>
      <c r="J7758" t="s">
        <v>23</v>
      </c>
      <c r="K7758" t="s">
        <v>463</v>
      </c>
      <c r="L7758" t="s">
        <v>84</v>
      </c>
      <c r="M7758">
        <v>28205</v>
      </c>
      <c r="N7758" t="s">
        <v>26</v>
      </c>
      <c r="O7758" t="s">
        <v>2426</v>
      </c>
      <c r="P7758" t="s">
        <v>67</v>
      </c>
      <c r="Q7758" t="s">
        <v>157</v>
      </c>
      <c r="R7758" t="s">
        <v>2427</v>
      </c>
      <c r="S7758">
        <v>431.16</v>
      </c>
      <c r="T7758" s="3"/>
    </row>
    <row r="7759" spans="1:20" x14ac:dyDescent="0.3">
      <c r="A7759">
        <v>7758</v>
      </c>
      <c r="B7759" t="s">
        <v>9653</v>
      </c>
      <c r="C7759">
        <f t="shared" si="121"/>
        <v>46</v>
      </c>
      <c r="D7759" s="1">
        <v>43417</v>
      </c>
      <c r="E7759" s="1">
        <v>43420</v>
      </c>
      <c r="F7759" t="s">
        <v>19</v>
      </c>
      <c r="G7759" t="s">
        <v>3432</v>
      </c>
      <c r="H7759" t="s">
        <v>3433</v>
      </c>
      <c r="I7759" t="s">
        <v>37</v>
      </c>
      <c r="J7759" t="s">
        <v>23</v>
      </c>
      <c r="K7759" t="s">
        <v>3457</v>
      </c>
      <c r="L7759" t="s">
        <v>263</v>
      </c>
      <c r="M7759">
        <v>14215</v>
      </c>
      <c r="N7759" t="s">
        <v>144</v>
      </c>
      <c r="O7759" t="s">
        <v>244</v>
      </c>
      <c r="P7759" t="s">
        <v>67</v>
      </c>
      <c r="Q7759" t="s">
        <v>68</v>
      </c>
      <c r="R7759" t="s">
        <v>245</v>
      </c>
      <c r="S7759">
        <v>43.6</v>
      </c>
      <c r="T7759" s="3"/>
    </row>
    <row r="7760" spans="1:20" x14ac:dyDescent="0.3">
      <c r="A7760">
        <v>7759</v>
      </c>
      <c r="B7760" t="s">
        <v>9653</v>
      </c>
      <c r="C7760">
        <f t="shared" si="121"/>
        <v>46</v>
      </c>
      <c r="D7760" s="1">
        <v>43417</v>
      </c>
      <c r="E7760" s="1">
        <v>43420</v>
      </c>
      <c r="F7760" t="s">
        <v>19</v>
      </c>
      <c r="G7760" t="s">
        <v>3432</v>
      </c>
      <c r="H7760" t="s">
        <v>3433</v>
      </c>
      <c r="I7760" t="s">
        <v>37</v>
      </c>
      <c r="J7760" t="s">
        <v>23</v>
      </c>
      <c r="K7760" t="s">
        <v>3457</v>
      </c>
      <c r="L7760" t="s">
        <v>263</v>
      </c>
      <c r="M7760">
        <v>14215</v>
      </c>
      <c r="N7760" t="s">
        <v>144</v>
      </c>
      <c r="O7760" t="s">
        <v>7827</v>
      </c>
      <c r="P7760" t="s">
        <v>28</v>
      </c>
      <c r="Q7760" t="s">
        <v>61</v>
      </c>
      <c r="R7760" t="s">
        <v>7828</v>
      </c>
      <c r="S7760">
        <v>154.94999999999999</v>
      </c>
      <c r="T7760" s="3"/>
    </row>
    <row r="7761" spans="1:20" x14ac:dyDescent="0.3">
      <c r="A7761">
        <v>7760</v>
      </c>
      <c r="B7761" t="s">
        <v>9654</v>
      </c>
      <c r="C7761">
        <f t="shared" si="121"/>
        <v>43</v>
      </c>
      <c r="D7761" s="1">
        <v>43032</v>
      </c>
      <c r="E7761" s="1">
        <v>43036</v>
      </c>
      <c r="F7761" t="s">
        <v>46</v>
      </c>
      <c r="G7761" t="s">
        <v>6347</v>
      </c>
      <c r="H7761" t="s">
        <v>6348</v>
      </c>
      <c r="I7761" t="s">
        <v>37</v>
      </c>
      <c r="J7761" t="s">
        <v>23</v>
      </c>
      <c r="K7761" t="s">
        <v>180</v>
      </c>
      <c r="L7761" t="s">
        <v>100</v>
      </c>
      <c r="M7761">
        <v>77041</v>
      </c>
      <c r="N7761" t="s">
        <v>101</v>
      </c>
      <c r="O7761" t="s">
        <v>3637</v>
      </c>
      <c r="P7761" t="s">
        <v>42</v>
      </c>
      <c r="Q7761" t="s">
        <v>86</v>
      </c>
      <c r="R7761" t="s">
        <v>3638</v>
      </c>
      <c r="S7761">
        <v>15.552</v>
      </c>
      <c r="T7761" s="3"/>
    </row>
    <row r="7762" spans="1:20" x14ac:dyDescent="0.3">
      <c r="A7762">
        <v>7761</v>
      </c>
      <c r="B7762" t="s">
        <v>9655</v>
      </c>
      <c r="C7762">
        <f t="shared" si="121"/>
        <v>50</v>
      </c>
      <c r="D7762" s="1">
        <v>42344</v>
      </c>
      <c r="E7762" s="1">
        <v>42349</v>
      </c>
      <c r="F7762" t="s">
        <v>46</v>
      </c>
      <c r="G7762" t="s">
        <v>8372</v>
      </c>
      <c r="H7762" t="s">
        <v>8373</v>
      </c>
      <c r="I7762" t="s">
        <v>22</v>
      </c>
      <c r="J7762" t="s">
        <v>23</v>
      </c>
      <c r="K7762" t="s">
        <v>330</v>
      </c>
      <c r="L7762" t="s">
        <v>331</v>
      </c>
      <c r="M7762">
        <v>38109</v>
      </c>
      <c r="N7762" t="s">
        <v>26</v>
      </c>
      <c r="O7762" t="s">
        <v>3738</v>
      </c>
      <c r="P7762" t="s">
        <v>42</v>
      </c>
      <c r="Q7762" t="s">
        <v>86</v>
      </c>
      <c r="R7762" t="s">
        <v>3739</v>
      </c>
      <c r="S7762">
        <v>42.207999999999998</v>
      </c>
      <c r="T7762" s="3"/>
    </row>
    <row r="7763" spans="1:20" x14ac:dyDescent="0.3">
      <c r="A7763">
        <v>7762</v>
      </c>
      <c r="B7763" t="s">
        <v>9656</v>
      </c>
      <c r="C7763">
        <f t="shared" si="121"/>
        <v>49</v>
      </c>
      <c r="D7763" s="1">
        <v>43437</v>
      </c>
      <c r="E7763" s="1">
        <v>43440</v>
      </c>
      <c r="F7763" t="s">
        <v>184</v>
      </c>
      <c r="G7763" t="s">
        <v>1238</v>
      </c>
      <c r="H7763" t="s">
        <v>1239</v>
      </c>
      <c r="I7763" t="s">
        <v>22</v>
      </c>
      <c r="J7763" t="s">
        <v>23</v>
      </c>
      <c r="K7763" t="s">
        <v>4351</v>
      </c>
      <c r="L7763" t="s">
        <v>100</v>
      </c>
      <c r="M7763">
        <v>75023</v>
      </c>
      <c r="N7763" t="s">
        <v>101</v>
      </c>
      <c r="O7763" t="s">
        <v>4610</v>
      </c>
      <c r="P7763" t="s">
        <v>42</v>
      </c>
      <c r="Q7763" t="s">
        <v>86</v>
      </c>
      <c r="R7763" t="s">
        <v>4611</v>
      </c>
      <c r="S7763">
        <v>10.368</v>
      </c>
      <c r="T7763" s="3"/>
    </row>
    <row r="7764" spans="1:20" x14ac:dyDescent="0.3">
      <c r="A7764">
        <v>7763</v>
      </c>
      <c r="B7764" t="s">
        <v>9657</v>
      </c>
      <c r="C7764">
        <f t="shared" si="121"/>
        <v>39</v>
      </c>
      <c r="D7764" s="1">
        <v>43369</v>
      </c>
      <c r="E7764" s="1">
        <v>43371</v>
      </c>
      <c r="F7764" t="s">
        <v>184</v>
      </c>
      <c r="G7764" t="s">
        <v>2972</v>
      </c>
      <c r="H7764" t="s">
        <v>2973</v>
      </c>
      <c r="I7764" t="s">
        <v>98</v>
      </c>
      <c r="J7764" t="s">
        <v>23</v>
      </c>
      <c r="K7764" t="s">
        <v>1977</v>
      </c>
      <c r="L7764" t="s">
        <v>416</v>
      </c>
      <c r="M7764">
        <v>97301</v>
      </c>
      <c r="N7764" t="s">
        <v>40</v>
      </c>
      <c r="O7764" t="s">
        <v>4228</v>
      </c>
      <c r="P7764" t="s">
        <v>42</v>
      </c>
      <c r="Q7764" t="s">
        <v>64</v>
      </c>
      <c r="R7764" t="s">
        <v>4229</v>
      </c>
      <c r="S7764">
        <v>2.2240000000000002</v>
      </c>
      <c r="T7764" s="3"/>
    </row>
    <row r="7765" spans="1:20" x14ac:dyDescent="0.3">
      <c r="A7765">
        <v>7764</v>
      </c>
      <c r="B7765" t="s">
        <v>9658</v>
      </c>
      <c r="C7765">
        <f t="shared" si="121"/>
        <v>6</v>
      </c>
      <c r="D7765" s="1">
        <v>42403</v>
      </c>
      <c r="E7765" s="1">
        <v>42407</v>
      </c>
      <c r="F7765" t="s">
        <v>46</v>
      </c>
      <c r="G7765" t="s">
        <v>3165</v>
      </c>
      <c r="H7765" t="s">
        <v>3166</v>
      </c>
      <c r="I7765" t="s">
        <v>22</v>
      </c>
      <c r="J7765" t="s">
        <v>23</v>
      </c>
      <c r="K7765" t="s">
        <v>493</v>
      </c>
      <c r="L7765" t="s">
        <v>1271</v>
      </c>
      <c r="M7765">
        <v>31907</v>
      </c>
      <c r="N7765" t="s">
        <v>26</v>
      </c>
      <c r="O7765" t="s">
        <v>6107</v>
      </c>
      <c r="P7765" t="s">
        <v>42</v>
      </c>
      <c r="Q7765" t="s">
        <v>169</v>
      </c>
      <c r="R7765" t="s">
        <v>667</v>
      </c>
      <c r="S7765">
        <v>74.52</v>
      </c>
      <c r="T7765" s="3"/>
    </row>
    <row r="7766" spans="1:20" x14ac:dyDescent="0.3">
      <c r="A7766">
        <v>7765</v>
      </c>
      <c r="B7766" t="s">
        <v>9659</v>
      </c>
      <c r="C7766">
        <f t="shared" si="121"/>
        <v>33</v>
      </c>
      <c r="D7766" s="1">
        <v>43324</v>
      </c>
      <c r="E7766" s="1">
        <v>43324</v>
      </c>
      <c r="F7766" t="s">
        <v>1289</v>
      </c>
      <c r="G7766" t="s">
        <v>1533</v>
      </c>
      <c r="H7766" t="s">
        <v>1534</v>
      </c>
      <c r="I7766" t="s">
        <v>37</v>
      </c>
      <c r="J7766" t="s">
        <v>23</v>
      </c>
      <c r="K7766" t="s">
        <v>378</v>
      </c>
      <c r="L7766" t="s">
        <v>2738</v>
      </c>
      <c r="M7766">
        <v>21044</v>
      </c>
      <c r="N7766" t="s">
        <v>144</v>
      </c>
      <c r="O7766" t="s">
        <v>1988</v>
      </c>
      <c r="P7766" t="s">
        <v>42</v>
      </c>
      <c r="Q7766" t="s">
        <v>64</v>
      </c>
      <c r="R7766" t="s">
        <v>1989</v>
      </c>
      <c r="S7766">
        <v>17.52</v>
      </c>
      <c r="T7766" s="3"/>
    </row>
    <row r="7767" spans="1:20" x14ac:dyDescent="0.3">
      <c r="A7767">
        <v>7766</v>
      </c>
      <c r="B7767" t="s">
        <v>9659</v>
      </c>
      <c r="C7767">
        <f t="shared" si="121"/>
        <v>33</v>
      </c>
      <c r="D7767" s="1">
        <v>43324</v>
      </c>
      <c r="E7767" s="1">
        <v>43324</v>
      </c>
      <c r="F7767" t="s">
        <v>1289</v>
      </c>
      <c r="G7767" t="s">
        <v>1533</v>
      </c>
      <c r="H7767" t="s">
        <v>1534</v>
      </c>
      <c r="I7767" t="s">
        <v>37</v>
      </c>
      <c r="J7767" t="s">
        <v>23</v>
      </c>
      <c r="K7767" t="s">
        <v>378</v>
      </c>
      <c r="L7767" t="s">
        <v>2738</v>
      </c>
      <c r="M7767">
        <v>21044</v>
      </c>
      <c r="N7767" t="s">
        <v>144</v>
      </c>
      <c r="O7767" t="s">
        <v>1589</v>
      </c>
      <c r="P7767" t="s">
        <v>28</v>
      </c>
      <c r="Q7767" t="s">
        <v>32</v>
      </c>
      <c r="R7767" t="s">
        <v>1590</v>
      </c>
      <c r="S7767">
        <v>1779.9</v>
      </c>
      <c r="T7767" s="3"/>
    </row>
    <row r="7768" spans="1:20" x14ac:dyDescent="0.3">
      <c r="A7768">
        <v>7767</v>
      </c>
      <c r="B7768" t="s">
        <v>9659</v>
      </c>
      <c r="C7768">
        <f t="shared" si="121"/>
        <v>33</v>
      </c>
      <c r="D7768" s="1">
        <v>43324</v>
      </c>
      <c r="E7768" s="1">
        <v>43324</v>
      </c>
      <c r="F7768" t="s">
        <v>1289</v>
      </c>
      <c r="G7768" t="s">
        <v>1533</v>
      </c>
      <c r="H7768" t="s">
        <v>1534</v>
      </c>
      <c r="I7768" t="s">
        <v>37</v>
      </c>
      <c r="J7768" t="s">
        <v>23</v>
      </c>
      <c r="K7768" t="s">
        <v>378</v>
      </c>
      <c r="L7768" t="s">
        <v>2738</v>
      </c>
      <c r="M7768">
        <v>21044</v>
      </c>
      <c r="N7768" t="s">
        <v>144</v>
      </c>
      <c r="O7768" t="s">
        <v>1566</v>
      </c>
      <c r="P7768" t="s">
        <v>42</v>
      </c>
      <c r="Q7768" t="s">
        <v>64</v>
      </c>
      <c r="R7768" t="s">
        <v>1567</v>
      </c>
      <c r="S7768">
        <v>219.9</v>
      </c>
      <c r="T7768" s="3"/>
    </row>
    <row r="7769" spans="1:20" x14ac:dyDescent="0.3">
      <c r="A7769">
        <v>7768</v>
      </c>
      <c r="B7769" t="s">
        <v>9660</v>
      </c>
      <c r="C7769">
        <f t="shared" si="121"/>
        <v>35</v>
      </c>
      <c r="D7769" s="1">
        <v>42606</v>
      </c>
      <c r="E7769" s="1">
        <v>42608</v>
      </c>
      <c r="F7769" t="s">
        <v>184</v>
      </c>
      <c r="G7769" t="s">
        <v>1350</v>
      </c>
      <c r="H7769" t="s">
        <v>1351</v>
      </c>
      <c r="I7769" t="s">
        <v>22</v>
      </c>
      <c r="J7769" t="s">
        <v>23</v>
      </c>
      <c r="K7769" t="s">
        <v>415</v>
      </c>
      <c r="L7769" t="s">
        <v>416</v>
      </c>
      <c r="M7769">
        <v>97206</v>
      </c>
      <c r="N7769" t="s">
        <v>40</v>
      </c>
      <c r="O7769" t="s">
        <v>362</v>
      </c>
      <c r="P7769" t="s">
        <v>42</v>
      </c>
      <c r="Q7769" t="s">
        <v>64</v>
      </c>
      <c r="R7769" t="s">
        <v>363</v>
      </c>
      <c r="S7769">
        <v>7.1520000000000001</v>
      </c>
      <c r="T7769" s="3"/>
    </row>
    <row r="7770" spans="1:20" x14ac:dyDescent="0.3">
      <c r="A7770">
        <v>7769</v>
      </c>
      <c r="B7770" t="s">
        <v>9661</v>
      </c>
      <c r="C7770">
        <f t="shared" si="121"/>
        <v>46</v>
      </c>
      <c r="D7770" s="1">
        <v>43416</v>
      </c>
      <c r="E7770" s="1">
        <v>43421</v>
      </c>
      <c r="F7770" t="s">
        <v>46</v>
      </c>
      <c r="G7770" t="s">
        <v>3741</v>
      </c>
      <c r="H7770" t="s">
        <v>3742</v>
      </c>
      <c r="I7770" t="s">
        <v>22</v>
      </c>
      <c r="J7770" t="s">
        <v>23</v>
      </c>
      <c r="K7770" t="s">
        <v>5651</v>
      </c>
      <c r="L7770" t="s">
        <v>50</v>
      </c>
      <c r="M7770">
        <v>32303</v>
      </c>
      <c r="N7770" t="s">
        <v>26</v>
      </c>
      <c r="O7770" t="s">
        <v>2552</v>
      </c>
      <c r="P7770" t="s">
        <v>42</v>
      </c>
      <c r="Q7770" t="s">
        <v>86</v>
      </c>
      <c r="R7770" t="s">
        <v>2553</v>
      </c>
      <c r="S7770">
        <v>26.72</v>
      </c>
      <c r="T7770" s="3"/>
    </row>
    <row r="7771" spans="1:20" x14ac:dyDescent="0.3">
      <c r="A7771">
        <v>7770</v>
      </c>
      <c r="B7771" t="s">
        <v>9662</v>
      </c>
      <c r="C7771">
        <f t="shared" si="121"/>
        <v>31</v>
      </c>
      <c r="D7771" s="1">
        <v>42948</v>
      </c>
      <c r="E7771" s="1">
        <v>42948</v>
      </c>
      <c r="F7771" t="s">
        <v>1289</v>
      </c>
      <c r="G7771" t="s">
        <v>1142</v>
      </c>
      <c r="H7771" t="s">
        <v>1143</v>
      </c>
      <c r="I7771" t="s">
        <v>37</v>
      </c>
      <c r="J7771" t="s">
        <v>23</v>
      </c>
      <c r="K7771" t="s">
        <v>2858</v>
      </c>
      <c r="L7771" t="s">
        <v>39</v>
      </c>
      <c r="M7771">
        <v>92503</v>
      </c>
      <c r="N7771" t="s">
        <v>40</v>
      </c>
      <c r="O7771" t="s">
        <v>4600</v>
      </c>
      <c r="P7771" t="s">
        <v>67</v>
      </c>
      <c r="Q7771" t="s">
        <v>68</v>
      </c>
      <c r="R7771" t="s">
        <v>4601</v>
      </c>
      <c r="S7771">
        <v>1039.7280000000001</v>
      </c>
      <c r="T7771" s="3"/>
    </row>
    <row r="7772" spans="1:20" x14ac:dyDescent="0.3">
      <c r="A7772">
        <v>7771</v>
      </c>
      <c r="B7772" t="s">
        <v>9662</v>
      </c>
      <c r="C7772">
        <f t="shared" si="121"/>
        <v>31</v>
      </c>
      <c r="D7772" s="1">
        <v>42948</v>
      </c>
      <c r="E7772" s="1">
        <v>42948</v>
      </c>
      <c r="F7772" t="s">
        <v>1289</v>
      </c>
      <c r="G7772" t="s">
        <v>1142</v>
      </c>
      <c r="H7772" t="s">
        <v>1143</v>
      </c>
      <c r="I7772" t="s">
        <v>37</v>
      </c>
      <c r="J7772" t="s">
        <v>23</v>
      </c>
      <c r="K7772" t="s">
        <v>2858</v>
      </c>
      <c r="L7772" t="s">
        <v>39</v>
      </c>
      <c r="M7772">
        <v>92503</v>
      </c>
      <c r="N7772" t="s">
        <v>40</v>
      </c>
      <c r="O7772" t="s">
        <v>73</v>
      </c>
      <c r="P7772" t="s">
        <v>42</v>
      </c>
      <c r="Q7772" t="s">
        <v>74</v>
      </c>
      <c r="R7772" t="s">
        <v>75</v>
      </c>
      <c r="S7772">
        <v>45.96</v>
      </c>
      <c r="T7772" s="3"/>
    </row>
    <row r="7773" spans="1:20" x14ac:dyDescent="0.3">
      <c r="A7773">
        <v>7772</v>
      </c>
      <c r="B7773" t="s">
        <v>9663</v>
      </c>
      <c r="C7773">
        <f t="shared" si="121"/>
        <v>47</v>
      </c>
      <c r="D7773" s="1">
        <v>43064</v>
      </c>
      <c r="E7773" s="1">
        <v>43071</v>
      </c>
      <c r="F7773" t="s">
        <v>46</v>
      </c>
      <c r="G7773" t="s">
        <v>3973</v>
      </c>
      <c r="H7773" t="s">
        <v>3974</v>
      </c>
      <c r="I7773" t="s">
        <v>22</v>
      </c>
      <c r="J7773" t="s">
        <v>23</v>
      </c>
      <c r="K7773" t="s">
        <v>2472</v>
      </c>
      <c r="L7773" t="s">
        <v>494</v>
      </c>
      <c r="M7773">
        <v>43130</v>
      </c>
      <c r="N7773" t="s">
        <v>144</v>
      </c>
      <c r="O7773" t="s">
        <v>2694</v>
      </c>
      <c r="P7773" t="s">
        <v>42</v>
      </c>
      <c r="Q7773" t="s">
        <v>71</v>
      </c>
      <c r="R7773" t="s">
        <v>2695</v>
      </c>
      <c r="S7773">
        <v>456.58800000000002</v>
      </c>
      <c r="T7773" s="3"/>
    </row>
    <row r="7774" spans="1:20" x14ac:dyDescent="0.3">
      <c r="A7774">
        <v>7773</v>
      </c>
      <c r="B7774" t="s">
        <v>9663</v>
      </c>
      <c r="C7774">
        <f t="shared" si="121"/>
        <v>47</v>
      </c>
      <c r="D7774" s="1">
        <v>43064</v>
      </c>
      <c r="E7774" s="1">
        <v>43071</v>
      </c>
      <c r="F7774" t="s">
        <v>46</v>
      </c>
      <c r="G7774" t="s">
        <v>3973</v>
      </c>
      <c r="H7774" t="s">
        <v>3974</v>
      </c>
      <c r="I7774" t="s">
        <v>22</v>
      </c>
      <c r="J7774" t="s">
        <v>23</v>
      </c>
      <c r="K7774" t="s">
        <v>2472</v>
      </c>
      <c r="L7774" t="s">
        <v>494</v>
      </c>
      <c r="M7774">
        <v>43130</v>
      </c>
      <c r="N7774" t="s">
        <v>144</v>
      </c>
      <c r="O7774" t="s">
        <v>6367</v>
      </c>
      <c r="P7774" t="s">
        <v>67</v>
      </c>
      <c r="Q7774" t="s">
        <v>680</v>
      </c>
      <c r="R7774" t="s">
        <v>6368</v>
      </c>
      <c r="S7774">
        <v>4499.9849999999997</v>
      </c>
      <c r="T7774" s="3"/>
    </row>
    <row r="7775" spans="1:20" x14ac:dyDescent="0.3">
      <c r="A7775">
        <v>7774</v>
      </c>
      <c r="B7775" t="s">
        <v>9663</v>
      </c>
      <c r="C7775">
        <f t="shared" si="121"/>
        <v>47</v>
      </c>
      <c r="D7775" s="1">
        <v>43064</v>
      </c>
      <c r="E7775" s="1">
        <v>43071</v>
      </c>
      <c r="F7775" t="s">
        <v>46</v>
      </c>
      <c r="G7775" t="s">
        <v>3973</v>
      </c>
      <c r="H7775" t="s">
        <v>3974</v>
      </c>
      <c r="I7775" t="s">
        <v>22</v>
      </c>
      <c r="J7775" t="s">
        <v>23</v>
      </c>
      <c r="K7775" t="s">
        <v>2472</v>
      </c>
      <c r="L7775" t="s">
        <v>494</v>
      </c>
      <c r="M7775">
        <v>43130</v>
      </c>
      <c r="N7775" t="s">
        <v>144</v>
      </c>
      <c r="O7775" t="s">
        <v>9664</v>
      </c>
      <c r="P7775" t="s">
        <v>67</v>
      </c>
      <c r="Q7775" t="s">
        <v>157</v>
      </c>
      <c r="R7775" t="s">
        <v>9665</v>
      </c>
      <c r="S7775">
        <v>59.975999999999999</v>
      </c>
      <c r="T7775" s="3"/>
    </row>
    <row r="7776" spans="1:20" x14ac:dyDescent="0.3">
      <c r="A7776">
        <v>7775</v>
      </c>
      <c r="B7776" t="s">
        <v>9666</v>
      </c>
      <c r="C7776">
        <f t="shared" si="121"/>
        <v>15</v>
      </c>
      <c r="D7776" s="1">
        <v>42838</v>
      </c>
      <c r="E7776" s="1">
        <v>42840</v>
      </c>
      <c r="F7776" t="s">
        <v>184</v>
      </c>
      <c r="G7776" t="s">
        <v>7110</v>
      </c>
      <c r="H7776" t="s">
        <v>7111</v>
      </c>
      <c r="I7776" t="s">
        <v>22</v>
      </c>
      <c r="J7776" t="s">
        <v>23</v>
      </c>
      <c r="K7776" t="s">
        <v>123</v>
      </c>
      <c r="L7776" t="s">
        <v>39</v>
      </c>
      <c r="M7776">
        <v>94109</v>
      </c>
      <c r="N7776" t="s">
        <v>40</v>
      </c>
      <c r="O7776" t="s">
        <v>168</v>
      </c>
      <c r="P7776" t="s">
        <v>42</v>
      </c>
      <c r="Q7776" t="s">
        <v>169</v>
      </c>
      <c r="R7776" t="s">
        <v>170</v>
      </c>
      <c r="S7776">
        <v>6.12</v>
      </c>
      <c r="T7776" s="3"/>
    </row>
    <row r="7777" spans="1:20" x14ac:dyDescent="0.3">
      <c r="A7777">
        <v>7776</v>
      </c>
      <c r="B7777" t="s">
        <v>9667</v>
      </c>
      <c r="C7777">
        <f t="shared" si="121"/>
        <v>53</v>
      </c>
      <c r="D7777" s="1">
        <v>42365</v>
      </c>
      <c r="E7777" s="1">
        <v>42369</v>
      </c>
      <c r="F7777" t="s">
        <v>46</v>
      </c>
      <c r="G7777" t="s">
        <v>4396</v>
      </c>
      <c r="H7777" t="s">
        <v>4397</v>
      </c>
      <c r="I7777" t="s">
        <v>98</v>
      </c>
      <c r="J7777" t="s">
        <v>23</v>
      </c>
      <c r="K7777" t="s">
        <v>7971</v>
      </c>
      <c r="L7777" t="s">
        <v>39</v>
      </c>
      <c r="M7777">
        <v>92553</v>
      </c>
      <c r="N7777" t="s">
        <v>40</v>
      </c>
      <c r="O7777" t="s">
        <v>7352</v>
      </c>
      <c r="P7777" t="s">
        <v>42</v>
      </c>
      <c r="Q7777" t="s">
        <v>74</v>
      </c>
      <c r="R7777" t="s">
        <v>1429</v>
      </c>
      <c r="S7777">
        <v>10.98</v>
      </c>
      <c r="T7777" s="3"/>
    </row>
    <row r="7778" spans="1:20" x14ac:dyDescent="0.3">
      <c r="A7778">
        <v>7777</v>
      </c>
      <c r="B7778" t="s">
        <v>9667</v>
      </c>
      <c r="C7778">
        <f t="shared" si="121"/>
        <v>53</v>
      </c>
      <c r="D7778" s="1">
        <v>42365</v>
      </c>
      <c r="E7778" s="1">
        <v>42369</v>
      </c>
      <c r="F7778" t="s">
        <v>46</v>
      </c>
      <c r="G7778" t="s">
        <v>4396</v>
      </c>
      <c r="H7778" t="s">
        <v>4397</v>
      </c>
      <c r="I7778" t="s">
        <v>98</v>
      </c>
      <c r="J7778" t="s">
        <v>23</v>
      </c>
      <c r="K7778" t="s">
        <v>7971</v>
      </c>
      <c r="L7778" t="s">
        <v>39</v>
      </c>
      <c r="M7778">
        <v>92553</v>
      </c>
      <c r="N7778" t="s">
        <v>40</v>
      </c>
      <c r="O7778" t="s">
        <v>7900</v>
      </c>
      <c r="P7778" t="s">
        <v>42</v>
      </c>
      <c r="Q7778" t="s">
        <v>265</v>
      </c>
      <c r="R7778" t="s">
        <v>559</v>
      </c>
      <c r="S7778">
        <v>7.86</v>
      </c>
      <c r="T7778" s="3"/>
    </row>
    <row r="7779" spans="1:20" x14ac:dyDescent="0.3">
      <c r="A7779">
        <v>7778</v>
      </c>
      <c r="B7779" t="s">
        <v>9667</v>
      </c>
      <c r="C7779">
        <f t="shared" si="121"/>
        <v>53</v>
      </c>
      <c r="D7779" s="1">
        <v>42365</v>
      </c>
      <c r="E7779" s="1">
        <v>42369</v>
      </c>
      <c r="F7779" t="s">
        <v>46</v>
      </c>
      <c r="G7779" t="s">
        <v>4396</v>
      </c>
      <c r="H7779" t="s">
        <v>4397</v>
      </c>
      <c r="I7779" t="s">
        <v>98</v>
      </c>
      <c r="J7779" t="s">
        <v>23</v>
      </c>
      <c r="K7779" t="s">
        <v>7971</v>
      </c>
      <c r="L7779" t="s">
        <v>39</v>
      </c>
      <c r="M7779">
        <v>92553</v>
      </c>
      <c r="N7779" t="s">
        <v>40</v>
      </c>
      <c r="O7779" t="s">
        <v>1766</v>
      </c>
      <c r="P7779" t="s">
        <v>42</v>
      </c>
      <c r="Q7779" t="s">
        <v>55</v>
      </c>
      <c r="R7779" t="s">
        <v>1767</v>
      </c>
      <c r="S7779">
        <v>51.45</v>
      </c>
      <c r="T7779" s="3"/>
    </row>
    <row r="7780" spans="1:20" x14ac:dyDescent="0.3">
      <c r="A7780">
        <v>7779</v>
      </c>
      <c r="B7780" t="s">
        <v>9667</v>
      </c>
      <c r="C7780">
        <f t="shared" si="121"/>
        <v>53</v>
      </c>
      <c r="D7780" s="1">
        <v>42365</v>
      </c>
      <c r="E7780" s="1">
        <v>42369</v>
      </c>
      <c r="F7780" t="s">
        <v>46</v>
      </c>
      <c r="G7780" t="s">
        <v>4396</v>
      </c>
      <c r="H7780" t="s">
        <v>4397</v>
      </c>
      <c r="I7780" t="s">
        <v>98</v>
      </c>
      <c r="J7780" t="s">
        <v>23</v>
      </c>
      <c r="K7780" t="s">
        <v>7971</v>
      </c>
      <c r="L7780" t="s">
        <v>39</v>
      </c>
      <c r="M7780">
        <v>92553</v>
      </c>
      <c r="N7780" t="s">
        <v>40</v>
      </c>
      <c r="O7780" t="s">
        <v>4332</v>
      </c>
      <c r="P7780" t="s">
        <v>42</v>
      </c>
      <c r="Q7780" t="s">
        <v>71</v>
      </c>
      <c r="R7780" t="s">
        <v>4333</v>
      </c>
      <c r="S7780">
        <v>37.055999999999997</v>
      </c>
      <c r="T7780" s="3"/>
    </row>
    <row r="7781" spans="1:20" x14ac:dyDescent="0.3">
      <c r="A7781">
        <v>7780</v>
      </c>
      <c r="B7781" t="s">
        <v>9668</v>
      </c>
      <c r="C7781">
        <f t="shared" si="121"/>
        <v>16</v>
      </c>
      <c r="D7781" s="1">
        <v>42843</v>
      </c>
      <c r="E7781" s="1">
        <v>42847</v>
      </c>
      <c r="F7781" t="s">
        <v>46</v>
      </c>
      <c r="G7781" t="s">
        <v>1426</v>
      </c>
      <c r="H7781" t="s">
        <v>1427</v>
      </c>
      <c r="I7781" t="s">
        <v>22</v>
      </c>
      <c r="J7781" t="s">
        <v>23</v>
      </c>
      <c r="K7781" t="s">
        <v>4879</v>
      </c>
      <c r="L7781" t="s">
        <v>315</v>
      </c>
      <c r="M7781">
        <v>23320</v>
      </c>
      <c r="N7781" t="s">
        <v>26</v>
      </c>
      <c r="O7781" t="s">
        <v>1838</v>
      </c>
      <c r="P7781" t="s">
        <v>42</v>
      </c>
      <c r="Q7781" t="s">
        <v>74</v>
      </c>
      <c r="R7781" t="s">
        <v>1839</v>
      </c>
      <c r="S7781">
        <v>203.92</v>
      </c>
      <c r="T7781" s="3"/>
    </row>
    <row r="7782" spans="1:20" x14ac:dyDescent="0.3">
      <c r="A7782">
        <v>7781</v>
      </c>
      <c r="B7782" t="s">
        <v>9668</v>
      </c>
      <c r="C7782">
        <f t="shared" si="121"/>
        <v>16</v>
      </c>
      <c r="D7782" s="1">
        <v>42843</v>
      </c>
      <c r="E7782" s="1">
        <v>42847</v>
      </c>
      <c r="F7782" t="s">
        <v>46</v>
      </c>
      <c r="G7782" t="s">
        <v>1426</v>
      </c>
      <c r="H7782" t="s">
        <v>1427</v>
      </c>
      <c r="I7782" t="s">
        <v>22</v>
      </c>
      <c r="J7782" t="s">
        <v>23</v>
      </c>
      <c r="K7782" t="s">
        <v>4879</v>
      </c>
      <c r="L7782" t="s">
        <v>315</v>
      </c>
      <c r="M7782">
        <v>23320</v>
      </c>
      <c r="N7782" t="s">
        <v>26</v>
      </c>
      <c r="O7782" t="s">
        <v>4732</v>
      </c>
      <c r="P7782" t="s">
        <v>67</v>
      </c>
      <c r="Q7782" t="s">
        <v>68</v>
      </c>
      <c r="R7782" t="s">
        <v>4733</v>
      </c>
      <c r="S7782">
        <v>29.56</v>
      </c>
      <c r="T7782" s="3"/>
    </row>
    <row r="7783" spans="1:20" x14ac:dyDescent="0.3">
      <c r="A7783">
        <v>7782</v>
      </c>
      <c r="B7783" t="s">
        <v>9669</v>
      </c>
      <c r="C7783">
        <f t="shared" si="121"/>
        <v>11</v>
      </c>
      <c r="D7783" s="1">
        <v>42437</v>
      </c>
      <c r="E7783" s="1">
        <v>42441</v>
      </c>
      <c r="F7783" t="s">
        <v>46</v>
      </c>
      <c r="G7783" t="s">
        <v>3165</v>
      </c>
      <c r="H7783" t="s">
        <v>3166</v>
      </c>
      <c r="I7783" t="s">
        <v>22</v>
      </c>
      <c r="J7783" t="s">
        <v>23</v>
      </c>
      <c r="K7783" t="s">
        <v>299</v>
      </c>
      <c r="L7783" t="s">
        <v>207</v>
      </c>
      <c r="M7783">
        <v>60623</v>
      </c>
      <c r="N7783" t="s">
        <v>101</v>
      </c>
      <c r="O7783" t="s">
        <v>1101</v>
      </c>
      <c r="P7783" t="s">
        <v>42</v>
      </c>
      <c r="Q7783" t="s">
        <v>71</v>
      </c>
      <c r="R7783" t="s">
        <v>1102</v>
      </c>
      <c r="S7783">
        <v>8.5679999999999996</v>
      </c>
      <c r="T7783" s="3"/>
    </row>
    <row r="7784" spans="1:20" x14ac:dyDescent="0.3">
      <c r="A7784">
        <v>7783</v>
      </c>
      <c r="B7784" t="s">
        <v>9670</v>
      </c>
      <c r="C7784">
        <f t="shared" si="121"/>
        <v>44</v>
      </c>
      <c r="D7784" s="1">
        <v>43043</v>
      </c>
      <c r="E7784" s="1">
        <v>43045</v>
      </c>
      <c r="F7784" t="s">
        <v>19</v>
      </c>
      <c r="G7784" t="s">
        <v>430</v>
      </c>
      <c r="H7784" t="s">
        <v>431</v>
      </c>
      <c r="I7784" t="s">
        <v>37</v>
      </c>
      <c r="J7784" t="s">
        <v>23</v>
      </c>
      <c r="K7784" t="s">
        <v>463</v>
      </c>
      <c r="L7784" t="s">
        <v>84</v>
      </c>
      <c r="M7784">
        <v>28205</v>
      </c>
      <c r="N7784" t="s">
        <v>26</v>
      </c>
      <c r="O7784" t="s">
        <v>393</v>
      </c>
      <c r="P7784" t="s">
        <v>42</v>
      </c>
      <c r="Q7784" t="s">
        <v>55</v>
      </c>
      <c r="R7784" t="s">
        <v>394</v>
      </c>
      <c r="S7784">
        <v>45.247999999999998</v>
      </c>
      <c r="T7784" s="3"/>
    </row>
    <row r="7785" spans="1:20" x14ac:dyDescent="0.3">
      <c r="A7785">
        <v>7784</v>
      </c>
      <c r="B7785" t="s">
        <v>9670</v>
      </c>
      <c r="C7785">
        <f t="shared" si="121"/>
        <v>44</v>
      </c>
      <c r="D7785" s="1">
        <v>43043</v>
      </c>
      <c r="E7785" s="1">
        <v>43045</v>
      </c>
      <c r="F7785" t="s">
        <v>19</v>
      </c>
      <c r="G7785" t="s">
        <v>430</v>
      </c>
      <c r="H7785" t="s">
        <v>431</v>
      </c>
      <c r="I7785" t="s">
        <v>37</v>
      </c>
      <c r="J7785" t="s">
        <v>23</v>
      </c>
      <c r="K7785" t="s">
        <v>463</v>
      </c>
      <c r="L7785" t="s">
        <v>84</v>
      </c>
      <c r="M7785">
        <v>28205</v>
      </c>
      <c r="N7785" t="s">
        <v>26</v>
      </c>
      <c r="O7785" t="s">
        <v>1104</v>
      </c>
      <c r="P7785" t="s">
        <v>28</v>
      </c>
      <c r="Q7785" t="s">
        <v>52</v>
      </c>
      <c r="R7785" t="s">
        <v>1105</v>
      </c>
      <c r="S7785">
        <v>876.3</v>
      </c>
      <c r="T7785" s="3"/>
    </row>
    <row r="7786" spans="1:20" x14ac:dyDescent="0.3">
      <c r="A7786">
        <v>7785</v>
      </c>
      <c r="B7786" t="s">
        <v>9670</v>
      </c>
      <c r="C7786">
        <f t="shared" si="121"/>
        <v>44</v>
      </c>
      <c r="D7786" s="1">
        <v>43043</v>
      </c>
      <c r="E7786" s="1">
        <v>43045</v>
      </c>
      <c r="F7786" t="s">
        <v>19</v>
      </c>
      <c r="G7786" t="s">
        <v>430</v>
      </c>
      <c r="H7786" t="s">
        <v>431</v>
      </c>
      <c r="I7786" t="s">
        <v>37</v>
      </c>
      <c r="J7786" t="s">
        <v>23</v>
      </c>
      <c r="K7786" t="s">
        <v>463</v>
      </c>
      <c r="L7786" t="s">
        <v>84</v>
      </c>
      <c r="M7786">
        <v>28205</v>
      </c>
      <c r="N7786" t="s">
        <v>26</v>
      </c>
      <c r="O7786" t="s">
        <v>1606</v>
      </c>
      <c r="P7786" t="s">
        <v>42</v>
      </c>
      <c r="Q7786" t="s">
        <v>575</v>
      </c>
      <c r="R7786" t="s">
        <v>1607</v>
      </c>
      <c r="S7786">
        <v>185.376</v>
      </c>
      <c r="T7786" s="3"/>
    </row>
    <row r="7787" spans="1:20" x14ac:dyDescent="0.3">
      <c r="A7787">
        <v>7786</v>
      </c>
      <c r="B7787" t="s">
        <v>9671</v>
      </c>
      <c r="C7787">
        <f t="shared" si="121"/>
        <v>49</v>
      </c>
      <c r="D7787" s="1">
        <v>42337</v>
      </c>
      <c r="E7787" s="1">
        <v>42344</v>
      </c>
      <c r="F7787" t="s">
        <v>46</v>
      </c>
      <c r="G7787" t="s">
        <v>1460</v>
      </c>
      <c r="H7787" t="s">
        <v>1461</v>
      </c>
      <c r="I7787" t="s">
        <v>22</v>
      </c>
      <c r="J7787" t="s">
        <v>23</v>
      </c>
      <c r="K7787" t="s">
        <v>262</v>
      </c>
      <c r="L7787" t="s">
        <v>263</v>
      </c>
      <c r="M7787">
        <v>10009</v>
      </c>
      <c r="N7787" t="s">
        <v>144</v>
      </c>
      <c r="O7787" t="s">
        <v>253</v>
      </c>
      <c r="P7787" t="s">
        <v>42</v>
      </c>
      <c r="Q7787" t="s">
        <v>43</v>
      </c>
      <c r="R7787" t="s">
        <v>254</v>
      </c>
      <c r="S7787">
        <v>25.06</v>
      </c>
      <c r="T7787" s="3"/>
    </row>
    <row r="7788" spans="1:20" x14ac:dyDescent="0.3">
      <c r="A7788">
        <v>7787</v>
      </c>
      <c r="B7788" t="s">
        <v>9672</v>
      </c>
      <c r="C7788">
        <f t="shared" si="121"/>
        <v>20</v>
      </c>
      <c r="D7788" s="1">
        <v>42872</v>
      </c>
      <c r="E7788" s="1">
        <v>42875</v>
      </c>
      <c r="F7788" t="s">
        <v>184</v>
      </c>
      <c r="G7788" t="s">
        <v>4881</v>
      </c>
      <c r="H7788" t="s">
        <v>4882</v>
      </c>
      <c r="I7788" t="s">
        <v>22</v>
      </c>
      <c r="J7788" t="s">
        <v>23</v>
      </c>
      <c r="K7788" t="s">
        <v>299</v>
      </c>
      <c r="L7788" t="s">
        <v>207</v>
      </c>
      <c r="M7788">
        <v>60653</v>
      </c>
      <c r="N7788" t="s">
        <v>101</v>
      </c>
      <c r="O7788" t="s">
        <v>8876</v>
      </c>
      <c r="P7788" t="s">
        <v>42</v>
      </c>
      <c r="Q7788" t="s">
        <v>71</v>
      </c>
      <c r="R7788" t="s">
        <v>8877</v>
      </c>
      <c r="S7788">
        <v>2.89</v>
      </c>
      <c r="T7788" s="3"/>
    </row>
    <row r="7789" spans="1:20" x14ac:dyDescent="0.3">
      <c r="A7789">
        <v>7788</v>
      </c>
      <c r="B7789" t="s">
        <v>9672</v>
      </c>
      <c r="C7789">
        <f t="shared" si="121"/>
        <v>20</v>
      </c>
      <c r="D7789" s="1">
        <v>42872</v>
      </c>
      <c r="E7789" s="1">
        <v>42875</v>
      </c>
      <c r="F7789" t="s">
        <v>184</v>
      </c>
      <c r="G7789" t="s">
        <v>4881</v>
      </c>
      <c r="H7789" t="s">
        <v>4882</v>
      </c>
      <c r="I7789" t="s">
        <v>22</v>
      </c>
      <c r="J7789" t="s">
        <v>23</v>
      </c>
      <c r="K7789" t="s">
        <v>299</v>
      </c>
      <c r="L7789" t="s">
        <v>207</v>
      </c>
      <c r="M7789">
        <v>60653</v>
      </c>
      <c r="N7789" t="s">
        <v>101</v>
      </c>
      <c r="O7789" t="s">
        <v>5410</v>
      </c>
      <c r="P7789" t="s">
        <v>42</v>
      </c>
      <c r="Q7789" t="s">
        <v>265</v>
      </c>
      <c r="R7789" t="s">
        <v>5411</v>
      </c>
      <c r="S7789">
        <v>7.8959999999999999</v>
      </c>
      <c r="T7789" s="3"/>
    </row>
    <row r="7790" spans="1:20" x14ac:dyDescent="0.3">
      <c r="A7790">
        <v>7789</v>
      </c>
      <c r="B7790" t="s">
        <v>9672</v>
      </c>
      <c r="C7790">
        <f t="shared" si="121"/>
        <v>20</v>
      </c>
      <c r="D7790" s="1">
        <v>42872</v>
      </c>
      <c r="E7790" s="1">
        <v>42875</v>
      </c>
      <c r="F7790" t="s">
        <v>184</v>
      </c>
      <c r="G7790" t="s">
        <v>4881</v>
      </c>
      <c r="H7790" t="s">
        <v>4882</v>
      </c>
      <c r="I7790" t="s">
        <v>22</v>
      </c>
      <c r="J7790" t="s">
        <v>23</v>
      </c>
      <c r="K7790" t="s">
        <v>299</v>
      </c>
      <c r="L7790" t="s">
        <v>207</v>
      </c>
      <c r="M7790">
        <v>60653</v>
      </c>
      <c r="N7790" t="s">
        <v>101</v>
      </c>
      <c r="O7790" t="s">
        <v>4633</v>
      </c>
      <c r="P7790" t="s">
        <v>28</v>
      </c>
      <c r="Q7790" t="s">
        <v>61</v>
      </c>
      <c r="R7790" t="s">
        <v>4634</v>
      </c>
      <c r="S7790">
        <v>22.608000000000001</v>
      </c>
      <c r="T7790" s="3"/>
    </row>
    <row r="7791" spans="1:20" x14ac:dyDescent="0.3">
      <c r="A7791">
        <v>7790</v>
      </c>
      <c r="B7791" t="s">
        <v>9672</v>
      </c>
      <c r="C7791">
        <f t="shared" si="121"/>
        <v>20</v>
      </c>
      <c r="D7791" s="1">
        <v>42872</v>
      </c>
      <c r="E7791" s="1">
        <v>42875</v>
      </c>
      <c r="F7791" t="s">
        <v>184</v>
      </c>
      <c r="G7791" t="s">
        <v>4881</v>
      </c>
      <c r="H7791" t="s">
        <v>4882</v>
      </c>
      <c r="I7791" t="s">
        <v>22</v>
      </c>
      <c r="J7791" t="s">
        <v>23</v>
      </c>
      <c r="K7791" t="s">
        <v>299</v>
      </c>
      <c r="L7791" t="s">
        <v>207</v>
      </c>
      <c r="M7791">
        <v>60653</v>
      </c>
      <c r="N7791" t="s">
        <v>101</v>
      </c>
      <c r="O7791" t="s">
        <v>6078</v>
      </c>
      <c r="P7791" t="s">
        <v>42</v>
      </c>
      <c r="Q7791" t="s">
        <v>86</v>
      </c>
      <c r="R7791" t="s">
        <v>6079</v>
      </c>
      <c r="S7791">
        <v>30.527999999999999</v>
      </c>
      <c r="T7791" s="3"/>
    </row>
    <row r="7792" spans="1:20" x14ac:dyDescent="0.3">
      <c r="A7792">
        <v>7791</v>
      </c>
      <c r="B7792" t="s">
        <v>9673</v>
      </c>
      <c r="C7792">
        <f t="shared" si="121"/>
        <v>38</v>
      </c>
      <c r="D7792" s="1">
        <v>43362</v>
      </c>
      <c r="E7792" s="1">
        <v>43362</v>
      </c>
      <c r="F7792" t="s">
        <v>1289</v>
      </c>
      <c r="G7792" t="s">
        <v>3673</v>
      </c>
      <c r="H7792" t="s">
        <v>3674</v>
      </c>
      <c r="I7792" t="s">
        <v>98</v>
      </c>
      <c r="J7792" t="s">
        <v>23</v>
      </c>
      <c r="K7792" t="s">
        <v>142</v>
      </c>
      <c r="L7792" t="s">
        <v>143</v>
      </c>
      <c r="M7792">
        <v>19120</v>
      </c>
      <c r="N7792" t="s">
        <v>144</v>
      </c>
      <c r="O7792" t="s">
        <v>2481</v>
      </c>
      <c r="P7792" t="s">
        <v>42</v>
      </c>
      <c r="Q7792" t="s">
        <v>71</v>
      </c>
      <c r="R7792" t="s">
        <v>2482</v>
      </c>
      <c r="S7792">
        <v>4.8419999999999996</v>
      </c>
      <c r="T7792" s="3"/>
    </row>
    <row r="7793" spans="1:20" x14ac:dyDescent="0.3">
      <c r="A7793">
        <v>7792</v>
      </c>
      <c r="B7793" t="s">
        <v>9674</v>
      </c>
      <c r="C7793">
        <f t="shared" si="121"/>
        <v>51</v>
      </c>
      <c r="D7793" s="1">
        <v>43088</v>
      </c>
      <c r="E7793" s="1">
        <v>43093</v>
      </c>
      <c r="F7793" t="s">
        <v>46</v>
      </c>
      <c r="G7793" t="s">
        <v>8558</v>
      </c>
      <c r="H7793" t="s">
        <v>8559</v>
      </c>
      <c r="I7793" t="s">
        <v>37</v>
      </c>
      <c r="J7793" t="s">
        <v>23</v>
      </c>
      <c r="K7793" t="s">
        <v>299</v>
      </c>
      <c r="L7793" t="s">
        <v>207</v>
      </c>
      <c r="M7793">
        <v>60623</v>
      </c>
      <c r="N7793" t="s">
        <v>101</v>
      </c>
      <c r="O7793" t="s">
        <v>2939</v>
      </c>
      <c r="P7793" t="s">
        <v>42</v>
      </c>
      <c r="Q7793" t="s">
        <v>71</v>
      </c>
      <c r="R7793" t="s">
        <v>2940</v>
      </c>
      <c r="S7793">
        <v>1.8</v>
      </c>
      <c r="T7793" s="3"/>
    </row>
    <row r="7794" spans="1:20" x14ac:dyDescent="0.3">
      <c r="A7794">
        <v>7793</v>
      </c>
      <c r="B7794" t="s">
        <v>9675</v>
      </c>
      <c r="C7794">
        <f t="shared" si="121"/>
        <v>41</v>
      </c>
      <c r="D7794" s="1">
        <v>43385</v>
      </c>
      <c r="E7794" s="1">
        <v>43388</v>
      </c>
      <c r="F7794" t="s">
        <v>184</v>
      </c>
      <c r="G7794" t="s">
        <v>1156</v>
      </c>
      <c r="H7794" t="s">
        <v>1157</v>
      </c>
      <c r="I7794" t="s">
        <v>37</v>
      </c>
      <c r="J7794" t="s">
        <v>23</v>
      </c>
      <c r="K7794" t="s">
        <v>813</v>
      </c>
      <c r="L7794" t="s">
        <v>100</v>
      </c>
      <c r="M7794">
        <v>75217</v>
      </c>
      <c r="N7794" t="s">
        <v>101</v>
      </c>
      <c r="O7794" t="s">
        <v>2361</v>
      </c>
      <c r="P7794" t="s">
        <v>67</v>
      </c>
      <c r="Q7794" t="s">
        <v>157</v>
      </c>
      <c r="R7794" t="s">
        <v>2362</v>
      </c>
      <c r="S7794">
        <v>39.984000000000002</v>
      </c>
      <c r="T7794" s="3"/>
    </row>
    <row r="7795" spans="1:20" x14ac:dyDescent="0.3">
      <c r="A7795">
        <v>7794</v>
      </c>
      <c r="B7795" t="s">
        <v>9676</v>
      </c>
      <c r="C7795">
        <f t="shared" si="121"/>
        <v>51</v>
      </c>
      <c r="D7795" s="1">
        <v>42716</v>
      </c>
      <c r="E7795" s="1">
        <v>42719</v>
      </c>
      <c r="F7795" t="s">
        <v>19</v>
      </c>
      <c r="G7795" t="s">
        <v>578</v>
      </c>
      <c r="H7795" t="s">
        <v>579</v>
      </c>
      <c r="I7795" t="s">
        <v>37</v>
      </c>
      <c r="J7795" t="s">
        <v>23</v>
      </c>
      <c r="K7795" t="s">
        <v>1391</v>
      </c>
      <c r="L7795" t="s">
        <v>1392</v>
      </c>
      <c r="M7795">
        <v>89115</v>
      </c>
      <c r="N7795" t="s">
        <v>40</v>
      </c>
      <c r="O7795" t="s">
        <v>1303</v>
      </c>
      <c r="P7795" t="s">
        <v>42</v>
      </c>
      <c r="Q7795" t="s">
        <v>86</v>
      </c>
      <c r="R7795" t="s">
        <v>1304</v>
      </c>
      <c r="S7795">
        <v>32.4</v>
      </c>
      <c r="T7795" s="3"/>
    </row>
    <row r="7796" spans="1:20" x14ac:dyDescent="0.3">
      <c r="A7796">
        <v>7795</v>
      </c>
      <c r="B7796" t="s">
        <v>9676</v>
      </c>
      <c r="C7796">
        <f t="shared" si="121"/>
        <v>51</v>
      </c>
      <c r="D7796" s="1">
        <v>42716</v>
      </c>
      <c r="E7796" s="1">
        <v>42719</v>
      </c>
      <c r="F7796" t="s">
        <v>19</v>
      </c>
      <c r="G7796" t="s">
        <v>578</v>
      </c>
      <c r="H7796" t="s">
        <v>579</v>
      </c>
      <c r="I7796" t="s">
        <v>37</v>
      </c>
      <c r="J7796" t="s">
        <v>23</v>
      </c>
      <c r="K7796" t="s">
        <v>1391</v>
      </c>
      <c r="L7796" t="s">
        <v>1392</v>
      </c>
      <c r="M7796">
        <v>89115</v>
      </c>
      <c r="N7796" t="s">
        <v>40</v>
      </c>
      <c r="O7796" t="s">
        <v>556</v>
      </c>
      <c r="P7796" t="s">
        <v>42</v>
      </c>
      <c r="Q7796" t="s">
        <v>86</v>
      </c>
      <c r="R7796" t="s">
        <v>557</v>
      </c>
      <c r="S7796">
        <v>97.88</v>
      </c>
      <c r="T7796" s="3"/>
    </row>
    <row r="7797" spans="1:20" x14ac:dyDescent="0.3">
      <c r="A7797">
        <v>7796</v>
      </c>
      <c r="B7797" t="s">
        <v>9677</v>
      </c>
      <c r="C7797">
        <f t="shared" si="121"/>
        <v>29</v>
      </c>
      <c r="D7797" s="1">
        <v>42563</v>
      </c>
      <c r="E7797" s="1">
        <v>42569</v>
      </c>
      <c r="F7797" t="s">
        <v>46</v>
      </c>
      <c r="G7797" t="s">
        <v>2081</v>
      </c>
      <c r="H7797" t="s">
        <v>2082</v>
      </c>
      <c r="I7797" t="s">
        <v>22</v>
      </c>
      <c r="J7797" t="s">
        <v>23</v>
      </c>
      <c r="K7797" t="s">
        <v>1615</v>
      </c>
      <c r="L7797" t="s">
        <v>100</v>
      </c>
      <c r="M7797">
        <v>79109</v>
      </c>
      <c r="N7797" t="s">
        <v>101</v>
      </c>
      <c r="O7797" t="s">
        <v>6305</v>
      </c>
      <c r="P7797" t="s">
        <v>67</v>
      </c>
      <c r="Q7797" t="s">
        <v>68</v>
      </c>
      <c r="R7797" t="s">
        <v>6306</v>
      </c>
      <c r="S7797">
        <v>307.16800000000001</v>
      </c>
      <c r="T7797" s="3"/>
    </row>
    <row r="7798" spans="1:20" x14ac:dyDescent="0.3">
      <c r="A7798">
        <v>7797</v>
      </c>
      <c r="B7798" t="s">
        <v>9678</v>
      </c>
      <c r="C7798">
        <f t="shared" si="121"/>
        <v>41</v>
      </c>
      <c r="D7798" s="1">
        <v>42645</v>
      </c>
      <c r="E7798" s="1">
        <v>42649</v>
      </c>
      <c r="F7798" t="s">
        <v>46</v>
      </c>
      <c r="G7798" t="s">
        <v>1478</v>
      </c>
      <c r="H7798" t="s">
        <v>1479</v>
      </c>
      <c r="I7798" t="s">
        <v>37</v>
      </c>
      <c r="J7798" t="s">
        <v>23</v>
      </c>
      <c r="K7798" t="s">
        <v>3692</v>
      </c>
      <c r="L7798" t="s">
        <v>745</v>
      </c>
      <c r="M7798">
        <v>6457</v>
      </c>
      <c r="N7798" t="s">
        <v>144</v>
      </c>
      <c r="O7798" t="s">
        <v>290</v>
      </c>
      <c r="P7798" t="s">
        <v>42</v>
      </c>
      <c r="Q7798" t="s">
        <v>71</v>
      </c>
      <c r="R7798" t="s">
        <v>291</v>
      </c>
      <c r="S7798">
        <v>26.9</v>
      </c>
      <c r="T7798" s="3"/>
    </row>
    <row r="7799" spans="1:20" x14ac:dyDescent="0.3">
      <c r="A7799">
        <v>7798</v>
      </c>
      <c r="B7799" t="s">
        <v>9679</v>
      </c>
      <c r="C7799">
        <f t="shared" si="121"/>
        <v>12</v>
      </c>
      <c r="D7799" s="1">
        <v>43183</v>
      </c>
      <c r="E7799" s="1">
        <v>43186</v>
      </c>
      <c r="F7799" t="s">
        <v>184</v>
      </c>
      <c r="G7799" t="s">
        <v>3394</v>
      </c>
      <c r="H7799" t="s">
        <v>3395</v>
      </c>
      <c r="I7799" t="s">
        <v>37</v>
      </c>
      <c r="J7799" t="s">
        <v>23</v>
      </c>
      <c r="K7799" t="s">
        <v>262</v>
      </c>
      <c r="L7799" t="s">
        <v>263</v>
      </c>
      <c r="M7799">
        <v>10035</v>
      </c>
      <c r="N7799" t="s">
        <v>144</v>
      </c>
      <c r="O7799" t="s">
        <v>5585</v>
      </c>
      <c r="P7799" t="s">
        <v>42</v>
      </c>
      <c r="Q7799" t="s">
        <v>169</v>
      </c>
      <c r="R7799" t="s">
        <v>5586</v>
      </c>
      <c r="S7799">
        <v>47.01</v>
      </c>
      <c r="T7799" s="3"/>
    </row>
    <row r="7800" spans="1:20" x14ac:dyDescent="0.3">
      <c r="A7800">
        <v>7799</v>
      </c>
      <c r="B7800" t="s">
        <v>9679</v>
      </c>
      <c r="C7800">
        <f t="shared" si="121"/>
        <v>12</v>
      </c>
      <c r="D7800" s="1">
        <v>43183</v>
      </c>
      <c r="E7800" s="1">
        <v>43186</v>
      </c>
      <c r="F7800" t="s">
        <v>184</v>
      </c>
      <c r="G7800" t="s">
        <v>3394</v>
      </c>
      <c r="H7800" t="s">
        <v>3395</v>
      </c>
      <c r="I7800" t="s">
        <v>37</v>
      </c>
      <c r="J7800" t="s">
        <v>23</v>
      </c>
      <c r="K7800" t="s">
        <v>262</v>
      </c>
      <c r="L7800" t="s">
        <v>263</v>
      </c>
      <c r="M7800">
        <v>10035</v>
      </c>
      <c r="N7800" t="s">
        <v>144</v>
      </c>
      <c r="O7800" t="s">
        <v>4594</v>
      </c>
      <c r="P7800" t="s">
        <v>67</v>
      </c>
      <c r="Q7800" t="s">
        <v>68</v>
      </c>
      <c r="R7800" t="s">
        <v>4595</v>
      </c>
      <c r="S7800">
        <v>469.99</v>
      </c>
      <c r="T7800" s="3"/>
    </row>
    <row r="7801" spans="1:20" x14ac:dyDescent="0.3">
      <c r="A7801">
        <v>7800</v>
      </c>
      <c r="B7801" t="s">
        <v>9679</v>
      </c>
      <c r="C7801">
        <f t="shared" si="121"/>
        <v>12</v>
      </c>
      <c r="D7801" s="1">
        <v>43183</v>
      </c>
      <c r="E7801" s="1">
        <v>43186</v>
      </c>
      <c r="F7801" t="s">
        <v>184</v>
      </c>
      <c r="G7801" t="s">
        <v>3394</v>
      </c>
      <c r="H7801" t="s">
        <v>3395</v>
      </c>
      <c r="I7801" t="s">
        <v>37</v>
      </c>
      <c r="J7801" t="s">
        <v>23</v>
      </c>
      <c r="K7801" t="s">
        <v>262</v>
      </c>
      <c r="L7801" t="s">
        <v>263</v>
      </c>
      <c r="M7801">
        <v>10035</v>
      </c>
      <c r="N7801" t="s">
        <v>144</v>
      </c>
      <c r="O7801" t="s">
        <v>1538</v>
      </c>
      <c r="P7801" t="s">
        <v>28</v>
      </c>
      <c r="Q7801" t="s">
        <v>32</v>
      </c>
      <c r="R7801" t="s">
        <v>1539</v>
      </c>
      <c r="S7801">
        <v>207.846</v>
      </c>
      <c r="T7801" s="3"/>
    </row>
    <row r="7802" spans="1:20" x14ac:dyDescent="0.3">
      <c r="A7802">
        <v>7801</v>
      </c>
      <c r="B7802" t="s">
        <v>9680</v>
      </c>
      <c r="C7802">
        <f t="shared" si="121"/>
        <v>22</v>
      </c>
      <c r="D7802" s="1">
        <v>43252</v>
      </c>
      <c r="E7802" s="1">
        <v>43257</v>
      </c>
      <c r="F7802" t="s">
        <v>46</v>
      </c>
      <c r="G7802" t="s">
        <v>8468</v>
      </c>
      <c r="H7802" t="s">
        <v>8469</v>
      </c>
      <c r="I7802" t="s">
        <v>22</v>
      </c>
      <c r="J7802" t="s">
        <v>23</v>
      </c>
      <c r="K7802" t="s">
        <v>142</v>
      </c>
      <c r="L7802" t="s">
        <v>143</v>
      </c>
      <c r="M7802">
        <v>19120</v>
      </c>
      <c r="N7802" t="s">
        <v>144</v>
      </c>
      <c r="O7802" t="s">
        <v>1095</v>
      </c>
      <c r="P7802" t="s">
        <v>42</v>
      </c>
      <c r="Q7802" t="s">
        <v>55</v>
      </c>
      <c r="R7802" t="s">
        <v>1096</v>
      </c>
      <c r="S7802">
        <v>324.74400000000003</v>
      </c>
      <c r="T7802" s="3"/>
    </row>
    <row r="7803" spans="1:20" x14ac:dyDescent="0.3">
      <c r="A7803">
        <v>7802</v>
      </c>
      <c r="B7803" t="s">
        <v>9681</v>
      </c>
      <c r="C7803">
        <f t="shared" si="121"/>
        <v>13</v>
      </c>
      <c r="D7803" s="1">
        <v>42087</v>
      </c>
      <c r="E7803" s="1">
        <v>42092</v>
      </c>
      <c r="F7803" t="s">
        <v>19</v>
      </c>
      <c r="G7803" t="s">
        <v>3170</v>
      </c>
      <c r="H7803" t="s">
        <v>3171</v>
      </c>
      <c r="I7803" t="s">
        <v>22</v>
      </c>
      <c r="J7803" t="s">
        <v>23</v>
      </c>
      <c r="K7803" t="s">
        <v>3493</v>
      </c>
      <c r="L7803" t="s">
        <v>39</v>
      </c>
      <c r="M7803">
        <v>93727</v>
      </c>
      <c r="N7803" t="s">
        <v>40</v>
      </c>
      <c r="O7803" t="s">
        <v>7796</v>
      </c>
      <c r="P7803" t="s">
        <v>28</v>
      </c>
      <c r="Q7803" t="s">
        <v>61</v>
      </c>
      <c r="R7803" t="s">
        <v>7797</v>
      </c>
      <c r="S7803">
        <v>40.479999999999997</v>
      </c>
      <c r="T7803" s="3"/>
    </row>
    <row r="7804" spans="1:20" x14ac:dyDescent="0.3">
      <c r="A7804">
        <v>7803</v>
      </c>
      <c r="B7804" t="s">
        <v>9682</v>
      </c>
      <c r="C7804">
        <f t="shared" si="121"/>
        <v>39</v>
      </c>
      <c r="D7804" s="1">
        <v>42635</v>
      </c>
      <c r="E7804" s="1">
        <v>42639</v>
      </c>
      <c r="F7804" t="s">
        <v>46</v>
      </c>
      <c r="G7804" t="s">
        <v>2659</v>
      </c>
      <c r="H7804" t="s">
        <v>2660</v>
      </c>
      <c r="I7804" t="s">
        <v>98</v>
      </c>
      <c r="J7804" t="s">
        <v>23</v>
      </c>
      <c r="K7804" t="s">
        <v>609</v>
      </c>
      <c r="L7804" t="s">
        <v>331</v>
      </c>
      <c r="M7804">
        <v>37064</v>
      </c>
      <c r="N7804" t="s">
        <v>26</v>
      </c>
      <c r="O7804" t="s">
        <v>4696</v>
      </c>
      <c r="P7804" t="s">
        <v>42</v>
      </c>
      <c r="Q7804" t="s">
        <v>43</v>
      </c>
      <c r="R7804" t="s">
        <v>4697</v>
      </c>
      <c r="S7804">
        <v>12</v>
      </c>
      <c r="T7804" s="3"/>
    </row>
    <row r="7805" spans="1:20" x14ac:dyDescent="0.3">
      <c r="A7805">
        <v>7804</v>
      </c>
      <c r="B7805" t="s">
        <v>9682</v>
      </c>
      <c r="C7805">
        <f t="shared" si="121"/>
        <v>39</v>
      </c>
      <c r="D7805" s="1">
        <v>42635</v>
      </c>
      <c r="E7805" s="1">
        <v>42639</v>
      </c>
      <c r="F7805" t="s">
        <v>46</v>
      </c>
      <c r="G7805" t="s">
        <v>2659</v>
      </c>
      <c r="H7805" t="s">
        <v>2660</v>
      </c>
      <c r="I7805" t="s">
        <v>98</v>
      </c>
      <c r="J7805" t="s">
        <v>23</v>
      </c>
      <c r="K7805" t="s">
        <v>609</v>
      </c>
      <c r="L7805" t="s">
        <v>331</v>
      </c>
      <c r="M7805">
        <v>37064</v>
      </c>
      <c r="N7805" t="s">
        <v>26</v>
      </c>
      <c r="O7805" t="s">
        <v>3515</v>
      </c>
      <c r="P7805" t="s">
        <v>42</v>
      </c>
      <c r="Q7805" t="s">
        <v>55</v>
      </c>
      <c r="R7805" t="s">
        <v>3516</v>
      </c>
      <c r="S7805">
        <v>720.06399999999996</v>
      </c>
      <c r="T7805" s="3"/>
    </row>
    <row r="7806" spans="1:20" x14ac:dyDescent="0.3">
      <c r="A7806">
        <v>7805</v>
      </c>
      <c r="B7806" t="s">
        <v>9682</v>
      </c>
      <c r="C7806">
        <f t="shared" si="121"/>
        <v>39</v>
      </c>
      <c r="D7806" s="1">
        <v>42635</v>
      </c>
      <c r="E7806" s="1">
        <v>42639</v>
      </c>
      <c r="F7806" t="s">
        <v>46</v>
      </c>
      <c r="G7806" t="s">
        <v>2659</v>
      </c>
      <c r="H7806" t="s">
        <v>2660</v>
      </c>
      <c r="I7806" t="s">
        <v>98</v>
      </c>
      <c r="J7806" t="s">
        <v>23</v>
      </c>
      <c r="K7806" t="s">
        <v>609</v>
      </c>
      <c r="L7806" t="s">
        <v>331</v>
      </c>
      <c r="M7806">
        <v>37064</v>
      </c>
      <c r="N7806" t="s">
        <v>26</v>
      </c>
      <c r="O7806" t="s">
        <v>3789</v>
      </c>
      <c r="P7806" t="s">
        <v>42</v>
      </c>
      <c r="Q7806" t="s">
        <v>55</v>
      </c>
      <c r="R7806" t="s">
        <v>3790</v>
      </c>
      <c r="S7806">
        <v>25.423999999999999</v>
      </c>
      <c r="T7806" s="3"/>
    </row>
    <row r="7807" spans="1:20" x14ac:dyDescent="0.3">
      <c r="A7807">
        <v>7806</v>
      </c>
      <c r="B7807" t="s">
        <v>9682</v>
      </c>
      <c r="C7807">
        <f t="shared" si="121"/>
        <v>39</v>
      </c>
      <c r="D7807" s="1">
        <v>42635</v>
      </c>
      <c r="E7807" s="1">
        <v>42639</v>
      </c>
      <c r="F7807" t="s">
        <v>46</v>
      </c>
      <c r="G7807" t="s">
        <v>2659</v>
      </c>
      <c r="H7807" t="s">
        <v>2660</v>
      </c>
      <c r="I7807" t="s">
        <v>98</v>
      </c>
      <c r="J7807" t="s">
        <v>23</v>
      </c>
      <c r="K7807" t="s">
        <v>609</v>
      </c>
      <c r="L7807" t="s">
        <v>331</v>
      </c>
      <c r="M7807">
        <v>37064</v>
      </c>
      <c r="N7807" t="s">
        <v>26</v>
      </c>
      <c r="O7807" t="s">
        <v>4128</v>
      </c>
      <c r="P7807" t="s">
        <v>42</v>
      </c>
      <c r="Q7807" t="s">
        <v>64</v>
      </c>
      <c r="R7807" t="s">
        <v>4129</v>
      </c>
      <c r="S7807">
        <v>2.8159999999999998</v>
      </c>
      <c r="T7807" s="3"/>
    </row>
    <row r="7808" spans="1:20" x14ac:dyDescent="0.3">
      <c r="A7808">
        <v>7807</v>
      </c>
      <c r="B7808" t="s">
        <v>9682</v>
      </c>
      <c r="C7808">
        <f t="shared" si="121"/>
        <v>39</v>
      </c>
      <c r="D7808" s="1">
        <v>42635</v>
      </c>
      <c r="E7808" s="1">
        <v>42639</v>
      </c>
      <c r="F7808" t="s">
        <v>46</v>
      </c>
      <c r="G7808" t="s">
        <v>2659</v>
      </c>
      <c r="H7808" t="s">
        <v>2660</v>
      </c>
      <c r="I7808" t="s">
        <v>98</v>
      </c>
      <c r="J7808" t="s">
        <v>23</v>
      </c>
      <c r="K7808" t="s">
        <v>609</v>
      </c>
      <c r="L7808" t="s">
        <v>331</v>
      </c>
      <c r="M7808">
        <v>37064</v>
      </c>
      <c r="N7808" t="s">
        <v>26</v>
      </c>
      <c r="O7808" t="s">
        <v>3773</v>
      </c>
      <c r="P7808" t="s">
        <v>42</v>
      </c>
      <c r="Q7808" t="s">
        <v>71</v>
      </c>
      <c r="R7808" t="s">
        <v>3774</v>
      </c>
      <c r="S7808">
        <v>3.2040000000000002</v>
      </c>
      <c r="T7808" s="3"/>
    </row>
    <row r="7809" spans="1:20" x14ac:dyDescent="0.3">
      <c r="A7809">
        <v>7808</v>
      </c>
      <c r="B7809" t="s">
        <v>9683</v>
      </c>
      <c r="C7809">
        <f t="shared" si="121"/>
        <v>2</v>
      </c>
      <c r="D7809" s="1">
        <v>42743</v>
      </c>
      <c r="E7809" s="1">
        <v>42748</v>
      </c>
      <c r="F7809" t="s">
        <v>46</v>
      </c>
      <c r="G7809" t="s">
        <v>7554</v>
      </c>
      <c r="H7809" t="s">
        <v>7555</v>
      </c>
      <c r="I7809" t="s">
        <v>22</v>
      </c>
      <c r="J7809" t="s">
        <v>23</v>
      </c>
      <c r="K7809" t="s">
        <v>4593</v>
      </c>
      <c r="L7809" t="s">
        <v>84</v>
      </c>
      <c r="M7809">
        <v>27604</v>
      </c>
      <c r="N7809" t="s">
        <v>26</v>
      </c>
      <c r="O7809" t="s">
        <v>3526</v>
      </c>
      <c r="P7809" t="s">
        <v>42</v>
      </c>
      <c r="Q7809" t="s">
        <v>71</v>
      </c>
      <c r="R7809" t="s">
        <v>3527</v>
      </c>
      <c r="S7809">
        <v>30.827999999999999</v>
      </c>
      <c r="T7809" s="3"/>
    </row>
    <row r="7810" spans="1:20" x14ac:dyDescent="0.3">
      <c r="A7810">
        <v>7809</v>
      </c>
      <c r="B7810" t="s">
        <v>9683</v>
      </c>
      <c r="C7810">
        <f t="shared" si="121"/>
        <v>2</v>
      </c>
      <c r="D7810" s="1">
        <v>42743</v>
      </c>
      <c r="E7810" s="1">
        <v>42748</v>
      </c>
      <c r="F7810" t="s">
        <v>46</v>
      </c>
      <c r="G7810" t="s">
        <v>7554</v>
      </c>
      <c r="H7810" t="s">
        <v>7555</v>
      </c>
      <c r="I7810" t="s">
        <v>22</v>
      </c>
      <c r="J7810" t="s">
        <v>23</v>
      </c>
      <c r="K7810" t="s">
        <v>4593</v>
      </c>
      <c r="L7810" t="s">
        <v>84</v>
      </c>
      <c r="M7810">
        <v>27604</v>
      </c>
      <c r="N7810" t="s">
        <v>26</v>
      </c>
      <c r="O7810" t="s">
        <v>4137</v>
      </c>
      <c r="P7810" t="s">
        <v>42</v>
      </c>
      <c r="Q7810" t="s">
        <v>64</v>
      </c>
      <c r="R7810" t="s">
        <v>4138</v>
      </c>
      <c r="S7810">
        <v>47.616</v>
      </c>
      <c r="T7810" s="3"/>
    </row>
    <row r="7811" spans="1:20" x14ac:dyDescent="0.3">
      <c r="A7811">
        <v>7810</v>
      </c>
      <c r="B7811" t="s">
        <v>9683</v>
      </c>
      <c r="C7811">
        <f t="shared" ref="C7811:C7874" si="122">WEEKNUM(D7811,1)</f>
        <v>2</v>
      </c>
      <c r="D7811" s="1">
        <v>42743</v>
      </c>
      <c r="E7811" s="1">
        <v>42748</v>
      </c>
      <c r="F7811" t="s">
        <v>46</v>
      </c>
      <c r="G7811" t="s">
        <v>7554</v>
      </c>
      <c r="H7811" t="s">
        <v>7555</v>
      </c>
      <c r="I7811" t="s">
        <v>22</v>
      </c>
      <c r="J7811" t="s">
        <v>23</v>
      </c>
      <c r="K7811" t="s">
        <v>4593</v>
      </c>
      <c r="L7811" t="s">
        <v>84</v>
      </c>
      <c r="M7811">
        <v>27604</v>
      </c>
      <c r="N7811" t="s">
        <v>26</v>
      </c>
      <c r="O7811" t="s">
        <v>8897</v>
      </c>
      <c r="P7811" t="s">
        <v>67</v>
      </c>
      <c r="Q7811" t="s">
        <v>68</v>
      </c>
      <c r="R7811" t="s">
        <v>8898</v>
      </c>
      <c r="S7811">
        <v>108.78400000000001</v>
      </c>
      <c r="T7811" s="3"/>
    </row>
    <row r="7812" spans="1:20" x14ac:dyDescent="0.3">
      <c r="A7812">
        <v>7811</v>
      </c>
      <c r="B7812" t="s">
        <v>9684</v>
      </c>
      <c r="C7812">
        <f t="shared" si="122"/>
        <v>7</v>
      </c>
      <c r="D7812" s="1">
        <v>42780</v>
      </c>
      <c r="E7812" s="1">
        <v>42781</v>
      </c>
      <c r="F7812" t="s">
        <v>184</v>
      </c>
      <c r="G7812" t="s">
        <v>504</v>
      </c>
      <c r="H7812" t="s">
        <v>505</v>
      </c>
      <c r="I7812" t="s">
        <v>22</v>
      </c>
      <c r="J7812" t="s">
        <v>23</v>
      </c>
      <c r="K7812" t="s">
        <v>3217</v>
      </c>
      <c r="L7812" t="s">
        <v>2738</v>
      </c>
      <c r="M7812">
        <v>20735</v>
      </c>
      <c r="N7812" t="s">
        <v>144</v>
      </c>
      <c r="O7812" t="s">
        <v>6078</v>
      </c>
      <c r="P7812" t="s">
        <v>42</v>
      </c>
      <c r="Q7812" t="s">
        <v>86</v>
      </c>
      <c r="R7812" t="s">
        <v>6079</v>
      </c>
      <c r="S7812">
        <v>4.7699999999999996</v>
      </c>
      <c r="T7812" s="3"/>
    </row>
    <row r="7813" spans="1:20" x14ac:dyDescent="0.3">
      <c r="A7813">
        <v>7812</v>
      </c>
      <c r="B7813" t="s">
        <v>9684</v>
      </c>
      <c r="C7813">
        <f t="shared" si="122"/>
        <v>7</v>
      </c>
      <c r="D7813" s="1">
        <v>42780</v>
      </c>
      <c r="E7813" s="1">
        <v>42781</v>
      </c>
      <c r="F7813" t="s">
        <v>184</v>
      </c>
      <c r="G7813" t="s">
        <v>504</v>
      </c>
      <c r="H7813" t="s">
        <v>505</v>
      </c>
      <c r="I7813" t="s">
        <v>22</v>
      </c>
      <c r="J7813" t="s">
        <v>23</v>
      </c>
      <c r="K7813" t="s">
        <v>3217</v>
      </c>
      <c r="L7813" t="s">
        <v>2738</v>
      </c>
      <c r="M7813">
        <v>20735</v>
      </c>
      <c r="N7813" t="s">
        <v>144</v>
      </c>
      <c r="O7813" t="s">
        <v>7015</v>
      </c>
      <c r="P7813" t="s">
        <v>42</v>
      </c>
      <c r="Q7813" t="s">
        <v>64</v>
      </c>
      <c r="R7813" t="s">
        <v>7016</v>
      </c>
      <c r="S7813">
        <v>7.98</v>
      </c>
      <c r="T7813" s="3"/>
    </row>
    <row r="7814" spans="1:20" x14ac:dyDescent="0.3">
      <c r="A7814">
        <v>7813</v>
      </c>
      <c r="B7814" t="s">
        <v>9684</v>
      </c>
      <c r="C7814">
        <f t="shared" si="122"/>
        <v>7</v>
      </c>
      <c r="D7814" s="1">
        <v>42780</v>
      </c>
      <c r="E7814" s="1">
        <v>42781</v>
      </c>
      <c r="F7814" t="s">
        <v>184</v>
      </c>
      <c r="G7814" t="s">
        <v>504</v>
      </c>
      <c r="H7814" t="s">
        <v>505</v>
      </c>
      <c r="I7814" t="s">
        <v>22</v>
      </c>
      <c r="J7814" t="s">
        <v>23</v>
      </c>
      <c r="K7814" t="s">
        <v>3217</v>
      </c>
      <c r="L7814" t="s">
        <v>2738</v>
      </c>
      <c r="M7814">
        <v>20735</v>
      </c>
      <c r="N7814" t="s">
        <v>144</v>
      </c>
      <c r="O7814" t="s">
        <v>2878</v>
      </c>
      <c r="P7814" t="s">
        <v>28</v>
      </c>
      <c r="Q7814" t="s">
        <v>52</v>
      </c>
      <c r="R7814" t="s">
        <v>2879</v>
      </c>
      <c r="S7814">
        <v>550.43100000000004</v>
      </c>
      <c r="T7814" s="3"/>
    </row>
    <row r="7815" spans="1:20" x14ac:dyDescent="0.3">
      <c r="A7815">
        <v>7814</v>
      </c>
      <c r="B7815" t="s">
        <v>9684</v>
      </c>
      <c r="C7815">
        <f t="shared" si="122"/>
        <v>7</v>
      </c>
      <c r="D7815" s="1">
        <v>42780</v>
      </c>
      <c r="E7815" s="1">
        <v>42781</v>
      </c>
      <c r="F7815" t="s">
        <v>184</v>
      </c>
      <c r="G7815" t="s">
        <v>504</v>
      </c>
      <c r="H7815" t="s">
        <v>505</v>
      </c>
      <c r="I7815" t="s">
        <v>22</v>
      </c>
      <c r="J7815" t="s">
        <v>23</v>
      </c>
      <c r="K7815" t="s">
        <v>3217</v>
      </c>
      <c r="L7815" t="s">
        <v>2738</v>
      </c>
      <c r="M7815">
        <v>20735</v>
      </c>
      <c r="N7815" t="s">
        <v>144</v>
      </c>
      <c r="O7815" t="s">
        <v>1019</v>
      </c>
      <c r="P7815" t="s">
        <v>28</v>
      </c>
      <c r="Q7815" t="s">
        <v>61</v>
      </c>
      <c r="R7815" t="s">
        <v>1020</v>
      </c>
      <c r="S7815">
        <v>10.56</v>
      </c>
      <c r="T7815" s="3"/>
    </row>
    <row r="7816" spans="1:20" x14ac:dyDescent="0.3">
      <c r="A7816">
        <v>7815</v>
      </c>
      <c r="B7816" t="s">
        <v>9685</v>
      </c>
      <c r="C7816">
        <f t="shared" si="122"/>
        <v>23</v>
      </c>
      <c r="D7816" s="1">
        <v>43259</v>
      </c>
      <c r="E7816" s="1">
        <v>43261</v>
      </c>
      <c r="F7816" t="s">
        <v>184</v>
      </c>
      <c r="G7816" t="s">
        <v>601</v>
      </c>
      <c r="H7816" t="s">
        <v>602</v>
      </c>
      <c r="I7816" t="s">
        <v>98</v>
      </c>
      <c r="J7816" t="s">
        <v>23</v>
      </c>
      <c r="K7816" t="s">
        <v>38</v>
      </c>
      <c r="L7816" t="s">
        <v>39</v>
      </c>
      <c r="M7816">
        <v>90049</v>
      </c>
      <c r="N7816" t="s">
        <v>40</v>
      </c>
      <c r="O7816" t="s">
        <v>162</v>
      </c>
      <c r="P7816" t="s">
        <v>28</v>
      </c>
      <c r="Q7816" t="s">
        <v>29</v>
      </c>
      <c r="R7816" t="s">
        <v>163</v>
      </c>
      <c r="S7816">
        <v>1497.6659999999999</v>
      </c>
      <c r="T7816" s="3"/>
    </row>
    <row r="7817" spans="1:20" x14ac:dyDescent="0.3">
      <c r="A7817">
        <v>7816</v>
      </c>
      <c r="B7817" t="s">
        <v>9685</v>
      </c>
      <c r="C7817">
        <f t="shared" si="122"/>
        <v>23</v>
      </c>
      <c r="D7817" s="1">
        <v>43259</v>
      </c>
      <c r="E7817" s="1">
        <v>43261</v>
      </c>
      <c r="F7817" t="s">
        <v>184</v>
      </c>
      <c r="G7817" t="s">
        <v>601</v>
      </c>
      <c r="H7817" t="s">
        <v>602</v>
      </c>
      <c r="I7817" t="s">
        <v>98</v>
      </c>
      <c r="J7817" t="s">
        <v>23</v>
      </c>
      <c r="K7817" t="s">
        <v>38</v>
      </c>
      <c r="L7817" t="s">
        <v>39</v>
      </c>
      <c r="M7817">
        <v>90049</v>
      </c>
      <c r="N7817" t="s">
        <v>40</v>
      </c>
      <c r="O7817" t="s">
        <v>3314</v>
      </c>
      <c r="P7817" t="s">
        <v>67</v>
      </c>
      <c r="Q7817" t="s">
        <v>68</v>
      </c>
      <c r="R7817" t="s">
        <v>3315</v>
      </c>
      <c r="S7817">
        <v>17.52</v>
      </c>
      <c r="T7817" s="3"/>
    </row>
    <row r="7818" spans="1:20" x14ac:dyDescent="0.3">
      <c r="A7818">
        <v>7817</v>
      </c>
      <c r="B7818" t="s">
        <v>9686</v>
      </c>
      <c r="C7818">
        <f t="shared" si="122"/>
        <v>42</v>
      </c>
      <c r="D7818" s="1">
        <v>43029</v>
      </c>
      <c r="E7818" s="1">
        <v>43034</v>
      </c>
      <c r="F7818" t="s">
        <v>19</v>
      </c>
      <c r="G7818" t="s">
        <v>4212</v>
      </c>
      <c r="H7818" t="s">
        <v>4213</v>
      </c>
      <c r="I7818" t="s">
        <v>98</v>
      </c>
      <c r="J7818" t="s">
        <v>23</v>
      </c>
      <c r="K7818" t="s">
        <v>4050</v>
      </c>
      <c r="L7818" t="s">
        <v>1392</v>
      </c>
      <c r="M7818">
        <v>89031</v>
      </c>
      <c r="N7818" t="s">
        <v>40</v>
      </c>
      <c r="O7818" t="s">
        <v>3829</v>
      </c>
      <c r="P7818" t="s">
        <v>42</v>
      </c>
      <c r="Q7818" t="s">
        <v>64</v>
      </c>
      <c r="R7818" t="s">
        <v>3830</v>
      </c>
      <c r="S7818">
        <v>113.22</v>
      </c>
      <c r="T7818" s="3"/>
    </row>
    <row r="7819" spans="1:20" x14ac:dyDescent="0.3">
      <c r="A7819">
        <v>7818</v>
      </c>
      <c r="B7819" t="s">
        <v>9686</v>
      </c>
      <c r="C7819">
        <f t="shared" si="122"/>
        <v>42</v>
      </c>
      <c r="D7819" s="1">
        <v>43029</v>
      </c>
      <c r="E7819" s="1">
        <v>43034</v>
      </c>
      <c r="F7819" t="s">
        <v>19</v>
      </c>
      <c r="G7819" t="s">
        <v>4212</v>
      </c>
      <c r="H7819" t="s">
        <v>4213</v>
      </c>
      <c r="I7819" t="s">
        <v>98</v>
      </c>
      <c r="J7819" t="s">
        <v>23</v>
      </c>
      <c r="K7819" t="s">
        <v>4050</v>
      </c>
      <c r="L7819" t="s">
        <v>1392</v>
      </c>
      <c r="M7819">
        <v>89031</v>
      </c>
      <c r="N7819" t="s">
        <v>40</v>
      </c>
      <c r="O7819" t="s">
        <v>8736</v>
      </c>
      <c r="P7819" t="s">
        <v>42</v>
      </c>
      <c r="Q7819" t="s">
        <v>86</v>
      </c>
      <c r="R7819" t="s">
        <v>8737</v>
      </c>
      <c r="S7819">
        <v>35.880000000000003</v>
      </c>
      <c r="T7819" s="3"/>
    </row>
    <row r="7820" spans="1:20" x14ac:dyDescent="0.3">
      <c r="A7820">
        <v>7819</v>
      </c>
      <c r="B7820" t="s">
        <v>9686</v>
      </c>
      <c r="C7820">
        <f t="shared" si="122"/>
        <v>42</v>
      </c>
      <c r="D7820" s="1">
        <v>43029</v>
      </c>
      <c r="E7820" s="1">
        <v>43034</v>
      </c>
      <c r="F7820" t="s">
        <v>19</v>
      </c>
      <c r="G7820" t="s">
        <v>4212</v>
      </c>
      <c r="H7820" t="s">
        <v>4213</v>
      </c>
      <c r="I7820" t="s">
        <v>98</v>
      </c>
      <c r="J7820" t="s">
        <v>23</v>
      </c>
      <c r="K7820" t="s">
        <v>4050</v>
      </c>
      <c r="L7820" t="s">
        <v>1392</v>
      </c>
      <c r="M7820">
        <v>89031</v>
      </c>
      <c r="N7820" t="s">
        <v>40</v>
      </c>
      <c r="O7820" t="s">
        <v>7212</v>
      </c>
      <c r="P7820" t="s">
        <v>42</v>
      </c>
      <c r="Q7820" t="s">
        <v>71</v>
      </c>
      <c r="R7820" t="s">
        <v>7213</v>
      </c>
      <c r="S7820">
        <v>4535.9759999999997</v>
      </c>
      <c r="T7820" s="3"/>
    </row>
    <row r="7821" spans="1:20" x14ac:dyDescent="0.3">
      <c r="A7821">
        <v>7820</v>
      </c>
      <c r="B7821" t="s">
        <v>9687</v>
      </c>
      <c r="C7821">
        <f t="shared" si="122"/>
        <v>4</v>
      </c>
      <c r="D7821" s="1">
        <v>43126</v>
      </c>
      <c r="E7821" s="1">
        <v>43130</v>
      </c>
      <c r="F7821" t="s">
        <v>46</v>
      </c>
      <c r="G7821" t="s">
        <v>1454</v>
      </c>
      <c r="H7821" t="s">
        <v>1455</v>
      </c>
      <c r="I7821" t="s">
        <v>22</v>
      </c>
      <c r="J7821" t="s">
        <v>23</v>
      </c>
      <c r="K7821" t="s">
        <v>123</v>
      </c>
      <c r="L7821" t="s">
        <v>39</v>
      </c>
      <c r="M7821">
        <v>94109</v>
      </c>
      <c r="N7821" t="s">
        <v>40</v>
      </c>
      <c r="O7821" t="s">
        <v>4318</v>
      </c>
      <c r="P7821" t="s">
        <v>42</v>
      </c>
      <c r="Q7821" t="s">
        <v>265</v>
      </c>
      <c r="R7821" t="s">
        <v>4319</v>
      </c>
      <c r="S7821">
        <v>11.84</v>
      </c>
      <c r="T7821" s="3"/>
    </row>
    <row r="7822" spans="1:20" x14ac:dyDescent="0.3">
      <c r="A7822">
        <v>7821</v>
      </c>
      <c r="B7822" t="s">
        <v>9688</v>
      </c>
      <c r="C7822">
        <f t="shared" si="122"/>
        <v>49</v>
      </c>
      <c r="D7822" s="1">
        <v>43442</v>
      </c>
      <c r="E7822" s="1">
        <v>43444</v>
      </c>
      <c r="F7822" t="s">
        <v>19</v>
      </c>
      <c r="G7822" t="s">
        <v>1680</v>
      </c>
      <c r="H7822" t="s">
        <v>1681</v>
      </c>
      <c r="I7822" t="s">
        <v>98</v>
      </c>
      <c r="J7822" t="s">
        <v>23</v>
      </c>
      <c r="K7822" t="s">
        <v>7310</v>
      </c>
      <c r="L7822" t="s">
        <v>1399</v>
      </c>
      <c r="M7822">
        <v>2920</v>
      </c>
      <c r="N7822" t="s">
        <v>144</v>
      </c>
      <c r="O7822" t="s">
        <v>2321</v>
      </c>
      <c r="P7822" t="s">
        <v>42</v>
      </c>
      <c r="Q7822" t="s">
        <v>55</v>
      </c>
      <c r="R7822" t="s">
        <v>2322</v>
      </c>
      <c r="S7822">
        <v>592.74</v>
      </c>
      <c r="T7822" s="3"/>
    </row>
    <row r="7823" spans="1:20" x14ac:dyDescent="0.3">
      <c r="A7823">
        <v>7822</v>
      </c>
      <c r="B7823" t="s">
        <v>9689</v>
      </c>
      <c r="C7823">
        <f t="shared" si="122"/>
        <v>42</v>
      </c>
      <c r="D7823" s="1">
        <v>43029</v>
      </c>
      <c r="E7823" s="1">
        <v>43032</v>
      </c>
      <c r="F7823" t="s">
        <v>19</v>
      </c>
      <c r="G7823" t="s">
        <v>4630</v>
      </c>
      <c r="H7823" t="s">
        <v>4631</v>
      </c>
      <c r="I7823" t="s">
        <v>22</v>
      </c>
      <c r="J7823" t="s">
        <v>23</v>
      </c>
      <c r="K7823" t="s">
        <v>324</v>
      </c>
      <c r="L7823" t="s">
        <v>331</v>
      </c>
      <c r="M7823">
        <v>38301</v>
      </c>
      <c r="N7823" t="s">
        <v>26</v>
      </c>
      <c r="O7823" t="s">
        <v>4019</v>
      </c>
      <c r="P7823" t="s">
        <v>42</v>
      </c>
      <c r="Q7823" t="s">
        <v>55</v>
      </c>
      <c r="R7823" t="s">
        <v>6590</v>
      </c>
      <c r="S7823">
        <v>111.672</v>
      </c>
      <c r="T7823" s="3"/>
    </row>
    <row r="7824" spans="1:20" x14ac:dyDescent="0.3">
      <c r="A7824">
        <v>7823</v>
      </c>
      <c r="B7824" t="s">
        <v>9690</v>
      </c>
      <c r="C7824">
        <f t="shared" si="122"/>
        <v>35</v>
      </c>
      <c r="D7824" s="1">
        <v>42242</v>
      </c>
      <c r="E7824" s="1">
        <v>42248</v>
      </c>
      <c r="F7824" t="s">
        <v>46</v>
      </c>
      <c r="G7824" t="s">
        <v>3795</v>
      </c>
      <c r="H7824" t="s">
        <v>3796</v>
      </c>
      <c r="I7824" t="s">
        <v>98</v>
      </c>
      <c r="J7824" t="s">
        <v>23</v>
      </c>
      <c r="K7824" t="s">
        <v>603</v>
      </c>
      <c r="L7824" t="s">
        <v>241</v>
      </c>
      <c r="M7824">
        <v>19711</v>
      </c>
      <c r="N7824" t="s">
        <v>144</v>
      </c>
      <c r="O7824" t="s">
        <v>3967</v>
      </c>
      <c r="P7824" t="s">
        <v>42</v>
      </c>
      <c r="Q7824" t="s">
        <v>64</v>
      </c>
      <c r="R7824" t="s">
        <v>3968</v>
      </c>
      <c r="S7824">
        <v>8.64</v>
      </c>
      <c r="T7824" s="3"/>
    </row>
    <row r="7825" spans="1:20" x14ac:dyDescent="0.3">
      <c r="A7825">
        <v>7824</v>
      </c>
      <c r="B7825" t="s">
        <v>9690</v>
      </c>
      <c r="C7825">
        <f t="shared" si="122"/>
        <v>35</v>
      </c>
      <c r="D7825" s="1">
        <v>42242</v>
      </c>
      <c r="E7825" s="1">
        <v>42248</v>
      </c>
      <c r="F7825" t="s">
        <v>46</v>
      </c>
      <c r="G7825" t="s">
        <v>3795</v>
      </c>
      <c r="H7825" t="s">
        <v>3796</v>
      </c>
      <c r="I7825" t="s">
        <v>98</v>
      </c>
      <c r="J7825" t="s">
        <v>23</v>
      </c>
      <c r="K7825" t="s">
        <v>603</v>
      </c>
      <c r="L7825" t="s">
        <v>241</v>
      </c>
      <c r="M7825">
        <v>19711</v>
      </c>
      <c r="N7825" t="s">
        <v>144</v>
      </c>
      <c r="O7825" t="s">
        <v>4952</v>
      </c>
      <c r="P7825" t="s">
        <v>67</v>
      </c>
      <c r="Q7825" t="s">
        <v>157</v>
      </c>
      <c r="R7825" t="s">
        <v>4953</v>
      </c>
      <c r="S7825">
        <v>149.97</v>
      </c>
      <c r="T7825" s="3"/>
    </row>
    <row r="7826" spans="1:20" x14ac:dyDescent="0.3">
      <c r="A7826">
        <v>7825</v>
      </c>
      <c r="B7826" t="s">
        <v>9691</v>
      </c>
      <c r="C7826">
        <f t="shared" si="122"/>
        <v>20</v>
      </c>
      <c r="D7826" s="1">
        <v>42140</v>
      </c>
      <c r="E7826" s="1">
        <v>42147</v>
      </c>
      <c r="F7826" t="s">
        <v>46</v>
      </c>
      <c r="G7826" t="s">
        <v>3889</v>
      </c>
      <c r="H7826" t="s">
        <v>3890</v>
      </c>
      <c r="I7826" t="s">
        <v>37</v>
      </c>
      <c r="J7826" t="s">
        <v>23</v>
      </c>
      <c r="K7826" t="s">
        <v>38</v>
      </c>
      <c r="L7826" t="s">
        <v>39</v>
      </c>
      <c r="M7826">
        <v>90036</v>
      </c>
      <c r="N7826" t="s">
        <v>40</v>
      </c>
      <c r="O7826" t="s">
        <v>5498</v>
      </c>
      <c r="P7826" t="s">
        <v>28</v>
      </c>
      <c r="Q7826" t="s">
        <v>32</v>
      </c>
      <c r="R7826" t="s">
        <v>5499</v>
      </c>
      <c r="S7826">
        <v>232.88</v>
      </c>
      <c r="T7826" s="3"/>
    </row>
    <row r="7827" spans="1:20" x14ac:dyDescent="0.3">
      <c r="A7827">
        <v>7826</v>
      </c>
      <c r="B7827" t="s">
        <v>9692</v>
      </c>
      <c r="C7827">
        <f t="shared" si="122"/>
        <v>6</v>
      </c>
      <c r="D7827" s="1">
        <v>42403</v>
      </c>
      <c r="E7827" s="1">
        <v>42407</v>
      </c>
      <c r="F7827" t="s">
        <v>46</v>
      </c>
      <c r="G7827" t="s">
        <v>3889</v>
      </c>
      <c r="H7827" t="s">
        <v>3890</v>
      </c>
      <c r="I7827" t="s">
        <v>37</v>
      </c>
      <c r="J7827" t="s">
        <v>23</v>
      </c>
      <c r="K7827" t="s">
        <v>7573</v>
      </c>
      <c r="L7827" t="s">
        <v>263</v>
      </c>
      <c r="M7827">
        <v>13440</v>
      </c>
      <c r="N7827" t="s">
        <v>144</v>
      </c>
      <c r="O7827" t="s">
        <v>199</v>
      </c>
      <c r="P7827" t="s">
        <v>28</v>
      </c>
      <c r="Q7827" t="s">
        <v>32</v>
      </c>
      <c r="R7827" t="s">
        <v>200</v>
      </c>
      <c r="S7827">
        <v>90.882000000000005</v>
      </c>
      <c r="T7827" s="3"/>
    </row>
    <row r="7828" spans="1:20" x14ac:dyDescent="0.3">
      <c r="A7828">
        <v>7827</v>
      </c>
      <c r="B7828" t="s">
        <v>9693</v>
      </c>
      <c r="C7828">
        <f t="shared" si="122"/>
        <v>44</v>
      </c>
      <c r="D7828" s="1">
        <v>43404</v>
      </c>
      <c r="E7828" s="1">
        <v>43409</v>
      </c>
      <c r="F7828" t="s">
        <v>46</v>
      </c>
      <c r="G7828" t="s">
        <v>3201</v>
      </c>
      <c r="H7828" t="s">
        <v>3202</v>
      </c>
      <c r="I7828" t="s">
        <v>37</v>
      </c>
      <c r="J7828" t="s">
        <v>23</v>
      </c>
      <c r="K7828" t="s">
        <v>299</v>
      </c>
      <c r="L7828" t="s">
        <v>207</v>
      </c>
      <c r="M7828">
        <v>60610</v>
      </c>
      <c r="N7828" t="s">
        <v>101</v>
      </c>
      <c r="O7828" t="s">
        <v>2176</v>
      </c>
      <c r="P7828" t="s">
        <v>67</v>
      </c>
      <c r="Q7828" t="s">
        <v>68</v>
      </c>
      <c r="R7828" t="s">
        <v>2177</v>
      </c>
      <c r="S7828">
        <v>508.76799999999997</v>
      </c>
      <c r="T7828" s="3"/>
    </row>
    <row r="7829" spans="1:20" x14ac:dyDescent="0.3">
      <c r="A7829">
        <v>7828</v>
      </c>
      <c r="B7829" t="s">
        <v>9693</v>
      </c>
      <c r="C7829">
        <f t="shared" si="122"/>
        <v>44</v>
      </c>
      <c r="D7829" s="1">
        <v>43404</v>
      </c>
      <c r="E7829" s="1">
        <v>43409</v>
      </c>
      <c r="F7829" t="s">
        <v>46</v>
      </c>
      <c r="G7829" t="s">
        <v>3201</v>
      </c>
      <c r="H7829" t="s">
        <v>3202</v>
      </c>
      <c r="I7829" t="s">
        <v>37</v>
      </c>
      <c r="J7829" t="s">
        <v>23</v>
      </c>
      <c r="K7829" t="s">
        <v>299</v>
      </c>
      <c r="L7829" t="s">
        <v>207</v>
      </c>
      <c r="M7829">
        <v>60610</v>
      </c>
      <c r="N7829" t="s">
        <v>101</v>
      </c>
      <c r="O7829" t="s">
        <v>1261</v>
      </c>
      <c r="P7829" t="s">
        <v>42</v>
      </c>
      <c r="Q7829" t="s">
        <v>169</v>
      </c>
      <c r="R7829" t="s">
        <v>1262</v>
      </c>
      <c r="S7829">
        <v>9.9120000000000008</v>
      </c>
      <c r="T7829" s="3"/>
    </row>
    <row r="7830" spans="1:20" x14ac:dyDescent="0.3">
      <c r="A7830">
        <v>7829</v>
      </c>
      <c r="B7830" t="s">
        <v>9694</v>
      </c>
      <c r="C7830">
        <f t="shared" si="122"/>
        <v>18</v>
      </c>
      <c r="D7830" s="1">
        <v>42486</v>
      </c>
      <c r="E7830" s="1">
        <v>42491</v>
      </c>
      <c r="F7830" t="s">
        <v>46</v>
      </c>
      <c r="G7830" t="s">
        <v>2548</v>
      </c>
      <c r="H7830" t="s">
        <v>2549</v>
      </c>
      <c r="I7830" t="s">
        <v>37</v>
      </c>
      <c r="J7830" t="s">
        <v>23</v>
      </c>
      <c r="K7830" t="s">
        <v>946</v>
      </c>
      <c r="L7830" t="s">
        <v>39</v>
      </c>
      <c r="M7830">
        <v>92105</v>
      </c>
      <c r="N7830" t="s">
        <v>40</v>
      </c>
      <c r="O7830" t="s">
        <v>5754</v>
      </c>
      <c r="P7830" t="s">
        <v>28</v>
      </c>
      <c r="Q7830" t="s">
        <v>32</v>
      </c>
      <c r="R7830" t="s">
        <v>5755</v>
      </c>
      <c r="S7830">
        <v>63.936</v>
      </c>
      <c r="T7830" s="3"/>
    </row>
    <row r="7831" spans="1:20" x14ac:dyDescent="0.3">
      <c r="A7831">
        <v>7830</v>
      </c>
      <c r="B7831" t="s">
        <v>9694</v>
      </c>
      <c r="C7831">
        <f t="shared" si="122"/>
        <v>18</v>
      </c>
      <c r="D7831" s="1">
        <v>42486</v>
      </c>
      <c r="E7831" s="1">
        <v>42491</v>
      </c>
      <c r="F7831" t="s">
        <v>46</v>
      </c>
      <c r="G7831" t="s">
        <v>2548</v>
      </c>
      <c r="H7831" t="s">
        <v>2549</v>
      </c>
      <c r="I7831" t="s">
        <v>37</v>
      </c>
      <c r="J7831" t="s">
        <v>23</v>
      </c>
      <c r="K7831" t="s">
        <v>946</v>
      </c>
      <c r="L7831" t="s">
        <v>39</v>
      </c>
      <c r="M7831">
        <v>92105</v>
      </c>
      <c r="N7831" t="s">
        <v>40</v>
      </c>
      <c r="O7831" t="s">
        <v>1562</v>
      </c>
      <c r="P7831" t="s">
        <v>42</v>
      </c>
      <c r="Q7831" t="s">
        <v>64</v>
      </c>
      <c r="R7831" t="s">
        <v>1563</v>
      </c>
      <c r="S7831">
        <v>59.52</v>
      </c>
      <c r="T7831" s="3"/>
    </row>
    <row r="7832" spans="1:20" x14ac:dyDescent="0.3">
      <c r="A7832">
        <v>7831</v>
      </c>
      <c r="B7832" t="s">
        <v>9694</v>
      </c>
      <c r="C7832">
        <f t="shared" si="122"/>
        <v>18</v>
      </c>
      <c r="D7832" s="1">
        <v>42486</v>
      </c>
      <c r="E7832" s="1">
        <v>42491</v>
      </c>
      <c r="F7832" t="s">
        <v>46</v>
      </c>
      <c r="G7832" t="s">
        <v>2548</v>
      </c>
      <c r="H7832" t="s">
        <v>2549</v>
      </c>
      <c r="I7832" t="s">
        <v>37</v>
      </c>
      <c r="J7832" t="s">
        <v>23</v>
      </c>
      <c r="K7832" t="s">
        <v>946</v>
      </c>
      <c r="L7832" t="s">
        <v>39</v>
      </c>
      <c r="M7832">
        <v>92105</v>
      </c>
      <c r="N7832" t="s">
        <v>40</v>
      </c>
      <c r="O7832" t="s">
        <v>8530</v>
      </c>
      <c r="P7832" t="s">
        <v>67</v>
      </c>
      <c r="Q7832" t="s">
        <v>68</v>
      </c>
      <c r="R7832" t="s">
        <v>8531</v>
      </c>
      <c r="S7832">
        <v>311.976</v>
      </c>
      <c r="T7832" s="3"/>
    </row>
    <row r="7833" spans="1:20" x14ac:dyDescent="0.3">
      <c r="A7833">
        <v>7832</v>
      </c>
      <c r="B7833" t="s">
        <v>9694</v>
      </c>
      <c r="C7833">
        <f t="shared" si="122"/>
        <v>18</v>
      </c>
      <c r="D7833" s="1">
        <v>42486</v>
      </c>
      <c r="E7833" s="1">
        <v>42491</v>
      </c>
      <c r="F7833" t="s">
        <v>46</v>
      </c>
      <c r="G7833" t="s">
        <v>2548</v>
      </c>
      <c r="H7833" t="s">
        <v>2549</v>
      </c>
      <c r="I7833" t="s">
        <v>37</v>
      </c>
      <c r="J7833" t="s">
        <v>23</v>
      </c>
      <c r="K7833" t="s">
        <v>946</v>
      </c>
      <c r="L7833" t="s">
        <v>39</v>
      </c>
      <c r="M7833">
        <v>92105</v>
      </c>
      <c r="N7833" t="s">
        <v>40</v>
      </c>
      <c r="O7833" t="s">
        <v>1198</v>
      </c>
      <c r="P7833" t="s">
        <v>42</v>
      </c>
      <c r="Q7833" t="s">
        <v>71</v>
      </c>
      <c r="R7833" t="s">
        <v>1199</v>
      </c>
      <c r="S7833">
        <v>50.351999999999997</v>
      </c>
      <c r="T7833" s="3"/>
    </row>
    <row r="7834" spans="1:20" x14ac:dyDescent="0.3">
      <c r="A7834">
        <v>7833</v>
      </c>
      <c r="B7834" t="s">
        <v>9695</v>
      </c>
      <c r="C7834">
        <f t="shared" si="122"/>
        <v>19</v>
      </c>
      <c r="D7834" s="1">
        <v>42864</v>
      </c>
      <c r="E7834" s="1">
        <v>42868</v>
      </c>
      <c r="F7834" t="s">
        <v>46</v>
      </c>
      <c r="G7834" t="s">
        <v>3939</v>
      </c>
      <c r="H7834" t="s">
        <v>3940</v>
      </c>
      <c r="I7834" t="s">
        <v>22</v>
      </c>
      <c r="J7834" t="s">
        <v>23</v>
      </c>
      <c r="K7834" t="s">
        <v>180</v>
      </c>
      <c r="L7834" t="s">
        <v>100</v>
      </c>
      <c r="M7834">
        <v>77036</v>
      </c>
      <c r="N7834" t="s">
        <v>101</v>
      </c>
      <c r="O7834" t="s">
        <v>764</v>
      </c>
      <c r="P7834" t="s">
        <v>67</v>
      </c>
      <c r="Q7834" t="s">
        <v>68</v>
      </c>
      <c r="R7834" t="s">
        <v>765</v>
      </c>
      <c r="S7834">
        <v>19.135999999999999</v>
      </c>
      <c r="T7834" s="3"/>
    </row>
    <row r="7835" spans="1:20" x14ac:dyDescent="0.3">
      <c r="A7835">
        <v>7834</v>
      </c>
      <c r="B7835" t="s">
        <v>9696</v>
      </c>
      <c r="C7835">
        <f t="shared" si="122"/>
        <v>5</v>
      </c>
      <c r="D7835" s="1">
        <v>42393</v>
      </c>
      <c r="E7835" s="1">
        <v>42397</v>
      </c>
      <c r="F7835" t="s">
        <v>46</v>
      </c>
      <c r="G7835" t="s">
        <v>7284</v>
      </c>
      <c r="H7835" t="s">
        <v>7285</v>
      </c>
      <c r="I7835" t="s">
        <v>98</v>
      </c>
      <c r="J7835" t="s">
        <v>23</v>
      </c>
      <c r="K7835" t="s">
        <v>9175</v>
      </c>
      <c r="L7835" t="s">
        <v>50</v>
      </c>
      <c r="M7835">
        <v>33407</v>
      </c>
      <c r="N7835" t="s">
        <v>26</v>
      </c>
      <c r="O7835" t="s">
        <v>1367</v>
      </c>
      <c r="P7835" t="s">
        <v>42</v>
      </c>
      <c r="Q7835" t="s">
        <v>64</v>
      </c>
      <c r="R7835" t="s">
        <v>1368</v>
      </c>
      <c r="S7835">
        <v>13.12</v>
      </c>
      <c r="T7835" s="3"/>
    </row>
    <row r="7836" spans="1:20" x14ac:dyDescent="0.3">
      <c r="A7836">
        <v>7835</v>
      </c>
      <c r="B7836" t="s">
        <v>9697</v>
      </c>
      <c r="C7836">
        <f t="shared" si="122"/>
        <v>16</v>
      </c>
      <c r="D7836" s="1">
        <v>42473</v>
      </c>
      <c r="E7836" s="1">
        <v>42477</v>
      </c>
      <c r="F7836" t="s">
        <v>19</v>
      </c>
      <c r="G7836" t="s">
        <v>6339</v>
      </c>
      <c r="H7836" t="s">
        <v>6340</v>
      </c>
      <c r="I7836" t="s">
        <v>22</v>
      </c>
      <c r="J7836" t="s">
        <v>23</v>
      </c>
      <c r="K7836" t="s">
        <v>38</v>
      </c>
      <c r="L7836" t="s">
        <v>39</v>
      </c>
      <c r="M7836">
        <v>90045</v>
      </c>
      <c r="N7836" t="s">
        <v>40</v>
      </c>
      <c r="O7836" t="s">
        <v>3924</v>
      </c>
      <c r="P7836" t="s">
        <v>28</v>
      </c>
      <c r="Q7836" t="s">
        <v>52</v>
      </c>
      <c r="R7836" t="s">
        <v>3925</v>
      </c>
      <c r="S7836">
        <v>241.56800000000001</v>
      </c>
      <c r="T7836" s="3"/>
    </row>
    <row r="7837" spans="1:20" x14ac:dyDescent="0.3">
      <c r="A7837">
        <v>7836</v>
      </c>
      <c r="B7837" t="s">
        <v>9697</v>
      </c>
      <c r="C7837">
        <f t="shared" si="122"/>
        <v>16</v>
      </c>
      <c r="D7837" s="1">
        <v>42473</v>
      </c>
      <c r="E7837" s="1">
        <v>42477</v>
      </c>
      <c r="F7837" t="s">
        <v>19</v>
      </c>
      <c r="G7837" t="s">
        <v>6339</v>
      </c>
      <c r="H7837" t="s">
        <v>6340</v>
      </c>
      <c r="I7837" t="s">
        <v>22</v>
      </c>
      <c r="J7837" t="s">
        <v>23</v>
      </c>
      <c r="K7837" t="s">
        <v>38</v>
      </c>
      <c r="L7837" t="s">
        <v>39</v>
      </c>
      <c r="M7837">
        <v>90045</v>
      </c>
      <c r="N7837" t="s">
        <v>40</v>
      </c>
      <c r="O7837" t="s">
        <v>2794</v>
      </c>
      <c r="P7837" t="s">
        <v>67</v>
      </c>
      <c r="Q7837" t="s">
        <v>68</v>
      </c>
      <c r="R7837" t="s">
        <v>2795</v>
      </c>
      <c r="S7837">
        <v>479.92</v>
      </c>
      <c r="T7837" s="3"/>
    </row>
    <row r="7838" spans="1:20" x14ac:dyDescent="0.3">
      <c r="A7838">
        <v>7837</v>
      </c>
      <c r="B7838" t="s">
        <v>9698</v>
      </c>
      <c r="C7838">
        <f t="shared" si="122"/>
        <v>40</v>
      </c>
      <c r="D7838" s="1">
        <v>42638</v>
      </c>
      <c r="E7838" s="1">
        <v>42643</v>
      </c>
      <c r="F7838" t="s">
        <v>46</v>
      </c>
      <c r="G7838" t="s">
        <v>581</v>
      </c>
      <c r="H7838" t="s">
        <v>582</v>
      </c>
      <c r="I7838" t="s">
        <v>37</v>
      </c>
      <c r="J7838" t="s">
        <v>23</v>
      </c>
      <c r="K7838" t="s">
        <v>91</v>
      </c>
      <c r="L7838" t="s">
        <v>92</v>
      </c>
      <c r="M7838">
        <v>98103</v>
      </c>
      <c r="N7838" t="s">
        <v>40</v>
      </c>
      <c r="O7838" t="s">
        <v>3896</v>
      </c>
      <c r="P7838" t="s">
        <v>28</v>
      </c>
      <c r="Q7838" t="s">
        <v>32</v>
      </c>
      <c r="R7838" t="s">
        <v>3897</v>
      </c>
      <c r="S7838">
        <v>307.13600000000002</v>
      </c>
      <c r="T7838" s="3"/>
    </row>
    <row r="7839" spans="1:20" x14ac:dyDescent="0.3">
      <c r="A7839">
        <v>7838</v>
      </c>
      <c r="B7839" t="s">
        <v>9698</v>
      </c>
      <c r="C7839">
        <f t="shared" si="122"/>
        <v>40</v>
      </c>
      <c r="D7839" s="1">
        <v>42638</v>
      </c>
      <c r="E7839" s="1">
        <v>42643</v>
      </c>
      <c r="F7839" t="s">
        <v>46</v>
      </c>
      <c r="G7839" t="s">
        <v>581</v>
      </c>
      <c r="H7839" t="s">
        <v>582</v>
      </c>
      <c r="I7839" t="s">
        <v>37</v>
      </c>
      <c r="J7839" t="s">
        <v>23</v>
      </c>
      <c r="K7839" t="s">
        <v>91</v>
      </c>
      <c r="L7839" t="s">
        <v>92</v>
      </c>
      <c r="M7839">
        <v>98103</v>
      </c>
      <c r="N7839" t="s">
        <v>40</v>
      </c>
      <c r="O7839" t="s">
        <v>7181</v>
      </c>
      <c r="P7839" t="s">
        <v>42</v>
      </c>
      <c r="Q7839" t="s">
        <v>43</v>
      </c>
      <c r="R7839" t="s">
        <v>7182</v>
      </c>
      <c r="S7839">
        <v>12.6</v>
      </c>
      <c r="T7839" s="3"/>
    </row>
    <row r="7840" spans="1:20" x14ac:dyDescent="0.3">
      <c r="A7840">
        <v>7839</v>
      </c>
      <c r="B7840" t="s">
        <v>9698</v>
      </c>
      <c r="C7840">
        <f t="shared" si="122"/>
        <v>40</v>
      </c>
      <c r="D7840" s="1">
        <v>42638</v>
      </c>
      <c r="E7840" s="1">
        <v>42643</v>
      </c>
      <c r="F7840" t="s">
        <v>46</v>
      </c>
      <c r="G7840" t="s">
        <v>581</v>
      </c>
      <c r="H7840" t="s">
        <v>582</v>
      </c>
      <c r="I7840" t="s">
        <v>37</v>
      </c>
      <c r="J7840" t="s">
        <v>23</v>
      </c>
      <c r="K7840" t="s">
        <v>91</v>
      </c>
      <c r="L7840" t="s">
        <v>92</v>
      </c>
      <c r="M7840">
        <v>98103</v>
      </c>
      <c r="N7840" t="s">
        <v>40</v>
      </c>
      <c r="O7840" t="s">
        <v>1663</v>
      </c>
      <c r="P7840" t="s">
        <v>67</v>
      </c>
      <c r="Q7840" t="s">
        <v>157</v>
      </c>
      <c r="R7840" t="s">
        <v>1664</v>
      </c>
      <c r="S7840">
        <v>159.97999999999999</v>
      </c>
      <c r="T7840" s="3"/>
    </row>
    <row r="7841" spans="1:20" x14ac:dyDescent="0.3">
      <c r="A7841">
        <v>7840</v>
      </c>
      <c r="B7841" t="s">
        <v>9699</v>
      </c>
      <c r="C7841">
        <f t="shared" si="122"/>
        <v>13</v>
      </c>
      <c r="D7841" s="1">
        <v>42091</v>
      </c>
      <c r="E7841" s="1">
        <v>42096</v>
      </c>
      <c r="F7841" t="s">
        <v>46</v>
      </c>
      <c r="G7841" t="s">
        <v>5423</v>
      </c>
      <c r="H7841" t="s">
        <v>5424</v>
      </c>
      <c r="I7841" t="s">
        <v>22</v>
      </c>
      <c r="J7841" t="s">
        <v>23</v>
      </c>
      <c r="K7841" t="s">
        <v>1377</v>
      </c>
      <c r="L7841" t="s">
        <v>485</v>
      </c>
      <c r="M7841">
        <v>50315</v>
      </c>
      <c r="N7841" t="s">
        <v>101</v>
      </c>
      <c r="O7841" t="s">
        <v>168</v>
      </c>
      <c r="P7841" t="s">
        <v>42</v>
      </c>
      <c r="Q7841" t="s">
        <v>169</v>
      </c>
      <c r="R7841" t="s">
        <v>170</v>
      </c>
      <c r="S7841">
        <v>6.12</v>
      </c>
      <c r="T7841" s="3"/>
    </row>
    <row r="7842" spans="1:20" x14ac:dyDescent="0.3">
      <c r="A7842">
        <v>7841</v>
      </c>
      <c r="B7842" t="s">
        <v>9699</v>
      </c>
      <c r="C7842">
        <f t="shared" si="122"/>
        <v>13</v>
      </c>
      <c r="D7842" s="1">
        <v>42091</v>
      </c>
      <c r="E7842" s="1">
        <v>42096</v>
      </c>
      <c r="F7842" t="s">
        <v>46</v>
      </c>
      <c r="G7842" t="s">
        <v>5423</v>
      </c>
      <c r="H7842" t="s">
        <v>5424</v>
      </c>
      <c r="I7842" t="s">
        <v>22</v>
      </c>
      <c r="J7842" t="s">
        <v>23</v>
      </c>
      <c r="K7842" t="s">
        <v>1377</v>
      </c>
      <c r="L7842" t="s">
        <v>485</v>
      </c>
      <c r="M7842">
        <v>50315</v>
      </c>
      <c r="N7842" t="s">
        <v>101</v>
      </c>
      <c r="O7842" t="s">
        <v>4954</v>
      </c>
      <c r="P7842" t="s">
        <v>28</v>
      </c>
      <c r="Q7842" t="s">
        <v>52</v>
      </c>
      <c r="R7842" t="s">
        <v>4955</v>
      </c>
      <c r="S7842">
        <v>1184.72</v>
      </c>
      <c r="T7842" s="3"/>
    </row>
    <row r="7843" spans="1:20" x14ac:dyDescent="0.3">
      <c r="A7843">
        <v>7842</v>
      </c>
      <c r="B7843" t="s">
        <v>9700</v>
      </c>
      <c r="C7843">
        <f t="shared" si="122"/>
        <v>29</v>
      </c>
      <c r="D7843" s="1">
        <v>42933</v>
      </c>
      <c r="E7843" s="1">
        <v>42938</v>
      </c>
      <c r="F7843" t="s">
        <v>46</v>
      </c>
      <c r="G7843" t="s">
        <v>2073</v>
      </c>
      <c r="H7843" t="s">
        <v>2074</v>
      </c>
      <c r="I7843" t="s">
        <v>22</v>
      </c>
      <c r="J7843" t="s">
        <v>23</v>
      </c>
      <c r="K7843" t="s">
        <v>262</v>
      </c>
      <c r="L7843" t="s">
        <v>263</v>
      </c>
      <c r="M7843">
        <v>10024</v>
      </c>
      <c r="N7843" t="s">
        <v>144</v>
      </c>
      <c r="O7843" t="s">
        <v>73</v>
      </c>
      <c r="P7843" t="s">
        <v>42</v>
      </c>
      <c r="Q7843" t="s">
        <v>74</v>
      </c>
      <c r="R7843" t="s">
        <v>75</v>
      </c>
      <c r="S7843">
        <v>45.96</v>
      </c>
      <c r="T7843" s="3"/>
    </row>
    <row r="7844" spans="1:20" x14ac:dyDescent="0.3">
      <c r="A7844">
        <v>7843</v>
      </c>
      <c r="B7844" t="s">
        <v>9701</v>
      </c>
      <c r="C7844">
        <f t="shared" si="122"/>
        <v>17</v>
      </c>
      <c r="D7844" s="1">
        <v>42113</v>
      </c>
      <c r="E7844" s="1">
        <v>42117</v>
      </c>
      <c r="F7844" t="s">
        <v>19</v>
      </c>
      <c r="G7844" t="s">
        <v>3067</v>
      </c>
      <c r="H7844" t="s">
        <v>3068</v>
      </c>
      <c r="I7844" t="s">
        <v>22</v>
      </c>
      <c r="J7844" t="s">
        <v>23</v>
      </c>
      <c r="K7844" t="s">
        <v>1126</v>
      </c>
      <c r="L7844" t="s">
        <v>315</v>
      </c>
      <c r="M7844">
        <v>22204</v>
      </c>
      <c r="N7844" t="s">
        <v>26</v>
      </c>
      <c r="O7844" t="s">
        <v>2388</v>
      </c>
      <c r="P7844" t="s">
        <v>42</v>
      </c>
      <c r="Q7844" t="s">
        <v>71</v>
      </c>
      <c r="R7844" t="s">
        <v>2389</v>
      </c>
      <c r="S7844">
        <v>58.05</v>
      </c>
      <c r="T7844" s="3"/>
    </row>
    <row r="7845" spans="1:20" x14ac:dyDescent="0.3">
      <c r="A7845">
        <v>7844</v>
      </c>
      <c r="B7845" t="s">
        <v>9701</v>
      </c>
      <c r="C7845">
        <f t="shared" si="122"/>
        <v>17</v>
      </c>
      <c r="D7845" s="1">
        <v>42113</v>
      </c>
      <c r="E7845" s="1">
        <v>42117</v>
      </c>
      <c r="F7845" t="s">
        <v>19</v>
      </c>
      <c r="G7845" t="s">
        <v>3067</v>
      </c>
      <c r="H7845" t="s">
        <v>3068</v>
      </c>
      <c r="I7845" t="s">
        <v>22</v>
      </c>
      <c r="J7845" t="s">
        <v>23</v>
      </c>
      <c r="K7845" t="s">
        <v>1126</v>
      </c>
      <c r="L7845" t="s">
        <v>315</v>
      </c>
      <c r="M7845">
        <v>22204</v>
      </c>
      <c r="N7845" t="s">
        <v>26</v>
      </c>
      <c r="O7845" t="s">
        <v>275</v>
      </c>
      <c r="P7845" t="s">
        <v>42</v>
      </c>
      <c r="Q7845" t="s">
        <v>86</v>
      </c>
      <c r="R7845" t="s">
        <v>276</v>
      </c>
      <c r="S7845">
        <v>71.28</v>
      </c>
      <c r="T7845" s="3"/>
    </row>
    <row r="7846" spans="1:20" x14ac:dyDescent="0.3">
      <c r="A7846">
        <v>7845</v>
      </c>
      <c r="B7846" t="s">
        <v>9702</v>
      </c>
      <c r="C7846">
        <f t="shared" si="122"/>
        <v>29</v>
      </c>
      <c r="D7846" s="1">
        <v>43302</v>
      </c>
      <c r="E7846" s="1">
        <v>43306</v>
      </c>
      <c r="F7846" t="s">
        <v>46</v>
      </c>
      <c r="G7846" t="s">
        <v>3580</v>
      </c>
      <c r="H7846" t="s">
        <v>3581</v>
      </c>
      <c r="I7846" t="s">
        <v>22</v>
      </c>
      <c r="J7846" t="s">
        <v>23</v>
      </c>
      <c r="K7846" t="s">
        <v>6220</v>
      </c>
      <c r="L7846" t="s">
        <v>100</v>
      </c>
      <c r="M7846">
        <v>78577</v>
      </c>
      <c r="N7846" t="s">
        <v>101</v>
      </c>
      <c r="O7846" t="s">
        <v>3811</v>
      </c>
      <c r="P7846" t="s">
        <v>28</v>
      </c>
      <c r="Q7846" t="s">
        <v>52</v>
      </c>
      <c r="R7846" t="s">
        <v>3812</v>
      </c>
      <c r="S7846">
        <v>124.404</v>
      </c>
      <c r="T7846" s="3"/>
    </row>
    <row r="7847" spans="1:20" x14ac:dyDescent="0.3">
      <c r="A7847">
        <v>7846</v>
      </c>
      <c r="B7847" t="s">
        <v>9703</v>
      </c>
      <c r="C7847">
        <f t="shared" si="122"/>
        <v>40</v>
      </c>
      <c r="D7847" s="1">
        <v>42640</v>
      </c>
      <c r="E7847" s="1">
        <v>42645</v>
      </c>
      <c r="F7847" t="s">
        <v>46</v>
      </c>
      <c r="G7847" t="s">
        <v>4402</v>
      </c>
      <c r="H7847" t="s">
        <v>4403</v>
      </c>
      <c r="I7847" t="s">
        <v>22</v>
      </c>
      <c r="J7847" t="s">
        <v>23</v>
      </c>
      <c r="K7847" t="s">
        <v>1126</v>
      </c>
      <c r="L7847" t="s">
        <v>315</v>
      </c>
      <c r="M7847">
        <v>22204</v>
      </c>
      <c r="N7847" t="s">
        <v>26</v>
      </c>
      <c r="O7847" t="s">
        <v>4077</v>
      </c>
      <c r="P7847" t="s">
        <v>42</v>
      </c>
      <c r="Q7847" t="s">
        <v>86</v>
      </c>
      <c r="R7847" t="s">
        <v>4078</v>
      </c>
      <c r="S7847">
        <v>154.9</v>
      </c>
      <c r="T7847" s="3"/>
    </row>
    <row r="7848" spans="1:20" x14ac:dyDescent="0.3">
      <c r="A7848">
        <v>7847</v>
      </c>
      <c r="B7848" t="s">
        <v>9703</v>
      </c>
      <c r="C7848">
        <f t="shared" si="122"/>
        <v>40</v>
      </c>
      <c r="D7848" s="1">
        <v>42640</v>
      </c>
      <c r="E7848" s="1">
        <v>42645</v>
      </c>
      <c r="F7848" t="s">
        <v>46</v>
      </c>
      <c r="G7848" t="s">
        <v>4402</v>
      </c>
      <c r="H7848" t="s">
        <v>4403</v>
      </c>
      <c r="I7848" t="s">
        <v>22</v>
      </c>
      <c r="J7848" t="s">
        <v>23</v>
      </c>
      <c r="K7848" t="s">
        <v>1126</v>
      </c>
      <c r="L7848" t="s">
        <v>315</v>
      </c>
      <c r="M7848">
        <v>22204</v>
      </c>
      <c r="N7848" t="s">
        <v>26</v>
      </c>
      <c r="O7848" t="s">
        <v>1921</v>
      </c>
      <c r="P7848" t="s">
        <v>67</v>
      </c>
      <c r="Q7848" t="s">
        <v>68</v>
      </c>
      <c r="R7848" t="s">
        <v>1922</v>
      </c>
      <c r="S7848">
        <v>1871.88</v>
      </c>
      <c r="T7848" s="3"/>
    </row>
    <row r="7849" spans="1:20" x14ac:dyDescent="0.3">
      <c r="A7849">
        <v>7848</v>
      </c>
      <c r="B7849" t="s">
        <v>9704</v>
      </c>
      <c r="C7849">
        <f t="shared" si="122"/>
        <v>9</v>
      </c>
      <c r="D7849" s="1">
        <v>42793</v>
      </c>
      <c r="E7849" s="1">
        <v>42796</v>
      </c>
      <c r="F7849" t="s">
        <v>46</v>
      </c>
      <c r="G7849" t="s">
        <v>3182</v>
      </c>
      <c r="H7849" t="s">
        <v>3183</v>
      </c>
      <c r="I7849" t="s">
        <v>22</v>
      </c>
      <c r="J7849" t="s">
        <v>23</v>
      </c>
      <c r="K7849" t="s">
        <v>180</v>
      </c>
      <c r="L7849" t="s">
        <v>100</v>
      </c>
      <c r="M7849">
        <v>77070</v>
      </c>
      <c r="N7849" t="s">
        <v>101</v>
      </c>
      <c r="O7849" t="s">
        <v>7438</v>
      </c>
      <c r="P7849" t="s">
        <v>28</v>
      </c>
      <c r="Q7849" t="s">
        <v>61</v>
      </c>
      <c r="R7849" t="s">
        <v>7439</v>
      </c>
      <c r="S7849">
        <v>16.192</v>
      </c>
      <c r="T7849" s="3"/>
    </row>
    <row r="7850" spans="1:20" x14ac:dyDescent="0.3">
      <c r="A7850">
        <v>7849</v>
      </c>
      <c r="B7850" t="s">
        <v>9705</v>
      </c>
      <c r="C7850">
        <f t="shared" si="122"/>
        <v>18</v>
      </c>
      <c r="D7850" s="1">
        <v>42857</v>
      </c>
      <c r="E7850" s="1">
        <v>42861</v>
      </c>
      <c r="F7850" t="s">
        <v>46</v>
      </c>
      <c r="G7850" t="s">
        <v>4713</v>
      </c>
      <c r="H7850" t="s">
        <v>4714</v>
      </c>
      <c r="I7850" t="s">
        <v>22</v>
      </c>
      <c r="J7850" t="s">
        <v>23</v>
      </c>
      <c r="K7850" t="s">
        <v>3931</v>
      </c>
      <c r="L7850" t="s">
        <v>100</v>
      </c>
      <c r="M7850">
        <v>75061</v>
      </c>
      <c r="N7850" t="s">
        <v>101</v>
      </c>
      <c r="O7850" t="s">
        <v>6763</v>
      </c>
      <c r="P7850" t="s">
        <v>42</v>
      </c>
      <c r="Q7850" t="s">
        <v>55</v>
      </c>
      <c r="R7850" t="s">
        <v>6764</v>
      </c>
      <c r="S7850">
        <v>18.936</v>
      </c>
      <c r="T7850" s="3"/>
    </row>
    <row r="7851" spans="1:20" x14ac:dyDescent="0.3">
      <c r="A7851">
        <v>7850</v>
      </c>
      <c r="B7851" t="s">
        <v>9705</v>
      </c>
      <c r="C7851">
        <f t="shared" si="122"/>
        <v>18</v>
      </c>
      <c r="D7851" s="1">
        <v>42857</v>
      </c>
      <c r="E7851" s="1">
        <v>42861</v>
      </c>
      <c r="F7851" t="s">
        <v>46</v>
      </c>
      <c r="G7851" t="s">
        <v>4713</v>
      </c>
      <c r="H7851" t="s">
        <v>4714</v>
      </c>
      <c r="I7851" t="s">
        <v>22</v>
      </c>
      <c r="J7851" t="s">
        <v>23</v>
      </c>
      <c r="K7851" t="s">
        <v>3931</v>
      </c>
      <c r="L7851" t="s">
        <v>100</v>
      </c>
      <c r="M7851">
        <v>75061</v>
      </c>
      <c r="N7851" t="s">
        <v>101</v>
      </c>
      <c r="O7851" t="s">
        <v>6407</v>
      </c>
      <c r="P7851" t="s">
        <v>42</v>
      </c>
      <c r="Q7851" t="s">
        <v>55</v>
      </c>
      <c r="R7851" t="s">
        <v>6408</v>
      </c>
      <c r="S7851">
        <v>12.672000000000001</v>
      </c>
      <c r="T7851" s="3"/>
    </row>
    <row r="7852" spans="1:20" x14ac:dyDescent="0.3">
      <c r="A7852">
        <v>7851</v>
      </c>
      <c r="B7852" t="s">
        <v>9705</v>
      </c>
      <c r="C7852">
        <f t="shared" si="122"/>
        <v>18</v>
      </c>
      <c r="D7852" s="1">
        <v>42857</v>
      </c>
      <c r="E7852" s="1">
        <v>42861</v>
      </c>
      <c r="F7852" t="s">
        <v>46</v>
      </c>
      <c r="G7852" t="s">
        <v>4713</v>
      </c>
      <c r="H7852" t="s">
        <v>4714</v>
      </c>
      <c r="I7852" t="s">
        <v>22</v>
      </c>
      <c r="J7852" t="s">
        <v>23</v>
      </c>
      <c r="K7852" t="s">
        <v>3931</v>
      </c>
      <c r="L7852" t="s">
        <v>100</v>
      </c>
      <c r="M7852">
        <v>75061</v>
      </c>
      <c r="N7852" t="s">
        <v>101</v>
      </c>
      <c r="O7852" t="s">
        <v>3284</v>
      </c>
      <c r="P7852" t="s">
        <v>42</v>
      </c>
      <c r="Q7852" t="s">
        <v>43</v>
      </c>
      <c r="R7852" t="s">
        <v>3285</v>
      </c>
      <c r="S7852">
        <v>5.04</v>
      </c>
      <c r="T7852" s="3"/>
    </row>
    <row r="7853" spans="1:20" x14ac:dyDescent="0.3">
      <c r="A7853">
        <v>7852</v>
      </c>
      <c r="B7853" t="s">
        <v>9706</v>
      </c>
      <c r="C7853">
        <f t="shared" si="122"/>
        <v>50</v>
      </c>
      <c r="D7853" s="1">
        <v>42347</v>
      </c>
      <c r="E7853" s="1">
        <v>42353</v>
      </c>
      <c r="F7853" t="s">
        <v>46</v>
      </c>
      <c r="G7853" t="s">
        <v>1142</v>
      </c>
      <c r="H7853" t="s">
        <v>1143</v>
      </c>
      <c r="I7853" t="s">
        <v>37</v>
      </c>
      <c r="J7853" t="s">
        <v>23</v>
      </c>
      <c r="K7853" t="s">
        <v>299</v>
      </c>
      <c r="L7853" t="s">
        <v>207</v>
      </c>
      <c r="M7853">
        <v>60653</v>
      </c>
      <c r="N7853" t="s">
        <v>101</v>
      </c>
      <c r="O7853" t="s">
        <v>7930</v>
      </c>
      <c r="P7853" t="s">
        <v>42</v>
      </c>
      <c r="Q7853" t="s">
        <v>86</v>
      </c>
      <c r="R7853" t="s">
        <v>7931</v>
      </c>
      <c r="S7853">
        <v>8.4480000000000004</v>
      </c>
      <c r="T7853" s="3"/>
    </row>
    <row r="7854" spans="1:20" x14ac:dyDescent="0.3">
      <c r="A7854">
        <v>7853</v>
      </c>
      <c r="B7854" t="s">
        <v>9706</v>
      </c>
      <c r="C7854">
        <f t="shared" si="122"/>
        <v>50</v>
      </c>
      <c r="D7854" s="1">
        <v>42347</v>
      </c>
      <c r="E7854" s="1">
        <v>42353</v>
      </c>
      <c r="F7854" t="s">
        <v>46</v>
      </c>
      <c r="G7854" t="s">
        <v>1142</v>
      </c>
      <c r="H7854" t="s">
        <v>1143</v>
      </c>
      <c r="I7854" t="s">
        <v>37</v>
      </c>
      <c r="J7854" t="s">
        <v>23</v>
      </c>
      <c r="K7854" t="s">
        <v>299</v>
      </c>
      <c r="L7854" t="s">
        <v>207</v>
      </c>
      <c r="M7854">
        <v>60653</v>
      </c>
      <c r="N7854" t="s">
        <v>101</v>
      </c>
      <c r="O7854" t="s">
        <v>2103</v>
      </c>
      <c r="P7854" t="s">
        <v>42</v>
      </c>
      <c r="Q7854" t="s">
        <v>74</v>
      </c>
      <c r="R7854" t="s">
        <v>2104</v>
      </c>
      <c r="S7854">
        <v>20.388000000000002</v>
      </c>
      <c r="T7854" s="3"/>
    </row>
    <row r="7855" spans="1:20" x14ac:dyDescent="0.3">
      <c r="A7855">
        <v>7854</v>
      </c>
      <c r="B7855" t="s">
        <v>9707</v>
      </c>
      <c r="C7855">
        <f t="shared" si="122"/>
        <v>53</v>
      </c>
      <c r="D7855" s="1">
        <v>42729</v>
      </c>
      <c r="E7855" s="1">
        <v>42733</v>
      </c>
      <c r="F7855" t="s">
        <v>46</v>
      </c>
      <c r="G7855" t="s">
        <v>5258</v>
      </c>
      <c r="H7855" t="s">
        <v>5259</v>
      </c>
      <c r="I7855" t="s">
        <v>98</v>
      </c>
      <c r="J7855" t="s">
        <v>23</v>
      </c>
      <c r="K7855" t="s">
        <v>38</v>
      </c>
      <c r="L7855" t="s">
        <v>39</v>
      </c>
      <c r="M7855">
        <v>90049</v>
      </c>
      <c r="N7855" t="s">
        <v>40</v>
      </c>
      <c r="O7855" t="s">
        <v>4184</v>
      </c>
      <c r="P7855" t="s">
        <v>42</v>
      </c>
      <c r="Q7855" t="s">
        <v>86</v>
      </c>
      <c r="R7855" t="s">
        <v>4185</v>
      </c>
      <c r="S7855">
        <v>9.9600000000000009</v>
      </c>
      <c r="T7855" s="3"/>
    </row>
    <row r="7856" spans="1:20" x14ac:dyDescent="0.3">
      <c r="A7856">
        <v>7855</v>
      </c>
      <c r="B7856" t="s">
        <v>9708</v>
      </c>
      <c r="C7856">
        <f t="shared" si="122"/>
        <v>49</v>
      </c>
      <c r="D7856" s="1">
        <v>43441</v>
      </c>
      <c r="E7856" s="1">
        <v>43446</v>
      </c>
      <c r="F7856" t="s">
        <v>46</v>
      </c>
      <c r="G7856" t="s">
        <v>58</v>
      </c>
      <c r="H7856" t="s">
        <v>59</v>
      </c>
      <c r="I7856" t="s">
        <v>22</v>
      </c>
      <c r="J7856" t="s">
        <v>23</v>
      </c>
      <c r="K7856" t="s">
        <v>7623</v>
      </c>
      <c r="L7856" t="s">
        <v>1488</v>
      </c>
      <c r="M7856">
        <v>39401</v>
      </c>
      <c r="N7856" t="s">
        <v>26</v>
      </c>
      <c r="O7856" t="s">
        <v>5396</v>
      </c>
      <c r="P7856" t="s">
        <v>42</v>
      </c>
      <c r="Q7856" t="s">
        <v>74</v>
      </c>
      <c r="R7856" t="s">
        <v>5397</v>
      </c>
      <c r="S7856">
        <v>320.64</v>
      </c>
      <c r="T7856" s="3"/>
    </row>
    <row r="7857" spans="1:20" x14ac:dyDescent="0.3">
      <c r="A7857">
        <v>7856</v>
      </c>
      <c r="B7857" t="s">
        <v>9708</v>
      </c>
      <c r="C7857">
        <f t="shared" si="122"/>
        <v>49</v>
      </c>
      <c r="D7857" s="1">
        <v>43441</v>
      </c>
      <c r="E7857" s="1">
        <v>43446</v>
      </c>
      <c r="F7857" t="s">
        <v>46</v>
      </c>
      <c r="G7857" t="s">
        <v>58</v>
      </c>
      <c r="H7857" t="s">
        <v>59</v>
      </c>
      <c r="I7857" t="s">
        <v>22</v>
      </c>
      <c r="J7857" t="s">
        <v>23</v>
      </c>
      <c r="K7857" t="s">
        <v>7623</v>
      </c>
      <c r="L7857" t="s">
        <v>1488</v>
      </c>
      <c r="M7857">
        <v>39401</v>
      </c>
      <c r="N7857" t="s">
        <v>26</v>
      </c>
      <c r="O7857" t="s">
        <v>842</v>
      </c>
      <c r="P7857" t="s">
        <v>67</v>
      </c>
      <c r="Q7857" t="s">
        <v>157</v>
      </c>
      <c r="R7857" t="s">
        <v>843</v>
      </c>
      <c r="S7857">
        <v>52</v>
      </c>
      <c r="T7857" s="3"/>
    </row>
    <row r="7858" spans="1:20" x14ac:dyDescent="0.3">
      <c r="A7858">
        <v>7857</v>
      </c>
      <c r="B7858" t="s">
        <v>9709</v>
      </c>
      <c r="C7858">
        <f t="shared" si="122"/>
        <v>22</v>
      </c>
      <c r="D7858" s="1">
        <v>42154</v>
      </c>
      <c r="E7858" s="1">
        <v>42156</v>
      </c>
      <c r="F7858" t="s">
        <v>184</v>
      </c>
      <c r="G7858" t="s">
        <v>3645</v>
      </c>
      <c r="H7858" t="s">
        <v>3646</v>
      </c>
      <c r="I7858" t="s">
        <v>37</v>
      </c>
      <c r="J7858" t="s">
        <v>23</v>
      </c>
      <c r="K7858" t="s">
        <v>262</v>
      </c>
      <c r="L7858" t="s">
        <v>263</v>
      </c>
      <c r="M7858">
        <v>10024</v>
      </c>
      <c r="N7858" t="s">
        <v>144</v>
      </c>
      <c r="O7858" t="s">
        <v>5785</v>
      </c>
      <c r="P7858" t="s">
        <v>42</v>
      </c>
      <c r="Q7858" t="s">
        <v>71</v>
      </c>
      <c r="R7858" t="s">
        <v>5786</v>
      </c>
      <c r="S7858">
        <v>25.584</v>
      </c>
      <c r="T7858" s="3"/>
    </row>
    <row r="7859" spans="1:20" x14ac:dyDescent="0.3">
      <c r="A7859">
        <v>7858</v>
      </c>
      <c r="B7859" t="s">
        <v>9709</v>
      </c>
      <c r="C7859">
        <f t="shared" si="122"/>
        <v>22</v>
      </c>
      <c r="D7859" s="1">
        <v>42154</v>
      </c>
      <c r="E7859" s="1">
        <v>42156</v>
      </c>
      <c r="F7859" t="s">
        <v>184</v>
      </c>
      <c r="G7859" t="s">
        <v>3645</v>
      </c>
      <c r="H7859" t="s">
        <v>3646</v>
      </c>
      <c r="I7859" t="s">
        <v>37</v>
      </c>
      <c r="J7859" t="s">
        <v>23</v>
      </c>
      <c r="K7859" t="s">
        <v>262</v>
      </c>
      <c r="L7859" t="s">
        <v>263</v>
      </c>
      <c r="M7859">
        <v>10024</v>
      </c>
      <c r="N7859" t="s">
        <v>144</v>
      </c>
      <c r="O7859" t="s">
        <v>3567</v>
      </c>
      <c r="P7859" t="s">
        <v>67</v>
      </c>
      <c r="Q7859" t="s">
        <v>68</v>
      </c>
      <c r="R7859" t="s">
        <v>3568</v>
      </c>
      <c r="S7859">
        <v>464</v>
      </c>
      <c r="T7859" s="3"/>
    </row>
    <row r="7860" spans="1:20" x14ac:dyDescent="0.3">
      <c r="A7860">
        <v>7859</v>
      </c>
      <c r="B7860" t="s">
        <v>9709</v>
      </c>
      <c r="C7860">
        <f t="shared" si="122"/>
        <v>22</v>
      </c>
      <c r="D7860" s="1">
        <v>42154</v>
      </c>
      <c r="E7860" s="1">
        <v>42156</v>
      </c>
      <c r="F7860" t="s">
        <v>184</v>
      </c>
      <c r="G7860" t="s">
        <v>3645</v>
      </c>
      <c r="H7860" t="s">
        <v>3646</v>
      </c>
      <c r="I7860" t="s">
        <v>37</v>
      </c>
      <c r="J7860" t="s">
        <v>23</v>
      </c>
      <c r="K7860" t="s">
        <v>262</v>
      </c>
      <c r="L7860" t="s">
        <v>263</v>
      </c>
      <c r="M7860">
        <v>10024</v>
      </c>
      <c r="N7860" t="s">
        <v>144</v>
      </c>
      <c r="O7860" t="s">
        <v>4618</v>
      </c>
      <c r="P7860" t="s">
        <v>42</v>
      </c>
      <c r="Q7860" t="s">
        <v>74</v>
      </c>
      <c r="R7860" t="s">
        <v>4619</v>
      </c>
      <c r="S7860">
        <v>235.95</v>
      </c>
      <c r="T7860" s="3"/>
    </row>
    <row r="7861" spans="1:20" x14ac:dyDescent="0.3">
      <c r="A7861">
        <v>7860</v>
      </c>
      <c r="B7861" t="s">
        <v>9709</v>
      </c>
      <c r="C7861">
        <f t="shared" si="122"/>
        <v>22</v>
      </c>
      <c r="D7861" s="1">
        <v>42154</v>
      </c>
      <c r="E7861" s="1">
        <v>42156</v>
      </c>
      <c r="F7861" t="s">
        <v>184</v>
      </c>
      <c r="G7861" t="s">
        <v>3645</v>
      </c>
      <c r="H7861" t="s">
        <v>3646</v>
      </c>
      <c r="I7861" t="s">
        <v>37</v>
      </c>
      <c r="J7861" t="s">
        <v>23</v>
      </c>
      <c r="K7861" t="s">
        <v>262</v>
      </c>
      <c r="L7861" t="s">
        <v>263</v>
      </c>
      <c r="M7861">
        <v>10024</v>
      </c>
      <c r="N7861" t="s">
        <v>144</v>
      </c>
      <c r="O7861" t="s">
        <v>3883</v>
      </c>
      <c r="P7861" t="s">
        <v>42</v>
      </c>
      <c r="Q7861" t="s">
        <v>86</v>
      </c>
      <c r="R7861" t="s">
        <v>3884</v>
      </c>
      <c r="S7861">
        <v>39.96</v>
      </c>
      <c r="T7861" s="3"/>
    </row>
    <row r="7862" spans="1:20" x14ac:dyDescent="0.3">
      <c r="A7862">
        <v>7861</v>
      </c>
      <c r="B7862" t="s">
        <v>9710</v>
      </c>
      <c r="C7862">
        <f t="shared" si="122"/>
        <v>9</v>
      </c>
      <c r="D7862" s="1">
        <v>43161</v>
      </c>
      <c r="E7862" s="1">
        <v>43165</v>
      </c>
      <c r="F7862" t="s">
        <v>46</v>
      </c>
      <c r="G7862" t="s">
        <v>2899</v>
      </c>
      <c r="H7862" t="s">
        <v>2900</v>
      </c>
      <c r="I7862" t="s">
        <v>22</v>
      </c>
      <c r="J7862" t="s">
        <v>23</v>
      </c>
      <c r="K7862" t="s">
        <v>3319</v>
      </c>
      <c r="L7862" t="s">
        <v>494</v>
      </c>
      <c r="M7862">
        <v>44221</v>
      </c>
      <c r="N7862" t="s">
        <v>144</v>
      </c>
      <c r="O7862" t="s">
        <v>4332</v>
      </c>
      <c r="P7862" t="s">
        <v>42</v>
      </c>
      <c r="Q7862" t="s">
        <v>71</v>
      </c>
      <c r="R7862" t="s">
        <v>4333</v>
      </c>
      <c r="S7862">
        <v>18.527999999999999</v>
      </c>
      <c r="T7862" s="3"/>
    </row>
    <row r="7863" spans="1:20" x14ac:dyDescent="0.3">
      <c r="A7863">
        <v>7862</v>
      </c>
      <c r="B7863" t="s">
        <v>9711</v>
      </c>
      <c r="C7863">
        <f t="shared" si="122"/>
        <v>42</v>
      </c>
      <c r="D7863" s="1">
        <v>42655</v>
      </c>
      <c r="E7863" s="1">
        <v>42660</v>
      </c>
      <c r="F7863" t="s">
        <v>46</v>
      </c>
      <c r="G7863" t="s">
        <v>4960</v>
      </c>
      <c r="H7863" t="s">
        <v>4961</v>
      </c>
      <c r="I7863" t="s">
        <v>22</v>
      </c>
      <c r="J7863" t="s">
        <v>23</v>
      </c>
      <c r="K7863" t="s">
        <v>91</v>
      </c>
      <c r="L7863" t="s">
        <v>92</v>
      </c>
      <c r="M7863">
        <v>98103</v>
      </c>
      <c r="N7863" t="s">
        <v>40</v>
      </c>
      <c r="O7863" t="s">
        <v>4161</v>
      </c>
      <c r="P7863" t="s">
        <v>67</v>
      </c>
      <c r="Q7863" t="s">
        <v>157</v>
      </c>
      <c r="R7863" t="s">
        <v>4162</v>
      </c>
      <c r="S7863">
        <v>17.899999999999999</v>
      </c>
      <c r="T7863" s="3"/>
    </row>
    <row r="7864" spans="1:20" x14ac:dyDescent="0.3">
      <c r="A7864">
        <v>7863</v>
      </c>
      <c r="B7864" t="s">
        <v>9711</v>
      </c>
      <c r="C7864">
        <f t="shared" si="122"/>
        <v>42</v>
      </c>
      <c r="D7864" s="1">
        <v>42655</v>
      </c>
      <c r="E7864" s="1">
        <v>42660</v>
      </c>
      <c r="F7864" t="s">
        <v>46</v>
      </c>
      <c r="G7864" t="s">
        <v>4960</v>
      </c>
      <c r="H7864" t="s">
        <v>4961</v>
      </c>
      <c r="I7864" t="s">
        <v>22</v>
      </c>
      <c r="J7864" t="s">
        <v>23</v>
      </c>
      <c r="K7864" t="s">
        <v>91</v>
      </c>
      <c r="L7864" t="s">
        <v>92</v>
      </c>
      <c r="M7864">
        <v>98103</v>
      </c>
      <c r="N7864" t="s">
        <v>40</v>
      </c>
      <c r="O7864" t="s">
        <v>1412</v>
      </c>
      <c r="P7864" t="s">
        <v>42</v>
      </c>
      <c r="Q7864" t="s">
        <v>55</v>
      </c>
      <c r="R7864" t="s">
        <v>1413</v>
      </c>
      <c r="S7864">
        <v>81.96</v>
      </c>
      <c r="T7864" s="3"/>
    </row>
    <row r="7865" spans="1:20" x14ac:dyDescent="0.3">
      <c r="A7865">
        <v>7864</v>
      </c>
      <c r="B7865" t="s">
        <v>9712</v>
      </c>
      <c r="C7865">
        <f t="shared" si="122"/>
        <v>29</v>
      </c>
      <c r="D7865" s="1">
        <v>42565</v>
      </c>
      <c r="E7865" s="1">
        <v>42570</v>
      </c>
      <c r="F7865" t="s">
        <v>19</v>
      </c>
      <c r="G7865" t="s">
        <v>5219</v>
      </c>
      <c r="H7865" t="s">
        <v>5220</v>
      </c>
      <c r="I7865" t="s">
        <v>22</v>
      </c>
      <c r="J7865" t="s">
        <v>23</v>
      </c>
      <c r="K7865" t="s">
        <v>1824</v>
      </c>
      <c r="L7865" t="s">
        <v>306</v>
      </c>
      <c r="M7865">
        <v>85204</v>
      </c>
      <c r="N7865" t="s">
        <v>40</v>
      </c>
      <c r="O7865" t="s">
        <v>1630</v>
      </c>
      <c r="P7865" t="s">
        <v>42</v>
      </c>
      <c r="Q7865" t="s">
        <v>55</v>
      </c>
      <c r="R7865" t="s">
        <v>1631</v>
      </c>
      <c r="S7865">
        <v>272.73599999999999</v>
      </c>
      <c r="T7865" s="3"/>
    </row>
    <row r="7866" spans="1:20" x14ac:dyDescent="0.3">
      <c r="A7866">
        <v>7865</v>
      </c>
      <c r="B7866" t="s">
        <v>9712</v>
      </c>
      <c r="C7866">
        <f t="shared" si="122"/>
        <v>29</v>
      </c>
      <c r="D7866" s="1">
        <v>42565</v>
      </c>
      <c r="E7866" s="1">
        <v>42570</v>
      </c>
      <c r="F7866" t="s">
        <v>19</v>
      </c>
      <c r="G7866" t="s">
        <v>5219</v>
      </c>
      <c r="H7866" t="s">
        <v>5220</v>
      </c>
      <c r="I7866" t="s">
        <v>22</v>
      </c>
      <c r="J7866" t="s">
        <v>23</v>
      </c>
      <c r="K7866" t="s">
        <v>1824</v>
      </c>
      <c r="L7866" t="s">
        <v>306</v>
      </c>
      <c r="M7866">
        <v>85204</v>
      </c>
      <c r="N7866" t="s">
        <v>40</v>
      </c>
      <c r="O7866" t="s">
        <v>9713</v>
      </c>
      <c r="P7866" t="s">
        <v>42</v>
      </c>
      <c r="Q7866" t="s">
        <v>86</v>
      </c>
      <c r="R7866" t="s">
        <v>9714</v>
      </c>
      <c r="S7866">
        <v>18.495999999999999</v>
      </c>
      <c r="T7866" s="3"/>
    </row>
    <row r="7867" spans="1:20" x14ac:dyDescent="0.3">
      <c r="A7867">
        <v>7866</v>
      </c>
      <c r="B7867" t="s">
        <v>9712</v>
      </c>
      <c r="C7867">
        <f t="shared" si="122"/>
        <v>29</v>
      </c>
      <c r="D7867" s="1">
        <v>42565</v>
      </c>
      <c r="E7867" s="1">
        <v>42570</v>
      </c>
      <c r="F7867" t="s">
        <v>19</v>
      </c>
      <c r="G7867" t="s">
        <v>5219</v>
      </c>
      <c r="H7867" t="s">
        <v>5220</v>
      </c>
      <c r="I7867" t="s">
        <v>22</v>
      </c>
      <c r="J7867" t="s">
        <v>23</v>
      </c>
      <c r="K7867" t="s">
        <v>1824</v>
      </c>
      <c r="L7867" t="s">
        <v>306</v>
      </c>
      <c r="M7867">
        <v>85204</v>
      </c>
      <c r="N7867" t="s">
        <v>40</v>
      </c>
      <c r="O7867" t="s">
        <v>684</v>
      </c>
      <c r="P7867" t="s">
        <v>28</v>
      </c>
      <c r="Q7867" t="s">
        <v>32</v>
      </c>
      <c r="R7867" t="s">
        <v>685</v>
      </c>
      <c r="S7867">
        <v>441.92</v>
      </c>
      <c r="T7867" s="3"/>
    </row>
    <row r="7868" spans="1:20" x14ac:dyDescent="0.3">
      <c r="A7868">
        <v>7867</v>
      </c>
      <c r="B7868" t="s">
        <v>9712</v>
      </c>
      <c r="C7868">
        <f t="shared" si="122"/>
        <v>29</v>
      </c>
      <c r="D7868" s="1">
        <v>42565</v>
      </c>
      <c r="E7868" s="1">
        <v>42570</v>
      </c>
      <c r="F7868" t="s">
        <v>19</v>
      </c>
      <c r="G7868" t="s">
        <v>5219</v>
      </c>
      <c r="H7868" t="s">
        <v>5220</v>
      </c>
      <c r="I7868" t="s">
        <v>22</v>
      </c>
      <c r="J7868" t="s">
        <v>23</v>
      </c>
      <c r="K7868" t="s">
        <v>1824</v>
      </c>
      <c r="L7868" t="s">
        <v>306</v>
      </c>
      <c r="M7868">
        <v>85204</v>
      </c>
      <c r="N7868" t="s">
        <v>40</v>
      </c>
      <c r="O7868" t="s">
        <v>6702</v>
      </c>
      <c r="P7868" t="s">
        <v>28</v>
      </c>
      <c r="Q7868" t="s">
        <v>29</v>
      </c>
      <c r="R7868" t="s">
        <v>6703</v>
      </c>
      <c r="S7868">
        <v>127.764</v>
      </c>
      <c r="T7868" s="3"/>
    </row>
    <row r="7869" spans="1:20" x14ac:dyDescent="0.3">
      <c r="A7869">
        <v>7868</v>
      </c>
      <c r="B7869" t="s">
        <v>9715</v>
      </c>
      <c r="C7869">
        <f t="shared" si="122"/>
        <v>47</v>
      </c>
      <c r="D7869" s="1">
        <v>42327</v>
      </c>
      <c r="E7869" s="1">
        <v>42332</v>
      </c>
      <c r="F7869" t="s">
        <v>19</v>
      </c>
      <c r="G7869" t="s">
        <v>7676</v>
      </c>
      <c r="H7869" t="s">
        <v>7677</v>
      </c>
      <c r="I7869" t="s">
        <v>98</v>
      </c>
      <c r="J7869" t="s">
        <v>23</v>
      </c>
      <c r="K7869" t="s">
        <v>5124</v>
      </c>
      <c r="L7869" t="s">
        <v>117</v>
      </c>
      <c r="M7869">
        <v>84106</v>
      </c>
      <c r="N7869" t="s">
        <v>40</v>
      </c>
      <c r="O7869" t="s">
        <v>1731</v>
      </c>
      <c r="P7869" t="s">
        <v>42</v>
      </c>
      <c r="Q7869" t="s">
        <v>86</v>
      </c>
      <c r="R7869" t="s">
        <v>5011</v>
      </c>
      <c r="S7869">
        <v>166.44</v>
      </c>
      <c r="T7869" s="3"/>
    </row>
    <row r="7870" spans="1:20" x14ac:dyDescent="0.3">
      <c r="A7870">
        <v>7869</v>
      </c>
      <c r="B7870" t="s">
        <v>9716</v>
      </c>
      <c r="C7870">
        <f t="shared" si="122"/>
        <v>21</v>
      </c>
      <c r="D7870" s="1">
        <v>42882</v>
      </c>
      <c r="E7870" s="1">
        <v>42888</v>
      </c>
      <c r="F7870" t="s">
        <v>46</v>
      </c>
      <c r="G7870" t="s">
        <v>1746</v>
      </c>
      <c r="H7870" t="s">
        <v>1747</v>
      </c>
      <c r="I7870" t="s">
        <v>22</v>
      </c>
      <c r="J7870" t="s">
        <v>23</v>
      </c>
      <c r="K7870" t="s">
        <v>38</v>
      </c>
      <c r="L7870" t="s">
        <v>39</v>
      </c>
      <c r="M7870">
        <v>90045</v>
      </c>
      <c r="N7870" t="s">
        <v>40</v>
      </c>
      <c r="O7870" t="s">
        <v>4255</v>
      </c>
      <c r="P7870" t="s">
        <v>42</v>
      </c>
      <c r="Q7870" t="s">
        <v>86</v>
      </c>
      <c r="R7870" t="s">
        <v>4256</v>
      </c>
      <c r="S7870">
        <v>13.38</v>
      </c>
      <c r="T7870" s="3"/>
    </row>
    <row r="7871" spans="1:20" x14ac:dyDescent="0.3">
      <c r="A7871">
        <v>7870</v>
      </c>
      <c r="B7871" t="s">
        <v>9717</v>
      </c>
      <c r="C7871">
        <f t="shared" si="122"/>
        <v>27</v>
      </c>
      <c r="D7871" s="1">
        <v>43284</v>
      </c>
      <c r="E7871" s="1">
        <v>43290</v>
      </c>
      <c r="F7871" t="s">
        <v>46</v>
      </c>
      <c r="G7871" t="s">
        <v>5946</v>
      </c>
      <c r="H7871" t="s">
        <v>5947</v>
      </c>
      <c r="I7871" t="s">
        <v>22</v>
      </c>
      <c r="J7871" t="s">
        <v>23</v>
      </c>
      <c r="K7871" t="s">
        <v>1522</v>
      </c>
      <c r="L7871" t="s">
        <v>84</v>
      </c>
      <c r="M7871">
        <v>28540</v>
      </c>
      <c r="N7871" t="s">
        <v>26</v>
      </c>
      <c r="O7871" t="s">
        <v>242</v>
      </c>
      <c r="P7871" t="s">
        <v>67</v>
      </c>
      <c r="Q7871" t="s">
        <v>157</v>
      </c>
      <c r="R7871" t="s">
        <v>243</v>
      </c>
      <c r="S7871">
        <v>24</v>
      </c>
      <c r="T7871" s="3"/>
    </row>
    <row r="7872" spans="1:20" x14ac:dyDescent="0.3">
      <c r="A7872">
        <v>7871</v>
      </c>
      <c r="B7872" t="s">
        <v>9718</v>
      </c>
      <c r="C7872">
        <f t="shared" si="122"/>
        <v>39</v>
      </c>
      <c r="D7872" s="1">
        <v>43368</v>
      </c>
      <c r="E7872" s="1">
        <v>43372</v>
      </c>
      <c r="F7872" t="s">
        <v>46</v>
      </c>
      <c r="G7872" t="s">
        <v>6016</v>
      </c>
      <c r="H7872" t="s">
        <v>6017</v>
      </c>
      <c r="I7872" t="s">
        <v>37</v>
      </c>
      <c r="J7872" t="s">
        <v>23</v>
      </c>
      <c r="K7872" t="s">
        <v>1118</v>
      </c>
      <c r="L7872" t="s">
        <v>494</v>
      </c>
      <c r="M7872">
        <v>44107</v>
      </c>
      <c r="N7872" t="s">
        <v>144</v>
      </c>
      <c r="O7872" t="s">
        <v>2578</v>
      </c>
      <c r="P7872" t="s">
        <v>42</v>
      </c>
      <c r="Q7872" t="s">
        <v>169</v>
      </c>
      <c r="R7872" t="s">
        <v>2579</v>
      </c>
      <c r="S7872">
        <v>24.448</v>
      </c>
      <c r="T7872" s="3"/>
    </row>
    <row r="7873" spans="1:20" x14ac:dyDescent="0.3">
      <c r="A7873">
        <v>7872</v>
      </c>
      <c r="B7873" t="s">
        <v>9719</v>
      </c>
      <c r="C7873">
        <f t="shared" si="122"/>
        <v>40</v>
      </c>
      <c r="D7873" s="1">
        <v>43011</v>
      </c>
      <c r="E7873" s="1">
        <v>43015</v>
      </c>
      <c r="F7873" t="s">
        <v>46</v>
      </c>
      <c r="G7873" t="s">
        <v>5607</v>
      </c>
      <c r="H7873" t="s">
        <v>5608</v>
      </c>
      <c r="I7873" t="s">
        <v>98</v>
      </c>
      <c r="J7873" t="s">
        <v>23</v>
      </c>
      <c r="K7873" t="s">
        <v>8473</v>
      </c>
      <c r="L7873" t="s">
        <v>39</v>
      </c>
      <c r="M7873">
        <v>92630</v>
      </c>
      <c r="N7873" t="s">
        <v>40</v>
      </c>
      <c r="O7873" t="s">
        <v>2502</v>
      </c>
      <c r="P7873" t="s">
        <v>42</v>
      </c>
      <c r="Q7873" t="s">
        <v>43</v>
      </c>
      <c r="R7873" t="s">
        <v>2503</v>
      </c>
      <c r="S7873">
        <v>6.16</v>
      </c>
      <c r="T7873" s="3"/>
    </row>
    <row r="7874" spans="1:20" x14ac:dyDescent="0.3">
      <c r="A7874">
        <v>7873</v>
      </c>
      <c r="B7874" t="s">
        <v>9719</v>
      </c>
      <c r="C7874">
        <f t="shared" si="122"/>
        <v>40</v>
      </c>
      <c r="D7874" s="1">
        <v>43011</v>
      </c>
      <c r="E7874" s="1">
        <v>43015</v>
      </c>
      <c r="F7874" t="s">
        <v>46</v>
      </c>
      <c r="G7874" t="s">
        <v>5607</v>
      </c>
      <c r="H7874" t="s">
        <v>5608</v>
      </c>
      <c r="I7874" t="s">
        <v>98</v>
      </c>
      <c r="J7874" t="s">
        <v>23</v>
      </c>
      <c r="K7874" t="s">
        <v>8473</v>
      </c>
      <c r="L7874" t="s">
        <v>39</v>
      </c>
      <c r="M7874">
        <v>92630</v>
      </c>
      <c r="N7874" t="s">
        <v>40</v>
      </c>
      <c r="O7874" t="s">
        <v>529</v>
      </c>
      <c r="P7874" t="s">
        <v>28</v>
      </c>
      <c r="Q7874" t="s">
        <v>32</v>
      </c>
      <c r="R7874" t="s">
        <v>530</v>
      </c>
      <c r="S7874">
        <v>915.13599999999997</v>
      </c>
      <c r="T7874" s="3"/>
    </row>
    <row r="7875" spans="1:20" x14ac:dyDescent="0.3">
      <c r="A7875">
        <v>7874</v>
      </c>
      <c r="B7875" t="s">
        <v>9719</v>
      </c>
      <c r="C7875">
        <f t="shared" ref="C7875:C7938" si="123">WEEKNUM(D7875,1)</f>
        <v>40</v>
      </c>
      <c r="D7875" s="1">
        <v>43011</v>
      </c>
      <c r="E7875" s="1">
        <v>43015</v>
      </c>
      <c r="F7875" t="s">
        <v>46</v>
      </c>
      <c r="G7875" t="s">
        <v>5607</v>
      </c>
      <c r="H7875" t="s">
        <v>5608</v>
      </c>
      <c r="I7875" t="s">
        <v>98</v>
      </c>
      <c r="J7875" t="s">
        <v>23</v>
      </c>
      <c r="K7875" t="s">
        <v>8473</v>
      </c>
      <c r="L7875" t="s">
        <v>39</v>
      </c>
      <c r="M7875">
        <v>92630</v>
      </c>
      <c r="N7875" t="s">
        <v>40</v>
      </c>
      <c r="O7875" t="s">
        <v>6592</v>
      </c>
      <c r="P7875" t="s">
        <v>42</v>
      </c>
      <c r="Q7875" t="s">
        <v>86</v>
      </c>
      <c r="R7875" t="s">
        <v>6593</v>
      </c>
      <c r="S7875">
        <v>8.56</v>
      </c>
      <c r="T7875" s="3"/>
    </row>
    <row r="7876" spans="1:20" x14ac:dyDescent="0.3">
      <c r="A7876">
        <v>7875</v>
      </c>
      <c r="B7876" t="s">
        <v>9719</v>
      </c>
      <c r="C7876">
        <f t="shared" si="123"/>
        <v>40</v>
      </c>
      <c r="D7876" s="1">
        <v>43011</v>
      </c>
      <c r="E7876" s="1">
        <v>43015</v>
      </c>
      <c r="F7876" t="s">
        <v>46</v>
      </c>
      <c r="G7876" t="s">
        <v>5607</v>
      </c>
      <c r="H7876" t="s">
        <v>5608</v>
      </c>
      <c r="I7876" t="s">
        <v>98</v>
      </c>
      <c r="J7876" t="s">
        <v>23</v>
      </c>
      <c r="K7876" t="s">
        <v>8473</v>
      </c>
      <c r="L7876" t="s">
        <v>39</v>
      </c>
      <c r="M7876">
        <v>92630</v>
      </c>
      <c r="N7876" t="s">
        <v>40</v>
      </c>
      <c r="O7876" t="s">
        <v>4754</v>
      </c>
      <c r="P7876" t="s">
        <v>42</v>
      </c>
      <c r="Q7876" t="s">
        <v>86</v>
      </c>
      <c r="R7876" t="s">
        <v>4755</v>
      </c>
      <c r="S7876">
        <v>97.82</v>
      </c>
      <c r="T7876" s="3"/>
    </row>
    <row r="7877" spans="1:20" x14ac:dyDescent="0.3">
      <c r="A7877">
        <v>7876</v>
      </c>
      <c r="B7877" t="s">
        <v>9720</v>
      </c>
      <c r="C7877">
        <f t="shared" si="123"/>
        <v>37</v>
      </c>
      <c r="D7877" s="1">
        <v>43352</v>
      </c>
      <c r="E7877" s="1">
        <v>43358</v>
      </c>
      <c r="F7877" t="s">
        <v>46</v>
      </c>
      <c r="G7877" t="s">
        <v>3861</v>
      </c>
      <c r="H7877" t="s">
        <v>3862</v>
      </c>
      <c r="I7877" t="s">
        <v>37</v>
      </c>
      <c r="J7877" t="s">
        <v>23</v>
      </c>
      <c r="K7877" t="s">
        <v>415</v>
      </c>
      <c r="L7877" t="s">
        <v>416</v>
      </c>
      <c r="M7877">
        <v>97206</v>
      </c>
      <c r="N7877" t="s">
        <v>40</v>
      </c>
      <c r="O7877" t="s">
        <v>1303</v>
      </c>
      <c r="P7877" t="s">
        <v>42</v>
      </c>
      <c r="Q7877" t="s">
        <v>86</v>
      </c>
      <c r="R7877" t="s">
        <v>1304</v>
      </c>
      <c r="S7877">
        <v>31.103999999999999</v>
      </c>
      <c r="T7877" s="3"/>
    </row>
    <row r="7878" spans="1:20" x14ac:dyDescent="0.3">
      <c r="A7878">
        <v>7877</v>
      </c>
      <c r="B7878" t="s">
        <v>9720</v>
      </c>
      <c r="C7878">
        <f t="shared" si="123"/>
        <v>37</v>
      </c>
      <c r="D7878" s="1">
        <v>43352</v>
      </c>
      <c r="E7878" s="1">
        <v>43358</v>
      </c>
      <c r="F7878" t="s">
        <v>46</v>
      </c>
      <c r="G7878" t="s">
        <v>3861</v>
      </c>
      <c r="H7878" t="s">
        <v>3862</v>
      </c>
      <c r="I7878" t="s">
        <v>37</v>
      </c>
      <c r="J7878" t="s">
        <v>23</v>
      </c>
      <c r="K7878" t="s">
        <v>415</v>
      </c>
      <c r="L7878" t="s">
        <v>416</v>
      </c>
      <c r="M7878">
        <v>97206</v>
      </c>
      <c r="N7878" t="s">
        <v>40</v>
      </c>
      <c r="O7878" t="s">
        <v>9164</v>
      </c>
      <c r="P7878" t="s">
        <v>42</v>
      </c>
      <c r="Q7878" t="s">
        <v>74</v>
      </c>
      <c r="R7878" t="s">
        <v>9165</v>
      </c>
      <c r="S7878">
        <v>11.176</v>
      </c>
      <c r="T7878" s="3"/>
    </row>
    <row r="7879" spans="1:20" x14ac:dyDescent="0.3">
      <c r="A7879">
        <v>7878</v>
      </c>
      <c r="B7879" t="s">
        <v>9721</v>
      </c>
      <c r="C7879">
        <f t="shared" si="123"/>
        <v>11</v>
      </c>
      <c r="D7879" s="1">
        <v>42441</v>
      </c>
      <c r="E7879" s="1">
        <v>42447</v>
      </c>
      <c r="F7879" t="s">
        <v>46</v>
      </c>
      <c r="G7879" t="s">
        <v>3658</v>
      </c>
      <c r="H7879" t="s">
        <v>3659</v>
      </c>
      <c r="I7879" t="s">
        <v>22</v>
      </c>
      <c r="J7879" t="s">
        <v>23</v>
      </c>
      <c r="K7879" t="s">
        <v>463</v>
      </c>
      <c r="L7879" t="s">
        <v>84</v>
      </c>
      <c r="M7879">
        <v>28205</v>
      </c>
      <c r="N7879" t="s">
        <v>26</v>
      </c>
      <c r="O7879" t="s">
        <v>4144</v>
      </c>
      <c r="P7879" t="s">
        <v>42</v>
      </c>
      <c r="Q7879" t="s">
        <v>43</v>
      </c>
      <c r="R7879" t="s">
        <v>4145</v>
      </c>
      <c r="S7879">
        <v>5.04</v>
      </c>
      <c r="T7879" s="3"/>
    </row>
    <row r="7880" spans="1:20" x14ac:dyDescent="0.3">
      <c r="A7880">
        <v>7879</v>
      </c>
      <c r="B7880" t="s">
        <v>9722</v>
      </c>
      <c r="C7880">
        <f t="shared" si="123"/>
        <v>48</v>
      </c>
      <c r="D7880" s="1">
        <v>43068</v>
      </c>
      <c r="E7880" s="1">
        <v>43073</v>
      </c>
      <c r="F7880" t="s">
        <v>19</v>
      </c>
      <c r="G7880" t="s">
        <v>5997</v>
      </c>
      <c r="H7880" t="s">
        <v>5998</v>
      </c>
      <c r="I7880" t="s">
        <v>98</v>
      </c>
      <c r="J7880" t="s">
        <v>23</v>
      </c>
      <c r="K7880" t="s">
        <v>452</v>
      </c>
      <c r="L7880" t="s">
        <v>207</v>
      </c>
      <c r="M7880">
        <v>60505</v>
      </c>
      <c r="N7880" t="s">
        <v>101</v>
      </c>
      <c r="O7880" t="s">
        <v>9347</v>
      </c>
      <c r="P7880" t="s">
        <v>28</v>
      </c>
      <c r="Q7880" t="s">
        <v>61</v>
      </c>
      <c r="R7880" t="s">
        <v>9348</v>
      </c>
      <c r="S7880">
        <v>242.17599999999999</v>
      </c>
      <c r="T7880" s="3"/>
    </row>
    <row r="7881" spans="1:20" x14ac:dyDescent="0.3">
      <c r="A7881">
        <v>7880</v>
      </c>
      <c r="B7881" t="s">
        <v>9723</v>
      </c>
      <c r="C7881">
        <f t="shared" si="123"/>
        <v>24</v>
      </c>
      <c r="D7881" s="1">
        <v>42900</v>
      </c>
      <c r="E7881" s="1">
        <v>42907</v>
      </c>
      <c r="F7881" t="s">
        <v>46</v>
      </c>
      <c r="G7881" t="s">
        <v>396</v>
      </c>
      <c r="H7881" t="s">
        <v>397</v>
      </c>
      <c r="I7881" t="s">
        <v>37</v>
      </c>
      <c r="J7881" t="s">
        <v>23</v>
      </c>
      <c r="K7881" t="s">
        <v>142</v>
      </c>
      <c r="L7881" t="s">
        <v>143</v>
      </c>
      <c r="M7881">
        <v>19140</v>
      </c>
      <c r="N7881" t="s">
        <v>144</v>
      </c>
      <c r="O7881" t="s">
        <v>7501</v>
      </c>
      <c r="P7881" t="s">
        <v>28</v>
      </c>
      <c r="Q7881" t="s">
        <v>52</v>
      </c>
      <c r="R7881" t="s">
        <v>7502</v>
      </c>
      <c r="S7881">
        <v>337.17599999999999</v>
      </c>
      <c r="T7881" s="3"/>
    </row>
    <row r="7882" spans="1:20" x14ac:dyDescent="0.3">
      <c r="A7882">
        <v>7881</v>
      </c>
      <c r="B7882" t="s">
        <v>9724</v>
      </c>
      <c r="C7882">
        <f t="shared" si="123"/>
        <v>49</v>
      </c>
      <c r="D7882" s="1">
        <v>43437</v>
      </c>
      <c r="E7882" s="1">
        <v>43440</v>
      </c>
      <c r="F7882" t="s">
        <v>19</v>
      </c>
      <c r="G7882" t="s">
        <v>450</v>
      </c>
      <c r="H7882" t="s">
        <v>451</v>
      </c>
      <c r="I7882" t="s">
        <v>22</v>
      </c>
      <c r="J7882" t="s">
        <v>23</v>
      </c>
      <c r="K7882" t="s">
        <v>7005</v>
      </c>
      <c r="L7882" t="s">
        <v>453</v>
      </c>
      <c r="M7882">
        <v>80229</v>
      </c>
      <c r="N7882" t="s">
        <v>40</v>
      </c>
      <c r="O7882" t="s">
        <v>1740</v>
      </c>
      <c r="P7882" t="s">
        <v>42</v>
      </c>
      <c r="Q7882" t="s">
        <v>64</v>
      </c>
      <c r="R7882" t="s">
        <v>1741</v>
      </c>
      <c r="S7882">
        <v>13.343999999999999</v>
      </c>
      <c r="T7882" s="3"/>
    </row>
    <row r="7883" spans="1:20" x14ac:dyDescent="0.3">
      <c r="A7883">
        <v>7882</v>
      </c>
      <c r="B7883" t="s">
        <v>9724</v>
      </c>
      <c r="C7883">
        <f t="shared" si="123"/>
        <v>49</v>
      </c>
      <c r="D7883" s="1">
        <v>43437</v>
      </c>
      <c r="E7883" s="1">
        <v>43440</v>
      </c>
      <c r="F7883" t="s">
        <v>19</v>
      </c>
      <c r="G7883" t="s">
        <v>450</v>
      </c>
      <c r="H7883" t="s">
        <v>451</v>
      </c>
      <c r="I7883" t="s">
        <v>22</v>
      </c>
      <c r="J7883" t="s">
        <v>23</v>
      </c>
      <c r="K7883" t="s">
        <v>7005</v>
      </c>
      <c r="L7883" t="s">
        <v>453</v>
      </c>
      <c r="M7883">
        <v>80229</v>
      </c>
      <c r="N7883" t="s">
        <v>40</v>
      </c>
      <c r="O7883" t="s">
        <v>4388</v>
      </c>
      <c r="P7883" t="s">
        <v>67</v>
      </c>
      <c r="Q7883" t="s">
        <v>157</v>
      </c>
      <c r="R7883" t="s">
        <v>4389</v>
      </c>
      <c r="S7883">
        <v>76.751999999999995</v>
      </c>
      <c r="T7883" s="3"/>
    </row>
    <row r="7884" spans="1:20" x14ac:dyDescent="0.3">
      <c r="A7884">
        <v>7883</v>
      </c>
      <c r="B7884" t="s">
        <v>9724</v>
      </c>
      <c r="C7884">
        <f t="shared" si="123"/>
        <v>49</v>
      </c>
      <c r="D7884" s="1">
        <v>43437</v>
      </c>
      <c r="E7884" s="1">
        <v>43440</v>
      </c>
      <c r="F7884" t="s">
        <v>19</v>
      </c>
      <c r="G7884" t="s">
        <v>450</v>
      </c>
      <c r="H7884" t="s">
        <v>451</v>
      </c>
      <c r="I7884" t="s">
        <v>22</v>
      </c>
      <c r="J7884" t="s">
        <v>23</v>
      </c>
      <c r="K7884" t="s">
        <v>7005</v>
      </c>
      <c r="L7884" t="s">
        <v>453</v>
      </c>
      <c r="M7884">
        <v>80229</v>
      </c>
      <c r="N7884" t="s">
        <v>40</v>
      </c>
      <c r="O7884" t="s">
        <v>4388</v>
      </c>
      <c r="P7884" t="s">
        <v>67</v>
      </c>
      <c r="Q7884" t="s">
        <v>157</v>
      </c>
      <c r="R7884" t="s">
        <v>4389</v>
      </c>
      <c r="S7884">
        <v>102.336</v>
      </c>
      <c r="T7884" s="3"/>
    </row>
    <row r="7885" spans="1:20" x14ac:dyDescent="0.3">
      <c r="A7885">
        <v>7884</v>
      </c>
      <c r="B7885" t="s">
        <v>9724</v>
      </c>
      <c r="C7885">
        <f t="shared" si="123"/>
        <v>49</v>
      </c>
      <c r="D7885" s="1">
        <v>43437</v>
      </c>
      <c r="E7885" s="1">
        <v>43440</v>
      </c>
      <c r="F7885" t="s">
        <v>19</v>
      </c>
      <c r="G7885" t="s">
        <v>450</v>
      </c>
      <c r="H7885" t="s">
        <v>451</v>
      </c>
      <c r="I7885" t="s">
        <v>22</v>
      </c>
      <c r="J7885" t="s">
        <v>23</v>
      </c>
      <c r="K7885" t="s">
        <v>7005</v>
      </c>
      <c r="L7885" t="s">
        <v>453</v>
      </c>
      <c r="M7885">
        <v>80229</v>
      </c>
      <c r="N7885" t="s">
        <v>40</v>
      </c>
      <c r="O7885" t="s">
        <v>5835</v>
      </c>
      <c r="P7885" t="s">
        <v>42</v>
      </c>
      <c r="Q7885" t="s">
        <v>86</v>
      </c>
      <c r="R7885" t="s">
        <v>5836</v>
      </c>
      <c r="S7885">
        <v>10.32</v>
      </c>
      <c r="T7885" s="3"/>
    </row>
    <row r="7886" spans="1:20" x14ac:dyDescent="0.3">
      <c r="A7886">
        <v>7885</v>
      </c>
      <c r="B7886" t="s">
        <v>9724</v>
      </c>
      <c r="C7886">
        <f t="shared" si="123"/>
        <v>49</v>
      </c>
      <c r="D7886" s="1">
        <v>43437</v>
      </c>
      <c r="E7886" s="1">
        <v>43440</v>
      </c>
      <c r="F7886" t="s">
        <v>19</v>
      </c>
      <c r="G7886" t="s">
        <v>450</v>
      </c>
      <c r="H7886" t="s">
        <v>451</v>
      </c>
      <c r="I7886" t="s">
        <v>22</v>
      </c>
      <c r="J7886" t="s">
        <v>23</v>
      </c>
      <c r="K7886" t="s">
        <v>7005</v>
      </c>
      <c r="L7886" t="s">
        <v>453</v>
      </c>
      <c r="M7886">
        <v>80229</v>
      </c>
      <c r="N7886" t="s">
        <v>40</v>
      </c>
      <c r="O7886" t="s">
        <v>6833</v>
      </c>
      <c r="P7886" t="s">
        <v>42</v>
      </c>
      <c r="Q7886" t="s">
        <v>575</v>
      </c>
      <c r="R7886" t="s">
        <v>6834</v>
      </c>
      <c r="S7886">
        <v>47.32</v>
      </c>
      <c r="T7886" s="3"/>
    </row>
    <row r="7887" spans="1:20" x14ac:dyDescent="0.3">
      <c r="A7887">
        <v>7886</v>
      </c>
      <c r="B7887" t="s">
        <v>9724</v>
      </c>
      <c r="C7887">
        <f t="shared" si="123"/>
        <v>49</v>
      </c>
      <c r="D7887" s="1">
        <v>43437</v>
      </c>
      <c r="E7887" s="1">
        <v>43440</v>
      </c>
      <c r="F7887" t="s">
        <v>19</v>
      </c>
      <c r="G7887" t="s">
        <v>450</v>
      </c>
      <c r="H7887" t="s">
        <v>451</v>
      </c>
      <c r="I7887" t="s">
        <v>22</v>
      </c>
      <c r="J7887" t="s">
        <v>23</v>
      </c>
      <c r="K7887" t="s">
        <v>7005</v>
      </c>
      <c r="L7887" t="s">
        <v>453</v>
      </c>
      <c r="M7887">
        <v>80229</v>
      </c>
      <c r="N7887" t="s">
        <v>40</v>
      </c>
      <c r="O7887" t="s">
        <v>920</v>
      </c>
      <c r="P7887" t="s">
        <v>28</v>
      </c>
      <c r="Q7887" t="s">
        <v>61</v>
      </c>
      <c r="R7887" t="s">
        <v>921</v>
      </c>
      <c r="S7887">
        <v>23.376000000000001</v>
      </c>
      <c r="T7887" s="3"/>
    </row>
    <row r="7888" spans="1:20" x14ac:dyDescent="0.3">
      <c r="A7888">
        <v>7887</v>
      </c>
      <c r="B7888" t="s">
        <v>9724</v>
      </c>
      <c r="C7888">
        <f t="shared" si="123"/>
        <v>49</v>
      </c>
      <c r="D7888" s="1">
        <v>43437</v>
      </c>
      <c r="E7888" s="1">
        <v>43440</v>
      </c>
      <c r="F7888" t="s">
        <v>19</v>
      </c>
      <c r="G7888" t="s">
        <v>450</v>
      </c>
      <c r="H7888" t="s">
        <v>451</v>
      </c>
      <c r="I7888" t="s">
        <v>22</v>
      </c>
      <c r="J7888" t="s">
        <v>23</v>
      </c>
      <c r="K7888" t="s">
        <v>7005</v>
      </c>
      <c r="L7888" t="s">
        <v>453</v>
      </c>
      <c r="M7888">
        <v>80229</v>
      </c>
      <c r="N7888" t="s">
        <v>40</v>
      </c>
      <c r="O7888" t="s">
        <v>3961</v>
      </c>
      <c r="P7888" t="s">
        <v>28</v>
      </c>
      <c r="Q7888" t="s">
        <v>61</v>
      </c>
      <c r="R7888" t="s">
        <v>3962</v>
      </c>
      <c r="S7888">
        <v>16.72</v>
      </c>
      <c r="T7888" s="3"/>
    </row>
    <row r="7889" spans="1:20" x14ac:dyDescent="0.3">
      <c r="A7889">
        <v>7888</v>
      </c>
      <c r="B7889" t="s">
        <v>9724</v>
      </c>
      <c r="C7889">
        <f t="shared" si="123"/>
        <v>49</v>
      </c>
      <c r="D7889" s="1">
        <v>43437</v>
      </c>
      <c r="E7889" s="1">
        <v>43440</v>
      </c>
      <c r="F7889" t="s">
        <v>19</v>
      </c>
      <c r="G7889" t="s">
        <v>450</v>
      </c>
      <c r="H7889" t="s">
        <v>451</v>
      </c>
      <c r="I7889" t="s">
        <v>22</v>
      </c>
      <c r="J7889" t="s">
        <v>23</v>
      </c>
      <c r="K7889" t="s">
        <v>7005</v>
      </c>
      <c r="L7889" t="s">
        <v>453</v>
      </c>
      <c r="M7889">
        <v>80229</v>
      </c>
      <c r="N7889" t="s">
        <v>40</v>
      </c>
      <c r="O7889" t="s">
        <v>7438</v>
      </c>
      <c r="P7889" t="s">
        <v>28</v>
      </c>
      <c r="Q7889" t="s">
        <v>61</v>
      </c>
      <c r="R7889" t="s">
        <v>7439</v>
      </c>
      <c r="S7889">
        <v>16.192</v>
      </c>
      <c r="T7889" s="3"/>
    </row>
    <row r="7890" spans="1:20" x14ac:dyDescent="0.3">
      <c r="A7890">
        <v>7889</v>
      </c>
      <c r="B7890" t="s">
        <v>9725</v>
      </c>
      <c r="C7890">
        <f t="shared" si="123"/>
        <v>33</v>
      </c>
      <c r="D7890" s="1">
        <v>42963</v>
      </c>
      <c r="E7890" s="1">
        <v>42969</v>
      </c>
      <c r="F7890" t="s">
        <v>46</v>
      </c>
      <c r="G7890" t="s">
        <v>1628</v>
      </c>
      <c r="H7890" t="s">
        <v>1629</v>
      </c>
      <c r="I7890" t="s">
        <v>22</v>
      </c>
      <c r="J7890" t="s">
        <v>23</v>
      </c>
      <c r="K7890" t="s">
        <v>9726</v>
      </c>
      <c r="L7890" t="s">
        <v>39</v>
      </c>
      <c r="M7890">
        <v>95616</v>
      </c>
      <c r="N7890" t="s">
        <v>40</v>
      </c>
      <c r="O7890" t="s">
        <v>2782</v>
      </c>
      <c r="P7890" t="s">
        <v>42</v>
      </c>
      <c r="Q7890" t="s">
        <v>86</v>
      </c>
      <c r="R7890" t="s">
        <v>2783</v>
      </c>
      <c r="S7890">
        <v>32.4</v>
      </c>
      <c r="T7890" s="3"/>
    </row>
    <row r="7891" spans="1:20" x14ac:dyDescent="0.3">
      <c r="A7891">
        <v>7890</v>
      </c>
      <c r="B7891" t="s">
        <v>9727</v>
      </c>
      <c r="C7891">
        <f t="shared" si="123"/>
        <v>52</v>
      </c>
      <c r="D7891" s="1">
        <v>43094</v>
      </c>
      <c r="E7891" s="1">
        <v>43098</v>
      </c>
      <c r="F7891" t="s">
        <v>46</v>
      </c>
      <c r="G7891" t="s">
        <v>8653</v>
      </c>
      <c r="H7891" t="s">
        <v>8654</v>
      </c>
      <c r="I7891" t="s">
        <v>22</v>
      </c>
      <c r="J7891" t="s">
        <v>23</v>
      </c>
      <c r="K7891" t="s">
        <v>1707</v>
      </c>
      <c r="L7891" t="s">
        <v>1708</v>
      </c>
      <c r="M7891">
        <v>72701</v>
      </c>
      <c r="N7891" t="s">
        <v>26</v>
      </c>
      <c r="O7891" t="s">
        <v>1757</v>
      </c>
      <c r="P7891" t="s">
        <v>42</v>
      </c>
      <c r="Q7891" t="s">
        <v>64</v>
      </c>
      <c r="R7891" t="s">
        <v>1758</v>
      </c>
      <c r="S7891">
        <v>19.89</v>
      </c>
      <c r="T7891" s="3"/>
    </row>
    <row r="7892" spans="1:20" x14ac:dyDescent="0.3">
      <c r="A7892">
        <v>7891</v>
      </c>
      <c r="B7892" t="s">
        <v>9727</v>
      </c>
      <c r="C7892">
        <f t="shared" si="123"/>
        <v>52</v>
      </c>
      <c r="D7892" s="1">
        <v>43094</v>
      </c>
      <c r="E7892" s="1">
        <v>43098</v>
      </c>
      <c r="F7892" t="s">
        <v>46</v>
      </c>
      <c r="G7892" t="s">
        <v>8653</v>
      </c>
      <c r="H7892" t="s">
        <v>8654</v>
      </c>
      <c r="I7892" t="s">
        <v>22</v>
      </c>
      <c r="J7892" t="s">
        <v>23</v>
      </c>
      <c r="K7892" t="s">
        <v>1707</v>
      </c>
      <c r="L7892" t="s">
        <v>1708</v>
      </c>
      <c r="M7892">
        <v>72701</v>
      </c>
      <c r="N7892" t="s">
        <v>26</v>
      </c>
      <c r="O7892" t="s">
        <v>2545</v>
      </c>
      <c r="P7892" t="s">
        <v>67</v>
      </c>
      <c r="Q7892" t="s">
        <v>157</v>
      </c>
      <c r="R7892" t="s">
        <v>2546</v>
      </c>
      <c r="S7892">
        <v>399.98</v>
      </c>
      <c r="T7892" s="3"/>
    </row>
    <row r="7893" spans="1:20" x14ac:dyDescent="0.3">
      <c r="A7893">
        <v>7892</v>
      </c>
      <c r="B7893" t="s">
        <v>9727</v>
      </c>
      <c r="C7893">
        <f t="shared" si="123"/>
        <v>52</v>
      </c>
      <c r="D7893" s="1">
        <v>43094</v>
      </c>
      <c r="E7893" s="1">
        <v>43098</v>
      </c>
      <c r="F7893" t="s">
        <v>46</v>
      </c>
      <c r="G7893" t="s">
        <v>8653</v>
      </c>
      <c r="H7893" t="s">
        <v>8654</v>
      </c>
      <c r="I7893" t="s">
        <v>22</v>
      </c>
      <c r="J7893" t="s">
        <v>23</v>
      </c>
      <c r="K7893" t="s">
        <v>1707</v>
      </c>
      <c r="L7893" t="s">
        <v>1708</v>
      </c>
      <c r="M7893">
        <v>72701</v>
      </c>
      <c r="N7893" t="s">
        <v>26</v>
      </c>
      <c r="O7893" t="s">
        <v>2208</v>
      </c>
      <c r="P7893" t="s">
        <v>28</v>
      </c>
      <c r="Q7893" t="s">
        <v>61</v>
      </c>
      <c r="R7893" t="s">
        <v>2209</v>
      </c>
      <c r="S7893">
        <v>343.85</v>
      </c>
      <c r="T7893" s="3"/>
    </row>
    <row r="7894" spans="1:20" x14ac:dyDescent="0.3">
      <c r="A7894">
        <v>7893</v>
      </c>
      <c r="B7894" t="s">
        <v>9727</v>
      </c>
      <c r="C7894">
        <f t="shared" si="123"/>
        <v>52</v>
      </c>
      <c r="D7894" s="1">
        <v>43094</v>
      </c>
      <c r="E7894" s="1">
        <v>43098</v>
      </c>
      <c r="F7894" t="s">
        <v>46</v>
      </c>
      <c r="G7894" t="s">
        <v>8653</v>
      </c>
      <c r="H7894" t="s">
        <v>8654</v>
      </c>
      <c r="I7894" t="s">
        <v>22</v>
      </c>
      <c r="J7894" t="s">
        <v>23</v>
      </c>
      <c r="K7894" t="s">
        <v>1707</v>
      </c>
      <c r="L7894" t="s">
        <v>1708</v>
      </c>
      <c r="M7894">
        <v>72701</v>
      </c>
      <c r="N7894" t="s">
        <v>26</v>
      </c>
      <c r="O7894" t="s">
        <v>8182</v>
      </c>
      <c r="P7894" t="s">
        <v>42</v>
      </c>
      <c r="Q7894" t="s">
        <v>86</v>
      </c>
      <c r="R7894" t="s">
        <v>8183</v>
      </c>
      <c r="S7894">
        <v>106.32</v>
      </c>
      <c r="T7894" s="3"/>
    </row>
    <row r="7895" spans="1:20" x14ac:dyDescent="0.3">
      <c r="A7895">
        <v>7894</v>
      </c>
      <c r="B7895" t="s">
        <v>9728</v>
      </c>
      <c r="C7895">
        <f t="shared" si="123"/>
        <v>30</v>
      </c>
      <c r="D7895" s="1">
        <v>43304</v>
      </c>
      <c r="E7895" s="1">
        <v>43311</v>
      </c>
      <c r="F7895" t="s">
        <v>46</v>
      </c>
      <c r="G7895" t="s">
        <v>1161</v>
      </c>
      <c r="H7895" t="s">
        <v>1162</v>
      </c>
      <c r="I7895" t="s">
        <v>98</v>
      </c>
      <c r="J7895" t="s">
        <v>23</v>
      </c>
      <c r="K7895" t="s">
        <v>262</v>
      </c>
      <c r="L7895" t="s">
        <v>263</v>
      </c>
      <c r="M7895">
        <v>10011</v>
      </c>
      <c r="N7895" t="s">
        <v>144</v>
      </c>
      <c r="O7895" t="s">
        <v>1293</v>
      </c>
      <c r="P7895" t="s">
        <v>42</v>
      </c>
      <c r="Q7895" t="s">
        <v>71</v>
      </c>
      <c r="R7895" t="s">
        <v>1294</v>
      </c>
      <c r="S7895">
        <v>13.92</v>
      </c>
      <c r="T7895" s="3"/>
    </row>
    <row r="7896" spans="1:20" x14ac:dyDescent="0.3">
      <c r="A7896">
        <v>7895</v>
      </c>
      <c r="B7896" t="s">
        <v>9729</v>
      </c>
      <c r="C7896">
        <f t="shared" si="123"/>
        <v>25</v>
      </c>
      <c r="D7896" s="1">
        <v>43272</v>
      </c>
      <c r="E7896" s="1">
        <v>43276</v>
      </c>
      <c r="F7896" t="s">
        <v>46</v>
      </c>
      <c r="G7896" t="s">
        <v>2162</v>
      </c>
      <c r="H7896" t="s">
        <v>2163</v>
      </c>
      <c r="I7896" t="s">
        <v>98</v>
      </c>
      <c r="J7896" t="s">
        <v>23</v>
      </c>
      <c r="K7896" t="s">
        <v>5701</v>
      </c>
      <c r="L7896" t="s">
        <v>9730</v>
      </c>
      <c r="M7896">
        <v>26003</v>
      </c>
      <c r="N7896" t="s">
        <v>144</v>
      </c>
      <c r="O7896" t="s">
        <v>410</v>
      </c>
      <c r="P7896" t="s">
        <v>42</v>
      </c>
      <c r="Q7896" t="s">
        <v>71</v>
      </c>
      <c r="R7896" t="s">
        <v>411</v>
      </c>
      <c r="S7896">
        <v>82.4</v>
      </c>
      <c r="T7896" s="3"/>
    </row>
    <row r="7897" spans="1:20" x14ac:dyDescent="0.3">
      <c r="A7897">
        <v>7896</v>
      </c>
      <c r="B7897" t="s">
        <v>9729</v>
      </c>
      <c r="C7897">
        <f t="shared" si="123"/>
        <v>25</v>
      </c>
      <c r="D7897" s="1">
        <v>43272</v>
      </c>
      <c r="E7897" s="1">
        <v>43276</v>
      </c>
      <c r="F7897" t="s">
        <v>46</v>
      </c>
      <c r="G7897" t="s">
        <v>2162</v>
      </c>
      <c r="H7897" t="s">
        <v>2163</v>
      </c>
      <c r="I7897" t="s">
        <v>98</v>
      </c>
      <c r="J7897" t="s">
        <v>23</v>
      </c>
      <c r="K7897" t="s">
        <v>5701</v>
      </c>
      <c r="L7897" t="s">
        <v>9730</v>
      </c>
      <c r="M7897">
        <v>26003</v>
      </c>
      <c r="N7897" t="s">
        <v>144</v>
      </c>
      <c r="O7897" t="s">
        <v>2916</v>
      </c>
      <c r="P7897" t="s">
        <v>42</v>
      </c>
      <c r="Q7897" t="s">
        <v>71</v>
      </c>
      <c r="R7897" t="s">
        <v>2917</v>
      </c>
      <c r="S7897">
        <v>6.24</v>
      </c>
      <c r="T7897" s="3"/>
    </row>
    <row r="7898" spans="1:20" x14ac:dyDescent="0.3">
      <c r="A7898">
        <v>7897</v>
      </c>
      <c r="B7898" t="s">
        <v>9729</v>
      </c>
      <c r="C7898">
        <f t="shared" si="123"/>
        <v>25</v>
      </c>
      <c r="D7898" s="1">
        <v>43272</v>
      </c>
      <c r="E7898" s="1">
        <v>43276</v>
      </c>
      <c r="F7898" t="s">
        <v>46</v>
      </c>
      <c r="G7898" t="s">
        <v>2162</v>
      </c>
      <c r="H7898" t="s">
        <v>2163</v>
      </c>
      <c r="I7898" t="s">
        <v>98</v>
      </c>
      <c r="J7898" t="s">
        <v>23</v>
      </c>
      <c r="K7898" t="s">
        <v>5701</v>
      </c>
      <c r="L7898" t="s">
        <v>9730</v>
      </c>
      <c r="M7898">
        <v>26003</v>
      </c>
      <c r="N7898" t="s">
        <v>144</v>
      </c>
      <c r="O7898" t="s">
        <v>1250</v>
      </c>
      <c r="P7898" t="s">
        <v>42</v>
      </c>
      <c r="Q7898" t="s">
        <v>86</v>
      </c>
      <c r="R7898" t="s">
        <v>1443</v>
      </c>
      <c r="S7898">
        <v>447.84</v>
      </c>
      <c r="T7898" s="3"/>
    </row>
    <row r="7899" spans="1:20" x14ac:dyDescent="0.3">
      <c r="A7899">
        <v>7898</v>
      </c>
      <c r="B7899" t="s">
        <v>9731</v>
      </c>
      <c r="C7899">
        <f t="shared" si="123"/>
        <v>33</v>
      </c>
      <c r="D7899" s="1">
        <v>43325</v>
      </c>
      <c r="E7899" s="1">
        <v>43330</v>
      </c>
      <c r="F7899" t="s">
        <v>46</v>
      </c>
      <c r="G7899" t="s">
        <v>3540</v>
      </c>
      <c r="H7899" t="s">
        <v>3541</v>
      </c>
      <c r="I7899" t="s">
        <v>22</v>
      </c>
      <c r="J7899" t="s">
        <v>23</v>
      </c>
      <c r="K7899" t="s">
        <v>330</v>
      </c>
      <c r="L7899" t="s">
        <v>331</v>
      </c>
      <c r="M7899">
        <v>38109</v>
      </c>
      <c r="N7899" t="s">
        <v>26</v>
      </c>
      <c r="O7899" t="s">
        <v>2075</v>
      </c>
      <c r="P7899" t="s">
        <v>42</v>
      </c>
      <c r="Q7899" t="s">
        <v>74</v>
      </c>
      <c r="R7899" t="s">
        <v>2076</v>
      </c>
      <c r="S7899">
        <v>272.048</v>
      </c>
      <c r="T7899" s="3"/>
    </row>
    <row r="7900" spans="1:20" x14ac:dyDescent="0.3">
      <c r="A7900">
        <v>7899</v>
      </c>
      <c r="B7900" t="s">
        <v>9731</v>
      </c>
      <c r="C7900">
        <f t="shared" si="123"/>
        <v>33</v>
      </c>
      <c r="D7900" s="1">
        <v>43325</v>
      </c>
      <c r="E7900" s="1">
        <v>43330</v>
      </c>
      <c r="F7900" t="s">
        <v>46</v>
      </c>
      <c r="G7900" t="s">
        <v>3540</v>
      </c>
      <c r="H7900" t="s">
        <v>3541</v>
      </c>
      <c r="I7900" t="s">
        <v>22</v>
      </c>
      <c r="J7900" t="s">
        <v>23</v>
      </c>
      <c r="K7900" t="s">
        <v>330</v>
      </c>
      <c r="L7900" t="s">
        <v>331</v>
      </c>
      <c r="M7900">
        <v>38109</v>
      </c>
      <c r="N7900" t="s">
        <v>26</v>
      </c>
      <c r="O7900" t="s">
        <v>4723</v>
      </c>
      <c r="P7900" t="s">
        <v>42</v>
      </c>
      <c r="Q7900" t="s">
        <v>71</v>
      </c>
      <c r="R7900" t="s">
        <v>4724</v>
      </c>
      <c r="S7900">
        <v>1614.5820000000001</v>
      </c>
      <c r="T7900" s="3"/>
    </row>
    <row r="7901" spans="1:20" x14ac:dyDescent="0.3">
      <c r="A7901">
        <v>7900</v>
      </c>
      <c r="B7901" t="s">
        <v>9731</v>
      </c>
      <c r="C7901">
        <f t="shared" si="123"/>
        <v>33</v>
      </c>
      <c r="D7901" s="1">
        <v>43325</v>
      </c>
      <c r="E7901" s="1">
        <v>43330</v>
      </c>
      <c r="F7901" t="s">
        <v>46</v>
      </c>
      <c r="G7901" t="s">
        <v>3540</v>
      </c>
      <c r="H7901" t="s">
        <v>3541</v>
      </c>
      <c r="I7901" t="s">
        <v>22</v>
      </c>
      <c r="J7901" t="s">
        <v>23</v>
      </c>
      <c r="K7901" t="s">
        <v>330</v>
      </c>
      <c r="L7901" t="s">
        <v>331</v>
      </c>
      <c r="M7901">
        <v>38109</v>
      </c>
      <c r="N7901" t="s">
        <v>26</v>
      </c>
      <c r="O7901" t="s">
        <v>3248</v>
      </c>
      <c r="P7901" t="s">
        <v>42</v>
      </c>
      <c r="Q7901" t="s">
        <v>265</v>
      </c>
      <c r="R7901" t="s">
        <v>559</v>
      </c>
      <c r="S7901">
        <v>24.32</v>
      </c>
      <c r="T7901" s="3"/>
    </row>
    <row r="7902" spans="1:20" x14ac:dyDescent="0.3">
      <c r="A7902">
        <v>7901</v>
      </c>
      <c r="B7902" t="s">
        <v>9731</v>
      </c>
      <c r="C7902">
        <f t="shared" si="123"/>
        <v>33</v>
      </c>
      <c r="D7902" s="1">
        <v>43325</v>
      </c>
      <c r="E7902" s="1">
        <v>43330</v>
      </c>
      <c r="F7902" t="s">
        <v>46</v>
      </c>
      <c r="G7902" t="s">
        <v>3540</v>
      </c>
      <c r="H7902" t="s">
        <v>3541</v>
      </c>
      <c r="I7902" t="s">
        <v>22</v>
      </c>
      <c r="J7902" t="s">
        <v>23</v>
      </c>
      <c r="K7902" t="s">
        <v>330</v>
      </c>
      <c r="L7902" t="s">
        <v>331</v>
      </c>
      <c r="M7902">
        <v>38109</v>
      </c>
      <c r="N7902" t="s">
        <v>26</v>
      </c>
      <c r="O7902" t="s">
        <v>5935</v>
      </c>
      <c r="P7902" t="s">
        <v>67</v>
      </c>
      <c r="Q7902" t="s">
        <v>157</v>
      </c>
      <c r="R7902" t="s">
        <v>5936</v>
      </c>
      <c r="S7902">
        <v>1.5840000000000001</v>
      </c>
      <c r="T7902" s="3"/>
    </row>
    <row r="7903" spans="1:20" x14ac:dyDescent="0.3">
      <c r="A7903">
        <v>7902</v>
      </c>
      <c r="B7903" t="s">
        <v>9731</v>
      </c>
      <c r="C7903">
        <f t="shared" si="123"/>
        <v>33</v>
      </c>
      <c r="D7903" s="1">
        <v>43325</v>
      </c>
      <c r="E7903" s="1">
        <v>43330</v>
      </c>
      <c r="F7903" t="s">
        <v>46</v>
      </c>
      <c r="G7903" t="s">
        <v>3540</v>
      </c>
      <c r="H7903" t="s">
        <v>3541</v>
      </c>
      <c r="I7903" t="s">
        <v>22</v>
      </c>
      <c r="J7903" t="s">
        <v>23</v>
      </c>
      <c r="K7903" t="s">
        <v>330</v>
      </c>
      <c r="L7903" t="s">
        <v>331</v>
      </c>
      <c r="M7903">
        <v>38109</v>
      </c>
      <c r="N7903" t="s">
        <v>26</v>
      </c>
      <c r="O7903" t="s">
        <v>3469</v>
      </c>
      <c r="P7903" t="s">
        <v>28</v>
      </c>
      <c r="Q7903" t="s">
        <v>61</v>
      </c>
      <c r="R7903" t="s">
        <v>3470</v>
      </c>
      <c r="S7903">
        <v>31.984000000000002</v>
      </c>
      <c r="T7903" s="3"/>
    </row>
    <row r="7904" spans="1:20" x14ac:dyDescent="0.3">
      <c r="A7904">
        <v>7903</v>
      </c>
      <c r="B7904" t="s">
        <v>9731</v>
      </c>
      <c r="C7904">
        <f t="shared" si="123"/>
        <v>33</v>
      </c>
      <c r="D7904" s="1">
        <v>43325</v>
      </c>
      <c r="E7904" s="1">
        <v>43330</v>
      </c>
      <c r="F7904" t="s">
        <v>46</v>
      </c>
      <c r="G7904" t="s">
        <v>3540</v>
      </c>
      <c r="H7904" t="s">
        <v>3541</v>
      </c>
      <c r="I7904" t="s">
        <v>22</v>
      </c>
      <c r="J7904" t="s">
        <v>23</v>
      </c>
      <c r="K7904" t="s">
        <v>330</v>
      </c>
      <c r="L7904" t="s">
        <v>331</v>
      </c>
      <c r="M7904">
        <v>38109</v>
      </c>
      <c r="N7904" t="s">
        <v>26</v>
      </c>
      <c r="O7904" t="s">
        <v>1692</v>
      </c>
      <c r="P7904" t="s">
        <v>42</v>
      </c>
      <c r="Q7904" t="s">
        <v>169</v>
      </c>
      <c r="R7904" t="s">
        <v>1693</v>
      </c>
      <c r="S7904">
        <v>14.76</v>
      </c>
      <c r="T7904" s="3"/>
    </row>
    <row r="7905" spans="1:20" x14ac:dyDescent="0.3">
      <c r="A7905">
        <v>7904</v>
      </c>
      <c r="B7905" t="s">
        <v>9731</v>
      </c>
      <c r="C7905">
        <f t="shared" si="123"/>
        <v>33</v>
      </c>
      <c r="D7905" s="1">
        <v>43325</v>
      </c>
      <c r="E7905" s="1">
        <v>43330</v>
      </c>
      <c r="F7905" t="s">
        <v>46</v>
      </c>
      <c r="G7905" t="s">
        <v>3540</v>
      </c>
      <c r="H7905" t="s">
        <v>3541</v>
      </c>
      <c r="I7905" t="s">
        <v>22</v>
      </c>
      <c r="J7905" t="s">
        <v>23</v>
      </c>
      <c r="K7905" t="s">
        <v>330</v>
      </c>
      <c r="L7905" t="s">
        <v>331</v>
      </c>
      <c r="M7905">
        <v>38109</v>
      </c>
      <c r="N7905" t="s">
        <v>26</v>
      </c>
      <c r="O7905" t="s">
        <v>9135</v>
      </c>
      <c r="P7905" t="s">
        <v>28</v>
      </c>
      <c r="Q7905" t="s">
        <v>32</v>
      </c>
      <c r="R7905" t="s">
        <v>9136</v>
      </c>
      <c r="S7905">
        <v>423.64800000000002</v>
      </c>
      <c r="T7905" s="3"/>
    </row>
    <row r="7906" spans="1:20" x14ac:dyDescent="0.3">
      <c r="A7906">
        <v>7905</v>
      </c>
      <c r="B7906" t="s">
        <v>9732</v>
      </c>
      <c r="C7906">
        <f t="shared" si="123"/>
        <v>46</v>
      </c>
      <c r="D7906" s="1">
        <v>42681</v>
      </c>
      <c r="E7906" s="1">
        <v>42687</v>
      </c>
      <c r="F7906" t="s">
        <v>46</v>
      </c>
      <c r="G7906" t="s">
        <v>8521</v>
      </c>
      <c r="H7906" t="s">
        <v>8522</v>
      </c>
      <c r="I7906" t="s">
        <v>22</v>
      </c>
      <c r="J7906" t="s">
        <v>23</v>
      </c>
      <c r="K7906" t="s">
        <v>180</v>
      </c>
      <c r="L7906" t="s">
        <v>100</v>
      </c>
      <c r="M7906">
        <v>77036</v>
      </c>
      <c r="N7906" t="s">
        <v>101</v>
      </c>
      <c r="O7906" t="s">
        <v>4190</v>
      </c>
      <c r="P7906" t="s">
        <v>42</v>
      </c>
      <c r="Q7906" t="s">
        <v>86</v>
      </c>
      <c r="R7906" t="s">
        <v>4191</v>
      </c>
      <c r="S7906">
        <v>76.64</v>
      </c>
      <c r="T7906" s="3"/>
    </row>
    <row r="7907" spans="1:20" x14ac:dyDescent="0.3">
      <c r="A7907">
        <v>7906</v>
      </c>
      <c r="B7907" t="s">
        <v>9733</v>
      </c>
      <c r="C7907">
        <f t="shared" si="123"/>
        <v>42</v>
      </c>
      <c r="D7907" s="1">
        <v>42658</v>
      </c>
      <c r="E7907" s="1">
        <v>42665</v>
      </c>
      <c r="F7907" t="s">
        <v>46</v>
      </c>
      <c r="G7907" t="s">
        <v>546</v>
      </c>
      <c r="H7907" t="s">
        <v>547</v>
      </c>
      <c r="I7907" t="s">
        <v>98</v>
      </c>
      <c r="J7907" t="s">
        <v>23</v>
      </c>
      <c r="K7907" t="s">
        <v>813</v>
      </c>
      <c r="L7907" t="s">
        <v>100</v>
      </c>
      <c r="M7907">
        <v>75217</v>
      </c>
      <c r="N7907" t="s">
        <v>101</v>
      </c>
      <c r="O7907" t="s">
        <v>1591</v>
      </c>
      <c r="P7907" t="s">
        <v>42</v>
      </c>
      <c r="Q7907" t="s">
        <v>169</v>
      </c>
      <c r="R7907" t="s">
        <v>667</v>
      </c>
      <c r="S7907">
        <v>4.4640000000000004</v>
      </c>
      <c r="T7907" s="3"/>
    </row>
    <row r="7908" spans="1:20" x14ac:dyDescent="0.3">
      <c r="A7908">
        <v>7907</v>
      </c>
      <c r="B7908" t="s">
        <v>9733</v>
      </c>
      <c r="C7908">
        <f t="shared" si="123"/>
        <v>42</v>
      </c>
      <c r="D7908" s="1">
        <v>42658</v>
      </c>
      <c r="E7908" s="1">
        <v>42665</v>
      </c>
      <c r="F7908" t="s">
        <v>46</v>
      </c>
      <c r="G7908" t="s">
        <v>546</v>
      </c>
      <c r="H7908" t="s">
        <v>547</v>
      </c>
      <c r="I7908" t="s">
        <v>98</v>
      </c>
      <c r="J7908" t="s">
        <v>23</v>
      </c>
      <c r="K7908" t="s">
        <v>813</v>
      </c>
      <c r="L7908" t="s">
        <v>100</v>
      </c>
      <c r="M7908">
        <v>75217</v>
      </c>
      <c r="N7908" t="s">
        <v>101</v>
      </c>
      <c r="O7908" t="s">
        <v>3577</v>
      </c>
      <c r="P7908" t="s">
        <v>42</v>
      </c>
      <c r="Q7908" t="s">
        <v>71</v>
      </c>
      <c r="R7908" t="s">
        <v>3578</v>
      </c>
      <c r="S7908">
        <v>3.96</v>
      </c>
      <c r="T7908" s="3"/>
    </row>
    <row r="7909" spans="1:20" x14ac:dyDescent="0.3">
      <c r="A7909">
        <v>7908</v>
      </c>
      <c r="B7909" t="s">
        <v>9734</v>
      </c>
      <c r="C7909">
        <f t="shared" si="123"/>
        <v>31</v>
      </c>
      <c r="D7909" s="1">
        <v>42946</v>
      </c>
      <c r="E7909" s="1">
        <v>42949</v>
      </c>
      <c r="F7909" t="s">
        <v>184</v>
      </c>
      <c r="G7909" t="s">
        <v>2809</v>
      </c>
      <c r="H7909" t="s">
        <v>2810</v>
      </c>
      <c r="I7909" t="s">
        <v>37</v>
      </c>
      <c r="J7909" t="s">
        <v>23</v>
      </c>
      <c r="K7909" t="s">
        <v>123</v>
      </c>
      <c r="L7909" t="s">
        <v>39</v>
      </c>
      <c r="M7909">
        <v>94122</v>
      </c>
      <c r="N7909" t="s">
        <v>40</v>
      </c>
      <c r="O7909" t="s">
        <v>3309</v>
      </c>
      <c r="P7909" t="s">
        <v>42</v>
      </c>
      <c r="Q7909" t="s">
        <v>74</v>
      </c>
      <c r="R7909" t="s">
        <v>3310</v>
      </c>
      <c r="S7909">
        <v>715.64</v>
      </c>
      <c r="T7909" s="3"/>
    </row>
    <row r="7910" spans="1:20" x14ac:dyDescent="0.3">
      <c r="A7910">
        <v>7909</v>
      </c>
      <c r="B7910" t="s">
        <v>9735</v>
      </c>
      <c r="C7910">
        <f t="shared" si="123"/>
        <v>49</v>
      </c>
      <c r="D7910" s="1">
        <v>43072</v>
      </c>
      <c r="E7910" s="1">
        <v>43076</v>
      </c>
      <c r="F7910" t="s">
        <v>46</v>
      </c>
      <c r="G7910" t="s">
        <v>7422</v>
      </c>
      <c r="H7910" t="s">
        <v>7423</v>
      </c>
      <c r="I7910" t="s">
        <v>22</v>
      </c>
      <c r="J7910" t="s">
        <v>23</v>
      </c>
      <c r="K7910" t="s">
        <v>9736</v>
      </c>
      <c r="L7910" t="s">
        <v>39</v>
      </c>
      <c r="M7910">
        <v>95037</v>
      </c>
      <c r="N7910" t="s">
        <v>40</v>
      </c>
      <c r="O7910" t="s">
        <v>3228</v>
      </c>
      <c r="P7910" t="s">
        <v>28</v>
      </c>
      <c r="Q7910" t="s">
        <v>52</v>
      </c>
      <c r="R7910" t="s">
        <v>3229</v>
      </c>
      <c r="S7910">
        <v>268.70400000000001</v>
      </c>
      <c r="T7910" s="3"/>
    </row>
    <row r="7911" spans="1:20" x14ac:dyDescent="0.3">
      <c r="A7911">
        <v>7910</v>
      </c>
      <c r="B7911" t="s">
        <v>9735</v>
      </c>
      <c r="C7911">
        <f t="shared" si="123"/>
        <v>49</v>
      </c>
      <c r="D7911" s="1">
        <v>43072</v>
      </c>
      <c r="E7911" s="1">
        <v>43076</v>
      </c>
      <c r="F7911" t="s">
        <v>46</v>
      </c>
      <c r="G7911" t="s">
        <v>7422</v>
      </c>
      <c r="H7911" t="s">
        <v>7423</v>
      </c>
      <c r="I7911" t="s">
        <v>22</v>
      </c>
      <c r="J7911" t="s">
        <v>23</v>
      </c>
      <c r="K7911" t="s">
        <v>9736</v>
      </c>
      <c r="L7911" t="s">
        <v>39</v>
      </c>
      <c r="M7911">
        <v>95037</v>
      </c>
      <c r="N7911" t="s">
        <v>40</v>
      </c>
      <c r="O7911" t="s">
        <v>1738</v>
      </c>
      <c r="P7911" t="s">
        <v>42</v>
      </c>
      <c r="Q7911" t="s">
        <v>64</v>
      </c>
      <c r="R7911" t="s">
        <v>1739</v>
      </c>
      <c r="S7911">
        <v>21.92</v>
      </c>
      <c r="T7911" s="3"/>
    </row>
    <row r="7912" spans="1:20" x14ac:dyDescent="0.3">
      <c r="A7912">
        <v>7911</v>
      </c>
      <c r="B7912" t="s">
        <v>9735</v>
      </c>
      <c r="C7912">
        <f t="shared" si="123"/>
        <v>49</v>
      </c>
      <c r="D7912" s="1">
        <v>43072</v>
      </c>
      <c r="E7912" s="1">
        <v>43076</v>
      </c>
      <c r="F7912" t="s">
        <v>46</v>
      </c>
      <c r="G7912" t="s">
        <v>7422</v>
      </c>
      <c r="H7912" t="s">
        <v>7423</v>
      </c>
      <c r="I7912" t="s">
        <v>22</v>
      </c>
      <c r="J7912" t="s">
        <v>23</v>
      </c>
      <c r="K7912" t="s">
        <v>9736</v>
      </c>
      <c r="L7912" t="s">
        <v>39</v>
      </c>
      <c r="M7912">
        <v>95037</v>
      </c>
      <c r="N7912" t="s">
        <v>40</v>
      </c>
      <c r="O7912" t="s">
        <v>2811</v>
      </c>
      <c r="P7912" t="s">
        <v>42</v>
      </c>
      <c r="Q7912" t="s">
        <v>55</v>
      </c>
      <c r="R7912" t="s">
        <v>2812</v>
      </c>
      <c r="S7912">
        <v>48.72</v>
      </c>
      <c r="T7912" s="3"/>
    </row>
    <row r="7913" spans="1:20" x14ac:dyDescent="0.3">
      <c r="A7913">
        <v>7912</v>
      </c>
      <c r="B7913" t="s">
        <v>9735</v>
      </c>
      <c r="C7913">
        <f t="shared" si="123"/>
        <v>49</v>
      </c>
      <c r="D7913" s="1">
        <v>43072</v>
      </c>
      <c r="E7913" s="1">
        <v>43076</v>
      </c>
      <c r="F7913" t="s">
        <v>46</v>
      </c>
      <c r="G7913" t="s">
        <v>7422</v>
      </c>
      <c r="H7913" t="s">
        <v>7423</v>
      </c>
      <c r="I7913" t="s">
        <v>22</v>
      </c>
      <c r="J7913" t="s">
        <v>23</v>
      </c>
      <c r="K7913" t="s">
        <v>9736</v>
      </c>
      <c r="L7913" t="s">
        <v>39</v>
      </c>
      <c r="M7913">
        <v>95037</v>
      </c>
      <c r="N7913" t="s">
        <v>40</v>
      </c>
      <c r="O7913" t="s">
        <v>1670</v>
      </c>
      <c r="P7913" t="s">
        <v>28</v>
      </c>
      <c r="Q7913" t="s">
        <v>29</v>
      </c>
      <c r="R7913" t="s">
        <v>1671</v>
      </c>
      <c r="S7913">
        <v>205.666</v>
      </c>
      <c r="T7913" s="3"/>
    </row>
    <row r="7914" spans="1:20" x14ac:dyDescent="0.3">
      <c r="A7914">
        <v>7913</v>
      </c>
      <c r="B7914" t="s">
        <v>9737</v>
      </c>
      <c r="C7914">
        <f t="shared" si="123"/>
        <v>17</v>
      </c>
      <c r="D7914" s="1">
        <v>42853</v>
      </c>
      <c r="E7914" s="1">
        <v>42855</v>
      </c>
      <c r="F7914" t="s">
        <v>19</v>
      </c>
      <c r="G7914" t="s">
        <v>2194</v>
      </c>
      <c r="H7914" t="s">
        <v>2195</v>
      </c>
      <c r="I7914" t="s">
        <v>22</v>
      </c>
      <c r="J7914" t="s">
        <v>23</v>
      </c>
      <c r="K7914" t="s">
        <v>9310</v>
      </c>
      <c r="L7914" t="s">
        <v>207</v>
      </c>
      <c r="M7914">
        <v>60174</v>
      </c>
      <c r="N7914" t="s">
        <v>101</v>
      </c>
      <c r="O7914" t="s">
        <v>3015</v>
      </c>
      <c r="P7914" t="s">
        <v>28</v>
      </c>
      <c r="Q7914" t="s">
        <v>61</v>
      </c>
      <c r="R7914" t="s">
        <v>3016</v>
      </c>
      <c r="S7914">
        <v>30.344000000000001</v>
      </c>
      <c r="T7914" s="3"/>
    </row>
    <row r="7915" spans="1:20" x14ac:dyDescent="0.3">
      <c r="A7915">
        <v>7914</v>
      </c>
      <c r="B7915" t="s">
        <v>9738</v>
      </c>
      <c r="C7915">
        <f t="shared" si="123"/>
        <v>34</v>
      </c>
      <c r="D7915" s="1">
        <v>43337</v>
      </c>
      <c r="E7915" s="1">
        <v>43339</v>
      </c>
      <c r="F7915" t="s">
        <v>184</v>
      </c>
      <c r="G7915" t="s">
        <v>4803</v>
      </c>
      <c r="H7915" t="s">
        <v>4804</v>
      </c>
      <c r="I7915" t="s">
        <v>22</v>
      </c>
      <c r="J7915" t="s">
        <v>23</v>
      </c>
      <c r="K7915" t="s">
        <v>2181</v>
      </c>
      <c r="L7915" t="s">
        <v>494</v>
      </c>
      <c r="M7915">
        <v>44105</v>
      </c>
      <c r="N7915" t="s">
        <v>144</v>
      </c>
      <c r="O7915" t="s">
        <v>4943</v>
      </c>
      <c r="P7915" t="s">
        <v>42</v>
      </c>
      <c r="Q7915" t="s">
        <v>55</v>
      </c>
      <c r="R7915" t="s">
        <v>4944</v>
      </c>
      <c r="S7915">
        <v>25.696000000000002</v>
      </c>
      <c r="T7915" s="3"/>
    </row>
    <row r="7916" spans="1:20" x14ac:dyDescent="0.3">
      <c r="A7916">
        <v>7915</v>
      </c>
      <c r="B7916" t="s">
        <v>9739</v>
      </c>
      <c r="C7916">
        <f t="shared" si="123"/>
        <v>25</v>
      </c>
      <c r="D7916" s="1">
        <v>43268</v>
      </c>
      <c r="E7916" s="1">
        <v>43272</v>
      </c>
      <c r="F7916" t="s">
        <v>46</v>
      </c>
      <c r="G7916" t="s">
        <v>2147</v>
      </c>
      <c r="H7916" t="s">
        <v>2148</v>
      </c>
      <c r="I7916" t="s">
        <v>98</v>
      </c>
      <c r="J7916" t="s">
        <v>23</v>
      </c>
      <c r="K7916" t="s">
        <v>262</v>
      </c>
      <c r="L7916" t="s">
        <v>263</v>
      </c>
      <c r="M7916">
        <v>10024</v>
      </c>
      <c r="N7916" t="s">
        <v>144</v>
      </c>
      <c r="O7916" t="s">
        <v>9740</v>
      </c>
      <c r="P7916" t="s">
        <v>67</v>
      </c>
      <c r="Q7916" t="s">
        <v>680</v>
      </c>
      <c r="R7916" t="s">
        <v>9741</v>
      </c>
      <c r="S7916">
        <v>3404.5</v>
      </c>
      <c r="T7916" s="3"/>
    </row>
    <row r="7917" spans="1:20" x14ac:dyDescent="0.3">
      <c r="A7917">
        <v>7916</v>
      </c>
      <c r="B7917" t="s">
        <v>9739</v>
      </c>
      <c r="C7917">
        <f t="shared" si="123"/>
        <v>25</v>
      </c>
      <c r="D7917" s="1">
        <v>43268</v>
      </c>
      <c r="E7917" s="1">
        <v>43272</v>
      </c>
      <c r="F7917" t="s">
        <v>46</v>
      </c>
      <c r="G7917" t="s">
        <v>2147</v>
      </c>
      <c r="H7917" t="s">
        <v>2148</v>
      </c>
      <c r="I7917" t="s">
        <v>98</v>
      </c>
      <c r="J7917" t="s">
        <v>23</v>
      </c>
      <c r="K7917" t="s">
        <v>262</v>
      </c>
      <c r="L7917" t="s">
        <v>263</v>
      </c>
      <c r="M7917">
        <v>10024</v>
      </c>
      <c r="N7917" t="s">
        <v>144</v>
      </c>
      <c r="O7917" t="s">
        <v>8214</v>
      </c>
      <c r="P7917" t="s">
        <v>67</v>
      </c>
      <c r="Q7917" t="s">
        <v>157</v>
      </c>
      <c r="R7917" t="s">
        <v>8215</v>
      </c>
      <c r="S7917">
        <v>101.34</v>
      </c>
      <c r="T7917" s="3"/>
    </row>
    <row r="7918" spans="1:20" x14ac:dyDescent="0.3">
      <c r="A7918">
        <v>7917</v>
      </c>
      <c r="B7918" t="s">
        <v>9742</v>
      </c>
      <c r="C7918">
        <f t="shared" si="123"/>
        <v>48</v>
      </c>
      <c r="D7918" s="1">
        <v>42694</v>
      </c>
      <c r="E7918" s="1">
        <v>42698</v>
      </c>
      <c r="F7918" t="s">
        <v>46</v>
      </c>
      <c r="G7918" t="s">
        <v>2364</v>
      </c>
      <c r="H7918" t="s">
        <v>2365</v>
      </c>
      <c r="I7918" t="s">
        <v>98</v>
      </c>
      <c r="J7918" t="s">
        <v>23</v>
      </c>
      <c r="K7918" t="s">
        <v>142</v>
      </c>
      <c r="L7918" t="s">
        <v>143</v>
      </c>
      <c r="M7918">
        <v>19140</v>
      </c>
      <c r="N7918" t="s">
        <v>144</v>
      </c>
      <c r="O7918" t="s">
        <v>3190</v>
      </c>
      <c r="P7918" t="s">
        <v>28</v>
      </c>
      <c r="Q7918" t="s">
        <v>32</v>
      </c>
      <c r="R7918" t="s">
        <v>3191</v>
      </c>
      <c r="S7918">
        <v>344.37200000000001</v>
      </c>
      <c r="T7918" s="3"/>
    </row>
    <row r="7919" spans="1:20" x14ac:dyDescent="0.3">
      <c r="A7919">
        <v>7918</v>
      </c>
      <c r="B7919" t="s">
        <v>9743</v>
      </c>
      <c r="C7919">
        <f t="shared" si="123"/>
        <v>36</v>
      </c>
      <c r="D7919" s="1">
        <v>43347</v>
      </c>
      <c r="E7919" s="1">
        <v>43351</v>
      </c>
      <c r="F7919" t="s">
        <v>19</v>
      </c>
      <c r="G7919" t="s">
        <v>3792</v>
      </c>
      <c r="H7919" t="s">
        <v>3793</v>
      </c>
      <c r="I7919" t="s">
        <v>98</v>
      </c>
      <c r="J7919" t="s">
        <v>23</v>
      </c>
      <c r="K7919" t="s">
        <v>2773</v>
      </c>
      <c r="L7919" t="s">
        <v>100</v>
      </c>
      <c r="M7919">
        <v>75043</v>
      </c>
      <c r="N7919" t="s">
        <v>101</v>
      </c>
      <c r="O7919" t="s">
        <v>486</v>
      </c>
      <c r="P7919" t="s">
        <v>42</v>
      </c>
      <c r="Q7919" t="s">
        <v>64</v>
      </c>
      <c r="R7919" t="s">
        <v>487</v>
      </c>
      <c r="S7919">
        <v>30.384</v>
      </c>
      <c r="T7919" s="3"/>
    </row>
    <row r="7920" spans="1:20" x14ac:dyDescent="0.3">
      <c r="A7920">
        <v>7919</v>
      </c>
      <c r="B7920" t="s">
        <v>9744</v>
      </c>
      <c r="C7920">
        <f t="shared" si="123"/>
        <v>28</v>
      </c>
      <c r="D7920" s="1">
        <v>42555</v>
      </c>
      <c r="E7920" s="1">
        <v>42559</v>
      </c>
      <c r="F7920" t="s">
        <v>19</v>
      </c>
      <c r="G7920" t="s">
        <v>5929</v>
      </c>
      <c r="H7920" t="s">
        <v>5930</v>
      </c>
      <c r="I7920" t="s">
        <v>98</v>
      </c>
      <c r="J7920" t="s">
        <v>23</v>
      </c>
      <c r="K7920" t="s">
        <v>946</v>
      </c>
      <c r="L7920" t="s">
        <v>39</v>
      </c>
      <c r="M7920">
        <v>92024</v>
      </c>
      <c r="N7920" t="s">
        <v>40</v>
      </c>
      <c r="O7920" t="s">
        <v>1101</v>
      </c>
      <c r="P7920" t="s">
        <v>42</v>
      </c>
      <c r="Q7920" t="s">
        <v>71</v>
      </c>
      <c r="R7920" t="s">
        <v>1102</v>
      </c>
      <c r="S7920">
        <v>22.847999999999999</v>
      </c>
      <c r="T7920" s="3"/>
    </row>
    <row r="7921" spans="1:20" x14ac:dyDescent="0.3">
      <c r="A7921">
        <v>7920</v>
      </c>
      <c r="B7921" t="s">
        <v>9745</v>
      </c>
      <c r="C7921">
        <f t="shared" si="123"/>
        <v>37</v>
      </c>
      <c r="D7921" s="1">
        <v>43358</v>
      </c>
      <c r="E7921" s="1">
        <v>43364</v>
      </c>
      <c r="F7921" t="s">
        <v>46</v>
      </c>
      <c r="G7921" t="s">
        <v>5932</v>
      </c>
      <c r="H7921" t="s">
        <v>5933</v>
      </c>
      <c r="I7921" t="s">
        <v>98</v>
      </c>
      <c r="J7921" t="s">
        <v>23</v>
      </c>
      <c r="K7921" t="s">
        <v>7710</v>
      </c>
      <c r="L7921" t="s">
        <v>745</v>
      </c>
      <c r="M7921">
        <v>6708</v>
      </c>
      <c r="N7921" t="s">
        <v>144</v>
      </c>
      <c r="O7921" t="s">
        <v>4895</v>
      </c>
      <c r="P7921" t="s">
        <v>42</v>
      </c>
      <c r="Q7921" t="s">
        <v>55</v>
      </c>
      <c r="R7921" t="s">
        <v>4896</v>
      </c>
      <c r="S7921">
        <v>38.619999999999997</v>
      </c>
      <c r="T7921" s="3"/>
    </row>
    <row r="7922" spans="1:20" x14ac:dyDescent="0.3">
      <c r="A7922">
        <v>7921</v>
      </c>
      <c r="B7922" t="s">
        <v>9745</v>
      </c>
      <c r="C7922">
        <f t="shared" si="123"/>
        <v>37</v>
      </c>
      <c r="D7922" s="1">
        <v>43358</v>
      </c>
      <c r="E7922" s="1">
        <v>43364</v>
      </c>
      <c r="F7922" t="s">
        <v>46</v>
      </c>
      <c r="G7922" t="s">
        <v>5932</v>
      </c>
      <c r="H7922" t="s">
        <v>5933</v>
      </c>
      <c r="I7922" t="s">
        <v>98</v>
      </c>
      <c r="J7922" t="s">
        <v>23</v>
      </c>
      <c r="K7922" t="s">
        <v>7710</v>
      </c>
      <c r="L7922" t="s">
        <v>745</v>
      </c>
      <c r="M7922">
        <v>6708</v>
      </c>
      <c r="N7922" t="s">
        <v>144</v>
      </c>
      <c r="O7922" t="s">
        <v>7050</v>
      </c>
      <c r="P7922" t="s">
        <v>67</v>
      </c>
      <c r="Q7922" t="s">
        <v>157</v>
      </c>
      <c r="R7922" t="s">
        <v>7051</v>
      </c>
      <c r="S7922">
        <v>59.98</v>
      </c>
      <c r="T7922" s="3"/>
    </row>
    <row r="7923" spans="1:20" x14ac:dyDescent="0.3">
      <c r="A7923">
        <v>7922</v>
      </c>
      <c r="B7923" t="s">
        <v>9746</v>
      </c>
      <c r="C7923">
        <f t="shared" si="123"/>
        <v>11</v>
      </c>
      <c r="D7923" s="1">
        <v>43172</v>
      </c>
      <c r="E7923" s="1">
        <v>43176</v>
      </c>
      <c r="F7923" t="s">
        <v>46</v>
      </c>
      <c r="G7923" t="s">
        <v>6225</v>
      </c>
      <c r="H7923" t="s">
        <v>6226</v>
      </c>
      <c r="I7923" t="s">
        <v>22</v>
      </c>
      <c r="J7923" t="s">
        <v>23</v>
      </c>
      <c r="K7923" t="s">
        <v>378</v>
      </c>
      <c r="L7923" t="s">
        <v>2738</v>
      </c>
      <c r="M7923">
        <v>21044</v>
      </c>
      <c r="N7923" t="s">
        <v>144</v>
      </c>
      <c r="O7923" t="s">
        <v>3572</v>
      </c>
      <c r="P7923" t="s">
        <v>42</v>
      </c>
      <c r="Q7923" t="s">
        <v>71</v>
      </c>
      <c r="R7923" t="s">
        <v>3573</v>
      </c>
      <c r="S7923">
        <v>174.3</v>
      </c>
      <c r="T7923" s="3"/>
    </row>
    <row r="7924" spans="1:20" x14ac:dyDescent="0.3">
      <c r="A7924">
        <v>7923</v>
      </c>
      <c r="B7924" t="s">
        <v>9747</v>
      </c>
      <c r="C7924">
        <f t="shared" si="123"/>
        <v>39</v>
      </c>
      <c r="D7924" s="1">
        <v>43367</v>
      </c>
      <c r="E7924" s="1">
        <v>43372</v>
      </c>
      <c r="F7924" t="s">
        <v>46</v>
      </c>
      <c r="G7924" t="s">
        <v>3795</v>
      </c>
      <c r="H7924" t="s">
        <v>3796</v>
      </c>
      <c r="I7924" t="s">
        <v>98</v>
      </c>
      <c r="J7924" t="s">
        <v>23</v>
      </c>
      <c r="K7924" t="s">
        <v>7242</v>
      </c>
      <c r="L7924" t="s">
        <v>50</v>
      </c>
      <c r="M7924">
        <v>33021</v>
      </c>
      <c r="N7924" t="s">
        <v>26</v>
      </c>
      <c r="O7924" t="s">
        <v>6305</v>
      </c>
      <c r="P7924" t="s">
        <v>67</v>
      </c>
      <c r="Q7924" t="s">
        <v>68</v>
      </c>
      <c r="R7924" t="s">
        <v>6306</v>
      </c>
      <c r="S7924">
        <v>383.96</v>
      </c>
      <c r="T7924" s="3"/>
    </row>
    <row r="7925" spans="1:20" x14ac:dyDescent="0.3">
      <c r="A7925">
        <v>7924</v>
      </c>
      <c r="B7925" t="s">
        <v>9747</v>
      </c>
      <c r="C7925">
        <f t="shared" si="123"/>
        <v>39</v>
      </c>
      <c r="D7925" s="1">
        <v>43367</v>
      </c>
      <c r="E7925" s="1">
        <v>43372</v>
      </c>
      <c r="F7925" t="s">
        <v>46</v>
      </c>
      <c r="G7925" t="s">
        <v>3795</v>
      </c>
      <c r="H7925" t="s">
        <v>3796</v>
      </c>
      <c r="I7925" t="s">
        <v>98</v>
      </c>
      <c r="J7925" t="s">
        <v>23</v>
      </c>
      <c r="K7925" t="s">
        <v>7242</v>
      </c>
      <c r="L7925" t="s">
        <v>50</v>
      </c>
      <c r="M7925">
        <v>33021</v>
      </c>
      <c r="N7925" t="s">
        <v>26</v>
      </c>
      <c r="O7925" t="s">
        <v>671</v>
      </c>
      <c r="P7925" t="s">
        <v>42</v>
      </c>
      <c r="Q7925" t="s">
        <v>71</v>
      </c>
      <c r="R7925" t="s">
        <v>672</v>
      </c>
      <c r="S7925">
        <v>15.57</v>
      </c>
      <c r="T7925" s="3"/>
    </row>
    <row r="7926" spans="1:20" x14ac:dyDescent="0.3">
      <c r="A7926">
        <v>7925</v>
      </c>
      <c r="B7926" t="s">
        <v>9748</v>
      </c>
      <c r="C7926">
        <f t="shared" si="123"/>
        <v>33</v>
      </c>
      <c r="D7926" s="1">
        <v>42960</v>
      </c>
      <c r="E7926" s="1">
        <v>42963</v>
      </c>
      <c r="F7926" t="s">
        <v>184</v>
      </c>
      <c r="G7926" t="s">
        <v>1426</v>
      </c>
      <c r="H7926" t="s">
        <v>1427</v>
      </c>
      <c r="I7926" t="s">
        <v>22</v>
      </c>
      <c r="J7926" t="s">
        <v>23</v>
      </c>
      <c r="K7926" t="s">
        <v>314</v>
      </c>
      <c r="L7926" t="s">
        <v>315</v>
      </c>
      <c r="M7926">
        <v>22153</v>
      </c>
      <c r="N7926" t="s">
        <v>26</v>
      </c>
      <c r="O7926" t="s">
        <v>357</v>
      </c>
      <c r="P7926" t="s">
        <v>42</v>
      </c>
      <c r="Q7926" t="s">
        <v>71</v>
      </c>
      <c r="R7926" t="s">
        <v>358</v>
      </c>
      <c r="S7926">
        <v>22.32</v>
      </c>
      <c r="T7926" s="3"/>
    </row>
    <row r="7927" spans="1:20" x14ac:dyDescent="0.3">
      <c r="A7927">
        <v>7926</v>
      </c>
      <c r="B7927" t="s">
        <v>9748</v>
      </c>
      <c r="C7927">
        <f t="shared" si="123"/>
        <v>33</v>
      </c>
      <c r="D7927" s="1">
        <v>42960</v>
      </c>
      <c r="E7927" s="1">
        <v>42963</v>
      </c>
      <c r="F7927" t="s">
        <v>184</v>
      </c>
      <c r="G7927" t="s">
        <v>1426</v>
      </c>
      <c r="H7927" t="s">
        <v>1427</v>
      </c>
      <c r="I7927" t="s">
        <v>22</v>
      </c>
      <c r="J7927" t="s">
        <v>23</v>
      </c>
      <c r="K7927" t="s">
        <v>314</v>
      </c>
      <c r="L7927" t="s">
        <v>315</v>
      </c>
      <c r="M7927">
        <v>22153</v>
      </c>
      <c r="N7927" t="s">
        <v>26</v>
      </c>
      <c r="O7927" t="s">
        <v>1668</v>
      </c>
      <c r="P7927" t="s">
        <v>42</v>
      </c>
      <c r="Q7927" t="s">
        <v>43</v>
      </c>
      <c r="R7927" t="s">
        <v>1669</v>
      </c>
      <c r="S7927">
        <v>103.6</v>
      </c>
      <c r="T7927" s="3"/>
    </row>
    <row r="7928" spans="1:20" x14ac:dyDescent="0.3">
      <c r="A7928">
        <v>7927</v>
      </c>
      <c r="B7928" t="s">
        <v>9749</v>
      </c>
      <c r="C7928">
        <f t="shared" si="123"/>
        <v>47</v>
      </c>
      <c r="D7928" s="1">
        <v>43424</v>
      </c>
      <c r="E7928" s="1">
        <v>43428</v>
      </c>
      <c r="F7928" t="s">
        <v>19</v>
      </c>
      <c r="G7928" t="s">
        <v>4621</v>
      </c>
      <c r="H7928" t="s">
        <v>4622</v>
      </c>
      <c r="I7928" t="s">
        <v>37</v>
      </c>
      <c r="J7928" t="s">
        <v>23</v>
      </c>
      <c r="K7928" t="s">
        <v>262</v>
      </c>
      <c r="L7928" t="s">
        <v>263</v>
      </c>
      <c r="M7928">
        <v>10035</v>
      </c>
      <c r="N7928" t="s">
        <v>144</v>
      </c>
      <c r="O7928" t="s">
        <v>5961</v>
      </c>
      <c r="P7928" t="s">
        <v>67</v>
      </c>
      <c r="Q7928" t="s">
        <v>157</v>
      </c>
      <c r="R7928" t="s">
        <v>5962</v>
      </c>
      <c r="S7928">
        <v>2.97</v>
      </c>
      <c r="T7928" s="3"/>
    </row>
    <row r="7929" spans="1:20" x14ac:dyDescent="0.3">
      <c r="A7929">
        <v>7928</v>
      </c>
      <c r="B7929" t="s">
        <v>9749</v>
      </c>
      <c r="C7929">
        <f t="shared" si="123"/>
        <v>47</v>
      </c>
      <c r="D7929" s="1">
        <v>43424</v>
      </c>
      <c r="E7929" s="1">
        <v>43428</v>
      </c>
      <c r="F7929" t="s">
        <v>19</v>
      </c>
      <c r="G7929" t="s">
        <v>4621</v>
      </c>
      <c r="H7929" t="s">
        <v>4622</v>
      </c>
      <c r="I7929" t="s">
        <v>37</v>
      </c>
      <c r="J7929" t="s">
        <v>23</v>
      </c>
      <c r="K7929" t="s">
        <v>262</v>
      </c>
      <c r="L7929" t="s">
        <v>263</v>
      </c>
      <c r="M7929">
        <v>10035</v>
      </c>
      <c r="N7929" t="s">
        <v>144</v>
      </c>
      <c r="O7929" t="s">
        <v>1677</v>
      </c>
      <c r="P7929" t="s">
        <v>67</v>
      </c>
      <c r="Q7929" t="s">
        <v>68</v>
      </c>
      <c r="R7929" t="s">
        <v>1678</v>
      </c>
      <c r="S7929">
        <v>569.99</v>
      </c>
      <c r="T7929" s="3"/>
    </row>
    <row r="7930" spans="1:20" x14ac:dyDescent="0.3">
      <c r="A7930">
        <v>7929</v>
      </c>
      <c r="B7930" t="s">
        <v>9749</v>
      </c>
      <c r="C7930">
        <f t="shared" si="123"/>
        <v>47</v>
      </c>
      <c r="D7930" s="1">
        <v>43424</v>
      </c>
      <c r="E7930" s="1">
        <v>43428</v>
      </c>
      <c r="F7930" t="s">
        <v>19</v>
      </c>
      <c r="G7930" t="s">
        <v>4621</v>
      </c>
      <c r="H7930" t="s">
        <v>4622</v>
      </c>
      <c r="I7930" t="s">
        <v>37</v>
      </c>
      <c r="J7930" t="s">
        <v>23</v>
      </c>
      <c r="K7930" t="s">
        <v>262</v>
      </c>
      <c r="L7930" t="s">
        <v>263</v>
      </c>
      <c r="M7930">
        <v>10035</v>
      </c>
      <c r="N7930" t="s">
        <v>144</v>
      </c>
      <c r="O7930" t="s">
        <v>9026</v>
      </c>
      <c r="P7930" t="s">
        <v>28</v>
      </c>
      <c r="Q7930" t="s">
        <v>61</v>
      </c>
      <c r="R7930" t="s">
        <v>9027</v>
      </c>
      <c r="S7930">
        <v>50.97</v>
      </c>
      <c r="T7930" s="3"/>
    </row>
    <row r="7931" spans="1:20" x14ac:dyDescent="0.3">
      <c r="A7931">
        <v>7930</v>
      </c>
      <c r="B7931" t="s">
        <v>9750</v>
      </c>
      <c r="C7931">
        <f t="shared" si="123"/>
        <v>30</v>
      </c>
      <c r="D7931" s="1">
        <v>43306</v>
      </c>
      <c r="E7931" s="1">
        <v>43308</v>
      </c>
      <c r="F7931" t="s">
        <v>184</v>
      </c>
      <c r="G7931" t="s">
        <v>8699</v>
      </c>
      <c r="H7931" t="s">
        <v>8700</v>
      </c>
      <c r="I7931" t="s">
        <v>98</v>
      </c>
      <c r="J7931" t="s">
        <v>23</v>
      </c>
      <c r="K7931" t="s">
        <v>813</v>
      </c>
      <c r="L7931" t="s">
        <v>100</v>
      </c>
      <c r="M7931">
        <v>75217</v>
      </c>
      <c r="N7931" t="s">
        <v>101</v>
      </c>
      <c r="O7931" t="s">
        <v>4682</v>
      </c>
      <c r="P7931" t="s">
        <v>28</v>
      </c>
      <c r="Q7931" t="s">
        <v>52</v>
      </c>
      <c r="R7931" t="s">
        <v>4683</v>
      </c>
      <c r="S7931">
        <v>298.11599999999999</v>
      </c>
      <c r="T7931" s="3"/>
    </row>
    <row r="7932" spans="1:20" x14ac:dyDescent="0.3">
      <c r="A7932">
        <v>7931</v>
      </c>
      <c r="B7932" t="s">
        <v>9751</v>
      </c>
      <c r="C7932">
        <f t="shared" si="123"/>
        <v>12</v>
      </c>
      <c r="D7932" s="1">
        <v>42819</v>
      </c>
      <c r="E7932" s="1">
        <v>42821</v>
      </c>
      <c r="F7932" t="s">
        <v>19</v>
      </c>
      <c r="G7932" t="s">
        <v>3861</v>
      </c>
      <c r="H7932" t="s">
        <v>3862</v>
      </c>
      <c r="I7932" t="s">
        <v>37</v>
      </c>
      <c r="J7932" t="s">
        <v>23</v>
      </c>
      <c r="K7932" t="s">
        <v>262</v>
      </c>
      <c r="L7932" t="s">
        <v>263</v>
      </c>
      <c r="M7932">
        <v>10024</v>
      </c>
      <c r="N7932" t="s">
        <v>144</v>
      </c>
      <c r="O7932" t="s">
        <v>4137</v>
      </c>
      <c r="P7932" t="s">
        <v>42</v>
      </c>
      <c r="Q7932" t="s">
        <v>64</v>
      </c>
      <c r="R7932" t="s">
        <v>4138</v>
      </c>
      <c r="S7932">
        <v>59.52</v>
      </c>
      <c r="T7932" s="3"/>
    </row>
    <row r="7933" spans="1:20" x14ac:dyDescent="0.3">
      <c r="A7933">
        <v>7932</v>
      </c>
      <c r="B7933" t="s">
        <v>9752</v>
      </c>
      <c r="C7933">
        <f t="shared" si="123"/>
        <v>28</v>
      </c>
      <c r="D7933" s="1">
        <v>42931</v>
      </c>
      <c r="E7933" s="1">
        <v>42936</v>
      </c>
      <c r="F7933" t="s">
        <v>46</v>
      </c>
      <c r="G7933" t="s">
        <v>3912</v>
      </c>
      <c r="H7933" t="s">
        <v>3913</v>
      </c>
      <c r="I7933" t="s">
        <v>37</v>
      </c>
      <c r="J7933" t="s">
        <v>23</v>
      </c>
      <c r="K7933" t="s">
        <v>415</v>
      </c>
      <c r="L7933" t="s">
        <v>416</v>
      </c>
      <c r="M7933">
        <v>97206</v>
      </c>
      <c r="N7933" t="s">
        <v>40</v>
      </c>
      <c r="O7933" t="s">
        <v>1462</v>
      </c>
      <c r="P7933" t="s">
        <v>28</v>
      </c>
      <c r="Q7933" t="s">
        <v>32</v>
      </c>
      <c r="R7933" t="s">
        <v>1463</v>
      </c>
      <c r="S7933">
        <v>230.28</v>
      </c>
      <c r="T7933" s="3"/>
    </row>
    <row r="7934" spans="1:20" x14ac:dyDescent="0.3">
      <c r="A7934">
        <v>7933</v>
      </c>
      <c r="B7934" t="s">
        <v>9752</v>
      </c>
      <c r="C7934">
        <f t="shared" si="123"/>
        <v>28</v>
      </c>
      <c r="D7934" s="1">
        <v>42931</v>
      </c>
      <c r="E7934" s="1">
        <v>42936</v>
      </c>
      <c r="F7934" t="s">
        <v>46</v>
      </c>
      <c r="G7934" t="s">
        <v>3912</v>
      </c>
      <c r="H7934" t="s">
        <v>3913</v>
      </c>
      <c r="I7934" t="s">
        <v>37</v>
      </c>
      <c r="J7934" t="s">
        <v>23</v>
      </c>
      <c r="K7934" t="s">
        <v>415</v>
      </c>
      <c r="L7934" t="s">
        <v>416</v>
      </c>
      <c r="M7934">
        <v>97206</v>
      </c>
      <c r="N7934" t="s">
        <v>40</v>
      </c>
      <c r="O7934" t="s">
        <v>3738</v>
      </c>
      <c r="P7934" t="s">
        <v>42</v>
      </c>
      <c r="Q7934" t="s">
        <v>86</v>
      </c>
      <c r="R7934" t="s">
        <v>3739</v>
      </c>
      <c r="S7934">
        <v>105.52</v>
      </c>
      <c r="T7934" s="3"/>
    </row>
    <row r="7935" spans="1:20" x14ac:dyDescent="0.3">
      <c r="A7935">
        <v>7934</v>
      </c>
      <c r="B7935" t="s">
        <v>9753</v>
      </c>
      <c r="C7935">
        <f t="shared" si="123"/>
        <v>33</v>
      </c>
      <c r="D7935" s="1">
        <v>43329</v>
      </c>
      <c r="E7935" s="1">
        <v>43336</v>
      </c>
      <c r="F7935" t="s">
        <v>46</v>
      </c>
      <c r="G7935" t="s">
        <v>3852</v>
      </c>
      <c r="H7935" t="s">
        <v>3853</v>
      </c>
      <c r="I7935" t="s">
        <v>37</v>
      </c>
      <c r="J7935" t="s">
        <v>23</v>
      </c>
      <c r="K7935" t="s">
        <v>990</v>
      </c>
      <c r="L7935" t="s">
        <v>39</v>
      </c>
      <c r="M7935">
        <v>94513</v>
      </c>
      <c r="N7935" t="s">
        <v>40</v>
      </c>
      <c r="O7935" t="s">
        <v>4136</v>
      </c>
      <c r="P7935" t="s">
        <v>42</v>
      </c>
      <c r="Q7935" t="s">
        <v>169</v>
      </c>
      <c r="R7935" t="s">
        <v>667</v>
      </c>
      <c r="S7935">
        <v>23.36</v>
      </c>
      <c r="T7935" s="3"/>
    </row>
    <row r="7936" spans="1:20" x14ac:dyDescent="0.3">
      <c r="A7936">
        <v>7935</v>
      </c>
      <c r="B7936" t="s">
        <v>9753</v>
      </c>
      <c r="C7936">
        <f t="shared" si="123"/>
        <v>33</v>
      </c>
      <c r="D7936" s="1">
        <v>43329</v>
      </c>
      <c r="E7936" s="1">
        <v>43336</v>
      </c>
      <c r="F7936" t="s">
        <v>46</v>
      </c>
      <c r="G7936" t="s">
        <v>3852</v>
      </c>
      <c r="H7936" t="s">
        <v>3853</v>
      </c>
      <c r="I7936" t="s">
        <v>37</v>
      </c>
      <c r="J7936" t="s">
        <v>23</v>
      </c>
      <c r="K7936" t="s">
        <v>990</v>
      </c>
      <c r="L7936" t="s">
        <v>39</v>
      </c>
      <c r="M7936">
        <v>94513</v>
      </c>
      <c r="N7936" t="s">
        <v>40</v>
      </c>
      <c r="O7936" t="s">
        <v>3898</v>
      </c>
      <c r="P7936" t="s">
        <v>67</v>
      </c>
      <c r="Q7936" t="s">
        <v>68</v>
      </c>
      <c r="R7936" t="s">
        <v>3899</v>
      </c>
      <c r="S7936">
        <v>71.975999999999999</v>
      </c>
      <c r="T7936" s="3"/>
    </row>
    <row r="7937" spans="1:20" x14ac:dyDescent="0.3">
      <c r="A7937">
        <v>7936</v>
      </c>
      <c r="B7937" t="s">
        <v>9753</v>
      </c>
      <c r="C7937">
        <f t="shared" si="123"/>
        <v>33</v>
      </c>
      <c r="D7937" s="1">
        <v>43329</v>
      </c>
      <c r="E7937" s="1">
        <v>43336</v>
      </c>
      <c r="F7937" t="s">
        <v>46</v>
      </c>
      <c r="G7937" t="s">
        <v>3852</v>
      </c>
      <c r="H7937" t="s">
        <v>3853</v>
      </c>
      <c r="I7937" t="s">
        <v>37</v>
      </c>
      <c r="J7937" t="s">
        <v>23</v>
      </c>
      <c r="K7937" t="s">
        <v>990</v>
      </c>
      <c r="L7937" t="s">
        <v>39</v>
      </c>
      <c r="M7937">
        <v>94513</v>
      </c>
      <c r="N7937" t="s">
        <v>40</v>
      </c>
      <c r="O7937" t="s">
        <v>4466</v>
      </c>
      <c r="P7937" t="s">
        <v>42</v>
      </c>
      <c r="Q7937" t="s">
        <v>86</v>
      </c>
      <c r="R7937" t="s">
        <v>4467</v>
      </c>
      <c r="S7937">
        <v>8.56</v>
      </c>
      <c r="T7937" s="3"/>
    </row>
    <row r="7938" spans="1:20" x14ac:dyDescent="0.3">
      <c r="A7938">
        <v>7937</v>
      </c>
      <c r="B7938" t="s">
        <v>9753</v>
      </c>
      <c r="C7938">
        <f t="shared" si="123"/>
        <v>33</v>
      </c>
      <c r="D7938" s="1">
        <v>43329</v>
      </c>
      <c r="E7938" s="1">
        <v>43336</v>
      </c>
      <c r="F7938" t="s">
        <v>46</v>
      </c>
      <c r="G7938" t="s">
        <v>3852</v>
      </c>
      <c r="H7938" t="s">
        <v>3853</v>
      </c>
      <c r="I7938" t="s">
        <v>37</v>
      </c>
      <c r="J7938" t="s">
        <v>23</v>
      </c>
      <c r="K7938" t="s">
        <v>990</v>
      </c>
      <c r="L7938" t="s">
        <v>39</v>
      </c>
      <c r="M7938">
        <v>94513</v>
      </c>
      <c r="N7938" t="s">
        <v>40</v>
      </c>
      <c r="O7938" t="s">
        <v>6141</v>
      </c>
      <c r="P7938" t="s">
        <v>42</v>
      </c>
      <c r="Q7938" t="s">
        <v>71</v>
      </c>
      <c r="R7938" t="s">
        <v>6142</v>
      </c>
      <c r="S7938">
        <v>13.92</v>
      </c>
      <c r="T7938" s="3"/>
    </row>
    <row r="7939" spans="1:20" x14ac:dyDescent="0.3">
      <c r="A7939">
        <v>7938</v>
      </c>
      <c r="B7939" t="s">
        <v>9753</v>
      </c>
      <c r="C7939">
        <f t="shared" ref="C7939:C8002" si="124">WEEKNUM(D7939,1)</f>
        <v>33</v>
      </c>
      <c r="D7939" s="1">
        <v>43329</v>
      </c>
      <c r="E7939" s="1">
        <v>43336</v>
      </c>
      <c r="F7939" t="s">
        <v>46</v>
      </c>
      <c r="G7939" t="s">
        <v>3852</v>
      </c>
      <c r="H7939" t="s">
        <v>3853</v>
      </c>
      <c r="I7939" t="s">
        <v>37</v>
      </c>
      <c r="J7939" t="s">
        <v>23</v>
      </c>
      <c r="K7939" t="s">
        <v>990</v>
      </c>
      <c r="L7939" t="s">
        <v>39</v>
      </c>
      <c r="M7939">
        <v>94513</v>
      </c>
      <c r="N7939" t="s">
        <v>40</v>
      </c>
      <c r="O7939" t="s">
        <v>594</v>
      </c>
      <c r="P7939" t="s">
        <v>42</v>
      </c>
      <c r="Q7939" t="s">
        <v>74</v>
      </c>
      <c r="R7939" t="s">
        <v>595</v>
      </c>
      <c r="S7939">
        <v>2518.29</v>
      </c>
      <c r="T7939" s="3"/>
    </row>
    <row r="7940" spans="1:20" x14ac:dyDescent="0.3">
      <c r="A7940">
        <v>7939</v>
      </c>
      <c r="B7940" t="s">
        <v>9753</v>
      </c>
      <c r="C7940">
        <f t="shared" si="124"/>
        <v>33</v>
      </c>
      <c r="D7940" s="1">
        <v>43329</v>
      </c>
      <c r="E7940" s="1">
        <v>43336</v>
      </c>
      <c r="F7940" t="s">
        <v>46</v>
      </c>
      <c r="G7940" t="s">
        <v>3852</v>
      </c>
      <c r="H7940" t="s">
        <v>3853</v>
      </c>
      <c r="I7940" t="s">
        <v>37</v>
      </c>
      <c r="J7940" t="s">
        <v>23</v>
      </c>
      <c r="K7940" t="s">
        <v>990</v>
      </c>
      <c r="L7940" t="s">
        <v>39</v>
      </c>
      <c r="M7940">
        <v>94513</v>
      </c>
      <c r="N7940" t="s">
        <v>40</v>
      </c>
      <c r="O7940" t="s">
        <v>2873</v>
      </c>
      <c r="P7940" t="s">
        <v>42</v>
      </c>
      <c r="Q7940" t="s">
        <v>55</v>
      </c>
      <c r="R7940" t="s">
        <v>2874</v>
      </c>
      <c r="S7940">
        <v>540.57000000000005</v>
      </c>
      <c r="T7940" s="3"/>
    </row>
    <row r="7941" spans="1:20" x14ac:dyDescent="0.3">
      <c r="A7941">
        <v>7940</v>
      </c>
      <c r="B7941" t="s">
        <v>9753</v>
      </c>
      <c r="C7941">
        <f t="shared" si="124"/>
        <v>33</v>
      </c>
      <c r="D7941" s="1">
        <v>43329</v>
      </c>
      <c r="E7941" s="1">
        <v>43336</v>
      </c>
      <c r="F7941" t="s">
        <v>46</v>
      </c>
      <c r="G7941" t="s">
        <v>3852</v>
      </c>
      <c r="H7941" t="s">
        <v>3853</v>
      </c>
      <c r="I7941" t="s">
        <v>37</v>
      </c>
      <c r="J7941" t="s">
        <v>23</v>
      </c>
      <c r="K7941" t="s">
        <v>990</v>
      </c>
      <c r="L7941" t="s">
        <v>39</v>
      </c>
      <c r="M7941">
        <v>94513</v>
      </c>
      <c r="N7941" t="s">
        <v>40</v>
      </c>
      <c r="O7941" t="s">
        <v>2559</v>
      </c>
      <c r="P7941" t="s">
        <v>42</v>
      </c>
      <c r="Q7941" t="s">
        <v>71</v>
      </c>
      <c r="R7941" t="s">
        <v>2560</v>
      </c>
      <c r="S7941">
        <v>221.05600000000001</v>
      </c>
      <c r="T7941" s="3"/>
    </row>
    <row r="7942" spans="1:20" x14ac:dyDescent="0.3">
      <c r="A7942">
        <v>7941</v>
      </c>
      <c r="B7942" t="s">
        <v>9754</v>
      </c>
      <c r="C7942">
        <f t="shared" si="124"/>
        <v>50</v>
      </c>
      <c r="D7942" s="1">
        <v>43083</v>
      </c>
      <c r="E7942" s="1">
        <v>43086</v>
      </c>
      <c r="F7942" t="s">
        <v>184</v>
      </c>
      <c r="G7942" t="s">
        <v>876</v>
      </c>
      <c r="H7942" t="s">
        <v>877</v>
      </c>
      <c r="I7942" t="s">
        <v>37</v>
      </c>
      <c r="J7942" t="s">
        <v>23</v>
      </c>
      <c r="K7942" t="s">
        <v>946</v>
      </c>
      <c r="L7942" t="s">
        <v>39</v>
      </c>
      <c r="M7942">
        <v>92037</v>
      </c>
      <c r="N7942" t="s">
        <v>40</v>
      </c>
      <c r="O7942" t="s">
        <v>300</v>
      </c>
      <c r="P7942" t="s">
        <v>28</v>
      </c>
      <c r="Q7942" t="s">
        <v>32</v>
      </c>
      <c r="R7942" t="s">
        <v>548</v>
      </c>
      <c r="S7942">
        <v>81.424000000000007</v>
      </c>
      <c r="T7942" s="3"/>
    </row>
    <row r="7943" spans="1:20" x14ac:dyDescent="0.3">
      <c r="A7943">
        <v>7942</v>
      </c>
      <c r="B7943" t="s">
        <v>9754</v>
      </c>
      <c r="C7943">
        <f t="shared" si="124"/>
        <v>50</v>
      </c>
      <c r="D7943" s="1">
        <v>43083</v>
      </c>
      <c r="E7943" s="1">
        <v>43086</v>
      </c>
      <c r="F7943" t="s">
        <v>184</v>
      </c>
      <c r="G7943" t="s">
        <v>876</v>
      </c>
      <c r="H7943" t="s">
        <v>877</v>
      </c>
      <c r="I7943" t="s">
        <v>37</v>
      </c>
      <c r="J7943" t="s">
        <v>23</v>
      </c>
      <c r="K7943" t="s">
        <v>946</v>
      </c>
      <c r="L7943" t="s">
        <v>39</v>
      </c>
      <c r="M7943">
        <v>92037</v>
      </c>
      <c r="N7943" t="s">
        <v>40</v>
      </c>
      <c r="O7943" t="s">
        <v>632</v>
      </c>
      <c r="P7943" t="s">
        <v>42</v>
      </c>
      <c r="Q7943" t="s">
        <v>55</v>
      </c>
      <c r="R7943" t="s">
        <v>633</v>
      </c>
      <c r="S7943">
        <v>134.80000000000001</v>
      </c>
      <c r="T7943" s="3"/>
    </row>
    <row r="7944" spans="1:20" x14ac:dyDescent="0.3">
      <c r="A7944">
        <v>7943</v>
      </c>
      <c r="B7944" t="s">
        <v>9755</v>
      </c>
      <c r="C7944">
        <f t="shared" si="124"/>
        <v>52</v>
      </c>
      <c r="D7944" s="1">
        <v>43459</v>
      </c>
      <c r="E7944" s="1">
        <v>43466</v>
      </c>
      <c r="F7944" t="s">
        <v>46</v>
      </c>
      <c r="G7944" t="s">
        <v>2628</v>
      </c>
      <c r="H7944" t="s">
        <v>2629</v>
      </c>
      <c r="I7944" t="s">
        <v>22</v>
      </c>
      <c r="J7944" t="s">
        <v>23</v>
      </c>
      <c r="K7944" t="s">
        <v>813</v>
      </c>
      <c r="L7944" t="s">
        <v>100</v>
      </c>
      <c r="M7944">
        <v>75081</v>
      </c>
      <c r="N7944" t="s">
        <v>101</v>
      </c>
      <c r="O7944" t="s">
        <v>2789</v>
      </c>
      <c r="P7944" t="s">
        <v>42</v>
      </c>
      <c r="Q7944" t="s">
        <v>71</v>
      </c>
      <c r="R7944" t="s">
        <v>2790</v>
      </c>
      <c r="S7944">
        <v>39.582000000000001</v>
      </c>
      <c r="T7944" s="3"/>
    </row>
    <row r="7945" spans="1:20" x14ac:dyDescent="0.3">
      <c r="A7945">
        <v>7944</v>
      </c>
      <c r="B7945" t="s">
        <v>9755</v>
      </c>
      <c r="C7945">
        <f t="shared" si="124"/>
        <v>52</v>
      </c>
      <c r="D7945" s="1">
        <v>43459</v>
      </c>
      <c r="E7945" s="1">
        <v>43466</v>
      </c>
      <c r="F7945" t="s">
        <v>46</v>
      </c>
      <c r="G7945" t="s">
        <v>2628</v>
      </c>
      <c r="H7945" t="s">
        <v>2629</v>
      </c>
      <c r="I7945" t="s">
        <v>22</v>
      </c>
      <c r="J7945" t="s">
        <v>23</v>
      </c>
      <c r="K7945" t="s">
        <v>813</v>
      </c>
      <c r="L7945" t="s">
        <v>100</v>
      </c>
      <c r="M7945">
        <v>75081</v>
      </c>
      <c r="N7945" t="s">
        <v>101</v>
      </c>
      <c r="O7945" t="s">
        <v>6057</v>
      </c>
      <c r="P7945" t="s">
        <v>42</v>
      </c>
      <c r="Q7945" t="s">
        <v>575</v>
      </c>
      <c r="R7945" t="s">
        <v>1296</v>
      </c>
      <c r="S7945">
        <v>44.688000000000002</v>
      </c>
      <c r="T7945" s="3"/>
    </row>
    <row r="7946" spans="1:20" x14ac:dyDescent="0.3">
      <c r="A7946">
        <v>7945</v>
      </c>
      <c r="B7946" t="s">
        <v>9755</v>
      </c>
      <c r="C7946">
        <f t="shared" si="124"/>
        <v>52</v>
      </c>
      <c r="D7946" s="1">
        <v>43459</v>
      </c>
      <c r="E7946" s="1">
        <v>43466</v>
      </c>
      <c r="F7946" t="s">
        <v>46</v>
      </c>
      <c r="G7946" t="s">
        <v>2628</v>
      </c>
      <c r="H7946" t="s">
        <v>2629</v>
      </c>
      <c r="I7946" t="s">
        <v>22</v>
      </c>
      <c r="J7946" t="s">
        <v>23</v>
      </c>
      <c r="K7946" t="s">
        <v>813</v>
      </c>
      <c r="L7946" t="s">
        <v>100</v>
      </c>
      <c r="M7946">
        <v>75081</v>
      </c>
      <c r="N7946" t="s">
        <v>101</v>
      </c>
      <c r="O7946" t="s">
        <v>6384</v>
      </c>
      <c r="P7946" t="s">
        <v>42</v>
      </c>
      <c r="Q7946" t="s">
        <v>64</v>
      </c>
      <c r="R7946" t="s">
        <v>6385</v>
      </c>
      <c r="S7946">
        <v>31.744</v>
      </c>
      <c r="T7946" s="3"/>
    </row>
    <row r="7947" spans="1:20" x14ac:dyDescent="0.3">
      <c r="A7947">
        <v>7946</v>
      </c>
      <c r="B7947" t="s">
        <v>9755</v>
      </c>
      <c r="C7947">
        <f t="shared" si="124"/>
        <v>52</v>
      </c>
      <c r="D7947" s="1">
        <v>43459</v>
      </c>
      <c r="E7947" s="1">
        <v>43466</v>
      </c>
      <c r="F7947" t="s">
        <v>46</v>
      </c>
      <c r="G7947" t="s">
        <v>2628</v>
      </c>
      <c r="H7947" t="s">
        <v>2629</v>
      </c>
      <c r="I7947" t="s">
        <v>22</v>
      </c>
      <c r="J7947" t="s">
        <v>23</v>
      </c>
      <c r="K7947" t="s">
        <v>813</v>
      </c>
      <c r="L7947" t="s">
        <v>100</v>
      </c>
      <c r="M7947">
        <v>75081</v>
      </c>
      <c r="N7947" t="s">
        <v>101</v>
      </c>
      <c r="O7947" t="s">
        <v>3131</v>
      </c>
      <c r="P7947" t="s">
        <v>42</v>
      </c>
      <c r="Q7947" t="s">
        <v>71</v>
      </c>
      <c r="R7947" t="s">
        <v>3132</v>
      </c>
      <c r="S7947">
        <v>40.98</v>
      </c>
      <c r="T7947" s="3"/>
    </row>
    <row r="7948" spans="1:20" x14ac:dyDescent="0.3">
      <c r="A7948">
        <v>7947</v>
      </c>
      <c r="B7948" t="s">
        <v>9755</v>
      </c>
      <c r="C7948">
        <f t="shared" si="124"/>
        <v>52</v>
      </c>
      <c r="D7948" s="1">
        <v>43459</v>
      </c>
      <c r="E7948" s="1">
        <v>43466</v>
      </c>
      <c r="F7948" t="s">
        <v>46</v>
      </c>
      <c r="G7948" t="s">
        <v>2628</v>
      </c>
      <c r="H7948" t="s">
        <v>2629</v>
      </c>
      <c r="I7948" t="s">
        <v>22</v>
      </c>
      <c r="J7948" t="s">
        <v>23</v>
      </c>
      <c r="K7948" t="s">
        <v>813</v>
      </c>
      <c r="L7948" t="s">
        <v>100</v>
      </c>
      <c r="M7948">
        <v>75081</v>
      </c>
      <c r="N7948" t="s">
        <v>101</v>
      </c>
      <c r="O7948" t="s">
        <v>4320</v>
      </c>
      <c r="P7948" t="s">
        <v>42</v>
      </c>
      <c r="Q7948" t="s">
        <v>71</v>
      </c>
      <c r="R7948" t="s">
        <v>4321</v>
      </c>
      <c r="S7948">
        <v>3.1680000000000001</v>
      </c>
      <c r="T7948" s="3"/>
    </row>
    <row r="7949" spans="1:20" x14ac:dyDescent="0.3">
      <c r="A7949">
        <v>7948</v>
      </c>
      <c r="B7949" t="s">
        <v>9756</v>
      </c>
      <c r="C7949">
        <f t="shared" si="124"/>
        <v>10</v>
      </c>
      <c r="D7949" s="1">
        <v>42064</v>
      </c>
      <c r="E7949" s="1">
        <v>42068</v>
      </c>
      <c r="F7949" t="s">
        <v>46</v>
      </c>
      <c r="G7949" t="s">
        <v>5527</v>
      </c>
      <c r="H7949" t="s">
        <v>5528</v>
      </c>
      <c r="I7949" t="s">
        <v>22</v>
      </c>
      <c r="J7949" t="s">
        <v>23</v>
      </c>
      <c r="K7949" t="s">
        <v>4177</v>
      </c>
      <c r="L7949" t="s">
        <v>100</v>
      </c>
      <c r="M7949">
        <v>79907</v>
      </c>
      <c r="N7949" t="s">
        <v>101</v>
      </c>
      <c r="O7949" t="s">
        <v>4871</v>
      </c>
      <c r="P7949" t="s">
        <v>42</v>
      </c>
      <c r="Q7949" t="s">
        <v>265</v>
      </c>
      <c r="R7949" t="s">
        <v>4872</v>
      </c>
      <c r="S7949">
        <v>18.84</v>
      </c>
      <c r="T7949" s="3"/>
    </row>
    <row r="7950" spans="1:20" x14ac:dyDescent="0.3">
      <c r="A7950">
        <v>7949</v>
      </c>
      <c r="B7950" t="s">
        <v>9756</v>
      </c>
      <c r="C7950">
        <f t="shared" si="124"/>
        <v>10</v>
      </c>
      <c r="D7950" s="1">
        <v>42064</v>
      </c>
      <c r="E7950" s="1">
        <v>42068</v>
      </c>
      <c r="F7950" t="s">
        <v>46</v>
      </c>
      <c r="G7950" t="s">
        <v>5527</v>
      </c>
      <c r="H7950" t="s">
        <v>5528</v>
      </c>
      <c r="I7950" t="s">
        <v>22</v>
      </c>
      <c r="J7950" t="s">
        <v>23</v>
      </c>
      <c r="K7950" t="s">
        <v>4177</v>
      </c>
      <c r="L7950" t="s">
        <v>100</v>
      </c>
      <c r="M7950">
        <v>79907</v>
      </c>
      <c r="N7950" t="s">
        <v>101</v>
      </c>
      <c r="O7950" t="s">
        <v>3380</v>
      </c>
      <c r="P7950" t="s">
        <v>28</v>
      </c>
      <c r="Q7950" t="s">
        <v>32</v>
      </c>
      <c r="R7950" t="s">
        <v>3381</v>
      </c>
      <c r="S7950">
        <v>362.25</v>
      </c>
      <c r="T7950" s="3"/>
    </row>
    <row r="7951" spans="1:20" x14ac:dyDescent="0.3">
      <c r="A7951">
        <v>7950</v>
      </c>
      <c r="B7951" t="s">
        <v>9756</v>
      </c>
      <c r="C7951">
        <f t="shared" si="124"/>
        <v>10</v>
      </c>
      <c r="D7951" s="1">
        <v>42064</v>
      </c>
      <c r="E7951" s="1">
        <v>42068</v>
      </c>
      <c r="F7951" t="s">
        <v>46</v>
      </c>
      <c r="G7951" t="s">
        <v>5527</v>
      </c>
      <c r="H7951" t="s">
        <v>5528</v>
      </c>
      <c r="I7951" t="s">
        <v>22</v>
      </c>
      <c r="J7951" t="s">
        <v>23</v>
      </c>
      <c r="K7951" t="s">
        <v>4177</v>
      </c>
      <c r="L7951" t="s">
        <v>100</v>
      </c>
      <c r="M7951">
        <v>79907</v>
      </c>
      <c r="N7951" t="s">
        <v>101</v>
      </c>
      <c r="O7951" t="s">
        <v>2935</v>
      </c>
      <c r="P7951" t="s">
        <v>28</v>
      </c>
      <c r="Q7951" t="s">
        <v>61</v>
      </c>
      <c r="R7951" t="s">
        <v>2936</v>
      </c>
      <c r="S7951">
        <v>63.552</v>
      </c>
      <c r="T7951" s="3"/>
    </row>
    <row r="7952" spans="1:20" x14ac:dyDescent="0.3">
      <c r="A7952">
        <v>7951</v>
      </c>
      <c r="B7952" t="s">
        <v>9756</v>
      </c>
      <c r="C7952">
        <f t="shared" si="124"/>
        <v>10</v>
      </c>
      <c r="D7952" s="1">
        <v>42064</v>
      </c>
      <c r="E7952" s="1">
        <v>42068</v>
      </c>
      <c r="F7952" t="s">
        <v>46</v>
      </c>
      <c r="G7952" t="s">
        <v>5527</v>
      </c>
      <c r="H7952" t="s">
        <v>5528</v>
      </c>
      <c r="I7952" t="s">
        <v>22</v>
      </c>
      <c r="J7952" t="s">
        <v>23</v>
      </c>
      <c r="K7952" t="s">
        <v>4177</v>
      </c>
      <c r="L7952" t="s">
        <v>100</v>
      </c>
      <c r="M7952">
        <v>79907</v>
      </c>
      <c r="N7952" t="s">
        <v>101</v>
      </c>
      <c r="O7952" t="s">
        <v>1564</v>
      </c>
      <c r="P7952" t="s">
        <v>42</v>
      </c>
      <c r="Q7952" t="s">
        <v>55</v>
      </c>
      <c r="R7952" t="s">
        <v>1565</v>
      </c>
      <c r="S7952">
        <v>129.55199999999999</v>
      </c>
      <c r="T7952" s="3"/>
    </row>
    <row r="7953" spans="1:20" x14ac:dyDescent="0.3">
      <c r="A7953">
        <v>7952</v>
      </c>
      <c r="B7953" t="s">
        <v>9757</v>
      </c>
      <c r="C7953">
        <f t="shared" si="124"/>
        <v>47</v>
      </c>
      <c r="D7953" s="1">
        <v>42693</v>
      </c>
      <c r="E7953" s="1">
        <v>42698</v>
      </c>
      <c r="F7953" t="s">
        <v>46</v>
      </c>
      <c r="G7953" t="s">
        <v>425</v>
      </c>
      <c r="H7953" t="s">
        <v>426</v>
      </c>
      <c r="I7953" t="s">
        <v>22</v>
      </c>
      <c r="J7953" t="s">
        <v>23</v>
      </c>
      <c r="K7953" t="s">
        <v>262</v>
      </c>
      <c r="L7953" t="s">
        <v>263</v>
      </c>
      <c r="M7953">
        <v>10035</v>
      </c>
      <c r="N7953" t="s">
        <v>144</v>
      </c>
      <c r="O7953" t="s">
        <v>5748</v>
      </c>
      <c r="P7953" t="s">
        <v>42</v>
      </c>
      <c r="Q7953" t="s">
        <v>71</v>
      </c>
      <c r="R7953" t="s">
        <v>5749</v>
      </c>
      <c r="S7953">
        <v>5.984</v>
      </c>
      <c r="T7953" s="3"/>
    </row>
    <row r="7954" spans="1:20" x14ac:dyDescent="0.3">
      <c r="A7954">
        <v>7953</v>
      </c>
      <c r="B7954" t="s">
        <v>9757</v>
      </c>
      <c r="C7954">
        <f t="shared" si="124"/>
        <v>47</v>
      </c>
      <c r="D7954" s="1">
        <v>42693</v>
      </c>
      <c r="E7954" s="1">
        <v>42698</v>
      </c>
      <c r="F7954" t="s">
        <v>46</v>
      </c>
      <c r="G7954" t="s">
        <v>425</v>
      </c>
      <c r="H7954" t="s">
        <v>426</v>
      </c>
      <c r="I7954" t="s">
        <v>22</v>
      </c>
      <c r="J7954" t="s">
        <v>23</v>
      </c>
      <c r="K7954" t="s">
        <v>262</v>
      </c>
      <c r="L7954" t="s">
        <v>263</v>
      </c>
      <c r="M7954">
        <v>10035</v>
      </c>
      <c r="N7954" t="s">
        <v>144</v>
      </c>
      <c r="O7954" t="s">
        <v>3438</v>
      </c>
      <c r="P7954" t="s">
        <v>67</v>
      </c>
      <c r="Q7954" t="s">
        <v>68</v>
      </c>
      <c r="R7954" t="s">
        <v>6341</v>
      </c>
      <c r="S7954">
        <v>861.76</v>
      </c>
      <c r="T7954" s="3"/>
    </row>
    <row r="7955" spans="1:20" x14ac:dyDescent="0.3">
      <c r="A7955">
        <v>7954</v>
      </c>
      <c r="B7955" t="s">
        <v>9758</v>
      </c>
      <c r="C7955">
        <f t="shared" si="124"/>
        <v>14</v>
      </c>
      <c r="D7955" s="1">
        <v>42095</v>
      </c>
      <c r="E7955" s="1">
        <v>42100</v>
      </c>
      <c r="F7955" t="s">
        <v>46</v>
      </c>
      <c r="G7955" t="s">
        <v>4621</v>
      </c>
      <c r="H7955" t="s">
        <v>4622</v>
      </c>
      <c r="I7955" t="s">
        <v>37</v>
      </c>
      <c r="J7955" t="s">
        <v>23</v>
      </c>
      <c r="K7955" t="s">
        <v>6574</v>
      </c>
      <c r="L7955" t="s">
        <v>1244</v>
      </c>
      <c r="M7955">
        <v>2151</v>
      </c>
      <c r="N7955" t="s">
        <v>144</v>
      </c>
      <c r="O7955" t="s">
        <v>8526</v>
      </c>
      <c r="P7955" t="s">
        <v>42</v>
      </c>
      <c r="Q7955" t="s">
        <v>55</v>
      </c>
      <c r="R7955" t="s">
        <v>8527</v>
      </c>
      <c r="S7955">
        <v>66.959999999999994</v>
      </c>
      <c r="T7955" s="3"/>
    </row>
    <row r="7956" spans="1:20" x14ac:dyDescent="0.3">
      <c r="A7956">
        <v>7955</v>
      </c>
      <c r="B7956" t="s">
        <v>9758</v>
      </c>
      <c r="C7956">
        <f t="shared" si="124"/>
        <v>14</v>
      </c>
      <c r="D7956" s="1">
        <v>42095</v>
      </c>
      <c r="E7956" s="1">
        <v>42100</v>
      </c>
      <c r="F7956" t="s">
        <v>46</v>
      </c>
      <c r="G7956" t="s">
        <v>4621</v>
      </c>
      <c r="H7956" t="s">
        <v>4622</v>
      </c>
      <c r="I7956" t="s">
        <v>37</v>
      </c>
      <c r="J7956" t="s">
        <v>23</v>
      </c>
      <c r="K7956" t="s">
        <v>6574</v>
      </c>
      <c r="L7956" t="s">
        <v>1244</v>
      </c>
      <c r="M7956">
        <v>2151</v>
      </c>
      <c r="N7956" t="s">
        <v>144</v>
      </c>
      <c r="O7956" t="s">
        <v>2916</v>
      </c>
      <c r="P7956" t="s">
        <v>42</v>
      </c>
      <c r="Q7956" t="s">
        <v>71</v>
      </c>
      <c r="R7956" t="s">
        <v>2917</v>
      </c>
      <c r="S7956">
        <v>6.24</v>
      </c>
      <c r="T7956" s="3"/>
    </row>
    <row r="7957" spans="1:20" x14ac:dyDescent="0.3">
      <c r="A7957">
        <v>7956</v>
      </c>
      <c r="B7957" t="s">
        <v>9759</v>
      </c>
      <c r="C7957">
        <f t="shared" si="124"/>
        <v>40</v>
      </c>
      <c r="D7957" s="1">
        <v>43378</v>
      </c>
      <c r="E7957" s="1">
        <v>43383</v>
      </c>
      <c r="F7957" t="s">
        <v>46</v>
      </c>
      <c r="G7957" t="s">
        <v>509</v>
      </c>
      <c r="H7957" t="s">
        <v>510</v>
      </c>
      <c r="I7957" t="s">
        <v>37</v>
      </c>
      <c r="J7957" t="s">
        <v>23</v>
      </c>
      <c r="K7957" t="s">
        <v>8492</v>
      </c>
      <c r="L7957" t="s">
        <v>39</v>
      </c>
      <c r="M7957">
        <v>95928</v>
      </c>
      <c r="N7957" t="s">
        <v>40</v>
      </c>
      <c r="O7957" t="s">
        <v>5543</v>
      </c>
      <c r="P7957" t="s">
        <v>28</v>
      </c>
      <c r="Q7957" t="s">
        <v>32</v>
      </c>
      <c r="R7957" t="s">
        <v>5544</v>
      </c>
      <c r="S7957">
        <v>435.16800000000001</v>
      </c>
      <c r="T7957" s="3"/>
    </row>
    <row r="7958" spans="1:20" x14ac:dyDescent="0.3">
      <c r="A7958">
        <v>7957</v>
      </c>
      <c r="B7958" t="s">
        <v>9759</v>
      </c>
      <c r="C7958">
        <f t="shared" si="124"/>
        <v>40</v>
      </c>
      <c r="D7958" s="1">
        <v>43378</v>
      </c>
      <c r="E7958" s="1">
        <v>43383</v>
      </c>
      <c r="F7958" t="s">
        <v>46</v>
      </c>
      <c r="G7958" t="s">
        <v>509</v>
      </c>
      <c r="H7958" t="s">
        <v>510</v>
      </c>
      <c r="I7958" t="s">
        <v>37</v>
      </c>
      <c r="J7958" t="s">
        <v>23</v>
      </c>
      <c r="K7958" t="s">
        <v>8492</v>
      </c>
      <c r="L7958" t="s">
        <v>39</v>
      </c>
      <c r="M7958">
        <v>95928</v>
      </c>
      <c r="N7958" t="s">
        <v>40</v>
      </c>
      <c r="O7958" t="s">
        <v>558</v>
      </c>
      <c r="P7958" t="s">
        <v>42</v>
      </c>
      <c r="Q7958" t="s">
        <v>265</v>
      </c>
      <c r="R7958" t="s">
        <v>559</v>
      </c>
      <c r="S7958">
        <v>14.9</v>
      </c>
      <c r="T7958" s="3"/>
    </row>
    <row r="7959" spans="1:20" x14ac:dyDescent="0.3">
      <c r="A7959">
        <v>7958</v>
      </c>
      <c r="B7959" t="s">
        <v>9759</v>
      </c>
      <c r="C7959">
        <f t="shared" si="124"/>
        <v>40</v>
      </c>
      <c r="D7959" s="1">
        <v>43378</v>
      </c>
      <c r="E7959" s="1">
        <v>43383</v>
      </c>
      <c r="F7959" t="s">
        <v>46</v>
      </c>
      <c r="G7959" t="s">
        <v>509</v>
      </c>
      <c r="H7959" t="s">
        <v>510</v>
      </c>
      <c r="I7959" t="s">
        <v>37</v>
      </c>
      <c r="J7959" t="s">
        <v>23</v>
      </c>
      <c r="K7959" t="s">
        <v>8492</v>
      </c>
      <c r="L7959" t="s">
        <v>39</v>
      </c>
      <c r="M7959">
        <v>95928</v>
      </c>
      <c r="N7959" t="s">
        <v>40</v>
      </c>
      <c r="O7959" t="s">
        <v>7638</v>
      </c>
      <c r="P7959" t="s">
        <v>42</v>
      </c>
      <c r="Q7959" t="s">
        <v>74</v>
      </c>
      <c r="R7959" t="s">
        <v>7639</v>
      </c>
      <c r="S7959">
        <v>15.8</v>
      </c>
      <c r="T7959" s="3"/>
    </row>
    <row r="7960" spans="1:20" x14ac:dyDescent="0.3">
      <c r="A7960">
        <v>7959</v>
      </c>
      <c r="B7960" t="s">
        <v>9759</v>
      </c>
      <c r="C7960">
        <f t="shared" si="124"/>
        <v>40</v>
      </c>
      <c r="D7960" s="1">
        <v>43378</v>
      </c>
      <c r="E7960" s="1">
        <v>43383</v>
      </c>
      <c r="F7960" t="s">
        <v>46</v>
      </c>
      <c r="G7960" t="s">
        <v>509</v>
      </c>
      <c r="H7960" t="s">
        <v>510</v>
      </c>
      <c r="I7960" t="s">
        <v>37</v>
      </c>
      <c r="J7960" t="s">
        <v>23</v>
      </c>
      <c r="K7960" t="s">
        <v>8492</v>
      </c>
      <c r="L7960" t="s">
        <v>39</v>
      </c>
      <c r="M7960">
        <v>95928</v>
      </c>
      <c r="N7960" t="s">
        <v>40</v>
      </c>
      <c r="O7960" t="s">
        <v>6244</v>
      </c>
      <c r="P7960" t="s">
        <v>28</v>
      </c>
      <c r="Q7960" t="s">
        <v>61</v>
      </c>
      <c r="R7960" t="s">
        <v>6245</v>
      </c>
      <c r="S7960">
        <v>72.900000000000006</v>
      </c>
      <c r="T7960" s="3"/>
    </row>
    <row r="7961" spans="1:20" x14ac:dyDescent="0.3">
      <c r="A7961">
        <v>7960</v>
      </c>
      <c r="B7961" t="s">
        <v>9759</v>
      </c>
      <c r="C7961">
        <f t="shared" si="124"/>
        <v>40</v>
      </c>
      <c r="D7961" s="1">
        <v>43378</v>
      </c>
      <c r="E7961" s="1">
        <v>43383</v>
      </c>
      <c r="F7961" t="s">
        <v>46</v>
      </c>
      <c r="G7961" t="s">
        <v>509</v>
      </c>
      <c r="H7961" t="s">
        <v>510</v>
      </c>
      <c r="I7961" t="s">
        <v>37</v>
      </c>
      <c r="J7961" t="s">
        <v>23</v>
      </c>
      <c r="K7961" t="s">
        <v>8492</v>
      </c>
      <c r="L7961" t="s">
        <v>39</v>
      </c>
      <c r="M7961">
        <v>95928</v>
      </c>
      <c r="N7961" t="s">
        <v>40</v>
      </c>
      <c r="O7961" t="s">
        <v>3277</v>
      </c>
      <c r="P7961" t="s">
        <v>28</v>
      </c>
      <c r="Q7961" t="s">
        <v>52</v>
      </c>
      <c r="R7961" t="s">
        <v>3278</v>
      </c>
      <c r="S7961">
        <v>206.352</v>
      </c>
      <c r="T7961" s="3"/>
    </row>
    <row r="7962" spans="1:20" x14ac:dyDescent="0.3">
      <c r="A7962">
        <v>7961</v>
      </c>
      <c r="B7962" t="s">
        <v>9759</v>
      </c>
      <c r="C7962">
        <f t="shared" si="124"/>
        <v>40</v>
      </c>
      <c r="D7962" s="1">
        <v>43378</v>
      </c>
      <c r="E7962" s="1">
        <v>43383</v>
      </c>
      <c r="F7962" t="s">
        <v>46</v>
      </c>
      <c r="G7962" t="s">
        <v>509</v>
      </c>
      <c r="H7962" t="s">
        <v>510</v>
      </c>
      <c r="I7962" t="s">
        <v>37</v>
      </c>
      <c r="J7962" t="s">
        <v>23</v>
      </c>
      <c r="K7962" t="s">
        <v>8492</v>
      </c>
      <c r="L7962" t="s">
        <v>39</v>
      </c>
      <c r="M7962">
        <v>95928</v>
      </c>
      <c r="N7962" t="s">
        <v>40</v>
      </c>
      <c r="O7962" t="s">
        <v>1233</v>
      </c>
      <c r="P7962" t="s">
        <v>67</v>
      </c>
      <c r="Q7962" t="s">
        <v>68</v>
      </c>
      <c r="R7962" t="s">
        <v>1234</v>
      </c>
      <c r="S7962">
        <v>7.992</v>
      </c>
      <c r="T7962" s="3"/>
    </row>
    <row r="7963" spans="1:20" x14ac:dyDescent="0.3">
      <c r="A7963">
        <v>7962</v>
      </c>
      <c r="B7963" t="s">
        <v>9760</v>
      </c>
      <c r="C7963">
        <f t="shared" si="124"/>
        <v>47</v>
      </c>
      <c r="D7963" s="1">
        <v>43422</v>
      </c>
      <c r="E7963" s="1">
        <v>43427</v>
      </c>
      <c r="F7963" t="s">
        <v>19</v>
      </c>
      <c r="G7963" t="s">
        <v>396</v>
      </c>
      <c r="H7963" t="s">
        <v>397</v>
      </c>
      <c r="I7963" t="s">
        <v>37</v>
      </c>
      <c r="J7963" t="s">
        <v>23</v>
      </c>
      <c r="K7963" t="s">
        <v>7198</v>
      </c>
      <c r="L7963" t="s">
        <v>50</v>
      </c>
      <c r="M7963">
        <v>33023</v>
      </c>
      <c r="N7963" t="s">
        <v>26</v>
      </c>
      <c r="O7963" t="s">
        <v>6450</v>
      </c>
      <c r="P7963" t="s">
        <v>42</v>
      </c>
      <c r="Q7963" t="s">
        <v>55</v>
      </c>
      <c r="R7963" t="s">
        <v>6451</v>
      </c>
      <c r="S7963">
        <v>81.36</v>
      </c>
      <c r="T7963" s="3"/>
    </row>
    <row r="7964" spans="1:20" x14ac:dyDescent="0.3">
      <c r="A7964">
        <v>7963</v>
      </c>
      <c r="B7964" t="s">
        <v>9760</v>
      </c>
      <c r="C7964">
        <f t="shared" si="124"/>
        <v>47</v>
      </c>
      <c r="D7964" s="1">
        <v>43422</v>
      </c>
      <c r="E7964" s="1">
        <v>43427</v>
      </c>
      <c r="F7964" t="s">
        <v>19</v>
      </c>
      <c r="G7964" t="s">
        <v>396</v>
      </c>
      <c r="H7964" t="s">
        <v>397</v>
      </c>
      <c r="I7964" t="s">
        <v>37</v>
      </c>
      <c r="J7964" t="s">
        <v>23</v>
      </c>
      <c r="K7964" t="s">
        <v>7198</v>
      </c>
      <c r="L7964" t="s">
        <v>50</v>
      </c>
      <c r="M7964">
        <v>33023</v>
      </c>
      <c r="N7964" t="s">
        <v>26</v>
      </c>
      <c r="O7964" t="s">
        <v>2618</v>
      </c>
      <c r="P7964" t="s">
        <v>42</v>
      </c>
      <c r="Q7964" t="s">
        <v>71</v>
      </c>
      <c r="R7964" t="s">
        <v>2619</v>
      </c>
      <c r="S7964">
        <v>20.231999999999999</v>
      </c>
      <c r="T7964" s="3"/>
    </row>
    <row r="7965" spans="1:20" x14ac:dyDescent="0.3">
      <c r="A7965">
        <v>7964</v>
      </c>
      <c r="B7965" t="s">
        <v>9760</v>
      </c>
      <c r="C7965">
        <f t="shared" si="124"/>
        <v>47</v>
      </c>
      <c r="D7965" s="1">
        <v>43422</v>
      </c>
      <c r="E7965" s="1">
        <v>43427</v>
      </c>
      <c r="F7965" t="s">
        <v>19</v>
      </c>
      <c r="G7965" t="s">
        <v>396</v>
      </c>
      <c r="H7965" t="s">
        <v>397</v>
      </c>
      <c r="I7965" t="s">
        <v>37</v>
      </c>
      <c r="J7965" t="s">
        <v>23</v>
      </c>
      <c r="K7965" t="s">
        <v>7198</v>
      </c>
      <c r="L7965" t="s">
        <v>50</v>
      </c>
      <c r="M7965">
        <v>33023</v>
      </c>
      <c r="N7965" t="s">
        <v>26</v>
      </c>
      <c r="O7965" t="s">
        <v>711</v>
      </c>
      <c r="P7965" t="s">
        <v>42</v>
      </c>
      <c r="Q7965" t="s">
        <v>74</v>
      </c>
      <c r="R7965" t="s">
        <v>712</v>
      </c>
      <c r="S7965">
        <v>389.05599999999998</v>
      </c>
      <c r="T7965" s="3"/>
    </row>
    <row r="7966" spans="1:20" x14ac:dyDescent="0.3">
      <c r="A7966">
        <v>7965</v>
      </c>
      <c r="B7966" t="s">
        <v>9760</v>
      </c>
      <c r="C7966">
        <f t="shared" si="124"/>
        <v>47</v>
      </c>
      <c r="D7966" s="1">
        <v>43422</v>
      </c>
      <c r="E7966" s="1">
        <v>43427</v>
      </c>
      <c r="F7966" t="s">
        <v>19</v>
      </c>
      <c r="G7966" t="s">
        <v>396</v>
      </c>
      <c r="H7966" t="s">
        <v>397</v>
      </c>
      <c r="I7966" t="s">
        <v>37</v>
      </c>
      <c r="J7966" t="s">
        <v>23</v>
      </c>
      <c r="K7966" t="s">
        <v>7198</v>
      </c>
      <c r="L7966" t="s">
        <v>50</v>
      </c>
      <c r="M7966">
        <v>33023</v>
      </c>
      <c r="N7966" t="s">
        <v>26</v>
      </c>
      <c r="O7966" t="s">
        <v>6488</v>
      </c>
      <c r="P7966" t="s">
        <v>42</v>
      </c>
      <c r="Q7966" t="s">
        <v>86</v>
      </c>
      <c r="R7966" t="s">
        <v>6489</v>
      </c>
      <c r="S7966">
        <v>20.736000000000001</v>
      </c>
      <c r="T7966" s="3"/>
    </row>
    <row r="7967" spans="1:20" x14ac:dyDescent="0.3">
      <c r="A7967">
        <v>7966</v>
      </c>
      <c r="B7967" t="s">
        <v>9760</v>
      </c>
      <c r="C7967">
        <f t="shared" si="124"/>
        <v>47</v>
      </c>
      <c r="D7967" s="1">
        <v>43422</v>
      </c>
      <c r="E7967" s="1">
        <v>43427</v>
      </c>
      <c r="F7967" t="s">
        <v>19</v>
      </c>
      <c r="G7967" t="s">
        <v>396</v>
      </c>
      <c r="H7967" t="s">
        <v>397</v>
      </c>
      <c r="I7967" t="s">
        <v>37</v>
      </c>
      <c r="J7967" t="s">
        <v>23</v>
      </c>
      <c r="K7967" t="s">
        <v>7198</v>
      </c>
      <c r="L7967" t="s">
        <v>50</v>
      </c>
      <c r="M7967">
        <v>33023</v>
      </c>
      <c r="N7967" t="s">
        <v>26</v>
      </c>
      <c r="O7967" t="s">
        <v>4666</v>
      </c>
      <c r="P7967" t="s">
        <v>42</v>
      </c>
      <c r="Q7967" t="s">
        <v>86</v>
      </c>
      <c r="R7967" t="s">
        <v>4667</v>
      </c>
      <c r="S7967">
        <v>41.472000000000001</v>
      </c>
      <c r="T7967" s="3"/>
    </row>
    <row r="7968" spans="1:20" x14ac:dyDescent="0.3">
      <c r="A7968">
        <v>7967</v>
      </c>
      <c r="B7968" t="s">
        <v>9761</v>
      </c>
      <c r="C7968">
        <f t="shared" si="124"/>
        <v>13</v>
      </c>
      <c r="D7968" s="1">
        <v>42452</v>
      </c>
      <c r="E7968" s="1">
        <v>42459</v>
      </c>
      <c r="F7968" t="s">
        <v>46</v>
      </c>
      <c r="G7968" t="s">
        <v>1383</v>
      </c>
      <c r="H7968" t="s">
        <v>1384</v>
      </c>
      <c r="I7968" t="s">
        <v>37</v>
      </c>
      <c r="J7968" t="s">
        <v>23</v>
      </c>
      <c r="K7968" t="s">
        <v>38</v>
      </c>
      <c r="L7968" t="s">
        <v>39</v>
      </c>
      <c r="M7968">
        <v>90049</v>
      </c>
      <c r="N7968" t="s">
        <v>40</v>
      </c>
      <c r="O7968" t="s">
        <v>5351</v>
      </c>
      <c r="P7968" t="s">
        <v>42</v>
      </c>
      <c r="Q7968" t="s">
        <v>86</v>
      </c>
      <c r="R7968" t="s">
        <v>5352</v>
      </c>
      <c r="S7968">
        <v>33.36</v>
      </c>
      <c r="T7968" s="3"/>
    </row>
    <row r="7969" spans="1:20" x14ac:dyDescent="0.3">
      <c r="A7969">
        <v>7968</v>
      </c>
      <c r="B7969" t="s">
        <v>9762</v>
      </c>
      <c r="C7969">
        <f t="shared" si="124"/>
        <v>41</v>
      </c>
      <c r="D7969" s="1">
        <v>43018</v>
      </c>
      <c r="E7969" s="1">
        <v>43020</v>
      </c>
      <c r="F7969" t="s">
        <v>184</v>
      </c>
      <c r="G7969" t="s">
        <v>4957</v>
      </c>
      <c r="H7969" t="s">
        <v>4958</v>
      </c>
      <c r="I7969" t="s">
        <v>37</v>
      </c>
      <c r="J7969" t="s">
        <v>23</v>
      </c>
      <c r="K7969" t="s">
        <v>805</v>
      </c>
      <c r="L7969" t="s">
        <v>453</v>
      </c>
      <c r="M7969">
        <v>80219</v>
      </c>
      <c r="N7969" t="s">
        <v>40</v>
      </c>
      <c r="O7969" t="s">
        <v>9763</v>
      </c>
      <c r="P7969" t="s">
        <v>28</v>
      </c>
      <c r="Q7969" t="s">
        <v>29</v>
      </c>
      <c r="R7969" t="s">
        <v>9764</v>
      </c>
      <c r="S7969">
        <v>90.882000000000005</v>
      </c>
      <c r="T7969" s="3"/>
    </row>
    <row r="7970" spans="1:20" x14ac:dyDescent="0.3">
      <c r="A7970">
        <v>7969</v>
      </c>
      <c r="B7970" t="s">
        <v>9762</v>
      </c>
      <c r="C7970">
        <f t="shared" si="124"/>
        <v>41</v>
      </c>
      <c r="D7970" s="1">
        <v>43018</v>
      </c>
      <c r="E7970" s="1">
        <v>43020</v>
      </c>
      <c r="F7970" t="s">
        <v>184</v>
      </c>
      <c r="G7970" t="s">
        <v>4957</v>
      </c>
      <c r="H7970" t="s">
        <v>4958</v>
      </c>
      <c r="I7970" t="s">
        <v>37</v>
      </c>
      <c r="J7970" t="s">
        <v>23</v>
      </c>
      <c r="K7970" t="s">
        <v>805</v>
      </c>
      <c r="L7970" t="s">
        <v>453</v>
      </c>
      <c r="M7970">
        <v>80219</v>
      </c>
      <c r="N7970" t="s">
        <v>40</v>
      </c>
      <c r="O7970" t="s">
        <v>8138</v>
      </c>
      <c r="P7970" t="s">
        <v>67</v>
      </c>
      <c r="Q7970" t="s">
        <v>68</v>
      </c>
      <c r="R7970" t="s">
        <v>8139</v>
      </c>
      <c r="S7970">
        <v>15.992000000000001</v>
      </c>
      <c r="T7970" s="3"/>
    </row>
    <row r="7971" spans="1:20" x14ac:dyDescent="0.3">
      <c r="A7971">
        <v>7970</v>
      </c>
      <c r="B7971" t="s">
        <v>9762</v>
      </c>
      <c r="C7971">
        <f t="shared" si="124"/>
        <v>41</v>
      </c>
      <c r="D7971" s="1">
        <v>43018</v>
      </c>
      <c r="E7971" s="1">
        <v>43020</v>
      </c>
      <c r="F7971" t="s">
        <v>184</v>
      </c>
      <c r="G7971" t="s">
        <v>4957</v>
      </c>
      <c r="H7971" t="s">
        <v>4958</v>
      </c>
      <c r="I7971" t="s">
        <v>37</v>
      </c>
      <c r="J7971" t="s">
        <v>23</v>
      </c>
      <c r="K7971" t="s">
        <v>805</v>
      </c>
      <c r="L7971" t="s">
        <v>453</v>
      </c>
      <c r="M7971">
        <v>80219</v>
      </c>
      <c r="N7971" t="s">
        <v>40</v>
      </c>
      <c r="O7971" t="s">
        <v>2061</v>
      </c>
      <c r="P7971" t="s">
        <v>28</v>
      </c>
      <c r="Q7971" t="s">
        <v>32</v>
      </c>
      <c r="R7971" t="s">
        <v>2062</v>
      </c>
      <c r="S7971">
        <v>120.78400000000001</v>
      </c>
      <c r="T7971" s="3"/>
    </row>
    <row r="7972" spans="1:20" x14ac:dyDescent="0.3">
      <c r="A7972">
        <v>7971</v>
      </c>
      <c r="B7972" t="s">
        <v>9765</v>
      </c>
      <c r="C7972">
        <f t="shared" si="124"/>
        <v>34</v>
      </c>
      <c r="D7972" s="1">
        <v>42598</v>
      </c>
      <c r="E7972" s="1">
        <v>42602</v>
      </c>
      <c r="F7972" t="s">
        <v>46</v>
      </c>
      <c r="G7972" t="s">
        <v>1156</v>
      </c>
      <c r="H7972" t="s">
        <v>1157</v>
      </c>
      <c r="I7972" t="s">
        <v>37</v>
      </c>
      <c r="J7972" t="s">
        <v>23</v>
      </c>
      <c r="K7972" t="s">
        <v>142</v>
      </c>
      <c r="L7972" t="s">
        <v>143</v>
      </c>
      <c r="M7972">
        <v>19134</v>
      </c>
      <c r="N7972" t="s">
        <v>144</v>
      </c>
      <c r="O7972" t="s">
        <v>3998</v>
      </c>
      <c r="P7972" t="s">
        <v>67</v>
      </c>
      <c r="Q7972" t="s">
        <v>68</v>
      </c>
      <c r="R7972" t="s">
        <v>3999</v>
      </c>
      <c r="S7972">
        <v>519.79200000000003</v>
      </c>
      <c r="T7972" s="3"/>
    </row>
    <row r="7973" spans="1:20" x14ac:dyDescent="0.3">
      <c r="A7973">
        <v>7972</v>
      </c>
      <c r="B7973" t="s">
        <v>9765</v>
      </c>
      <c r="C7973">
        <f t="shared" si="124"/>
        <v>34</v>
      </c>
      <c r="D7973" s="1">
        <v>42598</v>
      </c>
      <c r="E7973" s="1">
        <v>42602</v>
      </c>
      <c r="F7973" t="s">
        <v>46</v>
      </c>
      <c r="G7973" t="s">
        <v>1156</v>
      </c>
      <c r="H7973" t="s">
        <v>1157</v>
      </c>
      <c r="I7973" t="s">
        <v>37</v>
      </c>
      <c r="J7973" t="s">
        <v>23</v>
      </c>
      <c r="K7973" t="s">
        <v>142</v>
      </c>
      <c r="L7973" t="s">
        <v>143</v>
      </c>
      <c r="M7973">
        <v>19134</v>
      </c>
      <c r="N7973" t="s">
        <v>144</v>
      </c>
      <c r="O7973" t="s">
        <v>5900</v>
      </c>
      <c r="P7973" t="s">
        <v>67</v>
      </c>
      <c r="Q7973" t="s">
        <v>157</v>
      </c>
      <c r="R7973" t="s">
        <v>5901</v>
      </c>
      <c r="S7973">
        <v>31.175999999999998</v>
      </c>
      <c r="T7973" s="3"/>
    </row>
    <row r="7974" spans="1:20" x14ac:dyDescent="0.3">
      <c r="A7974">
        <v>7973</v>
      </c>
      <c r="B7974" t="s">
        <v>9765</v>
      </c>
      <c r="C7974">
        <f t="shared" si="124"/>
        <v>34</v>
      </c>
      <c r="D7974" s="1">
        <v>42598</v>
      </c>
      <c r="E7974" s="1">
        <v>42602</v>
      </c>
      <c r="F7974" t="s">
        <v>46</v>
      </c>
      <c r="G7974" t="s">
        <v>1156</v>
      </c>
      <c r="H7974" t="s">
        <v>1157</v>
      </c>
      <c r="I7974" t="s">
        <v>37</v>
      </c>
      <c r="J7974" t="s">
        <v>23</v>
      </c>
      <c r="K7974" t="s">
        <v>142</v>
      </c>
      <c r="L7974" t="s">
        <v>143</v>
      </c>
      <c r="M7974">
        <v>19134</v>
      </c>
      <c r="N7974" t="s">
        <v>144</v>
      </c>
      <c r="O7974" t="s">
        <v>5268</v>
      </c>
      <c r="P7974" t="s">
        <v>42</v>
      </c>
      <c r="Q7974" t="s">
        <v>86</v>
      </c>
      <c r="R7974" t="s">
        <v>5269</v>
      </c>
      <c r="S7974">
        <v>10.368</v>
      </c>
      <c r="T7974" s="3"/>
    </row>
    <row r="7975" spans="1:20" x14ac:dyDescent="0.3">
      <c r="A7975">
        <v>7974</v>
      </c>
      <c r="B7975" t="s">
        <v>9765</v>
      </c>
      <c r="C7975">
        <f t="shared" si="124"/>
        <v>34</v>
      </c>
      <c r="D7975" s="1">
        <v>42598</v>
      </c>
      <c r="E7975" s="1">
        <v>42602</v>
      </c>
      <c r="F7975" t="s">
        <v>46</v>
      </c>
      <c r="G7975" t="s">
        <v>1156</v>
      </c>
      <c r="H7975" t="s">
        <v>1157</v>
      </c>
      <c r="I7975" t="s">
        <v>37</v>
      </c>
      <c r="J7975" t="s">
        <v>23</v>
      </c>
      <c r="K7975" t="s">
        <v>142</v>
      </c>
      <c r="L7975" t="s">
        <v>143</v>
      </c>
      <c r="M7975">
        <v>19134</v>
      </c>
      <c r="N7975" t="s">
        <v>144</v>
      </c>
      <c r="O7975" t="s">
        <v>488</v>
      </c>
      <c r="P7975" t="s">
        <v>42</v>
      </c>
      <c r="Q7975" t="s">
        <v>71</v>
      </c>
      <c r="R7975" t="s">
        <v>489</v>
      </c>
      <c r="S7975">
        <v>2.7240000000000002</v>
      </c>
      <c r="T7975" s="3"/>
    </row>
    <row r="7976" spans="1:20" x14ac:dyDescent="0.3">
      <c r="A7976">
        <v>7975</v>
      </c>
      <c r="B7976" t="s">
        <v>9765</v>
      </c>
      <c r="C7976">
        <f t="shared" si="124"/>
        <v>34</v>
      </c>
      <c r="D7976" s="1">
        <v>42598</v>
      </c>
      <c r="E7976" s="1">
        <v>42602</v>
      </c>
      <c r="F7976" t="s">
        <v>46</v>
      </c>
      <c r="G7976" t="s">
        <v>1156</v>
      </c>
      <c r="H7976" t="s">
        <v>1157</v>
      </c>
      <c r="I7976" t="s">
        <v>37</v>
      </c>
      <c r="J7976" t="s">
        <v>23</v>
      </c>
      <c r="K7976" t="s">
        <v>142</v>
      </c>
      <c r="L7976" t="s">
        <v>143</v>
      </c>
      <c r="M7976">
        <v>19134</v>
      </c>
      <c r="N7976" t="s">
        <v>144</v>
      </c>
      <c r="O7976" t="s">
        <v>4225</v>
      </c>
      <c r="P7976" t="s">
        <v>28</v>
      </c>
      <c r="Q7976" t="s">
        <v>61</v>
      </c>
      <c r="R7976" t="s">
        <v>4226</v>
      </c>
      <c r="S7976">
        <v>254.352</v>
      </c>
      <c r="T7976" s="3"/>
    </row>
    <row r="7977" spans="1:20" x14ac:dyDescent="0.3">
      <c r="A7977">
        <v>7976</v>
      </c>
      <c r="B7977" t="s">
        <v>9765</v>
      </c>
      <c r="C7977">
        <f t="shared" si="124"/>
        <v>34</v>
      </c>
      <c r="D7977" s="1">
        <v>42598</v>
      </c>
      <c r="E7977" s="1">
        <v>42602</v>
      </c>
      <c r="F7977" t="s">
        <v>46</v>
      </c>
      <c r="G7977" t="s">
        <v>1156</v>
      </c>
      <c r="H7977" t="s">
        <v>1157</v>
      </c>
      <c r="I7977" t="s">
        <v>37</v>
      </c>
      <c r="J7977" t="s">
        <v>23</v>
      </c>
      <c r="K7977" t="s">
        <v>142</v>
      </c>
      <c r="L7977" t="s">
        <v>143</v>
      </c>
      <c r="M7977">
        <v>19134</v>
      </c>
      <c r="N7977" t="s">
        <v>144</v>
      </c>
      <c r="O7977" t="s">
        <v>3172</v>
      </c>
      <c r="P7977" t="s">
        <v>42</v>
      </c>
      <c r="Q7977" t="s">
        <v>71</v>
      </c>
      <c r="R7977" t="s">
        <v>3173</v>
      </c>
      <c r="S7977">
        <v>3.762</v>
      </c>
      <c r="T7977" s="3"/>
    </row>
    <row r="7978" spans="1:20" x14ac:dyDescent="0.3">
      <c r="A7978">
        <v>7977</v>
      </c>
      <c r="B7978" t="s">
        <v>9765</v>
      </c>
      <c r="C7978">
        <f t="shared" si="124"/>
        <v>34</v>
      </c>
      <c r="D7978" s="1">
        <v>42598</v>
      </c>
      <c r="E7978" s="1">
        <v>42602</v>
      </c>
      <c r="F7978" t="s">
        <v>46</v>
      </c>
      <c r="G7978" t="s">
        <v>1156</v>
      </c>
      <c r="H7978" t="s">
        <v>1157</v>
      </c>
      <c r="I7978" t="s">
        <v>37</v>
      </c>
      <c r="J7978" t="s">
        <v>23</v>
      </c>
      <c r="K7978" t="s">
        <v>142</v>
      </c>
      <c r="L7978" t="s">
        <v>143</v>
      </c>
      <c r="M7978">
        <v>19134</v>
      </c>
      <c r="N7978" t="s">
        <v>144</v>
      </c>
      <c r="O7978" t="s">
        <v>3986</v>
      </c>
      <c r="P7978" t="s">
        <v>42</v>
      </c>
      <c r="Q7978" t="s">
        <v>86</v>
      </c>
      <c r="R7978" t="s">
        <v>3987</v>
      </c>
      <c r="S7978">
        <v>10.272</v>
      </c>
      <c r="T7978" s="3"/>
    </row>
    <row r="7979" spans="1:20" x14ac:dyDescent="0.3">
      <c r="A7979">
        <v>7978</v>
      </c>
      <c r="B7979" t="s">
        <v>9766</v>
      </c>
      <c r="C7979">
        <f t="shared" si="124"/>
        <v>23</v>
      </c>
      <c r="D7979" s="1">
        <v>42155</v>
      </c>
      <c r="E7979" s="1">
        <v>42160</v>
      </c>
      <c r="F7979" t="s">
        <v>46</v>
      </c>
      <c r="G7979" t="s">
        <v>5285</v>
      </c>
      <c r="H7979" t="s">
        <v>5286</v>
      </c>
      <c r="I7979" t="s">
        <v>22</v>
      </c>
      <c r="J7979" t="s">
        <v>23</v>
      </c>
      <c r="K7979" t="s">
        <v>324</v>
      </c>
      <c r="L7979" t="s">
        <v>1488</v>
      </c>
      <c r="M7979">
        <v>39212</v>
      </c>
      <c r="N7979" t="s">
        <v>26</v>
      </c>
      <c r="O7979" t="s">
        <v>1634</v>
      </c>
      <c r="P7979" t="s">
        <v>67</v>
      </c>
      <c r="Q7979" t="s">
        <v>68</v>
      </c>
      <c r="R7979" t="s">
        <v>1635</v>
      </c>
      <c r="S7979">
        <v>659.97</v>
      </c>
      <c r="T7979" s="3"/>
    </row>
    <row r="7980" spans="1:20" x14ac:dyDescent="0.3">
      <c r="A7980">
        <v>7979</v>
      </c>
      <c r="B7980" t="s">
        <v>9766</v>
      </c>
      <c r="C7980">
        <f t="shared" si="124"/>
        <v>23</v>
      </c>
      <c r="D7980" s="1">
        <v>42155</v>
      </c>
      <c r="E7980" s="1">
        <v>42160</v>
      </c>
      <c r="F7980" t="s">
        <v>46</v>
      </c>
      <c r="G7980" t="s">
        <v>5285</v>
      </c>
      <c r="H7980" t="s">
        <v>5286</v>
      </c>
      <c r="I7980" t="s">
        <v>22</v>
      </c>
      <c r="J7980" t="s">
        <v>23</v>
      </c>
      <c r="K7980" t="s">
        <v>324</v>
      </c>
      <c r="L7980" t="s">
        <v>1488</v>
      </c>
      <c r="M7980">
        <v>39212</v>
      </c>
      <c r="N7980" t="s">
        <v>26</v>
      </c>
      <c r="O7980" t="s">
        <v>2050</v>
      </c>
      <c r="P7980" t="s">
        <v>67</v>
      </c>
      <c r="Q7980" t="s">
        <v>68</v>
      </c>
      <c r="R7980" t="s">
        <v>2051</v>
      </c>
      <c r="S7980">
        <v>113.73</v>
      </c>
      <c r="T7980" s="3"/>
    </row>
    <row r="7981" spans="1:20" x14ac:dyDescent="0.3">
      <c r="A7981">
        <v>7980</v>
      </c>
      <c r="B7981" t="s">
        <v>9767</v>
      </c>
      <c r="C7981">
        <f t="shared" si="124"/>
        <v>35</v>
      </c>
      <c r="D7981" s="1">
        <v>42609</v>
      </c>
      <c r="E7981" s="1">
        <v>42613</v>
      </c>
      <c r="F7981" t="s">
        <v>46</v>
      </c>
      <c r="G7981" t="s">
        <v>3177</v>
      </c>
      <c r="H7981" t="s">
        <v>3178</v>
      </c>
      <c r="I7981" t="s">
        <v>98</v>
      </c>
      <c r="J7981" t="s">
        <v>23</v>
      </c>
      <c r="K7981" t="s">
        <v>38</v>
      </c>
      <c r="L7981" t="s">
        <v>39</v>
      </c>
      <c r="M7981">
        <v>90045</v>
      </c>
      <c r="N7981" t="s">
        <v>40</v>
      </c>
      <c r="O7981" t="s">
        <v>4837</v>
      </c>
      <c r="P7981" t="s">
        <v>42</v>
      </c>
      <c r="Q7981" t="s">
        <v>71</v>
      </c>
      <c r="R7981" t="s">
        <v>4838</v>
      </c>
      <c r="S7981">
        <v>5.1040000000000001</v>
      </c>
      <c r="T7981" s="3"/>
    </row>
    <row r="7982" spans="1:20" x14ac:dyDescent="0.3">
      <c r="A7982">
        <v>7981</v>
      </c>
      <c r="B7982" t="s">
        <v>9768</v>
      </c>
      <c r="C7982">
        <f t="shared" si="124"/>
        <v>1</v>
      </c>
      <c r="D7982" s="1">
        <v>42007</v>
      </c>
      <c r="E7982" s="1">
        <v>42011</v>
      </c>
      <c r="F7982" t="s">
        <v>46</v>
      </c>
      <c r="G7982" t="s">
        <v>247</v>
      </c>
      <c r="H7982" t="s">
        <v>248</v>
      </c>
      <c r="I7982" t="s">
        <v>22</v>
      </c>
      <c r="J7982" t="s">
        <v>23</v>
      </c>
      <c r="K7982" t="s">
        <v>180</v>
      </c>
      <c r="L7982" t="s">
        <v>100</v>
      </c>
      <c r="M7982">
        <v>77095</v>
      </c>
      <c r="N7982" t="s">
        <v>101</v>
      </c>
      <c r="O7982" t="s">
        <v>6626</v>
      </c>
      <c r="P7982" t="s">
        <v>42</v>
      </c>
      <c r="Q7982" t="s">
        <v>86</v>
      </c>
      <c r="R7982" t="s">
        <v>6627</v>
      </c>
      <c r="S7982">
        <v>16.448</v>
      </c>
      <c r="T7982" s="3"/>
    </row>
    <row r="7983" spans="1:20" x14ac:dyDescent="0.3">
      <c r="A7983">
        <v>7982</v>
      </c>
      <c r="B7983" t="s">
        <v>9769</v>
      </c>
      <c r="C7983">
        <f t="shared" si="124"/>
        <v>37</v>
      </c>
      <c r="D7983" s="1">
        <v>42257</v>
      </c>
      <c r="E7983" s="1">
        <v>42260</v>
      </c>
      <c r="F7983" t="s">
        <v>184</v>
      </c>
      <c r="G7983" t="s">
        <v>140</v>
      </c>
      <c r="H7983" t="s">
        <v>141</v>
      </c>
      <c r="I7983" t="s">
        <v>22</v>
      </c>
      <c r="J7983" t="s">
        <v>23</v>
      </c>
      <c r="K7983" t="s">
        <v>9770</v>
      </c>
      <c r="L7983" t="s">
        <v>786</v>
      </c>
      <c r="M7983">
        <v>7011</v>
      </c>
      <c r="N7983" t="s">
        <v>144</v>
      </c>
      <c r="O7983" t="s">
        <v>2196</v>
      </c>
      <c r="P7983" t="s">
        <v>42</v>
      </c>
      <c r="Q7983" t="s">
        <v>74</v>
      </c>
      <c r="R7983" t="s">
        <v>2197</v>
      </c>
      <c r="S7983">
        <v>81.92</v>
      </c>
      <c r="T7983" s="3"/>
    </row>
    <row r="7984" spans="1:20" x14ac:dyDescent="0.3">
      <c r="A7984">
        <v>7983</v>
      </c>
      <c r="B7984" t="s">
        <v>9769</v>
      </c>
      <c r="C7984">
        <f t="shared" si="124"/>
        <v>37</v>
      </c>
      <c r="D7984" s="1">
        <v>42257</v>
      </c>
      <c r="E7984" s="1">
        <v>42260</v>
      </c>
      <c r="F7984" t="s">
        <v>184</v>
      </c>
      <c r="G7984" t="s">
        <v>140</v>
      </c>
      <c r="H7984" t="s">
        <v>141</v>
      </c>
      <c r="I7984" t="s">
        <v>22</v>
      </c>
      <c r="J7984" t="s">
        <v>23</v>
      </c>
      <c r="K7984" t="s">
        <v>9770</v>
      </c>
      <c r="L7984" t="s">
        <v>786</v>
      </c>
      <c r="M7984">
        <v>7011</v>
      </c>
      <c r="N7984" t="s">
        <v>144</v>
      </c>
      <c r="O7984" t="s">
        <v>4627</v>
      </c>
      <c r="P7984" t="s">
        <v>28</v>
      </c>
      <c r="Q7984" t="s">
        <v>61</v>
      </c>
      <c r="R7984" t="s">
        <v>4628</v>
      </c>
      <c r="S7984">
        <v>254.9</v>
      </c>
      <c r="T7984" s="3"/>
    </row>
    <row r="7985" spans="1:20" x14ac:dyDescent="0.3">
      <c r="A7985">
        <v>7984</v>
      </c>
      <c r="B7985" t="s">
        <v>9771</v>
      </c>
      <c r="C7985">
        <f t="shared" si="124"/>
        <v>4</v>
      </c>
      <c r="D7985" s="1">
        <v>43122</v>
      </c>
      <c r="E7985" s="1">
        <v>43125</v>
      </c>
      <c r="F7985" t="s">
        <v>19</v>
      </c>
      <c r="G7985" t="s">
        <v>4769</v>
      </c>
      <c r="H7985" t="s">
        <v>4770</v>
      </c>
      <c r="I7985" t="s">
        <v>37</v>
      </c>
      <c r="J7985" t="s">
        <v>23</v>
      </c>
      <c r="K7985" t="s">
        <v>299</v>
      </c>
      <c r="L7985" t="s">
        <v>207</v>
      </c>
      <c r="M7985">
        <v>60623</v>
      </c>
      <c r="N7985" t="s">
        <v>101</v>
      </c>
      <c r="O7985" t="s">
        <v>4942</v>
      </c>
      <c r="P7985" t="s">
        <v>42</v>
      </c>
      <c r="Q7985" t="s">
        <v>265</v>
      </c>
      <c r="R7985" t="s">
        <v>559</v>
      </c>
      <c r="S7985">
        <v>15.12</v>
      </c>
      <c r="T7985" s="3"/>
    </row>
    <row r="7986" spans="1:20" x14ac:dyDescent="0.3">
      <c r="A7986">
        <v>7985</v>
      </c>
      <c r="B7986" t="s">
        <v>9771</v>
      </c>
      <c r="C7986">
        <f t="shared" si="124"/>
        <v>4</v>
      </c>
      <c r="D7986" s="1">
        <v>43122</v>
      </c>
      <c r="E7986" s="1">
        <v>43125</v>
      </c>
      <c r="F7986" t="s">
        <v>19</v>
      </c>
      <c r="G7986" t="s">
        <v>4769</v>
      </c>
      <c r="H7986" t="s">
        <v>4770</v>
      </c>
      <c r="I7986" t="s">
        <v>37</v>
      </c>
      <c r="J7986" t="s">
        <v>23</v>
      </c>
      <c r="K7986" t="s">
        <v>299</v>
      </c>
      <c r="L7986" t="s">
        <v>207</v>
      </c>
      <c r="M7986">
        <v>60623</v>
      </c>
      <c r="N7986" t="s">
        <v>101</v>
      </c>
      <c r="O7986" t="s">
        <v>7101</v>
      </c>
      <c r="P7986" t="s">
        <v>42</v>
      </c>
      <c r="Q7986" t="s">
        <v>64</v>
      </c>
      <c r="R7986" t="s">
        <v>7102</v>
      </c>
      <c r="S7986">
        <v>7.8719999999999999</v>
      </c>
      <c r="T7986" s="3"/>
    </row>
    <row r="7987" spans="1:20" x14ac:dyDescent="0.3">
      <c r="A7987">
        <v>7986</v>
      </c>
      <c r="B7987" t="s">
        <v>9772</v>
      </c>
      <c r="C7987">
        <f t="shared" si="124"/>
        <v>16</v>
      </c>
      <c r="D7987" s="1">
        <v>42846</v>
      </c>
      <c r="E7987" s="1">
        <v>42849</v>
      </c>
      <c r="F7987" t="s">
        <v>184</v>
      </c>
      <c r="G7987" t="s">
        <v>360</v>
      </c>
      <c r="H7987" t="s">
        <v>361</v>
      </c>
      <c r="I7987" t="s">
        <v>22</v>
      </c>
      <c r="J7987" t="s">
        <v>23</v>
      </c>
      <c r="K7987" t="s">
        <v>91</v>
      </c>
      <c r="L7987" t="s">
        <v>92</v>
      </c>
      <c r="M7987">
        <v>98115</v>
      </c>
      <c r="N7987" t="s">
        <v>40</v>
      </c>
      <c r="O7987" t="s">
        <v>1043</v>
      </c>
      <c r="P7987" t="s">
        <v>42</v>
      </c>
      <c r="Q7987" t="s">
        <v>71</v>
      </c>
      <c r="R7987" t="s">
        <v>1044</v>
      </c>
      <c r="S7987">
        <v>8.32</v>
      </c>
      <c r="T7987" s="3"/>
    </row>
    <row r="7988" spans="1:20" x14ac:dyDescent="0.3">
      <c r="A7988">
        <v>7987</v>
      </c>
      <c r="B7988" t="s">
        <v>9773</v>
      </c>
      <c r="C7988">
        <f t="shared" si="124"/>
        <v>29</v>
      </c>
      <c r="D7988" s="1">
        <v>42936</v>
      </c>
      <c r="E7988" s="1">
        <v>42939</v>
      </c>
      <c r="F7988" t="s">
        <v>19</v>
      </c>
      <c r="G7988" t="s">
        <v>2542</v>
      </c>
      <c r="H7988" t="s">
        <v>2543</v>
      </c>
      <c r="I7988" t="s">
        <v>22</v>
      </c>
      <c r="J7988" t="s">
        <v>23</v>
      </c>
      <c r="K7988" t="s">
        <v>1172</v>
      </c>
      <c r="L7988" t="s">
        <v>263</v>
      </c>
      <c r="M7988">
        <v>11561</v>
      </c>
      <c r="N7988" t="s">
        <v>144</v>
      </c>
      <c r="O7988" t="s">
        <v>3251</v>
      </c>
      <c r="P7988" t="s">
        <v>67</v>
      </c>
      <c r="Q7988" t="s">
        <v>68</v>
      </c>
      <c r="R7988" t="s">
        <v>3252</v>
      </c>
      <c r="S7988">
        <v>89.95</v>
      </c>
      <c r="T7988" s="3"/>
    </row>
    <row r="7989" spans="1:20" x14ac:dyDescent="0.3">
      <c r="A7989">
        <v>7988</v>
      </c>
      <c r="B7989" t="s">
        <v>9774</v>
      </c>
      <c r="C7989">
        <f t="shared" si="124"/>
        <v>34</v>
      </c>
      <c r="D7989" s="1">
        <v>42970</v>
      </c>
      <c r="E7989" s="1">
        <v>42976</v>
      </c>
      <c r="F7989" t="s">
        <v>46</v>
      </c>
      <c r="G7989" t="s">
        <v>178</v>
      </c>
      <c r="H7989" t="s">
        <v>179</v>
      </c>
      <c r="I7989" t="s">
        <v>98</v>
      </c>
      <c r="J7989" t="s">
        <v>23</v>
      </c>
      <c r="K7989" t="s">
        <v>9775</v>
      </c>
      <c r="L7989" t="s">
        <v>110</v>
      </c>
      <c r="M7989">
        <v>53081</v>
      </c>
      <c r="N7989" t="s">
        <v>101</v>
      </c>
      <c r="O7989" t="s">
        <v>7181</v>
      </c>
      <c r="P7989" t="s">
        <v>42</v>
      </c>
      <c r="Q7989" t="s">
        <v>43</v>
      </c>
      <c r="R7989" t="s">
        <v>7182</v>
      </c>
      <c r="S7989">
        <v>25.2</v>
      </c>
      <c r="T7989" s="3"/>
    </row>
    <row r="7990" spans="1:20" x14ac:dyDescent="0.3">
      <c r="A7990">
        <v>7989</v>
      </c>
      <c r="B7990" t="s">
        <v>9774</v>
      </c>
      <c r="C7990">
        <f t="shared" si="124"/>
        <v>34</v>
      </c>
      <c r="D7990" s="1">
        <v>42970</v>
      </c>
      <c r="E7990" s="1">
        <v>42976</v>
      </c>
      <c r="F7990" t="s">
        <v>46</v>
      </c>
      <c r="G7990" t="s">
        <v>178</v>
      </c>
      <c r="H7990" t="s">
        <v>179</v>
      </c>
      <c r="I7990" t="s">
        <v>98</v>
      </c>
      <c r="J7990" t="s">
        <v>23</v>
      </c>
      <c r="K7990" t="s">
        <v>9775</v>
      </c>
      <c r="L7990" t="s">
        <v>110</v>
      </c>
      <c r="M7990">
        <v>53081</v>
      </c>
      <c r="N7990" t="s">
        <v>101</v>
      </c>
      <c r="O7990" t="s">
        <v>6963</v>
      </c>
      <c r="P7990" t="s">
        <v>42</v>
      </c>
      <c r="Q7990" t="s">
        <v>43</v>
      </c>
      <c r="R7990" t="s">
        <v>6964</v>
      </c>
      <c r="S7990">
        <v>37.590000000000003</v>
      </c>
      <c r="T7990" s="3"/>
    </row>
    <row r="7991" spans="1:20" x14ac:dyDescent="0.3">
      <c r="A7991">
        <v>7990</v>
      </c>
      <c r="B7991" t="s">
        <v>9774</v>
      </c>
      <c r="C7991">
        <f t="shared" si="124"/>
        <v>34</v>
      </c>
      <c r="D7991" s="1">
        <v>42970</v>
      </c>
      <c r="E7991" s="1">
        <v>42976</v>
      </c>
      <c r="F7991" t="s">
        <v>46</v>
      </c>
      <c r="G7991" t="s">
        <v>178</v>
      </c>
      <c r="H7991" t="s">
        <v>179</v>
      </c>
      <c r="I7991" t="s">
        <v>98</v>
      </c>
      <c r="J7991" t="s">
        <v>23</v>
      </c>
      <c r="K7991" t="s">
        <v>9775</v>
      </c>
      <c r="L7991" t="s">
        <v>110</v>
      </c>
      <c r="M7991">
        <v>53081</v>
      </c>
      <c r="N7991" t="s">
        <v>101</v>
      </c>
      <c r="O7991" t="s">
        <v>1297</v>
      </c>
      <c r="P7991" t="s">
        <v>42</v>
      </c>
      <c r="Q7991" t="s">
        <v>55</v>
      </c>
      <c r="R7991" t="s">
        <v>1298</v>
      </c>
      <c r="S7991">
        <v>14.97</v>
      </c>
      <c r="T7991" s="3"/>
    </row>
    <row r="7992" spans="1:20" x14ac:dyDescent="0.3">
      <c r="A7992">
        <v>7991</v>
      </c>
      <c r="B7992" t="s">
        <v>9774</v>
      </c>
      <c r="C7992">
        <f t="shared" si="124"/>
        <v>34</v>
      </c>
      <c r="D7992" s="1">
        <v>42970</v>
      </c>
      <c r="E7992" s="1">
        <v>42976</v>
      </c>
      <c r="F7992" t="s">
        <v>46</v>
      </c>
      <c r="G7992" t="s">
        <v>178</v>
      </c>
      <c r="H7992" t="s">
        <v>179</v>
      </c>
      <c r="I7992" t="s">
        <v>98</v>
      </c>
      <c r="J7992" t="s">
        <v>23</v>
      </c>
      <c r="K7992" t="s">
        <v>9775</v>
      </c>
      <c r="L7992" t="s">
        <v>110</v>
      </c>
      <c r="M7992">
        <v>53081</v>
      </c>
      <c r="N7992" t="s">
        <v>101</v>
      </c>
      <c r="O7992" t="s">
        <v>5961</v>
      </c>
      <c r="P7992" t="s">
        <v>67</v>
      </c>
      <c r="Q7992" t="s">
        <v>157</v>
      </c>
      <c r="R7992" t="s">
        <v>5962</v>
      </c>
      <c r="S7992">
        <v>1.98</v>
      </c>
      <c r="T7992" s="3"/>
    </row>
    <row r="7993" spans="1:20" x14ac:dyDescent="0.3">
      <c r="A7993">
        <v>7992</v>
      </c>
      <c r="B7993" t="s">
        <v>9776</v>
      </c>
      <c r="C7993">
        <f t="shared" si="124"/>
        <v>24</v>
      </c>
      <c r="D7993" s="1">
        <v>42900</v>
      </c>
      <c r="E7993" s="1">
        <v>42903</v>
      </c>
      <c r="F7993" t="s">
        <v>184</v>
      </c>
      <c r="G7993" t="s">
        <v>6897</v>
      </c>
      <c r="H7993" t="s">
        <v>6898</v>
      </c>
      <c r="I7993" t="s">
        <v>22</v>
      </c>
      <c r="J7993" t="s">
        <v>23</v>
      </c>
      <c r="K7993" t="s">
        <v>2920</v>
      </c>
      <c r="L7993" t="s">
        <v>50</v>
      </c>
      <c r="M7993">
        <v>33433</v>
      </c>
      <c r="N7993" t="s">
        <v>26</v>
      </c>
      <c r="O7993" t="s">
        <v>4806</v>
      </c>
      <c r="P7993" t="s">
        <v>42</v>
      </c>
      <c r="Q7993" t="s">
        <v>71</v>
      </c>
      <c r="R7993" t="s">
        <v>4807</v>
      </c>
      <c r="S7993">
        <v>39.936</v>
      </c>
      <c r="T7993" s="3"/>
    </row>
    <row r="7994" spans="1:20" x14ac:dyDescent="0.3">
      <c r="A7994">
        <v>7993</v>
      </c>
      <c r="B7994" t="s">
        <v>9776</v>
      </c>
      <c r="C7994">
        <f t="shared" si="124"/>
        <v>24</v>
      </c>
      <c r="D7994" s="1">
        <v>42900</v>
      </c>
      <c r="E7994" s="1">
        <v>42903</v>
      </c>
      <c r="F7994" t="s">
        <v>184</v>
      </c>
      <c r="G7994" t="s">
        <v>6897</v>
      </c>
      <c r="H7994" t="s">
        <v>6898</v>
      </c>
      <c r="I7994" t="s">
        <v>22</v>
      </c>
      <c r="J7994" t="s">
        <v>23</v>
      </c>
      <c r="K7994" t="s">
        <v>2920</v>
      </c>
      <c r="L7994" t="s">
        <v>50</v>
      </c>
      <c r="M7994">
        <v>33433</v>
      </c>
      <c r="N7994" t="s">
        <v>26</v>
      </c>
      <c r="O7994" t="s">
        <v>6876</v>
      </c>
      <c r="P7994" t="s">
        <v>67</v>
      </c>
      <c r="Q7994" t="s">
        <v>157</v>
      </c>
      <c r="R7994" t="s">
        <v>6877</v>
      </c>
      <c r="S7994">
        <v>18.463999999999999</v>
      </c>
      <c r="T7994" s="3"/>
    </row>
    <row r="7995" spans="1:20" x14ac:dyDescent="0.3">
      <c r="A7995">
        <v>7994</v>
      </c>
      <c r="B7995" t="s">
        <v>9777</v>
      </c>
      <c r="C7995">
        <f t="shared" si="124"/>
        <v>48</v>
      </c>
      <c r="D7995" s="1">
        <v>42694</v>
      </c>
      <c r="E7995" s="1">
        <v>42697</v>
      </c>
      <c r="F7995" t="s">
        <v>19</v>
      </c>
      <c r="G7995" t="s">
        <v>4329</v>
      </c>
      <c r="H7995" t="s">
        <v>4330</v>
      </c>
      <c r="I7995" t="s">
        <v>22</v>
      </c>
      <c r="J7995" t="s">
        <v>23</v>
      </c>
      <c r="K7995" t="s">
        <v>452</v>
      </c>
      <c r="L7995" t="s">
        <v>453</v>
      </c>
      <c r="M7995">
        <v>80013</v>
      </c>
      <c r="N7995" t="s">
        <v>40</v>
      </c>
      <c r="O7995" t="s">
        <v>1207</v>
      </c>
      <c r="P7995" t="s">
        <v>42</v>
      </c>
      <c r="Q7995" t="s">
        <v>71</v>
      </c>
      <c r="R7995" t="s">
        <v>1208</v>
      </c>
      <c r="S7995">
        <v>4.8959999999999999</v>
      </c>
      <c r="T7995" s="3"/>
    </row>
    <row r="7996" spans="1:20" x14ac:dyDescent="0.3">
      <c r="A7996">
        <v>7995</v>
      </c>
      <c r="B7996" t="s">
        <v>9777</v>
      </c>
      <c r="C7996">
        <f t="shared" si="124"/>
        <v>48</v>
      </c>
      <c r="D7996" s="1">
        <v>42694</v>
      </c>
      <c r="E7996" s="1">
        <v>42697</v>
      </c>
      <c r="F7996" t="s">
        <v>19</v>
      </c>
      <c r="G7996" t="s">
        <v>4329</v>
      </c>
      <c r="H7996" t="s">
        <v>4330</v>
      </c>
      <c r="I7996" t="s">
        <v>22</v>
      </c>
      <c r="J7996" t="s">
        <v>23</v>
      </c>
      <c r="K7996" t="s">
        <v>452</v>
      </c>
      <c r="L7996" t="s">
        <v>453</v>
      </c>
      <c r="M7996">
        <v>80013</v>
      </c>
      <c r="N7996" t="s">
        <v>40</v>
      </c>
      <c r="O7996" t="s">
        <v>1259</v>
      </c>
      <c r="P7996" t="s">
        <v>28</v>
      </c>
      <c r="Q7996" t="s">
        <v>29</v>
      </c>
      <c r="R7996" t="s">
        <v>1260</v>
      </c>
      <c r="S7996">
        <v>145.76400000000001</v>
      </c>
      <c r="T7996" s="3"/>
    </row>
    <row r="7997" spans="1:20" x14ac:dyDescent="0.3">
      <c r="A7997">
        <v>7996</v>
      </c>
      <c r="B7997" t="s">
        <v>9777</v>
      </c>
      <c r="C7997">
        <f t="shared" si="124"/>
        <v>48</v>
      </c>
      <c r="D7997" s="1">
        <v>42694</v>
      </c>
      <c r="E7997" s="1">
        <v>42697</v>
      </c>
      <c r="F7997" t="s">
        <v>19</v>
      </c>
      <c r="G7997" t="s">
        <v>4329</v>
      </c>
      <c r="H7997" t="s">
        <v>4330</v>
      </c>
      <c r="I7997" t="s">
        <v>22</v>
      </c>
      <c r="J7997" t="s">
        <v>23</v>
      </c>
      <c r="K7997" t="s">
        <v>452</v>
      </c>
      <c r="L7997" t="s">
        <v>453</v>
      </c>
      <c r="M7997">
        <v>80013</v>
      </c>
      <c r="N7997" t="s">
        <v>40</v>
      </c>
      <c r="O7997" t="s">
        <v>3723</v>
      </c>
      <c r="P7997" t="s">
        <v>42</v>
      </c>
      <c r="Q7997" t="s">
        <v>71</v>
      </c>
      <c r="R7997" t="s">
        <v>3724</v>
      </c>
      <c r="S7997">
        <v>9.6120000000000001</v>
      </c>
      <c r="T7997" s="3"/>
    </row>
    <row r="7998" spans="1:20" x14ac:dyDescent="0.3">
      <c r="A7998">
        <v>7997</v>
      </c>
      <c r="B7998" t="s">
        <v>9778</v>
      </c>
      <c r="C7998">
        <f t="shared" si="124"/>
        <v>44</v>
      </c>
      <c r="D7998" s="1">
        <v>43407</v>
      </c>
      <c r="E7998" s="1">
        <v>43409</v>
      </c>
      <c r="F7998" t="s">
        <v>184</v>
      </c>
      <c r="G7998" t="s">
        <v>5482</v>
      </c>
      <c r="H7998" t="s">
        <v>5483</v>
      </c>
      <c r="I7998" t="s">
        <v>98</v>
      </c>
      <c r="J7998" t="s">
        <v>23</v>
      </c>
      <c r="K7998" t="s">
        <v>946</v>
      </c>
      <c r="L7998" t="s">
        <v>39</v>
      </c>
      <c r="M7998">
        <v>92037</v>
      </c>
      <c r="N7998" t="s">
        <v>40</v>
      </c>
      <c r="O7998" t="s">
        <v>991</v>
      </c>
      <c r="P7998" t="s">
        <v>67</v>
      </c>
      <c r="Q7998" t="s">
        <v>157</v>
      </c>
      <c r="R7998" t="s">
        <v>992</v>
      </c>
      <c r="S7998">
        <v>199.75</v>
      </c>
      <c r="T7998" s="3"/>
    </row>
    <row r="7999" spans="1:20" x14ac:dyDescent="0.3">
      <c r="A7999">
        <v>7998</v>
      </c>
      <c r="B7999" t="s">
        <v>9778</v>
      </c>
      <c r="C7999">
        <f t="shared" si="124"/>
        <v>44</v>
      </c>
      <c r="D7999" s="1">
        <v>43407</v>
      </c>
      <c r="E7999" s="1">
        <v>43409</v>
      </c>
      <c r="F7999" t="s">
        <v>184</v>
      </c>
      <c r="G7999" t="s">
        <v>5482</v>
      </c>
      <c r="H7999" t="s">
        <v>5483</v>
      </c>
      <c r="I7999" t="s">
        <v>98</v>
      </c>
      <c r="J7999" t="s">
        <v>23</v>
      </c>
      <c r="K7999" t="s">
        <v>946</v>
      </c>
      <c r="L7999" t="s">
        <v>39</v>
      </c>
      <c r="M7999">
        <v>92037</v>
      </c>
      <c r="N7999" t="s">
        <v>40</v>
      </c>
      <c r="O7999" t="s">
        <v>2401</v>
      </c>
      <c r="P7999" t="s">
        <v>28</v>
      </c>
      <c r="Q7999" t="s">
        <v>52</v>
      </c>
      <c r="R7999" t="s">
        <v>2402</v>
      </c>
      <c r="S7999">
        <v>1673.184</v>
      </c>
      <c r="T7999" s="3"/>
    </row>
    <row r="8000" spans="1:20" x14ac:dyDescent="0.3">
      <c r="A8000">
        <v>7999</v>
      </c>
      <c r="B8000" t="s">
        <v>9779</v>
      </c>
      <c r="C8000">
        <f t="shared" si="124"/>
        <v>19</v>
      </c>
      <c r="D8000" s="1">
        <v>42128</v>
      </c>
      <c r="E8000" s="1">
        <v>42131</v>
      </c>
      <c r="F8000" t="s">
        <v>184</v>
      </c>
      <c r="G8000" t="s">
        <v>7358</v>
      </c>
      <c r="H8000" t="s">
        <v>7359</v>
      </c>
      <c r="I8000" t="s">
        <v>37</v>
      </c>
      <c r="J8000" t="s">
        <v>23</v>
      </c>
      <c r="K8000" t="s">
        <v>91</v>
      </c>
      <c r="L8000" t="s">
        <v>92</v>
      </c>
      <c r="M8000">
        <v>98105</v>
      </c>
      <c r="N8000" t="s">
        <v>40</v>
      </c>
      <c r="O8000" t="s">
        <v>3320</v>
      </c>
      <c r="P8000" t="s">
        <v>28</v>
      </c>
      <c r="Q8000" t="s">
        <v>61</v>
      </c>
      <c r="R8000" t="s">
        <v>3321</v>
      </c>
      <c r="S8000">
        <v>12.18</v>
      </c>
      <c r="T8000" s="3"/>
    </row>
    <row r="8001" spans="1:20" x14ac:dyDescent="0.3">
      <c r="A8001">
        <v>8000</v>
      </c>
      <c r="B8001" t="s">
        <v>9779</v>
      </c>
      <c r="C8001">
        <f t="shared" si="124"/>
        <v>19</v>
      </c>
      <c r="D8001" s="1">
        <v>42128</v>
      </c>
      <c r="E8001" s="1">
        <v>42131</v>
      </c>
      <c r="F8001" t="s">
        <v>184</v>
      </c>
      <c r="G8001" t="s">
        <v>7358</v>
      </c>
      <c r="H8001" t="s">
        <v>7359</v>
      </c>
      <c r="I8001" t="s">
        <v>37</v>
      </c>
      <c r="J8001" t="s">
        <v>23</v>
      </c>
      <c r="K8001" t="s">
        <v>91</v>
      </c>
      <c r="L8001" t="s">
        <v>92</v>
      </c>
      <c r="M8001">
        <v>98105</v>
      </c>
      <c r="N8001" t="s">
        <v>40</v>
      </c>
      <c r="O8001" t="s">
        <v>1331</v>
      </c>
      <c r="P8001" t="s">
        <v>42</v>
      </c>
      <c r="Q8001" t="s">
        <v>74</v>
      </c>
      <c r="R8001" t="s">
        <v>1332</v>
      </c>
      <c r="S8001">
        <v>57.68</v>
      </c>
      <c r="T8001" s="3"/>
    </row>
    <row r="8002" spans="1:20" x14ac:dyDescent="0.3">
      <c r="A8002">
        <v>8001</v>
      </c>
      <c r="B8002" t="s">
        <v>9780</v>
      </c>
      <c r="C8002">
        <f t="shared" si="124"/>
        <v>46</v>
      </c>
      <c r="D8002" s="1">
        <v>42682</v>
      </c>
      <c r="E8002" s="1">
        <v>42686</v>
      </c>
      <c r="F8002" t="s">
        <v>46</v>
      </c>
      <c r="G8002" t="s">
        <v>2986</v>
      </c>
      <c r="H8002" t="s">
        <v>2987</v>
      </c>
      <c r="I8002" t="s">
        <v>22</v>
      </c>
      <c r="J8002" t="s">
        <v>23</v>
      </c>
      <c r="K8002" t="s">
        <v>6624</v>
      </c>
      <c r="L8002" t="s">
        <v>485</v>
      </c>
      <c r="M8002">
        <v>52001</v>
      </c>
      <c r="N8002" t="s">
        <v>101</v>
      </c>
      <c r="O8002" t="s">
        <v>3062</v>
      </c>
      <c r="P8002" t="s">
        <v>67</v>
      </c>
      <c r="Q8002" t="s">
        <v>68</v>
      </c>
      <c r="R8002" t="s">
        <v>3063</v>
      </c>
      <c r="S8002">
        <v>263.95999999999998</v>
      </c>
      <c r="T8002" s="3"/>
    </row>
    <row r="8003" spans="1:20" x14ac:dyDescent="0.3">
      <c r="A8003">
        <v>8002</v>
      </c>
      <c r="B8003" t="s">
        <v>9781</v>
      </c>
      <c r="C8003">
        <f t="shared" ref="C8003:C8066" si="125">WEEKNUM(D8003,1)</f>
        <v>51</v>
      </c>
      <c r="D8003" s="1">
        <v>42716</v>
      </c>
      <c r="E8003" s="1">
        <v>42719</v>
      </c>
      <c r="F8003" t="s">
        <v>184</v>
      </c>
      <c r="G8003" t="s">
        <v>312</v>
      </c>
      <c r="H8003" t="s">
        <v>313</v>
      </c>
      <c r="I8003" t="s">
        <v>22</v>
      </c>
      <c r="J8003" t="s">
        <v>23</v>
      </c>
      <c r="K8003" t="s">
        <v>38</v>
      </c>
      <c r="L8003" t="s">
        <v>39</v>
      </c>
      <c r="M8003">
        <v>90032</v>
      </c>
      <c r="N8003" t="s">
        <v>40</v>
      </c>
      <c r="O8003" t="s">
        <v>4547</v>
      </c>
      <c r="P8003" t="s">
        <v>67</v>
      </c>
      <c r="Q8003" t="s">
        <v>157</v>
      </c>
      <c r="R8003" t="s">
        <v>4548</v>
      </c>
      <c r="S8003">
        <v>299.94</v>
      </c>
      <c r="T8003" s="3"/>
    </row>
    <row r="8004" spans="1:20" x14ac:dyDescent="0.3">
      <c r="A8004">
        <v>8003</v>
      </c>
      <c r="B8004" t="s">
        <v>9781</v>
      </c>
      <c r="C8004">
        <f t="shared" si="125"/>
        <v>51</v>
      </c>
      <c r="D8004" s="1">
        <v>42716</v>
      </c>
      <c r="E8004" s="1">
        <v>42719</v>
      </c>
      <c r="F8004" t="s">
        <v>184</v>
      </c>
      <c r="G8004" t="s">
        <v>312</v>
      </c>
      <c r="H8004" t="s">
        <v>313</v>
      </c>
      <c r="I8004" t="s">
        <v>22</v>
      </c>
      <c r="J8004" t="s">
        <v>23</v>
      </c>
      <c r="K8004" t="s">
        <v>38</v>
      </c>
      <c r="L8004" t="s">
        <v>39</v>
      </c>
      <c r="M8004">
        <v>90032</v>
      </c>
      <c r="N8004" t="s">
        <v>40</v>
      </c>
      <c r="O8004" t="s">
        <v>1295</v>
      </c>
      <c r="P8004" t="s">
        <v>42</v>
      </c>
      <c r="Q8004" t="s">
        <v>575</v>
      </c>
      <c r="R8004" t="s">
        <v>1296</v>
      </c>
      <c r="S8004">
        <v>25.76</v>
      </c>
      <c r="T8004" s="3"/>
    </row>
    <row r="8005" spans="1:20" x14ac:dyDescent="0.3">
      <c r="A8005">
        <v>8004</v>
      </c>
      <c r="B8005" t="s">
        <v>9782</v>
      </c>
      <c r="C8005">
        <f t="shared" si="125"/>
        <v>49</v>
      </c>
      <c r="D8005" s="1">
        <v>42339</v>
      </c>
      <c r="E8005" s="1">
        <v>42341</v>
      </c>
      <c r="F8005" t="s">
        <v>184</v>
      </c>
      <c r="G8005" t="s">
        <v>7162</v>
      </c>
      <c r="H8005" t="s">
        <v>7163</v>
      </c>
      <c r="I8005" t="s">
        <v>22</v>
      </c>
      <c r="J8005" t="s">
        <v>23</v>
      </c>
      <c r="K8005" t="s">
        <v>1243</v>
      </c>
      <c r="L8005" t="s">
        <v>1244</v>
      </c>
      <c r="M8005">
        <v>1852</v>
      </c>
      <c r="N8005" t="s">
        <v>144</v>
      </c>
      <c r="O8005" t="s">
        <v>7191</v>
      </c>
      <c r="P8005" t="s">
        <v>67</v>
      </c>
      <c r="Q8005" t="s">
        <v>68</v>
      </c>
      <c r="R8005" t="s">
        <v>7192</v>
      </c>
      <c r="S8005">
        <v>271.89999999999998</v>
      </c>
      <c r="T8005" s="3"/>
    </row>
    <row r="8006" spans="1:20" x14ac:dyDescent="0.3">
      <c r="A8006">
        <v>8005</v>
      </c>
      <c r="B8006" t="s">
        <v>9782</v>
      </c>
      <c r="C8006">
        <f t="shared" si="125"/>
        <v>49</v>
      </c>
      <c r="D8006" s="1">
        <v>42339</v>
      </c>
      <c r="E8006" s="1">
        <v>42341</v>
      </c>
      <c r="F8006" t="s">
        <v>184</v>
      </c>
      <c r="G8006" t="s">
        <v>7162</v>
      </c>
      <c r="H8006" t="s">
        <v>7163</v>
      </c>
      <c r="I8006" t="s">
        <v>22</v>
      </c>
      <c r="J8006" t="s">
        <v>23</v>
      </c>
      <c r="K8006" t="s">
        <v>1243</v>
      </c>
      <c r="L8006" t="s">
        <v>1244</v>
      </c>
      <c r="M8006">
        <v>1852</v>
      </c>
      <c r="N8006" t="s">
        <v>144</v>
      </c>
      <c r="O8006" t="s">
        <v>2631</v>
      </c>
      <c r="P8006" t="s">
        <v>28</v>
      </c>
      <c r="Q8006" t="s">
        <v>61</v>
      </c>
      <c r="R8006" t="s">
        <v>2632</v>
      </c>
      <c r="S8006">
        <v>45.84</v>
      </c>
      <c r="T8006" s="3"/>
    </row>
    <row r="8007" spans="1:20" x14ac:dyDescent="0.3">
      <c r="A8007">
        <v>8006</v>
      </c>
      <c r="B8007" t="s">
        <v>9782</v>
      </c>
      <c r="C8007">
        <f t="shared" si="125"/>
        <v>49</v>
      </c>
      <c r="D8007" s="1">
        <v>42339</v>
      </c>
      <c r="E8007" s="1">
        <v>42341</v>
      </c>
      <c r="F8007" t="s">
        <v>184</v>
      </c>
      <c r="G8007" t="s">
        <v>7162</v>
      </c>
      <c r="H8007" t="s">
        <v>7163</v>
      </c>
      <c r="I8007" t="s">
        <v>22</v>
      </c>
      <c r="J8007" t="s">
        <v>23</v>
      </c>
      <c r="K8007" t="s">
        <v>1243</v>
      </c>
      <c r="L8007" t="s">
        <v>1244</v>
      </c>
      <c r="M8007">
        <v>1852</v>
      </c>
      <c r="N8007" t="s">
        <v>144</v>
      </c>
      <c r="O8007" t="s">
        <v>3411</v>
      </c>
      <c r="P8007" t="s">
        <v>28</v>
      </c>
      <c r="Q8007" t="s">
        <v>61</v>
      </c>
      <c r="R8007" t="s">
        <v>3412</v>
      </c>
      <c r="S8007">
        <v>9.82</v>
      </c>
      <c r="T8007" s="3"/>
    </row>
    <row r="8008" spans="1:20" x14ac:dyDescent="0.3">
      <c r="A8008">
        <v>8007</v>
      </c>
      <c r="B8008" t="s">
        <v>9783</v>
      </c>
      <c r="C8008">
        <f t="shared" si="125"/>
        <v>40</v>
      </c>
      <c r="D8008" s="1">
        <v>43015</v>
      </c>
      <c r="E8008" s="1">
        <v>43019</v>
      </c>
      <c r="F8008" t="s">
        <v>46</v>
      </c>
      <c r="G8008" t="s">
        <v>4175</v>
      </c>
      <c r="H8008" t="s">
        <v>4176</v>
      </c>
      <c r="I8008" t="s">
        <v>22</v>
      </c>
      <c r="J8008" t="s">
        <v>23</v>
      </c>
      <c r="K8008" t="s">
        <v>1942</v>
      </c>
      <c r="L8008" t="s">
        <v>92</v>
      </c>
      <c r="M8008">
        <v>98270</v>
      </c>
      <c r="N8008" t="s">
        <v>40</v>
      </c>
      <c r="O8008" t="s">
        <v>6416</v>
      </c>
      <c r="P8008" t="s">
        <v>42</v>
      </c>
      <c r="Q8008" t="s">
        <v>265</v>
      </c>
      <c r="R8008" t="s">
        <v>6417</v>
      </c>
      <c r="S8008">
        <v>93.36</v>
      </c>
      <c r="T8008" s="3"/>
    </row>
    <row r="8009" spans="1:20" x14ac:dyDescent="0.3">
      <c r="A8009">
        <v>8008</v>
      </c>
      <c r="B8009" t="s">
        <v>9784</v>
      </c>
      <c r="C8009">
        <f t="shared" si="125"/>
        <v>47</v>
      </c>
      <c r="D8009" s="1">
        <v>42691</v>
      </c>
      <c r="E8009" s="1">
        <v>42698</v>
      </c>
      <c r="F8009" t="s">
        <v>46</v>
      </c>
      <c r="G8009" t="s">
        <v>7162</v>
      </c>
      <c r="H8009" t="s">
        <v>7163</v>
      </c>
      <c r="I8009" t="s">
        <v>22</v>
      </c>
      <c r="J8009" t="s">
        <v>23</v>
      </c>
      <c r="K8009" t="s">
        <v>4852</v>
      </c>
      <c r="L8009" t="s">
        <v>646</v>
      </c>
      <c r="M8009">
        <v>73120</v>
      </c>
      <c r="N8009" t="s">
        <v>101</v>
      </c>
      <c r="O8009" t="s">
        <v>1095</v>
      </c>
      <c r="P8009" t="s">
        <v>42</v>
      </c>
      <c r="Q8009" t="s">
        <v>55</v>
      </c>
      <c r="R8009" t="s">
        <v>1096</v>
      </c>
      <c r="S8009">
        <v>541.24</v>
      </c>
      <c r="T8009" s="3"/>
    </row>
    <row r="8010" spans="1:20" x14ac:dyDescent="0.3">
      <c r="A8010">
        <v>8009</v>
      </c>
      <c r="B8010" t="s">
        <v>9784</v>
      </c>
      <c r="C8010">
        <f t="shared" si="125"/>
        <v>47</v>
      </c>
      <c r="D8010" s="1">
        <v>42691</v>
      </c>
      <c r="E8010" s="1">
        <v>42698</v>
      </c>
      <c r="F8010" t="s">
        <v>46</v>
      </c>
      <c r="G8010" t="s">
        <v>7162</v>
      </c>
      <c r="H8010" t="s">
        <v>7163</v>
      </c>
      <c r="I8010" t="s">
        <v>22</v>
      </c>
      <c r="J8010" t="s">
        <v>23</v>
      </c>
      <c r="K8010" t="s">
        <v>4852</v>
      </c>
      <c r="L8010" t="s">
        <v>646</v>
      </c>
      <c r="M8010">
        <v>73120</v>
      </c>
      <c r="N8010" t="s">
        <v>101</v>
      </c>
      <c r="O8010" t="s">
        <v>1053</v>
      </c>
      <c r="P8010" t="s">
        <v>42</v>
      </c>
      <c r="Q8010" t="s">
        <v>86</v>
      </c>
      <c r="R8010" t="s">
        <v>182</v>
      </c>
      <c r="S8010">
        <v>106.32</v>
      </c>
      <c r="T8010" s="3"/>
    </row>
    <row r="8011" spans="1:20" x14ac:dyDescent="0.3">
      <c r="A8011">
        <v>8010</v>
      </c>
      <c r="B8011" t="s">
        <v>9784</v>
      </c>
      <c r="C8011">
        <f t="shared" si="125"/>
        <v>47</v>
      </c>
      <c r="D8011" s="1">
        <v>42691</v>
      </c>
      <c r="E8011" s="1">
        <v>42698</v>
      </c>
      <c r="F8011" t="s">
        <v>46</v>
      </c>
      <c r="G8011" t="s">
        <v>7162</v>
      </c>
      <c r="H8011" t="s">
        <v>7163</v>
      </c>
      <c r="I8011" t="s">
        <v>22</v>
      </c>
      <c r="J8011" t="s">
        <v>23</v>
      </c>
      <c r="K8011" t="s">
        <v>4852</v>
      </c>
      <c r="L8011" t="s">
        <v>646</v>
      </c>
      <c r="M8011">
        <v>73120</v>
      </c>
      <c r="N8011" t="s">
        <v>101</v>
      </c>
      <c r="O8011" t="s">
        <v>9135</v>
      </c>
      <c r="P8011" t="s">
        <v>28</v>
      </c>
      <c r="Q8011" t="s">
        <v>32</v>
      </c>
      <c r="R8011" t="s">
        <v>9136</v>
      </c>
      <c r="S8011">
        <v>1323.9</v>
      </c>
      <c r="T8011" s="3"/>
    </row>
    <row r="8012" spans="1:20" x14ac:dyDescent="0.3">
      <c r="A8012">
        <v>8011</v>
      </c>
      <c r="B8012" t="s">
        <v>9785</v>
      </c>
      <c r="C8012">
        <f t="shared" si="125"/>
        <v>12</v>
      </c>
      <c r="D8012" s="1">
        <v>42080</v>
      </c>
      <c r="E8012" s="1">
        <v>42083</v>
      </c>
      <c r="F8012" t="s">
        <v>19</v>
      </c>
      <c r="G8012" t="s">
        <v>3606</v>
      </c>
      <c r="H8012" t="s">
        <v>3607</v>
      </c>
      <c r="I8012" t="s">
        <v>37</v>
      </c>
      <c r="J8012" t="s">
        <v>23</v>
      </c>
      <c r="K8012" t="s">
        <v>142</v>
      </c>
      <c r="L8012" t="s">
        <v>143</v>
      </c>
      <c r="M8012">
        <v>19134</v>
      </c>
      <c r="N8012" t="s">
        <v>144</v>
      </c>
      <c r="O8012" t="s">
        <v>3738</v>
      </c>
      <c r="P8012" t="s">
        <v>42</v>
      </c>
      <c r="Q8012" t="s">
        <v>86</v>
      </c>
      <c r="R8012" t="s">
        <v>3739</v>
      </c>
      <c r="S8012">
        <v>126.624</v>
      </c>
      <c r="T8012" s="3"/>
    </row>
    <row r="8013" spans="1:20" x14ac:dyDescent="0.3">
      <c r="A8013">
        <v>8012</v>
      </c>
      <c r="B8013" t="s">
        <v>9786</v>
      </c>
      <c r="C8013">
        <f t="shared" si="125"/>
        <v>26</v>
      </c>
      <c r="D8013" s="1">
        <v>42541</v>
      </c>
      <c r="E8013" s="1">
        <v>42544</v>
      </c>
      <c r="F8013" t="s">
        <v>184</v>
      </c>
      <c r="G8013" t="s">
        <v>5228</v>
      </c>
      <c r="H8013" t="s">
        <v>5229</v>
      </c>
      <c r="I8013" t="s">
        <v>22</v>
      </c>
      <c r="J8013" t="s">
        <v>23</v>
      </c>
      <c r="K8013" t="s">
        <v>452</v>
      </c>
      <c r="L8013" t="s">
        <v>453</v>
      </c>
      <c r="M8013">
        <v>80013</v>
      </c>
      <c r="N8013" t="s">
        <v>40</v>
      </c>
      <c r="O8013" t="s">
        <v>9187</v>
      </c>
      <c r="P8013" t="s">
        <v>67</v>
      </c>
      <c r="Q8013" t="s">
        <v>68</v>
      </c>
      <c r="R8013" t="s">
        <v>9188</v>
      </c>
      <c r="S8013">
        <v>125.944</v>
      </c>
      <c r="T8013" s="3"/>
    </row>
    <row r="8014" spans="1:20" x14ac:dyDescent="0.3">
      <c r="A8014">
        <v>8013</v>
      </c>
      <c r="B8014" t="s">
        <v>9787</v>
      </c>
      <c r="C8014">
        <f t="shared" si="125"/>
        <v>21</v>
      </c>
      <c r="D8014" s="1">
        <v>43245</v>
      </c>
      <c r="E8014" s="1">
        <v>43245</v>
      </c>
      <c r="F8014" t="s">
        <v>1289</v>
      </c>
      <c r="G8014" t="s">
        <v>5064</v>
      </c>
      <c r="H8014" t="s">
        <v>5065</v>
      </c>
      <c r="I8014" t="s">
        <v>22</v>
      </c>
      <c r="J8014" t="s">
        <v>23</v>
      </c>
      <c r="K8014" t="s">
        <v>262</v>
      </c>
      <c r="L8014" t="s">
        <v>263</v>
      </c>
      <c r="M8014">
        <v>10009</v>
      </c>
      <c r="N8014" t="s">
        <v>144</v>
      </c>
      <c r="O8014" t="s">
        <v>3482</v>
      </c>
      <c r="P8014" t="s">
        <v>42</v>
      </c>
      <c r="Q8014" t="s">
        <v>71</v>
      </c>
      <c r="R8014" t="s">
        <v>3483</v>
      </c>
      <c r="S8014">
        <v>663.92</v>
      </c>
      <c r="T8014" s="3"/>
    </row>
    <row r="8015" spans="1:20" x14ac:dyDescent="0.3">
      <c r="A8015">
        <v>8014</v>
      </c>
      <c r="B8015" t="s">
        <v>9787</v>
      </c>
      <c r="C8015">
        <f t="shared" si="125"/>
        <v>21</v>
      </c>
      <c r="D8015" s="1">
        <v>43245</v>
      </c>
      <c r="E8015" s="1">
        <v>43245</v>
      </c>
      <c r="F8015" t="s">
        <v>1289</v>
      </c>
      <c r="G8015" t="s">
        <v>5064</v>
      </c>
      <c r="H8015" t="s">
        <v>5065</v>
      </c>
      <c r="I8015" t="s">
        <v>22</v>
      </c>
      <c r="J8015" t="s">
        <v>23</v>
      </c>
      <c r="K8015" t="s">
        <v>262</v>
      </c>
      <c r="L8015" t="s">
        <v>263</v>
      </c>
      <c r="M8015">
        <v>10009</v>
      </c>
      <c r="N8015" t="s">
        <v>144</v>
      </c>
      <c r="O8015" t="s">
        <v>242</v>
      </c>
      <c r="P8015" t="s">
        <v>67</v>
      </c>
      <c r="Q8015" t="s">
        <v>157</v>
      </c>
      <c r="R8015" t="s">
        <v>243</v>
      </c>
      <c r="S8015">
        <v>120</v>
      </c>
      <c r="T8015" s="3"/>
    </row>
    <row r="8016" spans="1:20" x14ac:dyDescent="0.3">
      <c r="A8016">
        <v>8015</v>
      </c>
      <c r="B8016" t="s">
        <v>9787</v>
      </c>
      <c r="C8016">
        <f t="shared" si="125"/>
        <v>21</v>
      </c>
      <c r="D8016" s="1">
        <v>43245</v>
      </c>
      <c r="E8016" s="1">
        <v>43245</v>
      </c>
      <c r="F8016" t="s">
        <v>1289</v>
      </c>
      <c r="G8016" t="s">
        <v>5064</v>
      </c>
      <c r="H8016" t="s">
        <v>5065</v>
      </c>
      <c r="I8016" t="s">
        <v>22</v>
      </c>
      <c r="J8016" t="s">
        <v>23</v>
      </c>
      <c r="K8016" t="s">
        <v>262</v>
      </c>
      <c r="L8016" t="s">
        <v>263</v>
      </c>
      <c r="M8016">
        <v>10009</v>
      </c>
      <c r="N8016" t="s">
        <v>144</v>
      </c>
      <c r="O8016" t="s">
        <v>5410</v>
      </c>
      <c r="P8016" t="s">
        <v>42</v>
      </c>
      <c r="Q8016" t="s">
        <v>265</v>
      </c>
      <c r="R8016" t="s">
        <v>5411</v>
      </c>
      <c r="S8016">
        <v>3.29</v>
      </c>
      <c r="T8016" s="3"/>
    </row>
    <row r="8017" spans="1:20" x14ac:dyDescent="0.3">
      <c r="A8017">
        <v>8016</v>
      </c>
      <c r="B8017" t="s">
        <v>9787</v>
      </c>
      <c r="C8017">
        <f t="shared" si="125"/>
        <v>21</v>
      </c>
      <c r="D8017" s="1">
        <v>43245</v>
      </c>
      <c r="E8017" s="1">
        <v>43245</v>
      </c>
      <c r="F8017" t="s">
        <v>1289</v>
      </c>
      <c r="G8017" t="s">
        <v>5064</v>
      </c>
      <c r="H8017" t="s">
        <v>5065</v>
      </c>
      <c r="I8017" t="s">
        <v>22</v>
      </c>
      <c r="J8017" t="s">
        <v>23</v>
      </c>
      <c r="K8017" t="s">
        <v>262</v>
      </c>
      <c r="L8017" t="s">
        <v>263</v>
      </c>
      <c r="M8017">
        <v>10009</v>
      </c>
      <c r="N8017" t="s">
        <v>144</v>
      </c>
      <c r="O8017" t="s">
        <v>2112</v>
      </c>
      <c r="P8017" t="s">
        <v>28</v>
      </c>
      <c r="Q8017" t="s">
        <v>61</v>
      </c>
      <c r="R8017" t="s">
        <v>2113</v>
      </c>
      <c r="S8017">
        <v>18.84</v>
      </c>
      <c r="T8017" s="3"/>
    </row>
    <row r="8018" spans="1:20" x14ac:dyDescent="0.3">
      <c r="A8018">
        <v>8017</v>
      </c>
      <c r="B8018" t="s">
        <v>9788</v>
      </c>
      <c r="C8018">
        <f t="shared" si="125"/>
        <v>37</v>
      </c>
      <c r="D8018" s="1">
        <v>42256</v>
      </c>
      <c r="E8018" s="1">
        <v>42258</v>
      </c>
      <c r="F8018" t="s">
        <v>184</v>
      </c>
      <c r="G8018" t="s">
        <v>3120</v>
      </c>
      <c r="H8018" t="s">
        <v>3121</v>
      </c>
      <c r="I8018" t="s">
        <v>98</v>
      </c>
      <c r="J8018" t="s">
        <v>23</v>
      </c>
      <c r="K8018" t="s">
        <v>2472</v>
      </c>
      <c r="L8018" t="s">
        <v>494</v>
      </c>
      <c r="M8018">
        <v>43130</v>
      </c>
      <c r="N8018" t="s">
        <v>144</v>
      </c>
      <c r="O8018" t="s">
        <v>5367</v>
      </c>
      <c r="P8018" t="s">
        <v>28</v>
      </c>
      <c r="Q8018" t="s">
        <v>61</v>
      </c>
      <c r="R8018" t="s">
        <v>5368</v>
      </c>
      <c r="S8018">
        <v>60.671999999999997</v>
      </c>
      <c r="T8018" s="3"/>
    </row>
    <row r="8019" spans="1:20" x14ac:dyDescent="0.3">
      <c r="A8019">
        <v>8018</v>
      </c>
      <c r="B8019" t="s">
        <v>9788</v>
      </c>
      <c r="C8019">
        <f t="shared" si="125"/>
        <v>37</v>
      </c>
      <c r="D8019" s="1">
        <v>42256</v>
      </c>
      <c r="E8019" s="1">
        <v>42258</v>
      </c>
      <c r="F8019" t="s">
        <v>184</v>
      </c>
      <c r="G8019" t="s">
        <v>3120</v>
      </c>
      <c r="H8019" t="s">
        <v>3121</v>
      </c>
      <c r="I8019" t="s">
        <v>98</v>
      </c>
      <c r="J8019" t="s">
        <v>23</v>
      </c>
      <c r="K8019" t="s">
        <v>2472</v>
      </c>
      <c r="L8019" t="s">
        <v>494</v>
      </c>
      <c r="M8019">
        <v>43130</v>
      </c>
      <c r="N8019" t="s">
        <v>144</v>
      </c>
      <c r="O8019" t="s">
        <v>3955</v>
      </c>
      <c r="P8019" t="s">
        <v>42</v>
      </c>
      <c r="Q8019" t="s">
        <v>64</v>
      </c>
      <c r="R8019" t="s">
        <v>3956</v>
      </c>
      <c r="S8019">
        <v>30.815999999999999</v>
      </c>
      <c r="T8019" s="3"/>
    </row>
    <row r="8020" spans="1:20" x14ac:dyDescent="0.3">
      <c r="A8020">
        <v>8019</v>
      </c>
      <c r="B8020" t="s">
        <v>9789</v>
      </c>
      <c r="C8020">
        <f t="shared" si="125"/>
        <v>42</v>
      </c>
      <c r="D8020" s="1">
        <v>43390</v>
      </c>
      <c r="E8020" s="1">
        <v>43392</v>
      </c>
      <c r="F8020" t="s">
        <v>19</v>
      </c>
      <c r="G8020" t="s">
        <v>2411</v>
      </c>
      <c r="H8020" t="s">
        <v>2412</v>
      </c>
      <c r="I8020" t="s">
        <v>37</v>
      </c>
      <c r="J8020" t="s">
        <v>23</v>
      </c>
      <c r="K8020" t="s">
        <v>9441</v>
      </c>
      <c r="L8020" t="s">
        <v>39</v>
      </c>
      <c r="M8020">
        <v>95351</v>
      </c>
      <c r="N8020" t="s">
        <v>40</v>
      </c>
      <c r="O8020" t="s">
        <v>833</v>
      </c>
      <c r="P8020" t="s">
        <v>67</v>
      </c>
      <c r="Q8020" t="s">
        <v>68</v>
      </c>
      <c r="R8020" t="s">
        <v>834</v>
      </c>
      <c r="S8020">
        <v>52.792000000000002</v>
      </c>
      <c r="T8020" s="3"/>
    </row>
    <row r="8021" spans="1:20" x14ac:dyDescent="0.3">
      <c r="A8021">
        <v>8020</v>
      </c>
      <c r="B8021" t="s">
        <v>9790</v>
      </c>
      <c r="C8021">
        <f t="shared" si="125"/>
        <v>44</v>
      </c>
      <c r="D8021" s="1">
        <v>43406</v>
      </c>
      <c r="E8021" s="1">
        <v>43409</v>
      </c>
      <c r="F8021" t="s">
        <v>184</v>
      </c>
      <c r="G8021" t="s">
        <v>643</v>
      </c>
      <c r="H8021" t="s">
        <v>644</v>
      </c>
      <c r="I8021" t="s">
        <v>22</v>
      </c>
      <c r="J8021" t="s">
        <v>23</v>
      </c>
      <c r="K8021" t="s">
        <v>5088</v>
      </c>
      <c r="L8021" t="s">
        <v>593</v>
      </c>
      <c r="M8021">
        <v>63116</v>
      </c>
      <c r="N8021" t="s">
        <v>101</v>
      </c>
      <c r="O8021" t="s">
        <v>7123</v>
      </c>
      <c r="P8021" t="s">
        <v>42</v>
      </c>
      <c r="Q8021" t="s">
        <v>74</v>
      </c>
      <c r="R8021" t="s">
        <v>7124</v>
      </c>
      <c r="S8021">
        <v>83.9</v>
      </c>
      <c r="T8021" s="3"/>
    </row>
    <row r="8022" spans="1:20" x14ac:dyDescent="0.3">
      <c r="A8022">
        <v>8021</v>
      </c>
      <c r="B8022" t="s">
        <v>9790</v>
      </c>
      <c r="C8022">
        <f t="shared" si="125"/>
        <v>44</v>
      </c>
      <c r="D8022" s="1">
        <v>43406</v>
      </c>
      <c r="E8022" s="1">
        <v>43409</v>
      </c>
      <c r="F8022" t="s">
        <v>184</v>
      </c>
      <c r="G8022" t="s">
        <v>643</v>
      </c>
      <c r="H8022" t="s">
        <v>644</v>
      </c>
      <c r="I8022" t="s">
        <v>22</v>
      </c>
      <c r="J8022" t="s">
        <v>23</v>
      </c>
      <c r="K8022" t="s">
        <v>5088</v>
      </c>
      <c r="L8022" t="s">
        <v>593</v>
      </c>
      <c r="M8022">
        <v>63116</v>
      </c>
      <c r="N8022" t="s">
        <v>101</v>
      </c>
      <c r="O8022" t="s">
        <v>4009</v>
      </c>
      <c r="P8022" t="s">
        <v>42</v>
      </c>
      <c r="Q8022" t="s">
        <v>86</v>
      </c>
      <c r="R8022" t="s">
        <v>4010</v>
      </c>
      <c r="S8022">
        <v>11.76</v>
      </c>
      <c r="T8022" s="3"/>
    </row>
    <row r="8023" spans="1:20" x14ac:dyDescent="0.3">
      <c r="A8023">
        <v>8022</v>
      </c>
      <c r="B8023" t="s">
        <v>9791</v>
      </c>
      <c r="C8023">
        <f t="shared" si="125"/>
        <v>30</v>
      </c>
      <c r="D8023" s="1">
        <v>42206</v>
      </c>
      <c r="E8023" s="1">
        <v>42210</v>
      </c>
      <c r="F8023" t="s">
        <v>46</v>
      </c>
      <c r="G8023" t="s">
        <v>3749</v>
      </c>
      <c r="H8023" t="s">
        <v>3750</v>
      </c>
      <c r="I8023" t="s">
        <v>37</v>
      </c>
      <c r="J8023" t="s">
        <v>23</v>
      </c>
      <c r="K8023" t="s">
        <v>813</v>
      </c>
      <c r="L8023" t="s">
        <v>100</v>
      </c>
      <c r="M8023">
        <v>75217</v>
      </c>
      <c r="N8023" t="s">
        <v>101</v>
      </c>
      <c r="O8023" t="s">
        <v>5051</v>
      </c>
      <c r="P8023" t="s">
        <v>42</v>
      </c>
      <c r="Q8023" t="s">
        <v>74</v>
      </c>
      <c r="R8023" t="s">
        <v>5052</v>
      </c>
      <c r="S8023">
        <v>4.992</v>
      </c>
      <c r="T8023" s="3"/>
    </row>
    <row r="8024" spans="1:20" x14ac:dyDescent="0.3">
      <c r="A8024">
        <v>8023</v>
      </c>
      <c r="B8024" t="s">
        <v>9791</v>
      </c>
      <c r="C8024">
        <f t="shared" si="125"/>
        <v>30</v>
      </c>
      <c r="D8024" s="1">
        <v>42206</v>
      </c>
      <c r="E8024" s="1">
        <v>42210</v>
      </c>
      <c r="F8024" t="s">
        <v>46</v>
      </c>
      <c r="G8024" t="s">
        <v>3749</v>
      </c>
      <c r="H8024" t="s">
        <v>3750</v>
      </c>
      <c r="I8024" t="s">
        <v>37</v>
      </c>
      <c r="J8024" t="s">
        <v>23</v>
      </c>
      <c r="K8024" t="s">
        <v>813</v>
      </c>
      <c r="L8024" t="s">
        <v>100</v>
      </c>
      <c r="M8024">
        <v>75217</v>
      </c>
      <c r="N8024" t="s">
        <v>101</v>
      </c>
      <c r="O8024" t="s">
        <v>7515</v>
      </c>
      <c r="P8024" t="s">
        <v>42</v>
      </c>
      <c r="Q8024" t="s">
        <v>169</v>
      </c>
      <c r="R8024" t="s">
        <v>7516</v>
      </c>
      <c r="S8024">
        <v>87.92</v>
      </c>
      <c r="T8024" s="3"/>
    </row>
    <row r="8025" spans="1:20" x14ac:dyDescent="0.3">
      <c r="A8025">
        <v>8024</v>
      </c>
      <c r="B8025" t="s">
        <v>9791</v>
      </c>
      <c r="C8025">
        <f t="shared" si="125"/>
        <v>30</v>
      </c>
      <c r="D8025" s="1">
        <v>42206</v>
      </c>
      <c r="E8025" s="1">
        <v>42210</v>
      </c>
      <c r="F8025" t="s">
        <v>46</v>
      </c>
      <c r="G8025" t="s">
        <v>3749</v>
      </c>
      <c r="H8025" t="s">
        <v>3750</v>
      </c>
      <c r="I8025" t="s">
        <v>37</v>
      </c>
      <c r="J8025" t="s">
        <v>23</v>
      </c>
      <c r="K8025" t="s">
        <v>813</v>
      </c>
      <c r="L8025" t="s">
        <v>100</v>
      </c>
      <c r="M8025">
        <v>75217</v>
      </c>
      <c r="N8025" t="s">
        <v>101</v>
      </c>
      <c r="O8025" t="s">
        <v>1932</v>
      </c>
      <c r="P8025" t="s">
        <v>28</v>
      </c>
      <c r="Q8025" t="s">
        <v>32</v>
      </c>
      <c r="R8025" t="s">
        <v>1933</v>
      </c>
      <c r="S8025">
        <v>657.93</v>
      </c>
      <c r="T8025" s="3"/>
    </row>
    <row r="8026" spans="1:20" x14ac:dyDescent="0.3">
      <c r="A8026">
        <v>8025</v>
      </c>
      <c r="B8026" t="s">
        <v>9791</v>
      </c>
      <c r="C8026">
        <f t="shared" si="125"/>
        <v>30</v>
      </c>
      <c r="D8026" s="1">
        <v>42206</v>
      </c>
      <c r="E8026" s="1">
        <v>42210</v>
      </c>
      <c r="F8026" t="s">
        <v>46</v>
      </c>
      <c r="G8026" t="s">
        <v>3749</v>
      </c>
      <c r="H8026" t="s">
        <v>3750</v>
      </c>
      <c r="I8026" t="s">
        <v>37</v>
      </c>
      <c r="J8026" t="s">
        <v>23</v>
      </c>
      <c r="K8026" t="s">
        <v>813</v>
      </c>
      <c r="L8026" t="s">
        <v>100</v>
      </c>
      <c r="M8026">
        <v>75217</v>
      </c>
      <c r="N8026" t="s">
        <v>101</v>
      </c>
      <c r="O8026" t="s">
        <v>6936</v>
      </c>
      <c r="P8026" t="s">
        <v>42</v>
      </c>
      <c r="Q8026" t="s">
        <v>71</v>
      </c>
      <c r="R8026" t="s">
        <v>6937</v>
      </c>
      <c r="S8026">
        <v>1.044</v>
      </c>
      <c r="T8026" s="3"/>
    </row>
    <row r="8027" spans="1:20" x14ac:dyDescent="0.3">
      <c r="A8027">
        <v>8026</v>
      </c>
      <c r="B8027" t="s">
        <v>9792</v>
      </c>
      <c r="C8027">
        <f t="shared" si="125"/>
        <v>38</v>
      </c>
      <c r="D8027" s="1">
        <v>42624</v>
      </c>
      <c r="E8027" s="1">
        <v>42628</v>
      </c>
      <c r="F8027" t="s">
        <v>19</v>
      </c>
      <c r="G8027" t="s">
        <v>8192</v>
      </c>
      <c r="H8027" t="s">
        <v>8193</v>
      </c>
      <c r="I8027" t="s">
        <v>37</v>
      </c>
      <c r="J8027" t="s">
        <v>23</v>
      </c>
      <c r="K8027" t="s">
        <v>262</v>
      </c>
      <c r="L8027" t="s">
        <v>263</v>
      </c>
      <c r="M8027">
        <v>10035</v>
      </c>
      <c r="N8027" t="s">
        <v>144</v>
      </c>
      <c r="O8027" t="s">
        <v>9191</v>
      </c>
      <c r="P8027" t="s">
        <v>28</v>
      </c>
      <c r="Q8027" t="s">
        <v>61</v>
      </c>
      <c r="R8027" t="s">
        <v>9192</v>
      </c>
      <c r="S8027">
        <v>210.68</v>
      </c>
      <c r="T8027" s="3"/>
    </row>
    <row r="8028" spans="1:20" x14ac:dyDescent="0.3">
      <c r="A8028">
        <v>8027</v>
      </c>
      <c r="B8028" t="s">
        <v>9792</v>
      </c>
      <c r="C8028">
        <f t="shared" si="125"/>
        <v>38</v>
      </c>
      <c r="D8028" s="1">
        <v>42624</v>
      </c>
      <c r="E8028" s="1">
        <v>42628</v>
      </c>
      <c r="F8028" t="s">
        <v>19</v>
      </c>
      <c r="G8028" t="s">
        <v>8192</v>
      </c>
      <c r="H8028" t="s">
        <v>8193</v>
      </c>
      <c r="I8028" t="s">
        <v>37</v>
      </c>
      <c r="J8028" t="s">
        <v>23</v>
      </c>
      <c r="K8028" t="s">
        <v>262</v>
      </c>
      <c r="L8028" t="s">
        <v>263</v>
      </c>
      <c r="M8028">
        <v>10035</v>
      </c>
      <c r="N8028" t="s">
        <v>144</v>
      </c>
      <c r="O8028" t="s">
        <v>9475</v>
      </c>
      <c r="P8028" t="s">
        <v>42</v>
      </c>
      <c r="Q8028" t="s">
        <v>55</v>
      </c>
      <c r="R8028" t="s">
        <v>9476</v>
      </c>
      <c r="S8028">
        <v>78.8</v>
      </c>
      <c r="T8028" s="3"/>
    </row>
    <row r="8029" spans="1:20" x14ac:dyDescent="0.3">
      <c r="A8029">
        <v>8028</v>
      </c>
      <c r="B8029" t="s">
        <v>9792</v>
      </c>
      <c r="C8029">
        <f t="shared" si="125"/>
        <v>38</v>
      </c>
      <c r="D8029" s="1">
        <v>42624</v>
      </c>
      <c r="E8029" s="1">
        <v>42628</v>
      </c>
      <c r="F8029" t="s">
        <v>19</v>
      </c>
      <c r="G8029" t="s">
        <v>8192</v>
      </c>
      <c r="H8029" t="s">
        <v>8193</v>
      </c>
      <c r="I8029" t="s">
        <v>37</v>
      </c>
      <c r="J8029" t="s">
        <v>23</v>
      </c>
      <c r="K8029" t="s">
        <v>262</v>
      </c>
      <c r="L8029" t="s">
        <v>263</v>
      </c>
      <c r="M8029">
        <v>10035</v>
      </c>
      <c r="N8029" t="s">
        <v>144</v>
      </c>
      <c r="O8029" t="s">
        <v>386</v>
      </c>
      <c r="P8029" t="s">
        <v>67</v>
      </c>
      <c r="Q8029" t="s">
        <v>157</v>
      </c>
      <c r="R8029" t="s">
        <v>387</v>
      </c>
      <c r="S8029">
        <v>19.989999999999998</v>
      </c>
      <c r="T8029" s="3"/>
    </row>
    <row r="8030" spans="1:20" x14ac:dyDescent="0.3">
      <c r="A8030">
        <v>8029</v>
      </c>
      <c r="B8030" t="s">
        <v>9792</v>
      </c>
      <c r="C8030">
        <f t="shared" si="125"/>
        <v>38</v>
      </c>
      <c r="D8030" s="1">
        <v>42624</v>
      </c>
      <c r="E8030" s="1">
        <v>42628</v>
      </c>
      <c r="F8030" t="s">
        <v>19</v>
      </c>
      <c r="G8030" t="s">
        <v>8192</v>
      </c>
      <c r="H8030" t="s">
        <v>8193</v>
      </c>
      <c r="I8030" t="s">
        <v>37</v>
      </c>
      <c r="J8030" t="s">
        <v>23</v>
      </c>
      <c r="K8030" t="s">
        <v>262</v>
      </c>
      <c r="L8030" t="s">
        <v>263</v>
      </c>
      <c r="M8030">
        <v>10035</v>
      </c>
      <c r="N8030" t="s">
        <v>144</v>
      </c>
      <c r="O8030" t="s">
        <v>7508</v>
      </c>
      <c r="P8030" t="s">
        <v>42</v>
      </c>
      <c r="Q8030" t="s">
        <v>55</v>
      </c>
      <c r="R8030" t="s">
        <v>7509</v>
      </c>
      <c r="S8030">
        <v>772.68</v>
      </c>
      <c r="T8030" s="3"/>
    </row>
    <row r="8031" spans="1:20" x14ac:dyDescent="0.3">
      <c r="A8031">
        <v>8030</v>
      </c>
      <c r="B8031" t="s">
        <v>9793</v>
      </c>
      <c r="C8031">
        <f t="shared" si="125"/>
        <v>42</v>
      </c>
      <c r="D8031" s="1">
        <v>43029</v>
      </c>
      <c r="E8031" s="1">
        <v>43033</v>
      </c>
      <c r="F8031" t="s">
        <v>46</v>
      </c>
      <c r="G8031" t="s">
        <v>4541</v>
      </c>
      <c r="H8031" t="s">
        <v>4542</v>
      </c>
      <c r="I8031" t="s">
        <v>22</v>
      </c>
      <c r="J8031" t="s">
        <v>23</v>
      </c>
      <c r="K8031" t="s">
        <v>676</v>
      </c>
      <c r="L8031" t="s">
        <v>100</v>
      </c>
      <c r="M8031">
        <v>78207</v>
      </c>
      <c r="N8031" t="s">
        <v>101</v>
      </c>
      <c r="O8031" t="s">
        <v>751</v>
      </c>
      <c r="P8031" t="s">
        <v>67</v>
      </c>
      <c r="Q8031" t="s">
        <v>157</v>
      </c>
      <c r="R8031" t="s">
        <v>752</v>
      </c>
      <c r="S8031">
        <v>106.08</v>
      </c>
      <c r="T8031" s="3"/>
    </row>
    <row r="8032" spans="1:20" x14ac:dyDescent="0.3">
      <c r="A8032">
        <v>8031</v>
      </c>
      <c r="B8032" t="s">
        <v>9794</v>
      </c>
      <c r="C8032">
        <f t="shared" si="125"/>
        <v>1</v>
      </c>
      <c r="D8032" s="1">
        <v>42742</v>
      </c>
      <c r="E8032" s="1">
        <v>42746</v>
      </c>
      <c r="F8032" t="s">
        <v>46</v>
      </c>
      <c r="G8032" t="s">
        <v>3241</v>
      </c>
      <c r="H8032" t="s">
        <v>3242</v>
      </c>
      <c r="I8032" t="s">
        <v>22</v>
      </c>
      <c r="J8032" t="s">
        <v>23</v>
      </c>
      <c r="K8032" t="s">
        <v>1615</v>
      </c>
      <c r="L8032" t="s">
        <v>100</v>
      </c>
      <c r="M8032">
        <v>79109</v>
      </c>
      <c r="N8032" t="s">
        <v>101</v>
      </c>
      <c r="O8032" t="s">
        <v>3961</v>
      </c>
      <c r="P8032" t="s">
        <v>28</v>
      </c>
      <c r="Q8032" t="s">
        <v>61</v>
      </c>
      <c r="R8032" t="s">
        <v>5774</v>
      </c>
      <c r="S8032">
        <v>23.076000000000001</v>
      </c>
      <c r="T8032" s="3"/>
    </row>
    <row r="8033" spans="1:20" x14ac:dyDescent="0.3">
      <c r="A8033">
        <v>8032</v>
      </c>
      <c r="B8033" t="s">
        <v>9794</v>
      </c>
      <c r="C8033">
        <f t="shared" si="125"/>
        <v>1</v>
      </c>
      <c r="D8033" s="1">
        <v>42742</v>
      </c>
      <c r="E8033" s="1">
        <v>42746</v>
      </c>
      <c r="F8033" t="s">
        <v>46</v>
      </c>
      <c r="G8033" t="s">
        <v>3241</v>
      </c>
      <c r="H8033" t="s">
        <v>3242</v>
      </c>
      <c r="I8033" t="s">
        <v>22</v>
      </c>
      <c r="J8033" t="s">
        <v>23</v>
      </c>
      <c r="K8033" t="s">
        <v>1615</v>
      </c>
      <c r="L8033" t="s">
        <v>100</v>
      </c>
      <c r="M8033">
        <v>79109</v>
      </c>
      <c r="N8033" t="s">
        <v>101</v>
      </c>
      <c r="O8033" t="s">
        <v>2928</v>
      </c>
      <c r="P8033" t="s">
        <v>42</v>
      </c>
      <c r="Q8033" t="s">
        <v>86</v>
      </c>
      <c r="R8033" t="s">
        <v>2929</v>
      </c>
      <c r="S8033">
        <v>25.92</v>
      </c>
      <c r="T8033" s="3"/>
    </row>
    <row r="8034" spans="1:20" x14ac:dyDescent="0.3">
      <c r="A8034">
        <v>8033</v>
      </c>
      <c r="B8034" t="s">
        <v>9795</v>
      </c>
      <c r="C8034">
        <f t="shared" si="125"/>
        <v>26</v>
      </c>
      <c r="D8034" s="1">
        <v>42546</v>
      </c>
      <c r="E8034" s="1">
        <v>42549</v>
      </c>
      <c r="F8034" t="s">
        <v>184</v>
      </c>
      <c r="G8034" t="s">
        <v>5252</v>
      </c>
      <c r="H8034" t="s">
        <v>5253</v>
      </c>
      <c r="I8034" t="s">
        <v>22</v>
      </c>
      <c r="J8034" t="s">
        <v>23</v>
      </c>
      <c r="K8034" t="s">
        <v>180</v>
      </c>
      <c r="L8034" t="s">
        <v>100</v>
      </c>
      <c r="M8034">
        <v>77041</v>
      </c>
      <c r="N8034" t="s">
        <v>101</v>
      </c>
      <c r="O8034" t="s">
        <v>2652</v>
      </c>
      <c r="P8034" t="s">
        <v>42</v>
      </c>
      <c r="Q8034" t="s">
        <v>86</v>
      </c>
      <c r="R8034" t="s">
        <v>2653</v>
      </c>
      <c r="S8034">
        <v>47.951999999999998</v>
      </c>
      <c r="T8034" s="3"/>
    </row>
    <row r="8035" spans="1:20" x14ac:dyDescent="0.3">
      <c r="A8035">
        <v>8034</v>
      </c>
      <c r="B8035" t="s">
        <v>9795</v>
      </c>
      <c r="C8035">
        <f t="shared" si="125"/>
        <v>26</v>
      </c>
      <c r="D8035" s="1">
        <v>42546</v>
      </c>
      <c r="E8035" s="1">
        <v>42549</v>
      </c>
      <c r="F8035" t="s">
        <v>184</v>
      </c>
      <c r="G8035" t="s">
        <v>5252</v>
      </c>
      <c r="H8035" t="s">
        <v>5253</v>
      </c>
      <c r="I8035" t="s">
        <v>22</v>
      </c>
      <c r="J8035" t="s">
        <v>23</v>
      </c>
      <c r="K8035" t="s">
        <v>180</v>
      </c>
      <c r="L8035" t="s">
        <v>100</v>
      </c>
      <c r="M8035">
        <v>77041</v>
      </c>
      <c r="N8035" t="s">
        <v>101</v>
      </c>
      <c r="O8035" t="s">
        <v>7775</v>
      </c>
      <c r="P8035" t="s">
        <v>42</v>
      </c>
      <c r="Q8035" t="s">
        <v>71</v>
      </c>
      <c r="R8035" t="s">
        <v>7776</v>
      </c>
      <c r="S8035">
        <v>0.98399999999999999</v>
      </c>
      <c r="T8035" s="3"/>
    </row>
    <row r="8036" spans="1:20" x14ac:dyDescent="0.3">
      <c r="A8036">
        <v>8035</v>
      </c>
      <c r="B8036" t="s">
        <v>9795</v>
      </c>
      <c r="C8036">
        <f t="shared" si="125"/>
        <v>26</v>
      </c>
      <c r="D8036" s="1">
        <v>42546</v>
      </c>
      <c r="E8036" s="1">
        <v>42549</v>
      </c>
      <c r="F8036" t="s">
        <v>184</v>
      </c>
      <c r="G8036" t="s">
        <v>5252</v>
      </c>
      <c r="H8036" t="s">
        <v>5253</v>
      </c>
      <c r="I8036" t="s">
        <v>22</v>
      </c>
      <c r="J8036" t="s">
        <v>23</v>
      </c>
      <c r="K8036" t="s">
        <v>180</v>
      </c>
      <c r="L8036" t="s">
        <v>100</v>
      </c>
      <c r="M8036">
        <v>77041</v>
      </c>
      <c r="N8036" t="s">
        <v>101</v>
      </c>
      <c r="O8036" t="s">
        <v>5688</v>
      </c>
      <c r="P8036" t="s">
        <v>28</v>
      </c>
      <c r="Q8036" t="s">
        <v>61</v>
      </c>
      <c r="R8036" t="s">
        <v>5689</v>
      </c>
      <c r="S8036">
        <v>75.384</v>
      </c>
      <c r="T8036" s="3"/>
    </row>
    <row r="8037" spans="1:20" x14ac:dyDescent="0.3">
      <c r="A8037">
        <v>8036</v>
      </c>
      <c r="B8037" t="s">
        <v>9795</v>
      </c>
      <c r="C8037">
        <f t="shared" si="125"/>
        <v>26</v>
      </c>
      <c r="D8037" s="1">
        <v>42546</v>
      </c>
      <c r="E8037" s="1">
        <v>42549</v>
      </c>
      <c r="F8037" t="s">
        <v>184</v>
      </c>
      <c r="G8037" t="s">
        <v>5252</v>
      </c>
      <c r="H8037" t="s">
        <v>5253</v>
      </c>
      <c r="I8037" t="s">
        <v>22</v>
      </c>
      <c r="J8037" t="s">
        <v>23</v>
      </c>
      <c r="K8037" t="s">
        <v>180</v>
      </c>
      <c r="L8037" t="s">
        <v>100</v>
      </c>
      <c r="M8037">
        <v>77041</v>
      </c>
      <c r="N8037" t="s">
        <v>101</v>
      </c>
      <c r="O8037" t="s">
        <v>2921</v>
      </c>
      <c r="P8037" t="s">
        <v>42</v>
      </c>
      <c r="Q8037" t="s">
        <v>43</v>
      </c>
      <c r="R8037" t="s">
        <v>2922</v>
      </c>
      <c r="S8037">
        <v>4.6079999999999997</v>
      </c>
      <c r="T8037" s="3"/>
    </row>
    <row r="8038" spans="1:20" x14ac:dyDescent="0.3">
      <c r="A8038">
        <v>8037</v>
      </c>
      <c r="B8038" t="s">
        <v>9796</v>
      </c>
      <c r="C8038">
        <f t="shared" si="125"/>
        <v>39</v>
      </c>
      <c r="D8038" s="1">
        <v>42633</v>
      </c>
      <c r="E8038" s="1">
        <v>42635</v>
      </c>
      <c r="F8038" t="s">
        <v>184</v>
      </c>
      <c r="G8038" t="s">
        <v>114</v>
      </c>
      <c r="H8038" t="s">
        <v>115</v>
      </c>
      <c r="I8038" t="s">
        <v>22</v>
      </c>
      <c r="J8038" t="s">
        <v>23</v>
      </c>
      <c r="K8038" t="s">
        <v>1480</v>
      </c>
      <c r="L8038" t="s">
        <v>1244</v>
      </c>
      <c r="M8038">
        <v>1841</v>
      </c>
      <c r="N8038" t="s">
        <v>144</v>
      </c>
      <c r="O8038" t="s">
        <v>5674</v>
      </c>
      <c r="P8038" t="s">
        <v>42</v>
      </c>
      <c r="Q8038" t="s">
        <v>71</v>
      </c>
      <c r="R8038" t="s">
        <v>5675</v>
      </c>
      <c r="S8038">
        <v>37.68</v>
      </c>
      <c r="T8038" s="3"/>
    </row>
    <row r="8039" spans="1:20" x14ac:dyDescent="0.3">
      <c r="A8039">
        <v>8038</v>
      </c>
      <c r="B8039" t="s">
        <v>9797</v>
      </c>
      <c r="C8039">
        <f t="shared" si="125"/>
        <v>28</v>
      </c>
      <c r="D8039" s="1">
        <v>43291</v>
      </c>
      <c r="E8039" s="1">
        <v>43295</v>
      </c>
      <c r="F8039" t="s">
        <v>46</v>
      </c>
      <c r="G8039" t="s">
        <v>6063</v>
      </c>
      <c r="H8039" t="s">
        <v>6064</v>
      </c>
      <c r="I8039" t="s">
        <v>37</v>
      </c>
      <c r="J8039" t="s">
        <v>23</v>
      </c>
      <c r="K8039" t="s">
        <v>493</v>
      </c>
      <c r="L8039" t="s">
        <v>1271</v>
      </c>
      <c r="M8039">
        <v>31907</v>
      </c>
      <c r="N8039" t="s">
        <v>26</v>
      </c>
      <c r="O8039" t="s">
        <v>9164</v>
      </c>
      <c r="P8039" t="s">
        <v>42</v>
      </c>
      <c r="Q8039" t="s">
        <v>74</v>
      </c>
      <c r="R8039" t="s">
        <v>9165</v>
      </c>
      <c r="S8039">
        <v>41.91</v>
      </c>
      <c r="T8039" s="3"/>
    </row>
    <row r="8040" spans="1:20" x14ac:dyDescent="0.3">
      <c r="A8040">
        <v>8039</v>
      </c>
      <c r="B8040" t="s">
        <v>9798</v>
      </c>
      <c r="C8040">
        <f t="shared" si="125"/>
        <v>26</v>
      </c>
      <c r="D8040" s="1">
        <v>43281</v>
      </c>
      <c r="E8040" s="1">
        <v>43283</v>
      </c>
      <c r="F8040" t="s">
        <v>19</v>
      </c>
      <c r="G8040" t="s">
        <v>4687</v>
      </c>
      <c r="H8040" t="s">
        <v>4688</v>
      </c>
      <c r="I8040" t="s">
        <v>22</v>
      </c>
      <c r="J8040" t="s">
        <v>23</v>
      </c>
      <c r="K8040" t="s">
        <v>38</v>
      </c>
      <c r="L8040" t="s">
        <v>39</v>
      </c>
      <c r="M8040">
        <v>90032</v>
      </c>
      <c r="N8040" t="s">
        <v>40</v>
      </c>
      <c r="O8040" t="s">
        <v>4422</v>
      </c>
      <c r="P8040" t="s">
        <v>28</v>
      </c>
      <c r="Q8040" t="s">
        <v>29</v>
      </c>
      <c r="R8040" t="s">
        <v>4423</v>
      </c>
      <c r="S8040">
        <v>435.99900000000002</v>
      </c>
      <c r="T8040" s="3"/>
    </row>
    <row r="8041" spans="1:20" x14ac:dyDescent="0.3">
      <c r="A8041">
        <v>8040</v>
      </c>
      <c r="B8041" t="s">
        <v>9799</v>
      </c>
      <c r="C8041">
        <f t="shared" si="125"/>
        <v>34</v>
      </c>
      <c r="D8041" s="1">
        <v>43333</v>
      </c>
      <c r="E8041" s="1">
        <v>43337</v>
      </c>
      <c r="F8041" t="s">
        <v>19</v>
      </c>
      <c r="G8041" t="s">
        <v>6486</v>
      </c>
      <c r="H8041" t="s">
        <v>6487</v>
      </c>
      <c r="I8041" t="s">
        <v>37</v>
      </c>
      <c r="J8041" t="s">
        <v>23</v>
      </c>
      <c r="K8041" t="s">
        <v>91</v>
      </c>
      <c r="L8041" t="s">
        <v>92</v>
      </c>
      <c r="M8041">
        <v>98115</v>
      </c>
      <c r="N8041" t="s">
        <v>40</v>
      </c>
      <c r="O8041" t="s">
        <v>714</v>
      </c>
      <c r="P8041" t="s">
        <v>28</v>
      </c>
      <c r="Q8041" t="s">
        <v>32</v>
      </c>
      <c r="R8041" t="s">
        <v>715</v>
      </c>
      <c r="S8041">
        <v>388.70400000000001</v>
      </c>
      <c r="T8041" s="3"/>
    </row>
    <row r="8042" spans="1:20" x14ac:dyDescent="0.3">
      <c r="A8042">
        <v>8041</v>
      </c>
      <c r="B8042" t="s">
        <v>9799</v>
      </c>
      <c r="C8042">
        <f t="shared" si="125"/>
        <v>34</v>
      </c>
      <c r="D8042" s="1">
        <v>43333</v>
      </c>
      <c r="E8042" s="1">
        <v>43337</v>
      </c>
      <c r="F8042" t="s">
        <v>19</v>
      </c>
      <c r="G8042" t="s">
        <v>6486</v>
      </c>
      <c r="H8042" t="s">
        <v>6487</v>
      </c>
      <c r="I8042" t="s">
        <v>37</v>
      </c>
      <c r="J8042" t="s">
        <v>23</v>
      </c>
      <c r="K8042" t="s">
        <v>91</v>
      </c>
      <c r="L8042" t="s">
        <v>92</v>
      </c>
      <c r="M8042">
        <v>98115</v>
      </c>
      <c r="N8042" t="s">
        <v>40</v>
      </c>
      <c r="O8042" t="s">
        <v>2430</v>
      </c>
      <c r="P8042" t="s">
        <v>42</v>
      </c>
      <c r="Q8042" t="s">
        <v>55</v>
      </c>
      <c r="R8042" t="s">
        <v>2431</v>
      </c>
      <c r="S8042">
        <v>572.58000000000004</v>
      </c>
      <c r="T8042" s="3"/>
    </row>
    <row r="8043" spans="1:20" x14ac:dyDescent="0.3">
      <c r="A8043">
        <v>8042</v>
      </c>
      <c r="B8043" t="s">
        <v>9799</v>
      </c>
      <c r="C8043">
        <f t="shared" si="125"/>
        <v>34</v>
      </c>
      <c r="D8043" s="1">
        <v>43333</v>
      </c>
      <c r="E8043" s="1">
        <v>43337</v>
      </c>
      <c r="F8043" t="s">
        <v>19</v>
      </c>
      <c r="G8043" t="s">
        <v>6486</v>
      </c>
      <c r="H8043" t="s">
        <v>6487</v>
      </c>
      <c r="I8043" t="s">
        <v>37</v>
      </c>
      <c r="J8043" t="s">
        <v>23</v>
      </c>
      <c r="K8043" t="s">
        <v>91</v>
      </c>
      <c r="L8043" t="s">
        <v>92</v>
      </c>
      <c r="M8043">
        <v>98115</v>
      </c>
      <c r="N8043" t="s">
        <v>40</v>
      </c>
      <c r="O8043" t="s">
        <v>5545</v>
      </c>
      <c r="P8043" t="s">
        <v>67</v>
      </c>
      <c r="Q8043" t="s">
        <v>157</v>
      </c>
      <c r="R8043" t="s">
        <v>5546</v>
      </c>
      <c r="S8043">
        <v>33.18</v>
      </c>
      <c r="T8043" s="3"/>
    </row>
    <row r="8044" spans="1:20" x14ac:dyDescent="0.3">
      <c r="A8044">
        <v>8043</v>
      </c>
      <c r="B8044" t="s">
        <v>9800</v>
      </c>
      <c r="C8044">
        <f t="shared" si="125"/>
        <v>11</v>
      </c>
      <c r="D8044" s="1">
        <v>43170</v>
      </c>
      <c r="E8044" s="1">
        <v>43174</v>
      </c>
      <c r="F8044" t="s">
        <v>46</v>
      </c>
      <c r="G8044" t="s">
        <v>3231</v>
      </c>
      <c r="H8044" t="s">
        <v>3232</v>
      </c>
      <c r="I8044" t="s">
        <v>98</v>
      </c>
      <c r="J8044" t="s">
        <v>23</v>
      </c>
      <c r="K8044" t="s">
        <v>8798</v>
      </c>
      <c r="L8044" t="s">
        <v>1244</v>
      </c>
      <c r="M8044">
        <v>2138</v>
      </c>
      <c r="N8044" t="s">
        <v>144</v>
      </c>
      <c r="O8044" t="s">
        <v>1581</v>
      </c>
      <c r="P8044" t="s">
        <v>67</v>
      </c>
      <c r="Q8044" t="s">
        <v>157</v>
      </c>
      <c r="R8044" t="s">
        <v>1582</v>
      </c>
      <c r="S8044">
        <v>63.88</v>
      </c>
      <c r="T8044" s="3"/>
    </row>
    <row r="8045" spans="1:20" x14ac:dyDescent="0.3">
      <c r="A8045">
        <v>8044</v>
      </c>
      <c r="B8045" t="s">
        <v>9800</v>
      </c>
      <c r="C8045">
        <f t="shared" si="125"/>
        <v>11</v>
      </c>
      <c r="D8045" s="1">
        <v>43170</v>
      </c>
      <c r="E8045" s="1">
        <v>43174</v>
      </c>
      <c r="F8045" t="s">
        <v>46</v>
      </c>
      <c r="G8045" t="s">
        <v>3231</v>
      </c>
      <c r="H8045" t="s">
        <v>3232</v>
      </c>
      <c r="I8045" t="s">
        <v>98</v>
      </c>
      <c r="J8045" t="s">
        <v>23</v>
      </c>
      <c r="K8045" t="s">
        <v>8798</v>
      </c>
      <c r="L8045" t="s">
        <v>1244</v>
      </c>
      <c r="M8045">
        <v>2138</v>
      </c>
      <c r="N8045" t="s">
        <v>144</v>
      </c>
      <c r="O8045" t="s">
        <v>9801</v>
      </c>
      <c r="P8045" t="s">
        <v>28</v>
      </c>
      <c r="Q8045" t="s">
        <v>61</v>
      </c>
      <c r="R8045" t="s">
        <v>9802</v>
      </c>
      <c r="S8045">
        <v>26.72</v>
      </c>
      <c r="T8045" s="3"/>
    </row>
    <row r="8046" spans="1:20" x14ac:dyDescent="0.3">
      <c r="A8046">
        <v>8045</v>
      </c>
      <c r="B8046" t="s">
        <v>9803</v>
      </c>
      <c r="C8046">
        <f t="shared" si="125"/>
        <v>37</v>
      </c>
      <c r="D8046" s="1">
        <v>43358</v>
      </c>
      <c r="E8046" s="1">
        <v>43360</v>
      </c>
      <c r="F8046" t="s">
        <v>19</v>
      </c>
      <c r="G8046" t="s">
        <v>8521</v>
      </c>
      <c r="H8046" t="s">
        <v>8522</v>
      </c>
      <c r="I8046" t="s">
        <v>22</v>
      </c>
      <c r="J8046" t="s">
        <v>23</v>
      </c>
      <c r="K8046" t="s">
        <v>5124</v>
      </c>
      <c r="L8046" t="s">
        <v>117</v>
      </c>
      <c r="M8046">
        <v>84106</v>
      </c>
      <c r="N8046" t="s">
        <v>40</v>
      </c>
      <c r="O8046" t="s">
        <v>458</v>
      </c>
      <c r="P8046" t="s">
        <v>42</v>
      </c>
      <c r="Q8046" t="s">
        <v>71</v>
      </c>
      <c r="R8046" t="s">
        <v>459</v>
      </c>
      <c r="S8046">
        <v>295.05599999999998</v>
      </c>
      <c r="T8046" s="3"/>
    </row>
    <row r="8047" spans="1:20" x14ac:dyDescent="0.3">
      <c r="A8047">
        <v>8046</v>
      </c>
      <c r="B8047" t="s">
        <v>9804</v>
      </c>
      <c r="C8047">
        <f t="shared" si="125"/>
        <v>38</v>
      </c>
      <c r="D8047" s="1">
        <v>42998</v>
      </c>
      <c r="E8047" s="1">
        <v>43002</v>
      </c>
      <c r="F8047" t="s">
        <v>46</v>
      </c>
      <c r="G8047" t="s">
        <v>3837</v>
      </c>
      <c r="H8047" t="s">
        <v>3838</v>
      </c>
      <c r="I8047" t="s">
        <v>22</v>
      </c>
      <c r="J8047" t="s">
        <v>23</v>
      </c>
      <c r="K8047" t="s">
        <v>262</v>
      </c>
      <c r="L8047" t="s">
        <v>263</v>
      </c>
      <c r="M8047">
        <v>10035</v>
      </c>
      <c r="N8047" t="s">
        <v>144</v>
      </c>
      <c r="O8047" t="s">
        <v>4618</v>
      </c>
      <c r="P8047" t="s">
        <v>42</v>
      </c>
      <c r="Q8047" t="s">
        <v>74</v>
      </c>
      <c r="R8047" t="s">
        <v>4619</v>
      </c>
      <c r="S8047">
        <v>393.25</v>
      </c>
      <c r="T8047" s="3"/>
    </row>
    <row r="8048" spans="1:20" x14ac:dyDescent="0.3">
      <c r="A8048">
        <v>8047</v>
      </c>
      <c r="B8048" t="s">
        <v>9805</v>
      </c>
      <c r="C8048">
        <f t="shared" si="125"/>
        <v>50</v>
      </c>
      <c r="D8048" s="1">
        <v>43084</v>
      </c>
      <c r="E8048" s="1">
        <v>43086</v>
      </c>
      <c r="F8048" t="s">
        <v>19</v>
      </c>
      <c r="G8048" t="s">
        <v>1124</v>
      </c>
      <c r="H8048" t="s">
        <v>1125</v>
      </c>
      <c r="I8048" t="s">
        <v>22</v>
      </c>
      <c r="J8048" t="s">
        <v>23</v>
      </c>
      <c r="K8048" t="s">
        <v>3319</v>
      </c>
      <c r="L8048" t="s">
        <v>494</v>
      </c>
      <c r="M8048">
        <v>44221</v>
      </c>
      <c r="N8048" t="s">
        <v>144</v>
      </c>
      <c r="O8048" t="s">
        <v>7775</v>
      </c>
      <c r="P8048" t="s">
        <v>42</v>
      </c>
      <c r="Q8048" t="s">
        <v>71</v>
      </c>
      <c r="R8048" t="s">
        <v>7776</v>
      </c>
      <c r="S8048">
        <v>2.214</v>
      </c>
      <c r="T8048" s="3"/>
    </row>
    <row r="8049" spans="1:20" x14ac:dyDescent="0.3">
      <c r="A8049">
        <v>8048</v>
      </c>
      <c r="B8049" t="s">
        <v>9806</v>
      </c>
      <c r="C8049">
        <f t="shared" si="125"/>
        <v>44</v>
      </c>
      <c r="D8049" s="1">
        <v>43407</v>
      </c>
      <c r="E8049" s="1">
        <v>43410</v>
      </c>
      <c r="F8049" t="s">
        <v>19</v>
      </c>
      <c r="G8049" t="s">
        <v>5228</v>
      </c>
      <c r="H8049" t="s">
        <v>5229</v>
      </c>
      <c r="I8049" t="s">
        <v>22</v>
      </c>
      <c r="J8049" t="s">
        <v>23</v>
      </c>
      <c r="K8049" t="s">
        <v>517</v>
      </c>
      <c r="L8049" t="s">
        <v>84</v>
      </c>
      <c r="M8049">
        <v>28403</v>
      </c>
      <c r="N8049" t="s">
        <v>26</v>
      </c>
      <c r="O8049" t="s">
        <v>3870</v>
      </c>
      <c r="P8049" t="s">
        <v>42</v>
      </c>
      <c r="Q8049" t="s">
        <v>86</v>
      </c>
      <c r="R8049" t="s">
        <v>3871</v>
      </c>
      <c r="S8049">
        <v>16.271999999999998</v>
      </c>
      <c r="T8049" s="3"/>
    </row>
    <row r="8050" spans="1:20" x14ac:dyDescent="0.3">
      <c r="A8050">
        <v>8049</v>
      </c>
      <c r="B8050" t="s">
        <v>9807</v>
      </c>
      <c r="C8050">
        <f t="shared" si="125"/>
        <v>27</v>
      </c>
      <c r="D8050" s="1">
        <v>42919</v>
      </c>
      <c r="E8050" s="1">
        <v>42923</v>
      </c>
      <c r="F8050" t="s">
        <v>46</v>
      </c>
      <c r="G8050" t="s">
        <v>1358</v>
      </c>
      <c r="H8050" t="s">
        <v>1359</v>
      </c>
      <c r="I8050" t="s">
        <v>37</v>
      </c>
      <c r="J8050" t="s">
        <v>23</v>
      </c>
      <c r="K8050" t="s">
        <v>262</v>
      </c>
      <c r="L8050" t="s">
        <v>263</v>
      </c>
      <c r="M8050">
        <v>10035</v>
      </c>
      <c r="N8050" t="s">
        <v>144</v>
      </c>
      <c r="O8050" t="s">
        <v>8075</v>
      </c>
      <c r="P8050" t="s">
        <v>42</v>
      </c>
      <c r="Q8050" t="s">
        <v>74</v>
      </c>
      <c r="R8050" t="s">
        <v>8076</v>
      </c>
      <c r="S8050">
        <v>706.86</v>
      </c>
      <c r="T8050" s="3"/>
    </row>
    <row r="8051" spans="1:20" x14ac:dyDescent="0.3">
      <c r="A8051">
        <v>8050</v>
      </c>
      <c r="B8051" t="s">
        <v>9808</v>
      </c>
      <c r="C8051">
        <f t="shared" si="125"/>
        <v>39</v>
      </c>
      <c r="D8051" s="1">
        <v>42273</v>
      </c>
      <c r="E8051" s="1">
        <v>42277</v>
      </c>
      <c r="F8051" t="s">
        <v>46</v>
      </c>
      <c r="G8051" t="s">
        <v>9532</v>
      </c>
      <c r="H8051" t="s">
        <v>9533</v>
      </c>
      <c r="I8051" t="s">
        <v>37</v>
      </c>
      <c r="J8051" t="s">
        <v>23</v>
      </c>
      <c r="K8051" t="s">
        <v>142</v>
      </c>
      <c r="L8051" t="s">
        <v>143</v>
      </c>
      <c r="M8051">
        <v>19140</v>
      </c>
      <c r="N8051" t="s">
        <v>144</v>
      </c>
      <c r="O8051" t="s">
        <v>541</v>
      </c>
      <c r="P8051" t="s">
        <v>42</v>
      </c>
      <c r="Q8051" t="s">
        <v>71</v>
      </c>
      <c r="R8051" t="s">
        <v>542</v>
      </c>
      <c r="S8051">
        <v>5.97</v>
      </c>
      <c r="T8051" s="3"/>
    </row>
    <row r="8052" spans="1:20" x14ac:dyDescent="0.3">
      <c r="A8052">
        <v>8051</v>
      </c>
      <c r="B8052" t="s">
        <v>9808</v>
      </c>
      <c r="C8052">
        <f t="shared" si="125"/>
        <v>39</v>
      </c>
      <c r="D8052" s="1">
        <v>42273</v>
      </c>
      <c r="E8052" s="1">
        <v>42277</v>
      </c>
      <c r="F8052" t="s">
        <v>46</v>
      </c>
      <c r="G8052" t="s">
        <v>9532</v>
      </c>
      <c r="H8052" t="s">
        <v>9533</v>
      </c>
      <c r="I8052" t="s">
        <v>37</v>
      </c>
      <c r="J8052" t="s">
        <v>23</v>
      </c>
      <c r="K8052" t="s">
        <v>142</v>
      </c>
      <c r="L8052" t="s">
        <v>143</v>
      </c>
      <c r="M8052">
        <v>19140</v>
      </c>
      <c r="N8052" t="s">
        <v>144</v>
      </c>
      <c r="O8052" t="s">
        <v>2935</v>
      </c>
      <c r="P8052" t="s">
        <v>28</v>
      </c>
      <c r="Q8052" t="s">
        <v>61</v>
      </c>
      <c r="R8052" t="s">
        <v>2936</v>
      </c>
      <c r="S8052">
        <v>21.184000000000001</v>
      </c>
      <c r="T8052" s="3"/>
    </row>
    <row r="8053" spans="1:20" x14ac:dyDescent="0.3">
      <c r="A8053">
        <v>8052</v>
      </c>
      <c r="B8053" t="s">
        <v>9808</v>
      </c>
      <c r="C8053">
        <f t="shared" si="125"/>
        <v>39</v>
      </c>
      <c r="D8053" s="1">
        <v>42273</v>
      </c>
      <c r="E8053" s="1">
        <v>42277</v>
      </c>
      <c r="F8053" t="s">
        <v>46</v>
      </c>
      <c r="G8053" t="s">
        <v>9532</v>
      </c>
      <c r="H8053" t="s">
        <v>9533</v>
      </c>
      <c r="I8053" t="s">
        <v>37</v>
      </c>
      <c r="J8053" t="s">
        <v>23</v>
      </c>
      <c r="K8053" t="s">
        <v>142</v>
      </c>
      <c r="L8053" t="s">
        <v>143</v>
      </c>
      <c r="M8053">
        <v>19140</v>
      </c>
      <c r="N8053" t="s">
        <v>144</v>
      </c>
      <c r="O8053" t="s">
        <v>137</v>
      </c>
      <c r="P8053" t="s">
        <v>42</v>
      </c>
      <c r="Q8053" t="s">
        <v>74</v>
      </c>
      <c r="R8053" t="s">
        <v>138</v>
      </c>
      <c r="S8053">
        <v>41.375999999999998</v>
      </c>
      <c r="T8053" s="3"/>
    </row>
    <row r="8054" spans="1:20" x14ac:dyDescent="0.3">
      <c r="A8054">
        <v>8053</v>
      </c>
      <c r="B8054" t="s">
        <v>9809</v>
      </c>
      <c r="C8054">
        <f t="shared" si="125"/>
        <v>29</v>
      </c>
      <c r="D8054" s="1">
        <v>42199</v>
      </c>
      <c r="E8054" s="1">
        <v>42202</v>
      </c>
      <c r="F8054" t="s">
        <v>19</v>
      </c>
      <c r="G8054" t="s">
        <v>4616</v>
      </c>
      <c r="H8054" t="s">
        <v>4617</v>
      </c>
      <c r="I8054" t="s">
        <v>37</v>
      </c>
      <c r="J8054" t="s">
        <v>23</v>
      </c>
      <c r="K8054" t="s">
        <v>262</v>
      </c>
      <c r="L8054" t="s">
        <v>263</v>
      </c>
      <c r="M8054">
        <v>10009</v>
      </c>
      <c r="N8054" t="s">
        <v>144</v>
      </c>
      <c r="O8054" t="s">
        <v>3427</v>
      </c>
      <c r="P8054" t="s">
        <v>42</v>
      </c>
      <c r="Q8054" t="s">
        <v>64</v>
      </c>
      <c r="R8054" t="s">
        <v>3428</v>
      </c>
      <c r="S8054">
        <v>17.940000000000001</v>
      </c>
      <c r="T8054" s="3"/>
    </row>
    <row r="8055" spans="1:20" x14ac:dyDescent="0.3">
      <c r="A8055">
        <v>8054</v>
      </c>
      <c r="B8055" t="s">
        <v>9810</v>
      </c>
      <c r="C8055">
        <f t="shared" si="125"/>
        <v>39</v>
      </c>
      <c r="D8055" s="1">
        <v>43371</v>
      </c>
      <c r="E8055" s="1">
        <v>43378</v>
      </c>
      <c r="F8055" t="s">
        <v>46</v>
      </c>
      <c r="G8055" t="s">
        <v>2058</v>
      </c>
      <c r="H8055" t="s">
        <v>2059</v>
      </c>
      <c r="I8055" t="s">
        <v>37</v>
      </c>
      <c r="J8055" t="s">
        <v>23</v>
      </c>
      <c r="K8055" t="s">
        <v>142</v>
      </c>
      <c r="L8055" t="s">
        <v>143</v>
      </c>
      <c r="M8055">
        <v>19134</v>
      </c>
      <c r="N8055" t="s">
        <v>144</v>
      </c>
      <c r="O8055" t="s">
        <v>2368</v>
      </c>
      <c r="P8055" t="s">
        <v>42</v>
      </c>
      <c r="Q8055" t="s">
        <v>71</v>
      </c>
      <c r="R8055" t="s">
        <v>2369</v>
      </c>
      <c r="S8055">
        <v>2.6549999999999998</v>
      </c>
      <c r="T8055" s="3"/>
    </row>
    <row r="8056" spans="1:20" x14ac:dyDescent="0.3">
      <c r="A8056">
        <v>8055</v>
      </c>
      <c r="B8056" t="s">
        <v>9811</v>
      </c>
      <c r="C8056">
        <f t="shared" si="125"/>
        <v>36</v>
      </c>
      <c r="D8056" s="1">
        <v>42610</v>
      </c>
      <c r="E8056" s="1">
        <v>42617</v>
      </c>
      <c r="F8056" t="s">
        <v>46</v>
      </c>
      <c r="G8056" t="s">
        <v>775</v>
      </c>
      <c r="H8056" t="s">
        <v>776</v>
      </c>
      <c r="I8056" t="s">
        <v>22</v>
      </c>
      <c r="J8056" t="s">
        <v>23</v>
      </c>
      <c r="K8056" t="s">
        <v>38</v>
      </c>
      <c r="L8056" t="s">
        <v>39</v>
      </c>
      <c r="M8056">
        <v>90049</v>
      </c>
      <c r="N8056" t="s">
        <v>40</v>
      </c>
      <c r="O8056" t="s">
        <v>2012</v>
      </c>
      <c r="P8056" t="s">
        <v>42</v>
      </c>
      <c r="Q8056" t="s">
        <v>55</v>
      </c>
      <c r="R8056" t="s">
        <v>2013</v>
      </c>
      <c r="S8056">
        <v>892.35</v>
      </c>
      <c r="T8056" s="3"/>
    </row>
    <row r="8057" spans="1:20" x14ac:dyDescent="0.3">
      <c r="A8057">
        <v>8056</v>
      </c>
      <c r="B8057" t="s">
        <v>9811</v>
      </c>
      <c r="C8057">
        <f t="shared" si="125"/>
        <v>36</v>
      </c>
      <c r="D8057" s="1">
        <v>42610</v>
      </c>
      <c r="E8057" s="1">
        <v>42617</v>
      </c>
      <c r="F8057" t="s">
        <v>46</v>
      </c>
      <c r="G8057" t="s">
        <v>775</v>
      </c>
      <c r="H8057" t="s">
        <v>776</v>
      </c>
      <c r="I8057" t="s">
        <v>22</v>
      </c>
      <c r="J8057" t="s">
        <v>23</v>
      </c>
      <c r="K8057" t="s">
        <v>38</v>
      </c>
      <c r="L8057" t="s">
        <v>39</v>
      </c>
      <c r="M8057">
        <v>90049</v>
      </c>
      <c r="N8057" t="s">
        <v>40</v>
      </c>
      <c r="O8057" t="s">
        <v>850</v>
      </c>
      <c r="P8057" t="s">
        <v>28</v>
      </c>
      <c r="Q8057" t="s">
        <v>29</v>
      </c>
      <c r="R8057" t="s">
        <v>851</v>
      </c>
      <c r="S8057">
        <v>307.666</v>
      </c>
      <c r="T8057" s="3"/>
    </row>
    <row r="8058" spans="1:20" x14ac:dyDescent="0.3">
      <c r="A8058">
        <v>8057</v>
      </c>
      <c r="B8058" t="s">
        <v>9811</v>
      </c>
      <c r="C8058">
        <f t="shared" si="125"/>
        <v>36</v>
      </c>
      <c r="D8058" s="1">
        <v>42610</v>
      </c>
      <c r="E8058" s="1">
        <v>42617</v>
      </c>
      <c r="F8058" t="s">
        <v>46</v>
      </c>
      <c r="G8058" t="s">
        <v>775</v>
      </c>
      <c r="H8058" t="s">
        <v>776</v>
      </c>
      <c r="I8058" t="s">
        <v>22</v>
      </c>
      <c r="J8058" t="s">
        <v>23</v>
      </c>
      <c r="K8058" t="s">
        <v>38</v>
      </c>
      <c r="L8058" t="s">
        <v>39</v>
      </c>
      <c r="M8058">
        <v>90049</v>
      </c>
      <c r="N8058" t="s">
        <v>40</v>
      </c>
      <c r="O8058" t="s">
        <v>1775</v>
      </c>
      <c r="P8058" t="s">
        <v>42</v>
      </c>
      <c r="Q8058" t="s">
        <v>55</v>
      </c>
      <c r="R8058" t="s">
        <v>1776</v>
      </c>
      <c r="S8058">
        <v>728.82</v>
      </c>
      <c r="T8058" s="3"/>
    </row>
    <row r="8059" spans="1:20" x14ac:dyDescent="0.3">
      <c r="A8059">
        <v>8058</v>
      </c>
      <c r="B8059" t="s">
        <v>9811</v>
      </c>
      <c r="C8059">
        <f t="shared" si="125"/>
        <v>36</v>
      </c>
      <c r="D8059" s="1">
        <v>42610</v>
      </c>
      <c r="E8059" s="1">
        <v>42617</v>
      </c>
      <c r="F8059" t="s">
        <v>46</v>
      </c>
      <c r="G8059" t="s">
        <v>775</v>
      </c>
      <c r="H8059" t="s">
        <v>776</v>
      </c>
      <c r="I8059" t="s">
        <v>22</v>
      </c>
      <c r="J8059" t="s">
        <v>23</v>
      </c>
      <c r="K8059" t="s">
        <v>38</v>
      </c>
      <c r="L8059" t="s">
        <v>39</v>
      </c>
      <c r="M8059">
        <v>90049</v>
      </c>
      <c r="N8059" t="s">
        <v>40</v>
      </c>
      <c r="O8059" t="s">
        <v>5491</v>
      </c>
      <c r="P8059" t="s">
        <v>42</v>
      </c>
      <c r="Q8059" t="s">
        <v>71</v>
      </c>
      <c r="R8059" t="s">
        <v>5492</v>
      </c>
      <c r="S8059">
        <v>41.36</v>
      </c>
      <c r="T8059" s="3"/>
    </row>
    <row r="8060" spans="1:20" x14ac:dyDescent="0.3">
      <c r="A8060">
        <v>8059</v>
      </c>
      <c r="B8060" t="s">
        <v>9811</v>
      </c>
      <c r="C8060">
        <f t="shared" si="125"/>
        <v>36</v>
      </c>
      <c r="D8060" s="1">
        <v>42610</v>
      </c>
      <c r="E8060" s="1">
        <v>42617</v>
      </c>
      <c r="F8060" t="s">
        <v>46</v>
      </c>
      <c r="G8060" t="s">
        <v>775</v>
      </c>
      <c r="H8060" t="s">
        <v>776</v>
      </c>
      <c r="I8060" t="s">
        <v>22</v>
      </c>
      <c r="J8060" t="s">
        <v>23</v>
      </c>
      <c r="K8060" t="s">
        <v>38</v>
      </c>
      <c r="L8060" t="s">
        <v>39</v>
      </c>
      <c r="M8060">
        <v>90049</v>
      </c>
      <c r="N8060" t="s">
        <v>40</v>
      </c>
      <c r="O8060" t="s">
        <v>3251</v>
      </c>
      <c r="P8060" t="s">
        <v>67</v>
      </c>
      <c r="Q8060" t="s">
        <v>68</v>
      </c>
      <c r="R8060" t="s">
        <v>3252</v>
      </c>
      <c r="S8060">
        <v>43.176000000000002</v>
      </c>
      <c r="T8060" s="3"/>
    </row>
    <row r="8061" spans="1:20" x14ac:dyDescent="0.3">
      <c r="A8061">
        <v>8060</v>
      </c>
      <c r="B8061" t="s">
        <v>9811</v>
      </c>
      <c r="C8061">
        <f t="shared" si="125"/>
        <v>36</v>
      </c>
      <c r="D8061" s="1">
        <v>42610</v>
      </c>
      <c r="E8061" s="1">
        <v>42617</v>
      </c>
      <c r="F8061" t="s">
        <v>46</v>
      </c>
      <c r="G8061" t="s">
        <v>775</v>
      </c>
      <c r="H8061" t="s">
        <v>776</v>
      </c>
      <c r="I8061" t="s">
        <v>22</v>
      </c>
      <c r="J8061" t="s">
        <v>23</v>
      </c>
      <c r="K8061" t="s">
        <v>38</v>
      </c>
      <c r="L8061" t="s">
        <v>39</v>
      </c>
      <c r="M8061">
        <v>90049</v>
      </c>
      <c r="N8061" t="s">
        <v>40</v>
      </c>
      <c r="O8061" t="s">
        <v>4103</v>
      </c>
      <c r="P8061" t="s">
        <v>28</v>
      </c>
      <c r="Q8061" t="s">
        <v>61</v>
      </c>
      <c r="R8061" t="s">
        <v>1284</v>
      </c>
      <c r="S8061">
        <v>4.16</v>
      </c>
      <c r="T8061" s="3"/>
    </row>
    <row r="8062" spans="1:20" x14ac:dyDescent="0.3">
      <c r="A8062">
        <v>8061</v>
      </c>
      <c r="B8062" t="s">
        <v>9812</v>
      </c>
      <c r="C8062">
        <f t="shared" si="125"/>
        <v>39</v>
      </c>
      <c r="D8062" s="1">
        <v>42633</v>
      </c>
      <c r="E8062" s="1">
        <v>42639</v>
      </c>
      <c r="F8062" t="s">
        <v>46</v>
      </c>
      <c r="G8062" t="s">
        <v>4964</v>
      </c>
      <c r="H8062" t="s">
        <v>4965</v>
      </c>
      <c r="I8062" t="s">
        <v>37</v>
      </c>
      <c r="J8062" t="s">
        <v>23</v>
      </c>
      <c r="K8062" t="s">
        <v>1172</v>
      </c>
      <c r="L8062" t="s">
        <v>263</v>
      </c>
      <c r="M8062">
        <v>11561</v>
      </c>
      <c r="N8062" t="s">
        <v>144</v>
      </c>
      <c r="O8062" t="s">
        <v>1250</v>
      </c>
      <c r="P8062" t="s">
        <v>42</v>
      </c>
      <c r="Q8062" t="s">
        <v>86</v>
      </c>
      <c r="R8062" t="s">
        <v>1251</v>
      </c>
      <c r="S8062">
        <v>61.4</v>
      </c>
      <c r="T8062" s="3"/>
    </row>
    <row r="8063" spans="1:20" x14ac:dyDescent="0.3">
      <c r="A8063">
        <v>8062</v>
      </c>
      <c r="B8063" t="s">
        <v>9812</v>
      </c>
      <c r="C8063">
        <f t="shared" si="125"/>
        <v>39</v>
      </c>
      <c r="D8063" s="1">
        <v>42633</v>
      </c>
      <c r="E8063" s="1">
        <v>42639</v>
      </c>
      <c r="F8063" t="s">
        <v>46</v>
      </c>
      <c r="G8063" t="s">
        <v>4964</v>
      </c>
      <c r="H8063" t="s">
        <v>4965</v>
      </c>
      <c r="I8063" t="s">
        <v>37</v>
      </c>
      <c r="J8063" t="s">
        <v>23</v>
      </c>
      <c r="K8063" t="s">
        <v>1172</v>
      </c>
      <c r="L8063" t="s">
        <v>263</v>
      </c>
      <c r="M8063">
        <v>11561</v>
      </c>
      <c r="N8063" t="s">
        <v>144</v>
      </c>
      <c r="O8063" t="s">
        <v>5434</v>
      </c>
      <c r="P8063" t="s">
        <v>42</v>
      </c>
      <c r="Q8063" t="s">
        <v>71</v>
      </c>
      <c r="R8063" t="s">
        <v>5435</v>
      </c>
      <c r="S8063">
        <v>24.448</v>
      </c>
      <c r="T8063" s="3"/>
    </row>
    <row r="8064" spans="1:20" x14ac:dyDescent="0.3">
      <c r="A8064">
        <v>8063</v>
      </c>
      <c r="B8064" t="s">
        <v>9813</v>
      </c>
      <c r="C8064">
        <f t="shared" si="125"/>
        <v>45</v>
      </c>
      <c r="D8064" s="1">
        <v>43046</v>
      </c>
      <c r="E8064" s="1">
        <v>43048</v>
      </c>
      <c r="F8064" t="s">
        <v>184</v>
      </c>
      <c r="G8064" t="s">
        <v>4881</v>
      </c>
      <c r="H8064" t="s">
        <v>4882</v>
      </c>
      <c r="I8064" t="s">
        <v>22</v>
      </c>
      <c r="J8064" t="s">
        <v>23</v>
      </c>
      <c r="K8064" t="s">
        <v>385</v>
      </c>
      <c r="L8064" t="s">
        <v>263</v>
      </c>
      <c r="M8064">
        <v>14609</v>
      </c>
      <c r="N8064" t="s">
        <v>144</v>
      </c>
      <c r="O8064" t="s">
        <v>1965</v>
      </c>
      <c r="P8064" t="s">
        <v>67</v>
      </c>
      <c r="Q8064" t="s">
        <v>68</v>
      </c>
      <c r="R8064" t="s">
        <v>1966</v>
      </c>
      <c r="S8064">
        <v>263.95999999999998</v>
      </c>
      <c r="T8064" s="3"/>
    </row>
    <row r="8065" spans="1:20" x14ac:dyDescent="0.3">
      <c r="A8065">
        <v>8064</v>
      </c>
      <c r="B8065" t="s">
        <v>9813</v>
      </c>
      <c r="C8065">
        <f t="shared" si="125"/>
        <v>45</v>
      </c>
      <c r="D8065" s="1">
        <v>43046</v>
      </c>
      <c r="E8065" s="1">
        <v>43048</v>
      </c>
      <c r="F8065" t="s">
        <v>184</v>
      </c>
      <c r="G8065" t="s">
        <v>4881</v>
      </c>
      <c r="H8065" t="s">
        <v>4882</v>
      </c>
      <c r="I8065" t="s">
        <v>22</v>
      </c>
      <c r="J8065" t="s">
        <v>23</v>
      </c>
      <c r="K8065" t="s">
        <v>385</v>
      </c>
      <c r="L8065" t="s">
        <v>263</v>
      </c>
      <c r="M8065">
        <v>14609</v>
      </c>
      <c r="N8065" t="s">
        <v>144</v>
      </c>
      <c r="O8065" t="s">
        <v>4853</v>
      </c>
      <c r="P8065" t="s">
        <v>67</v>
      </c>
      <c r="Q8065" t="s">
        <v>68</v>
      </c>
      <c r="R8065" t="s">
        <v>4854</v>
      </c>
      <c r="S8065">
        <v>359.97</v>
      </c>
      <c r="T8065" s="3"/>
    </row>
    <row r="8066" spans="1:20" x14ac:dyDescent="0.3">
      <c r="A8066">
        <v>8065</v>
      </c>
      <c r="B8066" t="s">
        <v>9813</v>
      </c>
      <c r="C8066">
        <f t="shared" si="125"/>
        <v>45</v>
      </c>
      <c r="D8066" s="1">
        <v>43046</v>
      </c>
      <c r="E8066" s="1">
        <v>43048</v>
      </c>
      <c r="F8066" t="s">
        <v>184</v>
      </c>
      <c r="G8066" t="s">
        <v>4881</v>
      </c>
      <c r="H8066" t="s">
        <v>4882</v>
      </c>
      <c r="I8066" t="s">
        <v>22</v>
      </c>
      <c r="J8066" t="s">
        <v>23</v>
      </c>
      <c r="K8066" t="s">
        <v>385</v>
      </c>
      <c r="L8066" t="s">
        <v>263</v>
      </c>
      <c r="M8066">
        <v>14609</v>
      </c>
      <c r="N8066" t="s">
        <v>144</v>
      </c>
      <c r="O8066" t="s">
        <v>5534</v>
      </c>
      <c r="P8066" t="s">
        <v>42</v>
      </c>
      <c r="Q8066" t="s">
        <v>86</v>
      </c>
      <c r="R8066" t="s">
        <v>5535</v>
      </c>
      <c r="S8066">
        <v>12.96</v>
      </c>
      <c r="T8066" s="3"/>
    </row>
    <row r="8067" spans="1:20" x14ac:dyDescent="0.3">
      <c r="A8067">
        <v>8066</v>
      </c>
      <c r="B8067" t="s">
        <v>9813</v>
      </c>
      <c r="C8067">
        <f t="shared" ref="C8067:C8130" si="126">WEEKNUM(D8067,1)</f>
        <v>45</v>
      </c>
      <c r="D8067" s="1">
        <v>43046</v>
      </c>
      <c r="E8067" s="1">
        <v>43048</v>
      </c>
      <c r="F8067" t="s">
        <v>184</v>
      </c>
      <c r="G8067" t="s">
        <v>4881</v>
      </c>
      <c r="H8067" t="s">
        <v>4882</v>
      </c>
      <c r="I8067" t="s">
        <v>22</v>
      </c>
      <c r="J8067" t="s">
        <v>23</v>
      </c>
      <c r="K8067" t="s">
        <v>385</v>
      </c>
      <c r="L8067" t="s">
        <v>263</v>
      </c>
      <c r="M8067">
        <v>14609</v>
      </c>
      <c r="N8067" t="s">
        <v>144</v>
      </c>
      <c r="O8067" t="s">
        <v>213</v>
      </c>
      <c r="P8067" t="s">
        <v>42</v>
      </c>
      <c r="Q8067" t="s">
        <v>55</v>
      </c>
      <c r="R8067" t="s">
        <v>214</v>
      </c>
      <c r="S8067">
        <v>116.82</v>
      </c>
      <c r="T8067" s="3"/>
    </row>
    <row r="8068" spans="1:20" x14ac:dyDescent="0.3">
      <c r="A8068">
        <v>8067</v>
      </c>
      <c r="B8068" t="s">
        <v>9813</v>
      </c>
      <c r="C8068">
        <f t="shared" si="126"/>
        <v>45</v>
      </c>
      <c r="D8068" s="1">
        <v>43046</v>
      </c>
      <c r="E8068" s="1">
        <v>43048</v>
      </c>
      <c r="F8068" t="s">
        <v>184</v>
      </c>
      <c r="G8068" t="s">
        <v>4881</v>
      </c>
      <c r="H8068" t="s">
        <v>4882</v>
      </c>
      <c r="I8068" t="s">
        <v>22</v>
      </c>
      <c r="J8068" t="s">
        <v>23</v>
      </c>
      <c r="K8068" t="s">
        <v>385</v>
      </c>
      <c r="L8068" t="s">
        <v>263</v>
      </c>
      <c r="M8068">
        <v>14609</v>
      </c>
      <c r="N8068" t="s">
        <v>144</v>
      </c>
      <c r="O8068" t="s">
        <v>6993</v>
      </c>
      <c r="P8068" t="s">
        <v>42</v>
      </c>
      <c r="Q8068" t="s">
        <v>71</v>
      </c>
      <c r="R8068" t="s">
        <v>6994</v>
      </c>
      <c r="S8068">
        <v>276.78399999999999</v>
      </c>
      <c r="T8068" s="3"/>
    </row>
    <row r="8069" spans="1:20" x14ac:dyDescent="0.3">
      <c r="A8069">
        <v>8068</v>
      </c>
      <c r="B8069" t="s">
        <v>9814</v>
      </c>
      <c r="C8069">
        <f t="shared" si="126"/>
        <v>43</v>
      </c>
      <c r="D8069" s="1">
        <v>42663</v>
      </c>
      <c r="E8069" s="1">
        <v>42667</v>
      </c>
      <c r="F8069" t="s">
        <v>46</v>
      </c>
      <c r="G8069" t="s">
        <v>3098</v>
      </c>
      <c r="H8069" t="s">
        <v>3099</v>
      </c>
      <c r="I8069" t="s">
        <v>37</v>
      </c>
      <c r="J8069" t="s">
        <v>23</v>
      </c>
      <c r="K8069" t="s">
        <v>123</v>
      </c>
      <c r="L8069" t="s">
        <v>39</v>
      </c>
      <c r="M8069">
        <v>94109</v>
      </c>
      <c r="N8069" t="s">
        <v>40</v>
      </c>
      <c r="O8069" t="s">
        <v>1663</v>
      </c>
      <c r="P8069" t="s">
        <v>67</v>
      </c>
      <c r="Q8069" t="s">
        <v>157</v>
      </c>
      <c r="R8069" t="s">
        <v>1664</v>
      </c>
      <c r="S8069">
        <v>239.97</v>
      </c>
      <c r="T8069" s="3"/>
    </row>
    <row r="8070" spans="1:20" x14ac:dyDescent="0.3">
      <c r="A8070">
        <v>8069</v>
      </c>
      <c r="B8070" t="s">
        <v>9814</v>
      </c>
      <c r="C8070">
        <f t="shared" si="126"/>
        <v>43</v>
      </c>
      <c r="D8070" s="1">
        <v>42663</v>
      </c>
      <c r="E8070" s="1">
        <v>42667</v>
      </c>
      <c r="F8070" t="s">
        <v>46</v>
      </c>
      <c r="G8070" t="s">
        <v>3098</v>
      </c>
      <c r="H8070" t="s">
        <v>3099</v>
      </c>
      <c r="I8070" t="s">
        <v>37</v>
      </c>
      <c r="J8070" t="s">
        <v>23</v>
      </c>
      <c r="K8070" t="s">
        <v>123</v>
      </c>
      <c r="L8070" t="s">
        <v>39</v>
      </c>
      <c r="M8070">
        <v>94109</v>
      </c>
      <c r="N8070" t="s">
        <v>40</v>
      </c>
      <c r="O8070" t="s">
        <v>6830</v>
      </c>
      <c r="P8070" t="s">
        <v>28</v>
      </c>
      <c r="Q8070" t="s">
        <v>61</v>
      </c>
      <c r="R8070" t="s">
        <v>6831</v>
      </c>
      <c r="S8070">
        <v>16.02</v>
      </c>
      <c r="T8070" s="3"/>
    </row>
    <row r="8071" spans="1:20" x14ac:dyDescent="0.3">
      <c r="A8071">
        <v>8070</v>
      </c>
      <c r="B8071" t="s">
        <v>9815</v>
      </c>
      <c r="C8071">
        <f t="shared" si="126"/>
        <v>1</v>
      </c>
      <c r="D8071" s="1">
        <v>43101</v>
      </c>
      <c r="E8071" s="1">
        <v>43105</v>
      </c>
      <c r="F8071" t="s">
        <v>46</v>
      </c>
      <c r="G8071" t="s">
        <v>461</v>
      </c>
      <c r="H8071" t="s">
        <v>462</v>
      </c>
      <c r="I8071" t="s">
        <v>22</v>
      </c>
      <c r="J8071" t="s">
        <v>23</v>
      </c>
      <c r="K8071" t="s">
        <v>1682</v>
      </c>
      <c r="L8071" t="s">
        <v>100</v>
      </c>
      <c r="M8071">
        <v>77340</v>
      </c>
      <c r="N8071" t="s">
        <v>101</v>
      </c>
      <c r="O8071" t="s">
        <v>1630</v>
      </c>
      <c r="P8071" t="s">
        <v>42</v>
      </c>
      <c r="Q8071" t="s">
        <v>55</v>
      </c>
      <c r="R8071" t="s">
        <v>1631</v>
      </c>
      <c r="S8071">
        <v>454.56</v>
      </c>
      <c r="T8071" s="3"/>
    </row>
    <row r="8072" spans="1:20" x14ac:dyDescent="0.3">
      <c r="A8072">
        <v>8071</v>
      </c>
      <c r="B8072" t="s">
        <v>9815</v>
      </c>
      <c r="C8072">
        <f t="shared" si="126"/>
        <v>1</v>
      </c>
      <c r="D8072" s="1">
        <v>43101</v>
      </c>
      <c r="E8072" s="1">
        <v>43105</v>
      </c>
      <c r="F8072" t="s">
        <v>46</v>
      </c>
      <c r="G8072" t="s">
        <v>461</v>
      </c>
      <c r="H8072" t="s">
        <v>462</v>
      </c>
      <c r="I8072" t="s">
        <v>22</v>
      </c>
      <c r="J8072" t="s">
        <v>23</v>
      </c>
      <c r="K8072" t="s">
        <v>1682</v>
      </c>
      <c r="L8072" t="s">
        <v>100</v>
      </c>
      <c r="M8072">
        <v>77340</v>
      </c>
      <c r="N8072" t="s">
        <v>101</v>
      </c>
      <c r="O8072" t="s">
        <v>6120</v>
      </c>
      <c r="P8072" t="s">
        <v>28</v>
      </c>
      <c r="Q8072" t="s">
        <v>61</v>
      </c>
      <c r="R8072" t="s">
        <v>6121</v>
      </c>
      <c r="S8072">
        <v>141.41999999999999</v>
      </c>
      <c r="T8072" s="3"/>
    </row>
    <row r="8073" spans="1:20" x14ac:dyDescent="0.3">
      <c r="A8073">
        <v>8072</v>
      </c>
      <c r="B8073" t="s">
        <v>9815</v>
      </c>
      <c r="C8073">
        <f t="shared" si="126"/>
        <v>1</v>
      </c>
      <c r="D8073" s="1">
        <v>43101</v>
      </c>
      <c r="E8073" s="1">
        <v>43105</v>
      </c>
      <c r="F8073" t="s">
        <v>46</v>
      </c>
      <c r="G8073" t="s">
        <v>461</v>
      </c>
      <c r="H8073" t="s">
        <v>462</v>
      </c>
      <c r="I8073" t="s">
        <v>22</v>
      </c>
      <c r="J8073" t="s">
        <v>23</v>
      </c>
      <c r="K8073" t="s">
        <v>1682</v>
      </c>
      <c r="L8073" t="s">
        <v>100</v>
      </c>
      <c r="M8073">
        <v>77340</v>
      </c>
      <c r="N8073" t="s">
        <v>101</v>
      </c>
      <c r="O8073" t="s">
        <v>2483</v>
      </c>
      <c r="P8073" t="s">
        <v>28</v>
      </c>
      <c r="Q8073" t="s">
        <v>32</v>
      </c>
      <c r="R8073" t="s">
        <v>2484</v>
      </c>
      <c r="S8073">
        <v>310.74400000000003</v>
      </c>
      <c r="T8073" s="3"/>
    </row>
    <row r="8074" spans="1:20" x14ac:dyDescent="0.3">
      <c r="A8074">
        <v>8073</v>
      </c>
      <c r="B8074" t="s">
        <v>9815</v>
      </c>
      <c r="C8074">
        <f t="shared" si="126"/>
        <v>1</v>
      </c>
      <c r="D8074" s="1">
        <v>43101</v>
      </c>
      <c r="E8074" s="1">
        <v>43105</v>
      </c>
      <c r="F8074" t="s">
        <v>46</v>
      </c>
      <c r="G8074" t="s">
        <v>461</v>
      </c>
      <c r="H8074" t="s">
        <v>462</v>
      </c>
      <c r="I8074" t="s">
        <v>22</v>
      </c>
      <c r="J8074" t="s">
        <v>23</v>
      </c>
      <c r="K8074" t="s">
        <v>1682</v>
      </c>
      <c r="L8074" t="s">
        <v>100</v>
      </c>
      <c r="M8074">
        <v>77340</v>
      </c>
      <c r="N8074" t="s">
        <v>101</v>
      </c>
      <c r="O8074" t="s">
        <v>2746</v>
      </c>
      <c r="P8074" t="s">
        <v>42</v>
      </c>
      <c r="Q8074" t="s">
        <v>64</v>
      </c>
      <c r="R8074" t="s">
        <v>2747</v>
      </c>
      <c r="S8074">
        <v>12.736000000000001</v>
      </c>
      <c r="T8074" s="3"/>
    </row>
    <row r="8075" spans="1:20" x14ac:dyDescent="0.3">
      <c r="A8075">
        <v>8074</v>
      </c>
      <c r="B8075" t="s">
        <v>9815</v>
      </c>
      <c r="C8075">
        <f t="shared" si="126"/>
        <v>1</v>
      </c>
      <c r="D8075" s="1">
        <v>43101</v>
      </c>
      <c r="E8075" s="1">
        <v>43105</v>
      </c>
      <c r="F8075" t="s">
        <v>46</v>
      </c>
      <c r="G8075" t="s">
        <v>461</v>
      </c>
      <c r="H8075" t="s">
        <v>462</v>
      </c>
      <c r="I8075" t="s">
        <v>22</v>
      </c>
      <c r="J8075" t="s">
        <v>23</v>
      </c>
      <c r="K8075" t="s">
        <v>1682</v>
      </c>
      <c r="L8075" t="s">
        <v>100</v>
      </c>
      <c r="M8075">
        <v>77340</v>
      </c>
      <c r="N8075" t="s">
        <v>101</v>
      </c>
      <c r="O8075" t="s">
        <v>2445</v>
      </c>
      <c r="P8075" t="s">
        <v>42</v>
      </c>
      <c r="Q8075" t="s">
        <v>71</v>
      </c>
      <c r="R8075" t="s">
        <v>2446</v>
      </c>
      <c r="S8075">
        <v>6.47</v>
      </c>
      <c r="T8075" s="3"/>
    </row>
    <row r="8076" spans="1:20" x14ac:dyDescent="0.3">
      <c r="A8076">
        <v>8075</v>
      </c>
      <c r="B8076" t="s">
        <v>9815</v>
      </c>
      <c r="C8076">
        <f t="shared" si="126"/>
        <v>1</v>
      </c>
      <c r="D8076" s="1">
        <v>43101</v>
      </c>
      <c r="E8076" s="1">
        <v>43105</v>
      </c>
      <c r="F8076" t="s">
        <v>46</v>
      </c>
      <c r="G8076" t="s">
        <v>461</v>
      </c>
      <c r="H8076" t="s">
        <v>462</v>
      </c>
      <c r="I8076" t="s">
        <v>22</v>
      </c>
      <c r="J8076" t="s">
        <v>23</v>
      </c>
      <c r="K8076" t="s">
        <v>1682</v>
      </c>
      <c r="L8076" t="s">
        <v>100</v>
      </c>
      <c r="M8076">
        <v>77340</v>
      </c>
      <c r="N8076" t="s">
        <v>101</v>
      </c>
      <c r="O8076" t="s">
        <v>792</v>
      </c>
      <c r="P8076" t="s">
        <v>42</v>
      </c>
      <c r="Q8076" t="s">
        <v>71</v>
      </c>
      <c r="R8076" t="s">
        <v>793</v>
      </c>
      <c r="S8076">
        <v>13.747999999999999</v>
      </c>
      <c r="T8076" s="3"/>
    </row>
    <row r="8077" spans="1:20" x14ac:dyDescent="0.3">
      <c r="A8077">
        <v>8076</v>
      </c>
      <c r="B8077" t="s">
        <v>9815</v>
      </c>
      <c r="C8077">
        <f t="shared" si="126"/>
        <v>1</v>
      </c>
      <c r="D8077" s="1">
        <v>43101</v>
      </c>
      <c r="E8077" s="1">
        <v>43105</v>
      </c>
      <c r="F8077" t="s">
        <v>46</v>
      </c>
      <c r="G8077" t="s">
        <v>461</v>
      </c>
      <c r="H8077" t="s">
        <v>462</v>
      </c>
      <c r="I8077" t="s">
        <v>22</v>
      </c>
      <c r="J8077" t="s">
        <v>23</v>
      </c>
      <c r="K8077" t="s">
        <v>1682</v>
      </c>
      <c r="L8077" t="s">
        <v>100</v>
      </c>
      <c r="M8077">
        <v>77340</v>
      </c>
      <c r="N8077" t="s">
        <v>101</v>
      </c>
      <c r="O8077" t="s">
        <v>1993</v>
      </c>
      <c r="P8077" t="s">
        <v>42</v>
      </c>
      <c r="Q8077" t="s">
        <v>74</v>
      </c>
      <c r="R8077" t="s">
        <v>1994</v>
      </c>
      <c r="S8077">
        <v>15.224</v>
      </c>
      <c r="T8077" s="3"/>
    </row>
    <row r="8078" spans="1:20" x14ac:dyDescent="0.3">
      <c r="A8078">
        <v>8077</v>
      </c>
      <c r="B8078" t="s">
        <v>9816</v>
      </c>
      <c r="C8078">
        <f t="shared" si="126"/>
        <v>26</v>
      </c>
      <c r="D8078" s="1">
        <v>42544</v>
      </c>
      <c r="E8078" s="1">
        <v>42550</v>
      </c>
      <c r="F8078" t="s">
        <v>46</v>
      </c>
      <c r="G8078" t="s">
        <v>5049</v>
      </c>
      <c r="H8078" t="s">
        <v>5050</v>
      </c>
      <c r="I8078" t="s">
        <v>37</v>
      </c>
      <c r="J8078" t="s">
        <v>23</v>
      </c>
      <c r="K8078" t="s">
        <v>9817</v>
      </c>
      <c r="L8078" t="s">
        <v>1271</v>
      </c>
      <c r="M8078">
        <v>30344</v>
      </c>
      <c r="N8078" t="s">
        <v>26</v>
      </c>
      <c r="O8078" t="s">
        <v>2524</v>
      </c>
      <c r="P8078" t="s">
        <v>28</v>
      </c>
      <c r="Q8078" t="s">
        <v>61</v>
      </c>
      <c r="R8078" t="s">
        <v>2525</v>
      </c>
      <c r="S8078">
        <v>27.42</v>
      </c>
      <c r="T8078" s="3"/>
    </row>
    <row r="8079" spans="1:20" x14ac:dyDescent="0.3">
      <c r="A8079">
        <v>8078</v>
      </c>
      <c r="B8079" t="s">
        <v>9816</v>
      </c>
      <c r="C8079">
        <f t="shared" si="126"/>
        <v>26</v>
      </c>
      <c r="D8079" s="1">
        <v>42544</v>
      </c>
      <c r="E8079" s="1">
        <v>42550</v>
      </c>
      <c r="F8079" t="s">
        <v>46</v>
      </c>
      <c r="G8079" t="s">
        <v>5049</v>
      </c>
      <c r="H8079" t="s">
        <v>5050</v>
      </c>
      <c r="I8079" t="s">
        <v>37</v>
      </c>
      <c r="J8079" t="s">
        <v>23</v>
      </c>
      <c r="K8079" t="s">
        <v>9817</v>
      </c>
      <c r="L8079" t="s">
        <v>1271</v>
      </c>
      <c r="M8079">
        <v>30344</v>
      </c>
      <c r="N8079" t="s">
        <v>26</v>
      </c>
      <c r="O8079" t="s">
        <v>3482</v>
      </c>
      <c r="P8079" t="s">
        <v>42</v>
      </c>
      <c r="Q8079" t="s">
        <v>71</v>
      </c>
      <c r="R8079" t="s">
        <v>3483</v>
      </c>
      <c r="S8079">
        <v>165.98</v>
      </c>
      <c r="T8079" s="3"/>
    </row>
    <row r="8080" spans="1:20" x14ac:dyDescent="0.3">
      <c r="A8080">
        <v>8079</v>
      </c>
      <c r="B8080" t="s">
        <v>9816</v>
      </c>
      <c r="C8080">
        <f t="shared" si="126"/>
        <v>26</v>
      </c>
      <c r="D8080" s="1">
        <v>42544</v>
      </c>
      <c r="E8080" s="1">
        <v>42550</v>
      </c>
      <c r="F8080" t="s">
        <v>46</v>
      </c>
      <c r="G8080" t="s">
        <v>5049</v>
      </c>
      <c r="H8080" t="s">
        <v>5050</v>
      </c>
      <c r="I8080" t="s">
        <v>37</v>
      </c>
      <c r="J8080" t="s">
        <v>23</v>
      </c>
      <c r="K8080" t="s">
        <v>9817</v>
      </c>
      <c r="L8080" t="s">
        <v>1271</v>
      </c>
      <c r="M8080">
        <v>30344</v>
      </c>
      <c r="N8080" t="s">
        <v>26</v>
      </c>
      <c r="O8080" t="s">
        <v>5655</v>
      </c>
      <c r="P8080" t="s">
        <v>67</v>
      </c>
      <c r="Q8080" t="s">
        <v>157</v>
      </c>
      <c r="R8080" t="s">
        <v>5656</v>
      </c>
      <c r="S8080">
        <v>75</v>
      </c>
      <c r="T8080" s="3"/>
    </row>
    <row r="8081" spans="1:20" x14ac:dyDescent="0.3">
      <c r="A8081">
        <v>8080</v>
      </c>
      <c r="B8081" t="s">
        <v>9818</v>
      </c>
      <c r="C8081">
        <f t="shared" si="126"/>
        <v>47</v>
      </c>
      <c r="D8081" s="1">
        <v>43061</v>
      </c>
      <c r="E8081" s="1">
        <v>43066</v>
      </c>
      <c r="F8081" t="s">
        <v>46</v>
      </c>
      <c r="G8081" t="s">
        <v>3383</v>
      </c>
      <c r="H8081" t="s">
        <v>3384</v>
      </c>
      <c r="I8081" t="s">
        <v>98</v>
      </c>
      <c r="J8081" t="s">
        <v>23</v>
      </c>
      <c r="K8081" t="s">
        <v>262</v>
      </c>
      <c r="L8081" t="s">
        <v>263</v>
      </c>
      <c r="M8081">
        <v>10009</v>
      </c>
      <c r="N8081" t="s">
        <v>144</v>
      </c>
      <c r="O8081" t="s">
        <v>1198</v>
      </c>
      <c r="P8081" t="s">
        <v>42</v>
      </c>
      <c r="Q8081" t="s">
        <v>71</v>
      </c>
      <c r="R8081" t="s">
        <v>1199</v>
      </c>
      <c r="S8081">
        <v>134.27199999999999</v>
      </c>
      <c r="T8081" s="3"/>
    </row>
    <row r="8082" spans="1:20" x14ac:dyDescent="0.3">
      <c r="A8082">
        <v>8081</v>
      </c>
      <c r="B8082" t="s">
        <v>9819</v>
      </c>
      <c r="C8082">
        <f t="shared" si="126"/>
        <v>44</v>
      </c>
      <c r="D8082" s="1">
        <v>42669</v>
      </c>
      <c r="E8082" s="1">
        <v>42675</v>
      </c>
      <c r="F8082" t="s">
        <v>46</v>
      </c>
      <c r="G8082" t="s">
        <v>1012</v>
      </c>
      <c r="H8082" t="s">
        <v>1013</v>
      </c>
      <c r="I8082" t="s">
        <v>37</v>
      </c>
      <c r="J8082" t="s">
        <v>23</v>
      </c>
      <c r="K8082" t="s">
        <v>314</v>
      </c>
      <c r="L8082" t="s">
        <v>416</v>
      </c>
      <c r="M8082">
        <v>97477</v>
      </c>
      <c r="N8082" t="s">
        <v>40</v>
      </c>
      <c r="O8082" t="s">
        <v>3631</v>
      </c>
      <c r="P8082" t="s">
        <v>42</v>
      </c>
      <c r="Q8082" t="s">
        <v>43</v>
      </c>
      <c r="R8082" t="s">
        <v>3632</v>
      </c>
      <c r="S8082">
        <v>146.54400000000001</v>
      </c>
      <c r="T8082" s="3"/>
    </row>
    <row r="8083" spans="1:20" x14ac:dyDescent="0.3">
      <c r="A8083">
        <v>8082</v>
      </c>
      <c r="B8083" t="s">
        <v>9819</v>
      </c>
      <c r="C8083">
        <f t="shared" si="126"/>
        <v>44</v>
      </c>
      <c r="D8083" s="1">
        <v>42669</v>
      </c>
      <c r="E8083" s="1">
        <v>42675</v>
      </c>
      <c r="F8083" t="s">
        <v>46</v>
      </c>
      <c r="G8083" t="s">
        <v>1012</v>
      </c>
      <c r="H8083" t="s">
        <v>1013</v>
      </c>
      <c r="I8083" t="s">
        <v>37</v>
      </c>
      <c r="J8083" t="s">
        <v>23</v>
      </c>
      <c r="K8083" t="s">
        <v>314</v>
      </c>
      <c r="L8083" t="s">
        <v>416</v>
      </c>
      <c r="M8083">
        <v>97477</v>
      </c>
      <c r="N8083" t="s">
        <v>40</v>
      </c>
      <c r="O8083" t="s">
        <v>8540</v>
      </c>
      <c r="P8083" t="s">
        <v>42</v>
      </c>
      <c r="Q8083" t="s">
        <v>86</v>
      </c>
      <c r="R8083" t="s">
        <v>8541</v>
      </c>
      <c r="S8083">
        <v>131.904</v>
      </c>
      <c r="T8083" s="3"/>
    </row>
    <row r="8084" spans="1:20" x14ac:dyDescent="0.3">
      <c r="A8084">
        <v>8083</v>
      </c>
      <c r="B8084" t="s">
        <v>9819</v>
      </c>
      <c r="C8084">
        <f t="shared" si="126"/>
        <v>44</v>
      </c>
      <c r="D8084" s="1">
        <v>42669</v>
      </c>
      <c r="E8084" s="1">
        <v>42675</v>
      </c>
      <c r="F8084" t="s">
        <v>46</v>
      </c>
      <c r="G8084" t="s">
        <v>1012</v>
      </c>
      <c r="H8084" t="s">
        <v>1013</v>
      </c>
      <c r="I8084" t="s">
        <v>37</v>
      </c>
      <c r="J8084" t="s">
        <v>23</v>
      </c>
      <c r="K8084" t="s">
        <v>314</v>
      </c>
      <c r="L8084" t="s">
        <v>416</v>
      </c>
      <c r="M8084">
        <v>97477</v>
      </c>
      <c r="N8084" t="s">
        <v>40</v>
      </c>
      <c r="O8084" t="s">
        <v>2103</v>
      </c>
      <c r="P8084" t="s">
        <v>42</v>
      </c>
      <c r="Q8084" t="s">
        <v>74</v>
      </c>
      <c r="R8084" t="s">
        <v>2104</v>
      </c>
      <c r="S8084">
        <v>203.88</v>
      </c>
      <c r="T8084" s="3"/>
    </row>
    <row r="8085" spans="1:20" x14ac:dyDescent="0.3">
      <c r="A8085">
        <v>8084</v>
      </c>
      <c r="B8085" t="s">
        <v>9819</v>
      </c>
      <c r="C8085">
        <f t="shared" si="126"/>
        <v>44</v>
      </c>
      <c r="D8085" s="1">
        <v>42669</v>
      </c>
      <c r="E8085" s="1">
        <v>42675</v>
      </c>
      <c r="F8085" t="s">
        <v>46</v>
      </c>
      <c r="G8085" t="s">
        <v>1012</v>
      </c>
      <c r="H8085" t="s">
        <v>1013</v>
      </c>
      <c r="I8085" t="s">
        <v>37</v>
      </c>
      <c r="J8085" t="s">
        <v>23</v>
      </c>
      <c r="K8085" t="s">
        <v>314</v>
      </c>
      <c r="L8085" t="s">
        <v>416</v>
      </c>
      <c r="M8085">
        <v>97477</v>
      </c>
      <c r="N8085" t="s">
        <v>40</v>
      </c>
      <c r="O8085" t="s">
        <v>5221</v>
      </c>
      <c r="P8085" t="s">
        <v>42</v>
      </c>
      <c r="Q8085" t="s">
        <v>71</v>
      </c>
      <c r="R8085" t="s">
        <v>5222</v>
      </c>
      <c r="S8085">
        <v>14.301</v>
      </c>
      <c r="T8085" s="3"/>
    </row>
    <row r="8086" spans="1:20" x14ac:dyDescent="0.3">
      <c r="A8086">
        <v>8085</v>
      </c>
      <c r="B8086" t="s">
        <v>9819</v>
      </c>
      <c r="C8086">
        <f t="shared" si="126"/>
        <v>44</v>
      </c>
      <c r="D8086" s="1">
        <v>42669</v>
      </c>
      <c r="E8086" s="1">
        <v>42675</v>
      </c>
      <c r="F8086" t="s">
        <v>46</v>
      </c>
      <c r="G8086" t="s">
        <v>1012</v>
      </c>
      <c r="H8086" t="s">
        <v>1013</v>
      </c>
      <c r="I8086" t="s">
        <v>37</v>
      </c>
      <c r="J8086" t="s">
        <v>23</v>
      </c>
      <c r="K8086" t="s">
        <v>314</v>
      </c>
      <c r="L8086" t="s">
        <v>416</v>
      </c>
      <c r="M8086">
        <v>97477</v>
      </c>
      <c r="N8086" t="s">
        <v>40</v>
      </c>
      <c r="O8086" t="s">
        <v>1690</v>
      </c>
      <c r="P8086" t="s">
        <v>42</v>
      </c>
      <c r="Q8086" t="s">
        <v>55</v>
      </c>
      <c r="R8086" t="s">
        <v>1691</v>
      </c>
      <c r="S8086">
        <v>718.64</v>
      </c>
      <c r="T8086" s="3"/>
    </row>
    <row r="8087" spans="1:20" x14ac:dyDescent="0.3">
      <c r="A8087">
        <v>8086</v>
      </c>
      <c r="B8087" t="s">
        <v>9820</v>
      </c>
      <c r="C8087">
        <f t="shared" si="126"/>
        <v>42</v>
      </c>
      <c r="D8087" s="1">
        <v>43028</v>
      </c>
      <c r="E8087" s="1">
        <v>43034</v>
      </c>
      <c r="F8087" t="s">
        <v>46</v>
      </c>
      <c r="G8087" t="s">
        <v>9821</v>
      </c>
      <c r="H8087" t="s">
        <v>9822</v>
      </c>
      <c r="I8087" t="s">
        <v>98</v>
      </c>
      <c r="J8087" t="s">
        <v>23</v>
      </c>
      <c r="K8087" t="s">
        <v>1126</v>
      </c>
      <c r="L8087" t="s">
        <v>315</v>
      </c>
      <c r="M8087">
        <v>22204</v>
      </c>
      <c r="N8087" t="s">
        <v>26</v>
      </c>
      <c r="O8087" t="s">
        <v>1541</v>
      </c>
      <c r="P8087" t="s">
        <v>28</v>
      </c>
      <c r="Q8087" t="s">
        <v>61</v>
      </c>
      <c r="R8087" t="s">
        <v>1542</v>
      </c>
      <c r="S8087">
        <v>61.1</v>
      </c>
      <c r="T8087" s="3"/>
    </row>
    <row r="8088" spans="1:20" x14ac:dyDescent="0.3">
      <c r="A8088">
        <v>8087</v>
      </c>
      <c r="B8088" t="s">
        <v>9823</v>
      </c>
      <c r="C8088">
        <f t="shared" si="126"/>
        <v>17</v>
      </c>
      <c r="D8088" s="1">
        <v>43218</v>
      </c>
      <c r="E8088" s="1">
        <v>43222</v>
      </c>
      <c r="F8088" t="s">
        <v>46</v>
      </c>
      <c r="G8088" t="s">
        <v>6413</v>
      </c>
      <c r="H8088" t="s">
        <v>6414</v>
      </c>
      <c r="I8088" t="s">
        <v>22</v>
      </c>
      <c r="J8088" t="s">
        <v>23</v>
      </c>
      <c r="K8088" t="s">
        <v>517</v>
      </c>
      <c r="L8088" t="s">
        <v>84</v>
      </c>
      <c r="M8088">
        <v>28403</v>
      </c>
      <c r="N8088" t="s">
        <v>26</v>
      </c>
      <c r="O8088" t="s">
        <v>5139</v>
      </c>
      <c r="P8088" t="s">
        <v>42</v>
      </c>
      <c r="Q8088" t="s">
        <v>74</v>
      </c>
      <c r="R8088" t="s">
        <v>5140</v>
      </c>
      <c r="S8088">
        <v>28.08</v>
      </c>
      <c r="T8088" s="3"/>
    </row>
    <row r="8089" spans="1:20" x14ac:dyDescent="0.3">
      <c r="A8089">
        <v>8088</v>
      </c>
      <c r="B8089" t="s">
        <v>9824</v>
      </c>
      <c r="C8089">
        <f t="shared" si="126"/>
        <v>39</v>
      </c>
      <c r="D8089" s="1">
        <v>43007</v>
      </c>
      <c r="E8089" s="1">
        <v>43009</v>
      </c>
      <c r="F8089" t="s">
        <v>19</v>
      </c>
      <c r="G8089" t="s">
        <v>6237</v>
      </c>
      <c r="H8089" t="s">
        <v>6238</v>
      </c>
      <c r="I8089" t="s">
        <v>37</v>
      </c>
      <c r="J8089" t="s">
        <v>23</v>
      </c>
      <c r="K8089" t="s">
        <v>7805</v>
      </c>
      <c r="L8089" t="s">
        <v>306</v>
      </c>
      <c r="M8089">
        <v>85364</v>
      </c>
      <c r="N8089" t="s">
        <v>40</v>
      </c>
      <c r="O8089" t="s">
        <v>3272</v>
      </c>
      <c r="P8089" t="s">
        <v>42</v>
      </c>
      <c r="Q8089" t="s">
        <v>64</v>
      </c>
      <c r="R8089" t="s">
        <v>3273</v>
      </c>
      <c r="S8089">
        <v>10.496</v>
      </c>
      <c r="T8089" s="3"/>
    </row>
    <row r="8090" spans="1:20" x14ac:dyDescent="0.3">
      <c r="A8090">
        <v>8089</v>
      </c>
      <c r="B8090" t="s">
        <v>9825</v>
      </c>
      <c r="C8090">
        <f t="shared" si="126"/>
        <v>29</v>
      </c>
      <c r="D8090" s="1">
        <v>42561</v>
      </c>
      <c r="E8090" s="1">
        <v>42565</v>
      </c>
      <c r="F8090" t="s">
        <v>46</v>
      </c>
      <c r="G8090" t="s">
        <v>1370</v>
      </c>
      <c r="H8090" t="s">
        <v>1371</v>
      </c>
      <c r="I8090" t="s">
        <v>22</v>
      </c>
      <c r="J8090" t="s">
        <v>23</v>
      </c>
      <c r="K8090" t="s">
        <v>4903</v>
      </c>
      <c r="L8090" t="s">
        <v>39</v>
      </c>
      <c r="M8090">
        <v>92404</v>
      </c>
      <c r="N8090" t="s">
        <v>40</v>
      </c>
      <c r="O8090" t="s">
        <v>2689</v>
      </c>
      <c r="P8090" t="s">
        <v>42</v>
      </c>
      <c r="Q8090" t="s">
        <v>71</v>
      </c>
      <c r="R8090" t="s">
        <v>2690</v>
      </c>
      <c r="S8090">
        <v>39.92</v>
      </c>
      <c r="T8090" s="3"/>
    </row>
    <row r="8091" spans="1:20" x14ac:dyDescent="0.3">
      <c r="A8091">
        <v>8090</v>
      </c>
      <c r="B8091" t="s">
        <v>9826</v>
      </c>
      <c r="C8091">
        <f t="shared" si="126"/>
        <v>33</v>
      </c>
      <c r="D8091" s="1">
        <v>42589</v>
      </c>
      <c r="E8091" s="1">
        <v>42591</v>
      </c>
      <c r="F8091" t="s">
        <v>184</v>
      </c>
      <c r="G8091" t="s">
        <v>3098</v>
      </c>
      <c r="H8091" t="s">
        <v>3099</v>
      </c>
      <c r="I8091" t="s">
        <v>37</v>
      </c>
      <c r="J8091" t="s">
        <v>23</v>
      </c>
      <c r="K8091" t="s">
        <v>4497</v>
      </c>
      <c r="L8091" t="s">
        <v>2738</v>
      </c>
      <c r="M8091">
        <v>21215</v>
      </c>
      <c r="N8091" t="s">
        <v>144</v>
      </c>
      <c r="O8091" t="s">
        <v>137</v>
      </c>
      <c r="P8091" t="s">
        <v>42</v>
      </c>
      <c r="Q8091" t="s">
        <v>74</v>
      </c>
      <c r="R8091" t="s">
        <v>138</v>
      </c>
      <c r="S8091">
        <v>77.58</v>
      </c>
      <c r="T8091" s="3"/>
    </row>
    <row r="8092" spans="1:20" x14ac:dyDescent="0.3">
      <c r="A8092">
        <v>8091</v>
      </c>
      <c r="B8092" t="s">
        <v>9827</v>
      </c>
      <c r="C8092">
        <f t="shared" si="126"/>
        <v>50</v>
      </c>
      <c r="D8092" s="1">
        <v>42345</v>
      </c>
      <c r="E8092" s="1">
        <v>42351</v>
      </c>
      <c r="F8092" t="s">
        <v>46</v>
      </c>
      <c r="G8092" t="s">
        <v>2957</v>
      </c>
      <c r="H8092" t="s">
        <v>2958</v>
      </c>
      <c r="I8092" t="s">
        <v>98</v>
      </c>
      <c r="J8092" t="s">
        <v>23</v>
      </c>
      <c r="K8092" t="s">
        <v>91</v>
      </c>
      <c r="L8092" t="s">
        <v>92</v>
      </c>
      <c r="M8092">
        <v>98103</v>
      </c>
      <c r="N8092" t="s">
        <v>40</v>
      </c>
      <c r="O8092" t="s">
        <v>5921</v>
      </c>
      <c r="P8092" t="s">
        <v>42</v>
      </c>
      <c r="Q8092" t="s">
        <v>55</v>
      </c>
      <c r="R8092" t="s">
        <v>5922</v>
      </c>
      <c r="S8092">
        <v>269.36</v>
      </c>
      <c r="T8092" s="3"/>
    </row>
    <row r="8093" spans="1:20" x14ac:dyDescent="0.3">
      <c r="A8093">
        <v>8092</v>
      </c>
      <c r="B8093" t="s">
        <v>9828</v>
      </c>
      <c r="C8093">
        <f t="shared" si="126"/>
        <v>50</v>
      </c>
      <c r="D8093" s="1">
        <v>42714</v>
      </c>
      <c r="E8093" s="1">
        <v>42718</v>
      </c>
      <c r="F8093" t="s">
        <v>46</v>
      </c>
      <c r="G8093" t="s">
        <v>3006</v>
      </c>
      <c r="H8093" t="s">
        <v>3007</v>
      </c>
      <c r="I8093" t="s">
        <v>22</v>
      </c>
      <c r="J8093" t="s">
        <v>23</v>
      </c>
      <c r="K8093" t="s">
        <v>123</v>
      </c>
      <c r="L8093" t="s">
        <v>39</v>
      </c>
      <c r="M8093">
        <v>94110</v>
      </c>
      <c r="N8093" t="s">
        <v>40</v>
      </c>
      <c r="O8093" t="s">
        <v>2921</v>
      </c>
      <c r="P8093" t="s">
        <v>42</v>
      </c>
      <c r="Q8093" t="s">
        <v>43</v>
      </c>
      <c r="R8093" t="s">
        <v>2922</v>
      </c>
      <c r="S8093">
        <v>5.76</v>
      </c>
      <c r="T8093" s="3"/>
    </row>
    <row r="8094" spans="1:20" x14ac:dyDescent="0.3">
      <c r="A8094">
        <v>8093</v>
      </c>
      <c r="B8094" t="s">
        <v>9829</v>
      </c>
      <c r="C8094">
        <f t="shared" si="126"/>
        <v>45</v>
      </c>
      <c r="D8094" s="1">
        <v>43412</v>
      </c>
      <c r="E8094" s="1">
        <v>43417</v>
      </c>
      <c r="F8094" t="s">
        <v>19</v>
      </c>
      <c r="G8094" t="s">
        <v>6216</v>
      </c>
      <c r="H8094" t="s">
        <v>6217</v>
      </c>
      <c r="I8094" t="s">
        <v>98</v>
      </c>
      <c r="J8094" t="s">
        <v>23</v>
      </c>
      <c r="K8094" t="s">
        <v>262</v>
      </c>
      <c r="L8094" t="s">
        <v>263</v>
      </c>
      <c r="M8094">
        <v>10035</v>
      </c>
      <c r="N8094" t="s">
        <v>144</v>
      </c>
      <c r="O8094" t="s">
        <v>3675</v>
      </c>
      <c r="P8094" t="s">
        <v>42</v>
      </c>
      <c r="Q8094" t="s">
        <v>64</v>
      </c>
      <c r="R8094" t="s">
        <v>3676</v>
      </c>
      <c r="S8094">
        <v>109.9</v>
      </c>
      <c r="T8094" s="3"/>
    </row>
    <row r="8095" spans="1:20" x14ac:dyDescent="0.3">
      <c r="A8095">
        <v>8094</v>
      </c>
      <c r="B8095" t="s">
        <v>9830</v>
      </c>
      <c r="C8095">
        <f t="shared" si="126"/>
        <v>30</v>
      </c>
      <c r="D8095" s="1">
        <v>43308</v>
      </c>
      <c r="E8095" s="1">
        <v>43313</v>
      </c>
      <c r="F8095" t="s">
        <v>19</v>
      </c>
      <c r="G8095" t="s">
        <v>5181</v>
      </c>
      <c r="H8095" t="s">
        <v>5182</v>
      </c>
      <c r="I8095" t="s">
        <v>22</v>
      </c>
      <c r="J8095" t="s">
        <v>23</v>
      </c>
      <c r="K8095" t="s">
        <v>91</v>
      </c>
      <c r="L8095" t="s">
        <v>92</v>
      </c>
      <c r="M8095">
        <v>98115</v>
      </c>
      <c r="N8095" t="s">
        <v>40</v>
      </c>
      <c r="O8095" t="s">
        <v>2890</v>
      </c>
      <c r="P8095" t="s">
        <v>28</v>
      </c>
      <c r="Q8095" t="s">
        <v>61</v>
      </c>
      <c r="R8095" t="s">
        <v>921</v>
      </c>
      <c r="S8095">
        <v>23.88</v>
      </c>
      <c r="T8095" s="3"/>
    </row>
    <row r="8096" spans="1:20" x14ac:dyDescent="0.3">
      <c r="A8096">
        <v>8095</v>
      </c>
      <c r="B8096" t="s">
        <v>9830</v>
      </c>
      <c r="C8096">
        <f t="shared" si="126"/>
        <v>30</v>
      </c>
      <c r="D8096" s="1">
        <v>43308</v>
      </c>
      <c r="E8096" s="1">
        <v>43313</v>
      </c>
      <c r="F8096" t="s">
        <v>19</v>
      </c>
      <c r="G8096" t="s">
        <v>5181</v>
      </c>
      <c r="H8096" t="s">
        <v>5182</v>
      </c>
      <c r="I8096" t="s">
        <v>22</v>
      </c>
      <c r="J8096" t="s">
        <v>23</v>
      </c>
      <c r="K8096" t="s">
        <v>91</v>
      </c>
      <c r="L8096" t="s">
        <v>92</v>
      </c>
      <c r="M8096">
        <v>98115</v>
      </c>
      <c r="N8096" t="s">
        <v>40</v>
      </c>
      <c r="O8096" t="s">
        <v>5056</v>
      </c>
      <c r="P8096" t="s">
        <v>42</v>
      </c>
      <c r="Q8096" t="s">
        <v>86</v>
      </c>
      <c r="R8096" t="s">
        <v>5057</v>
      </c>
      <c r="S8096">
        <v>26.2</v>
      </c>
      <c r="T8096" s="3"/>
    </row>
    <row r="8097" spans="1:20" x14ac:dyDescent="0.3">
      <c r="A8097">
        <v>8096</v>
      </c>
      <c r="B8097" t="s">
        <v>9830</v>
      </c>
      <c r="C8097">
        <f t="shared" si="126"/>
        <v>30</v>
      </c>
      <c r="D8097" s="1">
        <v>43308</v>
      </c>
      <c r="E8097" s="1">
        <v>43313</v>
      </c>
      <c r="F8097" t="s">
        <v>19</v>
      </c>
      <c r="G8097" t="s">
        <v>5181</v>
      </c>
      <c r="H8097" t="s">
        <v>5182</v>
      </c>
      <c r="I8097" t="s">
        <v>22</v>
      </c>
      <c r="J8097" t="s">
        <v>23</v>
      </c>
      <c r="K8097" t="s">
        <v>91</v>
      </c>
      <c r="L8097" t="s">
        <v>92</v>
      </c>
      <c r="M8097">
        <v>98115</v>
      </c>
      <c r="N8097" t="s">
        <v>40</v>
      </c>
      <c r="O8097" t="s">
        <v>5268</v>
      </c>
      <c r="P8097" t="s">
        <v>42</v>
      </c>
      <c r="Q8097" t="s">
        <v>86</v>
      </c>
      <c r="R8097" t="s">
        <v>5269</v>
      </c>
      <c r="S8097">
        <v>12.96</v>
      </c>
      <c r="T8097" s="3"/>
    </row>
    <row r="8098" spans="1:20" x14ac:dyDescent="0.3">
      <c r="A8098">
        <v>8097</v>
      </c>
      <c r="B8098" t="s">
        <v>9830</v>
      </c>
      <c r="C8098">
        <f t="shared" si="126"/>
        <v>30</v>
      </c>
      <c r="D8098" s="1">
        <v>43308</v>
      </c>
      <c r="E8098" s="1">
        <v>43313</v>
      </c>
      <c r="F8098" t="s">
        <v>19</v>
      </c>
      <c r="G8098" t="s">
        <v>5181</v>
      </c>
      <c r="H8098" t="s">
        <v>5182</v>
      </c>
      <c r="I8098" t="s">
        <v>22</v>
      </c>
      <c r="J8098" t="s">
        <v>23</v>
      </c>
      <c r="K8098" t="s">
        <v>91</v>
      </c>
      <c r="L8098" t="s">
        <v>92</v>
      </c>
      <c r="M8098">
        <v>98115</v>
      </c>
      <c r="N8098" t="s">
        <v>40</v>
      </c>
      <c r="O8098" t="s">
        <v>1697</v>
      </c>
      <c r="P8098" t="s">
        <v>67</v>
      </c>
      <c r="Q8098" t="s">
        <v>157</v>
      </c>
      <c r="R8098" t="s">
        <v>1698</v>
      </c>
      <c r="S8098">
        <v>234.95</v>
      </c>
      <c r="T8098" s="3"/>
    </row>
    <row r="8099" spans="1:20" x14ac:dyDescent="0.3">
      <c r="A8099">
        <v>8098</v>
      </c>
      <c r="B8099" t="s">
        <v>9831</v>
      </c>
      <c r="C8099">
        <f t="shared" si="126"/>
        <v>52</v>
      </c>
      <c r="D8099" s="1">
        <v>43462</v>
      </c>
      <c r="E8099" s="1">
        <v>43466</v>
      </c>
      <c r="F8099" t="s">
        <v>46</v>
      </c>
      <c r="G8099" t="s">
        <v>5321</v>
      </c>
      <c r="H8099" t="s">
        <v>5322</v>
      </c>
      <c r="I8099" t="s">
        <v>22</v>
      </c>
      <c r="J8099" t="s">
        <v>23</v>
      </c>
      <c r="K8099" t="s">
        <v>5472</v>
      </c>
      <c r="L8099" t="s">
        <v>665</v>
      </c>
      <c r="M8099">
        <v>87105</v>
      </c>
      <c r="N8099" t="s">
        <v>40</v>
      </c>
      <c r="O8099" t="s">
        <v>1545</v>
      </c>
      <c r="P8099" t="s">
        <v>42</v>
      </c>
      <c r="Q8099" t="s">
        <v>55</v>
      </c>
      <c r="R8099" t="s">
        <v>1546</v>
      </c>
      <c r="S8099">
        <v>118.25</v>
      </c>
      <c r="T8099" s="3"/>
    </row>
    <row r="8100" spans="1:20" x14ac:dyDescent="0.3">
      <c r="A8100">
        <v>8099</v>
      </c>
      <c r="B8100" t="s">
        <v>9831</v>
      </c>
      <c r="C8100">
        <f t="shared" si="126"/>
        <v>52</v>
      </c>
      <c r="D8100" s="1">
        <v>43462</v>
      </c>
      <c r="E8100" s="1">
        <v>43466</v>
      </c>
      <c r="F8100" t="s">
        <v>46</v>
      </c>
      <c r="G8100" t="s">
        <v>5321</v>
      </c>
      <c r="H8100" t="s">
        <v>5322</v>
      </c>
      <c r="I8100" t="s">
        <v>22</v>
      </c>
      <c r="J8100" t="s">
        <v>23</v>
      </c>
      <c r="K8100" t="s">
        <v>5472</v>
      </c>
      <c r="L8100" t="s">
        <v>665</v>
      </c>
      <c r="M8100">
        <v>87105</v>
      </c>
      <c r="N8100" t="s">
        <v>40</v>
      </c>
      <c r="O8100" t="s">
        <v>5985</v>
      </c>
      <c r="P8100" t="s">
        <v>42</v>
      </c>
      <c r="Q8100" t="s">
        <v>86</v>
      </c>
      <c r="R8100" t="s">
        <v>5986</v>
      </c>
      <c r="S8100">
        <v>4.28</v>
      </c>
      <c r="T8100" s="3"/>
    </row>
    <row r="8101" spans="1:20" x14ac:dyDescent="0.3">
      <c r="A8101">
        <v>8100</v>
      </c>
      <c r="B8101" t="s">
        <v>9832</v>
      </c>
      <c r="C8101">
        <f t="shared" si="126"/>
        <v>10</v>
      </c>
      <c r="D8101" s="1">
        <v>42804</v>
      </c>
      <c r="E8101" s="1">
        <v>42807</v>
      </c>
      <c r="F8101" t="s">
        <v>184</v>
      </c>
      <c r="G8101" t="s">
        <v>4905</v>
      </c>
      <c r="H8101" t="s">
        <v>4906</v>
      </c>
      <c r="I8101" t="s">
        <v>98</v>
      </c>
      <c r="J8101" t="s">
        <v>23</v>
      </c>
      <c r="K8101" t="s">
        <v>38</v>
      </c>
      <c r="L8101" t="s">
        <v>39</v>
      </c>
      <c r="M8101">
        <v>90045</v>
      </c>
      <c r="N8101" t="s">
        <v>40</v>
      </c>
      <c r="O8101" t="s">
        <v>4161</v>
      </c>
      <c r="P8101" t="s">
        <v>67</v>
      </c>
      <c r="Q8101" t="s">
        <v>157</v>
      </c>
      <c r="R8101" t="s">
        <v>4162</v>
      </c>
      <c r="S8101">
        <v>26.85</v>
      </c>
      <c r="T8101" s="3"/>
    </row>
    <row r="8102" spans="1:20" x14ac:dyDescent="0.3">
      <c r="A8102">
        <v>8101</v>
      </c>
      <c r="B8102" t="s">
        <v>9832</v>
      </c>
      <c r="C8102">
        <f t="shared" si="126"/>
        <v>10</v>
      </c>
      <c r="D8102" s="1">
        <v>42804</v>
      </c>
      <c r="E8102" s="1">
        <v>42807</v>
      </c>
      <c r="F8102" t="s">
        <v>184</v>
      </c>
      <c r="G8102" t="s">
        <v>4905</v>
      </c>
      <c r="H8102" t="s">
        <v>4906</v>
      </c>
      <c r="I8102" t="s">
        <v>98</v>
      </c>
      <c r="J8102" t="s">
        <v>23</v>
      </c>
      <c r="K8102" t="s">
        <v>38</v>
      </c>
      <c r="L8102" t="s">
        <v>39</v>
      </c>
      <c r="M8102">
        <v>90045</v>
      </c>
      <c r="N8102" t="s">
        <v>40</v>
      </c>
      <c r="O8102" t="s">
        <v>9833</v>
      </c>
      <c r="P8102" t="s">
        <v>67</v>
      </c>
      <c r="Q8102" t="s">
        <v>680</v>
      </c>
      <c r="R8102" t="s">
        <v>9834</v>
      </c>
      <c r="S8102">
        <v>3357.6</v>
      </c>
      <c r="T8102" s="3"/>
    </row>
    <row r="8103" spans="1:20" x14ac:dyDescent="0.3">
      <c r="A8103">
        <v>8102</v>
      </c>
      <c r="B8103" t="s">
        <v>9835</v>
      </c>
      <c r="C8103">
        <f t="shared" si="126"/>
        <v>22</v>
      </c>
      <c r="D8103" s="1">
        <v>42512</v>
      </c>
      <c r="E8103" s="1">
        <v>42516</v>
      </c>
      <c r="F8103" t="s">
        <v>46</v>
      </c>
      <c r="G8103" t="s">
        <v>8358</v>
      </c>
      <c r="H8103" t="s">
        <v>8359</v>
      </c>
      <c r="I8103" t="s">
        <v>22</v>
      </c>
      <c r="J8103" t="s">
        <v>23</v>
      </c>
      <c r="K8103" t="s">
        <v>38</v>
      </c>
      <c r="L8103" t="s">
        <v>39</v>
      </c>
      <c r="M8103">
        <v>90045</v>
      </c>
      <c r="N8103" t="s">
        <v>40</v>
      </c>
      <c r="O8103" t="s">
        <v>2415</v>
      </c>
      <c r="P8103" t="s">
        <v>42</v>
      </c>
      <c r="Q8103" t="s">
        <v>43</v>
      </c>
      <c r="R8103" t="s">
        <v>2416</v>
      </c>
      <c r="S8103">
        <v>8.26</v>
      </c>
      <c r="T8103" s="3"/>
    </row>
    <row r="8104" spans="1:20" x14ac:dyDescent="0.3">
      <c r="A8104">
        <v>8103</v>
      </c>
      <c r="B8104" t="s">
        <v>9835</v>
      </c>
      <c r="C8104">
        <f t="shared" si="126"/>
        <v>22</v>
      </c>
      <c r="D8104" s="1">
        <v>42512</v>
      </c>
      <c r="E8104" s="1">
        <v>42516</v>
      </c>
      <c r="F8104" t="s">
        <v>46</v>
      </c>
      <c r="G8104" t="s">
        <v>8358</v>
      </c>
      <c r="H8104" t="s">
        <v>8359</v>
      </c>
      <c r="I8104" t="s">
        <v>22</v>
      </c>
      <c r="J8104" t="s">
        <v>23</v>
      </c>
      <c r="K8104" t="s">
        <v>38</v>
      </c>
      <c r="L8104" t="s">
        <v>39</v>
      </c>
      <c r="M8104">
        <v>90045</v>
      </c>
      <c r="N8104" t="s">
        <v>40</v>
      </c>
      <c r="O8104" t="s">
        <v>2595</v>
      </c>
      <c r="P8104" t="s">
        <v>67</v>
      </c>
      <c r="Q8104" t="s">
        <v>680</v>
      </c>
      <c r="R8104" t="s">
        <v>2596</v>
      </c>
      <c r="S8104">
        <v>2973.32</v>
      </c>
      <c r="T8104" s="3"/>
    </row>
    <row r="8105" spans="1:20" x14ac:dyDescent="0.3">
      <c r="A8105">
        <v>8104</v>
      </c>
      <c r="B8105" t="s">
        <v>9835</v>
      </c>
      <c r="C8105">
        <f t="shared" si="126"/>
        <v>22</v>
      </c>
      <c r="D8105" s="1">
        <v>42512</v>
      </c>
      <c r="E8105" s="1">
        <v>42516</v>
      </c>
      <c r="F8105" t="s">
        <v>46</v>
      </c>
      <c r="G8105" t="s">
        <v>8358</v>
      </c>
      <c r="H8105" t="s">
        <v>8359</v>
      </c>
      <c r="I8105" t="s">
        <v>22</v>
      </c>
      <c r="J8105" t="s">
        <v>23</v>
      </c>
      <c r="K8105" t="s">
        <v>38</v>
      </c>
      <c r="L8105" t="s">
        <v>39</v>
      </c>
      <c r="M8105">
        <v>90045</v>
      </c>
      <c r="N8105" t="s">
        <v>40</v>
      </c>
      <c r="O8105" t="s">
        <v>1297</v>
      </c>
      <c r="P8105" t="s">
        <v>42</v>
      </c>
      <c r="Q8105" t="s">
        <v>55</v>
      </c>
      <c r="R8105" t="s">
        <v>1298</v>
      </c>
      <c r="S8105">
        <v>104.79</v>
      </c>
      <c r="T8105" s="3"/>
    </row>
    <row r="8106" spans="1:20" x14ac:dyDescent="0.3">
      <c r="A8106">
        <v>8105</v>
      </c>
      <c r="B8106" t="s">
        <v>9835</v>
      </c>
      <c r="C8106">
        <f t="shared" si="126"/>
        <v>22</v>
      </c>
      <c r="D8106" s="1">
        <v>42512</v>
      </c>
      <c r="E8106" s="1">
        <v>42516</v>
      </c>
      <c r="F8106" t="s">
        <v>46</v>
      </c>
      <c r="G8106" t="s">
        <v>8358</v>
      </c>
      <c r="H8106" t="s">
        <v>8359</v>
      </c>
      <c r="I8106" t="s">
        <v>22</v>
      </c>
      <c r="J8106" t="s">
        <v>23</v>
      </c>
      <c r="K8106" t="s">
        <v>38</v>
      </c>
      <c r="L8106" t="s">
        <v>39</v>
      </c>
      <c r="M8106">
        <v>90045</v>
      </c>
      <c r="N8106" t="s">
        <v>40</v>
      </c>
      <c r="O8106" t="s">
        <v>1190</v>
      </c>
      <c r="P8106" t="s">
        <v>67</v>
      </c>
      <c r="Q8106" t="s">
        <v>68</v>
      </c>
      <c r="R8106" t="s">
        <v>1191</v>
      </c>
      <c r="S8106">
        <v>775.72799999999995</v>
      </c>
      <c r="T8106" s="3"/>
    </row>
    <row r="8107" spans="1:20" x14ac:dyDescent="0.3">
      <c r="A8107">
        <v>8106</v>
      </c>
      <c r="B8107" t="s">
        <v>9836</v>
      </c>
      <c r="C8107">
        <f t="shared" si="126"/>
        <v>7</v>
      </c>
      <c r="D8107" s="1">
        <v>43148</v>
      </c>
      <c r="E8107" s="1">
        <v>43150</v>
      </c>
      <c r="F8107" t="s">
        <v>184</v>
      </c>
      <c r="G8107" t="s">
        <v>7284</v>
      </c>
      <c r="H8107" t="s">
        <v>7285</v>
      </c>
      <c r="I8107" t="s">
        <v>98</v>
      </c>
      <c r="J8107" t="s">
        <v>23</v>
      </c>
      <c r="K8107" t="s">
        <v>180</v>
      </c>
      <c r="L8107" t="s">
        <v>100</v>
      </c>
      <c r="M8107">
        <v>77041</v>
      </c>
      <c r="N8107" t="s">
        <v>101</v>
      </c>
      <c r="O8107" t="s">
        <v>1632</v>
      </c>
      <c r="P8107" t="s">
        <v>28</v>
      </c>
      <c r="Q8107" t="s">
        <v>29</v>
      </c>
      <c r="R8107" t="s">
        <v>1633</v>
      </c>
      <c r="S8107">
        <v>89.066400000000002</v>
      </c>
      <c r="T8107" s="3"/>
    </row>
    <row r="8108" spans="1:20" x14ac:dyDescent="0.3">
      <c r="A8108">
        <v>8107</v>
      </c>
      <c r="B8108" t="s">
        <v>9836</v>
      </c>
      <c r="C8108">
        <f t="shared" si="126"/>
        <v>7</v>
      </c>
      <c r="D8108" s="1">
        <v>43148</v>
      </c>
      <c r="E8108" s="1">
        <v>43150</v>
      </c>
      <c r="F8108" t="s">
        <v>184</v>
      </c>
      <c r="G8108" t="s">
        <v>7284</v>
      </c>
      <c r="H8108" t="s">
        <v>7285</v>
      </c>
      <c r="I8108" t="s">
        <v>98</v>
      </c>
      <c r="J8108" t="s">
        <v>23</v>
      </c>
      <c r="K8108" t="s">
        <v>180</v>
      </c>
      <c r="L8108" t="s">
        <v>100</v>
      </c>
      <c r="M8108">
        <v>77041</v>
      </c>
      <c r="N8108" t="s">
        <v>101</v>
      </c>
      <c r="O8108" t="s">
        <v>9837</v>
      </c>
      <c r="P8108" t="s">
        <v>42</v>
      </c>
      <c r="Q8108" t="s">
        <v>64</v>
      </c>
      <c r="R8108" t="s">
        <v>9838</v>
      </c>
      <c r="S8108">
        <v>175.44</v>
      </c>
      <c r="T8108" s="3"/>
    </row>
    <row r="8109" spans="1:20" x14ac:dyDescent="0.3">
      <c r="A8109">
        <v>8108</v>
      </c>
      <c r="B8109" t="s">
        <v>9836</v>
      </c>
      <c r="C8109">
        <f t="shared" si="126"/>
        <v>7</v>
      </c>
      <c r="D8109" s="1">
        <v>43148</v>
      </c>
      <c r="E8109" s="1">
        <v>43150</v>
      </c>
      <c r="F8109" t="s">
        <v>184</v>
      </c>
      <c r="G8109" t="s">
        <v>7284</v>
      </c>
      <c r="H8109" t="s">
        <v>7285</v>
      </c>
      <c r="I8109" t="s">
        <v>98</v>
      </c>
      <c r="J8109" t="s">
        <v>23</v>
      </c>
      <c r="K8109" t="s">
        <v>180</v>
      </c>
      <c r="L8109" t="s">
        <v>100</v>
      </c>
      <c r="M8109">
        <v>77041</v>
      </c>
      <c r="N8109" t="s">
        <v>101</v>
      </c>
      <c r="O8109" t="s">
        <v>4284</v>
      </c>
      <c r="P8109" t="s">
        <v>67</v>
      </c>
      <c r="Q8109" t="s">
        <v>68</v>
      </c>
      <c r="R8109" t="s">
        <v>4285</v>
      </c>
      <c r="S8109">
        <v>438.33600000000001</v>
      </c>
      <c r="T8109" s="3"/>
    </row>
    <row r="8110" spans="1:20" x14ac:dyDescent="0.3">
      <c r="A8110">
        <v>8109</v>
      </c>
      <c r="B8110" t="s">
        <v>9839</v>
      </c>
      <c r="C8110">
        <f t="shared" si="126"/>
        <v>49</v>
      </c>
      <c r="D8110" s="1">
        <v>43442</v>
      </c>
      <c r="E8110" s="1">
        <v>43449</v>
      </c>
      <c r="F8110" t="s">
        <v>46</v>
      </c>
      <c r="G8110" t="s">
        <v>2342</v>
      </c>
      <c r="H8110" t="s">
        <v>2343</v>
      </c>
      <c r="I8110" t="s">
        <v>22</v>
      </c>
      <c r="J8110" t="s">
        <v>23</v>
      </c>
      <c r="K8110" t="s">
        <v>142</v>
      </c>
      <c r="L8110" t="s">
        <v>143</v>
      </c>
      <c r="M8110">
        <v>19140</v>
      </c>
      <c r="N8110" t="s">
        <v>144</v>
      </c>
      <c r="O8110" t="s">
        <v>1538</v>
      </c>
      <c r="P8110" t="s">
        <v>28</v>
      </c>
      <c r="Q8110" t="s">
        <v>32</v>
      </c>
      <c r="R8110" t="s">
        <v>1539</v>
      </c>
      <c r="S8110">
        <v>215.54400000000001</v>
      </c>
      <c r="T8110" s="3"/>
    </row>
    <row r="8111" spans="1:20" x14ac:dyDescent="0.3">
      <c r="A8111">
        <v>8110</v>
      </c>
      <c r="B8111" t="s">
        <v>9840</v>
      </c>
      <c r="C8111">
        <f t="shared" si="126"/>
        <v>47</v>
      </c>
      <c r="D8111" s="1">
        <v>43422</v>
      </c>
      <c r="E8111" s="1">
        <v>43427</v>
      </c>
      <c r="F8111" t="s">
        <v>46</v>
      </c>
      <c r="G8111" t="s">
        <v>6696</v>
      </c>
      <c r="H8111" t="s">
        <v>6697</v>
      </c>
      <c r="I8111" t="s">
        <v>22</v>
      </c>
      <c r="J8111" t="s">
        <v>23</v>
      </c>
      <c r="K8111" t="s">
        <v>299</v>
      </c>
      <c r="L8111" t="s">
        <v>207</v>
      </c>
      <c r="M8111">
        <v>60623</v>
      </c>
      <c r="N8111" t="s">
        <v>101</v>
      </c>
      <c r="O8111" t="s">
        <v>8408</v>
      </c>
      <c r="P8111" t="s">
        <v>42</v>
      </c>
      <c r="Q8111" t="s">
        <v>169</v>
      </c>
      <c r="R8111" t="s">
        <v>8060</v>
      </c>
      <c r="S8111">
        <v>55.584000000000003</v>
      </c>
      <c r="T8111" s="3"/>
    </row>
    <row r="8112" spans="1:20" x14ac:dyDescent="0.3">
      <c r="A8112">
        <v>8111</v>
      </c>
      <c r="B8112" t="s">
        <v>9840</v>
      </c>
      <c r="C8112">
        <f t="shared" si="126"/>
        <v>47</v>
      </c>
      <c r="D8112" s="1">
        <v>43422</v>
      </c>
      <c r="E8112" s="1">
        <v>43427</v>
      </c>
      <c r="F8112" t="s">
        <v>46</v>
      </c>
      <c r="G8112" t="s">
        <v>6696</v>
      </c>
      <c r="H8112" t="s">
        <v>6697</v>
      </c>
      <c r="I8112" t="s">
        <v>22</v>
      </c>
      <c r="J8112" t="s">
        <v>23</v>
      </c>
      <c r="K8112" t="s">
        <v>299</v>
      </c>
      <c r="L8112" t="s">
        <v>207</v>
      </c>
      <c r="M8112">
        <v>60623</v>
      </c>
      <c r="N8112" t="s">
        <v>101</v>
      </c>
      <c r="O8112" t="s">
        <v>6132</v>
      </c>
      <c r="P8112" t="s">
        <v>28</v>
      </c>
      <c r="Q8112" t="s">
        <v>32</v>
      </c>
      <c r="R8112" t="s">
        <v>6133</v>
      </c>
      <c r="S8112">
        <v>127.386</v>
      </c>
      <c r="T8112" s="3"/>
    </row>
    <row r="8113" spans="1:20" x14ac:dyDescent="0.3">
      <c r="A8113">
        <v>8112</v>
      </c>
      <c r="B8113" t="s">
        <v>9841</v>
      </c>
      <c r="C8113">
        <f t="shared" si="126"/>
        <v>48</v>
      </c>
      <c r="D8113" s="1">
        <v>43070</v>
      </c>
      <c r="E8113" s="1">
        <v>43072</v>
      </c>
      <c r="F8113" t="s">
        <v>19</v>
      </c>
      <c r="G8113" t="s">
        <v>5574</v>
      </c>
      <c r="H8113" t="s">
        <v>5575</v>
      </c>
      <c r="I8113" t="s">
        <v>22</v>
      </c>
      <c r="J8113" t="s">
        <v>23</v>
      </c>
      <c r="K8113" t="s">
        <v>5113</v>
      </c>
      <c r="L8113" t="s">
        <v>100</v>
      </c>
      <c r="M8113">
        <v>76903</v>
      </c>
      <c r="N8113" t="s">
        <v>101</v>
      </c>
      <c r="O8113" t="s">
        <v>1840</v>
      </c>
      <c r="P8113" t="s">
        <v>28</v>
      </c>
      <c r="Q8113" t="s">
        <v>32</v>
      </c>
      <c r="R8113" t="s">
        <v>1841</v>
      </c>
      <c r="S8113">
        <v>248.43</v>
      </c>
      <c r="T8113" s="3"/>
    </row>
    <row r="8114" spans="1:20" x14ac:dyDescent="0.3">
      <c r="A8114">
        <v>8113</v>
      </c>
      <c r="B8114" t="s">
        <v>9841</v>
      </c>
      <c r="C8114">
        <f t="shared" si="126"/>
        <v>48</v>
      </c>
      <c r="D8114" s="1">
        <v>43070</v>
      </c>
      <c r="E8114" s="1">
        <v>43072</v>
      </c>
      <c r="F8114" t="s">
        <v>19</v>
      </c>
      <c r="G8114" t="s">
        <v>5574</v>
      </c>
      <c r="H8114" t="s">
        <v>5575</v>
      </c>
      <c r="I8114" t="s">
        <v>22</v>
      </c>
      <c r="J8114" t="s">
        <v>23</v>
      </c>
      <c r="K8114" t="s">
        <v>5113</v>
      </c>
      <c r="L8114" t="s">
        <v>100</v>
      </c>
      <c r="M8114">
        <v>76903</v>
      </c>
      <c r="N8114" t="s">
        <v>101</v>
      </c>
      <c r="O8114" t="s">
        <v>3655</v>
      </c>
      <c r="P8114" t="s">
        <v>42</v>
      </c>
      <c r="Q8114" t="s">
        <v>74</v>
      </c>
      <c r="R8114" t="s">
        <v>3656</v>
      </c>
      <c r="S8114">
        <v>11.648</v>
      </c>
      <c r="T8114" s="3"/>
    </row>
    <row r="8115" spans="1:20" x14ac:dyDescent="0.3">
      <c r="A8115">
        <v>8114</v>
      </c>
      <c r="B8115" t="s">
        <v>9841</v>
      </c>
      <c r="C8115">
        <f t="shared" si="126"/>
        <v>48</v>
      </c>
      <c r="D8115" s="1">
        <v>43070</v>
      </c>
      <c r="E8115" s="1">
        <v>43072</v>
      </c>
      <c r="F8115" t="s">
        <v>19</v>
      </c>
      <c r="G8115" t="s">
        <v>5574</v>
      </c>
      <c r="H8115" t="s">
        <v>5575</v>
      </c>
      <c r="I8115" t="s">
        <v>22</v>
      </c>
      <c r="J8115" t="s">
        <v>23</v>
      </c>
      <c r="K8115" t="s">
        <v>5113</v>
      </c>
      <c r="L8115" t="s">
        <v>100</v>
      </c>
      <c r="M8115">
        <v>76903</v>
      </c>
      <c r="N8115" t="s">
        <v>101</v>
      </c>
      <c r="O8115" t="s">
        <v>890</v>
      </c>
      <c r="P8115" t="s">
        <v>28</v>
      </c>
      <c r="Q8115" t="s">
        <v>32</v>
      </c>
      <c r="R8115" t="s">
        <v>891</v>
      </c>
      <c r="S8115">
        <v>85.245999999999995</v>
      </c>
      <c r="T8115" s="3"/>
    </row>
    <row r="8116" spans="1:20" x14ac:dyDescent="0.3">
      <c r="A8116">
        <v>8115</v>
      </c>
      <c r="B8116" t="s">
        <v>9842</v>
      </c>
      <c r="C8116">
        <f t="shared" si="126"/>
        <v>40</v>
      </c>
      <c r="D8116" s="1">
        <v>43376</v>
      </c>
      <c r="E8116" s="1">
        <v>43380</v>
      </c>
      <c r="F8116" t="s">
        <v>19</v>
      </c>
      <c r="G8116" t="s">
        <v>3645</v>
      </c>
      <c r="H8116" t="s">
        <v>3646</v>
      </c>
      <c r="I8116" t="s">
        <v>37</v>
      </c>
      <c r="J8116" t="s">
        <v>23</v>
      </c>
      <c r="K8116" t="s">
        <v>599</v>
      </c>
      <c r="L8116" t="s">
        <v>100</v>
      </c>
      <c r="M8116">
        <v>77506</v>
      </c>
      <c r="N8116" t="s">
        <v>101</v>
      </c>
      <c r="O8116" t="s">
        <v>3584</v>
      </c>
      <c r="P8116" t="s">
        <v>42</v>
      </c>
      <c r="Q8116" t="s">
        <v>64</v>
      </c>
      <c r="R8116" t="s">
        <v>3585</v>
      </c>
      <c r="S8116">
        <v>20.64</v>
      </c>
      <c r="T8116" s="3"/>
    </row>
    <row r="8117" spans="1:20" x14ac:dyDescent="0.3">
      <c r="A8117">
        <v>8116</v>
      </c>
      <c r="B8117" t="s">
        <v>9843</v>
      </c>
      <c r="C8117">
        <f t="shared" si="126"/>
        <v>35</v>
      </c>
      <c r="D8117" s="1">
        <v>43341</v>
      </c>
      <c r="E8117" s="1">
        <v>43347</v>
      </c>
      <c r="F8117" t="s">
        <v>46</v>
      </c>
      <c r="G8117" t="s">
        <v>3852</v>
      </c>
      <c r="H8117" t="s">
        <v>3853</v>
      </c>
      <c r="I8117" t="s">
        <v>37</v>
      </c>
      <c r="J8117" t="s">
        <v>23</v>
      </c>
      <c r="K8117" t="s">
        <v>38</v>
      </c>
      <c r="L8117" t="s">
        <v>39</v>
      </c>
      <c r="M8117">
        <v>90049</v>
      </c>
      <c r="N8117" t="s">
        <v>40</v>
      </c>
      <c r="O8117" t="s">
        <v>9388</v>
      </c>
      <c r="P8117" t="s">
        <v>28</v>
      </c>
      <c r="Q8117" t="s">
        <v>61</v>
      </c>
      <c r="R8117" t="s">
        <v>9389</v>
      </c>
      <c r="S8117">
        <v>148.02000000000001</v>
      </c>
      <c r="T8117" s="3"/>
    </row>
    <row r="8118" spans="1:20" x14ac:dyDescent="0.3">
      <c r="A8118">
        <v>8117</v>
      </c>
      <c r="B8118" t="s">
        <v>9844</v>
      </c>
      <c r="C8118">
        <f t="shared" si="126"/>
        <v>47</v>
      </c>
      <c r="D8118" s="1">
        <v>43428</v>
      </c>
      <c r="E8118" s="1">
        <v>43428</v>
      </c>
      <c r="F8118" t="s">
        <v>1289</v>
      </c>
      <c r="G8118" t="s">
        <v>3461</v>
      </c>
      <c r="H8118" t="s">
        <v>3462</v>
      </c>
      <c r="I8118" t="s">
        <v>37</v>
      </c>
      <c r="J8118" t="s">
        <v>23</v>
      </c>
      <c r="K8118" t="s">
        <v>9453</v>
      </c>
      <c r="L8118" t="s">
        <v>4535</v>
      </c>
      <c r="M8118">
        <v>67846</v>
      </c>
      <c r="N8118" t="s">
        <v>101</v>
      </c>
      <c r="O8118" t="s">
        <v>5272</v>
      </c>
      <c r="P8118" t="s">
        <v>42</v>
      </c>
      <c r="Q8118" t="s">
        <v>55</v>
      </c>
      <c r="R8118" t="s">
        <v>5273</v>
      </c>
      <c r="S8118">
        <v>33.29</v>
      </c>
      <c r="T8118" s="3"/>
    </row>
    <row r="8119" spans="1:20" x14ac:dyDescent="0.3">
      <c r="A8119">
        <v>8118</v>
      </c>
      <c r="B8119" t="s">
        <v>9845</v>
      </c>
      <c r="C8119">
        <f t="shared" si="126"/>
        <v>26</v>
      </c>
      <c r="D8119" s="1">
        <v>43281</v>
      </c>
      <c r="E8119" s="1">
        <v>43286</v>
      </c>
      <c r="F8119" t="s">
        <v>46</v>
      </c>
      <c r="G8119" t="s">
        <v>5619</v>
      </c>
      <c r="H8119" t="s">
        <v>5620</v>
      </c>
      <c r="I8119" t="s">
        <v>22</v>
      </c>
      <c r="J8119" t="s">
        <v>23</v>
      </c>
      <c r="K8119" t="s">
        <v>38</v>
      </c>
      <c r="L8119" t="s">
        <v>39</v>
      </c>
      <c r="M8119">
        <v>90045</v>
      </c>
      <c r="N8119" t="s">
        <v>40</v>
      </c>
      <c r="O8119" t="s">
        <v>4505</v>
      </c>
      <c r="P8119" t="s">
        <v>42</v>
      </c>
      <c r="Q8119" t="s">
        <v>86</v>
      </c>
      <c r="R8119" t="s">
        <v>4506</v>
      </c>
      <c r="S8119">
        <v>204.95</v>
      </c>
      <c r="T8119" s="3"/>
    </row>
    <row r="8120" spans="1:20" x14ac:dyDescent="0.3">
      <c r="A8120">
        <v>8119</v>
      </c>
      <c r="B8120" t="s">
        <v>9846</v>
      </c>
      <c r="C8120">
        <f t="shared" si="126"/>
        <v>30</v>
      </c>
      <c r="D8120" s="1">
        <v>43303</v>
      </c>
      <c r="E8120" s="1">
        <v>43308</v>
      </c>
      <c r="F8120" t="s">
        <v>46</v>
      </c>
      <c r="G8120" t="s">
        <v>4358</v>
      </c>
      <c r="H8120" t="s">
        <v>4359</v>
      </c>
      <c r="I8120" t="s">
        <v>22</v>
      </c>
      <c r="J8120" t="s">
        <v>23</v>
      </c>
      <c r="K8120" t="s">
        <v>299</v>
      </c>
      <c r="L8120" t="s">
        <v>207</v>
      </c>
      <c r="M8120">
        <v>60653</v>
      </c>
      <c r="N8120" t="s">
        <v>101</v>
      </c>
      <c r="O8120" t="s">
        <v>1932</v>
      </c>
      <c r="P8120" t="s">
        <v>28</v>
      </c>
      <c r="Q8120" t="s">
        <v>32</v>
      </c>
      <c r="R8120" t="s">
        <v>1933</v>
      </c>
      <c r="S8120">
        <v>526.34400000000005</v>
      </c>
      <c r="T8120" s="3"/>
    </row>
    <row r="8121" spans="1:20" x14ac:dyDescent="0.3">
      <c r="A8121">
        <v>8120</v>
      </c>
      <c r="B8121" t="s">
        <v>9847</v>
      </c>
      <c r="C8121">
        <f t="shared" si="126"/>
        <v>45</v>
      </c>
      <c r="D8121" s="1">
        <v>43050</v>
      </c>
      <c r="E8121" s="1">
        <v>43055</v>
      </c>
      <c r="F8121" t="s">
        <v>46</v>
      </c>
      <c r="G8121" t="s">
        <v>1902</v>
      </c>
      <c r="H8121" t="s">
        <v>1903</v>
      </c>
      <c r="I8121" t="s">
        <v>22</v>
      </c>
      <c r="J8121" t="s">
        <v>23</v>
      </c>
      <c r="K8121" t="s">
        <v>123</v>
      </c>
      <c r="L8121" t="s">
        <v>39</v>
      </c>
      <c r="M8121">
        <v>94110</v>
      </c>
      <c r="N8121" t="s">
        <v>40</v>
      </c>
      <c r="O8121" t="s">
        <v>479</v>
      </c>
      <c r="P8121" t="s">
        <v>28</v>
      </c>
      <c r="Q8121" t="s">
        <v>61</v>
      </c>
      <c r="R8121" t="s">
        <v>480</v>
      </c>
      <c r="S8121">
        <v>41.96</v>
      </c>
      <c r="T8121" s="3"/>
    </row>
    <row r="8122" spans="1:20" x14ac:dyDescent="0.3">
      <c r="A8122">
        <v>8121</v>
      </c>
      <c r="B8122" t="s">
        <v>9847</v>
      </c>
      <c r="C8122">
        <f t="shared" si="126"/>
        <v>45</v>
      </c>
      <c r="D8122" s="1">
        <v>43050</v>
      </c>
      <c r="E8122" s="1">
        <v>43055</v>
      </c>
      <c r="F8122" t="s">
        <v>46</v>
      </c>
      <c r="G8122" t="s">
        <v>1902</v>
      </c>
      <c r="H8122" t="s">
        <v>1903</v>
      </c>
      <c r="I8122" t="s">
        <v>22</v>
      </c>
      <c r="J8122" t="s">
        <v>23</v>
      </c>
      <c r="K8122" t="s">
        <v>123</v>
      </c>
      <c r="L8122" t="s">
        <v>39</v>
      </c>
      <c r="M8122">
        <v>94110</v>
      </c>
      <c r="N8122" t="s">
        <v>40</v>
      </c>
      <c r="O8122" t="s">
        <v>1932</v>
      </c>
      <c r="P8122" t="s">
        <v>28</v>
      </c>
      <c r="Q8122" t="s">
        <v>32</v>
      </c>
      <c r="R8122" t="s">
        <v>1933</v>
      </c>
      <c r="S8122">
        <v>451.15199999999999</v>
      </c>
      <c r="T8122" s="3"/>
    </row>
    <row r="8123" spans="1:20" x14ac:dyDescent="0.3">
      <c r="A8123">
        <v>8122</v>
      </c>
      <c r="B8123" t="s">
        <v>9847</v>
      </c>
      <c r="C8123">
        <f t="shared" si="126"/>
        <v>45</v>
      </c>
      <c r="D8123" s="1">
        <v>43050</v>
      </c>
      <c r="E8123" s="1">
        <v>43055</v>
      </c>
      <c r="F8123" t="s">
        <v>46</v>
      </c>
      <c r="G8123" t="s">
        <v>1902</v>
      </c>
      <c r="H8123" t="s">
        <v>1903</v>
      </c>
      <c r="I8123" t="s">
        <v>22</v>
      </c>
      <c r="J8123" t="s">
        <v>23</v>
      </c>
      <c r="K8123" t="s">
        <v>123</v>
      </c>
      <c r="L8123" t="s">
        <v>39</v>
      </c>
      <c r="M8123">
        <v>94110</v>
      </c>
      <c r="N8123" t="s">
        <v>40</v>
      </c>
      <c r="O8123" t="s">
        <v>746</v>
      </c>
      <c r="P8123" t="s">
        <v>42</v>
      </c>
      <c r="Q8123" t="s">
        <v>71</v>
      </c>
      <c r="R8123" t="s">
        <v>747</v>
      </c>
      <c r="S8123">
        <v>31.504000000000001</v>
      </c>
      <c r="T8123" s="3"/>
    </row>
    <row r="8124" spans="1:20" x14ac:dyDescent="0.3">
      <c r="A8124">
        <v>8123</v>
      </c>
      <c r="B8124" t="s">
        <v>9848</v>
      </c>
      <c r="C8124">
        <f t="shared" si="126"/>
        <v>50</v>
      </c>
      <c r="D8124" s="1">
        <v>42347</v>
      </c>
      <c r="E8124" s="1">
        <v>42353</v>
      </c>
      <c r="F8124" t="s">
        <v>46</v>
      </c>
      <c r="G8124" t="s">
        <v>1919</v>
      </c>
      <c r="H8124" t="s">
        <v>1920</v>
      </c>
      <c r="I8124" t="s">
        <v>22</v>
      </c>
      <c r="J8124" t="s">
        <v>23</v>
      </c>
      <c r="K8124" t="s">
        <v>142</v>
      </c>
      <c r="L8124" t="s">
        <v>143</v>
      </c>
      <c r="M8124">
        <v>19134</v>
      </c>
      <c r="N8124" t="s">
        <v>144</v>
      </c>
      <c r="O8124" t="s">
        <v>522</v>
      </c>
      <c r="P8124" t="s">
        <v>42</v>
      </c>
      <c r="Q8124" t="s">
        <v>169</v>
      </c>
      <c r="R8124" t="s">
        <v>523</v>
      </c>
      <c r="S8124">
        <v>30.672000000000001</v>
      </c>
      <c r="T8124" s="3"/>
    </row>
    <row r="8125" spans="1:20" x14ac:dyDescent="0.3">
      <c r="A8125">
        <v>8124</v>
      </c>
      <c r="B8125" t="s">
        <v>9848</v>
      </c>
      <c r="C8125">
        <f t="shared" si="126"/>
        <v>50</v>
      </c>
      <c r="D8125" s="1">
        <v>42347</v>
      </c>
      <c r="E8125" s="1">
        <v>42353</v>
      </c>
      <c r="F8125" t="s">
        <v>46</v>
      </c>
      <c r="G8125" t="s">
        <v>1919</v>
      </c>
      <c r="H8125" t="s">
        <v>1920</v>
      </c>
      <c r="I8125" t="s">
        <v>22</v>
      </c>
      <c r="J8125" t="s">
        <v>23</v>
      </c>
      <c r="K8125" t="s">
        <v>142</v>
      </c>
      <c r="L8125" t="s">
        <v>143</v>
      </c>
      <c r="M8125">
        <v>19134</v>
      </c>
      <c r="N8125" t="s">
        <v>144</v>
      </c>
      <c r="O8125" t="s">
        <v>4296</v>
      </c>
      <c r="P8125" t="s">
        <v>67</v>
      </c>
      <c r="Q8125" t="s">
        <v>1215</v>
      </c>
      <c r="R8125" t="s">
        <v>4297</v>
      </c>
      <c r="S8125">
        <v>1079.9760000000001</v>
      </c>
      <c r="T8125" s="3"/>
    </row>
    <row r="8126" spans="1:20" x14ac:dyDescent="0.3">
      <c r="A8126">
        <v>8125</v>
      </c>
      <c r="B8126" t="s">
        <v>9849</v>
      </c>
      <c r="C8126">
        <f t="shared" si="126"/>
        <v>36</v>
      </c>
      <c r="D8126" s="1">
        <v>43350</v>
      </c>
      <c r="E8126" s="1">
        <v>43355</v>
      </c>
      <c r="F8126" t="s">
        <v>46</v>
      </c>
      <c r="G8126" t="s">
        <v>2899</v>
      </c>
      <c r="H8126" t="s">
        <v>2900</v>
      </c>
      <c r="I8126" t="s">
        <v>22</v>
      </c>
      <c r="J8126" t="s">
        <v>23</v>
      </c>
      <c r="K8126" t="s">
        <v>9441</v>
      </c>
      <c r="L8126" t="s">
        <v>39</v>
      </c>
      <c r="M8126">
        <v>95351</v>
      </c>
      <c r="N8126" t="s">
        <v>40</v>
      </c>
      <c r="O8126" t="s">
        <v>888</v>
      </c>
      <c r="P8126" t="s">
        <v>28</v>
      </c>
      <c r="Q8126" t="s">
        <v>32</v>
      </c>
      <c r="R8126" t="s">
        <v>889</v>
      </c>
      <c r="S8126">
        <v>161.56800000000001</v>
      </c>
      <c r="T8126" s="3"/>
    </row>
    <row r="8127" spans="1:20" x14ac:dyDescent="0.3">
      <c r="A8127">
        <v>8126</v>
      </c>
      <c r="B8127" t="s">
        <v>9850</v>
      </c>
      <c r="C8127">
        <f t="shared" si="126"/>
        <v>6</v>
      </c>
      <c r="D8127" s="1">
        <v>42406</v>
      </c>
      <c r="E8127" s="1">
        <v>42413</v>
      </c>
      <c r="F8127" t="s">
        <v>46</v>
      </c>
      <c r="G8127" t="s">
        <v>8653</v>
      </c>
      <c r="H8127" t="s">
        <v>8654</v>
      </c>
      <c r="I8127" t="s">
        <v>22</v>
      </c>
      <c r="J8127" t="s">
        <v>23</v>
      </c>
      <c r="K8127" t="s">
        <v>180</v>
      </c>
      <c r="L8127" t="s">
        <v>100</v>
      </c>
      <c r="M8127">
        <v>77070</v>
      </c>
      <c r="N8127" t="s">
        <v>101</v>
      </c>
      <c r="O8127" t="s">
        <v>3008</v>
      </c>
      <c r="P8127" t="s">
        <v>42</v>
      </c>
      <c r="Q8127" t="s">
        <v>71</v>
      </c>
      <c r="R8127" t="s">
        <v>3009</v>
      </c>
      <c r="S8127">
        <v>2.9340000000000002</v>
      </c>
      <c r="T8127" s="3"/>
    </row>
    <row r="8128" spans="1:20" x14ac:dyDescent="0.3">
      <c r="A8128">
        <v>8127</v>
      </c>
      <c r="B8128" t="s">
        <v>9850</v>
      </c>
      <c r="C8128">
        <f t="shared" si="126"/>
        <v>6</v>
      </c>
      <c r="D8128" s="1">
        <v>42406</v>
      </c>
      <c r="E8128" s="1">
        <v>42413</v>
      </c>
      <c r="F8128" t="s">
        <v>46</v>
      </c>
      <c r="G8128" t="s">
        <v>8653</v>
      </c>
      <c r="H8128" t="s">
        <v>8654</v>
      </c>
      <c r="I8128" t="s">
        <v>22</v>
      </c>
      <c r="J8128" t="s">
        <v>23</v>
      </c>
      <c r="K8128" t="s">
        <v>180</v>
      </c>
      <c r="L8128" t="s">
        <v>100</v>
      </c>
      <c r="M8128">
        <v>77070</v>
      </c>
      <c r="N8128" t="s">
        <v>101</v>
      </c>
      <c r="O8128" t="s">
        <v>464</v>
      </c>
      <c r="P8128" t="s">
        <v>67</v>
      </c>
      <c r="Q8128" t="s">
        <v>157</v>
      </c>
      <c r="R8128" t="s">
        <v>465</v>
      </c>
      <c r="S8128">
        <v>18.527999999999999</v>
      </c>
      <c r="T8128" s="3"/>
    </row>
    <row r="8129" spans="1:20" x14ac:dyDescent="0.3">
      <c r="A8129">
        <v>8128</v>
      </c>
      <c r="B8129" t="s">
        <v>9850</v>
      </c>
      <c r="C8129">
        <f t="shared" si="126"/>
        <v>6</v>
      </c>
      <c r="D8129" s="1">
        <v>42406</v>
      </c>
      <c r="E8129" s="1">
        <v>42413</v>
      </c>
      <c r="F8129" t="s">
        <v>46</v>
      </c>
      <c r="G8129" t="s">
        <v>8653</v>
      </c>
      <c r="H8129" t="s">
        <v>8654</v>
      </c>
      <c r="I8129" t="s">
        <v>22</v>
      </c>
      <c r="J8129" t="s">
        <v>23</v>
      </c>
      <c r="K8129" t="s">
        <v>180</v>
      </c>
      <c r="L8129" t="s">
        <v>100</v>
      </c>
      <c r="M8129">
        <v>77070</v>
      </c>
      <c r="N8129" t="s">
        <v>101</v>
      </c>
      <c r="O8129" t="s">
        <v>5603</v>
      </c>
      <c r="P8129" t="s">
        <v>42</v>
      </c>
      <c r="Q8129" t="s">
        <v>55</v>
      </c>
      <c r="R8129" t="s">
        <v>5604</v>
      </c>
      <c r="S8129">
        <v>670.75199999999995</v>
      </c>
      <c r="T8129" s="3"/>
    </row>
    <row r="8130" spans="1:20" x14ac:dyDescent="0.3">
      <c r="A8130">
        <v>8129</v>
      </c>
      <c r="B8130" t="s">
        <v>9851</v>
      </c>
      <c r="C8130">
        <f t="shared" si="126"/>
        <v>35</v>
      </c>
      <c r="D8130" s="1">
        <v>43338</v>
      </c>
      <c r="E8130" s="1">
        <v>43344</v>
      </c>
      <c r="F8130" t="s">
        <v>46</v>
      </c>
      <c r="G8130" t="s">
        <v>247</v>
      </c>
      <c r="H8130" t="s">
        <v>248</v>
      </c>
      <c r="I8130" t="s">
        <v>22</v>
      </c>
      <c r="J8130" t="s">
        <v>23</v>
      </c>
      <c r="K8130" t="s">
        <v>299</v>
      </c>
      <c r="L8130" t="s">
        <v>207</v>
      </c>
      <c r="M8130">
        <v>60610</v>
      </c>
      <c r="N8130" t="s">
        <v>101</v>
      </c>
      <c r="O8130" t="s">
        <v>2326</v>
      </c>
      <c r="P8130" t="s">
        <v>28</v>
      </c>
      <c r="Q8130" t="s">
        <v>61</v>
      </c>
      <c r="R8130" t="s">
        <v>2327</v>
      </c>
      <c r="S8130">
        <v>64.959999999999994</v>
      </c>
      <c r="T8130" s="3"/>
    </row>
    <row r="8131" spans="1:20" x14ac:dyDescent="0.3">
      <c r="A8131">
        <v>8130</v>
      </c>
      <c r="B8131" t="s">
        <v>9852</v>
      </c>
      <c r="C8131">
        <f t="shared" ref="C8131:C8194" si="127">WEEKNUM(D8131,1)</f>
        <v>30</v>
      </c>
      <c r="D8131" s="1">
        <v>42205</v>
      </c>
      <c r="E8131" s="1">
        <v>42208</v>
      </c>
      <c r="F8131" t="s">
        <v>184</v>
      </c>
      <c r="G8131" t="s">
        <v>578</v>
      </c>
      <c r="H8131" t="s">
        <v>579</v>
      </c>
      <c r="I8131" t="s">
        <v>37</v>
      </c>
      <c r="J8131" t="s">
        <v>23</v>
      </c>
      <c r="K8131" t="s">
        <v>2858</v>
      </c>
      <c r="L8131" t="s">
        <v>39</v>
      </c>
      <c r="M8131">
        <v>92503</v>
      </c>
      <c r="N8131" t="s">
        <v>40</v>
      </c>
      <c r="O8131" t="s">
        <v>3563</v>
      </c>
      <c r="P8131" t="s">
        <v>67</v>
      </c>
      <c r="Q8131" t="s">
        <v>157</v>
      </c>
      <c r="R8131" t="s">
        <v>3564</v>
      </c>
      <c r="S8131">
        <v>41.94</v>
      </c>
      <c r="T8131" s="3"/>
    </row>
    <row r="8132" spans="1:20" x14ac:dyDescent="0.3">
      <c r="A8132">
        <v>8131</v>
      </c>
      <c r="B8132" t="s">
        <v>9852</v>
      </c>
      <c r="C8132">
        <f t="shared" si="127"/>
        <v>30</v>
      </c>
      <c r="D8132" s="1">
        <v>42205</v>
      </c>
      <c r="E8132" s="1">
        <v>42208</v>
      </c>
      <c r="F8132" t="s">
        <v>184</v>
      </c>
      <c r="G8132" t="s">
        <v>578</v>
      </c>
      <c r="H8132" t="s">
        <v>579</v>
      </c>
      <c r="I8132" t="s">
        <v>37</v>
      </c>
      <c r="J8132" t="s">
        <v>23</v>
      </c>
      <c r="K8132" t="s">
        <v>2858</v>
      </c>
      <c r="L8132" t="s">
        <v>39</v>
      </c>
      <c r="M8132">
        <v>92503</v>
      </c>
      <c r="N8132" t="s">
        <v>40</v>
      </c>
      <c r="O8132" t="s">
        <v>5294</v>
      </c>
      <c r="P8132" t="s">
        <v>42</v>
      </c>
      <c r="Q8132" t="s">
        <v>86</v>
      </c>
      <c r="R8132" t="s">
        <v>5295</v>
      </c>
      <c r="S8132">
        <v>11.96</v>
      </c>
      <c r="T8132" s="3"/>
    </row>
    <row r="8133" spans="1:20" x14ac:dyDescent="0.3">
      <c r="A8133">
        <v>8132</v>
      </c>
      <c r="B8133" t="s">
        <v>9852</v>
      </c>
      <c r="C8133">
        <f t="shared" si="127"/>
        <v>30</v>
      </c>
      <c r="D8133" s="1">
        <v>42205</v>
      </c>
      <c r="E8133" s="1">
        <v>42208</v>
      </c>
      <c r="F8133" t="s">
        <v>184</v>
      </c>
      <c r="G8133" t="s">
        <v>578</v>
      </c>
      <c r="H8133" t="s">
        <v>579</v>
      </c>
      <c r="I8133" t="s">
        <v>37</v>
      </c>
      <c r="J8133" t="s">
        <v>23</v>
      </c>
      <c r="K8133" t="s">
        <v>2858</v>
      </c>
      <c r="L8133" t="s">
        <v>39</v>
      </c>
      <c r="M8133">
        <v>92503</v>
      </c>
      <c r="N8133" t="s">
        <v>40</v>
      </c>
      <c r="O8133" t="s">
        <v>7101</v>
      </c>
      <c r="P8133" t="s">
        <v>42</v>
      </c>
      <c r="Q8133" t="s">
        <v>64</v>
      </c>
      <c r="R8133" t="s">
        <v>7102</v>
      </c>
      <c r="S8133">
        <v>13.12</v>
      </c>
      <c r="T8133" s="3"/>
    </row>
    <row r="8134" spans="1:20" x14ac:dyDescent="0.3">
      <c r="A8134">
        <v>8133</v>
      </c>
      <c r="B8134" t="s">
        <v>9852</v>
      </c>
      <c r="C8134">
        <f t="shared" si="127"/>
        <v>30</v>
      </c>
      <c r="D8134" s="1">
        <v>42205</v>
      </c>
      <c r="E8134" s="1">
        <v>42208</v>
      </c>
      <c r="F8134" t="s">
        <v>184</v>
      </c>
      <c r="G8134" t="s">
        <v>578</v>
      </c>
      <c r="H8134" t="s">
        <v>579</v>
      </c>
      <c r="I8134" t="s">
        <v>37</v>
      </c>
      <c r="J8134" t="s">
        <v>23</v>
      </c>
      <c r="K8134" t="s">
        <v>2858</v>
      </c>
      <c r="L8134" t="s">
        <v>39</v>
      </c>
      <c r="M8134">
        <v>92503</v>
      </c>
      <c r="N8134" t="s">
        <v>40</v>
      </c>
      <c r="O8134" t="s">
        <v>2012</v>
      </c>
      <c r="P8134" t="s">
        <v>42</v>
      </c>
      <c r="Q8134" t="s">
        <v>55</v>
      </c>
      <c r="R8134" t="s">
        <v>2013</v>
      </c>
      <c r="S8134">
        <v>535.41</v>
      </c>
      <c r="T8134" s="3"/>
    </row>
    <row r="8135" spans="1:20" x14ac:dyDescent="0.3">
      <c r="A8135">
        <v>8134</v>
      </c>
      <c r="B8135" t="s">
        <v>9853</v>
      </c>
      <c r="C8135">
        <f t="shared" si="127"/>
        <v>41</v>
      </c>
      <c r="D8135" s="1">
        <v>42651</v>
      </c>
      <c r="E8135" s="1">
        <v>42656</v>
      </c>
      <c r="F8135" t="s">
        <v>46</v>
      </c>
      <c r="G8135" t="s">
        <v>185</v>
      </c>
      <c r="H8135" t="s">
        <v>186</v>
      </c>
      <c r="I8135" t="s">
        <v>37</v>
      </c>
      <c r="J8135" t="s">
        <v>23</v>
      </c>
      <c r="K8135" t="s">
        <v>813</v>
      </c>
      <c r="L8135" t="s">
        <v>100</v>
      </c>
      <c r="M8135">
        <v>75081</v>
      </c>
      <c r="N8135" t="s">
        <v>101</v>
      </c>
      <c r="O8135" t="s">
        <v>334</v>
      </c>
      <c r="P8135" t="s">
        <v>28</v>
      </c>
      <c r="Q8135" t="s">
        <v>61</v>
      </c>
      <c r="R8135" t="s">
        <v>335</v>
      </c>
      <c r="S8135">
        <v>72.78</v>
      </c>
      <c r="T8135" s="3"/>
    </row>
    <row r="8136" spans="1:20" x14ac:dyDescent="0.3">
      <c r="A8136">
        <v>8135</v>
      </c>
      <c r="B8136" t="s">
        <v>9854</v>
      </c>
      <c r="C8136">
        <f t="shared" si="127"/>
        <v>8</v>
      </c>
      <c r="D8136" s="1">
        <v>42416</v>
      </c>
      <c r="E8136" s="1">
        <v>42421</v>
      </c>
      <c r="F8136" t="s">
        <v>46</v>
      </c>
      <c r="G8136" t="s">
        <v>2986</v>
      </c>
      <c r="H8136" t="s">
        <v>2987</v>
      </c>
      <c r="I8136" t="s">
        <v>22</v>
      </c>
      <c r="J8136" t="s">
        <v>23</v>
      </c>
      <c r="K8136" t="s">
        <v>38</v>
      </c>
      <c r="L8136" t="s">
        <v>39</v>
      </c>
      <c r="M8136">
        <v>90008</v>
      </c>
      <c r="N8136" t="s">
        <v>40</v>
      </c>
      <c r="O8136" t="s">
        <v>1250</v>
      </c>
      <c r="P8136" t="s">
        <v>42</v>
      </c>
      <c r="Q8136" t="s">
        <v>86</v>
      </c>
      <c r="R8136" t="s">
        <v>1251</v>
      </c>
      <c r="S8136">
        <v>36.840000000000003</v>
      </c>
      <c r="T8136" s="3"/>
    </row>
    <row r="8137" spans="1:20" x14ac:dyDescent="0.3">
      <c r="A8137">
        <v>8136</v>
      </c>
      <c r="B8137" t="s">
        <v>9854</v>
      </c>
      <c r="C8137">
        <f t="shared" si="127"/>
        <v>8</v>
      </c>
      <c r="D8137" s="1">
        <v>42416</v>
      </c>
      <c r="E8137" s="1">
        <v>42421</v>
      </c>
      <c r="F8137" t="s">
        <v>46</v>
      </c>
      <c r="G8137" t="s">
        <v>2986</v>
      </c>
      <c r="H8137" t="s">
        <v>2987</v>
      </c>
      <c r="I8137" t="s">
        <v>22</v>
      </c>
      <c r="J8137" t="s">
        <v>23</v>
      </c>
      <c r="K8137" t="s">
        <v>38</v>
      </c>
      <c r="L8137" t="s">
        <v>39</v>
      </c>
      <c r="M8137">
        <v>90008</v>
      </c>
      <c r="N8137" t="s">
        <v>40</v>
      </c>
      <c r="O8137" t="s">
        <v>253</v>
      </c>
      <c r="P8137" t="s">
        <v>42</v>
      </c>
      <c r="Q8137" t="s">
        <v>43</v>
      </c>
      <c r="R8137" t="s">
        <v>254</v>
      </c>
      <c r="S8137">
        <v>87.71</v>
      </c>
      <c r="T8137" s="3"/>
    </row>
    <row r="8138" spans="1:20" x14ac:dyDescent="0.3">
      <c r="A8138">
        <v>8137</v>
      </c>
      <c r="B8138" t="s">
        <v>9855</v>
      </c>
      <c r="C8138">
        <f t="shared" si="127"/>
        <v>32</v>
      </c>
      <c r="D8138" s="1">
        <v>42959</v>
      </c>
      <c r="E8138" s="1">
        <v>42963</v>
      </c>
      <c r="F8138" t="s">
        <v>46</v>
      </c>
      <c r="G8138" t="s">
        <v>6587</v>
      </c>
      <c r="H8138" t="s">
        <v>6588</v>
      </c>
      <c r="I8138" t="s">
        <v>37</v>
      </c>
      <c r="J8138" t="s">
        <v>23</v>
      </c>
      <c r="K8138" t="s">
        <v>1793</v>
      </c>
      <c r="L8138" t="s">
        <v>50</v>
      </c>
      <c r="M8138">
        <v>33801</v>
      </c>
      <c r="N8138" t="s">
        <v>26</v>
      </c>
      <c r="O8138" t="s">
        <v>1104</v>
      </c>
      <c r="P8138" t="s">
        <v>28</v>
      </c>
      <c r="Q8138" t="s">
        <v>52</v>
      </c>
      <c r="R8138" t="s">
        <v>1105</v>
      </c>
      <c r="S8138">
        <v>562.29250000000002</v>
      </c>
      <c r="T8138" s="3"/>
    </row>
    <row r="8139" spans="1:20" x14ac:dyDescent="0.3">
      <c r="A8139">
        <v>8138</v>
      </c>
      <c r="B8139" t="s">
        <v>9856</v>
      </c>
      <c r="C8139">
        <f t="shared" si="127"/>
        <v>46</v>
      </c>
      <c r="D8139" s="1">
        <v>42317</v>
      </c>
      <c r="E8139" s="1">
        <v>42321</v>
      </c>
      <c r="F8139" t="s">
        <v>46</v>
      </c>
      <c r="G8139" t="s">
        <v>6284</v>
      </c>
      <c r="H8139" t="s">
        <v>6285</v>
      </c>
      <c r="I8139" t="s">
        <v>98</v>
      </c>
      <c r="J8139" t="s">
        <v>23</v>
      </c>
      <c r="K8139" t="s">
        <v>262</v>
      </c>
      <c r="L8139" t="s">
        <v>263</v>
      </c>
      <c r="M8139">
        <v>10035</v>
      </c>
      <c r="N8139" t="s">
        <v>144</v>
      </c>
      <c r="O8139" t="s">
        <v>1081</v>
      </c>
      <c r="P8139" t="s">
        <v>28</v>
      </c>
      <c r="Q8139" t="s">
        <v>61</v>
      </c>
      <c r="R8139" t="s">
        <v>3802</v>
      </c>
      <c r="S8139">
        <v>56.52</v>
      </c>
      <c r="T8139" s="3"/>
    </row>
    <row r="8140" spans="1:20" x14ac:dyDescent="0.3">
      <c r="A8140">
        <v>8139</v>
      </c>
      <c r="B8140" t="s">
        <v>9857</v>
      </c>
      <c r="C8140">
        <f t="shared" si="127"/>
        <v>29</v>
      </c>
      <c r="D8140" s="1">
        <v>42934</v>
      </c>
      <c r="E8140" s="1">
        <v>42938</v>
      </c>
      <c r="F8140" t="s">
        <v>46</v>
      </c>
      <c r="G8140" t="s">
        <v>635</v>
      </c>
      <c r="H8140" t="s">
        <v>636</v>
      </c>
      <c r="I8140" t="s">
        <v>98</v>
      </c>
      <c r="J8140" t="s">
        <v>23</v>
      </c>
      <c r="K8140" t="s">
        <v>142</v>
      </c>
      <c r="L8140" t="s">
        <v>143</v>
      </c>
      <c r="M8140">
        <v>19140</v>
      </c>
      <c r="N8140" t="s">
        <v>144</v>
      </c>
      <c r="O8140" t="s">
        <v>3233</v>
      </c>
      <c r="P8140" t="s">
        <v>42</v>
      </c>
      <c r="Q8140" t="s">
        <v>64</v>
      </c>
      <c r="R8140" t="s">
        <v>3234</v>
      </c>
      <c r="S8140">
        <v>11.263999999999999</v>
      </c>
      <c r="T8140" s="3"/>
    </row>
    <row r="8141" spans="1:20" x14ac:dyDescent="0.3">
      <c r="A8141">
        <v>8140</v>
      </c>
      <c r="B8141" t="s">
        <v>9857</v>
      </c>
      <c r="C8141">
        <f t="shared" si="127"/>
        <v>29</v>
      </c>
      <c r="D8141" s="1">
        <v>42934</v>
      </c>
      <c r="E8141" s="1">
        <v>42938</v>
      </c>
      <c r="F8141" t="s">
        <v>46</v>
      </c>
      <c r="G8141" t="s">
        <v>635</v>
      </c>
      <c r="H8141" t="s">
        <v>636</v>
      </c>
      <c r="I8141" t="s">
        <v>98</v>
      </c>
      <c r="J8141" t="s">
        <v>23</v>
      </c>
      <c r="K8141" t="s">
        <v>142</v>
      </c>
      <c r="L8141" t="s">
        <v>143</v>
      </c>
      <c r="M8141">
        <v>19140</v>
      </c>
      <c r="N8141" t="s">
        <v>144</v>
      </c>
      <c r="O8141" t="s">
        <v>3288</v>
      </c>
      <c r="P8141" t="s">
        <v>42</v>
      </c>
      <c r="Q8141" t="s">
        <v>55</v>
      </c>
      <c r="R8141" t="s">
        <v>3289</v>
      </c>
      <c r="S8141">
        <v>284.08</v>
      </c>
      <c r="T8141" s="3"/>
    </row>
    <row r="8142" spans="1:20" x14ac:dyDescent="0.3">
      <c r="A8142">
        <v>8141</v>
      </c>
      <c r="B8142" t="s">
        <v>9857</v>
      </c>
      <c r="C8142">
        <f t="shared" si="127"/>
        <v>29</v>
      </c>
      <c r="D8142" s="1">
        <v>42934</v>
      </c>
      <c r="E8142" s="1">
        <v>42938</v>
      </c>
      <c r="F8142" t="s">
        <v>46</v>
      </c>
      <c r="G8142" t="s">
        <v>635</v>
      </c>
      <c r="H8142" t="s">
        <v>636</v>
      </c>
      <c r="I8142" t="s">
        <v>98</v>
      </c>
      <c r="J8142" t="s">
        <v>23</v>
      </c>
      <c r="K8142" t="s">
        <v>142</v>
      </c>
      <c r="L8142" t="s">
        <v>143</v>
      </c>
      <c r="M8142">
        <v>19140</v>
      </c>
      <c r="N8142" t="s">
        <v>144</v>
      </c>
      <c r="O8142" t="s">
        <v>2373</v>
      </c>
      <c r="P8142" t="s">
        <v>42</v>
      </c>
      <c r="Q8142" t="s">
        <v>86</v>
      </c>
      <c r="R8142" t="s">
        <v>2374</v>
      </c>
      <c r="S8142">
        <v>18.495999999999999</v>
      </c>
      <c r="T8142" s="3"/>
    </row>
    <row r="8143" spans="1:20" x14ac:dyDescent="0.3">
      <c r="A8143">
        <v>8142</v>
      </c>
      <c r="B8143" t="s">
        <v>9858</v>
      </c>
      <c r="C8143">
        <f t="shared" si="127"/>
        <v>6</v>
      </c>
      <c r="D8143" s="1">
        <v>42771</v>
      </c>
      <c r="E8143" s="1">
        <v>42776</v>
      </c>
      <c r="F8143" t="s">
        <v>46</v>
      </c>
      <c r="G8143" t="s">
        <v>5496</v>
      </c>
      <c r="H8143" t="s">
        <v>5497</v>
      </c>
      <c r="I8143" t="s">
        <v>22</v>
      </c>
      <c r="J8143" t="s">
        <v>23</v>
      </c>
      <c r="K8143" t="s">
        <v>946</v>
      </c>
      <c r="L8143" t="s">
        <v>39</v>
      </c>
      <c r="M8143">
        <v>92037</v>
      </c>
      <c r="N8143" t="s">
        <v>40</v>
      </c>
      <c r="O8143" t="s">
        <v>2366</v>
      </c>
      <c r="P8143" t="s">
        <v>42</v>
      </c>
      <c r="Q8143" t="s">
        <v>43</v>
      </c>
      <c r="R8143" t="s">
        <v>2367</v>
      </c>
      <c r="S8143">
        <v>14.73</v>
      </c>
      <c r="T8143" s="3"/>
    </row>
    <row r="8144" spans="1:20" x14ac:dyDescent="0.3">
      <c r="A8144">
        <v>8143</v>
      </c>
      <c r="B8144" t="s">
        <v>9858</v>
      </c>
      <c r="C8144">
        <f t="shared" si="127"/>
        <v>6</v>
      </c>
      <c r="D8144" s="1">
        <v>42771</v>
      </c>
      <c r="E8144" s="1">
        <v>42776</v>
      </c>
      <c r="F8144" t="s">
        <v>46</v>
      </c>
      <c r="G8144" t="s">
        <v>5496</v>
      </c>
      <c r="H8144" t="s">
        <v>5497</v>
      </c>
      <c r="I8144" t="s">
        <v>22</v>
      </c>
      <c r="J8144" t="s">
        <v>23</v>
      </c>
      <c r="K8144" t="s">
        <v>946</v>
      </c>
      <c r="L8144" t="s">
        <v>39</v>
      </c>
      <c r="M8144">
        <v>92037</v>
      </c>
      <c r="N8144" t="s">
        <v>40</v>
      </c>
      <c r="O8144" t="s">
        <v>3223</v>
      </c>
      <c r="P8144" t="s">
        <v>42</v>
      </c>
      <c r="Q8144" t="s">
        <v>55</v>
      </c>
      <c r="R8144" t="s">
        <v>3224</v>
      </c>
      <c r="S8144">
        <v>186.54</v>
      </c>
      <c r="T8144" s="3"/>
    </row>
    <row r="8145" spans="1:20" x14ac:dyDescent="0.3">
      <c r="A8145">
        <v>8144</v>
      </c>
      <c r="B8145" t="s">
        <v>9858</v>
      </c>
      <c r="C8145">
        <f t="shared" si="127"/>
        <v>6</v>
      </c>
      <c r="D8145" s="1">
        <v>42771</v>
      </c>
      <c r="E8145" s="1">
        <v>42776</v>
      </c>
      <c r="F8145" t="s">
        <v>46</v>
      </c>
      <c r="G8145" t="s">
        <v>5496</v>
      </c>
      <c r="H8145" t="s">
        <v>5497</v>
      </c>
      <c r="I8145" t="s">
        <v>22</v>
      </c>
      <c r="J8145" t="s">
        <v>23</v>
      </c>
      <c r="K8145" t="s">
        <v>946</v>
      </c>
      <c r="L8145" t="s">
        <v>39</v>
      </c>
      <c r="M8145">
        <v>92037</v>
      </c>
      <c r="N8145" t="s">
        <v>40</v>
      </c>
      <c r="O8145" t="s">
        <v>2401</v>
      </c>
      <c r="P8145" t="s">
        <v>28</v>
      </c>
      <c r="Q8145" t="s">
        <v>52</v>
      </c>
      <c r="R8145" t="s">
        <v>2402</v>
      </c>
      <c r="S8145">
        <v>557.72799999999995</v>
      </c>
      <c r="T8145" s="3"/>
    </row>
    <row r="8146" spans="1:20" x14ac:dyDescent="0.3">
      <c r="A8146">
        <v>8145</v>
      </c>
      <c r="B8146" t="s">
        <v>9858</v>
      </c>
      <c r="C8146">
        <f t="shared" si="127"/>
        <v>6</v>
      </c>
      <c r="D8146" s="1">
        <v>42771</v>
      </c>
      <c r="E8146" s="1">
        <v>42776</v>
      </c>
      <c r="F8146" t="s">
        <v>46</v>
      </c>
      <c r="G8146" t="s">
        <v>5496</v>
      </c>
      <c r="H8146" t="s">
        <v>5497</v>
      </c>
      <c r="I8146" t="s">
        <v>22</v>
      </c>
      <c r="J8146" t="s">
        <v>23</v>
      </c>
      <c r="K8146" t="s">
        <v>946</v>
      </c>
      <c r="L8146" t="s">
        <v>39</v>
      </c>
      <c r="M8146">
        <v>92037</v>
      </c>
      <c r="N8146" t="s">
        <v>40</v>
      </c>
      <c r="O8146" t="s">
        <v>612</v>
      </c>
      <c r="P8146" t="s">
        <v>67</v>
      </c>
      <c r="Q8146" t="s">
        <v>68</v>
      </c>
      <c r="R8146" t="s">
        <v>613</v>
      </c>
      <c r="S8146">
        <v>159.96799999999999</v>
      </c>
      <c r="T8146" s="3"/>
    </row>
    <row r="8147" spans="1:20" x14ac:dyDescent="0.3">
      <c r="A8147">
        <v>8146</v>
      </c>
      <c r="B8147" t="s">
        <v>9859</v>
      </c>
      <c r="C8147">
        <f t="shared" si="127"/>
        <v>25</v>
      </c>
      <c r="D8147" s="1">
        <v>42175</v>
      </c>
      <c r="E8147" s="1">
        <v>42182</v>
      </c>
      <c r="F8147" t="s">
        <v>46</v>
      </c>
      <c r="G8147" t="s">
        <v>4003</v>
      </c>
      <c r="H8147" t="s">
        <v>4004</v>
      </c>
      <c r="I8147" t="s">
        <v>22</v>
      </c>
      <c r="J8147" t="s">
        <v>23</v>
      </c>
      <c r="K8147" t="s">
        <v>7531</v>
      </c>
      <c r="L8147" t="s">
        <v>646</v>
      </c>
      <c r="M8147">
        <v>73505</v>
      </c>
      <c r="N8147" t="s">
        <v>101</v>
      </c>
      <c r="O8147" t="s">
        <v>4618</v>
      </c>
      <c r="P8147" t="s">
        <v>42</v>
      </c>
      <c r="Q8147" t="s">
        <v>74</v>
      </c>
      <c r="R8147" t="s">
        <v>4619</v>
      </c>
      <c r="S8147">
        <v>471.9</v>
      </c>
      <c r="T8147" s="3"/>
    </row>
    <row r="8148" spans="1:20" x14ac:dyDescent="0.3">
      <c r="A8148">
        <v>8147</v>
      </c>
      <c r="B8148" t="s">
        <v>9859</v>
      </c>
      <c r="C8148">
        <f t="shared" si="127"/>
        <v>25</v>
      </c>
      <c r="D8148" s="1">
        <v>42175</v>
      </c>
      <c r="E8148" s="1">
        <v>42182</v>
      </c>
      <c r="F8148" t="s">
        <v>46</v>
      </c>
      <c r="G8148" t="s">
        <v>4003</v>
      </c>
      <c r="H8148" t="s">
        <v>4004</v>
      </c>
      <c r="I8148" t="s">
        <v>22</v>
      </c>
      <c r="J8148" t="s">
        <v>23</v>
      </c>
      <c r="K8148" t="s">
        <v>7531</v>
      </c>
      <c r="L8148" t="s">
        <v>646</v>
      </c>
      <c r="M8148">
        <v>73505</v>
      </c>
      <c r="N8148" t="s">
        <v>101</v>
      </c>
      <c r="O8148" t="s">
        <v>5175</v>
      </c>
      <c r="P8148" t="s">
        <v>42</v>
      </c>
      <c r="Q8148" t="s">
        <v>64</v>
      </c>
      <c r="R8148" t="s">
        <v>5176</v>
      </c>
      <c r="S8148">
        <v>3.52</v>
      </c>
      <c r="T8148" s="3"/>
    </row>
    <row r="8149" spans="1:20" x14ac:dyDescent="0.3">
      <c r="A8149">
        <v>8148</v>
      </c>
      <c r="B8149" t="s">
        <v>9860</v>
      </c>
      <c r="C8149">
        <f t="shared" si="127"/>
        <v>23</v>
      </c>
      <c r="D8149" s="1">
        <v>43260</v>
      </c>
      <c r="E8149" s="1">
        <v>43265</v>
      </c>
      <c r="F8149" t="s">
        <v>46</v>
      </c>
      <c r="G8149" t="s">
        <v>1408</v>
      </c>
      <c r="H8149" t="s">
        <v>1409</v>
      </c>
      <c r="I8149" t="s">
        <v>22</v>
      </c>
      <c r="J8149" t="s">
        <v>23</v>
      </c>
      <c r="K8149" t="s">
        <v>1977</v>
      </c>
      <c r="L8149" t="s">
        <v>315</v>
      </c>
      <c r="M8149">
        <v>24153</v>
      </c>
      <c r="N8149" t="s">
        <v>26</v>
      </c>
      <c r="O8149" t="s">
        <v>181</v>
      </c>
      <c r="P8149" t="s">
        <v>42</v>
      </c>
      <c r="Q8149" t="s">
        <v>86</v>
      </c>
      <c r="R8149" t="s">
        <v>182</v>
      </c>
      <c r="S8149">
        <v>49.12</v>
      </c>
      <c r="T8149" s="3"/>
    </row>
    <row r="8150" spans="1:20" x14ac:dyDescent="0.3">
      <c r="A8150">
        <v>8149</v>
      </c>
      <c r="B8150" t="s">
        <v>9861</v>
      </c>
      <c r="C8150">
        <f t="shared" si="127"/>
        <v>52</v>
      </c>
      <c r="D8150" s="1">
        <v>43096</v>
      </c>
      <c r="E8150" s="1">
        <v>43100</v>
      </c>
      <c r="F8150" t="s">
        <v>46</v>
      </c>
      <c r="G8150" t="s">
        <v>6144</v>
      </c>
      <c r="H8150" t="s">
        <v>6145</v>
      </c>
      <c r="I8150" t="s">
        <v>98</v>
      </c>
      <c r="J8150" t="s">
        <v>23</v>
      </c>
      <c r="K8150" t="s">
        <v>2544</v>
      </c>
      <c r="L8150" t="s">
        <v>39</v>
      </c>
      <c r="M8150">
        <v>92704</v>
      </c>
      <c r="N8150" t="s">
        <v>40</v>
      </c>
      <c r="O8150" t="s">
        <v>2921</v>
      </c>
      <c r="P8150" t="s">
        <v>42</v>
      </c>
      <c r="Q8150" t="s">
        <v>43</v>
      </c>
      <c r="R8150" t="s">
        <v>2922</v>
      </c>
      <c r="S8150">
        <v>20.16</v>
      </c>
      <c r="T8150" s="3"/>
    </row>
    <row r="8151" spans="1:20" x14ac:dyDescent="0.3">
      <c r="A8151">
        <v>8150</v>
      </c>
      <c r="B8151" t="s">
        <v>9862</v>
      </c>
      <c r="C8151">
        <f t="shared" si="127"/>
        <v>5</v>
      </c>
      <c r="D8151" s="1">
        <v>42030</v>
      </c>
      <c r="E8151" s="1">
        <v>42033</v>
      </c>
      <c r="F8151" t="s">
        <v>184</v>
      </c>
      <c r="G8151" t="s">
        <v>6016</v>
      </c>
      <c r="H8151" t="s">
        <v>6017</v>
      </c>
      <c r="I8151" t="s">
        <v>37</v>
      </c>
      <c r="J8151" t="s">
        <v>23</v>
      </c>
      <c r="K8151" t="s">
        <v>9863</v>
      </c>
      <c r="L8151" t="s">
        <v>5330</v>
      </c>
      <c r="M8151">
        <v>57701</v>
      </c>
      <c r="N8151" t="s">
        <v>101</v>
      </c>
      <c r="O8151" t="s">
        <v>3723</v>
      </c>
      <c r="P8151" t="s">
        <v>42</v>
      </c>
      <c r="Q8151" t="s">
        <v>71</v>
      </c>
      <c r="R8151" t="s">
        <v>3724</v>
      </c>
      <c r="S8151">
        <v>10.68</v>
      </c>
      <c r="T8151" s="3"/>
    </row>
    <row r="8152" spans="1:20" x14ac:dyDescent="0.3">
      <c r="A8152">
        <v>8151</v>
      </c>
      <c r="B8152" t="s">
        <v>9862</v>
      </c>
      <c r="C8152">
        <f t="shared" si="127"/>
        <v>5</v>
      </c>
      <c r="D8152" s="1">
        <v>42030</v>
      </c>
      <c r="E8152" s="1">
        <v>42033</v>
      </c>
      <c r="F8152" t="s">
        <v>184</v>
      </c>
      <c r="G8152" t="s">
        <v>6016</v>
      </c>
      <c r="H8152" t="s">
        <v>6017</v>
      </c>
      <c r="I8152" t="s">
        <v>37</v>
      </c>
      <c r="J8152" t="s">
        <v>23</v>
      </c>
      <c r="K8152" t="s">
        <v>9863</v>
      </c>
      <c r="L8152" t="s">
        <v>5330</v>
      </c>
      <c r="M8152">
        <v>57701</v>
      </c>
      <c r="N8152" t="s">
        <v>101</v>
      </c>
      <c r="O8152" t="s">
        <v>2464</v>
      </c>
      <c r="P8152" t="s">
        <v>28</v>
      </c>
      <c r="Q8152" t="s">
        <v>29</v>
      </c>
      <c r="R8152" t="s">
        <v>2465</v>
      </c>
      <c r="S8152">
        <v>141.96</v>
      </c>
      <c r="T8152" s="3"/>
    </row>
    <row r="8153" spans="1:20" x14ac:dyDescent="0.3">
      <c r="A8153">
        <v>8152</v>
      </c>
      <c r="B8153" t="s">
        <v>9864</v>
      </c>
      <c r="C8153">
        <f t="shared" si="127"/>
        <v>12</v>
      </c>
      <c r="D8153" s="1">
        <v>43182</v>
      </c>
      <c r="E8153" s="1">
        <v>43184</v>
      </c>
      <c r="F8153" t="s">
        <v>184</v>
      </c>
      <c r="G8153" t="s">
        <v>1559</v>
      </c>
      <c r="H8153" t="s">
        <v>1560</v>
      </c>
      <c r="I8153" t="s">
        <v>22</v>
      </c>
      <c r="J8153" t="s">
        <v>23</v>
      </c>
      <c r="K8153" t="s">
        <v>91</v>
      </c>
      <c r="L8153" t="s">
        <v>92</v>
      </c>
      <c r="M8153">
        <v>98115</v>
      </c>
      <c r="N8153" t="s">
        <v>40</v>
      </c>
      <c r="O8153" t="s">
        <v>2811</v>
      </c>
      <c r="P8153" t="s">
        <v>42</v>
      </c>
      <c r="Q8153" t="s">
        <v>55</v>
      </c>
      <c r="R8153" t="s">
        <v>2812</v>
      </c>
      <c r="S8153">
        <v>32.479999999999997</v>
      </c>
      <c r="T8153" s="3"/>
    </row>
    <row r="8154" spans="1:20" x14ac:dyDescent="0.3">
      <c r="A8154">
        <v>8153</v>
      </c>
      <c r="B8154" t="s">
        <v>9864</v>
      </c>
      <c r="C8154">
        <f t="shared" si="127"/>
        <v>12</v>
      </c>
      <c r="D8154" s="1">
        <v>43182</v>
      </c>
      <c r="E8154" s="1">
        <v>43184</v>
      </c>
      <c r="F8154" t="s">
        <v>184</v>
      </c>
      <c r="G8154" t="s">
        <v>1559</v>
      </c>
      <c r="H8154" t="s">
        <v>1560</v>
      </c>
      <c r="I8154" t="s">
        <v>22</v>
      </c>
      <c r="J8154" t="s">
        <v>23</v>
      </c>
      <c r="K8154" t="s">
        <v>91</v>
      </c>
      <c r="L8154" t="s">
        <v>92</v>
      </c>
      <c r="M8154">
        <v>98115</v>
      </c>
      <c r="N8154" t="s">
        <v>40</v>
      </c>
      <c r="O8154" t="s">
        <v>1866</v>
      </c>
      <c r="P8154" t="s">
        <v>42</v>
      </c>
      <c r="Q8154" t="s">
        <v>86</v>
      </c>
      <c r="R8154" t="s">
        <v>1867</v>
      </c>
      <c r="S8154">
        <v>20.04</v>
      </c>
      <c r="T8154" s="3"/>
    </row>
    <row r="8155" spans="1:20" x14ac:dyDescent="0.3">
      <c r="A8155">
        <v>8154</v>
      </c>
      <c r="B8155" t="s">
        <v>9864</v>
      </c>
      <c r="C8155">
        <f t="shared" si="127"/>
        <v>12</v>
      </c>
      <c r="D8155" s="1">
        <v>43182</v>
      </c>
      <c r="E8155" s="1">
        <v>43184</v>
      </c>
      <c r="F8155" t="s">
        <v>184</v>
      </c>
      <c r="G8155" t="s">
        <v>1559</v>
      </c>
      <c r="H8155" t="s">
        <v>1560</v>
      </c>
      <c r="I8155" t="s">
        <v>22</v>
      </c>
      <c r="J8155" t="s">
        <v>23</v>
      </c>
      <c r="K8155" t="s">
        <v>91</v>
      </c>
      <c r="L8155" t="s">
        <v>92</v>
      </c>
      <c r="M8155">
        <v>98115</v>
      </c>
      <c r="N8155" t="s">
        <v>40</v>
      </c>
      <c r="O8155" t="s">
        <v>5743</v>
      </c>
      <c r="P8155" t="s">
        <v>67</v>
      </c>
      <c r="Q8155" t="s">
        <v>1215</v>
      </c>
      <c r="R8155" t="s">
        <v>5744</v>
      </c>
      <c r="S8155">
        <v>13999.96</v>
      </c>
      <c r="T8155" s="3"/>
    </row>
    <row r="8156" spans="1:20" x14ac:dyDescent="0.3">
      <c r="A8156">
        <v>8155</v>
      </c>
      <c r="B8156" t="s">
        <v>9865</v>
      </c>
      <c r="C8156">
        <f t="shared" si="127"/>
        <v>12</v>
      </c>
      <c r="D8156" s="1">
        <v>43179</v>
      </c>
      <c r="E8156" s="1">
        <v>43183</v>
      </c>
      <c r="F8156" t="s">
        <v>46</v>
      </c>
      <c r="G8156" t="s">
        <v>7422</v>
      </c>
      <c r="H8156" t="s">
        <v>7423</v>
      </c>
      <c r="I8156" t="s">
        <v>22</v>
      </c>
      <c r="J8156" t="s">
        <v>23</v>
      </c>
      <c r="K8156" t="s">
        <v>3692</v>
      </c>
      <c r="L8156" t="s">
        <v>745</v>
      </c>
      <c r="M8156">
        <v>6457</v>
      </c>
      <c r="N8156" t="s">
        <v>144</v>
      </c>
      <c r="O8156" t="s">
        <v>4817</v>
      </c>
      <c r="P8156" t="s">
        <v>67</v>
      </c>
      <c r="Q8156" t="s">
        <v>157</v>
      </c>
      <c r="R8156" t="s">
        <v>4818</v>
      </c>
      <c r="S8156">
        <v>238</v>
      </c>
      <c r="T8156" s="3"/>
    </row>
    <row r="8157" spans="1:20" x14ac:dyDescent="0.3">
      <c r="A8157">
        <v>8156</v>
      </c>
      <c r="B8157" t="s">
        <v>9865</v>
      </c>
      <c r="C8157">
        <f t="shared" si="127"/>
        <v>12</v>
      </c>
      <c r="D8157" s="1">
        <v>43179</v>
      </c>
      <c r="E8157" s="1">
        <v>43183</v>
      </c>
      <c r="F8157" t="s">
        <v>46</v>
      </c>
      <c r="G8157" t="s">
        <v>7422</v>
      </c>
      <c r="H8157" t="s">
        <v>7423</v>
      </c>
      <c r="I8157" t="s">
        <v>22</v>
      </c>
      <c r="J8157" t="s">
        <v>23</v>
      </c>
      <c r="K8157" t="s">
        <v>3692</v>
      </c>
      <c r="L8157" t="s">
        <v>745</v>
      </c>
      <c r="M8157">
        <v>6457</v>
      </c>
      <c r="N8157" t="s">
        <v>144</v>
      </c>
      <c r="O8157" t="s">
        <v>4077</v>
      </c>
      <c r="P8157" t="s">
        <v>42</v>
      </c>
      <c r="Q8157" t="s">
        <v>86</v>
      </c>
      <c r="R8157" t="s">
        <v>4078</v>
      </c>
      <c r="S8157">
        <v>61.96</v>
      </c>
      <c r="T8157" s="3"/>
    </row>
    <row r="8158" spans="1:20" x14ac:dyDescent="0.3">
      <c r="A8158">
        <v>8157</v>
      </c>
      <c r="B8158" t="s">
        <v>9866</v>
      </c>
      <c r="C8158">
        <f t="shared" si="127"/>
        <v>40</v>
      </c>
      <c r="D8158" s="1">
        <v>43012</v>
      </c>
      <c r="E8158" s="1">
        <v>43017</v>
      </c>
      <c r="F8158" t="s">
        <v>46</v>
      </c>
      <c r="G8158" t="s">
        <v>1985</v>
      </c>
      <c r="H8158" t="s">
        <v>1986</v>
      </c>
      <c r="I8158" t="s">
        <v>22</v>
      </c>
      <c r="J8158" t="s">
        <v>23</v>
      </c>
      <c r="K8158" t="s">
        <v>4497</v>
      </c>
      <c r="L8158" t="s">
        <v>2738</v>
      </c>
      <c r="M8158">
        <v>21215</v>
      </c>
      <c r="N8158" t="s">
        <v>144</v>
      </c>
      <c r="O8158" t="s">
        <v>3822</v>
      </c>
      <c r="P8158" t="s">
        <v>28</v>
      </c>
      <c r="Q8158" t="s">
        <v>52</v>
      </c>
      <c r="R8158" t="s">
        <v>3823</v>
      </c>
      <c r="S8158">
        <v>239.37200000000001</v>
      </c>
      <c r="T8158" s="3"/>
    </row>
    <row r="8159" spans="1:20" x14ac:dyDescent="0.3">
      <c r="A8159">
        <v>8158</v>
      </c>
      <c r="B8159" t="s">
        <v>9867</v>
      </c>
      <c r="C8159">
        <f t="shared" si="127"/>
        <v>46</v>
      </c>
      <c r="D8159" s="1">
        <v>43057</v>
      </c>
      <c r="E8159" s="1">
        <v>43061</v>
      </c>
      <c r="F8159" t="s">
        <v>46</v>
      </c>
      <c r="G8159" t="s">
        <v>2569</v>
      </c>
      <c r="H8159" t="s">
        <v>2570</v>
      </c>
      <c r="I8159" t="s">
        <v>22</v>
      </c>
      <c r="J8159" t="s">
        <v>23</v>
      </c>
      <c r="K8159" t="s">
        <v>946</v>
      </c>
      <c r="L8159" t="s">
        <v>39</v>
      </c>
      <c r="M8159">
        <v>92105</v>
      </c>
      <c r="N8159" t="s">
        <v>40</v>
      </c>
      <c r="O8159" t="s">
        <v>4817</v>
      </c>
      <c r="P8159" t="s">
        <v>67</v>
      </c>
      <c r="Q8159" t="s">
        <v>157</v>
      </c>
      <c r="R8159" t="s">
        <v>4818</v>
      </c>
      <c r="S8159">
        <v>595</v>
      </c>
      <c r="T8159" s="3"/>
    </row>
    <row r="8160" spans="1:20" x14ac:dyDescent="0.3">
      <c r="A8160">
        <v>8159</v>
      </c>
      <c r="B8160" t="s">
        <v>9868</v>
      </c>
      <c r="C8160">
        <f t="shared" si="127"/>
        <v>52</v>
      </c>
      <c r="D8160" s="1">
        <v>43460</v>
      </c>
      <c r="E8160" s="1">
        <v>43466</v>
      </c>
      <c r="F8160" t="s">
        <v>46</v>
      </c>
      <c r="G8160" t="s">
        <v>1806</v>
      </c>
      <c r="H8160" t="s">
        <v>1807</v>
      </c>
      <c r="I8160" t="s">
        <v>37</v>
      </c>
      <c r="J8160" t="s">
        <v>23</v>
      </c>
      <c r="K8160" t="s">
        <v>6906</v>
      </c>
      <c r="L8160" t="s">
        <v>100</v>
      </c>
      <c r="M8160">
        <v>79762</v>
      </c>
      <c r="N8160" t="s">
        <v>101</v>
      </c>
      <c r="O8160" t="s">
        <v>5230</v>
      </c>
      <c r="P8160" t="s">
        <v>42</v>
      </c>
      <c r="Q8160" t="s">
        <v>86</v>
      </c>
      <c r="R8160" t="s">
        <v>5231</v>
      </c>
      <c r="S8160">
        <v>16.032</v>
      </c>
      <c r="T8160" s="3"/>
    </row>
    <row r="8161" spans="1:20" x14ac:dyDescent="0.3">
      <c r="A8161">
        <v>8160</v>
      </c>
      <c r="B8161" t="s">
        <v>9869</v>
      </c>
      <c r="C8161">
        <f t="shared" si="127"/>
        <v>10</v>
      </c>
      <c r="D8161" s="1">
        <v>42803</v>
      </c>
      <c r="E8161" s="1">
        <v>42807</v>
      </c>
      <c r="F8161" t="s">
        <v>46</v>
      </c>
      <c r="G8161" t="s">
        <v>436</v>
      </c>
      <c r="H8161" t="s">
        <v>437</v>
      </c>
      <c r="I8161" t="s">
        <v>98</v>
      </c>
      <c r="J8161" t="s">
        <v>23</v>
      </c>
      <c r="K8161" t="s">
        <v>8452</v>
      </c>
      <c r="L8161" t="s">
        <v>745</v>
      </c>
      <c r="M8161">
        <v>6460</v>
      </c>
      <c r="N8161" t="s">
        <v>144</v>
      </c>
      <c r="O8161" t="s">
        <v>991</v>
      </c>
      <c r="P8161" t="s">
        <v>67</v>
      </c>
      <c r="Q8161" t="s">
        <v>157</v>
      </c>
      <c r="R8161" t="s">
        <v>992</v>
      </c>
      <c r="S8161">
        <v>199.75</v>
      </c>
      <c r="T8161" s="3"/>
    </row>
    <row r="8162" spans="1:20" x14ac:dyDescent="0.3">
      <c r="A8162">
        <v>8161</v>
      </c>
      <c r="B8162" t="s">
        <v>9870</v>
      </c>
      <c r="C8162">
        <f t="shared" si="127"/>
        <v>7</v>
      </c>
      <c r="D8162" s="1">
        <v>42782</v>
      </c>
      <c r="E8162" s="1">
        <v>42786</v>
      </c>
      <c r="F8162" t="s">
        <v>46</v>
      </c>
      <c r="G8162" t="s">
        <v>4016</v>
      </c>
      <c r="H8162" t="s">
        <v>4017</v>
      </c>
      <c r="I8162" t="s">
        <v>22</v>
      </c>
      <c r="J8162" t="s">
        <v>23</v>
      </c>
      <c r="K8162" t="s">
        <v>1092</v>
      </c>
      <c r="L8162" t="s">
        <v>786</v>
      </c>
      <c r="M8162">
        <v>7109</v>
      </c>
      <c r="N8162" t="s">
        <v>144</v>
      </c>
      <c r="O8162" t="s">
        <v>8386</v>
      </c>
      <c r="P8162" t="s">
        <v>28</v>
      </c>
      <c r="Q8162" t="s">
        <v>32</v>
      </c>
      <c r="R8162" t="s">
        <v>8387</v>
      </c>
      <c r="S8162">
        <v>227.96</v>
      </c>
      <c r="T8162" s="3"/>
    </row>
    <row r="8163" spans="1:20" x14ac:dyDescent="0.3">
      <c r="A8163">
        <v>8162</v>
      </c>
      <c r="B8163" t="s">
        <v>9871</v>
      </c>
      <c r="C8163">
        <f t="shared" si="127"/>
        <v>40</v>
      </c>
      <c r="D8163" s="1">
        <v>42641</v>
      </c>
      <c r="E8163" s="1">
        <v>42646</v>
      </c>
      <c r="F8163" t="s">
        <v>19</v>
      </c>
      <c r="G8163" t="s">
        <v>3076</v>
      </c>
      <c r="H8163" t="s">
        <v>3077</v>
      </c>
      <c r="I8163" t="s">
        <v>22</v>
      </c>
      <c r="J8163" t="s">
        <v>23</v>
      </c>
      <c r="K8163" t="s">
        <v>262</v>
      </c>
      <c r="L8163" t="s">
        <v>263</v>
      </c>
      <c r="M8163">
        <v>10035</v>
      </c>
      <c r="N8163" t="s">
        <v>144</v>
      </c>
      <c r="O8163" t="s">
        <v>1608</v>
      </c>
      <c r="P8163" t="s">
        <v>42</v>
      </c>
      <c r="Q8163" t="s">
        <v>74</v>
      </c>
      <c r="R8163" t="s">
        <v>1609</v>
      </c>
      <c r="S8163">
        <v>293.52</v>
      </c>
      <c r="T8163" s="3"/>
    </row>
    <row r="8164" spans="1:20" x14ac:dyDescent="0.3">
      <c r="A8164">
        <v>8163</v>
      </c>
      <c r="B8164" t="s">
        <v>9871</v>
      </c>
      <c r="C8164">
        <f t="shared" si="127"/>
        <v>40</v>
      </c>
      <c r="D8164" s="1">
        <v>42641</v>
      </c>
      <c r="E8164" s="1">
        <v>42646</v>
      </c>
      <c r="F8164" t="s">
        <v>19</v>
      </c>
      <c r="G8164" t="s">
        <v>3076</v>
      </c>
      <c r="H8164" t="s">
        <v>3077</v>
      </c>
      <c r="I8164" t="s">
        <v>22</v>
      </c>
      <c r="J8164" t="s">
        <v>23</v>
      </c>
      <c r="K8164" t="s">
        <v>262</v>
      </c>
      <c r="L8164" t="s">
        <v>263</v>
      </c>
      <c r="M8164">
        <v>10035</v>
      </c>
      <c r="N8164" t="s">
        <v>144</v>
      </c>
      <c r="O8164" t="s">
        <v>1378</v>
      </c>
      <c r="P8164" t="s">
        <v>67</v>
      </c>
      <c r="Q8164" t="s">
        <v>68</v>
      </c>
      <c r="R8164" t="s">
        <v>1379</v>
      </c>
      <c r="S8164">
        <v>307.98</v>
      </c>
      <c r="T8164" s="3"/>
    </row>
    <row r="8165" spans="1:20" x14ac:dyDescent="0.3">
      <c r="A8165">
        <v>8164</v>
      </c>
      <c r="B8165" t="s">
        <v>9872</v>
      </c>
      <c r="C8165">
        <f t="shared" si="127"/>
        <v>45</v>
      </c>
      <c r="D8165" s="1">
        <v>42676</v>
      </c>
      <c r="E8165" s="1">
        <v>42680</v>
      </c>
      <c r="F8165" t="s">
        <v>46</v>
      </c>
      <c r="G8165" t="s">
        <v>2476</v>
      </c>
      <c r="H8165" t="s">
        <v>2477</v>
      </c>
      <c r="I8165" t="s">
        <v>22</v>
      </c>
      <c r="J8165" t="s">
        <v>23</v>
      </c>
      <c r="K8165" t="s">
        <v>946</v>
      </c>
      <c r="L8165" t="s">
        <v>39</v>
      </c>
      <c r="M8165">
        <v>92105</v>
      </c>
      <c r="N8165" t="s">
        <v>40</v>
      </c>
      <c r="O8165" t="s">
        <v>5658</v>
      </c>
      <c r="P8165" t="s">
        <v>28</v>
      </c>
      <c r="Q8165" t="s">
        <v>61</v>
      </c>
      <c r="R8165" t="s">
        <v>5659</v>
      </c>
      <c r="S8165">
        <v>96.96</v>
      </c>
      <c r="T8165" s="3"/>
    </row>
    <row r="8166" spans="1:20" x14ac:dyDescent="0.3">
      <c r="A8166">
        <v>8165</v>
      </c>
      <c r="B8166" t="s">
        <v>9872</v>
      </c>
      <c r="C8166">
        <f t="shared" si="127"/>
        <v>45</v>
      </c>
      <c r="D8166" s="1">
        <v>42676</v>
      </c>
      <c r="E8166" s="1">
        <v>42680</v>
      </c>
      <c r="F8166" t="s">
        <v>46</v>
      </c>
      <c r="G8166" t="s">
        <v>2476</v>
      </c>
      <c r="H8166" t="s">
        <v>2477</v>
      </c>
      <c r="I8166" t="s">
        <v>22</v>
      </c>
      <c r="J8166" t="s">
        <v>23</v>
      </c>
      <c r="K8166" t="s">
        <v>946</v>
      </c>
      <c r="L8166" t="s">
        <v>39</v>
      </c>
      <c r="M8166">
        <v>92105</v>
      </c>
      <c r="N8166" t="s">
        <v>40</v>
      </c>
      <c r="O8166" t="s">
        <v>1198</v>
      </c>
      <c r="P8166" t="s">
        <v>42</v>
      </c>
      <c r="Q8166" t="s">
        <v>71</v>
      </c>
      <c r="R8166" t="s">
        <v>1199</v>
      </c>
      <c r="S8166">
        <v>117.488</v>
      </c>
      <c r="T8166" s="3"/>
    </row>
    <row r="8167" spans="1:20" x14ac:dyDescent="0.3">
      <c r="A8167">
        <v>8166</v>
      </c>
      <c r="B8167" t="s">
        <v>9872</v>
      </c>
      <c r="C8167">
        <f t="shared" si="127"/>
        <v>45</v>
      </c>
      <c r="D8167" s="1">
        <v>42676</v>
      </c>
      <c r="E8167" s="1">
        <v>42680</v>
      </c>
      <c r="F8167" t="s">
        <v>46</v>
      </c>
      <c r="G8167" t="s">
        <v>2476</v>
      </c>
      <c r="H8167" t="s">
        <v>2477</v>
      </c>
      <c r="I8167" t="s">
        <v>22</v>
      </c>
      <c r="J8167" t="s">
        <v>23</v>
      </c>
      <c r="K8167" t="s">
        <v>946</v>
      </c>
      <c r="L8167" t="s">
        <v>39</v>
      </c>
      <c r="M8167">
        <v>92105</v>
      </c>
      <c r="N8167" t="s">
        <v>40</v>
      </c>
      <c r="O8167" t="s">
        <v>2302</v>
      </c>
      <c r="P8167" t="s">
        <v>42</v>
      </c>
      <c r="Q8167" t="s">
        <v>71</v>
      </c>
      <c r="R8167" t="s">
        <v>2303</v>
      </c>
      <c r="S8167">
        <v>11.952</v>
      </c>
      <c r="T8167" s="3"/>
    </row>
    <row r="8168" spans="1:20" x14ac:dyDescent="0.3">
      <c r="A8168">
        <v>8167</v>
      </c>
      <c r="B8168" t="s">
        <v>9872</v>
      </c>
      <c r="C8168">
        <f t="shared" si="127"/>
        <v>45</v>
      </c>
      <c r="D8168" s="1">
        <v>42676</v>
      </c>
      <c r="E8168" s="1">
        <v>42680</v>
      </c>
      <c r="F8168" t="s">
        <v>46</v>
      </c>
      <c r="G8168" t="s">
        <v>2476</v>
      </c>
      <c r="H8168" t="s">
        <v>2477</v>
      </c>
      <c r="I8168" t="s">
        <v>22</v>
      </c>
      <c r="J8168" t="s">
        <v>23</v>
      </c>
      <c r="K8168" t="s">
        <v>946</v>
      </c>
      <c r="L8168" t="s">
        <v>39</v>
      </c>
      <c r="M8168">
        <v>92105</v>
      </c>
      <c r="N8168" t="s">
        <v>40</v>
      </c>
      <c r="O8168" t="s">
        <v>5662</v>
      </c>
      <c r="P8168" t="s">
        <v>28</v>
      </c>
      <c r="Q8168" t="s">
        <v>29</v>
      </c>
      <c r="R8168" t="s">
        <v>5663</v>
      </c>
      <c r="S8168">
        <v>512.49900000000002</v>
      </c>
      <c r="T8168" s="3"/>
    </row>
    <row r="8169" spans="1:20" x14ac:dyDescent="0.3">
      <c r="A8169">
        <v>8168</v>
      </c>
      <c r="B8169" t="s">
        <v>9873</v>
      </c>
      <c r="C8169">
        <f t="shared" si="127"/>
        <v>31</v>
      </c>
      <c r="D8169" s="1">
        <v>42947</v>
      </c>
      <c r="E8169" s="1">
        <v>42952</v>
      </c>
      <c r="F8169" t="s">
        <v>46</v>
      </c>
      <c r="G8169" t="s">
        <v>6642</v>
      </c>
      <c r="H8169" t="s">
        <v>6643</v>
      </c>
      <c r="I8169" t="s">
        <v>37</v>
      </c>
      <c r="J8169" t="s">
        <v>23</v>
      </c>
      <c r="K8169" t="s">
        <v>123</v>
      </c>
      <c r="L8169" t="s">
        <v>39</v>
      </c>
      <c r="M8169">
        <v>94122</v>
      </c>
      <c r="N8169" t="s">
        <v>40</v>
      </c>
      <c r="O8169" t="s">
        <v>2269</v>
      </c>
      <c r="P8169" t="s">
        <v>28</v>
      </c>
      <c r="Q8169" t="s">
        <v>52</v>
      </c>
      <c r="R8169" t="s">
        <v>2270</v>
      </c>
      <c r="S8169">
        <v>863.12800000000004</v>
      </c>
      <c r="T8169" s="3"/>
    </row>
    <row r="8170" spans="1:20" x14ac:dyDescent="0.3">
      <c r="A8170">
        <v>8169</v>
      </c>
      <c r="B8170" t="s">
        <v>9874</v>
      </c>
      <c r="C8170">
        <f t="shared" si="127"/>
        <v>45</v>
      </c>
      <c r="D8170" s="1">
        <v>43410</v>
      </c>
      <c r="E8170" s="1">
        <v>43417</v>
      </c>
      <c r="F8170" t="s">
        <v>46</v>
      </c>
      <c r="G8170" t="s">
        <v>1248</v>
      </c>
      <c r="H8170" t="s">
        <v>1249</v>
      </c>
      <c r="I8170" t="s">
        <v>98</v>
      </c>
      <c r="J8170" t="s">
        <v>23</v>
      </c>
      <c r="K8170" t="s">
        <v>91</v>
      </c>
      <c r="L8170" t="s">
        <v>92</v>
      </c>
      <c r="M8170">
        <v>98105</v>
      </c>
      <c r="N8170" t="s">
        <v>40</v>
      </c>
      <c r="O8170" t="s">
        <v>1224</v>
      </c>
      <c r="P8170" t="s">
        <v>28</v>
      </c>
      <c r="Q8170" t="s">
        <v>52</v>
      </c>
      <c r="R8170" t="s">
        <v>1225</v>
      </c>
      <c r="S8170">
        <v>2036.86</v>
      </c>
      <c r="T8170" s="3"/>
    </row>
    <row r="8171" spans="1:20" x14ac:dyDescent="0.3">
      <c r="A8171">
        <v>8170</v>
      </c>
      <c r="B8171" t="s">
        <v>9874</v>
      </c>
      <c r="C8171">
        <f t="shared" si="127"/>
        <v>45</v>
      </c>
      <c r="D8171" s="1">
        <v>43410</v>
      </c>
      <c r="E8171" s="1">
        <v>43417</v>
      </c>
      <c r="F8171" t="s">
        <v>46</v>
      </c>
      <c r="G8171" t="s">
        <v>1248</v>
      </c>
      <c r="H8171" t="s">
        <v>1249</v>
      </c>
      <c r="I8171" t="s">
        <v>98</v>
      </c>
      <c r="J8171" t="s">
        <v>23</v>
      </c>
      <c r="K8171" t="s">
        <v>91</v>
      </c>
      <c r="L8171" t="s">
        <v>92</v>
      </c>
      <c r="M8171">
        <v>98105</v>
      </c>
      <c r="N8171" t="s">
        <v>40</v>
      </c>
      <c r="O8171" t="s">
        <v>1194</v>
      </c>
      <c r="P8171" t="s">
        <v>28</v>
      </c>
      <c r="Q8171" t="s">
        <v>32</v>
      </c>
      <c r="R8171" t="s">
        <v>1195</v>
      </c>
      <c r="S8171">
        <v>449.56799999999998</v>
      </c>
      <c r="T8171" s="3"/>
    </row>
    <row r="8172" spans="1:20" x14ac:dyDescent="0.3">
      <c r="A8172">
        <v>8171</v>
      </c>
      <c r="B8172" t="s">
        <v>9874</v>
      </c>
      <c r="C8172">
        <f t="shared" si="127"/>
        <v>45</v>
      </c>
      <c r="D8172" s="1">
        <v>43410</v>
      </c>
      <c r="E8172" s="1">
        <v>43417</v>
      </c>
      <c r="F8172" t="s">
        <v>46</v>
      </c>
      <c r="G8172" t="s">
        <v>1248</v>
      </c>
      <c r="H8172" t="s">
        <v>1249</v>
      </c>
      <c r="I8172" t="s">
        <v>98</v>
      </c>
      <c r="J8172" t="s">
        <v>23</v>
      </c>
      <c r="K8172" t="s">
        <v>91</v>
      </c>
      <c r="L8172" t="s">
        <v>92</v>
      </c>
      <c r="M8172">
        <v>98105</v>
      </c>
      <c r="N8172" t="s">
        <v>40</v>
      </c>
      <c r="O8172" t="s">
        <v>1855</v>
      </c>
      <c r="P8172" t="s">
        <v>67</v>
      </c>
      <c r="Q8172" t="s">
        <v>157</v>
      </c>
      <c r="R8172" t="s">
        <v>1856</v>
      </c>
      <c r="S8172">
        <v>108.96</v>
      </c>
      <c r="T8172" s="3"/>
    </row>
    <row r="8173" spans="1:20" x14ac:dyDescent="0.3">
      <c r="A8173">
        <v>8172</v>
      </c>
      <c r="B8173" t="s">
        <v>9875</v>
      </c>
      <c r="C8173">
        <f t="shared" si="127"/>
        <v>7</v>
      </c>
      <c r="D8173" s="1">
        <v>42780</v>
      </c>
      <c r="E8173" s="1">
        <v>42785</v>
      </c>
      <c r="F8173" t="s">
        <v>46</v>
      </c>
      <c r="G8173" t="s">
        <v>2081</v>
      </c>
      <c r="H8173" t="s">
        <v>2082</v>
      </c>
      <c r="I8173" t="s">
        <v>22</v>
      </c>
      <c r="J8173" t="s">
        <v>23</v>
      </c>
      <c r="K8173" t="s">
        <v>324</v>
      </c>
      <c r="L8173" t="s">
        <v>1488</v>
      </c>
      <c r="M8173">
        <v>39212</v>
      </c>
      <c r="N8173" t="s">
        <v>26</v>
      </c>
      <c r="O8173" t="s">
        <v>3829</v>
      </c>
      <c r="P8173" t="s">
        <v>42</v>
      </c>
      <c r="Q8173" t="s">
        <v>64</v>
      </c>
      <c r="R8173" t="s">
        <v>3830</v>
      </c>
      <c r="S8173">
        <v>264.18</v>
      </c>
      <c r="T8173" s="3"/>
    </row>
    <row r="8174" spans="1:20" x14ac:dyDescent="0.3">
      <c r="A8174">
        <v>8173</v>
      </c>
      <c r="B8174" t="s">
        <v>9876</v>
      </c>
      <c r="C8174">
        <f t="shared" si="127"/>
        <v>28</v>
      </c>
      <c r="D8174" s="1">
        <v>42194</v>
      </c>
      <c r="E8174" s="1">
        <v>42198</v>
      </c>
      <c r="F8174" t="s">
        <v>46</v>
      </c>
      <c r="G8174" t="s">
        <v>6374</v>
      </c>
      <c r="H8174" t="s">
        <v>6375</v>
      </c>
      <c r="I8174" t="s">
        <v>98</v>
      </c>
      <c r="J8174" t="s">
        <v>23</v>
      </c>
      <c r="K8174" t="s">
        <v>38</v>
      </c>
      <c r="L8174" t="s">
        <v>39</v>
      </c>
      <c r="M8174">
        <v>90049</v>
      </c>
      <c r="N8174" t="s">
        <v>40</v>
      </c>
      <c r="O8174" t="s">
        <v>5614</v>
      </c>
      <c r="P8174" t="s">
        <v>42</v>
      </c>
      <c r="Q8174" t="s">
        <v>43</v>
      </c>
      <c r="R8174" t="s">
        <v>5615</v>
      </c>
      <c r="S8174">
        <v>2.88</v>
      </c>
      <c r="T8174" s="3"/>
    </row>
    <row r="8175" spans="1:20" x14ac:dyDescent="0.3">
      <c r="A8175">
        <v>8174</v>
      </c>
      <c r="B8175" t="s">
        <v>9876</v>
      </c>
      <c r="C8175">
        <f t="shared" si="127"/>
        <v>28</v>
      </c>
      <c r="D8175" s="1">
        <v>42194</v>
      </c>
      <c r="E8175" s="1">
        <v>42198</v>
      </c>
      <c r="F8175" t="s">
        <v>46</v>
      </c>
      <c r="G8175" t="s">
        <v>6374</v>
      </c>
      <c r="H8175" t="s">
        <v>6375</v>
      </c>
      <c r="I8175" t="s">
        <v>98</v>
      </c>
      <c r="J8175" t="s">
        <v>23</v>
      </c>
      <c r="K8175" t="s">
        <v>38</v>
      </c>
      <c r="L8175" t="s">
        <v>39</v>
      </c>
      <c r="M8175">
        <v>90049</v>
      </c>
      <c r="N8175" t="s">
        <v>40</v>
      </c>
      <c r="O8175" t="s">
        <v>228</v>
      </c>
      <c r="P8175" t="s">
        <v>42</v>
      </c>
      <c r="Q8175" t="s">
        <v>71</v>
      </c>
      <c r="R8175" t="s">
        <v>229</v>
      </c>
      <c r="S8175">
        <v>41.904000000000003</v>
      </c>
      <c r="T8175" s="3"/>
    </row>
    <row r="8176" spans="1:20" x14ac:dyDescent="0.3">
      <c r="A8176">
        <v>8175</v>
      </c>
      <c r="B8176" t="s">
        <v>9876</v>
      </c>
      <c r="C8176">
        <f t="shared" si="127"/>
        <v>28</v>
      </c>
      <c r="D8176" s="1">
        <v>42194</v>
      </c>
      <c r="E8176" s="1">
        <v>42198</v>
      </c>
      <c r="F8176" t="s">
        <v>46</v>
      </c>
      <c r="G8176" t="s">
        <v>6374</v>
      </c>
      <c r="H8176" t="s">
        <v>6375</v>
      </c>
      <c r="I8176" t="s">
        <v>98</v>
      </c>
      <c r="J8176" t="s">
        <v>23</v>
      </c>
      <c r="K8176" t="s">
        <v>38</v>
      </c>
      <c r="L8176" t="s">
        <v>39</v>
      </c>
      <c r="M8176">
        <v>90049</v>
      </c>
      <c r="N8176" t="s">
        <v>40</v>
      </c>
      <c r="O8176" t="s">
        <v>4808</v>
      </c>
      <c r="P8176" t="s">
        <v>42</v>
      </c>
      <c r="Q8176" t="s">
        <v>55</v>
      </c>
      <c r="R8176" t="s">
        <v>4809</v>
      </c>
      <c r="S8176">
        <v>23.92</v>
      </c>
      <c r="T8176" s="3"/>
    </row>
    <row r="8177" spans="1:20" x14ac:dyDescent="0.3">
      <c r="A8177">
        <v>8176</v>
      </c>
      <c r="B8177" t="s">
        <v>9877</v>
      </c>
      <c r="C8177">
        <f t="shared" si="127"/>
        <v>5</v>
      </c>
      <c r="D8177" s="1">
        <v>42765</v>
      </c>
      <c r="E8177" s="1">
        <v>42770</v>
      </c>
      <c r="F8177" t="s">
        <v>46</v>
      </c>
      <c r="G8177" t="s">
        <v>9878</v>
      </c>
      <c r="H8177" t="s">
        <v>9879</v>
      </c>
      <c r="I8177" t="s">
        <v>37</v>
      </c>
      <c r="J8177" t="s">
        <v>23</v>
      </c>
      <c r="K8177" t="s">
        <v>299</v>
      </c>
      <c r="L8177" t="s">
        <v>207</v>
      </c>
      <c r="M8177">
        <v>60623</v>
      </c>
      <c r="N8177" t="s">
        <v>101</v>
      </c>
      <c r="O8177" t="s">
        <v>292</v>
      </c>
      <c r="P8177" t="s">
        <v>42</v>
      </c>
      <c r="Q8177" t="s">
        <v>86</v>
      </c>
      <c r="R8177" t="s">
        <v>293</v>
      </c>
      <c r="S8177">
        <v>156.512</v>
      </c>
      <c r="T8177" s="3"/>
    </row>
    <row r="8178" spans="1:20" x14ac:dyDescent="0.3">
      <c r="A8178">
        <v>8177</v>
      </c>
      <c r="B8178" t="s">
        <v>9880</v>
      </c>
      <c r="C8178">
        <f t="shared" si="127"/>
        <v>38</v>
      </c>
      <c r="D8178" s="1">
        <v>43000</v>
      </c>
      <c r="E8178" s="1">
        <v>43003</v>
      </c>
      <c r="F8178" t="s">
        <v>184</v>
      </c>
      <c r="G8178" t="s">
        <v>3763</v>
      </c>
      <c r="H8178" t="s">
        <v>3764</v>
      </c>
      <c r="I8178" t="s">
        <v>98</v>
      </c>
      <c r="J8178" t="s">
        <v>23</v>
      </c>
      <c r="K8178" t="s">
        <v>262</v>
      </c>
      <c r="L8178" t="s">
        <v>263</v>
      </c>
      <c r="M8178">
        <v>10035</v>
      </c>
      <c r="N8178" t="s">
        <v>144</v>
      </c>
      <c r="O8178" t="s">
        <v>364</v>
      </c>
      <c r="P8178" t="s">
        <v>42</v>
      </c>
      <c r="Q8178" t="s">
        <v>55</v>
      </c>
      <c r="R8178" t="s">
        <v>365</v>
      </c>
      <c r="S8178">
        <v>128.34</v>
      </c>
      <c r="T8178" s="3"/>
    </row>
    <row r="8179" spans="1:20" x14ac:dyDescent="0.3">
      <c r="A8179">
        <v>8178</v>
      </c>
      <c r="B8179" t="s">
        <v>9881</v>
      </c>
      <c r="C8179">
        <f t="shared" si="127"/>
        <v>51</v>
      </c>
      <c r="D8179" s="1">
        <v>43456</v>
      </c>
      <c r="E8179" s="1">
        <v>43458</v>
      </c>
      <c r="F8179" t="s">
        <v>184</v>
      </c>
      <c r="G8179" t="s">
        <v>3699</v>
      </c>
      <c r="H8179" t="s">
        <v>3700</v>
      </c>
      <c r="I8179" t="s">
        <v>22</v>
      </c>
      <c r="J8179" t="s">
        <v>23</v>
      </c>
      <c r="K8179" t="s">
        <v>38</v>
      </c>
      <c r="L8179" t="s">
        <v>39</v>
      </c>
      <c r="M8179">
        <v>90008</v>
      </c>
      <c r="N8179" t="s">
        <v>40</v>
      </c>
      <c r="O8179" t="s">
        <v>6543</v>
      </c>
      <c r="P8179" t="s">
        <v>67</v>
      </c>
      <c r="Q8179" t="s">
        <v>157</v>
      </c>
      <c r="R8179" t="s">
        <v>6544</v>
      </c>
      <c r="S8179">
        <v>474.95</v>
      </c>
      <c r="T8179" s="3"/>
    </row>
    <row r="8180" spans="1:20" x14ac:dyDescent="0.3">
      <c r="A8180">
        <v>8179</v>
      </c>
      <c r="B8180" t="s">
        <v>9882</v>
      </c>
      <c r="C8180">
        <f t="shared" si="127"/>
        <v>35</v>
      </c>
      <c r="D8180" s="1">
        <v>42980</v>
      </c>
      <c r="E8180" s="1">
        <v>42986</v>
      </c>
      <c r="F8180" t="s">
        <v>46</v>
      </c>
      <c r="G8180" t="s">
        <v>5219</v>
      </c>
      <c r="H8180" t="s">
        <v>5220</v>
      </c>
      <c r="I8180" t="s">
        <v>22</v>
      </c>
      <c r="J8180" t="s">
        <v>23</v>
      </c>
      <c r="K8180" t="s">
        <v>1377</v>
      </c>
      <c r="L8180" t="s">
        <v>92</v>
      </c>
      <c r="M8180">
        <v>98198</v>
      </c>
      <c r="N8180" t="s">
        <v>40</v>
      </c>
      <c r="O8180" t="s">
        <v>2397</v>
      </c>
      <c r="P8180" t="s">
        <v>67</v>
      </c>
      <c r="Q8180" t="s">
        <v>1215</v>
      </c>
      <c r="R8180" t="s">
        <v>2398</v>
      </c>
      <c r="S8180">
        <v>999.98</v>
      </c>
      <c r="T8180" s="3"/>
    </row>
    <row r="8181" spans="1:20" x14ac:dyDescent="0.3">
      <c r="A8181">
        <v>8180</v>
      </c>
      <c r="B8181" t="s">
        <v>9883</v>
      </c>
      <c r="C8181">
        <f t="shared" si="127"/>
        <v>32</v>
      </c>
      <c r="D8181" s="1">
        <v>42584</v>
      </c>
      <c r="E8181" s="1">
        <v>42588</v>
      </c>
      <c r="F8181" t="s">
        <v>46</v>
      </c>
      <c r="G8181" t="s">
        <v>1836</v>
      </c>
      <c r="H8181" t="s">
        <v>1837</v>
      </c>
      <c r="I8181" t="s">
        <v>22</v>
      </c>
      <c r="J8181" t="s">
        <v>23</v>
      </c>
      <c r="K8181" t="s">
        <v>314</v>
      </c>
      <c r="L8181" t="s">
        <v>416</v>
      </c>
      <c r="M8181">
        <v>97477</v>
      </c>
      <c r="N8181" t="s">
        <v>40</v>
      </c>
      <c r="O8181" t="s">
        <v>6948</v>
      </c>
      <c r="P8181" t="s">
        <v>28</v>
      </c>
      <c r="Q8181" t="s">
        <v>52</v>
      </c>
      <c r="R8181" t="s">
        <v>6949</v>
      </c>
      <c r="S8181">
        <v>277.5</v>
      </c>
      <c r="T8181" s="3"/>
    </row>
    <row r="8182" spans="1:20" x14ac:dyDescent="0.3">
      <c r="A8182">
        <v>8181</v>
      </c>
      <c r="B8182" t="s">
        <v>9884</v>
      </c>
      <c r="C8182">
        <f t="shared" si="127"/>
        <v>48</v>
      </c>
      <c r="D8182" s="1">
        <v>42695</v>
      </c>
      <c r="E8182" s="1">
        <v>42699</v>
      </c>
      <c r="F8182" t="s">
        <v>46</v>
      </c>
      <c r="G8182" t="s">
        <v>7950</v>
      </c>
      <c r="H8182" t="s">
        <v>7951</v>
      </c>
      <c r="I8182" t="s">
        <v>22</v>
      </c>
      <c r="J8182" t="s">
        <v>23</v>
      </c>
      <c r="K8182" t="s">
        <v>142</v>
      </c>
      <c r="L8182" t="s">
        <v>143</v>
      </c>
      <c r="M8182">
        <v>19120</v>
      </c>
      <c r="N8182" t="s">
        <v>144</v>
      </c>
      <c r="O8182" t="s">
        <v>3809</v>
      </c>
      <c r="P8182" t="s">
        <v>28</v>
      </c>
      <c r="Q8182" t="s">
        <v>52</v>
      </c>
      <c r="R8182" t="s">
        <v>3810</v>
      </c>
      <c r="S8182">
        <v>1252.704</v>
      </c>
      <c r="T8182" s="3"/>
    </row>
    <row r="8183" spans="1:20" x14ac:dyDescent="0.3">
      <c r="A8183">
        <v>8182</v>
      </c>
      <c r="B8183" t="s">
        <v>9884</v>
      </c>
      <c r="C8183">
        <f t="shared" si="127"/>
        <v>48</v>
      </c>
      <c r="D8183" s="1">
        <v>42695</v>
      </c>
      <c r="E8183" s="1">
        <v>42699</v>
      </c>
      <c r="F8183" t="s">
        <v>46</v>
      </c>
      <c r="G8183" t="s">
        <v>7950</v>
      </c>
      <c r="H8183" t="s">
        <v>7951</v>
      </c>
      <c r="I8183" t="s">
        <v>22</v>
      </c>
      <c r="J8183" t="s">
        <v>23</v>
      </c>
      <c r="K8183" t="s">
        <v>142</v>
      </c>
      <c r="L8183" t="s">
        <v>143</v>
      </c>
      <c r="M8183">
        <v>19120</v>
      </c>
      <c r="N8183" t="s">
        <v>144</v>
      </c>
      <c r="O8183" t="s">
        <v>2672</v>
      </c>
      <c r="P8183" t="s">
        <v>67</v>
      </c>
      <c r="Q8183" t="s">
        <v>68</v>
      </c>
      <c r="R8183" t="s">
        <v>2673</v>
      </c>
      <c r="S8183">
        <v>110.97</v>
      </c>
      <c r="T8183" s="3"/>
    </row>
    <row r="8184" spans="1:20" x14ac:dyDescent="0.3">
      <c r="A8184">
        <v>8183</v>
      </c>
      <c r="B8184" t="s">
        <v>9885</v>
      </c>
      <c r="C8184">
        <f t="shared" si="127"/>
        <v>20</v>
      </c>
      <c r="D8184" s="1">
        <v>43238</v>
      </c>
      <c r="E8184" s="1">
        <v>43242</v>
      </c>
      <c r="F8184" t="s">
        <v>46</v>
      </c>
      <c r="G8184" t="s">
        <v>5339</v>
      </c>
      <c r="H8184" t="s">
        <v>5340</v>
      </c>
      <c r="I8184" t="s">
        <v>37</v>
      </c>
      <c r="J8184" t="s">
        <v>23</v>
      </c>
      <c r="K8184" t="s">
        <v>299</v>
      </c>
      <c r="L8184" t="s">
        <v>207</v>
      </c>
      <c r="M8184">
        <v>60653</v>
      </c>
      <c r="N8184" t="s">
        <v>101</v>
      </c>
      <c r="O8184" t="s">
        <v>4633</v>
      </c>
      <c r="P8184" t="s">
        <v>28</v>
      </c>
      <c r="Q8184" t="s">
        <v>61</v>
      </c>
      <c r="R8184" t="s">
        <v>4634</v>
      </c>
      <c r="S8184">
        <v>22.608000000000001</v>
      </c>
      <c r="T8184" s="3"/>
    </row>
    <row r="8185" spans="1:20" x14ac:dyDescent="0.3">
      <c r="A8185">
        <v>8184</v>
      </c>
      <c r="B8185" t="s">
        <v>9885</v>
      </c>
      <c r="C8185">
        <f t="shared" si="127"/>
        <v>20</v>
      </c>
      <c r="D8185" s="1">
        <v>43238</v>
      </c>
      <c r="E8185" s="1">
        <v>43242</v>
      </c>
      <c r="F8185" t="s">
        <v>46</v>
      </c>
      <c r="G8185" t="s">
        <v>5339</v>
      </c>
      <c r="H8185" t="s">
        <v>5340</v>
      </c>
      <c r="I8185" t="s">
        <v>37</v>
      </c>
      <c r="J8185" t="s">
        <v>23</v>
      </c>
      <c r="K8185" t="s">
        <v>299</v>
      </c>
      <c r="L8185" t="s">
        <v>207</v>
      </c>
      <c r="M8185">
        <v>60653</v>
      </c>
      <c r="N8185" t="s">
        <v>101</v>
      </c>
      <c r="O8185" t="s">
        <v>1133</v>
      </c>
      <c r="P8185" t="s">
        <v>28</v>
      </c>
      <c r="Q8185" t="s">
        <v>61</v>
      </c>
      <c r="R8185" t="s">
        <v>1134</v>
      </c>
      <c r="S8185">
        <v>1.8919999999999999</v>
      </c>
      <c r="T8185" s="3"/>
    </row>
    <row r="8186" spans="1:20" x14ac:dyDescent="0.3">
      <c r="A8186">
        <v>8185</v>
      </c>
      <c r="B8186" t="s">
        <v>9886</v>
      </c>
      <c r="C8186">
        <f t="shared" si="127"/>
        <v>30</v>
      </c>
      <c r="D8186" s="1">
        <v>43304</v>
      </c>
      <c r="E8186" s="1">
        <v>43308</v>
      </c>
      <c r="F8186" t="s">
        <v>46</v>
      </c>
      <c r="G8186" t="s">
        <v>1720</v>
      </c>
      <c r="H8186" t="s">
        <v>1721</v>
      </c>
      <c r="I8186" t="s">
        <v>37</v>
      </c>
      <c r="J8186" t="s">
        <v>23</v>
      </c>
      <c r="K8186" t="s">
        <v>299</v>
      </c>
      <c r="L8186" t="s">
        <v>207</v>
      </c>
      <c r="M8186">
        <v>60623</v>
      </c>
      <c r="N8186" t="s">
        <v>101</v>
      </c>
      <c r="O8186" t="s">
        <v>3738</v>
      </c>
      <c r="P8186" t="s">
        <v>42</v>
      </c>
      <c r="Q8186" t="s">
        <v>86</v>
      </c>
      <c r="R8186" t="s">
        <v>3739</v>
      </c>
      <c r="S8186">
        <v>63.311999999999998</v>
      </c>
      <c r="T8186" s="3"/>
    </row>
    <row r="8187" spans="1:20" x14ac:dyDescent="0.3">
      <c r="A8187">
        <v>8186</v>
      </c>
      <c r="B8187" t="s">
        <v>9887</v>
      </c>
      <c r="C8187">
        <f t="shared" si="127"/>
        <v>38</v>
      </c>
      <c r="D8187" s="1">
        <v>42626</v>
      </c>
      <c r="E8187" s="1">
        <v>42630</v>
      </c>
      <c r="F8187" t="s">
        <v>19</v>
      </c>
      <c r="G8187" t="s">
        <v>1308</v>
      </c>
      <c r="H8187" t="s">
        <v>1309</v>
      </c>
      <c r="I8187" t="s">
        <v>22</v>
      </c>
      <c r="J8187" t="s">
        <v>23</v>
      </c>
      <c r="K8187" t="s">
        <v>299</v>
      </c>
      <c r="L8187" t="s">
        <v>207</v>
      </c>
      <c r="M8187">
        <v>60623</v>
      </c>
      <c r="N8187" t="s">
        <v>101</v>
      </c>
      <c r="O8187" t="s">
        <v>4692</v>
      </c>
      <c r="P8187" t="s">
        <v>42</v>
      </c>
      <c r="Q8187" t="s">
        <v>169</v>
      </c>
      <c r="R8187" t="s">
        <v>667</v>
      </c>
      <c r="S8187">
        <v>7.8239999999999998</v>
      </c>
      <c r="T8187" s="3"/>
    </row>
    <row r="8188" spans="1:20" x14ac:dyDescent="0.3">
      <c r="A8188">
        <v>8187</v>
      </c>
      <c r="B8188" t="s">
        <v>9887</v>
      </c>
      <c r="C8188">
        <f t="shared" si="127"/>
        <v>38</v>
      </c>
      <c r="D8188" s="1">
        <v>42626</v>
      </c>
      <c r="E8188" s="1">
        <v>42630</v>
      </c>
      <c r="F8188" t="s">
        <v>19</v>
      </c>
      <c r="G8188" t="s">
        <v>1308</v>
      </c>
      <c r="H8188" t="s">
        <v>1309</v>
      </c>
      <c r="I8188" t="s">
        <v>22</v>
      </c>
      <c r="J8188" t="s">
        <v>23</v>
      </c>
      <c r="K8188" t="s">
        <v>299</v>
      </c>
      <c r="L8188" t="s">
        <v>207</v>
      </c>
      <c r="M8188">
        <v>60623</v>
      </c>
      <c r="N8188" t="s">
        <v>101</v>
      </c>
      <c r="O8188" t="s">
        <v>699</v>
      </c>
      <c r="P8188" t="s">
        <v>28</v>
      </c>
      <c r="Q8188" t="s">
        <v>32</v>
      </c>
      <c r="R8188" t="s">
        <v>700</v>
      </c>
      <c r="S8188">
        <v>170.072</v>
      </c>
      <c r="T8188" s="3"/>
    </row>
    <row r="8189" spans="1:20" x14ac:dyDescent="0.3">
      <c r="A8189">
        <v>8188</v>
      </c>
      <c r="B8189" t="s">
        <v>9888</v>
      </c>
      <c r="C8189">
        <f t="shared" si="127"/>
        <v>50</v>
      </c>
      <c r="D8189" s="1">
        <v>43079</v>
      </c>
      <c r="E8189" s="1">
        <v>43085</v>
      </c>
      <c r="F8189" t="s">
        <v>46</v>
      </c>
      <c r="G8189" t="s">
        <v>2548</v>
      </c>
      <c r="H8189" t="s">
        <v>2549</v>
      </c>
      <c r="I8189" t="s">
        <v>37</v>
      </c>
      <c r="J8189" t="s">
        <v>23</v>
      </c>
      <c r="K8189" t="s">
        <v>262</v>
      </c>
      <c r="L8189" t="s">
        <v>263</v>
      </c>
      <c r="M8189">
        <v>10024</v>
      </c>
      <c r="N8189" t="s">
        <v>144</v>
      </c>
      <c r="O8189" t="s">
        <v>695</v>
      </c>
      <c r="P8189" t="s">
        <v>42</v>
      </c>
      <c r="Q8189" t="s">
        <v>86</v>
      </c>
      <c r="R8189" t="s">
        <v>696</v>
      </c>
      <c r="S8189">
        <v>62.82</v>
      </c>
      <c r="T8189" s="3"/>
    </row>
    <row r="8190" spans="1:20" x14ac:dyDescent="0.3">
      <c r="A8190">
        <v>8189</v>
      </c>
      <c r="B8190" t="s">
        <v>9889</v>
      </c>
      <c r="C8190">
        <f t="shared" si="127"/>
        <v>41</v>
      </c>
      <c r="D8190" s="1">
        <v>42645</v>
      </c>
      <c r="E8190" s="1">
        <v>42648</v>
      </c>
      <c r="F8190" t="s">
        <v>19</v>
      </c>
      <c r="G8190" t="s">
        <v>4148</v>
      </c>
      <c r="H8190" t="s">
        <v>4149</v>
      </c>
      <c r="I8190" t="s">
        <v>22</v>
      </c>
      <c r="J8190" t="s">
        <v>23</v>
      </c>
      <c r="K8190" t="s">
        <v>3379</v>
      </c>
      <c r="L8190" t="s">
        <v>2738</v>
      </c>
      <c r="M8190">
        <v>20852</v>
      </c>
      <c r="N8190" t="s">
        <v>144</v>
      </c>
      <c r="O8190" t="s">
        <v>2645</v>
      </c>
      <c r="P8190" t="s">
        <v>42</v>
      </c>
      <c r="Q8190" t="s">
        <v>86</v>
      </c>
      <c r="R8190" t="s">
        <v>2646</v>
      </c>
      <c r="S8190">
        <v>19.440000000000001</v>
      </c>
      <c r="T8190" s="3"/>
    </row>
    <row r="8191" spans="1:20" x14ac:dyDescent="0.3">
      <c r="A8191">
        <v>8190</v>
      </c>
      <c r="B8191" t="s">
        <v>9889</v>
      </c>
      <c r="C8191">
        <f t="shared" si="127"/>
        <v>41</v>
      </c>
      <c r="D8191" s="1">
        <v>42645</v>
      </c>
      <c r="E8191" s="1">
        <v>42648</v>
      </c>
      <c r="F8191" t="s">
        <v>19</v>
      </c>
      <c r="G8191" t="s">
        <v>4148</v>
      </c>
      <c r="H8191" t="s">
        <v>4149</v>
      </c>
      <c r="I8191" t="s">
        <v>22</v>
      </c>
      <c r="J8191" t="s">
        <v>23</v>
      </c>
      <c r="K8191" t="s">
        <v>3379</v>
      </c>
      <c r="L8191" t="s">
        <v>2738</v>
      </c>
      <c r="M8191">
        <v>20852</v>
      </c>
      <c r="N8191" t="s">
        <v>144</v>
      </c>
      <c r="O8191" t="s">
        <v>3050</v>
      </c>
      <c r="P8191" t="s">
        <v>42</v>
      </c>
      <c r="Q8191" t="s">
        <v>71</v>
      </c>
      <c r="R8191" t="s">
        <v>3051</v>
      </c>
      <c r="S8191">
        <v>7.38</v>
      </c>
      <c r="T8191" s="3"/>
    </row>
    <row r="8192" spans="1:20" x14ac:dyDescent="0.3">
      <c r="A8192">
        <v>8191</v>
      </c>
      <c r="B8192" t="s">
        <v>9890</v>
      </c>
      <c r="C8192">
        <f t="shared" si="127"/>
        <v>46</v>
      </c>
      <c r="D8192" s="1">
        <v>43421</v>
      </c>
      <c r="E8192" s="1">
        <v>43425</v>
      </c>
      <c r="F8192" t="s">
        <v>46</v>
      </c>
      <c r="G8192" t="s">
        <v>6049</v>
      </c>
      <c r="H8192" t="s">
        <v>6050</v>
      </c>
      <c r="I8192" t="s">
        <v>22</v>
      </c>
      <c r="J8192" t="s">
        <v>23</v>
      </c>
      <c r="K8192" t="s">
        <v>262</v>
      </c>
      <c r="L8192" t="s">
        <v>263</v>
      </c>
      <c r="M8192">
        <v>10011</v>
      </c>
      <c r="N8192" t="s">
        <v>144</v>
      </c>
      <c r="O8192" t="s">
        <v>3253</v>
      </c>
      <c r="P8192" t="s">
        <v>42</v>
      </c>
      <c r="Q8192" t="s">
        <v>86</v>
      </c>
      <c r="R8192" t="s">
        <v>3254</v>
      </c>
      <c r="S8192">
        <v>38.880000000000003</v>
      </c>
      <c r="T8192" s="3"/>
    </row>
    <row r="8193" spans="1:20" x14ac:dyDescent="0.3">
      <c r="A8193">
        <v>8192</v>
      </c>
      <c r="B8193" t="s">
        <v>9890</v>
      </c>
      <c r="C8193">
        <f t="shared" si="127"/>
        <v>46</v>
      </c>
      <c r="D8193" s="1">
        <v>43421</v>
      </c>
      <c r="E8193" s="1">
        <v>43425</v>
      </c>
      <c r="F8193" t="s">
        <v>46</v>
      </c>
      <c r="G8193" t="s">
        <v>6049</v>
      </c>
      <c r="H8193" t="s">
        <v>6050</v>
      </c>
      <c r="I8193" t="s">
        <v>22</v>
      </c>
      <c r="J8193" t="s">
        <v>23</v>
      </c>
      <c r="K8193" t="s">
        <v>262</v>
      </c>
      <c r="L8193" t="s">
        <v>263</v>
      </c>
      <c r="M8193">
        <v>10011</v>
      </c>
      <c r="N8193" t="s">
        <v>144</v>
      </c>
      <c r="O8193" t="s">
        <v>1081</v>
      </c>
      <c r="P8193" t="s">
        <v>28</v>
      </c>
      <c r="Q8193" t="s">
        <v>61</v>
      </c>
      <c r="R8193" t="s">
        <v>1082</v>
      </c>
      <c r="S8193">
        <v>187.76</v>
      </c>
      <c r="T8193" s="3"/>
    </row>
    <row r="8194" spans="1:20" x14ac:dyDescent="0.3">
      <c r="A8194">
        <v>8193</v>
      </c>
      <c r="B8194" t="s">
        <v>9891</v>
      </c>
      <c r="C8194">
        <f t="shared" si="127"/>
        <v>49</v>
      </c>
      <c r="D8194" s="1">
        <v>42704</v>
      </c>
      <c r="E8194" s="1">
        <v>42707</v>
      </c>
      <c r="F8194" t="s">
        <v>184</v>
      </c>
      <c r="G8194" t="s">
        <v>1991</v>
      </c>
      <c r="H8194" t="s">
        <v>1992</v>
      </c>
      <c r="I8194" t="s">
        <v>22</v>
      </c>
      <c r="J8194" t="s">
        <v>23</v>
      </c>
      <c r="K8194" t="s">
        <v>369</v>
      </c>
      <c r="L8194" t="s">
        <v>84</v>
      </c>
      <c r="M8194">
        <v>27707</v>
      </c>
      <c r="N8194" t="s">
        <v>26</v>
      </c>
      <c r="O8194" t="s">
        <v>2392</v>
      </c>
      <c r="P8194" t="s">
        <v>42</v>
      </c>
      <c r="Q8194" t="s">
        <v>71</v>
      </c>
      <c r="R8194" t="s">
        <v>2393</v>
      </c>
      <c r="S8194">
        <v>6.048</v>
      </c>
      <c r="T8194" s="3"/>
    </row>
    <row r="8195" spans="1:20" x14ac:dyDescent="0.3">
      <c r="A8195">
        <v>8194</v>
      </c>
      <c r="B8195" t="s">
        <v>9891</v>
      </c>
      <c r="C8195">
        <f t="shared" ref="C8195:C8258" si="128">WEEKNUM(D8195,1)</f>
        <v>49</v>
      </c>
      <c r="D8195" s="1">
        <v>42704</v>
      </c>
      <c r="E8195" s="1">
        <v>42707</v>
      </c>
      <c r="F8195" t="s">
        <v>184</v>
      </c>
      <c r="G8195" t="s">
        <v>1991</v>
      </c>
      <c r="H8195" t="s">
        <v>1992</v>
      </c>
      <c r="I8195" t="s">
        <v>22</v>
      </c>
      <c r="J8195" t="s">
        <v>23</v>
      </c>
      <c r="K8195" t="s">
        <v>369</v>
      </c>
      <c r="L8195" t="s">
        <v>84</v>
      </c>
      <c r="M8195">
        <v>27707</v>
      </c>
      <c r="N8195" t="s">
        <v>26</v>
      </c>
      <c r="O8195" t="s">
        <v>5597</v>
      </c>
      <c r="P8195" t="s">
        <v>42</v>
      </c>
      <c r="Q8195" t="s">
        <v>74</v>
      </c>
      <c r="R8195" t="s">
        <v>5598</v>
      </c>
      <c r="S8195">
        <v>98.352000000000004</v>
      </c>
      <c r="T8195" s="3"/>
    </row>
    <row r="8196" spans="1:20" x14ac:dyDescent="0.3">
      <c r="A8196">
        <v>8195</v>
      </c>
      <c r="B8196" t="s">
        <v>9891</v>
      </c>
      <c r="C8196">
        <f t="shared" si="128"/>
        <v>49</v>
      </c>
      <c r="D8196" s="1">
        <v>42704</v>
      </c>
      <c r="E8196" s="1">
        <v>42707</v>
      </c>
      <c r="F8196" t="s">
        <v>184</v>
      </c>
      <c r="G8196" t="s">
        <v>1991</v>
      </c>
      <c r="H8196" t="s">
        <v>1992</v>
      </c>
      <c r="I8196" t="s">
        <v>22</v>
      </c>
      <c r="J8196" t="s">
        <v>23</v>
      </c>
      <c r="K8196" t="s">
        <v>369</v>
      </c>
      <c r="L8196" t="s">
        <v>84</v>
      </c>
      <c r="M8196">
        <v>27707</v>
      </c>
      <c r="N8196" t="s">
        <v>26</v>
      </c>
      <c r="O8196" t="s">
        <v>918</v>
      </c>
      <c r="P8196" t="s">
        <v>28</v>
      </c>
      <c r="Q8196" t="s">
        <v>61</v>
      </c>
      <c r="R8196" t="s">
        <v>919</v>
      </c>
      <c r="S8196">
        <v>335.74400000000003</v>
      </c>
      <c r="T8196" s="3"/>
    </row>
    <row r="8197" spans="1:20" x14ac:dyDescent="0.3">
      <c r="A8197">
        <v>8196</v>
      </c>
      <c r="B8197" t="s">
        <v>9892</v>
      </c>
      <c r="C8197">
        <f t="shared" si="128"/>
        <v>50</v>
      </c>
      <c r="D8197" s="1">
        <v>42710</v>
      </c>
      <c r="E8197" s="1">
        <v>42715</v>
      </c>
      <c r="F8197" t="s">
        <v>19</v>
      </c>
      <c r="G8197" t="s">
        <v>908</v>
      </c>
      <c r="H8197" t="s">
        <v>909</v>
      </c>
      <c r="I8197" t="s">
        <v>37</v>
      </c>
      <c r="J8197" t="s">
        <v>23</v>
      </c>
      <c r="K8197" t="s">
        <v>8307</v>
      </c>
      <c r="L8197" t="s">
        <v>39</v>
      </c>
      <c r="M8197">
        <v>93101</v>
      </c>
      <c r="N8197" t="s">
        <v>40</v>
      </c>
      <c r="O8197" t="s">
        <v>4209</v>
      </c>
      <c r="P8197" t="s">
        <v>42</v>
      </c>
      <c r="Q8197" t="s">
        <v>86</v>
      </c>
      <c r="R8197" t="s">
        <v>4210</v>
      </c>
      <c r="S8197">
        <v>8.9600000000000009</v>
      </c>
      <c r="T8197" s="3"/>
    </row>
    <row r="8198" spans="1:20" x14ac:dyDescent="0.3">
      <c r="A8198">
        <v>8197</v>
      </c>
      <c r="B8198" t="s">
        <v>9893</v>
      </c>
      <c r="C8198">
        <f t="shared" si="128"/>
        <v>36</v>
      </c>
      <c r="D8198" s="1">
        <v>43348</v>
      </c>
      <c r="E8198" s="1">
        <v>43352</v>
      </c>
      <c r="F8198" t="s">
        <v>46</v>
      </c>
      <c r="G8198" t="s">
        <v>3652</v>
      </c>
      <c r="H8198" t="s">
        <v>3653</v>
      </c>
      <c r="I8198" t="s">
        <v>22</v>
      </c>
      <c r="J8198" t="s">
        <v>23</v>
      </c>
      <c r="K8198" t="s">
        <v>5142</v>
      </c>
      <c r="L8198" t="s">
        <v>331</v>
      </c>
      <c r="M8198">
        <v>37918</v>
      </c>
      <c r="N8198" t="s">
        <v>26</v>
      </c>
      <c r="O8198" t="s">
        <v>4520</v>
      </c>
      <c r="P8198" t="s">
        <v>67</v>
      </c>
      <c r="Q8198" t="s">
        <v>157</v>
      </c>
      <c r="R8198" t="s">
        <v>4521</v>
      </c>
      <c r="S8198">
        <v>89.567999999999998</v>
      </c>
      <c r="T8198" s="3"/>
    </row>
    <row r="8199" spans="1:20" x14ac:dyDescent="0.3">
      <c r="A8199">
        <v>8198</v>
      </c>
      <c r="B8199" t="s">
        <v>9893</v>
      </c>
      <c r="C8199">
        <f t="shared" si="128"/>
        <v>36</v>
      </c>
      <c r="D8199" s="1">
        <v>43348</v>
      </c>
      <c r="E8199" s="1">
        <v>43352</v>
      </c>
      <c r="F8199" t="s">
        <v>46</v>
      </c>
      <c r="G8199" t="s">
        <v>3652</v>
      </c>
      <c r="H8199" t="s">
        <v>3653</v>
      </c>
      <c r="I8199" t="s">
        <v>22</v>
      </c>
      <c r="J8199" t="s">
        <v>23</v>
      </c>
      <c r="K8199" t="s">
        <v>5142</v>
      </c>
      <c r="L8199" t="s">
        <v>331</v>
      </c>
      <c r="M8199">
        <v>37918</v>
      </c>
      <c r="N8199" t="s">
        <v>26</v>
      </c>
      <c r="O8199" t="s">
        <v>2527</v>
      </c>
      <c r="P8199" t="s">
        <v>42</v>
      </c>
      <c r="Q8199" t="s">
        <v>64</v>
      </c>
      <c r="R8199" t="s">
        <v>2528</v>
      </c>
      <c r="S8199">
        <v>71.959999999999994</v>
      </c>
      <c r="T8199" s="3"/>
    </row>
    <row r="8200" spans="1:20" x14ac:dyDescent="0.3">
      <c r="A8200">
        <v>8199</v>
      </c>
      <c r="B8200" t="s">
        <v>9893</v>
      </c>
      <c r="C8200">
        <f t="shared" si="128"/>
        <v>36</v>
      </c>
      <c r="D8200" s="1">
        <v>43348</v>
      </c>
      <c r="E8200" s="1">
        <v>43352</v>
      </c>
      <c r="F8200" t="s">
        <v>46</v>
      </c>
      <c r="G8200" t="s">
        <v>3652</v>
      </c>
      <c r="H8200" t="s">
        <v>3653</v>
      </c>
      <c r="I8200" t="s">
        <v>22</v>
      </c>
      <c r="J8200" t="s">
        <v>23</v>
      </c>
      <c r="K8200" t="s">
        <v>5142</v>
      </c>
      <c r="L8200" t="s">
        <v>331</v>
      </c>
      <c r="M8200">
        <v>37918</v>
      </c>
      <c r="N8200" t="s">
        <v>26</v>
      </c>
      <c r="O8200" t="s">
        <v>2275</v>
      </c>
      <c r="P8200" t="s">
        <v>42</v>
      </c>
      <c r="Q8200" t="s">
        <v>86</v>
      </c>
      <c r="R8200" t="s">
        <v>2276</v>
      </c>
      <c r="S8200">
        <v>15.552</v>
      </c>
      <c r="T8200" s="3"/>
    </row>
    <row r="8201" spans="1:20" x14ac:dyDescent="0.3">
      <c r="A8201">
        <v>8200</v>
      </c>
      <c r="B8201" t="s">
        <v>9894</v>
      </c>
      <c r="C8201">
        <f t="shared" si="128"/>
        <v>17</v>
      </c>
      <c r="D8201" s="1">
        <v>43214</v>
      </c>
      <c r="E8201" s="1">
        <v>43220</v>
      </c>
      <c r="F8201" t="s">
        <v>46</v>
      </c>
      <c r="G8201" t="s">
        <v>5082</v>
      </c>
      <c r="H8201" t="s">
        <v>5083</v>
      </c>
      <c r="I8201" t="s">
        <v>22</v>
      </c>
      <c r="J8201" t="s">
        <v>23</v>
      </c>
      <c r="K8201" t="s">
        <v>299</v>
      </c>
      <c r="L8201" t="s">
        <v>207</v>
      </c>
      <c r="M8201">
        <v>60610</v>
      </c>
      <c r="N8201" t="s">
        <v>101</v>
      </c>
      <c r="O8201" t="s">
        <v>4498</v>
      </c>
      <c r="P8201" t="s">
        <v>42</v>
      </c>
      <c r="Q8201" t="s">
        <v>71</v>
      </c>
      <c r="R8201" t="s">
        <v>4499</v>
      </c>
      <c r="S8201">
        <v>10.43</v>
      </c>
      <c r="T8201" s="3"/>
    </row>
    <row r="8202" spans="1:20" x14ac:dyDescent="0.3">
      <c r="A8202">
        <v>8201</v>
      </c>
      <c r="B8202" t="s">
        <v>9894</v>
      </c>
      <c r="C8202">
        <f t="shared" si="128"/>
        <v>17</v>
      </c>
      <c r="D8202" s="1">
        <v>43214</v>
      </c>
      <c r="E8202" s="1">
        <v>43220</v>
      </c>
      <c r="F8202" t="s">
        <v>46</v>
      </c>
      <c r="G8202" t="s">
        <v>5082</v>
      </c>
      <c r="H8202" t="s">
        <v>5083</v>
      </c>
      <c r="I8202" t="s">
        <v>22</v>
      </c>
      <c r="J8202" t="s">
        <v>23</v>
      </c>
      <c r="K8202" t="s">
        <v>299</v>
      </c>
      <c r="L8202" t="s">
        <v>207</v>
      </c>
      <c r="M8202">
        <v>60610</v>
      </c>
      <c r="N8202" t="s">
        <v>101</v>
      </c>
      <c r="O8202" t="s">
        <v>336</v>
      </c>
      <c r="P8202" t="s">
        <v>42</v>
      </c>
      <c r="Q8202" t="s">
        <v>55</v>
      </c>
      <c r="R8202" t="s">
        <v>337</v>
      </c>
      <c r="S8202">
        <v>72.784000000000006</v>
      </c>
      <c r="T8202" s="3"/>
    </row>
    <row r="8203" spans="1:20" x14ac:dyDescent="0.3">
      <c r="A8203">
        <v>8202</v>
      </c>
      <c r="B8203" t="s">
        <v>9895</v>
      </c>
      <c r="C8203">
        <f t="shared" si="128"/>
        <v>46</v>
      </c>
      <c r="D8203" s="1">
        <v>42682</v>
      </c>
      <c r="E8203" s="1">
        <v>42682</v>
      </c>
      <c r="F8203" t="s">
        <v>1289</v>
      </c>
      <c r="G8203" t="s">
        <v>3944</v>
      </c>
      <c r="H8203" t="s">
        <v>3945</v>
      </c>
      <c r="I8203" t="s">
        <v>37</v>
      </c>
      <c r="J8203" t="s">
        <v>23</v>
      </c>
      <c r="K8203" t="s">
        <v>262</v>
      </c>
      <c r="L8203" t="s">
        <v>263</v>
      </c>
      <c r="M8203">
        <v>10024</v>
      </c>
      <c r="N8203" t="s">
        <v>144</v>
      </c>
      <c r="O8203" t="s">
        <v>7614</v>
      </c>
      <c r="P8203" t="s">
        <v>42</v>
      </c>
      <c r="Q8203" t="s">
        <v>55</v>
      </c>
      <c r="R8203" t="s">
        <v>7615</v>
      </c>
      <c r="S8203">
        <v>67.150000000000006</v>
      </c>
      <c r="T8203" s="3"/>
    </row>
    <row r="8204" spans="1:20" x14ac:dyDescent="0.3">
      <c r="A8204">
        <v>8203</v>
      </c>
      <c r="B8204" t="s">
        <v>9895</v>
      </c>
      <c r="C8204">
        <f t="shared" si="128"/>
        <v>46</v>
      </c>
      <c r="D8204" s="1">
        <v>42682</v>
      </c>
      <c r="E8204" s="1">
        <v>42682</v>
      </c>
      <c r="F8204" t="s">
        <v>1289</v>
      </c>
      <c r="G8204" t="s">
        <v>3944</v>
      </c>
      <c r="H8204" t="s">
        <v>3945</v>
      </c>
      <c r="I8204" t="s">
        <v>37</v>
      </c>
      <c r="J8204" t="s">
        <v>23</v>
      </c>
      <c r="K8204" t="s">
        <v>262</v>
      </c>
      <c r="L8204" t="s">
        <v>263</v>
      </c>
      <c r="M8204">
        <v>10024</v>
      </c>
      <c r="N8204" t="s">
        <v>144</v>
      </c>
      <c r="O8204" t="s">
        <v>3505</v>
      </c>
      <c r="P8204" t="s">
        <v>67</v>
      </c>
      <c r="Q8204" t="s">
        <v>68</v>
      </c>
      <c r="R8204" t="s">
        <v>3506</v>
      </c>
      <c r="S8204">
        <v>549.98</v>
      </c>
      <c r="T8204" s="3"/>
    </row>
    <row r="8205" spans="1:20" x14ac:dyDescent="0.3">
      <c r="A8205">
        <v>8204</v>
      </c>
      <c r="B8205" t="s">
        <v>9895</v>
      </c>
      <c r="C8205">
        <f t="shared" si="128"/>
        <v>46</v>
      </c>
      <c r="D8205" s="1">
        <v>42682</v>
      </c>
      <c r="E8205" s="1">
        <v>42682</v>
      </c>
      <c r="F8205" t="s">
        <v>1289</v>
      </c>
      <c r="G8205" t="s">
        <v>3944</v>
      </c>
      <c r="H8205" t="s">
        <v>3945</v>
      </c>
      <c r="I8205" t="s">
        <v>37</v>
      </c>
      <c r="J8205" t="s">
        <v>23</v>
      </c>
      <c r="K8205" t="s">
        <v>262</v>
      </c>
      <c r="L8205" t="s">
        <v>263</v>
      </c>
      <c r="M8205">
        <v>10024</v>
      </c>
      <c r="N8205" t="s">
        <v>144</v>
      </c>
      <c r="O8205" t="s">
        <v>9109</v>
      </c>
      <c r="P8205" t="s">
        <v>28</v>
      </c>
      <c r="Q8205" t="s">
        <v>61</v>
      </c>
      <c r="R8205" t="s">
        <v>9110</v>
      </c>
      <c r="S8205">
        <v>11.82</v>
      </c>
      <c r="T8205" s="3"/>
    </row>
    <row r="8206" spans="1:20" x14ac:dyDescent="0.3">
      <c r="A8206">
        <v>8205</v>
      </c>
      <c r="B8206" t="s">
        <v>9895</v>
      </c>
      <c r="C8206">
        <f t="shared" si="128"/>
        <v>46</v>
      </c>
      <c r="D8206" s="1">
        <v>42682</v>
      </c>
      <c r="E8206" s="1">
        <v>42682</v>
      </c>
      <c r="F8206" t="s">
        <v>1289</v>
      </c>
      <c r="G8206" t="s">
        <v>3944</v>
      </c>
      <c r="H8206" t="s">
        <v>3945</v>
      </c>
      <c r="I8206" t="s">
        <v>37</v>
      </c>
      <c r="J8206" t="s">
        <v>23</v>
      </c>
      <c r="K8206" t="s">
        <v>262</v>
      </c>
      <c r="L8206" t="s">
        <v>263</v>
      </c>
      <c r="M8206">
        <v>10024</v>
      </c>
      <c r="N8206" t="s">
        <v>144</v>
      </c>
      <c r="O8206" t="s">
        <v>7935</v>
      </c>
      <c r="P8206" t="s">
        <v>67</v>
      </c>
      <c r="Q8206" t="s">
        <v>680</v>
      </c>
      <c r="R8206" t="s">
        <v>7936</v>
      </c>
      <c r="S8206">
        <v>4643.8</v>
      </c>
      <c r="T8206" s="3"/>
    </row>
    <row r="8207" spans="1:20" x14ac:dyDescent="0.3">
      <c r="A8207">
        <v>8206</v>
      </c>
      <c r="B8207" t="s">
        <v>9895</v>
      </c>
      <c r="C8207">
        <f t="shared" si="128"/>
        <v>46</v>
      </c>
      <c r="D8207" s="1">
        <v>42682</v>
      </c>
      <c r="E8207" s="1">
        <v>42682</v>
      </c>
      <c r="F8207" t="s">
        <v>1289</v>
      </c>
      <c r="G8207" t="s">
        <v>3944</v>
      </c>
      <c r="H8207" t="s">
        <v>3945</v>
      </c>
      <c r="I8207" t="s">
        <v>37</v>
      </c>
      <c r="J8207" t="s">
        <v>23</v>
      </c>
      <c r="K8207" t="s">
        <v>262</v>
      </c>
      <c r="L8207" t="s">
        <v>263</v>
      </c>
      <c r="M8207">
        <v>10024</v>
      </c>
      <c r="N8207" t="s">
        <v>144</v>
      </c>
      <c r="O8207" t="s">
        <v>2438</v>
      </c>
      <c r="P8207" t="s">
        <v>28</v>
      </c>
      <c r="Q8207" t="s">
        <v>32</v>
      </c>
      <c r="R8207" t="s">
        <v>2439</v>
      </c>
      <c r="S8207">
        <v>577.76400000000001</v>
      </c>
      <c r="T8207" s="3"/>
    </row>
    <row r="8208" spans="1:20" x14ac:dyDescent="0.3">
      <c r="A8208">
        <v>8207</v>
      </c>
      <c r="B8208" t="s">
        <v>9896</v>
      </c>
      <c r="C8208">
        <f t="shared" si="128"/>
        <v>18</v>
      </c>
      <c r="D8208" s="1">
        <v>42486</v>
      </c>
      <c r="E8208" s="1">
        <v>42490</v>
      </c>
      <c r="F8208" t="s">
        <v>46</v>
      </c>
      <c r="G8208" t="s">
        <v>1675</v>
      </c>
      <c r="H8208" t="s">
        <v>1676</v>
      </c>
      <c r="I8208" t="s">
        <v>22</v>
      </c>
      <c r="J8208" t="s">
        <v>23</v>
      </c>
      <c r="K8208" t="s">
        <v>7424</v>
      </c>
      <c r="L8208" t="s">
        <v>50</v>
      </c>
      <c r="M8208">
        <v>32114</v>
      </c>
      <c r="N8208" t="s">
        <v>26</v>
      </c>
      <c r="O8208" t="s">
        <v>51</v>
      </c>
      <c r="P8208" t="s">
        <v>28</v>
      </c>
      <c r="Q8208" t="s">
        <v>52</v>
      </c>
      <c r="R8208" t="s">
        <v>53</v>
      </c>
      <c r="S8208">
        <v>191.5155</v>
      </c>
      <c r="T8208" s="3"/>
    </row>
    <row r="8209" spans="1:20" x14ac:dyDescent="0.3">
      <c r="A8209">
        <v>8208</v>
      </c>
      <c r="B8209" t="s">
        <v>9896</v>
      </c>
      <c r="C8209">
        <f t="shared" si="128"/>
        <v>18</v>
      </c>
      <c r="D8209" s="1">
        <v>42486</v>
      </c>
      <c r="E8209" s="1">
        <v>42490</v>
      </c>
      <c r="F8209" t="s">
        <v>46</v>
      </c>
      <c r="G8209" t="s">
        <v>1675</v>
      </c>
      <c r="H8209" t="s">
        <v>1676</v>
      </c>
      <c r="I8209" t="s">
        <v>22</v>
      </c>
      <c r="J8209" t="s">
        <v>23</v>
      </c>
      <c r="K8209" t="s">
        <v>7424</v>
      </c>
      <c r="L8209" t="s">
        <v>50</v>
      </c>
      <c r="M8209">
        <v>32114</v>
      </c>
      <c r="N8209" t="s">
        <v>26</v>
      </c>
      <c r="O8209" t="s">
        <v>1367</v>
      </c>
      <c r="P8209" t="s">
        <v>42</v>
      </c>
      <c r="Q8209" t="s">
        <v>64</v>
      </c>
      <c r="R8209" t="s">
        <v>1368</v>
      </c>
      <c r="S8209">
        <v>2.6240000000000001</v>
      </c>
      <c r="T8209" s="3"/>
    </row>
    <row r="8210" spans="1:20" x14ac:dyDescent="0.3">
      <c r="A8210">
        <v>8209</v>
      </c>
      <c r="B8210" t="s">
        <v>9897</v>
      </c>
      <c r="C8210">
        <f t="shared" si="128"/>
        <v>39</v>
      </c>
      <c r="D8210" s="1">
        <v>42633</v>
      </c>
      <c r="E8210" s="1">
        <v>42637</v>
      </c>
      <c r="F8210" t="s">
        <v>46</v>
      </c>
      <c r="G8210" t="s">
        <v>8372</v>
      </c>
      <c r="H8210" t="s">
        <v>8373</v>
      </c>
      <c r="I8210" t="s">
        <v>22</v>
      </c>
      <c r="J8210" t="s">
        <v>23</v>
      </c>
      <c r="K8210" t="s">
        <v>5665</v>
      </c>
      <c r="L8210" t="s">
        <v>331</v>
      </c>
      <c r="M8210">
        <v>37211</v>
      </c>
      <c r="N8210" t="s">
        <v>26</v>
      </c>
      <c r="O8210" t="s">
        <v>2694</v>
      </c>
      <c r="P8210" t="s">
        <v>42</v>
      </c>
      <c r="Q8210" t="s">
        <v>71</v>
      </c>
      <c r="R8210" t="s">
        <v>2695</v>
      </c>
      <c r="S8210">
        <v>1369.7639999999999</v>
      </c>
      <c r="T8210" s="3"/>
    </row>
    <row r="8211" spans="1:20" x14ac:dyDescent="0.3">
      <c r="A8211">
        <v>8210</v>
      </c>
      <c r="B8211" t="s">
        <v>9897</v>
      </c>
      <c r="C8211">
        <f t="shared" si="128"/>
        <v>39</v>
      </c>
      <c r="D8211" s="1">
        <v>42633</v>
      </c>
      <c r="E8211" s="1">
        <v>42637</v>
      </c>
      <c r="F8211" t="s">
        <v>46</v>
      </c>
      <c r="G8211" t="s">
        <v>8372</v>
      </c>
      <c r="H8211" t="s">
        <v>8373</v>
      </c>
      <c r="I8211" t="s">
        <v>22</v>
      </c>
      <c r="J8211" t="s">
        <v>23</v>
      </c>
      <c r="K8211" t="s">
        <v>5665</v>
      </c>
      <c r="L8211" t="s">
        <v>331</v>
      </c>
      <c r="M8211">
        <v>37211</v>
      </c>
      <c r="N8211" t="s">
        <v>26</v>
      </c>
      <c r="O8211" t="s">
        <v>837</v>
      </c>
      <c r="P8211" t="s">
        <v>42</v>
      </c>
      <c r="Q8211" t="s">
        <v>55</v>
      </c>
      <c r="R8211" t="s">
        <v>838</v>
      </c>
      <c r="S8211">
        <v>294.36799999999999</v>
      </c>
      <c r="T8211" s="3"/>
    </row>
    <row r="8212" spans="1:20" x14ac:dyDescent="0.3">
      <c r="A8212">
        <v>8211</v>
      </c>
      <c r="B8212" t="s">
        <v>9898</v>
      </c>
      <c r="C8212">
        <f t="shared" si="128"/>
        <v>36</v>
      </c>
      <c r="D8212" s="1">
        <v>43350</v>
      </c>
      <c r="E8212" s="1">
        <v>43355</v>
      </c>
      <c r="F8212" t="s">
        <v>46</v>
      </c>
      <c r="G8212" t="s">
        <v>6237</v>
      </c>
      <c r="H8212" t="s">
        <v>6238</v>
      </c>
      <c r="I8212" t="s">
        <v>37</v>
      </c>
      <c r="J8212" t="s">
        <v>23</v>
      </c>
      <c r="K8212" t="s">
        <v>5665</v>
      </c>
      <c r="L8212" t="s">
        <v>331</v>
      </c>
      <c r="M8212">
        <v>37211</v>
      </c>
      <c r="N8212" t="s">
        <v>26</v>
      </c>
      <c r="O8212" t="s">
        <v>1838</v>
      </c>
      <c r="P8212" t="s">
        <v>42</v>
      </c>
      <c r="Q8212" t="s">
        <v>74</v>
      </c>
      <c r="R8212" t="s">
        <v>1839</v>
      </c>
      <c r="S8212">
        <v>81.567999999999998</v>
      </c>
      <c r="T8212" s="3"/>
    </row>
    <row r="8213" spans="1:20" x14ac:dyDescent="0.3">
      <c r="A8213">
        <v>8212</v>
      </c>
      <c r="B8213" t="s">
        <v>9899</v>
      </c>
      <c r="C8213">
        <f t="shared" si="128"/>
        <v>45</v>
      </c>
      <c r="D8213" s="1">
        <v>43046</v>
      </c>
      <c r="E8213" s="1">
        <v>43051</v>
      </c>
      <c r="F8213" t="s">
        <v>46</v>
      </c>
      <c r="G8213" t="s">
        <v>2226</v>
      </c>
      <c r="H8213" t="s">
        <v>2227</v>
      </c>
      <c r="I8213" t="s">
        <v>22</v>
      </c>
      <c r="J8213" t="s">
        <v>23</v>
      </c>
      <c r="K8213" t="s">
        <v>813</v>
      </c>
      <c r="L8213" t="s">
        <v>100</v>
      </c>
      <c r="M8213">
        <v>75220</v>
      </c>
      <c r="N8213" t="s">
        <v>101</v>
      </c>
      <c r="O8213" t="s">
        <v>9900</v>
      </c>
      <c r="P8213" t="s">
        <v>28</v>
      </c>
      <c r="Q8213" t="s">
        <v>61</v>
      </c>
      <c r="R8213" t="s">
        <v>9901</v>
      </c>
      <c r="S8213">
        <v>44.46</v>
      </c>
      <c r="T8213" s="3"/>
    </row>
    <row r="8214" spans="1:20" x14ac:dyDescent="0.3">
      <c r="A8214">
        <v>8213</v>
      </c>
      <c r="B8214" t="s">
        <v>9899</v>
      </c>
      <c r="C8214">
        <f t="shared" si="128"/>
        <v>45</v>
      </c>
      <c r="D8214" s="1">
        <v>43046</v>
      </c>
      <c r="E8214" s="1">
        <v>43051</v>
      </c>
      <c r="F8214" t="s">
        <v>46</v>
      </c>
      <c r="G8214" t="s">
        <v>2226</v>
      </c>
      <c r="H8214" t="s">
        <v>2227</v>
      </c>
      <c r="I8214" t="s">
        <v>22</v>
      </c>
      <c r="J8214" t="s">
        <v>23</v>
      </c>
      <c r="K8214" t="s">
        <v>813</v>
      </c>
      <c r="L8214" t="s">
        <v>100</v>
      </c>
      <c r="M8214">
        <v>75220</v>
      </c>
      <c r="N8214" t="s">
        <v>101</v>
      </c>
      <c r="O8214" t="s">
        <v>2065</v>
      </c>
      <c r="P8214" t="s">
        <v>42</v>
      </c>
      <c r="Q8214" t="s">
        <v>55</v>
      </c>
      <c r="R8214" t="s">
        <v>2066</v>
      </c>
      <c r="S8214">
        <v>314.08800000000002</v>
      </c>
      <c r="T8214" s="3"/>
    </row>
    <row r="8215" spans="1:20" x14ac:dyDescent="0.3">
      <c r="A8215">
        <v>8214</v>
      </c>
      <c r="B8215" t="s">
        <v>9902</v>
      </c>
      <c r="C8215">
        <f t="shared" si="128"/>
        <v>40</v>
      </c>
      <c r="D8215" s="1">
        <v>42638</v>
      </c>
      <c r="E8215" s="1">
        <v>42645</v>
      </c>
      <c r="F8215" t="s">
        <v>46</v>
      </c>
      <c r="G8215" t="s">
        <v>4241</v>
      </c>
      <c r="H8215" t="s">
        <v>4242</v>
      </c>
      <c r="I8215" t="s">
        <v>37</v>
      </c>
      <c r="J8215" t="s">
        <v>23</v>
      </c>
      <c r="K8215" t="s">
        <v>1184</v>
      </c>
      <c r="L8215" t="s">
        <v>331</v>
      </c>
      <c r="M8215">
        <v>37130</v>
      </c>
      <c r="N8215" t="s">
        <v>26</v>
      </c>
      <c r="O8215" t="s">
        <v>4320</v>
      </c>
      <c r="P8215" t="s">
        <v>42</v>
      </c>
      <c r="Q8215" t="s">
        <v>71</v>
      </c>
      <c r="R8215" t="s">
        <v>4321</v>
      </c>
      <c r="S8215">
        <v>6.3360000000000003</v>
      </c>
      <c r="T8215" s="3"/>
    </row>
    <row r="8216" spans="1:20" x14ac:dyDescent="0.3">
      <c r="A8216">
        <v>8215</v>
      </c>
      <c r="B8216" t="s">
        <v>9902</v>
      </c>
      <c r="C8216">
        <f t="shared" si="128"/>
        <v>40</v>
      </c>
      <c r="D8216" s="1">
        <v>42638</v>
      </c>
      <c r="E8216" s="1">
        <v>42645</v>
      </c>
      <c r="F8216" t="s">
        <v>46</v>
      </c>
      <c r="G8216" t="s">
        <v>4241</v>
      </c>
      <c r="H8216" t="s">
        <v>4242</v>
      </c>
      <c r="I8216" t="s">
        <v>37</v>
      </c>
      <c r="J8216" t="s">
        <v>23</v>
      </c>
      <c r="K8216" t="s">
        <v>1184</v>
      </c>
      <c r="L8216" t="s">
        <v>331</v>
      </c>
      <c r="M8216">
        <v>37130</v>
      </c>
      <c r="N8216" t="s">
        <v>26</v>
      </c>
      <c r="O8216" t="s">
        <v>5807</v>
      </c>
      <c r="P8216" t="s">
        <v>42</v>
      </c>
      <c r="Q8216" t="s">
        <v>86</v>
      </c>
      <c r="R8216" t="s">
        <v>5808</v>
      </c>
      <c r="S8216">
        <v>10.48</v>
      </c>
      <c r="T8216" s="3"/>
    </row>
    <row r="8217" spans="1:20" x14ac:dyDescent="0.3">
      <c r="A8217">
        <v>8216</v>
      </c>
      <c r="B8217" t="s">
        <v>9902</v>
      </c>
      <c r="C8217">
        <f t="shared" si="128"/>
        <v>40</v>
      </c>
      <c r="D8217" s="1">
        <v>42638</v>
      </c>
      <c r="E8217" s="1">
        <v>42645</v>
      </c>
      <c r="F8217" t="s">
        <v>46</v>
      </c>
      <c r="G8217" t="s">
        <v>4241</v>
      </c>
      <c r="H8217" t="s">
        <v>4242</v>
      </c>
      <c r="I8217" t="s">
        <v>37</v>
      </c>
      <c r="J8217" t="s">
        <v>23</v>
      </c>
      <c r="K8217" t="s">
        <v>1184</v>
      </c>
      <c r="L8217" t="s">
        <v>331</v>
      </c>
      <c r="M8217">
        <v>37130</v>
      </c>
      <c r="N8217" t="s">
        <v>26</v>
      </c>
      <c r="O8217" t="s">
        <v>5117</v>
      </c>
      <c r="P8217" t="s">
        <v>42</v>
      </c>
      <c r="Q8217" t="s">
        <v>71</v>
      </c>
      <c r="R8217" t="s">
        <v>5118</v>
      </c>
      <c r="S8217">
        <v>2.4689999999999999</v>
      </c>
      <c r="T8217" s="3"/>
    </row>
    <row r="8218" spans="1:20" x14ac:dyDescent="0.3">
      <c r="A8218">
        <v>8217</v>
      </c>
      <c r="B8218" t="s">
        <v>9902</v>
      </c>
      <c r="C8218">
        <f t="shared" si="128"/>
        <v>40</v>
      </c>
      <c r="D8218" s="1">
        <v>42638</v>
      </c>
      <c r="E8218" s="1">
        <v>42645</v>
      </c>
      <c r="F8218" t="s">
        <v>46</v>
      </c>
      <c r="G8218" t="s">
        <v>4241</v>
      </c>
      <c r="H8218" t="s">
        <v>4242</v>
      </c>
      <c r="I8218" t="s">
        <v>37</v>
      </c>
      <c r="J8218" t="s">
        <v>23</v>
      </c>
      <c r="K8218" t="s">
        <v>1184</v>
      </c>
      <c r="L8218" t="s">
        <v>331</v>
      </c>
      <c r="M8218">
        <v>37130</v>
      </c>
      <c r="N8218" t="s">
        <v>26</v>
      </c>
      <c r="O8218" t="s">
        <v>1207</v>
      </c>
      <c r="P8218" t="s">
        <v>42</v>
      </c>
      <c r="Q8218" t="s">
        <v>71</v>
      </c>
      <c r="R8218" t="s">
        <v>1208</v>
      </c>
      <c r="S8218">
        <v>3.2639999999999998</v>
      </c>
      <c r="T8218" s="3"/>
    </row>
    <row r="8219" spans="1:20" x14ac:dyDescent="0.3">
      <c r="A8219">
        <v>8218</v>
      </c>
      <c r="B8219" t="s">
        <v>9903</v>
      </c>
      <c r="C8219">
        <f t="shared" si="128"/>
        <v>40</v>
      </c>
      <c r="D8219" s="1">
        <v>42280</v>
      </c>
      <c r="E8219" s="1">
        <v>42284</v>
      </c>
      <c r="F8219" t="s">
        <v>46</v>
      </c>
      <c r="G8219" t="s">
        <v>6696</v>
      </c>
      <c r="H8219" t="s">
        <v>6697</v>
      </c>
      <c r="I8219" t="s">
        <v>22</v>
      </c>
      <c r="J8219" t="s">
        <v>23</v>
      </c>
      <c r="K8219" t="s">
        <v>813</v>
      </c>
      <c r="L8219" t="s">
        <v>100</v>
      </c>
      <c r="M8219">
        <v>75217</v>
      </c>
      <c r="N8219" t="s">
        <v>101</v>
      </c>
      <c r="O8219" t="s">
        <v>4337</v>
      </c>
      <c r="P8219" t="s">
        <v>42</v>
      </c>
      <c r="Q8219" t="s">
        <v>265</v>
      </c>
      <c r="R8219" t="s">
        <v>4338</v>
      </c>
      <c r="S8219">
        <v>4.3440000000000003</v>
      </c>
      <c r="T8219" s="3"/>
    </row>
    <row r="8220" spans="1:20" x14ac:dyDescent="0.3">
      <c r="A8220">
        <v>8219</v>
      </c>
      <c r="B8220" t="s">
        <v>9903</v>
      </c>
      <c r="C8220">
        <f t="shared" si="128"/>
        <v>40</v>
      </c>
      <c r="D8220" s="1">
        <v>42280</v>
      </c>
      <c r="E8220" s="1">
        <v>42284</v>
      </c>
      <c r="F8220" t="s">
        <v>46</v>
      </c>
      <c r="G8220" t="s">
        <v>6696</v>
      </c>
      <c r="H8220" t="s">
        <v>6697</v>
      </c>
      <c r="I8220" t="s">
        <v>22</v>
      </c>
      <c r="J8220" t="s">
        <v>23</v>
      </c>
      <c r="K8220" t="s">
        <v>813</v>
      </c>
      <c r="L8220" t="s">
        <v>100</v>
      </c>
      <c r="M8220">
        <v>75217</v>
      </c>
      <c r="N8220" t="s">
        <v>101</v>
      </c>
      <c r="O8220" t="s">
        <v>4361</v>
      </c>
      <c r="P8220" t="s">
        <v>28</v>
      </c>
      <c r="Q8220" t="s">
        <v>61</v>
      </c>
      <c r="R8220" t="s">
        <v>4362</v>
      </c>
      <c r="S8220">
        <v>31.776</v>
      </c>
      <c r="T8220" s="3"/>
    </row>
    <row r="8221" spans="1:20" x14ac:dyDescent="0.3">
      <c r="A8221">
        <v>8220</v>
      </c>
      <c r="B8221" t="s">
        <v>9903</v>
      </c>
      <c r="C8221">
        <f t="shared" si="128"/>
        <v>40</v>
      </c>
      <c r="D8221" s="1">
        <v>42280</v>
      </c>
      <c r="E8221" s="1">
        <v>42284</v>
      </c>
      <c r="F8221" t="s">
        <v>46</v>
      </c>
      <c r="G8221" t="s">
        <v>6696</v>
      </c>
      <c r="H8221" t="s">
        <v>6697</v>
      </c>
      <c r="I8221" t="s">
        <v>22</v>
      </c>
      <c r="J8221" t="s">
        <v>23</v>
      </c>
      <c r="K8221" t="s">
        <v>813</v>
      </c>
      <c r="L8221" t="s">
        <v>100</v>
      </c>
      <c r="M8221">
        <v>75217</v>
      </c>
      <c r="N8221" t="s">
        <v>101</v>
      </c>
      <c r="O8221" t="s">
        <v>2502</v>
      </c>
      <c r="P8221" t="s">
        <v>42</v>
      </c>
      <c r="Q8221" t="s">
        <v>43</v>
      </c>
      <c r="R8221" t="s">
        <v>2503</v>
      </c>
      <c r="S8221">
        <v>4.9279999999999999</v>
      </c>
      <c r="T8221" s="3"/>
    </row>
    <row r="8222" spans="1:20" x14ac:dyDescent="0.3">
      <c r="A8222">
        <v>8221</v>
      </c>
      <c r="B8222" t="s">
        <v>9903</v>
      </c>
      <c r="C8222">
        <f t="shared" si="128"/>
        <v>40</v>
      </c>
      <c r="D8222" s="1">
        <v>42280</v>
      </c>
      <c r="E8222" s="1">
        <v>42284</v>
      </c>
      <c r="F8222" t="s">
        <v>46</v>
      </c>
      <c r="G8222" t="s">
        <v>6696</v>
      </c>
      <c r="H8222" t="s">
        <v>6697</v>
      </c>
      <c r="I8222" t="s">
        <v>22</v>
      </c>
      <c r="J8222" t="s">
        <v>23</v>
      </c>
      <c r="K8222" t="s">
        <v>813</v>
      </c>
      <c r="L8222" t="s">
        <v>100</v>
      </c>
      <c r="M8222">
        <v>75217</v>
      </c>
      <c r="N8222" t="s">
        <v>101</v>
      </c>
      <c r="O8222" t="s">
        <v>442</v>
      </c>
      <c r="P8222" t="s">
        <v>42</v>
      </c>
      <c r="Q8222" t="s">
        <v>71</v>
      </c>
      <c r="R8222" t="s">
        <v>443</v>
      </c>
      <c r="S8222">
        <v>1.788</v>
      </c>
      <c r="T8222" s="3"/>
    </row>
    <row r="8223" spans="1:20" x14ac:dyDescent="0.3">
      <c r="A8223">
        <v>8222</v>
      </c>
      <c r="B8223" t="s">
        <v>9903</v>
      </c>
      <c r="C8223">
        <f t="shared" si="128"/>
        <v>40</v>
      </c>
      <c r="D8223" s="1">
        <v>42280</v>
      </c>
      <c r="E8223" s="1">
        <v>42284</v>
      </c>
      <c r="F8223" t="s">
        <v>46</v>
      </c>
      <c r="G8223" t="s">
        <v>6696</v>
      </c>
      <c r="H8223" t="s">
        <v>6697</v>
      </c>
      <c r="I8223" t="s">
        <v>22</v>
      </c>
      <c r="J8223" t="s">
        <v>23</v>
      </c>
      <c r="K8223" t="s">
        <v>813</v>
      </c>
      <c r="L8223" t="s">
        <v>100</v>
      </c>
      <c r="M8223">
        <v>75217</v>
      </c>
      <c r="N8223" t="s">
        <v>101</v>
      </c>
      <c r="O8223" t="s">
        <v>9904</v>
      </c>
      <c r="P8223" t="s">
        <v>42</v>
      </c>
      <c r="Q8223" t="s">
        <v>265</v>
      </c>
      <c r="R8223" t="s">
        <v>9905</v>
      </c>
      <c r="S8223">
        <v>15.071999999999999</v>
      </c>
      <c r="T8223" s="3"/>
    </row>
    <row r="8224" spans="1:20" x14ac:dyDescent="0.3">
      <c r="A8224">
        <v>8223</v>
      </c>
      <c r="B8224" t="s">
        <v>9906</v>
      </c>
      <c r="C8224">
        <f t="shared" si="128"/>
        <v>8</v>
      </c>
      <c r="D8224" s="1">
        <v>42053</v>
      </c>
      <c r="E8224" s="1">
        <v>42059</v>
      </c>
      <c r="F8224" t="s">
        <v>46</v>
      </c>
      <c r="G8224" t="s">
        <v>7903</v>
      </c>
      <c r="H8224" t="s">
        <v>7904</v>
      </c>
      <c r="I8224" t="s">
        <v>22</v>
      </c>
      <c r="J8224" t="s">
        <v>23</v>
      </c>
      <c r="K8224" t="s">
        <v>1126</v>
      </c>
      <c r="L8224" t="s">
        <v>100</v>
      </c>
      <c r="M8224">
        <v>76017</v>
      </c>
      <c r="N8224" t="s">
        <v>101</v>
      </c>
      <c r="O8224" t="s">
        <v>6763</v>
      </c>
      <c r="P8224" t="s">
        <v>42</v>
      </c>
      <c r="Q8224" t="s">
        <v>55</v>
      </c>
      <c r="R8224" t="s">
        <v>6764</v>
      </c>
      <c r="S8224">
        <v>12.624000000000001</v>
      </c>
      <c r="T8224" s="3"/>
    </row>
    <row r="8225" spans="1:20" x14ac:dyDescent="0.3">
      <c r="A8225">
        <v>8224</v>
      </c>
      <c r="B8225" t="s">
        <v>9907</v>
      </c>
      <c r="C8225">
        <f t="shared" si="128"/>
        <v>24</v>
      </c>
      <c r="D8225" s="1">
        <v>42898</v>
      </c>
      <c r="E8225" s="1">
        <v>42902</v>
      </c>
      <c r="F8225" t="s">
        <v>46</v>
      </c>
      <c r="G8225" t="s">
        <v>893</v>
      </c>
      <c r="H8225" t="s">
        <v>894</v>
      </c>
      <c r="I8225" t="s">
        <v>37</v>
      </c>
      <c r="J8225" t="s">
        <v>23</v>
      </c>
      <c r="K8225" t="s">
        <v>599</v>
      </c>
      <c r="L8225" t="s">
        <v>39</v>
      </c>
      <c r="M8225">
        <v>91104</v>
      </c>
      <c r="N8225" t="s">
        <v>40</v>
      </c>
      <c r="O8225" t="s">
        <v>4710</v>
      </c>
      <c r="P8225" t="s">
        <v>42</v>
      </c>
      <c r="Q8225" t="s">
        <v>86</v>
      </c>
      <c r="R8225" t="s">
        <v>4711</v>
      </c>
      <c r="S8225">
        <v>185.88</v>
      </c>
      <c r="T8225" s="3"/>
    </row>
    <row r="8226" spans="1:20" x14ac:dyDescent="0.3">
      <c r="A8226">
        <v>8225</v>
      </c>
      <c r="B8226" t="s">
        <v>9907</v>
      </c>
      <c r="C8226">
        <f t="shared" si="128"/>
        <v>24</v>
      </c>
      <c r="D8226" s="1">
        <v>42898</v>
      </c>
      <c r="E8226" s="1">
        <v>42902</v>
      </c>
      <c r="F8226" t="s">
        <v>46</v>
      </c>
      <c r="G8226" t="s">
        <v>893</v>
      </c>
      <c r="H8226" t="s">
        <v>894</v>
      </c>
      <c r="I8226" t="s">
        <v>37</v>
      </c>
      <c r="J8226" t="s">
        <v>23</v>
      </c>
      <c r="K8226" t="s">
        <v>599</v>
      </c>
      <c r="L8226" t="s">
        <v>39</v>
      </c>
      <c r="M8226">
        <v>91104</v>
      </c>
      <c r="N8226" t="s">
        <v>40</v>
      </c>
      <c r="O8226" t="s">
        <v>5991</v>
      </c>
      <c r="P8226" t="s">
        <v>42</v>
      </c>
      <c r="Q8226" t="s">
        <v>86</v>
      </c>
      <c r="R8226" t="s">
        <v>5992</v>
      </c>
      <c r="S8226">
        <v>12.96</v>
      </c>
      <c r="T8226" s="3"/>
    </row>
    <row r="8227" spans="1:20" x14ac:dyDescent="0.3">
      <c r="A8227">
        <v>8226</v>
      </c>
      <c r="B8227" t="s">
        <v>9908</v>
      </c>
      <c r="C8227">
        <f t="shared" si="128"/>
        <v>44</v>
      </c>
      <c r="D8227" s="1">
        <v>43405</v>
      </c>
      <c r="E8227" s="1">
        <v>43408</v>
      </c>
      <c r="F8227" t="s">
        <v>19</v>
      </c>
      <c r="G8227" t="s">
        <v>140</v>
      </c>
      <c r="H8227" t="s">
        <v>141</v>
      </c>
      <c r="I8227" t="s">
        <v>22</v>
      </c>
      <c r="J8227" t="s">
        <v>23</v>
      </c>
      <c r="K8227" t="s">
        <v>4101</v>
      </c>
      <c r="L8227" t="s">
        <v>1244</v>
      </c>
      <c r="M8227">
        <v>2149</v>
      </c>
      <c r="N8227" t="s">
        <v>144</v>
      </c>
      <c r="O8227" t="s">
        <v>1097</v>
      </c>
      <c r="P8227" t="s">
        <v>42</v>
      </c>
      <c r="Q8227" t="s">
        <v>86</v>
      </c>
      <c r="R8227" t="s">
        <v>1098</v>
      </c>
      <c r="S8227">
        <v>189.7</v>
      </c>
      <c r="T8227" s="3"/>
    </row>
    <row r="8228" spans="1:20" x14ac:dyDescent="0.3">
      <c r="A8228">
        <v>8227</v>
      </c>
      <c r="B8228" t="s">
        <v>9908</v>
      </c>
      <c r="C8228">
        <f t="shared" si="128"/>
        <v>44</v>
      </c>
      <c r="D8228" s="1">
        <v>43405</v>
      </c>
      <c r="E8228" s="1">
        <v>43408</v>
      </c>
      <c r="F8228" t="s">
        <v>19</v>
      </c>
      <c r="G8228" t="s">
        <v>140</v>
      </c>
      <c r="H8228" t="s">
        <v>141</v>
      </c>
      <c r="I8228" t="s">
        <v>22</v>
      </c>
      <c r="J8228" t="s">
        <v>23</v>
      </c>
      <c r="K8228" t="s">
        <v>4101</v>
      </c>
      <c r="L8228" t="s">
        <v>1244</v>
      </c>
      <c r="M8228">
        <v>2149</v>
      </c>
      <c r="N8228" t="s">
        <v>144</v>
      </c>
      <c r="O8228" t="s">
        <v>6540</v>
      </c>
      <c r="P8228" t="s">
        <v>42</v>
      </c>
      <c r="Q8228" t="s">
        <v>86</v>
      </c>
      <c r="R8228" t="s">
        <v>6541</v>
      </c>
      <c r="S8228">
        <v>40.99</v>
      </c>
      <c r="T8228" s="3"/>
    </row>
    <row r="8229" spans="1:20" x14ac:dyDescent="0.3">
      <c r="A8229">
        <v>8228</v>
      </c>
      <c r="B8229" t="s">
        <v>9909</v>
      </c>
      <c r="C8229">
        <f t="shared" si="128"/>
        <v>14</v>
      </c>
      <c r="D8229" s="1">
        <v>42829</v>
      </c>
      <c r="E8229" s="1">
        <v>42833</v>
      </c>
      <c r="F8229" t="s">
        <v>19</v>
      </c>
      <c r="G8229" t="s">
        <v>5324</v>
      </c>
      <c r="H8229" t="s">
        <v>5325</v>
      </c>
      <c r="I8229" t="s">
        <v>98</v>
      </c>
      <c r="J8229" t="s">
        <v>23</v>
      </c>
      <c r="K8229" t="s">
        <v>272</v>
      </c>
      <c r="L8229" t="s">
        <v>263</v>
      </c>
      <c r="M8229">
        <v>12180</v>
      </c>
      <c r="N8229" t="s">
        <v>144</v>
      </c>
      <c r="O8229" t="s">
        <v>1859</v>
      </c>
      <c r="P8229" t="s">
        <v>28</v>
      </c>
      <c r="Q8229" t="s">
        <v>61</v>
      </c>
      <c r="R8229" t="s">
        <v>1860</v>
      </c>
      <c r="S8229">
        <v>82.64</v>
      </c>
      <c r="T8229" s="3"/>
    </row>
    <row r="8230" spans="1:20" x14ac:dyDescent="0.3">
      <c r="A8230">
        <v>8229</v>
      </c>
      <c r="B8230" t="s">
        <v>9909</v>
      </c>
      <c r="C8230">
        <f t="shared" si="128"/>
        <v>14</v>
      </c>
      <c r="D8230" s="1">
        <v>42829</v>
      </c>
      <c r="E8230" s="1">
        <v>42833</v>
      </c>
      <c r="F8230" t="s">
        <v>19</v>
      </c>
      <c r="G8230" t="s">
        <v>5324</v>
      </c>
      <c r="H8230" t="s">
        <v>5325</v>
      </c>
      <c r="I8230" t="s">
        <v>98</v>
      </c>
      <c r="J8230" t="s">
        <v>23</v>
      </c>
      <c r="K8230" t="s">
        <v>272</v>
      </c>
      <c r="L8230" t="s">
        <v>263</v>
      </c>
      <c r="M8230">
        <v>12180</v>
      </c>
      <c r="N8230" t="s">
        <v>144</v>
      </c>
      <c r="O8230" t="s">
        <v>726</v>
      </c>
      <c r="P8230" t="s">
        <v>42</v>
      </c>
      <c r="Q8230" t="s">
        <v>55</v>
      </c>
      <c r="R8230" t="s">
        <v>727</v>
      </c>
      <c r="S8230">
        <v>31.02</v>
      </c>
      <c r="T8230" s="3"/>
    </row>
    <row r="8231" spans="1:20" x14ac:dyDescent="0.3">
      <c r="A8231">
        <v>8230</v>
      </c>
      <c r="B8231" t="s">
        <v>9909</v>
      </c>
      <c r="C8231">
        <f t="shared" si="128"/>
        <v>14</v>
      </c>
      <c r="D8231" s="1">
        <v>42829</v>
      </c>
      <c r="E8231" s="1">
        <v>42833</v>
      </c>
      <c r="F8231" t="s">
        <v>19</v>
      </c>
      <c r="G8231" t="s">
        <v>5324</v>
      </c>
      <c r="H8231" t="s">
        <v>5325</v>
      </c>
      <c r="I8231" t="s">
        <v>98</v>
      </c>
      <c r="J8231" t="s">
        <v>23</v>
      </c>
      <c r="K8231" t="s">
        <v>272</v>
      </c>
      <c r="L8231" t="s">
        <v>263</v>
      </c>
      <c r="M8231">
        <v>12180</v>
      </c>
      <c r="N8231" t="s">
        <v>144</v>
      </c>
      <c r="O8231" t="s">
        <v>4000</v>
      </c>
      <c r="P8231" t="s">
        <v>67</v>
      </c>
      <c r="Q8231" t="s">
        <v>157</v>
      </c>
      <c r="R8231" t="s">
        <v>4001</v>
      </c>
      <c r="S8231">
        <v>89.97</v>
      </c>
      <c r="T8231" s="3"/>
    </row>
    <row r="8232" spans="1:20" x14ac:dyDescent="0.3">
      <c r="A8232">
        <v>8231</v>
      </c>
      <c r="B8232" t="s">
        <v>9910</v>
      </c>
      <c r="C8232">
        <f t="shared" si="128"/>
        <v>26</v>
      </c>
      <c r="D8232" s="1">
        <v>42916</v>
      </c>
      <c r="E8232" s="1">
        <v>42918</v>
      </c>
      <c r="F8232" t="s">
        <v>19</v>
      </c>
      <c r="G8232" t="s">
        <v>532</v>
      </c>
      <c r="H8232" t="s">
        <v>533</v>
      </c>
      <c r="I8232" t="s">
        <v>22</v>
      </c>
      <c r="J8232" t="s">
        <v>23</v>
      </c>
      <c r="K8232" t="s">
        <v>7494</v>
      </c>
      <c r="L8232" t="s">
        <v>1271</v>
      </c>
      <c r="M8232">
        <v>30328</v>
      </c>
      <c r="N8232" t="s">
        <v>26</v>
      </c>
      <c r="O8232" t="s">
        <v>1457</v>
      </c>
      <c r="P8232" t="s">
        <v>42</v>
      </c>
      <c r="Q8232" t="s">
        <v>64</v>
      </c>
      <c r="R8232" t="s">
        <v>1458</v>
      </c>
      <c r="S8232">
        <v>35.97</v>
      </c>
      <c r="T8232" s="3"/>
    </row>
    <row r="8233" spans="1:20" x14ac:dyDescent="0.3">
      <c r="A8233">
        <v>8232</v>
      </c>
      <c r="B8233" t="s">
        <v>9910</v>
      </c>
      <c r="C8233">
        <f t="shared" si="128"/>
        <v>26</v>
      </c>
      <c r="D8233" s="1">
        <v>42916</v>
      </c>
      <c r="E8233" s="1">
        <v>42918</v>
      </c>
      <c r="F8233" t="s">
        <v>19</v>
      </c>
      <c r="G8233" t="s">
        <v>532</v>
      </c>
      <c r="H8233" t="s">
        <v>533</v>
      </c>
      <c r="I8233" t="s">
        <v>22</v>
      </c>
      <c r="J8233" t="s">
        <v>23</v>
      </c>
      <c r="K8233" t="s">
        <v>7494</v>
      </c>
      <c r="L8233" t="s">
        <v>1271</v>
      </c>
      <c r="M8233">
        <v>30328</v>
      </c>
      <c r="N8233" t="s">
        <v>26</v>
      </c>
      <c r="O8233" t="s">
        <v>850</v>
      </c>
      <c r="P8233" t="s">
        <v>28</v>
      </c>
      <c r="Q8233" t="s">
        <v>29</v>
      </c>
      <c r="R8233" t="s">
        <v>851</v>
      </c>
      <c r="S8233">
        <v>1266.8599999999999</v>
      </c>
      <c r="T8233" s="3"/>
    </row>
    <row r="8234" spans="1:20" x14ac:dyDescent="0.3">
      <c r="A8234">
        <v>8233</v>
      </c>
      <c r="B8234" t="s">
        <v>9911</v>
      </c>
      <c r="C8234">
        <f t="shared" si="128"/>
        <v>39</v>
      </c>
      <c r="D8234" s="1">
        <v>42269</v>
      </c>
      <c r="E8234" s="1">
        <v>42275</v>
      </c>
      <c r="F8234" t="s">
        <v>46</v>
      </c>
      <c r="G8234" t="s">
        <v>2816</v>
      </c>
      <c r="H8234" t="s">
        <v>2817</v>
      </c>
      <c r="I8234" t="s">
        <v>22</v>
      </c>
      <c r="J8234" t="s">
        <v>23</v>
      </c>
      <c r="K8234" t="s">
        <v>627</v>
      </c>
      <c r="L8234" t="s">
        <v>39</v>
      </c>
      <c r="M8234">
        <v>95123</v>
      </c>
      <c r="N8234" t="s">
        <v>40</v>
      </c>
      <c r="O8234" t="s">
        <v>1192</v>
      </c>
      <c r="P8234" t="s">
        <v>42</v>
      </c>
      <c r="Q8234" t="s">
        <v>55</v>
      </c>
      <c r="R8234" t="s">
        <v>1193</v>
      </c>
      <c r="S8234">
        <v>169.45</v>
      </c>
      <c r="T8234" s="3"/>
    </row>
    <row r="8235" spans="1:20" x14ac:dyDescent="0.3">
      <c r="A8235">
        <v>8234</v>
      </c>
      <c r="B8235" t="s">
        <v>9911</v>
      </c>
      <c r="C8235">
        <f t="shared" si="128"/>
        <v>39</v>
      </c>
      <c r="D8235" s="1">
        <v>42269</v>
      </c>
      <c r="E8235" s="1">
        <v>42275</v>
      </c>
      <c r="F8235" t="s">
        <v>46</v>
      </c>
      <c r="G8235" t="s">
        <v>2816</v>
      </c>
      <c r="H8235" t="s">
        <v>2817</v>
      </c>
      <c r="I8235" t="s">
        <v>22</v>
      </c>
      <c r="J8235" t="s">
        <v>23</v>
      </c>
      <c r="K8235" t="s">
        <v>627</v>
      </c>
      <c r="L8235" t="s">
        <v>39</v>
      </c>
      <c r="M8235">
        <v>95123</v>
      </c>
      <c r="N8235" t="s">
        <v>40</v>
      </c>
      <c r="O8235" t="s">
        <v>6450</v>
      </c>
      <c r="P8235" t="s">
        <v>42</v>
      </c>
      <c r="Q8235" t="s">
        <v>55</v>
      </c>
      <c r="R8235" t="s">
        <v>6451</v>
      </c>
      <c r="S8235">
        <v>40.68</v>
      </c>
      <c r="T8235" s="3"/>
    </row>
    <row r="8236" spans="1:20" x14ac:dyDescent="0.3">
      <c r="A8236">
        <v>8235</v>
      </c>
      <c r="B8236" t="s">
        <v>9912</v>
      </c>
      <c r="C8236">
        <f t="shared" si="128"/>
        <v>18</v>
      </c>
      <c r="D8236" s="1">
        <v>43221</v>
      </c>
      <c r="E8236" s="1">
        <v>43226</v>
      </c>
      <c r="F8236" t="s">
        <v>46</v>
      </c>
      <c r="G8236" t="s">
        <v>1454</v>
      </c>
      <c r="H8236" t="s">
        <v>1455</v>
      </c>
      <c r="I8236" t="s">
        <v>22</v>
      </c>
      <c r="J8236" t="s">
        <v>23</v>
      </c>
      <c r="K8236" t="s">
        <v>1522</v>
      </c>
      <c r="L8236" t="s">
        <v>50</v>
      </c>
      <c r="M8236">
        <v>32216</v>
      </c>
      <c r="N8236" t="s">
        <v>26</v>
      </c>
      <c r="O8236" t="s">
        <v>7765</v>
      </c>
      <c r="P8236" t="s">
        <v>42</v>
      </c>
      <c r="Q8236" t="s">
        <v>575</v>
      </c>
      <c r="R8236" t="s">
        <v>7766</v>
      </c>
      <c r="S8236">
        <v>3.3279999999999998</v>
      </c>
      <c r="T8236" s="3"/>
    </row>
    <row r="8237" spans="1:20" x14ac:dyDescent="0.3">
      <c r="A8237">
        <v>8236</v>
      </c>
      <c r="B8237" t="s">
        <v>9912</v>
      </c>
      <c r="C8237">
        <f t="shared" si="128"/>
        <v>18</v>
      </c>
      <c r="D8237" s="1">
        <v>43221</v>
      </c>
      <c r="E8237" s="1">
        <v>43226</v>
      </c>
      <c r="F8237" t="s">
        <v>46</v>
      </c>
      <c r="G8237" t="s">
        <v>1454</v>
      </c>
      <c r="H8237" t="s">
        <v>1455</v>
      </c>
      <c r="I8237" t="s">
        <v>22</v>
      </c>
      <c r="J8237" t="s">
        <v>23</v>
      </c>
      <c r="K8237" t="s">
        <v>1522</v>
      </c>
      <c r="L8237" t="s">
        <v>50</v>
      </c>
      <c r="M8237">
        <v>32216</v>
      </c>
      <c r="N8237" t="s">
        <v>26</v>
      </c>
      <c r="O8237" t="s">
        <v>1602</v>
      </c>
      <c r="P8237" t="s">
        <v>28</v>
      </c>
      <c r="Q8237" t="s">
        <v>52</v>
      </c>
      <c r="R8237" t="s">
        <v>1603</v>
      </c>
      <c r="S8237">
        <v>933.26199999999994</v>
      </c>
      <c r="T8237" s="3"/>
    </row>
    <row r="8238" spans="1:20" x14ac:dyDescent="0.3">
      <c r="A8238">
        <v>8237</v>
      </c>
      <c r="B8238" t="s">
        <v>9912</v>
      </c>
      <c r="C8238">
        <f t="shared" si="128"/>
        <v>18</v>
      </c>
      <c r="D8238" s="1">
        <v>43221</v>
      </c>
      <c r="E8238" s="1">
        <v>43226</v>
      </c>
      <c r="F8238" t="s">
        <v>46</v>
      </c>
      <c r="G8238" t="s">
        <v>1454</v>
      </c>
      <c r="H8238" t="s">
        <v>1455</v>
      </c>
      <c r="I8238" t="s">
        <v>22</v>
      </c>
      <c r="J8238" t="s">
        <v>23</v>
      </c>
      <c r="K8238" t="s">
        <v>1522</v>
      </c>
      <c r="L8238" t="s">
        <v>50</v>
      </c>
      <c r="M8238">
        <v>32216</v>
      </c>
      <c r="N8238" t="s">
        <v>26</v>
      </c>
      <c r="O8238" t="s">
        <v>1873</v>
      </c>
      <c r="P8238" t="s">
        <v>28</v>
      </c>
      <c r="Q8238" t="s">
        <v>32</v>
      </c>
      <c r="R8238" t="s">
        <v>1874</v>
      </c>
      <c r="S8238">
        <v>2803.92</v>
      </c>
      <c r="T8238" s="3"/>
    </row>
    <row r="8239" spans="1:20" x14ac:dyDescent="0.3">
      <c r="A8239">
        <v>8238</v>
      </c>
      <c r="B8239" t="s">
        <v>9913</v>
      </c>
      <c r="C8239">
        <f t="shared" si="128"/>
        <v>42</v>
      </c>
      <c r="D8239" s="1">
        <v>43393</v>
      </c>
      <c r="E8239" s="1">
        <v>43393</v>
      </c>
      <c r="F8239" t="s">
        <v>1289</v>
      </c>
      <c r="G8239" t="s">
        <v>6379</v>
      </c>
      <c r="H8239" t="s">
        <v>6380</v>
      </c>
      <c r="I8239" t="s">
        <v>22</v>
      </c>
      <c r="J8239" t="s">
        <v>23</v>
      </c>
      <c r="K8239" t="s">
        <v>1522</v>
      </c>
      <c r="L8239" t="s">
        <v>50</v>
      </c>
      <c r="M8239">
        <v>32216</v>
      </c>
      <c r="N8239" t="s">
        <v>26</v>
      </c>
      <c r="O8239" t="s">
        <v>1514</v>
      </c>
      <c r="P8239" t="s">
        <v>42</v>
      </c>
      <c r="Q8239" t="s">
        <v>55</v>
      </c>
      <c r="R8239" t="s">
        <v>1515</v>
      </c>
      <c r="S8239">
        <v>4.7679999999999998</v>
      </c>
      <c r="T8239" s="3"/>
    </row>
    <row r="8240" spans="1:20" x14ac:dyDescent="0.3">
      <c r="A8240">
        <v>8239</v>
      </c>
      <c r="B8240" t="s">
        <v>9913</v>
      </c>
      <c r="C8240">
        <f t="shared" si="128"/>
        <v>42</v>
      </c>
      <c r="D8240" s="1">
        <v>43393</v>
      </c>
      <c r="E8240" s="1">
        <v>43393</v>
      </c>
      <c r="F8240" t="s">
        <v>1289</v>
      </c>
      <c r="G8240" t="s">
        <v>6379</v>
      </c>
      <c r="H8240" t="s">
        <v>6380</v>
      </c>
      <c r="I8240" t="s">
        <v>22</v>
      </c>
      <c r="J8240" t="s">
        <v>23</v>
      </c>
      <c r="K8240" t="s">
        <v>1522</v>
      </c>
      <c r="L8240" t="s">
        <v>50</v>
      </c>
      <c r="M8240">
        <v>32216</v>
      </c>
      <c r="N8240" t="s">
        <v>26</v>
      </c>
      <c r="O8240" t="s">
        <v>5351</v>
      </c>
      <c r="P8240" t="s">
        <v>42</v>
      </c>
      <c r="Q8240" t="s">
        <v>86</v>
      </c>
      <c r="R8240" t="s">
        <v>5352</v>
      </c>
      <c r="S8240">
        <v>6.6719999999999997</v>
      </c>
      <c r="T8240" s="3"/>
    </row>
    <row r="8241" spans="1:20" x14ac:dyDescent="0.3">
      <c r="A8241">
        <v>8240</v>
      </c>
      <c r="B8241" t="s">
        <v>9913</v>
      </c>
      <c r="C8241">
        <f t="shared" si="128"/>
        <v>42</v>
      </c>
      <c r="D8241" s="1">
        <v>43393</v>
      </c>
      <c r="E8241" s="1">
        <v>43393</v>
      </c>
      <c r="F8241" t="s">
        <v>1289</v>
      </c>
      <c r="G8241" t="s">
        <v>6379</v>
      </c>
      <c r="H8241" t="s">
        <v>6380</v>
      </c>
      <c r="I8241" t="s">
        <v>22</v>
      </c>
      <c r="J8241" t="s">
        <v>23</v>
      </c>
      <c r="K8241" t="s">
        <v>1522</v>
      </c>
      <c r="L8241" t="s">
        <v>50</v>
      </c>
      <c r="M8241">
        <v>32216</v>
      </c>
      <c r="N8241" t="s">
        <v>26</v>
      </c>
      <c r="O8241" t="s">
        <v>4228</v>
      </c>
      <c r="P8241" t="s">
        <v>42</v>
      </c>
      <c r="Q8241" t="s">
        <v>64</v>
      </c>
      <c r="R8241" t="s">
        <v>4229</v>
      </c>
      <c r="S8241">
        <v>4.4480000000000004</v>
      </c>
      <c r="T8241" s="3"/>
    </row>
    <row r="8242" spans="1:20" x14ac:dyDescent="0.3">
      <c r="A8242">
        <v>8241</v>
      </c>
      <c r="B8242" t="s">
        <v>9913</v>
      </c>
      <c r="C8242">
        <f t="shared" si="128"/>
        <v>42</v>
      </c>
      <c r="D8242" s="1">
        <v>43393</v>
      </c>
      <c r="E8242" s="1">
        <v>43393</v>
      </c>
      <c r="F8242" t="s">
        <v>1289</v>
      </c>
      <c r="G8242" t="s">
        <v>6379</v>
      </c>
      <c r="H8242" t="s">
        <v>6380</v>
      </c>
      <c r="I8242" t="s">
        <v>22</v>
      </c>
      <c r="J8242" t="s">
        <v>23</v>
      </c>
      <c r="K8242" t="s">
        <v>1522</v>
      </c>
      <c r="L8242" t="s">
        <v>50</v>
      </c>
      <c r="M8242">
        <v>32216</v>
      </c>
      <c r="N8242" t="s">
        <v>26</v>
      </c>
      <c r="O8242" t="s">
        <v>7411</v>
      </c>
      <c r="P8242" t="s">
        <v>28</v>
      </c>
      <c r="Q8242" t="s">
        <v>61</v>
      </c>
      <c r="R8242" t="s">
        <v>7412</v>
      </c>
      <c r="S8242">
        <v>43.936</v>
      </c>
      <c r="T8242" s="3"/>
    </row>
    <row r="8243" spans="1:20" x14ac:dyDescent="0.3">
      <c r="A8243">
        <v>8242</v>
      </c>
      <c r="B8243" t="s">
        <v>9914</v>
      </c>
      <c r="C8243">
        <f t="shared" si="128"/>
        <v>36</v>
      </c>
      <c r="D8243" s="1">
        <v>42248</v>
      </c>
      <c r="E8243" s="1">
        <v>42252</v>
      </c>
      <c r="F8243" t="s">
        <v>46</v>
      </c>
      <c r="G8243" t="s">
        <v>238</v>
      </c>
      <c r="H8243" t="s">
        <v>239</v>
      </c>
      <c r="I8243" t="s">
        <v>22</v>
      </c>
      <c r="J8243" t="s">
        <v>23</v>
      </c>
      <c r="K8243" t="s">
        <v>262</v>
      </c>
      <c r="L8243" t="s">
        <v>263</v>
      </c>
      <c r="M8243">
        <v>10009</v>
      </c>
      <c r="N8243" t="s">
        <v>144</v>
      </c>
      <c r="O8243" t="s">
        <v>2770</v>
      </c>
      <c r="P8243" t="s">
        <v>42</v>
      </c>
      <c r="Q8243" t="s">
        <v>71</v>
      </c>
      <c r="R8243" t="s">
        <v>2771</v>
      </c>
      <c r="S8243">
        <v>23.744</v>
      </c>
      <c r="T8243" s="3"/>
    </row>
    <row r="8244" spans="1:20" x14ac:dyDescent="0.3">
      <c r="A8244">
        <v>8243</v>
      </c>
      <c r="B8244" t="s">
        <v>9914</v>
      </c>
      <c r="C8244">
        <f t="shared" si="128"/>
        <v>36</v>
      </c>
      <c r="D8244" s="1">
        <v>42248</v>
      </c>
      <c r="E8244" s="1">
        <v>42252</v>
      </c>
      <c r="F8244" t="s">
        <v>46</v>
      </c>
      <c r="G8244" t="s">
        <v>238</v>
      </c>
      <c r="H8244" t="s">
        <v>239</v>
      </c>
      <c r="I8244" t="s">
        <v>22</v>
      </c>
      <c r="J8244" t="s">
        <v>23</v>
      </c>
      <c r="K8244" t="s">
        <v>262</v>
      </c>
      <c r="L8244" t="s">
        <v>263</v>
      </c>
      <c r="M8244">
        <v>10009</v>
      </c>
      <c r="N8244" t="s">
        <v>144</v>
      </c>
      <c r="O8244" t="s">
        <v>4817</v>
      </c>
      <c r="P8244" t="s">
        <v>67</v>
      </c>
      <c r="Q8244" t="s">
        <v>157</v>
      </c>
      <c r="R8244" t="s">
        <v>4818</v>
      </c>
      <c r="S8244">
        <v>357</v>
      </c>
      <c r="T8244" s="3"/>
    </row>
    <row r="8245" spans="1:20" x14ac:dyDescent="0.3">
      <c r="A8245">
        <v>8244</v>
      </c>
      <c r="B8245" t="s">
        <v>9915</v>
      </c>
      <c r="C8245">
        <f t="shared" si="128"/>
        <v>33</v>
      </c>
      <c r="D8245" s="1">
        <v>42228</v>
      </c>
      <c r="E8245" s="1">
        <v>42232</v>
      </c>
      <c r="F8245" t="s">
        <v>46</v>
      </c>
      <c r="G8245" t="s">
        <v>5013</v>
      </c>
      <c r="H8245" t="s">
        <v>5014</v>
      </c>
      <c r="I8245" t="s">
        <v>22</v>
      </c>
      <c r="J8245" t="s">
        <v>23</v>
      </c>
      <c r="K8245" t="s">
        <v>123</v>
      </c>
      <c r="L8245" t="s">
        <v>39</v>
      </c>
      <c r="M8245">
        <v>94122</v>
      </c>
      <c r="N8245" t="s">
        <v>40</v>
      </c>
      <c r="O8245" t="s">
        <v>5894</v>
      </c>
      <c r="P8245" t="s">
        <v>67</v>
      </c>
      <c r="Q8245" t="s">
        <v>68</v>
      </c>
      <c r="R8245" t="s">
        <v>5895</v>
      </c>
      <c r="S8245">
        <v>806.33600000000001</v>
      </c>
      <c r="T8245" s="3"/>
    </row>
    <row r="8246" spans="1:20" x14ac:dyDescent="0.3">
      <c r="A8246">
        <v>8245</v>
      </c>
      <c r="B8246" t="s">
        <v>9915</v>
      </c>
      <c r="C8246">
        <f t="shared" si="128"/>
        <v>33</v>
      </c>
      <c r="D8246" s="1">
        <v>42228</v>
      </c>
      <c r="E8246" s="1">
        <v>42232</v>
      </c>
      <c r="F8246" t="s">
        <v>46</v>
      </c>
      <c r="G8246" t="s">
        <v>5013</v>
      </c>
      <c r="H8246" t="s">
        <v>5014</v>
      </c>
      <c r="I8246" t="s">
        <v>22</v>
      </c>
      <c r="J8246" t="s">
        <v>23</v>
      </c>
      <c r="K8246" t="s">
        <v>123</v>
      </c>
      <c r="L8246" t="s">
        <v>39</v>
      </c>
      <c r="M8246">
        <v>94122</v>
      </c>
      <c r="N8246" t="s">
        <v>40</v>
      </c>
      <c r="O8246" t="s">
        <v>4588</v>
      </c>
      <c r="P8246" t="s">
        <v>28</v>
      </c>
      <c r="Q8246" t="s">
        <v>61</v>
      </c>
      <c r="R8246" t="s">
        <v>4589</v>
      </c>
      <c r="S8246">
        <v>85.44</v>
      </c>
      <c r="T8246" s="3"/>
    </row>
    <row r="8247" spans="1:20" x14ac:dyDescent="0.3">
      <c r="A8247">
        <v>8246</v>
      </c>
      <c r="B8247" t="s">
        <v>9916</v>
      </c>
      <c r="C8247">
        <f t="shared" si="128"/>
        <v>34</v>
      </c>
      <c r="D8247" s="1">
        <v>42235</v>
      </c>
      <c r="E8247" s="1">
        <v>42239</v>
      </c>
      <c r="F8247" t="s">
        <v>46</v>
      </c>
      <c r="G8247" t="s">
        <v>7358</v>
      </c>
      <c r="H8247" t="s">
        <v>7359</v>
      </c>
      <c r="I8247" t="s">
        <v>37</v>
      </c>
      <c r="J8247" t="s">
        <v>23</v>
      </c>
      <c r="K8247" t="s">
        <v>493</v>
      </c>
      <c r="L8247" t="s">
        <v>1271</v>
      </c>
      <c r="M8247">
        <v>31907</v>
      </c>
      <c r="N8247" t="s">
        <v>26</v>
      </c>
      <c r="O8247" t="s">
        <v>682</v>
      </c>
      <c r="P8247" t="s">
        <v>42</v>
      </c>
      <c r="Q8247" t="s">
        <v>55</v>
      </c>
      <c r="R8247" t="s">
        <v>683</v>
      </c>
      <c r="S8247">
        <v>344.91</v>
      </c>
      <c r="T8247" s="3"/>
    </row>
    <row r="8248" spans="1:20" x14ac:dyDescent="0.3">
      <c r="A8248">
        <v>8247</v>
      </c>
      <c r="B8248" t="s">
        <v>9917</v>
      </c>
      <c r="C8248">
        <f t="shared" si="128"/>
        <v>20</v>
      </c>
      <c r="D8248" s="1">
        <v>42500</v>
      </c>
      <c r="E8248" s="1">
        <v>42500</v>
      </c>
      <c r="F8248" t="s">
        <v>1289</v>
      </c>
      <c r="G8248" t="s">
        <v>4212</v>
      </c>
      <c r="H8248" t="s">
        <v>4213</v>
      </c>
      <c r="I8248" t="s">
        <v>98</v>
      </c>
      <c r="J8248" t="s">
        <v>23</v>
      </c>
      <c r="K8248" t="s">
        <v>452</v>
      </c>
      <c r="L8248" t="s">
        <v>207</v>
      </c>
      <c r="M8248">
        <v>60505</v>
      </c>
      <c r="N8248" t="s">
        <v>101</v>
      </c>
      <c r="O8248" t="s">
        <v>2155</v>
      </c>
      <c r="P8248" t="s">
        <v>42</v>
      </c>
      <c r="Q8248" t="s">
        <v>74</v>
      </c>
      <c r="R8248" t="s">
        <v>2156</v>
      </c>
      <c r="S8248">
        <v>70.97</v>
      </c>
      <c r="T8248" s="3"/>
    </row>
    <row r="8249" spans="1:20" x14ac:dyDescent="0.3">
      <c r="A8249">
        <v>8248</v>
      </c>
      <c r="B8249" t="s">
        <v>9917</v>
      </c>
      <c r="C8249">
        <f t="shared" si="128"/>
        <v>20</v>
      </c>
      <c r="D8249" s="1">
        <v>42500</v>
      </c>
      <c r="E8249" s="1">
        <v>42500</v>
      </c>
      <c r="F8249" t="s">
        <v>1289</v>
      </c>
      <c r="G8249" t="s">
        <v>4212</v>
      </c>
      <c r="H8249" t="s">
        <v>4213</v>
      </c>
      <c r="I8249" t="s">
        <v>98</v>
      </c>
      <c r="J8249" t="s">
        <v>23</v>
      </c>
      <c r="K8249" t="s">
        <v>452</v>
      </c>
      <c r="L8249" t="s">
        <v>207</v>
      </c>
      <c r="M8249">
        <v>60505</v>
      </c>
      <c r="N8249" t="s">
        <v>101</v>
      </c>
      <c r="O8249" t="s">
        <v>5001</v>
      </c>
      <c r="P8249" t="s">
        <v>42</v>
      </c>
      <c r="Q8249" t="s">
        <v>64</v>
      </c>
      <c r="R8249" t="s">
        <v>5002</v>
      </c>
      <c r="S8249">
        <v>36.783999999999999</v>
      </c>
      <c r="T8249" s="3"/>
    </row>
    <row r="8250" spans="1:20" x14ac:dyDescent="0.3">
      <c r="A8250">
        <v>8249</v>
      </c>
      <c r="B8250" t="s">
        <v>9918</v>
      </c>
      <c r="C8250">
        <f t="shared" si="128"/>
        <v>19</v>
      </c>
      <c r="D8250" s="1">
        <v>42865</v>
      </c>
      <c r="E8250" s="1">
        <v>42868</v>
      </c>
      <c r="F8250" t="s">
        <v>19</v>
      </c>
      <c r="G8250" t="s">
        <v>373</v>
      </c>
      <c r="H8250" t="s">
        <v>374</v>
      </c>
      <c r="I8250" t="s">
        <v>98</v>
      </c>
      <c r="J8250" t="s">
        <v>23</v>
      </c>
      <c r="K8250" t="s">
        <v>142</v>
      </c>
      <c r="L8250" t="s">
        <v>143</v>
      </c>
      <c r="M8250">
        <v>19134</v>
      </c>
      <c r="N8250" t="s">
        <v>144</v>
      </c>
      <c r="O8250" t="s">
        <v>2529</v>
      </c>
      <c r="P8250" t="s">
        <v>67</v>
      </c>
      <c r="Q8250" t="s">
        <v>68</v>
      </c>
      <c r="R8250" t="s">
        <v>2530</v>
      </c>
      <c r="S8250">
        <v>743.98800000000006</v>
      </c>
      <c r="T8250" s="3"/>
    </row>
    <row r="8251" spans="1:20" x14ac:dyDescent="0.3">
      <c r="A8251">
        <v>8250</v>
      </c>
      <c r="B8251" t="s">
        <v>9919</v>
      </c>
      <c r="C8251">
        <f t="shared" si="128"/>
        <v>10</v>
      </c>
      <c r="D8251" s="1">
        <v>42434</v>
      </c>
      <c r="E8251" s="1">
        <v>42438</v>
      </c>
      <c r="F8251" t="s">
        <v>19</v>
      </c>
      <c r="G8251" t="s">
        <v>2760</v>
      </c>
      <c r="H8251" t="s">
        <v>2761</v>
      </c>
      <c r="I8251" t="s">
        <v>22</v>
      </c>
      <c r="J8251" t="s">
        <v>23</v>
      </c>
      <c r="K8251" t="s">
        <v>299</v>
      </c>
      <c r="L8251" t="s">
        <v>207</v>
      </c>
      <c r="M8251">
        <v>60653</v>
      </c>
      <c r="N8251" t="s">
        <v>101</v>
      </c>
      <c r="O8251" t="s">
        <v>3547</v>
      </c>
      <c r="P8251" t="s">
        <v>42</v>
      </c>
      <c r="Q8251" t="s">
        <v>71</v>
      </c>
      <c r="R8251" t="s">
        <v>3548</v>
      </c>
      <c r="S8251">
        <v>11.212</v>
      </c>
      <c r="T8251" s="3"/>
    </row>
    <row r="8252" spans="1:20" x14ac:dyDescent="0.3">
      <c r="A8252">
        <v>8251</v>
      </c>
      <c r="B8252" t="s">
        <v>9919</v>
      </c>
      <c r="C8252">
        <f t="shared" si="128"/>
        <v>10</v>
      </c>
      <c r="D8252" s="1">
        <v>42434</v>
      </c>
      <c r="E8252" s="1">
        <v>42438</v>
      </c>
      <c r="F8252" t="s">
        <v>19</v>
      </c>
      <c r="G8252" t="s">
        <v>2760</v>
      </c>
      <c r="H8252" t="s">
        <v>2761</v>
      </c>
      <c r="I8252" t="s">
        <v>22</v>
      </c>
      <c r="J8252" t="s">
        <v>23</v>
      </c>
      <c r="K8252" t="s">
        <v>299</v>
      </c>
      <c r="L8252" t="s">
        <v>207</v>
      </c>
      <c r="M8252">
        <v>60653</v>
      </c>
      <c r="N8252" t="s">
        <v>101</v>
      </c>
      <c r="O8252" t="s">
        <v>1283</v>
      </c>
      <c r="P8252" t="s">
        <v>28</v>
      </c>
      <c r="Q8252" t="s">
        <v>61</v>
      </c>
      <c r="R8252" t="s">
        <v>1284</v>
      </c>
      <c r="S8252">
        <v>4.7119999999999997</v>
      </c>
      <c r="T8252" s="3"/>
    </row>
    <row r="8253" spans="1:20" x14ac:dyDescent="0.3">
      <c r="A8253">
        <v>8252</v>
      </c>
      <c r="B8253" t="s">
        <v>9919</v>
      </c>
      <c r="C8253">
        <f t="shared" si="128"/>
        <v>10</v>
      </c>
      <c r="D8253" s="1">
        <v>42434</v>
      </c>
      <c r="E8253" s="1">
        <v>42438</v>
      </c>
      <c r="F8253" t="s">
        <v>19</v>
      </c>
      <c r="G8253" t="s">
        <v>2760</v>
      </c>
      <c r="H8253" t="s">
        <v>2761</v>
      </c>
      <c r="I8253" t="s">
        <v>22</v>
      </c>
      <c r="J8253" t="s">
        <v>23</v>
      </c>
      <c r="K8253" t="s">
        <v>299</v>
      </c>
      <c r="L8253" t="s">
        <v>207</v>
      </c>
      <c r="M8253">
        <v>60653</v>
      </c>
      <c r="N8253" t="s">
        <v>101</v>
      </c>
      <c r="O8253" t="s">
        <v>4425</v>
      </c>
      <c r="P8253" t="s">
        <v>42</v>
      </c>
      <c r="Q8253" t="s">
        <v>74</v>
      </c>
      <c r="R8253" t="s">
        <v>4426</v>
      </c>
      <c r="S8253">
        <v>180.98</v>
      </c>
      <c r="T8253" s="3"/>
    </row>
    <row r="8254" spans="1:20" x14ac:dyDescent="0.3">
      <c r="A8254">
        <v>8253</v>
      </c>
      <c r="B8254" t="s">
        <v>9919</v>
      </c>
      <c r="C8254">
        <f t="shared" si="128"/>
        <v>10</v>
      </c>
      <c r="D8254" s="1">
        <v>42434</v>
      </c>
      <c r="E8254" s="1">
        <v>42438</v>
      </c>
      <c r="F8254" t="s">
        <v>19</v>
      </c>
      <c r="G8254" t="s">
        <v>2760</v>
      </c>
      <c r="H8254" t="s">
        <v>2761</v>
      </c>
      <c r="I8254" t="s">
        <v>22</v>
      </c>
      <c r="J8254" t="s">
        <v>23</v>
      </c>
      <c r="K8254" t="s">
        <v>299</v>
      </c>
      <c r="L8254" t="s">
        <v>207</v>
      </c>
      <c r="M8254">
        <v>60653</v>
      </c>
      <c r="N8254" t="s">
        <v>101</v>
      </c>
      <c r="O8254" t="s">
        <v>520</v>
      </c>
      <c r="P8254" t="s">
        <v>42</v>
      </c>
      <c r="Q8254" t="s">
        <v>55</v>
      </c>
      <c r="R8254" t="s">
        <v>521</v>
      </c>
      <c r="S8254">
        <v>60.415999999999997</v>
      </c>
      <c r="T8254" s="3"/>
    </row>
    <row r="8255" spans="1:20" x14ac:dyDescent="0.3">
      <c r="A8255">
        <v>8254</v>
      </c>
      <c r="B8255" t="s">
        <v>9920</v>
      </c>
      <c r="C8255">
        <f t="shared" si="128"/>
        <v>33</v>
      </c>
      <c r="D8255" s="1">
        <v>43324</v>
      </c>
      <c r="E8255" s="1">
        <v>43331</v>
      </c>
      <c r="F8255" t="s">
        <v>46</v>
      </c>
      <c r="G8255" t="s">
        <v>7135</v>
      </c>
      <c r="H8255" t="s">
        <v>7136</v>
      </c>
      <c r="I8255" t="s">
        <v>22</v>
      </c>
      <c r="J8255" t="s">
        <v>23</v>
      </c>
      <c r="K8255" t="s">
        <v>91</v>
      </c>
      <c r="L8255" t="s">
        <v>92</v>
      </c>
      <c r="M8255">
        <v>98103</v>
      </c>
      <c r="N8255" t="s">
        <v>40</v>
      </c>
      <c r="O8255" t="s">
        <v>5430</v>
      </c>
      <c r="P8255" t="s">
        <v>67</v>
      </c>
      <c r="Q8255" t="s">
        <v>1215</v>
      </c>
      <c r="R8255" t="s">
        <v>5431</v>
      </c>
      <c r="S8255">
        <v>299.99</v>
      </c>
      <c r="T8255" s="3"/>
    </row>
    <row r="8256" spans="1:20" x14ac:dyDescent="0.3">
      <c r="A8256">
        <v>8255</v>
      </c>
      <c r="B8256" t="s">
        <v>9920</v>
      </c>
      <c r="C8256">
        <f t="shared" si="128"/>
        <v>33</v>
      </c>
      <c r="D8256" s="1">
        <v>43324</v>
      </c>
      <c r="E8256" s="1">
        <v>43331</v>
      </c>
      <c r="F8256" t="s">
        <v>46</v>
      </c>
      <c r="G8256" t="s">
        <v>7135</v>
      </c>
      <c r="H8256" t="s">
        <v>7136</v>
      </c>
      <c r="I8256" t="s">
        <v>22</v>
      </c>
      <c r="J8256" t="s">
        <v>23</v>
      </c>
      <c r="K8256" t="s">
        <v>91</v>
      </c>
      <c r="L8256" t="s">
        <v>92</v>
      </c>
      <c r="M8256">
        <v>98103</v>
      </c>
      <c r="N8256" t="s">
        <v>40</v>
      </c>
      <c r="O8256" t="s">
        <v>7644</v>
      </c>
      <c r="P8256" t="s">
        <v>42</v>
      </c>
      <c r="Q8256" t="s">
        <v>86</v>
      </c>
      <c r="R8256" t="s">
        <v>7645</v>
      </c>
      <c r="S8256">
        <v>192.16</v>
      </c>
      <c r="T8256" s="3"/>
    </row>
    <row r="8257" spans="1:20" x14ac:dyDescent="0.3">
      <c r="A8257">
        <v>8256</v>
      </c>
      <c r="B8257" t="s">
        <v>9920</v>
      </c>
      <c r="C8257">
        <f t="shared" si="128"/>
        <v>33</v>
      </c>
      <c r="D8257" s="1">
        <v>43324</v>
      </c>
      <c r="E8257" s="1">
        <v>43331</v>
      </c>
      <c r="F8257" t="s">
        <v>46</v>
      </c>
      <c r="G8257" t="s">
        <v>7135</v>
      </c>
      <c r="H8257" t="s">
        <v>7136</v>
      </c>
      <c r="I8257" t="s">
        <v>22</v>
      </c>
      <c r="J8257" t="s">
        <v>23</v>
      </c>
      <c r="K8257" t="s">
        <v>91</v>
      </c>
      <c r="L8257" t="s">
        <v>92</v>
      </c>
      <c r="M8257">
        <v>98103</v>
      </c>
      <c r="N8257" t="s">
        <v>40</v>
      </c>
      <c r="O8257" t="s">
        <v>2050</v>
      </c>
      <c r="P8257" t="s">
        <v>67</v>
      </c>
      <c r="Q8257" t="s">
        <v>68</v>
      </c>
      <c r="R8257" t="s">
        <v>2051</v>
      </c>
      <c r="S8257">
        <v>242.624</v>
      </c>
      <c r="T8257" s="3"/>
    </row>
    <row r="8258" spans="1:20" x14ac:dyDescent="0.3">
      <c r="A8258">
        <v>8257</v>
      </c>
      <c r="B8258" t="s">
        <v>9920</v>
      </c>
      <c r="C8258">
        <f t="shared" si="128"/>
        <v>33</v>
      </c>
      <c r="D8258" s="1">
        <v>43324</v>
      </c>
      <c r="E8258" s="1">
        <v>43331</v>
      </c>
      <c r="F8258" t="s">
        <v>46</v>
      </c>
      <c r="G8258" t="s">
        <v>7135</v>
      </c>
      <c r="H8258" t="s">
        <v>7136</v>
      </c>
      <c r="I8258" t="s">
        <v>22</v>
      </c>
      <c r="J8258" t="s">
        <v>23</v>
      </c>
      <c r="K8258" t="s">
        <v>91</v>
      </c>
      <c r="L8258" t="s">
        <v>92</v>
      </c>
      <c r="M8258">
        <v>98103</v>
      </c>
      <c r="N8258" t="s">
        <v>40</v>
      </c>
      <c r="O8258" t="s">
        <v>952</v>
      </c>
      <c r="P8258" t="s">
        <v>42</v>
      </c>
      <c r="Q8258" t="s">
        <v>55</v>
      </c>
      <c r="R8258" t="s">
        <v>1742</v>
      </c>
      <c r="S8258">
        <v>46.74</v>
      </c>
      <c r="T8258" s="3"/>
    </row>
    <row r="8259" spans="1:20" x14ac:dyDescent="0.3">
      <c r="A8259">
        <v>8258</v>
      </c>
      <c r="B8259" t="s">
        <v>9920</v>
      </c>
      <c r="C8259">
        <f t="shared" ref="C8259:C8322" si="129">WEEKNUM(D8259,1)</f>
        <v>33</v>
      </c>
      <c r="D8259" s="1">
        <v>43324</v>
      </c>
      <c r="E8259" s="1">
        <v>43331</v>
      </c>
      <c r="F8259" t="s">
        <v>46</v>
      </c>
      <c r="G8259" t="s">
        <v>7135</v>
      </c>
      <c r="H8259" t="s">
        <v>7136</v>
      </c>
      <c r="I8259" t="s">
        <v>22</v>
      </c>
      <c r="J8259" t="s">
        <v>23</v>
      </c>
      <c r="K8259" t="s">
        <v>91</v>
      </c>
      <c r="L8259" t="s">
        <v>92</v>
      </c>
      <c r="M8259">
        <v>98103</v>
      </c>
      <c r="N8259" t="s">
        <v>40</v>
      </c>
      <c r="O8259" t="s">
        <v>6281</v>
      </c>
      <c r="P8259" t="s">
        <v>67</v>
      </c>
      <c r="Q8259" t="s">
        <v>157</v>
      </c>
      <c r="R8259" t="s">
        <v>6282</v>
      </c>
      <c r="S8259">
        <v>174.95</v>
      </c>
      <c r="T8259" s="3"/>
    </row>
    <row r="8260" spans="1:20" x14ac:dyDescent="0.3">
      <c r="A8260">
        <v>8259</v>
      </c>
      <c r="B8260" t="s">
        <v>9920</v>
      </c>
      <c r="C8260">
        <f t="shared" si="129"/>
        <v>33</v>
      </c>
      <c r="D8260" s="1">
        <v>43324</v>
      </c>
      <c r="E8260" s="1">
        <v>43331</v>
      </c>
      <c r="F8260" t="s">
        <v>46</v>
      </c>
      <c r="G8260" t="s">
        <v>7135</v>
      </c>
      <c r="H8260" t="s">
        <v>7136</v>
      </c>
      <c r="I8260" t="s">
        <v>22</v>
      </c>
      <c r="J8260" t="s">
        <v>23</v>
      </c>
      <c r="K8260" t="s">
        <v>91</v>
      </c>
      <c r="L8260" t="s">
        <v>92</v>
      </c>
      <c r="M8260">
        <v>98103</v>
      </c>
      <c r="N8260" t="s">
        <v>40</v>
      </c>
      <c r="O8260" t="s">
        <v>8895</v>
      </c>
      <c r="P8260" t="s">
        <v>42</v>
      </c>
      <c r="Q8260" t="s">
        <v>71</v>
      </c>
      <c r="R8260" t="s">
        <v>8896</v>
      </c>
      <c r="S8260">
        <v>100.70399999999999</v>
      </c>
      <c r="T8260" s="3"/>
    </row>
    <row r="8261" spans="1:20" x14ac:dyDescent="0.3">
      <c r="A8261">
        <v>8260</v>
      </c>
      <c r="B8261" t="s">
        <v>9921</v>
      </c>
      <c r="C8261">
        <f t="shared" si="129"/>
        <v>26</v>
      </c>
      <c r="D8261" s="1">
        <v>42912</v>
      </c>
      <c r="E8261" s="1">
        <v>42912</v>
      </c>
      <c r="F8261" t="s">
        <v>1289</v>
      </c>
      <c r="G8261" t="s">
        <v>3159</v>
      </c>
      <c r="H8261" t="s">
        <v>3160</v>
      </c>
      <c r="I8261" t="s">
        <v>98</v>
      </c>
      <c r="J8261" t="s">
        <v>23</v>
      </c>
      <c r="K8261" t="s">
        <v>563</v>
      </c>
      <c r="L8261" t="s">
        <v>234</v>
      </c>
      <c r="M8261">
        <v>48066</v>
      </c>
      <c r="N8261" t="s">
        <v>101</v>
      </c>
      <c r="O8261" t="s">
        <v>1731</v>
      </c>
      <c r="P8261" t="s">
        <v>42</v>
      </c>
      <c r="Q8261" t="s">
        <v>86</v>
      </c>
      <c r="R8261" t="s">
        <v>1732</v>
      </c>
      <c r="S8261">
        <v>368.91</v>
      </c>
      <c r="T8261" s="3"/>
    </row>
    <row r="8262" spans="1:20" x14ac:dyDescent="0.3">
      <c r="A8262">
        <v>8261</v>
      </c>
      <c r="B8262" t="s">
        <v>9921</v>
      </c>
      <c r="C8262">
        <f t="shared" si="129"/>
        <v>26</v>
      </c>
      <c r="D8262" s="1">
        <v>42912</v>
      </c>
      <c r="E8262" s="1">
        <v>42912</v>
      </c>
      <c r="F8262" t="s">
        <v>1289</v>
      </c>
      <c r="G8262" t="s">
        <v>3159</v>
      </c>
      <c r="H8262" t="s">
        <v>3160</v>
      </c>
      <c r="I8262" t="s">
        <v>98</v>
      </c>
      <c r="J8262" t="s">
        <v>23</v>
      </c>
      <c r="K8262" t="s">
        <v>563</v>
      </c>
      <c r="L8262" t="s">
        <v>234</v>
      </c>
      <c r="M8262">
        <v>48066</v>
      </c>
      <c r="N8262" t="s">
        <v>101</v>
      </c>
      <c r="O8262" t="s">
        <v>1523</v>
      </c>
      <c r="P8262" t="s">
        <v>42</v>
      </c>
      <c r="Q8262" t="s">
        <v>71</v>
      </c>
      <c r="R8262" t="s">
        <v>1524</v>
      </c>
      <c r="S8262">
        <v>8.02</v>
      </c>
      <c r="T8262" s="3"/>
    </row>
    <row r="8263" spans="1:20" x14ac:dyDescent="0.3">
      <c r="A8263">
        <v>8262</v>
      </c>
      <c r="B8263" t="s">
        <v>9921</v>
      </c>
      <c r="C8263">
        <f t="shared" si="129"/>
        <v>26</v>
      </c>
      <c r="D8263" s="1">
        <v>42912</v>
      </c>
      <c r="E8263" s="1">
        <v>42912</v>
      </c>
      <c r="F8263" t="s">
        <v>1289</v>
      </c>
      <c r="G8263" t="s">
        <v>3159</v>
      </c>
      <c r="H8263" t="s">
        <v>3160</v>
      </c>
      <c r="I8263" t="s">
        <v>98</v>
      </c>
      <c r="J8263" t="s">
        <v>23</v>
      </c>
      <c r="K8263" t="s">
        <v>563</v>
      </c>
      <c r="L8263" t="s">
        <v>234</v>
      </c>
      <c r="M8263">
        <v>48066</v>
      </c>
      <c r="N8263" t="s">
        <v>101</v>
      </c>
      <c r="O8263" t="s">
        <v>5561</v>
      </c>
      <c r="P8263" t="s">
        <v>42</v>
      </c>
      <c r="Q8263" t="s">
        <v>55</v>
      </c>
      <c r="R8263" t="s">
        <v>5562</v>
      </c>
      <c r="S8263">
        <v>171.04</v>
      </c>
      <c r="T8263" s="3"/>
    </row>
    <row r="8264" spans="1:20" x14ac:dyDescent="0.3">
      <c r="A8264">
        <v>8263</v>
      </c>
      <c r="B8264" t="s">
        <v>9922</v>
      </c>
      <c r="C8264">
        <f t="shared" si="129"/>
        <v>50</v>
      </c>
      <c r="D8264" s="1">
        <v>43084</v>
      </c>
      <c r="E8264" s="1">
        <v>43088</v>
      </c>
      <c r="F8264" t="s">
        <v>46</v>
      </c>
      <c r="G8264" t="s">
        <v>6260</v>
      </c>
      <c r="H8264" t="s">
        <v>6261</v>
      </c>
      <c r="I8264" t="s">
        <v>98</v>
      </c>
      <c r="J8264" t="s">
        <v>23</v>
      </c>
      <c r="K8264" t="s">
        <v>1707</v>
      </c>
      <c r="L8264" t="s">
        <v>1708</v>
      </c>
      <c r="M8264">
        <v>72701</v>
      </c>
      <c r="N8264" t="s">
        <v>26</v>
      </c>
      <c r="O8264" t="s">
        <v>1402</v>
      </c>
      <c r="P8264" t="s">
        <v>42</v>
      </c>
      <c r="Q8264" t="s">
        <v>86</v>
      </c>
      <c r="R8264" t="s">
        <v>1403</v>
      </c>
      <c r="S8264">
        <v>19.440000000000001</v>
      </c>
      <c r="T8264" s="3"/>
    </row>
    <row r="8265" spans="1:20" x14ac:dyDescent="0.3">
      <c r="A8265">
        <v>8264</v>
      </c>
      <c r="B8265" t="s">
        <v>9923</v>
      </c>
      <c r="C8265">
        <f t="shared" si="129"/>
        <v>38</v>
      </c>
      <c r="D8265" s="1">
        <v>42626</v>
      </c>
      <c r="E8265" s="1">
        <v>42630</v>
      </c>
      <c r="F8265" t="s">
        <v>46</v>
      </c>
      <c r="G8265" t="s">
        <v>4898</v>
      </c>
      <c r="H8265" t="s">
        <v>4899</v>
      </c>
      <c r="I8265" t="s">
        <v>22</v>
      </c>
      <c r="J8265" t="s">
        <v>23</v>
      </c>
      <c r="K8265" t="s">
        <v>1522</v>
      </c>
      <c r="L8265" t="s">
        <v>84</v>
      </c>
      <c r="M8265">
        <v>28540</v>
      </c>
      <c r="N8265" t="s">
        <v>26</v>
      </c>
      <c r="O8265" t="s">
        <v>2473</v>
      </c>
      <c r="P8265" t="s">
        <v>42</v>
      </c>
      <c r="Q8265" t="s">
        <v>71</v>
      </c>
      <c r="R8265" t="s">
        <v>2474</v>
      </c>
      <c r="S8265">
        <v>13.092000000000001</v>
      </c>
      <c r="T8265" s="3"/>
    </row>
    <row r="8266" spans="1:20" x14ac:dyDescent="0.3">
      <c r="A8266">
        <v>8265</v>
      </c>
      <c r="B8266" t="s">
        <v>9924</v>
      </c>
      <c r="C8266">
        <f t="shared" si="129"/>
        <v>53</v>
      </c>
      <c r="D8266" s="1">
        <v>42368</v>
      </c>
      <c r="E8266" s="1">
        <v>42373</v>
      </c>
      <c r="F8266" t="s">
        <v>46</v>
      </c>
      <c r="G8266" t="s">
        <v>1688</v>
      </c>
      <c r="H8266" t="s">
        <v>1689</v>
      </c>
      <c r="I8266" t="s">
        <v>22</v>
      </c>
      <c r="J8266" t="s">
        <v>23</v>
      </c>
      <c r="K8266" t="s">
        <v>262</v>
      </c>
      <c r="L8266" t="s">
        <v>263</v>
      </c>
      <c r="M8266">
        <v>10035</v>
      </c>
      <c r="N8266" t="s">
        <v>144</v>
      </c>
      <c r="O8266" t="s">
        <v>9925</v>
      </c>
      <c r="P8266" t="s">
        <v>42</v>
      </c>
      <c r="Q8266" t="s">
        <v>74</v>
      </c>
      <c r="R8266" t="s">
        <v>9926</v>
      </c>
      <c r="S8266">
        <v>122.94</v>
      </c>
      <c r="T8266" s="3"/>
    </row>
    <row r="8267" spans="1:20" x14ac:dyDescent="0.3">
      <c r="A8267">
        <v>8266</v>
      </c>
      <c r="B8267" t="s">
        <v>9924</v>
      </c>
      <c r="C8267">
        <f t="shared" si="129"/>
        <v>53</v>
      </c>
      <c r="D8267" s="1">
        <v>42368</v>
      </c>
      <c r="E8267" s="1">
        <v>42373</v>
      </c>
      <c r="F8267" t="s">
        <v>46</v>
      </c>
      <c r="G8267" t="s">
        <v>1688</v>
      </c>
      <c r="H8267" t="s">
        <v>1689</v>
      </c>
      <c r="I8267" t="s">
        <v>22</v>
      </c>
      <c r="J8267" t="s">
        <v>23</v>
      </c>
      <c r="K8267" t="s">
        <v>262</v>
      </c>
      <c r="L8267" t="s">
        <v>263</v>
      </c>
      <c r="M8267">
        <v>10035</v>
      </c>
      <c r="N8267" t="s">
        <v>144</v>
      </c>
      <c r="O8267" t="s">
        <v>3348</v>
      </c>
      <c r="P8267" t="s">
        <v>42</v>
      </c>
      <c r="Q8267" t="s">
        <v>71</v>
      </c>
      <c r="R8267" t="s">
        <v>3349</v>
      </c>
      <c r="S8267">
        <v>35.448</v>
      </c>
      <c r="T8267" s="3"/>
    </row>
    <row r="8268" spans="1:20" x14ac:dyDescent="0.3">
      <c r="A8268">
        <v>8267</v>
      </c>
      <c r="B8268" t="s">
        <v>9927</v>
      </c>
      <c r="C8268">
        <f t="shared" si="129"/>
        <v>18</v>
      </c>
      <c r="D8268" s="1">
        <v>42123</v>
      </c>
      <c r="E8268" s="1">
        <v>42128</v>
      </c>
      <c r="F8268" t="s">
        <v>46</v>
      </c>
      <c r="G8268" t="s">
        <v>2888</v>
      </c>
      <c r="H8268" t="s">
        <v>2889</v>
      </c>
      <c r="I8268" t="s">
        <v>22</v>
      </c>
      <c r="J8268" t="s">
        <v>23</v>
      </c>
      <c r="K8268" t="s">
        <v>240</v>
      </c>
      <c r="L8268" t="s">
        <v>241</v>
      </c>
      <c r="M8268">
        <v>19901</v>
      </c>
      <c r="N8268" t="s">
        <v>144</v>
      </c>
      <c r="O8268" t="s">
        <v>1683</v>
      </c>
      <c r="P8268" t="s">
        <v>67</v>
      </c>
      <c r="Q8268" t="s">
        <v>68</v>
      </c>
      <c r="R8268" t="s">
        <v>1684</v>
      </c>
      <c r="S8268">
        <v>19.98</v>
      </c>
      <c r="T8268" s="3"/>
    </row>
    <row r="8269" spans="1:20" x14ac:dyDescent="0.3">
      <c r="A8269">
        <v>8268</v>
      </c>
      <c r="B8269" t="s">
        <v>9928</v>
      </c>
      <c r="C8269">
        <f t="shared" si="129"/>
        <v>5</v>
      </c>
      <c r="D8269" s="1">
        <v>43130</v>
      </c>
      <c r="E8269" s="1">
        <v>43137</v>
      </c>
      <c r="F8269" t="s">
        <v>46</v>
      </c>
      <c r="G8269" t="s">
        <v>3652</v>
      </c>
      <c r="H8269" t="s">
        <v>3653</v>
      </c>
      <c r="I8269" t="s">
        <v>22</v>
      </c>
      <c r="J8269" t="s">
        <v>23</v>
      </c>
      <c r="K8269" t="s">
        <v>452</v>
      </c>
      <c r="L8269" t="s">
        <v>207</v>
      </c>
      <c r="M8269">
        <v>60505</v>
      </c>
      <c r="N8269" t="s">
        <v>101</v>
      </c>
      <c r="O8269" t="s">
        <v>6948</v>
      </c>
      <c r="P8269" t="s">
        <v>28</v>
      </c>
      <c r="Q8269" t="s">
        <v>52</v>
      </c>
      <c r="R8269" t="s">
        <v>6949</v>
      </c>
      <c r="S8269">
        <v>69.375</v>
      </c>
      <c r="T8269" s="3"/>
    </row>
    <row r="8270" spans="1:20" x14ac:dyDescent="0.3">
      <c r="A8270">
        <v>8269</v>
      </c>
      <c r="B8270" t="s">
        <v>9928</v>
      </c>
      <c r="C8270">
        <f t="shared" si="129"/>
        <v>5</v>
      </c>
      <c r="D8270" s="1">
        <v>43130</v>
      </c>
      <c r="E8270" s="1">
        <v>43137</v>
      </c>
      <c r="F8270" t="s">
        <v>46</v>
      </c>
      <c r="G8270" t="s">
        <v>3652</v>
      </c>
      <c r="H8270" t="s">
        <v>3653</v>
      </c>
      <c r="I8270" t="s">
        <v>22</v>
      </c>
      <c r="J8270" t="s">
        <v>23</v>
      </c>
      <c r="K8270" t="s">
        <v>452</v>
      </c>
      <c r="L8270" t="s">
        <v>207</v>
      </c>
      <c r="M8270">
        <v>60505</v>
      </c>
      <c r="N8270" t="s">
        <v>101</v>
      </c>
      <c r="O8270" t="s">
        <v>2174</v>
      </c>
      <c r="P8270" t="s">
        <v>42</v>
      </c>
      <c r="Q8270" t="s">
        <v>575</v>
      </c>
      <c r="R8270" t="s">
        <v>2175</v>
      </c>
      <c r="S8270">
        <v>31.68</v>
      </c>
      <c r="T8270" s="3"/>
    </row>
    <row r="8271" spans="1:20" x14ac:dyDescent="0.3">
      <c r="A8271">
        <v>8270</v>
      </c>
      <c r="B8271" t="s">
        <v>9928</v>
      </c>
      <c r="C8271">
        <f t="shared" si="129"/>
        <v>5</v>
      </c>
      <c r="D8271" s="1">
        <v>43130</v>
      </c>
      <c r="E8271" s="1">
        <v>43137</v>
      </c>
      <c r="F8271" t="s">
        <v>46</v>
      </c>
      <c r="G8271" t="s">
        <v>3652</v>
      </c>
      <c r="H8271" t="s">
        <v>3653</v>
      </c>
      <c r="I8271" t="s">
        <v>22</v>
      </c>
      <c r="J8271" t="s">
        <v>23</v>
      </c>
      <c r="K8271" t="s">
        <v>452</v>
      </c>
      <c r="L8271" t="s">
        <v>207</v>
      </c>
      <c r="M8271">
        <v>60505</v>
      </c>
      <c r="N8271" t="s">
        <v>101</v>
      </c>
      <c r="O8271" t="s">
        <v>7947</v>
      </c>
      <c r="P8271" t="s">
        <v>67</v>
      </c>
      <c r="Q8271" t="s">
        <v>68</v>
      </c>
      <c r="R8271" t="s">
        <v>7948</v>
      </c>
      <c r="S8271">
        <v>2003.1679999999999</v>
      </c>
      <c r="T8271" s="3"/>
    </row>
    <row r="8272" spans="1:20" x14ac:dyDescent="0.3">
      <c r="A8272">
        <v>8271</v>
      </c>
      <c r="B8272" t="s">
        <v>9928</v>
      </c>
      <c r="C8272">
        <f t="shared" si="129"/>
        <v>5</v>
      </c>
      <c r="D8272" s="1">
        <v>43130</v>
      </c>
      <c r="E8272" s="1">
        <v>43137</v>
      </c>
      <c r="F8272" t="s">
        <v>46</v>
      </c>
      <c r="G8272" t="s">
        <v>3652</v>
      </c>
      <c r="H8272" t="s">
        <v>3653</v>
      </c>
      <c r="I8272" t="s">
        <v>22</v>
      </c>
      <c r="J8272" t="s">
        <v>23</v>
      </c>
      <c r="K8272" t="s">
        <v>452</v>
      </c>
      <c r="L8272" t="s">
        <v>207</v>
      </c>
      <c r="M8272">
        <v>60505</v>
      </c>
      <c r="N8272" t="s">
        <v>101</v>
      </c>
      <c r="O8272" t="s">
        <v>997</v>
      </c>
      <c r="P8272" t="s">
        <v>42</v>
      </c>
      <c r="Q8272" t="s">
        <v>64</v>
      </c>
      <c r="R8272" t="s">
        <v>998</v>
      </c>
      <c r="S8272">
        <v>9.3439999999999994</v>
      </c>
      <c r="T8272" s="3"/>
    </row>
    <row r="8273" spans="1:20" x14ac:dyDescent="0.3">
      <c r="A8273">
        <v>8272</v>
      </c>
      <c r="B8273" t="s">
        <v>9929</v>
      </c>
      <c r="C8273">
        <f t="shared" si="129"/>
        <v>52</v>
      </c>
      <c r="D8273" s="1">
        <v>43094</v>
      </c>
      <c r="E8273" s="1">
        <v>43100</v>
      </c>
      <c r="F8273" t="s">
        <v>46</v>
      </c>
      <c r="G8273" t="s">
        <v>4803</v>
      </c>
      <c r="H8273" t="s">
        <v>4804</v>
      </c>
      <c r="I8273" t="s">
        <v>22</v>
      </c>
      <c r="J8273" t="s">
        <v>23</v>
      </c>
      <c r="K8273" t="s">
        <v>262</v>
      </c>
      <c r="L8273" t="s">
        <v>263</v>
      </c>
      <c r="M8273">
        <v>10009</v>
      </c>
      <c r="N8273" t="s">
        <v>144</v>
      </c>
      <c r="O8273" t="s">
        <v>1589</v>
      </c>
      <c r="P8273" t="s">
        <v>28</v>
      </c>
      <c r="Q8273" t="s">
        <v>32</v>
      </c>
      <c r="R8273" t="s">
        <v>1590</v>
      </c>
      <c r="S8273">
        <v>2563.056</v>
      </c>
      <c r="T8273" s="3"/>
    </row>
    <row r="8274" spans="1:20" x14ac:dyDescent="0.3">
      <c r="A8274">
        <v>8273</v>
      </c>
      <c r="B8274" t="s">
        <v>9930</v>
      </c>
      <c r="C8274">
        <f t="shared" si="129"/>
        <v>42</v>
      </c>
      <c r="D8274" s="1">
        <v>43028</v>
      </c>
      <c r="E8274" s="1">
        <v>43033</v>
      </c>
      <c r="F8274" t="s">
        <v>46</v>
      </c>
      <c r="G8274" t="s">
        <v>4198</v>
      </c>
      <c r="H8274" t="s">
        <v>4199</v>
      </c>
      <c r="I8274" t="s">
        <v>37</v>
      </c>
      <c r="J8274" t="s">
        <v>23</v>
      </c>
      <c r="K8274" t="s">
        <v>9138</v>
      </c>
      <c r="L8274" t="s">
        <v>39</v>
      </c>
      <c r="M8274">
        <v>92020</v>
      </c>
      <c r="N8274" t="s">
        <v>40</v>
      </c>
      <c r="O8274" t="s">
        <v>7864</v>
      </c>
      <c r="P8274" t="s">
        <v>28</v>
      </c>
      <c r="Q8274" t="s">
        <v>32</v>
      </c>
      <c r="R8274" t="s">
        <v>7865</v>
      </c>
      <c r="S8274">
        <v>387.13600000000002</v>
      </c>
      <c r="T8274" s="3"/>
    </row>
    <row r="8275" spans="1:20" x14ac:dyDescent="0.3">
      <c r="A8275">
        <v>8274</v>
      </c>
      <c r="B8275" t="s">
        <v>9931</v>
      </c>
      <c r="C8275">
        <f t="shared" si="129"/>
        <v>25</v>
      </c>
      <c r="D8275" s="1">
        <v>42534</v>
      </c>
      <c r="E8275" s="1">
        <v>42536</v>
      </c>
      <c r="F8275" t="s">
        <v>19</v>
      </c>
      <c r="G8275" t="s">
        <v>8237</v>
      </c>
      <c r="H8275" t="s">
        <v>8238</v>
      </c>
      <c r="I8275" t="s">
        <v>98</v>
      </c>
      <c r="J8275" t="s">
        <v>23</v>
      </c>
      <c r="K8275" t="s">
        <v>314</v>
      </c>
      <c r="L8275" t="s">
        <v>494</v>
      </c>
      <c r="M8275">
        <v>45503</v>
      </c>
      <c r="N8275" t="s">
        <v>144</v>
      </c>
      <c r="O8275" t="s">
        <v>3955</v>
      </c>
      <c r="P8275" t="s">
        <v>42</v>
      </c>
      <c r="Q8275" t="s">
        <v>64</v>
      </c>
      <c r="R8275" t="s">
        <v>3956</v>
      </c>
      <c r="S8275">
        <v>3.4239999999999999</v>
      </c>
      <c r="T8275" s="3"/>
    </row>
    <row r="8276" spans="1:20" x14ac:dyDescent="0.3">
      <c r="A8276">
        <v>8275</v>
      </c>
      <c r="B8276" t="s">
        <v>9932</v>
      </c>
      <c r="C8276">
        <f t="shared" si="129"/>
        <v>26</v>
      </c>
      <c r="D8276" s="1">
        <v>43281</v>
      </c>
      <c r="E8276" s="1">
        <v>43285</v>
      </c>
      <c r="F8276" t="s">
        <v>46</v>
      </c>
      <c r="G8276" t="s">
        <v>4597</v>
      </c>
      <c r="H8276" t="s">
        <v>4598</v>
      </c>
      <c r="I8276" t="s">
        <v>37</v>
      </c>
      <c r="J8276" t="s">
        <v>23</v>
      </c>
      <c r="K8276" t="s">
        <v>2296</v>
      </c>
      <c r="L8276" t="s">
        <v>263</v>
      </c>
      <c r="M8276">
        <v>10550</v>
      </c>
      <c r="N8276" t="s">
        <v>144</v>
      </c>
      <c r="O8276" t="s">
        <v>6098</v>
      </c>
      <c r="P8276" t="s">
        <v>42</v>
      </c>
      <c r="Q8276" t="s">
        <v>55</v>
      </c>
      <c r="R8276" t="s">
        <v>6099</v>
      </c>
      <c r="S8276">
        <v>1085.42</v>
      </c>
      <c r="T8276" s="3"/>
    </row>
    <row r="8277" spans="1:20" x14ac:dyDescent="0.3">
      <c r="A8277">
        <v>8276</v>
      </c>
      <c r="B8277" t="s">
        <v>9933</v>
      </c>
      <c r="C8277">
        <f t="shared" si="129"/>
        <v>27</v>
      </c>
      <c r="D8277" s="1">
        <v>42547</v>
      </c>
      <c r="E8277" s="1">
        <v>42551</v>
      </c>
      <c r="F8277" t="s">
        <v>46</v>
      </c>
      <c r="G8277" t="s">
        <v>7676</v>
      </c>
      <c r="H8277" t="s">
        <v>7677</v>
      </c>
      <c r="I8277" t="s">
        <v>98</v>
      </c>
      <c r="J8277" t="s">
        <v>23</v>
      </c>
      <c r="K8277" t="s">
        <v>1118</v>
      </c>
      <c r="L8277" t="s">
        <v>494</v>
      </c>
      <c r="M8277">
        <v>44107</v>
      </c>
      <c r="N8277" t="s">
        <v>144</v>
      </c>
      <c r="O8277" t="s">
        <v>447</v>
      </c>
      <c r="P8277" t="s">
        <v>42</v>
      </c>
      <c r="Q8277" t="s">
        <v>86</v>
      </c>
      <c r="R8277" t="s">
        <v>448</v>
      </c>
      <c r="S8277">
        <v>43.055999999999997</v>
      </c>
      <c r="T8277" s="3"/>
    </row>
    <row r="8278" spans="1:20" x14ac:dyDescent="0.3">
      <c r="A8278">
        <v>8277</v>
      </c>
      <c r="B8278" t="s">
        <v>9934</v>
      </c>
      <c r="C8278">
        <f t="shared" si="129"/>
        <v>8</v>
      </c>
      <c r="D8278" s="1">
        <v>42787</v>
      </c>
      <c r="E8278" s="1">
        <v>42791</v>
      </c>
      <c r="F8278" t="s">
        <v>46</v>
      </c>
      <c r="G8278" t="s">
        <v>9821</v>
      </c>
      <c r="H8278" t="s">
        <v>9822</v>
      </c>
      <c r="I8278" t="s">
        <v>98</v>
      </c>
      <c r="J8278" t="s">
        <v>23</v>
      </c>
      <c r="K8278" t="s">
        <v>898</v>
      </c>
      <c r="L8278" t="s">
        <v>50</v>
      </c>
      <c r="M8278">
        <v>33614</v>
      </c>
      <c r="N8278" t="s">
        <v>26</v>
      </c>
      <c r="O8278" t="s">
        <v>3172</v>
      </c>
      <c r="P8278" t="s">
        <v>42</v>
      </c>
      <c r="Q8278" t="s">
        <v>71</v>
      </c>
      <c r="R8278" t="s">
        <v>3173</v>
      </c>
      <c r="S8278">
        <v>3.762</v>
      </c>
      <c r="T8278" s="3"/>
    </row>
    <row r="8279" spans="1:20" x14ac:dyDescent="0.3">
      <c r="A8279">
        <v>8278</v>
      </c>
      <c r="B8279" t="s">
        <v>9934</v>
      </c>
      <c r="C8279">
        <f t="shared" si="129"/>
        <v>8</v>
      </c>
      <c r="D8279" s="1">
        <v>42787</v>
      </c>
      <c r="E8279" s="1">
        <v>42791</v>
      </c>
      <c r="F8279" t="s">
        <v>46</v>
      </c>
      <c r="G8279" t="s">
        <v>9821</v>
      </c>
      <c r="H8279" t="s">
        <v>9822</v>
      </c>
      <c r="I8279" t="s">
        <v>98</v>
      </c>
      <c r="J8279" t="s">
        <v>23</v>
      </c>
      <c r="K8279" t="s">
        <v>898</v>
      </c>
      <c r="L8279" t="s">
        <v>50</v>
      </c>
      <c r="M8279">
        <v>33614</v>
      </c>
      <c r="N8279" t="s">
        <v>26</v>
      </c>
      <c r="O8279" t="s">
        <v>3572</v>
      </c>
      <c r="P8279" t="s">
        <v>42</v>
      </c>
      <c r="Q8279" t="s">
        <v>71</v>
      </c>
      <c r="R8279" t="s">
        <v>3573</v>
      </c>
      <c r="S8279">
        <v>34.86</v>
      </c>
      <c r="T8279" s="3"/>
    </row>
    <row r="8280" spans="1:20" x14ac:dyDescent="0.3">
      <c r="A8280">
        <v>8279</v>
      </c>
      <c r="B8280" t="s">
        <v>9934</v>
      </c>
      <c r="C8280">
        <f t="shared" si="129"/>
        <v>8</v>
      </c>
      <c r="D8280" s="1">
        <v>42787</v>
      </c>
      <c r="E8280" s="1">
        <v>42791</v>
      </c>
      <c r="F8280" t="s">
        <v>46</v>
      </c>
      <c r="G8280" t="s">
        <v>9821</v>
      </c>
      <c r="H8280" t="s">
        <v>9822</v>
      </c>
      <c r="I8280" t="s">
        <v>98</v>
      </c>
      <c r="J8280" t="s">
        <v>23</v>
      </c>
      <c r="K8280" t="s">
        <v>898</v>
      </c>
      <c r="L8280" t="s">
        <v>50</v>
      </c>
      <c r="M8280">
        <v>33614</v>
      </c>
      <c r="N8280" t="s">
        <v>26</v>
      </c>
      <c r="O8280" t="s">
        <v>2873</v>
      </c>
      <c r="P8280" t="s">
        <v>42</v>
      </c>
      <c r="Q8280" t="s">
        <v>55</v>
      </c>
      <c r="R8280" t="s">
        <v>2874</v>
      </c>
      <c r="S8280">
        <v>432.45600000000002</v>
      </c>
      <c r="T8280" s="3"/>
    </row>
    <row r="8281" spans="1:20" x14ac:dyDescent="0.3">
      <c r="A8281">
        <v>8280</v>
      </c>
      <c r="B8281" t="s">
        <v>9935</v>
      </c>
      <c r="C8281">
        <f t="shared" si="129"/>
        <v>17</v>
      </c>
      <c r="D8281" s="1">
        <v>43212</v>
      </c>
      <c r="E8281" s="1">
        <v>43216</v>
      </c>
      <c r="F8281" t="s">
        <v>46</v>
      </c>
      <c r="G8281" t="s">
        <v>1970</v>
      </c>
      <c r="H8281" t="s">
        <v>1971</v>
      </c>
      <c r="I8281" t="s">
        <v>22</v>
      </c>
      <c r="J8281" t="s">
        <v>23</v>
      </c>
      <c r="K8281" t="s">
        <v>493</v>
      </c>
      <c r="L8281" t="s">
        <v>1271</v>
      </c>
      <c r="M8281">
        <v>31907</v>
      </c>
      <c r="N8281" t="s">
        <v>26</v>
      </c>
      <c r="O8281" t="s">
        <v>3515</v>
      </c>
      <c r="P8281" t="s">
        <v>42</v>
      </c>
      <c r="Q8281" t="s">
        <v>55</v>
      </c>
      <c r="R8281" t="s">
        <v>3516</v>
      </c>
      <c r="S8281">
        <v>675.06</v>
      </c>
      <c r="T8281" s="3"/>
    </row>
    <row r="8282" spans="1:20" x14ac:dyDescent="0.3">
      <c r="A8282">
        <v>8281</v>
      </c>
      <c r="B8282" t="s">
        <v>9936</v>
      </c>
      <c r="C8282">
        <f t="shared" si="129"/>
        <v>19</v>
      </c>
      <c r="D8282" s="1">
        <v>43229</v>
      </c>
      <c r="E8282" s="1">
        <v>43230</v>
      </c>
      <c r="F8282" t="s">
        <v>184</v>
      </c>
      <c r="G8282" t="s">
        <v>1780</v>
      </c>
      <c r="H8282" t="s">
        <v>1781</v>
      </c>
      <c r="I8282" t="s">
        <v>37</v>
      </c>
      <c r="J8282" t="s">
        <v>23</v>
      </c>
      <c r="K8282" t="s">
        <v>1522</v>
      </c>
      <c r="L8282" t="s">
        <v>84</v>
      </c>
      <c r="M8282">
        <v>28540</v>
      </c>
      <c r="N8282" t="s">
        <v>26</v>
      </c>
      <c r="O8282" t="s">
        <v>501</v>
      </c>
      <c r="P8282" t="s">
        <v>42</v>
      </c>
      <c r="Q8282" t="s">
        <v>169</v>
      </c>
      <c r="R8282" t="s">
        <v>502</v>
      </c>
      <c r="S8282">
        <v>65.231999999999999</v>
      </c>
      <c r="T8282" s="3"/>
    </row>
    <row r="8283" spans="1:20" x14ac:dyDescent="0.3">
      <c r="A8283">
        <v>8282</v>
      </c>
      <c r="B8283" t="s">
        <v>9936</v>
      </c>
      <c r="C8283">
        <f t="shared" si="129"/>
        <v>19</v>
      </c>
      <c r="D8283" s="1">
        <v>43229</v>
      </c>
      <c r="E8283" s="1">
        <v>43230</v>
      </c>
      <c r="F8283" t="s">
        <v>184</v>
      </c>
      <c r="G8283" t="s">
        <v>1780</v>
      </c>
      <c r="H8283" t="s">
        <v>1781</v>
      </c>
      <c r="I8283" t="s">
        <v>37</v>
      </c>
      <c r="J8283" t="s">
        <v>23</v>
      </c>
      <c r="K8283" t="s">
        <v>1522</v>
      </c>
      <c r="L8283" t="s">
        <v>84</v>
      </c>
      <c r="M8283">
        <v>28540</v>
      </c>
      <c r="N8283" t="s">
        <v>26</v>
      </c>
      <c r="O8283" t="s">
        <v>3380</v>
      </c>
      <c r="P8283" t="s">
        <v>28</v>
      </c>
      <c r="Q8283" t="s">
        <v>32</v>
      </c>
      <c r="R8283" t="s">
        <v>3381</v>
      </c>
      <c r="S8283">
        <v>207</v>
      </c>
      <c r="T8283" s="3"/>
    </row>
    <row r="8284" spans="1:20" x14ac:dyDescent="0.3">
      <c r="A8284">
        <v>8283</v>
      </c>
      <c r="B8284" t="s">
        <v>9937</v>
      </c>
      <c r="C8284">
        <f t="shared" si="129"/>
        <v>52</v>
      </c>
      <c r="D8284" s="1">
        <v>42725</v>
      </c>
      <c r="E8284" s="1">
        <v>42730</v>
      </c>
      <c r="F8284" t="s">
        <v>19</v>
      </c>
      <c r="G8284" t="s">
        <v>3763</v>
      </c>
      <c r="H8284" t="s">
        <v>3764</v>
      </c>
      <c r="I8284" t="s">
        <v>98</v>
      </c>
      <c r="J8284" t="s">
        <v>23</v>
      </c>
      <c r="K8284" t="s">
        <v>9310</v>
      </c>
      <c r="L8284" t="s">
        <v>207</v>
      </c>
      <c r="M8284">
        <v>60174</v>
      </c>
      <c r="N8284" t="s">
        <v>101</v>
      </c>
      <c r="O8284" t="s">
        <v>3303</v>
      </c>
      <c r="P8284" t="s">
        <v>67</v>
      </c>
      <c r="Q8284" t="s">
        <v>680</v>
      </c>
      <c r="R8284" t="s">
        <v>3304</v>
      </c>
      <c r="S8284">
        <v>600.53</v>
      </c>
      <c r="T8284" s="3"/>
    </row>
    <row r="8285" spans="1:20" x14ac:dyDescent="0.3">
      <c r="A8285">
        <v>8284</v>
      </c>
      <c r="B8285" t="s">
        <v>9937</v>
      </c>
      <c r="C8285">
        <f t="shared" si="129"/>
        <v>52</v>
      </c>
      <c r="D8285" s="1">
        <v>42725</v>
      </c>
      <c r="E8285" s="1">
        <v>42730</v>
      </c>
      <c r="F8285" t="s">
        <v>19</v>
      </c>
      <c r="G8285" t="s">
        <v>3763</v>
      </c>
      <c r="H8285" t="s">
        <v>3764</v>
      </c>
      <c r="I8285" t="s">
        <v>98</v>
      </c>
      <c r="J8285" t="s">
        <v>23</v>
      </c>
      <c r="K8285" t="s">
        <v>9310</v>
      </c>
      <c r="L8285" t="s">
        <v>207</v>
      </c>
      <c r="M8285">
        <v>60174</v>
      </c>
      <c r="N8285" t="s">
        <v>101</v>
      </c>
      <c r="O8285" t="s">
        <v>2839</v>
      </c>
      <c r="P8285" t="s">
        <v>42</v>
      </c>
      <c r="Q8285" t="s">
        <v>64</v>
      </c>
      <c r="R8285" t="s">
        <v>2840</v>
      </c>
      <c r="S8285">
        <v>59.904000000000003</v>
      </c>
      <c r="T8285" s="3"/>
    </row>
    <row r="8286" spans="1:20" x14ac:dyDescent="0.3">
      <c r="A8286">
        <v>8285</v>
      </c>
      <c r="B8286" t="s">
        <v>9937</v>
      </c>
      <c r="C8286">
        <f t="shared" si="129"/>
        <v>52</v>
      </c>
      <c r="D8286" s="1">
        <v>42725</v>
      </c>
      <c r="E8286" s="1">
        <v>42730</v>
      </c>
      <c r="F8286" t="s">
        <v>19</v>
      </c>
      <c r="G8286" t="s">
        <v>3763</v>
      </c>
      <c r="H8286" t="s">
        <v>3764</v>
      </c>
      <c r="I8286" t="s">
        <v>98</v>
      </c>
      <c r="J8286" t="s">
        <v>23</v>
      </c>
      <c r="K8286" t="s">
        <v>9310</v>
      </c>
      <c r="L8286" t="s">
        <v>207</v>
      </c>
      <c r="M8286">
        <v>60174</v>
      </c>
      <c r="N8286" t="s">
        <v>101</v>
      </c>
      <c r="O8286" t="s">
        <v>3024</v>
      </c>
      <c r="P8286" t="s">
        <v>67</v>
      </c>
      <c r="Q8286" t="s">
        <v>157</v>
      </c>
      <c r="R8286" t="s">
        <v>3025</v>
      </c>
      <c r="S8286">
        <v>637.44000000000005</v>
      </c>
      <c r="T8286" s="3"/>
    </row>
    <row r="8287" spans="1:20" x14ac:dyDescent="0.3">
      <c r="A8287">
        <v>8286</v>
      </c>
      <c r="B8287" t="s">
        <v>9937</v>
      </c>
      <c r="C8287">
        <f t="shared" si="129"/>
        <v>52</v>
      </c>
      <c r="D8287" s="1">
        <v>42725</v>
      </c>
      <c r="E8287" s="1">
        <v>42730</v>
      </c>
      <c r="F8287" t="s">
        <v>19</v>
      </c>
      <c r="G8287" t="s">
        <v>3763</v>
      </c>
      <c r="H8287" t="s">
        <v>3764</v>
      </c>
      <c r="I8287" t="s">
        <v>98</v>
      </c>
      <c r="J8287" t="s">
        <v>23</v>
      </c>
      <c r="K8287" t="s">
        <v>9310</v>
      </c>
      <c r="L8287" t="s">
        <v>207</v>
      </c>
      <c r="M8287">
        <v>60174</v>
      </c>
      <c r="N8287" t="s">
        <v>101</v>
      </c>
      <c r="O8287" t="s">
        <v>1876</v>
      </c>
      <c r="P8287" t="s">
        <v>28</v>
      </c>
      <c r="Q8287" t="s">
        <v>61</v>
      </c>
      <c r="R8287" t="s">
        <v>1877</v>
      </c>
      <c r="S8287">
        <v>51.756</v>
      </c>
      <c r="T8287" s="3"/>
    </row>
    <row r="8288" spans="1:20" x14ac:dyDescent="0.3">
      <c r="A8288">
        <v>8287</v>
      </c>
      <c r="B8288" t="s">
        <v>9938</v>
      </c>
      <c r="C8288">
        <f t="shared" si="129"/>
        <v>33</v>
      </c>
      <c r="D8288" s="1">
        <v>42228</v>
      </c>
      <c r="E8288" s="1">
        <v>42232</v>
      </c>
      <c r="F8288" t="s">
        <v>46</v>
      </c>
      <c r="G8288" t="s">
        <v>6997</v>
      </c>
      <c r="H8288" t="s">
        <v>6998</v>
      </c>
      <c r="I8288" t="s">
        <v>98</v>
      </c>
      <c r="J8288" t="s">
        <v>23</v>
      </c>
      <c r="K8288" t="s">
        <v>1419</v>
      </c>
      <c r="L8288" t="s">
        <v>50</v>
      </c>
      <c r="M8288">
        <v>33180</v>
      </c>
      <c r="N8288" t="s">
        <v>26</v>
      </c>
      <c r="O8288" t="s">
        <v>9091</v>
      </c>
      <c r="P8288" t="s">
        <v>42</v>
      </c>
      <c r="Q8288" t="s">
        <v>86</v>
      </c>
      <c r="R8288" t="s">
        <v>9092</v>
      </c>
      <c r="S8288">
        <v>31.103999999999999</v>
      </c>
      <c r="T8288" s="3"/>
    </row>
    <row r="8289" spans="1:20" x14ac:dyDescent="0.3">
      <c r="A8289">
        <v>8288</v>
      </c>
      <c r="B8289" t="s">
        <v>9938</v>
      </c>
      <c r="C8289">
        <f t="shared" si="129"/>
        <v>33</v>
      </c>
      <c r="D8289" s="1">
        <v>42228</v>
      </c>
      <c r="E8289" s="1">
        <v>42232</v>
      </c>
      <c r="F8289" t="s">
        <v>46</v>
      </c>
      <c r="G8289" t="s">
        <v>6997</v>
      </c>
      <c r="H8289" t="s">
        <v>6998</v>
      </c>
      <c r="I8289" t="s">
        <v>98</v>
      </c>
      <c r="J8289" t="s">
        <v>23</v>
      </c>
      <c r="K8289" t="s">
        <v>1419</v>
      </c>
      <c r="L8289" t="s">
        <v>50</v>
      </c>
      <c r="M8289">
        <v>33180</v>
      </c>
      <c r="N8289" t="s">
        <v>26</v>
      </c>
      <c r="O8289" t="s">
        <v>1457</v>
      </c>
      <c r="P8289" t="s">
        <v>42</v>
      </c>
      <c r="Q8289" t="s">
        <v>64</v>
      </c>
      <c r="R8289" t="s">
        <v>1458</v>
      </c>
      <c r="S8289">
        <v>47.96</v>
      </c>
      <c r="T8289" s="3"/>
    </row>
    <row r="8290" spans="1:20" x14ac:dyDescent="0.3">
      <c r="A8290">
        <v>8289</v>
      </c>
      <c r="B8290" t="s">
        <v>9938</v>
      </c>
      <c r="C8290">
        <f t="shared" si="129"/>
        <v>33</v>
      </c>
      <c r="D8290" s="1">
        <v>42228</v>
      </c>
      <c r="E8290" s="1">
        <v>42232</v>
      </c>
      <c r="F8290" t="s">
        <v>46</v>
      </c>
      <c r="G8290" t="s">
        <v>6997</v>
      </c>
      <c r="H8290" t="s">
        <v>6998</v>
      </c>
      <c r="I8290" t="s">
        <v>98</v>
      </c>
      <c r="J8290" t="s">
        <v>23</v>
      </c>
      <c r="K8290" t="s">
        <v>1419</v>
      </c>
      <c r="L8290" t="s">
        <v>50</v>
      </c>
      <c r="M8290">
        <v>33180</v>
      </c>
      <c r="N8290" t="s">
        <v>26</v>
      </c>
      <c r="O8290" t="s">
        <v>2818</v>
      </c>
      <c r="P8290" t="s">
        <v>67</v>
      </c>
      <c r="Q8290" t="s">
        <v>157</v>
      </c>
      <c r="R8290" t="s">
        <v>2819</v>
      </c>
      <c r="S8290">
        <v>158.928</v>
      </c>
      <c r="T8290" s="3"/>
    </row>
    <row r="8291" spans="1:20" x14ac:dyDescent="0.3">
      <c r="A8291">
        <v>8290</v>
      </c>
      <c r="B8291" t="s">
        <v>9938</v>
      </c>
      <c r="C8291">
        <f t="shared" si="129"/>
        <v>33</v>
      </c>
      <c r="D8291" s="1">
        <v>42228</v>
      </c>
      <c r="E8291" s="1">
        <v>42232</v>
      </c>
      <c r="F8291" t="s">
        <v>46</v>
      </c>
      <c r="G8291" t="s">
        <v>6997</v>
      </c>
      <c r="H8291" t="s">
        <v>6998</v>
      </c>
      <c r="I8291" t="s">
        <v>98</v>
      </c>
      <c r="J8291" t="s">
        <v>23</v>
      </c>
      <c r="K8291" t="s">
        <v>1419</v>
      </c>
      <c r="L8291" t="s">
        <v>50</v>
      </c>
      <c r="M8291">
        <v>33180</v>
      </c>
      <c r="N8291" t="s">
        <v>26</v>
      </c>
      <c r="O8291" t="s">
        <v>5425</v>
      </c>
      <c r="P8291" t="s">
        <v>42</v>
      </c>
      <c r="Q8291" t="s">
        <v>74</v>
      </c>
      <c r="R8291" t="s">
        <v>5426</v>
      </c>
      <c r="S8291">
        <v>211.24799999999999</v>
      </c>
      <c r="T8291" s="3"/>
    </row>
    <row r="8292" spans="1:20" x14ac:dyDescent="0.3">
      <c r="A8292">
        <v>8291</v>
      </c>
      <c r="B8292" t="s">
        <v>9938</v>
      </c>
      <c r="C8292">
        <f t="shared" si="129"/>
        <v>33</v>
      </c>
      <c r="D8292" s="1">
        <v>42228</v>
      </c>
      <c r="E8292" s="1">
        <v>42232</v>
      </c>
      <c r="F8292" t="s">
        <v>46</v>
      </c>
      <c r="G8292" t="s">
        <v>6997</v>
      </c>
      <c r="H8292" t="s">
        <v>6998</v>
      </c>
      <c r="I8292" t="s">
        <v>98</v>
      </c>
      <c r="J8292" t="s">
        <v>23</v>
      </c>
      <c r="K8292" t="s">
        <v>1419</v>
      </c>
      <c r="L8292" t="s">
        <v>50</v>
      </c>
      <c r="M8292">
        <v>33180</v>
      </c>
      <c r="N8292" t="s">
        <v>26</v>
      </c>
      <c r="O8292" t="s">
        <v>6838</v>
      </c>
      <c r="P8292" t="s">
        <v>42</v>
      </c>
      <c r="Q8292" t="s">
        <v>575</v>
      </c>
      <c r="R8292" t="s">
        <v>6839</v>
      </c>
      <c r="S8292">
        <v>5.5519999999999996</v>
      </c>
      <c r="T8292" s="3"/>
    </row>
    <row r="8293" spans="1:20" x14ac:dyDescent="0.3">
      <c r="A8293">
        <v>8292</v>
      </c>
      <c r="B8293" t="s">
        <v>9938</v>
      </c>
      <c r="C8293">
        <f t="shared" si="129"/>
        <v>33</v>
      </c>
      <c r="D8293" s="1">
        <v>42228</v>
      </c>
      <c r="E8293" s="1">
        <v>42232</v>
      </c>
      <c r="F8293" t="s">
        <v>46</v>
      </c>
      <c r="G8293" t="s">
        <v>6997</v>
      </c>
      <c r="H8293" t="s">
        <v>6998</v>
      </c>
      <c r="I8293" t="s">
        <v>98</v>
      </c>
      <c r="J8293" t="s">
        <v>23</v>
      </c>
      <c r="K8293" t="s">
        <v>1419</v>
      </c>
      <c r="L8293" t="s">
        <v>50</v>
      </c>
      <c r="M8293">
        <v>33180</v>
      </c>
      <c r="N8293" t="s">
        <v>26</v>
      </c>
      <c r="O8293" t="s">
        <v>4567</v>
      </c>
      <c r="P8293" t="s">
        <v>42</v>
      </c>
      <c r="Q8293" t="s">
        <v>43</v>
      </c>
      <c r="R8293" t="s">
        <v>4568</v>
      </c>
      <c r="S8293">
        <v>2.952</v>
      </c>
      <c r="T8293" s="3"/>
    </row>
    <row r="8294" spans="1:20" x14ac:dyDescent="0.3">
      <c r="A8294">
        <v>8293</v>
      </c>
      <c r="B8294" t="s">
        <v>9939</v>
      </c>
      <c r="C8294">
        <f t="shared" si="129"/>
        <v>51</v>
      </c>
      <c r="D8294" s="1">
        <v>42715</v>
      </c>
      <c r="E8294" s="1">
        <v>42719</v>
      </c>
      <c r="F8294" t="s">
        <v>46</v>
      </c>
      <c r="G8294" t="s">
        <v>561</v>
      </c>
      <c r="H8294" t="s">
        <v>562</v>
      </c>
      <c r="I8294" t="s">
        <v>22</v>
      </c>
      <c r="J8294" t="s">
        <v>23</v>
      </c>
      <c r="K8294" t="s">
        <v>272</v>
      </c>
      <c r="L8294" t="s">
        <v>494</v>
      </c>
      <c r="M8294">
        <v>45373</v>
      </c>
      <c r="N8294" t="s">
        <v>144</v>
      </c>
      <c r="O8294" t="s">
        <v>5938</v>
      </c>
      <c r="P8294" t="s">
        <v>42</v>
      </c>
      <c r="Q8294" t="s">
        <v>71</v>
      </c>
      <c r="R8294" t="s">
        <v>5939</v>
      </c>
      <c r="S8294">
        <v>10.332000000000001</v>
      </c>
      <c r="T8294" s="3"/>
    </row>
    <row r="8295" spans="1:20" x14ac:dyDescent="0.3">
      <c r="A8295">
        <v>8294</v>
      </c>
      <c r="B8295" t="s">
        <v>9940</v>
      </c>
      <c r="C8295">
        <f t="shared" si="129"/>
        <v>44</v>
      </c>
      <c r="D8295" s="1">
        <v>43407</v>
      </c>
      <c r="E8295" s="1">
        <v>43411</v>
      </c>
      <c r="F8295" t="s">
        <v>46</v>
      </c>
      <c r="G8295" t="s">
        <v>6638</v>
      </c>
      <c r="H8295" t="s">
        <v>6639</v>
      </c>
      <c r="I8295" t="s">
        <v>37</v>
      </c>
      <c r="J8295" t="s">
        <v>23</v>
      </c>
      <c r="K8295" t="s">
        <v>91</v>
      </c>
      <c r="L8295" t="s">
        <v>92</v>
      </c>
      <c r="M8295">
        <v>98103</v>
      </c>
      <c r="N8295" t="s">
        <v>40</v>
      </c>
      <c r="O8295" t="s">
        <v>4860</v>
      </c>
      <c r="P8295" t="s">
        <v>42</v>
      </c>
      <c r="Q8295" t="s">
        <v>71</v>
      </c>
      <c r="R8295" t="s">
        <v>4861</v>
      </c>
      <c r="S8295">
        <v>18.367999999999999</v>
      </c>
      <c r="T8295" s="3"/>
    </row>
    <row r="8296" spans="1:20" x14ac:dyDescent="0.3">
      <c r="A8296">
        <v>8295</v>
      </c>
      <c r="B8296" t="s">
        <v>9941</v>
      </c>
      <c r="C8296">
        <f t="shared" si="129"/>
        <v>11</v>
      </c>
      <c r="D8296" s="1">
        <v>43172</v>
      </c>
      <c r="E8296" s="1">
        <v>43176</v>
      </c>
      <c r="F8296" t="s">
        <v>46</v>
      </c>
      <c r="G8296" t="s">
        <v>3006</v>
      </c>
      <c r="H8296" t="s">
        <v>3007</v>
      </c>
      <c r="I8296" t="s">
        <v>22</v>
      </c>
      <c r="J8296" t="s">
        <v>23</v>
      </c>
      <c r="K8296" t="s">
        <v>262</v>
      </c>
      <c r="L8296" t="s">
        <v>263</v>
      </c>
      <c r="M8296">
        <v>10011</v>
      </c>
      <c r="N8296" t="s">
        <v>144</v>
      </c>
      <c r="O8296" t="s">
        <v>4766</v>
      </c>
      <c r="P8296" t="s">
        <v>67</v>
      </c>
      <c r="Q8296" t="s">
        <v>68</v>
      </c>
      <c r="R8296" t="s">
        <v>4767</v>
      </c>
      <c r="S8296">
        <v>299.89999999999998</v>
      </c>
      <c r="T8296" s="3"/>
    </row>
    <row r="8297" spans="1:20" x14ac:dyDescent="0.3">
      <c r="A8297">
        <v>8296</v>
      </c>
      <c r="B8297" t="s">
        <v>9942</v>
      </c>
      <c r="C8297">
        <f t="shared" si="129"/>
        <v>22</v>
      </c>
      <c r="D8297" s="1">
        <v>42885</v>
      </c>
      <c r="E8297" s="1">
        <v>42889</v>
      </c>
      <c r="F8297" t="s">
        <v>46</v>
      </c>
      <c r="G8297" t="s">
        <v>4141</v>
      </c>
      <c r="H8297" t="s">
        <v>4142</v>
      </c>
      <c r="I8297" t="s">
        <v>37</v>
      </c>
      <c r="J8297" t="s">
        <v>23</v>
      </c>
      <c r="K8297" t="s">
        <v>1126</v>
      </c>
      <c r="L8297" t="s">
        <v>315</v>
      </c>
      <c r="M8297">
        <v>22204</v>
      </c>
      <c r="N8297" t="s">
        <v>26</v>
      </c>
      <c r="O8297" t="s">
        <v>497</v>
      </c>
      <c r="P8297" t="s">
        <v>42</v>
      </c>
      <c r="Q8297" t="s">
        <v>169</v>
      </c>
      <c r="R8297" t="s">
        <v>498</v>
      </c>
      <c r="S8297">
        <v>26.55</v>
      </c>
      <c r="T8297" s="3"/>
    </row>
    <row r="8298" spans="1:20" x14ac:dyDescent="0.3">
      <c r="A8298">
        <v>8297</v>
      </c>
      <c r="B8298" t="s">
        <v>9942</v>
      </c>
      <c r="C8298">
        <f t="shared" si="129"/>
        <v>22</v>
      </c>
      <c r="D8298" s="1">
        <v>42885</v>
      </c>
      <c r="E8298" s="1">
        <v>42889</v>
      </c>
      <c r="F8298" t="s">
        <v>46</v>
      </c>
      <c r="G8298" t="s">
        <v>4141</v>
      </c>
      <c r="H8298" t="s">
        <v>4142</v>
      </c>
      <c r="I8298" t="s">
        <v>37</v>
      </c>
      <c r="J8298" t="s">
        <v>23</v>
      </c>
      <c r="K8298" t="s">
        <v>1126</v>
      </c>
      <c r="L8298" t="s">
        <v>315</v>
      </c>
      <c r="M8298">
        <v>22204</v>
      </c>
      <c r="N8298" t="s">
        <v>26</v>
      </c>
      <c r="O8298" t="s">
        <v>854</v>
      </c>
      <c r="P8298" t="s">
        <v>67</v>
      </c>
      <c r="Q8298" t="s">
        <v>157</v>
      </c>
      <c r="R8298" t="s">
        <v>855</v>
      </c>
      <c r="S8298">
        <v>111.98</v>
      </c>
      <c r="T8298" s="3"/>
    </row>
    <row r="8299" spans="1:20" x14ac:dyDescent="0.3">
      <c r="A8299">
        <v>8298</v>
      </c>
      <c r="B8299" t="s">
        <v>9943</v>
      </c>
      <c r="C8299">
        <f t="shared" si="129"/>
        <v>28</v>
      </c>
      <c r="D8299" s="1">
        <v>42556</v>
      </c>
      <c r="E8299" s="1">
        <v>42562</v>
      </c>
      <c r="F8299" t="s">
        <v>46</v>
      </c>
      <c r="G8299" t="s">
        <v>2294</v>
      </c>
      <c r="H8299" t="s">
        <v>2295</v>
      </c>
      <c r="I8299" t="s">
        <v>37</v>
      </c>
      <c r="J8299" t="s">
        <v>23</v>
      </c>
      <c r="K8299" t="s">
        <v>463</v>
      </c>
      <c r="L8299" t="s">
        <v>84</v>
      </c>
      <c r="M8299">
        <v>28205</v>
      </c>
      <c r="N8299" t="s">
        <v>26</v>
      </c>
      <c r="O8299" t="s">
        <v>5757</v>
      </c>
      <c r="P8299" t="s">
        <v>28</v>
      </c>
      <c r="Q8299" t="s">
        <v>61</v>
      </c>
      <c r="R8299" t="s">
        <v>5758</v>
      </c>
      <c r="S8299">
        <v>4.9279999999999999</v>
      </c>
      <c r="T8299" s="3"/>
    </row>
    <row r="8300" spans="1:20" x14ac:dyDescent="0.3">
      <c r="A8300">
        <v>8299</v>
      </c>
      <c r="B8300" t="s">
        <v>9943</v>
      </c>
      <c r="C8300">
        <f t="shared" si="129"/>
        <v>28</v>
      </c>
      <c r="D8300" s="1">
        <v>42556</v>
      </c>
      <c r="E8300" s="1">
        <v>42562</v>
      </c>
      <c r="F8300" t="s">
        <v>46</v>
      </c>
      <c r="G8300" t="s">
        <v>2294</v>
      </c>
      <c r="H8300" t="s">
        <v>2295</v>
      </c>
      <c r="I8300" t="s">
        <v>37</v>
      </c>
      <c r="J8300" t="s">
        <v>23</v>
      </c>
      <c r="K8300" t="s">
        <v>463</v>
      </c>
      <c r="L8300" t="s">
        <v>84</v>
      </c>
      <c r="M8300">
        <v>28205</v>
      </c>
      <c r="N8300" t="s">
        <v>26</v>
      </c>
      <c r="O8300" t="s">
        <v>2366</v>
      </c>
      <c r="P8300" t="s">
        <v>42</v>
      </c>
      <c r="Q8300" t="s">
        <v>43</v>
      </c>
      <c r="R8300" t="s">
        <v>2367</v>
      </c>
      <c r="S8300">
        <v>11.784000000000001</v>
      </c>
      <c r="T8300" s="3"/>
    </row>
    <row r="8301" spans="1:20" x14ac:dyDescent="0.3">
      <c r="A8301">
        <v>8300</v>
      </c>
      <c r="B8301" t="s">
        <v>9944</v>
      </c>
      <c r="C8301">
        <f t="shared" si="129"/>
        <v>11</v>
      </c>
      <c r="D8301" s="1">
        <v>42074</v>
      </c>
      <c r="E8301" s="1">
        <v>42078</v>
      </c>
      <c r="F8301" t="s">
        <v>46</v>
      </c>
      <c r="G8301" t="s">
        <v>5086</v>
      </c>
      <c r="H8301" t="s">
        <v>5087</v>
      </c>
      <c r="I8301" t="s">
        <v>22</v>
      </c>
      <c r="J8301" t="s">
        <v>23</v>
      </c>
      <c r="K8301" t="s">
        <v>563</v>
      </c>
      <c r="L8301" t="s">
        <v>39</v>
      </c>
      <c r="M8301">
        <v>95661</v>
      </c>
      <c r="N8301" t="s">
        <v>40</v>
      </c>
      <c r="O8301" t="s">
        <v>7015</v>
      </c>
      <c r="P8301" t="s">
        <v>42</v>
      </c>
      <c r="Q8301" t="s">
        <v>64</v>
      </c>
      <c r="R8301" t="s">
        <v>7016</v>
      </c>
      <c r="S8301">
        <v>7.98</v>
      </c>
      <c r="T8301" s="3"/>
    </row>
    <row r="8302" spans="1:20" x14ac:dyDescent="0.3">
      <c r="A8302">
        <v>8301</v>
      </c>
      <c r="B8302" t="s">
        <v>9945</v>
      </c>
      <c r="C8302">
        <f t="shared" si="129"/>
        <v>17</v>
      </c>
      <c r="D8302" s="1">
        <v>42480</v>
      </c>
      <c r="E8302" s="1">
        <v>42484</v>
      </c>
      <c r="F8302" t="s">
        <v>46</v>
      </c>
      <c r="G8302" t="s">
        <v>1893</v>
      </c>
      <c r="H8302" t="s">
        <v>1894</v>
      </c>
      <c r="I8302" t="s">
        <v>22</v>
      </c>
      <c r="J8302" t="s">
        <v>23</v>
      </c>
      <c r="K8302" t="s">
        <v>878</v>
      </c>
      <c r="L8302" t="s">
        <v>234</v>
      </c>
      <c r="M8302">
        <v>48234</v>
      </c>
      <c r="N8302" t="s">
        <v>101</v>
      </c>
      <c r="O8302" t="s">
        <v>954</v>
      </c>
      <c r="P8302" t="s">
        <v>42</v>
      </c>
      <c r="Q8302" t="s">
        <v>169</v>
      </c>
      <c r="R8302" t="s">
        <v>955</v>
      </c>
      <c r="S8302">
        <v>180.96</v>
      </c>
      <c r="T8302" s="3"/>
    </row>
    <row r="8303" spans="1:20" x14ac:dyDescent="0.3">
      <c r="A8303">
        <v>8302</v>
      </c>
      <c r="B8303" t="s">
        <v>9946</v>
      </c>
      <c r="C8303">
        <f t="shared" si="129"/>
        <v>30</v>
      </c>
      <c r="D8303" s="1">
        <v>43307</v>
      </c>
      <c r="E8303" s="1">
        <v>43313</v>
      </c>
      <c r="F8303" t="s">
        <v>46</v>
      </c>
      <c r="G8303" t="s">
        <v>3663</v>
      </c>
      <c r="H8303" t="s">
        <v>3664</v>
      </c>
      <c r="I8303" t="s">
        <v>37</v>
      </c>
      <c r="J8303" t="s">
        <v>23</v>
      </c>
      <c r="K8303" t="s">
        <v>38</v>
      </c>
      <c r="L8303" t="s">
        <v>39</v>
      </c>
      <c r="M8303">
        <v>90036</v>
      </c>
      <c r="N8303" t="s">
        <v>40</v>
      </c>
      <c r="O8303" t="s">
        <v>8229</v>
      </c>
      <c r="P8303" t="s">
        <v>67</v>
      </c>
      <c r="Q8303" t="s">
        <v>157</v>
      </c>
      <c r="R8303" t="s">
        <v>8230</v>
      </c>
      <c r="S8303">
        <v>1649.95</v>
      </c>
      <c r="T8303" s="3"/>
    </row>
    <row r="8304" spans="1:20" x14ac:dyDescent="0.3">
      <c r="A8304">
        <v>8303</v>
      </c>
      <c r="B8304" t="s">
        <v>9946</v>
      </c>
      <c r="C8304">
        <f t="shared" si="129"/>
        <v>30</v>
      </c>
      <c r="D8304" s="1">
        <v>43307</v>
      </c>
      <c r="E8304" s="1">
        <v>43313</v>
      </c>
      <c r="F8304" t="s">
        <v>46</v>
      </c>
      <c r="G8304" t="s">
        <v>3663</v>
      </c>
      <c r="H8304" t="s">
        <v>3664</v>
      </c>
      <c r="I8304" t="s">
        <v>37</v>
      </c>
      <c r="J8304" t="s">
        <v>23</v>
      </c>
      <c r="K8304" t="s">
        <v>38</v>
      </c>
      <c r="L8304" t="s">
        <v>39</v>
      </c>
      <c r="M8304">
        <v>90036</v>
      </c>
      <c r="N8304" t="s">
        <v>40</v>
      </c>
      <c r="O8304" t="s">
        <v>2582</v>
      </c>
      <c r="P8304" t="s">
        <v>28</v>
      </c>
      <c r="Q8304" t="s">
        <v>32</v>
      </c>
      <c r="R8304" t="s">
        <v>2583</v>
      </c>
      <c r="S8304">
        <v>362.35199999999998</v>
      </c>
      <c r="T8304" s="3"/>
    </row>
    <row r="8305" spans="1:20" x14ac:dyDescent="0.3">
      <c r="A8305">
        <v>8304</v>
      </c>
      <c r="B8305" t="s">
        <v>9947</v>
      </c>
      <c r="C8305">
        <f t="shared" si="129"/>
        <v>44</v>
      </c>
      <c r="D8305" s="1">
        <v>42308</v>
      </c>
      <c r="E8305" s="1">
        <v>42310</v>
      </c>
      <c r="F8305" t="s">
        <v>19</v>
      </c>
      <c r="G8305" t="s">
        <v>5800</v>
      </c>
      <c r="H8305" t="s">
        <v>5801</v>
      </c>
      <c r="I8305" t="s">
        <v>98</v>
      </c>
      <c r="J8305" t="s">
        <v>23</v>
      </c>
      <c r="K8305" t="s">
        <v>123</v>
      </c>
      <c r="L8305" t="s">
        <v>39</v>
      </c>
      <c r="M8305">
        <v>94110</v>
      </c>
      <c r="N8305" t="s">
        <v>40</v>
      </c>
      <c r="O8305" t="s">
        <v>2021</v>
      </c>
      <c r="P8305" t="s">
        <v>67</v>
      </c>
      <c r="Q8305" t="s">
        <v>68</v>
      </c>
      <c r="R8305" t="s">
        <v>2022</v>
      </c>
      <c r="S8305">
        <v>73.584000000000003</v>
      </c>
      <c r="T8305" s="3"/>
    </row>
    <row r="8306" spans="1:20" x14ac:dyDescent="0.3">
      <c r="A8306">
        <v>8305</v>
      </c>
      <c r="B8306" t="s">
        <v>9948</v>
      </c>
      <c r="C8306">
        <f t="shared" si="129"/>
        <v>44</v>
      </c>
      <c r="D8306" s="1">
        <v>43407</v>
      </c>
      <c r="E8306" s="1">
        <v>43413</v>
      </c>
      <c r="F8306" t="s">
        <v>46</v>
      </c>
      <c r="G8306" t="s">
        <v>6476</v>
      </c>
      <c r="H8306" t="s">
        <v>6477</v>
      </c>
      <c r="I8306" t="s">
        <v>22</v>
      </c>
      <c r="J8306" t="s">
        <v>23</v>
      </c>
      <c r="K8306" t="s">
        <v>5958</v>
      </c>
      <c r="L8306" t="s">
        <v>39</v>
      </c>
      <c r="M8306">
        <v>93309</v>
      </c>
      <c r="N8306" t="s">
        <v>40</v>
      </c>
      <c r="O8306" t="s">
        <v>8320</v>
      </c>
      <c r="P8306" t="s">
        <v>28</v>
      </c>
      <c r="Q8306" t="s">
        <v>52</v>
      </c>
      <c r="R8306" t="s">
        <v>8321</v>
      </c>
      <c r="S8306">
        <v>486.36799999999999</v>
      </c>
      <c r="T8306" s="3"/>
    </row>
    <row r="8307" spans="1:20" x14ac:dyDescent="0.3">
      <c r="A8307">
        <v>8306</v>
      </c>
      <c r="B8307" t="s">
        <v>9949</v>
      </c>
      <c r="C8307">
        <f t="shared" si="129"/>
        <v>32</v>
      </c>
      <c r="D8307" s="1">
        <v>42958</v>
      </c>
      <c r="E8307" s="1">
        <v>42963</v>
      </c>
      <c r="F8307" t="s">
        <v>46</v>
      </c>
      <c r="G8307" t="s">
        <v>1666</v>
      </c>
      <c r="H8307" t="s">
        <v>1667</v>
      </c>
      <c r="I8307" t="s">
        <v>98</v>
      </c>
      <c r="J8307" t="s">
        <v>23</v>
      </c>
      <c r="K8307" t="s">
        <v>4553</v>
      </c>
      <c r="L8307" t="s">
        <v>646</v>
      </c>
      <c r="M8307">
        <v>74133</v>
      </c>
      <c r="N8307" t="s">
        <v>101</v>
      </c>
      <c r="O8307" t="s">
        <v>2645</v>
      </c>
      <c r="P8307" t="s">
        <v>42</v>
      </c>
      <c r="Q8307" t="s">
        <v>86</v>
      </c>
      <c r="R8307" t="s">
        <v>2646</v>
      </c>
      <c r="S8307">
        <v>32.4</v>
      </c>
      <c r="T8307" s="3"/>
    </row>
    <row r="8308" spans="1:20" x14ac:dyDescent="0.3">
      <c r="A8308">
        <v>8307</v>
      </c>
      <c r="B8308" t="s">
        <v>9949</v>
      </c>
      <c r="C8308">
        <f t="shared" si="129"/>
        <v>32</v>
      </c>
      <c r="D8308" s="1">
        <v>42958</v>
      </c>
      <c r="E8308" s="1">
        <v>42963</v>
      </c>
      <c r="F8308" t="s">
        <v>46</v>
      </c>
      <c r="G8308" t="s">
        <v>1666</v>
      </c>
      <c r="H8308" t="s">
        <v>1667</v>
      </c>
      <c r="I8308" t="s">
        <v>98</v>
      </c>
      <c r="J8308" t="s">
        <v>23</v>
      </c>
      <c r="K8308" t="s">
        <v>4553</v>
      </c>
      <c r="L8308" t="s">
        <v>646</v>
      </c>
      <c r="M8308">
        <v>74133</v>
      </c>
      <c r="N8308" t="s">
        <v>101</v>
      </c>
      <c r="O8308" t="s">
        <v>2215</v>
      </c>
      <c r="P8308" t="s">
        <v>42</v>
      </c>
      <c r="Q8308" t="s">
        <v>71</v>
      </c>
      <c r="R8308" t="s">
        <v>2216</v>
      </c>
      <c r="S8308">
        <v>41.86</v>
      </c>
      <c r="T8308" s="3"/>
    </row>
    <row r="8309" spans="1:20" x14ac:dyDescent="0.3">
      <c r="A8309">
        <v>8308</v>
      </c>
      <c r="B8309" t="s">
        <v>9949</v>
      </c>
      <c r="C8309">
        <f t="shared" si="129"/>
        <v>32</v>
      </c>
      <c r="D8309" s="1">
        <v>42958</v>
      </c>
      <c r="E8309" s="1">
        <v>42963</v>
      </c>
      <c r="F8309" t="s">
        <v>46</v>
      </c>
      <c r="G8309" t="s">
        <v>1666</v>
      </c>
      <c r="H8309" t="s">
        <v>1667</v>
      </c>
      <c r="I8309" t="s">
        <v>98</v>
      </c>
      <c r="J8309" t="s">
        <v>23</v>
      </c>
      <c r="K8309" t="s">
        <v>4553</v>
      </c>
      <c r="L8309" t="s">
        <v>646</v>
      </c>
      <c r="M8309">
        <v>74133</v>
      </c>
      <c r="N8309" t="s">
        <v>101</v>
      </c>
      <c r="O8309" t="s">
        <v>6813</v>
      </c>
      <c r="P8309" t="s">
        <v>42</v>
      </c>
      <c r="Q8309" t="s">
        <v>71</v>
      </c>
      <c r="R8309" t="s">
        <v>6814</v>
      </c>
      <c r="S8309">
        <v>77.56</v>
      </c>
      <c r="T8309" s="3"/>
    </row>
    <row r="8310" spans="1:20" x14ac:dyDescent="0.3">
      <c r="A8310">
        <v>8309</v>
      </c>
      <c r="B8310" t="s">
        <v>9950</v>
      </c>
      <c r="C8310">
        <f t="shared" si="129"/>
        <v>30</v>
      </c>
      <c r="D8310" s="1">
        <v>42941</v>
      </c>
      <c r="E8310" s="1">
        <v>42941</v>
      </c>
      <c r="F8310" t="s">
        <v>1289</v>
      </c>
      <c r="G8310" t="s">
        <v>5324</v>
      </c>
      <c r="H8310" t="s">
        <v>5325</v>
      </c>
      <c r="I8310" t="s">
        <v>98</v>
      </c>
      <c r="J8310" t="s">
        <v>23</v>
      </c>
      <c r="K8310" t="s">
        <v>123</v>
      </c>
      <c r="L8310" t="s">
        <v>39</v>
      </c>
      <c r="M8310">
        <v>94122</v>
      </c>
      <c r="N8310" t="s">
        <v>40</v>
      </c>
      <c r="O8310" t="s">
        <v>4058</v>
      </c>
      <c r="P8310" t="s">
        <v>42</v>
      </c>
      <c r="Q8310" t="s">
        <v>64</v>
      </c>
      <c r="R8310" t="s">
        <v>4059</v>
      </c>
      <c r="S8310">
        <v>37.17</v>
      </c>
      <c r="T8310" s="3"/>
    </row>
    <row r="8311" spans="1:20" x14ac:dyDescent="0.3">
      <c r="A8311">
        <v>8310</v>
      </c>
      <c r="B8311" t="s">
        <v>9951</v>
      </c>
      <c r="C8311">
        <f t="shared" si="129"/>
        <v>10</v>
      </c>
      <c r="D8311" s="1">
        <v>42064</v>
      </c>
      <c r="E8311" s="1">
        <v>42070</v>
      </c>
      <c r="F8311" t="s">
        <v>46</v>
      </c>
      <c r="G8311" t="s">
        <v>4630</v>
      </c>
      <c r="H8311" t="s">
        <v>4631</v>
      </c>
      <c r="I8311" t="s">
        <v>22</v>
      </c>
      <c r="J8311" t="s">
        <v>23</v>
      </c>
      <c r="K8311" t="s">
        <v>180</v>
      </c>
      <c r="L8311" t="s">
        <v>100</v>
      </c>
      <c r="M8311">
        <v>77036</v>
      </c>
      <c r="N8311" t="s">
        <v>101</v>
      </c>
      <c r="O8311" t="s">
        <v>5202</v>
      </c>
      <c r="P8311" t="s">
        <v>42</v>
      </c>
      <c r="Q8311" t="s">
        <v>55</v>
      </c>
      <c r="R8311" t="s">
        <v>5203</v>
      </c>
      <c r="S8311">
        <v>137.352</v>
      </c>
      <c r="T8311" s="3"/>
    </row>
    <row r="8312" spans="1:20" x14ac:dyDescent="0.3">
      <c r="A8312">
        <v>8311</v>
      </c>
      <c r="B8312" t="s">
        <v>9951</v>
      </c>
      <c r="C8312">
        <f t="shared" si="129"/>
        <v>10</v>
      </c>
      <c r="D8312" s="1">
        <v>42064</v>
      </c>
      <c r="E8312" s="1">
        <v>42070</v>
      </c>
      <c r="F8312" t="s">
        <v>46</v>
      </c>
      <c r="G8312" t="s">
        <v>4630</v>
      </c>
      <c r="H8312" t="s">
        <v>4631</v>
      </c>
      <c r="I8312" t="s">
        <v>22</v>
      </c>
      <c r="J8312" t="s">
        <v>23</v>
      </c>
      <c r="K8312" t="s">
        <v>180</v>
      </c>
      <c r="L8312" t="s">
        <v>100</v>
      </c>
      <c r="M8312">
        <v>77036</v>
      </c>
      <c r="N8312" t="s">
        <v>101</v>
      </c>
      <c r="O8312" t="s">
        <v>5280</v>
      </c>
      <c r="P8312" t="s">
        <v>28</v>
      </c>
      <c r="Q8312" t="s">
        <v>52</v>
      </c>
      <c r="R8312" t="s">
        <v>5281</v>
      </c>
      <c r="S8312">
        <v>376.50900000000001</v>
      </c>
      <c r="T8312" s="3"/>
    </row>
    <row r="8313" spans="1:20" x14ac:dyDescent="0.3">
      <c r="A8313">
        <v>8312</v>
      </c>
      <c r="B8313" t="s">
        <v>9952</v>
      </c>
      <c r="C8313">
        <f t="shared" si="129"/>
        <v>4</v>
      </c>
      <c r="D8313" s="1">
        <v>43126</v>
      </c>
      <c r="E8313" s="1">
        <v>43131</v>
      </c>
      <c r="F8313" t="s">
        <v>46</v>
      </c>
      <c r="G8313" t="s">
        <v>1843</v>
      </c>
      <c r="H8313" t="s">
        <v>1844</v>
      </c>
      <c r="I8313" t="s">
        <v>22</v>
      </c>
      <c r="J8313" t="s">
        <v>23</v>
      </c>
      <c r="K8313" t="s">
        <v>493</v>
      </c>
      <c r="L8313" t="s">
        <v>1271</v>
      </c>
      <c r="M8313">
        <v>31907</v>
      </c>
      <c r="N8313" t="s">
        <v>26</v>
      </c>
      <c r="O8313" t="s">
        <v>518</v>
      </c>
      <c r="P8313" t="s">
        <v>28</v>
      </c>
      <c r="Q8313" t="s">
        <v>61</v>
      </c>
      <c r="R8313" t="s">
        <v>519</v>
      </c>
      <c r="S8313">
        <v>62.72</v>
      </c>
      <c r="T8313" s="3"/>
    </row>
    <row r="8314" spans="1:20" x14ac:dyDescent="0.3">
      <c r="A8314">
        <v>8313</v>
      </c>
      <c r="B8314" t="s">
        <v>9952</v>
      </c>
      <c r="C8314">
        <f t="shared" si="129"/>
        <v>4</v>
      </c>
      <c r="D8314" s="1">
        <v>43126</v>
      </c>
      <c r="E8314" s="1">
        <v>43131</v>
      </c>
      <c r="F8314" t="s">
        <v>46</v>
      </c>
      <c r="G8314" t="s">
        <v>1843</v>
      </c>
      <c r="H8314" t="s">
        <v>1844</v>
      </c>
      <c r="I8314" t="s">
        <v>22</v>
      </c>
      <c r="J8314" t="s">
        <v>23</v>
      </c>
      <c r="K8314" t="s">
        <v>493</v>
      </c>
      <c r="L8314" t="s">
        <v>1271</v>
      </c>
      <c r="M8314">
        <v>31907</v>
      </c>
      <c r="N8314" t="s">
        <v>26</v>
      </c>
      <c r="O8314" t="s">
        <v>6150</v>
      </c>
      <c r="P8314" t="s">
        <v>67</v>
      </c>
      <c r="Q8314" t="s">
        <v>68</v>
      </c>
      <c r="R8314" t="s">
        <v>6151</v>
      </c>
      <c r="S8314">
        <v>2939.93</v>
      </c>
      <c r="T8314" s="3"/>
    </row>
    <row r="8315" spans="1:20" x14ac:dyDescent="0.3">
      <c r="A8315">
        <v>8314</v>
      </c>
      <c r="B8315" t="s">
        <v>9953</v>
      </c>
      <c r="C8315">
        <f t="shared" si="129"/>
        <v>29</v>
      </c>
      <c r="D8315" s="1">
        <v>42197</v>
      </c>
      <c r="E8315" s="1">
        <v>42201</v>
      </c>
      <c r="F8315" t="s">
        <v>46</v>
      </c>
      <c r="G8315" t="s">
        <v>3231</v>
      </c>
      <c r="H8315" t="s">
        <v>3232</v>
      </c>
      <c r="I8315" t="s">
        <v>98</v>
      </c>
      <c r="J8315" t="s">
        <v>23</v>
      </c>
      <c r="K8315" t="s">
        <v>7863</v>
      </c>
      <c r="L8315" t="s">
        <v>100</v>
      </c>
      <c r="M8315">
        <v>77573</v>
      </c>
      <c r="N8315" t="s">
        <v>101</v>
      </c>
      <c r="O8315" t="s">
        <v>3333</v>
      </c>
      <c r="P8315" t="s">
        <v>28</v>
      </c>
      <c r="Q8315" t="s">
        <v>32</v>
      </c>
      <c r="R8315" t="s">
        <v>3334</v>
      </c>
      <c r="S8315">
        <v>512.35799999999995</v>
      </c>
      <c r="T8315" s="3"/>
    </row>
    <row r="8316" spans="1:20" x14ac:dyDescent="0.3">
      <c r="A8316">
        <v>8315</v>
      </c>
      <c r="B8316" t="s">
        <v>9953</v>
      </c>
      <c r="C8316">
        <f t="shared" si="129"/>
        <v>29</v>
      </c>
      <c r="D8316" s="1">
        <v>42197</v>
      </c>
      <c r="E8316" s="1">
        <v>42201</v>
      </c>
      <c r="F8316" t="s">
        <v>46</v>
      </c>
      <c r="G8316" t="s">
        <v>3231</v>
      </c>
      <c r="H8316" t="s">
        <v>3232</v>
      </c>
      <c r="I8316" t="s">
        <v>98</v>
      </c>
      <c r="J8316" t="s">
        <v>23</v>
      </c>
      <c r="K8316" t="s">
        <v>7863</v>
      </c>
      <c r="L8316" t="s">
        <v>100</v>
      </c>
      <c r="M8316">
        <v>77573</v>
      </c>
      <c r="N8316" t="s">
        <v>101</v>
      </c>
      <c r="O8316" t="s">
        <v>3301</v>
      </c>
      <c r="P8316" t="s">
        <v>42</v>
      </c>
      <c r="Q8316" t="s">
        <v>265</v>
      </c>
      <c r="R8316" t="s">
        <v>3302</v>
      </c>
      <c r="S8316">
        <v>3.488</v>
      </c>
      <c r="T8316" s="3"/>
    </row>
    <row r="8317" spans="1:20" x14ac:dyDescent="0.3">
      <c r="A8317">
        <v>8316</v>
      </c>
      <c r="B8317" t="s">
        <v>9953</v>
      </c>
      <c r="C8317">
        <f t="shared" si="129"/>
        <v>29</v>
      </c>
      <c r="D8317" s="1">
        <v>42197</v>
      </c>
      <c r="E8317" s="1">
        <v>42201</v>
      </c>
      <c r="F8317" t="s">
        <v>46</v>
      </c>
      <c r="G8317" t="s">
        <v>3231</v>
      </c>
      <c r="H8317" t="s">
        <v>3232</v>
      </c>
      <c r="I8317" t="s">
        <v>98</v>
      </c>
      <c r="J8317" t="s">
        <v>23</v>
      </c>
      <c r="K8317" t="s">
        <v>7863</v>
      </c>
      <c r="L8317" t="s">
        <v>100</v>
      </c>
      <c r="M8317">
        <v>77573</v>
      </c>
      <c r="N8317" t="s">
        <v>101</v>
      </c>
      <c r="O8317" t="s">
        <v>2746</v>
      </c>
      <c r="P8317" t="s">
        <v>42</v>
      </c>
      <c r="Q8317" t="s">
        <v>64</v>
      </c>
      <c r="R8317" t="s">
        <v>2747</v>
      </c>
      <c r="S8317">
        <v>22.288</v>
      </c>
      <c r="T8317" s="3"/>
    </row>
    <row r="8318" spans="1:20" x14ac:dyDescent="0.3">
      <c r="A8318">
        <v>8317</v>
      </c>
      <c r="B8318" t="s">
        <v>9953</v>
      </c>
      <c r="C8318">
        <f t="shared" si="129"/>
        <v>29</v>
      </c>
      <c r="D8318" s="1">
        <v>42197</v>
      </c>
      <c r="E8318" s="1">
        <v>42201</v>
      </c>
      <c r="F8318" t="s">
        <v>46</v>
      </c>
      <c r="G8318" t="s">
        <v>3231</v>
      </c>
      <c r="H8318" t="s">
        <v>3232</v>
      </c>
      <c r="I8318" t="s">
        <v>98</v>
      </c>
      <c r="J8318" t="s">
        <v>23</v>
      </c>
      <c r="K8318" t="s">
        <v>7863</v>
      </c>
      <c r="L8318" t="s">
        <v>100</v>
      </c>
      <c r="M8318">
        <v>77573</v>
      </c>
      <c r="N8318" t="s">
        <v>101</v>
      </c>
      <c r="O8318" t="s">
        <v>564</v>
      </c>
      <c r="P8318" t="s">
        <v>42</v>
      </c>
      <c r="Q8318" t="s">
        <v>86</v>
      </c>
      <c r="R8318" t="s">
        <v>565</v>
      </c>
      <c r="S8318">
        <v>16.032</v>
      </c>
      <c r="T8318" s="3"/>
    </row>
    <row r="8319" spans="1:20" x14ac:dyDescent="0.3">
      <c r="A8319">
        <v>8318</v>
      </c>
      <c r="B8319" t="s">
        <v>9954</v>
      </c>
      <c r="C8319">
        <f t="shared" si="129"/>
        <v>15</v>
      </c>
      <c r="D8319" s="1">
        <v>43201</v>
      </c>
      <c r="E8319" s="1">
        <v>43206</v>
      </c>
      <c r="F8319" t="s">
        <v>46</v>
      </c>
      <c r="G8319" t="s">
        <v>319</v>
      </c>
      <c r="H8319" t="s">
        <v>320</v>
      </c>
      <c r="I8319" t="s">
        <v>22</v>
      </c>
      <c r="J8319" t="s">
        <v>23</v>
      </c>
      <c r="K8319" t="s">
        <v>2222</v>
      </c>
      <c r="L8319" t="s">
        <v>84</v>
      </c>
      <c r="M8319">
        <v>27217</v>
      </c>
      <c r="N8319" t="s">
        <v>26</v>
      </c>
      <c r="O8319" t="s">
        <v>3535</v>
      </c>
      <c r="P8319" t="s">
        <v>42</v>
      </c>
      <c r="Q8319" t="s">
        <v>64</v>
      </c>
      <c r="R8319" t="s">
        <v>3536</v>
      </c>
      <c r="S8319">
        <v>1.752</v>
      </c>
      <c r="T8319" s="3"/>
    </row>
    <row r="8320" spans="1:20" x14ac:dyDescent="0.3">
      <c r="A8320">
        <v>8319</v>
      </c>
      <c r="B8320" t="s">
        <v>9954</v>
      </c>
      <c r="C8320">
        <f t="shared" si="129"/>
        <v>15</v>
      </c>
      <c r="D8320" s="1">
        <v>43201</v>
      </c>
      <c r="E8320" s="1">
        <v>43206</v>
      </c>
      <c r="F8320" t="s">
        <v>46</v>
      </c>
      <c r="G8320" t="s">
        <v>319</v>
      </c>
      <c r="H8320" t="s">
        <v>320</v>
      </c>
      <c r="I8320" t="s">
        <v>22</v>
      </c>
      <c r="J8320" t="s">
        <v>23</v>
      </c>
      <c r="K8320" t="s">
        <v>2222</v>
      </c>
      <c r="L8320" t="s">
        <v>84</v>
      </c>
      <c r="M8320">
        <v>27217</v>
      </c>
      <c r="N8320" t="s">
        <v>26</v>
      </c>
      <c r="O8320" t="s">
        <v>4847</v>
      </c>
      <c r="P8320" t="s">
        <v>42</v>
      </c>
      <c r="Q8320" t="s">
        <v>64</v>
      </c>
      <c r="R8320" t="s">
        <v>4848</v>
      </c>
      <c r="S8320">
        <v>20.992000000000001</v>
      </c>
      <c r="T8320" s="3"/>
    </row>
    <row r="8321" spans="1:20" x14ac:dyDescent="0.3">
      <c r="A8321">
        <v>8320</v>
      </c>
      <c r="B8321" t="s">
        <v>9955</v>
      </c>
      <c r="C8321">
        <f t="shared" si="129"/>
        <v>46</v>
      </c>
      <c r="D8321" s="1">
        <v>43417</v>
      </c>
      <c r="E8321" s="1">
        <v>43422</v>
      </c>
      <c r="F8321" t="s">
        <v>46</v>
      </c>
      <c r="G8321" t="s">
        <v>1661</v>
      </c>
      <c r="H8321" t="s">
        <v>1662</v>
      </c>
      <c r="I8321" t="s">
        <v>22</v>
      </c>
      <c r="J8321" t="s">
        <v>23</v>
      </c>
      <c r="K8321" t="s">
        <v>262</v>
      </c>
      <c r="L8321" t="s">
        <v>263</v>
      </c>
      <c r="M8321">
        <v>10009</v>
      </c>
      <c r="N8321" t="s">
        <v>144</v>
      </c>
      <c r="O8321" t="s">
        <v>2349</v>
      </c>
      <c r="P8321" t="s">
        <v>42</v>
      </c>
      <c r="Q8321" t="s">
        <v>55</v>
      </c>
      <c r="R8321" t="s">
        <v>2350</v>
      </c>
      <c r="S8321">
        <v>11.21</v>
      </c>
      <c r="T8321" s="3"/>
    </row>
    <row r="8322" spans="1:20" x14ac:dyDescent="0.3">
      <c r="A8322">
        <v>8321</v>
      </c>
      <c r="B8322" t="s">
        <v>9956</v>
      </c>
      <c r="C8322">
        <f t="shared" si="129"/>
        <v>50</v>
      </c>
      <c r="D8322" s="1">
        <v>42709</v>
      </c>
      <c r="E8322" s="1">
        <v>42710</v>
      </c>
      <c r="F8322" t="s">
        <v>184</v>
      </c>
      <c r="G8322" t="s">
        <v>140</v>
      </c>
      <c r="H8322" t="s">
        <v>141</v>
      </c>
      <c r="I8322" t="s">
        <v>22</v>
      </c>
      <c r="J8322" t="s">
        <v>23</v>
      </c>
      <c r="K8322" t="s">
        <v>813</v>
      </c>
      <c r="L8322" t="s">
        <v>100</v>
      </c>
      <c r="M8322">
        <v>75220</v>
      </c>
      <c r="N8322" t="s">
        <v>101</v>
      </c>
      <c r="O8322" t="s">
        <v>6242</v>
      </c>
      <c r="P8322" t="s">
        <v>42</v>
      </c>
      <c r="Q8322" t="s">
        <v>64</v>
      </c>
      <c r="R8322" t="s">
        <v>6243</v>
      </c>
      <c r="S8322">
        <v>45.04</v>
      </c>
      <c r="T8322" s="3"/>
    </row>
    <row r="8323" spans="1:20" x14ac:dyDescent="0.3">
      <c r="A8323">
        <v>8322</v>
      </c>
      <c r="B8323" t="s">
        <v>9957</v>
      </c>
      <c r="C8323">
        <f t="shared" ref="C8323:C8386" si="130">WEEKNUM(D8323,1)</f>
        <v>39</v>
      </c>
      <c r="D8323" s="1">
        <v>43004</v>
      </c>
      <c r="E8323" s="1">
        <v>43009</v>
      </c>
      <c r="F8323" t="s">
        <v>46</v>
      </c>
      <c r="G8323" t="s">
        <v>5527</v>
      </c>
      <c r="H8323" t="s">
        <v>5528</v>
      </c>
      <c r="I8323" t="s">
        <v>22</v>
      </c>
      <c r="J8323" t="s">
        <v>23</v>
      </c>
      <c r="K8323" t="s">
        <v>180</v>
      </c>
      <c r="L8323" t="s">
        <v>100</v>
      </c>
      <c r="M8323">
        <v>77095</v>
      </c>
      <c r="N8323" t="s">
        <v>101</v>
      </c>
      <c r="O8323" t="s">
        <v>3572</v>
      </c>
      <c r="P8323" t="s">
        <v>42</v>
      </c>
      <c r="Q8323" t="s">
        <v>71</v>
      </c>
      <c r="R8323" t="s">
        <v>8593</v>
      </c>
      <c r="S8323">
        <v>15.624000000000001</v>
      </c>
      <c r="T8323" s="3"/>
    </row>
    <row r="8324" spans="1:20" x14ac:dyDescent="0.3">
      <c r="A8324">
        <v>8323</v>
      </c>
      <c r="B8324" t="s">
        <v>9958</v>
      </c>
      <c r="C8324">
        <f t="shared" si="130"/>
        <v>47</v>
      </c>
      <c r="D8324" s="1">
        <v>43058</v>
      </c>
      <c r="E8324" s="1">
        <v>43064</v>
      </c>
      <c r="F8324" t="s">
        <v>46</v>
      </c>
      <c r="G8324" t="s">
        <v>3736</v>
      </c>
      <c r="H8324" t="s">
        <v>3737</v>
      </c>
      <c r="I8324" t="s">
        <v>22</v>
      </c>
      <c r="J8324" t="s">
        <v>23</v>
      </c>
      <c r="K8324" t="s">
        <v>1172</v>
      </c>
      <c r="L8324" t="s">
        <v>263</v>
      </c>
      <c r="M8324">
        <v>11561</v>
      </c>
      <c r="N8324" t="s">
        <v>144</v>
      </c>
      <c r="O8324" t="s">
        <v>6510</v>
      </c>
      <c r="P8324" t="s">
        <v>42</v>
      </c>
      <c r="Q8324" t="s">
        <v>74</v>
      </c>
      <c r="R8324" t="s">
        <v>6511</v>
      </c>
      <c r="S8324">
        <v>8.74</v>
      </c>
      <c r="T8324" s="3"/>
    </row>
    <row r="8325" spans="1:20" x14ac:dyDescent="0.3">
      <c r="A8325">
        <v>8324</v>
      </c>
      <c r="B8325" t="s">
        <v>9958</v>
      </c>
      <c r="C8325">
        <f t="shared" si="130"/>
        <v>47</v>
      </c>
      <c r="D8325" s="1">
        <v>43058</v>
      </c>
      <c r="E8325" s="1">
        <v>43064</v>
      </c>
      <c r="F8325" t="s">
        <v>46</v>
      </c>
      <c r="G8325" t="s">
        <v>3736</v>
      </c>
      <c r="H8325" t="s">
        <v>3737</v>
      </c>
      <c r="I8325" t="s">
        <v>22</v>
      </c>
      <c r="J8325" t="s">
        <v>23</v>
      </c>
      <c r="K8325" t="s">
        <v>1172</v>
      </c>
      <c r="L8325" t="s">
        <v>263</v>
      </c>
      <c r="M8325">
        <v>11561</v>
      </c>
      <c r="N8325" t="s">
        <v>144</v>
      </c>
      <c r="O8325" t="s">
        <v>1638</v>
      </c>
      <c r="P8325" t="s">
        <v>42</v>
      </c>
      <c r="Q8325" t="s">
        <v>86</v>
      </c>
      <c r="R8325" t="s">
        <v>1639</v>
      </c>
      <c r="S8325">
        <v>44.75</v>
      </c>
      <c r="T8325" s="3"/>
    </row>
    <row r="8326" spans="1:20" x14ac:dyDescent="0.3">
      <c r="A8326">
        <v>8325</v>
      </c>
      <c r="B8326" t="s">
        <v>9959</v>
      </c>
      <c r="C8326">
        <f t="shared" si="130"/>
        <v>36</v>
      </c>
      <c r="D8326" s="1">
        <v>43351</v>
      </c>
      <c r="E8326" s="1">
        <v>43352</v>
      </c>
      <c r="F8326" t="s">
        <v>184</v>
      </c>
      <c r="G8326" t="s">
        <v>8237</v>
      </c>
      <c r="H8326" t="s">
        <v>8238</v>
      </c>
      <c r="I8326" t="s">
        <v>98</v>
      </c>
      <c r="J8326" t="s">
        <v>23</v>
      </c>
      <c r="K8326" t="s">
        <v>2331</v>
      </c>
      <c r="L8326" t="s">
        <v>50</v>
      </c>
      <c r="M8326">
        <v>33012</v>
      </c>
      <c r="N8326" t="s">
        <v>26</v>
      </c>
      <c r="O8326" t="s">
        <v>1636</v>
      </c>
      <c r="P8326" t="s">
        <v>42</v>
      </c>
      <c r="Q8326" t="s">
        <v>55</v>
      </c>
      <c r="R8326" t="s">
        <v>1637</v>
      </c>
      <c r="S8326">
        <v>61.68</v>
      </c>
      <c r="T8326" s="3"/>
    </row>
    <row r="8327" spans="1:20" x14ac:dyDescent="0.3">
      <c r="A8327">
        <v>8326</v>
      </c>
      <c r="B8327" t="s">
        <v>9959</v>
      </c>
      <c r="C8327">
        <f t="shared" si="130"/>
        <v>36</v>
      </c>
      <c r="D8327" s="1">
        <v>43351</v>
      </c>
      <c r="E8327" s="1">
        <v>43352</v>
      </c>
      <c r="F8327" t="s">
        <v>184</v>
      </c>
      <c r="G8327" t="s">
        <v>8237</v>
      </c>
      <c r="H8327" t="s">
        <v>8238</v>
      </c>
      <c r="I8327" t="s">
        <v>98</v>
      </c>
      <c r="J8327" t="s">
        <v>23</v>
      </c>
      <c r="K8327" t="s">
        <v>2331</v>
      </c>
      <c r="L8327" t="s">
        <v>50</v>
      </c>
      <c r="M8327">
        <v>33012</v>
      </c>
      <c r="N8327" t="s">
        <v>26</v>
      </c>
      <c r="O8327" t="s">
        <v>3858</v>
      </c>
      <c r="P8327" t="s">
        <v>67</v>
      </c>
      <c r="Q8327" t="s">
        <v>68</v>
      </c>
      <c r="R8327" t="s">
        <v>3859</v>
      </c>
      <c r="S8327">
        <v>158.376</v>
      </c>
      <c r="T8327" s="3"/>
    </row>
    <row r="8328" spans="1:20" x14ac:dyDescent="0.3">
      <c r="A8328">
        <v>8327</v>
      </c>
      <c r="B8328" t="s">
        <v>9960</v>
      </c>
      <c r="C8328">
        <f t="shared" si="130"/>
        <v>29</v>
      </c>
      <c r="D8328" s="1">
        <v>43302</v>
      </c>
      <c r="E8328" s="1">
        <v>43305</v>
      </c>
      <c r="F8328" t="s">
        <v>19</v>
      </c>
      <c r="G8328" t="s">
        <v>1078</v>
      </c>
      <c r="H8328" t="s">
        <v>1079</v>
      </c>
      <c r="I8328" t="s">
        <v>37</v>
      </c>
      <c r="J8328" t="s">
        <v>23</v>
      </c>
      <c r="K8328" t="s">
        <v>452</v>
      </c>
      <c r="L8328" t="s">
        <v>207</v>
      </c>
      <c r="M8328">
        <v>60505</v>
      </c>
      <c r="N8328" t="s">
        <v>101</v>
      </c>
      <c r="O8328" t="s">
        <v>746</v>
      </c>
      <c r="P8328" t="s">
        <v>42</v>
      </c>
      <c r="Q8328" t="s">
        <v>71</v>
      </c>
      <c r="R8328" t="s">
        <v>747</v>
      </c>
      <c r="S8328">
        <v>2.8639999999999999</v>
      </c>
      <c r="T8328" s="3"/>
    </row>
    <row r="8329" spans="1:20" x14ac:dyDescent="0.3">
      <c r="A8329">
        <v>8328</v>
      </c>
      <c r="B8329" t="s">
        <v>9960</v>
      </c>
      <c r="C8329">
        <f t="shared" si="130"/>
        <v>29</v>
      </c>
      <c r="D8329" s="1">
        <v>43302</v>
      </c>
      <c r="E8329" s="1">
        <v>43305</v>
      </c>
      <c r="F8329" t="s">
        <v>19</v>
      </c>
      <c r="G8329" t="s">
        <v>1078</v>
      </c>
      <c r="H8329" t="s">
        <v>1079</v>
      </c>
      <c r="I8329" t="s">
        <v>37</v>
      </c>
      <c r="J8329" t="s">
        <v>23</v>
      </c>
      <c r="K8329" t="s">
        <v>452</v>
      </c>
      <c r="L8329" t="s">
        <v>207</v>
      </c>
      <c r="M8329">
        <v>60505</v>
      </c>
      <c r="N8329" t="s">
        <v>101</v>
      </c>
      <c r="O8329" t="s">
        <v>4304</v>
      </c>
      <c r="P8329" t="s">
        <v>42</v>
      </c>
      <c r="Q8329" t="s">
        <v>71</v>
      </c>
      <c r="R8329" t="s">
        <v>4305</v>
      </c>
      <c r="S8329">
        <v>94.191999999999993</v>
      </c>
      <c r="T8329" s="3"/>
    </row>
    <row r="8330" spans="1:20" x14ac:dyDescent="0.3">
      <c r="A8330">
        <v>8329</v>
      </c>
      <c r="B8330" t="s">
        <v>9961</v>
      </c>
      <c r="C8330">
        <f t="shared" si="130"/>
        <v>40</v>
      </c>
      <c r="D8330" s="1">
        <v>43379</v>
      </c>
      <c r="E8330" s="1">
        <v>43384</v>
      </c>
      <c r="F8330" t="s">
        <v>46</v>
      </c>
      <c r="G8330" t="s">
        <v>1656</v>
      </c>
      <c r="H8330" t="s">
        <v>1657</v>
      </c>
      <c r="I8330" t="s">
        <v>22</v>
      </c>
      <c r="J8330" t="s">
        <v>23</v>
      </c>
      <c r="K8330" t="s">
        <v>1092</v>
      </c>
      <c r="L8330" t="s">
        <v>786</v>
      </c>
      <c r="M8330">
        <v>7109</v>
      </c>
      <c r="N8330" t="s">
        <v>144</v>
      </c>
      <c r="O8330" t="s">
        <v>4190</v>
      </c>
      <c r="P8330" t="s">
        <v>42</v>
      </c>
      <c r="Q8330" t="s">
        <v>86</v>
      </c>
      <c r="R8330" t="s">
        <v>4191</v>
      </c>
      <c r="S8330">
        <v>143.69999999999999</v>
      </c>
      <c r="T8330" s="3"/>
    </row>
    <row r="8331" spans="1:20" x14ac:dyDescent="0.3">
      <c r="A8331">
        <v>8330</v>
      </c>
      <c r="B8331" t="s">
        <v>9961</v>
      </c>
      <c r="C8331">
        <f t="shared" si="130"/>
        <v>40</v>
      </c>
      <c r="D8331" s="1">
        <v>43379</v>
      </c>
      <c r="E8331" s="1">
        <v>43384</v>
      </c>
      <c r="F8331" t="s">
        <v>46</v>
      </c>
      <c r="G8331" t="s">
        <v>1656</v>
      </c>
      <c r="H8331" t="s">
        <v>1657</v>
      </c>
      <c r="I8331" t="s">
        <v>22</v>
      </c>
      <c r="J8331" t="s">
        <v>23</v>
      </c>
      <c r="K8331" t="s">
        <v>1092</v>
      </c>
      <c r="L8331" t="s">
        <v>786</v>
      </c>
      <c r="M8331">
        <v>7109</v>
      </c>
      <c r="N8331" t="s">
        <v>144</v>
      </c>
      <c r="O8331" t="s">
        <v>3816</v>
      </c>
      <c r="P8331" t="s">
        <v>42</v>
      </c>
      <c r="Q8331" t="s">
        <v>86</v>
      </c>
      <c r="R8331" t="s">
        <v>3817</v>
      </c>
      <c r="S8331">
        <v>6.48</v>
      </c>
      <c r="T8331" s="3"/>
    </row>
    <row r="8332" spans="1:20" x14ac:dyDescent="0.3">
      <c r="A8332">
        <v>8331</v>
      </c>
      <c r="B8332" t="s">
        <v>9962</v>
      </c>
      <c r="C8332">
        <f t="shared" si="130"/>
        <v>45</v>
      </c>
      <c r="D8332" s="1">
        <v>43411</v>
      </c>
      <c r="E8332" s="1">
        <v>43415</v>
      </c>
      <c r="F8332" t="s">
        <v>46</v>
      </c>
      <c r="G8332" t="s">
        <v>1919</v>
      </c>
      <c r="H8332" t="s">
        <v>1920</v>
      </c>
      <c r="I8332" t="s">
        <v>22</v>
      </c>
      <c r="J8332" t="s">
        <v>23</v>
      </c>
      <c r="K8332" t="s">
        <v>262</v>
      </c>
      <c r="L8332" t="s">
        <v>263</v>
      </c>
      <c r="M8332">
        <v>10024</v>
      </c>
      <c r="N8332" t="s">
        <v>144</v>
      </c>
      <c r="O8332" t="s">
        <v>9963</v>
      </c>
      <c r="P8332" t="s">
        <v>67</v>
      </c>
      <c r="Q8332" t="s">
        <v>157</v>
      </c>
      <c r="R8332" t="s">
        <v>9964</v>
      </c>
      <c r="S8332">
        <v>7.88</v>
      </c>
      <c r="T8332" s="3"/>
    </row>
    <row r="8333" spans="1:20" x14ac:dyDescent="0.3">
      <c r="A8333">
        <v>8332</v>
      </c>
      <c r="B8333" t="s">
        <v>9965</v>
      </c>
      <c r="C8333">
        <f t="shared" si="130"/>
        <v>10</v>
      </c>
      <c r="D8333" s="1">
        <v>42803</v>
      </c>
      <c r="E8333" s="1">
        <v>42806</v>
      </c>
      <c r="F8333" t="s">
        <v>184</v>
      </c>
      <c r="G8333" t="s">
        <v>4366</v>
      </c>
      <c r="H8333" t="s">
        <v>4367</v>
      </c>
      <c r="I8333" t="s">
        <v>22</v>
      </c>
      <c r="J8333" t="s">
        <v>23</v>
      </c>
      <c r="K8333" t="s">
        <v>9966</v>
      </c>
      <c r="L8333" t="s">
        <v>1244</v>
      </c>
      <c r="M8333">
        <v>1810</v>
      </c>
      <c r="N8333" t="s">
        <v>144</v>
      </c>
      <c r="O8333" t="s">
        <v>2349</v>
      </c>
      <c r="P8333" t="s">
        <v>42</v>
      </c>
      <c r="Q8333" t="s">
        <v>55</v>
      </c>
      <c r="R8333" t="s">
        <v>2350</v>
      </c>
      <c r="S8333">
        <v>11.21</v>
      </c>
      <c r="T8333" s="3"/>
    </row>
    <row r="8334" spans="1:20" x14ac:dyDescent="0.3">
      <c r="A8334">
        <v>8333</v>
      </c>
      <c r="B8334" t="s">
        <v>9965</v>
      </c>
      <c r="C8334">
        <f t="shared" si="130"/>
        <v>10</v>
      </c>
      <c r="D8334" s="1">
        <v>42803</v>
      </c>
      <c r="E8334" s="1">
        <v>42806</v>
      </c>
      <c r="F8334" t="s">
        <v>184</v>
      </c>
      <c r="G8334" t="s">
        <v>4366</v>
      </c>
      <c r="H8334" t="s">
        <v>4367</v>
      </c>
      <c r="I8334" t="s">
        <v>22</v>
      </c>
      <c r="J8334" t="s">
        <v>23</v>
      </c>
      <c r="K8334" t="s">
        <v>9966</v>
      </c>
      <c r="L8334" t="s">
        <v>1244</v>
      </c>
      <c r="M8334">
        <v>1810</v>
      </c>
      <c r="N8334" t="s">
        <v>144</v>
      </c>
      <c r="O8334" t="s">
        <v>1840</v>
      </c>
      <c r="P8334" t="s">
        <v>28</v>
      </c>
      <c r="Q8334" t="s">
        <v>32</v>
      </c>
      <c r="R8334" t="s">
        <v>1841</v>
      </c>
      <c r="S8334">
        <v>354.9</v>
      </c>
      <c r="T8334" s="3"/>
    </row>
    <row r="8335" spans="1:20" x14ac:dyDescent="0.3">
      <c r="A8335">
        <v>8334</v>
      </c>
      <c r="B8335" t="s">
        <v>9965</v>
      </c>
      <c r="C8335">
        <f t="shared" si="130"/>
        <v>10</v>
      </c>
      <c r="D8335" s="1">
        <v>42803</v>
      </c>
      <c r="E8335" s="1">
        <v>42806</v>
      </c>
      <c r="F8335" t="s">
        <v>184</v>
      </c>
      <c r="G8335" t="s">
        <v>4366</v>
      </c>
      <c r="H8335" t="s">
        <v>4367</v>
      </c>
      <c r="I8335" t="s">
        <v>22</v>
      </c>
      <c r="J8335" t="s">
        <v>23</v>
      </c>
      <c r="K8335" t="s">
        <v>9966</v>
      </c>
      <c r="L8335" t="s">
        <v>1244</v>
      </c>
      <c r="M8335">
        <v>1810</v>
      </c>
      <c r="N8335" t="s">
        <v>144</v>
      </c>
      <c r="O8335" t="s">
        <v>8736</v>
      </c>
      <c r="P8335" t="s">
        <v>42</v>
      </c>
      <c r="Q8335" t="s">
        <v>86</v>
      </c>
      <c r="R8335" t="s">
        <v>8737</v>
      </c>
      <c r="S8335">
        <v>17.940000000000001</v>
      </c>
      <c r="T8335" s="3"/>
    </row>
    <row r="8336" spans="1:20" x14ac:dyDescent="0.3">
      <c r="A8336">
        <v>8335</v>
      </c>
      <c r="B8336" t="s">
        <v>9965</v>
      </c>
      <c r="C8336">
        <f t="shared" si="130"/>
        <v>10</v>
      </c>
      <c r="D8336" s="1">
        <v>42803</v>
      </c>
      <c r="E8336" s="1">
        <v>42806</v>
      </c>
      <c r="F8336" t="s">
        <v>184</v>
      </c>
      <c r="G8336" t="s">
        <v>4366</v>
      </c>
      <c r="H8336" t="s">
        <v>4367</v>
      </c>
      <c r="I8336" t="s">
        <v>22</v>
      </c>
      <c r="J8336" t="s">
        <v>23</v>
      </c>
      <c r="K8336" t="s">
        <v>9966</v>
      </c>
      <c r="L8336" t="s">
        <v>1244</v>
      </c>
      <c r="M8336">
        <v>1810</v>
      </c>
      <c r="N8336" t="s">
        <v>144</v>
      </c>
      <c r="O8336" t="s">
        <v>2210</v>
      </c>
      <c r="P8336" t="s">
        <v>42</v>
      </c>
      <c r="Q8336" t="s">
        <v>71</v>
      </c>
      <c r="R8336" t="s">
        <v>3604</v>
      </c>
      <c r="S8336">
        <v>51.8</v>
      </c>
      <c r="T8336" s="3"/>
    </row>
    <row r="8337" spans="1:20" x14ac:dyDescent="0.3">
      <c r="A8337">
        <v>8336</v>
      </c>
      <c r="B8337" t="s">
        <v>9967</v>
      </c>
      <c r="C8337">
        <f t="shared" si="130"/>
        <v>20</v>
      </c>
      <c r="D8337" s="1">
        <v>43233</v>
      </c>
      <c r="E8337" s="1">
        <v>43238</v>
      </c>
      <c r="F8337" t="s">
        <v>19</v>
      </c>
      <c r="G8337" t="s">
        <v>1680</v>
      </c>
      <c r="H8337" t="s">
        <v>1681</v>
      </c>
      <c r="I8337" t="s">
        <v>98</v>
      </c>
      <c r="J8337" t="s">
        <v>23</v>
      </c>
      <c r="K8337" t="s">
        <v>603</v>
      </c>
      <c r="L8337" t="s">
        <v>241</v>
      </c>
      <c r="M8337">
        <v>19711</v>
      </c>
      <c r="N8337" t="s">
        <v>144</v>
      </c>
      <c r="O8337" t="s">
        <v>4806</v>
      </c>
      <c r="P8337" t="s">
        <v>42</v>
      </c>
      <c r="Q8337" t="s">
        <v>71</v>
      </c>
      <c r="R8337" t="s">
        <v>4807</v>
      </c>
      <c r="S8337">
        <v>299.52</v>
      </c>
      <c r="T8337" s="3"/>
    </row>
    <row r="8338" spans="1:20" x14ac:dyDescent="0.3">
      <c r="A8338">
        <v>8337</v>
      </c>
      <c r="B8338" t="s">
        <v>9968</v>
      </c>
      <c r="C8338">
        <f t="shared" si="130"/>
        <v>27</v>
      </c>
      <c r="D8338" s="1">
        <v>42918</v>
      </c>
      <c r="E8338" s="1">
        <v>42924</v>
      </c>
      <c r="F8338" t="s">
        <v>46</v>
      </c>
      <c r="G8338" t="s">
        <v>2888</v>
      </c>
      <c r="H8338" t="s">
        <v>2889</v>
      </c>
      <c r="I8338" t="s">
        <v>22</v>
      </c>
      <c r="J8338" t="s">
        <v>23</v>
      </c>
      <c r="K8338" t="s">
        <v>1126</v>
      </c>
      <c r="L8338" t="s">
        <v>315</v>
      </c>
      <c r="M8338">
        <v>22204</v>
      </c>
      <c r="N8338" t="s">
        <v>26</v>
      </c>
      <c r="O8338" t="s">
        <v>9969</v>
      </c>
      <c r="P8338" t="s">
        <v>42</v>
      </c>
      <c r="Q8338" t="s">
        <v>64</v>
      </c>
      <c r="R8338" t="s">
        <v>9970</v>
      </c>
      <c r="S8338">
        <v>7.7</v>
      </c>
      <c r="T8338" s="3"/>
    </row>
    <row r="8339" spans="1:20" x14ac:dyDescent="0.3">
      <c r="A8339">
        <v>8338</v>
      </c>
      <c r="B8339" t="s">
        <v>9971</v>
      </c>
      <c r="C8339">
        <f t="shared" si="130"/>
        <v>53</v>
      </c>
      <c r="D8339" s="1">
        <v>42365</v>
      </c>
      <c r="E8339" s="1">
        <v>42372</v>
      </c>
      <c r="F8339" t="s">
        <v>46</v>
      </c>
      <c r="G8339" t="s">
        <v>4964</v>
      </c>
      <c r="H8339" t="s">
        <v>4965</v>
      </c>
      <c r="I8339" t="s">
        <v>37</v>
      </c>
      <c r="J8339" t="s">
        <v>23</v>
      </c>
      <c r="K8339" t="s">
        <v>353</v>
      </c>
      <c r="L8339" t="s">
        <v>354</v>
      </c>
      <c r="M8339">
        <v>35601</v>
      </c>
      <c r="N8339" t="s">
        <v>26</v>
      </c>
      <c r="O8339" t="s">
        <v>9322</v>
      </c>
      <c r="P8339" t="s">
        <v>42</v>
      </c>
      <c r="Q8339" t="s">
        <v>86</v>
      </c>
      <c r="R8339" t="s">
        <v>9323</v>
      </c>
      <c r="S8339">
        <v>23.92</v>
      </c>
      <c r="T8339" s="3"/>
    </row>
    <row r="8340" spans="1:20" x14ac:dyDescent="0.3">
      <c r="A8340">
        <v>8339</v>
      </c>
      <c r="B8340" t="s">
        <v>9971</v>
      </c>
      <c r="C8340">
        <f t="shared" si="130"/>
        <v>53</v>
      </c>
      <c r="D8340" s="1">
        <v>42365</v>
      </c>
      <c r="E8340" s="1">
        <v>42372</v>
      </c>
      <c r="F8340" t="s">
        <v>46</v>
      </c>
      <c r="G8340" t="s">
        <v>4964</v>
      </c>
      <c r="H8340" t="s">
        <v>4965</v>
      </c>
      <c r="I8340" t="s">
        <v>37</v>
      </c>
      <c r="J8340" t="s">
        <v>23</v>
      </c>
      <c r="K8340" t="s">
        <v>353</v>
      </c>
      <c r="L8340" t="s">
        <v>354</v>
      </c>
      <c r="M8340">
        <v>35601</v>
      </c>
      <c r="N8340" t="s">
        <v>26</v>
      </c>
      <c r="O8340" t="s">
        <v>3024</v>
      </c>
      <c r="P8340" t="s">
        <v>67</v>
      </c>
      <c r="Q8340" t="s">
        <v>157</v>
      </c>
      <c r="R8340" t="s">
        <v>3025</v>
      </c>
      <c r="S8340">
        <v>498</v>
      </c>
      <c r="T8340" s="3"/>
    </row>
    <row r="8341" spans="1:20" x14ac:dyDescent="0.3">
      <c r="A8341">
        <v>8340</v>
      </c>
      <c r="B8341" t="s">
        <v>9972</v>
      </c>
      <c r="C8341">
        <f t="shared" si="130"/>
        <v>15</v>
      </c>
      <c r="D8341" s="1">
        <v>43203</v>
      </c>
      <c r="E8341" s="1">
        <v>43207</v>
      </c>
      <c r="F8341" t="s">
        <v>46</v>
      </c>
      <c r="G8341" t="s">
        <v>3806</v>
      </c>
      <c r="H8341" t="s">
        <v>3807</v>
      </c>
      <c r="I8341" t="s">
        <v>37</v>
      </c>
      <c r="J8341" t="s">
        <v>23</v>
      </c>
      <c r="K8341" t="s">
        <v>1178</v>
      </c>
      <c r="L8341" t="s">
        <v>39</v>
      </c>
      <c r="M8341">
        <v>92345</v>
      </c>
      <c r="N8341" t="s">
        <v>40</v>
      </c>
      <c r="O8341" t="s">
        <v>4844</v>
      </c>
      <c r="P8341" t="s">
        <v>28</v>
      </c>
      <c r="Q8341" t="s">
        <v>32</v>
      </c>
      <c r="R8341" t="s">
        <v>4845</v>
      </c>
      <c r="S8341">
        <v>436.70400000000001</v>
      </c>
      <c r="T8341" s="3"/>
    </row>
    <row r="8342" spans="1:20" x14ac:dyDescent="0.3">
      <c r="A8342">
        <v>8341</v>
      </c>
      <c r="B8342" t="s">
        <v>9973</v>
      </c>
      <c r="C8342">
        <f t="shared" si="130"/>
        <v>46</v>
      </c>
      <c r="D8342" s="1">
        <v>42322</v>
      </c>
      <c r="E8342" s="1">
        <v>42328</v>
      </c>
      <c r="F8342" t="s">
        <v>46</v>
      </c>
      <c r="G8342" t="s">
        <v>3530</v>
      </c>
      <c r="H8342" t="s">
        <v>3531</v>
      </c>
      <c r="I8342" t="s">
        <v>22</v>
      </c>
      <c r="J8342" t="s">
        <v>23</v>
      </c>
      <c r="K8342" t="s">
        <v>4879</v>
      </c>
      <c r="L8342" t="s">
        <v>315</v>
      </c>
      <c r="M8342">
        <v>23320</v>
      </c>
      <c r="N8342" t="s">
        <v>26</v>
      </c>
      <c r="O8342" t="s">
        <v>3979</v>
      </c>
      <c r="P8342" t="s">
        <v>42</v>
      </c>
      <c r="Q8342" t="s">
        <v>86</v>
      </c>
      <c r="R8342" t="s">
        <v>3980</v>
      </c>
      <c r="S8342">
        <v>32.4</v>
      </c>
      <c r="T8342" s="3"/>
    </row>
    <row r="8343" spans="1:20" x14ac:dyDescent="0.3">
      <c r="A8343">
        <v>8342</v>
      </c>
      <c r="B8343" t="s">
        <v>9974</v>
      </c>
      <c r="C8343">
        <f t="shared" si="130"/>
        <v>24</v>
      </c>
      <c r="D8343" s="1">
        <v>43262</v>
      </c>
      <c r="E8343" s="1">
        <v>43265</v>
      </c>
      <c r="F8343" t="s">
        <v>184</v>
      </c>
      <c r="G8343" t="s">
        <v>121</v>
      </c>
      <c r="H8343" t="s">
        <v>122</v>
      </c>
      <c r="I8343" t="s">
        <v>22</v>
      </c>
      <c r="J8343" t="s">
        <v>23</v>
      </c>
      <c r="K8343" t="s">
        <v>38</v>
      </c>
      <c r="L8343" t="s">
        <v>39</v>
      </c>
      <c r="M8343">
        <v>90036</v>
      </c>
      <c r="N8343" t="s">
        <v>40</v>
      </c>
      <c r="O8343" t="s">
        <v>2196</v>
      </c>
      <c r="P8343" t="s">
        <v>42</v>
      </c>
      <c r="Q8343" t="s">
        <v>74</v>
      </c>
      <c r="R8343" t="s">
        <v>2197</v>
      </c>
      <c r="S8343">
        <v>61.44</v>
      </c>
      <c r="T8343" s="3"/>
    </row>
    <row r="8344" spans="1:20" x14ac:dyDescent="0.3">
      <c r="A8344">
        <v>8343</v>
      </c>
      <c r="B8344" t="s">
        <v>9975</v>
      </c>
      <c r="C8344">
        <f t="shared" si="130"/>
        <v>47</v>
      </c>
      <c r="D8344" s="1">
        <v>43064</v>
      </c>
      <c r="E8344" s="1">
        <v>43069</v>
      </c>
      <c r="F8344" t="s">
        <v>46</v>
      </c>
      <c r="G8344" t="s">
        <v>2267</v>
      </c>
      <c r="H8344" t="s">
        <v>2268</v>
      </c>
      <c r="I8344" t="s">
        <v>22</v>
      </c>
      <c r="J8344" t="s">
        <v>23</v>
      </c>
      <c r="K8344" t="s">
        <v>1682</v>
      </c>
      <c r="L8344" t="s">
        <v>354</v>
      </c>
      <c r="M8344">
        <v>35810</v>
      </c>
      <c r="N8344" t="s">
        <v>26</v>
      </c>
      <c r="O8344" t="s">
        <v>1825</v>
      </c>
      <c r="P8344" t="s">
        <v>42</v>
      </c>
      <c r="Q8344" t="s">
        <v>55</v>
      </c>
      <c r="R8344" t="s">
        <v>1826</v>
      </c>
      <c r="S8344">
        <v>73.36</v>
      </c>
      <c r="T8344" s="3"/>
    </row>
    <row r="8345" spans="1:20" x14ac:dyDescent="0.3">
      <c r="A8345">
        <v>8344</v>
      </c>
      <c r="B8345" t="s">
        <v>9976</v>
      </c>
      <c r="C8345">
        <f t="shared" si="130"/>
        <v>12</v>
      </c>
      <c r="D8345" s="1">
        <v>42084</v>
      </c>
      <c r="E8345" s="1">
        <v>42088</v>
      </c>
      <c r="F8345" t="s">
        <v>46</v>
      </c>
      <c r="G8345" t="s">
        <v>2522</v>
      </c>
      <c r="H8345" t="s">
        <v>2523</v>
      </c>
      <c r="I8345" t="s">
        <v>22</v>
      </c>
      <c r="J8345" t="s">
        <v>23</v>
      </c>
      <c r="K8345" t="s">
        <v>5142</v>
      </c>
      <c r="L8345" t="s">
        <v>331</v>
      </c>
      <c r="M8345">
        <v>37918</v>
      </c>
      <c r="N8345" t="s">
        <v>26</v>
      </c>
      <c r="O8345" t="s">
        <v>848</v>
      </c>
      <c r="P8345" t="s">
        <v>42</v>
      </c>
      <c r="Q8345" t="s">
        <v>43</v>
      </c>
      <c r="R8345" t="s">
        <v>849</v>
      </c>
      <c r="S8345">
        <v>59.2</v>
      </c>
      <c r="T8345" s="3"/>
    </row>
    <row r="8346" spans="1:20" x14ac:dyDescent="0.3">
      <c r="A8346">
        <v>8345</v>
      </c>
      <c r="B8346" t="s">
        <v>9976</v>
      </c>
      <c r="C8346">
        <f t="shared" si="130"/>
        <v>12</v>
      </c>
      <c r="D8346" s="1">
        <v>42084</v>
      </c>
      <c r="E8346" s="1">
        <v>42088</v>
      </c>
      <c r="F8346" t="s">
        <v>46</v>
      </c>
      <c r="G8346" t="s">
        <v>2522</v>
      </c>
      <c r="H8346" t="s">
        <v>2523</v>
      </c>
      <c r="I8346" t="s">
        <v>22</v>
      </c>
      <c r="J8346" t="s">
        <v>23</v>
      </c>
      <c r="K8346" t="s">
        <v>5142</v>
      </c>
      <c r="L8346" t="s">
        <v>331</v>
      </c>
      <c r="M8346">
        <v>37918</v>
      </c>
      <c r="N8346" t="s">
        <v>26</v>
      </c>
      <c r="O8346" t="s">
        <v>3933</v>
      </c>
      <c r="P8346" t="s">
        <v>28</v>
      </c>
      <c r="Q8346" t="s">
        <v>61</v>
      </c>
      <c r="R8346" t="s">
        <v>3934</v>
      </c>
      <c r="S8346">
        <v>32.951999999999998</v>
      </c>
      <c r="T8346" s="3"/>
    </row>
    <row r="8347" spans="1:20" x14ac:dyDescent="0.3">
      <c r="A8347">
        <v>8346</v>
      </c>
      <c r="B8347" t="s">
        <v>9976</v>
      </c>
      <c r="C8347">
        <f t="shared" si="130"/>
        <v>12</v>
      </c>
      <c r="D8347" s="1">
        <v>42084</v>
      </c>
      <c r="E8347" s="1">
        <v>42088</v>
      </c>
      <c r="F8347" t="s">
        <v>46</v>
      </c>
      <c r="G8347" t="s">
        <v>2522</v>
      </c>
      <c r="H8347" t="s">
        <v>2523</v>
      </c>
      <c r="I8347" t="s">
        <v>22</v>
      </c>
      <c r="J8347" t="s">
        <v>23</v>
      </c>
      <c r="K8347" t="s">
        <v>5142</v>
      </c>
      <c r="L8347" t="s">
        <v>331</v>
      </c>
      <c r="M8347">
        <v>37918</v>
      </c>
      <c r="N8347" t="s">
        <v>26</v>
      </c>
      <c r="O8347" t="s">
        <v>6132</v>
      </c>
      <c r="P8347" t="s">
        <v>28</v>
      </c>
      <c r="Q8347" t="s">
        <v>32</v>
      </c>
      <c r="R8347" t="s">
        <v>6133</v>
      </c>
      <c r="S8347">
        <v>218.376</v>
      </c>
      <c r="T8347" s="3"/>
    </row>
    <row r="8348" spans="1:20" x14ac:dyDescent="0.3">
      <c r="A8348">
        <v>8347</v>
      </c>
      <c r="B8348" t="s">
        <v>9977</v>
      </c>
      <c r="C8348">
        <f t="shared" si="130"/>
        <v>18</v>
      </c>
      <c r="D8348" s="1">
        <v>42490</v>
      </c>
      <c r="E8348" s="1">
        <v>42494</v>
      </c>
      <c r="F8348" t="s">
        <v>46</v>
      </c>
      <c r="G8348" t="s">
        <v>4012</v>
      </c>
      <c r="H8348" t="s">
        <v>4013</v>
      </c>
      <c r="I8348" t="s">
        <v>37</v>
      </c>
      <c r="J8348" t="s">
        <v>23</v>
      </c>
      <c r="K8348" t="s">
        <v>1480</v>
      </c>
      <c r="L8348" t="s">
        <v>1244</v>
      </c>
      <c r="M8348">
        <v>1841</v>
      </c>
      <c r="N8348" t="s">
        <v>144</v>
      </c>
      <c r="O8348" t="s">
        <v>819</v>
      </c>
      <c r="P8348" t="s">
        <v>28</v>
      </c>
      <c r="Q8348" t="s">
        <v>61</v>
      </c>
      <c r="R8348" t="s">
        <v>820</v>
      </c>
      <c r="S8348">
        <v>31.4</v>
      </c>
      <c r="T8348" s="3"/>
    </row>
    <row r="8349" spans="1:20" x14ac:dyDescent="0.3">
      <c r="A8349">
        <v>8348</v>
      </c>
      <c r="B8349" t="s">
        <v>9977</v>
      </c>
      <c r="C8349">
        <f t="shared" si="130"/>
        <v>18</v>
      </c>
      <c r="D8349" s="1">
        <v>42490</v>
      </c>
      <c r="E8349" s="1">
        <v>42494</v>
      </c>
      <c r="F8349" t="s">
        <v>46</v>
      </c>
      <c r="G8349" t="s">
        <v>4012</v>
      </c>
      <c r="H8349" t="s">
        <v>4013</v>
      </c>
      <c r="I8349" t="s">
        <v>37</v>
      </c>
      <c r="J8349" t="s">
        <v>23</v>
      </c>
      <c r="K8349" t="s">
        <v>1480</v>
      </c>
      <c r="L8349" t="s">
        <v>1244</v>
      </c>
      <c r="M8349">
        <v>1841</v>
      </c>
      <c r="N8349" t="s">
        <v>144</v>
      </c>
      <c r="O8349" t="s">
        <v>6162</v>
      </c>
      <c r="P8349" t="s">
        <v>28</v>
      </c>
      <c r="Q8349" t="s">
        <v>61</v>
      </c>
      <c r="R8349" t="s">
        <v>6163</v>
      </c>
      <c r="S8349">
        <v>9.48</v>
      </c>
      <c r="T8349" s="3"/>
    </row>
    <row r="8350" spans="1:20" x14ac:dyDescent="0.3">
      <c r="A8350">
        <v>8349</v>
      </c>
      <c r="B8350" t="s">
        <v>9977</v>
      </c>
      <c r="C8350">
        <f t="shared" si="130"/>
        <v>18</v>
      </c>
      <c r="D8350" s="1">
        <v>42490</v>
      </c>
      <c r="E8350" s="1">
        <v>42494</v>
      </c>
      <c r="F8350" t="s">
        <v>46</v>
      </c>
      <c r="G8350" t="s">
        <v>4012</v>
      </c>
      <c r="H8350" t="s">
        <v>4013</v>
      </c>
      <c r="I8350" t="s">
        <v>37</v>
      </c>
      <c r="J8350" t="s">
        <v>23</v>
      </c>
      <c r="K8350" t="s">
        <v>1480</v>
      </c>
      <c r="L8350" t="s">
        <v>1244</v>
      </c>
      <c r="M8350">
        <v>1841</v>
      </c>
      <c r="N8350" t="s">
        <v>144</v>
      </c>
      <c r="O8350" t="s">
        <v>4026</v>
      </c>
      <c r="P8350" t="s">
        <v>67</v>
      </c>
      <c r="Q8350" t="s">
        <v>68</v>
      </c>
      <c r="R8350" t="s">
        <v>4027</v>
      </c>
      <c r="S8350">
        <v>209.5</v>
      </c>
      <c r="T8350" s="3"/>
    </row>
    <row r="8351" spans="1:20" x14ac:dyDescent="0.3">
      <c r="A8351">
        <v>8350</v>
      </c>
      <c r="B8351" t="s">
        <v>9977</v>
      </c>
      <c r="C8351">
        <f t="shared" si="130"/>
        <v>18</v>
      </c>
      <c r="D8351" s="1">
        <v>42490</v>
      </c>
      <c r="E8351" s="1">
        <v>42494</v>
      </c>
      <c r="F8351" t="s">
        <v>46</v>
      </c>
      <c r="G8351" t="s">
        <v>4012</v>
      </c>
      <c r="H8351" t="s">
        <v>4013</v>
      </c>
      <c r="I8351" t="s">
        <v>37</v>
      </c>
      <c r="J8351" t="s">
        <v>23</v>
      </c>
      <c r="K8351" t="s">
        <v>1480</v>
      </c>
      <c r="L8351" t="s">
        <v>1244</v>
      </c>
      <c r="M8351">
        <v>1841</v>
      </c>
      <c r="N8351" t="s">
        <v>144</v>
      </c>
      <c r="O8351" t="s">
        <v>8007</v>
      </c>
      <c r="P8351" t="s">
        <v>28</v>
      </c>
      <c r="Q8351" t="s">
        <v>61</v>
      </c>
      <c r="R8351" t="s">
        <v>8008</v>
      </c>
      <c r="S8351">
        <v>24.3</v>
      </c>
      <c r="T8351" s="3"/>
    </row>
    <row r="8352" spans="1:20" x14ac:dyDescent="0.3">
      <c r="A8352">
        <v>8351</v>
      </c>
      <c r="B8352" t="s">
        <v>9977</v>
      </c>
      <c r="C8352">
        <f t="shared" si="130"/>
        <v>18</v>
      </c>
      <c r="D8352" s="1">
        <v>42490</v>
      </c>
      <c r="E8352" s="1">
        <v>42494</v>
      </c>
      <c r="F8352" t="s">
        <v>46</v>
      </c>
      <c r="G8352" t="s">
        <v>4012</v>
      </c>
      <c r="H8352" t="s">
        <v>4013</v>
      </c>
      <c r="I8352" t="s">
        <v>37</v>
      </c>
      <c r="J8352" t="s">
        <v>23</v>
      </c>
      <c r="K8352" t="s">
        <v>1480</v>
      </c>
      <c r="L8352" t="s">
        <v>1244</v>
      </c>
      <c r="M8352">
        <v>1841</v>
      </c>
      <c r="N8352" t="s">
        <v>144</v>
      </c>
      <c r="O8352" t="s">
        <v>4289</v>
      </c>
      <c r="P8352" t="s">
        <v>42</v>
      </c>
      <c r="Q8352" t="s">
        <v>86</v>
      </c>
      <c r="R8352" t="s">
        <v>4290</v>
      </c>
      <c r="S8352">
        <v>6.48</v>
      </c>
      <c r="T8352" s="3"/>
    </row>
    <row r="8353" spans="1:20" x14ac:dyDescent="0.3">
      <c r="A8353">
        <v>8352</v>
      </c>
      <c r="B8353" t="s">
        <v>9978</v>
      </c>
      <c r="C8353">
        <f t="shared" si="130"/>
        <v>18</v>
      </c>
      <c r="D8353" s="1">
        <v>43223</v>
      </c>
      <c r="E8353" s="1">
        <v>43228</v>
      </c>
      <c r="F8353" t="s">
        <v>46</v>
      </c>
      <c r="G8353" t="s">
        <v>5728</v>
      </c>
      <c r="H8353" t="s">
        <v>5729</v>
      </c>
      <c r="I8353" t="s">
        <v>37</v>
      </c>
      <c r="J8353" t="s">
        <v>23</v>
      </c>
      <c r="K8353" t="s">
        <v>142</v>
      </c>
      <c r="L8353" t="s">
        <v>143</v>
      </c>
      <c r="M8353">
        <v>19134</v>
      </c>
      <c r="N8353" t="s">
        <v>144</v>
      </c>
      <c r="O8353" t="s">
        <v>8396</v>
      </c>
      <c r="P8353" t="s">
        <v>28</v>
      </c>
      <c r="Q8353" t="s">
        <v>61</v>
      </c>
      <c r="R8353" t="s">
        <v>8397</v>
      </c>
      <c r="S8353">
        <v>32.448</v>
      </c>
      <c r="T8353" s="3"/>
    </row>
    <row r="8354" spans="1:20" x14ac:dyDescent="0.3">
      <c r="A8354">
        <v>8353</v>
      </c>
      <c r="B8354" t="s">
        <v>9978</v>
      </c>
      <c r="C8354">
        <f t="shared" si="130"/>
        <v>18</v>
      </c>
      <c r="D8354" s="1">
        <v>43223</v>
      </c>
      <c r="E8354" s="1">
        <v>43228</v>
      </c>
      <c r="F8354" t="s">
        <v>46</v>
      </c>
      <c r="G8354" t="s">
        <v>5728</v>
      </c>
      <c r="H8354" t="s">
        <v>5729</v>
      </c>
      <c r="I8354" t="s">
        <v>37</v>
      </c>
      <c r="J8354" t="s">
        <v>23</v>
      </c>
      <c r="K8354" t="s">
        <v>142</v>
      </c>
      <c r="L8354" t="s">
        <v>143</v>
      </c>
      <c r="M8354">
        <v>19134</v>
      </c>
      <c r="N8354" t="s">
        <v>144</v>
      </c>
      <c r="O8354" t="s">
        <v>2789</v>
      </c>
      <c r="P8354" t="s">
        <v>42</v>
      </c>
      <c r="Q8354" t="s">
        <v>71</v>
      </c>
      <c r="R8354" t="s">
        <v>2790</v>
      </c>
      <c r="S8354">
        <v>26.388000000000002</v>
      </c>
      <c r="T8354" s="3"/>
    </row>
    <row r="8355" spans="1:20" x14ac:dyDescent="0.3">
      <c r="A8355">
        <v>8354</v>
      </c>
      <c r="B8355" t="s">
        <v>9978</v>
      </c>
      <c r="C8355">
        <f t="shared" si="130"/>
        <v>18</v>
      </c>
      <c r="D8355" s="1">
        <v>43223</v>
      </c>
      <c r="E8355" s="1">
        <v>43228</v>
      </c>
      <c r="F8355" t="s">
        <v>46</v>
      </c>
      <c r="G8355" t="s">
        <v>5728</v>
      </c>
      <c r="H8355" t="s">
        <v>5729</v>
      </c>
      <c r="I8355" t="s">
        <v>37</v>
      </c>
      <c r="J8355" t="s">
        <v>23</v>
      </c>
      <c r="K8355" t="s">
        <v>142</v>
      </c>
      <c r="L8355" t="s">
        <v>143</v>
      </c>
      <c r="M8355">
        <v>19134</v>
      </c>
      <c r="N8355" t="s">
        <v>144</v>
      </c>
      <c r="O8355" t="s">
        <v>881</v>
      </c>
      <c r="P8355" t="s">
        <v>28</v>
      </c>
      <c r="Q8355" t="s">
        <v>52</v>
      </c>
      <c r="R8355" t="s">
        <v>882</v>
      </c>
      <c r="S8355">
        <v>373.47</v>
      </c>
      <c r="T8355" s="3"/>
    </row>
    <row r="8356" spans="1:20" x14ac:dyDescent="0.3">
      <c r="A8356">
        <v>8355</v>
      </c>
      <c r="B8356" t="s">
        <v>9978</v>
      </c>
      <c r="C8356">
        <f t="shared" si="130"/>
        <v>18</v>
      </c>
      <c r="D8356" s="1">
        <v>43223</v>
      </c>
      <c r="E8356" s="1">
        <v>43228</v>
      </c>
      <c r="F8356" t="s">
        <v>46</v>
      </c>
      <c r="G8356" t="s">
        <v>5728</v>
      </c>
      <c r="H8356" t="s">
        <v>5729</v>
      </c>
      <c r="I8356" t="s">
        <v>37</v>
      </c>
      <c r="J8356" t="s">
        <v>23</v>
      </c>
      <c r="K8356" t="s">
        <v>142</v>
      </c>
      <c r="L8356" t="s">
        <v>143</v>
      </c>
      <c r="M8356">
        <v>19134</v>
      </c>
      <c r="N8356" t="s">
        <v>144</v>
      </c>
      <c r="O8356" t="s">
        <v>4647</v>
      </c>
      <c r="P8356" t="s">
        <v>42</v>
      </c>
      <c r="Q8356" t="s">
        <v>71</v>
      </c>
      <c r="R8356" t="s">
        <v>4648</v>
      </c>
      <c r="S8356">
        <v>64.2</v>
      </c>
      <c r="T8356" s="3"/>
    </row>
    <row r="8357" spans="1:20" x14ac:dyDescent="0.3">
      <c r="A8357">
        <v>8356</v>
      </c>
      <c r="B8357" t="s">
        <v>9978</v>
      </c>
      <c r="C8357">
        <f t="shared" si="130"/>
        <v>18</v>
      </c>
      <c r="D8357" s="1">
        <v>43223</v>
      </c>
      <c r="E8357" s="1">
        <v>43228</v>
      </c>
      <c r="F8357" t="s">
        <v>46</v>
      </c>
      <c r="G8357" t="s">
        <v>5728</v>
      </c>
      <c r="H8357" t="s">
        <v>5729</v>
      </c>
      <c r="I8357" t="s">
        <v>37</v>
      </c>
      <c r="J8357" t="s">
        <v>23</v>
      </c>
      <c r="K8357" t="s">
        <v>142</v>
      </c>
      <c r="L8357" t="s">
        <v>143</v>
      </c>
      <c r="M8357">
        <v>19134</v>
      </c>
      <c r="N8357" t="s">
        <v>144</v>
      </c>
      <c r="O8357" t="s">
        <v>2574</v>
      </c>
      <c r="P8357" t="s">
        <v>42</v>
      </c>
      <c r="Q8357" t="s">
        <v>265</v>
      </c>
      <c r="R8357" t="s">
        <v>2575</v>
      </c>
      <c r="S8357">
        <v>8</v>
      </c>
      <c r="T8357" s="3"/>
    </row>
    <row r="8358" spans="1:20" x14ac:dyDescent="0.3">
      <c r="A8358">
        <v>8357</v>
      </c>
      <c r="B8358" t="s">
        <v>9979</v>
      </c>
      <c r="C8358">
        <f t="shared" si="130"/>
        <v>34</v>
      </c>
      <c r="D8358" s="1">
        <v>42973</v>
      </c>
      <c r="E8358" s="1">
        <v>42977</v>
      </c>
      <c r="F8358" t="s">
        <v>46</v>
      </c>
      <c r="G8358" t="s">
        <v>1656</v>
      </c>
      <c r="H8358" t="s">
        <v>1657</v>
      </c>
      <c r="I8358" t="s">
        <v>22</v>
      </c>
      <c r="J8358" t="s">
        <v>23</v>
      </c>
      <c r="K8358" t="s">
        <v>7727</v>
      </c>
      <c r="L8358" t="s">
        <v>1271</v>
      </c>
      <c r="M8358">
        <v>30605</v>
      </c>
      <c r="N8358" t="s">
        <v>26</v>
      </c>
      <c r="O8358" t="s">
        <v>5275</v>
      </c>
      <c r="P8358" t="s">
        <v>28</v>
      </c>
      <c r="Q8358" t="s">
        <v>61</v>
      </c>
      <c r="R8358" t="s">
        <v>5276</v>
      </c>
      <c r="S8358">
        <v>186.54</v>
      </c>
      <c r="T8358" s="3"/>
    </row>
    <row r="8359" spans="1:20" x14ac:dyDescent="0.3">
      <c r="A8359">
        <v>8358</v>
      </c>
      <c r="B8359" t="s">
        <v>9980</v>
      </c>
      <c r="C8359">
        <f t="shared" si="130"/>
        <v>15</v>
      </c>
      <c r="D8359" s="1">
        <v>42105</v>
      </c>
      <c r="E8359" s="1">
        <v>42112</v>
      </c>
      <c r="F8359" t="s">
        <v>46</v>
      </c>
      <c r="G8359" t="s">
        <v>4329</v>
      </c>
      <c r="H8359" t="s">
        <v>4330</v>
      </c>
      <c r="I8359" t="s">
        <v>22</v>
      </c>
      <c r="J8359" t="s">
        <v>23</v>
      </c>
      <c r="K8359" t="s">
        <v>1762</v>
      </c>
      <c r="L8359" t="s">
        <v>1763</v>
      </c>
      <c r="M8359">
        <v>59405</v>
      </c>
      <c r="N8359" t="s">
        <v>40</v>
      </c>
      <c r="O8359" t="s">
        <v>1038</v>
      </c>
      <c r="P8359" t="s">
        <v>42</v>
      </c>
      <c r="Q8359" t="s">
        <v>55</v>
      </c>
      <c r="R8359" t="s">
        <v>1039</v>
      </c>
      <c r="S8359">
        <v>87.08</v>
      </c>
      <c r="T8359" s="3"/>
    </row>
    <row r="8360" spans="1:20" x14ac:dyDescent="0.3">
      <c r="A8360">
        <v>8359</v>
      </c>
      <c r="B8360" t="s">
        <v>9980</v>
      </c>
      <c r="C8360">
        <f t="shared" si="130"/>
        <v>15</v>
      </c>
      <c r="D8360" s="1">
        <v>42105</v>
      </c>
      <c r="E8360" s="1">
        <v>42112</v>
      </c>
      <c r="F8360" t="s">
        <v>46</v>
      </c>
      <c r="G8360" t="s">
        <v>4329</v>
      </c>
      <c r="H8360" t="s">
        <v>4330</v>
      </c>
      <c r="I8360" t="s">
        <v>22</v>
      </c>
      <c r="J8360" t="s">
        <v>23</v>
      </c>
      <c r="K8360" t="s">
        <v>1762</v>
      </c>
      <c r="L8360" t="s">
        <v>1763</v>
      </c>
      <c r="M8360">
        <v>59405</v>
      </c>
      <c r="N8360" t="s">
        <v>40</v>
      </c>
      <c r="O8360" t="s">
        <v>1965</v>
      </c>
      <c r="P8360" t="s">
        <v>67</v>
      </c>
      <c r="Q8360" t="s">
        <v>68</v>
      </c>
      <c r="R8360" t="s">
        <v>1966</v>
      </c>
      <c r="S8360">
        <v>105.584</v>
      </c>
      <c r="T8360" s="3"/>
    </row>
    <row r="8361" spans="1:20" x14ac:dyDescent="0.3">
      <c r="A8361">
        <v>8360</v>
      </c>
      <c r="B8361" t="s">
        <v>9980</v>
      </c>
      <c r="C8361">
        <f t="shared" si="130"/>
        <v>15</v>
      </c>
      <c r="D8361" s="1">
        <v>42105</v>
      </c>
      <c r="E8361" s="1">
        <v>42112</v>
      </c>
      <c r="F8361" t="s">
        <v>46</v>
      </c>
      <c r="G8361" t="s">
        <v>4329</v>
      </c>
      <c r="H8361" t="s">
        <v>4330</v>
      </c>
      <c r="I8361" t="s">
        <v>22</v>
      </c>
      <c r="J8361" t="s">
        <v>23</v>
      </c>
      <c r="K8361" t="s">
        <v>1762</v>
      </c>
      <c r="L8361" t="s">
        <v>1763</v>
      </c>
      <c r="M8361">
        <v>59405</v>
      </c>
      <c r="N8361" t="s">
        <v>40</v>
      </c>
      <c r="O8361" t="s">
        <v>6514</v>
      </c>
      <c r="P8361" t="s">
        <v>67</v>
      </c>
      <c r="Q8361" t="s">
        <v>157</v>
      </c>
      <c r="R8361" t="s">
        <v>6515</v>
      </c>
      <c r="S8361">
        <v>217.44</v>
      </c>
      <c r="T8361" s="3"/>
    </row>
    <row r="8362" spans="1:20" x14ac:dyDescent="0.3">
      <c r="A8362">
        <v>8361</v>
      </c>
      <c r="B8362" t="s">
        <v>9981</v>
      </c>
      <c r="C8362">
        <f t="shared" si="130"/>
        <v>1</v>
      </c>
      <c r="D8362" s="1">
        <v>43102</v>
      </c>
      <c r="E8362" s="1">
        <v>43104</v>
      </c>
      <c r="F8362" t="s">
        <v>19</v>
      </c>
      <c r="G8362" t="s">
        <v>8653</v>
      </c>
      <c r="H8362" t="s">
        <v>8654</v>
      </c>
      <c r="I8362" t="s">
        <v>22</v>
      </c>
      <c r="J8362" t="s">
        <v>23</v>
      </c>
      <c r="K8362" t="s">
        <v>4177</v>
      </c>
      <c r="L8362" t="s">
        <v>100</v>
      </c>
      <c r="M8362">
        <v>79907</v>
      </c>
      <c r="N8362" t="s">
        <v>101</v>
      </c>
      <c r="O8362" t="s">
        <v>4137</v>
      </c>
      <c r="P8362" t="s">
        <v>42</v>
      </c>
      <c r="Q8362" t="s">
        <v>64</v>
      </c>
      <c r="R8362" t="s">
        <v>4138</v>
      </c>
      <c r="S8362">
        <v>31.744</v>
      </c>
      <c r="T8362" s="3"/>
    </row>
    <row r="8363" spans="1:20" x14ac:dyDescent="0.3">
      <c r="A8363">
        <v>8362</v>
      </c>
      <c r="B8363" t="s">
        <v>9981</v>
      </c>
      <c r="C8363">
        <f t="shared" si="130"/>
        <v>1</v>
      </c>
      <c r="D8363" s="1">
        <v>43102</v>
      </c>
      <c r="E8363" s="1">
        <v>43104</v>
      </c>
      <c r="F8363" t="s">
        <v>19</v>
      </c>
      <c r="G8363" t="s">
        <v>8653</v>
      </c>
      <c r="H8363" t="s">
        <v>8654</v>
      </c>
      <c r="I8363" t="s">
        <v>22</v>
      </c>
      <c r="J8363" t="s">
        <v>23</v>
      </c>
      <c r="K8363" t="s">
        <v>4177</v>
      </c>
      <c r="L8363" t="s">
        <v>100</v>
      </c>
      <c r="M8363">
        <v>79907</v>
      </c>
      <c r="N8363" t="s">
        <v>101</v>
      </c>
      <c r="O8363" t="s">
        <v>9625</v>
      </c>
      <c r="P8363" t="s">
        <v>42</v>
      </c>
      <c r="Q8363" t="s">
        <v>74</v>
      </c>
      <c r="R8363" t="s">
        <v>9626</v>
      </c>
      <c r="S8363">
        <v>5.4320000000000004</v>
      </c>
      <c r="T8363" s="3"/>
    </row>
    <row r="8364" spans="1:20" x14ac:dyDescent="0.3">
      <c r="A8364">
        <v>8363</v>
      </c>
      <c r="B8364" t="s">
        <v>9981</v>
      </c>
      <c r="C8364">
        <f t="shared" si="130"/>
        <v>1</v>
      </c>
      <c r="D8364" s="1">
        <v>43102</v>
      </c>
      <c r="E8364" s="1">
        <v>43104</v>
      </c>
      <c r="F8364" t="s">
        <v>19</v>
      </c>
      <c r="G8364" t="s">
        <v>8653</v>
      </c>
      <c r="H8364" t="s">
        <v>8654</v>
      </c>
      <c r="I8364" t="s">
        <v>22</v>
      </c>
      <c r="J8364" t="s">
        <v>23</v>
      </c>
      <c r="K8364" t="s">
        <v>4177</v>
      </c>
      <c r="L8364" t="s">
        <v>100</v>
      </c>
      <c r="M8364">
        <v>79907</v>
      </c>
      <c r="N8364" t="s">
        <v>101</v>
      </c>
      <c r="O8364" t="s">
        <v>3809</v>
      </c>
      <c r="P8364" t="s">
        <v>28</v>
      </c>
      <c r="Q8364" t="s">
        <v>52</v>
      </c>
      <c r="R8364" t="s">
        <v>3810</v>
      </c>
      <c r="S8364">
        <v>913.43</v>
      </c>
      <c r="T8364" s="3"/>
    </row>
    <row r="8365" spans="1:20" x14ac:dyDescent="0.3">
      <c r="A8365">
        <v>8364</v>
      </c>
      <c r="B8365" t="s">
        <v>9981</v>
      </c>
      <c r="C8365">
        <f t="shared" si="130"/>
        <v>1</v>
      </c>
      <c r="D8365" s="1">
        <v>43102</v>
      </c>
      <c r="E8365" s="1">
        <v>43104</v>
      </c>
      <c r="F8365" t="s">
        <v>19</v>
      </c>
      <c r="G8365" t="s">
        <v>8653</v>
      </c>
      <c r="H8365" t="s">
        <v>8654</v>
      </c>
      <c r="I8365" t="s">
        <v>22</v>
      </c>
      <c r="J8365" t="s">
        <v>23</v>
      </c>
      <c r="K8365" t="s">
        <v>4177</v>
      </c>
      <c r="L8365" t="s">
        <v>100</v>
      </c>
      <c r="M8365">
        <v>79907</v>
      </c>
      <c r="N8365" t="s">
        <v>101</v>
      </c>
      <c r="O8365" t="s">
        <v>6098</v>
      </c>
      <c r="P8365" t="s">
        <v>42</v>
      </c>
      <c r="Q8365" t="s">
        <v>55</v>
      </c>
      <c r="R8365" t="s">
        <v>6099</v>
      </c>
      <c r="S8365">
        <v>372.14400000000001</v>
      </c>
      <c r="T8365" s="3"/>
    </row>
    <row r="8366" spans="1:20" x14ac:dyDescent="0.3">
      <c r="A8366">
        <v>8365</v>
      </c>
      <c r="B8366" t="s">
        <v>9982</v>
      </c>
      <c r="C8366">
        <f t="shared" si="130"/>
        <v>17</v>
      </c>
      <c r="D8366" s="1">
        <v>43218</v>
      </c>
      <c r="E8366" s="1">
        <v>43222</v>
      </c>
      <c r="F8366" t="s">
        <v>46</v>
      </c>
      <c r="G8366" t="s">
        <v>4573</v>
      </c>
      <c r="H8366" t="s">
        <v>4574</v>
      </c>
      <c r="I8366" t="s">
        <v>22</v>
      </c>
      <c r="J8366" t="s">
        <v>23</v>
      </c>
      <c r="K8366" t="s">
        <v>9983</v>
      </c>
      <c r="L8366" t="s">
        <v>50</v>
      </c>
      <c r="M8366">
        <v>34741</v>
      </c>
      <c r="N8366" t="s">
        <v>26</v>
      </c>
      <c r="O8366" t="s">
        <v>4594</v>
      </c>
      <c r="P8366" t="s">
        <v>67</v>
      </c>
      <c r="Q8366" t="s">
        <v>68</v>
      </c>
      <c r="R8366" t="s">
        <v>4595</v>
      </c>
      <c r="S8366">
        <v>751.98400000000004</v>
      </c>
      <c r="T8366" s="3"/>
    </row>
    <row r="8367" spans="1:20" x14ac:dyDescent="0.3">
      <c r="A8367">
        <v>8366</v>
      </c>
      <c r="B8367" t="s">
        <v>9984</v>
      </c>
      <c r="C8367">
        <f t="shared" si="130"/>
        <v>5</v>
      </c>
      <c r="D8367" s="1">
        <v>43130</v>
      </c>
      <c r="E8367" s="1">
        <v>43133</v>
      </c>
      <c r="F8367" t="s">
        <v>184</v>
      </c>
      <c r="G8367" t="s">
        <v>3763</v>
      </c>
      <c r="H8367" t="s">
        <v>3764</v>
      </c>
      <c r="I8367" t="s">
        <v>98</v>
      </c>
      <c r="J8367" t="s">
        <v>23</v>
      </c>
      <c r="K8367" t="s">
        <v>91</v>
      </c>
      <c r="L8367" t="s">
        <v>92</v>
      </c>
      <c r="M8367">
        <v>98105</v>
      </c>
      <c r="N8367" t="s">
        <v>40</v>
      </c>
      <c r="O8367" t="s">
        <v>66</v>
      </c>
      <c r="P8367" t="s">
        <v>67</v>
      </c>
      <c r="Q8367" t="s">
        <v>68</v>
      </c>
      <c r="R8367" t="s">
        <v>69</v>
      </c>
      <c r="S8367">
        <v>604.76800000000003</v>
      </c>
      <c r="T8367" s="3"/>
    </row>
    <row r="8368" spans="1:20" x14ac:dyDescent="0.3">
      <c r="A8368">
        <v>8367</v>
      </c>
      <c r="B8368" t="s">
        <v>9985</v>
      </c>
      <c r="C8368">
        <f t="shared" si="130"/>
        <v>37</v>
      </c>
      <c r="D8368" s="1">
        <v>42254</v>
      </c>
      <c r="E8368" s="1">
        <v>42259</v>
      </c>
      <c r="F8368" t="s">
        <v>19</v>
      </c>
      <c r="G8368" t="s">
        <v>7938</v>
      </c>
      <c r="H8368" t="s">
        <v>7939</v>
      </c>
      <c r="I8368" t="s">
        <v>37</v>
      </c>
      <c r="J8368" t="s">
        <v>23</v>
      </c>
      <c r="K8368" t="s">
        <v>910</v>
      </c>
      <c r="L8368" t="s">
        <v>39</v>
      </c>
      <c r="M8368">
        <v>95051</v>
      </c>
      <c r="N8368" t="s">
        <v>40</v>
      </c>
      <c r="O8368" t="s">
        <v>9986</v>
      </c>
      <c r="P8368" t="s">
        <v>42</v>
      </c>
      <c r="Q8368" t="s">
        <v>575</v>
      </c>
      <c r="R8368" t="s">
        <v>9987</v>
      </c>
      <c r="S8368">
        <v>27.36</v>
      </c>
      <c r="T8368" s="3"/>
    </row>
    <row r="8369" spans="1:20" x14ac:dyDescent="0.3">
      <c r="A8369">
        <v>8368</v>
      </c>
      <c r="B8369" t="s">
        <v>9985</v>
      </c>
      <c r="C8369">
        <f t="shared" si="130"/>
        <v>37</v>
      </c>
      <c r="D8369" s="1">
        <v>42254</v>
      </c>
      <c r="E8369" s="1">
        <v>42259</v>
      </c>
      <c r="F8369" t="s">
        <v>19</v>
      </c>
      <c r="G8369" t="s">
        <v>7938</v>
      </c>
      <c r="H8369" t="s">
        <v>7939</v>
      </c>
      <c r="I8369" t="s">
        <v>37</v>
      </c>
      <c r="J8369" t="s">
        <v>23</v>
      </c>
      <c r="K8369" t="s">
        <v>910</v>
      </c>
      <c r="L8369" t="s">
        <v>39</v>
      </c>
      <c r="M8369">
        <v>95051</v>
      </c>
      <c r="N8369" t="s">
        <v>40</v>
      </c>
      <c r="O8369" t="s">
        <v>6626</v>
      </c>
      <c r="P8369" t="s">
        <v>42</v>
      </c>
      <c r="Q8369" t="s">
        <v>86</v>
      </c>
      <c r="R8369" t="s">
        <v>6627</v>
      </c>
      <c r="S8369">
        <v>20.56</v>
      </c>
      <c r="T8369" s="3"/>
    </row>
    <row r="8370" spans="1:20" x14ac:dyDescent="0.3">
      <c r="A8370">
        <v>8369</v>
      </c>
      <c r="B8370" t="s">
        <v>9985</v>
      </c>
      <c r="C8370">
        <f t="shared" si="130"/>
        <v>37</v>
      </c>
      <c r="D8370" s="1">
        <v>42254</v>
      </c>
      <c r="E8370" s="1">
        <v>42259</v>
      </c>
      <c r="F8370" t="s">
        <v>19</v>
      </c>
      <c r="G8370" t="s">
        <v>7938</v>
      </c>
      <c r="H8370" t="s">
        <v>7939</v>
      </c>
      <c r="I8370" t="s">
        <v>37</v>
      </c>
      <c r="J8370" t="s">
        <v>23</v>
      </c>
      <c r="K8370" t="s">
        <v>910</v>
      </c>
      <c r="L8370" t="s">
        <v>39</v>
      </c>
      <c r="M8370">
        <v>95051</v>
      </c>
      <c r="N8370" t="s">
        <v>40</v>
      </c>
      <c r="O8370" t="s">
        <v>8895</v>
      </c>
      <c r="P8370" t="s">
        <v>42</v>
      </c>
      <c r="Q8370" t="s">
        <v>71</v>
      </c>
      <c r="R8370" t="s">
        <v>8896</v>
      </c>
      <c r="S8370">
        <v>83.92</v>
      </c>
      <c r="T8370" s="3"/>
    </row>
    <row r="8371" spans="1:20" x14ac:dyDescent="0.3">
      <c r="A8371">
        <v>8370</v>
      </c>
      <c r="B8371" t="s">
        <v>9988</v>
      </c>
      <c r="C8371">
        <f t="shared" si="130"/>
        <v>24</v>
      </c>
      <c r="D8371" s="1">
        <v>42897</v>
      </c>
      <c r="E8371" s="1">
        <v>42902</v>
      </c>
      <c r="F8371" t="s">
        <v>46</v>
      </c>
      <c r="G8371" t="s">
        <v>2305</v>
      </c>
      <c r="H8371" t="s">
        <v>2306</v>
      </c>
      <c r="I8371" t="s">
        <v>22</v>
      </c>
      <c r="J8371" t="s">
        <v>23</v>
      </c>
      <c r="K8371" t="s">
        <v>38</v>
      </c>
      <c r="L8371" t="s">
        <v>39</v>
      </c>
      <c r="M8371">
        <v>90049</v>
      </c>
      <c r="N8371" t="s">
        <v>40</v>
      </c>
      <c r="O8371" t="s">
        <v>901</v>
      </c>
      <c r="P8371" t="s">
        <v>28</v>
      </c>
      <c r="Q8371" t="s">
        <v>52</v>
      </c>
      <c r="R8371" t="s">
        <v>902</v>
      </c>
      <c r="S8371">
        <v>902.71199999999999</v>
      </c>
      <c r="T8371" s="3"/>
    </row>
    <row r="8372" spans="1:20" x14ac:dyDescent="0.3">
      <c r="A8372">
        <v>8371</v>
      </c>
      <c r="B8372" t="s">
        <v>9989</v>
      </c>
      <c r="C8372">
        <f t="shared" si="130"/>
        <v>42</v>
      </c>
      <c r="D8372" s="1">
        <v>43025</v>
      </c>
      <c r="E8372" s="1">
        <v>43029</v>
      </c>
      <c r="F8372" t="s">
        <v>46</v>
      </c>
      <c r="G8372" t="s">
        <v>3768</v>
      </c>
      <c r="H8372" t="s">
        <v>3769</v>
      </c>
      <c r="I8372" t="s">
        <v>98</v>
      </c>
      <c r="J8372" t="s">
        <v>23</v>
      </c>
      <c r="K8372" t="s">
        <v>3493</v>
      </c>
      <c r="L8372" t="s">
        <v>39</v>
      </c>
      <c r="M8372">
        <v>93727</v>
      </c>
      <c r="N8372" t="s">
        <v>40</v>
      </c>
      <c r="O8372" t="s">
        <v>7325</v>
      </c>
      <c r="P8372" t="s">
        <v>28</v>
      </c>
      <c r="Q8372" t="s">
        <v>29</v>
      </c>
      <c r="R8372" t="s">
        <v>7326</v>
      </c>
      <c r="S8372">
        <v>120.666</v>
      </c>
      <c r="T8372" s="3"/>
    </row>
    <row r="8373" spans="1:20" x14ac:dyDescent="0.3">
      <c r="A8373">
        <v>8372</v>
      </c>
      <c r="B8373" t="s">
        <v>9990</v>
      </c>
      <c r="C8373">
        <f t="shared" si="130"/>
        <v>53</v>
      </c>
      <c r="D8373" s="1">
        <v>42365</v>
      </c>
      <c r="E8373" s="1">
        <v>42368</v>
      </c>
      <c r="F8373" t="s">
        <v>184</v>
      </c>
      <c r="G8373" t="s">
        <v>6955</v>
      </c>
      <c r="H8373" t="s">
        <v>6956</v>
      </c>
      <c r="I8373" t="s">
        <v>22</v>
      </c>
      <c r="J8373" t="s">
        <v>23</v>
      </c>
      <c r="K8373" t="s">
        <v>99</v>
      </c>
      <c r="L8373" t="s">
        <v>100</v>
      </c>
      <c r="M8373">
        <v>76106</v>
      </c>
      <c r="N8373" t="s">
        <v>101</v>
      </c>
      <c r="O8373" t="s">
        <v>1725</v>
      </c>
      <c r="P8373" t="s">
        <v>42</v>
      </c>
      <c r="Q8373" t="s">
        <v>71</v>
      </c>
      <c r="R8373" t="s">
        <v>1726</v>
      </c>
      <c r="S8373">
        <v>4.984</v>
      </c>
      <c r="T8373" s="3"/>
    </row>
    <row r="8374" spans="1:20" x14ac:dyDescent="0.3">
      <c r="A8374">
        <v>8373</v>
      </c>
      <c r="B8374" t="s">
        <v>9991</v>
      </c>
      <c r="C8374">
        <f t="shared" si="130"/>
        <v>47</v>
      </c>
      <c r="D8374" s="1">
        <v>43063</v>
      </c>
      <c r="E8374" s="1">
        <v>43070</v>
      </c>
      <c r="F8374" t="s">
        <v>46</v>
      </c>
      <c r="G8374" t="s">
        <v>5873</v>
      </c>
      <c r="H8374" t="s">
        <v>5874</v>
      </c>
      <c r="I8374" t="s">
        <v>98</v>
      </c>
      <c r="J8374" t="s">
        <v>23</v>
      </c>
      <c r="K8374" t="s">
        <v>91</v>
      </c>
      <c r="L8374" t="s">
        <v>92</v>
      </c>
      <c r="M8374">
        <v>98105</v>
      </c>
      <c r="N8374" t="s">
        <v>40</v>
      </c>
      <c r="O8374" t="s">
        <v>3512</v>
      </c>
      <c r="P8374" t="s">
        <v>28</v>
      </c>
      <c r="Q8374" t="s">
        <v>61</v>
      </c>
      <c r="R8374" t="s">
        <v>3513</v>
      </c>
      <c r="S8374">
        <v>82.26</v>
      </c>
      <c r="T8374" s="3"/>
    </row>
    <row r="8375" spans="1:20" x14ac:dyDescent="0.3">
      <c r="A8375">
        <v>8374</v>
      </c>
      <c r="B8375" t="s">
        <v>9992</v>
      </c>
      <c r="C8375">
        <f t="shared" si="130"/>
        <v>45</v>
      </c>
      <c r="D8375" s="1">
        <v>43049</v>
      </c>
      <c r="E8375" s="1">
        <v>43052</v>
      </c>
      <c r="F8375" t="s">
        <v>184</v>
      </c>
      <c r="G8375" t="s">
        <v>1700</v>
      </c>
      <c r="H8375" t="s">
        <v>1701</v>
      </c>
      <c r="I8375" t="s">
        <v>22</v>
      </c>
      <c r="J8375" t="s">
        <v>23</v>
      </c>
      <c r="K8375" t="s">
        <v>123</v>
      </c>
      <c r="L8375" t="s">
        <v>39</v>
      </c>
      <c r="M8375">
        <v>94110</v>
      </c>
      <c r="N8375" t="s">
        <v>40</v>
      </c>
      <c r="O8375" t="s">
        <v>4253</v>
      </c>
      <c r="P8375" t="s">
        <v>42</v>
      </c>
      <c r="Q8375" t="s">
        <v>55</v>
      </c>
      <c r="R8375" t="s">
        <v>4254</v>
      </c>
      <c r="S8375">
        <v>29.74</v>
      </c>
      <c r="T8375" s="3"/>
    </row>
    <row r="8376" spans="1:20" x14ac:dyDescent="0.3">
      <c r="A8376">
        <v>8375</v>
      </c>
      <c r="B8376" t="s">
        <v>9993</v>
      </c>
      <c r="C8376">
        <f t="shared" si="130"/>
        <v>2</v>
      </c>
      <c r="D8376" s="1">
        <v>42374</v>
      </c>
      <c r="E8376" s="1">
        <v>42379</v>
      </c>
      <c r="F8376" t="s">
        <v>46</v>
      </c>
      <c r="G8376" t="s">
        <v>2601</v>
      </c>
      <c r="H8376" t="s">
        <v>2602</v>
      </c>
      <c r="I8376" t="s">
        <v>98</v>
      </c>
      <c r="J8376" t="s">
        <v>23</v>
      </c>
      <c r="K8376" t="s">
        <v>123</v>
      </c>
      <c r="L8376" t="s">
        <v>39</v>
      </c>
      <c r="M8376">
        <v>94110</v>
      </c>
      <c r="N8376" t="s">
        <v>40</v>
      </c>
      <c r="O8376" t="s">
        <v>3655</v>
      </c>
      <c r="P8376" t="s">
        <v>42</v>
      </c>
      <c r="Q8376" t="s">
        <v>74</v>
      </c>
      <c r="R8376" t="s">
        <v>3656</v>
      </c>
      <c r="S8376">
        <v>87.36</v>
      </c>
      <c r="T8376" s="3"/>
    </row>
    <row r="8377" spans="1:20" x14ac:dyDescent="0.3">
      <c r="A8377">
        <v>8376</v>
      </c>
      <c r="B8377" t="s">
        <v>9993</v>
      </c>
      <c r="C8377">
        <f t="shared" si="130"/>
        <v>2</v>
      </c>
      <c r="D8377" s="1">
        <v>42374</v>
      </c>
      <c r="E8377" s="1">
        <v>42379</v>
      </c>
      <c r="F8377" t="s">
        <v>46</v>
      </c>
      <c r="G8377" t="s">
        <v>2601</v>
      </c>
      <c r="H8377" t="s">
        <v>2602</v>
      </c>
      <c r="I8377" t="s">
        <v>98</v>
      </c>
      <c r="J8377" t="s">
        <v>23</v>
      </c>
      <c r="K8377" t="s">
        <v>123</v>
      </c>
      <c r="L8377" t="s">
        <v>39</v>
      </c>
      <c r="M8377">
        <v>94110</v>
      </c>
      <c r="N8377" t="s">
        <v>40</v>
      </c>
      <c r="O8377" t="s">
        <v>2616</v>
      </c>
      <c r="P8377" t="s">
        <v>42</v>
      </c>
      <c r="Q8377" t="s">
        <v>71</v>
      </c>
      <c r="R8377" t="s">
        <v>2617</v>
      </c>
      <c r="S8377">
        <v>56.16</v>
      </c>
      <c r="T8377" s="3"/>
    </row>
    <row r="8378" spans="1:20" x14ac:dyDescent="0.3">
      <c r="A8378">
        <v>8377</v>
      </c>
      <c r="B8378" t="s">
        <v>9994</v>
      </c>
      <c r="C8378">
        <f t="shared" si="130"/>
        <v>12</v>
      </c>
      <c r="D8378" s="1">
        <v>43180</v>
      </c>
      <c r="E8378" s="1">
        <v>43186</v>
      </c>
      <c r="F8378" t="s">
        <v>46</v>
      </c>
      <c r="G8378" t="s">
        <v>3889</v>
      </c>
      <c r="H8378" t="s">
        <v>3890</v>
      </c>
      <c r="I8378" t="s">
        <v>37</v>
      </c>
      <c r="J8378" t="s">
        <v>23</v>
      </c>
      <c r="K8378" t="s">
        <v>5960</v>
      </c>
      <c r="L8378" t="s">
        <v>50</v>
      </c>
      <c r="M8378">
        <v>33068</v>
      </c>
      <c r="N8378" t="s">
        <v>26</v>
      </c>
      <c r="O8378" t="s">
        <v>5948</v>
      </c>
      <c r="P8378" t="s">
        <v>42</v>
      </c>
      <c r="Q8378" t="s">
        <v>74</v>
      </c>
      <c r="R8378" t="s">
        <v>5949</v>
      </c>
      <c r="S8378">
        <v>64.384</v>
      </c>
      <c r="T8378" s="3"/>
    </row>
    <row r="8379" spans="1:20" x14ac:dyDescent="0.3">
      <c r="A8379">
        <v>8378</v>
      </c>
      <c r="B8379" t="s">
        <v>9995</v>
      </c>
      <c r="C8379">
        <f t="shared" si="130"/>
        <v>46</v>
      </c>
      <c r="D8379" s="1">
        <v>42686</v>
      </c>
      <c r="E8379" s="1">
        <v>42692</v>
      </c>
      <c r="F8379" t="s">
        <v>46</v>
      </c>
      <c r="G8379" t="s">
        <v>7784</v>
      </c>
      <c r="H8379" t="s">
        <v>7785</v>
      </c>
      <c r="I8379" t="s">
        <v>37</v>
      </c>
      <c r="J8379" t="s">
        <v>23</v>
      </c>
      <c r="K8379" t="s">
        <v>180</v>
      </c>
      <c r="L8379" t="s">
        <v>100</v>
      </c>
      <c r="M8379">
        <v>77095</v>
      </c>
      <c r="N8379" t="s">
        <v>101</v>
      </c>
      <c r="O8379" t="s">
        <v>3398</v>
      </c>
      <c r="P8379" t="s">
        <v>42</v>
      </c>
      <c r="Q8379" t="s">
        <v>55</v>
      </c>
      <c r="R8379" t="s">
        <v>3399</v>
      </c>
      <c r="S8379">
        <v>64.784000000000006</v>
      </c>
      <c r="T8379" s="3"/>
    </row>
    <row r="8380" spans="1:20" x14ac:dyDescent="0.3">
      <c r="A8380">
        <v>8379</v>
      </c>
      <c r="B8380" t="s">
        <v>9995</v>
      </c>
      <c r="C8380">
        <f t="shared" si="130"/>
        <v>46</v>
      </c>
      <c r="D8380" s="1">
        <v>42686</v>
      </c>
      <c r="E8380" s="1">
        <v>42692</v>
      </c>
      <c r="F8380" t="s">
        <v>46</v>
      </c>
      <c r="G8380" t="s">
        <v>7784</v>
      </c>
      <c r="H8380" t="s">
        <v>7785</v>
      </c>
      <c r="I8380" t="s">
        <v>37</v>
      </c>
      <c r="J8380" t="s">
        <v>23</v>
      </c>
      <c r="K8380" t="s">
        <v>180</v>
      </c>
      <c r="L8380" t="s">
        <v>100</v>
      </c>
      <c r="M8380">
        <v>77095</v>
      </c>
      <c r="N8380" t="s">
        <v>101</v>
      </c>
      <c r="O8380" t="s">
        <v>916</v>
      </c>
      <c r="P8380" t="s">
        <v>42</v>
      </c>
      <c r="Q8380" t="s">
        <v>86</v>
      </c>
      <c r="R8380" t="s">
        <v>917</v>
      </c>
      <c r="S8380">
        <v>15.552</v>
      </c>
      <c r="T8380" s="3"/>
    </row>
    <row r="8381" spans="1:20" x14ac:dyDescent="0.3">
      <c r="A8381">
        <v>8380</v>
      </c>
      <c r="B8381" t="s">
        <v>9995</v>
      </c>
      <c r="C8381">
        <f t="shared" si="130"/>
        <v>46</v>
      </c>
      <c r="D8381" s="1">
        <v>42686</v>
      </c>
      <c r="E8381" s="1">
        <v>42692</v>
      </c>
      <c r="F8381" t="s">
        <v>46</v>
      </c>
      <c r="G8381" t="s">
        <v>7784</v>
      </c>
      <c r="H8381" t="s">
        <v>7785</v>
      </c>
      <c r="I8381" t="s">
        <v>37</v>
      </c>
      <c r="J8381" t="s">
        <v>23</v>
      </c>
      <c r="K8381" t="s">
        <v>180</v>
      </c>
      <c r="L8381" t="s">
        <v>100</v>
      </c>
      <c r="M8381">
        <v>77095</v>
      </c>
      <c r="N8381" t="s">
        <v>101</v>
      </c>
      <c r="O8381" t="s">
        <v>3458</v>
      </c>
      <c r="P8381" t="s">
        <v>42</v>
      </c>
      <c r="Q8381" t="s">
        <v>169</v>
      </c>
      <c r="R8381" t="s">
        <v>3459</v>
      </c>
      <c r="S8381">
        <v>223.88800000000001</v>
      </c>
      <c r="T8381" s="3"/>
    </row>
    <row r="8382" spans="1:20" x14ac:dyDescent="0.3">
      <c r="A8382">
        <v>8381</v>
      </c>
      <c r="B8382" t="s">
        <v>9996</v>
      </c>
      <c r="C8382">
        <f t="shared" si="130"/>
        <v>37</v>
      </c>
      <c r="D8382" s="1">
        <v>42256</v>
      </c>
      <c r="E8382" s="1">
        <v>42261</v>
      </c>
      <c r="F8382" t="s">
        <v>19</v>
      </c>
      <c r="G8382" t="s">
        <v>3530</v>
      </c>
      <c r="H8382" t="s">
        <v>3531</v>
      </c>
      <c r="I8382" t="s">
        <v>22</v>
      </c>
      <c r="J8382" t="s">
        <v>23</v>
      </c>
      <c r="K8382" t="s">
        <v>299</v>
      </c>
      <c r="L8382" t="s">
        <v>207</v>
      </c>
      <c r="M8382">
        <v>60653</v>
      </c>
      <c r="N8382" t="s">
        <v>101</v>
      </c>
      <c r="O8382" t="s">
        <v>2744</v>
      </c>
      <c r="P8382" t="s">
        <v>42</v>
      </c>
      <c r="Q8382" t="s">
        <v>86</v>
      </c>
      <c r="R8382" t="s">
        <v>2745</v>
      </c>
      <c r="S8382">
        <v>10.896000000000001</v>
      </c>
      <c r="T8382" s="3"/>
    </row>
    <row r="8383" spans="1:20" x14ac:dyDescent="0.3">
      <c r="A8383">
        <v>8382</v>
      </c>
      <c r="B8383" t="s">
        <v>9997</v>
      </c>
      <c r="C8383">
        <f t="shared" si="130"/>
        <v>11</v>
      </c>
      <c r="D8383" s="1">
        <v>42811</v>
      </c>
      <c r="E8383" s="1">
        <v>42813</v>
      </c>
      <c r="F8383" t="s">
        <v>19</v>
      </c>
      <c r="G8383" t="s">
        <v>6026</v>
      </c>
      <c r="H8383" t="s">
        <v>6027</v>
      </c>
      <c r="I8383" t="s">
        <v>22</v>
      </c>
      <c r="J8383" t="s">
        <v>23</v>
      </c>
      <c r="K8383" t="s">
        <v>123</v>
      </c>
      <c r="L8383" t="s">
        <v>39</v>
      </c>
      <c r="M8383">
        <v>94109</v>
      </c>
      <c r="N8383" t="s">
        <v>40</v>
      </c>
      <c r="O8383" t="s">
        <v>1978</v>
      </c>
      <c r="P8383" t="s">
        <v>67</v>
      </c>
      <c r="Q8383" t="s">
        <v>68</v>
      </c>
      <c r="R8383" t="s">
        <v>1979</v>
      </c>
      <c r="S8383">
        <v>84.784000000000006</v>
      </c>
      <c r="T8383" s="3"/>
    </row>
    <row r="8384" spans="1:20" x14ac:dyDescent="0.3">
      <c r="A8384">
        <v>8383</v>
      </c>
      <c r="B8384" t="s">
        <v>9998</v>
      </c>
      <c r="C8384">
        <f t="shared" si="130"/>
        <v>6</v>
      </c>
      <c r="D8384" s="1">
        <v>42774</v>
      </c>
      <c r="E8384" s="1">
        <v>42781</v>
      </c>
      <c r="F8384" t="s">
        <v>46</v>
      </c>
      <c r="G8384" t="s">
        <v>8732</v>
      </c>
      <c r="H8384" t="s">
        <v>8733</v>
      </c>
      <c r="I8384" t="s">
        <v>37</v>
      </c>
      <c r="J8384" t="s">
        <v>23</v>
      </c>
      <c r="K8384" t="s">
        <v>180</v>
      </c>
      <c r="L8384" t="s">
        <v>100</v>
      </c>
      <c r="M8384">
        <v>77036</v>
      </c>
      <c r="N8384" t="s">
        <v>101</v>
      </c>
      <c r="O8384" t="s">
        <v>3380</v>
      </c>
      <c r="P8384" t="s">
        <v>28</v>
      </c>
      <c r="Q8384" t="s">
        <v>32</v>
      </c>
      <c r="R8384" t="s">
        <v>3381</v>
      </c>
      <c r="S8384">
        <v>241.5</v>
      </c>
      <c r="T8384" s="3"/>
    </row>
    <row r="8385" spans="1:20" x14ac:dyDescent="0.3">
      <c r="A8385">
        <v>8384</v>
      </c>
      <c r="B8385" t="s">
        <v>9999</v>
      </c>
      <c r="C8385">
        <f t="shared" si="130"/>
        <v>48</v>
      </c>
      <c r="D8385" s="1">
        <v>43065</v>
      </c>
      <c r="E8385" s="1">
        <v>43067</v>
      </c>
      <c r="F8385" t="s">
        <v>184</v>
      </c>
      <c r="G8385" t="s">
        <v>4396</v>
      </c>
      <c r="H8385" t="s">
        <v>4397</v>
      </c>
      <c r="I8385" t="s">
        <v>98</v>
      </c>
      <c r="J8385" t="s">
        <v>23</v>
      </c>
      <c r="K8385" t="s">
        <v>10000</v>
      </c>
      <c r="L8385" t="s">
        <v>745</v>
      </c>
      <c r="M8385">
        <v>6484</v>
      </c>
      <c r="N8385" t="s">
        <v>144</v>
      </c>
      <c r="O8385" t="s">
        <v>3174</v>
      </c>
      <c r="P8385" t="s">
        <v>67</v>
      </c>
      <c r="Q8385" t="s">
        <v>157</v>
      </c>
      <c r="R8385" t="s">
        <v>3175</v>
      </c>
      <c r="S8385">
        <v>59.97</v>
      </c>
      <c r="T8385" s="3"/>
    </row>
    <row r="8386" spans="1:20" x14ac:dyDescent="0.3">
      <c r="A8386">
        <v>8385</v>
      </c>
      <c r="B8386" t="s">
        <v>9999</v>
      </c>
      <c r="C8386">
        <f t="shared" si="130"/>
        <v>48</v>
      </c>
      <c r="D8386" s="1">
        <v>43065</v>
      </c>
      <c r="E8386" s="1">
        <v>43067</v>
      </c>
      <c r="F8386" t="s">
        <v>184</v>
      </c>
      <c r="G8386" t="s">
        <v>4396</v>
      </c>
      <c r="H8386" t="s">
        <v>4397</v>
      </c>
      <c r="I8386" t="s">
        <v>98</v>
      </c>
      <c r="J8386" t="s">
        <v>23</v>
      </c>
      <c r="K8386" t="s">
        <v>10000</v>
      </c>
      <c r="L8386" t="s">
        <v>745</v>
      </c>
      <c r="M8386">
        <v>6484</v>
      </c>
      <c r="N8386" t="s">
        <v>144</v>
      </c>
      <c r="O8386" t="s">
        <v>5230</v>
      </c>
      <c r="P8386" t="s">
        <v>42</v>
      </c>
      <c r="Q8386" t="s">
        <v>86</v>
      </c>
      <c r="R8386" t="s">
        <v>5231</v>
      </c>
      <c r="S8386">
        <v>13.36</v>
      </c>
      <c r="T8386" s="3"/>
    </row>
    <row r="8387" spans="1:20" x14ac:dyDescent="0.3">
      <c r="A8387">
        <v>8386</v>
      </c>
      <c r="B8387" t="s">
        <v>10001</v>
      </c>
      <c r="C8387">
        <f t="shared" ref="C8387:C8450" si="131">WEEKNUM(D8387,1)</f>
        <v>36</v>
      </c>
      <c r="D8387" s="1">
        <v>43347</v>
      </c>
      <c r="E8387" s="1">
        <v>43351</v>
      </c>
      <c r="F8387" t="s">
        <v>46</v>
      </c>
      <c r="G8387" t="s">
        <v>477</v>
      </c>
      <c r="H8387" t="s">
        <v>478</v>
      </c>
      <c r="I8387" t="s">
        <v>37</v>
      </c>
      <c r="J8387" t="s">
        <v>23</v>
      </c>
      <c r="K8387" t="s">
        <v>3203</v>
      </c>
      <c r="L8387" t="s">
        <v>39</v>
      </c>
      <c r="M8387">
        <v>94601</v>
      </c>
      <c r="N8387" t="s">
        <v>40</v>
      </c>
      <c r="O8387" t="s">
        <v>4742</v>
      </c>
      <c r="P8387" t="s">
        <v>42</v>
      </c>
      <c r="Q8387" t="s">
        <v>71</v>
      </c>
      <c r="R8387" t="s">
        <v>4743</v>
      </c>
      <c r="S8387">
        <v>11.808</v>
      </c>
      <c r="T8387" s="3"/>
    </row>
    <row r="8388" spans="1:20" x14ac:dyDescent="0.3">
      <c r="A8388">
        <v>8387</v>
      </c>
      <c r="B8388" t="s">
        <v>10002</v>
      </c>
      <c r="C8388">
        <f t="shared" si="131"/>
        <v>22</v>
      </c>
      <c r="D8388" s="1">
        <v>42518</v>
      </c>
      <c r="E8388" s="1">
        <v>42524</v>
      </c>
      <c r="F8388" t="s">
        <v>46</v>
      </c>
      <c r="G8388" t="s">
        <v>5064</v>
      </c>
      <c r="H8388" t="s">
        <v>5065</v>
      </c>
      <c r="I8388" t="s">
        <v>22</v>
      </c>
      <c r="J8388" t="s">
        <v>23</v>
      </c>
      <c r="K8388" t="s">
        <v>1292</v>
      </c>
      <c r="L8388" t="s">
        <v>745</v>
      </c>
      <c r="M8388">
        <v>6040</v>
      </c>
      <c r="N8388" t="s">
        <v>144</v>
      </c>
      <c r="O8388" t="s">
        <v>2811</v>
      </c>
      <c r="P8388" t="s">
        <v>42</v>
      </c>
      <c r="Q8388" t="s">
        <v>55</v>
      </c>
      <c r="R8388" t="s">
        <v>2812</v>
      </c>
      <c r="S8388">
        <v>16.239999999999998</v>
      </c>
      <c r="T8388" s="3"/>
    </row>
    <row r="8389" spans="1:20" x14ac:dyDescent="0.3">
      <c r="A8389">
        <v>8388</v>
      </c>
      <c r="B8389" t="s">
        <v>10002</v>
      </c>
      <c r="C8389">
        <f t="shared" si="131"/>
        <v>22</v>
      </c>
      <c r="D8389" s="1">
        <v>42518</v>
      </c>
      <c r="E8389" s="1">
        <v>42524</v>
      </c>
      <c r="F8389" t="s">
        <v>46</v>
      </c>
      <c r="G8389" t="s">
        <v>5064</v>
      </c>
      <c r="H8389" t="s">
        <v>5065</v>
      </c>
      <c r="I8389" t="s">
        <v>22</v>
      </c>
      <c r="J8389" t="s">
        <v>23</v>
      </c>
      <c r="K8389" t="s">
        <v>1292</v>
      </c>
      <c r="L8389" t="s">
        <v>745</v>
      </c>
      <c r="M8389">
        <v>6040</v>
      </c>
      <c r="N8389" t="s">
        <v>144</v>
      </c>
      <c r="O8389" t="s">
        <v>757</v>
      </c>
      <c r="P8389" t="s">
        <v>42</v>
      </c>
      <c r="Q8389" t="s">
        <v>55</v>
      </c>
      <c r="R8389" t="s">
        <v>758</v>
      </c>
      <c r="S8389">
        <v>77.55</v>
      </c>
      <c r="T8389" s="3"/>
    </row>
    <row r="8390" spans="1:20" x14ac:dyDescent="0.3">
      <c r="A8390">
        <v>8389</v>
      </c>
      <c r="B8390" t="s">
        <v>10003</v>
      </c>
      <c r="C8390">
        <f t="shared" si="131"/>
        <v>45</v>
      </c>
      <c r="D8390" s="1">
        <v>42309</v>
      </c>
      <c r="E8390" s="1">
        <v>42313</v>
      </c>
      <c r="F8390" t="s">
        <v>46</v>
      </c>
      <c r="G8390" t="s">
        <v>3111</v>
      </c>
      <c r="H8390" t="s">
        <v>3112</v>
      </c>
      <c r="I8390" t="s">
        <v>37</v>
      </c>
      <c r="J8390" t="s">
        <v>23</v>
      </c>
      <c r="K8390" t="s">
        <v>6071</v>
      </c>
      <c r="L8390" t="s">
        <v>786</v>
      </c>
      <c r="M8390">
        <v>7050</v>
      </c>
      <c r="N8390" t="s">
        <v>144</v>
      </c>
      <c r="O8390" t="s">
        <v>1993</v>
      </c>
      <c r="P8390" t="s">
        <v>42</v>
      </c>
      <c r="Q8390" t="s">
        <v>74</v>
      </c>
      <c r="R8390" t="s">
        <v>1994</v>
      </c>
      <c r="S8390">
        <v>76.12</v>
      </c>
      <c r="T8390" s="3"/>
    </row>
    <row r="8391" spans="1:20" x14ac:dyDescent="0.3">
      <c r="A8391">
        <v>8390</v>
      </c>
      <c r="B8391" t="s">
        <v>10004</v>
      </c>
      <c r="C8391">
        <f t="shared" si="131"/>
        <v>52</v>
      </c>
      <c r="D8391" s="1">
        <v>43096</v>
      </c>
      <c r="E8391" s="1">
        <v>43099</v>
      </c>
      <c r="F8391" t="s">
        <v>184</v>
      </c>
      <c r="G8391" t="s">
        <v>2314</v>
      </c>
      <c r="H8391" t="s">
        <v>2315</v>
      </c>
      <c r="I8391" t="s">
        <v>98</v>
      </c>
      <c r="J8391" t="s">
        <v>23</v>
      </c>
      <c r="K8391" t="s">
        <v>799</v>
      </c>
      <c r="L8391" t="s">
        <v>494</v>
      </c>
      <c r="M8391">
        <v>44312</v>
      </c>
      <c r="N8391" t="s">
        <v>144</v>
      </c>
      <c r="O8391" t="s">
        <v>495</v>
      </c>
      <c r="P8391" t="s">
        <v>42</v>
      </c>
      <c r="Q8391" t="s">
        <v>265</v>
      </c>
      <c r="R8391" t="s">
        <v>496</v>
      </c>
      <c r="S8391">
        <v>17.184000000000001</v>
      </c>
      <c r="T8391" s="3"/>
    </row>
    <row r="8392" spans="1:20" x14ac:dyDescent="0.3">
      <c r="A8392">
        <v>8391</v>
      </c>
      <c r="B8392" t="s">
        <v>10005</v>
      </c>
      <c r="C8392">
        <f t="shared" si="131"/>
        <v>49</v>
      </c>
      <c r="D8392" s="1">
        <v>43438</v>
      </c>
      <c r="E8392" s="1">
        <v>43440</v>
      </c>
      <c r="F8392" t="s">
        <v>184</v>
      </c>
      <c r="G8392" t="s">
        <v>2421</v>
      </c>
      <c r="H8392" t="s">
        <v>2422</v>
      </c>
      <c r="I8392" t="s">
        <v>37</v>
      </c>
      <c r="J8392" t="s">
        <v>23</v>
      </c>
      <c r="K8392" t="s">
        <v>38</v>
      </c>
      <c r="L8392" t="s">
        <v>39</v>
      </c>
      <c r="M8392">
        <v>90032</v>
      </c>
      <c r="N8392" t="s">
        <v>40</v>
      </c>
      <c r="O8392" t="s">
        <v>4009</v>
      </c>
      <c r="P8392" t="s">
        <v>42</v>
      </c>
      <c r="Q8392" t="s">
        <v>86</v>
      </c>
      <c r="R8392" t="s">
        <v>4010</v>
      </c>
      <c r="S8392">
        <v>11.76</v>
      </c>
      <c r="T8392" s="3"/>
    </row>
    <row r="8393" spans="1:20" x14ac:dyDescent="0.3">
      <c r="A8393">
        <v>8392</v>
      </c>
      <c r="B8393" t="s">
        <v>10006</v>
      </c>
      <c r="C8393">
        <f t="shared" si="131"/>
        <v>52</v>
      </c>
      <c r="D8393" s="1">
        <v>43457</v>
      </c>
      <c r="E8393" s="1">
        <v>43464</v>
      </c>
      <c r="F8393" t="s">
        <v>46</v>
      </c>
      <c r="G8393" t="s">
        <v>6184</v>
      </c>
      <c r="H8393" t="s">
        <v>6185</v>
      </c>
      <c r="I8393" t="s">
        <v>98</v>
      </c>
      <c r="J8393" t="s">
        <v>23</v>
      </c>
      <c r="K8393" t="s">
        <v>10007</v>
      </c>
      <c r="L8393" t="s">
        <v>745</v>
      </c>
      <c r="M8393">
        <v>6810</v>
      </c>
      <c r="N8393" t="s">
        <v>144</v>
      </c>
      <c r="O8393" t="s">
        <v>3933</v>
      </c>
      <c r="P8393" t="s">
        <v>28</v>
      </c>
      <c r="Q8393" t="s">
        <v>61</v>
      </c>
      <c r="R8393" t="s">
        <v>3934</v>
      </c>
      <c r="S8393">
        <v>27.46</v>
      </c>
      <c r="T8393" s="3"/>
    </row>
    <row r="8394" spans="1:20" x14ac:dyDescent="0.3">
      <c r="A8394">
        <v>8393</v>
      </c>
      <c r="B8394" t="s">
        <v>10008</v>
      </c>
      <c r="C8394">
        <f t="shared" si="131"/>
        <v>48</v>
      </c>
      <c r="D8394" s="1">
        <v>43070</v>
      </c>
      <c r="E8394" s="1">
        <v>43075</v>
      </c>
      <c r="F8394" t="s">
        <v>19</v>
      </c>
      <c r="G8394" t="s">
        <v>3485</v>
      </c>
      <c r="H8394" t="s">
        <v>3486</v>
      </c>
      <c r="I8394" t="s">
        <v>22</v>
      </c>
      <c r="J8394" t="s">
        <v>23</v>
      </c>
      <c r="K8394" t="s">
        <v>609</v>
      </c>
      <c r="L8394" t="s">
        <v>1244</v>
      </c>
      <c r="M8394">
        <v>2038</v>
      </c>
      <c r="N8394" t="s">
        <v>144</v>
      </c>
      <c r="O8394" t="s">
        <v>7602</v>
      </c>
      <c r="P8394" t="s">
        <v>67</v>
      </c>
      <c r="Q8394" t="s">
        <v>68</v>
      </c>
      <c r="R8394" t="s">
        <v>7603</v>
      </c>
      <c r="S8394">
        <v>137.94</v>
      </c>
      <c r="T8394" s="3"/>
    </row>
    <row r="8395" spans="1:20" x14ac:dyDescent="0.3">
      <c r="A8395">
        <v>8394</v>
      </c>
      <c r="B8395" t="s">
        <v>10008</v>
      </c>
      <c r="C8395">
        <f t="shared" si="131"/>
        <v>48</v>
      </c>
      <c r="D8395" s="1">
        <v>43070</v>
      </c>
      <c r="E8395" s="1">
        <v>43075</v>
      </c>
      <c r="F8395" t="s">
        <v>19</v>
      </c>
      <c r="G8395" t="s">
        <v>3485</v>
      </c>
      <c r="H8395" t="s">
        <v>3486</v>
      </c>
      <c r="I8395" t="s">
        <v>22</v>
      </c>
      <c r="J8395" t="s">
        <v>23</v>
      </c>
      <c r="K8395" t="s">
        <v>609</v>
      </c>
      <c r="L8395" t="s">
        <v>1244</v>
      </c>
      <c r="M8395">
        <v>2038</v>
      </c>
      <c r="N8395" t="s">
        <v>144</v>
      </c>
      <c r="O8395" t="s">
        <v>5697</v>
      </c>
      <c r="P8395" t="s">
        <v>28</v>
      </c>
      <c r="Q8395" t="s">
        <v>61</v>
      </c>
      <c r="R8395" t="s">
        <v>5698</v>
      </c>
      <c r="S8395">
        <v>111.15</v>
      </c>
      <c r="T8395" s="3"/>
    </row>
    <row r="8396" spans="1:20" x14ac:dyDescent="0.3">
      <c r="A8396">
        <v>8395</v>
      </c>
      <c r="B8396" t="s">
        <v>10008</v>
      </c>
      <c r="C8396">
        <f t="shared" si="131"/>
        <v>48</v>
      </c>
      <c r="D8396" s="1">
        <v>43070</v>
      </c>
      <c r="E8396" s="1">
        <v>43075</v>
      </c>
      <c r="F8396" t="s">
        <v>19</v>
      </c>
      <c r="G8396" t="s">
        <v>3485</v>
      </c>
      <c r="H8396" t="s">
        <v>3486</v>
      </c>
      <c r="I8396" t="s">
        <v>22</v>
      </c>
      <c r="J8396" t="s">
        <v>23</v>
      </c>
      <c r="K8396" t="s">
        <v>609</v>
      </c>
      <c r="L8396" t="s">
        <v>1244</v>
      </c>
      <c r="M8396">
        <v>2038</v>
      </c>
      <c r="N8396" t="s">
        <v>144</v>
      </c>
      <c r="O8396" t="s">
        <v>936</v>
      </c>
      <c r="P8396" t="s">
        <v>42</v>
      </c>
      <c r="Q8396" t="s">
        <v>74</v>
      </c>
      <c r="R8396" t="s">
        <v>937</v>
      </c>
      <c r="S8396">
        <v>901.95</v>
      </c>
      <c r="T8396" s="3"/>
    </row>
    <row r="8397" spans="1:20" x14ac:dyDescent="0.3">
      <c r="A8397">
        <v>8396</v>
      </c>
      <c r="B8397" t="s">
        <v>10008</v>
      </c>
      <c r="C8397">
        <f t="shared" si="131"/>
        <v>48</v>
      </c>
      <c r="D8397" s="1">
        <v>43070</v>
      </c>
      <c r="E8397" s="1">
        <v>43075</v>
      </c>
      <c r="F8397" t="s">
        <v>19</v>
      </c>
      <c r="G8397" t="s">
        <v>3485</v>
      </c>
      <c r="H8397" t="s">
        <v>3486</v>
      </c>
      <c r="I8397" t="s">
        <v>22</v>
      </c>
      <c r="J8397" t="s">
        <v>23</v>
      </c>
      <c r="K8397" t="s">
        <v>609</v>
      </c>
      <c r="L8397" t="s">
        <v>1244</v>
      </c>
      <c r="M8397">
        <v>2038</v>
      </c>
      <c r="N8397" t="s">
        <v>144</v>
      </c>
      <c r="O8397" t="s">
        <v>2401</v>
      </c>
      <c r="P8397" t="s">
        <v>28</v>
      </c>
      <c r="Q8397" t="s">
        <v>52</v>
      </c>
      <c r="R8397" t="s">
        <v>2402</v>
      </c>
      <c r="S8397">
        <v>366.00900000000001</v>
      </c>
      <c r="T8397" s="3"/>
    </row>
    <row r="8398" spans="1:20" x14ac:dyDescent="0.3">
      <c r="A8398">
        <v>8397</v>
      </c>
      <c r="B8398" t="s">
        <v>10009</v>
      </c>
      <c r="C8398">
        <f t="shared" si="131"/>
        <v>27</v>
      </c>
      <c r="D8398" s="1">
        <v>42185</v>
      </c>
      <c r="E8398" s="1">
        <v>42185</v>
      </c>
      <c r="F8398" t="s">
        <v>1289</v>
      </c>
      <c r="G8398" t="s">
        <v>3151</v>
      </c>
      <c r="H8398" t="s">
        <v>3152</v>
      </c>
      <c r="I8398" t="s">
        <v>22</v>
      </c>
      <c r="J8398" t="s">
        <v>23</v>
      </c>
      <c r="K8398" t="s">
        <v>517</v>
      </c>
      <c r="L8398" t="s">
        <v>84</v>
      </c>
      <c r="M8398">
        <v>28403</v>
      </c>
      <c r="N8398" t="s">
        <v>26</v>
      </c>
      <c r="O8398" t="s">
        <v>697</v>
      </c>
      <c r="P8398" t="s">
        <v>42</v>
      </c>
      <c r="Q8398" t="s">
        <v>86</v>
      </c>
      <c r="R8398" t="s">
        <v>698</v>
      </c>
      <c r="S8398">
        <v>310.68799999999999</v>
      </c>
      <c r="T8398" s="3"/>
    </row>
    <row r="8399" spans="1:20" x14ac:dyDescent="0.3">
      <c r="A8399">
        <v>8398</v>
      </c>
      <c r="B8399" t="s">
        <v>10010</v>
      </c>
      <c r="C8399">
        <f t="shared" si="131"/>
        <v>36</v>
      </c>
      <c r="D8399" s="1">
        <v>42250</v>
      </c>
      <c r="E8399" s="1">
        <v>42251</v>
      </c>
      <c r="F8399" t="s">
        <v>184</v>
      </c>
      <c r="G8399" t="s">
        <v>2324</v>
      </c>
      <c r="H8399" t="s">
        <v>2325</v>
      </c>
      <c r="I8399" t="s">
        <v>98</v>
      </c>
      <c r="J8399" t="s">
        <v>23</v>
      </c>
      <c r="K8399" t="s">
        <v>180</v>
      </c>
      <c r="L8399" t="s">
        <v>100</v>
      </c>
      <c r="M8399">
        <v>77095</v>
      </c>
      <c r="N8399" t="s">
        <v>101</v>
      </c>
      <c r="O8399" t="s">
        <v>8219</v>
      </c>
      <c r="P8399" t="s">
        <v>42</v>
      </c>
      <c r="Q8399" t="s">
        <v>71</v>
      </c>
      <c r="R8399" t="s">
        <v>8220</v>
      </c>
      <c r="S8399">
        <v>7.68</v>
      </c>
      <c r="T8399" s="3"/>
    </row>
    <row r="8400" spans="1:20" x14ac:dyDescent="0.3">
      <c r="A8400">
        <v>8399</v>
      </c>
      <c r="B8400" t="s">
        <v>10011</v>
      </c>
      <c r="C8400">
        <f t="shared" si="131"/>
        <v>44</v>
      </c>
      <c r="D8400" s="1">
        <v>43406</v>
      </c>
      <c r="E8400" s="1">
        <v>43411</v>
      </c>
      <c r="F8400" t="s">
        <v>19</v>
      </c>
      <c r="G8400" t="s">
        <v>6216</v>
      </c>
      <c r="H8400" t="s">
        <v>6217</v>
      </c>
      <c r="I8400" t="s">
        <v>98</v>
      </c>
      <c r="J8400" t="s">
        <v>23</v>
      </c>
      <c r="K8400" t="s">
        <v>314</v>
      </c>
      <c r="L8400" t="s">
        <v>494</v>
      </c>
      <c r="M8400">
        <v>45503</v>
      </c>
      <c r="N8400" t="s">
        <v>144</v>
      </c>
      <c r="O8400" t="s">
        <v>3550</v>
      </c>
      <c r="P8400" t="s">
        <v>28</v>
      </c>
      <c r="Q8400" t="s">
        <v>32</v>
      </c>
      <c r="R8400" t="s">
        <v>3551</v>
      </c>
      <c r="S8400">
        <v>155.37200000000001</v>
      </c>
      <c r="T8400" s="3"/>
    </row>
    <row r="8401" spans="1:20" x14ac:dyDescent="0.3">
      <c r="A8401">
        <v>8400</v>
      </c>
      <c r="B8401" t="s">
        <v>10012</v>
      </c>
      <c r="C8401">
        <f t="shared" si="131"/>
        <v>16</v>
      </c>
      <c r="D8401" s="1">
        <v>42473</v>
      </c>
      <c r="E8401" s="1">
        <v>42478</v>
      </c>
      <c r="F8401" t="s">
        <v>46</v>
      </c>
      <c r="G8401" t="s">
        <v>4324</v>
      </c>
      <c r="H8401" t="s">
        <v>4325</v>
      </c>
      <c r="I8401" t="s">
        <v>22</v>
      </c>
      <c r="J8401" t="s">
        <v>23</v>
      </c>
      <c r="K8401" t="s">
        <v>3947</v>
      </c>
      <c r="L8401" t="s">
        <v>306</v>
      </c>
      <c r="M8401">
        <v>85301</v>
      </c>
      <c r="N8401" t="s">
        <v>40</v>
      </c>
      <c r="O8401" t="s">
        <v>4081</v>
      </c>
      <c r="P8401" t="s">
        <v>42</v>
      </c>
      <c r="Q8401" t="s">
        <v>55</v>
      </c>
      <c r="R8401" t="s">
        <v>4082</v>
      </c>
      <c r="S8401">
        <v>10.744</v>
      </c>
      <c r="T8401" s="3"/>
    </row>
    <row r="8402" spans="1:20" x14ac:dyDescent="0.3">
      <c r="A8402">
        <v>8401</v>
      </c>
      <c r="B8402" t="s">
        <v>10013</v>
      </c>
      <c r="C8402">
        <f t="shared" si="131"/>
        <v>50</v>
      </c>
      <c r="D8402" s="1">
        <v>42709</v>
      </c>
      <c r="E8402" s="1">
        <v>42713</v>
      </c>
      <c r="F8402" t="s">
        <v>19</v>
      </c>
      <c r="G8402" t="s">
        <v>5670</v>
      </c>
      <c r="H8402" t="s">
        <v>5671</v>
      </c>
      <c r="I8402" t="s">
        <v>22</v>
      </c>
      <c r="J8402" t="s">
        <v>23</v>
      </c>
      <c r="K8402" t="s">
        <v>262</v>
      </c>
      <c r="L8402" t="s">
        <v>263</v>
      </c>
      <c r="M8402">
        <v>10009</v>
      </c>
      <c r="N8402" t="s">
        <v>144</v>
      </c>
      <c r="O8402" t="s">
        <v>3572</v>
      </c>
      <c r="P8402" t="s">
        <v>42</v>
      </c>
      <c r="Q8402" t="s">
        <v>71</v>
      </c>
      <c r="R8402" t="s">
        <v>3573</v>
      </c>
      <c r="S8402">
        <v>232.4</v>
      </c>
      <c r="T8402" s="3"/>
    </row>
    <row r="8403" spans="1:20" x14ac:dyDescent="0.3">
      <c r="A8403">
        <v>8402</v>
      </c>
      <c r="B8403" t="s">
        <v>10013</v>
      </c>
      <c r="C8403">
        <f t="shared" si="131"/>
        <v>50</v>
      </c>
      <c r="D8403" s="1">
        <v>42709</v>
      </c>
      <c r="E8403" s="1">
        <v>42713</v>
      </c>
      <c r="F8403" t="s">
        <v>19</v>
      </c>
      <c r="G8403" t="s">
        <v>5670</v>
      </c>
      <c r="H8403" t="s">
        <v>5671</v>
      </c>
      <c r="I8403" t="s">
        <v>22</v>
      </c>
      <c r="J8403" t="s">
        <v>23</v>
      </c>
      <c r="K8403" t="s">
        <v>262</v>
      </c>
      <c r="L8403" t="s">
        <v>263</v>
      </c>
      <c r="M8403">
        <v>10009</v>
      </c>
      <c r="N8403" t="s">
        <v>144</v>
      </c>
      <c r="O8403" t="s">
        <v>6599</v>
      </c>
      <c r="P8403" t="s">
        <v>28</v>
      </c>
      <c r="Q8403" t="s">
        <v>32</v>
      </c>
      <c r="R8403" t="s">
        <v>6600</v>
      </c>
      <c r="S8403">
        <v>164.64599999999999</v>
      </c>
      <c r="T8403" s="3"/>
    </row>
    <row r="8404" spans="1:20" x14ac:dyDescent="0.3">
      <c r="A8404">
        <v>8403</v>
      </c>
      <c r="B8404" t="s">
        <v>10013</v>
      </c>
      <c r="C8404">
        <f t="shared" si="131"/>
        <v>50</v>
      </c>
      <c r="D8404" s="1">
        <v>42709</v>
      </c>
      <c r="E8404" s="1">
        <v>42713</v>
      </c>
      <c r="F8404" t="s">
        <v>19</v>
      </c>
      <c r="G8404" t="s">
        <v>5670</v>
      </c>
      <c r="H8404" t="s">
        <v>5671</v>
      </c>
      <c r="I8404" t="s">
        <v>22</v>
      </c>
      <c r="J8404" t="s">
        <v>23</v>
      </c>
      <c r="K8404" t="s">
        <v>262</v>
      </c>
      <c r="L8404" t="s">
        <v>263</v>
      </c>
      <c r="M8404">
        <v>10009</v>
      </c>
      <c r="N8404" t="s">
        <v>144</v>
      </c>
      <c r="O8404" t="s">
        <v>2946</v>
      </c>
      <c r="P8404" t="s">
        <v>42</v>
      </c>
      <c r="Q8404" t="s">
        <v>86</v>
      </c>
      <c r="R8404" t="s">
        <v>2947</v>
      </c>
      <c r="S8404">
        <v>22.68</v>
      </c>
      <c r="T8404" s="3"/>
    </row>
    <row r="8405" spans="1:20" x14ac:dyDescent="0.3">
      <c r="A8405">
        <v>8404</v>
      </c>
      <c r="B8405" t="s">
        <v>10014</v>
      </c>
      <c r="C8405">
        <f t="shared" si="131"/>
        <v>5</v>
      </c>
      <c r="D8405" s="1">
        <v>42767</v>
      </c>
      <c r="E8405" s="1">
        <v>42773</v>
      </c>
      <c r="F8405" t="s">
        <v>46</v>
      </c>
      <c r="G8405" t="s">
        <v>3523</v>
      </c>
      <c r="H8405" t="s">
        <v>3524</v>
      </c>
      <c r="I8405" t="s">
        <v>37</v>
      </c>
      <c r="J8405" t="s">
        <v>23</v>
      </c>
      <c r="K8405" t="s">
        <v>38</v>
      </c>
      <c r="L8405" t="s">
        <v>39</v>
      </c>
      <c r="M8405">
        <v>90036</v>
      </c>
      <c r="N8405" t="s">
        <v>40</v>
      </c>
      <c r="O8405" t="s">
        <v>630</v>
      </c>
      <c r="P8405" t="s">
        <v>42</v>
      </c>
      <c r="Q8405" t="s">
        <v>86</v>
      </c>
      <c r="R8405" t="s">
        <v>631</v>
      </c>
      <c r="S8405">
        <v>105.52</v>
      </c>
      <c r="T8405" s="3"/>
    </row>
    <row r="8406" spans="1:20" x14ac:dyDescent="0.3">
      <c r="A8406">
        <v>8405</v>
      </c>
      <c r="B8406" t="s">
        <v>10015</v>
      </c>
      <c r="C8406">
        <f t="shared" si="131"/>
        <v>28</v>
      </c>
      <c r="D8406" s="1">
        <v>43289</v>
      </c>
      <c r="E8406" s="1">
        <v>43293</v>
      </c>
      <c r="F8406" t="s">
        <v>46</v>
      </c>
      <c r="G8406" t="s">
        <v>9878</v>
      </c>
      <c r="H8406" t="s">
        <v>9879</v>
      </c>
      <c r="I8406" t="s">
        <v>37</v>
      </c>
      <c r="J8406" t="s">
        <v>23</v>
      </c>
      <c r="K8406" t="s">
        <v>603</v>
      </c>
      <c r="L8406" t="s">
        <v>241</v>
      </c>
      <c r="M8406">
        <v>19711</v>
      </c>
      <c r="N8406" t="s">
        <v>144</v>
      </c>
      <c r="O8406" t="s">
        <v>6265</v>
      </c>
      <c r="P8406" t="s">
        <v>28</v>
      </c>
      <c r="Q8406" t="s">
        <v>61</v>
      </c>
      <c r="R8406" t="s">
        <v>6266</v>
      </c>
      <c r="S8406">
        <v>83.92</v>
      </c>
      <c r="T8406" s="3"/>
    </row>
    <row r="8407" spans="1:20" x14ac:dyDescent="0.3">
      <c r="A8407">
        <v>8406</v>
      </c>
      <c r="B8407" t="s">
        <v>10015</v>
      </c>
      <c r="C8407">
        <f t="shared" si="131"/>
        <v>28</v>
      </c>
      <c r="D8407" s="1">
        <v>43289</v>
      </c>
      <c r="E8407" s="1">
        <v>43293</v>
      </c>
      <c r="F8407" t="s">
        <v>46</v>
      </c>
      <c r="G8407" t="s">
        <v>9878</v>
      </c>
      <c r="H8407" t="s">
        <v>9879</v>
      </c>
      <c r="I8407" t="s">
        <v>37</v>
      </c>
      <c r="J8407" t="s">
        <v>23</v>
      </c>
      <c r="K8407" t="s">
        <v>603</v>
      </c>
      <c r="L8407" t="s">
        <v>241</v>
      </c>
      <c r="M8407">
        <v>19711</v>
      </c>
      <c r="N8407" t="s">
        <v>144</v>
      </c>
      <c r="O8407" t="s">
        <v>2818</v>
      </c>
      <c r="P8407" t="s">
        <v>67</v>
      </c>
      <c r="Q8407" t="s">
        <v>157</v>
      </c>
      <c r="R8407" t="s">
        <v>2819</v>
      </c>
      <c r="S8407">
        <v>141.9</v>
      </c>
      <c r="T8407" s="3"/>
    </row>
    <row r="8408" spans="1:20" x14ac:dyDescent="0.3">
      <c r="A8408">
        <v>8407</v>
      </c>
      <c r="B8408" t="s">
        <v>10015</v>
      </c>
      <c r="C8408">
        <f t="shared" si="131"/>
        <v>28</v>
      </c>
      <c r="D8408" s="1">
        <v>43289</v>
      </c>
      <c r="E8408" s="1">
        <v>43293</v>
      </c>
      <c r="F8408" t="s">
        <v>46</v>
      </c>
      <c r="G8408" t="s">
        <v>9878</v>
      </c>
      <c r="H8408" t="s">
        <v>9879</v>
      </c>
      <c r="I8408" t="s">
        <v>37</v>
      </c>
      <c r="J8408" t="s">
        <v>23</v>
      </c>
      <c r="K8408" t="s">
        <v>603</v>
      </c>
      <c r="L8408" t="s">
        <v>241</v>
      </c>
      <c r="M8408">
        <v>19711</v>
      </c>
      <c r="N8408" t="s">
        <v>144</v>
      </c>
      <c r="O8408" t="s">
        <v>9117</v>
      </c>
      <c r="P8408" t="s">
        <v>28</v>
      </c>
      <c r="Q8408" t="s">
        <v>61</v>
      </c>
      <c r="R8408" t="s">
        <v>9118</v>
      </c>
      <c r="S8408">
        <v>39.979999999999997</v>
      </c>
      <c r="T8408" s="3"/>
    </row>
    <row r="8409" spans="1:20" x14ac:dyDescent="0.3">
      <c r="A8409">
        <v>8408</v>
      </c>
      <c r="B8409" t="s">
        <v>10015</v>
      </c>
      <c r="C8409">
        <f t="shared" si="131"/>
        <v>28</v>
      </c>
      <c r="D8409" s="1">
        <v>43289</v>
      </c>
      <c r="E8409" s="1">
        <v>43293</v>
      </c>
      <c r="F8409" t="s">
        <v>46</v>
      </c>
      <c r="G8409" t="s">
        <v>9878</v>
      </c>
      <c r="H8409" t="s">
        <v>9879</v>
      </c>
      <c r="I8409" t="s">
        <v>37</v>
      </c>
      <c r="J8409" t="s">
        <v>23</v>
      </c>
      <c r="K8409" t="s">
        <v>603</v>
      </c>
      <c r="L8409" t="s">
        <v>241</v>
      </c>
      <c r="M8409">
        <v>19711</v>
      </c>
      <c r="N8409" t="s">
        <v>144</v>
      </c>
      <c r="O8409" t="s">
        <v>4058</v>
      </c>
      <c r="P8409" t="s">
        <v>42</v>
      </c>
      <c r="Q8409" t="s">
        <v>64</v>
      </c>
      <c r="R8409" t="s">
        <v>4059</v>
      </c>
      <c r="S8409">
        <v>28.91</v>
      </c>
      <c r="T8409" s="3"/>
    </row>
    <row r="8410" spans="1:20" x14ac:dyDescent="0.3">
      <c r="A8410">
        <v>8409</v>
      </c>
      <c r="B8410" t="s">
        <v>10015</v>
      </c>
      <c r="C8410">
        <f t="shared" si="131"/>
        <v>28</v>
      </c>
      <c r="D8410" s="1">
        <v>43289</v>
      </c>
      <c r="E8410" s="1">
        <v>43293</v>
      </c>
      <c r="F8410" t="s">
        <v>46</v>
      </c>
      <c r="G8410" t="s">
        <v>9878</v>
      </c>
      <c r="H8410" t="s">
        <v>9879</v>
      </c>
      <c r="I8410" t="s">
        <v>37</v>
      </c>
      <c r="J8410" t="s">
        <v>23</v>
      </c>
      <c r="K8410" t="s">
        <v>603</v>
      </c>
      <c r="L8410" t="s">
        <v>241</v>
      </c>
      <c r="M8410">
        <v>19711</v>
      </c>
      <c r="N8410" t="s">
        <v>144</v>
      </c>
      <c r="O8410" t="s">
        <v>8362</v>
      </c>
      <c r="P8410" t="s">
        <v>42</v>
      </c>
      <c r="Q8410" t="s">
        <v>64</v>
      </c>
      <c r="R8410" t="s">
        <v>8363</v>
      </c>
      <c r="S8410">
        <v>174.95</v>
      </c>
      <c r="T8410" s="3"/>
    </row>
    <row r="8411" spans="1:20" x14ac:dyDescent="0.3">
      <c r="A8411">
        <v>8410</v>
      </c>
      <c r="B8411" t="s">
        <v>10016</v>
      </c>
      <c r="C8411">
        <f t="shared" si="131"/>
        <v>51</v>
      </c>
      <c r="D8411" s="1">
        <v>42715</v>
      </c>
      <c r="E8411" s="1">
        <v>42721</v>
      </c>
      <c r="F8411" t="s">
        <v>46</v>
      </c>
      <c r="G8411" t="s">
        <v>719</v>
      </c>
      <c r="H8411" t="s">
        <v>720</v>
      </c>
      <c r="I8411" t="s">
        <v>98</v>
      </c>
      <c r="J8411" t="s">
        <v>23</v>
      </c>
      <c r="K8411" t="s">
        <v>4903</v>
      </c>
      <c r="L8411" t="s">
        <v>39</v>
      </c>
      <c r="M8411">
        <v>92404</v>
      </c>
      <c r="N8411" t="s">
        <v>40</v>
      </c>
      <c r="O8411" t="s">
        <v>2559</v>
      </c>
      <c r="P8411" t="s">
        <v>42</v>
      </c>
      <c r="Q8411" t="s">
        <v>71</v>
      </c>
      <c r="R8411" t="s">
        <v>2560</v>
      </c>
      <c r="S8411">
        <v>110.52800000000001</v>
      </c>
      <c r="T8411" s="3"/>
    </row>
    <row r="8412" spans="1:20" x14ac:dyDescent="0.3">
      <c r="A8412">
        <v>8411</v>
      </c>
      <c r="B8412" t="s">
        <v>10017</v>
      </c>
      <c r="C8412">
        <f t="shared" si="131"/>
        <v>46</v>
      </c>
      <c r="D8412" s="1">
        <v>43054</v>
      </c>
      <c r="E8412" s="1">
        <v>43054</v>
      </c>
      <c r="F8412" t="s">
        <v>1289</v>
      </c>
      <c r="G8412" t="s">
        <v>222</v>
      </c>
      <c r="H8412" t="s">
        <v>223</v>
      </c>
      <c r="I8412" t="s">
        <v>37</v>
      </c>
      <c r="J8412" t="s">
        <v>23</v>
      </c>
      <c r="K8412" t="s">
        <v>2222</v>
      </c>
      <c r="L8412" t="s">
        <v>84</v>
      </c>
      <c r="M8412">
        <v>27217</v>
      </c>
      <c r="N8412" t="s">
        <v>26</v>
      </c>
      <c r="O8412" t="s">
        <v>506</v>
      </c>
      <c r="P8412" t="s">
        <v>28</v>
      </c>
      <c r="Q8412" t="s">
        <v>52</v>
      </c>
      <c r="R8412" t="s">
        <v>507</v>
      </c>
      <c r="S8412">
        <v>630.024</v>
      </c>
      <c r="T8412" s="3"/>
    </row>
    <row r="8413" spans="1:20" x14ac:dyDescent="0.3">
      <c r="A8413">
        <v>8412</v>
      </c>
      <c r="B8413" t="s">
        <v>10018</v>
      </c>
      <c r="C8413">
        <f t="shared" si="131"/>
        <v>19</v>
      </c>
      <c r="D8413" s="1">
        <v>42864</v>
      </c>
      <c r="E8413" s="1">
        <v>42867</v>
      </c>
      <c r="F8413" t="s">
        <v>19</v>
      </c>
      <c r="G8413" t="s">
        <v>4324</v>
      </c>
      <c r="H8413" t="s">
        <v>4325</v>
      </c>
      <c r="I8413" t="s">
        <v>22</v>
      </c>
      <c r="J8413" t="s">
        <v>23</v>
      </c>
      <c r="K8413" t="s">
        <v>1977</v>
      </c>
      <c r="L8413" t="s">
        <v>315</v>
      </c>
      <c r="M8413">
        <v>24153</v>
      </c>
      <c r="N8413" t="s">
        <v>26</v>
      </c>
      <c r="O8413" t="s">
        <v>768</v>
      </c>
      <c r="P8413" t="s">
        <v>42</v>
      </c>
      <c r="Q8413" t="s">
        <v>64</v>
      </c>
      <c r="R8413" t="s">
        <v>769</v>
      </c>
      <c r="S8413">
        <v>27.86</v>
      </c>
      <c r="T8413" s="3"/>
    </row>
    <row r="8414" spans="1:20" x14ac:dyDescent="0.3">
      <c r="A8414">
        <v>8413</v>
      </c>
      <c r="B8414" t="s">
        <v>10019</v>
      </c>
      <c r="C8414">
        <f t="shared" si="131"/>
        <v>10</v>
      </c>
      <c r="D8414" s="1">
        <v>43169</v>
      </c>
      <c r="E8414" s="1">
        <v>43173</v>
      </c>
      <c r="F8414" t="s">
        <v>46</v>
      </c>
      <c r="G8414" t="s">
        <v>1705</v>
      </c>
      <c r="H8414" t="s">
        <v>1706</v>
      </c>
      <c r="I8414" t="s">
        <v>22</v>
      </c>
      <c r="J8414" t="s">
        <v>23</v>
      </c>
      <c r="K8414" t="s">
        <v>813</v>
      </c>
      <c r="L8414" t="s">
        <v>100</v>
      </c>
      <c r="M8414">
        <v>75217</v>
      </c>
      <c r="N8414" t="s">
        <v>101</v>
      </c>
      <c r="O8414" t="s">
        <v>2347</v>
      </c>
      <c r="P8414" t="s">
        <v>28</v>
      </c>
      <c r="Q8414" t="s">
        <v>52</v>
      </c>
      <c r="R8414" t="s">
        <v>2348</v>
      </c>
      <c r="S8414">
        <v>933.40800000000002</v>
      </c>
      <c r="T8414" s="3"/>
    </row>
    <row r="8415" spans="1:20" x14ac:dyDescent="0.3">
      <c r="A8415">
        <v>8414</v>
      </c>
      <c r="B8415" t="s">
        <v>10020</v>
      </c>
      <c r="C8415">
        <f t="shared" si="131"/>
        <v>51</v>
      </c>
      <c r="D8415" s="1">
        <v>43086</v>
      </c>
      <c r="E8415" s="1">
        <v>43090</v>
      </c>
      <c r="F8415" t="s">
        <v>46</v>
      </c>
      <c r="G8415" t="s">
        <v>2825</v>
      </c>
      <c r="H8415" t="s">
        <v>2826</v>
      </c>
      <c r="I8415" t="s">
        <v>37</v>
      </c>
      <c r="J8415" t="s">
        <v>23</v>
      </c>
      <c r="K8415" t="s">
        <v>1126</v>
      </c>
      <c r="L8415" t="s">
        <v>100</v>
      </c>
      <c r="M8415">
        <v>76017</v>
      </c>
      <c r="N8415" t="s">
        <v>101</v>
      </c>
      <c r="O8415" t="s">
        <v>4790</v>
      </c>
      <c r="P8415" t="s">
        <v>42</v>
      </c>
      <c r="Q8415" t="s">
        <v>86</v>
      </c>
      <c r="R8415" t="s">
        <v>4791</v>
      </c>
      <c r="S8415">
        <v>51.84</v>
      </c>
      <c r="T8415" s="3"/>
    </row>
    <row r="8416" spans="1:20" x14ac:dyDescent="0.3">
      <c r="A8416">
        <v>8415</v>
      </c>
      <c r="B8416" t="s">
        <v>10020</v>
      </c>
      <c r="C8416">
        <f t="shared" si="131"/>
        <v>51</v>
      </c>
      <c r="D8416" s="1">
        <v>43086</v>
      </c>
      <c r="E8416" s="1">
        <v>43090</v>
      </c>
      <c r="F8416" t="s">
        <v>46</v>
      </c>
      <c r="G8416" t="s">
        <v>2825</v>
      </c>
      <c r="H8416" t="s">
        <v>2826</v>
      </c>
      <c r="I8416" t="s">
        <v>37</v>
      </c>
      <c r="J8416" t="s">
        <v>23</v>
      </c>
      <c r="K8416" t="s">
        <v>1126</v>
      </c>
      <c r="L8416" t="s">
        <v>100</v>
      </c>
      <c r="M8416">
        <v>76017</v>
      </c>
      <c r="N8416" t="s">
        <v>101</v>
      </c>
      <c r="O8416" t="s">
        <v>7141</v>
      </c>
      <c r="P8416" t="s">
        <v>67</v>
      </c>
      <c r="Q8416" t="s">
        <v>157</v>
      </c>
      <c r="R8416" t="s">
        <v>7142</v>
      </c>
      <c r="S8416">
        <v>165.6</v>
      </c>
      <c r="T8416" s="3"/>
    </row>
    <row r="8417" spans="1:20" x14ac:dyDescent="0.3">
      <c r="A8417">
        <v>8416</v>
      </c>
      <c r="B8417" t="s">
        <v>10021</v>
      </c>
      <c r="C8417">
        <f t="shared" si="131"/>
        <v>14</v>
      </c>
      <c r="D8417" s="1">
        <v>43196</v>
      </c>
      <c r="E8417" s="1">
        <v>43202</v>
      </c>
      <c r="F8417" t="s">
        <v>46</v>
      </c>
      <c r="G8417" t="s">
        <v>4484</v>
      </c>
      <c r="H8417" t="s">
        <v>4485</v>
      </c>
      <c r="I8417" t="s">
        <v>98</v>
      </c>
      <c r="J8417" t="s">
        <v>23</v>
      </c>
      <c r="K8417" t="s">
        <v>5183</v>
      </c>
      <c r="L8417" t="s">
        <v>485</v>
      </c>
      <c r="M8417">
        <v>52302</v>
      </c>
      <c r="N8417" t="s">
        <v>101</v>
      </c>
      <c r="O8417" t="s">
        <v>1053</v>
      </c>
      <c r="P8417" t="s">
        <v>42</v>
      </c>
      <c r="Q8417" t="s">
        <v>86</v>
      </c>
      <c r="R8417" t="s">
        <v>182</v>
      </c>
      <c r="S8417">
        <v>106.32</v>
      </c>
      <c r="T8417" s="3"/>
    </row>
    <row r="8418" spans="1:20" x14ac:dyDescent="0.3">
      <c r="A8418">
        <v>8417</v>
      </c>
      <c r="B8418" t="s">
        <v>10022</v>
      </c>
      <c r="C8418">
        <f t="shared" si="131"/>
        <v>19</v>
      </c>
      <c r="D8418" s="1">
        <v>43229</v>
      </c>
      <c r="E8418" s="1">
        <v>43231</v>
      </c>
      <c r="F8418" t="s">
        <v>184</v>
      </c>
      <c r="G8418" t="s">
        <v>6483</v>
      </c>
      <c r="H8418" t="s">
        <v>6484</v>
      </c>
      <c r="I8418" t="s">
        <v>98</v>
      </c>
      <c r="J8418" t="s">
        <v>23</v>
      </c>
      <c r="K8418" t="s">
        <v>91</v>
      </c>
      <c r="L8418" t="s">
        <v>92</v>
      </c>
      <c r="M8418">
        <v>98105</v>
      </c>
      <c r="N8418" t="s">
        <v>40</v>
      </c>
      <c r="O8418" t="s">
        <v>3148</v>
      </c>
      <c r="P8418" t="s">
        <v>42</v>
      </c>
      <c r="Q8418" t="s">
        <v>71</v>
      </c>
      <c r="R8418" t="s">
        <v>3149</v>
      </c>
      <c r="S8418">
        <v>147.91999999999999</v>
      </c>
      <c r="T8418" s="3"/>
    </row>
    <row r="8419" spans="1:20" x14ac:dyDescent="0.3">
      <c r="A8419">
        <v>8418</v>
      </c>
      <c r="B8419" t="s">
        <v>10022</v>
      </c>
      <c r="C8419">
        <f t="shared" si="131"/>
        <v>19</v>
      </c>
      <c r="D8419" s="1">
        <v>43229</v>
      </c>
      <c r="E8419" s="1">
        <v>43231</v>
      </c>
      <c r="F8419" t="s">
        <v>184</v>
      </c>
      <c r="G8419" t="s">
        <v>6483</v>
      </c>
      <c r="H8419" t="s">
        <v>6484</v>
      </c>
      <c r="I8419" t="s">
        <v>98</v>
      </c>
      <c r="J8419" t="s">
        <v>23</v>
      </c>
      <c r="K8419" t="s">
        <v>91</v>
      </c>
      <c r="L8419" t="s">
        <v>92</v>
      </c>
      <c r="M8419">
        <v>98105</v>
      </c>
      <c r="N8419" t="s">
        <v>40</v>
      </c>
      <c r="O8419" t="s">
        <v>273</v>
      </c>
      <c r="P8419" t="s">
        <v>42</v>
      </c>
      <c r="Q8419" t="s">
        <v>55</v>
      </c>
      <c r="R8419" t="s">
        <v>274</v>
      </c>
      <c r="S8419">
        <v>104.28</v>
      </c>
      <c r="T8419" s="3"/>
    </row>
    <row r="8420" spans="1:20" x14ac:dyDescent="0.3">
      <c r="A8420">
        <v>8419</v>
      </c>
      <c r="B8420" t="s">
        <v>10022</v>
      </c>
      <c r="C8420">
        <f t="shared" si="131"/>
        <v>19</v>
      </c>
      <c r="D8420" s="1">
        <v>43229</v>
      </c>
      <c r="E8420" s="1">
        <v>43231</v>
      </c>
      <c r="F8420" t="s">
        <v>184</v>
      </c>
      <c r="G8420" t="s">
        <v>6483</v>
      </c>
      <c r="H8420" t="s">
        <v>6484</v>
      </c>
      <c r="I8420" t="s">
        <v>98</v>
      </c>
      <c r="J8420" t="s">
        <v>23</v>
      </c>
      <c r="K8420" t="s">
        <v>91</v>
      </c>
      <c r="L8420" t="s">
        <v>92</v>
      </c>
      <c r="M8420">
        <v>98105</v>
      </c>
      <c r="N8420" t="s">
        <v>40</v>
      </c>
      <c r="O8420" t="s">
        <v>2883</v>
      </c>
      <c r="P8420" t="s">
        <v>28</v>
      </c>
      <c r="Q8420" t="s">
        <v>52</v>
      </c>
      <c r="R8420" t="s">
        <v>2884</v>
      </c>
      <c r="S8420">
        <v>286.85000000000002</v>
      </c>
      <c r="T8420" s="3"/>
    </row>
    <row r="8421" spans="1:20" x14ac:dyDescent="0.3">
      <c r="A8421">
        <v>8420</v>
      </c>
      <c r="B8421" t="s">
        <v>10022</v>
      </c>
      <c r="C8421">
        <f t="shared" si="131"/>
        <v>19</v>
      </c>
      <c r="D8421" s="1">
        <v>43229</v>
      </c>
      <c r="E8421" s="1">
        <v>43231</v>
      </c>
      <c r="F8421" t="s">
        <v>184</v>
      </c>
      <c r="G8421" t="s">
        <v>6483</v>
      </c>
      <c r="H8421" t="s">
        <v>6484</v>
      </c>
      <c r="I8421" t="s">
        <v>98</v>
      </c>
      <c r="J8421" t="s">
        <v>23</v>
      </c>
      <c r="K8421" t="s">
        <v>91</v>
      </c>
      <c r="L8421" t="s">
        <v>92</v>
      </c>
      <c r="M8421">
        <v>98105</v>
      </c>
      <c r="N8421" t="s">
        <v>40</v>
      </c>
      <c r="O8421" t="s">
        <v>8526</v>
      </c>
      <c r="P8421" t="s">
        <v>42</v>
      </c>
      <c r="Q8421" t="s">
        <v>55</v>
      </c>
      <c r="R8421" t="s">
        <v>8527</v>
      </c>
      <c r="S8421">
        <v>66.959999999999994</v>
      </c>
      <c r="T8421" s="3"/>
    </row>
    <row r="8422" spans="1:20" x14ac:dyDescent="0.3">
      <c r="A8422">
        <v>8421</v>
      </c>
      <c r="B8422" t="s">
        <v>10022</v>
      </c>
      <c r="C8422">
        <f t="shared" si="131"/>
        <v>19</v>
      </c>
      <c r="D8422" s="1">
        <v>43229</v>
      </c>
      <c r="E8422" s="1">
        <v>43231</v>
      </c>
      <c r="F8422" t="s">
        <v>184</v>
      </c>
      <c r="G8422" t="s">
        <v>6483</v>
      </c>
      <c r="H8422" t="s">
        <v>6484</v>
      </c>
      <c r="I8422" t="s">
        <v>98</v>
      </c>
      <c r="J8422" t="s">
        <v>23</v>
      </c>
      <c r="K8422" t="s">
        <v>91</v>
      </c>
      <c r="L8422" t="s">
        <v>92</v>
      </c>
      <c r="M8422">
        <v>98105</v>
      </c>
      <c r="N8422" t="s">
        <v>40</v>
      </c>
      <c r="O8422" t="s">
        <v>5479</v>
      </c>
      <c r="P8422" t="s">
        <v>67</v>
      </c>
      <c r="Q8422" t="s">
        <v>157</v>
      </c>
      <c r="R8422" t="s">
        <v>5480</v>
      </c>
      <c r="S8422">
        <v>199.98</v>
      </c>
      <c r="T8422" s="3"/>
    </row>
    <row r="8423" spans="1:20" x14ac:dyDescent="0.3">
      <c r="A8423">
        <v>8422</v>
      </c>
      <c r="B8423" t="s">
        <v>10023</v>
      </c>
      <c r="C8423">
        <f t="shared" si="131"/>
        <v>41</v>
      </c>
      <c r="D8423" s="1">
        <v>43385</v>
      </c>
      <c r="E8423" s="1">
        <v>43389</v>
      </c>
      <c r="F8423" t="s">
        <v>46</v>
      </c>
      <c r="G8423" t="s">
        <v>643</v>
      </c>
      <c r="H8423" t="s">
        <v>644</v>
      </c>
      <c r="I8423" t="s">
        <v>22</v>
      </c>
      <c r="J8423" t="s">
        <v>23</v>
      </c>
      <c r="K8423" t="s">
        <v>1118</v>
      </c>
      <c r="L8423" t="s">
        <v>786</v>
      </c>
      <c r="M8423">
        <v>8701</v>
      </c>
      <c r="N8423" t="s">
        <v>144</v>
      </c>
      <c r="O8423" t="s">
        <v>242</v>
      </c>
      <c r="P8423" t="s">
        <v>67</v>
      </c>
      <c r="Q8423" t="s">
        <v>157</v>
      </c>
      <c r="R8423" t="s">
        <v>243</v>
      </c>
      <c r="S8423">
        <v>45</v>
      </c>
      <c r="T8423" s="3"/>
    </row>
    <row r="8424" spans="1:20" x14ac:dyDescent="0.3">
      <c r="A8424">
        <v>8423</v>
      </c>
      <c r="B8424" t="s">
        <v>10023</v>
      </c>
      <c r="C8424">
        <f t="shared" si="131"/>
        <v>41</v>
      </c>
      <c r="D8424" s="1">
        <v>43385</v>
      </c>
      <c r="E8424" s="1">
        <v>43389</v>
      </c>
      <c r="F8424" t="s">
        <v>46</v>
      </c>
      <c r="G8424" t="s">
        <v>643</v>
      </c>
      <c r="H8424" t="s">
        <v>644</v>
      </c>
      <c r="I8424" t="s">
        <v>22</v>
      </c>
      <c r="J8424" t="s">
        <v>23</v>
      </c>
      <c r="K8424" t="s">
        <v>1118</v>
      </c>
      <c r="L8424" t="s">
        <v>786</v>
      </c>
      <c r="M8424">
        <v>8701</v>
      </c>
      <c r="N8424" t="s">
        <v>144</v>
      </c>
      <c r="O8424" t="s">
        <v>495</v>
      </c>
      <c r="P8424" t="s">
        <v>42</v>
      </c>
      <c r="Q8424" t="s">
        <v>265</v>
      </c>
      <c r="R8424" t="s">
        <v>496</v>
      </c>
      <c r="S8424">
        <v>17.899999999999999</v>
      </c>
      <c r="T8424" s="3"/>
    </row>
    <row r="8425" spans="1:20" x14ac:dyDescent="0.3">
      <c r="A8425">
        <v>8424</v>
      </c>
      <c r="B8425" t="s">
        <v>10023</v>
      </c>
      <c r="C8425">
        <f t="shared" si="131"/>
        <v>41</v>
      </c>
      <c r="D8425" s="1">
        <v>43385</v>
      </c>
      <c r="E8425" s="1">
        <v>43389</v>
      </c>
      <c r="F8425" t="s">
        <v>46</v>
      </c>
      <c r="G8425" t="s">
        <v>643</v>
      </c>
      <c r="H8425" t="s">
        <v>644</v>
      </c>
      <c r="I8425" t="s">
        <v>22</v>
      </c>
      <c r="J8425" t="s">
        <v>23</v>
      </c>
      <c r="K8425" t="s">
        <v>1118</v>
      </c>
      <c r="L8425" t="s">
        <v>786</v>
      </c>
      <c r="M8425">
        <v>8701</v>
      </c>
      <c r="N8425" t="s">
        <v>144</v>
      </c>
      <c r="O8425" t="s">
        <v>7438</v>
      </c>
      <c r="P8425" t="s">
        <v>28</v>
      </c>
      <c r="Q8425" t="s">
        <v>61</v>
      </c>
      <c r="R8425" t="s">
        <v>7439</v>
      </c>
      <c r="S8425">
        <v>40.479999999999997</v>
      </c>
      <c r="T8425" s="3"/>
    </row>
    <row r="8426" spans="1:20" x14ac:dyDescent="0.3">
      <c r="A8426">
        <v>8425</v>
      </c>
      <c r="B8426" t="s">
        <v>10023</v>
      </c>
      <c r="C8426">
        <f t="shared" si="131"/>
        <v>41</v>
      </c>
      <c r="D8426" s="1">
        <v>43385</v>
      </c>
      <c r="E8426" s="1">
        <v>43389</v>
      </c>
      <c r="F8426" t="s">
        <v>46</v>
      </c>
      <c r="G8426" t="s">
        <v>643</v>
      </c>
      <c r="H8426" t="s">
        <v>644</v>
      </c>
      <c r="I8426" t="s">
        <v>22</v>
      </c>
      <c r="J8426" t="s">
        <v>23</v>
      </c>
      <c r="K8426" t="s">
        <v>1118</v>
      </c>
      <c r="L8426" t="s">
        <v>786</v>
      </c>
      <c r="M8426">
        <v>8701</v>
      </c>
      <c r="N8426" t="s">
        <v>144</v>
      </c>
      <c r="O8426" t="s">
        <v>5783</v>
      </c>
      <c r="P8426" t="s">
        <v>28</v>
      </c>
      <c r="Q8426" t="s">
        <v>29</v>
      </c>
      <c r="R8426" t="s">
        <v>5784</v>
      </c>
      <c r="S8426">
        <v>2154.9</v>
      </c>
      <c r="T8426" s="3"/>
    </row>
    <row r="8427" spans="1:20" x14ac:dyDescent="0.3">
      <c r="A8427">
        <v>8426</v>
      </c>
      <c r="B8427" t="s">
        <v>10024</v>
      </c>
      <c r="C8427">
        <f t="shared" si="131"/>
        <v>35</v>
      </c>
      <c r="D8427" s="1">
        <v>42975</v>
      </c>
      <c r="E8427" s="1">
        <v>42977</v>
      </c>
      <c r="F8427" t="s">
        <v>184</v>
      </c>
      <c r="G8427" t="s">
        <v>4141</v>
      </c>
      <c r="H8427" t="s">
        <v>4142</v>
      </c>
      <c r="I8427" t="s">
        <v>37</v>
      </c>
      <c r="J8427" t="s">
        <v>23</v>
      </c>
      <c r="K8427" t="s">
        <v>1006</v>
      </c>
      <c r="L8427" t="s">
        <v>494</v>
      </c>
      <c r="M8427">
        <v>45231</v>
      </c>
      <c r="N8427" t="s">
        <v>144</v>
      </c>
      <c r="O8427" t="s">
        <v>8219</v>
      </c>
      <c r="P8427" t="s">
        <v>42</v>
      </c>
      <c r="Q8427" t="s">
        <v>71</v>
      </c>
      <c r="R8427" t="s">
        <v>8220</v>
      </c>
      <c r="S8427">
        <v>18.431999999999999</v>
      </c>
      <c r="T8427" s="3"/>
    </row>
    <row r="8428" spans="1:20" x14ac:dyDescent="0.3">
      <c r="A8428">
        <v>8427</v>
      </c>
      <c r="B8428" t="s">
        <v>10025</v>
      </c>
      <c r="C8428">
        <f t="shared" si="131"/>
        <v>41</v>
      </c>
      <c r="D8428" s="1">
        <v>42645</v>
      </c>
      <c r="E8428" s="1">
        <v>42650</v>
      </c>
      <c r="F8428" t="s">
        <v>46</v>
      </c>
      <c r="G8428" t="s">
        <v>2179</v>
      </c>
      <c r="H8428" t="s">
        <v>2180</v>
      </c>
      <c r="I8428" t="s">
        <v>22</v>
      </c>
      <c r="J8428" t="s">
        <v>23</v>
      </c>
      <c r="K8428" t="s">
        <v>7005</v>
      </c>
      <c r="L8428" t="s">
        <v>453</v>
      </c>
      <c r="M8428">
        <v>80229</v>
      </c>
      <c r="N8428" t="s">
        <v>40</v>
      </c>
      <c r="O8428" t="s">
        <v>9986</v>
      </c>
      <c r="P8428" t="s">
        <v>42</v>
      </c>
      <c r="Q8428" t="s">
        <v>575</v>
      </c>
      <c r="R8428" t="s">
        <v>9987</v>
      </c>
      <c r="S8428">
        <v>10.944000000000001</v>
      </c>
      <c r="T8428" s="3"/>
    </row>
    <row r="8429" spans="1:20" x14ac:dyDescent="0.3">
      <c r="A8429">
        <v>8428</v>
      </c>
      <c r="B8429" t="s">
        <v>10026</v>
      </c>
      <c r="C8429">
        <f t="shared" si="131"/>
        <v>47</v>
      </c>
      <c r="D8429" s="1">
        <v>43427</v>
      </c>
      <c r="E8429" s="1">
        <v>43429</v>
      </c>
      <c r="F8429" t="s">
        <v>184</v>
      </c>
      <c r="G8429" t="s">
        <v>3540</v>
      </c>
      <c r="H8429" t="s">
        <v>3541</v>
      </c>
      <c r="I8429" t="s">
        <v>22</v>
      </c>
      <c r="J8429" t="s">
        <v>23</v>
      </c>
      <c r="K8429" t="s">
        <v>563</v>
      </c>
      <c r="L8429" t="s">
        <v>234</v>
      </c>
      <c r="M8429">
        <v>48066</v>
      </c>
      <c r="N8429" t="s">
        <v>101</v>
      </c>
      <c r="O8429" t="s">
        <v>1869</v>
      </c>
      <c r="P8429" t="s">
        <v>42</v>
      </c>
      <c r="Q8429" t="s">
        <v>575</v>
      </c>
      <c r="R8429" t="s">
        <v>1296</v>
      </c>
      <c r="S8429">
        <v>4.3600000000000003</v>
      </c>
      <c r="T8429" s="3"/>
    </row>
    <row r="8430" spans="1:20" x14ac:dyDescent="0.3">
      <c r="A8430">
        <v>8429</v>
      </c>
      <c r="B8430" t="s">
        <v>10027</v>
      </c>
      <c r="C8430">
        <f t="shared" si="131"/>
        <v>46</v>
      </c>
      <c r="D8430" s="1">
        <v>43416</v>
      </c>
      <c r="E8430" s="1">
        <v>43420</v>
      </c>
      <c r="F8430" t="s">
        <v>46</v>
      </c>
      <c r="G8430" t="s">
        <v>1182</v>
      </c>
      <c r="H8430" t="s">
        <v>1183</v>
      </c>
      <c r="I8430" t="s">
        <v>37</v>
      </c>
      <c r="J8430" t="s">
        <v>23</v>
      </c>
      <c r="K8430" t="s">
        <v>4080</v>
      </c>
      <c r="L8430" t="s">
        <v>306</v>
      </c>
      <c r="M8430">
        <v>85281</v>
      </c>
      <c r="N8430" t="s">
        <v>40</v>
      </c>
      <c r="O8430" t="s">
        <v>5900</v>
      </c>
      <c r="P8430" t="s">
        <v>67</v>
      </c>
      <c r="Q8430" t="s">
        <v>157</v>
      </c>
      <c r="R8430" t="s">
        <v>5901</v>
      </c>
      <c r="S8430">
        <v>62.351999999999997</v>
      </c>
      <c r="T8430" s="3"/>
    </row>
    <row r="8431" spans="1:20" x14ac:dyDescent="0.3">
      <c r="A8431">
        <v>8430</v>
      </c>
      <c r="B8431" t="s">
        <v>10028</v>
      </c>
      <c r="C8431">
        <f t="shared" si="131"/>
        <v>51</v>
      </c>
      <c r="D8431" s="1">
        <v>43088</v>
      </c>
      <c r="E8431" s="1">
        <v>43090</v>
      </c>
      <c r="F8431" t="s">
        <v>19</v>
      </c>
      <c r="G8431" t="s">
        <v>482</v>
      </c>
      <c r="H8431" t="s">
        <v>483</v>
      </c>
      <c r="I8431" t="s">
        <v>22</v>
      </c>
      <c r="J8431" t="s">
        <v>23</v>
      </c>
      <c r="K8431" t="s">
        <v>4776</v>
      </c>
      <c r="L8431" t="s">
        <v>143</v>
      </c>
      <c r="M8431">
        <v>19601</v>
      </c>
      <c r="N8431" t="s">
        <v>144</v>
      </c>
      <c r="O8431" t="s">
        <v>7019</v>
      </c>
      <c r="P8431" t="s">
        <v>28</v>
      </c>
      <c r="Q8431" t="s">
        <v>61</v>
      </c>
      <c r="R8431" t="s">
        <v>7020</v>
      </c>
      <c r="S8431">
        <v>303.92</v>
      </c>
      <c r="T8431" s="3"/>
    </row>
    <row r="8432" spans="1:20" x14ac:dyDescent="0.3">
      <c r="A8432">
        <v>8431</v>
      </c>
      <c r="B8432" t="s">
        <v>10029</v>
      </c>
      <c r="C8432">
        <f t="shared" si="131"/>
        <v>14</v>
      </c>
      <c r="D8432" s="1">
        <v>42093</v>
      </c>
      <c r="E8432" s="1">
        <v>42099</v>
      </c>
      <c r="F8432" t="s">
        <v>46</v>
      </c>
      <c r="G8432" t="s">
        <v>3306</v>
      </c>
      <c r="H8432" t="s">
        <v>3307</v>
      </c>
      <c r="I8432" t="s">
        <v>22</v>
      </c>
      <c r="J8432" t="s">
        <v>23</v>
      </c>
      <c r="K8432" t="s">
        <v>6126</v>
      </c>
      <c r="L8432" t="s">
        <v>225</v>
      </c>
      <c r="M8432">
        <v>55124</v>
      </c>
      <c r="N8432" t="s">
        <v>101</v>
      </c>
      <c r="O8432" t="s">
        <v>2165</v>
      </c>
      <c r="P8432" t="s">
        <v>42</v>
      </c>
      <c r="Q8432" t="s">
        <v>55</v>
      </c>
      <c r="R8432" t="s">
        <v>2166</v>
      </c>
      <c r="S8432">
        <v>129.30000000000001</v>
      </c>
      <c r="T8432" s="3"/>
    </row>
    <row r="8433" spans="1:20" x14ac:dyDescent="0.3">
      <c r="A8433">
        <v>8432</v>
      </c>
      <c r="B8433" t="s">
        <v>10030</v>
      </c>
      <c r="C8433">
        <f t="shared" si="131"/>
        <v>45</v>
      </c>
      <c r="D8433" s="1">
        <v>43412</v>
      </c>
      <c r="E8433" s="1">
        <v>43417</v>
      </c>
      <c r="F8433" t="s">
        <v>46</v>
      </c>
      <c r="G8433" t="s">
        <v>5719</v>
      </c>
      <c r="H8433" t="s">
        <v>5720</v>
      </c>
      <c r="I8433" t="s">
        <v>37</v>
      </c>
      <c r="J8433" t="s">
        <v>23</v>
      </c>
      <c r="K8433" t="s">
        <v>4497</v>
      </c>
      <c r="L8433" t="s">
        <v>2738</v>
      </c>
      <c r="M8433">
        <v>21215</v>
      </c>
      <c r="N8433" t="s">
        <v>144</v>
      </c>
      <c r="O8433" t="s">
        <v>3512</v>
      </c>
      <c r="P8433" t="s">
        <v>28</v>
      </c>
      <c r="Q8433" t="s">
        <v>61</v>
      </c>
      <c r="R8433" t="s">
        <v>3513</v>
      </c>
      <c r="S8433">
        <v>274.2</v>
      </c>
      <c r="T8433" s="3"/>
    </row>
    <row r="8434" spans="1:20" x14ac:dyDescent="0.3">
      <c r="A8434">
        <v>8433</v>
      </c>
      <c r="B8434" t="s">
        <v>10031</v>
      </c>
      <c r="C8434">
        <f t="shared" si="131"/>
        <v>38</v>
      </c>
      <c r="D8434" s="1">
        <v>42261</v>
      </c>
      <c r="E8434" s="1">
        <v>42265</v>
      </c>
      <c r="F8434" t="s">
        <v>19</v>
      </c>
      <c r="G8434" t="s">
        <v>5381</v>
      </c>
      <c r="H8434" t="s">
        <v>5382</v>
      </c>
      <c r="I8434" t="s">
        <v>37</v>
      </c>
      <c r="J8434" t="s">
        <v>23</v>
      </c>
      <c r="K8434" t="s">
        <v>5974</v>
      </c>
      <c r="L8434" t="s">
        <v>100</v>
      </c>
      <c r="M8434">
        <v>78415</v>
      </c>
      <c r="N8434" t="s">
        <v>101</v>
      </c>
      <c r="O8434" t="s">
        <v>3800</v>
      </c>
      <c r="P8434" t="s">
        <v>42</v>
      </c>
      <c r="Q8434" t="s">
        <v>265</v>
      </c>
      <c r="R8434" t="s">
        <v>3801</v>
      </c>
      <c r="S8434">
        <v>6.048</v>
      </c>
      <c r="T8434" s="3"/>
    </row>
    <row r="8435" spans="1:20" x14ac:dyDescent="0.3">
      <c r="A8435">
        <v>8434</v>
      </c>
      <c r="B8435" t="s">
        <v>10031</v>
      </c>
      <c r="C8435">
        <f t="shared" si="131"/>
        <v>38</v>
      </c>
      <c r="D8435" s="1">
        <v>42261</v>
      </c>
      <c r="E8435" s="1">
        <v>42265</v>
      </c>
      <c r="F8435" t="s">
        <v>19</v>
      </c>
      <c r="G8435" t="s">
        <v>5381</v>
      </c>
      <c r="H8435" t="s">
        <v>5382</v>
      </c>
      <c r="I8435" t="s">
        <v>37</v>
      </c>
      <c r="J8435" t="s">
        <v>23</v>
      </c>
      <c r="K8435" t="s">
        <v>5974</v>
      </c>
      <c r="L8435" t="s">
        <v>100</v>
      </c>
      <c r="M8435">
        <v>78415</v>
      </c>
      <c r="N8435" t="s">
        <v>101</v>
      </c>
      <c r="O8435" t="s">
        <v>6592</v>
      </c>
      <c r="P8435" t="s">
        <v>42</v>
      </c>
      <c r="Q8435" t="s">
        <v>86</v>
      </c>
      <c r="R8435" t="s">
        <v>6593</v>
      </c>
      <c r="S8435">
        <v>6.8479999999999999</v>
      </c>
      <c r="T8435" s="3"/>
    </row>
    <row r="8436" spans="1:20" x14ac:dyDescent="0.3">
      <c r="A8436">
        <v>8435</v>
      </c>
      <c r="B8436" t="s">
        <v>10031</v>
      </c>
      <c r="C8436">
        <f t="shared" si="131"/>
        <v>38</v>
      </c>
      <c r="D8436" s="1">
        <v>42261</v>
      </c>
      <c r="E8436" s="1">
        <v>42265</v>
      </c>
      <c r="F8436" t="s">
        <v>19</v>
      </c>
      <c r="G8436" t="s">
        <v>5381</v>
      </c>
      <c r="H8436" t="s">
        <v>5382</v>
      </c>
      <c r="I8436" t="s">
        <v>37</v>
      </c>
      <c r="J8436" t="s">
        <v>23</v>
      </c>
      <c r="K8436" t="s">
        <v>5974</v>
      </c>
      <c r="L8436" t="s">
        <v>100</v>
      </c>
      <c r="M8436">
        <v>78415</v>
      </c>
      <c r="N8436" t="s">
        <v>101</v>
      </c>
      <c r="O8436" t="s">
        <v>6195</v>
      </c>
      <c r="P8436" t="s">
        <v>28</v>
      </c>
      <c r="Q8436" t="s">
        <v>61</v>
      </c>
      <c r="R8436" t="s">
        <v>6196</v>
      </c>
      <c r="S8436">
        <v>9.9600000000000009</v>
      </c>
      <c r="T8436" s="3"/>
    </row>
    <row r="8437" spans="1:20" x14ac:dyDescent="0.3">
      <c r="A8437">
        <v>8436</v>
      </c>
      <c r="B8437" t="s">
        <v>10031</v>
      </c>
      <c r="C8437">
        <f t="shared" si="131"/>
        <v>38</v>
      </c>
      <c r="D8437" s="1">
        <v>42261</v>
      </c>
      <c r="E8437" s="1">
        <v>42265</v>
      </c>
      <c r="F8437" t="s">
        <v>19</v>
      </c>
      <c r="G8437" t="s">
        <v>5381</v>
      </c>
      <c r="H8437" t="s">
        <v>5382</v>
      </c>
      <c r="I8437" t="s">
        <v>37</v>
      </c>
      <c r="J8437" t="s">
        <v>23</v>
      </c>
      <c r="K8437" t="s">
        <v>5974</v>
      </c>
      <c r="L8437" t="s">
        <v>100</v>
      </c>
      <c r="M8437">
        <v>78415</v>
      </c>
      <c r="N8437" t="s">
        <v>101</v>
      </c>
      <c r="O8437" t="s">
        <v>427</v>
      </c>
      <c r="P8437" t="s">
        <v>42</v>
      </c>
      <c r="Q8437" t="s">
        <v>71</v>
      </c>
      <c r="R8437" t="s">
        <v>428</v>
      </c>
      <c r="S8437">
        <v>8.5519999999999996</v>
      </c>
      <c r="T8437" s="3"/>
    </row>
    <row r="8438" spans="1:20" x14ac:dyDescent="0.3">
      <c r="A8438">
        <v>8437</v>
      </c>
      <c r="B8438" t="s">
        <v>10032</v>
      </c>
      <c r="C8438">
        <f t="shared" si="131"/>
        <v>39</v>
      </c>
      <c r="D8438" s="1">
        <v>42633</v>
      </c>
      <c r="E8438" s="1">
        <v>42639</v>
      </c>
      <c r="F8438" t="s">
        <v>46</v>
      </c>
      <c r="G8438" t="s">
        <v>4898</v>
      </c>
      <c r="H8438" t="s">
        <v>4899</v>
      </c>
      <c r="I8438" t="s">
        <v>22</v>
      </c>
      <c r="J8438" t="s">
        <v>23</v>
      </c>
      <c r="K8438" t="s">
        <v>1391</v>
      </c>
      <c r="L8438" t="s">
        <v>1392</v>
      </c>
      <c r="M8438">
        <v>89115</v>
      </c>
      <c r="N8438" t="s">
        <v>40</v>
      </c>
      <c r="O8438" t="s">
        <v>6381</v>
      </c>
      <c r="P8438" t="s">
        <v>42</v>
      </c>
      <c r="Q8438" t="s">
        <v>71</v>
      </c>
      <c r="R8438" t="s">
        <v>6382</v>
      </c>
      <c r="S8438">
        <v>45.584000000000003</v>
      </c>
      <c r="T8438" s="3"/>
    </row>
    <row r="8439" spans="1:20" x14ac:dyDescent="0.3">
      <c r="A8439">
        <v>8438</v>
      </c>
      <c r="B8439" t="s">
        <v>10033</v>
      </c>
      <c r="C8439">
        <f t="shared" si="131"/>
        <v>50</v>
      </c>
      <c r="D8439" s="1">
        <v>42714</v>
      </c>
      <c r="E8439" s="1">
        <v>42720</v>
      </c>
      <c r="F8439" t="s">
        <v>46</v>
      </c>
      <c r="G8439" t="s">
        <v>2999</v>
      </c>
      <c r="H8439" t="s">
        <v>3000</v>
      </c>
      <c r="I8439" t="s">
        <v>22</v>
      </c>
      <c r="J8439" t="s">
        <v>23</v>
      </c>
      <c r="K8439" t="s">
        <v>2181</v>
      </c>
      <c r="L8439" t="s">
        <v>494</v>
      </c>
      <c r="M8439">
        <v>44105</v>
      </c>
      <c r="N8439" t="s">
        <v>144</v>
      </c>
      <c r="O8439" t="s">
        <v>5621</v>
      </c>
      <c r="P8439" t="s">
        <v>67</v>
      </c>
      <c r="Q8439" t="s">
        <v>157</v>
      </c>
      <c r="R8439" t="s">
        <v>5622</v>
      </c>
      <c r="S8439">
        <v>25.488</v>
      </c>
      <c r="T8439" s="3"/>
    </row>
    <row r="8440" spans="1:20" x14ac:dyDescent="0.3">
      <c r="A8440">
        <v>8439</v>
      </c>
      <c r="B8440" t="s">
        <v>10034</v>
      </c>
      <c r="C8440">
        <f t="shared" si="131"/>
        <v>22</v>
      </c>
      <c r="D8440" s="1">
        <v>42152</v>
      </c>
      <c r="E8440" s="1">
        <v>42156</v>
      </c>
      <c r="F8440" t="s">
        <v>46</v>
      </c>
      <c r="G8440" t="s">
        <v>4990</v>
      </c>
      <c r="H8440" t="s">
        <v>4991</v>
      </c>
      <c r="I8440" t="s">
        <v>22</v>
      </c>
      <c r="J8440" t="s">
        <v>23</v>
      </c>
      <c r="K8440" t="s">
        <v>91</v>
      </c>
      <c r="L8440" t="s">
        <v>92</v>
      </c>
      <c r="M8440">
        <v>98105</v>
      </c>
      <c r="N8440" t="s">
        <v>40</v>
      </c>
      <c r="O8440" t="s">
        <v>7318</v>
      </c>
      <c r="P8440" t="s">
        <v>42</v>
      </c>
      <c r="Q8440" t="s">
        <v>71</v>
      </c>
      <c r="R8440" t="s">
        <v>7319</v>
      </c>
      <c r="S8440">
        <v>136.96</v>
      </c>
      <c r="T8440" s="3"/>
    </row>
    <row r="8441" spans="1:20" x14ac:dyDescent="0.3">
      <c r="A8441">
        <v>8440</v>
      </c>
      <c r="B8441" t="s">
        <v>10035</v>
      </c>
      <c r="C8441">
        <f t="shared" si="131"/>
        <v>11</v>
      </c>
      <c r="D8441" s="1">
        <v>43173</v>
      </c>
      <c r="E8441" s="1">
        <v>43176</v>
      </c>
      <c r="F8441" t="s">
        <v>19</v>
      </c>
      <c r="G8441" t="s">
        <v>2272</v>
      </c>
      <c r="H8441" t="s">
        <v>2273</v>
      </c>
      <c r="I8441" t="s">
        <v>37</v>
      </c>
      <c r="J8441" t="s">
        <v>23</v>
      </c>
      <c r="K8441" t="s">
        <v>299</v>
      </c>
      <c r="L8441" t="s">
        <v>207</v>
      </c>
      <c r="M8441">
        <v>60623</v>
      </c>
      <c r="N8441" t="s">
        <v>101</v>
      </c>
      <c r="O8441" t="s">
        <v>7551</v>
      </c>
      <c r="P8441" t="s">
        <v>67</v>
      </c>
      <c r="Q8441" t="s">
        <v>68</v>
      </c>
      <c r="R8441" t="s">
        <v>7552</v>
      </c>
      <c r="S8441">
        <v>49.616</v>
      </c>
      <c r="T8441" s="3"/>
    </row>
    <row r="8442" spans="1:20" x14ac:dyDescent="0.3">
      <c r="A8442">
        <v>8441</v>
      </c>
      <c r="B8442" t="s">
        <v>10036</v>
      </c>
      <c r="C8442">
        <f t="shared" si="131"/>
        <v>49</v>
      </c>
      <c r="D8442" s="1">
        <v>43077</v>
      </c>
      <c r="E8442" s="1">
        <v>43081</v>
      </c>
      <c r="F8442" t="s">
        <v>19</v>
      </c>
      <c r="G8442" t="s">
        <v>6184</v>
      </c>
      <c r="H8442" t="s">
        <v>6185</v>
      </c>
      <c r="I8442" t="s">
        <v>98</v>
      </c>
      <c r="J8442" t="s">
        <v>23</v>
      </c>
      <c r="K8442" t="s">
        <v>493</v>
      </c>
      <c r="L8442" t="s">
        <v>494</v>
      </c>
      <c r="M8442">
        <v>43229</v>
      </c>
      <c r="N8442" t="s">
        <v>144</v>
      </c>
      <c r="O8442" t="s">
        <v>1027</v>
      </c>
      <c r="P8442" t="s">
        <v>42</v>
      </c>
      <c r="Q8442" t="s">
        <v>86</v>
      </c>
      <c r="R8442" t="s">
        <v>1028</v>
      </c>
      <c r="S8442">
        <v>10.584</v>
      </c>
      <c r="T8442" s="3"/>
    </row>
    <row r="8443" spans="1:20" x14ac:dyDescent="0.3">
      <c r="A8443">
        <v>8442</v>
      </c>
      <c r="B8443" t="s">
        <v>10037</v>
      </c>
      <c r="C8443">
        <f t="shared" si="131"/>
        <v>19</v>
      </c>
      <c r="D8443" s="1">
        <v>43226</v>
      </c>
      <c r="E8443" s="1">
        <v>43230</v>
      </c>
      <c r="F8443" t="s">
        <v>46</v>
      </c>
      <c r="G8443" t="s">
        <v>1210</v>
      </c>
      <c r="H8443" t="s">
        <v>1211</v>
      </c>
      <c r="I8443" t="s">
        <v>22</v>
      </c>
      <c r="J8443" t="s">
        <v>23</v>
      </c>
      <c r="K8443" t="s">
        <v>1310</v>
      </c>
      <c r="L8443" t="s">
        <v>306</v>
      </c>
      <c r="M8443">
        <v>85705</v>
      </c>
      <c r="N8443" t="s">
        <v>40</v>
      </c>
      <c r="O8443" t="s">
        <v>630</v>
      </c>
      <c r="P8443" t="s">
        <v>42</v>
      </c>
      <c r="Q8443" t="s">
        <v>86</v>
      </c>
      <c r="R8443" t="s">
        <v>631</v>
      </c>
      <c r="S8443">
        <v>84.415999999999997</v>
      </c>
      <c r="T8443" s="3"/>
    </row>
    <row r="8444" spans="1:20" x14ac:dyDescent="0.3">
      <c r="A8444">
        <v>8443</v>
      </c>
      <c r="B8444" t="s">
        <v>10038</v>
      </c>
      <c r="C8444">
        <f t="shared" si="131"/>
        <v>10</v>
      </c>
      <c r="D8444" s="1">
        <v>42800</v>
      </c>
      <c r="E8444" s="1">
        <v>42804</v>
      </c>
      <c r="F8444" t="s">
        <v>46</v>
      </c>
      <c r="G8444" t="s">
        <v>6184</v>
      </c>
      <c r="H8444" t="s">
        <v>6185</v>
      </c>
      <c r="I8444" t="s">
        <v>98</v>
      </c>
      <c r="J8444" t="s">
        <v>23</v>
      </c>
      <c r="K8444" t="s">
        <v>142</v>
      </c>
      <c r="L8444" t="s">
        <v>143</v>
      </c>
      <c r="M8444">
        <v>19120</v>
      </c>
      <c r="N8444" t="s">
        <v>144</v>
      </c>
      <c r="O8444" t="s">
        <v>3520</v>
      </c>
      <c r="P8444" t="s">
        <v>67</v>
      </c>
      <c r="Q8444" t="s">
        <v>68</v>
      </c>
      <c r="R8444" t="s">
        <v>3521</v>
      </c>
      <c r="S8444">
        <v>431.94</v>
      </c>
      <c r="T8444" s="3"/>
    </row>
    <row r="8445" spans="1:20" x14ac:dyDescent="0.3">
      <c r="A8445">
        <v>8444</v>
      </c>
      <c r="B8445" t="s">
        <v>10038</v>
      </c>
      <c r="C8445">
        <f t="shared" si="131"/>
        <v>10</v>
      </c>
      <c r="D8445" s="1">
        <v>42800</v>
      </c>
      <c r="E8445" s="1">
        <v>42804</v>
      </c>
      <c r="F8445" t="s">
        <v>46</v>
      </c>
      <c r="G8445" t="s">
        <v>6184</v>
      </c>
      <c r="H8445" t="s">
        <v>6185</v>
      </c>
      <c r="I8445" t="s">
        <v>98</v>
      </c>
      <c r="J8445" t="s">
        <v>23</v>
      </c>
      <c r="K8445" t="s">
        <v>142</v>
      </c>
      <c r="L8445" t="s">
        <v>143</v>
      </c>
      <c r="M8445">
        <v>19120</v>
      </c>
      <c r="N8445" t="s">
        <v>144</v>
      </c>
      <c r="O8445" t="s">
        <v>5221</v>
      </c>
      <c r="P8445" t="s">
        <v>42</v>
      </c>
      <c r="Q8445" t="s">
        <v>71</v>
      </c>
      <c r="R8445" t="s">
        <v>5222</v>
      </c>
      <c r="S8445">
        <v>2.0430000000000001</v>
      </c>
      <c r="T8445" s="3"/>
    </row>
    <row r="8446" spans="1:20" x14ac:dyDescent="0.3">
      <c r="A8446">
        <v>8445</v>
      </c>
      <c r="B8446" t="s">
        <v>10038</v>
      </c>
      <c r="C8446">
        <f t="shared" si="131"/>
        <v>10</v>
      </c>
      <c r="D8446" s="1">
        <v>42800</v>
      </c>
      <c r="E8446" s="1">
        <v>42804</v>
      </c>
      <c r="F8446" t="s">
        <v>46</v>
      </c>
      <c r="G8446" t="s">
        <v>6184</v>
      </c>
      <c r="H8446" t="s">
        <v>6185</v>
      </c>
      <c r="I8446" t="s">
        <v>98</v>
      </c>
      <c r="J8446" t="s">
        <v>23</v>
      </c>
      <c r="K8446" t="s">
        <v>142</v>
      </c>
      <c r="L8446" t="s">
        <v>143</v>
      </c>
      <c r="M8446">
        <v>19120</v>
      </c>
      <c r="N8446" t="s">
        <v>144</v>
      </c>
      <c r="O8446" t="s">
        <v>2050</v>
      </c>
      <c r="P8446" t="s">
        <v>67</v>
      </c>
      <c r="Q8446" t="s">
        <v>68</v>
      </c>
      <c r="R8446" t="s">
        <v>2051</v>
      </c>
      <c r="S8446">
        <v>68.238</v>
      </c>
      <c r="T8446" s="3"/>
    </row>
    <row r="8447" spans="1:20" x14ac:dyDescent="0.3">
      <c r="A8447">
        <v>8446</v>
      </c>
      <c r="B8447" t="s">
        <v>10039</v>
      </c>
      <c r="C8447">
        <f t="shared" si="131"/>
        <v>43</v>
      </c>
      <c r="D8447" s="1">
        <v>43396</v>
      </c>
      <c r="E8447" s="1">
        <v>43397</v>
      </c>
      <c r="F8447" t="s">
        <v>184</v>
      </c>
      <c r="G8447" t="s">
        <v>2825</v>
      </c>
      <c r="H8447" t="s">
        <v>2826</v>
      </c>
      <c r="I8447" t="s">
        <v>37</v>
      </c>
      <c r="J8447" t="s">
        <v>23</v>
      </c>
      <c r="K8447" t="s">
        <v>7310</v>
      </c>
      <c r="L8447" t="s">
        <v>1399</v>
      </c>
      <c r="M8447">
        <v>2920</v>
      </c>
      <c r="N8447" t="s">
        <v>144</v>
      </c>
      <c r="O8447" t="s">
        <v>3827</v>
      </c>
      <c r="P8447" t="s">
        <v>28</v>
      </c>
      <c r="Q8447" t="s">
        <v>52</v>
      </c>
      <c r="R8447" t="s">
        <v>3278</v>
      </c>
      <c r="S8447">
        <v>240.744</v>
      </c>
      <c r="T8447" s="3"/>
    </row>
    <row r="8448" spans="1:20" x14ac:dyDescent="0.3">
      <c r="A8448">
        <v>8447</v>
      </c>
      <c r="B8448" t="s">
        <v>10039</v>
      </c>
      <c r="C8448">
        <f t="shared" si="131"/>
        <v>43</v>
      </c>
      <c r="D8448" s="1">
        <v>43396</v>
      </c>
      <c r="E8448" s="1">
        <v>43397</v>
      </c>
      <c r="F8448" t="s">
        <v>184</v>
      </c>
      <c r="G8448" t="s">
        <v>2825</v>
      </c>
      <c r="H8448" t="s">
        <v>2826</v>
      </c>
      <c r="I8448" t="s">
        <v>37</v>
      </c>
      <c r="J8448" t="s">
        <v>23</v>
      </c>
      <c r="K8448" t="s">
        <v>7310</v>
      </c>
      <c r="L8448" t="s">
        <v>1399</v>
      </c>
      <c r="M8448">
        <v>2920</v>
      </c>
      <c r="N8448" t="s">
        <v>144</v>
      </c>
      <c r="O8448" t="s">
        <v>6139</v>
      </c>
      <c r="P8448" t="s">
        <v>28</v>
      </c>
      <c r="Q8448" t="s">
        <v>61</v>
      </c>
      <c r="R8448" t="s">
        <v>6140</v>
      </c>
      <c r="S8448">
        <v>35</v>
      </c>
      <c r="T8448" s="3"/>
    </row>
    <row r="8449" spans="1:20" x14ac:dyDescent="0.3">
      <c r="A8449">
        <v>8448</v>
      </c>
      <c r="B8449" t="s">
        <v>10039</v>
      </c>
      <c r="C8449">
        <f t="shared" si="131"/>
        <v>43</v>
      </c>
      <c r="D8449" s="1">
        <v>43396</v>
      </c>
      <c r="E8449" s="1">
        <v>43397</v>
      </c>
      <c r="F8449" t="s">
        <v>184</v>
      </c>
      <c r="G8449" t="s">
        <v>2825</v>
      </c>
      <c r="H8449" t="s">
        <v>2826</v>
      </c>
      <c r="I8449" t="s">
        <v>37</v>
      </c>
      <c r="J8449" t="s">
        <v>23</v>
      </c>
      <c r="K8449" t="s">
        <v>7310</v>
      </c>
      <c r="L8449" t="s">
        <v>1399</v>
      </c>
      <c r="M8449">
        <v>2920</v>
      </c>
      <c r="N8449" t="s">
        <v>144</v>
      </c>
      <c r="O8449" t="s">
        <v>9191</v>
      </c>
      <c r="P8449" t="s">
        <v>28</v>
      </c>
      <c r="Q8449" t="s">
        <v>61</v>
      </c>
      <c r="R8449" t="s">
        <v>9192</v>
      </c>
      <c r="S8449">
        <v>210.68</v>
      </c>
      <c r="T8449" s="3"/>
    </row>
    <row r="8450" spans="1:20" x14ac:dyDescent="0.3">
      <c r="A8450">
        <v>8449</v>
      </c>
      <c r="B8450" t="s">
        <v>10039</v>
      </c>
      <c r="C8450">
        <f t="shared" si="131"/>
        <v>43</v>
      </c>
      <c r="D8450" s="1">
        <v>43396</v>
      </c>
      <c r="E8450" s="1">
        <v>43397</v>
      </c>
      <c r="F8450" t="s">
        <v>184</v>
      </c>
      <c r="G8450" t="s">
        <v>2825</v>
      </c>
      <c r="H8450" t="s">
        <v>2826</v>
      </c>
      <c r="I8450" t="s">
        <v>37</v>
      </c>
      <c r="J8450" t="s">
        <v>23</v>
      </c>
      <c r="K8450" t="s">
        <v>7310</v>
      </c>
      <c r="L8450" t="s">
        <v>1399</v>
      </c>
      <c r="M8450">
        <v>2920</v>
      </c>
      <c r="N8450" t="s">
        <v>144</v>
      </c>
      <c r="O8450" t="s">
        <v>1326</v>
      </c>
      <c r="P8450" t="s">
        <v>28</v>
      </c>
      <c r="Q8450" t="s">
        <v>52</v>
      </c>
      <c r="R8450" t="s">
        <v>1327</v>
      </c>
      <c r="S8450">
        <v>637.89599999999996</v>
      </c>
      <c r="T8450" s="3"/>
    </row>
    <row r="8451" spans="1:20" x14ac:dyDescent="0.3">
      <c r="A8451">
        <v>8450</v>
      </c>
      <c r="B8451" t="s">
        <v>10039</v>
      </c>
      <c r="C8451">
        <f t="shared" ref="C8451:C8514" si="132">WEEKNUM(D8451,1)</f>
        <v>43</v>
      </c>
      <c r="D8451" s="1">
        <v>43396</v>
      </c>
      <c r="E8451" s="1">
        <v>43397</v>
      </c>
      <c r="F8451" t="s">
        <v>184</v>
      </c>
      <c r="G8451" t="s">
        <v>2825</v>
      </c>
      <c r="H8451" t="s">
        <v>2826</v>
      </c>
      <c r="I8451" t="s">
        <v>37</v>
      </c>
      <c r="J8451" t="s">
        <v>23</v>
      </c>
      <c r="K8451" t="s">
        <v>7310</v>
      </c>
      <c r="L8451" t="s">
        <v>1399</v>
      </c>
      <c r="M8451">
        <v>2920</v>
      </c>
      <c r="N8451" t="s">
        <v>144</v>
      </c>
      <c r="O8451" t="s">
        <v>1435</v>
      </c>
      <c r="P8451" t="s">
        <v>42</v>
      </c>
      <c r="Q8451" t="s">
        <v>86</v>
      </c>
      <c r="R8451" t="s">
        <v>1436</v>
      </c>
      <c r="S8451">
        <v>43.44</v>
      </c>
      <c r="T8451" s="3"/>
    </row>
    <row r="8452" spans="1:20" x14ac:dyDescent="0.3">
      <c r="A8452">
        <v>8451</v>
      </c>
      <c r="B8452" t="s">
        <v>10039</v>
      </c>
      <c r="C8452">
        <f t="shared" si="132"/>
        <v>43</v>
      </c>
      <c r="D8452" s="1">
        <v>43396</v>
      </c>
      <c r="E8452" s="1">
        <v>43397</v>
      </c>
      <c r="F8452" t="s">
        <v>184</v>
      </c>
      <c r="G8452" t="s">
        <v>2825</v>
      </c>
      <c r="H8452" t="s">
        <v>2826</v>
      </c>
      <c r="I8452" t="s">
        <v>37</v>
      </c>
      <c r="J8452" t="s">
        <v>23</v>
      </c>
      <c r="K8452" t="s">
        <v>7310</v>
      </c>
      <c r="L8452" t="s">
        <v>1399</v>
      </c>
      <c r="M8452">
        <v>2920</v>
      </c>
      <c r="N8452" t="s">
        <v>144</v>
      </c>
      <c r="O8452" t="s">
        <v>4427</v>
      </c>
      <c r="P8452" t="s">
        <v>42</v>
      </c>
      <c r="Q8452" t="s">
        <v>74</v>
      </c>
      <c r="R8452" t="s">
        <v>4428</v>
      </c>
      <c r="S8452">
        <v>2.2200000000000002</v>
      </c>
      <c r="T8452" s="3"/>
    </row>
    <row r="8453" spans="1:20" x14ac:dyDescent="0.3">
      <c r="A8453">
        <v>8452</v>
      </c>
      <c r="B8453" t="s">
        <v>10040</v>
      </c>
      <c r="C8453">
        <f t="shared" si="132"/>
        <v>18</v>
      </c>
      <c r="D8453" s="1">
        <v>42122</v>
      </c>
      <c r="E8453" s="1">
        <v>42124</v>
      </c>
      <c r="F8453" t="s">
        <v>184</v>
      </c>
      <c r="G8453" t="s">
        <v>4047</v>
      </c>
      <c r="H8453" t="s">
        <v>4048</v>
      </c>
      <c r="I8453" t="s">
        <v>22</v>
      </c>
      <c r="J8453" t="s">
        <v>23</v>
      </c>
      <c r="K8453" t="s">
        <v>123</v>
      </c>
      <c r="L8453" t="s">
        <v>39</v>
      </c>
      <c r="M8453">
        <v>94122</v>
      </c>
      <c r="N8453" t="s">
        <v>40</v>
      </c>
      <c r="O8453" t="s">
        <v>6150</v>
      </c>
      <c r="P8453" t="s">
        <v>67</v>
      </c>
      <c r="Q8453" t="s">
        <v>68</v>
      </c>
      <c r="R8453" t="s">
        <v>6151</v>
      </c>
      <c r="S8453">
        <v>1679.96</v>
      </c>
      <c r="T8453" s="3"/>
    </row>
    <row r="8454" spans="1:20" x14ac:dyDescent="0.3">
      <c r="A8454">
        <v>8453</v>
      </c>
      <c r="B8454" t="s">
        <v>10041</v>
      </c>
      <c r="C8454">
        <f t="shared" si="132"/>
        <v>16</v>
      </c>
      <c r="D8454" s="1">
        <v>42843</v>
      </c>
      <c r="E8454" s="1">
        <v>42848</v>
      </c>
      <c r="F8454" t="s">
        <v>46</v>
      </c>
      <c r="G8454" t="s">
        <v>8292</v>
      </c>
      <c r="H8454" t="s">
        <v>8293</v>
      </c>
      <c r="I8454" t="s">
        <v>37</v>
      </c>
      <c r="J8454" t="s">
        <v>23</v>
      </c>
      <c r="K8454" t="s">
        <v>180</v>
      </c>
      <c r="L8454" t="s">
        <v>100</v>
      </c>
      <c r="M8454">
        <v>77070</v>
      </c>
      <c r="N8454" t="s">
        <v>101</v>
      </c>
      <c r="O8454" t="s">
        <v>3190</v>
      </c>
      <c r="P8454" t="s">
        <v>28</v>
      </c>
      <c r="Q8454" t="s">
        <v>32</v>
      </c>
      <c r="R8454" t="s">
        <v>3191</v>
      </c>
      <c r="S8454">
        <v>344.37200000000001</v>
      </c>
      <c r="T8454" s="3"/>
    </row>
    <row r="8455" spans="1:20" x14ac:dyDescent="0.3">
      <c r="A8455">
        <v>8454</v>
      </c>
      <c r="B8455" t="s">
        <v>10041</v>
      </c>
      <c r="C8455">
        <f t="shared" si="132"/>
        <v>16</v>
      </c>
      <c r="D8455" s="1">
        <v>42843</v>
      </c>
      <c r="E8455" s="1">
        <v>42848</v>
      </c>
      <c r="F8455" t="s">
        <v>46</v>
      </c>
      <c r="G8455" t="s">
        <v>8292</v>
      </c>
      <c r="H8455" t="s">
        <v>8293</v>
      </c>
      <c r="I8455" t="s">
        <v>37</v>
      </c>
      <c r="J8455" t="s">
        <v>23</v>
      </c>
      <c r="K8455" t="s">
        <v>180</v>
      </c>
      <c r="L8455" t="s">
        <v>100</v>
      </c>
      <c r="M8455">
        <v>77070</v>
      </c>
      <c r="N8455" t="s">
        <v>101</v>
      </c>
      <c r="O8455" t="s">
        <v>1885</v>
      </c>
      <c r="P8455" t="s">
        <v>42</v>
      </c>
      <c r="Q8455" t="s">
        <v>55</v>
      </c>
      <c r="R8455" t="s">
        <v>1886</v>
      </c>
      <c r="S8455">
        <v>1554.9359999999999</v>
      </c>
      <c r="T8455" s="3"/>
    </row>
    <row r="8456" spans="1:20" x14ac:dyDescent="0.3">
      <c r="A8456">
        <v>8455</v>
      </c>
      <c r="B8456" t="s">
        <v>10041</v>
      </c>
      <c r="C8456">
        <f t="shared" si="132"/>
        <v>16</v>
      </c>
      <c r="D8456" s="1">
        <v>42843</v>
      </c>
      <c r="E8456" s="1">
        <v>42848</v>
      </c>
      <c r="F8456" t="s">
        <v>46</v>
      </c>
      <c r="G8456" t="s">
        <v>8292</v>
      </c>
      <c r="H8456" t="s">
        <v>8293</v>
      </c>
      <c r="I8456" t="s">
        <v>37</v>
      </c>
      <c r="J8456" t="s">
        <v>23</v>
      </c>
      <c r="K8456" t="s">
        <v>180</v>
      </c>
      <c r="L8456" t="s">
        <v>100</v>
      </c>
      <c r="M8456">
        <v>77070</v>
      </c>
      <c r="N8456" t="s">
        <v>101</v>
      </c>
      <c r="O8456" t="s">
        <v>5148</v>
      </c>
      <c r="P8456" t="s">
        <v>28</v>
      </c>
      <c r="Q8456" t="s">
        <v>61</v>
      </c>
      <c r="R8456" t="s">
        <v>5149</v>
      </c>
      <c r="S8456">
        <v>127.88</v>
      </c>
      <c r="T8456" s="3"/>
    </row>
    <row r="8457" spans="1:20" x14ac:dyDescent="0.3">
      <c r="A8457">
        <v>8456</v>
      </c>
      <c r="B8457" t="s">
        <v>10042</v>
      </c>
      <c r="C8457">
        <f t="shared" si="132"/>
        <v>21</v>
      </c>
      <c r="D8457" s="1">
        <v>42877</v>
      </c>
      <c r="E8457" s="1">
        <v>42884</v>
      </c>
      <c r="F8457" t="s">
        <v>46</v>
      </c>
      <c r="G8457" t="s">
        <v>4512</v>
      </c>
      <c r="H8457" t="s">
        <v>4513</v>
      </c>
      <c r="I8457" t="s">
        <v>37</v>
      </c>
      <c r="J8457" t="s">
        <v>23</v>
      </c>
      <c r="K8457" t="s">
        <v>38</v>
      </c>
      <c r="L8457" t="s">
        <v>39</v>
      </c>
      <c r="M8457">
        <v>90049</v>
      </c>
      <c r="N8457" t="s">
        <v>40</v>
      </c>
      <c r="O8457" t="s">
        <v>825</v>
      </c>
      <c r="P8457" t="s">
        <v>67</v>
      </c>
      <c r="Q8457" t="s">
        <v>68</v>
      </c>
      <c r="R8457" t="s">
        <v>826</v>
      </c>
      <c r="S8457">
        <v>222.38399999999999</v>
      </c>
      <c r="T8457" s="3"/>
    </row>
    <row r="8458" spans="1:20" x14ac:dyDescent="0.3">
      <c r="A8458">
        <v>8457</v>
      </c>
      <c r="B8458" t="s">
        <v>10043</v>
      </c>
      <c r="C8458">
        <f t="shared" si="132"/>
        <v>22</v>
      </c>
      <c r="D8458" s="1">
        <v>43248</v>
      </c>
      <c r="E8458" s="1">
        <v>43253</v>
      </c>
      <c r="F8458" t="s">
        <v>19</v>
      </c>
      <c r="G8458" t="s">
        <v>2172</v>
      </c>
      <c r="H8458" t="s">
        <v>2173</v>
      </c>
      <c r="I8458" t="s">
        <v>37</v>
      </c>
      <c r="J8458" t="s">
        <v>23</v>
      </c>
      <c r="K8458" t="s">
        <v>299</v>
      </c>
      <c r="L8458" t="s">
        <v>207</v>
      </c>
      <c r="M8458">
        <v>60653</v>
      </c>
      <c r="N8458" t="s">
        <v>101</v>
      </c>
      <c r="O8458" t="s">
        <v>300</v>
      </c>
      <c r="P8458" t="s">
        <v>28</v>
      </c>
      <c r="Q8458" t="s">
        <v>32</v>
      </c>
      <c r="R8458" t="s">
        <v>548</v>
      </c>
      <c r="S8458">
        <v>106.869</v>
      </c>
      <c r="T8458" s="3"/>
    </row>
    <row r="8459" spans="1:20" x14ac:dyDescent="0.3">
      <c r="A8459">
        <v>8458</v>
      </c>
      <c r="B8459" t="s">
        <v>10043</v>
      </c>
      <c r="C8459">
        <f t="shared" si="132"/>
        <v>22</v>
      </c>
      <c r="D8459" s="1">
        <v>43248</v>
      </c>
      <c r="E8459" s="1">
        <v>43253</v>
      </c>
      <c r="F8459" t="s">
        <v>19</v>
      </c>
      <c r="G8459" t="s">
        <v>2172</v>
      </c>
      <c r="H8459" t="s">
        <v>2173</v>
      </c>
      <c r="I8459" t="s">
        <v>37</v>
      </c>
      <c r="J8459" t="s">
        <v>23</v>
      </c>
      <c r="K8459" t="s">
        <v>299</v>
      </c>
      <c r="L8459" t="s">
        <v>207</v>
      </c>
      <c r="M8459">
        <v>60653</v>
      </c>
      <c r="N8459" t="s">
        <v>101</v>
      </c>
      <c r="O8459" t="s">
        <v>3882</v>
      </c>
      <c r="P8459" t="s">
        <v>42</v>
      </c>
      <c r="Q8459" t="s">
        <v>71</v>
      </c>
      <c r="R8459" t="s">
        <v>1213</v>
      </c>
      <c r="S8459">
        <v>3.5640000000000001</v>
      </c>
      <c r="T8459" s="3"/>
    </row>
    <row r="8460" spans="1:20" x14ac:dyDescent="0.3">
      <c r="A8460">
        <v>8459</v>
      </c>
      <c r="B8460" t="s">
        <v>10044</v>
      </c>
      <c r="C8460">
        <f t="shared" si="132"/>
        <v>35</v>
      </c>
      <c r="D8460" s="1">
        <v>42241</v>
      </c>
      <c r="E8460" s="1">
        <v>42245</v>
      </c>
      <c r="F8460" t="s">
        <v>46</v>
      </c>
      <c r="G8460" t="s">
        <v>4803</v>
      </c>
      <c r="H8460" t="s">
        <v>4804</v>
      </c>
      <c r="I8460" t="s">
        <v>22</v>
      </c>
      <c r="J8460" t="s">
        <v>23</v>
      </c>
      <c r="K8460" t="s">
        <v>180</v>
      </c>
      <c r="L8460" t="s">
        <v>100</v>
      </c>
      <c r="M8460">
        <v>77070</v>
      </c>
      <c r="N8460" t="s">
        <v>101</v>
      </c>
      <c r="O8460" t="s">
        <v>4647</v>
      </c>
      <c r="P8460" t="s">
        <v>42</v>
      </c>
      <c r="Q8460" t="s">
        <v>71</v>
      </c>
      <c r="R8460" t="s">
        <v>4648</v>
      </c>
      <c r="S8460">
        <v>25.68</v>
      </c>
      <c r="T8460" s="3"/>
    </row>
    <row r="8461" spans="1:20" x14ac:dyDescent="0.3">
      <c r="A8461">
        <v>8460</v>
      </c>
      <c r="B8461" t="s">
        <v>10044</v>
      </c>
      <c r="C8461">
        <f t="shared" si="132"/>
        <v>35</v>
      </c>
      <c r="D8461" s="1">
        <v>42241</v>
      </c>
      <c r="E8461" s="1">
        <v>42245</v>
      </c>
      <c r="F8461" t="s">
        <v>46</v>
      </c>
      <c r="G8461" t="s">
        <v>4803</v>
      </c>
      <c r="H8461" t="s">
        <v>4804</v>
      </c>
      <c r="I8461" t="s">
        <v>22</v>
      </c>
      <c r="J8461" t="s">
        <v>23</v>
      </c>
      <c r="K8461" t="s">
        <v>180</v>
      </c>
      <c r="L8461" t="s">
        <v>100</v>
      </c>
      <c r="M8461">
        <v>77070</v>
      </c>
      <c r="N8461" t="s">
        <v>101</v>
      </c>
      <c r="O8461" t="s">
        <v>1342</v>
      </c>
      <c r="P8461" t="s">
        <v>42</v>
      </c>
      <c r="Q8461" t="s">
        <v>71</v>
      </c>
      <c r="R8461" t="s">
        <v>1343</v>
      </c>
      <c r="S8461">
        <v>12.384</v>
      </c>
      <c r="T8461" s="3"/>
    </row>
    <row r="8462" spans="1:20" x14ac:dyDescent="0.3">
      <c r="A8462">
        <v>8461</v>
      </c>
      <c r="B8462" t="s">
        <v>10045</v>
      </c>
      <c r="C8462">
        <f t="shared" si="132"/>
        <v>36</v>
      </c>
      <c r="D8462" s="1">
        <v>42246</v>
      </c>
      <c r="E8462" s="1">
        <v>42251</v>
      </c>
      <c r="F8462" t="s">
        <v>46</v>
      </c>
      <c r="G8462" t="s">
        <v>2073</v>
      </c>
      <c r="H8462" t="s">
        <v>2074</v>
      </c>
      <c r="I8462" t="s">
        <v>22</v>
      </c>
      <c r="J8462" t="s">
        <v>23</v>
      </c>
      <c r="K8462" t="s">
        <v>511</v>
      </c>
      <c r="L8462" t="s">
        <v>745</v>
      </c>
      <c r="M8462">
        <v>6010</v>
      </c>
      <c r="N8462" t="s">
        <v>144</v>
      </c>
      <c r="O8462" t="s">
        <v>3434</v>
      </c>
      <c r="P8462" t="s">
        <v>42</v>
      </c>
      <c r="Q8462" t="s">
        <v>71</v>
      </c>
      <c r="R8462" t="s">
        <v>3435</v>
      </c>
      <c r="S8462">
        <v>25.3</v>
      </c>
      <c r="T8462" s="3"/>
    </row>
    <row r="8463" spans="1:20" x14ac:dyDescent="0.3">
      <c r="A8463">
        <v>8462</v>
      </c>
      <c r="B8463" t="s">
        <v>10045</v>
      </c>
      <c r="C8463">
        <f t="shared" si="132"/>
        <v>36</v>
      </c>
      <c r="D8463" s="1">
        <v>42246</v>
      </c>
      <c r="E8463" s="1">
        <v>42251</v>
      </c>
      <c r="F8463" t="s">
        <v>46</v>
      </c>
      <c r="G8463" t="s">
        <v>2073</v>
      </c>
      <c r="H8463" t="s">
        <v>2074</v>
      </c>
      <c r="I8463" t="s">
        <v>22</v>
      </c>
      <c r="J8463" t="s">
        <v>23</v>
      </c>
      <c r="K8463" t="s">
        <v>511</v>
      </c>
      <c r="L8463" t="s">
        <v>745</v>
      </c>
      <c r="M8463">
        <v>6010</v>
      </c>
      <c r="N8463" t="s">
        <v>144</v>
      </c>
      <c r="O8463" t="s">
        <v>3545</v>
      </c>
      <c r="P8463" t="s">
        <v>42</v>
      </c>
      <c r="Q8463" t="s">
        <v>55</v>
      </c>
      <c r="R8463" t="s">
        <v>3546</v>
      </c>
      <c r="S8463">
        <v>95.94</v>
      </c>
      <c r="T8463" s="3"/>
    </row>
    <row r="8464" spans="1:20" x14ac:dyDescent="0.3">
      <c r="A8464">
        <v>8463</v>
      </c>
      <c r="B8464" t="s">
        <v>10046</v>
      </c>
      <c r="C8464">
        <f t="shared" si="132"/>
        <v>36</v>
      </c>
      <c r="D8464" s="1">
        <v>42616</v>
      </c>
      <c r="E8464" s="1">
        <v>42620</v>
      </c>
      <c r="F8464" t="s">
        <v>19</v>
      </c>
      <c r="G8464" t="s">
        <v>5110</v>
      </c>
      <c r="H8464" t="s">
        <v>5111</v>
      </c>
      <c r="I8464" t="s">
        <v>22</v>
      </c>
      <c r="J8464" t="s">
        <v>23</v>
      </c>
      <c r="K8464" t="s">
        <v>8424</v>
      </c>
      <c r="L8464" t="s">
        <v>234</v>
      </c>
      <c r="M8464">
        <v>49423</v>
      </c>
      <c r="N8464" t="s">
        <v>101</v>
      </c>
      <c r="O8464" t="s">
        <v>6735</v>
      </c>
      <c r="P8464" t="s">
        <v>42</v>
      </c>
      <c r="Q8464" t="s">
        <v>43</v>
      </c>
      <c r="R8464" t="s">
        <v>6736</v>
      </c>
      <c r="S8464">
        <v>7.5</v>
      </c>
      <c r="T8464" s="3"/>
    </row>
    <row r="8465" spans="1:20" x14ac:dyDescent="0.3">
      <c r="A8465">
        <v>8464</v>
      </c>
      <c r="B8465" t="s">
        <v>10047</v>
      </c>
      <c r="C8465">
        <f t="shared" si="132"/>
        <v>13</v>
      </c>
      <c r="D8465" s="1">
        <v>42091</v>
      </c>
      <c r="E8465" s="1">
        <v>42095</v>
      </c>
      <c r="F8465" t="s">
        <v>46</v>
      </c>
      <c r="G8465" t="s">
        <v>5997</v>
      </c>
      <c r="H8465" t="s">
        <v>5998</v>
      </c>
      <c r="I8465" t="s">
        <v>98</v>
      </c>
      <c r="J8465" t="s">
        <v>23</v>
      </c>
      <c r="K8465" t="s">
        <v>5472</v>
      </c>
      <c r="L8465" t="s">
        <v>665</v>
      </c>
      <c r="M8465">
        <v>87105</v>
      </c>
      <c r="N8465" t="s">
        <v>40</v>
      </c>
      <c r="O8465" t="s">
        <v>735</v>
      </c>
      <c r="P8465" t="s">
        <v>67</v>
      </c>
      <c r="Q8465" t="s">
        <v>68</v>
      </c>
      <c r="R8465" t="s">
        <v>736</v>
      </c>
      <c r="S8465">
        <v>302.37599999999998</v>
      </c>
      <c r="T8465" s="3"/>
    </row>
    <row r="8466" spans="1:20" x14ac:dyDescent="0.3">
      <c r="A8466">
        <v>8465</v>
      </c>
      <c r="B8466" t="s">
        <v>10048</v>
      </c>
      <c r="C8466">
        <f t="shared" si="132"/>
        <v>20</v>
      </c>
      <c r="D8466" s="1">
        <v>42500</v>
      </c>
      <c r="E8466" s="1">
        <v>42505</v>
      </c>
      <c r="F8466" t="s">
        <v>46</v>
      </c>
      <c r="G8466" t="s">
        <v>2244</v>
      </c>
      <c r="H8466" t="s">
        <v>2245</v>
      </c>
      <c r="I8466" t="s">
        <v>22</v>
      </c>
      <c r="J8466" t="s">
        <v>23</v>
      </c>
      <c r="K8466" t="s">
        <v>1474</v>
      </c>
      <c r="L8466" t="s">
        <v>453</v>
      </c>
      <c r="M8466">
        <v>80027</v>
      </c>
      <c r="N8466" t="s">
        <v>40</v>
      </c>
      <c r="O8466" t="s">
        <v>4839</v>
      </c>
      <c r="P8466" t="s">
        <v>67</v>
      </c>
      <c r="Q8466" t="s">
        <v>157</v>
      </c>
      <c r="R8466" t="s">
        <v>4840</v>
      </c>
      <c r="S8466">
        <v>46.688000000000002</v>
      </c>
      <c r="T8466" s="3"/>
    </row>
    <row r="8467" spans="1:20" x14ac:dyDescent="0.3">
      <c r="A8467">
        <v>8466</v>
      </c>
      <c r="B8467" t="s">
        <v>10049</v>
      </c>
      <c r="C8467">
        <f t="shared" si="132"/>
        <v>15</v>
      </c>
      <c r="D8467" s="1">
        <v>42469</v>
      </c>
      <c r="E8467" s="1">
        <v>42474</v>
      </c>
      <c r="F8467" t="s">
        <v>46</v>
      </c>
      <c r="G8467" t="s">
        <v>4175</v>
      </c>
      <c r="H8467" t="s">
        <v>4176</v>
      </c>
      <c r="I8467" t="s">
        <v>22</v>
      </c>
      <c r="J8467" t="s">
        <v>23</v>
      </c>
      <c r="K8467" t="s">
        <v>262</v>
      </c>
      <c r="L8467" t="s">
        <v>263</v>
      </c>
      <c r="M8467">
        <v>10024</v>
      </c>
      <c r="N8467" t="s">
        <v>144</v>
      </c>
      <c r="O8467" t="s">
        <v>4808</v>
      </c>
      <c r="P8467" t="s">
        <v>42</v>
      </c>
      <c r="Q8467" t="s">
        <v>55</v>
      </c>
      <c r="R8467" t="s">
        <v>4809</v>
      </c>
      <c r="S8467">
        <v>17.940000000000001</v>
      </c>
      <c r="T8467" s="3"/>
    </row>
    <row r="8468" spans="1:20" x14ac:dyDescent="0.3">
      <c r="A8468">
        <v>8467</v>
      </c>
      <c r="B8468" t="s">
        <v>10050</v>
      </c>
      <c r="C8468">
        <f t="shared" si="132"/>
        <v>15</v>
      </c>
      <c r="D8468" s="1">
        <v>42469</v>
      </c>
      <c r="E8468" s="1">
        <v>42474</v>
      </c>
      <c r="F8468" t="s">
        <v>46</v>
      </c>
      <c r="G8468" t="s">
        <v>4117</v>
      </c>
      <c r="H8468" t="s">
        <v>4118</v>
      </c>
      <c r="I8468" t="s">
        <v>22</v>
      </c>
      <c r="J8468" t="s">
        <v>23</v>
      </c>
      <c r="K8468" t="s">
        <v>2803</v>
      </c>
      <c r="L8468" t="s">
        <v>745</v>
      </c>
      <c r="M8468">
        <v>6360</v>
      </c>
      <c r="N8468" t="s">
        <v>144</v>
      </c>
      <c r="O8468" t="s">
        <v>2063</v>
      </c>
      <c r="P8468" t="s">
        <v>42</v>
      </c>
      <c r="Q8468" t="s">
        <v>74</v>
      </c>
      <c r="R8468" t="s">
        <v>2064</v>
      </c>
      <c r="S8468">
        <v>370.14</v>
      </c>
      <c r="T8468" s="3"/>
    </row>
    <row r="8469" spans="1:20" x14ac:dyDescent="0.3">
      <c r="A8469">
        <v>8468</v>
      </c>
      <c r="B8469" t="s">
        <v>10051</v>
      </c>
      <c r="C8469">
        <f t="shared" si="132"/>
        <v>38</v>
      </c>
      <c r="D8469" s="1">
        <v>42997</v>
      </c>
      <c r="E8469" s="1">
        <v>43001</v>
      </c>
      <c r="F8469" t="s">
        <v>46</v>
      </c>
      <c r="G8469" t="s">
        <v>3291</v>
      </c>
      <c r="H8469" t="s">
        <v>3292</v>
      </c>
      <c r="I8469" t="s">
        <v>37</v>
      </c>
      <c r="J8469" t="s">
        <v>23</v>
      </c>
      <c r="K8469" t="s">
        <v>123</v>
      </c>
      <c r="L8469" t="s">
        <v>39</v>
      </c>
      <c r="M8469">
        <v>94122</v>
      </c>
      <c r="N8469" t="s">
        <v>40</v>
      </c>
      <c r="O8469" t="s">
        <v>357</v>
      </c>
      <c r="P8469" t="s">
        <v>42</v>
      </c>
      <c r="Q8469" t="s">
        <v>71</v>
      </c>
      <c r="R8469" t="s">
        <v>358</v>
      </c>
      <c r="S8469">
        <v>8.9280000000000008</v>
      </c>
      <c r="T8469" s="3"/>
    </row>
    <row r="8470" spans="1:20" x14ac:dyDescent="0.3">
      <c r="A8470">
        <v>8469</v>
      </c>
      <c r="B8470" t="s">
        <v>10052</v>
      </c>
      <c r="C8470">
        <f t="shared" si="132"/>
        <v>45</v>
      </c>
      <c r="D8470" s="1">
        <v>43050</v>
      </c>
      <c r="E8470" s="1">
        <v>43056</v>
      </c>
      <c r="F8470" t="s">
        <v>46</v>
      </c>
      <c r="G8470" t="s">
        <v>1338</v>
      </c>
      <c r="H8470" t="s">
        <v>1339</v>
      </c>
      <c r="I8470" t="s">
        <v>37</v>
      </c>
      <c r="J8470" t="s">
        <v>23</v>
      </c>
      <c r="K8470" t="s">
        <v>6111</v>
      </c>
      <c r="L8470" t="s">
        <v>250</v>
      </c>
      <c r="M8470">
        <v>46060</v>
      </c>
      <c r="N8470" t="s">
        <v>101</v>
      </c>
      <c r="O8470" t="s">
        <v>5306</v>
      </c>
      <c r="P8470" t="s">
        <v>28</v>
      </c>
      <c r="Q8470" t="s">
        <v>52</v>
      </c>
      <c r="R8470" t="s">
        <v>5307</v>
      </c>
      <c r="S8470">
        <v>2678.94</v>
      </c>
      <c r="T8470" s="3"/>
    </row>
    <row r="8471" spans="1:20" x14ac:dyDescent="0.3">
      <c r="A8471">
        <v>8470</v>
      </c>
      <c r="B8471" t="s">
        <v>10053</v>
      </c>
      <c r="C8471">
        <f t="shared" si="132"/>
        <v>17</v>
      </c>
      <c r="D8471" s="1">
        <v>43213</v>
      </c>
      <c r="E8471" s="1">
        <v>43217</v>
      </c>
      <c r="F8471" t="s">
        <v>46</v>
      </c>
      <c r="G8471" t="s">
        <v>420</v>
      </c>
      <c r="H8471" t="s">
        <v>421</v>
      </c>
      <c r="I8471" t="s">
        <v>98</v>
      </c>
      <c r="J8471" t="s">
        <v>23</v>
      </c>
      <c r="K8471" t="s">
        <v>5357</v>
      </c>
      <c r="L8471" t="s">
        <v>331</v>
      </c>
      <c r="M8471">
        <v>37042</v>
      </c>
      <c r="N8471" t="s">
        <v>26</v>
      </c>
      <c r="O8471" t="s">
        <v>1444</v>
      </c>
      <c r="P8471" t="s">
        <v>28</v>
      </c>
      <c r="Q8471" t="s">
        <v>29</v>
      </c>
      <c r="R8471" t="s">
        <v>1445</v>
      </c>
      <c r="S8471">
        <v>387.13600000000002</v>
      </c>
      <c r="T8471" s="3"/>
    </row>
    <row r="8472" spans="1:20" x14ac:dyDescent="0.3">
      <c r="A8472">
        <v>8471</v>
      </c>
      <c r="B8472" t="s">
        <v>10053</v>
      </c>
      <c r="C8472">
        <f t="shared" si="132"/>
        <v>17</v>
      </c>
      <c r="D8472" s="1">
        <v>43213</v>
      </c>
      <c r="E8472" s="1">
        <v>43217</v>
      </c>
      <c r="F8472" t="s">
        <v>46</v>
      </c>
      <c r="G8472" t="s">
        <v>420</v>
      </c>
      <c r="H8472" t="s">
        <v>421</v>
      </c>
      <c r="I8472" t="s">
        <v>98</v>
      </c>
      <c r="J8472" t="s">
        <v>23</v>
      </c>
      <c r="K8472" t="s">
        <v>5357</v>
      </c>
      <c r="L8472" t="s">
        <v>331</v>
      </c>
      <c r="M8472">
        <v>37042</v>
      </c>
      <c r="N8472" t="s">
        <v>26</v>
      </c>
      <c r="O8472" t="s">
        <v>2818</v>
      </c>
      <c r="P8472" t="s">
        <v>67</v>
      </c>
      <c r="Q8472" t="s">
        <v>157</v>
      </c>
      <c r="R8472" t="s">
        <v>2819</v>
      </c>
      <c r="S8472">
        <v>45.408000000000001</v>
      </c>
      <c r="T8472" s="3"/>
    </row>
    <row r="8473" spans="1:20" x14ac:dyDescent="0.3">
      <c r="A8473">
        <v>8472</v>
      </c>
      <c r="B8473" t="s">
        <v>10053</v>
      </c>
      <c r="C8473">
        <f t="shared" si="132"/>
        <v>17</v>
      </c>
      <c r="D8473" s="1">
        <v>43213</v>
      </c>
      <c r="E8473" s="1">
        <v>43217</v>
      </c>
      <c r="F8473" t="s">
        <v>46</v>
      </c>
      <c r="G8473" t="s">
        <v>420</v>
      </c>
      <c r="H8473" t="s">
        <v>421</v>
      </c>
      <c r="I8473" t="s">
        <v>98</v>
      </c>
      <c r="J8473" t="s">
        <v>23</v>
      </c>
      <c r="K8473" t="s">
        <v>5357</v>
      </c>
      <c r="L8473" t="s">
        <v>331</v>
      </c>
      <c r="M8473">
        <v>37042</v>
      </c>
      <c r="N8473" t="s">
        <v>26</v>
      </c>
      <c r="O8473" t="s">
        <v>6550</v>
      </c>
      <c r="P8473" t="s">
        <v>28</v>
      </c>
      <c r="Q8473" t="s">
        <v>61</v>
      </c>
      <c r="R8473" t="s">
        <v>6551</v>
      </c>
      <c r="S8473">
        <v>77.951999999999998</v>
      </c>
      <c r="T8473" s="3"/>
    </row>
    <row r="8474" spans="1:20" x14ac:dyDescent="0.3">
      <c r="A8474">
        <v>8473</v>
      </c>
      <c r="B8474" t="s">
        <v>10053</v>
      </c>
      <c r="C8474">
        <f t="shared" si="132"/>
        <v>17</v>
      </c>
      <c r="D8474" s="1">
        <v>43213</v>
      </c>
      <c r="E8474" s="1">
        <v>43217</v>
      </c>
      <c r="F8474" t="s">
        <v>46</v>
      </c>
      <c r="G8474" t="s">
        <v>420</v>
      </c>
      <c r="H8474" t="s">
        <v>421</v>
      </c>
      <c r="I8474" t="s">
        <v>98</v>
      </c>
      <c r="J8474" t="s">
        <v>23</v>
      </c>
      <c r="K8474" t="s">
        <v>5357</v>
      </c>
      <c r="L8474" t="s">
        <v>331</v>
      </c>
      <c r="M8474">
        <v>37042</v>
      </c>
      <c r="N8474" t="s">
        <v>26</v>
      </c>
      <c r="O8474" t="s">
        <v>5523</v>
      </c>
      <c r="P8474" t="s">
        <v>42</v>
      </c>
      <c r="Q8474" t="s">
        <v>43</v>
      </c>
      <c r="R8474" t="s">
        <v>5524</v>
      </c>
      <c r="S8474">
        <v>3</v>
      </c>
      <c r="T8474" s="3"/>
    </row>
    <row r="8475" spans="1:20" x14ac:dyDescent="0.3">
      <c r="A8475">
        <v>8474</v>
      </c>
      <c r="B8475" t="s">
        <v>10054</v>
      </c>
      <c r="C8475">
        <f t="shared" si="132"/>
        <v>43</v>
      </c>
      <c r="D8475" s="1">
        <v>42665</v>
      </c>
      <c r="E8475" s="1">
        <v>42669</v>
      </c>
      <c r="F8475" t="s">
        <v>19</v>
      </c>
      <c r="G8475" t="s">
        <v>3580</v>
      </c>
      <c r="H8475" t="s">
        <v>3581</v>
      </c>
      <c r="I8475" t="s">
        <v>22</v>
      </c>
      <c r="J8475" t="s">
        <v>23</v>
      </c>
      <c r="K8475" t="s">
        <v>7242</v>
      </c>
      <c r="L8475" t="s">
        <v>50</v>
      </c>
      <c r="M8475">
        <v>33021</v>
      </c>
      <c r="N8475" t="s">
        <v>26</v>
      </c>
      <c r="O8475" t="s">
        <v>1038</v>
      </c>
      <c r="P8475" t="s">
        <v>42</v>
      </c>
      <c r="Q8475" t="s">
        <v>55</v>
      </c>
      <c r="R8475" t="s">
        <v>1039</v>
      </c>
      <c r="S8475">
        <v>9.952</v>
      </c>
      <c r="T8475" s="3"/>
    </row>
    <row r="8476" spans="1:20" x14ac:dyDescent="0.3">
      <c r="A8476">
        <v>8475</v>
      </c>
      <c r="B8476" t="s">
        <v>10055</v>
      </c>
      <c r="C8476">
        <f t="shared" si="132"/>
        <v>15</v>
      </c>
      <c r="D8476" s="1">
        <v>43199</v>
      </c>
      <c r="E8476" s="1">
        <v>43204</v>
      </c>
      <c r="F8476" t="s">
        <v>46</v>
      </c>
      <c r="G8476" t="s">
        <v>4657</v>
      </c>
      <c r="H8476" t="s">
        <v>4658</v>
      </c>
      <c r="I8476" t="s">
        <v>37</v>
      </c>
      <c r="J8476" t="s">
        <v>23</v>
      </c>
      <c r="K8476" t="s">
        <v>5076</v>
      </c>
      <c r="L8476" t="s">
        <v>143</v>
      </c>
      <c r="M8476">
        <v>17403</v>
      </c>
      <c r="N8476" t="s">
        <v>144</v>
      </c>
      <c r="O8476" t="s">
        <v>1393</v>
      </c>
      <c r="P8476" t="s">
        <v>42</v>
      </c>
      <c r="Q8476" t="s">
        <v>71</v>
      </c>
      <c r="R8476" t="s">
        <v>1394</v>
      </c>
      <c r="S8476">
        <v>37.896000000000001</v>
      </c>
      <c r="T8476" s="3"/>
    </row>
    <row r="8477" spans="1:20" x14ac:dyDescent="0.3">
      <c r="A8477">
        <v>8476</v>
      </c>
      <c r="B8477" t="s">
        <v>10055</v>
      </c>
      <c r="C8477">
        <f t="shared" si="132"/>
        <v>15</v>
      </c>
      <c r="D8477" s="1">
        <v>43199</v>
      </c>
      <c r="E8477" s="1">
        <v>43204</v>
      </c>
      <c r="F8477" t="s">
        <v>46</v>
      </c>
      <c r="G8477" t="s">
        <v>4657</v>
      </c>
      <c r="H8477" t="s">
        <v>4658</v>
      </c>
      <c r="I8477" t="s">
        <v>37</v>
      </c>
      <c r="J8477" t="s">
        <v>23</v>
      </c>
      <c r="K8477" t="s">
        <v>5076</v>
      </c>
      <c r="L8477" t="s">
        <v>143</v>
      </c>
      <c r="M8477">
        <v>17403</v>
      </c>
      <c r="N8477" t="s">
        <v>144</v>
      </c>
      <c r="O8477" t="s">
        <v>6540</v>
      </c>
      <c r="P8477" t="s">
        <v>42</v>
      </c>
      <c r="Q8477" t="s">
        <v>86</v>
      </c>
      <c r="R8477" t="s">
        <v>6541</v>
      </c>
      <c r="S8477">
        <v>65.584000000000003</v>
      </c>
      <c r="T8477" s="3"/>
    </row>
    <row r="8478" spans="1:20" x14ac:dyDescent="0.3">
      <c r="A8478">
        <v>8477</v>
      </c>
      <c r="B8478" t="s">
        <v>10056</v>
      </c>
      <c r="C8478">
        <f t="shared" si="132"/>
        <v>43</v>
      </c>
      <c r="D8478" s="1">
        <v>43400</v>
      </c>
      <c r="E8478" s="1">
        <v>43405</v>
      </c>
      <c r="F8478" t="s">
        <v>46</v>
      </c>
      <c r="G8478" t="s">
        <v>617</v>
      </c>
      <c r="H8478" t="s">
        <v>618</v>
      </c>
      <c r="I8478" t="s">
        <v>98</v>
      </c>
      <c r="J8478" t="s">
        <v>23</v>
      </c>
      <c r="K8478" t="s">
        <v>1824</v>
      </c>
      <c r="L8478" t="s">
        <v>306</v>
      </c>
      <c r="M8478">
        <v>85204</v>
      </c>
      <c r="N8478" t="s">
        <v>40</v>
      </c>
      <c r="O8478" t="s">
        <v>6805</v>
      </c>
      <c r="P8478" t="s">
        <v>42</v>
      </c>
      <c r="Q8478" t="s">
        <v>86</v>
      </c>
      <c r="R8478" t="s">
        <v>6806</v>
      </c>
      <c r="S8478">
        <v>44.783999999999999</v>
      </c>
      <c r="T8478" s="3"/>
    </row>
    <row r="8479" spans="1:20" x14ac:dyDescent="0.3">
      <c r="A8479">
        <v>8478</v>
      </c>
      <c r="B8479" t="s">
        <v>10057</v>
      </c>
      <c r="C8479">
        <f t="shared" si="132"/>
        <v>45</v>
      </c>
      <c r="D8479" s="1">
        <v>42673</v>
      </c>
      <c r="E8479" s="1">
        <v>42673</v>
      </c>
      <c r="F8479" t="s">
        <v>1289</v>
      </c>
      <c r="G8479" t="s">
        <v>2411</v>
      </c>
      <c r="H8479" t="s">
        <v>2412</v>
      </c>
      <c r="I8479" t="s">
        <v>37</v>
      </c>
      <c r="J8479" t="s">
        <v>23</v>
      </c>
      <c r="K8479" t="s">
        <v>262</v>
      </c>
      <c r="L8479" t="s">
        <v>263</v>
      </c>
      <c r="M8479">
        <v>10024</v>
      </c>
      <c r="N8479" t="s">
        <v>144</v>
      </c>
      <c r="O8479" t="s">
        <v>10058</v>
      </c>
      <c r="P8479" t="s">
        <v>67</v>
      </c>
      <c r="Q8479" t="s">
        <v>680</v>
      </c>
      <c r="R8479" t="s">
        <v>10059</v>
      </c>
      <c r="S8479">
        <v>1035.8</v>
      </c>
      <c r="T8479" s="3"/>
    </row>
    <row r="8480" spans="1:20" x14ac:dyDescent="0.3">
      <c r="A8480">
        <v>8479</v>
      </c>
      <c r="B8480" t="s">
        <v>10060</v>
      </c>
      <c r="C8480">
        <f t="shared" si="132"/>
        <v>51</v>
      </c>
      <c r="D8480" s="1">
        <v>43452</v>
      </c>
      <c r="E8480" s="1">
        <v>43458</v>
      </c>
      <c r="F8480" t="s">
        <v>46</v>
      </c>
      <c r="G8480" t="s">
        <v>4181</v>
      </c>
      <c r="H8480" t="s">
        <v>4182</v>
      </c>
      <c r="I8480" t="s">
        <v>98</v>
      </c>
      <c r="J8480" t="s">
        <v>23</v>
      </c>
      <c r="K8480" t="s">
        <v>123</v>
      </c>
      <c r="L8480" t="s">
        <v>39</v>
      </c>
      <c r="M8480">
        <v>94110</v>
      </c>
      <c r="N8480" t="s">
        <v>40</v>
      </c>
      <c r="O8480" t="s">
        <v>2609</v>
      </c>
      <c r="P8480" t="s">
        <v>42</v>
      </c>
      <c r="Q8480" t="s">
        <v>64</v>
      </c>
      <c r="R8480" t="s">
        <v>2610</v>
      </c>
      <c r="S8480">
        <v>5.76</v>
      </c>
      <c r="T8480" s="3"/>
    </row>
    <row r="8481" spans="1:20" x14ac:dyDescent="0.3">
      <c r="A8481">
        <v>8480</v>
      </c>
      <c r="B8481" t="s">
        <v>10061</v>
      </c>
      <c r="C8481">
        <f t="shared" si="132"/>
        <v>11</v>
      </c>
      <c r="D8481" s="1">
        <v>42806</v>
      </c>
      <c r="E8481" s="1">
        <v>42810</v>
      </c>
      <c r="F8481" t="s">
        <v>46</v>
      </c>
      <c r="G8481" t="s">
        <v>5028</v>
      </c>
      <c r="H8481" t="s">
        <v>5029</v>
      </c>
      <c r="I8481" t="s">
        <v>22</v>
      </c>
      <c r="J8481" t="s">
        <v>23</v>
      </c>
      <c r="K8481" t="s">
        <v>38</v>
      </c>
      <c r="L8481" t="s">
        <v>39</v>
      </c>
      <c r="M8481">
        <v>90036</v>
      </c>
      <c r="N8481" t="s">
        <v>40</v>
      </c>
      <c r="O8481" t="s">
        <v>7296</v>
      </c>
      <c r="P8481" t="s">
        <v>42</v>
      </c>
      <c r="Q8481" t="s">
        <v>86</v>
      </c>
      <c r="R8481" t="s">
        <v>7297</v>
      </c>
      <c r="S8481">
        <v>19.98</v>
      </c>
      <c r="T8481" s="3"/>
    </row>
    <row r="8482" spans="1:20" x14ac:dyDescent="0.3">
      <c r="A8482">
        <v>8481</v>
      </c>
      <c r="B8482" t="s">
        <v>10062</v>
      </c>
      <c r="C8482">
        <f t="shared" si="132"/>
        <v>30</v>
      </c>
      <c r="D8482" s="1">
        <v>42206</v>
      </c>
      <c r="E8482" s="1">
        <v>42212</v>
      </c>
      <c r="F8482" t="s">
        <v>46</v>
      </c>
      <c r="G8482" t="s">
        <v>2569</v>
      </c>
      <c r="H8482" t="s">
        <v>2570</v>
      </c>
      <c r="I8482" t="s">
        <v>22</v>
      </c>
      <c r="J8482" t="s">
        <v>23</v>
      </c>
      <c r="K8482" t="s">
        <v>2532</v>
      </c>
      <c r="L8482" t="s">
        <v>134</v>
      </c>
      <c r="M8482">
        <v>68104</v>
      </c>
      <c r="N8482" t="s">
        <v>101</v>
      </c>
      <c r="O8482" t="s">
        <v>8523</v>
      </c>
      <c r="P8482" t="s">
        <v>67</v>
      </c>
      <c r="Q8482" t="s">
        <v>68</v>
      </c>
      <c r="R8482" t="s">
        <v>8524</v>
      </c>
      <c r="S8482">
        <v>35.979999999999997</v>
      </c>
      <c r="T8482" s="3"/>
    </row>
    <row r="8483" spans="1:20" x14ac:dyDescent="0.3">
      <c r="A8483">
        <v>8482</v>
      </c>
      <c r="B8483" t="s">
        <v>10063</v>
      </c>
      <c r="C8483">
        <f t="shared" si="132"/>
        <v>21</v>
      </c>
      <c r="D8483" s="1">
        <v>42879</v>
      </c>
      <c r="E8483" s="1">
        <v>42883</v>
      </c>
      <c r="F8483" t="s">
        <v>46</v>
      </c>
      <c r="G8483" t="s">
        <v>4212</v>
      </c>
      <c r="H8483" t="s">
        <v>4213</v>
      </c>
      <c r="I8483" t="s">
        <v>98</v>
      </c>
      <c r="J8483" t="s">
        <v>23</v>
      </c>
      <c r="K8483" t="s">
        <v>142</v>
      </c>
      <c r="L8483" t="s">
        <v>143</v>
      </c>
      <c r="M8483">
        <v>19120</v>
      </c>
      <c r="N8483" t="s">
        <v>144</v>
      </c>
      <c r="O8483" t="s">
        <v>3589</v>
      </c>
      <c r="P8483" t="s">
        <v>42</v>
      </c>
      <c r="Q8483" t="s">
        <v>64</v>
      </c>
      <c r="R8483" t="s">
        <v>3590</v>
      </c>
      <c r="S8483">
        <v>16.655999999999999</v>
      </c>
      <c r="T8483" s="3"/>
    </row>
    <row r="8484" spans="1:20" x14ac:dyDescent="0.3">
      <c r="A8484">
        <v>8483</v>
      </c>
      <c r="B8484" t="s">
        <v>10064</v>
      </c>
      <c r="C8484">
        <f t="shared" si="132"/>
        <v>7</v>
      </c>
      <c r="D8484" s="1">
        <v>43142</v>
      </c>
      <c r="E8484" s="1">
        <v>43146</v>
      </c>
      <c r="F8484" t="s">
        <v>46</v>
      </c>
      <c r="G8484" t="s">
        <v>1182</v>
      </c>
      <c r="H8484" t="s">
        <v>1183</v>
      </c>
      <c r="I8484" t="s">
        <v>37</v>
      </c>
      <c r="J8484" t="s">
        <v>23</v>
      </c>
      <c r="K8484" t="s">
        <v>262</v>
      </c>
      <c r="L8484" t="s">
        <v>263</v>
      </c>
      <c r="M8484">
        <v>10024</v>
      </c>
      <c r="N8484" t="s">
        <v>144</v>
      </c>
      <c r="O8484" t="s">
        <v>1895</v>
      </c>
      <c r="P8484" t="s">
        <v>42</v>
      </c>
      <c r="Q8484" t="s">
        <v>43</v>
      </c>
      <c r="R8484" t="s">
        <v>1896</v>
      </c>
      <c r="S8484">
        <v>20.7</v>
      </c>
      <c r="T8484" s="3"/>
    </row>
    <row r="8485" spans="1:20" x14ac:dyDescent="0.3">
      <c r="A8485">
        <v>8484</v>
      </c>
      <c r="B8485" t="s">
        <v>10065</v>
      </c>
      <c r="C8485">
        <f t="shared" si="132"/>
        <v>38</v>
      </c>
      <c r="D8485" s="1">
        <v>42998</v>
      </c>
      <c r="E8485" s="1">
        <v>43002</v>
      </c>
      <c r="F8485" t="s">
        <v>46</v>
      </c>
      <c r="G8485" t="s">
        <v>5714</v>
      </c>
      <c r="H8485" t="s">
        <v>5715</v>
      </c>
      <c r="I8485" t="s">
        <v>22</v>
      </c>
      <c r="J8485" t="s">
        <v>23</v>
      </c>
      <c r="K8485" t="s">
        <v>6474</v>
      </c>
      <c r="L8485" t="s">
        <v>234</v>
      </c>
      <c r="M8485">
        <v>49505</v>
      </c>
      <c r="N8485" t="s">
        <v>101</v>
      </c>
      <c r="O8485" t="s">
        <v>7012</v>
      </c>
      <c r="P8485" t="s">
        <v>42</v>
      </c>
      <c r="Q8485" t="s">
        <v>71</v>
      </c>
      <c r="R8485" t="s">
        <v>7013</v>
      </c>
      <c r="S8485">
        <v>83.7</v>
      </c>
      <c r="T8485" s="3"/>
    </row>
    <row r="8486" spans="1:20" x14ac:dyDescent="0.3">
      <c r="A8486">
        <v>8485</v>
      </c>
      <c r="B8486" t="s">
        <v>10066</v>
      </c>
      <c r="C8486">
        <f t="shared" si="132"/>
        <v>39</v>
      </c>
      <c r="D8486" s="1">
        <v>43367</v>
      </c>
      <c r="E8486" s="1">
        <v>43367</v>
      </c>
      <c r="F8486" t="s">
        <v>1289</v>
      </c>
      <c r="G8486" t="s">
        <v>1460</v>
      </c>
      <c r="H8486" t="s">
        <v>1461</v>
      </c>
      <c r="I8486" t="s">
        <v>22</v>
      </c>
      <c r="J8486" t="s">
        <v>23</v>
      </c>
      <c r="K8486" t="s">
        <v>91</v>
      </c>
      <c r="L8486" t="s">
        <v>92</v>
      </c>
      <c r="M8486">
        <v>98115</v>
      </c>
      <c r="N8486" t="s">
        <v>40</v>
      </c>
      <c r="O8486" t="s">
        <v>2185</v>
      </c>
      <c r="P8486" t="s">
        <v>28</v>
      </c>
      <c r="Q8486" t="s">
        <v>61</v>
      </c>
      <c r="R8486" t="s">
        <v>2186</v>
      </c>
      <c r="S8486">
        <v>199.8</v>
      </c>
      <c r="T8486" s="3"/>
    </row>
    <row r="8487" spans="1:20" x14ac:dyDescent="0.3">
      <c r="A8487">
        <v>8486</v>
      </c>
      <c r="B8487" t="s">
        <v>10067</v>
      </c>
      <c r="C8487">
        <f t="shared" si="132"/>
        <v>13</v>
      </c>
      <c r="D8487" s="1">
        <v>43186</v>
      </c>
      <c r="E8487" s="1">
        <v>43190</v>
      </c>
      <c r="F8487" t="s">
        <v>46</v>
      </c>
      <c r="G8487" t="s">
        <v>10068</v>
      </c>
      <c r="H8487" t="s">
        <v>10069</v>
      </c>
      <c r="I8487" t="s">
        <v>98</v>
      </c>
      <c r="J8487" t="s">
        <v>23</v>
      </c>
      <c r="K8487" t="s">
        <v>3493</v>
      </c>
      <c r="L8487" t="s">
        <v>39</v>
      </c>
      <c r="M8487">
        <v>93727</v>
      </c>
      <c r="N8487" t="s">
        <v>40</v>
      </c>
      <c r="O8487" t="s">
        <v>5125</v>
      </c>
      <c r="P8487" t="s">
        <v>42</v>
      </c>
      <c r="Q8487" t="s">
        <v>86</v>
      </c>
      <c r="R8487" t="s">
        <v>5126</v>
      </c>
      <c r="S8487">
        <v>45.68</v>
      </c>
      <c r="T8487" s="3"/>
    </row>
    <row r="8488" spans="1:20" x14ac:dyDescent="0.3">
      <c r="A8488">
        <v>8487</v>
      </c>
      <c r="B8488" t="s">
        <v>10067</v>
      </c>
      <c r="C8488">
        <f t="shared" si="132"/>
        <v>13</v>
      </c>
      <c r="D8488" s="1">
        <v>43186</v>
      </c>
      <c r="E8488" s="1">
        <v>43190</v>
      </c>
      <c r="F8488" t="s">
        <v>46</v>
      </c>
      <c r="G8488" t="s">
        <v>10068</v>
      </c>
      <c r="H8488" t="s">
        <v>10069</v>
      </c>
      <c r="I8488" t="s">
        <v>98</v>
      </c>
      <c r="J8488" t="s">
        <v>23</v>
      </c>
      <c r="K8488" t="s">
        <v>3493</v>
      </c>
      <c r="L8488" t="s">
        <v>39</v>
      </c>
      <c r="M8488">
        <v>93727</v>
      </c>
      <c r="N8488" t="s">
        <v>40</v>
      </c>
      <c r="O8488" t="s">
        <v>697</v>
      </c>
      <c r="P8488" t="s">
        <v>42</v>
      </c>
      <c r="Q8488" t="s">
        <v>86</v>
      </c>
      <c r="R8488" t="s">
        <v>698</v>
      </c>
      <c r="S8488">
        <v>110.96</v>
      </c>
      <c r="T8488" s="3"/>
    </row>
    <row r="8489" spans="1:20" x14ac:dyDescent="0.3">
      <c r="A8489">
        <v>8488</v>
      </c>
      <c r="B8489" t="s">
        <v>10067</v>
      </c>
      <c r="C8489">
        <f t="shared" si="132"/>
        <v>13</v>
      </c>
      <c r="D8489" s="1">
        <v>43186</v>
      </c>
      <c r="E8489" s="1">
        <v>43190</v>
      </c>
      <c r="F8489" t="s">
        <v>46</v>
      </c>
      <c r="G8489" t="s">
        <v>10068</v>
      </c>
      <c r="H8489" t="s">
        <v>10069</v>
      </c>
      <c r="I8489" t="s">
        <v>98</v>
      </c>
      <c r="J8489" t="s">
        <v>23</v>
      </c>
      <c r="K8489" t="s">
        <v>3493</v>
      </c>
      <c r="L8489" t="s">
        <v>39</v>
      </c>
      <c r="M8489">
        <v>93727</v>
      </c>
      <c r="N8489" t="s">
        <v>40</v>
      </c>
      <c r="O8489" t="s">
        <v>8250</v>
      </c>
      <c r="P8489" t="s">
        <v>42</v>
      </c>
      <c r="Q8489" t="s">
        <v>86</v>
      </c>
      <c r="R8489" t="s">
        <v>8251</v>
      </c>
      <c r="S8489">
        <v>11.94</v>
      </c>
      <c r="T8489" s="3"/>
    </row>
    <row r="8490" spans="1:20" x14ac:dyDescent="0.3">
      <c r="A8490">
        <v>8489</v>
      </c>
      <c r="B8490" t="s">
        <v>10070</v>
      </c>
      <c r="C8490">
        <f t="shared" si="132"/>
        <v>5</v>
      </c>
      <c r="D8490" s="1">
        <v>42768</v>
      </c>
      <c r="E8490" s="1">
        <v>42770</v>
      </c>
      <c r="F8490" t="s">
        <v>19</v>
      </c>
      <c r="G8490" t="s">
        <v>2816</v>
      </c>
      <c r="H8490" t="s">
        <v>2817</v>
      </c>
      <c r="I8490" t="s">
        <v>22</v>
      </c>
      <c r="J8490" t="s">
        <v>23</v>
      </c>
      <c r="K8490" t="s">
        <v>1126</v>
      </c>
      <c r="L8490" t="s">
        <v>315</v>
      </c>
      <c r="M8490">
        <v>22204</v>
      </c>
      <c r="N8490" t="s">
        <v>26</v>
      </c>
      <c r="O8490" t="s">
        <v>7237</v>
      </c>
      <c r="P8490" t="s">
        <v>67</v>
      </c>
      <c r="Q8490" t="s">
        <v>680</v>
      </c>
      <c r="R8490" t="s">
        <v>7238</v>
      </c>
      <c r="S8490">
        <v>8749.9500000000007</v>
      </c>
      <c r="T8490" s="3"/>
    </row>
    <row r="8491" spans="1:20" x14ac:dyDescent="0.3">
      <c r="A8491">
        <v>8490</v>
      </c>
      <c r="B8491" t="s">
        <v>10070</v>
      </c>
      <c r="C8491">
        <f t="shared" si="132"/>
        <v>5</v>
      </c>
      <c r="D8491" s="1">
        <v>42768</v>
      </c>
      <c r="E8491" s="1">
        <v>42770</v>
      </c>
      <c r="F8491" t="s">
        <v>19</v>
      </c>
      <c r="G8491" t="s">
        <v>2816</v>
      </c>
      <c r="H8491" t="s">
        <v>2817</v>
      </c>
      <c r="I8491" t="s">
        <v>22</v>
      </c>
      <c r="J8491" t="s">
        <v>23</v>
      </c>
      <c r="K8491" t="s">
        <v>1126</v>
      </c>
      <c r="L8491" t="s">
        <v>315</v>
      </c>
      <c r="M8491">
        <v>22204</v>
      </c>
      <c r="N8491" t="s">
        <v>26</v>
      </c>
      <c r="O8491" t="s">
        <v>1021</v>
      </c>
      <c r="P8491" t="s">
        <v>42</v>
      </c>
      <c r="Q8491" t="s">
        <v>71</v>
      </c>
      <c r="R8491" t="s">
        <v>1022</v>
      </c>
      <c r="S8491">
        <v>36.4</v>
      </c>
      <c r="T8491" s="3"/>
    </row>
    <row r="8492" spans="1:20" x14ac:dyDescent="0.3">
      <c r="A8492">
        <v>8491</v>
      </c>
      <c r="B8492" t="s">
        <v>10070</v>
      </c>
      <c r="C8492">
        <f t="shared" si="132"/>
        <v>5</v>
      </c>
      <c r="D8492" s="1">
        <v>42768</v>
      </c>
      <c r="E8492" s="1">
        <v>42770</v>
      </c>
      <c r="F8492" t="s">
        <v>19</v>
      </c>
      <c r="G8492" t="s">
        <v>2816</v>
      </c>
      <c r="H8492" t="s">
        <v>2817</v>
      </c>
      <c r="I8492" t="s">
        <v>22</v>
      </c>
      <c r="J8492" t="s">
        <v>23</v>
      </c>
      <c r="K8492" t="s">
        <v>1126</v>
      </c>
      <c r="L8492" t="s">
        <v>315</v>
      </c>
      <c r="M8492">
        <v>22204</v>
      </c>
      <c r="N8492" t="s">
        <v>26</v>
      </c>
      <c r="O8492" t="s">
        <v>6830</v>
      </c>
      <c r="P8492" t="s">
        <v>28</v>
      </c>
      <c r="Q8492" t="s">
        <v>61</v>
      </c>
      <c r="R8492" t="s">
        <v>6831</v>
      </c>
      <c r="S8492">
        <v>18.690000000000001</v>
      </c>
      <c r="T8492" s="3"/>
    </row>
    <row r="8493" spans="1:20" x14ac:dyDescent="0.3">
      <c r="A8493">
        <v>8492</v>
      </c>
      <c r="B8493" t="s">
        <v>10071</v>
      </c>
      <c r="C8493">
        <f t="shared" si="132"/>
        <v>27</v>
      </c>
      <c r="D8493" s="1">
        <v>43288</v>
      </c>
      <c r="E8493" s="1">
        <v>43292</v>
      </c>
      <c r="F8493" t="s">
        <v>46</v>
      </c>
      <c r="G8493" t="s">
        <v>2073</v>
      </c>
      <c r="H8493" t="s">
        <v>2074</v>
      </c>
      <c r="I8493" t="s">
        <v>22</v>
      </c>
      <c r="J8493" t="s">
        <v>23</v>
      </c>
      <c r="K8493" t="s">
        <v>38</v>
      </c>
      <c r="L8493" t="s">
        <v>39</v>
      </c>
      <c r="M8493">
        <v>90049</v>
      </c>
      <c r="N8493" t="s">
        <v>40</v>
      </c>
      <c r="O8493" t="s">
        <v>4301</v>
      </c>
      <c r="P8493" t="s">
        <v>42</v>
      </c>
      <c r="Q8493" t="s">
        <v>265</v>
      </c>
      <c r="R8493" t="s">
        <v>4302</v>
      </c>
      <c r="S8493">
        <v>5.94</v>
      </c>
      <c r="T8493" s="3"/>
    </row>
    <row r="8494" spans="1:20" x14ac:dyDescent="0.3">
      <c r="A8494">
        <v>8493</v>
      </c>
      <c r="B8494" t="s">
        <v>10072</v>
      </c>
      <c r="C8494">
        <f t="shared" si="132"/>
        <v>44</v>
      </c>
      <c r="D8494" s="1">
        <v>42666</v>
      </c>
      <c r="E8494" s="1">
        <v>42671</v>
      </c>
      <c r="F8494" t="s">
        <v>46</v>
      </c>
      <c r="G8494" t="s">
        <v>4491</v>
      </c>
      <c r="H8494" t="s">
        <v>4492</v>
      </c>
      <c r="I8494" t="s">
        <v>22</v>
      </c>
      <c r="J8494" t="s">
        <v>23</v>
      </c>
      <c r="K8494" t="s">
        <v>4885</v>
      </c>
      <c r="L8494" t="s">
        <v>100</v>
      </c>
      <c r="M8494">
        <v>79424</v>
      </c>
      <c r="N8494" t="s">
        <v>101</v>
      </c>
      <c r="O8494" t="s">
        <v>6969</v>
      </c>
      <c r="P8494" t="s">
        <v>42</v>
      </c>
      <c r="Q8494" t="s">
        <v>86</v>
      </c>
      <c r="R8494" t="s">
        <v>6970</v>
      </c>
      <c r="S8494">
        <v>60.735999999999997</v>
      </c>
      <c r="T8494" s="3"/>
    </row>
    <row r="8495" spans="1:20" x14ac:dyDescent="0.3">
      <c r="A8495">
        <v>8494</v>
      </c>
      <c r="B8495" t="s">
        <v>10072</v>
      </c>
      <c r="C8495">
        <f t="shared" si="132"/>
        <v>44</v>
      </c>
      <c r="D8495" s="1">
        <v>42666</v>
      </c>
      <c r="E8495" s="1">
        <v>42671</v>
      </c>
      <c r="F8495" t="s">
        <v>46</v>
      </c>
      <c r="G8495" t="s">
        <v>4491</v>
      </c>
      <c r="H8495" t="s">
        <v>4492</v>
      </c>
      <c r="I8495" t="s">
        <v>22</v>
      </c>
      <c r="J8495" t="s">
        <v>23</v>
      </c>
      <c r="K8495" t="s">
        <v>4885</v>
      </c>
      <c r="L8495" t="s">
        <v>100</v>
      </c>
      <c r="M8495">
        <v>79424</v>
      </c>
      <c r="N8495" t="s">
        <v>101</v>
      </c>
      <c r="O8495" t="s">
        <v>7667</v>
      </c>
      <c r="P8495" t="s">
        <v>67</v>
      </c>
      <c r="Q8495" t="s">
        <v>1215</v>
      </c>
      <c r="R8495" t="s">
        <v>7668</v>
      </c>
      <c r="S8495">
        <v>479.976</v>
      </c>
      <c r="T8495" s="3"/>
    </row>
    <row r="8496" spans="1:20" x14ac:dyDescent="0.3">
      <c r="A8496">
        <v>8495</v>
      </c>
      <c r="B8496" t="s">
        <v>10072</v>
      </c>
      <c r="C8496">
        <f t="shared" si="132"/>
        <v>44</v>
      </c>
      <c r="D8496" s="1">
        <v>42666</v>
      </c>
      <c r="E8496" s="1">
        <v>42671</v>
      </c>
      <c r="F8496" t="s">
        <v>46</v>
      </c>
      <c r="G8496" t="s">
        <v>4491</v>
      </c>
      <c r="H8496" t="s">
        <v>4492</v>
      </c>
      <c r="I8496" t="s">
        <v>22</v>
      </c>
      <c r="J8496" t="s">
        <v>23</v>
      </c>
      <c r="K8496" t="s">
        <v>4885</v>
      </c>
      <c r="L8496" t="s">
        <v>100</v>
      </c>
      <c r="M8496">
        <v>79424</v>
      </c>
      <c r="N8496" t="s">
        <v>101</v>
      </c>
      <c r="O8496" t="s">
        <v>3922</v>
      </c>
      <c r="P8496" t="s">
        <v>42</v>
      </c>
      <c r="Q8496" t="s">
        <v>71</v>
      </c>
      <c r="R8496" t="s">
        <v>3923</v>
      </c>
      <c r="S8496">
        <v>6.08</v>
      </c>
      <c r="T8496" s="3"/>
    </row>
    <row r="8497" spans="1:20" x14ac:dyDescent="0.3">
      <c r="A8497">
        <v>8496</v>
      </c>
      <c r="B8497" t="s">
        <v>10073</v>
      </c>
      <c r="C8497">
        <f t="shared" si="132"/>
        <v>48</v>
      </c>
      <c r="D8497" s="1">
        <v>43071</v>
      </c>
      <c r="E8497" s="1">
        <v>43077</v>
      </c>
      <c r="F8497" t="s">
        <v>46</v>
      </c>
      <c r="G8497" t="s">
        <v>1107</v>
      </c>
      <c r="H8497" t="s">
        <v>1108</v>
      </c>
      <c r="I8497" t="s">
        <v>37</v>
      </c>
      <c r="J8497" t="s">
        <v>23</v>
      </c>
      <c r="K8497" t="s">
        <v>9525</v>
      </c>
      <c r="L8497" t="s">
        <v>453</v>
      </c>
      <c r="M8497">
        <v>80501</v>
      </c>
      <c r="N8497" t="s">
        <v>40</v>
      </c>
      <c r="O8497" t="s">
        <v>7141</v>
      </c>
      <c r="P8497" t="s">
        <v>67</v>
      </c>
      <c r="Q8497" t="s">
        <v>157</v>
      </c>
      <c r="R8497" t="s">
        <v>7142</v>
      </c>
      <c r="S8497">
        <v>165.6</v>
      </c>
      <c r="T8497" s="3"/>
    </row>
    <row r="8498" spans="1:20" x14ac:dyDescent="0.3">
      <c r="A8498">
        <v>8497</v>
      </c>
      <c r="B8498" t="s">
        <v>10074</v>
      </c>
      <c r="C8498">
        <f t="shared" si="132"/>
        <v>10</v>
      </c>
      <c r="D8498" s="1">
        <v>42068</v>
      </c>
      <c r="E8498" s="1">
        <v>42071</v>
      </c>
      <c r="F8498" t="s">
        <v>19</v>
      </c>
      <c r="G8498" t="s">
        <v>4131</v>
      </c>
      <c r="H8498" t="s">
        <v>4132</v>
      </c>
      <c r="I8498" t="s">
        <v>22</v>
      </c>
      <c r="J8498" t="s">
        <v>23</v>
      </c>
      <c r="K8498" t="s">
        <v>3193</v>
      </c>
      <c r="L8498" t="s">
        <v>263</v>
      </c>
      <c r="M8498">
        <v>10701</v>
      </c>
      <c r="N8498" t="s">
        <v>144</v>
      </c>
      <c r="O8498" t="s">
        <v>1562</v>
      </c>
      <c r="P8498" t="s">
        <v>42</v>
      </c>
      <c r="Q8498" t="s">
        <v>64</v>
      </c>
      <c r="R8498" t="s">
        <v>1563</v>
      </c>
      <c r="S8498">
        <v>59.52</v>
      </c>
      <c r="T8498" s="3"/>
    </row>
    <row r="8499" spans="1:20" x14ac:dyDescent="0.3">
      <c r="A8499">
        <v>8498</v>
      </c>
      <c r="B8499" t="s">
        <v>10074</v>
      </c>
      <c r="C8499">
        <f t="shared" si="132"/>
        <v>10</v>
      </c>
      <c r="D8499" s="1">
        <v>42068</v>
      </c>
      <c r="E8499" s="1">
        <v>42071</v>
      </c>
      <c r="F8499" t="s">
        <v>19</v>
      </c>
      <c r="G8499" t="s">
        <v>4131</v>
      </c>
      <c r="H8499" t="s">
        <v>4132</v>
      </c>
      <c r="I8499" t="s">
        <v>22</v>
      </c>
      <c r="J8499" t="s">
        <v>23</v>
      </c>
      <c r="K8499" t="s">
        <v>3193</v>
      </c>
      <c r="L8499" t="s">
        <v>263</v>
      </c>
      <c r="M8499">
        <v>10701</v>
      </c>
      <c r="N8499" t="s">
        <v>144</v>
      </c>
      <c r="O8499" t="s">
        <v>1073</v>
      </c>
      <c r="P8499" t="s">
        <v>67</v>
      </c>
      <c r="Q8499" t="s">
        <v>157</v>
      </c>
      <c r="R8499" t="s">
        <v>1074</v>
      </c>
      <c r="S8499">
        <v>479.97</v>
      </c>
      <c r="T8499" s="3"/>
    </row>
    <row r="8500" spans="1:20" x14ac:dyDescent="0.3">
      <c r="A8500">
        <v>8499</v>
      </c>
      <c r="B8500" t="s">
        <v>10074</v>
      </c>
      <c r="C8500">
        <f t="shared" si="132"/>
        <v>10</v>
      </c>
      <c r="D8500" s="1">
        <v>42068</v>
      </c>
      <c r="E8500" s="1">
        <v>42071</v>
      </c>
      <c r="F8500" t="s">
        <v>19</v>
      </c>
      <c r="G8500" t="s">
        <v>4131</v>
      </c>
      <c r="H8500" t="s">
        <v>4132</v>
      </c>
      <c r="I8500" t="s">
        <v>22</v>
      </c>
      <c r="J8500" t="s">
        <v>23</v>
      </c>
      <c r="K8500" t="s">
        <v>3193</v>
      </c>
      <c r="L8500" t="s">
        <v>263</v>
      </c>
      <c r="M8500">
        <v>10701</v>
      </c>
      <c r="N8500" t="s">
        <v>144</v>
      </c>
      <c r="O8500" t="s">
        <v>2576</v>
      </c>
      <c r="P8500" t="s">
        <v>42</v>
      </c>
      <c r="Q8500" t="s">
        <v>575</v>
      </c>
      <c r="R8500" t="s">
        <v>2577</v>
      </c>
      <c r="S8500">
        <v>18.62</v>
      </c>
      <c r="T8500" s="3"/>
    </row>
    <row r="8501" spans="1:20" x14ac:dyDescent="0.3">
      <c r="A8501">
        <v>8500</v>
      </c>
      <c r="B8501" t="s">
        <v>10074</v>
      </c>
      <c r="C8501">
        <f t="shared" si="132"/>
        <v>10</v>
      </c>
      <c r="D8501" s="1">
        <v>42068</v>
      </c>
      <c r="E8501" s="1">
        <v>42071</v>
      </c>
      <c r="F8501" t="s">
        <v>19</v>
      </c>
      <c r="G8501" t="s">
        <v>4131</v>
      </c>
      <c r="H8501" t="s">
        <v>4132</v>
      </c>
      <c r="I8501" t="s">
        <v>22</v>
      </c>
      <c r="J8501" t="s">
        <v>23</v>
      </c>
      <c r="K8501" t="s">
        <v>3193</v>
      </c>
      <c r="L8501" t="s">
        <v>263</v>
      </c>
      <c r="M8501">
        <v>10701</v>
      </c>
      <c r="N8501" t="s">
        <v>144</v>
      </c>
      <c r="O8501" t="s">
        <v>5491</v>
      </c>
      <c r="P8501" t="s">
        <v>42</v>
      </c>
      <c r="Q8501" t="s">
        <v>71</v>
      </c>
      <c r="R8501" t="s">
        <v>5492</v>
      </c>
      <c r="S8501">
        <v>49.631999999999998</v>
      </c>
      <c r="T8501" s="3"/>
    </row>
    <row r="8502" spans="1:20" x14ac:dyDescent="0.3">
      <c r="A8502">
        <v>8501</v>
      </c>
      <c r="B8502" t="s">
        <v>10074</v>
      </c>
      <c r="C8502">
        <f t="shared" si="132"/>
        <v>10</v>
      </c>
      <c r="D8502" s="1">
        <v>42068</v>
      </c>
      <c r="E8502" s="1">
        <v>42071</v>
      </c>
      <c r="F8502" t="s">
        <v>19</v>
      </c>
      <c r="G8502" t="s">
        <v>4131</v>
      </c>
      <c r="H8502" t="s">
        <v>4132</v>
      </c>
      <c r="I8502" t="s">
        <v>22</v>
      </c>
      <c r="J8502" t="s">
        <v>23</v>
      </c>
      <c r="K8502" t="s">
        <v>3193</v>
      </c>
      <c r="L8502" t="s">
        <v>263</v>
      </c>
      <c r="M8502">
        <v>10701</v>
      </c>
      <c r="N8502" t="s">
        <v>144</v>
      </c>
      <c r="O8502" t="s">
        <v>4754</v>
      </c>
      <c r="P8502" t="s">
        <v>42</v>
      </c>
      <c r="Q8502" t="s">
        <v>86</v>
      </c>
      <c r="R8502" t="s">
        <v>4755</v>
      </c>
      <c r="S8502">
        <v>97.82</v>
      </c>
      <c r="T8502" s="3"/>
    </row>
    <row r="8503" spans="1:20" x14ac:dyDescent="0.3">
      <c r="A8503">
        <v>8502</v>
      </c>
      <c r="B8503" t="s">
        <v>10075</v>
      </c>
      <c r="C8503">
        <f t="shared" si="132"/>
        <v>10</v>
      </c>
      <c r="D8503" s="1">
        <v>42430</v>
      </c>
      <c r="E8503" s="1">
        <v>42432</v>
      </c>
      <c r="F8503" t="s">
        <v>19</v>
      </c>
      <c r="G8503" t="s">
        <v>6608</v>
      </c>
      <c r="H8503" t="s">
        <v>6609</v>
      </c>
      <c r="I8503" t="s">
        <v>37</v>
      </c>
      <c r="J8503" t="s">
        <v>23</v>
      </c>
      <c r="K8503" t="s">
        <v>38</v>
      </c>
      <c r="L8503" t="s">
        <v>39</v>
      </c>
      <c r="M8503">
        <v>90045</v>
      </c>
      <c r="N8503" t="s">
        <v>40</v>
      </c>
      <c r="O8503" t="s">
        <v>1683</v>
      </c>
      <c r="P8503" t="s">
        <v>67</v>
      </c>
      <c r="Q8503" t="s">
        <v>68</v>
      </c>
      <c r="R8503" t="s">
        <v>1684</v>
      </c>
      <c r="S8503">
        <v>15.984</v>
      </c>
      <c r="T8503" s="3"/>
    </row>
    <row r="8504" spans="1:20" x14ac:dyDescent="0.3">
      <c r="A8504">
        <v>8503</v>
      </c>
      <c r="B8504" t="s">
        <v>10075</v>
      </c>
      <c r="C8504">
        <f t="shared" si="132"/>
        <v>10</v>
      </c>
      <c r="D8504" s="1">
        <v>42430</v>
      </c>
      <c r="E8504" s="1">
        <v>42432</v>
      </c>
      <c r="F8504" t="s">
        <v>19</v>
      </c>
      <c r="G8504" t="s">
        <v>6608</v>
      </c>
      <c r="H8504" t="s">
        <v>6609</v>
      </c>
      <c r="I8504" t="s">
        <v>37</v>
      </c>
      <c r="J8504" t="s">
        <v>23</v>
      </c>
      <c r="K8504" t="s">
        <v>38</v>
      </c>
      <c r="L8504" t="s">
        <v>39</v>
      </c>
      <c r="M8504">
        <v>90045</v>
      </c>
      <c r="N8504" t="s">
        <v>40</v>
      </c>
      <c r="O8504" t="s">
        <v>1538</v>
      </c>
      <c r="P8504" t="s">
        <v>28</v>
      </c>
      <c r="Q8504" t="s">
        <v>32</v>
      </c>
      <c r="R8504" t="s">
        <v>1539</v>
      </c>
      <c r="S8504">
        <v>184.75200000000001</v>
      </c>
      <c r="T8504" s="3"/>
    </row>
    <row r="8505" spans="1:20" x14ac:dyDescent="0.3">
      <c r="A8505">
        <v>8504</v>
      </c>
      <c r="B8505" t="s">
        <v>10076</v>
      </c>
      <c r="C8505">
        <f t="shared" si="132"/>
        <v>8</v>
      </c>
      <c r="D8505" s="1">
        <v>42055</v>
      </c>
      <c r="E8505" s="1">
        <v>42059</v>
      </c>
      <c r="F8505" t="s">
        <v>46</v>
      </c>
      <c r="G8505" t="s">
        <v>2147</v>
      </c>
      <c r="H8505" t="s">
        <v>2148</v>
      </c>
      <c r="I8505" t="s">
        <v>98</v>
      </c>
      <c r="J8505" t="s">
        <v>23</v>
      </c>
      <c r="K8505" t="s">
        <v>38</v>
      </c>
      <c r="L8505" t="s">
        <v>39</v>
      </c>
      <c r="M8505">
        <v>90049</v>
      </c>
      <c r="N8505" t="s">
        <v>40</v>
      </c>
      <c r="O8505" t="s">
        <v>6677</v>
      </c>
      <c r="P8505" t="s">
        <v>42</v>
      </c>
      <c r="Q8505" t="s">
        <v>86</v>
      </c>
      <c r="R8505" t="s">
        <v>6678</v>
      </c>
      <c r="S8505">
        <v>12.96</v>
      </c>
      <c r="T8505" s="3"/>
    </row>
    <row r="8506" spans="1:20" x14ac:dyDescent="0.3">
      <c r="A8506">
        <v>8505</v>
      </c>
      <c r="B8506" t="s">
        <v>10077</v>
      </c>
      <c r="C8506">
        <f t="shared" si="132"/>
        <v>18</v>
      </c>
      <c r="D8506" s="1">
        <v>42857</v>
      </c>
      <c r="E8506" s="1">
        <v>42861</v>
      </c>
      <c r="F8506" t="s">
        <v>46</v>
      </c>
      <c r="G8506" t="s">
        <v>7723</v>
      </c>
      <c r="H8506" t="s">
        <v>7724</v>
      </c>
      <c r="I8506" t="s">
        <v>22</v>
      </c>
      <c r="J8506" t="s">
        <v>23</v>
      </c>
      <c r="K8506" t="s">
        <v>1615</v>
      </c>
      <c r="L8506" t="s">
        <v>100</v>
      </c>
      <c r="M8506">
        <v>79109</v>
      </c>
      <c r="N8506" t="s">
        <v>101</v>
      </c>
      <c r="O8506" t="s">
        <v>6960</v>
      </c>
      <c r="P8506" t="s">
        <v>28</v>
      </c>
      <c r="Q8506" t="s">
        <v>32</v>
      </c>
      <c r="R8506" t="s">
        <v>6961</v>
      </c>
      <c r="S8506">
        <v>366.74400000000003</v>
      </c>
      <c r="T8506" s="3"/>
    </row>
    <row r="8507" spans="1:20" x14ac:dyDescent="0.3">
      <c r="A8507">
        <v>8506</v>
      </c>
      <c r="B8507" t="s">
        <v>10078</v>
      </c>
      <c r="C8507">
        <f t="shared" si="132"/>
        <v>10</v>
      </c>
      <c r="D8507" s="1">
        <v>42802</v>
      </c>
      <c r="E8507" s="1">
        <v>42806</v>
      </c>
      <c r="F8507" t="s">
        <v>46</v>
      </c>
      <c r="G8507" t="s">
        <v>2659</v>
      </c>
      <c r="H8507" t="s">
        <v>2660</v>
      </c>
      <c r="I8507" t="s">
        <v>98</v>
      </c>
      <c r="J8507" t="s">
        <v>23</v>
      </c>
      <c r="K8507" t="s">
        <v>813</v>
      </c>
      <c r="L8507" t="s">
        <v>100</v>
      </c>
      <c r="M8507">
        <v>75217</v>
      </c>
      <c r="N8507" t="s">
        <v>101</v>
      </c>
      <c r="O8507" t="s">
        <v>4742</v>
      </c>
      <c r="P8507" t="s">
        <v>42</v>
      </c>
      <c r="Q8507" t="s">
        <v>71</v>
      </c>
      <c r="R8507" t="s">
        <v>4743</v>
      </c>
      <c r="S8507">
        <v>8.8559999999999999</v>
      </c>
      <c r="T8507" s="3"/>
    </row>
    <row r="8508" spans="1:20" x14ac:dyDescent="0.3">
      <c r="A8508">
        <v>8507</v>
      </c>
      <c r="B8508" t="s">
        <v>10078</v>
      </c>
      <c r="C8508">
        <f t="shared" si="132"/>
        <v>10</v>
      </c>
      <c r="D8508" s="1">
        <v>42802</v>
      </c>
      <c r="E8508" s="1">
        <v>42806</v>
      </c>
      <c r="F8508" t="s">
        <v>46</v>
      </c>
      <c r="G8508" t="s">
        <v>2659</v>
      </c>
      <c r="H8508" t="s">
        <v>2660</v>
      </c>
      <c r="I8508" t="s">
        <v>98</v>
      </c>
      <c r="J8508" t="s">
        <v>23</v>
      </c>
      <c r="K8508" t="s">
        <v>813</v>
      </c>
      <c r="L8508" t="s">
        <v>100</v>
      </c>
      <c r="M8508">
        <v>75217</v>
      </c>
      <c r="N8508" t="s">
        <v>101</v>
      </c>
      <c r="O8508" t="s">
        <v>288</v>
      </c>
      <c r="P8508" t="s">
        <v>67</v>
      </c>
      <c r="Q8508" t="s">
        <v>157</v>
      </c>
      <c r="R8508" t="s">
        <v>289</v>
      </c>
      <c r="S8508">
        <v>27.96</v>
      </c>
      <c r="T8508" s="3"/>
    </row>
    <row r="8509" spans="1:20" x14ac:dyDescent="0.3">
      <c r="A8509">
        <v>8508</v>
      </c>
      <c r="B8509" t="s">
        <v>10078</v>
      </c>
      <c r="C8509">
        <f t="shared" si="132"/>
        <v>10</v>
      </c>
      <c r="D8509" s="1">
        <v>42802</v>
      </c>
      <c r="E8509" s="1">
        <v>42806</v>
      </c>
      <c r="F8509" t="s">
        <v>46</v>
      </c>
      <c r="G8509" t="s">
        <v>2659</v>
      </c>
      <c r="H8509" t="s">
        <v>2660</v>
      </c>
      <c r="I8509" t="s">
        <v>98</v>
      </c>
      <c r="J8509" t="s">
        <v>23</v>
      </c>
      <c r="K8509" t="s">
        <v>813</v>
      </c>
      <c r="L8509" t="s">
        <v>100</v>
      </c>
      <c r="M8509">
        <v>75217</v>
      </c>
      <c r="N8509" t="s">
        <v>101</v>
      </c>
      <c r="O8509" t="s">
        <v>7756</v>
      </c>
      <c r="P8509" t="s">
        <v>42</v>
      </c>
      <c r="Q8509" t="s">
        <v>169</v>
      </c>
      <c r="R8509" t="s">
        <v>7757</v>
      </c>
      <c r="S8509">
        <v>146.352</v>
      </c>
      <c r="T8509" s="3"/>
    </row>
    <row r="8510" spans="1:20" x14ac:dyDescent="0.3">
      <c r="A8510">
        <v>8509</v>
      </c>
      <c r="B8510" t="s">
        <v>10079</v>
      </c>
      <c r="C8510">
        <f t="shared" si="132"/>
        <v>51</v>
      </c>
      <c r="D8510" s="1">
        <v>42715</v>
      </c>
      <c r="E8510" s="1">
        <v>42718</v>
      </c>
      <c r="F8510" t="s">
        <v>184</v>
      </c>
      <c r="G8510" t="s">
        <v>1907</v>
      </c>
      <c r="H8510" t="s">
        <v>1908</v>
      </c>
      <c r="I8510" t="s">
        <v>22</v>
      </c>
      <c r="J8510" t="s">
        <v>23</v>
      </c>
      <c r="K8510" t="s">
        <v>878</v>
      </c>
      <c r="L8510" t="s">
        <v>234</v>
      </c>
      <c r="M8510">
        <v>48205</v>
      </c>
      <c r="N8510" t="s">
        <v>101</v>
      </c>
      <c r="O8510" t="s">
        <v>3093</v>
      </c>
      <c r="P8510" t="s">
        <v>67</v>
      </c>
      <c r="Q8510" t="s">
        <v>157</v>
      </c>
      <c r="R8510" t="s">
        <v>3094</v>
      </c>
      <c r="S8510">
        <v>175.23</v>
      </c>
      <c r="T8510" s="3"/>
    </row>
    <row r="8511" spans="1:20" x14ac:dyDescent="0.3">
      <c r="A8511">
        <v>8510</v>
      </c>
      <c r="B8511" t="s">
        <v>10079</v>
      </c>
      <c r="C8511">
        <f t="shared" si="132"/>
        <v>51</v>
      </c>
      <c r="D8511" s="1">
        <v>42715</v>
      </c>
      <c r="E8511" s="1">
        <v>42718</v>
      </c>
      <c r="F8511" t="s">
        <v>184</v>
      </c>
      <c r="G8511" t="s">
        <v>1907</v>
      </c>
      <c r="H8511" t="s">
        <v>1908</v>
      </c>
      <c r="I8511" t="s">
        <v>22</v>
      </c>
      <c r="J8511" t="s">
        <v>23</v>
      </c>
      <c r="K8511" t="s">
        <v>878</v>
      </c>
      <c r="L8511" t="s">
        <v>234</v>
      </c>
      <c r="M8511">
        <v>48205</v>
      </c>
      <c r="N8511" t="s">
        <v>101</v>
      </c>
      <c r="O8511" t="s">
        <v>5894</v>
      </c>
      <c r="P8511" t="s">
        <v>67</v>
      </c>
      <c r="Q8511" t="s">
        <v>68</v>
      </c>
      <c r="R8511" t="s">
        <v>5895</v>
      </c>
      <c r="S8511">
        <v>125.99</v>
      </c>
      <c r="T8511" s="3"/>
    </row>
    <row r="8512" spans="1:20" x14ac:dyDescent="0.3">
      <c r="A8512">
        <v>8511</v>
      </c>
      <c r="B8512" t="s">
        <v>10079</v>
      </c>
      <c r="C8512">
        <f t="shared" si="132"/>
        <v>51</v>
      </c>
      <c r="D8512" s="1">
        <v>42715</v>
      </c>
      <c r="E8512" s="1">
        <v>42718</v>
      </c>
      <c r="F8512" t="s">
        <v>184</v>
      </c>
      <c r="G8512" t="s">
        <v>1907</v>
      </c>
      <c r="H8512" t="s">
        <v>1908</v>
      </c>
      <c r="I8512" t="s">
        <v>22</v>
      </c>
      <c r="J8512" t="s">
        <v>23</v>
      </c>
      <c r="K8512" t="s">
        <v>878</v>
      </c>
      <c r="L8512" t="s">
        <v>234</v>
      </c>
      <c r="M8512">
        <v>48205</v>
      </c>
      <c r="N8512" t="s">
        <v>101</v>
      </c>
      <c r="O8512" t="s">
        <v>4040</v>
      </c>
      <c r="P8512" t="s">
        <v>42</v>
      </c>
      <c r="Q8512" t="s">
        <v>71</v>
      </c>
      <c r="R8512" t="s">
        <v>4041</v>
      </c>
      <c r="S8512">
        <v>23</v>
      </c>
      <c r="T8512" s="3"/>
    </row>
    <row r="8513" spans="1:20" x14ac:dyDescent="0.3">
      <c r="A8513">
        <v>8512</v>
      </c>
      <c r="B8513" t="s">
        <v>10080</v>
      </c>
      <c r="C8513">
        <f t="shared" si="132"/>
        <v>51</v>
      </c>
      <c r="D8513" s="1">
        <v>43091</v>
      </c>
      <c r="E8513" s="1">
        <v>43095</v>
      </c>
      <c r="F8513" t="s">
        <v>46</v>
      </c>
      <c r="G8513" t="s">
        <v>561</v>
      </c>
      <c r="H8513" t="s">
        <v>562</v>
      </c>
      <c r="I8513" t="s">
        <v>22</v>
      </c>
      <c r="J8513" t="s">
        <v>23</v>
      </c>
      <c r="K8513" t="s">
        <v>262</v>
      </c>
      <c r="L8513" t="s">
        <v>263</v>
      </c>
      <c r="M8513">
        <v>10035</v>
      </c>
      <c r="N8513" t="s">
        <v>144</v>
      </c>
      <c r="O8513" t="s">
        <v>5785</v>
      </c>
      <c r="P8513" t="s">
        <v>42</v>
      </c>
      <c r="Q8513" t="s">
        <v>71</v>
      </c>
      <c r="R8513" t="s">
        <v>5786</v>
      </c>
      <c r="S8513">
        <v>25.584</v>
      </c>
      <c r="T8513" s="3"/>
    </row>
    <row r="8514" spans="1:20" x14ac:dyDescent="0.3">
      <c r="A8514">
        <v>8513</v>
      </c>
      <c r="B8514" t="s">
        <v>10081</v>
      </c>
      <c r="C8514">
        <f t="shared" si="132"/>
        <v>5</v>
      </c>
      <c r="D8514" s="1">
        <v>42768</v>
      </c>
      <c r="E8514" s="1">
        <v>42774</v>
      </c>
      <c r="F8514" t="s">
        <v>46</v>
      </c>
      <c r="G8514" t="s">
        <v>3098</v>
      </c>
      <c r="H8514" t="s">
        <v>3099</v>
      </c>
      <c r="I8514" t="s">
        <v>37</v>
      </c>
      <c r="J8514" t="s">
        <v>23</v>
      </c>
      <c r="K8514" t="s">
        <v>180</v>
      </c>
      <c r="L8514" t="s">
        <v>100</v>
      </c>
      <c r="M8514">
        <v>77041</v>
      </c>
      <c r="N8514" t="s">
        <v>101</v>
      </c>
      <c r="O8514" t="s">
        <v>2881</v>
      </c>
      <c r="P8514" t="s">
        <v>28</v>
      </c>
      <c r="Q8514" t="s">
        <v>61</v>
      </c>
      <c r="R8514" t="s">
        <v>2882</v>
      </c>
      <c r="S8514">
        <v>73.784000000000006</v>
      </c>
      <c r="T8514" s="3"/>
    </row>
    <row r="8515" spans="1:20" x14ac:dyDescent="0.3">
      <c r="A8515">
        <v>8514</v>
      </c>
      <c r="B8515" t="s">
        <v>10082</v>
      </c>
      <c r="C8515">
        <f t="shared" ref="C8515:C8578" si="133">WEEKNUM(D8515,1)</f>
        <v>23</v>
      </c>
      <c r="D8515" s="1">
        <v>43256</v>
      </c>
      <c r="E8515" s="1">
        <v>43260</v>
      </c>
      <c r="F8515" t="s">
        <v>46</v>
      </c>
      <c r="G8515" t="s">
        <v>3098</v>
      </c>
      <c r="H8515" t="s">
        <v>3099</v>
      </c>
      <c r="I8515" t="s">
        <v>37</v>
      </c>
      <c r="J8515" t="s">
        <v>23</v>
      </c>
      <c r="K8515" t="s">
        <v>6055</v>
      </c>
      <c r="L8515" t="s">
        <v>50</v>
      </c>
      <c r="M8515">
        <v>32839</v>
      </c>
      <c r="N8515" t="s">
        <v>26</v>
      </c>
      <c r="O8515" t="s">
        <v>5268</v>
      </c>
      <c r="P8515" t="s">
        <v>42</v>
      </c>
      <c r="Q8515" t="s">
        <v>86</v>
      </c>
      <c r="R8515" t="s">
        <v>5269</v>
      </c>
      <c r="S8515">
        <v>20.736000000000001</v>
      </c>
      <c r="T8515" s="3"/>
    </row>
    <row r="8516" spans="1:20" x14ac:dyDescent="0.3">
      <c r="A8516">
        <v>8515</v>
      </c>
      <c r="B8516" t="s">
        <v>10083</v>
      </c>
      <c r="C8516">
        <f t="shared" si="133"/>
        <v>35</v>
      </c>
      <c r="D8516" s="1">
        <v>42603</v>
      </c>
      <c r="E8516" s="1">
        <v>42608</v>
      </c>
      <c r="F8516" t="s">
        <v>46</v>
      </c>
      <c r="G8516" t="s">
        <v>3635</v>
      </c>
      <c r="H8516" t="s">
        <v>3636</v>
      </c>
      <c r="I8516" t="s">
        <v>37</v>
      </c>
      <c r="J8516" t="s">
        <v>23</v>
      </c>
      <c r="K8516" t="s">
        <v>2581</v>
      </c>
      <c r="L8516" t="s">
        <v>25</v>
      </c>
      <c r="M8516">
        <v>41042</v>
      </c>
      <c r="N8516" t="s">
        <v>26</v>
      </c>
      <c r="O8516" t="s">
        <v>997</v>
      </c>
      <c r="P8516" t="s">
        <v>42</v>
      </c>
      <c r="Q8516" t="s">
        <v>64</v>
      </c>
      <c r="R8516" t="s">
        <v>998</v>
      </c>
      <c r="S8516">
        <v>17.52</v>
      </c>
      <c r="T8516" s="3"/>
    </row>
    <row r="8517" spans="1:20" x14ac:dyDescent="0.3">
      <c r="A8517">
        <v>8516</v>
      </c>
      <c r="B8517" t="s">
        <v>10083</v>
      </c>
      <c r="C8517">
        <f t="shared" si="133"/>
        <v>35</v>
      </c>
      <c r="D8517" s="1">
        <v>42603</v>
      </c>
      <c r="E8517" s="1">
        <v>42608</v>
      </c>
      <c r="F8517" t="s">
        <v>46</v>
      </c>
      <c r="G8517" t="s">
        <v>3635</v>
      </c>
      <c r="H8517" t="s">
        <v>3636</v>
      </c>
      <c r="I8517" t="s">
        <v>37</v>
      </c>
      <c r="J8517" t="s">
        <v>23</v>
      </c>
      <c r="K8517" t="s">
        <v>2581</v>
      </c>
      <c r="L8517" t="s">
        <v>25</v>
      </c>
      <c r="M8517">
        <v>41042</v>
      </c>
      <c r="N8517" t="s">
        <v>26</v>
      </c>
      <c r="O8517" t="s">
        <v>362</v>
      </c>
      <c r="P8517" t="s">
        <v>42</v>
      </c>
      <c r="Q8517" t="s">
        <v>64</v>
      </c>
      <c r="R8517" t="s">
        <v>363</v>
      </c>
      <c r="S8517">
        <v>35.76</v>
      </c>
      <c r="T8517" s="3"/>
    </row>
    <row r="8518" spans="1:20" x14ac:dyDescent="0.3">
      <c r="A8518">
        <v>8517</v>
      </c>
      <c r="B8518" t="s">
        <v>10084</v>
      </c>
      <c r="C8518">
        <f t="shared" si="133"/>
        <v>14</v>
      </c>
      <c r="D8518" s="1">
        <v>42832</v>
      </c>
      <c r="E8518" s="1">
        <v>42836</v>
      </c>
      <c r="F8518" t="s">
        <v>46</v>
      </c>
      <c r="G8518" t="s">
        <v>1940</v>
      </c>
      <c r="H8518" t="s">
        <v>1941</v>
      </c>
      <c r="I8518" t="s">
        <v>22</v>
      </c>
      <c r="J8518" t="s">
        <v>23</v>
      </c>
      <c r="K8518" t="s">
        <v>262</v>
      </c>
      <c r="L8518" t="s">
        <v>263</v>
      </c>
      <c r="M8518">
        <v>10009</v>
      </c>
      <c r="N8518" t="s">
        <v>144</v>
      </c>
      <c r="O8518" t="s">
        <v>63</v>
      </c>
      <c r="P8518" t="s">
        <v>42</v>
      </c>
      <c r="Q8518" t="s">
        <v>64</v>
      </c>
      <c r="R8518" t="s">
        <v>65</v>
      </c>
      <c r="S8518">
        <v>3.64</v>
      </c>
      <c r="T8518" s="3"/>
    </row>
    <row r="8519" spans="1:20" x14ac:dyDescent="0.3">
      <c r="A8519">
        <v>8518</v>
      </c>
      <c r="B8519" t="s">
        <v>10085</v>
      </c>
      <c r="C8519">
        <f t="shared" si="133"/>
        <v>23</v>
      </c>
      <c r="D8519" s="1">
        <v>43255</v>
      </c>
      <c r="E8519" s="1">
        <v>43258</v>
      </c>
      <c r="F8519" t="s">
        <v>19</v>
      </c>
      <c r="G8519" t="s">
        <v>1661</v>
      </c>
      <c r="H8519" t="s">
        <v>1662</v>
      </c>
      <c r="I8519" t="s">
        <v>22</v>
      </c>
      <c r="J8519" t="s">
        <v>23</v>
      </c>
      <c r="K8519" t="s">
        <v>5910</v>
      </c>
      <c r="L8519" t="s">
        <v>100</v>
      </c>
      <c r="M8519">
        <v>75034</v>
      </c>
      <c r="N8519" t="s">
        <v>101</v>
      </c>
      <c r="O8519" t="s">
        <v>5367</v>
      </c>
      <c r="P8519" t="s">
        <v>28</v>
      </c>
      <c r="Q8519" t="s">
        <v>61</v>
      </c>
      <c r="R8519" t="s">
        <v>5368</v>
      </c>
      <c r="S8519">
        <v>30.335999999999999</v>
      </c>
      <c r="T8519" s="3"/>
    </row>
    <row r="8520" spans="1:20" x14ac:dyDescent="0.3">
      <c r="A8520">
        <v>8519</v>
      </c>
      <c r="B8520" t="s">
        <v>10086</v>
      </c>
      <c r="C8520">
        <f t="shared" si="133"/>
        <v>49</v>
      </c>
      <c r="D8520" s="1">
        <v>43438</v>
      </c>
      <c r="E8520" s="1">
        <v>43444</v>
      </c>
      <c r="F8520" t="s">
        <v>46</v>
      </c>
      <c r="G8520" t="s">
        <v>8521</v>
      </c>
      <c r="H8520" t="s">
        <v>8522</v>
      </c>
      <c r="I8520" t="s">
        <v>22</v>
      </c>
      <c r="J8520" t="s">
        <v>23</v>
      </c>
      <c r="K8520" t="s">
        <v>4829</v>
      </c>
      <c r="L8520" t="s">
        <v>786</v>
      </c>
      <c r="M8520">
        <v>7501</v>
      </c>
      <c r="N8520" t="s">
        <v>144</v>
      </c>
      <c r="O8520" t="s">
        <v>9599</v>
      </c>
      <c r="P8520" t="s">
        <v>28</v>
      </c>
      <c r="Q8520" t="s">
        <v>61</v>
      </c>
      <c r="R8520" t="s">
        <v>9600</v>
      </c>
      <c r="S8520">
        <v>12.99</v>
      </c>
      <c r="T8520" s="3"/>
    </row>
    <row r="8521" spans="1:20" x14ac:dyDescent="0.3">
      <c r="A8521">
        <v>8520</v>
      </c>
      <c r="B8521" t="s">
        <v>10086</v>
      </c>
      <c r="C8521">
        <f t="shared" si="133"/>
        <v>49</v>
      </c>
      <c r="D8521" s="1">
        <v>43438</v>
      </c>
      <c r="E8521" s="1">
        <v>43444</v>
      </c>
      <c r="F8521" t="s">
        <v>46</v>
      </c>
      <c r="G8521" t="s">
        <v>8521</v>
      </c>
      <c r="H8521" t="s">
        <v>8522</v>
      </c>
      <c r="I8521" t="s">
        <v>22</v>
      </c>
      <c r="J8521" t="s">
        <v>23</v>
      </c>
      <c r="K8521" t="s">
        <v>4829</v>
      </c>
      <c r="L8521" t="s">
        <v>786</v>
      </c>
      <c r="M8521">
        <v>7501</v>
      </c>
      <c r="N8521" t="s">
        <v>144</v>
      </c>
      <c r="O8521" t="s">
        <v>699</v>
      </c>
      <c r="P8521" t="s">
        <v>28</v>
      </c>
      <c r="Q8521" t="s">
        <v>32</v>
      </c>
      <c r="R8521" t="s">
        <v>700</v>
      </c>
      <c r="S8521">
        <v>182.22</v>
      </c>
      <c r="T8521" s="3"/>
    </row>
    <row r="8522" spans="1:20" x14ac:dyDescent="0.3">
      <c r="A8522">
        <v>8521</v>
      </c>
      <c r="B8522" t="s">
        <v>10086</v>
      </c>
      <c r="C8522">
        <f t="shared" si="133"/>
        <v>49</v>
      </c>
      <c r="D8522" s="1">
        <v>43438</v>
      </c>
      <c r="E8522" s="1">
        <v>43444</v>
      </c>
      <c r="F8522" t="s">
        <v>46</v>
      </c>
      <c r="G8522" t="s">
        <v>8521</v>
      </c>
      <c r="H8522" t="s">
        <v>8522</v>
      </c>
      <c r="I8522" t="s">
        <v>22</v>
      </c>
      <c r="J8522" t="s">
        <v>23</v>
      </c>
      <c r="K8522" t="s">
        <v>4829</v>
      </c>
      <c r="L8522" t="s">
        <v>786</v>
      </c>
      <c r="M8522">
        <v>7501</v>
      </c>
      <c r="N8522" t="s">
        <v>144</v>
      </c>
      <c r="O8522" t="s">
        <v>888</v>
      </c>
      <c r="P8522" t="s">
        <v>28</v>
      </c>
      <c r="Q8522" t="s">
        <v>32</v>
      </c>
      <c r="R8522" t="s">
        <v>889</v>
      </c>
      <c r="S8522">
        <v>302.94</v>
      </c>
      <c r="T8522" s="3"/>
    </row>
    <row r="8523" spans="1:20" x14ac:dyDescent="0.3">
      <c r="A8523">
        <v>8522</v>
      </c>
      <c r="B8523" t="s">
        <v>10087</v>
      </c>
      <c r="C8523">
        <f t="shared" si="133"/>
        <v>2</v>
      </c>
      <c r="D8523" s="1">
        <v>42746</v>
      </c>
      <c r="E8523" s="1">
        <v>42750</v>
      </c>
      <c r="F8523" t="s">
        <v>46</v>
      </c>
      <c r="G8523" t="s">
        <v>760</v>
      </c>
      <c r="H8523" t="s">
        <v>761</v>
      </c>
      <c r="I8523" t="s">
        <v>98</v>
      </c>
      <c r="J8523" t="s">
        <v>23</v>
      </c>
      <c r="K8523" t="s">
        <v>493</v>
      </c>
      <c r="L8523" t="s">
        <v>494</v>
      </c>
      <c r="M8523">
        <v>43229</v>
      </c>
      <c r="N8523" t="s">
        <v>144</v>
      </c>
      <c r="O8523" t="s">
        <v>3411</v>
      </c>
      <c r="P8523" t="s">
        <v>28</v>
      </c>
      <c r="Q8523" t="s">
        <v>61</v>
      </c>
      <c r="R8523" t="s">
        <v>3412</v>
      </c>
      <c r="S8523">
        <v>54.991999999999997</v>
      </c>
      <c r="T8523" s="3"/>
    </row>
    <row r="8524" spans="1:20" x14ac:dyDescent="0.3">
      <c r="A8524">
        <v>8523</v>
      </c>
      <c r="B8524" t="s">
        <v>10088</v>
      </c>
      <c r="C8524">
        <f t="shared" si="133"/>
        <v>13</v>
      </c>
      <c r="D8524" s="1">
        <v>42826</v>
      </c>
      <c r="E8524" s="1">
        <v>42832</v>
      </c>
      <c r="F8524" t="s">
        <v>46</v>
      </c>
      <c r="G8524" t="s">
        <v>4198</v>
      </c>
      <c r="H8524" t="s">
        <v>4199</v>
      </c>
      <c r="I8524" t="s">
        <v>37</v>
      </c>
      <c r="J8524" t="s">
        <v>23</v>
      </c>
      <c r="K8524" t="s">
        <v>2550</v>
      </c>
      <c r="L8524" t="s">
        <v>110</v>
      </c>
      <c r="M8524">
        <v>53209</v>
      </c>
      <c r="N8524" t="s">
        <v>101</v>
      </c>
      <c r="O8524" t="s">
        <v>3059</v>
      </c>
      <c r="P8524" t="s">
        <v>67</v>
      </c>
      <c r="Q8524" t="s">
        <v>68</v>
      </c>
      <c r="R8524" t="s">
        <v>3060</v>
      </c>
      <c r="S8524">
        <v>12.99</v>
      </c>
      <c r="T8524" s="3"/>
    </row>
    <row r="8525" spans="1:20" x14ac:dyDescent="0.3">
      <c r="A8525">
        <v>8524</v>
      </c>
      <c r="B8525" t="s">
        <v>10089</v>
      </c>
      <c r="C8525">
        <f t="shared" si="133"/>
        <v>38</v>
      </c>
      <c r="D8525" s="1">
        <v>43364</v>
      </c>
      <c r="E8525" s="1">
        <v>43368</v>
      </c>
      <c r="F8525" t="s">
        <v>46</v>
      </c>
      <c r="G8525" t="s">
        <v>1210</v>
      </c>
      <c r="H8525" t="s">
        <v>1211</v>
      </c>
      <c r="I8525" t="s">
        <v>22</v>
      </c>
      <c r="J8525" t="s">
        <v>23</v>
      </c>
      <c r="K8525" t="s">
        <v>123</v>
      </c>
      <c r="L8525" t="s">
        <v>39</v>
      </c>
      <c r="M8525">
        <v>94109</v>
      </c>
      <c r="N8525" t="s">
        <v>40</v>
      </c>
      <c r="O8525" t="s">
        <v>934</v>
      </c>
      <c r="P8525" t="s">
        <v>42</v>
      </c>
      <c r="Q8525" t="s">
        <v>86</v>
      </c>
      <c r="R8525" t="s">
        <v>935</v>
      </c>
      <c r="S8525">
        <v>55.86</v>
      </c>
      <c r="T8525" s="3"/>
    </row>
    <row r="8526" spans="1:20" x14ac:dyDescent="0.3">
      <c r="A8526">
        <v>8525</v>
      </c>
      <c r="B8526" t="s">
        <v>10090</v>
      </c>
      <c r="C8526">
        <f t="shared" si="133"/>
        <v>11</v>
      </c>
      <c r="D8526" s="1">
        <v>43175</v>
      </c>
      <c r="E8526" s="1">
        <v>43175</v>
      </c>
      <c r="F8526" t="s">
        <v>1289</v>
      </c>
      <c r="G8526" t="s">
        <v>7110</v>
      </c>
      <c r="H8526" t="s">
        <v>7111</v>
      </c>
      <c r="I8526" t="s">
        <v>22</v>
      </c>
      <c r="J8526" t="s">
        <v>23</v>
      </c>
      <c r="K8526" t="s">
        <v>493</v>
      </c>
      <c r="L8526" t="s">
        <v>494</v>
      </c>
      <c r="M8526">
        <v>43229</v>
      </c>
      <c r="N8526" t="s">
        <v>144</v>
      </c>
      <c r="O8526" t="s">
        <v>3904</v>
      </c>
      <c r="P8526" t="s">
        <v>67</v>
      </c>
      <c r="Q8526" t="s">
        <v>68</v>
      </c>
      <c r="R8526" t="s">
        <v>3905</v>
      </c>
      <c r="S8526">
        <v>44.375999999999998</v>
      </c>
      <c r="T8526" s="3"/>
    </row>
    <row r="8527" spans="1:20" x14ac:dyDescent="0.3">
      <c r="A8527">
        <v>8526</v>
      </c>
      <c r="B8527" t="s">
        <v>10090</v>
      </c>
      <c r="C8527">
        <f t="shared" si="133"/>
        <v>11</v>
      </c>
      <c r="D8527" s="1">
        <v>43175</v>
      </c>
      <c r="E8527" s="1">
        <v>43175</v>
      </c>
      <c r="F8527" t="s">
        <v>1289</v>
      </c>
      <c r="G8527" t="s">
        <v>7110</v>
      </c>
      <c r="H8527" t="s">
        <v>7111</v>
      </c>
      <c r="I8527" t="s">
        <v>22</v>
      </c>
      <c r="J8527" t="s">
        <v>23</v>
      </c>
      <c r="K8527" t="s">
        <v>493</v>
      </c>
      <c r="L8527" t="s">
        <v>494</v>
      </c>
      <c r="M8527">
        <v>43229</v>
      </c>
      <c r="N8527" t="s">
        <v>144</v>
      </c>
      <c r="O8527" t="s">
        <v>7625</v>
      </c>
      <c r="P8527" t="s">
        <v>28</v>
      </c>
      <c r="Q8527" t="s">
        <v>61</v>
      </c>
      <c r="R8527" t="s">
        <v>7626</v>
      </c>
      <c r="S8527">
        <v>51.264000000000003</v>
      </c>
      <c r="T8527" s="3"/>
    </row>
    <row r="8528" spans="1:20" x14ac:dyDescent="0.3">
      <c r="A8528">
        <v>8527</v>
      </c>
      <c r="B8528" t="s">
        <v>10090</v>
      </c>
      <c r="C8528">
        <f t="shared" si="133"/>
        <v>11</v>
      </c>
      <c r="D8528" s="1">
        <v>43175</v>
      </c>
      <c r="E8528" s="1">
        <v>43175</v>
      </c>
      <c r="F8528" t="s">
        <v>1289</v>
      </c>
      <c r="G8528" t="s">
        <v>7110</v>
      </c>
      <c r="H8528" t="s">
        <v>7111</v>
      </c>
      <c r="I8528" t="s">
        <v>22</v>
      </c>
      <c r="J8528" t="s">
        <v>23</v>
      </c>
      <c r="K8528" t="s">
        <v>493</v>
      </c>
      <c r="L8528" t="s">
        <v>494</v>
      </c>
      <c r="M8528">
        <v>43229</v>
      </c>
      <c r="N8528" t="s">
        <v>144</v>
      </c>
      <c r="O8528" t="s">
        <v>321</v>
      </c>
      <c r="P8528" t="s">
        <v>42</v>
      </c>
      <c r="Q8528" t="s">
        <v>71</v>
      </c>
      <c r="R8528" t="s">
        <v>322</v>
      </c>
      <c r="S8528">
        <v>5.1929999999999996</v>
      </c>
      <c r="T8528" s="3"/>
    </row>
    <row r="8529" spans="1:20" x14ac:dyDescent="0.3">
      <c r="A8529">
        <v>8528</v>
      </c>
      <c r="B8529" t="s">
        <v>10090</v>
      </c>
      <c r="C8529">
        <f t="shared" si="133"/>
        <v>11</v>
      </c>
      <c r="D8529" s="1">
        <v>43175</v>
      </c>
      <c r="E8529" s="1">
        <v>43175</v>
      </c>
      <c r="F8529" t="s">
        <v>1289</v>
      </c>
      <c r="G8529" t="s">
        <v>7110</v>
      </c>
      <c r="H8529" t="s">
        <v>7111</v>
      </c>
      <c r="I8529" t="s">
        <v>22</v>
      </c>
      <c r="J8529" t="s">
        <v>23</v>
      </c>
      <c r="K8529" t="s">
        <v>493</v>
      </c>
      <c r="L8529" t="s">
        <v>494</v>
      </c>
      <c r="M8529">
        <v>43229</v>
      </c>
      <c r="N8529" t="s">
        <v>144</v>
      </c>
      <c r="O8529" t="s">
        <v>1595</v>
      </c>
      <c r="P8529" t="s">
        <v>67</v>
      </c>
      <c r="Q8529" t="s">
        <v>157</v>
      </c>
      <c r="R8529" t="s">
        <v>1596</v>
      </c>
      <c r="S8529">
        <v>159.98400000000001</v>
      </c>
      <c r="T8529" s="3"/>
    </row>
    <row r="8530" spans="1:20" x14ac:dyDescent="0.3">
      <c r="A8530">
        <v>8529</v>
      </c>
      <c r="B8530" t="s">
        <v>10090</v>
      </c>
      <c r="C8530">
        <f t="shared" si="133"/>
        <v>11</v>
      </c>
      <c r="D8530" s="1">
        <v>43175</v>
      </c>
      <c r="E8530" s="1">
        <v>43175</v>
      </c>
      <c r="F8530" t="s">
        <v>1289</v>
      </c>
      <c r="G8530" t="s">
        <v>7110</v>
      </c>
      <c r="H8530" t="s">
        <v>7111</v>
      </c>
      <c r="I8530" t="s">
        <v>22</v>
      </c>
      <c r="J8530" t="s">
        <v>23</v>
      </c>
      <c r="K8530" t="s">
        <v>493</v>
      </c>
      <c r="L8530" t="s">
        <v>494</v>
      </c>
      <c r="M8530">
        <v>43229</v>
      </c>
      <c r="N8530" t="s">
        <v>144</v>
      </c>
      <c r="O8530" t="s">
        <v>1192</v>
      </c>
      <c r="P8530" t="s">
        <v>42</v>
      </c>
      <c r="Q8530" t="s">
        <v>55</v>
      </c>
      <c r="R8530" t="s">
        <v>1193</v>
      </c>
      <c r="S8530">
        <v>54.223999999999997</v>
      </c>
      <c r="T8530" s="3"/>
    </row>
    <row r="8531" spans="1:20" x14ac:dyDescent="0.3">
      <c r="A8531">
        <v>8530</v>
      </c>
      <c r="B8531" t="s">
        <v>10091</v>
      </c>
      <c r="C8531">
        <f t="shared" si="133"/>
        <v>45</v>
      </c>
      <c r="D8531" s="1">
        <v>43414</v>
      </c>
      <c r="E8531" s="1">
        <v>43421</v>
      </c>
      <c r="F8531" t="s">
        <v>46</v>
      </c>
      <c r="G8531" t="s">
        <v>3920</v>
      </c>
      <c r="H8531" t="s">
        <v>3921</v>
      </c>
      <c r="I8531" t="s">
        <v>98</v>
      </c>
      <c r="J8531" t="s">
        <v>23</v>
      </c>
      <c r="K8531" t="s">
        <v>38</v>
      </c>
      <c r="L8531" t="s">
        <v>39</v>
      </c>
      <c r="M8531">
        <v>90008</v>
      </c>
      <c r="N8531" t="s">
        <v>40</v>
      </c>
      <c r="O8531" t="s">
        <v>5400</v>
      </c>
      <c r="P8531" t="s">
        <v>28</v>
      </c>
      <c r="Q8531" t="s">
        <v>32</v>
      </c>
      <c r="R8531" t="s">
        <v>5401</v>
      </c>
      <c r="S8531">
        <v>241.42400000000001</v>
      </c>
      <c r="T8531" s="3"/>
    </row>
    <row r="8532" spans="1:20" x14ac:dyDescent="0.3">
      <c r="A8532">
        <v>8531</v>
      </c>
      <c r="B8532" t="s">
        <v>10092</v>
      </c>
      <c r="C8532">
        <f t="shared" si="133"/>
        <v>48</v>
      </c>
      <c r="D8532" s="1">
        <v>43069</v>
      </c>
      <c r="E8532" s="1">
        <v>43075</v>
      </c>
      <c r="F8532" t="s">
        <v>46</v>
      </c>
      <c r="G8532" t="s">
        <v>803</v>
      </c>
      <c r="H8532" t="s">
        <v>804</v>
      </c>
      <c r="I8532" t="s">
        <v>22</v>
      </c>
      <c r="J8532" t="s">
        <v>23</v>
      </c>
      <c r="K8532" t="s">
        <v>878</v>
      </c>
      <c r="L8532" t="s">
        <v>234</v>
      </c>
      <c r="M8532">
        <v>48227</v>
      </c>
      <c r="N8532" t="s">
        <v>101</v>
      </c>
      <c r="O8532" t="s">
        <v>5351</v>
      </c>
      <c r="P8532" t="s">
        <v>42</v>
      </c>
      <c r="Q8532" t="s">
        <v>86</v>
      </c>
      <c r="R8532" t="s">
        <v>5352</v>
      </c>
      <c r="S8532">
        <v>33.36</v>
      </c>
      <c r="T8532" s="3"/>
    </row>
    <row r="8533" spans="1:20" x14ac:dyDescent="0.3">
      <c r="A8533">
        <v>8532</v>
      </c>
      <c r="B8533" t="s">
        <v>10092</v>
      </c>
      <c r="C8533">
        <f t="shared" si="133"/>
        <v>48</v>
      </c>
      <c r="D8533" s="1">
        <v>43069</v>
      </c>
      <c r="E8533" s="1">
        <v>43075</v>
      </c>
      <c r="F8533" t="s">
        <v>46</v>
      </c>
      <c r="G8533" t="s">
        <v>803</v>
      </c>
      <c r="H8533" t="s">
        <v>804</v>
      </c>
      <c r="I8533" t="s">
        <v>22</v>
      </c>
      <c r="J8533" t="s">
        <v>23</v>
      </c>
      <c r="K8533" t="s">
        <v>878</v>
      </c>
      <c r="L8533" t="s">
        <v>234</v>
      </c>
      <c r="M8533">
        <v>48227</v>
      </c>
      <c r="N8533" t="s">
        <v>101</v>
      </c>
      <c r="O8533" t="s">
        <v>1265</v>
      </c>
      <c r="P8533" t="s">
        <v>42</v>
      </c>
      <c r="Q8533" t="s">
        <v>86</v>
      </c>
      <c r="R8533" t="s">
        <v>1266</v>
      </c>
      <c r="S8533">
        <v>13.76</v>
      </c>
      <c r="T8533" s="3"/>
    </row>
    <row r="8534" spans="1:20" x14ac:dyDescent="0.3">
      <c r="A8534">
        <v>8533</v>
      </c>
      <c r="B8534" t="s">
        <v>10092</v>
      </c>
      <c r="C8534">
        <f t="shared" si="133"/>
        <v>48</v>
      </c>
      <c r="D8534" s="1">
        <v>43069</v>
      </c>
      <c r="E8534" s="1">
        <v>43075</v>
      </c>
      <c r="F8534" t="s">
        <v>46</v>
      </c>
      <c r="G8534" t="s">
        <v>803</v>
      </c>
      <c r="H8534" t="s">
        <v>804</v>
      </c>
      <c r="I8534" t="s">
        <v>22</v>
      </c>
      <c r="J8534" t="s">
        <v>23</v>
      </c>
      <c r="K8534" t="s">
        <v>878</v>
      </c>
      <c r="L8534" t="s">
        <v>234</v>
      </c>
      <c r="M8534">
        <v>48227</v>
      </c>
      <c r="N8534" t="s">
        <v>101</v>
      </c>
      <c r="O8534" t="s">
        <v>4154</v>
      </c>
      <c r="P8534" t="s">
        <v>42</v>
      </c>
      <c r="Q8534" t="s">
        <v>55</v>
      </c>
      <c r="R8534" t="s">
        <v>4155</v>
      </c>
      <c r="S8534">
        <v>496.86</v>
      </c>
      <c r="T8534" s="3"/>
    </row>
    <row r="8535" spans="1:20" x14ac:dyDescent="0.3">
      <c r="A8535">
        <v>8534</v>
      </c>
      <c r="B8535" t="s">
        <v>10092</v>
      </c>
      <c r="C8535">
        <f t="shared" si="133"/>
        <v>48</v>
      </c>
      <c r="D8535" s="1">
        <v>43069</v>
      </c>
      <c r="E8535" s="1">
        <v>43075</v>
      </c>
      <c r="F8535" t="s">
        <v>46</v>
      </c>
      <c r="G8535" t="s">
        <v>803</v>
      </c>
      <c r="H8535" t="s">
        <v>804</v>
      </c>
      <c r="I8535" t="s">
        <v>22</v>
      </c>
      <c r="J8535" t="s">
        <v>23</v>
      </c>
      <c r="K8535" t="s">
        <v>878</v>
      </c>
      <c r="L8535" t="s">
        <v>234</v>
      </c>
      <c r="M8535">
        <v>48227</v>
      </c>
      <c r="N8535" t="s">
        <v>101</v>
      </c>
      <c r="O8535" t="s">
        <v>332</v>
      </c>
      <c r="P8535" t="s">
        <v>28</v>
      </c>
      <c r="Q8535" t="s">
        <v>32</v>
      </c>
      <c r="R8535" t="s">
        <v>333</v>
      </c>
      <c r="S8535">
        <v>389.97</v>
      </c>
      <c r="T8535" s="3"/>
    </row>
    <row r="8536" spans="1:20" x14ac:dyDescent="0.3">
      <c r="A8536">
        <v>8535</v>
      </c>
      <c r="B8536" t="s">
        <v>10093</v>
      </c>
      <c r="C8536">
        <f t="shared" si="133"/>
        <v>3</v>
      </c>
      <c r="D8536" s="1">
        <v>42382</v>
      </c>
      <c r="E8536" s="1">
        <v>42384</v>
      </c>
      <c r="F8536" t="s">
        <v>19</v>
      </c>
      <c r="G8536" t="s">
        <v>7879</v>
      </c>
      <c r="H8536" t="s">
        <v>7880</v>
      </c>
      <c r="I8536" t="s">
        <v>37</v>
      </c>
      <c r="J8536" t="s">
        <v>23</v>
      </c>
      <c r="K8536" t="s">
        <v>493</v>
      </c>
      <c r="L8536" t="s">
        <v>1271</v>
      </c>
      <c r="M8536">
        <v>31907</v>
      </c>
      <c r="N8536" t="s">
        <v>26</v>
      </c>
      <c r="O8536" t="s">
        <v>2366</v>
      </c>
      <c r="P8536" t="s">
        <v>42</v>
      </c>
      <c r="Q8536" t="s">
        <v>43</v>
      </c>
      <c r="R8536" t="s">
        <v>2367</v>
      </c>
      <c r="S8536">
        <v>9.82</v>
      </c>
      <c r="T8536" s="3"/>
    </row>
    <row r="8537" spans="1:20" x14ac:dyDescent="0.3">
      <c r="A8537">
        <v>8536</v>
      </c>
      <c r="B8537" t="s">
        <v>10094</v>
      </c>
      <c r="C8537">
        <f t="shared" si="133"/>
        <v>20</v>
      </c>
      <c r="D8537" s="1">
        <v>42140</v>
      </c>
      <c r="E8537" s="1">
        <v>42144</v>
      </c>
      <c r="F8537" t="s">
        <v>46</v>
      </c>
      <c r="G8537" t="s">
        <v>6455</v>
      </c>
      <c r="H8537" t="s">
        <v>6456</v>
      </c>
      <c r="I8537" t="s">
        <v>22</v>
      </c>
      <c r="J8537" t="s">
        <v>23</v>
      </c>
      <c r="K8537" t="s">
        <v>123</v>
      </c>
      <c r="L8537" t="s">
        <v>39</v>
      </c>
      <c r="M8537">
        <v>94122</v>
      </c>
      <c r="N8537" t="s">
        <v>40</v>
      </c>
      <c r="O8537" t="s">
        <v>4822</v>
      </c>
      <c r="P8537" t="s">
        <v>67</v>
      </c>
      <c r="Q8537" t="s">
        <v>157</v>
      </c>
      <c r="R8537" t="s">
        <v>4823</v>
      </c>
      <c r="S8537">
        <v>56.4</v>
      </c>
      <c r="T8537" s="3"/>
    </row>
    <row r="8538" spans="1:20" x14ac:dyDescent="0.3">
      <c r="A8538">
        <v>8537</v>
      </c>
      <c r="B8538" t="s">
        <v>10095</v>
      </c>
      <c r="C8538">
        <f t="shared" si="133"/>
        <v>24</v>
      </c>
      <c r="D8538" s="1">
        <v>42528</v>
      </c>
      <c r="E8538" s="1">
        <v>42532</v>
      </c>
      <c r="F8538" t="s">
        <v>46</v>
      </c>
      <c r="G8538" t="s">
        <v>10096</v>
      </c>
      <c r="H8538" t="s">
        <v>10097</v>
      </c>
      <c r="I8538" t="s">
        <v>98</v>
      </c>
      <c r="J8538" t="s">
        <v>23</v>
      </c>
      <c r="K8538" t="s">
        <v>142</v>
      </c>
      <c r="L8538" t="s">
        <v>143</v>
      </c>
      <c r="M8538">
        <v>19143</v>
      </c>
      <c r="N8538" t="s">
        <v>144</v>
      </c>
      <c r="O8538" t="s">
        <v>3078</v>
      </c>
      <c r="P8538" t="s">
        <v>42</v>
      </c>
      <c r="Q8538" t="s">
        <v>71</v>
      </c>
      <c r="R8538" t="s">
        <v>3079</v>
      </c>
      <c r="S8538">
        <v>18.312000000000001</v>
      </c>
      <c r="T8538" s="3"/>
    </row>
    <row r="8539" spans="1:20" x14ac:dyDescent="0.3">
      <c r="A8539">
        <v>8538</v>
      </c>
      <c r="B8539" t="s">
        <v>10095</v>
      </c>
      <c r="C8539">
        <f t="shared" si="133"/>
        <v>24</v>
      </c>
      <c r="D8539" s="1">
        <v>42528</v>
      </c>
      <c r="E8539" s="1">
        <v>42532</v>
      </c>
      <c r="F8539" t="s">
        <v>46</v>
      </c>
      <c r="G8539" t="s">
        <v>10096</v>
      </c>
      <c r="H8539" t="s">
        <v>10097</v>
      </c>
      <c r="I8539" t="s">
        <v>98</v>
      </c>
      <c r="J8539" t="s">
        <v>23</v>
      </c>
      <c r="K8539" t="s">
        <v>142</v>
      </c>
      <c r="L8539" t="s">
        <v>143</v>
      </c>
      <c r="M8539">
        <v>19143</v>
      </c>
      <c r="N8539" t="s">
        <v>144</v>
      </c>
      <c r="O8539" t="s">
        <v>6748</v>
      </c>
      <c r="P8539" t="s">
        <v>42</v>
      </c>
      <c r="Q8539" t="s">
        <v>86</v>
      </c>
      <c r="R8539" t="s">
        <v>6749</v>
      </c>
      <c r="S8539">
        <v>25.92</v>
      </c>
      <c r="T8539" s="3"/>
    </row>
    <row r="8540" spans="1:20" x14ac:dyDescent="0.3">
      <c r="A8540">
        <v>8539</v>
      </c>
      <c r="B8540" t="s">
        <v>10095</v>
      </c>
      <c r="C8540">
        <f t="shared" si="133"/>
        <v>24</v>
      </c>
      <c r="D8540" s="1">
        <v>42528</v>
      </c>
      <c r="E8540" s="1">
        <v>42532</v>
      </c>
      <c r="F8540" t="s">
        <v>46</v>
      </c>
      <c r="G8540" t="s">
        <v>10096</v>
      </c>
      <c r="H8540" t="s">
        <v>10097</v>
      </c>
      <c r="I8540" t="s">
        <v>98</v>
      </c>
      <c r="J8540" t="s">
        <v>23</v>
      </c>
      <c r="K8540" t="s">
        <v>142</v>
      </c>
      <c r="L8540" t="s">
        <v>143</v>
      </c>
      <c r="M8540">
        <v>19143</v>
      </c>
      <c r="N8540" t="s">
        <v>144</v>
      </c>
      <c r="O8540" t="s">
        <v>5849</v>
      </c>
      <c r="P8540" t="s">
        <v>42</v>
      </c>
      <c r="Q8540" t="s">
        <v>64</v>
      </c>
      <c r="R8540" t="s">
        <v>5850</v>
      </c>
      <c r="S8540">
        <v>8.016</v>
      </c>
      <c r="T8540" s="3"/>
    </row>
    <row r="8541" spans="1:20" x14ac:dyDescent="0.3">
      <c r="A8541">
        <v>8540</v>
      </c>
      <c r="B8541" t="s">
        <v>10098</v>
      </c>
      <c r="C8541">
        <f t="shared" si="133"/>
        <v>10</v>
      </c>
      <c r="D8541" s="1">
        <v>43168</v>
      </c>
      <c r="E8541" s="1">
        <v>43172</v>
      </c>
      <c r="F8541" t="s">
        <v>46</v>
      </c>
      <c r="G8541" t="s">
        <v>403</v>
      </c>
      <c r="H8541" t="s">
        <v>404</v>
      </c>
      <c r="I8541" t="s">
        <v>22</v>
      </c>
      <c r="J8541" t="s">
        <v>23</v>
      </c>
      <c r="K8541" t="s">
        <v>38</v>
      </c>
      <c r="L8541" t="s">
        <v>39</v>
      </c>
      <c r="M8541">
        <v>90008</v>
      </c>
      <c r="N8541" t="s">
        <v>40</v>
      </c>
      <c r="O8541" t="s">
        <v>5430</v>
      </c>
      <c r="P8541" t="s">
        <v>67</v>
      </c>
      <c r="Q8541" t="s">
        <v>1215</v>
      </c>
      <c r="R8541" t="s">
        <v>5431</v>
      </c>
      <c r="S8541">
        <v>479.98399999999998</v>
      </c>
      <c r="T8541" s="3"/>
    </row>
    <row r="8542" spans="1:20" x14ac:dyDescent="0.3">
      <c r="A8542">
        <v>8541</v>
      </c>
      <c r="B8542" t="s">
        <v>10098</v>
      </c>
      <c r="C8542">
        <f t="shared" si="133"/>
        <v>10</v>
      </c>
      <c r="D8542" s="1">
        <v>43168</v>
      </c>
      <c r="E8542" s="1">
        <v>43172</v>
      </c>
      <c r="F8542" t="s">
        <v>46</v>
      </c>
      <c r="G8542" t="s">
        <v>403</v>
      </c>
      <c r="H8542" t="s">
        <v>404</v>
      </c>
      <c r="I8542" t="s">
        <v>22</v>
      </c>
      <c r="J8542" t="s">
        <v>23</v>
      </c>
      <c r="K8542" t="s">
        <v>38</v>
      </c>
      <c r="L8542" t="s">
        <v>39</v>
      </c>
      <c r="M8542">
        <v>90008</v>
      </c>
      <c r="N8542" t="s">
        <v>40</v>
      </c>
      <c r="O8542" t="s">
        <v>70</v>
      </c>
      <c r="P8542" t="s">
        <v>42</v>
      </c>
      <c r="Q8542" t="s">
        <v>71</v>
      </c>
      <c r="R8542" t="s">
        <v>72</v>
      </c>
      <c r="S8542">
        <v>30.84</v>
      </c>
      <c r="T8542" s="3"/>
    </row>
    <row r="8543" spans="1:20" x14ac:dyDescent="0.3">
      <c r="A8543">
        <v>8542</v>
      </c>
      <c r="B8543" t="s">
        <v>10099</v>
      </c>
      <c r="C8543">
        <f t="shared" si="133"/>
        <v>52</v>
      </c>
      <c r="D8543" s="1">
        <v>42726</v>
      </c>
      <c r="E8543" s="1">
        <v>42727</v>
      </c>
      <c r="F8543" t="s">
        <v>184</v>
      </c>
      <c r="G8543" t="s">
        <v>3394</v>
      </c>
      <c r="H8543" t="s">
        <v>3395</v>
      </c>
      <c r="I8543" t="s">
        <v>37</v>
      </c>
      <c r="J8543" t="s">
        <v>23</v>
      </c>
      <c r="K8543" t="s">
        <v>142</v>
      </c>
      <c r="L8543" t="s">
        <v>143</v>
      </c>
      <c r="M8543">
        <v>19140</v>
      </c>
      <c r="N8543" t="s">
        <v>144</v>
      </c>
      <c r="O8543" t="s">
        <v>4912</v>
      </c>
      <c r="P8543" t="s">
        <v>42</v>
      </c>
      <c r="Q8543" t="s">
        <v>55</v>
      </c>
      <c r="R8543" t="s">
        <v>4913</v>
      </c>
      <c r="S8543">
        <v>33.567999999999998</v>
      </c>
      <c r="T8543" s="3"/>
    </row>
    <row r="8544" spans="1:20" x14ac:dyDescent="0.3">
      <c r="A8544">
        <v>8543</v>
      </c>
      <c r="B8544" t="s">
        <v>10099</v>
      </c>
      <c r="C8544">
        <f t="shared" si="133"/>
        <v>52</v>
      </c>
      <c r="D8544" s="1">
        <v>42726</v>
      </c>
      <c r="E8544" s="1">
        <v>42727</v>
      </c>
      <c r="F8544" t="s">
        <v>184</v>
      </c>
      <c r="G8544" t="s">
        <v>3394</v>
      </c>
      <c r="H8544" t="s">
        <v>3395</v>
      </c>
      <c r="I8544" t="s">
        <v>37</v>
      </c>
      <c r="J8544" t="s">
        <v>23</v>
      </c>
      <c r="K8544" t="s">
        <v>142</v>
      </c>
      <c r="L8544" t="s">
        <v>143</v>
      </c>
      <c r="M8544">
        <v>19140</v>
      </c>
      <c r="N8544" t="s">
        <v>144</v>
      </c>
      <c r="O8544" t="s">
        <v>3380</v>
      </c>
      <c r="P8544" t="s">
        <v>28</v>
      </c>
      <c r="Q8544" t="s">
        <v>32</v>
      </c>
      <c r="R8544" t="s">
        <v>3381</v>
      </c>
      <c r="S8544">
        <v>422.625</v>
      </c>
      <c r="T8544" s="3"/>
    </row>
    <row r="8545" spans="1:20" x14ac:dyDescent="0.3">
      <c r="A8545">
        <v>8544</v>
      </c>
      <c r="B8545" t="s">
        <v>10100</v>
      </c>
      <c r="C8545">
        <f t="shared" si="133"/>
        <v>32</v>
      </c>
      <c r="D8545" s="1">
        <v>42222</v>
      </c>
      <c r="E8545" s="1">
        <v>42227</v>
      </c>
      <c r="F8545" t="s">
        <v>46</v>
      </c>
      <c r="G8545" t="s">
        <v>5064</v>
      </c>
      <c r="H8545" t="s">
        <v>5065</v>
      </c>
      <c r="I8545" t="s">
        <v>22</v>
      </c>
      <c r="J8545" t="s">
        <v>23</v>
      </c>
      <c r="K8545" t="s">
        <v>262</v>
      </c>
      <c r="L8545" t="s">
        <v>263</v>
      </c>
      <c r="M8545">
        <v>10035</v>
      </c>
      <c r="N8545" t="s">
        <v>144</v>
      </c>
      <c r="O8545" t="s">
        <v>1595</v>
      </c>
      <c r="P8545" t="s">
        <v>67</v>
      </c>
      <c r="Q8545" t="s">
        <v>157</v>
      </c>
      <c r="R8545" t="s">
        <v>1596</v>
      </c>
      <c r="S8545">
        <v>199.98</v>
      </c>
      <c r="T8545" s="3"/>
    </row>
    <row r="8546" spans="1:20" x14ac:dyDescent="0.3">
      <c r="A8546">
        <v>8545</v>
      </c>
      <c r="B8546" t="s">
        <v>10101</v>
      </c>
      <c r="C8546">
        <f t="shared" si="133"/>
        <v>13</v>
      </c>
      <c r="D8546" s="1">
        <v>42821</v>
      </c>
      <c r="E8546" s="1">
        <v>42825</v>
      </c>
      <c r="F8546" t="s">
        <v>46</v>
      </c>
      <c r="G8546" t="s">
        <v>876</v>
      </c>
      <c r="H8546" t="s">
        <v>877</v>
      </c>
      <c r="I8546" t="s">
        <v>37</v>
      </c>
      <c r="J8546" t="s">
        <v>23</v>
      </c>
      <c r="K8546" t="s">
        <v>493</v>
      </c>
      <c r="L8546" t="s">
        <v>1271</v>
      </c>
      <c r="M8546">
        <v>31907</v>
      </c>
      <c r="N8546" t="s">
        <v>26</v>
      </c>
      <c r="O8546" t="s">
        <v>7438</v>
      </c>
      <c r="P8546" t="s">
        <v>28</v>
      </c>
      <c r="Q8546" t="s">
        <v>61</v>
      </c>
      <c r="R8546" t="s">
        <v>7439</v>
      </c>
      <c r="S8546">
        <v>20.239999999999998</v>
      </c>
      <c r="T8546" s="3"/>
    </row>
    <row r="8547" spans="1:20" x14ac:dyDescent="0.3">
      <c r="A8547">
        <v>8546</v>
      </c>
      <c r="B8547" t="s">
        <v>10101</v>
      </c>
      <c r="C8547">
        <f t="shared" si="133"/>
        <v>13</v>
      </c>
      <c r="D8547" s="1">
        <v>42821</v>
      </c>
      <c r="E8547" s="1">
        <v>42825</v>
      </c>
      <c r="F8547" t="s">
        <v>46</v>
      </c>
      <c r="G8547" t="s">
        <v>876</v>
      </c>
      <c r="H8547" t="s">
        <v>877</v>
      </c>
      <c r="I8547" t="s">
        <v>37</v>
      </c>
      <c r="J8547" t="s">
        <v>23</v>
      </c>
      <c r="K8547" t="s">
        <v>493</v>
      </c>
      <c r="L8547" t="s">
        <v>1271</v>
      </c>
      <c r="M8547">
        <v>31907</v>
      </c>
      <c r="N8547" t="s">
        <v>26</v>
      </c>
      <c r="O8547" t="s">
        <v>7115</v>
      </c>
      <c r="P8547" t="s">
        <v>28</v>
      </c>
      <c r="Q8547" t="s">
        <v>61</v>
      </c>
      <c r="R8547" t="s">
        <v>7116</v>
      </c>
      <c r="S8547">
        <v>39.92</v>
      </c>
      <c r="T8547" s="3"/>
    </row>
    <row r="8548" spans="1:20" x14ac:dyDescent="0.3">
      <c r="A8548">
        <v>8547</v>
      </c>
      <c r="B8548" t="s">
        <v>10101</v>
      </c>
      <c r="C8548">
        <f t="shared" si="133"/>
        <v>13</v>
      </c>
      <c r="D8548" s="1">
        <v>42821</v>
      </c>
      <c r="E8548" s="1">
        <v>42825</v>
      </c>
      <c r="F8548" t="s">
        <v>46</v>
      </c>
      <c r="G8548" t="s">
        <v>876</v>
      </c>
      <c r="H8548" t="s">
        <v>877</v>
      </c>
      <c r="I8548" t="s">
        <v>37</v>
      </c>
      <c r="J8548" t="s">
        <v>23</v>
      </c>
      <c r="K8548" t="s">
        <v>493</v>
      </c>
      <c r="L8548" t="s">
        <v>1271</v>
      </c>
      <c r="M8548">
        <v>31907</v>
      </c>
      <c r="N8548" t="s">
        <v>26</v>
      </c>
      <c r="O8548" t="s">
        <v>6552</v>
      </c>
      <c r="P8548" t="s">
        <v>42</v>
      </c>
      <c r="Q8548" t="s">
        <v>71</v>
      </c>
      <c r="R8548" t="s">
        <v>6553</v>
      </c>
      <c r="S8548">
        <v>32.54</v>
      </c>
      <c r="T8548" s="3"/>
    </row>
    <row r="8549" spans="1:20" x14ac:dyDescent="0.3">
      <c r="A8549">
        <v>8548</v>
      </c>
      <c r="B8549" t="s">
        <v>10102</v>
      </c>
      <c r="C8549">
        <f t="shared" si="133"/>
        <v>50</v>
      </c>
      <c r="D8549" s="1">
        <v>42709</v>
      </c>
      <c r="E8549" s="1">
        <v>42714</v>
      </c>
      <c r="F8549" t="s">
        <v>46</v>
      </c>
      <c r="G8549" t="s">
        <v>2763</v>
      </c>
      <c r="H8549" t="s">
        <v>2764</v>
      </c>
      <c r="I8549" t="s">
        <v>37</v>
      </c>
      <c r="J8549" t="s">
        <v>23</v>
      </c>
      <c r="K8549" t="s">
        <v>38</v>
      </c>
      <c r="L8549" t="s">
        <v>39</v>
      </c>
      <c r="M8549">
        <v>90049</v>
      </c>
      <c r="N8549" t="s">
        <v>40</v>
      </c>
      <c r="O8549" t="s">
        <v>842</v>
      </c>
      <c r="P8549" t="s">
        <v>67</v>
      </c>
      <c r="Q8549" t="s">
        <v>157</v>
      </c>
      <c r="R8549" t="s">
        <v>843</v>
      </c>
      <c r="S8549">
        <v>39</v>
      </c>
      <c r="T8549" s="3"/>
    </row>
    <row r="8550" spans="1:20" x14ac:dyDescent="0.3">
      <c r="A8550">
        <v>8549</v>
      </c>
      <c r="B8550" t="s">
        <v>10102</v>
      </c>
      <c r="C8550">
        <f t="shared" si="133"/>
        <v>50</v>
      </c>
      <c r="D8550" s="1">
        <v>42709</v>
      </c>
      <c r="E8550" s="1">
        <v>42714</v>
      </c>
      <c r="F8550" t="s">
        <v>46</v>
      </c>
      <c r="G8550" t="s">
        <v>2763</v>
      </c>
      <c r="H8550" t="s">
        <v>2764</v>
      </c>
      <c r="I8550" t="s">
        <v>37</v>
      </c>
      <c r="J8550" t="s">
        <v>23</v>
      </c>
      <c r="K8550" t="s">
        <v>38</v>
      </c>
      <c r="L8550" t="s">
        <v>39</v>
      </c>
      <c r="M8550">
        <v>90049</v>
      </c>
      <c r="N8550" t="s">
        <v>40</v>
      </c>
      <c r="O8550" t="s">
        <v>3204</v>
      </c>
      <c r="P8550" t="s">
        <v>42</v>
      </c>
      <c r="Q8550" t="s">
        <v>43</v>
      </c>
      <c r="R8550" t="s">
        <v>3205</v>
      </c>
      <c r="S8550">
        <v>12.6</v>
      </c>
      <c r="T8550" s="3"/>
    </row>
    <row r="8551" spans="1:20" x14ac:dyDescent="0.3">
      <c r="A8551">
        <v>8550</v>
      </c>
      <c r="B8551" t="s">
        <v>10103</v>
      </c>
      <c r="C8551">
        <f t="shared" si="133"/>
        <v>38</v>
      </c>
      <c r="D8551" s="1">
        <v>42624</v>
      </c>
      <c r="E8551" s="1">
        <v>42625</v>
      </c>
      <c r="F8551" t="s">
        <v>184</v>
      </c>
      <c r="G8551" t="s">
        <v>2763</v>
      </c>
      <c r="H8551" t="s">
        <v>2764</v>
      </c>
      <c r="I8551" t="s">
        <v>37</v>
      </c>
      <c r="J8551" t="s">
        <v>23</v>
      </c>
      <c r="K8551" t="s">
        <v>452</v>
      </c>
      <c r="L8551" t="s">
        <v>453</v>
      </c>
      <c r="M8551">
        <v>80013</v>
      </c>
      <c r="N8551" t="s">
        <v>40</v>
      </c>
      <c r="O8551" t="s">
        <v>1717</v>
      </c>
      <c r="P8551" t="s">
        <v>28</v>
      </c>
      <c r="Q8551" t="s">
        <v>61</v>
      </c>
      <c r="R8551" t="s">
        <v>1718</v>
      </c>
      <c r="S8551">
        <v>24.64</v>
      </c>
      <c r="T8551" s="3"/>
    </row>
    <row r="8552" spans="1:20" x14ac:dyDescent="0.3">
      <c r="A8552">
        <v>8551</v>
      </c>
      <c r="B8552" t="s">
        <v>10104</v>
      </c>
      <c r="C8552">
        <f t="shared" si="133"/>
        <v>30</v>
      </c>
      <c r="D8552" s="1">
        <v>42568</v>
      </c>
      <c r="E8552" s="1">
        <v>42575</v>
      </c>
      <c r="F8552" t="s">
        <v>46</v>
      </c>
      <c r="G8552" t="s">
        <v>1269</v>
      </c>
      <c r="H8552" t="s">
        <v>1270</v>
      </c>
      <c r="I8552" t="s">
        <v>37</v>
      </c>
      <c r="J8552" t="s">
        <v>23</v>
      </c>
      <c r="K8552" t="s">
        <v>180</v>
      </c>
      <c r="L8552" t="s">
        <v>100</v>
      </c>
      <c r="M8552">
        <v>77041</v>
      </c>
      <c r="N8552" t="s">
        <v>101</v>
      </c>
      <c r="O8552" t="s">
        <v>9051</v>
      </c>
      <c r="P8552" t="s">
        <v>42</v>
      </c>
      <c r="Q8552" t="s">
        <v>43</v>
      </c>
      <c r="R8552" t="s">
        <v>9052</v>
      </c>
      <c r="S8552">
        <v>6.2640000000000002</v>
      </c>
      <c r="T8552" s="3"/>
    </row>
    <row r="8553" spans="1:20" x14ac:dyDescent="0.3">
      <c r="A8553">
        <v>8552</v>
      </c>
      <c r="B8553" t="s">
        <v>10104</v>
      </c>
      <c r="C8553">
        <f t="shared" si="133"/>
        <v>30</v>
      </c>
      <c r="D8553" s="1">
        <v>42568</v>
      </c>
      <c r="E8553" s="1">
        <v>42575</v>
      </c>
      <c r="F8553" t="s">
        <v>46</v>
      </c>
      <c r="G8553" t="s">
        <v>1269</v>
      </c>
      <c r="H8553" t="s">
        <v>1270</v>
      </c>
      <c r="I8553" t="s">
        <v>37</v>
      </c>
      <c r="J8553" t="s">
        <v>23</v>
      </c>
      <c r="K8553" t="s">
        <v>180</v>
      </c>
      <c r="L8553" t="s">
        <v>100</v>
      </c>
      <c r="M8553">
        <v>77041</v>
      </c>
      <c r="N8553" t="s">
        <v>101</v>
      </c>
      <c r="O8553" t="s">
        <v>1881</v>
      </c>
      <c r="P8553" t="s">
        <v>42</v>
      </c>
      <c r="Q8553" t="s">
        <v>265</v>
      </c>
      <c r="R8553" t="s">
        <v>1882</v>
      </c>
      <c r="S8553">
        <v>14.432</v>
      </c>
      <c r="T8553" s="3"/>
    </row>
    <row r="8554" spans="1:20" x14ac:dyDescent="0.3">
      <c r="A8554">
        <v>8553</v>
      </c>
      <c r="B8554" t="s">
        <v>10105</v>
      </c>
      <c r="C8554">
        <f t="shared" si="133"/>
        <v>22</v>
      </c>
      <c r="D8554" s="1">
        <v>42154</v>
      </c>
      <c r="E8554" s="1">
        <v>42158</v>
      </c>
      <c r="F8554" t="s">
        <v>46</v>
      </c>
      <c r="G8554" t="s">
        <v>3912</v>
      </c>
      <c r="H8554" t="s">
        <v>3913</v>
      </c>
      <c r="I8554" t="s">
        <v>37</v>
      </c>
      <c r="J8554" t="s">
        <v>23</v>
      </c>
      <c r="K8554" t="s">
        <v>299</v>
      </c>
      <c r="L8554" t="s">
        <v>207</v>
      </c>
      <c r="M8554">
        <v>60623</v>
      </c>
      <c r="N8554" t="s">
        <v>101</v>
      </c>
      <c r="O8554" t="s">
        <v>3316</v>
      </c>
      <c r="P8554" t="s">
        <v>67</v>
      </c>
      <c r="Q8554" t="s">
        <v>1215</v>
      </c>
      <c r="R8554" t="s">
        <v>3317</v>
      </c>
      <c r="S8554">
        <v>719.976</v>
      </c>
      <c r="T8554" s="3"/>
    </row>
    <row r="8555" spans="1:20" x14ac:dyDescent="0.3">
      <c r="A8555">
        <v>8554</v>
      </c>
      <c r="B8555" t="s">
        <v>10106</v>
      </c>
      <c r="C8555">
        <f t="shared" si="133"/>
        <v>46</v>
      </c>
      <c r="D8555" s="1">
        <v>43417</v>
      </c>
      <c r="E8555" s="1">
        <v>43424</v>
      </c>
      <c r="F8555" t="s">
        <v>46</v>
      </c>
      <c r="G8555" t="s">
        <v>775</v>
      </c>
      <c r="H8555" t="s">
        <v>776</v>
      </c>
      <c r="I8555" t="s">
        <v>22</v>
      </c>
      <c r="J8555" t="s">
        <v>23</v>
      </c>
      <c r="K8555" t="s">
        <v>353</v>
      </c>
      <c r="L8555" t="s">
        <v>354</v>
      </c>
      <c r="M8555">
        <v>35601</v>
      </c>
      <c r="N8555" t="s">
        <v>26</v>
      </c>
      <c r="O8555" t="s">
        <v>2741</v>
      </c>
      <c r="P8555" t="s">
        <v>67</v>
      </c>
      <c r="Q8555" t="s">
        <v>157</v>
      </c>
      <c r="R8555" t="s">
        <v>2742</v>
      </c>
      <c r="S8555">
        <v>239.92</v>
      </c>
      <c r="T8555" s="3"/>
    </row>
    <row r="8556" spans="1:20" x14ac:dyDescent="0.3">
      <c r="A8556">
        <v>8555</v>
      </c>
      <c r="B8556" t="s">
        <v>10107</v>
      </c>
      <c r="C8556">
        <f t="shared" si="133"/>
        <v>49</v>
      </c>
      <c r="D8556" s="1">
        <v>43078</v>
      </c>
      <c r="E8556" s="1">
        <v>43080</v>
      </c>
      <c r="F8556" t="s">
        <v>184</v>
      </c>
      <c r="G8556" t="s">
        <v>3351</v>
      </c>
      <c r="H8556" t="s">
        <v>3352</v>
      </c>
      <c r="I8556" t="s">
        <v>22</v>
      </c>
      <c r="J8556" t="s">
        <v>23</v>
      </c>
      <c r="K8556" t="s">
        <v>314</v>
      </c>
      <c r="L8556" t="s">
        <v>315</v>
      </c>
      <c r="M8556">
        <v>22153</v>
      </c>
      <c r="N8556" t="s">
        <v>26</v>
      </c>
      <c r="O8556" t="s">
        <v>3924</v>
      </c>
      <c r="P8556" t="s">
        <v>28</v>
      </c>
      <c r="Q8556" t="s">
        <v>52</v>
      </c>
      <c r="R8556" t="s">
        <v>3925</v>
      </c>
      <c r="S8556">
        <v>1056.8599999999999</v>
      </c>
      <c r="T8556" s="3"/>
    </row>
    <row r="8557" spans="1:20" x14ac:dyDescent="0.3">
      <c r="A8557">
        <v>8556</v>
      </c>
      <c r="B8557" t="s">
        <v>10108</v>
      </c>
      <c r="C8557">
        <f t="shared" si="133"/>
        <v>13</v>
      </c>
      <c r="D8557" s="1">
        <v>42451</v>
      </c>
      <c r="E8557" s="1">
        <v>42451</v>
      </c>
      <c r="F8557" t="s">
        <v>1289</v>
      </c>
      <c r="G8557" t="s">
        <v>2404</v>
      </c>
      <c r="H8557" t="s">
        <v>2405</v>
      </c>
      <c r="I8557" t="s">
        <v>22</v>
      </c>
      <c r="J8557" t="s">
        <v>23</v>
      </c>
      <c r="K8557" t="s">
        <v>6829</v>
      </c>
      <c r="L8557" t="s">
        <v>50</v>
      </c>
      <c r="M8557">
        <v>33317</v>
      </c>
      <c r="N8557" t="s">
        <v>26</v>
      </c>
      <c r="O8557" t="s">
        <v>1663</v>
      </c>
      <c r="P8557" t="s">
        <v>67</v>
      </c>
      <c r="Q8557" t="s">
        <v>157</v>
      </c>
      <c r="R8557" t="s">
        <v>1664</v>
      </c>
      <c r="S8557">
        <v>447.94400000000002</v>
      </c>
      <c r="T8557" s="3"/>
    </row>
    <row r="8558" spans="1:20" x14ac:dyDescent="0.3">
      <c r="A8558">
        <v>8557</v>
      </c>
      <c r="B8558" t="s">
        <v>10108</v>
      </c>
      <c r="C8558">
        <f t="shared" si="133"/>
        <v>13</v>
      </c>
      <c r="D8558" s="1">
        <v>42451</v>
      </c>
      <c r="E8558" s="1">
        <v>42451</v>
      </c>
      <c r="F8558" t="s">
        <v>1289</v>
      </c>
      <c r="G8558" t="s">
        <v>2404</v>
      </c>
      <c r="H8558" t="s">
        <v>2405</v>
      </c>
      <c r="I8558" t="s">
        <v>22</v>
      </c>
      <c r="J8558" t="s">
        <v>23</v>
      </c>
      <c r="K8558" t="s">
        <v>6829</v>
      </c>
      <c r="L8558" t="s">
        <v>50</v>
      </c>
      <c r="M8558">
        <v>33317</v>
      </c>
      <c r="N8558" t="s">
        <v>26</v>
      </c>
      <c r="O8558" t="s">
        <v>8347</v>
      </c>
      <c r="P8558" t="s">
        <v>42</v>
      </c>
      <c r="Q8558" t="s">
        <v>55</v>
      </c>
      <c r="R8558" t="s">
        <v>8348</v>
      </c>
      <c r="S8558">
        <v>150.40799999999999</v>
      </c>
      <c r="T8558" s="3"/>
    </row>
    <row r="8559" spans="1:20" x14ac:dyDescent="0.3">
      <c r="A8559">
        <v>8558</v>
      </c>
      <c r="B8559" t="s">
        <v>10109</v>
      </c>
      <c r="C8559">
        <f t="shared" si="133"/>
        <v>51</v>
      </c>
      <c r="D8559" s="1">
        <v>43092</v>
      </c>
      <c r="E8559" s="1">
        <v>43095</v>
      </c>
      <c r="F8559" t="s">
        <v>19</v>
      </c>
      <c r="G8559" t="s">
        <v>1345</v>
      </c>
      <c r="H8559" t="s">
        <v>1346</v>
      </c>
      <c r="I8559" t="s">
        <v>37</v>
      </c>
      <c r="J8559" t="s">
        <v>23</v>
      </c>
      <c r="K8559" t="s">
        <v>180</v>
      </c>
      <c r="L8559" t="s">
        <v>100</v>
      </c>
      <c r="M8559">
        <v>77041</v>
      </c>
      <c r="N8559" t="s">
        <v>101</v>
      </c>
      <c r="O8559" t="s">
        <v>3386</v>
      </c>
      <c r="P8559" t="s">
        <v>67</v>
      </c>
      <c r="Q8559" t="s">
        <v>68</v>
      </c>
      <c r="R8559" t="s">
        <v>3387</v>
      </c>
      <c r="S8559">
        <v>453.57600000000002</v>
      </c>
      <c r="T8559" s="3"/>
    </row>
    <row r="8560" spans="1:20" x14ac:dyDescent="0.3">
      <c r="A8560">
        <v>8559</v>
      </c>
      <c r="B8560" t="s">
        <v>10109</v>
      </c>
      <c r="C8560">
        <f t="shared" si="133"/>
        <v>51</v>
      </c>
      <c r="D8560" s="1">
        <v>43092</v>
      </c>
      <c r="E8560" s="1">
        <v>43095</v>
      </c>
      <c r="F8560" t="s">
        <v>19</v>
      </c>
      <c r="G8560" t="s">
        <v>1345</v>
      </c>
      <c r="H8560" t="s">
        <v>1346</v>
      </c>
      <c r="I8560" t="s">
        <v>37</v>
      </c>
      <c r="J8560" t="s">
        <v>23</v>
      </c>
      <c r="K8560" t="s">
        <v>180</v>
      </c>
      <c r="L8560" t="s">
        <v>100</v>
      </c>
      <c r="M8560">
        <v>77041</v>
      </c>
      <c r="N8560" t="s">
        <v>101</v>
      </c>
      <c r="O8560" t="s">
        <v>7181</v>
      </c>
      <c r="P8560" t="s">
        <v>42</v>
      </c>
      <c r="Q8560" t="s">
        <v>43</v>
      </c>
      <c r="R8560" t="s">
        <v>7182</v>
      </c>
      <c r="S8560">
        <v>45.36</v>
      </c>
      <c r="T8560" s="3"/>
    </row>
    <row r="8561" spans="1:20" x14ac:dyDescent="0.3">
      <c r="A8561">
        <v>8560</v>
      </c>
      <c r="B8561" t="s">
        <v>10109</v>
      </c>
      <c r="C8561">
        <f t="shared" si="133"/>
        <v>51</v>
      </c>
      <c r="D8561" s="1">
        <v>43092</v>
      </c>
      <c r="E8561" s="1">
        <v>43095</v>
      </c>
      <c r="F8561" t="s">
        <v>19</v>
      </c>
      <c r="G8561" t="s">
        <v>1345</v>
      </c>
      <c r="H8561" t="s">
        <v>1346</v>
      </c>
      <c r="I8561" t="s">
        <v>37</v>
      </c>
      <c r="J8561" t="s">
        <v>23</v>
      </c>
      <c r="K8561" t="s">
        <v>180</v>
      </c>
      <c r="L8561" t="s">
        <v>100</v>
      </c>
      <c r="M8561">
        <v>77041</v>
      </c>
      <c r="N8561" t="s">
        <v>101</v>
      </c>
      <c r="O8561" t="s">
        <v>4781</v>
      </c>
      <c r="P8561" t="s">
        <v>67</v>
      </c>
      <c r="Q8561" t="s">
        <v>68</v>
      </c>
      <c r="R8561" t="s">
        <v>4782</v>
      </c>
      <c r="S8561">
        <v>287.88</v>
      </c>
      <c r="T8561" s="3"/>
    </row>
    <row r="8562" spans="1:20" x14ac:dyDescent="0.3">
      <c r="A8562">
        <v>8561</v>
      </c>
      <c r="B8562" t="s">
        <v>10109</v>
      </c>
      <c r="C8562">
        <f t="shared" si="133"/>
        <v>51</v>
      </c>
      <c r="D8562" s="1">
        <v>43092</v>
      </c>
      <c r="E8562" s="1">
        <v>43095</v>
      </c>
      <c r="F8562" t="s">
        <v>19</v>
      </c>
      <c r="G8562" t="s">
        <v>1345</v>
      </c>
      <c r="H8562" t="s">
        <v>1346</v>
      </c>
      <c r="I8562" t="s">
        <v>37</v>
      </c>
      <c r="J8562" t="s">
        <v>23</v>
      </c>
      <c r="K8562" t="s">
        <v>180</v>
      </c>
      <c r="L8562" t="s">
        <v>100</v>
      </c>
      <c r="M8562">
        <v>77041</v>
      </c>
      <c r="N8562" t="s">
        <v>101</v>
      </c>
      <c r="O8562" t="s">
        <v>6467</v>
      </c>
      <c r="P8562" t="s">
        <v>67</v>
      </c>
      <c r="Q8562" t="s">
        <v>68</v>
      </c>
      <c r="R8562" t="s">
        <v>6468</v>
      </c>
      <c r="S8562">
        <v>131.88</v>
      </c>
      <c r="T8562" s="3"/>
    </row>
    <row r="8563" spans="1:20" x14ac:dyDescent="0.3">
      <c r="A8563">
        <v>8562</v>
      </c>
      <c r="B8563" t="s">
        <v>10109</v>
      </c>
      <c r="C8563">
        <f t="shared" si="133"/>
        <v>51</v>
      </c>
      <c r="D8563" s="1">
        <v>43092</v>
      </c>
      <c r="E8563" s="1">
        <v>43095</v>
      </c>
      <c r="F8563" t="s">
        <v>19</v>
      </c>
      <c r="G8563" t="s">
        <v>1345</v>
      </c>
      <c r="H8563" t="s">
        <v>1346</v>
      </c>
      <c r="I8563" t="s">
        <v>37</v>
      </c>
      <c r="J8563" t="s">
        <v>23</v>
      </c>
      <c r="K8563" t="s">
        <v>180</v>
      </c>
      <c r="L8563" t="s">
        <v>100</v>
      </c>
      <c r="M8563">
        <v>77041</v>
      </c>
      <c r="N8563" t="s">
        <v>101</v>
      </c>
      <c r="O8563" t="s">
        <v>1556</v>
      </c>
      <c r="P8563" t="s">
        <v>28</v>
      </c>
      <c r="Q8563" t="s">
        <v>61</v>
      </c>
      <c r="R8563" t="s">
        <v>1557</v>
      </c>
      <c r="S8563">
        <v>2.3279999999999998</v>
      </c>
      <c r="T8563" s="3"/>
    </row>
    <row r="8564" spans="1:20" x14ac:dyDescent="0.3">
      <c r="A8564">
        <v>8563</v>
      </c>
      <c r="B8564" t="s">
        <v>10110</v>
      </c>
      <c r="C8564">
        <f t="shared" si="133"/>
        <v>14</v>
      </c>
      <c r="D8564" s="1">
        <v>42827</v>
      </c>
      <c r="E8564" s="1">
        <v>42831</v>
      </c>
      <c r="F8564" t="s">
        <v>19</v>
      </c>
      <c r="G8564" t="s">
        <v>2093</v>
      </c>
      <c r="H8564" t="s">
        <v>2094</v>
      </c>
      <c r="I8564" t="s">
        <v>37</v>
      </c>
      <c r="J8564" t="s">
        <v>23</v>
      </c>
      <c r="K8564" t="s">
        <v>2550</v>
      </c>
      <c r="L8564" t="s">
        <v>110</v>
      </c>
      <c r="M8564">
        <v>53209</v>
      </c>
      <c r="N8564" t="s">
        <v>101</v>
      </c>
      <c r="O8564" t="s">
        <v>3950</v>
      </c>
      <c r="P8564" t="s">
        <v>28</v>
      </c>
      <c r="Q8564" t="s">
        <v>32</v>
      </c>
      <c r="R8564" t="s">
        <v>3951</v>
      </c>
      <c r="S8564">
        <v>1454.9</v>
      </c>
      <c r="T8564" s="3"/>
    </row>
    <row r="8565" spans="1:20" x14ac:dyDescent="0.3">
      <c r="A8565">
        <v>8564</v>
      </c>
      <c r="B8565" t="s">
        <v>10111</v>
      </c>
      <c r="C8565">
        <f t="shared" si="133"/>
        <v>18</v>
      </c>
      <c r="D8565" s="1">
        <v>43220</v>
      </c>
      <c r="E8565" s="1">
        <v>43224</v>
      </c>
      <c r="F8565" t="s">
        <v>46</v>
      </c>
      <c r="G8565" t="s">
        <v>3508</v>
      </c>
      <c r="H8565" t="s">
        <v>3509</v>
      </c>
      <c r="I8565" t="s">
        <v>98</v>
      </c>
      <c r="J8565" t="s">
        <v>23</v>
      </c>
      <c r="K8565" t="s">
        <v>10112</v>
      </c>
      <c r="L8565" t="s">
        <v>50</v>
      </c>
      <c r="M8565">
        <v>32771</v>
      </c>
      <c r="N8565" t="s">
        <v>26</v>
      </c>
      <c r="O8565" t="s">
        <v>3814</v>
      </c>
      <c r="P8565" t="s">
        <v>42</v>
      </c>
      <c r="Q8565" t="s">
        <v>71</v>
      </c>
      <c r="R8565" t="s">
        <v>3815</v>
      </c>
      <c r="S8565">
        <v>4.8419999999999996</v>
      </c>
      <c r="T8565" s="3"/>
    </row>
    <row r="8566" spans="1:20" x14ac:dyDescent="0.3">
      <c r="A8566">
        <v>8565</v>
      </c>
      <c r="B8566" t="s">
        <v>10111</v>
      </c>
      <c r="C8566">
        <f t="shared" si="133"/>
        <v>18</v>
      </c>
      <c r="D8566" s="1">
        <v>43220</v>
      </c>
      <c r="E8566" s="1">
        <v>43224</v>
      </c>
      <c r="F8566" t="s">
        <v>46</v>
      </c>
      <c r="G8566" t="s">
        <v>3508</v>
      </c>
      <c r="H8566" t="s">
        <v>3509</v>
      </c>
      <c r="I8566" t="s">
        <v>98</v>
      </c>
      <c r="J8566" t="s">
        <v>23</v>
      </c>
      <c r="K8566" t="s">
        <v>10112</v>
      </c>
      <c r="L8566" t="s">
        <v>50</v>
      </c>
      <c r="M8566">
        <v>32771</v>
      </c>
      <c r="N8566" t="s">
        <v>26</v>
      </c>
      <c r="O8566" t="s">
        <v>8507</v>
      </c>
      <c r="P8566" t="s">
        <v>28</v>
      </c>
      <c r="Q8566" t="s">
        <v>61</v>
      </c>
      <c r="R8566" t="s">
        <v>8508</v>
      </c>
      <c r="S8566">
        <v>220.70400000000001</v>
      </c>
      <c r="T8566" s="3"/>
    </row>
    <row r="8567" spans="1:20" x14ac:dyDescent="0.3">
      <c r="A8567">
        <v>8566</v>
      </c>
      <c r="B8567" t="s">
        <v>10113</v>
      </c>
      <c r="C8567">
        <f t="shared" si="133"/>
        <v>46</v>
      </c>
      <c r="D8567" s="1">
        <v>43056</v>
      </c>
      <c r="E8567" s="1">
        <v>43057</v>
      </c>
      <c r="F8567" t="s">
        <v>184</v>
      </c>
      <c r="G8567" t="s">
        <v>8372</v>
      </c>
      <c r="H8567" t="s">
        <v>8373</v>
      </c>
      <c r="I8567" t="s">
        <v>22</v>
      </c>
      <c r="J8567" t="s">
        <v>23</v>
      </c>
      <c r="K8567" t="s">
        <v>7401</v>
      </c>
      <c r="L8567" t="s">
        <v>100</v>
      </c>
      <c r="M8567">
        <v>75056</v>
      </c>
      <c r="N8567" t="s">
        <v>101</v>
      </c>
      <c r="O8567" t="s">
        <v>6279</v>
      </c>
      <c r="P8567" t="s">
        <v>67</v>
      </c>
      <c r="Q8567" t="s">
        <v>68</v>
      </c>
      <c r="R8567" t="s">
        <v>6280</v>
      </c>
      <c r="S8567">
        <v>67.176000000000002</v>
      </c>
      <c r="T8567" s="3"/>
    </row>
    <row r="8568" spans="1:20" x14ac:dyDescent="0.3">
      <c r="A8568">
        <v>8567</v>
      </c>
      <c r="B8568" t="s">
        <v>10113</v>
      </c>
      <c r="C8568">
        <f t="shared" si="133"/>
        <v>46</v>
      </c>
      <c r="D8568" s="1">
        <v>43056</v>
      </c>
      <c r="E8568" s="1">
        <v>43057</v>
      </c>
      <c r="F8568" t="s">
        <v>184</v>
      </c>
      <c r="G8568" t="s">
        <v>8372</v>
      </c>
      <c r="H8568" t="s">
        <v>8373</v>
      </c>
      <c r="I8568" t="s">
        <v>22</v>
      </c>
      <c r="J8568" t="s">
        <v>23</v>
      </c>
      <c r="K8568" t="s">
        <v>7401</v>
      </c>
      <c r="L8568" t="s">
        <v>100</v>
      </c>
      <c r="M8568">
        <v>75056</v>
      </c>
      <c r="N8568" t="s">
        <v>101</v>
      </c>
      <c r="O8568" t="s">
        <v>5765</v>
      </c>
      <c r="P8568" t="s">
        <v>42</v>
      </c>
      <c r="Q8568" t="s">
        <v>86</v>
      </c>
      <c r="R8568" t="s">
        <v>5766</v>
      </c>
      <c r="S8568">
        <v>15.231999999999999</v>
      </c>
      <c r="T8568" s="3"/>
    </row>
    <row r="8569" spans="1:20" x14ac:dyDescent="0.3">
      <c r="A8569">
        <v>8568</v>
      </c>
      <c r="B8569" t="s">
        <v>10114</v>
      </c>
      <c r="C8569">
        <f t="shared" si="133"/>
        <v>45</v>
      </c>
      <c r="D8569" s="1">
        <v>43049</v>
      </c>
      <c r="E8569" s="1">
        <v>43051</v>
      </c>
      <c r="F8569" t="s">
        <v>184</v>
      </c>
      <c r="G8569" t="s">
        <v>2305</v>
      </c>
      <c r="H8569" t="s">
        <v>2306</v>
      </c>
      <c r="I8569" t="s">
        <v>22</v>
      </c>
      <c r="J8569" t="s">
        <v>23</v>
      </c>
      <c r="K8569" t="s">
        <v>272</v>
      </c>
      <c r="L8569" t="s">
        <v>494</v>
      </c>
      <c r="M8569">
        <v>45373</v>
      </c>
      <c r="N8569" t="s">
        <v>144</v>
      </c>
      <c r="O8569" t="s">
        <v>5268</v>
      </c>
      <c r="P8569" t="s">
        <v>42</v>
      </c>
      <c r="Q8569" t="s">
        <v>86</v>
      </c>
      <c r="R8569" t="s">
        <v>5269</v>
      </c>
      <c r="S8569">
        <v>31.103999999999999</v>
      </c>
      <c r="T8569" s="3"/>
    </row>
    <row r="8570" spans="1:20" x14ac:dyDescent="0.3">
      <c r="A8570">
        <v>8569</v>
      </c>
      <c r="B8570" t="s">
        <v>10115</v>
      </c>
      <c r="C8570">
        <f t="shared" si="133"/>
        <v>49</v>
      </c>
      <c r="D8570" s="1">
        <v>43075</v>
      </c>
      <c r="E8570" s="1">
        <v>43081</v>
      </c>
      <c r="F8570" t="s">
        <v>46</v>
      </c>
      <c r="G8570" t="s">
        <v>2640</v>
      </c>
      <c r="H8570" t="s">
        <v>2641</v>
      </c>
      <c r="I8570" t="s">
        <v>37</v>
      </c>
      <c r="J8570" t="s">
        <v>23</v>
      </c>
      <c r="K8570" t="s">
        <v>6106</v>
      </c>
      <c r="L8570" t="s">
        <v>263</v>
      </c>
      <c r="M8570">
        <v>11550</v>
      </c>
      <c r="N8570" t="s">
        <v>144</v>
      </c>
      <c r="O8570" t="s">
        <v>6993</v>
      </c>
      <c r="P8570" t="s">
        <v>42</v>
      </c>
      <c r="Q8570" t="s">
        <v>71</v>
      </c>
      <c r="R8570" t="s">
        <v>6994</v>
      </c>
      <c r="S8570">
        <v>968.74400000000003</v>
      </c>
      <c r="T8570" s="3"/>
    </row>
    <row r="8571" spans="1:20" x14ac:dyDescent="0.3">
      <c r="A8571">
        <v>8570</v>
      </c>
      <c r="B8571" t="s">
        <v>10115</v>
      </c>
      <c r="C8571">
        <f t="shared" si="133"/>
        <v>49</v>
      </c>
      <c r="D8571" s="1">
        <v>43075</v>
      </c>
      <c r="E8571" s="1">
        <v>43081</v>
      </c>
      <c r="F8571" t="s">
        <v>46</v>
      </c>
      <c r="G8571" t="s">
        <v>2640</v>
      </c>
      <c r="H8571" t="s">
        <v>2641</v>
      </c>
      <c r="I8571" t="s">
        <v>37</v>
      </c>
      <c r="J8571" t="s">
        <v>23</v>
      </c>
      <c r="K8571" t="s">
        <v>6106</v>
      </c>
      <c r="L8571" t="s">
        <v>263</v>
      </c>
      <c r="M8571">
        <v>11550</v>
      </c>
      <c r="N8571" t="s">
        <v>144</v>
      </c>
      <c r="O8571" t="s">
        <v>427</v>
      </c>
      <c r="P8571" t="s">
        <v>42</v>
      </c>
      <c r="Q8571" t="s">
        <v>71</v>
      </c>
      <c r="R8571" t="s">
        <v>428</v>
      </c>
      <c r="S8571">
        <v>222.352</v>
      </c>
      <c r="T8571" s="3"/>
    </row>
    <row r="8572" spans="1:20" x14ac:dyDescent="0.3">
      <c r="A8572">
        <v>8571</v>
      </c>
      <c r="B8572" t="s">
        <v>10115</v>
      </c>
      <c r="C8572">
        <f t="shared" si="133"/>
        <v>49</v>
      </c>
      <c r="D8572" s="1">
        <v>43075</v>
      </c>
      <c r="E8572" s="1">
        <v>43081</v>
      </c>
      <c r="F8572" t="s">
        <v>46</v>
      </c>
      <c r="G8572" t="s">
        <v>2640</v>
      </c>
      <c r="H8572" t="s">
        <v>2641</v>
      </c>
      <c r="I8572" t="s">
        <v>37</v>
      </c>
      <c r="J8572" t="s">
        <v>23</v>
      </c>
      <c r="K8572" t="s">
        <v>6106</v>
      </c>
      <c r="L8572" t="s">
        <v>263</v>
      </c>
      <c r="M8572">
        <v>11550</v>
      </c>
      <c r="N8572" t="s">
        <v>144</v>
      </c>
      <c r="O8572" t="s">
        <v>3316</v>
      </c>
      <c r="P8572" t="s">
        <v>67</v>
      </c>
      <c r="Q8572" t="s">
        <v>1215</v>
      </c>
      <c r="R8572" t="s">
        <v>3317</v>
      </c>
      <c r="S8572">
        <v>479.98399999999998</v>
      </c>
      <c r="T8572" s="3"/>
    </row>
    <row r="8573" spans="1:20" x14ac:dyDescent="0.3">
      <c r="A8573">
        <v>8572</v>
      </c>
      <c r="B8573" t="s">
        <v>10116</v>
      </c>
      <c r="C8573">
        <f t="shared" si="133"/>
        <v>14</v>
      </c>
      <c r="D8573" s="1">
        <v>42828</v>
      </c>
      <c r="E8573" s="1">
        <v>42828</v>
      </c>
      <c r="F8573" t="s">
        <v>1289</v>
      </c>
      <c r="G8573" t="s">
        <v>2147</v>
      </c>
      <c r="H8573" t="s">
        <v>2148</v>
      </c>
      <c r="I8573" t="s">
        <v>98</v>
      </c>
      <c r="J8573" t="s">
        <v>23</v>
      </c>
      <c r="K8573" t="s">
        <v>813</v>
      </c>
      <c r="L8573" t="s">
        <v>100</v>
      </c>
      <c r="M8573">
        <v>75081</v>
      </c>
      <c r="N8573" t="s">
        <v>101</v>
      </c>
      <c r="O8573" t="s">
        <v>4466</v>
      </c>
      <c r="P8573" t="s">
        <v>42</v>
      </c>
      <c r="Q8573" t="s">
        <v>86</v>
      </c>
      <c r="R8573" t="s">
        <v>4467</v>
      </c>
      <c r="S8573">
        <v>10.272</v>
      </c>
      <c r="T8573" s="3"/>
    </row>
    <row r="8574" spans="1:20" x14ac:dyDescent="0.3">
      <c r="A8574">
        <v>8573</v>
      </c>
      <c r="B8574" t="s">
        <v>10117</v>
      </c>
      <c r="C8574">
        <f t="shared" si="133"/>
        <v>48</v>
      </c>
      <c r="D8574" s="1">
        <v>42336</v>
      </c>
      <c r="E8574" s="1">
        <v>42340</v>
      </c>
      <c r="F8574" t="s">
        <v>46</v>
      </c>
      <c r="G8574" t="s">
        <v>4563</v>
      </c>
      <c r="H8574" t="s">
        <v>4564</v>
      </c>
      <c r="I8574" t="s">
        <v>22</v>
      </c>
      <c r="J8574" t="s">
        <v>23</v>
      </c>
      <c r="K8574" t="s">
        <v>180</v>
      </c>
      <c r="L8574" t="s">
        <v>100</v>
      </c>
      <c r="M8574">
        <v>77041</v>
      </c>
      <c r="N8574" t="s">
        <v>101</v>
      </c>
      <c r="O8574" t="s">
        <v>4363</v>
      </c>
      <c r="P8574" t="s">
        <v>67</v>
      </c>
      <c r="Q8574" t="s">
        <v>680</v>
      </c>
      <c r="R8574" t="s">
        <v>4364</v>
      </c>
      <c r="S8574">
        <v>998.85</v>
      </c>
      <c r="T8574" s="3"/>
    </row>
    <row r="8575" spans="1:20" x14ac:dyDescent="0.3">
      <c r="A8575">
        <v>8574</v>
      </c>
      <c r="B8575" t="s">
        <v>10118</v>
      </c>
      <c r="C8575">
        <f t="shared" si="133"/>
        <v>43</v>
      </c>
      <c r="D8575" s="1">
        <v>42663</v>
      </c>
      <c r="E8575" s="1">
        <v>42665</v>
      </c>
      <c r="F8575" t="s">
        <v>184</v>
      </c>
      <c r="G8575" t="s">
        <v>3992</v>
      </c>
      <c r="H8575" t="s">
        <v>3993</v>
      </c>
      <c r="I8575" t="s">
        <v>22</v>
      </c>
      <c r="J8575" t="s">
        <v>23</v>
      </c>
      <c r="K8575" t="s">
        <v>262</v>
      </c>
      <c r="L8575" t="s">
        <v>263</v>
      </c>
      <c r="M8575">
        <v>10035</v>
      </c>
      <c r="N8575" t="s">
        <v>144</v>
      </c>
      <c r="O8575" t="s">
        <v>181</v>
      </c>
      <c r="P8575" t="s">
        <v>42</v>
      </c>
      <c r="Q8575" t="s">
        <v>86</v>
      </c>
      <c r="R8575" t="s">
        <v>182</v>
      </c>
      <c r="S8575">
        <v>24.56</v>
      </c>
      <c r="T8575" s="3"/>
    </row>
    <row r="8576" spans="1:20" x14ac:dyDescent="0.3">
      <c r="A8576">
        <v>8575</v>
      </c>
      <c r="B8576" t="s">
        <v>10119</v>
      </c>
      <c r="C8576">
        <f t="shared" si="133"/>
        <v>38</v>
      </c>
      <c r="D8576" s="1">
        <v>42266</v>
      </c>
      <c r="E8576" s="1">
        <v>42266</v>
      </c>
      <c r="F8576" t="s">
        <v>1289</v>
      </c>
      <c r="G8576" t="s">
        <v>719</v>
      </c>
      <c r="H8576" t="s">
        <v>720</v>
      </c>
      <c r="I8576" t="s">
        <v>98</v>
      </c>
      <c r="J8576" t="s">
        <v>23</v>
      </c>
      <c r="K8576" t="s">
        <v>123</v>
      </c>
      <c r="L8576" t="s">
        <v>39</v>
      </c>
      <c r="M8576">
        <v>94110</v>
      </c>
      <c r="N8576" t="s">
        <v>40</v>
      </c>
      <c r="O8576" t="s">
        <v>3800</v>
      </c>
      <c r="P8576" t="s">
        <v>42</v>
      </c>
      <c r="Q8576" t="s">
        <v>265</v>
      </c>
      <c r="R8576" t="s">
        <v>3801</v>
      </c>
      <c r="S8576">
        <v>5.67</v>
      </c>
      <c r="T8576" s="3"/>
    </row>
    <row r="8577" spans="1:20" x14ac:dyDescent="0.3">
      <c r="A8577">
        <v>8576</v>
      </c>
      <c r="B8577" t="s">
        <v>10120</v>
      </c>
      <c r="C8577">
        <f t="shared" si="133"/>
        <v>35</v>
      </c>
      <c r="D8577" s="1">
        <v>43339</v>
      </c>
      <c r="E8577" s="1">
        <v>43342</v>
      </c>
      <c r="F8577" t="s">
        <v>19</v>
      </c>
      <c r="G8577" t="s">
        <v>3873</v>
      </c>
      <c r="H8577" t="s">
        <v>3874</v>
      </c>
      <c r="I8577" t="s">
        <v>22</v>
      </c>
      <c r="J8577" t="s">
        <v>23</v>
      </c>
      <c r="K8577" t="s">
        <v>6854</v>
      </c>
      <c r="L8577" t="s">
        <v>50</v>
      </c>
      <c r="M8577">
        <v>34952</v>
      </c>
      <c r="N8577" t="s">
        <v>26</v>
      </c>
      <c r="O8577" t="s">
        <v>2204</v>
      </c>
      <c r="P8577" t="s">
        <v>42</v>
      </c>
      <c r="Q8577" t="s">
        <v>74</v>
      </c>
      <c r="R8577" t="s">
        <v>2205</v>
      </c>
      <c r="S8577">
        <v>14.336</v>
      </c>
      <c r="T8577" s="3"/>
    </row>
    <row r="8578" spans="1:20" x14ac:dyDescent="0.3">
      <c r="A8578">
        <v>8577</v>
      </c>
      <c r="B8578" t="s">
        <v>10121</v>
      </c>
      <c r="C8578">
        <f t="shared" si="133"/>
        <v>27</v>
      </c>
      <c r="D8578" s="1">
        <v>43284</v>
      </c>
      <c r="E8578" s="1">
        <v>43285</v>
      </c>
      <c r="F8578" t="s">
        <v>184</v>
      </c>
      <c r="G8578" t="s">
        <v>6536</v>
      </c>
      <c r="H8578" t="s">
        <v>6537</v>
      </c>
      <c r="I8578" t="s">
        <v>22</v>
      </c>
      <c r="J8578" t="s">
        <v>23</v>
      </c>
      <c r="K8578" t="s">
        <v>83</v>
      </c>
      <c r="L8578" t="s">
        <v>2697</v>
      </c>
      <c r="M8578">
        <v>3301</v>
      </c>
      <c r="N8578" t="s">
        <v>144</v>
      </c>
      <c r="O8578" t="s">
        <v>2908</v>
      </c>
      <c r="P8578" t="s">
        <v>28</v>
      </c>
      <c r="Q8578" t="s">
        <v>61</v>
      </c>
      <c r="R8578" t="s">
        <v>2909</v>
      </c>
      <c r="S8578">
        <v>102.3</v>
      </c>
      <c r="T8578" s="3"/>
    </row>
    <row r="8579" spans="1:20" x14ac:dyDescent="0.3">
      <c r="A8579">
        <v>8578</v>
      </c>
      <c r="B8579" t="s">
        <v>10122</v>
      </c>
      <c r="C8579">
        <f t="shared" ref="C8579:C8642" si="134">WEEKNUM(D8579,1)</f>
        <v>51</v>
      </c>
      <c r="D8579" s="1">
        <v>43456</v>
      </c>
      <c r="E8579" s="1">
        <v>43460</v>
      </c>
      <c r="F8579" t="s">
        <v>46</v>
      </c>
      <c r="G8579" t="s">
        <v>4151</v>
      </c>
      <c r="H8579" t="s">
        <v>4152</v>
      </c>
      <c r="I8579" t="s">
        <v>22</v>
      </c>
      <c r="J8579" t="s">
        <v>23</v>
      </c>
      <c r="K8579" t="s">
        <v>385</v>
      </c>
      <c r="L8579" t="s">
        <v>225</v>
      </c>
      <c r="M8579">
        <v>55901</v>
      </c>
      <c r="N8579" t="s">
        <v>101</v>
      </c>
      <c r="O8579" t="s">
        <v>1326</v>
      </c>
      <c r="P8579" t="s">
        <v>28</v>
      </c>
      <c r="Q8579" t="s">
        <v>52</v>
      </c>
      <c r="R8579" t="s">
        <v>1327</v>
      </c>
      <c r="S8579">
        <v>607.52</v>
      </c>
      <c r="T8579" s="3"/>
    </row>
    <row r="8580" spans="1:20" x14ac:dyDescent="0.3">
      <c r="A8580">
        <v>8579</v>
      </c>
      <c r="B8580" t="s">
        <v>10122</v>
      </c>
      <c r="C8580">
        <f t="shared" si="134"/>
        <v>51</v>
      </c>
      <c r="D8580" s="1">
        <v>43456</v>
      </c>
      <c r="E8580" s="1">
        <v>43460</v>
      </c>
      <c r="F8580" t="s">
        <v>46</v>
      </c>
      <c r="G8580" t="s">
        <v>4151</v>
      </c>
      <c r="H8580" t="s">
        <v>4152</v>
      </c>
      <c r="I8580" t="s">
        <v>22</v>
      </c>
      <c r="J8580" t="s">
        <v>23</v>
      </c>
      <c r="K8580" t="s">
        <v>385</v>
      </c>
      <c r="L8580" t="s">
        <v>225</v>
      </c>
      <c r="M8580">
        <v>55901</v>
      </c>
      <c r="N8580" t="s">
        <v>101</v>
      </c>
      <c r="O8580" t="s">
        <v>952</v>
      </c>
      <c r="P8580" t="s">
        <v>42</v>
      </c>
      <c r="Q8580" t="s">
        <v>55</v>
      </c>
      <c r="R8580" t="s">
        <v>1742</v>
      </c>
      <c r="S8580">
        <v>31.16</v>
      </c>
      <c r="T8580" s="3"/>
    </row>
    <row r="8581" spans="1:20" x14ac:dyDescent="0.3">
      <c r="A8581">
        <v>8580</v>
      </c>
      <c r="B8581" t="s">
        <v>10123</v>
      </c>
      <c r="C8581">
        <f t="shared" si="134"/>
        <v>52</v>
      </c>
      <c r="D8581" s="1">
        <v>43096</v>
      </c>
      <c r="E8581" s="1">
        <v>43102</v>
      </c>
      <c r="F8581" t="s">
        <v>46</v>
      </c>
      <c r="G8581" t="s">
        <v>4463</v>
      </c>
      <c r="H8581" t="s">
        <v>4464</v>
      </c>
      <c r="I8581" t="s">
        <v>22</v>
      </c>
      <c r="J8581" t="s">
        <v>23</v>
      </c>
      <c r="K8581" t="s">
        <v>1474</v>
      </c>
      <c r="L8581" t="s">
        <v>25</v>
      </c>
      <c r="M8581">
        <v>40214</v>
      </c>
      <c r="N8581" t="s">
        <v>26</v>
      </c>
      <c r="O8581" t="s">
        <v>9051</v>
      </c>
      <c r="P8581" t="s">
        <v>42</v>
      </c>
      <c r="Q8581" t="s">
        <v>43</v>
      </c>
      <c r="R8581" t="s">
        <v>9052</v>
      </c>
      <c r="S8581">
        <v>2.61</v>
      </c>
      <c r="T8581" s="3"/>
    </row>
    <row r="8582" spans="1:20" x14ac:dyDescent="0.3">
      <c r="A8582">
        <v>8581</v>
      </c>
      <c r="B8582" t="s">
        <v>10124</v>
      </c>
      <c r="C8582">
        <f t="shared" si="134"/>
        <v>21</v>
      </c>
      <c r="D8582" s="1">
        <v>42144</v>
      </c>
      <c r="E8582" s="1">
        <v>42146</v>
      </c>
      <c r="F8582" t="s">
        <v>19</v>
      </c>
      <c r="G8582" t="s">
        <v>4929</v>
      </c>
      <c r="H8582" t="s">
        <v>4930</v>
      </c>
      <c r="I8582" t="s">
        <v>37</v>
      </c>
      <c r="J8582" t="s">
        <v>23</v>
      </c>
      <c r="K8582" t="s">
        <v>10125</v>
      </c>
      <c r="L8582" t="s">
        <v>100</v>
      </c>
      <c r="M8582">
        <v>78666</v>
      </c>
      <c r="N8582" t="s">
        <v>101</v>
      </c>
      <c r="O8582" t="s">
        <v>8821</v>
      </c>
      <c r="P8582" t="s">
        <v>28</v>
      </c>
      <c r="Q8582" t="s">
        <v>61</v>
      </c>
      <c r="R8582" t="s">
        <v>8822</v>
      </c>
      <c r="S8582">
        <v>10.332000000000001</v>
      </c>
      <c r="T8582" s="3"/>
    </row>
    <row r="8583" spans="1:20" x14ac:dyDescent="0.3">
      <c r="A8583">
        <v>8582</v>
      </c>
      <c r="B8583" t="s">
        <v>10124</v>
      </c>
      <c r="C8583">
        <f t="shared" si="134"/>
        <v>21</v>
      </c>
      <c r="D8583" s="1">
        <v>42144</v>
      </c>
      <c r="E8583" s="1">
        <v>42146</v>
      </c>
      <c r="F8583" t="s">
        <v>19</v>
      </c>
      <c r="G8583" t="s">
        <v>4929</v>
      </c>
      <c r="H8583" t="s">
        <v>4930</v>
      </c>
      <c r="I8583" t="s">
        <v>37</v>
      </c>
      <c r="J8583" t="s">
        <v>23</v>
      </c>
      <c r="K8583" t="s">
        <v>10125</v>
      </c>
      <c r="L8583" t="s">
        <v>100</v>
      </c>
      <c r="M8583">
        <v>78666</v>
      </c>
      <c r="N8583" t="s">
        <v>101</v>
      </c>
      <c r="O8583" t="s">
        <v>2859</v>
      </c>
      <c r="P8583" t="s">
        <v>42</v>
      </c>
      <c r="Q8583" t="s">
        <v>86</v>
      </c>
      <c r="R8583" t="s">
        <v>2860</v>
      </c>
      <c r="S8583">
        <v>10.368</v>
      </c>
      <c r="T8583" s="3"/>
    </row>
    <row r="8584" spans="1:20" x14ac:dyDescent="0.3">
      <c r="A8584">
        <v>8583</v>
      </c>
      <c r="B8584" t="s">
        <v>10124</v>
      </c>
      <c r="C8584">
        <f t="shared" si="134"/>
        <v>21</v>
      </c>
      <c r="D8584" s="1">
        <v>42144</v>
      </c>
      <c r="E8584" s="1">
        <v>42146</v>
      </c>
      <c r="F8584" t="s">
        <v>19</v>
      </c>
      <c r="G8584" t="s">
        <v>4929</v>
      </c>
      <c r="H8584" t="s">
        <v>4930</v>
      </c>
      <c r="I8584" t="s">
        <v>37</v>
      </c>
      <c r="J8584" t="s">
        <v>23</v>
      </c>
      <c r="K8584" t="s">
        <v>10125</v>
      </c>
      <c r="L8584" t="s">
        <v>100</v>
      </c>
      <c r="M8584">
        <v>78666</v>
      </c>
      <c r="N8584" t="s">
        <v>101</v>
      </c>
      <c r="O8584" t="s">
        <v>5900</v>
      </c>
      <c r="P8584" t="s">
        <v>67</v>
      </c>
      <c r="Q8584" t="s">
        <v>157</v>
      </c>
      <c r="R8584" t="s">
        <v>5901</v>
      </c>
      <c r="S8584">
        <v>20.783999999999999</v>
      </c>
      <c r="T8584" s="3"/>
    </row>
    <row r="8585" spans="1:20" x14ac:dyDescent="0.3">
      <c r="A8585">
        <v>8584</v>
      </c>
      <c r="B8585" t="s">
        <v>10124</v>
      </c>
      <c r="C8585">
        <f t="shared" si="134"/>
        <v>21</v>
      </c>
      <c r="D8585" s="1">
        <v>42144</v>
      </c>
      <c r="E8585" s="1">
        <v>42146</v>
      </c>
      <c r="F8585" t="s">
        <v>19</v>
      </c>
      <c r="G8585" t="s">
        <v>4929</v>
      </c>
      <c r="H8585" t="s">
        <v>4930</v>
      </c>
      <c r="I8585" t="s">
        <v>37</v>
      </c>
      <c r="J8585" t="s">
        <v>23</v>
      </c>
      <c r="K8585" t="s">
        <v>10125</v>
      </c>
      <c r="L8585" t="s">
        <v>100</v>
      </c>
      <c r="M8585">
        <v>78666</v>
      </c>
      <c r="N8585" t="s">
        <v>101</v>
      </c>
      <c r="O8585" t="s">
        <v>8526</v>
      </c>
      <c r="P8585" t="s">
        <v>42</v>
      </c>
      <c r="Q8585" t="s">
        <v>55</v>
      </c>
      <c r="R8585" t="s">
        <v>8527</v>
      </c>
      <c r="S8585">
        <v>66.959999999999994</v>
      </c>
      <c r="T8585" s="3"/>
    </row>
    <row r="8586" spans="1:20" x14ac:dyDescent="0.3">
      <c r="A8586">
        <v>8585</v>
      </c>
      <c r="B8586" t="s">
        <v>10126</v>
      </c>
      <c r="C8586">
        <f t="shared" si="134"/>
        <v>6</v>
      </c>
      <c r="D8586" s="1">
        <v>42039</v>
      </c>
      <c r="E8586" s="1">
        <v>42043</v>
      </c>
      <c r="F8586" t="s">
        <v>19</v>
      </c>
      <c r="G8586" t="s">
        <v>8732</v>
      </c>
      <c r="H8586" t="s">
        <v>8733</v>
      </c>
      <c r="I8586" t="s">
        <v>37</v>
      </c>
      <c r="J8586" t="s">
        <v>23</v>
      </c>
      <c r="K8586" t="s">
        <v>3342</v>
      </c>
      <c r="L8586" t="s">
        <v>39</v>
      </c>
      <c r="M8586">
        <v>92025</v>
      </c>
      <c r="N8586" t="s">
        <v>40</v>
      </c>
      <c r="O8586" t="s">
        <v>3246</v>
      </c>
      <c r="P8586" t="s">
        <v>42</v>
      </c>
      <c r="Q8586" t="s">
        <v>71</v>
      </c>
      <c r="R8586" t="s">
        <v>3247</v>
      </c>
      <c r="S8586">
        <v>17.248000000000001</v>
      </c>
      <c r="T8586" s="3"/>
    </row>
    <row r="8587" spans="1:20" x14ac:dyDescent="0.3">
      <c r="A8587">
        <v>8586</v>
      </c>
      <c r="B8587" t="s">
        <v>10127</v>
      </c>
      <c r="C8587">
        <f t="shared" si="134"/>
        <v>50</v>
      </c>
      <c r="D8587" s="1">
        <v>43443</v>
      </c>
      <c r="E8587" s="1">
        <v>43449</v>
      </c>
      <c r="F8587" t="s">
        <v>46</v>
      </c>
      <c r="G8587" t="s">
        <v>7422</v>
      </c>
      <c r="H8587" t="s">
        <v>7423</v>
      </c>
      <c r="I8587" t="s">
        <v>22</v>
      </c>
      <c r="J8587" t="s">
        <v>23</v>
      </c>
      <c r="K8587" t="s">
        <v>142</v>
      </c>
      <c r="L8587" t="s">
        <v>143</v>
      </c>
      <c r="M8587">
        <v>19134</v>
      </c>
      <c r="N8587" t="s">
        <v>144</v>
      </c>
      <c r="O8587" t="s">
        <v>4320</v>
      </c>
      <c r="P8587" t="s">
        <v>42</v>
      </c>
      <c r="Q8587" t="s">
        <v>71</v>
      </c>
      <c r="R8587" t="s">
        <v>4321</v>
      </c>
      <c r="S8587">
        <v>11.087999999999999</v>
      </c>
      <c r="T8587" s="3"/>
    </row>
    <row r="8588" spans="1:20" x14ac:dyDescent="0.3">
      <c r="A8588">
        <v>8587</v>
      </c>
      <c r="B8588" t="s">
        <v>10128</v>
      </c>
      <c r="C8588">
        <f t="shared" si="134"/>
        <v>28</v>
      </c>
      <c r="D8588" s="1">
        <v>43292</v>
      </c>
      <c r="E8588" s="1">
        <v>43299</v>
      </c>
      <c r="F8588" t="s">
        <v>46</v>
      </c>
      <c r="G8588" t="s">
        <v>1806</v>
      </c>
      <c r="H8588" t="s">
        <v>1807</v>
      </c>
      <c r="I8588" t="s">
        <v>37</v>
      </c>
      <c r="J8588" t="s">
        <v>23</v>
      </c>
      <c r="K8588" t="s">
        <v>38</v>
      </c>
      <c r="L8588" t="s">
        <v>39</v>
      </c>
      <c r="M8588">
        <v>90049</v>
      </c>
      <c r="N8588" t="s">
        <v>40</v>
      </c>
      <c r="O8588" t="s">
        <v>905</v>
      </c>
      <c r="P8588" t="s">
        <v>67</v>
      </c>
      <c r="Q8588" t="s">
        <v>157</v>
      </c>
      <c r="R8588" t="s">
        <v>906</v>
      </c>
      <c r="S8588">
        <v>1287.45</v>
      </c>
      <c r="T8588" s="3"/>
    </row>
    <row r="8589" spans="1:20" x14ac:dyDescent="0.3">
      <c r="A8589">
        <v>8588</v>
      </c>
      <c r="B8589" t="s">
        <v>10128</v>
      </c>
      <c r="C8589">
        <f t="shared" si="134"/>
        <v>28</v>
      </c>
      <c r="D8589" s="1">
        <v>43292</v>
      </c>
      <c r="E8589" s="1">
        <v>43299</v>
      </c>
      <c r="F8589" t="s">
        <v>46</v>
      </c>
      <c r="G8589" t="s">
        <v>1806</v>
      </c>
      <c r="H8589" t="s">
        <v>1807</v>
      </c>
      <c r="I8589" t="s">
        <v>37</v>
      </c>
      <c r="J8589" t="s">
        <v>23</v>
      </c>
      <c r="K8589" t="s">
        <v>38</v>
      </c>
      <c r="L8589" t="s">
        <v>39</v>
      </c>
      <c r="M8589">
        <v>90049</v>
      </c>
      <c r="N8589" t="s">
        <v>40</v>
      </c>
      <c r="O8589" t="s">
        <v>2861</v>
      </c>
      <c r="P8589" t="s">
        <v>42</v>
      </c>
      <c r="Q8589" t="s">
        <v>74</v>
      </c>
      <c r="R8589" t="s">
        <v>2862</v>
      </c>
      <c r="S8589">
        <v>168.1</v>
      </c>
      <c r="T8589" s="3"/>
    </row>
    <row r="8590" spans="1:20" x14ac:dyDescent="0.3">
      <c r="A8590">
        <v>8589</v>
      </c>
      <c r="B8590" t="s">
        <v>10129</v>
      </c>
      <c r="C8590">
        <f t="shared" si="134"/>
        <v>21</v>
      </c>
      <c r="D8590" s="1">
        <v>42505</v>
      </c>
      <c r="E8590" s="1">
        <v>42512</v>
      </c>
      <c r="F8590" t="s">
        <v>46</v>
      </c>
      <c r="G8590" t="s">
        <v>6755</v>
      </c>
      <c r="H8590" t="s">
        <v>6756</v>
      </c>
      <c r="I8590" t="s">
        <v>37</v>
      </c>
      <c r="J8590" t="s">
        <v>23</v>
      </c>
      <c r="K8590" t="s">
        <v>142</v>
      </c>
      <c r="L8590" t="s">
        <v>143</v>
      </c>
      <c r="M8590">
        <v>19140</v>
      </c>
      <c r="N8590" t="s">
        <v>144</v>
      </c>
      <c r="O8590" t="s">
        <v>2217</v>
      </c>
      <c r="P8590" t="s">
        <v>42</v>
      </c>
      <c r="Q8590" t="s">
        <v>55</v>
      </c>
      <c r="R8590" t="s">
        <v>2218</v>
      </c>
      <c r="S8590">
        <v>51.968000000000004</v>
      </c>
      <c r="T8590" s="3"/>
    </row>
    <row r="8591" spans="1:20" x14ac:dyDescent="0.3">
      <c r="A8591">
        <v>8590</v>
      </c>
      <c r="B8591" t="s">
        <v>10130</v>
      </c>
      <c r="C8591">
        <f t="shared" si="134"/>
        <v>5</v>
      </c>
      <c r="D8591" s="1">
        <v>43129</v>
      </c>
      <c r="E8591" s="1">
        <v>43132</v>
      </c>
      <c r="F8591" t="s">
        <v>184</v>
      </c>
      <c r="G8591" t="s">
        <v>3555</v>
      </c>
      <c r="H8591" t="s">
        <v>3556</v>
      </c>
      <c r="I8591" t="s">
        <v>22</v>
      </c>
      <c r="J8591" t="s">
        <v>23</v>
      </c>
      <c r="K8591" t="s">
        <v>142</v>
      </c>
      <c r="L8591" t="s">
        <v>143</v>
      </c>
      <c r="M8591">
        <v>19120</v>
      </c>
      <c r="N8591" t="s">
        <v>144</v>
      </c>
      <c r="O8591" t="s">
        <v>362</v>
      </c>
      <c r="P8591" t="s">
        <v>42</v>
      </c>
      <c r="Q8591" t="s">
        <v>64</v>
      </c>
      <c r="R8591" t="s">
        <v>363</v>
      </c>
      <c r="S8591">
        <v>4.7679999999999998</v>
      </c>
      <c r="T8591" s="3"/>
    </row>
    <row r="8592" spans="1:20" x14ac:dyDescent="0.3">
      <c r="A8592">
        <v>8591</v>
      </c>
      <c r="B8592" t="s">
        <v>10131</v>
      </c>
      <c r="C8592">
        <f t="shared" si="134"/>
        <v>39</v>
      </c>
      <c r="D8592" s="1">
        <v>43372</v>
      </c>
      <c r="E8592" s="1">
        <v>43374</v>
      </c>
      <c r="F8592" t="s">
        <v>184</v>
      </c>
      <c r="G8592" t="s">
        <v>790</v>
      </c>
      <c r="H8592" t="s">
        <v>791</v>
      </c>
      <c r="I8592" t="s">
        <v>37</v>
      </c>
      <c r="J8592" t="s">
        <v>23</v>
      </c>
      <c r="K8592" t="s">
        <v>6106</v>
      </c>
      <c r="L8592" t="s">
        <v>263</v>
      </c>
      <c r="M8592">
        <v>11550</v>
      </c>
      <c r="N8592" t="s">
        <v>144</v>
      </c>
      <c r="O8592" t="s">
        <v>6443</v>
      </c>
      <c r="P8592" t="s">
        <v>42</v>
      </c>
      <c r="Q8592" t="s">
        <v>169</v>
      </c>
      <c r="R8592" t="s">
        <v>6444</v>
      </c>
      <c r="S8592">
        <v>7.98</v>
      </c>
      <c r="T8592" s="3"/>
    </row>
    <row r="8593" spans="1:20" x14ac:dyDescent="0.3">
      <c r="A8593">
        <v>8592</v>
      </c>
      <c r="B8593" t="s">
        <v>10132</v>
      </c>
      <c r="C8593">
        <f t="shared" si="134"/>
        <v>17</v>
      </c>
      <c r="D8593" s="1">
        <v>43213</v>
      </c>
      <c r="E8593" s="1">
        <v>43216</v>
      </c>
      <c r="F8593" t="s">
        <v>184</v>
      </c>
      <c r="G8593" t="s">
        <v>47</v>
      </c>
      <c r="H8593" t="s">
        <v>48</v>
      </c>
      <c r="I8593" t="s">
        <v>22</v>
      </c>
      <c r="J8593" t="s">
        <v>23</v>
      </c>
      <c r="K8593" t="s">
        <v>10133</v>
      </c>
      <c r="L8593" t="s">
        <v>453</v>
      </c>
      <c r="M8593">
        <v>80634</v>
      </c>
      <c r="N8593" t="s">
        <v>40</v>
      </c>
      <c r="O8593" t="s">
        <v>4136</v>
      </c>
      <c r="P8593" t="s">
        <v>42</v>
      </c>
      <c r="Q8593" t="s">
        <v>169</v>
      </c>
      <c r="R8593" t="s">
        <v>667</v>
      </c>
      <c r="S8593">
        <v>18.687999999999999</v>
      </c>
      <c r="T8593" s="3"/>
    </row>
    <row r="8594" spans="1:20" x14ac:dyDescent="0.3">
      <c r="A8594">
        <v>8593</v>
      </c>
      <c r="B8594" t="s">
        <v>10132</v>
      </c>
      <c r="C8594">
        <f t="shared" si="134"/>
        <v>17</v>
      </c>
      <c r="D8594" s="1">
        <v>43213</v>
      </c>
      <c r="E8594" s="1">
        <v>43216</v>
      </c>
      <c r="F8594" t="s">
        <v>184</v>
      </c>
      <c r="G8594" t="s">
        <v>47</v>
      </c>
      <c r="H8594" t="s">
        <v>48</v>
      </c>
      <c r="I8594" t="s">
        <v>22</v>
      </c>
      <c r="J8594" t="s">
        <v>23</v>
      </c>
      <c r="K8594" t="s">
        <v>10133</v>
      </c>
      <c r="L8594" t="s">
        <v>453</v>
      </c>
      <c r="M8594">
        <v>80634</v>
      </c>
      <c r="N8594" t="s">
        <v>40</v>
      </c>
      <c r="O8594" t="s">
        <v>8007</v>
      </c>
      <c r="P8594" t="s">
        <v>28</v>
      </c>
      <c r="Q8594" t="s">
        <v>61</v>
      </c>
      <c r="R8594" t="s">
        <v>8008</v>
      </c>
      <c r="S8594">
        <v>11.664</v>
      </c>
      <c r="T8594" s="3"/>
    </row>
    <row r="8595" spans="1:20" x14ac:dyDescent="0.3">
      <c r="A8595">
        <v>8594</v>
      </c>
      <c r="B8595" t="s">
        <v>10134</v>
      </c>
      <c r="C8595">
        <f t="shared" si="134"/>
        <v>45</v>
      </c>
      <c r="D8595" s="1">
        <v>43413</v>
      </c>
      <c r="E8595" s="1">
        <v>43417</v>
      </c>
      <c r="F8595" t="s">
        <v>46</v>
      </c>
      <c r="G8595" t="s">
        <v>2720</v>
      </c>
      <c r="H8595" t="s">
        <v>2721</v>
      </c>
      <c r="I8595" t="s">
        <v>98</v>
      </c>
      <c r="J8595" t="s">
        <v>23</v>
      </c>
      <c r="K8595" t="s">
        <v>1522</v>
      </c>
      <c r="L8595" t="s">
        <v>50</v>
      </c>
      <c r="M8595">
        <v>32216</v>
      </c>
      <c r="N8595" t="s">
        <v>26</v>
      </c>
      <c r="O8595" t="s">
        <v>1663</v>
      </c>
      <c r="P8595" t="s">
        <v>67</v>
      </c>
      <c r="Q8595" t="s">
        <v>157</v>
      </c>
      <c r="R8595" t="s">
        <v>1664</v>
      </c>
      <c r="S8595">
        <v>191.976</v>
      </c>
      <c r="T8595" s="3"/>
    </row>
    <row r="8596" spans="1:20" x14ac:dyDescent="0.3">
      <c r="A8596">
        <v>8595</v>
      </c>
      <c r="B8596" t="s">
        <v>10134</v>
      </c>
      <c r="C8596">
        <f t="shared" si="134"/>
        <v>45</v>
      </c>
      <c r="D8596" s="1">
        <v>43413</v>
      </c>
      <c r="E8596" s="1">
        <v>43417</v>
      </c>
      <c r="F8596" t="s">
        <v>46</v>
      </c>
      <c r="G8596" t="s">
        <v>2720</v>
      </c>
      <c r="H8596" t="s">
        <v>2721</v>
      </c>
      <c r="I8596" t="s">
        <v>98</v>
      </c>
      <c r="J8596" t="s">
        <v>23</v>
      </c>
      <c r="K8596" t="s">
        <v>1522</v>
      </c>
      <c r="L8596" t="s">
        <v>50</v>
      </c>
      <c r="M8596">
        <v>32216</v>
      </c>
      <c r="N8596" t="s">
        <v>26</v>
      </c>
      <c r="O8596" t="s">
        <v>9199</v>
      </c>
      <c r="P8596" t="s">
        <v>67</v>
      </c>
      <c r="Q8596" t="s">
        <v>68</v>
      </c>
      <c r="R8596" t="s">
        <v>9200</v>
      </c>
      <c r="S8596">
        <v>499.16800000000001</v>
      </c>
      <c r="T8596" s="3"/>
    </row>
    <row r="8597" spans="1:20" x14ac:dyDescent="0.3">
      <c r="A8597">
        <v>8596</v>
      </c>
      <c r="B8597" t="s">
        <v>10135</v>
      </c>
      <c r="C8597">
        <f t="shared" si="134"/>
        <v>19</v>
      </c>
      <c r="D8597" s="1">
        <v>42129</v>
      </c>
      <c r="E8597" s="1">
        <v>42131</v>
      </c>
      <c r="F8597" t="s">
        <v>184</v>
      </c>
      <c r="G8597" t="s">
        <v>2029</v>
      </c>
      <c r="H8597" t="s">
        <v>2030</v>
      </c>
      <c r="I8597" t="s">
        <v>37</v>
      </c>
      <c r="J8597" t="s">
        <v>23</v>
      </c>
      <c r="K8597" t="s">
        <v>1126</v>
      </c>
      <c r="L8597" t="s">
        <v>315</v>
      </c>
      <c r="M8597">
        <v>22204</v>
      </c>
      <c r="N8597" t="s">
        <v>26</v>
      </c>
      <c r="O8597" t="s">
        <v>3882</v>
      </c>
      <c r="P8597" t="s">
        <v>42</v>
      </c>
      <c r="Q8597" t="s">
        <v>71</v>
      </c>
      <c r="R8597" t="s">
        <v>1213</v>
      </c>
      <c r="S8597">
        <v>11.88</v>
      </c>
      <c r="T8597" s="3"/>
    </row>
    <row r="8598" spans="1:20" x14ac:dyDescent="0.3">
      <c r="A8598">
        <v>8597</v>
      </c>
      <c r="B8598" t="s">
        <v>10135</v>
      </c>
      <c r="C8598">
        <f t="shared" si="134"/>
        <v>19</v>
      </c>
      <c r="D8598" s="1">
        <v>42129</v>
      </c>
      <c r="E8598" s="1">
        <v>42131</v>
      </c>
      <c r="F8598" t="s">
        <v>184</v>
      </c>
      <c r="G8598" t="s">
        <v>2029</v>
      </c>
      <c r="H8598" t="s">
        <v>2030</v>
      </c>
      <c r="I8598" t="s">
        <v>37</v>
      </c>
      <c r="J8598" t="s">
        <v>23</v>
      </c>
      <c r="K8598" t="s">
        <v>1126</v>
      </c>
      <c r="L8598" t="s">
        <v>315</v>
      </c>
      <c r="M8598">
        <v>22204</v>
      </c>
      <c r="N8598" t="s">
        <v>26</v>
      </c>
      <c r="O8598" t="s">
        <v>1053</v>
      </c>
      <c r="P8598" t="s">
        <v>42</v>
      </c>
      <c r="Q8598" t="s">
        <v>86</v>
      </c>
      <c r="R8598" t="s">
        <v>182</v>
      </c>
      <c r="S8598">
        <v>35.44</v>
      </c>
      <c r="T8598" s="3"/>
    </row>
    <row r="8599" spans="1:20" x14ac:dyDescent="0.3">
      <c r="A8599">
        <v>8598</v>
      </c>
      <c r="B8599" t="s">
        <v>10136</v>
      </c>
      <c r="C8599">
        <f t="shared" si="134"/>
        <v>43</v>
      </c>
      <c r="D8599" s="1">
        <v>43035</v>
      </c>
      <c r="E8599" s="1">
        <v>43039</v>
      </c>
      <c r="F8599" t="s">
        <v>46</v>
      </c>
      <c r="G8599" t="s">
        <v>471</v>
      </c>
      <c r="H8599" t="s">
        <v>472</v>
      </c>
      <c r="I8599" t="s">
        <v>98</v>
      </c>
      <c r="J8599" t="s">
        <v>23</v>
      </c>
      <c r="K8599" t="s">
        <v>123</v>
      </c>
      <c r="L8599" t="s">
        <v>39</v>
      </c>
      <c r="M8599">
        <v>94122</v>
      </c>
      <c r="N8599" t="s">
        <v>40</v>
      </c>
      <c r="O8599" t="s">
        <v>8895</v>
      </c>
      <c r="P8599" t="s">
        <v>42</v>
      </c>
      <c r="Q8599" t="s">
        <v>71</v>
      </c>
      <c r="R8599" t="s">
        <v>8896</v>
      </c>
      <c r="S8599">
        <v>67.135999999999996</v>
      </c>
      <c r="T8599" s="3"/>
    </row>
    <row r="8600" spans="1:20" x14ac:dyDescent="0.3">
      <c r="A8600">
        <v>8599</v>
      </c>
      <c r="B8600" t="s">
        <v>10137</v>
      </c>
      <c r="C8600">
        <f t="shared" si="134"/>
        <v>48</v>
      </c>
      <c r="D8600" s="1">
        <v>42334</v>
      </c>
      <c r="E8600" s="1">
        <v>42339</v>
      </c>
      <c r="F8600" t="s">
        <v>46</v>
      </c>
      <c r="G8600" t="s">
        <v>5588</v>
      </c>
      <c r="H8600" t="s">
        <v>5589</v>
      </c>
      <c r="I8600" t="s">
        <v>37</v>
      </c>
      <c r="J8600" t="s">
        <v>23</v>
      </c>
      <c r="K8600" t="s">
        <v>3493</v>
      </c>
      <c r="L8600" t="s">
        <v>39</v>
      </c>
      <c r="M8600">
        <v>93727</v>
      </c>
      <c r="N8600" t="s">
        <v>40</v>
      </c>
      <c r="O8600" t="s">
        <v>2939</v>
      </c>
      <c r="P8600" t="s">
        <v>42</v>
      </c>
      <c r="Q8600" t="s">
        <v>71</v>
      </c>
      <c r="R8600" t="s">
        <v>2940</v>
      </c>
      <c r="S8600">
        <v>4.32</v>
      </c>
      <c r="T8600" s="3"/>
    </row>
    <row r="8601" spans="1:20" x14ac:dyDescent="0.3">
      <c r="A8601">
        <v>8600</v>
      </c>
      <c r="B8601" t="s">
        <v>10137</v>
      </c>
      <c r="C8601">
        <f t="shared" si="134"/>
        <v>48</v>
      </c>
      <c r="D8601" s="1">
        <v>42334</v>
      </c>
      <c r="E8601" s="1">
        <v>42339</v>
      </c>
      <c r="F8601" t="s">
        <v>46</v>
      </c>
      <c r="G8601" t="s">
        <v>5588</v>
      </c>
      <c r="H8601" t="s">
        <v>5589</v>
      </c>
      <c r="I8601" t="s">
        <v>37</v>
      </c>
      <c r="J8601" t="s">
        <v>23</v>
      </c>
      <c r="K8601" t="s">
        <v>3493</v>
      </c>
      <c r="L8601" t="s">
        <v>39</v>
      </c>
      <c r="M8601">
        <v>93727</v>
      </c>
      <c r="N8601" t="s">
        <v>40</v>
      </c>
      <c r="O8601" t="s">
        <v>4063</v>
      </c>
      <c r="P8601" t="s">
        <v>42</v>
      </c>
      <c r="Q8601" t="s">
        <v>86</v>
      </c>
      <c r="R8601" t="s">
        <v>4064</v>
      </c>
      <c r="S8601">
        <v>14.94</v>
      </c>
      <c r="T8601" s="3"/>
    </row>
    <row r="8602" spans="1:20" x14ac:dyDescent="0.3">
      <c r="A8602">
        <v>8601</v>
      </c>
      <c r="B8602" t="s">
        <v>10137</v>
      </c>
      <c r="C8602">
        <f t="shared" si="134"/>
        <v>48</v>
      </c>
      <c r="D8602" s="1">
        <v>42334</v>
      </c>
      <c r="E8602" s="1">
        <v>42339</v>
      </c>
      <c r="F8602" t="s">
        <v>46</v>
      </c>
      <c r="G8602" t="s">
        <v>5588</v>
      </c>
      <c r="H8602" t="s">
        <v>5589</v>
      </c>
      <c r="I8602" t="s">
        <v>37</v>
      </c>
      <c r="J8602" t="s">
        <v>23</v>
      </c>
      <c r="K8602" t="s">
        <v>3493</v>
      </c>
      <c r="L8602" t="s">
        <v>39</v>
      </c>
      <c r="M8602">
        <v>93727</v>
      </c>
      <c r="N8602" t="s">
        <v>40</v>
      </c>
      <c r="O8602" t="s">
        <v>5136</v>
      </c>
      <c r="P8602" t="s">
        <v>42</v>
      </c>
      <c r="Q8602" t="s">
        <v>74</v>
      </c>
      <c r="R8602" t="s">
        <v>5137</v>
      </c>
      <c r="S8602">
        <v>40.54</v>
      </c>
      <c r="T8602" s="3"/>
    </row>
    <row r="8603" spans="1:20" x14ac:dyDescent="0.3">
      <c r="A8603">
        <v>8602</v>
      </c>
      <c r="B8603" t="s">
        <v>10137</v>
      </c>
      <c r="C8603">
        <f t="shared" si="134"/>
        <v>48</v>
      </c>
      <c r="D8603" s="1">
        <v>42334</v>
      </c>
      <c r="E8603" s="1">
        <v>42339</v>
      </c>
      <c r="F8603" t="s">
        <v>46</v>
      </c>
      <c r="G8603" t="s">
        <v>5588</v>
      </c>
      <c r="H8603" t="s">
        <v>5589</v>
      </c>
      <c r="I8603" t="s">
        <v>37</v>
      </c>
      <c r="J8603" t="s">
        <v>23</v>
      </c>
      <c r="K8603" t="s">
        <v>3493</v>
      </c>
      <c r="L8603" t="s">
        <v>39</v>
      </c>
      <c r="M8603">
        <v>93727</v>
      </c>
      <c r="N8603" t="s">
        <v>40</v>
      </c>
      <c r="O8603" t="s">
        <v>5393</v>
      </c>
      <c r="P8603" t="s">
        <v>42</v>
      </c>
      <c r="Q8603" t="s">
        <v>71</v>
      </c>
      <c r="R8603" t="s">
        <v>5394</v>
      </c>
      <c r="S8603">
        <v>7.3120000000000003</v>
      </c>
      <c r="T8603" s="3"/>
    </row>
    <row r="8604" spans="1:20" x14ac:dyDescent="0.3">
      <c r="A8604">
        <v>8603</v>
      </c>
      <c r="B8604" t="s">
        <v>10138</v>
      </c>
      <c r="C8604">
        <f t="shared" si="134"/>
        <v>53</v>
      </c>
      <c r="D8604" s="1">
        <v>42369</v>
      </c>
      <c r="E8604" s="1">
        <v>42369</v>
      </c>
      <c r="F8604" t="s">
        <v>1289</v>
      </c>
      <c r="G8604" t="s">
        <v>2601</v>
      </c>
      <c r="H8604" t="s">
        <v>2602</v>
      </c>
      <c r="I8604" t="s">
        <v>98</v>
      </c>
      <c r="J8604" t="s">
        <v>23</v>
      </c>
      <c r="K8604" t="s">
        <v>3323</v>
      </c>
      <c r="L8604" t="s">
        <v>1392</v>
      </c>
      <c r="M8604">
        <v>89502</v>
      </c>
      <c r="N8604" t="s">
        <v>40</v>
      </c>
      <c r="O8604" t="s">
        <v>6352</v>
      </c>
      <c r="P8604" t="s">
        <v>67</v>
      </c>
      <c r="Q8604" t="s">
        <v>68</v>
      </c>
      <c r="R8604" t="s">
        <v>6353</v>
      </c>
      <c r="S8604">
        <v>475.94400000000002</v>
      </c>
      <c r="T8604" s="3"/>
    </row>
    <row r="8605" spans="1:20" x14ac:dyDescent="0.3">
      <c r="A8605">
        <v>8604</v>
      </c>
      <c r="B8605" t="s">
        <v>10139</v>
      </c>
      <c r="C8605">
        <f t="shared" si="134"/>
        <v>1</v>
      </c>
      <c r="D8605" s="1">
        <v>42738</v>
      </c>
      <c r="E8605" s="1">
        <v>42743</v>
      </c>
      <c r="F8605" t="s">
        <v>46</v>
      </c>
      <c r="G8605" t="s">
        <v>1004</v>
      </c>
      <c r="H8605" t="s">
        <v>1005</v>
      </c>
      <c r="I8605" t="s">
        <v>37</v>
      </c>
      <c r="J8605" t="s">
        <v>23</v>
      </c>
      <c r="K8605" t="s">
        <v>676</v>
      </c>
      <c r="L8605" t="s">
        <v>100</v>
      </c>
      <c r="M8605">
        <v>78207</v>
      </c>
      <c r="N8605" t="s">
        <v>101</v>
      </c>
      <c r="O8605" t="s">
        <v>4822</v>
      </c>
      <c r="P8605" t="s">
        <v>67</v>
      </c>
      <c r="Q8605" t="s">
        <v>157</v>
      </c>
      <c r="R8605" t="s">
        <v>4823</v>
      </c>
      <c r="S8605">
        <v>30.08</v>
      </c>
      <c r="T8605" s="3"/>
    </row>
    <row r="8606" spans="1:20" x14ac:dyDescent="0.3">
      <c r="A8606">
        <v>8605</v>
      </c>
      <c r="B8606" t="s">
        <v>10139</v>
      </c>
      <c r="C8606">
        <f t="shared" si="134"/>
        <v>1</v>
      </c>
      <c r="D8606" s="1">
        <v>42738</v>
      </c>
      <c r="E8606" s="1">
        <v>42743</v>
      </c>
      <c r="F8606" t="s">
        <v>46</v>
      </c>
      <c r="G8606" t="s">
        <v>1004</v>
      </c>
      <c r="H8606" t="s">
        <v>1005</v>
      </c>
      <c r="I8606" t="s">
        <v>37</v>
      </c>
      <c r="J8606" t="s">
        <v>23</v>
      </c>
      <c r="K8606" t="s">
        <v>676</v>
      </c>
      <c r="L8606" t="s">
        <v>100</v>
      </c>
      <c r="M8606">
        <v>78207</v>
      </c>
      <c r="N8606" t="s">
        <v>101</v>
      </c>
      <c r="O8606" t="s">
        <v>7141</v>
      </c>
      <c r="P8606" t="s">
        <v>67</v>
      </c>
      <c r="Q8606" t="s">
        <v>157</v>
      </c>
      <c r="R8606" t="s">
        <v>7142</v>
      </c>
      <c r="S8606">
        <v>165.6</v>
      </c>
      <c r="T8606" s="3"/>
    </row>
    <row r="8607" spans="1:20" x14ac:dyDescent="0.3">
      <c r="A8607">
        <v>8606</v>
      </c>
      <c r="B8607" t="s">
        <v>10139</v>
      </c>
      <c r="C8607">
        <f t="shared" si="134"/>
        <v>1</v>
      </c>
      <c r="D8607" s="1">
        <v>42738</v>
      </c>
      <c r="E8607" s="1">
        <v>42743</v>
      </c>
      <c r="F8607" t="s">
        <v>46</v>
      </c>
      <c r="G8607" t="s">
        <v>1004</v>
      </c>
      <c r="H8607" t="s">
        <v>1005</v>
      </c>
      <c r="I8607" t="s">
        <v>37</v>
      </c>
      <c r="J8607" t="s">
        <v>23</v>
      </c>
      <c r="K8607" t="s">
        <v>676</v>
      </c>
      <c r="L8607" t="s">
        <v>100</v>
      </c>
      <c r="M8607">
        <v>78207</v>
      </c>
      <c r="N8607" t="s">
        <v>101</v>
      </c>
      <c r="O8607" t="s">
        <v>5837</v>
      </c>
      <c r="P8607" t="s">
        <v>67</v>
      </c>
      <c r="Q8607" t="s">
        <v>68</v>
      </c>
      <c r="R8607" t="s">
        <v>5838</v>
      </c>
      <c r="S8607">
        <v>180.96</v>
      </c>
      <c r="T8607" s="3"/>
    </row>
    <row r="8608" spans="1:20" x14ac:dyDescent="0.3">
      <c r="A8608">
        <v>8607</v>
      </c>
      <c r="B8608" t="s">
        <v>10140</v>
      </c>
      <c r="C8608">
        <f t="shared" si="134"/>
        <v>33</v>
      </c>
      <c r="D8608" s="1">
        <v>43330</v>
      </c>
      <c r="E8608" s="1">
        <v>43334</v>
      </c>
      <c r="F8608" t="s">
        <v>46</v>
      </c>
      <c r="G8608" t="s">
        <v>3154</v>
      </c>
      <c r="H8608" t="s">
        <v>3155</v>
      </c>
      <c r="I8608" t="s">
        <v>22</v>
      </c>
      <c r="J8608" t="s">
        <v>23</v>
      </c>
      <c r="K8608" t="s">
        <v>3927</v>
      </c>
      <c r="L8608" t="s">
        <v>1244</v>
      </c>
      <c r="M8608">
        <v>2740</v>
      </c>
      <c r="N8608" t="s">
        <v>144</v>
      </c>
      <c r="O8608" t="s">
        <v>2206</v>
      </c>
      <c r="P8608" t="s">
        <v>67</v>
      </c>
      <c r="Q8608" t="s">
        <v>157</v>
      </c>
      <c r="R8608" t="s">
        <v>2207</v>
      </c>
      <c r="S8608">
        <v>23.18</v>
      </c>
      <c r="T8608" s="3"/>
    </row>
    <row r="8609" spans="1:20" x14ac:dyDescent="0.3">
      <c r="A8609">
        <v>8608</v>
      </c>
      <c r="B8609" t="s">
        <v>10141</v>
      </c>
      <c r="C8609">
        <f t="shared" si="134"/>
        <v>23</v>
      </c>
      <c r="D8609" s="1">
        <v>42159</v>
      </c>
      <c r="E8609" s="1">
        <v>42164</v>
      </c>
      <c r="F8609" t="s">
        <v>46</v>
      </c>
      <c r="G8609" t="s">
        <v>5188</v>
      </c>
      <c r="H8609" t="s">
        <v>5189</v>
      </c>
      <c r="I8609" t="s">
        <v>22</v>
      </c>
      <c r="J8609" t="s">
        <v>23</v>
      </c>
      <c r="K8609" t="s">
        <v>262</v>
      </c>
      <c r="L8609" t="s">
        <v>263</v>
      </c>
      <c r="M8609">
        <v>10035</v>
      </c>
      <c r="N8609" t="s">
        <v>144</v>
      </c>
      <c r="O8609" t="s">
        <v>4588</v>
      </c>
      <c r="P8609" t="s">
        <v>28</v>
      </c>
      <c r="Q8609" t="s">
        <v>61</v>
      </c>
      <c r="R8609" t="s">
        <v>4589</v>
      </c>
      <c r="S8609">
        <v>56.96</v>
      </c>
      <c r="T8609" s="3"/>
    </row>
    <row r="8610" spans="1:20" x14ac:dyDescent="0.3">
      <c r="A8610">
        <v>8609</v>
      </c>
      <c r="B8610" t="s">
        <v>10141</v>
      </c>
      <c r="C8610">
        <f t="shared" si="134"/>
        <v>23</v>
      </c>
      <c r="D8610" s="1">
        <v>42159</v>
      </c>
      <c r="E8610" s="1">
        <v>42164</v>
      </c>
      <c r="F8610" t="s">
        <v>46</v>
      </c>
      <c r="G8610" t="s">
        <v>5188</v>
      </c>
      <c r="H8610" t="s">
        <v>5189</v>
      </c>
      <c r="I8610" t="s">
        <v>22</v>
      </c>
      <c r="J8610" t="s">
        <v>23</v>
      </c>
      <c r="K8610" t="s">
        <v>262</v>
      </c>
      <c r="L8610" t="s">
        <v>263</v>
      </c>
      <c r="M8610">
        <v>10035</v>
      </c>
      <c r="N8610" t="s">
        <v>144</v>
      </c>
      <c r="O8610" t="s">
        <v>4096</v>
      </c>
      <c r="P8610" t="s">
        <v>42</v>
      </c>
      <c r="Q8610" t="s">
        <v>74</v>
      </c>
      <c r="R8610" t="s">
        <v>4097</v>
      </c>
      <c r="S8610">
        <v>15.56</v>
      </c>
      <c r="T8610" s="3"/>
    </row>
    <row r="8611" spans="1:20" x14ac:dyDescent="0.3">
      <c r="A8611">
        <v>8610</v>
      </c>
      <c r="B8611" t="s">
        <v>10141</v>
      </c>
      <c r="C8611">
        <f t="shared" si="134"/>
        <v>23</v>
      </c>
      <c r="D8611" s="1">
        <v>42159</v>
      </c>
      <c r="E8611" s="1">
        <v>42164</v>
      </c>
      <c r="F8611" t="s">
        <v>46</v>
      </c>
      <c r="G8611" t="s">
        <v>5188</v>
      </c>
      <c r="H8611" t="s">
        <v>5189</v>
      </c>
      <c r="I8611" t="s">
        <v>22</v>
      </c>
      <c r="J8611" t="s">
        <v>23</v>
      </c>
      <c r="K8611" t="s">
        <v>262</v>
      </c>
      <c r="L8611" t="s">
        <v>263</v>
      </c>
      <c r="M8611">
        <v>10035</v>
      </c>
      <c r="N8611" t="s">
        <v>144</v>
      </c>
      <c r="O8611" t="s">
        <v>2282</v>
      </c>
      <c r="P8611" t="s">
        <v>28</v>
      </c>
      <c r="Q8611" t="s">
        <v>29</v>
      </c>
      <c r="R8611" t="s">
        <v>2283</v>
      </c>
      <c r="S8611">
        <v>353.56799999999998</v>
      </c>
      <c r="T8611" s="3"/>
    </row>
    <row r="8612" spans="1:20" x14ac:dyDescent="0.3">
      <c r="A8612">
        <v>8611</v>
      </c>
      <c r="B8612" t="s">
        <v>10141</v>
      </c>
      <c r="C8612">
        <f t="shared" si="134"/>
        <v>23</v>
      </c>
      <c r="D8612" s="1">
        <v>42159</v>
      </c>
      <c r="E8612" s="1">
        <v>42164</v>
      </c>
      <c r="F8612" t="s">
        <v>46</v>
      </c>
      <c r="G8612" t="s">
        <v>5188</v>
      </c>
      <c r="H8612" t="s">
        <v>5189</v>
      </c>
      <c r="I8612" t="s">
        <v>22</v>
      </c>
      <c r="J8612" t="s">
        <v>23</v>
      </c>
      <c r="K8612" t="s">
        <v>262</v>
      </c>
      <c r="L8612" t="s">
        <v>263</v>
      </c>
      <c r="M8612">
        <v>10035</v>
      </c>
      <c r="N8612" t="s">
        <v>144</v>
      </c>
      <c r="O8612" t="s">
        <v>3030</v>
      </c>
      <c r="P8612" t="s">
        <v>28</v>
      </c>
      <c r="Q8612" t="s">
        <v>61</v>
      </c>
      <c r="R8612" t="s">
        <v>3031</v>
      </c>
      <c r="S8612">
        <v>13.96</v>
      </c>
      <c r="T8612" s="3"/>
    </row>
    <row r="8613" spans="1:20" x14ac:dyDescent="0.3">
      <c r="A8613">
        <v>8612</v>
      </c>
      <c r="B8613" t="s">
        <v>10142</v>
      </c>
      <c r="C8613">
        <f t="shared" si="134"/>
        <v>46</v>
      </c>
      <c r="D8613" s="1">
        <v>43417</v>
      </c>
      <c r="E8613" s="1">
        <v>43421</v>
      </c>
      <c r="F8613" t="s">
        <v>19</v>
      </c>
      <c r="G8613" t="s">
        <v>2816</v>
      </c>
      <c r="H8613" t="s">
        <v>2817</v>
      </c>
      <c r="I8613" t="s">
        <v>22</v>
      </c>
      <c r="J8613" t="s">
        <v>23</v>
      </c>
      <c r="K8613" t="s">
        <v>8830</v>
      </c>
      <c r="L8613" t="s">
        <v>39</v>
      </c>
      <c r="M8613">
        <v>93030</v>
      </c>
      <c r="N8613" t="s">
        <v>40</v>
      </c>
      <c r="O8613" t="s">
        <v>5545</v>
      </c>
      <c r="P8613" t="s">
        <v>67</v>
      </c>
      <c r="Q8613" t="s">
        <v>157</v>
      </c>
      <c r="R8613" t="s">
        <v>5546</v>
      </c>
      <c r="S8613">
        <v>82.95</v>
      </c>
      <c r="T8613" s="3"/>
    </row>
    <row r="8614" spans="1:20" x14ac:dyDescent="0.3">
      <c r="A8614">
        <v>8613</v>
      </c>
      <c r="B8614" t="s">
        <v>10143</v>
      </c>
      <c r="C8614">
        <f t="shared" si="134"/>
        <v>4</v>
      </c>
      <c r="D8614" s="1">
        <v>42763</v>
      </c>
      <c r="E8614" s="1">
        <v>42767</v>
      </c>
      <c r="F8614" t="s">
        <v>19</v>
      </c>
      <c r="G8614" t="s">
        <v>3635</v>
      </c>
      <c r="H8614" t="s">
        <v>3636</v>
      </c>
      <c r="I8614" t="s">
        <v>37</v>
      </c>
      <c r="J8614" t="s">
        <v>23</v>
      </c>
      <c r="K8614" t="s">
        <v>38</v>
      </c>
      <c r="L8614" t="s">
        <v>39</v>
      </c>
      <c r="M8614">
        <v>90036</v>
      </c>
      <c r="N8614" t="s">
        <v>40</v>
      </c>
      <c r="O8614" t="s">
        <v>1562</v>
      </c>
      <c r="P8614" t="s">
        <v>42</v>
      </c>
      <c r="Q8614" t="s">
        <v>64</v>
      </c>
      <c r="R8614" t="s">
        <v>1563</v>
      </c>
      <c r="S8614">
        <v>39.68</v>
      </c>
      <c r="T8614" s="3"/>
    </row>
    <row r="8615" spans="1:20" x14ac:dyDescent="0.3">
      <c r="A8615">
        <v>8614</v>
      </c>
      <c r="B8615" t="s">
        <v>10144</v>
      </c>
      <c r="C8615">
        <f t="shared" si="134"/>
        <v>45</v>
      </c>
      <c r="D8615" s="1">
        <v>43048</v>
      </c>
      <c r="E8615" s="1">
        <v>43053</v>
      </c>
      <c r="F8615" t="s">
        <v>46</v>
      </c>
      <c r="G8615" t="s">
        <v>532</v>
      </c>
      <c r="H8615" t="s">
        <v>533</v>
      </c>
      <c r="I8615" t="s">
        <v>22</v>
      </c>
      <c r="J8615" t="s">
        <v>23</v>
      </c>
      <c r="K8615" t="s">
        <v>3203</v>
      </c>
      <c r="L8615" t="s">
        <v>39</v>
      </c>
      <c r="M8615">
        <v>94601</v>
      </c>
      <c r="N8615" t="s">
        <v>40</v>
      </c>
      <c r="O8615" t="s">
        <v>1073</v>
      </c>
      <c r="P8615" t="s">
        <v>67</v>
      </c>
      <c r="Q8615" t="s">
        <v>157</v>
      </c>
      <c r="R8615" t="s">
        <v>1074</v>
      </c>
      <c r="S8615">
        <v>479.97</v>
      </c>
      <c r="T8615" s="3"/>
    </row>
    <row r="8616" spans="1:20" x14ac:dyDescent="0.3">
      <c r="A8616">
        <v>8615</v>
      </c>
      <c r="B8616" t="s">
        <v>10145</v>
      </c>
      <c r="C8616">
        <f t="shared" si="134"/>
        <v>37</v>
      </c>
      <c r="D8616" s="1">
        <v>42988</v>
      </c>
      <c r="E8616" s="1">
        <v>42992</v>
      </c>
      <c r="F8616" t="s">
        <v>46</v>
      </c>
      <c r="G8616" t="s">
        <v>3555</v>
      </c>
      <c r="H8616" t="s">
        <v>3556</v>
      </c>
      <c r="I8616" t="s">
        <v>22</v>
      </c>
      <c r="J8616" t="s">
        <v>23</v>
      </c>
      <c r="K8616" t="s">
        <v>2536</v>
      </c>
      <c r="L8616" t="s">
        <v>92</v>
      </c>
      <c r="M8616">
        <v>98026</v>
      </c>
      <c r="N8616" t="s">
        <v>40</v>
      </c>
      <c r="O8616" t="s">
        <v>7386</v>
      </c>
      <c r="P8616" t="s">
        <v>42</v>
      </c>
      <c r="Q8616" t="s">
        <v>43</v>
      </c>
      <c r="R8616" t="s">
        <v>7387</v>
      </c>
      <c r="S8616">
        <v>7.38</v>
      </c>
      <c r="T8616" s="3"/>
    </row>
    <row r="8617" spans="1:20" x14ac:dyDescent="0.3">
      <c r="A8617">
        <v>8616</v>
      </c>
      <c r="B8617" t="s">
        <v>10145</v>
      </c>
      <c r="C8617">
        <f t="shared" si="134"/>
        <v>37</v>
      </c>
      <c r="D8617" s="1">
        <v>42988</v>
      </c>
      <c r="E8617" s="1">
        <v>42992</v>
      </c>
      <c r="F8617" t="s">
        <v>46</v>
      </c>
      <c r="G8617" t="s">
        <v>3555</v>
      </c>
      <c r="H8617" t="s">
        <v>3556</v>
      </c>
      <c r="I8617" t="s">
        <v>22</v>
      </c>
      <c r="J8617" t="s">
        <v>23</v>
      </c>
      <c r="K8617" t="s">
        <v>2536</v>
      </c>
      <c r="L8617" t="s">
        <v>92</v>
      </c>
      <c r="M8617">
        <v>98026</v>
      </c>
      <c r="N8617" t="s">
        <v>40</v>
      </c>
      <c r="O8617" t="s">
        <v>3882</v>
      </c>
      <c r="P8617" t="s">
        <v>42</v>
      </c>
      <c r="Q8617" t="s">
        <v>71</v>
      </c>
      <c r="R8617" t="s">
        <v>1213</v>
      </c>
      <c r="S8617">
        <v>14.256</v>
      </c>
      <c r="T8617" s="3"/>
    </row>
    <row r="8618" spans="1:20" x14ac:dyDescent="0.3">
      <c r="A8618">
        <v>8617</v>
      </c>
      <c r="B8618" t="s">
        <v>10145</v>
      </c>
      <c r="C8618">
        <f t="shared" si="134"/>
        <v>37</v>
      </c>
      <c r="D8618" s="1">
        <v>42988</v>
      </c>
      <c r="E8618" s="1">
        <v>42992</v>
      </c>
      <c r="F8618" t="s">
        <v>46</v>
      </c>
      <c r="G8618" t="s">
        <v>3555</v>
      </c>
      <c r="H8618" t="s">
        <v>3556</v>
      </c>
      <c r="I8618" t="s">
        <v>22</v>
      </c>
      <c r="J8618" t="s">
        <v>23</v>
      </c>
      <c r="K8618" t="s">
        <v>2536</v>
      </c>
      <c r="L8618" t="s">
        <v>92</v>
      </c>
      <c r="M8618">
        <v>98026</v>
      </c>
      <c r="N8618" t="s">
        <v>40</v>
      </c>
      <c r="O8618" t="s">
        <v>3279</v>
      </c>
      <c r="P8618" t="s">
        <v>42</v>
      </c>
      <c r="Q8618" t="s">
        <v>86</v>
      </c>
      <c r="R8618" t="s">
        <v>3280</v>
      </c>
      <c r="S8618">
        <v>81.98</v>
      </c>
      <c r="T8618" s="3"/>
    </row>
    <row r="8619" spans="1:20" x14ac:dyDescent="0.3">
      <c r="A8619">
        <v>8618</v>
      </c>
      <c r="B8619" t="s">
        <v>10145</v>
      </c>
      <c r="C8619">
        <f t="shared" si="134"/>
        <v>37</v>
      </c>
      <c r="D8619" s="1">
        <v>42988</v>
      </c>
      <c r="E8619" s="1">
        <v>42992</v>
      </c>
      <c r="F8619" t="s">
        <v>46</v>
      </c>
      <c r="G8619" t="s">
        <v>3555</v>
      </c>
      <c r="H8619" t="s">
        <v>3556</v>
      </c>
      <c r="I8619" t="s">
        <v>22</v>
      </c>
      <c r="J8619" t="s">
        <v>23</v>
      </c>
      <c r="K8619" t="s">
        <v>2536</v>
      </c>
      <c r="L8619" t="s">
        <v>92</v>
      </c>
      <c r="M8619">
        <v>98026</v>
      </c>
      <c r="N8619" t="s">
        <v>40</v>
      </c>
      <c r="O8619" t="s">
        <v>2851</v>
      </c>
      <c r="P8619" t="s">
        <v>42</v>
      </c>
      <c r="Q8619" t="s">
        <v>71</v>
      </c>
      <c r="R8619" t="s">
        <v>2852</v>
      </c>
      <c r="S8619">
        <v>39.624000000000002</v>
      </c>
      <c r="T8619" s="3"/>
    </row>
    <row r="8620" spans="1:20" x14ac:dyDescent="0.3">
      <c r="A8620">
        <v>8619</v>
      </c>
      <c r="B8620" t="s">
        <v>10146</v>
      </c>
      <c r="C8620">
        <f t="shared" si="134"/>
        <v>9</v>
      </c>
      <c r="D8620" s="1">
        <v>43162</v>
      </c>
      <c r="E8620" s="1">
        <v>43167</v>
      </c>
      <c r="F8620" t="s">
        <v>46</v>
      </c>
      <c r="G8620" t="s">
        <v>3187</v>
      </c>
      <c r="H8620" t="s">
        <v>3188</v>
      </c>
      <c r="I8620" t="s">
        <v>37</v>
      </c>
      <c r="J8620" t="s">
        <v>23</v>
      </c>
      <c r="K8620" t="s">
        <v>38</v>
      </c>
      <c r="L8620" t="s">
        <v>39</v>
      </c>
      <c r="M8620">
        <v>90004</v>
      </c>
      <c r="N8620" t="s">
        <v>40</v>
      </c>
      <c r="O8620" t="s">
        <v>2806</v>
      </c>
      <c r="P8620" t="s">
        <v>28</v>
      </c>
      <c r="Q8620" t="s">
        <v>52</v>
      </c>
      <c r="R8620" t="s">
        <v>2807</v>
      </c>
      <c r="S8620">
        <v>399.67200000000003</v>
      </c>
      <c r="T8620" s="3"/>
    </row>
    <row r="8621" spans="1:20" x14ac:dyDescent="0.3">
      <c r="A8621">
        <v>8620</v>
      </c>
      <c r="B8621" t="s">
        <v>10147</v>
      </c>
      <c r="C8621">
        <f t="shared" si="134"/>
        <v>36</v>
      </c>
      <c r="D8621" s="1">
        <v>43351</v>
      </c>
      <c r="E8621" s="1">
        <v>43356</v>
      </c>
      <c r="F8621" t="s">
        <v>19</v>
      </c>
      <c r="G8621" t="s">
        <v>2614</v>
      </c>
      <c r="H8621" t="s">
        <v>2615</v>
      </c>
      <c r="I8621" t="s">
        <v>37</v>
      </c>
      <c r="J8621" t="s">
        <v>23</v>
      </c>
      <c r="K8621" t="s">
        <v>262</v>
      </c>
      <c r="L8621" t="s">
        <v>263</v>
      </c>
      <c r="M8621">
        <v>10024</v>
      </c>
      <c r="N8621" t="s">
        <v>144</v>
      </c>
      <c r="O8621" t="s">
        <v>6842</v>
      </c>
      <c r="P8621" t="s">
        <v>42</v>
      </c>
      <c r="Q8621" t="s">
        <v>55</v>
      </c>
      <c r="R8621" t="s">
        <v>6843</v>
      </c>
      <c r="S8621">
        <v>65.12</v>
      </c>
      <c r="T8621" s="3"/>
    </row>
    <row r="8622" spans="1:20" x14ac:dyDescent="0.3">
      <c r="A8622">
        <v>8621</v>
      </c>
      <c r="B8622" t="s">
        <v>10148</v>
      </c>
      <c r="C8622">
        <f t="shared" si="134"/>
        <v>45</v>
      </c>
      <c r="D8622" s="1">
        <v>43410</v>
      </c>
      <c r="E8622" s="1">
        <v>43413</v>
      </c>
      <c r="F8622" t="s">
        <v>19</v>
      </c>
      <c r="G8622" t="s">
        <v>6577</v>
      </c>
      <c r="H8622" t="s">
        <v>6578</v>
      </c>
      <c r="I8622" t="s">
        <v>22</v>
      </c>
      <c r="J8622" t="s">
        <v>23</v>
      </c>
      <c r="K8622" t="s">
        <v>813</v>
      </c>
      <c r="L8622" t="s">
        <v>100</v>
      </c>
      <c r="M8622">
        <v>75217</v>
      </c>
      <c r="N8622" t="s">
        <v>101</v>
      </c>
      <c r="O8622" t="s">
        <v>2631</v>
      </c>
      <c r="P8622" t="s">
        <v>28</v>
      </c>
      <c r="Q8622" t="s">
        <v>61</v>
      </c>
      <c r="R8622" t="s">
        <v>2632</v>
      </c>
      <c r="S8622">
        <v>30.56</v>
      </c>
      <c r="T8622" s="3"/>
    </row>
    <row r="8623" spans="1:20" x14ac:dyDescent="0.3">
      <c r="A8623">
        <v>8622</v>
      </c>
      <c r="B8623" t="s">
        <v>10149</v>
      </c>
      <c r="C8623">
        <f t="shared" si="134"/>
        <v>20</v>
      </c>
      <c r="D8623" s="1">
        <v>43233</v>
      </c>
      <c r="E8623" s="1">
        <v>43238</v>
      </c>
      <c r="F8623" t="s">
        <v>46</v>
      </c>
      <c r="G8623" t="s">
        <v>3291</v>
      </c>
      <c r="H8623" t="s">
        <v>3292</v>
      </c>
      <c r="I8623" t="s">
        <v>37</v>
      </c>
      <c r="J8623" t="s">
        <v>23</v>
      </c>
      <c r="K8623" t="s">
        <v>609</v>
      </c>
      <c r="L8623" t="s">
        <v>331</v>
      </c>
      <c r="M8623">
        <v>37064</v>
      </c>
      <c r="N8623" t="s">
        <v>26</v>
      </c>
      <c r="O8623" t="s">
        <v>433</v>
      </c>
      <c r="P8623" t="s">
        <v>42</v>
      </c>
      <c r="Q8623" t="s">
        <v>74</v>
      </c>
      <c r="R8623" t="s">
        <v>434</v>
      </c>
      <c r="S8623">
        <v>20.768000000000001</v>
      </c>
      <c r="T8623" s="3"/>
    </row>
    <row r="8624" spans="1:20" x14ac:dyDescent="0.3">
      <c r="A8624">
        <v>8623</v>
      </c>
      <c r="B8624" t="s">
        <v>10150</v>
      </c>
      <c r="C8624">
        <f t="shared" si="134"/>
        <v>48</v>
      </c>
      <c r="D8624" s="1">
        <v>43066</v>
      </c>
      <c r="E8624" s="1">
        <v>43070</v>
      </c>
      <c r="F8624" t="s">
        <v>46</v>
      </c>
      <c r="G8624" t="s">
        <v>5681</v>
      </c>
      <c r="H8624" t="s">
        <v>5682</v>
      </c>
      <c r="I8624" t="s">
        <v>22</v>
      </c>
      <c r="J8624" t="s">
        <v>23</v>
      </c>
      <c r="K8624" t="s">
        <v>540</v>
      </c>
      <c r="L8624" t="s">
        <v>306</v>
      </c>
      <c r="M8624">
        <v>85023</v>
      </c>
      <c r="N8624" t="s">
        <v>40</v>
      </c>
      <c r="O8624" t="s">
        <v>1038</v>
      </c>
      <c r="P8624" t="s">
        <v>42</v>
      </c>
      <c r="Q8624" t="s">
        <v>55</v>
      </c>
      <c r="R8624" t="s">
        <v>1039</v>
      </c>
      <c r="S8624">
        <v>39.808</v>
      </c>
      <c r="T8624" s="3"/>
    </row>
    <row r="8625" spans="1:20" x14ac:dyDescent="0.3">
      <c r="A8625">
        <v>8624</v>
      </c>
      <c r="B8625" t="s">
        <v>10151</v>
      </c>
      <c r="C8625">
        <f t="shared" si="134"/>
        <v>47</v>
      </c>
      <c r="D8625" s="1">
        <v>42687</v>
      </c>
      <c r="E8625" s="1">
        <v>42692</v>
      </c>
      <c r="F8625" t="s">
        <v>46</v>
      </c>
      <c r="G8625" t="s">
        <v>2081</v>
      </c>
      <c r="H8625" t="s">
        <v>2082</v>
      </c>
      <c r="I8625" t="s">
        <v>22</v>
      </c>
      <c r="J8625" t="s">
        <v>23</v>
      </c>
      <c r="K8625" t="s">
        <v>1419</v>
      </c>
      <c r="L8625" t="s">
        <v>50</v>
      </c>
      <c r="M8625">
        <v>33178</v>
      </c>
      <c r="N8625" t="s">
        <v>26</v>
      </c>
      <c r="O8625" t="s">
        <v>4304</v>
      </c>
      <c r="P8625" t="s">
        <v>42</v>
      </c>
      <c r="Q8625" t="s">
        <v>71</v>
      </c>
      <c r="R8625" t="s">
        <v>4305</v>
      </c>
      <c r="S8625">
        <v>121.104</v>
      </c>
      <c r="T8625" s="3"/>
    </row>
    <row r="8626" spans="1:20" x14ac:dyDescent="0.3">
      <c r="A8626">
        <v>8625</v>
      </c>
      <c r="B8626" t="s">
        <v>10151</v>
      </c>
      <c r="C8626">
        <f t="shared" si="134"/>
        <v>47</v>
      </c>
      <c r="D8626" s="1">
        <v>42687</v>
      </c>
      <c r="E8626" s="1">
        <v>42692</v>
      </c>
      <c r="F8626" t="s">
        <v>46</v>
      </c>
      <c r="G8626" t="s">
        <v>2081</v>
      </c>
      <c r="H8626" t="s">
        <v>2082</v>
      </c>
      <c r="I8626" t="s">
        <v>22</v>
      </c>
      <c r="J8626" t="s">
        <v>23</v>
      </c>
      <c r="K8626" t="s">
        <v>1419</v>
      </c>
      <c r="L8626" t="s">
        <v>50</v>
      </c>
      <c r="M8626">
        <v>33178</v>
      </c>
      <c r="N8626" t="s">
        <v>26</v>
      </c>
      <c r="O8626" t="s">
        <v>4520</v>
      </c>
      <c r="P8626" t="s">
        <v>67</v>
      </c>
      <c r="Q8626" t="s">
        <v>157</v>
      </c>
      <c r="R8626" t="s">
        <v>4521</v>
      </c>
      <c r="S8626">
        <v>111.96</v>
      </c>
      <c r="T8626" s="3"/>
    </row>
    <row r="8627" spans="1:20" x14ac:dyDescent="0.3">
      <c r="A8627">
        <v>8626</v>
      </c>
      <c r="B8627" t="s">
        <v>10152</v>
      </c>
      <c r="C8627">
        <f t="shared" si="134"/>
        <v>50</v>
      </c>
      <c r="D8627" s="1">
        <v>42712</v>
      </c>
      <c r="E8627" s="1">
        <v>42716</v>
      </c>
      <c r="F8627" t="s">
        <v>46</v>
      </c>
      <c r="G8627" t="s">
        <v>3635</v>
      </c>
      <c r="H8627" t="s">
        <v>3636</v>
      </c>
      <c r="I8627" t="s">
        <v>37</v>
      </c>
      <c r="J8627" t="s">
        <v>23</v>
      </c>
      <c r="K8627" t="s">
        <v>1080</v>
      </c>
      <c r="L8627" t="s">
        <v>453</v>
      </c>
      <c r="M8627">
        <v>80906</v>
      </c>
      <c r="N8627" t="s">
        <v>40</v>
      </c>
      <c r="O8627" t="s">
        <v>4900</v>
      </c>
      <c r="P8627" t="s">
        <v>42</v>
      </c>
      <c r="Q8627" t="s">
        <v>86</v>
      </c>
      <c r="R8627" t="s">
        <v>4901</v>
      </c>
      <c r="S8627">
        <v>15.696</v>
      </c>
      <c r="T8627" s="3"/>
    </row>
    <row r="8628" spans="1:20" x14ac:dyDescent="0.3">
      <c r="A8628">
        <v>8627</v>
      </c>
      <c r="B8628" t="s">
        <v>10153</v>
      </c>
      <c r="C8628">
        <f t="shared" si="134"/>
        <v>37</v>
      </c>
      <c r="D8628" s="1">
        <v>42620</v>
      </c>
      <c r="E8628" s="1">
        <v>42625</v>
      </c>
      <c r="F8628" t="s">
        <v>46</v>
      </c>
      <c r="G8628" t="s">
        <v>1148</v>
      </c>
      <c r="H8628" t="s">
        <v>1149</v>
      </c>
      <c r="I8628" t="s">
        <v>37</v>
      </c>
      <c r="J8628" t="s">
        <v>23</v>
      </c>
      <c r="K8628" t="s">
        <v>262</v>
      </c>
      <c r="L8628" t="s">
        <v>263</v>
      </c>
      <c r="M8628">
        <v>10011</v>
      </c>
      <c r="N8628" t="s">
        <v>144</v>
      </c>
      <c r="O8628" t="s">
        <v>5022</v>
      </c>
      <c r="P8628" t="s">
        <v>42</v>
      </c>
      <c r="Q8628" t="s">
        <v>55</v>
      </c>
      <c r="R8628" t="s">
        <v>5023</v>
      </c>
      <c r="S8628">
        <v>70.260000000000005</v>
      </c>
      <c r="T8628" s="3"/>
    </row>
    <row r="8629" spans="1:20" x14ac:dyDescent="0.3">
      <c r="A8629">
        <v>8628</v>
      </c>
      <c r="B8629" t="s">
        <v>10153</v>
      </c>
      <c r="C8629">
        <f t="shared" si="134"/>
        <v>37</v>
      </c>
      <c r="D8629" s="1">
        <v>42620</v>
      </c>
      <c r="E8629" s="1">
        <v>42625</v>
      </c>
      <c r="F8629" t="s">
        <v>46</v>
      </c>
      <c r="G8629" t="s">
        <v>1148</v>
      </c>
      <c r="H8629" t="s">
        <v>1149</v>
      </c>
      <c r="I8629" t="s">
        <v>37</v>
      </c>
      <c r="J8629" t="s">
        <v>23</v>
      </c>
      <c r="K8629" t="s">
        <v>262</v>
      </c>
      <c r="L8629" t="s">
        <v>263</v>
      </c>
      <c r="M8629">
        <v>10011</v>
      </c>
      <c r="N8629" t="s">
        <v>144</v>
      </c>
      <c r="O8629" t="s">
        <v>6689</v>
      </c>
      <c r="P8629" t="s">
        <v>67</v>
      </c>
      <c r="Q8629" t="s">
        <v>157</v>
      </c>
      <c r="R8629" t="s">
        <v>6690</v>
      </c>
      <c r="S8629">
        <v>90</v>
      </c>
      <c r="T8629" s="3"/>
    </row>
    <row r="8630" spans="1:20" x14ac:dyDescent="0.3">
      <c r="A8630">
        <v>8629</v>
      </c>
      <c r="B8630" t="s">
        <v>10153</v>
      </c>
      <c r="C8630">
        <f t="shared" si="134"/>
        <v>37</v>
      </c>
      <c r="D8630" s="1">
        <v>42620</v>
      </c>
      <c r="E8630" s="1">
        <v>42625</v>
      </c>
      <c r="F8630" t="s">
        <v>46</v>
      </c>
      <c r="G8630" t="s">
        <v>1148</v>
      </c>
      <c r="H8630" t="s">
        <v>1149</v>
      </c>
      <c r="I8630" t="s">
        <v>37</v>
      </c>
      <c r="J8630" t="s">
        <v>23</v>
      </c>
      <c r="K8630" t="s">
        <v>262</v>
      </c>
      <c r="L8630" t="s">
        <v>263</v>
      </c>
      <c r="M8630">
        <v>10011</v>
      </c>
      <c r="N8630" t="s">
        <v>144</v>
      </c>
      <c r="O8630" t="s">
        <v>2078</v>
      </c>
      <c r="P8630" t="s">
        <v>42</v>
      </c>
      <c r="Q8630" t="s">
        <v>71</v>
      </c>
      <c r="R8630" t="s">
        <v>2079</v>
      </c>
      <c r="S8630">
        <v>6.0960000000000001</v>
      </c>
      <c r="T8630" s="3"/>
    </row>
    <row r="8631" spans="1:20" x14ac:dyDescent="0.3">
      <c r="A8631">
        <v>8630</v>
      </c>
      <c r="B8631" t="s">
        <v>10153</v>
      </c>
      <c r="C8631">
        <f t="shared" si="134"/>
        <v>37</v>
      </c>
      <c r="D8631" s="1">
        <v>42620</v>
      </c>
      <c r="E8631" s="1">
        <v>42625</v>
      </c>
      <c r="F8631" t="s">
        <v>46</v>
      </c>
      <c r="G8631" t="s">
        <v>1148</v>
      </c>
      <c r="H8631" t="s">
        <v>1149</v>
      </c>
      <c r="I8631" t="s">
        <v>37</v>
      </c>
      <c r="J8631" t="s">
        <v>23</v>
      </c>
      <c r="K8631" t="s">
        <v>262</v>
      </c>
      <c r="L8631" t="s">
        <v>263</v>
      </c>
      <c r="M8631">
        <v>10011</v>
      </c>
      <c r="N8631" t="s">
        <v>144</v>
      </c>
      <c r="O8631" t="s">
        <v>5704</v>
      </c>
      <c r="P8631" t="s">
        <v>28</v>
      </c>
      <c r="Q8631" t="s">
        <v>52</v>
      </c>
      <c r="R8631" t="s">
        <v>5705</v>
      </c>
      <c r="S8631">
        <v>481.17599999999999</v>
      </c>
      <c r="T8631" s="3"/>
    </row>
    <row r="8632" spans="1:20" x14ac:dyDescent="0.3">
      <c r="A8632">
        <v>8631</v>
      </c>
      <c r="B8632" t="s">
        <v>10153</v>
      </c>
      <c r="C8632">
        <f t="shared" si="134"/>
        <v>37</v>
      </c>
      <c r="D8632" s="1">
        <v>42620</v>
      </c>
      <c r="E8632" s="1">
        <v>42625</v>
      </c>
      <c r="F8632" t="s">
        <v>46</v>
      </c>
      <c r="G8632" t="s">
        <v>1148</v>
      </c>
      <c r="H8632" t="s">
        <v>1149</v>
      </c>
      <c r="I8632" t="s">
        <v>37</v>
      </c>
      <c r="J8632" t="s">
        <v>23</v>
      </c>
      <c r="K8632" t="s">
        <v>262</v>
      </c>
      <c r="L8632" t="s">
        <v>263</v>
      </c>
      <c r="M8632">
        <v>10011</v>
      </c>
      <c r="N8632" t="s">
        <v>144</v>
      </c>
      <c r="O8632" t="s">
        <v>3146</v>
      </c>
      <c r="P8632" t="s">
        <v>42</v>
      </c>
      <c r="Q8632" t="s">
        <v>265</v>
      </c>
      <c r="R8632" t="s">
        <v>3147</v>
      </c>
      <c r="S8632">
        <v>7.24</v>
      </c>
      <c r="T8632" s="3"/>
    </row>
    <row r="8633" spans="1:20" x14ac:dyDescent="0.3">
      <c r="A8633">
        <v>8632</v>
      </c>
      <c r="B8633" t="s">
        <v>10154</v>
      </c>
      <c r="C8633">
        <f t="shared" si="134"/>
        <v>30</v>
      </c>
      <c r="D8633" s="1">
        <v>42944</v>
      </c>
      <c r="E8633" s="1">
        <v>42945</v>
      </c>
      <c r="F8633" t="s">
        <v>184</v>
      </c>
      <c r="G8633" t="s">
        <v>1893</v>
      </c>
      <c r="H8633" t="s">
        <v>1894</v>
      </c>
      <c r="I8633" t="s">
        <v>22</v>
      </c>
      <c r="J8633" t="s">
        <v>23</v>
      </c>
      <c r="K8633" t="s">
        <v>8102</v>
      </c>
      <c r="L8633" t="s">
        <v>143</v>
      </c>
      <c r="M8633">
        <v>18018</v>
      </c>
      <c r="N8633" t="s">
        <v>144</v>
      </c>
      <c r="O8633" t="s">
        <v>2464</v>
      </c>
      <c r="P8633" t="s">
        <v>28</v>
      </c>
      <c r="Q8633" t="s">
        <v>29</v>
      </c>
      <c r="R8633" t="s">
        <v>2465</v>
      </c>
      <c r="S8633">
        <v>177.45</v>
      </c>
      <c r="T8633" s="3"/>
    </row>
    <row r="8634" spans="1:20" x14ac:dyDescent="0.3">
      <c r="A8634">
        <v>8633</v>
      </c>
      <c r="B8634" t="s">
        <v>10154</v>
      </c>
      <c r="C8634">
        <f t="shared" si="134"/>
        <v>30</v>
      </c>
      <c r="D8634" s="1">
        <v>42944</v>
      </c>
      <c r="E8634" s="1">
        <v>42945</v>
      </c>
      <c r="F8634" t="s">
        <v>184</v>
      </c>
      <c r="G8634" t="s">
        <v>1893</v>
      </c>
      <c r="H8634" t="s">
        <v>1894</v>
      </c>
      <c r="I8634" t="s">
        <v>22</v>
      </c>
      <c r="J8634" t="s">
        <v>23</v>
      </c>
      <c r="K8634" t="s">
        <v>8102</v>
      </c>
      <c r="L8634" t="s">
        <v>143</v>
      </c>
      <c r="M8634">
        <v>18018</v>
      </c>
      <c r="N8634" t="s">
        <v>144</v>
      </c>
      <c r="O8634" t="s">
        <v>2694</v>
      </c>
      <c r="P8634" t="s">
        <v>42</v>
      </c>
      <c r="Q8634" t="s">
        <v>71</v>
      </c>
      <c r="R8634" t="s">
        <v>2695</v>
      </c>
      <c r="S8634">
        <v>1369.7639999999999</v>
      </c>
      <c r="T8634" s="3"/>
    </row>
    <row r="8635" spans="1:20" x14ac:dyDescent="0.3">
      <c r="A8635">
        <v>8634</v>
      </c>
      <c r="B8635" t="s">
        <v>10154</v>
      </c>
      <c r="C8635">
        <f t="shared" si="134"/>
        <v>30</v>
      </c>
      <c r="D8635" s="1">
        <v>42944</v>
      </c>
      <c r="E8635" s="1">
        <v>42945</v>
      </c>
      <c r="F8635" t="s">
        <v>184</v>
      </c>
      <c r="G8635" t="s">
        <v>1893</v>
      </c>
      <c r="H8635" t="s">
        <v>1894</v>
      </c>
      <c r="I8635" t="s">
        <v>22</v>
      </c>
      <c r="J8635" t="s">
        <v>23</v>
      </c>
      <c r="K8635" t="s">
        <v>8102</v>
      </c>
      <c r="L8635" t="s">
        <v>143</v>
      </c>
      <c r="M8635">
        <v>18018</v>
      </c>
      <c r="N8635" t="s">
        <v>144</v>
      </c>
      <c r="O8635" t="s">
        <v>7638</v>
      </c>
      <c r="P8635" t="s">
        <v>42</v>
      </c>
      <c r="Q8635" t="s">
        <v>74</v>
      </c>
      <c r="R8635" t="s">
        <v>7639</v>
      </c>
      <c r="S8635">
        <v>9.48</v>
      </c>
      <c r="T8635" s="3"/>
    </row>
    <row r="8636" spans="1:20" x14ac:dyDescent="0.3">
      <c r="A8636">
        <v>8635</v>
      </c>
      <c r="B8636" t="s">
        <v>10155</v>
      </c>
      <c r="C8636">
        <f t="shared" si="134"/>
        <v>34</v>
      </c>
      <c r="D8636" s="1">
        <v>43337</v>
      </c>
      <c r="E8636" s="1">
        <v>43341</v>
      </c>
      <c r="F8636" t="s">
        <v>46</v>
      </c>
      <c r="G8636" t="s">
        <v>2305</v>
      </c>
      <c r="H8636" t="s">
        <v>2306</v>
      </c>
      <c r="I8636" t="s">
        <v>22</v>
      </c>
      <c r="J8636" t="s">
        <v>23</v>
      </c>
      <c r="K8636" t="s">
        <v>142</v>
      </c>
      <c r="L8636" t="s">
        <v>143</v>
      </c>
      <c r="M8636">
        <v>19140</v>
      </c>
      <c r="N8636" t="s">
        <v>144</v>
      </c>
      <c r="O8636" t="s">
        <v>27</v>
      </c>
      <c r="P8636" t="s">
        <v>28</v>
      </c>
      <c r="Q8636" t="s">
        <v>29</v>
      </c>
      <c r="R8636" t="s">
        <v>30</v>
      </c>
      <c r="S8636">
        <v>130.97999999999999</v>
      </c>
      <c r="T8636" s="3"/>
    </row>
    <row r="8637" spans="1:20" x14ac:dyDescent="0.3">
      <c r="A8637">
        <v>8636</v>
      </c>
      <c r="B8637" t="s">
        <v>10156</v>
      </c>
      <c r="C8637">
        <f t="shared" si="134"/>
        <v>18</v>
      </c>
      <c r="D8637" s="1">
        <v>42124</v>
      </c>
      <c r="E8637" s="1">
        <v>42126</v>
      </c>
      <c r="F8637" t="s">
        <v>184</v>
      </c>
      <c r="G8637" t="s">
        <v>5228</v>
      </c>
      <c r="H8637" t="s">
        <v>5229</v>
      </c>
      <c r="I8637" t="s">
        <v>22</v>
      </c>
      <c r="J8637" t="s">
        <v>23</v>
      </c>
      <c r="K8637" t="s">
        <v>1474</v>
      </c>
      <c r="L8637" t="s">
        <v>25</v>
      </c>
      <c r="M8637">
        <v>40214</v>
      </c>
      <c r="N8637" t="s">
        <v>26</v>
      </c>
      <c r="O8637" t="s">
        <v>8362</v>
      </c>
      <c r="P8637" t="s">
        <v>42</v>
      </c>
      <c r="Q8637" t="s">
        <v>64</v>
      </c>
      <c r="R8637" t="s">
        <v>8363</v>
      </c>
      <c r="S8637">
        <v>174.95</v>
      </c>
      <c r="T8637" s="3"/>
    </row>
    <row r="8638" spans="1:20" x14ac:dyDescent="0.3">
      <c r="A8638">
        <v>8637</v>
      </c>
      <c r="B8638" t="s">
        <v>10156</v>
      </c>
      <c r="C8638">
        <f t="shared" si="134"/>
        <v>18</v>
      </c>
      <c r="D8638" s="1">
        <v>42124</v>
      </c>
      <c r="E8638" s="1">
        <v>42126</v>
      </c>
      <c r="F8638" t="s">
        <v>184</v>
      </c>
      <c r="G8638" t="s">
        <v>5228</v>
      </c>
      <c r="H8638" t="s">
        <v>5229</v>
      </c>
      <c r="I8638" t="s">
        <v>22</v>
      </c>
      <c r="J8638" t="s">
        <v>23</v>
      </c>
      <c r="K8638" t="s">
        <v>1474</v>
      </c>
      <c r="L8638" t="s">
        <v>25</v>
      </c>
      <c r="M8638">
        <v>40214</v>
      </c>
      <c r="N8638" t="s">
        <v>26</v>
      </c>
      <c r="O8638" t="s">
        <v>2118</v>
      </c>
      <c r="P8638" t="s">
        <v>42</v>
      </c>
      <c r="Q8638" t="s">
        <v>55</v>
      </c>
      <c r="R8638" t="s">
        <v>2119</v>
      </c>
      <c r="S8638">
        <v>826</v>
      </c>
      <c r="T8638" s="3"/>
    </row>
    <row r="8639" spans="1:20" x14ac:dyDescent="0.3">
      <c r="A8639">
        <v>8638</v>
      </c>
      <c r="B8639" t="s">
        <v>10157</v>
      </c>
      <c r="C8639">
        <f t="shared" si="134"/>
        <v>17</v>
      </c>
      <c r="D8639" s="1">
        <v>43217</v>
      </c>
      <c r="E8639" s="1">
        <v>43222</v>
      </c>
      <c r="F8639" t="s">
        <v>46</v>
      </c>
      <c r="G8639" t="s">
        <v>319</v>
      </c>
      <c r="H8639" t="s">
        <v>320</v>
      </c>
      <c r="I8639" t="s">
        <v>22</v>
      </c>
      <c r="J8639" t="s">
        <v>23</v>
      </c>
      <c r="K8639" t="s">
        <v>91</v>
      </c>
      <c r="L8639" t="s">
        <v>92</v>
      </c>
      <c r="M8639">
        <v>98105</v>
      </c>
      <c r="N8639" t="s">
        <v>40</v>
      </c>
      <c r="O8639" t="s">
        <v>294</v>
      </c>
      <c r="P8639" t="s">
        <v>28</v>
      </c>
      <c r="Q8639" t="s">
        <v>61</v>
      </c>
      <c r="R8639" t="s">
        <v>295</v>
      </c>
      <c r="S8639">
        <v>139.58000000000001</v>
      </c>
      <c r="T8639" s="3"/>
    </row>
    <row r="8640" spans="1:20" x14ac:dyDescent="0.3">
      <c r="A8640">
        <v>8639</v>
      </c>
      <c r="B8640" t="s">
        <v>10158</v>
      </c>
      <c r="C8640">
        <f t="shared" si="134"/>
        <v>30</v>
      </c>
      <c r="D8640" s="1">
        <v>43304</v>
      </c>
      <c r="E8640" s="1">
        <v>43305</v>
      </c>
      <c r="F8640" t="s">
        <v>184</v>
      </c>
      <c r="G8640" t="s">
        <v>1528</v>
      </c>
      <c r="H8640" t="s">
        <v>1529</v>
      </c>
      <c r="I8640" t="s">
        <v>98</v>
      </c>
      <c r="J8640" t="s">
        <v>23</v>
      </c>
      <c r="K8640" t="s">
        <v>4519</v>
      </c>
      <c r="L8640" t="s">
        <v>110</v>
      </c>
      <c r="M8640">
        <v>53142</v>
      </c>
      <c r="N8640" t="s">
        <v>101</v>
      </c>
      <c r="O8640" t="s">
        <v>4420</v>
      </c>
      <c r="P8640" t="s">
        <v>67</v>
      </c>
      <c r="Q8640" t="s">
        <v>157</v>
      </c>
      <c r="R8640" t="s">
        <v>4421</v>
      </c>
      <c r="S8640">
        <v>399.95</v>
      </c>
      <c r="T8640" s="3"/>
    </row>
    <row r="8641" spans="1:20" x14ac:dyDescent="0.3">
      <c r="A8641">
        <v>8640</v>
      </c>
      <c r="B8641" t="s">
        <v>10159</v>
      </c>
      <c r="C8641">
        <f t="shared" si="134"/>
        <v>51</v>
      </c>
      <c r="D8641" s="1">
        <v>42351</v>
      </c>
      <c r="E8641" s="1">
        <v>42353</v>
      </c>
      <c r="F8641" t="s">
        <v>19</v>
      </c>
      <c r="G8641" t="s">
        <v>1449</v>
      </c>
      <c r="H8641" t="s">
        <v>1450</v>
      </c>
      <c r="I8641" t="s">
        <v>37</v>
      </c>
      <c r="J8641" t="s">
        <v>23</v>
      </c>
      <c r="K8641" t="s">
        <v>24</v>
      </c>
      <c r="L8641" t="s">
        <v>25</v>
      </c>
      <c r="M8641">
        <v>42420</v>
      </c>
      <c r="N8641" t="s">
        <v>26</v>
      </c>
      <c r="O8641" t="s">
        <v>3592</v>
      </c>
      <c r="P8641" t="s">
        <v>42</v>
      </c>
      <c r="Q8641" t="s">
        <v>71</v>
      </c>
      <c r="R8641" t="s">
        <v>3593</v>
      </c>
      <c r="S8641">
        <v>12.39</v>
      </c>
      <c r="T8641" s="3"/>
    </row>
    <row r="8642" spans="1:20" x14ac:dyDescent="0.3">
      <c r="A8642">
        <v>8641</v>
      </c>
      <c r="B8642" t="s">
        <v>10160</v>
      </c>
      <c r="C8642">
        <f t="shared" si="134"/>
        <v>2</v>
      </c>
      <c r="D8642" s="1">
        <v>43112</v>
      </c>
      <c r="E8642" s="1">
        <v>43116</v>
      </c>
      <c r="F8642" t="s">
        <v>46</v>
      </c>
      <c r="G8642" t="s">
        <v>908</v>
      </c>
      <c r="H8642" t="s">
        <v>909</v>
      </c>
      <c r="I8642" t="s">
        <v>37</v>
      </c>
      <c r="J8642" t="s">
        <v>23</v>
      </c>
      <c r="K8642" t="s">
        <v>813</v>
      </c>
      <c r="L8642" t="s">
        <v>100</v>
      </c>
      <c r="M8642">
        <v>75217</v>
      </c>
      <c r="N8642" t="s">
        <v>101</v>
      </c>
      <c r="O8642" t="s">
        <v>2694</v>
      </c>
      <c r="P8642" t="s">
        <v>42</v>
      </c>
      <c r="Q8642" t="s">
        <v>71</v>
      </c>
      <c r="R8642" t="s">
        <v>2695</v>
      </c>
      <c r="S8642">
        <v>760.98</v>
      </c>
      <c r="T8642" s="3"/>
    </row>
    <row r="8643" spans="1:20" x14ac:dyDescent="0.3">
      <c r="A8643">
        <v>8642</v>
      </c>
      <c r="B8643" t="s">
        <v>10161</v>
      </c>
      <c r="C8643">
        <f t="shared" ref="C8643:C8706" si="135">WEEKNUM(D8643,1)</f>
        <v>49</v>
      </c>
      <c r="D8643" s="1">
        <v>43436</v>
      </c>
      <c r="E8643" s="1">
        <v>43436</v>
      </c>
      <c r="F8643" t="s">
        <v>1289</v>
      </c>
      <c r="G8643" t="s">
        <v>5321</v>
      </c>
      <c r="H8643" t="s">
        <v>5322</v>
      </c>
      <c r="I8643" t="s">
        <v>22</v>
      </c>
      <c r="J8643" t="s">
        <v>23</v>
      </c>
      <c r="K8643" t="s">
        <v>1385</v>
      </c>
      <c r="L8643" t="s">
        <v>306</v>
      </c>
      <c r="M8643">
        <v>85345</v>
      </c>
      <c r="N8643" t="s">
        <v>40</v>
      </c>
      <c r="O8643" t="s">
        <v>1723</v>
      </c>
      <c r="P8643" t="s">
        <v>42</v>
      </c>
      <c r="Q8643" t="s">
        <v>71</v>
      </c>
      <c r="R8643" t="s">
        <v>1724</v>
      </c>
      <c r="S8643">
        <v>67.86</v>
      </c>
      <c r="T8643" s="3"/>
    </row>
    <row r="8644" spans="1:20" x14ac:dyDescent="0.3">
      <c r="A8644">
        <v>8643</v>
      </c>
      <c r="B8644" t="s">
        <v>10162</v>
      </c>
      <c r="C8644">
        <f t="shared" si="135"/>
        <v>46</v>
      </c>
      <c r="D8644" s="1">
        <v>42682</v>
      </c>
      <c r="E8644" s="1">
        <v>42689</v>
      </c>
      <c r="F8644" t="s">
        <v>46</v>
      </c>
      <c r="G8644" t="s">
        <v>3098</v>
      </c>
      <c r="H8644" t="s">
        <v>3099</v>
      </c>
      <c r="I8644" t="s">
        <v>37</v>
      </c>
      <c r="J8644" t="s">
        <v>23</v>
      </c>
      <c r="K8644" t="s">
        <v>1522</v>
      </c>
      <c r="L8644" t="s">
        <v>84</v>
      </c>
      <c r="M8644">
        <v>28540</v>
      </c>
      <c r="N8644" t="s">
        <v>26</v>
      </c>
      <c r="O8644" t="s">
        <v>1173</v>
      </c>
      <c r="P8644" t="s">
        <v>42</v>
      </c>
      <c r="Q8644" t="s">
        <v>265</v>
      </c>
      <c r="R8644" t="s">
        <v>1174</v>
      </c>
      <c r="S8644">
        <v>31.504000000000001</v>
      </c>
      <c r="T8644" s="3"/>
    </row>
    <row r="8645" spans="1:20" x14ac:dyDescent="0.3">
      <c r="A8645">
        <v>8644</v>
      </c>
      <c r="B8645" t="s">
        <v>10162</v>
      </c>
      <c r="C8645">
        <f t="shared" si="135"/>
        <v>46</v>
      </c>
      <c r="D8645" s="1">
        <v>42682</v>
      </c>
      <c r="E8645" s="1">
        <v>42689</v>
      </c>
      <c r="F8645" t="s">
        <v>46</v>
      </c>
      <c r="G8645" t="s">
        <v>3098</v>
      </c>
      <c r="H8645" t="s">
        <v>3099</v>
      </c>
      <c r="I8645" t="s">
        <v>37</v>
      </c>
      <c r="J8645" t="s">
        <v>23</v>
      </c>
      <c r="K8645" t="s">
        <v>1522</v>
      </c>
      <c r="L8645" t="s">
        <v>84</v>
      </c>
      <c r="M8645">
        <v>28540</v>
      </c>
      <c r="N8645" t="s">
        <v>26</v>
      </c>
      <c r="O8645" t="s">
        <v>7181</v>
      </c>
      <c r="P8645" t="s">
        <v>42</v>
      </c>
      <c r="Q8645" t="s">
        <v>43</v>
      </c>
      <c r="R8645" t="s">
        <v>7182</v>
      </c>
      <c r="S8645">
        <v>5.04</v>
      </c>
      <c r="T8645" s="3"/>
    </row>
    <row r="8646" spans="1:20" x14ac:dyDescent="0.3">
      <c r="A8646">
        <v>8645</v>
      </c>
      <c r="B8646" t="s">
        <v>10162</v>
      </c>
      <c r="C8646">
        <f t="shared" si="135"/>
        <v>46</v>
      </c>
      <c r="D8646" s="1">
        <v>42682</v>
      </c>
      <c r="E8646" s="1">
        <v>42689</v>
      </c>
      <c r="F8646" t="s">
        <v>46</v>
      </c>
      <c r="G8646" t="s">
        <v>3098</v>
      </c>
      <c r="H8646" t="s">
        <v>3099</v>
      </c>
      <c r="I8646" t="s">
        <v>37</v>
      </c>
      <c r="J8646" t="s">
        <v>23</v>
      </c>
      <c r="K8646" t="s">
        <v>1522</v>
      </c>
      <c r="L8646" t="s">
        <v>84</v>
      </c>
      <c r="M8646">
        <v>28540</v>
      </c>
      <c r="N8646" t="s">
        <v>26</v>
      </c>
      <c r="O8646" t="s">
        <v>1604</v>
      </c>
      <c r="P8646" t="s">
        <v>42</v>
      </c>
      <c r="Q8646" t="s">
        <v>71</v>
      </c>
      <c r="R8646" t="s">
        <v>1605</v>
      </c>
      <c r="S8646">
        <v>39.878999999999998</v>
      </c>
      <c r="T8646" s="3"/>
    </row>
    <row r="8647" spans="1:20" x14ac:dyDescent="0.3">
      <c r="A8647">
        <v>8646</v>
      </c>
      <c r="B8647" t="s">
        <v>10162</v>
      </c>
      <c r="C8647">
        <f t="shared" si="135"/>
        <v>46</v>
      </c>
      <c r="D8647" s="1">
        <v>42682</v>
      </c>
      <c r="E8647" s="1">
        <v>42689</v>
      </c>
      <c r="F8647" t="s">
        <v>46</v>
      </c>
      <c r="G8647" t="s">
        <v>3098</v>
      </c>
      <c r="H8647" t="s">
        <v>3099</v>
      </c>
      <c r="I8647" t="s">
        <v>37</v>
      </c>
      <c r="J8647" t="s">
        <v>23</v>
      </c>
      <c r="K8647" t="s">
        <v>1522</v>
      </c>
      <c r="L8647" t="s">
        <v>84</v>
      </c>
      <c r="M8647">
        <v>28540</v>
      </c>
      <c r="N8647" t="s">
        <v>26</v>
      </c>
      <c r="O8647" t="s">
        <v>1283</v>
      </c>
      <c r="P8647" t="s">
        <v>28</v>
      </c>
      <c r="Q8647" t="s">
        <v>61</v>
      </c>
      <c r="R8647" t="s">
        <v>1284</v>
      </c>
      <c r="S8647">
        <v>4.7119999999999997</v>
      </c>
      <c r="T8647" s="3"/>
    </row>
    <row r="8648" spans="1:20" x14ac:dyDescent="0.3">
      <c r="A8648">
        <v>8647</v>
      </c>
      <c r="B8648" t="s">
        <v>10163</v>
      </c>
      <c r="C8648">
        <f t="shared" si="135"/>
        <v>47</v>
      </c>
      <c r="D8648" s="1">
        <v>43064</v>
      </c>
      <c r="E8648" s="1">
        <v>43068</v>
      </c>
      <c r="F8648" t="s">
        <v>46</v>
      </c>
      <c r="G8648" t="s">
        <v>6667</v>
      </c>
      <c r="H8648" t="s">
        <v>6668</v>
      </c>
      <c r="I8648" t="s">
        <v>22</v>
      </c>
      <c r="J8648" t="s">
        <v>23</v>
      </c>
      <c r="K8648" t="s">
        <v>38</v>
      </c>
      <c r="L8648" t="s">
        <v>39</v>
      </c>
      <c r="M8648">
        <v>90032</v>
      </c>
      <c r="N8648" t="s">
        <v>40</v>
      </c>
      <c r="O8648" t="s">
        <v>714</v>
      </c>
      <c r="P8648" t="s">
        <v>28</v>
      </c>
      <c r="Q8648" t="s">
        <v>32</v>
      </c>
      <c r="R8648" t="s">
        <v>715</v>
      </c>
      <c r="S8648">
        <v>194.352</v>
      </c>
      <c r="T8648" s="3"/>
    </row>
    <row r="8649" spans="1:20" x14ac:dyDescent="0.3">
      <c r="A8649">
        <v>8648</v>
      </c>
      <c r="B8649" t="s">
        <v>10164</v>
      </c>
      <c r="C8649">
        <f t="shared" si="135"/>
        <v>50</v>
      </c>
      <c r="D8649" s="1">
        <v>42709</v>
      </c>
      <c r="E8649" s="1">
        <v>42712</v>
      </c>
      <c r="F8649" t="s">
        <v>184</v>
      </c>
      <c r="G8649" t="s">
        <v>5803</v>
      </c>
      <c r="H8649" t="s">
        <v>5804</v>
      </c>
      <c r="I8649" t="s">
        <v>37</v>
      </c>
      <c r="J8649" t="s">
        <v>23</v>
      </c>
      <c r="K8649" t="s">
        <v>5665</v>
      </c>
      <c r="L8649" t="s">
        <v>331</v>
      </c>
      <c r="M8649">
        <v>37211</v>
      </c>
      <c r="N8649" t="s">
        <v>26</v>
      </c>
      <c r="O8649" t="s">
        <v>890</v>
      </c>
      <c r="P8649" t="s">
        <v>28</v>
      </c>
      <c r="Q8649" t="s">
        <v>32</v>
      </c>
      <c r="R8649" t="s">
        <v>891</v>
      </c>
      <c r="S8649">
        <v>97.424000000000007</v>
      </c>
      <c r="T8649" s="3"/>
    </row>
    <row r="8650" spans="1:20" x14ac:dyDescent="0.3">
      <c r="A8650">
        <v>8649</v>
      </c>
      <c r="B8650" t="s">
        <v>10165</v>
      </c>
      <c r="C8650">
        <f t="shared" si="135"/>
        <v>30</v>
      </c>
      <c r="D8650" s="1">
        <v>42945</v>
      </c>
      <c r="E8650" s="1">
        <v>42950</v>
      </c>
      <c r="F8650" t="s">
        <v>46</v>
      </c>
      <c r="G8650" t="s">
        <v>5914</v>
      </c>
      <c r="H8650" t="s">
        <v>5915</v>
      </c>
      <c r="I8650" t="s">
        <v>22</v>
      </c>
      <c r="J8650" t="s">
        <v>23</v>
      </c>
      <c r="K8650" t="s">
        <v>463</v>
      </c>
      <c r="L8650" t="s">
        <v>84</v>
      </c>
      <c r="M8650">
        <v>28205</v>
      </c>
      <c r="N8650" t="s">
        <v>26</v>
      </c>
      <c r="O8650" t="s">
        <v>2798</v>
      </c>
      <c r="P8650" t="s">
        <v>42</v>
      </c>
      <c r="Q8650" t="s">
        <v>55</v>
      </c>
      <c r="R8650" t="s">
        <v>2799</v>
      </c>
      <c r="S8650">
        <v>704.76</v>
      </c>
      <c r="T8650" s="3"/>
    </row>
    <row r="8651" spans="1:20" x14ac:dyDescent="0.3">
      <c r="A8651">
        <v>8650</v>
      </c>
      <c r="B8651" t="s">
        <v>10165</v>
      </c>
      <c r="C8651">
        <f t="shared" si="135"/>
        <v>30</v>
      </c>
      <c r="D8651" s="1">
        <v>42945</v>
      </c>
      <c r="E8651" s="1">
        <v>42950</v>
      </c>
      <c r="F8651" t="s">
        <v>46</v>
      </c>
      <c r="G8651" t="s">
        <v>5914</v>
      </c>
      <c r="H8651" t="s">
        <v>5915</v>
      </c>
      <c r="I8651" t="s">
        <v>22</v>
      </c>
      <c r="J8651" t="s">
        <v>23</v>
      </c>
      <c r="K8651" t="s">
        <v>463</v>
      </c>
      <c r="L8651" t="s">
        <v>84</v>
      </c>
      <c r="M8651">
        <v>28205</v>
      </c>
      <c r="N8651" t="s">
        <v>26</v>
      </c>
      <c r="O8651" t="s">
        <v>1830</v>
      </c>
      <c r="P8651" t="s">
        <v>42</v>
      </c>
      <c r="Q8651" t="s">
        <v>71</v>
      </c>
      <c r="R8651" t="s">
        <v>1831</v>
      </c>
      <c r="S8651">
        <v>27.396000000000001</v>
      </c>
      <c r="T8651" s="3"/>
    </row>
    <row r="8652" spans="1:20" x14ac:dyDescent="0.3">
      <c r="A8652">
        <v>8651</v>
      </c>
      <c r="B8652" t="s">
        <v>10166</v>
      </c>
      <c r="C8652">
        <f t="shared" si="135"/>
        <v>38</v>
      </c>
      <c r="D8652" s="1">
        <v>42260</v>
      </c>
      <c r="E8652" s="1">
        <v>42260</v>
      </c>
      <c r="F8652" t="s">
        <v>1289</v>
      </c>
      <c r="G8652" t="s">
        <v>2179</v>
      </c>
      <c r="H8652" t="s">
        <v>2180</v>
      </c>
      <c r="I8652" t="s">
        <v>22</v>
      </c>
      <c r="J8652" t="s">
        <v>23</v>
      </c>
      <c r="K8652" t="s">
        <v>91</v>
      </c>
      <c r="L8652" t="s">
        <v>92</v>
      </c>
      <c r="M8652">
        <v>98103</v>
      </c>
      <c r="N8652" t="s">
        <v>40</v>
      </c>
      <c r="O8652" t="s">
        <v>7838</v>
      </c>
      <c r="P8652" t="s">
        <v>42</v>
      </c>
      <c r="Q8652" t="s">
        <v>265</v>
      </c>
      <c r="R8652" t="s">
        <v>7839</v>
      </c>
      <c r="S8652">
        <v>5.7</v>
      </c>
      <c r="T8652" s="3"/>
    </row>
    <row r="8653" spans="1:20" x14ac:dyDescent="0.3">
      <c r="A8653">
        <v>8652</v>
      </c>
      <c r="B8653" t="s">
        <v>10166</v>
      </c>
      <c r="C8653">
        <f t="shared" si="135"/>
        <v>38</v>
      </c>
      <c r="D8653" s="1">
        <v>42260</v>
      </c>
      <c r="E8653" s="1">
        <v>42260</v>
      </c>
      <c r="F8653" t="s">
        <v>1289</v>
      </c>
      <c r="G8653" t="s">
        <v>2179</v>
      </c>
      <c r="H8653" t="s">
        <v>2180</v>
      </c>
      <c r="I8653" t="s">
        <v>22</v>
      </c>
      <c r="J8653" t="s">
        <v>23</v>
      </c>
      <c r="K8653" t="s">
        <v>91</v>
      </c>
      <c r="L8653" t="s">
        <v>92</v>
      </c>
      <c r="M8653">
        <v>98103</v>
      </c>
      <c r="N8653" t="s">
        <v>40</v>
      </c>
      <c r="O8653" t="s">
        <v>1133</v>
      </c>
      <c r="P8653" t="s">
        <v>28</v>
      </c>
      <c r="Q8653" t="s">
        <v>61</v>
      </c>
      <c r="R8653" t="s">
        <v>1134</v>
      </c>
      <c r="S8653">
        <v>14.19</v>
      </c>
      <c r="T8653" s="3"/>
    </row>
    <row r="8654" spans="1:20" x14ac:dyDescent="0.3">
      <c r="A8654">
        <v>8653</v>
      </c>
      <c r="B8654" t="s">
        <v>10166</v>
      </c>
      <c r="C8654">
        <f t="shared" si="135"/>
        <v>38</v>
      </c>
      <c r="D8654" s="1">
        <v>42260</v>
      </c>
      <c r="E8654" s="1">
        <v>42260</v>
      </c>
      <c r="F8654" t="s">
        <v>1289</v>
      </c>
      <c r="G8654" t="s">
        <v>2179</v>
      </c>
      <c r="H8654" t="s">
        <v>2180</v>
      </c>
      <c r="I8654" t="s">
        <v>22</v>
      </c>
      <c r="J8654" t="s">
        <v>23</v>
      </c>
      <c r="K8654" t="s">
        <v>91</v>
      </c>
      <c r="L8654" t="s">
        <v>92</v>
      </c>
      <c r="M8654">
        <v>98103</v>
      </c>
      <c r="N8654" t="s">
        <v>40</v>
      </c>
      <c r="O8654" t="s">
        <v>1950</v>
      </c>
      <c r="P8654" t="s">
        <v>42</v>
      </c>
      <c r="Q8654" t="s">
        <v>575</v>
      </c>
      <c r="R8654" t="s">
        <v>1951</v>
      </c>
      <c r="S8654">
        <v>7.3</v>
      </c>
      <c r="T8654" s="3"/>
    </row>
    <row r="8655" spans="1:20" x14ac:dyDescent="0.3">
      <c r="A8655">
        <v>8654</v>
      </c>
      <c r="B8655" t="s">
        <v>10166</v>
      </c>
      <c r="C8655">
        <f t="shared" si="135"/>
        <v>38</v>
      </c>
      <c r="D8655" s="1">
        <v>42260</v>
      </c>
      <c r="E8655" s="1">
        <v>42260</v>
      </c>
      <c r="F8655" t="s">
        <v>1289</v>
      </c>
      <c r="G8655" t="s">
        <v>2179</v>
      </c>
      <c r="H8655" t="s">
        <v>2180</v>
      </c>
      <c r="I8655" t="s">
        <v>22</v>
      </c>
      <c r="J8655" t="s">
        <v>23</v>
      </c>
      <c r="K8655" t="s">
        <v>91</v>
      </c>
      <c r="L8655" t="s">
        <v>92</v>
      </c>
      <c r="M8655">
        <v>98103</v>
      </c>
      <c r="N8655" t="s">
        <v>40</v>
      </c>
      <c r="O8655" t="s">
        <v>2299</v>
      </c>
      <c r="P8655" t="s">
        <v>67</v>
      </c>
      <c r="Q8655" t="s">
        <v>157</v>
      </c>
      <c r="R8655" t="s">
        <v>2300</v>
      </c>
      <c r="S8655">
        <v>199.98</v>
      </c>
      <c r="T8655" s="3"/>
    </row>
    <row r="8656" spans="1:20" x14ac:dyDescent="0.3">
      <c r="A8656">
        <v>8655</v>
      </c>
      <c r="B8656" t="s">
        <v>10166</v>
      </c>
      <c r="C8656">
        <f t="shared" si="135"/>
        <v>38</v>
      </c>
      <c r="D8656" s="1">
        <v>42260</v>
      </c>
      <c r="E8656" s="1">
        <v>42260</v>
      </c>
      <c r="F8656" t="s">
        <v>1289</v>
      </c>
      <c r="G8656" t="s">
        <v>2179</v>
      </c>
      <c r="H8656" t="s">
        <v>2180</v>
      </c>
      <c r="I8656" t="s">
        <v>22</v>
      </c>
      <c r="J8656" t="s">
        <v>23</v>
      </c>
      <c r="K8656" t="s">
        <v>91</v>
      </c>
      <c r="L8656" t="s">
        <v>92</v>
      </c>
      <c r="M8656">
        <v>98103</v>
      </c>
      <c r="N8656" t="s">
        <v>40</v>
      </c>
      <c r="O8656" t="s">
        <v>6514</v>
      </c>
      <c r="P8656" t="s">
        <v>67</v>
      </c>
      <c r="Q8656" t="s">
        <v>157</v>
      </c>
      <c r="R8656" t="s">
        <v>6515</v>
      </c>
      <c r="S8656">
        <v>144.96</v>
      </c>
      <c r="T8656" s="3"/>
    </row>
    <row r="8657" spans="1:20" x14ac:dyDescent="0.3">
      <c r="A8657">
        <v>8656</v>
      </c>
      <c r="B8657" t="s">
        <v>10166</v>
      </c>
      <c r="C8657">
        <f t="shared" si="135"/>
        <v>38</v>
      </c>
      <c r="D8657" s="1">
        <v>42260</v>
      </c>
      <c r="E8657" s="1">
        <v>42260</v>
      </c>
      <c r="F8657" t="s">
        <v>1289</v>
      </c>
      <c r="G8657" t="s">
        <v>2179</v>
      </c>
      <c r="H8657" t="s">
        <v>2180</v>
      </c>
      <c r="I8657" t="s">
        <v>22</v>
      </c>
      <c r="J8657" t="s">
        <v>23</v>
      </c>
      <c r="K8657" t="s">
        <v>91</v>
      </c>
      <c r="L8657" t="s">
        <v>92</v>
      </c>
      <c r="M8657">
        <v>98103</v>
      </c>
      <c r="N8657" t="s">
        <v>40</v>
      </c>
      <c r="O8657" t="s">
        <v>3989</v>
      </c>
      <c r="P8657" t="s">
        <v>67</v>
      </c>
      <c r="Q8657" t="s">
        <v>157</v>
      </c>
      <c r="R8657" t="s">
        <v>3990</v>
      </c>
      <c r="S8657">
        <v>118</v>
      </c>
      <c r="T8657" s="3"/>
    </row>
    <row r="8658" spans="1:20" x14ac:dyDescent="0.3">
      <c r="A8658">
        <v>8657</v>
      </c>
      <c r="B8658" t="s">
        <v>10166</v>
      </c>
      <c r="C8658">
        <f t="shared" si="135"/>
        <v>38</v>
      </c>
      <c r="D8658" s="1">
        <v>42260</v>
      </c>
      <c r="E8658" s="1">
        <v>42260</v>
      </c>
      <c r="F8658" t="s">
        <v>1289</v>
      </c>
      <c r="G8658" t="s">
        <v>2179</v>
      </c>
      <c r="H8658" t="s">
        <v>2180</v>
      </c>
      <c r="I8658" t="s">
        <v>22</v>
      </c>
      <c r="J8658" t="s">
        <v>23</v>
      </c>
      <c r="K8658" t="s">
        <v>91</v>
      </c>
      <c r="L8658" t="s">
        <v>92</v>
      </c>
      <c r="M8658">
        <v>98103</v>
      </c>
      <c r="N8658" t="s">
        <v>40</v>
      </c>
      <c r="O8658" t="s">
        <v>6010</v>
      </c>
      <c r="P8658" t="s">
        <v>42</v>
      </c>
      <c r="Q8658" t="s">
        <v>86</v>
      </c>
      <c r="R8658" t="s">
        <v>6011</v>
      </c>
      <c r="S8658">
        <v>48.94</v>
      </c>
      <c r="T8658" s="3"/>
    </row>
    <row r="8659" spans="1:20" x14ac:dyDescent="0.3">
      <c r="A8659">
        <v>8658</v>
      </c>
      <c r="B8659" t="s">
        <v>10166</v>
      </c>
      <c r="C8659">
        <f t="shared" si="135"/>
        <v>38</v>
      </c>
      <c r="D8659" s="1">
        <v>42260</v>
      </c>
      <c r="E8659" s="1">
        <v>42260</v>
      </c>
      <c r="F8659" t="s">
        <v>1289</v>
      </c>
      <c r="G8659" t="s">
        <v>2179</v>
      </c>
      <c r="H8659" t="s">
        <v>2180</v>
      </c>
      <c r="I8659" t="s">
        <v>22</v>
      </c>
      <c r="J8659" t="s">
        <v>23</v>
      </c>
      <c r="K8659" t="s">
        <v>91</v>
      </c>
      <c r="L8659" t="s">
        <v>92</v>
      </c>
      <c r="M8659">
        <v>98103</v>
      </c>
      <c r="N8659" t="s">
        <v>40</v>
      </c>
      <c r="O8659" t="s">
        <v>4820</v>
      </c>
      <c r="P8659" t="s">
        <v>42</v>
      </c>
      <c r="Q8659" t="s">
        <v>74</v>
      </c>
      <c r="R8659" t="s">
        <v>4821</v>
      </c>
      <c r="S8659">
        <v>22.66</v>
      </c>
      <c r="T8659" s="3"/>
    </row>
    <row r="8660" spans="1:20" x14ac:dyDescent="0.3">
      <c r="A8660">
        <v>8659</v>
      </c>
      <c r="B8660" t="s">
        <v>10167</v>
      </c>
      <c r="C8660">
        <f t="shared" si="135"/>
        <v>25</v>
      </c>
      <c r="D8660" s="1">
        <v>42907</v>
      </c>
      <c r="E8660" s="1">
        <v>42911</v>
      </c>
      <c r="F8660" t="s">
        <v>46</v>
      </c>
      <c r="G8660" t="s">
        <v>339</v>
      </c>
      <c r="H8660" t="s">
        <v>340</v>
      </c>
      <c r="I8660" t="s">
        <v>37</v>
      </c>
      <c r="J8660" t="s">
        <v>23</v>
      </c>
      <c r="K8660" t="s">
        <v>299</v>
      </c>
      <c r="L8660" t="s">
        <v>207</v>
      </c>
      <c r="M8660">
        <v>60623</v>
      </c>
      <c r="N8660" t="s">
        <v>101</v>
      </c>
      <c r="O8660" t="s">
        <v>3172</v>
      </c>
      <c r="P8660" t="s">
        <v>42</v>
      </c>
      <c r="Q8660" t="s">
        <v>71</v>
      </c>
      <c r="R8660" t="s">
        <v>3173</v>
      </c>
      <c r="S8660">
        <v>0.83599999999999997</v>
      </c>
      <c r="T8660" s="3"/>
    </row>
    <row r="8661" spans="1:20" x14ac:dyDescent="0.3">
      <c r="A8661">
        <v>8660</v>
      </c>
      <c r="B8661" t="s">
        <v>10168</v>
      </c>
      <c r="C8661">
        <f t="shared" si="135"/>
        <v>36</v>
      </c>
      <c r="D8661" s="1">
        <v>42981</v>
      </c>
      <c r="E8661" s="1">
        <v>42986</v>
      </c>
      <c r="F8661" t="s">
        <v>46</v>
      </c>
      <c r="G8661" t="s">
        <v>5178</v>
      </c>
      <c r="H8661" t="s">
        <v>5179</v>
      </c>
      <c r="I8661" t="s">
        <v>37</v>
      </c>
      <c r="J8661" t="s">
        <v>23</v>
      </c>
      <c r="K8661" t="s">
        <v>1006</v>
      </c>
      <c r="L8661" t="s">
        <v>494</v>
      </c>
      <c r="M8661">
        <v>45231</v>
      </c>
      <c r="N8661" t="s">
        <v>144</v>
      </c>
      <c r="O8661" t="s">
        <v>5835</v>
      </c>
      <c r="P8661" t="s">
        <v>42</v>
      </c>
      <c r="Q8661" t="s">
        <v>86</v>
      </c>
      <c r="R8661" t="s">
        <v>5836</v>
      </c>
      <c r="S8661">
        <v>30.96</v>
      </c>
      <c r="T8661" s="3"/>
    </row>
    <row r="8662" spans="1:20" x14ac:dyDescent="0.3">
      <c r="A8662">
        <v>8661</v>
      </c>
      <c r="B8662" t="s">
        <v>10169</v>
      </c>
      <c r="C8662">
        <f t="shared" si="135"/>
        <v>48</v>
      </c>
      <c r="D8662" s="1">
        <v>43429</v>
      </c>
      <c r="E8662" s="1">
        <v>43434</v>
      </c>
      <c r="F8662" t="s">
        <v>46</v>
      </c>
      <c r="G8662" t="s">
        <v>4381</v>
      </c>
      <c r="H8662" t="s">
        <v>4382</v>
      </c>
      <c r="I8662" t="s">
        <v>22</v>
      </c>
      <c r="J8662" t="s">
        <v>23</v>
      </c>
      <c r="K8662" t="s">
        <v>49</v>
      </c>
      <c r="L8662" t="s">
        <v>50</v>
      </c>
      <c r="M8662">
        <v>33311</v>
      </c>
      <c r="N8662" t="s">
        <v>26</v>
      </c>
      <c r="O8662" t="s">
        <v>4413</v>
      </c>
      <c r="P8662" t="s">
        <v>28</v>
      </c>
      <c r="Q8662" t="s">
        <v>29</v>
      </c>
      <c r="R8662" t="s">
        <v>4414</v>
      </c>
      <c r="S8662">
        <v>723.92</v>
      </c>
      <c r="T8662" s="3"/>
    </row>
    <row r="8663" spans="1:20" x14ac:dyDescent="0.3">
      <c r="A8663">
        <v>8662</v>
      </c>
      <c r="B8663" t="s">
        <v>10170</v>
      </c>
      <c r="C8663">
        <f t="shared" si="135"/>
        <v>20</v>
      </c>
      <c r="D8663" s="1">
        <v>42502</v>
      </c>
      <c r="E8663" s="1">
        <v>42507</v>
      </c>
      <c r="F8663" t="s">
        <v>46</v>
      </c>
      <c r="G8663" t="s">
        <v>4266</v>
      </c>
      <c r="H8663" t="s">
        <v>4267</v>
      </c>
      <c r="I8663" t="s">
        <v>22</v>
      </c>
      <c r="J8663" t="s">
        <v>23</v>
      </c>
      <c r="K8663" t="s">
        <v>180</v>
      </c>
      <c r="L8663" t="s">
        <v>100</v>
      </c>
      <c r="M8663">
        <v>77041</v>
      </c>
      <c r="N8663" t="s">
        <v>101</v>
      </c>
      <c r="O8663" t="s">
        <v>7411</v>
      </c>
      <c r="P8663" t="s">
        <v>28</v>
      </c>
      <c r="Q8663" t="s">
        <v>61</v>
      </c>
      <c r="R8663" t="s">
        <v>7412</v>
      </c>
      <c r="S8663">
        <v>21.968</v>
      </c>
      <c r="T8663" s="3"/>
    </row>
    <row r="8664" spans="1:20" x14ac:dyDescent="0.3">
      <c r="A8664">
        <v>8663</v>
      </c>
      <c r="B8664" t="s">
        <v>10170</v>
      </c>
      <c r="C8664">
        <f t="shared" si="135"/>
        <v>20</v>
      </c>
      <c r="D8664" s="1">
        <v>42502</v>
      </c>
      <c r="E8664" s="1">
        <v>42507</v>
      </c>
      <c r="F8664" t="s">
        <v>46</v>
      </c>
      <c r="G8664" t="s">
        <v>4266</v>
      </c>
      <c r="H8664" t="s">
        <v>4267</v>
      </c>
      <c r="I8664" t="s">
        <v>22</v>
      </c>
      <c r="J8664" t="s">
        <v>23</v>
      </c>
      <c r="K8664" t="s">
        <v>180</v>
      </c>
      <c r="L8664" t="s">
        <v>100</v>
      </c>
      <c r="M8664">
        <v>77041</v>
      </c>
      <c r="N8664" t="s">
        <v>101</v>
      </c>
      <c r="O8664" t="s">
        <v>3753</v>
      </c>
      <c r="P8664" t="s">
        <v>67</v>
      </c>
      <c r="Q8664" t="s">
        <v>68</v>
      </c>
      <c r="R8664" t="s">
        <v>3754</v>
      </c>
      <c r="S8664">
        <v>619.15200000000004</v>
      </c>
      <c r="T8664" s="3"/>
    </row>
    <row r="8665" spans="1:20" x14ac:dyDescent="0.3">
      <c r="A8665">
        <v>8664</v>
      </c>
      <c r="B8665" t="s">
        <v>10170</v>
      </c>
      <c r="C8665">
        <f t="shared" si="135"/>
        <v>20</v>
      </c>
      <c r="D8665" s="1">
        <v>42502</v>
      </c>
      <c r="E8665" s="1">
        <v>42507</v>
      </c>
      <c r="F8665" t="s">
        <v>46</v>
      </c>
      <c r="G8665" t="s">
        <v>4266</v>
      </c>
      <c r="H8665" t="s">
        <v>4267</v>
      </c>
      <c r="I8665" t="s">
        <v>22</v>
      </c>
      <c r="J8665" t="s">
        <v>23</v>
      </c>
      <c r="K8665" t="s">
        <v>180</v>
      </c>
      <c r="L8665" t="s">
        <v>100</v>
      </c>
      <c r="M8665">
        <v>77041</v>
      </c>
      <c r="N8665" t="s">
        <v>101</v>
      </c>
      <c r="O8665" t="s">
        <v>2345</v>
      </c>
      <c r="P8665" t="s">
        <v>42</v>
      </c>
      <c r="Q8665" t="s">
        <v>86</v>
      </c>
      <c r="R8665" t="s">
        <v>2346</v>
      </c>
      <c r="S8665">
        <v>127.904</v>
      </c>
      <c r="T8665" s="3"/>
    </row>
    <row r="8666" spans="1:20" x14ac:dyDescent="0.3">
      <c r="A8666">
        <v>8665</v>
      </c>
      <c r="B8666" t="s">
        <v>10171</v>
      </c>
      <c r="C8666">
        <f t="shared" si="135"/>
        <v>13</v>
      </c>
      <c r="D8666" s="1">
        <v>43189</v>
      </c>
      <c r="E8666" s="1">
        <v>43191</v>
      </c>
      <c r="F8666" t="s">
        <v>19</v>
      </c>
      <c r="G8666" t="s">
        <v>2244</v>
      </c>
      <c r="H8666" t="s">
        <v>2245</v>
      </c>
      <c r="I8666" t="s">
        <v>22</v>
      </c>
      <c r="J8666" t="s">
        <v>23</v>
      </c>
      <c r="K8666" t="s">
        <v>1118</v>
      </c>
      <c r="L8666" t="s">
        <v>39</v>
      </c>
      <c r="M8666">
        <v>90712</v>
      </c>
      <c r="N8666" t="s">
        <v>40</v>
      </c>
      <c r="O8666" t="s">
        <v>4633</v>
      </c>
      <c r="P8666" t="s">
        <v>28</v>
      </c>
      <c r="Q8666" t="s">
        <v>61</v>
      </c>
      <c r="R8666" t="s">
        <v>4634</v>
      </c>
      <c r="S8666">
        <v>94.2</v>
      </c>
      <c r="T8666" s="3"/>
    </row>
    <row r="8667" spans="1:20" x14ac:dyDescent="0.3">
      <c r="A8667">
        <v>8666</v>
      </c>
      <c r="B8667" t="s">
        <v>10172</v>
      </c>
      <c r="C8667">
        <f t="shared" si="135"/>
        <v>46</v>
      </c>
      <c r="D8667" s="1">
        <v>43056</v>
      </c>
      <c r="E8667" s="1">
        <v>43057</v>
      </c>
      <c r="F8667" t="s">
        <v>184</v>
      </c>
      <c r="G8667" t="s">
        <v>6661</v>
      </c>
      <c r="H8667" t="s">
        <v>6662</v>
      </c>
      <c r="I8667" t="s">
        <v>98</v>
      </c>
      <c r="J8667" t="s">
        <v>23</v>
      </c>
      <c r="K8667" t="s">
        <v>123</v>
      </c>
      <c r="L8667" t="s">
        <v>39</v>
      </c>
      <c r="M8667">
        <v>94122</v>
      </c>
      <c r="N8667" t="s">
        <v>40</v>
      </c>
      <c r="O8667" t="s">
        <v>2174</v>
      </c>
      <c r="P8667" t="s">
        <v>42</v>
      </c>
      <c r="Q8667" t="s">
        <v>575</v>
      </c>
      <c r="R8667" t="s">
        <v>2175</v>
      </c>
      <c r="S8667">
        <v>49.5</v>
      </c>
      <c r="T8667" s="3"/>
    </row>
    <row r="8668" spans="1:20" x14ac:dyDescent="0.3">
      <c r="A8668">
        <v>8667</v>
      </c>
      <c r="B8668" t="s">
        <v>10173</v>
      </c>
      <c r="C8668">
        <f t="shared" si="135"/>
        <v>52</v>
      </c>
      <c r="D8668" s="1">
        <v>43099</v>
      </c>
      <c r="E8668" s="1">
        <v>43102</v>
      </c>
      <c r="F8668" t="s">
        <v>184</v>
      </c>
      <c r="G8668" t="s">
        <v>10174</v>
      </c>
      <c r="H8668" t="s">
        <v>10175</v>
      </c>
      <c r="I8668" t="s">
        <v>37</v>
      </c>
      <c r="J8668" t="s">
        <v>23</v>
      </c>
      <c r="K8668" t="s">
        <v>142</v>
      </c>
      <c r="L8668" t="s">
        <v>143</v>
      </c>
      <c r="M8668">
        <v>19140</v>
      </c>
      <c r="N8668" t="s">
        <v>144</v>
      </c>
      <c r="O8668" t="s">
        <v>6811</v>
      </c>
      <c r="P8668" t="s">
        <v>42</v>
      </c>
      <c r="Q8668" t="s">
        <v>64</v>
      </c>
      <c r="R8668" t="s">
        <v>6812</v>
      </c>
      <c r="S8668">
        <v>16.52</v>
      </c>
      <c r="T8668" s="3"/>
    </row>
    <row r="8669" spans="1:20" x14ac:dyDescent="0.3">
      <c r="A8669">
        <v>8668</v>
      </c>
      <c r="B8669" t="s">
        <v>10176</v>
      </c>
      <c r="C8669">
        <f t="shared" si="135"/>
        <v>51</v>
      </c>
      <c r="D8669" s="1">
        <v>43091</v>
      </c>
      <c r="E8669" s="1">
        <v>43093</v>
      </c>
      <c r="F8669" t="s">
        <v>19</v>
      </c>
      <c r="G8669" t="s">
        <v>4448</v>
      </c>
      <c r="H8669" t="s">
        <v>4449</v>
      </c>
      <c r="I8669" t="s">
        <v>98</v>
      </c>
      <c r="J8669" t="s">
        <v>23</v>
      </c>
      <c r="K8669" t="s">
        <v>91</v>
      </c>
      <c r="L8669" t="s">
        <v>92</v>
      </c>
      <c r="M8669">
        <v>98115</v>
      </c>
      <c r="N8669" t="s">
        <v>40</v>
      </c>
      <c r="O8669" t="s">
        <v>671</v>
      </c>
      <c r="P8669" t="s">
        <v>42</v>
      </c>
      <c r="Q8669" t="s">
        <v>71</v>
      </c>
      <c r="R8669" t="s">
        <v>672</v>
      </c>
      <c r="S8669">
        <v>55.36</v>
      </c>
      <c r="T8669" s="3"/>
    </row>
    <row r="8670" spans="1:20" x14ac:dyDescent="0.3">
      <c r="A8670">
        <v>8669</v>
      </c>
      <c r="B8670" t="s">
        <v>10176</v>
      </c>
      <c r="C8670">
        <f t="shared" si="135"/>
        <v>51</v>
      </c>
      <c r="D8670" s="1">
        <v>43091</v>
      </c>
      <c r="E8670" s="1">
        <v>43093</v>
      </c>
      <c r="F8670" t="s">
        <v>19</v>
      </c>
      <c r="G8670" t="s">
        <v>4448</v>
      </c>
      <c r="H8670" t="s">
        <v>4449</v>
      </c>
      <c r="I8670" t="s">
        <v>98</v>
      </c>
      <c r="J8670" t="s">
        <v>23</v>
      </c>
      <c r="K8670" t="s">
        <v>91</v>
      </c>
      <c r="L8670" t="s">
        <v>92</v>
      </c>
      <c r="M8670">
        <v>98115</v>
      </c>
      <c r="N8670" t="s">
        <v>40</v>
      </c>
      <c r="O8670" t="s">
        <v>7807</v>
      </c>
      <c r="P8670" t="s">
        <v>67</v>
      </c>
      <c r="Q8670" t="s">
        <v>680</v>
      </c>
      <c r="R8670" t="s">
        <v>7808</v>
      </c>
      <c r="S8670">
        <v>11.56</v>
      </c>
      <c r="T8670" s="3"/>
    </row>
    <row r="8671" spans="1:20" x14ac:dyDescent="0.3">
      <c r="A8671">
        <v>8670</v>
      </c>
      <c r="B8671" t="s">
        <v>10177</v>
      </c>
      <c r="C8671">
        <f t="shared" si="135"/>
        <v>52</v>
      </c>
      <c r="D8671" s="1">
        <v>42724</v>
      </c>
      <c r="E8671" s="1">
        <v>42729</v>
      </c>
      <c r="F8671" t="s">
        <v>19</v>
      </c>
      <c r="G8671" t="s">
        <v>4047</v>
      </c>
      <c r="H8671" t="s">
        <v>4048</v>
      </c>
      <c r="I8671" t="s">
        <v>22</v>
      </c>
      <c r="J8671" t="s">
        <v>23</v>
      </c>
      <c r="K8671" t="s">
        <v>38</v>
      </c>
      <c r="L8671" t="s">
        <v>39</v>
      </c>
      <c r="M8671">
        <v>90036</v>
      </c>
      <c r="N8671" t="s">
        <v>40</v>
      </c>
      <c r="O8671" t="s">
        <v>4455</v>
      </c>
      <c r="P8671" t="s">
        <v>42</v>
      </c>
      <c r="Q8671" t="s">
        <v>86</v>
      </c>
      <c r="R8671" t="s">
        <v>182</v>
      </c>
      <c r="S8671">
        <v>17.12</v>
      </c>
      <c r="T8671" s="3"/>
    </row>
    <row r="8672" spans="1:20" x14ac:dyDescent="0.3">
      <c r="A8672">
        <v>8671</v>
      </c>
      <c r="B8672" t="s">
        <v>10178</v>
      </c>
      <c r="C8672">
        <f t="shared" si="135"/>
        <v>53</v>
      </c>
      <c r="D8672" s="1">
        <v>42365</v>
      </c>
      <c r="E8672" s="1">
        <v>42370</v>
      </c>
      <c r="F8672" t="s">
        <v>19</v>
      </c>
      <c r="G8672" t="s">
        <v>403</v>
      </c>
      <c r="H8672" t="s">
        <v>404</v>
      </c>
      <c r="I8672" t="s">
        <v>22</v>
      </c>
      <c r="J8672" t="s">
        <v>23</v>
      </c>
      <c r="K8672" t="s">
        <v>2181</v>
      </c>
      <c r="L8672" t="s">
        <v>494</v>
      </c>
      <c r="M8672">
        <v>44105</v>
      </c>
      <c r="N8672" t="s">
        <v>144</v>
      </c>
      <c r="O8672" t="s">
        <v>7019</v>
      </c>
      <c r="P8672" t="s">
        <v>28</v>
      </c>
      <c r="Q8672" t="s">
        <v>61</v>
      </c>
      <c r="R8672" t="s">
        <v>7020</v>
      </c>
      <c r="S8672">
        <v>182.352</v>
      </c>
      <c r="T8672" s="3"/>
    </row>
    <row r="8673" spans="1:20" x14ac:dyDescent="0.3">
      <c r="A8673">
        <v>8672</v>
      </c>
      <c r="B8673" t="s">
        <v>10178</v>
      </c>
      <c r="C8673">
        <f t="shared" si="135"/>
        <v>53</v>
      </c>
      <c r="D8673" s="1">
        <v>42365</v>
      </c>
      <c r="E8673" s="1">
        <v>42370</v>
      </c>
      <c r="F8673" t="s">
        <v>19</v>
      </c>
      <c r="G8673" t="s">
        <v>403</v>
      </c>
      <c r="H8673" t="s">
        <v>404</v>
      </c>
      <c r="I8673" t="s">
        <v>22</v>
      </c>
      <c r="J8673" t="s">
        <v>23</v>
      </c>
      <c r="K8673" t="s">
        <v>2181</v>
      </c>
      <c r="L8673" t="s">
        <v>494</v>
      </c>
      <c r="M8673">
        <v>44105</v>
      </c>
      <c r="N8673" t="s">
        <v>144</v>
      </c>
      <c r="O8673" t="s">
        <v>968</v>
      </c>
      <c r="P8673" t="s">
        <v>42</v>
      </c>
      <c r="Q8673" t="s">
        <v>55</v>
      </c>
      <c r="R8673" t="s">
        <v>969</v>
      </c>
      <c r="S8673">
        <v>118.16</v>
      </c>
      <c r="T8673" s="3"/>
    </row>
    <row r="8674" spans="1:20" x14ac:dyDescent="0.3">
      <c r="A8674">
        <v>8673</v>
      </c>
      <c r="B8674" t="s">
        <v>10179</v>
      </c>
      <c r="C8674">
        <f t="shared" si="135"/>
        <v>7</v>
      </c>
      <c r="D8674" s="1">
        <v>43147</v>
      </c>
      <c r="E8674" s="1">
        <v>43152</v>
      </c>
      <c r="F8674" t="s">
        <v>46</v>
      </c>
      <c r="G8674" t="s">
        <v>4874</v>
      </c>
      <c r="H8674" t="s">
        <v>4875</v>
      </c>
      <c r="I8674" t="s">
        <v>22</v>
      </c>
      <c r="J8674" t="s">
        <v>23</v>
      </c>
      <c r="K8674" t="s">
        <v>353</v>
      </c>
      <c r="L8674" t="s">
        <v>207</v>
      </c>
      <c r="M8674">
        <v>62521</v>
      </c>
      <c r="N8674" t="s">
        <v>101</v>
      </c>
      <c r="O8674" t="s">
        <v>1089</v>
      </c>
      <c r="P8674" t="s">
        <v>42</v>
      </c>
      <c r="Q8674" t="s">
        <v>265</v>
      </c>
      <c r="R8674" t="s">
        <v>1090</v>
      </c>
      <c r="S8674">
        <v>18.367999999999999</v>
      </c>
      <c r="T8674" s="3"/>
    </row>
    <row r="8675" spans="1:20" x14ac:dyDescent="0.3">
      <c r="A8675">
        <v>8674</v>
      </c>
      <c r="B8675" t="s">
        <v>10179</v>
      </c>
      <c r="C8675">
        <f t="shared" si="135"/>
        <v>7</v>
      </c>
      <c r="D8675" s="1">
        <v>43147</v>
      </c>
      <c r="E8675" s="1">
        <v>43152</v>
      </c>
      <c r="F8675" t="s">
        <v>46</v>
      </c>
      <c r="G8675" t="s">
        <v>4874</v>
      </c>
      <c r="H8675" t="s">
        <v>4875</v>
      </c>
      <c r="I8675" t="s">
        <v>22</v>
      </c>
      <c r="J8675" t="s">
        <v>23</v>
      </c>
      <c r="K8675" t="s">
        <v>353</v>
      </c>
      <c r="L8675" t="s">
        <v>207</v>
      </c>
      <c r="M8675">
        <v>62521</v>
      </c>
      <c r="N8675" t="s">
        <v>101</v>
      </c>
      <c r="O8675" t="s">
        <v>529</v>
      </c>
      <c r="P8675" t="s">
        <v>28</v>
      </c>
      <c r="Q8675" t="s">
        <v>32</v>
      </c>
      <c r="R8675" t="s">
        <v>530</v>
      </c>
      <c r="S8675">
        <v>600.55799999999999</v>
      </c>
      <c r="T8675" s="3"/>
    </row>
    <row r="8676" spans="1:20" x14ac:dyDescent="0.3">
      <c r="A8676">
        <v>8675</v>
      </c>
      <c r="B8676" t="s">
        <v>10179</v>
      </c>
      <c r="C8676">
        <f t="shared" si="135"/>
        <v>7</v>
      </c>
      <c r="D8676" s="1">
        <v>43147</v>
      </c>
      <c r="E8676" s="1">
        <v>43152</v>
      </c>
      <c r="F8676" t="s">
        <v>46</v>
      </c>
      <c r="G8676" t="s">
        <v>4874</v>
      </c>
      <c r="H8676" t="s">
        <v>4875</v>
      </c>
      <c r="I8676" t="s">
        <v>22</v>
      </c>
      <c r="J8676" t="s">
        <v>23</v>
      </c>
      <c r="K8676" t="s">
        <v>353</v>
      </c>
      <c r="L8676" t="s">
        <v>207</v>
      </c>
      <c r="M8676">
        <v>62521</v>
      </c>
      <c r="N8676" t="s">
        <v>101</v>
      </c>
      <c r="O8676" t="s">
        <v>831</v>
      </c>
      <c r="P8676" t="s">
        <v>42</v>
      </c>
      <c r="Q8676" t="s">
        <v>55</v>
      </c>
      <c r="R8676" t="s">
        <v>832</v>
      </c>
      <c r="S8676">
        <v>50.351999999999997</v>
      </c>
      <c r="T8676" s="3"/>
    </row>
    <row r="8677" spans="1:20" x14ac:dyDescent="0.3">
      <c r="A8677">
        <v>8676</v>
      </c>
      <c r="B8677" t="s">
        <v>10179</v>
      </c>
      <c r="C8677">
        <f t="shared" si="135"/>
        <v>7</v>
      </c>
      <c r="D8677" s="1">
        <v>43147</v>
      </c>
      <c r="E8677" s="1">
        <v>43152</v>
      </c>
      <c r="F8677" t="s">
        <v>46</v>
      </c>
      <c r="G8677" t="s">
        <v>4874</v>
      </c>
      <c r="H8677" t="s">
        <v>4875</v>
      </c>
      <c r="I8677" t="s">
        <v>22</v>
      </c>
      <c r="J8677" t="s">
        <v>23</v>
      </c>
      <c r="K8677" t="s">
        <v>353</v>
      </c>
      <c r="L8677" t="s">
        <v>207</v>
      </c>
      <c r="M8677">
        <v>62521</v>
      </c>
      <c r="N8677" t="s">
        <v>101</v>
      </c>
      <c r="O8677" t="s">
        <v>1988</v>
      </c>
      <c r="P8677" t="s">
        <v>42</v>
      </c>
      <c r="Q8677" t="s">
        <v>64</v>
      </c>
      <c r="R8677" t="s">
        <v>1989</v>
      </c>
      <c r="S8677">
        <v>28.032</v>
      </c>
      <c r="T8677" s="3"/>
    </row>
    <row r="8678" spans="1:20" x14ac:dyDescent="0.3">
      <c r="A8678">
        <v>8677</v>
      </c>
      <c r="B8678" t="s">
        <v>10179</v>
      </c>
      <c r="C8678">
        <f t="shared" si="135"/>
        <v>7</v>
      </c>
      <c r="D8678" s="1">
        <v>43147</v>
      </c>
      <c r="E8678" s="1">
        <v>43152</v>
      </c>
      <c r="F8678" t="s">
        <v>46</v>
      </c>
      <c r="G8678" t="s">
        <v>4874</v>
      </c>
      <c r="H8678" t="s">
        <v>4875</v>
      </c>
      <c r="I8678" t="s">
        <v>22</v>
      </c>
      <c r="J8678" t="s">
        <v>23</v>
      </c>
      <c r="K8678" t="s">
        <v>353</v>
      </c>
      <c r="L8678" t="s">
        <v>207</v>
      </c>
      <c r="M8678">
        <v>62521</v>
      </c>
      <c r="N8678" t="s">
        <v>101</v>
      </c>
      <c r="O8678" t="s">
        <v>3961</v>
      </c>
      <c r="P8678" t="s">
        <v>28</v>
      </c>
      <c r="Q8678" t="s">
        <v>61</v>
      </c>
      <c r="R8678" t="s">
        <v>5774</v>
      </c>
      <c r="S8678">
        <v>7.6920000000000002</v>
      </c>
      <c r="T8678" s="3"/>
    </row>
    <row r="8679" spans="1:20" x14ac:dyDescent="0.3">
      <c r="A8679">
        <v>8678</v>
      </c>
      <c r="B8679" t="s">
        <v>10180</v>
      </c>
      <c r="C8679">
        <f t="shared" si="135"/>
        <v>43</v>
      </c>
      <c r="D8679" s="1">
        <v>43397</v>
      </c>
      <c r="E8679" s="1">
        <v>43399</v>
      </c>
      <c r="F8679" t="s">
        <v>184</v>
      </c>
      <c r="G8679" t="s">
        <v>1188</v>
      </c>
      <c r="H8679" t="s">
        <v>1189</v>
      </c>
      <c r="I8679" t="s">
        <v>22</v>
      </c>
      <c r="J8679" t="s">
        <v>23</v>
      </c>
      <c r="K8679" t="s">
        <v>10181</v>
      </c>
      <c r="L8679" t="s">
        <v>100</v>
      </c>
      <c r="M8679">
        <v>76063</v>
      </c>
      <c r="N8679" t="s">
        <v>101</v>
      </c>
      <c r="O8679" t="s">
        <v>4460</v>
      </c>
      <c r="P8679" t="s">
        <v>28</v>
      </c>
      <c r="Q8679" t="s">
        <v>52</v>
      </c>
      <c r="R8679" t="s">
        <v>4461</v>
      </c>
      <c r="S8679">
        <v>517.40499999999997</v>
      </c>
      <c r="T8679" s="3"/>
    </row>
    <row r="8680" spans="1:20" x14ac:dyDescent="0.3">
      <c r="A8680">
        <v>8679</v>
      </c>
      <c r="B8680" t="s">
        <v>10182</v>
      </c>
      <c r="C8680">
        <f t="shared" si="135"/>
        <v>35</v>
      </c>
      <c r="D8680" s="1">
        <v>42980</v>
      </c>
      <c r="E8680" s="1">
        <v>42985</v>
      </c>
      <c r="F8680" t="s">
        <v>19</v>
      </c>
      <c r="G8680" t="s">
        <v>2314</v>
      </c>
      <c r="H8680" t="s">
        <v>2315</v>
      </c>
      <c r="I8680" t="s">
        <v>98</v>
      </c>
      <c r="J8680" t="s">
        <v>23</v>
      </c>
      <c r="K8680" t="s">
        <v>180</v>
      </c>
      <c r="L8680" t="s">
        <v>100</v>
      </c>
      <c r="M8680">
        <v>77070</v>
      </c>
      <c r="N8680" t="s">
        <v>101</v>
      </c>
      <c r="O8680" t="s">
        <v>2481</v>
      </c>
      <c r="P8680" t="s">
        <v>42</v>
      </c>
      <c r="Q8680" t="s">
        <v>71</v>
      </c>
      <c r="R8680" t="s">
        <v>2482</v>
      </c>
      <c r="S8680">
        <v>8.6080000000000005</v>
      </c>
      <c r="T8680" s="3"/>
    </row>
    <row r="8681" spans="1:20" x14ac:dyDescent="0.3">
      <c r="A8681">
        <v>8680</v>
      </c>
      <c r="B8681" t="s">
        <v>10182</v>
      </c>
      <c r="C8681">
        <f t="shared" si="135"/>
        <v>35</v>
      </c>
      <c r="D8681" s="1">
        <v>42980</v>
      </c>
      <c r="E8681" s="1">
        <v>42985</v>
      </c>
      <c r="F8681" t="s">
        <v>19</v>
      </c>
      <c r="G8681" t="s">
        <v>2314</v>
      </c>
      <c r="H8681" t="s">
        <v>2315</v>
      </c>
      <c r="I8681" t="s">
        <v>98</v>
      </c>
      <c r="J8681" t="s">
        <v>23</v>
      </c>
      <c r="K8681" t="s">
        <v>180</v>
      </c>
      <c r="L8681" t="s">
        <v>100</v>
      </c>
      <c r="M8681">
        <v>77070</v>
      </c>
      <c r="N8681" t="s">
        <v>101</v>
      </c>
      <c r="O8681" t="s">
        <v>2668</v>
      </c>
      <c r="P8681" t="s">
        <v>67</v>
      </c>
      <c r="Q8681" t="s">
        <v>157</v>
      </c>
      <c r="R8681" t="s">
        <v>2669</v>
      </c>
      <c r="S8681">
        <v>159.56</v>
      </c>
      <c r="T8681" s="3"/>
    </row>
    <row r="8682" spans="1:20" x14ac:dyDescent="0.3">
      <c r="A8682">
        <v>8681</v>
      </c>
      <c r="B8682" t="s">
        <v>10183</v>
      </c>
      <c r="C8682">
        <f t="shared" si="135"/>
        <v>48</v>
      </c>
      <c r="D8682" s="1">
        <v>43070</v>
      </c>
      <c r="E8682" s="1">
        <v>43072</v>
      </c>
      <c r="F8682" t="s">
        <v>19</v>
      </c>
      <c r="G8682" t="s">
        <v>578</v>
      </c>
      <c r="H8682" t="s">
        <v>579</v>
      </c>
      <c r="I8682" t="s">
        <v>37</v>
      </c>
      <c r="J8682" t="s">
        <v>23</v>
      </c>
      <c r="K8682" t="s">
        <v>1465</v>
      </c>
      <c r="L8682" t="s">
        <v>315</v>
      </c>
      <c r="M8682">
        <v>23223</v>
      </c>
      <c r="N8682" t="s">
        <v>26</v>
      </c>
      <c r="O8682" t="s">
        <v>936</v>
      </c>
      <c r="P8682" t="s">
        <v>42</v>
      </c>
      <c r="Q8682" t="s">
        <v>74</v>
      </c>
      <c r="R8682" t="s">
        <v>937</v>
      </c>
      <c r="S8682">
        <v>2104.5500000000002</v>
      </c>
      <c r="T8682" s="3"/>
    </row>
    <row r="8683" spans="1:20" x14ac:dyDescent="0.3">
      <c r="A8683">
        <v>8682</v>
      </c>
      <c r="B8683" t="s">
        <v>10183</v>
      </c>
      <c r="C8683">
        <f t="shared" si="135"/>
        <v>48</v>
      </c>
      <c r="D8683" s="1">
        <v>43070</v>
      </c>
      <c r="E8683" s="1">
        <v>43072</v>
      </c>
      <c r="F8683" t="s">
        <v>19</v>
      </c>
      <c r="G8683" t="s">
        <v>578</v>
      </c>
      <c r="H8683" t="s">
        <v>579</v>
      </c>
      <c r="I8683" t="s">
        <v>37</v>
      </c>
      <c r="J8683" t="s">
        <v>23</v>
      </c>
      <c r="K8683" t="s">
        <v>1465</v>
      </c>
      <c r="L8683" t="s">
        <v>315</v>
      </c>
      <c r="M8683">
        <v>23223</v>
      </c>
      <c r="N8683" t="s">
        <v>26</v>
      </c>
      <c r="O8683" t="s">
        <v>2332</v>
      </c>
      <c r="P8683" t="s">
        <v>42</v>
      </c>
      <c r="Q8683" t="s">
        <v>575</v>
      </c>
      <c r="R8683" t="s">
        <v>2333</v>
      </c>
      <c r="S8683">
        <v>40.700000000000003</v>
      </c>
      <c r="T8683" s="3"/>
    </row>
    <row r="8684" spans="1:20" x14ac:dyDescent="0.3">
      <c r="A8684">
        <v>8683</v>
      </c>
      <c r="B8684" t="s">
        <v>10184</v>
      </c>
      <c r="C8684">
        <f t="shared" si="135"/>
        <v>45</v>
      </c>
      <c r="D8684" s="1">
        <v>42313</v>
      </c>
      <c r="E8684" s="1">
        <v>42318</v>
      </c>
      <c r="F8684" t="s">
        <v>46</v>
      </c>
      <c r="G8684" t="s">
        <v>2147</v>
      </c>
      <c r="H8684" t="s">
        <v>2148</v>
      </c>
      <c r="I8684" t="s">
        <v>98</v>
      </c>
      <c r="J8684" t="s">
        <v>23</v>
      </c>
      <c r="K8684" t="s">
        <v>1126</v>
      </c>
      <c r="L8684" t="s">
        <v>315</v>
      </c>
      <c r="M8684">
        <v>22204</v>
      </c>
      <c r="N8684" t="s">
        <v>26</v>
      </c>
      <c r="O8684" t="s">
        <v>5621</v>
      </c>
      <c r="P8684" t="s">
        <v>67</v>
      </c>
      <c r="Q8684" t="s">
        <v>157</v>
      </c>
      <c r="R8684" t="s">
        <v>5622</v>
      </c>
      <c r="S8684">
        <v>47.79</v>
      </c>
      <c r="T8684" s="3"/>
    </row>
    <row r="8685" spans="1:20" x14ac:dyDescent="0.3">
      <c r="A8685">
        <v>8684</v>
      </c>
      <c r="B8685" t="s">
        <v>10185</v>
      </c>
      <c r="C8685">
        <f t="shared" si="135"/>
        <v>48</v>
      </c>
      <c r="D8685" s="1">
        <v>43429</v>
      </c>
      <c r="E8685" s="1">
        <v>43435</v>
      </c>
      <c r="F8685" t="s">
        <v>46</v>
      </c>
      <c r="G8685" t="s">
        <v>2950</v>
      </c>
      <c r="H8685" t="s">
        <v>2951</v>
      </c>
      <c r="I8685" t="s">
        <v>22</v>
      </c>
      <c r="J8685" t="s">
        <v>23</v>
      </c>
      <c r="K8685" t="s">
        <v>123</v>
      </c>
      <c r="L8685" t="s">
        <v>39</v>
      </c>
      <c r="M8685">
        <v>94122</v>
      </c>
      <c r="N8685" t="s">
        <v>40</v>
      </c>
      <c r="O8685" t="s">
        <v>2643</v>
      </c>
      <c r="P8685" t="s">
        <v>42</v>
      </c>
      <c r="Q8685" t="s">
        <v>64</v>
      </c>
      <c r="R8685" t="s">
        <v>2644</v>
      </c>
      <c r="S8685">
        <v>5.16</v>
      </c>
      <c r="T8685" s="3"/>
    </row>
    <row r="8686" spans="1:20" x14ac:dyDescent="0.3">
      <c r="A8686">
        <v>8685</v>
      </c>
      <c r="B8686" t="s">
        <v>10186</v>
      </c>
      <c r="C8686">
        <f t="shared" si="135"/>
        <v>50</v>
      </c>
      <c r="D8686" s="1">
        <v>43085</v>
      </c>
      <c r="E8686" s="1">
        <v>43092</v>
      </c>
      <c r="F8686" t="s">
        <v>46</v>
      </c>
      <c r="G8686" t="s">
        <v>1600</v>
      </c>
      <c r="H8686" t="s">
        <v>1601</v>
      </c>
      <c r="I8686" t="s">
        <v>98</v>
      </c>
      <c r="J8686" t="s">
        <v>23</v>
      </c>
      <c r="K8686" t="s">
        <v>946</v>
      </c>
      <c r="L8686" t="s">
        <v>39</v>
      </c>
      <c r="M8686">
        <v>92024</v>
      </c>
      <c r="N8686" t="s">
        <v>40</v>
      </c>
      <c r="O8686" t="s">
        <v>1658</v>
      </c>
      <c r="P8686" t="s">
        <v>67</v>
      </c>
      <c r="Q8686" t="s">
        <v>157</v>
      </c>
      <c r="R8686" t="s">
        <v>1659</v>
      </c>
      <c r="S8686">
        <v>21.21</v>
      </c>
      <c r="T8686" s="3"/>
    </row>
    <row r="8687" spans="1:20" x14ac:dyDescent="0.3">
      <c r="A8687">
        <v>8686</v>
      </c>
      <c r="B8687" t="s">
        <v>10187</v>
      </c>
      <c r="C8687">
        <f t="shared" si="135"/>
        <v>46</v>
      </c>
      <c r="D8687" s="1">
        <v>43418</v>
      </c>
      <c r="E8687" s="1">
        <v>43422</v>
      </c>
      <c r="F8687" t="s">
        <v>19</v>
      </c>
      <c r="G8687" t="s">
        <v>3889</v>
      </c>
      <c r="H8687" t="s">
        <v>3890</v>
      </c>
      <c r="I8687" t="s">
        <v>37</v>
      </c>
      <c r="J8687" t="s">
        <v>23</v>
      </c>
      <c r="K8687" t="s">
        <v>4108</v>
      </c>
      <c r="L8687" t="s">
        <v>263</v>
      </c>
      <c r="M8687">
        <v>13601</v>
      </c>
      <c r="N8687" t="s">
        <v>144</v>
      </c>
      <c r="O8687" t="s">
        <v>4943</v>
      </c>
      <c r="P8687" t="s">
        <v>42</v>
      </c>
      <c r="Q8687" t="s">
        <v>55</v>
      </c>
      <c r="R8687" t="s">
        <v>4944</v>
      </c>
      <c r="S8687">
        <v>96.36</v>
      </c>
      <c r="T8687" s="3"/>
    </row>
    <row r="8688" spans="1:20" x14ac:dyDescent="0.3">
      <c r="A8688">
        <v>8687</v>
      </c>
      <c r="B8688" t="s">
        <v>10188</v>
      </c>
      <c r="C8688">
        <f t="shared" si="135"/>
        <v>26</v>
      </c>
      <c r="D8688" s="1">
        <v>42912</v>
      </c>
      <c r="E8688" s="1">
        <v>42912</v>
      </c>
      <c r="F8688" t="s">
        <v>1289</v>
      </c>
      <c r="G8688" t="s">
        <v>2825</v>
      </c>
      <c r="H8688" t="s">
        <v>2826</v>
      </c>
      <c r="I8688" t="s">
        <v>37</v>
      </c>
      <c r="J8688" t="s">
        <v>23</v>
      </c>
      <c r="K8688" t="s">
        <v>38</v>
      </c>
      <c r="L8688" t="s">
        <v>39</v>
      </c>
      <c r="M8688">
        <v>90036</v>
      </c>
      <c r="N8688" t="s">
        <v>40</v>
      </c>
      <c r="O8688" t="s">
        <v>1606</v>
      </c>
      <c r="P8688" t="s">
        <v>42</v>
      </c>
      <c r="Q8688" t="s">
        <v>575</v>
      </c>
      <c r="R8688" t="s">
        <v>1607</v>
      </c>
      <c r="S8688">
        <v>231.72</v>
      </c>
      <c r="T8688" s="3"/>
    </row>
    <row r="8689" spans="1:20" x14ac:dyDescent="0.3">
      <c r="A8689">
        <v>8688</v>
      </c>
      <c r="B8689" t="s">
        <v>10188</v>
      </c>
      <c r="C8689">
        <f t="shared" si="135"/>
        <v>26</v>
      </c>
      <c r="D8689" s="1">
        <v>42912</v>
      </c>
      <c r="E8689" s="1">
        <v>42912</v>
      </c>
      <c r="F8689" t="s">
        <v>1289</v>
      </c>
      <c r="G8689" t="s">
        <v>2825</v>
      </c>
      <c r="H8689" t="s">
        <v>2826</v>
      </c>
      <c r="I8689" t="s">
        <v>37</v>
      </c>
      <c r="J8689" t="s">
        <v>23</v>
      </c>
      <c r="K8689" t="s">
        <v>38</v>
      </c>
      <c r="L8689" t="s">
        <v>39</v>
      </c>
      <c r="M8689">
        <v>90036</v>
      </c>
      <c r="N8689" t="s">
        <v>40</v>
      </c>
      <c r="O8689" t="s">
        <v>1173</v>
      </c>
      <c r="P8689" t="s">
        <v>42</v>
      </c>
      <c r="Q8689" t="s">
        <v>265</v>
      </c>
      <c r="R8689" t="s">
        <v>1174</v>
      </c>
      <c r="S8689">
        <v>17.899999999999999</v>
      </c>
      <c r="T8689" s="3"/>
    </row>
    <row r="8690" spans="1:20" x14ac:dyDescent="0.3">
      <c r="A8690">
        <v>8689</v>
      </c>
      <c r="B8690" t="s">
        <v>10188</v>
      </c>
      <c r="C8690">
        <f t="shared" si="135"/>
        <v>26</v>
      </c>
      <c r="D8690" s="1">
        <v>42912</v>
      </c>
      <c r="E8690" s="1">
        <v>42912</v>
      </c>
      <c r="F8690" t="s">
        <v>1289</v>
      </c>
      <c r="G8690" t="s">
        <v>2825</v>
      </c>
      <c r="H8690" t="s">
        <v>2826</v>
      </c>
      <c r="I8690" t="s">
        <v>37</v>
      </c>
      <c r="J8690" t="s">
        <v>23</v>
      </c>
      <c r="K8690" t="s">
        <v>38</v>
      </c>
      <c r="L8690" t="s">
        <v>39</v>
      </c>
      <c r="M8690">
        <v>90036</v>
      </c>
      <c r="N8690" t="s">
        <v>40</v>
      </c>
      <c r="O8690" t="s">
        <v>3542</v>
      </c>
      <c r="P8690" t="s">
        <v>42</v>
      </c>
      <c r="Q8690" t="s">
        <v>86</v>
      </c>
      <c r="R8690" t="s">
        <v>3543</v>
      </c>
      <c r="S8690">
        <v>12.48</v>
      </c>
      <c r="T8690" s="3"/>
    </row>
    <row r="8691" spans="1:20" x14ac:dyDescent="0.3">
      <c r="A8691">
        <v>8690</v>
      </c>
      <c r="B8691" t="s">
        <v>10189</v>
      </c>
      <c r="C8691">
        <f t="shared" si="135"/>
        <v>52</v>
      </c>
      <c r="D8691" s="1">
        <v>42364</v>
      </c>
      <c r="E8691" s="1">
        <v>42368</v>
      </c>
      <c r="F8691" t="s">
        <v>46</v>
      </c>
      <c r="G8691" t="s">
        <v>6160</v>
      </c>
      <c r="H8691" t="s">
        <v>6161</v>
      </c>
      <c r="I8691" t="s">
        <v>37</v>
      </c>
      <c r="J8691" t="s">
        <v>23</v>
      </c>
      <c r="K8691" t="s">
        <v>142</v>
      </c>
      <c r="L8691" t="s">
        <v>143</v>
      </c>
      <c r="M8691">
        <v>19140</v>
      </c>
      <c r="N8691" t="s">
        <v>144</v>
      </c>
      <c r="O8691" t="s">
        <v>4869</v>
      </c>
      <c r="P8691" t="s">
        <v>42</v>
      </c>
      <c r="Q8691" t="s">
        <v>64</v>
      </c>
      <c r="R8691" t="s">
        <v>4870</v>
      </c>
      <c r="S8691">
        <v>8.016</v>
      </c>
      <c r="T8691" s="3"/>
    </row>
    <row r="8692" spans="1:20" x14ac:dyDescent="0.3">
      <c r="A8692">
        <v>8691</v>
      </c>
      <c r="B8692" t="s">
        <v>10190</v>
      </c>
      <c r="C8692">
        <f t="shared" si="135"/>
        <v>33</v>
      </c>
      <c r="D8692" s="1">
        <v>42961</v>
      </c>
      <c r="E8692" s="1">
        <v>42965</v>
      </c>
      <c r="F8692" t="s">
        <v>46</v>
      </c>
      <c r="G8692" t="s">
        <v>625</v>
      </c>
      <c r="H8692" t="s">
        <v>626</v>
      </c>
      <c r="I8692" t="s">
        <v>37</v>
      </c>
      <c r="J8692" t="s">
        <v>23</v>
      </c>
      <c r="K8692" t="s">
        <v>799</v>
      </c>
      <c r="L8692" t="s">
        <v>494</v>
      </c>
      <c r="M8692">
        <v>44312</v>
      </c>
      <c r="N8692" t="s">
        <v>144</v>
      </c>
      <c r="O8692" t="s">
        <v>3998</v>
      </c>
      <c r="P8692" t="s">
        <v>67</v>
      </c>
      <c r="Q8692" t="s">
        <v>68</v>
      </c>
      <c r="R8692" t="s">
        <v>3999</v>
      </c>
      <c r="S8692">
        <v>259.89600000000002</v>
      </c>
      <c r="T8692" s="3"/>
    </row>
    <row r="8693" spans="1:20" x14ac:dyDescent="0.3">
      <c r="A8693">
        <v>8692</v>
      </c>
      <c r="B8693" t="s">
        <v>10190</v>
      </c>
      <c r="C8693">
        <f t="shared" si="135"/>
        <v>33</v>
      </c>
      <c r="D8693" s="1">
        <v>42961</v>
      </c>
      <c r="E8693" s="1">
        <v>42965</v>
      </c>
      <c r="F8693" t="s">
        <v>46</v>
      </c>
      <c r="G8693" t="s">
        <v>625</v>
      </c>
      <c r="H8693" t="s">
        <v>626</v>
      </c>
      <c r="I8693" t="s">
        <v>37</v>
      </c>
      <c r="J8693" t="s">
        <v>23</v>
      </c>
      <c r="K8693" t="s">
        <v>799</v>
      </c>
      <c r="L8693" t="s">
        <v>494</v>
      </c>
      <c r="M8693">
        <v>44312</v>
      </c>
      <c r="N8693" t="s">
        <v>144</v>
      </c>
      <c r="O8693" t="s">
        <v>2489</v>
      </c>
      <c r="P8693" t="s">
        <v>67</v>
      </c>
      <c r="Q8693" t="s">
        <v>68</v>
      </c>
      <c r="R8693" t="s">
        <v>2984</v>
      </c>
      <c r="S8693">
        <v>247.18799999999999</v>
      </c>
      <c r="T8693" s="3"/>
    </row>
    <row r="8694" spans="1:20" x14ac:dyDescent="0.3">
      <c r="A8694">
        <v>8693</v>
      </c>
      <c r="B8694" t="s">
        <v>10190</v>
      </c>
      <c r="C8694">
        <f t="shared" si="135"/>
        <v>33</v>
      </c>
      <c r="D8694" s="1">
        <v>42961</v>
      </c>
      <c r="E8694" s="1">
        <v>42965</v>
      </c>
      <c r="F8694" t="s">
        <v>46</v>
      </c>
      <c r="G8694" t="s">
        <v>625</v>
      </c>
      <c r="H8694" t="s">
        <v>626</v>
      </c>
      <c r="I8694" t="s">
        <v>37</v>
      </c>
      <c r="J8694" t="s">
        <v>23</v>
      </c>
      <c r="K8694" t="s">
        <v>799</v>
      </c>
      <c r="L8694" t="s">
        <v>494</v>
      </c>
      <c r="M8694">
        <v>44312</v>
      </c>
      <c r="N8694" t="s">
        <v>144</v>
      </c>
      <c r="O8694" t="s">
        <v>6431</v>
      </c>
      <c r="P8694" t="s">
        <v>67</v>
      </c>
      <c r="Q8694" t="s">
        <v>157</v>
      </c>
      <c r="R8694" t="s">
        <v>6432</v>
      </c>
      <c r="S8694">
        <v>279.95999999999998</v>
      </c>
      <c r="T8694" s="3"/>
    </row>
    <row r="8695" spans="1:20" x14ac:dyDescent="0.3">
      <c r="A8695">
        <v>8694</v>
      </c>
      <c r="B8695" t="s">
        <v>10191</v>
      </c>
      <c r="C8695">
        <f t="shared" si="135"/>
        <v>43</v>
      </c>
      <c r="D8695" s="1">
        <v>43032</v>
      </c>
      <c r="E8695" s="1">
        <v>43036</v>
      </c>
      <c r="F8695" t="s">
        <v>46</v>
      </c>
      <c r="G8695" t="s">
        <v>4448</v>
      </c>
      <c r="H8695" t="s">
        <v>4449</v>
      </c>
      <c r="I8695" t="s">
        <v>98</v>
      </c>
      <c r="J8695" t="s">
        <v>23</v>
      </c>
      <c r="K8695" t="s">
        <v>123</v>
      </c>
      <c r="L8695" t="s">
        <v>39</v>
      </c>
      <c r="M8695">
        <v>94110</v>
      </c>
      <c r="N8695" t="s">
        <v>40</v>
      </c>
      <c r="O8695" t="s">
        <v>1167</v>
      </c>
      <c r="P8695" t="s">
        <v>67</v>
      </c>
      <c r="Q8695" t="s">
        <v>157</v>
      </c>
      <c r="R8695" t="s">
        <v>1168</v>
      </c>
      <c r="S8695">
        <v>450</v>
      </c>
      <c r="T8695" s="3"/>
    </row>
    <row r="8696" spans="1:20" x14ac:dyDescent="0.3">
      <c r="A8696">
        <v>8695</v>
      </c>
      <c r="B8696" t="s">
        <v>10192</v>
      </c>
      <c r="C8696">
        <f t="shared" si="135"/>
        <v>35</v>
      </c>
      <c r="D8696" s="1">
        <v>42239</v>
      </c>
      <c r="E8696" s="1">
        <v>42244</v>
      </c>
      <c r="F8696" t="s">
        <v>19</v>
      </c>
      <c r="G8696" t="s">
        <v>1116</v>
      </c>
      <c r="H8696" t="s">
        <v>1117</v>
      </c>
      <c r="I8696" t="s">
        <v>98</v>
      </c>
      <c r="J8696" t="s">
        <v>23</v>
      </c>
      <c r="K8696" t="s">
        <v>6474</v>
      </c>
      <c r="L8696" t="s">
        <v>234</v>
      </c>
      <c r="M8696">
        <v>49505</v>
      </c>
      <c r="N8696" t="s">
        <v>101</v>
      </c>
      <c r="O8696" t="s">
        <v>2128</v>
      </c>
      <c r="P8696" t="s">
        <v>42</v>
      </c>
      <c r="Q8696" t="s">
        <v>86</v>
      </c>
      <c r="R8696" t="s">
        <v>2129</v>
      </c>
      <c r="S8696">
        <v>19.440000000000001</v>
      </c>
      <c r="T8696" s="3"/>
    </row>
    <row r="8697" spans="1:20" x14ac:dyDescent="0.3">
      <c r="A8697">
        <v>8696</v>
      </c>
      <c r="B8697" t="s">
        <v>10193</v>
      </c>
      <c r="C8697">
        <f t="shared" si="135"/>
        <v>37</v>
      </c>
      <c r="D8697" s="1">
        <v>43358</v>
      </c>
      <c r="E8697" s="1">
        <v>43360</v>
      </c>
      <c r="F8697" t="s">
        <v>19</v>
      </c>
      <c r="G8697" t="s">
        <v>373</v>
      </c>
      <c r="H8697" t="s">
        <v>374</v>
      </c>
      <c r="I8697" t="s">
        <v>98</v>
      </c>
      <c r="J8697" t="s">
        <v>23</v>
      </c>
      <c r="K8697" t="s">
        <v>123</v>
      </c>
      <c r="L8697" t="s">
        <v>39</v>
      </c>
      <c r="M8697">
        <v>94109</v>
      </c>
      <c r="N8697" t="s">
        <v>40</v>
      </c>
      <c r="O8697" t="s">
        <v>901</v>
      </c>
      <c r="P8697" t="s">
        <v>28</v>
      </c>
      <c r="Q8697" t="s">
        <v>52</v>
      </c>
      <c r="R8697" t="s">
        <v>902</v>
      </c>
      <c r="S8697">
        <v>300.904</v>
      </c>
      <c r="T8697" s="3"/>
    </row>
    <row r="8698" spans="1:20" x14ac:dyDescent="0.3">
      <c r="A8698">
        <v>8697</v>
      </c>
      <c r="B8698" t="s">
        <v>10194</v>
      </c>
      <c r="C8698">
        <f t="shared" si="135"/>
        <v>24</v>
      </c>
      <c r="D8698" s="1">
        <v>43266</v>
      </c>
      <c r="E8698" s="1">
        <v>43271</v>
      </c>
      <c r="F8698" t="s">
        <v>46</v>
      </c>
      <c r="G8698" t="s">
        <v>1142</v>
      </c>
      <c r="H8698" t="s">
        <v>1143</v>
      </c>
      <c r="I8698" t="s">
        <v>37</v>
      </c>
      <c r="J8698" t="s">
        <v>23</v>
      </c>
      <c r="K8698" t="s">
        <v>5665</v>
      </c>
      <c r="L8698" t="s">
        <v>331</v>
      </c>
      <c r="M8698">
        <v>37211</v>
      </c>
      <c r="N8698" t="s">
        <v>26</v>
      </c>
      <c r="O8698" t="s">
        <v>5205</v>
      </c>
      <c r="P8698" t="s">
        <v>67</v>
      </c>
      <c r="Q8698" t="s">
        <v>68</v>
      </c>
      <c r="R8698" t="s">
        <v>5206</v>
      </c>
      <c r="S8698">
        <v>239.976</v>
      </c>
      <c r="T8698" s="3"/>
    </row>
    <row r="8699" spans="1:20" x14ac:dyDescent="0.3">
      <c r="A8699">
        <v>8698</v>
      </c>
      <c r="B8699" t="s">
        <v>10194</v>
      </c>
      <c r="C8699">
        <f t="shared" si="135"/>
        <v>24</v>
      </c>
      <c r="D8699" s="1">
        <v>43266</v>
      </c>
      <c r="E8699" s="1">
        <v>43271</v>
      </c>
      <c r="F8699" t="s">
        <v>46</v>
      </c>
      <c r="G8699" t="s">
        <v>1142</v>
      </c>
      <c r="H8699" t="s">
        <v>1143</v>
      </c>
      <c r="I8699" t="s">
        <v>37</v>
      </c>
      <c r="J8699" t="s">
        <v>23</v>
      </c>
      <c r="K8699" t="s">
        <v>5665</v>
      </c>
      <c r="L8699" t="s">
        <v>331</v>
      </c>
      <c r="M8699">
        <v>37211</v>
      </c>
      <c r="N8699" t="s">
        <v>26</v>
      </c>
      <c r="O8699" t="s">
        <v>920</v>
      </c>
      <c r="P8699" t="s">
        <v>28</v>
      </c>
      <c r="Q8699" t="s">
        <v>61</v>
      </c>
      <c r="R8699" t="s">
        <v>921</v>
      </c>
      <c r="S8699">
        <v>31.167999999999999</v>
      </c>
      <c r="T8699" s="3"/>
    </row>
    <row r="8700" spans="1:20" x14ac:dyDescent="0.3">
      <c r="A8700">
        <v>8699</v>
      </c>
      <c r="B8700" t="s">
        <v>10194</v>
      </c>
      <c r="C8700">
        <f t="shared" si="135"/>
        <v>24</v>
      </c>
      <c r="D8700" s="1">
        <v>43266</v>
      </c>
      <c r="E8700" s="1">
        <v>43271</v>
      </c>
      <c r="F8700" t="s">
        <v>46</v>
      </c>
      <c r="G8700" t="s">
        <v>1142</v>
      </c>
      <c r="H8700" t="s">
        <v>1143</v>
      </c>
      <c r="I8700" t="s">
        <v>37</v>
      </c>
      <c r="J8700" t="s">
        <v>23</v>
      </c>
      <c r="K8700" t="s">
        <v>5665</v>
      </c>
      <c r="L8700" t="s">
        <v>331</v>
      </c>
      <c r="M8700">
        <v>37211</v>
      </c>
      <c r="N8700" t="s">
        <v>26</v>
      </c>
      <c r="O8700" t="s">
        <v>6566</v>
      </c>
      <c r="P8700" t="s">
        <v>28</v>
      </c>
      <c r="Q8700" t="s">
        <v>52</v>
      </c>
      <c r="R8700" t="s">
        <v>6567</v>
      </c>
      <c r="S8700">
        <v>120.96</v>
      </c>
      <c r="T8700" s="3"/>
    </row>
    <row r="8701" spans="1:20" x14ac:dyDescent="0.3">
      <c r="A8701">
        <v>8700</v>
      </c>
      <c r="B8701" t="s">
        <v>10194</v>
      </c>
      <c r="C8701">
        <f t="shared" si="135"/>
        <v>24</v>
      </c>
      <c r="D8701" s="1">
        <v>43266</v>
      </c>
      <c r="E8701" s="1">
        <v>43271</v>
      </c>
      <c r="F8701" t="s">
        <v>46</v>
      </c>
      <c r="G8701" t="s">
        <v>1142</v>
      </c>
      <c r="H8701" t="s">
        <v>1143</v>
      </c>
      <c r="I8701" t="s">
        <v>37</v>
      </c>
      <c r="J8701" t="s">
        <v>23</v>
      </c>
      <c r="K8701" t="s">
        <v>5665</v>
      </c>
      <c r="L8701" t="s">
        <v>331</v>
      </c>
      <c r="M8701">
        <v>37211</v>
      </c>
      <c r="N8701" t="s">
        <v>26</v>
      </c>
      <c r="O8701" t="s">
        <v>2954</v>
      </c>
      <c r="P8701" t="s">
        <v>67</v>
      </c>
      <c r="Q8701" t="s">
        <v>68</v>
      </c>
      <c r="R8701" t="s">
        <v>2955</v>
      </c>
      <c r="S8701">
        <v>2239.9360000000001</v>
      </c>
      <c r="T8701" s="3"/>
    </row>
    <row r="8702" spans="1:20" x14ac:dyDescent="0.3">
      <c r="A8702">
        <v>8701</v>
      </c>
      <c r="B8702" t="s">
        <v>10194</v>
      </c>
      <c r="C8702">
        <f t="shared" si="135"/>
        <v>24</v>
      </c>
      <c r="D8702" s="1">
        <v>43266</v>
      </c>
      <c r="E8702" s="1">
        <v>43271</v>
      </c>
      <c r="F8702" t="s">
        <v>46</v>
      </c>
      <c r="G8702" t="s">
        <v>1142</v>
      </c>
      <c r="H8702" t="s">
        <v>1143</v>
      </c>
      <c r="I8702" t="s">
        <v>37</v>
      </c>
      <c r="J8702" t="s">
        <v>23</v>
      </c>
      <c r="K8702" t="s">
        <v>5665</v>
      </c>
      <c r="L8702" t="s">
        <v>331</v>
      </c>
      <c r="M8702">
        <v>37211</v>
      </c>
      <c r="N8702" t="s">
        <v>26</v>
      </c>
      <c r="O8702" t="s">
        <v>1428</v>
      </c>
      <c r="P8702" t="s">
        <v>42</v>
      </c>
      <c r="Q8702" t="s">
        <v>74</v>
      </c>
      <c r="R8702" t="s">
        <v>1429</v>
      </c>
      <c r="S8702">
        <v>76.608000000000004</v>
      </c>
      <c r="T8702" s="3"/>
    </row>
    <row r="8703" spans="1:20" x14ac:dyDescent="0.3">
      <c r="A8703">
        <v>8702</v>
      </c>
      <c r="B8703" t="s">
        <v>10194</v>
      </c>
      <c r="C8703">
        <f t="shared" si="135"/>
        <v>24</v>
      </c>
      <c r="D8703" s="1">
        <v>43266</v>
      </c>
      <c r="E8703" s="1">
        <v>43271</v>
      </c>
      <c r="F8703" t="s">
        <v>46</v>
      </c>
      <c r="G8703" t="s">
        <v>1142</v>
      </c>
      <c r="H8703" t="s">
        <v>1143</v>
      </c>
      <c r="I8703" t="s">
        <v>37</v>
      </c>
      <c r="J8703" t="s">
        <v>23</v>
      </c>
      <c r="K8703" t="s">
        <v>5665</v>
      </c>
      <c r="L8703" t="s">
        <v>331</v>
      </c>
      <c r="M8703">
        <v>37211</v>
      </c>
      <c r="N8703" t="s">
        <v>26</v>
      </c>
      <c r="O8703" t="s">
        <v>2012</v>
      </c>
      <c r="P8703" t="s">
        <v>42</v>
      </c>
      <c r="Q8703" t="s">
        <v>55</v>
      </c>
      <c r="R8703" t="s">
        <v>2013</v>
      </c>
      <c r="S8703">
        <v>142.77600000000001</v>
      </c>
      <c r="T8703" s="3"/>
    </row>
    <row r="8704" spans="1:20" x14ac:dyDescent="0.3">
      <c r="A8704">
        <v>8703</v>
      </c>
      <c r="B8704" t="s">
        <v>10194</v>
      </c>
      <c r="C8704">
        <f t="shared" si="135"/>
        <v>24</v>
      </c>
      <c r="D8704" s="1">
        <v>43266</v>
      </c>
      <c r="E8704" s="1">
        <v>43271</v>
      </c>
      <c r="F8704" t="s">
        <v>46</v>
      </c>
      <c r="G8704" t="s">
        <v>1142</v>
      </c>
      <c r="H8704" t="s">
        <v>1143</v>
      </c>
      <c r="I8704" t="s">
        <v>37</v>
      </c>
      <c r="J8704" t="s">
        <v>23</v>
      </c>
      <c r="K8704" t="s">
        <v>5665</v>
      </c>
      <c r="L8704" t="s">
        <v>331</v>
      </c>
      <c r="M8704">
        <v>37211</v>
      </c>
      <c r="N8704" t="s">
        <v>26</v>
      </c>
      <c r="O8704" t="s">
        <v>10195</v>
      </c>
      <c r="P8704" t="s">
        <v>42</v>
      </c>
      <c r="Q8704" t="s">
        <v>86</v>
      </c>
      <c r="R8704" t="s">
        <v>10196</v>
      </c>
      <c r="S8704">
        <v>91.36</v>
      </c>
      <c r="T8704" s="3"/>
    </row>
    <row r="8705" spans="1:20" x14ac:dyDescent="0.3">
      <c r="A8705">
        <v>8704</v>
      </c>
      <c r="B8705" t="s">
        <v>10197</v>
      </c>
      <c r="C8705">
        <f t="shared" si="135"/>
        <v>10</v>
      </c>
      <c r="D8705" s="1">
        <v>42430</v>
      </c>
      <c r="E8705" s="1">
        <v>42434</v>
      </c>
      <c r="F8705" t="s">
        <v>46</v>
      </c>
      <c r="G8705" t="s">
        <v>2179</v>
      </c>
      <c r="H8705" t="s">
        <v>2180</v>
      </c>
      <c r="I8705" t="s">
        <v>22</v>
      </c>
      <c r="J8705" t="s">
        <v>23</v>
      </c>
      <c r="K8705" t="s">
        <v>142</v>
      </c>
      <c r="L8705" t="s">
        <v>143</v>
      </c>
      <c r="M8705">
        <v>19120</v>
      </c>
      <c r="N8705" t="s">
        <v>144</v>
      </c>
      <c r="O8705" t="s">
        <v>4427</v>
      </c>
      <c r="P8705" t="s">
        <v>42</v>
      </c>
      <c r="Q8705" t="s">
        <v>74</v>
      </c>
      <c r="R8705" t="s">
        <v>4428</v>
      </c>
      <c r="S8705">
        <v>3.552</v>
      </c>
      <c r="T8705" s="3"/>
    </row>
    <row r="8706" spans="1:20" x14ac:dyDescent="0.3">
      <c r="A8706">
        <v>8705</v>
      </c>
      <c r="B8706" t="s">
        <v>10198</v>
      </c>
      <c r="C8706">
        <f t="shared" si="135"/>
        <v>30</v>
      </c>
      <c r="D8706" s="1">
        <v>42939</v>
      </c>
      <c r="E8706" s="1">
        <v>42942</v>
      </c>
      <c r="F8706" t="s">
        <v>184</v>
      </c>
      <c r="G8706" t="s">
        <v>5115</v>
      </c>
      <c r="H8706" t="s">
        <v>5116</v>
      </c>
      <c r="I8706" t="s">
        <v>22</v>
      </c>
      <c r="J8706" t="s">
        <v>23</v>
      </c>
      <c r="K8706" t="s">
        <v>180</v>
      </c>
      <c r="L8706" t="s">
        <v>100</v>
      </c>
      <c r="M8706">
        <v>77041</v>
      </c>
      <c r="N8706" t="s">
        <v>101</v>
      </c>
      <c r="O8706" t="s">
        <v>8523</v>
      </c>
      <c r="P8706" t="s">
        <v>67</v>
      </c>
      <c r="Q8706" t="s">
        <v>68</v>
      </c>
      <c r="R8706" t="s">
        <v>8524</v>
      </c>
      <c r="S8706">
        <v>115.136</v>
      </c>
      <c r="T8706" s="3"/>
    </row>
    <row r="8707" spans="1:20" x14ac:dyDescent="0.3">
      <c r="A8707">
        <v>8706</v>
      </c>
      <c r="B8707" t="s">
        <v>10199</v>
      </c>
      <c r="C8707">
        <f t="shared" ref="C8707:C8770" si="136">WEEKNUM(D8707,1)</f>
        <v>40</v>
      </c>
      <c r="D8707" s="1">
        <v>42278</v>
      </c>
      <c r="E8707" s="1">
        <v>42282</v>
      </c>
      <c r="F8707" t="s">
        <v>46</v>
      </c>
      <c r="G8707" t="s">
        <v>7342</v>
      </c>
      <c r="H8707" t="s">
        <v>7343</v>
      </c>
      <c r="I8707" t="s">
        <v>98</v>
      </c>
      <c r="J8707" t="s">
        <v>23</v>
      </c>
      <c r="K8707" t="s">
        <v>3323</v>
      </c>
      <c r="L8707" t="s">
        <v>1392</v>
      </c>
      <c r="M8707">
        <v>89502</v>
      </c>
      <c r="N8707" t="s">
        <v>40</v>
      </c>
      <c r="O8707" t="s">
        <v>9904</v>
      </c>
      <c r="P8707" t="s">
        <v>42</v>
      </c>
      <c r="Q8707" t="s">
        <v>265</v>
      </c>
      <c r="R8707" t="s">
        <v>9905</v>
      </c>
      <c r="S8707">
        <v>4.71</v>
      </c>
      <c r="T8707" s="3"/>
    </row>
    <row r="8708" spans="1:20" x14ac:dyDescent="0.3">
      <c r="A8708">
        <v>8707</v>
      </c>
      <c r="B8708" t="s">
        <v>10200</v>
      </c>
      <c r="C8708">
        <f t="shared" si="136"/>
        <v>37</v>
      </c>
      <c r="D8708" s="1">
        <v>42255</v>
      </c>
      <c r="E8708" s="1">
        <v>42260</v>
      </c>
      <c r="F8708" t="s">
        <v>46</v>
      </c>
      <c r="G8708" t="s">
        <v>3795</v>
      </c>
      <c r="H8708" t="s">
        <v>3796</v>
      </c>
      <c r="I8708" t="s">
        <v>98</v>
      </c>
      <c r="J8708" t="s">
        <v>23</v>
      </c>
      <c r="K8708" t="s">
        <v>262</v>
      </c>
      <c r="L8708" t="s">
        <v>263</v>
      </c>
      <c r="M8708">
        <v>10009</v>
      </c>
      <c r="N8708" t="s">
        <v>144</v>
      </c>
      <c r="O8708" t="s">
        <v>3896</v>
      </c>
      <c r="P8708" t="s">
        <v>28</v>
      </c>
      <c r="Q8708" t="s">
        <v>32</v>
      </c>
      <c r="R8708" t="s">
        <v>3897</v>
      </c>
      <c r="S8708">
        <v>172.76400000000001</v>
      </c>
      <c r="T8708" s="3"/>
    </row>
    <row r="8709" spans="1:20" x14ac:dyDescent="0.3">
      <c r="A8709">
        <v>8708</v>
      </c>
      <c r="B8709" t="s">
        <v>10200</v>
      </c>
      <c r="C8709">
        <f t="shared" si="136"/>
        <v>37</v>
      </c>
      <c r="D8709" s="1">
        <v>42255</v>
      </c>
      <c r="E8709" s="1">
        <v>42260</v>
      </c>
      <c r="F8709" t="s">
        <v>46</v>
      </c>
      <c r="G8709" t="s">
        <v>3795</v>
      </c>
      <c r="H8709" t="s">
        <v>3796</v>
      </c>
      <c r="I8709" t="s">
        <v>98</v>
      </c>
      <c r="J8709" t="s">
        <v>23</v>
      </c>
      <c r="K8709" t="s">
        <v>262</v>
      </c>
      <c r="L8709" t="s">
        <v>263</v>
      </c>
      <c r="M8709">
        <v>10009</v>
      </c>
      <c r="N8709" t="s">
        <v>144</v>
      </c>
      <c r="O8709" t="s">
        <v>5175</v>
      </c>
      <c r="P8709" t="s">
        <v>42</v>
      </c>
      <c r="Q8709" t="s">
        <v>64</v>
      </c>
      <c r="R8709" t="s">
        <v>5176</v>
      </c>
      <c r="S8709">
        <v>3.52</v>
      </c>
      <c r="T8709" s="3"/>
    </row>
    <row r="8710" spans="1:20" x14ac:dyDescent="0.3">
      <c r="A8710">
        <v>8709</v>
      </c>
      <c r="B8710" t="s">
        <v>10201</v>
      </c>
      <c r="C8710">
        <f t="shared" si="136"/>
        <v>47</v>
      </c>
      <c r="D8710" s="1">
        <v>42324</v>
      </c>
      <c r="E8710" s="1">
        <v>42326</v>
      </c>
      <c r="F8710" t="s">
        <v>184</v>
      </c>
      <c r="G8710" t="s">
        <v>2110</v>
      </c>
      <c r="H8710" t="s">
        <v>2111</v>
      </c>
      <c r="I8710" t="s">
        <v>37</v>
      </c>
      <c r="J8710" t="s">
        <v>23</v>
      </c>
      <c r="K8710" t="s">
        <v>38</v>
      </c>
      <c r="L8710" t="s">
        <v>39</v>
      </c>
      <c r="M8710">
        <v>90008</v>
      </c>
      <c r="N8710" t="s">
        <v>40</v>
      </c>
      <c r="O8710" t="s">
        <v>3032</v>
      </c>
      <c r="P8710" t="s">
        <v>67</v>
      </c>
      <c r="Q8710" t="s">
        <v>68</v>
      </c>
      <c r="R8710" t="s">
        <v>3033</v>
      </c>
      <c r="S8710">
        <v>79.968000000000004</v>
      </c>
      <c r="T8710" s="3"/>
    </row>
    <row r="8711" spans="1:20" x14ac:dyDescent="0.3">
      <c r="A8711">
        <v>8710</v>
      </c>
      <c r="B8711" t="s">
        <v>10201</v>
      </c>
      <c r="C8711">
        <f t="shared" si="136"/>
        <v>47</v>
      </c>
      <c r="D8711" s="1">
        <v>42324</v>
      </c>
      <c r="E8711" s="1">
        <v>42326</v>
      </c>
      <c r="F8711" t="s">
        <v>184</v>
      </c>
      <c r="G8711" t="s">
        <v>2110</v>
      </c>
      <c r="H8711" t="s">
        <v>2111</v>
      </c>
      <c r="I8711" t="s">
        <v>37</v>
      </c>
      <c r="J8711" t="s">
        <v>23</v>
      </c>
      <c r="K8711" t="s">
        <v>38</v>
      </c>
      <c r="L8711" t="s">
        <v>39</v>
      </c>
      <c r="M8711">
        <v>90008</v>
      </c>
      <c r="N8711" t="s">
        <v>40</v>
      </c>
      <c r="O8711" t="s">
        <v>2233</v>
      </c>
      <c r="P8711" t="s">
        <v>28</v>
      </c>
      <c r="Q8711" t="s">
        <v>29</v>
      </c>
      <c r="R8711" t="s">
        <v>2234</v>
      </c>
      <c r="S8711">
        <v>305.97449999999998</v>
      </c>
      <c r="T8711" s="3"/>
    </row>
    <row r="8712" spans="1:20" x14ac:dyDescent="0.3">
      <c r="A8712">
        <v>8711</v>
      </c>
      <c r="B8712" t="s">
        <v>10201</v>
      </c>
      <c r="C8712">
        <f t="shared" si="136"/>
        <v>47</v>
      </c>
      <c r="D8712" s="1">
        <v>42324</v>
      </c>
      <c r="E8712" s="1">
        <v>42326</v>
      </c>
      <c r="F8712" t="s">
        <v>184</v>
      </c>
      <c r="G8712" t="s">
        <v>2110</v>
      </c>
      <c r="H8712" t="s">
        <v>2111</v>
      </c>
      <c r="I8712" t="s">
        <v>37</v>
      </c>
      <c r="J8712" t="s">
        <v>23</v>
      </c>
      <c r="K8712" t="s">
        <v>38</v>
      </c>
      <c r="L8712" t="s">
        <v>39</v>
      </c>
      <c r="M8712">
        <v>90008</v>
      </c>
      <c r="N8712" t="s">
        <v>40</v>
      </c>
      <c r="O8712" t="s">
        <v>682</v>
      </c>
      <c r="P8712" t="s">
        <v>42</v>
      </c>
      <c r="Q8712" t="s">
        <v>55</v>
      </c>
      <c r="R8712" t="s">
        <v>683</v>
      </c>
      <c r="S8712">
        <v>344.91</v>
      </c>
      <c r="T8712" s="3"/>
    </row>
    <row r="8713" spans="1:20" x14ac:dyDescent="0.3">
      <c r="A8713">
        <v>8712</v>
      </c>
      <c r="B8713" t="s">
        <v>10202</v>
      </c>
      <c r="C8713">
        <f t="shared" si="136"/>
        <v>10</v>
      </c>
      <c r="D8713" s="1">
        <v>42066</v>
      </c>
      <c r="E8713" s="1">
        <v>42070</v>
      </c>
      <c r="F8713" t="s">
        <v>46</v>
      </c>
      <c r="G8713" t="s">
        <v>3485</v>
      </c>
      <c r="H8713" t="s">
        <v>3486</v>
      </c>
      <c r="I8713" t="s">
        <v>22</v>
      </c>
      <c r="J8713" t="s">
        <v>23</v>
      </c>
      <c r="K8713" t="s">
        <v>946</v>
      </c>
      <c r="L8713" t="s">
        <v>39</v>
      </c>
      <c r="M8713">
        <v>92037</v>
      </c>
      <c r="N8713" t="s">
        <v>40</v>
      </c>
      <c r="O8713" t="s">
        <v>3809</v>
      </c>
      <c r="P8713" t="s">
        <v>28</v>
      </c>
      <c r="Q8713" t="s">
        <v>52</v>
      </c>
      <c r="R8713" t="s">
        <v>3810</v>
      </c>
      <c r="S8713">
        <v>626.35199999999998</v>
      </c>
      <c r="T8713" s="3"/>
    </row>
    <row r="8714" spans="1:20" x14ac:dyDescent="0.3">
      <c r="A8714">
        <v>8713</v>
      </c>
      <c r="B8714" t="s">
        <v>10203</v>
      </c>
      <c r="C8714">
        <f t="shared" si="136"/>
        <v>49</v>
      </c>
      <c r="D8714" s="1">
        <v>42707</v>
      </c>
      <c r="E8714" s="1">
        <v>42711</v>
      </c>
      <c r="F8714" t="s">
        <v>46</v>
      </c>
      <c r="G8714" t="s">
        <v>5506</v>
      </c>
      <c r="H8714" t="s">
        <v>5507</v>
      </c>
      <c r="I8714" t="s">
        <v>22</v>
      </c>
      <c r="J8714" t="s">
        <v>23</v>
      </c>
      <c r="K8714" t="s">
        <v>123</v>
      </c>
      <c r="L8714" t="s">
        <v>39</v>
      </c>
      <c r="M8714">
        <v>94110</v>
      </c>
      <c r="N8714" t="s">
        <v>40</v>
      </c>
      <c r="O8714" t="s">
        <v>5024</v>
      </c>
      <c r="P8714" t="s">
        <v>28</v>
      </c>
      <c r="Q8714" t="s">
        <v>29</v>
      </c>
      <c r="R8714" t="s">
        <v>5541</v>
      </c>
      <c r="S8714">
        <v>359.49900000000002</v>
      </c>
      <c r="T8714" s="3"/>
    </row>
    <row r="8715" spans="1:20" x14ac:dyDescent="0.3">
      <c r="A8715">
        <v>8714</v>
      </c>
      <c r="B8715" t="s">
        <v>10204</v>
      </c>
      <c r="C8715">
        <f t="shared" si="136"/>
        <v>28</v>
      </c>
      <c r="D8715" s="1">
        <v>43292</v>
      </c>
      <c r="E8715" s="1">
        <v>43297</v>
      </c>
      <c r="F8715" t="s">
        <v>46</v>
      </c>
      <c r="G8715" t="s">
        <v>7629</v>
      </c>
      <c r="H8715" t="s">
        <v>7630</v>
      </c>
      <c r="I8715" t="s">
        <v>37</v>
      </c>
      <c r="J8715" t="s">
        <v>23</v>
      </c>
      <c r="K8715" t="s">
        <v>946</v>
      </c>
      <c r="L8715" t="s">
        <v>39</v>
      </c>
      <c r="M8715">
        <v>92105</v>
      </c>
      <c r="N8715" t="s">
        <v>40</v>
      </c>
      <c r="O8715" t="s">
        <v>2382</v>
      </c>
      <c r="P8715" t="s">
        <v>67</v>
      </c>
      <c r="Q8715" t="s">
        <v>68</v>
      </c>
      <c r="R8715" t="s">
        <v>2383</v>
      </c>
      <c r="S8715">
        <v>71.951999999999998</v>
      </c>
      <c r="T8715" s="3"/>
    </row>
    <row r="8716" spans="1:20" x14ac:dyDescent="0.3">
      <c r="A8716">
        <v>8715</v>
      </c>
      <c r="B8716" t="s">
        <v>10204</v>
      </c>
      <c r="C8716">
        <f t="shared" si="136"/>
        <v>28</v>
      </c>
      <c r="D8716" s="1">
        <v>43292</v>
      </c>
      <c r="E8716" s="1">
        <v>43297</v>
      </c>
      <c r="F8716" t="s">
        <v>46</v>
      </c>
      <c r="G8716" t="s">
        <v>7629</v>
      </c>
      <c r="H8716" t="s">
        <v>7630</v>
      </c>
      <c r="I8716" t="s">
        <v>37</v>
      </c>
      <c r="J8716" t="s">
        <v>23</v>
      </c>
      <c r="K8716" t="s">
        <v>946</v>
      </c>
      <c r="L8716" t="s">
        <v>39</v>
      </c>
      <c r="M8716">
        <v>92105</v>
      </c>
      <c r="N8716" t="s">
        <v>40</v>
      </c>
      <c r="O8716" t="s">
        <v>3863</v>
      </c>
      <c r="P8716" t="s">
        <v>42</v>
      </c>
      <c r="Q8716" t="s">
        <v>71</v>
      </c>
      <c r="R8716" t="s">
        <v>3864</v>
      </c>
      <c r="S8716">
        <v>29.8</v>
      </c>
      <c r="T8716" s="3"/>
    </row>
    <row r="8717" spans="1:20" x14ac:dyDescent="0.3">
      <c r="A8717">
        <v>8716</v>
      </c>
      <c r="B8717" t="s">
        <v>10205</v>
      </c>
      <c r="C8717">
        <f t="shared" si="136"/>
        <v>46</v>
      </c>
      <c r="D8717" s="1">
        <v>43420</v>
      </c>
      <c r="E8717" s="1">
        <v>43424</v>
      </c>
      <c r="F8717" t="s">
        <v>19</v>
      </c>
      <c r="G8717" t="s">
        <v>2607</v>
      </c>
      <c r="H8717" t="s">
        <v>2608</v>
      </c>
      <c r="I8717" t="s">
        <v>37</v>
      </c>
      <c r="J8717" t="s">
        <v>23</v>
      </c>
      <c r="K8717" t="s">
        <v>10206</v>
      </c>
      <c r="L8717" t="s">
        <v>494</v>
      </c>
      <c r="M8717">
        <v>44035</v>
      </c>
      <c r="N8717" t="s">
        <v>144</v>
      </c>
      <c r="O8717" t="s">
        <v>2039</v>
      </c>
      <c r="P8717" t="s">
        <v>42</v>
      </c>
      <c r="Q8717" t="s">
        <v>71</v>
      </c>
      <c r="R8717" t="s">
        <v>2040</v>
      </c>
      <c r="S8717">
        <v>1.8240000000000001</v>
      </c>
      <c r="T8717" s="3"/>
    </row>
    <row r="8718" spans="1:20" x14ac:dyDescent="0.3">
      <c r="A8718">
        <v>8717</v>
      </c>
      <c r="B8718" t="s">
        <v>10207</v>
      </c>
      <c r="C8718">
        <f t="shared" si="136"/>
        <v>24</v>
      </c>
      <c r="D8718" s="1">
        <v>42898</v>
      </c>
      <c r="E8718" s="1">
        <v>42902</v>
      </c>
      <c r="F8718" t="s">
        <v>19</v>
      </c>
      <c r="G8718" t="s">
        <v>5156</v>
      </c>
      <c r="H8718" t="s">
        <v>5157</v>
      </c>
      <c r="I8718" t="s">
        <v>98</v>
      </c>
      <c r="J8718" t="s">
        <v>23</v>
      </c>
      <c r="K8718" t="s">
        <v>180</v>
      </c>
      <c r="L8718" t="s">
        <v>100</v>
      </c>
      <c r="M8718">
        <v>77070</v>
      </c>
      <c r="N8718" t="s">
        <v>101</v>
      </c>
      <c r="O8718" t="s">
        <v>5948</v>
      </c>
      <c r="P8718" t="s">
        <v>42</v>
      </c>
      <c r="Q8718" t="s">
        <v>74</v>
      </c>
      <c r="R8718" t="s">
        <v>5949</v>
      </c>
      <c r="S8718">
        <v>64.384</v>
      </c>
      <c r="T8718" s="3"/>
    </row>
    <row r="8719" spans="1:20" x14ac:dyDescent="0.3">
      <c r="A8719">
        <v>8718</v>
      </c>
      <c r="B8719" t="s">
        <v>10207</v>
      </c>
      <c r="C8719">
        <f t="shared" si="136"/>
        <v>24</v>
      </c>
      <c r="D8719" s="1">
        <v>42898</v>
      </c>
      <c r="E8719" s="1">
        <v>42902</v>
      </c>
      <c r="F8719" t="s">
        <v>19</v>
      </c>
      <c r="G8719" t="s">
        <v>5156</v>
      </c>
      <c r="H8719" t="s">
        <v>5157</v>
      </c>
      <c r="I8719" t="s">
        <v>98</v>
      </c>
      <c r="J8719" t="s">
        <v>23</v>
      </c>
      <c r="K8719" t="s">
        <v>180</v>
      </c>
      <c r="L8719" t="s">
        <v>100</v>
      </c>
      <c r="M8719">
        <v>77070</v>
      </c>
      <c r="N8719" t="s">
        <v>101</v>
      </c>
      <c r="O8719" t="s">
        <v>2725</v>
      </c>
      <c r="P8719" t="s">
        <v>28</v>
      </c>
      <c r="Q8719" t="s">
        <v>61</v>
      </c>
      <c r="R8719" t="s">
        <v>2726</v>
      </c>
      <c r="S8719">
        <v>6.984</v>
      </c>
      <c r="T8719" s="3"/>
    </row>
    <row r="8720" spans="1:20" x14ac:dyDescent="0.3">
      <c r="A8720">
        <v>8719</v>
      </c>
      <c r="B8720" t="s">
        <v>10207</v>
      </c>
      <c r="C8720">
        <f t="shared" si="136"/>
        <v>24</v>
      </c>
      <c r="D8720" s="1">
        <v>42898</v>
      </c>
      <c r="E8720" s="1">
        <v>42902</v>
      </c>
      <c r="F8720" t="s">
        <v>19</v>
      </c>
      <c r="G8720" t="s">
        <v>5156</v>
      </c>
      <c r="H8720" t="s">
        <v>5157</v>
      </c>
      <c r="I8720" t="s">
        <v>98</v>
      </c>
      <c r="J8720" t="s">
        <v>23</v>
      </c>
      <c r="K8720" t="s">
        <v>180</v>
      </c>
      <c r="L8720" t="s">
        <v>100</v>
      </c>
      <c r="M8720">
        <v>77070</v>
      </c>
      <c r="N8720" t="s">
        <v>101</v>
      </c>
      <c r="O8720" t="s">
        <v>5175</v>
      </c>
      <c r="P8720" t="s">
        <v>42</v>
      </c>
      <c r="Q8720" t="s">
        <v>64</v>
      </c>
      <c r="R8720" t="s">
        <v>5176</v>
      </c>
      <c r="S8720">
        <v>11.263999999999999</v>
      </c>
      <c r="T8720" s="3"/>
    </row>
    <row r="8721" spans="1:20" x14ac:dyDescent="0.3">
      <c r="A8721">
        <v>8720</v>
      </c>
      <c r="B8721" t="s">
        <v>10207</v>
      </c>
      <c r="C8721">
        <f t="shared" si="136"/>
        <v>24</v>
      </c>
      <c r="D8721" s="1">
        <v>42898</v>
      </c>
      <c r="E8721" s="1">
        <v>42902</v>
      </c>
      <c r="F8721" t="s">
        <v>19</v>
      </c>
      <c r="G8721" t="s">
        <v>5156</v>
      </c>
      <c r="H8721" t="s">
        <v>5157</v>
      </c>
      <c r="I8721" t="s">
        <v>98</v>
      </c>
      <c r="J8721" t="s">
        <v>23</v>
      </c>
      <c r="K8721" t="s">
        <v>180</v>
      </c>
      <c r="L8721" t="s">
        <v>100</v>
      </c>
      <c r="M8721">
        <v>77070</v>
      </c>
      <c r="N8721" t="s">
        <v>101</v>
      </c>
      <c r="O8721" t="s">
        <v>7338</v>
      </c>
      <c r="P8721" t="s">
        <v>42</v>
      </c>
      <c r="Q8721" t="s">
        <v>86</v>
      </c>
      <c r="R8721" t="s">
        <v>7339</v>
      </c>
      <c r="S8721">
        <v>15.552</v>
      </c>
      <c r="T8721" s="3"/>
    </row>
    <row r="8722" spans="1:20" x14ac:dyDescent="0.3">
      <c r="A8722">
        <v>8721</v>
      </c>
      <c r="B8722" t="s">
        <v>10207</v>
      </c>
      <c r="C8722">
        <f t="shared" si="136"/>
        <v>24</v>
      </c>
      <c r="D8722" s="1">
        <v>42898</v>
      </c>
      <c r="E8722" s="1">
        <v>42902</v>
      </c>
      <c r="F8722" t="s">
        <v>19</v>
      </c>
      <c r="G8722" t="s">
        <v>5156</v>
      </c>
      <c r="H8722" t="s">
        <v>5157</v>
      </c>
      <c r="I8722" t="s">
        <v>98</v>
      </c>
      <c r="J8722" t="s">
        <v>23</v>
      </c>
      <c r="K8722" t="s">
        <v>180</v>
      </c>
      <c r="L8722" t="s">
        <v>100</v>
      </c>
      <c r="M8722">
        <v>77070</v>
      </c>
      <c r="N8722" t="s">
        <v>101</v>
      </c>
      <c r="O8722" t="s">
        <v>7271</v>
      </c>
      <c r="P8722" t="s">
        <v>28</v>
      </c>
      <c r="Q8722" t="s">
        <v>32</v>
      </c>
      <c r="R8722" t="s">
        <v>7272</v>
      </c>
      <c r="S8722">
        <v>379.37200000000001</v>
      </c>
      <c r="T8722" s="3"/>
    </row>
    <row r="8723" spans="1:20" x14ac:dyDescent="0.3">
      <c r="A8723">
        <v>8722</v>
      </c>
      <c r="B8723" t="s">
        <v>10207</v>
      </c>
      <c r="C8723">
        <f t="shared" si="136"/>
        <v>24</v>
      </c>
      <c r="D8723" s="1">
        <v>42898</v>
      </c>
      <c r="E8723" s="1">
        <v>42902</v>
      </c>
      <c r="F8723" t="s">
        <v>19</v>
      </c>
      <c r="G8723" t="s">
        <v>5156</v>
      </c>
      <c r="H8723" t="s">
        <v>5157</v>
      </c>
      <c r="I8723" t="s">
        <v>98</v>
      </c>
      <c r="J8723" t="s">
        <v>23</v>
      </c>
      <c r="K8723" t="s">
        <v>180</v>
      </c>
      <c r="L8723" t="s">
        <v>100</v>
      </c>
      <c r="M8723">
        <v>77070</v>
      </c>
      <c r="N8723" t="s">
        <v>101</v>
      </c>
      <c r="O8723" t="s">
        <v>4777</v>
      </c>
      <c r="P8723" t="s">
        <v>42</v>
      </c>
      <c r="Q8723" t="s">
        <v>55</v>
      </c>
      <c r="R8723" t="s">
        <v>2657</v>
      </c>
      <c r="S8723">
        <v>67.536000000000001</v>
      </c>
      <c r="T8723" s="3"/>
    </row>
    <row r="8724" spans="1:20" x14ac:dyDescent="0.3">
      <c r="A8724">
        <v>8723</v>
      </c>
      <c r="B8724" t="s">
        <v>10207</v>
      </c>
      <c r="C8724">
        <f t="shared" si="136"/>
        <v>24</v>
      </c>
      <c r="D8724" s="1">
        <v>42898</v>
      </c>
      <c r="E8724" s="1">
        <v>42902</v>
      </c>
      <c r="F8724" t="s">
        <v>19</v>
      </c>
      <c r="G8724" t="s">
        <v>5156</v>
      </c>
      <c r="H8724" t="s">
        <v>5157</v>
      </c>
      <c r="I8724" t="s">
        <v>98</v>
      </c>
      <c r="J8724" t="s">
        <v>23</v>
      </c>
      <c r="K8724" t="s">
        <v>180</v>
      </c>
      <c r="L8724" t="s">
        <v>100</v>
      </c>
      <c r="M8724">
        <v>77070</v>
      </c>
      <c r="N8724" t="s">
        <v>101</v>
      </c>
      <c r="O8724" t="s">
        <v>173</v>
      </c>
      <c r="P8724" t="s">
        <v>42</v>
      </c>
      <c r="Q8724" t="s">
        <v>71</v>
      </c>
      <c r="R8724" t="s">
        <v>174</v>
      </c>
      <c r="S8724">
        <v>1.524</v>
      </c>
      <c r="T8724" s="3"/>
    </row>
    <row r="8725" spans="1:20" x14ac:dyDescent="0.3">
      <c r="A8725">
        <v>8724</v>
      </c>
      <c r="B8725" t="s">
        <v>10208</v>
      </c>
      <c r="C8725">
        <f t="shared" si="136"/>
        <v>52</v>
      </c>
      <c r="D8725" s="1">
        <v>43098</v>
      </c>
      <c r="E8725" s="1">
        <v>43100</v>
      </c>
      <c r="F8725" t="s">
        <v>19</v>
      </c>
      <c r="G8725" t="s">
        <v>8232</v>
      </c>
      <c r="H8725" t="s">
        <v>8233</v>
      </c>
      <c r="I8725" t="s">
        <v>98</v>
      </c>
      <c r="J8725" t="s">
        <v>23</v>
      </c>
      <c r="K8725" t="s">
        <v>1419</v>
      </c>
      <c r="L8725" t="s">
        <v>50</v>
      </c>
      <c r="M8725">
        <v>33178</v>
      </c>
      <c r="N8725" t="s">
        <v>26</v>
      </c>
      <c r="O8725" t="s">
        <v>1866</v>
      </c>
      <c r="P8725" t="s">
        <v>42</v>
      </c>
      <c r="Q8725" t="s">
        <v>86</v>
      </c>
      <c r="R8725" t="s">
        <v>1867</v>
      </c>
      <c r="S8725">
        <v>37.408000000000001</v>
      </c>
      <c r="T8725" s="3"/>
    </row>
    <row r="8726" spans="1:20" x14ac:dyDescent="0.3">
      <c r="A8726">
        <v>8725</v>
      </c>
      <c r="B8726" t="s">
        <v>10208</v>
      </c>
      <c r="C8726">
        <f t="shared" si="136"/>
        <v>52</v>
      </c>
      <c r="D8726" s="1">
        <v>43098</v>
      </c>
      <c r="E8726" s="1">
        <v>43100</v>
      </c>
      <c r="F8726" t="s">
        <v>19</v>
      </c>
      <c r="G8726" t="s">
        <v>8232</v>
      </c>
      <c r="H8726" t="s">
        <v>8233</v>
      </c>
      <c r="I8726" t="s">
        <v>98</v>
      </c>
      <c r="J8726" t="s">
        <v>23</v>
      </c>
      <c r="K8726" t="s">
        <v>1419</v>
      </c>
      <c r="L8726" t="s">
        <v>50</v>
      </c>
      <c r="M8726">
        <v>33178</v>
      </c>
      <c r="N8726" t="s">
        <v>26</v>
      </c>
      <c r="O8726" t="s">
        <v>7930</v>
      </c>
      <c r="P8726" t="s">
        <v>42</v>
      </c>
      <c r="Q8726" t="s">
        <v>86</v>
      </c>
      <c r="R8726" t="s">
        <v>7931</v>
      </c>
      <c r="S8726">
        <v>25.344000000000001</v>
      </c>
      <c r="T8726" s="3"/>
    </row>
    <row r="8727" spans="1:20" x14ac:dyDescent="0.3">
      <c r="A8727">
        <v>8726</v>
      </c>
      <c r="B8727" t="s">
        <v>10209</v>
      </c>
      <c r="C8727">
        <f t="shared" si="136"/>
        <v>12</v>
      </c>
      <c r="D8727" s="1">
        <v>43177</v>
      </c>
      <c r="E8727" s="1">
        <v>43182</v>
      </c>
      <c r="F8727" t="s">
        <v>46</v>
      </c>
      <c r="G8727" t="s">
        <v>2896</v>
      </c>
      <c r="H8727" t="s">
        <v>2897</v>
      </c>
      <c r="I8727" t="s">
        <v>22</v>
      </c>
      <c r="J8727" t="s">
        <v>23</v>
      </c>
      <c r="K8727" t="s">
        <v>91</v>
      </c>
      <c r="L8727" t="s">
        <v>92</v>
      </c>
      <c r="M8727">
        <v>98115</v>
      </c>
      <c r="N8727" t="s">
        <v>40</v>
      </c>
      <c r="O8727" t="s">
        <v>2665</v>
      </c>
      <c r="P8727" t="s">
        <v>42</v>
      </c>
      <c r="Q8727" t="s">
        <v>64</v>
      </c>
      <c r="R8727" t="s">
        <v>2666</v>
      </c>
      <c r="S8727">
        <v>46.2</v>
      </c>
      <c r="T8727" s="3"/>
    </row>
    <row r="8728" spans="1:20" x14ac:dyDescent="0.3">
      <c r="A8728">
        <v>8727</v>
      </c>
      <c r="B8728" t="s">
        <v>10210</v>
      </c>
      <c r="C8728">
        <f t="shared" si="136"/>
        <v>53</v>
      </c>
      <c r="D8728" s="1">
        <v>42731</v>
      </c>
      <c r="E8728" s="1">
        <v>42735</v>
      </c>
      <c r="F8728" t="s">
        <v>46</v>
      </c>
      <c r="G8728" t="s">
        <v>1156</v>
      </c>
      <c r="H8728" t="s">
        <v>1157</v>
      </c>
      <c r="I8728" t="s">
        <v>37</v>
      </c>
      <c r="J8728" t="s">
        <v>23</v>
      </c>
      <c r="K8728" t="s">
        <v>1184</v>
      </c>
      <c r="L8728" t="s">
        <v>331</v>
      </c>
      <c r="M8728">
        <v>37130</v>
      </c>
      <c r="N8728" t="s">
        <v>26</v>
      </c>
      <c r="O8728" t="s">
        <v>9963</v>
      </c>
      <c r="P8728" t="s">
        <v>67</v>
      </c>
      <c r="Q8728" t="s">
        <v>157</v>
      </c>
      <c r="R8728" t="s">
        <v>9964</v>
      </c>
      <c r="S8728">
        <v>4.7279999999999998</v>
      </c>
      <c r="T8728" s="3"/>
    </row>
    <row r="8729" spans="1:20" x14ac:dyDescent="0.3">
      <c r="A8729">
        <v>8728</v>
      </c>
      <c r="B8729" t="s">
        <v>10210</v>
      </c>
      <c r="C8729">
        <f t="shared" si="136"/>
        <v>53</v>
      </c>
      <c r="D8729" s="1">
        <v>42731</v>
      </c>
      <c r="E8729" s="1">
        <v>42735</v>
      </c>
      <c r="F8729" t="s">
        <v>46</v>
      </c>
      <c r="G8729" t="s">
        <v>1156</v>
      </c>
      <c r="H8729" t="s">
        <v>1157</v>
      </c>
      <c r="I8729" t="s">
        <v>37</v>
      </c>
      <c r="J8729" t="s">
        <v>23</v>
      </c>
      <c r="K8729" t="s">
        <v>1184</v>
      </c>
      <c r="L8729" t="s">
        <v>331</v>
      </c>
      <c r="M8729">
        <v>37130</v>
      </c>
      <c r="N8729" t="s">
        <v>26</v>
      </c>
      <c r="O8729" t="s">
        <v>9900</v>
      </c>
      <c r="P8729" t="s">
        <v>28</v>
      </c>
      <c r="Q8729" t="s">
        <v>61</v>
      </c>
      <c r="R8729" t="s">
        <v>9901</v>
      </c>
      <c r="S8729">
        <v>53.351999999999997</v>
      </c>
      <c r="T8729" s="3"/>
    </row>
    <row r="8730" spans="1:20" x14ac:dyDescent="0.3">
      <c r="A8730">
        <v>8729</v>
      </c>
      <c r="B8730" t="s">
        <v>10210</v>
      </c>
      <c r="C8730">
        <f t="shared" si="136"/>
        <v>53</v>
      </c>
      <c r="D8730" s="1">
        <v>42731</v>
      </c>
      <c r="E8730" s="1">
        <v>42735</v>
      </c>
      <c r="F8730" t="s">
        <v>46</v>
      </c>
      <c r="G8730" t="s">
        <v>1156</v>
      </c>
      <c r="H8730" t="s">
        <v>1157</v>
      </c>
      <c r="I8730" t="s">
        <v>37</v>
      </c>
      <c r="J8730" t="s">
        <v>23</v>
      </c>
      <c r="K8730" t="s">
        <v>1184</v>
      </c>
      <c r="L8730" t="s">
        <v>331</v>
      </c>
      <c r="M8730">
        <v>37130</v>
      </c>
      <c r="N8730" t="s">
        <v>26</v>
      </c>
      <c r="O8730" t="s">
        <v>7287</v>
      </c>
      <c r="P8730" t="s">
        <v>28</v>
      </c>
      <c r="Q8730" t="s">
        <v>29</v>
      </c>
      <c r="R8730" t="s">
        <v>7288</v>
      </c>
      <c r="S8730">
        <v>131.10400000000001</v>
      </c>
      <c r="T8730" s="3"/>
    </row>
    <row r="8731" spans="1:20" x14ac:dyDescent="0.3">
      <c r="A8731">
        <v>8730</v>
      </c>
      <c r="B8731" t="s">
        <v>10210</v>
      </c>
      <c r="C8731">
        <f t="shared" si="136"/>
        <v>53</v>
      </c>
      <c r="D8731" s="1">
        <v>42731</v>
      </c>
      <c r="E8731" s="1">
        <v>42735</v>
      </c>
      <c r="F8731" t="s">
        <v>46</v>
      </c>
      <c r="G8731" t="s">
        <v>1156</v>
      </c>
      <c r="H8731" t="s">
        <v>1157</v>
      </c>
      <c r="I8731" t="s">
        <v>37</v>
      </c>
      <c r="J8731" t="s">
        <v>23</v>
      </c>
      <c r="K8731" t="s">
        <v>1184</v>
      </c>
      <c r="L8731" t="s">
        <v>331</v>
      </c>
      <c r="M8731">
        <v>37130</v>
      </c>
      <c r="N8731" t="s">
        <v>26</v>
      </c>
      <c r="O8731" t="s">
        <v>4777</v>
      </c>
      <c r="P8731" t="s">
        <v>42</v>
      </c>
      <c r="Q8731" t="s">
        <v>55</v>
      </c>
      <c r="R8731" t="s">
        <v>2657</v>
      </c>
      <c r="S8731">
        <v>22.512</v>
      </c>
      <c r="T8731" s="3"/>
    </row>
    <row r="8732" spans="1:20" x14ac:dyDescent="0.3">
      <c r="A8732">
        <v>8731</v>
      </c>
      <c r="B8732" t="s">
        <v>10210</v>
      </c>
      <c r="C8732">
        <f t="shared" si="136"/>
        <v>53</v>
      </c>
      <c r="D8732" s="1">
        <v>42731</v>
      </c>
      <c r="E8732" s="1">
        <v>42735</v>
      </c>
      <c r="F8732" t="s">
        <v>46</v>
      </c>
      <c r="G8732" t="s">
        <v>1156</v>
      </c>
      <c r="H8732" t="s">
        <v>1157</v>
      </c>
      <c r="I8732" t="s">
        <v>37</v>
      </c>
      <c r="J8732" t="s">
        <v>23</v>
      </c>
      <c r="K8732" t="s">
        <v>1184</v>
      </c>
      <c r="L8732" t="s">
        <v>331</v>
      </c>
      <c r="M8732">
        <v>37130</v>
      </c>
      <c r="N8732" t="s">
        <v>26</v>
      </c>
      <c r="O8732" t="s">
        <v>5900</v>
      </c>
      <c r="P8732" t="s">
        <v>67</v>
      </c>
      <c r="Q8732" t="s">
        <v>157</v>
      </c>
      <c r="R8732" t="s">
        <v>5901</v>
      </c>
      <c r="S8732">
        <v>72.744</v>
      </c>
      <c r="T8732" s="3"/>
    </row>
    <row r="8733" spans="1:20" x14ac:dyDescent="0.3">
      <c r="A8733">
        <v>8732</v>
      </c>
      <c r="B8733" t="s">
        <v>10211</v>
      </c>
      <c r="C8733">
        <f t="shared" si="136"/>
        <v>32</v>
      </c>
      <c r="D8733" s="1">
        <v>42582</v>
      </c>
      <c r="E8733" s="1">
        <v>42588</v>
      </c>
      <c r="F8733" t="s">
        <v>46</v>
      </c>
      <c r="G8733" t="s">
        <v>2329</v>
      </c>
      <c r="H8733" t="s">
        <v>2330</v>
      </c>
      <c r="I8733" t="s">
        <v>37</v>
      </c>
      <c r="J8733" t="s">
        <v>23</v>
      </c>
      <c r="K8733" t="s">
        <v>5088</v>
      </c>
      <c r="L8733" t="s">
        <v>593</v>
      </c>
      <c r="M8733">
        <v>63116</v>
      </c>
      <c r="N8733" t="s">
        <v>101</v>
      </c>
      <c r="O8733" t="s">
        <v>1405</v>
      </c>
      <c r="P8733" t="s">
        <v>42</v>
      </c>
      <c r="Q8733" t="s">
        <v>575</v>
      </c>
      <c r="R8733" t="s">
        <v>1406</v>
      </c>
      <c r="S8733">
        <v>52.59</v>
      </c>
      <c r="T8733" s="3"/>
    </row>
    <row r="8734" spans="1:20" x14ac:dyDescent="0.3">
      <c r="A8734">
        <v>8733</v>
      </c>
      <c r="B8734" t="s">
        <v>10212</v>
      </c>
      <c r="C8734">
        <f t="shared" si="136"/>
        <v>26</v>
      </c>
      <c r="D8734" s="1">
        <v>43278</v>
      </c>
      <c r="E8734" s="1">
        <v>43280</v>
      </c>
      <c r="F8734" t="s">
        <v>19</v>
      </c>
      <c r="G8734" t="s">
        <v>3889</v>
      </c>
      <c r="H8734" t="s">
        <v>3890</v>
      </c>
      <c r="I8734" t="s">
        <v>37</v>
      </c>
      <c r="J8734" t="s">
        <v>23</v>
      </c>
      <c r="K8734" t="s">
        <v>91</v>
      </c>
      <c r="L8734" t="s">
        <v>92</v>
      </c>
      <c r="M8734">
        <v>98105</v>
      </c>
      <c r="N8734" t="s">
        <v>40</v>
      </c>
      <c r="O8734" t="s">
        <v>6179</v>
      </c>
      <c r="P8734" t="s">
        <v>42</v>
      </c>
      <c r="Q8734" t="s">
        <v>86</v>
      </c>
      <c r="R8734" t="s">
        <v>6180</v>
      </c>
      <c r="S8734">
        <v>19.440000000000001</v>
      </c>
      <c r="T8734" s="3"/>
    </row>
    <row r="8735" spans="1:20" x14ac:dyDescent="0.3">
      <c r="A8735">
        <v>8734</v>
      </c>
      <c r="B8735" t="s">
        <v>10212</v>
      </c>
      <c r="C8735">
        <f t="shared" si="136"/>
        <v>26</v>
      </c>
      <c r="D8735" s="1">
        <v>43278</v>
      </c>
      <c r="E8735" s="1">
        <v>43280</v>
      </c>
      <c r="F8735" t="s">
        <v>19</v>
      </c>
      <c r="G8735" t="s">
        <v>3889</v>
      </c>
      <c r="H8735" t="s">
        <v>3890</v>
      </c>
      <c r="I8735" t="s">
        <v>37</v>
      </c>
      <c r="J8735" t="s">
        <v>23</v>
      </c>
      <c r="K8735" t="s">
        <v>91</v>
      </c>
      <c r="L8735" t="s">
        <v>92</v>
      </c>
      <c r="M8735">
        <v>98105</v>
      </c>
      <c r="N8735" t="s">
        <v>40</v>
      </c>
      <c r="O8735" t="s">
        <v>1749</v>
      </c>
      <c r="P8735" t="s">
        <v>28</v>
      </c>
      <c r="Q8735" t="s">
        <v>61</v>
      </c>
      <c r="R8735" t="s">
        <v>1750</v>
      </c>
      <c r="S8735">
        <v>126.3</v>
      </c>
      <c r="T8735" s="3"/>
    </row>
    <row r="8736" spans="1:20" x14ac:dyDescent="0.3">
      <c r="A8736">
        <v>8735</v>
      </c>
      <c r="B8736" t="s">
        <v>10212</v>
      </c>
      <c r="C8736">
        <f t="shared" si="136"/>
        <v>26</v>
      </c>
      <c r="D8736" s="1">
        <v>43278</v>
      </c>
      <c r="E8736" s="1">
        <v>43280</v>
      </c>
      <c r="F8736" t="s">
        <v>19</v>
      </c>
      <c r="G8736" t="s">
        <v>3889</v>
      </c>
      <c r="H8736" t="s">
        <v>3890</v>
      </c>
      <c r="I8736" t="s">
        <v>37</v>
      </c>
      <c r="J8736" t="s">
        <v>23</v>
      </c>
      <c r="K8736" t="s">
        <v>91</v>
      </c>
      <c r="L8736" t="s">
        <v>92</v>
      </c>
      <c r="M8736">
        <v>98105</v>
      </c>
      <c r="N8736" t="s">
        <v>40</v>
      </c>
      <c r="O8736" t="s">
        <v>905</v>
      </c>
      <c r="P8736" t="s">
        <v>67</v>
      </c>
      <c r="Q8736" t="s">
        <v>157</v>
      </c>
      <c r="R8736" t="s">
        <v>906</v>
      </c>
      <c r="S8736">
        <v>1287.45</v>
      </c>
      <c r="T8736" s="3"/>
    </row>
    <row r="8737" spans="1:20" x14ac:dyDescent="0.3">
      <c r="A8737">
        <v>8736</v>
      </c>
      <c r="B8737" t="s">
        <v>10213</v>
      </c>
      <c r="C8737">
        <f t="shared" si="136"/>
        <v>6</v>
      </c>
      <c r="D8737" s="1">
        <v>42042</v>
      </c>
      <c r="E8737" s="1">
        <v>42045</v>
      </c>
      <c r="F8737" t="s">
        <v>19</v>
      </c>
      <c r="G8737" t="s">
        <v>2421</v>
      </c>
      <c r="H8737" t="s">
        <v>2422</v>
      </c>
      <c r="I8737" t="s">
        <v>37</v>
      </c>
      <c r="J8737" t="s">
        <v>23</v>
      </c>
      <c r="K8737" t="s">
        <v>262</v>
      </c>
      <c r="L8737" t="s">
        <v>263</v>
      </c>
      <c r="M8737">
        <v>10024</v>
      </c>
      <c r="N8737" t="s">
        <v>144</v>
      </c>
      <c r="O8737" t="s">
        <v>2811</v>
      </c>
      <c r="P8737" t="s">
        <v>42</v>
      </c>
      <c r="Q8737" t="s">
        <v>55</v>
      </c>
      <c r="R8737" t="s">
        <v>2812</v>
      </c>
      <c r="S8737">
        <v>64.959999999999994</v>
      </c>
      <c r="T8737" s="3"/>
    </row>
    <row r="8738" spans="1:20" x14ac:dyDescent="0.3">
      <c r="A8738">
        <v>8737</v>
      </c>
      <c r="B8738" t="s">
        <v>10214</v>
      </c>
      <c r="C8738">
        <f t="shared" si="136"/>
        <v>36</v>
      </c>
      <c r="D8738" s="1">
        <v>42982</v>
      </c>
      <c r="E8738" s="1">
        <v>42987</v>
      </c>
      <c r="F8738" t="s">
        <v>46</v>
      </c>
      <c r="G8738" t="s">
        <v>4517</v>
      </c>
      <c r="H8738" t="s">
        <v>4518</v>
      </c>
      <c r="I8738" t="s">
        <v>37</v>
      </c>
      <c r="J8738" t="s">
        <v>23</v>
      </c>
      <c r="K8738" t="s">
        <v>8166</v>
      </c>
      <c r="L8738" t="s">
        <v>225</v>
      </c>
      <c r="M8738">
        <v>55125</v>
      </c>
      <c r="N8738" t="s">
        <v>101</v>
      </c>
      <c r="O8738" t="s">
        <v>2012</v>
      </c>
      <c r="P8738" t="s">
        <v>42</v>
      </c>
      <c r="Q8738" t="s">
        <v>55</v>
      </c>
      <c r="R8738" t="s">
        <v>2013</v>
      </c>
      <c r="S8738">
        <v>535.41</v>
      </c>
      <c r="T8738" s="3"/>
    </row>
    <row r="8739" spans="1:20" x14ac:dyDescent="0.3">
      <c r="A8739">
        <v>8738</v>
      </c>
      <c r="B8739" t="s">
        <v>10215</v>
      </c>
      <c r="C8739">
        <f t="shared" si="136"/>
        <v>14</v>
      </c>
      <c r="D8739" s="1">
        <v>43196</v>
      </c>
      <c r="E8739" s="1">
        <v>43200</v>
      </c>
      <c r="F8739" t="s">
        <v>46</v>
      </c>
      <c r="G8739" t="s">
        <v>7126</v>
      </c>
      <c r="H8739" t="s">
        <v>7127</v>
      </c>
      <c r="I8739" t="s">
        <v>37</v>
      </c>
      <c r="J8739" t="s">
        <v>23</v>
      </c>
      <c r="K8739" t="s">
        <v>6248</v>
      </c>
      <c r="L8739" t="s">
        <v>331</v>
      </c>
      <c r="M8739">
        <v>37421</v>
      </c>
      <c r="N8739" t="s">
        <v>26</v>
      </c>
      <c r="O8739" t="s">
        <v>3167</v>
      </c>
      <c r="P8739" t="s">
        <v>42</v>
      </c>
      <c r="Q8739" t="s">
        <v>71</v>
      </c>
      <c r="R8739" t="s">
        <v>3168</v>
      </c>
      <c r="S8739">
        <v>8.1</v>
      </c>
      <c r="T8739" s="3"/>
    </row>
    <row r="8740" spans="1:20" x14ac:dyDescent="0.3">
      <c r="A8740">
        <v>8739</v>
      </c>
      <c r="B8740" t="s">
        <v>10216</v>
      </c>
      <c r="C8740">
        <f t="shared" si="136"/>
        <v>49</v>
      </c>
      <c r="D8740" s="1">
        <v>43442</v>
      </c>
      <c r="E8740" s="1">
        <v>43445</v>
      </c>
      <c r="F8740" t="s">
        <v>184</v>
      </c>
      <c r="G8740" t="s">
        <v>669</v>
      </c>
      <c r="H8740" t="s">
        <v>670</v>
      </c>
      <c r="I8740" t="s">
        <v>22</v>
      </c>
      <c r="J8740" t="s">
        <v>23</v>
      </c>
      <c r="K8740" t="s">
        <v>142</v>
      </c>
      <c r="L8740" t="s">
        <v>143</v>
      </c>
      <c r="M8740">
        <v>19140</v>
      </c>
      <c r="N8740" t="s">
        <v>144</v>
      </c>
      <c r="O8740" t="s">
        <v>677</v>
      </c>
      <c r="P8740" t="s">
        <v>42</v>
      </c>
      <c r="Q8740" t="s">
        <v>64</v>
      </c>
      <c r="R8740" t="s">
        <v>678</v>
      </c>
      <c r="S8740">
        <v>13.247999999999999</v>
      </c>
      <c r="T8740" s="3"/>
    </row>
    <row r="8741" spans="1:20" x14ac:dyDescent="0.3">
      <c r="A8741">
        <v>8740</v>
      </c>
      <c r="B8741" t="s">
        <v>10216</v>
      </c>
      <c r="C8741">
        <f t="shared" si="136"/>
        <v>49</v>
      </c>
      <c r="D8741" s="1">
        <v>43442</v>
      </c>
      <c r="E8741" s="1">
        <v>43445</v>
      </c>
      <c r="F8741" t="s">
        <v>184</v>
      </c>
      <c r="G8741" t="s">
        <v>669</v>
      </c>
      <c r="H8741" t="s">
        <v>670</v>
      </c>
      <c r="I8741" t="s">
        <v>22</v>
      </c>
      <c r="J8741" t="s">
        <v>23</v>
      </c>
      <c r="K8741" t="s">
        <v>142</v>
      </c>
      <c r="L8741" t="s">
        <v>143</v>
      </c>
      <c r="M8741">
        <v>19140</v>
      </c>
      <c r="N8741" t="s">
        <v>144</v>
      </c>
      <c r="O8741" t="s">
        <v>1672</v>
      </c>
      <c r="P8741" t="s">
        <v>67</v>
      </c>
      <c r="Q8741" t="s">
        <v>68</v>
      </c>
      <c r="R8741" t="s">
        <v>1673</v>
      </c>
      <c r="S8741">
        <v>83.988</v>
      </c>
      <c r="T8741" s="3"/>
    </row>
    <row r="8742" spans="1:20" x14ac:dyDescent="0.3">
      <c r="A8742">
        <v>8741</v>
      </c>
      <c r="B8742" t="s">
        <v>10217</v>
      </c>
      <c r="C8742">
        <f t="shared" si="136"/>
        <v>30</v>
      </c>
      <c r="D8742" s="1">
        <v>42940</v>
      </c>
      <c r="E8742" s="1">
        <v>42941</v>
      </c>
      <c r="F8742" t="s">
        <v>184</v>
      </c>
      <c r="G8742" t="s">
        <v>4266</v>
      </c>
      <c r="H8742" t="s">
        <v>4267</v>
      </c>
      <c r="I8742" t="s">
        <v>22</v>
      </c>
      <c r="J8742" t="s">
        <v>23</v>
      </c>
      <c r="K8742" t="s">
        <v>4273</v>
      </c>
      <c r="L8742" t="s">
        <v>734</v>
      </c>
      <c r="M8742">
        <v>70506</v>
      </c>
      <c r="N8742" t="s">
        <v>26</v>
      </c>
      <c r="O8742" t="s">
        <v>4236</v>
      </c>
      <c r="P8742" t="s">
        <v>42</v>
      </c>
      <c r="Q8742" t="s">
        <v>64</v>
      </c>
      <c r="R8742" t="s">
        <v>4237</v>
      </c>
      <c r="S8742">
        <v>73.2</v>
      </c>
      <c r="T8742" s="3"/>
    </row>
    <row r="8743" spans="1:20" x14ac:dyDescent="0.3">
      <c r="A8743">
        <v>8742</v>
      </c>
      <c r="B8743" t="s">
        <v>10218</v>
      </c>
      <c r="C8743">
        <f t="shared" si="136"/>
        <v>46</v>
      </c>
      <c r="D8743" s="1">
        <v>42683</v>
      </c>
      <c r="E8743" s="1">
        <v>42683</v>
      </c>
      <c r="F8743" t="s">
        <v>1289</v>
      </c>
      <c r="G8743" t="s">
        <v>2710</v>
      </c>
      <c r="H8743" t="s">
        <v>2711</v>
      </c>
      <c r="I8743" t="s">
        <v>98</v>
      </c>
      <c r="J8743" t="s">
        <v>23</v>
      </c>
      <c r="K8743" t="s">
        <v>1480</v>
      </c>
      <c r="L8743" t="s">
        <v>250</v>
      </c>
      <c r="M8743">
        <v>46226</v>
      </c>
      <c r="N8743" t="s">
        <v>101</v>
      </c>
      <c r="O8743" t="s">
        <v>746</v>
      </c>
      <c r="P8743" t="s">
        <v>42</v>
      </c>
      <c r="Q8743" t="s">
        <v>71</v>
      </c>
      <c r="R8743" t="s">
        <v>747</v>
      </c>
      <c r="S8743">
        <v>10.74</v>
      </c>
      <c r="T8743" s="3"/>
    </row>
    <row r="8744" spans="1:20" x14ac:dyDescent="0.3">
      <c r="A8744">
        <v>8743</v>
      </c>
      <c r="B8744" t="s">
        <v>10219</v>
      </c>
      <c r="C8744">
        <f t="shared" si="136"/>
        <v>41</v>
      </c>
      <c r="D8744" s="1">
        <v>42645</v>
      </c>
      <c r="E8744" s="1">
        <v>42647</v>
      </c>
      <c r="F8744" t="s">
        <v>184</v>
      </c>
      <c r="G8744" t="s">
        <v>2003</v>
      </c>
      <c r="H8744" t="s">
        <v>2004</v>
      </c>
      <c r="I8744" t="s">
        <v>22</v>
      </c>
      <c r="J8744" t="s">
        <v>23</v>
      </c>
      <c r="K8744" t="s">
        <v>9421</v>
      </c>
      <c r="L8744" t="s">
        <v>416</v>
      </c>
      <c r="M8744">
        <v>97123</v>
      </c>
      <c r="N8744" t="s">
        <v>40</v>
      </c>
      <c r="O8744" t="s">
        <v>422</v>
      </c>
      <c r="P8744" t="s">
        <v>28</v>
      </c>
      <c r="Q8744" t="s">
        <v>61</v>
      </c>
      <c r="R8744" t="s">
        <v>423</v>
      </c>
      <c r="S8744">
        <v>11.032</v>
      </c>
      <c r="T8744" s="3"/>
    </row>
    <row r="8745" spans="1:20" x14ac:dyDescent="0.3">
      <c r="A8745">
        <v>8744</v>
      </c>
      <c r="B8745" t="s">
        <v>10219</v>
      </c>
      <c r="C8745">
        <f t="shared" si="136"/>
        <v>41</v>
      </c>
      <c r="D8745" s="1">
        <v>42645</v>
      </c>
      <c r="E8745" s="1">
        <v>42647</v>
      </c>
      <c r="F8745" t="s">
        <v>184</v>
      </c>
      <c r="G8745" t="s">
        <v>2003</v>
      </c>
      <c r="H8745" t="s">
        <v>2004</v>
      </c>
      <c r="I8745" t="s">
        <v>22</v>
      </c>
      <c r="J8745" t="s">
        <v>23</v>
      </c>
      <c r="K8745" t="s">
        <v>9421</v>
      </c>
      <c r="L8745" t="s">
        <v>416</v>
      </c>
      <c r="M8745">
        <v>97123</v>
      </c>
      <c r="N8745" t="s">
        <v>40</v>
      </c>
      <c r="O8745" t="s">
        <v>751</v>
      </c>
      <c r="P8745" t="s">
        <v>67</v>
      </c>
      <c r="Q8745" t="s">
        <v>157</v>
      </c>
      <c r="R8745" t="s">
        <v>752</v>
      </c>
      <c r="S8745">
        <v>53.04</v>
      </c>
      <c r="T8745" s="3"/>
    </row>
    <row r="8746" spans="1:20" x14ac:dyDescent="0.3">
      <c r="A8746">
        <v>8745</v>
      </c>
      <c r="B8746" t="s">
        <v>10220</v>
      </c>
      <c r="C8746">
        <f t="shared" si="136"/>
        <v>48</v>
      </c>
      <c r="D8746" s="1">
        <v>42696</v>
      </c>
      <c r="E8746" s="1">
        <v>42699</v>
      </c>
      <c r="F8746" t="s">
        <v>19</v>
      </c>
      <c r="G8746" t="s">
        <v>10096</v>
      </c>
      <c r="H8746" t="s">
        <v>10097</v>
      </c>
      <c r="I8746" t="s">
        <v>98</v>
      </c>
      <c r="J8746" t="s">
        <v>23</v>
      </c>
      <c r="K8746" t="s">
        <v>8798</v>
      </c>
      <c r="L8746" t="s">
        <v>1244</v>
      </c>
      <c r="M8746">
        <v>2138</v>
      </c>
      <c r="N8746" t="s">
        <v>144</v>
      </c>
      <c r="O8746" t="s">
        <v>124</v>
      </c>
      <c r="P8746" t="s">
        <v>42</v>
      </c>
      <c r="Q8746" t="s">
        <v>64</v>
      </c>
      <c r="R8746" t="s">
        <v>125</v>
      </c>
      <c r="S8746">
        <v>17.12</v>
      </c>
      <c r="T8746" s="3"/>
    </row>
    <row r="8747" spans="1:20" x14ac:dyDescent="0.3">
      <c r="A8747">
        <v>8746</v>
      </c>
      <c r="B8747" t="s">
        <v>10220</v>
      </c>
      <c r="C8747">
        <f t="shared" si="136"/>
        <v>48</v>
      </c>
      <c r="D8747" s="1">
        <v>42696</v>
      </c>
      <c r="E8747" s="1">
        <v>42699</v>
      </c>
      <c r="F8747" t="s">
        <v>19</v>
      </c>
      <c r="G8747" t="s">
        <v>10096</v>
      </c>
      <c r="H8747" t="s">
        <v>10097</v>
      </c>
      <c r="I8747" t="s">
        <v>98</v>
      </c>
      <c r="J8747" t="s">
        <v>23</v>
      </c>
      <c r="K8747" t="s">
        <v>8798</v>
      </c>
      <c r="L8747" t="s">
        <v>1244</v>
      </c>
      <c r="M8747">
        <v>2138</v>
      </c>
      <c r="N8747" t="s">
        <v>144</v>
      </c>
      <c r="O8747" t="s">
        <v>8884</v>
      </c>
      <c r="P8747" t="s">
        <v>42</v>
      </c>
      <c r="Q8747" t="s">
        <v>86</v>
      </c>
      <c r="R8747" t="s">
        <v>8885</v>
      </c>
      <c r="S8747">
        <v>59.94</v>
      </c>
      <c r="T8747" s="3"/>
    </row>
    <row r="8748" spans="1:20" x14ac:dyDescent="0.3">
      <c r="A8748">
        <v>8747</v>
      </c>
      <c r="B8748" t="s">
        <v>10221</v>
      </c>
      <c r="C8748">
        <f t="shared" si="136"/>
        <v>5</v>
      </c>
      <c r="D8748" s="1">
        <v>43133</v>
      </c>
      <c r="E8748" s="1">
        <v>43138</v>
      </c>
      <c r="F8748" t="s">
        <v>46</v>
      </c>
      <c r="G8748" t="s">
        <v>5728</v>
      </c>
      <c r="H8748" t="s">
        <v>5729</v>
      </c>
      <c r="I8748" t="s">
        <v>37</v>
      </c>
      <c r="J8748" t="s">
        <v>23</v>
      </c>
      <c r="K8748" t="s">
        <v>946</v>
      </c>
      <c r="L8748" t="s">
        <v>39</v>
      </c>
      <c r="M8748">
        <v>92105</v>
      </c>
      <c r="N8748" t="s">
        <v>40</v>
      </c>
      <c r="O8748" t="s">
        <v>3113</v>
      </c>
      <c r="P8748" t="s">
        <v>28</v>
      </c>
      <c r="Q8748" t="s">
        <v>61</v>
      </c>
      <c r="R8748" t="s">
        <v>3114</v>
      </c>
      <c r="S8748">
        <v>210.58</v>
      </c>
      <c r="T8748" s="3"/>
    </row>
    <row r="8749" spans="1:20" x14ac:dyDescent="0.3">
      <c r="A8749">
        <v>8748</v>
      </c>
      <c r="B8749" t="s">
        <v>10221</v>
      </c>
      <c r="C8749">
        <f t="shared" si="136"/>
        <v>5</v>
      </c>
      <c r="D8749" s="1">
        <v>43133</v>
      </c>
      <c r="E8749" s="1">
        <v>43138</v>
      </c>
      <c r="F8749" t="s">
        <v>46</v>
      </c>
      <c r="G8749" t="s">
        <v>5728</v>
      </c>
      <c r="H8749" t="s">
        <v>5729</v>
      </c>
      <c r="I8749" t="s">
        <v>37</v>
      </c>
      <c r="J8749" t="s">
        <v>23</v>
      </c>
      <c r="K8749" t="s">
        <v>946</v>
      </c>
      <c r="L8749" t="s">
        <v>39</v>
      </c>
      <c r="M8749">
        <v>92105</v>
      </c>
      <c r="N8749" t="s">
        <v>40</v>
      </c>
      <c r="O8749" t="s">
        <v>2388</v>
      </c>
      <c r="P8749" t="s">
        <v>42</v>
      </c>
      <c r="Q8749" t="s">
        <v>71</v>
      </c>
      <c r="R8749" t="s">
        <v>2389</v>
      </c>
      <c r="S8749">
        <v>30.96</v>
      </c>
      <c r="T8749" s="3"/>
    </row>
    <row r="8750" spans="1:20" x14ac:dyDescent="0.3">
      <c r="A8750">
        <v>8749</v>
      </c>
      <c r="B8750" t="s">
        <v>10221</v>
      </c>
      <c r="C8750">
        <f t="shared" si="136"/>
        <v>5</v>
      </c>
      <c r="D8750" s="1">
        <v>43133</v>
      </c>
      <c r="E8750" s="1">
        <v>43138</v>
      </c>
      <c r="F8750" t="s">
        <v>46</v>
      </c>
      <c r="G8750" t="s">
        <v>5728</v>
      </c>
      <c r="H8750" t="s">
        <v>5729</v>
      </c>
      <c r="I8750" t="s">
        <v>37</v>
      </c>
      <c r="J8750" t="s">
        <v>23</v>
      </c>
      <c r="K8750" t="s">
        <v>946</v>
      </c>
      <c r="L8750" t="s">
        <v>39</v>
      </c>
      <c r="M8750">
        <v>92105</v>
      </c>
      <c r="N8750" t="s">
        <v>40</v>
      </c>
      <c r="O8750" t="s">
        <v>8334</v>
      </c>
      <c r="P8750" t="s">
        <v>67</v>
      </c>
      <c r="Q8750" t="s">
        <v>680</v>
      </c>
      <c r="R8750" t="s">
        <v>8335</v>
      </c>
      <c r="S8750">
        <v>239.98400000000001</v>
      </c>
      <c r="T8750" s="3"/>
    </row>
    <row r="8751" spans="1:20" x14ac:dyDescent="0.3">
      <c r="A8751">
        <v>8750</v>
      </c>
      <c r="B8751" t="s">
        <v>10222</v>
      </c>
      <c r="C8751">
        <f t="shared" si="136"/>
        <v>25</v>
      </c>
      <c r="D8751" s="1">
        <v>42537</v>
      </c>
      <c r="E8751" s="1">
        <v>42540</v>
      </c>
      <c r="F8751" t="s">
        <v>184</v>
      </c>
      <c r="G8751" t="s">
        <v>561</v>
      </c>
      <c r="H8751" t="s">
        <v>562</v>
      </c>
      <c r="I8751" t="s">
        <v>22</v>
      </c>
      <c r="J8751" t="s">
        <v>23</v>
      </c>
      <c r="K8751" t="s">
        <v>262</v>
      </c>
      <c r="L8751" t="s">
        <v>263</v>
      </c>
      <c r="M8751">
        <v>10009</v>
      </c>
      <c r="N8751" t="s">
        <v>144</v>
      </c>
      <c r="O8751" t="s">
        <v>1743</v>
      </c>
      <c r="P8751" t="s">
        <v>42</v>
      </c>
      <c r="Q8751" t="s">
        <v>71</v>
      </c>
      <c r="R8751" t="s">
        <v>1744</v>
      </c>
      <c r="S8751">
        <v>3050.3760000000002</v>
      </c>
      <c r="T8751" s="3"/>
    </row>
    <row r="8752" spans="1:20" x14ac:dyDescent="0.3">
      <c r="A8752">
        <v>8751</v>
      </c>
      <c r="B8752" t="s">
        <v>10222</v>
      </c>
      <c r="C8752">
        <f t="shared" si="136"/>
        <v>25</v>
      </c>
      <c r="D8752" s="1">
        <v>42537</v>
      </c>
      <c r="E8752" s="1">
        <v>42540</v>
      </c>
      <c r="F8752" t="s">
        <v>184</v>
      </c>
      <c r="G8752" t="s">
        <v>561</v>
      </c>
      <c r="H8752" t="s">
        <v>562</v>
      </c>
      <c r="I8752" t="s">
        <v>22</v>
      </c>
      <c r="J8752" t="s">
        <v>23</v>
      </c>
      <c r="K8752" t="s">
        <v>262</v>
      </c>
      <c r="L8752" t="s">
        <v>263</v>
      </c>
      <c r="M8752">
        <v>10009</v>
      </c>
      <c r="N8752" t="s">
        <v>144</v>
      </c>
      <c r="O8752" t="s">
        <v>4326</v>
      </c>
      <c r="P8752" t="s">
        <v>67</v>
      </c>
      <c r="Q8752" t="s">
        <v>68</v>
      </c>
      <c r="R8752" t="s">
        <v>4327</v>
      </c>
      <c r="S8752">
        <v>133.97999999999999</v>
      </c>
      <c r="T8752" s="3"/>
    </row>
    <row r="8753" spans="1:20" x14ac:dyDescent="0.3">
      <c r="A8753">
        <v>8752</v>
      </c>
      <c r="B8753" t="s">
        <v>10223</v>
      </c>
      <c r="C8753">
        <f t="shared" si="136"/>
        <v>18</v>
      </c>
      <c r="D8753" s="1">
        <v>42860</v>
      </c>
      <c r="E8753" s="1">
        <v>42864</v>
      </c>
      <c r="F8753" t="s">
        <v>46</v>
      </c>
      <c r="G8753" t="s">
        <v>436</v>
      </c>
      <c r="H8753" t="s">
        <v>437</v>
      </c>
      <c r="I8753" t="s">
        <v>98</v>
      </c>
      <c r="J8753" t="s">
        <v>23</v>
      </c>
      <c r="K8753" t="s">
        <v>5651</v>
      </c>
      <c r="L8753" t="s">
        <v>50</v>
      </c>
      <c r="M8753">
        <v>32303</v>
      </c>
      <c r="N8753" t="s">
        <v>26</v>
      </c>
      <c r="O8753" t="s">
        <v>10224</v>
      </c>
      <c r="P8753" t="s">
        <v>42</v>
      </c>
      <c r="Q8753" t="s">
        <v>86</v>
      </c>
      <c r="R8753" t="s">
        <v>10225</v>
      </c>
      <c r="S8753">
        <v>93.248000000000005</v>
      </c>
      <c r="T8753" s="3"/>
    </row>
    <row r="8754" spans="1:20" x14ac:dyDescent="0.3">
      <c r="A8754">
        <v>8753</v>
      </c>
      <c r="B8754" t="s">
        <v>10223</v>
      </c>
      <c r="C8754">
        <f t="shared" si="136"/>
        <v>18</v>
      </c>
      <c r="D8754" s="1">
        <v>42860</v>
      </c>
      <c r="E8754" s="1">
        <v>42864</v>
      </c>
      <c r="F8754" t="s">
        <v>46</v>
      </c>
      <c r="G8754" t="s">
        <v>436</v>
      </c>
      <c r="H8754" t="s">
        <v>437</v>
      </c>
      <c r="I8754" t="s">
        <v>98</v>
      </c>
      <c r="J8754" t="s">
        <v>23</v>
      </c>
      <c r="K8754" t="s">
        <v>5651</v>
      </c>
      <c r="L8754" t="s">
        <v>50</v>
      </c>
      <c r="M8754">
        <v>32303</v>
      </c>
      <c r="N8754" t="s">
        <v>26</v>
      </c>
      <c r="O8754" t="s">
        <v>4786</v>
      </c>
      <c r="P8754" t="s">
        <v>67</v>
      </c>
      <c r="Q8754" t="s">
        <v>68</v>
      </c>
      <c r="R8754" t="s">
        <v>4787</v>
      </c>
      <c r="S8754">
        <v>177.48</v>
      </c>
      <c r="T8754" s="3"/>
    </row>
    <row r="8755" spans="1:20" x14ac:dyDescent="0.3">
      <c r="A8755">
        <v>8754</v>
      </c>
      <c r="B8755" t="s">
        <v>10226</v>
      </c>
      <c r="C8755">
        <f t="shared" si="136"/>
        <v>37</v>
      </c>
      <c r="D8755" s="1">
        <v>43352</v>
      </c>
      <c r="E8755" s="1">
        <v>43353</v>
      </c>
      <c r="F8755" t="s">
        <v>184</v>
      </c>
      <c r="G8755" t="s">
        <v>4835</v>
      </c>
      <c r="H8755" t="s">
        <v>4836</v>
      </c>
      <c r="I8755" t="s">
        <v>22</v>
      </c>
      <c r="J8755" t="s">
        <v>23</v>
      </c>
      <c r="K8755" t="s">
        <v>2838</v>
      </c>
      <c r="L8755" t="s">
        <v>494</v>
      </c>
      <c r="M8755">
        <v>43615</v>
      </c>
      <c r="N8755" t="s">
        <v>144</v>
      </c>
      <c r="O8755" t="s">
        <v>4567</v>
      </c>
      <c r="P8755" t="s">
        <v>42</v>
      </c>
      <c r="Q8755" t="s">
        <v>43</v>
      </c>
      <c r="R8755" t="s">
        <v>4568</v>
      </c>
      <c r="S8755">
        <v>17.712</v>
      </c>
      <c r="T8755" s="3"/>
    </row>
    <row r="8756" spans="1:20" x14ac:dyDescent="0.3">
      <c r="A8756">
        <v>8755</v>
      </c>
      <c r="B8756" t="s">
        <v>10226</v>
      </c>
      <c r="C8756">
        <f t="shared" si="136"/>
        <v>37</v>
      </c>
      <c r="D8756" s="1">
        <v>43352</v>
      </c>
      <c r="E8756" s="1">
        <v>43353</v>
      </c>
      <c r="F8756" t="s">
        <v>184</v>
      </c>
      <c r="G8756" t="s">
        <v>4835</v>
      </c>
      <c r="H8756" t="s">
        <v>4836</v>
      </c>
      <c r="I8756" t="s">
        <v>22</v>
      </c>
      <c r="J8756" t="s">
        <v>23</v>
      </c>
      <c r="K8756" t="s">
        <v>2838</v>
      </c>
      <c r="L8756" t="s">
        <v>494</v>
      </c>
      <c r="M8756">
        <v>43615</v>
      </c>
      <c r="N8756" t="s">
        <v>144</v>
      </c>
      <c r="O8756" t="s">
        <v>3167</v>
      </c>
      <c r="P8756" t="s">
        <v>42</v>
      </c>
      <c r="Q8756" t="s">
        <v>71</v>
      </c>
      <c r="R8756" t="s">
        <v>3168</v>
      </c>
      <c r="S8756">
        <v>4.8600000000000003</v>
      </c>
      <c r="T8756" s="3"/>
    </row>
    <row r="8757" spans="1:20" x14ac:dyDescent="0.3">
      <c r="A8757">
        <v>8756</v>
      </c>
      <c r="B8757" t="s">
        <v>10226</v>
      </c>
      <c r="C8757">
        <f t="shared" si="136"/>
        <v>37</v>
      </c>
      <c r="D8757" s="1">
        <v>43352</v>
      </c>
      <c r="E8757" s="1">
        <v>43353</v>
      </c>
      <c r="F8757" t="s">
        <v>184</v>
      </c>
      <c r="G8757" t="s">
        <v>4835</v>
      </c>
      <c r="H8757" t="s">
        <v>4836</v>
      </c>
      <c r="I8757" t="s">
        <v>22</v>
      </c>
      <c r="J8757" t="s">
        <v>23</v>
      </c>
      <c r="K8757" t="s">
        <v>2838</v>
      </c>
      <c r="L8757" t="s">
        <v>494</v>
      </c>
      <c r="M8757">
        <v>43615</v>
      </c>
      <c r="N8757" t="s">
        <v>144</v>
      </c>
      <c r="O8757" t="s">
        <v>4498</v>
      </c>
      <c r="P8757" t="s">
        <v>42</v>
      </c>
      <c r="Q8757" t="s">
        <v>71</v>
      </c>
      <c r="R8757" t="s">
        <v>4499</v>
      </c>
      <c r="S8757">
        <v>6.258</v>
      </c>
      <c r="T8757" s="3"/>
    </row>
    <row r="8758" spans="1:20" x14ac:dyDescent="0.3">
      <c r="A8758">
        <v>8757</v>
      </c>
      <c r="B8758" t="s">
        <v>10227</v>
      </c>
      <c r="C8758">
        <f t="shared" si="136"/>
        <v>29</v>
      </c>
      <c r="D8758" s="1">
        <v>42938</v>
      </c>
      <c r="E8758" s="1">
        <v>42942</v>
      </c>
      <c r="F8758" t="s">
        <v>46</v>
      </c>
      <c r="G8758" t="s">
        <v>6869</v>
      </c>
      <c r="H8758" t="s">
        <v>6870</v>
      </c>
      <c r="I8758" t="s">
        <v>37</v>
      </c>
      <c r="J8758" t="s">
        <v>23</v>
      </c>
      <c r="K8758" t="s">
        <v>378</v>
      </c>
      <c r="L8758" t="s">
        <v>2738</v>
      </c>
      <c r="M8758">
        <v>21044</v>
      </c>
      <c r="N8758" t="s">
        <v>144</v>
      </c>
      <c r="O8758" t="s">
        <v>2138</v>
      </c>
      <c r="P8758" t="s">
        <v>42</v>
      </c>
      <c r="Q8758" t="s">
        <v>74</v>
      </c>
      <c r="R8758" t="s">
        <v>2139</v>
      </c>
      <c r="S8758">
        <v>37.68</v>
      </c>
      <c r="T8758" s="3"/>
    </row>
    <row r="8759" spans="1:20" x14ac:dyDescent="0.3">
      <c r="A8759">
        <v>8758</v>
      </c>
      <c r="B8759" t="s">
        <v>10227</v>
      </c>
      <c r="C8759">
        <f t="shared" si="136"/>
        <v>29</v>
      </c>
      <c r="D8759" s="1">
        <v>42938</v>
      </c>
      <c r="E8759" s="1">
        <v>42942</v>
      </c>
      <c r="F8759" t="s">
        <v>46</v>
      </c>
      <c r="G8759" t="s">
        <v>6869</v>
      </c>
      <c r="H8759" t="s">
        <v>6870</v>
      </c>
      <c r="I8759" t="s">
        <v>37</v>
      </c>
      <c r="J8759" t="s">
        <v>23</v>
      </c>
      <c r="K8759" t="s">
        <v>378</v>
      </c>
      <c r="L8759" t="s">
        <v>2738</v>
      </c>
      <c r="M8759">
        <v>21044</v>
      </c>
      <c r="N8759" t="s">
        <v>144</v>
      </c>
      <c r="O8759" t="s">
        <v>1056</v>
      </c>
      <c r="P8759" t="s">
        <v>42</v>
      </c>
      <c r="Q8759" t="s">
        <v>86</v>
      </c>
      <c r="R8759" t="s">
        <v>1057</v>
      </c>
      <c r="S8759">
        <v>51.84</v>
      </c>
      <c r="T8759" s="3"/>
    </row>
    <row r="8760" spans="1:20" x14ac:dyDescent="0.3">
      <c r="A8760">
        <v>8759</v>
      </c>
      <c r="B8760" t="s">
        <v>10227</v>
      </c>
      <c r="C8760">
        <f t="shared" si="136"/>
        <v>29</v>
      </c>
      <c r="D8760" s="1">
        <v>42938</v>
      </c>
      <c r="E8760" s="1">
        <v>42942</v>
      </c>
      <c r="F8760" t="s">
        <v>46</v>
      </c>
      <c r="G8760" t="s">
        <v>6869</v>
      </c>
      <c r="H8760" t="s">
        <v>6870</v>
      </c>
      <c r="I8760" t="s">
        <v>37</v>
      </c>
      <c r="J8760" t="s">
        <v>23</v>
      </c>
      <c r="K8760" t="s">
        <v>378</v>
      </c>
      <c r="L8760" t="s">
        <v>2738</v>
      </c>
      <c r="M8760">
        <v>21044</v>
      </c>
      <c r="N8760" t="s">
        <v>144</v>
      </c>
      <c r="O8760" t="s">
        <v>2524</v>
      </c>
      <c r="P8760" t="s">
        <v>28</v>
      </c>
      <c r="Q8760" t="s">
        <v>61</v>
      </c>
      <c r="R8760" t="s">
        <v>2525</v>
      </c>
      <c r="S8760">
        <v>27.42</v>
      </c>
      <c r="T8760" s="3"/>
    </row>
    <row r="8761" spans="1:20" x14ac:dyDescent="0.3">
      <c r="A8761">
        <v>8760</v>
      </c>
      <c r="B8761" t="s">
        <v>10227</v>
      </c>
      <c r="C8761">
        <f t="shared" si="136"/>
        <v>29</v>
      </c>
      <c r="D8761" s="1">
        <v>42938</v>
      </c>
      <c r="E8761" s="1">
        <v>42942</v>
      </c>
      <c r="F8761" t="s">
        <v>46</v>
      </c>
      <c r="G8761" t="s">
        <v>6869</v>
      </c>
      <c r="H8761" t="s">
        <v>6870</v>
      </c>
      <c r="I8761" t="s">
        <v>37</v>
      </c>
      <c r="J8761" t="s">
        <v>23</v>
      </c>
      <c r="K8761" t="s">
        <v>378</v>
      </c>
      <c r="L8761" t="s">
        <v>2738</v>
      </c>
      <c r="M8761">
        <v>21044</v>
      </c>
      <c r="N8761" t="s">
        <v>144</v>
      </c>
      <c r="O8761" t="s">
        <v>2939</v>
      </c>
      <c r="P8761" t="s">
        <v>42</v>
      </c>
      <c r="Q8761" t="s">
        <v>71</v>
      </c>
      <c r="R8761" t="s">
        <v>2940</v>
      </c>
      <c r="S8761">
        <v>5.4</v>
      </c>
      <c r="T8761" s="3"/>
    </row>
    <row r="8762" spans="1:20" x14ac:dyDescent="0.3">
      <c r="A8762">
        <v>8761</v>
      </c>
      <c r="B8762" t="s">
        <v>10228</v>
      </c>
      <c r="C8762">
        <f t="shared" si="136"/>
        <v>5</v>
      </c>
      <c r="D8762" s="1">
        <v>42766</v>
      </c>
      <c r="E8762" s="1">
        <v>42772</v>
      </c>
      <c r="F8762" t="s">
        <v>46</v>
      </c>
      <c r="G8762" t="s">
        <v>3441</v>
      </c>
      <c r="H8762" t="s">
        <v>3442</v>
      </c>
      <c r="I8762" t="s">
        <v>98</v>
      </c>
      <c r="J8762" t="s">
        <v>23</v>
      </c>
      <c r="K8762" t="s">
        <v>1737</v>
      </c>
      <c r="L8762" t="s">
        <v>1271</v>
      </c>
      <c r="M8762">
        <v>30318</v>
      </c>
      <c r="N8762" t="s">
        <v>26</v>
      </c>
      <c r="O8762" t="s">
        <v>1743</v>
      </c>
      <c r="P8762" t="s">
        <v>42</v>
      </c>
      <c r="Q8762" t="s">
        <v>71</v>
      </c>
      <c r="R8762" t="s">
        <v>1744</v>
      </c>
      <c r="S8762">
        <v>1270.99</v>
      </c>
      <c r="T8762" s="3"/>
    </row>
    <row r="8763" spans="1:20" x14ac:dyDescent="0.3">
      <c r="A8763">
        <v>8762</v>
      </c>
      <c r="B8763" t="s">
        <v>10228</v>
      </c>
      <c r="C8763">
        <f t="shared" si="136"/>
        <v>5</v>
      </c>
      <c r="D8763" s="1">
        <v>42766</v>
      </c>
      <c r="E8763" s="1">
        <v>42772</v>
      </c>
      <c r="F8763" t="s">
        <v>46</v>
      </c>
      <c r="G8763" t="s">
        <v>3441</v>
      </c>
      <c r="H8763" t="s">
        <v>3442</v>
      </c>
      <c r="I8763" t="s">
        <v>98</v>
      </c>
      <c r="J8763" t="s">
        <v>23</v>
      </c>
      <c r="K8763" t="s">
        <v>1737</v>
      </c>
      <c r="L8763" t="s">
        <v>1271</v>
      </c>
      <c r="M8763">
        <v>30318</v>
      </c>
      <c r="N8763" t="s">
        <v>26</v>
      </c>
      <c r="O8763" t="s">
        <v>5585</v>
      </c>
      <c r="P8763" t="s">
        <v>42</v>
      </c>
      <c r="Q8763" t="s">
        <v>169</v>
      </c>
      <c r="R8763" t="s">
        <v>5586</v>
      </c>
      <c r="S8763">
        <v>125.36</v>
      </c>
      <c r="T8763" s="3"/>
    </row>
    <row r="8764" spans="1:20" x14ac:dyDescent="0.3">
      <c r="A8764">
        <v>8763</v>
      </c>
      <c r="B8764" t="s">
        <v>10229</v>
      </c>
      <c r="C8764">
        <f t="shared" si="136"/>
        <v>52</v>
      </c>
      <c r="D8764" s="1">
        <v>43098</v>
      </c>
      <c r="E8764" s="1">
        <v>43102</v>
      </c>
      <c r="F8764" t="s">
        <v>46</v>
      </c>
      <c r="G8764" t="s">
        <v>3165</v>
      </c>
      <c r="H8764" t="s">
        <v>3166</v>
      </c>
      <c r="I8764" t="s">
        <v>22</v>
      </c>
      <c r="J8764" t="s">
        <v>23</v>
      </c>
      <c r="K8764" t="s">
        <v>5399</v>
      </c>
      <c r="L8764" t="s">
        <v>39</v>
      </c>
      <c r="M8764">
        <v>95823</v>
      </c>
      <c r="N8764" t="s">
        <v>40</v>
      </c>
      <c r="O8764" t="s">
        <v>3019</v>
      </c>
      <c r="P8764" t="s">
        <v>42</v>
      </c>
      <c r="Q8764" t="s">
        <v>55</v>
      </c>
      <c r="R8764" t="s">
        <v>3020</v>
      </c>
      <c r="S8764">
        <v>14.03</v>
      </c>
      <c r="T8764" s="3"/>
    </row>
    <row r="8765" spans="1:20" x14ac:dyDescent="0.3">
      <c r="A8765">
        <v>8764</v>
      </c>
      <c r="B8765" t="s">
        <v>10229</v>
      </c>
      <c r="C8765">
        <f t="shared" si="136"/>
        <v>52</v>
      </c>
      <c r="D8765" s="1">
        <v>43098</v>
      </c>
      <c r="E8765" s="1">
        <v>43102</v>
      </c>
      <c r="F8765" t="s">
        <v>46</v>
      </c>
      <c r="G8765" t="s">
        <v>3165</v>
      </c>
      <c r="H8765" t="s">
        <v>3166</v>
      </c>
      <c r="I8765" t="s">
        <v>22</v>
      </c>
      <c r="J8765" t="s">
        <v>23</v>
      </c>
      <c r="K8765" t="s">
        <v>5399</v>
      </c>
      <c r="L8765" t="s">
        <v>39</v>
      </c>
      <c r="M8765">
        <v>95823</v>
      </c>
      <c r="N8765" t="s">
        <v>40</v>
      </c>
      <c r="O8765" t="s">
        <v>5554</v>
      </c>
      <c r="P8765" t="s">
        <v>42</v>
      </c>
      <c r="Q8765" t="s">
        <v>575</v>
      </c>
      <c r="R8765" t="s">
        <v>5555</v>
      </c>
      <c r="S8765">
        <v>27.96</v>
      </c>
      <c r="T8765" s="3"/>
    </row>
    <row r="8766" spans="1:20" x14ac:dyDescent="0.3">
      <c r="A8766">
        <v>8765</v>
      </c>
      <c r="B8766" t="s">
        <v>10230</v>
      </c>
      <c r="C8766">
        <f t="shared" si="136"/>
        <v>48</v>
      </c>
      <c r="D8766" s="1">
        <v>42695</v>
      </c>
      <c r="E8766" s="1">
        <v>42701</v>
      </c>
      <c r="F8766" t="s">
        <v>46</v>
      </c>
      <c r="G8766" t="s">
        <v>1533</v>
      </c>
      <c r="H8766" t="s">
        <v>1534</v>
      </c>
      <c r="I8766" t="s">
        <v>37</v>
      </c>
      <c r="J8766" t="s">
        <v>23</v>
      </c>
      <c r="K8766" t="s">
        <v>99</v>
      </c>
      <c r="L8766" t="s">
        <v>100</v>
      </c>
      <c r="M8766">
        <v>76106</v>
      </c>
      <c r="N8766" t="s">
        <v>101</v>
      </c>
      <c r="O8766" t="s">
        <v>4869</v>
      </c>
      <c r="P8766" t="s">
        <v>42</v>
      </c>
      <c r="Q8766" t="s">
        <v>64</v>
      </c>
      <c r="R8766" t="s">
        <v>4870</v>
      </c>
      <c r="S8766">
        <v>5.3440000000000003</v>
      </c>
      <c r="T8766" s="3"/>
    </row>
    <row r="8767" spans="1:20" x14ac:dyDescent="0.3">
      <c r="A8767">
        <v>8766</v>
      </c>
      <c r="B8767" t="s">
        <v>10230</v>
      </c>
      <c r="C8767">
        <f t="shared" si="136"/>
        <v>48</v>
      </c>
      <c r="D8767" s="1">
        <v>42695</v>
      </c>
      <c r="E8767" s="1">
        <v>42701</v>
      </c>
      <c r="F8767" t="s">
        <v>46</v>
      </c>
      <c r="G8767" t="s">
        <v>1533</v>
      </c>
      <c r="H8767" t="s">
        <v>1534</v>
      </c>
      <c r="I8767" t="s">
        <v>37</v>
      </c>
      <c r="J8767" t="s">
        <v>23</v>
      </c>
      <c r="K8767" t="s">
        <v>99</v>
      </c>
      <c r="L8767" t="s">
        <v>100</v>
      </c>
      <c r="M8767">
        <v>76106</v>
      </c>
      <c r="N8767" t="s">
        <v>101</v>
      </c>
      <c r="O8767" t="s">
        <v>104</v>
      </c>
      <c r="P8767" t="s">
        <v>42</v>
      </c>
      <c r="Q8767" t="s">
        <v>71</v>
      </c>
      <c r="R8767" t="s">
        <v>105</v>
      </c>
      <c r="S8767">
        <v>1.696</v>
      </c>
      <c r="T8767" s="3"/>
    </row>
    <row r="8768" spans="1:20" x14ac:dyDescent="0.3">
      <c r="A8768">
        <v>8767</v>
      </c>
      <c r="B8768" t="s">
        <v>10230</v>
      </c>
      <c r="C8768">
        <f t="shared" si="136"/>
        <v>48</v>
      </c>
      <c r="D8768" s="1">
        <v>42695</v>
      </c>
      <c r="E8768" s="1">
        <v>42701</v>
      </c>
      <c r="F8768" t="s">
        <v>46</v>
      </c>
      <c r="G8768" t="s">
        <v>1533</v>
      </c>
      <c r="H8768" t="s">
        <v>1534</v>
      </c>
      <c r="I8768" t="s">
        <v>37</v>
      </c>
      <c r="J8768" t="s">
        <v>23</v>
      </c>
      <c r="K8768" t="s">
        <v>99</v>
      </c>
      <c r="L8768" t="s">
        <v>100</v>
      </c>
      <c r="M8768">
        <v>76106</v>
      </c>
      <c r="N8768" t="s">
        <v>101</v>
      </c>
      <c r="O8768" t="s">
        <v>9925</v>
      </c>
      <c r="P8768" t="s">
        <v>42</v>
      </c>
      <c r="Q8768" t="s">
        <v>74</v>
      </c>
      <c r="R8768" t="s">
        <v>9926</v>
      </c>
      <c r="S8768">
        <v>24.588000000000001</v>
      </c>
      <c r="T8768" s="3"/>
    </row>
    <row r="8769" spans="1:20" x14ac:dyDescent="0.3">
      <c r="A8769">
        <v>8768</v>
      </c>
      <c r="B8769" t="s">
        <v>10230</v>
      </c>
      <c r="C8769">
        <f t="shared" si="136"/>
        <v>48</v>
      </c>
      <c r="D8769" s="1">
        <v>42695</v>
      </c>
      <c r="E8769" s="1">
        <v>42701</v>
      </c>
      <c r="F8769" t="s">
        <v>46</v>
      </c>
      <c r="G8769" t="s">
        <v>1533</v>
      </c>
      <c r="H8769" t="s">
        <v>1534</v>
      </c>
      <c r="I8769" t="s">
        <v>37</v>
      </c>
      <c r="J8769" t="s">
        <v>23</v>
      </c>
      <c r="K8769" t="s">
        <v>99</v>
      </c>
      <c r="L8769" t="s">
        <v>100</v>
      </c>
      <c r="M8769">
        <v>76106</v>
      </c>
      <c r="N8769" t="s">
        <v>101</v>
      </c>
      <c r="O8769" t="s">
        <v>1619</v>
      </c>
      <c r="P8769" t="s">
        <v>42</v>
      </c>
      <c r="Q8769" t="s">
        <v>71</v>
      </c>
      <c r="R8769" t="s">
        <v>1620</v>
      </c>
      <c r="S8769">
        <v>7.98</v>
      </c>
      <c r="T8769" s="3"/>
    </row>
    <row r="8770" spans="1:20" x14ac:dyDescent="0.3">
      <c r="A8770">
        <v>8769</v>
      </c>
      <c r="B8770" t="s">
        <v>10231</v>
      </c>
      <c r="C8770">
        <f t="shared" si="136"/>
        <v>41</v>
      </c>
      <c r="D8770" s="1">
        <v>42648</v>
      </c>
      <c r="E8770" s="1">
        <v>42652</v>
      </c>
      <c r="F8770" t="s">
        <v>46</v>
      </c>
      <c r="G8770" t="s">
        <v>5115</v>
      </c>
      <c r="H8770" t="s">
        <v>5116</v>
      </c>
      <c r="I8770" t="s">
        <v>22</v>
      </c>
      <c r="J8770" t="s">
        <v>23</v>
      </c>
      <c r="K8770" t="s">
        <v>493</v>
      </c>
      <c r="L8770" t="s">
        <v>494</v>
      </c>
      <c r="M8770">
        <v>43229</v>
      </c>
      <c r="N8770" t="s">
        <v>144</v>
      </c>
      <c r="O8770" t="s">
        <v>1167</v>
      </c>
      <c r="P8770" t="s">
        <v>67</v>
      </c>
      <c r="Q8770" t="s">
        <v>157</v>
      </c>
      <c r="R8770" t="s">
        <v>1168</v>
      </c>
      <c r="S8770">
        <v>288</v>
      </c>
      <c r="T8770" s="3"/>
    </row>
    <row r="8771" spans="1:20" x14ac:dyDescent="0.3">
      <c r="A8771">
        <v>8770</v>
      </c>
      <c r="B8771" t="s">
        <v>10232</v>
      </c>
      <c r="C8771">
        <f t="shared" ref="C8771:C8834" si="137">WEEKNUM(D8771,1)</f>
        <v>37</v>
      </c>
      <c r="D8771" s="1">
        <v>42990</v>
      </c>
      <c r="E8771" s="1">
        <v>42991</v>
      </c>
      <c r="F8771" t="s">
        <v>1289</v>
      </c>
      <c r="G8771" t="s">
        <v>1528</v>
      </c>
      <c r="H8771" t="s">
        <v>1529</v>
      </c>
      <c r="I8771" t="s">
        <v>98</v>
      </c>
      <c r="J8771" t="s">
        <v>23</v>
      </c>
      <c r="K8771" t="s">
        <v>1474</v>
      </c>
      <c r="L8771" t="s">
        <v>453</v>
      </c>
      <c r="M8771">
        <v>80027</v>
      </c>
      <c r="N8771" t="s">
        <v>40</v>
      </c>
      <c r="O8771" t="s">
        <v>8339</v>
      </c>
      <c r="P8771" t="s">
        <v>67</v>
      </c>
      <c r="Q8771" t="s">
        <v>68</v>
      </c>
      <c r="R8771" t="s">
        <v>8340</v>
      </c>
      <c r="S8771">
        <v>146.952</v>
      </c>
      <c r="T8771" s="3"/>
    </row>
    <row r="8772" spans="1:20" x14ac:dyDescent="0.3">
      <c r="A8772">
        <v>8771</v>
      </c>
      <c r="B8772" t="s">
        <v>10232</v>
      </c>
      <c r="C8772">
        <f t="shared" si="137"/>
        <v>37</v>
      </c>
      <c r="D8772" s="1">
        <v>42990</v>
      </c>
      <c r="E8772" s="1">
        <v>42991</v>
      </c>
      <c r="F8772" t="s">
        <v>1289</v>
      </c>
      <c r="G8772" t="s">
        <v>1528</v>
      </c>
      <c r="H8772" t="s">
        <v>1529</v>
      </c>
      <c r="I8772" t="s">
        <v>98</v>
      </c>
      <c r="J8772" t="s">
        <v>23</v>
      </c>
      <c r="K8772" t="s">
        <v>1474</v>
      </c>
      <c r="L8772" t="s">
        <v>453</v>
      </c>
      <c r="M8772">
        <v>80027</v>
      </c>
      <c r="N8772" t="s">
        <v>40</v>
      </c>
      <c r="O8772" t="s">
        <v>3106</v>
      </c>
      <c r="P8772" t="s">
        <v>28</v>
      </c>
      <c r="Q8772" t="s">
        <v>32</v>
      </c>
      <c r="R8772" t="s">
        <v>3107</v>
      </c>
      <c r="S8772">
        <v>83.135999999999996</v>
      </c>
      <c r="T8772" s="3"/>
    </row>
    <row r="8773" spans="1:20" x14ac:dyDescent="0.3">
      <c r="A8773">
        <v>8772</v>
      </c>
      <c r="B8773" t="s">
        <v>10233</v>
      </c>
      <c r="C8773">
        <f t="shared" si="137"/>
        <v>37</v>
      </c>
      <c r="D8773" s="1">
        <v>43357</v>
      </c>
      <c r="E8773" s="1">
        <v>43360</v>
      </c>
      <c r="F8773" t="s">
        <v>184</v>
      </c>
      <c r="G8773" t="s">
        <v>5173</v>
      </c>
      <c r="H8773" t="s">
        <v>5174</v>
      </c>
      <c r="I8773" t="s">
        <v>37</v>
      </c>
      <c r="J8773" t="s">
        <v>23</v>
      </c>
      <c r="K8773" t="s">
        <v>4593</v>
      </c>
      <c r="L8773" t="s">
        <v>84</v>
      </c>
      <c r="M8773">
        <v>27604</v>
      </c>
      <c r="N8773" t="s">
        <v>26</v>
      </c>
      <c r="O8773" t="s">
        <v>4876</v>
      </c>
      <c r="P8773" t="s">
        <v>42</v>
      </c>
      <c r="Q8773" t="s">
        <v>74</v>
      </c>
      <c r="R8773" t="s">
        <v>4877</v>
      </c>
      <c r="S8773">
        <v>942.78399999999999</v>
      </c>
      <c r="T8773" s="3"/>
    </row>
    <row r="8774" spans="1:20" x14ac:dyDescent="0.3">
      <c r="A8774">
        <v>8773</v>
      </c>
      <c r="B8774" t="s">
        <v>10233</v>
      </c>
      <c r="C8774">
        <f t="shared" si="137"/>
        <v>37</v>
      </c>
      <c r="D8774" s="1">
        <v>43357</v>
      </c>
      <c r="E8774" s="1">
        <v>43360</v>
      </c>
      <c r="F8774" t="s">
        <v>184</v>
      </c>
      <c r="G8774" t="s">
        <v>5173</v>
      </c>
      <c r="H8774" t="s">
        <v>5174</v>
      </c>
      <c r="I8774" t="s">
        <v>37</v>
      </c>
      <c r="J8774" t="s">
        <v>23</v>
      </c>
      <c r="K8774" t="s">
        <v>4593</v>
      </c>
      <c r="L8774" t="s">
        <v>84</v>
      </c>
      <c r="M8774">
        <v>27604</v>
      </c>
      <c r="N8774" t="s">
        <v>26</v>
      </c>
      <c r="O8774" t="s">
        <v>4077</v>
      </c>
      <c r="P8774" t="s">
        <v>42</v>
      </c>
      <c r="Q8774" t="s">
        <v>86</v>
      </c>
      <c r="R8774" t="s">
        <v>4078</v>
      </c>
      <c r="S8774">
        <v>74.352000000000004</v>
      </c>
      <c r="T8774" s="3"/>
    </row>
    <row r="8775" spans="1:20" x14ac:dyDescent="0.3">
      <c r="A8775">
        <v>8774</v>
      </c>
      <c r="B8775" t="s">
        <v>10234</v>
      </c>
      <c r="C8775">
        <f t="shared" si="137"/>
        <v>9</v>
      </c>
      <c r="D8775" s="1">
        <v>42423</v>
      </c>
      <c r="E8775" s="1">
        <v>42428</v>
      </c>
      <c r="F8775" t="s">
        <v>46</v>
      </c>
      <c r="G8775" t="s">
        <v>9821</v>
      </c>
      <c r="H8775" t="s">
        <v>9822</v>
      </c>
      <c r="I8775" t="s">
        <v>98</v>
      </c>
      <c r="J8775" t="s">
        <v>23</v>
      </c>
      <c r="K8775" t="s">
        <v>262</v>
      </c>
      <c r="L8775" t="s">
        <v>263</v>
      </c>
      <c r="M8775">
        <v>10024</v>
      </c>
      <c r="N8775" t="s">
        <v>144</v>
      </c>
      <c r="O8775" t="s">
        <v>2204</v>
      </c>
      <c r="P8775" t="s">
        <v>42</v>
      </c>
      <c r="Q8775" t="s">
        <v>74</v>
      </c>
      <c r="R8775" t="s">
        <v>2205</v>
      </c>
      <c r="S8775">
        <v>26.88</v>
      </c>
      <c r="T8775" s="3"/>
    </row>
    <row r="8776" spans="1:20" x14ac:dyDescent="0.3">
      <c r="A8776">
        <v>8775</v>
      </c>
      <c r="B8776" t="s">
        <v>10234</v>
      </c>
      <c r="C8776">
        <f t="shared" si="137"/>
        <v>9</v>
      </c>
      <c r="D8776" s="1">
        <v>42423</v>
      </c>
      <c r="E8776" s="1">
        <v>42428</v>
      </c>
      <c r="F8776" t="s">
        <v>46</v>
      </c>
      <c r="G8776" t="s">
        <v>9821</v>
      </c>
      <c r="H8776" t="s">
        <v>9822</v>
      </c>
      <c r="I8776" t="s">
        <v>98</v>
      </c>
      <c r="J8776" t="s">
        <v>23</v>
      </c>
      <c r="K8776" t="s">
        <v>262</v>
      </c>
      <c r="L8776" t="s">
        <v>263</v>
      </c>
      <c r="M8776">
        <v>10024</v>
      </c>
      <c r="N8776" t="s">
        <v>144</v>
      </c>
      <c r="O8776" t="s">
        <v>5221</v>
      </c>
      <c r="P8776" t="s">
        <v>42</v>
      </c>
      <c r="Q8776" t="s">
        <v>71</v>
      </c>
      <c r="R8776" t="s">
        <v>5222</v>
      </c>
      <c r="S8776">
        <v>10.896000000000001</v>
      </c>
      <c r="T8776" s="3"/>
    </row>
    <row r="8777" spans="1:20" x14ac:dyDescent="0.3">
      <c r="A8777">
        <v>8776</v>
      </c>
      <c r="B8777" t="s">
        <v>10235</v>
      </c>
      <c r="C8777">
        <f t="shared" si="137"/>
        <v>49</v>
      </c>
      <c r="D8777" s="1">
        <v>43074</v>
      </c>
      <c r="E8777" s="1">
        <v>43078</v>
      </c>
      <c r="F8777" t="s">
        <v>19</v>
      </c>
      <c r="G8777" t="s">
        <v>4087</v>
      </c>
      <c r="H8777" t="s">
        <v>4088</v>
      </c>
      <c r="I8777" t="s">
        <v>98</v>
      </c>
      <c r="J8777" t="s">
        <v>23</v>
      </c>
      <c r="K8777" t="s">
        <v>299</v>
      </c>
      <c r="L8777" t="s">
        <v>207</v>
      </c>
      <c r="M8777">
        <v>60623</v>
      </c>
      <c r="N8777" t="s">
        <v>101</v>
      </c>
      <c r="O8777" t="s">
        <v>637</v>
      </c>
      <c r="P8777" t="s">
        <v>42</v>
      </c>
      <c r="Q8777" t="s">
        <v>64</v>
      </c>
      <c r="R8777" t="s">
        <v>638</v>
      </c>
      <c r="S8777">
        <v>3.536</v>
      </c>
      <c r="T8777" s="3"/>
    </row>
    <row r="8778" spans="1:20" x14ac:dyDescent="0.3">
      <c r="A8778">
        <v>8777</v>
      </c>
      <c r="B8778" t="s">
        <v>10236</v>
      </c>
      <c r="C8778">
        <f t="shared" si="137"/>
        <v>27</v>
      </c>
      <c r="D8778" s="1">
        <v>42918</v>
      </c>
      <c r="E8778" s="1">
        <v>42919</v>
      </c>
      <c r="F8778" t="s">
        <v>184</v>
      </c>
      <c r="G8778" t="s">
        <v>893</v>
      </c>
      <c r="H8778" t="s">
        <v>894</v>
      </c>
      <c r="I8778" t="s">
        <v>37</v>
      </c>
      <c r="J8778" t="s">
        <v>23</v>
      </c>
      <c r="K8778" t="s">
        <v>1682</v>
      </c>
      <c r="L8778" t="s">
        <v>100</v>
      </c>
      <c r="M8778">
        <v>77340</v>
      </c>
      <c r="N8778" t="s">
        <v>101</v>
      </c>
      <c r="O8778" t="s">
        <v>2582</v>
      </c>
      <c r="P8778" t="s">
        <v>28</v>
      </c>
      <c r="Q8778" t="s">
        <v>32</v>
      </c>
      <c r="R8778" t="s">
        <v>2583</v>
      </c>
      <c r="S8778">
        <v>528.42999999999995</v>
      </c>
      <c r="T8778" s="3"/>
    </row>
    <row r="8779" spans="1:20" x14ac:dyDescent="0.3">
      <c r="A8779">
        <v>8778</v>
      </c>
      <c r="B8779" t="s">
        <v>10236</v>
      </c>
      <c r="C8779">
        <f t="shared" si="137"/>
        <v>27</v>
      </c>
      <c r="D8779" s="1">
        <v>42918</v>
      </c>
      <c r="E8779" s="1">
        <v>42919</v>
      </c>
      <c r="F8779" t="s">
        <v>184</v>
      </c>
      <c r="G8779" t="s">
        <v>893</v>
      </c>
      <c r="H8779" t="s">
        <v>894</v>
      </c>
      <c r="I8779" t="s">
        <v>37</v>
      </c>
      <c r="J8779" t="s">
        <v>23</v>
      </c>
      <c r="K8779" t="s">
        <v>1682</v>
      </c>
      <c r="L8779" t="s">
        <v>100</v>
      </c>
      <c r="M8779">
        <v>77340</v>
      </c>
      <c r="N8779" t="s">
        <v>101</v>
      </c>
      <c r="O8779" t="s">
        <v>6019</v>
      </c>
      <c r="P8779" t="s">
        <v>42</v>
      </c>
      <c r="Q8779" t="s">
        <v>86</v>
      </c>
      <c r="R8779" t="s">
        <v>6020</v>
      </c>
      <c r="S8779">
        <v>41.472000000000001</v>
      </c>
      <c r="T8779" s="3"/>
    </row>
    <row r="8780" spans="1:20" x14ac:dyDescent="0.3">
      <c r="A8780">
        <v>8779</v>
      </c>
      <c r="B8780" t="s">
        <v>10237</v>
      </c>
      <c r="C8780">
        <f t="shared" si="137"/>
        <v>50</v>
      </c>
      <c r="D8780" s="1">
        <v>43447</v>
      </c>
      <c r="E8780" s="1">
        <v>43452</v>
      </c>
      <c r="F8780" t="s">
        <v>46</v>
      </c>
      <c r="G8780" t="s">
        <v>1383</v>
      </c>
      <c r="H8780" t="s">
        <v>1384</v>
      </c>
      <c r="I8780" t="s">
        <v>37</v>
      </c>
      <c r="J8780" t="s">
        <v>23</v>
      </c>
      <c r="K8780" t="s">
        <v>262</v>
      </c>
      <c r="L8780" t="s">
        <v>263</v>
      </c>
      <c r="M8780">
        <v>10024</v>
      </c>
      <c r="N8780" t="s">
        <v>144</v>
      </c>
      <c r="O8780" t="s">
        <v>2233</v>
      </c>
      <c r="P8780" t="s">
        <v>28</v>
      </c>
      <c r="Q8780" t="s">
        <v>29</v>
      </c>
      <c r="R8780" t="s">
        <v>2234</v>
      </c>
      <c r="S8780">
        <v>287.976</v>
      </c>
      <c r="T8780" s="3"/>
    </row>
    <row r="8781" spans="1:20" x14ac:dyDescent="0.3">
      <c r="A8781">
        <v>8780</v>
      </c>
      <c r="B8781" t="s">
        <v>10238</v>
      </c>
      <c r="C8781">
        <f t="shared" si="137"/>
        <v>13</v>
      </c>
      <c r="D8781" s="1">
        <v>42449</v>
      </c>
      <c r="E8781" s="1">
        <v>42451</v>
      </c>
      <c r="F8781" t="s">
        <v>19</v>
      </c>
      <c r="G8781" t="s">
        <v>2462</v>
      </c>
      <c r="H8781" t="s">
        <v>2463</v>
      </c>
      <c r="I8781" t="s">
        <v>22</v>
      </c>
      <c r="J8781" t="s">
        <v>23</v>
      </c>
      <c r="K8781" t="s">
        <v>1977</v>
      </c>
      <c r="L8781" t="s">
        <v>416</v>
      </c>
      <c r="M8781">
        <v>97301</v>
      </c>
      <c r="N8781" t="s">
        <v>40</v>
      </c>
      <c r="O8781" t="s">
        <v>2990</v>
      </c>
      <c r="P8781" t="s">
        <v>42</v>
      </c>
      <c r="Q8781" t="s">
        <v>55</v>
      </c>
      <c r="R8781" t="s">
        <v>2991</v>
      </c>
      <c r="S8781">
        <v>29.303999999999998</v>
      </c>
      <c r="T8781" s="3"/>
    </row>
    <row r="8782" spans="1:20" x14ac:dyDescent="0.3">
      <c r="A8782">
        <v>8781</v>
      </c>
      <c r="B8782" t="s">
        <v>10239</v>
      </c>
      <c r="C8782">
        <f t="shared" si="137"/>
        <v>10</v>
      </c>
      <c r="D8782" s="1">
        <v>42430</v>
      </c>
      <c r="E8782" s="1">
        <v>42433</v>
      </c>
      <c r="F8782" t="s">
        <v>184</v>
      </c>
      <c r="G8782" t="s">
        <v>9532</v>
      </c>
      <c r="H8782" t="s">
        <v>9533</v>
      </c>
      <c r="I8782" t="s">
        <v>37</v>
      </c>
      <c r="J8782" t="s">
        <v>23</v>
      </c>
      <c r="K8782" t="s">
        <v>180</v>
      </c>
      <c r="L8782" t="s">
        <v>100</v>
      </c>
      <c r="M8782">
        <v>77070</v>
      </c>
      <c r="N8782" t="s">
        <v>101</v>
      </c>
      <c r="O8782" t="s">
        <v>5100</v>
      </c>
      <c r="P8782" t="s">
        <v>42</v>
      </c>
      <c r="Q8782" t="s">
        <v>64</v>
      </c>
      <c r="R8782" t="s">
        <v>5101</v>
      </c>
      <c r="S8782">
        <v>55.328000000000003</v>
      </c>
      <c r="T8782" s="3"/>
    </row>
    <row r="8783" spans="1:20" x14ac:dyDescent="0.3">
      <c r="A8783">
        <v>8782</v>
      </c>
      <c r="B8783" t="s">
        <v>10239</v>
      </c>
      <c r="C8783">
        <f t="shared" si="137"/>
        <v>10</v>
      </c>
      <c r="D8783" s="1">
        <v>42430</v>
      </c>
      <c r="E8783" s="1">
        <v>42433</v>
      </c>
      <c r="F8783" t="s">
        <v>184</v>
      </c>
      <c r="G8783" t="s">
        <v>9532</v>
      </c>
      <c r="H8783" t="s">
        <v>9533</v>
      </c>
      <c r="I8783" t="s">
        <v>37</v>
      </c>
      <c r="J8783" t="s">
        <v>23</v>
      </c>
      <c r="K8783" t="s">
        <v>180</v>
      </c>
      <c r="L8783" t="s">
        <v>100</v>
      </c>
      <c r="M8783">
        <v>77070</v>
      </c>
      <c r="N8783" t="s">
        <v>101</v>
      </c>
      <c r="O8783" t="s">
        <v>3095</v>
      </c>
      <c r="P8783" t="s">
        <v>28</v>
      </c>
      <c r="Q8783" t="s">
        <v>29</v>
      </c>
      <c r="R8783" t="s">
        <v>3096</v>
      </c>
      <c r="S8783">
        <v>1227.9983999999999</v>
      </c>
      <c r="T8783" s="3"/>
    </row>
    <row r="8784" spans="1:20" x14ac:dyDescent="0.3">
      <c r="A8784">
        <v>8783</v>
      </c>
      <c r="B8784" t="s">
        <v>10240</v>
      </c>
      <c r="C8784">
        <f t="shared" si="137"/>
        <v>37</v>
      </c>
      <c r="D8784" s="1">
        <v>42993</v>
      </c>
      <c r="E8784" s="1">
        <v>42998</v>
      </c>
      <c r="F8784" t="s">
        <v>46</v>
      </c>
      <c r="G8784" t="s">
        <v>2110</v>
      </c>
      <c r="H8784" t="s">
        <v>2111</v>
      </c>
      <c r="I8784" t="s">
        <v>37</v>
      </c>
      <c r="J8784" t="s">
        <v>23</v>
      </c>
      <c r="K8784" t="s">
        <v>10241</v>
      </c>
      <c r="L8784" t="s">
        <v>6264</v>
      </c>
      <c r="M8784">
        <v>83301</v>
      </c>
      <c r="N8784" t="s">
        <v>40</v>
      </c>
      <c r="O8784" t="s">
        <v>4837</v>
      </c>
      <c r="P8784" t="s">
        <v>42</v>
      </c>
      <c r="Q8784" t="s">
        <v>71</v>
      </c>
      <c r="R8784" t="s">
        <v>4838</v>
      </c>
      <c r="S8784">
        <v>20.416</v>
      </c>
      <c r="T8784" s="3"/>
    </row>
    <row r="8785" spans="1:20" x14ac:dyDescent="0.3">
      <c r="A8785">
        <v>8784</v>
      </c>
      <c r="B8785" t="s">
        <v>10240</v>
      </c>
      <c r="C8785">
        <f t="shared" si="137"/>
        <v>37</v>
      </c>
      <c r="D8785" s="1">
        <v>42993</v>
      </c>
      <c r="E8785" s="1">
        <v>42998</v>
      </c>
      <c r="F8785" t="s">
        <v>46</v>
      </c>
      <c r="G8785" t="s">
        <v>2110</v>
      </c>
      <c r="H8785" t="s">
        <v>2111</v>
      </c>
      <c r="I8785" t="s">
        <v>37</v>
      </c>
      <c r="J8785" t="s">
        <v>23</v>
      </c>
      <c r="K8785" t="s">
        <v>10241</v>
      </c>
      <c r="L8785" t="s">
        <v>6264</v>
      </c>
      <c r="M8785">
        <v>83301</v>
      </c>
      <c r="N8785" t="s">
        <v>40</v>
      </c>
      <c r="O8785" t="s">
        <v>901</v>
      </c>
      <c r="P8785" t="s">
        <v>28</v>
      </c>
      <c r="Q8785" t="s">
        <v>52</v>
      </c>
      <c r="R8785" t="s">
        <v>902</v>
      </c>
      <c r="S8785">
        <v>1128.3900000000001</v>
      </c>
      <c r="T8785" s="3"/>
    </row>
    <row r="8786" spans="1:20" x14ac:dyDescent="0.3">
      <c r="A8786">
        <v>8785</v>
      </c>
      <c r="B8786" t="s">
        <v>10242</v>
      </c>
      <c r="C8786">
        <f t="shared" si="137"/>
        <v>11</v>
      </c>
      <c r="D8786" s="1">
        <v>43176</v>
      </c>
      <c r="E8786" s="1">
        <v>43182</v>
      </c>
      <c r="F8786" t="s">
        <v>46</v>
      </c>
      <c r="G8786" t="s">
        <v>2957</v>
      </c>
      <c r="H8786" t="s">
        <v>2958</v>
      </c>
      <c r="I8786" t="s">
        <v>98</v>
      </c>
      <c r="J8786" t="s">
        <v>23</v>
      </c>
      <c r="K8786" t="s">
        <v>5142</v>
      </c>
      <c r="L8786" t="s">
        <v>331</v>
      </c>
      <c r="M8786">
        <v>37918</v>
      </c>
      <c r="N8786" t="s">
        <v>26</v>
      </c>
      <c r="O8786" t="s">
        <v>4762</v>
      </c>
      <c r="P8786" t="s">
        <v>42</v>
      </c>
      <c r="Q8786" t="s">
        <v>43</v>
      </c>
      <c r="R8786" t="s">
        <v>4763</v>
      </c>
      <c r="S8786">
        <v>4.6079999999999997</v>
      </c>
      <c r="T8786" s="3"/>
    </row>
    <row r="8787" spans="1:20" x14ac:dyDescent="0.3">
      <c r="A8787">
        <v>8786</v>
      </c>
      <c r="B8787" t="s">
        <v>10243</v>
      </c>
      <c r="C8787">
        <f t="shared" si="137"/>
        <v>22</v>
      </c>
      <c r="D8787" s="1">
        <v>43248</v>
      </c>
      <c r="E8787" s="1">
        <v>43253</v>
      </c>
      <c r="F8787" t="s">
        <v>46</v>
      </c>
      <c r="G8787" t="s">
        <v>6486</v>
      </c>
      <c r="H8787" t="s">
        <v>6487</v>
      </c>
      <c r="I8787" t="s">
        <v>37</v>
      </c>
      <c r="J8787" t="s">
        <v>23</v>
      </c>
      <c r="K8787" t="s">
        <v>540</v>
      </c>
      <c r="L8787" t="s">
        <v>306</v>
      </c>
      <c r="M8787">
        <v>85023</v>
      </c>
      <c r="N8787" t="s">
        <v>40</v>
      </c>
      <c r="O8787" t="s">
        <v>7702</v>
      </c>
      <c r="P8787" t="s">
        <v>67</v>
      </c>
      <c r="Q8787" t="s">
        <v>68</v>
      </c>
      <c r="R8787" t="s">
        <v>7703</v>
      </c>
      <c r="S8787">
        <v>195.96</v>
      </c>
      <c r="T8787" s="3"/>
    </row>
    <row r="8788" spans="1:20" x14ac:dyDescent="0.3">
      <c r="A8788">
        <v>8787</v>
      </c>
      <c r="B8788" t="s">
        <v>10243</v>
      </c>
      <c r="C8788">
        <f t="shared" si="137"/>
        <v>22</v>
      </c>
      <c r="D8788" s="1">
        <v>43248</v>
      </c>
      <c r="E8788" s="1">
        <v>43253</v>
      </c>
      <c r="F8788" t="s">
        <v>46</v>
      </c>
      <c r="G8788" t="s">
        <v>6486</v>
      </c>
      <c r="H8788" t="s">
        <v>6487</v>
      </c>
      <c r="I8788" t="s">
        <v>37</v>
      </c>
      <c r="J8788" t="s">
        <v>23</v>
      </c>
      <c r="K8788" t="s">
        <v>540</v>
      </c>
      <c r="L8788" t="s">
        <v>306</v>
      </c>
      <c r="M8788">
        <v>85023</v>
      </c>
      <c r="N8788" t="s">
        <v>40</v>
      </c>
      <c r="O8788" t="s">
        <v>6288</v>
      </c>
      <c r="P8788" t="s">
        <v>42</v>
      </c>
      <c r="Q8788" t="s">
        <v>86</v>
      </c>
      <c r="R8788" t="s">
        <v>6289</v>
      </c>
      <c r="S8788">
        <v>15.552</v>
      </c>
      <c r="T8788" s="3"/>
    </row>
    <row r="8789" spans="1:20" x14ac:dyDescent="0.3">
      <c r="A8789">
        <v>8788</v>
      </c>
      <c r="B8789" t="s">
        <v>10243</v>
      </c>
      <c r="C8789">
        <f t="shared" si="137"/>
        <v>22</v>
      </c>
      <c r="D8789" s="1">
        <v>43248</v>
      </c>
      <c r="E8789" s="1">
        <v>43253</v>
      </c>
      <c r="F8789" t="s">
        <v>46</v>
      </c>
      <c r="G8789" t="s">
        <v>6486</v>
      </c>
      <c r="H8789" t="s">
        <v>6487</v>
      </c>
      <c r="I8789" t="s">
        <v>37</v>
      </c>
      <c r="J8789" t="s">
        <v>23</v>
      </c>
      <c r="K8789" t="s">
        <v>540</v>
      </c>
      <c r="L8789" t="s">
        <v>306</v>
      </c>
      <c r="M8789">
        <v>85023</v>
      </c>
      <c r="N8789" t="s">
        <v>40</v>
      </c>
      <c r="O8789" t="s">
        <v>474</v>
      </c>
      <c r="P8789" t="s">
        <v>67</v>
      </c>
      <c r="Q8789" t="s">
        <v>157</v>
      </c>
      <c r="R8789" t="s">
        <v>475</v>
      </c>
      <c r="S8789">
        <v>271.96800000000002</v>
      </c>
      <c r="T8789" s="3"/>
    </row>
    <row r="8790" spans="1:20" x14ac:dyDescent="0.3">
      <c r="A8790">
        <v>8789</v>
      </c>
      <c r="B8790" t="s">
        <v>10244</v>
      </c>
      <c r="C8790">
        <f t="shared" si="137"/>
        <v>24</v>
      </c>
      <c r="D8790" s="1">
        <v>43266</v>
      </c>
      <c r="E8790" s="1">
        <v>43270</v>
      </c>
      <c r="F8790" t="s">
        <v>46</v>
      </c>
      <c r="G8790" t="s">
        <v>4803</v>
      </c>
      <c r="H8790" t="s">
        <v>4804</v>
      </c>
      <c r="I8790" t="s">
        <v>22</v>
      </c>
      <c r="J8790" t="s">
        <v>23</v>
      </c>
      <c r="K8790" t="s">
        <v>733</v>
      </c>
      <c r="L8790" t="s">
        <v>84</v>
      </c>
      <c r="M8790">
        <v>28110</v>
      </c>
      <c r="N8790" t="s">
        <v>26</v>
      </c>
      <c r="O8790" t="s">
        <v>3950</v>
      </c>
      <c r="P8790" t="s">
        <v>28</v>
      </c>
      <c r="Q8790" t="s">
        <v>32</v>
      </c>
      <c r="R8790" t="s">
        <v>3951</v>
      </c>
      <c r="S8790">
        <v>698.35199999999998</v>
      </c>
      <c r="T8790" s="3"/>
    </row>
    <row r="8791" spans="1:20" x14ac:dyDescent="0.3">
      <c r="A8791">
        <v>8790</v>
      </c>
      <c r="B8791" t="s">
        <v>10244</v>
      </c>
      <c r="C8791">
        <f t="shared" si="137"/>
        <v>24</v>
      </c>
      <c r="D8791" s="1">
        <v>43266</v>
      </c>
      <c r="E8791" s="1">
        <v>43270</v>
      </c>
      <c r="F8791" t="s">
        <v>46</v>
      </c>
      <c r="G8791" t="s">
        <v>4803</v>
      </c>
      <c r="H8791" t="s">
        <v>4804</v>
      </c>
      <c r="I8791" t="s">
        <v>22</v>
      </c>
      <c r="J8791" t="s">
        <v>23</v>
      </c>
      <c r="K8791" t="s">
        <v>733</v>
      </c>
      <c r="L8791" t="s">
        <v>84</v>
      </c>
      <c r="M8791">
        <v>28110</v>
      </c>
      <c r="N8791" t="s">
        <v>26</v>
      </c>
      <c r="O8791" t="s">
        <v>4796</v>
      </c>
      <c r="P8791" t="s">
        <v>28</v>
      </c>
      <c r="Q8791" t="s">
        <v>29</v>
      </c>
      <c r="R8791" t="s">
        <v>4797</v>
      </c>
      <c r="S8791">
        <v>77.727999999999994</v>
      </c>
      <c r="T8791" s="3"/>
    </row>
    <row r="8792" spans="1:20" x14ac:dyDescent="0.3">
      <c r="A8792">
        <v>8791</v>
      </c>
      <c r="B8792" t="s">
        <v>10245</v>
      </c>
      <c r="C8792">
        <f t="shared" si="137"/>
        <v>37</v>
      </c>
      <c r="D8792" s="1">
        <v>42619</v>
      </c>
      <c r="E8792" s="1">
        <v>42625</v>
      </c>
      <c r="F8792" t="s">
        <v>46</v>
      </c>
      <c r="G8792" t="s">
        <v>1148</v>
      </c>
      <c r="H8792" t="s">
        <v>1149</v>
      </c>
      <c r="I8792" t="s">
        <v>37</v>
      </c>
      <c r="J8792" t="s">
        <v>23</v>
      </c>
      <c r="K8792" t="s">
        <v>1465</v>
      </c>
      <c r="L8792" t="s">
        <v>315</v>
      </c>
      <c r="M8792">
        <v>23223</v>
      </c>
      <c r="N8792" t="s">
        <v>26</v>
      </c>
      <c r="O8792" t="s">
        <v>6231</v>
      </c>
      <c r="P8792" t="s">
        <v>42</v>
      </c>
      <c r="Q8792" t="s">
        <v>71</v>
      </c>
      <c r="R8792" t="s">
        <v>6232</v>
      </c>
      <c r="S8792">
        <v>46.62</v>
      </c>
      <c r="T8792" s="3"/>
    </row>
    <row r="8793" spans="1:20" x14ac:dyDescent="0.3">
      <c r="A8793">
        <v>8792</v>
      </c>
      <c r="B8793" t="s">
        <v>10246</v>
      </c>
      <c r="C8793">
        <f t="shared" si="137"/>
        <v>12</v>
      </c>
      <c r="D8793" s="1">
        <v>43177</v>
      </c>
      <c r="E8793" s="1">
        <v>43183</v>
      </c>
      <c r="F8793" t="s">
        <v>46</v>
      </c>
      <c r="G8793" t="s">
        <v>5619</v>
      </c>
      <c r="H8793" t="s">
        <v>5620</v>
      </c>
      <c r="I8793" t="s">
        <v>22</v>
      </c>
      <c r="J8793" t="s">
        <v>23</v>
      </c>
      <c r="K8793" t="s">
        <v>180</v>
      </c>
      <c r="L8793" t="s">
        <v>100</v>
      </c>
      <c r="M8793">
        <v>77041</v>
      </c>
      <c r="N8793" t="s">
        <v>101</v>
      </c>
      <c r="O8793" t="s">
        <v>2586</v>
      </c>
      <c r="P8793" t="s">
        <v>67</v>
      </c>
      <c r="Q8793" t="s">
        <v>68</v>
      </c>
      <c r="R8793" t="s">
        <v>2587</v>
      </c>
      <c r="S8793">
        <v>537.54399999999998</v>
      </c>
      <c r="T8793" s="3"/>
    </row>
    <row r="8794" spans="1:20" x14ac:dyDescent="0.3">
      <c r="A8794">
        <v>8793</v>
      </c>
      <c r="B8794" t="s">
        <v>10247</v>
      </c>
      <c r="C8794">
        <f t="shared" si="137"/>
        <v>51</v>
      </c>
      <c r="D8794" s="1">
        <v>42357</v>
      </c>
      <c r="E8794" s="1">
        <v>42359</v>
      </c>
      <c r="F8794" t="s">
        <v>184</v>
      </c>
      <c r="G8794" t="s">
        <v>1383</v>
      </c>
      <c r="H8794" t="s">
        <v>1384</v>
      </c>
      <c r="I8794" t="s">
        <v>37</v>
      </c>
      <c r="J8794" t="s">
        <v>23</v>
      </c>
      <c r="K8794" t="s">
        <v>38</v>
      </c>
      <c r="L8794" t="s">
        <v>39</v>
      </c>
      <c r="M8794">
        <v>90008</v>
      </c>
      <c r="N8794" t="s">
        <v>40</v>
      </c>
      <c r="O8794" t="s">
        <v>2228</v>
      </c>
      <c r="P8794" t="s">
        <v>42</v>
      </c>
      <c r="Q8794" t="s">
        <v>43</v>
      </c>
      <c r="R8794" t="s">
        <v>2229</v>
      </c>
      <c r="S8794">
        <v>14.62</v>
      </c>
      <c r="T8794" s="3"/>
    </row>
    <row r="8795" spans="1:20" x14ac:dyDescent="0.3">
      <c r="A8795">
        <v>8794</v>
      </c>
      <c r="B8795" t="s">
        <v>10247</v>
      </c>
      <c r="C8795">
        <f t="shared" si="137"/>
        <v>51</v>
      </c>
      <c r="D8795" s="1">
        <v>42357</v>
      </c>
      <c r="E8795" s="1">
        <v>42359</v>
      </c>
      <c r="F8795" t="s">
        <v>184</v>
      </c>
      <c r="G8795" t="s">
        <v>1383</v>
      </c>
      <c r="H8795" t="s">
        <v>1384</v>
      </c>
      <c r="I8795" t="s">
        <v>37</v>
      </c>
      <c r="J8795" t="s">
        <v>23</v>
      </c>
      <c r="K8795" t="s">
        <v>38</v>
      </c>
      <c r="L8795" t="s">
        <v>39</v>
      </c>
      <c r="M8795">
        <v>90008</v>
      </c>
      <c r="N8795" t="s">
        <v>40</v>
      </c>
      <c r="O8795" t="s">
        <v>1881</v>
      </c>
      <c r="P8795" t="s">
        <v>42</v>
      </c>
      <c r="Q8795" t="s">
        <v>265</v>
      </c>
      <c r="R8795" t="s">
        <v>1882</v>
      </c>
      <c r="S8795">
        <v>22.55</v>
      </c>
      <c r="T8795" s="3"/>
    </row>
    <row r="8796" spans="1:20" x14ac:dyDescent="0.3">
      <c r="A8796">
        <v>8795</v>
      </c>
      <c r="B8796" t="s">
        <v>10247</v>
      </c>
      <c r="C8796">
        <f t="shared" si="137"/>
        <v>51</v>
      </c>
      <c r="D8796" s="1">
        <v>42357</v>
      </c>
      <c r="E8796" s="1">
        <v>42359</v>
      </c>
      <c r="F8796" t="s">
        <v>184</v>
      </c>
      <c r="G8796" t="s">
        <v>1383</v>
      </c>
      <c r="H8796" t="s">
        <v>1384</v>
      </c>
      <c r="I8796" t="s">
        <v>37</v>
      </c>
      <c r="J8796" t="s">
        <v>23</v>
      </c>
      <c r="K8796" t="s">
        <v>38</v>
      </c>
      <c r="L8796" t="s">
        <v>39</v>
      </c>
      <c r="M8796">
        <v>90008</v>
      </c>
      <c r="N8796" t="s">
        <v>40</v>
      </c>
      <c r="O8796" t="s">
        <v>5240</v>
      </c>
      <c r="P8796" t="s">
        <v>67</v>
      </c>
      <c r="Q8796" t="s">
        <v>68</v>
      </c>
      <c r="R8796" t="s">
        <v>5241</v>
      </c>
      <c r="S8796">
        <v>583.79999999999995</v>
      </c>
      <c r="T8796" s="3"/>
    </row>
    <row r="8797" spans="1:20" x14ac:dyDescent="0.3">
      <c r="A8797">
        <v>8796</v>
      </c>
      <c r="B8797" t="s">
        <v>10247</v>
      </c>
      <c r="C8797">
        <f t="shared" si="137"/>
        <v>51</v>
      </c>
      <c r="D8797" s="1">
        <v>42357</v>
      </c>
      <c r="E8797" s="1">
        <v>42359</v>
      </c>
      <c r="F8797" t="s">
        <v>184</v>
      </c>
      <c r="G8797" t="s">
        <v>1383</v>
      </c>
      <c r="H8797" t="s">
        <v>1384</v>
      </c>
      <c r="I8797" t="s">
        <v>37</v>
      </c>
      <c r="J8797" t="s">
        <v>23</v>
      </c>
      <c r="K8797" t="s">
        <v>38</v>
      </c>
      <c r="L8797" t="s">
        <v>39</v>
      </c>
      <c r="M8797">
        <v>90008</v>
      </c>
      <c r="N8797" t="s">
        <v>40</v>
      </c>
      <c r="O8797" t="s">
        <v>2588</v>
      </c>
      <c r="P8797" t="s">
        <v>67</v>
      </c>
      <c r="Q8797" t="s">
        <v>68</v>
      </c>
      <c r="R8797" t="s">
        <v>2589</v>
      </c>
      <c r="S8797">
        <v>211.16800000000001</v>
      </c>
      <c r="T8797" s="3"/>
    </row>
    <row r="8798" spans="1:20" x14ac:dyDescent="0.3">
      <c r="A8798">
        <v>8797</v>
      </c>
      <c r="B8798" t="s">
        <v>10248</v>
      </c>
      <c r="C8798">
        <f t="shared" si="137"/>
        <v>27</v>
      </c>
      <c r="D8798" s="1">
        <v>42923</v>
      </c>
      <c r="E8798" s="1">
        <v>42929</v>
      </c>
      <c r="F8798" t="s">
        <v>46</v>
      </c>
      <c r="G8798" t="s">
        <v>669</v>
      </c>
      <c r="H8798" t="s">
        <v>670</v>
      </c>
      <c r="I8798" t="s">
        <v>22</v>
      </c>
      <c r="J8798" t="s">
        <v>23</v>
      </c>
      <c r="K8798" t="s">
        <v>150</v>
      </c>
      <c r="L8798" t="s">
        <v>117</v>
      </c>
      <c r="M8798">
        <v>84057</v>
      </c>
      <c r="N8798" t="s">
        <v>40</v>
      </c>
      <c r="O8798" t="s">
        <v>1899</v>
      </c>
      <c r="P8798" t="s">
        <v>42</v>
      </c>
      <c r="Q8798" t="s">
        <v>86</v>
      </c>
      <c r="R8798" t="s">
        <v>1900</v>
      </c>
      <c r="S8798">
        <v>12.96</v>
      </c>
      <c r="T8798" s="3"/>
    </row>
    <row r="8799" spans="1:20" x14ac:dyDescent="0.3">
      <c r="A8799">
        <v>8798</v>
      </c>
      <c r="B8799" t="s">
        <v>10248</v>
      </c>
      <c r="C8799">
        <f t="shared" si="137"/>
        <v>27</v>
      </c>
      <c r="D8799" s="1">
        <v>42923</v>
      </c>
      <c r="E8799" s="1">
        <v>42929</v>
      </c>
      <c r="F8799" t="s">
        <v>46</v>
      </c>
      <c r="G8799" t="s">
        <v>669</v>
      </c>
      <c r="H8799" t="s">
        <v>670</v>
      </c>
      <c r="I8799" t="s">
        <v>22</v>
      </c>
      <c r="J8799" t="s">
        <v>23</v>
      </c>
      <c r="K8799" t="s">
        <v>150</v>
      </c>
      <c r="L8799" t="s">
        <v>117</v>
      </c>
      <c r="M8799">
        <v>84057</v>
      </c>
      <c r="N8799" t="s">
        <v>40</v>
      </c>
      <c r="O8799" t="s">
        <v>5001</v>
      </c>
      <c r="P8799" t="s">
        <v>42</v>
      </c>
      <c r="Q8799" t="s">
        <v>64</v>
      </c>
      <c r="R8799" t="s">
        <v>5002</v>
      </c>
      <c r="S8799">
        <v>45.98</v>
      </c>
      <c r="T8799" s="3"/>
    </row>
    <row r="8800" spans="1:20" x14ac:dyDescent="0.3">
      <c r="A8800">
        <v>8799</v>
      </c>
      <c r="B8800" t="s">
        <v>10249</v>
      </c>
      <c r="C8800">
        <f t="shared" si="137"/>
        <v>14</v>
      </c>
      <c r="D8800" s="1">
        <v>42831</v>
      </c>
      <c r="E8800" s="1">
        <v>42835</v>
      </c>
      <c r="F8800" t="s">
        <v>46</v>
      </c>
      <c r="G8800" t="s">
        <v>783</v>
      </c>
      <c r="H8800" t="s">
        <v>784</v>
      </c>
      <c r="I8800" t="s">
        <v>98</v>
      </c>
      <c r="J8800" t="s">
        <v>23</v>
      </c>
      <c r="K8800" t="s">
        <v>2222</v>
      </c>
      <c r="L8800" t="s">
        <v>5208</v>
      </c>
      <c r="N8800" t="s">
        <v>144</v>
      </c>
      <c r="O8800" t="s">
        <v>5632</v>
      </c>
      <c r="P8800" t="s">
        <v>67</v>
      </c>
      <c r="Q8800" t="s">
        <v>68</v>
      </c>
      <c r="R8800" t="s">
        <v>5633</v>
      </c>
      <c r="S8800">
        <v>1294.75</v>
      </c>
      <c r="T8800" s="3"/>
    </row>
    <row r="8801" spans="1:20" x14ac:dyDescent="0.3">
      <c r="A8801">
        <v>8800</v>
      </c>
      <c r="B8801" t="s">
        <v>10250</v>
      </c>
      <c r="C8801">
        <f t="shared" si="137"/>
        <v>19</v>
      </c>
      <c r="D8801" s="1">
        <v>42132</v>
      </c>
      <c r="E8801" s="1">
        <v>42134</v>
      </c>
      <c r="F8801" t="s">
        <v>184</v>
      </c>
      <c r="G8801" t="s">
        <v>3455</v>
      </c>
      <c r="H8801" t="s">
        <v>3456</v>
      </c>
      <c r="I8801" t="s">
        <v>22</v>
      </c>
      <c r="J8801" t="s">
        <v>23</v>
      </c>
      <c r="K8801" t="s">
        <v>142</v>
      </c>
      <c r="L8801" t="s">
        <v>143</v>
      </c>
      <c r="M8801">
        <v>19134</v>
      </c>
      <c r="N8801" t="s">
        <v>144</v>
      </c>
      <c r="O8801" t="s">
        <v>1214</v>
      </c>
      <c r="P8801" t="s">
        <v>67</v>
      </c>
      <c r="Q8801" t="s">
        <v>1215</v>
      </c>
      <c r="R8801" t="s">
        <v>1216</v>
      </c>
      <c r="S8801">
        <v>1799.97</v>
      </c>
      <c r="T8801" s="3"/>
    </row>
    <row r="8802" spans="1:20" x14ac:dyDescent="0.3">
      <c r="A8802">
        <v>8801</v>
      </c>
      <c r="B8802" t="s">
        <v>10251</v>
      </c>
      <c r="C8802">
        <f t="shared" si="137"/>
        <v>47</v>
      </c>
      <c r="D8802" s="1">
        <v>43427</v>
      </c>
      <c r="E8802" s="1">
        <v>43431</v>
      </c>
      <c r="F8802" t="s">
        <v>46</v>
      </c>
      <c r="G8802" t="s">
        <v>2421</v>
      </c>
      <c r="H8802" t="s">
        <v>2422</v>
      </c>
      <c r="I8802" t="s">
        <v>37</v>
      </c>
      <c r="J8802" t="s">
        <v>23</v>
      </c>
      <c r="K8802" t="s">
        <v>299</v>
      </c>
      <c r="L8802" t="s">
        <v>207</v>
      </c>
      <c r="M8802">
        <v>60623</v>
      </c>
      <c r="N8802" t="s">
        <v>101</v>
      </c>
      <c r="O8802" t="s">
        <v>5230</v>
      </c>
      <c r="P8802" t="s">
        <v>42</v>
      </c>
      <c r="Q8802" t="s">
        <v>86</v>
      </c>
      <c r="R8802" t="s">
        <v>5231</v>
      </c>
      <c r="S8802">
        <v>10.688000000000001</v>
      </c>
      <c r="T8802" s="3"/>
    </row>
    <row r="8803" spans="1:20" x14ac:dyDescent="0.3">
      <c r="A8803">
        <v>8802</v>
      </c>
      <c r="B8803" t="s">
        <v>10252</v>
      </c>
      <c r="C8803">
        <f t="shared" si="137"/>
        <v>45</v>
      </c>
      <c r="D8803" s="1">
        <v>43049</v>
      </c>
      <c r="E8803" s="1">
        <v>43051</v>
      </c>
      <c r="F8803" t="s">
        <v>184</v>
      </c>
      <c r="G8803" t="s">
        <v>7903</v>
      </c>
      <c r="H8803" t="s">
        <v>7904</v>
      </c>
      <c r="I8803" t="s">
        <v>22</v>
      </c>
      <c r="J8803" t="s">
        <v>23</v>
      </c>
      <c r="K8803" t="s">
        <v>4852</v>
      </c>
      <c r="L8803" t="s">
        <v>646</v>
      </c>
      <c r="M8803">
        <v>73120</v>
      </c>
      <c r="N8803" t="s">
        <v>101</v>
      </c>
      <c r="O8803" t="s">
        <v>7992</v>
      </c>
      <c r="P8803" t="s">
        <v>67</v>
      </c>
      <c r="Q8803" t="s">
        <v>68</v>
      </c>
      <c r="R8803" t="s">
        <v>7993</v>
      </c>
      <c r="S8803">
        <v>221.98</v>
      </c>
      <c r="T8803" s="3"/>
    </row>
    <row r="8804" spans="1:20" x14ac:dyDescent="0.3">
      <c r="A8804">
        <v>8803</v>
      </c>
      <c r="B8804" t="s">
        <v>10252</v>
      </c>
      <c r="C8804">
        <f t="shared" si="137"/>
        <v>45</v>
      </c>
      <c r="D8804" s="1">
        <v>43049</v>
      </c>
      <c r="E8804" s="1">
        <v>43051</v>
      </c>
      <c r="F8804" t="s">
        <v>184</v>
      </c>
      <c r="G8804" t="s">
        <v>7903</v>
      </c>
      <c r="H8804" t="s">
        <v>7904</v>
      </c>
      <c r="I8804" t="s">
        <v>22</v>
      </c>
      <c r="J8804" t="s">
        <v>23</v>
      </c>
      <c r="K8804" t="s">
        <v>4852</v>
      </c>
      <c r="L8804" t="s">
        <v>646</v>
      </c>
      <c r="M8804">
        <v>73120</v>
      </c>
      <c r="N8804" t="s">
        <v>101</v>
      </c>
      <c r="O8804" t="s">
        <v>4422</v>
      </c>
      <c r="P8804" t="s">
        <v>28</v>
      </c>
      <c r="Q8804" t="s">
        <v>29</v>
      </c>
      <c r="R8804" t="s">
        <v>4423</v>
      </c>
      <c r="S8804">
        <v>341.96</v>
      </c>
      <c r="T8804" s="3"/>
    </row>
    <row r="8805" spans="1:20" x14ac:dyDescent="0.3">
      <c r="A8805">
        <v>8804</v>
      </c>
      <c r="B8805" t="s">
        <v>10253</v>
      </c>
      <c r="C8805">
        <f t="shared" si="137"/>
        <v>53</v>
      </c>
      <c r="D8805" s="1">
        <v>42369</v>
      </c>
      <c r="E8805" s="1">
        <v>42370</v>
      </c>
      <c r="F8805" t="s">
        <v>184</v>
      </c>
      <c r="G8805" t="s">
        <v>6424</v>
      </c>
      <c r="H8805" t="s">
        <v>6425</v>
      </c>
      <c r="I8805" t="s">
        <v>37</v>
      </c>
      <c r="J8805" t="s">
        <v>23</v>
      </c>
      <c r="K8805" t="s">
        <v>262</v>
      </c>
      <c r="L8805" t="s">
        <v>263</v>
      </c>
      <c r="M8805">
        <v>10035</v>
      </c>
      <c r="N8805" t="s">
        <v>144</v>
      </c>
      <c r="O8805" t="s">
        <v>2206</v>
      </c>
      <c r="P8805" t="s">
        <v>67</v>
      </c>
      <c r="Q8805" t="s">
        <v>157</v>
      </c>
      <c r="R8805" t="s">
        <v>2207</v>
      </c>
      <c r="S8805">
        <v>34.770000000000003</v>
      </c>
      <c r="T8805" s="3"/>
    </row>
    <row r="8806" spans="1:20" x14ac:dyDescent="0.3">
      <c r="A8806">
        <v>8805</v>
      </c>
      <c r="B8806" t="s">
        <v>10253</v>
      </c>
      <c r="C8806">
        <f t="shared" si="137"/>
        <v>53</v>
      </c>
      <c r="D8806" s="1">
        <v>42369</v>
      </c>
      <c r="E8806" s="1">
        <v>42370</v>
      </c>
      <c r="F8806" t="s">
        <v>184</v>
      </c>
      <c r="G8806" t="s">
        <v>6424</v>
      </c>
      <c r="H8806" t="s">
        <v>6425</v>
      </c>
      <c r="I8806" t="s">
        <v>37</v>
      </c>
      <c r="J8806" t="s">
        <v>23</v>
      </c>
      <c r="K8806" t="s">
        <v>262</v>
      </c>
      <c r="L8806" t="s">
        <v>263</v>
      </c>
      <c r="M8806">
        <v>10035</v>
      </c>
      <c r="N8806" t="s">
        <v>144</v>
      </c>
      <c r="O8806" t="s">
        <v>706</v>
      </c>
      <c r="P8806" t="s">
        <v>42</v>
      </c>
      <c r="Q8806" t="s">
        <v>43</v>
      </c>
      <c r="R8806" t="s">
        <v>707</v>
      </c>
      <c r="S8806">
        <v>18.899999999999999</v>
      </c>
      <c r="T8806" s="3"/>
    </row>
    <row r="8807" spans="1:20" x14ac:dyDescent="0.3">
      <c r="A8807">
        <v>8806</v>
      </c>
      <c r="B8807" t="s">
        <v>10254</v>
      </c>
      <c r="C8807">
        <f t="shared" si="137"/>
        <v>34</v>
      </c>
      <c r="D8807" s="1">
        <v>43331</v>
      </c>
      <c r="E8807" s="1">
        <v>43335</v>
      </c>
      <c r="F8807" t="s">
        <v>46</v>
      </c>
      <c r="G8807" t="s">
        <v>1350</v>
      </c>
      <c r="H8807" t="s">
        <v>1351</v>
      </c>
      <c r="I8807" t="s">
        <v>22</v>
      </c>
      <c r="J8807" t="s">
        <v>23</v>
      </c>
      <c r="K8807" t="s">
        <v>5124</v>
      </c>
      <c r="L8807" t="s">
        <v>117</v>
      </c>
      <c r="M8807">
        <v>84106</v>
      </c>
      <c r="N8807" t="s">
        <v>40</v>
      </c>
      <c r="O8807" t="s">
        <v>4647</v>
      </c>
      <c r="P8807" t="s">
        <v>42</v>
      </c>
      <c r="Q8807" t="s">
        <v>71</v>
      </c>
      <c r="R8807" t="s">
        <v>4648</v>
      </c>
      <c r="S8807">
        <v>102.72</v>
      </c>
      <c r="T8807" s="3"/>
    </row>
    <row r="8808" spans="1:20" x14ac:dyDescent="0.3">
      <c r="A8808">
        <v>8807</v>
      </c>
      <c r="B8808" t="s">
        <v>10255</v>
      </c>
      <c r="C8808">
        <f t="shared" si="137"/>
        <v>37</v>
      </c>
      <c r="D8808" s="1">
        <v>42990</v>
      </c>
      <c r="E8808" s="1">
        <v>42994</v>
      </c>
      <c r="F8808" t="s">
        <v>46</v>
      </c>
      <c r="G8808" t="s">
        <v>4929</v>
      </c>
      <c r="H8808" t="s">
        <v>4930</v>
      </c>
      <c r="I8808" t="s">
        <v>37</v>
      </c>
      <c r="J8808" t="s">
        <v>23</v>
      </c>
      <c r="K8808" t="s">
        <v>8512</v>
      </c>
      <c r="L8808" t="s">
        <v>263</v>
      </c>
      <c r="M8808">
        <v>13501</v>
      </c>
      <c r="N8808" t="s">
        <v>144</v>
      </c>
      <c r="O8808" t="s">
        <v>7796</v>
      </c>
      <c r="P8808" t="s">
        <v>28</v>
      </c>
      <c r="Q8808" t="s">
        <v>61</v>
      </c>
      <c r="R8808" t="s">
        <v>7797</v>
      </c>
      <c r="S8808">
        <v>40.479999999999997</v>
      </c>
      <c r="T8808" s="3"/>
    </row>
    <row r="8809" spans="1:20" x14ac:dyDescent="0.3">
      <c r="A8809">
        <v>8808</v>
      </c>
      <c r="B8809" t="s">
        <v>10256</v>
      </c>
      <c r="C8809">
        <f t="shared" si="137"/>
        <v>43</v>
      </c>
      <c r="D8809" s="1">
        <v>43399</v>
      </c>
      <c r="E8809" s="1">
        <v>43404</v>
      </c>
      <c r="F8809" t="s">
        <v>46</v>
      </c>
      <c r="G8809" t="s">
        <v>3696</v>
      </c>
      <c r="H8809" t="s">
        <v>3697</v>
      </c>
      <c r="I8809" t="s">
        <v>22</v>
      </c>
      <c r="J8809" t="s">
        <v>23</v>
      </c>
      <c r="K8809" t="s">
        <v>142</v>
      </c>
      <c r="L8809" t="s">
        <v>143</v>
      </c>
      <c r="M8809">
        <v>19134</v>
      </c>
      <c r="N8809" t="s">
        <v>144</v>
      </c>
      <c r="O8809" t="s">
        <v>3148</v>
      </c>
      <c r="P8809" t="s">
        <v>42</v>
      </c>
      <c r="Q8809" t="s">
        <v>71</v>
      </c>
      <c r="R8809" t="s">
        <v>3149</v>
      </c>
      <c r="S8809">
        <v>33.281999999999996</v>
      </c>
      <c r="T8809" s="3"/>
    </row>
    <row r="8810" spans="1:20" x14ac:dyDescent="0.3">
      <c r="A8810">
        <v>8809</v>
      </c>
      <c r="B8810" t="s">
        <v>10256</v>
      </c>
      <c r="C8810">
        <f t="shared" si="137"/>
        <v>43</v>
      </c>
      <c r="D8810" s="1">
        <v>43399</v>
      </c>
      <c r="E8810" s="1">
        <v>43404</v>
      </c>
      <c r="F8810" t="s">
        <v>46</v>
      </c>
      <c r="G8810" t="s">
        <v>3696</v>
      </c>
      <c r="H8810" t="s">
        <v>3697</v>
      </c>
      <c r="I8810" t="s">
        <v>22</v>
      </c>
      <c r="J8810" t="s">
        <v>23</v>
      </c>
      <c r="K8810" t="s">
        <v>142</v>
      </c>
      <c r="L8810" t="s">
        <v>143</v>
      </c>
      <c r="M8810">
        <v>19134</v>
      </c>
      <c r="N8810" t="s">
        <v>144</v>
      </c>
      <c r="O8810" t="s">
        <v>5061</v>
      </c>
      <c r="P8810" t="s">
        <v>67</v>
      </c>
      <c r="Q8810" t="s">
        <v>68</v>
      </c>
      <c r="R8810" t="s">
        <v>5062</v>
      </c>
      <c r="S8810">
        <v>118.65</v>
      </c>
      <c r="T8810" s="3"/>
    </row>
    <row r="8811" spans="1:20" x14ac:dyDescent="0.3">
      <c r="A8811">
        <v>8810</v>
      </c>
      <c r="B8811" t="s">
        <v>10256</v>
      </c>
      <c r="C8811">
        <f t="shared" si="137"/>
        <v>43</v>
      </c>
      <c r="D8811" s="1">
        <v>43399</v>
      </c>
      <c r="E8811" s="1">
        <v>43404</v>
      </c>
      <c r="F8811" t="s">
        <v>46</v>
      </c>
      <c r="G8811" t="s">
        <v>3696</v>
      </c>
      <c r="H8811" t="s">
        <v>3697</v>
      </c>
      <c r="I8811" t="s">
        <v>22</v>
      </c>
      <c r="J8811" t="s">
        <v>23</v>
      </c>
      <c r="K8811" t="s">
        <v>142</v>
      </c>
      <c r="L8811" t="s">
        <v>143</v>
      </c>
      <c r="M8811">
        <v>19134</v>
      </c>
      <c r="N8811" t="s">
        <v>144</v>
      </c>
      <c r="O8811" t="s">
        <v>3629</v>
      </c>
      <c r="P8811" t="s">
        <v>42</v>
      </c>
      <c r="Q8811" t="s">
        <v>43</v>
      </c>
      <c r="R8811" t="s">
        <v>3630</v>
      </c>
      <c r="S8811">
        <v>14.76</v>
      </c>
      <c r="T8811" s="3"/>
    </row>
    <row r="8812" spans="1:20" x14ac:dyDescent="0.3">
      <c r="A8812">
        <v>8811</v>
      </c>
      <c r="B8812" t="s">
        <v>10257</v>
      </c>
      <c r="C8812">
        <f t="shared" si="137"/>
        <v>22</v>
      </c>
      <c r="D8812" s="1">
        <v>43250</v>
      </c>
      <c r="E8812" s="1">
        <v>43255</v>
      </c>
      <c r="F8812" t="s">
        <v>46</v>
      </c>
      <c r="G8812" t="s">
        <v>3523</v>
      </c>
      <c r="H8812" t="s">
        <v>3524</v>
      </c>
      <c r="I8812" t="s">
        <v>37</v>
      </c>
      <c r="J8812" t="s">
        <v>23</v>
      </c>
      <c r="K8812" t="s">
        <v>38</v>
      </c>
      <c r="L8812" t="s">
        <v>39</v>
      </c>
      <c r="M8812">
        <v>90004</v>
      </c>
      <c r="N8812" t="s">
        <v>40</v>
      </c>
      <c r="O8812" t="s">
        <v>3705</v>
      </c>
      <c r="P8812" t="s">
        <v>42</v>
      </c>
      <c r="Q8812" t="s">
        <v>86</v>
      </c>
      <c r="R8812" t="s">
        <v>3706</v>
      </c>
      <c r="S8812">
        <v>37.520000000000003</v>
      </c>
      <c r="T8812" s="3"/>
    </row>
    <row r="8813" spans="1:20" x14ac:dyDescent="0.3">
      <c r="A8813">
        <v>8812</v>
      </c>
      <c r="B8813" t="s">
        <v>10258</v>
      </c>
      <c r="C8813">
        <f t="shared" si="137"/>
        <v>10</v>
      </c>
      <c r="D8813" s="1">
        <v>42802</v>
      </c>
      <c r="E8813" s="1">
        <v>42807</v>
      </c>
      <c r="F8813" t="s">
        <v>46</v>
      </c>
      <c r="G8813" t="s">
        <v>625</v>
      </c>
      <c r="H8813" t="s">
        <v>626</v>
      </c>
      <c r="I8813" t="s">
        <v>37</v>
      </c>
      <c r="J8813" t="s">
        <v>23</v>
      </c>
      <c r="K8813" t="s">
        <v>324</v>
      </c>
      <c r="L8813" t="s">
        <v>234</v>
      </c>
      <c r="M8813">
        <v>49201</v>
      </c>
      <c r="N8813" t="s">
        <v>101</v>
      </c>
      <c r="O8813" t="s">
        <v>4580</v>
      </c>
      <c r="P8813" t="s">
        <v>42</v>
      </c>
      <c r="Q8813" t="s">
        <v>74</v>
      </c>
      <c r="R8813" t="s">
        <v>4581</v>
      </c>
      <c r="S8813">
        <v>207.14400000000001</v>
      </c>
      <c r="T8813" s="3"/>
    </row>
    <row r="8814" spans="1:20" x14ac:dyDescent="0.3">
      <c r="A8814">
        <v>8813</v>
      </c>
      <c r="B8814" t="s">
        <v>10258</v>
      </c>
      <c r="C8814">
        <f t="shared" si="137"/>
        <v>10</v>
      </c>
      <c r="D8814" s="1">
        <v>42802</v>
      </c>
      <c r="E8814" s="1">
        <v>42807</v>
      </c>
      <c r="F8814" t="s">
        <v>46</v>
      </c>
      <c r="G8814" t="s">
        <v>625</v>
      </c>
      <c r="H8814" t="s">
        <v>626</v>
      </c>
      <c r="I8814" t="s">
        <v>37</v>
      </c>
      <c r="J8814" t="s">
        <v>23</v>
      </c>
      <c r="K8814" t="s">
        <v>324</v>
      </c>
      <c r="L8814" t="s">
        <v>234</v>
      </c>
      <c r="M8814">
        <v>49201</v>
      </c>
      <c r="N8814" t="s">
        <v>101</v>
      </c>
      <c r="O8814" t="s">
        <v>7189</v>
      </c>
      <c r="P8814" t="s">
        <v>42</v>
      </c>
      <c r="Q8814" t="s">
        <v>64</v>
      </c>
      <c r="R8814" t="s">
        <v>4229</v>
      </c>
      <c r="S8814">
        <v>13.9</v>
      </c>
      <c r="T8814" s="3"/>
    </row>
    <row r="8815" spans="1:20" x14ac:dyDescent="0.3">
      <c r="A8815">
        <v>8814</v>
      </c>
      <c r="B8815" t="s">
        <v>10259</v>
      </c>
      <c r="C8815">
        <f t="shared" si="137"/>
        <v>31</v>
      </c>
      <c r="D8815" s="1">
        <v>42577</v>
      </c>
      <c r="E8815" s="1">
        <v>42582</v>
      </c>
      <c r="F8815" t="s">
        <v>46</v>
      </c>
      <c r="G8815" t="s">
        <v>2634</v>
      </c>
      <c r="H8815" t="s">
        <v>2635</v>
      </c>
      <c r="I8815" t="s">
        <v>37</v>
      </c>
      <c r="J8815" t="s">
        <v>23</v>
      </c>
      <c r="K8815" t="s">
        <v>3947</v>
      </c>
      <c r="L8815" t="s">
        <v>306</v>
      </c>
      <c r="M8815">
        <v>85301</v>
      </c>
      <c r="N8815" t="s">
        <v>40</v>
      </c>
      <c r="O8815" t="s">
        <v>2483</v>
      </c>
      <c r="P8815" t="s">
        <v>28</v>
      </c>
      <c r="Q8815" t="s">
        <v>32</v>
      </c>
      <c r="R8815" t="s">
        <v>2484</v>
      </c>
      <c r="S8815">
        <v>266.35199999999998</v>
      </c>
      <c r="T8815" s="3"/>
    </row>
    <row r="8816" spans="1:20" x14ac:dyDescent="0.3">
      <c r="A8816">
        <v>8815</v>
      </c>
      <c r="B8816" t="s">
        <v>10260</v>
      </c>
      <c r="C8816">
        <f t="shared" si="137"/>
        <v>48</v>
      </c>
      <c r="D8816" s="1">
        <v>42697</v>
      </c>
      <c r="E8816" s="1">
        <v>42699</v>
      </c>
      <c r="F8816" t="s">
        <v>19</v>
      </c>
      <c r="G8816" t="s">
        <v>5506</v>
      </c>
      <c r="H8816" t="s">
        <v>5507</v>
      </c>
      <c r="I8816" t="s">
        <v>22</v>
      </c>
      <c r="J8816" t="s">
        <v>23</v>
      </c>
      <c r="K8816" t="s">
        <v>517</v>
      </c>
      <c r="L8816" t="s">
        <v>241</v>
      </c>
      <c r="M8816">
        <v>19805</v>
      </c>
      <c r="N8816" t="s">
        <v>144</v>
      </c>
      <c r="O8816" t="s">
        <v>1378</v>
      </c>
      <c r="P8816" t="s">
        <v>67</v>
      </c>
      <c r="Q8816" t="s">
        <v>68</v>
      </c>
      <c r="R8816" t="s">
        <v>1379</v>
      </c>
      <c r="S8816">
        <v>307.98</v>
      </c>
      <c r="T8816" s="3"/>
    </row>
    <row r="8817" spans="1:20" x14ac:dyDescent="0.3">
      <c r="A8817">
        <v>8816</v>
      </c>
      <c r="B8817" t="s">
        <v>10260</v>
      </c>
      <c r="C8817">
        <f t="shared" si="137"/>
        <v>48</v>
      </c>
      <c r="D8817" s="1">
        <v>42697</v>
      </c>
      <c r="E8817" s="1">
        <v>42699</v>
      </c>
      <c r="F8817" t="s">
        <v>19</v>
      </c>
      <c r="G8817" t="s">
        <v>5506</v>
      </c>
      <c r="H8817" t="s">
        <v>5507</v>
      </c>
      <c r="I8817" t="s">
        <v>22</v>
      </c>
      <c r="J8817" t="s">
        <v>23</v>
      </c>
      <c r="K8817" t="s">
        <v>517</v>
      </c>
      <c r="L8817" t="s">
        <v>241</v>
      </c>
      <c r="M8817">
        <v>19805</v>
      </c>
      <c r="N8817" t="s">
        <v>144</v>
      </c>
      <c r="O8817" t="s">
        <v>10261</v>
      </c>
      <c r="P8817" t="s">
        <v>42</v>
      </c>
      <c r="Q8817" t="s">
        <v>86</v>
      </c>
      <c r="R8817" t="s">
        <v>10262</v>
      </c>
      <c r="S8817">
        <v>44.1</v>
      </c>
      <c r="T8817" s="3"/>
    </row>
    <row r="8818" spans="1:20" x14ac:dyDescent="0.3">
      <c r="A8818">
        <v>8817</v>
      </c>
      <c r="B8818" t="s">
        <v>10260</v>
      </c>
      <c r="C8818">
        <f t="shared" si="137"/>
        <v>48</v>
      </c>
      <c r="D8818" s="1">
        <v>42697</v>
      </c>
      <c r="E8818" s="1">
        <v>42699</v>
      </c>
      <c r="F8818" t="s">
        <v>19</v>
      </c>
      <c r="G8818" t="s">
        <v>5506</v>
      </c>
      <c r="H8818" t="s">
        <v>5507</v>
      </c>
      <c r="I8818" t="s">
        <v>22</v>
      </c>
      <c r="J8818" t="s">
        <v>23</v>
      </c>
      <c r="K8818" t="s">
        <v>517</v>
      </c>
      <c r="L8818" t="s">
        <v>241</v>
      </c>
      <c r="M8818">
        <v>19805</v>
      </c>
      <c r="N8818" t="s">
        <v>144</v>
      </c>
      <c r="O8818" t="s">
        <v>721</v>
      </c>
      <c r="P8818" t="s">
        <v>42</v>
      </c>
      <c r="Q8818" t="s">
        <v>64</v>
      </c>
      <c r="R8818" t="s">
        <v>722</v>
      </c>
      <c r="S8818">
        <v>13.12</v>
      </c>
      <c r="T8818" s="3"/>
    </row>
    <row r="8819" spans="1:20" x14ac:dyDescent="0.3">
      <c r="A8819">
        <v>8818</v>
      </c>
      <c r="B8819" t="s">
        <v>10260</v>
      </c>
      <c r="C8819">
        <f t="shared" si="137"/>
        <v>48</v>
      </c>
      <c r="D8819" s="1">
        <v>42697</v>
      </c>
      <c r="E8819" s="1">
        <v>42699</v>
      </c>
      <c r="F8819" t="s">
        <v>19</v>
      </c>
      <c r="G8819" t="s">
        <v>5506</v>
      </c>
      <c r="H8819" t="s">
        <v>5507</v>
      </c>
      <c r="I8819" t="s">
        <v>22</v>
      </c>
      <c r="J8819" t="s">
        <v>23</v>
      </c>
      <c r="K8819" t="s">
        <v>517</v>
      </c>
      <c r="L8819" t="s">
        <v>241</v>
      </c>
      <c r="M8819">
        <v>19805</v>
      </c>
      <c r="N8819" t="s">
        <v>144</v>
      </c>
      <c r="O8819" t="s">
        <v>6107</v>
      </c>
      <c r="P8819" t="s">
        <v>42</v>
      </c>
      <c r="Q8819" t="s">
        <v>169</v>
      </c>
      <c r="R8819" t="s">
        <v>667</v>
      </c>
      <c r="S8819">
        <v>16.559999999999999</v>
      </c>
      <c r="T8819" s="3"/>
    </row>
    <row r="8820" spans="1:20" x14ac:dyDescent="0.3">
      <c r="A8820">
        <v>8819</v>
      </c>
      <c r="B8820" t="s">
        <v>10260</v>
      </c>
      <c r="C8820">
        <f t="shared" si="137"/>
        <v>48</v>
      </c>
      <c r="D8820" s="1">
        <v>42697</v>
      </c>
      <c r="E8820" s="1">
        <v>42699</v>
      </c>
      <c r="F8820" t="s">
        <v>19</v>
      </c>
      <c r="G8820" t="s">
        <v>5506</v>
      </c>
      <c r="H8820" t="s">
        <v>5507</v>
      </c>
      <c r="I8820" t="s">
        <v>22</v>
      </c>
      <c r="J8820" t="s">
        <v>23</v>
      </c>
      <c r="K8820" t="s">
        <v>517</v>
      </c>
      <c r="L8820" t="s">
        <v>241</v>
      </c>
      <c r="M8820">
        <v>19805</v>
      </c>
      <c r="N8820" t="s">
        <v>144</v>
      </c>
      <c r="O8820" t="s">
        <v>1899</v>
      </c>
      <c r="P8820" t="s">
        <v>42</v>
      </c>
      <c r="Q8820" t="s">
        <v>86</v>
      </c>
      <c r="R8820" t="s">
        <v>1900</v>
      </c>
      <c r="S8820">
        <v>38.880000000000003</v>
      </c>
      <c r="T8820" s="3"/>
    </row>
    <row r="8821" spans="1:20" x14ac:dyDescent="0.3">
      <c r="A8821">
        <v>8820</v>
      </c>
      <c r="B8821" t="s">
        <v>10263</v>
      </c>
      <c r="C8821">
        <f t="shared" si="137"/>
        <v>49</v>
      </c>
      <c r="D8821" s="1">
        <v>42702</v>
      </c>
      <c r="E8821" s="1">
        <v>42706</v>
      </c>
      <c r="F8821" t="s">
        <v>46</v>
      </c>
      <c r="G8821" t="s">
        <v>3658</v>
      </c>
      <c r="H8821" t="s">
        <v>3659</v>
      </c>
      <c r="I8821" t="s">
        <v>22</v>
      </c>
      <c r="J8821" t="s">
        <v>23</v>
      </c>
      <c r="K8821" t="s">
        <v>1236</v>
      </c>
      <c r="L8821" t="s">
        <v>100</v>
      </c>
      <c r="M8821">
        <v>78745</v>
      </c>
      <c r="N8821" t="s">
        <v>101</v>
      </c>
      <c r="O8821" t="s">
        <v>2561</v>
      </c>
      <c r="P8821" t="s">
        <v>42</v>
      </c>
      <c r="Q8821" t="s">
        <v>86</v>
      </c>
      <c r="R8821" t="s">
        <v>2562</v>
      </c>
      <c r="S8821">
        <v>335.52</v>
      </c>
      <c r="T8821" s="3"/>
    </row>
    <row r="8822" spans="1:20" x14ac:dyDescent="0.3">
      <c r="A8822">
        <v>8821</v>
      </c>
      <c r="B8822" t="s">
        <v>10264</v>
      </c>
      <c r="C8822">
        <f t="shared" si="137"/>
        <v>44</v>
      </c>
      <c r="D8822" s="1">
        <v>43407</v>
      </c>
      <c r="E8822" s="1">
        <v>43411</v>
      </c>
      <c r="F8822" t="s">
        <v>46</v>
      </c>
      <c r="G8822" t="s">
        <v>504</v>
      </c>
      <c r="H8822" t="s">
        <v>505</v>
      </c>
      <c r="I8822" t="s">
        <v>22</v>
      </c>
      <c r="J8822" t="s">
        <v>23</v>
      </c>
      <c r="K8822" t="s">
        <v>6055</v>
      </c>
      <c r="L8822" t="s">
        <v>50</v>
      </c>
      <c r="M8822">
        <v>32839</v>
      </c>
      <c r="N8822" t="s">
        <v>26</v>
      </c>
      <c r="O8822" t="s">
        <v>1764</v>
      </c>
      <c r="P8822" t="s">
        <v>67</v>
      </c>
      <c r="Q8822" t="s">
        <v>1215</v>
      </c>
      <c r="R8822" t="s">
        <v>1765</v>
      </c>
      <c r="S8822">
        <v>959.98400000000004</v>
      </c>
      <c r="T8822" s="3"/>
    </row>
    <row r="8823" spans="1:20" x14ac:dyDescent="0.3">
      <c r="A8823">
        <v>8822</v>
      </c>
      <c r="B8823" t="s">
        <v>10264</v>
      </c>
      <c r="C8823">
        <f t="shared" si="137"/>
        <v>44</v>
      </c>
      <c r="D8823" s="1">
        <v>43407</v>
      </c>
      <c r="E8823" s="1">
        <v>43411</v>
      </c>
      <c r="F8823" t="s">
        <v>46</v>
      </c>
      <c r="G8823" t="s">
        <v>504</v>
      </c>
      <c r="H8823" t="s">
        <v>505</v>
      </c>
      <c r="I8823" t="s">
        <v>22</v>
      </c>
      <c r="J8823" t="s">
        <v>23</v>
      </c>
      <c r="K8823" t="s">
        <v>6055</v>
      </c>
      <c r="L8823" t="s">
        <v>50</v>
      </c>
      <c r="M8823">
        <v>32839</v>
      </c>
      <c r="N8823" t="s">
        <v>26</v>
      </c>
      <c r="O8823" t="s">
        <v>5221</v>
      </c>
      <c r="P8823" t="s">
        <v>42</v>
      </c>
      <c r="Q8823" t="s">
        <v>71</v>
      </c>
      <c r="R8823" t="s">
        <v>5222</v>
      </c>
      <c r="S8823">
        <v>4.0860000000000003</v>
      </c>
      <c r="T8823" s="3"/>
    </row>
    <row r="8824" spans="1:20" x14ac:dyDescent="0.3">
      <c r="A8824">
        <v>8823</v>
      </c>
      <c r="B8824" t="s">
        <v>10264</v>
      </c>
      <c r="C8824">
        <f t="shared" si="137"/>
        <v>44</v>
      </c>
      <c r="D8824" s="1">
        <v>43407</v>
      </c>
      <c r="E8824" s="1">
        <v>43411</v>
      </c>
      <c r="F8824" t="s">
        <v>46</v>
      </c>
      <c r="G8824" t="s">
        <v>504</v>
      </c>
      <c r="H8824" t="s">
        <v>505</v>
      </c>
      <c r="I8824" t="s">
        <v>22</v>
      </c>
      <c r="J8824" t="s">
        <v>23</v>
      </c>
      <c r="K8824" t="s">
        <v>6055</v>
      </c>
      <c r="L8824" t="s">
        <v>50</v>
      </c>
      <c r="M8824">
        <v>32839</v>
      </c>
      <c r="N8824" t="s">
        <v>26</v>
      </c>
      <c r="O8824" t="s">
        <v>8362</v>
      </c>
      <c r="P8824" t="s">
        <v>42</v>
      </c>
      <c r="Q8824" t="s">
        <v>64</v>
      </c>
      <c r="R8824" t="s">
        <v>8363</v>
      </c>
      <c r="S8824">
        <v>55.984000000000002</v>
      </c>
      <c r="T8824" s="3"/>
    </row>
    <row r="8825" spans="1:20" x14ac:dyDescent="0.3">
      <c r="A8825">
        <v>8824</v>
      </c>
      <c r="B8825" t="s">
        <v>10264</v>
      </c>
      <c r="C8825">
        <f t="shared" si="137"/>
        <v>44</v>
      </c>
      <c r="D8825" s="1">
        <v>43407</v>
      </c>
      <c r="E8825" s="1">
        <v>43411</v>
      </c>
      <c r="F8825" t="s">
        <v>46</v>
      </c>
      <c r="G8825" t="s">
        <v>504</v>
      </c>
      <c r="H8825" t="s">
        <v>505</v>
      </c>
      <c r="I8825" t="s">
        <v>22</v>
      </c>
      <c r="J8825" t="s">
        <v>23</v>
      </c>
      <c r="K8825" t="s">
        <v>6055</v>
      </c>
      <c r="L8825" t="s">
        <v>50</v>
      </c>
      <c r="M8825">
        <v>32839</v>
      </c>
      <c r="N8825" t="s">
        <v>26</v>
      </c>
      <c r="O8825" t="s">
        <v>2780</v>
      </c>
      <c r="P8825" t="s">
        <v>42</v>
      </c>
      <c r="Q8825" t="s">
        <v>86</v>
      </c>
      <c r="R8825" t="s">
        <v>2781</v>
      </c>
      <c r="S8825">
        <v>10.688000000000001</v>
      </c>
      <c r="T8825" s="3"/>
    </row>
    <row r="8826" spans="1:20" x14ac:dyDescent="0.3">
      <c r="A8826">
        <v>8825</v>
      </c>
      <c r="B8826" t="s">
        <v>10265</v>
      </c>
      <c r="C8826">
        <f t="shared" si="137"/>
        <v>12</v>
      </c>
      <c r="D8826" s="1">
        <v>43180</v>
      </c>
      <c r="E8826" s="1">
        <v>43182</v>
      </c>
      <c r="F8826" t="s">
        <v>19</v>
      </c>
      <c r="G8826" t="s">
        <v>270</v>
      </c>
      <c r="H8826" t="s">
        <v>271</v>
      </c>
      <c r="I8826" t="s">
        <v>22</v>
      </c>
      <c r="J8826" t="s">
        <v>23</v>
      </c>
      <c r="K8826" t="s">
        <v>4776</v>
      </c>
      <c r="L8826" t="s">
        <v>143</v>
      </c>
      <c r="M8826">
        <v>19601</v>
      </c>
      <c r="N8826" t="s">
        <v>144</v>
      </c>
      <c r="O8826" t="s">
        <v>1692</v>
      </c>
      <c r="P8826" t="s">
        <v>42</v>
      </c>
      <c r="Q8826" t="s">
        <v>169</v>
      </c>
      <c r="R8826" t="s">
        <v>1693</v>
      </c>
      <c r="S8826">
        <v>8.8559999999999999</v>
      </c>
      <c r="T8826" s="3"/>
    </row>
    <row r="8827" spans="1:20" x14ac:dyDescent="0.3">
      <c r="A8827">
        <v>8826</v>
      </c>
      <c r="B8827" t="s">
        <v>10266</v>
      </c>
      <c r="C8827">
        <f t="shared" si="137"/>
        <v>52</v>
      </c>
      <c r="D8827" s="1">
        <v>42723</v>
      </c>
      <c r="E8827" s="1">
        <v>42726</v>
      </c>
      <c r="F8827" t="s">
        <v>184</v>
      </c>
      <c r="G8827" t="s">
        <v>1308</v>
      </c>
      <c r="H8827" t="s">
        <v>1309</v>
      </c>
      <c r="I8827" t="s">
        <v>22</v>
      </c>
      <c r="J8827" t="s">
        <v>23</v>
      </c>
      <c r="K8827" t="s">
        <v>142</v>
      </c>
      <c r="L8827" t="s">
        <v>143</v>
      </c>
      <c r="M8827">
        <v>19134</v>
      </c>
      <c r="N8827" t="s">
        <v>144</v>
      </c>
      <c r="O8827" t="s">
        <v>4762</v>
      </c>
      <c r="P8827" t="s">
        <v>42</v>
      </c>
      <c r="Q8827" t="s">
        <v>43</v>
      </c>
      <c r="R8827" t="s">
        <v>4763</v>
      </c>
      <c r="S8827">
        <v>6.9119999999999999</v>
      </c>
      <c r="T8827" s="3"/>
    </row>
    <row r="8828" spans="1:20" x14ac:dyDescent="0.3">
      <c r="A8828">
        <v>8827</v>
      </c>
      <c r="B8828" t="s">
        <v>10267</v>
      </c>
      <c r="C8828">
        <f t="shared" si="137"/>
        <v>14</v>
      </c>
      <c r="D8828" s="1">
        <v>42096</v>
      </c>
      <c r="E8828" s="1">
        <v>42100</v>
      </c>
      <c r="F8828" t="s">
        <v>19</v>
      </c>
      <c r="G8828" t="s">
        <v>6700</v>
      </c>
      <c r="H8828" t="s">
        <v>6701</v>
      </c>
      <c r="I8828" t="s">
        <v>22</v>
      </c>
      <c r="J8828" t="s">
        <v>23</v>
      </c>
      <c r="K8828" t="s">
        <v>180</v>
      </c>
      <c r="L8828" t="s">
        <v>100</v>
      </c>
      <c r="M8828">
        <v>77095</v>
      </c>
      <c r="N8828" t="s">
        <v>101</v>
      </c>
      <c r="O8828" t="s">
        <v>1866</v>
      </c>
      <c r="P8828" t="s">
        <v>42</v>
      </c>
      <c r="Q8828" t="s">
        <v>86</v>
      </c>
      <c r="R8828" t="s">
        <v>1867</v>
      </c>
      <c r="S8828">
        <v>26.72</v>
      </c>
      <c r="T8828" s="3"/>
    </row>
    <row r="8829" spans="1:20" x14ac:dyDescent="0.3">
      <c r="A8829">
        <v>8828</v>
      </c>
      <c r="B8829" t="s">
        <v>10267</v>
      </c>
      <c r="C8829">
        <f t="shared" si="137"/>
        <v>14</v>
      </c>
      <c r="D8829" s="1">
        <v>42096</v>
      </c>
      <c r="E8829" s="1">
        <v>42100</v>
      </c>
      <c r="F8829" t="s">
        <v>19</v>
      </c>
      <c r="G8829" t="s">
        <v>6700</v>
      </c>
      <c r="H8829" t="s">
        <v>6701</v>
      </c>
      <c r="I8829" t="s">
        <v>22</v>
      </c>
      <c r="J8829" t="s">
        <v>23</v>
      </c>
      <c r="K8829" t="s">
        <v>180</v>
      </c>
      <c r="L8829" t="s">
        <v>100</v>
      </c>
      <c r="M8829">
        <v>77095</v>
      </c>
      <c r="N8829" t="s">
        <v>101</v>
      </c>
      <c r="O8829" t="s">
        <v>8694</v>
      </c>
      <c r="P8829" t="s">
        <v>42</v>
      </c>
      <c r="Q8829" t="s">
        <v>86</v>
      </c>
      <c r="R8829" t="s">
        <v>8695</v>
      </c>
      <c r="S8829">
        <v>33.488</v>
      </c>
      <c r="T8829" s="3"/>
    </row>
    <row r="8830" spans="1:20" x14ac:dyDescent="0.3">
      <c r="A8830">
        <v>8829</v>
      </c>
      <c r="B8830" t="s">
        <v>10268</v>
      </c>
      <c r="C8830">
        <f t="shared" si="137"/>
        <v>24</v>
      </c>
      <c r="D8830" s="1">
        <v>42526</v>
      </c>
      <c r="E8830" s="1">
        <v>42530</v>
      </c>
      <c r="F8830" t="s">
        <v>46</v>
      </c>
      <c r="G8830" t="s">
        <v>1533</v>
      </c>
      <c r="H8830" t="s">
        <v>1534</v>
      </c>
      <c r="I8830" t="s">
        <v>37</v>
      </c>
      <c r="J8830" t="s">
        <v>23</v>
      </c>
      <c r="K8830" t="s">
        <v>9310</v>
      </c>
      <c r="L8830" t="s">
        <v>593</v>
      </c>
      <c r="M8830">
        <v>63301</v>
      </c>
      <c r="N8830" t="s">
        <v>101</v>
      </c>
      <c r="O8830" t="s">
        <v>4640</v>
      </c>
      <c r="P8830" t="s">
        <v>42</v>
      </c>
      <c r="Q8830" t="s">
        <v>86</v>
      </c>
      <c r="R8830" t="s">
        <v>4641</v>
      </c>
      <c r="S8830">
        <v>10.56</v>
      </c>
      <c r="T8830" s="3"/>
    </row>
    <row r="8831" spans="1:20" x14ac:dyDescent="0.3">
      <c r="A8831">
        <v>8830</v>
      </c>
      <c r="B8831" t="s">
        <v>10269</v>
      </c>
      <c r="C8831">
        <f t="shared" si="137"/>
        <v>41</v>
      </c>
      <c r="D8831" s="1">
        <v>42283</v>
      </c>
      <c r="E8831" s="1">
        <v>42286</v>
      </c>
      <c r="F8831" t="s">
        <v>184</v>
      </c>
      <c r="G8831" t="s">
        <v>8998</v>
      </c>
      <c r="H8831" t="s">
        <v>8999</v>
      </c>
      <c r="I8831" t="s">
        <v>37</v>
      </c>
      <c r="J8831" t="s">
        <v>23</v>
      </c>
      <c r="K8831" t="s">
        <v>4379</v>
      </c>
      <c r="L8831" t="s">
        <v>250</v>
      </c>
      <c r="M8831">
        <v>46203</v>
      </c>
      <c r="N8831" t="s">
        <v>101</v>
      </c>
      <c r="O8831" t="s">
        <v>7508</v>
      </c>
      <c r="P8831" t="s">
        <v>42</v>
      </c>
      <c r="Q8831" t="s">
        <v>55</v>
      </c>
      <c r="R8831" t="s">
        <v>7509</v>
      </c>
      <c r="S8831">
        <v>386.34</v>
      </c>
      <c r="T8831" s="3"/>
    </row>
    <row r="8832" spans="1:20" x14ac:dyDescent="0.3">
      <c r="A8832">
        <v>8831</v>
      </c>
      <c r="B8832" t="s">
        <v>10270</v>
      </c>
      <c r="C8832">
        <f t="shared" si="137"/>
        <v>34</v>
      </c>
      <c r="D8832" s="1">
        <v>42968</v>
      </c>
      <c r="E8832" s="1">
        <v>42971</v>
      </c>
      <c r="F8832" t="s">
        <v>19</v>
      </c>
      <c r="G8832" t="s">
        <v>2856</v>
      </c>
      <c r="H8832" t="s">
        <v>2857</v>
      </c>
      <c r="I8832" t="s">
        <v>37</v>
      </c>
      <c r="J8832" t="s">
        <v>23</v>
      </c>
      <c r="K8832" t="s">
        <v>91</v>
      </c>
      <c r="L8832" t="s">
        <v>92</v>
      </c>
      <c r="M8832">
        <v>98115</v>
      </c>
      <c r="N8832" t="s">
        <v>40</v>
      </c>
      <c r="O8832" t="s">
        <v>3172</v>
      </c>
      <c r="P8832" t="s">
        <v>42</v>
      </c>
      <c r="Q8832" t="s">
        <v>71</v>
      </c>
      <c r="R8832" t="s">
        <v>3173</v>
      </c>
      <c r="S8832">
        <v>33.44</v>
      </c>
      <c r="T8832" s="3"/>
    </row>
    <row r="8833" spans="1:20" x14ac:dyDescent="0.3">
      <c r="A8833">
        <v>8832</v>
      </c>
      <c r="B8833" t="s">
        <v>10271</v>
      </c>
      <c r="C8833">
        <f t="shared" si="137"/>
        <v>47</v>
      </c>
      <c r="D8833" s="1">
        <v>42689</v>
      </c>
      <c r="E8833" s="1">
        <v>42693</v>
      </c>
      <c r="F8833" t="s">
        <v>46</v>
      </c>
      <c r="G8833" t="s">
        <v>6997</v>
      </c>
      <c r="H8833" t="s">
        <v>6998</v>
      </c>
      <c r="I8833" t="s">
        <v>98</v>
      </c>
      <c r="J8833" t="s">
        <v>23</v>
      </c>
      <c r="K8833" t="s">
        <v>3327</v>
      </c>
      <c r="L8833" t="s">
        <v>315</v>
      </c>
      <c r="M8833">
        <v>22801</v>
      </c>
      <c r="N8833" t="s">
        <v>26</v>
      </c>
      <c r="O8833" t="s">
        <v>2185</v>
      </c>
      <c r="P8833" t="s">
        <v>28</v>
      </c>
      <c r="Q8833" t="s">
        <v>61</v>
      </c>
      <c r="R8833" t="s">
        <v>2186</v>
      </c>
      <c r="S8833">
        <v>39.96</v>
      </c>
      <c r="T8833" s="3"/>
    </row>
    <row r="8834" spans="1:20" x14ac:dyDescent="0.3">
      <c r="A8834">
        <v>8833</v>
      </c>
      <c r="B8834" t="s">
        <v>10272</v>
      </c>
      <c r="C8834">
        <f t="shared" si="137"/>
        <v>26</v>
      </c>
      <c r="D8834" s="1">
        <v>42543</v>
      </c>
      <c r="E8834" s="1">
        <v>42548</v>
      </c>
      <c r="F8834" t="s">
        <v>46</v>
      </c>
      <c r="G8834" t="s">
        <v>4353</v>
      </c>
      <c r="H8834" t="s">
        <v>4354</v>
      </c>
      <c r="I8834" t="s">
        <v>22</v>
      </c>
      <c r="J8834" t="s">
        <v>23</v>
      </c>
      <c r="K8834" t="s">
        <v>385</v>
      </c>
      <c r="L8834" t="s">
        <v>263</v>
      </c>
      <c r="M8834">
        <v>14609</v>
      </c>
      <c r="N8834" t="s">
        <v>144</v>
      </c>
      <c r="O8834" t="s">
        <v>2694</v>
      </c>
      <c r="P8834" t="s">
        <v>42</v>
      </c>
      <c r="Q8834" t="s">
        <v>71</v>
      </c>
      <c r="R8834" t="s">
        <v>2695</v>
      </c>
      <c r="S8834">
        <v>1217.568</v>
      </c>
      <c r="T8834" s="3"/>
    </row>
    <row r="8835" spans="1:20" x14ac:dyDescent="0.3">
      <c r="A8835">
        <v>8834</v>
      </c>
      <c r="B8835" t="s">
        <v>10273</v>
      </c>
      <c r="C8835">
        <f t="shared" ref="C8835:C8898" si="138">WEEKNUM(D8835,1)</f>
        <v>39</v>
      </c>
      <c r="D8835" s="1">
        <v>43367</v>
      </c>
      <c r="E8835" s="1">
        <v>43371</v>
      </c>
      <c r="F8835" t="s">
        <v>46</v>
      </c>
      <c r="G8835" t="s">
        <v>5103</v>
      </c>
      <c r="H8835" t="s">
        <v>5104</v>
      </c>
      <c r="I8835" t="s">
        <v>98</v>
      </c>
      <c r="J8835" t="s">
        <v>23</v>
      </c>
      <c r="K8835" t="s">
        <v>7494</v>
      </c>
      <c r="L8835" t="s">
        <v>1271</v>
      </c>
      <c r="M8835">
        <v>30328</v>
      </c>
      <c r="N8835" t="s">
        <v>26</v>
      </c>
      <c r="O8835" t="s">
        <v>4019</v>
      </c>
      <c r="P8835" t="s">
        <v>42</v>
      </c>
      <c r="Q8835" t="s">
        <v>55</v>
      </c>
      <c r="R8835" t="s">
        <v>6590</v>
      </c>
      <c r="S8835">
        <v>15.51</v>
      </c>
      <c r="T8835" s="3"/>
    </row>
    <row r="8836" spans="1:20" x14ac:dyDescent="0.3">
      <c r="A8836">
        <v>8835</v>
      </c>
      <c r="B8836" t="s">
        <v>10273</v>
      </c>
      <c r="C8836">
        <f t="shared" si="138"/>
        <v>39</v>
      </c>
      <c r="D8836" s="1">
        <v>43367</v>
      </c>
      <c r="E8836" s="1">
        <v>43371</v>
      </c>
      <c r="F8836" t="s">
        <v>46</v>
      </c>
      <c r="G8836" t="s">
        <v>5103</v>
      </c>
      <c r="H8836" t="s">
        <v>5104</v>
      </c>
      <c r="I8836" t="s">
        <v>98</v>
      </c>
      <c r="J8836" t="s">
        <v>23</v>
      </c>
      <c r="K8836" t="s">
        <v>7494</v>
      </c>
      <c r="L8836" t="s">
        <v>1271</v>
      </c>
      <c r="M8836">
        <v>30328</v>
      </c>
      <c r="N8836" t="s">
        <v>26</v>
      </c>
      <c r="O8836" t="s">
        <v>6496</v>
      </c>
      <c r="P8836" t="s">
        <v>67</v>
      </c>
      <c r="Q8836" t="s">
        <v>68</v>
      </c>
      <c r="R8836" t="s">
        <v>6497</v>
      </c>
      <c r="S8836">
        <v>89.9</v>
      </c>
      <c r="T8836" s="3"/>
    </row>
    <row r="8837" spans="1:20" x14ac:dyDescent="0.3">
      <c r="A8837">
        <v>8836</v>
      </c>
      <c r="B8837" t="s">
        <v>10273</v>
      </c>
      <c r="C8837">
        <f t="shared" si="138"/>
        <v>39</v>
      </c>
      <c r="D8837" s="1">
        <v>43367</v>
      </c>
      <c r="E8837" s="1">
        <v>43371</v>
      </c>
      <c r="F8837" t="s">
        <v>46</v>
      </c>
      <c r="G8837" t="s">
        <v>5103</v>
      </c>
      <c r="H8837" t="s">
        <v>5104</v>
      </c>
      <c r="I8837" t="s">
        <v>98</v>
      </c>
      <c r="J8837" t="s">
        <v>23</v>
      </c>
      <c r="K8837" t="s">
        <v>7494</v>
      </c>
      <c r="L8837" t="s">
        <v>1271</v>
      </c>
      <c r="M8837">
        <v>30328</v>
      </c>
      <c r="N8837" t="s">
        <v>26</v>
      </c>
      <c r="O8837" t="s">
        <v>8253</v>
      </c>
      <c r="P8837" t="s">
        <v>42</v>
      </c>
      <c r="Q8837" t="s">
        <v>64</v>
      </c>
      <c r="R8837" t="s">
        <v>8254</v>
      </c>
      <c r="S8837">
        <v>14.28</v>
      </c>
      <c r="T8837" s="3"/>
    </row>
    <row r="8838" spans="1:20" x14ac:dyDescent="0.3">
      <c r="A8838">
        <v>8837</v>
      </c>
      <c r="B8838" t="s">
        <v>10273</v>
      </c>
      <c r="C8838">
        <f t="shared" si="138"/>
        <v>39</v>
      </c>
      <c r="D8838" s="1">
        <v>43367</v>
      </c>
      <c r="E8838" s="1">
        <v>43371</v>
      </c>
      <c r="F8838" t="s">
        <v>46</v>
      </c>
      <c r="G8838" t="s">
        <v>5103</v>
      </c>
      <c r="H8838" t="s">
        <v>5104</v>
      </c>
      <c r="I8838" t="s">
        <v>98</v>
      </c>
      <c r="J8838" t="s">
        <v>23</v>
      </c>
      <c r="K8838" t="s">
        <v>7494</v>
      </c>
      <c r="L8838" t="s">
        <v>1271</v>
      </c>
      <c r="M8838">
        <v>30328</v>
      </c>
      <c r="N8838" t="s">
        <v>26</v>
      </c>
      <c r="O8838" t="s">
        <v>2952</v>
      </c>
      <c r="P8838" t="s">
        <v>42</v>
      </c>
      <c r="Q8838" t="s">
        <v>64</v>
      </c>
      <c r="R8838" t="s">
        <v>2953</v>
      </c>
      <c r="S8838">
        <v>12.72</v>
      </c>
      <c r="T8838" s="3"/>
    </row>
    <row r="8839" spans="1:20" x14ac:dyDescent="0.3">
      <c r="A8839">
        <v>8838</v>
      </c>
      <c r="B8839" t="s">
        <v>10273</v>
      </c>
      <c r="C8839">
        <f t="shared" si="138"/>
        <v>39</v>
      </c>
      <c r="D8839" s="1">
        <v>43367</v>
      </c>
      <c r="E8839" s="1">
        <v>43371</v>
      </c>
      <c r="F8839" t="s">
        <v>46</v>
      </c>
      <c r="G8839" t="s">
        <v>5103</v>
      </c>
      <c r="H8839" t="s">
        <v>5104</v>
      </c>
      <c r="I8839" t="s">
        <v>98</v>
      </c>
      <c r="J8839" t="s">
        <v>23</v>
      </c>
      <c r="K8839" t="s">
        <v>7494</v>
      </c>
      <c r="L8839" t="s">
        <v>1271</v>
      </c>
      <c r="M8839">
        <v>30328</v>
      </c>
      <c r="N8839" t="s">
        <v>26</v>
      </c>
      <c r="O8839" t="s">
        <v>1441</v>
      </c>
      <c r="P8839" t="s">
        <v>42</v>
      </c>
      <c r="Q8839" t="s">
        <v>43</v>
      </c>
      <c r="R8839" t="s">
        <v>1442</v>
      </c>
      <c r="S8839">
        <v>15.75</v>
      </c>
      <c r="T8839" s="3"/>
    </row>
    <row r="8840" spans="1:20" x14ac:dyDescent="0.3">
      <c r="A8840">
        <v>8839</v>
      </c>
      <c r="B8840" t="s">
        <v>10274</v>
      </c>
      <c r="C8840">
        <f t="shared" si="138"/>
        <v>15</v>
      </c>
      <c r="D8840" s="1">
        <v>42100</v>
      </c>
      <c r="E8840" s="1">
        <v>42104</v>
      </c>
      <c r="F8840" t="s">
        <v>19</v>
      </c>
      <c r="G8840" t="s">
        <v>3291</v>
      </c>
      <c r="H8840" t="s">
        <v>3292</v>
      </c>
      <c r="I8840" t="s">
        <v>37</v>
      </c>
      <c r="J8840" t="s">
        <v>23</v>
      </c>
      <c r="K8840" t="s">
        <v>38</v>
      </c>
      <c r="L8840" t="s">
        <v>39</v>
      </c>
      <c r="M8840">
        <v>90004</v>
      </c>
      <c r="N8840" t="s">
        <v>40</v>
      </c>
      <c r="O8840" t="s">
        <v>6809</v>
      </c>
      <c r="P8840" t="s">
        <v>42</v>
      </c>
      <c r="Q8840" t="s">
        <v>64</v>
      </c>
      <c r="R8840" t="s">
        <v>6810</v>
      </c>
      <c r="S8840">
        <v>70.95</v>
      </c>
      <c r="T8840" s="3"/>
    </row>
    <row r="8841" spans="1:20" x14ac:dyDescent="0.3">
      <c r="A8841">
        <v>8840</v>
      </c>
      <c r="B8841" t="s">
        <v>10274</v>
      </c>
      <c r="C8841">
        <f t="shared" si="138"/>
        <v>15</v>
      </c>
      <c r="D8841" s="1">
        <v>42100</v>
      </c>
      <c r="E8841" s="1">
        <v>42104</v>
      </c>
      <c r="F8841" t="s">
        <v>19</v>
      </c>
      <c r="G8841" t="s">
        <v>3291</v>
      </c>
      <c r="H8841" t="s">
        <v>3292</v>
      </c>
      <c r="I8841" t="s">
        <v>37</v>
      </c>
      <c r="J8841" t="s">
        <v>23</v>
      </c>
      <c r="K8841" t="s">
        <v>38</v>
      </c>
      <c r="L8841" t="s">
        <v>39</v>
      </c>
      <c r="M8841">
        <v>90004</v>
      </c>
      <c r="N8841" t="s">
        <v>40</v>
      </c>
      <c r="O8841" t="s">
        <v>458</v>
      </c>
      <c r="P8841" t="s">
        <v>42</v>
      </c>
      <c r="Q8841" t="s">
        <v>71</v>
      </c>
      <c r="R8841" t="s">
        <v>459</v>
      </c>
      <c r="S8841">
        <v>65.567999999999998</v>
      </c>
      <c r="T8841" s="3"/>
    </row>
    <row r="8842" spans="1:20" x14ac:dyDescent="0.3">
      <c r="A8842">
        <v>8841</v>
      </c>
      <c r="B8842" t="s">
        <v>10274</v>
      </c>
      <c r="C8842">
        <f t="shared" si="138"/>
        <v>15</v>
      </c>
      <c r="D8842" s="1">
        <v>42100</v>
      </c>
      <c r="E8842" s="1">
        <v>42104</v>
      </c>
      <c r="F8842" t="s">
        <v>19</v>
      </c>
      <c r="G8842" t="s">
        <v>3291</v>
      </c>
      <c r="H8842" t="s">
        <v>3292</v>
      </c>
      <c r="I8842" t="s">
        <v>37</v>
      </c>
      <c r="J8842" t="s">
        <v>23</v>
      </c>
      <c r="K8842" t="s">
        <v>38</v>
      </c>
      <c r="L8842" t="s">
        <v>39</v>
      </c>
      <c r="M8842">
        <v>90004</v>
      </c>
      <c r="N8842" t="s">
        <v>40</v>
      </c>
      <c r="O8842" t="s">
        <v>5479</v>
      </c>
      <c r="P8842" t="s">
        <v>67</v>
      </c>
      <c r="Q8842" t="s">
        <v>157</v>
      </c>
      <c r="R8842" t="s">
        <v>5480</v>
      </c>
      <c r="S8842">
        <v>299.97000000000003</v>
      </c>
      <c r="T8842" s="3"/>
    </row>
    <row r="8843" spans="1:20" x14ac:dyDescent="0.3">
      <c r="A8843">
        <v>8842</v>
      </c>
      <c r="B8843" t="s">
        <v>10275</v>
      </c>
      <c r="C8843">
        <f t="shared" si="138"/>
        <v>6</v>
      </c>
      <c r="D8843" s="1">
        <v>42775</v>
      </c>
      <c r="E8843" s="1">
        <v>42779</v>
      </c>
      <c r="F8843" t="s">
        <v>46</v>
      </c>
      <c r="G8843" t="s">
        <v>2768</v>
      </c>
      <c r="H8843" t="s">
        <v>2769</v>
      </c>
      <c r="I8843" t="s">
        <v>37</v>
      </c>
      <c r="J8843" t="s">
        <v>23</v>
      </c>
      <c r="K8843" t="s">
        <v>123</v>
      </c>
      <c r="L8843" t="s">
        <v>39</v>
      </c>
      <c r="M8843">
        <v>94110</v>
      </c>
      <c r="N8843" t="s">
        <v>40</v>
      </c>
      <c r="O8843" t="s">
        <v>1017</v>
      </c>
      <c r="P8843" t="s">
        <v>67</v>
      </c>
      <c r="Q8843" t="s">
        <v>157</v>
      </c>
      <c r="R8843" t="s">
        <v>1018</v>
      </c>
      <c r="S8843">
        <v>89.97</v>
      </c>
      <c r="T8843" s="3"/>
    </row>
    <row r="8844" spans="1:20" x14ac:dyDescent="0.3">
      <c r="A8844">
        <v>8843</v>
      </c>
      <c r="B8844" t="s">
        <v>10275</v>
      </c>
      <c r="C8844">
        <f t="shared" si="138"/>
        <v>6</v>
      </c>
      <c r="D8844" s="1">
        <v>42775</v>
      </c>
      <c r="E8844" s="1">
        <v>42779</v>
      </c>
      <c r="F8844" t="s">
        <v>46</v>
      </c>
      <c r="G8844" t="s">
        <v>2768</v>
      </c>
      <c r="H8844" t="s">
        <v>2769</v>
      </c>
      <c r="I8844" t="s">
        <v>37</v>
      </c>
      <c r="J8844" t="s">
        <v>23</v>
      </c>
      <c r="K8844" t="s">
        <v>123</v>
      </c>
      <c r="L8844" t="s">
        <v>39</v>
      </c>
      <c r="M8844">
        <v>94110</v>
      </c>
      <c r="N8844" t="s">
        <v>40</v>
      </c>
      <c r="O8844" t="s">
        <v>3093</v>
      </c>
      <c r="P8844" t="s">
        <v>67</v>
      </c>
      <c r="Q8844" t="s">
        <v>157</v>
      </c>
      <c r="R8844" t="s">
        <v>3094</v>
      </c>
      <c r="S8844">
        <v>31.86</v>
      </c>
      <c r="T8844" s="3"/>
    </row>
    <row r="8845" spans="1:20" x14ac:dyDescent="0.3">
      <c r="A8845">
        <v>8844</v>
      </c>
      <c r="B8845" t="s">
        <v>10276</v>
      </c>
      <c r="C8845">
        <f t="shared" si="138"/>
        <v>47</v>
      </c>
      <c r="D8845" s="1">
        <v>42326</v>
      </c>
      <c r="E8845" s="1">
        <v>42328</v>
      </c>
      <c r="F8845" t="s">
        <v>19</v>
      </c>
      <c r="G8845" t="s">
        <v>367</v>
      </c>
      <c r="H8845" t="s">
        <v>368</v>
      </c>
      <c r="I8845" t="s">
        <v>37</v>
      </c>
      <c r="J8845" t="s">
        <v>23</v>
      </c>
      <c r="K8845" t="s">
        <v>405</v>
      </c>
      <c r="L8845" t="s">
        <v>225</v>
      </c>
      <c r="M8845">
        <v>55407</v>
      </c>
      <c r="N8845" t="s">
        <v>101</v>
      </c>
      <c r="O8845" t="s">
        <v>7614</v>
      </c>
      <c r="P8845" t="s">
        <v>42</v>
      </c>
      <c r="Q8845" t="s">
        <v>55</v>
      </c>
      <c r="R8845" t="s">
        <v>7615</v>
      </c>
      <c r="S8845">
        <v>67.150000000000006</v>
      </c>
      <c r="T8845" s="3"/>
    </row>
    <row r="8846" spans="1:20" x14ac:dyDescent="0.3">
      <c r="A8846">
        <v>8845</v>
      </c>
      <c r="B8846" t="s">
        <v>10277</v>
      </c>
      <c r="C8846">
        <f t="shared" si="138"/>
        <v>51</v>
      </c>
      <c r="D8846" s="1">
        <v>43452</v>
      </c>
      <c r="E8846" s="1">
        <v>43457</v>
      </c>
      <c r="F8846" t="s">
        <v>46</v>
      </c>
      <c r="G8846" t="s">
        <v>3728</v>
      </c>
      <c r="H8846" t="s">
        <v>3729</v>
      </c>
      <c r="I8846" t="s">
        <v>22</v>
      </c>
      <c r="J8846" t="s">
        <v>23</v>
      </c>
      <c r="K8846" t="s">
        <v>493</v>
      </c>
      <c r="L8846" t="s">
        <v>494</v>
      </c>
      <c r="M8846">
        <v>43229</v>
      </c>
      <c r="N8846" t="s">
        <v>144</v>
      </c>
      <c r="O8846" t="s">
        <v>4949</v>
      </c>
      <c r="P8846" t="s">
        <v>42</v>
      </c>
      <c r="Q8846" t="s">
        <v>71</v>
      </c>
      <c r="R8846" t="s">
        <v>4950</v>
      </c>
      <c r="S8846">
        <v>7.2359999999999998</v>
      </c>
      <c r="T8846" s="3"/>
    </row>
    <row r="8847" spans="1:20" x14ac:dyDescent="0.3">
      <c r="A8847">
        <v>8846</v>
      </c>
      <c r="B8847" t="s">
        <v>10277</v>
      </c>
      <c r="C8847">
        <f t="shared" si="138"/>
        <v>51</v>
      </c>
      <c r="D8847" s="1">
        <v>43452</v>
      </c>
      <c r="E8847" s="1">
        <v>43457</v>
      </c>
      <c r="F8847" t="s">
        <v>46</v>
      </c>
      <c r="G8847" t="s">
        <v>3728</v>
      </c>
      <c r="H8847" t="s">
        <v>3729</v>
      </c>
      <c r="I8847" t="s">
        <v>22</v>
      </c>
      <c r="J8847" t="s">
        <v>23</v>
      </c>
      <c r="K8847" t="s">
        <v>493</v>
      </c>
      <c r="L8847" t="s">
        <v>494</v>
      </c>
      <c r="M8847">
        <v>43229</v>
      </c>
      <c r="N8847" t="s">
        <v>144</v>
      </c>
      <c r="O8847" t="s">
        <v>570</v>
      </c>
      <c r="P8847" t="s">
        <v>42</v>
      </c>
      <c r="Q8847" t="s">
        <v>265</v>
      </c>
      <c r="R8847" t="s">
        <v>571</v>
      </c>
      <c r="S8847">
        <v>4.8239999999999998</v>
      </c>
      <c r="T8847" s="3"/>
    </row>
    <row r="8848" spans="1:20" x14ac:dyDescent="0.3">
      <c r="A8848">
        <v>8847</v>
      </c>
      <c r="B8848" t="s">
        <v>10277</v>
      </c>
      <c r="C8848">
        <f t="shared" si="138"/>
        <v>51</v>
      </c>
      <c r="D8848" s="1">
        <v>43452</v>
      </c>
      <c r="E8848" s="1">
        <v>43457</v>
      </c>
      <c r="F8848" t="s">
        <v>46</v>
      </c>
      <c r="G8848" t="s">
        <v>3728</v>
      </c>
      <c r="H8848" t="s">
        <v>3729</v>
      </c>
      <c r="I8848" t="s">
        <v>22</v>
      </c>
      <c r="J8848" t="s">
        <v>23</v>
      </c>
      <c r="K8848" t="s">
        <v>493</v>
      </c>
      <c r="L8848" t="s">
        <v>494</v>
      </c>
      <c r="M8848">
        <v>43229</v>
      </c>
      <c r="N8848" t="s">
        <v>144</v>
      </c>
      <c r="O8848" t="s">
        <v>1547</v>
      </c>
      <c r="P8848" t="s">
        <v>42</v>
      </c>
      <c r="Q8848" t="s">
        <v>86</v>
      </c>
      <c r="R8848" t="s">
        <v>1548</v>
      </c>
      <c r="S8848">
        <v>91.36</v>
      </c>
      <c r="T8848" s="3"/>
    </row>
    <row r="8849" spans="1:20" x14ac:dyDescent="0.3">
      <c r="A8849">
        <v>8848</v>
      </c>
      <c r="B8849" t="s">
        <v>10277</v>
      </c>
      <c r="C8849">
        <f t="shared" si="138"/>
        <v>51</v>
      </c>
      <c r="D8849" s="1">
        <v>43452</v>
      </c>
      <c r="E8849" s="1">
        <v>43457</v>
      </c>
      <c r="F8849" t="s">
        <v>46</v>
      </c>
      <c r="G8849" t="s">
        <v>3728</v>
      </c>
      <c r="H8849" t="s">
        <v>3729</v>
      </c>
      <c r="I8849" t="s">
        <v>22</v>
      </c>
      <c r="J8849" t="s">
        <v>23</v>
      </c>
      <c r="K8849" t="s">
        <v>493</v>
      </c>
      <c r="L8849" t="s">
        <v>494</v>
      </c>
      <c r="M8849">
        <v>43229</v>
      </c>
      <c r="N8849" t="s">
        <v>144</v>
      </c>
      <c r="O8849" t="s">
        <v>2822</v>
      </c>
      <c r="P8849" t="s">
        <v>42</v>
      </c>
      <c r="Q8849" t="s">
        <v>74</v>
      </c>
      <c r="R8849" t="s">
        <v>2823</v>
      </c>
      <c r="S8849">
        <v>130.11199999999999</v>
      </c>
      <c r="T8849" s="3"/>
    </row>
    <row r="8850" spans="1:20" x14ac:dyDescent="0.3">
      <c r="A8850">
        <v>8849</v>
      </c>
      <c r="B8850" t="s">
        <v>10278</v>
      </c>
      <c r="C8850">
        <f t="shared" si="138"/>
        <v>27</v>
      </c>
      <c r="D8850" s="1">
        <v>42553</v>
      </c>
      <c r="E8850" s="1">
        <v>42555</v>
      </c>
      <c r="F8850" t="s">
        <v>184</v>
      </c>
      <c r="G8850" t="s">
        <v>1170</v>
      </c>
      <c r="H8850" t="s">
        <v>1171</v>
      </c>
      <c r="I8850" t="s">
        <v>37</v>
      </c>
      <c r="J8850" t="s">
        <v>23</v>
      </c>
      <c r="K8850" t="s">
        <v>4593</v>
      </c>
      <c r="L8850" t="s">
        <v>84</v>
      </c>
      <c r="M8850">
        <v>27604</v>
      </c>
      <c r="N8850" t="s">
        <v>26</v>
      </c>
      <c r="O8850" t="s">
        <v>3567</v>
      </c>
      <c r="P8850" t="s">
        <v>67</v>
      </c>
      <c r="Q8850" t="s">
        <v>68</v>
      </c>
      <c r="R8850" t="s">
        <v>3568</v>
      </c>
      <c r="S8850">
        <v>74.239999999999995</v>
      </c>
      <c r="T8850" s="3"/>
    </row>
    <row r="8851" spans="1:20" x14ac:dyDescent="0.3">
      <c r="A8851">
        <v>8850</v>
      </c>
      <c r="B8851" t="s">
        <v>10278</v>
      </c>
      <c r="C8851">
        <f t="shared" si="138"/>
        <v>27</v>
      </c>
      <c r="D8851" s="1">
        <v>42553</v>
      </c>
      <c r="E8851" s="1">
        <v>42555</v>
      </c>
      <c r="F8851" t="s">
        <v>184</v>
      </c>
      <c r="G8851" t="s">
        <v>1170</v>
      </c>
      <c r="H8851" t="s">
        <v>1171</v>
      </c>
      <c r="I8851" t="s">
        <v>37</v>
      </c>
      <c r="J8851" t="s">
        <v>23</v>
      </c>
      <c r="K8851" t="s">
        <v>4593</v>
      </c>
      <c r="L8851" t="s">
        <v>84</v>
      </c>
      <c r="M8851">
        <v>27604</v>
      </c>
      <c r="N8851" t="s">
        <v>26</v>
      </c>
      <c r="O8851" t="s">
        <v>3467</v>
      </c>
      <c r="P8851" t="s">
        <v>28</v>
      </c>
      <c r="Q8851" t="s">
        <v>61</v>
      </c>
      <c r="R8851" t="s">
        <v>3468</v>
      </c>
      <c r="S8851">
        <v>159.84</v>
      </c>
      <c r="T8851" s="3"/>
    </row>
    <row r="8852" spans="1:20" x14ac:dyDescent="0.3">
      <c r="A8852">
        <v>8851</v>
      </c>
      <c r="B8852" t="s">
        <v>10278</v>
      </c>
      <c r="C8852">
        <f t="shared" si="138"/>
        <v>27</v>
      </c>
      <c r="D8852" s="1">
        <v>42553</v>
      </c>
      <c r="E8852" s="1">
        <v>42555</v>
      </c>
      <c r="F8852" t="s">
        <v>184</v>
      </c>
      <c r="G8852" t="s">
        <v>1170</v>
      </c>
      <c r="H8852" t="s">
        <v>1171</v>
      </c>
      <c r="I8852" t="s">
        <v>37</v>
      </c>
      <c r="J8852" t="s">
        <v>23</v>
      </c>
      <c r="K8852" t="s">
        <v>4593</v>
      </c>
      <c r="L8852" t="s">
        <v>84</v>
      </c>
      <c r="M8852">
        <v>27604</v>
      </c>
      <c r="N8852" t="s">
        <v>26</v>
      </c>
      <c r="O8852" t="s">
        <v>2107</v>
      </c>
      <c r="P8852" t="s">
        <v>42</v>
      </c>
      <c r="Q8852" t="s">
        <v>71</v>
      </c>
      <c r="R8852" t="s">
        <v>2108</v>
      </c>
      <c r="S8852">
        <v>2.8919999999999999</v>
      </c>
      <c r="T8852" s="3"/>
    </row>
    <row r="8853" spans="1:20" x14ac:dyDescent="0.3">
      <c r="A8853">
        <v>8852</v>
      </c>
      <c r="B8853" t="s">
        <v>10278</v>
      </c>
      <c r="C8853">
        <f t="shared" si="138"/>
        <v>27</v>
      </c>
      <c r="D8853" s="1">
        <v>42553</v>
      </c>
      <c r="E8853" s="1">
        <v>42555</v>
      </c>
      <c r="F8853" t="s">
        <v>184</v>
      </c>
      <c r="G8853" t="s">
        <v>1170</v>
      </c>
      <c r="H8853" t="s">
        <v>1171</v>
      </c>
      <c r="I8853" t="s">
        <v>37</v>
      </c>
      <c r="J8853" t="s">
        <v>23</v>
      </c>
      <c r="K8853" t="s">
        <v>4593</v>
      </c>
      <c r="L8853" t="s">
        <v>84</v>
      </c>
      <c r="M8853">
        <v>27604</v>
      </c>
      <c r="N8853" t="s">
        <v>26</v>
      </c>
      <c r="O8853" t="s">
        <v>2765</v>
      </c>
      <c r="P8853" t="s">
        <v>42</v>
      </c>
      <c r="Q8853" t="s">
        <v>86</v>
      </c>
      <c r="R8853" t="s">
        <v>2766</v>
      </c>
      <c r="S8853">
        <v>9.3919999999999995</v>
      </c>
      <c r="T8853" s="3"/>
    </row>
    <row r="8854" spans="1:20" x14ac:dyDescent="0.3">
      <c r="A8854">
        <v>8853</v>
      </c>
      <c r="B8854" t="s">
        <v>10279</v>
      </c>
      <c r="C8854">
        <f t="shared" si="138"/>
        <v>41</v>
      </c>
      <c r="D8854" s="1">
        <v>42285</v>
      </c>
      <c r="E8854" s="1">
        <v>42290</v>
      </c>
      <c r="F8854" t="s">
        <v>19</v>
      </c>
      <c r="G8854" t="s">
        <v>360</v>
      </c>
      <c r="H8854" t="s">
        <v>361</v>
      </c>
      <c r="I8854" t="s">
        <v>22</v>
      </c>
      <c r="J8854" t="s">
        <v>23</v>
      </c>
      <c r="K8854" t="s">
        <v>262</v>
      </c>
      <c r="L8854" t="s">
        <v>263</v>
      </c>
      <c r="M8854">
        <v>10011</v>
      </c>
      <c r="N8854" t="s">
        <v>144</v>
      </c>
      <c r="O8854" t="s">
        <v>4023</v>
      </c>
      <c r="P8854" t="s">
        <v>42</v>
      </c>
      <c r="Q8854" t="s">
        <v>86</v>
      </c>
      <c r="R8854" t="s">
        <v>4024</v>
      </c>
      <c r="S8854">
        <v>123.92</v>
      </c>
      <c r="T8854" s="3"/>
    </row>
    <row r="8855" spans="1:20" x14ac:dyDescent="0.3">
      <c r="A8855">
        <v>8854</v>
      </c>
      <c r="B8855" t="s">
        <v>10280</v>
      </c>
      <c r="C8855">
        <f t="shared" si="138"/>
        <v>39</v>
      </c>
      <c r="D8855" s="1">
        <v>42635</v>
      </c>
      <c r="E8855" s="1">
        <v>42638</v>
      </c>
      <c r="F8855" t="s">
        <v>184</v>
      </c>
      <c r="G8855" t="s">
        <v>3165</v>
      </c>
      <c r="H8855" t="s">
        <v>3166</v>
      </c>
      <c r="I8855" t="s">
        <v>22</v>
      </c>
      <c r="J8855" t="s">
        <v>23</v>
      </c>
      <c r="K8855" t="s">
        <v>142</v>
      </c>
      <c r="L8855" t="s">
        <v>143</v>
      </c>
      <c r="M8855">
        <v>19143</v>
      </c>
      <c r="N8855" t="s">
        <v>144</v>
      </c>
      <c r="O8855" t="s">
        <v>4830</v>
      </c>
      <c r="P8855" t="s">
        <v>42</v>
      </c>
      <c r="Q8855" t="s">
        <v>575</v>
      </c>
      <c r="R8855" t="s">
        <v>4831</v>
      </c>
      <c r="S8855">
        <v>55.6</v>
      </c>
      <c r="T8855" s="3"/>
    </row>
    <row r="8856" spans="1:20" x14ac:dyDescent="0.3">
      <c r="A8856">
        <v>8855</v>
      </c>
      <c r="B8856" t="s">
        <v>10280</v>
      </c>
      <c r="C8856">
        <f t="shared" si="138"/>
        <v>39</v>
      </c>
      <c r="D8856" s="1">
        <v>42635</v>
      </c>
      <c r="E8856" s="1">
        <v>42638</v>
      </c>
      <c r="F8856" t="s">
        <v>184</v>
      </c>
      <c r="G8856" t="s">
        <v>3165</v>
      </c>
      <c r="H8856" t="s">
        <v>3166</v>
      </c>
      <c r="I8856" t="s">
        <v>22</v>
      </c>
      <c r="J8856" t="s">
        <v>23</v>
      </c>
      <c r="K8856" t="s">
        <v>142</v>
      </c>
      <c r="L8856" t="s">
        <v>143</v>
      </c>
      <c r="M8856">
        <v>19143</v>
      </c>
      <c r="N8856" t="s">
        <v>144</v>
      </c>
      <c r="O8856" t="s">
        <v>905</v>
      </c>
      <c r="P8856" t="s">
        <v>67</v>
      </c>
      <c r="Q8856" t="s">
        <v>157</v>
      </c>
      <c r="R8856" t="s">
        <v>906</v>
      </c>
      <c r="S8856">
        <v>617.976</v>
      </c>
      <c r="T8856" s="3"/>
    </row>
    <row r="8857" spans="1:20" x14ac:dyDescent="0.3">
      <c r="A8857">
        <v>8856</v>
      </c>
      <c r="B8857" t="s">
        <v>10281</v>
      </c>
      <c r="C8857">
        <f t="shared" si="138"/>
        <v>52</v>
      </c>
      <c r="D8857" s="1">
        <v>43458</v>
      </c>
      <c r="E8857" s="1">
        <v>43464</v>
      </c>
      <c r="F8857" t="s">
        <v>46</v>
      </c>
      <c r="G8857" t="s">
        <v>2640</v>
      </c>
      <c r="H8857" t="s">
        <v>2641</v>
      </c>
      <c r="I8857" t="s">
        <v>37</v>
      </c>
      <c r="J8857" t="s">
        <v>23</v>
      </c>
      <c r="K8857" t="s">
        <v>6263</v>
      </c>
      <c r="L8857" t="s">
        <v>6264</v>
      </c>
      <c r="M8857">
        <v>83642</v>
      </c>
      <c r="N8857" t="s">
        <v>40</v>
      </c>
      <c r="O8857" t="s">
        <v>895</v>
      </c>
      <c r="P8857" t="s">
        <v>42</v>
      </c>
      <c r="Q8857" t="s">
        <v>71</v>
      </c>
      <c r="R8857" t="s">
        <v>896</v>
      </c>
      <c r="S8857">
        <v>21.312000000000001</v>
      </c>
      <c r="T8857" s="3"/>
    </row>
    <row r="8858" spans="1:20" x14ac:dyDescent="0.3">
      <c r="A8858">
        <v>8857</v>
      </c>
      <c r="B8858" t="s">
        <v>10282</v>
      </c>
      <c r="C8858">
        <f t="shared" si="138"/>
        <v>41</v>
      </c>
      <c r="D8858" s="1">
        <v>43386</v>
      </c>
      <c r="E8858" s="1">
        <v>43393</v>
      </c>
      <c r="F8858" t="s">
        <v>46</v>
      </c>
      <c r="G8858" t="s">
        <v>4012</v>
      </c>
      <c r="H8858" t="s">
        <v>4013</v>
      </c>
      <c r="I8858" t="s">
        <v>37</v>
      </c>
      <c r="J8858" t="s">
        <v>23</v>
      </c>
      <c r="K8858" t="s">
        <v>5399</v>
      </c>
      <c r="L8858" t="s">
        <v>39</v>
      </c>
      <c r="M8858">
        <v>95823</v>
      </c>
      <c r="N8858" t="s">
        <v>40</v>
      </c>
      <c r="O8858" t="s">
        <v>1355</v>
      </c>
      <c r="P8858" t="s">
        <v>67</v>
      </c>
      <c r="Q8858" t="s">
        <v>157</v>
      </c>
      <c r="R8858" t="s">
        <v>1356</v>
      </c>
      <c r="S8858">
        <v>209.94</v>
      </c>
      <c r="T8858" s="3"/>
    </row>
    <row r="8859" spans="1:20" x14ac:dyDescent="0.3">
      <c r="A8859">
        <v>8858</v>
      </c>
      <c r="B8859" t="s">
        <v>10282</v>
      </c>
      <c r="C8859">
        <f t="shared" si="138"/>
        <v>41</v>
      </c>
      <c r="D8859" s="1">
        <v>43386</v>
      </c>
      <c r="E8859" s="1">
        <v>43393</v>
      </c>
      <c r="F8859" t="s">
        <v>46</v>
      </c>
      <c r="G8859" t="s">
        <v>4012</v>
      </c>
      <c r="H8859" t="s">
        <v>4013</v>
      </c>
      <c r="I8859" t="s">
        <v>37</v>
      </c>
      <c r="J8859" t="s">
        <v>23</v>
      </c>
      <c r="K8859" t="s">
        <v>5399</v>
      </c>
      <c r="L8859" t="s">
        <v>39</v>
      </c>
      <c r="M8859">
        <v>95823</v>
      </c>
      <c r="N8859" t="s">
        <v>40</v>
      </c>
      <c r="O8859" t="s">
        <v>5967</v>
      </c>
      <c r="P8859" t="s">
        <v>67</v>
      </c>
      <c r="Q8859" t="s">
        <v>68</v>
      </c>
      <c r="R8859" t="s">
        <v>5968</v>
      </c>
      <c r="S8859">
        <v>31.984000000000002</v>
      </c>
      <c r="T8859" s="3"/>
    </row>
    <row r="8860" spans="1:20" x14ac:dyDescent="0.3">
      <c r="A8860">
        <v>8859</v>
      </c>
      <c r="B8860" t="s">
        <v>10282</v>
      </c>
      <c r="C8860">
        <f t="shared" si="138"/>
        <v>41</v>
      </c>
      <c r="D8860" s="1">
        <v>43386</v>
      </c>
      <c r="E8860" s="1">
        <v>43393</v>
      </c>
      <c r="F8860" t="s">
        <v>46</v>
      </c>
      <c r="G8860" t="s">
        <v>4012</v>
      </c>
      <c r="H8860" t="s">
        <v>4013</v>
      </c>
      <c r="I8860" t="s">
        <v>37</v>
      </c>
      <c r="J8860" t="s">
        <v>23</v>
      </c>
      <c r="K8860" t="s">
        <v>5399</v>
      </c>
      <c r="L8860" t="s">
        <v>39</v>
      </c>
      <c r="M8860">
        <v>95823</v>
      </c>
      <c r="N8860" t="s">
        <v>40</v>
      </c>
      <c r="O8860" t="s">
        <v>1743</v>
      </c>
      <c r="P8860" t="s">
        <v>42</v>
      </c>
      <c r="Q8860" t="s">
        <v>71</v>
      </c>
      <c r="R8860" t="s">
        <v>1744</v>
      </c>
      <c r="S8860">
        <v>5083.96</v>
      </c>
      <c r="T8860" s="3"/>
    </row>
    <row r="8861" spans="1:20" x14ac:dyDescent="0.3">
      <c r="A8861">
        <v>8860</v>
      </c>
      <c r="B8861" t="s">
        <v>10283</v>
      </c>
      <c r="C8861">
        <f t="shared" si="138"/>
        <v>34</v>
      </c>
      <c r="D8861" s="1">
        <v>43332</v>
      </c>
      <c r="E8861" s="1">
        <v>43338</v>
      </c>
      <c r="F8861" t="s">
        <v>46</v>
      </c>
      <c r="G8861" t="s">
        <v>4181</v>
      </c>
      <c r="H8861" t="s">
        <v>4182</v>
      </c>
      <c r="I8861" t="s">
        <v>98</v>
      </c>
      <c r="J8861" t="s">
        <v>23</v>
      </c>
      <c r="K8861" t="s">
        <v>463</v>
      </c>
      <c r="L8861" t="s">
        <v>84</v>
      </c>
      <c r="M8861">
        <v>28205</v>
      </c>
      <c r="N8861" t="s">
        <v>26</v>
      </c>
      <c r="O8861" t="s">
        <v>6496</v>
      </c>
      <c r="P8861" t="s">
        <v>67</v>
      </c>
      <c r="Q8861" t="s">
        <v>68</v>
      </c>
      <c r="R8861" t="s">
        <v>6497</v>
      </c>
      <c r="S8861">
        <v>35.96</v>
      </c>
      <c r="T8861" s="3"/>
    </row>
    <row r="8862" spans="1:20" x14ac:dyDescent="0.3">
      <c r="A8862">
        <v>8861</v>
      </c>
      <c r="B8862" t="s">
        <v>10284</v>
      </c>
      <c r="C8862">
        <f t="shared" si="138"/>
        <v>38</v>
      </c>
      <c r="D8862" s="1">
        <v>42624</v>
      </c>
      <c r="E8862" s="1">
        <v>42631</v>
      </c>
      <c r="F8862" t="s">
        <v>46</v>
      </c>
      <c r="G8862" t="s">
        <v>3159</v>
      </c>
      <c r="H8862" t="s">
        <v>3160</v>
      </c>
      <c r="I8862" t="s">
        <v>98</v>
      </c>
      <c r="J8862" t="s">
        <v>23</v>
      </c>
      <c r="K8862" t="s">
        <v>4829</v>
      </c>
      <c r="L8862" t="s">
        <v>786</v>
      </c>
      <c r="M8862">
        <v>7501</v>
      </c>
      <c r="N8862" t="s">
        <v>144</v>
      </c>
      <c r="O8862" t="s">
        <v>7456</v>
      </c>
      <c r="P8862" t="s">
        <v>42</v>
      </c>
      <c r="Q8862" t="s">
        <v>43</v>
      </c>
      <c r="R8862" t="s">
        <v>7457</v>
      </c>
      <c r="S8862">
        <v>31.05</v>
      </c>
      <c r="T8862" s="3"/>
    </row>
    <row r="8863" spans="1:20" x14ac:dyDescent="0.3">
      <c r="A8863">
        <v>8862</v>
      </c>
      <c r="B8863" t="s">
        <v>10284</v>
      </c>
      <c r="C8863">
        <f t="shared" si="138"/>
        <v>38</v>
      </c>
      <c r="D8863" s="1">
        <v>42624</v>
      </c>
      <c r="E8863" s="1">
        <v>42631</v>
      </c>
      <c r="F8863" t="s">
        <v>46</v>
      </c>
      <c r="G8863" t="s">
        <v>3159</v>
      </c>
      <c r="H8863" t="s">
        <v>3160</v>
      </c>
      <c r="I8863" t="s">
        <v>98</v>
      </c>
      <c r="J8863" t="s">
        <v>23</v>
      </c>
      <c r="K8863" t="s">
        <v>4829</v>
      </c>
      <c r="L8863" t="s">
        <v>786</v>
      </c>
      <c r="M8863">
        <v>7501</v>
      </c>
      <c r="N8863" t="s">
        <v>144</v>
      </c>
      <c r="O8863" t="s">
        <v>5539</v>
      </c>
      <c r="P8863" t="s">
        <v>28</v>
      </c>
      <c r="Q8863" t="s">
        <v>61</v>
      </c>
      <c r="R8863" t="s">
        <v>5540</v>
      </c>
      <c r="S8863">
        <v>8.92</v>
      </c>
      <c r="T8863" s="3"/>
    </row>
    <row r="8864" spans="1:20" x14ac:dyDescent="0.3">
      <c r="A8864">
        <v>8863</v>
      </c>
      <c r="B8864" t="s">
        <v>10284</v>
      </c>
      <c r="C8864">
        <f t="shared" si="138"/>
        <v>38</v>
      </c>
      <c r="D8864" s="1">
        <v>42624</v>
      </c>
      <c r="E8864" s="1">
        <v>42631</v>
      </c>
      <c r="F8864" t="s">
        <v>46</v>
      </c>
      <c r="G8864" t="s">
        <v>3159</v>
      </c>
      <c r="H8864" t="s">
        <v>3160</v>
      </c>
      <c r="I8864" t="s">
        <v>98</v>
      </c>
      <c r="J8864" t="s">
        <v>23</v>
      </c>
      <c r="K8864" t="s">
        <v>4829</v>
      </c>
      <c r="L8864" t="s">
        <v>786</v>
      </c>
      <c r="M8864">
        <v>7501</v>
      </c>
      <c r="N8864" t="s">
        <v>144</v>
      </c>
      <c r="O8864" t="s">
        <v>1087</v>
      </c>
      <c r="P8864" t="s">
        <v>42</v>
      </c>
      <c r="Q8864" t="s">
        <v>71</v>
      </c>
      <c r="R8864" t="s">
        <v>1088</v>
      </c>
      <c r="S8864">
        <v>209.6</v>
      </c>
      <c r="T8864" s="3"/>
    </row>
    <row r="8865" spans="1:20" x14ac:dyDescent="0.3">
      <c r="A8865">
        <v>8864</v>
      </c>
      <c r="B8865" t="s">
        <v>10284</v>
      </c>
      <c r="C8865">
        <f t="shared" si="138"/>
        <v>38</v>
      </c>
      <c r="D8865" s="1">
        <v>42624</v>
      </c>
      <c r="E8865" s="1">
        <v>42631</v>
      </c>
      <c r="F8865" t="s">
        <v>46</v>
      </c>
      <c r="G8865" t="s">
        <v>3159</v>
      </c>
      <c r="H8865" t="s">
        <v>3160</v>
      </c>
      <c r="I8865" t="s">
        <v>98</v>
      </c>
      <c r="J8865" t="s">
        <v>23</v>
      </c>
      <c r="K8865" t="s">
        <v>4829</v>
      </c>
      <c r="L8865" t="s">
        <v>786</v>
      </c>
      <c r="M8865">
        <v>7501</v>
      </c>
      <c r="N8865" t="s">
        <v>144</v>
      </c>
      <c r="O8865" t="s">
        <v>4429</v>
      </c>
      <c r="P8865" t="s">
        <v>42</v>
      </c>
      <c r="Q8865" t="s">
        <v>74</v>
      </c>
      <c r="R8865" t="s">
        <v>4430</v>
      </c>
      <c r="S8865">
        <v>111.04</v>
      </c>
      <c r="T8865" s="3"/>
    </row>
    <row r="8866" spans="1:20" x14ac:dyDescent="0.3">
      <c r="A8866">
        <v>8865</v>
      </c>
      <c r="B8866" t="s">
        <v>10284</v>
      </c>
      <c r="C8866">
        <f t="shared" si="138"/>
        <v>38</v>
      </c>
      <c r="D8866" s="1">
        <v>42624</v>
      </c>
      <c r="E8866" s="1">
        <v>42631</v>
      </c>
      <c r="F8866" t="s">
        <v>46</v>
      </c>
      <c r="G8866" t="s">
        <v>3159</v>
      </c>
      <c r="H8866" t="s">
        <v>3160</v>
      </c>
      <c r="I8866" t="s">
        <v>98</v>
      </c>
      <c r="J8866" t="s">
        <v>23</v>
      </c>
      <c r="K8866" t="s">
        <v>4829</v>
      </c>
      <c r="L8866" t="s">
        <v>786</v>
      </c>
      <c r="M8866">
        <v>7501</v>
      </c>
      <c r="N8866" t="s">
        <v>144</v>
      </c>
      <c r="O8866" t="s">
        <v>7418</v>
      </c>
      <c r="P8866" t="s">
        <v>42</v>
      </c>
      <c r="Q8866" t="s">
        <v>86</v>
      </c>
      <c r="R8866" t="s">
        <v>7419</v>
      </c>
      <c r="S8866">
        <v>38.880000000000003</v>
      </c>
      <c r="T8866" s="3"/>
    </row>
    <row r="8867" spans="1:20" x14ac:dyDescent="0.3">
      <c r="A8867">
        <v>8866</v>
      </c>
      <c r="B8867" t="s">
        <v>10285</v>
      </c>
      <c r="C8867">
        <f t="shared" si="138"/>
        <v>52</v>
      </c>
      <c r="D8867" s="1">
        <v>42724</v>
      </c>
      <c r="E8867" s="1">
        <v>42730</v>
      </c>
      <c r="F8867" t="s">
        <v>46</v>
      </c>
      <c r="G8867" t="s">
        <v>5574</v>
      </c>
      <c r="H8867" t="s">
        <v>5575</v>
      </c>
      <c r="I8867" t="s">
        <v>22</v>
      </c>
      <c r="J8867" t="s">
        <v>23</v>
      </c>
      <c r="K8867" t="s">
        <v>1126</v>
      </c>
      <c r="L8867" t="s">
        <v>315</v>
      </c>
      <c r="M8867">
        <v>22204</v>
      </c>
      <c r="N8867" t="s">
        <v>26</v>
      </c>
      <c r="O8867" t="s">
        <v>4826</v>
      </c>
      <c r="P8867" t="s">
        <v>42</v>
      </c>
      <c r="Q8867" t="s">
        <v>74</v>
      </c>
      <c r="R8867" t="s">
        <v>4827</v>
      </c>
      <c r="S8867">
        <v>36.270000000000003</v>
      </c>
      <c r="T8867" s="3"/>
    </row>
    <row r="8868" spans="1:20" x14ac:dyDescent="0.3">
      <c r="A8868">
        <v>8867</v>
      </c>
      <c r="B8868" t="s">
        <v>10286</v>
      </c>
      <c r="C8868">
        <f t="shared" si="138"/>
        <v>39</v>
      </c>
      <c r="D8868" s="1">
        <v>42267</v>
      </c>
      <c r="E8868" s="1">
        <v>42270</v>
      </c>
      <c r="F8868" t="s">
        <v>184</v>
      </c>
      <c r="G8868" t="s">
        <v>8358</v>
      </c>
      <c r="H8868" t="s">
        <v>8359</v>
      </c>
      <c r="I8868" t="s">
        <v>22</v>
      </c>
      <c r="J8868" t="s">
        <v>23</v>
      </c>
      <c r="K8868" t="s">
        <v>299</v>
      </c>
      <c r="L8868" t="s">
        <v>207</v>
      </c>
      <c r="M8868">
        <v>60653</v>
      </c>
      <c r="N8868" t="s">
        <v>101</v>
      </c>
      <c r="O8868" t="s">
        <v>7056</v>
      </c>
      <c r="P8868" t="s">
        <v>28</v>
      </c>
      <c r="Q8868" t="s">
        <v>29</v>
      </c>
      <c r="R8868" t="s">
        <v>7057</v>
      </c>
      <c r="S8868">
        <v>493.43</v>
      </c>
      <c r="T8868" s="3"/>
    </row>
    <row r="8869" spans="1:20" x14ac:dyDescent="0.3">
      <c r="A8869">
        <v>8868</v>
      </c>
      <c r="B8869" t="s">
        <v>10286</v>
      </c>
      <c r="C8869">
        <f t="shared" si="138"/>
        <v>39</v>
      </c>
      <c r="D8869" s="1">
        <v>42267</v>
      </c>
      <c r="E8869" s="1">
        <v>42270</v>
      </c>
      <c r="F8869" t="s">
        <v>184</v>
      </c>
      <c r="G8869" t="s">
        <v>8358</v>
      </c>
      <c r="H8869" t="s">
        <v>8359</v>
      </c>
      <c r="I8869" t="s">
        <v>22</v>
      </c>
      <c r="J8869" t="s">
        <v>23</v>
      </c>
      <c r="K8869" t="s">
        <v>299</v>
      </c>
      <c r="L8869" t="s">
        <v>207</v>
      </c>
      <c r="M8869">
        <v>60653</v>
      </c>
      <c r="N8869" t="s">
        <v>101</v>
      </c>
      <c r="O8869" t="s">
        <v>4345</v>
      </c>
      <c r="P8869" t="s">
        <v>67</v>
      </c>
      <c r="Q8869" t="s">
        <v>68</v>
      </c>
      <c r="R8869" t="s">
        <v>4346</v>
      </c>
      <c r="S8869">
        <v>11.12</v>
      </c>
      <c r="T8869" s="3"/>
    </row>
    <row r="8870" spans="1:20" x14ac:dyDescent="0.3">
      <c r="A8870">
        <v>8869</v>
      </c>
      <c r="B8870" t="s">
        <v>10287</v>
      </c>
      <c r="C8870">
        <f t="shared" si="138"/>
        <v>44</v>
      </c>
      <c r="D8870" s="1">
        <v>43043</v>
      </c>
      <c r="E8870" s="1">
        <v>43047</v>
      </c>
      <c r="F8870" t="s">
        <v>46</v>
      </c>
      <c r="G8870" t="s">
        <v>6455</v>
      </c>
      <c r="H8870" t="s">
        <v>6456</v>
      </c>
      <c r="I8870" t="s">
        <v>22</v>
      </c>
      <c r="J8870" t="s">
        <v>23</v>
      </c>
      <c r="K8870" t="s">
        <v>946</v>
      </c>
      <c r="L8870" t="s">
        <v>39</v>
      </c>
      <c r="M8870">
        <v>92037</v>
      </c>
      <c r="N8870" t="s">
        <v>40</v>
      </c>
      <c r="O8870" t="s">
        <v>8665</v>
      </c>
      <c r="P8870" t="s">
        <v>67</v>
      </c>
      <c r="Q8870" t="s">
        <v>680</v>
      </c>
      <c r="R8870" t="s">
        <v>8666</v>
      </c>
      <c r="S8870">
        <v>686.4</v>
      </c>
      <c r="T8870" s="3"/>
    </row>
    <row r="8871" spans="1:20" x14ac:dyDescent="0.3">
      <c r="A8871">
        <v>8870</v>
      </c>
      <c r="B8871" t="s">
        <v>10288</v>
      </c>
      <c r="C8871">
        <f t="shared" si="138"/>
        <v>48</v>
      </c>
      <c r="D8871" s="1">
        <v>43435</v>
      </c>
      <c r="E8871" s="1">
        <v>43440</v>
      </c>
      <c r="F8871" t="s">
        <v>46</v>
      </c>
      <c r="G8871" t="s">
        <v>581</v>
      </c>
      <c r="H8871" t="s">
        <v>582</v>
      </c>
      <c r="I8871" t="s">
        <v>37</v>
      </c>
      <c r="J8871" t="s">
        <v>23</v>
      </c>
      <c r="K8871" t="s">
        <v>91</v>
      </c>
      <c r="L8871" t="s">
        <v>92</v>
      </c>
      <c r="M8871">
        <v>98105</v>
      </c>
      <c r="N8871" t="s">
        <v>40</v>
      </c>
      <c r="O8871" t="s">
        <v>5826</v>
      </c>
      <c r="P8871" t="s">
        <v>42</v>
      </c>
      <c r="Q8871" t="s">
        <v>71</v>
      </c>
      <c r="R8871" t="s">
        <v>5827</v>
      </c>
      <c r="S8871">
        <v>15.92</v>
      </c>
      <c r="T8871" s="3"/>
    </row>
    <row r="8872" spans="1:20" x14ac:dyDescent="0.3">
      <c r="A8872">
        <v>8871</v>
      </c>
      <c r="B8872" t="s">
        <v>10288</v>
      </c>
      <c r="C8872">
        <f t="shared" si="138"/>
        <v>48</v>
      </c>
      <c r="D8872" s="1">
        <v>43435</v>
      </c>
      <c r="E8872" s="1">
        <v>43440</v>
      </c>
      <c r="F8872" t="s">
        <v>46</v>
      </c>
      <c r="G8872" t="s">
        <v>581</v>
      </c>
      <c r="H8872" t="s">
        <v>582</v>
      </c>
      <c r="I8872" t="s">
        <v>37</v>
      </c>
      <c r="J8872" t="s">
        <v>23</v>
      </c>
      <c r="K8872" t="s">
        <v>91</v>
      </c>
      <c r="L8872" t="s">
        <v>92</v>
      </c>
      <c r="M8872">
        <v>98105</v>
      </c>
      <c r="N8872" t="s">
        <v>40</v>
      </c>
      <c r="O8872" t="s">
        <v>1283</v>
      </c>
      <c r="P8872" t="s">
        <v>28</v>
      </c>
      <c r="Q8872" t="s">
        <v>61</v>
      </c>
      <c r="R8872" t="s">
        <v>1284</v>
      </c>
      <c r="S8872">
        <v>70.680000000000007</v>
      </c>
      <c r="T8872" s="3"/>
    </row>
    <row r="8873" spans="1:20" x14ac:dyDescent="0.3">
      <c r="A8873">
        <v>8872</v>
      </c>
      <c r="B8873" t="s">
        <v>10288</v>
      </c>
      <c r="C8873">
        <f t="shared" si="138"/>
        <v>48</v>
      </c>
      <c r="D8873" s="1">
        <v>43435</v>
      </c>
      <c r="E8873" s="1">
        <v>43440</v>
      </c>
      <c r="F8873" t="s">
        <v>46</v>
      </c>
      <c r="G8873" t="s">
        <v>581</v>
      </c>
      <c r="H8873" t="s">
        <v>582</v>
      </c>
      <c r="I8873" t="s">
        <v>37</v>
      </c>
      <c r="J8873" t="s">
        <v>23</v>
      </c>
      <c r="K8873" t="s">
        <v>91</v>
      </c>
      <c r="L8873" t="s">
        <v>92</v>
      </c>
      <c r="M8873">
        <v>98105</v>
      </c>
      <c r="N8873" t="s">
        <v>40</v>
      </c>
      <c r="O8873" t="s">
        <v>1095</v>
      </c>
      <c r="P8873" t="s">
        <v>42</v>
      </c>
      <c r="Q8873" t="s">
        <v>55</v>
      </c>
      <c r="R8873" t="s">
        <v>1096</v>
      </c>
      <c r="S8873">
        <v>541.24</v>
      </c>
      <c r="T8873" s="3"/>
    </row>
    <row r="8874" spans="1:20" x14ac:dyDescent="0.3">
      <c r="A8874">
        <v>8873</v>
      </c>
      <c r="B8874" t="s">
        <v>10289</v>
      </c>
      <c r="C8874">
        <f t="shared" si="138"/>
        <v>41</v>
      </c>
      <c r="D8874" s="1">
        <v>42287</v>
      </c>
      <c r="E8874" s="1">
        <v>42287</v>
      </c>
      <c r="F8874" t="s">
        <v>1289</v>
      </c>
      <c r="G8874" t="s">
        <v>5086</v>
      </c>
      <c r="H8874" t="s">
        <v>5087</v>
      </c>
      <c r="I8874" t="s">
        <v>22</v>
      </c>
      <c r="J8874" t="s">
        <v>23</v>
      </c>
      <c r="K8874" t="s">
        <v>493</v>
      </c>
      <c r="L8874" t="s">
        <v>494</v>
      </c>
      <c r="M8874">
        <v>43229</v>
      </c>
      <c r="N8874" t="s">
        <v>144</v>
      </c>
      <c r="O8874" t="s">
        <v>10290</v>
      </c>
      <c r="P8874" t="s">
        <v>67</v>
      </c>
      <c r="Q8874" t="s">
        <v>680</v>
      </c>
      <c r="R8874" t="s">
        <v>10291</v>
      </c>
      <c r="S8874">
        <v>101.994</v>
      </c>
      <c r="T8874" s="3"/>
    </row>
    <row r="8875" spans="1:20" x14ac:dyDescent="0.3">
      <c r="A8875">
        <v>8874</v>
      </c>
      <c r="B8875" t="s">
        <v>10289</v>
      </c>
      <c r="C8875">
        <f t="shared" si="138"/>
        <v>41</v>
      </c>
      <c r="D8875" s="1">
        <v>42287</v>
      </c>
      <c r="E8875" s="1">
        <v>42287</v>
      </c>
      <c r="F8875" t="s">
        <v>1289</v>
      </c>
      <c r="G8875" t="s">
        <v>5086</v>
      </c>
      <c r="H8875" t="s">
        <v>5087</v>
      </c>
      <c r="I8875" t="s">
        <v>22</v>
      </c>
      <c r="J8875" t="s">
        <v>23</v>
      </c>
      <c r="K8875" t="s">
        <v>493</v>
      </c>
      <c r="L8875" t="s">
        <v>494</v>
      </c>
      <c r="M8875">
        <v>43229</v>
      </c>
      <c r="N8875" t="s">
        <v>144</v>
      </c>
      <c r="O8875" t="s">
        <v>1830</v>
      </c>
      <c r="P8875" t="s">
        <v>42</v>
      </c>
      <c r="Q8875" t="s">
        <v>71</v>
      </c>
      <c r="R8875" t="s">
        <v>1831</v>
      </c>
      <c r="S8875">
        <v>18.263999999999999</v>
      </c>
      <c r="T8875" s="3"/>
    </row>
    <row r="8876" spans="1:20" x14ac:dyDescent="0.3">
      <c r="A8876">
        <v>8875</v>
      </c>
      <c r="B8876" t="s">
        <v>10292</v>
      </c>
      <c r="C8876">
        <f t="shared" si="138"/>
        <v>46</v>
      </c>
      <c r="D8876" s="1">
        <v>43418</v>
      </c>
      <c r="E8876" s="1">
        <v>43420</v>
      </c>
      <c r="F8876" t="s">
        <v>19</v>
      </c>
      <c r="G8876" t="s">
        <v>5810</v>
      </c>
      <c r="H8876" t="s">
        <v>5811</v>
      </c>
      <c r="I8876" t="s">
        <v>22</v>
      </c>
      <c r="J8876" t="s">
        <v>23</v>
      </c>
      <c r="K8876" t="s">
        <v>180</v>
      </c>
      <c r="L8876" t="s">
        <v>100</v>
      </c>
      <c r="M8876">
        <v>77095</v>
      </c>
      <c r="N8876" t="s">
        <v>101</v>
      </c>
      <c r="O8876" t="s">
        <v>2789</v>
      </c>
      <c r="P8876" t="s">
        <v>42</v>
      </c>
      <c r="Q8876" t="s">
        <v>71</v>
      </c>
      <c r="R8876" t="s">
        <v>2790</v>
      </c>
      <c r="S8876">
        <v>21.99</v>
      </c>
      <c r="T8876" s="3"/>
    </row>
    <row r="8877" spans="1:20" x14ac:dyDescent="0.3">
      <c r="A8877">
        <v>8876</v>
      </c>
      <c r="B8877" t="s">
        <v>10293</v>
      </c>
      <c r="C8877">
        <f t="shared" si="138"/>
        <v>33</v>
      </c>
      <c r="D8877" s="1">
        <v>42960</v>
      </c>
      <c r="E8877" s="1">
        <v>42966</v>
      </c>
      <c r="F8877" t="s">
        <v>46</v>
      </c>
      <c r="G8877" t="s">
        <v>4916</v>
      </c>
      <c r="H8877" t="s">
        <v>4917</v>
      </c>
      <c r="I8877" t="s">
        <v>22</v>
      </c>
      <c r="J8877" t="s">
        <v>23</v>
      </c>
      <c r="K8877" t="s">
        <v>3931</v>
      </c>
      <c r="L8877" t="s">
        <v>100</v>
      </c>
      <c r="M8877">
        <v>75061</v>
      </c>
      <c r="N8877" t="s">
        <v>101</v>
      </c>
      <c r="O8877" t="s">
        <v>1606</v>
      </c>
      <c r="P8877" t="s">
        <v>42</v>
      </c>
      <c r="Q8877" t="s">
        <v>575</v>
      </c>
      <c r="R8877" t="s">
        <v>1607</v>
      </c>
      <c r="S8877">
        <v>185.376</v>
      </c>
      <c r="T8877" s="3"/>
    </row>
    <row r="8878" spans="1:20" x14ac:dyDescent="0.3">
      <c r="A8878">
        <v>8877</v>
      </c>
      <c r="B8878" t="s">
        <v>10293</v>
      </c>
      <c r="C8878">
        <f t="shared" si="138"/>
        <v>33</v>
      </c>
      <c r="D8878" s="1">
        <v>42960</v>
      </c>
      <c r="E8878" s="1">
        <v>42966</v>
      </c>
      <c r="F8878" t="s">
        <v>46</v>
      </c>
      <c r="G8878" t="s">
        <v>4916</v>
      </c>
      <c r="H8878" t="s">
        <v>4917</v>
      </c>
      <c r="I8878" t="s">
        <v>22</v>
      </c>
      <c r="J8878" t="s">
        <v>23</v>
      </c>
      <c r="K8878" t="s">
        <v>3931</v>
      </c>
      <c r="L8878" t="s">
        <v>100</v>
      </c>
      <c r="M8878">
        <v>75061</v>
      </c>
      <c r="N8878" t="s">
        <v>101</v>
      </c>
      <c r="O8878" t="s">
        <v>4876</v>
      </c>
      <c r="P8878" t="s">
        <v>42</v>
      </c>
      <c r="Q8878" t="s">
        <v>74</v>
      </c>
      <c r="R8878" t="s">
        <v>4877</v>
      </c>
      <c r="S8878">
        <v>58.923999999999999</v>
      </c>
      <c r="T8878" s="3"/>
    </row>
    <row r="8879" spans="1:20" x14ac:dyDescent="0.3">
      <c r="A8879">
        <v>8878</v>
      </c>
      <c r="B8879" t="s">
        <v>10294</v>
      </c>
      <c r="C8879">
        <f t="shared" si="138"/>
        <v>38</v>
      </c>
      <c r="D8879" s="1">
        <v>43360</v>
      </c>
      <c r="E8879" s="1">
        <v>43366</v>
      </c>
      <c r="F8879" t="s">
        <v>46</v>
      </c>
      <c r="G8879" t="s">
        <v>445</v>
      </c>
      <c r="H8879" t="s">
        <v>446</v>
      </c>
      <c r="I8879" t="s">
        <v>22</v>
      </c>
      <c r="J8879" t="s">
        <v>23</v>
      </c>
      <c r="K8879" t="s">
        <v>1000</v>
      </c>
      <c r="L8879" t="s">
        <v>786</v>
      </c>
      <c r="M8879">
        <v>7960</v>
      </c>
      <c r="N8879" t="s">
        <v>144</v>
      </c>
      <c r="O8879" t="s">
        <v>10295</v>
      </c>
      <c r="P8879" t="s">
        <v>67</v>
      </c>
      <c r="Q8879" t="s">
        <v>680</v>
      </c>
      <c r="R8879" t="s">
        <v>10296</v>
      </c>
      <c r="S8879">
        <v>480</v>
      </c>
      <c r="T8879" s="3"/>
    </row>
    <row r="8880" spans="1:20" x14ac:dyDescent="0.3">
      <c r="A8880">
        <v>8879</v>
      </c>
      <c r="B8880" t="s">
        <v>10294</v>
      </c>
      <c r="C8880">
        <f t="shared" si="138"/>
        <v>38</v>
      </c>
      <c r="D8880" s="1">
        <v>43360</v>
      </c>
      <c r="E8880" s="1">
        <v>43366</v>
      </c>
      <c r="F8880" t="s">
        <v>46</v>
      </c>
      <c r="G8880" t="s">
        <v>445</v>
      </c>
      <c r="H8880" t="s">
        <v>446</v>
      </c>
      <c r="I8880" t="s">
        <v>22</v>
      </c>
      <c r="J8880" t="s">
        <v>23</v>
      </c>
      <c r="K8880" t="s">
        <v>1000</v>
      </c>
      <c r="L8880" t="s">
        <v>786</v>
      </c>
      <c r="M8880">
        <v>7960</v>
      </c>
      <c r="N8880" t="s">
        <v>144</v>
      </c>
      <c r="O8880" t="s">
        <v>345</v>
      </c>
      <c r="P8880" t="s">
        <v>42</v>
      </c>
      <c r="Q8880" t="s">
        <v>55</v>
      </c>
      <c r="R8880" t="s">
        <v>346</v>
      </c>
      <c r="S8880">
        <v>34.049999999999997</v>
      </c>
      <c r="T8880" s="3"/>
    </row>
    <row r="8881" spans="1:20" x14ac:dyDescent="0.3">
      <c r="A8881">
        <v>8880</v>
      </c>
      <c r="B8881" t="s">
        <v>10297</v>
      </c>
      <c r="C8881">
        <f t="shared" si="138"/>
        <v>13</v>
      </c>
      <c r="D8881" s="1">
        <v>42452</v>
      </c>
      <c r="E8881" s="1">
        <v>42454</v>
      </c>
      <c r="F8881" t="s">
        <v>184</v>
      </c>
      <c r="G8881" t="s">
        <v>754</v>
      </c>
      <c r="H8881" t="s">
        <v>755</v>
      </c>
      <c r="I8881" t="s">
        <v>37</v>
      </c>
      <c r="J8881" t="s">
        <v>23</v>
      </c>
      <c r="K8881" t="s">
        <v>38</v>
      </c>
      <c r="L8881" t="s">
        <v>39</v>
      </c>
      <c r="M8881">
        <v>90008</v>
      </c>
      <c r="N8881" t="s">
        <v>40</v>
      </c>
      <c r="O8881" t="s">
        <v>695</v>
      </c>
      <c r="P8881" t="s">
        <v>42</v>
      </c>
      <c r="Q8881" t="s">
        <v>86</v>
      </c>
      <c r="R8881" t="s">
        <v>5374</v>
      </c>
      <c r="S8881">
        <v>192.72</v>
      </c>
      <c r="T8881" s="3"/>
    </row>
    <row r="8882" spans="1:20" x14ac:dyDescent="0.3">
      <c r="A8882">
        <v>8881</v>
      </c>
      <c r="B8882" t="s">
        <v>10297</v>
      </c>
      <c r="C8882">
        <f t="shared" si="138"/>
        <v>13</v>
      </c>
      <c r="D8882" s="1">
        <v>42452</v>
      </c>
      <c r="E8882" s="1">
        <v>42454</v>
      </c>
      <c r="F8882" t="s">
        <v>184</v>
      </c>
      <c r="G8882" t="s">
        <v>754</v>
      </c>
      <c r="H8882" t="s">
        <v>755</v>
      </c>
      <c r="I8882" t="s">
        <v>37</v>
      </c>
      <c r="J8882" t="s">
        <v>23</v>
      </c>
      <c r="K8882" t="s">
        <v>38</v>
      </c>
      <c r="L8882" t="s">
        <v>39</v>
      </c>
      <c r="M8882">
        <v>90008</v>
      </c>
      <c r="N8882" t="s">
        <v>40</v>
      </c>
      <c r="O8882" t="s">
        <v>4420</v>
      </c>
      <c r="P8882" t="s">
        <v>67</v>
      </c>
      <c r="Q8882" t="s">
        <v>157</v>
      </c>
      <c r="R8882" t="s">
        <v>4421</v>
      </c>
      <c r="S8882">
        <v>239.97</v>
      </c>
      <c r="T8882" s="3"/>
    </row>
    <row r="8883" spans="1:20" x14ac:dyDescent="0.3">
      <c r="A8883">
        <v>8882</v>
      </c>
      <c r="B8883" t="s">
        <v>10298</v>
      </c>
      <c r="C8883">
        <f t="shared" si="138"/>
        <v>26</v>
      </c>
      <c r="D8883" s="1">
        <v>42916</v>
      </c>
      <c r="E8883" s="1">
        <v>42919</v>
      </c>
      <c r="F8883" t="s">
        <v>19</v>
      </c>
      <c r="G8883" t="s">
        <v>5008</v>
      </c>
      <c r="H8883" t="s">
        <v>5009</v>
      </c>
      <c r="I8883" t="s">
        <v>98</v>
      </c>
      <c r="J8883" t="s">
        <v>23</v>
      </c>
      <c r="K8883" t="s">
        <v>452</v>
      </c>
      <c r="L8883" t="s">
        <v>207</v>
      </c>
      <c r="M8883">
        <v>60505</v>
      </c>
      <c r="N8883" t="s">
        <v>101</v>
      </c>
      <c r="O8883" t="s">
        <v>4161</v>
      </c>
      <c r="P8883" t="s">
        <v>67</v>
      </c>
      <c r="Q8883" t="s">
        <v>157</v>
      </c>
      <c r="R8883" t="s">
        <v>4162</v>
      </c>
      <c r="S8883">
        <v>50.12</v>
      </c>
      <c r="T8883" s="3"/>
    </row>
    <row r="8884" spans="1:20" x14ac:dyDescent="0.3">
      <c r="A8884">
        <v>8883</v>
      </c>
      <c r="B8884" t="s">
        <v>10299</v>
      </c>
      <c r="C8884">
        <f t="shared" si="138"/>
        <v>42</v>
      </c>
      <c r="D8884" s="1">
        <v>43393</v>
      </c>
      <c r="E8884" s="1">
        <v>43398</v>
      </c>
      <c r="F8884" t="s">
        <v>46</v>
      </c>
      <c r="G8884" t="s">
        <v>4198</v>
      </c>
      <c r="H8884" t="s">
        <v>4199</v>
      </c>
      <c r="I8884" t="s">
        <v>37</v>
      </c>
      <c r="J8884" t="s">
        <v>23</v>
      </c>
      <c r="K8884" t="s">
        <v>369</v>
      </c>
      <c r="L8884" t="s">
        <v>84</v>
      </c>
      <c r="M8884">
        <v>27707</v>
      </c>
      <c r="N8884" t="s">
        <v>26</v>
      </c>
      <c r="O8884" t="s">
        <v>6795</v>
      </c>
      <c r="P8884" t="s">
        <v>67</v>
      </c>
      <c r="Q8884" t="s">
        <v>68</v>
      </c>
      <c r="R8884" t="s">
        <v>6796</v>
      </c>
      <c r="S8884">
        <v>15.984</v>
      </c>
      <c r="T8884" s="3"/>
    </row>
    <row r="8885" spans="1:20" x14ac:dyDescent="0.3">
      <c r="A8885">
        <v>8884</v>
      </c>
      <c r="B8885" t="s">
        <v>10299</v>
      </c>
      <c r="C8885">
        <f t="shared" si="138"/>
        <v>42</v>
      </c>
      <c r="D8885" s="1">
        <v>43393</v>
      </c>
      <c r="E8885" s="1">
        <v>43398</v>
      </c>
      <c r="F8885" t="s">
        <v>46</v>
      </c>
      <c r="G8885" t="s">
        <v>4198</v>
      </c>
      <c r="H8885" t="s">
        <v>4199</v>
      </c>
      <c r="I8885" t="s">
        <v>37</v>
      </c>
      <c r="J8885" t="s">
        <v>23</v>
      </c>
      <c r="K8885" t="s">
        <v>369</v>
      </c>
      <c r="L8885" t="s">
        <v>84</v>
      </c>
      <c r="M8885">
        <v>27707</v>
      </c>
      <c r="N8885" t="s">
        <v>26</v>
      </c>
      <c r="O8885" t="s">
        <v>1768</v>
      </c>
      <c r="P8885" t="s">
        <v>42</v>
      </c>
      <c r="Q8885" t="s">
        <v>86</v>
      </c>
      <c r="R8885" t="s">
        <v>1769</v>
      </c>
      <c r="S8885">
        <v>14.352</v>
      </c>
      <c r="T8885" s="3"/>
    </row>
    <row r="8886" spans="1:20" x14ac:dyDescent="0.3">
      <c r="A8886">
        <v>8885</v>
      </c>
      <c r="B8886" t="s">
        <v>10300</v>
      </c>
      <c r="C8886">
        <f t="shared" si="138"/>
        <v>35</v>
      </c>
      <c r="D8886" s="1">
        <v>42241</v>
      </c>
      <c r="E8886" s="1">
        <v>42246</v>
      </c>
      <c r="F8886" t="s">
        <v>46</v>
      </c>
      <c r="G8886" t="s">
        <v>303</v>
      </c>
      <c r="H8886" t="s">
        <v>304</v>
      </c>
      <c r="I8886" t="s">
        <v>37</v>
      </c>
      <c r="J8886" t="s">
        <v>23</v>
      </c>
      <c r="K8886" t="s">
        <v>493</v>
      </c>
      <c r="L8886" t="s">
        <v>494</v>
      </c>
      <c r="M8886">
        <v>43229</v>
      </c>
      <c r="N8886" t="s">
        <v>144</v>
      </c>
      <c r="O8886" t="s">
        <v>1207</v>
      </c>
      <c r="P8886" t="s">
        <v>42</v>
      </c>
      <c r="Q8886" t="s">
        <v>71</v>
      </c>
      <c r="R8886" t="s">
        <v>1208</v>
      </c>
      <c r="S8886">
        <v>6.5279999999999996</v>
      </c>
      <c r="T8886" s="3"/>
    </row>
    <row r="8887" spans="1:20" x14ac:dyDescent="0.3">
      <c r="A8887">
        <v>8886</v>
      </c>
      <c r="B8887" t="s">
        <v>10300</v>
      </c>
      <c r="C8887">
        <f t="shared" si="138"/>
        <v>35</v>
      </c>
      <c r="D8887" s="1">
        <v>42241</v>
      </c>
      <c r="E8887" s="1">
        <v>42246</v>
      </c>
      <c r="F8887" t="s">
        <v>46</v>
      </c>
      <c r="G8887" t="s">
        <v>303</v>
      </c>
      <c r="H8887" t="s">
        <v>304</v>
      </c>
      <c r="I8887" t="s">
        <v>37</v>
      </c>
      <c r="J8887" t="s">
        <v>23</v>
      </c>
      <c r="K8887" t="s">
        <v>493</v>
      </c>
      <c r="L8887" t="s">
        <v>494</v>
      </c>
      <c r="M8887">
        <v>43229</v>
      </c>
      <c r="N8887" t="s">
        <v>144</v>
      </c>
      <c r="O8887" t="s">
        <v>5375</v>
      </c>
      <c r="P8887" t="s">
        <v>42</v>
      </c>
      <c r="Q8887" t="s">
        <v>71</v>
      </c>
      <c r="R8887" t="s">
        <v>5376</v>
      </c>
      <c r="S8887">
        <v>2.8620000000000001</v>
      </c>
      <c r="T8887" s="3"/>
    </row>
    <row r="8888" spans="1:20" x14ac:dyDescent="0.3">
      <c r="A8888">
        <v>8887</v>
      </c>
      <c r="B8888" t="s">
        <v>10300</v>
      </c>
      <c r="C8888">
        <f t="shared" si="138"/>
        <v>35</v>
      </c>
      <c r="D8888" s="1">
        <v>42241</v>
      </c>
      <c r="E8888" s="1">
        <v>42246</v>
      </c>
      <c r="F8888" t="s">
        <v>46</v>
      </c>
      <c r="G8888" t="s">
        <v>303</v>
      </c>
      <c r="H8888" t="s">
        <v>304</v>
      </c>
      <c r="I8888" t="s">
        <v>37</v>
      </c>
      <c r="J8888" t="s">
        <v>23</v>
      </c>
      <c r="K8888" t="s">
        <v>493</v>
      </c>
      <c r="L8888" t="s">
        <v>494</v>
      </c>
      <c r="M8888">
        <v>43229</v>
      </c>
      <c r="N8888" t="s">
        <v>144</v>
      </c>
      <c r="O8888" t="s">
        <v>2055</v>
      </c>
      <c r="P8888" t="s">
        <v>42</v>
      </c>
      <c r="Q8888" t="s">
        <v>71</v>
      </c>
      <c r="R8888" t="s">
        <v>2056</v>
      </c>
      <c r="S8888">
        <v>20.856000000000002</v>
      </c>
      <c r="T8888" s="3"/>
    </row>
    <row r="8889" spans="1:20" x14ac:dyDescent="0.3">
      <c r="A8889">
        <v>8888</v>
      </c>
      <c r="B8889" t="s">
        <v>10301</v>
      </c>
      <c r="C8889">
        <f t="shared" si="138"/>
        <v>31</v>
      </c>
      <c r="D8889" s="1">
        <v>42212</v>
      </c>
      <c r="E8889" s="1">
        <v>42215</v>
      </c>
      <c r="F8889" t="s">
        <v>19</v>
      </c>
      <c r="G8889" t="s">
        <v>1024</v>
      </c>
      <c r="H8889" t="s">
        <v>1025</v>
      </c>
      <c r="I8889" t="s">
        <v>37</v>
      </c>
      <c r="J8889" t="s">
        <v>23</v>
      </c>
      <c r="K8889" t="s">
        <v>38</v>
      </c>
      <c r="L8889" t="s">
        <v>39</v>
      </c>
      <c r="M8889">
        <v>90036</v>
      </c>
      <c r="N8889" t="s">
        <v>40</v>
      </c>
      <c r="O8889" t="s">
        <v>3693</v>
      </c>
      <c r="P8889" t="s">
        <v>42</v>
      </c>
      <c r="Q8889" t="s">
        <v>55</v>
      </c>
      <c r="R8889" t="s">
        <v>3694</v>
      </c>
      <c r="S8889">
        <v>276.27999999999997</v>
      </c>
      <c r="T8889" s="3"/>
    </row>
    <row r="8890" spans="1:20" x14ac:dyDescent="0.3">
      <c r="A8890">
        <v>8889</v>
      </c>
      <c r="B8890" t="s">
        <v>10302</v>
      </c>
      <c r="C8890">
        <f t="shared" si="138"/>
        <v>48</v>
      </c>
      <c r="D8890" s="1">
        <v>43435</v>
      </c>
      <c r="E8890" s="1">
        <v>43441</v>
      </c>
      <c r="F8890" t="s">
        <v>46</v>
      </c>
      <c r="G8890" t="s">
        <v>4484</v>
      </c>
      <c r="H8890" t="s">
        <v>4485</v>
      </c>
      <c r="I8890" t="s">
        <v>98</v>
      </c>
      <c r="J8890" t="s">
        <v>23</v>
      </c>
      <c r="K8890" t="s">
        <v>5030</v>
      </c>
      <c r="L8890" t="s">
        <v>39</v>
      </c>
      <c r="M8890">
        <v>95207</v>
      </c>
      <c r="N8890" t="s">
        <v>40</v>
      </c>
      <c r="O8890" t="s">
        <v>2264</v>
      </c>
      <c r="P8890" t="s">
        <v>28</v>
      </c>
      <c r="Q8890" t="s">
        <v>61</v>
      </c>
      <c r="R8890" t="s">
        <v>2265</v>
      </c>
      <c r="S8890">
        <v>629.64</v>
      </c>
      <c r="T8890" s="3"/>
    </row>
    <row r="8891" spans="1:20" x14ac:dyDescent="0.3">
      <c r="A8891">
        <v>8890</v>
      </c>
      <c r="B8891" t="s">
        <v>10303</v>
      </c>
      <c r="C8891">
        <f t="shared" si="138"/>
        <v>42</v>
      </c>
      <c r="D8891" s="1">
        <v>43025</v>
      </c>
      <c r="E8891" s="1">
        <v>43029</v>
      </c>
      <c r="F8891" t="s">
        <v>19</v>
      </c>
      <c r="G8891" t="s">
        <v>8237</v>
      </c>
      <c r="H8891" t="s">
        <v>8238</v>
      </c>
      <c r="I8891" t="s">
        <v>98</v>
      </c>
      <c r="J8891" t="s">
        <v>23</v>
      </c>
      <c r="K8891" t="s">
        <v>378</v>
      </c>
      <c r="L8891" t="s">
        <v>593</v>
      </c>
      <c r="M8891">
        <v>65203</v>
      </c>
      <c r="N8891" t="s">
        <v>101</v>
      </c>
      <c r="O8891" t="s">
        <v>5458</v>
      </c>
      <c r="P8891" t="s">
        <v>67</v>
      </c>
      <c r="Q8891" t="s">
        <v>68</v>
      </c>
      <c r="R8891" t="s">
        <v>5459</v>
      </c>
      <c r="S8891">
        <v>449.97</v>
      </c>
      <c r="T8891" s="3"/>
    </row>
    <row r="8892" spans="1:20" x14ac:dyDescent="0.3">
      <c r="A8892">
        <v>8891</v>
      </c>
      <c r="B8892" t="s">
        <v>10303</v>
      </c>
      <c r="C8892">
        <f t="shared" si="138"/>
        <v>42</v>
      </c>
      <c r="D8892" s="1">
        <v>43025</v>
      </c>
      <c r="E8892" s="1">
        <v>43029</v>
      </c>
      <c r="F8892" t="s">
        <v>19</v>
      </c>
      <c r="G8892" t="s">
        <v>8237</v>
      </c>
      <c r="H8892" t="s">
        <v>8238</v>
      </c>
      <c r="I8892" t="s">
        <v>98</v>
      </c>
      <c r="J8892" t="s">
        <v>23</v>
      </c>
      <c r="K8892" t="s">
        <v>378</v>
      </c>
      <c r="L8892" t="s">
        <v>593</v>
      </c>
      <c r="M8892">
        <v>65203</v>
      </c>
      <c r="N8892" t="s">
        <v>101</v>
      </c>
      <c r="O8892" t="s">
        <v>5502</v>
      </c>
      <c r="P8892" t="s">
        <v>42</v>
      </c>
      <c r="Q8892" t="s">
        <v>74</v>
      </c>
      <c r="R8892" t="s">
        <v>5503</v>
      </c>
      <c r="S8892">
        <v>1927.59</v>
      </c>
      <c r="T8892" s="3"/>
    </row>
    <row r="8893" spans="1:20" x14ac:dyDescent="0.3">
      <c r="A8893">
        <v>8892</v>
      </c>
      <c r="B8893" t="s">
        <v>10304</v>
      </c>
      <c r="C8893">
        <f t="shared" si="138"/>
        <v>37</v>
      </c>
      <c r="D8893" s="1">
        <v>42994</v>
      </c>
      <c r="E8893" s="1">
        <v>42996</v>
      </c>
      <c r="F8893" t="s">
        <v>184</v>
      </c>
      <c r="G8893" t="s">
        <v>1116</v>
      </c>
      <c r="H8893" t="s">
        <v>1117</v>
      </c>
      <c r="I8893" t="s">
        <v>98</v>
      </c>
      <c r="J8893" t="s">
        <v>23</v>
      </c>
      <c r="K8893" t="s">
        <v>493</v>
      </c>
      <c r="L8893" t="s">
        <v>1271</v>
      </c>
      <c r="M8893">
        <v>31907</v>
      </c>
      <c r="N8893" t="s">
        <v>26</v>
      </c>
      <c r="O8893" t="s">
        <v>300</v>
      </c>
      <c r="P8893" t="s">
        <v>28</v>
      </c>
      <c r="Q8893" t="s">
        <v>32</v>
      </c>
      <c r="R8893" t="s">
        <v>301</v>
      </c>
      <c r="S8893">
        <v>121.78</v>
      </c>
      <c r="T8893" s="3"/>
    </row>
    <row r="8894" spans="1:20" x14ac:dyDescent="0.3">
      <c r="A8894">
        <v>8893</v>
      </c>
      <c r="B8894" t="s">
        <v>10305</v>
      </c>
      <c r="C8894">
        <f t="shared" si="138"/>
        <v>49</v>
      </c>
      <c r="D8894" s="1">
        <v>42705</v>
      </c>
      <c r="E8894" s="1">
        <v>42710</v>
      </c>
      <c r="F8894" t="s">
        <v>46</v>
      </c>
      <c r="G8894" t="s">
        <v>9821</v>
      </c>
      <c r="H8894" t="s">
        <v>9822</v>
      </c>
      <c r="I8894" t="s">
        <v>98</v>
      </c>
      <c r="J8894" t="s">
        <v>23</v>
      </c>
      <c r="K8894" t="s">
        <v>946</v>
      </c>
      <c r="L8894" t="s">
        <v>39</v>
      </c>
      <c r="M8894">
        <v>92037</v>
      </c>
      <c r="N8894" t="s">
        <v>40</v>
      </c>
      <c r="O8894" t="s">
        <v>3405</v>
      </c>
      <c r="P8894" t="s">
        <v>28</v>
      </c>
      <c r="Q8894" t="s">
        <v>32</v>
      </c>
      <c r="R8894" t="s">
        <v>3406</v>
      </c>
      <c r="S8894">
        <v>2676.672</v>
      </c>
      <c r="T8894" s="3"/>
    </row>
    <row r="8895" spans="1:20" x14ac:dyDescent="0.3">
      <c r="A8895">
        <v>8894</v>
      </c>
      <c r="B8895" t="s">
        <v>10306</v>
      </c>
      <c r="C8895">
        <f t="shared" si="138"/>
        <v>32</v>
      </c>
      <c r="D8895" s="1">
        <v>42221</v>
      </c>
      <c r="E8895" s="1">
        <v>42228</v>
      </c>
      <c r="F8895" t="s">
        <v>46</v>
      </c>
      <c r="G8895" t="s">
        <v>445</v>
      </c>
      <c r="H8895" t="s">
        <v>446</v>
      </c>
      <c r="I8895" t="s">
        <v>22</v>
      </c>
      <c r="J8895" t="s">
        <v>23</v>
      </c>
      <c r="K8895" t="s">
        <v>9001</v>
      </c>
      <c r="L8895" t="s">
        <v>100</v>
      </c>
      <c r="M8895">
        <v>77590</v>
      </c>
      <c r="N8895" t="s">
        <v>101</v>
      </c>
      <c r="O8895" t="s">
        <v>4434</v>
      </c>
      <c r="P8895" t="s">
        <v>28</v>
      </c>
      <c r="Q8895" t="s">
        <v>52</v>
      </c>
      <c r="R8895" t="s">
        <v>4435</v>
      </c>
      <c r="S8895">
        <v>489.23</v>
      </c>
      <c r="T8895" s="3"/>
    </row>
    <row r="8896" spans="1:20" x14ac:dyDescent="0.3">
      <c r="A8896">
        <v>8895</v>
      </c>
      <c r="B8896" t="s">
        <v>10307</v>
      </c>
      <c r="C8896">
        <f t="shared" si="138"/>
        <v>33</v>
      </c>
      <c r="D8896" s="1">
        <v>42962</v>
      </c>
      <c r="E8896" s="1">
        <v>42969</v>
      </c>
      <c r="F8896" t="s">
        <v>46</v>
      </c>
      <c r="G8896" t="s">
        <v>1871</v>
      </c>
      <c r="H8896" t="s">
        <v>1872</v>
      </c>
      <c r="I8896" t="s">
        <v>22</v>
      </c>
      <c r="J8896" t="s">
        <v>23</v>
      </c>
      <c r="K8896" t="s">
        <v>38</v>
      </c>
      <c r="L8896" t="s">
        <v>39</v>
      </c>
      <c r="M8896">
        <v>90004</v>
      </c>
      <c r="N8896" t="s">
        <v>40</v>
      </c>
      <c r="O8896" t="s">
        <v>2239</v>
      </c>
      <c r="P8896" t="s">
        <v>28</v>
      </c>
      <c r="Q8896" t="s">
        <v>61</v>
      </c>
      <c r="R8896" t="s">
        <v>2240</v>
      </c>
      <c r="S8896">
        <v>312.02999999999997</v>
      </c>
      <c r="T8896" s="3"/>
    </row>
    <row r="8897" spans="1:20" x14ac:dyDescent="0.3">
      <c r="A8897">
        <v>8896</v>
      </c>
      <c r="B8897" t="s">
        <v>10307</v>
      </c>
      <c r="C8897">
        <f t="shared" si="138"/>
        <v>33</v>
      </c>
      <c r="D8897" s="1">
        <v>42962</v>
      </c>
      <c r="E8897" s="1">
        <v>42969</v>
      </c>
      <c r="F8897" t="s">
        <v>46</v>
      </c>
      <c r="G8897" t="s">
        <v>1871</v>
      </c>
      <c r="H8897" t="s">
        <v>1872</v>
      </c>
      <c r="I8897" t="s">
        <v>22</v>
      </c>
      <c r="J8897" t="s">
        <v>23</v>
      </c>
      <c r="K8897" t="s">
        <v>38</v>
      </c>
      <c r="L8897" t="s">
        <v>39</v>
      </c>
      <c r="M8897">
        <v>90004</v>
      </c>
      <c r="N8897" t="s">
        <v>40</v>
      </c>
      <c r="O8897" t="s">
        <v>4808</v>
      </c>
      <c r="P8897" t="s">
        <v>42</v>
      </c>
      <c r="Q8897" t="s">
        <v>55</v>
      </c>
      <c r="R8897" t="s">
        <v>4809</v>
      </c>
      <c r="S8897">
        <v>17.940000000000001</v>
      </c>
      <c r="T8897" s="3"/>
    </row>
    <row r="8898" spans="1:20" x14ac:dyDescent="0.3">
      <c r="A8898">
        <v>8897</v>
      </c>
      <c r="B8898" t="s">
        <v>10307</v>
      </c>
      <c r="C8898">
        <f t="shared" si="138"/>
        <v>33</v>
      </c>
      <c r="D8898" s="1">
        <v>42962</v>
      </c>
      <c r="E8898" s="1">
        <v>42969</v>
      </c>
      <c r="F8898" t="s">
        <v>46</v>
      </c>
      <c r="G8898" t="s">
        <v>1871</v>
      </c>
      <c r="H8898" t="s">
        <v>1872</v>
      </c>
      <c r="I8898" t="s">
        <v>22</v>
      </c>
      <c r="J8898" t="s">
        <v>23</v>
      </c>
      <c r="K8898" t="s">
        <v>38</v>
      </c>
      <c r="L8898" t="s">
        <v>39</v>
      </c>
      <c r="M8898">
        <v>90004</v>
      </c>
      <c r="N8898" t="s">
        <v>40</v>
      </c>
      <c r="O8898" t="s">
        <v>1203</v>
      </c>
      <c r="P8898" t="s">
        <v>67</v>
      </c>
      <c r="Q8898" t="s">
        <v>68</v>
      </c>
      <c r="R8898" t="s">
        <v>1204</v>
      </c>
      <c r="S8898">
        <v>165.6</v>
      </c>
      <c r="T8898" s="3"/>
    </row>
    <row r="8899" spans="1:20" x14ac:dyDescent="0.3">
      <c r="A8899">
        <v>8898</v>
      </c>
      <c r="B8899" t="s">
        <v>10307</v>
      </c>
      <c r="C8899">
        <f t="shared" ref="C8899:C8962" si="139">WEEKNUM(D8899,1)</f>
        <v>33</v>
      </c>
      <c r="D8899" s="1">
        <v>42962</v>
      </c>
      <c r="E8899" s="1">
        <v>42969</v>
      </c>
      <c r="F8899" t="s">
        <v>46</v>
      </c>
      <c r="G8899" t="s">
        <v>1871</v>
      </c>
      <c r="H8899" t="s">
        <v>1872</v>
      </c>
      <c r="I8899" t="s">
        <v>22</v>
      </c>
      <c r="J8899" t="s">
        <v>23</v>
      </c>
      <c r="K8899" t="s">
        <v>38</v>
      </c>
      <c r="L8899" t="s">
        <v>39</v>
      </c>
      <c r="M8899">
        <v>90004</v>
      </c>
      <c r="N8899" t="s">
        <v>40</v>
      </c>
      <c r="O8899" t="s">
        <v>3705</v>
      </c>
      <c r="P8899" t="s">
        <v>42</v>
      </c>
      <c r="Q8899" t="s">
        <v>86</v>
      </c>
      <c r="R8899" t="s">
        <v>3706</v>
      </c>
      <c r="S8899">
        <v>37.520000000000003</v>
      </c>
      <c r="T8899" s="3"/>
    </row>
    <row r="8900" spans="1:20" x14ac:dyDescent="0.3">
      <c r="A8900">
        <v>8899</v>
      </c>
      <c r="B8900" t="s">
        <v>10308</v>
      </c>
      <c r="C8900">
        <f t="shared" si="139"/>
        <v>33</v>
      </c>
      <c r="D8900" s="1">
        <v>42589</v>
      </c>
      <c r="E8900" s="1">
        <v>42591</v>
      </c>
      <c r="F8900" t="s">
        <v>19</v>
      </c>
      <c r="G8900" t="s">
        <v>2614</v>
      </c>
      <c r="H8900" t="s">
        <v>2615</v>
      </c>
      <c r="I8900" t="s">
        <v>37</v>
      </c>
      <c r="J8900" t="s">
        <v>23</v>
      </c>
      <c r="K8900" t="s">
        <v>314</v>
      </c>
      <c r="L8900" t="s">
        <v>315</v>
      </c>
      <c r="M8900">
        <v>22153</v>
      </c>
      <c r="N8900" t="s">
        <v>26</v>
      </c>
      <c r="O8900" t="s">
        <v>5821</v>
      </c>
      <c r="P8900" t="s">
        <v>67</v>
      </c>
      <c r="Q8900" t="s">
        <v>68</v>
      </c>
      <c r="R8900" t="s">
        <v>5822</v>
      </c>
      <c r="S8900">
        <v>494.97</v>
      </c>
      <c r="T8900" s="3"/>
    </row>
    <row r="8901" spans="1:20" x14ac:dyDescent="0.3">
      <c r="A8901">
        <v>8900</v>
      </c>
      <c r="B8901" t="s">
        <v>10308</v>
      </c>
      <c r="C8901">
        <f t="shared" si="139"/>
        <v>33</v>
      </c>
      <c r="D8901" s="1">
        <v>42589</v>
      </c>
      <c r="E8901" s="1">
        <v>42591</v>
      </c>
      <c r="F8901" t="s">
        <v>19</v>
      </c>
      <c r="G8901" t="s">
        <v>2614</v>
      </c>
      <c r="H8901" t="s">
        <v>2615</v>
      </c>
      <c r="I8901" t="s">
        <v>37</v>
      </c>
      <c r="J8901" t="s">
        <v>23</v>
      </c>
      <c r="K8901" t="s">
        <v>314</v>
      </c>
      <c r="L8901" t="s">
        <v>315</v>
      </c>
      <c r="M8901">
        <v>22153</v>
      </c>
      <c r="N8901" t="s">
        <v>26</v>
      </c>
      <c r="O8901" t="s">
        <v>5547</v>
      </c>
      <c r="P8901" t="s">
        <v>42</v>
      </c>
      <c r="Q8901" t="s">
        <v>43</v>
      </c>
      <c r="R8901" t="s">
        <v>5548</v>
      </c>
      <c r="S8901">
        <v>25.06</v>
      </c>
      <c r="T8901" s="3"/>
    </row>
    <row r="8902" spans="1:20" x14ac:dyDescent="0.3">
      <c r="A8902">
        <v>8901</v>
      </c>
      <c r="B8902" t="s">
        <v>10309</v>
      </c>
      <c r="C8902">
        <f t="shared" si="139"/>
        <v>22</v>
      </c>
      <c r="D8902" s="1">
        <v>42886</v>
      </c>
      <c r="E8902" s="1">
        <v>42890</v>
      </c>
      <c r="F8902" t="s">
        <v>46</v>
      </c>
      <c r="G8902" t="s">
        <v>3728</v>
      </c>
      <c r="H8902" t="s">
        <v>3729</v>
      </c>
      <c r="I8902" t="s">
        <v>22</v>
      </c>
      <c r="J8902" t="s">
        <v>23</v>
      </c>
      <c r="K8902" t="s">
        <v>353</v>
      </c>
      <c r="L8902" t="s">
        <v>207</v>
      </c>
      <c r="M8902">
        <v>62521</v>
      </c>
      <c r="N8902" t="s">
        <v>101</v>
      </c>
      <c r="O8902" t="s">
        <v>9801</v>
      </c>
      <c r="P8902" t="s">
        <v>28</v>
      </c>
      <c r="Q8902" t="s">
        <v>61</v>
      </c>
      <c r="R8902" t="s">
        <v>9802</v>
      </c>
      <c r="S8902">
        <v>32.064</v>
      </c>
      <c r="T8902" s="3"/>
    </row>
    <row r="8903" spans="1:20" x14ac:dyDescent="0.3">
      <c r="A8903">
        <v>8902</v>
      </c>
      <c r="B8903" t="s">
        <v>10309</v>
      </c>
      <c r="C8903">
        <f t="shared" si="139"/>
        <v>22</v>
      </c>
      <c r="D8903" s="1">
        <v>42886</v>
      </c>
      <c r="E8903" s="1">
        <v>42890</v>
      </c>
      <c r="F8903" t="s">
        <v>46</v>
      </c>
      <c r="G8903" t="s">
        <v>3728</v>
      </c>
      <c r="H8903" t="s">
        <v>3729</v>
      </c>
      <c r="I8903" t="s">
        <v>22</v>
      </c>
      <c r="J8903" t="s">
        <v>23</v>
      </c>
      <c r="K8903" t="s">
        <v>353</v>
      </c>
      <c r="L8903" t="s">
        <v>207</v>
      </c>
      <c r="M8903">
        <v>62521</v>
      </c>
      <c r="N8903" t="s">
        <v>101</v>
      </c>
      <c r="O8903" t="s">
        <v>9713</v>
      </c>
      <c r="P8903" t="s">
        <v>42</v>
      </c>
      <c r="Q8903" t="s">
        <v>86</v>
      </c>
      <c r="R8903" t="s">
        <v>9714</v>
      </c>
      <c r="S8903">
        <v>18.495999999999999</v>
      </c>
      <c r="T8903" s="3"/>
    </row>
    <row r="8904" spans="1:20" x14ac:dyDescent="0.3">
      <c r="A8904">
        <v>8903</v>
      </c>
      <c r="B8904" t="s">
        <v>10309</v>
      </c>
      <c r="C8904">
        <f t="shared" si="139"/>
        <v>22</v>
      </c>
      <c r="D8904" s="1">
        <v>42886</v>
      </c>
      <c r="E8904" s="1">
        <v>42890</v>
      </c>
      <c r="F8904" t="s">
        <v>46</v>
      </c>
      <c r="G8904" t="s">
        <v>3728</v>
      </c>
      <c r="H8904" t="s">
        <v>3729</v>
      </c>
      <c r="I8904" t="s">
        <v>22</v>
      </c>
      <c r="J8904" t="s">
        <v>23</v>
      </c>
      <c r="K8904" t="s">
        <v>353</v>
      </c>
      <c r="L8904" t="s">
        <v>207</v>
      </c>
      <c r="M8904">
        <v>62521</v>
      </c>
      <c r="N8904" t="s">
        <v>101</v>
      </c>
      <c r="O8904" t="s">
        <v>6132</v>
      </c>
      <c r="P8904" t="s">
        <v>28</v>
      </c>
      <c r="Q8904" t="s">
        <v>32</v>
      </c>
      <c r="R8904" t="s">
        <v>6133</v>
      </c>
      <c r="S8904">
        <v>191.07900000000001</v>
      </c>
      <c r="T8904" s="3"/>
    </row>
    <row r="8905" spans="1:20" x14ac:dyDescent="0.3">
      <c r="A8905">
        <v>8904</v>
      </c>
      <c r="B8905" t="s">
        <v>10309</v>
      </c>
      <c r="C8905">
        <f t="shared" si="139"/>
        <v>22</v>
      </c>
      <c r="D8905" s="1">
        <v>42886</v>
      </c>
      <c r="E8905" s="1">
        <v>42890</v>
      </c>
      <c r="F8905" t="s">
        <v>46</v>
      </c>
      <c r="G8905" t="s">
        <v>3728</v>
      </c>
      <c r="H8905" t="s">
        <v>3729</v>
      </c>
      <c r="I8905" t="s">
        <v>22</v>
      </c>
      <c r="J8905" t="s">
        <v>23</v>
      </c>
      <c r="K8905" t="s">
        <v>353</v>
      </c>
      <c r="L8905" t="s">
        <v>207</v>
      </c>
      <c r="M8905">
        <v>62521</v>
      </c>
      <c r="N8905" t="s">
        <v>101</v>
      </c>
      <c r="O8905" t="s">
        <v>2928</v>
      </c>
      <c r="P8905" t="s">
        <v>42</v>
      </c>
      <c r="Q8905" t="s">
        <v>86</v>
      </c>
      <c r="R8905" t="s">
        <v>2929</v>
      </c>
      <c r="S8905">
        <v>10.368</v>
      </c>
      <c r="T8905" s="3"/>
    </row>
    <row r="8906" spans="1:20" x14ac:dyDescent="0.3">
      <c r="A8906">
        <v>8905</v>
      </c>
      <c r="B8906" t="s">
        <v>10310</v>
      </c>
      <c r="C8906">
        <f t="shared" si="139"/>
        <v>26</v>
      </c>
      <c r="D8906" s="1">
        <v>42917</v>
      </c>
      <c r="E8906" s="1">
        <v>42917</v>
      </c>
      <c r="F8906" t="s">
        <v>1289</v>
      </c>
      <c r="G8906" t="s">
        <v>6717</v>
      </c>
      <c r="H8906" t="s">
        <v>6718</v>
      </c>
      <c r="I8906" t="s">
        <v>98</v>
      </c>
      <c r="J8906" t="s">
        <v>23</v>
      </c>
      <c r="K8906" t="s">
        <v>262</v>
      </c>
      <c r="L8906" t="s">
        <v>263</v>
      </c>
      <c r="M8906">
        <v>10009</v>
      </c>
      <c r="N8906" t="s">
        <v>144</v>
      </c>
      <c r="O8906" t="s">
        <v>3631</v>
      </c>
      <c r="P8906" t="s">
        <v>42</v>
      </c>
      <c r="Q8906" t="s">
        <v>43</v>
      </c>
      <c r="R8906" t="s">
        <v>3632</v>
      </c>
      <c r="S8906">
        <v>30.53</v>
      </c>
      <c r="T8906" s="3"/>
    </row>
    <row r="8907" spans="1:20" x14ac:dyDescent="0.3">
      <c r="A8907">
        <v>8906</v>
      </c>
      <c r="B8907" t="s">
        <v>10310</v>
      </c>
      <c r="C8907">
        <f t="shared" si="139"/>
        <v>26</v>
      </c>
      <c r="D8907" s="1">
        <v>42917</v>
      </c>
      <c r="E8907" s="1">
        <v>42917</v>
      </c>
      <c r="F8907" t="s">
        <v>1289</v>
      </c>
      <c r="G8907" t="s">
        <v>6717</v>
      </c>
      <c r="H8907" t="s">
        <v>6718</v>
      </c>
      <c r="I8907" t="s">
        <v>98</v>
      </c>
      <c r="J8907" t="s">
        <v>23</v>
      </c>
      <c r="K8907" t="s">
        <v>262</v>
      </c>
      <c r="L8907" t="s">
        <v>263</v>
      </c>
      <c r="M8907">
        <v>10009</v>
      </c>
      <c r="N8907" t="s">
        <v>144</v>
      </c>
      <c r="O8907" t="s">
        <v>5725</v>
      </c>
      <c r="P8907" t="s">
        <v>67</v>
      </c>
      <c r="Q8907" t="s">
        <v>157</v>
      </c>
      <c r="R8907" t="s">
        <v>5726</v>
      </c>
      <c r="S8907">
        <v>30.84</v>
      </c>
      <c r="T8907" s="3"/>
    </row>
    <row r="8908" spans="1:20" x14ac:dyDescent="0.3">
      <c r="A8908">
        <v>8907</v>
      </c>
      <c r="B8908" t="s">
        <v>10310</v>
      </c>
      <c r="C8908">
        <f t="shared" si="139"/>
        <v>26</v>
      </c>
      <c r="D8908" s="1">
        <v>42917</v>
      </c>
      <c r="E8908" s="1">
        <v>42917</v>
      </c>
      <c r="F8908" t="s">
        <v>1289</v>
      </c>
      <c r="G8908" t="s">
        <v>6717</v>
      </c>
      <c r="H8908" t="s">
        <v>6718</v>
      </c>
      <c r="I8908" t="s">
        <v>98</v>
      </c>
      <c r="J8908" t="s">
        <v>23</v>
      </c>
      <c r="K8908" t="s">
        <v>262</v>
      </c>
      <c r="L8908" t="s">
        <v>263</v>
      </c>
      <c r="M8908">
        <v>10009</v>
      </c>
      <c r="N8908" t="s">
        <v>144</v>
      </c>
      <c r="O8908" t="s">
        <v>628</v>
      </c>
      <c r="P8908" t="s">
        <v>42</v>
      </c>
      <c r="Q8908" t="s">
        <v>86</v>
      </c>
      <c r="R8908" t="s">
        <v>629</v>
      </c>
      <c r="S8908">
        <v>75.06</v>
      </c>
      <c r="T8908" s="3"/>
    </row>
    <row r="8909" spans="1:20" x14ac:dyDescent="0.3">
      <c r="A8909">
        <v>8908</v>
      </c>
      <c r="B8909" t="s">
        <v>10311</v>
      </c>
      <c r="C8909">
        <f t="shared" si="139"/>
        <v>51</v>
      </c>
      <c r="D8909" s="1">
        <v>43087</v>
      </c>
      <c r="E8909" s="1">
        <v>43089</v>
      </c>
      <c r="F8909" t="s">
        <v>184</v>
      </c>
      <c r="G8909" t="s">
        <v>6160</v>
      </c>
      <c r="H8909" t="s">
        <v>6161</v>
      </c>
      <c r="I8909" t="s">
        <v>37</v>
      </c>
      <c r="J8909" t="s">
        <v>23</v>
      </c>
      <c r="K8909" t="s">
        <v>123</v>
      </c>
      <c r="L8909" t="s">
        <v>39</v>
      </c>
      <c r="M8909">
        <v>94110</v>
      </c>
      <c r="N8909" t="s">
        <v>40</v>
      </c>
      <c r="O8909" t="s">
        <v>764</v>
      </c>
      <c r="P8909" t="s">
        <v>67</v>
      </c>
      <c r="Q8909" t="s">
        <v>68</v>
      </c>
      <c r="R8909" t="s">
        <v>765</v>
      </c>
      <c r="S8909">
        <v>66.975999999999999</v>
      </c>
      <c r="T8909" s="3"/>
    </row>
    <row r="8910" spans="1:20" x14ac:dyDescent="0.3">
      <c r="A8910">
        <v>8909</v>
      </c>
      <c r="B8910" t="s">
        <v>10312</v>
      </c>
      <c r="C8910">
        <f t="shared" si="139"/>
        <v>5</v>
      </c>
      <c r="D8910" s="1">
        <v>42395</v>
      </c>
      <c r="E8910" s="1">
        <v>42401</v>
      </c>
      <c r="F8910" t="s">
        <v>46</v>
      </c>
      <c r="G8910" t="s">
        <v>5327</v>
      </c>
      <c r="H8910" t="s">
        <v>5328</v>
      </c>
      <c r="I8910" t="s">
        <v>37</v>
      </c>
      <c r="J8910" t="s">
        <v>23</v>
      </c>
      <c r="K8910" t="s">
        <v>7971</v>
      </c>
      <c r="L8910" t="s">
        <v>39</v>
      </c>
      <c r="M8910">
        <v>92553</v>
      </c>
      <c r="N8910" t="s">
        <v>40</v>
      </c>
      <c r="O8910" t="s">
        <v>5185</v>
      </c>
      <c r="P8910" t="s">
        <v>42</v>
      </c>
      <c r="Q8910" t="s">
        <v>86</v>
      </c>
      <c r="R8910" t="s">
        <v>5186</v>
      </c>
      <c r="S8910">
        <v>182.72</v>
      </c>
      <c r="T8910" s="3"/>
    </row>
    <row r="8911" spans="1:20" x14ac:dyDescent="0.3">
      <c r="A8911">
        <v>8910</v>
      </c>
      <c r="B8911" t="s">
        <v>10313</v>
      </c>
      <c r="C8911">
        <f t="shared" si="139"/>
        <v>44</v>
      </c>
      <c r="D8911" s="1">
        <v>43401</v>
      </c>
      <c r="E8911" s="1">
        <v>43405</v>
      </c>
      <c r="F8911" t="s">
        <v>46</v>
      </c>
      <c r="G8911" t="s">
        <v>1675</v>
      </c>
      <c r="H8911" t="s">
        <v>1676</v>
      </c>
      <c r="I8911" t="s">
        <v>22</v>
      </c>
      <c r="J8911" t="s">
        <v>23</v>
      </c>
      <c r="K8911" t="s">
        <v>4101</v>
      </c>
      <c r="L8911" t="s">
        <v>1244</v>
      </c>
      <c r="M8911">
        <v>2149</v>
      </c>
      <c r="N8911" t="s">
        <v>144</v>
      </c>
      <c r="O8911" t="s">
        <v>647</v>
      </c>
      <c r="P8911" t="s">
        <v>42</v>
      </c>
      <c r="Q8911" t="s">
        <v>43</v>
      </c>
      <c r="R8911" t="s">
        <v>648</v>
      </c>
      <c r="S8911">
        <v>21.93</v>
      </c>
      <c r="T8911" s="3"/>
    </row>
    <row r="8912" spans="1:20" x14ac:dyDescent="0.3">
      <c r="A8912">
        <v>8911</v>
      </c>
      <c r="B8912" t="s">
        <v>10314</v>
      </c>
      <c r="C8912">
        <f t="shared" si="139"/>
        <v>45</v>
      </c>
      <c r="D8912" s="1">
        <v>43408</v>
      </c>
      <c r="E8912" s="1">
        <v>43412</v>
      </c>
      <c r="F8912" t="s">
        <v>46</v>
      </c>
      <c r="G8912" t="s">
        <v>2053</v>
      </c>
      <c r="H8912" t="s">
        <v>2054</v>
      </c>
      <c r="I8912" t="s">
        <v>22</v>
      </c>
      <c r="J8912" t="s">
        <v>23</v>
      </c>
      <c r="K8912" t="s">
        <v>6248</v>
      </c>
      <c r="L8912" t="s">
        <v>331</v>
      </c>
      <c r="M8912">
        <v>37421</v>
      </c>
      <c r="N8912" t="s">
        <v>26</v>
      </c>
      <c r="O8912" t="s">
        <v>1685</v>
      </c>
      <c r="P8912" t="s">
        <v>67</v>
      </c>
      <c r="Q8912" t="s">
        <v>157</v>
      </c>
      <c r="R8912" t="s">
        <v>1686</v>
      </c>
      <c r="S8912">
        <v>95.975999999999999</v>
      </c>
      <c r="T8912" s="3"/>
    </row>
    <row r="8913" spans="1:20" x14ac:dyDescent="0.3">
      <c r="A8913">
        <v>8912</v>
      </c>
      <c r="B8913" t="s">
        <v>10314</v>
      </c>
      <c r="C8913">
        <f t="shared" si="139"/>
        <v>45</v>
      </c>
      <c r="D8913" s="1">
        <v>43408</v>
      </c>
      <c r="E8913" s="1">
        <v>43412</v>
      </c>
      <c r="F8913" t="s">
        <v>46</v>
      </c>
      <c r="G8913" t="s">
        <v>2053</v>
      </c>
      <c r="H8913" t="s">
        <v>2054</v>
      </c>
      <c r="I8913" t="s">
        <v>22</v>
      </c>
      <c r="J8913" t="s">
        <v>23</v>
      </c>
      <c r="K8913" t="s">
        <v>6248</v>
      </c>
      <c r="L8913" t="s">
        <v>331</v>
      </c>
      <c r="M8913">
        <v>37421</v>
      </c>
      <c r="N8913" t="s">
        <v>26</v>
      </c>
      <c r="O8913" t="s">
        <v>8770</v>
      </c>
      <c r="P8913" t="s">
        <v>67</v>
      </c>
      <c r="Q8913" t="s">
        <v>68</v>
      </c>
      <c r="R8913" t="s">
        <v>8771</v>
      </c>
      <c r="S8913">
        <v>143.928</v>
      </c>
      <c r="T8913" s="3"/>
    </row>
    <row r="8914" spans="1:20" x14ac:dyDescent="0.3">
      <c r="A8914">
        <v>8913</v>
      </c>
      <c r="B8914" t="s">
        <v>10314</v>
      </c>
      <c r="C8914">
        <f t="shared" si="139"/>
        <v>45</v>
      </c>
      <c r="D8914" s="1">
        <v>43408</v>
      </c>
      <c r="E8914" s="1">
        <v>43412</v>
      </c>
      <c r="F8914" t="s">
        <v>46</v>
      </c>
      <c r="G8914" t="s">
        <v>2053</v>
      </c>
      <c r="H8914" t="s">
        <v>2054</v>
      </c>
      <c r="I8914" t="s">
        <v>22</v>
      </c>
      <c r="J8914" t="s">
        <v>23</v>
      </c>
      <c r="K8914" t="s">
        <v>6248</v>
      </c>
      <c r="L8914" t="s">
        <v>331</v>
      </c>
      <c r="M8914">
        <v>37421</v>
      </c>
      <c r="N8914" t="s">
        <v>26</v>
      </c>
      <c r="O8914" t="s">
        <v>3882</v>
      </c>
      <c r="P8914" t="s">
        <v>42</v>
      </c>
      <c r="Q8914" t="s">
        <v>71</v>
      </c>
      <c r="R8914" t="s">
        <v>1213</v>
      </c>
      <c r="S8914">
        <v>3.5640000000000001</v>
      </c>
      <c r="T8914" s="3"/>
    </row>
    <row r="8915" spans="1:20" x14ac:dyDescent="0.3">
      <c r="A8915">
        <v>8914</v>
      </c>
      <c r="B8915" t="s">
        <v>10314</v>
      </c>
      <c r="C8915">
        <f t="shared" si="139"/>
        <v>45</v>
      </c>
      <c r="D8915" s="1">
        <v>43408</v>
      </c>
      <c r="E8915" s="1">
        <v>43412</v>
      </c>
      <c r="F8915" t="s">
        <v>46</v>
      </c>
      <c r="G8915" t="s">
        <v>2053</v>
      </c>
      <c r="H8915" t="s">
        <v>2054</v>
      </c>
      <c r="I8915" t="s">
        <v>22</v>
      </c>
      <c r="J8915" t="s">
        <v>23</v>
      </c>
      <c r="K8915" t="s">
        <v>6248</v>
      </c>
      <c r="L8915" t="s">
        <v>331</v>
      </c>
      <c r="M8915">
        <v>37421</v>
      </c>
      <c r="N8915" t="s">
        <v>26</v>
      </c>
      <c r="O8915" t="s">
        <v>4121</v>
      </c>
      <c r="P8915" t="s">
        <v>42</v>
      </c>
      <c r="Q8915" t="s">
        <v>43</v>
      </c>
      <c r="R8915" t="s">
        <v>4122</v>
      </c>
      <c r="S8915">
        <v>4.9279999999999999</v>
      </c>
      <c r="T8915" s="3"/>
    </row>
    <row r="8916" spans="1:20" x14ac:dyDescent="0.3">
      <c r="A8916">
        <v>8915</v>
      </c>
      <c r="B8916" t="s">
        <v>10315</v>
      </c>
      <c r="C8916">
        <f t="shared" si="139"/>
        <v>19</v>
      </c>
      <c r="D8916" s="1">
        <v>42864</v>
      </c>
      <c r="E8916" s="1">
        <v>42868</v>
      </c>
      <c r="F8916" t="s">
        <v>46</v>
      </c>
      <c r="G8916" t="s">
        <v>477</v>
      </c>
      <c r="H8916" t="s">
        <v>478</v>
      </c>
      <c r="I8916" t="s">
        <v>37</v>
      </c>
      <c r="J8916" t="s">
        <v>23</v>
      </c>
      <c r="K8916" t="s">
        <v>1236</v>
      </c>
      <c r="L8916" t="s">
        <v>100</v>
      </c>
      <c r="M8916">
        <v>78745</v>
      </c>
      <c r="N8916" t="s">
        <v>101</v>
      </c>
      <c r="O8916" t="s">
        <v>2012</v>
      </c>
      <c r="P8916" t="s">
        <v>42</v>
      </c>
      <c r="Q8916" t="s">
        <v>55</v>
      </c>
      <c r="R8916" t="s">
        <v>2013</v>
      </c>
      <c r="S8916">
        <v>856.65599999999995</v>
      </c>
      <c r="T8916" s="3"/>
    </row>
    <row r="8917" spans="1:20" x14ac:dyDescent="0.3">
      <c r="A8917">
        <v>8916</v>
      </c>
      <c r="B8917" t="s">
        <v>10315</v>
      </c>
      <c r="C8917">
        <f t="shared" si="139"/>
        <v>19</v>
      </c>
      <c r="D8917" s="1">
        <v>42864</v>
      </c>
      <c r="E8917" s="1">
        <v>42868</v>
      </c>
      <c r="F8917" t="s">
        <v>46</v>
      </c>
      <c r="G8917" t="s">
        <v>477</v>
      </c>
      <c r="H8917" t="s">
        <v>478</v>
      </c>
      <c r="I8917" t="s">
        <v>37</v>
      </c>
      <c r="J8917" t="s">
        <v>23</v>
      </c>
      <c r="K8917" t="s">
        <v>1236</v>
      </c>
      <c r="L8917" t="s">
        <v>100</v>
      </c>
      <c r="M8917">
        <v>78745</v>
      </c>
      <c r="N8917" t="s">
        <v>101</v>
      </c>
      <c r="O8917" t="s">
        <v>410</v>
      </c>
      <c r="P8917" t="s">
        <v>42</v>
      </c>
      <c r="Q8917" t="s">
        <v>71</v>
      </c>
      <c r="R8917" t="s">
        <v>411</v>
      </c>
      <c r="S8917">
        <v>13.183999999999999</v>
      </c>
      <c r="T8917" s="3"/>
    </row>
    <row r="8918" spans="1:20" x14ac:dyDescent="0.3">
      <c r="A8918">
        <v>8917</v>
      </c>
      <c r="B8918" t="s">
        <v>10315</v>
      </c>
      <c r="C8918">
        <f t="shared" si="139"/>
        <v>19</v>
      </c>
      <c r="D8918" s="1">
        <v>42864</v>
      </c>
      <c r="E8918" s="1">
        <v>42868</v>
      </c>
      <c r="F8918" t="s">
        <v>46</v>
      </c>
      <c r="G8918" t="s">
        <v>477</v>
      </c>
      <c r="H8918" t="s">
        <v>478</v>
      </c>
      <c r="I8918" t="s">
        <v>37</v>
      </c>
      <c r="J8918" t="s">
        <v>23</v>
      </c>
      <c r="K8918" t="s">
        <v>1236</v>
      </c>
      <c r="L8918" t="s">
        <v>100</v>
      </c>
      <c r="M8918">
        <v>78745</v>
      </c>
      <c r="N8918" t="s">
        <v>101</v>
      </c>
      <c r="O8918" t="s">
        <v>7923</v>
      </c>
      <c r="P8918" t="s">
        <v>42</v>
      </c>
      <c r="Q8918" t="s">
        <v>74</v>
      </c>
      <c r="R8918" t="s">
        <v>7924</v>
      </c>
      <c r="S8918">
        <v>48.783999999999999</v>
      </c>
      <c r="T8918" s="3"/>
    </row>
    <row r="8919" spans="1:20" x14ac:dyDescent="0.3">
      <c r="A8919">
        <v>8918</v>
      </c>
      <c r="B8919" t="s">
        <v>10315</v>
      </c>
      <c r="C8919">
        <f t="shared" si="139"/>
        <v>19</v>
      </c>
      <c r="D8919" s="1">
        <v>42864</v>
      </c>
      <c r="E8919" s="1">
        <v>42868</v>
      </c>
      <c r="F8919" t="s">
        <v>46</v>
      </c>
      <c r="G8919" t="s">
        <v>477</v>
      </c>
      <c r="H8919" t="s">
        <v>478</v>
      </c>
      <c r="I8919" t="s">
        <v>37</v>
      </c>
      <c r="J8919" t="s">
        <v>23</v>
      </c>
      <c r="K8919" t="s">
        <v>1236</v>
      </c>
      <c r="L8919" t="s">
        <v>100</v>
      </c>
      <c r="M8919">
        <v>78745</v>
      </c>
      <c r="N8919" t="s">
        <v>101</v>
      </c>
      <c r="O8919" t="s">
        <v>587</v>
      </c>
      <c r="P8919" t="s">
        <v>42</v>
      </c>
      <c r="Q8919" t="s">
        <v>86</v>
      </c>
      <c r="R8919" t="s">
        <v>588</v>
      </c>
      <c r="S8919">
        <v>76.64</v>
      </c>
      <c r="T8919" s="3"/>
    </row>
    <row r="8920" spans="1:20" x14ac:dyDescent="0.3">
      <c r="A8920">
        <v>8919</v>
      </c>
      <c r="B8920" t="s">
        <v>10315</v>
      </c>
      <c r="C8920">
        <f t="shared" si="139"/>
        <v>19</v>
      </c>
      <c r="D8920" s="1">
        <v>42864</v>
      </c>
      <c r="E8920" s="1">
        <v>42868</v>
      </c>
      <c r="F8920" t="s">
        <v>46</v>
      </c>
      <c r="G8920" t="s">
        <v>477</v>
      </c>
      <c r="H8920" t="s">
        <v>478</v>
      </c>
      <c r="I8920" t="s">
        <v>37</v>
      </c>
      <c r="J8920" t="s">
        <v>23</v>
      </c>
      <c r="K8920" t="s">
        <v>1236</v>
      </c>
      <c r="L8920" t="s">
        <v>100</v>
      </c>
      <c r="M8920">
        <v>78745</v>
      </c>
      <c r="N8920" t="s">
        <v>101</v>
      </c>
      <c r="O8920" t="s">
        <v>4332</v>
      </c>
      <c r="P8920" t="s">
        <v>42</v>
      </c>
      <c r="Q8920" t="s">
        <v>71</v>
      </c>
      <c r="R8920" t="s">
        <v>4333</v>
      </c>
      <c r="S8920">
        <v>18.527999999999999</v>
      </c>
      <c r="T8920" s="3"/>
    </row>
    <row r="8921" spans="1:20" x14ac:dyDescent="0.3">
      <c r="A8921">
        <v>8920</v>
      </c>
      <c r="B8921" t="s">
        <v>10316</v>
      </c>
      <c r="C8921">
        <f t="shared" si="139"/>
        <v>14</v>
      </c>
      <c r="D8921" s="1">
        <v>42096</v>
      </c>
      <c r="E8921" s="1">
        <v>42102</v>
      </c>
      <c r="F8921" t="s">
        <v>46</v>
      </c>
      <c r="G8921" t="s">
        <v>6642</v>
      </c>
      <c r="H8921" t="s">
        <v>6643</v>
      </c>
      <c r="I8921" t="s">
        <v>37</v>
      </c>
      <c r="J8921" t="s">
        <v>23</v>
      </c>
      <c r="K8921" t="s">
        <v>2981</v>
      </c>
      <c r="L8921" t="s">
        <v>315</v>
      </c>
      <c r="M8921">
        <v>23464</v>
      </c>
      <c r="N8921" t="s">
        <v>26</v>
      </c>
      <c r="O8921" t="s">
        <v>8244</v>
      </c>
      <c r="P8921" t="s">
        <v>28</v>
      </c>
      <c r="Q8921" t="s">
        <v>61</v>
      </c>
      <c r="R8921" t="s">
        <v>8245</v>
      </c>
      <c r="S8921">
        <v>177.68</v>
      </c>
      <c r="T8921" s="3"/>
    </row>
    <row r="8922" spans="1:20" x14ac:dyDescent="0.3">
      <c r="A8922">
        <v>8921</v>
      </c>
      <c r="B8922" t="s">
        <v>10317</v>
      </c>
      <c r="C8922">
        <f t="shared" si="139"/>
        <v>18</v>
      </c>
      <c r="D8922" s="1">
        <v>42122</v>
      </c>
      <c r="E8922" s="1">
        <v>42127</v>
      </c>
      <c r="F8922" t="s">
        <v>46</v>
      </c>
      <c r="G8922" t="s">
        <v>876</v>
      </c>
      <c r="H8922" t="s">
        <v>877</v>
      </c>
      <c r="I8922" t="s">
        <v>37</v>
      </c>
      <c r="J8922" t="s">
        <v>23</v>
      </c>
      <c r="K8922" t="s">
        <v>5576</v>
      </c>
      <c r="L8922" t="s">
        <v>263</v>
      </c>
      <c r="M8922">
        <v>14701</v>
      </c>
      <c r="N8922" t="s">
        <v>144</v>
      </c>
      <c r="O8922" t="s">
        <v>4420</v>
      </c>
      <c r="P8922" t="s">
        <v>67</v>
      </c>
      <c r="Q8922" t="s">
        <v>157</v>
      </c>
      <c r="R8922" t="s">
        <v>4421</v>
      </c>
      <c r="S8922">
        <v>159.97999999999999</v>
      </c>
      <c r="T8922" s="3"/>
    </row>
    <row r="8923" spans="1:20" x14ac:dyDescent="0.3">
      <c r="A8923">
        <v>8922</v>
      </c>
      <c r="B8923" t="s">
        <v>10318</v>
      </c>
      <c r="C8923">
        <f t="shared" si="139"/>
        <v>40</v>
      </c>
      <c r="D8923" s="1">
        <v>43012</v>
      </c>
      <c r="E8923" s="1">
        <v>43016</v>
      </c>
      <c r="F8923" t="s">
        <v>46</v>
      </c>
      <c r="G8923" t="s">
        <v>6642</v>
      </c>
      <c r="H8923" t="s">
        <v>6643</v>
      </c>
      <c r="I8923" t="s">
        <v>37</v>
      </c>
      <c r="J8923" t="s">
        <v>23</v>
      </c>
      <c r="K8923" t="s">
        <v>10319</v>
      </c>
      <c r="L8923" t="s">
        <v>50</v>
      </c>
      <c r="M8923">
        <v>33134</v>
      </c>
      <c r="N8923" t="s">
        <v>26</v>
      </c>
      <c r="O8923" t="s">
        <v>6460</v>
      </c>
      <c r="P8923" t="s">
        <v>67</v>
      </c>
      <c r="Q8923" t="s">
        <v>68</v>
      </c>
      <c r="R8923" t="s">
        <v>6461</v>
      </c>
      <c r="S8923">
        <v>52.68</v>
      </c>
      <c r="T8923" s="3"/>
    </row>
    <row r="8924" spans="1:20" x14ac:dyDescent="0.3">
      <c r="A8924">
        <v>8923</v>
      </c>
      <c r="B8924" t="s">
        <v>10318</v>
      </c>
      <c r="C8924">
        <f t="shared" si="139"/>
        <v>40</v>
      </c>
      <c r="D8924" s="1">
        <v>43012</v>
      </c>
      <c r="E8924" s="1">
        <v>43016</v>
      </c>
      <c r="F8924" t="s">
        <v>46</v>
      </c>
      <c r="G8924" t="s">
        <v>6642</v>
      </c>
      <c r="H8924" t="s">
        <v>6643</v>
      </c>
      <c r="I8924" t="s">
        <v>37</v>
      </c>
      <c r="J8924" t="s">
        <v>23</v>
      </c>
      <c r="K8924" t="s">
        <v>10319</v>
      </c>
      <c r="L8924" t="s">
        <v>50</v>
      </c>
      <c r="M8924">
        <v>33134</v>
      </c>
      <c r="N8924" t="s">
        <v>26</v>
      </c>
      <c r="O8924" t="s">
        <v>2992</v>
      </c>
      <c r="P8924" t="s">
        <v>28</v>
      </c>
      <c r="Q8924" t="s">
        <v>61</v>
      </c>
      <c r="R8924" t="s">
        <v>2993</v>
      </c>
      <c r="S8924">
        <v>11.568</v>
      </c>
      <c r="T8924" s="3"/>
    </row>
    <row r="8925" spans="1:20" x14ac:dyDescent="0.3">
      <c r="A8925">
        <v>8924</v>
      </c>
      <c r="B8925" t="s">
        <v>10320</v>
      </c>
      <c r="C8925">
        <f t="shared" si="139"/>
        <v>24</v>
      </c>
      <c r="D8925" s="1">
        <v>43262</v>
      </c>
      <c r="E8925" s="1">
        <v>43268</v>
      </c>
      <c r="F8925" t="s">
        <v>46</v>
      </c>
      <c r="G8925" t="s">
        <v>1975</v>
      </c>
      <c r="H8925" t="s">
        <v>1976</v>
      </c>
      <c r="I8925" t="s">
        <v>22</v>
      </c>
      <c r="J8925" t="s">
        <v>23</v>
      </c>
      <c r="K8925" t="s">
        <v>6683</v>
      </c>
      <c r="L8925" t="s">
        <v>84</v>
      </c>
      <c r="M8925">
        <v>28601</v>
      </c>
      <c r="N8925" t="s">
        <v>26</v>
      </c>
      <c r="O8925" t="s">
        <v>173</v>
      </c>
      <c r="P8925" t="s">
        <v>42</v>
      </c>
      <c r="Q8925" t="s">
        <v>71</v>
      </c>
      <c r="R8925" t="s">
        <v>174</v>
      </c>
      <c r="S8925">
        <v>4.5720000000000001</v>
      </c>
      <c r="T8925" s="3"/>
    </row>
    <row r="8926" spans="1:20" x14ac:dyDescent="0.3">
      <c r="A8926">
        <v>8925</v>
      </c>
      <c r="B8926" t="s">
        <v>10321</v>
      </c>
      <c r="C8926">
        <f t="shared" si="139"/>
        <v>5</v>
      </c>
      <c r="D8926" s="1">
        <v>42765</v>
      </c>
      <c r="E8926" s="1">
        <v>42769</v>
      </c>
      <c r="F8926" t="s">
        <v>46</v>
      </c>
      <c r="G8926" t="s">
        <v>5883</v>
      </c>
      <c r="H8926" t="s">
        <v>5884</v>
      </c>
      <c r="I8926" t="s">
        <v>22</v>
      </c>
      <c r="J8926" t="s">
        <v>23</v>
      </c>
      <c r="K8926" t="s">
        <v>3105</v>
      </c>
      <c r="L8926" t="s">
        <v>207</v>
      </c>
      <c r="M8926">
        <v>61107</v>
      </c>
      <c r="N8926" t="s">
        <v>101</v>
      </c>
      <c r="O8926" t="s">
        <v>10322</v>
      </c>
      <c r="P8926" t="s">
        <v>67</v>
      </c>
      <c r="Q8926" t="s">
        <v>68</v>
      </c>
      <c r="R8926" t="s">
        <v>10323</v>
      </c>
      <c r="S8926">
        <v>1439.9680000000001</v>
      </c>
      <c r="T8926" s="3"/>
    </row>
    <row r="8927" spans="1:20" x14ac:dyDescent="0.3">
      <c r="A8927">
        <v>8926</v>
      </c>
      <c r="B8927" t="s">
        <v>10321</v>
      </c>
      <c r="C8927">
        <f t="shared" si="139"/>
        <v>5</v>
      </c>
      <c r="D8927" s="1">
        <v>42765</v>
      </c>
      <c r="E8927" s="1">
        <v>42769</v>
      </c>
      <c r="F8927" t="s">
        <v>46</v>
      </c>
      <c r="G8927" t="s">
        <v>5883</v>
      </c>
      <c r="H8927" t="s">
        <v>5884</v>
      </c>
      <c r="I8927" t="s">
        <v>22</v>
      </c>
      <c r="J8927" t="s">
        <v>23</v>
      </c>
      <c r="K8927" t="s">
        <v>3105</v>
      </c>
      <c r="L8927" t="s">
        <v>207</v>
      </c>
      <c r="M8927">
        <v>61107</v>
      </c>
      <c r="N8927" t="s">
        <v>101</v>
      </c>
      <c r="O8927" t="s">
        <v>2392</v>
      </c>
      <c r="P8927" t="s">
        <v>42</v>
      </c>
      <c r="Q8927" t="s">
        <v>71</v>
      </c>
      <c r="R8927" t="s">
        <v>2393</v>
      </c>
      <c r="S8927">
        <v>1.728</v>
      </c>
      <c r="T8927" s="3"/>
    </row>
    <row r="8928" spans="1:20" x14ac:dyDescent="0.3">
      <c r="A8928">
        <v>8927</v>
      </c>
      <c r="B8928" t="s">
        <v>10321</v>
      </c>
      <c r="C8928">
        <f t="shared" si="139"/>
        <v>5</v>
      </c>
      <c r="D8928" s="1">
        <v>42765</v>
      </c>
      <c r="E8928" s="1">
        <v>42769</v>
      </c>
      <c r="F8928" t="s">
        <v>46</v>
      </c>
      <c r="G8928" t="s">
        <v>5883</v>
      </c>
      <c r="H8928" t="s">
        <v>5884</v>
      </c>
      <c r="I8928" t="s">
        <v>22</v>
      </c>
      <c r="J8928" t="s">
        <v>23</v>
      </c>
      <c r="K8928" t="s">
        <v>3105</v>
      </c>
      <c r="L8928" t="s">
        <v>207</v>
      </c>
      <c r="M8928">
        <v>61107</v>
      </c>
      <c r="N8928" t="s">
        <v>101</v>
      </c>
      <c r="O8928" t="s">
        <v>1897</v>
      </c>
      <c r="P8928" t="s">
        <v>28</v>
      </c>
      <c r="Q8928" t="s">
        <v>52</v>
      </c>
      <c r="R8928" t="s">
        <v>1898</v>
      </c>
      <c r="S8928">
        <v>626.1</v>
      </c>
      <c r="T8928" s="3"/>
    </row>
    <row r="8929" spans="1:20" x14ac:dyDescent="0.3">
      <c r="A8929">
        <v>8928</v>
      </c>
      <c r="B8929" t="s">
        <v>10324</v>
      </c>
      <c r="C8929">
        <f t="shared" si="139"/>
        <v>40</v>
      </c>
      <c r="D8929" s="1">
        <v>42640</v>
      </c>
      <c r="E8929" s="1">
        <v>42642</v>
      </c>
      <c r="F8929" t="s">
        <v>19</v>
      </c>
      <c r="G8929" t="s">
        <v>1396</v>
      </c>
      <c r="H8929" t="s">
        <v>1397</v>
      </c>
      <c r="I8929" t="s">
        <v>37</v>
      </c>
      <c r="J8929" t="s">
        <v>23</v>
      </c>
      <c r="K8929" t="s">
        <v>91</v>
      </c>
      <c r="L8929" t="s">
        <v>92</v>
      </c>
      <c r="M8929">
        <v>98103</v>
      </c>
      <c r="N8929" t="s">
        <v>40</v>
      </c>
      <c r="O8929" t="s">
        <v>4674</v>
      </c>
      <c r="P8929" t="s">
        <v>42</v>
      </c>
      <c r="Q8929" t="s">
        <v>64</v>
      </c>
      <c r="R8929" t="s">
        <v>4675</v>
      </c>
      <c r="S8929">
        <v>99.2</v>
      </c>
      <c r="T8929" s="3"/>
    </row>
    <row r="8930" spans="1:20" x14ac:dyDescent="0.3">
      <c r="A8930">
        <v>8929</v>
      </c>
      <c r="B8930" t="s">
        <v>10325</v>
      </c>
      <c r="C8930">
        <f t="shared" si="139"/>
        <v>16</v>
      </c>
      <c r="D8930" s="1">
        <v>42473</v>
      </c>
      <c r="E8930" s="1">
        <v>42477</v>
      </c>
      <c r="F8930" t="s">
        <v>46</v>
      </c>
      <c r="G8930" t="s">
        <v>1919</v>
      </c>
      <c r="H8930" t="s">
        <v>1920</v>
      </c>
      <c r="I8930" t="s">
        <v>22</v>
      </c>
      <c r="J8930" t="s">
        <v>23</v>
      </c>
      <c r="K8930" t="s">
        <v>1682</v>
      </c>
      <c r="L8930" t="s">
        <v>100</v>
      </c>
      <c r="M8930">
        <v>77340</v>
      </c>
      <c r="N8930" t="s">
        <v>101</v>
      </c>
      <c r="O8930" t="s">
        <v>2187</v>
      </c>
      <c r="P8930" t="s">
        <v>28</v>
      </c>
      <c r="Q8930" t="s">
        <v>52</v>
      </c>
      <c r="R8930" t="s">
        <v>2188</v>
      </c>
      <c r="S8930">
        <v>609.98</v>
      </c>
      <c r="T8930" s="3"/>
    </row>
    <row r="8931" spans="1:20" x14ac:dyDescent="0.3">
      <c r="A8931">
        <v>8930</v>
      </c>
      <c r="B8931" t="s">
        <v>10325</v>
      </c>
      <c r="C8931">
        <f t="shared" si="139"/>
        <v>16</v>
      </c>
      <c r="D8931" s="1">
        <v>42473</v>
      </c>
      <c r="E8931" s="1">
        <v>42477</v>
      </c>
      <c r="F8931" t="s">
        <v>46</v>
      </c>
      <c r="G8931" t="s">
        <v>1919</v>
      </c>
      <c r="H8931" t="s">
        <v>1920</v>
      </c>
      <c r="I8931" t="s">
        <v>22</v>
      </c>
      <c r="J8931" t="s">
        <v>23</v>
      </c>
      <c r="K8931" t="s">
        <v>1682</v>
      </c>
      <c r="L8931" t="s">
        <v>100</v>
      </c>
      <c r="M8931">
        <v>77340</v>
      </c>
      <c r="N8931" t="s">
        <v>101</v>
      </c>
      <c r="O8931" t="s">
        <v>3924</v>
      </c>
      <c r="P8931" t="s">
        <v>28</v>
      </c>
      <c r="Q8931" t="s">
        <v>52</v>
      </c>
      <c r="R8931" t="s">
        <v>3925</v>
      </c>
      <c r="S8931">
        <v>211.37200000000001</v>
      </c>
      <c r="T8931" s="3"/>
    </row>
    <row r="8932" spans="1:20" x14ac:dyDescent="0.3">
      <c r="A8932">
        <v>8931</v>
      </c>
      <c r="B8932" t="s">
        <v>10325</v>
      </c>
      <c r="C8932">
        <f t="shared" si="139"/>
        <v>16</v>
      </c>
      <c r="D8932" s="1">
        <v>42473</v>
      </c>
      <c r="E8932" s="1">
        <v>42477</v>
      </c>
      <c r="F8932" t="s">
        <v>46</v>
      </c>
      <c r="G8932" t="s">
        <v>1919</v>
      </c>
      <c r="H8932" t="s">
        <v>1920</v>
      </c>
      <c r="I8932" t="s">
        <v>22</v>
      </c>
      <c r="J8932" t="s">
        <v>23</v>
      </c>
      <c r="K8932" t="s">
        <v>1682</v>
      </c>
      <c r="L8932" t="s">
        <v>100</v>
      </c>
      <c r="M8932">
        <v>77340</v>
      </c>
      <c r="N8932" t="s">
        <v>101</v>
      </c>
      <c r="O8932" t="s">
        <v>3270</v>
      </c>
      <c r="P8932" t="s">
        <v>67</v>
      </c>
      <c r="Q8932" t="s">
        <v>68</v>
      </c>
      <c r="R8932" t="s">
        <v>3271</v>
      </c>
      <c r="S8932">
        <v>239.976</v>
      </c>
      <c r="T8932" s="3"/>
    </row>
    <row r="8933" spans="1:20" x14ac:dyDescent="0.3">
      <c r="A8933">
        <v>8932</v>
      </c>
      <c r="B8933" t="s">
        <v>10326</v>
      </c>
      <c r="C8933">
        <f t="shared" si="139"/>
        <v>51</v>
      </c>
      <c r="D8933" s="1">
        <v>43452</v>
      </c>
      <c r="E8933" s="1">
        <v>43458</v>
      </c>
      <c r="F8933" t="s">
        <v>46</v>
      </c>
      <c r="G8933" t="s">
        <v>9878</v>
      </c>
      <c r="H8933" t="s">
        <v>9879</v>
      </c>
      <c r="I8933" t="s">
        <v>37</v>
      </c>
      <c r="J8933" t="s">
        <v>23</v>
      </c>
      <c r="K8933" t="s">
        <v>2550</v>
      </c>
      <c r="L8933" t="s">
        <v>110</v>
      </c>
      <c r="M8933">
        <v>53209</v>
      </c>
      <c r="N8933" t="s">
        <v>101</v>
      </c>
      <c r="O8933" t="s">
        <v>9117</v>
      </c>
      <c r="P8933" t="s">
        <v>28</v>
      </c>
      <c r="Q8933" t="s">
        <v>61</v>
      </c>
      <c r="R8933" t="s">
        <v>9118</v>
      </c>
      <c r="S8933">
        <v>99.95</v>
      </c>
      <c r="T8933" s="3"/>
    </row>
    <row r="8934" spans="1:20" x14ac:dyDescent="0.3">
      <c r="A8934">
        <v>8933</v>
      </c>
      <c r="B8934" t="s">
        <v>10326</v>
      </c>
      <c r="C8934">
        <f t="shared" si="139"/>
        <v>51</v>
      </c>
      <c r="D8934" s="1">
        <v>43452</v>
      </c>
      <c r="E8934" s="1">
        <v>43458</v>
      </c>
      <c r="F8934" t="s">
        <v>46</v>
      </c>
      <c r="G8934" t="s">
        <v>9878</v>
      </c>
      <c r="H8934" t="s">
        <v>9879</v>
      </c>
      <c r="I8934" t="s">
        <v>37</v>
      </c>
      <c r="J8934" t="s">
        <v>23</v>
      </c>
      <c r="K8934" t="s">
        <v>2550</v>
      </c>
      <c r="L8934" t="s">
        <v>110</v>
      </c>
      <c r="M8934">
        <v>53209</v>
      </c>
      <c r="N8934" t="s">
        <v>101</v>
      </c>
      <c r="O8934" t="s">
        <v>7041</v>
      </c>
      <c r="P8934" t="s">
        <v>67</v>
      </c>
      <c r="Q8934" t="s">
        <v>157</v>
      </c>
      <c r="R8934" t="s">
        <v>7042</v>
      </c>
      <c r="S8934">
        <v>29.34</v>
      </c>
      <c r="T8934" s="3"/>
    </row>
    <row r="8935" spans="1:20" x14ac:dyDescent="0.3">
      <c r="A8935">
        <v>8934</v>
      </c>
      <c r="B8935" t="s">
        <v>10327</v>
      </c>
      <c r="C8935">
        <f t="shared" si="139"/>
        <v>11</v>
      </c>
      <c r="D8935" s="1">
        <v>42808</v>
      </c>
      <c r="E8935" s="1">
        <v>42813</v>
      </c>
      <c r="F8935" t="s">
        <v>46</v>
      </c>
      <c r="G8935" t="s">
        <v>2168</v>
      </c>
      <c r="H8935" t="s">
        <v>2169</v>
      </c>
      <c r="I8935" t="s">
        <v>37</v>
      </c>
      <c r="J8935" t="s">
        <v>23</v>
      </c>
      <c r="K8935" t="s">
        <v>1845</v>
      </c>
      <c r="L8935" t="s">
        <v>110</v>
      </c>
      <c r="M8935">
        <v>54302</v>
      </c>
      <c r="N8935" t="s">
        <v>101</v>
      </c>
      <c r="O8935" t="s">
        <v>3510</v>
      </c>
      <c r="P8935" t="s">
        <v>28</v>
      </c>
      <c r="Q8935" t="s">
        <v>61</v>
      </c>
      <c r="R8935" t="s">
        <v>3511</v>
      </c>
      <c r="S8935">
        <v>16.739999999999998</v>
      </c>
      <c r="T8935" s="3"/>
    </row>
    <row r="8936" spans="1:20" x14ac:dyDescent="0.3">
      <c r="A8936">
        <v>8935</v>
      </c>
      <c r="B8936" t="s">
        <v>10328</v>
      </c>
      <c r="C8936">
        <f t="shared" si="139"/>
        <v>35</v>
      </c>
      <c r="D8936" s="1">
        <v>43339</v>
      </c>
      <c r="E8936" s="1">
        <v>43339</v>
      </c>
      <c r="F8936" t="s">
        <v>1289</v>
      </c>
      <c r="G8936" t="s">
        <v>1130</v>
      </c>
      <c r="H8936" t="s">
        <v>1131</v>
      </c>
      <c r="I8936" t="s">
        <v>37</v>
      </c>
      <c r="J8936" t="s">
        <v>23</v>
      </c>
      <c r="K8936" t="s">
        <v>142</v>
      </c>
      <c r="L8936" t="s">
        <v>143</v>
      </c>
      <c r="M8936">
        <v>19120</v>
      </c>
      <c r="N8936" t="s">
        <v>144</v>
      </c>
      <c r="O8936" t="s">
        <v>4640</v>
      </c>
      <c r="P8936" t="s">
        <v>42</v>
      </c>
      <c r="Q8936" t="s">
        <v>86</v>
      </c>
      <c r="R8936" t="s">
        <v>4641</v>
      </c>
      <c r="S8936">
        <v>12.672000000000001</v>
      </c>
      <c r="T8936" s="3"/>
    </row>
    <row r="8937" spans="1:20" x14ac:dyDescent="0.3">
      <c r="A8937">
        <v>8936</v>
      </c>
      <c r="B8937" t="s">
        <v>10328</v>
      </c>
      <c r="C8937">
        <f t="shared" si="139"/>
        <v>35</v>
      </c>
      <c r="D8937" s="1">
        <v>43339</v>
      </c>
      <c r="E8937" s="1">
        <v>43339</v>
      </c>
      <c r="F8937" t="s">
        <v>1289</v>
      </c>
      <c r="G8937" t="s">
        <v>1130</v>
      </c>
      <c r="H8937" t="s">
        <v>1131</v>
      </c>
      <c r="I8937" t="s">
        <v>37</v>
      </c>
      <c r="J8937" t="s">
        <v>23</v>
      </c>
      <c r="K8937" t="s">
        <v>142</v>
      </c>
      <c r="L8937" t="s">
        <v>143</v>
      </c>
      <c r="M8937">
        <v>19120</v>
      </c>
      <c r="N8937" t="s">
        <v>144</v>
      </c>
      <c r="O8937" t="s">
        <v>1179</v>
      </c>
      <c r="P8937" t="s">
        <v>67</v>
      </c>
      <c r="Q8937" t="s">
        <v>157</v>
      </c>
      <c r="R8937" t="s">
        <v>1180</v>
      </c>
      <c r="S8937">
        <v>1119.8879999999999</v>
      </c>
      <c r="T8937" s="3"/>
    </row>
    <row r="8938" spans="1:20" x14ac:dyDescent="0.3">
      <c r="A8938">
        <v>8937</v>
      </c>
      <c r="B8938" t="s">
        <v>10329</v>
      </c>
      <c r="C8938">
        <f t="shared" si="139"/>
        <v>51</v>
      </c>
      <c r="D8938" s="1">
        <v>42721</v>
      </c>
      <c r="E8938" s="1">
        <v>42723</v>
      </c>
      <c r="F8938" t="s">
        <v>19</v>
      </c>
      <c r="G8938" t="s">
        <v>383</v>
      </c>
      <c r="H8938" t="s">
        <v>384</v>
      </c>
      <c r="I8938" t="s">
        <v>22</v>
      </c>
      <c r="J8938" t="s">
        <v>23</v>
      </c>
      <c r="K8938" t="s">
        <v>38</v>
      </c>
      <c r="L8938" t="s">
        <v>39</v>
      </c>
      <c r="M8938">
        <v>90008</v>
      </c>
      <c r="N8938" t="s">
        <v>40</v>
      </c>
      <c r="O8938" t="s">
        <v>3476</v>
      </c>
      <c r="P8938" t="s">
        <v>42</v>
      </c>
      <c r="Q8938" t="s">
        <v>64</v>
      </c>
      <c r="R8938" t="s">
        <v>3477</v>
      </c>
      <c r="S8938">
        <v>204.85</v>
      </c>
      <c r="T8938" s="3"/>
    </row>
    <row r="8939" spans="1:20" x14ac:dyDescent="0.3">
      <c r="A8939">
        <v>8938</v>
      </c>
      <c r="B8939" t="s">
        <v>10329</v>
      </c>
      <c r="C8939">
        <f t="shared" si="139"/>
        <v>51</v>
      </c>
      <c r="D8939" s="1">
        <v>42721</v>
      </c>
      <c r="E8939" s="1">
        <v>42723</v>
      </c>
      <c r="F8939" t="s">
        <v>19</v>
      </c>
      <c r="G8939" t="s">
        <v>383</v>
      </c>
      <c r="H8939" t="s">
        <v>384</v>
      </c>
      <c r="I8939" t="s">
        <v>22</v>
      </c>
      <c r="J8939" t="s">
        <v>23</v>
      </c>
      <c r="K8939" t="s">
        <v>38</v>
      </c>
      <c r="L8939" t="s">
        <v>39</v>
      </c>
      <c r="M8939">
        <v>90008</v>
      </c>
      <c r="N8939" t="s">
        <v>40</v>
      </c>
      <c r="O8939" t="s">
        <v>6352</v>
      </c>
      <c r="P8939" t="s">
        <v>67</v>
      </c>
      <c r="Q8939" t="s">
        <v>68</v>
      </c>
      <c r="R8939" t="s">
        <v>6353</v>
      </c>
      <c r="S8939">
        <v>135.98400000000001</v>
      </c>
      <c r="T8939" s="3"/>
    </row>
    <row r="8940" spans="1:20" x14ac:dyDescent="0.3">
      <c r="A8940">
        <v>8939</v>
      </c>
      <c r="B8940" t="s">
        <v>10329</v>
      </c>
      <c r="C8940">
        <f t="shared" si="139"/>
        <v>51</v>
      </c>
      <c r="D8940" s="1">
        <v>42721</v>
      </c>
      <c r="E8940" s="1">
        <v>42723</v>
      </c>
      <c r="F8940" t="s">
        <v>19</v>
      </c>
      <c r="G8940" t="s">
        <v>383</v>
      </c>
      <c r="H8940" t="s">
        <v>384</v>
      </c>
      <c r="I8940" t="s">
        <v>22</v>
      </c>
      <c r="J8940" t="s">
        <v>23</v>
      </c>
      <c r="K8940" t="s">
        <v>38</v>
      </c>
      <c r="L8940" t="s">
        <v>39</v>
      </c>
      <c r="M8940">
        <v>90008</v>
      </c>
      <c r="N8940" t="s">
        <v>40</v>
      </c>
      <c r="O8940" t="s">
        <v>721</v>
      </c>
      <c r="P8940" t="s">
        <v>42</v>
      </c>
      <c r="Q8940" t="s">
        <v>64</v>
      </c>
      <c r="R8940" t="s">
        <v>722</v>
      </c>
      <c r="S8940">
        <v>16.399999999999999</v>
      </c>
      <c r="T8940" s="3"/>
    </row>
    <row r="8941" spans="1:20" x14ac:dyDescent="0.3">
      <c r="A8941">
        <v>8940</v>
      </c>
      <c r="B8941" t="s">
        <v>10329</v>
      </c>
      <c r="C8941">
        <f t="shared" si="139"/>
        <v>51</v>
      </c>
      <c r="D8941" s="1">
        <v>42721</v>
      </c>
      <c r="E8941" s="1">
        <v>42723</v>
      </c>
      <c r="F8941" t="s">
        <v>19</v>
      </c>
      <c r="G8941" t="s">
        <v>383</v>
      </c>
      <c r="H8941" t="s">
        <v>384</v>
      </c>
      <c r="I8941" t="s">
        <v>22</v>
      </c>
      <c r="J8941" t="s">
        <v>23</v>
      </c>
      <c r="K8941" t="s">
        <v>38</v>
      </c>
      <c r="L8941" t="s">
        <v>39</v>
      </c>
      <c r="M8941">
        <v>90008</v>
      </c>
      <c r="N8941" t="s">
        <v>40</v>
      </c>
      <c r="O8941" t="s">
        <v>3572</v>
      </c>
      <c r="P8941" t="s">
        <v>42</v>
      </c>
      <c r="Q8941" t="s">
        <v>71</v>
      </c>
      <c r="R8941" t="s">
        <v>3573</v>
      </c>
      <c r="S8941">
        <v>92.96</v>
      </c>
      <c r="T8941" s="3"/>
    </row>
    <row r="8942" spans="1:20" x14ac:dyDescent="0.3">
      <c r="A8942">
        <v>8941</v>
      </c>
      <c r="B8942" t="s">
        <v>10330</v>
      </c>
      <c r="C8942">
        <f t="shared" si="139"/>
        <v>34</v>
      </c>
      <c r="D8942" s="1">
        <v>42238</v>
      </c>
      <c r="E8942" s="1">
        <v>42240</v>
      </c>
      <c r="F8942" t="s">
        <v>19</v>
      </c>
      <c r="G8942" t="s">
        <v>1628</v>
      </c>
      <c r="H8942" t="s">
        <v>1629</v>
      </c>
      <c r="I8942" t="s">
        <v>22</v>
      </c>
      <c r="J8942" t="s">
        <v>23</v>
      </c>
      <c r="K8942" t="s">
        <v>6760</v>
      </c>
      <c r="L8942" t="s">
        <v>50</v>
      </c>
      <c r="M8942">
        <v>33161</v>
      </c>
      <c r="N8942" t="s">
        <v>26</v>
      </c>
      <c r="O8942" t="s">
        <v>10331</v>
      </c>
      <c r="P8942" t="s">
        <v>42</v>
      </c>
      <c r="Q8942" t="s">
        <v>575</v>
      </c>
      <c r="R8942" t="s">
        <v>10332</v>
      </c>
      <c r="S8942">
        <v>7.6319999999999997</v>
      </c>
      <c r="T8942" s="3"/>
    </row>
    <row r="8943" spans="1:20" x14ac:dyDescent="0.3">
      <c r="A8943">
        <v>8942</v>
      </c>
      <c r="B8943" t="s">
        <v>10333</v>
      </c>
      <c r="C8943">
        <f t="shared" si="139"/>
        <v>44</v>
      </c>
      <c r="D8943" s="1">
        <v>43042</v>
      </c>
      <c r="E8943" s="1">
        <v>43044</v>
      </c>
      <c r="F8943" t="s">
        <v>184</v>
      </c>
      <c r="G8943" t="s">
        <v>4281</v>
      </c>
      <c r="H8943" t="s">
        <v>4282</v>
      </c>
      <c r="I8943" t="s">
        <v>22</v>
      </c>
      <c r="J8943" t="s">
        <v>23</v>
      </c>
      <c r="K8943" t="s">
        <v>415</v>
      </c>
      <c r="L8943" t="s">
        <v>416</v>
      </c>
      <c r="M8943">
        <v>97206</v>
      </c>
      <c r="N8943" t="s">
        <v>40</v>
      </c>
      <c r="O8943" t="s">
        <v>3577</v>
      </c>
      <c r="P8943" t="s">
        <v>42</v>
      </c>
      <c r="Q8943" t="s">
        <v>71</v>
      </c>
      <c r="R8943" t="s">
        <v>3578</v>
      </c>
      <c r="S8943">
        <v>4.1580000000000004</v>
      </c>
      <c r="T8943" s="3"/>
    </row>
    <row r="8944" spans="1:20" x14ac:dyDescent="0.3">
      <c r="A8944">
        <v>8943</v>
      </c>
      <c r="B8944" t="s">
        <v>10333</v>
      </c>
      <c r="C8944">
        <f t="shared" si="139"/>
        <v>44</v>
      </c>
      <c r="D8944" s="1">
        <v>43042</v>
      </c>
      <c r="E8944" s="1">
        <v>43044</v>
      </c>
      <c r="F8944" t="s">
        <v>184</v>
      </c>
      <c r="G8944" t="s">
        <v>4281</v>
      </c>
      <c r="H8944" t="s">
        <v>4282</v>
      </c>
      <c r="I8944" t="s">
        <v>22</v>
      </c>
      <c r="J8944" t="s">
        <v>23</v>
      </c>
      <c r="K8944" t="s">
        <v>415</v>
      </c>
      <c r="L8944" t="s">
        <v>416</v>
      </c>
      <c r="M8944">
        <v>97206</v>
      </c>
      <c r="N8944" t="s">
        <v>40</v>
      </c>
      <c r="O8944" t="s">
        <v>10334</v>
      </c>
      <c r="P8944" t="s">
        <v>67</v>
      </c>
      <c r="Q8944" t="s">
        <v>680</v>
      </c>
      <c r="R8944" t="s">
        <v>10335</v>
      </c>
      <c r="S8944">
        <v>179.99100000000001</v>
      </c>
      <c r="T8944" s="3"/>
    </row>
    <row r="8945" spans="1:20" x14ac:dyDescent="0.3">
      <c r="A8945">
        <v>8944</v>
      </c>
      <c r="B8945" t="s">
        <v>10336</v>
      </c>
      <c r="C8945">
        <f t="shared" si="139"/>
        <v>41</v>
      </c>
      <c r="D8945" s="1">
        <v>43383</v>
      </c>
      <c r="E8945" s="1">
        <v>43389</v>
      </c>
      <c r="F8945" t="s">
        <v>46</v>
      </c>
      <c r="G8945" t="s">
        <v>5028</v>
      </c>
      <c r="H8945" t="s">
        <v>5029</v>
      </c>
      <c r="I8945" t="s">
        <v>22</v>
      </c>
      <c r="J8945" t="s">
        <v>23</v>
      </c>
      <c r="K8945" t="s">
        <v>452</v>
      </c>
      <c r="L8945" t="s">
        <v>207</v>
      </c>
      <c r="M8945">
        <v>60505</v>
      </c>
      <c r="N8945" t="s">
        <v>101</v>
      </c>
      <c r="O8945" t="s">
        <v>8386</v>
      </c>
      <c r="P8945" t="s">
        <v>28</v>
      </c>
      <c r="Q8945" t="s">
        <v>32</v>
      </c>
      <c r="R8945" t="s">
        <v>8387</v>
      </c>
      <c r="S8945">
        <v>239.358</v>
      </c>
      <c r="T8945" s="3"/>
    </row>
    <row r="8946" spans="1:20" x14ac:dyDescent="0.3">
      <c r="A8946">
        <v>8945</v>
      </c>
      <c r="B8946" t="s">
        <v>10337</v>
      </c>
      <c r="C8946">
        <f t="shared" si="139"/>
        <v>50</v>
      </c>
      <c r="D8946" s="1">
        <v>42345</v>
      </c>
      <c r="E8946" s="1">
        <v>42346</v>
      </c>
      <c r="F8946" t="s">
        <v>184</v>
      </c>
      <c r="G8946" t="s">
        <v>3162</v>
      </c>
      <c r="H8946" t="s">
        <v>3163</v>
      </c>
      <c r="I8946" t="s">
        <v>98</v>
      </c>
      <c r="J8946" t="s">
        <v>23</v>
      </c>
      <c r="K8946" t="s">
        <v>123</v>
      </c>
      <c r="L8946" t="s">
        <v>39</v>
      </c>
      <c r="M8946">
        <v>94109</v>
      </c>
      <c r="N8946" t="s">
        <v>40</v>
      </c>
      <c r="O8946" t="s">
        <v>5781</v>
      </c>
      <c r="P8946" t="s">
        <v>42</v>
      </c>
      <c r="Q8946" t="s">
        <v>86</v>
      </c>
      <c r="R8946" t="s">
        <v>5782</v>
      </c>
      <c r="S8946">
        <v>164.88</v>
      </c>
      <c r="T8946" s="3"/>
    </row>
    <row r="8947" spans="1:20" x14ac:dyDescent="0.3">
      <c r="A8947">
        <v>8946</v>
      </c>
      <c r="B8947" t="s">
        <v>10338</v>
      </c>
      <c r="C8947">
        <f t="shared" si="139"/>
        <v>47</v>
      </c>
      <c r="D8947" s="1">
        <v>42323</v>
      </c>
      <c r="E8947" s="1">
        <v>42325</v>
      </c>
      <c r="F8947" t="s">
        <v>19</v>
      </c>
      <c r="G8947" t="s">
        <v>5381</v>
      </c>
      <c r="H8947" t="s">
        <v>5382</v>
      </c>
      <c r="I8947" t="s">
        <v>37</v>
      </c>
      <c r="J8947" t="s">
        <v>23</v>
      </c>
      <c r="K8947" t="s">
        <v>123</v>
      </c>
      <c r="L8947" t="s">
        <v>39</v>
      </c>
      <c r="M8947">
        <v>94110</v>
      </c>
      <c r="N8947" t="s">
        <v>40</v>
      </c>
      <c r="O8947" t="s">
        <v>1950</v>
      </c>
      <c r="P8947" t="s">
        <v>42</v>
      </c>
      <c r="Q8947" t="s">
        <v>575</v>
      </c>
      <c r="R8947" t="s">
        <v>1951</v>
      </c>
      <c r="S8947">
        <v>10.95</v>
      </c>
      <c r="T8947" s="3"/>
    </row>
    <row r="8948" spans="1:20" x14ac:dyDescent="0.3">
      <c r="A8948">
        <v>8947</v>
      </c>
      <c r="B8948" t="s">
        <v>10339</v>
      </c>
      <c r="C8948">
        <f t="shared" si="139"/>
        <v>52</v>
      </c>
      <c r="D8948" s="1">
        <v>43458</v>
      </c>
      <c r="E8948" s="1">
        <v>43462</v>
      </c>
      <c r="F8948" t="s">
        <v>46</v>
      </c>
      <c r="G8948" t="s">
        <v>6788</v>
      </c>
      <c r="H8948" t="s">
        <v>6789</v>
      </c>
      <c r="I8948" t="s">
        <v>37</v>
      </c>
      <c r="J8948" t="s">
        <v>23</v>
      </c>
      <c r="K8948" t="s">
        <v>3927</v>
      </c>
      <c r="L8948" t="s">
        <v>1244</v>
      </c>
      <c r="M8948">
        <v>2740</v>
      </c>
      <c r="N8948" t="s">
        <v>144</v>
      </c>
      <c r="O8948" t="s">
        <v>4790</v>
      </c>
      <c r="P8948" t="s">
        <v>42</v>
      </c>
      <c r="Q8948" t="s">
        <v>86</v>
      </c>
      <c r="R8948" t="s">
        <v>4791</v>
      </c>
      <c r="S8948">
        <v>19.440000000000001</v>
      </c>
      <c r="T8948" s="3"/>
    </row>
    <row r="8949" spans="1:20" x14ac:dyDescent="0.3">
      <c r="A8949">
        <v>8948</v>
      </c>
      <c r="B8949" t="s">
        <v>10339</v>
      </c>
      <c r="C8949">
        <f t="shared" si="139"/>
        <v>52</v>
      </c>
      <c r="D8949" s="1">
        <v>43458</v>
      </c>
      <c r="E8949" s="1">
        <v>43462</v>
      </c>
      <c r="F8949" t="s">
        <v>46</v>
      </c>
      <c r="G8949" t="s">
        <v>6788</v>
      </c>
      <c r="H8949" t="s">
        <v>6789</v>
      </c>
      <c r="I8949" t="s">
        <v>37</v>
      </c>
      <c r="J8949" t="s">
        <v>23</v>
      </c>
      <c r="K8949" t="s">
        <v>3927</v>
      </c>
      <c r="L8949" t="s">
        <v>1244</v>
      </c>
      <c r="M8949">
        <v>2740</v>
      </c>
      <c r="N8949" t="s">
        <v>144</v>
      </c>
      <c r="O8949" t="s">
        <v>7775</v>
      </c>
      <c r="P8949" t="s">
        <v>42</v>
      </c>
      <c r="Q8949" t="s">
        <v>71</v>
      </c>
      <c r="R8949" t="s">
        <v>7776</v>
      </c>
      <c r="S8949">
        <v>12.3</v>
      </c>
      <c r="T8949" s="3"/>
    </row>
    <row r="8950" spans="1:20" x14ac:dyDescent="0.3">
      <c r="A8950">
        <v>8949</v>
      </c>
      <c r="B8950" t="s">
        <v>10340</v>
      </c>
      <c r="C8950">
        <f t="shared" si="139"/>
        <v>52</v>
      </c>
      <c r="D8950" s="1">
        <v>42362</v>
      </c>
      <c r="E8950" s="1">
        <v>42364</v>
      </c>
      <c r="F8950" t="s">
        <v>184</v>
      </c>
      <c r="G8950" t="s">
        <v>4713</v>
      </c>
      <c r="H8950" t="s">
        <v>4714</v>
      </c>
      <c r="I8950" t="s">
        <v>22</v>
      </c>
      <c r="J8950" t="s">
        <v>23</v>
      </c>
      <c r="K8950" t="s">
        <v>946</v>
      </c>
      <c r="L8950" t="s">
        <v>39</v>
      </c>
      <c r="M8950">
        <v>92037</v>
      </c>
      <c r="N8950" t="s">
        <v>40</v>
      </c>
      <c r="O8950" t="s">
        <v>9164</v>
      </c>
      <c r="P8950" t="s">
        <v>42</v>
      </c>
      <c r="Q8950" t="s">
        <v>74</v>
      </c>
      <c r="R8950" t="s">
        <v>9165</v>
      </c>
      <c r="S8950">
        <v>13.97</v>
      </c>
      <c r="T8950" s="3"/>
    </row>
    <row r="8951" spans="1:20" x14ac:dyDescent="0.3">
      <c r="A8951">
        <v>8950</v>
      </c>
      <c r="B8951" t="s">
        <v>10341</v>
      </c>
      <c r="C8951">
        <f t="shared" si="139"/>
        <v>51</v>
      </c>
      <c r="D8951" s="1">
        <v>43456</v>
      </c>
      <c r="E8951" s="1">
        <v>43462</v>
      </c>
      <c r="F8951" t="s">
        <v>46</v>
      </c>
      <c r="G8951" t="s">
        <v>6413</v>
      </c>
      <c r="H8951" t="s">
        <v>6414</v>
      </c>
      <c r="I8951" t="s">
        <v>22</v>
      </c>
      <c r="J8951" t="s">
        <v>23</v>
      </c>
      <c r="K8951" t="s">
        <v>324</v>
      </c>
      <c r="L8951" t="s">
        <v>331</v>
      </c>
      <c r="M8951">
        <v>38301</v>
      </c>
      <c r="N8951" t="s">
        <v>26</v>
      </c>
      <c r="O8951" t="s">
        <v>1050</v>
      </c>
      <c r="P8951" t="s">
        <v>28</v>
      </c>
      <c r="Q8951" t="s">
        <v>52</v>
      </c>
      <c r="R8951" t="s">
        <v>1051</v>
      </c>
      <c r="S8951">
        <v>934.95600000000002</v>
      </c>
      <c r="T8951" s="3"/>
    </row>
    <row r="8952" spans="1:20" x14ac:dyDescent="0.3">
      <c r="A8952">
        <v>8951</v>
      </c>
      <c r="B8952" t="s">
        <v>10341</v>
      </c>
      <c r="C8952">
        <f t="shared" si="139"/>
        <v>51</v>
      </c>
      <c r="D8952" s="1">
        <v>43456</v>
      </c>
      <c r="E8952" s="1">
        <v>43462</v>
      </c>
      <c r="F8952" t="s">
        <v>46</v>
      </c>
      <c r="G8952" t="s">
        <v>6413</v>
      </c>
      <c r="H8952" t="s">
        <v>6414</v>
      </c>
      <c r="I8952" t="s">
        <v>22</v>
      </c>
      <c r="J8952" t="s">
        <v>23</v>
      </c>
      <c r="K8952" t="s">
        <v>324</v>
      </c>
      <c r="L8952" t="s">
        <v>331</v>
      </c>
      <c r="M8952">
        <v>38301</v>
      </c>
      <c r="N8952" t="s">
        <v>26</v>
      </c>
      <c r="O8952" t="s">
        <v>3235</v>
      </c>
      <c r="P8952" t="s">
        <v>67</v>
      </c>
      <c r="Q8952" t="s">
        <v>157</v>
      </c>
      <c r="R8952" t="s">
        <v>3236</v>
      </c>
      <c r="S8952">
        <v>46.863999999999997</v>
      </c>
      <c r="T8952" s="3"/>
    </row>
    <row r="8953" spans="1:20" x14ac:dyDescent="0.3">
      <c r="A8953">
        <v>8952</v>
      </c>
      <c r="B8953" t="s">
        <v>10341</v>
      </c>
      <c r="C8953">
        <f t="shared" si="139"/>
        <v>51</v>
      </c>
      <c r="D8953" s="1">
        <v>43456</v>
      </c>
      <c r="E8953" s="1">
        <v>43462</v>
      </c>
      <c r="F8953" t="s">
        <v>46</v>
      </c>
      <c r="G8953" t="s">
        <v>6413</v>
      </c>
      <c r="H8953" t="s">
        <v>6414</v>
      </c>
      <c r="I8953" t="s">
        <v>22</v>
      </c>
      <c r="J8953" t="s">
        <v>23</v>
      </c>
      <c r="K8953" t="s">
        <v>324</v>
      </c>
      <c r="L8953" t="s">
        <v>331</v>
      </c>
      <c r="M8953">
        <v>38301</v>
      </c>
      <c r="N8953" t="s">
        <v>26</v>
      </c>
      <c r="O8953" t="s">
        <v>1483</v>
      </c>
      <c r="P8953" t="s">
        <v>42</v>
      </c>
      <c r="Q8953" t="s">
        <v>55</v>
      </c>
      <c r="R8953" t="s">
        <v>1484</v>
      </c>
      <c r="S8953">
        <v>26.16</v>
      </c>
      <c r="T8953" s="3"/>
    </row>
    <row r="8954" spans="1:20" x14ac:dyDescent="0.3">
      <c r="A8954">
        <v>8953</v>
      </c>
      <c r="B8954" t="s">
        <v>10341</v>
      </c>
      <c r="C8954">
        <f t="shared" si="139"/>
        <v>51</v>
      </c>
      <c r="D8954" s="1">
        <v>43456</v>
      </c>
      <c r="E8954" s="1">
        <v>43462</v>
      </c>
      <c r="F8954" t="s">
        <v>46</v>
      </c>
      <c r="G8954" t="s">
        <v>6413</v>
      </c>
      <c r="H8954" t="s">
        <v>6414</v>
      </c>
      <c r="I8954" t="s">
        <v>22</v>
      </c>
      <c r="J8954" t="s">
        <v>23</v>
      </c>
      <c r="K8954" t="s">
        <v>324</v>
      </c>
      <c r="L8954" t="s">
        <v>331</v>
      </c>
      <c r="M8954">
        <v>38301</v>
      </c>
      <c r="N8954" t="s">
        <v>26</v>
      </c>
      <c r="O8954" t="s">
        <v>4058</v>
      </c>
      <c r="P8954" t="s">
        <v>42</v>
      </c>
      <c r="Q8954" t="s">
        <v>64</v>
      </c>
      <c r="R8954" t="s">
        <v>4059</v>
      </c>
      <c r="S8954">
        <v>23.128</v>
      </c>
      <c r="T8954" s="3"/>
    </row>
    <row r="8955" spans="1:20" x14ac:dyDescent="0.3">
      <c r="A8955">
        <v>8954</v>
      </c>
      <c r="B8955" t="s">
        <v>10341</v>
      </c>
      <c r="C8955">
        <f t="shared" si="139"/>
        <v>51</v>
      </c>
      <c r="D8955" s="1">
        <v>43456</v>
      </c>
      <c r="E8955" s="1">
        <v>43462</v>
      </c>
      <c r="F8955" t="s">
        <v>46</v>
      </c>
      <c r="G8955" t="s">
        <v>6413</v>
      </c>
      <c r="H8955" t="s">
        <v>6414</v>
      </c>
      <c r="I8955" t="s">
        <v>22</v>
      </c>
      <c r="J8955" t="s">
        <v>23</v>
      </c>
      <c r="K8955" t="s">
        <v>324</v>
      </c>
      <c r="L8955" t="s">
        <v>331</v>
      </c>
      <c r="M8955">
        <v>38301</v>
      </c>
      <c r="N8955" t="s">
        <v>26</v>
      </c>
      <c r="O8955" t="s">
        <v>2593</v>
      </c>
      <c r="P8955" t="s">
        <v>42</v>
      </c>
      <c r="Q8955" t="s">
        <v>74</v>
      </c>
      <c r="R8955" t="s">
        <v>2594</v>
      </c>
      <c r="S8955">
        <v>59.24</v>
      </c>
      <c r="T8955" s="3"/>
    </row>
    <row r="8956" spans="1:20" x14ac:dyDescent="0.3">
      <c r="A8956">
        <v>8955</v>
      </c>
      <c r="B8956" t="s">
        <v>10342</v>
      </c>
      <c r="C8956">
        <f t="shared" si="139"/>
        <v>32</v>
      </c>
      <c r="D8956" s="1">
        <v>42224</v>
      </c>
      <c r="E8956" s="1">
        <v>42226</v>
      </c>
      <c r="F8956" t="s">
        <v>19</v>
      </c>
      <c r="G8956" t="s">
        <v>3013</v>
      </c>
      <c r="H8956" t="s">
        <v>3014</v>
      </c>
      <c r="I8956" t="s">
        <v>22</v>
      </c>
      <c r="J8956" t="s">
        <v>23</v>
      </c>
      <c r="K8956" t="s">
        <v>1522</v>
      </c>
      <c r="L8956" t="s">
        <v>50</v>
      </c>
      <c r="M8956">
        <v>32216</v>
      </c>
      <c r="N8956" t="s">
        <v>26</v>
      </c>
      <c r="O8956" t="s">
        <v>4796</v>
      </c>
      <c r="P8956" t="s">
        <v>28</v>
      </c>
      <c r="Q8956" t="s">
        <v>29</v>
      </c>
      <c r="R8956" t="s">
        <v>4797</v>
      </c>
      <c r="S8956">
        <v>155.45599999999999</v>
      </c>
      <c r="T8956" s="3"/>
    </row>
    <row r="8957" spans="1:20" x14ac:dyDescent="0.3">
      <c r="A8957">
        <v>8956</v>
      </c>
      <c r="B8957" t="s">
        <v>10343</v>
      </c>
      <c r="C8957">
        <f t="shared" si="139"/>
        <v>39</v>
      </c>
      <c r="D8957" s="1">
        <v>42267</v>
      </c>
      <c r="E8957" s="1">
        <v>42271</v>
      </c>
      <c r="F8957" t="s">
        <v>46</v>
      </c>
      <c r="G8957" t="s">
        <v>3635</v>
      </c>
      <c r="H8957" t="s">
        <v>3636</v>
      </c>
      <c r="I8957" t="s">
        <v>37</v>
      </c>
      <c r="J8957" t="s">
        <v>23</v>
      </c>
      <c r="K8957" t="s">
        <v>946</v>
      </c>
      <c r="L8957" t="s">
        <v>39</v>
      </c>
      <c r="M8957">
        <v>92024</v>
      </c>
      <c r="N8957" t="s">
        <v>40</v>
      </c>
      <c r="O8957" t="s">
        <v>6592</v>
      </c>
      <c r="P8957" t="s">
        <v>42</v>
      </c>
      <c r="Q8957" t="s">
        <v>86</v>
      </c>
      <c r="R8957" t="s">
        <v>6593</v>
      </c>
      <c r="S8957">
        <v>8.56</v>
      </c>
      <c r="T8957" s="3"/>
    </row>
    <row r="8958" spans="1:20" x14ac:dyDescent="0.3">
      <c r="A8958">
        <v>8957</v>
      </c>
      <c r="B8958" t="s">
        <v>10344</v>
      </c>
      <c r="C8958">
        <f t="shared" si="139"/>
        <v>52</v>
      </c>
      <c r="D8958" s="1">
        <v>43459</v>
      </c>
      <c r="E8958" s="1">
        <v>43462</v>
      </c>
      <c r="F8958" t="s">
        <v>184</v>
      </c>
      <c r="G8958" t="s">
        <v>3081</v>
      </c>
      <c r="H8958" t="s">
        <v>3082</v>
      </c>
      <c r="I8958" t="s">
        <v>22</v>
      </c>
      <c r="J8958" t="s">
        <v>23</v>
      </c>
      <c r="K8958" t="s">
        <v>2331</v>
      </c>
      <c r="L8958" t="s">
        <v>50</v>
      </c>
      <c r="M8958">
        <v>33012</v>
      </c>
      <c r="N8958" t="s">
        <v>26</v>
      </c>
      <c r="O8958" t="s">
        <v>6139</v>
      </c>
      <c r="P8958" t="s">
        <v>28</v>
      </c>
      <c r="Q8958" t="s">
        <v>61</v>
      </c>
      <c r="R8958" t="s">
        <v>6140</v>
      </c>
      <c r="S8958">
        <v>21</v>
      </c>
      <c r="T8958" s="3"/>
    </row>
    <row r="8959" spans="1:20" x14ac:dyDescent="0.3">
      <c r="A8959">
        <v>8958</v>
      </c>
      <c r="B8959" t="s">
        <v>10344</v>
      </c>
      <c r="C8959">
        <f t="shared" si="139"/>
        <v>52</v>
      </c>
      <c r="D8959" s="1">
        <v>43459</v>
      </c>
      <c r="E8959" s="1">
        <v>43462</v>
      </c>
      <c r="F8959" t="s">
        <v>184</v>
      </c>
      <c r="G8959" t="s">
        <v>3081</v>
      </c>
      <c r="H8959" t="s">
        <v>3082</v>
      </c>
      <c r="I8959" t="s">
        <v>22</v>
      </c>
      <c r="J8959" t="s">
        <v>23</v>
      </c>
      <c r="K8959" t="s">
        <v>2331</v>
      </c>
      <c r="L8959" t="s">
        <v>50</v>
      </c>
      <c r="M8959">
        <v>33012</v>
      </c>
      <c r="N8959" t="s">
        <v>26</v>
      </c>
      <c r="O8959" t="s">
        <v>10295</v>
      </c>
      <c r="P8959" t="s">
        <v>67</v>
      </c>
      <c r="Q8959" t="s">
        <v>680</v>
      </c>
      <c r="R8959" t="s">
        <v>10296</v>
      </c>
      <c r="S8959">
        <v>120</v>
      </c>
      <c r="T8959" s="3"/>
    </row>
    <row r="8960" spans="1:20" x14ac:dyDescent="0.3">
      <c r="A8960">
        <v>8959</v>
      </c>
      <c r="B8960" t="s">
        <v>10345</v>
      </c>
      <c r="C8960">
        <f t="shared" si="139"/>
        <v>48</v>
      </c>
      <c r="D8960" s="1">
        <v>43429</v>
      </c>
      <c r="E8960" s="1">
        <v>43434</v>
      </c>
      <c r="F8960" t="s">
        <v>46</v>
      </c>
      <c r="G8960" t="s">
        <v>1700</v>
      </c>
      <c r="H8960" t="s">
        <v>1701</v>
      </c>
      <c r="I8960" t="s">
        <v>22</v>
      </c>
      <c r="J8960" t="s">
        <v>23</v>
      </c>
      <c r="K8960" t="s">
        <v>180</v>
      </c>
      <c r="L8960" t="s">
        <v>100</v>
      </c>
      <c r="M8960">
        <v>77070</v>
      </c>
      <c r="N8960" t="s">
        <v>101</v>
      </c>
      <c r="O8960" t="s">
        <v>3621</v>
      </c>
      <c r="P8960" t="s">
        <v>67</v>
      </c>
      <c r="Q8960" t="s">
        <v>68</v>
      </c>
      <c r="R8960" t="s">
        <v>3622</v>
      </c>
      <c r="S8960">
        <v>299.95999999999998</v>
      </c>
      <c r="T8960" s="3"/>
    </row>
    <row r="8961" spans="1:20" x14ac:dyDescent="0.3">
      <c r="A8961">
        <v>8960</v>
      </c>
      <c r="B8961" t="s">
        <v>10345</v>
      </c>
      <c r="C8961">
        <f t="shared" si="139"/>
        <v>48</v>
      </c>
      <c r="D8961" s="1">
        <v>43429</v>
      </c>
      <c r="E8961" s="1">
        <v>43434</v>
      </c>
      <c r="F8961" t="s">
        <v>46</v>
      </c>
      <c r="G8961" t="s">
        <v>1700</v>
      </c>
      <c r="H8961" t="s">
        <v>1701</v>
      </c>
      <c r="I8961" t="s">
        <v>22</v>
      </c>
      <c r="J8961" t="s">
        <v>23</v>
      </c>
      <c r="K8961" t="s">
        <v>180</v>
      </c>
      <c r="L8961" t="s">
        <v>100</v>
      </c>
      <c r="M8961">
        <v>77070</v>
      </c>
      <c r="N8961" t="s">
        <v>101</v>
      </c>
      <c r="O8961" t="s">
        <v>6554</v>
      </c>
      <c r="P8961" t="s">
        <v>42</v>
      </c>
      <c r="Q8961" t="s">
        <v>74</v>
      </c>
      <c r="R8961" t="s">
        <v>6555</v>
      </c>
      <c r="S8961">
        <v>67.84</v>
      </c>
      <c r="T8961" s="3"/>
    </row>
    <row r="8962" spans="1:20" x14ac:dyDescent="0.3">
      <c r="A8962">
        <v>8961</v>
      </c>
      <c r="B8962" t="s">
        <v>10345</v>
      </c>
      <c r="C8962">
        <f t="shared" si="139"/>
        <v>48</v>
      </c>
      <c r="D8962" s="1">
        <v>43429</v>
      </c>
      <c r="E8962" s="1">
        <v>43434</v>
      </c>
      <c r="F8962" t="s">
        <v>46</v>
      </c>
      <c r="G8962" t="s">
        <v>1700</v>
      </c>
      <c r="H8962" t="s">
        <v>1701</v>
      </c>
      <c r="I8962" t="s">
        <v>22</v>
      </c>
      <c r="J8962" t="s">
        <v>23</v>
      </c>
      <c r="K8962" t="s">
        <v>180</v>
      </c>
      <c r="L8962" t="s">
        <v>100</v>
      </c>
      <c r="M8962">
        <v>77070</v>
      </c>
      <c r="N8962" t="s">
        <v>101</v>
      </c>
      <c r="O8962" t="s">
        <v>3333</v>
      </c>
      <c r="P8962" t="s">
        <v>28</v>
      </c>
      <c r="Q8962" t="s">
        <v>32</v>
      </c>
      <c r="R8962" t="s">
        <v>3334</v>
      </c>
      <c r="S8962">
        <v>853.93</v>
      </c>
      <c r="T8962" s="3"/>
    </row>
    <row r="8963" spans="1:20" x14ac:dyDescent="0.3">
      <c r="A8963">
        <v>8962</v>
      </c>
      <c r="B8963" t="s">
        <v>10345</v>
      </c>
      <c r="C8963">
        <f t="shared" ref="C8963:C9026" si="140">WEEKNUM(D8963,1)</f>
        <v>48</v>
      </c>
      <c r="D8963" s="1">
        <v>43429</v>
      </c>
      <c r="E8963" s="1">
        <v>43434</v>
      </c>
      <c r="F8963" t="s">
        <v>46</v>
      </c>
      <c r="G8963" t="s">
        <v>1700</v>
      </c>
      <c r="H8963" t="s">
        <v>1701</v>
      </c>
      <c r="I8963" t="s">
        <v>22</v>
      </c>
      <c r="J8963" t="s">
        <v>23</v>
      </c>
      <c r="K8963" t="s">
        <v>180</v>
      </c>
      <c r="L8963" t="s">
        <v>100</v>
      </c>
      <c r="M8963">
        <v>77070</v>
      </c>
      <c r="N8963" t="s">
        <v>101</v>
      </c>
      <c r="O8963" t="s">
        <v>7510</v>
      </c>
      <c r="P8963" t="s">
        <v>42</v>
      </c>
      <c r="Q8963" t="s">
        <v>64</v>
      </c>
      <c r="R8963" t="s">
        <v>7511</v>
      </c>
      <c r="S8963">
        <v>18.687999999999999</v>
      </c>
      <c r="T8963" s="3"/>
    </row>
    <row r="8964" spans="1:20" x14ac:dyDescent="0.3">
      <c r="A8964">
        <v>8963</v>
      </c>
      <c r="B8964" t="s">
        <v>10346</v>
      </c>
      <c r="C8964">
        <f t="shared" si="140"/>
        <v>45</v>
      </c>
      <c r="D8964" s="1">
        <v>43044</v>
      </c>
      <c r="E8964" s="1">
        <v>43046</v>
      </c>
      <c r="F8964" t="s">
        <v>184</v>
      </c>
      <c r="G8964" t="s">
        <v>7801</v>
      </c>
      <c r="H8964" t="s">
        <v>7802</v>
      </c>
      <c r="I8964" t="s">
        <v>22</v>
      </c>
      <c r="J8964" t="s">
        <v>23</v>
      </c>
      <c r="K8964" t="s">
        <v>2981</v>
      </c>
      <c r="L8964" t="s">
        <v>315</v>
      </c>
      <c r="M8964">
        <v>23464</v>
      </c>
      <c r="N8964" t="s">
        <v>26</v>
      </c>
      <c r="O8964" t="s">
        <v>5647</v>
      </c>
      <c r="P8964" t="s">
        <v>28</v>
      </c>
      <c r="Q8964" t="s">
        <v>61</v>
      </c>
      <c r="R8964" t="s">
        <v>5648</v>
      </c>
      <c r="S8964">
        <v>273.95999999999998</v>
      </c>
      <c r="T8964" s="3"/>
    </row>
    <row r="8965" spans="1:20" x14ac:dyDescent="0.3">
      <c r="A8965">
        <v>8964</v>
      </c>
      <c r="B8965" t="s">
        <v>10346</v>
      </c>
      <c r="C8965">
        <f t="shared" si="140"/>
        <v>45</v>
      </c>
      <c r="D8965" s="1">
        <v>43044</v>
      </c>
      <c r="E8965" s="1">
        <v>43046</v>
      </c>
      <c r="F8965" t="s">
        <v>184</v>
      </c>
      <c r="G8965" t="s">
        <v>7801</v>
      </c>
      <c r="H8965" t="s">
        <v>7802</v>
      </c>
      <c r="I8965" t="s">
        <v>22</v>
      </c>
      <c r="J8965" t="s">
        <v>23</v>
      </c>
      <c r="K8965" t="s">
        <v>2981</v>
      </c>
      <c r="L8965" t="s">
        <v>315</v>
      </c>
      <c r="M8965">
        <v>23464</v>
      </c>
      <c r="N8965" t="s">
        <v>26</v>
      </c>
      <c r="O8965" t="s">
        <v>2466</v>
      </c>
      <c r="P8965" t="s">
        <v>67</v>
      </c>
      <c r="Q8965" t="s">
        <v>157</v>
      </c>
      <c r="R8965" t="s">
        <v>2467</v>
      </c>
      <c r="S8965">
        <v>89.97</v>
      </c>
      <c r="T8965" s="3"/>
    </row>
    <row r="8966" spans="1:20" x14ac:dyDescent="0.3">
      <c r="A8966">
        <v>8965</v>
      </c>
      <c r="B8966" t="s">
        <v>10346</v>
      </c>
      <c r="C8966">
        <f t="shared" si="140"/>
        <v>45</v>
      </c>
      <c r="D8966" s="1">
        <v>43044</v>
      </c>
      <c r="E8966" s="1">
        <v>43046</v>
      </c>
      <c r="F8966" t="s">
        <v>184</v>
      </c>
      <c r="G8966" t="s">
        <v>7801</v>
      </c>
      <c r="H8966" t="s">
        <v>7802</v>
      </c>
      <c r="I8966" t="s">
        <v>22</v>
      </c>
      <c r="J8966" t="s">
        <v>23</v>
      </c>
      <c r="K8966" t="s">
        <v>2981</v>
      </c>
      <c r="L8966" t="s">
        <v>315</v>
      </c>
      <c r="M8966">
        <v>23464</v>
      </c>
      <c r="N8966" t="s">
        <v>26</v>
      </c>
      <c r="O8966" t="s">
        <v>9347</v>
      </c>
      <c r="P8966" t="s">
        <v>28</v>
      </c>
      <c r="Q8966" t="s">
        <v>61</v>
      </c>
      <c r="R8966" t="s">
        <v>9348</v>
      </c>
      <c r="S8966">
        <v>756.8</v>
      </c>
      <c r="T8966" s="3"/>
    </row>
    <row r="8967" spans="1:20" x14ac:dyDescent="0.3">
      <c r="A8967">
        <v>8966</v>
      </c>
      <c r="B8967" t="s">
        <v>10347</v>
      </c>
      <c r="C8967">
        <f t="shared" si="140"/>
        <v>45</v>
      </c>
      <c r="D8967" s="1">
        <v>43410</v>
      </c>
      <c r="E8967" s="1">
        <v>43416</v>
      </c>
      <c r="F8967" t="s">
        <v>46</v>
      </c>
      <c r="G8967" t="s">
        <v>6049</v>
      </c>
      <c r="H8967" t="s">
        <v>6050</v>
      </c>
      <c r="I8967" t="s">
        <v>22</v>
      </c>
      <c r="J8967" t="s">
        <v>23</v>
      </c>
      <c r="K8967" t="s">
        <v>180</v>
      </c>
      <c r="L8967" t="s">
        <v>100</v>
      </c>
      <c r="M8967">
        <v>77070</v>
      </c>
      <c r="N8967" t="s">
        <v>101</v>
      </c>
      <c r="O8967" t="s">
        <v>2916</v>
      </c>
      <c r="P8967" t="s">
        <v>42</v>
      </c>
      <c r="Q8967" t="s">
        <v>71</v>
      </c>
      <c r="R8967" t="s">
        <v>2917</v>
      </c>
      <c r="S8967">
        <v>1.248</v>
      </c>
      <c r="T8967" s="3"/>
    </row>
    <row r="8968" spans="1:20" x14ac:dyDescent="0.3">
      <c r="A8968">
        <v>8967</v>
      </c>
      <c r="B8968" t="s">
        <v>10348</v>
      </c>
      <c r="C8968">
        <f t="shared" si="140"/>
        <v>44</v>
      </c>
      <c r="D8968" s="1">
        <v>43042</v>
      </c>
      <c r="E8968" s="1">
        <v>43046</v>
      </c>
      <c r="F8968" t="s">
        <v>46</v>
      </c>
      <c r="G8968" t="s">
        <v>5929</v>
      </c>
      <c r="H8968" t="s">
        <v>5930</v>
      </c>
      <c r="I8968" t="s">
        <v>98</v>
      </c>
      <c r="J8968" t="s">
        <v>23</v>
      </c>
      <c r="K8968" t="s">
        <v>142</v>
      </c>
      <c r="L8968" t="s">
        <v>143</v>
      </c>
      <c r="M8968">
        <v>19120</v>
      </c>
      <c r="N8968" t="s">
        <v>144</v>
      </c>
      <c r="O8968" t="s">
        <v>1167</v>
      </c>
      <c r="P8968" t="s">
        <v>67</v>
      </c>
      <c r="Q8968" t="s">
        <v>157</v>
      </c>
      <c r="R8968" t="s">
        <v>1168</v>
      </c>
      <c r="S8968">
        <v>72</v>
      </c>
      <c r="T8968" s="3"/>
    </row>
    <row r="8969" spans="1:20" x14ac:dyDescent="0.3">
      <c r="A8969">
        <v>8968</v>
      </c>
      <c r="B8969" t="s">
        <v>10348</v>
      </c>
      <c r="C8969">
        <f t="shared" si="140"/>
        <v>44</v>
      </c>
      <c r="D8969" s="1">
        <v>43042</v>
      </c>
      <c r="E8969" s="1">
        <v>43046</v>
      </c>
      <c r="F8969" t="s">
        <v>46</v>
      </c>
      <c r="G8969" t="s">
        <v>5929</v>
      </c>
      <c r="H8969" t="s">
        <v>5930</v>
      </c>
      <c r="I8969" t="s">
        <v>98</v>
      </c>
      <c r="J8969" t="s">
        <v>23</v>
      </c>
      <c r="K8969" t="s">
        <v>142</v>
      </c>
      <c r="L8969" t="s">
        <v>143</v>
      </c>
      <c r="M8969">
        <v>19120</v>
      </c>
      <c r="N8969" t="s">
        <v>144</v>
      </c>
      <c r="O8969" t="s">
        <v>1462</v>
      </c>
      <c r="P8969" t="s">
        <v>28</v>
      </c>
      <c r="Q8969" t="s">
        <v>32</v>
      </c>
      <c r="R8969" t="s">
        <v>1463</v>
      </c>
      <c r="S8969">
        <v>470.15499999999997</v>
      </c>
      <c r="T8969" s="3"/>
    </row>
    <row r="8970" spans="1:20" x14ac:dyDescent="0.3">
      <c r="A8970">
        <v>8969</v>
      </c>
      <c r="B8970" t="s">
        <v>10349</v>
      </c>
      <c r="C8970">
        <f t="shared" si="140"/>
        <v>53</v>
      </c>
      <c r="D8970" s="1">
        <v>42368</v>
      </c>
      <c r="E8970" s="1">
        <v>42370</v>
      </c>
      <c r="F8970" t="s">
        <v>184</v>
      </c>
      <c r="G8970" t="s">
        <v>7220</v>
      </c>
      <c r="H8970" t="s">
        <v>7221</v>
      </c>
      <c r="I8970" t="s">
        <v>22</v>
      </c>
      <c r="J8970" t="s">
        <v>23</v>
      </c>
      <c r="K8970" t="s">
        <v>330</v>
      </c>
      <c r="L8970" t="s">
        <v>331</v>
      </c>
      <c r="M8970">
        <v>38109</v>
      </c>
      <c r="N8970" t="s">
        <v>26</v>
      </c>
      <c r="O8970" t="s">
        <v>4668</v>
      </c>
      <c r="P8970" t="s">
        <v>42</v>
      </c>
      <c r="Q8970" t="s">
        <v>55</v>
      </c>
      <c r="R8970" t="s">
        <v>4669</v>
      </c>
      <c r="S8970">
        <v>39.128</v>
      </c>
      <c r="T8970" s="3"/>
    </row>
    <row r="8971" spans="1:20" x14ac:dyDescent="0.3">
      <c r="A8971">
        <v>8970</v>
      </c>
      <c r="B8971" t="s">
        <v>10350</v>
      </c>
      <c r="C8971">
        <f t="shared" si="140"/>
        <v>49</v>
      </c>
      <c r="D8971" s="1">
        <v>43436</v>
      </c>
      <c r="E8971" s="1">
        <v>43441</v>
      </c>
      <c r="F8971" t="s">
        <v>46</v>
      </c>
      <c r="G8971" t="s">
        <v>216</v>
      </c>
      <c r="H8971" t="s">
        <v>217</v>
      </c>
      <c r="I8971" t="s">
        <v>37</v>
      </c>
      <c r="J8971" t="s">
        <v>23</v>
      </c>
      <c r="K8971" t="s">
        <v>1118</v>
      </c>
      <c r="L8971" t="s">
        <v>494</v>
      </c>
      <c r="M8971">
        <v>44107</v>
      </c>
      <c r="N8971" t="s">
        <v>144</v>
      </c>
      <c r="O8971" t="s">
        <v>1738</v>
      </c>
      <c r="P8971" t="s">
        <v>42</v>
      </c>
      <c r="Q8971" t="s">
        <v>64</v>
      </c>
      <c r="R8971" t="s">
        <v>1739</v>
      </c>
      <c r="S8971">
        <v>19.728000000000002</v>
      </c>
      <c r="T8971" s="3"/>
    </row>
    <row r="8972" spans="1:20" x14ac:dyDescent="0.3">
      <c r="A8972">
        <v>8971</v>
      </c>
      <c r="B8972" t="s">
        <v>10350</v>
      </c>
      <c r="C8972">
        <f t="shared" si="140"/>
        <v>49</v>
      </c>
      <c r="D8972" s="1">
        <v>43436</v>
      </c>
      <c r="E8972" s="1">
        <v>43441</v>
      </c>
      <c r="F8972" t="s">
        <v>46</v>
      </c>
      <c r="G8972" t="s">
        <v>216</v>
      </c>
      <c r="H8972" t="s">
        <v>217</v>
      </c>
      <c r="I8972" t="s">
        <v>37</v>
      </c>
      <c r="J8972" t="s">
        <v>23</v>
      </c>
      <c r="K8972" t="s">
        <v>1118</v>
      </c>
      <c r="L8972" t="s">
        <v>494</v>
      </c>
      <c r="M8972">
        <v>44107</v>
      </c>
      <c r="N8972" t="s">
        <v>144</v>
      </c>
      <c r="O8972" t="s">
        <v>2820</v>
      </c>
      <c r="P8972" t="s">
        <v>67</v>
      </c>
      <c r="Q8972" t="s">
        <v>68</v>
      </c>
      <c r="R8972" t="s">
        <v>5867</v>
      </c>
      <c r="S8972">
        <v>151.18799999999999</v>
      </c>
      <c r="T8972" s="3"/>
    </row>
    <row r="8973" spans="1:20" x14ac:dyDescent="0.3">
      <c r="A8973">
        <v>8972</v>
      </c>
      <c r="B8973" t="s">
        <v>10351</v>
      </c>
      <c r="C8973">
        <f t="shared" si="140"/>
        <v>12</v>
      </c>
      <c r="D8973" s="1">
        <v>43183</v>
      </c>
      <c r="E8973" s="1">
        <v>43187</v>
      </c>
      <c r="F8973" t="s">
        <v>46</v>
      </c>
      <c r="G8973" t="s">
        <v>5252</v>
      </c>
      <c r="H8973" t="s">
        <v>5253</v>
      </c>
      <c r="I8973" t="s">
        <v>22</v>
      </c>
      <c r="J8973" t="s">
        <v>23</v>
      </c>
      <c r="K8973" t="s">
        <v>262</v>
      </c>
      <c r="L8973" t="s">
        <v>263</v>
      </c>
      <c r="M8973">
        <v>10011</v>
      </c>
      <c r="N8973" t="s">
        <v>144</v>
      </c>
      <c r="O8973" t="s">
        <v>2582</v>
      </c>
      <c r="P8973" t="s">
        <v>28</v>
      </c>
      <c r="Q8973" t="s">
        <v>32</v>
      </c>
      <c r="R8973" t="s">
        <v>2583</v>
      </c>
      <c r="S8973">
        <v>271.76400000000001</v>
      </c>
      <c r="T8973" s="3"/>
    </row>
    <row r="8974" spans="1:20" x14ac:dyDescent="0.3">
      <c r="A8974">
        <v>8973</v>
      </c>
      <c r="B8974" t="s">
        <v>10352</v>
      </c>
      <c r="C8974">
        <f t="shared" si="140"/>
        <v>47</v>
      </c>
      <c r="D8974" s="1">
        <v>42327</v>
      </c>
      <c r="E8974" s="1">
        <v>42329</v>
      </c>
      <c r="F8974" t="s">
        <v>184</v>
      </c>
      <c r="G8974" t="s">
        <v>662</v>
      </c>
      <c r="H8974" t="s">
        <v>663</v>
      </c>
      <c r="I8974" t="s">
        <v>22</v>
      </c>
      <c r="J8974" t="s">
        <v>23</v>
      </c>
      <c r="K8974" t="s">
        <v>142</v>
      </c>
      <c r="L8974" t="s">
        <v>143</v>
      </c>
      <c r="M8974">
        <v>19120</v>
      </c>
      <c r="N8974" t="s">
        <v>144</v>
      </c>
      <c r="O8974" t="s">
        <v>4339</v>
      </c>
      <c r="P8974" t="s">
        <v>67</v>
      </c>
      <c r="Q8974" t="s">
        <v>157</v>
      </c>
      <c r="R8974" t="s">
        <v>4340</v>
      </c>
      <c r="S8974">
        <v>47.496000000000002</v>
      </c>
      <c r="T8974" s="3"/>
    </row>
    <row r="8975" spans="1:20" x14ac:dyDescent="0.3">
      <c r="A8975">
        <v>8974</v>
      </c>
      <c r="B8975" t="s">
        <v>10353</v>
      </c>
      <c r="C8975">
        <f t="shared" si="140"/>
        <v>17</v>
      </c>
      <c r="D8975" s="1">
        <v>43215</v>
      </c>
      <c r="E8975" s="1">
        <v>43217</v>
      </c>
      <c r="F8975" t="s">
        <v>19</v>
      </c>
      <c r="G8975" t="s">
        <v>1816</v>
      </c>
      <c r="H8975" t="s">
        <v>1817</v>
      </c>
      <c r="I8975" t="s">
        <v>22</v>
      </c>
      <c r="J8975" t="s">
        <v>23</v>
      </c>
      <c r="K8975" t="s">
        <v>38</v>
      </c>
      <c r="L8975" t="s">
        <v>39</v>
      </c>
      <c r="M8975">
        <v>90008</v>
      </c>
      <c r="N8975" t="s">
        <v>40</v>
      </c>
      <c r="O8975" t="s">
        <v>1075</v>
      </c>
      <c r="P8975" t="s">
        <v>28</v>
      </c>
      <c r="Q8975" t="s">
        <v>29</v>
      </c>
      <c r="R8975" t="s">
        <v>1076</v>
      </c>
      <c r="S8975">
        <v>344.98099999999999</v>
      </c>
      <c r="T8975" s="3"/>
    </row>
    <row r="8976" spans="1:20" x14ac:dyDescent="0.3">
      <c r="A8976">
        <v>8975</v>
      </c>
      <c r="B8976" t="s">
        <v>10354</v>
      </c>
      <c r="C8976">
        <f t="shared" si="140"/>
        <v>47</v>
      </c>
      <c r="D8976" s="1">
        <v>43427</v>
      </c>
      <c r="E8976" s="1">
        <v>43430</v>
      </c>
      <c r="F8976" t="s">
        <v>184</v>
      </c>
      <c r="G8976" t="s">
        <v>6347</v>
      </c>
      <c r="H8976" t="s">
        <v>6348</v>
      </c>
      <c r="I8976" t="s">
        <v>37</v>
      </c>
      <c r="J8976" t="s">
        <v>23</v>
      </c>
      <c r="K8976" t="s">
        <v>813</v>
      </c>
      <c r="L8976" t="s">
        <v>100</v>
      </c>
      <c r="M8976">
        <v>75220</v>
      </c>
      <c r="N8976" t="s">
        <v>101</v>
      </c>
      <c r="O8976" t="s">
        <v>4947</v>
      </c>
      <c r="P8976" t="s">
        <v>42</v>
      </c>
      <c r="Q8976" t="s">
        <v>86</v>
      </c>
      <c r="R8976" t="s">
        <v>5234</v>
      </c>
      <c r="S8976">
        <v>36.287999999999997</v>
      </c>
      <c r="T8976" s="3"/>
    </row>
    <row r="8977" spans="1:20" x14ac:dyDescent="0.3">
      <c r="A8977">
        <v>8976</v>
      </c>
      <c r="B8977" t="s">
        <v>10354</v>
      </c>
      <c r="C8977">
        <f t="shared" si="140"/>
        <v>47</v>
      </c>
      <c r="D8977" s="1">
        <v>43427</v>
      </c>
      <c r="E8977" s="1">
        <v>43430</v>
      </c>
      <c r="F8977" t="s">
        <v>184</v>
      </c>
      <c r="G8977" t="s">
        <v>6347</v>
      </c>
      <c r="H8977" t="s">
        <v>6348</v>
      </c>
      <c r="I8977" t="s">
        <v>37</v>
      </c>
      <c r="J8977" t="s">
        <v>23</v>
      </c>
      <c r="K8977" t="s">
        <v>813</v>
      </c>
      <c r="L8977" t="s">
        <v>100</v>
      </c>
      <c r="M8977">
        <v>75220</v>
      </c>
      <c r="N8977" t="s">
        <v>101</v>
      </c>
      <c r="O8977" t="s">
        <v>6010</v>
      </c>
      <c r="P8977" t="s">
        <v>42</v>
      </c>
      <c r="Q8977" t="s">
        <v>86</v>
      </c>
      <c r="R8977" t="s">
        <v>6011</v>
      </c>
      <c r="S8977">
        <v>78.304000000000002</v>
      </c>
      <c r="T8977" s="3"/>
    </row>
    <row r="8978" spans="1:20" x14ac:dyDescent="0.3">
      <c r="A8978">
        <v>8977</v>
      </c>
      <c r="B8978" t="s">
        <v>10354</v>
      </c>
      <c r="C8978">
        <f t="shared" si="140"/>
        <v>47</v>
      </c>
      <c r="D8978" s="1">
        <v>43427</v>
      </c>
      <c r="E8978" s="1">
        <v>43430</v>
      </c>
      <c r="F8978" t="s">
        <v>184</v>
      </c>
      <c r="G8978" t="s">
        <v>6347</v>
      </c>
      <c r="H8978" t="s">
        <v>6348</v>
      </c>
      <c r="I8978" t="s">
        <v>37</v>
      </c>
      <c r="J8978" t="s">
        <v>23</v>
      </c>
      <c r="K8978" t="s">
        <v>813</v>
      </c>
      <c r="L8978" t="s">
        <v>100</v>
      </c>
      <c r="M8978">
        <v>75220</v>
      </c>
      <c r="N8978" t="s">
        <v>101</v>
      </c>
      <c r="O8978" t="s">
        <v>3777</v>
      </c>
      <c r="P8978" t="s">
        <v>28</v>
      </c>
      <c r="Q8978" t="s">
        <v>52</v>
      </c>
      <c r="R8978" t="s">
        <v>3778</v>
      </c>
      <c r="S8978">
        <v>127.785</v>
      </c>
      <c r="T8978" s="3"/>
    </row>
    <row r="8979" spans="1:20" x14ac:dyDescent="0.3">
      <c r="A8979">
        <v>8978</v>
      </c>
      <c r="B8979" t="s">
        <v>10354</v>
      </c>
      <c r="C8979">
        <f t="shared" si="140"/>
        <v>47</v>
      </c>
      <c r="D8979" s="1">
        <v>43427</v>
      </c>
      <c r="E8979" s="1">
        <v>43430</v>
      </c>
      <c r="F8979" t="s">
        <v>184</v>
      </c>
      <c r="G8979" t="s">
        <v>6347</v>
      </c>
      <c r="H8979" t="s">
        <v>6348</v>
      </c>
      <c r="I8979" t="s">
        <v>37</v>
      </c>
      <c r="J8979" t="s">
        <v>23</v>
      </c>
      <c r="K8979" t="s">
        <v>813</v>
      </c>
      <c r="L8979" t="s">
        <v>100</v>
      </c>
      <c r="M8979">
        <v>75220</v>
      </c>
      <c r="N8979" t="s">
        <v>101</v>
      </c>
      <c r="O8979" t="s">
        <v>3078</v>
      </c>
      <c r="P8979" t="s">
        <v>42</v>
      </c>
      <c r="Q8979" t="s">
        <v>71</v>
      </c>
      <c r="R8979" t="s">
        <v>3079</v>
      </c>
      <c r="S8979">
        <v>6.1040000000000001</v>
      </c>
      <c r="T8979" s="3"/>
    </row>
    <row r="8980" spans="1:20" x14ac:dyDescent="0.3">
      <c r="A8980">
        <v>8979</v>
      </c>
      <c r="B8980" t="s">
        <v>10355</v>
      </c>
      <c r="C8980">
        <f t="shared" si="140"/>
        <v>45</v>
      </c>
      <c r="D8980" s="1">
        <v>42311</v>
      </c>
      <c r="E8980" s="1">
        <v>42313</v>
      </c>
      <c r="F8980" t="s">
        <v>19</v>
      </c>
      <c r="G8980" t="s">
        <v>6033</v>
      </c>
      <c r="H8980" t="s">
        <v>6034</v>
      </c>
      <c r="I8980" t="s">
        <v>37</v>
      </c>
      <c r="J8980" t="s">
        <v>23</v>
      </c>
      <c r="K8980" t="s">
        <v>6071</v>
      </c>
      <c r="L8980" t="s">
        <v>786</v>
      </c>
      <c r="M8980">
        <v>7050</v>
      </c>
      <c r="N8980" t="s">
        <v>144</v>
      </c>
      <c r="O8980" t="s">
        <v>2392</v>
      </c>
      <c r="P8980" t="s">
        <v>42</v>
      </c>
      <c r="Q8980" t="s">
        <v>71</v>
      </c>
      <c r="R8980" t="s">
        <v>2393</v>
      </c>
      <c r="S8980">
        <v>5.76</v>
      </c>
      <c r="T8980" s="3"/>
    </row>
    <row r="8981" spans="1:20" x14ac:dyDescent="0.3">
      <c r="A8981">
        <v>8980</v>
      </c>
      <c r="B8981" t="s">
        <v>10356</v>
      </c>
      <c r="C8981">
        <f t="shared" si="140"/>
        <v>43</v>
      </c>
      <c r="D8981" s="1">
        <v>42662</v>
      </c>
      <c r="E8981" s="1">
        <v>42667</v>
      </c>
      <c r="F8981" t="s">
        <v>19</v>
      </c>
      <c r="G8981" t="s">
        <v>7762</v>
      </c>
      <c r="H8981" t="s">
        <v>7763</v>
      </c>
      <c r="I8981" t="s">
        <v>22</v>
      </c>
      <c r="J8981" t="s">
        <v>23</v>
      </c>
      <c r="K8981" t="s">
        <v>813</v>
      </c>
      <c r="L8981" t="s">
        <v>100</v>
      </c>
      <c r="M8981">
        <v>75220</v>
      </c>
      <c r="N8981" t="s">
        <v>101</v>
      </c>
      <c r="O8981" t="s">
        <v>1864</v>
      </c>
      <c r="P8981" t="s">
        <v>42</v>
      </c>
      <c r="Q8981" t="s">
        <v>71</v>
      </c>
      <c r="R8981" t="s">
        <v>1865</v>
      </c>
      <c r="S8981">
        <v>1.72</v>
      </c>
      <c r="T8981" s="3"/>
    </row>
    <row r="8982" spans="1:20" x14ac:dyDescent="0.3">
      <c r="A8982">
        <v>8981</v>
      </c>
      <c r="B8982" t="s">
        <v>10357</v>
      </c>
      <c r="C8982">
        <f t="shared" si="140"/>
        <v>6</v>
      </c>
      <c r="D8982" s="1">
        <v>42041</v>
      </c>
      <c r="E8982" s="1">
        <v>42045</v>
      </c>
      <c r="F8982" t="s">
        <v>19</v>
      </c>
      <c r="G8982" t="s">
        <v>950</v>
      </c>
      <c r="H8982" t="s">
        <v>951</v>
      </c>
      <c r="I8982" t="s">
        <v>22</v>
      </c>
      <c r="J8982" t="s">
        <v>23</v>
      </c>
      <c r="K8982" t="s">
        <v>10358</v>
      </c>
      <c r="L8982" t="s">
        <v>207</v>
      </c>
      <c r="M8982">
        <v>60441</v>
      </c>
      <c r="N8982" t="s">
        <v>101</v>
      </c>
      <c r="O8982" t="s">
        <v>5817</v>
      </c>
      <c r="P8982" t="s">
        <v>42</v>
      </c>
      <c r="Q8982" t="s">
        <v>71</v>
      </c>
      <c r="R8982" t="s">
        <v>5818</v>
      </c>
      <c r="S8982">
        <v>8.952</v>
      </c>
      <c r="T8982" s="3"/>
    </row>
    <row r="8983" spans="1:20" x14ac:dyDescent="0.3">
      <c r="A8983">
        <v>8982</v>
      </c>
      <c r="B8983" t="s">
        <v>10359</v>
      </c>
      <c r="C8983">
        <f t="shared" si="140"/>
        <v>10</v>
      </c>
      <c r="D8983" s="1">
        <v>42800</v>
      </c>
      <c r="E8983" s="1">
        <v>42806</v>
      </c>
      <c r="F8983" t="s">
        <v>46</v>
      </c>
      <c r="G8983" t="s">
        <v>450</v>
      </c>
      <c r="H8983" t="s">
        <v>451</v>
      </c>
      <c r="I8983" t="s">
        <v>22</v>
      </c>
      <c r="J8983" t="s">
        <v>23</v>
      </c>
      <c r="K8983" t="s">
        <v>299</v>
      </c>
      <c r="L8983" t="s">
        <v>207</v>
      </c>
      <c r="M8983">
        <v>60623</v>
      </c>
      <c r="N8983" t="s">
        <v>101</v>
      </c>
      <c r="O8983" t="s">
        <v>4096</v>
      </c>
      <c r="P8983" t="s">
        <v>42</v>
      </c>
      <c r="Q8983" t="s">
        <v>74</v>
      </c>
      <c r="R8983" t="s">
        <v>4097</v>
      </c>
      <c r="S8983">
        <v>2.3340000000000001</v>
      </c>
      <c r="T8983" s="3"/>
    </row>
    <row r="8984" spans="1:20" x14ac:dyDescent="0.3">
      <c r="A8984">
        <v>8983</v>
      </c>
      <c r="B8984" t="s">
        <v>10359</v>
      </c>
      <c r="C8984">
        <f t="shared" si="140"/>
        <v>10</v>
      </c>
      <c r="D8984" s="1">
        <v>42800</v>
      </c>
      <c r="E8984" s="1">
        <v>42806</v>
      </c>
      <c r="F8984" t="s">
        <v>46</v>
      </c>
      <c r="G8984" t="s">
        <v>450</v>
      </c>
      <c r="H8984" t="s">
        <v>451</v>
      </c>
      <c r="I8984" t="s">
        <v>22</v>
      </c>
      <c r="J8984" t="s">
        <v>23</v>
      </c>
      <c r="K8984" t="s">
        <v>299</v>
      </c>
      <c r="L8984" t="s">
        <v>207</v>
      </c>
      <c r="M8984">
        <v>60623</v>
      </c>
      <c r="N8984" t="s">
        <v>101</v>
      </c>
      <c r="O8984" t="s">
        <v>3396</v>
      </c>
      <c r="P8984" t="s">
        <v>42</v>
      </c>
      <c r="Q8984" t="s">
        <v>71</v>
      </c>
      <c r="R8984" t="s">
        <v>3397</v>
      </c>
      <c r="S8984">
        <v>1.728</v>
      </c>
      <c r="T8984" s="3"/>
    </row>
    <row r="8985" spans="1:20" x14ac:dyDescent="0.3">
      <c r="A8985">
        <v>8984</v>
      </c>
      <c r="B8985" t="s">
        <v>10359</v>
      </c>
      <c r="C8985">
        <f t="shared" si="140"/>
        <v>10</v>
      </c>
      <c r="D8985" s="1">
        <v>42800</v>
      </c>
      <c r="E8985" s="1">
        <v>42806</v>
      </c>
      <c r="F8985" t="s">
        <v>46</v>
      </c>
      <c r="G8985" t="s">
        <v>450</v>
      </c>
      <c r="H8985" t="s">
        <v>451</v>
      </c>
      <c r="I8985" t="s">
        <v>22</v>
      </c>
      <c r="J8985" t="s">
        <v>23</v>
      </c>
      <c r="K8985" t="s">
        <v>299</v>
      </c>
      <c r="L8985" t="s">
        <v>207</v>
      </c>
      <c r="M8985">
        <v>60623</v>
      </c>
      <c r="N8985" t="s">
        <v>101</v>
      </c>
      <c r="O8985" t="s">
        <v>549</v>
      </c>
      <c r="P8985" t="s">
        <v>28</v>
      </c>
      <c r="Q8985" t="s">
        <v>61</v>
      </c>
      <c r="R8985" t="s">
        <v>550</v>
      </c>
      <c r="S8985">
        <v>159.04</v>
      </c>
      <c r="T8985" s="3"/>
    </row>
    <row r="8986" spans="1:20" x14ac:dyDescent="0.3">
      <c r="A8986">
        <v>8985</v>
      </c>
      <c r="B8986" t="s">
        <v>10359</v>
      </c>
      <c r="C8986">
        <f t="shared" si="140"/>
        <v>10</v>
      </c>
      <c r="D8986" s="1">
        <v>42800</v>
      </c>
      <c r="E8986" s="1">
        <v>42806</v>
      </c>
      <c r="F8986" t="s">
        <v>46</v>
      </c>
      <c r="G8986" t="s">
        <v>450</v>
      </c>
      <c r="H8986" t="s">
        <v>451</v>
      </c>
      <c r="I8986" t="s">
        <v>22</v>
      </c>
      <c r="J8986" t="s">
        <v>23</v>
      </c>
      <c r="K8986" t="s">
        <v>299</v>
      </c>
      <c r="L8986" t="s">
        <v>207</v>
      </c>
      <c r="M8986">
        <v>60623</v>
      </c>
      <c r="N8986" t="s">
        <v>101</v>
      </c>
      <c r="O8986" t="s">
        <v>5508</v>
      </c>
      <c r="P8986" t="s">
        <v>28</v>
      </c>
      <c r="Q8986" t="s">
        <v>52</v>
      </c>
      <c r="R8986" t="s">
        <v>5509</v>
      </c>
      <c r="S8986">
        <v>145.97999999999999</v>
      </c>
      <c r="T8986" s="3"/>
    </row>
    <row r="8987" spans="1:20" x14ac:dyDescent="0.3">
      <c r="A8987">
        <v>8986</v>
      </c>
      <c r="B8987" t="s">
        <v>10360</v>
      </c>
      <c r="C8987">
        <f t="shared" si="140"/>
        <v>49</v>
      </c>
      <c r="D8987" s="1">
        <v>42707</v>
      </c>
      <c r="E8987" s="1">
        <v>42711</v>
      </c>
      <c r="F8987" t="s">
        <v>46</v>
      </c>
      <c r="G8987" t="s">
        <v>1375</v>
      </c>
      <c r="H8987" t="s">
        <v>1376</v>
      </c>
      <c r="I8987" t="s">
        <v>22</v>
      </c>
      <c r="J8987" t="s">
        <v>23</v>
      </c>
      <c r="K8987" t="s">
        <v>1522</v>
      </c>
      <c r="L8987" t="s">
        <v>84</v>
      </c>
      <c r="M8987">
        <v>28540</v>
      </c>
      <c r="N8987" t="s">
        <v>26</v>
      </c>
      <c r="O8987" t="s">
        <v>2326</v>
      </c>
      <c r="P8987" t="s">
        <v>28</v>
      </c>
      <c r="Q8987" t="s">
        <v>61</v>
      </c>
      <c r="R8987" t="s">
        <v>2327</v>
      </c>
      <c r="S8987">
        <v>77.951999999999998</v>
      </c>
      <c r="T8987" s="3"/>
    </row>
    <row r="8988" spans="1:20" x14ac:dyDescent="0.3">
      <c r="A8988">
        <v>8987</v>
      </c>
      <c r="B8988" t="s">
        <v>10360</v>
      </c>
      <c r="C8988">
        <f t="shared" si="140"/>
        <v>49</v>
      </c>
      <c r="D8988" s="1">
        <v>42707</v>
      </c>
      <c r="E8988" s="1">
        <v>42711</v>
      </c>
      <c r="F8988" t="s">
        <v>46</v>
      </c>
      <c r="G8988" t="s">
        <v>1375</v>
      </c>
      <c r="H8988" t="s">
        <v>1376</v>
      </c>
      <c r="I8988" t="s">
        <v>22</v>
      </c>
      <c r="J8988" t="s">
        <v>23</v>
      </c>
      <c r="K8988" t="s">
        <v>1522</v>
      </c>
      <c r="L8988" t="s">
        <v>84</v>
      </c>
      <c r="M8988">
        <v>28540</v>
      </c>
      <c r="N8988" t="s">
        <v>26</v>
      </c>
      <c r="O8988" t="s">
        <v>4999</v>
      </c>
      <c r="P8988" t="s">
        <v>42</v>
      </c>
      <c r="Q8988" t="s">
        <v>71</v>
      </c>
      <c r="R8988" t="s">
        <v>5000</v>
      </c>
      <c r="S8988">
        <v>95.97</v>
      </c>
      <c r="T8988" s="3"/>
    </row>
    <row r="8989" spans="1:20" x14ac:dyDescent="0.3">
      <c r="A8989">
        <v>8988</v>
      </c>
      <c r="B8989" t="s">
        <v>10360</v>
      </c>
      <c r="C8989">
        <f t="shared" si="140"/>
        <v>49</v>
      </c>
      <c r="D8989" s="1">
        <v>42707</v>
      </c>
      <c r="E8989" s="1">
        <v>42711</v>
      </c>
      <c r="F8989" t="s">
        <v>46</v>
      </c>
      <c r="G8989" t="s">
        <v>1375</v>
      </c>
      <c r="H8989" t="s">
        <v>1376</v>
      </c>
      <c r="I8989" t="s">
        <v>22</v>
      </c>
      <c r="J8989" t="s">
        <v>23</v>
      </c>
      <c r="K8989" t="s">
        <v>1522</v>
      </c>
      <c r="L8989" t="s">
        <v>84</v>
      </c>
      <c r="M8989">
        <v>28540</v>
      </c>
      <c r="N8989" t="s">
        <v>26</v>
      </c>
      <c r="O8989" t="s">
        <v>833</v>
      </c>
      <c r="P8989" t="s">
        <v>67</v>
      </c>
      <c r="Q8989" t="s">
        <v>68</v>
      </c>
      <c r="R8989" t="s">
        <v>834</v>
      </c>
      <c r="S8989">
        <v>105.584</v>
      </c>
      <c r="T8989" s="3"/>
    </row>
    <row r="8990" spans="1:20" x14ac:dyDescent="0.3">
      <c r="A8990">
        <v>8989</v>
      </c>
      <c r="B8990" t="s">
        <v>10360</v>
      </c>
      <c r="C8990">
        <f t="shared" si="140"/>
        <v>49</v>
      </c>
      <c r="D8990" s="1">
        <v>42707</v>
      </c>
      <c r="E8990" s="1">
        <v>42711</v>
      </c>
      <c r="F8990" t="s">
        <v>46</v>
      </c>
      <c r="G8990" t="s">
        <v>1375</v>
      </c>
      <c r="H8990" t="s">
        <v>1376</v>
      </c>
      <c r="I8990" t="s">
        <v>22</v>
      </c>
      <c r="J8990" t="s">
        <v>23</v>
      </c>
      <c r="K8990" t="s">
        <v>1522</v>
      </c>
      <c r="L8990" t="s">
        <v>84</v>
      </c>
      <c r="M8990">
        <v>28540</v>
      </c>
      <c r="N8990" t="s">
        <v>26</v>
      </c>
      <c r="O8990" t="s">
        <v>1988</v>
      </c>
      <c r="P8990" t="s">
        <v>42</v>
      </c>
      <c r="Q8990" t="s">
        <v>64</v>
      </c>
      <c r="R8990" t="s">
        <v>1989</v>
      </c>
      <c r="S8990">
        <v>9.3439999999999994</v>
      </c>
      <c r="T8990" s="3"/>
    </row>
    <row r="8991" spans="1:20" x14ac:dyDescent="0.3">
      <c r="A8991">
        <v>8990</v>
      </c>
      <c r="B8991" t="s">
        <v>10361</v>
      </c>
      <c r="C8991">
        <f t="shared" si="140"/>
        <v>52</v>
      </c>
      <c r="D8991" s="1">
        <v>42728</v>
      </c>
      <c r="E8991" s="1">
        <v>42734</v>
      </c>
      <c r="F8991" t="s">
        <v>46</v>
      </c>
      <c r="G8991" t="s">
        <v>3749</v>
      </c>
      <c r="H8991" t="s">
        <v>3750</v>
      </c>
      <c r="I8991" t="s">
        <v>37</v>
      </c>
      <c r="J8991" t="s">
        <v>23</v>
      </c>
      <c r="K8991" t="s">
        <v>314</v>
      </c>
      <c r="L8991" t="s">
        <v>593</v>
      </c>
      <c r="M8991">
        <v>65807</v>
      </c>
      <c r="N8991" t="s">
        <v>101</v>
      </c>
      <c r="O8991" t="s">
        <v>6859</v>
      </c>
      <c r="P8991" t="s">
        <v>28</v>
      </c>
      <c r="Q8991" t="s">
        <v>61</v>
      </c>
      <c r="R8991" t="s">
        <v>6860</v>
      </c>
      <c r="S8991">
        <v>9.68</v>
      </c>
      <c r="T8991" s="3"/>
    </row>
    <row r="8992" spans="1:20" x14ac:dyDescent="0.3">
      <c r="A8992">
        <v>8991</v>
      </c>
      <c r="B8992" t="s">
        <v>10361</v>
      </c>
      <c r="C8992">
        <f t="shared" si="140"/>
        <v>52</v>
      </c>
      <c r="D8992" s="1">
        <v>42728</v>
      </c>
      <c r="E8992" s="1">
        <v>42734</v>
      </c>
      <c r="F8992" t="s">
        <v>46</v>
      </c>
      <c r="G8992" t="s">
        <v>3749</v>
      </c>
      <c r="H8992" t="s">
        <v>3750</v>
      </c>
      <c r="I8992" t="s">
        <v>37</v>
      </c>
      <c r="J8992" t="s">
        <v>23</v>
      </c>
      <c r="K8992" t="s">
        <v>314</v>
      </c>
      <c r="L8992" t="s">
        <v>593</v>
      </c>
      <c r="M8992">
        <v>65807</v>
      </c>
      <c r="N8992" t="s">
        <v>101</v>
      </c>
      <c r="O8992" t="s">
        <v>5277</v>
      </c>
      <c r="P8992" t="s">
        <v>67</v>
      </c>
      <c r="Q8992" t="s">
        <v>1215</v>
      </c>
      <c r="R8992" t="s">
        <v>5278</v>
      </c>
      <c r="S8992">
        <v>4899.93</v>
      </c>
      <c r="T8992" s="3"/>
    </row>
    <row r="8993" spans="1:20" x14ac:dyDescent="0.3">
      <c r="A8993">
        <v>8992</v>
      </c>
      <c r="B8993" t="s">
        <v>10362</v>
      </c>
      <c r="C8993">
        <f t="shared" si="140"/>
        <v>40</v>
      </c>
      <c r="D8993" s="1">
        <v>43374</v>
      </c>
      <c r="E8993" s="1">
        <v>43379</v>
      </c>
      <c r="F8993" t="s">
        <v>46</v>
      </c>
      <c r="G8993" t="s">
        <v>1600</v>
      </c>
      <c r="H8993" t="s">
        <v>1601</v>
      </c>
      <c r="I8993" t="s">
        <v>98</v>
      </c>
      <c r="J8993" t="s">
        <v>23</v>
      </c>
      <c r="K8993" t="s">
        <v>123</v>
      </c>
      <c r="L8993" t="s">
        <v>39</v>
      </c>
      <c r="M8993">
        <v>94110</v>
      </c>
      <c r="N8993" t="s">
        <v>40</v>
      </c>
      <c r="O8993" t="s">
        <v>1347</v>
      </c>
      <c r="P8993" t="s">
        <v>67</v>
      </c>
      <c r="Q8993" t="s">
        <v>157</v>
      </c>
      <c r="R8993" t="s">
        <v>1348</v>
      </c>
      <c r="S8993">
        <v>104.75</v>
      </c>
      <c r="T8993" s="3"/>
    </row>
    <row r="8994" spans="1:20" x14ac:dyDescent="0.3">
      <c r="A8994">
        <v>8993</v>
      </c>
      <c r="B8994" t="s">
        <v>10363</v>
      </c>
      <c r="C8994">
        <f t="shared" si="140"/>
        <v>42</v>
      </c>
      <c r="D8994" s="1">
        <v>43389</v>
      </c>
      <c r="E8994" s="1">
        <v>43394</v>
      </c>
      <c r="F8994" t="s">
        <v>46</v>
      </c>
      <c r="G8994" t="s">
        <v>8998</v>
      </c>
      <c r="H8994" t="s">
        <v>8999</v>
      </c>
      <c r="I8994" t="s">
        <v>37</v>
      </c>
      <c r="J8994" t="s">
        <v>23</v>
      </c>
      <c r="K8994" t="s">
        <v>378</v>
      </c>
      <c r="L8994" t="s">
        <v>331</v>
      </c>
      <c r="M8994">
        <v>38401</v>
      </c>
      <c r="N8994" t="s">
        <v>26</v>
      </c>
      <c r="O8994" t="s">
        <v>464</v>
      </c>
      <c r="P8994" t="s">
        <v>67</v>
      </c>
      <c r="Q8994" t="s">
        <v>157</v>
      </c>
      <c r="R8994" t="s">
        <v>465</v>
      </c>
      <c r="S8994">
        <v>18.527999999999999</v>
      </c>
      <c r="T8994" s="3"/>
    </row>
    <row r="8995" spans="1:20" x14ac:dyDescent="0.3">
      <c r="A8995">
        <v>8994</v>
      </c>
      <c r="B8995" t="s">
        <v>10363</v>
      </c>
      <c r="C8995">
        <f t="shared" si="140"/>
        <v>42</v>
      </c>
      <c r="D8995" s="1">
        <v>43389</v>
      </c>
      <c r="E8995" s="1">
        <v>43394</v>
      </c>
      <c r="F8995" t="s">
        <v>46</v>
      </c>
      <c r="G8995" t="s">
        <v>8998</v>
      </c>
      <c r="H8995" t="s">
        <v>8999</v>
      </c>
      <c r="I8995" t="s">
        <v>37</v>
      </c>
      <c r="J8995" t="s">
        <v>23</v>
      </c>
      <c r="K8995" t="s">
        <v>378</v>
      </c>
      <c r="L8995" t="s">
        <v>331</v>
      </c>
      <c r="M8995">
        <v>38401</v>
      </c>
      <c r="N8995" t="s">
        <v>26</v>
      </c>
      <c r="O8995" t="s">
        <v>5306</v>
      </c>
      <c r="P8995" t="s">
        <v>28</v>
      </c>
      <c r="Q8995" t="s">
        <v>52</v>
      </c>
      <c r="R8995" t="s">
        <v>5307</v>
      </c>
      <c r="S8995">
        <v>1875.258</v>
      </c>
      <c r="T8995" s="3"/>
    </row>
    <row r="8996" spans="1:20" x14ac:dyDescent="0.3">
      <c r="A8996">
        <v>8995</v>
      </c>
      <c r="B8996" t="s">
        <v>10364</v>
      </c>
      <c r="C8996">
        <f t="shared" si="140"/>
        <v>33</v>
      </c>
      <c r="D8996" s="1">
        <v>42231</v>
      </c>
      <c r="E8996" s="1">
        <v>42233</v>
      </c>
      <c r="F8996" t="s">
        <v>184</v>
      </c>
      <c r="G8996" t="s">
        <v>3263</v>
      </c>
      <c r="H8996" t="s">
        <v>3264</v>
      </c>
      <c r="I8996" t="s">
        <v>22</v>
      </c>
      <c r="J8996" t="s">
        <v>23</v>
      </c>
      <c r="K8996" t="s">
        <v>7242</v>
      </c>
      <c r="L8996" t="s">
        <v>50</v>
      </c>
      <c r="M8996">
        <v>33021</v>
      </c>
      <c r="N8996" t="s">
        <v>26</v>
      </c>
      <c r="O8996" t="s">
        <v>10195</v>
      </c>
      <c r="P8996" t="s">
        <v>42</v>
      </c>
      <c r="Q8996" t="s">
        <v>86</v>
      </c>
      <c r="R8996" t="s">
        <v>10196</v>
      </c>
      <c r="S8996">
        <v>91.36</v>
      </c>
      <c r="T8996" s="3"/>
    </row>
    <row r="8997" spans="1:20" x14ac:dyDescent="0.3">
      <c r="A8997">
        <v>8996</v>
      </c>
      <c r="B8997" t="s">
        <v>10364</v>
      </c>
      <c r="C8997">
        <f t="shared" si="140"/>
        <v>33</v>
      </c>
      <c r="D8997" s="1">
        <v>42231</v>
      </c>
      <c r="E8997" s="1">
        <v>42233</v>
      </c>
      <c r="F8997" t="s">
        <v>184</v>
      </c>
      <c r="G8997" t="s">
        <v>3263</v>
      </c>
      <c r="H8997" t="s">
        <v>3264</v>
      </c>
      <c r="I8997" t="s">
        <v>22</v>
      </c>
      <c r="J8997" t="s">
        <v>23</v>
      </c>
      <c r="K8997" t="s">
        <v>7242</v>
      </c>
      <c r="L8997" t="s">
        <v>50</v>
      </c>
      <c r="M8997">
        <v>33021</v>
      </c>
      <c r="N8997" t="s">
        <v>26</v>
      </c>
      <c r="O8997" t="s">
        <v>1993</v>
      </c>
      <c r="P8997" t="s">
        <v>42</v>
      </c>
      <c r="Q8997" t="s">
        <v>74</v>
      </c>
      <c r="R8997" t="s">
        <v>1994</v>
      </c>
      <c r="S8997">
        <v>152.24</v>
      </c>
      <c r="T8997" s="3"/>
    </row>
    <row r="8998" spans="1:20" x14ac:dyDescent="0.3">
      <c r="A8998">
        <v>8997</v>
      </c>
      <c r="B8998" t="s">
        <v>10365</v>
      </c>
      <c r="C8998">
        <f t="shared" si="140"/>
        <v>46</v>
      </c>
      <c r="D8998" s="1">
        <v>43415</v>
      </c>
      <c r="E8998" s="1">
        <v>43417</v>
      </c>
      <c r="F8998" t="s">
        <v>184</v>
      </c>
      <c r="G8998" t="s">
        <v>2569</v>
      </c>
      <c r="H8998" t="s">
        <v>2570</v>
      </c>
      <c r="I8998" t="s">
        <v>22</v>
      </c>
      <c r="J8998" t="s">
        <v>23</v>
      </c>
      <c r="K8998" t="s">
        <v>813</v>
      </c>
      <c r="L8998" t="s">
        <v>100</v>
      </c>
      <c r="M8998">
        <v>75081</v>
      </c>
      <c r="N8998" t="s">
        <v>101</v>
      </c>
      <c r="O8998" t="s">
        <v>2820</v>
      </c>
      <c r="P8998" t="s">
        <v>67</v>
      </c>
      <c r="Q8998" t="s">
        <v>68</v>
      </c>
      <c r="R8998" t="s">
        <v>2821</v>
      </c>
      <c r="S8998">
        <v>35.183999999999997</v>
      </c>
      <c r="T8998" s="3"/>
    </row>
    <row r="8999" spans="1:20" x14ac:dyDescent="0.3">
      <c r="A8999">
        <v>8998</v>
      </c>
      <c r="B8999" t="s">
        <v>10366</v>
      </c>
      <c r="C8999">
        <f t="shared" si="140"/>
        <v>12</v>
      </c>
      <c r="D8999" s="1">
        <v>43179</v>
      </c>
      <c r="E8999" s="1">
        <v>43179</v>
      </c>
      <c r="F8999" t="s">
        <v>1289</v>
      </c>
      <c r="G8999" t="s">
        <v>6081</v>
      </c>
      <c r="H8999" t="s">
        <v>6082</v>
      </c>
      <c r="I8999" t="s">
        <v>22</v>
      </c>
      <c r="J8999" t="s">
        <v>23</v>
      </c>
      <c r="K8999" t="s">
        <v>180</v>
      </c>
      <c r="L8999" t="s">
        <v>100</v>
      </c>
      <c r="M8999">
        <v>77041</v>
      </c>
      <c r="N8999" t="s">
        <v>101</v>
      </c>
      <c r="O8999" t="s">
        <v>1053</v>
      </c>
      <c r="P8999" t="s">
        <v>42</v>
      </c>
      <c r="Q8999" t="s">
        <v>86</v>
      </c>
      <c r="R8999" t="s">
        <v>182</v>
      </c>
      <c r="S8999">
        <v>56.704000000000001</v>
      </c>
      <c r="T8999" s="3"/>
    </row>
    <row r="9000" spans="1:20" x14ac:dyDescent="0.3">
      <c r="A9000">
        <v>8999</v>
      </c>
      <c r="B9000" t="s">
        <v>10366</v>
      </c>
      <c r="C9000">
        <f t="shared" si="140"/>
        <v>12</v>
      </c>
      <c r="D9000" s="1">
        <v>43179</v>
      </c>
      <c r="E9000" s="1">
        <v>43179</v>
      </c>
      <c r="F9000" t="s">
        <v>1289</v>
      </c>
      <c r="G9000" t="s">
        <v>6081</v>
      </c>
      <c r="H9000" t="s">
        <v>6082</v>
      </c>
      <c r="I9000" t="s">
        <v>22</v>
      </c>
      <c r="J9000" t="s">
        <v>23</v>
      </c>
      <c r="K9000" t="s">
        <v>180</v>
      </c>
      <c r="L9000" t="s">
        <v>100</v>
      </c>
      <c r="M9000">
        <v>77041</v>
      </c>
      <c r="N9000" t="s">
        <v>101</v>
      </c>
      <c r="O9000" t="s">
        <v>556</v>
      </c>
      <c r="P9000" t="s">
        <v>42</v>
      </c>
      <c r="Q9000" t="s">
        <v>86</v>
      </c>
      <c r="R9000" t="s">
        <v>557</v>
      </c>
      <c r="S9000">
        <v>274.06400000000002</v>
      </c>
      <c r="T9000" s="3"/>
    </row>
    <row r="9001" spans="1:20" x14ac:dyDescent="0.3">
      <c r="A9001">
        <v>9000</v>
      </c>
      <c r="B9001" t="s">
        <v>10367</v>
      </c>
      <c r="C9001">
        <f t="shared" si="140"/>
        <v>20</v>
      </c>
      <c r="D9001" s="1">
        <v>43233</v>
      </c>
      <c r="E9001" s="1">
        <v>43237</v>
      </c>
      <c r="F9001" t="s">
        <v>46</v>
      </c>
      <c r="G9001" t="s">
        <v>3508</v>
      </c>
      <c r="H9001" t="s">
        <v>3509</v>
      </c>
      <c r="I9001" t="s">
        <v>98</v>
      </c>
      <c r="J9001" t="s">
        <v>23</v>
      </c>
      <c r="K9001" t="s">
        <v>142</v>
      </c>
      <c r="L9001" t="s">
        <v>143</v>
      </c>
      <c r="M9001">
        <v>19140</v>
      </c>
      <c r="N9001" t="s">
        <v>144</v>
      </c>
      <c r="O9001" t="s">
        <v>2096</v>
      </c>
      <c r="P9001" t="s">
        <v>28</v>
      </c>
      <c r="Q9001" t="s">
        <v>32</v>
      </c>
      <c r="R9001" t="s">
        <v>2097</v>
      </c>
      <c r="S9001">
        <v>458.43</v>
      </c>
      <c r="T9001" s="3"/>
    </row>
    <row r="9002" spans="1:20" x14ac:dyDescent="0.3">
      <c r="A9002">
        <v>9001</v>
      </c>
      <c r="B9002" t="s">
        <v>10368</v>
      </c>
      <c r="C9002">
        <f t="shared" si="140"/>
        <v>26</v>
      </c>
      <c r="D9002" s="1">
        <v>42177</v>
      </c>
      <c r="E9002" s="1">
        <v>42177</v>
      </c>
      <c r="F9002" t="s">
        <v>1289</v>
      </c>
      <c r="G9002" t="s">
        <v>4287</v>
      </c>
      <c r="H9002" t="s">
        <v>4288</v>
      </c>
      <c r="I9002" t="s">
        <v>22</v>
      </c>
      <c r="J9002" t="s">
        <v>23</v>
      </c>
      <c r="K9002" t="s">
        <v>540</v>
      </c>
      <c r="L9002" t="s">
        <v>306</v>
      </c>
      <c r="M9002">
        <v>85023</v>
      </c>
      <c r="N9002" t="s">
        <v>40</v>
      </c>
      <c r="O9002" t="s">
        <v>5393</v>
      </c>
      <c r="P9002" t="s">
        <v>42</v>
      </c>
      <c r="Q9002" t="s">
        <v>71</v>
      </c>
      <c r="R9002" t="s">
        <v>5394</v>
      </c>
      <c r="S9002">
        <v>8.2260000000000009</v>
      </c>
      <c r="T9002" s="3"/>
    </row>
    <row r="9003" spans="1:20" x14ac:dyDescent="0.3">
      <c r="A9003">
        <v>9002</v>
      </c>
      <c r="B9003" t="s">
        <v>10369</v>
      </c>
      <c r="C9003">
        <f t="shared" si="140"/>
        <v>49</v>
      </c>
      <c r="D9003" s="1">
        <v>42340</v>
      </c>
      <c r="E9003" s="1">
        <v>42347</v>
      </c>
      <c r="F9003" t="s">
        <v>46</v>
      </c>
      <c r="G9003" t="s">
        <v>5327</v>
      </c>
      <c r="H9003" t="s">
        <v>5328</v>
      </c>
      <c r="I9003" t="s">
        <v>37</v>
      </c>
      <c r="J9003" t="s">
        <v>23</v>
      </c>
      <c r="K9003" t="s">
        <v>7494</v>
      </c>
      <c r="L9003" t="s">
        <v>1271</v>
      </c>
      <c r="M9003">
        <v>30328</v>
      </c>
      <c r="N9003" t="s">
        <v>26</v>
      </c>
      <c r="O9003" t="s">
        <v>7230</v>
      </c>
      <c r="P9003" t="s">
        <v>67</v>
      </c>
      <c r="Q9003" t="s">
        <v>157</v>
      </c>
      <c r="R9003" t="s">
        <v>7231</v>
      </c>
      <c r="S9003">
        <v>5.95</v>
      </c>
      <c r="T9003" s="3"/>
    </row>
    <row r="9004" spans="1:20" x14ac:dyDescent="0.3">
      <c r="A9004">
        <v>9003</v>
      </c>
      <c r="B9004" t="s">
        <v>10369</v>
      </c>
      <c r="C9004">
        <f t="shared" si="140"/>
        <v>49</v>
      </c>
      <c r="D9004" s="1">
        <v>42340</v>
      </c>
      <c r="E9004" s="1">
        <v>42347</v>
      </c>
      <c r="F9004" t="s">
        <v>46</v>
      </c>
      <c r="G9004" t="s">
        <v>5327</v>
      </c>
      <c r="H9004" t="s">
        <v>5328</v>
      </c>
      <c r="I9004" t="s">
        <v>37</v>
      </c>
      <c r="J9004" t="s">
        <v>23</v>
      </c>
      <c r="K9004" t="s">
        <v>7494</v>
      </c>
      <c r="L9004" t="s">
        <v>1271</v>
      </c>
      <c r="M9004">
        <v>30328</v>
      </c>
      <c r="N9004" t="s">
        <v>26</v>
      </c>
      <c r="O9004" t="s">
        <v>2844</v>
      </c>
      <c r="P9004" t="s">
        <v>42</v>
      </c>
      <c r="Q9004" t="s">
        <v>86</v>
      </c>
      <c r="R9004" t="s">
        <v>2845</v>
      </c>
      <c r="S9004">
        <v>15.24</v>
      </c>
      <c r="T9004" s="3"/>
    </row>
    <row r="9005" spans="1:20" x14ac:dyDescent="0.3">
      <c r="A9005">
        <v>9004</v>
      </c>
      <c r="B9005" t="s">
        <v>10370</v>
      </c>
      <c r="C9005">
        <f t="shared" si="140"/>
        <v>15</v>
      </c>
      <c r="D9005" s="1">
        <v>42465</v>
      </c>
      <c r="E9005" s="1">
        <v>42466</v>
      </c>
      <c r="F9005" t="s">
        <v>1289</v>
      </c>
      <c r="G9005" t="s">
        <v>1935</v>
      </c>
      <c r="H9005" t="s">
        <v>1936</v>
      </c>
      <c r="I9005" t="s">
        <v>22</v>
      </c>
      <c r="J9005" t="s">
        <v>23</v>
      </c>
      <c r="K9005" t="s">
        <v>4681</v>
      </c>
      <c r="L9005" t="s">
        <v>92</v>
      </c>
      <c r="M9005">
        <v>99207</v>
      </c>
      <c r="N9005" t="s">
        <v>40</v>
      </c>
      <c r="O9005" t="s">
        <v>440</v>
      </c>
      <c r="P9005" t="s">
        <v>67</v>
      </c>
      <c r="Q9005" t="s">
        <v>157</v>
      </c>
      <c r="R9005" t="s">
        <v>441</v>
      </c>
      <c r="S9005">
        <v>239.94</v>
      </c>
      <c r="T9005" s="3"/>
    </row>
    <row r="9006" spans="1:20" x14ac:dyDescent="0.3">
      <c r="A9006">
        <v>9005</v>
      </c>
      <c r="B9006" t="s">
        <v>10370</v>
      </c>
      <c r="C9006">
        <f t="shared" si="140"/>
        <v>15</v>
      </c>
      <c r="D9006" s="1">
        <v>42465</v>
      </c>
      <c r="E9006" s="1">
        <v>42466</v>
      </c>
      <c r="F9006" t="s">
        <v>1289</v>
      </c>
      <c r="G9006" t="s">
        <v>1935</v>
      </c>
      <c r="H9006" t="s">
        <v>1936</v>
      </c>
      <c r="I9006" t="s">
        <v>22</v>
      </c>
      <c r="J9006" t="s">
        <v>23</v>
      </c>
      <c r="K9006" t="s">
        <v>4681</v>
      </c>
      <c r="L9006" t="s">
        <v>92</v>
      </c>
      <c r="M9006">
        <v>99207</v>
      </c>
      <c r="N9006" t="s">
        <v>40</v>
      </c>
      <c r="O9006" t="s">
        <v>7789</v>
      </c>
      <c r="P9006" t="s">
        <v>42</v>
      </c>
      <c r="Q9006" t="s">
        <v>64</v>
      </c>
      <c r="R9006" t="s">
        <v>7790</v>
      </c>
      <c r="S9006">
        <v>23.84</v>
      </c>
      <c r="T9006" s="3"/>
    </row>
    <row r="9007" spans="1:20" x14ac:dyDescent="0.3">
      <c r="A9007">
        <v>9006</v>
      </c>
      <c r="B9007" t="s">
        <v>10371</v>
      </c>
      <c r="C9007">
        <f t="shared" si="140"/>
        <v>47</v>
      </c>
      <c r="D9007" s="1">
        <v>43422</v>
      </c>
      <c r="E9007" s="1">
        <v>43422</v>
      </c>
      <c r="F9007" t="s">
        <v>1289</v>
      </c>
      <c r="G9007" t="s">
        <v>2024</v>
      </c>
      <c r="H9007" t="s">
        <v>2025</v>
      </c>
      <c r="I9007" t="s">
        <v>37</v>
      </c>
      <c r="J9007" t="s">
        <v>23</v>
      </c>
      <c r="K9007" t="s">
        <v>2550</v>
      </c>
      <c r="L9007" t="s">
        <v>110</v>
      </c>
      <c r="M9007">
        <v>53209</v>
      </c>
      <c r="N9007" t="s">
        <v>101</v>
      </c>
      <c r="O9007" t="s">
        <v>1636</v>
      </c>
      <c r="P9007" t="s">
        <v>42</v>
      </c>
      <c r="Q9007" t="s">
        <v>55</v>
      </c>
      <c r="R9007" t="s">
        <v>1637</v>
      </c>
      <c r="S9007">
        <v>92.52</v>
      </c>
      <c r="T9007" s="3"/>
    </row>
    <row r="9008" spans="1:20" x14ac:dyDescent="0.3">
      <c r="A9008">
        <v>9007</v>
      </c>
      <c r="B9008" t="s">
        <v>10371</v>
      </c>
      <c r="C9008">
        <f t="shared" si="140"/>
        <v>47</v>
      </c>
      <c r="D9008" s="1">
        <v>43422</v>
      </c>
      <c r="E9008" s="1">
        <v>43422</v>
      </c>
      <c r="F9008" t="s">
        <v>1289</v>
      </c>
      <c r="G9008" t="s">
        <v>2024</v>
      </c>
      <c r="H9008" t="s">
        <v>2025</v>
      </c>
      <c r="I9008" t="s">
        <v>37</v>
      </c>
      <c r="J9008" t="s">
        <v>23</v>
      </c>
      <c r="K9008" t="s">
        <v>2550</v>
      </c>
      <c r="L9008" t="s">
        <v>110</v>
      </c>
      <c r="M9008">
        <v>53209</v>
      </c>
      <c r="N9008" t="s">
        <v>101</v>
      </c>
      <c r="O9008" t="s">
        <v>520</v>
      </c>
      <c r="P9008" t="s">
        <v>42</v>
      </c>
      <c r="Q9008" t="s">
        <v>55</v>
      </c>
      <c r="R9008" t="s">
        <v>521</v>
      </c>
      <c r="S9008">
        <v>37.76</v>
      </c>
      <c r="T9008" s="3"/>
    </row>
    <row r="9009" spans="1:20" x14ac:dyDescent="0.3">
      <c r="A9009">
        <v>9008</v>
      </c>
      <c r="B9009" t="s">
        <v>10371</v>
      </c>
      <c r="C9009">
        <f t="shared" si="140"/>
        <v>47</v>
      </c>
      <c r="D9009" s="1">
        <v>43422</v>
      </c>
      <c r="E9009" s="1">
        <v>43422</v>
      </c>
      <c r="F9009" t="s">
        <v>1289</v>
      </c>
      <c r="G9009" t="s">
        <v>2024</v>
      </c>
      <c r="H9009" t="s">
        <v>2025</v>
      </c>
      <c r="I9009" t="s">
        <v>37</v>
      </c>
      <c r="J9009" t="s">
        <v>23</v>
      </c>
      <c r="K9009" t="s">
        <v>2550</v>
      </c>
      <c r="L9009" t="s">
        <v>110</v>
      </c>
      <c r="M9009">
        <v>53209</v>
      </c>
      <c r="N9009" t="s">
        <v>101</v>
      </c>
      <c r="O9009" t="s">
        <v>7386</v>
      </c>
      <c r="P9009" t="s">
        <v>42</v>
      </c>
      <c r="Q9009" t="s">
        <v>43</v>
      </c>
      <c r="R9009" t="s">
        <v>7387</v>
      </c>
      <c r="S9009">
        <v>7.38</v>
      </c>
      <c r="T9009" s="3"/>
    </row>
    <row r="9010" spans="1:20" x14ac:dyDescent="0.3">
      <c r="A9010">
        <v>9009</v>
      </c>
      <c r="B9010" t="s">
        <v>10371</v>
      </c>
      <c r="C9010">
        <f t="shared" si="140"/>
        <v>47</v>
      </c>
      <c r="D9010" s="1">
        <v>43422</v>
      </c>
      <c r="E9010" s="1">
        <v>43422</v>
      </c>
      <c r="F9010" t="s">
        <v>1289</v>
      </c>
      <c r="G9010" t="s">
        <v>2024</v>
      </c>
      <c r="H9010" t="s">
        <v>2025</v>
      </c>
      <c r="I9010" t="s">
        <v>37</v>
      </c>
      <c r="J9010" t="s">
        <v>23</v>
      </c>
      <c r="K9010" t="s">
        <v>2550</v>
      </c>
      <c r="L9010" t="s">
        <v>110</v>
      </c>
      <c r="M9010">
        <v>53209</v>
      </c>
      <c r="N9010" t="s">
        <v>101</v>
      </c>
      <c r="O9010" t="s">
        <v>1556</v>
      </c>
      <c r="P9010" t="s">
        <v>28</v>
      </c>
      <c r="Q9010" t="s">
        <v>61</v>
      </c>
      <c r="R9010" t="s">
        <v>1557</v>
      </c>
      <c r="S9010">
        <v>5.82</v>
      </c>
      <c r="T9010" s="3"/>
    </row>
    <row r="9011" spans="1:20" x14ac:dyDescent="0.3">
      <c r="A9011">
        <v>9010</v>
      </c>
      <c r="B9011" t="s">
        <v>10372</v>
      </c>
      <c r="C9011">
        <f t="shared" si="140"/>
        <v>28</v>
      </c>
      <c r="D9011" s="1">
        <v>43293</v>
      </c>
      <c r="E9011" s="1">
        <v>43299</v>
      </c>
      <c r="F9011" t="s">
        <v>46</v>
      </c>
      <c r="G9011" t="s">
        <v>7762</v>
      </c>
      <c r="H9011" t="s">
        <v>7763</v>
      </c>
      <c r="I9011" t="s">
        <v>22</v>
      </c>
      <c r="J9011" t="s">
        <v>23</v>
      </c>
      <c r="K9011" t="s">
        <v>744</v>
      </c>
      <c r="L9011" t="s">
        <v>494</v>
      </c>
      <c r="M9011">
        <v>45014</v>
      </c>
      <c r="N9011" t="s">
        <v>144</v>
      </c>
      <c r="O9011" t="s">
        <v>6078</v>
      </c>
      <c r="P9011" t="s">
        <v>42</v>
      </c>
      <c r="Q9011" t="s">
        <v>86</v>
      </c>
      <c r="R9011" t="s">
        <v>6079</v>
      </c>
      <c r="S9011">
        <v>3.8159999999999998</v>
      </c>
      <c r="T9011" s="3"/>
    </row>
    <row r="9012" spans="1:20" x14ac:dyDescent="0.3">
      <c r="A9012">
        <v>9011</v>
      </c>
      <c r="B9012" t="s">
        <v>10373</v>
      </c>
      <c r="C9012">
        <f t="shared" si="140"/>
        <v>20</v>
      </c>
      <c r="D9012" s="1">
        <v>43239</v>
      </c>
      <c r="E9012" s="1">
        <v>43243</v>
      </c>
      <c r="F9012" t="s">
        <v>46</v>
      </c>
      <c r="G9012" t="s">
        <v>4597</v>
      </c>
      <c r="H9012" t="s">
        <v>4598</v>
      </c>
      <c r="I9012" t="s">
        <v>37</v>
      </c>
      <c r="J9012" t="s">
        <v>23</v>
      </c>
      <c r="K9012" t="s">
        <v>1682</v>
      </c>
      <c r="L9012" t="s">
        <v>354</v>
      </c>
      <c r="M9012">
        <v>35810</v>
      </c>
      <c r="N9012" t="s">
        <v>26</v>
      </c>
      <c r="O9012" t="s">
        <v>6404</v>
      </c>
      <c r="P9012" t="s">
        <v>42</v>
      </c>
      <c r="Q9012" t="s">
        <v>71</v>
      </c>
      <c r="R9012" t="s">
        <v>6405</v>
      </c>
      <c r="S9012">
        <v>26.16</v>
      </c>
      <c r="T9012" s="3"/>
    </row>
    <row r="9013" spans="1:20" x14ac:dyDescent="0.3">
      <c r="A9013">
        <v>9012</v>
      </c>
      <c r="B9013" t="s">
        <v>10374</v>
      </c>
      <c r="C9013">
        <f t="shared" si="140"/>
        <v>52</v>
      </c>
      <c r="D9013" s="1">
        <v>42724</v>
      </c>
      <c r="E9013" s="1">
        <v>42725</v>
      </c>
      <c r="F9013" t="s">
        <v>184</v>
      </c>
      <c r="G9013" t="s">
        <v>4448</v>
      </c>
      <c r="H9013" t="s">
        <v>4449</v>
      </c>
      <c r="I9013" t="s">
        <v>98</v>
      </c>
      <c r="J9013" t="s">
        <v>23</v>
      </c>
      <c r="K9013" t="s">
        <v>180</v>
      </c>
      <c r="L9013" t="s">
        <v>100</v>
      </c>
      <c r="M9013">
        <v>77036</v>
      </c>
      <c r="N9013" t="s">
        <v>101</v>
      </c>
      <c r="O9013" t="s">
        <v>2832</v>
      </c>
      <c r="P9013" t="s">
        <v>67</v>
      </c>
      <c r="Q9013" t="s">
        <v>157</v>
      </c>
      <c r="R9013" t="s">
        <v>2833</v>
      </c>
      <c r="S9013">
        <v>100.8</v>
      </c>
      <c r="T9013" s="3"/>
    </row>
    <row r="9014" spans="1:20" x14ac:dyDescent="0.3">
      <c r="A9014">
        <v>9013</v>
      </c>
      <c r="B9014" t="s">
        <v>10375</v>
      </c>
      <c r="C9014">
        <f t="shared" si="140"/>
        <v>8</v>
      </c>
      <c r="D9014" s="1">
        <v>42787</v>
      </c>
      <c r="E9014" s="1">
        <v>42788</v>
      </c>
      <c r="F9014" t="s">
        <v>184</v>
      </c>
      <c r="G9014" t="s">
        <v>893</v>
      </c>
      <c r="H9014" t="s">
        <v>894</v>
      </c>
      <c r="I9014" t="s">
        <v>37</v>
      </c>
      <c r="J9014" t="s">
        <v>23</v>
      </c>
      <c r="K9014" t="s">
        <v>262</v>
      </c>
      <c r="L9014" t="s">
        <v>263</v>
      </c>
      <c r="M9014">
        <v>10011</v>
      </c>
      <c r="N9014" t="s">
        <v>144</v>
      </c>
      <c r="O9014" t="s">
        <v>1099</v>
      </c>
      <c r="P9014" t="s">
        <v>28</v>
      </c>
      <c r="Q9014" t="s">
        <v>61</v>
      </c>
      <c r="R9014" t="s">
        <v>1100</v>
      </c>
      <c r="S9014">
        <v>135.80000000000001</v>
      </c>
      <c r="T9014" s="3"/>
    </row>
    <row r="9015" spans="1:20" x14ac:dyDescent="0.3">
      <c r="A9015">
        <v>9014</v>
      </c>
      <c r="B9015" t="s">
        <v>10376</v>
      </c>
      <c r="C9015">
        <f t="shared" si="140"/>
        <v>12</v>
      </c>
      <c r="D9015" s="1">
        <v>43177</v>
      </c>
      <c r="E9015" s="1">
        <v>43181</v>
      </c>
      <c r="F9015" t="s">
        <v>46</v>
      </c>
      <c r="G9015" t="s">
        <v>8558</v>
      </c>
      <c r="H9015" t="s">
        <v>8559</v>
      </c>
      <c r="I9015" t="s">
        <v>37</v>
      </c>
      <c r="J9015" t="s">
        <v>23</v>
      </c>
      <c r="K9015" t="s">
        <v>38</v>
      </c>
      <c r="L9015" t="s">
        <v>39</v>
      </c>
      <c r="M9015">
        <v>90008</v>
      </c>
      <c r="N9015" t="s">
        <v>40</v>
      </c>
      <c r="O9015" t="s">
        <v>7189</v>
      </c>
      <c r="P9015" t="s">
        <v>42</v>
      </c>
      <c r="Q9015" t="s">
        <v>64</v>
      </c>
      <c r="R9015" t="s">
        <v>4229</v>
      </c>
      <c r="S9015">
        <v>13.9</v>
      </c>
      <c r="T9015" s="3"/>
    </row>
    <row r="9016" spans="1:20" x14ac:dyDescent="0.3">
      <c r="A9016">
        <v>9015</v>
      </c>
      <c r="B9016" t="s">
        <v>10376</v>
      </c>
      <c r="C9016">
        <f t="shared" si="140"/>
        <v>12</v>
      </c>
      <c r="D9016" s="1">
        <v>43177</v>
      </c>
      <c r="E9016" s="1">
        <v>43181</v>
      </c>
      <c r="F9016" t="s">
        <v>46</v>
      </c>
      <c r="G9016" t="s">
        <v>8558</v>
      </c>
      <c r="H9016" t="s">
        <v>8559</v>
      </c>
      <c r="I9016" t="s">
        <v>37</v>
      </c>
      <c r="J9016" t="s">
        <v>23</v>
      </c>
      <c r="K9016" t="s">
        <v>38</v>
      </c>
      <c r="L9016" t="s">
        <v>39</v>
      </c>
      <c r="M9016">
        <v>90008</v>
      </c>
      <c r="N9016" t="s">
        <v>40</v>
      </c>
      <c r="O9016" t="s">
        <v>3045</v>
      </c>
      <c r="P9016" t="s">
        <v>42</v>
      </c>
      <c r="Q9016" t="s">
        <v>169</v>
      </c>
      <c r="R9016" t="s">
        <v>3046</v>
      </c>
      <c r="S9016">
        <v>19.399999999999999</v>
      </c>
      <c r="T9016" s="3"/>
    </row>
    <row r="9017" spans="1:20" x14ac:dyDescent="0.3">
      <c r="A9017">
        <v>9016</v>
      </c>
      <c r="B9017" t="s">
        <v>10377</v>
      </c>
      <c r="C9017">
        <f t="shared" si="140"/>
        <v>51</v>
      </c>
      <c r="D9017" s="1">
        <v>43086</v>
      </c>
      <c r="E9017" s="1">
        <v>43092</v>
      </c>
      <c r="F9017" t="s">
        <v>46</v>
      </c>
      <c r="G9017" t="s">
        <v>3098</v>
      </c>
      <c r="H9017" t="s">
        <v>3099</v>
      </c>
      <c r="I9017" t="s">
        <v>37</v>
      </c>
      <c r="J9017" t="s">
        <v>23</v>
      </c>
      <c r="K9017" t="s">
        <v>664</v>
      </c>
      <c r="L9017" t="s">
        <v>665</v>
      </c>
      <c r="M9017">
        <v>88220</v>
      </c>
      <c r="N9017" t="s">
        <v>40</v>
      </c>
      <c r="O9017" t="s">
        <v>2618</v>
      </c>
      <c r="P9017" t="s">
        <v>42</v>
      </c>
      <c r="Q9017" t="s">
        <v>71</v>
      </c>
      <c r="R9017" t="s">
        <v>2619</v>
      </c>
      <c r="S9017">
        <v>13.488</v>
      </c>
      <c r="T9017" s="3"/>
    </row>
    <row r="9018" spans="1:20" x14ac:dyDescent="0.3">
      <c r="A9018">
        <v>9017</v>
      </c>
      <c r="B9018" t="s">
        <v>10377</v>
      </c>
      <c r="C9018">
        <f t="shared" si="140"/>
        <v>51</v>
      </c>
      <c r="D9018" s="1">
        <v>43086</v>
      </c>
      <c r="E9018" s="1">
        <v>43092</v>
      </c>
      <c r="F9018" t="s">
        <v>46</v>
      </c>
      <c r="G9018" t="s">
        <v>3098</v>
      </c>
      <c r="H9018" t="s">
        <v>3099</v>
      </c>
      <c r="I9018" t="s">
        <v>37</v>
      </c>
      <c r="J9018" t="s">
        <v>23</v>
      </c>
      <c r="K9018" t="s">
        <v>664</v>
      </c>
      <c r="L9018" t="s">
        <v>665</v>
      </c>
      <c r="M9018">
        <v>88220</v>
      </c>
      <c r="N9018" t="s">
        <v>40</v>
      </c>
      <c r="O9018" t="s">
        <v>5775</v>
      </c>
      <c r="P9018" t="s">
        <v>42</v>
      </c>
      <c r="Q9018" t="s">
        <v>71</v>
      </c>
      <c r="R9018" t="s">
        <v>5776</v>
      </c>
      <c r="S9018">
        <v>11.416</v>
      </c>
      <c r="T9018" s="3"/>
    </row>
    <row r="9019" spans="1:20" x14ac:dyDescent="0.3">
      <c r="A9019">
        <v>9018</v>
      </c>
      <c r="B9019" t="s">
        <v>10378</v>
      </c>
      <c r="C9019">
        <f t="shared" si="140"/>
        <v>13</v>
      </c>
      <c r="D9019" s="1">
        <v>42820</v>
      </c>
      <c r="E9019" s="1">
        <v>42822</v>
      </c>
      <c r="F9019" t="s">
        <v>19</v>
      </c>
      <c r="G9019" t="s">
        <v>5252</v>
      </c>
      <c r="H9019" t="s">
        <v>5253</v>
      </c>
      <c r="I9019" t="s">
        <v>22</v>
      </c>
      <c r="J9019" t="s">
        <v>23</v>
      </c>
      <c r="K9019" t="s">
        <v>8418</v>
      </c>
      <c r="L9019" t="s">
        <v>6264</v>
      </c>
      <c r="M9019">
        <v>83201</v>
      </c>
      <c r="N9019" t="s">
        <v>40</v>
      </c>
      <c r="O9019" t="s">
        <v>4009</v>
      </c>
      <c r="P9019" t="s">
        <v>42</v>
      </c>
      <c r="Q9019" t="s">
        <v>86</v>
      </c>
      <c r="R9019" t="s">
        <v>4010</v>
      </c>
      <c r="S9019">
        <v>17.64</v>
      </c>
      <c r="T9019" s="3"/>
    </row>
    <row r="9020" spans="1:20" x14ac:dyDescent="0.3">
      <c r="A9020">
        <v>9019</v>
      </c>
      <c r="B9020" t="s">
        <v>10378</v>
      </c>
      <c r="C9020">
        <f t="shared" si="140"/>
        <v>13</v>
      </c>
      <c r="D9020" s="1">
        <v>42820</v>
      </c>
      <c r="E9020" s="1">
        <v>42822</v>
      </c>
      <c r="F9020" t="s">
        <v>19</v>
      </c>
      <c r="G9020" t="s">
        <v>5252</v>
      </c>
      <c r="H9020" t="s">
        <v>5253</v>
      </c>
      <c r="I9020" t="s">
        <v>22</v>
      </c>
      <c r="J9020" t="s">
        <v>23</v>
      </c>
      <c r="K9020" t="s">
        <v>8418</v>
      </c>
      <c r="L9020" t="s">
        <v>6264</v>
      </c>
      <c r="M9020">
        <v>83201</v>
      </c>
      <c r="N9020" t="s">
        <v>40</v>
      </c>
      <c r="O9020" t="s">
        <v>128</v>
      </c>
      <c r="P9020" t="s">
        <v>42</v>
      </c>
      <c r="Q9020" t="s">
        <v>71</v>
      </c>
      <c r="R9020" t="s">
        <v>129</v>
      </c>
      <c r="S9020">
        <v>17.04</v>
      </c>
      <c r="T9020" s="3"/>
    </row>
    <row r="9021" spans="1:20" x14ac:dyDescent="0.3">
      <c r="A9021">
        <v>9020</v>
      </c>
      <c r="B9021" t="s">
        <v>10379</v>
      </c>
      <c r="C9021">
        <f t="shared" si="140"/>
        <v>51</v>
      </c>
      <c r="D9021" s="1">
        <v>42354</v>
      </c>
      <c r="E9021" s="1">
        <v>42356</v>
      </c>
      <c r="F9021" t="s">
        <v>19</v>
      </c>
      <c r="G9021" t="s">
        <v>822</v>
      </c>
      <c r="H9021" t="s">
        <v>823</v>
      </c>
      <c r="I9021" t="s">
        <v>22</v>
      </c>
      <c r="J9021" t="s">
        <v>23</v>
      </c>
      <c r="K9021" t="s">
        <v>314</v>
      </c>
      <c r="L9021" t="s">
        <v>315</v>
      </c>
      <c r="M9021">
        <v>22153</v>
      </c>
      <c r="N9021" t="s">
        <v>26</v>
      </c>
      <c r="O9021" t="s">
        <v>3760</v>
      </c>
      <c r="P9021" t="s">
        <v>67</v>
      </c>
      <c r="Q9021" t="s">
        <v>157</v>
      </c>
      <c r="R9021" t="s">
        <v>3761</v>
      </c>
      <c r="S9021">
        <v>99.98</v>
      </c>
      <c r="T9021" s="3"/>
    </row>
    <row r="9022" spans="1:20" x14ac:dyDescent="0.3">
      <c r="A9022">
        <v>9021</v>
      </c>
      <c r="B9022" t="s">
        <v>10379</v>
      </c>
      <c r="C9022">
        <f t="shared" si="140"/>
        <v>51</v>
      </c>
      <c r="D9022" s="1">
        <v>42354</v>
      </c>
      <c r="E9022" s="1">
        <v>42356</v>
      </c>
      <c r="F9022" t="s">
        <v>19</v>
      </c>
      <c r="G9022" t="s">
        <v>822</v>
      </c>
      <c r="H9022" t="s">
        <v>823</v>
      </c>
      <c r="I9022" t="s">
        <v>22</v>
      </c>
      <c r="J9022" t="s">
        <v>23</v>
      </c>
      <c r="K9022" t="s">
        <v>314</v>
      </c>
      <c r="L9022" t="s">
        <v>315</v>
      </c>
      <c r="M9022">
        <v>22153</v>
      </c>
      <c r="N9022" t="s">
        <v>26</v>
      </c>
      <c r="O9022" t="s">
        <v>3411</v>
      </c>
      <c r="P9022" t="s">
        <v>28</v>
      </c>
      <c r="Q9022" t="s">
        <v>61</v>
      </c>
      <c r="R9022" t="s">
        <v>3412</v>
      </c>
      <c r="S9022">
        <v>29.46</v>
      </c>
      <c r="T9022" s="3"/>
    </row>
    <row r="9023" spans="1:20" x14ac:dyDescent="0.3">
      <c r="A9023">
        <v>9022</v>
      </c>
      <c r="B9023" t="s">
        <v>10380</v>
      </c>
      <c r="C9023">
        <f t="shared" si="140"/>
        <v>47</v>
      </c>
      <c r="D9023" s="1">
        <v>42689</v>
      </c>
      <c r="E9023" s="1">
        <v>42694</v>
      </c>
      <c r="F9023" t="s">
        <v>46</v>
      </c>
      <c r="G9023" t="s">
        <v>8998</v>
      </c>
      <c r="H9023" t="s">
        <v>8999</v>
      </c>
      <c r="I9023" t="s">
        <v>37</v>
      </c>
      <c r="J9023" t="s">
        <v>23</v>
      </c>
      <c r="K9023" t="s">
        <v>2838</v>
      </c>
      <c r="L9023" t="s">
        <v>494</v>
      </c>
      <c r="M9023">
        <v>43615</v>
      </c>
      <c r="N9023" t="s">
        <v>144</v>
      </c>
      <c r="O9023" t="s">
        <v>4647</v>
      </c>
      <c r="P9023" t="s">
        <v>42</v>
      </c>
      <c r="Q9023" t="s">
        <v>71</v>
      </c>
      <c r="R9023" t="s">
        <v>4648</v>
      </c>
      <c r="S9023">
        <v>166.92</v>
      </c>
      <c r="T9023" s="3"/>
    </row>
    <row r="9024" spans="1:20" x14ac:dyDescent="0.3">
      <c r="A9024">
        <v>9023</v>
      </c>
      <c r="B9024" t="s">
        <v>10381</v>
      </c>
      <c r="C9024">
        <f t="shared" si="140"/>
        <v>34</v>
      </c>
      <c r="D9024" s="1">
        <v>42969</v>
      </c>
      <c r="E9024" s="1">
        <v>42970</v>
      </c>
      <c r="F9024" t="s">
        <v>184</v>
      </c>
      <c r="G9024" t="s">
        <v>6260</v>
      </c>
      <c r="H9024" t="s">
        <v>6261</v>
      </c>
      <c r="I9024" t="s">
        <v>98</v>
      </c>
      <c r="J9024" t="s">
        <v>23</v>
      </c>
      <c r="K9024" t="s">
        <v>5344</v>
      </c>
      <c r="L9024" t="s">
        <v>453</v>
      </c>
      <c r="M9024">
        <v>80525</v>
      </c>
      <c r="N9024" t="s">
        <v>40</v>
      </c>
      <c r="O9024" t="s">
        <v>1995</v>
      </c>
      <c r="P9024" t="s">
        <v>28</v>
      </c>
      <c r="Q9024" t="s">
        <v>61</v>
      </c>
      <c r="R9024" t="s">
        <v>1996</v>
      </c>
      <c r="S9024">
        <v>98.328000000000003</v>
      </c>
      <c r="T9024" s="3"/>
    </row>
    <row r="9025" spans="1:20" x14ac:dyDescent="0.3">
      <c r="A9025">
        <v>9024</v>
      </c>
      <c r="B9025" t="s">
        <v>10382</v>
      </c>
      <c r="C9025">
        <f t="shared" si="140"/>
        <v>27</v>
      </c>
      <c r="D9025" s="1">
        <v>42550</v>
      </c>
      <c r="E9025" s="1">
        <v>42553</v>
      </c>
      <c r="F9025" t="s">
        <v>184</v>
      </c>
      <c r="G9025" t="s">
        <v>4148</v>
      </c>
      <c r="H9025" t="s">
        <v>4149</v>
      </c>
      <c r="I9025" t="s">
        <v>22</v>
      </c>
      <c r="J9025" t="s">
        <v>23</v>
      </c>
      <c r="K9025" t="s">
        <v>262</v>
      </c>
      <c r="L9025" t="s">
        <v>263</v>
      </c>
      <c r="M9025">
        <v>10024</v>
      </c>
      <c r="N9025" t="s">
        <v>144</v>
      </c>
      <c r="O9025" t="s">
        <v>2096</v>
      </c>
      <c r="P9025" t="s">
        <v>28</v>
      </c>
      <c r="Q9025" t="s">
        <v>32</v>
      </c>
      <c r="R9025" t="s">
        <v>2097</v>
      </c>
      <c r="S9025">
        <v>117.88200000000001</v>
      </c>
      <c r="T9025" s="3"/>
    </row>
    <row r="9026" spans="1:20" x14ac:dyDescent="0.3">
      <c r="A9026">
        <v>9025</v>
      </c>
      <c r="B9026" t="s">
        <v>10383</v>
      </c>
      <c r="C9026">
        <f t="shared" si="140"/>
        <v>26</v>
      </c>
      <c r="D9026" s="1">
        <v>42912</v>
      </c>
      <c r="E9026" s="1">
        <v>42918</v>
      </c>
      <c r="F9026" t="s">
        <v>46</v>
      </c>
      <c r="G9026" t="s">
        <v>8998</v>
      </c>
      <c r="H9026" t="s">
        <v>8999</v>
      </c>
      <c r="I9026" t="s">
        <v>37</v>
      </c>
      <c r="J9026" t="s">
        <v>23</v>
      </c>
      <c r="K9026" t="s">
        <v>262</v>
      </c>
      <c r="L9026" t="s">
        <v>263</v>
      </c>
      <c r="M9026">
        <v>10035</v>
      </c>
      <c r="N9026" t="s">
        <v>144</v>
      </c>
      <c r="O9026" t="s">
        <v>7746</v>
      </c>
      <c r="P9026" t="s">
        <v>67</v>
      </c>
      <c r="Q9026" t="s">
        <v>157</v>
      </c>
      <c r="R9026" t="s">
        <v>7747</v>
      </c>
      <c r="S9026">
        <v>20.97</v>
      </c>
      <c r="T9026" s="3"/>
    </row>
    <row r="9027" spans="1:20" x14ac:dyDescent="0.3">
      <c r="A9027">
        <v>9026</v>
      </c>
      <c r="B9027" t="s">
        <v>10383</v>
      </c>
      <c r="C9027">
        <f t="shared" ref="C9027:C9090" si="141">WEEKNUM(D9027,1)</f>
        <v>26</v>
      </c>
      <c r="D9027" s="1">
        <v>42912</v>
      </c>
      <c r="E9027" s="1">
        <v>42918</v>
      </c>
      <c r="F9027" t="s">
        <v>46</v>
      </c>
      <c r="G9027" t="s">
        <v>8998</v>
      </c>
      <c r="H9027" t="s">
        <v>8999</v>
      </c>
      <c r="I9027" t="s">
        <v>37</v>
      </c>
      <c r="J9027" t="s">
        <v>23</v>
      </c>
      <c r="K9027" t="s">
        <v>262</v>
      </c>
      <c r="L9027" t="s">
        <v>263</v>
      </c>
      <c r="M9027">
        <v>10035</v>
      </c>
      <c r="N9027" t="s">
        <v>144</v>
      </c>
      <c r="O9027" t="s">
        <v>6281</v>
      </c>
      <c r="P9027" t="s">
        <v>67</v>
      </c>
      <c r="Q9027" t="s">
        <v>157</v>
      </c>
      <c r="R9027" t="s">
        <v>6282</v>
      </c>
      <c r="S9027">
        <v>139.96</v>
      </c>
      <c r="T9027" s="3"/>
    </row>
    <row r="9028" spans="1:20" x14ac:dyDescent="0.3">
      <c r="A9028">
        <v>9027</v>
      </c>
      <c r="B9028" t="s">
        <v>10383</v>
      </c>
      <c r="C9028">
        <f t="shared" si="141"/>
        <v>26</v>
      </c>
      <c r="D9028" s="1">
        <v>42912</v>
      </c>
      <c r="E9028" s="1">
        <v>42918</v>
      </c>
      <c r="F9028" t="s">
        <v>46</v>
      </c>
      <c r="G9028" t="s">
        <v>8998</v>
      </c>
      <c r="H9028" t="s">
        <v>8999</v>
      </c>
      <c r="I9028" t="s">
        <v>37</v>
      </c>
      <c r="J9028" t="s">
        <v>23</v>
      </c>
      <c r="K9028" t="s">
        <v>262</v>
      </c>
      <c r="L9028" t="s">
        <v>263</v>
      </c>
      <c r="M9028">
        <v>10035</v>
      </c>
      <c r="N9028" t="s">
        <v>144</v>
      </c>
      <c r="O9028" t="s">
        <v>3844</v>
      </c>
      <c r="P9028" t="s">
        <v>28</v>
      </c>
      <c r="Q9028" t="s">
        <v>61</v>
      </c>
      <c r="R9028" t="s">
        <v>3845</v>
      </c>
      <c r="S9028">
        <v>37.74</v>
      </c>
      <c r="T9028" s="3"/>
    </row>
    <row r="9029" spans="1:20" x14ac:dyDescent="0.3">
      <c r="A9029">
        <v>9028</v>
      </c>
      <c r="B9029" t="s">
        <v>10384</v>
      </c>
      <c r="C9029">
        <f t="shared" si="141"/>
        <v>38</v>
      </c>
      <c r="D9029" s="1">
        <v>42995</v>
      </c>
      <c r="E9029" s="1">
        <v>43000</v>
      </c>
      <c r="F9029" t="s">
        <v>46</v>
      </c>
      <c r="G9029" t="s">
        <v>231</v>
      </c>
      <c r="H9029" t="s">
        <v>232</v>
      </c>
      <c r="I9029" t="s">
        <v>22</v>
      </c>
      <c r="J9029" t="s">
        <v>23</v>
      </c>
      <c r="K9029" t="s">
        <v>10385</v>
      </c>
      <c r="L9029" t="s">
        <v>1244</v>
      </c>
      <c r="M9029">
        <v>1752</v>
      </c>
      <c r="N9029" t="s">
        <v>144</v>
      </c>
      <c r="O9029" t="s">
        <v>2449</v>
      </c>
      <c r="P9029" t="s">
        <v>28</v>
      </c>
      <c r="Q9029" t="s">
        <v>61</v>
      </c>
      <c r="R9029" t="s">
        <v>2450</v>
      </c>
      <c r="S9029">
        <v>14.82</v>
      </c>
      <c r="T9029" s="3"/>
    </row>
    <row r="9030" spans="1:20" x14ac:dyDescent="0.3">
      <c r="A9030">
        <v>9029</v>
      </c>
      <c r="B9030" t="s">
        <v>10384</v>
      </c>
      <c r="C9030">
        <f t="shared" si="141"/>
        <v>38</v>
      </c>
      <c r="D9030" s="1">
        <v>42995</v>
      </c>
      <c r="E9030" s="1">
        <v>43000</v>
      </c>
      <c r="F9030" t="s">
        <v>46</v>
      </c>
      <c r="G9030" t="s">
        <v>231</v>
      </c>
      <c r="H9030" t="s">
        <v>232</v>
      </c>
      <c r="I9030" t="s">
        <v>22</v>
      </c>
      <c r="J9030" t="s">
        <v>23</v>
      </c>
      <c r="K9030" t="s">
        <v>10385</v>
      </c>
      <c r="L9030" t="s">
        <v>1244</v>
      </c>
      <c r="M9030">
        <v>1752</v>
      </c>
      <c r="N9030" t="s">
        <v>144</v>
      </c>
      <c r="O9030" t="s">
        <v>1715</v>
      </c>
      <c r="P9030" t="s">
        <v>28</v>
      </c>
      <c r="Q9030" t="s">
        <v>61</v>
      </c>
      <c r="R9030" t="s">
        <v>1716</v>
      </c>
      <c r="S9030">
        <v>191.82</v>
      </c>
      <c r="T9030" s="3"/>
    </row>
    <row r="9031" spans="1:20" x14ac:dyDescent="0.3">
      <c r="A9031">
        <v>9030</v>
      </c>
      <c r="B9031" t="s">
        <v>10386</v>
      </c>
      <c r="C9031">
        <f t="shared" si="141"/>
        <v>29</v>
      </c>
      <c r="D9031" s="1">
        <v>42203</v>
      </c>
      <c r="E9031" s="1">
        <v>42208</v>
      </c>
      <c r="F9031" t="s">
        <v>46</v>
      </c>
      <c r="G9031" t="s">
        <v>6413</v>
      </c>
      <c r="H9031" t="s">
        <v>6414</v>
      </c>
      <c r="I9031" t="s">
        <v>22</v>
      </c>
      <c r="J9031" t="s">
        <v>23</v>
      </c>
      <c r="K9031" t="s">
        <v>1500</v>
      </c>
      <c r="L9031" t="s">
        <v>263</v>
      </c>
      <c r="M9031">
        <v>10801</v>
      </c>
      <c r="N9031" t="s">
        <v>144</v>
      </c>
      <c r="O9031" t="s">
        <v>2055</v>
      </c>
      <c r="P9031" t="s">
        <v>42</v>
      </c>
      <c r="Q9031" t="s">
        <v>71</v>
      </c>
      <c r="R9031" t="s">
        <v>2056</v>
      </c>
      <c r="S9031">
        <v>13.904</v>
      </c>
      <c r="T9031" s="3"/>
    </row>
    <row r="9032" spans="1:20" x14ac:dyDescent="0.3">
      <c r="A9032">
        <v>9031</v>
      </c>
      <c r="B9032" t="s">
        <v>10387</v>
      </c>
      <c r="C9032">
        <f t="shared" si="141"/>
        <v>35</v>
      </c>
      <c r="D9032" s="1">
        <v>43344</v>
      </c>
      <c r="E9032" s="1">
        <v>43344</v>
      </c>
      <c r="F9032" t="s">
        <v>1289</v>
      </c>
      <c r="G9032" t="s">
        <v>3852</v>
      </c>
      <c r="H9032" t="s">
        <v>3853</v>
      </c>
      <c r="I9032" t="s">
        <v>37</v>
      </c>
      <c r="J9032" t="s">
        <v>23</v>
      </c>
      <c r="K9032" t="s">
        <v>91</v>
      </c>
      <c r="L9032" t="s">
        <v>92</v>
      </c>
      <c r="M9032">
        <v>98103</v>
      </c>
      <c r="N9032" t="s">
        <v>40</v>
      </c>
      <c r="O9032" t="s">
        <v>4618</v>
      </c>
      <c r="P9032" t="s">
        <v>42</v>
      </c>
      <c r="Q9032" t="s">
        <v>74</v>
      </c>
      <c r="R9032" t="s">
        <v>4619</v>
      </c>
      <c r="S9032">
        <v>314.60000000000002</v>
      </c>
      <c r="T9032" s="3"/>
    </row>
    <row r="9033" spans="1:20" x14ac:dyDescent="0.3">
      <c r="A9033">
        <v>9032</v>
      </c>
      <c r="B9033" t="s">
        <v>10387</v>
      </c>
      <c r="C9033">
        <f t="shared" si="141"/>
        <v>35</v>
      </c>
      <c r="D9033" s="1">
        <v>43344</v>
      </c>
      <c r="E9033" s="1">
        <v>43344</v>
      </c>
      <c r="F9033" t="s">
        <v>1289</v>
      </c>
      <c r="G9033" t="s">
        <v>3852</v>
      </c>
      <c r="H9033" t="s">
        <v>3853</v>
      </c>
      <c r="I9033" t="s">
        <v>37</v>
      </c>
      <c r="J9033" t="s">
        <v>23</v>
      </c>
      <c r="K9033" t="s">
        <v>91</v>
      </c>
      <c r="L9033" t="s">
        <v>92</v>
      </c>
      <c r="M9033">
        <v>98103</v>
      </c>
      <c r="N9033" t="s">
        <v>40</v>
      </c>
      <c r="O9033" t="s">
        <v>924</v>
      </c>
      <c r="P9033" t="s">
        <v>28</v>
      </c>
      <c r="Q9033" t="s">
        <v>52</v>
      </c>
      <c r="R9033" t="s">
        <v>925</v>
      </c>
      <c r="S9033">
        <v>283.56</v>
      </c>
      <c r="T9033" s="3"/>
    </row>
    <row r="9034" spans="1:20" x14ac:dyDescent="0.3">
      <c r="A9034">
        <v>9033</v>
      </c>
      <c r="B9034" t="s">
        <v>10388</v>
      </c>
      <c r="C9034">
        <f t="shared" si="141"/>
        <v>25</v>
      </c>
      <c r="D9034" s="1">
        <v>43273</v>
      </c>
      <c r="E9034" s="1">
        <v>43277</v>
      </c>
      <c r="F9034" t="s">
        <v>46</v>
      </c>
      <c r="G9034" t="s">
        <v>436</v>
      </c>
      <c r="H9034" t="s">
        <v>437</v>
      </c>
      <c r="I9034" t="s">
        <v>98</v>
      </c>
      <c r="J9034" t="s">
        <v>23</v>
      </c>
      <c r="K9034" t="s">
        <v>878</v>
      </c>
      <c r="L9034" t="s">
        <v>234</v>
      </c>
      <c r="M9034">
        <v>48227</v>
      </c>
      <c r="N9034" t="s">
        <v>101</v>
      </c>
      <c r="O9034" t="s">
        <v>31</v>
      </c>
      <c r="P9034" t="s">
        <v>28</v>
      </c>
      <c r="Q9034" t="s">
        <v>32</v>
      </c>
      <c r="R9034" t="s">
        <v>33</v>
      </c>
      <c r="S9034">
        <v>487.96</v>
      </c>
      <c r="T9034" s="3"/>
    </row>
    <row r="9035" spans="1:20" x14ac:dyDescent="0.3">
      <c r="A9035">
        <v>9034</v>
      </c>
      <c r="B9035" t="s">
        <v>10389</v>
      </c>
      <c r="C9035">
        <f t="shared" si="141"/>
        <v>36</v>
      </c>
      <c r="D9035" s="1">
        <v>42249</v>
      </c>
      <c r="E9035" s="1">
        <v>42254</v>
      </c>
      <c r="F9035" t="s">
        <v>46</v>
      </c>
      <c r="G9035" t="s">
        <v>1584</v>
      </c>
      <c r="H9035" t="s">
        <v>1585</v>
      </c>
      <c r="I9035" t="s">
        <v>22</v>
      </c>
      <c r="J9035" t="s">
        <v>23</v>
      </c>
      <c r="K9035" t="s">
        <v>1707</v>
      </c>
      <c r="L9035" t="s">
        <v>1708</v>
      </c>
      <c r="M9035">
        <v>72701</v>
      </c>
      <c r="N9035" t="s">
        <v>26</v>
      </c>
      <c r="O9035" t="s">
        <v>4723</v>
      </c>
      <c r="P9035" t="s">
        <v>42</v>
      </c>
      <c r="Q9035" t="s">
        <v>71</v>
      </c>
      <c r="R9035" t="s">
        <v>4724</v>
      </c>
      <c r="S9035">
        <v>1793.98</v>
      </c>
      <c r="T9035" s="3"/>
    </row>
    <row r="9036" spans="1:20" x14ac:dyDescent="0.3">
      <c r="A9036">
        <v>9035</v>
      </c>
      <c r="B9036" t="s">
        <v>10390</v>
      </c>
      <c r="C9036">
        <f t="shared" si="141"/>
        <v>40</v>
      </c>
      <c r="D9036" s="1">
        <v>42644</v>
      </c>
      <c r="E9036" s="1">
        <v>42648</v>
      </c>
      <c r="F9036" t="s">
        <v>46</v>
      </c>
      <c r="G9036" t="s">
        <v>657</v>
      </c>
      <c r="H9036" t="s">
        <v>658</v>
      </c>
      <c r="I9036" t="s">
        <v>22</v>
      </c>
      <c r="J9036" t="s">
        <v>23</v>
      </c>
      <c r="K9036" t="s">
        <v>1320</v>
      </c>
      <c r="L9036" t="s">
        <v>207</v>
      </c>
      <c r="M9036">
        <v>62301</v>
      </c>
      <c r="N9036" t="s">
        <v>101</v>
      </c>
      <c r="O9036" t="s">
        <v>5748</v>
      </c>
      <c r="P9036" t="s">
        <v>42</v>
      </c>
      <c r="Q9036" t="s">
        <v>71</v>
      </c>
      <c r="R9036" t="s">
        <v>5749</v>
      </c>
      <c r="S9036">
        <v>2.992</v>
      </c>
      <c r="T9036" s="3"/>
    </row>
    <row r="9037" spans="1:20" x14ac:dyDescent="0.3">
      <c r="A9037">
        <v>9036</v>
      </c>
      <c r="B9037" t="s">
        <v>10390</v>
      </c>
      <c r="C9037">
        <f t="shared" si="141"/>
        <v>40</v>
      </c>
      <c r="D9037" s="1">
        <v>42644</v>
      </c>
      <c r="E9037" s="1">
        <v>42648</v>
      </c>
      <c r="F9037" t="s">
        <v>46</v>
      </c>
      <c r="G9037" t="s">
        <v>657</v>
      </c>
      <c r="H9037" t="s">
        <v>658</v>
      </c>
      <c r="I9037" t="s">
        <v>22</v>
      </c>
      <c r="J9037" t="s">
        <v>23</v>
      </c>
      <c r="K9037" t="s">
        <v>1320</v>
      </c>
      <c r="L9037" t="s">
        <v>207</v>
      </c>
      <c r="M9037">
        <v>62301</v>
      </c>
      <c r="N9037" t="s">
        <v>101</v>
      </c>
      <c r="O9037" t="s">
        <v>659</v>
      </c>
      <c r="P9037" t="s">
        <v>67</v>
      </c>
      <c r="Q9037" t="s">
        <v>157</v>
      </c>
      <c r="R9037" t="s">
        <v>660</v>
      </c>
      <c r="S9037">
        <v>108.768</v>
      </c>
      <c r="T9037" s="3"/>
    </row>
    <row r="9038" spans="1:20" x14ac:dyDescent="0.3">
      <c r="A9038">
        <v>9037</v>
      </c>
      <c r="B9038" t="s">
        <v>10391</v>
      </c>
      <c r="C9038">
        <f t="shared" si="141"/>
        <v>15</v>
      </c>
      <c r="D9038" s="1">
        <v>42467</v>
      </c>
      <c r="E9038" s="1">
        <v>42470</v>
      </c>
      <c r="F9038" t="s">
        <v>184</v>
      </c>
      <c r="G9038" t="s">
        <v>2179</v>
      </c>
      <c r="H9038" t="s">
        <v>2180</v>
      </c>
      <c r="I9038" t="s">
        <v>22</v>
      </c>
      <c r="J9038" t="s">
        <v>23</v>
      </c>
      <c r="K9038" t="s">
        <v>262</v>
      </c>
      <c r="L9038" t="s">
        <v>263</v>
      </c>
      <c r="M9038">
        <v>10035</v>
      </c>
      <c r="N9038" t="s">
        <v>144</v>
      </c>
      <c r="O9038" t="s">
        <v>3979</v>
      </c>
      <c r="P9038" t="s">
        <v>42</v>
      </c>
      <c r="Q9038" t="s">
        <v>86</v>
      </c>
      <c r="R9038" t="s">
        <v>3980</v>
      </c>
      <c r="S9038">
        <v>25.92</v>
      </c>
      <c r="T9038" s="3"/>
    </row>
    <row r="9039" spans="1:20" x14ac:dyDescent="0.3">
      <c r="A9039">
        <v>9038</v>
      </c>
      <c r="B9039" t="s">
        <v>10391</v>
      </c>
      <c r="C9039">
        <f t="shared" si="141"/>
        <v>15</v>
      </c>
      <c r="D9039" s="1">
        <v>42467</v>
      </c>
      <c r="E9039" s="1">
        <v>42470</v>
      </c>
      <c r="F9039" t="s">
        <v>184</v>
      </c>
      <c r="G9039" t="s">
        <v>2179</v>
      </c>
      <c r="H9039" t="s">
        <v>2180</v>
      </c>
      <c r="I9039" t="s">
        <v>22</v>
      </c>
      <c r="J9039" t="s">
        <v>23</v>
      </c>
      <c r="K9039" t="s">
        <v>262</v>
      </c>
      <c r="L9039" t="s">
        <v>263</v>
      </c>
      <c r="M9039">
        <v>10035</v>
      </c>
      <c r="N9039" t="s">
        <v>144</v>
      </c>
      <c r="O9039" t="s">
        <v>3983</v>
      </c>
      <c r="P9039" t="s">
        <v>42</v>
      </c>
      <c r="Q9039" t="s">
        <v>55</v>
      </c>
      <c r="R9039" t="s">
        <v>3984</v>
      </c>
      <c r="S9039">
        <v>22.58</v>
      </c>
      <c r="T9039" s="3"/>
    </row>
    <row r="9040" spans="1:20" x14ac:dyDescent="0.3">
      <c r="A9040">
        <v>9039</v>
      </c>
      <c r="B9040" t="s">
        <v>10392</v>
      </c>
      <c r="C9040">
        <f t="shared" si="141"/>
        <v>47</v>
      </c>
      <c r="D9040" s="1">
        <v>43425</v>
      </c>
      <c r="E9040" s="1">
        <v>43425</v>
      </c>
      <c r="F9040" t="s">
        <v>1289</v>
      </c>
      <c r="G9040" t="s">
        <v>4381</v>
      </c>
      <c r="H9040" t="s">
        <v>4382</v>
      </c>
      <c r="I9040" t="s">
        <v>22</v>
      </c>
      <c r="J9040" t="s">
        <v>23</v>
      </c>
      <c r="K9040" t="s">
        <v>180</v>
      </c>
      <c r="L9040" t="s">
        <v>100</v>
      </c>
      <c r="M9040">
        <v>77095</v>
      </c>
      <c r="N9040" t="s">
        <v>101</v>
      </c>
      <c r="O9040" t="s">
        <v>1783</v>
      </c>
      <c r="P9040" t="s">
        <v>67</v>
      </c>
      <c r="Q9040" t="s">
        <v>68</v>
      </c>
      <c r="R9040" t="s">
        <v>1784</v>
      </c>
      <c r="S9040">
        <v>55.176000000000002</v>
      </c>
      <c r="T9040" s="3"/>
    </row>
    <row r="9041" spans="1:20" x14ac:dyDescent="0.3">
      <c r="A9041">
        <v>9040</v>
      </c>
      <c r="B9041" t="s">
        <v>10393</v>
      </c>
      <c r="C9041">
        <f t="shared" si="141"/>
        <v>51</v>
      </c>
      <c r="D9041" s="1">
        <v>43086</v>
      </c>
      <c r="E9041" s="1">
        <v>43090</v>
      </c>
      <c r="F9041" t="s">
        <v>46</v>
      </c>
      <c r="G9041" t="s">
        <v>3832</v>
      </c>
      <c r="H9041" t="s">
        <v>3833</v>
      </c>
      <c r="I9041" t="s">
        <v>22</v>
      </c>
      <c r="J9041" t="s">
        <v>23</v>
      </c>
      <c r="K9041" t="s">
        <v>878</v>
      </c>
      <c r="L9041" t="s">
        <v>234</v>
      </c>
      <c r="M9041">
        <v>48205</v>
      </c>
      <c r="N9041" t="s">
        <v>101</v>
      </c>
      <c r="O9041" t="s">
        <v>2694</v>
      </c>
      <c r="P9041" t="s">
        <v>42</v>
      </c>
      <c r="Q9041" t="s">
        <v>71</v>
      </c>
      <c r="R9041" t="s">
        <v>2695</v>
      </c>
      <c r="S9041">
        <v>9892.74</v>
      </c>
      <c r="T9041" s="3"/>
    </row>
    <row r="9042" spans="1:20" x14ac:dyDescent="0.3">
      <c r="A9042">
        <v>9041</v>
      </c>
      <c r="B9042" t="s">
        <v>10394</v>
      </c>
      <c r="C9042">
        <f t="shared" si="141"/>
        <v>38</v>
      </c>
      <c r="D9042" s="1">
        <v>42266</v>
      </c>
      <c r="E9042" s="1">
        <v>42271</v>
      </c>
      <c r="F9042" t="s">
        <v>46</v>
      </c>
      <c r="G9042" t="s">
        <v>4597</v>
      </c>
      <c r="H9042" t="s">
        <v>4598</v>
      </c>
      <c r="I9042" t="s">
        <v>37</v>
      </c>
      <c r="J9042" t="s">
        <v>23</v>
      </c>
      <c r="K9042" t="s">
        <v>8031</v>
      </c>
      <c r="L9042" t="s">
        <v>306</v>
      </c>
      <c r="M9042">
        <v>85224</v>
      </c>
      <c r="N9042" t="s">
        <v>40</v>
      </c>
      <c r="O9042" t="s">
        <v>4460</v>
      </c>
      <c r="P9042" t="s">
        <v>28</v>
      </c>
      <c r="Q9042" t="s">
        <v>52</v>
      </c>
      <c r="R9042" t="s">
        <v>4461</v>
      </c>
      <c r="S9042">
        <v>73.915000000000006</v>
      </c>
      <c r="T9042" s="3"/>
    </row>
    <row r="9043" spans="1:20" x14ac:dyDescent="0.3">
      <c r="A9043">
        <v>9042</v>
      </c>
      <c r="B9043" t="s">
        <v>10395</v>
      </c>
      <c r="C9043">
        <f t="shared" si="141"/>
        <v>40</v>
      </c>
      <c r="D9043" s="1">
        <v>42275</v>
      </c>
      <c r="E9043" s="1">
        <v>42280</v>
      </c>
      <c r="F9043" t="s">
        <v>46</v>
      </c>
      <c r="G9043" t="s">
        <v>1656</v>
      </c>
      <c r="H9043" t="s">
        <v>1657</v>
      </c>
      <c r="I9043" t="s">
        <v>22</v>
      </c>
      <c r="J9043" t="s">
        <v>23</v>
      </c>
      <c r="K9043" t="s">
        <v>7242</v>
      </c>
      <c r="L9043" t="s">
        <v>50</v>
      </c>
      <c r="M9043">
        <v>33021</v>
      </c>
      <c r="N9043" t="s">
        <v>26</v>
      </c>
      <c r="O9043" t="s">
        <v>9191</v>
      </c>
      <c r="P9043" t="s">
        <v>28</v>
      </c>
      <c r="Q9043" t="s">
        <v>61</v>
      </c>
      <c r="R9043" t="s">
        <v>9192</v>
      </c>
      <c r="S9043">
        <v>337.08800000000002</v>
      </c>
      <c r="T9043" s="3"/>
    </row>
    <row r="9044" spans="1:20" x14ac:dyDescent="0.3">
      <c r="A9044">
        <v>9043</v>
      </c>
      <c r="B9044" t="s">
        <v>10396</v>
      </c>
      <c r="C9044">
        <f t="shared" si="141"/>
        <v>39</v>
      </c>
      <c r="D9044" s="1">
        <v>42635</v>
      </c>
      <c r="E9044" s="1">
        <v>42639</v>
      </c>
      <c r="F9044" t="s">
        <v>19</v>
      </c>
      <c r="G9044" t="s">
        <v>1318</v>
      </c>
      <c r="H9044" t="s">
        <v>1319</v>
      </c>
      <c r="I9044" t="s">
        <v>37</v>
      </c>
      <c r="J9044" t="s">
        <v>23</v>
      </c>
      <c r="K9044" t="s">
        <v>38</v>
      </c>
      <c r="L9044" t="s">
        <v>39</v>
      </c>
      <c r="M9044">
        <v>90049</v>
      </c>
      <c r="N9044" t="s">
        <v>40</v>
      </c>
      <c r="O9044" t="s">
        <v>2196</v>
      </c>
      <c r="P9044" t="s">
        <v>42</v>
      </c>
      <c r="Q9044" t="s">
        <v>74</v>
      </c>
      <c r="R9044" t="s">
        <v>2197</v>
      </c>
      <c r="S9044">
        <v>61.44</v>
      </c>
      <c r="T9044" s="3"/>
    </row>
    <row r="9045" spans="1:20" x14ac:dyDescent="0.3">
      <c r="A9045">
        <v>9044</v>
      </c>
      <c r="B9045" t="s">
        <v>10397</v>
      </c>
      <c r="C9045">
        <f t="shared" si="141"/>
        <v>45</v>
      </c>
      <c r="D9045" s="1">
        <v>43046</v>
      </c>
      <c r="E9045" s="1">
        <v>43052</v>
      </c>
      <c r="F9045" t="s">
        <v>46</v>
      </c>
      <c r="G9045" t="s">
        <v>4241</v>
      </c>
      <c r="H9045" t="s">
        <v>4242</v>
      </c>
      <c r="I9045" t="s">
        <v>37</v>
      </c>
      <c r="J9045" t="s">
        <v>23</v>
      </c>
      <c r="K9045" t="s">
        <v>123</v>
      </c>
      <c r="L9045" t="s">
        <v>39</v>
      </c>
      <c r="M9045">
        <v>94122</v>
      </c>
      <c r="N9045" t="s">
        <v>40</v>
      </c>
      <c r="O9045" t="s">
        <v>1311</v>
      </c>
      <c r="P9045" t="s">
        <v>67</v>
      </c>
      <c r="Q9045" t="s">
        <v>157</v>
      </c>
      <c r="R9045" t="s">
        <v>1312</v>
      </c>
      <c r="S9045">
        <v>479.97</v>
      </c>
      <c r="T9045" s="3"/>
    </row>
    <row r="9046" spans="1:20" x14ac:dyDescent="0.3">
      <c r="A9046">
        <v>9045</v>
      </c>
      <c r="B9046" t="s">
        <v>10398</v>
      </c>
      <c r="C9046">
        <f t="shared" si="141"/>
        <v>51</v>
      </c>
      <c r="D9046" s="1">
        <v>43450</v>
      </c>
      <c r="E9046" s="1">
        <v>43454</v>
      </c>
      <c r="F9046" t="s">
        <v>19</v>
      </c>
      <c r="G9046" t="s">
        <v>3028</v>
      </c>
      <c r="H9046" t="s">
        <v>3029</v>
      </c>
      <c r="I9046" t="s">
        <v>37</v>
      </c>
      <c r="J9046" t="s">
        <v>23</v>
      </c>
      <c r="K9046" t="s">
        <v>5035</v>
      </c>
      <c r="L9046" t="s">
        <v>39</v>
      </c>
      <c r="M9046">
        <v>94086</v>
      </c>
      <c r="N9046" t="s">
        <v>40</v>
      </c>
      <c r="O9046" t="s">
        <v>5748</v>
      </c>
      <c r="P9046" t="s">
        <v>42</v>
      </c>
      <c r="Q9046" t="s">
        <v>71</v>
      </c>
      <c r="R9046" t="s">
        <v>5749</v>
      </c>
      <c r="S9046">
        <v>5.984</v>
      </c>
      <c r="T9046" s="3"/>
    </row>
    <row r="9047" spans="1:20" x14ac:dyDescent="0.3">
      <c r="A9047">
        <v>9046</v>
      </c>
      <c r="B9047" t="s">
        <v>10398</v>
      </c>
      <c r="C9047">
        <f t="shared" si="141"/>
        <v>51</v>
      </c>
      <c r="D9047" s="1">
        <v>43450</v>
      </c>
      <c r="E9047" s="1">
        <v>43454</v>
      </c>
      <c r="F9047" t="s">
        <v>19</v>
      </c>
      <c r="G9047" t="s">
        <v>3028</v>
      </c>
      <c r="H9047" t="s">
        <v>3029</v>
      </c>
      <c r="I9047" t="s">
        <v>37</v>
      </c>
      <c r="J9047" t="s">
        <v>23</v>
      </c>
      <c r="K9047" t="s">
        <v>5035</v>
      </c>
      <c r="L9047" t="s">
        <v>39</v>
      </c>
      <c r="M9047">
        <v>94086</v>
      </c>
      <c r="N9047" t="s">
        <v>40</v>
      </c>
      <c r="O9047" t="s">
        <v>5335</v>
      </c>
      <c r="P9047" t="s">
        <v>67</v>
      </c>
      <c r="Q9047" t="s">
        <v>157</v>
      </c>
      <c r="R9047" t="s">
        <v>5336</v>
      </c>
      <c r="S9047">
        <v>189.95</v>
      </c>
      <c r="T9047" s="3"/>
    </row>
    <row r="9048" spans="1:20" x14ac:dyDescent="0.3">
      <c r="A9048">
        <v>9047</v>
      </c>
      <c r="B9048" t="s">
        <v>10398</v>
      </c>
      <c r="C9048">
        <f t="shared" si="141"/>
        <v>51</v>
      </c>
      <c r="D9048" s="1">
        <v>43450</v>
      </c>
      <c r="E9048" s="1">
        <v>43454</v>
      </c>
      <c r="F9048" t="s">
        <v>19</v>
      </c>
      <c r="G9048" t="s">
        <v>3028</v>
      </c>
      <c r="H9048" t="s">
        <v>3029</v>
      </c>
      <c r="I9048" t="s">
        <v>37</v>
      </c>
      <c r="J9048" t="s">
        <v>23</v>
      </c>
      <c r="K9048" t="s">
        <v>5035</v>
      </c>
      <c r="L9048" t="s">
        <v>39</v>
      </c>
      <c r="M9048">
        <v>94086</v>
      </c>
      <c r="N9048" t="s">
        <v>40</v>
      </c>
      <c r="O9048" t="s">
        <v>2466</v>
      </c>
      <c r="P9048" t="s">
        <v>67</v>
      </c>
      <c r="Q9048" t="s">
        <v>157</v>
      </c>
      <c r="R9048" t="s">
        <v>2467</v>
      </c>
      <c r="S9048">
        <v>149.94999999999999</v>
      </c>
      <c r="T9048" s="3"/>
    </row>
    <row r="9049" spans="1:20" x14ac:dyDescent="0.3">
      <c r="A9049">
        <v>9048</v>
      </c>
      <c r="B9049" t="s">
        <v>10398</v>
      </c>
      <c r="C9049">
        <f t="shared" si="141"/>
        <v>51</v>
      </c>
      <c r="D9049" s="1">
        <v>43450</v>
      </c>
      <c r="E9049" s="1">
        <v>43454</v>
      </c>
      <c r="F9049" t="s">
        <v>19</v>
      </c>
      <c r="G9049" t="s">
        <v>3028</v>
      </c>
      <c r="H9049" t="s">
        <v>3029</v>
      </c>
      <c r="I9049" t="s">
        <v>37</v>
      </c>
      <c r="J9049" t="s">
        <v>23</v>
      </c>
      <c r="K9049" t="s">
        <v>5035</v>
      </c>
      <c r="L9049" t="s">
        <v>39</v>
      </c>
      <c r="M9049">
        <v>94086</v>
      </c>
      <c r="N9049" t="s">
        <v>40</v>
      </c>
      <c r="O9049" t="s">
        <v>2969</v>
      </c>
      <c r="P9049" t="s">
        <v>42</v>
      </c>
      <c r="Q9049" t="s">
        <v>64</v>
      </c>
      <c r="R9049" t="s">
        <v>2970</v>
      </c>
      <c r="S9049">
        <v>29.95</v>
      </c>
      <c r="T9049" s="3"/>
    </row>
    <row r="9050" spans="1:20" x14ac:dyDescent="0.3">
      <c r="A9050">
        <v>9049</v>
      </c>
      <c r="B9050" t="s">
        <v>10398</v>
      </c>
      <c r="C9050">
        <f t="shared" si="141"/>
        <v>51</v>
      </c>
      <c r="D9050" s="1">
        <v>43450</v>
      </c>
      <c r="E9050" s="1">
        <v>43454</v>
      </c>
      <c r="F9050" t="s">
        <v>19</v>
      </c>
      <c r="G9050" t="s">
        <v>3028</v>
      </c>
      <c r="H9050" t="s">
        <v>3029</v>
      </c>
      <c r="I9050" t="s">
        <v>37</v>
      </c>
      <c r="J9050" t="s">
        <v>23</v>
      </c>
      <c r="K9050" t="s">
        <v>5035</v>
      </c>
      <c r="L9050" t="s">
        <v>39</v>
      </c>
      <c r="M9050">
        <v>94086</v>
      </c>
      <c r="N9050" t="s">
        <v>40</v>
      </c>
      <c r="O9050" t="s">
        <v>8462</v>
      </c>
      <c r="P9050" t="s">
        <v>42</v>
      </c>
      <c r="Q9050" t="s">
        <v>43</v>
      </c>
      <c r="R9050" t="s">
        <v>8463</v>
      </c>
      <c r="S9050">
        <v>44.4</v>
      </c>
      <c r="T9050" s="3"/>
    </row>
    <row r="9051" spans="1:20" x14ac:dyDescent="0.3">
      <c r="A9051">
        <v>9050</v>
      </c>
      <c r="B9051" t="s">
        <v>10399</v>
      </c>
      <c r="C9051">
        <f t="shared" si="141"/>
        <v>39</v>
      </c>
      <c r="D9051" s="1">
        <v>42268</v>
      </c>
      <c r="E9051" s="1">
        <v>42272</v>
      </c>
      <c r="F9051" t="s">
        <v>46</v>
      </c>
      <c r="G9051" t="s">
        <v>2972</v>
      </c>
      <c r="H9051" t="s">
        <v>2973</v>
      </c>
      <c r="I9051" t="s">
        <v>98</v>
      </c>
      <c r="J9051" t="s">
        <v>23</v>
      </c>
      <c r="K9051" t="s">
        <v>262</v>
      </c>
      <c r="L9051" t="s">
        <v>263</v>
      </c>
      <c r="M9051">
        <v>10011</v>
      </c>
      <c r="N9051" t="s">
        <v>144</v>
      </c>
      <c r="O9051" t="s">
        <v>2591</v>
      </c>
      <c r="P9051" t="s">
        <v>42</v>
      </c>
      <c r="Q9051" t="s">
        <v>64</v>
      </c>
      <c r="R9051" t="s">
        <v>2592</v>
      </c>
      <c r="S9051">
        <v>66.03</v>
      </c>
      <c r="T9051" s="3"/>
    </row>
    <row r="9052" spans="1:20" x14ac:dyDescent="0.3">
      <c r="A9052">
        <v>9051</v>
      </c>
      <c r="B9052" t="s">
        <v>10400</v>
      </c>
      <c r="C9052">
        <f t="shared" si="141"/>
        <v>21</v>
      </c>
      <c r="D9052" s="1">
        <v>42508</v>
      </c>
      <c r="E9052" s="1">
        <v>42512</v>
      </c>
      <c r="F9052" t="s">
        <v>46</v>
      </c>
      <c r="G9052" t="s">
        <v>2675</v>
      </c>
      <c r="H9052" t="s">
        <v>2676</v>
      </c>
      <c r="I9052" t="s">
        <v>37</v>
      </c>
      <c r="J9052" t="s">
        <v>23</v>
      </c>
      <c r="K9052" t="s">
        <v>38</v>
      </c>
      <c r="L9052" t="s">
        <v>39</v>
      </c>
      <c r="M9052">
        <v>90004</v>
      </c>
      <c r="N9052" t="s">
        <v>40</v>
      </c>
      <c r="O9052" t="s">
        <v>1435</v>
      </c>
      <c r="P9052" t="s">
        <v>42</v>
      </c>
      <c r="Q9052" t="s">
        <v>86</v>
      </c>
      <c r="R9052" t="s">
        <v>1436</v>
      </c>
      <c r="S9052">
        <v>10.86</v>
      </c>
      <c r="T9052" s="3"/>
    </row>
    <row r="9053" spans="1:20" x14ac:dyDescent="0.3">
      <c r="A9053">
        <v>9052</v>
      </c>
      <c r="B9053" t="s">
        <v>10401</v>
      </c>
      <c r="C9053">
        <f t="shared" si="141"/>
        <v>13</v>
      </c>
      <c r="D9053" s="1">
        <v>42089</v>
      </c>
      <c r="E9053" s="1">
        <v>42094</v>
      </c>
      <c r="F9053" t="s">
        <v>19</v>
      </c>
      <c r="G9053" t="s">
        <v>3861</v>
      </c>
      <c r="H9053" t="s">
        <v>3862</v>
      </c>
      <c r="I9053" t="s">
        <v>37</v>
      </c>
      <c r="J9053" t="s">
        <v>23</v>
      </c>
      <c r="K9053" t="s">
        <v>123</v>
      </c>
      <c r="L9053" t="s">
        <v>39</v>
      </c>
      <c r="M9053">
        <v>94122</v>
      </c>
      <c r="N9053" t="s">
        <v>40</v>
      </c>
      <c r="O9053" t="s">
        <v>5018</v>
      </c>
      <c r="P9053" t="s">
        <v>42</v>
      </c>
      <c r="Q9053" t="s">
        <v>64</v>
      </c>
      <c r="R9053" t="s">
        <v>5019</v>
      </c>
      <c r="S9053">
        <v>3.36</v>
      </c>
      <c r="T9053" s="3"/>
    </row>
    <row r="9054" spans="1:20" x14ac:dyDescent="0.3">
      <c r="A9054">
        <v>9053</v>
      </c>
      <c r="B9054" t="s">
        <v>10401</v>
      </c>
      <c r="C9054">
        <f t="shared" si="141"/>
        <v>13</v>
      </c>
      <c r="D9054" s="1">
        <v>42089</v>
      </c>
      <c r="E9054" s="1">
        <v>42094</v>
      </c>
      <c r="F9054" t="s">
        <v>19</v>
      </c>
      <c r="G9054" t="s">
        <v>3861</v>
      </c>
      <c r="H9054" t="s">
        <v>3862</v>
      </c>
      <c r="I9054" t="s">
        <v>37</v>
      </c>
      <c r="J9054" t="s">
        <v>23</v>
      </c>
      <c r="K9054" t="s">
        <v>123</v>
      </c>
      <c r="L9054" t="s">
        <v>39</v>
      </c>
      <c r="M9054">
        <v>94122</v>
      </c>
      <c r="N9054" t="s">
        <v>40</v>
      </c>
      <c r="O9054" t="s">
        <v>228</v>
      </c>
      <c r="P9054" t="s">
        <v>42</v>
      </c>
      <c r="Q9054" t="s">
        <v>71</v>
      </c>
      <c r="R9054" t="s">
        <v>229</v>
      </c>
      <c r="S9054">
        <v>27.936</v>
      </c>
      <c r="T9054" s="3"/>
    </row>
    <row r="9055" spans="1:20" x14ac:dyDescent="0.3">
      <c r="A9055">
        <v>9054</v>
      </c>
      <c r="B9055" t="s">
        <v>10401</v>
      </c>
      <c r="C9055">
        <f t="shared" si="141"/>
        <v>13</v>
      </c>
      <c r="D9055" s="1">
        <v>42089</v>
      </c>
      <c r="E9055" s="1">
        <v>42094</v>
      </c>
      <c r="F9055" t="s">
        <v>19</v>
      </c>
      <c r="G9055" t="s">
        <v>3861</v>
      </c>
      <c r="H9055" t="s">
        <v>3862</v>
      </c>
      <c r="I9055" t="s">
        <v>37</v>
      </c>
      <c r="J9055" t="s">
        <v>23</v>
      </c>
      <c r="K9055" t="s">
        <v>123</v>
      </c>
      <c r="L9055" t="s">
        <v>39</v>
      </c>
      <c r="M9055">
        <v>94122</v>
      </c>
      <c r="N9055" t="s">
        <v>40</v>
      </c>
      <c r="O9055" t="s">
        <v>8523</v>
      </c>
      <c r="P9055" t="s">
        <v>67</v>
      </c>
      <c r="Q9055" t="s">
        <v>68</v>
      </c>
      <c r="R9055" t="s">
        <v>8524</v>
      </c>
      <c r="S9055">
        <v>28.783999999999999</v>
      </c>
      <c r="T9055" s="3"/>
    </row>
    <row r="9056" spans="1:20" x14ac:dyDescent="0.3">
      <c r="A9056">
        <v>9055</v>
      </c>
      <c r="B9056" t="s">
        <v>10402</v>
      </c>
      <c r="C9056">
        <f t="shared" si="141"/>
        <v>38</v>
      </c>
      <c r="D9056" s="1">
        <v>43365</v>
      </c>
      <c r="E9056" s="1">
        <v>43371</v>
      </c>
      <c r="F9056" t="s">
        <v>46</v>
      </c>
      <c r="G9056" t="s">
        <v>2650</v>
      </c>
      <c r="H9056" t="s">
        <v>2651</v>
      </c>
      <c r="I9056" t="s">
        <v>22</v>
      </c>
      <c r="J9056" t="s">
        <v>23</v>
      </c>
      <c r="K9056" t="s">
        <v>2544</v>
      </c>
      <c r="L9056" t="s">
        <v>39</v>
      </c>
      <c r="M9056">
        <v>92704</v>
      </c>
      <c r="N9056" t="s">
        <v>40</v>
      </c>
      <c r="O9056" t="s">
        <v>574</v>
      </c>
      <c r="P9056" t="s">
        <v>42</v>
      </c>
      <c r="Q9056" t="s">
        <v>575</v>
      </c>
      <c r="R9056" t="s">
        <v>576</v>
      </c>
      <c r="S9056">
        <v>21.96</v>
      </c>
      <c r="T9056" s="3"/>
    </row>
    <row r="9057" spans="1:20" x14ac:dyDescent="0.3">
      <c r="A9057">
        <v>9056</v>
      </c>
      <c r="B9057" t="s">
        <v>10403</v>
      </c>
      <c r="C9057">
        <f t="shared" si="141"/>
        <v>38</v>
      </c>
      <c r="D9057" s="1">
        <v>42625</v>
      </c>
      <c r="E9057" s="1">
        <v>42630</v>
      </c>
      <c r="F9057" t="s">
        <v>19</v>
      </c>
      <c r="G9057" t="s">
        <v>964</v>
      </c>
      <c r="H9057" t="s">
        <v>965</v>
      </c>
      <c r="I9057" t="s">
        <v>22</v>
      </c>
      <c r="J9057" t="s">
        <v>23</v>
      </c>
      <c r="K9057" t="s">
        <v>91</v>
      </c>
      <c r="L9057" t="s">
        <v>92</v>
      </c>
      <c r="M9057">
        <v>98103</v>
      </c>
      <c r="N9057" t="s">
        <v>40</v>
      </c>
      <c r="O9057" t="s">
        <v>3561</v>
      </c>
      <c r="P9057" t="s">
        <v>67</v>
      </c>
      <c r="Q9057" t="s">
        <v>157</v>
      </c>
      <c r="R9057" t="s">
        <v>3562</v>
      </c>
      <c r="S9057">
        <v>21.98</v>
      </c>
      <c r="T9057" s="3"/>
    </row>
    <row r="9058" spans="1:20" x14ac:dyDescent="0.3">
      <c r="A9058">
        <v>9057</v>
      </c>
      <c r="B9058" t="s">
        <v>10404</v>
      </c>
      <c r="C9058">
        <f t="shared" si="141"/>
        <v>45</v>
      </c>
      <c r="D9058" s="1">
        <v>42676</v>
      </c>
      <c r="E9058" s="1">
        <v>42678</v>
      </c>
      <c r="F9058" t="s">
        <v>184</v>
      </c>
      <c r="G9058" t="s">
        <v>4448</v>
      </c>
      <c r="H9058" t="s">
        <v>4449</v>
      </c>
      <c r="I9058" t="s">
        <v>98</v>
      </c>
      <c r="J9058" t="s">
        <v>23</v>
      </c>
      <c r="K9058" t="s">
        <v>262</v>
      </c>
      <c r="L9058" t="s">
        <v>263</v>
      </c>
      <c r="M9058">
        <v>10011</v>
      </c>
      <c r="N9058" t="s">
        <v>144</v>
      </c>
      <c r="O9058" t="s">
        <v>9135</v>
      </c>
      <c r="P9058" t="s">
        <v>28</v>
      </c>
      <c r="Q9058" t="s">
        <v>32</v>
      </c>
      <c r="R9058" t="s">
        <v>9136</v>
      </c>
      <c r="S9058">
        <v>2621.3220000000001</v>
      </c>
      <c r="T9058" s="3"/>
    </row>
    <row r="9059" spans="1:20" x14ac:dyDescent="0.3">
      <c r="A9059">
        <v>9058</v>
      </c>
      <c r="B9059" t="s">
        <v>10405</v>
      </c>
      <c r="C9059">
        <f t="shared" si="141"/>
        <v>43</v>
      </c>
      <c r="D9059" s="1">
        <v>42663</v>
      </c>
      <c r="E9059" s="1">
        <v>42667</v>
      </c>
      <c r="F9059" t="s">
        <v>46</v>
      </c>
      <c r="G9059" t="s">
        <v>5814</v>
      </c>
      <c r="H9059" t="s">
        <v>5815</v>
      </c>
      <c r="I9059" t="s">
        <v>22</v>
      </c>
      <c r="J9059" t="s">
        <v>23</v>
      </c>
      <c r="K9059" t="s">
        <v>38</v>
      </c>
      <c r="L9059" t="s">
        <v>39</v>
      </c>
      <c r="M9059">
        <v>90045</v>
      </c>
      <c r="N9059" t="s">
        <v>40</v>
      </c>
      <c r="O9059" t="s">
        <v>7625</v>
      </c>
      <c r="P9059" t="s">
        <v>28</v>
      </c>
      <c r="Q9059" t="s">
        <v>61</v>
      </c>
      <c r="R9059" t="s">
        <v>7626</v>
      </c>
      <c r="S9059">
        <v>74.760000000000005</v>
      </c>
      <c r="T9059" s="3"/>
    </row>
    <row r="9060" spans="1:20" x14ac:dyDescent="0.3">
      <c r="A9060">
        <v>9059</v>
      </c>
      <c r="B9060" t="s">
        <v>10405</v>
      </c>
      <c r="C9060">
        <f t="shared" si="141"/>
        <v>43</v>
      </c>
      <c r="D9060" s="1">
        <v>42663</v>
      </c>
      <c r="E9060" s="1">
        <v>42667</v>
      </c>
      <c r="F9060" t="s">
        <v>46</v>
      </c>
      <c r="G9060" t="s">
        <v>5814</v>
      </c>
      <c r="H9060" t="s">
        <v>5815</v>
      </c>
      <c r="I9060" t="s">
        <v>22</v>
      </c>
      <c r="J9060" t="s">
        <v>23</v>
      </c>
      <c r="K9060" t="s">
        <v>38</v>
      </c>
      <c r="L9060" t="s">
        <v>39</v>
      </c>
      <c r="M9060">
        <v>90045</v>
      </c>
      <c r="N9060" t="s">
        <v>40</v>
      </c>
      <c r="O9060" t="s">
        <v>8320</v>
      </c>
      <c r="P9060" t="s">
        <v>28</v>
      </c>
      <c r="Q9060" t="s">
        <v>52</v>
      </c>
      <c r="R9060" t="s">
        <v>8321</v>
      </c>
      <c r="S9060">
        <v>364.77600000000001</v>
      </c>
      <c r="T9060" s="3"/>
    </row>
    <row r="9061" spans="1:20" x14ac:dyDescent="0.3">
      <c r="A9061">
        <v>9060</v>
      </c>
      <c r="B9061" t="s">
        <v>10406</v>
      </c>
      <c r="C9061">
        <f t="shared" si="141"/>
        <v>24</v>
      </c>
      <c r="D9061" s="1">
        <v>42900</v>
      </c>
      <c r="E9061" s="1">
        <v>42904</v>
      </c>
      <c r="F9061" t="s">
        <v>46</v>
      </c>
      <c r="G9061" t="s">
        <v>2141</v>
      </c>
      <c r="H9061" t="s">
        <v>2142</v>
      </c>
      <c r="I9061" t="s">
        <v>37</v>
      </c>
      <c r="J9061" t="s">
        <v>23</v>
      </c>
      <c r="K9061" t="s">
        <v>91</v>
      </c>
      <c r="L9061" t="s">
        <v>92</v>
      </c>
      <c r="M9061">
        <v>98103</v>
      </c>
      <c r="N9061" t="s">
        <v>40</v>
      </c>
      <c r="O9061" t="s">
        <v>3494</v>
      </c>
      <c r="P9061" t="s">
        <v>28</v>
      </c>
      <c r="Q9061" t="s">
        <v>52</v>
      </c>
      <c r="R9061" t="s">
        <v>3495</v>
      </c>
      <c r="S9061">
        <v>1115.17</v>
      </c>
      <c r="T9061" s="3"/>
    </row>
    <row r="9062" spans="1:20" x14ac:dyDescent="0.3">
      <c r="A9062">
        <v>9061</v>
      </c>
      <c r="B9062" t="s">
        <v>10407</v>
      </c>
      <c r="C9062">
        <f t="shared" si="141"/>
        <v>48</v>
      </c>
      <c r="D9062" s="1">
        <v>42694</v>
      </c>
      <c r="E9062" s="1">
        <v>42695</v>
      </c>
      <c r="F9062" t="s">
        <v>184</v>
      </c>
      <c r="G9062" t="s">
        <v>2421</v>
      </c>
      <c r="H9062" t="s">
        <v>2422</v>
      </c>
      <c r="I9062" t="s">
        <v>37</v>
      </c>
      <c r="J9062" t="s">
        <v>23</v>
      </c>
      <c r="K9062" t="s">
        <v>946</v>
      </c>
      <c r="L9062" t="s">
        <v>39</v>
      </c>
      <c r="M9062">
        <v>92024</v>
      </c>
      <c r="N9062" t="s">
        <v>40</v>
      </c>
      <c r="O9062" t="s">
        <v>3547</v>
      </c>
      <c r="P9062" t="s">
        <v>42</v>
      </c>
      <c r="Q9062" t="s">
        <v>71</v>
      </c>
      <c r="R9062" t="s">
        <v>3548</v>
      </c>
      <c r="S9062">
        <v>89.695999999999998</v>
      </c>
      <c r="T9062" s="3"/>
    </row>
    <row r="9063" spans="1:20" x14ac:dyDescent="0.3">
      <c r="A9063">
        <v>9062</v>
      </c>
      <c r="B9063" t="s">
        <v>10407</v>
      </c>
      <c r="C9063">
        <f t="shared" si="141"/>
        <v>48</v>
      </c>
      <c r="D9063" s="1">
        <v>42694</v>
      </c>
      <c r="E9063" s="1">
        <v>42695</v>
      </c>
      <c r="F9063" t="s">
        <v>184</v>
      </c>
      <c r="G9063" t="s">
        <v>2421</v>
      </c>
      <c r="H9063" t="s">
        <v>2422</v>
      </c>
      <c r="I9063" t="s">
        <v>37</v>
      </c>
      <c r="J9063" t="s">
        <v>23</v>
      </c>
      <c r="K9063" t="s">
        <v>946</v>
      </c>
      <c r="L9063" t="s">
        <v>39</v>
      </c>
      <c r="M9063">
        <v>92024</v>
      </c>
      <c r="N9063" t="s">
        <v>40</v>
      </c>
      <c r="O9063" t="s">
        <v>253</v>
      </c>
      <c r="P9063" t="s">
        <v>42</v>
      </c>
      <c r="Q9063" t="s">
        <v>43</v>
      </c>
      <c r="R9063" t="s">
        <v>254</v>
      </c>
      <c r="S9063">
        <v>50.12</v>
      </c>
      <c r="T9063" s="3"/>
    </row>
    <row r="9064" spans="1:20" x14ac:dyDescent="0.3">
      <c r="A9064">
        <v>9063</v>
      </c>
      <c r="B9064" t="s">
        <v>10408</v>
      </c>
      <c r="C9064">
        <f t="shared" si="141"/>
        <v>9</v>
      </c>
      <c r="D9064" s="1">
        <v>42794</v>
      </c>
      <c r="E9064" s="1">
        <v>42800</v>
      </c>
      <c r="F9064" t="s">
        <v>46</v>
      </c>
      <c r="G9064" t="s">
        <v>5803</v>
      </c>
      <c r="H9064" t="s">
        <v>5804</v>
      </c>
      <c r="I9064" t="s">
        <v>37</v>
      </c>
      <c r="J9064" t="s">
        <v>23</v>
      </c>
      <c r="K9064" t="s">
        <v>262</v>
      </c>
      <c r="L9064" t="s">
        <v>263</v>
      </c>
      <c r="M9064">
        <v>10035</v>
      </c>
      <c r="N9064" t="s">
        <v>144</v>
      </c>
      <c r="O9064" t="s">
        <v>3248</v>
      </c>
      <c r="P9064" t="s">
        <v>42</v>
      </c>
      <c r="Q9064" t="s">
        <v>265</v>
      </c>
      <c r="R9064" t="s">
        <v>559</v>
      </c>
      <c r="S9064">
        <v>36.479999999999997</v>
      </c>
      <c r="T9064" s="3"/>
    </row>
    <row r="9065" spans="1:20" x14ac:dyDescent="0.3">
      <c r="A9065">
        <v>9064</v>
      </c>
      <c r="B9065" t="s">
        <v>10409</v>
      </c>
      <c r="C9065">
        <f t="shared" si="141"/>
        <v>42</v>
      </c>
      <c r="D9065" s="1">
        <v>42291</v>
      </c>
      <c r="E9065" s="1">
        <v>42297</v>
      </c>
      <c r="F9065" t="s">
        <v>46</v>
      </c>
      <c r="G9065" t="s">
        <v>1843</v>
      </c>
      <c r="H9065" t="s">
        <v>1844</v>
      </c>
      <c r="I9065" t="s">
        <v>22</v>
      </c>
      <c r="J9065" t="s">
        <v>23</v>
      </c>
      <c r="K9065" t="s">
        <v>299</v>
      </c>
      <c r="L9065" t="s">
        <v>207</v>
      </c>
      <c r="M9065">
        <v>60653</v>
      </c>
      <c r="N9065" t="s">
        <v>101</v>
      </c>
      <c r="O9065" t="s">
        <v>5419</v>
      </c>
      <c r="P9065" t="s">
        <v>42</v>
      </c>
      <c r="Q9065" t="s">
        <v>86</v>
      </c>
      <c r="R9065" t="s">
        <v>5420</v>
      </c>
      <c r="S9065">
        <v>322.19200000000001</v>
      </c>
      <c r="T9065" s="3"/>
    </row>
    <row r="9066" spans="1:20" x14ac:dyDescent="0.3">
      <c r="A9066">
        <v>9065</v>
      </c>
      <c r="B9066" t="s">
        <v>10409</v>
      </c>
      <c r="C9066">
        <f t="shared" si="141"/>
        <v>42</v>
      </c>
      <c r="D9066" s="1">
        <v>42291</v>
      </c>
      <c r="E9066" s="1">
        <v>42297</v>
      </c>
      <c r="F9066" t="s">
        <v>46</v>
      </c>
      <c r="G9066" t="s">
        <v>1843</v>
      </c>
      <c r="H9066" t="s">
        <v>1844</v>
      </c>
      <c r="I9066" t="s">
        <v>22</v>
      </c>
      <c r="J9066" t="s">
        <v>23</v>
      </c>
      <c r="K9066" t="s">
        <v>299</v>
      </c>
      <c r="L9066" t="s">
        <v>207</v>
      </c>
      <c r="M9066">
        <v>60653</v>
      </c>
      <c r="N9066" t="s">
        <v>101</v>
      </c>
      <c r="O9066" t="s">
        <v>792</v>
      </c>
      <c r="P9066" t="s">
        <v>42</v>
      </c>
      <c r="Q9066" t="s">
        <v>71</v>
      </c>
      <c r="R9066" t="s">
        <v>793</v>
      </c>
      <c r="S9066">
        <v>2.9460000000000002</v>
      </c>
      <c r="T9066" s="3"/>
    </row>
    <row r="9067" spans="1:20" x14ac:dyDescent="0.3">
      <c r="A9067">
        <v>9066</v>
      </c>
      <c r="B9067" t="s">
        <v>10409</v>
      </c>
      <c r="C9067">
        <f t="shared" si="141"/>
        <v>42</v>
      </c>
      <c r="D9067" s="1">
        <v>42291</v>
      </c>
      <c r="E9067" s="1">
        <v>42297</v>
      </c>
      <c r="F9067" t="s">
        <v>46</v>
      </c>
      <c r="G9067" t="s">
        <v>1843</v>
      </c>
      <c r="H9067" t="s">
        <v>1844</v>
      </c>
      <c r="I9067" t="s">
        <v>22</v>
      </c>
      <c r="J9067" t="s">
        <v>23</v>
      </c>
      <c r="K9067" t="s">
        <v>299</v>
      </c>
      <c r="L9067" t="s">
        <v>207</v>
      </c>
      <c r="M9067">
        <v>60653</v>
      </c>
      <c r="N9067" t="s">
        <v>101</v>
      </c>
      <c r="O9067" t="s">
        <v>5441</v>
      </c>
      <c r="P9067" t="s">
        <v>42</v>
      </c>
      <c r="Q9067" t="s">
        <v>86</v>
      </c>
      <c r="R9067" t="s">
        <v>5442</v>
      </c>
      <c r="S9067">
        <v>19.135999999999999</v>
      </c>
      <c r="T9067" s="3"/>
    </row>
    <row r="9068" spans="1:20" x14ac:dyDescent="0.3">
      <c r="A9068">
        <v>9067</v>
      </c>
      <c r="B9068" t="s">
        <v>10410</v>
      </c>
      <c r="C9068">
        <f t="shared" si="141"/>
        <v>21</v>
      </c>
      <c r="D9068" s="1">
        <v>43246</v>
      </c>
      <c r="E9068" s="1">
        <v>43250</v>
      </c>
      <c r="F9068" t="s">
        <v>46</v>
      </c>
      <c r="G9068" t="s">
        <v>2462</v>
      </c>
      <c r="H9068" t="s">
        <v>2463</v>
      </c>
      <c r="I9068" t="s">
        <v>22</v>
      </c>
      <c r="J9068" t="s">
        <v>23</v>
      </c>
      <c r="K9068" t="s">
        <v>3327</v>
      </c>
      <c r="L9068" t="s">
        <v>315</v>
      </c>
      <c r="M9068">
        <v>22801</v>
      </c>
      <c r="N9068" t="s">
        <v>26</v>
      </c>
      <c r="O9068" t="s">
        <v>6876</v>
      </c>
      <c r="P9068" t="s">
        <v>67</v>
      </c>
      <c r="Q9068" t="s">
        <v>157</v>
      </c>
      <c r="R9068" t="s">
        <v>6877</v>
      </c>
      <c r="S9068">
        <v>23.08</v>
      </c>
      <c r="T9068" s="3"/>
    </row>
    <row r="9069" spans="1:20" x14ac:dyDescent="0.3">
      <c r="A9069">
        <v>9068</v>
      </c>
      <c r="B9069" t="s">
        <v>10411</v>
      </c>
      <c r="C9069">
        <f t="shared" si="141"/>
        <v>5</v>
      </c>
      <c r="D9069" s="1">
        <v>42770</v>
      </c>
      <c r="E9069" s="1">
        <v>42776</v>
      </c>
      <c r="F9069" t="s">
        <v>46</v>
      </c>
      <c r="G9069" t="s">
        <v>2760</v>
      </c>
      <c r="H9069" t="s">
        <v>2761</v>
      </c>
      <c r="I9069" t="s">
        <v>22</v>
      </c>
      <c r="J9069" t="s">
        <v>23</v>
      </c>
      <c r="K9069" t="s">
        <v>3379</v>
      </c>
      <c r="L9069" t="s">
        <v>2738</v>
      </c>
      <c r="M9069">
        <v>20852</v>
      </c>
      <c r="N9069" t="s">
        <v>144</v>
      </c>
      <c r="O9069" t="s">
        <v>5837</v>
      </c>
      <c r="P9069" t="s">
        <v>67</v>
      </c>
      <c r="Q9069" t="s">
        <v>68</v>
      </c>
      <c r="R9069" t="s">
        <v>5838</v>
      </c>
      <c r="S9069">
        <v>90.48</v>
      </c>
      <c r="T9069" s="3"/>
    </row>
    <row r="9070" spans="1:20" x14ac:dyDescent="0.3">
      <c r="A9070">
        <v>9069</v>
      </c>
      <c r="B9070" t="s">
        <v>10412</v>
      </c>
      <c r="C9070">
        <f t="shared" si="141"/>
        <v>35</v>
      </c>
      <c r="D9070" s="1">
        <v>42980</v>
      </c>
      <c r="E9070" s="1">
        <v>42983</v>
      </c>
      <c r="F9070" t="s">
        <v>19</v>
      </c>
      <c r="G9070" t="s">
        <v>674</v>
      </c>
      <c r="H9070" t="s">
        <v>675</v>
      </c>
      <c r="I9070" t="s">
        <v>22</v>
      </c>
      <c r="J9070" t="s">
        <v>23</v>
      </c>
      <c r="K9070" t="s">
        <v>1377</v>
      </c>
      <c r="L9070" t="s">
        <v>92</v>
      </c>
      <c r="M9070">
        <v>98198</v>
      </c>
      <c r="N9070" t="s">
        <v>40</v>
      </c>
      <c r="O9070" t="s">
        <v>257</v>
      </c>
      <c r="P9070" t="s">
        <v>28</v>
      </c>
      <c r="Q9070" t="s">
        <v>32</v>
      </c>
      <c r="R9070" t="s">
        <v>258</v>
      </c>
      <c r="S9070">
        <v>215.976</v>
      </c>
      <c r="T9070" s="3"/>
    </row>
    <row r="9071" spans="1:20" x14ac:dyDescent="0.3">
      <c r="A9071">
        <v>9070</v>
      </c>
      <c r="B9071" t="s">
        <v>10412</v>
      </c>
      <c r="C9071">
        <f t="shared" si="141"/>
        <v>35</v>
      </c>
      <c r="D9071" s="1">
        <v>42980</v>
      </c>
      <c r="E9071" s="1">
        <v>42983</v>
      </c>
      <c r="F9071" t="s">
        <v>19</v>
      </c>
      <c r="G9071" t="s">
        <v>674</v>
      </c>
      <c r="H9071" t="s">
        <v>675</v>
      </c>
      <c r="I9071" t="s">
        <v>22</v>
      </c>
      <c r="J9071" t="s">
        <v>23</v>
      </c>
      <c r="K9071" t="s">
        <v>1377</v>
      </c>
      <c r="L9071" t="s">
        <v>92</v>
      </c>
      <c r="M9071">
        <v>98198</v>
      </c>
      <c r="N9071" t="s">
        <v>40</v>
      </c>
      <c r="O9071" t="s">
        <v>7515</v>
      </c>
      <c r="P9071" t="s">
        <v>42</v>
      </c>
      <c r="Q9071" t="s">
        <v>169</v>
      </c>
      <c r="R9071" t="s">
        <v>7516</v>
      </c>
      <c r="S9071">
        <v>65.94</v>
      </c>
      <c r="T9071" s="3"/>
    </row>
    <row r="9072" spans="1:20" x14ac:dyDescent="0.3">
      <c r="A9072">
        <v>9071</v>
      </c>
      <c r="B9072" t="s">
        <v>10413</v>
      </c>
      <c r="C9072">
        <f t="shared" si="141"/>
        <v>49</v>
      </c>
      <c r="D9072" s="1">
        <v>43438</v>
      </c>
      <c r="E9072" s="1">
        <v>43439</v>
      </c>
      <c r="F9072" t="s">
        <v>184</v>
      </c>
      <c r="G9072" t="s">
        <v>6986</v>
      </c>
      <c r="H9072" t="s">
        <v>6987</v>
      </c>
      <c r="I9072" t="s">
        <v>37</v>
      </c>
      <c r="J9072" t="s">
        <v>23</v>
      </c>
      <c r="K9072" t="s">
        <v>142</v>
      </c>
      <c r="L9072" t="s">
        <v>143</v>
      </c>
      <c r="M9072">
        <v>19134</v>
      </c>
      <c r="N9072" t="s">
        <v>144</v>
      </c>
      <c r="O9072" t="s">
        <v>1133</v>
      </c>
      <c r="P9072" t="s">
        <v>28</v>
      </c>
      <c r="Q9072" t="s">
        <v>61</v>
      </c>
      <c r="R9072" t="s">
        <v>1134</v>
      </c>
      <c r="S9072">
        <v>11.352</v>
      </c>
      <c r="T9072" s="3"/>
    </row>
    <row r="9073" spans="1:20" x14ac:dyDescent="0.3">
      <c r="A9073">
        <v>9072</v>
      </c>
      <c r="B9073" t="s">
        <v>10414</v>
      </c>
      <c r="C9073">
        <f t="shared" si="141"/>
        <v>25</v>
      </c>
      <c r="D9073" s="1">
        <v>42533</v>
      </c>
      <c r="E9073" s="1">
        <v>42537</v>
      </c>
      <c r="F9073" t="s">
        <v>46</v>
      </c>
      <c r="G9073" t="s">
        <v>3763</v>
      </c>
      <c r="H9073" t="s">
        <v>3764</v>
      </c>
      <c r="I9073" t="s">
        <v>98</v>
      </c>
      <c r="J9073" t="s">
        <v>23</v>
      </c>
      <c r="K9073" t="s">
        <v>493</v>
      </c>
      <c r="L9073" t="s">
        <v>250</v>
      </c>
      <c r="M9073">
        <v>47201</v>
      </c>
      <c r="N9073" t="s">
        <v>101</v>
      </c>
      <c r="O9073" t="s">
        <v>2241</v>
      </c>
      <c r="P9073" t="s">
        <v>42</v>
      </c>
      <c r="Q9073" t="s">
        <v>55</v>
      </c>
      <c r="R9073" t="s">
        <v>2242</v>
      </c>
      <c r="S9073">
        <v>24.56</v>
      </c>
      <c r="T9073" s="3"/>
    </row>
    <row r="9074" spans="1:20" x14ac:dyDescent="0.3">
      <c r="A9074">
        <v>9073</v>
      </c>
      <c r="B9074" t="s">
        <v>10415</v>
      </c>
      <c r="C9074">
        <f t="shared" si="141"/>
        <v>36</v>
      </c>
      <c r="D9074" s="1">
        <v>42982</v>
      </c>
      <c r="E9074" s="1">
        <v>42986</v>
      </c>
      <c r="F9074" t="s">
        <v>46</v>
      </c>
      <c r="G9074" t="s">
        <v>3939</v>
      </c>
      <c r="H9074" t="s">
        <v>3940</v>
      </c>
      <c r="I9074" t="s">
        <v>22</v>
      </c>
      <c r="J9074" t="s">
        <v>23</v>
      </c>
      <c r="K9074" t="s">
        <v>314</v>
      </c>
      <c r="L9074" t="s">
        <v>593</v>
      </c>
      <c r="M9074">
        <v>65807</v>
      </c>
      <c r="N9074" t="s">
        <v>101</v>
      </c>
      <c r="O9074" t="s">
        <v>6107</v>
      </c>
      <c r="P9074" t="s">
        <v>42</v>
      </c>
      <c r="Q9074" t="s">
        <v>169</v>
      </c>
      <c r="R9074" t="s">
        <v>667</v>
      </c>
      <c r="S9074">
        <v>16.559999999999999</v>
      </c>
      <c r="T9074" s="3"/>
    </row>
    <row r="9075" spans="1:20" x14ac:dyDescent="0.3">
      <c r="A9075">
        <v>9074</v>
      </c>
      <c r="B9075" t="s">
        <v>10415</v>
      </c>
      <c r="C9075">
        <f t="shared" si="141"/>
        <v>36</v>
      </c>
      <c r="D9075" s="1">
        <v>42982</v>
      </c>
      <c r="E9075" s="1">
        <v>42986</v>
      </c>
      <c r="F9075" t="s">
        <v>46</v>
      </c>
      <c r="G9075" t="s">
        <v>3939</v>
      </c>
      <c r="H9075" t="s">
        <v>3940</v>
      </c>
      <c r="I9075" t="s">
        <v>22</v>
      </c>
      <c r="J9075" t="s">
        <v>23</v>
      </c>
      <c r="K9075" t="s">
        <v>314</v>
      </c>
      <c r="L9075" t="s">
        <v>593</v>
      </c>
      <c r="M9075">
        <v>65807</v>
      </c>
      <c r="N9075" t="s">
        <v>101</v>
      </c>
      <c r="O9075" t="s">
        <v>854</v>
      </c>
      <c r="P9075" t="s">
        <v>67</v>
      </c>
      <c r="Q9075" t="s">
        <v>157</v>
      </c>
      <c r="R9075" t="s">
        <v>855</v>
      </c>
      <c r="S9075">
        <v>279.95</v>
      </c>
      <c r="T9075" s="3"/>
    </row>
    <row r="9076" spans="1:20" x14ac:dyDescent="0.3">
      <c r="A9076">
        <v>9075</v>
      </c>
      <c r="B9076" t="s">
        <v>10416</v>
      </c>
      <c r="C9076">
        <f t="shared" si="141"/>
        <v>17</v>
      </c>
      <c r="D9076" s="1">
        <v>42115</v>
      </c>
      <c r="E9076" s="1">
        <v>42120</v>
      </c>
      <c r="F9076" t="s">
        <v>46</v>
      </c>
      <c r="G9076" t="s">
        <v>5173</v>
      </c>
      <c r="H9076" t="s">
        <v>5174</v>
      </c>
      <c r="I9076" t="s">
        <v>37</v>
      </c>
      <c r="J9076" t="s">
        <v>23</v>
      </c>
      <c r="K9076" t="s">
        <v>24</v>
      </c>
      <c r="L9076" t="s">
        <v>25</v>
      </c>
      <c r="M9076">
        <v>42420</v>
      </c>
      <c r="N9076" t="s">
        <v>26</v>
      </c>
      <c r="O9076" t="s">
        <v>3693</v>
      </c>
      <c r="P9076" t="s">
        <v>42</v>
      </c>
      <c r="Q9076" t="s">
        <v>55</v>
      </c>
      <c r="R9076" t="s">
        <v>3694</v>
      </c>
      <c r="S9076">
        <v>828.84</v>
      </c>
      <c r="T9076" s="3"/>
    </row>
    <row r="9077" spans="1:20" x14ac:dyDescent="0.3">
      <c r="A9077">
        <v>9076</v>
      </c>
      <c r="B9077" t="s">
        <v>10417</v>
      </c>
      <c r="C9077">
        <f t="shared" si="141"/>
        <v>45</v>
      </c>
      <c r="D9077" s="1">
        <v>42679</v>
      </c>
      <c r="E9077" s="1">
        <v>42682</v>
      </c>
      <c r="F9077" t="s">
        <v>184</v>
      </c>
      <c r="G9077" t="s">
        <v>4857</v>
      </c>
      <c r="H9077" t="s">
        <v>4858</v>
      </c>
      <c r="I9077" t="s">
        <v>22</v>
      </c>
      <c r="J9077" t="s">
        <v>23</v>
      </c>
      <c r="K9077" t="s">
        <v>1118</v>
      </c>
      <c r="L9077" t="s">
        <v>494</v>
      </c>
      <c r="M9077">
        <v>44107</v>
      </c>
      <c r="N9077" t="s">
        <v>144</v>
      </c>
      <c r="O9077" t="s">
        <v>1523</v>
      </c>
      <c r="P9077" t="s">
        <v>42</v>
      </c>
      <c r="Q9077" t="s">
        <v>71</v>
      </c>
      <c r="R9077" t="s">
        <v>1524</v>
      </c>
      <c r="S9077">
        <v>7.218</v>
      </c>
      <c r="T9077" s="3"/>
    </row>
    <row r="9078" spans="1:20" x14ac:dyDescent="0.3">
      <c r="A9078">
        <v>9077</v>
      </c>
      <c r="B9078" t="s">
        <v>10417</v>
      </c>
      <c r="C9078">
        <f t="shared" si="141"/>
        <v>45</v>
      </c>
      <c r="D9078" s="1">
        <v>42679</v>
      </c>
      <c r="E9078" s="1">
        <v>42682</v>
      </c>
      <c r="F9078" t="s">
        <v>184</v>
      </c>
      <c r="G9078" t="s">
        <v>4857</v>
      </c>
      <c r="H9078" t="s">
        <v>4858</v>
      </c>
      <c r="I9078" t="s">
        <v>22</v>
      </c>
      <c r="J9078" t="s">
        <v>23</v>
      </c>
      <c r="K9078" t="s">
        <v>1118</v>
      </c>
      <c r="L9078" t="s">
        <v>494</v>
      </c>
      <c r="M9078">
        <v>44107</v>
      </c>
      <c r="N9078" t="s">
        <v>144</v>
      </c>
      <c r="O9078" t="s">
        <v>8577</v>
      </c>
      <c r="P9078" t="s">
        <v>42</v>
      </c>
      <c r="Q9078" t="s">
        <v>575</v>
      </c>
      <c r="R9078" t="s">
        <v>8578</v>
      </c>
      <c r="S9078">
        <v>27.2</v>
      </c>
      <c r="T9078" s="3"/>
    </row>
    <row r="9079" spans="1:20" x14ac:dyDescent="0.3">
      <c r="A9079">
        <v>9078</v>
      </c>
      <c r="B9079" t="s">
        <v>10418</v>
      </c>
      <c r="C9079">
        <f t="shared" si="141"/>
        <v>45</v>
      </c>
      <c r="D9079" s="1">
        <v>42311</v>
      </c>
      <c r="E9079" s="1">
        <v>42315</v>
      </c>
      <c r="F9079" t="s">
        <v>46</v>
      </c>
      <c r="G9079" t="s">
        <v>625</v>
      </c>
      <c r="H9079" t="s">
        <v>626</v>
      </c>
      <c r="I9079" t="s">
        <v>37</v>
      </c>
      <c r="J9079" t="s">
        <v>23</v>
      </c>
      <c r="K9079" t="s">
        <v>2532</v>
      </c>
      <c r="L9079" t="s">
        <v>134</v>
      </c>
      <c r="M9079">
        <v>68104</v>
      </c>
      <c r="N9079" t="s">
        <v>101</v>
      </c>
      <c r="O9079" t="s">
        <v>4172</v>
      </c>
      <c r="P9079" t="s">
        <v>67</v>
      </c>
      <c r="Q9079" t="s">
        <v>157</v>
      </c>
      <c r="R9079" t="s">
        <v>4173</v>
      </c>
      <c r="S9079">
        <v>89.97</v>
      </c>
      <c r="T9079" s="3"/>
    </row>
    <row r="9080" spans="1:20" x14ac:dyDescent="0.3">
      <c r="A9080">
        <v>9079</v>
      </c>
      <c r="B9080" t="s">
        <v>10419</v>
      </c>
      <c r="C9080">
        <f t="shared" si="141"/>
        <v>7</v>
      </c>
      <c r="D9080" s="1">
        <v>42782</v>
      </c>
      <c r="E9080" s="1">
        <v>42789</v>
      </c>
      <c r="F9080" t="s">
        <v>46</v>
      </c>
      <c r="G9080" t="s">
        <v>4630</v>
      </c>
      <c r="H9080" t="s">
        <v>4631</v>
      </c>
      <c r="I9080" t="s">
        <v>22</v>
      </c>
      <c r="J9080" t="s">
        <v>23</v>
      </c>
      <c r="K9080" t="s">
        <v>24</v>
      </c>
      <c r="L9080" t="s">
        <v>25</v>
      </c>
      <c r="M9080">
        <v>42420</v>
      </c>
      <c r="N9080" t="s">
        <v>26</v>
      </c>
      <c r="O9080" t="s">
        <v>549</v>
      </c>
      <c r="P9080" t="s">
        <v>28</v>
      </c>
      <c r="Q9080" t="s">
        <v>61</v>
      </c>
      <c r="R9080" t="s">
        <v>550</v>
      </c>
      <c r="S9080">
        <v>318.08</v>
      </c>
      <c r="T9080" s="3"/>
    </row>
    <row r="9081" spans="1:20" x14ac:dyDescent="0.3">
      <c r="A9081">
        <v>9080</v>
      </c>
      <c r="B9081" t="s">
        <v>10419</v>
      </c>
      <c r="C9081">
        <f t="shared" si="141"/>
        <v>7</v>
      </c>
      <c r="D9081" s="1">
        <v>42782</v>
      </c>
      <c r="E9081" s="1">
        <v>42789</v>
      </c>
      <c r="F9081" t="s">
        <v>46</v>
      </c>
      <c r="G9081" t="s">
        <v>4630</v>
      </c>
      <c r="H9081" t="s">
        <v>4631</v>
      </c>
      <c r="I9081" t="s">
        <v>22</v>
      </c>
      <c r="J9081" t="s">
        <v>23</v>
      </c>
      <c r="K9081" t="s">
        <v>24</v>
      </c>
      <c r="L9081" t="s">
        <v>25</v>
      </c>
      <c r="M9081">
        <v>42420</v>
      </c>
      <c r="N9081" t="s">
        <v>26</v>
      </c>
      <c r="O9081" t="s">
        <v>1293</v>
      </c>
      <c r="P9081" t="s">
        <v>42</v>
      </c>
      <c r="Q9081" t="s">
        <v>71</v>
      </c>
      <c r="R9081" t="s">
        <v>1294</v>
      </c>
      <c r="S9081">
        <v>5.8</v>
      </c>
      <c r="T9081" s="3"/>
    </row>
    <row r="9082" spans="1:20" x14ac:dyDescent="0.3">
      <c r="A9082">
        <v>9081</v>
      </c>
      <c r="B9082" t="s">
        <v>10420</v>
      </c>
      <c r="C9082">
        <f t="shared" si="141"/>
        <v>37</v>
      </c>
      <c r="D9082" s="1">
        <v>43354</v>
      </c>
      <c r="E9082" s="1">
        <v>43356</v>
      </c>
      <c r="F9082" t="s">
        <v>19</v>
      </c>
      <c r="G9082" t="s">
        <v>1504</v>
      </c>
      <c r="H9082" t="s">
        <v>1505</v>
      </c>
      <c r="I9082" t="s">
        <v>37</v>
      </c>
      <c r="J9082" t="s">
        <v>23</v>
      </c>
      <c r="K9082" t="s">
        <v>2544</v>
      </c>
      <c r="L9082" t="s">
        <v>39</v>
      </c>
      <c r="M9082">
        <v>92704</v>
      </c>
      <c r="N9082" t="s">
        <v>40</v>
      </c>
      <c r="O9082" t="s">
        <v>3898</v>
      </c>
      <c r="P9082" t="s">
        <v>67</v>
      </c>
      <c r="Q9082" t="s">
        <v>68</v>
      </c>
      <c r="R9082" t="s">
        <v>3899</v>
      </c>
      <c r="S9082">
        <v>143.952</v>
      </c>
      <c r="T9082" s="3"/>
    </row>
    <row r="9083" spans="1:20" x14ac:dyDescent="0.3">
      <c r="A9083">
        <v>9082</v>
      </c>
      <c r="B9083" t="s">
        <v>10420</v>
      </c>
      <c r="C9083">
        <f t="shared" si="141"/>
        <v>37</v>
      </c>
      <c r="D9083" s="1">
        <v>43354</v>
      </c>
      <c r="E9083" s="1">
        <v>43356</v>
      </c>
      <c r="F9083" t="s">
        <v>19</v>
      </c>
      <c r="G9083" t="s">
        <v>1504</v>
      </c>
      <c r="H9083" t="s">
        <v>1505</v>
      </c>
      <c r="I9083" t="s">
        <v>37</v>
      </c>
      <c r="J9083" t="s">
        <v>23</v>
      </c>
      <c r="K9083" t="s">
        <v>2544</v>
      </c>
      <c r="L9083" t="s">
        <v>39</v>
      </c>
      <c r="M9083">
        <v>92704</v>
      </c>
      <c r="N9083" t="s">
        <v>40</v>
      </c>
      <c r="O9083" t="s">
        <v>3979</v>
      </c>
      <c r="P9083" t="s">
        <v>42</v>
      </c>
      <c r="Q9083" t="s">
        <v>86</v>
      </c>
      <c r="R9083" t="s">
        <v>3980</v>
      </c>
      <c r="S9083">
        <v>19.440000000000001</v>
      </c>
      <c r="T9083" s="3"/>
    </row>
    <row r="9084" spans="1:20" x14ac:dyDescent="0.3">
      <c r="A9084">
        <v>9083</v>
      </c>
      <c r="B9084" t="s">
        <v>10421</v>
      </c>
      <c r="C9084">
        <f t="shared" si="141"/>
        <v>44</v>
      </c>
      <c r="D9084" s="1">
        <v>43406</v>
      </c>
      <c r="E9084" s="1">
        <v>43410</v>
      </c>
      <c r="F9084" t="s">
        <v>46</v>
      </c>
      <c r="G9084" t="s">
        <v>8372</v>
      </c>
      <c r="H9084" t="s">
        <v>8373</v>
      </c>
      <c r="I9084" t="s">
        <v>22</v>
      </c>
      <c r="J9084" t="s">
        <v>23</v>
      </c>
      <c r="K9084" t="s">
        <v>314</v>
      </c>
      <c r="L9084" t="s">
        <v>315</v>
      </c>
      <c r="M9084">
        <v>22153</v>
      </c>
      <c r="N9084" t="s">
        <v>26</v>
      </c>
      <c r="O9084" t="s">
        <v>135</v>
      </c>
      <c r="P9084" t="s">
        <v>42</v>
      </c>
      <c r="Q9084" t="s">
        <v>64</v>
      </c>
      <c r="R9084" t="s">
        <v>136</v>
      </c>
      <c r="S9084">
        <v>5.56</v>
      </c>
      <c r="T9084" s="3"/>
    </row>
    <row r="9085" spans="1:20" x14ac:dyDescent="0.3">
      <c r="A9085">
        <v>9084</v>
      </c>
      <c r="B9085" t="s">
        <v>10422</v>
      </c>
      <c r="C9085">
        <f t="shared" si="141"/>
        <v>6</v>
      </c>
      <c r="D9085" s="1">
        <v>42406</v>
      </c>
      <c r="E9085" s="1">
        <v>42408</v>
      </c>
      <c r="F9085" t="s">
        <v>184</v>
      </c>
      <c r="G9085" t="s">
        <v>5628</v>
      </c>
      <c r="H9085" t="s">
        <v>5629</v>
      </c>
      <c r="I9085" t="s">
        <v>37</v>
      </c>
      <c r="J9085" t="s">
        <v>23</v>
      </c>
      <c r="K9085" t="s">
        <v>4355</v>
      </c>
      <c r="L9085" t="s">
        <v>315</v>
      </c>
      <c r="M9085">
        <v>23434</v>
      </c>
      <c r="N9085" t="s">
        <v>26</v>
      </c>
      <c r="O9085" t="s">
        <v>4668</v>
      </c>
      <c r="P9085" t="s">
        <v>42</v>
      </c>
      <c r="Q9085" t="s">
        <v>55</v>
      </c>
      <c r="R9085" t="s">
        <v>4669</v>
      </c>
      <c r="S9085">
        <v>146.72999999999999</v>
      </c>
      <c r="T9085" s="3"/>
    </row>
    <row r="9086" spans="1:20" x14ac:dyDescent="0.3">
      <c r="A9086">
        <v>9085</v>
      </c>
      <c r="B9086" t="s">
        <v>10422</v>
      </c>
      <c r="C9086">
        <f t="shared" si="141"/>
        <v>6</v>
      </c>
      <c r="D9086" s="1">
        <v>42406</v>
      </c>
      <c r="E9086" s="1">
        <v>42408</v>
      </c>
      <c r="F9086" t="s">
        <v>184</v>
      </c>
      <c r="G9086" t="s">
        <v>5628</v>
      </c>
      <c r="H9086" t="s">
        <v>5629</v>
      </c>
      <c r="I9086" t="s">
        <v>37</v>
      </c>
      <c r="J9086" t="s">
        <v>23</v>
      </c>
      <c r="K9086" t="s">
        <v>4355</v>
      </c>
      <c r="L9086" t="s">
        <v>315</v>
      </c>
      <c r="M9086">
        <v>23434</v>
      </c>
      <c r="N9086" t="s">
        <v>26</v>
      </c>
      <c r="O9086" t="s">
        <v>654</v>
      </c>
      <c r="P9086" t="s">
        <v>42</v>
      </c>
      <c r="Q9086" t="s">
        <v>86</v>
      </c>
      <c r="R9086" t="s">
        <v>655</v>
      </c>
      <c r="S9086">
        <v>29.9</v>
      </c>
      <c r="T9086" s="3"/>
    </row>
    <row r="9087" spans="1:20" x14ac:dyDescent="0.3">
      <c r="A9087">
        <v>9086</v>
      </c>
      <c r="B9087" t="s">
        <v>10423</v>
      </c>
      <c r="C9087">
        <f t="shared" si="141"/>
        <v>37</v>
      </c>
      <c r="D9087" s="1">
        <v>42988</v>
      </c>
      <c r="E9087" s="1">
        <v>42990</v>
      </c>
      <c r="F9087" t="s">
        <v>19</v>
      </c>
      <c r="G9087" t="s">
        <v>1963</v>
      </c>
      <c r="H9087" t="s">
        <v>1964</v>
      </c>
      <c r="I9087" t="s">
        <v>22</v>
      </c>
      <c r="J9087" t="s">
        <v>23</v>
      </c>
      <c r="K9087" t="s">
        <v>38</v>
      </c>
      <c r="L9087" t="s">
        <v>39</v>
      </c>
      <c r="M9087">
        <v>90049</v>
      </c>
      <c r="N9087" t="s">
        <v>40</v>
      </c>
      <c r="O9087" t="s">
        <v>6993</v>
      </c>
      <c r="P9087" t="s">
        <v>42</v>
      </c>
      <c r="Q9087" t="s">
        <v>71</v>
      </c>
      <c r="R9087" t="s">
        <v>6994</v>
      </c>
      <c r="S9087">
        <v>276.78399999999999</v>
      </c>
      <c r="T9087" s="3"/>
    </row>
    <row r="9088" spans="1:20" x14ac:dyDescent="0.3">
      <c r="A9088">
        <v>9087</v>
      </c>
      <c r="B9088" t="s">
        <v>10424</v>
      </c>
      <c r="C9088">
        <f t="shared" si="141"/>
        <v>39</v>
      </c>
      <c r="D9088" s="1">
        <v>43004</v>
      </c>
      <c r="E9088" s="1">
        <v>43008</v>
      </c>
      <c r="F9088" t="s">
        <v>46</v>
      </c>
      <c r="G9088" t="s">
        <v>7938</v>
      </c>
      <c r="H9088" t="s">
        <v>7939</v>
      </c>
      <c r="I9088" t="s">
        <v>37</v>
      </c>
      <c r="J9088" t="s">
        <v>23</v>
      </c>
      <c r="K9088" t="s">
        <v>180</v>
      </c>
      <c r="L9088" t="s">
        <v>100</v>
      </c>
      <c r="M9088">
        <v>77041</v>
      </c>
      <c r="N9088" t="s">
        <v>101</v>
      </c>
      <c r="O9088" t="s">
        <v>8781</v>
      </c>
      <c r="P9088" t="s">
        <v>42</v>
      </c>
      <c r="Q9088" t="s">
        <v>74</v>
      </c>
      <c r="R9088" t="s">
        <v>8782</v>
      </c>
      <c r="S9088">
        <v>93.031999999999996</v>
      </c>
      <c r="T9088" s="3"/>
    </row>
    <row r="9089" spans="1:20" x14ac:dyDescent="0.3">
      <c r="A9089">
        <v>9088</v>
      </c>
      <c r="B9089" t="s">
        <v>10424</v>
      </c>
      <c r="C9089">
        <f t="shared" si="141"/>
        <v>39</v>
      </c>
      <c r="D9089" s="1">
        <v>43004</v>
      </c>
      <c r="E9089" s="1">
        <v>43008</v>
      </c>
      <c r="F9089" t="s">
        <v>46</v>
      </c>
      <c r="G9089" t="s">
        <v>7938</v>
      </c>
      <c r="H9089" t="s">
        <v>7939</v>
      </c>
      <c r="I9089" t="s">
        <v>37</v>
      </c>
      <c r="J9089" t="s">
        <v>23</v>
      </c>
      <c r="K9089" t="s">
        <v>180</v>
      </c>
      <c r="L9089" t="s">
        <v>100</v>
      </c>
      <c r="M9089">
        <v>77041</v>
      </c>
      <c r="N9089" t="s">
        <v>101</v>
      </c>
      <c r="O9089" t="s">
        <v>332</v>
      </c>
      <c r="P9089" t="s">
        <v>28</v>
      </c>
      <c r="Q9089" t="s">
        <v>32</v>
      </c>
      <c r="R9089" t="s">
        <v>333</v>
      </c>
      <c r="S9089">
        <v>454.96499999999997</v>
      </c>
      <c r="T9089" s="3"/>
    </row>
    <row r="9090" spans="1:20" x14ac:dyDescent="0.3">
      <c r="A9090">
        <v>9089</v>
      </c>
      <c r="B9090" t="s">
        <v>10425</v>
      </c>
      <c r="C9090">
        <f t="shared" si="141"/>
        <v>51</v>
      </c>
      <c r="D9090" s="1">
        <v>42719</v>
      </c>
      <c r="E9090" s="1">
        <v>42724</v>
      </c>
      <c r="F9090" t="s">
        <v>46</v>
      </c>
      <c r="G9090" t="s">
        <v>5803</v>
      </c>
      <c r="H9090" t="s">
        <v>5804</v>
      </c>
      <c r="I9090" t="s">
        <v>37</v>
      </c>
      <c r="J9090" t="s">
        <v>23</v>
      </c>
      <c r="K9090" t="s">
        <v>2274</v>
      </c>
      <c r="L9090" t="s">
        <v>84</v>
      </c>
      <c r="M9090">
        <v>27511</v>
      </c>
      <c r="N9090" t="s">
        <v>26</v>
      </c>
      <c r="O9090" t="s">
        <v>985</v>
      </c>
      <c r="P9090" t="s">
        <v>67</v>
      </c>
      <c r="Q9090" t="s">
        <v>68</v>
      </c>
      <c r="R9090" t="s">
        <v>986</v>
      </c>
      <c r="S9090">
        <v>246.16800000000001</v>
      </c>
      <c r="T9090" s="3"/>
    </row>
    <row r="9091" spans="1:20" x14ac:dyDescent="0.3">
      <c r="A9091">
        <v>9090</v>
      </c>
      <c r="B9091" t="s">
        <v>10426</v>
      </c>
      <c r="C9091">
        <f t="shared" ref="C9091:C9154" si="142">WEEKNUM(D9091,1)</f>
        <v>38</v>
      </c>
      <c r="D9091" s="1">
        <v>42995</v>
      </c>
      <c r="E9091" s="1">
        <v>42998</v>
      </c>
      <c r="F9091" t="s">
        <v>19</v>
      </c>
      <c r="G9091" t="s">
        <v>538</v>
      </c>
      <c r="H9091" t="s">
        <v>539</v>
      </c>
      <c r="I9091" t="s">
        <v>22</v>
      </c>
      <c r="J9091" t="s">
        <v>23</v>
      </c>
      <c r="K9091" t="s">
        <v>314</v>
      </c>
      <c r="L9091" t="s">
        <v>494</v>
      </c>
      <c r="M9091">
        <v>45503</v>
      </c>
      <c r="N9091" t="s">
        <v>144</v>
      </c>
      <c r="O9091" t="s">
        <v>968</v>
      </c>
      <c r="P9091" t="s">
        <v>42</v>
      </c>
      <c r="Q9091" t="s">
        <v>55</v>
      </c>
      <c r="R9091" t="s">
        <v>969</v>
      </c>
      <c r="S9091">
        <v>295.39999999999998</v>
      </c>
      <c r="T9091" s="3"/>
    </row>
    <row r="9092" spans="1:20" x14ac:dyDescent="0.3">
      <c r="A9092">
        <v>9091</v>
      </c>
      <c r="B9092" t="s">
        <v>10427</v>
      </c>
      <c r="C9092">
        <f t="shared" si="142"/>
        <v>41</v>
      </c>
      <c r="D9092" s="1">
        <v>43386</v>
      </c>
      <c r="E9092" s="1">
        <v>43388</v>
      </c>
      <c r="F9092" t="s">
        <v>184</v>
      </c>
      <c r="G9092" t="s">
        <v>988</v>
      </c>
      <c r="H9092" t="s">
        <v>989</v>
      </c>
      <c r="I9092" t="s">
        <v>22</v>
      </c>
      <c r="J9092" t="s">
        <v>23</v>
      </c>
      <c r="K9092" t="s">
        <v>1474</v>
      </c>
      <c r="L9092" t="s">
        <v>25</v>
      </c>
      <c r="M9092">
        <v>40214</v>
      </c>
      <c r="N9092" t="s">
        <v>26</v>
      </c>
      <c r="O9092" t="s">
        <v>543</v>
      </c>
      <c r="P9092" t="s">
        <v>42</v>
      </c>
      <c r="Q9092" t="s">
        <v>55</v>
      </c>
      <c r="R9092" t="s">
        <v>544</v>
      </c>
      <c r="S9092">
        <v>348.56</v>
      </c>
      <c r="T9092" s="3"/>
    </row>
    <row r="9093" spans="1:20" x14ac:dyDescent="0.3">
      <c r="A9093">
        <v>9092</v>
      </c>
      <c r="B9093" t="s">
        <v>10428</v>
      </c>
      <c r="C9093">
        <f t="shared" si="142"/>
        <v>27</v>
      </c>
      <c r="D9093" s="1">
        <v>42549</v>
      </c>
      <c r="E9093" s="1">
        <v>42554</v>
      </c>
      <c r="F9093" t="s">
        <v>19</v>
      </c>
      <c r="G9093" t="s">
        <v>552</v>
      </c>
      <c r="H9093" t="s">
        <v>553</v>
      </c>
      <c r="I9093" t="s">
        <v>37</v>
      </c>
      <c r="J9093" t="s">
        <v>23</v>
      </c>
      <c r="K9093" t="s">
        <v>272</v>
      </c>
      <c r="L9093" t="s">
        <v>494</v>
      </c>
      <c r="M9093">
        <v>45373</v>
      </c>
      <c r="N9093" t="s">
        <v>144</v>
      </c>
      <c r="O9093" t="s">
        <v>406</v>
      </c>
      <c r="P9093" t="s">
        <v>42</v>
      </c>
      <c r="Q9093" t="s">
        <v>86</v>
      </c>
      <c r="R9093" t="s">
        <v>407</v>
      </c>
      <c r="S9093">
        <v>15.552</v>
      </c>
      <c r="T9093" s="3"/>
    </row>
    <row r="9094" spans="1:20" x14ac:dyDescent="0.3">
      <c r="A9094">
        <v>9093</v>
      </c>
      <c r="B9094" t="s">
        <v>10428</v>
      </c>
      <c r="C9094">
        <f t="shared" si="142"/>
        <v>27</v>
      </c>
      <c r="D9094" s="1">
        <v>42549</v>
      </c>
      <c r="E9094" s="1">
        <v>42554</v>
      </c>
      <c r="F9094" t="s">
        <v>19</v>
      </c>
      <c r="G9094" t="s">
        <v>552</v>
      </c>
      <c r="H9094" t="s">
        <v>553</v>
      </c>
      <c r="I9094" t="s">
        <v>37</v>
      </c>
      <c r="J9094" t="s">
        <v>23</v>
      </c>
      <c r="K9094" t="s">
        <v>272</v>
      </c>
      <c r="L9094" t="s">
        <v>494</v>
      </c>
      <c r="M9094">
        <v>45373</v>
      </c>
      <c r="N9094" t="s">
        <v>144</v>
      </c>
      <c r="O9094" t="s">
        <v>4653</v>
      </c>
      <c r="P9094" t="s">
        <v>28</v>
      </c>
      <c r="Q9094" t="s">
        <v>29</v>
      </c>
      <c r="R9094" t="s">
        <v>4654</v>
      </c>
      <c r="S9094">
        <v>482.94</v>
      </c>
      <c r="T9094" s="3"/>
    </row>
    <row r="9095" spans="1:20" x14ac:dyDescent="0.3">
      <c r="A9095">
        <v>9094</v>
      </c>
      <c r="B9095" t="s">
        <v>10429</v>
      </c>
      <c r="C9095">
        <f t="shared" si="142"/>
        <v>23</v>
      </c>
      <c r="D9095" s="1">
        <v>42522</v>
      </c>
      <c r="E9095" s="1">
        <v>42526</v>
      </c>
      <c r="F9095" t="s">
        <v>46</v>
      </c>
      <c r="G9095" t="s">
        <v>1888</v>
      </c>
      <c r="H9095" t="s">
        <v>1889</v>
      </c>
      <c r="I9095" t="s">
        <v>22</v>
      </c>
      <c r="J9095" t="s">
        <v>23</v>
      </c>
      <c r="K9095" t="s">
        <v>878</v>
      </c>
      <c r="L9095" t="s">
        <v>234</v>
      </c>
      <c r="M9095">
        <v>48227</v>
      </c>
      <c r="N9095" t="s">
        <v>101</v>
      </c>
      <c r="O9095" t="s">
        <v>6386</v>
      </c>
      <c r="P9095" t="s">
        <v>67</v>
      </c>
      <c r="Q9095" t="s">
        <v>68</v>
      </c>
      <c r="R9095" t="s">
        <v>6387</v>
      </c>
      <c r="S9095">
        <v>299.98</v>
      </c>
      <c r="T9095" s="3"/>
    </row>
    <row r="9096" spans="1:20" x14ac:dyDescent="0.3">
      <c r="A9096">
        <v>9095</v>
      </c>
      <c r="B9096" t="s">
        <v>10429</v>
      </c>
      <c r="C9096">
        <f t="shared" si="142"/>
        <v>23</v>
      </c>
      <c r="D9096" s="1">
        <v>42522</v>
      </c>
      <c r="E9096" s="1">
        <v>42526</v>
      </c>
      <c r="F9096" t="s">
        <v>46</v>
      </c>
      <c r="G9096" t="s">
        <v>1888</v>
      </c>
      <c r="H9096" t="s">
        <v>1889</v>
      </c>
      <c r="I9096" t="s">
        <v>22</v>
      </c>
      <c r="J9096" t="s">
        <v>23</v>
      </c>
      <c r="K9096" t="s">
        <v>878</v>
      </c>
      <c r="L9096" t="s">
        <v>234</v>
      </c>
      <c r="M9096">
        <v>48227</v>
      </c>
      <c r="N9096" t="s">
        <v>101</v>
      </c>
      <c r="O9096" t="s">
        <v>4304</v>
      </c>
      <c r="P9096" t="s">
        <v>42</v>
      </c>
      <c r="Q9096" t="s">
        <v>71</v>
      </c>
      <c r="R9096" t="s">
        <v>4305</v>
      </c>
      <c r="S9096">
        <v>403.68</v>
      </c>
      <c r="T9096" s="3"/>
    </row>
    <row r="9097" spans="1:20" x14ac:dyDescent="0.3">
      <c r="A9097">
        <v>9096</v>
      </c>
      <c r="B9097" t="s">
        <v>10429</v>
      </c>
      <c r="C9097">
        <f t="shared" si="142"/>
        <v>23</v>
      </c>
      <c r="D9097" s="1">
        <v>42522</v>
      </c>
      <c r="E9097" s="1">
        <v>42526</v>
      </c>
      <c r="F9097" t="s">
        <v>46</v>
      </c>
      <c r="G9097" t="s">
        <v>1888</v>
      </c>
      <c r="H9097" t="s">
        <v>1889</v>
      </c>
      <c r="I9097" t="s">
        <v>22</v>
      </c>
      <c r="J9097" t="s">
        <v>23</v>
      </c>
      <c r="K9097" t="s">
        <v>878</v>
      </c>
      <c r="L9097" t="s">
        <v>234</v>
      </c>
      <c r="M9097">
        <v>48227</v>
      </c>
      <c r="N9097" t="s">
        <v>101</v>
      </c>
      <c r="O9097" t="s">
        <v>4026</v>
      </c>
      <c r="P9097" t="s">
        <v>67</v>
      </c>
      <c r="Q9097" t="s">
        <v>68</v>
      </c>
      <c r="R9097" t="s">
        <v>4027</v>
      </c>
      <c r="S9097">
        <v>41.9</v>
      </c>
      <c r="T9097" s="3"/>
    </row>
    <row r="9098" spans="1:20" x14ac:dyDescent="0.3">
      <c r="A9098">
        <v>9097</v>
      </c>
      <c r="B9098" t="s">
        <v>10429</v>
      </c>
      <c r="C9098">
        <f t="shared" si="142"/>
        <v>23</v>
      </c>
      <c r="D9098" s="1">
        <v>42522</v>
      </c>
      <c r="E9098" s="1">
        <v>42526</v>
      </c>
      <c r="F9098" t="s">
        <v>46</v>
      </c>
      <c r="G9098" t="s">
        <v>1888</v>
      </c>
      <c r="H9098" t="s">
        <v>1889</v>
      </c>
      <c r="I9098" t="s">
        <v>22</v>
      </c>
      <c r="J9098" t="s">
        <v>23</v>
      </c>
      <c r="K9098" t="s">
        <v>878</v>
      </c>
      <c r="L9098" t="s">
        <v>234</v>
      </c>
      <c r="M9098">
        <v>48227</v>
      </c>
      <c r="N9098" t="s">
        <v>101</v>
      </c>
      <c r="O9098" t="s">
        <v>8012</v>
      </c>
      <c r="P9098" t="s">
        <v>42</v>
      </c>
      <c r="Q9098" t="s">
        <v>43</v>
      </c>
      <c r="R9098" t="s">
        <v>8013</v>
      </c>
      <c r="S9098">
        <v>28.91</v>
      </c>
      <c r="T9098" s="3"/>
    </row>
    <row r="9099" spans="1:20" x14ac:dyDescent="0.3">
      <c r="A9099">
        <v>9098</v>
      </c>
      <c r="B9099" t="s">
        <v>10430</v>
      </c>
      <c r="C9099">
        <f t="shared" si="142"/>
        <v>16</v>
      </c>
      <c r="D9099" s="1">
        <v>42106</v>
      </c>
      <c r="E9099" s="1">
        <v>42111</v>
      </c>
      <c r="F9099" t="s">
        <v>46</v>
      </c>
      <c r="G9099" t="s">
        <v>5814</v>
      </c>
      <c r="H9099" t="s">
        <v>5815</v>
      </c>
      <c r="I9099" t="s">
        <v>22</v>
      </c>
      <c r="J9099" t="s">
        <v>23</v>
      </c>
      <c r="K9099" t="s">
        <v>534</v>
      </c>
      <c r="L9099" t="s">
        <v>250</v>
      </c>
      <c r="M9099">
        <v>47401</v>
      </c>
      <c r="N9099" t="s">
        <v>101</v>
      </c>
      <c r="O9099" t="s">
        <v>2859</v>
      </c>
      <c r="P9099" t="s">
        <v>42</v>
      </c>
      <c r="Q9099" t="s">
        <v>86</v>
      </c>
      <c r="R9099" t="s">
        <v>2860</v>
      </c>
      <c r="S9099">
        <v>32.4</v>
      </c>
      <c r="T9099" s="3"/>
    </row>
    <row r="9100" spans="1:20" x14ac:dyDescent="0.3">
      <c r="A9100">
        <v>9099</v>
      </c>
      <c r="B9100" t="s">
        <v>10431</v>
      </c>
      <c r="C9100">
        <f t="shared" si="142"/>
        <v>41</v>
      </c>
      <c r="D9100" s="1">
        <v>43385</v>
      </c>
      <c r="E9100" s="1">
        <v>43389</v>
      </c>
      <c r="F9100" t="s">
        <v>46</v>
      </c>
      <c r="G9100" t="s">
        <v>3134</v>
      </c>
      <c r="H9100" t="s">
        <v>3135</v>
      </c>
      <c r="I9100" t="s">
        <v>98</v>
      </c>
      <c r="J9100" t="s">
        <v>23</v>
      </c>
      <c r="K9100" t="s">
        <v>813</v>
      </c>
      <c r="L9100" t="s">
        <v>100</v>
      </c>
      <c r="M9100">
        <v>75081</v>
      </c>
      <c r="N9100" t="s">
        <v>101</v>
      </c>
      <c r="O9100" t="s">
        <v>2588</v>
      </c>
      <c r="P9100" t="s">
        <v>67</v>
      </c>
      <c r="Q9100" t="s">
        <v>68</v>
      </c>
      <c r="R9100" t="s">
        <v>2589</v>
      </c>
      <c r="S9100">
        <v>369.54399999999998</v>
      </c>
      <c r="T9100" s="3"/>
    </row>
    <row r="9101" spans="1:20" x14ac:dyDescent="0.3">
      <c r="A9101">
        <v>9100</v>
      </c>
      <c r="B9101" t="s">
        <v>10431</v>
      </c>
      <c r="C9101">
        <f t="shared" si="142"/>
        <v>41</v>
      </c>
      <c r="D9101" s="1">
        <v>43385</v>
      </c>
      <c r="E9101" s="1">
        <v>43389</v>
      </c>
      <c r="F9101" t="s">
        <v>46</v>
      </c>
      <c r="G9101" t="s">
        <v>3134</v>
      </c>
      <c r="H9101" t="s">
        <v>3135</v>
      </c>
      <c r="I9101" t="s">
        <v>98</v>
      </c>
      <c r="J9101" t="s">
        <v>23</v>
      </c>
      <c r="K9101" t="s">
        <v>813</v>
      </c>
      <c r="L9101" t="s">
        <v>100</v>
      </c>
      <c r="M9101">
        <v>75081</v>
      </c>
      <c r="N9101" t="s">
        <v>101</v>
      </c>
      <c r="O9101" t="s">
        <v>2128</v>
      </c>
      <c r="P9101" t="s">
        <v>42</v>
      </c>
      <c r="Q9101" t="s">
        <v>86</v>
      </c>
      <c r="R9101" t="s">
        <v>2129</v>
      </c>
      <c r="S9101">
        <v>10.368</v>
      </c>
      <c r="T9101" s="3"/>
    </row>
    <row r="9102" spans="1:20" x14ac:dyDescent="0.3">
      <c r="A9102">
        <v>9101</v>
      </c>
      <c r="B9102" t="s">
        <v>10431</v>
      </c>
      <c r="C9102">
        <f t="shared" si="142"/>
        <v>41</v>
      </c>
      <c r="D9102" s="1">
        <v>43385</v>
      </c>
      <c r="E9102" s="1">
        <v>43389</v>
      </c>
      <c r="F9102" t="s">
        <v>46</v>
      </c>
      <c r="G9102" t="s">
        <v>3134</v>
      </c>
      <c r="H9102" t="s">
        <v>3135</v>
      </c>
      <c r="I9102" t="s">
        <v>98</v>
      </c>
      <c r="J9102" t="s">
        <v>23</v>
      </c>
      <c r="K9102" t="s">
        <v>813</v>
      </c>
      <c r="L9102" t="s">
        <v>100</v>
      </c>
      <c r="M9102">
        <v>75081</v>
      </c>
      <c r="N9102" t="s">
        <v>101</v>
      </c>
      <c r="O9102" t="s">
        <v>2996</v>
      </c>
      <c r="P9102" t="s">
        <v>67</v>
      </c>
      <c r="Q9102" t="s">
        <v>157</v>
      </c>
      <c r="R9102" t="s">
        <v>2997</v>
      </c>
      <c r="S9102">
        <v>791.88</v>
      </c>
      <c r="T9102" s="3"/>
    </row>
    <row r="9103" spans="1:20" x14ac:dyDescent="0.3">
      <c r="A9103">
        <v>9102</v>
      </c>
      <c r="B9103" t="s">
        <v>10432</v>
      </c>
      <c r="C9103">
        <f t="shared" si="142"/>
        <v>46</v>
      </c>
      <c r="D9103" s="1">
        <v>42681</v>
      </c>
      <c r="E9103" s="1">
        <v>42686</v>
      </c>
      <c r="F9103" t="s">
        <v>46</v>
      </c>
      <c r="G9103" t="s">
        <v>3832</v>
      </c>
      <c r="H9103" t="s">
        <v>3833</v>
      </c>
      <c r="I9103" t="s">
        <v>22</v>
      </c>
      <c r="J9103" t="s">
        <v>23</v>
      </c>
      <c r="K9103" t="s">
        <v>180</v>
      </c>
      <c r="L9103" t="s">
        <v>100</v>
      </c>
      <c r="M9103">
        <v>77041</v>
      </c>
      <c r="N9103" t="s">
        <v>101</v>
      </c>
      <c r="O9103" t="s">
        <v>175</v>
      </c>
      <c r="P9103" t="s">
        <v>42</v>
      </c>
      <c r="Q9103" t="s">
        <v>64</v>
      </c>
      <c r="R9103" t="s">
        <v>176</v>
      </c>
      <c r="S9103">
        <v>23.64</v>
      </c>
      <c r="T9103" s="3"/>
    </row>
    <row r="9104" spans="1:20" x14ac:dyDescent="0.3">
      <c r="A9104">
        <v>9103</v>
      </c>
      <c r="B9104" t="s">
        <v>10432</v>
      </c>
      <c r="C9104">
        <f t="shared" si="142"/>
        <v>46</v>
      </c>
      <c r="D9104" s="1">
        <v>42681</v>
      </c>
      <c r="E9104" s="1">
        <v>42686</v>
      </c>
      <c r="F9104" t="s">
        <v>46</v>
      </c>
      <c r="G9104" t="s">
        <v>3832</v>
      </c>
      <c r="H9104" t="s">
        <v>3833</v>
      </c>
      <c r="I9104" t="s">
        <v>22</v>
      </c>
      <c r="J9104" t="s">
        <v>23</v>
      </c>
      <c r="K9104" t="s">
        <v>180</v>
      </c>
      <c r="L9104" t="s">
        <v>100</v>
      </c>
      <c r="M9104">
        <v>77041</v>
      </c>
      <c r="N9104" t="s">
        <v>101</v>
      </c>
      <c r="O9104" t="s">
        <v>235</v>
      </c>
      <c r="P9104" t="s">
        <v>42</v>
      </c>
      <c r="Q9104" t="s">
        <v>55</v>
      </c>
      <c r="R9104" t="s">
        <v>236</v>
      </c>
      <c r="S9104">
        <v>84.784000000000006</v>
      </c>
      <c r="T9104" s="3"/>
    </row>
    <row r="9105" spans="1:20" x14ac:dyDescent="0.3">
      <c r="A9105">
        <v>9104</v>
      </c>
      <c r="B9105" t="s">
        <v>10432</v>
      </c>
      <c r="C9105">
        <f t="shared" si="142"/>
        <v>46</v>
      </c>
      <c r="D9105" s="1">
        <v>42681</v>
      </c>
      <c r="E9105" s="1">
        <v>42686</v>
      </c>
      <c r="F9105" t="s">
        <v>46</v>
      </c>
      <c r="G9105" t="s">
        <v>3832</v>
      </c>
      <c r="H9105" t="s">
        <v>3833</v>
      </c>
      <c r="I9105" t="s">
        <v>22</v>
      </c>
      <c r="J9105" t="s">
        <v>23</v>
      </c>
      <c r="K9105" t="s">
        <v>180</v>
      </c>
      <c r="L9105" t="s">
        <v>100</v>
      </c>
      <c r="M9105">
        <v>77041</v>
      </c>
      <c r="N9105" t="s">
        <v>101</v>
      </c>
      <c r="O9105" t="s">
        <v>6550</v>
      </c>
      <c r="P9105" t="s">
        <v>28</v>
      </c>
      <c r="Q9105" t="s">
        <v>61</v>
      </c>
      <c r="R9105" t="s">
        <v>6551</v>
      </c>
      <c r="S9105">
        <v>64.959999999999994</v>
      </c>
      <c r="T9105" s="3"/>
    </row>
    <row r="9106" spans="1:20" x14ac:dyDescent="0.3">
      <c r="A9106">
        <v>9105</v>
      </c>
      <c r="B9106" t="s">
        <v>10432</v>
      </c>
      <c r="C9106">
        <f t="shared" si="142"/>
        <v>46</v>
      </c>
      <c r="D9106" s="1">
        <v>42681</v>
      </c>
      <c r="E9106" s="1">
        <v>42686</v>
      </c>
      <c r="F9106" t="s">
        <v>46</v>
      </c>
      <c r="G9106" t="s">
        <v>3832</v>
      </c>
      <c r="H9106" t="s">
        <v>3833</v>
      </c>
      <c r="I9106" t="s">
        <v>22</v>
      </c>
      <c r="J9106" t="s">
        <v>23</v>
      </c>
      <c r="K9106" t="s">
        <v>180</v>
      </c>
      <c r="L9106" t="s">
        <v>100</v>
      </c>
      <c r="M9106">
        <v>77041</v>
      </c>
      <c r="N9106" t="s">
        <v>101</v>
      </c>
      <c r="O9106" t="s">
        <v>164</v>
      </c>
      <c r="P9106" t="s">
        <v>42</v>
      </c>
      <c r="Q9106" t="s">
        <v>71</v>
      </c>
      <c r="R9106" t="s">
        <v>165</v>
      </c>
      <c r="S9106">
        <v>32.06</v>
      </c>
      <c r="T9106" s="3"/>
    </row>
    <row r="9107" spans="1:20" x14ac:dyDescent="0.3">
      <c r="A9107">
        <v>9106</v>
      </c>
      <c r="B9107" t="s">
        <v>10432</v>
      </c>
      <c r="C9107">
        <f t="shared" si="142"/>
        <v>46</v>
      </c>
      <c r="D9107" s="1">
        <v>42681</v>
      </c>
      <c r="E9107" s="1">
        <v>42686</v>
      </c>
      <c r="F9107" t="s">
        <v>46</v>
      </c>
      <c r="G9107" t="s">
        <v>3832</v>
      </c>
      <c r="H9107" t="s">
        <v>3833</v>
      </c>
      <c r="I9107" t="s">
        <v>22</v>
      </c>
      <c r="J9107" t="s">
        <v>23</v>
      </c>
      <c r="K9107" t="s">
        <v>180</v>
      </c>
      <c r="L9107" t="s">
        <v>100</v>
      </c>
      <c r="M9107">
        <v>77041</v>
      </c>
      <c r="N9107" t="s">
        <v>101</v>
      </c>
      <c r="O9107" t="s">
        <v>7532</v>
      </c>
      <c r="P9107" t="s">
        <v>42</v>
      </c>
      <c r="Q9107" t="s">
        <v>55</v>
      </c>
      <c r="R9107" t="s">
        <v>7533</v>
      </c>
      <c r="S9107">
        <v>177.648</v>
      </c>
      <c r="T9107" s="3"/>
    </row>
    <row r="9108" spans="1:20" x14ac:dyDescent="0.3">
      <c r="A9108">
        <v>9107</v>
      </c>
      <c r="B9108" t="s">
        <v>10432</v>
      </c>
      <c r="C9108">
        <f t="shared" si="142"/>
        <v>46</v>
      </c>
      <c r="D9108" s="1">
        <v>42681</v>
      </c>
      <c r="E9108" s="1">
        <v>42686</v>
      </c>
      <c r="F9108" t="s">
        <v>46</v>
      </c>
      <c r="G9108" t="s">
        <v>3832</v>
      </c>
      <c r="H9108" t="s">
        <v>3833</v>
      </c>
      <c r="I9108" t="s">
        <v>22</v>
      </c>
      <c r="J9108" t="s">
        <v>23</v>
      </c>
      <c r="K9108" t="s">
        <v>180</v>
      </c>
      <c r="L9108" t="s">
        <v>100</v>
      </c>
      <c r="M9108">
        <v>77041</v>
      </c>
      <c r="N9108" t="s">
        <v>101</v>
      </c>
      <c r="O9108" t="s">
        <v>7144</v>
      </c>
      <c r="P9108" t="s">
        <v>67</v>
      </c>
      <c r="Q9108" t="s">
        <v>680</v>
      </c>
      <c r="R9108" t="s">
        <v>7145</v>
      </c>
      <c r="S9108">
        <v>287.91000000000003</v>
      </c>
      <c r="T9108" s="3"/>
    </row>
    <row r="9109" spans="1:20" x14ac:dyDescent="0.3">
      <c r="A9109">
        <v>9108</v>
      </c>
      <c r="B9109" t="s">
        <v>10433</v>
      </c>
      <c r="C9109">
        <f t="shared" si="142"/>
        <v>22</v>
      </c>
      <c r="D9109" s="1">
        <v>42515</v>
      </c>
      <c r="E9109" s="1">
        <v>42518</v>
      </c>
      <c r="F9109" t="s">
        <v>184</v>
      </c>
      <c r="G9109" t="s">
        <v>1318</v>
      </c>
      <c r="H9109" t="s">
        <v>1319</v>
      </c>
      <c r="I9109" t="s">
        <v>37</v>
      </c>
      <c r="J9109" t="s">
        <v>23</v>
      </c>
      <c r="K9109" t="s">
        <v>5695</v>
      </c>
      <c r="L9109" t="s">
        <v>100</v>
      </c>
      <c r="M9109">
        <v>76117</v>
      </c>
      <c r="N9109" t="s">
        <v>101</v>
      </c>
      <c r="O9109" t="s">
        <v>5554</v>
      </c>
      <c r="P9109" t="s">
        <v>42</v>
      </c>
      <c r="Q9109" t="s">
        <v>575</v>
      </c>
      <c r="R9109" t="s">
        <v>5555</v>
      </c>
      <c r="S9109">
        <v>22.367999999999999</v>
      </c>
      <c r="T9109" s="3"/>
    </row>
    <row r="9110" spans="1:20" x14ac:dyDescent="0.3">
      <c r="A9110">
        <v>9109</v>
      </c>
      <c r="B9110" t="s">
        <v>10433</v>
      </c>
      <c r="C9110">
        <f t="shared" si="142"/>
        <v>22</v>
      </c>
      <c r="D9110" s="1">
        <v>42515</v>
      </c>
      <c r="E9110" s="1">
        <v>42518</v>
      </c>
      <c r="F9110" t="s">
        <v>184</v>
      </c>
      <c r="G9110" t="s">
        <v>1318</v>
      </c>
      <c r="H9110" t="s">
        <v>1319</v>
      </c>
      <c r="I9110" t="s">
        <v>37</v>
      </c>
      <c r="J9110" t="s">
        <v>23</v>
      </c>
      <c r="K9110" t="s">
        <v>5695</v>
      </c>
      <c r="L9110" t="s">
        <v>100</v>
      </c>
      <c r="M9110">
        <v>76117</v>
      </c>
      <c r="N9110" t="s">
        <v>101</v>
      </c>
      <c r="O9110" t="s">
        <v>4865</v>
      </c>
      <c r="P9110" t="s">
        <v>42</v>
      </c>
      <c r="Q9110" t="s">
        <v>86</v>
      </c>
      <c r="R9110" t="s">
        <v>4866</v>
      </c>
      <c r="S9110">
        <v>32.368000000000002</v>
      </c>
      <c r="T9110" s="3"/>
    </row>
    <row r="9111" spans="1:20" x14ac:dyDescent="0.3">
      <c r="A9111">
        <v>9110</v>
      </c>
      <c r="B9111" t="s">
        <v>10433</v>
      </c>
      <c r="C9111">
        <f t="shared" si="142"/>
        <v>22</v>
      </c>
      <c r="D9111" s="1">
        <v>42515</v>
      </c>
      <c r="E9111" s="1">
        <v>42518</v>
      </c>
      <c r="F9111" t="s">
        <v>184</v>
      </c>
      <c r="G9111" t="s">
        <v>1318</v>
      </c>
      <c r="H9111" t="s">
        <v>1319</v>
      </c>
      <c r="I9111" t="s">
        <v>37</v>
      </c>
      <c r="J9111" t="s">
        <v>23</v>
      </c>
      <c r="K9111" t="s">
        <v>5695</v>
      </c>
      <c r="L9111" t="s">
        <v>100</v>
      </c>
      <c r="M9111">
        <v>76117</v>
      </c>
      <c r="N9111" t="s">
        <v>101</v>
      </c>
      <c r="O9111" t="s">
        <v>5331</v>
      </c>
      <c r="P9111" t="s">
        <v>67</v>
      </c>
      <c r="Q9111" t="s">
        <v>157</v>
      </c>
      <c r="R9111" t="s">
        <v>5332</v>
      </c>
      <c r="S9111">
        <v>207.98400000000001</v>
      </c>
      <c r="T9111" s="3"/>
    </row>
    <row r="9112" spans="1:20" x14ac:dyDescent="0.3">
      <c r="A9112">
        <v>9111</v>
      </c>
      <c r="B9112" t="s">
        <v>10434</v>
      </c>
      <c r="C9112">
        <f t="shared" si="142"/>
        <v>42</v>
      </c>
      <c r="D9112" s="1">
        <v>42290</v>
      </c>
      <c r="E9112" s="1">
        <v>42292</v>
      </c>
      <c r="F9112" t="s">
        <v>184</v>
      </c>
      <c r="G9112" t="s">
        <v>6154</v>
      </c>
      <c r="H9112" t="s">
        <v>6155</v>
      </c>
      <c r="I9112" t="s">
        <v>98</v>
      </c>
      <c r="J9112" t="s">
        <v>23</v>
      </c>
      <c r="K9112" t="s">
        <v>1465</v>
      </c>
      <c r="L9112" t="s">
        <v>315</v>
      </c>
      <c r="M9112">
        <v>23223</v>
      </c>
      <c r="N9112" t="s">
        <v>26</v>
      </c>
      <c r="O9112" t="s">
        <v>4170</v>
      </c>
      <c r="P9112" t="s">
        <v>42</v>
      </c>
      <c r="Q9112" t="s">
        <v>169</v>
      </c>
      <c r="R9112" t="s">
        <v>4171</v>
      </c>
      <c r="S9112">
        <v>36.4</v>
      </c>
      <c r="T9112" s="3"/>
    </row>
    <row r="9113" spans="1:20" x14ac:dyDescent="0.3">
      <c r="A9113">
        <v>9112</v>
      </c>
      <c r="B9113" t="s">
        <v>10434</v>
      </c>
      <c r="C9113">
        <f t="shared" si="142"/>
        <v>42</v>
      </c>
      <c r="D9113" s="1">
        <v>42290</v>
      </c>
      <c r="E9113" s="1">
        <v>42292</v>
      </c>
      <c r="F9113" t="s">
        <v>184</v>
      </c>
      <c r="G9113" t="s">
        <v>6154</v>
      </c>
      <c r="H9113" t="s">
        <v>6155</v>
      </c>
      <c r="I9113" t="s">
        <v>98</v>
      </c>
      <c r="J9113" t="s">
        <v>23</v>
      </c>
      <c r="K9113" t="s">
        <v>1465</v>
      </c>
      <c r="L9113" t="s">
        <v>315</v>
      </c>
      <c r="M9113">
        <v>23223</v>
      </c>
      <c r="N9113" t="s">
        <v>26</v>
      </c>
      <c r="O9113" t="s">
        <v>7686</v>
      </c>
      <c r="P9113" t="s">
        <v>67</v>
      </c>
      <c r="Q9113" t="s">
        <v>157</v>
      </c>
      <c r="R9113" t="s">
        <v>7687</v>
      </c>
      <c r="S9113">
        <v>22.96</v>
      </c>
      <c r="T9113" s="3"/>
    </row>
    <row r="9114" spans="1:20" x14ac:dyDescent="0.3">
      <c r="A9114">
        <v>9113</v>
      </c>
      <c r="B9114" t="s">
        <v>10434</v>
      </c>
      <c r="C9114">
        <f t="shared" si="142"/>
        <v>42</v>
      </c>
      <c r="D9114" s="1">
        <v>42290</v>
      </c>
      <c r="E9114" s="1">
        <v>42292</v>
      </c>
      <c r="F9114" t="s">
        <v>184</v>
      </c>
      <c r="G9114" t="s">
        <v>6154</v>
      </c>
      <c r="H9114" t="s">
        <v>6155</v>
      </c>
      <c r="I9114" t="s">
        <v>98</v>
      </c>
      <c r="J9114" t="s">
        <v>23</v>
      </c>
      <c r="K9114" t="s">
        <v>1465</v>
      </c>
      <c r="L9114" t="s">
        <v>315</v>
      </c>
      <c r="M9114">
        <v>23223</v>
      </c>
      <c r="N9114" t="s">
        <v>26</v>
      </c>
      <c r="O9114" t="s">
        <v>9475</v>
      </c>
      <c r="P9114" t="s">
        <v>42</v>
      </c>
      <c r="Q9114" t="s">
        <v>55</v>
      </c>
      <c r="R9114" t="s">
        <v>9476</v>
      </c>
      <c r="S9114">
        <v>315.2</v>
      </c>
      <c r="T9114" s="3"/>
    </row>
    <row r="9115" spans="1:20" x14ac:dyDescent="0.3">
      <c r="A9115">
        <v>9114</v>
      </c>
      <c r="B9115" t="s">
        <v>10434</v>
      </c>
      <c r="C9115">
        <f t="shared" si="142"/>
        <v>42</v>
      </c>
      <c r="D9115" s="1">
        <v>42290</v>
      </c>
      <c r="E9115" s="1">
        <v>42292</v>
      </c>
      <c r="F9115" t="s">
        <v>184</v>
      </c>
      <c r="G9115" t="s">
        <v>6154</v>
      </c>
      <c r="H9115" t="s">
        <v>6155</v>
      </c>
      <c r="I9115" t="s">
        <v>98</v>
      </c>
      <c r="J9115" t="s">
        <v>23</v>
      </c>
      <c r="K9115" t="s">
        <v>1465</v>
      </c>
      <c r="L9115" t="s">
        <v>315</v>
      </c>
      <c r="M9115">
        <v>23223</v>
      </c>
      <c r="N9115" t="s">
        <v>26</v>
      </c>
      <c r="O9115" t="s">
        <v>3434</v>
      </c>
      <c r="P9115" t="s">
        <v>42</v>
      </c>
      <c r="Q9115" t="s">
        <v>71</v>
      </c>
      <c r="R9115" t="s">
        <v>3435</v>
      </c>
      <c r="S9115">
        <v>15.18</v>
      </c>
      <c r="T9115" s="3"/>
    </row>
    <row r="9116" spans="1:20" x14ac:dyDescent="0.3">
      <c r="A9116">
        <v>9115</v>
      </c>
      <c r="B9116" t="s">
        <v>10435</v>
      </c>
      <c r="C9116">
        <f t="shared" si="142"/>
        <v>6</v>
      </c>
      <c r="D9116" s="1">
        <v>42773</v>
      </c>
      <c r="E9116" s="1">
        <v>42776</v>
      </c>
      <c r="F9116" t="s">
        <v>19</v>
      </c>
      <c r="G9116" t="s">
        <v>3602</v>
      </c>
      <c r="H9116" t="s">
        <v>3603</v>
      </c>
      <c r="I9116" t="s">
        <v>37</v>
      </c>
      <c r="J9116" t="s">
        <v>23</v>
      </c>
      <c r="K9116" t="s">
        <v>38</v>
      </c>
      <c r="L9116" t="s">
        <v>39</v>
      </c>
      <c r="M9116">
        <v>90049</v>
      </c>
      <c r="N9116" t="s">
        <v>40</v>
      </c>
      <c r="O9116" t="s">
        <v>9199</v>
      </c>
      <c r="P9116" t="s">
        <v>67</v>
      </c>
      <c r="Q9116" t="s">
        <v>68</v>
      </c>
      <c r="R9116" t="s">
        <v>9200</v>
      </c>
      <c r="S9116">
        <v>623.96</v>
      </c>
      <c r="T9116" s="3"/>
    </row>
    <row r="9117" spans="1:20" x14ac:dyDescent="0.3">
      <c r="A9117">
        <v>9116</v>
      </c>
      <c r="B9117" t="s">
        <v>10436</v>
      </c>
      <c r="C9117">
        <f t="shared" si="142"/>
        <v>3</v>
      </c>
      <c r="D9117" s="1">
        <v>43119</v>
      </c>
      <c r="E9117" s="1">
        <v>43124</v>
      </c>
      <c r="F9117" t="s">
        <v>19</v>
      </c>
      <c r="G9117" t="s">
        <v>4335</v>
      </c>
      <c r="H9117" t="s">
        <v>4336</v>
      </c>
      <c r="I9117" t="s">
        <v>22</v>
      </c>
      <c r="J9117" t="s">
        <v>23</v>
      </c>
      <c r="K9117" t="s">
        <v>142</v>
      </c>
      <c r="L9117" t="s">
        <v>143</v>
      </c>
      <c r="M9117">
        <v>19140</v>
      </c>
      <c r="N9117" t="s">
        <v>144</v>
      </c>
      <c r="O9117" t="s">
        <v>4469</v>
      </c>
      <c r="P9117" t="s">
        <v>67</v>
      </c>
      <c r="Q9117" t="s">
        <v>68</v>
      </c>
      <c r="R9117" t="s">
        <v>4470</v>
      </c>
      <c r="S9117">
        <v>429.6</v>
      </c>
      <c r="T9117" s="3"/>
    </row>
    <row r="9118" spans="1:20" x14ac:dyDescent="0.3">
      <c r="A9118">
        <v>9117</v>
      </c>
      <c r="B9118" t="s">
        <v>10436</v>
      </c>
      <c r="C9118">
        <f t="shared" si="142"/>
        <v>3</v>
      </c>
      <c r="D9118" s="1">
        <v>43119</v>
      </c>
      <c r="E9118" s="1">
        <v>43124</v>
      </c>
      <c r="F9118" t="s">
        <v>19</v>
      </c>
      <c r="G9118" t="s">
        <v>4335</v>
      </c>
      <c r="H9118" t="s">
        <v>4336</v>
      </c>
      <c r="I9118" t="s">
        <v>22</v>
      </c>
      <c r="J9118" t="s">
        <v>23</v>
      </c>
      <c r="K9118" t="s">
        <v>142</v>
      </c>
      <c r="L9118" t="s">
        <v>143</v>
      </c>
      <c r="M9118">
        <v>19140</v>
      </c>
      <c r="N9118" t="s">
        <v>144</v>
      </c>
      <c r="O9118" t="s">
        <v>2185</v>
      </c>
      <c r="P9118" t="s">
        <v>28</v>
      </c>
      <c r="Q9118" t="s">
        <v>61</v>
      </c>
      <c r="R9118" t="s">
        <v>2186</v>
      </c>
      <c r="S9118">
        <v>31.968</v>
      </c>
      <c r="T9118" s="3"/>
    </row>
    <row r="9119" spans="1:20" x14ac:dyDescent="0.3">
      <c r="A9119">
        <v>9118</v>
      </c>
      <c r="B9119" t="s">
        <v>10436</v>
      </c>
      <c r="C9119">
        <f t="shared" si="142"/>
        <v>3</v>
      </c>
      <c r="D9119" s="1">
        <v>43119</v>
      </c>
      <c r="E9119" s="1">
        <v>43124</v>
      </c>
      <c r="F9119" t="s">
        <v>19</v>
      </c>
      <c r="G9119" t="s">
        <v>4335</v>
      </c>
      <c r="H9119" t="s">
        <v>4336</v>
      </c>
      <c r="I9119" t="s">
        <v>22</v>
      </c>
      <c r="J9119" t="s">
        <v>23</v>
      </c>
      <c r="K9119" t="s">
        <v>142</v>
      </c>
      <c r="L9119" t="s">
        <v>143</v>
      </c>
      <c r="M9119">
        <v>19140</v>
      </c>
      <c r="N9119" t="s">
        <v>144</v>
      </c>
      <c r="O9119" t="s">
        <v>3040</v>
      </c>
      <c r="P9119" t="s">
        <v>28</v>
      </c>
      <c r="Q9119" t="s">
        <v>32</v>
      </c>
      <c r="R9119" t="s">
        <v>3041</v>
      </c>
      <c r="S9119">
        <v>887.27099999999996</v>
      </c>
      <c r="T9119" s="3"/>
    </row>
    <row r="9120" spans="1:20" x14ac:dyDescent="0.3">
      <c r="A9120">
        <v>9119</v>
      </c>
      <c r="B9120" t="s">
        <v>10436</v>
      </c>
      <c r="C9120">
        <f t="shared" si="142"/>
        <v>3</v>
      </c>
      <c r="D9120" s="1">
        <v>43119</v>
      </c>
      <c r="E9120" s="1">
        <v>43124</v>
      </c>
      <c r="F9120" t="s">
        <v>19</v>
      </c>
      <c r="G9120" t="s">
        <v>4335</v>
      </c>
      <c r="H9120" t="s">
        <v>4336</v>
      </c>
      <c r="I9120" t="s">
        <v>22</v>
      </c>
      <c r="J9120" t="s">
        <v>23</v>
      </c>
      <c r="K9120" t="s">
        <v>142</v>
      </c>
      <c r="L9120" t="s">
        <v>143</v>
      </c>
      <c r="M9120">
        <v>19140</v>
      </c>
      <c r="N9120" t="s">
        <v>144</v>
      </c>
      <c r="O9120" t="s">
        <v>3870</v>
      </c>
      <c r="P9120" t="s">
        <v>42</v>
      </c>
      <c r="Q9120" t="s">
        <v>86</v>
      </c>
      <c r="R9120" t="s">
        <v>3871</v>
      </c>
      <c r="S9120">
        <v>21.696000000000002</v>
      </c>
      <c r="T9120" s="3"/>
    </row>
    <row r="9121" spans="1:20" x14ac:dyDescent="0.3">
      <c r="A9121">
        <v>9120</v>
      </c>
      <c r="B9121" t="s">
        <v>10437</v>
      </c>
      <c r="C9121">
        <f t="shared" si="142"/>
        <v>23</v>
      </c>
      <c r="D9121" s="1">
        <v>42892</v>
      </c>
      <c r="E9121" s="1">
        <v>42898</v>
      </c>
      <c r="F9121" t="s">
        <v>46</v>
      </c>
      <c r="G9121" t="s">
        <v>1509</v>
      </c>
      <c r="H9121" t="s">
        <v>1510</v>
      </c>
      <c r="I9121" t="s">
        <v>98</v>
      </c>
      <c r="J9121" t="s">
        <v>23</v>
      </c>
      <c r="K9121" t="s">
        <v>38</v>
      </c>
      <c r="L9121" t="s">
        <v>39</v>
      </c>
      <c r="M9121">
        <v>90036</v>
      </c>
      <c r="N9121" t="s">
        <v>40</v>
      </c>
      <c r="O9121" t="s">
        <v>3204</v>
      </c>
      <c r="P9121" t="s">
        <v>42</v>
      </c>
      <c r="Q9121" t="s">
        <v>43</v>
      </c>
      <c r="R9121" t="s">
        <v>3205</v>
      </c>
      <c r="S9121">
        <v>22.05</v>
      </c>
      <c r="T9121" s="3"/>
    </row>
    <row r="9122" spans="1:20" x14ac:dyDescent="0.3">
      <c r="A9122">
        <v>9121</v>
      </c>
      <c r="B9122" t="s">
        <v>10437</v>
      </c>
      <c r="C9122">
        <f t="shared" si="142"/>
        <v>23</v>
      </c>
      <c r="D9122" s="1">
        <v>42892</v>
      </c>
      <c r="E9122" s="1">
        <v>42898</v>
      </c>
      <c r="F9122" t="s">
        <v>46</v>
      </c>
      <c r="G9122" t="s">
        <v>1509</v>
      </c>
      <c r="H9122" t="s">
        <v>1510</v>
      </c>
      <c r="I9122" t="s">
        <v>98</v>
      </c>
      <c r="J9122" t="s">
        <v>23</v>
      </c>
      <c r="K9122" t="s">
        <v>38</v>
      </c>
      <c r="L9122" t="s">
        <v>39</v>
      </c>
      <c r="M9122">
        <v>90036</v>
      </c>
      <c r="N9122" t="s">
        <v>40</v>
      </c>
      <c r="O9122" t="s">
        <v>10438</v>
      </c>
      <c r="P9122" t="s">
        <v>42</v>
      </c>
      <c r="Q9122" t="s">
        <v>86</v>
      </c>
      <c r="R9122" t="s">
        <v>10439</v>
      </c>
      <c r="S9122">
        <v>99.9</v>
      </c>
      <c r="T9122" s="3"/>
    </row>
    <row r="9123" spans="1:20" x14ac:dyDescent="0.3">
      <c r="A9123">
        <v>9122</v>
      </c>
      <c r="B9123" t="s">
        <v>10440</v>
      </c>
      <c r="C9123">
        <f t="shared" si="142"/>
        <v>12</v>
      </c>
      <c r="D9123" s="1">
        <v>43177</v>
      </c>
      <c r="E9123" s="1">
        <v>43179</v>
      </c>
      <c r="F9123" t="s">
        <v>19</v>
      </c>
      <c r="G9123" t="s">
        <v>8161</v>
      </c>
      <c r="H9123" t="s">
        <v>8162</v>
      </c>
      <c r="I9123" t="s">
        <v>37</v>
      </c>
      <c r="J9123" t="s">
        <v>23</v>
      </c>
      <c r="K9123" t="s">
        <v>38</v>
      </c>
      <c r="L9123" t="s">
        <v>39</v>
      </c>
      <c r="M9123">
        <v>90032</v>
      </c>
      <c r="N9123" t="s">
        <v>40</v>
      </c>
      <c r="O9123" t="s">
        <v>433</v>
      </c>
      <c r="P9123" t="s">
        <v>42</v>
      </c>
      <c r="Q9123" t="s">
        <v>74</v>
      </c>
      <c r="R9123" t="s">
        <v>434</v>
      </c>
      <c r="S9123">
        <v>90.86</v>
      </c>
      <c r="T9123" s="3"/>
    </row>
    <row r="9124" spans="1:20" x14ac:dyDescent="0.3">
      <c r="A9124">
        <v>9123</v>
      </c>
      <c r="B9124" t="s">
        <v>10441</v>
      </c>
      <c r="C9124">
        <f t="shared" si="142"/>
        <v>47</v>
      </c>
      <c r="D9124" s="1">
        <v>43428</v>
      </c>
      <c r="E9124" s="1">
        <v>43428</v>
      </c>
      <c r="F9124" t="s">
        <v>1289</v>
      </c>
      <c r="G9124" t="s">
        <v>6548</v>
      </c>
      <c r="H9124" t="s">
        <v>6549</v>
      </c>
      <c r="I9124" t="s">
        <v>22</v>
      </c>
      <c r="J9124" t="s">
        <v>23</v>
      </c>
      <c r="K9124" t="s">
        <v>123</v>
      </c>
      <c r="L9124" t="s">
        <v>39</v>
      </c>
      <c r="M9124">
        <v>94109</v>
      </c>
      <c r="N9124" t="s">
        <v>40</v>
      </c>
      <c r="O9124" t="s">
        <v>2198</v>
      </c>
      <c r="P9124" t="s">
        <v>42</v>
      </c>
      <c r="Q9124" t="s">
        <v>86</v>
      </c>
      <c r="R9124" t="s">
        <v>2199</v>
      </c>
      <c r="S9124">
        <v>7.78</v>
      </c>
      <c r="T9124" s="3"/>
    </row>
    <row r="9125" spans="1:20" x14ac:dyDescent="0.3">
      <c r="A9125">
        <v>9124</v>
      </c>
      <c r="B9125" t="s">
        <v>10442</v>
      </c>
      <c r="C9125">
        <f t="shared" si="142"/>
        <v>48</v>
      </c>
      <c r="D9125" s="1">
        <v>43065</v>
      </c>
      <c r="E9125" s="1">
        <v>43067</v>
      </c>
      <c r="F9125" t="s">
        <v>19</v>
      </c>
      <c r="G9125" t="s">
        <v>152</v>
      </c>
      <c r="H9125" t="s">
        <v>153</v>
      </c>
      <c r="I9125" t="s">
        <v>22</v>
      </c>
      <c r="J9125" t="s">
        <v>23</v>
      </c>
      <c r="K9125" t="s">
        <v>142</v>
      </c>
      <c r="L9125" t="s">
        <v>143</v>
      </c>
      <c r="M9125">
        <v>19120</v>
      </c>
      <c r="N9125" t="s">
        <v>144</v>
      </c>
      <c r="O9125" t="s">
        <v>2753</v>
      </c>
      <c r="P9125" t="s">
        <v>42</v>
      </c>
      <c r="Q9125" t="s">
        <v>71</v>
      </c>
      <c r="R9125" t="s">
        <v>2754</v>
      </c>
      <c r="S9125">
        <v>78.759</v>
      </c>
      <c r="T9125" s="3"/>
    </row>
    <row r="9126" spans="1:20" x14ac:dyDescent="0.3">
      <c r="A9126">
        <v>9125</v>
      </c>
      <c r="B9126" t="s">
        <v>10443</v>
      </c>
      <c r="C9126">
        <f t="shared" si="142"/>
        <v>33</v>
      </c>
      <c r="D9126" s="1">
        <v>42965</v>
      </c>
      <c r="E9126" s="1">
        <v>42967</v>
      </c>
      <c r="F9126" t="s">
        <v>19</v>
      </c>
      <c r="G9126" t="s">
        <v>178</v>
      </c>
      <c r="H9126" t="s">
        <v>179</v>
      </c>
      <c r="I9126" t="s">
        <v>98</v>
      </c>
      <c r="J9126" t="s">
        <v>23</v>
      </c>
      <c r="K9126" t="s">
        <v>180</v>
      </c>
      <c r="L9126" t="s">
        <v>100</v>
      </c>
      <c r="M9126">
        <v>77070</v>
      </c>
      <c r="N9126" t="s">
        <v>101</v>
      </c>
      <c r="O9126" t="s">
        <v>2890</v>
      </c>
      <c r="P9126" t="s">
        <v>28</v>
      </c>
      <c r="Q9126" t="s">
        <v>61</v>
      </c>
      <c r="R9126" t="s">
        <v>921</v>
      </c>
      <c r="S9126">
        <v>9.5519999999999996</v>
      </c>
      <c r="T9126" s="3"/>
    </row>
    <row r="9127" spans="1:20" x14ac:dyDescent="0.3">
      <c r="A9127">
        <v>9126</v>
      </c>
      <c r="B9127" t="s">
        <v>10443</v>
      </c>
      <c r="C9127">
        <f t="shared" si="142"/>
        <v>33</v>
      </c>
      <c r="D9127" s="1">
        <v>42965</v>
      </c>
      <c r="E9127" s="1">
        <v>42967</v>
      </c>
      <c r="F9127" t="s">
        <v>19</v>
      </c>
      <c r="G9127" t="s">
        <v>178</v>
      </c>
      <c r="H9127" t="s">
        <v>179</v>
      </c>
      <c r="I9127" t="s">
        <v>98</v>
      </c>
      <c r="J9127" t="s">
        <v>23</v>
      </c>
      <c r="K9127" t="s">
        <v>180</v>
      </c>
      <c r="L9127" t="s">
        <v>100</v>
      </c>
      <c r="M9127">
        <v>77070</v>
      </c>
      <c r="N9127" t="s">
        <v>101</v>
      </c>
      <c r="O9127" t="s">
        <v>6595</v>
      </c>
      <c r="P9127" t="s">
        <v>28</v>
      </c>
      <c r="Q9127" t="s">
        <v>61</v>
      </c>
      <c r="R9127" t="s">
        <v>6596</v>
      </c>
      <c r="S9127">
        <v>5.3440000000000003</v>
      </c>
      <c r="T9127" s="3"/>
    </row>
    <row r="9128" spans="1:20" x14ac:dyDescent="0.3">
      <c r="A9128">
        <v>9127</v>
      </c>
      <c r="B9128" t="s">
        <v>10444</v>
      </c>
      <c r="C9128">
        <f t="shared" si="142"/>
        <v>49</v>
      </c>
      <c r="D9128" s="1">
        <v>42702</v>
      </c>
      <c r="E9128" s="1">
        <v>42707</v>
      </c>
      <c r="F9128" t="s">
        <v>46</v>
      </c>
      <c r="G9128" t="s">
        <v>6154</v>
      </c>
      <c r="H9128" t="s">
        <v>6155</v>
      </c>
      <c r="I9128" t="s">
        <v>98</v>
      </c>
      <c r="J9128" t="s">
        <v>23</v>
      </c>
      <c r="K9128" t="s">
        <v>5892</v>
      </c>
      <c r="L9128" t="s">
        <v>665</v>
      </c>
      <c r="M9128">
        <v>88001</v>
      </c>
      <c r="N9128" t="s">
        <v>40</v>
      </c>
      <c r="O9128" t="s">
        <v>677</v>
      </c>
      <c r="P9128" t="s">
        <v>42</v>
      </c>
      <c r="Q9128" t="s">
        <v>64</v>
      </c>
      <c r="R9128" t="s">
        <v>678</v>
      </c>
      <c r="S9128">
        <v>8.2799999999999994</v>
      </c>
      <c r="T9128" s="3"/>
    </row>
    <row r="9129" spans="1:20" x14ac:dyDescent="0.3">
      <c r="A9129">
        <v>9128</v>
      </c>
      <c r="B9129" t="s">
        <v>10445</v>
      </c>
      <c r="C9129">
        <f t="shared" si="142"/>
        <v>21</v>
      </c>
      <c r="D9129" s="1">
        <v>43245</v>
      </c>
      <c r="E9129" s="1">
        <v>43252</v>
      </c>
      <c r="F9129" t="s">
        <v>46</v>
      </c>
      <c r="G9129" t="s">
        <v>1257</v>
      </c>
      <c r="H9129" t="s">
        <v>1258</v>
      </c>
      <c r="I9129" t="s">
        <v>22</v>
      </c>
      <c r="J9129" t="s">
        <v>23</v>
      </c>
      <c r="K9129" t="s">
        <v>180</v>
      </c>
      <c r="L9129" t="s">
        <v>100</v>
      </c>
      <c r="M9129">
        <v>77070</v>
      </c>
      <c r="N9129" t="s">
        <v>101</v>
      </c>
      <c r="O9129" t="s">
        <v>8347</v>
      </c>
      <c r="P9129" t="s">
        <v>42</v>
      </c>
      <c r="Q9129" t="s">
        <v>55</v>
      </c>
      <c r="R9129" t="s">
        <v>8348</v>
      </c>
      <c r="S9129">
        <v>50.136000000000003</v>
      </c>
      <c r="T9129" s="3"/>
    </row>
    <row r="9130" spans="1:20" x14ac:dyDescent="0.3">
      <c r="A9130">
        <v>9129</v>
      </c>
      <c r="B9130" t="s">
        <v>10446</v>
      </c>
      <c r="C9130">
        <f t="shared" si="142"/>
        <v>36</v>
      </c>
      <c r="D9130" s="1">
        <v>43347</v>
      </c>
      <c r="E9130" s="1">
        <v>43348</v>
      </c>
      <c r="F9130" t="s">
        <v>184</v>
      </c>
      <c r="G9130" t="s">
        <v>3708</v>
      </c>
      <c r="H9130" t="s">
        <v>3709</v>
      </c>
      <c r="I9130" t="s">
        <v>37</v>
      </c>
      <c r="J9130" t="s">
        <v>23</v>
      </c>
      <c r="K9130" t="s">
        <v>4587</v>
      </c>
      <c r="L9130" t="s">
        <v>416</v>
      </c>
      <c r="M9130">
        <v>97756</v>
      </c>
      <c r="N9130" t="s">
        <v>40</v>
      </c>
      <c r="O9130" t="s">
        <v>2875</v>
      </c>
      <c r="P9130" t="s">
        <v>42</v>
      </c>
      <c r="Q9130" t="s">
        <v>71</v>
      </c>
      <c r="R9130" t="s">
        <v>2876</v>
      </c>
      <c r="S9130">
        <v>88.073999999999998</v>
      </c>
      <c r="T9130" s="3"/>
    </row>
    <row r="9131" spans="1:20" x14ac:dyDescent="0.3">
      <c r="A9131">
        <v>9130</v>
      </c>
      <c r="B9131" t="s">
        <v>10447</v>
      </c>
      <c r="C9131">
        <f t="shared" si="142"/>
        <v>12</v>
      </c>
      <c r="D9131" s="1">
        <v>42818</v>
      </c>
      <c r="E9131" s="1">
        <v>42820</v>
      </c>
      <c r="F9131" t="s">
        <v>19</v>
      </c>
      <c r="G9131" t="s">
        <v>3540</v>
      </c>
      <c r="H9131" t="s">
        <v>3541</v>
      </c>
      <c r="I9131" t="s">
        <v>22</v>
      </c>
      <c r="J9131" t="s">
        <v>23</v>
      </c>
      <c r="K9131" t="s">
        <v>2181</v>
      </c>
      <c r="L9131" t="s">
        <v>494</v>
      </c>
      <c r="M9131">
        <v>44105</v>
      </c>
      <c r="N9131" t="s">
        <v>144</v>
      </c>
      <c r="O9131" t="s">
        <v>5662</v>
      </c>
      <c r="P9131" t="s">
        <v>28</v>
      </c>
      <c r="Q9131" t="s">
        <v>29</v>
      </c>
      <c r="R9131" t="s">
        <v>5663</v>
      </c>
      <c r="S9131">
        <v>301.47000000000003</v>
      </c>
      <c r="T9131" s="3"/>
    </row>
    <row r="9132" spans="1:20" x14ac:dyDescent="0.3">
      <c r="A9132">
        <v>9131</v>
      </c>
      <c r="B9132" t="s">
        <v>10447</v>
      </c>
      <c r="C9132">
        <f t="shared" si="142"/>
        <v>12</v>
      </c>
      <c r="D9132" s="1">
        <v>42818</v>
      </c>
      <c r="E9132" s="1">
        <v>42820</v>
      </c>
      <c r="F9132" t="s">
        <v>19</v>
      </c>
      <c r="G9132" t="s">
        <v>3540</v>
      </c>
      <c r="H9132" t="s">
        <v>3541</v>
      </c>
      <c r="I9132" t="s">
        <v>22</v>
      </c>
      <c r="J9132" t="s">
        <v>23</v>
      </c>
      <c r="K9132" t="s">
        <v>2181</v>
      </c>
      <c r="L9132" t="s">
        <v>494</v>
      </c>
      <c r="M9132">
        <v>44105</v>
      </c>
      <c r="N9132" t="s">
        <v>144</v>
      </c>
      <c r="O9132" t="s">
        <v>4526</v>
      </c>
      <c r="P9132" t="s">
        <v>42</v>
      </c>
      <c r="Q9132" t="s">
        <v>64</v>
      </c>
      <c r="R9132" t="s">
        <v>4527</v>
      </c>
      <c r="S9132">
        <v>18.655999999999999</v>
      </c>
      <c r="T9132" s="3"/>
    </row>
    <row r="9133" spans="1:20" x14ac:dyDescent="0.3">
      <c r="A9133">
        <v>9132</v>
      </c>
      <c r="B9133" t="s">
        <v>10448</v>
      </c>
      <c r="C9133">
        <f t="shared" si="142"/>
        <v>22</v>
      </c>
      <c r="D9133" s="1">
        <v>43248</v>
      </c>
      <c r="E9133" s="1">
        <v>43252</v>
      </c>
      <c r="F9133" t="s">
        <v>46</v>
      </c>
      <c r="G9133" t="s">
        <v>4738</v>
      </c>
      <c r="H9133" t="s">
        <v>4739</v>
      </c>
      <c r="I9133" t="s">
        <v>37</v>
      </c>
      <c r="J9133" t="s">
        <v>23</v>
      </c>
      <c r="K9133" t="s">
        <v>10449</v>
      </c>
      <c r="L9133" t="s">
        <v>2738</v>
      </c>
      <c r="M9133">
        <v>20707</v>
      </c>
      <c r="N9133" t="s">
        <v>144</v>
      </c>
      <c r="O9133" t="s">
        <v>3933</v>
      </c>
      <c r="P9133" t="s">
        <v>28</v>
      </c>
      <c r="Q9133" t="s">
        <v>61</v>
      </c>
      <c r="R9133" t="s">
        <v>3934</v>
      </c>
      <c r="S9133">
        <v>27.46</v>
      </c>
      <c r="T9133" s="3"/>
    </row>
    <row r="9134" spans="1:20" x14ac:dyDescent="0.3">
      <c r="A9134">
        <v>9133</v>
      </c>
      <c r="B9134" t="s">
        <v>10448</v>
      </c>
      <c r="C9134">
        <f t="shared" si="142"/>
        <v>22</v>
      </c>
      <c r="D9134" s="1">
        <v>43248</v>
      </c>
      <c r="E9134" s="1">
        <v>43252</v>
      </c>
      <c r="F9134" t="s">
        <v>46</v>
      </c>
      <c r="G9134" t="s">
        <v>4738</v>
      </c>
      <c r="H9134" t="s">
        <v>4739</v>
      </c>
      <c r="I9134" t="s">
        <v>37</v>
      </c>
      <c r="J9134" t="s">
        <v>23</v>
      </c>
      <c r="K9134" t="s">
        <v>10449</v>
      </c>
      <c r="L9134" t="s">
        <v>2738</v>
      </c>
      <c r="M9134">
        <v>20707</v>
      </c>
      <c r="N9134" t="s">
        <v>144</v>
      </c>
      <c r="O9134" t="s">
        <v>2277</v>
      </c>
      <c r="P9134" t="s">
        <v>42</v>
      </c>
      <c r="Q9134" t="s">
        <v>74</v>
      </c>
      <c r="R9134" t="s">
        <v>2278</v>
      </c>
      <c r="S9134">
        <v>125.13</v>
      </c>
      <c r="T9134" s="3"/>
    </row>
    <row r="9135" spans="1:20" x14ac:dyDescent="0.3">
      <c r="A9135">
        <v>9134</v>
      </c>
      <c r="B9135" t="s">
        <v>10450</v>
      </c>
      <c r="C9135">
        <f t="shared" si="142"/>
        <v>36</v>
      </c>
      <c r="D9135" s="1">
        <v>42613</v>
      </c>
      <c r="E9135" s="1">
        <v>42617</v>
      </c>
      <c r="F9135" t="s">
        <v>46</v>
      </c>
      <c r="G9135" t="s">
        <v>4905</v>
      </c>
      <c r="H9135" t="s">
        <v>4906</v>
      </c>
      <c r="I9135" t="s">
        <v>98</v>
      </c>
      <c r="J9135" t="s">
        <v>23</v>
      </c>
      <c r="K9135" t="s">
        <v>946</v>
      </c>
      <c r="L9135" t="s">
        <v>39</v>
      </c>
      <c r="M9135">
        <v>92037</v>
      </c>
      <c r="N9135" t="s">
        <v>40</v>
      </c>
      <c r="O9135" t="s">
        <v>3403</v>
      </c>
      <c r="P9135" t="s">
        <v>67</v>
      </c>
      <c r="Q9135" t="s">
        <v>68</v>
      </c>
      <c r="R9135" t="s">
        <v>3404</v>
      </c>
      <c r="S9135">
        <v>555.96</v>
      </c>
      <c r="T9135" s="3"/>
    </row>
    <row r="9136" spans="1:20" x14ac:dyDescent="0.3">
      <c r="A9136">
        <v>9135</v>
      </c>
      <c r="B9136" t="s">
        <v>10451</v>
      </c>
      <c r="C9136">
        <f t="shared" si="142"/>
        <v>15</v>
      </c>
      <c r="D9136" s="1">
        <v>42837</v>
      </c>
      <c r="E9136" s="1">
        <v>42842</v>
      </c>
      <c r="F9136" t="s">
        <v>46</v>
      </c>
      <c r="G9136" t="s">
        <v>4529</v>
      </c>
      <c r="H9136" t="s">
        <v>4530</v>
      </c>
      <c r="I9136" t="s">
        <v>37</v>
      </c>
      <c r="J9136" t="s">
        <v>23</v>
      </c>
      <c r="K9136" t="s">
        <v>9006</v>
      </c>
      <c r="L9136" t="s">
        <v>84</v>
      </c>
      <c r="M9136">
        <v>27893</v>
      </c>
      <c r="N9136" t="s">
        <v>26</v>
      </c>
      <c r="O9136" t="s">
        <v>1564</v>
      </c>
      <c r="P9136" t="s">
        <v>42</v>
      </c>
      <c r="Q9136" t="s">
        <v>55</v>
      </c>
      <c r="R9136" t="s">
        <v>1565</v>
      </c>
      <c r="S9136">
        <v>129.55199999999999</v>
      </c>
      <c r="T9136" s="3"/>
    </row>
    <row r="9137" spans="1:20" x14ac:dyDescent="0.3">
      <c r="A9137">
        <v>9136</v>
      </c>
      <c r="B9137" t="s">
        <v>10451</v>
      </c>
      <c r="C9137">
        <f t="shared" si="142"/>
        <v>15</v>
      </c>
      <c r="D9137" s="1">
        <v>42837</v>
      </c>
      <c r="E9137" s="1">
        <v>42842</v>
      </c>
      <c r="F9137" t="s">
        <v>46</v>
      </c>
      <c r="G9137" t="s">
        <v>4529</v>
      </c>
      <c r="H9137" t="s">
        <v>4530</v>
      </c>
      <c r="I9137" t="s">
        <v>37</v>
      </c>
      <c r="J9137" t="s">
        <v>23</v>
      </c>
      <c r="K9137" t="s">
        <v>9006</v>
      </c>
      <c r="L9137" t="s">
        <v>84</v>
      </c>
      <c r="M9137">
        <v>27893</v>
      </c>
      <c r="N9137" t="s">
        <v>26</v>
      </c>
      <c r="O9137" t="s">
        <v>1543</v>
      </c>
      <c r="P9137" t="s">
        <v>42</v>
      </c>
      <c r="Q9137" t="s">
        <v>55</v>
      </c>
      <c r="R9137" t="s">
        <v>1544</v>
      </c>
      <c r="S9137">
        <v>51.984000000000002</v>
      </c>
      <c r="T9137" s="3"/>
    </row>
    <row r="9138" spans="1:20" x14ac:dyDescent="0.3">
      <c r="A9138">
        <v>9137</v>
      </c>
      <c r="B9138" t="s">
        <v>10451</v>
      </c>
      <c r="C9138">
        <f t="shared" si="142"/>
        <v>15</v>
      </c>
      <c r="D9138" s="1">
        <v>42837</v>
      </c>
      <c r="E9138" s="1">
        <v>42842</v>
      </c>
      <c r="F9138" t="s">
        <v>46</v>
      </c>
      <c r="G9138" t="s">
        <v>4529</v>
      </c>
      <c r="H9138" t="s">
        <v>4530</v>
      </c>
      <c r="I9138" t="s">
        <v>37</v>
      </c>
      <c r="J9138" t="s">
        <v>23</v>
      </c>
      <c r="K9138" t="s">
        <v>9006</v>
      </c>
      <c r="L9138" t="s">
        <v>84</v>
      </c>
      <c r="M9138">
        <v>27893</v>
      </c>
      <c r="N9138" t="s">
        <v>26</v>
      </c>
      <c r="O9138" t="s">
        <v>7563</v>
      </c>
      <c r="P9138" t="s">
        <v>42</v>
      </c>
      <c r="Q9138" t="s">
        <v>86</v>
      </c>
      <c r="R9138" t="s">
        <v>7564</v>
      </c>
      <c r="S9138">
        <v>10.272</v>
      </c>
      <c r="T9138" s="3"/>
    </row>
    <row r="9139" spans="1:20" x14ac:dyDescent="0.3">
      <c r="A9139">
        <v>9138</v>
      </c>
      <c r="B9139" t="s">
        <v>10452</v>
      </c>
      <c r="C9139">
        <f t="shared" si="142"/>
        <v>6</v>
      </c>
      <c r="D9139" s="1">
        <v>42037</v>
      </c>
      <c r="E9139" s="1">
        <v>42044</v>
      </c>
      <c r="F9139" t="s">
        <v>46</v>
      </c>
      <c r="G9139" t="s">
        <v>4358</v>
      </c>
      <c r="H9139" t="s">
        <v>4359</v>
      </c>
      <c r="I9139" t="s">
        <v>22</v>
      </c>
      <c r="J9139" t="s">
        <v>23</v>
      </c>
      <c r="K9139" t="s">
        <v>1150</v>
      </c>
      <c r="L9139" t="s">
        <v>50</v>
      </c>
      <c r="M9139">
        <v>33710</v>
      </c>
      <c r="N9139" t="s">
        <v>26</v>
      </c>
      <c r="O9139" t="s">
        <v>3915</v>
      </c>
      <c r="P9139" t="s">
        <v>42</v>
      </c>
      <c r="Q9139" t="s">
        <v>71</v>
      </c>
      <c r="R9139" t="s">
        <v>3916</v>
      </c>
      <c r="S9139">
        <v>18.335999999999999</v>
      </c>
      <c r="T9139" s="3"/>
    </row>
    <row r="9140" spans="1:20" x14ac:dyDescent="0.3">
      <c r="A9140">
        <v>9139</v>
      </c>
      <c r="B9140" t="s">
        <v>10452</v>
      </c>
      <c r="C9140">
        <f t="shared" si="142"/>
        <v>6</v>
      </c>
      <c r="D9140" s="1">
        <v>42037</v>
      </c>
      <c r="E9140" s="1">
        <v>42044</v>
      </c>
      <c r="F9140" t="s">
        <v>46</v>
      </c>
      <c r="G9140" t="s">
        <v>4358</v>
      </c>
      <c r="H9140" t="s">
        <v>4359</v>
      </c>
      <c r="I9140" t="s">
        <v>22</v>
      </c>
      <c r="J9140" t="s">
        <v>23</v>
      </c>
      <c r="K9140" t="s">
        <v>1150</v>
      </c>
      <c r="L9140" t="s">
        <v>50</v>
      </c>
      <c r="M9140">
        <v>33710</v>
      </c>
      <c r="N9140" t="s">
        <v>26</v>
      </c>
      <c r="O9140" t="s">
        <v>5837</v>
      </c>
      <c r="P9140" t="s">
        <v>67</v>
      </c>
      <c r="Q9140" t="s">
        <v>68</v>
      </c>
      <c r="R9140" t="s">
        <v>5838</v>
      </c>
      <c r="S9140">
        <v>180.96</v>
      </c>
      <c r="T9140" s="3"/>
    </row>
    <row r="9141" spans="1:20" x14ac:dyDescent="0.3">
      <c r="A9141">
        <v>9140</v>
      </c>
      <c r="B9141" t="s">
        <v>10453</v>
      </c>
      <c r="C9141">
        <f t="shared" si="142"/>
        <v>36</v>
      </c>
      <c r="D9141" s="1">
        <v>42249</v>
      </c>
      <c r="E9141" s="1">
        <v>42255</v>
      </c>
      <c r="F9141" t="s">
        <v>46</v>
      </c>
      <c r="G9141" t="s">
        <v>2462</v>
      </c>
      <c r="H9141" t="s">
        <v>2463</v>
      </c>
      <c r="I9141" t="s">
        <v>22</v>
      </c>
      <c r="J9141" t="s">
        <v>23</v>
      </c>
      <c r="K9141" t="s">
        <v>8460</v>
      </c>
      <c r="L9141" t="s">
        <v>207</v>
      </c>
      <c r="M9141">
        <v>60089</v>
      </c>
      <c r="N9141" t="s">
        <v>101</v>
      </c>
      <c r="O9141" t="s">
        <v>474</v>
      </c>
      <c r="P9141" t="s">
        <v>67</v>
      </c>
      <c r="Q9141" t="s">
        <v>157</v>
      </c>
      <c r="R9141" t="s">
        <v>475</v>
      </c>
      <c r="S9141">
        <v>475.94400000000002</v>
      </c>
      <c r="T9141" s="3"/>
    </row>
    <row r="9142" spans="1:20" x14ac:dyDescent="0.3">
      <c r="A9142">
        <v>9141</v>
      </c>
      <c r="B9142" t="s">
        <v>10454</v>
      </c>
      <c r="C9142">
        <f t="shared" si="142"/>
        <v>40</v>
      </c>
      <c r="D9142" s="1">
        <v>43373</v>
      </c>
      <c r="E9142" s="1">
        <v>43375</v>
      </c>
      <c r="F9142" t="s">
        <v>19</v>
      </c>
      <c r="G9142" t="s">
        <v>3401</v>
      </c>
      <c r="H9142" t="s">
        <v>3402</v>
      </c>
      <c r="I9142" t="s">
        <v>98</v>
      </c>
      <c r="J9142" t="s">
        <v>23</v>
      </c>
      <c r="K9142" t="s">
        <v>38</v>
      </c>
      <c r="L9142" t="s">
        <v>39</v>
      </c>
      <c r="M9142">
        <v>90049</v>
      </c>
      <c r="N9142" t="s">
        <v>40</v>
      </c>
      <c r="O9142" t="s">
        <v>2566</v>
      </c>
      <c r="P9142" t="s">
        <v>67</v>
      </c>
      <c r="Q9142" t="s">
        <v>157</v>
      </c>
      <c r="R9142" t="s">
        <v>2567</v>
      </c>
      <c r="S9142">
        <v>159.97999999999999</v>
      </c>
      <c r="T9142" s="3"/>
    </row>
    <row r="9143" spans="1:20" x14ac:dyDescent="0.3">
      <c r="A9143">
        <v>9142</v>
      </c>
      <c r="B9143" t="s">
        <v>10455</v>
      </c>
      <c r="C9143">
        <f t="shared" si="142"/>
        <v>36</v>
      </c>
      <c r="D9143" s="1">
        <v>42983</v>
      </c>
      <c r="E9143" s="1">
        <v>42985</v>
      </c>
      <c r="F9143" t="s">
        <v>184</v>
      </c>
      <c r="G9143" t="s">
        <v>9587</v>
      </c>
      <c r="H9143" t="s">
        <v>9588</v>
      </c>
      <c r="I9143" t="s">
        <v>37</v>
      </c>
      <c r="J9143" t="s">
        <v>23</v>
      </c>
      <c r="K9143" t="s">
        <v>262</v>
      </c>
      <c r="L9143" t="s">
        <v>263</v>
      </c>
      <c r="M9143">
        <v>10011</v>
      </c>
      <c r="N9143" t="s">
        <v>144</v>
      </c>
      <c r="O9143" t="s">
        <v>244</v>
      </c>
      <c r="P9143" t="s">
        <v>67</v>
      </c>
      <c r="Q9143" t="s">
        <v>68</v>
      </c>
      <c r="R9143" t="s">
        <v>245</v>
      </c>
      <c r="S9143">
        <v>43.6</v>
      </c>
      <c r="T9143" s="3"/>
    </row>
    <row r="9144" spans="1:20" x14ac:dyDescent="0.3">
      <c r="A9144">
        <v>9143</v>
      </c>
      <c r="B9144" t="s">
        <v>10456</v>
      </c>
      <c r="C9144">
        <f t="shared" si="142"/>
        <v>21</v>
      </c>
      <c r="D9144" s="1">
        <v>43240</v>
      </c>
      <c r="E9144" s="1">
        <v>43246</v>
      </c>
      <c r="F9144" t="s">
        <v>46</v>
      </c>
      <c r="G9144" t="s">
        <v>4204</v>
      </c>
      <c r="H9144" t="s">
        <v>4205</v>
      </c>
      <c r="I9144" t="s">
        <v>22</v>
      </c>
      <c r="J9144" t="s">
        <v>23</v>
      </c>
      <c r="K9144" t="s">
        <v>1391</v>
      </c>
      <c r="L9144" t="s">
        <v>1392</v>
      </c>
      <c r="M9144">
        <v>89115</v>
      </c>
      <c r="N9144" t="s">
        <v>40</v>
      </c>
      <c r="O9144" t="s">
        <v>6381</v>
      </c>
      <c r="P9144" t="s">
        <v>42</v>
      </c>
      <c r="Q9144" t="s">
        <v>71</v>
      </c>
      <c r="R9144" t="s">
        <v>6382</v>
      </c>
      <c r="S9144">
        <v>8.2880000000000003</v>
      </c>
      <c r="T9144" s="3"/>
    </row>
    <row r="9145" spans="1:20" x14ac:dyDescent="0.3">
      <c r="A9145">
        <v>9144</v>
      </c>
      <c r="B9145" t="s">
        <v>10456</v>
      </c>
      <c r="C9145">
        <f t="shared" si="142"/>
        <v>21</v>
      </c>
      <c r="D9145" s="1">
        <v>43240</v>
      </c>
      <c r="E9145" s="1">
        <v>43246</v>
      </c>
      <c r="F9145" t="s">
        <v>46</v>
      </c>
      <c r="G9145" t="s">
        <v>4204</v>
      </c>
      <c r="H9145" t="s">
        <v>4205</v>
      </c>
      <c r="I9145" t="s">
        <v>22</v>
      </c>
      <c r="J9145" t="s">
        <v>23</v>
      </c>
      <c r="K9145" t="s">
        <v>1391</v>
      </c>
      <c r="L9145" t="s">
        <v>1392</v>
      </c>
      <c r="M9145">
        <v>89115</v>
      </c>
      <c r="N9145" t="s">
        <v>40</v>
      </c>
      <c r="O9145" t="s">
        <v>9199</v>
      </c>
      <c r="P9145" t="s">
        <v>67</v>
      </c>
      <c r="Q9145" t="s">
        <v>68</v>
      </c>
      <c r="R9145" t="s">
        <v>9200</v>
      </c>
      <c r="S9145">
        <v>1123.1279999999999</v>
      </c>
      <c r="T9145" s="3"/>
    </row>
    <row r="9146" spans="1:20" x14ac:dyDescent="0.3">
      <c r="A9146">
        <v>9145</v>
      </c>
      <c r="B9146" t="s">
        <v>10456</v>
      </c>
      <c r="C9146">
        <f t="shared" si="142"/>
        <v>21</v>
      </c>
      <c r="D9146" s="1">
        <v>43240</v>
      </c>
      <c r="E9146" s="1">
        <v>43246</v>
      </c>
      <c r="F9146" t="s">
        <v>46</v>
      </c>
      <c r="G9146" t="s">
        <v>4204</v>
      </c>
      <c r="H9146" t="s">
        <v>4205</v>
      </c>
      <c r="I9146" t="s">
        <v>22</v>
      </c>
      <c r="J9146" t="s">
        <v>23</v>
      </c>
      <c r="K9146" t="s">
        <v>1391</v>
      </c>
      <c r="L9146" t="s">
        <v>1392</v>
      </c>
      <c r="M9146">
        <v>89115</v>
      </c>
      <c r="N9146" t="s">
        <v>40</v>
      </c>
      <c r="O9146" t="s">
        <v>433</v>
      </c>
      <c r="P9146" t="s">
        <v>42</v>
      </c>
      <c r="Q9146" t="s">
        <v>74</v>
      </c>
      <c r="R9146" t="s">
        <v>434</v>
      </c>
      <c r="S9146">
        <v>64.900000000000006</v>
      </c>
      <c r="T9146" s="3"/>
    </row>
    <row r="9147" spans="1:20" x14ac:dyDescent="0.3">
      <c r="A9147">
        <v>9146</v>
      </c>
      <c r="B9147" t="s">
        <v>10457</v>
      </c>
      <c r="C9147">
        <f t="shared" si="142"/>
        <v>39</v>
      </c>
      <c r="D9147" s="1">
        <v>42633</v>
      </c>
      <c r="E9147" s="1">
        <v>42637</v>
      </c>
      <c r="F9147" t="s">
        <v>46</v>
      </c>
      <c r="G9147" t="s">
        <v>1998</v>
      </c>
      <c r="H9147" t="s">
        <v>1999</v>
      </c>
      <c r="I9147" t="s">
        <v>22</v>
      </c>
      <c r="J9147" t="s">
        <v>23</v>
      </c>
      <c r="K9147" t="s">
        <v>206</v>
      </c>
      <c r="L9147" t="s">
        <v>207</v>
      </c>
      <c r="M9147">
        <v>60540</v>
      </c>
      <c r="N9147" t="s">
        <v>101</v>
      </c>
      <c r="O9147" t="s">
        <v>2358</v>
      </c>
      <c r="P9147" t="s">
        <v>42</v>
      </c>
      <c r="Q9147" t="s">
        <v>71</v>
      </c>
      <c r="R9147" t="s">
        <v>2359</v>
      </c>
      <c r="S9147">
        <v>2.8079999999999998</v>
      </c>
      <c r="T9147" s="3"/>
    </row>
    <row r="9148" spans="1:20" x14ac:dyDescent="0.3">
      <c r="A9148">
        <v>9147</v>
      </c>
      <c r="B9148" t="s">
        <v>10458</v>
      </c>
      <c r="C9148">
        <f t="shared" si="142"/>
        <v>4</v>
      </c>
      <c r="D9148" s="1">
        <v>42758</v>
      </c>
      <c r="E9148" s="1">
        <v>42762</v>
      </c>
      <c r="F9148" t="s">
        <v>46</v>
      </c>
      <c r="G9148" t="s">
        <v>994</v>
      </c>
      <c r="H9148" t="s">
        <v>995</v>
      </c>
      <c r="I9148" t="s">
        <v>37</v>
      </c>
      <c r="J9148" t="s">
        <v>23</v>
      </c>
      <c r="K9148" t="s">
        <v>2222</v>
      </c>
      <c r="L9148" t="s">
        <v>5208</v>
      </c>
      <c r="N9148" t="s">
        <v>144</v>
      </c>
      <c r="O9148" t="s">
        <v>4547</v>
      </c>
      <c r="P9148" t="s">
        <v>67</v>
      </c>
      <c r="Q9148" t="s">
        <v>157</v>
      </c>
      <c r="R9148" t="s">
        <v>4548</v>
      </c>
      <c r="S9148">
        <v>99.98</v>
      </c>
      <c r="T9148" s="3"/>
    </row>
    <row r="9149" spans="1:20" x14ac:dyDescent="0.3">
      <c r="A9149">
        <v>9148</v>
      </c>
      <c r="B9149" t="s">
        <v>10458</v>
      </c>
      <c r="C9149">
        <f t="shared" si="142"/>
        <v>4</v>
      </c>
      <c r="D9149" s="1">
        <v>42758</v>
      </c>
      <c r="E9149" s="1">
        <v>42762</v>
      </c>
      <c r="F9149" t="s">
        <v>46</v>
      </c>
      <c r="G9149" t="s">
        <v>994</v>
      </c>
      <c r="H9149" t="s">
        <v>995</v>
      </c>
      <c r="I9149" t="s">
        <v>37</v>
      </c>
      <c r="J9149" t="s">
        <v>23</v>
      </c>
      <c r="K9149" t="s">
        <v>2222</v>
      </c>
      <c r="L9149" t="s">
        <v>5208</v>
      </c>
      <c r="N9149" t="s">
        <v>144</v>
      </c>
      <c r="O9149" t="s">
        <v>10459</v>
      </c>
      <c r="P9149" t="s">
        <v>42</v>
      </c>
      <c r="Q9149" t="s">
        <v>64</v>
      </c>
      <c r="R9149" t="s">
        <v>10460</v>
      </c>
      <c r="S9149">
        <v>8.0399999999999991</v>
      </c>
      <c r="T9149" s="3"/>
    </row>
    <row r="9150" spans="1:20" x14ac:dyDescent="0.3">
      <c r="A9150">
        <v>9149</v>
      </c>
      <c r="B9150" t="s">
        <v>10458</v>
      </c>
      <c r="C9150">
        <f t="shared" si="142"/>
        <v>4</v>
      </c>
      <c r="D9150" s="1">
        <v>42758</v>
      </c>
      <c r="E9150" s="1">
        <v>42762</v>
      </c>
      <c r="F9150" t="s">
        <v>46</v>
      </c>
      <c r="G9150" t="s">
        <v>994</v>
      </c>
      <c r="H9150" t="s">
        <v>995</v>
      </c>
      <c r="I9150" t="s">
        <v>37</v>
      </c>
      <c r="J9150" t="s">
        <v>23</v>
      </c>
      <c r="K9150" t="s">
        <v>2222</v>
      </c>
      <c r="L9150" t="s">
        <v>5208</v>
      </c>
      <c r="N9150" t="s">
        <v>144</v>
      </c>
      <c r="O9150" t="s">
        <v>3034</v>
      </c>
      <c r="P9150" t="s">
        <v>42</v>
      </c>
      <c r="Q9150" t="s">
        <v>55</v>
      </c>
      <c r="R9150" t="s">
        <v>3035</v>
      </c>
      <c r="S9150">
        <v>1564.29</v>
      </c>
      <c r="T9150" s="3"/>
    </row>
    <row r="9151" spans="1:20" x14ac:dyDescent="0.3">
      <c r="A9151">
        <v>9150</v>
      </c>
      <c r="B9151" t="s">
        <v>10461</v>
      </c>
      <c r="C9151">
        <f t="shared" si="142"/>
        <v>23</v>
      </c>
      <c r="D9151" s="1">
        <v>42156</v>
      </c>
      <c r="E9151" s="1">
        <v>42161</v>
      </c>
      <c r="F9151" t="s">
        <v>46</v>
      </c>
      <c r="G9151" t="s">
        <v>3606</v>
      </c>
      <c r="H9151" t="s">
        <v>3607</v>
      </c>
      <c r="I9151" t="s">
        <v>37</v>
      </c>
      <c r="J9151" t="s">
        <v>23</v>
      </c>
      <c r="K9151" t="s">
        <v>878</v>
      </c>
      <c r="L9151" t="s">
        <v>234</v>
      </c>
      <c r="M9151">
        <v>48234</v>
      </c>
      <c r="N9151" t="s">
        <v>101</v>
      </c>
      <c r="O9151" t="s">
        <v>3936</v>
      </c>
      <c r="P9151" t="s">
        <v>42</v>
      </c>
      <c r="Q9151" t="s">
        <v>71</v>
      </c>
      <c r="R9151" t="s">
        <v>3937</v>
      </c>
      <c r="S9151">
        <v>138.56</v>
      </c>
      <c r="T9151" s="3"/>
    </row>
    <row r="9152" spans="1:20" x14ac:dyDescent="0.3">
      <c r="A9152">
        <v>9151</v>
      </c>
      <c r="B9152" t="s">
        <v>10461</v>
      </c>
      <c r="C9152">
        <f t="shared" si="142"/>
        <v>23</v>
      </c>
      <c r="D9152" s="1">
        <v>42156</v>
      </c>
      <c r="E9152" s="1">
        <v>42161</v>
      </c>
      <c r="F9152" t="s">
        <v>46</v>
      </c>
      <c r="G9152" t="s">
        <v>3606</v>
      </c>
      <c r="H9152" t="s">
        <v>3607</v>
      </c>
      <c r="I9152" t="s">
        <v>37</v>
      </c>
      <c r="J9152" t="s">
        <v>23</v>
      </c>
      <c r="K9152" t="s">
        <v>878</v>
      </c>
      <c r="L9152" t="s">
        <v>234</v>
      </c>
      <c r="M9152">
        <v>48234</v>
      </c>
      <c r="N9152" t="s">
        <v>101</v>
      </c>
      <c r="O9152" t="s">
        <v>3655</v>
      </c>
      <c r="P9152" t="s">
        <v>42</v>
      </c>
      <c r="Q9152" t="s">
        <v>74</v>
      </c>
      <c r="R9152" t="s">
        <v>3656</v>
      </c>
      <c r="S9152">
        <v>65.52</v>
      </c>
      <c r="T9152" s="3"/>
    </row>
    <row r="9153" spans="1:20" x14ac:dyDescent="0.3">
      <c r="A9153">
        <v>9152</v>
      </c>
      <c r="B9153" t="s">
        <v>10462</v>
      </c>
      <c r="C9153">
        <f t="shared" si="142"/>
        <v>39</v>
      </c>
      <c r="D9153" s="1">
        <v>42637</v>
      </c>
      <c r="E9153" s="1">
        <v>42642</v>
      </c>
      <c r="F9153" t="s">
        <v>19</v>
      </c>
      <c r="G9153" t="s">
        <v>286</v>
      </c>
      <c r="H9153" t="s">
        <v>287</v>
      </c>
      <c r="I9153" t="s">
        <v>22</v>
      </c>
      <c r="J9153" t="s">
        <v>23</v>
      </c>
      <c r="K9153" t="s">
        <v>7768</v>
      </c>
      <c r="L9153" t="s">
        <v>306</v>
      </c>
      <c r="M9153">
        <v>85323</v>
      </c>
      <c r="N9153" t="s">
        <v>40</v>
      </c>
      <c r="O9153" t="s">
        <v>6950</v>
      </c>
      <c r="P9153" t="s">
        <v>42</v>
      </c>
      <c r="Q9153" t="s">
        <v>64</v>
      </c>
      <c r="R9153" t="s">
        <v>6951</v>
      </c>
      <c r="S9153">
        <v>14.576000000000001</v>
      </c>
      <c r="T9153" s="3"/>
    </row>
    <row r="9154" spans="1:20" x14ac:dyDescent="0.3">
      <c r="A9154">
        <v>9153</v>
      </c>
      <c r="B9154" t="s">
        <v>10462</v>
      </c>
      <c r="C9154">
        <f t="shared" si="142"/>
        <v>39</v>
      </c>
      <c r="D9154" s="1">
        <v>42637</v>
      </c>
      <c r="E9154" s="1">
        <v>42642</v>
      </c>
      <c r="F9154" t="s">
        <v>19</v>
      </c>
      <c r="G9154" t="s">
        <v>286</v>
      </c>
      <c r="H9154" t="s">
        <v>287</v>
      </c>
      <c r="I9154" t="s">
        <v>22</v>
      </c>
      <c r="J9154" t="s">
        <v>23</v>
      </c>
      <c r="K9154" t="s">
        <v>7768</v>
      </c>
      <c r="L9154" t="s">
        <v>306</v>
      </c>
      <c r="M9154">
        <v>85323</v>
      </c>
      <c r="N9154" t="s">
        <v>40</v>
      </c>
      <c r="O9154" t="s">
        <v>739</v>
      </c>
      <c r="P9154" t="s">
        <v>67</v>
      </c>
      <c r="Q9154" t="s">
        <v>157</v>
      </c>
      <c r="R9154" t="s">
        <v>740</v>
      </c>
      <c r="S9154">
        <v>23.2</v>
      </c>
      <c r="T9154" s="3"/>
    </row>
    <row r="9155" spans="1:20" x14ac:dyDescent="0.3">
      <c r="A9155">
        <v>9154</v>
      </c>
      <c r="B9155" t="s">
        <v>10462</v>
      </c>
      <c r="C9155">
        <f t="shared" ref="C9155:C9218" si="143">WEEKNUM(D9155,1)</f>
        <v>39</v>
      </c>
      <c r="D9155" s="1">
        <v>42637</v>
      </c>
      <c r="E9155" s="1">
        <v>42642</v>
      </c>
      <c r="F9155" t="s">
        <v>19</v>
      </c>
      <c r="G9155" t="s">
        <v>286</v>
      </c>
      <c r="H9155" t="s">
        <v>287</v>
      </c>
      <c r="I9155" t="s">
        <v>22</v>
      </c>
      <c r="J9155" t="s">
        <v>23</v>
      </c>
      <c r="K9155" t="s">
        <v>7768</v>
      </c>
      <c r="L9155" t="s">
        <v>306</v>
      </c>
      <c r="M9155">
        <v>85323</v>
      </c>
      <c r="N9155" t="s">
        <v>40</v>
      </c>
      <c r="O9155" t="s">
        <v>1759</v>
      </c>
      <c r="P9155" t="s">
        <v>42</v>
      </c>
      <c r="Q9155" t="s">
        <v>64</v>
      </c>
      <c r="R9155" t="s">
        <v>1760</v>
      </c>
      <c r="S9155">
        <v>16.463999999999999</v>
      </c>
      <c r="T9155" s="3"/>
    </row>
    <row r="9156" spans="1:20" x14ac:dyDescent="0.3">
      <c r="A9156">
        <v>9155</v>
      </c>
      <c r="B9156" t="s">
        <v>10463</v>
      </c>
      <c r="C9156">
        <f t="shared" si="143"/>
        <v>31</v>
      </c>
      <c r="D9156" s="1">
        <v>42948</v>
      </c>
      <c r="E9156" s="1">
        <v>42950</v>
      </c>
      <c r="F9156" t="s">
        <v>19</v>
      </c>
      <c r="G9156" t="s">
        <v>7147</v>
      </c>
      <c r="H9156" t="s">
        <v>7148</v>
      </c>
      <c r="I9156" t="s">
        <v>22</v>
      </c>
      <c r="J9156" t="s">
        <v>23</v>
      </c>
      <c r="K9156" t="s">
        <v>142</v>
      </c>
      <c r="L9156" t="s">
        <v>143</v>
      </c>
      <c r="M9156">
        <v>19140</v>
      </c>
      <c r="N9156" t="s">
        <v>144</v>
      </c>
      <c r="O9156" t="s">
        <v>1715</v>
      </c>
      <c r="P9156" t="s">
        <v>28</v>
      </c>
      <c r="Q9156" t="s">
        <v>61</v>
      </c>
      <c r="R9156" t="s">
        <v>8147</v>
      </c>
      <c r="S9156">
        <v>19.312000000000001</v>
      </c>
      <c r="T9156" s="3"/>
    </row>
    <row r="9157" spans="1:20" x14ac:dyDescent="0.3">
      <c r="A9157">
        <v>9156</v>
      </c>
      <c r="B9157" t="s">
        <v>10464</v>
      </c>
      <c r="C9157">
        <f t="shared" si="143"/>
        <v>4</v>
      </c>
      <c r="D9157" s="1">
        <v>42027</v>
      </c>
      <c r="E9157" s="1">
        <v>42032</v>
      </c>
      <c r="F9157" t="s">
        <v>46</v>
      </c>
      <c r="G9157" t="s">
        <v>9103</v>
      </c>
      <c r="H9157" t="s">
        <v>9104</v>
      </c>
      <c r="I9157" t="s">
        <v>22</v>
      </c>
      <c r="J9157" t="s">
        <v>23</v>
      </c>
      <c r="K9157" t="s">
        <v>1391</v>
      </c>
      <c r="L9157" t="s">
        <v>1392</v>
      </c>
      <c r="M9157">
        <v>89115</v>
      </c>
      <c r="N9157" t="s">
        <v>40</v>
      </c>
      <c r="O9157" t="s">
        <v>564</v>
      </c>
      <c r="P9157" t="s">
        <v>42</v>
      </c>
      <c r="Q9157" t="s">
        <v>86</v>
      </c>
      <c r="R9157" t="s">
        <v>565</v>
      </c>
      <c r="S9157">
        <v>40.08</v>
      </c>
      <c r="T9157" s="3"/>
    </row>
    <row r="9158" spans="1:20" x14ac:dyDescent="0.3">
      <c r="A9158">
        <v>9157</v>
      </c>
      <c r="B9158" t="s">
        <v>10465</v>
      </c>
      <c r="C9158">
        <f t="shared" si="143"/>
        <v>32</v>
      </c>
      <c r="D9158" s="1">
        <v>42220</v>
      </c>
      <c r="E9158" s="1">
        <v>42224</v>
      </c>
      <c r="F9158" t="s">
        <v>46</v>
      </c>
      <c r="G9158" t="s">
        <v>4241</v>
      </c>
      <c r="H9158" t="s">
        <v>4242</v>
      </c>
      <c r="I9158" t="s">
        <v>37</v>
      </c>
      <c r="J9158" t="s">
        <v>23</v>
      </c>
      <c r="K9158" t="s">
        <v>5238</v>
      </c>
      <c r="L9158" t="s">
        <v>5239</v>
      </c>
      <c r="M9158">
        <v>4401</v>
      </c>
      <c r="N9158" t="s">
        <v>144</v>
      </c>
      <c r="O9158" t="s">
        <v>1838</v>
      </c>
      <c r="P9158" t="s">
        <v>42</v>
      </c>
      <c r="Q9158" t="s">
        <v>74</v>
      </c>
      <c r="R9158" t="s">
        <v>1839</v>
      </c>
      <c r="S9158">
        <v>101.96</v>
      </c>
      <c r="T9158" s="3"/>
    </row>
    <row r="9159" spans="1:20" x14ac:dyDescent="0.3">
      <c r="A9159">
        <v>9158</v>
      </c>
      <c r="B9159" t="s">
        <v>10465</v>
      </c>
      <c r="C9159">
        <f t="shared" si="143"/>
        <v>32</v>
      </c>
      <c r="D9159" s="1">
        <v>42220</v>
      </c>
      <c r="E9159" s="1">
        <v>42224</v>
      </c>
      <c r="F9159" t="s">
        <v>46</v>
      </c>
      <c r="G9159" t="s">
        <v>4241</v>
      </c>
      <c r="H9159" t="s">
        <v>4242</v>
      </c>
      <c r="I9159" t="s">
        <v>37</v>
      </c>
      <c r="J9159" t="s">
        <v>23</v>
      </c>
      <c r="K9159" t="s">
        <v>5238</v>
      </c>
      <c r="L9159" t="s">
        <v>5239</v>
      </c>
      <c r="M9159">
        <v>4401</v>
      </c>
      <c r="N9159" t="s">
        <v>144</v>
      </c>
      <c r="O9159" t="s">
        <v>7574</v>
      </c>
      <c r="P9159" t="s">
        <v>42</v>
      </c>
      <c r="Q9159" t="s">
        <v>86</v>
      </c>
      <c r="R9159" t="s">
        <v>7575</v>
      </c>
      <c r="S9159">
        <v>259.74</v>
      </c>
      <c r="T9159" s="3"/>
    </row>
    <row r="9160" spans="1:20" x14ac:dyDescent="0.3">
      <c r="A9160">
        <v>9159</v>
      </c>
      <c r="B9160" t="s">
        <v>10465</v>
      </c>
      <c r="C9160">
        <f t="shared" si="143"/>
        <v>32</v>
      </c>
      <c r="D9160" s="1">
        <v>42220</v>
      </c>
      <c r="E9160" s="1">
        <v>42224</v>
      </c>
      <c r="F9160" t="s">
        <v>46</v>
      </c>
      <c r="G9160" t="s">
        <v>4241</v>
      </c>
      <c r="H9160" t="s">
        <v>4242</v>
      </c>
      <c r="I9160" t="s">
        <v>37</v>
      </c>
      <c r="J9160" t="s">
        <v>23</v>
      </c>
      <c r="K9160" t="s">
        <v>5238</v>
      </c>
      <c r="L9160" t="s">
        <v>5239</v>
      </c>
      <c r="M9160">
        <v>4401</v>
      </c>
      <c r="N9160" t="s">
        <v>144</v>
      </c>
      <c r="O9160" t="s">
        <v>2818</v>
      </c>
      <c r="P9160" t="s">
        <v>67</v>
      </c>
      <c r="Q9160" t="s">
        <v>157</v>
      </c>
      <c r="R9160" t="s">
        <v>2819</v>
      </c>
      <c r="S9160">
        <v>255.42</v>
      </c>
      <c r="T9160" s="3"/>
    </row>
    <row r="9161" spans="1:20" x14ac:dyDescent="0.3">
      <c r="A9161">
        <v>9160</v>
      </c>
      <c r="B9161" t="s">
        <v>10466</v>
      </c>
      <c r="C9161">
        <f t="shared" si="143"/>
        <v>32</v>
      </c>
      <c r="D9161" s="1">
        <v>42956</v>
      </c>
      <c r="E9161" s="1">
        <v>42961</v>
      </c>
      <c r="F9161" t="s">
        <v>46</v>
      </c>
      <c r="G9161" t="s">
        <v>6374</v>
      </c>
      <c r="H9161" t="s">
        <v>6375</v>
      </c>
      <c r="I9161" t="s">
        <v>98</v>
      </c>
      <c r="J9161" t="s">
        <v>23</v>
      </c>
      <c r="K9161" t="s">
        <v>8763</v>
      </c>
      <c r="L9161" t="s">
        <v>331</v>
      </c>
      <c r="M9161">
        <v>37075</v>
      </c>
      <c r="N9161" t="s">
        <v>26</v>
      </c>
      <c r="O9161" t="s">
        <v>1222</v>
      </c>
      <c r="P9161" t="s">
        <v>42</v>
      </c>
      <c r="Q9161" t="s">
        <v>71</v>
      </c>
      <c r="R9161" t="s">
        <v>1223</v>
      </c>
      <c r="S9161">
        <v>4.3380000000000001</v>
      </c>
      <c r="T9161" s="3"/>
    </row>
    <row r="9162" spans="1:20" x14ac:dyDescent="0.3">
      <c r="A9162">
        <v>9161</v>
      </c>
      <c r="B9162" t="s">
        <v>10466</v>
      </c>
      <c r="C9162">
        <f t="shared" si="143"/>
        <v>32</v>
      </c>
      <c r="D9162" s="1">
        <v>42956</v>
      </c>
      <c r="E9162" s="1">
        <v>42961</v>
      </c>
      <c r="F9162" t="s">
        <v>46</v>
      </c>
      <c r="G9162" t="s">
        <v>6374</v>
      </c>
      <c r="H9162" t="s">
        <v>6375</v>
      </c>
      <c r="I9162" t="s">
        <v>98</v>
      </c>
      <c r="J9162" t="s">
        <v>23</v>
      </c>
      <c r="K9162" t="s">
        <v>8763</v>
      </c>
      <c r="L9162" t="s">
        <v>331</v>
      </c>
      <c r="M9162">
        <v>37075</v>
      </c>
      <c r="N9162" t="s">
        <v>26</v>
      </c>
      <c r="O9162" t="s">
        <v>2901</v>
      </c>
      <c r="P9162" t="s">
        <v>42</v>
      </c>
      <c r="Q9162" t="s">
        <v>71</v>
      </c>
      <c r="R9162" t="s">
        <v>2902</v>
      </c>
      <c r="S9162">
        <v>11.88</v>
      </c>
      <c r="T9162" s="3"/>
    </row>
    <row r="9163" spans="1:20" x14ac:dyDescent="0.3">
      <c r="A9163">
        <v>9162</v>
      </c>
      <c r="B9163" t="s">
        <v>10467</v>
      </c>
      <c r="C9163">
        <f t="shared" si="143"/>
        <v>49</v>
      </c>
      <c r="D9163" s="1">
        <v>43077</v>
      </c>
      <c r="E9163" s="1">
        <v>43081</v>
      </c>
      <c r="F9163" t="s">
        <v>46</v>
      </c>
      <c r="G9163" t="s">
        <v>1308</v>
      </c>
      <c r="H9163" t="s">
        <v>1309</v>
      </c>
      <c r="I9163" t="s">
        <v>22</v>
      </c>
      <c r="J9163" t="s">
        <v>23</v>
      </c>
      <c r="K9163" t="s">
        <v>6210</v>
      </c>
      <c r="L9163" t="s">
        <v>110</v>
      </c>
      <c r="M9163">
        <v>54703</v>
      </c>
      <c r="N9163" t="s">
        <v>101</v>
      </c>
      <c r="O9163" t="s">
        <v>5642</v>
      </c>
      <c r="P9163" t="s">
        <v>28</v>
      </c>
      <c r="Q9163" t="s">
        <v>29</v>
      </c>
      <c r="R9163" t="s">
        <v>5643</v>
      </c>
      <c r="S9163">
        <v>405.86</v>
      </c>
      <c r="T9163" s="3"/>
    </row>
    <row r="9164" spans="1:20" x14ac:dyDescent="0.3">
      <c r="A9164">
        <v>9163</v>
      </c>
      <c r="B9164" t="s">
        <v>10467</v>
      </c>
      <c r="C9164">
        <f t="shared" si="143"/>
        <v>49</v>
      </c>
      <c r="D9164" s="1">
        <v>43077</v>
      </c>
      <c r="E9164" s="1">
        <v>43081</v>
      </c>
      <c r="F9164" t="s">
        <v>46</v>
      </c>
      <c r="G9164" t="s">
        <v>1308</v>
      </c>
      <c r="H9164" t="s">
        <v>1309</v>
      </c>
      <c r="I9164" t="s">
        <v>22</v>
      </c>
      <c r="J9164" t="s">
        <v>23</v>
      </c>
      <c r="K9164" t="s">
        <v>6210</v>
      </c>
      <c r="L9164" t="s">
        <v>110</v>
      </c>
      <c r="M9164">
        <v>54703</v>
      </c>
      <c r="N9164" t="s">
        <v>101</v>
      </c>
      <c r="O9164" t="s">
        <v>2457</v>
      </c>
      <c r="P9164" t="s">
        <v>28</v>
      </c>
      <c r="Q9164" t="s">
        <v>32</v>
      </c>
      <c r="R9164" t="s">
        <v>2458</v>
      </c>
      <c r="S9164">
        <v>680.01</v>
      </c>
      <c r="T9164" s="3"/>
    </row>
    <row r="9165" spans="1:20" x14ac:dyDescent="0.3">
      <c r="A9165">
        <v>9164</v>
      </c>
      <c r="B9165" t="s">
        <v>10468</v>
      </c>
      <c r="C9165">
        <f t="shared" si="143"/>
        <v>24</v>
      </c>
      <c r="D9165" s="1">
        <v>42529</v>
      </c>
      <c r="E9165" s="1">
        <v>42533</v>
      </c>
      <c r="F9165" t="s">
        <v>46</v>
      </c>
      <c r="G9165" t="s">
        <v>7083</v>
      </c>
      <c r="H9165" t="s">
        <v>7084</v>
      </c>
      <c r="I9165" t="s">
        <v>22</v>
      </c>
      <c r="J9165" t="s">
        <v>23</v>
      </c>
      <c r="K9165" t="s">
        <v>299</v>
      </c>
      <c r="L9165" t="s">
        <v>207</v>
      </c>
      <c r="M9165">
        <v>60610</v>
      </c>
      <c r="N9165" t="s">
        <v>101</v>
      </c>
      <c r="O9165" t="s">
        <v>5961</v>
      </c>
      <c r="P9165" t="s">
        <v>67</v>
      </c>
      <c r="Q9165" t="s">
        <v>157</v>
      </c>
      <c r="R9165" t="s">
        <v>5962</v>
      </c>
      <c r="S9165">
        <v>2.3759999999999999</v>
      </c>
      <c r="T9165" s="3"/>
    </row>
    <row r="9166" spans="1:20" x14ac:dyDescent="0.3">
      <c r="A9166">
        <v>9165</v>
      </c>
      <c r="B9166" t="s">
        <v>10468</v>
      </c>
      <c r="C9166">
        <f t="shared" si="143"/>
        <v>24</v>
      </c>
      <c r="D9166" s="1">
        <v>42529</v>
      </c>
      <c r="E9166" s="1">
        <v>42533</v>
      </c>
      <c r="F9166" t="s">
        <v>46</v>
      </c>
      <c r="G9166" t="s">
        <v>7083</v>
      </c>
      <c r="H9166" t="s">
        <v>7084</v>
      </c>
      <c r="I9166" t="s">
        <v>22</v>
      </c>
      <c r="J9166" t="s">
        <v>23</v>
      </c>
      <c r="K9166" t="s">
        <v>299</v>
      </c>
      <c r="L9166" t="s">
        <v>207</v>
      </c>
      <c r="M9166">
        <v>60610</v>
      </c>
      <c r="N9166" t="s">
        <v>101</v>
      </c>
      <c r="O9166" t="s">
        <v>3309</v>
      </c>
      <c r="P9166" t="s">
        <v>42</v>
      </c>
      <c r="Q9166" t="s">
        <v>74</v>
      </c>
      <c r="R9166" t="s">
        <v>3310</v>
      </c>
      <c r="S9166">
        <v>143.12799999999999</v>
      </c>
      <c r="T9166" s="3"/>
    </row>
    <row r="9167" spans="1:20" x14ac:dyDescent="0.3">
      <c r="A9167">
        <v>9166</v>
      </c>
      <c r="B9167" t="s">
        <v>10469</v>
      </c>
      <c r="C9167">
        <f t="shared" si="143"/>
        <v>25</v>
      </c>
      <c r="D9167" s="1">
        <v>42910</v>
      </c>
      <c r="E9167" s="1">
        <v>42912</v>
      </c>
      <c r="F9167" t="s">
        <v>19</v>
      </c>
      <c r="G9167" t="s">
        <v>669</v>
      </c>
      <c r="H9167" t="s">
        <v>670</v>
      </c>
      <c r="I9167" t="s">
        <v>22</v>
      </c>
      <c r="J9167" t="s">
        <v>23</v>
      </c>
      <c r="K9167" t="s">
        <v>946</v>
      </c>
      <c r="L9167" t="s">
        <v>39</v>
      </c>
      <c r="M9167">
        <v>92037</v>
      </c>
      <c r="N9167" t="s">
        <v>40</v>
      </c>
      <c r="O9167" t="s">
        <v>9833</v>
      </c>
      <c r="P9167" t="s">
        <v>67</v>
      </c>
      <c r="Q9167" t="s">
        <v>680</v>
      </c>
      <c r="R9167" t="s">
        <v>9834</v>
      </c>
      <c r="S9167">
        <v>4476.8</v>
      </c>
      <c r="T9167" s="3"/>
    </row>
    <row r="9168" spans="1:20" x14ac:dyDescent="0.3">
      <c r="A9168">
        <v>9167</v>
      </c>
      <c r="B9168" t="s">
        <v>10469</v>
      </c>
      <c r="C9168">
        <f t="shared" si="143"/>
        <v>25</v>
      </c>
      <c r="D9168" s="1">
        <v>42910</v>
      </c>
      <c r="E9168" s="1">
        <v>42912</v>
      </c>
      <c r="F9168" t="s">
        <v>19</v>
      </c>
      <c r="G9168" t="s">
        <v>669</v>
      </c>
      <c r="H9168" t="s">
        <v>670</v>
      </c>
      <c r="I9168" t="s">
        <v>22</v>
      </c>
      <c r="J9168" t="s">
        <v>23</v>
      </c>
      <c r="K9168" t="s">
        <v>946</v>
      </c>
      <c r="L9168" t="s">
        <v>39</v>
      </c>
      <c r="M9168">
        <v>92037</v>
      </c>
      <c r="N9168" t="s">
        <v>40</v>
      </c>
      <c r="O9168" t="s">
        <v>3824</v>
      </c>
      <c r="P9168" t="s">
        <v>42</v>
      </c>
      <c r="Q9168" t="s">
        <v>86</v>
      </c>
      <c r="R9168" t="s">
        <v>3825</v>
      </c>
      <c r="S9168">
        <v>104.85</v>
      </c>
      <c r="T9168" s="3"/>
    </row>
    <row r="9169" spans="1:20" x14ac:dyDescent="0.3">
      <c r="A9169">
        <v>9168</v>
      </c>
      <c r="B9169" t="s">
        <v>10469</v>
      </c>
      <c r="C9169">
        <f t="shared" si="143"/>
        <v>25</v>
      </c>
      <c r="D9169" s="1">
        <v>42910</v>
      </c>
      <c r="E9169" s="1">
        <v>42912</v>
      </c>
      <c r="F9169" t="s">
        <v>19</v>
      </c>
      <c r="G9169" t="s">
        <v>669</v>
      </c>
      <c r="H9169" t="s">
        <v>670</v>
      </c>
      <c r="I9169" t="s">
        <v>22</v>
      </c>
      <c r="J9169" t="s">
        <v>23</v>
      </c>
      <c r="K9169" t="s">
        <v>946</v>
      </c>
      <c r="L9169" t="s">
        <v>39</v>
      </c>
      <c r="M9169">
        <v>92037</v>
      </c>
      <c r="N9169" t="s">
        <v>40</v>
      </c>
      <c r="O9169" t="s">
        <v>5948</v>
      </c>
      <c r="P9169" t="s">
        <v>42</v>
      </c>
      <c r="Q9169" t="s">
        <v>74</v>
      </c>
      <c r="R9169" t="s">
        <v>5949</v>
      </c>
      <c r="S9169">
        <v>241.44</v>
      </c>
      <c r="T9169" s="3"/>
    </row>
    <row r="9170" spans="1:20" x14ac:dyDescent="0.3">
      <c r="A9170">
        <v>9169</v>
      </c>
      <c r="B9170" t="s">
        <v>10470</v>
      </c>
      <c r="C9170">
        <f t="shared" si="143"/>
        <v>11</v>
      </c>
      <c r="D9170" s="1">
        <v>42809</v>
      </c>
      <c r="E9170" s="1">
        <v>42813</v>
      </c>
      <c r="F9170" t="s">
        <v>46</v>
      </c>
      <c r="G9170" t="s">
        <v>2659</v>
      </c>
      <c r="H9170" t="s">
        <v>2660</v>
      </c>
      <c r="I9170" t="s">
        <v>98</v>
      </c>
      <c r="J9170" t="s">
        <v>23</v>
      </c>
      <c r="K9170" t="s">
        <v>324</v>
      </c>
      <c r="L9170" t="s">
        <v>1488</v>
      </c>
      <c r="M9170">
        <v>39212</v>
      </c>
      <c r="N9170" t="s">
        <v>26</v>
      </c>
      <c r="O9170" t="s">
        <v>2345</v>
      </c>
      <c r="P9170" t="s">
        <v>42</v>
      </c>
      <c r="Q9170" t="s">
        <v>86</v>
      </c>
      <c r="R9170" t="s">
        <v>2346</v>
      </c>
      <c r="S9170">
        <v>319.76</v>
      </c>
      <c r="T9170" s="3"/>
    </row>
    <row r="9171" spans="1:20" x14ac:dyDescent="0.3">
      <c r="A9171">
        <v>9170</v>
      </c>
      <c r="B9171" t="s">
        <v>10470</v>
      </c>
      <c r="C9171">
        <f t="shared" si="143"/>
        <v>11</v>
      </c>
      <c r="D9171" s="1">
        <v>42809</v>
      </c>
      <c r="E9171" s="1">
        <v>42813</v>
      </c>
      <c r="F9171" t="s">
        <v>46</v>
      </c>
      <c r="G9171" t="s">
        <v>2659</v>
      </c>
      <c r="H9171" t="s">
        <v>2660</v>
      </c>
      <c r="I9171" t="s">
        <v>98</v>
      </c>
      <c r="J9171" t="s">
        <v>23</v>
      </c>
      <c r="K9171" t="s">
        <v>324</v>
      </c>
      <c r="L9171" t="s">
        <v>1488</v>
      </c>
      <c r="M9171">
        <v>39212</v>
      </c>
      <c r="N9171" t="s">
        <v>26</v>
      </c>
      <c r="O9171" t="s">
        <v>2345</v>
      </c>
      <c r="P9171" t="s">
        <v>42</v>
      </c>
      <c r="Q9171" t="s">
        <v>86</v>
      </c>
      <c r="R9171" t="s">
        <v>2346</v>
      </c>
      <c r="S9171">
        <v>45.68</v>
      </c>
      <c r="T9171" s="3"/>
    </row>
    <row r="9172" spans="1:20" x14ac:dyDescent="0.3">
      <c r="A9172">
        <v>9171</v>
      </c>
      <c r="B9172" t="s">
        <v>10471</v>
      </c>
      <c r="C9172">
        <f t="shared" si="143"/>
        <v>48</v>
      </c>
      <c r="D9172" s="1">
        <v>43070</v>
      </c>
      <c r="E9172" s="1">
        <v>43070</v>
      </c>
      <c r="F9172" t="s">
        <v>1289</v>
      </c>
      <c r="G9172" t="s">
        <v>6483</v>
      </c>
      <c r="H9172" t="s">
        <v>6484</v>
      </c>
      <c r="I9172" t="s">
        <v>98</v>
      </c>
      <c r="J9172" t="s">
        <v>23</v>
      </c>
      <c r="K9172" t="s">
        <v>8830</v>
      </c>
      <c r="L9172" t="s">
        <v>39</v>
      </c>
      <c r="M9172">
        <v>93030</v>
      </c>
      <c r="N9172" t="s">
        <v>40</v>
      </c>
      <c r="O9172" t="s">
        <v>1813</v>
      </c>
      <c r="P9172" t="s">
        <v>28</v>
      </c>
      <c r="Q9172" t="s">
        <v>61</v>
      </c>
      <c r="R9172" t="s">
        <v>1814</v>
      </c>
      <c r="S9172">
        <v>31.96</v>
      </c>
      <c r="T9172" s="3"/>
    </row>
    <row r="9173" spans="1:20" x14ac:dyDescent="0.3">
      <c r="A9173">
        <v>9172</v>
      </c>
      <c r="B9173" t="s">
        <v>10471</v>
      </c>
      <c r="C9173">
        <f t="shared" si="143"/>
        <v>48</v>
      </c>
      <c r="D9173" s="1">
        <v>43070</v>
      </c>
      <c r="E9173" s="1">
        <v>43070</v>
      </c>
      <c r="F9173" t="s">
        <v>1289</v>
      </c>
      <c r="G9173" t="s">
        <v>6483</v>
      </c>
      <c r="H9173" t="s">
        <v>6484</v>
      </c>
      <c r="I9173" t="s">
        <v>98</v>
      </c>
      <c r="J9173" t="s">
        <v>23</v>
      </c>
      <c r="K9173" t="s">
        <v>8830</v>
      </c>
      <c r="L9173" t="s">
        <v>39</v>
      </c>
      <c r="M9173">
        <v>93030</v>
      </c>
      <c r="N9173" t="s">
        <v>40</v>
      </c>
      <c r="O9173" t="s">
        <v>4190</v>
      </c>
      <c r="P9173" t="s">
        <v>42</v>
      </c>
      <c r="Q9173" t="s">
        <v>86</v>
      </c>
      <c r="R9173" t="s">
        <v>4191</v>
      </c>
      <c r="S9173">
        <v>47.9</v>
      </c>
      <c r="T9173" s="3"/>
    </row>
    <row r="9174" spans="1:20" x14ac:dyDescent="0.3">
      <c r="A9174">
        <v>9173</v>
      </c>
      <c r="B9174" t="s">
        <v>10471</v>
      </c>
      <c r="C9174">
        <f t="shared" si="143"/>
        <v>48</v>
      </c>
      <c r="D9174" s="1">
        <v>43070</v>
      </c>
      <c r="E9174" s="1">
        <v>43070</v>
      </c>
      <c r="F9174" t="s">
        <v>1289</v>
      </c>
      <c r="G9174" t="s">
        <v>6483</v>
      </c>
      <c r="H9174" t="s">
        <v>6484</v>
      </c>
      <c r="I9174" t="s">
        <v>98</v>
      </c>
      <c r="J9174" t="s">
        <v>23</v>
      </c>
      <c r="K9174" t="s">
        <v>8830</v>
      </c>
      <c r="L9174" t="s">
        <v>39</v>
      </c>
      <c r="M9174">
        <v>93030</v>
      </c>
      <c r="N9174" t="s">
        <v>40</v>
      </c>
      <c r="O9174" t="s">
        <v>3419</v>
      </c>
      <c r="P9174" t="s">
        <v>42</v>
      </c>
      <c r="Q9174" t="s">
        <v>55</v>
      </c>
      <c r="R9174" t="s">
        <v>3420</v>
      </c>
      <c r="S9174">
        <v>1112.94</v>
      </c>
      <c r="T9174" s="3"/>
    </row>
    <row r="9175" spans="1:20" x14ac:dyDescent="0.3">
      <c r="A9175">
        <v>9174</v>
      </c>
      <c r="B9175" t="s">
        <v>10471</v>
      </c>
      <c r="C9175">
        <f t="shared" si="143"/>
        <v>48</v>
      </c>
      <c r="D9175" s="1">
        <v>43070</v>
      </c>
      <c r="E9175" s="1">
        <v>43070</v>
      </c>
      <c r="F9175" t="s">
        <v>1289</v>
      </c>
      <c r="G9175" t="s">
        <v>6483</v>
      </c>
      <c r="H9175" t="s">
        <v>6484</v>
      </c>
      <c r="I9175" t="s">
        <v>98</v>
      </c>
      <c r="J9175" t="s">
        <v>23</v>
      </c>
      <c r="K9175" t="s">
        <v>8830</v>
      </c>
      <c r="L9175" t="s">
        <v>39</v>
      </c>
      <c r="M9175">
        <v>93030</v>
      </c>
      <c r="N9175" t="s">
        <v>40</v>
      </c>
      <c r="O9175" t="s">
        <v>2291</v>
      </c>
      <c r="P9175" t="s">
        <v>42</v>
      </c>
      <c r="Q9175" t="s">
        <v>169</v>
      </c>
      <c r="R9175" t="s">
        <v>2292</v>
      </c>
      <c r="S9175">
        <v>22.92</v>
      </c>
      <c r="T9175" s="3"/>
    </row>
    <row r="9176" spans="1:20" x14ac:dyDescent="0.3">
      <c r="A9176">
        <v>9175</v>
      </c>
      <c r="B9176" t="s">
        <v>10472</v>
      </c>
      <c r="C9176">
        <f t="shared" si="143"/>
        <v>24</v>
      </c>
      <c r="D9176" s="1">
        <v>43263</v>
      </c>
      <c r="E9176" s="1">
        <v>43265</v>
      </c>
      <c r="F9176" t="s">
        <v>19</v>
      </c>
      <c r="G9176" t="s">
        <v>8358</v>
      </c>
      <c r="H9176" t="s">
        <v>8359</v>
      </c>
      <c r="I9176" t="s">
        <v>22</v>
      </c>
      <c r="J9176" t="s">
        <v>23</v>
      </c>
      <c r="K9176" t="s">
        <v>4260</v>
      </c>
      <c r="L9176" t="s">
        <v>92</v>
      </c>
      <c r="M9176">
        <v>98031</v>
      </c>
      <c r="N9176" t="s">
        <v>40</v>
      </c>
      <c r="O9176" t="s">
        <v>3898</v>
      </c>
      <c r="P9176" t="s">
        <v>67</v>
      </c>
      <c r="Q9176" t="s">
        <v>68</v>
      </c>
      <c r="R9176" t="s">
        <v>3899</v>
      </c>
      <c r="S9176">
        <v>71.975999999999999</v>
      </c>
      <c r="T9176" s="3"/>
    </row>
    <row r="9177" spans="1:20" x14ac:dyDescent="0.3">
      <c r="A9177">
        <v>9176</v>
      </c>
      <c r="B9177" t="s">
        <v>10472</v>
      </c>
      <c r="C9177">
        <f t="shared" si="143"/>
        <v>24</v>
      </c>
      <c r="D9177" s="1">
        <v>43263</v>
      </c>
      <c r="E9177" s="1">
        <v>43265</v>
      </c>
      <c r="F9177" t="s">
        <v>19</v>
      </c>
      <c r="G9177" t="s">
        <v>8358</v>
      </c>
      <c r="H9177" t="s">
        <v>8359</v>
      </c>
      <c r="I9177" t="s">
        <v>22</v>
      </c>
      <c r="J9177" t="s">
        <v>23</v>
      </c>
      <c r="K9177" t="s">
        <v>4260</v>
      </c>
      <c r="L9177" t="s">
        <v>92</v>
      </c>
      <c r="M9177">
        <v>98031</v>
      </c>
      <c r="N9177" t="s">
        <v>40</v>
      </c>
      <c r="O9177" t="s">
        <v>3876</v>
      </c>
      <c r="P9177" t="s">
        <v>42</v>
      </c>
      <c r="Q9177" t="s">
        <v>86</v>
      </c>
      <c r="R9177" t="s">
        <v>3877</v>
      </c>
      <c r="S9177">
        <v>19.440000000000001</v>
      </c>
      <c r="T9177" s="3"/>
    </row>
    <row r="9178" spans="1:20" x14ac:dyDescent="0.3">
      <c r="A9178">
        <v>9177</v>
      </c>
      <c r="B9178" t="s">
        <v>10473</v>
      </c>
      <c r="C9178">
        <f t="shared" si="143"/>
        <v>12</v>
      </c>
      <c r="D9178" s="1">
        <v>42813</v>
      </c>
      <c r="E9178" s="1">
        <v>42818</v>
      </c>
      <c r="F9178" t="s">
        <v>46</v>
      </c>
      <c r="G9178" t="s">
        <v>4957</v>
      </c>
      <c r="H9178" t="s">
        <v>4958</v>
      </c>
      <c r="I9178" t="s">
        <v>37</v>
      </c>
      <c r="J9178" t="s">
        <v>23</v>
      </c>
      <c r="K9178" t="s">
        <v>5665</v>
      </c>
      <c r="L9178" t="s">
        <v>331</v>
      </c>
      <c r="M9178">
        <v>37211</v>
      </c>
      <c r="N9178" t="s">
        <v>26</v>
      </c>
      <c r="O9178" t="s">
        <v>1205</v>
      </c>
      <c r="P9178" t="s">
        <v>42</v>
      </c>
      <c r="Q9178" t="s">
        <v>71</v>
      </c>
      <c r="R9178" t="s">
        <v>1206</v>
      </c>
      <c r="S9178">
        <v>31.085999999999999</v>
      </c>
      <c r="T9178" s="3"/>
    </row>
    <row r="9179" spans="1:20" x14ac:dyDescent="0.3">
      <c r="A9179">
        <v>9178</v>
      </c>
      <c r="B9179" t="s">
        <v>10474</v>
      </c>
      <c r="C9179">
        <f t="shared" si="143"/>
        <v>46</v>
      </c>
      <c r="D9179" s="1">
        <v>43053</v>
      </c>
      <c r="E9179" s="1">
        <v>43057</v>
      </c>
      <c r="F9179" t="s">
        <v>46</v>
      </c>
      <c r="G9179" t="s">
        <v>247</v>
      </c>
      <c r="H9179" t="s">
        <v>248</v>
      </c>
      <c r="I9179" t="s">
        <v>22</v>
      </c>
      <c r="J9179" t="s">
        <v>23</v>
      </c>
      <c r="K9179" t="s">
        <v>262</v>
      </c>
      <c r="L9179" t="s">
        <v>263</v>
      </c>
      <c r="M9179">
        <v>10035</v>
      </c>
      <c r="N9179" t="s">
        <v>144</v>
      </c>
      <c r="O9179" t="s">
        <v>7882</v>
      </c>
      <c r="P9179" t="s">
        <v>67</v>
      </c>
      <c r="Q9179" t="s">
        <v>68</v>
      </c>
      <c r="R9179" t="s">
        <v>7883</v>
      </c>
      <c r="S9179">
        <v>13.98</v>
      </c>
      <c r="T9179" s="3"/>
    </row>
    <row r="9180" spans="1:20" x14ac:dyDescent="0.3">
      <c r="A9180">
        <v>9179</v>
      </c>
      <c r="B9180" t="s">
        <v>10474</v>
      </c>
      <c r="C9180">
        <f t="shared" si="143"/>
        <v>46</v>
      </c>
      <c r="D9180" s="1">
        <v>43053</v>
      </c>
      <c r="E9180" s="1">
        <v>43057</v>
      </c>
      <c r="F9180" t="s">
        <v>46</v>
      </c>
      <c r="G9180" t="s">
        <v>247</v>
      </c>
      <c r="H9180" t="s">
        <v>248</v>
      </c>
      <c r="I9180" t="s">
        <v>22</v>
      </c>
      <c r="J9180" t="s">
        <v>23</v>
      </c>
      <c r="K9180" t="s">
        <v>262</v>
      </c>
      <c r="L9180" t="s">
        <v>263</v>
      </c>
      <c r="M9180">
        <v>10035</v>
      </c>
      <c r="N9180" t="s">
        <v>144</v>
      </c>
      <c r="O9180" t="s">
        <v>6809</v>
      </c>
      <c r="P9180" t="s">
        <v>42</v>
      </c>
      <c r="Q9180" t="s">
        <v>64</v>
      </c>
      <c r="R9180" t="s">
        <v>6810</v>
      </c>
      <c r="S9180">
        <v>23.65</v>
      </c>
      <c r="T9180" s="3"/>
    </row>
    <row r="9181" spans="1:20" x14ac:dyDescent="0.3">
      <c r="A9181">
        <v>9180</v>
      </c>
      <c r="B9181" t="s">
        <v>10475</v>
      </c>
      <c r="C9181">
        <f t="shared" si="143"/>
        <v>32</v>
      </c>
      <c r="D9181" s="1">
        <v>43319</v>
      </c>
      <c r="E9181" s="1">
        <v>43323</v>
      </c>
      <c r="F9181" t="s">
        <v>46</v>
      </c>
      <c r="G9181" t="s">
        <v>1257</v>
      </c>
      <c r="H9181" t="s">
        <v>1258</v>
      </c>
      <c r="I9181" t="s">
        <v>22</v>
      </c>
      <c r="J9181" t="s">
        <v>23</v>
      </c>
      <c r="K9181" t="s">
        <v>3977</v>
      </c>
      <c r="L9181" t="s">
        <v>39</v>
      </c>
      <c r="M9181">
        <v>92683</v>
      </c>
      <c r="N9181" t="s">
        <v>40</v>
      </c>
      <c r="O9181" t="s">
        <v>6648</v>
      </c>
      <c r="P9181" t="s">
        <v>67</v>
      </c>
      <c r="Q9181" t="s">
        <v>68</v>
      </c>
      <c r="R9181" t="s">
        <v>6649</v>
      </c>
      <c r="S9181">
        <v>707.88</v>
      </c>
      <c r="T9181" s="3"/>
    </row>
    <row r="9182" spans="1:20" x14ac:dyDescent="0.3">
      <c r="A9182">
        <v>9181</v>
      </c>
      <c r="B9182" t="s">
        <v>10475</v>
      </c>
      <c r="C9182">
        <f t="shared" si="143"/>
        <v>32</v>
      </c>
      <c r="D9182" s="1">
        <v>43319</v>
      </c>
      <c r="E9182" s="1">
        <v>43323</v>
      </c>
      <c r="F9182" t="s">
        <v>46</v>
      </c>
      <c r="G9182" t="s">
        <v>1257</v>
      </c>
      <c r="H9182" t="s">
        <v>1258</v>
      </c>
      <c r="I9182" t="s">
        <v>22</v>
      </c>
      <c r="J9182" t="s">
        <v>23</v>
      </c>
      <c r="K9182" t="s">
        <v>3977</v>
      </c>
      <c r="L9182" t="s">
        <v>39</v>
      </c>
      <c r="M9182">
        <v>92683</v>
      </c>
      <c r="N9182" t="s">
        <v>40</v>
      </c>
      <c r="O9182" t="s">
        <v>2302</v>
      </c>
      <c r="P9182" t="s">
        <v>42</v>
      </c>
      <c r="Q9182" t="s">
        <v>71</v>
      </c>
      <c r="R9182" t="s">
        <v>2303</v>
      </c>
      <c r="S9182">
        <v>11.952</v>
      </c>
      <c r="T9182" s="3"/>
    </row>
    <row r="9183" spans="1:20" x14ac:dyDescent="0.3">
      <c r="A9183">
        <v>9182</v>
      </c>
      <c r="B9183" t="s">
        <v>10475</v>
      </c>
      <c r="C9183">
        <f t="shared" si="143"/>
        <v>32</v>
      </c>
      <c r="D9183" s="1">
        <v>43319</v>
      </c>
      <c r="E9183" s="1">
        <v>43323</v>
      </c>
      <c r="F9183" t="s">
        <v>46</v>
      </c>
      <c r="G9183" t="s">
        <v>1257</v>
      </c>
      <c r="H9183" t="s">
        <v>1258</v>
      </c>
      <c r="I9183" t="s">
        <v>22</v>
      </c>
      <c r="J9183" t="s">
        <v>23</v>
      </c>
      <c r="K9183" t="s">
        <v>3977</v>
      </c>
      <c r="L9183" t="s">
        <v>39</v>
      </c>
      <c r="M9183">
        <v>92683</v>
      </c>
      <c r="N9183" t="s">
        <v>40</v>
      </c>
      <c r="O9183" t="s">
        <v>7369</v>
      </c>
      <c r="P9183" t="s">
        <v>42</v>
      </c>
      <c r="Q9183" t="s">
        <v>71</v>
      </c>
      <c r="R9183" t="s">
        <v>7370</v>
      </c>
      <c r="S9183">
        <v>31.128</v>
      </c>
      <c r="T9183" s="3"/>
    </row>
    <row r="9184" spans="1:20" x14ac:dyDescent="0.3">
      <c r="A9184">
        <v>9183</v>
      </c>
      <c r="B9184" t="s">
        <v>10475</v>
      </c>
      <c r="C9184">
        <f t="shared" si="143"/>
        <v>32</v>
      </c>
      <c r="D9184" s="1">
        <v>43319</v>
      </c>
      <c r="E9184" s="1">
        <v>43323</v>
      </c>
      <c r="F9184" t="s">
        <v>46</v>
      </c>
      <c r="G9184" t="s">
        <v>1257</v>
      </c>
      <c r="H9184" t="s">
        <v>1258</v>
      </c>
      <c r="I9184" t="s">
        <v>22</v>
      </c>
      <c r="J9184" t="s">
        <v>23</v>
      </c>
      <c r="K9184" t="s">
        <v>3977</v>
      </c>
      <c r="L9184" t="s">
        <v>39</v>
      </c>
      <c r="M9184">
        <v>92683</v>
      </c>
      <c r="N9184" t="s">
        <v>40</v>
      </c>
      <c r="O9184" t="s">
        <v>8724</v>
      </c>
      <c r="P9184" t="s">
        <v>67</v>
      </c>
      <c r="Q9184" t="s">
        <v>157</v>
      </c>
      <c r="R9184" t="s">
        <v>8725</v>
      </c>
      <c r="S9184">
        <v>55.76</v>
      </c>
      <c r="T9184" s="3"/>
    </row>
    <row r="9185" spans="1:20" x14ac:dyDescent="0.3">
      <c r="A9185">
        <v>9184</v>
      </c>
      <c r="B9185" t="s">
        <v>10475</v>
      </c>
      <c r="C9185">
        <f t="shared" si="143"/>
        <v>32</v>
      </c>
      <c r="D9185" s="1">
        <v>43319</v>
      </c>
      <c r="E9185" s="1">
        <v>43323</v>
      </c>
      <c r="F9185" t="s">
        <v>46</v>
      </c>
      <c r="G9185" t="s">
        <v>1257</v>
      </c>
      <c r="H9185" t="s">
        <v>1258</v>
      </c>
      <c r="I9185" t="s">
        <v>22</v>
      </c>
      <c r="J9185" t="s">
        <v>23</v>
      </c>
      <c r="K9185" t="s">
        <v>3977</v>
      </c>
      <c r="L9185" t="s">
        <v>39</v>
      </c>
      <c r="M9185">
        <v>92683</v>
      </c>
      <c r="N9185" t="s">
        <v>40</v>
      </c>
      <c r="O9185" t="s">
        <v>1250</v>
      </c>
      <c r="P9185" t="s">
        <v>42</v>
      </c>
      <c r="Q9185" t="s">
        <v>86</v>
      </c>
      <c r="R9185" t="s">
        <v>1251</v>
      </c>
      <c r="S9185">
        <v>24.56</v>
      </c>
      <c r="T9185" s="3"/>
    </row>
    <row r="9186" spans="1:20" x14ac:dyDescent="0.3">
      <c r="A9186">
        <v>9185</v>
      </c>
      <c r="B9186" t="s">
        <v>10475</v>
      </c>
      <c r="C9186">
        <f t="shared" si="143"/>
        <v>32</v>
      </c>
      <c r="D9186" s="1">
        <v>43319</v>
      </c>
      <c r="E9186" s="1">
        <v>43323</v>
      </c>
      <c r="F9186" t="s">
        <v>46</v>
      </c>
      <c r="G9186" t="s">
        <v>1257</v>
      </c>
      <c r="H9186" t="s">
        <v>1258</v>
      </c>
      <c r="I9186" t="s">
        <v>22</v>
      </c>
      <c r="J9186" t="s">
        <v>23</v>
      </c>
      <c r="K9186" t="s">
        <v>3977</v>
      </c>
      <c r="L9186" t="s">
        <v>39</v>
      </c>
      <c r="M9186">
        <v>92683</v>
      </c>
      <c r="N9186" t="s">
        <v>40</v>
      </c>
      <c r="O9186" t="s">
        <v>166</v>
      </c>
      <c r="P9186" t="s">
        <v>28</v>
      </c>
      <c r="Q9186" t="s">
        <v>61</v>
      </c>
      <c r="R9186" t="s">
        <v>167</v>
      </c>
      <c r="S9186">
        <v>51.75</v>
      </c>
      <c r="T9186" s="3"/>
    </row>
    <row r="9187" spans="1:20" x14ac:dyDescent="0.3">
      <c r="A9187">
        <v>9186</v>
      </c>
      <c r="B9187" t="s">
        <v>10475</v>
      </c>
      <c r="C9187">
        <f t="shared" si="143"/>
        <v>32</v>
      </c>
      <c r="D9187" s="1">
        <v>43319</v>
      </c>
      <c r="E9187" s="1">
        <v>43323</v>
      </c>
      <c r="F9187" t="s">
        <v>46</v>
      </c>
      <c r="G9187" t="s">
        <v>1257</v>
      </c>
      <c r="H9187" t="s">
        <v>1258</v>
      </c>
      <c r="I9187" t="s">
        <v>22</v>
      </c>
      <c r="J9187" t="s">
        <v>23</v>
      </c>
      <c r="K9187" t="s">
        <v>3977</v>
      </c>
      <c r="L9187" t="s">
        <v>39</v>
      </c>
      <c r="M9187">
        <v>92683</v>
      </c>
      <c r="N9187" t="s">
        <v>40</v>
      </c>
      <c r="O9187" t="s">
        <v>10476</v>
      </c>
      <c r="P9187" t="s">
        <v>28</v>
      </c>
      <c r="Q9187" t="s">
        <v>32</v>
      </c>
      <c r="R9187" t="s">
        <v>10477</v>
      </c>
      <c r="S9187">
        <v>207.184</v>
      </c>
      <c r="T9187" s="3"/>
    </row>
    <row r="9188" spans="1:20" x14ac:dyDescent="0.3">
      <c r="A9188">
        <v>9187</v>
      </c>
      <c r="B9188" t="s">
        <v>10475</v>
      </c>
      <c r="C9188">
        <f t="shared" si="143"/>
        <v>32</v>
      </c>
      <c r="D9188" s="1">
        <v>43319</v>
      </c>
      <c r="E9188" s="1">
        <v>43323</v>
      </c>
      <c r="F9188" t="s">
        <v>46</v>
      </c>
      <c r="G9188" t="s">
        <v>1257</v>
      </c>
      <c r="H9188" t="s">
        <v>1258</v>
      </c>
      <c r="I9188" t="s">
        <v>22</v>
      </c>
      <c r="J9188" t="s">
        <v>23</v>
      </c>
      <c r="K9188" t="s">
        <v>3977</v>
      </c>
      <c r="L9188" t="s">
        <v>39</v>
      </c>
      <c r="M9188">
        <v>92683</v>
      </c>
      <c r="N9188" t="s">
        <v>40</v>
      </c>
      <c r="O9188" t="s">
        <v>4876</v>
      </c>
      <c r="P9188" t="s">
        <v>42</v>
      </c>
      <c r="Q9188" t="s">
        <v>74</v>
      </c>
      <c r="R9188" t="s">
        <v>4877</v>
      </c>
      <c r="S9188">
        <v>1473.1</v>
      </c>
      <c r="T9188" s="3"/>
    </row>
    <row r="9189" spans="1:20" x14ac:dyDescent="0.3">
      <c r="A9189">
        <v>9188</v>
      </c>
      <c r="B9189" t="s">
        <v>10478</v>
      </c>
      <c r="C9189">
        <f t="shared" si="143"/>
        <v>35</v>
      </c>
      <c r="D9189" s="1">
        <v>42603</v>
      </c>
      <c r="E9189" s="1">
        <v>42607</v>
      </c>
      <c r="F9189" t="s">
        <v>46</v>
      </c>
      <c r="G9189" t="s">
        <v>5258</v>
      </c>
      <c r="H9189" t="s">
        <v>5259</v>
      </c>
      <c r="I9189" t="s">
        <v>98</v>
      </c>
      <c r="J9189" t="s">
        <v>23</v>
      </c>
      <c r="K9189" t="s">
        <v>4066</v>
      </c>
      <c r="L9189" t="s">
        <v>143</v>
      </c>
      <c r="M9189">
        <v>18103</v>
      </c>
      <c r="N9189" t="s">
        <v>144</v>
      </c>
      <c r="O9189" t="s">
        <v>1869</v>
      </c>
      <c r="P9189" t="s">
        <v>42</v>
      </c>
      <c r="Q9189" t="s">
        <v>575</v>
      </c>
      <c r="R9189" t="s">
        <v>1296</v>
      </c>
      <c r="S9189">
        <v>3.488</v>
      </c>
      <c r="T9189" s="3"/>
    </row>
    <row r="9190" spans="1:20" x14ac:dyDescent="0.3">
      <c r="A9190">
        <v>9189</v>
      </c>
      <c r="B9190" t="s">
        <v>10478</v>
      </c>
      <c r="C9190">
        <f t="shared" si="143"/>
        <v>35</v>
      </c>
      <c r="D9190" s="1">
        <v>42603</v>
      </c>
      <c r="E9190" s="1">
        <v>42607</v>
      </c>
      <c r="F9190" t="s">
        <v>46</v>
      </c>
      <c r="G9190" t="s">
        <v>5258</v>
      </c>
      <c r="H9190" t="s">
        <v>5259</v>
      </c>
      <c r="I9190" t="s">
        <v>98</v>
      </c>
      <c r="J9190" t="s">
        <v>23</v>
      </c>
      <c r="K9190" t="s">
        <v>4066</v>
      </c>
      <c r="L9190" t="s">
        <v>143</v>
      </c>
      <c r="M9190">
        <v>18103</v>
      </c>
      <c r="N9190" t="s">
        <v>144</v>
      </c>
      <c r="O9190" t="s">
        <v>966</v>
      </c>
      <c r="P9190" t="s">
        <v>67</v>
      </c>
      <c r="Q9190" t="s">
        <v>157</v>
      </c>
      <c r="R9190" t="s">
        <v>967</v>
      </c>
      <c r="S9190">
        <v>21.728000000000002</v>
      </c>
      <c r="T9190" s="3"/>
    </row>
    <row r="9191" spans="1:20" x14ac:dyDescent="0.3">
      <c r="A9191">
        <v>9190</v>
      </c>
      <c r="B9191" t="s">
        <v>10478</v>
      </c>
      <c r="C9191">
        <f t="shared" si="143"/>
        <v>35</v>
      </c>
      <c r="D9191" s="1">
        <v>42603</v>
      </c>
      <c r="E9191" s="1">
        <v>42607</v>
      </c>
      <c r="F9191" t="s">
        <v>46</v>
      </c>
      <c r="G9191" t="s">
        <v>5258</v>
      </c>
      <c r="H9191" t="s">
        <v>5259</v>
      </c>
      <c r="I9191" t="s">
        <v>98</v>
      </c>
      <c r="J9191" t="s">
        <v>23</v>
      </c>
      <c r="K9191" t="s">
        <v>4066</v>
      </c>
      <c r="L9191" t="s">
        <v>143</v>
      </c>
      <c r="M9191">
        <v>18103</v>
      </c>
      <c r="N9191" t="s">
        <v>144</v>
      </c>
      <c r="O9191" t="s">
        <v>3693</v>
      </c>
      <c r="P9191" t="s">
        <v>42</v>
      </c>
      <c r="Q9191" t="s">
        <v>55</v>
      </c>
      <c r="R9191" t="s">
        <v>3694</v>
      </c>
      <c r="S9191">
        <v>663.072</v>
      </c>
      <c r="T9191" s="3"/>
    </row>
    <row r="9192" spans="1:20" x14ac:dyDescent="0.3">
      <c r="A9192">
        <v>9191</v>
      </c>
      <c r="B9192" t="s">
        <v>10478</v>
      </c>
      <c r="C9192">
        <f t="shared" si="143"/>
        <v>35</v>
      </c>
      <c r="D9192" s="1">
        <v>42603</v>
      </c>
      <c r="E9192" s="1">
        <v>42607</v>
      </c>
      <c r="F9192" t="s">
        <v>46</v>
      </c>
      <c r="G9192" t="s">
        <v>5258</v>
      </c>
      <c r="H9192" t="s">
        <v>5259</v>
      </c>
      <c r="I9192" t="s">
        <v>98</v>
      </c>
      <c r="J9192" t="s">
        <v>23</v>
      </c>
      <c r="K9192" t="s">
        <v>4066</v>
      </c>
      <c r="L9192" t="s">
        <v>143</v>
      </c>
      <c r="M9192">
        <v>18103</v>
      </c>
      <c r="N9192" t="s">
        <v>144</v>
      </c>
      <c r="O9192" t="s">
        <v>3482</v>
      </c>
      <c r="P9192" t="s">
        <v>42</v>
      </c>
      <c r="Q9192" t="s">
        <v>71</v>
      </c>
      <c r="R9192" t="s">
        <v>3483</v>
      </c>
      <c r="S9192">
        <v>99.587999999999994</v>
      </c>
      <c r="T9192" s="3"/>
    </row>
    <row r="9193" spans="1:20" x14ac:dyDescent="0.3">
      <c r="A9193">
        <v>9192</v>
      </c>
      <c r="B9193" t="s">
        <v>10478</v>
      </c>
      <c r="C9193">
        <f t="shared" si="143"/>
        <v>35</v>
      </c>
      <c r="D9193" s="1">
        <v>42603</v>
      </c>
      <c r="E9193" s="1">
        <v>42607</v>
      </c>
      <c r="F9193" t="s">
        <v>46</v>
      </c>
      <c r="G9193" t="s">
        <v>5258</v>
      </c>
      <c r="H9193" t="s">
        <v>5259</v>
      </c>
      <c r="I9193" t="s">
        <v>98</v>
      </c>
      <c r="J9193" t="s">
        <v>23</v>
      </c>
      <c r="K9193" t="s">
        <v>4066</v>
      </c>
      <c r="L9193" t="s">
        <v>143</v>
      </c>
      <c r="M9193">
        <v>18103</v>
      </c>
      <c r="N9193" t="s">
        <v>144</v>
      </c>
      <c r="O9193" t="s">
        <v>2976</v>
      </c>
      <c r="P9193" t="s">
        <v>42</v>
      </c>
      <c r="Q9193" t="s">
        <v>86</v>
      </c>
      <c r="R9193" t="s">
        <v>2977</v>
      </c>
      <c r="S9193">
        <v>49.567999999999998</v>
      </c>
      <c r="T9193" s="3"/>
    </row>
    <row r="9194" spans="1:20" x14ac:dyDescent="0.3">
      <c r="A9194">
        <v>9193</v>
      </c>
      <c r="B9194" t="s">
        <v>10479</v>
      </c>
      <c r="C9194">
        <f t="shared" si="143"/>
        <v>45</v>
      </c>
      <c r="D9194" s="1">
        <v>42676</v>
      </c>
      <c r="E9194" s="1">
        <v>42681</v>
      </c>
      <c r="F9194" t="s">
        <v>46</v>
      </c>
      <c r="G9194" t="s">
        <v>1024</v>
      </c>
      <c r="H9194" t="s">
        <v>1025</v>
      </c>
      <c r="I9194" t="s">
        <v>37</v>
      </c>
      <c r="J9194" t="s">
        <v>23</v>
      </c>
      <c r="K9194" t="s">
        <v>676</v>
      </c>
      <c r="L9194" t="s">
        <v>100</v>
      </c>
      <c r="M9194">
        <v>78207</v>
      </c>
      <c r="N9194" t="s">
        <v>101</v>
      </c>
      <c r="O9194" t="s">
        <v>1198</v>
      </c>
      <c r="P9194" t="s">
        <v>42</v>
      </c>
      <c r="Q9194" t="s">
        <v>71</v>
      </c>
      <c r="R9194" t="s">
        <v>1199</v>
      </c>
      <c r="S9194">
        <v>29.372</v>
      </c>
      <c r="T9194" s="3"/>
    </row>
    <row r="9195" spans="1:20" x14ac:dyDescent="0.3">
      <c r="A9195">
        <v>9194</v>
      </c>
      <c r="B9195" t="s">
        <v>10479</v>
      </c>
      <c r="C9195">
        <f t="shared" si="143"/>
        <v>45</v>
      </c>
      <c r="D9195" s="1">
        <v>42676</v>
      </c>
      <c r="E9195" s="1">
        <v>42681</v>
      </c>
      <c r="F9195" t="s">
        <v>46</v>
      </c>
      <c r="G9195" t="s">
        <v>1024</v>
      </c>
      <c r="H9195" t="s">
        <v>1025</v>
      </c>
      <c r="I9195" t="s">
        <v>37</v>
      </c>
      <c r="J9195" t="s">
        <v>23</v>
      </c>
      <c r="K9195" t="s">
        <v>676</v>
      </c>
      <c r="L9195" t="s">
        <v>100</v>
      </c>
      <c r="M9195">
        <v>78207</v>
      </c>
      <c r="N9195" t="s">
        <v>101</v>
      </c>
      <c r="O9195" t="s">
        <v>3438</v>
      </c>
      <c r="P9195" t="s">
        <v>67</v>
      </c>
      <c r="Q9195" t="s">
        <v>68</v>
      </c>
      <c r="R9195" t="s">
        <v>6341</v>
      </c>
      <c r="S9195">
        <v>344.70400000000001</v>
      </c>
      <c r="T9195" s="3"/>
    </row>
    <row r="9196" spans="1:20" x14ac:dyDescent="0.3">
      <c r="A9196">
        <v>9195</v>
      </c>
      <c r="B9196" t="s">
        <v>10480</v>
      </c>
      <c r="C9196">
        <f t="shared" si="143"/>
        <v>49</v>
      </c>
      <c r="D9196" s="1">
        <v>42338</v>
      </c>
      <c r="E9196" s="1">
        <v>42344</v>
      </c>
      <c r="F9196" t="s">
        <v>46</v>
      </c>
      <c r="G9196" t="s">
        <v>1460</v>
      </c>
      <c r="H9196" t="s">
        <v>1461</v>
      </c>
      <c r="I9196" t="s">
        <v>22</v>
      </c>
      <c r="J9196" t="s">
        <v>23</v>
      </c>
      <c r="K9196" t="s">
        <v>7768</v>
      </c>
      <c r="L9196" t="s">
        <v>306</v>
      </c>
      <c r="M9196">
        <v>85323</v>
      </c>
      <c r="N9196" t="s">
        <v>40</v>
      </c>
      <c r="O9196" t="s">
        <v>5070</v>
      </c>
      <c r="P9196" t="s">
        <v>42</v>
      </c>
      <c r="Q9196" t="s">
        <v>575</v>
      </c>
      <c r="R9196" t="s">
        <v>5071</v>
      </c>
      <c r="S9196">
        <v>47.991999999999997</v>
      </c>
      <c r="T9196" s="3"/>
    </row>
    <row r="9197" spans="1:20" x14ac:dyDescent="0.3">
      <c r="A9197">
        <v>9196</v>
      </c>
      <c r="B9197" t="s">
        <v>10480</v>
      </c>
      <c r="C9197">
        <f t="shared" si="143"/>
        <v>49</v>
      </c>
      <c r="D9197" s="1">
        <v>42338</v>
      </c>
      <c r="E9197" s="1">
        <v>42344</v>
      </c>
      <c r="F9197" t="s">
        <v>46</v>
      </c>
      <c r="G9197" t="s">
        <v>1460</v>
      </c>
      <c r="H9197" t="s">
        <v>1461</v>
      </c>
      <c r="I9197" t="s">
        <v>22</v>
      </c>
      <c r="J9197" t="s">
        <v>23</v>
      </c>
      <c r="K9197" t="s">
        <v>7768</v>
      </c>
      <c r="L9197" t="s">
        <v>306</v>
      </c>
      <c r="M9197">
        <v>85323</v>
      </c>
      <c r="N9197" t="s">
        <v>40</v>
      </c>
      <c r="O9197" t="s">
        <v>5621</v>
      </c>
      <c r="P9197" t="s">
        <v>67</v>
      </c>
      <c r="Q9197" t="s">
        <v>157</v>
      </c>
      <c r="R9197" t="s">
        <v>6807</v>
      </c>
      <c r="S9197">
        <v>102.24</v>
      </c>
      <c r="T9197" s="3"/>
    </row>
    <row r="9198" spans="1:20" x14ac:dyDescent="0.3">
      <c r="A9198">
        <v>9197</v>
      </c>
      <c r="B9198" t="s">
        <v>10481</v>
      </c>
      <c r="C9198">
        <f t="shared" si="143"/>
        <v>20</v>
      </c>
      <c r="D9198" s="1">
        <v>42134</v>
      </c>
      <c r="E9198" s="1">
        <v>42139</v>
      </c>
      <c r="F9198" t="s">
        <v>46</v>
      </c>
      <c r="G9198" t="s">
        <v>3472</v>
      </c>
      <c r="H9198" t="s">
        <v>3473</v>
      </c>
      <c r="I9198" t="s">
        <v>22</v>
      </c>
      <c r="J9198" t="s">
        <v>23</v>
      </c>
      <c r="K9198" t="s">
        <v>627</v>
      </c>
      <c r="L9198" t="s">
        <v>39</v>
      </c>
      <c r="M9198">
        <v>95123</v>
      </c>
      <c r="N9198" t="s">
        <v>40</v>
      </c>
      <c r="O9198" t="s">
        <v>7574</v>
      </c>
      <c r="P9198" t="s">
        <v>42</v>
      </c>
      <c r="Q9198" t="s">
        <v>86</v>
      </c>
      <c r="R9198" t="s">
        <v>7575</v>
      </c>
      <c r="S9198">
        <v>39.96</v>
      </c>
      <c r="T9198" s="3"/>
    </row>
    <row r="9199" spans="1:20" x14ac:dyDescent="0.3">
      <c r="A9199">
        <v>9198</v>
      </c>
      <c r="B9199" t="s">
        <v>10481</v>
      </c>
      <c r="C9199">
        <f t="shared" si="143"/>
        <v>20</v>
      </c>
      <c r="D9199" s="1">
        <v>42134</v>
      </c>
      <c r="E9199" s="1">
        <v>42139</v>
      </c>
      <c r="F9199" t="s">
        <v>46</v>
      </c>
      <c r="G9199" t="s">
        <v>3472</v>
      </c>
      <c r="H9199" t="s">
        <v>3473</v>
      </c>
      <c r="I9199" t="s">
        <v>22</v>
      </c>
      <c r="J9199" t="s">
        <v>23</v>
      </c>
      <c r="K9199" t="s">
        <v>627</v>
      </c>
      <c r="L9199" t="s">
        <v>39</v>
      </c>
      <c r="M9199">
        <v>95123</v>
      </c>
      <c r="N9199" t="s">
        <v>40</v>
      </c>
      <c r="O9199" t="s">
        <v>4469</v>
      </c>
      <c r="P9199" t="s">
        <v>67</v>
      </c>
      <c r="Q9199" t="s">
        <v>68</v>
      </c>
      <c r="R9199" t="s">
        <v>4470</v>
      </c>
      <c r="S9199">
        <v>1432</v>
      </c>
      <c r="T9199" s="3"/>
    </row>
    <row r="9200" spans="1:20" x14ac:dyDescent="0.3">
      <c r="A9200">
        <v>9199</v>
      </c>
      <c r="B9200" t="s">
        <v>10481</v>
      </c>
      <c r="C9200">
        <f t="shared" si="143"/>
        <v>20</v>
      </c>
      <c r="D9200" s="1">
        <v>42134</v>
      </c>
      <c r="E9200" s="1">
        <v>42139</v>
      </c>
      <c r="F9200" t="s">
        <v>46</v>
      </c>
      <c r="G9200" t="s">
        <v>3472</v>
      </c>
      <c r="H9200" t="s">
        <v>3473</v>
      </c>
      <c r="I9200" t="s">
        <v>22</v>
      </c>
      <c r="J9200" t="s">
        <v>23</v>
      </c>
      <c r="K9200" t="s">
        <v>627</v>
      </c>
      <c r="L9200" t="s">
        <v>39</v>
      </c>
      <c r="M9200">
        <v>95123</v>
      </c>
      <c r="N9200" t="s">
        <v>40</v>
      </c>
      <c r="O9200" t="s">
        <v>8087</v>
      </c>
      <c r="P9200" t="s">
        <v>42</v>
      </c>
      <c r="Q9200" t="s">
        <v>575</v>
      </c>
      <c r="R9200" t="s">
        <v>8088</v>
      </c>
      <c r="S9200">
        <v>41.04</v>
      </c>
      <c r="T9200" s="3"/>
    </row>
    <row r="9201" spans="1:20" x14ac:dyDescent="0.3">
      <c r="A9201">
        <v>9200</v>
      </c>
      <c r="B9201" t="s">
        <v>10481</v>
      </c>
      <c r="C9201">
        <f t="shared" si="143"/>
        <v>20</v>
      </c>
      <c r="D9201" s="1">
        <v>42134</v>
      </c>
      <c r="E9201" s="1">
        <v>42139</v>
      </c>
      <c r="F9201" t="s">
        <v>46</v>
      </c>
      <c r="G9201" t="s">
        <v>3472</v>
      </c>
      <c r="H9201" t="s">
        <v>3473</v>
      </c>
      <c r="I9201" t="s">
        <v>22</v>
      </c>
      <c r="J9201" t="s">
        <v>23</v>
      </c>
      <c r="K9201" t="s">
        <v>627</v>
      </c>
      <c r="L9201" t="s">
        <v>39</v>
      </c>
      <c r="M9201">
        <v>95123</v>
      </c>
      <c r="N9201" t="s">
        <v>40</v>
      </c>
      <c r="O9201" t="s">
        <v>6252</v>
      </c>
      <c r="P9201" t="s">
        <v>28</v>
      </c>
      <c r="Q9201" t="s">
        <v>32</v>
      </c>
      <c r="R9201" t="s">
        <v>6253</v>
      </c>
      <c r="S9201">
        <v>256.78399999999999</v>
      </c>
      <c r="T9201" s="3"/>
    </row>
    <row r="9202" spans="1:20" x14ac:dyDescent="0.3">
      <c r="A9202">
        <v>9201</v>
      </c>
      <c r="B9202" t="s">
        <v>10482</v>
      </c>
      <c r="C9202">
        <f t="shared" si="143"/>
        <v>42</v>
      </c>
      <c r="D9202" s="1">
        <v>43025</v>
      </c>
      <c r="E9202" s="1">
        <v>43028</v>
      </c>
      <c r="F9202" t="s">
        <v>184</v>
      </c>
      <c r="G9202" t="s">
        <v>7723</v>
      </c>
      <c r="H9202" t="s">
        <v>7724</v>
      </c>
      <c r="I9202" t="s">
        <v>22</v>
      </c>
      <c r="J9202" t="s">
        <v>23</v>
      </c>
      <c r="K9202" t="s">
        <v>4931</v>
      </c>
      <c r="L9202" t="s">
        <v>786</v>
      </c>
      <c r="M9202">
        <v>8861</v>
      </c>
      <c r="N9202" t="s">
        <v>144</v>
      </c>
      <c r="O9202" t="s">
        <v>1670</v>
      </c>
      <c r="P9202" t="s">
        <v>28</v>
      </c>
      <c r="Q9202" t="s">
        <v>29</v>
      </c>
      <c r="R9202" t="s">
        <v>1671</v>
      </c>
      <c r="S9202">
        <v>120.98</v>
      </c>
      <c r="T9202" s="3"/>
    </row>
    <row r="9203" spans="1:20" x14ac:dyDescent="0.3">
      <c r="A9203">
        <v>9202</v>
      </c>
      <c r="B9203" t="s">
        <v>10482</v>
      </c>
      <c r="C9203">
        <f t="shared" si="143"/>
        <v>42</v>
      </c>
      <c r="D9203" s="1">
        <v>43025</v>
      </c>
      <c r="E9203" s="1">
        <v>43028</v>
      </c>
      <c r="F9203" t="s">
        <v>184</v>
      </c>
      <c r="G9203" t="s">
        <v>7723</v>
      </c>
      <c r="H9203" t="s">
        <v>7724</v>
      </c>
      <c r="I9203" t="s">
        <v>22</v>
      </c>
      <c r="J9203" t="s">
        <v>23</v>
      </c>
      <c r="K9203" t="s">
        <v>4931</v>
      </c>
      <c r="L9203" t="s">
        <v>786</v>
      </c>
      <c r="M9203">
        <v>8861</v>
      </c>
      <c r="N9203" t="s">
        <v>144</v>
      </c>
      <c r="O9203" t="s">
        <v>1512</v>
      </c>
      <c r="P9203" t="s">
        <v>42</v>
      </c>
      <c r="Q9203" t="s">
        <v>71</v>
      </c>
      <c r="R9203" t="s">
        <v>1513</v>
      </c>
      <c r="S9203">
        <v>315.98</v>
      </c>
      <c r="T9203" s="3"/>
    </row>
    <row r="9204" spans="1:20" x14ac:dyDescent="0.3">
      <c r="A9204">
        <v>9203</v>
      </c>
      <c r="B9204" t="s">
        <v>10483</v>
      </c>
      <c r="C9204">
        <f t="shared" si="143"/>
        <v>44</v>
      </c>
      <c r="D9204" s="1">
        <v>43038</v>
      </c>
      <c r="E9204" s="1">
        <v>43042</v>
      </c>
      <c r="F9204" t="s">
        <v>46</v>
      </c>
      <c r="G9204" t="s">
        <v>4769</v>
      </c>
      <c r="H9204" t="s">
        <v>4770</v>
      </c>
      <c r="I9204" t="s">
        <v>37</v>
      </c>
      <c r="J9204" t="s">
        <v>23</v>
      </c>
      <c r="K9204" t="s">
        <v>262</v>
      </c>
      <c r="L9204" t="s">
        <v>263</v>
      </c>
      <c r="M9204">
        <v>10011</v>
      </c>
      <c r="N9204" t="s">
        <v>144</v>
      </c>
      <c r="O9204" t="s">
        <v>4924</v>
      </c>
      <c r="P9204" t="s">
        <v>42</v>
      </c>
      <c r="Q9204" t="s">
        <v>71</v>
      </c>
      <c r="R9204" t="s">
        <v>4925</v>
      </c>
      <c r="S9204">
        <v>28.751999999999999</v>
      </c>
      <c r="T9204" s="3"/>
    </row>
    <row r="9205" spans="1:20" x14ac:dyDescent="0.3">
      <c r="A9205">
        <v>9204</v>
      </c>
      <c r="B9205" t="s">
        <v>10483</v>
      </c>
      <c r="C9205">
        <f t="shared" si="143"/>
        <v>44</v>
      </c>
      <c r="D9205" s="1">
        <v>43038</v>
      </c>
      <c r="E9205" s="1">
        <v>43042</v>
      </c>
      <c r="F9205" t="s">
        <v>46</v>
      </c>
      <c r="G9205" t="s">
        <v>4769</v>
      </c>
      <c r="H9205" t="s">
        <v>4770</v>
      </c>
      <c r="I9205" t="s">
        <v>37</v>
      </c>
      <c r="J9205" t="s">
        <v>23</v>
      </c>
      <c r="K9205" t="s">
        <v>262</v>
      </c>
      <c r="L9205" t="s">
        <v>263</v>
      </c>
      <c r="M9205">
        <v>10011</v>
      </c>
      <c r="N9205" t="s">
        <v>144</v>
      </c>
      <c r="O9205" t="s">
        <v>5001</v>
      </c>
      <c r="P9205" t="s">
        <v>42</v>
      </c>
      <c r="Q9205" t="s">
        <v>64</v>
      </c>
      <c r="R9205" t="s">
        <v>5002</v>
      </c>
      <c r="S9205">
        <v>114.95</v>
      </c>
      <c r="T9205" s="3"/>
    </row>
    <row r="9206" spans="1:20" x14ac:dyDescent="0.3">
      <c r="A9206">
        <v>9205</v>
      </c>
      <c r="B9206" t="s">
        <v>10484</v>
      </c>
      <c r="C9206">
        <f t="shared" si="143"/>
        <v>48</v>
      </c>
      <c r="D9206" s="1">
        <v>43070</v>
      </c>
      <c r="E9206" s="1">
        <v>43074</v>
      </c>
      <c r="F9206" t="s">
        <v>46</v>
      </c>
      <c r="G9206" t="s">
        <v>790</v>
      </c>
      <c r="H9206" t="s">
        <v>791</v>
      </c>
      <c r="I9206" t="s">
        <v>37</v>
      </c>
      <c r="J9206" t="s">
        <v>23</v>
      </c>
      <c r="K9206" t="s">
        <v>38</v>
      </c>
      <c r="L9206" t="s">
        <v>39</v>
      </c>
      <c r="M9206">
        <v>90004</v>
      </c>
      <c r="N9206" t="s">
        <v>40</v>
      </c>
      <c r="O9206" t="s">
        <v>568</v>
      </c>
      <c r="P9206" t="s">
        <v>42</v>
      </c>
      <c r="Q9206" t="s">
        <v>64</v>
      </c>
      <c r="R9206" t="s">
        <v>569</v>
      </c>
      <c r="S9206">
        <v>23.04</v>
      </c>
      <c r="T9206" s="3"/>
    </row>
    <row r="9207" spans="1:20" x14ac:dyDescent="0.3">
      <c r="A9207">
        <v>9206</v>
      </c>
      <c r="B9207" t="s">
        <v>10485</v>
      </c>
      <c r="C9207">
        <f t="shared" si="143"/>
        <v>16</v>
      </c>
      <c r="D9207" s="1">
        <v>42846</v>
      </c>
      <c r="E9207" s="1">
        <v>42846</v>
      </c>
      <c r="F9207" t="s">
        <v>1289</v>
      </c>
      <c r="G9207" t="s">
        <v>4563</v>
      </c>
      <c r="H9207" t="s">
        <v>4564</v>
      </c>
      <c r="I9207" t="s">
        <v>22</v>
      </c>
      <c r="J9207" t="s">
        <v>23</v>
      </c>
      <c r="K9207" t="s">
        <v>8452</v>
      </c>
      <c r="L9207" t="s">
        <v>745</v>
      </c>
      <c r="M9207">
        <v>6460</v>
      </c>
      <c r="N9207" t="s">
        <v>144</v>
      </c>
      <c r="O9207" t="s">
        <v>3584</v>
      </c>
      <c r="P9207" t="s">
        <v>42</v>
      </c>
      <c r="Q9207" t="s">
        <v>64</v>
      </c>
      <c r="R9207" t="s">
        <v>3585</v>
      </c>
      <c r="S9207">
        <v>15.48</v>
      </c>
      <c r="T9207" s="3"/>
    </row>
    <row r="9208" spans="1:20" x14ac:dyDescent="0.3">
      <c r="A9208">
        <v>9207</v>
      </c>
      <c r="B9208" t="s">
        <v>10485</v>
      </c>
      <c r="C9208">
        <f t="shared" si="143"/>
        <v>16</v>
      </c>
      <c r="D9208" s="1">
        <v>42846</v>
      </c>
      <c r="E9208" s="1">
        <v>42846</v>
      </c>
      <c r="F9208" t="s">
        <v>1289</v>
      </c>
      <c r="G9208" t="s">
        <v>4563</v>
      </c>
      <c r="H9208" t="s">
        <v>4564</v>
      </c>
      <c r="I9208" t="s">
        <v>22</v>
      </c>
      <c r="J9208" t="s">
        <v>23</v>
      </c>
      <c r="K9208" t="s">
        <v>8452</v>
      </c>
      <c r="L9208" t="s">
        <v>745</v>
      </c>
      <c r="M9208">
        <v>6460</v>
      </c>
      <c r="N9208" t="s">
        <v>144</v>
      </c>
      <c r="O9208" t="s">
        <v>8017</v>
      </c>
      <c r="P9208" t="s">
        <v>42</v>
      </c>
      <c r="Q9208" t="s">
        <v>86</v>
      </c>
      <c r="R9208" t="s">
        <v>8018</v>
      </c>
      <c r="S9208">
        <v>51.84</v>
      </c>
      <c r="T9208" s="3"/>
    </row>
    <row r="9209" spans="1:20" x14ac:dyDescent="0.3">
      <c r="A9209">
        <v>9208</v>
      </c>
      <c r="B9209" t="s">
        <v>10486</v>
      </c>
      <c r="C9209">
        <f t="shared" si="143"/>
        <v>31</v>
      </c>
      <c r="D9209" s="1">
        <v>43315</v>
      </c>
      <c r="E9209" s="1">
        <v>43319</v>
      </c>
      <c r="F9209" t="s">
        <v>46</v>
      </c>
      <c r="G9209" t="s">
        <v>3832</v>
      </c>
      <c r="H9209" t="s">
        <v>3833</v>
      </c>
      <c r="I9209" t="s">
        <v>22</v>
      </c>
      <c r="J9209" t="s">
        <v>23</v>
      </c>
      <c r="K9209" t="s">
        <v>534</v>
      </c>
      <c r="L9209" t="s">
        <v>207</v>
      </c>
      <c r="M9209">
        <v>61701</v>
      </c>
      <c r="N9209" t="s">
        <v>101</v>
      </c>
      <c r="O9209" t="s">
        <v>5545</v>
      </c>
      <c r="P9209" t="s">
        <v>67</v>
      </c>
      <c r="Q9209" t="s">
        <v>157</v>
      </c>
      <c r="R9209" t="s">
        <v>5546</v>
      </c>
      <c r="S9209">
        <v>39.816000000000003</v>
      </c>
      <c r="T9209" s="3"/>
    </row>
    <row r="9210" spans="1:20" x14ac:dyDescent="0.3">
      <c r="A9210">
        <v>9209</v>
      </c>
      <c r="B9210" t="s">
        <v>10487</v>
      </c>
      <c r="C9210">
        <f t="shared" si="143"/>
        <v>31</v>
      </c>
      <c r="D9210" s="1">
        <v>43315</v>
      </c>
      <c r="E9210" s="1">
        <v>43320</v>
      </c>
      <c r="F9210" t="s">
        <v>19</v>
      </c>
      <c r="G9210" t="s">
        <v>4779</v>
      </c>
      <c r="H9210" t="s">
        <v>4780</v>
      </c>
      <c r="I9210" t="s">
        <v>37</v>
      </c>
      <c r="J9210" t="s">
        <v>23</v>
      </c>
      <c r="K9210" t="s">
        <v>91</v>
      </c>
      <c r="L9210" t="s">
        <v>92</v>
      </c>
      <c r="M9210">
        <v>98105</v>
      </c>
      <c r="N9210" t="s">
        <v>40</v>
      </c>
      <c r="O9210" t="s">
        <v>4943</v>
      </c>
      <c r="P9210" t="s">
        <v>42</v>
      </c>
      <c r="Q9210" t="s">
        <v>55</v>
      </c>
      <c r="R9210" t="s">
        <v>4944</v>
      </c>
      <c r="S9210">
        <v>16.059999999999999</v>
      </c>
      <c r="T9210" s="3"/>
    </row>
    <row r="9211" spans="1:20" x14ac:dyDescent="0.3">
      <c r="A9211">
        <v>9210</v>
      </c>
      <c r="B9211" t="s">
        <v>10488</v>
      </c>
      <c r="C9211">
        <f t="shared" si="143"/>
        <v>50</v>
      </c>
      <c r="D9211" s="1">
        <v>43445</v>
      </c>
      <c r="E9211" s="1">
        <v>43448</v>
      </c>
      <c r="F9211" t="s">
        <v>19</v>
      </c>
      <c r="G9211" t="s">
        <v>10489</v>
      </c>
      <c r="H9211" t="s">
        <v>10490</v>
      </c>
      <c r="I9211" t="s">
        <v>98</v>
      </c>
      <c r="J9211" t="s">
        <v>23</v>
      </c>
      <c r="K9211" t="s">
        <v>2222</v>
      </c>
      <c r="L9211" t="s">
        <v>485</v>
      </c>
      <c r="M9211">
        <v>52601</v>
      </c>
      <c r="N9211" t="s">
        <v>101</v>
      </c>
      <c r="O9211" t="s">
        <v>4170</v>
      </c>
      <c r="P9211" t="s">
        <v>42</v>
      </c>
      <c r="Q9211" t="s">
        <v>169</v>
      </c>
      <c r="R9211" t="s">
        <v>4171</v>
      </c>
      <c r="S9211">
        <v>7.28</v>
      </c>
      <c r="T9211" s="3"/>
    </row>
    <row r="9212" spans="1:20" x14ac:dyDescent="0.3">
      <c r="A9212">
        <v>9211</v>
      </c>
      <c r="B9212" t="s">
        <v>10488</v>
      </c>
      <c r="C9212">
        <f t="shared" si="143"/>
        <v>50</v>
      </c>
      <c r="D9212" s="1">
        <v>43445</v>
      </c>
      <c r="E9212" s="1">
        <v>43448</v>
      </c>
      <c r="F9212" t="s">
        <v>19</v>
      </c>
      <c r="G9212" t="s">
        <v>10489</v>
      </c>
      <c r="H9212" t="s">
        <v>10490</v>
      </c>
      <c r="I9212" t="s">
        <v>98</v>
      </c>
      <c r="J9212" t="s">
        <v>23</v>
      </c>
      <c r="K9212" t="s">
        <v>2222</v>
      </c>
      <c r="L9212" t="s">
        <v>485</v>
      </c>
      <c r="M9212">
        <v>52601</v>
      </c>
      <c r="N9212" t="s">
        <v>101</v>
      </c>
      <c r="O9212" t="s">
        <v>2939</v>
      </c>
      <c r="P9212" t="s">
        <v>42</v>
      </c>
      <c r="Q9212" t="s">
        <v>71</v>
      </c>
      <c r="R9212" t="s">
        <v>2940</v>
      </c>
      <c r="S9212">
        <v>5.4</v>
      </c>
      <c r="T9212" s="3"/>
    </row>
    <row r="9213" spans="1:20" x14ac:dyDescent="0.3">
      <c r="A9213">
        <v>9212</v>
      </c>
      <c r="B9213" t="s">
        <v>10491</v>
      </c>
      <c r="C9213">
        <f t="shared" si="143"/>
        <v>12</v>
      </c>
      <c r="D9213" s="1">
        <v>42443</v>
      </c>
      <c r="E9213" s="1">
        <v>42448</v>
      </c>
      <c r="F9213" t="s">
        <v>46</v>
      </c>
      <c r="G9213" t="s">
        <v>4047</v>
      </c>
      <c r="H9213" t="s">
        <v>4048</v>
      </c>
      <c r="I9213" t="s">
        <v>22</v>
      </c>
      <c r="J9213" t="s">
        <v>23</v>
      </c>
      <c r="K9213" t="s">
        <v>563</v>
      </c>
      <c r="L9213" t="s">
        <v>39</v>
      </c>
      <c r="M9213">
        <v>95661</v>
      </c>
      <c r="N9213" t="s">
        <v>40</v>
      </c>
      <c r="O9213" t="s">
        <v>1093</v>
      </c>
      <c r="P9213" t="s">
        <v>42</v>
      </c>
      <c r="Q9213" t="s">
        <v>86</v>
      </c>
      <c r="R9213" t="s">
        <v>1094</v>
      </c>
      <c r="S9213">
        <v>19.440000000000001</v>
      </c>
      <c r="T9213" s="3"/>
    </row>
    <row r="9214" spans="1:20" x14ac:dyDescent="0.3">
      <c r="A9214">
        <v>9213</v>
      </c>
      <c r="B9214" t="s">
        <v>10492</v>
      </c>
      <c r="C9214">
        <f t="shared" si="143"/>
        <v>50</v>
      </c>
      <c r="D9214" s="1">
        <v>42346</v>
      </c>
      <c r="E9214" s="1">
        <v>42353</v>
      </c>
      <c r="F9214" t="s">
        <v>46</v>
      </c>
      <c r="G9214" t="s">
        <v>2093</v>
      </c>
      <c r="H9214" t="s">
        <v>2094</v>
      </c>
      <c r="I9214" t="s">
        <v>37</v>
      </c>
      <c r="J9214" t="s">
        <v>23</v>
      </c>
      <c r="K9214" t="s">
        <v>123</v>
      </c>
      <c r="L9214" t="s">
        <v>39</v>
      </c>
      <c r="M9214">
        <v>94110</v>
      </c>
      <c r="N9214" t="s">
        <v>40</v>
      </c>
      <c r="O9214" t="s">
        <v>294</v>
      </c>
      <c r="P9214" t="s">
        <v>28</v>
      </c>
      <c r="Q9214" t="s">
        <v>61</v>
      </c>
      <c r="R9214" t="s">
        <v>295</v>
      </c>
      <c r="S9214">
        <v>39.880000000000003</v>
      </c>
      <c r="T9214" s="3"/>
    </row>
    <row r="9215" spans="1:20" x14ac:dyDescent="0.3">
      <c r="A9215">
        <v>9214</v>
      </c>
      <c r="B9215" t="s">
        <v>10492</v>
      </c>
      <c r="C9215">
        <f t="shared" si="143"/>
        <v>50</v>
      </c>
      <c r="D9215" s="1">
        <v>42346</v>
      </c>
      <c r="E9215" s="1">
        <v>42353</v>
      </c>
      <c r="F9215" t="s">
        <v>46</v>
      </c>
      <c r="G9215" t="s">
        <v>2093</v>
      </c>
      <c r="H9215" t="s">
        <v>2094</v>
      </c>
      <c r="I9215" t="s">
        <v>37</v>
      </c>
      <c r="J9215" t="s">
        <v>23</v>
      </c>
      <c r="K9215" t="s">
        <v>123</v>
      </c>
      <c r="L9215" t="s">
        <v>39</v>
      </c>
      <c r="M9215">
        <v>94110</v>
      </c>
      <c r="N9215" t="s">
        <v>40</v>
      </c>
      <c r="O9215" t="s">
        <v>4361</v>
      </c>
      <c r="P9215" t="s">
        <v>28</v>
      </c>
      <c r="Q9215" t="s">
        <v>61</v>
      </c>
      <c r="R9215" t="s">
        <v>4362</v>
      </c>
      <c r="S9215">
        <v>79.44</v>
      </c>
      <c r="T9215" s="3"/>
    </row>
    <row r="9216" spans="1:20" x14ac:dyDescent="0.3">
      <c r="A9216">
        <v>9215</v>
      </c>
      <c r="B9216" t="s">
        <v>10493</v>
      </c>
      <c r="C9216">
        <f t="shared" si="143"/>
        <v>40</v>
      </c>
      <c r="D9216" s="1">
        <v>43373</v>
      </c>
      <c r="E9216" s="1">
        <v>43375</v>
      </c>
      <c r="F9216" t="s">
        <v>184</v>
      </c>
      <c r="G9216" t="s">
        <v>4616</v>
      </c>
      <c r="H9216" t="s">
        <v>4617</v>
      </c>
      <c r="I9216" t="s">
        <v>37</v>
      </c>
      <c r="J9216" t="s">
        <v>23</v>
      </c>
      <c r="K9216" t="s">
        <v>142</v>
      </c>
      <c r="L9216" t="s">
        <v>143</v>
      </c>
      <c r="M9216">
        <v>19120</v>
      </c>
      <c r="N9216" t="s">
        <v>144</v>
      </c>
      <c r="O9216" t="s">
        <v>10494</v>
      </c>
      <c r="P9216" t="s">
        <v>42</v>
      </c>
      <c r="Q9216" t="s">
        <v>43</v>
      </c>
      <c r="R9216" t="s">
        <v>10495</v>
      </c>
      <c r="S9216">
        <v>20.664000000000001</v>
      </c>
      <c r="T9216" s="3"/>
    </row>
    <row r="9217" spans="1:20" x14ac:dyDescent="0.3">
      <c r="A9217">
        <v>9216</v>
      </c>
      <c r="B9217" t="s">
        <v>10496</v>
      </c>
      <c r="C9217">
        <f t="shared" si="143"/>
        <v>47</v>
      </c>
      <c r="D9217" s="1">
        <v>43060</v>
      </c>
      <c r="E9217" s="1">
        <v>43065</v>
      </c>
      <c r="F9217" t="s">
        <v>46</v>
      </c>
      <c r="G9217" t="s">
        <v>2172</v>
      </c>
      <c r="H9217" t="s">
        <v>2173</v>
      </c>
      <c r="I9217" t="s">
        <v>37</v>
      </c>
      <c r="J9217" t="s">
        <v>23</v>
      </c>
      <c r="K9217" t="s">
        <v>38</v>
      </c>
      <c r="L9217" t="s">
        <v>39</v>
      </c>
      <c r="M9217">
        <v>90049</v>
      </c>
      <c r="N9217" t="s">
        <v>40</v>
      </c>
      <c r="O9217" t="s">
        <v>1930</v>
      </c>
      <c r="P9217" t="s">
        <v>42</v>
      </c>
      <c r="Q9217" t="s">
        <v>86</v>
      </c>
      <c r="R9217" t="s">
        <v>1931</v>
      </c>
      <c r="S9217">
        <v>32.4</v>
      </c>
      <c r="T9217" s="3"/>
    </row>
    <row r="9218" spans="1:20" x14ac:dyDescent="0.3">
      <c r="A9218">
        <v>9217</v>
      </c>
      <c r="B9218" t="s">
        <v>10497</v>
      </c>
      <c r="C9218">
        <f t="shared" si="143"/>
        <v>47</v>
      </c>
      <c r="D9218" s="1">
        <v>43428</v>
      </c>
      <c r="E9218" s="1">
        <v>43434</v>
      </c>
      <c r="F9218" t="s">
        <v>46</v>
      </c>
      <c r="G9218" t="s">
        <v>6315</v>
      </c>
      <c r="H9218" t="s">
        <v>6316</v>
      </c>
      <c r="I9218" t="s">
        <v>37</v>
      </c>
      <c r="J9218" t="s">
        <v>23</v>
      </c>
      <c r="K9218" t="s">
        <v>6906</v>
      </c>
      <c r="L9218" t="s">
        <v>100</v>
      </c>
      <c r="M9218">
        <v>79762</v>
      </c>
      <c r="N9218" t="s">
        <v>101</v>
      </c>
      <c r="O9218" t="s">
        <v>102</v>
      </c>
      <c r="P9218" t="s">
        <v>42</v>
      </c>
      <c r="Q9218" t="s">
        <v>74</v>
      </c>
      <c r="R9218" t="s">
        <v>103</v>
      </c>
      <c r="S9218">
        <v>13.762</v>
      </c>
      <c r="T9218" s="3"/>
    </row>
    <row r="9219" spans="1:20" x14ac:dyDescent="0.3">
      <c r="A9219">
        <v>9218</v>
      </c>
      <c r="B9219" t="s">
        <v>10498</v>
      </c>
      <c r="C9219">
        <f t="shared" ref="C9219:C9282" si="144">WEEKNUM(D9219,1)</f>
        <v>46</v>
      </c>
      <c r="D9219" s="1">
        <v>43418</v>
      </c>
      <c r="E9219" s="1">
        <v>43421</v>
      </c>
      <c r="F9219" t="s">
        <v>184</v>
      </c>
      <c r="G9219" t="s">
        <v>5156</v>
      </c>
      <c r="H9219" t="s">
        <v>5157</v>
      </c>
      <c r="I9219" t="s">
        <v>98</v>
      </c>
      <c r="J9219" t="s">
        <v>23</v>
      </c>
      <c r="K9219" t="s">
        <v>405</v>
      </c>
      <c r="L9219" t="s">
        <v>225</v>
      </c>
      <c r="M9219">
        <v>55407</v>
      </c>
      <c r="N9219" t="s">
        <v>101</v>
      </c>
      <c r="O9219" t="s">
        <v>2578</v>
      </c>
      <c r="P9219" t="s">
        <v>42</v>
      </c>
      <c r="Q9219" t="s">
        <v>169</v>
      </c>
      <c r="R9219" t="s">
        <v>2579</v>
      </c>
      <c r="S9219">
        <v>15.28</v>
      </c>
      <c r="T9219" s="3"/>
    </row>
    <row r="9220" spans="1:20" x14ac:dyDescent="0.3">
      <c r="A9220">
        <v>9219</v>
      </c>
      <c r="B9220" t="s">
        <v>10499</v>
      </c>
      <c r="C9220">
        <f t="shared" si="144"/>
        <v>34</v>
      </c>
      <c r="D9220" s="1">
        <v>42598</v>
      </c>
      <c r="E9220" s="1">
        <v>42602</v>
      </c>
      <c r="F9220" t="s">
        <v>46</v>
      </c>
      <c r="G9220" t="s">
        <v>4463</v>
      </c>
      <c r="H9220" t="s">
        <v>4464</v>
      </c>
      <c r="I9220" t="s">
        <v>22</v>
      </c>
      <c r="J9220" t="s">
        <v>23</v>
      </c>
      <c r="K9220" t="s">
        <v>142</v>
      </c>
      <c r="L9220" t="s">
        <v>143</v>
      </c>
      <c r="M9220">
        <v>19120</v>
      </c>
      <c r="N9220" t="s">
        <v>144</v>
      </c>
      <c r="O9220" t="s">
        <v>3359</v>
      </c>
      <c r="P9220" t="s">
        <v>42</v>
      </c>
      <c r="Q9220" t="s">
        <v>55</v>
      </c>
      <c r="R9220" t="s">
        <v>3360</v>
      </c>
      <c r="S9220">
        <v>44.688000000000002</v>
      </c>
      <c r="T9220" s="3"/>
    </row>
    <row r="9221" spans="1:20" x14ac:dyDescent="0.3">
      <c r="A9221">
        <v>9220</v>
      </c>
      <c r="B9221" t="s">
        <v>10499</v>
      </c>
      <c r="C9221">
        <f t="shared" si="144"/>
        <v>34</v>
      </c>
      <c r="D9221" s="1">
        <v>42598</v>
      </c>
      <c r="E9221" s="1">
        <v>42602</v>
      </c>
      <c r="F9221" t="s">
        <v>46</v>
      </c>
      <c r="G9221" t="s">
        <v>4463</v>
      </c>
      <c r="H9221" t="s">
        <v>4464</v>
      </c>
      <c r="I9221" t="s">
        <v>22</v>
      </c>
      <c r="J9221" t="s">
        <v>23</v>
      </c>
      <c r="K9221" t="s">
        <v>142</v>
      </c>
      <c r="L9221" t="s">
        <v>143</v>
      </c>
      <c r="M9221">
        <v>19120</v>
      </c>
      <c r="N9221" t="s">
        <v>144</v>
      </c>
      <c r="O9221" t="s">
        <v>5452</v>
      </c>
      <c r="P9221" t="s">
        <v>28</v>
      </c>
      <c r="Q9221" t="s">
        <v>29</v>
      </c>
      <c r="R9221" t="s">
        <v>5453</v>
      </c>
      <c r="S9221">
        <v>301.47000000000003</v>
      </c>
      <c r="T9221" s="3"/>
    </row>
    <row r="9222" spans="1:20" x14ac:dyDescent="0.3">
      <c r="A9222">
        <v>9221</v>
      </c>
      <c r="B9222" t="s">
        <v>10500</v>
      </c>
      <c r="C9222">
        <f t="shared" si="144"/>
        <v>41</v>
      </c>
      <c r="D9222" s="1">
        <v>43386</v>
      </c>
      <c r="E9222" s="1">
        <v>43387</v>
      </c>
      <c r="F9222" t="s">
        <v>184</v>
      </c>
      <c r="G9222" t="s">
        <v>5989</v>
      </c>
      <c r="H9222" t="s">
        <v>5990</v>
      </c>
      <c r="I9222" t="s">
        <v>22</v>
      </c>
      <c r="J9222" t="s">
        <v>23</v>
      </c>
      <c r="K9222" t="s">
        <v>4273</v>
      </c>
      <c r="L9222" t="s">
        <v>734</v>
      </c>
      <c r="M9222">
        <v>70506</v>
      </c>
      <c r="N9222" t="s">
        <v>26</v>
      </c>
      <c r="O9222" t="s">
        <v>4981</v>
      </c>
      <c r="P9222" t="s">
        <v>42</v>
      </c>
      <c r="Q9222" t="s">
        <v>43</v>
      </c>
      <c r="R9222" t="s">
        <v>4982</v>
      </c>
      <c r="S9222">
        <v>11.07</v>
      </c>
      <c r="T9222" s="3"/>
    </row>
    <row r="9223" spans="1:20" x14ac:dyDescent="0.3">
      <c r="A9223">
        <v>9222</v>
      </c>
      <c r="B9223" t="s">
        <v>10500</v>
      </c>
      <c r="C9223">
        <f t="shared" si="144"/>
        <v>41</v>
      </c>
      <c r="D9223" s="1">
        <v>43386</v>
      </c>
      <c r="E9223" s="1">
        <v>43387</v>
      </c>
      <c r="F9223" t="s">
        <v>184</v>
      </c>
      <c r="G9223" t="s">
        <v>5989</v>
      </c>
      <c r="H9223" t="s">
        <v>5990</v>
      </c>
      <c r="I9223" t="s">
        <v>22</v>
      </c>
      <c r="J9223" t="s">
        <v>23</v>
      </c>
      <c r="K9223" t="s">
        <v>4273</v>
      </c>
      <c r="L9223" t="s">
        <v>734</v>
      </c>
      <c r="M9223">
        <v>70506</v>
      </c>
      <c r="N9223" t="s">
        <v>26</v>
      </c>
      <c r="O9223" t="s">
        <v>901</v>
      </c>
      <c r="P9223" t="s">
        <v>28</v>
      </c>
      <c r="Q9223" t="s">
        <v>52</v>
      </c>
      <c r="R9223" t="s">
        <v>902</v>
      </c>
      <c r="S9223">
        <v>1504.52</v>
      </c>
      <c r="T9223" s="3"/>
    </row>
    <row r="9224" spans="1:20" x14ac:dyDescent="0.3">
      <c r="A9224">
        <v>9223</v>
      </c>
      <c r="B9224" t="s">
        <v>10500</v>
      </c>
      <c r="C9224">
        <f t="shared" si="144"/>
        <v>41</v>
      </c>
      <c r="D9224" s="1">
        <v>43386</v>
      </c>
      <c r="E9224" s="1">
        <v>43387</v>
      </c>
      <c r="F9224" t="s">
        <v>184</v>
      </c>
      <c r="G9224" t="s">
        <v>5989</v>
      </c>
      <c r="H9224" t="s">
        <v>5990</v>
      </c>
      <c r="I9224" t="s">
        <v>22</v>
      </c>
      <c r="J9224" t="s">
        <v>23</v>
      </c>
      <c r="K9224" t="s">
        <v>4273</v>
      </c>
      <c r="L9224" t="s">
        <v>734</v>
      </c>
      <c r="M9224">
        <v>70506</v>
      </c>
      <c r="N9224" t="s">
        <v>26</v>
      </c>
      <c r="O9224" t="s">
        <v>4451</v>
      </c>
      <c r="P9224" t="s">
        <v>42</v>
      </c>
      <c r="Q9224" t="s">
        <v>86</v>
      </c>
      <c r="R9224" t="s">
        <v>4452</v>
      </c>
      <c r="S9224">
        <v>25.92</v>
      </c>
      <c r="T9224" s="3"/>
    </row>
    <row r="9225" spans="1:20" x14ac:dyDescent="0.3">
      <c r="A9225">
        <v>9224</v>
      </c>
      <c r="B9225" t="s">
        <v>10501</v>
      </c>
      <c r="C9225">
        <f t="shared" si="144"/>
        <v>45</v>
      </c>
      <c r="D9225" s="1">
        <v>43408</v>
      </c>
      <c r="E9225" s="1">
        <v>43408</v>
      </c>
      <c r="F9225" t="s">
        <v>1289</v>
      </c>
      <c r="G9225" t="s">
        <v>749</v>
      </c>
      <c r="H9225" t="s">
        <v>750</v>
      </c>
      <c r="I9225" t="s">
        <v>98</v>
      </c>
      <c r="J9225" t="s">
        <v>23</v>
      </c>
      <c r="K9225" t="s">
        <v>10502</v>
      </c>
      <c r="L9225" t="s">
        <v>100</v>
      </c>
      <c r="M9225">
        <v>77803</v>
      </c>
      <c r="N9225" t="s">
        <v>101</v>
      </c>
      <c r="O9225" t="s">
        <v>5674</v>
      </c>
      <c r="P9225" t="s">
        <v>42</v>
      </c>
      <c r="Q9225" t="s">
        <v>71</v>
      </c>
      <c r="R9225" t="s">
        <v>5675</v>
      </c>
      <c r="S9225">
        <v>7.5359999999999996</v>
      </c>
      <c r="T9225" s="3"/>
    </row>
    <row r="9226" spans="1:20" x14ac:dyDescent="0.3">
      <c r="A9226">
        <v>9225</v>
      </c>
      <c r="B9226" t="s">
        <v>10501</v>
      </c>
      <c r="C9226">
        <f t="shared" si="144"/>
        <v>45</v>
      </c>
      <c r="D9226" s="1">
        <v>43408</v>
      </c>
      <c r="E9226" s="1">
        <v>43408</v>
      </c>
      <c r="F9226" t="s">
        <v>1289</v>
      </c>
      <c r="G9226" t="s">
        <v>749</v>
      </c>
      <c r="H9226" t="s">
        <v>750</v>
      </c>
      <c r="I9226" t="s">
        <v>98</v>
      </c>
      <c r="J9226" t="s">
        <v>23</v>
      </c>
      <c r="K9226" t="s">
        <v>10502</v>
      </c>
      <c r="L9226" t="s">
        <v>100</v>
      </c>
      <c r="M9226">
        <v>77803</v>
      </c>
      <c r="N9226" t="s">
        <v>101</v>
      </c>
      <c r="O9226" t="s">
        <v>2555</v>
      </c>
      <c r="P9226" t="s">
        <v>42</v>
      </c>
      <c r="Q9226" t="s">
        <v>71</v>
      </c>
      <c r="R9226" t="s">
        <v>2556</v>
      </c>
      <c r="S9226">
        <v>1.4079999999999999</v>
      </c>
      <c r="T9226" s="3"/>
    </row>
    <row r="9227" spans="1:20" x14ac:dyDescent="0.3">
      <c r="A9227">
        <v>9226</v>
      </c>
      <c r="B9227" t="s">
        <v>10501</v>
      </c>
      <c r="C9227">
        <f t="shared" si="144"/>
        <v>45</v>
      </c>
      <c r="D9227" s="1">
        <v>43408</v>
      </c>
      <c r="E9227" s="1">
        <v>43408</v>
      </c>
      <c r="F9227" t="s">
        <v>1289</v>
      </c>
      <c r="G9227" t="s">
        <v>749</v>
      </c>
      <c r="H9227" t="s">
        <v>750</v>
      </c>
      <c r="I9227" t="s">
        <v>98</v>
      </c>
      <c r="J9227" t="s">
        <v>23</v>
      </c>
      <c r="K9227" t="s">
        <v>10502</v>
      </c>
      <c r="L9227" t="s">
        <v>100</v>
      </c>
      <c r="M9227">
        <v>77803</v>
      </c>
      <c r="N9227" t="s">
        <v>101</v>
      </c>
      <c r="O9227" t="s">
        <v>6381</v>
      </c>
      <c r="P9227" t="s">
        <v>42</v>
      </c>
      <c r="Q9227" t="s">
        <v>71</v>
      </c>
      <c r="R9227" t="s">
        <v>6382</v>
      </c>
      <c r="S9227">
        <v>4.1440000000000001</v>
      </c>
      <c r="T9227" s="3"/>
    </row>
    <row r="9228" spans="1:20" x14ac:dyDescent="0.3">
      <c r="A9228">
        <v>9227</v>
      </c>
      <c r="B9228" t="s">
        <v>10501</v>
      </c>
      <c r="C9228">
        <f t="shared" si="144"/>
        <v>45</v>
      </c>
      <c r="D9228" s="1">
        <v>43408</v>
      </c>
      <c r="E9228" s="1">
        <v>43408</v>
      </c>
      <c r="F9228" t="s">
        <v>1289</v>
      </c>
      <c r="G9228" t="s">
        <v>749</v>
      </c>
      <c r="H9228" t="s">
        <v>750</v>
      </c>
      <c r="I9228" t="s">
        <v>98</v>
      </c>
      <c r="J9228" t="s">
        <v>23</v>
      </c>
      <c r="K9228" t="s">
        <v>10502</v>
      </c>
      <c r="L9228" t="s">
        <v>100</v>
      </c>
      <c r="M9228">
        <v>77803</v>
      </c>
      <c r="N9228" t="s">
        <v>101</v>
      </c>
      <c r="O9228" t="s">
        <v>883</v>
      </c>
      <c r="P9228" t="s">
        <v>42</v>
      </c>
      <c r="Q9228" t="s">
        <v>55</v>
      </c>
      <c r="R9228" t="s">
        <v>884</v>
      </c>
      <c r="S9228">
        <v>52.752000000000002</v>
      </c>
      <c r="T9228" s="3"/>
    </row>
    <row r="9229" spans="1:20" x14ac:dyDescent="0.3">
      <c r="A9229">
        <v>9228</v>
      </c>
      <c r="B9229" t="s">
        <v>10503</v>
      </c>
      <c r="C9229">
        <f t="shared" si="144"/>
        <v>12</v>
      </c>
      <c r="D9229" s="1">
        <v>43178</v>
      </c>
      <c r="E9229" s="1">
        <v>43183</v>
      </c>
      <c r="F9229" t="s">
        <v>46</v>
      </c>
      <c r="G9229" t="s">
        <v>3663</v>
      </c>
      <c r="H9229" t="s">
        <v>3664</v>
      </c>
      <c r="I9229" t="s">
        <v>37</v>
      </c>
      <c r="J9229" t="s">
        <v>23</v>
      </c>
      <c r="K9229" t="s">
        <v>38</v>
      </c>
      <c r="L9229" t="s">
        <v>39</v>
      </c>
      <c r="M9229">
        <v>90008</v>
      </c>
      <c r="N9229" t="s">
        <v>40</v>
      </c>
      <c r="O9229" t="s">
        <v>5371</v>
      </c>
      <c r="P9229" t="s">
        <v>42</v>
      </c>
      <c r="Q9229" t="s">
        <v>74</v>
      </c>
      <c r="R9229" t="s">
        <v>5372</v>
      </c>
      <c r="S9229">
        <v>381.36</v>
      </c>
      <c r="T9229" s="3"/>
    </row>
    <row r="9230" spans="1:20" x14ac:dyDescent="0.3">
      <c r="A9230">
        <v>9229</v>
      </c>
      <c r="B9230" t="s">
        <v>10504</v>
      </c>
      <c r="C9230">
        <f t="shared" si="144"/>
        <v>45</v>
      </c>
      <c r="D9230" s="1">
        <v>42311</v>
      </c>
      <c r="E9230" s="1">
        <v>42311</v>
      </c>
      <c r="F9230" t="s">
        <v>1289</v>
      </c>
      <c r="G9230" t="s">
        <v>3611</v>
      </c>
      <c r="H9230" t="s">
        <v>3612</v>
      </c>
      <c r="I9230" t="s">
        <v>98</v>
      </c>
      <c r="J9230" t="s">
        <v>23</v>
      </c>
      <c r="K9230" t="s">
        <v>38</v>
      </c>
      <c r="L9230" t="s">
        <v>39</v>
      </c>
      <c r="M9230">
        <v>90049</v>
      </c>
      <c r="N9230" t="s">
        <v>40</v>
      </c>
      <c r="O9230" t="s">
        <v>283</v>
      </c>
      <c r="P9230" t="s">
        <v>42</v>
      </c>
      <c r="Q9230" t="s">
        <v>64</v>
      </c>
      <c r="R9230" t="s">
        <v>284</v>
      </c>
      <c r="S9230">
        <v>6.72</v>
      </c>
      <c r="T9230" s="3"/>
    </row>
    <row r="9231" spans="1:20" x14ac:dyDescent="0.3">
      <c r="A9231">
        <v>9230</v>
      </c>
      <c r="B9231" t="s">
        <v>10505</v>
      </c>
      <c r="C9231">
        <f t="shared" si="144"/>
        <v>30</v>
      </c>
      <c r="D9231" s="1">
        <v>43304</v>
      </c>
      <c r="E9231" s="1">
        <v>43307</v>
      </c>
      <c r="F9231" t="s">
        <v>184</v>
      </c>
      <c r="G9231" t="s">
        <v>160</v>
      </c>
      <c r="H9231" t="s">
        <v>161</v>
      </c>
      <c r="I9231" t="s">
        <v>22</v>
      </c>
      <c r="J9231" t="s">
        <v>23</v>
      </c>
      <c r="K9231" t="s">
        <v>38</v>
      </c>
      <c r="L9231" t="s">
        <v>39</v>
      </c>
      <c r="M9231">
        <v>90045</v>
      </c>
      <c r="N9231" t="s">
        <v>40</v>
      </c>
      <c r="O9231" t="s">
        <v>3348</v>
      </c>
      <c r="P9231" t="s">
        <v>42</v>
      </c>
      <c r="Q9231" t="s">
        <v>71</v>
      </c>
      <c r="R9231" t="s">
        <v>3349</v>
      </c>
      <c r="S9231">
        <v>15.192</v>
      </c>
      <c r="T9231" s="3"/>
    </row>
    <row r="9232" spans="1:20" x14ac:dyDescent="0.3">
      <c r="A9232">
        <v>9231</v>
      </c>
      <c r="B9232" t="s">
        <v>10505</v>
      </c>
      <c r="C9232">
        <f t="shared" si="144"/>
        <v>30</v>
      </c>
      <c r="D9232" s="1">
        <v>43304</v>
      </c>
      <c r="E9232" s="1">
        <v>43307</v>
      </c>
      <c r="F9232" t="s">
        <v>184</v>
      </c>
      <c r="G9232" t="s">
        <v>160</v>
      </c>
      <c r="H9232" t="s">
        <v>161</v>
      </c>
      <c r="I9232" t="s">
        <v>22</v>
      </c>
      <c r="J9232" t="s">
        <v>23</v>
      </c>
      <c r="K9232" t="s">
        <v>38</v>
      </c>
      <c r="L9232" t="s">
        <v>39</v>
      </c>
      <c r="M9232">
        <v>90045</v>
      </c>
      <c r="N9232" t="s">
        <v>40</v>
      </c>
      <c r="O9232" t="s">
        <v>4289</v>
      </c>
      <c r="P9232" t="s">
        <v>42</v>
      </c>
      <c r="Q9232" t="s">
        <v>86</v>
      </c>
      <c r="R9232" t="s">
        <v>4290</v>
      </c>
      <c r="S9232">
        <v>58.32</v>
      </c>
      <c r="T9232" s="3"/>
    </row>
    <row r="9233" spans="1:20" x14ac:dyDescent="0.3">
      <c r="A9233">
        <v>9232</v>
      </c>
      <c r="B9233" t="s">
        <v>10506</v>
      </c>
      <c r="C9233">
        <f t="shared" si="144"/>
        <v>53</v>
      </c>
      <c r="D9233" s="1">
        <v>42365</v>
      </c>
      <c r="E9233" s="1">
        <v>42369</v>
      </c>
      <c r="F9233" t="s">
        <v>46</v>
      </c>
      <c r="G9233" t="s">
        <v>2179</v>
      </c>
      <c r="H9233" t="s">
        <v>2180</v>
      </c>
      <c r="I9233" t="s">
        <v>22</v>
      </c>
      <c r="J9233" t="s">
        <v>23</v>
      </c>
      <c r="K9233" t="s">
        <v>540</v>
      </c>
      <c r="L9233" t="s">
        <v>306</v>
      </c>
      <c r="M9233">
        <v>85023</v>
      </c>
      <c r="N9233" t="s">
        <v>40</v>
      </c>
      <c r="O9233" t="s">
        <v>512</v>
      </c>
      <c r="P9233" t="s">
        <v>42</v>
      </c>
      <c r="Q9233" t="s">
        <v>71</v>
      </c>
      <c r="R9233" t="s">
        <v>513</v>
      </c>
      <c r="S9233">
        <v>946.76400000000001</v>
      </c>
      <c r="T9233" s="3"/>
    </row>
    <row r="9234" spans="1:20" x14ac:dyDescent="0.3">
      <c r="A9234">
        <v>9233</v>
      </c>
      <c r="B9234" t="s">
        <v>10507</v>
      </c>
      <c r="C9234">
        <f t="shared" si="144"/>
        <v>35</v>
      </c>
      <c r="D9234" s="1">
        <v>42980</v>
      </c>
      <c r="E9234" s="1">
        <v>42984</v>
      </c>
      <c r="F9234" t="s">
        <v>46</v>
      </c>
      <c r="G9234" t="s">
        <v>1991</v>
      </c>
      <c r="H9234" t="s">
        <v>1992</v>
      </c>
      <c r="I9234" t="s">
        <v>22</v>
      </c>
      <c r="J9234" t="s">
        <v>23</v>
      </c>
      <c r="K9234" t="s">
        <v>38</v>
      </c>
      <c r="L9234" t="s">
        <v>39</v>
      </c>
      <c r="M9234">
        <v>90036</v>
      </c>
      <c r="N9234" t="s">
        <v>40</v>
      </c>
      <c r="O9234" t="s">
        <v>4699</v>
      </c>
      <c r="P9234" t="s">
        <v>28</v>
      </c>
      <c r="Q9234" t="s">
        <v>61</v>
      </c>
      <c r="R9234" t="s">
        <v>4700</v>
      </c>
      <c r="S9234">
        <v>94.68</v>
      </c>
      <c r="T9234" s="3"/>
    </row>
    <row r="9235" spans="1:20" x14ac:dyDescent="0.3">
      <c r="A9235">
        <v>9234</v>
      </c>
      <c r="B9235" t="s">
        <v>10507</v>
      </c>
      <c r="C9235">
        <f t="shared" si="144"/>
        <v>35</v>
      </c>
      <c r="D9235" s="1">
        <v>42980</v>
      </c>
      <c r="E9235" s="1">
        <v>42984</v>
      </c>
      <c r="F9235" t="s">
        <v>46</v>
      </c>
      <c r="G9235" t="s">
        <v>1991</v>
      </c>
      <c r="H9235" t="s">
        <v>1992</v>
      </c>
      <c r="I9235" t="s">
        <v>22</v>
      </c>
      <c r="J9235" t="s">
        <v>23</v>
      </c>
      <c r="K9235" t="s">
        <v>38</v>
      </c>
      <c r="L9235" t="s">
        <v>39</v>
      </c>
      <c r="M9235">
        <v>90036</v>
      </c>
      <c r="N9235" t="s">
        <v>40</v>
      </c>
      <c r="O9235" t="s">
        <v>6763</v>
      </c>
      <c r="P9235" t="s">
        <v>42</v>
      </c>
      <c r="Q9235" t="s">
        <v>55</v>
      </c>
      <c r="R9235" t="s">
        <v>6764</v>
      </c>
      <c r="S9235">
        <v>23.67</v>
      </c>
      <c r="T9235" s="3"/>
    </row>
    <row r="9236" spans="1:20" x14ac:dyDescent="0.3">
      <c r="A9236">
        <v>9235</v>
      </c>
      <c r="B9236" t="s">
        <v>10507</v>
      </c>
      <c r="C9236">
        <f t="shared" si="144"/>
        <v>35</v>
      </c>
      <c r="D9236" s="1">
        <v>42980</v>
      </c>
      <c r="E9236" s="1">
        <v>42984</v>
      </c>
      <c r="F9236" t="s">
        <v>46</v>
      </c>
      <c r="G9236" t="s">
        <v>1991</v>
      </c>
      <c r="H9236" t="s">
        <v>1992</v>
      </c>
      <c r="I9236" t="s">
        <v>22</v>
      </c>
      <c r="J9236" t="s">
        <v>23</v>
      </c>
      <c r="K9236" t="s">
        <v>38</v>
      </c>
      <c r="L9236" t="s">
        <v>39</v>
      </c>
      <c r="M9236">
        <v>90036</v>
      </c>
      <c r="N9236" t="s">
        <v>40</v>
      </c>
      <c r="O9236" t="s">
        <v>2489</v>
      </c>
      <c r="P9236" t="s">
        <v>67</v>
      </c>
      <c r="Q9236" t="s">
        <v>68</v>
      </c>
      <c r="R9236" t="s">
        <v>2490</v>
      </c>
      <c r="S9236">
        <v>1091.1679999999999</v>
      </c>
      <c r="T9236" s="3"/>
    </row>
    <row r="9237" spans="1:20" x14ac:dyDescent="0.3">
      <c r="A9237">
        <v>9236</v>
      </c>
      <c r="B9237" t="s">
        <v>10507</v>
      </c>
      <c r="C9237">
        <f t="shared" si="144"/>
        <v>35</v>
      </c>
      <c r="D9237" s="1">
        <v>42980</v>
      </c>
      <c r="E9237" s="1">
        <v>42984</v>
      </c>
      <c r="F9237" t="s">
        <v>46</v>
      </c>
      <c r="G9237" t="s">
        <v>1991</v>
      </c>
      <c r="H9237" t="s">
        <v>1992</v>
      </c>
      <c r="I9237" t="s">
        <v>22</v>
      </c>
      <c r="J9237" t="s">
        <v>23</v>
      </c>
      <c r="K9237" t="s">
        <v>38</v>
      </c>
      <c r="L9237" t="s">
        <v>39</v>
      </c>
      <c r="M9237">
        <v>90036</v>
      </c>
      <c r="N9237" t="s">
        <v>40</v>
      </c>
      <c r="O9237" t="s">
        <v>4502</v>
      </c>
      <c r="P9237" t="s">
        <v>42</v>
      </c>
      <c r="Q9237" t="s">
        <v>64</v>
      </c>
      <c r="R9237" t="s">
        <v>4503</v>
      </c>
      <c r="S9237">
        <v>18.690000000000001</v>
      </c>
      <c r="T9237" s="3"/>
    </row>
    <row r="9238" spans="1:20" x14ac:dyDescent="0.3">
      <c r="A9238">
        <v>9237</v>
      </c>
      <c r="B9238" t="s">
        <v>10507</v>
      </c>
      <c r="C9238">
        <f t="shared" si="144"/>
        <v>35</v>
      </c>
      <c r="D9238" s="1">
        <v>42980</v>
      </c>
      <c r="E9238" s="1">
        <v>42984</v>
      </c>
      <c r="F9238" t="s">
        <v>46</v>
      </c>
      <c r="G9238" t="s">
        <v>1991</v>
      </c>
      <c r="H9238" t="s">
        <v>1992</v>
      </c>
      <c r="I9238" t="s">
        <v>22</v>
      </c>
      <c r="J9238" t="s">
        <v>23</v>
      </c>
      <c r="K9238" t="s">
        <v>38</v>
      </c>
      <c r="L9238" t="s">
        <v>39</v>
      </c>
      <c r="M9238">
        <v>90036</v>
      </c>
      <c r="N9238" t="s">
        <v>40</v>
      </c>
      <c r="O9238" t="s">
        <v>76</v>
      </c>
      <c r="P9238" t="s">
        <v>28</v>
      </c>
      <c r="Q9238" t="s">
        <v>52</v>
      </c>
      <c r="R9238" t="s">
        <v>77</v>
      </c>
      <c r="S9238">
        <v>568.72799999999995</v>
      </c>
      <c r="T9238" s="3"/>
    </row>
    <row r="9239" spans="1:20" x14ac:dyDescent="0.3">
      <c r="A9239">
        <v>9238</v>
      </c>
      <c r="B9239" t="s">
        <v>10507</v>
      </c>
      <c r="C9239">
        <f t="shared" si="144"/>
        <v>35</v>
      </c>
      <c r="D9239" s="1">
        <v>42980</v>
      </c>
      <c r="E9239" s="1">
        <v>42984</v>
      </c>
      <c r="F9239" t="s">
        <v>46</v>
      </c>
      <c r="G9239" t="s">
        <v>1991</v>
      </c>
      <c r="H9239" t="s">
        <v>1992</v>
      </c>
      <c r="I9239" t="s">
        <v>22</v>
      </c>
      <c r="J9239" t="s">
        <v>23</v>
      </c>
      <c r="K9239" t="s">
        <v>38</v>
      </c>
      <c r="L9239" t="s">
        <v>39</v>
      </c>
      <c r="M9239">
        <v>90036</v>
      </c>
      <c r="N9239" t="s">
        <v>40</v>
      </c>
      <c r="O9239" t="s">
        <v>5393</v>
      </c>
      <c r="P9239" t="s">
        <v>42</v>
      </c>
      <c r="Q9239" t="s">
        <v>71</v>
      </c>
      <c r="R9239" t="s">
        <v>5394</v>
      </c>
      <c r="S9239">
        <v>7.3120000000000003</v>
      </c>
      <c r="T9239" s="3"/>
    </row>
    <row r="9240" spans="1:20" x14ac:dyDescent="0.3">
      <c r="A9240">
        <v>9239</v>
      </c>
      <c r="B9240" t="s">
        <v>10508</v>
      </c>
      <c r="C9240">
        <f t="shared" si="144"/>
        <v>7</v>
      </c>
      <c r="D9240" s="1">
        <v>43142</v>
      </c>
      <c r="E9240" s="1">
        <v>43145</v>
      </c>
      <c r="F9240" t="s">
        <v>184</v>
      </c>
      <c r="G9240" t="s">
        <v>4990</v>
      </c>
      <c r="H9240" t="s">
        <v>4991</v>
      </c>
      <c r="I9240" t="s">
        <v>22</v>
      </c>
      <c r="J9240" t="s">
        <v>23</v>
      </c>
      <c r="K9240" t="s">
        <v>493</v>
      </c>
      <c r="L9240" t="s">
        <v>494</v>
      </c>
      <c r="M9240">
        <v>43229</v>
      </c>
      <c r="N9240" t="s">
        <v>144</v>
      </c>
      <c r="O9240" t="s">
        <v>2881</v>
      </c>
      <c r="P9240" t="s">
        <v>28</v>
      </c>
      <c r="Q9240" t="s">
        <v>61</v>
      </c>
      <c r="R9240" t="s">
        <v>2882</v>
      </c>
      <c r="S9240">
        <v>147.56800000000001</v>
      </c>
      <c r="T9240" s="3"/>
    </row>
    <row r="9241" spans="1:20" x14ac:dyDescent="0.3">
      <c r="A9241">
        <v>9240</v>
      </c>
      <c r="B9241" t="s">
        <v>10509</v>
      </c>
      <c r="C9241">
        <f t="shared" si="144"/>
        <v>43</v>
      </c>
      <c r="D9241" s="1">
        <v>43400</v>
      </c>
      <c r="E9241" s="1">
        <v>43406</v>
      </c>
      <c r="F9241" t="s">
        <v>46</v>
      </c>
      <c r="G9241" t="s">
        <v>2024</v>
      </c>
      <c r="H9241" t="s">
        <v>2025</v>
      </c>
      <c r="I9241" t="s">
        <v>37</v>
      </c>
      <c r="J9241" t="s">
        <v>23</v>
      </c>
      <c r="K9241" t="s">
        <v>5651</v>
      </c>
      <c r="L9241" t="s">
        <v>50</v>
      </c>
      <c r="M9241">
        <v>32303</v>
      </c>
      <c r="N9241" t="s">
        <v>26</v>
      </c>
      <c r="O9241" t="s">
        <v>3446</v>
      </c>
      <c r="P9241" t="s">
        <v>42</v>
      </c>
      <c r="Q9241" t="s">
        <v>86</v>
      </c>
      <c r="R9241" t="s">
        <v>182</v>
      </c>
      <c r="S9241">
        <v>56.783999999999999</v>
      </c>
      <c r="T9241" s="3"/>
    </row>
    <row r="9242" spans="1:20" x14ac:dyDescent="0.3">
      <c r="A9242">
        <v>9241</v>
      </c>
      <c r="B9242" t="s">
        <v>10509</v>
      </c>
      <c r="C9242">
        <f t="shared" si="144"/>
        <v>43</v>
      </c>
      <c r="D9242" s="1">
        <v>43400</v>
      </c>
      <c r="E9242" s="1">
        <v>43406</v>
      </c>
      <c r="F9242" t="s">
        <v>46</v>
      </c>
      <c r="G9242" t="s">
        <v>2024</v>
      </c>
      <c r="H9242" t="s">
        <v>2025</v>
      </c>
      <c r="I9242" t="s">
        <v>37</v>
      </c>
      <c r="J9242" t="s">
        <v>23</v>
      </c>
      <c r="K9242" t="s">
        <v>5651</v>
      </c>
      <c r="L9242" t="s">
        <v>50</v>
      </c>
      <c r="M9242">
        <v>32303</v>
      </c>
      <c r="N9242" t="s">
        <v>26</v>
      </c>
      <c r="O9242" t="s">
        <v>3129</v>
      </c>
      <c r="P9242" t="s">
        <v>42</v>
      </c>
      <c r="Q9242" t="s">
        <v>71</v>
      </c>
      <c r="R9242" t="s">
        <v>3130</v>
      </c>
      <c r="S9242">
        <v>5.6070000000000002</v>
      </c>
      <c r="T9242" s="3"/>
    </row>
    <row r="9243" spans="1:20" x14ac:dyDescent="0.3">
      <c r="A9243">
        <v>9242</v>
      </c>
      <c r="B9243" t="s">
        <v>10509</v>
      </c>
      <c r="C9243">
        <f t="shared" si="144"/>
        <v>43</v>
      </c>
      <c r="D9243" s="1">
        <v>43400</v>
      </c>
      <c r="E9243" s="1">
        <v>43406</v>
      </c>
      <c r="F9243" t="s">
        <v>46</v>
      </c>
      <c r="G9243" t="s">
        <v>2024</v>
      </c>
      <c r="H9243" t="s">
        <v>2025</v>
      </c>
      <c r="I9243" t="s">
        <v>37</v>
      </c>
      <c r="J9243" t="s">
        <v>23</v>
      </c>
      <c r="K9243" t="s">
        <v>5651</v>
      </c>
      <c r="L9243" t="s">
        <v>50</v>
      </c>
      <c r="M9243">
        <v>32303</v>
      </c>
      <c r="N9243" t="s">
        <v>26</v>
      </c>
      <c r="O9243" t="s">
        <v>1738</v>
      </c>
      <c r="P9243" t="s">
        <v>42</v>
      </c>
      <c r="Q9243" t="s">
        <v>64</v>
      </c>
      <c r="R9243" t="s">
        <v>1739</v>
      </c>
      <c r="S9243">
        <v>6.5759999999999996</v>
      </c>
      <c r="T9243" s="3"/>
    </row>
    <row r="9244" spans="1:20" x14ac:dyDescent="0.3">
      <c r="A9244">
        <v>9243</v>
      </c>
      <c r="B9244" t="s">
        <v>10510</v>
      </c>
      <c r="C9244">
        <f t="shared" si="144"/>
        <v>28</v>
      </c>
      <c r="D9244" s="1">
        <v>42194</v>
      </c>
      <c r="E9244" s="1">
        <v>42199</v>
      </c>
      <c r="F9244" t="s">
        <v>46</v>
      </c>
      <c r="G9244" t="s">
        <v>2352</v>
      </c>
      <c r="H9244" t="s">
        <v>2353</v>
      </c>
      <c r="I9244" t="s">
        <v>98</v>
      </c>
      <c r="J9244" t="s">
        <v>23</v>
      </c>
      <c r="K9244" t="s">
        <v>123</v>
      </c>
      <c r="L9244" t="s">
        <v>39</v>
      </c>
      <c r="M9244">
        <v>94122</v>
      </c>
      <c r="N9244" t="s">
        <v>40</v>
      </c>
      <c r="O9244" t="s">
        <v>442</v>
      </c>
      <c r="P9244" t="s">
        <v>42</v>
      </c>
      <c r="Q9244" t="s">
        <v>71</v>
      </c>
      <c r="R9244" t="s">
        <v>443</v>
      </c>
      <c r="S9244">
        <v>14.304</v>
      </c>
      <c r="T9244" s="3"/>
    </row>
    <row r="9245" spans="1:20" x14ac:dyDescent="0.3">
      <c r="A9245">
        <v>9244</v>
      </c>
      <c r="B9245" t="s">
        <v>10510</v>
      </c>
      <c r="C9245">
        <f t="shared" si="144"/>
        <v>28</v>
      </c>
      <c r="D9245" s="1">
        <v>42194</v>
      </c>
      <c r="E9245" s="1">
        <v>42199</v>
      </c>
      <c r="F9245" t="s">
        <v>46</v>
      </c>
      <c r="G9245" t="s">
        <v>2352</v>
      </c>
      <c r="H9245" t="s">
        <v>2353</v>
      </c>
      <c r="I9245" t="s">
        <v>98</v>
      </c>
      <c r="J9245" t="s">
        <v>23</v>
      </c>
      <c r="K9245" t="s">
        <v>123</v>
      </c>
      <c r="L9245" t="s">
        <v>39</v>
      </c>
      <c r="M9245">
        <v>94122</v>
      </c>
      <c r="N9245" t="s">
        <v>40</v>
      </c>
      <c r="O9245" t="s">
        <v>7056</v>
      </c>
      <c r="P9245" t="s">
        <v>28</v>
      </c>
      <c r="Q9245" t="s">
        <v>29</v>
      </c>
      <c r="R9245" t="s">
        <v>7057</v>
      </c>
      <c r="S9245">
        <v>119.833</v>
      </c>
      <c r="T9245" s="3"/>
    </row>
    <row r="9246" spans="1:20" x14ac:dyDescent="0.3">
      <c r="A9246">
        <v>9245</v>
      </c>
      <c r="B9246" t="s">
        <v>10510</v>
      </c>
      <c r="C9246">
        <f t="shared" si="144"/>
        <v>28</v>
      </c>
      <c r="D9246" s="1">
        <v>42194</v>
      </c>
      <c r="E9246" s="1">
        <v>42199</v>
      </c>
      <c r="F9246" t="s">
        <v>46</v>
      </c>
      <c r="G9246" t="s">
        <v>2352</v>
      </c>
      <c r="H9246" t="s">
        <v>2353</v>
      </c>
      <c r="I9246" t="s">
        <v>98</v>
      </c>
      <c r="J9246" t="s">
        <v>23</v>
      </c>
      <c r="K9246" t="s">
        <v>123</v>
      </c>
      <c r="L9246" t="s">
        <v>39</v>
      </c>
      <c r="M9246">
        <v>94122</v>
      </c>
      <c r="N9246" t="s">
        <v>40</v>
      </c>
      <c r="O9246" t="s">
        <v>4228</v>
      </c>
      <c r="P9246" t="s">
        <v>42</v>
      </c>
      <c r="Q9246" t="s">
        <v>64</v>
      </c>
      <c r="R9246" t="s">
        <v>4229</v>
      </c>
      <c r="S9246">
        <v>5.56</v>
      </c>
      <c r="T9246" s="3"/>
    </row>
    <row r="9247" spans="1:20" x14ac:dyDescent="0.3">
      <c r="A9247">
        <v>9246</v>
      </c>
      <c r="B9247" t="s">
        <v>10510</v>
      </c>
      <c r="C9247">
        <f t="shared" si="144"/>
        <v>28</v>
      </c>
      <c r="D9247" s="1">
        <v>42194</v>
      </c>
      <c r="E9247" s="1">
        <v>42199</v>
      </c>
      <c r="F9247" t="s">
        <v>46</v>
      </c>
      <c r="G9247" t="s">
        <v>2352</v>
      </c>
      <c r="H9247" t="s">
        <v>2353</v>
      </c>
      <c r="I9247" t="s">
        <v>98</v>
      </c>
      <c r="J9247" t="s">
        <v>23</v>
      </c>
      <c r="K9247" t="s">
        <v>123</v>
      </c>
      <c r="L9247" t="s">
        <v>39</v>
      </c>
      <c r="M9247">
        <v>94122</v>
      </c>
      <c r="N9247" t="s">
        <v>40</v>
      </c>
      <c r="O9247" t="s">
        <v>85</v>
      </c>
      <c r="P9247" t="s">
        <v>42</v>
      </c>
      <c r="Q9247" t="s">
        <v>86</v>
      </c>
      <c r="R9247" t="s">
        <v>87</v>
      </c>
      <c r="S9247">
        <v>32.4</v>
      </c>
      <c r="T9247" s="3"/>
    </row>
    <row r="9248" spans="1:20" x14ac:dyDescent="0.3">
      <c r="A9248">
        <v>9247</v>
      </c>
      <c r="B9248" t="s">
        <v>10511</v>
      </c>
      <c r="C9248">
        <f t="shared" si="144"/>
        <v>21</v>
      </c>
      <c r="D9248" s="1">
        <v>43242</v>
      </c>
      <c r="E9248" s="1">
        <v>43246</v>
      </c>
      <c r="F9248" t="s">
        <v>46</v>
      </c>
      <c r="G9248" t="s">
        <v>6040</v>
      </c>
      <c r="H9248" t="s">
        <v>6041</v>
      </c>
      <c r="I9248" t="s">
        <v>98</v>
      </c>
      <c r="J9248" t="s">
        <v>23</v>
      </c>
      <c r="K9248" t="s">
        <v>123</v>
      </c>
      <c r="L9248" t="s">
        <v>39</v>
      </c>
      <c r="M9248">
        <v>94109</v>
      </c>
      <c r="N9248" t="s">
        <v>40</v>
      </c>
      <c r="O9248" t="s">
        <v>1113</v>
      </c>
      <c r="P9248" t="s">
        <v>42</v>
      </c>
      <c r="Q9248" t="s">
        <v>64</v>
      </c>
      <c r="R9248" t="s">
        <v>1114</v>
      </c>
      <c r="S9248">
        <v>9.84</v>
      </c>
      <c r="T9248" s="3"/>
    </row>
    <row r="9249" spans="1:20" x14ac:dyDescent="0.3">
      <c r="A9249">
        <v>9248</v>
      </c>
      <c r="B9249" t="s">
        <v>10511</v>
      </c>
      <c r="C9249">
        <f t="shared" si="144"/>
        <v>21</v>
      </c>
      <c r="D9249" s="1">
        <v>43242</v>
      </c>
      <c r="E9249" s="1">
        <v>43246</v>
      </c>
      <c r="F9249" t="s">
        <v>46</v>
      </c>
      <c r="G9249" t="s">
        <v>6040</v>
      </c>
      <c r="H9249" t="s">
        <v>6041</v>
      </c>
      <c r="I9249" t="s">
        <v>98</v>
      </c>
      <c r="J9249" t="s">
        <v>23</v>
      </c>
      <c r="K9249" t="s">
        <v>123</v>
      </c>
      <c r="L9249" t="s">
        <v>39</v>
      </c>
      <c r="M9249">
        <v>94109</v>
      </c>
      <c r="N9249" t="s">
        <v>40</v>
      </c>
      <c r="O9249" t="s">
        <v>1281</v>
      </c>
      <c r="P9249" t="s">
        <v>42</v>
      </c>
      <c r="Q9249" t="s">
        <v>64</v>
      </c>
      <c r="R9249" t="s">
        <v>1282</v>
      </c>
      <c r="S9249">
        <v>2.78</v>
      </c>
      <c r="T9249" s="3"/>
    </row>
    <row r="9250" spans="1:20" x14ac:dyDescent="0.3">
      <c r="A9250">
        <v>9249</v>
      </c>
      <c r="B9250" t="s">
        <v>10512</v>
      </c>
      <c r="C9250">
        <f t="shared" si="144"/>
        <v>45</v>
      </c>
      <c r="D9250" s="1">
        <v>43049</v>
      </c>
      <c r="E9250" s="1">
        <v>43053</v>
      </c>
      <c r="F9250" t="s">
        <v>46</v>
      </c>
      <c r="G9250" t="s">
        <v>2896</v>
      </c>
      <c r="H9250" t="s">
        <v>2897</v>
      </c>
      <c r="I9250" t="s">
        <v>22</v>
      </c>
      <c r="J9250" t="s">
        <v>23</v>
      </c>
      <c r="K9250" t="s">
        <v>262</v>
      </c>
      <c r="L9250" t="s">
        <v>263</v>
      </c>
      <c r="M9250">
        <v>10009</v>
      </c>
      <c r="N9250" t="s">
        <v>144</v>
      </c>
      <c r="O9250" t="s">
        <v>1021</v>
      </c>
      <c r="P9250" t="s">
        <v>42</v>
      </c>
      <c r="Q9250" t="s">
        <v>71</v>
      </c>
      <c r="R9250" t="s">
        <v>1022</v>
      </c>
      <c r="S9250">
        <v>3.64</v>
      </c>
      <c r="T9250" s="3"/>
    </row>
    <row r="9251" spans="1:20" x14ac:dyDescent="0.3">
      <c r="A9251">
        <v>9250</v>
      </c>
      <c r="B9251" t="s">
        <v>10512</v>
      </c>
      <c r="C9251">
        <f t="shared" si="144"/>
        <v>45</v>
      </c>
      <c r="D9251" s="1">
        <v>43049</v>
      </c>
      <c r="E9251" s="1">
        <v>43053</v>
      </c>
      <c r="F9251" t="s">
        <v>46</v>
      </c>
      <c r="G9251" t="s">
        <v>2896</v>
      </c>
      <c r="H9251" t="s">
        <v>2897</v>
      </c>
      <c r="I9251" t="s">
        <v>22</v>
      </c>
      <c r="J9251" t="s">
        <v>23</v>
      </c>
      <c r="K9251" t="s">
        <v>262</v>
      </c>
      <c r="L9251" t="s">
        <v>263</v>
      </c>
      <c r="M9251">
        <v>10009</v>
      </c>
      <c r="N9251" t="s">
        <v>144</v>
      </c>
      <c r="O9251" t="s">
        <v>5894</v>
      </c>
      <c r="P9251" t="s">
        <v>67</v>
      </c>
      <c r="Q9251" t="s">
        <v>68</v>
      </c>
      <c r="R9251" t="s">
        <v>5895</v>
      </c>
      <c r="S9251">
        <v>881.93</v>
      </c>
      <c r="T9251" s="3"/>
    </row>
    <row r="9252" spans="1:20" x14ac:dyDescent="0.3">
      <c r="A9252">
        <v>9251</v>
      </c>
      <c r="B9252" t="s">
        <v>10513</v>
      </c>
      <c r="C9252">
        <f t="shared" si="144"/>
        <v>48</v>
      </c>
      <c r="D9252" s="1">
        <v>43071</v>
      </c>
      <c r="E9252" s="1">
        <v>43075</v>
      </c>
      <c r="F9252" t="s">
        <v>46</v>
      </c>
      <c r="G9252" t="s">
        <v>3889</v>
      </c>
      <c r="H9252" t="s">
        <v>3890</v>
      </c>
      <c r="I9252" t="s">
        <v>37</v>
      </c>
      <c r="J9252" t="s">
        <v>23</v>
      </c>
      <c r="K9252" t="s">
        <v>5183</v>
      </c>
      <c r="L9252" t="s">
        <v>485</v>
      </c>
      <c r="M9252">
        <v>52302</v>
      </c>
      <c r="N9252" t="s">
        <v>101</v>
      </c>
      <c r="O9252" t="s">
        <v>1928</v>
      </c>
      <c r="P9252" t="s">
        <v>42</v>
      </c>
      <c r="Q9252" t="s">
        <v>71</v>
      </c>
      <c r="R9252" t="s">
        <v>1929</v>
      </c>
      <c r="S9252">
        <v>115.84</v>
      </c>
      <c r="T9252" s="3"/>
    </row>
    <row r="9253" spans="1:20" x14ac:dyDescent="0.3">
      <c r="A9253">
        <v>9252</v>
      </c>
      <c r="B9253" t="s">
        <v>10514</v>
      </c>
      <c r="C9253">
        <f t="shared" si="144"/>
        <v>9</v>
      </c>
      <c r="D9253" s="1">
        <v>43161</v>
      </c>
      <c r="E9253" s="1">
        <v>43167</v>
      </c>
      <c r="F9253" t="s">
        <v>46</v>
      </c>
      <c r="G9253" t="s">
        <v>5636</v>
      </c>
      <c r="H9253" t="s">
        <v>5637</v>
      </c>
      <c r="I9253" t="s">
        <v>37</v>
      </c>
      <c r="J9253" t="s">
        <v>23</v>
      </c>
      <c r="K9253" t="s">
        <v>38</v>
      </c>
      <c r="L9253" t="s">
        <v>39</v>
      </c>
      <c r="M9253">
        <v>90008</v>
      </c>
      <c r="N9253" t="s">
        <v>40</v>
      </c>
      <c r="O9253" t="s">
        <v>4304</v>
      </c>
      <c r="P9253" t="s">
        <v>42</v>
      </c>
      <c r="Q9253" t="s">
        <v>71</v>
      </c>
      <c r="R9253" t="s">
        <v>4305</v>
      </c>
      <c r="S9253">
        <v>107.648</v>
      </c>
      <c r="T9253" s="3"/>
    </row>
    <row r="9254" spans="1:20" x14ac:dyDescent="0.3">
      <c r="A9254">
        <v>9253</v>
      </c>
      <c r="B9254" t="s">
        <v>10515</v>
      </c>
      <c r="C9254">
        <f t="shared" si="144"/>
        <v>39</v>
      </c>
      <c r="D9254" s="1">
        <v>43366</v>
      </c>
      <c r="E9254" s="1">
        <v>43368</v>
      </c>
      <c r="F9254" t="s">
        <v>19</v>
      </c>
      <c r="G9254" t="s">
        <v>8521</v>
      </c>
      <c r="H9254" t="s">
        <v>8522</v>
      </c>
      <c r="I9254" t="s">
        <v>22</v>
      </c>
      <c r="J9254" t="s">
        <v>23</v>
      </c>
      <c r="K9254" t="s">
        <v>10516</v>
      </c>
      <c r="L9254" t="s">
        <v>1708</v>
      </c>
      <c r="M9254">
        <v>71603</v>
      </c>
      <c r="N9254" t="s">
        <v>26</v>
      </c>
      <c r="O9254" t="s">
        <v>4939</v>
      </c>
      <c r="P9254" t="s">
        <v>67</v>
      </c>
      <c r="Q9254" t="s">
        <v>157</v>
      </c>
      <c r="R9254" t="s">
        <v>4940</v>
      </c>
      <c r="S9254">
        <v>199.95</v>
      </c>
      <c r="T9254" s="3"/>
    </row>
    <row r="9255" spans="1:20" x14ac:dyDescent="0.3">
      <c r="A9255">
        <v>9254</v>
      </c>
      <c r="B9255" t="s">
        <v>10515</v>
      </c>
      <c r="C9255">
        <f t="shared" si="144"/>
        <v>39</v>
      </c>
      <c r="D9255" s="1">
        <v>43366</v>
      </c>
      <c r="E9255" s="1">
        <v>43368</v>
      </c>
      <c r="F9255" t="s">
        <v>19</v>
      </c>
      <c r="G9255" t="s">
        <v>8521</v>
      </c>
      <c r="H9255" t="s">
        <v>8522</v>
      </c>
      <c r="I9255" t="s">
        <v>22</v>
      </c>
      <c r="J9255" t="s">
        <v>23</v>
      </c>
      <c r="K9255" t="s">
        <v>10516</v>
      </c>
      <c r="L9255" t="s">
        <v>1708</v>
      </c>
      <c r="M9255">
        <v>71603</v>
      </c>
      <c r="N9255" t="s">
        <v>26</v>
      </c>
      <c r="O9255" t="s">
        <v>1980</v>
      </c>
      <c r="P9255" t="s">
        <v>42</v>
      </c>
      <c r="Q9255" t="s">
        <v>86</v>
      </c>
      <c r="R9255" t="s">
        <v>1981</v>
      </c>
      <c r="S9255">
        <v>12.96</v>
      </c>
      <c r="T9255" s="3"/>
    </row>
    <row r="9256" spans="1:20" x14ac:dyDescent="0.3">
      <c r="A9256">
        <v>9255</v>
      </c>
      <c r="B9256" t="s">
        <v>10517</v>
      </c>
      <c r="C9256">
        <f t="shared" si="144"/>
        <v>7</v>
      </c>
      <c r="D9256" s="1">
        <v>42046</v>
      </c>
      <c r="E9256" s="1">
        <v>42050</v>
      </c>
      <c r="F9256" t="s">
        <v>19</v>
      </c>
      <c r="G9256" t="s">
        <v>2628</v>
      </c>
      <c r="H9256" t="s">
        <v>2629</v>
      </c>
      <c r="I9256" t="s">
        <v>22</v>
      </c>
      <c r="J9256" t="s">
        <v>23</v>
      </c>
      <c r="K9256" t="s">
        <v>378</v>
      </c>
      <c r="L9256" t="s">
        <v>593</v>
      </c>
      <c r="M9256">
        <v>65203</v>
      </c>
      <c r="N9256" t="s">
        <v>101</v>
      </c>
      <c r="O9256" t="s">
        <v>300</v>
      </c>
      <c r="P9256" t="s">
        <v>28</v>
      </c>
      <c r="Q9256" t="s">
        <v>32</v>
      </c>
      <c r="R9256" t="s">
        <v>301</v>
      </c>
      <c r="S9256">
        <v>60.89</v>
      </c>
      <c r="T9256" s="3"/>
    </row>
    <row r="9257" spans="1:20" x14ac:dyDescent="0.3">
      <c r="A9257">
        <v>9256</v>
      </c>
      <c r="B9257" t="s">
        <v>10517</v>
      </c>
      <c r="C9257">
        <f t="shared" si="144"/>
        <v>7</v>
      </c>
      <c r="D9257" s="1">
        <v>42046</v>
      </c>
      <c r="E9257" s="1">
        <v>42050</v>
      </c>
      <c r="F9257" t="s">
        <v>19</v>
      </c>
      <c r="G9257" t="s">
        <v>2628</v>
      </c>
      <c r="H9257" t="s">
        <v>2629</v>
      </c>
      <c r="I9257" t="s">
        <v>22</v>
      </c>
      <c r="J9257" t="s">
        <v>23</v>
      </c>
      <c r="K9257" t="s">
        <v>378</v>
      </c>
      <c r="L9257" t="s">
        <v>593</v>
      </c>
      <c r="M9257">
        <v>65203</v>
      </c>
      <c r="N9257" t="s">
        <v>101</v>
      </c>
      <c r="O9257" t="s">
        <v>2684</v>
      </c>
      <c r="P9257" t="s">
        <v>42</v>
      </c>
      <c r="Q9257" t="s">
        <v>43</v>
      </c>
      <c r="R9257" t="s">
        <v>2685</v>
      </c>
      <c r="S9257">
        <v>14.94</v>
      </c>
      <c r="T9257" s="3"/>
    </row>
    <row r="9258" spans="1:20" x14ac:dyDescent="0.3">
      <c r="A9258">
        <v>9257</v>
      </c>
      <c r="B9258" t="s">
        <v>10517</v>
      </c>
      <c r="C9258">
        <f t="shared" si="144"/>
        <v>7</v>
      </c>
      <c r="D9258" s="1">
        <v>42046</v>
      </c>
      <c r="E9258" s="1">
        <v>42050</v>
      </c>
      <c r="F9258" t="s">
        <v>19</v>
      </c>
      <c r="G9258" t="s">
        <v>2628</v>
      </c>
      <c r="H9258" t="s">
        <v>2629</v>
      </c>
      <c r="I9258" t="s">
        <v>22</v>
      </c>
      <c r="J9258" t="s">
        <v>23</v>
      </c>
      <c r="K9258" t="s">
        <v>378</v>
      </c>
      <c r="L9258" t="s">
        <v>593</v>
      </c>
      <c r="M9258">
        <v>65203</v>
      </c>
      <c r="N9258" t="s">
        <v>101</v>
      </c>
      <c r="O9258" t="s">
        <v>2107</v>
      </c>
      <c r="P9258" t="s">
        <v>42</v>
      </c>
      <c r="Q9258" t="s">
        <v>71</v>
      </c>
      <c r="R9258" t="s">
        <v>2108</v>
      </c>
      <c r="S9258">
        <v>9.64</v>
      </c>
      <c r="T9258" s="3"/>
    </row>
    <row r="9259" spans="1:20" x14ac:dyDescent="0.3">
      <c r="A9259">
        <v>9258</v>
      </c>
      <c r="B9259" t="s">
        <v>10517</v>
      </c>
      <c r="C9259">
        <f t="shared" si="144"/>
        <v>7</v>
      </c>
      <c r="D9259" s="1">
        <v>42046</v>
      </c>
      <c r="E9259" s="1">
        <v>42050</v>
      </c>
      <c r="F9259" t="s">
        <v>19</v>
      </c>
      <c r="G9259" t="s">
        <v>2628</v>
      </c>
      <c r="H9259" t="s">
        <v>2629</v>
      </c>
      <c r="I9259" t="s">
        <v>22</v>
      </c>
      <c r="J9259" t="s">
        <v>23</v>
      </c>
      <c r="K9259" t="s">
        <v>378</v>
      </c>
      <c r="L9259" t="s">
        <v>593</v>
      </c>
      <c r="M9259">
        <v>65203</v>
      </c>
      <c r="N9259" t="s">
        <v>101</v>
      </c>
      <c r="O9259" t="s">
        <v>5404</v>
      </c>
      <c r="P9259" t="s">
        <v>28</v>
      </c>
      <c r="Q9259" t="s">
        <v>61</v>
      </c>
      <c r="R9259" t="s">
        <v>5405</v>
      </c>
      <c r="S9259">
        <v>332.94</v>
      </c>
      <c r="T9259" s="3"/>
    </row>
    <row r="9260" spans="1:20" x14ac:dyDescent="0.3">
      <c r="A9260">
        <v>9259</v>
      </c>
      <c r="B9260" t="s">
        <v>10517</v>
      </c>
      <c r="C9260">
        <f t="shared" si="144"/>
        <v>7</v>
      </c>
      <c r="D9260" s="1">
        <v>42046</v>
      </c>
      <c r="E9260" s="1">
        <v>42050</v>
      </c>
      <c r="F9260" t="s">
        <v>19</v>
      </c>
      <c r="G9260" t="s">
        <v>2628</v>
      </c>
      <c r="H9260" t="s">
        <v>2629</v>
      </c>
      <c r="I9260" t="s">
        <v>22</v>
      </c>
      <c r="J9260" t="s">
        <v>23</v>
      </c>
      <c r="K9260" t="s">
        <v>378</v>
      </c>
      <c r="L9260" t="s">
        <v>593</v>
      </c>
      <c r="M9260">
        <v>65203</v>
      </c>
      <c r="N9260" t="s">
        <v>101</v>
      </c>
      <c r="O9260" t="s">
        <v>321</v>
      </c>
      <c r="P9260" t="s">
        <v>42</v>
      </c>
      <c r="Q9260" t="s">
        <v>71</v>
      </c>
      <c r="R9260" t="s">
        <v>6192</v>
      </c>
      <c r="S9260">
        <v>51.9</v>
      </c>
      <c r="T9260" s="3"/>
    </row>
    <row r="9261" spans="1:20" x14ac:dyDescent="0.3">
      <c r="A9261">
        <v>9260</v>
      </c>
      <c r="B9261" t="s">
        <v>10517</v>
      </c>
      <c r="C9261">
        <f t="shared" si="144"/>
        <v>7</v>
      </c>
      <c r="D9261" s="1">
        <v>42046</v>
      </c>
      <c r="E9261" s="1">
        <v>42050</v>
      </c>
      <c r="F9261" t="s">
        <v>19</v>
      </c>
      <c r="G9261" t="s">
        <v>2628</v>
      </c>
      <c r="H9261" t="s">
        <v>2629</v>
      </c>
      <c r="I9261" t="s">
        <v>22</v>
      </c>
      <c r="J9261" t="s">
        <v>23</v>
      </c>
      <c r="K9261" t="s">
        <v>378</v>
      </c>
      <c r="L9261" t="s">
        <v>593</v>
      </c>
      <c r="M9261">
        <v>65203</v>
      </c>
      <c r="N9261" t="s">
        <v>101</v>
      </c>
      <c r="O9261" t="s">
        <v>2217</v>
      </c>
      <c r="P9261" t="s">
        <v>42</v>
      </c>
      <c r="Q9261" t="s">
        <v>55</v>
      </c>
      <c r="R9261" t="s">
        <v>2218</v>
      </c>
      <c r="S9261">
        <v>64.959999999999994</v>
      </c>
      <c r="T9261" s="3"/>
    </row>
    <row r="9262" spans="1:20" x14ac:dyDescent="0.3">
      <c r="A9262">
        <v>9261</v>
      </c>
      <c r="B9262" t="s">
        <v>10518</v>
      </c>
      <c r="C9262">
        <f t="shared" si="144"/>
        <v>46</v>
      </c>
      <c r="D9262" s="1">
        <v>43415</v>
      </c>
      <c r="E9262" s="1">
        <v>43418</v>
      </c>
      <c r="F9262" t="s">
        <v>19</v>
      </c>
      <c r="G9262" t="s">
        <v>1257</v>
      </c>
      <c r="H9262" t="s">
        <v>1258</v>
      </c>
      <c r="I9262" t="s">
        <v>22</v>
      </c>
      <c r="J9262" t="s">
        <v>23</v>
      </c>
      <c r="K9262" t="s">
        <v>10519</v>
      </c>
      <c r="L9262" t="s">
        <v>5330</v>
      </c>
      <c r="M9262">
        <v>57401</v>
      </c>
      <c r="N9262" t="s">
        <v>101</v>
      </c>
      <c r="O9262" t="s">
        <v>8577</v>
      </c>
      <c r="P9262" t="s">
        <v>42</v>
      </c>
      <c r="Q9262" t="s">
        <v>575</v>
      </c>
      <c r="R9262" t="s">
        <v>8578</v>
      </c>
      <c r="S9262">
        <v>25.5</v>
      </c>
      <c r="T9262" s="3"/>
    </row>
    <row r="9263" spans="1:20" x14ac:dyDescent="0.3">
      <c r="A9263">
        <v>9262</v>
      </c>
      <c r="B9263" t="s">
        <v>10520</v>
      </c>
      <c r="C9263">
        <f t="shared" si="144"/>
        <v>36</v>
      </c>
      <c r="D9263" s="1">
        <v>43345</v>
      </c>
      <c r="E9263" s="1">
        <v>43345</v>
      </c>
      <c r="F9263" t="s">
        <v>1289</v>
      </c>
      <c r="G9263" t="s">
        <v>6717</v>
      </c>
      <c r="H9263" t="s">
        <v>6718</v>
      </c>
      <c r="I9263" t="s">
        <v>98</v>
      </c>
      <c r="J9263" t="s">
        <v>23</v>
      </c>
      <c r="K9263" t="s">
        <v>91</v>
      </c>
      <c r="L9263" t="s">
        <v>92</v>
      </c>
      <c r="M9263">
        <v>98103</v>
      </c>
      <c r="N9263" t="s">
        <v>40</v>
      </c>
      <c r="O9263" t="s">
        <v>257</v>
      </c>
      <c r="P9263" t="s">
        <v>28</v>
      </c>
      <c r="Q9263" t="s">
        <v>32</v>
      </c>
      <c r="R9263" t="s">
        <v>258</v>
      </c>
      <c r="S9263">
        <v>215.976</v>
      </c>
      <c r="T9263" s="3"/>
    </row>
    <row r="9264" spans="1:20" x14ac:dyDescent="0.3">
      <c r="A9264">
        <v>9263</v>
      </c>
      <c r="B9264" t="s">
        <v>10521</v>
      </c>
      <c r="C9264">
        <f t="shared" si="144"/>
        <v>42</v>
      </c>
      <c r="D9264" s="1">
        <v>42652</v>
      </c>
      <c r="E9264" s="1">
        <v>42656</v>
      </c>
      <c r="F9264" t="s">
        <v>46</v>
      </c>
      <c r="G9264" t="s">
        <v>2081</v>
      </c>
      <c r="H9264" t="s">
        <v>2082</v>
      </c>
      <c r="I9264" t="s">
        <v>22</v>
      </c>
      <c r="J9264" t="s">
        <v>23</v>
      </c>
      <c r="K9264" t="s">
        <v>878</v>
      </c>
      <c r="L9264" t="s">
        <v>234</v>
      </c>
      <c r="M9264">
        <v>48227</v>
      </c>
      <c r="N9264" t="s">
        <v>101</v>
      </c>
      <c r="O9264" t="s">
        <v>332</v>
      </c>
      <c r="P9264" t="s">
        <v>28</v>
      </c>
      <c r="Q9264" t="s">
        <v>32</v>
      </c>
      <c r="R9264" t="s">
        <v>333</v>
      </c>
      <c r="S9264">
        <v>389.97</v>
      </c>
      <c r="T9264" s="3"/>
    </row>
    <row r="9265" spans="1:20" x14ac:dyDescent="0.3">
      <c r="A9265">
        <v>9264</v>
      </c>
      <c r="B9265" t="s">
        <v>10521</v>
      </c>
      <c r="C9265">
        <f t="shared" si="144"/>
        <v>42</v>
      </c>
      <c r="D9265" s="1">
        <v>42652</v>
      </c>
      <c r="E9265" s="1">
        <v>42656</v>
      </c>
      <c r="F9265" t="s">
        <v>46</v>
      </c>
      <c r="G9265" t="s">
        <v>2081</v>
      </c>
      <c r="H9265" t="s">
        <v>2082</v>
      </c>
      <c r="I9265" t="s">
        <v>22</v>
      </c>
      <c r="J9265" t="s">
        <v>23</v>
      </c>
      <c r="K9265" t="s">
        <v>878</v>
      </c>
      <c r="L9265" t="s">
        <v>234</v>
      </c>
      <c r="M9265">
        <v>48227</v>
      </c>
      <c r="N9265" t="s">
        <v>101</v>
      </c>
      <c r="O9265" t="s">
        <v>3184</v>
      </c>
      <c r="P9265" t="s">
        <v>42</v>
      </c>
      <c r="Q9265" t="s">
        <v>74</v>
      </c>
      <c r="R9265" t="s">
        <v>3185</v>
      </c>
      <c r="S9265">
        <v>269.91000000000003</v>
      </c>
      <c r="T9265" s="3"/>
    </row>
    <row r="9266" spans="1:20" x14ac:dyDescent="0.3">
      <c r="A9266">
        <v>9265</v>
      </c>
      <c r="B9266" t="s">
        <v>10522</v>
      </c>
      <c r="C9266">
        <f t="shared" si="144"/>
        <v>47</v>
      </c>
      <c r="D9266" s="1">
        <v>43428</v>
      </c>
      <c r="E9266" s="1">
        <v>43435</v>
      </c>
      <c r="F9266" t="s">
        <v>46</v>
      </c>
      <c r="G9266" t="s">
        <v>1720</v>
      </c>
      <c r="H9266" t="s">
        <v>1721</v>
      </c>
      <c r="I9266" t="s">
        <v>37</v>
      </c>
      <c r="J9266" t="s">
        <v>23</v>
      </c>
      <c r="K9266" t="s">
        <v>330</v>
      </c>
      <c r="L9266" t="s">
        <v>331</v>
      </c>
      <c r="M9266">
        <v>38109</v>
      </c>
      <c r="N9266" t="s">
        <v>26</v>
      </c>
      <c r="O9266" t="s">
        <v>7369</v>
      </c>
      <c r="P9266" t="s">
        <v>42</v>
      </c>
      <c r="Q9266" t="s">
        <v>71</v>
      </c>
      <c r="R9266" t="s">
        <v>7370</v>
      </c>
      <c r="S9266">
        <v>11.673</v>
      </c>
      <c r="T9266" s="3"/>
    </row>
    <row r="9267" spans="1:20" x14ac:dyDescent="0.3">
      <c r="A9267">
        <v>9266</v>
      </c>
      <c r="B9267" t="s">
        <v>10522</v>
      </c>
      <c r="C9267">
        <f t="shared" si="144"/>
        <v>47</v>
      </c>
      <c r="D9267" s="1">
        <v>43428</v>
      </c>
      <c r="E9267" s="1">
        <v>43435</v>
      </c>
      <c r="F9267" t="s">
        <v>46</v>
      </c>
      <c r="G9267" t="s">
        <v>1720</v>
      </c>
      <c r="H9267" t="s">
        <v>1721</v>
      </c>
      <c r="I9267" t="s">
        <v>37</v>
      </c>
      <c r="J9267" t="s">
        <v>23</v>
      </c>
      <c r="K9267" t="s">
        <v>330</v>
      </c>
      <c r="L9267" t="s">
        <v>331</v>
      </c>
      <c r="M9267">
        <v>38109</v>
      </c>
      <c r="N9267" t="s">
        <v>26</v>
      </c>
      <c r="O9267" t="s">
        <v>8059</v>
      </c>
      <c r="P9267" t="s">
        <v>42</v>
      </c>
      <c r="Q9267" t="s">
        <v>169</v>
      </c>
      <c r="R9267" t="s">
        <v>8060</v>
      </c>
      <c r="S9267">
        <v>64.847999999999999</v>
      </c>
      <c r="T9267" s="3"/>
    </row>
    <row r="9268" spans="1:20" x14ac:dyDescent="0.3">
      <c r="A9268">
        <v>9267</v>
      </c>
      <c r="B9268" t="s">
        <v>10523</v>
      </c>
      <c r="C9268">
        <f t="shared" si="144"/>
        <v>7</v>
      </c>
      <c r="D9268" s="1">
        <v>42043</v>
      </c>
      <c r="E9268" s="1">
        <v>42044</v>
      </c>
      <c r="F9268" t="s">
        <v>184</v>
      </c>
      <c r="G9268" t="s">
        <v>1161</v>
      </c>
      <c r="H9268" t="s">
        <v>1162</v>
      </c>
      <c r="I9268" t="s">
        <v>98</v>
      </c>
      <c r="J9268" t="s">
        <v>23</v>
      </c>
      <c r="K9268" t="s">
        <v>4050</v>
      </c>
      <c r="L9268" t="s">
        <v>1392</v>
      </c>
      <c r="M9268">
        <v>89031</v>
      </c>
      <c r="N9268" t="s">
        <v>40</v>
      </c>
      <c r="O9268" t="s">
        <v>7604</v>
      </c>
      <c r="P9268" t="s">
        <v>28</v>
      </c>
      <c r="Q9268" t="s">
        <v>61</v>
      </c>
      <c r="R9268" t="s">
        <v>7605</v>
      </c>
      <c r="S9268">
        <v>14.56</v>
      </c>
      <c r="T9268" s="3"/>
    </row>
    <row r="9269" spans="1:20" x14ac:dyDescent="0.3">
      <c r="A9269">
        <v>9268</v>
      </c>
      <c r="B9269" t="s">
        <v>10524</v>
      </c>
      <c r="C9269">
        <f t="shared" si="144"/>
        <v>40</v>
      </c>
      <c r="D9269" s="1">
        <v>42638</v>
      </c>
      <c r="E9269" s="1">
        <v>42638</v>
      </c>
      <c r="F9269" t="s">
        <v>1289</v>
      </c>
      <c r="G9269" t="s">
        <v>1953</v>
      </c>
      <c r="H9269" t="s">
        <v>1954</v>
      </c>
      <c r="I9269" t="s">
        <v>22</v>
      </c>
      <c r="J9269" t="s">
        <v>23</v>
      </c>
      <c r="K9269" t="s">
        <v>3713</v>
      </c>
      <c r="L9269" t="s">
        <v>263</v>
      </c>
      <c r="M9269">
        <v>11520</v>
      </c>
      <c r="N9269" t="s">
        <v>144</v>
      </c>
      <c r="O9269" t="s">
        <v>8386</v>
      </c>
      <c r="P9269" t="s">
        <v>28</v>
      </c>
      <c r="Q9269" t="s">
        <v>32</v>
      </c>
      <c r="R9269" t="s">
        <v>8387</v>
      </c>
      <c r="S9269">
        <v>102.58199999999999</v>
      </c>
      <c r="T9269" s="3"/>
    </row>
    <row r="9270" spans="1:20" x14ac:dyDescent="0.3">
      <c r="A9270">
        <v>9269</v>
      </c>
      <c r="B9270" t="s">
        <v>10524</v>
      </c>
      <c r="C9270">
        <f t="shared" si="144"/>
        <v>40</v>
      </c>
      <c r="D9270" s="1">
        <v>42638</v>
      </c>
      <c r="E9270" s="1">
        <v>42638</v>
      </c>
      <c r="F9270" t="s">
        <v>1289</v>
      </c>
      <c r="G9270" t="s">
        <v>1953</v>
      </c>
      <c r="H9270" t="s">
        <v>1954</v>
      </c>
      <c r="I9270" t="s">
        <v>22</v>
      </c>
      <c r="J9270" t="s">
        <v>23</v>
      </c>
      <c r="K9270" t="s">
        <v>3713</v>
      </c>
      <c r="L9270" t="s">
        <v>263</v>
      </c>
      <c r="M9270">
        <v>11520</v>
      </c>
      <c r="N9270" t="s">
        <v>144</v>
      </c>
      <c r="O9270" t="s">
        <v>2780</v>
      </c>
      <c r="P9270" t="s">
        <v>42</v>
      </c>
      <c r="Q9270" t="s">
        <v>86</v>
      </c>
      <c r="R9270" t="s">
        <v>2781</v>
      </c>
      <c r="S9270">
        <v>20.04</v>
      </c>
      <c r="T9270" s="3"/>
    </row>
    <row r="9271" spans="1:20" x14ac:dyDescent="0.3">
      <c r="A9271">
        <v>9270</v>
      </c>
      <c r="B9271" t="s">
        <v>10525</v>
      </c>
      <c r="C9271">
        <f t="shared" si="144"/>
        <v>34</v>
      </c>
      <c r="D9271" s="1">
        <v>43333</v>
      </c>
      <c r="E9271" s="1">
        <v>43340</v>
      </c>
      <c r="F9271" t="s">
        <v>46</v>
      </c>
      <c r="G9271" t="s">
        <v>107</v>
      </c>
      <c r="H9271" t="s">
        <v>108</v>
      </c>
      <c r="I9271" t="s">
        <v>22</v>
      </c>
      <c r="J9271" t="s">
        <v>23</v>
      </c>
      <c r="K9271" t="s">
        <v>262</v>
      </c>
      <c r="L9271" t="s">
        <v>263</v>
      </c>
      <c r="M9271">
        <v>10035</v>
      </c>
      <c r="N9271" t="s">
        <v>144</v>
      </c>
      <c r="O9271" t="s">
        <v>6719</v>
      </c>
      <c r="P9271" t="s">
        <v>42</v>
      </c>
      <c r="Q9271" t="s">
        <v>71</v>
      </c>
      <c r="R9271" t="s">
        <v>6720</v>
      </c>
      <c r="S9271">
        <v>32.088000000000001</v>
      </c>
      <c r="T9271" s="3"/>
    </row>
    <row r="9272" spans="1:20" x14ac:dyDescent="0.3">
      <c r="A9272">
        <v>9271</v>
      </c>
      <c r="B9272" t="s">
        <v>10525</v>
      </c>
      <c r="C9272">
        <f t="shared" si="144"/>
        <v>34</v>
      </c>
      <c r="D9272" s="1">
        <v>43333</v>
      </c>
      <c r="E9272" s="1">
        <v>43340</v>
      </c>
      <c r="F9272" t="s">
        <v>46</v>
      </c>
      <c r="G9272" t="s">
        <v>107</v>
      </c>
      <c r="H9272" t="s">
        <v>108</v>
      </c>
      <c r="I9272" t="s">
        <v>22</v>
      </c>
      <c r="J9272" t="s">
        <v>23</v>
      </c>
      <c r="K9272" t="s">
        <v>262</v>
      </c>
      <c r="L9272" t="s">
        <v>263</v>
      </c>
      <c r="M9272">
        <v>10035</v>
      </c>
      <c r="N9272" t="s">
        <v>144</v>
      </c>
      <c r="O9272" t="s">
        <v>4723</v>
      </c>
      <c r="P9272" t="s">
        <v>42</v>
      </c>
      <c r="Q9272" t="s">
        <v>71</v>
      </c>
      <c r="R9272" t="s">
        <v>4724</v>
      </c>
      <c r="S9272">
        <v>4305.5519999999997</v>
      </c>
      <c r="T9272" s="3"/>
    </row>
    <row r="9273" spans="1:20" x14ac:dyDescent="0.3">
      <c r="A9273">
        <v>9272</v>
      </c>
      <c r="B9273" t="s">
        <v>10526</v>
      </c>
      <c r="C9273">
        <f t="shared" si="144"/>
        <v>19</v>
      </c>
      <c r="D9273" s="1">
        <v>42867</v>
      </c>
      <c r="E9273" s="1">
        <v>42872</v>
      </c>
      <c r="F9273" t="s">
        <v>46</v>
      </c>
      <c r="G9273" t="s">
        <v>3749</v>
      </c>
      <c r="H9273" t="s">
        <v>3750</v>
      </c>
      <c r="I9273" t="s">
        <v>37</v>
      </c>
      <c r="J9273" t="s">
        <v>23</v>
      </c>
      <c r="K9273" t="s">
        <v>262</v>
      </c>
      <c r="L9273" t="s">
        <v>263</v>
      </c>
      <c r="M9273">
        <v>10024</v>
      </c>
      <c r="N9273" t="s">
        <v>144</v>
      </c>
      <c r="O9273" t="s">
        <v>6595</v>
      </c>
      <c r="P9273" t="s">
        <v>28</v>
      </c>
      <c r="Q9273" t="s">
        <v>61</v>
      </c>
      <c r="R9273" t="s">
        <v>6596</v>
      </c>
      <c r="S9273">
        <v>10.02</v>
      </c>
      <c r="T9273" s="3"/>
    </row>
    <row r="9274" spans="1:20" x14ac:dyDescent="0.3">
      <c r="A9274">
        <v>9273</v>
      </c>
      <c r="B9274" t="s">
        <v>10526</v>
      </c>
      <c r="C9274">
        <f t="shared" si="144"/>
        <v>19</v>
      </c>
      <c r="D9274" s="1">
        <v>42867</v>
      </c>
      <c r="E9274" s="1">
        <v>42872</v>
      </c>
      <c r="F9274" t="s">
        <v>46</v>
      </c>
      <c r="G9274" t="s">
        <v>3749</v>
      </c>
      <c r="H9274" t="s">
        <v>3750</v>
      </c>
      <c r="I9274" t="s">
        <v>37</v>
      </c>
      <c r="J9274" t="s">
        <v>23</v>
      </c>
      <c r="K9274" t="s">
        <v>262</v>
      </c>
      <c r="L9274" t="s">
        <v>263</v>
      </c>
      <c r="M9274">
        <v>10024</v>
      </c>
      <c r="N9274" t="s">
        <v>144</v>
      </c>
      <c r="O9274" t="s">
        <v>5568</v>
      </c>
      <c r="P9274" t="s">
        <v>67</v>
      </c>
      <c r="Q9274" t="s">
        <v>68</v>
      </c>
      <c r="R9274" t="s">
        <v>5569</v>
      </c>
      <c r="S9274">
        <v>631.96</v>
      </c>
      <c r="T9274" s="3"/>
    </row>
    <row r="9275" spans="1:20" x14ac:dyDescent="0.3">
      <c r="A9275">
        <v>9274</v>
      </c>
      <c r="B9275" t="s">
        <v>10527</v>
      </c>
      <c r="C9275">
        <f t="shared" si="144"/>
        <v>36</v>
      </c>
      <c r="D9275" s="1">
        <v>43345</v>
      </c>
      <c r="E9275" s="1">
        <v>43349</v>
      </c>
      <c r="F9275" t="s">
        <v>46</v>
      </c>
      <c r="G9275" t="s">
        <v>988</v>
      </c>
      <c r="H9275" t="s">
        <v>989</v>
      </c>
      <c r="I9275" t="s">
        <v>22</v>
      </c>
      <c r="J9275" t="s">
        <v>23</v>
      </c>
      <c r="K9275" t="s">
        <v>24</v>
      </c>
      <c r="L9275" t="s">
        <v>25</v>
      </c>
      <c r="M9275">
        <v>42420</v>
      </c>
      <c r="N9275" t="s">
        <v>26</v>
      </c>
      <c r="O9275" t="s">
        <v>512</v>
      </c>
      <c r="P9275" t="s">
        <v>42</v>
      </c>
      <c r="Q9275" t="s">
        <v>71</v>
      </c>
      <c r="R9275" t="s">
        <v>513</v>
      </c>
      <c r="S9275">
        <v>1577.94</v>
      </c>
      <c r="T9275" s="3"/>
    </row>
    <row r="9276" spans="1:20" x14ac:dyDescent="0.3">
      <c r="A9276">
        <v>9275</v>
      </c>
      <c r="B9276" t="s">
        <v>10528</v>
      </c>
      <c r="C9276">
        <f t="shared" si="144"/>
        <v>41</v>
      </c>
      <c r="D9276" s="1">
        <v>42287</v>
      </c>
      <c r="E9276" s="1">
        <v>42287</v>
      </c>
      <c r="F9276" t="s">
        <v>1289</v>
      </c>
      <c r="G9276" t="s">
        <v>6755</v>
      </c>
      <c r="H9276" t="s">
        <v>6756</v>
      </c>
      <c r="I9276" t="s">
        <v>37</v>
      </c>
      <c r="J9276" t="s">
        <v>23</v>
      </c>
      <c r="K9276" t="s">
        <v>5472</v>
      </c>
      <c r="L9276" t="s">
        <v>665</v>
      </c>
      <c r="M9276">
        <v>87105</v>
      </c>
      <c r="N9276" t="s">
        <v>40</v>
      </c>
      <c r="O9276" t="s">
        <v>9837</v>
      </c>
      <c r="P9276" t="s">
        <v>42</v>
      </c>
      <c r="Q9276" t="s">
        <v>64</v>
      </c>
      <c r="R9276" t="s">
        <v>9838</v>
      </c>
      <c r="S9276">
        <v>255.85</v>
      </c>
      <c r="T9276" s="3"/>
    </row>
    <row r="9277" spans="1:20" x14ac:dyDescent="0.3">
      <c r="A9277">
        <v>9276</v>
      </c>
      <c r="B9277" t="s">
        <v>10529</v>
      </c>
      <c r="C9277">
        <f t="shared" si="144"/>
        <v>21</v>
      </c>
      <c r="D9277" s="1">
        <v>42881</v>
      </c>
      <c r="E9277" s="1">
        <v>42884</v>
      </c>
      <c r="F9277" t="s">
        <v>19</v>
      </c>
      <c r="G9277" t="s">
        <v>3670</v>
      </c>
      <c r="H9277" t="s">
        <v>3671</v>
      </c>
      <c r="I9277" t="s">
        <v>37</v>
      </c>
      <c r="J9277" t="s">
        <v>23</v>
      </c>
      <c r="K9277" t="s">
        <v>8982</v>
      </c>
      <c r="L9277" t="s">
        <v>50</v>
      </c>
      <c r="M9277">
        <v>33445</v>
      </c>
      <c r="N9277" t="s">
        <v>26</v>
      </c>
      <c r="O9277" t="s">
        <v>5921</v>
      </c>
      <c r="P9277" t="s">
        <v>42</v>
      </c>
      <c r="Q9277" t="s">
        <v>55</v>
      </c>
      <c r="R9277" t="s">
        <v>5922</v>
      </c>
      <c r="S9277">
        <v>184.70400000000001</v>
      </c>
      <c r="T9277" s="3"/>
    </row>
    <row r="9278" spans="1:20" x14ac:dyDescent="0.3">
      <c r="A9278">
        <v>9277</v>
      </c>
      <c r="B9278" t="s">
        <v>10529</v>
      </c>
      <c r="C9278">
        <f t="shared" si="144"/>
        <v>21</v>
      </c>
      <c r="D9278" s="1">
        <v>42881</v>
      </c>
      <c r="E9278" s="1">
        <v>42884</v>
      </c>
      <c r="F9278" t="s">
        <v>19</v>
      </c>
      <c r="G9278" t="s">
        <v>3670</v>
      </c>
      <c r="H9278" t="s">
        <v>3671</v>
      </c>
      <c r="I9278" t="s">
        <v>37</v>
      </c>
      <c r="J9278" t="s">
        <v>23</v>
      </c>
      <c r="K9278" t="s">
        <v>8982</v>
      </c>
      <c r="L9278" t="s">
        <v>50</v>
      </c>
      <c r="M9278">
        <v>33445</v>
      </c>
      <c r="N9278" t="s">
        <v>26</v>
      </c>
      <c r="O9278" t="s">
        <v>2085</v>
      </c>
      <c r="P9278" t="s">
        <v>67</v>
      </c>
      <c r="Q9278" t="s">
        <v>157</v>
      </c>
      <c r="R9278" t="s">
        <v>2086</v>
      </c>
      <c r="S9278">
        <v>47.92</v>
      </c>
      <c r="T9278" s="3"/>
    </row>
    <row r="9279" spans="1:20" x14ac:dyDescent="0.3">
      <c r="A9279">
        <v>9278</v>
      </c>
      <c r="B9279" t="s">
        <v>10530</v>
      </c>
      <c r="C9279">
        <f t="shared" si="144"/>
        <v>48</v>
      </c>
      <c r="D9279" s="1">
        <v>43435</v>
      </c>
      <c r="E9279" s="1">
        <v>43439</v>
      </c>
      <c r="F9279" t="s">
        <v>46</v>
      </c>
      <c r="G9279" t="s">
        <v>2123</v>
      </c>
      <c r="H9279" t="s">
        <v>2124</v>
      </c>
      <c r="I9279" t="s">
        <v>22</v>
      </c>
      <c r="J9279" t="s">
        <v>23</v>
      </c>
      <c r="K9279" t="s">
        <v>142</v>
      </c>
      <c r="L9279" t="s">
        <v>143</v>
      </c>
      <c r="M9279">
        <v>19140</v>
      </c>
      <c r="N9279" t="s">
        <v>144</v>
      </c>
      <c r="O9279" t="s">
        <v>2684</v>
      </c>
      <c r="P9279" t="s">
        <v>42</v>
      </c>
      <c r="Q9279" t="s">
        <v>43</v>
      </c>
      <c r="R9279" t="s">
        <v>2685</v>
      </c>
      <c r="S9279">
        <v>15.936</v>
      </c>
      <c r="T9279" s="3"/>
    </row>
    <row r="9280" spans="1:20" x14ac:dyDescent="0.3">
      <c r="A9280">
        <v>9279</v>
      </c>
      <c r="B9280" t="s">
        <v>10530</v>
      </c>
      <c r="C9280">
        <f t="shared" si="144"/>
        <v>48</v>
      </c>
      <c r="D9280" s="1">
        <v>43435</v>
      </c>
      <c r="E9280" s="1">
        <v>43439</v>
      </c>
      <c r="F9280" t="s">
        <v>46</v>
      </c>
      <c r="G9280" t="s">
        <v>2123</v>
      </c>
      <c r="H9280" t="s">
        <v>2124</v>
      </c>
      <c r="I9280" t="s">
        <v>22</v>
      </c>
      <c r="J9280" t="s">
        <v>23</v>
      </c>
      <c r="K9280" t="s">
        <v>142</v>
      </c>
      <c r="L9280" t="s">
        <v>143</v>
      </c>
      <c r="M9280">
        <v>19140</v>
      </c>
      <c r="N9280" t="s">
        <v>144</v>
      </c>
      <c r="O9280" t="s">
        <v>2870</v>
      </c>
      <c r="P9280" t="s">
        <v>42</v>
      </c>
      <c r="Q9280" t="s">
        <v>71</v>
      </c>
      <c r="R9280" t="s">
        <v>2871</v>
      </c>
      <c r="S9280">
        <v>8.0009999999999994</v>
      </c>
      <c r="T9280" s="3"/>
    </row>
    <row r="9281" spans="1:20" x14ac:dyDescent="0.3">
      <c r="A9281">
        <v>9280</v>
      </c>
      <c r="B9281" t="s">
        <v>10530</v>
      </c>
      <c r="C9281">
        <f t="shared" si="144"/>
        <v>48</v>
      </c>
      <c r="D9281" s="1">
        <v>43435</v>
      </c>
      <c r="E9281" s="1">
        <v>43439</v>
      </c>
      <c r="F9281" t="s">
        <v>46</v>
      </c>
      <c r="G9281" t="s">
        <v>2123</v>
      </c>
      <c r="H9281" t="s">
        <v>2124</v>
      </c>
      <c r="I9281" t="s">
        <v>22</v>
      </c>
      <c r="J9281" t="s">
        <v>23</v>
      </c>
      <c r="K9281" t="s">
        <v>142</v>
      </c>
      <c r="L9281" t="s">
        <v>143</v>
      </c>
      <c r="M9281">
        <v>19140</v>
      </c>
      <c r="N9281" t="s">
        <v>144</v>
      </c>
      <c r="O9281" t="s">
        <v>1794</v>
      </c>
      <c r="P9281" t="s">
        <v>28</v>
      </c>
      <c r="Q9281" t="s">
        <v>32</v>
      </c>
      <c r="R9281" t="s">
        <v>1795</v>
      </c>
      <c r="S9281">
        <v>398.97199999999998</v>
      </c>
      <c r="T9281" s="3"/>
    </row>
    <row r="9282" spans="1:20" x14ac:dyDescent="0.3">
      <c r="A9282">
        <v>9281</v>
      </c>
      <c r="B9282" t="s">
        <v>10531</v>
      </c>
      <c r="C9282">
        <f t="shared" si="144"/>
        <v>38</v>
      </c>
      <c r="D9282" s="1">
        <v>42998</v>
      </c>
      <c r="E9282" s="1">
        <v>43002</v>
      </c>
      <c r="F9282" t="s">
        <v>46</v>
      </c>
      <c r="G9282" t="s">
        <v>6661</v>
      </c>
      <c r="H9282" t="s">
        <v>6662</v>
      </c>
      <c r="I9282" t="s">
        <v>98</v>
      </c>
      <c r="J9282" t="s">
        <v>23</v>
      </c>
      <c r="K9282" t="s">
        <v>91</v>
      </c>
      <c r="L9282" t="s">
        <v>92</v>
      </c>
      <c r="M9282">
        <v>98105</v>
      </c>
      <c r="N9282" t="s">
        <v>40</v>
      </c>
      <c r="O9282" t="s">
        <v>7287</v>
      </c>
      <c r="P9282" t="s">
        <v>28</v>
      </c>
      <c r="Q9282" t="s">
        <v>29</v>
      </c>
      <c r="R9282" t="s">
        <v>7288</v>
      </c>
      <c r="S9282">
        <v>163.88</v>
      </c>
      <c r="T9282" s="3"/>
    </row>
    <row r="9283" spans="1:20" x14ac:dyDescent="0.3">
      <c r="A9283">
        <v>9282</v>
      </c>
      <c r="B9283" t="s">
        <v>10532</v>
      </c>
      <c r="C9283">
        <f t="shared" ref="C9283:C9346" si="145">WEEKNUM(D9283,1)</f>
        <v>37</v>
      </c>
      <c r="D9283" s="1">
        <v>43354</v>
      </c>
      <c r="E9283" s="1">
        <v>43358</v>
      </c>
      <c r="F9283" t="s">
        <v>46</v>
      </c>
      <c r="G9283" t="s">
        <v>775</v>
      </c>
      <c r="H9283" t="s">
        <v>776</v>
      </c>
      <c r="I9283" t="s">
        <v>22</v>
      </c>
      <c r="J9283" t="s">
        <v>23</v>
      </c>
      <c r="K9283" t="s">
        <v>1465</v>
      </c>
      <c r="L9283" t="s">
        <v>315</v>
      </c>
      <c r="M9283">
        <v>23223</v>
      </c>
      <c r="N9283" t="s">
        <v>26</v>
      </c>
      <c r="O9283" t="s">
        <v>9625</v>
      </c>
      <c r="P9283" t="s">
        <v>42</v>
      </c>
      <c r="Q9283" t="s">
        <v>74</v>
      </c>
      <c r="R9283" t="s">
        <v>9626</v>
      </c>
      <c r="S9283">
        <v>67.900000000000006</v>
      </c>
      <c r="T9283" s="3"/>
    </row>
    <row r="9284" spans="1:20" x14ac:dyDescent="0.3">
      <c r="A9284">
        <v>9283</v>
      </c>
      <c r="B9284" t="s">
        <v>10533</v>
      </c>
      <c r="C9284">
        <f t="shared" si="145"/>
        <v>52</v>
      </c>
      <c r="D9284" s="1">
        <v>43099</v>
      </c>
      <c r="E9284" s="1">
        <v>43104</v>
      </c>
      <c r="F9284" t="s">
        <v>46</v>
      </c>
      <c r="G9284" t="s">
        <v>6494</v>
      </c>
      <c r="H9284" t="s">
        <v>6495</v>
      </c>
      <c r="I9284" t="s">
        <v>22</v>
      </c>
      <c r="J9284" t="s">
        <v>23</v>
      </c>
      <c r="K9284" t="s">
        <v>9175</v>
      </c>
      <c r="L9284" t="s">
        <v>50</v>
      </c>
      <c r="M9284">
        <v>33407</v>
      </c>
      <c r="N9284" t="s">
        <v>26</v>
      </c>
      <c r="O9284" t="s">
        <v>6008</v>
      </c>
      <c r="P9284" t="s">
        <v>42</v>
      </c>
      <c r="Q9284" t="s">
        <v>86</v>
      </c>
      <c r="R9284" t="s">
        <v>6009</v>
      </c>
      <c r="S9284">
        <v>72.224000000000004</v>
      </c>
      <c r="T9284" s="3"/>
    </row>
    <row r="9285" spans="1:20" x14ac:dyDescent="0.3">
      <c r="A9285">
        <v>9284</v>
      </c>
      <c r="B9285" t="s">
        <v>10534</v>
      </c>
      <c r="C9285">
        <f t="shared" si="145"/>
        <v>36</v>
      </c>
      <c r="D9285" s="1">
        <v>43345</v>
      </c>
      <c r="E9285" s="1">
        <v>43347</v>
      </c>
      <c r="F9285" t="s">
        <v>19</v>
      </c>
      <c r="G9285" t="s">
        <v>4881</v>
      </c>
      <c r="H9285" t="s">
        <v>4882</v>
      </c>
      <c r="I9285" t="s">
        <v>22</v>
      </c>
      <c r="J9285" t="s">
        <v>23</v>
      </c>
      <c r="K9285" t="s">
        <v>5344</v>
      </c>
      <c r="L9285" t="s">
        <v>453</v>
      </c>
      <c r="M9285">
        <v>80525</v>
      </c>
      <c r="N9285" t="s">
        <v>40</v>
      </c>
      <c r="O9285" t="s">
        <v>647</v>
      </c>
      <c r="P9285" t="s">
        <v>42</v>
      </c>
      <c r="Q9285" t="s">
        <v>43</v>
      </c>
      <c r="R9285" t="s">
        <v>648</v>
      </c>
      <c r="S9285">
        <v>11.696</v>
      </c>
      <c r="T9285" s="3"/>
    </row>
    <row r="9286" spans="1:20" x14ac:dyDescent="0.3">
      <c r="A9286">
        <v>9285</v>
      </c>
      <c r="B9286" t="s">
        <v>10535</v>
      </c>
      <c r="C9286">
        <f t="shared" si="145"/>
        <v>47</v>
      </c>
      <c r="D9286" s="1">
        <v>42326</v>
      </c>
      <c r="E9286" s="1">
        <v>42331</v>
      </c>
      <c r="F9286" t="s">
        <v>46</v>
      </c>
      <c r="G9286" t="s">
        <v>1290</v>
      </c>
      <c r="H9286" t="s">
        <v>1291</v>
      </c>
      <c r="I9286" t="s">
        <v>37</v>
      </c>
      <c r="J9286" t="s">
        <v>23</v>
      </c>
      <c r="K9286" t="s">
        <v>609</v>
      </c>
      <c r="L9286" t="s">
        <v>110</v>
      </c>
      <c r="M9286">
        <v>53132</v>
      </c>
      <c r="N9286" t="s">
        <v>101</v>
      </c>
      <c r="O9286" t="s">
        <v>2096</v>
      </c>
      <c r="P9286" t="s">
        <v>28</v>
      </c>
      <c r="Q9286" t="s">
        <v>32</v>
      </c>
      <c r="R9286" t="s">
        <v>2097</v>
      </c>
      <c r="S9286">
        <v>392.94</v>
      </c>
      <c r="T9286" s="3"/>
    </row>
    <row r="9287" spans="1:20" x14ac:dyDescent="0.3">
      <c r="A9287">
        <v>9286</v>
      </c>
      <c r="B9287" t="s">
        <v>10536</v>
      </c>
      <c r="C9287">
        <f t="shared" si="145"/>
        <v>48</v>
      </c>
      <c r="D9287" s="1">
        <v>42695</v>
      </c>
      <c r="E9287" s="1">
        <v>42698</v>
      </c>
      <c r="F9287" t="s">
        <v>184</v>
      </c>
      <c r="G9287" t="s">
        <v>5110</v>
      </c>
      <c r="H9287" t="s">
        <v>5111</v>
      </c>
      <c r="I9287" t="s">
        <v>22</v>
      </c>
      <c r="J9287" t="s">
        <v>23</v>
      </c>
      <c r="K9287" t="s">
        <v>733</v>
      </c>
      <c r="L9287" t="s">
        <v>84</v>
      </c>
      <c r="M9287">
        <v>28110</v>
      </c>
      <c r="N9287" t="s">
        <v>26</v>
      </c>
      <c r="O9287" t="s">
        <v>869</v>
      </c>
      <c r="P9287" t="s">
        <v>28</v>
      </c>
      <c r="Q9287" t="s">
        <v>61</v>
      </c>
      <c r="R9287" t="s">
        <v>870</v>
      </c>
      <c r="S9287">
        <v>18.175999999999998</v>
      </c>
      <c r="T9287" s="3"/>
    </row>
    <row r="9288" spans="1:20" x14ac:dyDescent="0.3">
      <c r="A9288">
        <v>9287</v>
      </c>
      <c r="B9288" t="s">
        <v>10537</v>
      </c>
      <c r="C9288">
        <f t="shared" si="145"/>
        <v>25</v>
      </c>
      <c r="D9288" s="1">
        <v>43270</v>
      </c>
      <c r="E9288" s="1">
        <v>43277</v>
      </c>
      <c r="F9288" t="s">
        <v>46</v>
      </c>
      <c r="G9288" t="s">
        <v>4105</v>
      </c>
      <c r="H9288" t="s">
        <v>4106</v>
      </c>
      <c r="I9288" t="s">
        <v>98</v>
      </c>
      <c r="J9288" t="s">
        <v>23</v>
      </c>
      <c r="K9288" t="s">
        <v>813</v>
      </c>
      <c r="L9288" t="s">
        <v>100</v>
      </c>
      <c r="M9288">
        <v>75081</v>
      </c>
      <c r="N9288" t="s">
        <v>101</v>
      </c>
      <c r="O9288" t="s">
        <v>5938</v>
      </c>
      <c r="P9288" t="s">
        <v>42</v>
      </c>
      <c r="Q9288" t="s">
        <v>71</v>
      </c>
      <c r="R9288" t="s">
        <v>5939</v>
      </c>
      <c r="S9288">
        <v>6.8879999999999999</v>
      </c>
      <c r="T9288" s="3"/>
    </row>
    <row r="9289" spans="1:20" x14ac:dyDescent="0.3">
      <c r="A9289">
        <v>9288</v>
      </c>
      <c r="B9289" t="s">
        <v>10537</v>
      </c>
      <c r="C9289">
        <f t="shared" si="145"/>
        <v>25</v>
      </c>
      <c r="D9289" s="1">
        <v>43270</v>
      </c>
      <c r="E9289" s="1">
        <v>43277</v>
      </c>
      <c r="F9289" t="s">
        <v>46</v>
      </c>
      <c r="G9289" t="s">
        <v>4105</v>
      </c>
      <c r="H9289" t="s">
        <v>4106</v>
      </c>
      <c r="I9289" t="s">
        <v>98</v>
      </c>
      <c r="J9289" t="s">
        <v>23</v>
      </c>
      <c r="K9289" t="s">
        <v>813</v>
      </c>
      <c r="L9289" t="s">
        <v>100</v>
      </c>
      <c r="M9289">
        <v>75081</v>
      </c>
      <c r="N9289" t="s">
        <v>101</v>
      </c>
      <c r="O9289" t="s">
        <v>2187</v>
      </c>
      <c r="P9289" t="s">
        <v>28</v>
      </c>
      <c r="Q9289" t="s">
        <v>52</v>
      </c>
      <c r="R9289" t="s">
        <v>2188</v>
      </c>
      <c r="S9289">
        <v>457.48500000000001</v>
      </c>
      <c r="T9289" s="3"/>
    </row>
    <row r="9290" spans="1:20" x14ac:dyDescent="0.3">
      <c r="A9290">
        <v>9289</v>
      </c>
      <c r="B9290" t="s">
        <v>10538</v>
      </c>
      <c r="C9290">
        <f t="shared" si="145"/>
        <v>48</v>
      </c>
      <c r="D9290" s="1">
        <v>43434</v>
      </c>
      <c r="E9290" s="1">
        <v>43437</v>
      </c>
      <c r="F9290" t="s">
        <v>184</v>
      </c>
      <c r="G9290" t="s">
        <v>5064</v>
      </c>
      <c r="H9290" t="s">
        <v>5065</v>
      </c>
      <c r="I9290" t="s">
        <v>22</v>
      </c>
      <c r="J9290" t="s">
        <v>23</v>
      </c>
      <c r="K9290" t="s">
        <v>142</v>
      </c>
      <c r="L9290" t="s">
        <v>143</v>
      </c>
      <c r="M9290">
        <v>19134</v>
      </c>
      <c r="N9290" t="s">
        <v>144</v>
      </c>
      <c r="O9290" t="s">
        <v>4773</v>
      </c>
      <c r="P9290" t="s">
        <v>28</v>
      </c>
      <c r="Q9290" t="s">
        <v>32</v>
      </c>
      <c r="R9290" t="s">
        <v>4774</v>
      </c>
      <c r="S9290">
        <v>1079.316</v>
      </c>
      <c r="T9290" s="3"/>
    </row>
    <row r="9291" spans="1:20" x14ac:dyDescent="0.3">
      <c r="A9291">
        <v>9290</v>
      </c>
      <c r="B9291" t="s">
        <v>10539</v>
      </c>
      <c r="C9291">
        <f t="shared" si="145"/>
        <v>17</v>
      </c>
      <c r="D9291" s="1">
        <v>42117</v>
      </c>
      <c r="E9291" s="1">
        <v>42120</v>
      </c>
      <c r="F9291" t="s">
        <v>19</v>
      </c>
      <c r="G9291" t="s">
        <v>1161</v>
      </c>
      <c r="H9291" t="s">
        <v>1162</v>
      </c>
      <c r="I9291" t="s">
        <v>98</v>
      </c>
      <c r="J9291" t="s">
        <v>23</v>
      </c>
      <c r="K9291" t="s">
        <v>123</v>
      </c>
      <c r="L9291" t="s">
        <v>39</v>
      </c>
      <c r="M9291">
        <v>94109</v>
      </c>
      <c r="N9291" t="s">
        <v>40</v>
      </c>
      <c r="O9291" t="s">
        <v>4754</v>
      </c>
      <c r="P9291" t="s">
        <v>42</v>
      </c>
      <c r="Q9291" t="s">
        <v>86</v>
      </c>
      <c r="R9291" t="s">
        <v>4755</v>
      </c>
      <c r="S9291">
        <v>48.91</v>
      </c>
      <c r="T9291" s="3"/>
    </row>
    <row r="9292" spans="1:20" x14ac:dyDescent="0.3">
      <c r="A9292">
        <v>9291</v>
      </c>
      <c r="B9292" t="s">
        <v>10540</v>
      </c>
      <c r="C9292">
        <f t="shared" si="145"/>
        <v>39</v>
      </c>
      <c r="D9292" s="1">
        <v>42270</v>
      </c>
      <c r="E9292" s="1">
        <v>42272</v>
      </c>
      <c r="F9292" t="s">
        <v>184</v>
      </c>
      <c r="G9292" t="s">
        <v>5619</v>
      </c>
      <c r="H9292" t="s">
        <v>5620</v>
      </c>
      <c r="I9292" t="s">
        <v>22</v>
      </c>
      <c r="J9292" t="s">
        <v>23</v>
      </c>
      <c r="K9292" t="s">
        <v>240</v>
      </c>
      <c r="L9292" t="s">
        <v>241</v>
      </c>
      <c r="M9292">
        <v>19901</v>
      </c>
      <c r="N9292" t="s">
        <v>144</v>
      </c>
      <c r="O9292" t="s">
        <v>3272</v>
      </c>
      <c r="P9292" t="s">
        <v>42</v>
      </c>
      <c r="Q9292" t="s">
        <v>64</v>
      </c>
      <c r="R9292" t="s">
        <v>3273</v>
      </c>
      <c r="S9292">
        <v>9.84</v>
      </c>
      <c r="T9292" s="3"/>
    </row>
    <row r="9293" spans="1:20" x14ac:dyDescent="0.3">
      <c r="A9293">
        <v>9292</v>
      </c>
      <c r="B9293" t="s">
        <v>10540</v>
      </c>
      <c r="C9293">
        <f t="shared" si="145"/>
        <v>39</v>
      </c>
      <c r="D9293" s="1">
        <v>42270</v>
      </c>
      <c r="E9293" s="1">
        <v>42272</v>
      </c>
      <c r="F9293" t="s">
        <v>184</v>
      </c>
      <c r="G9293" t="s">
        <v>5619</v>
      </c>
      <c r="H9293" t="s">
        <v>5620</v>
      </c>
      <c r="I9293" t="s">
        <v>22</v>
      </c>
      <c r="J9293" t="s">
        <v>23</v>
      </c>
      <c r="K9293" t="s">
        <v>240</v>
      </c>
      <c r="L9293" t="s">
        <v>241</v>
      </c>
      <c r="M9293">
        <v>19901</v>
      </c>
      <c r="N9293" t="s">
        <v>144</v>
      </c>
      <c r="O9293" t="s">
        <v>4040</v>
      </c>
      <c r="P9293" t="s">
        <v>42</v>
      </c>
      <c r="Q9293" t="s">
        <v>71</v>
      </c>
      <c r="R9293" t="s">
        <v>4041</v>
      </c>
      <c r="S9293">
        <v>34.5</v>
      </c>
      <c r="T9293" s="3"/>
    </row>
    <row r="9294" spans="1:20" x14ac:dyDescent="0.3">
      <c r="A9294">
        <v>9293</v>
      </c>
      <c r="B9294" t="s">
        <v>10541</v>
      </c>
      <c r="C9294">
        <f t="shared" si="145"/>
        <v>9</v>
      </c>
      <c r="D9294" s="1">
        <v>43161</v>
      </c>
      <c r="E9294" s="1">
        <v>43161</v>
      </c>
      <c r="F9294" t="s">
        <v>1289</v>
      </c>
      <c r="G9294" t="s">
        <v>2294</v>
      </c>
      <c r="H9294" t="s">
        <v>2295</v>
      </c>
      <c r="I9294" t="s">
        <v>37</v>
      </c>
      <c r="J9294" t="s">
        <v>23</v>
      </c>
      <c r="K9294" t="s">
        <v>8048</v>
      </c>
      <c r="L9294" t="s">
        <v>100</v>
      </c>
      <c r="M9294">
        <v>76706</v>
      </c>
      <c r="N9294" t="s">
        <v>101</v>
      </c>
      <c r="O9294" t="s">
        <v>2966</v>
      </c>
      <c r="P9294" t="s">
        <v>42</v>
      </c>
      <c r="Q9294" t="s">
        <v>71</v>
      </c>
      <c r="R9294" t="s">
        <v>2967</v>
      </c>
      <c r="S9294">
        <v>0.55600000000000005</v>
      </c>
      <c r="T9294" s="3"/>
    </row>
    <row r="9295" spans="1:20" x14ac:dyDescent="0.3">
      <c r="A9295">
        <v>9294</v>
      </c>
      <c r="B9295" t="s">
        <v>10542</v>
      </c>
      <c r="C9295">
        <f t="shared" si="145"/>
        <v>46</v>
      </c>
      <c r="D9295" s="1">
        <v>43421</v>
      </c>
      <c r="E9295" s="1">
        <v>43425</v>
      </c>
      <c r="F9295" t="s">
        <v>19</v>
      </c>
      <c r="G9295" t="s">
        <v>5064</v>
      </c>
      <c r="H9295" t="s">
        <v>5065</v>
      </c>
      <c r="I9295" t="s">
        <v>22</v>
      </c>
      <c r="J9295" t="s">
        <v>23</v>
      </c>
      <c r="K9295" t="s">
        <v>10543</v>
      </c>
      <c r="L9295" t="s">
        <v>2738</v>
      </c>
      <c r="M9295">
        <v>21740</v>
      </c>
      <c r="N9295" t="s">
        <v>144</v>
      </c>
      <c r="O9295" t="s">
        <v>1372</v>
      </c>
      <c r="P9295" t="s">
        <v>42</v>
      </c>
      <c r="Q9295" t="s">
        <v>71</v>
      </c>
      <c r="R9295" t="s">
        <v>1373</v>
      </c>
      <c r="S9295">
        <v>43.8</v>
      </c>
      <c r="T9295" s="3"/>
    </row>
    <row r="9296" spans="1:20" x14ac:dyDescent="0.3">
      <c r="A9296">
        <v>9295</v>
      </c>
      <c r="B9296" t="s">
        <v>10544</v>
      </c>
      <c r="C9296">
        <f t="shared" si="145"/>
        <v>22</v>
      </c>
      <c r="D9296" s="1">
        <v>43248</v>
      </c>
      <c r="E9296" s="1">
        <v>43252</v>
      </c>
      <c r="F9296" t="s">
        <v>46</v>
      </c>
      <c r="G9296" t="s">
        <v>754</v>
      </c>
      <c r="H9296" t="s">
        <v>755</v>
      </c>
      <c r="I9296" t="s">
        <v>37</v>
      </c>
      <c r="J9296" t="s">
        <v>23</v>
      </c>
      <c r="K9296" t="s">
        <v>2181</v>
      </c>
      <c r="L9296" t="s">
        <v>494</v>
      </c>
      <c r="M9296">
        <v>44105</v>
      </c>
      <c r="N9296" t="s">
        <v>144</v>
      </c>
      <c r="O9296" t="s">
        <v>3981</v>
      </c>
      <c r="P9296" t="s">
        <v>42</v>
      </c>
      <c r="Q9296" t="s">
        <v>86</v>
      </c>
      <c r="R9296" t="s">
        <v>3982</v>
      </c>
      <c r="S9296">
        <v>13.872</v>
      </c>
      <c r="T9296" s="3"/>
    </row>
    <row r="9297" spans="1:20" x14ac:dyDescent="0.3">
      <c r="A9297">
        <v>9296</v>
      </c>
      <c r="B9297" t="s">
        <v>10544</v>
      </c>
      <c r="C9297">
        <f t="shared" si="145"/>
        <v>22</v>
      </c>
      <c r="D9297" s="1">
        <v>43248</v>
      </c>
      <c r="E9297" s="1">
        <v>43252</v>
      </c>
      <c r="F9297" t="s">
        <v>46</v>
      </c>
      <c r="G9297" t="s">
        <v>754</v>
      </c>
      <c r="H9297" t="s">
        <v>755</v>
      </c>
      <c r="I9297" t="s">
        <v>37</v>
      </c>
      <c r="J9297" t="s">
        <v>23</v>
      </c>
      <c r="K9297" t="s">
        <v>2181</v>
      </c>
      <c r="L9297" t="s">
        <v>494</v>
      </c>
      <c r="M9297">
        <v>44105</v>
      </c>
      <c r="N9297" t="s">
        <v>144</v>
      </c>
      <c r="O9297" t="s">
        <v>1075</v>
      </c>
      <c r="P9297" t="s">
        <v>28</v>
      </c>
      <c r="Q9297" t="s">
        <v>29</v>
      </c>
      <c r="R9297" t="s">
        <v>1076</v>
      </c>
      <c r="S9297">
        <v>115.96</v>
      </c>
      <c r="T9297" s="3"/>
    </row>
    <row r="9298" spans="1:20" x14ac:dyDescent="0.3">
      <c r="A9298">
        <v>9297</v>
      </c>
      <c r="B9298" t="s">
        <v>10545</v>
      </c>
      <c r="C9298">
        <f t="shared" si="145"/>
        <v>17</v>
      </c>
      <c r="D9298" s="1">
        <v>42478</v>
      </c>
      <c r="E9298" s="1">
        <v>42482</v>
      </c>
      <c r="F9298" t="s">
        <v>19</v>
      </c>
      <c r="G9298" t="s">
        <v>1478</v>
      </c>
      <c r="H9298" t="s">
        <v>1479</v>
      </c>
      <c r="I9298" t="s">
        <v>37</v>
      </c>
      <c r="J9298" t="s">
        <v>23</v>
      </c>
      <c r="K9298" t="s">
        <v>7293</v>
      </c>
      <c r="L9298" t="s">
        <v>100</v>
      </c>
      <c r="M9298">
        <v>78501</v>
      </c>
      <c r="N9298" t="s">
        <v>101</v>
      </c>
      <c r="O9298" t="s">
        <v>4445</v>
      </c>
      <c r="P9298" t="s">
        <v>67</v>
      </c>
      <c r="Q9298" t="s">
        <v>157</v>
      </c>
      <c r="R9298" t="s">
        <v>4446</v>
      </c>
      <c r="S9298">
        <v>41.423999999999999</v>
      </c>
      <c r="T9298" s="3"/>
    </row>
    <row r="9299" spans="1:20" x14ac:dyDescent="0.3">
      <c r="A9299">
        <v>9298</v>
      </c>
      <c r="B9299" t="s">
        <v>10545</v>
      </c>
      <c r="C9299">
        <f t="shared" si="145"/>
        <v>17</v>
      </c>
      <c r="D9299" s="1">
        <v>42478</v>
      </c>
      <c r="E9299" s="1">
        <v>42482</v>
      </c>
      <c r="F9299" t="s">
        <v>19</v>
      </c>
      <c r="G9299" t="s">
        <v>1478</v>
      </c>
      <c r="H9299" t="s">
        <v>1479</v>
      </c>
      <c r="I9299" t="s">
        <v>37</v>
      </c>
      <c r="J9299" t="s">
        <v>23</v>
      </c>
      <c r="K9299" t="s">
        <v>7293</v>
      </c>
      <c r="L9299" t="s">
        <v>100</v>
      </c>
      <c r="M9299">
        <v>78501</v>
      </c>
      <c r="N9299" t="s">
        <v>101</v>
      </c>
      <c r="O9299" t="s">
        <v>4306</v>
      </c>
      <c r="P9299" t="s">
        <v>67</v>
      </c>
      <c r="Q9299" t="s">
        <v>68</v>
      </c>
      <c r="R9299" t="s">
        <v>4307</v>
      </c>
      <c r="S9299">
        <v>244.768</v>
      </c>
      <c r="T9299" s="3"/>
    </row>
    <row r="9300" spans="1:20" x14ac:dyDescent="0.3">
      <c r="A9300">
        <v>9299</v>
      </c>
      <c r="B9300" t="s">
        <v>10545</v>
      </c>
      <c r="C9300">
        <f t="shared" si="145"/>
        <v>17</v>
      </c>
      <c r="D9300" s="1">
        <v>42478</v>
      </c>
      <c r="E9300" s="1">
        <v>42482</v>
      </c>
      <c r="F9300" t="s">
        <v>19</v>
      </c>
      <c r="G9300" t="s">
        <v>1478</v>
      </c>
      <c r="H9300" t="s">
        <v>1479</v>
      </c>
      <c r="I9300" t="s">
        <v>37</v>
      </c>
      <c r="J9300" t="s">
        <v>23</v>
      </c>
      <c r="K9300" t="s">
        <v>7293</v>
      </c>
      <c r="L9300" t="s">
        <v>100</v>
      </c>
      <c r="M9300">
        <v>78501</v>
      </c>
      <c r="N9300" t="s">
        <v>101</v>
      </c>
      <c r="O9300" t="s">
        <v>1158</v>
      </c>
      <c r="P9300" t="s">
        <v>42</v>
      </c>
      <c r="Q9300" t="s">
        <v>64</v>
      </c>
      <c r="R9300" t="s">
        <v>1159</v>
      </c>
      <c r="S9300">
        <v>74.352000000000004</v>
      </c>
      <c r="T9300" s="3"/>
    </row>
    <row r="9301" spans="1:20" x14ac:dyDescent="0.3">
      <c r="A9301">
        <v>9300</v>
      </c>
      <c r="B9301" t="s">
        <v>10545</v>
      </c>
      <c r="C9301">
        <f t="shared" si="145"/>
        <v>17</v>
      </c>
      <c r="D9301" s="1">
        <v>42478</v>
      </c>
      <c r="E9301" s="1">
        <v>42482</v>
      </c>
      <c r="F9301" t="s">
        <v>19</v>
      </c>
      <c r="G9301" t="s">
        <v>1478</v>
      </c>
      <c r="H9301" t="s">
        <v>1479</v>
      </c>
      <c r="I9301" t="s">
        <v>37</v>
      </c>
      <c r="J9301" t="s">
        <v>23</v>
      </c>
      <c r="K9301" t="s">
        <v>7293</v>
      </c>
      <c r="L9301" t="s">
        <v>100</v>
      </c>
      <c r="M9301">
        <v>78501</v>
      </c>
      <c r="N9301" t="s">
        <v>101</v>
      </c>
      <c r="O9301" t="s">
        <v>3246</v>
      </c>
      <c r="P9301" t="s">
        <v>42</v>
      </c>
      <c r="Q9301" t="s">
        <v>71</v>
      </c>
      <c r="R9301" t="s">
        <v>3247</v>
      </c>
      <c r="S9301">
        <v>4.3120000000000003</v>
      </c>
      <c r="T9301" s="3"/>
    </row>
    <row r="9302" spans="1:20" x14ac:dyDescent="0.3">
      <c r="A9302">
        <v>9301</v>
      </c>
      <c r="B9302" t="s">
        <v>10545</v>
      </c>
      <c r="C9302">
        <f t="shared" si="145"/>
        <v>17</v>
      </c>
      <c r="D9302" s="1">
        <v>42478</v>
      </c>
      <c r="E9302" s="1">
        <v>42482</v>
      </c>
      <c r="F9302" t="s">
        <v>19</v>
      </c>
      <c r="G9302" t="s">
        <v>1478</v>
      </c>
      <c r="H9302" t="s">
        <v>1479</v>
      </c>
      <c r="I9302" t="s">
        <v>37</v>
      </c>
      <c r="J9302" t="s">
        <v>23</v>
      </c>
      <c r="K9302" t="s">
        <v>7293</v>
      </c>
      <c r="L9302" t="s">
        <v>100</v>
      </c>
      <c r="M9302">
        <v>78501</v>
      </c>
      <c r="N9302" t="s">
        <v>101</v>
      </c>
      <c r="O9302" t="s">
        <v>1586</v>
      </c>
      <c r="P9302" t="s">
        <v>28</v>
      </c>
      <c r="Q9302" t="s">
        <v>32</v>
      </c>
      <c r="R9302" t="s">
        <v>1587</v>
      </c>
      <c r="S9302">
        <v>56.686</v>
      </c>
      <c r="T9302" s="3"/>
    </row>
    <row r="9303" spans="1:20" x14ac:dyDescent="0.3">
      <c r="A9303">
        <v>9302</v>
      </c>
      <c r="B9303" t="s">
        <v>10545</v>
      </c>
      <c r="C9303">
        <f t="shared" si="145"/>
        <v>17</v>
      </c>
      <c r="D9303" s="1">
        <v>42478</v>
      </c>
      <c r="E9303" s="1">
        <v>42482</v>
      </c>
      <c r="F9303" t="s">
        <v>19</v>
      </c>
      <c r="G9303" t="s">
        <v>1478</v>
      </c>
      <c r="H9303" t="s">
        <v>1479</v>
      </c>
      <c r="I9303" t="s">
        <v>37</v>
      </c>
      <c r="J9303" t="s">
        <v>23</v>
      </c>
      <c r="K9303" t="s">
        <v>7293</v>
      </c>
      <c r="L9303" t="s">
        <v>100</v>
      </c>
      <c r="M9303">
        <v>78501</v>
      </c>
      <c r="N9303" t="s">
        <v>101</v>
      </c>
      <c r="O9303" t="s">
        <v>8339</v>
      </c>
      <c r="P9303" t="s">
        <v>67</v>
      </c>
      <c r="Q9303" t="s">
        <v>68</v>
      </c>
      <c r="R9303" t="s">
        <v>8340</v>
      </c>
      <c r="S9303">
        <v>97.968000000000004</v>
      </c>
      <c r="T9303" s="3"/>
    </row>
    <row r="9304" spans="1:20" x14ac:dyDescent="0.3">
      <c r="A9304">
        <v>9303</v>
      </c>
      <c r="B9304" t="s">
        <v>10545</v>
      </c>
      <c r="C9304">
        <f t="shared" si="145"/>
        <v>17</v>
      </c>
      <c r="D9304" s="1">
        <v>42478</v>
      </c>
      <c r="E9304" s="1">
        <v>42482</v>
      </c>
      <c r="F9304" t="s">
        <v>19</v>
      </c>
      <c r="G9304" t="s">
        <v>1478</v>
      </c>
      <c r="H9304" t="s">
        <v>1479</v>
      </c>
      <c r="I9304" t="s">
        <v>37</v>
      </c>
      <c r="J9304" t="s">
        <v>23</v>
      </c>
      <c r="K9304" t="s">
        <v>7293</v>
      </c>
      <c r="L9304" t="s">
        <v>100</v>
      </c>
      <c r="M9304">
        <v>78501</v>
      </c>
      <c r="N9304" t="s">
        <v>101</v>
      </c>
      <c r="O9304" t="s">
        <v>7101</v>
      </c>
      <c r="P9304" t="s">
        <v>42</v>
      </c>
      <c r="Q9304" t="s">
        <v>64</v>
      </c>
      <c r="R9304" t="s">
        <v>7102</v>
      </c>
      <c r="S9304">
        <v>7.8719999999999999</v>
      </c>
      <c r="T9304" s="3"/>
    </row>
    <row r="9305" spans="1:20" x14ac:dyDescent="0.3">
      <c r="A9305">
        <v>9304</v>
      </c>
      <c r="B9305" t="s">
        <v>10545</v>
      </c>
      <c r="C9305">
        <f t="shared" si="145"/>
        <v>17</v>
      </c>
      <c r="D9305" s="1">
        <v>42478</v>
      </c>
      <c r="E9305" s="1">
        <v>42482</v>
      </c>
      <c r="F9305" t="s">
        <v>19</v>
      </c>
      <c r="G9305" t="s">
        <v>1478</v>
      </c>
      <c r="H9305" t="s">
        <v>1479</v>
      </c>
      <c r="I9305" t="s">
        <v>37</v>
      </c>
      <c r="J9305" t="s">
        <v>23</v>
      </c>
      <c r="K9305" t="s">
        <v>7293</v>
      </c>
      <c r="L9305" t="s">
        <v>100</v>
      </c>
      <c r="M9305">
        <v>78501</v>
      </c>
      <c r="N9305" t="s">
        <v>101</v>
      </c>
      <c r="O9305" t="s">
        <v>5362</v>
      </c>
      <c r="P9305" t="s">
        <v>42</v>
      </c>
      <c r="Q9305" t="s">
        <v>86</v>
      </c>
      <c r="R9305" t="s">
        <v>5363</v>
      </c>
      <c r="S9305">
        <v>15.552</v>
      </c>
      <c r="T9305" s="3"/>
    </row>
    <row r="9306" spans="1:20" x14ac:dyDescent="0.3">
      <c r="A9306">
        <v>9305</v>
      </c>
      <c r="B9306" t="s">
        <v>10545</v>
      </c>
      <c r="C9306">
        <f t="shared" si="145"/>
        <v>17</v>
      </c>
      <c r="D9306" s="1">
        <v>42478</v>
      </c>
      <c r="E9306" s="1">
        <v>42482</v>
      </c>
      <c r="F9306" t="s">
        <v>19</v>
      </c>
      <c r="G9306" t="s">
        <v>1478</v>
      </c>
      <c r="H9306" t="s">
        <v>1479</v>
      </c>
      <c r="I9306" t="s">
        <v>37</v>
      </c>
      <c r="J9306" t="s">
        <v>23</v>
      </c>
      <c r="K9306" t="s">
        <v>7293</v>
      </c>
      <c r="L9306" t="s">
        <v>100</v>
      </c>
      <c r="M9306">
        <v>78501</v>
      </c>
      <c r="N9306" t="s">
        <v>101</v>
      </c>
      <c r="O9306" t="s">
        <v>3050</v>
      </c>
      <c r="P9306" t="s">
        <v>42</v>
      </c>
      <c r="Q9306" t="s">
        <v>71</v>
      </c>
      <c r="R9306" t="s">
        <v>3051</v>
      </c>
      <c r="S9306">
        <v>1.476</v>
      </c>
      <c r="T9306" s="3"/>
    </row>
    <row r="9307" spans="1:20" x14ac:dyDescent="0.3">
      <c r="A9307">
        <v>9306</v>
      </c>
      <c r="B9307" t="s">
        <v>10546</v>
      </c>
      <c r="C9307">
        <f t="shared" si="145"/>
        <v>39</v>
      </c>
      <c r="D9307" s="1">
        <v>42632</v>
      </c>
      <c r="E9307" s="1">
        <v>42637</v>
      </c>
      <c r="F9307" t="s">
        <v>46</v>
      </c>
      <c r="G9307" t="s">
        <v>8232</v>
      </c>
      <c r="H9307" t="s">
        <v>8233</v>
      </c>
      <c r="I9307" t="s">
        <v>98</v>
      </c>
      <c r="J9307" t="s">
        <v>23</v>
      </c>
      <c r="K9307" t="s">
        <v>6675</v>
      </c>
      <c r="L9307" t="s">
        <v>665</v>
      </c>
      <c r="M9307">
        <v>87505</v>
      </c>
      <c r="N9307" t="s">
        <v>40</v>
      </c>
      <c r="O9307" t="s">
        <v>7345</v>
      </c>
      <c r="P9307" t="s">
        <v>42</v>
      </c>
      <c r="Q9307" t="s">
        <v>64</v>
      </c>
      <c r="R9307" t="s">
        <v>7346</v>
      </c>
      <c r="S9307">
        <v>8.4</v>
      </c>
      <c r="T9307" s="3"/>
    </row>
    <row r="9308" spans="1:20" x14ac:dyDescent="0.3">
      <c r="A9308">
        <v>9307</v>
      </c>
      <c r="B9308" t="s">
        <v>10547</v>
      </c>
      <c r="C9308">
        <f t="shared" si="145"/>
        <v>13</v>
      </c>
      <c r="D9308" s="1">
        <v>42088</v>
      </c>
      <c r="E9308" s="1">
        <v>42093</v>
      </c>
      <c r="F9308" t="s">
        <v>46</v>
      </c>
      <c r="G9308" t="s">
        <v>2053</v>
      </c>
      <c r="H9308" t="s">
        <v>2054</v>
      </c>
      <c r="I9308" t="s">
        <v>22</v>
      </c>
      <c r="J9308" t="s">
        <v>23</v>
      </c>
      <c r="K9308" t="s">
        <v>123</v>
      </c>
      <c r="L9308" t="s">
        <v>39</v>
      </c>
      <c r="M9308">
        <v>94110</v>
      </c>
      <c r="N9308" t="s">
        <v>40</v>
      </c>
      <c r="O9308" t="s">
        <v>3721</v>
      </c>
      <c r="P9308" t="s">
        <v>42</v>
      </c>
      <c r="Q9308" t="s">
        <v>64</v>
      </c>
      <c r="R9308" t="s">
        <v>3722</v>
      </c>
      <c r="S9308">
        <v>6.56</v>
      </c>
      <c r="T9308" s="3"/>
    </row>
    <row r="9309" spans="1:20" x14ac:dyDescent="0.3">
      <c r="A9309">
        <v>9308</v>
      </c>
      <c r="B9309" t="s">
        <v>10547</v>
      </c>
      <c r="C9309">
        <f t="shared" si="145"/>
        <v>13</v>
      </c>
      <c r="D9309" s="1">
        <v>42088</v>
      </c>
      <c r="E9309" s="1">
        <v>42093</v>
      </c>
      <c r="F9309" t="s">
        <v>46</v>
      </c>
      <c r="G9309" t="s">
        <v>2053</v>
      </c>
      <c r="H9309" t="s">
        <v>2054</v>
      </c>
      <c r="I9309" t="s">
        <v>22</v>
      </c>
      <c r="J9309" t="s">
        <v>23</v>
      </c>
      <c r="K9309" t="s">
        <v>123</v>
      </c>
      <c r="L9309" t="s">
        <v>39</v>
      </c>
      <c r="M9309">
        <v>94110</v>
      </c>
      <c r="N9309" t="s">
        <v>40</v>
      </c>
      <c r="O9309" t="s">
        <v>6113</v>
      </c>
      <c r="P9309" t="s">
        <v>42</v>
      </c>
      <c r="Q9309" t="s">
        <v>64</v>
      </c>
      <c r="R9309" t="s">
        <v>6114</v>
      </c>
      <c r="S9309">
        <v>14.88</v>
      </c>
      <c r="T9309" s="3"/>
    </row>
    <row r="9310" spans="1:20" x14ac:dyDescent="0.3">
      <c r="A9310">
        <v>9309</v>
      </c>
      <c r="B9310" t="s">
        <v>10547</v>
      </c>
      <c r="C9310">
        <f t="shared" si="145"/>
        <v>13</v>
      </c>
      <c r="D9310" s="1">
        <v>42088</v>
      </c>
      <c r="E9310" s="1">
        <v>42093</v>
      </c>
      <c r="F9310" t="s">
        <v>46</v>
      </c>
      <c r="G9310" t="s">
        <v>2053</v>
      </c>
      <c r="H9310" t="s">
        <v>2054</v>
      </c>
      <c r="I9310" t="s">
        <v>22</v>
      </c>
      <c r="J9310" t="s">
        <v>23</v>
      </c>
      <c r="K9310" t="s">
        <v>123</v>
      </c>
      <c r="L9310" t="s">
        <v>39</v>
      </c>
      <c r="M9310">
        <v>94110</v>
      </c>
      <c r="N9310" t="s">
        <v>40</v>
      </c>
      <c r="O9310" t="s">
        <v>6826</v>
      </c>
      <c r="P9310" t="s">
        <v>67</v>
      </c>
      <c r="Q9310" t="s">
        <v>157</v>
      </c>
      <c r="R9310" t="s">
        <v>6827</v>
      </c>
      <c r="S9310">
        <v>45.48</v>
      </c>
      <c r="T9310" s="3"/>
    </row>
    <row r="9311" spans="1:20" x14ac:dyDescent="0.3">
      <c r="A9311">
        <v>9310</v>
      </c>
      <c r="B9311" t="s">
        <v>10547</v>
      </c>
      <c r="C9311">
        <f t="shared" si="145"/>
        <v>13</v>
      </c>
      <c r="D9311" s="1">
        <v>42088</v>
      </c>
      <c r="E9311" s="1">
        <v>42093</v>
      </c>
      <c r="F9311" t="s">
        <v>46</v>
      </c>
      <c r="G9311" t="s">
        <v>2053</v>
      </c>
      <c r="H9311" t="s">
        <v>2054</v>
      </c>
      <c r="I9311" t="s">
        <v>22</v>
      </c>
      <c r="J9311" t="s">
        <v>23</v>
      </c>
      <c r="K9311" t="s">
        <v>123</v>
      </c>
      <c r="L9311" t="s">
        <v>39</v>
      </c>
      <c r="M9311">
        <v>94110</v>
      </c>
      <c r="N9311" t="s">
        <v>40</v>
      </c>
      <c r="O9311" t="s">
        <v>2952</v>
      </c>
      <c r="P9311" t="s">
        <v>42</v>
      </c>
      <c r="Q9311" t="s">
        <v>64</v>
      </c>
      <c r="R9311" t="s">
        <v>2953</v>
      </c>
      <c r="S9311">
        <v>25.44</v>
      </c>
      <c r="T9311" s="3"/>
    </row>
    <row r="9312" spans="1:20" x14ac:dyDescent="0.3">
      <c r="A9312">
        <v>9311</v>
      </c>
      <c r="B9312" t="s">
        <v>10548</v>
      </c>
      <c r="C9312">
        <f t="shared" si="145"/>
        <v>34</v>
      </c>
      <c r="D9312" s="1">
        <v>42973</v>
      </c>
      <c r="E9312" s="1">
        <v>42978</v>
      </c>
      <c r="F9312" t="s">
        <v>46</v>
      </c>
      <c r="G9312" t="s">
        <v>5636</v>
      </c>
      <c r="H9312" t="s">
        <v>5637</v>
      </c>
      <c r="I9312" t="s">
        <v>37</v>
      </c>
      <c r="J9312" t="s">
        <v>23</v>
      </c>
      <c r="K9312" t="s">
        <v>262</v>
      </c>
      <c r="L9312" t="s">
        <v>263</v>
      </c>
      <c r="M9312">
        <v>10024</v>
      </c>
      <c r="N9312" t="s">
        <v>144</v>
      </c>
      <c r="O9312" t="s">
        <v>2776</v>
      </c>
      <c r="P9312" t="s">
        <v>42</v>
      </c>
      <c r="Q9312" t="s">
        <v>71</v>
      </c>
      <c r="R9312" t="s">
        <v>2777</v>
      </c>
      <c r="S9312">
        <v>146.68799999999999</v>
      </c>
      <c r="T9312" s="3"/>
    </row>
    <row r="9313" spans="1:20" x14ac:dyDescent="0.3">
      <c r="A9313">
        <v>9312</v>
      </c>
      <c r="B9313" t="s">
        <v>10549</v>
      </c>
      <c r="C9313">
        <f t="shared" si="145"/>
        <v>10</v>
      </c>
      <c r="D9313" s="1">
        <v>43165</v>
      </c>
      <c r="E9313" s="1">
        <v>43171</v>
      </c>
      <c r="F9313" t="s">
        <v>46</v>
      </c>
      <c r="G9313" t="s">
        <v>3182</v>
      </c>
      <c r="H9313" t="s">
        <v>3183</v>
      </c>
      <c r="I9313" t="s">
        <v>22</v>
      </c>
      <c r="J9313" t="s">
        <v>23</v>
      </c>
      <c r="K9313" t="s">
        <v>813</v>
      </c>
      <c r="L9313" t="s">
        <v>100</v>
      </c>
      <c r="M9313">
        <v>75220</v>
      </c>
      <c r="N9313" t="s">
        <v>101</v>
      </c>
      <c r="O9313" t="s">
        <v>388</v>
      </c>
      <c r="P9313" t="s">
        <v>42</v>
      </c>
      <c r="Q9313" t="s">
        <v>43</v>
      </c>
      <c r="R9313" t="s">
        <v>389</v>
      </c>
      <c r="S9313">
        <v>4.9279999999999999</v>
      </c>
      <c r="T9313" s="3"/>
    </row>
    <row r="9314" spans="1:20" x14ac:dyDescent="0.3">
      <c r="A9314">
        <v>9313</v>
      </c>
      <c r="B9314" t="s">
        <v>10549</v>
      </c>
      <c r="C9314">
        <f t="shared" si="145"/>
        <v>10</v>
      </c>
      <c r="D9314" s="1">
        <v>43165</v>
      </c>
      <c r="E9314" s="1">
        <v>43171</v>
      </c>
      <c r="F9314" t="s">
        <v>46</v>
      </c>
      <c r="G9314" t="s">
        <v>3182</v>
      </c>
      <c r="H9314" t="s">
        <v>3183</v>
      </c>
      <c r="I9314" t="s">
        <v>22</v>
      </c>
      <c r="J9314" t="s">
        <v>23</v>
      </c>
      <c r="K9314" t="s">
        <v>813</v>
      </c>
      <c r="L9314" t="s">
        <v>100</v>
      </c>
      <c r="M9314">
        <v>75220</v>
      </c>
      <c r="N9314" t="s">
        <v>101</v>
      </c>
      <c r="O9314" t="s">
        <v>1562</v>
      </c>
      <c r="P9314" t="s">
        <v>42</v>
      </c>
      <c r="Q9314" t="s">
        <v>64</v>
      </c>
      <c r="R9314" t="s">
        <v>1563</v>
      </c>
      <c r="S9314">
        <v>63.488</v>
      </c>
      <c r="T9314" s="3"/>
    </row>
    <row r="9315" spans="1:20" x14ac:dyDescent="0.3">
      <c r="A9315">
        <v>9314</v>
      </c>
      <c r="B9315" t="s">
        <v>10550</v>
      </c>
      <c r="C9315">
        <f t="shared" si="145"/>
        <v>46</v>
      </c>
      <c r="D9315" s="1">
        <v>42685</v>
      </c>
      <c r="E9315" s="1">
        <v>42685</v>
      </c>
      <c r="F9315" t="s">
        <v>1289</v>
      </c>
      <c r="G9315" t="s">
        <v>1032</v>
      </c>
      <c r="H9315" t="s">
        <v>1033</v>
      </c>
      <c r="I9315" t="s">
        <v>37</v>
      </c>
      <c r="J9315" t="s">
        <v>23</v>
      </c>
      <c r="K9315" t="s">
        <v>878</v>
      </c>
      <c r="L9315" t="s">
        <v>234</v>
      </c>
      <c r="M9315">
        <v>48234</v>
      </c>
      <c r="N9315" t="s">
        <v>101</v>
      </c>
      <c r="O9315" t="s">
        <v>219</v>
      </c>
      <c r="P9315" t="s">
        <v>42</v>
      </c>
      <c r="Q9315" t="s">
        <v>55</v>
      </c>
      <c r="R9315" t="s">
        <v>220</v>
      </c>
      <c r="S9315">
        <v>418.32</v>
      </c>
      <c r="T9315" s="3"/>
    </row>
    <row r="9316" spans="1:20" x14ac:dyDescent="0.3">
      <c r="A9316">
        <v>9315</v>
      </c>
      <c r="B9316" t="s">
        <v>10550</v>
      </c>
      <c r="C9316">
        <f t="shared" si="145"/>
        <v>46</v>
      </c>
      <c r="D9316" s="1">
        <v>42685</v>
      </c>
      <c r="E9316" s="1">
        <v>42685</v>
      </c>
      <c r="F9316" t="s">
        <v>1289</v>
      </c>
      <c r="G9316" t="s">
        <v>1032</v>
      </c>
      <c r="H9316" t="s">
        <v>1033</v>
      </c>
      <c r="I9316" t="s">
        <v>37</v>
      </c>
      <c r="J9316" t="s">
        <v>23</v>
      </c>
      <c r="K9316" t="s">
        <v>878</v>
      </c>
      <c r="L9316" t="s">
        <v>234</v>
      </c>
      <c r="M9316">
        <v>48234</v>
      </c>
      <c r="N9316" t="s">
        <v>101</v>
      </c>
      <c r="O9316" t="s">
        <v>102</v>
      </c>
      <c r="P9316" t="s">
        <v>42</v>
      </c>
      <c r="Q9316" t="s">
        <v>74</v>
      </c>
      <c r="R9316" t="s">
        <v>103</v>
      </c>
      <c r="S9316">
        <v>123.858</v>
      </c>
      <c r="T9316" s="3"/>
    </row>
    <row r="9317" spans="1:20" x14ac:dyDescent="0.3">
      <c r="A9317">
        <v>9316</v>
      </c>
      <c r="B9317" t="s">
        <v>10551</v>
      </c>
      <c r="C9317">
        <f t="shared" si="145"/>
        <v>14</v>
      </c>
      <c r="D9317" s="1">
        <v>42830</v>
      </c>
      <c r="E9317" s="1">
        <v>42834</v>
      </c>
      <c r="F9317" t="s">
        <v>46</v>
      </c>
      <c r="G9317" t="s">
        <v>3598</v>
      </c>
      <c r="H9317" t="s">
        <v>3599</v>
      </c>
      <c r="I9317" t="s">
        <v>22</v>
      </c>
      <c r="J9317" t="s">
        <v>23</v>
      </c>
      <c r="K9317" t="s">
        <v>142</v>
      </c>
      <c r="L9317" t="s">
        <v>143</v>
      </c>
      <c r="M9317">
        <v>19140</v>
      </c>
      <c r="N9317" t="s">
        <v>144</v>
      </c>
      <c r="O9317" t="s">
        <v>5428</v>
      </c>
      <c r="P9317" t="s">
        <v>67</v>
      </c>
      <c r="Q9317" t="s">
        <v>68</v>
      </c>
      <c r="R9317" t="s">
        <v>5429</v>
      </c>
      <c r="S9317">
        <v>118.782</v>
      </c>
      <c r="T9317" s="3"/>
    </row>
    <row r="9318" spans="1:20" x14ac:dyDescent="0.3">
      <c r="A9318">
        <v>9317</v>
      </c>
      <c r="B9318" t="s">
        <v>10551</v>
      </c>
      <c r="C9318">
        <f t="shared" si="145"/>
        <v>14</v>
      </c>
      <c r="D9318" s="1">
        <v>42830</v>
      </c>
      <c r="E9318" s="1">
        <v>42834</v>
      </c>
      <c r="F9318" t="s">
        <v>46</v>
      </c>
      <c r="G9318" t="s">
        <v>3598</v>
      </c>
      <c r="H9318" t="s">
        <v>3599</v>
      </c>
      <c r="I9318" t="s">
        <v>22</v>
      </c>
      <c r="J9318" t="s">
        <v>23</v>
      </c>
      <c r="K9318" t="s">
        <v>142</v>
      </c>
      <c r="L9318" t="s">
        <v>143</v>
      </c>
      <c r="M9318">
        <v>19140</v>
      </c>
      <c r="N9318" t="s">
        <v>144</v>
      </c>
      <c r="O9318" t="s">
        <v>1064</v>
      </c>
      <c r="P9318" t="s">
        <v>42</v>
      </c>
      <c r="Q9318" t="s">
        <v>575</v>
      </c>
      <c r="R9318" t="s">
        <v>1065</v>
      </c>
      <c r="S9318">
        <v>769.18399999999997</v>
      </c>
      <c r="T9318" s="3"/>
    </row>
    <row r="9319" spans="1:20" x14ac:dyDescent="0.3">
      <c r="A9319">
        <v>9318</v>
      </c>
      <c r="B9319" t="s">
        <v>10552</v>
      </c>
      <c r="C9319">
        <f t="shared" si="145"/>
        <v>8</v>
      </c>
      <c r="D9319" s="1">
        <v>43152</v>
      </c>
      <c r="E9319" s="1">
        <v>43157</v>
      </c>
      <c r="F9319" t="s">
        <v>46</v>
      </c>
      <c r="G9319" t="s">
        <v>504</v>
      </c>
      <c r="H9319" t="s">
        <v>505</v>
      </c>
      <c r="I9319" t="s">
        <v>22</v>
      </c>
      <c r="J9319" t="s">
        <v>23</v>
      </c>
      <c r="K9319" t="s">
        <v>4219</v>
      </c>
      <c r="L9319" t="s">
        <v>100</v>
      </c>
      <c r="M9319">
        <v>75007</v>
      </c>
      <c r="N9319" t="s">
        <v>101</v>
      </c>
      <c r="O9319" t="s">
        <v>1315</v>
      </c>
      <c r="P9319" t="s">
        <v>67</v>
      </c>
      <c r="Q9319" t="s">
        <v>157</v>
      </c>
      <c r="R9319" t="s">
        <v>1316</v>
      </c>
      <c r="S9319">
        <v>47.904000000000003</v>
      </c>
      <c r="T9319" s="3"/>
    </row>
    <row r="9320" spans="1:20" x14ac:dyDescent="0.3">
      <c r="A9320">
        <v>9319</v>
      </c>
      <c r="B9320" t="s">
        <v>10553</v>
      </c>
      <c r="C9320">
        <f t="shared" si="145"/>
        <v>29</v>
      </c>
      <c r="D9320" s="1">
        <v>43301</v>
      </c>
      <c r="E9320" s="1">
        <v>43306</v>
      </c>
      <c r="F9320" t="s">
        <v>46</v>
      </c>
      <c r="G9320" t="s">
        <v>2141</v>
      </c>
      <c r="H9320" t="s">
        <v>2142</v>
      </c>
      <c r="I9320" t="s">
        <v>37</v>
      </c>
      <c r="J9320" t="s">
        <v>23</v>
      </c>
      <c r="K9320" t="s">
        <v>262</v>
      </c>
      <c r="L9320" t="s">
        <v>263</v>
      </c>
      <c r="M9320">
        <v>10009</v>
      </c>
      <c r="N9320" t="s">
        <v>144</v>
      </c>
      <c r="O9320" t="s">
        <v>2248</v>
      </c>
      <c r="P9320" t="s">
        <v>42</v>
      </c>
      <c r="Q9320" t="s">
        <v>86</v>
      </c>
      <c r="R9320" t="s">
        <v>2249</v>
      </c>
      <c r="S9320">
        <v>13.36</v>
      </c>
      <c r="T9320" s="3"/>
    </row>
    <row r="9321" spans="1:20" x14ac:dyDescent="0.3">
      <c r="A9321">
        <v>9320</v>
      </c>
      <c r="B9321" t="s">
        <v>10553</v>
      </c>
      <c r="C9321">
        <f t="shared" si="145"/>
        <v>29</v>
      </c>
      <c r="D9321" s="1">
        <v>43301</v>
      </c>
      <c r="E9321" s="1">
        <v>43306</v>
      </c>
      <c r="F9321" t="s">
        <v>46</v>
      </c>
      <c r="G9321" t="s">
        <v>2141</v>
      </c>
      <c r="H9321" t="s">
        <v>2142</v>
      </c>
      <c r="I9321" t="s">
        <v>37</v>
      </c>
      <c r="J9321" t="s">
        <v>23</v>
      </c>
      <c r="K9321" t="s">
        <v>262</v>
      </c>
      <c r="L9321" t="s">
        <v>263</v>
      </c>
      <c r="M9321">
        <v>10009</v>
      </c>
      <c r="N9321" t="s">
        <v>144</v>
      </c>
      <c r="O9321" t="s">
        <v>10554</v>
      </c>
      <c r="P9321" t="s">
        <v>28</v>
      </c>
      <c r="Q9321" t="s">
        <v>32</v>
      </c>
      <c r="R9321" t="s">
        <v>10555</v>
      </c>
      <c r="S9321">
        <v>163.76400000000001</v>
      </c>
      <c r="T9321" s="3"/>
    </row>
    <row r="9322" spans="1:20" x14ac:dyDescent="0.3">
      <c r="A9322">
        <v>9321</v>
      </c>
      <c r="B9322" t="s">
        <v>10553</v>
      </c>
      <c r="C9322">
        <f t="shared" si="145"/>
        <v>29</v>
      </c>
      <c r="D9322" s="1">
        <v>43301</v>
      </c>
      <c r="E9322" s="1">
        <v>43306</v>
      </c>
      <c r="F9322" t="s">
        <v>46</v>
      </c>
      <c r="G9322" t="s">
        <v>2141</v>
      </c>
      <c r="H9322" t="s">
        <v>2142</v>
      </c>
      <c r="I9322" t="s">
        <v>37</v>
      </c>
      <c r="J9322" t="s">
        <v>23</v>
      </c>
      <c r="K9322" t="s">
        <v>262</v>
      </c>
      <c r="L9322" t="s">
        <v>263</v>
      </c>
      <c r="M9322">
        <v>10009</v>
      </c>
      <c r="N9322" t="s">
        <v>144</v>
      </c>
      <c r="O9322" t="s">
        <v>8507</v>
      </c>
      <c r="P9322" t="s">
        <v>28</v>
      </c>
      <c r="Q9322" t="s">
        <v>61</v>
      </c>
      <c r="R9322" t="s">
        <v>8508</v>
      </c>
      <c r="S9322">
        <v>183.92</v>
      </c>
      <c r="T9322" s="3"/>
    </row>
    <row r="9323" spans="1:20" x14ac:dyDescent="0.3">
      <c r="A9323">
        <v>9322</v>
      </c>
      <c r="B9323" t="s">
        <v>10556</v>
      </c>
      <c r="C9323">
        <f t="shared" si="145"/>
        <v>44</v>
      </c>
      <c r="D9323" s="1">
        <v>43043</v>
      </c>
      <c r="E9323" s="1">
        <v>43047</v>
      </c>
      <c r="F9323" t="s">
        <v>46</v>
      </c>
      <c r="G9323" t="s">
        <v>2701</v>
      </c>
      <c r="H9323" t="s">
        <v>2702</v>
      </c>
      <c r="I9323" t="s">
        <v>22</v>
      </c>
      <c r="J9323" t="s">
        <v>23</v>
      </c>
      <c r="K9323" t="s">
        <v>180</v>
      </c>
      <c r="L9323" t="s">
        <v>100</v>
      </c>
      <c r="M9323">
        <v>77041</v>
      </c>
      <c r="N9323" t="s">
        <v>101</v>
      </c>
      <c r="O9323" t="s">
        <v>6162</v>
      </c>
      <c r="P9323" t="s">
        <v>28</v>
      </c>
      <c r="Q9323" t="s">
        <v>61</v>
      </c>
      <c r="R9323" t="s">
        <v>6163</v>
      </c>
      <c r="S9323">
        <v>11.375999999999999</v>
      </c>
      <c r="T9323" s="3"/>
    </row>
    <row r="9324" spans="1:20" x14ac:dyDescent="0.3">
      <c r="A9324">
        <v>9323</v>
      </c>
      <c r="B9324" t="s">
        <v>10556</v>
      </c>
      <c r="C9324">
        <f t="shared" si="145"/>
        <v>44</v>
      </c>
      <c r="D9324" s="1">
        <v>43043</v>
      </c>
      <c r="E9324" s="1">
        <v>43047</v>
      </c>
      <c r="F9324" t="s">
        <v>46</v>
      </c>
      <c r="G9324" t="s">
        <v>2701</v>
      </c>
      <c r="H9324" t="s">
        <v>2702</v>
      </c>
      <c r="I9324" t="s">
        <v>22</v>
      </c>
      <c r="J9324" t="s">
        <v>23</v>
      </c>
      <c r="K9324" t="s">
        <v>180</v>
      </c>
      <c r="L9324" t="s">
        <v>100</v>
      </c>
      <c r="M9324">
        <v>77041</v>
      </c>
      <c r="N9324" t="s">
        <v>101</v>
      </c>
      <c r="O9324" t="s">
        <v>1859</v>
      </c>
      <c r="P9324" t="s">
        <v>28</v>
      </c>
      <c r="Q9324" t="s">
        <v>61</v>
      </c>
      <c r="R9324" t="s">
        <v>1860</v>
      </c>
      <c r="S9324">
        <v>66.111999999999995</v>
      </c>
      <c r="T9324" s="3"/>
    </row>
    <row r="9325" spans="1:20" x14ac:dyDescent="0.3">
      <c r="A9325">
        <v>9324</v>
      </c>
      <c r="B9325" t="s">
        <v>10557</v>
      </c>
      <c r="C9325">
        <f t="shared" si="145"/>
        <v>39</v>
      </c>
      <c r="D9325" s="1">
        <v>43366</v>
      </c>
      <c r="E9325" s="1">
        <v>43372</v>
      </c>
      <c r="F9325" t="s">
        <v>46</v>
      </c>
      <c r="G9325" t="s">
        <v>4748</v>
      </c>
      <c r="H9325" t="s">
        <v>4749</v>
      </c>
      <c r="I9325" t="s">
        <v>22</v>
      </c>
      <c r="J9325" t="s">
        <v>23</v>
      </c>
      <c r="K9325" t="s">
        <v>38</v>
      </c>
      <c r="L9325" t="s">
        <v>39</v>
      </c>
      <c r="M9325">
        <v>90036</v>
      </c>
      <c r="N9325" t="s">
        <v>40</v>
      </c>
      <c r="O9325" t="s">
        <v>3738</v>
      </c>
      <c r="P9325" t="s">
        <v>42</v>
      </c>
      <c r="Q9325" t="s">
        <v>86</v>
      </c>
      <c r="R9325" t="s">
        <v>3739</v>
      </c>
      <c r="S9325">
        <v>211.04</v>
      </c>
      <c r="T9325" s="3"/>
    </row>
    <row r="9326" spans="1:20" x14ac:dyDescent="0.3">
      <c r="A9326">
        <v>9325</v>
      </c>
      <c r="B9326" t="s">
        <v>10557</v>
      </c>
      <c r="C9326">
        <f t="shared" si="145"/>
        <v>39</v>
      </c>
      <c r="D9326" s="1">
        <v>43366</v>
      </c>
      <c r="E9326" s="1">
        <v>43372</v>
      </c>
      <c r="F9326" t="s">
        <v>46</v>
      </c>
      <c r="G9326" t="s">
        <v>4748</v>
      </c>
      <c r="H9326" t="s">
        <v>4749</v>
      </c>
      <c r="I9326" t="s">
        <v>22</v>
      </c>
      <c r="J9326" t="s">
        <v>23</v>
      </c>
      <c r="K9326" t="s">
        <v>38</v>
      </c>
      <c r="L9326" t="s">
        <v>39</v>
      </c>
      <c r="M9326">
        <v>90036</v>
      </c>
      <c r="N9326" t="s">
        <v>40</v>
      </c>
      <c r="O9326" t="s">
        <v>3405</v>
      </c>
      <c r="P9326" t="s">
        <v>28</v>
      </c>
      <c r="Q9326" t="s">
        <v>32</v>
      </c>
      <c r="R9326" t="s">
        <v>3406</v>
      </c>
      <c r="S9326">
        <v>594.81600000000003</v>
      </c>
      <c r="T9326" s="3"/>
    </row>
    <row r="9327" spans="1:20" x14ac:dyDescent="0.3">
      <c r="A9327">
        <v>9326</v>
      </c>
      <c r="B9327" t="s">
        <v>10557</v>
      </c>
      <c r="C9327">
        <f t="shared" si="145"/>
        <v>39</v>
      </c>
      <c r="D9327" s="1">
        <v>43366</v>
      </c>
      <c r="E9327" s="1">
        <v>43372</v>
      </c>
      <c r="F9327" t="s">
        <v>46</v>
      </c>
      <c r="G9327" t="s">
        <v>4748</v>
      </c>
      <c r="H9327" t="s">
        <v>4749</v>
      </c>
      <c r="I9327" t="s">
        <v>22</v>
      </c>
      <c r="J9327" t="s">
        <v>23</v>
      </c>
      <c r="K9327" t="s">
        <v>38</v>
      </c>
      <c r="L9327" t="s">
        <v>39</v>
      </c>
      <c r="M9327">
        <v>90036</v>
      </c>
      <c r="N9327" t="s">
        <v>40</v>
      </c>
      <c r="O9327" t="s">
        <v>3922</v>
      </c>
      <c r="P9327" t="s">
        <v>42</v>
      </c>
      <c r="Q9327" t="s">
        <v>71</v>
      </c>
      <c r="R9327" t="s">
        <v>3923</v>
      </c>
      <c r="S9327">
        <v>72.959999999999994</v>
      </c>
      <c r="T9327" s="3"/>
    </row>
    <row r="9328" spans="1:20" x14ac:dyDescent="0.3">
      <c r="A9328">
        <v>9327</v>
      </c>
      <c r="B9328" t="s">
        <v>10558</v>
      </c>
      <c r="C9328">
        <f t="shared" si="145"/>
        <v>36</v>
      </c>
      <c r="D9328" s="1">
        <v>43350</v>
      </c>
      <c r="E9328" s="1">
        <v>43353</v>
      </c>
      <c r="F9328" t="s">
        <v>184</v>
      </c>
      <c r="G9328" t="s">
        <v>3533</v>
      </c>
      <c r="H9328" t="s">
        <v>3534</v>
      </c>
      <c r="I9328" t="s">
        <v>22</v>
      </c>
      <c r="J9328" t="s">
        <v>23</v>
      </c>
      <c r="K9328" t="s">
        <v>2536</v>
      </c>
      <c r="L9328" t="s">
        <v>92</v>
      </c>
      <c r="M9328">
        <v>98026</v>
      </c>
      <c r="N9328" t="s">
        <v>40</v>
      </c>
      <c r="O9328" t="s">
        <v>7438</v>
      </c>
      <c r="P9328" t="s">
        <v>28</v>
      </c>
      <c r="Q9328" t="s">
        <v>61</v>
      </c>
      <c r="R9328" t="s">
        <v>7439</v>
      </c>
      <c r="S9328">
        <v>80.959999999999994</v>
      </c>
      <c r="T9328" s="3"/>
    </row>
    <row r="9329" spans="1:20" x14ac:dyDescent="0.3">
      <c r="A9329">
        <v>9328</v>
      </c>
      <c r="B9329" t="s">
        <v>10558</v>
      </c>
      <c r="C9329">
        <f t="shared" si="145"/>
        <v>36</v>
      </c>
      <c r="D9329" s="1">
        <v>43350</v>
      </c>
      <c r="E9329" s="1">
        <v>43353</v>
      </c>
      <c r="F9329" t="s">
        <v>184</v>
      </c>
      <c r="G9329" t="s">
        <v>3533</v>
      </c>
      <c r="H9329" t="s">
        <v>3534</v>
      </c>
      <c r="I9329" t="s">
        <v>22</v>
      </c>
      <c r="J9329" t="s">
        <v>23</v>
      </c>
      <c r="K9329" t="s">
        <v>2536</v>
      </c>
      <c r="L9329" t="s">
        <v>92</v>
      </c>
      <c r="M9329">
        <v>98026</v>
      </c>
      <c r="N9329" t="s">
        <v>40</v>
      </c>
      <c r="O9329" t="s">
        <v>78</v>
      </c>
      <c r="P9329" t="s">
        <v>67</v>
      </c>
      <c r="Q9329" t="s">
        <v>68</v>
      </c>
      <c r="R9329" t="s">
        <v>79</v>
      </c>
      <c r="S9329">
        <v>455.71199999999999</v>
      </c>
      <c r="T9329" s="3"/>
    </row>
    <row r="9330" spans="1:20" x14ac:dyDescent="0.3">
      <c r="A9330">
        <v>9329</v>
      </c>
      <c r="B9330" t="s">
        <v>10558</v>
      </c>
      <c r="C9330">
        <f t="shared" si="145"/>
        <v>36</v>
      </c>
      <c r="D9330" s="1">
        <v>43350</v>
      </c>
      <c r="E9330" s="1">
        <v>43353</v>
      </c>
      <c r="F9330" t="s">
        <v>184</v>
      </c>
      <c r="G9330" t="s">
        <v>3533</v>
      </c>
      <c r="H9330" t="s">
        <v>3534</v>
      </c>
      <c r="I9330" t="s">
        <v>22</v>
      </c>
      <c r="J9330" t="s">
        <v>23</v>
      </c>
      <c r="K9330" t="s">
        <v>2536</v>
      </c>
      <c r="L9330" t="s">
        <v>92</v>
      </c>
      <c r="M9330">
        <v>98026</v>
      </c>
      <c r="N9330" t="s">
        <v>40</v>
      </c>
      <c r="O9330" t="s">
        <v>6393</v>
      </c>
      <c r="P9330" t="s">
        <v>42</v>
      </c>
      <c r="Q9330" t="s">
        <v>64</v>
      </c>
      <c r="R9330" t="s">
        <v>6394</v>
      </c>
      <c r="S9330">
        <v>25.98</v>
      </c>
      <c r="T9330" s="3"/>
    </row>
    <row r="9331" spans="1:20" x14ac:dyDescent="0.3">
      <c r="A9331">
        <v>9330</v>
      </c>
      <c r="B9331" t="s">
        <v>10559</v>
      </c>
      <c r="C9331">
        <f t="shared" si="145"/>
        <v>49</v>
      </c>
      <c r="D9331" s="1">
        <v>42702</v>
      </c>
      <c r="E9331" s="1">
        <v>42704</v>
      </c>
      <c r="F9331" t="s">
        <v>184</v>
      </c>
      <c r="G9331" t="s">
        <v>1888</v>
      </c>
      <c r="H9331" t="s">
        <v>1889</v>
      </c>
      <c r="I9331" t="s">
        <v>22</v>
      </c>
      <c r="J9331" t="s">
        <v>23</v>
      </c>
      <c r="K9331" t="s">
        <v>123</v>
      </c>
      <c r="L9331" t="s">
        <v>39</v>
      </c>
      <c r="M9331">
        <v>94110</v>
      </c>
      <c r="N9331" t="s">
        <v>40</v>
      </c>
      <c r="O9331" t="s">
        <v>7215</v>
      </c>
      <c r="P9331" t="s">
        <v>42</v>
      </c>
      <c r="Q9331" t="s">
        <v>74</v>
      </c>
      <c r="R9331" t="s">
        <v>7216</v>
      </c>
      <c r="S9331">
        <v>45.28</v>
      </c>
      <c r="T9331" s="3"/>
    </row>
    <row r="9332" spans="1:20" x14ac:dyDescent="0.3">
      <c r="A9332">
        <v>9331</v>
      </c>
      <c r="B9332" t="s">
        <v>10560</v>
      </c>
      <c r="C9332">
        <f t="shared" si="145"/>
        <v>46</v>
      </c>
      <c r="D9332" s="1">
        <v>42686</v>
      </c>
      <c r="E9332" s="1">
        <v>42692</v>
      </c>
      <c r="F9332" t="s">
        <v>46</v>
      </c>
      <c r="G9332" t="s">
        <v>6339</v>
      </c>
      <c r="H9332" t="s">
        <v>6340</v>
      </c>
      <c r="I9332" t="s">
        <v>22</v>
      </c>
      <c r="J9332" t="s">
        <v>23</v>
      </c>
      <c r="K9332" t="s">
        <v>262</v>
      </c>
      <c r="L9332" t="s">
        <v>263</v>
      </c>
      <c r="M9332">
        <v>10035</v>
      </c>
      <c r="N9332" t="s">
        <v>144</v>
      </c>
      <c r="O9332" t="s">
        <v>3274</v>
      </c>
      <c r="P9332" t="s">
        <v>42</v>
      </c>
      <c r="Q9332" t="s">
        <v>169</v>
      </c>
      <c r="R9332" t="s">
        <v>667</v>
      </c>
      <c r="S9332">
        <v>15.56</v>
      </c>
      <c r="T9332" s="3"/>
    </row>
    <row r="9333" spans="1:20" x14ac:dyDescent="0.3">
      <c r="A9333">
        <v>9332</v>
      </c>
      <c r="B9333" t="s">
        <v>10561</v>
      </c>
      <c r="C9333">
        <f t="shared" si="145"/>
        <v>39</v>
      </c>
      <c r="D9333" s="1">
        <v>43007</v>
      </c>
      <c r="E9333" s="1">
        <v>43011</v>
      </c>
      <c r="F9333" t="s">
        <v>46</v>
      </c>
      <c r="G9333" t="s">
        <v>216</v>
      </c>
      <c r="H9333" t="s">
        <v>217</v>
      </c>
      <c r="I9333" t="s">
        <v>37</v>
      </c>
      <c r="J9333" t="s">
        <v>23</v>
      </c>
      <c r="K9333" t="s">
        <v>314</v>
      </c>
      <c r="L9333" t="s">
        <v>416</v>
      </c>
      <c r="M9333">
        <v>97477</v>
      </c>
      <c r="N9333" t="s">
        <v>40</v>
      </c>
      <c r="O9333" t="s">
        <v>4469</v>
      </c>
      <c r="P9333" t="s">
        <v>67</v>
      </c>
      <c r="Q9333" t="s">
        <v>68</v>
      </c>
      <c r="R9333" t="s">
        <v>4470</v>
      </c>
      <c r="S9333">
        <v>859.2</v>
      </c>
      <c r="T9333" s="3"/>
    </row>
    <row r="9334" spans="1:20" x14ac:dyDescent="0.3">
      <c r="A9334">
        <v>9333</v>
      </c>
      <c r="B9334" t="s">
        <v>10562</v>
      </c>
      <c r="C9334">
        <f t="shared" si="145"/>
        <v>37</v>
      </c>
      <c r="D9334" s="1">
        <v>43354</v>
      </c>
      <c r="E9334" s="1">
        <v>43356</v>
      </c>
      <c r="F9334" t="s">
        <v>19</v>
      </c>
      <c r="G9334" t="s">
        <v>7950</v>
      </c>
      <c r="H9334" t="s">
        <v>7951</v>
      </c>
      <c r="I9334" t="s">
        <v>22</v>
      </c>
      <c r="J9334" t="s">
        <v>23</v>
      </c>
      <c r="K9334" t="s">
        <v>7974</v>
      </c>
      <c r="L9334" t="s">
        <v>25</v>
      </c>
      <c r="M9334">
        <v>40324</v>
      </c>
      <c r="N9334" t="s">
        <v>26</v>
      </c>
      <c r="O9334" t="s">
        <v>1608</v>
      </c>
      <c r="P9334" t="s">
        <v>42</v>
      </c>
      <c r="Q9334" t="s">
        <v>74</v>
      </c>
      <c r="R9334" t="s">
        <v>1609</v>
      </c>
      <c r="S9334">
        <v>195.68</v>
      </c>
      <c r="T9334" s="3"/>
    </row>
    <row r="9335" spans="1:20" x14ac:dyDescent="0.3">
      <c r="A9335">
        <v>9334</v>
      </c>
      <c r="B9335" t="s">
        <v>10562</v>
      </c>
      <c r="C9335">
        <f t="shared" si="145"/>
        <v>37</v>
      </c>
      <c r="D9335" s="1">
        <v>43354</v>
      </c>
      <c r="E9335" s="1">
        <v>43356</v>
      </c>
      <c r="F9335" t="s">
        <v>19</v>
      </c>
      <c r="G9335" t="s">
        <v>7950</v>
      </c>
      <c r="H9335" t="s">
        <v>7951</v>
      </c>
      <c r="I9335" t="s">
        <v>22</v>
      </c>
      <c r="J9335" t="s">
        <v>23</v>
      </c>
      <c r="K9335" t="s">
        <v>7974</v>
      </c>
      <c r="L9335" t="s">
        <v>25</v>
      </c>
      <c r="M9335">
        <v>40324</v>
      </c>
      <c r="N9335" t="s">
        <v>26</v>
      </c>
      <c r="O9335" t="s">
        <v>4192</v>
      </c>
      <c r="P9335" t="s">
        <v>42</v>
      </c>
      <c r="Q9335" t="s">
        <v>265</v>
      </c>
      <c r="R9335" t="s">
        <v>4193</v>
      </c>
      <c r="S9335">
        <v>14.2</v>
      </c>
      <c r="T9335" s="3"/>
    </row>
    <row r="9336" spans="1:20" x14ac:dyDescent="0.3">
      <c r="A9336">
        <v>9335</v>
      </c>
      <c r="B9336" t="s">
        <v>10563</v>
      </c>
      <c r="C9336">
        <f t="shared" si="145"/>
        <v>18</v>
      </c>
      <c r="D9336" s="1">
        <v>43221</v>
      </c>
      <c r="E9336" s="1">
        <v>43222</v>
      </c>
      <c r="F9336" t="s">
        <v>184</v>
      </c>
      <c r="G9336" t="s">
        <v>1308</v>
      </c>
      <c r="H9336" t="s">
        <v>1309</v>
      </c>
      <c r="I9336" t="s">
        <v>22</v>
      </c>
      <c r="J9336" t="s">
        <v>23</v>
      </c>
      <c r="K9336" t="s">
        <v>3410</v>
      </c>
      <c r="L9336" t="s">
        <v>50</v>
      </c>
      <c r="M9336">
        <v>33065</v>
      </c>
      <c r="N9336" t="s">
        <v>26</v>
      </c>
      <c r="O9336" t="s">
        <v>27</v>
      </c>
      <c r="P9336" t="s">
        <v>28</v>
      </c>
      <c r="Q9336" t="s">
        <v>29</v>
      </c>
      <c r="R9336" t="s">
        <v>30</v>
      </c>
      <c r="S9336">
        <v>314.35199999999998</v>
      </c>
      <c r="T9336" s="3"/>
    </row>
    <row r="9337" spans="1:20" x14ac:dyDescent="0.3">
      <c r="A9337">
        <v>9336</v>
      </c>
      <c r="B9337" t="s">
        <v>10563</v>
      </c>
      <c r="C9337">
        <f t="shared" si="145"/>
        <v>18</v>
      </c>
      <c r="D9337" s="1">
        <v>43221</v>
      </c>
      <c r="E9337" s="1">
        <v>43222</v>
      </c>
      <c r="F9337" t="s">
        <v>184</v>
      </c>
      <c r="G9337" t="s">
        <v>1308</v>
      </c>
      <c r="H9337" t="s">
        <v>1309</v>
      </c>
      <c r="I9337" t="s">
        <v>22</v>
      </c>
      <c r="J9337" t="s">
        <v>23</v>
      </c>
      <c r="K9337" t="s">
        <v>3410</v>
      </c>
      <c r="L9337" t="s">
        <v>50</v>
      </c>
      <c r="M9337">
        <v>33065</v>
      </c>
      <c r="N9337" t="s">
        <v>26</v>
      </c>
      <c r="O9337" t="s">
        <v>6840</v>
      </c>
      <c r="P9337" t="s">
        <v>42</v>
      </c>
      <c r="Q9337" t="s">
        <v>43</v>
      </c>
      <c r="R9337" t="s">
        <v>6841</v>
      </c>
      <c r="S9337">
        <v>4.6079999999999997</v>
      </c>
      <c r="T9337" s="3"/>
    </row>
    <row r="9338" spans="1:20" x14ac:dyDescent="0.3">
      <c r="A9338">
        <v>9337</v>
      </c>
      <c r="B9338" t="s">
        <v>10564</v>
      </c>
      <c r="C9338">
        <f t="shared" si="145"/>
        <v>38</v>
      </c>
      <c r="D9338" s="1">
        <v>43359</v>
      </c>
      <c r="E9338" s="1">
        <v>43363</v>
      </c>
      <c r="F9338" t="s">
        <v>46</v>
      </c>
      <c r="G9338" t="s">
        <v>3201</v>
      </c>
      <c r="H9338" t="s">
        <v>3202</v>
      </c>
      <c r="I9338" t="s">
        <v>37</v>
      </c>
      <c r="J9338" t="s">
        <v>23</v>
      </c>
      <c r="K9338" t="s">
        <v>123</v>
      </c>
      <c r="L9338" t="s">
        <v>39</v>
      </c>
      <c r="M9338">
        <v>94110</v>
      </c>
      <c r="N9338" t="s">
        <v>40</v>
      </c>
      <c r="O9338" t="s">
        <v>495</v>
      </c>
      <c r="P9338" t="s">
        <v>42</v>
      </c>
      <c r="Q9338" t="s">
        <v>265</v>
      </c>
      <c r="R9338" t="s">
        <v>496</v>
      </c>
      <c r="S9338">
        <v>17.899999999999999</v>
      </c>
      <c r="T9338" s="3"/>
    </row>
    <row r="9339" spans="1:20" x14ac:dyDescent="0.3">
      <c r="A9339">
        <v>9338</v>
      </c>
      <c r="B9339" t="s">
        <v>10565</v>
      </c>
      <c r="C9339">
        <f t="shared" si="145"/>
        <v>43</v>
      </c>
      <c r="D9339" s="1">
        <v>42296</v>
      </c>
      <c r="E9339" s="1">
        <v>42299</v>
      </c>
      <c r="F9339" t="s">
        <v>19</v>
      </c>
      <c r="G9339" t="s">
        <v>2856</v>
      </c>
      <c r="H9339" t="s">
        <v>2857</v>
      </c>
      <c r="I9339" t="s">
        <v>37</v>
      </c>
      <c r="J9339" t="s">
        <v>23</v>
      </c>
      <c r="K9339" t="s">
        <v>123</v>
      </c>
      <c r="L9339" t="s">
        <v>39</v>
      </c>
      <c r="M9339">
        <v>94110</v>
      </c>
      <c r="N9339" t="s">
        <v>40</v>
      </c>
      <c r="O9339" t="s">
        <v>5748</v>
      </c>
      <c r="P9339" t="s">
        <v>42</v>
      </c>
      <c r="Q9339" t="s">
        <v>71</v>
      </c>
      <c r="R9339" t="s">
        <v>5749</v>
      </c>
      <c r="S9339">
        <v>2.992</v>
      </c>
      <c r="T9339" s="3"/>
    </row>
    <row r="9340" spans="1:20" x14ac:dyDescent="0.3">
      <c r="A9340">
        <v>9339</v>
      </c>
      <c r="B9340" t="s">
        <v>10565</v>
      </c>
      <c r="C9340">
        <f t="shared" si="145"/>
        <v>43</v>
      </c>
      <c r="D9340" s="1">
        <v>42296</v>
      </c>
      <c r="E9340" s="1">
        <v>42299</v>
      </c>
      <c r="F9340" t="s">
        <v>19</v>
      </c>
      <c r="G9340" t="s">
        <v>2856</v>
      </c>
      <c r="H9340" t="s">
        <v>2857</v>
      </c>
      <c r="I9340" t="s">
        <v>37</v>
      </c>
      <c r="J9340" t="s">
        <v>23</v>
      </c>
      <c r="K9340" t="s">
        <v>123</v>
      </c>
      <c r="L9340" t="s">
        <v>39</v>
      </c>
      <c r="M9340">
        <v>94110</v>
      </c>
      <c r="N9340" t="s">
        <v>40</v>
      </c>
      <c r="O9340" t="s">
        <v>3172</v>
      </c>
      <c r="P9340" t="s">
        <v>42</v>
      </c>
      <c r="Q9340" t="s">
        <v>71</v>
      </c>
      <c r="R9340" t="s">
        <v>3173</v>
      </c>
      <c r="S9340">
        <v>20.064</v>
      </c>
      <c r="T9340" s="3"/>
    </row>
    <row r="9341" spans="1:20" x14ac:dyDescent="0.3">
      <c r="A9341">
        <v>9340</v>
      </c>
      <c r="B9341" t="s">
        <v>10565</v>
      </c>
      <c r="C9341">
        <f t="shared" si="145"/>
        <v>43</v>
      </c>
      <c r="D9341" s="1">
        <v>42296</v>
      </c>
      <c r="E9341" s="1">
        <v>42299</v>
      </c>
      <c r="F9341" t="s">
        <v>19</v>
      </c>
      <c r="G9341" t="s">
        <v>2856</v>
      </c>
      <c r="H9341" t="s">
        <v>2857</v>
      </c>
      <c r="I9341" t="s">
        <v>37</v>
      </c>
      <c r="J9341" t="s">
        <v>23</v>
      </c>
      <c r="K9341" t="s">
        <v>123</v>
      </c>
      <c r="L9341" t="s">
        <v>39</v>
      </c>
      <c r="M9341">
        <v>94110</v>
      </c>
      <c r="N9341" t="s">
        <v>40</v>
      </c>
      <c r="O9341" t="s">
        <v>7679</v>
      </c>
      <c r="P9341" t="s">
        <v>42</v>
      </c>
      <c r="Q9341" t="s">
        <v>86</v>
      </c>
      <c r="R9341" t="s">
        <v>7680</v>
      </c>
      <c r="S9341">
        <v>146.72999999999999</v>
      </c>
      <c r="T9341" s="3"/>
    </row>
    <row r="9342" spans="1:20" x14ac:dyDescent="0.3">
      <c r="A9342">
        <v>9341</v>
      </c>
      <c r="B9342" t="s">
        <v>10565</v>
      </c>
      <c r="C9342">
        <f t="shared" si="145"/>
        <v>43</v>
      </c>
      <c r="D9342" s="1">
        <v>42296</v>
      </c>
      <c r="E9342" s="1">
        <v>42299</v>
      </c>
      <c r="F9342" t="s">
        <v>19</v>
      </c>
      <c r="G9342" t="s">
        <v>2856</v>
      </c>
      <c r="H9342" t="s">
        <v>2857</v>
      </c>
      <c r="I9342" t="s">
        <v>37</v>
      </c>
      <c r="J9342" t="s">
        <v>23</v>
      </c>
      <c r="K9342" t="s">
        <v>123</v>
      </c>
      <c r="L9342" t="s">
        <v>39</v>
      </c>
      <c r="M9342">
        <v>94110</v>
      </c>
      <c r="N9342" t="s">
        <v>40</v>
      </c>
      <c r="O9342" t="s">
        <v>2120</v>
      </c>
      <c r="P9342" t="s">
        <v>42</v>
      </c>
      <c r="Q9342" t="s">
        <v>43</v>
      </c>
      <c r="R9342" t="s">
        <v>2121</v>
      </c>
      <c r="S9342">
        <v>18.75</v>
      </c>
      <c r="T9342" s="3"/>
    </row>
    <row r="9343" spans="1:20" x14ac:dyDescent="0.3">
      <c r="A9343">
        <v>9342</v>
      </c>
      <c r="B9343" t="s">
        <v>10565</v>
      </c>
      <c r="C9343">
        <f t="shared" si="145"/>
        <v>43</v>
      </c>
      <c r="D9343" s="1">
        <v>42296</v>
      </c>
      <c r="E9343" s="1">
        <v>42299</v>
      </c>
      <c r="F9343" t="s">
        <v>19</v>
      </c>
      <c r="G9343" t="s">
        <v>2856</v>
      </c>
      <c r="H9343" t="s">
        <v>2857</v>
      </c>
      <c r="I9343" t="s">
        <v>37</v>
      </c>
      <c r="J9343" t="s">
        <v>23</v>
      </c>
      <c r="K9343" t="s">
        <v>123</v>
      </c>
      <c r="L9343" t="s">
        <v>39</v>
      </c>
      <c r="M9343">
        <v>94110</v>
      </c>
      <c r="N9343" t="s">
        <v>40</v>
      </c>
      <c r="O9343" t="s">
        <v>7702</v>
      </c>
      <c r="P9343" t="s">
        <v>67</v>
      </c>
      <c r="Q9343" t="s">
        <v>68</v>
      </c>
      <c r="R9343" t="s">
        <v>7703</v>
      </c>
      <c r="S9343">
        <v>117.57599999999999</v>
      </c>
      <c r="T9343" s="3"/>
    </row>
    <row r="9344" spans="1:20" x14ac:dyDescent="0.3">
      <c r="A9344">
        <v>9343</v>
      </c>
      <c r="B9344" t="s">
        <v>10566</v>
      </c>
      <c r="C9344">
        <f t="shared" si="145"/>
        <v>11</v>
      </c>
      <c r="D9344" s="1">
        <v>42807</v>
      </c>
      <c r="E9344" s="1">
        <v>42812</v>
      </c>
      <c r="F9344" t="s">
        <v>46</v>
      </c>
      <c r="G9344" t="s">
        <v>7676</v>
      </c>
      <c r="H9344" t="s">
        <v>7677</v>
      </c>
      <c r="I9344" t="s">
        <v>98</v>
      </c>
      <c r="J9344" t="s">
        <v>23</v>
      </c>
      <c r="K9344" t="s">
        <v>2858</v>
      </c>
      <c r="L9344" t="s">
        <v>39</v>
      </c>
      <c r="M9344">
        <v>92503</v>
      </c>
      <c r="N9344" t="s">
        <v>40</v>
      </c>
      <c r="O9344" t="s">
        <v>2443</v>
      </c>
      <c r="P9344" t="s">
        <v>42</v>
      </c>
      <c r="Q9344" t="s">
        <v>71</v>
      </c>
      <c r="R9344" t="s">
        <v>2444</v>
      </c>
      <c r="S9344">
        <v>51.183999999999997</v>
      </c>
      <c r="T9344" s="3"/>
    </row>
    <row r="9345" spans="1:20" x14ac:dyDescent="0.3">
      <c r="A9345">
        <v>9344</v>
      </c>
      <c r="B9345" t="s">
        <v>10567</v>
      </c>
      <c r="C9345">
        <f t="shared" si="145"/>
        <v>7</v>
      </c>
      <c r="D9345" s="1">
        <v>43148</v>
      </c>
      <c r="E9345" s="1">
        <v>43151</v>
      </c>
      <c r="F9345" t="s">
        <v>184</v>
      </c>
      <c r="G9345" t="s">
        <v>2311</v>
      </c>
      <c r="H9345" t="s">
        <v>2312</v>
      </c>
      <c r="I9345" t="s">
        <v>98</v>
      </c>
      <c r="J9345" t="s">
        <v>23</v>
      </c>
      <c r="K9345" t="s">
        <v>272</v>
      </c>
      <c r="L9345" t="s">
        <v>494</v>
      </c>
      <c r="M9345">
        <v>45373</v>
      </c>
      <c r="N9345" t="s">
        <v>144</v>
      </c>
      <c r="O9345" t="s">
        <v>8320</v>
      </c>
      <c r="P9345" t="s">
        <v>28</v>
      </c>
      <c r="Q9345" t="s">
        <v>52</v>
      </c>
      <c r="R9345" t="s">
        <v>8321</v>
      </c>
      <c r="S9345">
        <v>455.97</v>
      </c>
      <c r="T9345" s="3"/>
    </row>
    <row r="9346" spans="1:20" x14ac:dyDescent="0.3">
      <c r="A9346">
        <v>9345</v>
      </c>
      <c r="B9346" t="s">
        <v>10567</v>
      </c>
      <c r="C9346">
        <f t="shared" si="145"/>
        <v>7</v>
      </c>
      <c r="D9346" s="1">
        <v>43148</v>
      </c>
      <c r="E9346" s="1">
        <v>43151</v>
      </c>
      <c r="F9346" t="s">
        <v>184</v>
      </c>
      <c r="G9346" t="s">
        <v>2311</v>
      </c>
      <c r="H9346" t="s">
        <v>2312</v>
      </c>
      <c r="I9346" t="s">
        <v>98</v>
      </c>
      <c r="J9346" t="s">
        <v>23</v>
      </c>
      <c r="K9346" t="s">
        <v>272</v>
      </c>
      <c r="L9346" t="s">
        <v>494</v>
      </c>
      <c r="M9346">
        <v>45373</v>
      </c>
      <c r="N9346" t="s">
        <v>144</v>
      </c>
      <c r="O9346" t="s">
        <v>173</v>
      </c>
      <c r="P9346" t="s">
        <v>42</v>
      </c>
      <c r="Q9346" t="s">
        <v>71</v>
      </c>
      <c r="R9346" t="s">
        <v>174</v>
      </c>
      <c r="S9346">
        <v>5.7149999999999999</v>
      </c>
      <c r="T9346" s="3"/>
    </row>
    <row r="9347" spans="1:20" x14ac:dyDescent="0.3">
      <c r="A9347">
        <v>9346</v>
      </c>
      <c r="B9347" t="s">
        <v>10567</v>
      </c>
      <c r="C9347">
        <f t="shared" ref="C9347:C9410" si="146">WEEKNUM(D9347,1)</f>
        <v>7</v>
      </c>
      <c r="D9347" s="1">
        <v>43148</v>
      </c>
      <c r="E9347" s="1">
        <v>43151</v>
      </c>
      <c r="F9347" t="s">
        <v>184</v>
      </c>
      <c r="G9347" t="s">
        <v>2311</v>
      </c>
      <c r="H9347" t="s">
        <v>2312</v>
      </c>
      <c r="I9347" t="s">
        <v>98</v>
      </c>
      <c r="J9347" t="s">
        <v>23</v>
      </c>
      <c r="K9347" t="s">
        <v>272</v>
      </c>
      <c r="L9347" t="s">
        <v>494</v>
      </c>
      <c r="M9347">
        <v>45373</v>
      </c>
      <c r="N9347" t="s">
        <v>144</v>
      </c>
      <c r="O9347" t="s">
        <v>6305</v>
      </c>
      <c r="P9347" t="s">
        <v>67</v>
      </c>
      <c r="Q9347" t="s">
        <v>68</v>
      </c>
      <c r="R9347" t="s">
        <v>6306</v>
      </c>
      <c r="S9347">
        <v>57.594000000000001</v>
      </c>
      <c r="T9347" s="3"/>
    </row>
    <row r="9348" spans="1:20" x14ac:dyDescent="0.3">
      <c r="A9348">
        <v>9347</v>
      </c>
      <c r="B9348" t="s">
        <v>10567</v>
      </c>
      <c r="C9348">
        <f t="shared" si="146"/>
        <v>7</v>
      </c>
      <c r="D9348" s="1">
        <v>43148</v>
      </c>
      <c r="E9348" s="1">
        <v>43151</v>
      </c>
      <c r="F9348" t="s">
        <v>184</v>
      </c>
      <c r="G9348" t="s">
        <v>2311</v>
      </c>
      <c r="H9348" t="s">
        <v>2312</v>
      </c>
      <c r="I9348" t="s">
        <v>98</v>
      </c>
      <c r="J9348" t="s">
        <v>23</v>
      </c>
      <c r="K9348" t="s">
        <v>272</v>
      </c>
      <c r="L9348" t="s">
        <v>494</v>
      </c>
      <c r="M9348">
        <v>45373</v>
      </c>
      <c r="N9348" t="s">
        <v>144</v>
      </c>
      <c r="O9348" t="s">
        <v>4633</v>
      </c>
      <c r="P9348" t="s">
        <v>28</v>
      </c>
      <c r="Q9348" t="s">
        <v>61</v>
      </c>
      <c r="R9348" t="s">
        <v>4634</v>
      </c>
      <c r="S9348">
        <v>30.143999999999998</v>
      </c>
      <c r="T9348" s="3"/>
    </row>
    <row r="9349" spans="1:20" x14ac:dyDescent="0.3">
      <c r="A9349">
        <v>9348</v>
      </c>
      <c r="B9349" t="s">
        <v>10567</v>
      </c>
      <c r="C9349">
        <f t="shared" si="146"/>
        <v>7</v>
      </c>
      <c r="D9349" s="1">
        <v>43148</v>
      </c>
      <c r="E9349" s="1">
        <v>43151</v>
      </c>
      <c r="F9349" t="s">
        <v>184</v>
      </c>
      <c r="G9349" t="s">
        <v>2311</v>
      </c>
      <c r="H9349" t="s">
        <v>2312</v>
      </c>
      <c r="I9349" t="s">
        <v>98</v>
      </c>
      <c r="J9349" t="s">
        <v>23</v>
      </c>
      <c r="K9349" t="s">
        <v>272</v>
      </c>
      <c r="L9349" t="s">
        <v>494</v>
      </c>
      <c r="M9349">
        <v>45373</v>
      </c>
      <c r="N9349" t="s">
        <v>144</v>
      </c>
      <c r="O9349" t="s">
        <v>4773</v>
      </c>
      <c r="P9349" t="s">
        <v>28</v>
      </c>
      <c r="Q9349" t="s">
        <v>32</v>
      </c>
      <c r="R9349" t="s">
        <v>4774</v>
      </c>
      <c r="S9349">
        <v>899.43</v>
      </c>
      <c r="T9349" s="3"/>
    </row>
    <row r="9350" spans="1:20" x14ac:dyDescent="0.3">
      <c r="A9350">
        <v>9349</v>
      </c>
      <c r="B9350" t="s">
        <v>10568</v>
      </c>
      <c r="C9350">
        <f t="shared" si="146"/>
        <v>51</v>
      </c>
      <c r="D9350" s="1">
        <v>43091</v>
      </c>
      <c r="E9350" s="1">
        <v>43097</v>
      </c>
      <c r="F9350" t="s">
        <v>46</v>
      </c>
      <c r="G9350" t="s">
        <v>360</v>
      </c>
      <c r="H9350" t="s">
        <v>361</v>
      </c>
      <c r="I9350" t="s">
        <v>22</v>
      </c>
      <c r="J9350" t="s">
        <v>23</v>
      </c>
      <c r="K9350" t="s">
        <v>7971</v>
      </c>
      <c r="L9350" t="s">
        <v>39</v>
      </c>
      <c r="M9350">
        <v>92553</v>
      </c>
      <c r="N9350" t="s">
        <v>40</v>
      </c>
      <c r="O9350" t="s">
        <v>9191</v>
      </c>
      <c r="P9350" t="s">
        <v>28</v>
      </c>
      <c r="Q9350" t="s">
        <v>61</v>
      </c>
      <c r="R9350" t="s">
        <v>9192</v>
      </c>
      <c r="S9350">
        <v>842.72</v>
      </c>
      <c r="T9350" s="3"/>
    </row>
    <row r="9351" spans="1:20" x14ac:dyDescent="0.3">
      <c r="A9351">
        <v>9350</v>
      </c>
      <c r="B9351" t="s">
        <v>10568</v>
      </c>
      <c r="C9351">
        <f t="shared" si="146"/>
        <v>51</v>
      </c>
      <c r="D9351" s="1">
        <v>43091</v>
      </c>
      <c r="E9351" s="1">
        <v>43097</v>
      </c>
      <c r="F9351" t="s">
        <v>46</v>
      </c>
      <c r="G9351" t="s">
        <v>360</v>
      </c>
      <c r="H9351" t="s">
        <v>361</v>
      </c>
      <c r="I9351" t="s">
        <v>22</v>
      </c>
      <c r="J9351" t="s">
        <v>23</v>
      </c>
      <c r="K9351" t="s">
        <v>7971</v>
      </c>
      <c r="L9351" t="s">
        <v>39</v>
      </c>
      <c r="M9351">
        <v>92553</v>
      </c>
      <c r="N9351" t="s">
        <v>40</v>
      </c>
      <c r="O9351" t="s">
        <v>479</v>
      </c>
      <c r="P9351" t="s">
        <v>28</v>
      </c>
      <c r="Q9351" t="s">
        <v>61</v>
      </c>
      <c r="R9351" t="s">
        <v>480</v>
      </c>
      <c r="S9351">
        <v>41.96</v>
      </c>
      <c r="T9351" s="3"/>
    </row>
    <row r="9352" spans="1:20" x14ac:dyDescent="0.3">
      <c r="A9352">
        <v>9351</v>
      </c>
      <c r="B9352" t="s">
        <v>10569</v>
      </c>
      <c r="C9352">
        <f t="shared" si="146"/>
        <v>38</v>
      </c>
      <c r="D9352" s="1">
        <v>43001</v>
      </c>
      <c r="E9352" s="1">
        <v>43005</v>
      </c>
      <c r="F9352" t="s">
        <v>46</v>
      </c>
      <c r="G9352" t="s">
        <v>2640</v>
      </c>
      <c r="H9352" t="s">
        <v>2641</v>
      </c>
      <c r="I9352" t="s">
        <v>37</v>
      </c>
      <c r="J9352" t="s">
        <v>23</v>
      </c>
      <c r="K9352" t="s">
        <v>91</v>
      </c>
      <c r="L9352" t="s">
        <v>92</v>
      </c>
      <c r="M9352">
        <v>98115</v>
      </c>
      <c r="N9352" t="s">
        <v>40</v>
      </c>
      <c r="O9352" t="s">
        <v>3592</v>
      </c>
      <c r="P9352" t="s">
        <v>42</v>
      </c>
      <c r="Q9352" t="s">
        <v>71</v>
      </c>
      <c r="R9352" t="s">
        <v>3593</v>
      </c>
      <c r="S9352">
        <v>13.215999999999999</v>
      </c>
      <c r="T9352" s="3"/>
    </row>
    <row r="9353" spans="1:20" x14ac:dyDescent="0.3">
      <c r="A9353">
        <v>9352</v>
      </c>
      <c r="B9353" t="s">
        <v>10569</v>
      </c>
      <c r="C9353">
        <f t="shared" si="146"/>
        <v>38</v>
      </c>
      <c r="D9353" s="1">
        <v>43001</v>
      </c>
      <c r="E9353" s="1">
        <v>43005</v>
      </c>
      <c r="F9353" t="s">
        <v>46</v>
      </c>
      <c r="G9353" t="s">
        <v>2640</v>
      </c>
      <c r="H9353" t="s">
        <v>2641</v>
      </c>
      <c r="I9353" t="s">
        <v>37</v>
      </c>
      <c r="J9353" t="s">
        <v>23</v>
      </c>
      <c r="K9353" t="s">
        <v>91</v>
      </c>
      <c r="L9353" t="s">
        <v>92</v>
      </c>
      <c r="M9353">
        <v>98115</v>
      </c>
      <c r="N9353" t="s">
        <v>40</v>
      </c>
      <c r="O9353" t="s">
        <v>1538</v>
      </c>
      <c r="P9353" t="s">
        <v>28</v>
      </c>
      <c r="Q9353" t="s">
        <v>32</v>
      </c>
      <c r="R9353" t="s">
        <v>1539</v>
      </c>
      <c r="S9353">
        <v>184.75200000000001</v>
      </c>
      <c r="T9353" s="3"/>
    </row>
    <row r="9354" spans="1:20" x14ac:dyDescent="0.3">
      <c r="A9354">
        <v>9353</v>
      </c>
      <c r="B9354" t="s">
        <v>10570</v>
      </c>
      <c r="C9354">
        <f t="shared" si="146"/>
        <v>39</v>
      </c>
      <c r="D9354" s="1">
        <v>43367</v>
      </c>
      <c r="E9354" s="1">
        <v>43369</v>
      </c>
      <c r="F9354" t="s">
        <v>184</v>
      </c>
      <c r="G9354" t="s">
        <v>1700</v>
      </c>
      <c r="H9354" t="s">
        <v>1701</v>
      </c>
      <c r="I9354" t="s">
        <v>22</v>
      </c>
      <c r="J9354" t="s">
        <v>23</v>
      </c>
      <c r="K9354" t="s">
        <v>299</v>
      </c>
      <c r="L9354" t="s">
        <v>207</v>
      </c>
      <c r="M9354">
        <v>60623</v>
      </c>
      <c r="N9354" t="s">
        <v>101</v>
      </c>
      <c r="O9354" t="s">
        <v>3405</v>
      </c>
      <c r="P9354" t="s">
        <v>28</v>
      </c>
      <c r="Q9354" t="s">
        <v>32</v>
      </c>
      <c r="R9354" t="s">
        <v>3406</v>
      </c>
      <c r="S9354">
        <v>520.46400000000006</v>
      </c>
      <c r="T9354" s="3"/>
    </row>
    <row r="9355" spans="1:20" x14ac:dyDescent="0.3">
      <c r="A9355">
        <v>9354</v>
      </c>
      <c r="B9355" t="s">
        <v>10570</v>
      </c>
      <c r="C9355">
        <f t="shared" si="146"/>
        <v>39</v>
      </c>
      <c r="D9355" s="1">
        <v>43367</v>
      </c>
      <c r="E9355" s="1">
        <v>43369</v>
      </c>
      <c r="F9355" t="s">
        <v>184</v>
      </c>
      <c r="G9355" t="s">
        <v>1700</v>
      </c>
      <c r="H9355" t="s">
        <v>1701</v>
      </c>
      <c r="I9355" t="s">
        <v>22</v>
      </c>
      <c r="J9355" t="s">
        <v>23</v>
      </c>
      <c r="K9355" t="s">
        <v>299</v>
      </c>
      <c r="L9355" t="s">
        <v>207</v>
      </c>
      <c r="M9355">
        <v>60623</v>
      </c>
      <c r="N9355" t="s">
        <v>101</v>
      </c>
      <c r="O9355" t="s">
        <v>8961</v>
      </c>
      <c r="P9355" t="s">
        <v>42</v>
      </c>
      <c r="Q9355" t="s">
        <v>86</v>
      </c>
      <c r="R9355" t="s">
        <v>8962</v>
      </c>
      <c r="S9355">
        <v>11.423999999999999</v>
      </c>
      <c r="T9355" s="3"/>
    </row>
    <row r="9356" spans="1:20" x14ac:dyDescent="0.3">
      <c r="A9356">
        <v>9355</v>
      </c>
      <c r="B9356" t="s">
        <v>10571</v>
      </c>
      <c r="C9356">
        <f t="shared" si="146"/>
        <v>49</v>
      </c>
      <c r="D9356" s="1">
        <v>42705</v>
      </c>
      <c r="E9356" s="1">
        <v>42709</v>
      </c>
      <c r="F9356" t="s">
        <v>46</v>
      </c>
      <c r="G9356" t="s">
        <v>178</v>
      </c>
      <c r="H9356" t="s">
        <v>179</v>
      </c>
      <c r="I9356" t="s">
        <v>98</v>
      </c>
      <c r="J9356" t="s">
        <v>23</v>
      </c>
      <c r="K9356" t="s">
        <v>324</v>
      </c>
      <c r="L9356" t="s">
        <v>234</v>
      </c>
      <c r="M9356">
        <v>49201</v>
      </c>
      <c r="N9356" t="s">
        <v>101</v>
      </c>
      <c r="O9356" t="s">
        <v>8595</v>
      </c>
      <c r="P9356" t="s">
        <v>42</v>
      </c>
      <c r="Q9356" t="s">
        <v>86</v>
      </c>
      <c r="R9356" t="s">
        <v>8596</v>
      </c>
      <c r="S9356">
        <v>19.440000000000001</v>
      </c>
      <c r="T9356" s="3"/>
    </row>
    <row r="9357" spans="1:20" x14ac:dyDescent="0.3">
      <c r="A9357">
        <v>9356</v>
      </c>
      <c r="B9357" t="s">
        <v>10571</v>
      </c>
      <c r="C9357">
        <f t="shared" si="146"/>
        <v>49</v>
      </c>
      <c r="D9357" s="1">
        <v>42705</v>
      </c>
      <c r="E9357" s="1">
        <v>42709</v>
      </c>
      <c r="F9357" t="s">
        <v>46</v>
      </c>
      <c r="G9357" t="s">
        <v>178</v>
      </c>
      <c r="H9357" t="s">
        <v>179</v>
      </c>
      <c r="I9357" t="s">
        <v>98</v>
      </c>
      <c r="J9357" t="s">
        <v>23</v>
      </c>
      <c r="K9357" t="s">
        <v>324</v>
      </c>
      <c r="L9357" t="s">
        <v>234</v>
      </c>
      <c r="M9357">
        <v>49201</v>
      </c>
      <c r="N9357" t="s">
        <v>101</v>
      </c>
      <c r="O9357" t="s">
        <v>4234</v>
      </c>
      <c r="P9357" t="s">
        <v>42</v>
      </c>
      <c r="Q9357" t="s">
        <v>64</v>
      </c>
      <c r="R9357" t="s">
        <v>4235</v>
      </c>
      <c r="S9357">
        <v>3.64</v>
      </c>
      <c r="T9357" s="3"/>
    </row>
    <row r="9358" spans="1:20" x14ac:dyDescent="0.3">
      <c r="A9358">
        <v>9357</v>
      </c>
      <c r="B9358" t="s">
        <v>10571</v>
      </c>
      <c r="C9358">
        <f t="shared" si="146"/>
        <v>49</v>
      </c>
      <c r="D9358" s="1">
        <v>42705</v>
      </c>
      <c r="E9358" s="1">
        <v>42709</v>
      </c>
      <c r="F9358" t="s">
        <v>46</v>
      </c>
      <c r="G9358" t="s">
        <v>178</v>
      </c>
      <c r="H9358" t="s">
        <v>179</v>
      </c>
      <c r="I9358" t="s">
        <v>98</v>
      </c>
      <c r="J9358" t="s">
        <v>23</v>
      </c>
      <c r="K9358" t="s">
        <v>324</v>
      </c>
      <c r="L9358" t="s">
        <v>234</v>
      </c>
      <c r="M9358">
        <v>49201</v>
      </c>
      <c r="N9358" t="s">
        <v>101</v>
      </c>
      <c r="O9358" t="s">
        <v>5243</v>
      </c>
      <c r="P9358" t="s">
        <v>42</v>
      </c>
      <c r="Q9358" t="s">
        <v>86</v>
      </c>
      <c r="R9358" t="s">
        <v>5244</v>
      </c>
      <c r="S9358">
        <v>18.54</v>
      </c>
      <c r="T9358" s="3"/>
    </row>
    <row r="9359" spans="1:20" x14ac:dyDescent="0.3">
      <c r="A9359">
        <v>9358</v>
      </c>
      <c r="B9359" t="s">
        <v>10572</v>
      </c>
      <c r="C9359">
        <f t="shared" si="146"/>
        <v>4</v>
      </c>
      <c r="D9359" s="1">
        <v>42760</v>
      </c>
      <c r="E9359" s="1">
        <v>42763</v>
      </c>
      <c r="F9359" t="s">
        <v>19</v>
      </c>
      <c r="G9359" t="s">
        <v>578</v>
      </c>
      <c r="H9359" t="s">
        <v>579</v>
      </c>
      <c r="I9359" t="s">
        <v>37</v>
      </c>
      <c r="J9359" t="s">
        <v>23</v>
      </c>
      <c r="K9359" t="s">
        <v>262</v>
      </c>
      <c r="L9359" t="s">
        <v>263</v>
      </c>
      <c r="M9359">
        <v>10024</v>
      </c>
      <c r="N9359" t="s">
        <v>144</v>
      </c>
      <c r="O9359" t="s">
        <v>3246</v>
      </c>
      <c r="P9359" t="s">
        <v>42</v>
      </c>
      <c r="Q9359" t="s">
        <v>71</v>
      </c>
      <c r="R9359" t="s">
        <v>3247</v>
      </c>
      <c r="S9359">
        <v>43.12</v>
      </c>
      <c r="T9359" s="3"/>
    </row>
    <row r="9360" spans="1:20" x14ac:dyDescent="0.3">
      <c r="A9360">
        <v>9359</v>
      </c>
      <c r="B9360" t="s">
        <v>10572</v>
      </c>
      <c r="C9360">
        <f t="shared" si="146"/>
        <v>4</v>
      </c>
      <c r="D9360" s="1">
        <v>42760</v>
      </c>
      <c r="E9360" s="1">
        <v>42763</v>
      </c>
      <c r="F9360" t="s">
        <v>19</v>
      </c>
      <c r="G9360" t="s">
        <v>578</v>
      </c>
      <c r="H9360" t="s">
        <v>579</v>
      </c>
      <c r="I9360" t="s">
        <v>37</v>
      </c>
      <c r="J9360" t="s">
        <v>23</v>
      </c>
      <c r="K9360" t="s">
        <v>262</v>
      </c>
      <c r="L9360" t="s">
        <v>263</v>
      </c>
      <c r="M9360">
        <v>10024</v>
      </c>
      <c r="N9360" t="s">
        <v>144</v>
      </c>
      <c r="O9360" t="s">
        <v>2401</v>
      </c>
      <c r="P9360" t="s">
        <v>28</v>
      </c>
      <c r="Q9360" t="s">
        <v>52</v>
      </c>
      <c r="R9360" t="s">
        <v>2402</v>
      </c>
      <c r="S9360">
        <v>313.72199999999998</v>
      </c>
      <c r="T9360" s="3"/>
    </row>
    <row r="9361" spans="1:20" x14ac:dyDescent="0.3">
      <c r="A9361">
        <v>9360</v>
      </c>
      <c r="B9361" t="s">
        <v>10572</v>
      </c>
      <c r="C9361">
        <f t="shared" si="146"/>
        <v>4</v>
      </c>
      <c r="D9361" s="1">
        <v>42760</v>
      </c>
      <c r="E9361" s="1">
        <v>42763</v>
      </c>
      <c r="F9361" t="s">
        <v>19</v>
      </c>
      <c r="G9361" t="s">
        <v>578</v>
      </c>
      <c r="H9361" t="s">
        <v>579</v>
      </c>
      <c r="I9361" t="s">
        <v>37</v>
      </c>
      <c r="J9361" t="s">
        <v>23</v>
      </c>
      <c r="K9361" t="s">
        <v>262</v>
      </c>
      <c r="L9361" t="s">
        <v>263</v>
      </c>
      <c r="M9361">
        <v>10024</v>
      </c>
      <c r="N9361" t="s">
        <v>144</v>
      </c>
      <c r="O9361" t="s">
        <v>8507</v>
      </c>
      <c r="P9361" t="s">
        <v>28</v>
      </c>
      <c r="Q9361" t="s">
        <v>61</v>
      </c>
      <c r="R9361" t="s">
        <v>8508</v>
      </c>
      <c r="S9361">
        <v>45.98</v>
      </c>
      <c r="T9361" s="3"/>
    </row>
    <row r="9362" spans="1:20" x14ac:dyDescent="0.3">
      <c r="A9362">
        <v>9361</v>
      </c>
      <c r="B9362" t="s">
        <v>10572</v>
      </c>
      <c r="C9362">
        <f t="shared" si="146"/>
        <v>4</v>
      </c>
      <c r="D9362" s="1">
        <v>42760</v>
      </c>
      <c r="E9362" s="1">
        <v>42763</v>
      </c>
      <c r="F9362" t="s">
        <v>19</v>
      </c>
      <c r="G9362" t="s">
        <v>578</v>
      </c>
      <c r="H9362" t="s">
        <v>579</v>
      </c>
      <c r="I9362" t="s">
        <v>37</v>
      </c>
      <c r="J9362" t="s">
        <v>23</v>
      </c>
      <c r="K9362" t="s">
        <v>262</v>
      </c>
      <c r="L9362" t="s">
        <v>263</v>
      </c>
      <c r="M9362">
        <v>10024</v>
      </c>
      <c r="N9362" t="s">
        <v>144</v>
      </c>
      <c r="O9362" t="s">
        <v>3328</v>
      </c>
      <c r="P9362" t="s">
        <v>42</v>
      </c>
      <c r="Q9362" t="s">
        <v>55</v>
      </c>
      <c r="R9362" t="s">
        <v>3329</v>
      </c>
      <c r="S9362">
        <v>428.68</v>
      </c>
      <c r="T9362" s="3"/>
    </row>
    <row r="9363" spans="1:20" x14ac:dyDescent="0.3">
      <c r="A9363">
        <v>9362</v>
      </c>
      <c r="B9363" t="s">
        <v>10573</v>
      </c>
      <c r="C9363">
        <f t="shared" si="146"/>
        <v>12</v>
      </c>
      <c r="D9363" s="1">
        <v>43180</v>
      </c>
      <c r="E9363" s="1">
        <v>43184</v>
      </c>
      <c r="F9363" t="s">
        <v>46</v>
      </c>
      <c r="G9363" t="s">
        <v>297</v>
      </c>
      <c r="H9363" t="s">
        <v>298</v>
      </c>
      <c r="I9363" t="s">
        <v>98</v>
      </c>
      <c r="J9363" t="s">
        <v>23</v>
      </c>
      <c r="K9363" t="s">
        <v>91</v>
      </c>
      <c r="L9363" t="s">
        <v>92</v>
      </c>
      <c r="M9363">
        <v>98105</v>
      </c>
      <c r="N9363" t="s">
        <v>40</v>
      </c>
      <c r="O9363" t="s">
        <v>251</v>
      </c>
      <c r="P9363" t="s">
        <v>42</v>
      </c>
      <c r="Q9363" t="s">
        <v>71</v>
      </c>
      <c r="R9363" t="s">
        <v>252</v>
      </c>
      <c r="S9363">
        <v>30.576000000000001</v>
      </c>
      <c r="T9363" s="3"/>
    </row>
    <row r="9364" spans="1:20" x14ac:dyDescent="0.3">
      <c r="A9364">
        <v>9363</v>
      </c>
      <c r="B9364" t="s">
        <v>10573</v>
      </c>
      <c r="C9364">
        <f t="shared" si="146"/>
        <v>12</v>
      </c>
      <c r="D9364" s="1">
        <v>43180</v>
      </c>
      <c r="E9364" s="1">
        <v>43184</v>
      </c>
      <c r="F9364" t="s">
        <v>46</v>
      </c>
      <c r="G9364" t="s">
        <v>297</v>
      </c>
      <c r="H9364" t="s">
        <v>298</v>
      </c>
      <c r="I9364" t="s">
        <v>98</v>
      </c>
      <c r="J9364" t="s">
        <v>23</v>
      </c>
      <c r="K9364" t="s">
        <v>91</v>
      </c>
      <c r="L9364" t="s">
        <v>92</v>
      </c>
      <c r="M9364">
        <v>98105</v>
      </c>
      <c r="N9364" t="s">
        <v>40</v>
      </c>
      <c r="O9364" t="s">
        <v>3142</v>
      </c>
      <c r="P9364" t="s">
        <v>42</v>
      </c>
      <c r="Q9364" t="s">
        <v>265</v>
      </c>
      <c r="R9364" t="s">
        <v>3143</v>
      </c>
      <c r="S9364">
        <v>13.02</v>
      </c>
      <c r="T9364" s="3"/>
    </row>
    <row r="9365" spans="1:20" x14ac:dyDescent="0.3">
      <c r="A9365">
        <v>9364</v>
      </c>
      <c r="B9365" t="s">
        <v>10573</v>
      </c>
      <c r="C9365">
        <f t="shared" si="146"/>
        <v>12</v>
      </c>
      <c r="D9365" s="1">
        <v>43180</v>
      </c>
      <c r="E9365" s="1">
        <v>43184</v>
      </c>
      <c r="F9365" t="s">
        <v>46</v>
      </c>
      <c r="G9365" t="s">
        <v>297</v>
      </c>
      <c r="H9365" t="s">
        <v>298</v>
      </c>
      <c r="I9365" t="s">
        <v>98</v>
      </c>
      <c r="J9365" t="s">
        <v>23</v>
      </c>
      <c r="K9365" t="s">
        <v>91</v>
      </c>
      <c r="L9365" t="s">
        <v>92</v>
      </c>
      <c r="M9365">
        <v>98105</v>
      </c>
      <c r="N9365" t="s">
        <v>40</v>
      </c>
      <c r="O9365" t="s">
        <v>5066</v>
      </c>
      <c r="P9365" t="s">
        <v>28</v>
      </c>
      <c r="Q9365" t="s">
        <v>61</v>
      </c>
      <c r="R9365" t="s">
        <v>5067</v>
      </c>
      <c r="S9365">
        <v>22.14</v>
      </c>
      <c r="T9365" s="3"/>
    </row>
    <row r="9366" spans="1:20" x14ac:dyDescent="0.3">
      <c r="A9366">
        <v>9365</v>
      </c>
      <c r="B9366" t="s">
        <v>10573</v>
      </c>
      <c r="C9366">
        <f t="shared" si="146"/>
        <v>12</v>
      </c>
      <c r="D9366" s="1">
        <v>43180</v>
      </c>
      <c r="E9366" s="1">
        <v>43184</v>
      </c>
      <c r="F9366" t="s">
        <v>46</v>
      </c>
      <c r="G9366" t="s">
        <v>297</v>
      </c>
      <c r="H9366" t="s">
        <v>298</v>
      </c>
      <c r="I9366" t="s">
        <v>98</v>
      </c>
      <c r="J9366" t="s">
        <v>23</v>
      </c>
      <c r="K9366" t="s">
        <v>91</v>
      </c>
      <c r="L9366" t="s">
        <v>92</v>
      </c>
      <c r="M9366">
        <v>98105</v>
      </c>
      <c r="N9366" t="s">
        <v>40</v>
      </c>
      <c r="O9366" t="s">
        <v>1690</v>
      </c>
      <c r="P9366" t="s">
        <v>42</v>
      </c>
      <c r="Q9366" t="s">
        <v>55</v>
      </c>
      <c r="R9366" t="s">
        <v>1691</v>
      </c>
      <c r="S9366">
        <v>359.32</v>
      </c>
      <c r="T9366" s="3"/>
    </row>
    <row r="9367" spans="1:20" x14ac:dyDescent="0.3">
      <c r="A9367">
        <v>9366</v>
      </c>
      <c r="B9367" t="s">
        <v>10574</v>
      </c>
      <c r="C9367">
        <f t="shared" si="146"/>
        <v>34</v>
      </c>
      <c r="D9367" s="1">
        <v>42238</v>
      </c>
      <c r="E9367" s="1">
        <v>42241</v>
      </c>
      <c r="F9367" t="s">
        <v>184</v>
      </c>
      <c r="G9367" t="s">
        <v>1935</v>
      </c>
      <c r="H9367" t="s">
        <v>1936</v>
      </c>
      <c r="I9367" t="s">
        <v>22</v>
      </c>
      <c r="J9367" t="s">
        <v>23</v>
      </c>
      <c r="K9367" t="s">
        <v>9310</v>
      </c>
      <c r="L9367" t="s">
        <v>593</v>
      </c>
      <c r="M9367">
        <v>63301</v>
      </c>
      <c r="N9367" t="s">
        <v>101</v>
      </c>
      <c r="O9367" t="s">
        <v>9713</v>
      </c>
      <c r="P9367" t="s">
        <v>42</v>
      </c>
      <c r="Q9367" t="s">
        <v>86</v>
      </c>
      <c r="R9367" t="s">
        <v>9714</v>
      </c>
      <c r="S9367">
        <v>11.56</v>
      </c>
      <c r="T9367" s="3"/>
    </row>
    <row r="9368" spans="1:20" x14ac:dyDescent="0.3">
      <c r="A9368">
        <v>9367</v>
      </c>
      <c r="B9368" t="s">
        <v>10575</v>
      </c>
      <c r="C9368">
        <f t="shared" si="146"/>
        <v>24</v>
      </c>
      <c r="D9368" s="1">
        <v>42163</v>
      </c>
      <c r="E9368" s="1">
        <v>42168</v>
      </c>
      <c r="F9368" t="s">
        <v>46</v>
      </c>
      <c r="G9368" t="s">
        <v>4204</v>
      </c>
      <c r="H9368" t="s">
        <v>4205</v>
      </c>
      <c r="I9368" t="s">
        <v>22</v>
      </c>
      <c r="J9368" t="s">
        <v>23</v>
      </c>
      <c r="K9368" t="s">
        <v>1172</v>
      </c>
      <c r="L9368" t="s">
        <v>263</v>
      </c>
      <c r="M9368">
        <v>11561</v>
      </c>
      <c r="N9368" t="s">
        <v>144</v>
      </c>
      <c r="O9368" t="s">
        <v>7318</v>
      </c>
      <c r="P9368" t="s">
        <v>42</v>
      </c>
      <c r="Q9368" t="s">
        <v>71</v>
      </c>
      <c r="R9368" t="s">
        <v>7319</v>
      </c>
      <c r="S9368">
        <v>68.48</v>
      </c>
      <c r="T9368" s="3"/>
    </row>
    <row r="9369" spans="1:20" x14ac:dyDescent="0.3">
      <c r="A9369">
        <v>9368</v>
      </c>
      <c r="B9369" t="s">
        <v>10575</v>
      </c>
      <c r="C9369">
        <f t="shared" si="146"/>
        <v>24</v>
      </c>
      <c r="D9369" s="1">
        <v>42163</v>
      </c>
      <c r="E9369" s="1">
        <v>42168</v>
      </c>
      <c r="F9369" t="s">
        <v>46</v>
      </c>
      <c r="G9369" t="s">
        <v>4204</v>
      </c>
      <c r="H9369" t="s">
        <v>4205</v>
      </c>
      <c r="I9369" t="s">
        <v>22</v>
      </c>
      <c r="J9369" t="s">
        <v>23</v>
      </c>
      <c r="K9369" t="s">
        <v>1172</v>
      </c>
      <c r="L9369" t="s">
        <v>263</v>
      </c>
      <c r="M9369">
        <v>11561</v>
      </c>
      <c r="N9369" t="s">
        <v>144</v>
      </c>
      <c r="O9369" t="s">
        <v>5603</v>
      </c>
      <c r="P9369" t="s">
        <v>42</v>
      </c>
      <c r="Q9369" t="s">
        <v>55</v>
      </c>
      <c r="R9369" t="s">
        <v>5604</v>
      </c>
      <c r="S9369">
        <v>1676.88</v>
      </c>
      <c r="T9369" s="3"/>
    </row>
    <row r="9370" spans="1:20" x14ac:dyDescent="0.3">
      <c r="A9370">
        <v>9369</v>
      </c>
      <c r="B9370" t="s">
        <v>10576</v>
      </c>
      <c r="C9370">
        <f t="shared" si="146"/>
        <v>14</v>
      </c>
      <c r="D9370" s="1">
        <v>42832</v>
      </c>
      <c r="E9370" s="1">
        <v>42834</v>
      </c>
      <c r="F9370" t="s">
        <v>184</v>
      </c>
      <c r="G9370" t="s">
        <v>216</v>
      </c>
      <c r="H9370" t="s">
        <v>217</v>
      </c>
      <c r="I9370" t="s">
        <v>37</v>
      </c>
      <c r="J9370" t="s">
        <v>23</v>
      </c>
      <c r="K9370" t="s">
        <v>1118</v>
      </c>
      <c r="L9370" t="s">
        <v>786</v>
      </c>
      <c r="M9370">
        <v>8701</v>
      </c>
      <c r="N9370" t="s">
        <v>144</v>
      </c>
      <c r="O9370" t="s">
        <v>1097</v>
      </c>
      <c r="P9370" t="s">
        <v>42</v>
      </c>
      <c r="Q9370" t="s">
        <v>86</v>
      </c>
      <c r="R9370" t="s">
        <v>1098</v>
      </c>
      <c r="S9370">
        <v>37.94</v>
      </c>
      <c r="T9370" s="3"/>
    </row>
    <row r="9371" spans="1:20" x14ac:dyDescent="0.3">
      <c r="A9371">
        <v>9370</v>
      </c>
      <c r="B9371" t="s">
        <v>10577</v>
      </c>
      <c r="C9371">
        <f t="shared" si="146"/>
        <v>45</v>
      </c>
      <c r="D9371" s="1">
        <v>43411</v>
      </c>
      <c r="E9371" s="1">
        <v>43413</v>
      </c>
      <c r="F9371" t="s">
        <v>19</v>
      </c>
      <c r="G9371" t="s">
        <v>3958</v>
      </c>
      <c r="H9371" t="s">
        <v>3959</v>
      </c>
      <c r="I9371" t="s">
        <v>37</v>
      </c>
      <c r="J9371" t="s">
        <v>23</v>
      </c>
      <c r="K9371" t="s">
        <v>3217</v>
      </c>
      <c r="L9371" t="s">
        <v>2738</v>
      </c>
      <c r="M9371">
        <v>20735</v>
      </c>
      <c r="N9371" t="s">
        <v>144</v>
      </c>
      <c r="O9371" t="s">
        <v>6132</v>
      </c>
      <c r="P9371" t="s">
        <v>28</v>
      </c>
      <c r="Q9371" t="s">
        <v>32</v>
      </c>
      <c r="R9371" t="s">
        <v>6133</v>
      </c>
      <c r="S9371">
        <v>272.97000000000003</v>
      </c>
      <c r="T9371" s="3"/>
    </row>
    <row r="9372" spans="1:20" x14ac:dyDescent="0.3">
      <c r="A9372">
        <v>9371</v>
      </c>
      <c r="B9372" t="s">
        <v>10578</v>
      </c>
      <c r="C9372">
        <f t="shared" si="146"/>
        <v>23</v>
      </c>
      <c r="D9372" s="1">
        <v>42519</v>
      </c>
      <c r="E9372" s="1">
        <v>42521</v>
      </c>
      <c r="F9372" t="s">
        <v>184</v>
      </c>
      <c r="G9372" t="s">
        <v>8998</v>
      </c>
      <c r="H9372" t="s">
        <v>8999</v>
      </c>
      <c r="I9372" t="s">
        <v>37</v>
      </c>
      <c r="J9372" t="s">
        <v>23</v>
      </c>
      <c r="K9372" t="s">
        <v>493</v>
      </c>
      <c r="L9372" t="s">
        <v>494</v>
      </c>
      <c r="M9372">
        <v>43229</v>
      </c>
      <c r="N9372" t="s">
        <v>144</v>
      </c>
      <c r="O9372" t="s">
        <v>9599</v>
      </c>
      <c r="P9372" t="s">
        <v>28</v>
      </c>
      <c r="Q9372" t="s">
        <v>61</v>
      </c>
      <c r="R9372" t="s">
        <v>9600</v>
      </c>
      <c r="S9372">
        <v>41.567999999999998</v>
      </c>
      <c r="T9372" s="3"/>
    </row>
    <row r="9373" spans="1:20" x14ac:dyDescent="0.3">
      <c r="A9373">
        <v>9372</v>
      </c>
      <c r="B9373" t="s">
        <v>10578</v>
      </c>
      <c r="C9373">
        <f t="shared" si="146"/>
        <v>23</v>
      </c>
      <c r="D9373" s="1">
        <v>42519</v>
      </c>
      <c r="E9373" s="1">
        <v>42521</v>
      </c>
      <c r="F9373" t="s">
        <v>184</v>
      </c>
      <c r="G9373" t="s">
        <v>8998</v>
      </c>
      <c r="H9373" t="s">
        <v>8999</v>
      </c>
      <c r="I9373" t="s">
        <v>37</v>
      </c>
      <c r="J9373" t="s">
        <v>23</v>
      </c>
      <c r="K9373" t="s">
        <v>493</v>
      </c>
      <c r="L9373" t="s">
        <v>494</v>
      </c>
      <c r="M9373">
        <v>43229</v>
      </c>
      <c r="N9373" t="s">
        <v>144</v>
      </c>
      <c r="O9373" t="s">
        <v>380</v>
      </c>
      <c r="P9373" t="s">
        <v>28</v>
      </c>
      <c r="Q9373" t="s">
        <v>32</v>
      </c>
      <c r="R9373" t="s">
        <v>381</v>
      </c>
      <c r="S9373">
        <v>317.05799999999999</v>
      </c>
      <c r="T9373" s="3"/>
    </row>
    <row r="9374" spans="1:20" x14ac:dyDescent="0.3">
      <c r="A9374">
        <v>9373</v>
      </c>
      <c r="B9374" t="s">
        <v>10578</v>
      </c>
      <c r="C9374">
        <f t="shared" si="146"/>
        <v>23</v>
      </c>
      <c r="D9374" s="1">
        <v>42519</v>
      </c>
      <c r="E9374" s="1">
        <v>42521</v>
      </c>
      <c r="F9374" t="s">
        <v>184</v>
      </c>
      <c r="G9374" t="s">
        <v>8998</v>
      </c>
      <c r="H9374" t="s">
        <v>8999</v>
      </c>
      <c r="I9374" t="s">
        <v>37</v>
      </c>
      <c r="J9374" t="s">
        <v>23</v>
      </c>
      <c r="K9374" t="s">
        <v>493</v>
      </c>
      <c r="L9374" t="s">
        <v>494</v>
      </c>
      <c r="M9374">
        <v>43229</v>
      </c>
      <c r="N9374" t="s">
        <v>144</v>
      </c>
      <c r="O9374" t="s">
        <v>570</v>
      </c>
      <c r="P9374" t="s">
        <v>42</v>
      </c>
      <c r="Q9374" t="s">
        <v>265</v>
      </c>
      <c r="R9374" t="s">
        <v>571</v>
      </c>
      <c r="S9374">
        <v>8.0399999999999991</v>
      </c>
      <c r="T9374" s="3"/>
    </row>
    <row r="9375" spans="1:20" x14ac:dyDescent="0.3">
      <c r="A9375">
        <v>9374</v>
      </c>
      <c r="B9375" t="s">
        <v>10579</v>
      </c>
      <c r="C9375">
        <f t="shared" si="146"/>
        <v>19</v>
      </c>
      <c r="D9375" s="1">
        <v>43227</v>
      </c>
      <c r="E9375" s="1">
        <v>43231</v>
      </c>
      <c r="F9375" t="s">
        <v>46</v>
      </c>
      <c r="G9375" t="s">
        <v>1953</v>
      </c>
      <c r="H9375" t="s">
        <v>1954</v>
      </c>
      <c r="I9375" t="s">
        <v>22</v>
      </c>
      <c r="J9375" t="s">
        <v>23</v>
      </c>
      <c r="K9375" t="s">
        <v>599</v>
      </c>
      <c r="L9375" t="s">
        <v>39</v>
      </c>
      <c r="M9375">
        <v>91104</v>
      </c>
      <c r="N9375" t="s">
        <v>40</v>
      </c>
      <c r="O9375" t="s">
        <v>3621</v>
      </c>
      <c r="P9375" t="s">
        <v>67</v>
      </c>
      <c r="Q9375" t="s">
        <v>68</v>
      </c>
      <c r="R9375" t="s">
        <v>3622</v>
      </c>
      <c r="S9375">
        <v>419.94400000000002</v>
      </c>
      <c r="T9375" s="3"/>
    </row>
    <row r="9376" spans="1:20" x14ac:dyDescent="0.3">
      <c r="A9376">
        <v>9375</v>
      </c>
      <c r="B9376" t="s">
        <v>10580</v>
      </c>
      <c r="C9376">
        <f t="shared" si="146"/>
        <v>23</v>
      </c>
      <c r="D9376" s="1">
        <v>42891</v>
      </c>
      <c r="E9376" s="1">
        <v>42895</v>
      </c>
      <c r="F9376" t="s">
        <v>46</v>
      </c>
      <c r="G9376" t="s">
        <v>339</v>
      </c>
      <c r="H9376" t="s">
        <v>340</v>
      </c>
      <c r="I9376" t="s">
        <v>37</v>
      </c>
      <c r="J9376" t="s">
        <v>23</v>
      </c>
      <c r="K9376" t="s">
        <v>91</v>
      </c>
      <c r="L9376" t="s">
        <v>92</v>
      </c>
      <c r="M9376">
        <v>98105</v>
      </c>
      <c r="N9376" t="s">
        <v>40</v>
      </c>
      <c r="O9376" t="s">
        <v>2654</v>
      </c>
      <c r="P9376" t="s">
        <v>42</v>
      </c>
      <c r="Q9376" t="s">
        <v>575</v>
      </c>
      <c r="R9376" t="s">
        <v>2655</v>
      </c>
      <c r="S9376">
        <v>61.38</v>
      </c>
      <c r="T9376" s="3"/>
    </row>
    <row r="9377" spans="1:20" x14ac:dyDescent="0.3">
      <c r="A9377">
        <v>9376</v>
      </c>
      <c r="B9377" t="s">
        <v>10581</v>
      </c>
      <c r="C9377">
        <f t="shared" si="146"/>
        <v>51</v>
      </c>
      <c r="D9377" s="1">
        <v>42718</v>
      </c>
      <c r="E9377" s="1">
        <v>42723</v>
      </c>
      <c r="F9377" t="s">
        <v>19</v>
      </c>
      <c r="G9377" t="s">
        <v>1888</v>
      </c>
      <c r="H9377" t="s">
        <v>1889</v>
      </c>
      <c r="I9377" t="s">
        <v>22</v>
      </c>
      <c r="J9377" t="s">
        <v>23</v>
      </c>
      <c r="K9377" t="s">
        <v>38</v>
      </c>
      <c r="L9377" t="s">
        <v>39</v>
      </c>
      <c r="M9377">
        <v>90045</v>
      </c>
      <c r="N9377" t="s">
        <v>40</v>
      </c>
      <c r="O9377" t="s">
        <v>4263</v>
      </c>
      <c r="P9377" t="s">
        <v>67</v>
      </c>
      <c r="Q9377" t="s">
        <v>157</v>
      </c>
      <c r="R9377" t="s">
        <v>4264</v>
      </c>
      <c r="S9377">
        <v>50</v>
      </c>
      <c r="T9377" s="3"/>
    </row>
    <row r="9378" spans="1:20" x14ac:dyDescent="0.3">
      <c r="A9378">
        <v>9377</v>
      </c>
      <c r="B9378" t="s">
        <v>10582</v>
      </c>
      <c r="C9378">
        <f t="shared" si="146"/>
        <v>52</v>
      </c>
      <c r="D9378" s="1">
        <v>43459</v>
      </c>
      <c r="E9378" s="1">
        <v>43463</v>
      </c>
      <c r="F9378" t="s">
        <v>46</v>
      </c>
      <c r="G9378" t="s">
        <v>231</v>
      </c>
      <c r="H9378" t="s">
        <v>232</v>
      </c>
      <c r="I9378" t="s">
        <v>22</v>
      </c>
      <c r="J9378" t="s">
        <v>23</v>
      </c>
      <c r="K9378" t="s">
        <v>10583</v>
      </c>
      <c r="L9378" t="s">
        <v>786</v>
      </c>
      <c r="M9378">
        <v>7017</v>
      </c>
      <c r="N9378" t="s">
        <v>144</v>
      </c>
      <c r="O9378" t="s">
        <v>7425</v>
      </c>
      <c r="P9378" t="s">
        <v>67</v>
      </c>
      <c r="Q9378" t="s">
        <v>157</v>
      </c>
      <c r="R9378" t="s">
        <v>7426</v>
      </c>
      <c r="S9378">
        <v>31.8</v>
      </c>
      <c r="T9378" s="3"/>
    </row>
    <row r="9379" spans="1:20" x14ac:dyDescent="0.3">
      <c r="A9379">
        <v>9378</v>
      </c>
      <c r="B9379" t="s">
        <v>10584</v>
      </c>
      <c r="C9379">
        <f t="shared" si="146"/>
        <v>51</v>
      </c>
      <c r="D9379" s="1">
        <v>43451</v>
      </c>
      <c r="E9379" s="1">
        <v>43455</v>
      </c>
      <c r="F9379" t="s">
        <v>46</v>
      </c>
      <c r="G9379" t="s">
        <v>2640</v>
      </c>
      <c r="H9379" t="s">
        <v>2641</v>
      </c>
      <c r="I9379" t="s">
        <v>37</v>
      </c>
      <c r="J9379" t="s">
        <v>23</v>
      </c>
      <c r="K9379" t="s">
        <v>6210</v>
      </c>
      <c r="L9379" t="s">
        <v>110</v>
      </c>
      <c r="M9379">
        <v>54703</v>
      </c>
      <c r="N9379" t="s">
        <v>101</v>
      </c>
      <c r="O9379" t="s">
        <v>6842</v>
      </c>
      <c r="P9379" t="s">
        <v>42</v>
      </c>
      <c r="Q9379" t="s">
        <v>55</v>
      </c>
      <c r="R9379" t="s">
        <v>6843</v>
      </c>
      <c r="S9379">
        <v>32.56</v>
      </c>
      <c r="T9379" s="3"/>
    </row>
    <row r="9380" spans="1:20" x14ac:dyDescent="0.3">
      <c r="A9380">
        <v>9379</v>
      </c>
      <c r="B9380" t="s">
        <v>10585</v>
      </c>
      <c r="C9380">
        <f t="shared" si="146"/>
        <v>19</v>
      </c>
      <c r="D9380" s="1">
        <v>42865</v>
      </c>
      <c r="E9380" s="1">
        <v>42870</v>
      </c>
      <c r="F9380" t="s">
        <v>46</v>
      </c>
      <c r="G9380" t="s">
        <v>3580</v>
      </c>
      <c r="H9380" t="s">
        <v>3581</v>
      </c>
      <c r="I9380" t="s">
        <v>22</v>
      </c>
      <c r="J9380" t="s">
        <v>23</v>
      </c>
      <c r="K9380" t="s">
        <v>299</v>
      </c>
      <c r="L9380" t="s">
        <v>207</v>
      </c>
      <c r="M9380">
        <v>60610</v>
      </c>
      <c r="N9380" t="s">
        <v>101</v>
      </c>
      <c r="O9380" t="s">
        <v>10586</v>
      </c>
      <c r="P9380" t="s">
        <v>42</v>
      </c>
      <c r="Q9380" t="s">
        <v>169</v>
      </c>
      <c r="R9380" t="s">
        <v>10587</v>
      </c>
      <c r="S9380">
        <v>7.0720000000000001</v>
      </c>
      <c r="T9380" s="3"/>
    </row>
    <row r="9381" spans="1:20" x14ac:dyDescent="0.3">
      <c r="A9381">
        <v>9380</v>
      </c>
      <c r="B9381" t="s">
        <v>10588</v>
      </c>
      <c r="C9381">
        <f t="shared" si="146"/>
        <v>52</v>
      </c>
      <c r="D9381" s="1">
        <v>42361</v>
      </c>
      <c r="E9381" s="1">
        <v>42365</v>
      </c>
      <c r="F9381" t="s">
        <v>19</v>
      </c>
      <c r="G9381" t="s">
        <v>964</v>
      </c>
      <c r="H9381" t="s">
        <v>965</v>
      </c>
      <c r="I9381" t="s">
        <v>22</v>
      </c>
      <c r="J9381" t="s">
        <v>23</v>
      </c>
      <c r="K9381" t="s">
        <v>898</v>
      </c>
      <c r="L9381" t="s">
        <v>50</v>
      </c>
      <c r="M9381">
        <v>33614</v>
      </c>
      <c r="N9381" t="s">
        <v>26</v>
      </c>
      <c r="O9381" t="s">
        <v>4976</v>
      </c>
      <c r="P9381" t="s">
        <v>42</v>
      </c>
      <c r="Q9381" t="s">
        <v>86</v>
      </c>
      <c r="R9381" t="s">
        <v>4977</v>
      </c>
      <c r="S9381">
        <v>45.527999999999999</v>
      </c>
      <c r="T9381" s="3"/>
    </row>
    <row r="9382" spans="1:20" x14ac:dyDescent="0.3">
      <c r="A9382">
        <v>9381</v>
      </c>
      <c r="B9382" t="s">
        <v>10588</v>
      </c>
      <c r="C9382">
        <f t="shared" si="146"/>
        <v>52</v>
      </c>
      <c r="D9382" s="1">
        <v>42361</v>
      </c>
      <c r="E9382" s="1">
        <v>42365</v>
      </c>
      <c r="F9382" t="s">
        <v>19</v>
      </c>
      <c r="G9382" t="s">
        <v>964</v>
      </c>
      <c r="H9382" t="s">
        <v>965</v>
      </c>
      <c r="I9382" t="s">
        <v>22</v>
      </c>
      <c r="J9382" t="s">
        <v>23</v>
      </c>
      <c r="K9382" t="s">
        <v>898</v>
      </c>
      <c r="L9382" t="s">
        <v>50</v>
      </c>
      <c r="M9382">
        <v>33614</v>
      </c>
      <c r="N9382" t="s">
        <v>26</v>
      </c>
      <c r="O9382" t="s">
        <v>714</v>
      </c>
      <c r="P9382" t="s">
        <v>28</v>
      </c>
      <c r="Q9382" t="s">
        <v>32</v>
      </c>
      <c r="R9382" t="s">
        <v>715</v>
      </c>
      <c r="S9382">
        <v>64.784000000000006</v>
      </c>
      <c r="T9382" s="3"/>
    </row>
    <row r="9383" spans="1:20" x14ac:dyDescent="0.3">
      <c r="A9383">
        <v>9382</v>
      </c>
      <c r="B9383" t="s">
        <v>10588</v>
      </c>
      <c r="C9383">
        <f t="shared" si="146"/>
        <v>52</v>
      </c>
      <c r="D9383" s="1">
        <v>42361</v>
      </c>
      <c r="E9383" s="1">
        <v>42365</v>
      </c>
      <c r="F9383" t="s">
        <v>19</v>
      </c>
      <c r="G9383" t="s">
        <v>964</v>
      </c>
      <c r="H9383" t="s">
        <v>965</v>
      </c>
      <c r="I9383" t="s">
        <v>22</v>
      </c>
      <c r="J9383" t="s">
        <v>23</v>
      </c>
      <c r="K9383" t="s">
        <v>898</v>
      </c>
      <c r="L9383" t="s">
        <v>50</v>
      </c>
      <c r="M9383">
        <v>33614</v>
      </c>
      <c r="N9383" t="s">
        <v>26</v>
      </c>
      <c r="O9383" t="s">
        <v>5005</v>
      </c>
      <c r="P9383" t="s">
        <v>42</v>
      </c>
      <c r="Q9383" t="s">
        <v>55</v>
      </c>
      <c r="R9383" t="s">
        <v>5006</v>
      </c>
      <c r="S9383">
        <v>424.27199999999999</v>
      </c>
      <c r="T9383" s="3"/>
    </row>
    <row r="9384" spans="1:20" x14ac:dyDescent="0.3">
      <c r="A9384">
        <v>9383</v>
      </c>
      <c r="B9384" t="s">
        <v>10588</v>
      </c>
      <c r="C9384">
        <f t="shared" si="146"/>
        <v>52</v>
      </c>
      <c r="D9384" s="1">
        <v>42361</v>
      </c>
      <c r="E9384" s="1">
        <v>42365</v>
      </c>
      <c r="F9384" t="s">
        <v>19</v>
      </c>
      <c r="G9384" t="s">
        <v>964</v>
      </c>
      <c r="H9384" t="s">
        <v>965</v>
      </c>
      <c r="I9384" t="s">
        <v>22</v>
      </c>
      <c r="J9384" t="s">
        <v>23</v>
      </c>
      <c r="K9384" t="s">
        <v>898</v>
      </c>
      <c r="L9384" t="s">
        <v>50</v>
      </c>
      <c r="M9384">
        <v>33614</v>
      </c>
      <c r="N9384" t="s">
        <v>26</v>
      </c>
      <c r="O9384" t="s">
        <v>283</v>
      </c>
      <c r="P9384" t="s">
        <v>42</v>
      </c>
      <c r="Q9384" t="s">
        <v>64</v>
      </c>
      <c r="R9384" t="s">
        <v>284</v>
      </c>
      <c r="S9384">
        <v>1.3440000000000001</v>
      </c>
      <c r="T9384" s="3"/>
    </row>
    <row r="9385" spans="1:20" x14ac:dyDescent="0.3">
      <c r="A9385">
        <v>9384</v>
      </c>
      <c r="B9385" t="s">
        <v>10588</v>
      </c>
      <c r="C9385">
        <f t="shared" si="146"/>
        <v>52</v>
      </c>
      <c r="D9385" s="1">
        <v>42361</v>
      </c>
      <c r="E9385" s="1">
        <v>42365</v>
      </c>
      <c r="F9385" t="s">
        <v>19</v>
      </c>
      <c r="G9385" t="s">
        <v>964</v>
      </c>
      <c r="H9385" t="s">
        <v>965</v>
      </c>
      <c r="I9385" t="s">
        <v>22</v>
      </c>
      <c r="J9385" t="s">
        <v>23</v>
      </c>
      <c r="K9385" t="s">
        <v>898</v>
      </c>
      <c r="L9385" t="s">
        <v>50</v>
      </c>
      <c r="M9385">
        <v>33614</v>
      </c>
      <c r="N9385" t="s">
        <v>26</v>
      </c>
      <c r="O9385" t="s">
        <v>4019</v>
      </c>
      <c r="P9385" t="s">
        <v>42</v>
      </c>
      <c r="Q9385" t="s">
        <v>55</v>
      </c>
      <c r="R9385" t="s">
        <v>4020</v>
      </c>
      <c r="S9385">
        <v>83.92</v>
      </c>
      <c r="T9385" s="3"/>
    </row>
    <row r="9386" spans="1:20" x14ac:dyDescent="0.3">
      <c r="A9386">
        <v>9385</v>
      </c>
      <c r="B9386" t="s">
        <v>10589</v>
      </c>
      <c r="C9386">
        <f t="shared" si="146"/>
        <v>32</v>
      </c>
      <c r="D9386" s="1">
        <v>43323</v>
      </c>
      <c r="E9386" s="1">
        <v>43328</v>
      </c>
      <c r="F9386" t="s">
        <v>46</v>
      </c>
      <c r="G9386" t="s">
        <v>2659</v>
      </c>
      <c r="H9386" t="s">
        <v>2660</v>
      </c>
      <c r="I9386" t="s">
        <v>98</v>
      </c>
      <c r="J9386" t="s">
        <v>23</v>
      </c>
      <c r="K9386" t="s">
        <v>262</v>
      </c>
      <c r="L9386" t="s">
        <v>263</v>
      </c>
      <c r="M9386">
        <v>10009</v>
      </c>
      <c r="N9386" t="s">
        <v>144</v>
      </c>
      <c r="O9386" t="s">
        <v>1899</v>
      </c>
      <c r="P9386" t="s">
        <v>42</v>
      </c>
      <c r="Q9386" t="s">
        <v>86</v>
      </c>
      <c r="R9386" t="s">
        <v>1900</v>
      </c>
      <c r="S9386">
        <v>25.92</v>
      </c>
      <c r="T9386" s="3"/>
    </row>
    <row r="9387" spans="1:20" x14ac:dyDescent="0.3">
      <c r="A9387">
        <v>9386</v>
      </c>
      <c r="B9387" t="s">
        <v>10590</v>
      </c>
      <c r="C9387">
        <f t="shared" si="146"/>
        <v>35</v>
      </c>
      <c r="D9387" s="1">
        <v>43339</v>
      </c>
      <c r="E9387" s="1">
        <v>43343</v>
      </c>
      <c r="F9387" t="s">
        <v>46</v>
      </c>
      <c r="G9387" t="s">
        <v>1940</v>
      </c>
      <c r="H9387" t="s">
        <v>1941</v>
      </c>
      <c r="I9387" t="s">
        <v>22</v>
      </c>
      <c r="J9387" t="s">
        <v>23</v>
      </c>
      <c r="K9387" t="s">
        <v>1824</v>
      </c>
      <c r="L9387" t="s">
        <v>306</v>
      </c>
      <c r="M9387">
        <v>85204</v>
      </c>
      <c r="N9387" t="s">
        <v>40</v>
      </c>
      <c r="O9387" t="s">
        <v>4633</v>
      </c>
      <c r="P9387" t="s">
        <v>28</v>
      </c>
      <c r="Q9387" t="s">
        <v>61</v>
      </c>
      <c r="R9387" t="s">
        <v>4634</v>
      </c>
      <c r="S9387">
        <v>120.57599999999999</v>
      </c>
      <c r="T9387" s="3"/>
    </row>
    <row r="9388" spans="1:20" x14ac:dyDescent="0.3">
      <c r="A9388">
        <v>9387</v>
      </c>
      <c r="B9388" t="s">
        <v>10591</v>
      </c>
      <c r="C9388">
        <f t="shared" si="146"/>
        <v>3</v>
      </c>
      <c r="D9388" s="1">
        <v>43119</v>
      </c>
      <c r="E9388" s="1">
        <v>43123</v>
      </c>
      <c r="F9388" t="s">
        <v>46</v>
      </c>
      <c r="G9388" t="s">
        <v>4473</v>
      </c>
      <c r="H9388" t="s">
        <v>4474</v>
      </c>
      <c r="I9388" t="s">
        <v>22</v>
      </c>
      <c r="J9388" t="s">
        <v>23</v>
      </c>
      <c r="K9388" t="s">
        <v>2222</v>
      </c>
      <c r="L9388" t="s">
        <v>5208</v>
      </c>
      <c r="N9388" t="s">
        <v>144</v>
      </c>
      <c r="O9388" t="s">
        <v>1451</v>
      </c>
      <c r="P9388" t="s">
        <v>42</v>
      </c>
      <c r="Q9388" t="s">
        <v>86</v>
      </c>
      <c r="R9388" t="s">
        <v>1452</v>
      </c>
      <c r="S9388">
        <v>79.92</v>
      </c>
      <c r="T9388" s="3"/>
    </row>
    <row r="9389" spans="1:20" x14ac:dyDescent="0.3">
      <c r="A9389">
        <v>9388</v>
      </c>
      <c r="B9389" t="s">
        <v>10591</v>
      </c>
      <c r="C9389">
        <f t="shared" si="146"/>
        <v>3</v>
      </c>
      <c r="D9389" s="1">
        <v>43119</v>
      </c>
      <c r="E9389" s="1">
        <v>43123</v>
      </c>
      <c r="F9389" t="s">
        <v>46</v>
      </c>
      <c r="G9389" t="s">
        <v>4473</v>
      </c>
      <c r="H9389" t="s">
        <v>4474</v>
      </c>
      <c r="I9389" t="s">
        <v>22</v>
      </c>
      <c r="J9389" t="s">
        <v>23</v>
      </c>
      <c r="K9389" t="s">
        <v>2222</v>
      </c>
      <c r="L9389" t="s">
        <v>5208</v>
      </c>
      <c r="N9389" t="s">
        <v>144</v>
      </c>
      <c r="O9389" t="s">
        <v>1250</v>
      </c>
      <c r="P9389" t="s">
        <v>42</v>
      </c>
      <c r="Q9389" t="s">
        <v>86</v>
      </c>
      <c r="R9389" t="s">
        <v>1251</v>
      </c>
      <c r="S9389">
        <v>12.28</v>
      </c>
      <c r="T9389" s="3"/>
    </row>
    <row r="9390" spans="1:20" x14ac:dyDescent="0.3">
      <c r="A9390">
        <v>9389</v>
      </c>
      <c r="B9390" t="s">
        <v>10591</v>
      </c>
      <c r="C9390">
        <f t="shared" si="146"/>
        <v>3</v>
      </c>
      <c r="D9390" s="1">
        <v>43119</v>
      </c>
      <c r="E9390" s="1">
        <v>43123</v>
      </c>
      <c r="F9390" t="s">
        <v>46</v>
      </c>
      <c r="G9390" t="s">
        <v>4473</v>
      </c>
      <c r="H9390" t="s">
        <v>4474</v>
      </c>
      <c r="I9390" t="s">
        <v>22</v>
      </c>
      <c r="J9390" t="s">
        <v>23</v>
      </c>
      <c r="K9390" t="s">
        <v>2222</v>
      </c>
      <c r="L9390" t="s">
        <v>5208</v>
      </c>
      <c r="N9390" t="s">
        <v>144</v>
      </c>
      <c r="O9390" t="s">
        <v>4425</v>
      </c>
      <c r="P9390" t="s">
        <v>42</v>
      </c>
      <c r="Q9390" t="s">
        <v>74</v>
      </c>
      <c r="R9390" t="s">
        <v>4426</v>
      </c>
      <c r="S9390">
        <v>542.94000000000005</v>
      </c>
      <c r="T9390" s="3"/>
    </row>
    <row r="9391" spans="1:20" x14ac:dyDescent="0.3">
      <c r="A9391">
        <v>9390</v>
      </c>
      <c r="B9391" t="s">
        <v>10591</v>
      </c>
      <c r="C9391">
        <f t="shared" si="146"/>
        <v>3</v>
      </c>
      <c r="D9391" s="1">
        <v>43119</v>
      </c>
      <c r="E9391" s="1">
        <v>43123</v>
      </c>
      <c r="F9391" t="s">
        <v>46</v>
      </c>
      <c r="G9391" t="s">
        <v>4473</v>
      </c>
      <c r="H9391" t="s">
        <v>4474</v>
      </c>
      <c r="I9391" t="s">
        <v>22</v>
      </c>
      <c r="J9391" t="s">
        <v>23</v>
      </c>
      <c r="K9391" t="s">
        <v>2222</v>
      </c>
      <c r="L9391" t="s">
        <v>5208</v>
      </c>
      <c r="N9391" t="s">
        <v>144</v>
      </c>
      <c r="O9391" t="s">
        <v>168</v>
      </c>
      <c r="P9391" t="s">
        <v>42</v>
      </c>
      <c r="Q9391" t="s">
        <v>169</v>
      </c>
      <c r="R9391" t="s">
        <v>170</v>
      </c>
      <c r="S9391">
        <v>2.04</v>
      </c>
      <c r="T9391" s="3"/>
    </row>
    <row r="9392" spans="1:20" x14ac:dyDescent="0.3">
      <c r="A9392">
        <v>9391</v>
      </c>
      <c r="B9392" t="s">
        <v>10592</v>
      </c>
      <c r="C9392">
        <f t="shared" si="146"/>
        <v>26</v>
      </c>
      <c r="D9392" s="1">
        <v>42540</v>
      </c>
      <c r="E9392" s="1">
        <v>42545</v>
      </c>
      <c r="F9392" t="s">
        <v>46</v>
      </c>
      <c r="G9392" t="s">
        <v>3819</v>
      </c>
      <c r="H9392" t="s">
        <v>3820</v>
      </c>
      <c r="I9392" t="s">
        <v>98</v>
      </c>
      <c r="J9392" t="s">
        <v>23</v>
      </c>
      <c r="K9392" t="s">
        <v>180</v>
      </c>
      <c r="L9392" t="s">
        <v>100</v>
      </c>
      <c r="M9392">
        <v>77070</v>
      </c>
      <c r="N9392" t="s">
        <v>101</v>
      </c>
      <c r="O9392" t="s">
        <v>5202</v>
      </c>
      <c r="P9392" t="s">
        <v>42</v>
      </c>
      <c r="Q9392" t="s">
        <v>55</v>
      </c>
      <c r="R9392" t="s">
        <v>5203</v>
      </c>
      <c r="S9392">
        <v>228.92</v>
      </c>
      <c r="T9392" s="3"/>
    </row>
    <row r="9393" spans="1:20" x14ac:dyDescent="0.3">
      <c r="A9393">
        <v>9392</v>
      </c>
      <c r="B9393" t="s">
        <v>10593</v>
      </c>
      <c r="C9393">
        <f t="shared" si="146"/>
        <v>11</v>
      </c>
      <c r="D9393" s="1">
        <v>43172</v>
      </c>
      <c r="E9393" s="1">
        <v>43175</v>
      </c>
      <c r="F9393" t="s">
        <v>184</v>
      </c>
      <c r="G9393" t="s">
        <v>3291</v>
      </c>
      <c r="H9393" t="s">
        <v>3292</v>
      </c>
      <c r="I9393" t="s">
        <v>37</v>
      </c>
      <c r="J9393" t="s">
        <v>23</v>
      </c>
      <c r="K9393" t="s">
        <v>452</v>
      </c>
      <c r="L9393" t="s">
        <v>207</v>
      </c>
      <c r="M9393">
        <v>60505</v>
      </c>
      <c r="N9393" t="s">
        <v>101</v>
      </c>
      <c r="O9393" t="s">
        <v>3346</v>
      </c>
      <c r="P9393" t="s">
        <v>67</v>
      </c>
      <c r="Q9393" t="s">
        <v>68</v>
      </c>
      <c r="R9393" t="s">
        <v>3347</v>
      </c>
      <c r="S9393">
        <v>7.992</v>
      </c>
      <c r="T9393" s="3"/>
    </row>
    <row r="9394" spans="1:20" x14ac:dyDescent="0.3">
      <c r="A9394">
        <v>9393</v>
      </c>
      <c r="B9394" t="s">
        <v>10594</v>
      </c>
      <c r="C9394">
        <f t="shared" si="146"/>
        <v>44</v>
      </c>
      <c r="D9394" s="1">
        <v>42668</v>
      </c>
      <c r="E9394" s="1">
        <v>42668</v>
      </c>
      <c r="F9394" t="s">
        <v>1289</v>
      </c>
      <c r="G9394" t="s">
        <v>3111</v>
      </c>
      <c r="H9394" t="s">
        <v>3112</v>
      </c>
      <c r="I9394" t="s">
        <v>37</v>
      </c>
      <c r="J9394" t="s">
        <v>23</v>
      </c>
      <c r="K9394" t="s">
        <v>805</v>
      </c>
      <c r="L9394" t="s">
        <v>453</v>
      </c>
      <c r="M9394">
        <v>80219</v>
      </c>
      <c r="N9394" t="s">
        <v>40</v>
      </c>
      <c r="O9394" t="s">
        <v>6132</v>
      </c>
      <c r="P9394" t="s">
        <v>28</v>
      </c>
      <c r="Q9394" t="s">
        <v>32</v>
      </c>
      <c r="R9394" t="s">
        <v>6133</v>
      </c>
      <c r="S9394">
        <v>582.33600000000001</v>
      </c>
      <c r="T9394" s="3"/>
    </row>
    <row r="9395" spans="1:20" x14ac:dyDescent="0.3">
      <c r="A9395">
        <v>9394</v>
      </c>
      <c r="B9395" t="s">
        <v>10595</v>
      </c>
      <c r="C9395">
        <f t="shared" si="146"/>
        <v>39</v>
      </c>
      <c r="D9395" s="1">
        <v>42267</v>
      </c>
      <c r="E9395" s="1">
        <v>42270</v>
      </c>
      <c r="F9395" t="s">
        <v>184</v>
      </c>
      <c r="G9395" t="s">
        <v>5249</v>
      </c>
      <c r="H9395" t="s">
        <v>5250</v>
      </c>
      <c r="I9395" t="s">
        <v>22</v>
      </c>
      <c r="J9395" t="s">
        <v>23</v>
      </c>
      <c r="K9395" t="s">
        <v>262</v>
      </c>
      <c r="L9395" t="s">
        <v>263</v>
      </c>
      <c r="M9395">
        <v>10011</v>
      </c>
      <c r="N9395" t="s">
        <v>144</v>
      </c>
      <c r="O9395" t="s">
        <v>6740</v>
      </c>
      <c r="P9395" t="s">
        <v>67</v>
      </c>
      <c r="Q9395" t="s">
        <v>68</v>
      </c>
      <c r="R9395" t="s">
        <v>6741</v>
      </c>
      <c r="S9395">
        <v>629.95000000000005</v>
      </c>
      <c r="T9395" s="3"/>
    </row>
    <row r="9396" spans="1:20" x14ac:dyDescent="0.3">
      <c r="A9396">
        <v>9395</v>
      </c>
      <c r="B9396" t="s">
        <v>10595</v>
      </c>
      <c r="C9396">
        <f t="shared" si="146"/>
        <v>39</v>
      </c>
      <c r="D9396" s="1">
        <v>42267</v>
      </c>
      <c r="E9396" s="1">
        <v>42270</v>
      </c>
      <c r="F9396" t="s">
        <v>184</v>
      </c>
      <c r="G9396" t="s">
        <v>5249</v>
      </c>
      <c r="H9396" t="s">
        <v>5250</v>
      </c>
      <c r="I9396" t="s">
        <v>22</v>
      </c>
      <c r="J9396" t="s">
        <v>23</v>
      </c>
      <c r="K9396" t="s">
        <v>262</v>
      </c>
      <c r="L9396" t="s">
        <v>263</v>
      </c>
      <c r="M9396">
        <v>10011</v>
      </c>
      <c r="N9396" t="s">
        <v>144</v>
      </c>
      <c r="O9396" t="s">
        <v>2557</v>
      </c>
      <c r="P9396" t="s">
        <v>28</v>
      </c>
      <c r="Q9396" t="s">
        <v>32</v>
      </c>
      <c r="R9396" t="s">
        <v>2558</v>
      </c>
      <c r="S9396">
        <v>631.78200000000004</v>
      </c>
      <c r="T9396" s="3"/>
    </row>
    <row r="9397" spans="1:20" x14ac:dyDescent="0.3">
      <c r="A9397">
        <v>9396</v>
      </c>
      <c r="B9397" t="s">
        <v>10595</v>
      </c>
      <c r="C9397">
        <f t="shared" si="146"/>
        <v>39</v>
      </c>
      <c r="D9397" s="1">
        <v>42267</v>
      </c>
      <c r="E9397" s="1">
        <v>42270</v>
      </c>
      <c r="F9397" t="s">
        <v>184</v>
      </c>
      <c r="G9397" t="s">
        <v>5249</v>
      </c>
      <c r="H9397" t="s">
        <v>5250</v>
      </c>
      <c r="I9397" t="s">
        <v>22</v>
      </c>
      <c r="J9397" t="s">
        <v>23</v>
      </c>
      <c r="K9397" t="s">
        <v>262</v>
      </c>
      <c r="L9397" t="s">
        <v>263</v>
      </c>
      <c r="M9397">
        <v>10011</v>
      </c>
      <c r="N9397" t="s">
        <v>144</v>
      </c>
      <c r="O9397" t="s">
        <v>5024</v>
      </c>
      <c r="P9397" t="s">
        <v>28</v>
      </c>
      <c r="Q9397" t="s">
        <v>29</v>
      </c>
      <c r="R9397" t="s">
        <v>5025</v>
      </c>
      <c r="S9397">
        <v>801.56799999999998</v>
      </c>
      <c r="T9397" s="3"/>
    </row>
    <row r="9398" spans="1:20" x14ac:dyDescent="0.3">
      <c r="A9398">
        <v>9397</v>
      </c>
      <c r="B9398" t="s">
        <v>10595</v>
      </c>
      <c r="C9398">
        <f t="shared" si="146"/>
        <v>39</v>
      </c>
      <c r="D9398" s="1">
        <v>42267</v>
      </c>
      <c r="E9398" s="1">
        <v>42270</v>
      </c>
      <c r="F9398" t="s">
        <v>184</v>
      </c>
      <c r="G9398" t="s">
        <v>5249</v>
      </c>
      <c r="H9398" t="s">
        <v>5250</v>
      </c>
      <c r="I9398" t="s">
        <v>22</v>
      </c>
      <c r="J9398" t="s">
        <v>23</v>
      </c>
      <c r="K9398" t="s">
        <v>262</v>
      </c>
      <c r="L9398" t="s">
        <v>263</v>
      </c>
      <c r="M9398">
        <v>10011</v>
      </c>
      <c r="N9398" t="s">
        <v>144</v>
      </c>
      <c r="O9398" t="s">
        <v>253</v>
      </c>
      <c r="P9398" t="s">
        <v>42</v>
      </c>
      <c r="Q9398" t="s">
        <v>43</v>
      </c>
      <c r="R9398" t="s">
        <v>254</v>
      </c>
      <c r="S9398">
        <v>75.180000000000007</v>
      </c>
      <c r="T9398" s="3"/>
    </row>
    <row r="9399" spans="1:20" x14ac:dyDescent="0.3">
      <c r="A9399">
        <v>9398</v>
      </c>
      <c r="B9399" t="s">
        <v>10595</v>
      </c>
      <c r="C9399">
        <f t="shared" si="146"/>
        <v>39</v>
      </c>
      <c r="D9399" s="1">
        <v>42267</v>
      </c>
      <c r="E9399" s="1">
        <v>42270</v>
      </c>
      <c r="F9399" t="s">
        <v>184</v>
      </c>
      <c r="G9399" t="s">
        <v>5249</v>
      </c>
      <c r="H9399" t="s">
        <v>5250</v>
      </c>
      <c r="I9399" t="s">
        <v>22</v>
      </c>
      <c r="J9399" t="s">
        <v>23</v>
      </c>
      <c r="K9399" t="s">
        <v>262</v>
      </c>
      <c r="L9399" t="s">
        <v>263</v>
      </c>
      <c r="M9399">
        <v>10011</v>
      </c>
      <c r="N9399" t="s">
        <v>144</v>
      </c>
      <c r="O9399" t="s">
        <v>5166</v>
      </c>
      <c r="P9399" t="s">
        <v>42</v>
      </c>
      <c r="Q9399" t="s">
        <v>74</v>
      </c>
      <c r="R9399" t="s">
        <v>5167</v>
      </c>
      <c r="S9399">
        <v>30.98</v>
      </c>
      <c r="T9399" s="3"/>
    </row>
    <row r="9400" spans="1:20" x14ac:dyDescent="0.3">
      <c r="A9400">
        <v>9399</v>
      </c>
      <c r="B9400" t="s">
        <v>10595</v>
      </c>
      <c r="C9400">
        <f t="shared" si="146"/>
        <v>39</v>
      </c>
      <c r="D9400" s="1">
        <v>42267</v>
      </c>
      <c r="E9400" s="1">
        <v>42270</v>
      </c>
      <c r="F9400" t="s">
        <v>184</v>
      </c>
      <c r="G9400" t="s">
        <v>5249</v>
      </c>
      <c r="H9400" t="s">
        <v>5250</v>
      </c>
      <c r="I9400" t="s">
        <v>22</v>
      </c>
      <c r="J9400" t="s">
        <v>23</v>
      </c>
      <c r="K9400" t="s">
        <v>262</v>
      </c>
      <c r="L9400" t="s">
        <v>263</v>
      </c>
      <c r="M9400">
        <v>10011</v>
      </c>
      <c r="N9400" t="s">
        <v>144</v>
      </c>
      <c r="O9400" t="s">
        <v>5458</v>
      </c>
      <c r="P9400" t="s">
        <v>67</v>
      </c>
      <c r="Q9400" t="s">
        <v>68</v>
      </c>
      <c r="R9400" t="s">
        <v>5459</v>
      </c>
      <c r="S9400">
        <v>1349.91</v>
      </c>
      <c r="T9400" s="3"/>
    </row>
    <row r="9401" spans="1:20" x14ac:dyDescent="0.3">
      <c r="A9401">
        <v>9400</v>
      </c>
      <c r="B9401" t="s">
        <v>10596</v>
      </c>
      <c r="C9401">
        <f t="shared" si="146"/>
        <v>45</v>
      </c>
      <c r="D9401" s="1">
        <v>43050</v>
      </c>
      <c r="E9401" s="1">
        <v>43054</v>
      </c>
      <c r="F9401" t="s">
        <v>46</v>
      </c>
      <c r="G9401" t="s">
        <v>10597</v>
      </c>
      <c r="H9401" t="s">
        <v>10598</v>
      </c>
      <c r="I9401" t="s">
        <v>22</v>
      </c>
      <c r="J9401" t="s">
        <v>23</v>
      </c>
      <c r="K9401" t="s">
        <v>10599</v>
      </c>
      <c r="L9401" t="s">
        <v>207</v>
      </c>
      <c r="M9401">
        <v>60004</v>
      </c>
      <c r="N9401" t="s">
        <v>101</v>
      </c>
      <c r="O9401" t="s">
        <v>1943</v>
      </c>
      <c r="P9401" t="s">
        <v>42</v>
      </c>
      <c r="Q9401" t="s">
        <v>64</v>
      </c>
      <c r="R9401" t="s">
        <v>1944</v>
      </c>
      <c r="S9401">
        <v>14.112</v>
      </c>
      <c r="T9401" s="3"/>
    </row>
    <row r="9402" spans="1:20" x14ac:dyDescent="0.3">
      <c r="A9402">
        <v>9401</v>
      </c>
      <c r="B9402" t="s">
        <v>10600</v>
      </c>
      <c r="C9402">
        <f t="shared" si="146"/>
        <v>38</v>
      </c>
      <c r="D9402" s="1">
        <v>42629</v>
      </c>
      <c r="E9402" s="1">
        <v>42634</v>
      </c>
      <c r="F9402" t="s">
        <v>46</v>
      </c>
      <c r="G9402" t="s">
        <v>1843</v>
      </c>
      <c r="H9402" t="s">
        <v>1844</v>
      </c>
      <c r="I9402" t="s">
        <v>22</v>
      </c>
      <c r="J9402" t="s">
        <v>23</v>
      </c>
      <c r="K9402" t="s">
        <v>5531</v>
      </c>
      <c r="L9402" t="s">
        <v>315</v>
      </c>
      <c r="M9402">
        <v>23602</v>
      </c>
      <c r="N9402" t="s">
        <v>26</v>
      </c>
      <c r="O9402" t="s">
        <v>3274</v>
      </c>
      <c r="P9402" t="s">
        <v>42</v>
      </c>
      <c r="Q9402" t="s">
        <v>169</v>
      </c>
      <c r="R9402" t="s">
        <v>667</v>
      </c>
      <c r="S9402">
        <v>31.12</v>
      </c>
      <c r="T9402" s="3"/>
    </row>
    <row r="9403" spans="1:20" x14ac:dyDescent="0.3">
      <c r="A9403">
        <v>9402</v>
      </c>
      <c r="B9403" t="s">
        <v>10601</v>
      </c>
      <c r="C9403">
        <f t="shared" si="146"/>
        <v>26</v>
      </c>
      <c r="D9403" s="1">
        <v>42179</v>
      </c>
      <c r="E9403" s="1">
        <v>42183</v>
      </c>
      <c r="F9403" t="s">
        <v>46</v>
      </c>
      <c r="G9403" t="s">
        <v>1902</v>
      </c>
      <c r="H9403" t="s">
        <v>1903</v>
      </c>
      <c r="I9403" t="s">
        <v>22</v>
      </c>
      <c r="J9403" t="s">
        <v>23</v>
      </c>
      <c r="K9403" t="s">
        <v>1310</v>
      </c>
      <c r="L9403" t="s">
        <v>306</v>
      </c>
      <c r="M9403">
        <v>85705</v>
      </c>
      <c r="N9403" t="s">
        <v>40</v>
      </c>
      <c r="O9403" t="s">
        <v>6830</v>
      </c>
      <c r="P9403" t="s">
        <v>28</v>
      </c>
      <c r="Q9403" t="s">
        <v>61</v>
      </c>
      <c r="R9403" t="s">
        <v>6831</v>
      </c>
      <c r="S9403">
        <v>4.2720000000000002</v>
      </c>
      <c r="T9403" s="3"/>
    </row>
    <row r="9404" spans="1:20" x14ac:dyDescent="0.3">
      <c r="A9404">
        <v>9403</v>
      </c>
      <c r="B9404" t="s">
        <v>10602</v>
      </c>
      <c r="C9404">
        <f t="shared" si="146"/>
        <v>32</v>
      </c>
      <c r="D9404" s="1">
        <v>42959</v>
      </c>
      <c r="E9404" s="1">
        <v>42964</v>
      </c>
      <c r="F9404" t="s">
        <v>19</v>
      </c>
      <c r="G9404" t="s">
        <v>3491</v>
      </c>
      <c r="H9404" t="s">
        <v>3492</v>
      </c>
      <c r="I9404" t="s">
        <v>22</v>
      </c>
      <c r="J9404" t="s">
        <v>23</v>
      </c>
      <c r="K9404" t="s">
        <v>262</v>
      </c>
      <c r="L9404" t="s">
        <v>263</v>
      </c>
      <c r="M9404">
        <v>10024</v>
      </c>
      <c r="N9404" t="s">
        <v>144</v>
      </c>
      <c r="O9404" t="s">
        <v>2401</v>
      </c>
      <c r="P9404" t="s">
        <v>28</v>
      </c>
      <c r="Q9404" t="s">
        <v>52</v>
      </c>
      <c r="R9404" t="s">
        <v>2402</v>
      </c>
      <c r="S9404">
        <v>209.148</v>
      </c>
      <c r="T9404" s="3"/>
    </row>
    <row r="9405" spans="1:20" x14ac:dyDescent="0.3">
      <c r="A9405">
        <v>9404</v>
      </c>
      <c r="B9405" t="s">
        <v>10602</v>
      </c>
      <c r="C9405">
        <f t="shared" si="146"/>
        <v>32</v>
      </c>
      <c r="D9405" s="1">
        <v>42959</v>
      </c>
      <c r="E9405" s="1">
        <v>42964</v>
      </c>
      <c r="F9405" t="s">
        <v>19</v>
      </c>
      <c r="G9405" t="s">
        <v>3491</v>
      </c>
      <c r="H9405" t="s">
        <v>3492</v>
      </c>
      <c r="I9405" t="s">
        <v>22</v>
      </c>
      <c r="J9405" t="s">
        <v>23</v>
      </c>
      <c r="K9405" t="s">
        <v>262</v>
      </c>
      <c r="L9405" t="s">
        <v>263</v>
      </c>
      <c r="M9405">
        <v>10024</v>
      </c>
      <c r="N9405" t="s">
        <v>144</v>
      </c>
      <c r="O9405" t="s">
        <v>5005</v>
      </c>
      <c r="P9405" t="s">
        <v>42</v>
      </c>
      <c r="Q9405" t="s">
        <v>55</v>
      </c>
      <c r="R9405" t="s">
        <v>5006</v>
      </c>
      <c r="S9405">
        <v>1591.02</v>
      </c>
      <c r="T9405" s="3"/>
    </row>
    <row r="9406" spans="1:20" x14ac:dyDescent="0.3">
      <c r="A9406">
        <v>9405</v>
      </c>
      <c r="B9406" t="s">
        <v>10603</v>
      </c>
      <c r="C9406">
        <f t="shared" si="146"/>
        <v>15</v>
      </c>
      <c r="D9406" s="1">
        <v>43203</v>
      </c>
      <c r="E9406" s="1">
        <v>43207</v>
      </c>
      <c r="F9406" t="s">
        <v>46</v>
      </c>
      <c r="G9406" t="s">
        <v>2640</v>
      </c>
      <c r="H9406" t="s">
        <v>2641</v>
      </c>
      <c r="I9406" t="s">
        <v>37</v>
      </c>
      <c r="J9406" t="s">
        <v>23</v>
      </c>
      <c r="K9406" t="s">
        <v>142</v>
      </c>
      <c r="L9406" t="s">
        <v>143</v>
      </c>
      <c r="M9406">
        <v>19134</v>
      </c>
      <c r="N9406" t="s">
        <v>144</v>
      </c>
      <c r="O9406" t="s">
        <v>4983</v>
      </c>
      <c r="P9406" t="s">
        <v>42</v>
      </c>
      <c r="Q9406" t="s">
        <v>265</v>
      </c>
      <c r="R9406" t="s">
        <v>4984</v>
      </c>
      <c r="S9406">
        <v>7.92</v>
      </c>
      <c r="T9406" s="3"/>
    </row>
    <row r="9407" spans="1:20" x14ac:dyDescent="0.3">
      <c r="A9407">
        <v>9406</v>
      </c>
      <c r="B9407" t="s">
        <v>10604</v>
      </c>
      <c r="C9407">
        <f t="shared" si="146"/>
        <v>11</v>
      </c>
      <c r="D9407" s="1">
        <v>42077</v>
      </c>
      <c r="E9407" s="1">
        <v>42080</v>
      </c>
      <c r="F9407" t="s">
        <v>184</v>
      </c>
      <c r="G9407" t="s">
        <v>436</v>
      </c>
      <c r="H9407" t="s">
        <v>437</v>
      </c>
      <c r="I9407" t="s">
        <v>98</v>
      </c>
      <c r="J9407" t="s">
        <v>23</v>
      </c>
      <c r="K9407" t="s">
        <v>299</v>
      </c>
      <c r="L9407" t="s">
        <v>207</v>
      </c>
      <c r="M9407">
        <v>60653</v>
      </c>
      <c r="N9407" t="s">
        <v>101</v>
      </c>
      <c r="O9407" t="s">
        <v>5845</v>
      </c>
      <c r="P9407" t="s">
        <v>67</v>
      </c>
      <c r="Q9407" t="s">
        <v>680</v>
      </c>
      <c r="R9407" t="s">
        <v>5846</v>
      </c>
      <c r="S9407">
        <v>574.91</v>
      </c>
      <c r="T9407" s="3"/>
    </row>
    <row r="9408" spans="1:20" x14ac:dyDescent="0.3">
      <c r="A9408">
        <v>9407</v>
      </c>
      <c r="B9408" t="s">
        <v>10604</v>
      </c>
      <c r="C9408">
        <f t="shared" si="146"/>
        <v>11</v>
      </c>
      <c r="D9408" s="1">
        <v>42077</v>
      </c>
      <c r="E9408" s="1">
        <v>42080</v>
      </c>
      <c r="F9408" t="s">
        <v>184</v>
      </c>
      <c r="G9408" t="s">
        <v>436</v>
      </c>
      <c r="H9408" t="s">
        <v>437</v>
      </c>
      <c r="I9408" t="s">
        <v>98</v>
      </c>
      <c r="J9408" t="s">
        <v>23</v>
      </c>
      <c r="K9408" t="s">
        <v>299</v>
      </c>
      <c r="L9408" t="s">
        <v>207</v>
      </c>
      <c r="M9408">
        <v>60653</v>
      </c>
      <c r="N9408" t="s">
        <v>101</v>
      </c>
      <c r="O9408" t="s">
        <v>8225</v>
      </c>
      <c r="P9408" t="s">
        <v>42</v>
      </c>
      <c r="Q9408" t="s">
        <v>86</v>
      </c>
      <c r="R9408" t="s">
        <v>8226</v>
      </c>
      <c r="S9408">
        <v>8.4480000000000004</v>
      </c>
      <c r="T9408" s="3"/>
    </row>
    <row r="9409" spans="1:20" x14ac:dyDescent="0.3">
      <c r="A9409">
        <v>9408</v>
      </c>
      <c r="B9409" t="s">
        <v>10605</v>
      </c>
      <c r="C9409">
        <f t="shared" si="146"/>
        <v>38</v>
      </c>
      <c r="D9409" s="1">
        <v>43365</v>
      </c>
      <c r="E9409" s="1">
        <v>43367</v>
      </c>
      <c r="F9409" t="s">
        <v>19</v>
      </c>
      <c r="G9409" t="s">
        <v>811</v>
      </c>
      <c r="H9409" t="s">
        <v>812</v>
      </c>
      <c r="I9409" t="s">
        <v>22</v>
      </c>
      <c r="J9409" t="s">
        <v>23</v>
      </c>
      <c r="K9409" t="s">
        <v>262</v>
      </c>
      <c r="L9409" t="s">
        <v>263</v>
      </c>
      <c r="M9409">
        <v>10035</v>
      </c>
      <c r="N9409" t="s">
        <v>144</v>
      </c>
      <c r="O9409" t="s">
        <v>4817</v>
      </c>
      <c r="P9409" t="s">
        <v>67</v>
      </c>
      <c r="Q9409" t="s">
        <v>157</v>
      </c>
      <c r="R9409" t="s">
        <v>4818</v>
      </c>
      <c r="S9409">
        <v>1071</v>
      </c>
      <c r="T9409" s="3"/>
    </row>
    <row r="9410" spans="1:20" x14ac:dyDescent="0.3">
      <c r="A9410">
        <v>9409</v>
      </c>
      <c r="B9410" t="s">
        <v>10605</v>
      </c>
      <c r="C9410">
        <f t="shared" si="146"/>
        <v>38</v>
      </c>
      <c r="D9410" s="1">
        <v>43365</v>
      </c>
      <c r="E9410" s="1">
        <v>43367</v>
      </c>
      <c r="F9410" t="s">
        <v>19</v>
      </c>
      <c r="G9410" t="s">
        <v>811</v>
      </c>
      <c r="H9410" t="s">
        <v>812</v>
      </c>
      <c r="I9410" t="s">
        <v>22</v>
      </c>
      <c r="J9410" t="s">
        <v>23</v>
      </c>
      <c r="K9410" t="s">
        <v>262</v>
      </c>
      <c r="L9410" t="s">
        <v>263</v>
      </c>
      <c r="M9410">
        <v>10035</v>
      </c>
      <c r="N9410" t="s">
        <v>144</v>
      </c>
      <c r="O9410" t="s">
        <v>1715</v>
      </c>
      <c r="P9410" t="s">
        <v>28</v>
      </c>
      <c r="Q9410" t="s">
        <v>61</v>
      </c>
      <c r="R9410" t="s">
        <v>8147</v>
      </c>
      <c r="S9410">
        <v>12.07</v>
      </c>
      <c r="T9410" s="3"/>
    </row>
    <row r="9411" spans="1:20" x14ac:dyDescent="0.3">
      <c r="A9411">
        <v>9410</v>
      </c>
      <c r="B9411" t="s">
        <v>10606</v>
      </c>
      <c r="C9411">
        <f t="shared" ref="C9411:C9474" si="147">WEEKNUM(D9411,1)</f>
        <v>50</v>
      </c>
      <c r="D9411" s="1">
        <v>43444</v>
      </c>
      <c r="E9411" s="1">
        <v>43447</v>
      </c>
      <c r="F9411" t="s">
        <v>184</v>
      </c>
      <c r="G9411" t="s">
        <v>5059</v>
      </c>
      <c r="H9411" t="s">
        <v>5060</v>
      </c>
      <c r="I9411" t="s">
        <v>22</v>
      </c>
      <c r="J9411" t="s">
        <v>23</v>
      </c>
      <c r="K9411" t="s">
        <v>142</v>
      </c>
      <c r="L9411" t="s">
        <v>143</v>
      </c>
      <c r="M9411">
        <v>19143</v>
      </c>
      <c r="N9411" t="s">
        <v>144</v>
      </c>
      <c r="O9411" t="s">
        <v>2473</v>
      </c>
      <c r="P9411" t="s">
        <v>42</v>
      </c>
      <c r="Q9411" t="s">
        <v>71</v>
      </c>
      <c r="R9411" t="s">
        <v>2474</v>
      </c>
      <c r="S9411">
        <v>3.2730000000000001</v>
      </c>
      <c r="T9411" s="3"/>
    </row>
    <row r="9412" spans="1:20" x14ac:dyDescent="0.3">
      <c r="A9412">
        <v>9411</v>
      </c>
      <c r="B9412" t="s">
        <v>10606</v>
      </c>
      <c r="C9412">
        <f t="shared" si="147"/>
        <v>50</v>
      </c>
      <c r="D9412" s="1">
        <v>43444</v>
      </c>
      <c r="E9412" s="1">
        <v>43447</v>
      </c>
      <c r="F9412" t="s">
        <v>184</v>
      </c>
      <c r="G9412" t="s">
        <v>5059</v>
      </c>
      <c r="H9412" t="s">
        <v>5060</v>
      </c>
      <c r="I9412" t="s">
        <v>22</v>
      </c>
      <c r="J9412" t="s">
        <v>23</v>
      </c>
      <c r="K9412" t="s">
        <v>142</v>
      </c>
      <c r="L9412" t="s">
        <v>143</v>
      </c>
      <c r="M9412">
        <v>19143</v>
      </c>
      <c r="N9412" t="s">
        <v>144</v>
      </c>
      <c r="O9412" t="s">
        <v>1955</v>
      </c>
      <c r="P9412" t="s">
        <v>28</v>
      </c>
      <c r="Q9412" t="s">
        <v>61</v>
      </c>
      <c r="R9412" t="s">
        <v>1956</v>
      </c>
      <c r="S9412">
        <v>87.92</v>
      </c>
      <c r="T9412" s="3"/>
    </row>
    <row r="9413" spans="1:20" x14ac:dyDescent="0.3">
      <c r="A9413">
        <v>9412</v>
      </c>
      <c r="B9413" t="s">
        <v>10607</v>
      </c>
      <c r="C9413">
        <f t="shared" si="147"/>
        <v>10</v>
      </c>
      <c r="D9413" s="1">
        <v>42804</v>
      </c>
      <c r="E9413" s="1">
        <v>42808</v>
      </c>
      <c r="F9413" t="s">
        <v>19</v>
      </c>
      <c r="G9413" t="s">
        <v>1622</v>
      </c>
      <c r="H9413" t="s">
        <v>1623</v>
      </c>
      <c r="I9413" t="s">
        <v>37</v>
      </c>
      <c r="J9413" t="s">
        <v>23</v>
      </c>
      <c r="K9413" t="s">
        <v>3947</v>
      </c>
      <c r="L9413" t="s">
        <v>306</v>
      </c>
      <c r="M9413">
        <v>85301</v>
      </c>
      <c r="N9413" t="s">
        <v>40</v>
      </c>
      <c r="O9413" t="s">
        <v>2065</v>
      </c>
      <c r="P9413" t="s">
        <v>42</v>
      </c>
      <c r="Q9413" t="s">
        <v>55</v>
      </c>
      <c r="R9413" t="s">
        <v>2066</v>
      </c>
      <c r="S9413">
        <v>104.696</v>
      </c>
      <c r="T9413" s="3"/>
    </row>
    <row r="9414" spans="1:20" x14ac:dyDescent="0.3">
      <c r="A9414">
        <v>9413</v>
      </c>
      <c r="B9414" t="s">
        <v>10608</v>
      </c>
      <c r="C9414">
        <f t="shared" si="147"/>
        <v>5</v>
      </c>
      <c r="D9414" s="1">
        <v>42396</v>
      </c>
      <c r="E9414" s="1">
        <v>42398</v>
      </c>
      <c r="F9414" t="s">
        <v>184</v>
      </c>
      <c r="G9414" t="s">
        <v>2123</v>
      </c>
      <c r="H9414" t="s">
        <v>2124</v>
      </c>
      <c r="I9414" t="s">
        <v>22</v>
      </c>
      <c r="J9414" t="s">
        <v>23</v>
      </c>
      <c r="K9414" t="s">
        <v>38</v>
      </c>
      <c r="L9414" t="s">
        <v>39</v>
      </c>
      <c r="M9414">
        <v>90036</v>
      </c>
      <c r="N9414" t="s">
        <v>40</v>
      </c>
      <c r="O9414" t="s">
        <v>1873</v>
      </c>
      <c r="P9414" t="s">
        <v>28</v>
      </c>
      <c r="Q9414" t="s">
        <v>32</v>
      </c>
      <c r="R9414" t="s">
        <v>1874</v>
      </c>
      <c r="S9414">
        <v>2803.92</v>
      </c>
      <c r="T9414" s="3"/>
    </row>
    <row r="9415" spans="1:20" x14ac:dyDescent="0.3">
      <c r="A9415">
        <v>9414</v>
      </c>
      <c r="B9415" t="s">
        <v>10609</v>
      </c>
      <c r="C9415">
        <f t="shared" si="147"/>
        <v>39</v>
      </c>
      <c r="D9415" s="1">
        <v>43004</v>
      </c>
      <c r="E9415" s="1">
        <v>43005</v>
      </c>
      <c r="F9415" t="s">
        <v>184</v>
      </c>
      <c r="G9415" t="s">
        <v>5178</v>
      </c>
      <c r="H9415" t="s">
        <v>5179</v>
      </c>
      <c r="I9415" t="s">
        <v>37</v>
      </c>
      <c r="J9415" t="s">
        <v>23</v>
      </c>
      <c r="K9415" t="s">
        <v>180</v>
      </c>
      <c r="L9415" t="s">
        <v>100</v>
      </c>
      <c r="M9415">
        <v>77041</v>
      </c>
      <c r="N9415" t="s">
        <v>101</v>
      </c>
      <c r="O9415" t="s">
        <v>3225</v>
      </c>
      <c r="P9415" t="s">
        <v>42</v>
      </c>
      <c r="Q9415" t="s">
        <v>71</v>
      </c>
      <c r="R9415" t="s">
        <v>3226</v>
      </c>
      <c r="S9415">
        <v>6.8159999999999998</v>
      </c>
      <c r="T9415" s="3"/>
    </row>
    <row r="9416" spans="1:20" x14ac:dyDescent="0.3">
      <c r="A9416">
        <v>9415</v>
      </c>
      <c r="B9416" t="s">
        <v>10610</v>
      </c>
      <c r="C9416">
        <f t="shared" si="147"/>
        <v>43</v>
      </c>
      <c r="D9416" s="1">
        <v>42661</v>
      </c>
      <c r="E9416" s="1">
        <v>42665</v>
      </c>
      <c r="F9416" t="s">
        <v>46</v>
      </c>
      <c r="G9416" t="s">
        <v>4687</v>
      </c>
      <c r="H9416" t="s">
        <v>4688</v>
      </c>
      <c r="I9416" t="s">
        <v>22</v>
      </c>
      <c r="J9416" t="s">
        <v>23</v>
      </c>
      <c r="K9416" t="s">
        <v>91</v>
      </c>
      <c r="L9416" t="s">
        <v>92</v>
      </c>
      <c r="M9416">
        <v>98115</v>
      </c>
      <c r="N9416" t="s">
        <v>40</v>
      </c>
      <c r="O9416" t="s">
        <v>9199</v>
      </c>
      <c r="P9416" t="s">
        <v>67</v>
      </c>
      <c r="Q9416" t="s">
        <v>68</v>
      </c>
      <c r="R9416" t="s">
        <v>9200</v>
      </c>
      <c r="S9416">
        <v>249.584</v>
      </c>
      <c r="T9416" s="3"/>
    </row>
    <row r="9417" spans="1:20" x14ac:dyDescent="0.3">
      <c r="A9417">
        <v>9416</v>
      </c>
      <c r="B9417" t="s">
        <v>10610</v>
      </c>
      <c r="C9417">
        <f t="shared" si="147"/>
        <v>43</v>
      </c>
      <c r="D9417" s="1">
        <v>42661</v>
      </c>
      <c r="E9417" s="1">
        <v>42665</v>
      </c>
      <c r="F9417" t="s">
        <v>46</v>
      </c>
      <c r="G9417" t="s">
        <v>4687</v>
      </c>
      <c r="H9417" t="s">
        <v>4688</v>
      </c>
      <c r="I9417" t="s">
        <v>22</v>
      </c>
      <c r="J9417" t="s">
        <v>23</v>
      </c>
      <c r="K9417" t="s">
        <v>91</v>
      </c>
      <c r="L9417" t="s">
        <v>92</v>
      </c>
      <c r="M9417">
        <v>98115</v>
      </c>
      <c r="N9417" t="s">
        <v>40</v>
      </c>
      <c r="O9417" t="s">
        <v>5441</v>
      </c>
      <c r="P9417" t="s">
        <v>42</v>
      </c>
      <c r="Q9417" t="s">
        <v>86</v>
      </c>
      <c r="R9417" t="s">
        <v>5442</v>
      </c>
      <c r="S9417">
        <v>17.940000000000001</v>
      </c>
      <c r="T9417" s="3"/>
    </row>
    <row r="9418" spans="1:20" x14ac:dyDescent="0.3">
      <c r="A9418">
        <v>9417</v>
      </c>
      <c r="B9418" t="s">
        <v>10610</v>
      </c>
      <c r="C9418">
        <f t="shared" si="147"/>
        <v>43</v>
      </c>
      <c r="D9418" s="1">
        <v>42661</v>
      </c>
      <c r="E9418" s="1">
        <v>42665</v>
      </c>
      <c r="F9418" t="s">
        <v>46</v>
      </c>
      <c r="G9418" t="s">
        <v>4687</v>
      </c>
      <c r="H9418" t="s">
        <v>4688</v>
      </c>
      <c r="I9418" t="s">
        <v>22</v>
      </c>
      <c r="J9418" t="s">
        <v>23</v>
      </c>
      <c r="K9418" t="s">
        <v>91</v>
      </c>
      <c r="L9418" t="s">
        <v>92</v>
      </c>
      <c r="M9418">
        <v>98115</v>
      </c>
      <c r="N9418" t="s">
        <v>40</v>
      </c>
      <c r="O9418" t="s">
        <v>926</v>
      </c>
      <c r="P9418" t="s">
        <v>28</v>
      </c>
      <c r="Q9418" t="s">
        <v>61</v>
      </c>
      <c r="R9418" t="s">
        <v>927</v>
      </c>
      <c r="S9418">
        <v>10.11</v>
      </c>
      <c r="T9418" s="3"/>
    </row>
    <row r="9419" spans="1:20" x14ac:dyDescent="0.3">
      <c r="A9419">
        <v>9418</v>
      </c>
      <c r="B9419" t="s">
        <v>10611</v>
      </c>
      <c r="C9419">
        <f t="shared" si="147"/>
        <v>44</v>
      </c>
      <c r="D9419" s="1">
        <v>42304</v>
      </c>
      <c r="E9419" s="1">
        <v>42309</v>
      </c>
      <c r="F9419" t="s">
        <v>46</v>
      </c>
      <c r="G9419" t="s">
        <v>2314</v>
      </c>
      <c r="H9419" t="s">
        <v>2315</v>
      </c>
      <c r="I9419" t="s">
        <v>98</v>
      </c>
      <c r="J9419" t="s">
        <v>23</v>
      </c>
      <c r="K9419" t="s">
        <v>1707</v>
      </c>
      <c r="L9419" t="s">
        <v>84</v>
      </c>
      <c r="M9419">
        <v>28314</v>
      </c>
      <c r="N9419" t="s">
        <v>26</v>
      </c>
      <c r="O9419" t="s">
        <v>3055</v>
      </c>
      <c r="P9419" t="s">
        <v>42</v>
      </c>
      <c r="Q9419" t="s">
        <v>86</v>
      </c>
      <c r="R9419" t="s">
        <v>3056</v>
      </c>
      <c r="S9419">
        <v>10.368</v>
      </c>
      <c r="T9419" s="3"/>
    </row>
    <row r="9420" spans="1:20" x14ac:dyDescent="0.3">
      <c r="A9420">
        <v>9419</v>
      </c>
      <c r="B9420" t="s">
        <v>10611</v>
      </c>
      <c r="C9420">
        <f t="shared" si="147"/>
        <v>44</v>
      </c>
      <c r="D9420" s="1">
        <v>42304</v>
      </c>
      <c r="E9420" s="1">
        <v>42309</v>
      </c>
      <c r="F9420" t="s">
        <v>46</v>
      </c>
      <c r="G9420" t="s">
        <v>2314</v>
      </c>
      <c r="H9420" t="s">
        <v>2315</v>
      </c>
      <c r="I9420" t="s">
        <v>98</v>
      </c>
      <c r="J9420" t="s">
        <v>23</v>
      </c>
      <c r="K9420" t="s">
        <v>1707</v>
      </c>
      <c r="L9420" t="s">
        <v>84</v>
      </c>
      <c r="M9420">
        <v>28314</v>
      </c>
      <c r="N9420" t="s">
        <v>26</v>
      </c>
      <c r="O9420" t="s">
        <v>3189</v>
      </c>
      <c r="P9420" t="s">
        <v>42</v>
      </c>
      <c r="Q9420" t="s">
        <v>86</v>
      </c>
      <c r="R9420" t="s">
        <v>182</v>
      </c>
      <c r="S9420">
        <v>11.952</v>
      </c>
      <c r="T9420" s="3"/>
    </row>
    <row r="9421" spans="1:20" x14ac:dyDescent="0.3">
      <c r="A9421">
        <v>9420</v>
      </c>
      <c r="B9421" t="s">
        <v>10612</v>
      </c>
      <c r="C9421">
        <f t="shared" si="147"/>
        <v>40</v>
      </c>
      <c r="D9421" s="1">
        <v>43375</v>
      </c>
      <c r="E9421" s="1">
        <v>43377</v>
      </c>
      <c r="F9421" t="s">
        <v>19</v>
      </c>
      <c r="G9421" t="s">
        <v>2329</v>
      </c>
      <c r="H9421" t="s">
        <v>2330</v>
      </c>
      <c r="I9421" t="s">
        <v>37</v>
      </c>
      <c r="J9421" t="s">
        <v>23</v>
      </c>
      <c r="K9421" t="s">
        <v>180</v>
      </c>
      <c r="L9421" t="s">
        <v>100</v>
      </c>
      <c r="M9421">
        <v>77041</v>
      </c>
      <c r="N9421" t="s">
        <v>101</v>
      </c>
      <c r="O9421" t="s">
        <v>1993</v>
      </c>
      <c r="P9421" t="s">
        <v>42</v>
      </c>
      <c r="Q9421" t="s">
        <v>74</v>
      </c>
      <c r="R9421" t="s">
        <v>1994</v>
      </c>
      <c r="S9421">
        <v>15.224</v>
      </c>
      <c r="T9421" s="3"/>
    </row>
    <row r="9422" spans="1:20" x14ac:dyDescent="0.3">
      <c r="A9422">
        <v>9421</v>
      </c>
      <c r="B9422" t="s">
        <v>10612</v>
      </c>
      <c r="C9422">
        <f t="shared" si="147"/>
        <v>40</v>
      </c>
      <c r="D9422" s="1">
        <v>43375</v>
      </c>
      <c r="E9422" s="1">
        <v>43377</v>
      </c>
      <c r="F9422" t="s">
        <v>19</v>
      </c>
      <c r="G9422" t="s">
        <v>2329</v>
      </c>
      <c r="H9422" t="s">
        <v>2330</v>
      </c>
      <c r="I9422" t="s">
        <v>37</v>
      </c>
      <c r="J9422" t="s">
        <v>23</v>
      </c>
      <c r="K9422" t="s">
        <v>180</v>
      </c>
      <c r="L9422" t="s">
        <v>100</v>
      </c>
      <c r="M9422">
        <v>77041</v>
      </c>
      <c r="N9422" t="s">
        <v>101</v>
      </c>
      <c r="O9422" t="s">
        <v>6732</v>
      </c>
      <c r="P9422" t="s">
        <v>42</v>
      </c>
      <c r="Q9422" t="s">
        <v>74</v>
      </c>
      <c r="R9422" t="s">
        <v>6733</v>
      </c>
      <c r="S9422">
        <v>21.984000000000002</v>
      </c>
      <c r="T9422" s="3"/>
    </row>
    <row r="9423" spans="1:20" x14ac:dyDescent="0.3">
      <c r="A9423">
        <v>9422</v>
      </c>
      <c r="B9423" t="s">
        <v>10613</v>
      </c>
      <c r="C9423">
        <f t="shared" si="147"/>
        <v>30</v>
      </c>
      <c r="D9423" s="1">
        <v>42208</v>
      </c>
      <c r="E9423" s="1">
        <v>42212</v>
      </c>
      <c r="F9423" t="s">
        <v>46</v>
      </c>
      <c r="G9423" t="s">
        <v>6788</v>
      </c>
      <c r="H9423" t="s">
        <v>6789</v>
      </c>
      <c r="I9423" t="s">
        <v>37</v>
      </c>
      <c r="J9423" t="s">
        <v>23</v>
      </c>
      <c r="K9423" t="s">
        <v>123</v>
      </c>
      <c r="L9423" t="s">
        <v>39</v>
      </c>
      <c r="M9423">
        <v>94122</v>
      </c>
      <c r="N9423" t="s">
        <v>40</v>
      </c>
      <c r="O9423" t="s">
        <v>4243</v>
      </c>
      <c r="P9423" t="s">
        <v>67</v>
      </c>
      <c r="Q9423" t="s">
        <v>68</v>
      </c>
      <c r="R9423" t="s">
        <v>4244</v>
      </c>
      <c r="S9423">
        <v>604.75199999999995</v>
      </c>
      <c r="T9423" s="3"/>
    </row>
    <row r="9424" spans="1:20" x14ac:dyDescent="0.3">
      <c r="A9424">
        <v>9423</v>
      </c>
      <c r="B9424" t="s">
        <v>10613</v>
      </c>
      <c r="C9424">
        <f t="shared" si="147"/>
        <v>30</v>
      </c>
      <c r="D9424" s="1">
        <v>42208</v>
      </c>
      <c r="E9424" s="1">
        <v>42212</v>
      </c>
      <c r="F9424" t="s">
        <v>46</v>
      </c>
      <c r="G9424" t="s">
        <v>6788</v>
      </c>
      <c r="H9424" t="s">
        <v>6789</v>
      </c>
      <c r="I9424" t="s">
        <v>37</v>
      </c>
      <c r="J9424" t="s">
        <v>23</v>
      </c>
      <c r="K9424" t="s">
        <v>123</v>
      </c>
      <c r="L9424" t="s">
        <v>39</v>
      </c>
      <c r="M9424">
        <v>94122</v>
      </c>
      <c r="N9424" t="s">
        <v>40</v>
      </c>
      <c r="O9424" t="s">
        <v>2332</v>
      </c>
      <c r="P9424" t="s">
        <v>42</v>
      </c>
      <c r="Q9424" t="s">
        <v>575</v>
      </c>
      <c r="R9424" t="s">
        <v>2333</v>
      </c>
      <c r="S9424">
        <v>40.700000000000003</v>
      </c>
      <c r="T9424" s="3"/>
    </row>
    <row r="9425" spans="1:20" x14ac:dyDescent="0.3">
      <c r="A9425">
        <v>9424</v>
      </c>
      <c r="B9425" t="s">
        <v>10613</v>
      </c>
      <c r="C9425">
        <f t="shared" si="147"/>
        <v>30</v>
      </c>
      <c r="D9425" s="1">
        <v>42208</v>
      </c>
      <c r="E9425" s="1">
        <v>42212</v>
      </c>
      <c r="F9425" t="s">
        <v>46</v>
      </c>
      <c r="G9425" t="s">
        <v>6788</v>
      </c>
      <c r="H9425" t="s">
        <v>6789</v>
      </c>
      <c r="I9425" t="s">
        <v>37</v>
      </c>
      <c r="J9425" t="s">
        <v>23</v>
      </c>
      <c r="K9425" t="s">
        <v>123</v>
      </c>
      <c r="L9425" t="s">
        <v>39</v>
      </c>
      <c r="M9425">
        <v>94122</v>
      </c>
      <c r="N9425" t="s">
        <v>40</v>
      </c>
      <c r="O9425" t="s">
        <v>2820</v>
      </c>
      <c r="P9425" t="s">
        <v>67</v>
      </c>
      <c r="Q9425" t="s">
        <v>68</v>
      </c>
      <c r="R9425" t="s">
        <v>5867</v>
      </c>
      <c r="S9425">
        <v>302.37599999999998</v>
      </c>
      <c r="T9425" s="3"/>
    </row>
    <row r="9426" spans="1:20" x14ac:dyDescent="0.3">
      <c r="A9426">
        <v>9425</v>
      </c>
      <c r="B9426" t="s">
        <v>10613</v>
      </c>
      <c r="C9426">
        <f t="shared" si="147"/>
        <v>30</v>
      </c>
      <c r="D9426" s="1">
        <v>42208</v>
      </c>
      <c r="E9426" s="1">
        <v>42212</v>
      </c>
      <c r="F9426" t="s">
        <v>46</v>
      </c>
      <c r="G9426" t="s">
        <v>6788</v>
      </c>
      <c r="H9426" t="s">
        <v>6789</v>
      </c>
      <c r="I9426" t="s">
        <v>37</v>
      </c>
      <c r="J9426" t="s">
        <v>23</v>
      </c>
      <c r="K9426" t="s">
        <v>123</v>
      </c>
      <c r="L9426" t="s">
        <v>39</v>
      </c>
      <c r="M9426">
        <v>94122</v>
      </c>
      <c r="N9426" t="s">
        <v>40</v>
      </c>
      <c r="O9426" t="s">
        <v>242</v>
      </c>
      <c r="P9426" t="s">
        <v>67</v>
      </c>
      <c r="Q9426" t="s">
        <v>157</v>
      </c>
      <c r="R9426" t="s">
        <v>243</v>
      </c>
      <c r="S9426">
        <v>45</v>
      </c>
      <c r="T9426" s="3"/>
    </row>
    <row r="9427" spans="1:20" x14ac:dyDescent="0.3">
      <c r="A9427">
        <v>9426</v>
      </c>
      <c r="B9427" t="s">
        <v>10614</v>
      </c>
      <c r="C9427">
        <f t="shared" si="147"/>
        <v>37</v>
      </c>
      <c r="D9427" s="1">
        <v>42259</v>
      </c>
      <c r="E9427" s="1">
        <v>42264</v>
      </c>
      <c r="F9427" t="s">
        <v>19</v>
      </c>
      <c r="G9427" t="s">
        <v>4881</v>
      </c>
      <c r="H9427" t="s">
        <v>4882</v>
      </c>
      <c r="I9427" t="s">
        <v>22</v>
      </c>
      <c r="J9427" t="s">
        <v>23</v>
      </c>
      <c r="K9427" t="s">
        <v>262</v>
      </c>
      <c r="L9427" t="s">
        <v>263</v>
      </c>
      <c r="M9427">
        <v>10035</v>
      </c>
      <c r="N9427" t="s">
        <v>144</v>
      </c>
      <c r="O9427" t="s">
        <v>1873</v>
      </c>
      <c r="P9427" t="s">
        <v>28</v>
      </c>
      <c r="Q9427" t="s">
        <v>32</v>
      </c>
      <c r="R9427" t="s">
        <v>1874</v>
      </c>
      <c r="S9427">
        <v>3785.2919999999999</v>
      </c>
      <c r="T9427" s="3"/>
    </row>
    <row r="9428" spans="1:20" x14ac:dyDescent="0.3">
      <c r="A9428">
        <v>9427</v>
      </c>
      <c r="B9428" t="s">
        <v>10615</v>
      </c>
      <c r="C9428">
        <f t="shared" si="147"/>
        <v>37</v>
      </c>
      <c r="D9428" s="1">
        <v>42993</v>
      </c>
      <c r="E9428" s="1">
        <v>42998</v>
      </c>
      <c r="F9428" t="s">
        <v>46</v>
      </c>
      <c r="G9428" t="s">
        <v>7312</v>
      </c>
      <c r="H9428" t="s">
        <v>7313</v>
      </c>
      <c r="I9428" t="s">
        <v>22</v>
      </c>
      <c r="J9428" t="s">
        <v>23</v>
      </c>
      <c r="K9428" t="s">
        <v>91</v>
      </c>
      <c r="L9428" t="s">
        <v>92</v>
      </c>
      <c r="M9428">
        <v>98105</v>
      </c>
      <c r="N9428" t="s">
        <v>40</v>
      </c>
      <c r="O9428" t="s">
        <v>7478</v>
      </c>
      <c r="P9428" t="s">
        <v>42</v>
      </c>
      <c r="Q9428" t="s">
        <v>64</v>
      </c>
      <c r="R9428" t="s">
        <v>7479</v>
      </c>
      <c r="S9428">
        <v>35.4</v>
      </c>
      <c r="T9428" s="3"/>
    </row>
    <row r="9429" spans="1:20" x14ac:dyDescent="0.3">
      <c r="A9429">
        <v>9428</v>
      </c>
      <c r="B9429" t="s">
        <v>10616</v>
      </c>
      <c r="C9429">
        <f t="shared" si="147"/>
        <v>48</v>
      </c>
      <c r="D9429" s="1">
        <v>42335</v>
      </c>
      <c r="E9429" s="1">
        <v>42339</v>
      </c>
      <c r="F9429" t="s">
        <v>46</v>
      </c>
      <c r="G9429" t="s">
        <v>6638</v>
      </c>
      <c r="H9429" t="s">
        <v>6639</v>
      </c>
      <c r="I9429" t="s">
        <v>37</v>
      </c>
      <c r="J9429" t="s">
        <v>23</v>
      </c>
      <c r="K9429" t="s">
        <v>3457</v>
      </c>
      <c r="L9429" t="s">
        <v>263</v>
      </c>
      <c r="M9429">
        <v>14215</v>
      </c>
      <c r="N9429" t="s">
        <v>144</v>
      </c>
      <c r="O9429" t="s">
        <v>3469</v>
      </c>
      <c r="P9429" t="s">
        <v>28</v>
      </c>
      <c r="Q9429" t="s">
        <v>61</v>
      </c>
      <c r="R9429" t="s">
        <v>3470</v>
      </c>
      <c r="S9429">
        <v>199.9</v>
      </c>
      <c r="T9429" s="3"/>
    </row>
    <row r="9430" spans="1:20" x14ac:dyDescent="0.3">
      <c r="A9430">
        <v>9429</v>
      </c>
      <c r="B9430" t="s">
        <v>10617</v>
      </c>
      <c r="C9430">
        <f t="shared" si="147"/>
        <v>20</v>
      </c>
      <c r="D9430" s="1">
        <v>42135</v>
      </c>
      <c r="E9430" s="1">
        <v>42140</v>
      </c>
      <c r="F9430" t="s">
        <v>46</v>
      </c>
      <c r="G9430" t="s">
        <v>845</v>
      </c>
      <c r="H9430" t="s">
        <v>846</v>
      </c>
      <c r="I9430" t="s">
        <v>37</v>
      </c>
      <c r="J9430" t="s">
        <v>23</v>
      </c>
      <c r="K9430" t="s">
        <v>1682</v>
      </c>
      <c r="L9430" t="s">
        <v>100</v>
      </c>
      <c r="M9430">
        <v>77340</v>
      </c>
      <c r="N9430" t="s">
        <v>101</v>
      </c>
      <c r="O9430" t="s">
        <v>1489</v>
      </c>
      <c r="P9430" t="s">
        <v>28</v>
      </c>
      <c r="Q9430" t="s">
        <v>32</v>
      </c>
      <c r="R9430" t="s">
        <v>1490</v>
      </c>
      <c r="S9430">
        <v>1212.96</v>
      </c>
      <c r="T9430" s="3"/>
    </row>
    <row r="9431" spans="1:20" x14ac:dyDescent="0.3">
      <c r="A9431">
        <v>9430</v>
      </c>
      <c r="B9431" t="s">
        <v>10618</v>
      </c>
      <c r="C9431">
        <f t="shared" si="147"/>
        <v>36</v>
      </c>
      <c r="D9431" s="1">
        <v>42610</v>
      </c>
      <c r="E9431" s="1">
        <v>42614</v>
      </c>
      <c r="F9431" t="s">
        <v>46</v>
      </c>
      <c r="G9431" t="s">
        <v>1130</v>
      </c>
      <c r="H9431" t="s">
        <v>1131</v>
      </c>
      <c r="I9431" t="s">
        <v>37</v>
      </c>
      <c r="J9431" t="s">
        <v>23</v>
      </c>
      <c r="K9431" t="s">
        <v>813</v>
      </c>
      <c r="L9431" t="s">
        <v>100</v>
      </c>
      <c r="M9431">
        <v>75081</v>
      </c>
      <c r="N9431" t="s">
        <v>101</v>
      </c>
      <c r="O9431" t="s">
        <v>3505</v>
      </c>
      <c r="P9431" t="s">
        <v>67</v>
      </c>
      <c r="Q9431" t="s">
        <v>68</v>
      </c>
      <c r="R9431" t="s">
        <v>3506</v>
      </c>
      <c r="S9431">
        <v>1099.96</v>
      </c>
      <c r="T9431" s="3"/>
    </row>
    <row r="9432" spans="1:20" x14ac:dyDescent="0.3">
      <c r="A9432">
        <v>9431</v>
      </c>
      <c r="B9432" t="s">
        <v>10618</v>
      </c>
      <c r="C9432">
        <f t="shared" si="147"/>
        <v>36</v>
      </c>
      <c r="D9432" s="1">
        <v>42610</v>
      </c>
      <c r="E9432" s="1">
        <v>42614</v>
      </c>
      <c r="F9432" t="s">
        <v>46</v>
      </c>
      <c r="G9432" t="s">
        <v>1130</v>
      </c>
      <c r="H9432" t="s">
        <v>1131</v>
      </c>
      <c r="I9432" t="s">
        <v>37</v>
      </c>
      <c r="J9432" t="s">
        <v>23</v>
      </c>
      <c r="K9432" t="s">
        <v>813</v>
      </c>
      <c r="L9432" t="s">
        <v>100</v>
      </c>
      <c r="M9432">
        <v>75081</v>
      </c>
      <c r="N9432" t="s">
        <v>101</v>
      </c>
      <c r="O9432" t="s">
        <v>4460</v>
      </c>
      <c r="P9432" t="s">
        <v>28</v>
      </c>
      <c r="Q9432" t="s">
        <v>52</v>
      </c>
      <c r="R9432" t="s">
        <v>4461</v>
      </c>
      <c r="S9432">
        <v>103.48099999999999</v>
      </c>
      <c r="T9432" s="3"/>
    </row>
    <row r="9433" spans="1:20" x14ac:dyDescent="0.3">
      <c r="A9433">
        <v>9432</v>
      </c>
      <c r="B9433" t="s">
        <v>10619</v>
      </c>
      <c r="C9433">
        <f t="shared" si="147"/>
        <v>26</v>
      </c>
      <c r="D9433" s="1">
        <v>42540</v>
      </c>
      <c r="E9433" s="1">
        <v>42540</v>
      </c>
      <c r="F9433" t="s">
        <v>1289</v>
      </c>
      <c r="G9433" t="s">
        <v>3795</v>
      </c>
      <c r="H9433" t="s">
        <v>3796</v>
      </c>
      <c r="I9433" t="s">
        <v>98</v>
      </c>
      <c r="J9433" t="s">
        <v>23</v>
      </c>
      <c r="K9433" t="s">
        <v>142</v>
      </c>
      <c r="L9433" t="s">
        <v>143</v>
      </c>
      <c r="M9433">
        <v>19134</v>
      </c>
      <c r="N9433" t="s">
        <v>144</v>
      </c>
      <c r="O9433" t="s">
        <v>10494</v>
      </c>
      <c r="P9433" t="s">
        <v>42</v>
      </c>
      <c r="Q9433" t="s">
        <v>43</v>
      </c>
      <c r="R9433" t="s">
        <v>10495</v>
      </c>
      <c r="S9433">
        <v>5.9039999999999999</v>
      </c>
      <c r="T9433" s="3"/>
    </row>
    <row r="9434" spans="1:20" x14ac:dyDescent="0.3">
      <c r="A9434">
        <v>9433</v>
      </c>
      <c r="B9434" t="s">
        <v>10620</v>
      </c>
      <c r="C9434">
        <f t="shared" si="147"/>
        <v>34</v>
      </c>
      <c r="D9434" s="1">
        <v>42599</v>
      </c>
      <c r="E9434" s="1">
        <v>42605</v>
      </c>
      <c r="F9434" t="s">
        <v>46</v>
      </c>
      <c r="G9434" t="s">
        <v>515</v>
      </c>
      <c r="H9434" t="s">
        <v>516</v>
      </c>
      <c r="I9434" t="s">
        <v>22</v>
      </c>
      <c r="J9434" t="s">
        <v>23</v>
      </c>
      <c r="K9434" t="s">
        <v>1385</v>
      </c>
      <c r="L9434" t="s">
        <v>306</v>
      </c>
      <c r="M9434">
        <v>85345</v>
      </c>
      <c r="N9434" t="s">
        <v>40</v>
      </c>
      <c r="O9434" t="s">
        <v>4822</v>
      </c>
      <c r="P9434" t="s">
        <v>67</v>
      </c>
      <c r="Q9434" t="s">
        <v>157</v>
      </c>
      <c r="R9434" t="s">
        <v>4823</v>
      </c>
      <c r="S9434">
        <v>30.08</v>
      </c>
      <c r="T9434" s="3"/>
    </row>
    <row r="9435" spans="1:20" x14ac:dyDescent="0.3">
      <c r="A9435">
        <v>9434</v>
      </c>
      <c r="B9435" t="s">
        <v>10620</v>
      </c>
      <c r="C9435">
        <f t="shared" si="147"/>
        <v>34</v>
      </c>
      <c r="D9435" s="1">
        <v>42599</v>
      </c>
      <c r="E9435" s="1">
        <v>42605</v>
      </c>
      <c r="F9435" t="s">
        <v>46</v>
      </c>
      <c r="G9435" t="s">
        <v>515</v>
      </c>
      <c r="H9435" t="s">
        <v>516</v>
      </c>
      <c r="I9435" t="s">
        <v>22</v>
      </c>
      <c r="J9435" t="s">
        <v>23</v>
      </c>
      <c r="K9435" t="s">
        <v>1385</v>
      </c>
      <c r="L9435" t="s">
        <v>306</v>
      </c>
      <c r="M9435">
        <v>85345</v>
      </c>
      <c r="N9435" t="s">
        <v>40</v>
      </c>
      <c r="O9435" t="s">
        <v>1153</v>
      </c>
      <c r="P9435" t="s">
        <v>42</v>
      </c>
      <c r="Q9435" t="s">
        <v>86</v>
      </c>
      <c r="R9435" t="s">
        <v>1154</v>
      </c>
      <c r="S9435">
        <v>36.287999999999997</v>
      </c>
      <c r="T9435" s="3"/>
    </row>
    <row r="9436" spans="1:20" x14ac:dyDescent="0.3">
      <c r="A9436">
        <v>9435</v>
      </c>
      <c r="B9436" t="s">
        <v>10620</v>
      </c>
      <c r="C9436">
        <f t="shared" si="147"/>
        <v>34</v>
      </c>
      <c r="D9436" s="1">
        <v>42599</v>
      </c>
      <c r="E9436" s="1">
        <v>42605</v>
      </c>
      <c r="F9436" t="s">
        <v>46</v>
      </c>
      <c r="G9436" t="s">
        <v>515</v>
      </c>
      <c r="H9436" t="s">
        <v>516</v>
      </c>
      <c r="I9436" t="s">
        <v>22</v>
      </c>
      <c r="J9436" t="s">
        <v>23</v>
      </c>
      <c r="K9436" t="s">
        <v>1385</v>
      </c>
      <c r="L9436" t="s">
        <v>306</v>
      </c>
      <c r="M9436">
        <v>85345</v>
      </c>
      <c r="N9436" t="s">
        <v>40</v>
      </c>
      <c r="O9436" t="s">
        <v>3083</v>
      </c>
      <c r="P9436" t="s">
        <v>42</v>
      </c>
      <c r="Q9436" t="s">
        <v>64</v>
      </c>
      <c r="R9436" t="s">
        <v>3084</v>
      </c>
      <c r="S9436">
        <v>10.272</v>
      </c>
      <c r="T9436" s="3"/>
    </row>
    <row r="9437" spans="1:20" x14ac:dyDescent="0.3">
      <c r="A9437">
        <v>9436</v>
      </c>
      <c r="B9437" t="s">
        <v>10620</v>
      </c>
      <c r="C9437">
        <f t="shared" si="147"/>
        <v>34</v>
      </c>
      <c r="D9437" s="1">
        <v>42599</v>
      </c>
      <c r="E9437" s="1">
        <v>42605</v>
      </c>
      <c r="F9437" t="s">
        <v>46</v>
      </c>
      <c r="G9437" t="s">
        <v>515</v>
      </c>
      <c r="H9437" t="s">
        <v>516</v>
      </c>
      <c r="I9437" t="s">
        <v>22</v>
      </c>
      <c r="J9437" t="s">
        <v>23</v>
      </c>
      <c r="K9437" t="s">
        <v>1385</v>
      </c>
      <c r="L9437" t="s">
        <v>306</v>
      </c>
      <c r="M9437">
        <v>85345</v>
      </c>
      <c r="N9437" t="s">
        <v>40</v>
      </c>
      <c r="O9437" t="s">
        <v>2144</v>
      </c>
      <c r="P9437" t="s">
        <v>67</v>
      </c>
      <c r="Q9437" t="s">
        <v>157</v>
      </c>
      <c r="R9437" t="s">
        <v>2145</v>
      </c>
      <c r="S9437">
        <v>252.8</v>
      </c>
      <c r="T9437" s="3"/>
    </row>
    <row r="9438" spans="1:20" x14ac:dyDescent="0.3">
      <c r="A9438">
        <v>9437</v>
      </c>
      <c r="B9438" t="s">
        <v>10621</v>
      </c>
      <c r="C9438">
        <f t="shared" si="147"/>
        <v>40</v>
      </c>
      <c r="D9438" s="1">
        <v>42638</v>
      </c>
      <c r="E9438" s="1">
        <v>42638</v>
      </c>
      <c r="F9438" t="s">
        <v>1289</v>
      </c>
      <c r="G9438" t="s">
        <v>2462</v>
      </c>
      <c r="H9438" t="s">
        <v>2463</v>
      </c>
      <c r="I9438" t="s">
        <v>22</v>
      </c>
      <c r="J9438" t="s">
        <v>23</v>
      </c>
      <c r="K9438" t="s">
        <v>142</v>
      </c>
      <c r="L9438" t="s">
        <v>143</v>
      </c>
      <c r="M9438">
        <v>19143</v>
      </c>
      <c r="N9438" t="s">
        <v>144</v>
      </c>
      <c r="O9438" t="s">
        <v>2712</v>
      </c>
      <c r="P9438" t="s">
        <v>42</v>
      </c>
      <c r="Q9438" t="s">
        <v>71</v>
      </c>
      <c r="R9438" t="s">
        <v>2713</v>
      </c>
      <c r="S9438">
        <v>2.9460000000000002</v>
      </c>
      <c r="T9438" s="3"/>
    </row>
    <row r="9439" spans="1:20" x14ac:dyDescent="0.3">
      <c r="A9439">
        <v>9438</v>
      </c>
      <c r="B9439" t="s">
        <v>10622</v>
      </c>
      <c r="C9439">
        <f t="shared" si="147"/>
        <v>21</v>
      </c>
      <c r="D9439" s="1">
        <v>43246</v>
      </c>
      <c r="E9439" s="1">
        <v>43251</v>
      </c>
      <c r="F9439" t="s">
        <v>46</v>
      </c>
      <c r="G9439" t="s">
        <v>2505</v>
      </c>
      <c r="H9439" t="s">
        <v>2506</v>
      </c>
      <c r="I9439" t="s">
        <v>22</v>
      </c>
      <c r="J9439" t="s">
        <v>23</v>
      </c>
      <c r="K9439" t="s">
        <v>2344</v>
      </c>
      <c r="L9439" t="s">
        <v>39</v>
      </c>
      <c r="M9439">
        <v>92054</v>
      </c>
      <c r="N9439" t="s">
        <v>40</v>
      </c>
      <c r="O9439" t="s">
        <v>6019</v>
      </c>
      <c r="P9439" t="s">
        <v>42</v>
      </c>
      <c r="Q9439" t="s">
        <v>86</v>
      </c>
      <c r="R9439" t="s">
        <v>6020</v>
      </c>
      <c r="S9439">
        <v>12.96</v>
      </c>
      <c r="T9439" s="3"/>
    </row>
    <row r="9440" spans="1:20" x14ac:dyDescent="0.3">
      <c r="A9440">
        <v>9439</v>
      </c>
      <c r="B9440" t="s">
        <v>10623</v>
      </c>
      <c r="C9440">
        <f t="shared" si="147"/>
        <v>31</v>
      </c>
      <c r="D9440" s="1">
        <v>43312</v>
      </c>
      <c r="E9440" s="1">
        <v>43317</v>
      </c>
      <c r="F9440" t="s">
        <v>46</v>
      </c>
      <c r="G9440" t="s">
        <v>3472</v>
      </c>
      <c r="H9440" t="s">
        <v>3473</v>
      </c>
      <c r="I9440" t="s">
        <v>22</v>
      </c>
      <c r="J9440" t="s">
        <v>23</v>
      </c>
      <c r="K9440" t="s">
        <v>142</v>
      </c>
      <c r="L9440" t="s">
        <v>143</v>
      </c>
      <c r="M9440">
        <v>19134</v>
      </c>
      <c r="N9440" t="s">
        <v>144</v>
      </c>
      <c r="O9440" t="s">
        <v>5162</v>
      </c>
      <c r="P9440" t="s">
        <v>67</v>
      </c>
      <c r="Q9440" t="s">
        <v>68</v>
      </c>
      <c r="R9440" t="s">
        <v>5163</v>
      </c>
      <c r="S9440">
        <v>285.57600000000002</v>
      </c>
      <c r="T9440" s="3"/>
    </row>
    <row r="9441" spans="1:20" x14ac:dyDescent="0.3">
      <c r="A9441">
        <v>9440</v>
      </c>
      <c r="B9441" t="s">
        <v>10624</v>
      </c>
      <c r="C9441">
        <f t="shared" si="147"/>
        <v>42</v>
      </c>
      <c r="D9441" s="1">
        <v>42289</v>
      </c>
      <c r="E9441" s="1">
        <v>42294</v>
      </c>
      <c r="F9441" t="s">
        <v>46</v>
      </c>
      <c r="G9441" t="s">
        <v>8558</v>
      </c>
      <c r="H9441" t="s">
        <v>8559</v>
      </c>
      <c r="I9441" t="s">
        <v>37</v>
      </c>
      <c r="J9441" t="s">
        <v>23</v>
      </c>
      <c r="K9441" t="s">
        <v>299</v>
      </c>
      <c r="L9441" t="s">
        <v>207</v>
      </c>
      <c r="M9441">
        <v>60623</v>
      </c>
      <c r="N9441" t="s">
        <v>101</v>
      </c>
      <c r="O9441" t="s">
        <v>4830</v>
      </c>
      <c r="P9441" t="s">
        <v>42</v>
      </c>
      <c r="Q9441" t="s">
        <v>575</v>
      </c>
      <c r="R9441" t="s">
        <v>4831</v>
      </c>
      <c r="S9441">
        <v>22.24</v>
      </c>
      <c r="T9441" s="3"/>
    </row>
    <row r="9442" spans="1:20" x14ac:dyDescent="0.3">
      <c r="A9442">
        <v>9441</v>
      </c>
      <c r="B9442" t="s">
        <v>10625</v>
      </c>
      <c r="C9442">
        <f t="shared" si="147"/>
        <v>22</v>
      </c>
      <c r="D9442" s="1">
        <v>42149</v>
      </c>
      <c r="E9442" s="1">
        <v>42153</v>
      </c>
      <c r="F9442" t="s">
        <v>46</v>
      </c>
      <c r="G9442" t="s">
        <v>8468</v>
      </c>
      <c r="H9442" t="s">
        <v>8469</v>
      </c>
      <c r="I9442" t="s">
        <v>22</v>
      </c>
      <c r="J9442" t="s">
        <v>23</v>
      </c>
      <c r="K9442" t="s">
        <v>262</v>
      </c>
      <c r="L9442" t="s">
        <v>263</v>
      </c>
      <c r="M9442">
        <v>10035</v>
      </c>
      <c r="N9442" t="s">
        <v>144</v>
      </c>
      <c r="O9442" t="s">
        <v>6330</v>
      </c>
      <c r="P9442" t="s">
        <v>42</v>
      </c>
      <c r="Q9442" t="s">
        <v>86</v>
      </c>
      <c r="R9442" t="s">
        <v>6331</v>
      </c>
      <c r="S9442">
        <v>14.62</v>
      </c>
      <c r="T9442" s="3"/>
    </row>
    <row r="9443" spans="1:20" x14ac:dyDescent="0.3">
      <c r="A9443">
        <v>9442</v>
      </c>
      <c r="B9443" t="s">
        <v>10626</v>
      </c>
      <c r="C9443">
        <f t="shared" si="147"/>
        <v>53</v>
      </c>
      <c r="D9443" s="1">
        <v>42367</v>
      </c>
      <c r="E9443" s="1">
        <v>42369</v>
      </c>
      <c r="F9443" t="s">
        <v>19</v>
      </c>
      <c r="G9443" t="s">
        <v>10627</v>
      </c>
      <c r="H9443" t="s">
        <v>10628</v>
      </c>
      <c r="I9443" t="s">
        <v>22</v>
      </c>
      <c r="J9443" t="s">
        <v>23</v>
      </c>
      <c r="K9443" t="s">
        <v>4260</v>
      </c>
      <c r="L9443" t="s">
        <v>494</v>
      </c>
      <c r="M9443">
        <v>44240</v>
      </c>
      <c r="N9443" t="s">
        <v>144</v>
      </c>
      <c r="O9443" t="s">
        <v>4826</v>
      </c>
      <c r="P9443" t="s">
        <v>42</v>
      </c>
      <c r="Q9443" t="s">
        <v>74</v>
      </c>
      <c r="R9443" t="s">
        <v>4827</v>
      </c>
      <c r="S9443">
        <v>48.36</v>
      </c>
      <c r="T9443" s="3"/>
    </row>
    <row r="9444" spans="1:20" x14ac:dyDescent="0.3">
      <c r="A9444">
        <v>9443</v>
      </c>
      <c r="B9444" t="s">
        <v>10629</v>
      </c>
      <c r="C9444">
        <f t="shared" si="147"/>
        <v>14</v>
      </c>
      <c r="D9444" s="1">
        <v>43197</v>
      </c>
      <c r="E9444" s="1">
        <v>43201</v>
      </c>
      <c r="F9444" t="s">
        <v>46</v>
      </c>
      <c r="G9444" t="s">
        <v>3048</v>
      </c>
      <c r="H9444" t="s">
        <v>3049</v>
      </c>
      <c r="I9444" t="s">
        <v>98</v>
      </c>
      <c r="J9444" t="s">
        <v>23</v>
      </c>
      <c r="K9444" t="s">
        <v>1522</v>
      </c>
      <c r="L9444" t="s">
        <v>50</v>
      </c>
      <c r="M9444">
        <v>32216</v>
      </c>
      <c r="N9444" t="s">
        <v>26</v>
      </c>
      <c r="O9444" t="s">
        <v>1568</v>
      </c>
      <c r="P9444" t="s">
        <v>42</v>
      </c>
      <c r="Q9444" t="s">
        <v>64</v>
      </c>
      <c r="R9444" t="s">
        <v>1569</v>
      </c>
      <c r="S9444">
        <v>16.256</v>
      </c>
      <c r="T9444" s="3"/>
    </row>
    <row r="9445" spans="1:20" x14ac:dyDescent="0.3">
      <c r="A9445">
        <v>9444</v>
      </c>
      <c r="B9445" t="s">
        <v>10629</v>
      </c>
      <c r="C9445">
        <f t="shared" si="147"/>
        <v>14</v>
      </c>
      <c r="D9445" s="1">
        <v>43197</v>
      </c>
      <c r="E9445" s="1">
        <v>43201</v>
      </c>
      <c r="F9445" t="s">
        <v>46</v>
      </c>
      <c r="G9445" t="s">
        <v>3048</v>
      </c>
      <c r="H9445" t="s">
        <v>3049</v>
      </c>
      <c r="I9445" t="s">
        <v>98</v>
      </c>
      <c r="J9445" t="s">
        <v>23</v>
      </c>
      <c r="K9445" t="s">
        <v>1522</v>
      </c>
      <c r="L9445" t="s">
        <v>50</v>
      </c>
      <c r="M9445">
        <v>32216</v>
      </c>
      <c r="N9445" t="s">
        <v>26</v>
      </c>
      <c r="O9445" t="s">
        <v>3212</v>
      </c>
      <c r="P9445" t="s">
        <v>67</v>
      </c>
      <c r="Q9445" t="s">
        <v>68</v>
      </c>
      <c r="R9445" t="s">
        <v>3213</v>
      </c>
      <c r="S9445">
        <v>219.184</v>
      </c>
      <c r="T9445" s="3"/>
    </row>
    <row r="9446" spans="1:20" x14ac:dyDescent="0.3">
      <c r="A9446">
        <v>9445</v>
      </c>
      <c r="B9446" t="s">
        <v>10630</v>
      </c>
      <c r="C9446">
        <f t="shared" si="147"/>
        <v>10</v>
      </c>
      <c r="D9446" s="1">
        <v>42430</v>
      </c>
      <c r="E9446" s="1">
        <v>42431</v>
      </c>
      <c r="F9446" t="s">
        <v>184</v>
      </c>
      <c r="G9446" t="s">
        <v>7267</v>
      </c>
      <c r="H9446" t="s">
        <v>7268</v>
      </c>
      <c r="I9446" t="s">
        <v>37</v>
      </c>
      <c r="J9446" t="s">
        <v>23</v>
      </c>
      <c r="K9446" t="s">
        <v>4018</v>
      </c>
      <c r="L9446" t="s">
        <v>100</v>
      </c>
      <c r="M9446">
        <v>75019</v>
      </c>
      <c r="N9446" t="s">
        <v>101</v>
      </c>
      <c r="O9446" t="s">
        <v>7165</v>
      </c>
      <c r="P9446" t="s">
        <v>67</v>
      </c>
      <c r="Q9446" t="s">
        <v>68</v>
      </c>
      <c r="R9446" t="s">
        <v>7166</v>
      </c>
      <c r="S9446">
        <v>95.84</v>
      </c>
      <c r="T9446" s="3"/>
    </row>
    <row r="9447" spans="1:20" x14ac:dyDescent="0.3">
      <c r="A9447">
        <v>9446</v>
      </c>
      <c r="B9447" t="s">
        <v>10631</v>
      </c>
      <c r="C9447">
        <f t="shared" si="147"/>
        <v>23</v>
      </c>
      <c r="D9447" s="1">
        <v>42519</v>
      </c>
      <c r="E9447" s="1">
        <v>42524</v>
      </c>
      <c r="F9447" t="s">
        <v>46</v>
      </c>
      <c r="G9447" t="s">
        <v>403</v>
      </c>
      <c r="H9447" t="s">
        <v>404</v>
      </c>
      <c r="I9447" t="s">
        <v>22</v>
      </c>
      <c r="J9447" t="s">
        <v>23</v>
      </c>
      <c r="K9447" t="s">
        <v>4379</v>
      </c>
      <c r="L9447" t="s">
        <v>250</v>
      </c>
      <c r="M9447">
        <v>46203</v>
      </c>
      <c r="N9447" t="s">
        <v>101</v>
      </c>
      <c r="O9447" t="s">
        <v>2415</v>
      </c>
      <c r="P9447" t="s">
        <v>42</v>
      </c>
      <c r="Q9447" t="s">
        <v>43</v>
      </c>
      <c r="R9447" t="s">
        <v>2416</v>
      </c>
      <c r="S9447">
        <v>12.39</v>
      </c>
      <c r="T9447" s="3"/>
    </row>
    <row r="9448" spans="1:20" x14ac:dyDescent="0.3">
      <c r="A9448">
        <v>9447</v>
      </c>
      <c r="B9448" t="s">
        <v>10632</v>
      </c>
      <c r="C9448">
        <f t="shared" si="147"/>
        <v>38</v>
      </c>
      <c r="D9448" s="1">
        <v>43000</v>
      </c>
      <c r="E9448" s="1">
        <v>43006</v>
      </c>
      <c r="F9448" t="s">
        <v>46</v>
      </c>
      <c r="G9448" t="s">
        <v>6026</v>
      </c>
      <c r="H9448" t="s">
        <v>6027</v>
      </c>
      <c r="I9448" t="s">
        <v>22</v>
      </c>
      <c r="J9448" t="s">
        <v>23</v>
      </c>
      <c r="K9448" t="s">
        <v>1480</v>
      </c>
      <c r="L9448" t="s">
        <v>250</v>
      </c>
      <c r="M9448">
        <v>46226</v>
      </c>
      <c r="N9448" t="s">
        <v>101</v>
      </c>
      <c r="O9448" t="s">
        <v>5570</v>
      </c>
      <c r="P9448" t="s">
        <v>42</v>
      </c>
      <c r="Q9448" t="s">
        <v>86</v>
      </c>
      <c r="R9448" t="s">
        <v>5571</v>
      </c>
      <c r="S9448">
        <v>35.880000000000003</v>
      </c>
      <c r="T9448" s="3"/>
    </row>
    <row r="9449" spans="1:20" x14ac:dyDescent="0.3">
      <c r="A9449">
        <v>9448</v>
      </c>
      <c r="B9449" t="s">
        <v>10633</v>
      </c>
      <c r="C9449">
        <f t="shared" si="147"/>
        <v>22</v>
      </c>
      <c r="D9449" s="1">
        <v>43247</v>
      </c>
      <c r="E9449" s="1">
        <v>43254</v>
      </c>
      <c r="F9449" t="s">
        <v>46</v>
      </c>
      <c r="G9449" t="s">
        <v>360</v>
      </c>
      <c r="H9449" t="s">
        <v>361</v>
      </c>
      <c r="I9449" t="s">
        <v>22</v>
      </c>
      <c r="J9449" t="s">
        <v>23</v>
      </c>
      <c r="K9449" t="s">
        <v>4553</v>
      </c>
      <c r="L9449" t="s">
        <v>646</v>
      </c>
      <c r="M9449">
        <v>74133</v>
      </c>
      <c r="N9449" t="s">
        <v>101</v>
      </c>
      <c r="O9449" t="s">
        <v>190</v>
      </c>
      <c r="P9449" t="s">
        <v>28</v>
      </c>
      <c r="Q9449" t="s">
        <v>61</v>
      </c>
      <c r="R9449" t="s">
        <v>191</v>
      </c>
      <c r="S9449">
        <v>477.3</v>
      </c>
      <c r="T9449" s="3"/>
    </row>
    <row r="9450" spans="1:20" x14ac:dyDescent="0.3">
      <c r="A9450">
        <v>9449</v>
      </c>
      <c r="B9450" t="s">
        <v>10634</v>
      </c>
      <c r="C9450">
        <f t="shared" si="147"/>
        <v>38</v>
      </c>
      <c r="D9450" s="1">
        <v>42995</v>
      </c>
      <c r="E9450" s="1">
        <v>43001</v>
      </c>
      <c r="F9450" t="s">
        <v>46</v>
      </c>
      <c r="G9450" t="s">
        <v>2131</v>
      </c>
      <c r="H9450" t="s">
        <v>2132</v>
      </c>
      <c r="I9450" t="s">
        <v>98</v>
      </c>
      <c r="J9450" t="s">
        <v>23</v>
      </c>
      <c r="K9450" t="s">
        <v>4587</v>
      </c>
      <c r="L9450" t="s">
        <v>92</v>
      </c>
      <c r="M9450">
        <v>98052</v>
      </c>
      <c r="N9450" t="s">
        <v>40</v>
      </c>
      <c r="O9450" t="s">
        <v>4121</v>
      </c>
      <c r="P9450" t="s">
        <v>42</v>
      </c>
      <c r="Q9450" t="s">
        <v>43</v>
      </c>
      <c r="R9450" t="s">
        <v>4122</v>
      </c>
      <c r="S9450">
        <v>12.32</v>
      </c>
      <c r="T9450" s="3"/>
    </row>
    <row r="9451" spans="1:20" x14ac:dyDescent="0.3">
      <c r="A9451">
        <v>9450</v>
      </c>
      <c r="B9451" t="s">
        <v>10635</v>
      </c>
      <c r="C9451">
        <f t="shared" si="147"/>
        <v>37</v>
      </c>
      <c r="D9451" s="1">
        <v>42255</v>
      </c>
      <c r="E9451" s="1">
        <v>42260</v>
      </c>
      <c r="F9451" t="s">
        <v>46</v>
      </c>
      <c r="G9451" t="s">
        <v>2964</v>
      </c>
      <c r="H9451" t="s">
        <v>2965</v>
      </c>
      <c r="I9451" t="s">
        <v>22</v>
      </c>
      <c r="J9451" t="s">
        <v>23</v>
      </c>
      <c r="K9451" t="s">
        <v>123</v>
      </c>
      <c r="L9451" t="s">
        <v>39</v>
      </c>
      <c r="M9451">
        <v>94109</v>
      </c>
      <c r="N9451" t="s">
        <v>40</v>
      </c>
      <c r="O9451" t="s">
        <v>3814</v>
      </c>
      <c r="P9451" t="s">
        <v>42</v>
      </c>
      <c r="Q9451" t="s">
        <v>71</v>
      </c>
      <c r="R9451" t="s">
        <v>3815</v>
      </c>
      <c r="S9451">
        <v>8.6080000000000005</v>
      </c>
      <c r="T9451" s="3"/>
    </row>
    <row r="9452" spans="1:20" x14ac:dyDescent="0.3">
      <c r="A9452">
        <v>9451</v>
      </c>
      <c r="B9452" t="s">
        <v>10636</v>
      </c>
      <c r="C9452">
        <f t="shared" si="147"/>
        <v>23</v>
      </c>
      <c r="D9452" s="1">
        <v>43254</v>
      </c>
      <c r="E9452" s="1">
        <v>43258</v>
      </c>
      <c r="F9452" t="s">
        <v>46</v>
      </c>
      <c r="G9452" t="s">
        <v>2068</v>
      </c>
      <c r="H9452" t="s">
        <v>2069</v>
      </c>
      <c r="I9452" t="s">
        <v>98</v>
      </c>
      <c r="J9452" t="s">
        <v>23</v>
      </c>
      <c r="K9452" t="s">
        <v>4681</v>
      </c>
      <c r="L9452" t="s">
        <v>92</v>
      </c>
      <c r="M9452">
        <v>99207</v>
      </c>
      <c r="N9452" t="s">
        <v>40</v>
      </c>
      <c r="O9452" t="s">
        <v>1799</v>
      </c>
      <c r="P9452" t="s">
        <v>42</v>
      </c>
      <c r="Q9452" t="s">
        <v>55</v>
      </c>
      <c r="R9452" t="s">
        <v>1800</v>
      </c>
      <c r="S9452">
        <v>136.26</v>
      </c>
      <c r="T9452" s="3"/>
    </row>
    <row r="9453" spans="1:20" x14ac:dyDescent="0.3">
      <c r="A9453">
        <v>9452</v>
      </c>
      <c r="B9453" t="s">
        <v>10637</v>
      </c>
      <c r="C9453">
        <f t="shared" si="147"/>
        <v>40</v>
      </c>
      <c r="D9453" s="1">
        <v>42641</v>
      </c>
      <c r="E9453" s="1">
        <v>42648</v>
      </c>
      <c r="F9453" t="s">
        <v>46</v>
      </c>
      <c r="G9453" t="s">
        <v>4517</v>
      </c>
      <c r="H9453" t="s">
        <v>4518</v>
      </c>
      <c r="I9453" t="s">
        <v>37</v>
      </c>
      <c r="J9453" t="s">
        <v>23</v>
      </c>
      <c r="K9453" t="s">
        <v>38</v>
      </c>
      <c r="L9453" t="s">
        <v>39</v>
      </c>
      <c r="M9453">
        <v>90032</v>
      </c>
      <c r="N9453" t="s">
        <v>40</v>
      </c>
      <c r="O9453" t="s">
        <v>4370</v>
      </c>
      <c r="P9453" t="s">
        <v>42</v>
      </c>
      <c r="Q9453" t="s">
        <v>74</v>
      </c>
      <c r="R9453" t="s">
        <v>4371</v>
      </c>
      <c r="S9453">
        <v>186.15</v>
      </c>
      <c r="T9453" s="3"/>
    </row>
    <row r="9454" spans="1:20" x14ac:dyDescent="0.3">
      <c r="A9454">
        <v>9453</v>
      </c>
      <c r="B9454" t="s">
        <v>10637</v>
      </c>
      <c r="C9454">
        <f t="shared" si="147"/>
        <v>40</v>
      </c>
      <c r="D9454" s="1">
        <v>42641</v>
      </c>
      <c r="E9454" s="1">
        <v>42648</v>
      </c>
      <c r="F9454" t="s">
        <v>46</v>
      </c>
      <c r="G9454" t="s">
        <v>4517</v>
      </c>
      <c r="H9454" t="s">
        <v>4518</v>
      </c>
      <c r="I9454" t="s">
        <v>37</v>
      </c>
      <c r="J9454" t="s">
        <v>23</v>
      </c>
      <c r="K9454" t="s">
        <v>38</v>
      </c>
      <c r="L9454" t="s">
        <v>39</v>
      </c>
      <c r="M9454">
        <v>90032</v>
      </c>
      <c r="N9454" t="s">
        <v>40</v>
      </c>
      <c r="O9454" t="s">
        <v>3225</v>
      </c>
      <c r="P9454" t="s">
        <v>42</v>
      </c>
      <c r="Q9454" t="s">
        <v>71</v>
      </c>
      <c r="R9454" t="s">
        <v>3226</v>
      </c>
      <c r="S9454">
        <v>81.792000000000002</v>
      </c>
      <c r="T9454" s="3"/>
    </row>
    <row r="9455" spans="1:20" x14ac:dyDescent="0.3">
      <c r="A9455">
        <v>9454</v>
      </c>
      <c r="B9455" t="s">
        <v>10637</v>
      </c>
      <c r="C9455">
        <f t="shared" si="147"/>
        <v>40</v>
      </c>
      <c r="D9455" s="1">
        <v>42641</v>
      </c>
      <c r="E9455" s="1">
        <v>42648</v>
      </c>
      <c r="F9455" t="s">
        <v>46</v>
      </c>
      <c r="G9455" t="s">
        <v>4517</v>
      </c>
      <c r="H9455" t="s">
        <v>4518</v>
      </c>
      <c r="I9455" t="s">
        <v>37</v>
      </c>
      <c r="J9455" t="s">
        <v>23</v>
      </c>
      <c r="K9455" t="s">
        <v>38</v>
      </c>
      <c r="L9455" t="s">
        <v>39</v>
      </c>
      <c r="M9455">
        <v>90032</v>
      </c>
      <c r="N9455" t="s">
        <v>40</v>
      </c>
      <c r="O9455" t="s">
        <v>9098</v>
      </c>
      <c r="P9455" t="s">
        <v>42</v>
      </c>
      <c r="Q9455" t="s">
        <v>575</v>
      </c>
      <c r="R9455" t="s">
        <v>9099</v>
      </c>
      <c r="S9455">
        <v>47.19</v>
      </c>
      <c r="T9455" s="3"/>
    </row>
    <row r="9456" spans="1:20" x14ac:dyDescent="0.3">
      <c r="A9456">
        <v>9455</v>
      </c>
      <c r="B9456" t="s">
        <v>10637</v>
      </c>
      <c r="C9456">
        <f t="shared" si="147"/>
        <v>40</v>
      </c>
      <c r="D9456" s="1">
        <v>42641</v>
      </c>
      <c r="E9456" s="1">
        <v>42648</v>
      </c>
      <c r="F9456" t="s">
        <v>46</v>
      </c>
      <c r="G9456" t="s">
        <v>4517</v>
      </c>
      <c r="H9456" t="s">
        <v>4518</v>
      </c>
      <c r="I9456" t="s">
        <v>37</v>
      </c>
      <c r="J9456" t="s">
        <v>23</v>
      </c>
      <c r="K9456" t="s">
        <v>38</v>
      </c>
      <c r="L9456" t="s">
        <v>39</v>
      </c>
      <c r="M9456">
        <v>90032</v>
      </c>
      <c r="N9456" t="s">
        <v>40</v>
      </c>
      <c r="O9456" t="s">
        <v>1783</v>
      </c>
      <c r="P9456" t="s">
        <v>67</v>
      </c>
      <c r="Q9456" t="s">
        <v>68</v>
      </c>
      <c r="R9456" t="s">
        <v>1784</v>
      </c>
      <c r="S9456">
        <v>36.783999999999999</v>
      </c>
      <c r="T9456" s="3"/>
    </row>
    <row r="9457" spans="1:20" x14ac:dyDescent="0.3">
      <c r="A9457">
        <v>9456</v>
      </c>
      <c r="B9457" t="s">
        <v>10638</v>
      </c>
      <c r="C9457">
        <f t="shared" si="147"/>
        <v>24</v>
      </c>
      <c r="D9457" s="1">
        <v>42902</v>
      </c>
      <c r="E9457" s="1">
        <v>42905</v>
      </c>
      <c r="F9457" t="s">
        <v>19</v>
      </c>
      <c r="G9457" t="s">
        <v>2601</v>
      </c>
      <c r="H9457" t="s">
        <v>2602</v>
      </c>
      <c r="I9457" t="s">
        <v>98</v>
      </c>
      <c r="J9457" t="s">
        <v>23</v>
      </c>
      <c r="K9457" t="s">
        <v>6248</v>
      </c>
      <c r="L9457" t="s">
        <v>331</v>
      </c>
      <c r="M9457">
        <v>37421</v>
      </c>
      <c r="N9457" t="s">
        <v>26</v>
      </c>
      <c r="O9457" t="s">
        <v>10639</v>
      </c>
      <c r="P9457" t="s">
        <v>67</v>
      </c>
      <c r="Q9457" t="s">
        <v>680</v>
      </c>
      <c r="R9457" t="s">
        <v>10640</v>
      </c>
      <c r="S9457">
        <v>91.474999999999994</v>
      </c>
      <c r="T9457" s="3"/>
    </row>
    <row r="9458" spans="1:20" x14ac:dyDescent="0.3">
      <c r="A9458">
        <v>9457</v>
      </c>
      <c r="B9458" t="s">
        <v>10641</v>
      </c>
      <c r="C9458">
        <f t="shared" si="147"/>
        <v>22</v>
      </c>
      <c r="D9458" s="1">
        <v>43247</v>
      </c>
      <c r="E9458" s="1">
        <v>43254</v>
      </c>
      <c r="F9458" t="s">
        <v>46</v>
      </c>
      <c r="G9458" t="s">
        <v>2548</v>
      </c>
      <c r="H9458" t="s">
        <v>2549</v>
      </c>
      <c r="I9458" t="s">
        <v>37</v>
      </c>
      <c r="J9458" t="s">
        <v>23</v>
      </c>
      <c r="K9458" t="s">
        <v>4493</v>
      </c>
      <c r="L9458" t="s">
        <v>84</v>
      </c>
      <c r="M9458">
        <v>27405</v>
      </c>
      <c r="N9458" t="s">
        <v>26</v>
      </c>
      <c r="O9458" t="s">
        <v>10642</v>
      </c>
      <c r="P9458" t="s">
        <v>67</v>
      </c>
      <c r="Q9458" t="s">
        <v>157</v>
      </c>
      <c r="R9458" t="s">
        <v>10643</v>
      </c>
      <c r="S9458">
        <v>27.192</v>
      </c>
      <c r="T9458" s="3"/>
    </row>
    <row r="9459" spans="1:20" x14ac:dyDescent="0.3">
      <c r="A9459">
        <v>9458</v>
      </c>
      <c r="B9459" t="s">
        <v>10641</v>
      </c>
      <c r="C9459">
        <f t="shared" si="147"/>
        <v>22</v>
      </c>
      <c r="D9459" s="1">
        <v>43247</v>
      </c>
      <c r="E9459" s="1">
        <v>43254</v>
      </c>
      <c r="F9459" t="s">
        <v>46</v>
      </c>
      <c r="G9459" t="s">
        <v>2548</v>
      </c>
      <c r="H9459" t="s">
        <v>2549</v>
      </c>
      <c r="I9459" t="s">
        <v>37</v>
      </c>
      <c r="J9459" t="s">
        <v>23</v>
      </c>
      <c r="K9459" t="s">
        <v>4493</v>
      </c>
      <c r="L9459" t="s">
        <v>84</v>
      </c>
      <c r="M9459">
        <v>27405</v>
      </c>
      <c r="N9459" t="s">
        <v>26</v>
      </c>
      <c r="O9459" t="s">
        <v>4949</v>
      </c>
      <c r="P9459" t="s">
        <v>42</v>
      </c>
      <c r="Q9459" t="s">
        <v>71</v>
      </c>
      <c r="R9459" t="s">
        <v>4950</v>
      </c>
      <c r="S9459">
        <v>12.06</v>
      </c>
      <c r="T9459" s="3"/>
    </row>
    <row r="9460" spans="1:20" x14ac:dyDescent="0.3">
      <c r="A9460">
        <v>9459</v>
      </c>
      <c r="B9460" t="s">
        <v>10644</v>
      </c>
      <c r="C9460">
        <f t="shared" si="147"/>
        <v>41</v>
      </c>
      <c r="D9460" s="1">
        <v>42286</v>
      </c>
      <c r="E9460" s="1">
        <v>42291</v>
      </c>
      <c r="F9460" t="s">
        <v>46</v>
      </c>
      <c r="G9460" t="s">
        <v>709</v>
      </c>
      <c r="H9460" t="s">
        <v>710</v>
      </c>
      <c r="I9460" t="s">
        <v>22</v>
      </c>
      <c r="J9460" t="s">
        <v>23</v>
      </c>
      <c r="K9460" t="s">
        <v>123</v>
      </c>
      <c r="L9460" t="s">
        <v>39</v>
      </c>
      <c r="M9460">
        <v>94122</v>
      </c>
      <c r="N9460" t="s">
        <v>40</v>
      </c>
      <c r="O9460" t="s">
        <v>1121</v>
      </c>
      <c r="P9460" t="s">
        <v>42</v>
      </c>
      <c r="Q9460" t="s">
        <v>64</v>
      </c>
      <c r="R9460" t="s">
        <v>1122</v>
      </c>
      <c r="S9460">
        <v>144.6</v>
      </c>
      <c r="T9460" s="3"/>
    </row>
    <row r="9461" spans="1:20" x14ac:dyDescent="0.3">
      <c r="A9461">
        <v>9460</v>
      </c>
      <c r="B9461" t="s">
        <v>10644</v>
      </c>
      <c r="C9461">
        <f t="shared" si="147"/>
        <v>41</v>
      </c>
      <c r="D9461" s="1">
        <v>42286</v>
      </c>
      <c r="E9461" s="1">
        <v>42291</v>
      </c>
      <c r="F9461" t="s">
        <v>46</v>
      </c>
      <c r="G9461" t="s">
        <v>709</v>
      </c>
      <c r="H9461" t="s">
        <v>710</v>
      </c>
      <c r="I9461" t="s">
        <v>22</v>
      </c>
      <c r="J9461" t="s">
        <v>23</v>
      </c>
      <c r="K9461" t="s">
        <v>123</v>
      </c>
      <c r="L9461" t="s">
        <v>39</v>
      </c>
      <c r="M9461">
        <v>94122</v>
      </c>
      <c r="N9461" t="s">
        <v>40</v>
      </c>
      <c r="O9461" t="s">
        <v>8138</v>
      </c>
      <c r="P9461" t="s">
        <v>67</v>
      </c>
      <c r="Q9461" t="s">
        <v>68</v>
      </c>
      <c r="R9461" t="s">
        <v>8139</v>
      </c>
      <c r="S9461">
        <v>15.992000000000001</v>
      </c>
      <c r="T9461" s="3"/>
    </row>
    <row r="9462" spans="1:20" x14ac:dyDescent="0.3">
      <c r="A9462">
        <v>9461</v>
      </c>
      <c r="B9462" t="s">
        <v>10645</v>
      </c>
      <c r="C9462">
        <f t="shared" si="147"/>
        <v>47</v>
      </c>
      <c r="D9462" s="1">
        <v>42325</v>
      </c>
      <c r="E9462" s="1">
        <v>42330</v>
      </c>
      <c r="F9462" t="s">
        <v>19</v>
      </c>
      <c r="G9462" t="s">
        <v>3673</v>
      </c>
      <c r="H9462" t="s">
        <v>3674</v>
      </c>
      <c r="I9462" t="s">
        <v>98</v>
      </c>
      <c r="J9462" t="s">
        <v>23</v>
      </c>
      <c r="K9462" t="s">
        <v>262</v>
      </c>
      <c r="L9462" t="s">
        <v>263</v>
      </c>
      <c r="M9462">
        <v>10024</v>
      </c>
      <c r="N9462" t="s">
        <v>144</v>
      </c>
      <c r="O9462" t="s">
        <v>2698</v>
      </c>
      <c r="P9462" t="s">
        <v>42</v>
      </c>
      <c r="Q9462" t="s">
        <v>86</v>
      </c>
      <c r="R9462" t="s">
        <v>2699</v>
      </c>
      <c r="S9462">
        <v>34.44</v>
      </c>
      <c r="T9462" s="3"/>
    </row>
    <row r="9463" spans="1:20" x14ac:dyDescent="0.3">
      <c r="A9463">
        <v>9462</v>
      </c>
      <c r="B9463" t="s">
        <v>10646</v>
      </c>
      <c r="C9463">
        <f t="shared" si="147"/>
        <v>43</v>
      </c>
      <c r="D9463" s="1">
        <v>42296</v>
      </c>
      <c r="E9463" s="1">
        <v>42301</v>
      </c>
      <c r="F9463" t="s">
        <v>46</v>
      </c>
      <c r="G9463" t="s">
        <v>2162</v>
      </c>
      <c r="H9463" t="s">
        <v>2163</v>
      </c>
      <c r="I9463" t="s">
        <v>98</v>
      </c>
      <c r="J9463" t="s">
        <v>23</v>
      </c>
      <c r="K9463" t="s">
        <v>1118</v>
      </c>
      <c r="L9463" t="s">
        <v>39</v>
      </c>
      <c r="M9463">
        <v>90712</v>
      </c>
      <c r="N9463" t="s">
        <v>40</v>
      </c>
      <c r="O9463" t="s">
        <v>4326</v>
      </c>
      <c r="P9463" t="s">
        <v>67</v>
      </c>
      <c r="Q9463" t="s">
        <v>68</v>
      </c>
      <c r="R9463" t="s">
        <v>4327</v>
      </c>
      <c r="S9463">
        <v>321.55200000000002</v>
      </c>
      <c r="T9463" s="3"/>
    </row>
    <row r="9464" spans="1:20" x14ac:dyDescent="0.3">
      <c r="A9464">
        <v>9463</v>
      </c>
      <c r="B9464" t="s">
        <v>10647</v>
      </c>
      <c r="C9464">
        <f t="shared" si="147"/>
        <v>48</v>
      </c>
      <c r="D9464" s="1">
        <v>43429</v>
      </c>
      <c r="E9464" s="1">
        <v>43434</v>
      </c>
      <c r="F9464" t="s">
        <v>19</v>
      </c>
      <c r="G9464" t="s">
        <v>303</v>
      </c>
      <c r="H9464" t="s">
        <v>304</v>
      </c>
      <c r="I9464" t="s">
        <v>37</v>
      </c>
      <c r="J9464" t="s">
        <v>23</v>
      </c>
      <c r="K9464" t="s">
        <v>1474</v>
      </c>
      <c r="L9464" t="s">
        <v>25</v>
      </c>
      <c r="M9464">
        <v>40214</v>
      </c>
      <c r="N9464" t="s">
        <v>26</v>
      </c>
      <c r="O9464" t="s">
        <v>4524</v>
      </c>
      <c r="P9464" t="s">
        <v>28</v>
      </c>
      <c r="Q9464" t="s">
        <v>32</v>
      </c>
      <c r="R9464" t="s">
        <v>4525</v>
      </c>
      <c r="S9464">
        <v>701.96</v>
      </c>
      <c r="T9464" s="3"/>
    </row>
    <row r="9465" spans="1:20" x14ac:dyDescent="0.3">
      <c r="A9465">
        <v>9464</v>
      </c>
      <c r="B9465" t="s">
        <v>10648</v>
      </c>
      <c r="C9465">
        <f t="shared" si="147"/>
        <v>9</v>
      </c>
      <c r="D9465" s="1">
        <v>42062</v>
      </c>
      <c r="E9465" s="1">
        <v>42066</v>
      </c>
      <c r="F9465" t="s">
        <v>184</v>
      </c>
      <c r="G9465" t="s">
        <v>4874</v>
      </c>
      <c r="H9465" t="s">
        <v>4875</v>
      </c>
      <c r="I9465" t="s">
        <v>22</v>
      </c>
      <c r="J9465" t="s">
        <v>23</v>
      </c>
      <c r="K9465" t="s">
        <v>493</v>
      </c>
      <c r="L9465" t="s">
        <v>494</v>
      </c>
      <c r="M9465">
        <v>43229</v>
      </c>
      <c r="N9465" t="s">
        <v>144</v>
      </c>
      <c r="O9465" t="s">
        <v>1890</v>
      </c>
      <c r="P9465" t="s">
        <v>42</v>
      </c>
      <c r="Q9465" t="s">
        <v>64</v>
      </c>
      <c r="R9465" t="s">
        <v>1891</v>
      </c>
      <c r="S9465">
        <v>19.456</v>
      </c>
      <c r="T9465" s="3"/>
    </row>
    <row r="9466" spans="1:20" x14ac:dyDescent="0.3">
      <c r="A9466">
        <v>9465</v>
      </c>
      <c r="B9466" t="s">
        <v>10649</v>
      </c>
      <c r="C9466">
        <f t="shared" si="147"/>
        <v>52</v>
      </c>
      <c r="D9466" s="1">
        <v>42359</v>
      </c>
      <c r="E9466" s="1">
        <v>42363</v>
      </c>
      <c r="F9466" t="s">
        <v>46</v>
      </c>
      <c r="G9466" t="s">
        <v>4687</v>
      </c>
      <c r="H9466" t="s">
        <v>4688</v>
      </c>
      <c r="I9466" t="s">
        <v>22</v>
      </c>
      <c r="J9466" t="s">
        <v>23</v>
      </c>
      <c r="K9466" t="s">
        <v>603</v>
      </c>
      <c r="L9466" t="s">
        <v>241</v>
      </c>
      <c r="M9466">
        <v>19711</v>
      </c>
      <c r="N9466" t="s">
        <v>144</v>
      </c>
      <c r="O9466" t="s">
        <v>6840</v>
      </c>
      <c r="P9466" t="s">
        <v>42</v>
      </c>
      <c r="Q9466" t="s">
        <v>43</v>
      </c>
      <c r="R9466" t="s">
        <v>6841</v>
      </c>
      <c r="S9466">
        <v>17.28</v>
      </c>
      <c r="T9466" s="3"/>
    </row>
    <row r="9467" spans="1:20" x14ac:dyDescent="0.3">
      <c r="A9467">
        <v>9466</v>
      </c>
      <c r="B9467" t="s">
        <v>10650</v>
      </c>
      <c r="C9467">
        <f t="shared" si="147"/>
        <v>47</v>
      </c>
      <c r="D9467" s="1">
        <v>43058</v>
      </c>
      <c r="E9467" s="1">
        <v>43062</v>
      </c>
      <c r="F9467" t="s">
        <v>46</v>
      </c>
      <c r="G9467" t="s">
        <v>260</v>
      </c>
      <c r="H9467" t="s">
        <v>261</v>
      </c>
      <c r="I9467" t="s">
        <v>37</v>
      </c>
      <c r="J9467" t="s">
        <v>23</v>
      </c>
      <c r="K9467" t="s">
        <v>91</v>
      </c>
      <c r="L9467" t="s">
        <v>92</v>
      </c>
      <c r="M9467">
        <v>98115</v>
      </c>
      <c r="N9467" t="s">
        <v>40</v>
      </c>
      <c r="O9467" t="s">
        <v>1813</v>
      </c>
      <c r="P9467" t="s">
        <v>28</v>
      </c>
      <c r="Q9467" t="s">
        <v>61</v>
      </c>
      <c r="R9467" t="s">
        <v>1814</v>
      </c>
      <c r="S9467">
        <v>31.96</v>
      </c>
      <c r="T9467" s="3"/>
    </row>
    <row r="9468" spans="1:20" x14ac:dyDescent="0.3">
      <c r="A9468">
        <v>9467</v>
      </c>
      <c r="B9468" t="s">
        <v>10651</v>
      </c>
      <c r="C9468">
        <f t="shared" si="147"/>
        <v>45</v>
      </c>
      <c r="D9468" s="1">
        <v>43409</v>
      </c>
      <c r="E9468" s="1">
        <v>43414</v>
      </c>
      <c r="F9468" t="s">
        <v>19</v>
      </c>
      <c r="G9468" t="s">
        <v>4316</v>
      </c>
      <c r="H9468" t="s">
        <v>4317</v>
      </c>
      <c r="I9468" t="s">
        <v>22</v>
      </c>
      <c r="J9468" t="s">
        <v>23</v>
      </c>
      <c r="K9468" t="s">
        <v>262</v>
      </c>
      <c r="L9468" t="s">
        <v>263</v>
      </c>
      <c r="M9468">
        <v>10024</v>
      </c>
      <c r="N9468" t="s">
        <v>144</v>
      </c>
      <c r="O9468" t="s">
        <v>614</v>
      </c>
      <c r="P9468" t="s">
        <v>42</v>
      </c>
      <c r="Q9468" t="s">
        <v>71</v>
      </c>
      <c r="R9468" t="s">
        <v>615</v>
      </c>
      <c r="S9468">
        <v>164.68799999999999</v>
      </c>
      <c r="T9468" s="3"/>
    </row>
    <row r="9469" spans="1:20" x14ac:dyDescent="0.3">
      <c r="A9469">
        <v>9468</v>
      </c>
      <c r="B9469" t="s">
        <v>10651</v>
      </c>
      <c r="C9469">
        <f t="shared" si="147"/>
        <v>45</v>
      </c>
      <c r="D9469" s="1">
        <v>43409</v>
      </c>
      <c r="E9469" s="1">
        <v>43414</v>
      </c>
      <c r="F9469" t="s">
        <v>19</v>
      </c>
      <c r="G9469" t="s">
        <v>4316</v>
      </c>
      <c r="H9469" t="s">
        <v>4317</v>
      </c>
      <c r="I9469" t="s">
        <v>22</v>
      </c>
      <c r="J9469" t="s">
        <v>23</v>
      </c>
      <c r="K9469" t="s">
        <v>262</v>
      </c>
      <c r="L9469" t="s">
        <v>263</v>
      </c>
      <c r="M9469">
        <v>10024</v>
      </c>
      <c r="N9469" t="s">
        <v>144</v>
      </c>
      <c r="O9469" t="s">
        <v>6948</v>
      </c>
      <c r="P9469" t="s">
        <v>28</v>
      </c>
      <c r="Q9469" t="s">
        <v>52</v>
      </c>
      <c r="R9469" t="s">
        <v>6949</v>
      </c>
      <c r="S9469">
        <v>166.5</v>
      </c>
      <c r="T9469" s="3"/>
    </row>
    <row r="9470" spans="1:20" x14ac:dyDescent="0.3">
      <c r="A9470">
        <v>9469</v>
      </c>
      <c r="B9470" t="s">
        <v>10651</v>
      </c>
      <c r="C9470">
        <f t="shared" si="147"/>
        <v>45</v>
      </c>
      <c r="D9470" s="1">
        <v>43409</v>
      </c>
      <c r="E9470" s="1">
        <v>43414</v>
      </c>
      <c r="F9470" t="s">
        <v>19</v>
      </c>
      <c r="G9470" t="s">
        <v>4316</v>
      </c>
      <c r="H9470" t="s">
        <v>4317</v>
      </c>
      <c r="I9470" t="s">
        <v>22</v>
      </c>
      <c r="J9470" t="s">
        <v>23</v>
      </c>
      <c r="K9470" t="s">
        <v>262</v>
      </c>
      <c r="L9470" t="s">
        <v>263</v>
      </c>
      <c r="M9470">
        <v>10024</v>
      </c>
      <c r="N9470" t="s">
        <v>144</v>
      </c>
      <c r="O9470" t="s">
        <v>2645</v>
      </c>
      <c r="P9470" t="s">
        <v>42</v>
      </c>
      <c r="Q9470" t="s">
        <v>86</v>
      </c>
      <c r="R9470" t="s">
        <v>2646</v>
      </c>
      <c r="S9470">
        <v>12.96</v>
      </c>
      <c r="T9470" s="3"/>
    </row>
    <row r="9471" spans="1:20" x14ac:dyDescent="0.3">
      <c r="A9471">
        <v>9470</v>
      </c>
      <c r="B9471" t="s">
        <v>10651</v>
      </c>
      <c r="C9471">
        <f t="shared" si="147"/>
        <v>45</v>
      </c>
      <c r="D9471" s="1">
        <v>43409</v>
      </c>
      <c r="E9471" s="1">
        <v>43414</v>
      </c>
      <c r="F9471" t="s">
        <v>19</v>
      </c>
      <c r="G9471" t="s">
        <v>4316</v>
      </c>
      <c r="H9471" t="s">
        <v>4317</v>
      </c>
      <c r="I9471" t="s">
        <v>22</v>
      </c>
      <c r="J9471" t="s">
        <v>23</v>
      </c>
      <c r="K9471" t="s">
        <v>262</v>
      </c>
      <c r="L9471" t="s">
        <v>263</v>
      </c>
      <c r="M9471">
        <v>10024</v>
      </c>
      <c r="N9471" t="s">
        <v>144</v>
      </c>
      <c r="O9471" t="s">
        <v>1625</v>
      </c>
      <c r="P9471" t="s">
        <v>42</v>
      </c>
      <c r="Q9471" t="s">
        <v>86</v>
      </c>
      <c r="R9471" t="s">
        <v>1626</v>
      </c>
      <c r="S9471">
        <v>110.96</v>
      </c>
      <c r="T9471" s="3"/>
    </row>
    <row r="9472" spans="1:20" x14ac:dyDescent="0.3">
      <c r="A9472">
        <v>9471</v>
      </c>
      <c r="B9472" t="s">
        <v>10651</v>
      </c>
      <c r="C9472">
        <f t="shared" si="147"/>
        <v>45</v>
      </c>
      <c r="D9472" s="1">
        <v>43409</v>
      </c>
      <c r="E9472" s="1">
        <v>43414</v>
      </c>
      <c r="F9472" t="s">
        <v>19</v>
      </c>
      <c r="G9472" t="s">
        <v>4316</v>
      </c>
      <c r="H9472" t="s">
        <v>4317</v>
      </c>
      <c r="I9472" t="s">
        <v>22</v>
      </c>
      <c r="J9472" t="s">
        <v>23</v>
      </c>
      <c r="K9472" t="s">
        <v>262</v>
      </c>
      <c r="L9472" t="s">
        <v>263</v>
      </c>
      <c r="M9472">
        <v>10024</v>
      </c>
      <c r="N9472" t="s">
        <v>144</v>
      </c>
      <c r="O9472" t="s">
        <v>612</v>
      </c>
      <c r="P9472" t="s">
        <v>67</v>
      </c>
      <c r="Q9472" t="s">
        <v>68</v>
      </c>
      <c r="R9472" t="s">
        <v>613</v>
      </c>
      <c r="S9472">
        <v>99.98</v>
      </c>
      <c r="T9472" s="3"/>
    </row>
    <row r="9473" spans="1:20" x14ac:dyDescent="0.3">
      <c r="A9473">
        <v>9472</v>
      </c>
      <c r="B9473" t="s">
        <v>10651</v>
      </c>
      <c r="C9473">
        <f t="shared" si="147"/>
        <v>45</v>
      </c>
      <c r="D9473" s="1">
        <v>43409</v>
      </c>
      <c r="E9473" s="1">
        <v>43414</v>
      </c>
      <c r="F9473" t="s">
        <v>19</v>
      </c>
      <c r="G9473" t="s">
        <v>4316</v>
      </c>
      <c r="H9473" t="s">
        <v>4317</v>
      </c>
      <c r="I9473" t="s">
        <v>22</v>
      </c>
      <c r="J9473" t="s">
        <v>23</v>
      </c>
      <c r="K9473" t="s">
        <v>262</v>
      </c>
      <c r="L9473" t="s">
        <v>263</v>
      </c>
      <c r="M9473">
        <v>10024</v>
      </c>
      <c r="N9473" t="s">
        <v>144</v>
      </c>
      <c r="O9473" t="s">
        <v>1101</v>
      </c>
      <c r="P9473" t="s">
        <v>42</v>
      </c>
      <c r="Q9473" t="s">
        <v>71</v>
      </c>
      <c r="R9473" t="s">
        <v>1102</v>
      </c>
      <c r="S9473">
        <v>11.423999999999999</v>
      </c>
      <c r="T9473" s="3"/>
    </row>
    <row r="9474" spans="1:20" x14ac:dyDescent="0.3">
      <c r="A9474">
        <v>9473</v>
      </c>
      <c r="B9474" t="s">
        <v>10651</v>
      </c>
      <c r="C9474">
        <f t="shared" si="147"/>
        <v>45</v>
      </c>
      <c r="D9474" s="1">
        <v>43409</v>
      </c>
      <c r="E9474" s="1">
        <v>43414</v>
      </c>
      <c r="F9474" t="s">
        <v>19</v>
      </c>
      <c r="G9474" t="s">
        <v>4316</v>
      </c>
      <c r="H9474" t="s">
        <v>4317</v>
      </c>
      <c r="I9474" t="s">
        <v>22</v>
      </c>
      <c r="J9474" t="s">
        <v>23</v>
      </c>
      <c r="K9474" t="s">
        <v>262</v>
      </c>
      <c r="L9474" t="s">
        <v>263</v>
      </c>
      <c r="M9474">
        <v>10024</v>
      </c>
      <c r="N9474" t="s">
        <v>144</v>
      </c>
      <c r="O9474" t="s">
        <v>6146</v>
      </c>
      <c r="P9474" t="s">
        <v>28</v>
      </c>
      <c r="Q9474" t="s">
        <v>32</v>
      </c>
      <c r="R9474" t="s">
        <v>6147</v>
      </c>
      <c r="S9474">
        <v>128.124</v>
      </c>
      <c r="T9474" s="3"/>
    </row>
    <row r="9475" spans="1:20" x14ac:dyDescent="0.3">
      <c r="A9475">
        <v>9474</v>
      </c>
      <c r="B9475" t="s">
        <v>10651</v>
      </c>
      <c r="C9475">
        <f t="shared" ref="C9475:C9538" si="148">WEEKNUM(D9475,1)</f>
        <v>45</v>
      </c>
      <c r="D9475" s="1">
        <v>43409</v>
      </c>
      <c r="E9475" s="1">
        <v>43414</v>
      </c>
      <c r="F9475" t="s">
        <v>19</v>
      </c>
      <c r="G9475" t="s">
        <v>4316</v>
      </c>
      <c r="H9475" t="s">
        <v>4317</v>
      </c>
      <c r="I9475" t="s">
        <v>22</v>
      </c>
      <c r="J9475" t="s">
        <v>23</v>
      </c>
      <c r="K9475" t="s">
        <v>262</v>
      </c>
      <c r="L9475" t="s">
        <v>263</v>
      </c>
      <c r="M9475">
        <v>10024</v>
      </c>
      <c r="N9475" t="s">
        <v>144</v>
      </c>
      <c r="O9475" t="s">
        <v>8396</v>
      </c>
      <c r="P9475" t="s">
        <v>28</v>
      </c>
      <c r="Q9475" t="s">
        <v>61</v>
      </c>
      <c r="R9475" t="s">
        <v>8397</v>
      </c>
      <c r="S9475">
        <v>101.4</v>
      </c>
      <c r="T9475" s="3"/>
    </row>
    <row r="9476" spans="1:20" x14ac:dyDescent="0.3">
      <c r="A9476">
        <v>9475</v>
      </c>
      <c r="B9476" t="s">
        <v>10652</v>
      </c>
      <c r="C9476">
        <f t="shared" si="148"/>
        <v>23</v>
      </c>
      <c r="D9476" s="1">
        <v>42521</v>
      </c>
      <c r="E9476" s="1">
        <v>42526</v>
      </c>
      <c r="F9476" t="s">
        <v>19</v>
      </c>
      <c r="G9476" t="s">
        <v>260</v>
      </c>
      <c r="H9476" t="s">
        <v>261</v>
      </c>
      <c r="I9476" t="s">
        <v>37</v>
      </c>
      <c r="J9476" t="s">
        <v>23</v>
      </c>
      <c r="K9476" t="s">
        <v>299</v>
      </c>
      <c r="L9476" t="s">
        <v>207</v>
      </c>
      <c r="M9476">
        <v>60653</v>
      </c>
      <c r="N9476" t="s">
        <v>101</v>
      </c>
      <c r="O9476" t="s">
        <v>4567</v>
      </c>
      <c r="P9476" t="s">
        <v>42</v>
      </c>
      <c r="Q9476" t="s">
        <v>43</v>
      </c>
      <c r="R9476" t="s">
        <v>4568</v>
      </c>
      <c r="S9476">
        <v>5.9039999999999999</v>
      </c>
      <c r="T9476" s="3"/>
    </row>
    <row r="9477" spans="1:20" x14ac:dyDescent="0.3">
      <c r="A9477">
        <v>9476</v>
      </c>
      <c r="B9477" t="s">
        <v>10652</v>
      </c>
      <c r="C9477">
        <f t="shared" si="148"/>
        <v>23</v>
      </c>
      <c r="D9477" s="1">
        <v>42521</v>
      </c>
      <c r="E9477" s="1">
        <v>42526</v>
      </c>
      <c r="F9477" t="s">
        <v>19</v>
      </c>
      <c r="G9477" t="s">
        <v>260</v>
      </c>
      <c r="H9477" t="s">
        <v>261</v>
      </c>
      <c r="I9477" t="s">
        <v>37</v>
      </c>
      <c r="J9477" t="s">
        <v>23</v>
      </c>
      <c r="K9477" t="s">
        <v>299</v>
      </c>
      <c r="L9477" t="s">
        <v>207</v>
      </c>
      <c r="M9477">
        <v>60653</v>
      </c>
      <c r="N9477" t="s">
        <v>101</v>
      </c>
      <c r="O9477" t="s">
        <v>4077</v>
      </c>
      <c r="P9477" t="s">
        <v>42</v>
      </c>
      <c r="Q9477" t="s">
        <v>86</v>
      </c>
      <c r="R9477" t="s">
        <v>4078</v>
      </c>
      <c r="S9477">
        <v>173.488</v>
      </c>
      <c r="T9477" s="3"/>
    </row>
    <row r="9478" spans="1:20" x14ac:dyDescent="0.3">
      <c r="A9478">
        <v>9477</v>
      </c>
      <c r="B9478" t="s">
        <v>10652</v>
      </c>
      <c r="C9478">
        <f t="shared" si="148"/>
        <v>23</v>
      </c>
      <c r="D9478" s="1">
        <v>42521</v>
      </c>
      <c r="E9478" s="1">
        <v>42526</v>
      </c>
      <c r="F9478" t="s">
        <v>19</v>
      </c>
      <c r="G9478" t="s">
        <v>260</v>
      </c>
      <c r="H9478" t="s">
        <v>261</v>
      </c>
      <c r="I9478" t="s">
        <v>37</v>
      </c>
      <c r="J9478" t="s">
        <v>23</v>
      </c>
      <c r="K9478" t="s">
        <v>299</v>
      </c>
      <c r="L9478" t="s">
        <v>207</v>
      </c>
      <c r="M9478">
        <v>60653</v>
      </c>
      <c r="N9478" t="s">
        <v>101</v>
      </c>
      <c r="O9478" t="s">
        <v>6629</v>
      </c>
      <c r="P9478" t="s">
        <v>28</v>
      </c>
      <c r="Q9478" t="s">
        <v>61</v>
      </c>
      <c r="R9478" t="s">
        <v>6630</v>
      </c>
      <c r="S9478">
        <v>51.56</v>
      </c>
      <c r="T9478" s="3"/>
    </row>
    <row r="9479" spans="1:20" x14ac:dyDescent="0.3">
      <c r="A9479">
        <v>9478</v>
      </c>
      <c r="B9479" t="s">
        <v>10652</v>
      </c>
      <c r="C9479">
        <f t="shared" si="148"/>
        <v>23</v>
      </c>
      <c r="D9479" s="1">
        <v>42521</v>
      </c>
      <c r="E9479" s="1">
        <v>42526</v>
      </c>
      <c r="F9479" t="s">
        <v>19</v>
      </c>
      <c r="G9479" t="s">
        <v>260</v>
      </c>
      <c r="H9479" t="s">
        <v>261</v>
      </c>
      <c r="I9479" t="s">
        <v>37</v>
      </c>
      <c r="J9479" t="s">
        <v>23</v>
      </c>
      <c r="K9479" t="s">
        <v>299</v>
      </c>
      <c r="L9479" t="s">
        <v>207</v>
      </c>
      <c r="M9479">
        <v>60653</v>
      </c>
      <c r="N9479" t="s">
        <v>101</v>
      </c>
      <c r="O9479" t="s">
        <v>3882</v>
      </c>
      <c r="P9479" t="s">
        <v>42</v>
      </c>
      <c r="Q9479" t="s">
        <v>71</v>
      </c>
      <c r="R9479" t="s">
        <v>1213</v>
      </c>
      <c r="S9479">
        <v>3.5640000000000001</v>
      </c>
      <c r="T9479" s="3"/>
    </row>
    <row r="9480" spans="1:20" x14ac:dyDescent="0.3">
      <c r="A9480">
        <v>9479</v>
      </c>
      <c r="B9480" t="s">
        <v>10653</v>
      </c>
      <c r="C9480">
        <f t="shared" si="148"/>
        <v>37</v>
      </c>
      <c r="D9480" s="1">
        <v>42254</v>
      </c>
      <c r="E9480" s="1">
        <v>42261</v>
      </c>
      <c r="F9480" t="s">
        <v>46</v>
      </c>
      <c r="G9480" t="s">
        <v>7950</v>
      </c>
      <c r="H9480" t="s">
        <v>7951</v>
      </c>
      <c r="I9480" t="s">
        <v>22</v>
      </c>
      <c r="J9480" t="s">
        <v>23</v>
      </c>
      <c r="K9480" t="s">
        <v>10654</v>
      </c>
      <c r="L9480" t="s">
        <v>207</v>
      </c>
      <c r="M9480">
        <v>60543</v>
      </c>
      <c r="N9480" t="s">
        <v>101</v>
      </c>
      <c r="O9480" t="s">
        <v>5410</v>
      </c>
      <c r="P9480" t="s">
        <v>42</v>
      </c>
      <c r="Q9480" t="s">
        <v>265</v>
      </c>
      <c r="R9480" t="s">
        <v>5411</v>
      </c>
      <c r="S9480">
        <v>13.16</v>
      </c>
      <c r="T9480" s="3"/>
    </row>
    <row r="9481" spans="1:20" x14ac:dyDescent="0.3">
      <c r="A9481">
        <v>9480</v>
      </c>
      <c r="B9481" t="s">
        <v>10653</v>
      </c>
      <c r="C9481">
        <f t="shared" si="148"/>
        <v>37</v>
      </c>
      <c r="D9481" s="1">
        <v>42254</v>
      </c>
      <c r="E9481" s="1">
        <v>42261</v>
      </c>
      <c r="F9481" t="s">
        <v>46</v>
      </c>
      <c r="G9481" t="s">
        <v>7950</v>
      </c>
      <c r="H9481" t="s">
        <v>7951</v>
      </c>
      <c r="I9481" t="s">
        <v>22</v>
      </c>
      <c r="J9481" t="s">
        <v>23</v>
      </c>
      <c r="K9481" t="s">
        <v>10654</v>
      </c>
      <c r="L9481" t="s">
        <v>207</v>
      </c>
      <c r="M9481">
        <v>60543</v>
      </c>
      <c r="N9481" t="s">
        <v>101</v>
      </c>
      <c r="O9481" t="s">
        <v>4837</v>
      </c>
      <c r="P9481" t="s">
        <v>42</v>
      </c>
      <c r="Q9481" t="s">
        <v>71</v>
      </c>
      <c r="R9481" t="s">
        <v>4838</v>
      </c>
      <c r="S9481">
        <v>3.8279999999999998</v>
      </c>
      <c r="T9481" s="3"/>
    </row>
    <row r="9482" spans="1:20" x14ac:dyDescent="0.3">
      <c r="A9482">
        <v>9481</v>
      </c>
      <c r="B9482" t="s">
        <v>10653</v>
      </c>
      <c r="C9482">
        <f t="shared" si="148"/>
        <v>37</v>
      </c>
      <c r="D9482" s="1">
        <v>42254</v>
      </c>
      <c r="E9482" s="1">
        <v>42261</v>
      </c>
      <c r="F9482" t="s">
        <v>46</v>
      </c>
      <c r="G9482" t="s">
        <v>7950</v>
      </c>
      <c r="H9482" t="s">
        <v>7951</v>
      </c>
      <c r="I9482" t="s">
        <v>22</v>
      </c>
      <c r="J9482" t="s">
        <v>23</v>
      </c>
      <c r="K9482" t="s">
        <v>10654</v>
      </c>
      <c r="L9482" t="s">
        <v>207</v>
      </c>
      <c r="M9482">
        <v>60543</v>
      </c>
      <c r="N9482" t="s">
        <v>101</v>
      </c>
      <c r="O9482" t="s">
        <v>2210</v>
      </c>
      <c r="P9482" t="s">
        <v>42</v>
      </c>
      <c r="Q9482" t="s">
        <v>71</v>
      </c>
      <c r="R9482" t="s">
        <v>2211</v>
      </c>
      <c r="S9482">
        <v>304.99</v>
      </c>
      <c r="T9482" s="3"/>
    </row>
    <row r="9483" spans="1:20" x14ac:dyDescent="0.3">
      <c r="A9483">
        <v>9482</v>
      </c>
      <c r="B9483" t="s">
        <v>10655</v>
      </c>
      <c r="C9483">
        <f t="shared" si="148"/>
        <v>45</v>
      </c>
      <c r="D9483" s="1">
        <v>43410</v>
      </c>
      <c r="E9483" s="1">
        <v>43416</v>
      </c>
      <c r="F9483" t="s">
        <v>46</v>
      </c>
      <c r="G9483" t="s">
        <v>6081</v>
      </c>
      <c r="H9483" t="s">
        <v>6082</v>
      </c>
      <c r="I9483" t="s">
        <v>22</v>
      </c>
      <c r="J9483" t="s">
        <v>23</v>
      </c>
      <c r="K9483" t="s">
        <v>813</v>
      </c>
      <c r="L9483" t="s">
        <v>100</v>
      </c>
      <c r="M9483">
        <v>75220</v>
      </c>
      <c r="N9483" t="s">
        <v>101</v>
      </c>
      <c r="O9483" t="s">
        <v>345</v>
      </c>
      <c r="P9483" t="s">
        <v>42</v>
      </c>
      <c r="Q9483" t="s">
        <v>55</v>
      </c>
      <c r="R9483" t="s">
        <v>346</v>
      </c>
      <c r="S9483">
        <v>18.16</v>
      </c>
      <c r="T9483" s="3"/>
    </row>
    <row r="9484" spans="1:20" x14ac:dyDescent="0.3">
      <c r="A9484">
        <v>9483</v>
      </c>
      <c r="B9484" t="s">
        <v>10656</v>
      </c>
      <c r="C9484">
        <f t="shared" si="148"/>
        <v>26</v>
      </c>
      <c r="D9484" s="1">
        <v>42541</v>
      </c>
      <c r="E9484" s="1">
        <v>42545</v>
      </c>
      <c r="F9484" t="s">
        <v>19</v>
      </c>
      <c r="G9484" t="s">
        <v>5324</v>
      </c>
      <c r="H9484" t="s">
        <v>5325</v>
      </c>
      <c r="I9484" t="s">
        <v>98</v>
      </c>
      <c r="J9484" t="s">
        <v>23</v>
      </c>
      <c r="K9484" t="s">
        <v>142</v>
      </c>
      <c r="L9484" t="s">
        <v>143</v>
      </c>
      <c r="M9484">
        <v>19134</v>
      </c>
      <c r="N9484" t="s">
        <v>144</v>
      </c>
      <c r="O9484" t="s">
        <v>2545</v>
      </c>
      <c r="P9484" t="s">
        <v>67</v>
      </c>
      <c r="Q9484" t="s">
        <v>157</v>
      </c>
      <c r="R9484" t="s">
        <v>2546</v>
      </c>
      <c r="S9484">
        <v>319.98399999999998</v>
      </c>
      <c r="T9484" s="3"/>
    </row>
    <row r="9485" spans="1:20" x14ac:dyDescent="0.3">
      <c r="A9485">
        <v>9484</v>
      </c>
      <c r="B9485" t="s">
        <v>10657</v>
      </c>
      <c r="C9485">
        <f t="shared" si="148"/>
        <v>30</v>
      </c>
      <c r="D9485" s="1">
        <v>42207</v>
      </c>
      <c r="E9485" s="1">
        <v>42213</v>
      </c>
      <c r="F9485" t="s">
        <v>46</v>
      </c>
      <c r="G9485" t="s">
        <v>3681</v>
      </c>
      <c r="H9485" t="s">
        <v>3682</v>
      </c>
      <c r="I9485" t="s">
        <v>98</v>
      </c>
      <c r="J9485" t="s">
        <v>23</v>
      </c>
      <c r="K9485" t="s">
        <v>38</v>
      </c>
      <c r="L9485" t="s">
        <v>39</v>
      </c>
      <c r="M9485">
        <v>90008</v>
      </c>
      <c r="N9485" t="s">
        <v>40</v>
      </c>
      <c r="O9485" t="s">
        <v>1367</v>
      </c>
      <c r="P9485" t="s">
        <v>42</v>
      </c>
      <c r="Q9485" t="s">
        <v>64</v>
      </c>
      <c r="R9485" t="s">
        <v>1368</v>
      </c>
      <c r="S9485">
        <v>19.68</v>
      </c>
      <c r="T9485" s="3"/>
    </row>
    <row r="9486" spans="1:20" x14ac:dyDescent="0.3">
      <c r="A9486">
        <v>9485</v>
      </c>
      <c r="B9486" t="s">
        <v>10658</v>
      </c>
      <c r="C9486">
        <f t="shared" si="148"/>
        <v>48</v>
      </c>
      <c r="D9486" s="1">
        <v>43071</v>
      </c>
      <c r="E9486" s="1">
        <v>43073</v>
      </c>
      <c r="F9486" t="s">
        <v>19</v>
      </c>
      <c r="G9486" t="s">
        <v>4198</v>
      </c>
      <c r="H9486" t="s">
        <v>4199</v>
      </c>
      <c r="I9486" t="s">
        <v>37</v>
      </c>
      <c r="J9486" t="s">
        <v>23</v>
      </c>
      <c r="K9486" t="s">
        <v>180</v>
      </c>
      <c r="L9486" t="s">
        <v>100</v>
      </c>
      <c r="M9486">
        <v>77036</v>
      </c>
      <c r="N9486" t="s">
        <v>101</v>
      </c>
      <c r="O9486" t="s">
        <v>7662</v>
      </c>
      <c r="P9486" t="s">
        <v>28</v>
      </c>
      <c r="Q9486" t="s">
        <v>29</v>
      </c>
      <c r="R9486" t="s">
        <v>7663</v>
      </c>
      <c r="S9486">
        <v>781.86400000000003</v>
      </c>
      <c r="T9486" s="3"/>
    </row>
    <row r="9487" spans="1:20" x14ac:dyDescent="0.3">
      <c r="A9487">
        <v>9486</v>
      </c>
      <c r="B9487" t="s">
        <v>10658</v>
      </c>
      <c r="C9487">
        <f t="shared" si="148"/>
        <v>48</v>
      </c>
      <c r="D9487" s="1">
        <v>43071</v>
      </c>
      <c r="E9487" s="1">
        <v>43073</v>
      </c>
      <c r="F9487" t="s">
        <v>19</v>
      </c>
      <c r="G9487" t="s">
        <v>4198</v>
      </c>
      <c r="H9487" t="s">
        <v>4199</v>
      </c>
      <c r="I9487" t="s">
        <v>37</v>
      </c>
      <c r="J9487" t="s">
        <v>23</v>
      </c>
      <c r="K9487" t="s">
        <v>180</v>
      </c>
      <c r="L9487" t="s">
        <v>100</v>
      </c>
      <c r="M9487">
        <v>77036</v>
      </c>
      <c r="N9487" t="s">
        <v>101</v>
      </c>
      <c r="O9487" t="s">
        <v>4466</v>
      </c>
      <c r="P9487" t="s">
        <v>42</v>
      </c>
      <c r="Q9487" t="s">
        <v>86</v>
      </c>
      <c r="R9487" t="s">
        <v>4467</v>
      </c>
      <c r="S9487">
        <v>30.815999999999999</v>
      </c>
      <c r="T9487" s="3"/>
    </row>
    <row r="9488" spans="1:20" x14ac:dyDescent="0.3">
      <c r="A9488">
        <v>9487</v>
      </c>
      <c r="B9488" t="s">
        <v>10659</v>
      </c>
      <c r="C9488">
        <f t="shared" si="148"/>
        <v>41</v>
      </c>
      <c r="D9488" s="1">
        <v>43385</v>
      </c>
      <c r="E9488" s="1">
        <v>43385</v>
      </c>
      <c r="F9488" t="s">
        <v>1289</v>
      </c>
      <c r="G9488" t="s">
        <v>1486</v>
      </c>
      <c r="H9488" t="s">
        <v>1487</v>
      </c>
      <c r="I9488" t="s">
        <v>22</v>
      </c>
      <c r="J9488" t="s">
        <v>23</v>
      </c>
      <c r="K9488" t="s">
        <v>5701</v>
      </c>
      <c r="L9488" t="s">
        <v>9730</v>
      </c>
      <c r="M9488">
        <v>26003</v>
      </c>
      <c r="N9488" t="s">
        <v>144</v>
      </c>
      <c r="O9488" t="s">
        <v>3330</v>
      </c>
      <c r="P9488" t="s">
        <v>28</v>
      </c>
      <c r="Q9488" t="s">
        <v>52</v>
      </c>
      <c r="R9488" t="s">
        <v>3331</v>
      </c>
      <c r="S9488">
        <v>673.34400000000005</v>
      </c>
      <c r="T9488" s="3"/>
    </row>
    <row r="9489" spans="1:20" x14ac:dyDescent="0.3">
      <c r="A9489">
        <v>9488</v>
      </c>
      <c r="B9489" t="s">
        <v>10660</v>
      </c>
      <c r="C9489">
        <f t="shared" si="148"/>
        <v>50</v>
      </c>
      <c r="D9489" s="1">
        <v>43445</v>
      </c>
      <c r="E9489" s="1">
        <v>43447</v>
      </c>
      <c r="F9489" t="s">
        <v>184</v>
      </c>
      <c r="G9489" t="s">
        <v>2024</v>
      </c>
      <c r="H9489" t="s">
        <v>2025</v>
      </c>
      <c r="I9489" t="s">
        <v>37</v>
      </c>
      <c r="J9489" t="s">
        <v>23</v>
      </c>
      <c r="K9489" t="s">
        <v>4829</v>
      </c>
      <c r="L9489" t="s">
        <v>786</v>
      </c>
      <c r="M9489">
        <v>7501</v>
      </c>
      <c r="N9489" t="s">
        <v>144</v>
      </c>
      <c r="O9489" t="s">
        <v>3301</v>
      </c>
      <c r="P9489" t="s">
        <v>42</v>
      </c>
      <c r="Q9489" t="s">
        <v>265</v>
      </c>
      <c r="R9489" t="s">
        <v>3302</v>
      </c>
      <c r="S9489">
        <v>6.54</v>
      </c>
      <c r="T9489" s="3"/>
    </row>
    <row r="9490" spans="1:20" x14ac:dyDescent="0.3">
      <c r="A9490">
        <v>9489</v>
      </c>
      <c r="B9490" t="s">
        <v>10661</v>
      </c>
      <c r="C9490">
        <f t="shared" si="148"/>
        <v>40</v>
      </c>
      <c r="D9490" s="1">
        <v>42644</v>
      </c>
      <c r="E9490" s="1">
        <v>42647</v>
      </c>
      <c r="F9490" t="s">
        <v>184</v>
      </c>
      <c r="G9490" t="s">
        <v>657</v>
      </c>
      <c r="H9490" t="s">
        <v>658</v>
      </c>
      <c r="I9490" t="s">
        <v>22</v>
      </c>
      <c r="J9490" t="s">
        <v>23</v>
      </c>
      <c r="K9490" t="s">
        <v>415</v>
      </c>
      <c r="L9490" t="s">
        <v>416</v>
      </c>
      <c r="M9490">
        <v>97206</v>
      </c>
      <c r="N9490" t="s">
        <v>40</v>
      </c>
      <c r="O9490" t="s">
        <v>4469</v>
      </c>
      <c r="P9490" t="s">
        <v>67</v>
      </c>
      <c r="Q9490" t="s">
        <v>68</v>
      </c>
      <c r="R9490" t="s">
        <v>4470</v>
      </c>
      <c r="S9490">
        <v>572.79999999999995</v>
      </c>
      <c r="T9490" s="3"/>
    </row>
    <row r="9491" spans="1:20" x14ac:dyDescent="0.3">
      <c r="A9491">
        <v>9490</v>
      </c>
      <c r="B9491" t="s">
        <v>10662</v>
      </c>
      <c r="C9491">
        <f t="shared" si="148"/>
        <v>31</v>
      </c>
      <c r="D9491" s="1">
        <v>42952</v>
      </c>
      <c r="E9491" s="1">
        <v>42958</v>
      </c>
      <c r="F9491" t="s">
        <v>46</v>
      </c>
      <c r="G9491" t="s">
        <v>6869</v>
      </c>
      <c r="H9491" t="s">
        <v>6870</v>
      </c>
      <c r="I9491" t="s">
        <v>37</v>
      </c>
      <c r="J9491" t="s">
        <v>23</v>
      </c>
      <c r="K9491" t="s">
        <v>1682</v>
      </c>
      <c r="L9491" t="s">
        <v>354</v>
      </c>
      <c r="M9491">
        <v>35810</v>
      </c>
      <c r="N9491" t="s">
        <v>26</v>
      </c>
      <c r="O9491" t="s">
        <v>5153</v>
      </c>
      <c r="P9491" t="s">
        <v>42</v>
      </c>
      <c r="Q9491" t="s">
        <v>64</v>
      </c>
      <c r="R9491" t="s">
        <v>5154</v>
      </c>
      <c r="S9491">
        <v>197.05</v>
      </c>
      <c r="T9491" s="3"/>
    </row>
    <row r="9492" spans="1:20" x14ac:dyDescent="0.3">
      <c r="A9492">
        <v>9491</v>
      </c>
      <c r="B9492" t="s">
        <v>10663</v>
      </c>
      <c r="C9492">
        <f t="shared" si="148"/>
        <v>1</v>
      </c>
      <c r="D9492" s="1">
        <v>43103</v>
      </c>
      <c r="E9492" s="1">
        <v>43107</v>
      </c>
      <c r="F9492" t="s">
        <v>46</v>
      </c>
      <c r="G9492" t="s">
        <v>1735</v>
      </c>
      <c r="H9492" t="s">
        <v>1736</v>
      </c>
      <c r="I9492" t="s">
        <v>22</v>
      </c>
      <c r="J9492" t="s">
        <v>23</v>
      </c>
      <c r="K9492" t="s">
        <v>123</v>
      </c>
      <c r="L9492" t="s">
        <v>39</v>
      </c>
      <c r="M9492">
        <v>94110</v>
      </c>
      <c r="N9492" t="s">
        <v>40</v>
      </c>
      <c r="O9492" t="s">
        <v>1512</v>
      </c>
      <c r="P9492" t="s">
        <v>42</v>
      </c>
      <c r="Q9492" t="s">
        <v>71</v>
      </c>
      <c r="R9492" t="s">
        <v>1513</v>
      </c>
      <c r="S9492">
        <v>2022.2719999999999</v>
      </c>
      <c r="T9492" s="3"/>
    </row>
    <row r="9493" spans="1:20" x14ac:dyDescent="0.3">
      <c r="A9493">
        <v>9492</v>
      </c>
      <c r="B9493" t="s">
        <v>10663</v>
      </c>
      <c r="C9493">
        <f t="shared" si="148"/>
        <v>1</v>
      </c>
      <c r="D9493" s="1">
        <v>43103</v>
      </c>
      <c r="E9493" s="1">
        <v>43107</v>
      </c>
      <c r="F9493" t="s">
        <v>46</v>
      </c>
      <c r="G9493" t="s">
        <v>1735</v>
      </c>
      <c r="H9493" t="s">
        <v>1736</v>
      </c>
      <c r="I9493" t="s">
        <v>22</v>
      </c>
      <c r="J9493" t="s">
        <v>23</v>
      </c>
      <c r="K9493" t="s">
        <v>123</v>
      </c>
      <c r="L9493" t="s">
        <v>39</v>
      </c>
      <c r="M9493">
        <v>94110</v>
      </c>
      <c r="N9493" t="s">
        <v>40</v>
      </c>
      <c r="O9493" t="s">
        <v>5210</v>
      </c>
      <c r="P9493" t="s">
        <v>42</v>
      </c>
      <c r="Q9493" t="s">
        <v>64</v>
      </c>
      <c r="R9493" t="s">
        <v>5211</v>
      </c>
      <c r="S9493">
        <v>9.1199999999999992</v>
      </c>
      <c r="T9493" s="3"/>
    </row>
    <row r="9494" spans="1:20" x14ac:dyDescent="0.3">
      <c r="A9494">
        <v>9493</v>
      </c>
      <c r="B9494" t="s">
        <v>10664</v>
      </c>
      <c r="C9494">
        <f t="shared" si="148"/>
        <v>45</v>
      </c>
      <c r="D9494" s="1">
        <v>43411</v>
      </c>
      <c r="E9494" s="1">
        <v>43411</v>
      </c>
      <c r="F9494" t="s">
        <v>1289</v>
      </c>
      <c r="G9494" t="s">
        <v>6323</v>
      </c>
      <c r="H9494" t="s">
        <v>6324</v>
      </c>
      <c r="I9494" t="s">
        <v>22</v>
      </c>
      <c r="J9494" t="s">
        <v>23</v>
      </c>
      <c r="K9494" t="s">
        <v>4852</v>
      </c>
      <c r="L9494" t="s">
        <v>646</v>
      </c>
      <c r="M9494">
        <v>73120</v>
      </c>
      <c r="N9494" t="s">
        <v>101</v>
      </c>
      <c r="O9494" t="s">
        <v>104</v>
      </c>
      <c r="P9494" t="s">
        <v>42</v>
      </c>
      <c r="Q9494" t="s">
        <v>71</v>
      </c>
      <c r="R9494" t="s">
        <v>105</v>
      </c>
      <c r="S9494">
        <v>38.159999999999997</v>
      </c>
      <c r="T9494" s="3"/>
    </row>
    <row r="9495" spans="1:20" x14ac:dyDescent="0.3">
      <c r="A9495">
        <v>9494</v>
      </c>
      <c r="B9495" t="s">
        <v>10665</v>
      </c>
      <c r="C9495">
        <f t="shared" si="148"/>
        <v>1</v>
      </c>
      <c r="D9495" s="1">
        <v>42738</v>
      </c>
      <c r="E9495" s="1">
        <v>42743</v>
      </c>
      <c r="F9495" t="s">
        <v>46</v>
      </c>
      <c r="G9495" t="s">
        <v>5728</v>
      </c>
      <c r="H9495" t="s">
        <v>5729</v>
      </c>
      <c r="I9495" t="s">
        <v>37</v>
      </c>
      <c r="J9495" t="s">
        <v>23</v>
      </c>
      <c r="K9495" t="s">
        <v>7196</v>
      </c>
      <c r="L9495" t="s">
        <v>646</v>
      </c>
      <c r="M9495">
        <v>74012</v>
      </c>
      <c r="N9495" t="s">
        <v>101</v>
      </c>
      <c r="O9495" t="s">
        <v>1353</v>
      </c>
      <c r="P9495" t="s">
        <v>28</v>
      </c>
      <c r="Q9495" t="s">
        <v>52</v>
      </c>
      <c r="R9495" t="s">
        <v>1354</v>
      </c>
      <c r="S9495">
        <v>1592.85</v>
      </c>
      <c r="T9495" s="3"/>
    </row>
    <row r="9496" spans="1:20" x14ac:dyDescent="0.3">
      <c r="A9496">
        <v>9495</v>
      </c>
      <c r="B9496" t="s">
        <v>10665</v>
      </c>
      <c r="C9496">
        <f t="shared" si="148"/>
        <v>1</v>
      </c>
      <c r="D9496" s="1">
        <v>42738</v>
      </c>
      <c r="E9496" s="1">
        <v>42743</v>
      </c>
      <c r="F9496" t="s">
        <v>46</v>
      </c>
      <c r="G9496" t="s">
        <v>5728</v>
      </c>
      <c r="H9496" t="s">
        <v>5729</v>
      </c>
      <c r="I9496" t="s">
        <v>37</v>
      </c>
      <c r="J9496" t="s">
        <v>23</v>
      </c>
      <c r="K9496" t="s">
        <v>7196</v>
      </c>
      <c r="L9496" t="s">
        <v>646</v>
      </c>
      <c r="M9496">
        <v>74012</v>
      </c>
      <c r="N9496" t="s">
        <v>101</v>
      </c>
      <c r="O9496" t="s">
        <v>3882</v>
      </c>
      <c r="P9496" t="s">
        <v>42</v>
      </c>
      <c r="Q9496" t="s">
        <v>71</v>
      </c>
      <c r="R9496" t="s">
        <v>1213</v>
      </c>
      <c r="S9496">
        <v>11.88</v>
      </c>
      <c r="T9496" s="3"/>
    </row>
    <row r="9497" spans="1:20" x14ac:dyDescent="0.3">
      <c r="A9497">
        <v>9496</v>
      </c>
      <c r="B9497" t="s">
        <v>10666</v>
      </c>
      <c r="C9497">
        <f t="shared" si="148"/>
        <v>19</v>
      </c>
      <c r="D9497" s="1">
        <v>42867</v>
      </c>
      <c r="E9497" s="1">
        <v>42871</v>
      </c>
      <c r="F9497" t="s">
        <v>46</v>
      </c>
      <c r="G9497" t="s">
        <v>6897</v>
      </c>
      <c r="H9497" t="s">
        <v>6898</v>
      </c>
      <c r="I9497" t="s">
        <v>22</v>
      </c>
      <c r="J9497" t="s">
        <v>23</v>
      </c>
      <c r="K9497" t="s">
        <v>2117</v>
      </c>
      <c r="L9497" t="s">
        <v>39</v>
      </c>
      <c r="M9497">
        <v>92691</v>
      </c>
      <c r="N9497" t="s">
        <v>40</v>
      </c>
      <c r="O9497" t="s">
        <v>9607</v>
      </c>
      <c r="P9497" t="s">
        <v>67</v>
      </c>
      <c r="Q9497" t="s">
        <v>157</v>
      </c>
      <c r="R9497" t="s">
        <v>9608</v>
      </c>
      <c r="S9497">
        <v>120</v>
      </c>
      <c r="T9497" s="3"/>
    </row>
    <row r="9498" spans="1:20" x14ac:dyDescent="0.3">
      <c r="A9498">
        <v>9497</v>
      </c>
      <c r="B9498" t="s">
        <v>10666</v>
      </c>
      <c r="C9498">
        <f t="shared" si="148"/>
        <v>19</v>
      </c>
      <c r="D9498" s="1">
        <v>42867</v>
      </c>
      <c r="E9498" s="1">
        <v>42871</v>
      </c>
      <c r="F9498" t="s">
        <v>46</v>
      </c>
      <c r="G9498" t="s">
        <v>6897</v>
      </c>
      <c r="H9498" t="s">
        <v>6898</v>
      </c>
      <c r="I9498" t="s">
        <v>22</v>
      </c>
      <c r="J9498" t="s">
        <v>23</v>
      </c>
      <c r="K9498" t="s">
        <v>2117</v>
      </c>
      <c r="L9498" t="s">
        <v>39</v>
      </c>
      <c r="M9498">
        <v>92691</v>
      </c>
      <c r="N9498" t="s">
        <v>40</v>
      </c>
      <c r="O9498" t="s">
        <v>5290</v>
      </c>
      <c r="P9498" t="s">
        <v>42</v>
      </c>
      <c r="Q9498" t="s">
        <v>74</v>
      </c>
      <c r="R9498" t="s">
        <v>1429</v>
      </c>
      <c r="S9498">
        <v>8.67</v>
      </c>
      <c r="T9498" s="3"/>
    </row>
    <row r="9499" spans="1:20" x14ac:dyDescent="0.3">
      <c r="A9499">
        <v>9498</v>
      </c>
      <c r="B9499" t="s">
        <v>10667</v>
      </c>
      <c r="C9499">
        <f t="shared" si="148"/>
        <v>45</v>
      </c>
      <c r="D9499" s="1">
        <v>43409</v>
      </c>
      <c r="E9499" s="1">
        <v>43411</v>
      </c>
      <c r="F9499" t="s">
        <v>184</v>
      </c>
      <c r="G9499" t="s">
        <v>1248</v>
      </c>
      <c r="H9499" t="s">
        <v>1249</v>
      </c>
      <c r="I9499" t="s">
        <v>98</v>
      </c>
      <c r="J9499" t="s">
        <v>23</v>
      </c>
      <c r="K9499" t="s">
        <v>7079</v>
      </c>
      <c r="L9499" t="s">
        <v>250</v>
      </c>
      <c r="M9499">
        <v>46142</v>
      </c>
      <c r="N9499" t="s">
        <v>101</v>
      </c>
      <c r="O9499" t="s">
        <v>1027</v>
      </c>
      <c r="P9499" t="s">
        <v>42</v>
      </c>
      <c r="Q9499" t="s">
        <v>86</v>
      </c>
      <c r="R9499" t="s">
        <v>1028</v>
      </c>
      <c r="S9499">
        <v>4.41</v>
      </c>
      <c r="T9499" s="3"/>
    </row>
    <row r="9500" spans="1:20" x14ac:dyDescent="0.3">
      <c r="A9500">
        <v>9499</v>
      </c>
      <c r="B9500" t="s">
        <v>10667</v>
      </c>
      <c r="C9500">
        <f t="shared" si="148"/>
        <v>45</v>
      </c>
      <c r="D9500" s="1">
        <v>43409</v>
      </c>
      <c r="E9500" s="1">
        <v>43411</v>
      </c>
      <c r="F9500" t="s">
        <v>184</v>
      </c>
      <c r="G9500" t="s">
        <v>1248</v>
      </c>
      <c r="H9500" t="s">
        <v>1249</v>
      </c>
      <c r="I9500" t="s">
        <v>98</v>
      </c>
      <c r="J9500" t="s">
        <v>23</v>
      </c>
      <c r="K9500" t="s">
        <v>7079</v>
      </c>
      <c r="L9500" t="s">
        <v>250</v>
      </c>
      <c r="M9500">
        <v>46142</v>
      </c>
      <c r="N9500" t="s">
        <v>101</v>
      </c>
      <c r="O9500" t="s">
        <v>7449</v>
      </c>
      <c r="P9500" t="s">
        <v>42</v>
      </c>
      <c r="Q9500" t="s">
        <v>86</v>
      </c>
      <c r="R9500" t="s">
        <v>182</v>
      </c>
      <c r="S9500">
        <v>167.94</v>
      </c>
      <c r="T9500" s="3"/>
    </row>
    <row r="9501" spans="1:20" x14ac:dyDescent="0.3">
      <c r="A9501">
        <v>9500</v>
      </c>
      <c r="B9501" t="s">
        <v>10667</v>
      </c>
      <c r="C9501">
        <f t="shared" si="148"/>
        <v>45</v>
      </c>
      <c r="D9501" s="1">
        <v>43409</v>
      </c>
      <c r="E9501" s="1">
        <v>43411</v>
      </c>
      <c r="F9501" t="s">
        <v>184</v>
      </c>
      <c r="G9501" t="s">
        <v>1248</v>
      </c>
      <c r="H9501" t="s">
        <v>1249</v>
      </c>
      <c r="I9501" t="s">
        <v>98</v>
      </c>
      <c r="J9501" t="s">
        <v>23</v>
      </c>
      <c r="K9501" t="s">
        <v>7079</v>
      </c>
      <c r="L9501" t="s">
        <v>250</v>
      </c>
      <c r="M9501">
        <v>46142</v>
      </c>
      <c r="N9501" t="s">
        <v>101</v>
      </c>
      <c r="O9501" t="s">
        <v>3870</v>
      </c>
      <c r="P9501" t="s">
        <v>42</v>
      </c>
      <c r="Q9501" t="s">
        <v>86</v>
      </c>
      <c r="R9501" t="s">
        <v>3871</v>
      </c>
      <c r="S9501">
        <v>67.8</v>
      </c>
      <c r="T9501" s="3"/>
    </row>
    <row r="9502" spans="1:20" x14ac:dyDescent="0.3">
      <c r="A9502">
        <v>9501</v>
      </c>
      <c r="B9502" t="s">
        <v>10668</v>
      </c>
      <c r="C9502">
        <f t="shared" si="148"/>
        <v>21</v>
      </c>
      <c r="D9502" s="1">
        <v>42881</v>
      </c>
      <c r="E9502" s="1">
        <v>42885</v>
      </c>
      <c r="F9502" t="s">
        <v>46</v>
      </c>
      <c r="G9502" t="s">
        <v>5681</v>
      </c>
      <c r="H9502" t="s">
        <v>5682</v>
      </c>
      <c r="I9502" t="s">
        <v>22</v>
      </c>
      <c r="J9502" t="s">
        <v>23</v>
      </c>
      <c r="K9502" t="s">
        <v>2550</v>
      </c>
      <c r="L9502" t="s">
        <v>110</v>
      </c>
      <c r="M9502">
        <v>53209</v>
      </c>
      <c r="N9502" t="s">
        <v>101</v>
      </c>
      <c r="O9502" t="s">
        <v>4417</v>
      </c>
      <c r="P9502" t="s">
        <v>28</v>
      </c>
      <c r="Q9502" t="s">
        <v>61</v>
      </c>
      <c r="R9502" t="s">
        <v>4418</v>
      </c>
      <c r="S9502">
        <v>26.94</v>
      </c>
      <c r="T9502" s="3"/>
    </row>
    <row r="9503" spans="1:20" x14ac:dyDescent="0.3">
      <c r="A9503">
        <v>9502</v>
      </c>
      <c r="B9503" t="s">
        <v>10669</v>
      </c>
      <c r="C9503">
        <f t="shared" si="148"/>
        <v>48</v>
      </c>
      <c r="D9503" s="1">
        <v>42694</v>
      </c>
      <c r="E9503" s="1">
        <v>42698</v>
      </c>
      <c r="F9503" t="s">
        <v>46</v>
      </c>
      <c r="G9503" t="s">
        <v>5355</v>
      </c>
      <c r="H9503" t="s">
        <v>5356</v>
      </c>
      <c r="I9503" t="s">
        <v>22</v>
      </c>
      <c r="J9503" t="s">
        <v>23</v>
      </c>
      <c r="K9503" t="s">
        <v>123</v>
      </c>
      <c r="L9503" t="s">
        <v>39</v>
      </c>
      <c r="M9503">
        <v>94109</v>
      </c>
      <c r="N9503" t="s">
        <v>40</v>
      </c>
      <c r="O9503" t="s">
        <v>6060</v>
      </c>
      <c r="P9503" t="s">
        <v>28</v>
      </c>
      <c r="Q9503" t="s">
        <v>61</v>
      </c>
      <c r="R9503" t="s">
        <v>6061</v>
      </c>
      <c r="S9503">
        <v>32.04</v>
      </c>
      <c r="T9503" s="3"/>
    </row>
    <row r="9504" spans="1:20" x14ac:dyDescent="0.3">
      <c r="A9504">
        <v>9503</v>
      </c>
      <c r="B9504" t="s">
        <v>10670</v>
      </c>
      <c r="C9504">
        <f t="shared" si="148"/>
        <v>16</v>
      </c>
      <c r="D9504" s="1">
        <v>42847</v>
      </c>
      <c r="E9504" s="1">
        <v>42854</v>
      </c>
      <c r="F9504" t="s">
        <v>46</v>
      </c>
      <c r="G9504" t="s">
        <v>3886</v>
      </c>
      <c r="H9504" t="s">
        <v>3887</v>
      </c>
      <c r="I9504" t="s">
        <v>22</v>
      </c>
      <c r="J9504" t="s">
        <v>23</v>
      </c>
      <c r="K9504" t="s">
        <v>7573</v>
      </c>
      <c r="L9504" t="s">
        <v>263</v>
      </c>
      <c r="M9504">
        <v>13440</v>
      </c>
      <c r="N9504" t="s">
        <v>144</v>
      </c>
      <c r="O9504" t="s">
        <v>8253</v>
      </c>
      <c r="P9504" t="s">
        <v>42</v>
      </c>
      <c r="Q9504" t="s">
        <v>64</v>
      </c>
      <c r="R9504" t="s">
        <v>8254</v>
      </c>
      <c r="S9504">
        <v>32.130000000000003</v>
      </c>
      <c r="T9504" s="3"/>
    </row>
    <row r="9505" spans="1:20" x14ac:dyDescent="0.3">
      <c r="A9505">
        <v>9504</v>
      </c>
      <c r="B9505" t="s">
        <v>10670</v>
      </c>
      <c r="C9505">
        <f t="shared" si="148"/>
        <v>16</v>
      </c>
      <c r="D9505" s="1">
        <v>42847</v>
      </c>
      <c r="E9505" s="1">
        <v>42854</v>
      </c>
      <c r="F9505" t="s">
        <v>46</v>
      </c>
      <c r="G9505" t="s">
        <v>3886</v>
      </c>
      <c r="H9505" t="s">
        <v>3887</v>
      </c>
      <c r="I9505" t="s">
        <v>22</v>
      </c>
      <c r="J9505" t="s">
        <v>23</v>
      </c>
      <c r="K9505" t="s">
        <v>7573</v>
      </c>
      <c r="L9505" t="s">
        <v>263</v>
      </c>
      <c r="M9505">
        <v>13440</v>
      </c>
      <c r="N9505" t="s">
        <v>144</v>
      </c>
      <c r="O9505" t="s">
        <v>2537</v>
      </c>
      <c r="P9505" t="s">
        <v>42</v>
      </c>
      <c r="Q9505" t="s">
        <v>64</v>
      </c>
      <c r="R9505" t="s">
        <v>2538</v>
      </c>
      <c r="S9505">
        <v>2.88</v>
      </c>
      <c r="T9505" s="3"/>
    </row>
    <row r="9506" spans="1:20" x14ac:dyDescent="0.3">
      <c r="A9506">
        <v>9505</v>
      </c>
      <c r="B9506" t="s">
        <v>10671</v>
      </c>
      <c r="C9506">
        <f t="shared" si="148"/>
        <v>41</v>
      </c>
      <c r="D9506" s="1">
        <v>43022</v>
      </c>
      <c r="E9506" s="1">
        <v>43026</v>
      </c>
      <c r="F9506" t="s">
        <v>46</v>
      </c>
      <c r="G9506" t="s">
        <v>3889</v>
      </c>
      <c r="H9506" t="s">
        <v>3890</v>
      </c>
      <c r="I9506" t="s">
        <v>37</v>
      </c>
      <c r="J9506" t="s">
        <v>23</v>
      </c>
      <c r="K9506" t="s">
        <v>262</v>
      </c>
      <c r="L9506" t="s">
        <v>263</v>
      </c>
      <c r="M9506">
        <v>10009</v>
      </c>
      <c r="N9506" t="s">
        <v>144</v>
      </c>
      <c r="O9506" t="s">
        <v>9199</v>
      </c>
      <c r="P9506" t="s">
        <v>67</v>
      </c>
      <c r="Q9506" t="s">
        <v>68</v>
      </c>
      <c r="R9506" t="s">
        <v>9200</v>
      </c>
      <c r="S9506">
        <v>1091.93</v>
      </c>
      <c r="T9506" s="3"/>
    </row>
    <row r="9507" spans="1:20" x14ac:dyDescent="0.3">
      <c r="A9507">
        <v>9506</v>
      </c>
      <c r="B9507" t="s">
        <v>10671</v>
      </c>
      <c r="C9507">
        <f t="shared" si="148"/>
        <v>41</v>
      </c>
      <c r="D9507" s="1">
        <v>43022</v>
      </c>
      <c r="E9507" s="1">
        <v>43026</v>
      </c>
      <c r="F9507" t="s">
        <v>46</v>
      </c>
      <c r="G9507" t="s">
        <v>3889</v>
      </c>
      <c r="H9507" t="s">
        <v>3890</v>
      </c>
      <c r="I9507" t="s">
        <v>37</v>
      </c>
      <c r="J9507" t="s">
        <v>23</v>
      </c>
      <c r="K9507" t="s">
        <v>262</v>
      </c>
      <c r="L9507" t="s">
        <v>263</v>
      </c>
      <c r="M9507">
        <v>10009</v>
      </c>
      <c r="N9507" t="s">
        <v>144</v>
      </c>
      <c r="O9507" t="s">
        <v>1250</v>
      </c>
      <c r="P9507" t="s">
        <v>42</v>
      </c>
      <c r="Q9507" t="s">
        <v>86</v>
      </c>
      <c r="R9507" t="s">
        <v>1443</v>
      </c>
      <c r="S9507">
        <v>111.96</v>
      </c>
      <c r="T9507" s="3"/>
    </row>
    <row r="9508" spans="1:20" x14ac:dyDescent="0.3">
      <c r="A9508">
        <v>9507</v>
      </c>
      <c r="B9508" t="s">
        <v>10672</v>
      </c>
      <c r="C9508">
        <f t="shared" si="148"/>
        <v>15</v>
      </c>
      <c r="D9508" s="1">
        <v>42099</v>
      </c>
      <c r="E9508" s="1">
        <v>42101</v>
      </c>
      <c r="F9508" t="s">
        <v>19</v>
      </c>
      <c r="G9508" t="s">
        <v>662</v>
      </c>
      <c r="H9508" t="s">
        <v>663</v>
      </c>
      <c r="I9508" t="s">
        <v>22</v>
      </c>
      <c r="J9508" t="s">
        <v>23</v>
      </c>
      <c r="K9508" t="s">
        <v>6672</v>
      </c>
      <c r="L9508" t="s">
        <v>234</v>
      </c>
      <c r="M9508">
        <v>48127</v>
      </c>
      <c r="N9508" t="s">
        <v>101</v>
      </c>
      <c r="O9508" t="s">
        <v>3210</v>
      </c>
      <c r="P9508" t="s">
        <v>42</v>
      </c>
      <c r="Q9508" t="s">
        <v>64</v>
      </c>
      <c r="R9508" t="s">
        <v>3211</v>
      </c>
      <c r="S9508">
        <v>26.7</v>
      </c>
      <c r="T9508" s="3"/>
    </row>
    <row r="9509" spans="1:20" x14ac:dyDescent="0.3">
      <c r="A9509">
        <v>9508</v>
      </c>
      <c r="B9509" t="s">
        <v>10672</v>
      </c>
      <c r="C9509">
        <f t="shared" si="148"/>
        <v>15</v>
      </c>
      <c r="D9509" s="1">
        <v>42099</v>
      </c>
      <c r="E9509" s="1">
        <v>42101</v>
      </c>
      <c r="F9509" t="s">
        <v>19</v>
      </c>
      <c r="G9509" t="s">
        <v>662</v>
      </c>
      <c r="H9509" t="s">
        <v>663</v>
      </c>
      <c r="I9509" t="s">
        <v>22</v>
      </c>
      <c r="J9509" t="s">
        <v>23</v>
      </c>
      <c r="K9509" t="s">
        <v>6672</v>
      </c>
      <c r="L9509" t="s">
        <v>234</v>
      </c>
      <c r="M9509">
        <v>48127</v>
      </c>
      <c r="N9509" t="s">
        <v>101</v>
      </c>
      <c r="O9509" t="s">
        <v>4949</v>
      </c>
      <c r="P9509" t="s">
        <v>42</v>
      </c>
      <c r="Q9509" t="s">
        <v>71</v>
      </c>
      <c r="R9509" t="s">
        <v>4950</v>
      </c>
      <c r="S9509">
        <v>40.200000000000003</v>
      </c>
      <c r="T9509" s="3"/>
    </row>
    <row r="9510" spans="1:20" x14ac:dyDescent="0.3">
      <c r="A9510">
        <v>9509</v>
      </c>
      <c r="B9510" t="s">
        <v>10672</v>
      </c>
      <c r="C9510">
        <f t="shared" si="148"/>
        <v>15</v>
      </c>
      <c r="D9510" s="1">
        <v>42099</v>
      </c>
      <c r="E9510" s="1">
        <v>42101</v>
      </c>
      <c r="F9510" t="s">
        <v>19</v>
      </c>
      <c r="G9510" t="s">
        <v>662</v>
      </c>
      <c r="H9510" t="s">
        <v>663</v>
      </c>
      <c r="I9510" t="s">
        <v>22</v>
      </c>
      <c r="J9510" t="s">
        <v>23</v>
      </c>
      <c r="K9510" t="s">
        <v>6672</v>
      </c>
      <c r="L9510" t="s">
        <v>234</v>
      </c>
      <c r="M9510">
        <v>48127</v>
      </c>
      <c r="N9510" t="s">
        <v>101</v>
      </c>
      <c r="O9510" t="s">
        <v>778</v>
      </c>
      <c r="P9510" t="s">
        <v>42</v>
      </c>
      <c r="Q9510" t="s">
        <v>64</v>
      </c>
      <c r="R9510" t="s">
        <v>779</v>
      </c>
      <c r="S9510">
        <v>13.89</v>
      </c>
      <c r="T9510" s="3"/>
    </row>
    <row r="9511" spans="1:20" x14ac:dyDescent="0.3">
      <c r="A9511">
        <v>9510</v>
      </c>
      <c r="B9511" t="s">
        <v>10672</v>
      </c>
      <c r="C9511">
        <f t="shared" si="148"/>
        <v>15</v>
      </c>
      <c r="D9511" s="1">
        <v>42099</v>
      </c>
      <c r="E9511" s="1">
        <v>42101</v>
      </c>
      <c r="F9511" t="s">
        <v>19</v>
      </c>
      <c r="G9511" t="s">
        <v>662</v>
      </c>
      <c r="H9511" t="s">
        <v>663</v>
      </c>
      <c r="I9511" t="s">
        <v>22</v>
      </c>
      <c r="J9511" t="s">
        <v>23</v>
      </c>
      <c r="K9511" t="s">
        <v>6672</v>
      </c>
      <c r="L9511" t="s">
        <v>234</v>
      </c>
      <c r="M9511">
        <v>48127</v>
      </c>
      <c r="N9511" t="s">
        <v>101</v>
      </c>
      <c r="O9511" t="s">
        <v>682</v>
      </c>
      <c r="P9511" t="s">
        <v>42</v>
      </c>
      <c r="Q9511" t="s">
        <v>55</v>
      </c>
      <c r="R9511" t="s">
        <v>683</v>
      </c>
      <c r="S9511">
        <v>689.82</v>
      </c>
      <c r="T9511" s="3"/>
    </row>
    <row r="9512" spans="1:20" x14ac:dyDescent="0.3">
      <c r="A9512">
        <v>9511</v>
      </c>
      <c r="B9512" t="s">
        <v>10673</v>
      </c>
      <c r="C9512">
        <f t="shared" si="148"/>
        <v>32</v>
      </c>
      <c r="D9512" s="1">
        <v>42953</v>
      </c>
      <c r="E9512" s="1">
        <v>42958</v>
      </c>
      <c r="F9512" t="s">
        <v>46</v>
      </c>
      <c r="G9512" t="s">
        <v>1852</v>
      </c>
      <c r="H9512" t="s">
        <v>1853</v>
      </c>
      <c r="I9512" t="s">
        <v>22</v>
      </c>
      <c r="J9512" t="s">
        <v>23</v>
      </c>
      <c r="K9512" t="s">
        <v>262</v>
      </c>
      <c r="L9512" t="s">
        <v>263</v>
      </c>
      <c r="M9512">
        <v>10024</v>
      </c>
      <c r="N9512" t="s">
        <v>144</v>
      </c>
      <c r="O9512" t="s">
        <v>1263</v>
      </c>
      <c r="P9512" t="s">
        <v>42</v>
      </c>
      <c r="Q9512" t="s">
        <v>64</v>
      </c>
      <c r="R9512" t="s">
        <v>1264</v>
      </c>
      <c r="S9512">
        <v>38.340000000000003</v>
      </c>
      <c r="T9512" s="3"/>
    </row>
    <row r="9513" spans="1:20" x14ac:dyDescent="0.3">
      <c r="A9513">
        <v>9512</v>
      </c>
      <c r="B9513" t="s">
        <v>10674</v>
      </c>
      <c r="C9513">
        <f t="shared" si="148"/>
        <v>51</v>
      </c>
      <c r="D9513" s="1">
        <v>42352</v>
      </c>
      <c r="E9513" s="1">
        <v>42354</v>
      </c>
      <c r="F9513" t="s">
        <v>184</v>
      </c>
      <c r="G9513" t="s">
        <v>6359</v>
      </c>
      <c r="H9513" t="s">
        <v>6360</v>
      </c>
      <c r="I9513" t="s">
        <v>37</v>
      </c>
      <c r="J9513" t="s">
        <v>23</v>
      </c>
      <c r="K9513" t="s">
        <v>299</v>
      </c>
      <c r="L9513" t="s">
        <v>207</v>
      </c>
      <c r="M9513">
        <v>60623</v>
      </c>
      <c r="N9513" t="s">
        <v>101</v>
      </c>
      <c r="O9513" t="s">
        <v>4332</v>
      </c>
      <c r="P9513" t="s">
        <v>42</v>
      </c>
      <c r="Q9513" t="s">
        <v>71</v>
      </c>
      <c r="R9513" t="s">
        <v>4333</v>
      </c>
      <c r="S9513">
        <v>9.2639999999999993</v>
      </c>
      <c r="T9513" s="3"/>
    </row>
    <row r="9514" spans="1:20" x14ac:dyDescent="0.3">
      <c r="A9514">
        <v>9513</v>
      </c>
      <c r="B9514" t="s">
        <v>10675</v>
      </c>
      <c r="C9514">
        <f t="shared" si="148"/>
        <v>22</v>
      </c>
      <c r="D9514" s="1">
        <v>43250</v>
      </c>
      <c r="E9514" s="1">
        <v>43254</v>
      </c>
      <c r="F9514" t="s">
        <v>19</v>
      </c>
      <c r="G9514" t="s">
        <v>3455</v>
      </c>
      <c r="H9514" t="s">
        <v>3456</v>
      </c>
      <c r="I9514" t="s">
        <v>22</v>
      </c>
      <c r="J9514" t="s">
        <v>23</v>
      </c>
      <c r="K9514" t="s">
        <v>813</v>
      </c>
      <c r="L9514" t="s">
        <v>100</v>
      </c>
      <c r="M9514">
        <v>75217</v>
      </c>
      <c r="N9514" t="s">
        <v>101</v>
      </c>
      <c r="O9514" t="s">
        <v>3095</v>
      </c>
      <c r="P9514" t="s">
        <v>28</v>
      </c>
      <c r="Q9514" t="s">
        <v>29</v>
      </c>
      <c r="R9514" t="s">
        <v>3096</v>
      </c>
      <c r="S9514">
        <v>204.66640000000001</v>
      </c>
      <c r="T9514" s="3"/>
    </row>
    <row r="9515" spans="1:20" x14ac:dyDescent="0.3">
      <c r="A9515">
        <v>9514</v>
      </c>
      <c r="B9515" t="s">
        <v>10676</v>
      </c>
      <c r="C9515">
        <f t="shared" si="148"/>
        <v>41</v>
      </c>
      <c r="D9515" s="1">
        <v>43022</v>
      </c>
      <c r="E9515" s="1">
        <v>43027</v>
      </c>
      <c r="F9515" t="s">
        <v>46</v>
      </c>
      <c r="G9515" t="s">
        <v>5842</v>
      </c>
      <c r="H9515" t="s">
        <v>5843</v>
      </c>
      <c r="I9515" t="s">
        <v>22</v>
      </c>
      <c r="J9515" t="s">
        <v>23</v>
      </c>
      <c r="K9515" t="s">
        <v>4120</v>
      </c>
      <c r="L9515" t="s">
        <v>110</v>
      </c>
      <c r="M9515">
        <v>54915</v>
      </c>
      <c r="N9515" t="s">
        <v>101</v>
      </c>
      <c r="O9515" t="s">
        <v>2996</v>
      </c>
      <c r="P9515" t="s">
        <v>67</v>
      </c>
      <c r="Q9515" t="s">
        <v>157</v>
      </c>
      <c r="R9515" t="s">
        <v>2997</v>
      </c>
      <c r="S9515">
        <v>1649.75</v>
      </c>
      <c r="T9515" s="3"/>
    </row>
    <row r="9516" spans="1:20" x14ac:dyDescent="0.3">
      <c r="A9516">
        <v>9515</v>
      </c>
      <c r="B9516" t="s">
        <v>10677</v>
      </c>
      <c r="C9516">
        <f t="shared" si="148"/>
        <v>11</v>
      </c>
      <c r="D9516" s="1">
        <v>42077</v>
      </c>
      <c r="E9516" s="1">
        <v>42081</v>
      </c>
      <c r="F9516" t="s">
        <v>46</v>
      </c>
      <c r="G9516" t="s">
        <v>7342</v>
      </c>
      <c r="H9516" t="s">
        <v>7343</v>
      </c>
      <c r="I9516" t="s">
        <v>98</v>
      </c>
      <c r="J9516" t="s">
        <v>23</v>
      </c>
      <c r="K9516" t="s">
        <v>1522</v>
      </c>
      <c r="L9516" t="s">
        <v>50</v>
      </c>
      <c r="M9516">
        <v>32216</v>
      </c>
      <c r="N9516" t="s">
        <v>26</v>
      </c>
      <c r="O9516" t="s">
        <v>2500</v>
      </c>
      <c r="P9516" t="s">
        <v>42</v>
      </c>
      <c r="Q9516" t="s">
        <v>86</v>
      </c>
      <c r="R9516" t="s">
        <v>2501</v>
      </c>
      <c r="S9516">
        <v>91.055999999999997</v>
      </c>
      <c r="T9516" s="3"/>
    </row>
    <row r="9517" spans="1:20" x14ac:dyDescent="0.3">
      <c r="A9517">
        <v>9516</v>
      </c>
      <c r="B9517" t="s">
        <v>10678</v>
      </c>
      <c r="C9517">
        <f t="shared" si="148"/>
        <v>8</v>
      </c>
      <c r="D9517" s="1">
        <v>42052</v>
      </c>
      <c r="E9517" s="1">
        <v>42059</v>
      </c>
      <c r="F9517" t="s">
        <v>46</v>
      </c>
      <c r="G9517" t="s">
        <v>950</v>
      </c>
      <c r="H9517" t="s">
        <v>951</v>
      </c>
      <c r="I9517" t="s">
        <v>22</v>
      </c>
      <c r="J9517" t="s">
        <v>23</v>
      </c>
      <c r="K9517" t="s">
        <v>299</v>
      </c>
      <c r="L9517" t="s">
        <v>207</v>
      </c>
      <c r="M9517">
        <v>60653</v>
      </c>
      <c r="N9517" t="s">
        <v>101</v>
      </c>
      <c r="O9517" t="s">
        <v>4645</v>
      </c>
      <c r="P9517" t="s">
        <v>42</v>
      </c>
      <c r="Q9517" t="s">
        <v>64</v>
      </c>
      <c r="R9517" t="s">
        <v>3039</v>
      </c>
      <c r="S9517">
        <v>54.207999999999998</v>
      </c>
      <c r="T9517" s="3"/>
    </row>
    <row r="9518" spans="1:20" x14ac:dyDescent="0.3">
      <c r="A9518">
        <v>9517</v>
      </c>
      <c r="B9518" t="s">
        <v>10679</v>
      </c>
      <c r="C9518">
        <f t="shared" si="148"/>
        <v>35</v>
      </c>
      <c r="D9518" s="1">
        <v>42606</v>
      </c>
      <c r="E9518" s="1">
        <v>42608</v>
      </c>
      <c r="F9518" t="s">
        <v>19</v>
      </c>
      <c r="G9518" t="s">
        <v>3170</v>
      </c>
      <c r="H9518" t="s">
        <v>3171</v>
      </c>
      <c r="I9518" t="s">
        <v>22</v>
      </c>
      <c r="J9518" t="s">
        <v>23</v>
      </c>
      <c r="K9518" t="s">
        <v>4623</v>
      </c>
      <c r="L9518" t="s">
        <v>494</v>
      </c>
      <c r="M9518">
        <v>43402</v>
      </c>
      <c r="N9518" t="s">
        <v>144</v>
      </c>
      <c r="O9518" t="s">
        <v>5040</v>
      </c>
      <c r="P9518" t="s">
        <v>67</v>
      </c>
      <c r="Q9518" t="s">
        <v>68</v>
      </c>
      <c r="R9518" t="s">
        <v>5041</v>
      </c>
      <c r="S9518">
        <v>26.981999999999999</v>
      </c>
      <c r="T9518" s="3"/>
    </row>
    <row r="9519" spans="1:20" x14ac:dyDescent="0.3">
      <c r="A9519">
        <v>9518</v>
      </c>
      <c r="B9519" t="s">
        <v>10679</v>
      </c>
      <c r="C9519">
        <f t="shared" si="148"/>
        <v>35</v>
      </c>
      <c r="D9519" s="1">
        <v>42606</v>
      </c>
      <c r="E9519" s="1">
        <v>42608</v>
      </c>
      <c r="F9519" t="s">
        <v>19</v>
      </c>
      <c r="G9519" t="s">
        <v>3170</v>
      </c>
      <c r="H9519" t="s">
        <v>3171</v>
      </c>
      <c r="I9519" t="s">
        <v>22</v>
      </c>
      <c r="J9519" t="s">
        <v>23</v>
      </c>
      <c r="K9519" t="s">
        <v>4623</v>
      </c>
      <c r="L9519" t="s">
        <v>494</v>
      </c>
      <c r="M9519">
        <v>43402</v>
      </c>
      <c r="N9519" t="s">
        <v>144</v>
      </c>
      <c r="O9519" t="s">
        <v>4762</v>
      </c>
      <c r="P9519" t="s">
        <v>42</v>
      </c>
      <c r="Q9519" t="s">
        <v>43</v>
      </c>
      <c r="R9519" t="s">
        <v>4763</v>
      </c>
      <c r="S9519">
        <v>6.9119999999999999</v>
      </c>
      <c r="T9519" s="3"/>
    </row>
    <row r="9520" spans="1:20" x14ac:dyDescent="0.3">
      <c r="A9520">
        <v>9519</v>
      </c>
      <c r="B9520" t="s">
        <v>10679</v>
      </c>
      <c r="C9520">
        <f t="shared" si="148"/>
        <v>35</v>
      </c>
      <c r="D9520" s="1">
        <v>42606</v>
      </c>
      <c r="E9520" s="1">
        <v>42608</v>
      </c>
      <c r="F9520" t="s">
        <v>19</v>
      </c>
      <c r="G9520" t="s">
        <v>3170</v>
      </c>
      <c r="H9520" t="s">
        <v>3171</v>
      </c>
      <c r="I9520" t="s">
        <v>22</v>
      </c>
      <c r="J9520" t="s">
        <v>23</v>
      </c>
      <c r="K9520" t="s">
        <v>4623</v>
      </c>
      <c r="L9520" t="s">
        <v>494</v>
      </c>
      <c r="M9520">
        <v>43402</v>
      </c>
      <c r="N9520" t="s">
        <v>144</v>
      </c>
      <c r="O9520" t="s">
        <v>1014</v>
      </c>
      <c r="P9520" t="s">
        <v>42</v>
      </c>
      <c r="Q9520" t="s">
        <v>55</v>
      </c>
      <c r="R9520" t="s">
        <v>1015</v>
      </c>
      <c r="S9520">
        <v>435.50400000000002</v>
      </c>
      <c r="T9520" s="3"/>
    </row>
    <row r="9521" spans="1:20" x14ac:dyDescent="0.3">
      <c r="A9521">
        <v>9520</v>
      </c>
      <c r="B9521" t="s">
        <v>10680</v>
      </c>
      <c r="C9521">
        <f t="shared" si="148"/>
        <v>19</v>
      </c>
      <c r="D9521" s="1">
        <v>43228</v>
      </c>
      <c r="E9521" s="1">
        <v>43232</v>
      </c>
      <c r="F9521" t="s">
        <v>19</v>
      </c>
      <c r="G9521" t="s">
        <v>4329</v>
      </c>
      <c r="H9521" t="s">
        <v>4330</v>
      </c>
      <c r="I9521" t="s">
        <v>22</v>
      </c>
      <c r="J9521" t="s">
        <v>23</v>
      </c>
      <c r="K9521" t="s">
        <v>123</v>
      </c>
      <c r="L9521" t="s">
        <v>39</v>
      </c>
      <c r="M9521">
        <v>94110</v>
      </c>
      <c r="N9521" t="s">
        <v>40</v>
      </c>
      <c r="O9521" t="s">
        <v>5136</v>
      </c>
      <c r="P9521" t="s">
        <v>42</v>
      </c>
      <c r="Q9521" t="s">
        <v>74</v>
      </c>
      <c r="R9521" t="s">
        <v>5137</v>
      </c>
      <c r="S9521">
        <v>81.08</v>
      </c>
      <c r="T9521" s="3"/>
    </row>
    <row r="9522" spans="1:20" x14ac:dyDescent="0.3">
      <c r="A9522">
        <v>9521</v>
      </c>
      <c r="B9522" t="s">
        <v>10681</v>
      </c>
      <c r="C9522">
        <f t="shared" si="148"/>
        <v>5</v>
      </c>
      <c r="D9522" s="1">
        <v>42770</v>
      </c>
      <c r="E9522" s="1">
        <v>42775</v>
      </c>
      <c r="F9522" t="s">
        <v>46</v>
      </c>
      <c r="G9522" t="s">
        <v>702</v>
      </c>
      <c r="H9522" t="s">
        <v>703</v>
      </c>
      <c r="I9522" t="s">
        <v>37</v>
      </c>
      <c r="J9522" t="s">
        <v>23</v>
      </c>
      <c r="K9522" t="s">
        <v>38</v>
      </c>
      <c r="L9522" t="s">
        <v>39</v>
      </c>
      <c r="M9522">
        <v>90049</v>
      </c>
      <c r="N9522" t="s">
        <v>40</v>
      </c>
      <c r="O9522" t="s">
        <v>1007</v>
      </c>
      <c r="P9522" t="s">
        <v>42</v>
      </c>
      <c r="Q9522" t="s">
        <v>55</v>
      </c>
      <c r="R9522" t="s">
        <v>1008</v>
      </c>
      <c r="S9522">
        <v>93.02</v>
      </c>
      <c r="T9522" s="3"/>
    </row>
    <row r="9523" spans="1:20" x14ac:dyDescent="0.3">
      <c r="A9523">
        <v>9522</v>
      </c>
      <c r="B9523" t="s">
        <v>10682</v>
      </c>
      <c r="C9523">
        <f t="shared" si="148"/>
        <v>51</v>
      </c>
      <c r="D9523" s="1">
        <v>42357</v>
      </c>
      <c r="E9523" s="1">
        <v>42363</v>
      </c>
      <c r="F9523" t="s">
        <v>46</v>
      </c>
      <c r="G9523" t="s">
        <v>5437</v>
      </c>
      <c r="H9523" t="s">
        <v>5438</v>
      </c>
      <c r="I9523" t="s">
        <v>22</v>
      </c>
      <c r="J9523" t="s">
        <v>23</v>
      </c>
      <c r="K9523" t="s">
        <v>299</v>
      </c>
      <c r="L9523" t="s">
        <v>207</v>
      </c>
      <c r="M9523">
        <v>60623</v>
      </c>
      <c r="N9523" t="s">
        <v>101</v>
      </c>
      <c r="O9523" t="s">
        <v>10683</v>
      </c>
      <c r="P9523" t="s">
        <v>67</v>
      </c>
      <c r="Q9523" t="s">
        <v>68</v>
      </c>
      <c r="R9523" t="s">
        <v>10684</v>
      </c>
      <c r="S9523">
        <v>323.976</v>
      </c>
      <c r="T9523" s="3"/>
    </row>
    <row r="9524" spans="1:20" x14ac:dyDescent="0.3">
      <c r="A9524">
        <v>9523</v>
      </c>
      <c r="B9524" t="s">
        <v>10682</v>
      </c>
      <c r="C9524">
        <f t="shared" si="148"/>
        <v>51</v>
      </c>
      <c r="D9524" s="1">
        <v>42357</v>
      </c>
      <c r="E9524" s="1">
        <v>42363</v>
      </c>
      <c r="F9524" t="s">
        <v>46</v>
      </c>
      <c r="G9524" t="s">
        <v>5437</v>
      </c>
      <c r="H9524" t="s">
        <v>5438</v>
      </c>
      <c r="I9524" t="s">
        <v>22</v>
      </c>
      <c r="J9524" t="s">
        <v>23</v>
      </c>
      <c r="K9524" t="s">
        <v>299</v>
      </c>
      <c r="L9524" t="s">
        <v>207</v>
      </c>
      <c r="M9524">
        <v>60623</v>
      </c>
      <c r="N9524" t="s">
        <v>101</v>
      </c>
      <c r="O9524" t="s">
        <v>9091</v>
      </c>
      <c r="P9524" t="s">
        <v>42</v>
      </c>
      <c r="Q9524" t="s">
        <v>86</v>
      </c>
      <c r="R9524" t="s">
        <v>9092</v>
      </c>
      <c r="S9524">
        <v>15.552</v>
      </c>
      <c r="T9524" s="3"/>
    </row>
    <row r="9525" spans="1:20" x14ac:dyDescent="0.3">
      <c r="A9525">
        <v>9524</v>
      </c>
      <c r="B9525" t="s">
        <v>10682</v>
      </c>
      <c r="C9525">
        <f t="shared" si="148"/>
        <v>51</v>
      </c>
      <c r="D9525" s="1">
        <v>42357</v>
      </c>
      <c r="E9525" s="1">
        <v>42363</v>
      </c>
      <c r="F9525" t="s">
        <v>46</v>
      </c>
      <c r="G9525" t="s">
        <v>5437</v>
      </c>
      <c r="H9525" t="s">
        <v>5438</v>
      </c>
      <c r="I9525" t="s">
        <v>22</v>
      </c>
      <c r="J9525" t="s">
        <v>23</v>
      </c>
      <c r="K9525" t="s">
        <v>299</v>
      </c>
      <c r="L9525" t="s">
        <v>207</v>
      </c>
      <c r="M9525">
        <v>60623</v>
      </c>
      <c r="N9525" t="s">
        <v>101</v>
      </c>
      <c r="O9525" t="s">
        <v>4094</v>
      </c>
      <c r="P9525" t="s">
        <v>42</v>
      </c>
      <c r="Q9525" t="s">
        <v>55</v>
      </c>
      <c r="R9525" t="s">
        <v>4095</v>
      </c>
      <c r="S9525">
        <v>32.591999999999999</v>
      </c>
      <c r="T9525" s="3"/>
    </row>
    <row r="9526" spans="1:20" x14ac:dyDescent="0.3">
      <c r="A9526">
        <v>9525</v>
      </c>
      <c r="B9526" t="s">
        <v>10685</v>
      </c>
      <c r="C9526">
        <f t="shared" si="148"/>
        <v>49</v>
      </c>
      <c r="D9526" s="1">
        <v>43439</v>
      </c>
      <c r="E9526" s="1">
        <v>43440</v>
      </c>
      <c r="F9526" t="s">
        <v>184</v>
      </c>
      <c r="G9526" t="s">
        <v>5122</v>
      </c>
      <c r="H9526" t="s">
        <v>5123</v>
      </c>
      <c r="I9526" t="s">
        <v>98</v>
      </c>
      <c r="J9526" t="s">
        <v>23</v>
      </c>
      <c r="K9526" t="s">
        <v>91</v>
      </c>
      <c r="L9526" t="s">
        <v>92</v>
      </c>
      <c r="M9526">
        <v>98115</v>
      </c>
      <c r="N9526" t="s">
        <v>40</v>
      </c>
      <c r="O9526" t="s">
        <v>1198</v>
      </c>
      <c r="P9526" t="s">
        <v>42</v>
      </c>
      <c r="Q9526" t="s">
        <v>71</v>
      </c>
      <c r="R9526" t="s">
        <v>1199</v>
      </c>
      <c r="S9526">
        <v>83.92</v>
      </c>
      <c r="T9526" s="3"/>
    </row>
    <row r="9527" spans="1:20" x14ac:dyDescent="0.3">
      <c r="A9527">
        <v>9526</v>
      </c>
      <c r="B9527" t="s">
        <v>10685</v>
      </c>
      <c r="C9527">
        <f t="shared" si="148"/>
        <v>49</v>
      </c>
      <c r="D9527" s="1">
        <v>43439</v>
      </c>
      <c r="E9527" s="1">
        <v>43440</v>
      </c>
      <c r="F9527" t="s">
        <v>184</v>
      </c>
      <c r="G9527" t="s">
        <v>5122</v>
      </c>
      <c r="H9527" t="s">
        <v>5123</v>
      </c>
      <c r="I9527" t="s">
        <v>98</v>
      </c>
      <c r="J9527" t="s">
        <v>23</v>
      </c>
      <c r="K9527" t="s">
        <v>91</v>
      </c>
      <c r="L9527" t="s">
        <v>92</v>
      </c>
      <c r="M9527">
        <v>98115</v>
      </c>
      <c r="N9527" t="s">
        <v>40</v>
      </c>
      <c r="O9527" t="s">
        <v>3469</v>
      </c>
      <c r="P9527" t="s">
        <v>28</v>
      </c>
      <c r="Q9527" t="s">
        <v>61</v>
      </c>
      <c r="R9527" t="s">
        <v>3470</v>
      </c>
      <c r="S9527">
        <v>199.9</v>
      </c>
      <c r="T9527" s="3"/>
    </row>
    <row r="9528" spans="1:20" x14ac:dyDescent="0.3">
      <c r="A9528">
        <v>9527</v>
      </c>
      <c r="B9528" t="s">
        <v>10685</v>
      </c>
      <c r="C9528">
        <f t="shared" si="148"/>
        <v>49</v>
      </c>
      <c r="D9528" s="1">
        <v>43439</v>
      </c>
      <c r="E9528" s="1">
        <v>43440</v>
      </c>
      <c r="F9528" t="s">
        <v>184</v>
      </c>
      <c r="G9528" t="s">
        <v>5122</v>
      </c>
      <c r="H9528" t="s">
        <v>5123</v>
      </c>
      <c r="I9528" t="s">
        <v>98</v>
      </c>
      <c r="J9528" t="s">
        <v>23</v>
      </c>
      <c r="K9528" t="s">
        <v>91</v>
      </c>
      <c r="L9528" t="s">
        <v>92</v>
      </c>
      <c r="M9528">
        <v>98115</v>
      </c>
      <c r="N9528" t="s">
        <v>40</v>
      </c>
      <c r="O9528" t="s">
        <v>3059</v>
      </c>
      <c r="P9528" t="s">
        <v>67</v>
      </c>
      <c r="Q9528" t="s">
        <v>68</v>
      </c>
      <c r="R9528" t="s">
        <v>3060</v>
      </c>
      <c r="S9528">
        <v>31.175999999999998</v>
      </c>
      <c r="T9528" s="3"/>
    </row>
    <row r="9529" spans="1:20" x14ac:dyDescent="0.3">
      <c r="A9529">
        <v>9528</v>
      </c>
      <c r="B9529" t="s">
        <v>10685</v>
      </c>
      <c r="C9529">
        <f t="shared" si="148"/>
        <v>49</v>
      </c>
      <c r="D9529" s="1">
        <v>43439</v>
      </c>
      <c r="E9529" s="1">
        <v>43440</v>
      </c>
      <c r="F9529" t="s">
        <v>184</v>
      </c>
      <c r="G9529" t="s">
        <v>5122</v>
      </c>
      <c r="H9529" t="s">
        <v>5123</v>
      </c>
      <c r="I9529" t="s">
        <v>98</v>
      </c>
      <c r="J9529" t="s">
        <v>23</v>
      </c>
      <c r="K9529" t="s">
        <v>91</v>
      </c>
      <c r="L9529" t="s">
        <v>92</v>
      </c>
      <c r="M9529">
        <v>98115</v>
      </c>
      <c r="N9529" t="s">
        <v>40</v>
      </c>
      <c r="O9529" t="s">
        <v>1495</v>
      </c>
      <c r="P9529" t="s">
        <v>42</v>
      </c>
      <c r="Q9529" t="s">
        <v>71</v>
      </c>
      <c r="R9529" t="s">
        <v>1496</v>
      </c>
      <c r="S9529">
        <v>172.75200000000001</v>
      </c>
      <c r="T9529" s="3"/>
    </row>
    <row r="9530" spans="1:20" x14ac:dyDescent="0.3">
      <c r="A9530">
        <v>9529</v>
      </c>
      <c r="B9530" t="s">
        <v>10685</v>
      </c>
      <c r="C9530">
        <f t="shared" si="148"/>
        <v>49</v>
      </c>
      <c r="D9530" s="1">
        <v>43439</v>
      </c>
      <c r="E9530" s="1">
        <v>43440</v>
      </c>
      <c r="F9530" t="s">
        <v>184</v>
      </c>
      <c r="G9530" t="s">
        <v>5122</v>
      </c>
      <c r="H9530" t="s">
        <v>5123</v>
      </c>
      <c r="I9530" t="s">
        <v>98</v>
      </c>
      <c r="J9530" t="s">
        <v>23</v>
      </c>
      <c r="K9530" t="s">
        <v>91</v>
      </c>
      <c r="L9530" t="s">
        <v>92</v>
      </c>
      <c r="M9530">
        <v>98115</v>
      </c>
      <c r="N9530" t="s">
        <v>40</v>
      </c>
      <c r="O9530" t="s">
        <v>2730</v>
      </c>
      <c r="P9530" t="s">
        <v>42</v>
      </c>
      <c r="Q9530" t="s">
        <v>71</v>
      </c>
      <c r="R9530" t="s">
        <v>2731</v>
      </c>
      <c r="S9530">
        <v>9.2959999999999994</v>
      </c>
      <c r="T9530" s="3"/>
    </row>
    <row r="9531" spans="1:20" x14ac:dyDescent="0.3">
      <c r="A9531">
        <v>9530</v>
      </c>
      <c r="B9531" t="s">
        <v>10686</v>
      </c>
      <c r="C9531">
        <f t="shared" si="148"/>
        <v>12</v>
      </c>
      <c r="D9531" s="1">
        <v>43183</v>
      </c>
      <c r="E9531" s="1">
        <v>43184</v>
      </c>
      <c r="F9531" t="s">
        <v>1289</v>
      </c>
      <c r="G9531" t="s">
        <v>4813</v>
      </c>
      <c r="H9531" t="s">
        <v>4814</v>
      </c>
      <c r="I9531" t="s">
        <v>37</v>
      </c>
      <c r="J9531" t="s">
        <v>23</v>
      </c>
      <c r="K9531" t="s">
        <v>9151</v>
      </c>
      <c r="L9531" t="s">
        <v>100</v>
      </c>
      <c r="M9531">
        <v>77705</v>
      </c>
      <c r="N9531" t="s">
        <v>101</v>
      </c>
      <c r="O9531" t="s">
        <v>3359</v>
      </c>
      <c r="P9531" t="s">
        <v>42</v>
      </c>
      <c r="Q9531" t="s">
        <v>55</v>
      </c>
      <c r="R9531" t="s">
        <v>3360</v>
      </c>
      <c r="S9531">
        <v>12.768000000000001</v>
      </c>
      <c r="T9531" s="3"/>
    </row>
    <row r="9532" spans="1:20" x14ac:dyDescent="0.3">
      <c r="A9532">
        <v>9531</v>
      </c>
      <c r="B9532" t="s">
        <v>10687</v>
      </c>
      <c r="C9532">
        <f t="shared" si="148"/>
        <v>28</v>
      </c>
      <c r="D9532" s="1">
        <v>43289</v>
      </c>
      <c r="E9532" s="1">
        <v>43293</v>
      </c>
      <c r="F9532" t="s">
        <v>46</v>
      </c>
      <c r="G9532" t="s">
        <v>2324</v>
      </c>
      <c r="H9532" t="s">
        <v>2325</v>
      </c>
      <c r="I9532" t="s">
        <v>98</v>
      </c>
      <c r="J9532" t="s">
        <v>23</v>
      </c>
      <c r="K9532" t="s">
        <v>91</v>
      </c>
      <c r="L9532" t="s">
        <v>92</v>
      </c>
      <c r="M9532">
        <v>98103</v>
      </c>
      <c r="N9532" t="s">
        <v>40</v>
      </c>
      <c r="O9532" t="s">
        <v>3194</v>
      </c>
      <c r="P9532" t="s">
        <v>42</v>
      </c>
      <c r="Q9532" t="s">
        <v>86</v>
      </c>
      <c r="R9532" t="s">
        <v>182</v>
      </c>
      <c r="S9532">
        <v>52.76</v>
      </c>
      <c r="T9532" s="3"/>
    </row>
    <row r="9533" spans="1:20" x14ac:dyDescent="0.3">
      <c r="A9533">
        <v>9532</v>
      </c>
      <c r="B9533" t="s">
        <v>10688</v>
      </c>
      <c r="C9533">
        <f t="shared" si="148"/>
        <v>43</v>
      </c>
      <c r="D9533" s="1">
        <v>43399</v>
      </c>
      <c r="E9533" s="1">
        <v>43404</v>
      </c>
      <c r="F9533" t="s">
        <v>46</v>
      </c>
      <c r="G9533" t="s">
        <v>6284</v>
      </c>
      <c r="H9533" t="s">
        <v>6285</v>
      </c>
      <c r="I9533" t="s">
        <v>98</v>
      </c>
      <c r="J9533" t="s">
        <v>23</v>
      </c>
      <c r="K9533" t="s">
        <v>813</v>
      </c>
      <c r="L9533" t="s">
        <v>100</v>
      </c>
      <c r="M9533">
        <v>75217</v>
      </c>
      <c r="N9533" t="s">
        <v>101</v>
      </c>
      <c r="O9533" t="s">
        <v>4638</v>
      </c>
      <c r="P9533" t="s">
        <v>42</v>
      </c>
      <c r="Q9533" t="s">
        <v>55</v>
      </c>
      <c r="R9533" t="s">
        <v>4639</v>
      </c>
      <c r="S9533">
        <v>55.616</v>
      </c>
      <c r="T9533" s="3"/>
    </row>
    <row r="9534" spans="1:20" x14ac:dyDescent="0.3">
      <c r="A9534">
        <v>9533</v>
      </c>
      <c r="B9534" t="s">
        <v>10689</v>
      </c>
      <c r="C9534">
        <f t="shared" si="148"/>
        <v>43</v>
      </c>
      <c r="D9534" s="1">
        <v>43035</v>
      </c>
      <c r="E9534" s="1">
        <v>43039</v>
      </c>
      <c r="F9534" t="s">
        <v>46</v>
      </c>
      <c r="G9534" t="s">
        <v>5013</v>
      </c>
      <c r="H9534" t="s">
        <v>5014</v>
      </c>
      <c r="I9534" t="s">
        <v>22</v>
      </c>
      <c r="J9534" t="s">
        <v>23</v>
      </c>
      <c r="K9534" t="s">
        <v>262</v>
      </c>
      <c r="L9534" t="s">
        <v>263</v>
      </c>
      <c r="M9534">
        <v>10011</v>
      </c>
      <c r="N9534" t="s">
        <v>144</v>
      </c>
      <c r="O9534" t="s">
        <v>5170</v>
      </c>
      <c r="P9534" t="s">
        <v>28</v>
      </c>
      <c r="Q9534" t="s">
        <v>32</v>
      </c>
      <c r="R9534" t="s">
        <v>5171</v>
      </c>
      <c r="S9534">
        <v>427.64400000000001</v>
      </c>
      <c r="T9534" s="3"/>
    </row>
    <row r="9535" spans="1:20" x14ac:dyDescent="0.3">
      <c r="A9535">
        <v>9534</v>
      </c>
      <c r="B9535" t="s">
        <v>10689</v>
      </c>
      <c r="C9535">
        <f t="shared" si="148"/>
        <v>43</v>
      </c>
      <c r="D9535" s="1">
        <v>43035</v>
      </c>
      <c r="E9535" s="1">
        <v>43039</v>
      </c>
      <c r="F9535" t="s">
        <v>46</v>
      </c>
      <c r="G9535" t="s">
        <v>5013</v>
      </c>
      <c r="H9535" t="s">
        <v>5014</v>
      </c>
      <c r="I9535" t="s">
        <v>22</v>
      </c>
      <c r="J9535" t="s">
        <v>23</v>
      </c>
      <c r="K9535" t="s">
        <v>262</v>
      </c>
      <c r="L9535" t="s">
        <v>263</v>
      </c>
      <c r="M9535">
        <v>10011</v>
      </c>
      <c r="N9535" t="s">
        <v>144</v>
      </c>
      <c r="O9535" t="s">
        <v>835</v>
      </c>
      <c r="P9535" t="s">
        <v>42</v>
      </c>
      <c r="Q9535" t="s">
        <v>265</v>
      </c>
      <c r="R9535" t="s">
        <v>836</v>
      </c>
      <c r="S9535">
        <v>40.67</v>
      </c>
      <c r="T9535" s="3"/>
    </row>
    <row r="9536" spans="1:20" x14ac:dyDescent="0.3">
      <c r="A9536">
        <v>9535</v>
      </c>
      <c r="B9536" t="s">
        <v>10689</v>
      </c>
      <c r="C9536">
        <f t="shared" si="148"/>
        <v>43</v>
      </c>
      <c r="D9536" s="1">
        <v>43035</v>
      </c>
      <c r="E9536" s="1">
        <v>43039</v>
      </c>
      <c r="F9536" t="s">
        <v>46</v>
      </c>
      <c r="G9536" t="s">
        <v>5013</v>
      </c>
      <c r="H9536" t="s">
        <v>5014</v>
      </c>
      <c r="I9536" t="s">
        <v>22</v>
      </c>
      <c r="J9536" t="s">
        <v>23</v>
      </c>
      <c r="K9536" t="s">
        <v>262</v>
      </c>
      <c r="L9536" t="s">
        <v>263</v>
      </c>
      <c r="M9536">
        <v>10011</v>
      </c>
      <c r="N9536" t="s">
        <v>144</v>
      </c>
      <c r="O9536" t="s">
        <v>8526</v>
      </c>
      <c r="P9536" t="s">
        <v>42</v>
      </c>
      <c r="Q9536" t="s">
        <v>55</v>
      </c>
      <c r="R9536" t="s">
        <v>8527</v>
      </c>
      <c r="S9536">
        <v>33.479999999999997</v>
      </c>
      <c r="T9536" s="3"/>
    </row>
    <row r="9537" spans="1:20" x14ac:dyDescent="0.3">
      <c r="A9537">
        <v>9536</v>
      </c>
      <c r="B9537" t="s">
        <v>10689</v>
      </c>
      <c r="C9537">
        <f t="shared" si="148"/>
        <v>43</v>
      </c>
      <c r="D9537" s="1">
        <v>43035</v>
      </c>
      <c r="E9537" s="1">
        <v>43039</v>
      </c>
      <c r="F9537" t="s">
        <v>46</v>
      </c>
      <c r="G9537" t="s">
        <v>5013</v>
      </c>
      <c r="H9537" t="s">
        <v>5014</v>
      </c>
      <c r="I9537" t="s">
        <v>22</v>
      </c>
      <c r="J9537" t="s">
        <v>23</v>
      </c>
      <c r="K9537" t="s">
        <v>262</v>
      </c>
      <c r="L9537" t="s">
        <v>263</v>
      </c>
      <c r="M9537">
        <v>10011</v>
      </c>
      <c r="N9537" t="s">
        <v>144</v>
      </c>
      <c r="O9537" t="s">
        <v>2039</v>
      </c>
      <c r="P9537" t="s">
        <v>42</v>
      </c>
      <c r="Q9537" t="s">
        <v>71</v>
      </c>
      <c r="R9537" t="s">
        <v>2040</v>
      </c>
      <c r="S9537">
        <v>9.7279999999999998</v>
      </c>
      <c r="T9537" s="3"/>
    </row>
    <row r="9538" spans="1:20" x14ac:dyDescent="0.3">
      <c r="A9538">
        <v>9537</v>
      </c>
      <c r="B9538" t="s">
        <v>10690</v>
      </c>
      <c r="C9538">
        <f t="shared" si="148"/>
        <v>24</v>
      </c>
      <c r="D9538" s="1">
        <v>43263</v>
      </c>
      <c r="E9538" s="1">
        <v>43265</v>
      </c>
      <c r="F9538" t="s">
        <v>19</v>
      </c>
      <c r="G9538" t="s">
        <v>538</v>
      </c>
      <c r="H9538" t="s">
        <v>539</v>
      </c>
      <c r="I9538" t="s">
        <v>22</v>
      </c>
      <c r="J9538" t="s">
        <v>23</v>
      </c>
      <c r="K9538" t="s">
        <v>299</v>
      </c>
      <c r="L9538" t="s">
        <v>207</v>
      </c>
      <c r="M9538">
        <v>60610</v>
      </c>
      <c r="N9538" t="s">
        <v>101</v>
      </c>
      <c r="O9538" t="s">
        <v>5066</v>
      </c>
      <c r="P9538" t="s">
        <v>28</v>
      </c>
      <c r="Q9538" t="s">
        <v>61</v>
      </c>
      <c r="R9538" t="s">
        <v>5067</v>
      </c>
      <c r="S9538">
        <v>8.8559999999999999</v>
      </c>
      <c r="T9538" s="3"/>
    </row>
    <row r="9539" spans="1:20" x14ac:dyDescent="0.3">
      <c r="A9539">
        <v>9538</v>
      </c>
      <c r="B9539" t="s">
        <v>10691</v>
      </c>
      <c r="C9539">
        <f t="shared" ref="C9539:C9602" si="149">WEEKNUM(D9539,1)</f>
        <v>39</v>
      </c>
      <c r="D9539" s="1">
        <v>43003</v>
      </c>
      <c r="E9539" s="1">
        <v>43005</v>
      </c>
      <c r="F9539" t="s">
        <v>184</v>
      </c>
      <c r="G9539" t="s">
        <v>3708</v>
      </c>
      <c r="H9539" t="s">
        <v>3709</v>
      </c>
      <c r="I9539" t="s">
        <v>37</v>
      </c>
      <c r="J9539" t="s">
        <v>23</v>
      </c>
      <c r="K9539" t="s">
        <v>123</v>
      </c>
      <c r="L9539" t="s">
        <v>39</v>
      </c>
      <c r="M9539">
        <v>94110</v>
      </c>
      <c r="N9539" t="s">
        <v>40</v>
      </c>
      <c r="O9539" t="s">
        <v>762</v>
      </c>
      <c r="P9539" t="s">
        <v>28</v>
      </c>
      <c r="Q9539" t="s">
        <v>29</v>
      </c>
      <c r="R9539" t="s">
        <v>763</v>
      </c>
      <c r="S9539">
        <v>477.666</v>
      </c>
      <c r="T9539" s="3"/>
    </row>
    <row r="9540" spans="1:20" x14ac:dyDescent="0.3">
      <c r="A9540">
        <v>9539</v>
      </c>
      <c r="B9540" t="s">
        <v>10692</v>
      </c>
      <c r="C9540">
        <f t="shared" si="149"/>
        <v>36</v>
      </c>
      <c r="D9540" s="1">
        <v>43350</v>
      </c>
      <c r="E9540" s="1">
        <v>43352</v>
      </c>
      <c r="F9540" t="s">
        <v>184</v>
      </c>
      <c r="G9540" t="s">
        <v>1822</v>
      </c>
      <c r="H9540" t="s">
        <v>1823</v>
      </c>
      <c r="I9540" t="s">
        <v>22</v>
      </c>
      <c r="J9540" t="s">
        <v>23</v>
      </c>
      <c r="K9540" t="s">
        <v>3582</v>
      </c>
      <c r="L9540" t="s">
        <v>1399</v>
      </c>
      <c r="M9540">
        <v>2908</v>
      </c>
      <c r="N9540" t="s">
        <v>144</v>
      </c>
      <c r="O9540" t="s">
        <v>3660</v>
      </c>
      <c r="P9540" t="s">
        <v>42</v>
      </c>
      <c r="Q9540" t="s">
        <v>86</v>
      </c>
      <c r="R9540" t="s">
        <v>3661</v>
      </c>
      <c r="S9540">
        <v>16.899999999999999</v>
      </c>
      <c r="T9540" s="3"/>
    </row>
    <row r="9541" spans="1:20" x14ac:dyDescent="0.3">
      <c r="A9541">
        <v>9540</v>
      </c>
      <c r="B9541" t="s">
        <v>10692</v>
      </c>
      <c r="C9541">
        <f t="shared" si="149"/>
        <v>36</v>
      </c>
      <c r="D9541" s="1">
        <v>43350</v>
      </c>
      <c r="E9541" s="1">
        <v>43352</v>
      </c>
      <c r="F9541" t="s">
        <v>184</v>
      </c>
      <c r="G9541" t="s">
        <v>1822</v>
      </c>
      <c r="H9541" t="s">
        <v>1823</v>
      </c>
      <c r="I9541" t="s">
        <v>22</v>
      </c>
      <c r="J9541" t="s">
        <v>23</v>
      </c>
      <c r="K9541" t="s">
        <v>3582</v>
      </c>
      <c r="L9541" t="s">
        <v>1399</v>
      </c>
      <c r="M9541">
        <v>2908</v>
      </c>
      <c r="N9541" t="s">
        <v>144</v>
      </c>
      <c r="O9541" t="s">
        <v>1451</v>
      </c>
      <c r="P9541" t="s">
        <v>42</v>
      </c>
      <c r="Q9541" t="s">
        <v>86</v>
      </c>
      <c r="R9541" t="s">
        <v>1452</v>
      </c>
      <c r="S9541">
        <v>39.96</v>
      </c>
      <c r="T9541" s="3"/>
    </row>
    <row r="9542" spans="1:20" x14ac:dyDescent="0.3">
      <c r="A9542">
        <v>9541</v>
      </c>
      <c r="B9542" t="s">
        <v>10693</v>
      </c>
      <c r="C9542">
        <f t="shared" si="149"/>
        <v>20</v>
      </c>
      <c r="D9542" s="1">
        <v>42501</v>
      </c>
      <c r="E9542" s="1">
        <v>42506</v>
      </c>
      <c r="F9542" t="s">
        <v>19</v>
      </c>
      <c r="G9542" t="s">
        <v>297</v>
      </c>
      <c r="H9542" t="s">
        <v>298</v>
      </c>
      <c r="I9542" t="s">
        <v>98</v>
      </c>
      <c r="J9542" t="s">
        <v>23</v>
      </c>
      <c r="K9542" t="s">
        <v>540</v>
      </c>
      <c r="L9542" t="s">
        <v>306</v>
      </c>
      <c r="M9542">
        <v>85023</v>
      </c>
      <c r="N9542" t="s">
        <v>40</v>
      </c>
      <c r="O9542" t="s">
        <v>3416</v>
      </c>
      <c r="P9542" t="s">
        <v>28</v>
      </c>
      <c r="Q9542" t="s">
        <v>32</v>
      </c>
      <c r="R9542" t="s">
        <v>3417</v>
      </c>
      <c r="S9542">
        <v>191.96799999999999</v>
      </c>
      <c r="T9542" s="3"/>
    </row>
    <row r="9543" spans="1:20" x14ac:dyDescent="0.3">
      <c r="A9543">
        <v>9542</v>
      </c>
      <c r="B9543" t="s">
        <v>10694</v>
      </c>
      <c r="C9543">
        <f t="shared" si="149"/>
        <v>32</v>
      </c>
      <c r="D9543" s="1">
        <v>42588</v>
      </c>
      <c r="E9543" s="1">
        <v>42592</v>
      </c>
      <c r="F9543" t="s">
        <v>46</v>
      </c>
      <c r="G9543" t="s">
        <v>2856</v>
      </c>
      <c r="H9543" t="s">
        <v>2857</v>
      </c>
      <c r="I9543" t="s">
        <v>37</v>
      </c>
      <c r="J9543" t="s">
        <v>23</v>
      </c>
      <c r="K9543" t="s">
        <v>180</v>
      </c>
      <c r="L9543" t="s">
        <v>100</v>
      </c>
      <c r="M9543">
        <v>77095</v>
      </c>
      <c r="N9543" t="s">
        <v>101</v>
      </c>
      <c r="O9543" t="s">
        <v>848</v>
      </c>
      <c r="P9543" t="s">
        <v>42</v>
      </c>
      <c r="Q9543" t="s">
        <v>43</v>
      </c>
      <c r="R9543" t="s">
        <v>849</v>
      </c>
      <c r="S9543">
        <v>35.520000000000003</v>
      </c>
      <c r="T9543" s="3"/>
    </row>
    <row r="9544" spans="1:20" x14ac:dyDescent="0.3">
      <c r="A9544">
        <v>9543</v>
      </c>
      <c r="B9544" t="s">
        <v>10694</v>
      </c>
      <c r="C9544">
        <f t="shared" si="149"/>
        <v>32</v>
      </c>
      <c r="D9544" s="1">
        <v>42588</v>
      </c>
      <c r="E9544" s="1">
        <v>42592</v>
      </c>
      <c r="F9544" t="s">
        <v>46</v>
      </c>
      <c r="G9544" t="s">
        <v>2856</v>
      </c>
      <c r="H9544" t="s">
        <v>2857</v>
      </c>
      <c r="I9544" t="s">
        <v>37</v>
      </c>
      <c r="J9544" t="s">
        <v>23</v>
      </c>
      <c r="K9544" t="s">
        <v>180</v>
      </c>
      <c r="L9544" t="s">
        <v>100</v>
      </c>
      <c r="M9544">
        <v>77095</v>
      </c>
      <c r="N9544" t="s">
        <v>101</v>
      </c>
      <c r="O9544" t="s">
        <v>3129</v>
      </c>
      <c r="P9544" t="s">
        <v>42</v>
      </c>
      <c r="Q9544" t="s">
        <v>71</v>
      </c>
      <c r="R9544" t="s">
        <v>3130</v>
      </c>
      <c r="S9544">
        <v>6.23</v>
      </c>
      <c r="T9544" s="3"/>
    </row>
    <row r="9545" spans="1:20" x14ac:dyDescent="0.3">
      <c r="A9545">
        <v>9544</v>
      </c>
      <c r="B9545" t="s">
        <v>10694</v>
      </c>
      <c r="C9545">
        <f t="shared" si="149"/>
        <v>32</v>
      </c>
      <c r="D9545" s="1">
        <v>42588</v>
      </c>
      <c r="E9545" s="1">
        <v>42592</v>
      </c>
      <c r="F9545" t="s">
        <v>46</v>
      </c>
      <c r="G9545" t="s">
        <v>2856</v>
      </c>
      <c r="H9545" t="s">
        <v>2857</v>
      </c>
      <c r="I9545" t="s">
        <v>37</v>
      </c>
      <c r="J9545" t="s">
        <v>23</v>
      </c>
      <c r="K9545" t="s">
        <v>180</v>
      </c>
      <c r="L9545" t="s">
        <v>100</v>
      </c>
      <c r="M9545">
        <v>77095</v>
      </c>
      <c r="N9545" t="s">
        <v>101</v>
      </c>
      <c r="O9545" t="s">
        <v>8182</v>
      </c>
      <c r="P9545" t="s">
        <v>42</v>
      </c>
      <c r="Q9545" t="s">
        <v>86</v>
      </c>
      <c r="R9545" t="s">
        <v>8183</v>
      </c>
      <c r="S9545">
        <v>56.704000000000001</v>
      </c>
      <c r="T9545" s="3"/>
    </row>
    <row r="9546" spans="1:20" x14ac:dyDescent="0.3">
      <c r="A9546">
        <v>9545</v>
      </c>
      <c r="B9546" t="s">
        <v>10694</v>
      </c>
      <c r="C9546">
        <f t="shared" si="149"/>
        <v>32</v>
      </c>
      <c r="D9546" s="1">
        <v>42588</v>
      </c>
      <c r="E9546" s="1">
        <v>42592</v>
      </c>
      <c r="F9546" t="s">
        <v>46</v>
      </c>
      <c r="G9546" t="s">
        <v>2856</v>
      </c>
      <c r="H9546" t="s">
        <v>2857</v>
      </c>
      <c r="I9546" t="s">
        <v>37</v>
      </c>
      <c r="J9546" t="s">
        <v>23</v>
      </c>
      <c r="K9546" t="s">
        <v>180</v>
      </c>
      <c r="L9546" t="s">
        <v>100</v>
      </c>
      <c r="M9546">
        <v>77095</v>
      </c>
      <c r="N9546" t="s">
        <v>101</v>
      </c>
      <c r="O9546" t="s">
        <v>4413</v>
      </c>
      <c r="P9546" t="s">
        <v>28</v>
      </c>
      <c r="Q9546" t="s">
        <v>29</v>
      </c>
      <c r="R9546" t="s">
        <v>4414</v>
      </c>
      <c r="S9546">
        <v>369.19920000000002</v>
      </c>
      <c r="T9546" s="3"/>
    </row>
    <row r="9547" spans="1:20" x14ac:dyDescent="0.3">
      <c r="A9547">
        <v>9546</v>
      </c>
      <c r="B9547" t="s">
        <v>10695</v>
      </c>
      <c r="C9547">
        <f t="shared" si="149"/>
        <v>44</v>
      </c>
      <c r="D9547" s="1">
        <v>42306</v>
      </c>
      <c r="E9547" s="1">
        <v>42310</v>
      </c>
      <c r="F9547" t="s">
        <v>46</v>
      </c>
      <c r="G9547" t="s">
        <v>4657</v>
      </c>
      <c r="H9547" t="s">
        <v>4658</v>
      </c>
      <c r="I9547" t="s">
        <v>37</v>
      </c>
      <c r="J9547" t="s">
        <v>23</v>
      </c>
      <c r="K9547" t="s">
        <v>493</v>
      </c>
      <c r="L9547" t="s">
        <v>250</v>
      </c>
      <c r="M9547">
        <v>47201</v>
      </c>
      <c r="N9547" t="s">
        <v>101</v>
      </c>
      <c r="O9547" t="s">
        <v>5961</v>
      </c>
      <c r="P9547" t="s">
        <v>67</v>
      </c>
      <c r="Q9547" t="s">
        <v>157</v>
      </c>
      <c r="R9547" t="s">
        <v>5962</v>
      </c>
      <c r="S9547">
        <v>1.98</v>
      </c>
      <c r="T9547" s="3"/>
    </row>
    <row r="9548" spans="1:20" x14ac:dyDescent="0.3">
      <c r="A9548">
        <v>9547</v>
      </c>
      <c r="B9548" t="s">
        <v>10695</v>
      </c>
      <c r="C9548">
        <f t="shared" si="149"/>
        <v>44</v>
      </c>
      <c r="D9548" s="1">
        <v>42306</v>
      </c>
      <c r="E9548" s="1">
        <v>42310</v>
      </c>
      <c r="F9548" t="s">
        <v>46</v>
      </c>
      <c r="G9548" t="s">
        <v>4657</v>
      </c>
      <c r="H9548" t="s">
        <v>4658</v>
      </c>
      <c r="I9548" t="s">
        <v>37</v>
      </c>
      <c r="J9548" t="s">
        <v>23</v>
      </c>
      <c r="K9548" t="s">
        <v>493</v>
      </c>
      <c r="L9548" t="s">
        <v>250</v>
      </c>
      <c r="M9548">
        <v>47201</v>
      </c>
      <c r="N9548" t="s">
        <v>101</v>
      </c>
      <c r="O9548" t="s">
        <v>316</v>
      </c>
      <c r="P9548" t="s">
        <v>42</v>
      </c>
      <c r="Q9548" t="s">
        <v>86</v>
      </c>
      <c r="R9548" t="s">
        <v>317</v>
      </c>
      <c r="S9548">
        <v>75.88</v>
      </c>
      <c r="T9548" s="3"/>
    </row>
    <row r="9549" spans="1:20" x14ac:dyDescent="0.3">
      <c r="A9549">
        <v>9548</v>
      </c>
      <c r="B9549" t="s">
        <v>10696</v>
      </c>
      <c r="C9549">
        <f t="shared" si="149"/>
        <v>25</v>
      </c>
      <c r="D9549" s="1">
        <v>42904</v>
      </c>
      <c r="E9549" s="1">
        <v>42906</v>
      </c>
      <c r="F9549" t="s">
        <v>19</v>
      </c>
      <c r="G9549" t="s">
        <v>351</v>
      </c>
      <c r="H9549" t="s">
        <v>352</v>
      </c>
      <c r="I9549" t="s">
        <v>37</v>
      </c>
      <c r="J9549" t="s">
        <v>23</v>
      </c>
      <c r="K9549" t="s">
        <v>142</v>
      </c>
      <c r="L9549" t="s">
        <v>143</v>
      </c>
      <c r="M9549">
        <v>19134</v>
      </c>
      <c r="N9549" t="s">
        <v>144</v>
      </c>
      <c r="O9549" t="s">
        <v>6592</v>
      </c>
      <c r="P9549" t="s">
        <v>42</v>
      </c>
      <c r="Q9549" t="s">
        <v>86</v>
      </c>
      <c r="R9549" t="s">
        <v>6593</v>
      </c>
      <c r="S9549">
        <v>6.8479999999999999</v>
      </c>
      <c r="T9549" s="3"/>
    </row>
    <row r="9550" spans="1:20" x14ac:dyDescent="0.3">
      <c r="A9550">
        <v>9549</v>
      </c>
      <c r="B9550" t="s">
        <v>10696</v>
      </c>
      <c r="C9550">
        <f t="shared" si="149"/>
        <v>25</v>
      </c>
      <c r="D9550" s="1">
        <v>42904</v>
      </c>
      <c r="E9550" s="1">
        <v>42906</v>
      </c>
      <c r="F9550" t="s">
        <v>19</v>
      </c>
      <c r="G9550" t="s">
        <v>351</v>
      </c>
      <c r="H9550" t="s">
        <v>352</v>
      </c>
      <c r="I9550" t="s">
        <v>37</v>
      </c>
      <c r="J9550" t="s">
        <v>23</v>
      </c>
      <c r="K9550" t="s">
        <v>142</v>
      </c>
      <c r="L9550" t="s">
        <v>143</v>
      </c>
      <c r="M9550">
        <v>19134</v>
      </c>
      <c r="N9550" t="s">
        <v>144</v>
      </c>
      <c r="O9550" t="s">
        <v>70</v>
      </c>
      <c r="P9550" t="s">
        <v>42</v>
      </c>
      <c r="Q9550" t="s">
        <v>71</v>
      </c>
      <c r="R9550" t="s">
        <v>72</v>
      </c>
      <c r="S9550">
        <v>4.6260000000000003</v>
      </c>
      <c r="T9550" s="3"/>
    </row>
    <row r="9551" spans="1:20" x14ac:dyDescent="0.3">
      <c r="A9551">
        <v>9550</v>
      </c>
      <c r="B9551" t="s">
        <v>10696</v>
      </c>
      <c r="C9551">
        <f t="shared" si="149"/>
        <v>25</v>
      </c>
      <c r="D9551" s="1">
        <v>42904</v>
      </c>
      <c r="E9551" s="1">
        <v>42906</v>
      </c>
      <c r="F9551" t="s">
        <v>19</v>
      </c>
      <c r="G9551" t="s">
        <v>351</v>
      </c>
      <c r="H9551" t="s">
        <v>352</v>
      </c>
      <c r="I9551" t="s">
        <v>37</v>
      </c>
      <c r="J9551" t="s">
        <v>23</v>
      </c>
      <c r="K9551" t="s">
        <v>142</v>
      </c>
      <c r="L9551" t="s">
        <v>143</v>
      </c>
      <c r="M9551">
        <v>19134</v>
      </c>
      <c r="N9551" t="s">
        <v>144</v>
      </c>
      <c r="O9551" t="s">
        <v>4575</v>
      </c>
      <c r="P9551" t="s">
        <v>42</v>
      </c>
      <c r="Q9551" t="s">
        <v>74</v>
      </c>
      <c r="R9551" t="s">
        <v>4576</v>
      </c>
      <c r="S9551">
        <v>453.6</v>
      </c>
      <c r="T9551" s="3"/>
    </row>
    <row r="9552" spans="1:20" x14ac:dyDescent="0.3">
      <c r="A9552">
        <v>9551</v>
      </c>
      <c r="B9552" t="s">
        <v>10697</v>
      </c>
      <c r="C9552">
        <f t="shared" si="149"/>
        <v>19</v>
      </c>
      <c r="D9552" s="1">
        <v>42493</v>
      </c>
      <c r="E9552" s="1">
        <v>42496</v>
      </c>
      <c r="F9552" t="s">
        <v>184</v>
      </c>
      <c r="G9552" t="s">
        <v>3120</v>
      </c>
      <c r="H9552" t="s">
        <v>3121</v>
      </c>
      <c r="I9552" t="s">
        <v>98</v>
      </c>
      <c r="J9552" t="s">
        <v>23</v>
      </c>
      <c r="K9552" t="s">
        <v>627</v>
      </c>
      <c r="L9552" t="s">
        <v>39</v>
      </c>
      <c r="M9552">
        <v>95123</v>
      </c>
      <c r="N9552" t="s">
        <v>40</v>
      </c>
      <c r="O9552" t="s">
        <v>321</v>
      </c>
      <c r="P9552" t="s">
        <v>42</v>
      </c>
      <c r="Q9552" t="s">
        <v>71</v>
      </c>
      <c r="R9552" t="s">
        <v>322</v>
      </c>
      <c r="S9552">
        <v>13.848000000000001</v>
      </c>
      <c r="T9552" s="3"/>
    </row>
    <row r="9553" spans="1:20" x14ac:dyDescent="0.3">
      <c r="A9553">
        <v>9552</v>
      </c>
      <c r="B9553" t="s">
        <v>10698</v>
      </c>
      <c r="C9553">
        <f t="shared" si="149"/>
        <v>46</v>
      </c>
      <c r="D9553" s="1">
        <v>42684</v>
      </c>
      <c r="E9553" s="1">
        <v>42688</v>
      </c>
      <c r="F9553" t="s">
        <v>46</v>
      </c>
      <c r="G9553" t="s">
        <v>6700</v>
      </c>
      <c r="H9553" t="s">
        <v>6701</v>
      </c>
      <c r="I9553" t="s">
        <v>22</v>
      </c>
      <c r="J9553" t="s">
        <v>23</v>
      </c>
      <c r="K9553" t="s">
        <v>142</v>
      </c>
      <c r="L9553" t="s">
        <v>143</v>
      </c>
      <c r="M9553">
        <v>19140</v>
      </c>
      <c r="N9553" t="s">
        <v>144</v>
      </c>
      <c r="O9553" t="s">
        <v>3034</v>
      </c>
      <c r="P9553" t="s">
        <v>42</v>
      </c>
      <c r="Q9553" t="s">
        <v>55</v>
      </c>
      <c r="R9553" t="s">
        <v>3035</v>
      </c>
      <c r="S9553">
        <v>577.58399999999995</v>
      </c>
      <c r="T9553" s="3"/>
    </row>
    <row r="9554" spans="1:20" x14ac:dyDescent="0.3">
      <c r="A9554">
        <v>9553</v>
      </c>
      <c r="B9554" t="s">
        <v>10699</v>
      </c>
      <c r="C9554">
        <f t="shared" si="149"/>
        <v>23</v>
      </c>
      <c r="D9554" s="1">
        <v>42520</v>
      </c>
      <c r="E9554" s="1">
        <v>42524</v>
      </c>
      <c r="F9554" t="s">
        <v>46</v>
      </c>
      <c r="G9554" t="s">
        <v>10068</v>
      </c>
      <c r="H9554" t="s">
        <v>10069</v>
      </c>
      <c r="I9554" t="s">
        <v>98</v>
      </c>
      <c r="J9554" t="s">
        <v>23</v>
      </c>
      <c r="K9554" t="s">
        <v>314</v>
      </c>
      <c r="L9554" t="s">
        <v>315</v>
      </c>
      <c r="M9554">
        <v>22153</v>
      </c>
      <c r="N9554" t="s">
        <v>26</v>
      </c>
      <c r="O9554" t="s">
        <v>5335</v>
      </c>
      <c r="P9554" t="s">
        <v>67</v>
      </c>
      <c r="Q9554" t="s">
        <v>157</v>
      </c>
      <c r="R9554" t="s">
        <v>5336</v>
      </c>
      <c r="S9554">
        <v>151.96</v>
      </c>
      <c r="T9554" s="3"/>
    </row>
    <row r="9555" spans="1:20" x14ac:dyDescent="0.3">
      <c r="A9555">
        <v>9554</v>
      </c>
      <c r="B9555" t="s">
        <v>10700</v>
      </c>
      <c r="C9555">
        <f t="shared" si="149"/>
        <v>38</v>
      </c>
      <c r="D9555" s="1">
        <v>43000</v>
      </c>
      <c r="E9555" s="1">
        <v>43005</v>
      </c>
      <c r="F9555" t="s">
        <v>46</v>
      </c>
      <c r="G9555" t="s">
        <v>3523</v>
      </c>
      <c r="H9555" t="s">
        <v>3524</v>
      </c>
      <c r="I9555" t="s">
        <v>37</v>
      </c>
      <c r="J9555" t="s">
        <v>23</v>
      </c>
      <c r="K9555" t="s">
        <v>4805</v>
      </c>
      <c r="L9555" t="s">
        <v>453</v>
      </c>
      <c r="M9555">
        <v>80020</v>
      </c>
      <c r="N9555" t="s">
        <v>40</v>
      </c>
      <c r="O9555" t="s">
        <v>1541</v>
      </c>
      <c r="P9555" t="s">
        <v>28</v>
      </c>
      <c r="Q9555" t="s">
        <v>61</v>
      </c>
      <c r="R9555" t="s">
        <v>1542</v>
      </c>
      <c r="S9555">
        <v>68.432000000000002</v>
      </c>
      <c r="T9555" s="3"/>
    </row>
    <row r="9556" spans="1:20" x14ac:dyDescent="0.3">
      <c r="A9556">
        <v>9555</v>
      </c>
      <c r="B9556" t="s">
        <v>10701</v>
      </c>
      <c r="C9556">
        <f t="shared" si="149"/>
        <v>49</v>
      </c>
      <c r="D9556" s="1">
        <v>42702</v>
      </c>
      <c r="E9556" s="1">
        <v>42706</v>
      </c>
      <c r="F9556" t="s">
        <v>46</v>
      </c>
      <c r="G9556" t="s">
        <v>6339</v>
      </c>
      <c r="H9556" t="s">
        <v>6340</v>
      </c>
      <c r="I9556" t="s">
        <v>22</v>
      </c>
      <c r="J9556" t="s">
        <v>23</v>
      </c>
      <c r="K9556" t="s">
        <v>493</v>
      </c>
      <c r="L9556" t="s">
        <v>494</v>
      </c>
      <c r="M9556">
        <v>43229</v>
      </c>
      <c r="N9556" t="s">
        <v>144</v>
      </c>
      <c r="O9556" t="s">
        <v>408</v>
      </c>
      <c r="P9556" t="s">
        <v>28</v>
      </c>
      <c r="Q9556" t="s">
        <v>61</v>
      </c>
      <c r="R9556" t="s">
        <v>409</v>
      </c>
      <c r="S9556">
        <v>71.12</v>
      </c>
      <c r="T9556" s="3"/>
    </row>
    <row r="9557" spans="1:20" x14ac:dyDescent="0.3">
      <c r="A9557">
        <v>9556</v>
      </c>
      <c r="B9557" t="s">
        <v>10701</v>
      </c>
      <c r="C9557">
        <f t="shared" si="149"/>
        <v>49</v>
      </c>
      <c r="D9557" s="1">
        <v>42702</v>
      </c>
      <c r="E9557" s="1">
        <v>42706</v>
      </c>
      <c r="F9557" t="s">
        <v>46</v>
      </c>
      <c r="G9557" t="s">
        <v>6339</v>
      </c>
      <c r="H9557" t="s">
        <v>6340</v>
      </c>
      <c r="I9557" t="s">
        <v>22</v>
      </c>
      <c r="J9557" t="s">
        <v>23</v>
      </c>
      <c r="K9557" t="s">
        <v>493</v>
      </c>
      <c r="L9557" t="s">
        <v>494</v>
      </c>
      <c r="M9557">
        <v>43229</v>
      </c>
      <c r="N9557" t="s">
        <v>144</v>
      </c>
      <c r="O9557" t="s">
        <v>3994</v>
      </c>
      <c r="P9557" t="s">
        <v>42</v>
      </c>
      <c r="Q9557" t="s">
        <v>265</v>
      </c>
      <c r="R9557" t="s">
        <v>559</v>
      </c>
      <c r="S9557">
        <v>3.008</v>
      </c>
      <c r="T9557" s="3"/>
    </row>
    <row r="9558" spans="1:20" x14ac:dyDescent="0.3">
      <c r="A9558">
        <v>9557</v>
      </c>
      <c r="B9558" t="s">
        <v>10702</v>
      </c>
      <c r="C9558">
        <f t="shared" si="149"/>
        <v>49</v>
      </c>
      <c r="D9558" s="1">
        <v>42707</v>
      </c>
      <c r="E9558" s="1">
        <v>42709</v>
      </c>
      <c r="F9558" t="s">
        <v>19</v>
      </c>
      <c r="G9558" t="s">
        <v>96</v>
      </c>
      <c r="H9558" t="s">
        <v>97</v>
      </c>
      <c r="I9558" t="s">
        <v>98</v>
      </c>
      <c r="J9558" t="s">
        <v>23</v>
      </c>
      <c r="K9558" t="s">
        <v>83</v>
      </c>
      <c r="L9558" t="s">
        <v>2697</v>
      </c>
      <c r="M9558">
        <v>3301</v>
      </c>
      <c r="N9558" t="s">
        <v>144</v>
      </c>
      <c r="O9558" t="s">
        <v>3057</v>
      </c>
      <c r="P9558" t="s">
        <v>42</v>
      </c>
      <c r="Q9558" t="s">
        <v>86</v>
      </c>
      <c r="R9558" t="s">
        <v>3058</v>
      </c>
      <c r="S9558">
        <v>184.66</v>
      </c>
      <c r="T9558" s="3"/>
    </row>
    <row r="9559" spans="1:20" x14ac:dyDescent="0.3">
      <c r="A9559">
        <v>9558</v>
      </c>
      <c r="B9559" t="s">
        <v>10703</v>
      </c>
      <c r="C9559">
        <f t="shared" si="149"/>
        <v>42</v>
      </c>
      <c r="D9559" s="1">
        <v>42294</v>
      </c>
      <c r="E9559" s="1">
        <v>42296</v>
      </c>
      <c r="F9559" t="s">
        <v>19</v>
      </c>
      <c r="G9559" t="s">
        <v>3658</v>
      </c>
      <c r="H9559" t="s">
        <v>3659</v>
      </c>
      <c r="I9559" t="s">
        <v>22</v>
      </c>
      <c r="J9559" t="s">
        <v>23</v>
      </c>
      <c r="K9559" t="s">
        <v>180</v>
      </c>
      <c r="L9559" t="s">
        <v>100</v>
      </c>
      <c r="M9559">
        <v>77095</v>
      </c>
      <c r="N9559" t="s">
        <v>101</v>
      </c>
      <c r="O9559" t="s">
        <v>6349</v>
      </c>
      <c r="P9559" t="s">
        <v>28</v>
      </c>
      <c r="Q9559" t="s">
        <v>61</v>
      </c>
      <c r="R9559" t="s">
        <v>6350</v>
      </c>
      <c r="S9559">
        <v>5.3120000000000003</v>
      </c>
      <c r="T9559" s="3"/>
    </row>
    <row r="9560" spans="1:20" x14ac:dyDescent="0.3">
      <c r="A9560">
        <v>9559</v>
      </c>
      <c r="B9560" t="s">
        <v>10704</v>
      </c>
      <c r="C9560">
        <f t="shared" si="149"/>
        <v>18</v>
      </c>
      <c r="D9560" s="1">
        <v>42858</v>
      </c>
      <c r="E9560" s="1">
        <v>42860</v>
      </c>
      <c r="F9560" t="s">
        <v>184</v>
      </c>
      <c r="G9560" t="s">
        <v>10705</v>
      </c>
      <c r="H9560" t="s">
        <v>10706</v>
      </c>
      <c r="I9560" t="s">
        <v>22</v>
      </c>
      <c r="J9560" t="s">
        <v>23</v>
      </c>
      <c r="K9560" t="s">
        <v>603</v>
      </c>
      <c r="L9560" t="s">
        <v>494</v>
      </c>
      <c r="M9560">
        <v>43055</v>
      </c>
      <c r="N9560" t="s">
        <v>144</v>
      </c>
      <c r="O9560" t="s">
        <v>905</v>
      </c>
      <c r="P9560" t="s">
        <v>67</v>
      </c>
      <c r="Q9560" t="s">
        <v>157</v>
      </c>
      <c r="R9560" t="s">
        <v>1785</v>
      </c>
      <c r="S9560">
        <v>132.52000000000001</v>
      </c>
      <c r="T9560" s="3"/>
    </row>
    <row r="9561" spans="1:20" x14ac:dyDescent="0.3">
      <c r="A9561">
        <v>9560</v>
      </c>
      <c r="B9561" t="s">
        <v>10704</v>
      </c>
      <c r="C9561">
        <f t="shared" si="149"/>
        <v>18</v>
      </c>
      <c r="D9561" s="1">
        <v>42858</v>
      </c>
      <c r="E9561" s="1">
        <v>42860</v>
      </c>
      <c r="F9561" t="s">
        <v>184</v>
      </c>
      <c r="G9561" t="s">
        <v>10705</v>
      </c>
      <c r="H9561" t="s">
        <v>10706</v>
      </c>
      <c r="I9561" t="s">
        <v>22</v>
      </c>
      <c r="J9561" t="s">
        <v>23</v>
      </c>
      <c r="K9561" t="s">
        <v>603</v>
      </c>
      <c r="L9561" t="s">
        <v>494</v>
      </c>
      <c r="M9561">
        <v>43055</v>
      </c>
      <c r="N9561" t="s">
        <v>144</v>
      </c>
      <c r="O9561" t="s">
        <v>4668</v>
      </c>
      <c r="P9561" t="s">
        <v>42</v>
      </c>
      <c r="Q9561" t="s">
        <v>55</v>
      </c>
      <c r="R9561" t="s">
        <v>4669</v>
      </c>
      <c r="S9561">
        <v>195.64</v>
      </c>
      <c r="T9561" s="3"/>
    </row>
    <row r="9562" spans="1:20" x14ac:dyDescent="0.3">
      <c r="A9562">
        <v>9561</v>
      </c>
      <c r="B9562" t="s">
        <v>10704</v>
      </c>
      <c r="C9562">
        <f t="shared" si="149"/>
        <v>18</v>
      </c>
      <c r="D9562" s="1">
        <v>42858</v>
      </c>
      <c r="E9562" s="1">
        <v>42860</v>
      </c>
      <c r="F9562" t="s">
        <v>184</v>
      </c>
      <c r="G9562" t="s">
        <v>10705</v>
      </c>
      <c r="H9562" t="s">
        <v>10706</v>
      </c>
      <c r="I9562" t="s">
        <v>22</v>
      </c>
      <c r="J9562" t="s">
        <v>23</v>
      </c>
      <c r="K9562" t="s">
        <v>603</v>
      </c>
      <c r="L9562" t="s">
        <v>494</v>
      </c>
      <c r="M9562">
        <v>43055</v>
      </c>
      <c r="N9562" t="s">
        <v>144</v>
      </c>
      <c r="O9562" t="s">
        <v>5861</v>
      </c>
      <c r="P9562" t="s">
        <v>28</v>
      </c>
      <c r="Q9562" t="s">
        <v>61</v>
      </c>
      <c r="R9562" t="s">
        <v>5862</v>
      </c>
      <c r="S9562">
        <v>51.968000000000004</v>
      </c>
      <c r="T9562" s="3"/>
    </row>
    <row r="9563" spans="1:20" x14ac:dyDescent="0.3">
      <c r="A9563">
        <v>9562</v>
      </c>
      <c r="B9563" t="s">
        <v>10704</v>
      </c>
      <c r="C9563">
        <f t="shared" si="149"/>
        <v>18</v>
      </c>
      <c r="D9563" s="1">
        <v>42858</v>
      </c>
      <c r="E9563" s="1">
        <v>42860</v>
      </c>
      <c r="F9563" t="s">
        <v>184</v>
      </c>
      <c r="G9563" t="s">
        <v>10705</v>
      </c>
      <c r="H9563" t="s">
        <v>10706</v>
      </c>
      <c r="I9563" t="s">
        <v>22</v>
      </c>
      <c r="J9563" t="s">
        <v>23</v>
      </c>
      <c r="K9563" t="s">
        <v>603</v>
      </c>
      <c r="L9563" t="s">
        <v>494</v>
      </c>
      <c r="M9563">
        <v>43055</v>
      </c>
      <c r="N9563" t="s">
        <v>144</v>
      </c>
      <c r="O9563" t="s">
        <v>5443</v>
      </c>
      <c r="P9563" t="s">
        <v>67</v>
      </c>
      <c r="Q9563" t="s">
        <v>157</v>
      </c>
      <c r="R9563" t="s">
        <v>5444</v>
      </c>
      <c r="S9563">
        <v>431.976</v>
      </c>
      <c r="T9563" s="3"/>
    </row>
    <row r="9564" spans="1:20" x14ac:dyDescent="0.3">
      <c r="A9564">
        <v>9563</v>
      </c>
      <c r="B9564" t="s">
        <v>10704</v>
      </c>
      <c r="C9564">
        <f t="shared" si="149"/>
        <v>18</v>
      </c>
      <c r="D9564" s="1">
        <v>42858</v>
      </c>
      <c r="E9564" s="1">
        <v>42860</v>
      </c>
      <c r="F9564" t="s">
        <v>184</v>
      </c>
      <c r="G9564" t="s">
        <v>10705</v>
      </c>
      <c r="H9564" t="s">
        <v>10706</v>
      </c>
      <c r="I9564" t="s">
        <v>22</v>
      </c>
      <c r="J9564" t="s">
        <v>23</v>
      </c>
      <c r="K9564" t="s">
        <v>603</v>
      </c>
      <c r="L9564" t="s">
        <v>494</v>
      </c>
      <c r="M9564">
        <v>43055</v>
      </c>
      <c r="N9564" t="s">
        <v>144</v>
      </c>
      <c r="O9564" t="s">
        <v>10707</v>
      </c>
      <c r="P9564" t="s">
        <v>67</v>
      </c>
      <c r="Q9564" t="s">
        <v>680</v>
      </c>
      <c r="R9564" t="s">
        <v>10708</v>
      </c>
      <c r="S9564">
        <v>224.93700000000001</v>
      </c>
      <c r="T9564" s="3"/>
    </row>
    <row r="9565" spans="1:20" x14ac:dyDescent="0.3">
      <c r="A9565">
        <v>9564</v>
      </c>
      <c r="B9565" t="s">
        <v>10704</v>
      </c>
      <c r="C9565">
        <f t="shared" si="149"/>
        <v>18</v>
      </c>
      <c r="D9565" s="1">
        <v>42858</v>
      </c>
      <c r="E9565" s="1">
        <v>42860</v>
      </c>
      <c r="F9565" t="s">
        <v>184</v>
      </c>
      <c r="G9565" t="s">
        <v>10705</v>
      </c>
      <c r="H9565" t="s">
        <v>10706</v>
      </c>
      <c r="I9565" t="s">
        <v>22</v>
      </c>
      <c r="J9565" t="s">
        <v>23</v>
      </c>
      <c r="K9565" t="s">
        <v>603</v>
      </c>
      <c r="L9565" t="s">
        <v>494</v>
      </c>
      <c r="M9565">
        <v>43055</v>
      </c>
      <c r="N9565" t="s">
        <v>144</v>
      </c>
      <c r="O9565" t="s">
        <v>5523</v>
      </c>
      <c r="P9565" t="s">
        <v>42</v>
      </c>
      <c r="Q9565" t="s">
        <v>43</v>
      </c>
      <c r="R9565" t="s">
        <v>5524</v>
      </c>
      <c r="S9565">
        <v>6</v>
      </c>
      <c r="T9565" s="3"/>
    </row>
    <row r="9566" spans="1:20" x14ac:dyDescent="0.3">
      <c r="A9566">
        <v>9565</v>
      </c>
      <c r="B9566" t="s">
        <v>10709</v>
      </c>
      <c r="C9566">
        <f t="shared" si="149"/>
        <v>23</v>
      </c>
      <c r="D9566" s="1">
        <v>42522</v>
      </c>
      <c r="E9566" s="1">
        <v>42529</v>
      </c>
      <c r="F9566" t="s">
        <v>46</v>
      </c>
      <c r="G9566" t="s">
        <v>2847</v>
      </c>
      <c r="H9566" t="s">
        <v>2848</v>
      </c>
      <c r="I9566" t="s">
        <v>98</v>
      </c>
      <c r="J9566" t="s">
        <v>23</v>
      </c>
      <c r="K9566" t="s">
        <v>38</v>
      </c>
      <c r="L9566" t="s">
        <v>39</v>
      </c>
      <c r="M9566">
        <v>90045</v>
      </c>
      <c r="N9566" t="s">
        <v>40</v>
      </c>
      <c r="O9566" t="s">
        <v>4009</v>
      </c>
      <c r="P9566" t="s">
        <v>42</v>
      </c>
      <c r="Q9566" t="s">
        <v>86</v>
      </c>
      <c r="R9566" t="s">
        <v>4010</v>
      </c>
      <c r="S9566">
        <v>11.76</v>
      </c>
      <c r="T9566" s="3"/>
    </row>
    <row r="9567" spans="1:20" x14ac:dyDescent="0.3">
      <c r="A9567">
        <v>9566</v>
      </c>
      <c r="B9567" t="s">
        <v>10710</v>
      </c>
      <c r="C9567">
        <f t="shared" si="149"/>
        <v>14</v>
      </c>
      <c r="D9567" s="1">
        <v>42094</v>
      </c>
      <c r="E9567" s="1">
        <v>42094</v>
      </c>
      <c r="F9567" t="s">
        <v>1289</v>
      </c>
      <c r="G9567" t="s">
        <v>1946</v>
      </c>
      <c r="H9567" t="s">
        <v>1947</v>
      </c>
      <c r="I9567" t="s">
        <v>22</v>
      </c>
      <c r="J9567" t="s">
        <v>23</v>
      </c>
      <c r="K9567" t="s">
        <v>898</v>
      </c>
      <c r="L9567" t="s">
        <v>50</v>
      </c>
      <c r="M9567">
        <v>33614</v>
      </c>
      <c r="N9567" t="s">
        <v>26</v>
      </c>
      <c r="O9567" t="s">
        <v>941</v>
      </c>
      <c r="P9567" t="s">
        <v>28</v>
      </c>
      <c r="Q9567" t="s">
        <v>32</v>
      </c>
      <c r="R9567" t="s">
        <v>942</v>
      </c>
      <c r="S9567">
        <v>1125.4880000000001</v>
      </c>
      <c r="T9567" s="3"/>
    </row>
    <row r="9568" spans="1:20" x14ac:dyDescent="0.3">
      <c r="A9568">
        <v>9567</v>
      </c>
      <c r="B9568" t="s">
        <v>10710</v>
      </c>
      <c r="C9568">
        <f t="shared" si="149"/>
        <v>14</v>
      </c>
      <c r="D9568" s="1">
        <v>42094</v>
      </c>
      <c r="E9568" s="1">
        <v>42094</v>
      </c>
      <c r="F9568" t="s">
        <v>1289</v>
      </c>
      <c r="G9568" t="s">
        <v>1946</v>
      </c>
      <c r="H9568" t="s">
        <v>1947</v>
      </c>
      <c r="I9568" t="s">
        <v>22</v>
      </c>
      <c r="J9568" t="s">
        <v>23</v>
      </c>
      <c r="K9568" t="s">
        <v>898</v>
      </c>
      <c r="L9568" t="s">
        <v>50</v>
      </c>
      <c r="M9568">
        <v>33614</v>
      </c>
      <c r="N9568" t="s">
        <v>26</v>
      </c>
      <c r="O9568" t="s">
        <v>2618</v>
      </c>
      <c r="P9568" t="s">
        <v>42</v>
      </c>
      <c r="Q9568" t="s">
        <v>71</v>
      </c>
      <c r="R9568" t="s">
        <v>2619</v>
      </c>
      <c r="S9568">
        <v>12.645</v>
      </c>
      <c r="T9568" s="3"/>
    </row>
    <row r="9569" spans="1:20" x14ac:dyDescent="0.3">
      <c r="A9569">
        <v>9568</v>
      </c>
      <c r="B9569" t="s">
        <v>10710</v>
      </c>
      <c r="C9569">
        <f t="shared" si="149"/>
        <v>14</v>
      </c>
      <c r="D9569" s="1">
        <v>42094</v>
      </c>
      <c r="E9569" s="1">
        <v>42094</v>
      </c>
      <c r="F9569" t="s">
        <v>1289</v>
      </c>
      <c r="G9569" t="s">
        <v>1946</v>
      </c>
      <c r="H9569" t="s">
        <v>1947</v>
      </c>
      <c r="I9569" t="s">
        <v>22</v>
      </c>
      <c r="J9569" t="s">
        <v>23</v>
      </c>
      <c r="K9569" t="s">
        <v>898</v>
      </c>
      <c r="L9569" t="s">
        <v>50</v>
      </c>
      <c r="M9569">
        <v>33614</v>
      </c>
      <c r="N9569" t="s">
        <v>26</v>
      </c>
      <c r="O9569" t="s">
        <v>780</v>
      </c>
      <c r="P9569" t="s">
        <v>42</v>
      </c>
      <c r="Q9569" t="s">
        <v>64</v>
      </c>
      <c r="R9569" t="s">
        <v>781</v>
      </c>
      <c r="S9569">
        <v>4.032</v>
      </c>
      <c r="T9569" s="3"/>
    </row>
    <row r="9570" spans="1:20" x14ac:dyDescent="0.3">
      <c r="A9570">
        <v>9569</v>
      </c>
      <c r="B9570" t="s">
        <v>10711</v>
      </c>
      <c r="C9570">
        <f t="shared" si="149"/>
        <v>27</v>
      </c>
      <c r="D9570" s="1">
        <v>43286</v>
      </c>
      <c r="E9570" s="1">
        <v>43288</v>
      </c>
      <c r="F9570" t="s">
        <v>184</v>
      </c>
      <c r="G9570" t="s">
        <v>3861</v>
      </c>
      <c r="H9570" t="s">
        <v>3862</v>
      </c>
      <c r="I9570" t="s">
        <v>37</v>
      </c>
      <c r="J9570" t="s">
        <v>23</v>
      </c>
      <c r="K9570" t="s">
        <v>133</v>
      </c>
      <c r="L9570" t="s">
        <v>134</v>
      </c>
      <c r="M9570">
        <v>68025</v>
      </c>
      <c r="N9570" t="s">
        <v>101</v>
      </c>
      <c r="O9570" t="s">
        <v>554</v>
      </c>
      <c r="P9570" t="s">
        <v>67</v>
      </c>
      <c r="Q9570" t="s">
        <v>68</v>
      </c>
      <c r="R9570" t="s">
        <v>555</v>
      </c>
      <c r="S9570">
        <v>79.959999999999994</v>
      </c>
      <c r="T9570" s="3"/>
    </row>
    <row r="9571" spans="1:20" x14ac:dyDescent="0.3">
      <c r="A9571">
        <v>9570</v>
      </c>
      <c r="B9571" t="s">
        <v>10712</v>
      </c>
      <c r="C9571">
        <f t="shared" si="149"/>
        <v>39</v>
      </c>
      <c r="D9571" s="1">
        <v>42637</v>
      </c>
      <c r="E9571" s="1">
        <v>42637</v>
      </c>
      <c r="F9571" t="s">
        <v>1289</v>
      </c>
      <c r="G9571" t="s">
        <v>797</v>
      </c>
      <c r="H9571" t="s">
        <v>798</v>
      </c>
      <c r="I9571" t="s">
        <v>22</v>
      </c>
      <c r="J9571" t="s">
        <v>23</v>
      </c>
      <c r="K9571" t="s">
        <v>493</v>
      </c>
      <c r="L9571" t="s">
        <v>494</v>
      </c>
      <c r="M9571">
        <v>43229</v>
      </c>
      <c r="N9571" t="s">
        <v>144</v>
      </c>
      <c r="O9571" t="s">
        <v>5748</v>
      </c>
      <c r="P9571" t="s">
        <v>42</v>
      </c>
      <c r="Q9571" t="s">
        <v>71</v>
      </c>
      <c r="R9571" t="s">
        <v>5749</v>
      </c>
      <c r="S9571">
        <v>6.7320000000000002</v>
      </c>
      <c r="T9571" s="3"/>
    </row>
    <row r="9572" spans="1:20" x14ac:dyDescent="0.3">
      <c r="A9572">
        <v>9571</v>
      </c>
      <c r="B9572" t="s">
        <v>10712</v>
      </c>
      <c r="C9572">
        <f t="shared" si="149"/>
        <v>39</v>
      </c>
      <c r="D9572" s="1">
        <v>42637</v>
      </c>
      <c r="E9572" s="1">
        <v>42637</v>
      </c>
      <c r="F9572" t="s">
        <v>1289</v>
      </c>
      <c r="G9572" t="s">
        <v>797</v>
      </c>
      <c r="H9572" t="s">
        <v>798</v>
      </c>
      <c r="I9572" t="s">
        <v>22</v>
      </c>
      <c r="J9572" t="s">
        <v>23</v>
      </c>
      <c r="K9572" t="s">
        <v>493</v>
      </c>
      <c r="L9572" t="s">
        <v>494</v>
      </c>
      <c r="M9572">
        <v>43229</v>
      </c>
      <c r="N9572" t="s">
        <v>144</v>
      </c>
      <c r="O9572" t="s">
        <v>4912</v>
      </c>
      <c r="P9572" t="s">
        <v>42</v>
      </c>
      <c r="Q9572" t="s">
        <v>55</v>
      </c>
      <c r="R9572" t="s">
        <v>4913</v>
      </c>
      <c r="S9572">
        <v>33.567999999999998</v>
      </c>
      <c r="T9572" s="3"/>
    </row>
    <row r="9573" spans="1:20" x14ac:dyDescent="0.3">
      <c r="A9573">
        <v>9572</v>
      </c>
      <c r="B9573" t="s">
        <v>10712</v>
      </c>
      <c r="C9573">
        <f t="shared" si="149"/>
        <v>39</v>
      </c>
      <c r="D9573" s="1">
        <v>42637</v>
      </c>
      <c r="E9573" s="1">
        <v>42637</v>
      </c>
      <c r="F9573" t="s">
        <v>1289</v>
      </c>
      <c r="G9573" t="s">
        <v>797</v>
      </c>
      <c r="H9573" t="s">
        <v>798</v>
      </c>
      <c r="I9573" t="s">
        <v>22</v>
      </c>
      <c r="J9573" t="s">
        <v>23</v>
      </c>
      <c r="K9573" t="s">
        <v>493</v>
      </c>
      <c r="L9573" t="s">
        <v>494</v>
      </c>
      <c r="M9573">
        <v>43229</v>
      </c>
      <c r="N9573" t="s">
        <v>144</v>
      </c>
      <c r="O9573" t="s">
        <v>7429</v>
      </c>
      <c r="P9573" t="s">
        <v>42</v>
      </c>
      <c r="Q9573" t="s">
        <v>169</v>
      </c>
      <c r="R9573" t="s">
        <v>7430</v>
      </c>
      <c r="S9573">
        <v>15.84</v>
      </c>
      <c r="T9573" s="3"/>
    </row>
    <row r="9574" spans="1:20" x14ac:dyDescent="0.3">
      <c r="A9574">
        <v>9573</v>
      </c>
      <c r="B9574" t="s">
        <v>10712</v>
      </c>
      <c r="C9574">
        <f t="shared" si="149"/>
        <v>39</v>
      </c>
      <c r="D9574" s="1">
        <v>42637</v>
      </c>
      <c r="E9574" s="1">
        <v>42637</v>
      </c>
      <c r="F9574" t="s">
        <v>1289</v>
      </c>
      <c r="G9574" t="s">
        <v>797</v>
      </c>
      <c r="H9574" t="s">
        <v>798</v>
      </c>
      <c r="I9574" t="s">
        <v>22</v>
      </c>
      <c r="J9574" t="s">
        <v>23</v>
      </c>
      <c r="K9574" t="s">
        <v>493</v>
      </c>
      <c r="L9574" t="s">
        <v>494</v>
      </c>
      <c r="M9574">
        <v>43229</v>
      </c>
      <c r="N9574" t="s">
        <v>144</v>
      </c>
      <c r="O9574" t="s">
        <v>2256</v>
      </c>
      <c r="P9574" t="s">
        <v>42</v>
      </c>
      <c r="Q9574" t="s">
        <v>43</v>
      </c>
      <c r="R9574" t="s">
        <v>2257</v>
      </c>
      <c r="S9574">
        <v>24.423999999999999</v>
      </c>
      <c r="T9574" s="3"/>
    </row>
    <row r="9575" spans="1:20" x14ac:dyDescent="0.3">
      <c r="A9575">
        <v>9574</v>
      </c>
      <c r="B9575" t="s">
        <v>10712</v>
      </c>
      <c r="C9575">
        <f t="shared" si="149"/>
        <v>39</v>
      </c>
      <c r="D9575" s="1">
        <v>42637</v>
      </c>
      <c r="E9575" s="1">
        <v>42637</v>
      </c>
      <c r="F9575" t="s">
        <v>1289</v>
      </c>
      <c r="G9575" t="s">
        <v>797</v>
      </c>
      <c r="H9575" t="s">
        <v>798</v>
      </c>
      <c r="I9575" t="s">
        <v>22</v>
      </c>
      <c r="J9575" t="s">
        <v>23</v>
      </c>
      <c r="K9575" t="s">
        <v>493</v>
      </c>
      <c r="L9575" t="s">
        <v>494</v>
      </c>
      <c r="M9575">
        <v>43229</v>
      </c>
      <c r="N9575" t="s">
        <v>144</v>
      </c>
      <c r="O9575" t="s">
        <v>4167</v>
      </c>
      <c r="P9575" t="s">
        <v>42</v>
      </c>
      <c r="Q9575" t="s">
        <v>64</v>
      </c>
      <c r="R9575" t="s">
        <v>4168</v>
      </c>
      <c r="S9575">
        <v>17.12</v>
      </c>
      <c r="T9575" s="3"/>
    </row>
    <row r="9576" spans="1:20" x14ac:dyDescent="0.3">
      <c r="A9576">
        <v>9575</v>
      </c>
      <c r="B9576" t="s">
        <v>10713</v>
      </c>
      <c r="C9576">
        <f t="shared" si="149"/>
        <v>33</v>
      </c>
      <c r="D9576" s="1">
        <v>42595</v>
      </c>
      <c r="E9576" s="1">
        <v>42595</v>
      </c>
      <c r="F9576" t="s">
        <v>1289</v>
      </c>
      <c r="G9576" t="s">
        <v>140</v>
      </c>
      <c r="H9576" t="s">
        <v>141</v>
      </c>
      <c r="I9576" t="s">
        <v>22</v>
      </c>
      <c r="J9576" t="s">
        <v>23</v>
      </c>
      <c r="K9576" t="s">
        <v>4044</v>
      </c>
      <c r="L9576" t="s">
        <v>39</v>
      </c>
      <c r="M9576">
        <v>91767</v>
      </c>
      <c r="N9576" t="s">
        <v>40</v>
      </c>
      <c r="O9576" t="s">
        <v>4699</v>
      </c>
      <c r="P9576" t="s">
        <v>28</v>
      </c>
      <c r="Q9576" t="s">
        <v>61</v>
      </c>
      <c r="R9576" t="s">
        <v>4700</v>
      </c>
      <c r="S9576">
        <v>31.56</v>
      </c>
      <c r="T9576" s="3"/>
    </row>
    <row r="9577" spans="1:20" x14ac:dyDescent="0.3">
      <c r="A9577">
        <v>9576</v>
      </c>
      <c r="B9577" t="s">
        <v>10714</v>
      </c>
      <c r="C9577">
        <f t="shared" si="149"/>
        <v>22</v>
      </c>
      <c r="D9577" s="1">
        <v>42516</v>
      </c>
      <c r="E9577" s="1">
        <v>42518</v>
      </c>
      <c r="F9577" t="s">
        <v>19</v>
      </c>
      <c r="G9577" t="s">
        <v>4366</v>
      </c>
      <c r="H9577" t="s">
        <v>4367</v>
      </c>
      <c r="I9577" t="s">
        <v>22</v>
      </c>
      <c r="J9577" t="s">
        <v>23</v>
      </c>
      <c r="K9577" t="s">
        <v>676</v>
      </c>
      <c r="L9577" t="s">
        <v>100</v>
      </c>
      <c r="M9577">
        <v>78207</v>
      </c>
      <c r="N9577" t="s">
        <v>101</v>
      </c>
      <c r="O9577" t="s">
        <v>380</v>
      </c>
      <c r="P9577" t="s">
        <v>28</v>
      </c>
      <c r="Q9577" t="s">
        <v>32</v>
      </c>
      <c r="R9577" t="s">
        <v>381</v>
      </c>
      <c r="S9577">
        <v>105.68600000000001</v>
      </c>
      <c r="T9577" s="3"/>
    </row>
    <row r="9578" spans="1:20" x14ac:dyDescent="0.3">
      <c r="A9578">
        <v>9577</v>
      </c>
      <c r="B9578" t="s">
        <v>10714</v>
      </c>
      <c r="C9578">
        <f t="shared" si="149"/>
        <v>22</v>
      </c>
      <c r="D9578" s="1">
        <v>42516</v>
      </c>
      <c r="E9578" s="1">
        <v>42518</v>
      </c>
      <c r="F9578" t="s">
        <v>19</v>
      </c>
      <c r="G9578" t="s">
        <v>4366</v>
      </c>
      <c r="H9578" t="s">
        <v>4367</v>
      </c>
      <c r="I9578" t="s">
        <v>22</v>
      </c>
      <c r="J9578" t="s">
        <v>23</v>
      </c>
      <c r="K9578" t="s">
        <v>676</v>
      </c>
      <c r="L9578" t="s">
        <v>100</v>
      </c>
      <c r="M9578">
        <v>78207</v>
      </c>
      <c r="N9578" t="s">
        <v>101</v>
      </c>
      <c r="O9578" t="s">
        <v>4363</v>
      </c>
      <c r="P9578" t="s">
        <v>67</v>
      </c>
      <c r="Q9578" t="s">
        <v>680</v>
      </c>
      <c r="R9578" t="s">
        <v>4364</v>
      </c>
      <c r="S9578">
        <v>399.54</v>
      </c>
      <c r="T9578" s="3"/>
    </row>
    <row r="9579" spans="1:20" x14ac:dyDescent="0.3">
      <c r="A9579">
        <v>9578</v>
      </c>
      <c r="B9579" t="s">
        <v>10714</v>
      </c>
      <c r="C9579">
        <f t="shared" si="149"/>
        <v>22</v>
      </c>
      <c r="D9579" s="1">
        <v>42516</v>
      </c>
      <c r="E9579" s="1">
        <v>42518</v>
      </c>
      <c r="F9579" t="s">
        <v>19</v>
      </c>
      <c r="G9579" t="s">
        <v>4366</v>
      </c>
      <c r="H9579" t="s">
        <v>4367</v>
      </c>
      <c r="I9579" t="s">
        <v>22</v>
      </c>
      <c r="J9579" t="s">
        <v>23</v>
      </c>
      <c r="K9579" t="s">
        <v>676</v>
      </c>
      <c r="L9579" t="s">
        <v>100</v>
      </c>
      <c r="M9579">
        <v>78207</v>
      </c>
      <c r="N9579" t="s">
        <v>101</v>
      </c>
      <c r="O9579" t="s">
        <v>4582</v>
      </c>
      <c r="P9579" t="s">
        <v>28</v>
      </c>
      <c r="Q9579" t="s">
        <v>32</v>
      </c>
      <c r="R9579" t="s">
        <v>4583</v>
      </c>
      <c r="S9579">
        <v>104.93</v>
      </c>
      <c r="T9579" s="3"/>
    </row>
    <row r="9580" spans="1:20" x14ac:dyDescent="0.3">
      <c r="A9580">
        <v>9579</v>
      </c>
      <c r="B9580" t="s">
        <v>10715</v>
      </c>
      <c r="C9580">
        <f t="shared" si="149"/>
        <v>37</v>
      </c>
      <c r="D9580" s="1">
        <v>43357</v>
      </c>
      <c r="E9580" s="1">
        <v>43359</v>
      </c>
      <c r="F9580" t="s">
        <v>184</v>
      </c>
      <c r="G9580" t="s">
        <v>413</v>
      </c>
      <c r="H9580" t="s">
        <v>414</v>
      </c>
      <c r="I9580" t="s">
        <v>98</v>
      </c>
      <c r="J9580" t="s">
        <v>23</v>
      </c>
      <c r="K9580" t="s">
        <v>262</v>
      </c>
      <c r="L9580" t="s">
        <v>263</v>
      </c>
      <c r="M9580">
        <v>10035</v>
      </c>
      <c r="N9580" t="s">
        <v>144</v>
      </c>
      <c r="O9580" t="s">
        <v>3520</v>
      </c>
      <c r="P9580" t="s">
        <v>67</v>
      </c>
      <c r="Q9580" t="s">
        <v>68</v>
      </c>
      <c r="R9580" t="s">
        <v>3521</v>
      </c>
      <c r="S9580">
        <v>1079.8499999999999</v>
      </c>
      <c r="T9580" s="3"/>
    </row>
    <row r="9581" spans="1:20" x14ac:dyDescent="0.3">
      <c r="A9581">
        <v>9580</v>
      </c>
      <c r="B9581" t="s">
        <v>10715</v>
      </c>
      <c r="C9581">
        <f t="shared" si="149"/>
        <v>37</v>
      </c>
      <c r="D9581" s="1">
        <v>43357</v>
      </c>
      <c r="E9581" s="1">
        <v>43359</v>
      </c>
      <c r="F9581" t="s">
        <v>184</v>
      </c>
      <c r="G9581" t="s">
        <v>413</v>
      </c>
      <c r="H9581" t="s">
        <v>414</v>
      </c>
      <c r="I9581" t="s">
        <v>98</v>
      </c>
      <c r="J9581" t="s">
        <v>23</v>
      </c>
      <c r="K9581" t="s">
        <v>262</v>
      </c>
      <c r="L9581" t="s">
        <v>263</v>
      </c>
      <c r="M9581">
        <v>10035</v>
      </c>
      <c r="N9581" t="s">
        <v>144</v>
      </c>
      <c r="O9581" t="s">
        <v>4154</v>
      </c>
      <c r="P9581" t="s">
        <v>42</v>
      </c>
      <c r="Q9581" t="s">
        <v>55</v>
      </c>
      <c r="R9581" t="s">
        <v>4155</v>
      </c>
      <c r="S9581">
        <v>70.98</v>
      </c>
      <c r="T9581" s="3"/>
    </row>
    <row r="9582" spans="1:20" x14ac:dyDescent="0.3">
      <c r="A9582">
        <v>9581</v>
      </c>
      <c r="B9582" t="s">
        <v>10715</v>
      </c>
      <c r="C9582">
        <f t="shared" si="149"/>
        <v>37</v>
      </c>
      <c r="D9582" s="1">
        <v>43357</v>
      </c>
      <c r="E9582" s="1">
        <v>43359</v>
      </c>
      <c r="F9582" t="s">
        <v>184</v>
      </c>
      <c r="G9582" t="s">
        <v>413</v>
      </c>
      <c r="H9582" t="s">
        <v>414</v>
      </c>
      <c r="I9582" t="s">
        <v>98</v>
      </c>
      <c r="J9582" t="s">
        <v>23</v>
      </c>
      <c r="K9582" t="s">
        <v>262</v>
      </c>
      <c r="L9582" t="s">
        <v>263</v>
      </c>
      <c r="M9582">
        <v>10035</v>
      </c>
      <c r="N9582" t="s">
        <v>144</v>
      </c>
      <c r="O9582" t="s">
        <v>2969</v>
      </c>
      <c r="P9582" t="s">
        <v>42</v>
      </c>
      <c r="Q9582" t="s">
        <v>64</v>
      </c>
      <c r="R9582" t="s">
        <v>2970</v>
      </c>
      <c r="S9582">
        <v>29.95</v>
      </c>
      <c r="T9582" s="3"/>
    </row>
    <row r="9583" spans="1:20" x14ac:dyDescent="0.3">
      <c r="A9583">
        <v>9582</v>
      </c>
      <c r="B9583" t="s">
        <v>10715</v>
      </c>
      <c r="C9583">
        <f t="shared" si="149"/>
        <v>37</v>
      </c>
      <c r="D9583" s="1">
        <v>43357</v>
      </c>
      <c r="E9583" s="1">
        <v>43359</v>
      </c>
      <c r="F9583" t="s">
        <v>184</v>
      </c>
      <c r="G9583" t="s">
        <v>413</v>
      </c>
      <c r="H9583" t="s">
        <v>414</v>
      </c>
      <c r="I9583" t="s">
        <v>98</v>
      </c>
      <c r="J9583" t="s">
        <v>23</v>
      </c>
      <c r="K9583" t="s">
        <v>262</v>
      </c>
      <c r="L9583" t="s">
        <v>263</v>
      </c>
      <c r="M9583">
        <v>10035</v>
      </c>
      <c r="N9583" t="s">
        <v>144</v>
      </c>
      <c r="O9583" t="s">
        <v>6960</v>
      </c>
      <c r="P9583" t="s">
        <v>28</v>
      </c>
      <c r="Q9583" t="s">
        <v>32</v>
      </c>
      <c r="R9583" t="s">
        <v>6961</v>
      </c>
      <c r="S9583">
        <v>589.41</v>
      </c>
      <c r="T9583" s="3"/>
    </row>
    <row r="9584" spans="1:20" x14ac:dyDescent="0.3">
      <c r="A9584">
        <v>9583</v>
      </c>
      <c r="B9584" t="s">
        <v>10716</v>
      </c>
      <c r="C9584">
        <f t="shared" si="149"/>
        <v>23</v>
      </c>
      <c r="D9584" s="1">
        <v>42893</v>
      </c>
      <c r="E9584" s="1">
        <v>42897</v>
      </c>
      <c r="F9584" t="s">
        <v>46</v>
      </c>
      <c r="G9584" t="s">
        <v>10489</v>
      </c>
      <c r="H9584" t="s">
        <v>10490</v>
      </c>
      <c r="I9584" t="s">
        <v>98</v>
      </c>
      <c r="J9584" t="s">
        <v>23</v>
      </c>
      <c r="K9584" t="s">
        <v>142</v>
      </c>
      <c r="L9584" t="s">
        <v>143</v>
      </c>
      <c r="M9584">
        <v>19120</v>
      </c>
      <c r="N9584" t="s">
        <v>144</v>
      </c>
      <c r="O9584" t="s">
        <v>570</v>
      </c>
      <c r="P9584" t="s">
        <v>42</v>
      </c>
      <c r="Q9584" t="s">
        <v>265</v>
      </c>
      <c r="R9584" t="s">
        <v>571</v>
      </c>
      <c r="S9584">
        <v>9.6479999999999997</v>
      </c>
      <c r="T9584" s="3"/>
    </row>
    <row r="9585" spans="1:20" x14ac:dyDescent="0.3">
      <c r="A9585">
        <v>9584</v>
      </c>
      <c r="B9585" t="s">
        <v>10717</v>
      </c>
      <c r="C9585">
        <f t="shared" si="149"/>
        <v>26</v>
      </c>
      <c r="D9585" s="1">
        <v>43276</v>
      </c>
      <c r="E9585" s="1">
        <v>43278</v>
      </c>
      <c r="F9585" t="s">
        <v>19</v>
      </c>
      <c r="G9585" t="s">
        <v>8358</v>
      </c>
      <c r="H9585" t="s">
        <v>8359</v>
      </c>
      <c r="I9585" t="s">
        <v>22</v>
      </c>
      <c r="J9585" t="s">
        <v>23</v>
      </c>
      <c r="K9585" t="s">
        <v>262</v>
      </c>
      <c r="L9585" t="s">
        <v>263</v>
      </c>
      <c r="M9585">
        <v>10024</v>
      </c>
      <c r="N9585" t="s">
        <v>144</v>
      </c>
      <c r="O9585" t="s">
        <v>5024</v>
      </c>
      <c r="P9585" t="s">
        <v>28</v>
      </c>
      <c r="Q9585" t="s">
        <v>29</v>
      </c>
      <c r="R9585" t="s">
        <v>5025</v>
      </c>
      <c r="S9585">
        <v>400.78399999999999</v>
      </c>
      <c r="T9585" s="3"/>
    </row>
    <row r="9586" spans="1:20" x14ac:dyDescent="0.3">
      <c r="A9586">
        <v>9585</v>
      </c>
      <c r="B9586" t="s">
        <v>10718</v>
      </c>
      <c r="C9586">
        <f t="shared" si="149"/>
        <v>35</v>
      </c>
      <c r="D9586" s="1">
        <v>43338</v>
      </c>
      <c r="E9586" s="1">
        <v>43339</v>
      </c>
      <c r="F9586" t="s">
        <v>184</v>
      </c>
      <c r="G9586" t="s">
        <v>6661</v>
      </c>
      <c r="H9586" t="s">
        <v>6662</v>
      </c>
      <c r="I9586" t="s">
        <v>98</v>
      </c>
      <c r="J9586" t="s">
        <v>23</v>
      </c>
      <c r="K9586" t="s">
        <v>878</v>
      </c>
      <c r="L9586" t="s">
        <v>234</v>
      </c>
      <c r="M9586">
        <v>48234</v>
      </c>
      <c r="N9586" t="s">
        <v>101</v>
      </c>
      <c r="O9586" t="s">
        <v>4081</v>
      </c>
      <c r="P9586" t="s">
        <v>42</v>
      </c>
      <c r="Q9586" t="s">
        <v>55</v>
      </c>
      <c r="R9586" t="s">
        <v>4082</v>
      </c>
      <c r="S9586">
        <v>53.72</v>
      </c>
      <c r="T9586" s="3"/>
    </row>
    <row r="9587" spans="1:20" x14ac:dyDescent="0.3">
      <c r="A9587">
        <v>9586</v>
      </c>
      <c r="B9587" t="s">
        <v>10719</v>
      </c>
      <c r="C9587">
        <f t="shared" si="149"/>
        <v>34</v>
      </c>
      <c r="D9587" s="1">
        <v>42973</v>
      </c>
      <c r="E9587" s="1">
        <v>42975</v>
      </c>
      <c r="F9587" t="s">
        <v>184</v>
      </c>
      <c r="G9587" t="s">
        <v>3847</v>
      </c>
      <c r="H9587" t="s">
        <v>3848</v>
      </c>
      <c r="I9587" t="s">
        <v>37</v>
      </c>
      <c r="J9587" t="s">
        <v>23</v>
      </c>
      <c r="K9587" t="s">
        <v>1419</v>
      </c>
      <c r="L9587" t="s">
        <v>50</v>
      </c>
      <c r="M9587">
        <v>33142</v>
      </c>
      <c r="N9587" t="s">
        <v>26</v>
      </c>
      <c r="O9587" t="s">
        <v>5852</v>
      </c>
      <c r="P9587" t="s">
        <v>42</v>
      </c>
      <c r="Q9587" t="s">
        <v>86</v>
      </c>
      <c r="R9587" t="s">
        <v>5853</v>
      </c>
      <c r="S9587">
        <v>31.007999999999999</v>
      </c>
      <c r="T9587" s="3"/>
    </row>
    <row r="9588" spans="1:20" x14ac:dyDescent="0.3">
      <c r="A9588">
        <v>9587</v>
      </c>
      <c r="B9588" t="s">
        <v>10720</v>
      </c>
      <c r="C9588">
        <f t="shared" si="149"/>
        <v>46</v>
      </c>
      <c r="D9588" s="1">
        <v>43057</v>
      </c>
      <c r="E9588" s="1">
        <v>43057</v>
      </c>
      <c r="F9588" t="s">
        <v>1289</v>
      </c>
      <c r="G9588" t="s">
        <v>5842</v>
      </c>
      <c r="H9588" t="s">
        <v>5843</v>
      </c>
      <c r="I9588" t="s">
        <v>22</v>
      </c>
      <c r="J9588" t="s">
        <v>23</v>
      </c>
      <c r="K9588" t="s">
        <v>83</v>
      </c>
      <c r="L9588" t="s">
        <v>39</v>
      </c>
      <c r="M9588">
        <v>94521</v>
      </c>
      <c r="N9588" t="s">
        <v>40</v>
      </c>
      <c r="O9588" t="s">
        <v>5434</v>
      </c>
      <c r="P9588" t="s">
        <v>42</v>
      </c>
      <c r="Q9588" t="s">
        <v>71</v>
      </c>
      <c r="R9588" t="s">
        <v>5435</v>
      </c>
      <c r="S9588">
        <v>61.12</v>
      </c>
      <c r="T9588" s="3"/>
    </row>
    <row r="9589" spans="1:20" x14ac:dyDescent="0.3">
      <c r="A9589">
        <v>9588</v>
      </c>
      <c r="B9589" t="s">
        <v>10721</v>
      </c>
      <c r="C9589">
        <f t="shared" si="149"/>
        <v>16</v>
      </c>
      <c r="D9589" s="1">
        <v>43207</v>
      </c>
      <c r="E9589" s="1">
        <v>43212</v>
      </c>
      <c r="F9589" t="s">
        <v>46</v>
      </c>
      <c r="G9589" t="s">
        <v>5339</v>
      </c>
      <c r="H9589" t="s">
        <v>5340</v>
      </c>
      <c r="I9589" t="s">
        <v>37</v>
      </c>
      <c r="J9589" t="s">
        <v>23</v>
      </c>
      <c r="K9589" t="s">
        <v>299</v>
      </c>
      <c r="L9589" t="s">
        <v>207</v>
      </c>
      <c r="M9589">
        <v>60653</v>
      </c>
      <c r="N9589" t="s">
        <v>101</v>
      </c>
      <c r="O9589" t="s">
        <v>3447</v>
      </c>
      <c r="P9589" t="s">
        <v>42</v>
      </c>
      <c r="Q9589" t="s">
        <v>55</v>
      </c>
      <c r="R9589" t="s">
        <v>3448</v>
      </c>
      <c r="S9589">
        <v>195.136</v>
      </c>
      <c r="T9589" s="3"/>
    </row>
    <row r="9590" spans="1:20" x14ac:dyDescent="0.3">
      <c r="A9590">
        <v>9589</v>
      </c>
      <c r="B9590" t="s">
        <v>10722</v>
      </c>
      <c r="C9590">
        <f t="shared" si="149"/>
        <v>30</v>
      </c>
      <c r="D9590" s="1">
        <v>43304</v>
      </c>
      <c r="E9590" s="1">
        <v>43309</v>
      </c>
      <c r="F9590" t="s">
        <v>46</v>
      </c>
      <c r="G9590" t="s">
        <v>5496</v>
      </c>
      <c r="H9590" t="s">
        <v>5497</v>
      </c>
      <c r="I9590" t="s">
        <v>22</v>
      </c>
      <c r="J9590" t="s">
        <v>23</v>
      </c>
      <c r="K9590" t="s">
        <v>5701</v>
      </c>
      <c r="L9590" t="s">
        <v>207</v>
      </c>
      <c r="M9590">
        <v>60090</v>
      </c>
      <c r="N9590" t="s">
        <v>101</v>
      </c>
      <c r="O9590" t="s">
        <v>486</v>
      </c>
      <c r="P9590" t="s">
        <v>42</v>
      </c>
      <c r="Q9590" t="s">
        <v>64</v>
      </c>
      <c r="R9590" t="s">
        <v>487</v>
      </c>
      <c r="S9590">
        <v>121.536</v>
      </c>
      <c r="T9590" s="3"/>
    </row>
    <row r="9591" spans="1:20" x14ac:dyDescent="0.3">
      <c r="A9591">
        <v>9590</v>
      </c>
      <c r="B9591" t="s">
        <v>10723</v>
      </c>
      <c r="C9591">
        <f t="shared" si="149"/>
        <v>20</v>
      </c>
      <c r="D9591" s="1">
        <v>42135</v>
      </c>
      <c r="E9591" s="1">
        <v>42139</v>
      </c>
      <c r="F9591" t="s">
        <v>46</v>
      </c>
      <c r="G9591" t="s">
        <v>10096</v>
      </c>
      <c r="H9591" t="s">
        <v>10097</v>
      </c>
      <c r="I9591" t="s">
        <v>98</v>
      </c>
      <c r="J9591" t="s">
        <v>23</v>
      </c>
      <c r="K9591" t="s">
        <v>299</v>
      </c>
      <c r="L9591" t="s">
        <v>207</v>
      </c>
      <c r="M9591">
        <v>60610</v>
      </c>
      <c r="N9591" t="s">
        <v>101</v>
      </c>
      <c r="O9591" t="s">
        <v>8337</v>
      </c>
      <c r="P9591" t="s">
        <v>42</v>
      </c>
      <c r="Q9591" t="s">
        <v>86</v>
      </c>
      <c r="R9591" t="s">
        <v>8338</v>
      </c>
      <c r="S9591">
        <v>17.472000000000001</v>
      </c>
      <c r="T9591" s="3"/>
    </row>
    <row r="9592" spans="1:20" x14ac:dyDescent="0.3">
      <c r="A9592">
        <v>9591</v>
      </c>
      <c r="B9592" t="s">
        <v>10723</v>
      </c>
      <c r="C9592">
        <f t="shared" si="149"/>
        <v>20</v>
      </c>
      <c r="D9592" s="1">
        <v>42135</v>
      </c>
      <c r="E9592" s="1">
        <v>42139</v>
      </c>
      <c r="F9592" t="s">
        <v>46</v>
      </c>
      <c r="G9592" t="s">
        <v>10096</v>
      </c>
      <c r="H9592" t="s">
        <v>10097</v>
      </c>
      <c r="I9592" t="s">
        <v>98</v>
      </c>
      <c r="J9592" t="s">
        <v>23</v>
      </c>
      <c r="K9592" t="s">
        <v>299</v>
      </c>
      <c r="L9592" t="s">
        <v>207</v>
      </c>
      <c r="M9592">
        <v>60610</v>
      </c>
      <c r="N9592" t="s">
        <v>101</v>
      </c>
      <c r="O9592" t="s">
        <v>3572</v>
      </c>
      <c r="P9592" t="s">
        <v>42</v>
      </c>
      <c r="Q9592" t="s">
        <v>71</v>
      </c>
      <c r="R9592" t="s">
        <v>3573</v>
      </c>
      <c r="S9592">
        <v>104.58</v>
      </c>
      <c r="T9592" s="3"/>
    </row>
    <row r="9593" spans="1:20" x14ac:dyDescent="0.3">
      <c r="A9593">
        <v>9592</v>
      </c>
      <c r="B9593" t="s">
        <v>10724</v>
      </c>
      <c r="C9593">
        <f t="shared" si="149"/>
        <v>30</v>
      </c>
      <c r="D9593" s="1">
        <v>42944</v>
      </c>
      <c r="E9593" s="1">
        <v>42948</v>
      </c>
      <c r="F9593" t="s">
        <v>46</v>
      </c>
      <c r="G9593" t="s">
        <v>5225</v>
      </c>
      <c r="H9593" t="s">
        <v>5226</v>
      </c>
      <c r="I9593" t="s">
        <v>98</v>
      </c>
      <c r="J9593" t="s">
        <v>23</v>
      </c>
      <c r="K9593" t="s">
        <v>599</v>
      </c>
      <c r="L9593" t="s">
        <v>100</v>
      </c>
      <c r="M9593">
        <v>77506</v>
      </c>
      <c r="N9593" t="s">
        <v>101</v>
      </c>
      <c r="O9593" t="s">
        <v>3474</v>
      </c>
      <c r="P9593" t="s">
        <v>28</v>
      </c>
      <c r="Q9593" t="s">
        <v>61</v>
      </c>
      <c r="R9593" t="s">
        <v>3475</v>
      </c>
      <c r="S9593">
        <v>24.7</v>
      </c>
      <c r="T9593" s="3"/>
    </row>
    <row r="9594" spans="1:20" x14ac:dyDescent="0.3">
      <c r="A9594">
        <v>9593</v>
      </c>
      <c r="B9594" t="s">
        <v>10724</v>
      </c>
      <c r="C9594">
        <f t="shared" si="149"/>
        <v>30</v>
      </c>
      <c r="D9594" s="1">
        <v>42944</v>
      </c>
      <c r="E9594" s="1">
        <v>42948</v>
      </c>
      <c r="F9594" t="s">
        <v>46</v>
      </c>
      <c r="G9594" t="s">
        <v>5225</v>
      </c>
      <c r="H9594" t="s">
        <v>5226</v>
      </c>
      <c r="I9594" t="s">
        <v>98</v>
      </c>
      <c r="J9594" t="s">
        <v>23</v>
      </c>
      <c r="K9594" t="s">
        <v>599</v>
      </c>
      <c r="L9594" t="s">
        <v>100</v>
      </c>
      <c r="M9594">
        <v>77506</v>
      </c>
      <c r="N9594" t="s">
        <v>101</v>
      </c>
      <c r="O9594" t="s">
        <v>9347</v>
      </c>
      <c r="P9594" t="s">
        <v>28</v>
      </c>
      <c r="Q9594" t="s">
        <v>61</v>
      </c>
      <c r="R9594" t="s">
        <v>9348</v>
      </c>
      <c r="S9594">
        <v>302.72000000000003</v>
      </c>
      <c r="T9594" s="3"/>
    </row>
    <row r="9595" spans="1:20" x14ac:dyDescent="0.3">
      <c r="A9595">
        <v>9594</v>
      </c>
      <c r="B9595" t="s">
        <v>10725</v>
      </c>
      <c r="C9595">
        <f t="shared" si="149"/>
        <v>37</v>
      </c>
      <c r="D9595" s="1">
        <v>43357</v>
      </c>
      <c r="E9595" s="1">
        <v>43362</v>
      </c>
      <c r="F9595" t="s">
        <v>46</v>
      </c>
      <c r="G9595" t="s">
        <v>4381</v>
      </c>
      <c r="H9595" t="s">
        <v>4382</v>
      </c>
      <c r="I9595" t="s">
        <v>22</v>
      </c>
      <c r="J9595" t="s">
        <v>23</v>
      </c>
      <c r="K9595" t="s">
        <v>262</v>
      </c>
      <c r="L9595" t="s">
        <v>263</v>
      </c>
      <c r="M9595">
        <v>10024</v>
      </c>
      <c r="N9595" t="s">
        <v>144</v>
      </c>
      <c r="O9595" t="s">
        <v>6325</v>
      </c>
      <c r="P9595" t="s">
        <v>42</v>
      </c>
      <c r="Q9595" t="s">
        <v>86</v>
      </c>
      <c r="R9595" t="s">
        <v>6326</v>
      </c>
      <c r="S9595">
        <v>8.56</v>
      </c>
      <c r="T9595" s="3"/>
    </row>
    <row r="9596" spans="1:20" x14ac:dyDescent="0.3">
      <c r="A9596">
        <v>9595</v>
      </c>
      <c r="B9596" t="s">
        <v>10725</v>
      </c>
      <c r="C9596">
        <f t="shared" si="149"/>
        <v>37</v>
      </c>
      <c r="D9596" s="1">
        <v>43357</v>
      </c>
      <c r="E9596" s="1">
        <v>43362</v>
      </c>
      <c r="F9596" t="s">
        <v>46</v>
      </c>
      <c r="G9596" t="s">
        <v>4381</v>
      </c>
      <c r="H9596" t="s">
        <v>4382</v>
      </c>
      <c r="I9596" t="s">
        <v>22</v>
      </c>
      <c r="J9596" t="s">
        <v>23</v>
      </c>
      <c r="K9596" t="s">
        <v>262</v>
      </c>
      <c r="L9596" t="s">
        <v>263</v>
      </c>
      <c r="M9596">
        <v>10024</v>
      </c>
      <c r="N9596" t="s">
        <v>144</v>
      </c>
      <c r="O9596" t="s">
        <v>1466</v>
      </c>
      <c r="P9596" t="s">
        <v>42</v>
      </c>
      <c r="Q9596" t="s">
        <v>86</v>
      </c>
      <c r="R9596" t="s">
        <v>1467</v>
      </c>
      <c r="S9596">
        <v>11.56</v>
      </c>
      <c r="T9596" s="3"/>
    </row>
    <row r="9597" spans="1:20" x14ac:dyDescent="0.3">
      <c r="A9597">
        <v>9596</v>
      </c>
      <c r="B9597" t="s">
        <v>10726</v>
      </c>
      <c r="C9597">
        <f t="shared" si="149"/>
        <v>4</v>
      </c>
      <c r="D9597" s="1">
        <v>43124</v>
      </c>
      <c r="E9597" s="1">
        <v>43129</v>
      </c>
      <c r="F9597" t="s">
        <v>46</v>
      </c>
      <c r="G9597" t="s">
        <v>3944</v>
      </c>
      <c r="H9597" t="s">
        <v>3945</v>
      </c>
      <c r="I9597" t="s">
        <v>37</v>
      </c>
      <c r="J9597" t="s">
        <v>23</v>
      </c>
      <c r="K9597" t="s">
        <v>627</v>
      </c>
      <c r="L9597" t="s">
        <v>39</v>
      </c>
      <c r="M9597">
        <v>95123</v>
      </c>
      <c r="N9597" t="s">
        <v>40</v>
      </c>
      <c r="O9597" t="s">
        <v>137</v>
      </c>
      <c r="P9597" t="s">
        <v>42</v>
      </c>
      <c r="Q9597" t="s">
        <v>74</v>
      </c>
      <c r="R9597" t="s">
        <v>138</v>
      </c>
      <c r="S9597">
        <v>25.86</v>
      </c>
      <c r="T9597" s="3"/>
    </row>
    <row r="9598" spans="1:20" x14ac:dyDescent="0.3">
      <c r="A9598">
        <v>9597</v>
      </c>
      <c r="B9598" t="s">
        <v>10726</v>
      </c>
      <c r="C9598">
        <f t="shared" si="149"/>
        <v>4</v>
      </c>
      <c r="D9598" s="1">
        <v>43124</v>
      </c>
      <c r="E9598" s="1">
        <v>43129</v>
      </c>
      <c r="F9598" t="s">
        <v>46</v>
      </c>
      <c r="G9598" t="s">
        <v>3944</v>
      </c>
      <c r="H9598" t="s">
        <v>3945</v>
      </c>
      <c r="I9598" t="s">
        <v>37</v>
      </c>
      <c r="J9598" t="s">
        <v>23</v>
      </c>
      <c r="K9598" t="s">
        <v>627</v>
      </c>
      <c r="L9598" t="s">
        <v>39</v>
      </c>
      <c r="M9598">
        <v>95123</v>
      </c>
      <c r="N9598" t="s">
        <v>40</v>
      </c>
      <c r="O9598" t="s">
        <v>6993</v>
      </c>
      <c r="P9598" t="s">
        <v>42</v>
      </c>
      <c r="Q9598" t="s">
        <v>71</v>
      </c>
      <c r="R9598" t="s">
        <v>6994</v>
      </c>
      <c r="S9598">
        <v>276.78399999999999</v>
      </c>
      <c r="T9598" s="3"/>
    </row>
    <row r="9599" spans="1:20" x14ac:dyDescent="0.3">
      <c r="A9599">
        <v>9598</v>
      </c>
      <c r="B9599" t="s">
        <v>10726</v>
      </c>
      <c r="C9599">
        <f t="shared" si="149"/>
        <v>4</v>
      </c>
      <c r="D9599" s="1">
        <v>43124</v>
      </c>
      <c r="E9599" s="1">
        <v>43129</v>
      </c>
      <c r="F9599" t="s">
        <v>46</v>
      </c>
      <c r="G9599" t="s">
        <v>3944</v>
      </c>
      <c r="H9599" t="s">
        <v>3945</v>
      </c>
      <c r="I9599" t="s">
        <v>37</v>
      </c>
      <c r="J9599" t="s">
        <v>23</v>
      </c>
      <c r="K9599" t="s">
        <v>627</v>
      </c>
      <c r="L9599" t="s">
        <v>39</v>
      </c>
      <c r="M9599">
        <v>95123</v>
      </c>
      <c r="N9599" t="s">
        <v>40</v>
      </c>
      <c r="O9599" t="s">
        <v>7602</v>
      </c>
      <c r="P9599" t="s">
        <v>67</v>
      </c>
      <c r="Q9599" t="s">
        <v>68</v>
      </c>
      <c r="R9599" t="s">
        <v>7603</v>
      </c>
      <c r="S9599">
        <v>110.352</v>
      </c>
      <c r="T9599" s="3"/>
    </row>
    <row r="9600" spans="1:20" x14ac:dyDescent="0.3">
      <c r="A9600">
        <v>9599</v>
      </c>
      <c r="B9600" t="s">
        <v>10727</v>
      </c>
      <c r="C9600">
        <f t="shared" si="149"/>
        <v>39</v>
      </c>
      <c r="D9600" s="1">
        <v>42632</v>
      </c>
      <c r="E9600" s="1">
        <v>42636</v>
      </c>
      <c r="F9600" t="s">
        <v>46</v>
      </c>
      <c r="G9600" t="s">
        <v>8237</v>
      </c>
      <c r="H9600" t="s">
        <v>8238</v>
      </c>
      <c r="I9600" t="s">
        <v>98</v>
      </c>
      <c r="J9600" t="s">
        <v>23</v>
      </c>
      <c r="K9600" t="s">
        <v>5399</v>
      </c>
      <c r="L9600" t="s">
        <v>39</v>
      </c>
      <c r="M9600">
        <v>95823</v>
      </c>
      <c r="N9600" t="s">
        <v>40</v>
      </c>
      <c r="O9600" t="s">
        <v>6336</v>
      </c>
      <c r="P9600" t="s">
        <v>28</v>
      </c>
      <c r="Q9600" t="s">
        <v>61</v>
      </c>
      <c r="R9600" t="s">
        <v>6337</v>
      </c>
      <c r="S9600">
        <v>60.84</v>
      </c>
      <c r="T9600" s="3"/>
    </row>
    <row r="9601" spans="1:20" x14ac:dyDescent="0.3">
      <c r="A9601">
        <v>9600</v>
      </c>
      <c r="B9601" t="s">
        <v>10728</v>
      </c>
      <c r="C9601">
        <f t="shared" si="149"/>
        <v>16</v>
      </c>
      <c r="D9601" s="1">
        <v>42474</v>
      </c>
      <c r="E9601" s="1">
        <v>42478</v>
      </c>
      <c r="F9601" t="s">
        <v>46</v>
      </c>
      <c r="G9601" t="s">
        <v>1998</v>
      </c>
      <c r="H9601" t="s">
        <v>1999</v>
      </c>
      <c r="I9601" t="s">
        <v>22</v>
      </c>
      <c r="J9601" t="s">
        <v>23</v>
      </c>
      <c r="K9601" t="s">
        <v>314</v>
      </c>
      <c r="L9601" t="s">
        <v>416</v>
      </c>
      <c r="M9601">
        <v>97477</v>
      </c>
      <c r="N9601" t="s">
        <v>40</v>
      </c>
      <c r="O9601" t="s">
        <v>5425</v>
      </c>
      <c r="P9601" t="s">
        <v>42</v>
      </c>
      <c r="Q9601" t="s">
        <v>74</v>
      </c>
      <c r="R9601" t="s">
        <v>5426</v>
      </c>
      <c r="S9601">
        <v>35.207999999999998</v>
      </c>
      <c r="T9601" s="3"/>
    </row>
    <row r="9602" spans="1:20" x14ac:dyDescent="0.3">
      <c r="A9602">
        <v>9601</v>
      </c>
      <c r="B9602" t="s">
        <v>10729</v>
      </c>
      <c r="C9602">
        <f t="shared" si="149"/>
        <v>19</v>
      </c>
      <c r="D9602" s="1">
        <v>43228</v>
      </c>
      <c r="E9602" s="1">
        <v>43231</v>
      </c>
      <c r="F9602" t="s">
        <v>19</v>
      </c>
      <c r="G9602" t="s">
        <v>1575</v>
      </c>
      <c r="H9602" t="s">
        <v>1576</v>
      </c>
      <c r="I9602" t="s">
        <v>37</v>
      </c>
      <c r="J9602" t="s">
        <v>23</v>
      </c>
      <c r="K9602" t="s">
        <v>10181</v>
      </c>
      <c r="L9602" t="s">
        <v>100</v>
      </c>
      <c r="M9602">
        <v>76063</v>
      </c>
      <c r="N9602" t="s">
        <v>101</v>
      </c>
      <c r="O9602" t="s">
        <v>6179</v>
      </c>
      <c r="P9602" t="s">
        <v>42</v>
      </c>
      <c r="Q9602" t="s">
        <v>86</v>
      </c>
      <c r="R9602" t="s">
        <v>6180</v>
      </c>
      <c r="S9602">
        <v>41.472000000000001</v>
      </c>
      <c r="T9602" s="3"/>
    </row>
    <row r="9603" spans="1:20" x14ac:dyDescent="0.3">
      <c r="A9603">
        <v>9602</v>
      </c>
      <c r="B9603" t="s">
        <v>10730</v>
      </c>
      <c r="C9603">
        <f t="shared" ref="C9603:C9666" si="150">WEEKNUM(D9603,1)</f>
        <v>36</v>
      </c>
      <c r="D9603" s="1">
        <v>42982</v>
      </c>
      <c r="E9603" s="1">
        <v>42987</v>
      </c>
      <c r="F9603" t="s">
        <v>46</v>
      </c>
      <c r="G9603" t="s">
        <v>1628</v>
      </c>
      <c r="H9603" t="s">
        <v>1629</v>
      </c>
      <c r="I9603" t="s">
        <v>22</v>
      </c>
      <c r="J9603" t="s">
        <v>23</v>
      </c>
      <c r="K9603" t="s">
        <v>3269</v>
      </c>
      <c r="L9603" t="s">
        <v>1708</v>
      </c>
      <c r="M9603">
        <v>72401</v>
      </c>
      <c r="N9603" t="s">
        <v>26</v>
      </c>
      <c r="O9603" t="s">
        <v>4190</v>
      </c>
      <c r="P9603" t="s">
        <v>42</v>
      </c>
      <c r="Q9603" t="s">
        <v>86</v>
      </c>
      <c r="R9603" t="s">
        <v>4191</v>
      </c>
      <c r="S9603">
        <v>239.5</v>
      </c>
      <c r="T9603" s="3"/>
    </row>
    <row r="9604" spans="1:20" x14ac:dyDescent="0.3">
      <c r="A9604">
        <v>9603</v>
      </c>
      <c r="B9604" t="s">
        <v>10731</v>
      </c>
      <c r="C9604">
        <f t="shared" si="150"/>
        <v>21</v>
      </c>
      <c r="D9604" s="1">
        <v>42143</v>
      </c>
      <c r="E9604" s="1">
        <v>42146</v>
      </c>
      <c r="F9604" t="s">
        <v>184</v>
      </c>
      <c r="G9604" t="s">
        <v>1241</v>
      </c>
      <c r="H9604" t="s">
        <v>1242</v>
      </c>
      <c r="I9604" t="s">
        <v>22</v>
      </c>
      <c r="J9604" t="s">
        <v>23</v>
      </c>
      <c r="K9604" t="s">
        <v>2981</v>
      </c>
      <c r="L9604" t="s">
        <v>315</v>
      </c>
      <c r="M9604">
        <v>23464</v>
      </c>
      <c r="N9604" t="s">
        <v>26</v>
      </c>
      <c r="O9604" t="s">
        <v>8087</v>
      </c>
      <c r="P9604" t="s">
        <v>42</v>
      </c>
      <c r="Q9604" t="s">
        <v>575</v>
      </c>
      <c r="R9604" t="s">
        <v>8088</v>
      </c>
      <c r="S9604">
        <v>34.200000000000003</v>
      </c>
      <c r="T9604" s="3"/>
    </row>
    <row r="9605" spans="1:20" x14ac:dyDescent="0.3">
      <c r="A9605">
        <v>9604</v>
      </c>
      <c r="B9605" t="s">
        <v>10732</v>
      </c>
      <c r="C9605">
        <f t="shared" si="150"/>
        <v>24</v>
      </c>
      <c r="D9605" s="1">
        <v>42903</v>
      </c>
      <c r="E9605" s="1">
        <v>42909</v>
      </c>
      <c r="F9605" t="s">
        <v>46</v>
      </c>
      <c r="G9605" t="s">
        <v>6033</v>
      </c>
      <c r="H9605" t="s">
        <v>6034</v>
      </c>
      <c r="I9605" t="s">
        <v>37</v>
      </c>
      <c r="J9605" t="s">
        <v>23</v>
      </c>
      <c r="K9605" t="s">
        <v>385</v>
      </c>
      <c r="L9605" t="s">
        <v>263</v>
      </c>
      <c r="M9605">
        <v>14609</v>
      </c>
      <c r="N9605" t="s">
        <v>144</v>
      </c>
      <c r="O9605" t="s">
        <v>4031</v>
      </c>
      <c r="P9605" t="s">
        <v>28</v>
      </c>
      <c r="Q9605" t="s">
        <v>52</v>
      </c>
      <c r="R9605" t="s">
        <v>4032</v>
      </c>
      <c r="S9605">
        <v>376.86599999999999</v>
      </c>
      <c r="T9605" s="3"/>
    </row>
    <row r="9606" spans="1:20" x14ac:dyDescent="0.3">
      <c r="A9606">
        <v>9605</v>
      </c>
      <c r="B9606" t="s">
        <v>10733</v>
      </c>
      <c r="C9606">
        <f t="shared" si="150"/>
        <v>45</v>
      </c>
      <c r="D9606" s="1">
        <v>42676</v>
      </c>
      <c r="E9606" s="1">
        <v>42679</v>
      </c>
      <c r="F9606" t="s">
        <v>184</v>
      </c>
      <c r="G9606" t="s">
        <v>2342</v>
      </c>
      <c r="H9606" t="s">
        <v>2343</v>
      </c>
      <c r="I9606" t="s">
        <v>22</v>
      </c>
      <c r="J9606" t="s">
        <v>23</v>
      </c>
      <c r="K9606" t="s">
        <v>4879</v>
      </c>
      <c r="L9606" t="s">
        <v>315</v>
      </c>
      <c r="M9606">
        <v>23320</v>
      </c>
      <c r="N9606" t="s">
        <v>26</v>
      </c>
      <c r="O9606" t="s">
        <v>10734</v>
      </c>
      <c r="P9606" t="s">
        <v>42</v>
      </c>
      <c r="Q9606" t="s">
        <v>74</v>
      </c>
      <c r="R9606" t="s">
        <v>10735</v>
      </c>
      <c r="S9606">
        <v>197.72</v>
      </c>
      <c r="T9606" s="3"/>
    </row>
    <row r="9607" spans="1:20" x14ac:dyDescent="0.3">
      <c r="A9607">
        <v>9606</v>
      </c>
      <c r="B9607" t="s">
        <v>10736</v>
      </c>
      <c r="C9607">
        <f t="shared" si="150"/>
        <v>45</v>
      </c>
      <c r="D9607" s="1">
        <v>43408</v>
      </c>
      <c r="E9607" s="1">
        <v>43413</v>
      </c>
      <c r="F9607" t="s">
        <v>46</v>
      </c>
      <c r="G9607" t="s">
        <v>3635</v>
      </c>
      <c r="H9607" t="s">
        <v>3636</v>
      </c>
      <c r="I9607" t="s">
        <v>37</v>
      </c>
      <c r="J9607" t="s">
        <v>23</v>
      </c>
      <c r="K9607" t="s">
        <v>2472</v>
      </c>
      <c r="L9607" t="s">
        <v>494</v>
      </c>
      <c r="M9607">
        <v>43130</v>
      </c>
      <c r="N9607" t="s">
        <v>144</v>
      </c>
      <c r="O9607" t="s">
        <v>751</v>
      </c>
      <c r="P9607" t="s">
        <v>67</v>
      </c>
      <c r="Q9607" t="s">
        <v>157</v>
      </c>
      <c r="R9607" t="s">
        <v>752</v>
      </c>
      <c r="S9607">
        <v>70.72</v>
      </c>
      <c r="T9607" s="3"/>
    </row>
    <row r="9608" spans="1:20" x14ac:dyDescent="0.3">
      <c r="A9608">
        <v>9607</v>
      </c>
      <c r="B9608" t="s">
        <v>10736</v>
      </c>
      <c r="C9608">
        <f t="shared" si="150"/>
        <v>45</v>
      </c>
      <c r="D9608" s="1">
        <v>43408</v>
      </c>
      <c r="E9608" s="1">
        <v>43413</v>
      </c>
      <c r="F9608" t="s">
        <v>46</v>
      </c>
      <c r="G9608" t="s">
        <v>3635</v>
      </c>
      <c r="H9608" t="s">
        <v>3636</v>
      </c>
      <c r="I9608" t="s">
        <v>37</v>
      </c>
      <c r="J9608" t="s">
        <v>23</v>
      </c>
      <c r="K9608" t="s">
        <v>2472</v>
      </c>
      <c r="L9608" t="s">
        <v>494</v>
      </c>
      <c r="M9608">
        <v>43130</v>
      </c>
      <c r="N9608" t="s">
        <v>144</v>
      </c>
      <c r="O9608" t="s">
        <v>3398</v>
      </c>
      <c r="P9608" t="s">
        <v>42</v>
      </c>
      <c r="Q9608" t="s">
        <v>55</v>
      </c>
      <c r="R9608" t="s">
        <v>3399</v>
      </c>
      <c r="S9608">
        <v>194.352</v>
      </c>
      <c r="T9608" s="3"/>
    </row>
    <row r="9609" spans="1:20" x14ac:dyDescent="0.3">
      <c r="A9609">
        <v>9608</v>
      </c>
      <c r="B9609" t="s">
        <v>10737</v>
      </c>
      <c r="C9609">
        <f t="shared" si="150"/>
        <v>49</v>
      </c>
      <c r="D9609" s="1">
        <v>43439</v>
      </c>
      <c r="E9609" s="1">
        <v>43442</v>
      </c>
      <c r="F9609" t="s">
        <v>19</v>
      </c>
      <c r="G9609" t="s">
        <v>4973</v>
      </c>
      <c r="H9609" t="s">
        <v>4974</v>
      </c>
      <c r="I9609" t="s">
        <v>22</v>
      </c>
      <c r="J9609" t="s">
        <v>23</v>
      </c>
      <c r="K9609" t="s">
        <v>262</v>
      </c>
      <c r="L9609" t="s">
        <v>263</v>
      </c>
      <c r="M9609">
        <v>10024</v>
      </c>
      <c r="N9609" t="s">
        <v>144</v>
      </c>
      <c r="O9609" t="s">
        <v>6745</v>
      </c>
      <c r="P9609" t="s">
        <v>42</v>
      </c>
      <c r="Q9609" t="s">
        <v>86</v>
      </c>
      <c r="R9609" t="s">
        <v>6746</v>
      </c>
      <c r="S9609">
        <v>21.6</v>
      </c>
      <c r="T9609" s="3"/>
    </row>
    <row r="9610" spans="1:20" x14ac:dyDescent="0.3">
      <c r="A9610">
        <v>9609</v>
      </c>
      <c r="B9610" t="s">
        <v>10737</v>
      </c>
      <c r="C9610">
        <f t="shared" si="150"/>
        <v>49</v>
      </c>
      <c r="D9610" s="1">
        <v>43439</v>
      </c>
      <c r="E9610" s="1">
        <v>43442</v>
      </c>
      <c r="F9610" t="s">
        <v>19</v>
      </c>
      <c r="G9610" t="s">
        <v>4973</v>
      </c>
      <c r="H9610" t="s">
        <v>4974</v>
      </c>
      <c r="I9610" t="s">
        <v>22</v>
      </c>
      <c r="J9610" t="s">
        <v>23</v>
      </c>
      <c r="K9610" t="s">
        <v>262</v>
      </c>
      <c r="L9610" t="s">
        <v>263</v>
      </c>
      <c r="M9610">
        <v>10024</v>
      </c>
      <c r="N9610" t="s">
        <v>144</v>
      </c>
      <c r="O9610" t="s">
        <v>4981</v>
      </c>
      <c r="P9610" t="s">
        <v>42</v>
      </c>
      <c r="Q9610" t="s">
        <v>43</v>
      </c>
      <c r="R9610" t="s">
        <v>4982</v>
      </c>
      <c r="S9610">
        <v>11.07</v>
      </c>
      <c r="T9610" s="3"/>
    </row>
    <row r="9611" spans="1:20" x14ac:dyDescent="0.3">
      <c r="A9611">
        <v>9610</v>
      </c>
      <c r="B9611" t="s">
        <v>10738</v>
      </c>
      <c r="C9611">
        <f t="shared" si="150"/>
        <v>20</v>
      </c>
      <c r="D9611" s="1">
        <v>42871</v>
      </c>
      <c r="E9611" s="1">
        <v>42874</v>
      </c>
      <c r="F9611" t="s">
        <v>19</v>
      </c>
      <c r="G9611" t="s">
        <v>1584</v>
      </c>
      <c r="H9611" t="s">
        <v>1585</v>
      </c>
      <c r="I9611" t="s">
        <v>22</v>
      </c>
      <c r="J9611" t="s">
        <v>23</v>
      </c>
      <c r="K9611" t="s">
        <v>38</v>
      </c>
      <c r="L9611" t="s">
        <v>39</v>
      </c>
      <c r="M9611">
        <v>90045</v>
      </c>
      <c r="N9611" t="s">
        <v>40</v>
      </c>
      <c r="O9611" t="s">
        <v>6120</v>
      </c>
      <c r="P9611" t="s">
        <v>28</v>
      </c>
      <c r="Q9611" t="s">
        <v>61</v>
      </c>
      <c r="R9611" t="s">
        <v>6121</v>
      </c>
      <c r="S9611">
        <v>282.83999999999997</v>
      </c>
      <c r="T9611" s="3"/>
    </row>
    <row r="9612" spans="1:20" x14ac:dyDescent="0.3">
      <c r="A9612">
        <v>9611</v>
      </c>
      <c r="B9612" t="s">
        <v>10738</v>
      </c>
      <c r="C9612">
        <f t="shared" si="150"/>
        <v>20</v>
      </c>
      <c r="D9612" s="1">
        <v>42871</v>
      </c>
      <c r="E9612" s="1">
        <v>42874</v>
      </c>
      <c r="F9612" t="s">
        <v>19</v>
      </c>
      <c r="G9612" t="s">
        <v>1584</v>
      </c>
      <c r="H9612" t="s">
        <v>1585</v>
      </c>
      <c r="I9612" t="s">
        <v>22</v>
      </c>
      <c r="J9612" t="s">
        <v>23</v>
      </c>
      <c r="K9612" t="s">
        <v>38</v>
      </c>
      <c r="L9612" t="s">
        <v>39</v>
      </c>
      <c r="M9612">
        <v>90045</v>
      </c>
      <c r="N9612" t="s">
        <v>40</v>
      </c>
      <c r="O9612" t="s">
        <v>4121</v>
      </c>
      <c r="P9612" t="s">
        <v>42</v>
      </c>
      <c r="Q9612" t="s">
        <v>43</v>
      </c>
      <c r="R9612" t="s">
        <v>4122</v>
      </c>
      <c r="S9612">
        <v>27.72</v>
      </c>
      <c r="T9612" s="3"/>
    </row>
    <row r="9613" spans="1:20" x14ac:dyDescent="0.3">
      <c r="A9613">
        <v>9612</v>
      </c>
      <c r="B9613" t="s">
        <v>10739</v>
      </c>
      <c r="C9613">
        <f t="shared" si="150"/>
        <v>43</v>
      </c>
      <c r="D9613" s="1">
        <v>43397</v>
      </c>
      <c r="E9613" s="1">
        <v>43403</v>
      </c>
      <c r="F9613" t="s">
        <v>46</v>
      </c>
      <c r="G9613" t="s">
        <v>1953</v>
      </c>
      <c r="H9613" t="s">
        <v>1954</v>
      </c>
      <c r="I9613" t="s">
        <v>22</v>
      </c>
      <c r="J9613" t="s">
        <v>23</v>
      </c>
      <c r="K9613" t="s">
        <v>324</v>
      </c>
      <c r="L9613" t="s">
        <v>1488</v>
      </c>
      <c r="M9613">
        <v>39212</v>
      </c>
      <c r="N9613" t="s">
        <v>26</v>
      </c>
      <c r="O9613" t="s">
        <v>3311</v>
      </c>
      <c r="P9613" t="s">
        <v>42</v>
      </c>
      <c r="Q9613" t="s">
        <v>265</v>
      </c>
      <c r="R9613" t="s">
        <v>559</v>
      </c>
      <c r="S9613">
        <v>11.68</v>
      </c>
      <c r="T9613" s="3"/>
    </row>
    <row r="9614" spans="1:20" x14ac:dyDescent="0.3">
      <c r="A9614">
        <v>9613</v>
      </c>
      <c r="B9614" t="s">
        <v>10740</v>
      </c>
      <c r="C9614">
        <f t="shared" si="150"/>
        <v>38</v>
      </c>
      <c r="D9614" s="1">
        <v>42996</v>
      </c>
      <c r="E9614" s="1">
        <v>43000</v>
      </c>
      <c r="F9614" t="s">
        <v>46</v>
      </c>
      <c r="G9614" t="s">
        <v>1871</v>
      </c>
      <c r="H9614" t="s">
        <v>1872</v>
      </c>
      <c r="I9614" t="s">
        <v>22</v>
      </c>
      <c r="J9614" t="s">
        <v>23</v>
      </c>
      <c r="K9614" t="s">
        <v>6403</v>
      </c>
      <c r="L9614" t="s">
        <v>39</v>
      </c>
      <c r="M9614">
        <v>95695</v>
      </c>
      <c r="N9614" t="s">
        <v>40</v>
      </c>
      <c r="O9614" t="s">
        <v>6386</v>
      </c>
      <c r="P9614" t="s">
        <v>67</v>
      </c>
      <c r="Q9614" t="s">
        <v>68</v>
      </c>
      <c r="R9614" t="s">
        <v>6387</v>
      </c>
      <c r="S9614">
        <v>239.98400000000001</v>
      </c>
      <c r="T9614" s="3"/>
    </row>
    <row r="9615" spans="1:20" x14ac:dyDescent="0.3">
      <c r="A9615">
        <v>9614</v>
      </c>
      <c r="B9615" t="s">
        <v>10741</v>
      </c>
      <c r="C9615">
        <f t="shared" si="150"/>
        <v>46</v>
      </c>
      <c r="D9615" s="1">
        <v>42319</v>
      </c>
      <c r="E9615" s="1">
        <v>42321</v>
      </c>
      <c r="F9615" t="s">
        <v>184</v>
      </c>
      <c r="G9615" t="s">
        <v>771</v>
      </c>
      <c r="H9615" t="s">
        <v>772</v>
      </c>
      <c r="I9615" t="s">
        <v>37</v>
      </c>
      <c r="J9615" t="s">
        <v>23</v>
      </c>
      <c r="K9615" t="s">
        <v>91</v>
      </c>
      <c r="L9615" t="s">
        <v>92</v>
      </c>
      <c r="M9615">
        <v>98115</v>
      </c>
      <c r="N9615" t="s">
        <v>40</v>
      </c>
      <c r="O9615" t="s">
        <v>73</v>
      </c>
      <c r="P9615" t="s">
        <v>42</v>
      </c>
      <c r="Q9615" t="s">
        <v>74</v>
      </c>
      <c r="R9615" t="s">
        <v>75</v>
      </c>
      <c r="S9615">
        <v>22.98</v>
      </c>
      <c r="T9615" s="3"/>
    </row>
    <row r="9616" spans="1:20" x14ac:dyDescent="0.3">
      <c r="A9616">
        <v>9615</v>
      </c>
      <c r="B9616" t="s">
        <v>10741</v>
      </c>
      <c r="C9616">
        <f t="shared" si="150"/>
        <v>46</v>
      </c>
      <c r="D9616" s="1">
        <v>42319</v>
      </c>
      <c r="E9616" s="1">
        <v>42321</v>
      </c>
      <c r="F9616" t="s">
        <v>184</v>
      </c>
      <c r="G9616" t="s">
        <v>771</v>
      </c>
      <c r="H9616" t="s">
        <v>772</v>
      </c>
      <c r="I9616" t="s">
        <v>37</v>
      </c>
      <c r="J9616" t="s">
        <v>23</v>
      </c>
      <c r="K9616" t="s">
        <v>91</v>
      </c>
      <c r="L9616" t="s">
        <v>92</v>
      </c>
      <c r="M9616">
        <v>98115</v>
      </c>
      <c r="N9616" t="s">
        <v>40</v>
      </c>
      <c r="O9616" t="s">
        <v>4839</v>
      </c>
      <c r="P9616" t="s">
        <v>67</v>
      </c>
      <c r="Q9616" t="s">
        <v>157</v>
      </c>
      <c r="R9616" t="s">
        <v>4840</v>
      </c>
      <c r="S9616">
        <v>102.13</v>
      </c>
      <c r="T9616" s="3"/>
    </row>
    <row r="9617" spans="1:20" x14ac:dyDescent="0.3">
      <c r="A9617">
        <v>9616</v>
      </c>
      <c r="B9617" t="s">
        <v>10741</v>
      </c>
      <c r="C9617">
        <f t="shared" si="150"/>
        <v>46</v>
      </c>
      <c r="D9617" s="1">
        <v>42319</v>
      </c>
      <c r="E9617" s="1">
        <v>42321</v>
      </c>
      <c r="F9617" t="s">
        <v>184</v>
      </c>
      <c r="G9617" t="s">
        <v>771</v>
      </c>
      <c r="H9617" t="s">
        <v>772</v>
      </c>
      <c r="I9617" t="s">
        <v>37</v>
      </c>
      <c r="J9617" t="s">
        <v>23</v>
      </c>
      <c r="K9617" t="s">
        <v>91</v>
      </c>
      <c r="L9617" t="s">
        <v>92</v>
      </c>
      <c r="M9617">
        <v>98115</v>
      </c>
      <c r="N9617" t="s">
        <v>40</v>
      </c>
      <c r="O9617" t="s">
        <v>1743</v>
      </c>
      <c r="P9617" t="s">
        <v>42</v>
      </c>
      <c r="Q9617" t="s">
        <v>71</v>
      </c>
      <c r="R9617" t="s">
        <v>1744</v>
      </c>
      <c r="S9617">
        <v>2033.5840000000001</v>
      </c>
      <c r="T9617" s="3"/>
    </row>
    <row r="9618" spans="1:20" x14ac:dyDescent="0.3">
      <c r="A9618">
        <v>9617</v>
      </c>
      <c r="B9618" t="s">
        <v>10742</v>
      </c>
      <c r="C9618">
        <f t="shared" si="150"/>
        <v>34</v>
      </c>
      <c r="D9618" s="1">
        <v>42969</v>
      </c>
      <c r="E9618" s="1">
        <v>42976</v>
      </c>
      <c r="F9618" t="s">
        <v>46</v>
      </c>
      <c r="G9618" t="s">
        <v>3889</v>
      </c>
      <c r="H9618" t="s">
        <v>3890</v>
      </c>
      <c r="I9618" t="s">
        <v>37</v>
      </c>
      <c r="J9618" t="s">
        <v>23</v>
      </c>
      <c r="K9618" t="s">
        <v>38</v>
      </c>
      <c r="L9618" t="s">
        <v>39</v>
      </c>
      <c r="M9618">
        <v>90049</v>
      </c>
      <c r="N9618" t="s">
        <v>40</v>
      </c>
      <c r="O9618" t="s">
        <v>3237</v>
      </c>
      <c r="P9618" t="s">
        <v>42</v>
      </c>
      <c r="Q9618" t="s">
        <v>64</v>
      </c>
      <c r="R9618" t="s">
        <v>3238</v>
      </c>
      <c r="S9618">
        <v>5.76</v>
      </c>
      <c r="T9618" s="3"/>
    </row>
    <row r="9619" spans="1:20" x14ac:dyDescent="0.3">
      <c r="A9619">
        <v>9618</v>
      </c>
      <c r="B9619" t="s">
        <v>10743</v>
      </c>
      <c r="C9619">
        <f t="shared" si="150"/>
        <v>46</v>
      </c>
      <c r="D9619" s="1">
        <v>43420</v>
      </c>
      <c r="E9619" s="1">
        <v>43425</v>
      </c>
      <c r="F9619" t="s">
        <v>46</v>
      </c>
      <c r="G9619" t="s">
        <v>4292</v>
      </c>
      <c r="H9619" t="s">
        <v>4293</v>
      </c>
      <c r="I9619" t="s">
        <v>37</v>
      </c>
      <c r="J9619" t="s">
        <v>23</v>
      </c>
      <c r="K9619" t="s">
        <v>4623</v>
      </c>
      <c r="L9619" t="s">
        <v>494</v>
      </c>
      <c r="M9619">
        <v>43402</v>
      </c>
      <c r="N9619" t="s">
        <v>144</v>
      </c>
      <c r="O9619" t="s">
        <v>2397</v>
      </c>
      <c r="P9619" t="s">
        <v>67</v>
      </c>
      <c r="Q9619" t="s">
        <v>1215</v>
      </c>
      <c r="R9619" t="s">
        <v>2398</v>
      </c>
      <c r="S9619">
        <v>899.98199999999997</v>
      </c>
      <c r="T9619" s="3"/>
    </row>
    <row r="9620" spans="1:20" x14ac:dyDescent="0.3">
      <c r="A9620">
        <v>9619</v>
      </c>
      <c r="B9620" t="s">
        <v>10743</v>
      </c>
      <c r="C9620">
        <f t="shared" si="150"/>
        <v>46</v>
      </c>
      <c r="D9620" s="1">
        <v>43420</v>
      </c>
      <c r="E9620" s="1">
        <v>43425</v>
      </c>
      <c r="F9620" t="s">
        <v>46</v>
      </c>
      <c r="G9620" t="s">
        <v>4292</v>
      </c>
      <c r="H9620" t="s">
        <v>4293</v>
      </c>
      <c r="I9620" t="s">
        <v>37</v>
      </c>
      <c r="J9620" t="s">
        <v>23</v>
      </c>
      <c r="K9620" t="s">
        <v>4623</v>
      </c>
      <c r="L9620" t="s">
        <v>494</v>
      </c>
      <c r="M9620">
        <v>43402</v>
      </c>
      <c r="N9620" t="s">
        <v>144</v>
      </c>
      <c r="O9620" t="s">
        <v>3557</v>
      </c>
      <c r="P9620" t="s">
        <v>42</v>
      </c>
      <c r="Q9620" t="s">
        <v>64</v>
      </c>
      <c r="R9620" t="s">
        <v>3558</v>
      </c>
      <c r="S9620">
        <v>86.352000000000004</v>
      </c>
      <c r="T9620" s="3"/>
    </row>
    <row r="9621" spans="1:20" x14ac:dyDescent="0.3">
      <c r="A9621">
        <v>9620</v>
      </c>
      <c r="B9621" t="s">
        <v>10743</v>
      </c>
      <c r="C9621">
        <f t="shared" si="150"/>
        <v>46</v>
      </c>
      <c r="D9621" s="1">
        <v>43420</v>
      </c>
      <c r="E9621" s="1">
        <v>43425</v>
      </c>
      <c r="F9621" t="s">
        <v>46</v>
      </c>
      <c r="G9621" t="s">
        <v>4292</v>
      </c>
      <c r="H9621" t="s">
        <v>4293</v>
      </c>
      <c r="I9621" t="s">
        <v>37</v>
      </c>
      <c r="J9621" t="s">
        <v>23</v>
      </c>
      <c r="K9621" t="s">
        <v>4623</v>
      </c>
      <c r="L9621" t="s">
        <v>494</v>
      </c>
      <c r="M9621">
        <v>43402</v>
      </c>
      <c r="N9621" t="s">
        <v>144</v>
      </c>
      <c r="O9621" t="s">
        <v>1355</v>
      </c>
      <c r="P9621" t="s">
        <v>67</v>
      </c>
      <c r="Q9621" t="s">
        <v>157</v>
      </c>
      <c r="R9621" t="s">
        <v>1356</v>
      </c>
      <c r="S9621">
        <v>139.96</v>
      </c>
      <c r="T9621" s="3"/>
    </row>
    <row r="9622" spans="1:20" x14ac:dyDescent="0.3">
      <c r="A9622">
        <v>9621</v>
      </c>
      <c r="B9622" t="s">
        <v>10744</v>
      </c>
      <c r="C9622">
        <f t="shared" si="150"/>
        <v>39</v>
      </c>
      <c r="D9622" s="1">
        <v>42273</v>
      </c>
      <c r="E9622" s="1">
        <v>42277</v>
      </c>
      <c r="F9622" t="s">
        <v>46</v>
      </c>
      <c r="G9622" t="s">
        <v>4457</v>
      </c>
      <c r="H9622" t="s">
        <v>4458</v>
      </c>
      <c r="I9622" t="s">
        <v>98</v>
      </c>
      <c r="J9622" t="s">
        <v>23</v>
      </c>
      <c r="K9622" t="s">
        <v>2472</v>
      </c>
      <c r="L9622" t="s">
        <v>494</v>
      </c>
      <c r="M9622">
        <v>43130</v>
      </c>
      <c r="N9622" t="s">
        <v>144</v>
      </c>
      <c r="O9622" t="s">
        <v>9230</v>
      </c>
      <c r="P9622" t="s">
        <v>42</v>
      </c>
      <c r="Q9622" t="s">
        <v>74</v>
      </c>
      <c r="R9622" t="s">
        <v>9231</v>
      </c>
      <c r="S9622">
        <v>16.704000000000001</v>
      </c>
      <c r="T9622" s="3"/>
    </row>
    <row r="9623" spans="1:20" x14ac:dyDescent="0.3">
      <c r="A9623">
        <v>9622</v>
      </c>
      <c r="B9623" t="s">
        <v>10744</v>
      </c>
      <c r="C9623">
        <f t="shared" si="150"/>
        <v>39</v>
      </c>
      <c r="D9623" s="1">
        <v>42273</v>
      </c>
      <c r="E9623" s="1">
        <v>42277</v>
      </c>
      <c r="F9623" t="s">
        <v>46</v>
      </c>
      <c r="G9623" t="s">
        <v>4457</v>
      </c>
      <c r="H9623" t="s">
        <v>4458</v>
      </c>
      <c r="I9623" t="s">
        <v>98</v>
      </c>
      <c r="J9623" t="s">
        <v>23</v>
      </c>
      <c r="K9623" t="s">
        <v>2472</v>
      </c>
      <c r="L9623" t="s">
        <v>494</v>
      </c>
      <c r="M9623">
        <v>43130</v>
      </c>
      <c r="N9623" t="s">
        <v>144</v>
      </c>
      <c r="O9623" t="s">
        <v>9963</v>
      </c>
      <c r="P9623" t="s">
        <v>67</v>
      </c>
      <c r="Q9623" t="s">
        <v>157</v>
      </c>
      <c r="R9623" t="s">
        <v>9964</v>
      </c>
      <c r="S9623">
        <v>3.1520000000000001</v>
      </c>
      <c r="T9623" s="3"/>
    </row>
    <row r="9624" spans="1:20" x14ac:dyDescent="0.3">
      <c r="A9624">
        <v>9623</v>
      </c>
      <c r="B9624" t="s">
        <v>10744</v>
      </c>
      <c r="C9624">
        <f t="shared" si="150"/>
        <v>39</v>
      </c>
      <c r="D9624" s="1">
        <v>42273</v>
      </c>
      <c r="E9624" s="1">
        <v>42277</v>
      </c>
      <c r="F9624" t="s">
        <v>46</v>
      </c>
      <c r="G9624" t="s">
        <v>4457</v>
      </c>
      <c r="H9624" t="s">
        <v>4458</v>
      </c>
      <c r="I9624" t="s">
        <v>98</v>
      </c>
      <c r="J9624" t="s">
        <v>23</v>
      </c>
      <c r="K9624" t="s">
        <v>2472</v>
      </c>
      <c r="L9624" t="s">
        <v>494</v>
      </c>
      <c r="M9624">
        <v>43130</v>
      </c>
      <c r="N9624" t="s">
        <v>144</v>
      </c>
      <c r="O9624" t="s">
        <v>6626</v>
      </c>
      <c r="P9624" t="s">
        <v>42</v>
      </c>
      <c r="Q9624" t="s">
        <v>86</v>
      </c>
      <c r="R9624" t="s">
        <v>6627</v>
      </c>
      <c r="S9624">
        <v>32.896000000000001</v>
      </c>
      <c r="T9624" s="3"/>
    </row>
    <row r="9625" spans="1:20" x14ac:dyDescent="0.3">
      <c r="A9625">
        <v>9624</v>
      </c>
      <c r="B9625" t="s">
        <v>10745</v>
      </c>
      <c r="C9625">
        <f t="shared" si="150"/>
        <v>26</v>
      </c>
      <c r="D9625" s="1">
        <v>43280</v>
      </c>
      <c r="E9625" s="1">
        <v>43281</v>
      </c>
      <c r="F9625" t="s">
        <v>184</v>
      </c>
      <c r="G9625" t="s">
        <v>2099</v>
      </c>
      <c r="H9625" t="s">
        <v>2100</v>
      </c>
      <c r="I9625" t="s">
        <v>22</v>
      </c>
      <c r="J9625" t="s">
        <v>23</v>
      </c>
      <c r="K9625" t="s">
        <v>813</v>
      </c>
      <c r="L9625" t="s">
        <v>100</v>
      </c>
      <c r="M9625">
        <v>75220</v>
      </c>
      <c r="N9625" t="s">
        <v>101</v>
      </c>
      <c r="O9625" t="s">
        <v>2539</v>
      </c>
      <c r="P9625" t="s">
        <v>42</v>
      </c>
      <c r="Q9625" t="s">
        <v>74</v>
      </c>
      <c r="R9625" t="s">
        <v>2540</v>
      </c>
      <c r="S9625">
        <v>21.391999999999999</v>
      </c>
      <c r="T9625" s="3"/>
    </row>
    <row r="9626" spans="1:20" x14ac:dyDescent="0.3">
      <c r="A9626">
        <v>9625</v>
      </c>
      <c r="B9626" t="s">
        <v>10745</v>
      </c>
      <c r="C9626">
        <f t="shared" si="150"/>
        <v>26</v>
      </c>
      <c r="D9626" s="1">
        <v>43280</v>
      </c>
      <c r="E9626" s="1">
        <v>43281</v>
      </c>
      <c r="F9626" t="s">
        <v>184</v>
      </c>
      <c r="G9626" t="s">
        <v>2099</v>
      </c>
      <c r="H9626" t="s">
        <v>2100</v>
      </c>
      <c r="I9626" t="s">
        <v>22</v>
      </c>
      <c r="J9626" t="s">
        <v>23</v>
      </c>
      <c r="K9626" t="s">
        <v>813</v>
      </c>
      <c r="L9626" t="s">
        <v>100</v>
      </c>
      <c r="M9626">
        <v>75220</v>
      </c>
      <c r="N9626" t="s">
        <v>101</v>
      </c>
      <c r="O9626" t="s">
        <v>4862</v>
      </c>
      <c r="P9626" t="s">
        <v>28</v>
      </c>
      <c r="Q9626" t="s">
        <v>52</v>
      </c>
      <c r="R9626" t="s">
        <v>4863</v>
      </c>
      <c r="S9626">
        <v>307.31400000000002</v>
      </c>
      <c r="T9626" s="3"/>
    </row>
    <row r="9627" spans="1:20" x14ac:dyDescent="0.3">
      <c r="A9627">
        <v>9626</v>
      </c>
      <c r="B9627" t="s">
        <v>10745</v>
      </c>
      <c r="C9627">
        <f t="shared" si="150"/>
        <v>26</v>
      </c>
      <c r="D9627" s="1">
        <v>43280</v>
      </c>
      <c r="E9627" s="1">
        <v>43281</v>
      </c>
      <c r="F9627" t="s">
        <v>184</v>
      </c>
      <c r="G9627" t="s">
        <v>2099</v>
      </c>
      <c r="H9627" t="s">
        <v>2100</v>
      </c>
      <c r="I9627" t="s">
        <v>22</v>
      </c>
      <c r="J9627" t="s">
        <v>23</v>
      </c>
      <c r="K9627" t="s">
        <v>813</v>
      </c>
      <c r="L9627" t="s">
        <v>100</v>
      </c>
      <c r="M9627">
        <v>75220</v>
      </c>
      <c r="N9627" t="s">
        <v>101</v>
      </c>
      <c r="O9627" t="s">
        <v>5452</v>
      </c>
      <c r="P9627" t="s">
        <v>28</v>
      </c>
      <c r="Q9627" t="s">
        <v>29</v>
      </c>
      <c r="R9627" t="s">
        <v>5453</v>
      </c>
      <c r="S9627">
        <v>409.99919999999997</v>
      </c>
      <c r="T9627" s="3"/>
    </row>
    <row r="9628" spans="1:20" x14ac:dyDescent="0.3">
      <c r="A9628">
        <v>9627</v>
      </c>
      <c r="B9628" t="s">
        <v>10746</v>
      </c>
      <c r="C9628">
        <f t="shared" si="150"/>
        <v>39</v>
      </c>
      <c r="D9628" s="1">
        <v>43366</v>
      </c>
      <c r="E9628" s="1">
        <v>43368</v>
      </c>
      <c r="F9628" t="s">
        <v>184</v>
      </c>
      <c r="G9628" t="s">
        <v>1622</v>
      </c>
      <c r="H9628" t="s">
        <v>1623</v>
      </c>
      <c r="I9628" t="s">
        <v>37</v>
      </c>
      <c r="J9628" t="s">
        <v>23</v>
      </c>
      <c r="K9628" t="s">
        <v>4885</v>
      </c>
      <c r="L9628" t="s">
        <v>100</v>
      </c>
      <c r="M9628">
        <v>79424</v>
      </c>
      <c r="N9628" t="s">
        <v>101</v>
      </c>
      <c r="O9628" t="s">
        <v>9713</v>
      </c>
      <c r="P9628" t="s">
        <v>42</v>
      </c>
      <c r="Q9628" t="s">
        <v>86</v>
      </c>
      <c r="R9628" t="s">
        <v>9714</v>
      </c>
      <c r="S9628">
        <v>9.2479999999999993</v>
      </c>
      <c r="T9628" s="3"/>
    </row>
    <row r="9629" spans="1:20" x14ac:dyDescent="0.3">
      <c r="A9629">
        <v>9628</v>
      </c>
      <c r="B9629" t="s">
        <v>10747</v>
      </c>
      <c r="C9629">
        <f t="shared" si="150"/>
        <v>48</v>
      </c>
      <c r="D9629" s="1">
        <v>42331</v>
      </c>
      <c r="E9629" s="1">
        <v>42335</v>
      </c>
      <c r="F9629" t="s">
        <v>46</v>
      </c>
      <c r="G9629" t="s">
        <v>5188</v>
      </c>
      <c r="H9629" t="s">
        <v>5189</v>
      </c>
      <c r="I9629" t="s">
        <v>22</v>
      </c>
      <c r="J9629" t="s">
        <v>23</v>
      </c>
      <c r="K9629" t="s">
        <v>878</v>
      </c>
      <c r="L9629" t="s">
        <v>234</v>
      </c>
      <c r="M9629">
        <v>48227</v>
      </c>
      <c r="N9629" t="s">
        <v>101</v>
      </c>
      <c r="O9629" t="s">
        <v>3008</v>
      </c>
      <c r="P9629" t="s">
        <v>42</v>
      </c>
      <c r="Q9629" t="s">
        <v>71</v>
      </c>
      <c r="R9629" t="s">
        <v>3009</v>
      </c>
      <c r="S9629">
        <v>14.67</v>
      </c>
      <c r="T9629" s="3"/>
    </row>
    <row r="9630" spans="1:20" x14ac:dyDescent="0.3">
      <c r="A9630">
        <v>9629</v>
      </c>
      <c r="B9630" t="s">
        <v>10748</v>
      </c>
      <c r="C9630">
        <f t="shared" si="150"/>
        <v>3</v>
      </c>
      <c r="D9630" s="1">
        <v>42017</v>
      </c>
      <c r="E9630" s="1">
        <v>42022</v>
      </c>
      <c r="F9630" t="s">
        <v>46</v>
      </c>
      <c r="G9630" t="s">
        <v>3886</v>
      </c>
      <c r="H9630" t="s">
        <v>3887</v>
      </c>
      <c r="I9630" t="s">
        <v>22</v>
      </c>
      <c r="J9630" t="s">
        <v>23</v>
      </c>
      <c r="K9630" t="s">
        <v>603</v>
      </c>
      <c r="L9630" t="s">
        <v>494</v>
      </c>
      <c r="M9630">
        <v>43055</v>
      </c>
      <c r="N9630" t="s">
        <v>144</v>
      </c>
      <c r="O9630" t="s">
        <v>2780</v>
      </c>
      <c r="P9630" t="s">
        <v>42</v>
      </c>
      <c r="Q9630" t="s">
        <v>86</v>
      </c>
      <c r="R9630" t="s">
        <v>2781</v>
      </c>
      <c r="S9630">
        <v>37.408000000000001</v>
      </c>
      <c r="T9630" s="3"/>
    </row>
    <row r="9631" spans="1:20" x14ac:dyDescent="0.3">
      <c r="A9631">
        <v>9630</v>
      </c>
      <c r="B9631" t="s">
        <v>10748</v>
      </c>
      <c r="C9631">
        <f t="shared" si="150"/>
        <v>3</v>
      </c>
      <c r="D9631" s="1">
        <v>42017</v>
      </c>
      <c r="E9631" s="1">
        <v>42022</v>
      </c>
      <c r="F9631" t="s">
        <v>46</v>
      </c>
      <c r="G9631" t="s">
        <v>3886</v>
      </c>
      <c r="H9631" t="s">
        <v>3887</v>
      </c>
      <c r="I9631" t="s">
        <v>22</v>
      </c>
      <c r="J9631" t="s">
        <v>23</v>
      </c>
      <c r="K9631" t="s">
        <v>603</v>
      </c>
      <c r="L9631" t="s">
        <v>494</v>
      </c>
      <c r="M9631">
        <v>43055</v>
      </c>
      <c r="N9631" t="s">
        <v>144</v>
      </c>
      <c r="O9631" t="s">
        <v>6719</v>
      </c>
      <c r="P9631" t="s">
        <v>42</v>
      </c>
      <c r="Q9631" t="s">
        <v>71</v>
      </c>
      <c r="R9631" t="s">
        <v>6720</v>
      </c>
      <c r="S9631">
        <v>3.4380000000000002</v>
      </c>
      <c r="T9631" s="3"/>
    </row>
    <row r="9632" spans="1:20" x14ac:dyDescent="0.3">
      <c r="A9632">
        <v>9631</v>
      </c>
      <c r="B9632" t="s">
        <v>10749</v>
      </c>
      <c r="C9632">
        <f t="shared" si="150"/>
        <v>22</v>
      </c>
      <c r="D9632" s="1">
        <v>42886</v>
      </c>
      <c r="E9632" s="1">
        <v>42892</v>
      </c>
      <c r="F9632" t="s">
        <v>46</v>
      </c>
      <c r="G9632" t="s">
        <v>3241</v>
      </c>
      <c r="H9632" t="s">
        <v>3242</v>
      </c>
      <c r="I9632" t="s">
        <v>22</v>
      </c>
      <c r="J9632" t="s">
        <v>23</v>
      </c>
      <c r="K9632" t="s">
        <v>262</v>
      </c>
      <c r="L9632" t="s">
        <v>263</v>
      </c>
      <c r="M9632">
        <v>10011</v>
      </c>
      <c r="N9632" t="s">
        <v>144</v>
      </c>
      <c r="O9632" t="s">
        <v>442</v>
      </c>
      <c r="P9632" t="s">
        <v>42</v>
      </c>
      <c r="Q9632" t="s">
        <v>71</v>
      </c>
      <c r="R9632" t="s">
        <v>443</v>
      </c>
      <c r="S9632">
        <v>7.1520000000000001</v>
      </c>
      <c r="T9632" s="3"/>
    </row>
    <row r="9633" spans="1:20" x14ac:dyDescent="0.3">
      <c r="A9633">
        <v>9632</v>
      </c>
      <c r="B9633" t="s">
        <v>10749</v>
      </c>
      <c r="C9633">
        <f t="shared" si="150"/>
        <v>22</v>
      </c>
      <c r="D9633" s="1">
        <v>42886</v>
      </c>
      <c r="E9633" s="1">
        <v>42892</v>
      </c>
      <c r="F9633" t="s">
        <v>46</v>
      </c>
      <c r="G9633" t="s">
        <v>3241</v>
      </c>
      <c r="H9633" t="s">
        <v>3242</v>
      </c>
      <c r="I9633" t="s">
        <v>22</v>
      </c>
      <c r="J9633" t="s">
        <v>23</v>
      </c>
      <c r="K9633" t="s">
        <v>262</v>
      </c>
      <c r="L9633" t="s">
        <v>263</v>
      </c>
      <c r="M9633">
        <v>10011</v>
      </c>
      <c r="N9633" t="s">
        <v>144</v>
      </c>
      <c r="O9633" t="s">
        <v>7165</v>
      </c>
      <c r="P9633" t="s">
        <v>67</v>
      </c>
      <c r="Q9633" t="s">
        <v>68</v>
      </c>
      <c r="R9633" t="s">
        <v>7166</v>
      </c>
      <c r="S9633">
        <v>179.7</v>
      </c>
      <c r="T9633" s="3"/>
    </row>
    <row r="9634" spans="1:20" x14ac:dyDescent="0.3">
      <c r="A9634">
        <v>9633</v>
      </c>
      <c r="B9634" t="s">
        <v>10750</v>
      </c>
      <c r="C9634">
        <f t="shared" si="150"/>
        <v>7</v>
      </c>
      <c r="D9634" s="1">
        <v>43144</v>
      </c>
      <c r="E9634" s="1">
        <v>43148</v>
      </c>
      <c r="F9634" t="s">
        <v>46</v>
      </c>
      <c r="G9634" t="s">
        <v>6667</v>
      </c>
      <c r="H9634" t="s">
        <v>6668</v>
      </c>
      <c r="I9634" t="s">
        <v>22</v>
      </c>
      <c r="J9634" t="s">
        <v>23</v>
      </c>
      <c r="K9634" t="s">
        <v>405</v>
      </c>
      <c r="L9634" t="s">
        <v>225</v>
      </c>
      <c r="M9634">
        <v>55407</v>
      </c>
      <c r="N9634" t="s">
        <v>101</v>
      </c>
      <c r="O9634" t="s">
        <v>4820</v>
      </c>
      <c r="P9634" t="s">
        <v>42</v>
      </c>
      <c r="Q9634" t="s">
        <v>74</v>
      </c>
      <c r="R9634" t="s">
        <v>4821</v>
      </c>
      <c r="S9634">
        <v>90.64</v>
      </c>
      <c r="T9634" s="3"/>
    </row>
    <row r="9635" spans="1:20" x14ac:dyDescent="0.3">
      <c r="A9635">
        <v>9634</v>
      </c>
      <c r="B9635" t="s">
        <v>10751</v>
      </c>
      <c r="C9635">
        <f t="shared" si="150"/>
        <v>42</v>
      </c>
      <c r="D9635" s="1">
        <v>42291</v>
      </c>
      <c r="E9635" s="1">
        <v>42294</v>
      </c>
      <c r="F9635" t="s">
        <v>184</v>
      </c>
      <c r="G9635" t="s">
        <v>5810</v>
      </c>
      <c r="H9635" t="s">
        <v>5811</v>
      </c>
      <c r="I9635" t="s">
        <v>22</v>
      </c>
      <c r="J9635" t="s">
        <v>23</v>
      </c>
      <c r="K9635" t="s">
        <v>4101</v>
      </c>
      <c r="L9635" t="s">
        <v>1244</v>
      </c>
      <c r="M9635">
        <v>2149</v>
      </c>
      <c r="N9635" t="s">
        <v>144</v>
      </c>
      <c r="O9635" t="s">
        <v>3989</v>
      </c>
      <c r="P9635" t="s">
        <v>67</v>
      </c>
      <c r="Q9635" t="s">
        <v>157</v>
      </c>
      <c r="R9635" t="s">
        <v>3990</v>
      </c>
      <c r="S9635">
        <v>177</v>
      </c>
      <c r="T9635" s="3"/>
    </row>
    <row r="9636" spans="1:20" x14ac:dyDescent="0.3">
      <c r="A9636">
        <v>9635</v>
      </c>
      <c r="B9636" t="s">
        <v>10751</v>
      </c>
      <c r="C9636">
        <f t="shared" si="150"/>
        <v>42</v>
      </c>
      <c r="D9636" s="1">
        <v>42291</v>
      </c>
      <c r="E9636" s="1">
        <v>42294</v>
      </c>
      <c r="F9636" t="s">
        <v>184</v>
      </c>
      <c r="G9636" t="s">
        <v>5810</v>
      </c>
      <c r="H9636" t="s">
        <v>5811</v>
      </c>
      <c r="I9636" t="s">
        <v>22</v>
      </c>
      <c r="J9636" t="s">
        <v>23</v>
      </c>
      <c r="K9636" t="s">
        <v>4101</v>
      </c>
      <c r="L9636" t="s">
        <v>1244</v>
      </c>
      <c r="M9636">
        <v>2149</v>
      </c>
      <c r="N9636" t="s">
        <v>144</v>
      </c>
      <c r="O9636" t="s">
        <v>345</v>
      </c>
      <c r="P9636" t="s">
        <v>42</v>
      </c>
      <c r="Q9636" t="s">
        <v>55</v>
      </c>
      <c r="R9636" t="s">
        <v>346</v>
      </c>
      <c r="S9636">
        <v>79.45</v>
      </c>
      <c r="T9636" s="3"/>
    </row>
    <row r="9637" spans="1:20" x14ac:dyDescent="0.3">
      <c r="A9637">
        <v>9636</v>
      </c>
      <c r="B9637" t="s">
        <v>10751</v>
      </c>
      <c r="C9637">
        <f t="shared" si="150"/>
        <v>42</v>
      </c>
      <c r="D9637" s="1">
        <v>42291</v>
      </c>
      <c r="E9637" s="1">
        <v>42294</v>
      </c>
      <c r="F9637" t="s">
        <v>184</v>
      </c>
      <c r="G9637" t="s">
        <v>5810</v>
      </c>
      <c r="H9637" t="s">
        <v>5811</v>
      </c>
      <c r="I9637" t="s">
        <v>22</v>
      </c>
      <c r="J9637" t="s">
        <v>23</v>
      </c>
      <c r="K9637" t="s">
        <v>4101</v>
      </c>
      <c r="L9637" t="s">
        <v>1244</v>
      </c>
      <c r="M9637">
        <v>2149</v>
      </c>
      <c r="N9637" t="s">
        <v>144</v>
      </c>
      <c r="O9637" t="s">
        <v>7670</v>
      </c>
      <c r="P9637" t="s">
        <v>28</v>
      </c>
      <c r="Q9637" t="s">
        <v>32</v>
      </c>
      <c r="R9637" t="s">
        <v>7671</v>
      </c>
      <c r="S9637">
        <v>1628.82</v>
      </c>
      <c r="T9637" s="3"/>
    </row>
    <row r="9638" spans="1:20" x14ac:dyDescent="0.3">
      <c r="A9638">
        <v>9637</v>
      </c>
      <c r="B9638" t="s">
        <v>10752</v>
      </c>
      <c r="C9638">
        <f t="shared" si="150"/>
        <v>47</v>
      </c>
      <c r="D9638" s="1">
        <v>42326</v>
      </c>
      <c r="E9638" s="1">
        <v>42333</v>
      </c>
      <c r="F9638" t="s">
        <v>46</v>
      </c>
      <c r="G9638" t="s">
        <v>1622</v>
      </c>
      <c r="H9638" t="s">
        <v>1623</v>
      </c>
      <c r="I9638" t="s">
        <v>37</v>
      </c>
      <c r="J9638" t="s">
        <v>23</v>
      </c>
      <c r="K9638" t="s">
        <v>91</v>
      </c>
      <c r="L9638" t="s">
        <v>92</v>
      </c>
      <c r="M9638">
        <v>98105</v>
      </c>
      <c r="N9638" t="s">
        <v>40</v>
      </c>
      <c r="O9638" t="s">
        <v>2208</v>
      </c>
      <c r="P9638" t="s">
        <v>28</v>
      </c>
      <c r="Q9638" t="s">
        <v>61</v>
      </c>
      <c r="R9638" t="s">
        <v>2209</v>
      </c>
      <c r="S9638">
        <v>137.54</v>
      </c>
      <c r="T9638" s="3"/>
    </row>
    <row r="9639" spans="1:20" x14ac:dyDescent="0.3">
      <c r="A9639">
        <v>9638</v>
      </c>
      <c r="B9639" t="s">
        <v>10752</v>
      </c>
      <c r="C9639">
        <f t="shared" si="150"/>
        <v>47</v>
      </c>
      <c r="D9639" s="1">
        <v>42326</v>
      </c>
      <c r="E9639" s="1">
        <v>42333</v>
      </c>
      <c r="F9639" t="s">
        <v>46</v>
      </c>
      <c r="G9639" t="s">
        <v>1622</v>
      </c>
      <c r="H9639" t="s">
        <v>1623</v>
      </c>
      <c r="I9639" t="s">
        <v>37</v>
      </c>
      <c r="J9639" t="s">
        <v>23</v>
      </c>
      <c r="K9639" t="s">
        <v>91</v>
      </c>
      <c r="L9639" t="s">
        <v>92</v>
      </c>
      <c r="M9639">
        <v>98105</v>
      </c>
      <c r="N9639" t="s">
        <v>40</v>
      </c>
      <c r="O9639" t="s">
        <v>3777</v>
      </c>
      <c r="P9639" t="s">
        <v>28</v>
      </c>
      <c r="Q9639" t="s">
        <v>52</v>
      </c>
      <c r="R9639" t="s">
        <v>3778</v>
      </c>
      <c r="S9639">
        <v>730.2</v>
      </c>
      <c r="T9639" s="3"/>
    </row>
    <row r="9640" spans="1:20" x14ac:dyDescent="0.3">
      <c r="A9640">
        <v>9639</v>
      </c>
      <c r="B9640" t="s">
        <v>10753</v>
      </c>
      <c r="C9640">
        <f t="shared" si="150"/>
        <v>46</v>
      </c>
      <c r="D9640" s="1">
        <v>43416</v>
      </c>
      <c r="E9640" s="1">
        <v>43419</v>
      </c>
      <c r="F9640" t="s">
        <v>19</v>
      </c>
      <c r="G9640" t="s">
        <v>1828</v>
      </c>
      <c r="H9640" t="s">
        <v>1829</v>
      </c>
      <c r="I9640" t="s">
        <v>22</v>
      </c>
      <c r="J9640" t="s">
        <v>23</v>
      </c>
      <c r="K9640" t="s">
        <v>38</v>
      </c>
      <c r="L9640" t="s">
        <v>39</v>
      </c>
      <c r="M9640">
        <v>90032</v>
      </c>
      <c r="N9640" t="s">
        <v>40</v>
      </c>
      <c r="O9640" t="s">
        <v>9713</v>
      </c>
      <c r="P9640" t="s">
        <v>42</v>
      </c>
      <c r="Q9640" t="s">
        <v>86</v>
      </c>
      <c r="R9640" t="s">
        <v>9714</v>
      </c>
      <c r="S9640">
        <v>11.56</v>
      </c>
      <c r="T9640" s="3"/>
    </row>
    <row r="9641" spans="1:20" x14ac:dyDescent="0.3">
      <c r="A9641">
        <v>9640</v>
      </c>
      <c r="B9641" t="s">
        <v>10754</v>
      </c>
      <c r="C9641">
        <f t="shared" si="150"/>
        <v>5</v>
      </c>
      <c r="D9641" s="1">
        <v>42397</v>
      </c>
      <c r="E9641" s="1">
        <v>42400</v>
      </c>
      <c r="F9641" t="s">
        <v>19</v>
      </c>
      <c r="G9641" t="s">
        <v>828</v>
      </c>
      <c r="H9641" t="s">
        <v>829</v>
      </c>
      <c r="I9641" t="s">
        <v>22</v>
      </c>
      <c r="J9641" t="s">
        <v>23</v>
      </c>
      <c r="K9641" t="s">
        <v>83</v>
      </c>
      <c r="L9641" t="s">
        <v>84</v>
      </c>
      <c r="M9641">
        <v>28027</v>
      </c>
      <c r="N9641" t="s">
        <v>26</v>
      </c>
      <c r="O9641" t="s">
        <v>2319</v>
      </c>
      <c r="P9641" t="s">
        <v>28</v>
      </c>
      <c r="Q9641" t="s">
        <v>52</v>
      </c>
      <c r="R9641" t="s">
        <v>2320</v>
      </c>
      <c r="S9641">
        <v>4297.6440000000002</v>
      </c>
      <c r="T9641" s="3"/>
    </row>
    <row r="9642" spans="1:20" x14ac:dyDescent="0.3">
      <c r="A9642">
        <v>9641</v>
      </c>
      <c r="B9642" t="s">
        <v>10755</v>
      </c>
      <c r="C9642">
        <f t="shared" si="150"/>
        <v>10</v>
      </c>
      <c r="D9642" s="1">
        <v>42070</v>
      </c>
      <c r="E9642" s="1">
        <v>42075</v>
      </c>
      <c r="F9642" t="s">
        <v>46</v>
      </c>
      <c r="G9642" t="s">
        <v>9532</v>
      </c>
      <c r="H9642" t="s">
        <v>9533</v>
      </c>
      <c r="I9642" t="s">
        <v>37</v>
      </c>
      <c r="J9642" t="s">
        <v>23</v>
      </c>
      <c r="K9642" t="s">
        <v>91</v>
      </c>
      <c r="L9642" t="s">
        <v>92</v>
      </c>
      <c r="M9642">
        <v>98103</v>
      </c>
      <c r="N9642" t="s">
        <v>40</v>
      </c>
      <c r="O9642" t="s">
        <v>468</v>
      </c>
      <c r="P9642" t="s">
        <v>42</v>
      </c>
      <c r="Q9642" t="s">
        <v>64</v>
      </c>
      <c r="R9642" t="s">
        <v>469</v>
      </c>
      <c r="S9642">
        <v>20.65</v>
      </c>
      <c r="T9642" s="3"/>
    </row>
    <row r="9643" spans="1:20" x14ac:dyDescent="0.3">
      <c r="A9643">
        <v>9642</v>
      </c>
      <c r="B9643" t="s">
        <v>10755</v>
      </c>
      <c r="C9643">
        <f t="shared" si="150"/>
        <v>10</v>
      </c>
      <c r="D9643" s="1">
        <v>42070</v>
      </c>
      <c r="E9643" s="1">
        <v>42075</v>
      </c>
      <c r="F9643" t="s">
        <v>46</v>
      </c>
      <c r="G9643" t="s">
        <v>9532</v>
      </c>
      <c r="H9643" t="s">
        <v>9533</v>
      </c>
      <c r="I9643" t="s">
        <v>37</v>
      </c>
      <c r="J9643" t="s">
        <v>23</v>
      </c>
      <c r="K9643" t="s">
        <v>91</v>
      </c>
      <c r="L9643" t="s">
        <v>92</v>
      </c>
      <c r="M9643">
        <v>98103</v>
      </c>
      <c r="N9643" t="s">
        <v>40</v>
      </c>
      <c r="O9643" t="s">
        <v>1412</v>
      </c>
      <c r="P9643" t="s">
        <v>42</v>
      </c>
      <c r="Q9643" t="s">
        <v>55</v>
      </c>
      <c r="R9643" t="s">
        <v>1413</v>
      </c>
      <c r="S9643">
        <v>204.9</v>
      </c>
      <c r="T9643" s="3"/>
    </row>
    <row r="9644" spans="1:20" x14ac:dyDescent="0.3">
      <c r="A9644">
        <v>9643</v>
      </c>
      <c r="B9644" t="s">
        <v>10755</v>
      </c>
      <c r="C9644">
        <f t="shared" si="150"/>
        <v>10</v>
      </c>
      <c r="D9644" s="1">
        <v>42070</v>
      </c>
      <c r="E9644" s="1">
        <v>42075</v>
      </c>
      <c r="F9644" t="s">
        <v>46</v>
      </c>
      <c r="G9644" t="s">
        <v>9532</v>
      </c>
      <c r="H9644" t="s">
        <v>9533</v>
      </c>
      <c r="I9644" t="s">
        <v>37</v>
      </c>
      <c r="J9644" t="s">
        <v>23</v>
      </c>
      <c r="K9644" t="s">
        <v>91</v>
      </c>
      <c r="L9644" t="s">
        <v>92</v>
      </c>
      <c r="M9644">
        <v>98103</v>
      </c>
      <c r="N9644" t="s">
        <v>40</v>
      </c>
      <c r="O9644" t="s">
        <v>10554</v>
      </c>
      <c r="P9644" t="s">
        <v>28</v>
      </c>
      <c r="Q9644" t="s">
        <v>32</v>
      </c>
      <c r="R9644" t="s">
        <v>10555</v>
      </c>
      <c r="S9644">
        <v>436.70400000000001</v>
      </c>
      <c r="T9644" s="3"/>
    </row>
    <row r="9645" spans="1:20" x14ac:dyDescent="0.3">
      <c r="A9645">
        <v>9644</v>
      </c>
      <c r="B9645" t="s">
        <v>10755</v>
      </c>
      <c r="C9645">
        <f t="shared" si="150"/>
        <v>10</v>
      </c>
      <c r="D9645" s="1">
        <v>42070</v>
      </c>
      <c r="E9645" s="1">
        <v>42075</v>
      </c>
      <c r="F9645" t="s">
        <v>46</v>
      </c>
      <c r="G9645" t="s">
        <v>9532</v>
      </c>
      <c r="H9645" t="s">
        <v>9533</v>
      </c>
      <c r="I9645" t="s">
        <v>37</v>
      </c>
      <c r="J9645" t="s">
        <v>23</v>
      </c>
      <c r="K9645" t="s">
        <v>91</v>
      </c>
      <c r="L9645" t="s">
        <v>92</v>
      </c>
      <c r="M9645">
        <v>98103</v>
      </c>
      <c r="N9645" t="s">
        <v>40</v>
      </c>
      <c r="O9645" t="s">
        <v>6361</v>
      </c>
      <c r="P9645" t="s">
        <v>28</v>
      </c>
      <c r="Q9645" t="s">
        <v>32</v>
      </c>
      <c r="R9645" t="s">
        <v>6362</v>
      </c>
      <c r="S9645">
        <v>481.56799999999998</v>
      </c>
      <c r="T9645" s="3"/>
    </row>
    <row r="9646" spans="1:20" x14ac:dyDescent="0.3">
      <c r="A9646">
        <v>9645</v>
      </c>
      <c r="B9646" t="s">
        <v>10756</v>
      </c>
      <c r="C9646">
        <f t="shared" si="150"/>
        <v>23</v>
      </c>
      <c r="D9646" s="1">
        <v>43259</v>
      </c>
      <c r="E9646" s="1">
        <v>43264</v>
      </c>
      <c r="F9646" t="s">
        <v>46</v>
      </c>
      <c r="G9646" t="s">
        <v>3165</v>
      </c>
      <c r="H9646" t="s">
        <v>3166</v>
      </c>
      <c r="I9646" t="s">
        <v>22</v>
      </c>
      <c r="J9646" t="s">
        <v>23</v>
      </c>
      <c r="K9646" t="s">
        <v>3947</v>
      </c>
      <c r="L9646" t="s">
        <v>306</v>
      </c>
      <c r="M9646">
        <v>85301</v>
      </c>
      <c r="N9646" t="s">
        <v>40</v>
      </c>
      <c r="O9646" t="s">
        <v>4388</v>
      </c>
      <c r="P9646" t="s">
        <v>67</v>
      </c>
      <c r="Q9646" t="s">
        <v>157</v>
      </c>
      <c r="R9646" t="s">
        <v>4389</v>
      </c>
      <c r="S9646">
        <v>89.543999999999997</v>
      </c>
      <c r="T9646" s="3"/>
    </row>
    <row r="9647" spans="1:20" x14ac:dyDescent="0.3">
      <c r="A9647">
        <v>9646</v>
      </c>
      <c r="B9647" t="s">
        <v>10756</v>
      </c>
      <c r="C9647">
        <f t="shared" si="150"/>
        <v>23</v>
      </c>
      <c r="D9647" s="1">
        <v>43259</v>
      </c>
      <c r="E9647" s="1">
        <v>43264</v>
      </c>
      <c r="F9647" t="s">
        <v>46</v>
      </c>
      <c r="G9647" t="s">
        <v>3165</v>
      </c>
      <c r="H9647" t="s">
        <v>3166</v>
      </c>
      <c r="I9647" t="s">
        <v>22</v>
      </c>
      <c r="J9647" t="s">
        <v>23</v>
      </c>
      <c r="K9647" t="s">
        <v>3947</v>
      </c>
      <c r="L9647" t="s">
        <v>306</v>
      </c>
      <c r="M9647">
        <v>85301</v>
      </c>
      <c r="N9647" t="s">
        <v>40</v>
      </c>
      <c r="O9647" t="s">
        <v>883</v>
      </c>
      <c r="P9647" t="s">
        <v>42</v>
      </c>
      <c r="Q9647" t="s">
        <v>55</v>
      </c>
      <c r="R9647" t="s">
        <v>884</v>
      </c>
      <c r="S9647">
        <v>35.167999999999999</v>
      </c>
      <c r="T9647" s="3"/>
    </row>
    <row r="9648" spans="1:20" x14ac:dyDescent="0.3">
      <c r="A9648">
        <v>9647</v>
      </c>
      <c r="B9648" t="s">
        <v>10756</v>
      </c>
      <c r="C9648">
        <f t="shared" si="150"/>
        <v>23</v>
      </c>
      <c r="D9648" s="1">
        <v>43259</v>
      </c>
      <c r="E9648" s="1">
        <v>43264</v>
      </c>
      <c r="F9648" t="s">
        <v>46</v>
      </c>
      <c r="G9648" t="s">
        <v>3165</v>
      </c>
      <c r="H9648" t="s">
        <v>3166</v>
      </c>
      <c r="I9648" t="s">
        <v>22</v>
      </c>
      <c r="J9648" t="s">
        <v>23</v>
      </c>
      <c r="K9648" t="s">
        <v>3947</v>
      </c>
      <c r="L9648" t="s">
        <v>306</v>
      </c>
      <c r="M9648">
        <v>85301</v>
      </c>
      <c r="N9648" t="s">
        <v>40</v>
      </c>
      <c r="O9648" t="s">
        <v>1062</v>
      </c>
      <c r="P9648" t="s">
        <v>42</v>
      </c>
      <c r="Q9648" t="s">
        <v>71</v>
      </c>
      <c r="R9648" t="s">
        <v>1063</v>
      </c>
      <c r="S9648">
        <v>72.587999999999994</v>
      </c>
      <c r="T9648" s="3"/>
    </row>
    <row r="9649" spans="1:20" x14ac:dyDescent="0.3">
      <c r="A9649">
        <v>9648</v>
      </c>
      <c r="B9649" t="s">
        <v>10757</v>
      </c>
      <c r="C9649">
        <f t="shared" si="150"/>
        <v>47</v>
      </c>
      <c r="D9649" s="1">
        <v>42327</v>
      </c>
      <c r="E9649" s="1">
        <v>42332</v>
      </c>
      <c r="F9649" t="s">
        <v>46</v>
      </c>
      <c r="G9649" t="s">
        <v>5249</v>
      </c>
      <c r="H9649" t="s">
        <v>5250</v>
      </c>
      <c r="I9649" t="s">
        <v>22</v>
      </c>
      <c r="J9649" t="s">
        <v>23</v>
      </c>
      <c r="K9649" t="s">
        <v>10758</v>
      </c>
      <c r="L9649" t="s">
        <v>225</v>
      </c>
      <c r="M9649">
        <v>55433</v>
      </c>
      <c r="N9649" t="s">
        <v>101</v>
      </c>
      <c r="O9649" t="s">
        <v>4500</v>
      </c>
      <c r="P9649" t="s">
        <v>42</v>
      </c>
      <c r="Q9649" t="s">
        <v>55</v>
      </c>
      <c r="R9649" t="s">
        <v>4501</v>
      </c>
      <c r="S9649">
        <v>221.16</v>
      </c>
      <c r="T9649" s="3"/>
    </row>
    <row r="9650" spans="1:20" x14ac:dyDescent="0.3">
      <c r="A9650">
        <v>9649</v>
      </c>
      <c r="B9650" t="s">
        <v>10757</v>
      </c>
      <c r="C9650">
        <f t="shared" si="150"/>
        <v>47</v>
      </c>
      <c r="D9650" s="1">
        <v>42327</v>
      </c>
      <c r="E9650" s="1">
        <v>42332</v>
      </c>
      <c r="F9650" t="s">
        <v>46</v>
      </c>
      <c r="G9650" t="s">
        <v>5249</v>
      </c>
      <c r="H9650" t="s">
        <v>5250</v>
      </c>
      <c r="I9650" t="s">
        <v>22</v>
      </c>
      <c r="J9650" t="s">
        <v>23</v>
      </c>
      <c r="K9650" t="s">
        <v>10758</v>
      </c>
      <c r="L9650" t="s">
        <v>225</v>
      </c>
      <c r="M9650">
        <v>55433</v>
      </c>
      <c r="N9650" t="s">
        <v>101</v>
      </c>
      <c r="O9650" t="s">
        <v>2087</v>
      </c>
      <c r="P9650" t="s">
        <v>67</v>
      </c>
      <c r="Q9650" t="s">
        <v>68</v>
      </c>
      <c r="R9650" t="s">
        <v>2088</v>
      </c>
      <c r="S9650">
        <v>281.97000000000003</v>
      </c>
      <c r="T9650" s="3"/>
    </row>
    <row r="9651" spans="1:20" x14ac:dyDescent="0.3">
      <c r="A9651">
        <v>9650</v>
      </c>
      <c r="B9651" t="s">
        <v>10759</v>
      </c>
      <c r="C9651">
        <f t="shared" si="150"/>
        <v>48</v>
      </c>
      <c r="D9651" s="1">
        <v>43065</v>
      </c>
      <c r="E9651" s="1">
        <v>43069</v>
      </c>
      <c r="F9651" t="s">
        <v>46</v>
      </c>
      <c r="G9651" t="s">
        <v>2760</v>
      </c>
      <c r="H9651" t="s">
        <v>2761</v>
      </c>
      <c r="I9651" t="s">
        <v>22</v>
      </c>
      <c r="J9651" t="s">
        <v>23</v>
      </c>
      <c r="K9651" t="s">
        <v>38</v>
      </c>
      <c r="L9651" t="s">
        <v>39</v>
      </c>
      <c r="M9651">
        <v>90045</v>
      </c>
      <c r="N9651" t="s">
        <v>40</v>
      </c>
      <c r="O9651" t="s">
        <v>5024</v>
      </c>
      <c r="P9651" t="s">
        <v>28</v>
      </c>
      <c r="Q9651" t="s">
        <v>29</v>
      </c>
      <c r="R9651" t="s">
        <v>5025</v>
      </c>
      <c r="S9651">
        <v>3406.6640000000002</v>
      </c>
      <c r="T9651" s="3"/>
    </row>
    <row r="9652" spans="1:20" x14ac:dyDescent="0.3">
      <c r="A9652">
        <v>9651</v>
      </c>
      <c r="B9652" t="s">
        <v>10759</v>
      </c>
      <c r="C9652">
        <f t="shared" si="150"/>
        <v>48</v>
      </c>
      <c r="D9652" s="1">
        <v>43065</v>
      </c>
      <c r="E9652" s="1">
        <v>43069</v>
      </c>
      <c r="F9652" t="s">
        <v>46</v>
      </c>
      <c r="G9652" t="s">
        <v>2760</v>
      </c>
      <c r="H9652" t="s">
        <v>2761</v>
      </c>
      <c r="I9652" t="s">
        <v>22</v>
      </c>
      <c r="J9652" t="s">
        <v>23</v>
      </c>
      <c r="K9652" t="s">
        <v>38</v>
      </c>
      <c r="L9652" t="s">
        <v>39</v>
      </c>
      <c r="M9652">
        <v>90045</v>
      </c>
      <c r="N9652" t="s">
        <v>40</v>
      </c>
      <c r="O9652" t="s">
        <v>6811</v>
      </c>
      <c r="P9652" t="s">
        <v>42</v>
      </c>
      <c r="Q9652" t="s">
        <v>64</v>
      </c>
      <c r="R9652" t="s">
        <v>6812</v>
      </c>
      <c r="S9652">
        <v>37.17</v>
      </c>
      <c r="T9652" s="3"/>
    </row>
    <row r="9653" spans="1:20" x14ac:dyDescent="0.3">
      <c r="A9653">
        <v>9652</v>
      </c>
      <c r="B9653" t="s">
        <v>10759</v>
      </c>
      <c r="C9653">
        <f t="shared" si="150"/>
        <v>48</v>
      </c>
      <c r="D9653" s="1">
        <v>43065</v>
      </c>
      <c r="E9653" s="1">
        <v>43069</v>
      </c>
      <c r="F9653" t="s">
        <v>46</v>
      </c>
      <c r="G9653" t="s">
        <v>2760</v>
      </c>
      <c r="H9653" t="s">
        <v>2761</v>
      </c>
      <c r="I9653" t="s">
        <v>22</v>
      </c>
      <c r="J9653" t="s">
        <v>23</v>
      </c>
      <c r="K9653" t="s">
        <v>38</v>
      </c>
      <c r="L9653" t="s">
        <v>39</v>
      </c>
      <c r="M9653">
        <v>90045</v>
      </c>
      <c r="N9653" t="s">
        <v>40</v>
      </c>
      <c r="O9653" t="s">
        <v>3102</v>
      </c>
      <c r="P9653" t="s">
        <v>42</v>
      </c>
      <c r="Q9653" t="s">
        <v>74</v>
      </c>
      <c r="R9653" t="s">
        <v>3103</v>
      </c>
      <c r="S9653">
        <v>64.959999999999994</v>
      </c>
      <c r="T9653" s="3"/>
    </row>
    <row r="9654" spans="1:20" x14ac:dyDescent="0.3">
      <c r="A9654">
        <v>9653</v>
      </c>
      <c r="B9654" t="s">
        <v>10759</v>
      </c>
      <c r="C9654">
        <f t="shared" si="150"/>
        <v>48</v>
      </c>
      <c r="D9654" s="1">
        <v>43065</v>
      </c>
      <c r="E9654" s="1">
        <v>43069</v>
      </c>
      <c r="F9654" t="s">
        <v>46</v>
      </c>
      <c r="G9654" t="s">
        <v>2760</v>
      </c>
      <c r="H9654" t="s">
        <v>2761</v>
      </c>
      <c r="I9654" t="s">
        <v>22</v>
      </c>
      <c r="J9654" t="s">
        <v>23</v>
      </c>
      <c r="K9654" t="s">
        <v>38</v>
      </c>
      <c r="L9654" t="s">
        <v>39</v>
      </c>
      <c r="M9654">
        <v>90045</v>
      </c>
      <c r="N9654" t="s">
        <v>40</v>
      </c>
      <c r="O9654" t="s">
        <v>4261</v>
      </c>
      <c r="P9654" t="s">
        <v>28</v>
      </c>
      <c r="Q9654" t="s">
        <v>61</v>
      </c>
      <c r="R9654" t="s">
        <v>4262</v>
      </c>
      <c r="S9654">
        <v>595.38</v>
      </c>
      <c r="T9654" s="3"/>
    </row>
    <row r="9655" spans="1:20" x14ac:dyDescent="0.3">
      <c r="A9655">
        <v>9654</v>
      </c>
      <c r="B9655" t="s">
        <v>10760</v>
      </c>
      <c r="C9655">
        <f t="shared" si="150"/>
        <v>4</v>
      </c>
      <c r="D9655" s="1">
        <v>43123</v>
      </c>
      <c r="E9655" s="1">
        <v>43127</v>
      </c>
      <c r="F9655" t="s">
        <v>46</v>
      </c>
      <c r="G9655" t="s">
        <v>96</v>
      </c>
      <c r="H9655" t="s">
        <v>97</v>
      </c>
      <c r="I9655" t="s">
        <v>98</v>
      </c>
      <c r="J9655" t="s">
        <v>23</v>
      </c>
      <c r="K9655" t="s">
        <v>1310</v>
      </c>
      <c r="L9655" t="s">
        <v>306</v>
      </c>
      <c r="M9655">
        <v>85705</v>
      </c>
      <c r="N9655" t="s">
        <v>40</v>
      </c>
      <c r="O9655" t="s">
        <v>6924</v>
      </c>
      <c r="P9655" t="s">
        <v>67</v>
      </c>
      <c r="Q9655" t="s">
        <v>157</v>
      </c>
      <c r="R9655" t="s">
        <v>6925</v>
      </c>
      <c r="S9655">
        <v>95.983999999999995</v>
      </c>
      <c r="T9655" s="3"/>
    </row>
    <row r="9656" spans="1:20" x14ac:dyDescent="0.3">
      <c r="A9656">
        <v>9655</v>
      </c>
      <c r="B9656" t="s">
        <v>10760</v>
      </c>
      <c r="C9656">
        <f t="shared" si="150"/>
        <v>4</v>
      </c>
      <c r="D9656" s="1">
        <v>43123</v>
      </c>
      <c r="E9656" s="1">
        <v>43127</v>
      </c>
      <c r="F9656" t="s">
        <v>46</v>
      </c>
      <c r="G9656" t="s">
        <v>96</v>
      </c>
      <c r="H9656" t="s">
        <v>97</v>
      </c>
      <c r="I9656" t="s">
        <v>98</v>
      </c>
      <c r="J9656" t="s">
        <v>23</v>
      </c>
      <c r="K9656" t="s">
        <v>1310</v>
      </c>
      <c r="L9656" t="s">
        <v>306</v>
      </c>
      <c r="M9656">
        <v>85705</v>
      </c>
      <c r="N9656" t="s">
        <v>40</v>
      </c>
      <c r="O9656" t="s">
        <v>5117</v>
      </c>
      <c r="P9656" t="s">
        <v>42</v>
      </c>
      <c r="Q9656" t="s">
        <v>71</v>
      </c>
      <c r="R9656" t="s">
        <v>5118</v>
      </c>
      <c r="S9656">
        <v>4.9379999999999997</v>
      </c>
      <c r="T9656" s="3"/>
    </row>
    <row r="9657" spans="1:20" x14ac:dyDescent="0.3">
      <c r="A9657">
        <v>9656</v>
      </c>
      <c r="B9657" t="s">
        <v>10761</v>
      </c>
      <c r="C9657">
        <f t="shared" si="150"/>
        <v>39</v>
      </c>
      <c r="D9657" s="1">
        <v>42269</v>
      </c>
      <c r="E9657" s="1">
        <v>42276</v>
      </c>
      <c r="F9657" t="s">
        <v>46</v>
      </c>
      <c r="G9657" t="s">
        <v>4713</v>
      </c>
      <c r="H9657" t="s">
        <v>4714</v>
      </c>
      <c r="I9657" t="s">
        <v>22</v>
      </c>
      <c r="J9657" t="s">
        <v>23</v>
      </c>
      <c r="K9657" t="s">
        <v>262</v>
      </c>
      <c r="L9657" t="s">
        <v>263</v>
      </c>
      <c r="M9657">
        <v>10035</v>
      </c>
      <c r="N9657" t="s">
        <v>144</v>
      </c>
      <c r="O9657" t="s">
        <v>5861</v>
      </c>
      <c r="P9657" t="s">
        <v>28</v>
      </c>
      <c r="Q9657" t="s">
        <v>61</v>
      </c>
      <c r="R9657" t="s">
        <v>5862</v>
      </c>
      <c r="S9657">
        <v>97.44</v>
      </c>
      <c r="T9657" s="3"/>
    </row>
    <row r="9658" spans="1:20" x14ac:dyDescent="0.3">
      <c r="A9658">
        <v>9657</v>
      </c>
      <c r="B9658" t="s">
        <v>10761</v>
      </c>
      <c r="C9658">
        <f t="shared" si="150"/>
        <v>39</v>
      </c>
      <c r="D9658" s="1">
        <v>42269</v>
      </c>
      <c r="E9658" s="1">
        <v>42276</v>
      </c>
      <c r="F9658" t="s">
        <v>46</v>
      </c>
      <c r="G9658" t="s">
        <v>4713</v>
      </c>
      <c r="H9658" t="s">
        <v>4714</v>
      </c>
      <c r="I9658" t="s">
        <v>22</v>
      </c>
      <c r="J9658" t="s">
        <v>23</v>
      </c>
      <c r="K9658" t="s">
        <v>262</v>
      </c>
      <c r="L9658" t="s">
        <v>263</v>
      </c>
      <c r="M9658">
        <v>10035</v>
      </c>
      <c r="N9658" t="s">
        <v>144</v>
      </c>
      <c r="O9658" t="s">
        <v>2302</v>
      </c>
      <c r="P9658" t="s">
        <v>42</v>
      </c>
      <c r="Q9658" t="s">
        <v>71</v>
      </c>
      <c r="R9658" t="s">
        <v>2303</v>
      </c>
      <c r="S9658">
        <v>3.984</v>
      </c>
      <c r="T9658" s="3"/>
    </row>
    <row r="9659" spans="1:20" x14ac:dyDescent="0.3">
      <c r="A9659">
        <v>9658</v>
      </c>
      <c r="B9659" t="s">
        <v>10761</v>
      </c>
      <c r="C9659">
        <f t="shared" si="150"/>
        <v>39</v>
      </c>
      <c r="D9659" s="1">
        <v>42269</v>
      </c>
      <c r="E9659" s="1">
        <v>42276</v>
      </c>
      <c r="F9659" t="s">
        <v>46</v>
      </c>
      <c r="G9659" t="s">
        <v>4713</v>
      </c>
      <c r="H9659" t="s">
        <v>4714</v>
      </c>
      <c r="I9659" t="s">
        <v>22</v>
      </c>
      <c r="J9659" t="s">
        <v>23</v>
      </c>
      <c r="K9659" t="s">
        <v>262</v>
      </c>
      <c r="L9659" t="s">
        <v>263</v>
      </c>
      <c r="M9659">
        <v>10035</v>
      </c>
      <c r="N9659" t="s">
        <v>144</v>
      </c>
      <c r="O9659" t="s">
        <v>8141</v>
      </c>
      <c r="P9659" t="s">
        <v>42</v>
      </c>
      <c r="Q9659" t="s">
        <v>64</v>
      </c>
      <c r="R9659" t="s">
        <v>8142</v>
      </c>
      <c r="S9659">
        <v>13.04</v>
      </c>
      <c r="T9659" s="3"/>
    </row>
    <row r="9660" spans="1:20" x14ac:dyDescent="0.3">
      <c r="A9660">
        <v>9659</v>
      </c>
      <c r="B9660" t="s">
        <v>10761</v>
      </c>
      <c r="C9660">
        <f t="shared" si="150"/>
        <v>39</v>
      </c>
      <c r="D9660" s="1">
        <v>42269</v>
      </c>
      <c r="E9660" s="1">
        <v>42276</v>
      </c>
      <c r="F9660" t="s">
        <v>46</v>
      </c>
      <c r="G9660" t="s">
        <v>4713</v>
      </c>
      <c r="H9660" t="s">
        <v>4714</v>
      </c>
      <c r="I9660" t="s">
        <v>22</v>
      </c>
      <c r="J9660" t="s">
        <v>23</v>
      </c>
      <c r="K9660" t="s">
        <v>262</v>
      </c>
      <c r="L9660" t="s">
        <v>263</v>
      </c>
      <c r="M9660">
        <v>10035</v>
      </c>
      <c r="N9660" t="s">
        <v>144</v>
      </c>
      <c r="O9660" t="s">
        <v>6907</v>
      </c>
      <c r="P9660" t="s">
        <v>28</v>
      </c>
      <c r="Q9660" t="s">
        <v>32</v>
      </c>
      <c r="R9660" t="s">
        <v>6908</v>
      </c>
      <c r="S9660">
        <v>579.52800000000002</v>
      </c>
      <c r="T9660" s="3"/>
    </row>
    <row r="9661" spans="1:20" x14ac:dyDescent="0.3">
      <c r="A9661">
        <v>9660</v>
      </c>
      <c r="B9661" t="s">
        <v>10762</v>
      </c>
      <c r="C9661">
        <f t="shared" si="150"/>
        <v>13</v>
      </c>
      <c r="D9661" s="1">
        <v>42089</v>
      </c>
      <c r="E9661" s="1">
        <v>42093</v>
      </c>
      <c r="F9661" t="s">
        <v>19</v>
      </c>
      <c r="G9661" t="s">
        <v>3973</v>
      </c>
      <c r="H9661" t="s">
        <v>3974</v>
      </c>
      <c r="I9661" t="s">
        <v>22</v>
      </c>
      <c r="J9661" t="s">
        <v>23</v>
      </c>
      <c r="K9661" t="s">
        <v>4044</v>
      </c>
      <c r="L9661" t="s">
        <v>39</v>
      </c>
      <c r="M9661">
        <v>91767</v>
      </c>
      <c r="N9661" t="s">
        <v>40</v>
      </c>
      <c r="O9661" t="s">
        <v>6735</v>
      </c>
      <c r="P9661" t="s">
        <v>42</v>
      </c>
      <c r="Q9661" t="s">
        <v>43</v>
      </c>
      <c r="R9661" t="s">
        <v>6736</v>
      </c>
      <c r="S9661">
        <v>18.75</v>
      </c>
      <c r="T9661" s="3"/>
    </row>
    <row r="9662" spans="1:20" x14ac:dyDescent="0.3">
      <c r="A9662">
        <v>9661</v>
      </c>
      <c r="B9662" t="s">
        <v>10763</v>
      </c>
      <c r="C9662">
        <f t="shared" si="150"/>
        <v>23</v>
      </c>
      <c r="D9662" s="1">
        <v>42892</v>
      </c>
      <c r="E9662" s="1">
        <v>42897</v>
      </c>
      <c r="F9662" t="s">
        <v>46</v>
      </c>
      <c r="G9662" t="s">
        <v>3920</v>
      </c>
      <c r="H9662" t="s">
        <v>3921</v>
      </c>
      <c r="I9662" t="s">
        <v>98</v>
      </c>
      <c r="J9662" t="s">
        <v>23</v>
      </c>
      <c r="K9662" t="s">
        <v>8307</v>
      </c>
      <c r="L9662" t="s">
        <v>39</v>
      </c>
      <c r="M9662">
        <v>93101</v>
      </c>
      <c r="N9662" t="s">
        <v>40</v>
      </c>
      <c r="O9662" t="s">
        <v>6150</v>
      </c>
      <c r="P9662" t="s">
        <v>67</v>
      </c>
      <c r="Q9662" t="s">
        <v>68</v>
      </c>
      <c r="R9662" t="s">
        <v>6151</v>
      </c>
      <c r="S9662">
        <v>3023.9279999999999</v>
      </c>
      <c r="T9662" s="3"/>
    </row>
    <row r="9663" spans="1:20" x14ac:dyDescent="0.3">
      <c r="A9663">
        <v>9662</v>
      </c>
      <c r="B9663" t="s">
        <v>10763</v>
      </c>
      <c r="C9663">
        <f t="shared" si="150"/>
        <v>23</v>
      </c>
      <c r="D9663" s="1">
        <v>42892</v>
      </c>
      <c r="E9663" s="1">
        <v>42897</v>
      </c>
      <c r="F9663" t="s">
        <v>46</v>
      </c>
      <c r="G9663" t="s">
        <v>3920</v>
      </c>
      <c r="H9663" t="s">
        <v>3921</v>
      </c>
      <c r="I9663" t="s">
        <v>98</v>
      </c>
      <c r="J9663" t="s">
        <v>23</v>
      </c>
      <c r="K9663" t="s">
        <v>8307</v>
      </c>
      <c r="L9663" t="s">
        <v>39</v>
      </c>
      <c r="M9663">
        <v>93101</v>
      </c>
      <c r="N9663" t="s">
        <v>40</v>
      </c>
      <c r="O9663" t="s">
        <v>6777</v>
      </c>
      <c r="P9663" t="s">
        <v>67</v>
      </c>
      <c r="Q9663" t="s">
        <v>157</v>
      </c>
      <c r="R9663" t="s">
        <v>6778</v>
      </c>
      <c r="S9663">
        <v>26.96</v>
      </c>
      <c r="T9663" s="3"/>
    </row>
    <row r="9664" spans="1:20" x14ac:dyDescent="0.3">
      <c r="A9664">
        <v>9663</v>
      </c>
      <c r="B9664" t="s">
        <v>10763</v>
      </c>
      <c r="C9664">
        <f t="shared" si="150"/>
        <v>23</v>
      </c>
      <c r="D9664" s="1">
        <v>42892</v>
      </c>
      <c r="E9664" s="1">
        <v>42897</v>
      </c>
      <c r="F9664" t="s">
        <v>46</v>
      </c>
      <c r="G9664" t="s">
        <v>3920</v>
      </c>
      <c r="H9664" t="s">
        <v>3921</v>
      </c>
      <c r="I9664" t="s">
        <v>98</v>
      </c>
      <c r="J9664" t="s">
        <v>23</v>
      </c>
      <c r="K9664" t="s">
        <v>8307</v>
      </c>
      <c r="L9664" t="s">
        <v>39</v>
      </c>
      <c r="M9664">
        <v>93101</v>
      </c>
      <c r="N9664" t="s">
        <v>40</v>
      </c>
      <c r="O9664" t="s">
        <v>1045</v>
      </c>
      <c r="P9664" t="s">
        <v>67</v>
      </c>
      <c r="Q9664" t="s">
        <v>68</v>
      </c>
      <c r="R9664" t="s">
        <v>1046</v>
      </c>
      <c r="S9664">
        <v>477.6</v>
      </c>
      <c r="T9664" s="3"/>
    </row>
    <row r="9665" spans="1:20" x14ac:dyDescent="0.3">
      <c r="A9665">
        <v>9664</v>
      </c>
      <c r="B9665" t="s">
        <v>10764</v>
      </c>
      <c r="C9665">
        <f t="shared" si="150"/>
        <v>35</v>
      </c>
      <c r="D9665" s="1">
        <v>43343</v>
      </c>
      <c r="E9665" s="1">
        <v>43348</v>
      </c>
      <c r="F9665" t="s">
        <v>46</v>
      </c>
      <c r="G9665" t="s">
        <v>3992</v>
      </c>
      <c r="H9665" t="s">
        <v>3993</v>
      </c>
      <c r="I9665" t="s">
        <v>22</v>
      </c>
      <c r="J9665" t="s">
        <v>23</v>
      </c>
      <c r="K9665" t="s">
        <v>123</v>
      </c>
      <c r="L9665" t="s">
        <v>39</v>
      </c>
      <c r="M9665">
        <v>94109</v>
      </c>
      <c r="N9665" t="s">
        <v>40</v>
      </c>
      <c r="O9665" t="s">
        <v>2165</v>
      </c>
      <c r="P9665" t="s">
        <v>42</v>
      </c>
      <c r="Q9665" t="s">
        <v>55</v>
      </c>
      <c r="R9665" t="s">
        <v>2166</v>
      </c>
      <c r="S9665">
        <v>193.95</v>
      </c>
      <c r="T9665" s="3"/>
    </row>
    <row r="9666" spans="1:20" x14ac:dyDescent="0.3">
      <c r="A9666">
        <v>9665</v>
      </c>
      <c r="B9666" t="s">
        <v>10765</v>
      </c>
      <c r="C9666">
        <f t="shared" si="150"/>
        <v>50</v>
      </c>
      <c r="D9666" s="1">
        <v>42711</v>
      </c>
      <c r="E9666" s="1">
        <v>42711</v>
      </c>
      <c r="F9666" t="s">
        <v>1289</v>
      </c>
      <c r="G9666" t="s">
        <v>1012</v>
      </c>
      <c r="H9666" t="s">
        <v>1013</v>
      </c>
      <c r="I9666" t="s">
        <v>37</v>
      </c>
      <c r="J9666" t="s">
        <v>23</v>
      </c>
      <c r="K9666" t="s">
        <v>2858</v>
      </c>
      <c r="L9666" t="s">
        <v>39</v>
      </c>
      <c r="M9666">
        <v>92503</v>
      </c>
      <c r="N9666" t="s">
        <v>40</v>
      </c>
      <c r="O9666" t="s">
        <v>2519</v>
      </c>
      <c r="P9666" t="s">
        <v>42</v>
      </c>
      <c r="Q9666" t="s">
        <v>86</v>
      </c>
      <c r="R9666" t="s">
        <v>2520</v>
      </c>
      <c r="S9666">
        <v>12.96</v>
      </c>
      <c r="T9666" s="3"/>
    </row>
    <row r="9667" spans="1:20" x14ac:dyDescent="0.3">
      <c r="A9667">
        <v>9666</v>
      </c>
      <c r="B9667" t="s">
        <v>10766</v>
      </c>
      <c r="C9667">
        <f t="shared" ref="C9667:C9730" si="151">WEEKNUM(D9667,1)</f>
        <v>46</v>
      </c>
      <c r="D9667" s="1">
        <v>43420</v>
      </c>
      <c r="E9667" s="1">
        <v>43424</v>
      </c>
      <c r="F9667" t="s">
        <v>46</v>
      </c>
      <c r="G9667" t="s">
        <v>561</v>
      </c>
      <c r="H9667" t="s">
        <v>562</v>
      </c>
      <c r="I9667" t="s">
        <v>22</v>
      </c>
      <c r="J9667" t="s">
        <v>23</v>
      </c>
      <c r="K9667" t="s">
        <v>38</v>
      </c>
      <c r="L9667" t="s">
        <v>39</v>
      </c>
      <c r="M9667">
        <v>90049</v>
      </c>
      <c r="N9667" t="s">
        <v>40</v>
      </c>
      <c r="O9667" t="s">
        <v>3469</v>
      </c>
      <c r="P9667" t="s">
        <v>28</v>
      </c>
      <c r="Q9667" t="s">
        <v>61</v>
      </c>
      <c r="R9667" t="s">
        <v>3470</v>
      </c>
      <c r="S9667">
        <v>119.94</v>
      </c>
      <c r="T9667" s="3"/>
    </row>
    <row r="9668" spans="1:20" x14ac:dyDescent="0.3">
      <c r="A9668">
        <v>9667</v>
      </c>
      <c r="B9668" t="s">
        <v>10766</v>
      </c>
      <c r="C9668">
        <f t="shared" si="151"/>
        <v>46</v>
      </c>
      <c r="D9668" s="1">
        <v>43420</v>
      </c>
      <c r="E9668" s="1">
        <v>43424</v>
      </c>
      <c r="F9668" t="s">
        <v>46</v>
      </c>
      <c r="G9668" t="s">
        <v>561</v>
      </c>
      <c r="H9668" t="s">
        <v>562</v>
      </c>
      <c r="I9668" t="s">
        <v>22</v>
      </c>
      <c r="J9668" t="s">
        <v>23</v>
      </c>
      <c r="K9668" t="s">
        <v>38</v>
      </c>
      <c r="L9668" t="s">
        <v>39</v>
      </c>
      <c r="M9668">
        <v>90049</v>
      </c>
      <c r="N9668" t="s">
        <v>40</v>
      </c>
      <c r="O9668" t="s">
        <v>5692</v>
      </c>
      <c r="P9668" t="s">
        <v>28</v>
      </c>
      <c r="Q9668" t="s">
        <v>61</v>
      </c>
      <c r="R9668" t="s">
        <v>5693</v>
      </c>
      <c r="S9668">
        <v>12.42</v>
      </c>
      <c r="T9668" s="3"/>
    </row>
    <row r="9669" spans="1:20" x14ac:dyDescent="0.3">
      <c r="A9669">
        <v>9668</v>
      </c>
      <c r="B9669" t="s">
        <v>10767</v>
      </c>
      <c r="C9669">
        <f t="shared" si="151"/>
        <v>17</v>
      </c>
      <c r="D9669" s="1">
        <v>42848</v>
      </c>
      <c r="E9669" s="1">
        <v>42852</v>
      </c>
      <c r="F9669" t="s">
        <v>46</v>
      </c>
      <c r="G9669" t="s">
        <v>5082</v>
      </c>
      <c r="H9669" t="s">
        <v>5083</v>
      </c>
      <c r="I9669" t="s">
        <v>22</v>
      </c>
      <c r="J9669" t="s">
        <v>23</v>
      </c>
      <c r="K9669" t="s">
        <v>10768</v>
      </c>
      <c r="L9669" t="s">
        <v>39</v>
      </c>
      <c r="M9669">
        <v>92672</v>
      </c>
      <c r="N9669" t="s">
        <v>40</v>
      </c>
      <c r="O9669" t="s">
        <v>1967</v>
      </c>
      <c r="P9669" t="s">
        <v>42</v>
      </c>
      <c r="Q9669" t="s">
        <v>71</v>
      </c>
      <c r="R9669" t="s">
        <v>1968</v>
      </c>
      <c r="S9669">
        <v>18.088000000000001</v>
      </c>
      <c r="T9669" s="3"/>
    </row>
    <row r="9670" spans="1:20" x14ac:dyDescent="0.3">
      <c r="A9670">
        <v>9669</v>
      </c>
      <c r="B9670" t="s">
        <v>10767</v>
      </c>
      <c r="C9670">
        <f t="shared" si="151"/>
        <v>17</v>
      </c>
      <c r="D9670" s="1">
        <v>42848</v>
      </c>
      <c r="E9670" s="1">
        <v>42852</v>
      </c>
      <c r="F9670" t="s">
        <v>46</v>
      </c>
      <c r="G9670" t="s">
        <v>5082</v>
      </c>
      <c r="H9670" t="s">
        <v>5083</v>
      </c>
      <c r="I9670" t="s">
        <v>22</v>
      </c>
      <c r="J9670" t="s">
        <v>23</v>
      </c>
      <c r="K9670" t="s">
        <v>10768</v>
      </c>
      <c r="L9670" t="s">
        <v>39</v>
      </c>
      <c r="M9670">
        <v>92672</v>
      </c>
      <c r="N9670" t="s">
        <v>40</v>
      </c>
      <c r="O9670" t="s">
        <v>1009</v>
      </c>
      <c r="P9670" t="s">
        <v>42</v>
      </c>
      <c r="Q9670" t="s">
        <v>169</v>
      </c>
      <c r="R9670" t="s">
        <v>1010</v>
      </c>
      <c r="S9670">
        <v>71.97</v>
      </c>
      <c r="T9670" s="3"/>
    </row>
    <row r="9671" spans="1:20" x14ac:dyDescent="0.3">
      <c r="A9671">
        <v>9670</v>
      </c>
      <c r="B9671" t="s">
        <v>10769</v>
      </c>
      <c r="C9671">
        <f t="shared" si="151"/>
        <v>14</v>
      </c>
      <c r="D9671" s="1">
        <v>43192</v>
      </c>
      <c r="E9671" s="1">
        <v>43196</v>
      </c>
      <c r="F9671" t="s">
        <v>46</v>
      </c>
      <c r="G9671" t="s">
        <v>7263</v>
      </c>
      <c r="H9671" t="s">
        <v>7264</v>
      </c>
      <c r="I9671" t="s">
        <v>22</v>
      </c>
      <c r="J9671" t="s">
        <v>23</v>
      </c>
      <c r="K9671" t="s">
        <v>353</v>
      </c>
      <c r="L9671" t="s">
        <v>354</v>
      </c>
      <c r="M9671">
        <v>35601</v>
      </c>
      <c r="N9671" t="s">
        <v>26</v>
      </c>
      <c r="O9671" t="s">
        <v>2494</v>
      </c>
      <c r="P9671" t="s">
        <v>42</v>
      </c>
      <c r="Q9671" t="s">
        <v>43</v>
      </c>
      <c r="R9671" t="s">
        <v>2495</v>
      </c>
      <c r="S9671">
        <v>14.94</v>
      </c>
      <c r="T9671" s="3"/>
    </row>
    <row r="9672" spans="1:20" x14ac:dyDescent="0.3">
      <c r="A9672">
        <v>9671</v>
      </c>
      <c r="B9672" t="s">
        <v>10770</v>
      </c>
      <c r="C9672">
        <f t="shared" si="151"/>
        <v>33</v>
      </c>
      <c r="D9672" s="1">
        <v>42595</v>
      </c>
      <c r="E9672" s="1">
        <v>42597</v>
      </c>
      <c r="F9672" t="s">
        <v>184</v>
      </c>
      <c r="G9672" t="s">
        <v>1176</v>
      </c>
      <c r="H9672" t="s">
        <v>1177</v>
      </c>
      <c r="I9672" t="s">
        <v>37</v>
      </c>
      <c r="J9672" t="s">
        <v>23</v>
      </c>
      <c r="K9672" t="s">
        <v>4493</v>
      </c>
      <c r="L9672" t="s">
        <v>84</v>
      </c>
      <c r="M9672">
        <v>27405</v>
      </c>
      <c r="N9672" t="s">
        <v>26</v>
      </c>
      <c r="O9672" t="s">
        <v>4716</v>
      </c>
      <c r="P9672" t="s">
        <v>42</v>
      </c>
      <c r="Q9672" t="s">
        <v>64</v>
      </c>
      <c r="R9672" t="s">
        <v>4717</v>
      </c>
      <c r="S9672">
        <v>64.680000000000007</v>
      </c>
      <c r="T9672" s="3"/>
    </row>
    <row r="9673" spans="1:20" x14ac:dyDescent="0.3">
      <c r="A9673">
        <v>9672</v>
      </c>
      <c r="B9673" t="s">
        <v>10771</v>
      </c>
      <c r="C9673">
        <f t="shared" si="151"/>
        <v>46</v>
      </c>
      <c r="D9673" s="1">
        <v>43417</v>
      </c>
      <c r="E9673" s="1">
        <v>43423</v>
      </c>
      <c r="F9673" t="s">
        <v>46</v>
      </c>
      <c r="G9673" t="s">
        <v>914</v>
      </c>
      <c r="H9673" t="s">
        <v>915</v>
      </c>
      <c r="I9673" t="s">
        <v>22</v>
      </c>
      <c r="J9673" t="s">
        <v>23</v>
      </c>
      <c r="K9673" t="s">
        <v>864</v>
      </c>
      <c r="L9673" t="s">
        <v>39</v>
      </c>
      <c r="M9673">
        <v>94568</v>
      </c>
      <c r="N9673" t="s">
        <v>40</v>
      </c>
      <c r="O9673" t="s">
        <v>3479</v>
      </c>
      <c r="P9673" t="s">
        <v>67</v>
      </c>
      <c r="Q9673" t="s">
        <v>68</v>
      </c>
      <c r="R9673" t="s">
        <v>3480</v>
      </c>
      <c r="S9673">
        <v>22</v>
      </c>
      <c r="T9673" s="3"/>
    </row>
    <row r="9674" spans="1:20" x14ac:dyDescent="0.3">
      <c r="A9674">
        <v>9673</v>
      </c>
      <c r="B9674" t="s">
        <v>10772</v>
      </c>
      <c r="C9674">
        <f t="shared" si="151"/>
        <v>51</v>
      </c>
      <c r="D9674" s="1">
        <v>43092</v>
      </c>
      <c r="E9674" s="1">
        <v>43097</v>
      </c>
      <c r="F9674" t="s">
        <v>46</v>
      </c>
      <c r="G9674" t="s">
        <v>749</v>
      </c>
      <c r="H9674" t="s">
        <v>750</v>
      </c>
      <c r="I9674" t="s">
        <v>98</v>
      </c>
      <c r="J9674" t="s">
        <v>23</v>
      </c>
      <c r="K9674" t="s">
        <v>142</v>
      </c>
      <c r="L9674" t="s">
        <v>143</v>
      </c>
      <c r="M9674">
        <v>19143</v>
      </c>
      <c r="N9674" t="s">
        <v>144</v>
      </c>
      <c r="O9674" t="s">
        <v>4947</v>
      </c>
      <c r="P9674" t="s">
        <v>42</v>
      </c>
      <c r="Q9674" t="s">
        <v>86</v>
      </c>
      <c r="R9674" t="s">
        <v>4948</v>
      </c>
      <c r="S9674">
        <v>7.968</v>
      </c>
      <c r="T9674" s="3"/>
    </row>
    <row r="9675" spans="1:20" x14ac:dyDescent="0.3">
      <c r="A9675">
        <v>9674</v>
      </c>
      <c r="B9675" t="s">
        <v>10772</v>
      </c>
      <c r="C9675">
        <f t="shared" si="151"/>
        <v>51</v>
      </c>
      <c r="D9675" s="1">
        <v>43092</v>
      </c>
      <c r="E9675" s="1">
        <v>43097</v>
      </c>
      <c r="F9675" t="s">
        <v>46</v>
      </c>
      <c r="G9675" t="s">
        <v>749</v>
      </c>
      <c r="H9675" t="s">
        <v>750</v>
      </c>
      <c r="I9675" t="s">
        <v>98</v>
      </c>
      <c r="J9675" t="s">
        <v>23</v>
      </c>
      <c r="K9675" t="s">
        <v>142</v>
      </c>
      <c r="L9675" t="s">
        <v>143</v>
      </c>
      <c r="M9675">
        <v>19143</v>
      </c>
      <c r="N9675" t="s">
        <v>144</v>
      </c>
      <c r="O9675" t="s">
        <v>10773</v>
      </c>
      <c r="P9675" t="s">
        <v>67</v>
      </c>
      <c r="Q9675" t="s">
        <v>68</v>
      </c>
      <c r="R9675" t="s">
        <v>10774</v>
      </c>
      <c r="S9675">
        <v>1499.97</v>
      </c>
      <c r="T9675" s="3"/>
    </row>
    <row r="9676" spans="1:20" x14ac:dyDescent="0.3">
      <c r="A9676">
        <v>9675</v>
      </c>
      <c r="B9676" t="s">
        <v>10775</v>
      </c>
      <c r="C9676">
        <f t="shared" si="151"/>
        <v>30</v>
      </c>
      <c r="D9676" s="1">
        <v>42207</v>
      </c>
      <c r="E9676" s="1">
        <v>42209</v>
      </c>
      <c r="F9676" t="s">
        <v>19</v>
      </c>
      <c r="G9676" t="s">
        <v>1201</v>
      </c>
      <c r="H9676" t="s">
        <v>1202</v>
      </c>
      <c r="I9676" t="s">
        <v>22</v>
      </c>
      <c r="J9676" t="s">
        <v>23</v>
      </c>
      <c r="K9676" t="s">
        <v>180</v>
      </c>
      <c r="L9676" t="s">
        <v>100</v>
      </c>
      <c r="M9676">
        <v>77095</v>
      </c>
      <c r="N9676" t="s">
        <v>101</v>
      </c>
      <c r="O9676" t="s">
        <v>5272</v>
      </c>
      <c r="P9676" t="s">
        <v>42</v>
      </c>
      <c r="Q9676" t="s">
        <v>55</v>
      </c>
      <c r="R9676" t="s">
        <v>5273</v>
      </c>
      <c r="S9676">
        <v>26.632000000000001</v>
      </c>
      <c r="T9676" s="3"/>
    </row>
    <row r="9677" spans="1:20" x14ac:dyDescent="0.3">
      <c r="A9677">
        <v>9676</v>
      </c>
      <c r="B9677" t="s">
        <v>10776</v>
      </c>
      <c r="C9677">
        <f t="shared" si="151"/>
        <v>18</v>
      </c>
      <c r="D9677" s="1">
        <v>42861</v>
      </c>
      <c r="E9677" s="1">
        <v>42865</v>
      </c>
      <c r="F9677" t="s">
        <v>46</v>
      </c>
      <c r="G9677" t="s">
        <v>3580</v>
      </c>
      <c r="H9677" t="s">
        <v>3581</v>
      </c>
      <c r="I9677" t="s">
        <v>22</v>
      </c>
      <c r="J9677" t="s">
        <v>23</v>
      </c>
      <c r="K9677" t="s">
        <v>5958</v>
      </c>
      <c r="L9677" t="s">
        <v>39</v>
      </c>
      <c r="M9677">
        <v>93309</v>
      </c>
      <c r="N9677" t="s">
        <v>40</v>
      </c>
      <c r="O9677" t="s">
        <v>4659</v>
      </c>
      <c r="P9677" t="s">
        <v>28</v>
      </c>
      <c r="Q9677" t="s">
        <v>61</v>
      </c>
      <c r="R9677" t="s">
        <v>4660</v>
      </c>
      <c r="S9677">
        <v>41.6</v>
      </c>
      <c r="T9677" s="3"/>
    </row>
    <row r="9678" spans="1:20" x14ac:dyDescent="0.3">
      <c r="A9678">
        <v>9677</v>
      </c>
      <c r="B9678" t="s">
        <v>10777</v>
      </c>
      <c r="C9678">
        <f t="shared" si="151"/>
        <v>48</v>
      </c>
      <c r="D9678" s="1">
        <v>42336</v>
      </c>
      <c r="E9678" s="1">
        <v>42341</v>
      </c>
      <c r="F9678" t="s">
        <v>46</v>
      </c>
      <c r="G9678" t="s">
        <v>5738</v>
      </c>
      <c r="H9678" t="s">
        <v>5739</v>
      </c>
      <c r="I9678" t="s">
        <v>37</v>
      </c>
      <c r="J9678" t="s">
        <v>23</v>
      </c>
      <c r="K9678" t="s">
        <v>1465</v>
      </c>
      <c r="L9678" t="s">
        <v>250</v>
      </c>
      <c r="M9678">
        <v>47374</v>
      </c>
      <c r="N9678" t="s">
        <v>101</v>
      </c>
      <c r="O9678" t="s">
        <v>2988</v>
      </c>
      <c r="P9678" t="s">
        <v>42</v>
      </c>
      <c r="Q9678" t="s">
        <v>169</v>
      </c>
      <c r="R9678" t="s">
        <v>2989</v>
      </c>
      <c r="S9678">
        <v>64.02</v>
      </c>
      <c r="T9678" s="3"/>
    </row>
    <row r="9679" spans="1:20" x14ac:dyDescent="0.3">
      <c r="A9679">
        <v>9678</v>
      </c>
      <c r="B9679" t="s">
        <v>10778</v>
      </c>
      <c r="C9679">
        <f t="shared" si="151"/>
        <v>16</v>
      </c>
      <c r="D9679" s="1">
        <v>42843</v>
      </c>
      <c r="E9679" s="1">
        <v>42848</v>
      </c>
      <c r="F9679" t="s">
        <v>46</v>
      </c>
      <c r="G9679" t="s">
        <v>6587</v>
      </c>
      <c r="H9679" t="s">
        <v>6588</v>
      </c>
      <c r="I9679" t="s">
        <v>37</v>
      </c>
      <c r="J9679" t="s">
        <v>23</v>
      </c>
      <c r="K9679" t="s">
        <v>262</v>
      </c>
      <c r="L9679" t="s">
        <v>263</v>
      </c>
      <c r="M9679">
        <v>10009</v>
      </c>
      <c r="N9679" t="s">
        <v>144</v>
      </c>
      <c r="O9679" t="s">
        <v>1469</v>
      </c>
      <c r="P9679" t="s">
        <v>42</v>
      </c>
      <c r="Q9679" t="s">
        <v>64</v>
      </c>
      <c r="R9679" t="s">
        <v>1470</v>
      </c>
      <c r="S9679">
        <v>6.99</v>
      </c>
      <c r="T9679" s="3"/>
    </row>
    <row r="9680" spans="1:20" x14ac:dyDescent="0.3">
      <c r="A9680">
        <v>9679</v>
      </c>
      <c r="B9680" t="s">
        <v>10778</v>
      </c>
      <c r="C9680">
        <f t="shared" si="151"/>
        <v>16</v>
      </c>
      <c r="D9680" s="1">
        <v>42843</v>
      </c>
      <c r="E9680" s="1">
        <v>42848</v>
      </c>
      <c r="F9680" t="s">
        <v>46</v>
      </c>
      <c r="G9680" t="s">
        <v>6587</v>
      </c>
      <c r="H9680" t="s">
        <v>6588</v>
      </c>
      <c r="I9680" t="s">
        <v>37</v>
      </c>
      <c r="J9680" t="s">
        <v>23</v>
      </c>
      <c r="K9680" t="s">
        <v>262</v>
      </c>
      <c r="L9680" t="s">
        <v>263</v>
      </c>
      <c r="M9680">
        <v>10009</v>
      </c>
      <c r="N9680" t="s">
        <v>144</v>
      </c>
      <c r="O9680" t="s">
        <v>9986</v>
      </c>
      <c r="P9680" t="s">
        <v>42</v>
      </c>
      <c r="Q9680" t="s">
        <v>575</v>
      </c>
      <c r="R9680" t="s">
        <v>9987</v>
      </c>
      <c r="S9680">
        <v>6.84</v>
      </c>
      <c r="T9680" s="3"/>
    </row>
    <row r="9681" spans="1:20" x14ac:dyDescent="0.3">
      <c r="A9681">
        <v>9680</v>
      </c>
      <c r="B9681" t="s">
        <v>10779</v>
      </c>
      <c r="C9681">
        <f t="shared" si="151"/>
        <v>53</v>
      </c>
      <c r="D9681" s="1">
        <v>42731</v>
      </c>
      <c r="E9681" s="1">
        <v>42735</v>
      </c>
      <c r="F9681" t="s">
        <v>46</v>
      </c>
      <c r="G9681" t="s">
        <v>6424</v>
      </c>
      <c r="H9681" t="s">
        <v>6425</v>
      </c>
      <c r="I9681" t="s">
        <v>37</v>
      </c>
      <c r="J9681" t="s">
        <v>23</v>
      </c>
      <c r="K9681" t="s">
        <v>123</v>
      </c>
      <c r="L9681" t="s">
        <v>39</v>
      </c>
      <c r="M9681">
        <v>94122</v>
      </c>
      <c r="N9681" t="s">
        <v>40</v>
      </c>
      <c r="O9681" t="s">
        <v>3002</v>
      </c>
      <c r="P9681" t="s">
        <v>42</v>
      </c>
      <c r="Q9681" t="s">
        <v>55</v>
      </c>
      <c r="R9681" t="s">
        <v>3003</v>
      </c>
      <c r="S9681">
        <v>323.10000000000002</v>
      </c>
      <c r="T9681" s="3"/>
    </row>
    <row r="9682" spans="1:20" x14ac:dyDescent="0.3">
      <c r="A9682">
        <v>9681</v>
      </c>
      <c r="B9682" t="s">
        <v>10779</v>
      </c>
      <c r="C9682">
        <f t="shared" si="151"/>
        <v>53</v>
      </c>
      <c r="D9682" s="1">
        <v>42731</v>
      </c>
      <c r="E9682" s="1">
        <v>42735</v>
      </c>
      <c r="F9682" t="s">
        <v>46</v>
      </c>
      <c r="G9682" t="s">
        <v>6424</v>
      </c>
      <c r="H9682" t="s">
        <v>6425</v>
      </c>
      <c r="I9682" t="s">
        <v>37</v>
      </c>
      <c r="J9682" t="s">
        <v>23</v>
      </c>
      <c r="K9682" t="s">
        <v>123</v>
      </c>
      <c r="L9682" t="s">
        <v>39</v>
      </c>
      <c r="M9682">
        <v>94122</v>
      </c>
      <c r="N9682" t="s">
        <v>40</v>
      </c>
      <c r="O9682" t="s">
        <v>3567</v>
      </c>
      <c r="P9682" t="s">
        <v>67</v>
      </c>
      <c r="Q9682" t="s">
        <v>68</v>
      </c>
      <c r="R9682" t="s">
        <v>3568</v>
      </c>
      <c r="S9682">
        <v>668.16</v>
      </c>
      <c r="T9682" s="3"/>
    </row>
    <row r="9683" spans="1:20" x14ac:dyDescent="0.3">
      <c r="A9683">
        <v>9682</v>
      </c>
      <c r="B9683" t="s">
        <v>10780</v>
      </c>
      <c r="C9683">
        <f t="shared" si="151"/>
        <v>50</v>
      </c>
      <c r="D9683" s="1">
        <v>43447</v>
      </c>
      <c r="E9683" s="1">
        <v>43452</v>
      </c>
      <c r="F9683" t="s">
        <v>46</v>
      </c>
      <c r="G9683" t="s">
        <v>1828</v>
      </c>
      <c r="H9683" t="s">
        <v>1829</v>
      </c>
      <c r="I9683" t="s">
        <v>22</v>
      </c>
      <c r="J9683" t="s">
        <v>23</v>
      </c>
      <c r="K9683" t="s">
        <v>123</v>
      </c>
      <c r="L9683" t="s">
        <v>39</v>
      </c>
      <c r="M9683">
        <v>94122</v>
      </c>
      <c r="N9683" t="s">
        <v>40</v>
      </c>
      <c r="O9683" t="s">
        <v>5614</v>
      </c>
      <c r="P9683" t="s">
        <v>42</v>
      </c>
      <c r="Q9683" t="s">
        <v>43</v>
      </c>
      <c r="R9683" t="s">
        <v>5615</v>
      </c>
      <c r="S9683">
        <v>8.64</v>
      </c>
      <c r="T9683" s="3"/>
    </row>
    <row r="9684" spans="1:20" x14ac:dyDescent="0.3">
      <c r="A9684">
        <v>9683</v>
      </c>
      <c r="B9684" t="s">
        <v>10780</v>
      </c>
      <c r="C9684">
        <f t="shared" si="151"/>
        <v>50</v>
      </c>
      <c r="D9684" s="1">
        <v>43447</v>
      </c>
      <c r="E9684" s="1">
        <v>43452</v>
      </c>
      <c r="F9684" t="s">
        <v>46</v>
      </c>
      <c r="G9684" t="s">
        <v>1828</v>
      </c>
      <c r="H9684" t="s">
        <v>1829</v>
      </c>
      <c r="I9684" t="s">
        <v>22</v>
      </c>
      <c r="J9684" t="s">
        <v>23</v>
      </c>
      <c r="K9684" t="s">
        <v>123</v>
      </c>
      <c r="L9684" t="s">
        <v>39</v>
      </c>
      <c r="M9684">
        <v>94122</v>
      </c>
      <c r="N9684" t="s">
        <v>40</v>
      </c>
      <c r="O9684" t="s">
        <v>3357</v>
      </c>
      <c r="P9684" t="s">
        <v>42</v>
      </c>
      <c r="Q9684" t="s">
        <v>86</v>
      </c>
      <c r="R9684" t="s">
        <v>3358</v>
      </c>
      <c r="S9684">
        <v>38.880000000000003</v>
      </c>
      <c r="T9684" s="3"/>
    </row>
    <row r="9685" spans="1:20" x14ac:dyDescent="0.3">
      <c r="A9685">
        <v>9684</v>
      </c>
      <c r="B9685" t="s">
        <v>10780</v>
      </c>
      <c r="C9685">
        <f t="shared" si="151"/>
        <v>50</v>
      </c>
      <c r="D9685" s="1">
        <v>43447</v>
      </c>
      <c r="E9685" s="1">
        <v>43452</v>
      </c>
      <c r="F9685" t="s">
        <v>46</v>
      </c>
      <c r="G9685" t="s">
        <v>1828</v>
      </c>
      <c r="H9685" t="s">
        <v>1829</v>
      </c>
      <c r="I9685" t="s">
        <v>22</v>
      </c>
      <c r="J9685" t="s">
        <v>23</v>
      </c>
      <c r="K9685" t="s">
        <v>123</v>
      </c>
      <c r="L9685" t="s">
        <v>39</v>
      </c>
      <c r="M9685">
        <v>94122</v>
      </c>
      <c r="N9685" t="s">
        <v>40</v>
      </c>
      <c r="O9685" t="s">
        <v>3933</v>
      </c>
      <c r="P9685" t="s">
        <v>28</v>
      </c>
      <c r="Q9685" t="s">
        <v>61</v>
      </c>
      <c r="R9685" t="s">
        <v>5151</v>
      </c>
      <c r="S9685">
        <v>201.04</v>
      </c>
      <c r="T9685" s="3"/>
    </row>
    <row r="9686" spans="1:20" x14ac:dyDescent="0.3">
      <c r="A9686">
        <v>9685</v>
      </c>
      <c r="B9686" t="s">
        <v>10780</v>
      </c>
      <c r="C9686">
        <f t="shared" si="151"/>
        <v>50</v>
      </c>
      <c r="D9686" s="1">
        <v>43447</v>
      </c>
      <c r="E9686" s="1">
        <v>43452</v>
      </c>
      <c r="F9686" t="s">
        <v>46</v>
      </c>
      <c r="G9686" t="s">
        <v>1828</v>
      </c>
      <c r="H9686" t="s">
        <v>1829</v>
      </c>
      <c r="I9686" t="s">
        <v>22</v>
      </c>
      <c r="J9686" t="s">
        <v>23</v>
      </c>
      <c r="K9686" t="s">
        <v>123</v>
      </c>
      <c r="L9686" t="s">
        <v>39</v>
      </c>
      <c r="M9686">
        <v>94122</v>
      </c>
      <c r="N9686" t="s">
        <v>40</v>
      </c>
      <c r="O9686" t="s">
        <v>7338</v>
      </c>
      <c r="P9686" t="s">
        <v>42</v>
      </c>
      <c r="Q9686" t="s">
        <v>86</v>
      </c>
      <c r="R9686" t="s">
        <v>7339</v>
      </c>
      <c r="S9686">
        <v>12.96</v>
      </c>
      <c r="T9686" s="3"/>
    </row>
    <row r="9687" spans="1:20" x14ac:dyDescent="0.3">
      <c r="A9687">
        <v>9686</v>
      </c>
      <c r="B9687" t="s">
        <v>10781</v>
      </c>
      <c r="C9687">
        <f t="shared" si="151"/>
        <v>1</v>
      </c>
      <c r="D9687" s="1">
        <v>43102</v>
      </c>
      <c r="E9687" s="1">
        <v>43104</v>
      </c>
      <c r="F9687" t="s">
        <v>19</v>
      </c>
      <c r="G9687" t="s">
        <v>9587</v>
      </c>
      <c r="H9687" t="s">
        <v>9588</v>
      </c>
      <c r="I9687" t="s">
        <v>37</v>
      </c>
      <c r="J9687" t="s">
        <v>23</v>
      </c>
      <c r="K9687" t="s">
        <v>38</v>
      </c>
      <c r="L9687" t="s">
        <v>39</v>
      </c>
      <c r="M9687">
        <v>90032</v>
      </c>
      <c r="N9687" t="s">
        <v>40</v>
      </c>
      <c r="O9687" t="s">
        <v>5545</v>
      </c>
      <c r="P9687" t="s">
        <v>67</v>
      </c>
      <c r="Q9687" t="s">
        <v>157</v>
      </c>
      <c r="R9687" t="s">
        <v>5546</v>
      </c>
      <c r="S9687">
        <v>16.59</v>
      </c>
      <c r="T9687" s="3"/>
    </row>
    <row r="9688" spans="1:20" x14ac:dyDescent="0.3">
      <c r="A9688">
        <v>9687</v>
      </c>
      <c r="B9688" t="s">
        <v>10782</v>
      </c>
      <c r="C9688">
        <f t="shared" si="151"/>
        <v>22</v>
      </c>
      <c r="D9688" s="1">
        <v>43250</v>
      </c>
      <c r="E9688" s="1">
        <v>43254</v>
      </c>
      <c r="F9688" t="s">
        <v>46</v>
      </c>
      <c r="G9688" t="s">
        <v>4960</v>
      </c>
      <c r="H9688" t="s">
        <v>4961</v>
      </c>
      <c r="I9688" t="s">
        <v>22</v>
      </c>
      <c r="J9688" t="s">
        <v>23</v>
      </c>
      <c r="K9688" t="s">
        <v>946</v>
      </c>
      <c r="L9688" t="s">
        <v>39</v>
      </c>
      <c r="M9688">
        <v>92037</v>
      </c>
      <c r="N9688" t="s">
        <v>40</v>
      </c>
      <c r="O9688" t="s">
        <v>2454</v>
      </c>
      <c r="P9688" t="s">
        <v>42</v>
      </c>
      <c r="Q9688" t="s">
        <v>64</v>
      </c>
      <c r="R9688" t="s">
        <v>2455</v>
      </c>
      <c r="S9688">
        <v>35.1</v>
      </c>
      <c r="T9688" s="3"/>
    </row>
    <row r="9689" spans="1:20" x14ac:dyDescent="0.3">
      <c r="A9689">
        <v>9688</v>
      </c>
      <c r="B9689" t="s">
        <v>10783</v>
      </c>
      <c r="C9689">
        <f t="shared" si="151"/>
        <v>40</v>
      </c>
      <c r="D9689" s="1">
        <v>43373</v>
      </c>
      <c r="E9689" s="1">
        <v>43379</v>
      </c>
      <c r="F9689" t="s">
        <v>46</v>
      </c>
      <c r="G9689" t="s">
        <v>2801</v>
      </c>
      <c r="H9689" t="s">
        <v>2802</v>
      </c>
      <c r="I9689" t="s">
        <v>98</v>
      </c>
      <c r="J9689" t="s">
        <v>23</v>
      </c>
      <c r="K9689" t="s">
        <v>1126</v>
      </c>
      <c r="L9689" t="s">
        <v>100</v>
      </c>
      <c r="M9689">
        <v>76017</v>
      </c>
      <c r="N9689" t="s">
        <v>101</v>
      </c>
      <c r="O9689" t="s">
        <v>2445</v>
      </c>
      <c r="P9689" t="s">
        <v>42</v>
      </c>
      <c r="Q9689" t="s">
        <v>71</v>
      </c>
      <c r="R9689" t="s">
        <v>2446</v>
      </c>
      <c r="S9689">
        <v>11.646000000000001</v>
      </c>
      <c r="T9689" s="3"/>
    </row>
    <row r="9690" spans="1:20" x14ac:dyDescent="0.3">
      <c r="A9690">
        <v>9689</v>
      </c>
      <c r="B9690" t="s">
        <v>10784</v>
      </c>
      <c r="C9690">
        <f t="shared" si="151"/>
        <v>25</v>
      </c>
      <c r="D9690" s="1">
        <v>43271</v>
      </c>
      <c r="E9690" s="1">
        <v>43278</v>
      </c>
      <c r="F9690" t="s">
        <v>46</v>
      </c>
      <c r="G9690" t="s">
        <v>383</v>
      </c>
      <c r="H9690" t="s">
        <v>384</v>
      </c>
      <c r="I9690" t="s">
        <v>22</v>
      </c>
      <c r="J9690" t="s">
        <v>23</v>
      </c>
      <c r="K9690" t="s">
        <v>1465</v>
      </c>
      <c r="L9690" t="s">
        <v>315</v>
      </c>
      <c r="M9690">
        <v>23223</v>
      </c>
      <c r="N9690" t="s">
        <v>26</v>
      </c>
      <c r="O9690" t="s">
        <v>6288</v>
      </c>
      <c r="P9690" t="s">
        <v>42</v>
      </c>
      <c r="Q9690" t="s">
        <v>86</v>
      </c>
      <c r="R9690" t="s">
        <v>6289</v>
      </c>
      <c r="S9690">
        <v>32.4</v>
      </c>
      <c r="T9690" s="3"/>
    </row>
    <row r="9691" spans="1:20" x14ac:dyDescent="0.3">
      <c r="A9691">
        <v>9690</v>
      </c>
      <c r="B9691" t="s">
        <v>10784</v>
      </c>
      <c r="C9691">
        <f t="shared" si="151"/>
        <v>25</v>
      </c>
      <c r="D9691" s="1">
        <v>43271</v>
      </c>
      <c r="E9691" s="1">
        <v>43278</v>
      </c>
      <c r="F9691" t="s">
        <v>46</v>
      </c>
      <c r="G9691" t="s">
        <v>383</v>
      </c>
      <c r="H9691" t="s">
        <v>384</v>
      </c>
      <c r="I9691" t="s">
        <v>22</v>
      </c>
      <c r="J9691" t="s">
        <v>23</v>
      </c>
      <c r="K9691" t="s">
        <v>1465</v>
      </c>
      <c r="L9691" t="s">
        <v>315</v>
      </c>
      <c r="M9691">
        <v>23223</v>
      </c>
      <c r="N9691" t="s">
        <v>26</v>
      </c>
      <c r="O9691" t="s">
        <v>5894</v>
      </c>
      <c r="P9691" t="s">
        <v>67</v>
      </c>
      <c r="Q9691" t="s">
        <v>68</v>
      </c>
      <c r="R9691" t="s">
        <v>5895</v>
      </c>
      <c r="S9691">
        <v>503.96</v>
      </c>
      <c r="T9691" s="3"/>
    </row>
    <row r="9692" spans="1:20" x14ac:dyDescent="0.3">
      <c r="A9692">
        <v>9691</v>
      </c>
      <c r="B9692" t="s">
        <v>10785</v>
      </c>
      <c r="C9692">
        <f t="shared" si="151"/>
        <v>14</v>
      </c>
      <c r="D9692" s="1">
        <v>43194</v>
      </c>
      <c r="E9692" s="1">
        <v>43195</v>
      </c>
      <c r="F9692" t="s">
        <v>184</v>
      </c>
      <c r="G9692" t="s">
        <v>5741</v>
      </c>
      <c r="H9692" t="s">
        <v>5742</v>
      </c>
      <c r="I9692" t="s">
        <v>98</v>
      </c>
      <c r="J9692" t="s">
        <v>23</v>
      </c>
      <c r="K9692" t="s">
        <v>262</v>
      </c>
      <c r="L9692" t="s">
        <v>263</v>
      </c>
      <c r="M9692">
        <v>10035</v>
      </c>
      <c r="N9692" t="s">
        <v>144</v>
      </c>
      <c r="O9692" t="s">
        <v>3233</v>
      </c>
      <c r="P9692" t="s">
        <v>42</v>
      </c>
      <c r="Q9692" t="s">
        <v>64</v>
      </c>
      <c r="R9692" t="s">
        <v>3234</v>
      </c>
      <c r="S9692">
        <v>7.04</v>
      </c>
      <c r="T9692" s="3"/>
    </row>
    <row r="9693" spans="1:20" x14ac:dyDescent="0.3">
      <c r="A9693">
        <v>9692</v>
      </c>
      <c r="B9693" t="s">
        <v>10786</v>
      </c>
      <c r="C9693">
        <f t="shared" si="151"/>
        <v>47</v>
      </c>
      <c r="D9693" s="1">
        <v>42687</v>
      </c>
      <c r="E9693" s="1">
        <v>42691</v>
      </c>
      <c r="F9693" t="s">
        <v>46</v>
      </c>
      <c r="G9693" t="s">
        <v>1188</v>
      </c>
      <c r="H9693" t="s">
        <v>1189</v>
      </c>
      <c r="I9693" t="s">
        <v>22</v>
      </c>
      <c r="J9693" t="s">
        <v>23</v>
      </c>
      <c r="K9693" t="s">
        <v>180</v>
      </c>
      <c r="L9693" t="s">
        <v>100</v>
      </c>
      <c r="M9693">
        <v>77041</v>
      </c>
      <c r="N9693" t="s">
        <v>101</v>
      </c>
      <c r="O9693" t="s">
        <v>3095</v>
      </c>
      <c r="P9693" t="s">
        <v>28</v>
      </c>
      <c r="Q9693" t="s">
        <v>29</v>
      </c>
      <c r="R9693" t="s">
        <v>3096</v>
      </c>
      <c r="S9693">
        <v>613.99919999999997</v>
      </c>
      <c r="T9693" s="3"/>
    </row>
    <row r="9694" spans="1:20" x14ac:dyDescent="0.3">
      <c r="A9694">
        <v>9693</v>
      </c>
      <c r="B9694" t="s">
        <v>10787</v>
      </c>
      <c r="C9694">
        <f t="shared" si="151"/>
        <v>36</v>
      </c>
      <c r="D9694" s="1">
        <v>42610</v>
      </c>
      <c r="E9694" s="1">
        <v>42615</v>
      </c>
      <c r="F9694" t="s">
        <v>46</v>
      </c>
      <c r="G9694" t="s">
        <v>3523</v>
      </c>
      <c r="H9694" t="s">
        <v>3524</v>
      </c>
      <c r="I9694" t="s">
        <v>37</v>
      </c>
      <c r="J9694" t="s">
        <v>23</v>
      </c>
      <c r="K9694" t="s">
        <v>744</v>
      </c>
      <c r="L9694" t="s">
        <v>745</v>
      </c>
      <c r="M9694">
        <v>6824</v>
      </c>
      <c r="N9694" t="s">
        <v>144</v>
      </c>
      <c r="O9694" t="s">
        <v>5561</v>
      </c>
      <c r="P9694" t="s">
        <v>42</v>
      </c>
      <c r="Q9694" t="s">
        <v>55</v>
      </c>
      <c r="R9694" t="s">
        <v>5562</v>
      </c>
      <c r="S9694">
        <v>470.36</v>
      </c>
      <c r="T9694" s="3"/>
    </row>
    <row r="9695" spans="1:20" x14ac:dyDescent="0.3">
      <c r="A9695">
        <v>9694</v>
      </c>
      <c r="B9695" t="s">
        <v>10788</v>
      </c>
      <c r="C9695">
        <f t="shared" si="151"/>
        <v>39</v>
      </c>
      <c r="D9695" s="1">
        <v>43367</v>
      </c>
      <c r="E9695" s="1">
        <v>43371</v>
      </c>
      <c r="F9695" t="s">
        <v>19</v>
      </c>
      <c r="G9695" t="s">
        <v>635</v>
      </c>
      <c r="H9695" t="s">
        <v>636</v>
      </c>
      <c r="I9695" t="s">
        <v>98</v>
      </c>
      <c r="J9695" t="s">
        <v>23</v>
      </c>
      <c r="K9695" t="s">
        <v>123</v>
      </c>
      <c r="L9695" t="s">
        <v>39</v>
      </c>
      <c r="M9695">
        <v>94110</v>
      </c>
      <c r="N9695" t="s">
        <v>40</v>
      </c>
      <c r="O9695" t="s">
        <v>5107</v>
      </c>
      <c r="P9695" t="s">
        <v>42</v>
      </c>
      <c r="Q9695" t="s">
        <v>86</v>
      </c>
      <c r="R9695" t="s">
        <v>5108</v>
      </c>
      <c r="S9695">
        <v>31.08</v>
      </c>
      <c r="T9695" s="3"/>
    </row>
    <row r="9696" spans="1:20" x14ac:dyDescent="0.3">
      <c r="A9696">
        <v>9695</v>
      </c>
      <c r="B9696" t="s">
        <v>10788</v>
      </c>
      <c r="C9696">
        <f t="shared" si="151"/>
        <v>39</v>
      </c>
      <c r="D9696" s="1">
        <v>43367</v>
      </c>
      <c r="E9696" s="1">
        <v>43371</v>
      </c>
      <c r="F9696" t="s">
        <v>19</v>
      </c>
      <c r="G9696" t="s">
        <v>635</v>
      </c>
      <c r="H9696" t="s">
        <v>636</v>
      </c>
      <c r="I9696" t="s">
        <v>98</v>
      </c>
      <c r="J9696" t="s">
        <v>23</v>
      </c>
      <c r="K9696" t="s">
        <v>123</v>
      </c>
      <c r="L9696" t="s">
        <v>39</v>
      </c>
      <c r="M9696">
        <v>94110</v>
      </c>
      <c r="N9696" t="s">
        <v>40</v>
      </c>
      <c r="O9696" t="s">
        <v>1950</v>
      </c>
      <c r="P9696" t="s">
        <v>42</v>
      </c>
      <c r="Q9696" t="s">
        <v>575</v>
      </c>
      <c r="R9696" t="s">
        <v>1951</v>
      </c>
      <c r="S9696">
        <v>7.3</v>
      </c>
      <c r="T9696" s="3"/>
    </row>
    <row r="9697" spans="1:20" x14ac:dyDescent="0.3">
      <c r="A9697">
        <v>9696</v>
      </c>
      <c r="B9697" t="s">
        <v>10789</v>
      </c>
      <c r="C9697">
        <f t="shared" si="151"/>
        <v>50</v>
      </c>
      <c r="D9697" s="1">
        <v>43080</v>
      </c>
      <c r="E9697" s="1">
        <v>43083</v>
      </c>
      <c r="F9697" t="s">
        <v>184</v>
      </c>
      <c r="G9697" t="s">
        <v>2329</v>
      </c>
      <c r="H9697" t="s">
        <v>2330</v>
      </c>
      <c r="I9697" t="s">
        <v>37</v>
      </c>
      <c r="J9697" t="s">
        <v>23</v>
      </c>
      <c r="K9697" t="s">
        <v>314</v>
      </c>
      <c r="L9697" t="s">
        <v>494</v>
      </c>
      <c r="M9697">
        <v>45503</v>
      </c>
      <c r="N9697" t="s">
        <v>144</v>
      </c>
      <c r="O9697" t="s">
        <v>73</v>
      </c>
      <c r="P9697" t="s">
        <v>42</v>
      </c>
      <c r="Q9697" t="s">
        <v>74</v>
      </c>
      <c r="R9697" t="s">
        <v>75</v>
      </c>
      <c r="S9697">
        <v>73.536000000000001</v>
      </c>
      <c r="T9697" s="3"/>
    </row>
    <row r="9698" spans="1:20" x14ac:dyDescent="0.3">
      <c r="A9698">
        <v>9697</v>
      </c>
      <c r="B9698" t="s">
        <v>10790</v>
      </c>
      <c r="C9698">
        <f t="shared" si="151"/>
        <v>24</v>
      </c>
      <c r="D9698" s="1">
        <v>42165</v>
      </c>
      <c r="E9698" s="1">
        <v>42170</v>
      </c>
      <c r="F9698" t="s">
        <v>19</v>
      </c>
      <c r="G9698" t="s">
        <v>817</v>
      </c>
      <c r="H9698" t="s">
        <v>818</v>
      </c>
      <c r="I9698" t="s">
        <v>37</v>
      </c>
      <c r="J9698" t="s">
        <v>23</v>
      </c>
      <c r="K9698" t="s">
        <v>878</v>
      </c>
      <c r="L9698" t="s">
        <v>234</v>
      </c>
      <c r="M9698">
        <v>48234</v>
      </c>
      <c r="N9698" t="s">
        <v>101</v>
      </c>
      <c r="O9698" t="s">
        <v>1972</v>
      </c>
      <c r="P9698" t="s">
        <v>42</v>
      </c>
      <c r="Q9698" t="s">
        <v>43</v>
      </c>
      <c r="R9698" t="s">
        <v>1973</v>
      </c>
      <c r="S9698">
        <v>491.55</v>
      </c>
      <c r="T9698" s="3"/>
    </row>
    <row r="9699" spans="1:20" x14ac:dyDescent="0.3">
      <c r="A9699">
        <v>9698</v>
      </c>
      <c r="B9699" t="s">
        <v>10791</v>
      </c>
      <c r="C9699">
        <f t="shared" si="151"/>
        <v>10</v>
      </c>
      <c r="D9699" s="1">
        <v>42805</v>
      </c>
      <c r="E9699" s="1">
        <v>42805</v>
      </c>
      <c r="F9699" t="s">
        <v>1289</v>
      </c>
      <c r="G9699" t="s">
        <v>3215</v>
      </c>
      <c r="H9699" t="s">
        <v>3216</v>
      </c>
      <c r="I9699" t="s">
        <v>98</v>
      </c>
      <c r="J9699" t="s">
        <v>23</v>
      </c>
      <c r="K9699" t="s">
        <v>142</v>
      </c>
      <c r="L9699" t="s">
        <v>143</v>
      </c>
      <c r="M9699">
        <v>19140</v>
      </c>
      <c r="N9699" t="s">
        <v>144</v>
      </c>
      <c r="O9699" t="s">
        <v>4750</v>
      </c>
      <c r="P9699" t="s">
        <v>28</v>
      </c>
      <c r="Q9699" t="s">
        <v>61</v>
      </c>
      <c r="R9699" t="s">
        <v>4751</v>
      </c>
      <c r="S9699">
        <v>30.335999999999999</v>
      </c>
      <c r="T9699" s="3"/>
    </row>
    <row r="9700" spans="1:20" x14ac:dyDescent="0.3">
      <c r="A9700">
        <v>9699</v>
      </c>
      <c r="B9700" t="s">
        <v>10792</v>
      </c>
      <c r="C9700">
        <f t="shared" si="151"/>
        <v>50</v>
      </c>
      <c r="D9700" s="1">
        <v>43449</v>
      </c>
      <c r="E9700" s="1">
        <v>43453</v>
      </c>
      <c r="F9700" t="s">
        <v>46</v>
      </c>
      <c r="G9700" t="s">
        <v>7147</v>
      </c>
      <c r="H9700" t="s">
        <v>7148</v>
      </c>
      <c r="I9700" t="s">
        <v>22</v>
      </c>
      <c r="J9700" t="s">
        <v>23</v>
      </c>
      <c r="K9700" t="s">
        <v>1026</v>
      </c>
      <c r="L9700" t="s">
        <v>39</v>
      </c>
      <c r="M9700">
        <v>90301</v>
      </c>
      <c r="N9700" t="s">
        <v>40</v>
      </c>
      <c r="O9700" t="s">
        <v>947</v>
      </c>
      <c r="P9700" t="s">
        <v>42</v>
      </c>
      <c r="Q9700" t="s">
        <v>86</v>
      </c>
      <c r="R9700" t="s">
        <v>948</v>
      </c>
      <c r="S9700">
        <v>22.83</v>
      </c>
      <c r="T9700" s="3"/>
    </row>
    <row r="9701" spans="1:20" x14ac:dyDescent="0.3">
      <c r="A9701">
        <v>9700</v>
      </c>
      <c r="B9701" t="s">
        <v>10792</v>
      </c>
      <c r="C9701">
        <f t="shared" si="151"/>
        <v>50</v>
      </c>
      <c r="D9701" s="1">
        <v>43449</v>
      </c>
      <c r="E9701" s="1">
        <v>43453</v>
      </c>
      <c r="F9701" t="s">
        <v>46</v>
      </c>
      <c r="G9701" t="s">
        <v>7147</v>
      </c>
      <c r="H9701" t="s">
        <v>7148</v>
      </c>
      <c r="I9701" t="s">
        <v>22</v>
      </c>
      <c r="J9701" t="s">
        <v>23</v>
      </c>
      <c r="K9701" t="s">
        <v>1026</v>
      </c>
      <c r="L9701" t="s">
        <v>39</v>
      </c>
      <c r="M9701">
        <v>90301</v>
      </c>
      <c r="N9701" t="s">
        <v>40</v>
      </c>
      <c r="O9701" t="s">
        <v>9625</v>
      </c>
      <c r="P9701" t="s">
        <v>42</v>
      </c>
      <c r="Q9701" t="s">
        <v>74</v>
      </c>
      <c r="R9701" t="s">
        <v>9626</v>
      </c>
      <c r="S9701">
        <v>54.32</v>
      </c>
      <c r="T9701" s="3"/>
    </row>
    <row r="9702" spans="1:20" x14ac:dyDescent="0.3">
      <c r="A9702">
        <v>9701</v>
      </c>
      <c r="B9702" t="s">
        <v>10792</v>
      </c>
      <c r="C9702">
        <f t="shared" si="151"/>
        <v>50</v>
      </c>
      <c r="D9702" s="1">
        <v>43449</v>
      </c>
      <c r="E9702" s="1">
        <v>43453</v>
      </c>
      <c r="F9702" t="s">
        <v>46</v>
      </c>
      <c r="G9702" t="s">
        <v>7147</v>
      </c>
      <c r="H9702" t="s">
        <v>7148</v>
      </c>
      <c r="I9702" t="s">
        <v>22</v>
      </c>
      <c r="J9702" t="s">
        <v>23</v>
      </c>
      <c r="K9702" t="s">
        <v>1026</v>
      </c>
      <c r="L9702" t="s">
        <v>39</v>
      </c>
      <c r="M9702">
        <v>90301</v>
      </c>
      <c r="N9702" t="s">
        <v>40</v>
      </c>
      <c r="O9702" t="s">
        <v>5600</v>
      </c>
      <c r="P9702" t="s">
        <v>67</v>
      </c>
      <c r="Q9702" t="s">
        <v>68</v>
      </c>
      <c r="R9702" t="s">
        <v>5601</v>
      </c>
      <c r="S9702">
        <v>196.77600000000001</v>
      </c>
      <c r="T9702" s="3"/>
    </row>
    <row r="9703" spans="1:20" x14ac:dyDescent="0.3">
      <c r="A9703">
        <v>9702</v>
      </c>
      <c r="B9703" t="s">
        <v>10793</v>
      </c>
      <c r="C9703">
        <f t="shared" si="151"/>
        <v>44</v>
      </c>
      <c r="D9703" s="1">
        <v>43038</v>
      </c>
      <c r="E9703" s="1">
        <v>43043</v>
      </c>
      <c r="F9703" t="s">
        <v>46</v>
      </c>
      <c r="G9703" t="s">
        <v>7110</v>
      </c>
      <c r="H9703" t="s">
        <v>7111</v>
      </c>
      <c r="I9703" t="s">
        <v>22</v>
      </c>
      <c r="J9703" t="s">
        <v>23</v>
      </c>
      <c r="K9703" t="s">
        <v>10794</v>
      </c>
      <c r="L9703" t="s">
        <v>39</v>
      </c>
      <c r="M9703">
        <v>93405</v>
      </c>
      <c r="N9703" t="s">
        <v>40</v>
      </c>
      <c r="O9703" t="s">
        <v>3146</v>
      </c>
      <c r="P9703" t="s">
        <v>42</v>
      </c>
      <c r="Q9703" t="s">
        <v>265</v>
      </c>
      <c r="R9703" t="s">
        <v>3147</v>
      </c>
      <c r="S9703">
        <v>3.62</v>
      </c>
      <c r="T9703" s="3"/>
    </row>
    <row r="9704" spans="1:20" x14ac:dyDescent="0.3">
      <c r="A9704">
        <v>9703</v>
      </c>
      <c r="B9704" t="s">
        <v>10795</v>
      </c>
      <c r="C9704">
        <f t="shared" si="151"/>
        <v>31</v>
      </c>
      <c r="D9704" s="1">
        <v>43312</v>
      </c>
      <c r="E9704" s="1">
        <v>43316</v>
      </c>
      <c r="F9704" t="s">
        <v>46</v>
      </c>
      <c r="G9704" t="s">
        <v>6483</v>
      </c>
      <c r="H9704" t="s">
        <v>6484</v>
      </c>
      <c r="I9704" t="s">
        <v>98</v>
      </c>
      <c r="J9704" t="s">
        <v>23</v>
      </c>
      <c r="K9704" t="s">
        <v>517</v>
      </c>
      <c r="L9704" t="s">
        <v>241</v>
      </c>
      <c r="M9704">
        <v>19805</v>
      </c>
      <c r="N9704" t="s">
        <v>144</v>
      </c>
      <c r="O9704" t="s">
        <v>438</v>
      </c>
      <c r="P9704" t="s">
        <v>42</v>
      </c>
      <c r="Q9704" t="s">
        <v>86</v>
      </c>
      <c r="R9704" t="s">
        <v>439</v>
      </c>
      <c r="S9704">
        <v>11.54</v>
      </c>
      <c r="T9704" s="3"/>
    </row>
    <row r="9705" spans="1:20" x14ac:dyDescent="0.3">
      <c r="A9705">
        <v>9704</v>
      </c>
      <c r="B9705" t="s">
        <v>10795</v>
      </c>
      <c r="C9705">
        <f t="shared" si="151"/>
        <v>31</v>
      </c>
      <c r="D9705" s="1">
        <v>43312</v>
      </c>
      <c r="E9705" s="1">
        <v>43316</v>
      </c>
      <c r="F9705" t="s">
        <v>46</v>
      </c>
      <c r="G9705" t="s">
        <v>6483</v>
      </c>
      <c r="H9705" t="s">
        <v>6484</v>
      </c>
      <c r="I9705" t="s">
        <v>98</v>
      </c>
      <c r="J9705" t="s">
        <v>23</v>
      </c>
      <c r="K9705" t="s">
        <v>517</v>
      </c>
      <c r="L9705" t="s">
        <v>241</v>
      </c>
      <c r="M9705">
        <v>19805</v>
      </c>
      <c r="N9705" t="s">
        <v>144</v>
      </c>
      <c r="O9705" t="s">
        <v>93</v>
      </c>
      <c r="P9705" t="s">
        <v>42</v>
      </c>
      <c r="Q9705" t="s">
        <v>71</v>
      </c>
      <c r="R9705" t="s">
        <v>94</v>
      </c>
      <c r="S9705">
        <v>849.95</v>
      </c>
      <c r="T9705" s="3"/>
    </row>
    <row r="9706" spans="1:20" x14ac:dyDescent="0.3">
      <c r="A9706">
        <v>9705</v>
      </c>
      <c r="B9706" t="s">
        <v>10795</v>
      </c>
      <c r="C9706">
        <f t="shared" si="151"/>
        <v>31</v>
      </c>
      <c r="D9706" s="1">
        <v>43312</v>
      </c>
      <c r="E9706" s="1">
        <v>43316</v>
      </c>
      <c r="F9706" t="s">
        <v>46</v>
      </c>
      <c r="G9706" t="s">
        <v>6483</v>
      </c>
      <c r="H9706" t="s">
        <v>6484</v>
      </c>
      <c r="I9706" t="s">
        <v>98</v>
      </c>
      <c r="J9706" t="s">
        <v>23</v>
      </c>
      <c r="K9706" t="s">
        <v>517</v>
      </c>
      <c r="L9706" t="s">
        <v>241</v>
      </c>
      <c r="M9706">
        <v>19805</v>
      </c>
      <c r="N9706" t="s">
        <v>144</v>
      </c>
      <c r="O9706" t="s">
        <v>9267</v>
      </c>
      <c r="P9706" t="s">
        <v>42</v>
      </c>
      <c r="Q9706" t="s">
        <v>71</v>
      </c>
      <c r="R9706" t="s">
        <v>9268</v>
      </c>
      <c r="S9706">
        <v>11.01</v>
      </c>
      <c r="T9706" s="3"/>
    </row>
    <row r="9707" spans="1:20" x14ac:dyDescent="0.3">
      <c r="A9707">
        <v>9706</v>
      </c>
      <c r="B9707" t="s">
        <v>10796</v>
      </c>
      <c r="C9707">
        <f t="shared" si="151"/>
        <v>42</v>
      </c>
      <c r="D9707" s="1">
        <v>43392</v>
      </c>
      <c r="E9707" s="1">
        <v>43396</v>
      </c>
      <c r="F9707" t="s">
        <v>46</v>
      </c>
      <c r="G9707" t="s">
        <v>4874</v>
      </c>
      <c r="H9707" t="s">
        <v>4875</v>
      </c>
      <c r="I9707" t="s">
        <v>22</v>
      </c>
      <c r="J9707" t="s">
        <v>23</v>
      </c>
      <c r="K9707" t="s">
        <v>123</v>
      </c>
      <c r="L9707" t="s">
        <v>39</v>
      </c>
      <c r="M9707">
        <v>94122</v>
      </c>
      <c r="N9707" t="s">
        <v>40</v>
      </c>
      <c r="O9707" t="s">
        <v>2851</v>
      </c>
      <c r="P9707" t="s">
        <v>42</v>
      </c>
      <c r="Q9707" t="s">
        <v>71</v>
      </c>
      <c r="R9707" t="s">
        <v>2852</v>
      </c>
      <c r="S9707">
        <v>39.624000000000002</v>
      </c>
      <c r="T9707" s="3"/>
    </row>
    <row r="9708" spans="1:20" x14ac:dyDescent="0.3">
      <c r="A9708">
        <v>9707</v>
      </c>
      <c r="B9708" t="s">
        <v>10797</v>
      </c>
      <c r="C9708">
        <f t="shared" si="151"/>
        <v>42</v>
      </c>
      <c r="D9708" s="1">
        <v>43029</v>
      </c>
      <c r="E9708" s="1">
        <v>43035</v>
      </c>
      <c r="F9708" t="s">
        <v>46</v>
      </c>
      <c r="G9708" t="s">
        <v>1953</v>
      </c>
      <c r="H9708" t="s">
        <v>1954</v>
      </c>
      <c r="I9708" t="s">
        <v>22</v>
      </c>
      <c r="J9708" t="s">
        <v>23</v>
      </c>
      <c r="K9708" t="s">
        <v>38</v>
      </c>
      <c r="L9708" t="s">
        <v>39</v>
      </c>
      <c r="M9708">
        <v>90045</v>
      </c>
      <c r="N9708" t="s">
        <v>40</v>
      </c>
      <c r="O9708" t="s">
        <v>7955</v>
      </c>
      <c r="P9708" t="s">
        <v>28</v>
      </c>
      <c r="Q9708" t="s">
        <v>32</v>
      </c>
      <c r="R9708" t="s">
        <v>7956</v>
      </c>
      <c r="S9708">
        <v>242.136</v>
      </c>
      <c r="T9708" s="3"/>
    </row>
    <row r="9709" spans="1:20" x14ac:dyDescent="0.3">
      <c r="A9709">
        <v>9708</v>
      </c>
      <c r="B9709" t="s">
        <v>10797</v>
      </c>
      <c r="C9709">
        <f t="shared" si="151"/>
        <v>42</v>
      </c>
      <c r="D9709" s="1">
        <v>43029</v>
      </c>
      <c r="E9709" s="1">
        <v>43035</v>
      </c>
      <c r="F9709" t="s">
        <v>46</v>
      </c>
      <c r="G9709" t="s">
        <v>1953</v>
      </c>
      <c r="H9709" t="s">
        <v>1954</v>
      </c>
      <c r="I9709" t="s">
        <v>22</v>
      </c>
      <c r="J9709" t="s">
        <v>23</v>
      </c>
      <c r="K9709" t="s">
        <v>38</v>
      </c>
      <c r="L9709" t="s">
        <v>39</v>
      </c>
      <c r="M9709">
        <v>90045</v>
      </c>
      <c r="N9709" t="s">
        <v>40</v>
      </c>
      <c r="O9709" t="s">
        <v>468</v>
      </c>
      <c r="P9709" t="s">
        <v>42</v>
      </c>
      <c r="Q9709" t="s">
        <v>64</v>
      </c>
      <c r="R9709" t="s">
        <v>469</v>
      </c>
      <c r="S9709">
        <v>12.39</v>
      </c>
      <c r="T9709" s="3"/>
    </row>
    <row r="9710" spans="1:20" x14ac:dyDescent="0.3">
      <c r="A9710">
        <v>9709</v>
      </c>
      <c r="B9710" t="s">
        <v>10797</v>
      </c>
      <c r="C9710">
        <f t="shared" si="151"/>
        <v>42</v>
      </c>
      <c r="D9710" s="1">
        <v>43029</v>
      </c>
      <c r="E9710" s="1">
        <v>43035</v>
      </c>
      <c r="F9710" t="s">
        <v>46</v>
      </c>
      <c r="G9710" t="s">
        <v>1953</v>
      </c>
      <c r="H9710" t="s">
        <v>1954</v>
      </c>
      <c r="I9710" t="s">
        <v>22</v>
      </c>
      <c r="J9710" t="s">
        <v>23</v>
      </c>
      <c r="K9710" t="s">
        <v>38</v>
      </c>
      <c r="L9710" t="s">
        <v>39</v>
      </c>
      <c r="M9710">
        <v>90045</v>
      </c>
      <c r="N9710" t="s">
        <v>40</v>
      </c>
      <c r="O9710" t="s">
        <v>7115</v>
      </c>
      <c r="P9710" t="s">
        <v>28</v>
      </c>
      <c r="Q9710" t="s">
        <v>61</v>
      </c>
      <c r="R9710" t="s">
        <v>7116</v>
      </c>
      <c r="S9710">
        <v>19.96</v>
      </c>
      <c r="T9710" s="3"/>
    </row>
    <row r="9711" spans="1:20" x14ac:dyDescent="0.3">
      <c r="A9711">
        <v>9710</v>
      </c>
      <c r="B9711" t="s">
        <v>10797</v>
      </c>
      <c r="C9711">
        <f t="shared" si="151"/>
        <v>42</v>
      </c>
      <c r="D9711" s="1">
        <v>43029</v>
      </c>
      <c r="E9711" s="1">
        <v>43035</v>
      </c>
      <c r="F9711" t="s">
        <v>46</v>
      </c>
      <c r="G9711" t="s">
        <v>1953</v>
      </c>
      <c r="H9711" t="s">
        <v>1954</v>
      </c>
      <c r="I9711" t="s">
        <v>22</v>
      </c>
      <c r="J9711" t="s">
        <v>23</v>
      </c>
      <c r="K9711" t="s">
        <v>38</v>
      </c>
      <c r="L9711" t="s">
        <v>39</v>
      </c>
      <c r="M9711">
        <v>90045</v>
      </c>
      <c r="N9711" t="s">
        <v>40</v>
      </c>
      <c r="O9711" t="s">
        <v>1630</v>
      </c>
      <c r="P9711" t="s">
        <v>42</v>
      </c>
      <c r="Q9711" t="s">
        <v>55</v>
      </c>
      <c r="R9711" t="s">
        <v>1631</v>
      </c>
      <c r="S9711">
        <v>340.92</v>
      </c>
      <c r="T9711" s="3"/>
    </row>
    <row r="9712" spans="1:20" x14ac:dyDescent="0.3">
      <c r="A9712">
        <v>9711</v>
      </c>
      <c r="B9712" t="s">
        <v>10798</v>
      </c>
      <c r="C9712">
        <f t="shared" si="151"/>
        <v>45</v>
      </c>
      <c r="D9712" s="1">
        <v>42313</v>
      </c>
      <c r="E9712" s="1">
        <v>42318</v>
      </c>
      <c r="F9712" t="s">
        <v>46</v>
      </c>
      <c r="G9712" t="s">
        <v>1705</v>
      </c>
      <c r="H9712" t="s">
        <v>1706</v>
      </c>
      <c r="I9712" t="s">
        <v>22</v>
      </c>
      <c r="J9712" t="s">
        <v>23</v>
      </c>
      <c r="K9712" t="s">
        <v>142</v>
      </c>
      <c r="L9712" t="s">
        <v>143</v>
      </c>
      <c r="M9712">
        <v>19143</v>
      </c>
      <c r="N9712" t="s">
        <v>144</v>
      </c>
      <c r="O9712" t="s">
        <v>5348</v>
      </c>
      <c r="P9712" t="s">
        <v>28</v>
      </c>
      <c r="Q9712" t="s">
        <v>61</v>
      </c>
      <c r="R9712" t="s">
        <v>5349</v>
      </c>
      <c r="S9712">
        <v>273.56799999999998</v>
      </c>
      <c r="T9712" s="3"/>
    </row>
    <row r="9713" spans="1:20" x14ac:dyDescent="0.3">
      <c r="A9713">
        <v>9712</v>
      </c>
      <c r="B9713" t="s">
        <v>10798</v>
      </c>
      <c r="C9713">
        <f t="shared" si="151"/>
        <v>45</v>
      </c>
      <c r="D9713" s="1">
        <v>42313</v>
      </c>
      <c r="E9713" s="1">
        <v>42318</v>
      </c>
      <c r="F9713" t="s">
        <v>46</v>
      </c>
      <c r="G9713" t="s">
        <v>1705</v>
      </c>
      <c r="H9713" t="s">
        <v>1706</v>
      </c>
      <c r="I9713" t="s">
        <v>22</v>
      </c>
      <c r="J9713" t="s">
        <v>23</v>
      </c>
      <c r="K9713" t="s">
        <v>142</v>
      </c>
      <c r="L9713" t="s">
        <v>143</v>
      </c>
      <c r="M9713">
        <v>19143</v>
      </c>
      <c r="N9713" t="s">
        <v>144</v>
      </c>
      <c r="O9713" t="s">
        <v>2789</v>
      </c>
      <c r="P9713" t="s">
        <v>42</v>
      </c>
      <c r="Q9713" t="s">
        <v>71</v>
      </c>
      <c r="R9713" t="s">
        <v>2790</v>
      </c>
      <c r="S9713">
        <v>13.194000000000001</v>
      </c>
      <c r="T9713" s="3"/>
    </row>
    <row r="9714" spans="1:20" x14ac:dyDescent="0.3">
      <c r="A9714">
        <v>9713</v>
      </c>
      <c r="B9714" t="s">
        <v>10798</v>
      </c>
      <c r="C9714">
        <f t="shared" si="151"/>
        <v>45</v>
      </c>
      <c r="D9714" s="1">
        <v>42313</v>
      </c>
      <c r="E9714" s="1">
        <v>42318</v>
      </c>
      <c r="F9714" t="s">
        <v>46</v>
      </c>
      <c r="G9714" t="s">
        <v>1705</v>
      </c>
      <c r="H9714" t="s">
        <v>1706</v>
      </c>
      <c r="I9714" t="s">
        <v>22</v>
      </c>
      <c r="J9714" t="s">
        <v>23</v>
      </c>
      <c r="K9714" t="s">
        <v>142</v>
      </c>
      <c r="L9714" t="s">
        <v>143</v>
      </c>
      <c r="M9714">
        <v>19143</v>
      </c>
      <c r="N9714" t="s">
        <v>144</v>
      </c>
      <c r="O9714" t="s">
        <v>3515</v>
      </c>
      <c r="P9714" t="s">
        <v>42</v>
      </c>
      <c r="Q9714" t="s">
        <v>55</v>
      </c>
      <c r="R9714" t="s">
        <v>3516</v>
      </c>
      <c r="S9714">
        <v>1080.096</v>
      </c>
      <c r="T9714" s="3"/>
    </row>
    <row r="9715" spans="1:20" x14ac:dyDescent="0.3">
      <c r="A9715">
        <v>9714</v>
      </c>
      <c r="B9715" t="s">
        <v>10798</v>
      </c>
      <c r="C9715">
        <f t="shared" si="151"/>
        <v>45</v>
      </c>
      <c r="D9715" s="1">
        <v>42313</v>
      </c>
      <c r="E9715" s="1">
        <v>42318</v>
      </c>
      <c r="F9715" t="s">
        <v>46</v>
      </c>
      <c r="G9715" t="s">
        <v>1705</v>
      </c>
      <c r="H9715" t="s">
        <v>1706</v>
      </c>
      <c r="I9715" t="s">
        <v>22</v>
      </c>
      <c r="J9715" t="s">
        <v>23</v>
      </c>
      <c r="K9715" t="s">
        <v>142</v>
      </c>
      <c r="L9715" t="s">
        <v>143</v>
      </c>
      <c r="M9715">
        <v>19143</v>
      </c>
      <c r="N9715" t="s">
        <v>144</v>
      </c>
      <c r="O9715" t="s">
        <v>2150</v>
      </c>
      <c r="P9715" t="s">
        <v>67</v>
      </c>
      <c r="Q9715" t="s">
        <v>157</v>
      </c>
      <c r="R9715" t="s">
        <v>2151</v>
      </c>
      <c r="S9715">
        <v>51.56</v>
      </c>
      <c r="T9715" s="3"/>
    </row>
    <row r="9716" spans="1:20" x14ac:dyDescent="0.3">
      <c r="A9716">
        <v>9715</v>
      </c>
      <c r="B9716" t="s">
        <v>10798</v>
      </c>
      <c r="C9716">
        <f t="shared" si="151"/>
        <v>45</v>
      </c>
      <c r="D9716" s="1">
        <v>42313</v>
      </c>
      <c r="E9716" s="1">
        <v>42318</v>
      </c>
      <c r="F9716" t="s">
        <v>46</v>
      </c>
      <c r="G9716" t="s">
        <v>1705</v>
      </c>
      <c r="H9716" t="s">
        <v>1706</v>
      </c>
      <c r="I9716" t="s">
        <v>22</v>
      </c>
      <c r="J9716" t="s">
        <v>23</v>
      </c>
      <c r="K9716" t="s">
        <v>142</v>
      </c>
      <c r="L9716" t="s">
        <v>143</v>
      </c>
      <c r="M9716">
        <v>19143</v>
      </c>
      <c r="N9716" t="s">
        <v>144</v>
      </c>
      <c r="O9716" t="s">
        <v>5383</v>
      </c>
      <c r="P9716" t="s">
        <v>67</v>
      </c>
      <c r="Q9716" t="s">
        <v>157</v>
      </c>
      <c r="R9716" t="s">
        <v>5384</v>
      </c>
      <c r="S9716">
        <v>58.415999999999997</v>
      </c>
      <c r="T9716" s="3"/>
    </row>
    <row r="9717" spans="1:20" x14ac:dyDescent="0.3">
      <c r="A9717">
        <v>9716</v>
      </c>
      <c r="B9717" t="s">
        <v>10799</v>
      </c>
      <c r="C9717">
        <f t="shared" si="151"/>
        <v>45</v>
      </c>
      <c r="D9717" s="1">
        <v>43046</v>
      </c>
      <c r="E9717" s="1">
        <v>43051</v>
      </c>
      <c r="F9717" t="s">
        <v>46</v>
      </c>
      <c r="G9717" t="s">
        <v>3678</v>
      </c>
      <c r="H9717" t="s">
        <v>3679</v>
      </c>
      <c r="I9717" t="s">
        <v>22</v>
      </c>
      <c r="J9717" t="s">
        <v>23</v>
      </c>
      <c r="K9717" t="s">
        <v>123</v>
      </c>
      <c r="L9717" t="s">
        <v>39</v>
      </c>
      <c r="M9717">
        <v>94122</v>
      </c>
      <c r="N9717" t="s">
        <v>40</v>
      </c>
      <c r="O9717" t="s">
        <v>1495</v>
      </c>
      <c r="P9717" t="s">
        <v>42</v>
      </c>
      <c r="Q9717" t="s">
        <v>71</v>
      </c>
      <c r="R9717" t="s">
        <v>1496</v>
      </c>
      <c r="S9717">
        <v>57.584000000000003</v>
      </c>
      <c r="T9717" s="3"/>
    </row>
    <row r="9718" spans="1:20" x14ac:dyDescent="0.3">
      <c r="A9718">
        <v>9717</v>
      </c>
      <c r="B9718" t="s">
        <v>10800</v>
      </c>
      <c r="C9718">
        <f t="shared" si="151"/>
        <v>32</v>
      </c>
      <c r="D9718" s="1">
        <v>42959</v>
      </c>
      <c r="E9718" s="1">
        <v>42961</v>
      </c>
      <c r="F9718" t="s">
        <v>19</v>
      </c>
      <c r="G9718" t="s">
        <v>4105</v>
      </c>
      <c r="H9718" t="s">
        <v>4106</v>
      </c>
      <c r="I9718" t="s">
        <v>98</v>
      </c>
      <c r="J9718" t="s">
        <v>23</v>
      </c>
      <c r="K9718" t="s">
        <v>142</v>
      </c>
      <c r="L9718" t="s">
        <v>143</v>
      </c>
      <c r="M9718">
        <v>19134</v>
      </c>
      <c r="N9718" t="s">
        <v>144</v>
      </c>
      <c r="O9718" t="s">
        <v>8414</v>
      </c>
      <c r="P9718" t="s">
        <v>42</v>
      </c>
      <c r="Q9718" t="s">
        <v>64</v>
      </c>
      <c r="R9718" t="s">
        <v>8415</v>
      </c>
      <c r="S9718">
        <v>37.311999999999998</v>
      </c>
      <c r="T9718" s="3"/>
    </row>
    <row r="9719" spans="1:20" x14ac:dyDescent="0.3">
      <c r="A9719">
        <v>9718</v>
      </c>
      <c r="B9719" t="s">
        <v>10801</v>
      </c>
      <c r="C9719">
        <f t="shared" si="151"/>
        <v>22</v>
      </c>
      <c r="D9719" s="1">
        <v>42885</v>
      </c>
      <c r="E9719" s="1">
        <v>42886</v>
      </c>
      <c r="F9719" t="s">
        <v>1289</v>
      </c>
      <c r="G9719" t="s">
        <v>2073</v>
      </c>
      <c r="H9719" t="s">
        <v>2074</v>
      </c>
      <c r="I9719" t="s">
        <v>22</v>
      </c>
      <c r="J9719" t="s">
        <v>23</v>
      </c>
      <c r="K9719" t="s">
        <v>180</v>
      </c>
      <c r="L9719" t="s">
        <v>100</v>
      </c>
      <c r="M9719">
        <v>77041</v>
      </c>
      <c r="N9719" t="s">
        <v>101</v>
      </c>
      <c r="O9719" t="s">
        <v>554</v>
      </c>
      <c r="P9719" t="s">
        <v>67</v>
      </c>
      <c r="Q9719" t="s">
        <v>68</v>
      </c>
      <c r="R9719" t="s">
        <v>555</v>
      </c>
      <c r="S9719">
        <v>79.959999999999994</v>
      </c>
      <c r="T9719" s="3"/>
    </row>
    <row r="9720" spans="1:20" x14ac:dyDescent="0.3">
      <c r="A9720">
        <v>9719</v>
      </c>
      <c r="B9720" t="s">
        <v>10801</v>
      </c>
      <c r="C9720">
        <f t="shared" si="151"/>
        <v>22</v>
      </c>
      <c r="D9720" s="1">
        <v>42885</v>
      </c>
      <c r="E9720" s="1">
        <v>42886</v>
      </c>
      <c r="F9720" t="s">
        <v>1289</v>
      </c>
      <c r="G9720" t="s">
        <v>2073</v>
      </c>
      <c r="H9720" t="s">
        <v>2074</v>
      </c>
      <c r="I9720" t="s">
        <v>22</v>
      </c>
      <c r="J9720" t="s">
        <v>23</v>
      </c>
      <c r="K9720" t="s">
        <v>180</v>
      </c>
      <c r="L9720" t="s">
        <v>100</v>
      </c>
      <c r="M9720">
        <v>77041</v>
      </c>
      <c r="N9720" t="s">
        <v>101</v>
      </c>
      <c r="O9720" t="s">
        <v>854</v>
      </c>
      <c r="P9720" t="s">
        <v>67</v>
      </c>
      <c r="Q9720" t="s">
        <v>157</v>
      </c>
      <c r="R9720" t="s">
        <v>855</v>
      </c>
      <c r="S9720">
        <v>223.96</v>
      </c>
      <c r="T9720" s="3"/>
    </row>
    <row r="9721" spans="1:20" x14ac:dyDescent="0.3">
      <c r="A9721">
        <v>9720</v>
      </c>
      <c r="B9721" t="s">
        <v>10802</v>
      </c>
      <c r="C9721">
        <f t="shared" si="151"/>
        <v>46</v>
      </c>
      <c r="D9721" s="1">
        <v>43416</v>
      </c>
      <c r="E9721" s="1">
        <v>43418</v>
      </c>
      <c r="F9721" t="s">
        <v>19</v>
      </c>
      <c r="G9721" t="s">
        <v>5181</v>
      </c>
      <c r="H9721" t="s">
        <v>5182</v>
      </c>
      <c r="I9721" t="s">
        <v>22</v>
      </c>
      <c r="J9721" t="s">
        <v>23</v>
      </c>
      <c r="K9721" t="s">
        <v>2472</v>
      </c>
      <c r="L9721" t="s">
        <v>143</v>
      </c>
      <c r="M9721">
        <v>17602</v>
      </c>
      <c r="N9721" t="s">
        <v>144</v>
      </c>
      <c r="O9721" t="s">
        <v>3693</v>
      </c>
      <c r="P9721" t="s">
        <v>42</v>
      </c>
      <c r="Q9721" t="s">
        <v>55</v>
      </c>
      <c r="R9721" t="s">
        <v>3694</v>
      </c>
      <c r="S9721">
        <v>221.024</v>
      </c>
      <c r="T9721" s="3"/>
    </row>
    <row r="9722" spans="1:20" x14ac:dyDescent="0.3">
      <c r="A9722">
        <v>9721</v>
      </c>
      <c r="B9722" t="s">
        <v>10803</v>
      </c>
      <c r="C9722">
        <f t="shared" si="151"/>
        <v>38</v>
      </c>
      <c r="D9722" s="1">
        <v>43000</v>
      </c>
      <c r="E9722" s="1">
        <v>43004</v>
      </c>
      <c r="F9722" t="s">
        <v>46</v>
      </c>
      <c r="G9722" t="s">
        <v>2421</v>
      </c>
      <c r="H9722" t="s">
        <v>2422</v>
      </c>
      <c r="I9722" t="s">
        <v>37</v>
      </c>
      <c r="J9722" t="s">
        <v>23</v>
      </c>
      <c r="K9722" t="s">
        <v>1845</v>
      </c>
      <c r="L9722" t="s">
        <v>110</v>
      </c>
      <c r="M9722">
        <v>54302</v>
      </c>
      <c r="N9722" t="s">
        <v>101</v>
      </c>
      <c r="O9722" t="s">
        <v>6162</v>
      </c>
      <c r="P9722" t="s">
        <v>28</v>
      </c>
      <c r="Q9722" t="s">
        <v>61</v>
      </c>
      <c r="R9722" t="s">
        <v>6163</v>
      </c>
      <c r="S9722">
        <v>18.96</v>
      </c>
      <c r="T9722" s="3"/>
    </row>
    <row r="9723" spans="1:20" x14ac:dyDescent="0.3">
      <c r="A9723">
        <v>9722</v>
      </c>
      <c r="B9723" t="s">
        <v>10804</v>
      </c>
      <c r="C9723">
        <f t="shared" si="151"/>
        <v>7</v>
      </c>
      <c r="D9723" s="1">
        <v>42782</v>
      </c>
      <c r="E9723" s="1">
        <v>42786</v>
      </c>
      <c r="F9723" t="s">
        <v>46</v>
      </c>
      <c r="G9723" t="s">
        <v>4541</v>
      </c>
      <c r="H9723" t="s">
        <v>4542</v>
      </c>
      <c r="I9723" t="s">
        <v>22</v>
      </c>
      <c r="J9723" t="s">
        <v>23</v>
      </c>
      <c r="K9723" t="s">
        <v>262</v>
      </c>
      <c r="L9723" t="s">
        <v>263</v>
      </c>
      <c r="M9723">
        <v>10024</v>
      </c>
      <c r="N9723" t="s">
        <v>144</v>
      </c>
      <c r="O9723" t="s">
        <v>7864</v>
      </c>
      <c r="P9723" t="s">
        <v>28</v>
      </c>
      <c r="Q9723" t="s">
        <v>32</v>
      </c>
      <c r="R9723" t="s">
        <v>7865</v>
      </c>
      <c r="S9723">
        <v>326.64600000000002</v>
      </c>
      <c r="T9723" s="3"/>
    </row>
    <row r="9724" spans="1:20" x14ac:dyDescent="0.3">
      <c r="A9724">
        <v>9723</v>
      </c>
      <c r="B9724" t="s">
        <v>10804</v>
      </c>
      <c r="C9724">
        <f t="shared" si="151"/>
        <v>7</v>
      </c>
      <c r="D9724" s="1">
        <v>42782</v>
      </c>
      <c r="E9724" s="1">
        <v>42786</v>
      </c>
      <c r="F9724" t="s">
        <v>46</v>
      </c>
      <c r="G9724" t="s">
        <v>4541</v>
      </c>
      <c r="H9724" t="s">
        <v>4542</v>
      </c>
      <c r="I9724" t="s">
        <v>22</v>
      </c>
      <c r="J9724" t="s">
        <v>23</v>
      </c>
      <c r="K9724" t="s">
        <v>262</v>
      </c>
      <c r="L9724" t="s">
        <v>263</v>
      </c>
      <c r="M9724">
        <v>10024</v>
      </c>
      <c r="N9724" t="s">
        <v>144</v>
      </c>
      <c r="O9724" t="s">
        <v>1017</v>
      </c>
      <c r="P9724" t="s">
        <v>67</v>
      </c>
      <c r="Q9724" t="s">
        <v>157</v>
      </c>
      <c r="R9724" t="s">
        <v>1018</v>
      </c>
      <c r="S9724">
        <v>89.97</v>
      </c>
      <c r="T9724" s="3"/>
    </row>
    <row r="9725" spans="1:20" x14ac:dyDescent="0.3">
      <c r="A9725">
        <v>9724</v>
      </c>
      <c r="B9725" t="s">
        <v>10805</v>
      </c>
      <c r="C9725">
        <f t="shared" si="151"/>
        <v>52</v>
      </c>
      <c r="D9725" s="1">
        <v>42360</v>
      </c>
      <c r="E9725" s="1">
        <v>42364</v>
      </c>
      <c r="F9725" t="s">
        <v>46</v>
      </c>
      <c r="G9725" t="s">
        <v>617</v>
      </c>
      <c r="H9725" t="s">
        <v>618</v>
      </c>
      <c r="I9725" t="s">
        <v>98</v>
      </c>
      <c r="J9725" t="s">
        <v>23</v>
      </c>
      <c r="K9725" t="s">
        <v>262</v>
      </c>
      <c r="L9725" t="s">
        <v>263</v>
      </c>
      <c r="M9725">
        <v>10011</v>
      </c>
      <c r="N9725" t="s">
        <v>144</v>
      </c>
      <c r="O9725" t="s">
        <v>2715</v>
      </c>
      <c r="P9725" t="s">
        <v>42</v>
      </c>
      <c r="Q9725" t="s">
        <v>71</v>
      </c>
      <c r="R9725" t="s">
        <v>2716</v>
      </c>
      <c r="S9725">
        <v>296.71199999999999</v>
      </c>
      <c r="T9725" s="3"/>
    </row>
    <row r="9726" spans="1:20" x14ac:dyDescent="0.3">
      <c r="A9726">
        <v>9725</v>
      </c>
      <c r="B9726" t="s">
        <v>10806</v>
      </c>
      <c r="C9726">
        <f t="shared" si="151"/>
        <v>50</v>
      </c>
      <c r="D9726" s="1">
        <v>42709</v>
      </c>
      <c r="E9726" s="1">
        <v>42715</v>
      </c>
      <c r="F9726" t="s">
        <v>46</v>
      </c>
      <c r="G9726" t="s">
        <v>5566</v>
      </c>
      <c r="H9726" t="s">
        <v>5567</v>
      </c>
      <c r="I9726" t="s">
        <v>22</v>
      </c>
      <c r="J9726" t="s">
        <v>23</v>
      </c>
      <c r="K9726" t="s">
        <v>534</v>
      </c>
      <c r="L9726" t="s">
        <v>207</v>
      </c>
      <c r="M9726">
        <v>61701</v>
      </c>
      <c r="N9726" t="s">
        <v>101</v>
      </c>
      <c r="O9726" t="s">
        <v>2578</v>
      </c>
      <c r="P9726" t="s">
        <v>42</v>
      </c>
      <c r="Q9726" t="s">
        <v>169</v>
      </c>
      <c r="R9726" t="s">
        <v>2579</v>
      </c>
      <c r="S9726">
        <v>12.224</v>
      </c>
      <c r="T9726" s="3"/>
    </row>
    <row r="9727" spans="1:20" x14ac:dyDescent="0.3">
      <c r="A9727">
        <v>9726</v>
      </c>
      <c r="B9727" t="s">
        <v>10807</v>
      </c>
      <c r="C9727">
        <f t="shared" si="151"/>
        <v>38</v>
      </c>
      <c r="D9727" s="1">
        <v>43360</v>
      </c>
      <c r="E9727" s="1">
        <v>43363</v>
      </c>
      <c r="F9727" t="s">
        <v>184</v>
      </c>
      <c r="G9727" t="s">
        <v>5527</v>
      </c>
      <c r="H9727" t="s">
        <v>5528</v>
      </c>
      <c r="I9727" t="s">
        <v>22</v>
      </c>
      <c r="J9727" t="s">
        <v>23</v>
      </c>
      <c r="K9727" t="s">
        <v>7303</v>
      </c>
      <c r="L9727" t="s">
        <v>6264</v>
      </c>
      <c r="M9727">
        <v>83704</v>
      </c>
      <c r="N9727" t="s">
        <v>40</v>
      </c>
      <c r="O9727" t="s">
        <v>4000</v>
      </c>
      <c r="P9727" t="s">
        <v>67</v>
      </c>
      <c r="Q9727" t="s">
        <v>157</v>
      </c>
      <c r="R9727" t="s">
        <v>4001</v>
      </c>
      <c r="S9727">
        <v>89.97</v>
      </c>
      <c r="T9727" s="3"/>
    </row>
    <row r="9728" spans="1:20" x14ac:dyDescent="0.3">
      <c r="A9728">
        <v>9727</v>
      </c>
      <c r="B9728" t="s">
        <v>10808</v>
      </c>
      <c r="C9728">
        <f t="shared" si="151"/>
        <v>49</v>
      </c>
      <c r="D9728" s="1">
        <v>43436</v>
      </c>
      <c r="E9728" s="1">
        <v>43438</v>
      </c>
      <c r="F9728" t="s">
        <v>184</v>
      </c>
      <c r="G9728" t="s">
        <v>286</v>
      </c>
      <c r="H9728" t="s">
        <v>287</v>
      </c>
      <c r="I9728" t="s">
        <v>22</v>
      </c>
      <c r="J9728" t="s">
        <v>23</v>
      </c>
      <c r="K9728" t="s">
        <v>1243</v>
      </c>
      <c r="L9728" t="s">
        <v>1244</v>
      </c>
      <c r="M9728">
        <v>1852</v>
      </c>
      <c r="N9728" t="s">
        <v>144</v>
      </c>
      <c r="O9728" t="s">
        <v>5597</v>
      </c>
      <c r="P9728" t="s">
        <v>42</v>
      </c>
      <c r="Q9728" t="s">
        <v>74</v>
      </c>
      <c r="R9728" t="s">
        <v>5598</v>
      </c>
      <c r="S9728">
        <v>286.86</v>
      </c>
      <c r="T9728" s="3"/>
    </row>
    <row r="9729" spans="1:20" x14ac:dyDescent="0.3">
      <c r="A9729">
        <v>9728</v>
      </c>
      <c r="B9729" t="s">
        <v>10808</v>
      </c>
      <c r="C9729">
        <f t="shared" si="151"/>
        <v>49</v>
      </c>
      <c r="D9729" s="1">
        <v>43436</v>
      </c>
      <c r="E9729" s="1">
        <v>43438</v>
      </c>
      <c r="F9729" t="s">
        <v>184</v>
      </c>
      <c r="G9729" t="s">
        <v>286</v>
      </c>
      <c r="H9729" t="s">
        <v>287</v>
      </c>
      <c r="I9729" t="s">
        <v>22</v>
      </c>
      <c r="J9729" t="s">
        <v>23</v>
      </c>
      <c r="K9729" t="s">
        <v>1243</v>
      </c>
      <c r="L9729" t="s">
        <v>1244</v>
      </c>
      <c r="M9729">
        <v>1852</v>
      </c>
      <c r="N9729" t="s">
        <v>144</v>
      </c>
      <c r="O9729" t="s">
        <v>188</v>
      </c>
      <c r="P9729" t="s">
        <v>67</v>
      </c>
      <c r="Q9729" t="s">
        <v>68</v>
      </c>
      <c r="R9729" t="s">
        <v>189</v>
      </c>
      <c r="S9729">
        <v>979.95</v>
      </c>
      <c r="T9729" s="3"/>
    </row>
    <row r="9730" spans="1:20" x14ac:dyDescent="0.3">
      <c r="A9730">
        <v>9729</v>
      </c>
      <c r="B9730" t="s">
        <v>10808</v>
      </c>
      <c r="C9730">
        <f t="shared" si="151"/>
        <v>49</v>
      </c>
      <c r="D9730" s="1">
        <v>43436</v>
      </c>
      <c r="E9730" s="1">
        <v>43438</v>
      </c>
      <c r="F9730" t="s">
        <v>184</v>
      </c>
      <c r="G9730" t="s">
        <v>286</v>
      </c>
      <c r="H9730" t="s">
        <v>287</v>
      </c>
      <c r="I9730" t="s">
        <v>22</v>
      </c>
      <c r="J9730" t="s">
        <v>23</v>
      </c>
      <c r="K9730" t="s">
        <v>1243</v>
      </c>
      <c r="L9730" t="s">
        <v>1244</v>
      </c>
      <c r="M9730">
        <v>1852</v>
      </c>
      <c r="N9730" t="s">
        <v>144</v>
      </c>
      <c r="O9730" t="s">
        <v>1869</v>
      </c>
      <c r="P9730" t="s">
        <v>42</v>
      </c>
      <c r="Q9730" t="s">
        <v>575</v>
      </c>
      <c r="R9730" t="s">
        <v>1296</v>
      </c>
      <c r="S9730">
        <v>4.3600000000000003</v>
      </c>
      <c r="T9730" s="3"/>
    </row>
    <row r="9731" spans="1:20" x14ac:dyDescent="0.3">
      <c r="A9731">
        <v>9730</v>
      </c>
      <c r="B9731" t="s">
        <v>10809</v>
      </c>
      <c r="C9731">
        <f t="shared" ref="C9731:C9794" si="152">WEEKNUM(D9731,1)</f>
        <v>40</v>
      </c>
      <c r="D9731" s="1">
        <v>42276</v>
      </c>
      <c r="E9731" s="1">
        <v>42281</v>
      </c>
      <c r="F9731" t="s">
        <v>46</v>
      </c>
      <c r="G9731" t="s">
        <v>3658</v>
      </c>
      <c r="H9731" t="s">
        <v>3659</v>
      </c>
      <c r="I9731" t="s">
        <v>22</v>
      </c>
      <c r="J9731" t="s">
        <v>23</v>
      </c>
      <c r="K9731" t="s">
        <v>91</v>
      </c>
      <c r="L9731" t="s">
        <v>92</v>
      </c>
      <c r="M9731">
        <v>98115</v>
      </c>
      <c r="N9731" t="s">
        <v>40</v>
      </c>
      <c r="O9731" t="s">
        <v>5674</v>
      </c>
      <c r="P9731" t="s">
        <v>42</v>
      </c>
      <c r="Q9731" t="s">
        <v>71</v>
      </c>
      <c r="R9731" t="s">
        <v>5675</v>
      </c>
      <c r="S9731">
        <v>10.048</v>
      </c>
      <c r="T9731" s="3"/>
    </row>
    <row r="9732" spans="1:20" x14ac:dyDescent="0.3">
      <c r="A9732">
        <v>9731</v>
      </c>
      <c r="B9732" t="s">
        <v>10809</v>
      </c>
      <c r="C9732">
        <f t="shared" si="152"/>
        <v>40</v>
      </c>
      <c r="D9732" s="1">
        <v>42276</v>
      </c>
      <c r="E9732" s="1">
        <v>42281</v>
      </c>
      <c r="F9732" t="s">
        <v>46</v>
      </c>
      <c r="G9732" t="s">
        <v>3658</v>
      </c>
      <c r="H9732" t="s">
        <v>3659</v>
      </c>
      <c r="I9732" t="s">
        <v>22</v>
      </c>
      <c r="J9732" t="s">
        <v>23</v>
      </c>
      <c r="K9732" t="s">
        <v>91</v>
      </c>
      <c r="L9732" t="s">
        <v>92</v>
      </c>
      <c r="M9732">
        <v>98115</v>
      </c>
      <c r="N9732" t="s">
        <v>40</v>
      </c>
      <c r="O9732" t="s">
        <v>3002</v>
      </c>
      <c r="P9732" t="s">
        <v>42</v>
      </c>
      <c r="Q9732" t="s">
        <v>55</v>
      </c>
      <c r="R9732" t="s">
        <v>3003</v>
      </c>
      <c r="S9732">
        <v>807.75</v>
      </c>
      <c r="T9732" s="3"/>
    </row>
    <row r="9733" spans="1:20" x14ac:dyDescent="0.3">
      <c r="A9733">
        <v>9732</v>
      </c>
      <c r="B9733" t="s">
        <v>10810</v>
      </c>
      <c r="C9733">
        <f t="shared" si="152"/>
        <v>46</v>
      </c>
      <c r="D9733" s="1">
        <v>43418</v>
      </c>
      <c r="E9733" s="1">
        <v>43423</v>
      </c>
      <c r="F9733" t="s">
        <v>46</v>
      </c>
      <c r="G9733" t="s">
        <v>4803</v>
      </c>
      <c r="H9733" t="s">
        <v>4804</v>
      </c>
      <c r="I9733" t="s">
        <v>22</v>
      </c>
      <c r="J9733" t="s">
        <v>23</v>
      </c>
      <c r="K9733" t="s">
        <v>38</v>
      </c>
      <c r="L9733" t="s">
        <v>39</v>
      </c>
      <c r="M9733">
        <v>90049</v>
      </c>
      <c r="N9733" t="s">
        <v>40</v>
      </c>
      <c r="O9733" t="s">
        <v>4167</v>
      </c>
      <c r="P9733" t="s">
        <v>42</v>
      </c>
      <c r="Q9733" t="s">
        <v>64</v>
      </c>
      <c r="R9733" t="s">
        <v>4168</v>
      </c>
      <c r="S9733">
        <v>34.24</v>
      </c>
      <c r="T9733" s="3"/>
    </row>
    <row r="9734" spans="1:20" x14ac:dyDescent="0.3">
      <c r="A9734">
        <v>9733</v>
      </c>
      <c r="B9734" t="s">
        <v>10811</v>
      </c>
      <c r="C9734">
        <f t="shared" si="152"/>
        <v>34</v>
      </c>
      <c r="D9734" s="1">
        <v>42236</v>
      </c>
      <c r="E9734" s="1">
        <v>42241</v>
      </c>
      <c r="F9734" t="s">
        <v>46</v>
      </c>
      <c r="G9734" t="s">
        <v>6788</v>
      </c>
      <c r="H9734" t="s">
        <v>6789</v>
      </c>
      <c r="I9734" t="s">
        <v>37</v>
      </c>
      <c r="J9734" t="s">
        <v>23</v>
      </c>
      <c r="K9734" t="s">
        <v>7560</v>
      </c>
      <c r="L9734" t="s">
        <v>315</v>
      </c>
      <c r="M9734">
        <v>23666</v>
      </c>
      <c r="N9734" t="s">
        <v>26</v>
      </c>
      <c r="O9734" t="s">
        <v>6171</v>
      </c>
      <c r="P9734" t="s">
        <v>28</v>
      </c>
      <c r="Q9734" t="s">
        <v>32</v>
      </c>
      <c r="R9734" t="s">
        <v>6172</v>
      </c>
      <c r="S9734">
        <v>500.24</v>
      </c>
      <c r="T9734" s="3"/>
    </row>
    <row r="9735" spans="1:20" x14ac:dyDescent="0.3">
      <c r="A9735">
        <v>9734</v>
      </c>
      <c r="B9735" t="s">
        <v>10811</v>
      </c>
      <c r="C9735">
        <f t="shared" si="152"/>
        <v>34</v>
      </c>
      <c r="D9735" s="1">
        <v>42236</v>
      </c>
      <c r="E9735" s="1">
        <v>42241</v>
      </c>
      <c r="F9735" t="s">
        <v>46</v>
      </c>
      <c r="G9735" t="s">
        <v>6788</v>
      </c>
      <c r="H9735" t="s">
        <v>6789</v>
      </c>
      <c r="I9735" t="s">
        <v>37</v>
      </c>
      <c r="J9735" t="s">
        <v>23</v>
      </c>
      <c r="K9735" t="s">
        <v>7560</v>
      </c>
      <c r="L9735" t="s">
        <v>315</v>
      </c>
      <c r="M9735">
        <v>23666</v>
      </c>
      <c r="N9735" t="s">
        <v>26</v>
      </c>
      <c r="O9735" t="s">
        <v>7063</v>
      </c>
      <c r="P9735" t="s">
        <v>42</v>
      </c>
      <c r="Q9735" t="s">
        <v>86</v>
      </c>
      <c r="R9735" t="s">
        <v>7064</v>
      </c>
      <c r="S9735">
        <v>20.12</v>
      </c>
      <c r="T9735" s="3"/>
    </row>
    <row r="9736" spans="1:20" x14ac:dyDescent="0.3">
      <c r="A9736">
        <v>9735</v>
      </c>
      <c r="B9736" t="s">
        <v>10811</v>
      </c>
      <c r="C9736">
        <f t="shared" si="152"/>
        <v>34</v>
      </c>
      <c r="D9736" s="1">
        <v>42236</v>
      </c>
      <c r="E9736" s="1">
        <v>42241</v>
      </c>
      <c r="F9736" t="s">
        <v>46</v>
      </c>
      <c r="G9736" t="s">
        <v>6788</v>
      </c>
      <c r="H9736" t="s">
        <v>6789</v>
      </c>
      <c r="I9736" t="s">
        <v>37</v>
      </c>
      <c r="J9736" t="s">
        <v>23</v>
      </c>
      <c r="K9736" t="s">
        <v>7560</v>
      </c>
      <c r="L9736" t="s">
        <v>315</v>
      </c>
      <c r="M9736">
        <v>23666</v>
      </c>
      <c r="N9736" t="s">
        <v>26</v>
      </c>
      <c r="O9736" t="s">
        <v>4723</v>
      </c>
      <c r="P9736" t="s">
        <v>42</v>
      </c>
      <c r="Q9736" t="s">
        <v>71</v>
      </c>
      <c r="R9736" t="s">
        <v>4724</v>
      </c>
      <c r="S9736">
        <v>896.99</v>
      </c>
      <c r="T9736" s="3"/>
    </row>
    <row r="9737" spans="1:20" x14ac:dyDescent="0.3">
      <c r="A9737">
        <v>9736</v>
      </c>
      <c r="B9737" t="s">
        <v>10812</v>
      </c>
      <c r="C9737">
        <f t="shared" si="152"/>
        <v>47</v>
      </c>
      <c r="D9737" s="1">
        <v>42327</v>
      </c>
      <c r="E9737" s="1">
        <v>42330</v>
      </c>
      <c r="F9737" t="s">
        <v>19</v>
      </c>
      <c r="G9737" t="s">
        <v>527</v>
      </c>
      <c r="H9737" t="s">
        <v>528</v>
      </c>
      <c r="I9737" t="s">
        <v>98</v>
      </c>
      <c r="J9737" t="s">
        <v>23</v>
      </c>
      <c r="K9737" t="s">
        <v>142</v>
      </c>
      <c r="L9737" t="s">
        <v>143</v>
      </c>
      <c r="M9737">
        <v>19134</v>
      </c>
      <c r="N9737" t="s">
        <v>144</v>
      </c>
      <c r="O9737" t="s">
        <v>10261</v>
      </c>
      <c r="P9737" t="s">
        <v>42</v>
      </c>
      <c r="Q9737" t="s">
        <v>86</v>
      </c>
      <c r="R9737" t="s">
        <v>10262</v>
      </c>
      <c r="S9737">
        <v>5.88</v>
      </c>
      <c r="T9737" s="3"/>
    </row>
    <row r="9738" spans="1:20" x14ac:dyDescent="0.3">
      <c r="A9738">
        <v>9737</v>
      </c>
      <c r="B9738" t="s">
        <v>10813</v>
      </c>
      <c r="C9738">
        <f t="shared" si="152"/>
        <v>27</v>
      </c>
      <c r="D9738" s="1">
        <v>42550</v>
      </c>
      <c r="E9738" s="1">
        <v>42554</v>
      </c>
      <c r="F9738" t="s">
        <v>46</v>
      </c>
      <c r="G9738" t="s">
        <v>7342</v>
      </c>
      <c r="H9738" t="s">
        <v>7343</v>
      </c>
      <c r="I9738" t="s">
        <v>98</v>
      </c>
      <c r="J9738" t="s">
        <v>23</v>
      </c>
      <c r="K9738" t="s">
        <v>2532</v>
      </c>
      <c r="L9738" t="s">
        <v>134</v>
      </c>
      <c r="M9738">
        <v>68104</v>
      </c>
      <c r="N9738" t="s">
        <v>101</v>
      </c>
      <c r="O9738" t="s">
        <v>2033</v>
      </c>
      <c r="P9738" t="s">
        <v>67</v>
      </c>
      <c r="Q9738" t="s">
        <v>68</v>
      </c>
      <c r="R9738" t="s">
        <v>2034</v>
      </c>
      <c r="S9738">
        <v>269.98</v>
      </c>
      <c r="T9738" s="3"/>
    </row>
    <row r="9739" spans="1:20" x14ac:dyDescent="0.3">
      <c r="A9739">
        <v>9738</v>
      </c>
      <c r="B9739" t="s">
        <v>10814</v>
      </c>
      <c r="C9739">
        <f t="shared" si="152"/>
        <v>11</v>
      </c>
      <c r="D9739" s="1">
        <v>43175</v>
      </c>
      <c r="E9739" s="1">
        <v>43180</v>
      </c>
      <c r="F9739" t="s">
        <v>46</v>
      </c>
      <c r="G9739" t="s">
        <v>5636</v>
      </c>
      <c r="H9739" t="s">
        <v>5637</v>
      </c>
      <c r="I9739" t="s">
        <v>37</v>
      </c>
      <c r="J9739" t="s">
        <v>23</v>
      </c>
      <c r="K9739" t="s">
        <v>38</v>
      </c>
      <c r="L9739" t="s">
        <v>39</v>
      </c>
      <c r="M9739">
        <v>90032</v>
      </c>
      <c r="N9739" t="s">
        <v>40</v>
      </c>
      <c r="O9739" t="s">
        <v>6098</v>
      </c>
      <c r="P9739" t="s">
        <v>42</v>
      </c>
      <c r="Q9739" t="s">
        <v>55</v>
      </c>
      <c r="R9739" t="s">
        <v>6099</v>
      </c>
      <c r="S9739">
        <v>310.12</v>
      </c>
      <c r="T9739" s="3"/>
    </row>
    <row r="9740" spans="1:20" x14ac:dyDescent="0.3">
      <c r="A9740">
        <v>9739</v>
      </c>
      <c r="B9740" t="s">
        <v>10814</v>
      </c>
      <c r="C9740">
        <f t="shared" si="152"/>
        <v>11</v>
      </c>
      <c r="D9740" s="1">
        <v>43175</v>
      </c>
      <c r="E9740" s="1">
        <v>43180</v>
      </c>
      <c r="F9740" t="s">
        <v>46</v>
      </c>
      <c r="G9740" t="s">
        <v>5636</v>
      </c>
      <c r="H9740" t="s">
        <v>5637</v>
      </c>
      <c r="I9740" t="s">
        <v>37</v>
      </c>
      <c r="J9740" t="s">
        <v>23</v>
      </c>
      <c r="K9740" t="s">
        <v>38</v>
      </c>
      <c r="L9740" t="s">
        <v>39</v>
      </c>
      <c r="M9740">
        <v>90032</v>
      </c>
      <c r="N9740" t="s">
        <v>40</v>
      </c>
      <c r="O9740" t="s">
        <v>3526</v>
      </c>
      <c r="P9740" t="s">
        <v>42</v>
      </c>
      <c r="Q9740" t="s">
        <v>71</v>
      </c>
      <c r="R9740" t="s">
        <v>3527</v>
      </c>
      <c r="S9740">
        <v>70.463999999999999</v>
      </c>
      <c r="T9740" s="3"/>
    </row>
    <row r="9741" spans="1:20" x14ac:dyDescent="0.3">
      <c r="A9741">
        <v>9740</v>
      </c>
      <c r="B9741" t="s">
        <v>10814</v>
      </c>
      <c r="C9741">
        <f t="shared" si="152"/>
        <v>11</v>
      </c>
      <c r="D9741" s="1">
        <v>43175</v>
      </c>
      <c r="E9741" s="1">
        <v>43180</v>
      </c>
      <c r="F9741" t="s">
        <v>46</v>
      </c>
      <c r="G9741" t="s">
        <v>5636</v>
      </c>
      <c r="H9741" t="s">
        <v>5637</v>
      </c>
      <c r="I9741" t="s">
        <v>37</v>
      </c>
      <c r="J9741" t="s">
        <v>23</v>
      </c>
      <c r="K9741" t="s">
        <v>38</v>
      </c>
      <c r="L9741" t="s">
        <v>39</v>
      </c>
      <c r="M9741">
        <v>90032</v>
      </c>
      <c r="N9741" t="s">
        <v>40</v>
      </c>
      <c r="O9741" t="s">
        <v>4742</v>
      </c>
      <c r="P9741" t="s">
        <v>42</v>
      </c>
      <c r="Q9741" t="s">
        <v>71</v>
      </c>
      <c r="R9741" t="s">
        <v>4743</v>
      </c>
      <c r="S9741">
        <v>19.68</v>
      </c>
      <c r="T9741" s="3"/>
    </row>
    <row r="9742" spans="1:20" x14ac:dyDescent="0.3">
      <c r="A9742">
        <v>9741</v>
      </c>
      <c r="B9742" t="s">
        <v>10814</v>
      </c>
      <c r="C9742">
        <f t="shared" si="152"/>
        <v>11</v>
      </c>
      <c r="D9742" s="1">
        <v>43175</v>
      </c>
      <c r="E9742" s="1">
        <v>43180</v>
      </c>
      <c r="F9742" t="s">
        <v>46</v>
      </c>
      <c r="G9742" t="s">
        <v>5636</v>
      </c>
      <c r="H9742" t="s">
        <v>5637</v>
      </c>
      <c r="I9742" t="s">
        <v>37</v>
      </c>
      <c r="J9742" t="s">
        <v>23</v>
      </c>
      <c r="K9742" t="s">
        <v>38</v>
      </c>
      <c r="L9742" t="s">
        <v>39</v>
      </c>
      <c r="M9742">
        <v>90032</v>
      </c>
      <c r="N9742" t="s">
        <v>40</v>
      </c>
      <c r="O9742" t="s">
        <v>2297</v>
      </c>
      <c r="P9742" t="s">
        <v>42</v>
      </c>
      <c r="Q9742" t="s">
        <v>74</v>
      </c>
      <c r="R9742" t="s">
        <v>2298</v>
      </c>
      <c r="S9742">
        <v>140.66999999999999</v>
      </c>
      <c r="T9742" s="3"/>
    </row>
    <row r="9743" spans="1:20" x14ac:dyDescent="0.3">
      <c r="A9743">
        <v>9742</v>
      </c>
      <c r="B9743" t="s">
        <v>10815</v>
      </c>
      <c r="C9743">
        <f t="shared" si="152"/>
        <v>46</v>
      </c>
      <c r="D9743" s="1">
        <v>42682</v>
      </c>
      <c r="E9743" s="1">
        <v>42686</v>
      </c>
      <c r="F9743" t="s">
        <v>46</v>
      </c>
      <c r="G9743" t="s">
        <v>3606</v>
      </c>
      <c r="H9743" t="s">
        <v>3607</v>
      </c>
      <c r="I9743" t="s">
        <v>37</v>
      </c>
      <c r="J9743" t="s">
        <v>23</v>
      </c>
      <c r="K9743" t="s">
        <v>2222</v>
      </c>
      <c r="L9743" t="s">
        <v>5208</v>
      </c>
      <c r="N9743" t="s">
        <v>144</v>
      </c>
      <c r="O9743" t="s">
        <v>162</v>
      </c>
      <c r="P9743" t="s">
        <v>28</v>
      </c>
      <c r="Q9743" t="s">
        <v>29</v>
      </c>
      <c r="R9743" t="s">
        <v>163</v>
      </c>
      <c r="S9743">
        <v>4404.8999999999996</v>
      </c>
      <c r="T9743" s="3"/>
    </row>
    <row r="9744" spans="1:20" x14ac:dyDescent="0.3">
      <c r="A9744">
        <v>9743</v>
      </c>
      <c r="B9744" t="s">
        <v>10816</v>
      </c>
      <c r="C9744">
        <f t="shared" si="152"/>
        <v>48</v>
      </c>
      <c r="D9744" s="1">
        <v>43432</v>
      </c>
      <c r="E9744" s="1">
        <v>43436</v>
      </c>
      <c r="F9744" t="s">
        <v>46</v>
      </c>
      <c r="G9744" t="s">
        <v>1828</v>
      </c>
      <c r="H9744" t="s">
        <v>1829</v>
      </c>
      <c r="I9744" t="s">
        <v>22</v>
      </c>
      <c r="J9744" t="s">
        <v>23</v>
      </c>
      <c r="K9744" t="s">
        <v>946</v>
      </c>
      <c r="L9744" t="s">
        <v>39</v>
      </c>
      <c r="M9744">
        <v>92037</v>
      </c>
      <c r="N9744" t="s">
        <v>40</v>
      </c>
      <c r="O9744" t="s">
        <v>1196</v>
      </c>
      <c r="P9744" t="s">
        <v>42</v>
      </c>
      <c r="Q9744" t="s">
        <v>43</v>
      </c>
      <c r="R9744" t="s">
        <v>1197</v>
      </c>
      <c r="S9744">
        <v>62.65</v>
      </c>
      <c r="T9744" s="3"/>
    </row>
    <row r="9745" spans="1:20" x14ac:dyDescent="0.3">
      <c r="A9745">
        <v>9744</v>
      </c>
      <c r="B9745" t="s">
        <v>10817</v>
      </c>
      <c r="C9745">
        <f t="shared" si="152"/>
        <v>24</v>
      </c>
      <c r="D9745" s="1">
        <v>42902</v>
      </c>
      <c r="E9745" s="1">
        <v>42908</v>
      </c>
      <c r="F9745" t="s">
        <v>46</v>
      </c>
      <c r="G9745" t="s">
        <v>3076</v>
      </c>
      <c r="H9745" t="s">
        <v>3077</v>
      </c>
      <c r="I9745" t="s">
        <v>22</v>
      </c>
      <c r="J9745" t="s">
        <v>23</v>
      </c>
      <c r="K9745" t="s">
        <v>603</v>
      </c>
      <c r="L9745" t="s">
        <v>241</v>
      </c>
      <c r="M9745">
        <v>19711</v>
      </c>
      <c r="N9745" t="s">
        <v>144</v>
      </c>
      <c r="O9745" t="s">
        <v>4144</v>
      </c>
      <c r="P9745" t="s">
        <v>42</v>
      </c>
      <c r="Q9745" t="s">
        <v>43</v>
      </c>
      <c r="R9745" t="s">
        <v>4145</v>
      </c>
      <c r="S9745">
        <v>9.4499999999999993</v>
      </c>
      <c r="T9745" s="3"/>
    </row>
    <row r="9746" spans="1:20" x14ac:dyDescent="0.3">
      <c r="A9746">
        <v>9745</v>
      </c>
      <c r="B9746" t="s">
        <v>10818</v>
      </c>
      <c r="C9746">
        <f t="shared" si="152"/>
        <v>4</v>
      </c>
      <c r="D9746" s="1">
        <v>43121</v>
      </c>
      <c r="E9746" s="1">
        <v>43125</v>
      </c>
      <c r="F9746" t="s">
        <v>46</v>
      </c>
      <c r="G9746" t="s">
        <v>5842</v>
      </c>
      <c r="H9746" t="s">
        <v>5843</v>
      </c>
      <c r="I9746" t="s">
        <v>22</v>
      </c>
      <c r="J9746" t="s">
        <v>23</v>
      </c>
      <c r="K9746" t="s">
        <v>452</v>
      </c>
      <c r="L9746" t="s">
        <v>207</v>
      </c>
      <c r="M9746">
        <v>60505</v>
      </c>
      <c r="N9746" t="s">
        <v>101</v>
      </c>
      <c r="O9746" t="s">
        <v>2159</v>
      </c>
      <c r="P9746" t="s">
        <v>42</v>
      </c>
      <c r="Q9746" t="s">
        <v>169</v>
      </c>
      <c r="R9746" t="s">
        <v>2160</v>
      </c>
      <c r="S9746">
        <v>268.57600000000002</v>
      </c>
      <c r="T9746" s="3"/>
    </row>
    <row r="9747" spans="1:20" x14ac:dyDescent="0.3">
      <c r="A9747">
        <v>9746</v>
      </c>
      <c r="B9747" t="s">
        <v>10819</v>
      </c>
      <c r="C9747">
        <f t="shared" si="152"/>
        <v>47</v>
      </c>
      <c r="D9747" s="1">
        <v>43428</v>
      </c>
      <c r="E9747" s="1">
        <v>43428</v>
      </c>
      <c r="F9747" t="s">
        <v>1289</v>
      </c>
      <c r="G9747" t="s">
        <v>3728</v>
      </c>
      <c r="H9747" t="s">
        <v>3729</v>
      </c>
      <c r="I9747" t="s">
        <v>22</v>
      </c>
      <c r="J9747" t="s">
        <v>23</v>
      </c>
      <c r="K9747" t="s">
        <v>38</v>
      </c>
      <c r="L9747" t="s">
        <v>39</v>
      </c>
      <c r="M9747">
        <v>90008</v>
      </c>
      <c r="N9747" t="s">
        <v>40</v>
      </c>
      <c r="O9747" t="s">
        <v>1353</v>
      </c>
      <c r="P9747" t="s">
        <v>28</v>
      </c>
      <c r="Q9747" t="s">
        <v>52</v>
      </c>
      <c r="R9747" t="s">
        <v>1354</v>
      </c>
      <c r="S9747">
        <v>364.08</v>
      </c>
      <c r="T9747" s="3"/>
    </row>
    <row r="9748" spans="1:20" x14ac:dyDescent="0.3">
      <c r="A9748">
        <v>9747</v>
      </c>
      <c r="B9748" t="s">
        <v>10819</v>
      </c>
      <c r="C9748">
        <f t="shared" si="152"/>
        <v>47</v>
      </c>
      <c r="D9748" s="1">
        <v>43428</v>
      </c>
      <c r="E9748" s="1">
        <v>43428</v>
      </c>
      <c r="F9748" t="s">
        <v>1289</v>
      </c>
      <c r="G9748" t="s">
        <v>3728</v>
      </c>
      <c r="H9748" t="s">
        <v>3729</v>
      </c>
      <c r="I9748" t="s">
        <v>22</v>
      </c>
      <c r="J9748" t="s">
        <v>23</v>
      </c>
      <c r="K9748" t="s">
        <v>38</v>
      </c>
      <c r="L9748" t="s">
        <v>39</v>
      </c>
      <c r="M9748">
        <v>90008</v>
      </c>
      <c r="N9748" t="s">
        <v>40</v>
      </c>
      <c r="O9748" t="s">
        <v>3811</v>
      </c>
      <c r="P9748" t="s">
        <v>28</v>
      </c>
      <c r="Q9748" t="s">
        <v>52</v>
      </c>
      <c r="R9748" t="s">
        <v>3812</v>
      </c>
      <c r="S9748">
        <v>71.087999999999994</v>
      </c>
      <c r="T9748" s="3"/>
    </row>
    <row r="9749" spans="1:20" x14ac:dyDescent="0.3">
      <c r="A9749">
        <v>9748</v>
      </c>
      <c r="B9749" t="s">
        <v>10820</v>
      </c>
      <c r="C9749">
        <f t="shared" si="152"/>
        <v>46</v>
      </c>
      <c r="D9749" s="1">
        <v>42319</v>
      </c>
      <c r="E9749" s="1">
        <v>42323</v>
      </c>
      <c r="F9749" t="s">
        <v>46</v>
      </c>
      <c r="G9749" t="s">
        <v>58</v>
      </c>
      <c r="H9749" t="s">
        <v>59</v>
      </c>
      <c r="I9749" t="s">
        <v>22</v>
      </c>
      <c r="J9749" t="s">
        <v>23</v>
      </c>
      <c r="K9749" t="s">
        <v>299</v>
      </c>
      <c r="L9749" t="s">
        <v>207</v>
      </c>
      <c r="M9749">
        <v>60653</v>
      </c>
      <c r="N9749" t="s">
        <v>101</v>
      </c>
      <c r="O9749" t="s">
        <v>7411</v>
      </c>
      <c r="P9749" t="s">
        <v>28</v>
      </c>
      <c r="Q9749" t="s">
        <v>61</v>
      </c>
      <c r="R9749" t="s">
        <v>7412</v>
      </c>
      <c r="S9749">
        <v>10.984</v>
      </c>
      <c r="T9749" s="3"/>
    </row>
    <row r="9750" spans="1:20" x14ac:dyDescent="0.3">
      <c r="A9750">
        <v>9749</v>
      </c>
      <c r="B9750" t="s">
        <v>10820</v>
      </c>
      <c r="C9750">
        <f t="shared" si="152"/>
        <v>46</v>
      </c>
      <c r="D9750" s="1">
        <v>42319</v>
      </c>
      <c r="E9750" s="1">
        <v>42323</v>
      </c>
      <c r="F9750" t="s">
        <v>46</v>
      </c>
      <c r="G9750" t="s">
        <v>58</v>
      </c>
      <c r="H9750" t="s">
        <v>59</v>
      </c>
      <c r="I9750" t="s">
        <v>22</v>
      </c>
      <c r="J9750" t="s">
        <v>23</v>
      </c>
      <c r="K9750" t="s">
        <v>299</v>
      </c>
      <c r="L9750" t="s">
        <v>207</v>
      </c>
      <c r="M9750">
        <v>60653</v>
      </c>
      <c r="N9750" t="s">
        <v>101</v>
      </c>
      <c r="O9750" t="s">
        <v>1794</v>
      </c>
      <c r="P9750" t="s">
        <v>28</v>
      </c>
      <c r="Q9750" t="s">
        <v>32</v>
      </c>
      <c r="R9750" t="s">
        <v>1795</v>
      </c>
      <c r="S9750">
        <v>797.94399999999996</v>
      </c>
      <c r="T9750" s="3"/>
    </row>
    <row r="9751" spans="1:20" x14ac:dyDescent="0.3">
      <c r="A9751">
        <v>9750</v>
      </c>
      <c r="B9751" t="s">
        <v>10821</v>
      </c>
      <c r="C9751">
        <f t="shared" si="152"/>
        <v>9</v>
      </c>
      <c r="D9751" s="1">
        <v>42798</v>
      </c>
      <c r="E9751" s="1">
        <v>42802</v>
      </c>
      <c r="F9751" t="s">
        <v>46</v>
      </c>
      <c r="G9751" t="s">
        <v>5463</v>
      </c>
      <c r="H9751" t="s">
        <v>5464</v>
      </c>
      <c r="I9751" t="s">
        <v>37</v>
      </c>
      <c r="J9751" t="s">
        <v>23</v>
      </c>
      <c r="K9751" t="s">
        <v>240</v>
      </c>
      <c r="L9751" t="s">
        <v>2697</v>
      </c>
      <c r="M9751">
        <v>3820</v>
      </c>
      <c r="N9751" t="s">
        <v>144</v>
      </c>
      <c r="O9751" t="s">
        <v>1663</v>
      </c>
      <c r="P9751" t="s">
        <v>67</v>
      </c>
      <c r="Q9751" t="s">
        <v>157</v>
      </c>
      <c r="R9751" t="s">
        <v>1664</v>
      </c>
      <c r="S9751">
        <v>159.97999999999999</v>
      </c>
      <c r="T9751" s="3"/>
    </row>
    <row r="9752" spans="1:20" x14ac:dyDescent="0.3">
      <c r="A9752">
        <v>9751</v>
      </c>
      <c r="B9752" t="s">
        <v>10822</v>
      </c>
      <c r="C9752">
        <f t="shared" si="152"/>
        <v>41</v>
      </c>
      <c r="D9752" s="1">
        <v>43019</v>
      </c>
      <c r="E9752" s="1">
        <v>43023</v>
      </c>
      <c r="F9752" t="s">
        <v>46</v>
      </c>
      <c r="G9752" t="s">
        <v>1828</v>
      </c>
      <c r="H9752" t="s">
        <v>1829</v>
      </c>
      <c r="I9752" t="s">
        <v>22</v>
      </c>
      <c r="J9752" t="s">
        <v>23</v>
      </c>
      <c r="K9752" t="s">
        <v>299</v>
      </c>
      <c r="L9752" t="s">
        <v>207</v>
      </c>
      <c r="M9752">
        <v>60610</v>
      </c>
      <c r="N9752" t="s">
        <v>101</v>
      </c>
      <c r="O9752" t="s">
        <v>5849</v>
      </c>
      <c r="P9752" t="s">
        <v>42</v>
      </c>
      <c r="Q9752" t="s">
        <v>64</v>
      </c>
      <c r="R9752" t="s">
        <v>5850</v>
      </c>
      <c r="S9752">
        <v>5.3440000000000003</v>
      </c>
      <c r="T9752" s="3"/>
    </row>
    <row r="9753" spans="1:20" x14ac:dyDescent="0.3">
      <c r="A9753">
        <v>9752</v>
      </c>
      <c r="B9753" t="s">
        <v>10822</v>
      </c>
      <c r="C9753">
        <f t="shared" si="152"/>
        <v>41</v>
      </c>
      <c r="D9753" s="1">
        <v>43019</v>
      </c>
      <c r="E9753" s="1">
        <v>43023</v>
      </c>
      <c r="F9753" t="s">
        <v>46</v>
      </c>
      <c r="G9753" t="s">
        <v>1828</v>
      </c>
      <c r="H9753" t="s">
        <v>1829</v>
      </c>
      <c r="I9753" t="s">
        <v>22</v>
      </c>
      <c r="J9753" t="s">
        <v>23</v>
      </c>
      <c r="K9753" t="s">
        <v>299</v>
      </c>
      <c r="L9753" t="s">
        <v>207</v>
      </c>
      <c r="M9753">
        <v>60610</v>
      </c>
      <c r="N9753" t="s">
        <v>101</v>
      </c>
      <c r="O9753" t="s">
        <v>4716</v>
      </c>
      <c r="P9753" t="s">
        <v>42</v>
      </c>
      <c r="Q9753" t="s">
        <v>64</v>
      </c>
      <c r="R9753" t="s">
        <v>4717</v>
      </c>
      <c r="S9753">
        <v>27.72</v>
      </c>
      <c r="T9753" s="3"/>
    </row>
    <row r="9754" spans="1:20" x14ac:dyDescent="0.3">
      <c r="A9754">
        <v>9753</v>
      </c>
      <c r="B9754" t="s">
        <v>10823</v>
      </c>
      <c r="C9754">
        <f t="shared" si="152"/>
        <v>26</v>
      </c>
      <c r="D9754" s="1">
        <v>42917</v>
      </c>
      <c r="E9754" s="1">
        <v>42918</v>
      </c>
      <c r="F9754" t="s">
        <v>184</v>
      </c>
      <c r="G9754" t="s">
        <v>1067</v>
      </c>
      <c r="H9754" t="s">
        <v>1068</v>
      </c>
      <c r="I9754" t="s">
        <v>98</v>
      </c>
      <c r="J9754" t="s">
        <v>23</v>
      </c>
      <c r="K9754" t="s">
        <v>91</v>
      </c>
      <c r="L9754" t="s">
        <v>92</v>
      </c>
      <c r="M9754">
        <v>98115</v>
      </c>
      <c r="N9754" t="s">
        <v>40</v>
      </c>
      <c r="O9754" t="s">
        <v>2916</v>
      </c>
      <c r="P9754" t="s">
        <v>42</v>
      </c>
      <c r="Q9754" t="s">
        <v>71</v>
      </c>
      <c r="R9754" t="s">
        <v>2917</v>
      </c>
      <c r="S9754">
        <v>2.496</v>
      </c>
      <c r="T9754" s="3"/>
    </row>
    <row r="9755" spans="1:20" x14ac:dyDescent="0.3">
      <c r="A9755">
        <v>9754</v>
      </c>
      <c r="B9755" t="s">
        <v>10824</v>
      </c>
      <c r="C9755">
        <f t="shared" si="152"/>
        <v>13</v>
      </c>
      <c r="D9755" s="1">
        <v>43186</v>
      </c>
      <c r="E9755" s="1">
        <v>43188</v>
      </c>
      <c r="F9755" t="s">
        <v>19</v>
      </c>
      <c r="G9755" t="s">
        <v>450</v>
      </c>
      <c r="H9755" t="s">
        <v>451</v>
      </c>
      <c r="I9755" t="s">
        <v>22</v>
      </c>
      <c r="J9755" t="s">
        <v>23</v>
      </c>
      <c r="K9755" t="s">
        <v>1465</v>
      </c>
      <c r="L9755" t="s">
        <v>315</v>
      </c>
      <c r="M9755">
        <v>23223</v>
      </c>
      <c r="N9755" t="s">
        <v>26</v>
      </c>
      <c r="O9755" t="s">
        <v>6848</v>
      </c>
      <c r="P9755" t="s">
        <v>42</v>
      </c>
      <c r="Q9755" t="s">
        <v>43</v>
      </c>
      <c r="R9755" t="s">
        <v>6849</v>
      </c>
      <c r="S9755">
        <v>8.26</v>
      </c>
      <c r="T9755" s="3"/>
    </row>
    <row r="9756" spans="1:20" x14ac:dyDescent="0.3">
      <c r="A9756">
        <v>9755</v>
      </c>
      <c r="B9756" t="s">
        <v>10824</v>
      </c>
      <c r="C9756">
        <f t="shared" si="152"/>
        <v>13</v>
      </c>
      <c r="D9756" s="1">
        <v>43186</v>
      </c>
      <c r="E9756" s="1">
        <v>43188</v>
      </c>
      <c r="F9756" t="s">
        <v>19</v>
      </c>
      <c r="G9756" t="s">
        <v>450</v>
      </c>
      <c r="H9756" t="s">
        <v>451</v>
      </c>
      <c r="I9756" t="s">
        <v>22</v>
      </c>
      <c r="J9756" t="s">
        <v>23</v>
      </c>
      <c r="K9756" t="s">
        <v>1465</v>
      </c>
      <c r="L9756" t="s">
        <v>315</v>
      </c>
      <c r="M9756">
        <v>23223</v>
      </c>
      <c r="N9756" t="s">
        <v>26</v>
      </c>
      <c r="O9756" t="s">
        <v>895</v>
      </c>
      <c r="P9756" t="s">
        <v>42</v>
      </c>
      <c r="Q9756" t="s">
        <v>71</v>
      </c>
      <c r="R9756" t="s">
        <v>896</v>
      </c>
      <c r="S9756">
        <v>17.760000000000002</v>
      </c>
      <c r="T9756" s="3"/>
    </row>
    <row r="9757" spans="1:20" x14ac:dyDescent="0.3">
      <c r="A9757">
        <v>9756</v>
      </c>
      <c r="B9757" t="s">
        <v>10824</v>
      </c>
      <c r="C9757">
        <f t="shared" si="152"/>
        <v>13</v>
      </c>
      <c r="D9757" s="1">
        <v>43186</v>
      </c>
      <c r="E9757" s="1">
        <v>43188</v>
      </c>
      <c r="F9757" t="s">
        <v>19</v>
      </c>
      <c r="G9757" t="s">
        <v>450</v>
      </c>
      <c r="H9757" t="s">
        <v>451</v>
      </c>
      <c r="I9757" t="s">
        <v>22</v>
      </c>
      <c r="J9757" t="s">
        <v>23</v>
      </c>
      <c r="K9757" t="s">
        <v>1465</v>
      </c>
      <c r="L9757" t="s">
        <v>315</v>
      </c>
      <c r="M9757">
        <v>23223</v>
      </c>
      <c r="N9757" t="s">
        <v>26</v>
      </c>
      <c r="O9757" t="s">
        <v>6013</v>
      </c>
      <c r="P9757" t="s">
        <v>42</v>
      </c>
      <c r="Q9757" t="s">
        <v>55</v>
      </c>
      <c r="R9757" t="s">
        <v>6014</v>
      </c>
      <c r="S9757">
        <v>332.94</v>
      </c>
      <c r="T9757" s="3"/>
    </row>
    <row r="9758" spans="1:20" x14ac:dyDescent="0.3">
      <c r="A9758">
        <v>9757</v>
      </c>
      <c r="B9758" t="s">
        <v>10824</v>
      </c>
      <c r="C9758">
        <f t="shared" si="152"/>
        <v>13</v>
      </c>
      <c r="D9758" s="1">
        <v>43186</v>
      </c>
      <c r="E9758" s="1">
        <v>43188</v>
      </c>
      <c r="F9758" t="s">
        <v>19</v>
      </c>
      <c r="G9758" t="s">
        <v>450</v>
      </c>
      <c r="H9758" t="s">
        <v>451</v>
      </c>
      <c r="I9758" t="s">
        <v>22</v>
      </c>
      <c r="J9758" t="s">
        <v>23</v>
      </c>
      <c r="K9758" t="s">
        <v>1465</v>
      </c>
      <c r="L9758" t="s">
        <v>315</v>
      </c>
      <c r="M9758">
        <v>23223</v>
      </c>
      <c r="N9758" t="s">
        <v>26</v>
      </c>
      <c r="O9758" t="s">
        <v>1104</v>
      </c>
      <c r="P9758" t="s">
        <v>28</v>
      </c>
      <c r="Q9758" t="s">
        <v>52</v>
      </c>
      <c r="R9758" t="s">
        <v>1105</v>
      </c>
      <c r="S9758">
        <v>292.10000000000002</v>
      </c>
      <c r="T9758" s="3"/>
    </row>
    <row r="9759" spans="1:20" x14ac:dyDescent="0.3">
      <c r="A9759">
        <v>9758</v>
      </c>
      <c r="B9759" t="s">
        <v>10824</v>
      </c>
      <c r="C9759">
        <f t="shared" si="152"/>
        <v>13</v>
      </c>
      <c r="D9759" s="1">
        <v>43186</v>
      </c>
      <c r="E9759" s="1">
        <v>43188</v>
      </c>
      <c r="F9759" t="s">
        <v>19</v>
      </c>
      <c r="G9759" t="s">
        <v>450</v>
      </c>
      <c r="H9759" t="s">
        <v>451</v>
      </c>
      <c r="I9759" t="s">
        <v>22</v>
      </c>
      <c r="J9759" t="s">
        <v>23</v>
      </c>
      <c r="K9759" t="s">
        <v>1465</v>
      </c>
      <c r="L9759" t="s">
        <v>315</v>
      </c>
      <c r="M9759">
        <v>23223</v>
      </c>
      <c r="N9759" t="s">
        <v>26</v>
      </c>
      <c r="O9759" t="s">
        <v>8860</v>
      </c>
      <c r="P9759" t="s">
        <v>67</v>
      </c>
      <c r="Q9759" t="s">
        <v>68</v>
      </c>
      <c r="R9759" t="s">
        <v>8861</v>
      </c>
      <c r="S9759">
        <v>206.1</v>
      </c>
      <c r="T9759" s="3"/>
    </row>
    <row r="9760" spans="1:20" x14ac:dyDescent="0.3">
      <c r="A9760">
        <v>9759</v>
      </c>
      <c r="B9760" t="s">
        <v>10824</v>
      </c>
      <c r="C9760">
        <f t="shared" si="152"/>
        <v>13</v>
      </c>
      <c r="D9760" s="1">
        <v>43186</v>
      </c>
      <c r="E9760" s="1">
        <v>43188</v>
      </c>
      <c r="F9760" t="s">
        <v>19</v>
      </c>
      <c r="G9760" t="s">
        <v>450</v>
      </c>
      <c r="H9760" t="s">
        <v>451</v>
      </c>
      <c r="I9760" t="s">
        <v>22</v>
      </c>
      <c r="J9760" t="s">
        <v>23</v>
      </c>
      <c r="K9760" t="s">
        <v>1465</v>
      </c>
      <c r="L9760" t="s">
        <v>315</v>
      </c>
      <c r="M9760">
        <v>23223</v>
      </c>
      <c r="N9760" t="s">
        <v>26</v>
      </c>
      <c r="O9760" t="s">
        <v>1027</v>
      </c>
      <c r="P9760" t="s">
        <v>42</v>
      </c>
      <c r="Q9760" t="s">
        <v>86</v>
      </c>
      <c r="R9760" t="s">
        <v>1028</v>
      </c>
      <c r="S9760">
        <v>17.64</v>
      </c>
      <c r="T9760" s="3"/>
    </row>
    <row r="9761" spans="1:20" x14ac:dyDescent="0.3">
      <c r="A9761">
        <v>9760</v>
      </c>
      <c r="B9761" t="s">
        <v>10825</v>
      </c>
      <c r="C9761">
        <f t="shared" si="152"/>
        <v>44</v>
      </c>
      <c r="D9761" s="1">
        <v>43039</v>
      </c>
      <c r="E9761" s="1">
        <v>43044</v>
      </c>
      <c r="F9761" t="s">
        <v>46</v>
      </c>
      <c r="G9761" t="s">
        <v>2058</v>
      </c>
      <c r="H9761" t="s">
        <v>2059</v>
      </c>
      <c r="I9761" t="s">
        <v>37</v>
      </c>
      <c r="J9761" t="s">
        <v>23</v>
      </c>
      <c r="K9761" t="s">
        <v>123</v>
      </c>
      <c r="L9761" t="s">
        <v>39</v>
      </c>
      <c r="M9761">
        <v>94109</v>
      </c>
      <c r="N9761" t="s">
        <v>40</v>
      </c>
      <c r="O9761" t="s">
        <v>4524</v>
      </c>
      <c r="P9761" t="s">
        <v>28</v>
      </c>
      <c r="Q9761" t="s">
        <v>32</v>
      </c>
      <c r="R9761" t="s">
        <v>4525</v>
      </c>
      <c r="S9761">
        <v>1403.92</v>
      </c>
      <c r="T9761" s="3"/>
    </row>
    <row r="9762" spans="1:20" x14ac:dyDescent="0.3">
      <c r="A9762">
        <v>9761</v>
      </c>
      <c r="B9762" t="s">
        <v>10826</v>
      </c>
      <c r="C9762">
        <f t="shared" si="152"/>
        <v>45</v>
      </c>
      <c r="D9762" s="1">
        <v>43408</v>
      </c>
      <c r="E9762" s="1">
        <v>43412</v>
      </c>
      <c r="F9762" t="s">
        <v>46</v>
      </c>
      <c r="G9762" t="s">
        <v>3819</v>
      </c>
      <c r="H9762" t="s">
        <v>3820</v>
      </c>
      <c r="I9762" t="s">
        <v>98</v>
      </c>
      <c r="J9762" t="s">
        <v>23</v>
      </c>
      <c r="K9762" t="s">
        <v>10827</v>
      </c>
      <c r="L9762" t="s">
        <v>1708</v>
      </c>
      <c r="M9762">
        <v>72762</v>
      </c>
      <c r="N9762" t="s">
        <v>26</v>
      </c>
      <c r="O9762" t="s">
        <v>6652</v>
      </c>
      <c r="P9762" t="s">
        <v>42</v>
      </c>
      <c r="Q9762" t="s">
        <v>64</v>
      </c>
      <c r="R9762" t="s">
        <v>6653</v>
      </c>
      <c r="S9762">
        <v>4.3</v>
      </c>
      <c r="T9762" s="3"/>
    </row>
    <row r="9763" spans="1:20" x14ac:dyDescent="0.3">
      <c r="A9763">
        <v>9762</v>
      </c>
      <c r="B9763" t="s">
        <v>10828</v>
      </c>
      <c r="C9763">
        <f t="shared" si="152"/>
        <v>7</v>
      </c>
      <c r="D9763" s="1">
        <v>42049</v>
      </c>
      <c r="E9763" s="1">
        <v>42053</v>
      </c>
      <c r="F9763" t="s">
        <v>46</v>
      </c>
      <c r="G9763" t="s">
        <v>4241</v>
      </c>
      <c r="H9763" t="s">
        <v>4242</v>
      </c>
      <c r="I9763" t="s">
        <v>37</v>
      </c>
      <c r="J9763" t="s">
        <v>23</v>
      </c>
      <c r="K9763" t="s">
        <v>91</v>
      </c>
      <c r="L9763" t="s">
        <v>92</v>
      </c>
      <c r="M9763">
        <v>98103</v>
      </c>
      <c r="N9763" t="s">
        <v>40</v>
      </c>
      <c r="O9763" t="s">
        <v>4420</v>
      </c>
      <c r="P9763" t="s">
        <v>67</v>
      </c>
      <c r="Q9763" t="s">
        <v>157</v>
      </c>
      <c r="R9763" t="s">
        <v>4421</v>
      </c>
      <c r="S9763">
        <v>239.97</v>
      </c>
      <c r="T9763" s="3"/>
    </row>
    <row r="9764" spans="1:20" x14ac:dyDescent="0.3">
      <c r="A9764">
        <v>9763</v>
      </c>
      <c r="B9764" t="s">
        <v>10828</v>
      </c>
      <c r="C9764">
        <f t="shared" si="152"/>
        <v>7</v>
      </c>
      <c r="D9764" s="1">
        <v>42049</v>
      </c>
      <c r="E9764" s="1">
        <v>42053</v>
      </c>
      <c r="F9764" t="s">
        <v>46</v>
      </c>
      <c r="G9764" t="s">
        <v>4241</v>
      </c>
      <c r="H9764" t="s">
        <v>4242</v>
      </c>
      <c r="I9764" t="s">
        <v>37</v>
      </c>
      <c r="J9764" t="s">
        <v>23</v>
      </c>
      <c r="K9764" t="s">
        <v>91</v>
      </c>
      <c r="L9764" t="s">
        <v>92</v>
      </c>
      <c r="M9764">
        <v>98103</v>
      </c>
      <c r="N9764" t="s">
        <v>40</v>
      </c>
      <c r="O9764" t="s">
        <v>5597</v>
      </c>
      <c r="P9764" t="s">
        <v>42</v>
      </c>
      <c r="Q9764" t="s">
        <v>74</v>
      </c>
      <c r="R9764" t="s">
        <v>5598</v>
      </c>
      <c r="S9764">
        <v>81.96</v>
      </c>
      <c r="T9764" s="3"/>
    </row>
    <row r="9765" spans="1:20" x14ac:dyDescent="0.3">
      <c r="A9765">
        <v>9764</v>
      </c>
      <c r="B9765" t="s">
        <v>10828</v>
      </c>
      <c r="C9765">
        <f t="shared" si="152"/>
        <v>7</v>
      </c>
      <c r="D9765" s="1">
        <v>42049</v>
      </c>
      <c r="E9765" s="1">
        <v>42053</v>
      </c>
      <c r="F9765" t="s">
        <v>46</v>
      </c>
      <c r="G9765" t="s">
        <v>4241</v>
      </c>
      <c r="H9765" t="s">
        <v>4242</v>
      </c>
      <c r="I9765" t="s">
        <v>37</v>
      </c>
      <c r="J9765" t="s">
        <v>23</v>
      </c>
      <c r="K9765" t="s">
        <v>91</v>
      </c>
      <c r="L9765" t="s">
        <v>92</v>
      </c>
      <c r="M9765">
        <v>98103</v>
      </c>
      <c r="N9765" t="s">
        <v>40</v>
      </c>
      <c r="O9765" t="s">
        <v>5898</v>
      </c>
      <c r="P9765" t="s">
        <v>42</v>
      </c>
      <c r="Q9765" t="s">
        <v>575</v>
      </c>
      <c r="R9765" t="s">
        <v>5899</v>
      </c>
      <c r="S9765">
        <v>238.62</v>
      </c>
      <c r="T9765" s="3"/>
    </row>
    <row r="9766" spans="1:20" x14ac:dyDescent="0.3">
      <c r="A9766">
        <v>9765</v>
      </c>
      <c r="B9766" t="s">
        <v>10829</v>
      </c>
      <c r="C9766">
        <f t="shared" si="152"/>
        <v>25</v>
      </c>
      <c r="D9766" s="1">
        <v>42173</v>
      </c>
      <c r="E9766" s="1">
        <v>42178</v>
      </c>
      <c r="F9766" t="s">
        <v>46</v>
      </c>
      <c r="G9766" t="s">
        <v>4175</v>
      </c>
      <c r="H9766" t="s">
        <v>4176</v>
      </c>
      <c r="I9766" t="s">
        <v>22</v>
      </c>
      <c r="J9766" t="s">
        <v>23</v>
      </c>
      <c r="K9766" t="s">
        <v>38</v>
      </c>
      <c r="L9766" t="s">
        <v>39</v>
      </c>
      <c r="M9766">
        <v>90036</v>
      </c>
      <c r="N9766" t="s">
        <v>40</v>
      </c>
      <c r="O9766" t="s">
        <v>610</v>
      </c>
      <c r="P9766" t="s">
        <v>67</v>
      </c>
      <c r="Q9766" t="s">
        <v>68</v>
      </c>
      <c r="R9766" t="s">
        <v>611</v>
      </c>
      <c r="S9766">
        <v>139.80000000000001</v>
      </c>
      <c r="T9766" s="3"/>
    </row>
    <row r="9767" spans="1:20" x14ac:dyDescent="0.3">
      <c r="A9767">
        <v>9766</v>
      </c>
      <c r="B9767" t="s">
        <v>10830</v>
      </c>
      <c r="C9767">
        <f t="shared" si="152"/>
        <v>9</v>
      </c>
      <c r="D9767" s="1">
        <v>43159</v>
      </c>
      <c r="E9767" s="1">
        <v>43165</v>
      </c>
      <c r="F9767" t="s">
        <v>46</v>
      </c>
      <c r="G9767" t="s">
        <v>4748</v>
      </c>
      <c r="H9767" t="s">
        <v>4749</v>
      </c>
      <c r="I9767" t="s">
        <v>22</v>
      </c>
      <c r="J9767" t="s">
        <v>23</v>
      </c>
      <c r="K9767" t="s">
        <v>3692</v>
      </c>
      <c r="L9767" t="s">
        <v>745</v>
      </c>
      <c r="M9767">
        <v>6457</v>
      </c>
      <c r="N9767" t="s">
        <v>144</v>
      </c>
      <c r="O9767" t="s">
        <v>4742</v>
      </c>
      <c r="P9767" t="s">
        <v>42</v>
      </c>
      <c r="Q9767" t="s">
        <v>71</v>
      </c>
      <c r="R9767" t="s">
        <v>4743</v>
      </c>
      <c r="S9767">
        <v>9.84</v>
      </c>
      <c r="T9767" s="3"/>
    </row>
    <row r="9768" spans="1:20" x14ac:dyDescent="0.3">
      <c r="A9768">
        <v>9767</v>
      </c>
      <c r="B9768" t="s">
        <v>10830</v>
      </c>
      <c r="C9768">
        <f t="shared" si="152"/>
        <v>9</v>
      </c>
      <c r="D9768" s="1">
        <v>43159</v>
      </c>
      <c r="E9768" s="1">
        <v>43165</v>
      </c>
      <c r="F9768" t="s">
        <v>46</v>
      </c>
      <c r="G9768" t="s">
        <v>4748</v>
      </c>
      <c r="H9768" t="s">
        <v>4749</v>
      </c>
      <c r="I9768" t="s">
        <v>22</v>
      </c>
      <c r="J9768" t="s">
        <v>23</v>
      </c>
      <c r="K9768" t="s">
        <v>3692</v>
      </c>
      <c r="L9768" t="s">
        <v>745</v>
      </c>
      <c r="M9768">
        <v>6457</v>
      </c>
      <c r="N9768" t="s">
        <v>144</v>
      </c>
      <c r="O9768" t="s">
        <v>2198</v>
      </c>
      <c r="P9768" t="s">
        <v>42</v>
      </c>
      <c r="Q9768" t="s">
        <v>86</v>
      </c>
      <c r="R9768" t="s">
        <v>2199</v>
      </c>
      <c r="S9768">
        <v>7.78</v>
      </c>
      <c r="T9768" s="3"/>
    </row>
    <row r="9769" spans="1:20" x14ac:dyDescent="0.3">
      <c r="A9769">
        <v>9768</v>
      </c>
      <c r="B9769" t="s">
        <v>10831</v>
      </c>
      <c r="C9769">
        <f t="shared" si="152"/>
        <v>50</v>
      </c>
      <c r="D9769" s="1">
        <v>43443</v>
      </c>
      <c r="E9769" s="1">
        <v>43449</v>
      </c>
      <c r="F9769" t="s">
        <v>46</v>
      </c>
      <c r="G9769" t="s">
        <v>4881</v>
      </c>
      <c r="H9769" t="s">
        <v>4882</v>
      </c>
      <c r="I9769" t="s">
        <v>22</v>
      </c>
      <c r="J9769" t="s">
        <v>23</v>
      </c>
      <c r="K9769" t="s">
        <v>6474</v>
      </c>
      <c r="L9769" t="s">
        <v>234</v>
      </c>
      <c r="M9769">
        <v>49505</v>
      </c>
      <c r="N9769" t="s">
        <v>101</v>
      </c>
      <c r="O9769" t="s">
        <v>4163</v>
      </c>
      <c r="P9769" t="s">
        <v>42</v>
      </c>
      <c r="Q9769" t="s">
        <v>71</v>
      </c>
      <c r="R9769" t="s">
        <v>4164</v>
      </c>
      <c r="S9769">
        <v>54.9</v>
      </c>
      <c r="T9769" s="3"/>
    </row>
    <row r="9770" spans="1:20" x14ac:dyDescent="0.3">
      <c r="A9770">
        <v>9769</v>
      </c>
      <c r="B9770" t="s">
        <v>10832</v>
      </c>
      <c r="C9770">
        <f t="shared" si="152"/>
        <v>49</v>
      </c>
      <c r="D9770" s="1">
        <v>43441</v>
      </c>
      <c r="E9770" s="1">
        <v>43448</v>
      </c>
      <c r="F9770" t="s">
        <v>46</v>
      </c>
      <c r="G9770" t="s">
        <v>3611</v>
      </c>
      <c r="H9770" t="s">
        <v>3612</v>
      </c>
      <c r="I9770" t="s">
        <v>98</v>
      </c>
      <c r="J9770" t="s">
        <v>23</v>
      </c>
      <c r="K9770" t="s">
        <v>123</v>
      </c>
      <c r="L9770" t="s">
        <v>39</v>
      </c>
      <c r="M9770">
        <v>94122</v>
      </c>
      <c r="N9770" t="s">
        <v>40</v>
      </c>
      <c r="O9770" t="s">
        <v>5351</v>
      </c>
      <c r="P9770" t="s">
        <v>42</v>
      </c>
      <c r="Q9770" t="s">
        <v>86</v>
      </c>
      <c r="R9770" t="s">
        <v>5352</v>
      </c>
      <c r="S9770">
        <v>50.04</v>
      </c>
      <c r="T9770" s="3"/>
    </row>
    <row r="9771" spans="1:20" x14ac:dyDescent="0.3">
      <c r="A9771">
        <v>9770</v>
      </c>
      <c r="B9771" t="s">
        <v>10833</v>
      </c>
      <c r="C9771">
        <f t="shared" si="152"/>
        <v>47</v>
      </c>
      <c r="D9771" s="1">
        <v>43063</v>
      </c>
      <c r="E9771" s="1">
        <v>43069</v>
      </c>
      <c r="F9771" t="s">
        <v>46</v>
      </c>
      <c r="G9771" t="s">
        <v>2801</v>
      </c>
      <c r="H9771" t="s">
        <v>2802</v>
      </c>
      <c r="I9771" t="s">
        <v>98</v>
      </c>
      <c r="J9771" t="s">
        <v>23</v>
      </c>
      <c r="K9771" t="s">
        <v>2331</v>
      </c>
      <c r="L9771" t="s">
        <v>50</v>
      </c>
      <c r="M9771">
        <v>33012</v>
      </c>
      <c r="N9771" t="s">
        <v>26</v>
      </c>
      <c r="O9771" t="s">
        <v>2356</v>
      </c>
      <c r="P9771" t="s">
        <v>28</v>
      </c>
      <c r="Q9771" t="s">
        <v>29</v>
      </c>
      <c r="R9771" t="s">
        <v>2357</v>
      </c>
      <c r="S9771">
        <v>339.92</v>
      </c>
      <c r="T9771" s="3"/>
    </row>
    <row r="9772" spans="1:20" x14ac:dyDescent="0.3">
      <c r="A9772">
        <v>9771</v>
      </c>
      <c r="B9772" t="s">
        <v>10833</v>
      </c>
      <c r="C9772">
        <f t="shared" si="152"/>
        <v>47</v>
      </c>
      <c r="D9772" s="1">
        <v>43063</v>
      </c>
      <c r="E9772" s="1">
        <v>43069</v>
      </c>
      <c r="F9772" t="s">
        <v>46</v>
      </c>
      <c r="G9772" t="s">
        <v>2801</v>
      </c>
      <c r="H9772" t="s">
        <v>2802</v>
      </c>
      <c r="I9772" t="s">
        <v>98</v>
      </c>
      <c r="J9772" t="s">
        <v>23</v>
      </c>
      <c r="K9772" t="s">
        <v>2331</v>
      </c>
      <c r="L9772" t="s">
        <v>50</v>
      </c>
      <c r="M9772">
        <v>33012</v>
      </c>
      <c r="N9772" t="s">
        <v>26</v>
      </c>
      <c r="O9772" t="s">
        <v>4509</v>
      </c>
      <c r="P9772" t="s">
        <v>42</v>
      </c>
      <c r="Q9772" t="s">
        <v>86</v>
      </c>
      <c r="R9772" t="s">
        <v>4510</v>
      </c>
      <c r="S9772">
        <v>10.528</v>
      </c>
      <c r="T9772" s="3"/>
    </row>
    <row r="9773" spans="1:20" x14ac:dyDescent="0.3">
      <c r="A9773">
        <v>9772</v>
      </c>
      <c r="B9773" t="s">
        <v>10833</v>
      </c>
      <c r="C9773">
        <f t="shared" si="152"/>
        <v>47</v>
      </c>
      <c r="D9773" s="1">
        <v>43063</v>
      </c>
      <c r="E9773" s="1">
        <v>43069</v>
      </c>
      <c r="F9773" t="s">
        <v>46</v>
      </c>
      <c r="G9773" t="s">
        <v>2801</v>
      </c>
      <c r="H9773" t="s">
        <v>2802</v>
      </c>
      <c r="I9773" t="s">
        <v>98</v>
      </c>
      <c r="J9773" t="s">
        <v>23</v>
      </c>
      <c r="K9773" t="s">
        <v>2331</v>
      </c>
      <c r="L9773" t="s">
        <v>50</v>
      </c>
      <c r="M9773">
        <v>33012</v>
      </c>
      <c r="N9773" t="s">
        <v>26</v>
      </c>
      <c r="O9773" t="s">
        <v>5196</v>
      </c>
      <c r="P9773" t="s">
        <v>42</v>
      </c>
      <c r="Q9773" t="s">
        <v>74</v>
      </c>
      <c r="R9773" t="s">
        <v>5197</v>
      </c>
      <c r="S9773">
        <v>42.384</v>
      </c>
      <c r="T9773" s="3"/>
    </row>
    <row r="9774" spans="1:20" x14ac:dyDescent="0.3">
      <c r="A9774">
        <v>9773</v>
      </c>
      <c r="B9774" t="s">
        <v>10834</v>
      </c>
      <c r="C9774">
        <f t="shared" si="152"/>
        <v>27</v>
      </c>
      <c r="D9774" s="1">
        <v>42919</v>
      </c>
      <c r="E9774" s="1">
        <v>42919</v>
      </c>
      <c r="F9774" t="s">
        <v>1289</v>
      </c>
      <c r="G9774" t="s">
        <v>4432</v>
      </c>
      <c r="H9774" t="s">
        <v>4433</v>
      </c>
      <c r="I9774" t="s">
        <v>37</v>
      </c>
      <c r="J9774" t="s">
        <v>23</v>
      </c>
      <c r="K9774" t="s">
        <v>142</v>
      </c>
      <c r="L9774" t="s">
        <v>143</v>
      </c>
      <c r="M9774">
        <v>19143</v>
      </c>
      <c r="N9774" t="s">
        <v>144</v>
      </c>
      <c r="O9774" t="s">
        <v>4341</v>
      </c>
      <c r="P9774" t="s">
        <v>42</v>
      </c>
      <c r="Q9774" t="s">
        <v>86</v>
      </c>
      <c r="R9774" t="s">
        <v>4342</v>
      </c>
      <c r="S9774">
        <v>123.92</v>
      </c>
      <c r="T9774" s="3"/>
    </row>
    <row r="9775" spans="1:20" x14ac:dyDescent="0.3">
      <c r="A9775">
        <v>9774</v>
      </c>
      <c r="B9775" t="s">
        <v>10835</v>
      </c>
      <c r="C9775">
        <f t="shared" si="152"/>
        <v>26</v>
      </c>
      <c r="D9775" s="1">
        <v>42912</v>
      </c>
      <c r="E9775" s="1">
        <v>42919</v>
      </c>
      <c r="F9775" t="s">
        <v>46</v>
      </c>
      <c r="G9775" t="s">
        <v>3533</v>
      </c>
      <c r="H9775" t="s">
        <v>3534</v>
      </c>
      <c r="I9775" t="s">
        <v>22</v>
      </c>
      <c r="J9775" t="s">
        <v>23</v>
      </c>
      <c r="K9775" t="s">
        <v>1737</v>
      </c>
      <c r="L9775" t="s">
        <v>1271</v>
      </c>
      <c r="M9775">
        <v>30318</v>
      </c>
      <c r="N9775" t="s">
        <v>26</v>
      </c>
      <c r="O9775" t="s">
        <v>7191</v>
      </c>
      <c r="P9775" t="s">
        <v>67</v>
      </c>
      <c r="Q9775" t="s">
        <v>68</v>
      </c>
      <c r="R9775" t="s">
        <v>7192</v>
      </c>
      <c r="S9775">
        <v>135.94999999999999</v>
      </c>
      <c r="T9775" s="3"/>
    </row>
    <row r="9776" spans="1:20" x14ac:dyDescent="0.3">
      <c r="A9776">
        <v>9775</v>
      </c>
      <c r="B9776" t="s">
        <v>10836</v>
      </c>
      <c r="C9776">
        <f t="shared" si="152"/>
        <v>31</v>
      </c>
      <c r="D9776" s="1">
        <v>42211</v>
      </c>
      <c r="E9776" s="1">
        <v>42215</v>
      </c>
      <c r="F9776" t="s">
        <v>46</v>
      </c>
      <c r="G9776" t="s">
        <v>1417</v>
      </c>
      <c r="H9776" t="s">
        <v>1418</v>
      </c>
      <c r="I9776" t="s">
        <v>22</v>
      </c>
      <c r="J9776" t="s">
        <v>23</v>
      </c>
      <c r="K9776" t="s">
        <v>676</v>
      </c>
      <c r="L9776" t="s">
        <v>100</v>
      </c>
      <c r="M9776">
        <v>78207</v>
      </c>
      <c r="N9776" t="s">
        <v>101</v>
      </c>
      <c r="O9776" t="s">
        <v>1254</v>
      </c>
      <c r="P9776" t="s">
        <v>42</v>
      </c>
      <c r="Q9776" t="s">
        <v>71</v>
      </c>
      <c r="R9776" t="s">
        <v>1255</v>
      </c>
      <c r="S9776">
        <v>2177.5839999999998</v>
      </c>
      <c r="T9776" s="3"/>
    </row>
    <row r="9777" spans="1:20" x14ac:dyDescent="0.3">
      <c r="A9777">
        <v>9776</v>
      </c>
      <c r="B9777" t="s">
        <v>10836</v>
      </c>
      <c r="C9777">
        <f t="shared" si="152"/>
        <v>31</v>
      </c>
      <c r="D9777" s="1">
        <v>42211</v>
      </c>
      <c r="E9777" s="1">
        <v>42215</v>
      </c>
      <c r="F9777" t="s">
        <v>46</v>
      </c>
      <c r="G9777" t="s">
        <v>1417</v>
      </c>
      <c r="H9777" t="s">
        <v>1418</v>
      </c>
      <c r="I9777" t="s">
        <v>22</v>
      </c>
      <c r="J9777" t="s">
        <v>23</v>
      </c>
      <c r="K9777" t="s">
        <v>676</v>
      </c>
      <c r="L9777" t="s">
        <v>100</v>
      </c>
      <c r="M9777">
        <v>78207</v>
      </c>
      <c r="N9777" t="s">
        <v>101</v>
      </c>
      <c r="O9777" t="s">
        <v>6244</v>
      </c>
      <c r="P9777" t="s">
        <v>28</v>
      </c>
      <c r="Q9777" t="s">
        <v>61</v>
      </c>
      <c r="R9777" t="s">
        <v>6245</v>
      </c>
      <c r="S9777">
        <v>17.495999999999999</v>
      </c>
      <c r="T9777" s="3"/>
    </row>
    <row r="9778" spans="1:20" x14ac:dyDescent="0.3">
      <c r="A9778">
        <v>9777</v>
      </c>
      <c r="B9778" t="s">
        <v>10836</v>
      </c>
      <c r="C9778">
        <f t="shared" si="152"/>
        <v>31</v>
      </c>
      <c r="D9778" s="1">
        <v>42211</v>
      </c>
      <c r="E9778" s="1">
        <v>42215</v>
      </c>
      <c r="F9778" t="s">
        <v>46</v>
      </c>
      <c r="G9778" t="s">
        <v>1417</v>
      </c>
      <c r="H9778" t="s">
        <v>1418</v>
      </c>
      <c r="I9778" t="s">
        <v>22</v>
      </c>
      <c r="J9778" t="s">
        <v>23</v>
      </c>
      <c r="K9778" t="s">
        <v>676</v>
      </c>
      <c r="L9778" t="s">
        <v>100</v>
      </c>
      <c r="M9778">
        <v>78207</v>
      </c>
      <c r="N9778" t="s">
        <v>101</v>
      </c>
      <c r="O9778" t="s">
        <v>1198</v>
      </c>
      <c r="P9778" t="s">
        <v>42</v>
      </c>
      <c r="Q9778" t="s">
        <v>71</v>
      </c>
      <c r="R9778" t="s">
        <v>1199</v>
      </c>
      <c r="S9778">
        <v>16.783999999999999</v>
      </c>
      <c r="T9778" s="3"/>
    </row>
    <row r="9779" spans="1:20" x14ac:dyDescent="0.3">
      <c r="A9779">
        <v>9778</v>
      </c>
      <c r="B9779" t="s">
        <v>10836</v>
      </c>
      <c r="C9779">
        <f t="shared" si="152"/>
        <v>31</v>
      </c>
      <c r="D9779" s="1">
        <v>42211</v>
      </c>
      <c r="E9779" s="1">
        <v>42215</v>
      </c>
      <c r="F9779" t="s">
        <v>46</v>
      </c>
      <c r="G9779" t="s">
        <v>1417</v>
      </c>
      <c r="H9779" t="s">
        <v>1418</v>
      </c>
      <c r="I9779" t="s">
        <v>22</v>
      </c>
      <c r="J9779" t="s">
        <v>23</v>
      </c>
      <c r="K9779" t="s">
        <v>676</v>
      </c>
      <c r="L9779" t="s">
        <v>100</v>
      </c>
      <c r="M9779">
        <v>78207</v>
      </c>
      <c r="N9779" t="s">
        <v>101</v>
      </c>
      <c r="O9779" t="s">
        <v>1315</v>
      </c>
      <c r="P9779" t="s">
        <v>67</v>
      </c>
      <c r="Q9779" t="s">
        <v>157</v>
      </c>
      <c r="R9779" t="s">
        <v>1316</v>
      </c>
      <c r="S9779">
        <v>431.13600000000002</v>
      </c>
      <c r="T9779" s="3"/>
    </row>
    <row r="9780" spans="1:20" x14ac:dyDescent="0.3">
      <c r="A9780">
        <v>9779</v>
      </c>
      <c r="B9780" t="s">
        <v>10836</v>
      </c>
      <c r="C9780">
        <f t="shared" si="152"/>
        <v>31</v>
      </c>
      <c r="D9780" s="1">
        <v>42211</v>
      </c>
      <c r="E9780" s="1">
        <v>42215</v>
      </c>
      <c r="F9780" t="s">
        <v>46</v>
      </c>
      <c r="G9780" t="s">
        <v>1417</v>
      </c>
      <c r="H9780" t="s">
        <v>1418</v>
      </c>
      <c r="I9780" t="s">
        <v>22</v>
      </c>
      <c r="J9780" t="s">
        <v>23</v>
      </c>
      <c r="K9780" t="s">
        <v>676</v>
      </c>
      <c r="L9780" t="s">
        <v>100</v>
      </c>
      <c r="M9780">
        <v>78207</v>
      </c>
      <c r="N9780" t="s">
        <v>101</v>
      </c>
      <c r="O9780" t="s">
        <v>895</v>
      </c>
      <c r="P9780" t="s">
        <v>42</v>
      </c>
      <c r="Q9780" t="s">
        <v>71</v>
      </c>
      <c r="R9780" t="s">
        <v>896</v>
      </c>
      <c r="S9780">
        <v>8.8800000000000008</v>
      </c>
      <c r="T9780" s="3"/>
    </row>
    <row r="9781" spans="1:20" x14ac:dyDescent="0.3">
      <c r="A9781">
        <v>9780</v>
      </c>
      <c r="B9781" t="s">
        <v>10836</v>
      </c>
      <c r="C9781">
        <f t="shared" si="152"/>
        <v>31</v>
      </c>
      <c r="D9781" s="1">
        <v>42211</v>
      </c>
      <c r="E9781" s="1">
        <v>42215</v>
      </c>
      <c r="F9781" t="s">
        <v>46</v>
      </c>
      <c r="G9781" t="s">
        <v>1417</v>
      </c>
      <c r="H9781" t="s">
        <v>1418</v>
      </c>
      <c r="I9781" t="s">
        <v>22</v>
      </c>
      <c r="J9781" t="s">
        <v>23</v>
      </c>
      <c r="K9781" t="s">
        <v>676</v>
      </c>
      <c r="L9781" t="s">
        <v>100</v>
      </c>
      <c r="M9781">
        <v>78207</v>
      </c>
      <c r="N9781" t="s">
        <v>101</v>
      </c>
      <c r="O9781" t="s">
        <v>4826</v>
      </c>
      <c r="P9781" t="s">
        <v>42</v>
      </c>
      <c r="Q9781" t="s">
        <v>74</v>
      </c>
      <c r="R9781" t="s">
        <v>4827</v>
      </c>
      <c r="S9781">
        <v>4.8360000000000003</v>
      </c>
      <c r="T9781" s="3"/>
    </row>
    <row r="9782" spans="1:20" x14ac:dyDescent="0.3">
      <c r="A9782">
        <v>9781</v>
      </c>
      <c r="B9782" t="s">
        <v>10837</v>
      </c>
      <c r="C9782">
        <f t="shared" si="152"/>
        <v>37</v>
      </c>
      <c r="D9782" s="1">
        <v>42992</v>
      </c>
      <c r="E9782" s="1">
        <v>42996</v>
      </c>
      <c r="F9782" t="s">
        <v>46</v>
      </c>
      <c r="G9782" t="s">
        <v>482</v>
      </c>
      <c r="H9782" t="s">
        <v>483</v>
      </c>
      <c r="I9782" t="s">
        <v>22</v>
      </c>
      <c r="J9782" t="s">
        <v>23</v>
      </c>
      <c r="K9782" t="s">
        <v>1172</v>
      </c>
      <c r="L9782" t="s">
        <v>263</v>
      </c>
      <c r="M9782">
        <v>11561</v>
      </c>
      <c r="N9782" t="s">
        <v>144</v>
      </c>
      <c r="O9782" t="s">
        <v>5240</v>
      </c>
      <c r="P9782" t="s">
        <v>67</v>
      </c>
      <c r="Q9782" t="s">
        <v>68</v>
      </c>
      <c r="R9782" t="s">
        <v>5241</v>
      </c>
      <c r="S9782">
        <v>437.85</v>
      </c>
      <c r="T9782" s="3"/>
    </row>
    <row r="9783" spans="1:20" x14ac:dyDescent="0.3">
      <c r="A9783">
        <v>9782</v>
      </c>
      <c r="B9783" t="s">
        <v>10837</v>
      </c>
      <c r="C9783">
        <f t="shared" si="152"/>
        <v>37</v>
      </c>
      <c r="D9783" s="1">
        <v>42992</v>
      </c>
      <c r="E9783" s="1">
        <v>42996</v>
      </c>
      <c r="F9783" t="s">
        <v>46</v>
      </c>
      <c r="G9783" t="s">
        <v>482</v>
      </c>
      <c r="H9783" t="s">
        <v>483</v>
      </c>
      <c r="I9783" t="s">
        <v>22</v>
      </c>
      <c r="J9783" t="s">
        <v>23</v>
      </c>
      <c r="K9783" t="s">
        <v>1172</v>
      </c>
      <c r="L9783" t="s">
        <v>263</v>
      </c>
      <c r="M9783">
        <v>11561</v>
      </c>
      <c r="N9783" t="s">
        <v>144</v>
      </c>
      <c r="O9783" t="s">
        <v>4728</v>
      </c>
      <c r="P9783" t="s">
        <v>42</v>
      </c>
      <c r="Q9783" t="s">
        <v>71</v>
      </c>
      <c r="R9783" t="s">
        <v>4729</v>
      </c>
      <c r="S9783">
        <v>673.56799999999998</v>
      </c>
      <c r="T9783" s="3"/>
    </row>
    <row r="9784" spans="1:20" x14ac:dyDescent="0.3">
      <c r="A9784">
        <v>9783</v>
      </c>
      <c r="B9784" t="s">
        <v>10838</v>
      </c>
      <c r="C9784">
        <f t="shared" si="152"/>
        <v>23</v>
      </c>
      <c r="D9784" s="1">
        <v>42521</v>
      </c>
      <c r="E9784" s="1">
        <v>42523</v>
      </c>
      <c r="F9784" t="s">
        <v>19</v>
      </c>
      <c r="G9784" t="s">
        <v>5327</v>
      </c>
      <c r="H9784" t="s">
        <v>5328</v>
      </c>
      <c r="I9784" t="s">
        <v>37</v>
      </c>
      <c r="J9784" t="s">
        <v>23</v>
      </c>
      <c r="K9784" t="s">
        <v>4829</v>
      </c>
      <c r="L9784" t="s">
        <v>786</v>
      </c>
      <c r="M9784">
        <v>7501</v>
      </c>
      <c r="N9784" t="s">
        <v>144</v>
      </c>
      <c r="O9784" t="s">
        <v>2014</v>
      </c>
      <c r="P9784" t="s">
        <v>42</v>
      </c>
      <c r="Q9784" t="s">
        <v>86</v>
      </c>
      <c r="R9784" t="s">
        <v>2015</v>
      </c>
      <c r="S9784">
        <v>274.8</v>
      </c>
      <c r="T9784" s="3"/>
    </row>
    <row r="9785" spans="1:20" x14ac:dyDescent="0.3">
      <c r="A9785">
        <v>9784</v>
      </c>
      <c r="B9785" t="s">
        <v>10838</v>
      </c>
      <c r="C9785">
        <f t="shared" si="152"/>
        <v>23</v>
      </c>
      <c r="D9785" s="1">
        <v>42521</v>
      </c>
      <c r="E9785" s="1">
        <v>42523</v>
      </c>
      <c r="F9785" t="s">
        <v>19</v>
      </c>
      <c r="G9785" t="s">
        <v>5327</v>
      </c>
      <c r="H9785" t="s">
        <v>5328</v>
      </c>
      <c r="I9785" t="s">
        <v>37</v>
      </c>
      <c r="J9785" t="s">
        <v>23</v>
      </c>
      <c r="K9785" t="s">
        <v>4829</v>
      </c>
      <c r="L9785" t="s">
        <v>786</v>
      </c>
      <c r="M9785">
        <v>7501</v>
      </c>
      <c r="N9785" t="s">
        <v>144</v>
      </c>
      <c r="O9785" t="s">
        <v>3223</v>
      </c>
      <c r="P9785" t="s">
        <v>42</v>
      </c>
      <c r="Q9785" t="s">
        <v>55</v>
      </c>
      <c r="R9785" t="s">
        <v>3224</v>
      </c>
      <c r="S9785">
        <v>62.18</v>
      </c>
      <c r="T9785" s="3"/>
    </row>
    <row r="9786" spans="1:20" x14ac:dyDescent="0.3">
      <c r="A9786">
        <v>9785</v>
      </c>
      <c r="B9786" t="s">
        <v>10838</v>
      </c>
      <c r="C9786">
        <f t="shared" si="152"/>
        <v>23</v>
      </c>
      <c r="D9786" s="1">
        <v>42521</v>
      </c>
      <c r="E9786" s="1">
        <v>42523</v>
      </c>
      <c r="F9786" t="s">
        <v>19</v>
      </c>
      <c r="G9786" t="s">
        <v>5327</v>
      </c>
      <c r="H9786" t="s">
        <v>5328</v>
      </c>
      <c r="I9786" t="s">
        <v>37</v>
      </c>
      <c r="J9786" t="s">
        <v>23</v>
      </c>
      <c r="K9786" t="s">
        <v>4829</v>
      </c>
      <c r="L9786" t="s">
        <v>786</v>
      </c>
      <c r="M9786">
        <v>7501</v>
      </c>
      <c r="N9786" t="s">
        <v>144</v>
      </c>
      <c r="O9786" t="s">
        <v>5692</v>
      </c>
      <c r="P9786" t="s">
        <v>28</v>
      </c>
      <c r="Q9786" t="s">
        <v>61</v>
      </c>
      <c r="R9786" t="s">
        <v>5693</v>
      </c>
      <c r="S9786">
        <v>8.2799999999999994</v>
      </c>
      <c r="T9786" s="3"/>
    </row>
    <row r="9787" spans="1:20" x14ac:dyDescent="0.3">
      <c r="A9787">
        <v>9786</v>
      </c>
      <c r="B9787" t="s">
        <v>10839</v>
      </c>
      <c r="C9787">
        <f t="shared" si="152"/>
        <v>20</v>
      </c>
      <c r="D9787" s="1">
        <v>42499</v>
      </c>
      <c r="E9787" s="1">
        <v>42503</v>
      </c>
      <c r="F9787" t="s">
        <v>46</v>
      </c>
      <c r="G9787" t="s">
        <v>2099</v>
      </c>
      <c r="H9787" t="s">
        <v>2100</v>
      </c>
      <c r="I9787" t="s">
        <v>22</v>
      </c>
      <c r="J9787" t="s">
        <v>23</v>
      </c>
      <c r="K9787" t="s">
        <v>1474</v>
      </c>
      <c r="L9787" t="s">
        <v>25</v>
      </c>
      <c r="M9787">
        <v>40214</v>
      </c>
      <c r="N9787" t="s">
        <v>26</v>
      </c>
      <c r="O9787" t="s">
        <v>6552</v>
      </c>
      <c r="P9787" t="s">
        <v>42</v>
      </c>
      <c r="Q9787" t="s">
        <v>71</v>
      </c>
      <c r="R9787" t="s">
        <v>6553</v>
      </c>
      <c r="S9787">
        <v>48.81</v>
      </c>
      <c r="T9787" s="3"/>
    </row>
    <row r="9788" spans="1:20" x14ac:dyDescent="0.3">
      <c r="A9788">
        <v>9787</v>
      </c>
      <c r="B9788" t="s">
        <v>10840</v>
      </c>
      <c r="C9788">
        <f t="shared" si="152"/>
        <v>45</v>
      </c>
      <c r="D9788" s="1">
        <v>42313</v>
      </c>
      <c r="E9788" s="1">
        <v>42313</v>
      </c>
      <c r="F9788" t="s">
        <v>1289</v>
      </c>
      <c r="G9788" t="s">
        <v>8372</v>
      </c>
      <c r="H9788" t="s">
        <v>8373</v>
      </c>
      <c r="I9788" t="s">
        <v>22</v>
      </c>
      <c r="J9788" t="s">
        <v>23</v>
      </c>
      <c r="K9788" t="s">
        <v>7560</v>
      </c>
      <c r="L9788" t="s">
        <v>315</v>
      </c>
      <c r="M9788">
        <v>23666</v>
      </c>
      <c r="N9788" t="s">
        <v>26</v>
      </c>
      <c r="O9788" t="s">
        <v>4582</v>
      </c>
      <c r="P9788" t="s">
        <v>28</v>
      </c>
      <c r="Q9788" t="s">
        <v>32</v>
      </c>
      <c r="R9788" t="s">
        <v>4583</v>
      </c>
      <c r="S9788">
        <v>149.9</v>
      </c>
      <c r="T9788" s="3"/>
    </row>
    <row r="9789" spans="1:20" x14ac:dyDescent="0.3">
      <c r="A9789">
        <v>9788</v>
      </c>
      <c r="B9789" t="s">
        <v>10841</v>
      </c>
      <c r="C9789">
        <f t="shared" si="152"/>
        <v>13</v>
      </c>
      <c r="D9789" s="1">
        <v>43186</v>
      </c>
      <c r="E9789" s="1">
        <v>43191</v>
      </c>
      <c r="F9789" t="s">
        <v>46</v>
      </c>
      <c r="G9789" t="s">
        <v>1454</v>
      </c>
      <c r="H9789" t="s">
        <v>1455</v>
      </c>
      <c r="I9789" t="s">
        <v>22</v>
      </c>
      <c r="J9789" t="s">
        <v>23</v>
      </c>
      <c r="K9789" t="s">
        <v>180</v>
      </c>
      <c r="L9789" t="s">
        <v>100</v>
      </c>
      <c r="M9789">
        <v>77070</v>
      </c>
      <c r="N9789" t="s">
        <v>101</v>
      </c>
      <c r="O9789" t="s">
        <v>3095</v>
      </c>
      <c r="P9789" t="s">
        <v>28</v>
      </c>
      <c r="Q9789" t="s">
        <v>29</v>
      </c>
      <c r="R9789" t="s">
        <v>3096</v>
      </c>
      <c r="S9789">
        <v>1023.332</v>
      </c>
      <c r="T9789" s="3"/>
    </row>
    <row r="9790" spans="1:20" x14ac:dyDescent="0.3">
      <c r="A9790">
        <v>9789</v>
      </c>
      <c r="B9790" t="s">
        <v>10841</v>
      </c>
      <c r="C9790">
        <f t="shared" si="152"/>
        <v>13</v>
      </c>
      <c r="D9790" s="1">
        <v>43186</v>
      </c>
      <c r="E9790" s="1">
        <v>43191</v>
      </c>
      <c r="F9790" t="s">
        <v>46</v>
      </c>
      <c r="G9790" t="s">
        <v>1454</v>
      </c>
      <c r="H9790" t="s">
        <v>1455</v>
      </c>
      <c r="I9790" t="s">
        <v>22</v>
      </c>
      <c r="J9790" t="s">
        <v>23</v>
      </c>
      <c r="K9790" t="s">
        <v>180</v>
      </c>
      <c r="L9790" t="s">
        <v>100</v>
      </c>
      <c r="M9790">
        <v>77070</v>
      </c>
      <c r="N9790" t="s">
        <v>101</v>
      </c>
      <c r="O9790" t="s">
        <v>529</v>
      </c>
      <c r="P9790" t="s">
        <v>28</v>
      </c>
      <c r="Q9790" t="s">
        <v>32</v>
      </c>
      <c r="R9790" t="s">
        <v>530</v>
      </c>
      <c r="S9790">
        <v>600.55799999999999</v>
      </c>
      <c r="T9790" s="3"/>
    </row>
    <row r="9791" spans="1:20" x14ac:dyDescent="0.3">
      <c r="A9791">
        <v>9790</v>
      </c>
      <c r="B9791" t="s">
        <v>10841</v>
      </c>
      <c r="C9791">
        <f t="shared" si="152"/>
        <v>13</v>
      </c>
      <c r="D9791" s="1">
        <v>43186</v>
      </c>
      <c r="E9791" s="1">
        <v>43191</v>
      </c>
      <c r="F9791" t="s">
        <v>46</v>
      </c>
      <c r="G9791" t="s">
        <v>1454</v>
      </c>
      <c r="H9791" t="s">
        <v>1455</v>
      </c>
      <c r="I9791" t="s">
        <v>22</v>
      </c>
      <c r="J9791" t="s">
        <v>23</v>
      </c>
      <c r="K9791" t="s">
        <v>180</v>
      </c>
      <c r="L9791" t="s">
        <v>100</v>
      </c>
      <c r="M9791">
        <v>77070</v>
      </c>
      <c r="N9791" t="s">
        <v>101</v>
      </c>
      <c r="O9791" t="s">
        <v>2533</v>
      </c>
      <c r="P9791" t="s">
        <v>67</v>
      </c>
      <c r="Q9791" t="s">
        <v>157</v>
      </c>
      <c r="R9791" t="s">
        <v>2534</v>
      </c>
      <c r="S9791">
        <v>39.991999999999997</v>
      </c>
      <c r="T9791" s="3"/>
    </row>
    <row r="9792" spans="1:20" x14ac:dyDescent="0.3">
      <c r="A9792">
        <v>9791</v>
      </c>
      <c r="B9792" t="s">
        <v>10841</v>
      </c>
      <c r="C9792">
        <f t="shared" si="152"/>
        <v>13</v>
      </c>
      <c r="D9792" s="1">
        <v>43186</v>
      </c>
      <c r="E9792" s="1">
        <v>43191</v>
      </c>
      <c r="F9792" t="s">
        <v>46</v>
      </c>
      <c r="G9792" t="s">
        <v>1454</v>
      </c>
      <c r="H9792" t="s">
        <v>1455</v>
      </c>
      <c r="I9792" t="s">
        <v>22</v>
      </c>
      <c r="J9792" t="s">
        <v>23</v>
      </c>
      <c r="K9792" t="s">
        <v>180</v>
      </c>
      <c r="L9792" t="s">
        <v>100</v>
      </c>
      <c r="M9792">
        <v>77070</v>
      </c>
      <c r="N9792" t="s">
        <v>101</v>
      </c>
      <c r="O9792" t="s">
        <v>5400</v>
      </c>
      <c r="P9792" t="s">
        <v>28</v>
      </c>
      <c r="Q9792" t="s">
        <v>32</v>
      </c>
      <c r="R9792" t="s">
        <v>5401</v>
      </c>
      <c r="S9792">
        <v>211.24600000000001</v>
      </c>
      <c r="T9792" s="3"/>
    </row>
    <row r="9793" spans="1:20" x14ac:dyDescent="0.3">
      <c r="A9793">
        <v>9792</v>
      </c>
      <c r="B9793" t="s">
        <v>10842</v>
      </c>
      <c r="C9793">
        <f t="shared" si="152"/>
        <v>21</v>
      </c>
      <c r="D9793" s="1">
        <v>42145</v>
      </c>
      <c r="E9793" s="1">
        <v>42147</v>
      </c>
      <c r="F9793" t="s">
        <v>19</v>
      </c>
      <c r="G9793" t="s">
        <v>2888</v>
      </c>
      <c r="H9793" t="s">
        <v>2889</v>
      </c>
      <c r="I9793" t="s">
        <v>22</v>
      </c>
      <c r="J9793" t="s">
        <v>23</v>
      </c>
      <c r="K9793" t="s">
        <v>180</v>
      </c>
      <c r="L9793" t="s">
        <v>100</v>
      </c>
      <c r="M9793">
        <v>77070</v>
      </c>
      <c r="N9793" t="s">
        <v>101</v>
      </c>
      <c r="O9793" t="s">
        <v>4136</v>
      </c>
      <c r="P9793" t="s">
        <v>42</v>
      </c>
      <c r="Q9793" t="s">
        <v>169</v>
      </c>
      <c r="R9793" t="s">
        <v>667</v>
      </c>
      <c r="S9793">
        <v>56.064</v>
      </c>
      <c r="T9793" s="3"/>
    </row>
    <row r="9794" spans="1:20" x14ac:dyDescent="0.3">
      <c r="A9794">
        <v>9793</v>
      </c>
      <c r="B9794" t="s">
        <v>10842</v>
      </c>
      <c r="C9794">
        <f t="shared" si="152"/>
        <v>21</v>
      </c>
      <c r="D9794" s="1">
        <v>42145</v>
      </c>
      <c r="E9794" s="1">
        <v>42147</v>
      </c>
      <c r="F9794" t="s">
        <v>19</v>
      </c>
      <c r="G9794" t="s">
        <v>2888</v>
      </c>
      <c r="H9794" t="s">
        <v>2889</v>
      </c>
      <c r="I9794" t="s">
        <v>22</v>
      </c>
      <c r="J9794" t="s">
        <v>23</v>
      </c>
      <c r="K9794" t="s">
        <v>180</v>
      </c>
      <c r="L9794" t="s">
        <v>100</v>
      </c>
      <c r="M9794">
        <v>77070</v>
      </c>
      <c r="N9794" t="s">
        <v>101</v>
      </c>
      <c r="O9794" t="s">
        <v>1538</v>
      </c>
      <c r="P9794" t="s">
        <v>28</v>
      </c>
      <c r="Q9794" t="s">
        <v>32</v>
      </c>
      <c r="R9794" t="s">
        <v>1539</v>
      </c>
      <c r="S9794">
        <v>107.77200000000001</v>
      </c>
      <c r="T9794" s="3"/>
    </row>
    <row r="9795" spans="1:20" x14ac:dyDescent="0.3">
      <c r="A9795">
        <v>9794</v>
      </c>
      <c r="B9795" t="s">
        <v>10842</v>
      </c>
      <c r="C9795">
        <f t="shared" ref="C9795:C9801" si="153">WEEKNUM(D9795,1)</f>
        <v>21</v>
      </c>
      <c r="D9795" s="1">
        <v>42145</v>
      </c>
      <c r="E9795" s="1">
        <v>42147</v>
      </c>
      <c r="F9795" t="s">
        <v>19</v>
      </c>
      <c r="G9795" t="s">
        <v>2888</v>
      </c>
      <c r="H9795" t="s">
        <v>2889</v>
      </c>
      <c r="I9795" t="s">
        <v>22</v>
      </c>
      <c r="J9795" t="s">
        <v>23</v>
      </c>
      <c r="K9795" t="s">
        <v>180</v>
      </c>
      <c r="L9795" t="s">
        <v>100</v>
      </c>
      <c r="M9795">
        <v>77070</v>
      </c>
      <c r="N9795" t="s">
        <v>101</v>
      </c>
      <c r="O9795" t="s">
        <v>2603</v>
      </c>
      <c r="P9795" t="s">
        <v>42</v>
      </c>
      <c r="Q9795" t="s">
        <v>86</v>
      </c>
      <c r="R9795" t="s">
        <v>2604</v>
      </c>
      <c r="S9795">
        <v>4.8319999999999999</v>
      </c>
      <c r="T9795" s="3"/>
    </row>
    <row r="9796" spans="1:20" x14ac:dyDescent="0.3">
      <c r="A9796">
        <v>9795</v>
      </c>
      <c r="B9796" t="s">
        <v>10842</v>
      </c>
      <c r="C9796">
        <f t="shared" si="153"/>
        <v>21</v>
      </c>
      <c r="D9796" s="1">
        <v>42145</v>
      </c>
      <c r="E9796" s="1">
        <v>42147</v>
      </c>
      <c r="F9796" t="s">
        <v>19</v>
      </c>
      <c r="G9796" t="s">
        <v>2888</v>
      </c>
      <c r="H9796" t="s">
        <v>2889</v>
      </c>
      <c r="I9796" t="s">
        <v>22</v>
      </c>
      <c r="J9796" t="s">
        <v>23</v>
      </c>
      <c r="K9796" t="s">
        <v>180</v>
      </c>
      <c r="L9796" t="s">
        <v>100</v>
      </c>
      <c r="M9796">
        <v>77070</v>
      </c>
      <c r="N9796" t="s">
        <v>101</v>
      </c>
      <c r="O9796" t="s">
        <v>3922</v>
      </c>
      <c r="P9796" t="s">
        <v>42</v>
      </c>
      <c r="Q9796" t="s">
        <v>71</v>
      </c>
      <c r="R9796" t="s">
        <v>3923</v>
      </c>
      <c r="S9796">
        <v>18.239999999999998</v>
      </c>
      <c r="T9796" s="3"/>
    </row>
    <row r="9797" spans="1:20" x14ac:dyDescent="0.3">
      <c r="A9797">
        <v>9796</v>
      </c>
      <c r="B9797" t="s">
        <v>10843</v>
      </c>
      <c r="C9797">
        <f t="shared" si="153"/>
        <v>21</v>
      </c>
      <c r="D9797" s="1">
        <v>42876</v>
      </c>
      <c r="E9797" s="1">
        <v>42883</v>
      </c>
      <c r="F9797" t="s">
        <v>46</v>
      </c>
      <c r="G9797" t="s">
        <v>581</v>
      </c>
      <c r="H9797" t="s">
        <v>582</v>
      </c>
      <c r="I9797" t="s">
        <v>37</v>
      </c>
      <c r="J9797" t="s">
        <v>23</v>
      </c>
      <c r="K9797" t="s">
        <v>299</v>
      </c>
      <c r="L9797" t="s">
        <v>207</v>
      </c>
      <c r="M9797">
        <v>60610</v>
      </c>
      <c r="N9797" t="s">
        <v>101</v>
      </c>
      <c r="O9797" t="s">
        <v>3348</v>
      </c>
      <c r="P9797" t="s">
        <v>42</v>
      </c>
      <c r="Q9797" t="s">
        <v>71</v>
      </c>
      <c r="R9797" t="s">
        <v>3349</v>
      </c>
      <c r="S9797">
        <v>3.798</v>
      </c>
      <c r="T9797" s="3"/>
    </row>
    <row r="9798" spans="1:20" x14ac:dyDescent="0.3">
      <c r="A9798">
        <v>9797</v>
      </c>
      <c r="B9798" t="s">
        <v>10844</v>
      </c>
      <c r="C9798">
        <f t="shared" si="153"/>
        <v>3</v>
      </c>
      <c r="D9798" s="1">
        <v>42381</v>
      </c>
      <c r="E9798" s="1">
        <v>42386</v>
      </c>
      <c r="F9798" t="s">
        <v>46</v>
      </c>
      <c r="G9798" t="s">
        <v>6587</v>
      </c>
      <c r="H9798" t="s">
        <v>6588</v>
      </c>
      <c r="I9798" t="s">
        <v>37</v>
      </c>
      <c r="J9798" t="s">
        <v>23</v>
      </c>
      <c r="K9798" t="s">
        <v>2838</v>
      </c>
      <c r="L9798" t="s">
        <v>494</v>
      </c>
      <c r="M9798">
        <v>43615</v>
      </c>
      <c r="N9798" t="s">
        <v>144</v>
      </c>
      <c r="O9798" t="s">
        <v>1245</v>
      </c>
      <c r="P9798" t="s">
        <v>42</v>
      </c>
      <c r="Q9798" t="s">
        <v>64</v>
      </c>
      <c r="R9798" t="s">
        <v>1246</v>
      </c>
      <c r="S9798">
        <v>10.368</v>
      </c>
      <c r="T9798" s="3"/>
    </row>
    <row r="9799" spans="1:20" x14ac:dyDescent="0.3">
      <c r="A9799">
        <v>9798</v>
      </c>
      <c r="B9799" t="s">
        <v>10844</v>
      </c>
      <c r="C9799">
        <f t="shared" si="153"/>
        <v>3</v>
      </c>
      <c r="D9799" s="1">
        <v>42381</v>
      </c>
      <c r="E9799" s="1">
        <v>42386</v>
      </c>
      <c r="F9799" t="s">
        <v>46</v>
      </c>
      <c r="G9799" t="s">
        <v>6587</v>
      </c>
      <c r="H9799" t="s">
        <v>6588</v>
      </c>
      <c r="I9799" t="s">
        <v>37</v>
      </c>
      <c r="J9799" t="s">
        <v>23</v>
      </c>
      <c r="K9799" t="s">
        <v>2838</v>
      </c>
      <c r="L9799" t="s">
        <v>494</v>
      </c>
      <c r="M9799">
        <v>43615</v>
      </c>
      <c r="N9799" t="s">
        <v>144</v>
      </c>
      <c r="O9799" t="s">
        <v>188</v>
      </c>
      <c r="P9799" t="s">
        <v>67</v>
      </c>
      <c r="Q9799" t="s">
        <v>68</v>
      </c>
      <c r="R9799" t="s">
        <v>189</v>
      </c>
      <c r="S9799">
        <v>235.18799999999999</v>
      </c>
      <c r="T9799" s="3"/>
    </row>
    <row r="9800" spans="1:20" x14ac:dyDescent="0.3">
      <c r="A9800">
        <v>9799</v>
      </c>
      <c r="B9800" t="s">
        <v>10844</v>
      </c>
      <c r="C9800">
        <f t="shared" si="153"/>
        <v>3</v>
      </c>
      <c r="D9800" s="1">
        <v>42381</v>
      </c>
      <c r="E9800" s="1">
        <v>42386</v>
      </c>
      <c r="F9800" t="s">
        <v>46</v>
      </c>
      <c r="G9800" t="s">
        <v>6587</v>
      </c>
      <c r="H9800" t="s">
        <v>6588</v>
      </c>
      <c r="I9800" t="s">
        <v>37</v>
      </c>
      <c r="J9800" t="s">
        <v>23</v>
      </c>
      <c r="K9800" t="s">
        <v>2838</v>
      </c>
      <c r="L9800" t="s">
        <v>494</v>
      </c>
      <c r="M9800">
        <v>43615</v>
      </c>
      <c r="N9800" t="s">
        <v>144</v>
      </c>
      <c r="O9800" t="s">
        <v>5558</v>
      </c>
      <c r="P9800" t="s">
        <v>67</v>
      </c>
      <c r="Q9800" t="s">
        <v>68</v>
      </c>
      <c r="R9800" t="s">
        <v>5559</v>
      </c>
      <c r="S9800">
        <v>26.376000000000001</v>
      </c>
      <c r="T9800" s="3"/>
    </row>
    <row r="9801" spans="1:20" x14ac:dyDescent="0.3">
      <c r="A9801">
        <v>9800</v>
      </c>
      <c r="B9801" t="s">
        <v>10844</v>
      </c>
      <c r="C9801">
        <f t="shared" si="153"/>
        <v>3</v>
      </c>
      <c r="D9801" s="1">
        <v>42381</v>
      </c>
      <c r="E9801" s="1">
        <v>42386</v>
      </c>
      <c r="F9801" t="s">
        <v>46</v>
      </c>
      <c r="G9801" t="s">
        <v>6587</v>
      </c>
      <c r="H9801" t="s">
        <v>6588</v>
      </c>
      <c r="I9801" t="s">
        <v>37</v>
      </c>
      <c r="J9801" t="s">
        <v>23</v>
      </c>
      <c r="K9801" t="s">
        <v>2838</v>
      </c>
      <c r="L9801" t="s">
        <v>494</v>
      </c>
      <c r="M9801">
        <v>43615</v>
      </c>
      <c r="N9801" t="s">
        <v>144</v>
      </c>
      <c r="O9801" t="s">
        <v>7732</v>
      </c>
      <c r="P9801" t="s">
        <v>67</v>
      </c>
      <c r="Q9801" t="s">
        <v>157</v>
      </c>
      <c r="R9801" t="s">
        <v>7733</v>
      </c>
      <c r="S9801">
        <v>10.384</v>
      </c>
      <c r="T9801" s="3"/>
    </row>
  </sheetData>
  <autoFilter ref="A1:S9801" xr:uid="{D3430819-6C5A-4944-BBC2-755DB0635ED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12574-B1A4-4B5B-86A0-9907A8EAC266}">
  <sheetPr codeName="Sheet6">
    <tabColor rgb="FFFFC91D"/>
  </sheetPr>
  <dimension ref="B1:M9809"/>
  <sheetViews>
    <sheetView showGridLines="0" workbookViewId="0"/>
  </sheetViews>
  <sheetFormatPr defaultRowHeight="14.4" x14ac:dyDescent="0.3"/>
  <cols>
    <col min="1" max="1" width="1.6640625" customWidth="1"/>
    <col min="2" max="2" width="12.21875" bestFit="1" customWidth="1"/>
    <col min="3" max="3" width="11.5546875" bestFit="1" customWidth="1"/>
    <col min="4" max="4" width="16.21875" customWidth="1"/>
    <col min="5" max="5" width="11.109375" bestFit="1" customWidth="1"/>
    <col min="6" max="6" width="11.109375" customWidth="1"/>
    <col min="7" max="7" width="12.44140625" bestFit="1" customWidth="1"/>
    <col min="8" max="8" width="12" bestFit="1" customWidth="1"/>
    <col min="9" max="9" width="16.5546875" bestFit="1" customWidth="1"/>
    <col min="10" max="13" width="13" customWidth="1"/>
  </cols>
  <sheetData>
    <row r="1" spans="2:13" ht="8.4" customHeight="1" x14ac:dyDescent="0.3"/>
    <row r="2" spans="2:13" x14ac:dyDescent="0.3">
      <c r="C2" s="2" t="s">
        <v>10872</v>
      </c>
      <c r="D2" s="2" t="s">
        <v>11242</v>
      </c>
      <c r="E2" s="2" t="s">
        <v>11245</v>
      </c>
      <c r="F2" s="2"/>
      <c r="G2" s="132" t="s">
        <v>11249</v>
      </c>
      <c r="H2" s="133"/>
      <c r="I2" s="133"/>
      <c r="J2" s="133"/>
      <c r="K2" s="133"/>
      <c r="L2" s="133"/>
      <c r="M2" s="134"/>
    </row>
    <row r="3" spans="2:13" x14ac:dyDescent="0.3">
      <c r="G3" s="52" t="s">
        <v>10895</v>
      </c>
      <c r="H3" s="53" t="s">
        <v>10881</v>
      </c>
      <c r="I3" s="53" t="s">
        <v>10884</v>
      </c>
      <c r="J3" s="53" t="s">
        <v>10873</v>
      </c>
      <c r="K3" s="53" t="s">
        <v>10892</v>
      </c>
      <c r="L3" s="53" t="s">
        <v>10878</v>
      </c>
      <c r="M3" s="54" t="s">
        <v>10905</v>
      </c>
    </row>
    <row r="4" spans="2:13" x14ac:dyDescent="0.3">
      <c r="B4" s="135" t="s">
        <v>11241</v>
      </c>
      <c r="C4" s="65">
        <f>C5-1</f>
        <v>43009</v>
      </c>
      <c r="D4" s="67" t="str">
        <f>_xlfn.IFNA(VLOOKUP($C4,Data!$D$2:$I$1257,3,FALSE),"No")</f>
        <v>Ashura</v>
      </c>
      <c r="E4" s="67" t="str">
        <f>_xlfn.IFNA(VLOOKUP($C4,Data!$D$2:$I$1257,6,FALSE),"No")</f>
        <v>No</v>
      </c>
      <c r="G4" s="55">
        <f t="shared" ref="G4:M4" si="0">AVERAGEIF($D:$D,G3,$C:$C)</f>
        <v>1788.6746235897444</v>
      </c>
      <c r="H4" s="56">
        <f t="shared" si="0"/>
        <v>2113.2458507537676</v>
      </c>
      <c r="I4" s="56">
        <f t="shared" si="0"/>
        <v>1671.3702232804228</v>
      </c>
      <c r="J4" s="56">
        <f t="shared" si="0"/>
        <v>1170.813444262295</v>
      </c>
      <c r="K4" s="56">
        <f t="shared" si="0"/>
        <v>1862.7844460317463</v>
      </c>
      <c r="L4" s="56">
        <f t="shared" si="0"/>
        <v>2136.5557172588833</v>
      </c>
      <c r="M4" s="57">
        <f t="shared" si="0"/>
        <v>1870.6375143564353</v>
      </c>
    </row>
    <row r="5" spans="2:13" x14ac:dyDescent="0.3">
      <c r="B5" s="135"/>
      <c r="C5" s="66">
        <v>43010</v>
      </c>
      <c r="D5" s="64" t="str">
        <f>_xlfn.IFNA(VLOOKUP($C5,Data!$D$2:$I$1257,3,FALSE),"No")</f>
        <v>Child Health Day</v>
      </c>
      <c r="E5" s="64" t="str">
        <f>_xlfn.IFNA(VLOOKUP($C5,Data!$D$2:$I$1257,6,FALSE),"No")</f>
        <v>No</v>
      </c>
      <c r="G5" s="58"/>
      <c r="H5" s="58"/>
      <c r="I5" s="58"/>
      <c r="J5" s="58"/>
      <c r="K5" s="58"/>
      <c r="L5" s="58"/>
      <c r="M5" s="58"/>
    </row>
    <row r="6" spans="2:13" x14ac:dyDescent="0.3">
      <c r="B6" s="135"/>
      <c r="C6" s="65">
        <f>C5+1</f>
        <v>43011</v>
      </c>
      <c r="D6" s="67" t="str">
        <f>_xlfn.IFNA(VLOOKUP($C6,Data!$D$2:$I$1257,3,FALSE),"No")</f>
        <v>No</v>
      </c>
      <c r="E6" s="67" t="str">
        <f>_xlfn.IFNA(VLOOKUP($C6,Data!$D$2:$I$1257,6,FALSE),"No")</f>
        <v>No</v>
      </c>
      <c r="G6" s="58"/>
      <c r="H6" s="58"/>
      <c r="I6" s="58"/>
      <c r="J6" s="58"/>
      <c r="K6" s="58"/>
      <c r="L6" s="58"/>
      <c r="M6" s="58"/>
    </row>
    <row r="7" spans="2:13" x14ac:dyDescent="0.3">
      <c r="G7" s="59"/>
      <c r="H7" s="59"/>
      <c r="I7" s="59"/>
      <c r="J7" s="59"/>
      <c r="K7" s="59"/>
      <c r="L7" s="59"/>
      <c r="M7" s="59"/>
    </row>
    <row r="8" spans="2:13" x14ac:dyDescent="0.3">
      <c r="B8" s="51" t="s">
        <v>2</v>
      </c>
      <c r="C8" t="s">
        <v>10870</v>
      </c>
      <c r="D8" s="62" t="s">
        <v>10859</v>
      </c>
      <c r="J8" s="58"/>
      <c r="K8" s="58"/>
      <c r="L8" s="58"/>
      <c r="M8" s="58"/>
    </row>
    <row r="9" spans="2:13" s="2" customFormat="1" x14ac:dyDescent="0.3">
      <c r="B9" s="61">
        <v>42007</v>
      </c>
      <c r="C9" s="5">
        <v>16.448</v>
      </c>
      <c r="D9" s="63" t="str">
        <f>TEXT(B9,"dddd")</f>
        <v>Saturday</v>
      </c>
      <c r="E9" s="5"/>
      <c r="F9" s="5"/>
      <c r="G9"/>
      <c r="I9"/>
      <c r="J9"/>
      <c r="K9"/>
    </row>
    <row r="10" spans="2:13" x14ac:dyDescent="0.3">
      <c r="B10" s="61">
        <v>42008</v>
      </c>
      <c r="C10" s="5">
        <v>288.06</v>
      </c>
      <c r="D10" s="63" t="str">
        <f t="shared" ref="D10:D73" si="1">TEXT(B10,"dddd")</f>
        <v>Sunday</v>
      </c>
      <c r="E10" s="5"/>
      <c r="F10" s="5"/>
    </row>
    <row r="11" spans="2:13" x14ac:dyDescent="0.3">
      <c r="B11" s="61">
        <v>42009</v>
      </c>
      <c r="C11" s="5">
        <v>19.536000000000001</v>
      </c>
      <c r="D11" s="63" t="str">
        <f t="shared" si="1"/>
        <v>Monday</v>
      </c>
      <c r="E11" s="5"/>
      <c r="F11" s="5"/>
    </row>
    <row r="12" spans="2:13" x14ac:dyDescent="0.3">
      <c r="B12" s="61">
        <v>42010</v>
      </c>
      <c r="C12" s="5">
        <v>4407.1000000000004</v>
      </c>
      <c r="D12" s="63" t="str">
        <f t="shared" si="1"/>
        <v>Tuesday</v>
      </c>
      <c r="E12" s="5"/>
      <c r="F12" s="5"/>
    </row>
    <row r="13" spans="2:13" x14ac:dyDescent="0.3">
      <c r="B13" s="61">
        <v>42011</v>
      </c>
      <c r="C13" s="5">
        <v>87.157999999999987</v>
      </c>
      <c r="D13" s="63" t="str">
        <f t="shared" si="1"/>
        <v>Wednesday</v>
      </c>
      <c r="E13" s="5"/>
      <c r="F13" s="5"/>
    </row>
    <row r="14" spans="2:13" x14ac:dyDescent="0.3">
      <c r="B14" s="61">
        <v>42013</v>
      </c>
      <c r="C14" s="5">
        <v>40.543999999999997</v>
      </c>
      <c r="D14" s="63" t="str">
        <f t="shared" si="1"/>
        <v>Friday</v>
      </c>
      <c r="E14" s="5"/>
      <c r="F14" s="5"/>
    </row>
    <row r="15" spans="2:13" x14ac:dyDescent="0.3">
      <c r="B15" s="61">
        <v>42014</v>
      </c>
      <c r="C15" s="5">
        <v>54.83</v>
      </c>
      <c r="D15" s="63" t="str">
        <f t="shared" si="1"/>
        <v>Saturday</v>
      </c>
      <c r="E15" s="5"/>
      <c r="F15" s="5"/>
    </row>
    <row r="16" spans="2:13" x14ac:dyDescent="0.3">
      <c r="B16" s="61">
        <v>42015</v>
      </c>
      <c r="C16" s="5">
        <v>9.94</v>
      </c>
      <c r="D16" s="63" t="str">
        <f t="shared" si="1"/>
        <v>Sunday</v>
      </c>
      <c r="E16" s="5"/>
      <c r="F16" s="5"/>
    </row>
    <row r="17" spans="2:6" x14ac:dyDescent="0.3">
      <c r="B17" s="61">
        <v>42017</v>
      </c>
      <c r="C17" s="5">
        <v>3553.7950000000001</v>
      </c>
      <c r="D17" s="63" t="str">
        <f t="shared" si="1"/>
        <v>Tuesday</v>
      </c>
      <c r="E17" s="5"/>
      <c r="F17" s="5"/>
    </row>
    <row r="18" spans="2:6" x14ac:dyDescent="0.3">
      <c r="B18" s="61">
        <v>42018</v>
      </c>
      <c r="C18" s="5">
        <v>61.96</v>
      </c>
      <c r="D18" s="63" t="str">
        <f t="shared" si="1"/>
        <v>Wednesday</v>
      </c>
      <c r="E18" s="5"/>
      <c r="F18" s="5"/>
    </row>
    <row r="19" spans="2:6" x14ac:dyDescent="0.3">
      <c r="B19" s="61">
        <v>42019</v>
      </c>
      <c r="C19" s="5">
        <v>149.94999999999999</v>
      </c>
      <c r="D19" s="63" t="str">
        <f t="shared" si="1"/>
        <v>Thursday</v>
      </c>
      <c r="E19" s="5"/>
      <c r="F19" s="5"/>
    </row>
    <row r="20" spans="2:6" x14ac:dyDescent="0.3">
      <c r="B20" s="61">
        <v>42020</v>
      </c>
      <c r="C20" s="5">
        <v>299.964</v>
      </c>
      <c r="D20" s="63" t="str">
        <f t="shared" si="1"/>
        <v>Friday</v>
      </c>
      <c r="E20" s="5"/>
      <c r="F20" s="5"/>
    </row>
    <row r="21" spans="2:6" x14ac:dyDescent="0.3">
      <c r="B21" s="61">
        <v>42022</v>
      </c>
      <c r="C21" s="5">
        <v>64.864000000000004</v>
      </c>
      <c r="D21" s="63" t="str">
        <f t="shared" si="1"/>
        <v>Sunday</v>
      </c>
      <c r="E21" s="5"/>
      <c r="F21" s="5"/>
    </row>
    <row r="22" spans="2:6" x14ac:dyDescent="0.3">
      <c r="B22" s="61">
        <v>42023</v>
      </c>
      <c r="C22" s="5">
        <v>378.59399999999999</v>
      </c>
      <c r="D22" s="63" t="str">
        <f t="shared" si="1"/>
        <v>Monday</v>
      </c>
      <c r="E22" s="5"/>
      <c r="F22" s="5"/>
    </row>
    <row r="23" spans="2:6" x14ac:dyDescent="0.3">
      <c r="B23" s="61">
        <v>42024</v>
      </c>
      <c r="C23" s="5">
        <v>2673.87</v>
      </c>
      <c r="D23" s="63" t="str">
        <f t="shared" si="1"/>
        <v>Tuesday</v>
      </c>
      <c r="E23" s="5"/>
      <c r="F23" s="5"/>
    </row>
    <row r="24" spans="2:6" x14ac:dyDescent="0.3">
      <c r="B24" s="61">
        <v>42027</v>
      </c>
      <c r="C24" s="5">
        <v>40.08</v>
      </c>
      <c r="D24" s="63" t="str">
        <f t="shared" si="1"/>
        <v>Friday</v>
      </c>
      <c r="E24" s="5"/>
      <c r="F24" s="5"/>
    </row>
    <row r="25" spans="2:6" x14ac:dyDescent="0.3">
      <c r="B25" s="61">
        <v>42030</v>
      </c>
      <c r="C25" s="5">
        <v>1097.25</v>
      </c>
      <c r="D25" s="63" t="str">
        <f t="shared" si="1"/>
        <v>Monday</v>
      </c>
      <c r="E25" s="5"/>
      <c r="F25" s="5"/>
    </row>
    <row r="26" spans="2:6" x14ac:dyDescent="0.3">
      <c r="B26" s="61">
        <v>42031</v>
      </c>
      <c r="C26" s="5">
        <v>426.67</v>
      </c>
      <c r="D26" s="63" t="str">
        <f t="shared" si="1"/>
        <v>Tuesday</v>
      </c>
      <c r="E26" s="5"/>
      <c r="F26" s="5"/>
    </row>
    <row r="27" spans="2:6" x14ac:dyDescent="0.3">
      <c r="B27" s="61">
        <v>42032</v>
      </c>
      <c r="C27" s="5">
        <v>3.9279999999999999</v>
      </c>
      <c r="D27" s="63" t="str">
        <f t="shared" si="1"/>
        <v>Wednesday</v>
      </c>
      <c r="E27" s="5"/>
      <c r="F27" s="5"/>
    </row>
    <row r="28" spans="2:6" x14ac:dyDescent="0.3">
      <c r="B28" s="61">
        <v>42034</v>
      </c>
      <c r="C28" s="5">
        <v>240.5</v>
      </c>
      <c r="D28" s="63" t="str">
        <f t="shared" si="1"/>
        <v>Friday</v>
      </c>
      <c r="E28" s="5"/>
      <c r="F28" s="5"/>
    </row>
    <row r="29" spans="2:6" x14ac:dyDescent="0.3">
      <c r="B29" s="61">
        <v>42035</v>
      </c>
      <c r="C29" s="5">
        <v>290.666</v>
      </c>
      <c r="D29" s="63" t="str">
        <f t="shared" si="1"/>
        <v>Saturday</v>
      </c>
      <c r="E29" s="5"/>
      <c r="F29" s="5"/>
    </row>
    <row r="30" spans="2:6" x14ac:dyDescent="0.3">
      <c r="B30" s="61">
        <v>42036</v>
      </c>
      <c r="C30" s="5">
        <v>468.9</v>
      </c>
      <c r="D30" s="63" t="str">
        <f t="shared" si="1"/>
        <v>Sunday</v>
      </c>
      <c r="E30" s="5"/>
      <c r="F30" s="5"/>
    </row>
    <row r="31" spans="2:6" x14ac:dyDescent="0.3">
      <c r="B31" s="61">
        <v>42037</v>
      </c>
      <c r="C31" s="5">
        <v>211.64600000000002</v>
      </c>
      <c r="D31" s="63" t="str">
        <f t="shared" si="1"/>
        <v>Monday</v>
      </c>
      <c r="E31" s="5"/>
      <c r="F31" s="5"/>
    </row>
    <row r="32" spans="2:6" x14ac:dyDescent="0.3">
      <c r="B32" s="61">
        <v>42038</v>
      </c>
      <c r="C32" s="5">
        <v>97.112000000000009</v>
      </c>
      <c r="D32" s="63" t="str">
        <f t="shared" si="1"/>
        <v>Tuesday</v>
      </c>
      <c r="E32" s="5"/>
      <c r="F32" s="5"/>
    </row>
    <row r="33" spans="2:6" x14ac:dyDescent="0.3">
      <c r="B33" s="61">
        <v>42039</v>
      </c>
      <c r="C33" s="5">
        <v>134.38399999999999</v>
      </c>
      <c r="D33" s="63" t="str">
        <f t="shared" si="1"/>
        <v>Wednesday</v>
      </c>
      <c r="E33" s="5"/>
      <c r="F33" s="5"/>
    </row>
    <row r="34" spans="2:6" x14ac:dyDescent="0.3">
      <c r="B34" s="61">
        <v>42041</v>
      </c>
      <c r="C34" s="5">
        <v>330.512</v>
      </c>
      <c r="D34" s="63" t="str">
        <f t="shared" si="1"/>
        <v>Friday</v>
      </c>
      <c r="E34" s="5"/>
      <c r="F34" s="5"/>
    </row>
    <row r="35" spans="2:6" x14ac:dyDescent="0.3">
      <c r="B35" s="61">
        <v>42042</v>
      </c>
      <c r="C35" s="5">
        <v>180.32</v>
      </c>
      <c r="D35" s="63" t="str">
        <f t="shared" si="1"/>
        <v>Saturday</v>
      </c>
      <c r="E35" s="5"/>
      <c r="F35" s="5"/>
    </row>
    <row r="36" spans="2:6" x14ac:dyDescent="0.3">
      <c r="B36" s="61">
        <v>42043</v>
      </c>
      <c r="C36" s="5">
        <v>14.56</v>
      </c>
      <c r="D36" s="63" t="str">
        <f t="shared" si="1"/>
        <v>Sunday</v>
      </c>
      <c r="E36" s="5"/>
      <c r="F36" s="5"/>
    </row>
    <row r="37" spans="2:6" x14ac:dyDescent="0.3">
      <c r="B37" s="61">
        <v>42046</v>
      </c>
      <c r="C37" s="5">
        <v>2043.4000000000005</v>
      </c>
      <c r="D37" s="63" t="str">
        <f t="shared" si="1"/>
        <v>Wednesday</v>
      </c>
      <c r="E37" s="5"/>
      <c r="F37" s="5"/>
    </row>
    <row r="38" spans="2:6" x14ac:dyDescent="0.3">
      <c r="B38" s="61">
        <v>42047</v>
      </c>
      <c r="C38" s="5">
        <v>129.56800000000001</v>
      </c>
      <c r="D38" s="63" t="str">
        <f t="shared" si="1"/>
        <v>Thursday</v>
      </c>
      <c r="E38" s="5"/>
      <c r="F38" s="5"/>
    </row>
    <row r="39" spans="2:6" x14ac:dyDescent="0.3">
      <c r="B39" s="61">
        <v>42049</v>
      </c>
      <c r="C39" s="5">
        <v>576.726</v>
      </c>
      <c r="D39" s="63" t="str">
        <f t="shared" si="1"/>
        <v>Saturday</v>
      </c>
      <c r="E39" s="5"/>
      <c r="F39" s="5"/>
    </row>
    <row r="40" spans="2:6" x14ac:dyDescent="0.3">
      <c r="B40" s="61">
        <v>42050</v>
      </c>
      <c r="C40" s="5">
        <v>21.36</v>
      </c>
      <c r="D40" s="63" t="str">
        <f t="shared" si="1"/>
        <v>Sunday</v>
      </c>
      <c r="E40" s="5"/>
      <c r="F40" s="5"/>
    </row>
    <row r="41" spans="2:6" x14ac:dyDescent="0.3">
      <c r="B41" s="61">
        <v>42051</v>
      </c>
      <c r="C41" s="5">
        <v>9.0399999999999991</v>
      </c>
      <c r="D41" s="63" t="str">
        <f t="shared" si="1"/>
        <v>Monday</v>
      </c>
      <c r="E41" s="5"/>
      <c r="F41" s="5"/>
    </row>
    <row r="42" spans="2:6" x14ac:dyDescent="0.3">
      <c r="B42" s="61">
        <v>42052</v>
      </c>
      <c r="C42" s="5">
        <v>54.207999999999998</v>
      </c>
      <c r="D42" s="63" t="str">
        <f t="shared" si="1"/>
        <v>Tuesday</v>
      </c>
      <c r="E42" s="5"/>
      <c r="F42" s="5"/>
    </row>
    <row r="43" spans="2:6" x14ac:dyDescent="0.3">
      <c r="B43" s="61">
        <v>42053</v>
      </c>
      <c r="C43" s="5">
        <v>37.783999999999999</v>
      </c>
      <c r="D43" s="63" t="str">
        <f t="shared" si="1"/>
        <v>Wednesday</v>
      </c>
      <c r="E43" s="5"/>
      <c r="F43" s="5"/>
    </row>
    <row r="44" spans="2:6" x14ac:dyDescent="0.3">
      <c r="B44" s="61">
        <v>42055</v>
      </c>
      <c r="C44" s="5">
        <v>95.59</v>
      </c>
      <c r="D44" s="63" t="str">
        <f t="shared" si="1"/>
        <v>Friday</v>
      </c>
      <c r="E44" s="5"/>
      <c r="F44" s="5"/>
    </row>
    <row r="45" spans="2:6" x14ac:dyDescent="0.3">
      <c r="B45" s="61">
        <v>42056</v>
      </c>
      <c r="C45" s="5">
        <v>8.85</v>
      </c>
      <c r="D45" s="63" t="str">
        <f t="shared" si="1"/>
        <v>Saturday</v>
      </c>
      <c r="E45" s="5"/>
      <c r="F45" s="5"/>
    </row>
    <row r="46" spans="2:6" x14ac:dyDescent="0.3">
      <c r="B46" s="61">
        <v>42057</v>
      </c>
      <c r="C46" s="5">
        <v>19.440000000000001</v>
      </c>
      <c r="D46" s="63" t="str">
        <f t="shared" si="1"/>
        <v>Sunday</v>
      </c>
      <c r="E46" s="5"/>
      <c r="F46" s="5"/>
    </row>
    <row r="47" spans="2:6" x14ac:dyDescent="0.3">
      <c r="B47" s="61">
        <v>42058</v>
      </c>
      <c r="C47" s="5">
        <v>11.364000000000001</v>
      </c>
      <c r="D47" s="63" t="str">
        <f t="shared" si="1"/>
        <v>Monday</v>
      </c>
      <c r="E47" s="5"/>
      <c r="F47" s="5"/>
    </row>
    <row r="48" spans="2:6" x14ac:dyDescent="0.3">
      <c r="B48" s="61">
        <v>42059</v>
      </c>
      <c r="C48" s="5">
        <v>55.671999999999997</v>
      </c>
      <c r="D48" s="63" t="str">
        <f t="shared" si="1"/>
        <v>Tuesday</v>
      </c>
      <c r="E48" s="5"/>
      <c r="F48" s="5"/>
    </row>
    <row r="49" spans="2:6" x14ac:dyDescent="0.3">
      <c r="B49" s="61">
        <v>42062</v>
      </c>
      <c r="C49" s="5">
        <v>19.456</v>
      </c>
      <c r="D49" s="63" t="str">
        <f t="shared" si="1"/>
        <v>Friday</v>
      </c>
      <c r="E49" s="5"/>
      <c r="F49" s="5"/>
    </row>
    <row r="50" spans="2:6" x14ac:dyDescent="0.3">
      <c r="B50" s="61">
        <v>42064</v>
      </c>
      <c r="C50" s="5">
        <v>2203.1509999999998</v>
      </c>
      <c r="D50" s="63" t="str">
        <f t="shared" si="1"/>
        <v>Sunday</v>
      </c>
      <c r="E50" s="5"/>
      <c r="F50" s="5"/>
    </row>
    <row r="51" spans="2:6" x14ac:dyDescent="0.3">
      <c r="B51" s="61">
        <v>42065</v>
      </c>
      <c r="C51" s="5">
        <v>47.76</v>
      </c>
      <c r="D51" s="63" t="str">
        <f t="shared" si="1"/>
        <v>Monday</v>
      </c>
      <c r="E51" s="5"/>
      <c r="F51" s="5"/>
    </row>
    <row r="52" spans="2:6" x14ac:dyDescent="0.3">
      <c r="B52" s="61">
        <v>42066</v>
      </c>
      <c r="C52" s="5">
        <v>1345.8919999999998</v>
      </c>
      <c r="D52" s="63" t="str">
        <f t="shared" si="1"/>
        <v>Tuesday</v>
      </c>
      <c r="E52" s="5"/>
      <c r="F52" s="5"/>
    </row>
    <row r="53" spans="2:6" x14ac:dyDescent="0.3">
      <c r="B53" s="61">
        <v>42067</v>
      </c>
      <c r="C53" s="5">
        <v>370.452</v>
      </c>
      <c r="D53" s="63" t="str">
        <f t="shared" si="1"/>
        <v>Wednesday</v>
      </c>
      <c r="E53" s="5"/>
      <c r="F53" s="5"/>
    </row>
    <row r="54" spans="2:6" x14ac:dyDescent="0.3">
      <c r="B54" s="61">
        <v>42068</v>
      </c>
      <c r="C54" s="5">
        <v>705.5619999999999</v>
      </c>
      <c r="D54" s="63" t="str">
        <f t="shared" si="1"/>
        <v>Thursday</v>
      </c>
      <c r="E54" s="5"/>
      <c r="F54" s="5"/>
    </row>
    <row r="55" spans="2:6" x14ac:dyDescent="0.3">
      <c r="B55" s="61">
        <v>42070</v>
      </c>
      <c r="C55" s="5">
        <v>1561.0619999999999</v>
      </c>
      <c r="D55" s="63" t="str">
        <f t="shared" si="1"/>
        <v>Saturday</v>
      </c>
      <c r="E55" s="5"/>
      <c r="F55" s="5"/>
    </row>
    <row r="56" spans="2:6" x14ac:dyDescent="0.3">
      <c r="B56" s="61">
        <v>42073</v>
      </c>
      <c r="C56" s="5">
        <v>741.95600000000002</v>
      </c>
      <c r="D56" s="63" t="str">
        <f t="shared" si="1"/>
        <v>Tuesday</v>
      </c>
      <c r="E56" s="5"/>
      <c r="F56" s="5"/>
    </row>
    <row r="57" spans="2:6" x14ac:dyDescent="0.3">
      <c r="B57" s="61">
        <v>42074</v>
      </c>
      <c r="C57" s="5">
        <v>918.31400000000008</v>
      </c>
      <c r="D57" s="63" t="str">
        <f t="shared" si="1"/>
        <v>Wednesday</v>
      </c>
      <c r="E57" s="5"/>
      <c r="F57" s="5"/>
    </row>
    <row r="58" spans="2:6" x14ac:dyDescent="0.3">
      <c r="B58" s="61">
        <v>42077</v>
      </c>
      <c r="C58" s="5">
        <v>2108.5499999999997</v>
      </c>
      <c r="D58" s="63" t="str">
        <f t="shared" si="1"/>
        <v>Saturday</v>
      </c>
      <c r="E58" s="5"/>
      <c r="F58" s="5"/>
    </row>
    <row r="59" spans="2:6" x14ac:dyDescent="0.3">
      <c r="B59" s="61">
        <v>42078</v>
      </c>
      <c r="C59" s="5">
        <v>370.78199999999998</v>
      </c>
      <c r="D59" s="63" t="str">
        <f t="shared" si="1"/>
        <v>Sunday</v>
      </c>
      <c r="E59" s="5"/>
      <c r="F59" s="5"/>
    </row>
    <row r="60" spans="2:6" x14ac:dyDescent="0.3">
      <c r="B60" s="61">
        <v>42079</v>
      </c>
      <c r="C60" s="5">
        <v>471.92</v>
      </c>
      <c r="D60" s="63" t="str">
        <f t="shared" si="1"/>
        <v>Monday</v>
      </c>
      <c r="E60" s="5"/>
      <c r="F60" s="5"/>
    </row>
    <row r="61" spans="2:6" x14ac:dyDescent="0.3">
      <c r="B61" s="61">
        <v>42080</v>
      </c>
      <c r="C61" s="5">
        <v>3960.3580000000002</v>
      </c>
      <c r="D61" s="63" t="str">
        <f t="shared" si="1"/>
        <v>Tuesday</v>
      </c>
      <c r="E61" s="5"/>
      <c r="F61" s="5"/>
    </row>
    <row r="62" spans="2:6" x14ac:dyDescent="0.3">
      <c r="B62" s="61">
        <v>42081</v>
      </c>
      <c r="C62" s="5">
        <v>28106.715999999997</v>
      </c>
      <c r="D62" s="63" t="str">
        <f t="shared" si="1"/>
        <v>Wednesday</v>
      </c>
      <c r="E62" s="5"/>
      <c r="F62" s="5"/>
    </row>
    <row r="63" spans="2:6" x14ac:dyDescent="0.3">
      <c r="B63" s="61">
        <v>42082</v>
      </c>
      <c r="C63" s="5">
        <v>590.76200000000006</v>
      </c>
      <c r="D63" s="63" t="str">
        <f t="shared" si="1"/>
        <v>Thursday</v>
      </c>
      <c r="E63" s="5"/>
      <c r="F63" s="5"/>
    </row>
    <row r="64" spans="2:6" x14ac:dyDescent="0.3">
      <c r="B64" s="61">
        <v>42084</v>
      </c>
      <c r="C64" s="5">
        <v>4109.8159999999998</v>
      </c>
      <c r="D64" s="63" t="str">
        <f t="shared" si="1"/>
        <v>Saturday</v>
      </c>
      <c r="E64" s="5"/>
      <c r="F64" s="5"/>
    </row>
    <row r="65" spans="2:6" x14ac:dyDescent="0.3">
      <c r="B65" s="61">
        <v>42085</v>
      </c>
      <c r="C65" s="5">
        <v>464.09299999999996</v>
      </c>
      <c r="D65" s="63" t="str">
        <f t="shared" si="1"/>
        <v>Sunday</v>
      </c>
      <c r="E65" s="5"/>
      <c r="F65" s="5"/>
    </row>
    <row r="66" spans="2:6" x14ac:dyDescent="0.3">
      <c r="B66" s="61">
        <v>42086</v>
      </c>
      <c r="C66" s="5">
        <v>945.06399999999996</v>
      </c>
      <c r="D66" s="63" t="str">
        <f t="shared" si="1"/>
        <v>Monday</v>
      </c>
      <c r="E66" s="5"/>
      <c r="F66" s="5"/>
    </row>
    <row r="67" spans="2:6" x14ac:dyDescent="0.3">
      <c r="B67" s="61">
        <v>42087</v>
      </c>
      <c r="C67" s="5">
        <v>65.38</v>
      </c>
      <c r="D67" s="63" t="str">
        <f t="shared" si="1"/>
        <v>Tuesday</v>
      </c>
      <c r="E67" s="5"/>
      <c r="F67" s="5"/>
    </row>
    <row r="68" spans="2:6" x14ac:dyDescent="0.3">
      <c r="B68" s="61">
        <v>42088</v>
      </c>
      <c r="C68" s="5">
        <v>459.14600000000002</v>
      </c>
      <c r="D68" s="63" t="str">
        <f t="shared" si="1"/>
        <v>Wednesday</v>
      </c>
      <c r="E68" s="5"/>
      <c r="F68" s="5"/>
    </row>
    <row r="69" spans="2:6" x14ac:dyDescent="0.3">
      <c r="B69" s="61">
        <v>42089</v>
      </c>
      <c r="C69" s="5">
        <v>145.13</v>
      </c>
      <c r="D69" s="63" t="str">
        <f t="shared" si="1"/>
        <v>Thursday</v>
      </c>
      <c r="E69" s="5"/>
      <c r="F69" s="5"/>
    </row>
    <row r="70" spans="2:6" x14ac:dyDescent="0.3">
      <c r="B70" s="61">
        <v>42091</v>
      </c>
      <c r="C70" s="5">
        <v>1493.2159999999999</v>
      </c>
      <c r="D70" s="63" t="str">
        <f t="shared" si="1"/>
        <v>Saturday</v>
      </c>
      <c r="E70" s="5"/>
      <c r="F70" s="5"/>
    </row>
    <row r="71" spans="2:6" x14ac:dyDescent="0.3">
      <c r="B71" s="61">
        <v>42092</v>
      </c>
      <c r="C71" s="5">
        <v>890.84100000000001</v>
      </c>
      <c r="D71" s="63" t="str">
        <f t="shared" si="1"/>
        <v>Sunday</v>
      </c>
      <c r="E71" s="5"/>
      <c r="F71" s="5"/>
    </row>
    <row r="72" spans="2:6" x14ac:dyDescent="0.3">
      <c r="B72" s="61">
        <v>42093</v>
      </c>
      <c r="C72" s="5">
        <v>1170.3219999999999</v>
      </c>
      <c r="D72" s="63" t="str">
        <f t="shared" si="1"/>
        <v>Monday</v>
      </c>
      <c r="E72" s="5"/>
      <c r="F72" s="5"/>
    </row>
    <row r="73" spans="2:6" x14ac:dyDescent="0.3">
      <c r="B73" s="61">
        <v>42094</v>
      </c>
      <c r="C73" s="5">
        <v>1959.5519999999999</v>
      </c>
      <c r="D73" s="63" t="str">
        <f t="shared" si="1"/>
        <v>Tuesday</v>
      </c>
      <c r="E73" s="5"/>
      <c r="F73" s="5"/>
    </row>
    <row r="74" spans="2:6" x14ac:dyDescent="0.3">
      <c r="B74" s="61">
        <v>42095</v>
      </c>
      <c r="C74" s="5">
        <v>119.88799999999999</v>
      </c>
      <c r="D74" s="63" t="str">
        <f t="shared" ref="D74:D137" si="2">TEXT(B74,"dddd")</f>
        <v>Wednesday</v>
      </c>
      <c r="E74" s="5"/>
      <c r="F74" s="5"/>
    </row>
    <row r="75" spans="2:6" x14ac:dyDescent="0.3">
      <c r="B75" s="61">
        <v>42096</v>
      </c>
      <c r="C75" s="5">
        <v>1458.5580000000002</v>
      </c>
      <c r="D75" s="63" t="str">
        <f t="shared" si="2"/>
        <v>Thursday</v>
      </c>
      <c r="E75" s="5"/>
      <c r="F75" s="5"/>
    </row>
    <row r="76" spans="2:6" x14ac:dyDescent="0.3">
      <c r="B76" s="61">
        <v>42098</v>
      </c>
      <c r="C76" s="5">
        <v>475.84399999999999</v>
      </c>
      <c r="D76" s="63" t="str">
        <f t="shared" si="2"/>
        <v>Saturday</v>
      </c>
      <c r="E76" s="5"/>
      <c r="F76" s="5"/>
    </row>
    <row r="77" spans="2:6" x14ac:dyDescent="0.3">
      <c r="B77" s="61">
        <v>42099</v>
      </c>
      <c r="C77" s="5">
        <v>5179.7379999999994</v>
      </c>
      <c r="D77" s="63" t="str">
        <f t="shared" si="2"/>
        <v>Sunday</v>
      </c>
      <c r="E77" s="5"/>
      <c r="F77" s="5"/>
    </row>
    <row r="78" spans="2:6" x14ac:dyDescent="0.3">
      <c r="B78" s="61">
        <v>42100</v>
      </c>
      <c r="C78" s="5">
        <v>1650.6899999999998</v>
      </c>
      <c r="D78" s="63" t="str">
        <f t="shared" si="2"/>
        <v>Monday</v>
      </c>
      <c r="E78" s="5"/>
      <c r="F78" s="5"/>
    </row>
    <row r="79" spans="2:6" x14ac:dyDescent="0.3">
      <c r="B79" s="61">
        <v>42101</v>
      </c>
      <c r="C79" s="5">
        <v>1021.1700000000002</v>
      </c>
      <c r="D79" s="63" t="str">
        <f t="shared" si="2"/>
        <v>Tuesday</v>
      </c>
      <c r="E79" s="5"/>
      <c r="F79" s="5"/>
    </row>
    <row r="80" spans="2:6" x14ac:dyDescent="0.3">
      <c r="B80" s="61">
        <v>42102</v>
      </c>
      <c r="C80" s="5">
        <v>1958.75</v>
      </c>
      <c r="D80" s="63" t="str">
        <f t="shared" si="2"/>
        <v>Wednesday</v>
      </c>
      <c r="E80" s="5"/>
      <c r="F80" s="5"/>
    </row>
    <row r="81" spans="2:6" x14ac:dyDescent="0.3">
      <c r="B81" s="61">
        <v>42105</v>
      </c>
      <c r="C81" s="5">
        <v>1915.24</v>
      </c>
      <c r="D81" s="63" t="str">
        <f t="shared" si="2"/>
        <v>Saturday</v>
      </c>
      <c r="E81" s="5"/>
      <c r="F81" s="5"/>
    </row>
    <row r="82" spans="2:6" x14ac:dyDescent="0.3">
      <c r="B82" s="61">
        <v>42106</v>
      </c>
      <c r="C82" s="5">
        <v>1872.443</v>
      </c>
      <c r="D82" s="63" t="str">
        <f t="shared" si="2"/>
        <v>Sunday</v>
      </c>
      <c r="E82" s="5"/>
      <c r="F82" s="5"/>
    </row>
    <row r="83" spans="2:6" x14ac:dyDescent="0.3">
      <c r="B83" s="61">
        <v>42107</v>
      </c>
      <c r="C83" s="5">
        <v>638.57600000000002</v>
      </c>
      <c r="D83" s="63" t="str">
        <f t="shared" si="2"/>
        <v>Monday</v>
      </c>
      <c r="E83" s="5"/>
      <c r="F83" s="5"/>
    </row>
    <row r="84" spans="2:6" x14ac:dyDescent="0.3">
      <c r="B84" s="61">
        <v>42109</v>
      </c>
      <c r="C84" s="5">
        <v>294.71999999999997</v>
      </c>
      <c r="D84" s="63" t="str">
        <f t="shared" si="2"/>
        <v>Wednesday</v>
      </c>
      <c r="E84" s="5"/>
      <c r="F84" s="5"/>
    </row>
    <row r="85" spans="2:6" x14ac:dyDescent="0.3">
      <c r="B85" s="61">
        <v>42110</v>
      </c>
      <c r="C85" s="5">
        <v>39.072000000000003</v>
      </c>
      <c r="D85" s="63" t="str">
        <f t="shared" si="2"/>
        <v>Thursday</v>
      </c>
      <c r="E85" s="5"/>
      <c r="F85" s="5"/>
    </row>
    <row r="86" spans="2:6" x14ac:dyDescent="0.3">
      <c r="B86" s="61">
        <v>42112</v>
      </c>
      <c r="C86" s="5">
        <v>1020.5319999999999</v>
      </c>
      <c r="D86" s="63" t="str">
        <f t="shared" si="2"/>
        <v>Saturday</v>
      </c>
      <c r="E86" s="5"/>
      <c r="F86" s="5"/>
    </row>
    <row r="87" spans="2:6" x14ac:dyDescent="0.3">
      <c r="B87" s="61">
        <v>42113</v>
      </c>
      <c r="C87" s="5">
        <v>205.47</v>
      </c>
      <c r="D87" s="63" t="str">
        <f t="shared" si="2"/>
        <v>Sunday</v>
      </c>
      <c r="E87" s="5"/>
      <c r="F87" s="5"/>
    </row>
    <row r="88" spans="2:6" x14ac:dyDescent="0.3">
      <c r="B88" s="61">
        <v>42114</v>
      </c>
      <c r="C88" s="5">
        <v>1250.45</v>
      </c>
      <c r="D88" s="63" t="str">
        <f t="shared" si="2"/>
        <v>Monday</v>
      </c>
      <c r="E88" s="5"/>
      <c r="F88" s="5"/>
    </row>
    <row r="89" spans="2:6" x14ac:dyDescent="0.3">
      <c r="B89" s="61">
        <v>42115</v>
      </c>
      <c r="C89" s="5">
        <v>845.36</v>
      </c>
      <c r="D89" s="63" t="str">
        <f t="shared" si="2"/>
        <v>Tuesday</v>
      </c>
      <c r="E89" s="5"/>
      <c r="F89" s="5"/>
    </row>
    <row r="90" spans="2:6" x14ac:dyDescent="0.3">
      <c r="B90" s="61">
        <v>42116</v>
      </c>
      <c r="C90" s="5">
        <v>257.75200000000001</v>
      </c>
      <c r="D90" s="63" t="str">
        <f t="shared" si="2"/>
        <v>Wednesday</v>
      </c>
      <c r="E90" s="5"/>
      <c r="F90" s="5"/>
    </row>
    <row r="91" spans="2:6" x14ac:dyDescent="0.3">
      <c r="B91" s="61">
        <v>42117</v>
      </c>
      <c r="C91" s="5">
        <v>643.98000000000013</v>
      </c>
      <c r="D91" s="63" t="str">
        <f t="shared" si="2"/>
        <v>Thursday</v>
      </c>
      <c r="E91" s="5"/>
      <c r="F91" s="5"/>
    </row>
    <row r="92" spans="2:6" x14ac:dyDescent="0.3">
      <c r="B92" s="61">
        <v>42119</v>
      </c>
      <c r="C92" s="5">
        <v>2379.9939999999997</v>
      </c>
      <c r="D92" s="63" t="str">
        <f t="shared" si="2"/>
        <v>Saturday</v>
      </c>
      <c r="E92" s="5"/>
      <c r="F92" s="5"/>
    </row>
    <row r="93" spans="2:6" x14ac:dyDescent="0.3">
      <c r="B93" s="61">
        <v>42120</v>
      </c>
      <c r="C93" s="5">
        <v>282.56800000000004</v>
      </c>
      <c r="D93" s="63" t="str">
        <f t="shared" si="2"/>
        <v>Sunday</v>
      </c>
      <c r="E93" s="5"/>
      <c r="F93" s="5"/>
    </row>
    <row r="94" spans="2:6" x14ac:dyDescent="0.3">
      <c r="B94" s="61">
        <v>42122</v>
      </c>
      <c r="C94" s="5">
        <v>2578.4760000000001</v>
      </c>
      <c r="D94" s="63" t="str">
        <f t="shared" si="2"/>
        <v>Tuesday</v>
      </c>
      <c r="E94" s="5"/>
      <c r="F94" s="5"/>
    </row>
    <row r="95" spans="2:6" x14ac:dyDescent="0.3">
      <c r="B95" s="61">
        <v>42123</v>
      </c>
      <c r="C95" s="5">
        <v>768.84399999999994</v>
      </c>
      <c r="D95" s="63" t="str">
        <f t="shared" si="2"/>
        <v>Wednesday</v>
      </c>
      <c r="E95" s="5"/>
      <c r="F95" s="5"/>
    </row>
    <row r="96" spans="2:6" x14ac:dyDescent="0.3">
      <c r="B96" s="61">
        <v>42124</v>
      </c>
      <c r="C96" s="5">
        <v>1048.74</v>
      </c>
      <c r="D96" s="63" t="str">
        <f t="shared" si="2"/>
        <v>Thursday</v>
      </c>
      <c r="E96" s="5"/>
      <c r="F96" s="5"/>
    </row>
    <row r="97" spans="2:6" x14ac:dyDescent="0.3">
      <c r="B97" s="61">
        <v>42126</v>
      </c>
      <c r="C97" s="5">
        <v>506.12</v>
      </c>
      <c r="D97" s="63" t="str">
        <f t="shared" si="2"/>
        <v>Saturday</v>
      </c>
      <c r="E97" s="5"/>
      <c r="F97" s="5"/>
    </row>
    <row r="98" spans="2:6" x14ac:dyDescent="0.3">
      <c r="B98" s="61">
        <v>42127</v>
      </c>
      <c r="C98" s="5">
        <v>72.632000000000005</v>
      </c>
      <c r="D98" s="63" t="str">
        <f t="shared" si="2"/>
        <v>Sunday</v>
      </c>
      <c r="E98" s="5"/>
      <c r="F98" s="5"/>
    </row>
    <row r="99" spans="2:6" x14ac:dyDescent="0.3">
      <c r="B99" s="61">
        <v>42128</v>
      </c>
      <c r="C99" s="5">
        <v>187.43199999999999</v>
      </c>
      <c r="D99" s="63" t="str">
        <f t="shared" si="2"/>
        <v>Monday</v>
      </c>
      <c r="E99" s="5"/>
      <c r="F99" s="5"/>
    </row>
    <row r="100" spans="2:6" x14ac:dyDescent="0.3">
      <c r="B100" s="61">
        <v>42129</v>
      </c>
      <c r="C100" s="5">
        <v>260.97699999999998</v>
      </c>
      <c r="D100" s="63" t="str">
        <f t="shared" si="2"/>
        <v>Tuesday</v>
      </c>
      <c r="E100" s="5"/>
      <c r="F100" s="5"/>
    </row>
    <row r="101" spans="2:6" x14ac:dyDescent="0.3">
      <c r="B101" s="61">
        <v>42130</v>
      </c>
      <c r="C101" s="5">
        <v>254.45599999999999</v>
      </c>
      <c r="D101" s="63" t="str">
        <f t="shared" si="2"/>
        <v>Wednesday</v>
      </c>
      <c r="E101" s="5"/>
      <c r="F101" s="5"/>
    </row>
    <row r="102" spans="2:6" x14ac:dyDescent="0.3">
      <c r="B102" s="61">
        <v>42131</v>
      </c>
      <c r="C102" s="5">
        <v>1091.3499999999999</v>
      </c>
      <c r="D102" s="63" t="str">
        <f t="shared" si="2"/>
        <v>Thursday</v>
      </c>
      <c r="E102" s="5"/>
      <c r="F102" s="5"/>
    </row>
    <row r="103" spans="2:6" x14ac:dyDescent="0.3">
      <c r="B103" s="61">
        <v>42132</v>
      </c>
      <c r="C103" s="5">
        <v>1799.97</v>
      </c>
      <c r="D103" s="63" t="str">
        <f t="shared" si="2"/>
        <v>Friday</v>
      </c>
      <c r="E103" s="5"/>
      <c r="F103" s="5"/>
    </row>
    <row r="104" spans="2:6" x14ac:dyDescent="0.3">
      <c r="B104" s="61">
        <v>42133</v>
      </c>
      <c r="C104" s="5">
        <v>394.47999999999996</v>
      </c>
      <c r="D104" s="63" t="str">
        <f t="shared" si="2"/>
        <v>Saturday</v>
      </c>
      <c r="E104" s="5"/>
      <c r="F104" s="5"/>
    </row>
    <row r="105" spans="2:6" x14ac:dyDescent="0.3">
      <c r="B105" s="61">
        <v>42134</v>
      </c>
      <c r="C105" s="5">
        <v>2343.799</v>
      </c>
      <c r="D105" s="63" t="str">
        <f t="shared" si="2"/>
        <v>Sunday</v>
      </c>
      <c r="E105" s="5"/>
      <c r="F105" s="5"/>
    </row>
    <row r="106" spans="2:6" x14ac:dyDescent="0.3">
      <c r="B106" s="61">
        <v>42135</v>
      </c>
      <c r="C106" s="5">
        <v>1642.8019999999999</v>
      </c>
      <c r="D106" s="63" t="str">
        <f t="shared" si="2"/>
        <v>Monday</v>
      </c>
      <c r="E106" s="5"/>
      <c r="F106" s="5"/>
    </row>
    <row r="107" spans="2:6" x14ac:dyDescent="0.3">
      <c r="B107" s="61">
        <v>42136</v>
      </c>
      <c r="C107" s="5">
        <v>734.846</v>
      </c>
      <c r="D107" s="63" t="str">
        <f t="shared" si="2"/>
        <v>Tuesday</v>
      </c>
      <c r="E107" s="5"/>
      <c r="F107" s="5"/>
    </row>
    <row r="108" spans="2:6" x14ac:dyDescent="0.3">
      <c r="B108" s="61">
        <v>42137</v>
      </c>
      <c r="C108" s="5">
        <v>898.38199999999995</v>
      </c>
      <c r="D108" s="63" t="str">
        <f t="shared" si="2"/>
        <v>Wednesday</v>
      </c>
      <c r="E108" s="5"/>
      <c r="F108" s="5"/>
    </row>
    <row r="109" spans="2:6" x14ac:dyDescent="0.3">
      <c r="B109" s="61">
        <v>42138</v>
      </c>
      <c r="C109" s="5">
        <v>310.88</v>
      </c>
      <c r="D109" s="63" t="str">
        <f t="shared" si="2"/>
        <v>Thursday</v>
      </c>
      <c r="E109" s="5"/>
      <c r="F109" s="5"/>
    </row>
    <row r="110" spans="2:6" x14ac:dyDescent="0.3">
      <c r="B110" s="61">
        <v>42140</v>
      </c>
      <c r="C110" s="5">
        <v>289.27999999999997</v>
      </c>
      <c r="D110" s="63" t="str">
        <f t="shared" si="2"/>
        <v>Saturday</v>
      </c>
      <c r="E110" s="5"/>
      <c r="F110" s="5"/>
    </row>
    <row r="111" spans="2:6" x14ac:dyDescent="0.3">
      <c r="B111" s="61">
        <v>42141</v>
      </c>
      <c r="C111" s="5">
        <v>91.68</v>
      </c>
      <c r="D111" s="63" t="str">
        <f t="shared" si="2"/>
        <v>Sunday</v>
      </c>
      <c r="E111" s="5"/>
      <c r="F111" s="5"/>
    </row>
    <row r="112" spans="2:6" x14ac:dyDescent="0.3">
      <c r="B112" s="61">
        <v>42142</v>
      </c>
      <c r="C112" s="5">
        <v>944.96400000000006</v>
      </c>
      <c r="D112" s="63" t="str">
        <f t="shared" si="2"/>
        <v>Monday</v>
      </c>
      <c r="E112" s="5"/>
      <c r="F112" s="5"/>
    </row>
    <row r="113" spans="2:6" x14ac:dyDescent="0.3">
      <c r="B113" s="61">
        <v>42143</v>
      </c>
      <c r="C113" s="5">
        <v>91.62</v>
      </c>
      <c r="D113" s="63" t="str">
        <f t="shared" si="2"/>
        <v>Tuesday</v>
      </c>
      <c r="E113" s="5"/>
      <c r="F113" s="5"/>
    </row>
    <row r="114" spans="2:6" x14ac:dyDescent="0.3">
      <c r="B114" s="61">
        <v>42144</v>
      </c>
      <c r="C114" s="5">
        <v>320.10399999999998</v>
      </c>
      <c r="D114" s="63" t="str">
        <f t="shared" si="2"/>
        <v>Wednesday</v>
      </c>
      <c r="E114" s="5"/>
      <c r="F114" s="5"/>
    </row>
    <row r="115" spans="2:6" x14ac:dyDescent="0.3">
      <c r="B115" s="61">
        <v>42145</v>
      </c>
      <c r="C115" s="5">
        <v>4264.3280000000004</v>
      </c>
      <c r="D115" s="63" t="str">
        <f t="shared" si="2"/>
        <v>Thursday</v>
      </c>
      <c r="E115" s="5"/>
      <c r="F115" s="5"/>
    </row>
    <row r="116" spans="2:6" x14ac:dyDescent="0.3">
      <c r="B116" s="61">
        <v>42146</v>
      </c>
      <c r="C116" s="5">
        <v>180.93</v>
      </c>
      <c r="D116" s="63" t="str">
        <f t="shared" si="2"/>
        <v>Friday</v>
      </c>
      <c r="E116" s="5"/>
      <c r="F116" s="5"/>
    </row>
    <row r="117" spans="2:6" x14ac:dyDescent="0.3">
      <c r="B117" s="61">
        <v>42147</v>
      </c>
      <c r="C117" s="5">
        <v>323.75800000000004</v>
      </c>
      <c r="D117" s="63" t="str">
        <f t="shared" si="2"/>
        <v>Saturday</v>
      </c>
      <c r="E117" s="5"/>
      <c r="F117" s="5"/>
    </row>
    <row r="118" spans="2:6" x14ac:dyDescent="0.3">
      <c r="B118" s="61">
        <v>42148</v>
      </c>
      <c r="C118" s="5">
        <v>116.28</v>
      </c>
      <c r="D118" s="63" t="str">
        <f t="shared" si="2"/>
        <v>Sunday</v>
      </c>
      <c r="E118" s="5"/>
      <c r="F118" s="5"/>
    </row>
    <row r="119" spans="2:6" x14ac:dyDescent="0.3">
      <c r="B119" s="61">
        <v>42149</v>
      </c>
      <c r="C119" s="5">
        <v>119.53999999999999</v>
      </c>
      <c r="D119" s="63" t="str">
        <f t="shared" si="2"/>
        <v>Monday</v>
      </c>
      <c r="E119" s="5"/>
      <c r="F119" s="5"/>
    </row>
    <row r="120" spans="2:6" x14ac:dyDescent="0.3">
      <c r="B120" s="61">
        <v>42150</v>
      </c>
      <c r="C120" s="5">
        <v>1325.7180000000001</v>
      </c>
      <c r="D120" s="63" t="str">
        <f t="shared" si="2"/>
        <v>Tuesday</v>
      </c>
      <c r="E120" s="5"/>
      <c r="F120" s="5"/>
    </row>
    <row r="121" spans="2:6" x14ac:dyDescent="0.3">
      <c r="B121" s="61">
        <v>42151</v>
      </c>
      <c r="C121" s="5">
        <v>2157.3939999999998</v>
      </c>
      <c r="D121" s="63" t="str">
        <f t="shared" si="2"/>
        <v>Wednesday</v>
      </c>
      <c r="E121" s="5"/>
      <c r="F121" s="5"/>
    </row>
    <row r="122" spans="2:6" x14ac:dyDescent="0.3">
      <c r="B122" s="61">
        <v>42152</v>
      </c>
      <c r="C122" s="5">
        <v>221.96800000000002</v>
      </c>
      <c r="D122" s="63" t="str">
        <f t="shared" si="2"/>
        <v>Thursday</v>
      </c>
      <c r="E122" s="5"/>
      <c r="F122" s="5"/>
    </row>
    <row r="123" spans="2:6" x14ac:dyDescent="0.3">
      <c r="B123" s="61">
        <v>42154</v>
      </c>
      <c r="C123" s="5">
        <v>1924.913</v>
      </c>
      <c r="D123" s="63" t="str">
        <f t="shared" si="2"/>
        <v>Saturday</v>
      </c>
      <c r="E123" s="5"/>
      <c r="F123" s="5"/>
    </row>
    <row r="124" spans="2:6" x14ac:dyDescent="0.3">
      <c r="B124" s="61">
        <v>42155</v>
      </c>
      <c r="C124" s="5">
        <v>773.7</v>
      </c>
      <c r="D124" s="63" t="str">
        <f t="shared" si="2"/>
        <v>Sunday</v>
      </c>
      <c r="E124" s="5"/>
      <c r="F124" s="5"/>
    </row>
    <row r="125" spans="2:6" x14ac:dyDescent="0.3">
      <c r="B125" s="61">
        <v>42156</v>
      </c>
      <c r="C125" s="5">
        <v>5188.5200000000013</v>
      </c>
      <c r="D125" s="63" t="str">
        <f t="shared" si="2"/>
        <v>Monday</v>
      </c>
      <c r="E125" s="5"/>
      <c r="F125" s="5"/>
    </row>
    <row r="126" spans="2:6" x14ac:dyDescent="0.3">
      <c r="B126" s="61">
        <v>42157</v>
      </c>
      <c r="C126" s="5">
        <v>738.59799999999996</v>
      </c>
      <c r="D126" s="63" t="str">
        <f t="shared" si="2"/>
        <v>Tuesday</v>
      </c>
      <c r="E126" s="5"/>
      <c r="F126" s="5"/>
    </row>
    <row r="127" spans="2:6" x14ac:dyDescent="0.3">
      <c r="B127" s="61">
        <v>42158</v>
      </c>
      <c r="C127" s="5">
        <v>531.16</v>
      </c>
      <c r="D127" s="63" t="str">
        <f t="shared" si="2"/>
        <v>Wednesday</v>
      </c>
      <c r="E127" s="5"/>
      <c r="F127" s="5"/>
    </row>
    <row r="128" spans="2:6" x14ac:dyDescent="0.3">
      <c r="B128" s="61">
        <v>42159</v>
      </c>
      <c r="C128" s="5">
        <v>456.27199999999999</v>
      </c>
      <c r="D128" s="63" t="str">
        <f t="shared" si="2"/>
        <v>Thursday</v>
      </c>
      <c r="E128" s="5"/>
      <c r="F128" s="5"/>
    </row>
    <row r="129" spans="2:6" x14ac:dyDescent="0.3">
      <c r="B129" s="61">
        <v>42161</v>
      </c>
      <c r="C129" s="5">
        <v>1374.001</v>
      </c>
      <c r="D129" s="63" t="str">
        <f t="shared" si="2"/>
        <v>Saturday</v>
      </c>
      <c r="E129" s="5"/>
      <c r="F129" s="5"/>
    </row>
    <row r="130" spans="2:6" x14ac:dyDescent="0.3">
      <c r="B130" s="61">
        <v>42162</v>
      </c>
      <c r="C130" s="5">
        <v>281.39699999999999</v>
      </c>
      <c r="D130" s="63" t="str">
        <f t="shared" si="2"/>
        <v>Sunday</v>
      </c>
      <c r="E130" s="5"/>
      <c r="F130" s="5"/>
    </row>
    <row r="131" spans="2:6" x14ac:dyDescent="0.3">
      <c r="B131" s="61">
        <v>42163</v>
      </c>
      <c r="C131" s="5">
        <v>2501.2640000000001</v>
      </c>
      <c r="D131" s="63" t="str">
        <f t="shared" si="2"/>
        <v>Monday</v>
      </c>
      <c r="E131" s="5"/>
      <c r="F131" s="5"/>
    </row>
    <row r="132" spans="2:6" x14ac:dyDescent="0.3">
      <c r="B132" s="61">
        <v>42164</v>
      </c>
      <c r="C132" s="5">
        <v>5463.0080000000007</v>
      </c>
      <c r="D132" s="63" t="str">
        <f t="shared" si="2"/>
        <v>Tuesday</v>
      </c>
      <c r="E132" s="5"/>
      <c r="F132" s="5"/>
    </row>
    <row r="133" spans="2:6" x14ac:dyDescent="0.3">
      <c r="B133" s="61">
        <v>42165</v>
      </c>
      <c r="C133" s="5">
        <v>491.55</v>
      </c>
      <c r="D133" s="63" t="str">
        <f t="shared" si="2"/>
        <v>Wednesday</v>
      </c>
      <c r="E133" s="5"/>
      <c r="F133" s="5"/>
    </row>
    <row r="134" spans="2:6" x14ac:dyDescent="0.3">
      <c r="B134" s="61">
        <v>42168</v>
      </c>
      <c r="C134" s="5">
        <v>14.52</v>
      </c>
      <c r="D134" s="63" t="str">
        <f t="shared" si="2"/>
        <v>Saturday</v>
      </c>
      <c r="E134" s="5"/>
      <c r="F134" s="5"/>
    </row>
    <row r="135" spans="2:6" x14ac:dyDescent="0.3">
      <c r="B135" s="61">
        <v>42169</v>
      </c>
      <c r="C135" s="5">
        <v>212.94</v>
      </c>
      <c r="D135" s="63" t="str">
        <f t="shared" si="2"/>
        <v>Sunday</v>
      </c>
      <c r="E135" s="5"/>
      <c r="F135" s="5"/>
    </row>
    <row r="136" spans="2:6" x14ac:dyDescent="0.3">
      <c r="B136" s="61">
        <v>42170</v>
      </c>
      <c r="C136" s="5">
        <v>942.97399999999993</v>
      </c>
      <c r="D136" s="63" t="str">
        <f t="shared" si="2"/>
        <v>Monday</v>
      </c>
      <c r="E136" s="5"/>
      <c r="F136" s="5"/>
    </row>
    <row r="137" spans="2:6" x14ac:dyDescent="0.3">
      <c r="B137" s="61">
        <v>42171</v>
      </c>
      <c r="C137" s="5">
        <v>763.79200000000003</v>
      </c>
      <c r="D137" s="63" t="str">
        <f t="shared" si="2"/>
        <v>Tuesday</v>
      </c>
      <c r="E137" s="5"/>
      <c r="F137" s="5"/>
    </row>
    <row r="138" spans="2:6" x14ac:dyDescent="0.3">
      <c r="B138" s="61">
        <v>42172</v>
      </c>
      <c r="C138" s="5">
        <v>3356.4860000000003</v>
      </c>
      <c r="D138" s="63" t="str">
        <f t="shared" ref="D138:D201" si="3">TEXT(B138,"dddd")</f>
        <v>Wednesday</v>
      </c>
      <c r="E138" s="5"/>
      <c r="F138" s="5"/>
    </row>
    <row r="139" spans="2:6" x14ac:dyDescent="0.3">
      <c r="B139" s="61">
        <v>42173</v>
      </c>
      <c r="C139" s="5">
        <v>139.80000000000001</v>
      </c>
      <c r="D139" s="63" t="str">
        <f t="shared" si="3"/>
        <v>Thursday</v>
      </c>
      <c r="E139" s="5"/>
      <c r="F139" s="5"/>
    </row>
    <row r="140" spans="2:6" x14ac:dyDescent="0.3">
      <c r="B140" s="61">
        <v>42175</v>
      </c>
      <c r="C140" s="5">
        <v>1828.9495999999999</v>
      </c>
      <c r="D140" s="63" t="str">
        <f t="shared" si="3"/>
        <v>Saturday</v>
      </c>
      <c r="E140" s="5"/>
      <c r="F140" s="5"/>
    </row>
    <row r="141" spans="2:6" x14ac:dyDescent="0.3">
      <c r="B141" s="61">
        <v>42176</v>
      </c>
      <c r="C141" s="5">
        <v>4107.4429999999993</v>
      </c>
      <c r="D141" s="63" t="str">
        <f t="shared" si="3"/>
        <v>Sunday</v>
      </c>
      <c r="E141" s="5"/>
      <c r="F141" s="5"/>
    </row>
    <row r="142" spans="2:6" x14ac:dyDescent="0.3">
      <c r="B142" s="61">
        <v>42177</v>
      </c>
      <c r="C142" s="5">
        <v>1975.498</v>
      </c>
      <c r="D142" s="63" t="str">
        <f t="shared" si="3"/>
        <v>Monday</v>
      </c>
      <c r="E142" s="5"/>
      <c r="F142" s="5"/>
    </row>
    <row r="143" spans="2:6" x14ac:dyDescent="0.3">
      <c r="B143" s="61">
        <v>42178</v>
      </c>
      <c r="C143" s="5">
        <v>109.496</v>
      </c>
      <c r="D143" s="63" t="str">
        <f t="shared" si="3"/>
        <v>Tuesday</v>
      </c>
      <c r="E143" s="5"/>
      <c r="F143" s="5"/>
    </row>
    <row r="144" spans="2:6" x14ac:dyDescent="0.3">
      <c r="B144" s="61">
        <v>42179</v>
      </c>
      <c r="C144" s="5">
        <v>4.2720000000000002</v>
      </c>
      <c r="D144" s="63" t="str">
        <f t="shared" si="3"/>
        <v>Wednesday</v>
      </c>
      <c r="E144" s="5"/>
      <c r="F144" s="5"/>
    </row>
    <row r="145" spans="2:6" x14ac:dyDescent="0.3">
      <c r="B145" s="61">
        <v>42180</v>
      </c>
      <c r="C145" s="5">
        <v>792.76</v>
      </c>
      <c r="D145" s="63" t="str">
        <f t="shared" si="3"/>
        <v>Thursday</v>
      </c>
      <c r="E145" s="5"/>
      <c r="F145" s="5"/>
    </row>
    <row r="146" spans="2:6" x14ac:dyDescent="0.3">
      <c r="B146" s="61">
        <v>42182</v>
      </c>
      <c r="C146" s="5">
        <v>616.14</v>
      </c>
      <c r="D146" s="63" t="str">
        <f t="shared" si="3"/>
        <v>Saturday</v>
      </c>
      <c r="E146" s="5"/>
      <c r="F146" s="5"/>
    </row>
    <row r="147" spans="2:6" x14ac:dyDescent="0.3">
      <c r="B147" s="61">
        <v>42183</v>
      </c>
      <c r="C147" s="5">
        <v>1645.7909999999999</v>
      </c>
      <c r="D147" s="63" t="str">
        <f t="shared" si="3"/>
        <v>Sunday</v>
      </c>
      <c r="E147" s="5"/>
      <c r="F147" s="5"/>
    </row>
    <row r="148" spans="2:6" x14ac:dyDescent="0.3">
      <c r="B148" s="61">
        <v>42184</v>
      </c>
      <c r="C148" s="5">
        <v>46.68</v>
      </c>
      <c r="D148" s="63" t="str">
        <f t="shared" si="3"/>
        <v>Monday</v>
      </c>
      <c r="E148" s="5"/>
      <c r="F148" s="5"/>
    </row>
    <row r="149" spans="2:6" x14ac:dyDescent="0.3">
      <c r="B149" s="61">
        <v>42185</v>
      </c>
      <c r="C149" s="5">
        <v>739.62400000000002</v>
      </c>
      <c r="D149" s="63" t="str">
        <f t="shared" si="3"/>
        <v>Tuesday</v>
      </c>
      <c r="E149" s="5"/>
      <c r="F149" s="5"/>
    </row>
    <row r="150" spans="2:6" x14ac:dyDescent="0.3">
      <c r="B150" s="61">
        <v>42186</v>
      </c>
      <c r="C150" s="5">
        <v>601.02399999999989</v>
      </c>
      <c r="D150" s="63" t="str">
        <f t="shared" si="3"/>
        <v>Wednesday</v>
      </c>
      <c r="E150" s="5"/>
      <c r="F150" s="5"/>
    </row>
    <row r="151" spans="2:6" x14ac:dyDescent="0.3">
      <c r="B151" s="61">
        <v>42187</v>
      </c>
      <c r="C151" s="5">
        <v>79.56</v>
      </c>
      <c r="D151" s="63" t="str">
        <f t="shared" si="3"/>
        <v>Thursday</v>
      </c>
      <c r="E151" s="5"/>
      <c r="F151" s="5"/>
    </row>
    <row r="152" spans="2:6" x14ac:dyDescent="0.3">
      <c r="B152" s="61">
        <v>42189</v>
      </c>
      <c r="C152" s="5">
        <v>247.40800000000002</v>
      </c>
      <c r="D152" s="63" t="str">
        <f t="shared" si="3"/>
        <v>Saturday</v>
      </c>
      <c r="E152" s="5"/>
      <c r="F152" s="5"/>
    </row>
    <row r="153" spans="2:6" x14ac:dyDescent="0.3">
      <c r="B153" s="61">
        <v>42190</v>
      </c>
      <c r="C153" s="5">
        <v>1444.1039999999998</v>
      </c>
      <c r="D153" s="63" t="str">
        <f t="shared" si="3"/>
        <v>Sunday</v>
      </c>
      <c r="E153" s="5"/>
      <c r="F153" s="5"/>
    </row>
    <row r="154" spans="2:6" x14ac:dyDescent="0.3">
      <c r="B154" s="61">
        <v>42191</v>
      </c>
      <c r="C154" s="5">
        <v>1038.472</v>
      </c>
      <c r="D154" s="63" t="str">
        <f t="shared" si="3"/>
        <v>Monday</v>
      </c>
      <c r="E154" s="5"/>
      <c r="F154" s="5"/>
    </row>
    <row r="155" spans="2:6" x14ac:dyDescent="0.3">
      <c r="B155" s="61">
        <v>42192</v>
      </c>
      <c r="C155" s="5">
        <v>241.19400000000002</v>
      </c>
      <c r="D155" s="63" t="str">
        <f t="shared" si="3"/>
        <v>Tuesday</v>
      </c>
      <c r="E155" s="5"/>
      <c r="F155" s="5"/>
    </row>
    <row r="156" spans="2:6" x14ac:dyDescent="0.3">
      <c r="B156" s="61">
        <v>42193</v>
      </c>
      <c r="C156" s="5">
        <v>763.07400000000007</v>
      </c>
      <c r="D156" s="63" t="str">
        <f t="shared" si="3"/>
        <v>Wednesday</v>
      </c>
      <c r="E156" s="5"/>
      <c r="F156" s="5"/>
    </row>
    <row r="157" spans="2:6" x14ac:dyDescent="0.3">
      <c r="B157" s="61">
        <v>42194</v>
      </c>
      <c r="C157" s="5">
        <v>265.52100000000002</v>
      </c>
      <c r="D157" s="63" t="str">
        <f t="shared" si="3"/>
        <v>Thursday</v>
      </c>
      <c r="E157" s="5"/>
      <c r="F157" s="5"/>
    </row>
    <row r="158" spans="2:6" x14ac:dyDescent="0.3">
      <c r="B158" s="61">
        <v>42196</v>
      </c>
      <c r="C158" s="5">
        <v>2022.356</v>
      </c>
      <c r="D158" s="63" t="str">
        <f t="shared" si="3"/>
        <v>Saturday</v>
      </c>
      <c r="E158" s="5"/>
      <c r="F158" s="5"/>
    </row>
    <row r="159" spans="2:6" x14ac:dyDescent="0.3">
      <c r="B159" s="61">
        <v>42197</v>
      </c>
      <c r="C159" s="5">
        <v>1960.0119999999997</v>
      </c>
      <c r="D159" s="63" t="str">
        <f t="shared" si="3"/>
        <v>Sunday</v>
      </c>
      <c r="E159" s="5"/>
      <c r="F159" s="5"/>
    </row>
    <row r="160" spans="2:6" x14ac:dyDescent="0.3">
      <c r="B160" s="61">
        <v>42198</v>
      </c>
      <c r="C160" s="5">
        <v>351.21600000000001</v>
      </c>
      <c r="D160" s="63" t="str">
        <f t="shared" si="3"/>
        <v>Monday</v>
      </c>
      <c r="E160" s="5"/>
      <c r="F160" s="5"/>
    </row>
    <row r="161" spans="2:6" x14ac:dyDescent="0.3">
      <c r="B161" s="61">
        <v>42199</v>
      </c>
      <c r="C161" s="5">
        <v>292.59399999999999</v>
      </c>
      <c r="D161" s="63" t="str">
        <f t="shared" si="3"/>
        <v>Tuesday</v>
      </c>
      <c r="E161" s="5"/>
      <c r="F161" s="5"/>
    </row>
    <row r="162" spans="2:6" x14ac:dyDescent="0.3">
      <c r="B162" s="61">
        <v>42200</v>
      </c>
      <c r="C162" s="5">
        <v>9.51</v>
      </c>
      <c r="D162" s="63" t="str">
        <f t="shared" si="3"/>
        <v>Wednesday</v>
      </c>
      <c r="E162" s="5"/>
      <c r="F162" s="5"/>
    </row>
    <row r="163" spans="2:6" x14ac:dyDescent="0.3">
      <c r="B163" s="61">
        <v>42203</v>
      </c>
      <c r="C163" s="5">
        <v>273.04000000000002</v>
      </c>
      <c r="D163" s="63" t="str">
        <f t="shared" si="3"/>
        <v>Saturday</v>
      </c>
      <c r="E163" s="5"/>
      <c r="F163" s="5"/>
    </row>
    <row r="164" spans="2:6" x14ac:dyDescent="0.3">
      <c r="B164" s="61">
        <v>42204</v>
      </c>
      <c r="C164" s="5">
        <v>461.32600000000002</v>
      </c>
      <c r="D164" s="63" t="str">
        <f t="shared" si="3"/>
        <v>Sunday</v>
      </c>
      <c r="E164" s="5"/>
      <c r="F164" s="5"/>
    </row>
    <row r="165" spans="2:6" x14ac:dyDescent="0.3">
      <c r="B165" s="61">
        <v>42205</v>
      </c>
      <c r="C165" s="5">
        <v>2285.7859999999996</v>
      </c>
      <c r="D165" s="63" t="str">
        <f t="shared" si="3"/>
        <v>Monday</v>
      </c>
      <c r="E165" s="5"/>
      <c r="F165" s="5"/>
    </row>
    <row r="166" spans="2:6" x14ac:dyDescent="0.3">
      <c r="B166" s="61">
        <v>42206</v>
      </c>
      <c r="C166" s="5">
        <v>1961.4820000000002</v>
      </c>
      <c r="D166" s="63" t="str">
        <f t="shared" si="3"/>
        <v>Tuesday</v>
      </c>
      <c r="E166" s="5"/>
      <c r="F166" s="5"/>
    </row>
    <row r="167" spans="2:6" x14ac:dyDescent="0.3">
      <c r="B167" s="61">
        <v>42207</v>
      </c>
      <c r="C167" s="5">
        <v>1348.3440000000003</v>
      </c>
      <c r="D167" s="63" t="str">
        <f t="shared" si="3"/>
        <v>Wednesday</v>
      </c>
      <c r="E167" s="5"/>
      <c r="F167" s="5"/>
    </row>
    <row r="168" spans="2:6" x14ac:dyDescent="0.3">
      <c r="B168" s="61">
        <v>42208</v>
      </c>
      <c r="C168" s="5">
        <v>2613.1840000000002</v>
      </c>
      <c r="D168" s="63" t="str">
        <f t="shared" si="3"/>
        <v>Thursday</v>
      </c>
      <c r="E168" s="5"/>
      <c r="F168" s="5"/>
    </row>
    <row r="169" spans="2:6" x14ac:dyDescent="0.3">
      <c r="B169" s="61">
        <v>42210</v>
      </c>
      <c r="C169" s="5">
        <v>8341.2899999999991</v>
      </c>
      <c r="D169" s="63" t="str">
        <f t="shared" si="3"/>
        <v>Saturday</v>
      </c>
      <c r="E169" s="5"/>
      <c r="F169" s="5"/>
    </row>
    <row r="170" spans="2:6" x14ac:dyDescent="0.3">
      <c r="B170" s="61">
        <v>42211</v>
      </c>
      <c r="C170" s="5">
        <v>5039.9939999999997</v>
      </c>
      <c r="D170" s="63" t="str">
        <f t="shared" si="3"/>
        <v>Sunday</v>
      </c>
      <c r="E170" s="5"/>
      <c r="F170" s="5"/>
    </row>
    <row r="171" spans="2:6" x14ac:dyDescent="0.3">
      <c r="B171" s="61">
        <v>42212</v>
      </c>
      <c r="C171" s="5">
        <v>580.05999999999995</v>
      </c>
      <c r="D171" s="63" t="str">
        <f t="shared" si="3"/>
        <v>Monday</v>
      </c>
      <c r="E171" s="5"/>
      <c r="F171" s="5"/>
    </row>
    <row r="172" spans="2:6" x14ac:dyDescent="0.3">
      <c r="B172" s="61">
        <v>42213</v>
      </c>
      <c r="C172" s="5">
        <v>193.15199999999999</v>
      </c>
      <c r="D172" s="63" t="str">
        <f t="shared" si="3"/>
        <v>Tuesday</v>
      </c>
      <c r="E172" s="5"/>
      <c r="F172" s="5"/>
    </row>
    <row r="173" spans="2:6" x14ac:dyDescent="0.3">
      <c r="B173" s="61">
        <v>42215</v>
      </c>
      <c r="C173" s="5">
        <v>1367.84</v>
      </c>
      <c r="D173" s="63" t="str">
        <f t="shared" si="3"/>
        <v>Thursday</v>
      </c>
      <c r="E173" s="5"/>
      <c r="F173" s="5"/>
    </row>
    <row r="174" spans="2:6" x14ac:dyDescent="0.3">
      <c r="B174" s="61">
        <v>42217</v>
      </c>
      <c r="C174" s="5">
        <v>228.32800000000003</v>
      </c>
      <c r="D174" s="63" t="str">
        <f t="shared" si="3"/>
        <v>Saturday</v>
      </c>
      <c r="E174" s="5"/>
      <c r="F174" s="5"/>
    </row>
    <row r="175" spans="2:6" x14ac:dyDescent="0.3">
      <c r="B175" s="61">
        <v>42218</v>
      </c>
      <c r="C175" s="5">
        <v>886.28</v>
      </c>
      <c r="D175" s="63" t="str">
        <f t="shared" si="3"/>
        <v>Sunday</v>
      </c>
      <c r="E175" s="5"/>
      <c r="F175" s="5"/>
    </row>
    <row r="176" spans="2:6" x14ac:dyDescent="0.3">
      <c r="B176" s="61">
        <v>42219</v>
      </c>
      <c r="C176" s="5">
        <v>477.99400000000003</v>
      </c>
      <c r="D176" s="63" t="str">
        <f t="shared" si="3"/>
        <v>Monday</v>
      </c>
      <c r="E176" s="5"/>
      <c r="F176" s="5"/>
    </row>
    <row r="177" spans="2:6" x14ac:dyDescent="0.3">
      <c r="B177" s="61">
        <v>42220</v>
      </c>
      <c r="C177" s="5">
        <v>2743.1540000000005</v>
      </c>
      <c r="D177" s="63" t="str">
        <f t="shared" si="3"/>
        <v>Tuesday</v>
      </c>
      <c r="E177" s="5"/>
      <c r="F177" s="5"/>
    </row>
    <row r="178" spans="2:6" x14ac:dyDescent="0.3">
      <c r="B178" s="61">
        <v>42221</v>
      </c>
      <c r="C178" s="5">
        <v>2408.7240000000002</v>
      </c>
      <c r="D178" s="63" t="str">
        <f t="shared" si="3"/>
        <v>Wednesday</v>
      </c>
      <c r="E178" s="5"/>
      <c r="F178" s="5"/>
    </row>
    <row r="179" spans="2:6" x14ac:dyDescent="0.3">
      <c r="B179" s="61">
        <v>42222</v>
      </c>
      <c r="C179" s="5">
        <v>262.89</v>
      </c>
      <c r="D179" s="63" t="str">
        <f t="shared" si="3"/>
        <v>Thursday</v>
      </c>
      <c r="E179" s="5"/>
      <c r="F179" s="5"/>
    </row>
    <row r="180" spans="2:6" x14ac:dyDescent="0.3">
      <c r="B180" s="61">
        <v>42224</v>
      </c>
      <c r="C180" s="5">
        <v>3955.6290000000004</v>
      </c>
      <c r="D180" s="63" t="str">
        <f t="shared" si="3"/>
        <v>Saturday</v>
      </c>
      <c r="E180" s="5"/>
      <c r="F180" s="5"/>
    </row>
    <row r="181" spans="2:6" x14ac:dyDescent="0.3">
      <c r="B181" s="61">
        <v>42225</v>
      </c>
      <c r="C181" s="5">
        <v>3605.6849999999999</v>
      </c>
      <c r="D181" s="63" t="str">
        <f t="shared" si="3"/>
        <v>Sunday</v>
      </c>
      <c r="E181" s="5"/>
      <c r="F181" s="5"/>
    </row>
    <row r="182" spans="2:6" x14ac:dyDescent="0.3">
      <c r="B182" s="61">
        <v>42227</v>
      </c>
      <c r="C182" s="5">
        <v>451.62</v>
      </c>
      <c r="D182" s="63" t="str">
        <f t="shared" si="3"/>
        <v>Tuesday</v>
      </c>
      <c r="E182" s="5"/>
      <c r="F182" s="5"/>
    </row>
    <row r="183" spans="2:6" x14ac:dyDescent="0.3">
      <c r="B183" s="61">
        <v>42228</v>
      </c>
      <c r="C183" s="5">
        <v>1545.73</v>
      </c>
      <c r="D183" s="63" t="str">
        <f t="shared" si="3"/>
        <v>Wednesday</v>
      </c>
      <c r="E183" s="5"/>
      <c r="F183" s="5"/>
    </row>
    <row r="184" spans="2:6" x14ac:dyDescent="0.3">
      <c r="B184" s="61">
        <v>42231</v>
      </c>
      <c r="C184" s="5">
        <v>337.5</v>
      </c>
      <c r="D184" s="63" t="str">
        <f t="shared" si="3"/>
        <v>Saturday</v>
      </c>
      <c r="E184" s="5"/>
      <c r="F184" s="5"/>
    </row>
    <row r="185" spans="2:6" x14ac:dyDescent="0.3">
      <c r="B185" s="61">
        <v>42232</v>
      </c>
      <c r="C185" s="5">
        <v>853.09199999999998</v>
      </c>
      <c r="D185" s="63" t="str">
        <f t="shared" si="3"/>
        <v>Sunday</v>
      </c>
      <c r="E185" s="5"/>
      <c r="F185" s="5"/>
    </row>
    <row r="186" spans="2:6" x14ac:dyDescent="0.3">
      <c r="B186" s="61">
        <v>42233</v>
      </c>
      <c r="C186" s="5">
        <v>500.34199999999998</v>
      </c>
      <c r="D186" s="63" t="str">
        <f t="shared" si="3"/>
        <v>Monday</v>
      </c>
      <c r="E186" s="5"/>
      <c r="F186" s="5"/>
    </row>
    <row r="187" spans="2:6" x14ac:dyDescent="0.3">
      <c r="B187" s="61">
        <v>42235</v>
      </c>
      <c r="C187" s="5">
        <v>1439.106</v>
      </c>
      <c r="D187" s="63" t="str">
        <f t="shared" si="3"/>
        <v>Wednesday</v>
      </c>
      <c r="E187" s="5"/>
      <c r="F187" s="5"/>
    </row>
    <row r="188" spans="2:6" x14ac:dyDescent="0.3">
      <c r="B188" s="61">
        <v>42236</v>
      </c>
      <c r="C188" s="5">
        <v>1838.7220000000002</v>
      </c>
      <c r="D188" s="63" t="str">
        <f t="shared" si="3"/>
        <v>Thursday</v>
      </c>
      <c r="E188" s="5"/>
      <c r="F188" s="5"/>
    </row>
    <row r="189" spans="2:6" x14ac:dyDescent="0.3">
      <c r="B189" s="61">
        <v>42238</v>
      </c>
      <c r="C189" s="5">
        <v>23.103999999999999</v>
      </c>
      <c r="D189" s="63" t="str">
        <f t="shared" si="3"/>
        <v>Saturday</v>
      </c>
      <c r="E189" s="5"/>
      <c r="F189" s="5"/>
    </row>
    <row r="190" spans="2:6" x14ac:dyDescent="0.3">
      <c r="B190" s="61">
        <v>42239</v>
      </c>
      <c r="C190" s="5">
        <v>565.22400000000005</v>
      </c>
      <c r="D190" s="63" t="str">
        <f t="shared" si="3"/>
        <v>Sunday</v>
      </c>
      <c r="E190" s="5"/>
      <c r="F190" s="5"/>
    </row>
    <row r="191" spans="2:6" x14ac:dyDescent="0.3">
      <c r="B191" s="61">
        <v>42240</v>
      </c>
      <c r="C191" s="5">
        <v>59.739999999999995</v>
      </c>
      <c r="D191" s="63" t="str">
        <f t="shared" si="3"/>
        <v>Monday</v>
      </c>
      <c r="E191" s="5"/>
      <c r="F191" s="5"/>
    </row>
    <row r="192" spans="2:6" x14ac:dyDescent="0.3">
      <c r="B192" s="61">
        <v>42241</v>
      </c>
      <c r="C192" s="5">
        <v>1451.65</v>
      </c>
      <c r="D192" s="63" t="str">
        <f t="shared" si="3"/>
        <v>Tuesday</v>
      </c>
      <c r="E192" s="5"/>
      <c r="F192" s="5"/>
    </row>
    <row r="193" spans="2:6" x14ac:dyDescent="0.3">
      <c r="B193" s="61">
        <v>42242</v>
      </c>
      <c r="C193" s="5">
        <v>366.81000000000006</v>
      </c>
      <c r="D193" s="63" t="str">
        <f t="shared" si="3"/>
        <v>Wednesday</v>
      </c>
      <c r="E193" s="5"/>
      <c r="F193" s="5"/>
    </row>
    <row r="194" spans="2:6" x14ac:dyDescent="0.3">
      <c r="B194" s="61">
        <v>42243</v>
      </c>
      <c r="C194" s="5">
        <v>2070.13</v>
      </c>
      <c r="D194" s="63" t="str">
        <f t="shared" si="3"/>
        <v>Thursday</v>
      </c>
      <c r="E194" s="5"/>
      <c r="F194" s="5"/>
    </row>
    <row r="195" spans="2:6" x14ac:dyDescent="0.3">
      <c r="B195" s="61">
        <v>42245</v>
      </c>
      <c r="C195" s="5">
        <v>832.32249999999999</v>
      </c>
      <c r="D195" s="63" t="str">
        <f t="shared" si="3"/>
        <v>Saturday</v>
      </c>
      <c r="E195" s="5"/>
      <c r="F195" s="5"/>
    </row>
    <row r="196" spans="2:6" x14ac:dyDescent="0.3">
      <c r="B196" s="61">
        <v>42246</v>
      </c>
      <c r="C196" s="5">
        <v>121.24</v>
      </c>
      <c r="D196" s="63" t="str">
        <f t="shared" si="3"/>
        <v>Sunday</v>
      </c>
      <c r="E196" s="5"/>
      <c r="F196" s="5"/>
    </row>
    <row r="197" spans="2:6" x14ac:dyDescent="0.3">
      <c r="B197" s="61">
        <v>42247</v>
      </c>
      <c r="C197" s="5">
        <v>92.52</v>
      </c>
      <c r="D197" s="63" t="str">
        <f t="shared" si="3"/>
        <v>Monday</v>
      </c>
      <c r="E197" s="5"/>
      <c r="F197" s="5"/>
    </row>
    <row r="198" spans="2:6" x14ac:dyDescent="0.3">
      <c r="B198" s="61">
        <v>42248</v>
      </c>
      <c r="C198" s="5">
        <v>469.43600000000004</v>
      </c>
      <c r="D198" s="63" t="str">
        <f t="shared" si="3"/>
        <v>Tuesday</v>
      </c>
      <c r="E198" s="5"/>
      <c r="F198" s="5"/>
    </row>
    <row r="199" spans="2:6" x14ac:dyDescent="0.3">
      <c r="B199" s="61">
        <v>42249</v>
      </c>
      <c r="C199" s="5">
        <v>3254.15</v>
      </c>
      <c r="D199" s="63" t="str">
        <f t="shared" si="3"/>
        <v>Wednesday</v>
      </c>
      <c r="E199" s="5"/>
      <c r="F199" s="5"/>
    </row>
    <row r="200" spans="2:6" x14ac:dyDescent="0.3">
      <c r="B200" s="61">
        <v>42250</v>
      </c>
      <c r="C200" s="5">
        <v>22.08</v>
      </c>
      <c r="D200" s="63" t="str">
        <f t="shared" si="3"/>
        <v>Thursday</v>
      </c>
      <c r="E200" s="5"/>
      <c r="F200" s="5"/>
    </row>
    <row r="201" spans="2:6" x14ac:dyDescent="0.3">
      <c r="B201" s="61">
        <v>42252</v>
      </c>
      <c r="C201" s="5">
        <v>296.30399999999997</v>
      </c>
      <c r="D201" s="63" t="str">
        <f t="shared" si="3"/>
        <v>Saturday</v>
      </c>
      <c r="E201" s="5"/>
      <c r="F201" s="5"/>
    </row>
    <row r="202" spans="2:6" x14ac:dyDescent="0.3">
      <c r="B202" s="61">
        <v>42253</v>
      </c>
      <c r="C202" s="5">
        <v>100.36</v>
      </c>
      <c r="D202" s="63" t="str">
        <f t="shared" ref="D202:D265" si="4">TEXT(B202,"dddd")</f>
        <v>Sunday</v>
      </c>
      <c r="E202" s="5"/>
      <c r="F202" s="5"/>
    </row>
    <row r="203" spans="2:6" x14ac:dyDescent="0.3">
      <c r="B203" s="61">
        <v>42254</v>
      </c>
      <c r="C203" s="5">
        <v>3523.8750000000009</v>
      </c>
      <c r="D203" s="63" t="str">
        <f t="shared" si="4"/>
        <v>Monday</v>
      </c>
      <c r="E203" s="5"/>
      <c r="F203" s="5"/>
    </row>
    <row r="204" spans="2:6" x14ac:dyDescent="0.3">
      <c r="B204" s="61">
        <v>42255</v>
      </c>
      <c r="C204" s="5">
        <v>14228.427999999996</v>
      </c>
      <c r="D204" s="63" t="str">
        <f t="shared" si="4"/>
        <v>Tuesday</v>
      </c>
      <c r="E204" s="5"/>
      <c r="F204" s="5"/>
    </row>
    <row r="205" spans="2:6" x14ac:dyDescent="0.3">
      <c r="B205" s="61">
        <v>42256</v>
      </c>
      <c r="C205" s="5">
        <v>4043.5880000000006</v>
      </c>
      <c r="D205" s="63" t="str">
        <f t="shared" si="4"/>
        <v>Wednesday</v>
      </c>
      <c r="E205" s="5"/>
      <c r="F205" s="5"/>
    </row>
    <row r="206" spans="2:6" x14ac:dyDescent="0.3">
      <c r="B206" s="61">
        <v>42257</v>
      </c>
      <c r="C206" s="5">
        <v>1855.2280000000001</v>
      </c>
      <c r="D206" s="63" t="str">
        <f t="shared" si="4"/>
        <v>Thursday</v>
      </c>
      <c r="E206" s="5"/>
      <c r="F206" s="5"/>
    </row>
    <row r="207" spans="2:6" x14ac:dyDescent="0.3">
      <c r="B207" s="61">
        <v>42258</v>
      </c>
      <c r="C207" s="5">
        <v>127.95</v>
      </c>
      <c r="D207" s="63" t="str">
        <f t="shared" si="4"/>
        <v>Friday</v>
      </c>
      <c r="E207" s="5"/>
      <c r="F207" s="5"/>
    </row>
    <row r="208" spans="2:6" x14ac:dyDescent="0.3">
      <c r="B208" s="61">
        <v>42259</v>
      </c>
      <c r="C208" s="5">
        <v>4904.66</v>
      </c>
      <c r="D208" s="63" t="str">
        <f t="shared" si="4"/>
        <v>Saturday</v>
      </c>
      <c r="E208" s="5"/>
      <c r="F208" s="5"/>
    </row>
    <row r="209" spans="2:6" x14ac:dyDescent="0.3">
      <c r="B209" s="61">
        <v>42260</v>
      </c>
      <c r="C209" s="5">
        <v>1275.4080000000001</v>
      </c>
      <c r="D209" s="63" t="str">
        <f t="shared" si="4"/>
        <v>Sunday</v>
      </c>
      <c r="E209" s="5"/>
      <c r="F209" s="5"/>
    </row>
    <row r="210" spans="2:6" x14ac:dyDescent="0.3">
      <c r="B210" s="61">
        <v>42261</v>
      </c>
      <c r="C210" s="5">
        <v>5023.7159999999994</v>
      </c>
      <c r="D210" s="63" t="str">
        <f t="shared" si="4"/>
        <v>Monday</v>
      </c>
      <c r="E210" s="5"/>
      <c r="F210" s="5"/>
    </row>
    <row r="211" spans="2:6" x14ac:dyDescent="0.3">
      <c r="B211" s="61">
        <v>42262</v>
      </c>
      <c r="C211" s="5">
        <v>133.43600000000001</v>
      </c>
      <c r="D211" s="63" t="str">
        <f t="shared" si="4"/>
        <v>Tuesday</v>
      </c>
      <c r="E211" s="5"/>
      <c r="F211" s="5"/>
    </row>
    <row r="212" spans="2:6" x14ac:dyDescent="0.3">
      <c r="B212" s="61">
        <v>42263</v>
      </c>
      <c r="C212" s="5">
        <v>33.552</v>
      </c>
      <c r="D212" s="63" t="str">
        <f t="shared" si="4"/>
        <v>Wednesday</v>
      </c>
      <c r="E212" s="5"/>
      <c r="F212" s="5"/>
    </row>
    <row r="213" spans="2:6" x14ac:dyDescent="0.3">
      <c r="B213" s="61">
        <v>42264</v>
      </c>
      <c r="C213" s="5">
        <v>820.52300000000002</v>
      </c>
      <c r="D213" s="63" t="str">
        <f t="shared" si="4"/>
        <v>Thursday</v>
      </c>
      <c r="E213" s="5"/>
      <c r="F213" s="5"/>
    </row>
    <row r="214" spans="2:6" x14ac:dyDescent="0.3">
      <c r="B214" s="61">
        <v>42266</v>
      </c>
      <c r="C214" s="5">
        <v>9338.6370000000006</v>
      </c>
      <c r="D214" s="63" t="str">
        <f t="shared" si="4"/>
        <v>Saturday</v>
      </c>
      <c r="E214" s="5"/>
      <c r="F214" s="5"/>
    </row>
    <row r="215" spans="2:6" x14ac:dyDescent="0.3">
      <c r="B215" s="61">
        <v>42267</v>
      </c>
      <c r="C215" s="5">
        <v>5335.9679999999998</v>
      </c>
      <c r="D215" s="63" t="str">
        <f t="shared" si="4"/>
        <v>Sunday</v>
      </c>
      <c r="E215" s="5"/>
      <c r="F215" s="5"/>
    </row>
    <row r="216" spans="2:6" x14ac:dyDescent="0.3">
      <c r="B216" s="61">
        <v>42268</v>
      </c>
      <c r="C216" s="5">
        <v>2679.6519999999996</v>
      </c>
      <c r="D216" s="63" t="str">
        <f t="shared" si="4"/>
        <v>Monday</v>
      </c>
      <c r="E216" s="5"/>
      <c r="F216" s="5"/>
    </row>
    <row r="217" spans="2:6" x14ac:dyDescent="0.3">
      <c r="B217" s="61">
        <v>42269</v>
      </c>
      <c r="C217" s="5">
        <v>1240.2660000000001</v>
      </c>
      <c r="D217" s="63" t="str">
        <f t="shared" si="4"/>
        <v>Tuesday</v>
      </c>
      <c r="E217" s="5"/>
      <c r="F217" s="5"/>
    </row>
    <row r="218" spans="2:6" x14ac:dyDescent="0.3">
      <c r="B218" s="61">
        <v>42270</v>
      </c>
      <c r="C218" s="5">
        <v>10662.337000000001</v>
      </c>
      <c r="D218" s="63" t="str">
        <f t="shared" si="4"/>
        <v>Wednesday</v>
      </c>
      <c r="E218" s="5"/>
      <c r="F218" s="5"/>
    </row>
    <row r="219" spans="2:6" x14ac:dyDescent="0.3">
      <c r="B219" s="61">
        <v>42271</v>
      </c>
      <c r="C219" s="5">
        <v>211.96</v>
      </c>
      <c r="D219" s="63" t="str">
        <f t="shared" si="4"/>
        <v>Thursday</v>
      </c>
      <c r="E219" s="5"/>
      <c r="F219" s="5"/>
    </row>
    <row r="220" spans="2:6" x14ac:dyDescent="0.3">
      <c r="B220" s="61">
        <v>42272</v>
      </c>
      <c r="C220" s="5">
        <v>354.8888</v>
      </c>
      <c r="D220" s="63" t="str">
        <f t="shared" si="4"/>
        <v>Friday</v>
      </c>
      <c r="E220" s="5"/>
      <c r="F220" s="5"/>
    </row>
    <row r="221" spans="2:6" x14ac:dyDescent="0.3">
      <c r="B221" s="61">
        <v>42273</v>
      </c>
      <c r="C221" s="5">
        <v>1326.7900000000002</v>
      </c>
      <c r="D221" s="63" t="str">
        <f t="shared" si="4"/>
        <v>Saturday</v>
      </c>
      <c r="E221" s="5"/>
      <c r="F221" s="5"/>
    </row>
    <row r="222" spans="2:6" x14ac:dyDescent="0.3">
      <c r="B222" s="61">
        <v>42274</v>
      </c>
      <c r="C222" s="5">
        <v>773.43999999999994</v>
      </c>
      <c r="D222" s="63" t="str">
        <f t="shared" si="4"/>
        <v>Sunday</v>
      </c>
      <c r="E222" s="5"/>
      <c r="F222" s="5"/>
    </row>
    <row r="223" spans="2:6" x14ac:dyDescent="0.3">
      <c r="B223" s="61">
        <v>42275</v>
      </c>
      <c r="C223" s="5">
        <v>490.29200000000003</v>
      </c>
      <c r="D223" s="63" t="str">
        <f t="shared" si="4"/>
        <v>Monday</v>
      </c>
      <c r="E223" s="5"/>
      <c r="F223" s="5"/>
    </row>
    <row r="224" spans="2:6" x14ac:dyDescent="0.3">
      <c r="B224" s="61">
        <v>42276</v>
      </c>
      <c r="C224" s="5">
        <v>8109.07</v>
      </c>
      <c r="D224" s="63" t="str">
        <f t="shared" si="4"/>
        <v>Tuesday</v>
      </c>
      <c r="E224" s="5"/>
      <c r="F224" s="5"/>
    </row>
    <row r="225" spans="2:6" x14ac:dyDescent="0.3">
      <c r="B225" s="61">
        <v>42277</v>
      </c>
      <c r="C225" s="5">
        <v>987.53199999999993</v>
      </c>
      <c r="D225" s="63" t="str">
        <f t="shared" si="4"/>
        <v>Wednesday</v>
      </c>
      <c r="E225" s="5"/>
      <c r="F225" s="5"/>
    </row>
    <row r="226" spans="2:6" x14ac:dyDescent="0.3">
      <c r="B226" s="61">
        <v>42278</v>
      </c>
      <c r="C226" s="5">
        <v>4.71</v>
      </c>
      <c r="D226" s="63" t="str">
        <f t="shared" si="4"/>
        <v>Thursday</v>
      </c>
      <c r="E226" s="5"/>
      <c r="F226" s="5"/>
    </row>
    <row r="227" spans="2:6" x14ac:dyDescent="0.3">
      <c r="B227" s="61">
        <v>42279</v>
      </c>
      <c r="C227" s="5">
        <v>598.14399999999989</v>
      </c>
      <c r="D227" s="63" t="str">
        <f t="shared" si="4"/>
        <v>Friday</v>
      </c>
      <c r="E227" s="5"/>
      <c r="F227" s="5"/>
    </row>
    <row r="228" spans="2:6" x14ac:dyDescent="0.3">
      <c r="B228" s="61">
        <v>42280</v>
      </c>
      <c r="C228" s="5">
        <v>862.68300000000011</v>
      </c>
      <c r="D228" s="63" t="str">
        <f t="shared" si="4"/>
        <v>Saturday</v>
      </c>
      <c r="E228" s="5"/>
      <c r="F228" s="5"/>
    </row>
    <row r="229" spans="2:6" x14ac:dyDescent="0.3">
      <c r="B229" s="61">
        <v>42281</v>
      </c>
      <c r="C229" s="5">
        <v>728.74799999999993</v>
      </c>
      <c r="D229" s="63" t="str">
        <f t="shared" si="4"/>
        <v>Sunday</v>
      </c>
      <c r="E229" s="5"/>
      <c r="F229" s="5"/>
    </row>
    <row r="230" spans="2:6" x14ac:dyDescent="0.3">
      <c r="B230" s="61">
        <v>42282</v>
      </c>
      <c r="C230" s="5">
        <v>191.9</v>
      </c>
      <c r="D230" s="63" t="str">
        <f t="shared" si="4"/>
        <v>Monday</v>
      </c>
      <c r="E230" s="5"/>
      <c r="F230" s="5"/>
    </row>
    <row r="231" spans="2:6" x14ac:dyDescent="0.3">
      <c r="B231" s="61">
        <v>42283</v>
      </c>
      <c r="C231" s="5">
        <v>494.71</v>
      </c>
      <c r="D231" s="63" t="str">
        <f t="shared" si="4"/>
        <v>Tuesday</v>
      </c>
      <c r="E231" s="5"/>
      <c r="F231" s="5"/>
    </row>
    <row r="232" spans="2:6" x14ac:dyDescent="0.3">
      <c r="B232" s="61">
        <v>42284</v>
      </c>
      <c r="C232" s="5">
        <v>237.35999999999999</v>
      </c>
      <c r="D232" s="63" t="str">
        <f t="shared" si="4"/>
        <v>Wednesday</v>
      </c>
      <c r="E232" s="5"/>
      <c r="F232" s="5"/>
    </row>
    <row r="233" spans="2:6" x14ac:dyDescent="0.3">
      <c r="B233" s="61">
        <v>42285</v>
      </c>
      <c r="C233" s="5">
        <v>147.392</v>
      </c>
      <c r="D233" s="63" t="str">
        <f t="shared" si="4"/>
        <v>Thursday</v>
      </c>
      <c r="E233" s="5"/>
      <c r="F233" s="5"/>
    </row>
    <row r="234" spans="2:6" x14ac:dyDescent="0.3">
      <c r="B234" s="61">
        <v>42286</v>
      </c>
      <c r="C234" s="5">
        <v>249.35999999999999</v>
      </c>
      <c r="D234" s="63" t="str">
        <f t="shared" si="4"/>
        <v>Friday</v>
      </c>
      <c r="E234" s="5"/>
      <c r="F234" s="5"/>
    </row>
    <row r="235" spans="2:6" x14ac:dyDescent="0.3">
      <c r="B235" s="61">
        <v>42287</v>
      </c>
      <c r="C235" s="5">
        <v>2049.386</v>
      </c>
      <c r="D235" s="63" t="str">
        <f t="shared" si="4"/>
        <v>Saturday</v>
      </c>
      <c r="E235" s="5"/>
      <c r="F235" s="5"/>
    </row>
    <row r="236" spans="2:6" x14ac:dyDescent="0.3">
      <c r="B236" s="61">
        <v>42288</v>
      </c>
      <c r="C236" s="5">
        <v>1381.164</v>
      </c>
      <c r="D236" s="63" t="str">
        <f t="shared" si="4"/>
        <v>Sunday</v>
      </c>
      <c r="E236" s="5"/>
      <c r="F236" s="5"/>
    </row>
    <row r="237" spans="2:6" x14ac:dyDescent="0.3">
      <c r="B237" s="61">
        <v>42289</v>
      </c>
      <c r="C237" s="5">
        <v>58.53</v>
      </c>
      <c r="D237" s="63" t="str">
        <f t="shared" si="4"/>
        <v>Monday</v>
      </c>
      <c r="E237" s="5"/>
      <c r="F237" s="5"/>
    </row>
    <row r="238" spans="2:6" x14ac:dyDescent="0.3">
      <c r="B238" s="61">
        <v>42290</v>
      </c>
      <c r="C238" s="5">
        <v>2212.1819999999998</v>
      </c>
      <c r="D238" s="63" t="str">
        <f t="shared" si="4"/>
        <v>Tuesday</v>
      </c>
      <c r="E238" s="5"/>
      <c r="F238" s="5"/>
    </row>
    <row r="239" spans="2:6" x14ac:dyDescent="0.3">
      <c r="B239" s="61">
        <v>42291</v>
      </c>
      <c r="C239" s="5">
        <v>4525.4839999999995</v>
      </c>
      <c r="D239" s="63" t="str">
        <f t="shared" si="4"/>
        <v>Wednesday</v>
      </c>
      <c r="E239" s="5"/>
      <c r="F239" s="5"/>
    </row>
    <row r="240" spans="2:6" x14ac:dyDescent="0.3">
      <c r="B240" s="61">
        <v>42292</v>
      </c>
      <c r="C240" s="5">
        <v>206.72400000000002</v>
      </c>
      <c r="D240" s="63" t="str">
        <f t="shared" si="4"/>
        <v>Thursday</v>
      </c>
      <c r="E240" s="5"/>
      <c r="F240" s="5"/>
    </row>
    <row r="241" spans="2:6" x14ac:dyDescent="0.3">
      <c r="B241" s="61">
        <v>42293</v>
      </c>
      <c r="C241" s="5">
        <v>194.322</v>
      </c>
      <c r="D241" s="63" t="str">
        <f t="shared" si="4"/>
        <v>Friday</v>
      </c>
      <c r="E241" s="5"/>
      <c r="F241" s="5"/>
    </row>
    <row r="242" spans="2:6" x14ac:dyDescent="0.3">
      <c r="B242" s="61">
        <v>42294</v>
      </c>
      <c r="C242" s="5">
        <v>136.06800000000001</v>
      </c>
      <c r="D242" s="63" t="str">
        <f t="shared" si="4"/>
        <v>Saturday</v>
      </c>
      <c r="E242" s="5"/>
      <c r="F242" s="5"/>
    </row>
    <row r="243" spans="2:6" x14ac:dyDescent="0.3">
      <c r="B243" s="61">
        <v>42295</v>
      </c>
      <c r="C243" s="5">
        <v>3134.9160000000002</v>
      </c>
      <c r="D243" s="63" t="str">
        <f t="shared" si="4"/>
        <v>Sunday</v>
      </c>
      <c r="E243" s="5"/>
      <c r="F243" s="5"/>
    </row>
    <row r="244" spans="2:6" x14ac:dyDescent="0.3">
      <c r="B244" s="61">
        <v>42296</v>
      </c>
      <c r="C244" s="5">
        <v>641.10400000000004</v>
      </c>
      <c r="D244" s="63" t="str">
        <f t="shared" si="4"/>
        <v>Monday</v>
      </c>
      <c r="E244" s="5"/>
      <c r="F244" s="5"/>
    </row>
    <row r="245" spans="2:6" x14ac:dyDescent="0.3">
      <c r="B245" s="61">
        <v>42297</v>
      </c>
      <c r="C245" s="5">
        <v>1501.1039999999998</v>
      </c>
      <c r="D245" s="63" t="str">
        <f t="shared" si="4"/>
        <v>Tuesday</v>
      </c>
      <c r="E245" s="5"/>
      <c r="F245" s="5"/>
    </row>
    <row r="246" spans="2:6" x14ac:dyDescent="0.3">
      <c r="B246" s="61">
        <v>42298</v>
      </c>
      <c r="C246" s="5">
        <v>1356.6020000000001</v>
      </c>
      <c r="D246" s="63" t="str">
        <f t="shared" si="4"/>
        <v>Wednesday</v>
      </c>
      <c r="E246" s="5"/>
      <c r="F246" s="5"/>
    </row>
    <row r="247" spans="2:6" x14ac:dyDescent="0.3">
      <c r="B247" s="61">
        <v>42299</v>
      </c>
      <c r="C247" s="5">
        <v>223.80799999999999</v>
      </c>
      <c r="D247" s="63" t="str">
        <f t="shared" si="4"/>
        <v>Thursday</v>
      </c>
      <c r="E247" s="5"/>
      <c r="F247" s="5"/>
    </row>
    <row r="248" spans="2:6" x14ac:dyDescent="0.3">
      <c r="B248" s="61">
        <v>42301</v>
      </c>
      <c r="C248" s="5">
        <v>56.49</v>
      </c>
      <c r="D248" s="63" t="str">
        <f t="shared" si="4"/>
        <v>Saturday</v>
      </c>
      <c r="E248" s="5"/>
      <c r="F248" s="5"/>
    </row>
    <row r="249" spans="2:6" x14ac:dyDescent="0.3">
      <c r="B249" s="61">
        <v>42302</v>
      </c>
      <c r="C249" s="5">
        <v>103.88200000000001</v>
      </c>
      <c r="D249" s="63" t="str">
        <f t="shared" si="4"/>
        <v>Sunday</v>
      </c>
      <c r="E249" s="5"/>
      <c r="F249" s="5"/>
    </row>
    <row r="250" spans="2:6" x14ac:dyDescent="0.3">
      <c r="B250" s="61">
        <v>42303</v>
      </c>
      <c r="C250" s="5">
        <v>447.88</v>
      </c>
      <c r="D250" s="63" t="str">
        <f t="shared" si="4"/>
        <v>Monday</v>
      </c>
      <c r="E250" s="5"/>
      <c r="F250" s="5"/>
    </row>
    <row r="251" spans="2:6" x14ac:dyDescent="0.3">
      <c r="B251" s="61">
        <v>42304</v>
      </c>
      <c r="C251" s="5">
        <v>22.32</v>
      </c>
      <c r="D251" s="63" t="str">
        <f t="shared" si="4"/>
        <v>Tuesday</v>
      </c>
      <c r="E251" s="5"/>
      <c r="F251" s="5"/>
    </row>
    <row r="252" spans="2:6" x14ac:dyDescent="0.3">
      <c r="B252" s="61">
        <v>42305</v>
      </c>
      <c r="C252" s="5">
        <v>1510.5820000000001</v>
      </c>
      <c r="D252" s="63" t="str">
        <f t="shared" si="4"/>
        <v>Wednesday</v>
      </c>
      <c r="E252" s="5"/>
      <c r="F252" s="5"/>
    </row>
    <row r="253" spans="2:6" x14ac:dyDescent="0.3">
      <c r="B253" s="61">
        <v>42306</v>
      </c>
      <c r="C253" s="5">
        <v>2813.8120000000004</v>
      </c>
      <c r="D253" s="63" t="str">
        <f t="shared" si="4"/>
        <v>Thursday</v>
      </c>
      <c r="E253" s="5"/>
      <c r="F253" s="5"/>
    </row>
    <row r="254" spans="2:6" x14ac:dyDescent="0.3">
      <c r="B254" s="61">
        <v>42308</v>
      </c>
      <c r="C254" s="5">
        <v>5362.0259999999998</v>
      </c>
      <c r="D254" s="63" t="str">
        <f t="shared" si="4"/>
        <v>Saturday</v>
      </c>
      <c r="E254" s="5"/>
      <c r="F254" s="5"/>
    </row>
    <row r="255" spans="2:6" x14ac:dyDescent="0.3">
      <c r="B255" s="61">
        <v>42309</v>
      </c>
      <c r="C255" s="5">
        <v>4637.8159999999998</v>
      </c>
      <c r="D255" s="63" t="str">
        <f t="shared" si="4"/>
        <v>Sunday</v>
      </c>
      <c r="E255" s="5"/>
      <c r="F255" s="5"/>
    </row>
    <row r="256" spans="2:6" x14ac:dyDescent="0.3">
      <c r="B256" s="61">
        <v>42310</v>
      </c>
      <c r="C256" s="5">
        <v>2126.37</v>
      </c>
      <c r="D256" s="63" t="str">
        <f t="shared" si="4"/>
        <v>Monday</v>
      </c>
      <c r="E256" s="5"/>
      <c r="F256" s="5"/>
    </row>
    <row r="257" spans="2:6" x14ac:dyDescent="0.3">
      <c r="B257" s="61">
        <v>42311</v>
      </c>
      <c r="C257" s="5">
        <v>2784.1629999999996</v>
      </c>
      <c r="D257" s="63" t="str">
        <f t="shared" si="4"/>
        <v>Tuesday</v>
      </c>
      <c r="E257" s="5"/>
      <c r="F257" s="5"/>
    </row>
    <row r="258" spans="2:6" x14ac:dyDescent="0.3">
      <c r="B258" s="61">
        <v>42312</v>
      </c>
      <c r="C258" s="5">
        <v>6693.7479999999987</v>
      </c>
      <c r="D258" s="63" t="str">
        <f t="shared" si="4"/>
        <v>Wednesday</v>
      </c>
      <c r="E258" s="5"/>
      <c r="F258" s="5"/>
    </row>
    <row r="259" spans="2:6" x14ac:dyDescent="0.3">
      <c r="B259" s="61">
        <v>42313</v>
      </c>
      <c r="C259" s="5">
        <v>1694.5640000000001</v>
      </c>
      <c r="D259" s="63" t="str">
        <f t="shared" si="4"/>
        <v>Thursday</v>
      </c>
      <c r="E259" s="5"/>
      <c r="F259" s="5"/>
    </row>
    <row r="260" spans="2:6" x14ac:dyDescent="0.3">
      <c r="B260" s="61">
        <v>42315</v>
      </c>
      <c r="C260" s="5">
        <v>1302.4540000000002</v>
      </c>
      <c r="D260" s="63" t="str">
        <f t="shared" si="4"/>
        <v>Saturday</v>
      </c>
      <c r="E260" s="5"/>
      <c r="F260" s="5"/>
    </row>
    <row r="261" spans="2:6" x14ac:dyDescent="0.3">
      <c r="B261" s="61">
        <v>42316</v>
      </c>
      <c r="C261" s="5">
        <v>333.57600000000002</v>
      </c>
      <c r="D261" s="63" t="str">
        <f t="shared" si="4"/>
        <v>Sunday</v>
      </c>
      <c r="E261" s="5"/>
      <c r="F261" s="5"/>
    </row>
    <row r="262" spans="2:6" x14ac:dyDescent="0.3">
      <c r="B262" s="61">
        <v>42317</v>
      </c>
      <c r="C262" s="5">
        <v>1574.0940000000001</v>
      </c>
      <c r="D262" s="63" t="str">
        <f t="shared" si="4"/>
        <v>Monday</v>
      </c>
      <c r="E262" s="5"/>
      <c r="F262" s="5"/>
    </row>
    <row r="263" spans="2:6" x14ac:dyDescent="0.3">
      <c r="B263" s="61">
        <v>42318</v>
      </c>
      <c r="C263" s="5">
        <v>2002.556</v>
      </c>
      <c r="D263" s="63" t="str">
        <f t="shared" si="4"/>
        <v>Tuesday</v>
      </c>
      <c r="E263" s="5"/>
      <c r="F263" s="5"/>
    </row>
    <row r="264" spans="2:6" x14ac:dyDescent="0.3">
      <c r="B264" s="61">
        <v>42319</v>
      </c>
      <c r="C264" s="5">
        <v>7836.9779999999992</v>
      </c>
      <c r="D264" s="63" t="str">
        <f t="shared" si="4"/>
        <v>Wednesday</v>
      </c>
      <c r="E264" s="5"/>
      <c r="F264" s="5"/>
    </row>
    <row r="265" spans="2:6" x14ac:dyDescent="0.3">
      <c r="B265" s="61">
        <v>42320</v>
      </c>
      <c r="C265" s="5">
        <v>901.64919999999995</v>
      </c>
      <c r="D265" s="63" t="str">
        <f t="shared" si="4"/>
        <v>Thursday</v>
      </c>
      <c r="E265" s="5"/>
      <c r="F265" s="5"/>
    </row>
    <row r="266" spans="2:6" x14ac:dyDescent="0.3">
      <c r="B266" s="61">
        <v>42322</v>
      </c>
      <c r="C266" s="5">
        <v>1034.73</v>
      </c>
      <c r="D266" s="63" t="str">
        <f t="shared" ref="D266:D329" si="5">TEXT(B266,"dddd")</f>
        <v>Saturday</v>
      </c>
      <c r="E266" s="5"/>
      <c r="F266" s="5"/>
    </row>
    <row r="267" spans="2:6" x14ac:dyDescent="0.3">
      <c r="B267" s="61">
        <v>42323</v>
      </c>
      <c r="C267" s="5">
        <v>1780.8219999999999</v>
      </c>
      <c r="D267" s="63" t="str">
        <f t="shared" si="5"/>
        <v>Sunday</v>
      </c>
      <c r="E267" s="5"/>
      <c r="F267" s="5"/>
    </row>
    <row r="268" spans="2:6" x14ac:dyDescent="0.3">
      <c r="B268" s="61">
        <v>42324</v>
      </c>
      <c r="C268" s="5">
        <v>1355.9285</v>
      </c>
      <c r="D268" s="63" t="str">
        <f t="shared" si="5"/>
        <v>Monday</v>
      </c>
      <c r="E268" s="5"/>
      <c r="F268" s="5"/>
    </row>
    <row r="269" spans="2:6" x14ac:dyDescent="0.3">
      <c r="B269" s="61">
        <v>42325</v>
      </c>
      <c r="C269" s="5">
        <v>11544.273999999999</v>
      </c>
      <c r="D269" s="63" t="str">
        <f t="shared" si="5"/>
        <v>Tuesday</v>
      </c>
      <c r="E269" s="5"/>
      <c r="F269" s="5"/>
    </row>
    <row r="270" spans="2:6" x14ac:dyDescent="0.3">
      <c r="B270" s="61">
        <v>42326</v>
      </c>
      <c r="C270" s="5">
        <v>3406.8550000000005</v>
      </c>
      <c r="D270" s="63" t="str">
        <f t="shared" si="5"/>
        <v>Wednesday</v>
      </c>
      <c r="E270" s="5"/>
      <c r="F270" s="5"/>
    </row>
    <row r="271" spans="2:6" x14ac:dyDescent="0.3">
      <c r="B271" s="61">
        <v>42327</v>
      </c>
      <c r="C271" s="5">
        <v>7226.0860000000002</v>
      </c>
      <c r="D271" s="63" t="str">
        <f t="shared" si="5"/>
        <v>Thursday</v>
      </c>
      <c r="E271" s="5"/>
      <c r="F271" s="5"/>
    </row>
    <row r="272" spans="2:6" x14ac:dyDescent="0.3">
      <c r="B272" s="61">
        <v>42328</v>
      </c>
      <c r="C272" s="5">
        <v>907.56000000000006</v>
      </c>
      <c r="D272" s="63" t="str">
        <f t="shared" si="5"/>
        <v>Friday</v>
      </c>
      <c r="E272" s="5"/>
      <c r="F272" s="5"/>
    </row>
    <row r="273" spans="2:6" x14ac:dyDescent="0.3">
      <c r="B273" s="61">
        <v>42329</v>
      </c>
      <c r="C273" s="5">
        <v>1249.6219999999998</v>
      </c>
      <c r="D273" s="63" t="str">
        <f t="shared" si="5"/>
        <v>Saturday</v>
      </c>
      <c r="E273" s="5"/>
      <c r="F273" s="5"/>
    </row>
    <row r="274" spans="2:6" x14ac:dyDescent="0.3">
      <c r="B274" s="61">
        <v>42330</v>
      </c>
      <c r="C274" s="5">
        <v>1103.298</v>
      </c>
      <c r="D274" s="63" t="str">
        <f t="shared" si="5"/>
        <v>Sunday</v>
      </c>
      <c r="E274" s="5"/>
      <c r="F274" s="5"/>
    </row>
    <row r="275" spans="2:6" x14ac:dyDescent="0.3">
      <c r="B275" s="61">
        <v>42331</v>
      </c>
      <c r="C275" s="5">
        <v>1363.2800000000002</v>
      </c>
      <c r="D275" s="63" t="str">
        <f t="shared" si="5"/>
        <v>Monday</v>
      </c>
      <c r="E275" s="5"/>
      <c r="F275" s="5"/>
    </row>
    <row r="276" spans="2:6" x14ac:dyDescent="0.3">
      <c r="B276" s="61">
        <v>42332</v>
      </c>
      <c r="C276" s="5">
        <v>5572.8639999999996</v>
      </c>
      <c r="D276" s="63" t="str">
        <f t="shared" si="5"/>
        <v>Tuesday</v>
      </c>
      <c r="E276" s="5"/>
      <c r="F276" s="5"/>
    </row>
    <row r="277" spans="2:6" x14ac:dyDescent="0.3">
      <c r="B277" s="61">
        <v>42333</v>
      </c>
      <c r="C277" s="5">
        <v>4415.6950000000006</v>
      </c>
      <c r="D277" s="63" t="str">
        <f t="shared" si="5"/>
        <v>Wednesday</v>
      </c>
      <c r="E277" s="5"/>
      <c r="F277" s="5"/>
    </row>
    <row r="278" spans="2:6" x14ac:dyDescent="0.3">
      <c r="B278" s="61">
        <v>42334</v>
      </c>
      <c r="C278" s="5">
        <v>1705.99</v>
      </c>
      <c r="D278" s="63" t="str">
        <f t="shared" si="5"/>
        <v>Thursday</v>
      </c>
      <c r="E278" s="5"/>
      <c r="F278" s="5"/>
    </row>
    <row r="279" spans="2:6" x14ac:dyDescent="0.3">
      <c r="B279" s="61">
        <v>42335</v>
      </c>
      <c r="C279" s="5">
        <v>203.66</v>
      </c>
      <c r="D279" s="63" t="str">
        <f t="shared" si="5"/>
        <v>Friday</v>
      </c>
      <c r="E279" s="5"/>
      <c r="F279" s="5"/>
    </row>
    <row r="280" spans="2:6" x14ac:dyDescent="0.3">
      <c r="B280" s="61">
        <v>42336</v>
      </c>
      <c r="C280" s="5">
        <v>2280.83</v>
      </c>
      <c r="D280" s="63" t="str">
        <f t="shared" si="5"/>
        <v>Saturday</v>
      </c>
      <c r="E280" s="5"/>
      <c r="F280" s="5"/>
    </row>
    <row r="281" spans="2:6" x14ac:dyDescent="0.3">
      <c r="B281" s="61">
        <v>42337</v>
      </c>
      <c r="C281" s="5">
        <v>649.04399999999987</v>
      </c>
      <c r="D281" s="63" t="str">
        <f t="shared" si="5"/>
        <v>Sunday</v>
      </c>
      <c r="E281" s="5"/>
      <c r="F281" s="5"/>
    </row>
    <row r="282" spans="2:6" x14ac:dyDescent="0.3">
      <c r="B282" s="61">
        <v>42338</v>
      </c>
      <c r="C282" s="5">
        <v>219.154</v>
      </c>
      <c r="D282" s="63" t="str">
        <f t="shared" si="5"/>
        <v>Monday</v>
      </c>
      <c r="E282" s="5"/>
      <c r="F282" s="5"/>
    </row>
    <row r="283" spans="2:6" x14ac:dyDescent="0.3">
      <c r="B283" s="61">
        <v>42339</v>
      </c>
      <c r="C283" s="5">
        <v>5624.3899999999994</v>
      </c>
      <c r="D283" s="63" t="str">
        <f t="shared" si="5"/>
        <v>Tuesday</v>
      </c>
      <c r="E283" s="5"/>
      <c r="F283" s="5"/>
    </row>
    <row r="284" spans="2:6" x14ac:dyDescent="0.3">
      <c r="B284" s="61">
        <v>42340</v>
      </c>
      <c r="C284" s="5">
        <v>1771.8079999999998</v>
      </c>
      <c r="D284" s="63" t="str">
        <f t="shared" si="5"/>
        <v>Wednesday</v>
      </c>
      <c r="E284" s="5"/>
      <c r="F284" s="5"/>
    </row>
    <row r="285" spans="2:6" x14ac:dyDescent="0.3">
      <c r="B285" s="61">
        <v>42341</v>
      </c>
      <c r="C285" s="5">
        <v>505.88</v>
      </c>
      <c r="D285" s="63" t="str">
        <f t="shared" si="5"/>
        <v>Thursday</v>
      </c>
      <c r="E285" s="5"/>
      <c r="F285" s="5"/>
    </row>
    <row r="286" spans="2:6" x14ac:dyDescent="0.3">
      <c r="B286" s="61">
        <v>42342</v>
      </c>
      <c r="C286" s="5">
        <v>129.97999999999999</v>
      </c>
      <c r="D286" s="63" t="str">
        <f t="shared" si="5"/>
        <v>Friday</v>
      </c>
      <c r="E286" s="5"/>
      <c r="F286" s="5"/>
    </row>
    <row r="287" spans="2:6" x14ac:dyDescent="0.3">
      <c r="B287" s="61">
        <v>42343</v>
      </c>
      <c r="C287" s="5">
        <v>2963.6419999999998</v>
      </c>
      <c r="D287" s="63" t="str">
        <f t="shared" si="5"/>
        <v>Saturday</v>
      </c>
      <c r="E287" s="5"/>
      <c r="F287" s="5"/>
    </row>
    <row r="288" spans="2:6" x14ac:dyDescent="0.3">
      <c r="B288" s="61">
        <v>42344</v>
      </c>
      <c r="C288" s="5">
        <v>1970.9780000000001</v>
      </c>
      <c r="D288" s="63" t="str">
        <f t="shared" si="5"/>
        <v>Sunday</v>
      </c>
      <c r="E288" s="5"/>
      <c r="F288" s="5"/>
    </row>
    <row r="289" spans="2:6" x14ac:dyDescent="0.3">
      <c r="B289" s="61">
        <v>42345</v>
      </c>
      <c r="C289" s="5">
        <v>548.4</v>
      </c>
      <c r="D289" s="63" t="str">
        <f t="shared" si="5"/>
        <v>Monday</v>
      </c>
      <c r="E289" s="5"/>
      <c r="F289" s="5"/>
    </row>
    <row r="290" spans="2:6" x14ac:dyDescent="0.3">
      <c r="B290" s="61">
        <v>42346</v>
      </c>
      <c r="C290" s="5">
        <v>1095.1199999999999</v>
      </c>
      <c r="D290" s="63" t="str">
        <f t="shared" si="5"/>
        <v>Tuesday</v>
      </c>
      <c r="E290" s="5"/>
      <c r="F290" s="5"/>
    </row>
    <row r="291" spans="2:6" x14ac:dyDescent="0.3">
      <c r="B291" s="61">
        <v>42347</v>
      </c>
      <c r="C291" s="5">
        <v>1522.652</v>
      </c>
      <c r="D291" s="63" t="str">
        <f t="shared" si="5"/>
        <v>Wednesday</v>
      </c>
      <c r="E291" s="5"/>
      <c r="F291" s="5"/>
    </row>
    <row r="292" spans="2:6" x14ac:dyDescent="0.3">
      <c r="B292" s="61">
        <v>42348</v>
      </c>
      <c r="C292" s="5">
        <v>573.33600000000001</v>
      </c>
      <c r="D292" s="63" t="str">
        <f t="shared" si="5"/>
        <v>Thursday</v>
      </c>
      <c r="E292" s="5"/>
      <c r="F292" s="5"/>
    </row>
    <row r="293" spans="2:6" x14ac:dyDescent="0.3">
      <c r="B293" s="61">
        <v>42350</v>
      </c>
      <c r="C293" s="5">
        <v>4938.4044999999996</v>
      </c>
      <c r="D293" s="63" t="str">
        <f t="shared" si="5"/>
        <v>Saturday</v>
      </c>
      <c r="E293" s="5"/>
      <c r="F293" s="5"/>
    </row>
    <row r="294" spans="2:6" x14ac:dyDescent="0.3">
      <c r="B294" s="61">
        <v>42351</v>
      </c>
      <c r="C294" s="5">
        <v>293.15199999999999</v>
      </c>
      <c r="D294" s="63" t="str">
        <f t="shared" si="5"/>
        <v>Sunday</v>
      </c>
      <c r="E294" s="5"/>
      <c r="F294" s="5"/>
    </row>
    <row r="295" spans="2:6" x14ac:dyDescent="0.3">
      <c r="B295" s="61">
        <v>42352</v>
      </c>
      <c r="C295" s="5">
        <v>7641.6580000000004</v>
      </c>
      <c r="D295" s="63" t="str">
        <f t="shared" si="5"/>
        <v>Monday</v>
      </c>
      <c r="E295" s="5"/>
      <c r="F295" s="5"/>
    </row>
    <row r="296" spans="2:6" x14ac:dyDescent="0.3">
      <c r="B296" s="61">
        <v>42353</v>
      </c>
      <c r="C296" s="5">
        <v>1264.4659999999999</v>
      </c>
      <c r="D296" s="63" t="str">
        <f t="shared" si="5"/>
        <v>Tuesday</v>
      </c>
      <c r="E296" s="5"/>
      <c r="F296" s="5"/>
    </row>
    <row r="297" spans="2:6" x14ac:dyDescent="0.3">
      <c r="B297" s="61">
        <v>42354</v>
      </c>
      <c r="C297" s="5">
        <v>4065.5949999999998</v>
      </c>
      <c r="D297" s="63" t="str">
        <f t="shared" si="5"/>
        <v>Wednesday</v>
      </c>
      <c r="E297" s="5"/>
      <c r="F297" s="5"/>
    </row>
    <row r="298" spans="2:6" x14ac:dyDescent="0.3">
      <c r="B298" s="61">
        <v>42355</v>
      </c>
      <c r="C298" s="5">
        <v>45.533999999999999</v>
      </c>
      <c r="D298" s="63" t="str">
        <f t="shared" si="5"/>
        <v>Thursday</v>
      </c>
      <c r="E298" s="5"/>
      <c r="F298" s="5"/>
    </row>
    <row r="299" spans="2:6" x14ac:dyDescent="0.3">
      <c r="B299" s="61">
        <v>42357</v>
      </c>
      <c r="C299" s="5">
        <v>3436.76</v>
      </c>
      <c r="D299" s="63" t="str">
        <f t="shared" si="5"/>
        <v>Saturday</v>
      </c>
      <c r="E299" s="5"/>
      <c r="F299" s="5"/>
    </row>
    <row r="300" spans="2:6" x14ac:dyDescent="0.3">
      <c r="B300" s="61">
        <v>42358</v>
      </c>
      <c r="C300" s="5">
        <v>6962.44</v>
      </c>
      <c r="D300" s="63" t="str">
        <f t="shared" si="5"/>
        <v>Sunday</v>
      </c>
      <c r="E300" s="5"/>
      <c r="F300" s="5"/>
    </row>
    <row r="301" spans="2:6" x14ac:dyDescent="0.3">
      <c r="B301" s="61">
        <v>42359</v>
      </c>
      <c r="C301" s="5">
        <v>1933.44</v>
      </c>
      <c r="D301" s="63" t="str">
        <f t="shared" si="5"/>
        <v>Monday</v>
      </c>
      <c r="E301" s="5"/>
      <c r="F301" s="5"/>
    </row>
    <row r="302" spans="2:6" x14ac:dyDescent="0.3">
      <c r="B302" s="61">
        <v>42360</v>
      </c>
      <c r="C302" s="5">
        <v>798.96799999999996</v>
      </c>
      <c r="D302" s="63" t="str">
        <f t="shared" si="5"/>
        <v>Tuesday</v>
      </c>
      <c r="E302" s="5"/>
      <c r="F302" s="5"/>
    </row>
    <row r="303" spans="2:6" x14ac:dyDescent="0.3">
      <c r="B303" s="61">
        <v>42361</v>
      </c>
      <c r="C303" s="5">
        <v>942.10800000000006</v>
      </c>
      <c r="D303" s="63" t="str">
        <f t="shared" si="5"/>
        <v>Wednesday</v>
      </c>
      <c r="E303" s="5"/>
      <c r="F303" s="5"/>
    </row>
    <row r="304" spans="2:6" x14ac:dyDescent="0.3">
      <c r="B304" s="61">
        <v>42362</v>
      </c>
      <c r="C304" s="5">
        <v>1950.2019999999998</v>
      </c>
      <c r="D304" s="63" t="str">
        <f t="shared" si="5"/>
        <v>Thursday</v>
      </c>
      <c r="E304" s="5"/>
      <c r="F304" s="5"/>
    </row>
    <row r="305" spans="2:6" x14ac:dyDescent="0.3">
      <c r="B305" s="61">
        <v>42364</v>
      </c>
      <c r="C305" s="5">
        <v>2041.4139999999998</v>
      </c>
      <c r="D305" s="63" t="str">
        <f t="shared" si="5"/>
        <v>Saturday</v>
      </c>
      <c r="E305" s="5"/>
      <c r="F305" s="5"/>
    </row>
    <row r="306" spans="2:6" x14ac:dyDescent="0.3">
      <c r="B306" s="61">
        <v>42365</v>
      </c>
      <c r="C306" s="5">
        <v>2966.3880000000004</v>
      </c>
      <c r="D306" s="63" t="str">
        <f t="shared" si="5"/>
        <v>Sunday</v>
      </c>
      <c r="E306" s="5"/>
      <c r="F306" s="5"/>
    </row>
    <row r="307" spans="2:6" x14ac:dyDescent="0.3">
      <c r="B307" s="61">
        <v>42366</v>
      </c>
      <c r="C307" s="5">
        <v>2682.326</v>
      </c>
      <c r="D307" s="63" t="str">
        <f t="shared" si="5"/>
        <v>Monday</v>
      </c>
      <c r="E307" s="5"/>
      <c r="F307" s="5"/>
    </row>
    <row r="308" spans="2:6" x14ac:dyDescent="0.3">
      <c r="B308" s="61">
        <v>42367</v>
      </c>
      <c r="C308" s="5">
        <v>2072.096</v>
      </c>
      <c r="D308" s="63" t="str">
        <f t="shared" si="5"/>
        <v>Tuesday</v>
      </c>
      <c r="E308" s="5"/>
      <c r="F308" s="5"/>
    </row>
    <row r="309" spans="2:6" x14ac:dyDescent="0.3">
      <c r="B309" s="61">
        <v>42368</v>
      </c>
      <c r="C309" s="5">
        <v>2172.6509999999998</v>
      </c>
      <c r="D309" s="63" t="str">
        <f t="shared" si="5"/>
        <v>Wednesday</v>
      </c>
      <c r="E309" s="5"/>
      <c r="F309" s="5"/>
    </row>
    <row r="310" spans="2:6" x14ac:dyDescent="0.3">
      <c r="B310" s="61">
        <v>42369</v>
      </c>
      <c r="C310" s="5">
        <v>5253.27</v>
      </c>
      <c r="D310" s="63" t="str">
        <f t="shared" si="5"/>
        <v>Thursday</v>
      </c>
      <c r="E310" s="5"/>
      <c r="F310" s="5"/>
    </row>
    <row r="311" spans="2:6" x14ac:dyDescent="0.3">
      <c r="B311" s="61">
        <v>42371</v>
      </c>
      <c r="C311" s="5">
        <v>1932.096</v>
      </c>
      <c r="D311" s="63" t="str">
        <f t="shared" si="5"/>
        <v>Saturday</v>
      </c>
      <c r="E311" s="5"/>
      <c r="F311" s="5"/>
    </row>
    <row r="312" spans="2:6" x14ac:dyDescent="0.3">
      <c r="B312" s="61">
        <v>42372</v>
      </c>
      <c r="C312" s="5">
        <v>1768.2215999999999</v>
      </c>
      <c r="D312" s="63" t="str">
        <f t="shared" si="5"/>
        <v>Sunday</v>
      </c>
      <c r="E312" s="5"/>
      <c r="F312" s="5"/>
    </row>
    <row r="313" spans="2:6" x14ac:dyDescent="0.3">
      <c r="B313" s="61">
        <v>42373</v>
      </c>
      <c r="C313" s="5">
        <v>264.46000000000004</v>
      </c>
      <c r="D313" s="63" t="str">
        <f t="shared" si="5"/>
        <v>Monday</v>
      </c>
      <c r="E313" s="5"/>
      <c r="F313" s="5"/>
    </row>
    <row r="314" spans="2:6" x14ac:dyDescent="0.3">
      <c r="B314" s="61">
        <v>42374</v>
      </c>
      <c r="C314" s="5">
        <v>295.27200000000005</v>
      </c>
      <c r="D314" s="63" t="str">
        <f t="shared" si="5"/>
        <v>Tuesday</v>
      </c>
      <c r="E314" s="5"/>
      <c r="F314" s="5"/>
    </row>
    <row r="315" spans="2:6" x14ac:dyDescent="0.3">
      <c r="B315" s="61">
        <v>42375</v>
      </c>
      <c r="C315" s="5">
        <v>31.538</v>
      </c>
      <c r="D315" s="63" t="str">
        <f t="shared" si="5"/>
        <v>Wednesday</v>
      </c>
      <c r="E315" s="5"/>
      <c r="F315" s="5"/>
    </row>
    <row r="316" spans="2:6" x14ac:dyDescent="0.3">
      <c r="B316" s="61">
        <v>42378</v>
      </c>
      <c r="C316" s="5">
        <v>364.07</v>
      </c>
      <c r="D316" s="63" t="str">
        <f t="shared" si="5"/>
        <v>Saturday</v>
      </c>
      <c r="E316" s="5"/>
      <c r="F316" s="5"/>
    </row>
    <row r="317" spans="2:6" x14ac:dyDescent="0.3">
      <c r="B317" s="61">
        <v>42379</v>
      </c>
      <c r="C317" s="5">
        <v>1018.104</v>
      </c>
      <c r="D317" s="63" t="str">
        <f t="shared" si="5"/>
        <v>Sunday</v>
      </c>
      <c r="E317" s="5"/>
      <c r="F317" s="5"/>
    </row>
    <row r="318" spans="2:6" x14ac:dyDescent="0.3">
      <c r="B318" s="61">
        <v>42381</v>
      </c>
      <c r="C318" s="5">
        <v>747.49599999999998</v>
      </c>
      <c r="D318" s="63" t="str">
        <f t="shared" si="5"/>
        <v>Tuesday</v>
      </c>
      <c r="E318" s="5"/>
      <c r="F318" s="5"/>
    </row>
    <row r="319" spans="2:6" x14ac:dyDescent="0.3">
      <c r="B319" s="61">
        <v>42382</v>
      </c>
      <c r="C319" s="5">
        <v>622.27800000000013</v>
      </c>
      <c r="D319" s="63" t="str">
        <f t="shared" si="5"/>
        <v>Wednesday</v>
      </c>
      <c r="E319" s="5"/>
      <c r="F319" s="5"/>
    </row>
    <row r="320" spans="2:6" x14ac:dyDescent="0.3">
      <c r="B320" s="61">
        <v>42386</v>
      </c>
      <c r="C320" s="5">
        <v>350.38399999999996</v>
      </c>
      <c r="D320" s="63" t="str">
        <f t="shared" si="5"/>
        <v>Sunday</v>
      </c>
      <c r="E320" s="5"/>
      <c r="F320" s="5"/>
    </row>
    <row r="321" spans="2:6" x14ac:dyDescent="0.3">
      <c r="B321" s="61">
        <v>42388</v>
      </c>
      <c r="C321" s="5">
        <v>301.74200000000002</v>
      </c>
      <c r="D321" s="63" t="str">
        <f t="shared" si="5"/>
        <v>Tuesday</v>
      </c>
      <c r="E321" s="5"/>
      <c r="F321" s="5"/>
    </row>
    <row r="322" spans="2:6" x14ac:dyDescent="0.3">
      <c r="B322" s="61">
        <v>42392</v>
      </c>
      <c r="C322" s="5">
        <v>43.66</v>
      </c>
      <c r="D322" s="63" t="str">
        <f t="shared" si="5"/>
        <v>Saturday</v>
      </c>
      <c r="E322" s="5"/>
      <c r="F322" s="5"/>
    </row>
    <row r="323" spans="2:6" x14ac:dyDescent="0.3">
      <c r="B323" s="61">
        <v>42393</v>
      </c>
      <c r="C323" s="5">
        <v>13.12</v>
      </c>
      <c r="D323" s="63" t="str">
        <f t="shared" si="5"/>
        <v>Sunday</v>
      </c>
      <c r="E323" s="5"/>
      <c r="F323" s="5"/>
    </row>
    <row r="324" spans="2:6" x14ac:dyDescent="0.3">
      <c r="B324" s="61">
        <v>42395</v>
      </c>
      <c r="C324" s="5">
        <v>182.72</v>
      </c>
      <c r="D324" s="63" t="str">
        <f t="shared" si="5"/>
        <v>Tuesday</v>
      </c>
      <c r="E324" s="5"/>
      <c r="F324" s="5"/>
    </row>
    <row r="325" spans="2:6" x14ac:dyDescent="0.3">
      <c r="B325" s="61">
        <v>42396</v>
      </c>
      <c r="C325" s="5">
        <v>3573.252</v>
      </c>
      <c r="D325" s="63" t="str">
        <f t="shared" si="5"/>
        <v>Wednesday</v>
      </c>
      <c r="E325" s="5"/>
      <c r="F325" s="5"/>
    </row>
    <row r="326" spans="2:6" x14ac:dyDescent="0.3">
      <c r="B326" s="61">
        <v>42397</v>
      </c>
      <c r="C326" s="5">
        <v>4297.6440000000002</v>
      </c>
      <c r="D326" s="63" t="str">
        <f t="shared" si="5"/>
        <v>Thursday</v>
      </c>
      <c r="E326" s="5"/>
      <c r="F326" s="5"/>
    </row>
    <row r="327" spans="2:6" x14ac:dyDescent="0.3">
      <c r="B327" s="61">
        <v>42399</v>
      </c>
      <c r="C327" s="5">
        <v>2161.6400000000003</v>
      </c>
      <c r="D327" s="63" t="str">
        <f t="shared" si="5"/>
        <v>Saturday</v>
      </c>
      <c r="E327" s="5"/>
      <c r="F327" s="5"/>
    </row>
    <row r="328" spans="2:6" x14ac:dyDescent="0.3">
      <c r="B328" s="61">
        <v>42400</v>
      </c>
      <c r="C328" s="5">
        <v>99.260000000000019</v>
      </c>
      <c r="D328" s="63" t="str">
        <f t="shared" si="5"/>
        <v>Sunday</v>
      </c>
      <c r="E328" s="5"/>
      <c r="F328" s="5"/>
    </row>
    <row r="329" spans="2:6" x14ac:dyDescent="0.3">
      <c r="B329" s="61">
        <v>42403</v>
      </c>
      <c r="C329" s="5">
        <v>492.83599999999996</v>
      </c>
      <c r="D329" s="63" t="str">
        <f t="shared" si="5"/>
        <v>Wednesday</v>
      </c>
      <c r="E329" s="5"/>
      <c r="F329" s="5"/>
    </row>
    <row r="330" spans="2:6" x14ac:dyDescent="0.3">
      <c r="B330" s="61">
        <v>42406</v>
      </c>
      <c r="C330" s="5">
        <v>2432.5439999999999</v>
      </c>
      <c r="D330" s="63" t="str">
        <f t="shared" ref="D330:D393" si="6">TEXT(B330,"dddd")</f>
        <v>Saturday</v>
      </c>
      <c r="E330" s="5"/>
      <c r="F330" s="5"/>
    </row>
    <row r="331" spans="2:6" x14ac:dyDescent="0.3">
      <c r="B331" s="61">
        <v>42407</v>
      </c>
      <c r="C331" s="5">
        <v>324.10999999999996</v>
      </c>
      <c r="D331" s="63" t="str">
        <f t="shared" si="6"/>
        <v>Sunday</v>
      </c>
      <c r="E331" s="5"/>
      <c r="F331" s="5"/>
    </row>
    <row r="332" spans="2:6" x14ac:dyDescent="0.3">
      <c r="B332" s="61">
        <v>42408</v>
      </c>
      <c r="C332" s="5">
        <v>129.09199999999998</v>
      </c>
      <c r="D332" s="63" t="str">
        <f t="shared" si="6"/>
        <v>Monday</v>
      </c>
      <c r="E332" s="5"/>
      <c r="F332" s="5"/>
    </row>
    <row r="333" spans="2:6" x14ac:dyDescent="0.3">
      <c r="B333" s="61">
        <v>42409</v>
      </c>
      <c r="C333" s="5">
        <v>785.55200000000002</v>
      </c>
      <c r="D333" s="63" t="str">
        <f t="shared" si="6"/>
        <v>Tuesday</v>
      </c>
      <c r="E333" s="5"/>
      <c r="F333" s="5"/>
    </row>
    <row r="334" spans="2:6" x14ac:dyDescent="0.3">
      <c r="B334" s="61">
        <v>42410</v>
      </c>
      <c r="C334" s="5">
        <v>77.239999999999995</v>
      </c>
      <c r="D334" s="63" t="str">
        <f t="shared" si="6"/>
        <v>Wednesday</v>
      </c>
      <c r="E334" s="5"/>
      <c r="F334" s="5"/>
    </row>
    <row r="335" spans="2:6" x14ac:dyDescent="0.3">
      <c r="B335" s="61">
        <v>42414</v>
      </c>
      <c r="C335" s="5">
        <v>1079.962</v>
      </c>
      <c r="D335" s="63" t="str">
        <f t="shared" si="6"/>
        <v>Sunday</v>
      </c>
      <c r="E335" s="5"/>
      <c r="F335" s="5"/>
    </row>
    <row r="336" spans="2:6" x14ac:dyDescent="0.3">
      <c r="B336" s="61">
        <v>42415</v>
      </c>
      <c r="C336" s="5">
        <v>1602.38</v>
      </c>
      <c r="D336" s="63" t="str">
        <f t="shared" si="6"/>
        <v>Monday</v>
      </c>
      <c r="E336" s="5"/>
      <c r="F336" s="5"/>
    </row>
    <row r="337" spans="2:6" x14ac:dyDescent="0.3">
      <c r="B337" s="61">
        <v>42416</v>
      </c>
      <c r="C337" s="5">
        <v>160.43</v>
      </c>
      <c r="D337" s="63" t="str">
        <f t="shared" si="6"/>
        <v>Tuesday</v>
      </c>
      <c r="E337" s="5"/>
      <c r="F337" s="5"/>
    </row>
    <row r="338" spans="2:6" x14ac:dyDescent="0.3">
      <c r="B338" s="61">
        <v>42418</v>
      </c>
      <c r="C338" s="5">
        <v>105.84399999999999</v>
      </c>
      <c r="D338" s="63" t="str">
        <f t="shared" si="6"/>
        <v>Thursday</v>
      </c>
      <c r="E338" s="5"/>
      <c r="F338" s="5"/>
    </row>
    <row r="339" spans="2:6" x14ac:dyDescent="0.3">
      <c r="B339" s="61">
        <v>42420</v>
      </c>
      <c r="C339" s="5">
        <v>316.78000000000003</v>
      </c>
      <c r="D339" s="63" t="str">
        <f t="shared" si="6"/>
        <v>Saturday</v>
      </c>
      <c r="E339" s="5"/>
      <c r="F339" s="5"/>
    </row>
    <row r="340" spans="2:6" x14ac:dyDescent="0.3">
      <c r="B340" s="61">
        <v>42421</v>
      </c>
      <c r="C340" s="5">
        <v>2591.1</v>
      </c>
      <c r="D340" s="63" t="str">
        <f t="shared" si="6"/>
        <v>Sunday</v>
      </c>
      <c r="E340" s="5"/>
      <c r="F340" s="5"/>
    </row>
    <row r="341" spans="2:6" x14ac:dyDescent="0.3">
      <c r="B341" s="61">
        <v>42422</v>
      </c>
      <c r="C341" s="5">
        <v>79.36</v>
      </c>
      <c r="D341" s="63" t="str">
        <f t="shared" si="6"/>
        <v>Monday</v>
      </c>
      <c r="E341" s="5"/>
      <c r="F341" s="5"/>
    </row>
    <row r="342" spans="2:6" x14ac:dyDescent="0.3">
      <c r="B342" s="61">
        <v>42423</v>
      </c>
      <c r="C342" s="5">
        <v>37.775999999999996</v>
      </c>
      <c r="D342" s="63" t="str">
        <f t="shared" si="6"/>
        <v>Tuesday</v>
      </c>
      <c r="E342" s="5"/>
      <c r="F342" s="5"/>
    </row>
    <row r="343" spans="2:6" x14ac:dyDescent="0.3">
      <c r="B343" s="61">
        <v>42425</v>
      </c>
      <c r="C343" s="5">
        <v>25.869999999999997</v>
      </c>
      <c r="D343" s="63" t="str">
        <f t="shared" si="6"/>
        <v>Thursday</v>
      </c>
      <c r="E343" s="5"/>
      <c r="F343" s="5"/>
    </row>
    <row r="344" spans="2:6" x14ac:dyDescent="0.3">
      <c r="B344" s="61">
        <v>42427</v>
      </c>
      <c r="C344" s="5">
        <v>1159.271</v>
      </c>
      <c r="D344" s="63" t="str">
        <f t="shared" si="6"/>
        <v>Saturday</v>
      </c>
      <c r="E344" s="5"/>
      <c r="F344" s="5"/>
    </row>
    <row r="345" spans="2:6" x14ac:dyDescent="0.3">
      <c r="B345" s="61">
        <v>42428</v>
      </c>
      <c r="C345" s="5">
        <v>551.26400000000001</v>
      </c>
      <c r="D345" s="63" t="str">
        <f t="shared" si="6"/>
        <v>Sunday</v>
      </c>
      <c r="E345" s="5"/>
      <c r="F345" s="5"/>
    </row>
    <row r="346" spans="2:6" x14ac:dyDescent="0.3">
      <c r="B346" s="61">
        <v>42430</v>
      </c>
      <c r="C346" s="5">
        <v>1642.1743999999999</v>
      </c>
      <c r="D346" s="63" t="str">
        <f t="shared" si="6"/>
        <v>Tuesday</v>
      </c>
      <c r="E346" s="5"/>
      <c r="F346" s="5"/>
    </row>
    <row r="347" spans="2:6" x14ac:dyDescent="0.3">
      <c r="B347" s="61">
        <v>42431</v>
      </c>
      <c r="C347" s="5">
        <v>899.56999999999994</v>
      </c>
      <c r="D347" s="63" t="str">
        <f t="shared" si="6"/>
        <v>Wednesday</v>
      </c>
      <c r="E347" s="5"/>
      <c r="F347" s="5"/>
    </row>
    <row r="348" spans="2:6" x14ac:dyDescent="0.3">
      <c r="B348" s="61">
        <v>42434</v>
      </c>
      <c r="C348" s="5">
        <v>1969.2669999999998</v>
      </c>
      <c r="D348" s="63" t="str">
        <f t="shared" si="6"/>
        <v>Saturday</v>
      </c>
      <c r="E348" s="5"/>
      <c r="F348" s="5"/>
    </row>
    <row r="349" spans="2:6" x14ac:dyDescent="0.3">
      <c r="B349" s="61">
        <v>42435</v>
      </c>
      <c r="C349" s="5">
        <v>1555.2439999999999</v>
      </c>
      <c r="D349" s="63" t="str">
        <f t="shared" si="6"/>
        <v>Sunday</v>
      </c>
      <c r="E349" s="5"/>
      <c r="F349" s="5"/>
    </row>
    <row r="350" spans="2:6" x14ac:dyDescent="0.3">
      <c r="B350" s="61">
        <v>42436</v>
      </c>
      <c r="C350" s="5">
        <v>807.54</v>
      </c>
      <c r="D350" s="63" t="str">
        <f t="shared" si="6"/>
        <v>Monday</v>
      </c>
      <c r="E350" s="5"/>
      <c r="F350" s="5"/>
    </row>
    <row r="351" spans="2:6" x14ac:dyDescent="0.3">
      <c r="B351" s="61">
        <v>42437</v>
      </c>
      <c r="C351" s="5">
        <v>2563.2959999999998</v>
      </c>
      <c r="D351" s="63" t="str">
        <f t="shared" si="6"/>
        <v>Tuesday</v>
      </c>
      <c r="E351" s="5"/>
      <c r="F351" s="5"/>
    </row>
    <row r="352" spans="2:6" x14ac:dyDescent="0.3">
      <c r="B352" s="61">
        <v>42438</v>
      </c>
      <c r="C352" s="5">
        <v>478.00799999999998</v>
      </c>
      <c r="D352" s="63" t="str">
        <f t="shared" si="6"/>
        <v>Wednesday</v>
      </c>
      <c r="E352" s="5"/>
      <c r="F352" s="5"/>
    </row>
    <row r="353" spans="2:6" x14ac:dyDescent="0.3">
      <c r="B353" s="61">
        <v>42439</v>
      </c>
      <c r="C353" s="5">
        <v>90.931999999999988</v>
      </c>
      <c r="D353" s="63" t="str">
        <f t="shared" si="6"/>
        <v>Thursday</v>
      </c>
      <c r="E353" s="5"/>
      <c r="F353" s="5"/>
    </row>
    <row r="354" spans="2:6" x14ac:dyDescent="0.3">
      <c r="B354" s="61">
        <v>42441</v>
      </c>
      <c r="C354" s="5">
        <v>51.015999999999998</v>
      </c>
      <c r="D354" s="63" t="str">
        <f t="shared" si="6"/>
        <v>Saturday</v>
      </c>
      <c r="E354" s="5"/>
      <c r="F354" s="5"/>
    </row>
    <row r="355" spans="2:6" x14ac:dyDescent="0.3">
      <c r="B355" s="61">
        <v>42442</v>
      </c>
      <c r="C355" s="5">
        <v>1384.856</v>
      </c>
      <c r="D355" s="63" t="str">
        <f t="shared" si="6"/>
        <v>Sunday</v>
      </c>
      <c r="E355" s="5"/>
      <c r="F355" s="5"/>
    </row>
    <row r="356" spans="2:6" x14ac:dyDescent="0.3">
      <c r="B356" s="61">
        <v>42443</v>
      </c>
      <c r="C356" s="5">
        <v>707.90000000000009</v>
      </c>
      <c r="D356" s="63" t="str">
        <f t="shared" si="6"/>
        <v>Monday</v>
      </c>
      <c r="E356" s="5"/>
      <c r="F356" s="5"/>
    </row>
    <row r="357" spans="2:6" x14ac:dyDescent="0.3">
      <c r="B357" s="61">
        <v>42444</v>
      </c>
      <c r="C357" s="5">
        <v>16.776</v>
      </c>
      <c r="D357" s="63" t="str">
        <f t="shared" si="6"/>
        <v>Tuesday</v>
      </c>
      <c r="E357" s="5"/>
      <c r="F357" s="5"/>
    </row>
    <row r="358" spans="2:6" x14ac:dyDescent="0.3">
      <c r="B358" s="61">
        <v>42445</v>
      </c>
      <c r="C358" s="5">
        <v>7230.21</v>
      </c>
      <c r="D358" s="63" t="str">
        <f t="shared" si="6"/>
        <v>Wednesday</v>
      </c>
      <c r="E358" s="5"/>
      <c r="F358" s="5"/>
    </row>
    <row r="359" spans="2:6" x14ac:dyDescent="0.3">
      <c r="B359" s="61">
        <v>42446</v>
      </c>
      <c r="C359" s="5">
        <v>48.84</v>
      </c>
      <c r="D359" s="63" t="str">
        <f t="shared" si="6"/>
        <v>Thursday</v>
      </c>
      <c r="E359" s="5"/>
      <c r="F359" s="5"/>
    </row>
    <row r="360" spans="2:6" x14ac:dyDescent="0.3">
      <c r="B360" s="61">
        <v>42448</v>
      </c>
      <c r="C360" s="5">
        <v>5203.8899999999994</v>
      </c>
      <c r="D360" s="63" t="str">
        <f t="shared" si="6"/>
        <v>Saturday</v>
      </c>
      <c r="E360" s="5"/>
      <c r="F360" s="5"/>
    </row>
    <row r="361" spans="2:6" x14ac:dyDescent="0.3">
      <c r="B361" s="61">
        <v>42449</v>
      </c>
      <c r="C361" s="5">
        <v>102.52000000000001</v>
      </c>
      <c r="D361" s="63" t="str">
        <f t="shared" si="6"/>
        <v>Sunday</v>
      </c>
      <c r="E361" s="5"/>
      <c r="F361" s="5"/>
    </row>
    <row r="362" spans="2:6" x14ac:dyDescent="0.3">
      <c r="B362" s="61">
        <v>42450</v>
      </c>
      <c r="C362" s="5">
        <v>1270.3789999999999</v>
      </c>
      <c r="D362" s="63" t="str">
        <f t="shared" si="6"/>
        <v>Monday</v>
      </c>
      <c r="E362" s="5"/>
      <c r="F362" s="5"/>
    </row>
    <row r="363" spans="2:6" x14ac:dyDescent="0.3">
      <c r="B363" s="61">
        <v>42451</v>
      </c>
      <c r="C363" s="5">
        <v>2481.424</v>
      </c>
      <c r="D363" s="63" t="str">
        <f t="shared" si="6"/>
        <v>Tuesday</v>
      </c>
      <c r="E363" s="5"/>
      <c r="F363" s="5"/>
    </row>
    <row r="364" spans="2:6" x14ac:dyDescent="0.3">
      <c r="B364" s="61">
        <v>42452</v>
      </c>
      <c r="C364" s="5">
        <v>633.30200000000002</v>
      </c>
      <c r="D364" s="63" t="str">
        <f t="shared" si="6"/>
        <v>Wednesday</v>
      </c>
      <c r="E364" s="5"/>
      <c r="F364" s="5"/>
    </row>
    <row r="365" spans="2:6" x14ac:dyDescent="0.3">
      <c r="B365" s="61">
        <v>42453</v>
      </c>
      <c r="C365" s="5">
        <v>412.95</v>
      </c>
      <c r="D365" s="63" t="str">
        <f t="shared" si="6"/>
        <v>Thursday</v>
      </c>
      <c r="E365" s="5"/>
      <c r="F365" s="5"/>
    </row>
    <row r="366" spans="2:6" x14ac:dyDescent="0.3">
      <c r="B366" s="61">
        <v>42455</v>
      </c>
      <c r="C366" s="5">
        <v>131.16</v>
      </c>
      <c r="D366" s="63" t="str">
        <f t="shared" si="6"/>
        <v>Saturday</v>
      </c>
      <c r="E366" s="5"/>
      <c r="F366" s="5"/>
    </row>
    <row r="367" spans="2:6" x14ac:dyDescent="0.3">
      <c r="B367" s="61">
        <v>42456</v>
      </c>
      <c r="C367" s="5">
        <v>83.7</v>
      </c>
      <c r="D367" s="63" t="str">
        <f t="shared" si="6"/>
        <v>Sunday</v>
      </c>
      <c r="E367" s="5"/>
      <c r="F367" s="5"/>
    </row>
    <row r="368" spans="2:6" x14ac:dyDescent="0.3">
      <c r="B368" s="61">
        <v>42457</v>
      </c>
      <c r="C368" s="5">
        <v>243.34399999999999</v>
      </c>
      <c r="D368" s="63" t="str">
        <f t="shared" si="6"/>
        <v>Monday</v>
      </c>
      <c r="E368" s="5"/>
      <c r="F368" s="5"/>
    </row>
    <row r="369" spans="2:6" x14ac:dyDescent="0.3">
      <c r="B369" s="61">
        <v>42458</v>
      </c>
      <c r="C369" s="5">
        <v>1559.0800000000002</v>
      </c>
      <c r="D369" s="63" t="str">
        <f t="shared" si="6"/>
        <v>Tuesday</v>
      </c>
      <c r="E369" s="5"/>
      <c r="F369" s="5"/>
    </row>
    <row r="370" spans="2:6" x14ac:dyDescent="0.3">
      <c r="B370" s="61">
        <v>42459</v>
      </c>
      <c r="C370" s="5">
        <v>571.22400000000005</v>
      </c>
      <c r="D370" s="63" t="str">
        <f t="shared" si="6"/>
        <v>Wednesday</v>
      </c>
      <c r="E370" s="5"/>
      <c r="F370" s="5"/>
    </row>
    <row r="371" spans="2:6" x14ac:dyDescent="0.3">
      <c r="B371" s="61">
        <v>42460</v>
      </c>
      <c r="C371" s="5">
        <v>200.71600000000001</v>
      </c>
      <c r="D371" s="63" t="str">
        <f t="shared" si="6"/>
        <v>Thursday</v>
      </c>
      <c r="E371" s="5"/>
      <c r="F371" s="5"/>
    </row>
    <row r="372" spans="2:6" x14ac:dyDescent="0.3">
      <c r="B372" s="61">
        <v>42462</v>
      </c>
      <c r="C372" s="5">
        <v>299.22000000000003</v>
      </c>
      <c r="D372" s="63" t="str">
        <f t="shared" si="6"/>
        <v>Saturday</v>
      </c>
      <c r="E372" s="5"/>
      <c r="F372" s="5"/>
    </row>
    <row r="373" spans="2:6" x14ac:dyDescent="0.3">
      <c r="B373" s="61">
        <v>42464</v>
      </c>
      <c r="C373" s="5">
        <v>1484.598</v>
      </c>
      <c r="D373" s="63" t="str">
        <f t="shared" si="6"/>
        <v>Monday</v>
      </c>
      <c r="E373" s="5"/>
      <c r="F373" s="5"/>
    </row>
    <row r="374" spans="2:6" x14ac:dyDescent="0.3">
      <c r="B374" s="61">
        <v>42465</v>
      </c>
      <c r="C374" s="5">
        <v>2974.058</v>
      </c>
      <c r="D374" s="63" t="str">
        <f t="shared" si="6"/>
        <v>Tuesday</v>
      </c>
      <c r="E374" s="5"/>
      <c r="F374" s="5"/>
    </row>
    <row r="375" spans="2:6" x14ac:dyDescent="0.3">
      <c r="B375" s="61">
        <v>42466</v>
      </c>
      <c r="C375" s="5">
        <v>140.00400000000002</v>
      </c>
      <c r="D375" s="63" t="str">
        <f t="shared" si="6"/>
        <v>Wednesday</v>
      </c>
      <c r="E375" s="5"/>
      <c r="F375" s="5"/>
    </row>
    <row r="376" spans="2:6" x14ac:dyDescent="0.3">
      <c r="B376" s="61">
        <v>42467</v>
      </c>
      <c r="C376" s="5">
        <v>907.43600000000004</v>
      </c>
      <c r="D376" s="63" t="str">
        <f t="shared" si="6"/>
        <v>Thursday</v>
      </c>
      <c r="E376" s="5"/>
      <c r="F376" s="5"/>
    </row>
    <row r="377" spans="2:6" x14ac:dyDescent="0.3">
      <c r="B377" s="61">
        <v>42469</v>
      </c>
      <c r="C377" s="5">
        <v>757.99199999999996</v>
      </c>
      <c r="D377" s="63" t="str">
        <f t="shared" si="6"/>
        <v>Saturday</v>
      </c>
      <c r="E377" s="5"/>
      <c r="F377" s="5"/>
    </row>
    <row r="378" spans="2:6" x14ac:dyDescent="0.3">
      <c r="B378" s="61">
        <v>42470</v>
      </c>
      <c r="C378" s="5">
        <v>169.54199999999997</v>
      </c>
      <c r="D378" s="63" t="str">
        <f t="shared" si="6"/>
        <v>Sunday</v>
      </c>
      <c r="E378" s="5"/>
      <c r="F378" s="5"/>
    </row>
    <row r="379" spans="2:6" x14ac:dyDescent="0.3">
      <c r="B379" s="61">
        <v>42471</v>
      </c>
      <c r="C379" s="5">
        <v>1328.346</v>
      </c>
      <c r="D379" s="63" t="str">
        <f t="shared" si="6"/>
        <v>Monday</v>
      </c>
      <c r="E379" s="5"/>
      <c r="F379" s="5"/>
    </row>
    <row r="380" spans="2:6" x14ac:dyDescent="0.3">
      <c r="B380" s="61">
        <v>42473</v>
      </c>
      <c r="C380" s="5">
        <v>3192.6780000000003</v>
      </c>
      <c r="D380" s="63" t="str">
        <f t="shared" si="6"/>
        <v>Wednesday</v>
      </c>
      <c r="E380" s="5"/>
      <c r="F380" s="5"/>
    </row>
    <row r="381" spans="2:6" x14ac:dyDescent="0.3">
      <c r="B381" s="61">
        <v>42474</v>
      </c>
      <c r="C381" s="5">
        <v>35.207999999999998</v>
      </c>
      <c r="D381" s="63" t="str">
        <f t="shared" si="6"/>
        <v>Thursday</v>
      </c>
      <c r="E381" s="5"/>
      <c r="F381" s="5"/>
    </row>
    <row r="382" spans="2:6" x14ac:dyDescent="0.3">
      <c r="B382" s="61">
        <v>42476</v>
      </c>
      <c r="C382" s="5">
        <v>4161.9719999999998</v>
      </c>
      <c r="D382" s="63" t="str">
        <f t="shared" si="6"/>
        <v>Saturday</v>
      </c>
      <c r="E382" s="5"/>
      <c r="F382" s="5"/>
    </row>
    <row r="383" spans="2:6" x14ac:dyDescent="0.3">
      <c r="B383" s="61">
        <v>42477</v>
      </c>
      <c r="C383" s="5">
        <v>2745.1059999999998</v>
      </c>
      <c r="D383" s="63" t="str">
        <f t="shared" si="6"/>
        <v>Sunday</v>
      </c>
      <c r="E383" s="5"/>
      <c r="F383" s="5"/>
    </row>
    <row r="384" spans="2:6" x14ac:dyDescent="0.3">
      <c r="B384" s="61">
        <v>42478</v>
      </c>
      <c r="C384" s="5">
        <v>2006.9600000000003</v>
      </c>
      <c r="D384" s="63" t="str">
        <f t="shared" si="6"/>
        <v>Monday</v>
      </c>
      <c r="E384" s="5"/>
      <c r="F384" s="5"/>
    </row>
    <row r="385" spans="2:6" x14ac:dyDescent="0.3">
      <c r="B385" s="61">
        <v>42479</v>
      </c>
      <c r="C385" s="5">
        <v>329.96</v>
      </c>
      <c r="D385" s="63" t="str">
        <f t="shared" si="6"/>
        <v>Tuesday</v>
      </c>
      <c r="E385" s="5"/>
      <c r="F385" s="5"/>
    </row>
    <row r="386" spans="2:6" x14ac:dyDescent="0.3">
      <c r="B386" s="61">
        <v>42480</v>
      </c>
      <c r="C386" s="5">
        <v>1194.7260000000001</v>
      </c>
      <c r="D386" s="63" t="str">
        <f t="shared" si="6"/>
        <v>Wednesday</v>
      </c>
      <c r="E386" s="5"/>
      <c r="F386" s="5"/>
    </row>
    <row r="387" spans="2:6" x14ac:dyDescent="0.3">
      <c r="B387" s="61">
        <v>42481</v>
      </c>
      <c r="C387" s="5">
        <v>893.09</v>
      </c>
      <c r="D387" s="63" t="str">
        <f t="shared" si="6"/>
        <v>Thursday</v>
      </c>
      <c r="E387" s="5"/>
      <c r="F387" s="5"/>
    </row>
    <row r="388" spans="2:6" x14ac:dyDescent="0.3">
      <c r="B388" s="61">
        <v>42482</v>
      </c>
      <c r="C388" s="5">
        <v>152.916</v>
      </c>
      <c r="D388" s="63" t="str">
        <f t="shared" si="6"/>
        <v>Friday</v>
      </c>
      <c r="E388" s="5"/>
      <c r="F388" s="5"/>
    </row>
    <row r="389" spans="2:6" x14ac:dyDescent="0.3">
      <c r="B389" s="61">
        <v>42484</v>
      </c>
      <c r="C389" s="5">
        <v>25.99</v>
      </c>
      <c r="D389" s="63" t="str">
        <f t="shared" si="6"/>
        <v>Sunday</v>
      </c>
      <c r="E389" s="5"/>
      <c r="F389" s="5"/>
    </row>
    <row r="390" spans="2:6" x14ac:dyDescent="0.3">
      <c r="B390" s="61">
        <v>42485</v>
      </c>
      <c r="C390" s="5">
        <v>920.94600000000003</v>
      </c>
      <c r="D390" s="63" t="str">
        <f t="shared" si="6"/>
        <v>Monday</v>
      </c>
      <c r="E390" s="5"/>
      <c r="F390" s="5"/>
    </row>
    <row r="391" spans="2:6" x14ac:dyDescent="0.3">
      <c r="B391" s="61">
        <v>42486</v>
      </c>
      <c r="C391" s="5">
        <v>2090.1055000000001</v>
      </c>
      <c r="D391" s="63" t="str">
        <f t="shared" si="6"/>
        <v>Tuesday</v>
      </c>
      <c r="E391" s="5"/>
      <c r="F391" s="5"/>
    </row>
    <row r="392" spans="2:6" x14ac:dyDescent="0.3">
      <c r="B392" s="61">
        <v>42487</v>
      </c>
      <c r="C392" s="5">
        <v>2719.59</v>
      </c>
      <c r="D392" s="63" t="str">
        <f t="shared" si="6"/>
        <v>Wednesday</v>
      </c>
      <c r="E392" s="5"/>
      <c r="F392" s="5"/>
    </row>
    <row r="393" spans="2:6" x14ac:dyDescent="0.3">
      <c r="B393" s="61">
        <v>42488</v>
      </c>
      <c r="C393" s="5">
        <v>4044.3619999999996</v>
      </c>
      <c r="D393" s="63" t="str">
        <f t="shared" si="6"/>
        <v>Thursday</v>
      </c>
      <c r="E393" s="5"/>
      <c r="F393" s="5"/>
    </row>
    <row r="394" spans="2:6" x14ac:dyDescent="0.3">
      <c r="B394" s="61">
        <v>42489</v>
      </c>
      <c r="C394" s="5">
        <v>7.968</v>
      </c>
      <c r="D394" s="63" t="str">
        <f t="shared" ref="D394:D457" si="7">TEXT(B394,"dddd")</f>
        <v>Friday</v>
      </c>
      <c r="E394" s="5"/>
      <c r="F394" s="5"/>
    </row>
    <row r="395" spans="2:6" x14ac:dyDescent="0.3">
      <c r="B395" s="61">
        <v>42490</v>
      </c>
      <c r="C395" s="5">
        <v>1571.6950000000002</v>
      </c>
      <c r="D395" s="63" t="str">
        <f t="shared" si="7"/>
        <v>Saturday</v>
      </c>
      <c r="E395" s="5"/>
      <c r="F395" s="5"/>
    </row>
    <row r="396" spans="2:6" x14ac:dyDescent="0.3">
      <c r="B396" s="61">
        <v>42491</v>
      </c>
      <c r="C396" s="5">
        <v>450.94</v>
      </c>
      <c r="D396" s="63" t="str">
        <f t="shared" si="7"/>
        <v>Sunday</v>
      </c>
      <c r="E396" s="5"/>
      <c r="F396" s="5"/>
    </row>
    <row r="397" spans="2:6" x14ac:dyDescent="0.3">
      <c r="B397" s="61">
        <v>42492</v>
      </c>
      <c r="C397" s="5">
        <v>167.232</v>
      </c>
      <c r="D397" s="63" t="str">
        <f t="shared" si="7"/>
        <v>Monday</v>
      </c>
      <c r="E397" s="5"/>
      <c r="F397" s="5"/>
    </row>
    <row r="398" spans="2:6" x14ac:dyDescent="0.3">
      <c r="B398" s="61">
        <v>42493</v>
      </c>
      <c r="C398" s="5">
        <v>2198.7600000000002</v>
      </c>
      <c r="D398" s="63" t="str">
        <f t="shared" si="7"/>
        <v>Tuesday</v>
      </c>
      <c r="E398" s="5"/>
      <c r="F398" s="5"/>
    </row>
    <row r="399" spans="2:6" x14ac:dyDescent="0.3">
      <c r="B399" s="61">
        <v>42494</v>
      </c>
      <c r="C399" s="5">
        <v>1121.3620000000001</v>
      </c>
      <c r="D399" s="63" t="str">
        <f t="shared" si="7"/>
        <v>Wednesday</v>
      </c>
      <c r="E399" s="5"/>
      <c r="F399" s="5"/>
    </row>
    <row r="400" spans="2:6" x14ac:dyDescent="0.3">
      <c r="B400" s="61">
        <v>42497</v>
      </c>
      <c r="C400" s="5">
        <v>305.62200000000001</v>
      </c>
      <c r="D400" s="63" t="str">
        <f t="shared" si="7"/>
        <v>Saturday</v>
      </c>
      <c r="E400" s="5"/>
      <c r="F400" s="5"/>
    </row>
    <row r="401" spans="2:6" x14ac:dyDescent="0.3">
      <c r="B401" s="61">
        <v>42498</v>
      </c>
      <c r="C401" s="5">
        <v>3981.9680000000003</v>
      </c>
      <c r="D401" s="63" t="str">
        <f t="shared" si="7"/>
        <v>Sunday</v>
      </c>
      <c r="E401" s="5"/>
      <c r="F401" s="5"/>
    </row>
    <row r="402" spans="2:6" x14ac:dyDescent="0.3">
      <c r="B402" s="61">
        <v>42499</v>
      </c>
      <c r="C402" s="5">
        <v>48.81</v>
      </c>
      <c r="D402" s="63" t="str">
        <f t="shared" si="7"/>
        <v>Monday</v>
      </c>
      <c r="E402" s="5"/>
      <c r="F402" s="5"/>
    </row>
    <row r="403" spans="2:6" x14ac:dyDescent="0.3">
      <c r="B403" s="61">
        <v>42500</v>
      </c>
      <c r="C403" s="5">
        <v>154.44200000000001</v>
      </c>
      <c r="D403" s="63" t="str">
        <f t="shared" si="7"/>
        <v>Tuesday</v>
      </c>
      <c r="E403" s="5"/>
      <c r="F403" s="5"/>
    </row>
    <row r="404" spans="2:6" x14ac:dyDescent="0.3">
      <c r="B404" s="61">
        <v>42501</v>
      </c>
      <c r="C404" s="5">
        <v>191.96799999999999</v>
      </c>
      <c r="D404" s="63" t="str">
        <f t="shared" si="7"/>
        <v>Wednesday</v>
      </c>
      <c r="E404" s="5"/>
      <c r="F404" s="5"/>
    </row>
    <row r="405" spans="2:6" x14ac:dyDescent="0.3">
      <c r="B405" s="61">
        <v>42502</v>
      </c>
      <c r="C405" s="5">
        <v>1060.3499999999999</v>
      </c>
      <c r="D405" s="63" t="str">
        <f t="shared" si="7"/>
        <v>Thursday</v>
      </c>
      <c r="E405" s="5"/>
      <c r="F405" s="5"/>
    </row>
    <row r="406" spans="2:6" x14ac:dyDescent="0.3">
      <c r="B406" s="61">
        <v>42503</v>
      </c>
      <c r="C406" s="5">
        <v>238.38399999999999</v>
      </c>
      <c r="D406" s="63" t="str">
        <f t="shared" si="7"/>
        <v>Friday</v>
      </c>
      <c r="E406" s="5"/>
      <c r="F406" s="5"/>
    </row>
    <row r="407" spans="2:6" x14ac:dyDescent="0.3">
      <c r="B407" s="61">
        <v>42504</v>
      </c>
      <c r="C407" s="5">
        <v>3141.1994999999997</v>
      </c>
      <c r="D407" s="63" t="str">
        <f t="shared" si="7"/>
        <v>Saturday</v>
      </c>
      <c r="E407" s="5"/>
      <c r="F407" s="5"/>
    </row>
    <row r="408" spans="2:6" x14ac:dyDescent="0.3">
      <c r="B408" s="61">
        <v>42505</v>
      </c>
      <c r="C408" s="5">
        <v>69.908000000000001</v>
      </c>
      <c r="D408" s="63" t="str">
        <f t="shared" si="7"/>
        <v>Sunday</v>
      </c>
      <c r="E408" s="5"/>
      <c r="F408" s="5"/>
    </row>
    <row r="409" spans="2:6" x14ac:dyDescent="0.3">
      <c r="B409" s="61">
        <v>42506</v>
      </c>
      <c r="C409" s="5">
        <v>255.96799999999999</v>
      </c>
      <c r="D409" s="63" t="str">
        <f t="shared" si="7"/>
        <v>Monday</v>
      </c>
      <c r="E409" s="5"/>
      <c r="F409" s="5"/>
    </row>
    <row r="410" spans="2:6" x14ac:dyDescent="0.3">
      <c r="B410" s="61">
        <v>42507</v>
      </c>
      <c r="C410" s="5">
        <v>47.368000000000002</v>
      </c>
      <c r="D410" s="63" t="str">
        <f t="shared" si="7"/>
        <v>Tuesday</v>
      </c>
      <c r="E410" s="5"/>
      <c r="F410" s="5"/>
    </row>
    <row r="411" spans="2:6" x14ac:dyDescent="0.3">
      <c r="B411" s="61">
        <v>42508</v>
      </c>
      <c r="C411" s="5">
        <v>10.86</v>
      </c>
      <c r="D411" s="63" t="str">
        <f t="shared" si="7"/>
        <v>Wednesday</v>
      </c>
      <c r="E411" s="5"/>
      <c r="F411" s="5"/>
    </row>
    <row r="412" spans="2:6" x14ac:dyDescent="0.3">
      <c r="B412" s="61">
        <v>42510</v>
      </c>
      <c r="C412" s="5">
        <v>169.54399999999998</v>
      </c>
      <c r="D412" s="63" t="str">
        <f t="shared" si="7"/>
        <v>Friday</v>
      </c>
      <c r="E412" s="5"/>
      <c r="F412" s="5"/>
    </row>
    <row r="413" spans="2:6" x14ac:dyDescent="0.3">
      <c r="B413" s="61">
        <v>42511</v>
      </c>
      <c r="C413" s="5">
        <v>72.331999999999994</v>
      </c>
      <c r="D413" s="63" t="str">
        <f t="shared" si="7"/>
        <v>Saturday</v>
      </c>
      <c r="E413" s="5"/>
      <c r="F413" s="5"/>
    </row>
    <row r="414" spans="2:6" x14ac:dyDescent="0.3">
      <c r="B414" s="61">
        <v>42512</v>
      </c>
      <c r="C414" s="5">
        <v>3862.0980000000004</v>
      </c>
      <c r="D414" s="63" t="str">
        <f t="shared" si="7"/>
        <v>Sunday</v>
      </c>
      <c r="E414" s="5"/>
      <c r="F414" s="5"/>
    </row>
    <row r="415" spans="2:6" x14ac:dyDescent="0.3">
      <c r="B415" s="61">
        <v>42513</v>
      </c>
      <c r="C415" s="5">
        <v>1304.9559999999999</v>
      </c>
      <c r="D415" s="63" t="str">
        <f t="shared" si="7"/>
        <v>Monday</v>
      </c>
      <c r="E415" s="5"/>
      <c r="F415" s="5"/>
    </row>
    <row r="416" spans="2:6" x14ac:dyDescent="0.3">
      <c r="B416" s="61">
        <v>42514</v>
      </c>
      <c r="C416" s="5">
        <v>610.3069999999999</v>
      </c>
      <c r="D416" s="63" t="str">
        <f t="shared" si="7"/>
        <v>Tuesday</v>
      </c>
      <c r="E416" s="5"/>
      <c r="F416" s="5"/>
    </row>
    <row r="417" spans="2:6" x14ac:dyDescent="0.3">
      <c r="B417" s="61">
        <v>42515</v>
      </c>
      <c r="C417" s="5">
        <v>1739.4179999999999</v>
      </c>
      <c r="D417" s="63" t="str">
        <f t="shared" si="7"/>
        <v>Wednesday</v>
      </c>
      <c r="E417" s="5"/>
      <c r="F417" s="5"/>
    </row>
    <row r="418" spans="2:6" x14ac:dyDescent="0.3">
      <c r="B418" s="61">
        <v>42516</v>
      </c>
      <c r="C418" s="5">
        <v>982.56400000000008</v>
      </c>
      <c r="D418" s="63" t="str">
        <f t="shared" si="7"/>
        <v>Thursday</v>
      </c>
      <c r="E418" s="5"/>
      <c r="F418" s="5"/>
    </row>
    <row r="419" spans="2:6" x14ac:dyDescent="0.3">
      <c r="B419" s="61">
        <v>42518</v>
      </c>
      <c r="C419" s="5">
        <v>794.14599999999996</v>
      </c>
      <c r="D419" s="63" t="str">
        <f t="shared" si="7"/>
        <v>Saturday</v>
      </c>
      <c r="E419" s="5"/>
      <c r="F419" s="5"/>
    </row>
    <row r="420" spans="2:6" x14ac:dyDescent="0.3">
      <c r="B420" s="61">
        <v>42519</v>
      </c>
      <c r="C420" s="5">
        <v>1119.7860000000001</v>
      </c>
      <c r="D420" s="63" t="str">
        <f t="shared" si="7"/>
        <v>Sunday</v>
      </c>
      <c r="E420" s="5"/>
      <c r="F420" s="5"/>
    </row>
    <row r="421" spans="2:6" x14ac:dyDescent="0.3">
      <c r="B421" s="61">
        <v>42520</v>
      </c>
      <c r="C421" s="5">
        <v>681.1</v>
      </c>
      <c r="D421" s="63" t="str">
        <f t="shared" si="7"/>
        <v>Monday</v>
      </c>
      <c r="E421" s="5"/>
      <c r="F421" s="5"/>
    </row>
    <row r="422" spans="2:6" x14ac:dyDescent="0.3">
      <c r="B422" s="61">
        <v>42521</v>
      </c>
      <c r="C422" s="5">
        <v>5178.1380000000026</v>
      </c>
      <c r="D422" s="63" t="str">
        <f t="shared" si="7"/>
        <v>Tuesday</v>
      </c>
      <c r="E422" s="5"/>
      <c r="F422" s="5"/>
    </row>
    <row r="423" spans="2:6" x14ac:dyDescent="0.3">
      <c r="B423" s="61">
        <v>42522</v>
      </c>
      <c r="C423" s="5">
        <v>834.19799999999998</v>
      </c>
      <c r="D423" s="63" t="str">
        <f t="shared" si="7"/>
        <v>Wednesday</v>
      </c>
      <c r="E423" s="5"/>
      <c r="F423" s="5"/>
    </row>
    <row r="424" spans="2:6" x14ac:dyDescent="0.3">
      <c r="B424" s="61">
        <v>42525</v>
      </c>
      <c r="C424" s="5">
        <v>1192.31</v>
      </c>
      <c r="D424" s="63" t="str">
        <f t="shared" si="7"/>
        <v>Saturday</v>
      </c>
      <c r="E424" s="5"/>
      <c r="F424" s="5"/>
    </row>
    <row r="425" spans="2:6" x14ac:dyDescent="0.3">
      <c r="B425" s="61">
        <v>42526</v>
      </c>
      <c r="C425" s="5">
        <v>1533.1979999999999</v>
      </c>
      <c r="D425" s="63" t="str">
        <f t="shared" si="7"/>
        <v>Sunday</v>
      </c>
      <c r="E425" s="5"/>
      <c r="F425" s="5"/>
    </row>
    <row r="426" spans="2:6" x14ac:dyDescent="0.3">
      <c r="B426" s="61">
        <v>42528</v>
      </c>
      <c r="C426" s="5">
        <v>59.768000000000001</v>
      </c>
      <c r="D426" s="63" t="str">
        <f t="shared" si="7"/>
        <v>Tuesday</v>
      </c>
      <c r="E426" s="5"/>
      <c r="F426" s="5"/>
    </row>
    <row r="427" spans="2:6" x14ac:dyDescent="0.3">
      <c r="B427" s="61">
        <v>42529</v>
      </c>
      <c r="C427" s="5">
        <v>145.50399999999999</v>
      </c>
      <c r="D427" s="63" t="str">
        <f t="shared" si="7"/>
        <v>Wednesday</v>
      </c>
      <c r="E427" s="5"/>
      <c r="F427" s="5"/>
    </row>
    <row r="428" spans="2:6" x14ac:dyDescent="0.3">
      <c r="B428" s="61">
        <v>42530</v>
      </c>
      <c r="C428" s="5">
        <v>797.1160000000001</v>
      </c>
      <c r="D428" s="63" t="str">
        <f t="shared" si="7"/>
        <v>Thursday</v>
      </c>
      <c r="E428" s="5"/>
      <c r="F428" s="5"/>
    </row>
    <row r="429" spans="2:6" x14ac:dyDescent="0.3">
      <c r="B429" s="61">
        <v>42532</v>
      </c>
      <c r="C429" s="5">
        <v>3373.5640000000003</v>
      </c>
      <c r="D429" s="63" t="str">
        <f t="shared" si="7"/>
        <v>Saturday</v>
      </c>
      <c r="E429" s="5"/>
      <c r="F429" s="5"/>
    </row>
    <row r="430" spans="2:6" x14ac:dyDescent="0.3">
      <c r="B430" s="61">
        <v>42533</v>
      </c>
      <c r="C430" s="5">
        <v>174.476</v>
      </c>
      <c r="D430" s="63" t="str">
        <f t="shared" si="7"/>
        <v>Sunday</v>
      </c>
      <c r="E430" s="5"/>
      <c r="F430" s="5"/>
    </row>
    <row r="431" spans="2:6" x14ac:dyDescent="0.3">
      <c r="B431" s="61">
        <v>42534</v>
      </c>
      <c r="C431" s="5">
        <v>1128.8979999999999</v>
      </c>
      <c r="D431" s="63" t="str">
        <f t="shared" si="7"/>
        <v>Monday</v>
      </c>
      <c r="E431" s="5"/>
      <c r="F431" s="5"/>
    </row>
    <row r="432" spans="2:6" x14ac:dyDescent="0.3">
      <c r="B432" s="61">
        <v>42535</v>
      </c>
      <c r="C432" s="5">
        <v>51.072000000000003</v>
      </c>
      <c r="D432" s="63" t="str">
        <f t="shared" si="7"/>
        <v>Tuesday</v>
      </c>
      <c r="E432" s="5"/>
      <c r="F432" s="5"/>
    </row>
    <row r="433" spans="2:6" x14ac:dyDescent="0.3">
      <c r="B433" s="61">
        <v>42536</v>
      </c>
      <c r="C433" s="5">
        <v>734.14400000000001</v>
      </c>
      <c r="D433" s="63" t="str">
        <f t="shared" si="7"/>
        <v>Wednesday</v>
      </c>
      <c r="E433" s="5"/>
      <c r="F433" s="5"/>
    </row>
    <row r="434" spans="2:6" x14ac:dyDescent="0.3">
      <c r="B434" s="61">
        <v>42537</v>
      </c>
      <c r="C434" s="5">
        <v>3443.904</v>
      </c>
      <c r="D434" s="63" t="str">
        <f t="shared" si="7"/>
        <v>Thursday</v>
      </c>
      <c r="E434" s="5"/>
      <c r="F434" s="5"/>
    </row>
    <row r="435" spans="2:6" x14ac:dyDescent="0.3">
      <c r="B435" s="61">
        <v>42539</v>
      </c>
      <c r="C435" s="5">
        <v>1883.087</v>
      </c>
      <c r="D435" s="63" t="str">
        <f t="shared" si="7"/>
        <v>Saturday</v>
      </c>
      <c r="E435" s="5"/>
      <c r="F435" s="5"/>
    </row>
    <row r="436" spans="2:6" x14ac:dyDescent="0.3">
      <c r="B436" s="61">
        <v>42540</v>
      </c>
      <c r="C436" s="5">
        <v>446.346</v>
      </c>
      <c r="D436" s="63" t="str">
        <f t="shared" si="7"/>
        <v>Sunday</v>
      </c>
      <c r="E436" s="5"/>
      <c r="F436" s="5"/>
    </row>
    <row r="437" spans="2:6" x14ac:dyDescent="0.3">
      <c r="B437" s="61">
        <v>42541</v>
      </c>
      <c r="C437" s="5">
        <v>829.54399999999998</v>
      </c>
      <c r="D437" s="63" t="str">
        <f t="shared" si="7"/>
        <v>Monday</v>
      </c>
      <c r="E437" s="5"/>
      <c r="F437" s="5"/>
    </row>
    <row r="438" spans="2:6" x14ac:dyDescent="0.3">
      <c r="B438" s="61">
        <v>42542</v>
      </c>
      <c r="C438" s="5">
        <v>107.976</v>
      </c>
      <c r="D438" s="63" t="str">
        <f t="shared" si="7"/>
        <v>Tuesday</v>
      </c>
      <c r="E438" s="5"/>
      <c r="F438" s="5"/>
    </row>
    <row r="439" spans="2:6" x14ac:dyDescent="0.3">
      <c r="B439" s="61">
        <v>42543</v>
      </c>
      <c r="C439" s="5">
        <v>2018.953</v>
      </c>
      <c r="D439" s="63" t="str">
        <f t="shared" si="7"/>
        <v>Wednesday</v>
      </c>
      <c r="E439" s="5"/>
      <c r="F439" s="5"/>
    </row>
    <row r="440" spans="2:6" x14ac:dyDescent="0.3">
      <c r="B440" s="61">
        <v>42544</v>
      </c>
      <c r="C440" s="5">
        <v>836.95799999999997</v>
      </c>
      <c r="D440" s="63" t="str">
        <f t="shared" si="7"/>
        <v>Thursday</v>
      </c>
      <c r="E440" s="5"/>
      <c r="F440" s="5"/>
    </row>
    <row r="441" spans="2:6" x14ac:dyDescent="0.3">
      <c r="B441" s="61">
        <v>42546</v>
      </c>
      <c r="C441" s="5">
        <v>857.08</v>
      </c>
      <c r="D441" s="63" t="str">
        <f t="shared" si="7"/>
        <v>Saturday</v>
      </c>
      <c r="E441" s="5"/>
      <c r="F441" s="5"/>
    </row>
    <row r="442" spans="2:6" x14ac:dyDescent="0.3">
      <c r="B442" s="61">
        <v>42547</v>
      </c>
      <c r="C442" s="5">
        <v>1592.1959999999999</v>
      </c>
      <c r="D442" s="63" t="str">
        <f t="shared" si="7"/>
        <v>Sunday</v>
      </c>
      <c r="E442" s="5"/>
      <c r="F442" s="5"/>
    </row>
    <row r="443" spans="2:6" x14ac:dyDescent="0.3">
      <c r="B443" s="61">
        <v>42549</v>
      </c>
      <c r="C443" s="5">
        <v>1126.1559999999999</v>
      </c>
      <c r="D443" s="63" t="str">
        <f t="shared" si="7"/>
        <v>Tuesday</v>
      </c>
      <c r="E443" s="5"/>
      <c r="F443" s="5"/>
    </row>
    <row r="444" spans="2:6" x14ac:dyDescent="0.3">
      <c r="B444" s="61">
        <v>42550</v>
      </c>
      <c r="C444" s="5">
        <v>432.92600000000004</v>
      </c>
      <c r="D444" s="63" t="str">
        <f t="shared" si="7"/>
        <v>Wednesday</v>
      </c>
      <c r="E444" s="5"/>
      <c r="F444" s="5"/>
    </row>
    <row r="445" spans="2:6" x14ac:dyDescent="0.3">
      <c r="B445" s="61">
        <v>42553</v>
      </c>
      <c r="C445" s="5">
        <v>1631.9019999999998</v>
      </c>
      <c r="D445" s="63" t="str">
        <f t="shared" si="7"/>
        <v>Saturday</v>
      </c>
      <c r="E445" s="5"/>
      <c r="F445" s="5"/>
    </row>
    <row r="446" spans="2:6" x14ac:dyDescent="0.3">
      <c r="B446" s="61">
        <v>42554</v>
      </c>
      <c r="C446" s="5">
        <v>823.98199999999997</v>
      </c>
      <c r="D446" s="63" t="str">
        <f t="shared" si="7"/>
        <v>Sunday</v>
      </c>
      <c r="E446" s="5"/>
      <c r="F446" s="5"/>
    </row>
    <row r="447" spans="2:6" x14ac:dyDescent="0.3">
      <c r="B447" s="61">
        <v>42555</v>
      </c>
      <c r="C447" s="5">
        <v>1138.288</v>
      </c>
      <c r="D447" s="63" t="str">
        <f t="shared" si="7"/>
        <v>Monday</v>
      </c>
      <c r="E447" s="5"/>
      <c r="F447" s="5"/>
    </row>
    <row r="448" spans="2:6" x14ac:dyDescent="0.3">
      <c r="B448" s="61">
        <v>42556</v>
      </c>
      <c r="C448" s="5">
        <v>121.646</v>
      </c>
      <c r="D448" s="63" t="str">
        <f t="shared" si="7"/>
        <v>Tuesday</v>
      </c>
      <c r="E448" s="5"/>
      <c r="F448" s="5"/>
    </row>
    <row r="449" spans="2:6" x14ac:dyDescent="0.3">
      <c r="B449" s="61">
        <v>42557</v>
      </c>
      <c r="C449" s="5">
        <v>1379.8119999999999</v>
      </c>
      <c r="D449" s="63" t="str">
        <f t="shared" si="7"/>
        <v>Wednesday</v>
      </c>
      <c r="E449" s="5"/>
      <c r="F449" s="5"/>
    </row>
    <row r="450" spans="2:6" x14ac:dyDescent="0.3">
      <c r="B450" s="61">
        <v>42559</v>
      </c>
      <c r="C450" s="5">
        <v>21.12</v>
      </c>
      <c r="D450" s="63" t="str">
        <f t="shared" si="7"/>
        <v>Friday</v>
      </c>
      <c r="E450" s="5"/>
      <c r="F450" s="5"/>
    </row>
    <row r="451" spans="2:6" x14ac:dyDescent="0.3">
      <c r="B451" s="61">
        <v>42560</v>
      </c>
      <c r="C451" s="5">
        <v>1587.1140000000003</v>
      </c>
      <c r="D451" s="63" t="str">
        <f t="shared" si="7"/>
        <v>Saturday</v>
      </c>
      <c r="E451" s="5"/>
      <c r="F451" s="5"/>
    </row>
    <row r="452" spans="2:6" x14ac:dyDescent="0.3">
      <c r="B452" s="61">
        <v>42561</v>
      </c>
      <c r="C452" s="5">
        <v>43.286000000000001</v>
      </c>
      <c r="D452" s="63" t="str">
        <f t="shared" si="7"/>
        <v>Sunday</v>
      </c>
      <c r="E452" s="5"/>
      <c r="F452" s="5"/>
    </row>
    <row r="453" spans="2:6" x14ac:dyDescent="0.3">
      <c r="B453" s="61">
        <v>42562</v>
      </c>
      <c r="C453" s="5">
        <v>1941.952</v>
      </c>
      <c r="D453" s="63" t="str">
        <f t="shared" si="7"/>
        <v>Monday</v>
      </c>
      <c r="E453" s="5"/>
      <c r="F453" s="5"/>
    </row>
    <row r="454" spans="2:6" x14ac:dyDescent="0.3">
      <c r="B454" s="61">
        <v>42563</v>
      </c>
      <c r="C454" s="5">
        <v>2052.567</v>
      </c>
      <c r="D454" s="63" t="str">
        <f t="shared" si="7"/>
        <v>Tuesday</v>
      </c>
      <c r="E454" s="5"/>
      <c r="F454" s="5"/>
    </row>
    <row r="455" spans="2:6" x14ac:dyDescent="0.3">
      <c r="B455" s="61">
        <v>42564</v>
      </c>
      <c r="C455" s="5">
        <v>2033.2560000000001</v>
      </c>
      <c r="D455" s="63" t="str">
        <f t="shared" si="7"/>
        <v>Wednesday</v>
      </c>
      <c r="E455" s="5"/>
      <c r="F455" s="5"/>
    </row>
    <row r="456" spans="2:6" x14ac:dyDescent="0.3">
      <c r="B456" s="61">
        <v>42565</v>
      </c>
      <c r="C456" s="5">
        <v>860.91600000000005</v>
      </c>
      <c r="D456" s="63" t="str">
        <f t="shared" si="7"/>
        <v>Thursday</v>
      </c>
      <c r="E456" s="5"/>
      <c r="F456" s="5"/>
    </row>
    <row r="457" spans="2:6" x14ac:dyDescent="0.3">
      <c r="B457" s="61">
        <v>42567</v>
      </c>
      <c r="C457" s="5">
        <v>3029.386</v>
      </c>
      <c r="D457" s="63" t="str">
        <f t="shared" si="7"/>
        <v>Saturday</v>
      </c>
      <c r="E457" s="5"/>
      <c r="F457" s="5"/>
    </row>
    <row r="458" spans="2:6" x14ac:dyDescent="0.3">
      <c r="B458" s="61">
        <v>42568</v>
      </c>
      <c r="C458" s="5">
        <v>448.08199999999999</v>
      </c>
      <c r="D458" s="63" t="str">
        <f t="shared" ref="D458:D521" si="8">TEXT(B458,"dddd")</f>
        <v>Sunday</v>
      </c>
      <c r="E458" s="5"/>
      <c r="F458" s="5"/>
    </row>
    <row r="459" spans="2:6" x14ac:dyDescent="0.3">
      <c r="B459" s="61">
        <v>42569</v>
      </c>
      <c r="C459" s="5">
        <v>525.72</v>
      </c>
      <c r="D459" s="63" t="str">
        <f t="shared" si="8"/>
        <v>Monday</v>
      </c>
      <c r="E459" s="5"/>
      <c r="F459" s="5"/>
    </row>
    <row r="460" spans="2:6" x14ac:dyDescent="0.3">
      <c r="B460" s="61">
        <v>42570</v>
      </c>
      <c r="C460" s="5">
        <v>2.0249999999999999</v>
      </c>
      <c r="D460" s="63" t="str">
        <f t="shared" si="8"/>
        <v>Tuesday</v>
      </c>
      <c r="E460" s="5"/>
      <c r="F460" s="5"/>
    </row>
    <row r="461" spans="2:6" x14ac:dyDescent="0.3">
      <c r="B461" s="61">
        <v>42571</v>
      </c>
      <c r="C461" s="5">
        <v>2693.1680000000001</v>
      </c>
      <c r="D461" s="63" t="str">
        <f t="shared" si="8"/>
        <v>Wednesday</v>
      </c>
      <c r="E461" s="5"/>
      <c r="F461" s="5"/>
    </row>
    <row r="462" spans="2:6" x14ac:dyDescent="0.3">
      <c r="B462" s="61">
        <v>42574</v>
      </c>
      <c r="C462" s="5">
        <v>208.27199999999999</v>
      </c>
      <c r="D462" s="63" t="str">
        <f t="shared" si="8"/>
        <v>Saturday</v>
      </c>
      <c r="E462" s="5"/>
      <c r="F462" s="5"/>
    </row>
    <row r="463" spans="2:6" x14ac:dyDescent="0.3">
      <c r="B463" s="61">
        <v>42575</v>
      </c>
      <c r="C463" s="5">
        <v>525.95000000000005</v>
      </c>
      <c r="D463" s="63" t="str">
        <f t="shared" si="8"/>
        <v>Sunday</v>
      </c>
      <c r="E463" s="5"/>
      <c r="F463" s="5"/>
    </row>
    <row r="464" spans="2:6" x14ac:dyDescent="0.3">
      <c r="B464" s="61">
        <v>42576</v>
      </c>
      <c r="C464" s="5">
        <v>2395.0239999999999</v>
      </c>
      <c r="D464" s="63" t="str">
        <f t="shared" si="8"/>
        <v>Monday</v>
      </c>
      <c r="E464" s="5"/>
      <c r="F464" s="5"/>
    </row>
    <row r="465" spans="2:6" x14ac:dyDescent="0.3">
      <c r="B465" s="61">
        <v>42577</v>
      </c>
      <c r="C465" s="5">
        <v>958.85700000000008</v>
      </c>
      <c r="D465" s="63" t="str">
        <f t="shared" si="8"/>
        <v>Tuesday</v>
      </c>
      <c r="E465" s="5"/>
      <c r="F465" s="5"/>
    </row>
    <row r="466" spans="2:6" x14ac:dyDescent="0.3">
      <c r="B466" s="61">
        <v>42578</v>
      </c>
      <c r="C466" s="5">
        <v>29.97</v>
      </c>
      <c r="D466" s="63" t="str">
        <f t="shared" si="8"/>
        <v>Wednesday</v>
      </c>
      <c r="E466" s="5"/>
      <c r="F466" s="5"/>
    </row>
    <row r="467" spans="2:6" x14ac:dyDescent="0.3">
      <c r="B467" s="61">
        <v>42581</v>
      </c>
      <c r="C467" s="5">
        <v>443.80200000000002</v>
      </c>
      <c r="D467" s="63" t="str">
        <f t="shared" si="8"/>
        <v>Saturday</v>
      </c>
      <c r="E467" s="5"/>
      <c r="F467" s="5"/>
    </row>
    <row r="468" spans="2:6" x14ac:dyDescent="0.3">
      <c r="B468" s="61">
        <v>42582</v>
      </c>
      <c r="C468" s="5">
        <v>3712.1619999999998</v>
      </c>
      <c r="D468" s="63" t="str">
        <f t="shared" si="8"/>
        <v>Sunday</v>
      </c>
      <c r="E468" s="5"/>
      <c r="F468" s="5"/>
    </row>
    <row r="469" spans="2:6" x14ac:dyDescent="0.3">
      <c r="B469" s="61">
        <v>42583</v>
      </c>
      <c r="C469" s="5">
        <v>1011.696</v>
      </c>
      <c r="D469" s="63" t="str">
        <f t="shared" si="8"/>
        <v>Monday</v>
      </c>
      <c r="E469" s="5"/>
      <c r="F469" s="5"/>
    </row>
    <row r="470" spans="2:6" x14ac:dyDescent="0.3">
      <c r="B470" s="61">
        <v>42584</v>
      </c>
      <c r="C470" s="5">
        <v>1290.4780000000001</v>
      </c>
      <c r="D470" s="63" t="str">
        <f t="shared" si="8"/>
        <v>Tuesday</v>
      </c>
      <c r="E470" s="5"/>
      <c r="F470" s="5"/>
    </row>
    <row r="471" spans="2:6" x14ac:dyDescent="0.3">
      <c r="B471" s="61">
        <v>42587</v>
      </c>
      <c r="C471" s="5">
        <v>72.650000000000006</v>
      </c>
      <c r="D471" s="63" t="str">
        <f t="shared" si="8"/>
        <v>Friday</v>
      </c>
      <c r="E471" s="5"/>
      <c r="F471" s="5"/>
    </row>
    <row r="472" spans="2:6" x14ac:dyDescent="0.3">
      <c r="B472" s="61">
        <v>42588</v>
      </c>
      <c r="C472" s="5">
        <v>494.86920000000003</v>
      </c>
      <c r="D472" s="63" t="str">
        <f t="shared" si="8"/>
        <v>Saturday</v>
      </c>
      <c r="E472" s="5"/>
      <c r="F472" s="5"/>
    </row>
    <row r="473" spans="2:6" x14ac:dyDescent="0.3">
      <c r="B473" s="61">
        <v>42589</v>
      </c>
      <c r="C473" s="5">
        <v>968.2059999999999</v>
      </c>
      <c r="D473" s="63" t="str">
        <f t="shared" si="8"/>
        <v>Sunday</v>
      </c>
      <c r="E473" s="5"/>
      <c r="F473" s="5"/>
    </row>
    <row r="474" spans="2:6" x14ac:dyDescent="0.3">
      <c r="B474" s="61">
        <v>42590</v>
      </c>
      <c r="C474" s="5">
        <v>760.11200000000008</v>
      </c>
      <c r="D474" s="63" t="str">
        <f t="shared" si="8"/>
        <v>Monday</v>
      </c>
      <c r="E474" s="5"/>
      <c r="F474" s="5"/>
    </row>
    <row r="475" spans="2:6" x14ac:dyDescent="0.3">
      <c r="B475" s="61">
        <v>42591</v>
      </c>
      <c r="C475" s="5">
        <v>4878.3920000000007</v>
      </c>
      <c r="D475" s="63" t="str">
        <f t="shared" si="8"/>
        <v>Tuesday</v>
      </c>
      <c r="E475" s="5"/>
      <c r="F475" s="5"/>
    </row>
    <row r="476" spans="2:6" x14ac:dyDescent="0.3">
      <c r="B476" s="61">
        <v>42592</v>
      </c>
      <c r="C476" s="5">
        <v>851.47399999999993</v>
      </c>
      <c r="D476" s="63" t="str">
        <f t="shared" si="8"/>
        <v>Wednesday</v>
      </c>
      <c r="E476" s="5"/>
      <c r="F476" s="5"/>
    </row>
    <row r="477" spans="2:6" x14ac:dyDescent="0.3">
      <c r="B477" s="61">
        <v>42593</v>
      </c>
      <c r="C477" s="5">
        <v>196.11199999999999</v>
      </c>
      <c r="D477" s="63" t="str">
        <f t="shared" si="8"/>
        <v>Thursday</v>
      </c>
      <c r="E477" s="5"/>
      <c r="F477" s="5"/>
    </row>
    <row r="478" spans="2:6" x14ac:dyDescent="0.3">
      <c r="B478" s="61">
        <v>42595</v>
      </c>
      <c r="C478" s="5">
        <v>586.89599999999996</v>
      </c>
      <c r="D478" s="63" t="str">
        <f t="shared" si="8"/>
        <v>Saturday</v>
      </c>
      <c r="E478" s="5"/>
      <c r="F478" s="5"/>
    </row>
    <row r="479" spans="2:6" x14ac:dyDescent="0.3">
      <c r="B479" s="61">
        <v>42597</v>
      </c>
      <c r="C479" s="5">
        <v>497.59000000000003</v>
      </c>
      <c r="D479" s="63" t="str">
        <f t="shared" si="8"/>
        <v>Monday</v>
      </c>
      <c r="E479" s="5"/>
      <c r="F479" s="5"/>
    </row>
    <row r="480" spans="2:6" x14ac:dyDescent="0.3">
      <c r="B480" s="61">
        <v>42598</v>
      </c>
      <c r="C480" s="5">
        <v>3378.9319999999998</v>
      </c>
      <c r="D480" s="63" t="str">
        <f t="shared" si="8"/>
        <v>Tuesday</v>
      </c>
      <c r="E480" s="5"/>
      <c r="F480" s="5"/>
    </row>
    <row r="481" spans="2:6" x14ac:dyDescent="0.3">
      <c r="B481" s="61">
        <v>42599</v>
      </c>
      <c r="C481" s="5">
        <v>381.64</v>
      </c>
      <c r="D481" s="63" t="str">
        <f t="shared" si="8"/>
        <v>Wednesday</v>
      </c>
      <c r="E481" s="5"/>
      <c r="F481" s="5"/>
    </row>
    <row r="482" spans="2:6" x14ac:dyDescent="0.3">
      <c r="B482" s="61">
        <v>42603</v>
      </c>
      <c r="C482" s="5">
        <v>2827.5200000000004</v>
      </c>
      <c r="D482" s="63" t="str">
        <f t="shared" si="8"/>
        <v>Sunday</v>
      </c>
      <c r="E482" s="5"/>
      <c r="F482" s="5"/>
    </row>
    <row r="483" spans="2:6" x14ac:dyDescent="0.3">
      <c r="B483" s="61">
        <v>42604</v>
      </c>
      <c r="C483" s="5">
        <v>66.632000000000005</v>
      </c>
      <c r="D483" s="63" t="str">
        <f t="shared" si="8"/>
        <v>Monday</v>
      </c>
      <c r="E483" s="5"/>
      <c r="F483" s="5"/>
    </row>
    <row r="484" spans="2:6" x14ac:dyDescent="0.3">
      <c r="B484" s="61">
        <v>42605</v>
      </c>
      <c r="C484" s="5">
        <v>1202.278</v>
      </c>
      <c r="D484" s="63" t="str">
        <f t="shared" si="8"/>
        <v>Tuesday</v>
      </c>
      <c r="E484" s="5"/>
      <c r="F484" s="5"/>
    </row>
    <row r="485" spans="2:6" x14ac:dyDescent="0.3">
      <c r="B485" s="61">
        <v>42606</v>
      </c>
      <c r="C485" s="5">
        <v>7194.7750000000005</v>
      </c>
      <c r="D485" s="63" t="str">
        <f t="shared" si="8"/>
        <v>Wednesday</v>
      </c>
      <c r="E485" s="5"/>
      <c r="F485" s="5"/>
    </row>
    <row r="486" spans="2:6" x14ac:dyDescent="0.3">
      <c r="B486" s="61">
        <v>42607</v>
      </c>
      <c r="C486" s="5">
        <v>178.52600000000001</v>
      </c>
      <c r="D486" s="63" t="str">
        <f t="shared" si="8"/>
        <v>Thursday</v>
      </c>
      <c r="E486" s="5"/>
      <c r="F486" s="5"/>
    </row>
    <row r="487" spans="2:6" x14ac:dyDescent="0.3">
      <c r="B487" s="61">
        <v>42609</v>
      </c>
      <c r="C487" s="5">
        <v>639.97400000000005</v>
      </c>
      <c r="D487" s="63" t="str">
        <f t="shared" si="8"/>
        <v>Saturday</v>
      </c>
      <c r="E487" s="5"/>
      <c r="F487" s="5"/>
    </row>
    <row r="488" spans="2:6" x14ac:dyDescent="0.3">
      <c r="B488" s="61">
        <v>42610</v>
      </c>
      <c r="C488" s="5">
        <v>6491.2929999999997</v>
      </c>
      <c r="D488" s="63" t="str">
        <f t="shared" si="8"/>
        <v>Sunday</v>
      </c>
      <c r="E488" s="5"/>
      <c r="F488" s="5"/>
    </row>
    <row r="489" spans="2:6" x14ac:dyDescent="0.3">
      <c r="B489" s="61">
        <v>42611</v>
      </c>
      <c r="C489" s="5">
        <v>246.5</v>
      </c>
      <c r="D489" s="63" t="str">
        <f t="shared" si="8"/>
        <v>Monday</v>
      </c>
      <c r="E489" s="5"/>
      <c r="F489" s="5"/>
    </row>
    <row r="490" spans="2:6" x14ac:dyDescent="0.3">
      <c r="B490" s="61">
        <v>42613</v>
      </c>
      <c r="C490" s="5">
        <v>2601.797</v>
      </c>
      <c r="D490" s="63" t="str">
        <f t="shared" si="8"/>
        <v>Wednesday</v>
      </c>
      <c r="E490" s="5"/>
      <c r="F490" s="5"/>
    </row>
    <row r="491" spans="2:6" x14ac:dyDescent="0.3">
      <c r="B491" s="61">
        <v>42614</v>
      </c>
      <c r="C491" s="5">
        <v>2367.5639999999999</v>
      </c>
      <c r="D491" s="63" t="str">
        <f t="shared" si="8"/>
        <v>Thursday</v>
      </c>
      <c r="E491" s="5"/>
      <c r="F491" s="5"/>
    </row>
    <row r="492" spans="2:6" x14ac:dyDescent="0.3">
      <c r="B492" s="61">
        <v>42616</v>
      </c>
      <c r="C492" s="5">
        <v>1874.8979999999997</v>
      </c>
      <c r="D492" s="63" t="str">
        <f t="shared" si="8"/>
        <v>Saturday</v>
      </c>
      <c r="E492" s="5"/>
      <c r="F492" s="5"/>
    </row>
    <row r="493" spans="2:6" x14ac:dyDescent="0.3">
      <c r="B493" s="61">
        <v>42617</v>
      </c>
      <c r="C493" s="5">
        <v>1071.2839999999999</v>
      </c>
      <c r="D493" s="63" t="str">
        <f t="shared" si="8"/>
        <v>Sunday</v>
      </c>
      <c r="E493" s="5"/>
      <c r="F493" s="5"/>
    </row>
    <row r="494" spans="2:6" x14ac:dyDescent="0.3">
      <c r="B494" s="61">
        <v>42618</v>
      </c>
      <c r="C494" s="5">
        <v>934.10300000000007</v>
      </c>
      <c r="D494" s="63" t="str">
        <f t="shared" si="8"/>
        <v>Monday</v>
      </c>
      <c r="E494" s="5"/>
      <c r="F494" s="5"/>
    </row>
    <row r="495" spans="2:6" x14ac:dyDescent="0.3">
      <c r="B495" s="61">
        <v>42619</v>
      </c>
      <c r="C495" s="5">
        <v>919.67399999999998</v>
      </c>
      <c r="D495" s="63" t="str">
        <f t="shared" si="8"/>
        <v>Tuesday</v>
      </c>
      <c r="E495" s="5"/>
      <c r="F495" s="5"/>
    </row>
    <row r="496" spans="2:6" x14ac:dyDescent="0.3">
      <c r="B496" s="61">
        <v>42620</v>
      </c>
      <c r="C496" s="5">
        <v>2922.6669999999999</v>
      </c>
      <c r="D496" s="63" t="str">
        <f t="shared" si="8"/>
        <v>Wednesday</v>
      </c>
      <c r="E496" s="5"/>
      <c r="F496" s="5"/>
    </row>
    <row r="497" spans="2:6" x14ac:dyDescent="0.3">
      <c r="B497" s="61">
        <v>42621</v>
      </c>
      <c r="C497" s="5">
        <v>89.64</v>
      </c>
      <c r="D497" s="63" t="str">
        <f t="shared" si="8"/>
        <v>Thursday</v>
      </c>
      <c r="E497" s="5"/>
      <c r="F497" s="5"/>
    </row>
    <row r="498" spans="2:6" x14ac:dyDescent="0.3">
      <c r="B498" s="61">
        <v>42623</v>
      </c>
      <c r="C498" s="5">
        <v>1415.7259999999999</v>
      </c>
      <c r="D498" s="63" t="str">
        <f t="shared" si="8"/>
        <v>Saturday</v>
      </c>
      <c r="E498" s="5"/>
      <c r="F498" s="5"/>
    </row>
    <row r="499" spans="2:6" x14ac:dyDescent="0.3">
      <c r="B499" s="61">
        <v>42624</v>
      </c>
      <c r="C499" s="5">
        <v>1962.13</v>
      </c>
      <c r="D499" s="63" t="str">
        <f t="shared" si="8"/>
        <v>Sunday</v>
      </c>
      <c r="E499" s="5"/>
      <c r="F499" s="5"/>
    </row>
    <row r="500" spans="2:6" x14ac:dyDescent="0.3">
      <c r="B500" s="61">
        <v>42625</v>
      </c>
      <c r="C500" s="5">
        <v>707.82399999999996</v>
      </c>
      <c r="D500" s="63" t="str">
        <f t="shared" si="8"/>
        <v>Monday</v>
      </c>
      <c r="E500" s="5"/>
      <c r="F500" s="5"/>
    </row>
    <row r="501" spans="2:6" x14ac:dyDescent="0.3">
      <c r="B501" s="61">
        <v>42626</v>
      </c>
      <c r="C501" s="5">
        <v>2109.4200000000005</v>
      </c>
      <c r="D501" s="63" t="str">
        <f t="shared" si="8"/>
        <v>Tuesday</v>
      </c>
      <c r="E501" s="5"/>
      <c r="F501" s="5"/>
    </row>
    <row r="502" spans="2:6" x14ac:dyDescent="0.3">
      <c r="B502" s="61">
        <v>42627</v>
      </c>
      <c r="C502" s="5">
        <v>3262.42</v>
      </c>
      <c r="D502" s="63" t="str">
        <f t="shared" si="8"/>
        <v>Wednesday</v>
      </c>
      <c r="E502" s="5"/>
      <c r="F502" s="5"/>
    </row>
    <row r="503" spans="2:6" x14ac:dyDescent="0.3">
      <c r="B503" s="61">
        <v>42628</v>
      </c>
      <c r="C503" s="5">
        <v>2535.8500000000004</v>
      </c>
      <c r="D503" s="63" t="str">
        <f t="shared" si="8"/>
        <v>Thursday</v>
      </c>
      <c r="E503" s="5"/>
      <c r="F503" s="5"/>
    </row>
    <row r="504" spans="2:6" x14ac:dyDescent="0.3">
      <c r="B504" s="61">
        <v>42629</v>
      </c>
      <c r="C504" s="5">
        <v>31.12</v>
      </c>
      <c r="D504" s="63" t="str">
        <f t="shared" si="8"/>
        <v>Friday</v>
      </c>
      <c r="E504" s="5"/>
      <c r="F504" s="5"/>
    </row>
    <row r="505" spans="2:6" x14ac:dyDescent="0.3">
      <c r="B505" s="61">
        <v>42630</v>
      </c>
      <c r="C505" s="5">
        <v>11525.005999999999</v>
      </c>
      <c r="D505" s="63" t="str">
        <f t="shared" si="8"/>
        <v>Saturday</v>
      </c>
      <c r="E505" s="5"/>
      <c r="F505" s="5"/>
    </row>
    <row r="506" spans="2:6" x14ac:dyDescent="0.3">
      <c r="B506" s="61">
        <v>42631</v>
      </c>
      <c r="C506" s="5">
        <v>3924.32</v>
      </c>
      <c r="D506" s="63" t="str">
        <f t="shared" si="8"/>
        <v>Sunday</v>
      </c>
      <c r="E506" s="5"/>
      <c r="F506" s="5"/>
    </row>
    <row r="507" spans="2:6" x14ac:dyDescent="0.3">
      <c r="B507" s="61">
        <v>42632</v>
      </c>
      <c r="C507" s="5">
        <v>500.38</v>
      </c>
      <c r="D507" s="63" t="str">
        <f t="shared" si="8"/>
        <v>Monday</v>
      </c>
      <c r="E507" s="5"/>
      <c r="F507" s="5"/>
    </row>
    <row r="508" spans="2:6" x14ac:dyDescent="0.3">
      <c r="B508" s="61">
        <v>42633</v>
      </c>
      <c r="C508" s="5">
        <v>1836.0519999999999</v>
      </c>
      <c r="D508" s="63" t="str">
        <f t="shared" si="8"/>
        <v>Tuesday</v>
      </c>
      <c r="E508" s="5"/>
      <c r="F508" s="5"/>
    </row>
    <row r="509" spans="2:6" x14ac:dyDescent="0.3">
      <c r="B509" s="61">
        <v>42634</v>
      </c>
      <c r="C509" s="5">
        <v>6982.0580000000009</v>
      </c>
      <c r="D509" s="63" t="str">
        <f t="shared" si="8"/>
        <v>Wednesday</v>
      </c>
      <c r="E509" s="5"/>
      <c r="F509" s="5"/>
    </row>
    <row r="510" spans="2:6" x14ac:dyDescent="0.3">
      <c r="B510" s="61">
        <v>42635</v>
      </c>
      <c r="C510" s="5">
        <v>1783.5039999999999</v>
      </c>
      <c r="D510" s="63" t="str">
        <f t="shared" si="8"/>
        <v>Thursday</v>
      </c>
      <c r="E510" s="5"/>
      <c r="F510" s="5"/>
    </row>
    <row r="511" spans="2:6" x14ac:dyDescent="0.3">
      <c r="B511" s="61">
        <v>42637</v>
      </c>
      <c r="C511" s="5">
        <v>4180.6139999999996</v>
      </c>
      <c r="D511" s="63" t="str">
        <f t="shared" si="8"/>
        <v>Saturday</v>
      </c>
      <c r="E511" s="5"/>
      <c r="F511" s="5"/>
    </row>
    <row r="512" spans="2:6" x14ac:dyDescent="0.3">
      <c r="B512" s="61">
        <v>42638</v>
      </c>
      <c r="C512" s="5">
        <v>3033.7569999999996</v>
      </c>
      <c r="D512" s="63" t="str">
        <f t="shared" si="8"/>
        <v>Sunday</v>
      </c>
      <c r="E512" s="5"/>
      <c r="F512" s="5"/>
    </row>
    <row r="513" spans="2:6" x14ac:dyDescent="0.3">
      <c r="B513" s="61">
        <v>42639</v>
      </c>
      <c r="C513" s="5">
        <v>3722.2729999999997</v>
      </c>
      <c r="D513" s="63" t="str">
        <f t="shared" si="8"/>
        <v>Monday</v>
      </c>
      <c r="E513" s="5"/>
      <c r="F513" s="5"/>
    </row>
    <row r="514" spans="2:6" x14ac:dyDescent="0.3">
      <c r="B514" s="61">
        <v>42640</v>
      </c>
      <c r="C514" s="5">
        <v>2382.9580000000001</v>
      </c>
      <c r="D514" s="63" t="str">
        <f t="shared" si="8"/>
        <v>Tuesday</v>
      </c>
      <c r="E514" s="5"/>
      <c r="F514" s="5"/>
    </row>
    <row r="515" spans="2:6" x14ac:dyDescent="0.3">
      <c r="B515" s="61">
        <v>42641</v>
      </c>
      <c r="C515" s="5">
        <v>1058.364</v>
      </c>
      <c r="D515" s="63" t="str">
        <f t="shared" si="8"/>
        <v>Wednesday</v>
      </c>
      <c r="E515" s="5"/>
      <c r="F515" s="5"/>
    </row>
    <row r="516" spans="2:6" x14ac:dyDescent="0.3">
      <c r="B516" s="61">
        <v>42644</v>
      </c>
      <c r="C516" s="5">
        <v>1158.414</v>
      </c>
      <c r="D516" s="63" t="str">
        <f t="shared" si="8"/>
        <v>Saturday</v>
      </c>
      <c r="E516" s="5"/>
      <c r="F516" s="5"/>
    </row>
    <row r="517" spans="2:6" x14ac:dyDescent="0.3">
      <c r="B517" s="61">
        <v>42645</v>
      </c>
      <c r="C517" s="5">
        <v>1269.2660000000001</v>
      </c>
      <c r="D517" s="63" t="str">
        <f t="shared" si="8"/>
        <v>Sunday</v>
      </c>
      <c r="E517" s="5"/>
      <c r="F517" s="5"/>
    </row>
    <row r="518" spans="2:6" x14ac:dyDescent="0.3">
      <c r="B518" s="61">
        <v>42646</v>
      </c>
      <c r="C518" s="5">
        <v>275.21800000000002</v>
      </c>
      <c r="D518" s="63" t="str">
        <f t="shared" si="8"/>
        <v>Monday</v>
      </c>
      <c r="E518" s="5"/>
      <c r="F518" s="5"/>
    </row>
    <row r="519" spans="2:6" x14ac:dyDescent="0.3">
      <c r="B519" s="61">
        <v>42647</v>
      </c>
      <c r="C519" s="5">
        <v>505.58</v>
      </c>
      <c r="D519" s="63" t="str">
        <f t="shared" si="8"/>
        <v>Tuesday</v>
      </c>
      <c r="E519" s="5"/>
      <c r="F519" s="5"/>
    </row>
    <row r="520" spans="2:6" x14ac:dyDescent="0.3">
      <c r="B520" s="61">
        <v>42648</v>
      </c>
      <c r="C520" s="5">
        <v>851.09199999999998</v>
      </c>
      <c r="D520" s="63" t="str">
        <f t="shared" si="8"/>
        <v>Wednesday</v>
      </c>
      <c r="E520" s="5"/>
      <c r="F520" s="5"/>
    </row>
    <row r="521" spans="2:6" x14ac:dyDescent="0.3">
      <c r="B521" s="61">
        <v>42651</v>
      </c>
      <c r="C521" s="5">
        <v>222.12</v>
      </c>
      <c r="D521" s="63" t="str">
        <f t="shared" si="8"/>
        <v>Saturday</v>
      </c>
      <c r="E521" s="5"/>
      <c r="F521" s="5"/>
    </row>
    <row r="522" spans="2:6" x14ac:dyDescent="0.3">
      <c r="B522" s="61">
        <v>42652</v>
      </c>
      <c r="C522" s="5">
        <v>2133.5350000000003</v>
      </c>
      <c r="D522" s="63" t="str">
        <f t="shared" ref="D522:D585" si="9">TEXT(B522,"dddd")</f>
        <v>Sunday</v>
      </c>
      <c r="E522" s="5"/>
      <c r="F522" s="5"/>
    </row>
    <row r="523" spans="2:6" x14ac:dyDescent="0.3">
      <c r="B523" s="61">
        <v>42653</v>
      </c>
      <c r="C523" s="5">
        <v>1855.008</v>
      </c>
      <c r="D523" s="63" t="str">
        <f t="shared" si="9"/>
        <v>Monday</v>
      </c>
      <c r="E523" s="5"/>
      <c r="F523" s="5"/>
    </row>
    <row r="524" spans="2:6" x14ac:dyDescent="0.3">
      <c r="B524" s="61">
        <v>42654</v>
      </c>
      <c r="C524" s="5">
        <v>1011.8955000000001</v>
      </c>
      <c r="D524" s="63" t="str">
        <f t="shared" si="9"/>
        <v>Tuesday</v>
      </c>
      <c r="E524" s="5"/>
      <c r="F524" s="5"/>
    </row>
    <row r="525" spans="2:6" x14ac:dyDescent="0.3">
      <c r="B525" s="61">
        <v>42655</v>
      </c>
      <c r="C525" s="5">
        <v>2390.7580000000003</v>
      </c>
      <c r="D525" s="63" t="str">
        <f t="shared" si="9"/>
        <v>Wednesday</v>
      </c>
      <c r="E525" s="5"/>
      <c r="F525" s="5"/>
    </row>
    <row r="526" spans="2:6" x14ac:dyDescent="0.3">
      <c r="B526" s="61">
        <v>42656</v>
      </c>
      <c r="C526" s="5">
        <v>371.65999999999997</v>
      </c>
      <c r="D526" s="63" t="str">
        <f t="shared" si="9"/>
        <v>Thursday</v>
      </c>
      <c r="E526" s="5"/>
      <c r="F526" s="5"/>
    </row>
    <row r="527" spans="2:6" x14ac:dyDescent="0.3">
      <c r="B527" s="61">
        <v>42658</v>
      </c>
      <c r="C527" s="5">
        <v>3219.5539999999996</v>
      </c>
      <c r="D527" s="63" t="str">
        <f t="shared" si="9"/>
        <v>Saturday</v>
      </c>
      <c r="E527" s="5"/>
      <c r="F527" s="5"/>
    </row>
    <row r="528" spans="2:6" x14ac:dyDescent="0.3">
      <c r="B528" s="61">
        <v>42659</v>
      </c>
      <c r="C528" s="5">
        <v>824.97</v>
      </c>
      <c r="D528" s="63" t="str">
        <f t="shared" si="9"/>
        <v>Sunday</v>
      </c>
      <c r="E528" s="5"/>
      <c r="F528" s="5"/>
    </row>
    <row r="529" spans="2:6" x14ac:dyDescent="0.3">
      <c r="B529" s="61">
        <v>42660</v>
      </c>
      <c r="C529" s="5">
        <v>77.88</v>
      </c>
      <c r="D529" s="63" t="str">
        <f t="shared" si="9"/>
        <v>Monday</v>
      </c>
      <c r="E529" s="5"/>
      <c r="F529" s="5"/>
    </row>
    <row r="530" spans="2:6" x14ac:dyDescent="0.3">
      <c r="B530" s="61">
        <v>42661</v>
      </c>
      <c r="C530" s="5">
        <v>378.49400000000003</v>
      </c>
      <c r="D530" s="63" t="str">
        <f t="shared" si="9"/>
        <v>Tuesday</v>
      </c>
      <c r="E530" s="5"/>
      <c r="F530" s="5"/>
    </row>
    <row r="531" spans="2:6" x14ac:dyDescent="0.3">
      <c r="B531" s="61">
        <v>42662</v>
      </c>
      <c r="C531" s="5">
        <v>2135.0899999999997</v>
      </c>
      <c r="D531" s="63" t="str">
        <f t="shared" si="9"/>
        <v>Wednesday</v>
      </c>
      <c r="E531" s="5"/>
      <c r="F531" s="5"/>
    </row>
    <row r="532" spans="2:6" x14ac:dyDescent="0.3">
      <c r="B532" s="61">
        <v>42663</v>
      </c>
      <c r="C532" s="5">
        <v>720.08600000000001</v>
      </c>
      <c r="D532" s="63" t="str">
        <f t="shared" si="9"/>
        <v>Thursday</v>
      </c>
      <c r="E532" s="5"/>
      <c r="F532" s="5"/>
    </row>
    <row r="533" spans="2:6" x14ac:dyDescent="0.3">
      <c r="B533" s="61">
        <v>42665</v>
      </c>
      <c r="C533" s="5">
        <v>15.128</v>
      </c>
      <c r="D533" s="63" t="str">
        <f t="shared" si="9"/>
        <v>Saturday</v>
      </c>
      <c r="E533" s="5"/>
      <c r="F533" s="5"/>
    </row>
    <row r="534" spans="2:6" x14ac:dyDescent="0.3">
      <c r="B534" s="61">
        <v>42666</v>
      </c>
      <c r="C534" s="5">
        <v>2262.2960000000003</v>
      </c>
      <c r="D534" s="63" t="str">
        <f t="shared" si="9"/>
        <v>Sunday</v>
      </c>
      <c r="E534" s="5"/>
      <c r="F534" s="5"/>
    </row>
    <row r="535" spans="2:6" x14ac:dyDescent="0.3">
      <c r="B535" s="61">
        <v>42667</v>
      </c>
      <c r="C535" s="5">
        <v>831.14499999999998</v>
      </c>
      <c r="D535" s="63" t="str">
        <f t="shared" si="9"/>
        <v>Monday</v>
      </c>
      <c r="E535" s="5"/>
      <c r="F535" s="5"/>
    </row>
    <row r="536" spans="2:6" x14ac:dyDescent="0.3">
      <c r="B536" s="61">
        <v>42668</v>
      </c>
      <c r="C536" s="5">
        <v>1425.412</v>
      </c>
      <c r="D536" s="63" t="str">
        <f t="shared" si="9"/>
        <v>Tuesday</v>
      </c>
      <c r="E536" s="5"/>
      <c r="F536" s="5"/>
    </row>
    <row r="537" spans="2:6" x14ac:dyDescent="0.3">
      <c r="B537" s="61">
        <v>42669</v>
      </c>
      <c r="C537" s="5">
        <v>1395.3330000000001</v>
      </c>
      <c r="D537" s="63" t="str">
        <f t="shared" si="9"/>
        <v>Wednesday</v>
      </c>
      <c r="E537" s="5"/>
      <c r="F537" s="5"/>
    </row>
    <row r="538" spans="2:6" x14ac:dyDescent="0.3">
      <c r="B538" s="61">
        <v>42671</v>
      </c>
      <c r="C538" s="5">
        <v>104.51</v>
      </c>
      <c r="D538" s="63" t="str">
        <f t="shared" si="9"/>
        <v>Friday</v>
      </c>
      <c r="E538" s="5"/>
      <c r="F538" s="5"/>
    </row>
    <row r="539" spans="2:6" x14ac:dyDescent="0.3">
      <c r="B539" s="61">
        <v>42672</v>
      </c>
      <c r="C539" s="5">
        <v>244.24</v>
      </c>
      <c r="D539" s="63" t="str">
        <f t="shared" si="9"/>
        <v>Saturday</v>
      </c>
      <c r="E539" s="5"/>
      <c r="F539" s="5"/>
    </row>
    <row r="540" spans="2:6" x14ac:dyDescent="0.3">
      <c r="B540" s="61">
        <v>42673</v>
      </c>
      <c r="C540" s="5">
        <v>2122.0439999999999</v>
      </c>
      <c r="D540" s="63" t="str">
        <f t="shared" si="9"/>
        <v>Sunday</v>
      </c>
      <c r="E540" s="5"/>
      <c r="F540" s="5"/>
    </row>
    <row r="541" spans="2:6" x14ac:dyDescent="0.3">
      <c r="B541" s="61">
        <v>42674</v>
      </c>
      <c r="C541" s="5">
        <v>3211.0090000000005</v>
      </c>
      <c r="D541" s="63" t="str">
        <f t="shared" si="9"/>
        <v>Monday</v>
      </c>
      <c r="E541" s="5"/>
      <c r="F541" s="5"/>
    </row>
    <row r="542" spans="2:6" x14ac:dyDescent="0.3">
      <c r="B542" s="61">
        <v>42675</v>
      </c>
      <c r="C542" s="5">
        <v>3106.1059999999998</v>
      </c>
      <c r="D542" s="63" t="str">
        <f t="shared" si="9"/>
        <v>Tuesday</v>
      </c>
      <c r="E542" s="5"/>
      <c r="F542" s="5"/>
    </row>
    <row r="543" spans="2:6" x14ac:dyDescent="0.3">
      <c r="B543" s="61">
        <v>42676</v>
      </c>
      <c r="C543" s="5">
        <v>5528.5510000000004</v>
      </c>
      <c r="D543" s="63" t="str">
        <f t="shared" si="9"/>
        <v>Wednesday</v>
      </c>
      <c r="E543" s="5"/>
      <c r="F543" s="5"/>
    </row>
    <row r="544" spans="2:6" x14ac:dyDescent="0.3">
      <c r="B544" s="61">
        <v>42677</v>
      </c>
      <c r="C544" s="5">
        <v>2800.8459999999995</v>
      </c>
      <c r="D544" s="63" t="str">
        <f t="shared" si="9"/>
        <v>Thursday</v>
      </c>
      <c r="E544" s="5"/>
      <c r="F544" s="5"/>
    </row>
    <row r="545" spans="2:6" x14ac:dyDescent="0.3">
      <c r="B545" s="61">
        <v>42679</v>
      </c>
      <c r="C545" s="5">
        <v>834.87399999999991</v>
      </c>
      <c r="D545" s="63" t="str">
        <f t="shared" si="9"/>
        <v>Saturday</v>
      </c>
      <c r="E545" s="5"/>
      <c r="F545" s="5"/>
    </row>
    <row r="546" spans="2:6" x14ac:dyDescent="0.3">
      <c r="B546" s="61">
        <v>42680</v>
      </c>
      <c r="C546" s="5">
        <v>11.481</v>
      </c>
      <c r="D546" s="63" t="str">
        <f t="shared" si="9"/>
        <v>Sunday</v>
      </c>
      <c r="E546" s="5"/>
      <c r="F546" s="5"/>
    </row>
    <row r="547" spans="2:6" x14ac:dyDescent="0.3">
      <c r="B547" s="61">
        <v>42681</v>
      </c>
      <c r="C547" s="5">
        <v>3073.0729999999999</v>
      </c>
      <c r="D547" s="63" t="str">
        <f t="shared" si="9"/>
        <v>Monday</v>
      </c>
      <c r="E547" s="5"/>
      <c r="F547" s="5"/>
    </row>
    <row r="548" spans="2:6" x14ac:dyDescent="0.3">
      <c r="B548" s="61">
        <v>42682</v>
      </c>
      <c r="C548" s="5">
        <v>12196.996999999999</v>
      </c>
      <c r="D548" s="63" t="str">
        <f t="shared" si="9"/>
        <v>Tuesday</v>
      </c>
      <c r="E548" s="5"/>
      <c r="F548" s="5"/>
    </row>
    <row r="549" spans="2:6" x14ac:dyDescent="0.3">
      <c r="B549" s="61">
        <v>42683</v>
      </c>
      <c r="C549" s="5">
        <v>4620.2919999999995</v>
      </c>
      <c r="D549" s="63" t="str">
        <f t="shared" si="9"/>
        <v>Wednesday</v>
      </c>
      <c r="E549" s="5"/>
      <c r="F549" s="5"/>
    </row>
    <row r="550" spans="2:6" x14ac:dyDescent="0.3">
      <c r="B550" s="61">
        <v>42684</v>
      </c>
      <c r="C550" s="5">
        <v>3536.904</v>
      </c>
      <c r="D550" s="63" t="str">
        <f t="shared" si="9"/>
        <v>Thursday</v>
      </c>
      <c r="E550" s="5"/>
      <c r="F550" s="5"/>
    </row>
    <row r="551" spans="2:6" x14ac:dyDescent="0.3">
      <c r="B551" s="61">
        <v>42685</v>
      </c>
      <c r="C551" s="5">
        <v>542.178</v>
      </c>
      <c r="D551" s="63" t="str">
        <f t="shared" si="9"/>
        <v>Friday</v>
      </c>
      <c r="E551" s="5"/>
      <c r="F551" s="5"/>
    </row>
    <row r="552" spans="2:6" x14ac:dyDescent="0.3">
      <c r="B552" s="61">
        <v>42686</v>
      </c>
      <c r="C552" s="5">
        <v>1127.992</v>
      </c>
      <c r="D552" s="63" t="str">
        <f t="shared" si="9"/>
        <v>Saturday</v>
      </c>
      <c r="E552" s="5"/>
      <c r="F552" s="5"/>
    </row>
    <row r="553" spans="2:6" x14ac:dyDescent="0.3">
      <c r="B553" s="61">
        <v>42687</v>
      </c>
      <c r="C553" s="5">
        <v>2867.9132</v>
      </c>
      <c r="D553" s="63" t="str">
        <f t="shared" si="9"/>
        <v>Sunday</v>
      </c>
      <c r="E553" s="5"/>
      <c r="F553" s="5"/>
    </row>
    <row r="554" spans="2:6" x14ac:dyDescent="0.3">
      <c r="B554" s="61">
        <v>42688</v>
      </c>
      <c r="C554" s="5">
        <v>2512.71</v>
      </c>
      <c r="D554" s="63" t="str">
        <f t="shared" si="9"/>
        <v>Monday</v>
      </c>
      <c r="E554" s="5"/>
      <c r="F554" s="5"/>
    </row>
    <row r="555" spans="2:6" x14ac:dyDescent="0.3">
      <c r="B555" s="61">
        <v>42689</v>
      </c>
      <c r="C555" s="5">
        <v>702.17</v>
      </c>
      <c r="D555" s="63" t="str">
        <f t="shared" si="9"/>
        <v>Tuesday</v>
      </c>
      <c r="E555" s="5"/>
      <c r="F555" s="5"/>
    </row>
    <row r="556" spans="2:6" x14ac:dyDescent="0.3">
      <c r="B556" s="61">
        <v>42690</v>
      </c>
      <c r="C556" s="5">
        <v>4072.3340000000003</v>
      </c>
      <c r="D556" s="63" t="str">
        <f t="shared" si="9"/>
        <v>Wednesday</v>
      </c>
      <c r="E556" s="5"/>
      <c r="F556" s="5"/>
    </row>
    <row r="557" spans="2:6" x14ac:dyDescent="0.3">
      <c r="B557" s="61">
        <v>42691</v>
      </c>
      <c r="C557" s="5">
        <v>3885.9860000000003</v>
      </c>
      <c r="D557" s="63" t="str">
        <f t="shared" si="9"/>
        <v>Thursday</v>
      </c>
      <c r="E557" s="5"/>
      <c r="F557" s="5"/>
    </row>
    <row r="558" spans="2:6" x14ac:dyDescent="0.3">
      <c r="B558" s="61">
        <v>42693</v>
      </c>
      <c r="C558" s="5">
        <v>1040.7840000000001</v>
      </c>
      <c r="D558" s="63" t="str">
        <f t="shared" si="9"/>
        <v>Saturday</v>
      </c>
      <c r="E558" s="5"/>
      <c r="F558" s="5"/>
    </row>
    <row r="559" spans="2:6" x14ac:dyDescent="0.3">
      <c r="B559" s="61">
        <v>42694</v>
      </c>
      <c r="C559" s="5">
        <v>2861.15</v>
      </c>
      <c r="D559" s="63" t="str">
        <f t="shared" si="9"/>
        <v>Sunday</v>
      </c>
      <c r="E559" s="5"/>
      <c r="F559" s="5"/>
    </row>
    <row r="560" spans="2:6" x14ac:dyDescent="0.3">
      <c r="B560" s="61">
        <v>42695</v>
      </c>
      <c r="C560" s="5">
        <v>3613.5748000000003</v>
      </c>
      <c r="D560" s="63" t="str">
        <f t="shared" si="9"/>
        <v>Monday</v>
      </c>
      <c r="E560" s="5"/>
      <c r="F560" s="5"/>
    </row>
    <row r="561" spans="2:6" x14ac:dyDescent="0.3">
      <c r="B561" s="61">
        <v>42696</v>
      </c>
      <c r="C561" s="5">
        <v>614.49900000000002</v>
      </c>
      <c r="D561" s="63" t="str">
        <f t="shared" si="9"/>
        <v>Tuesday</v>
      </c>
      <c r="E561" s="5"/>
      <c r="F561" s="5"/>
    </row>
    <row r="562" spans="2:6" x14ac:dyDescent="0.3">
      <c r="B562" s="61">
        <v>42697</v>
      </c>
      <c r="C562" s="5">
        <v>3450.1879999999996</v>
      </c>
      <c r="D562" s="63" t="str">
        <f t="shared" si="9"/>
        <v>Wednesday</v>
      </c>
      <c r="E562" s="5"/>
      <c r="F562" s="5"/>
    </row>
    <row r="563" spans="2:6" x14ac:dyDescent="0.3">
      <c r="B563" s="61">
        <v>42698</v>
      </c>
      <c r="C563" s="5">
        <v>1218.7640000000001</v>
      </c>
      <c r="D563" s="63" t="str">
        <f t="shared" si="9"/>
        <v>Thursday</v>
      </c>
      <c r="E563" s="5"/>
      <c r="F563" s="5"/>
    </row>
    <row r="564" spans="2:6" x14ac:dyDescent="0.3">
      <c r="B564" s="61">
        <v>42699</v>
      </c>
      <c r="C564" s="5">
        <v>13.12</v>
      </c>
      <c r="D564" s="63" t="str">
        <f t="shared" si="9"/>
        <v>Friday</v>
      </c>
      <c r="E564" s="5"/>
      <c r="F564" s="5"/>
    </row>
    <row r="565" spans="2:6" x14ac:dyDescent="0.3">
      <c r="B565" s="61">
        <v>42700</v>
      </c>
      <c r="C565" s="5">
        <v>1484.0819999999999</v>
      </c>
      <c r="D565" s="63" t="str">
        <f t="shared" si="9"/>
        <v>Saturday</v>
      </c>
      <c r="E565" s="5"/>
      <c r="F565" s="5"/>
    </row>
    <row r="566" spans="2:6" x14ac:dyDescent="0.3">
      <c r="B566" s="61">
        <v>42701</v>
      </c>
      <c r="C566" s="5">
        <v>3109.7834999999995</v>
      </c>
      <c r="D566" s="63" t="str">
        <f t="shared" si="9"/>
        <v>Sunday</v>
      </c>
      <c r="E566" s="5"/>
      <c r="F566" s="5"/>
    </row>
    <row r="567" spans="2:6" x14ac:dyDescent="0.3">
      <c r="B567" s="61">
        <v>42702</v>
      </c>
      <c r="C567" s="5">
        <v>1864.4820000000002</v>
      </c>
      <c r="D567" s="63" t="str">
        <f t="shared" si="9"/>
        <v>Monday</v>
      </c>
      <c r="E567" s="5"/>
      <c r="F567" s="5"/>
    </row>
    <row r="568" spans="2:6" x14ac:dyDescent="0.3">
      <c r="B568" s="61">
        <v>42703</v>
      </c>
      <c r="C568" s="5">
        <v>2760.1680000000006</v>
      </c>
      <c r="D568" s="63" t="str">
        <f t="shared" si="9"/>
        <v>Tuesday</v>
      </c>
      <c r="E568" s="5"/>
      <c r="F568" s="5"/>
    </row>
    <row r="569" spans="2:6" x14ac:dyDescent="0.3">
      <c r="B569" s="61">
        <v>42704</v>
      </c>
      <c r="C569" s="5">
        <v>1798.3969999999999</v>
      </c>
      <c r="D569" s="63" t="str">
        <f t="shared" si="9"/>
        <v>Wednesday</v>
      </c>
      <c r="E569" s="5"/>
      <c r="F569" s="5"/>
    </row>
    <row r="570" spans="2:6" x14ac:dyDescent="0.3">
      <c r="B570" s="61">
        <v>42705</v>
      </c>
      <c r="C570" s="5">
        <v>7130.5940000000001</v>
      </c>
      <c r="D570" s="63" t="str">
        <f t="shared" si="9"/>
        <v>Thursday</v>
      </c>
      <c r="E570" s="5"/>
      <c r="F570" s="5"/>
    </row>
    <row r="571" spans="2:6" x14ac:dyDescent="0.3">
      <c r="B571" s="61">
        <v>42707</v>
      </c>
      <c r="C571" s="5">
        <v>1972.6450000000002</v>
      </c>
      <c r="D571" s="63" t="str">
        <f t="shared" si="9"/>
        <v>Saturday</v>
      </c>
      <c r="E571" s="5"/>
      <c r="F571" s="5"/>
    </row>
    <row r="572" spans="2:6" x14ac:dyDescent="0.3">
      <c r="B572" s="61">
        <v>42708</v>
      </c>
      <c r="C572" s="5">
        <v>5185.8139999999985</v>
      </c>
      <c r="D572" s="63" t="str">
        <f t="shared" si="9"/>
        <v>Sunday</v>
      </c>
      <c r="E572" s="5"/>
      <c r="F572" s="5"/>
    </row>
    <row r="573" spans="2:6" x14ac:dyDescent="0.3">
      <c r="B573" s="61">
        <v>42709</v>
      </c>
      <c r="C573" s="5">
        <v>897.322</v>
      </c>
      <c r="D573" s="63" t="str">
        <f t="shared" si="9"/>
        <v>Monday</v>
      </c>
      <c r="E573" s="5"/>
      <c r="F573" s="5"/>
    </row>
    <row r="574" spans="2:6" x14ac:dyDescent="0.3">
      <c r="B574" s="61">
        <v>42710</v>
      </c>
      <c r="C574" s="5">
        <v>6061.5019999999986</v>
      </c>
      <c r="D574" s="63" t="str">
        <f t="shared" si="9"/>
        <v>Tuesday</v>
      </c>
      <c r="E574" s="5"/>
      <c r="F574" s="5"/>
    </row>
    <row r="575" spans="2:6" x14ac:dyDescent="0.3">
      <c r="B575" s="61">
        <v>42711</v>
      </c>
      <c r="C575" s="5">
        <v>1338.2980000000002</v>
      </c>
      <c r="D575" s="63" t="str">
        <f t="shared" si="9"/>
        <v>Wednesday</v>
      </c>
      <c r="E575" s="5"/>
      <c r="F575" s="5"/>
    </row>
    <row r="576" spans="2:6" x14ac:dyDescent="0.3">
      <c r="B576" s="61">
        <v>42712</v>
      </c>
      <c r="C576" s="5">
        <v>2672.7280000000001</v>
      </c>
      <c r="D576" s="63" t="str">
        <f t="shared" si="9"/>
        <v>Thursday</v>
      </c>
      <c r="E576" s="5"/>
      <c r="F576" s="5"/>
    </row>
    <row r="577" spans="2:6" x14ac:dyDescent="0.3">
      <c r="B577" s="61">
        <v>42713</v>
      </c>
      <c r="C577" s="5">
        <v>34.020000000000003</v>
      </c>
      <c r="D577" s="63" t="str">
        <f t="shared" si="9"/>
        <v>Friday</v>
      </c>
      <c r="E577" s="5"/>
      <c r="F577" s="5"/>
    </row>
    <row r="578" spans="2:6" x14ac:dyDescent="0.3">
      <c r="B578" s="61">
        <v>42714</v>
      </c>
      <c r="C578" s="5">
        <v>3080.380000000001</v>
      </c>
      <c r="D578" s="63" t="str">
        <f t="shared" si="9"/>
        <v>Saturday</v>
      </c>
      <c r="E578" s="5"/>
      <c r="F578" s="5"/>
    </row>
    <row r="579" spans="2:6" x14ac:dyDescent="0.3">
      <c r="B579" s="61">
        <v>42715</v>
      </c>
      <c r="C579" s="5">
        <v>1590.894</v>
      </c>
      <c r="D579" s="63" t="str">
        <f t="shared" si="9"/>
        <v>Sunday</v>
      </c>
      <c r="E579" s="5"/>
      <c r="F579" s="5"/>
    </row>
    <row r="580" spans="2:6" x14ac:dyDescent="0.3">
      <c r="B580" s="61">
        <v>42716</v>
      </c>
      <c r="C580" s="5">
        <v>1448.854</v>
      </c>
      <c r="D580" s="63" t="str">
        <f t="shared" si="9"/>
        <v>Monday</v>
      </c>
      <c r="E580" s="5"/>
      <c r="F580" s="5"/>
    </row>
    <row r="581" spans="2:6" x14ac:dyDescent="0.3">
      <c r="B581" s="61">
        <v>42717</v>
      </c>
      <c r="C581" s="5">
        <v>1023.3860000000001</v>
      </c>
      <c r="D581" s="63" t="str">
        <f t="shared" si="9"/>
        <v>Tuesday</v>
      </c>
      <c r="E581" s="5"/>
      <c r="F581" s="5"/>
    </row>
    <row r="582" spans="2:6" x14ac:dyDescent="0.3">
      <c r="B582" s="61">
        <v>42718</v>
      </c>
      <c r="C582" s="5">
        <v>488.74400000000003</v>
      </c>
      <c r="D582" s="63" t="str">
        <f t="shared" si="9"/>
        <v>Wednesday</v>
      </c>
      <c r="E582" s="5"/>
      <c r="F582" s="5"/>
    </row>
    <row r="583" spans="2:6" x14ac:dyDescent="0.3">
      <c r="B583" s="61">
        <v>42719</v>
      </c>
      <c r="C583" s="5">
        <v>5494.7959999999994</v>
      </c>
      <c r="D583" s="63" t="str">
        <f t="shared" si="9"/>
        <v>Thursday</v>
      </c>
      <c r="E583" s="5"/>
      <c r="F583" s="5"/>
    </row>
    <row r="584" spans="2:6" x14ac:dyDescent="0.3">
      <c r="B584" s="61">
        <v>42720</v>
      </c>
      <c r="C584" s="5">
        <v>4.9800000000000004</v>
      </c>
      <c r="D584" s="63" t="str">
        <f t="shared" si="9"/>
        <v>Friday</v>
      </c>
      <c r="E584" s="5"/>
      <c r="F584" s="5"/>
    </row>
    <row r="585" spans="2:6" x14ac:dyDescent="0.3">
      <c r="B585" s="61">
        <v>42721</v>
      </c>
      <c r="C585" s="5">
        <v>1918.492</v>
      </c>
      <c r="D585" s="63" t="str">
        <f t="shared" si="9"/>
        <v>Saturday</v>
      </c>
      <c r="E585" s="5"/>
      <c r="F585" s="5"/>
    </row>
    <row r="586" spans="2:6" x14ac:dyDescent="0.3">
      <c r="B586" s="61">
        <v>42722</v>
      </c>
      <c r="C586" s="5">
        <v>935.28800000000001</v>
      </c>
      <c r="D586" s="63" t="str">
        <f t="shared" ref="D586:D649" si="10">TEXT(B586,"dddd")</f>
        <v>Sunday</v>
      </c>
      <c r="E586" s="5"/>
      <c r="F586" s="5"/>
    </row>
    <row r="587" spans="2:6" x14ac:dyDescent="0.3">
      <c r="B587" s="61">
        <v>42723</v>
      </c>
      <c r="C587" s="5">
        <v>6120.6560000000009</v>
      </c>
      <c r="D587" s="63" t="str">
        <f t="shared" si="10"/>
        <v>Monday</v>
      </c>
      <c r="E587" s="5"/>
      <c r="F587" s="5"/>
    </row>
    <row r="588" spans="2:6" x14ac:dyDescent="0.3">
      <c r="B588" s="61">
        <v>42724</v>
      </c>
      <c r="C588" s="5">
        <v>1107.4639999999999</v>
      </c>
      <c r="D588" s="63" t="str">
        <f t="shared" si="10"/>
        <v>Tuesday</v>
      </c>
      <c r="E588" s="5"/>
      <c r="F588" s="5"/>
    </row>
    <row r="589" spans="2:6" x14ac:dyDescent="0.3">
      <c r="B589" s="61">
        <v>42725</v>
      </c>
      <c r="C589" s="5">
        <v>3257.7599999999998</v>
      </c>
      <c r="D589" s="63" t="str">
        <f t="shared" si="10"/>
        <v>Wednesday</v>
      </c>
      <c r="E589" s="5"/>
      <c r="F589" s="5"/>
    </row>
    <row r="590" spans="2:6" x14ac:dyDescent="0.3">
      <c r="B590" s="61">
        <v>42726</v>
      </c>
      <c r="C590" s="5">
        <v>473.31299999999999</v>
      </c>
      <c r="D590" s="63" t="str">
        <f t="shared" si="10"/>
        <v>Thursday</v>
      </c>
      <c r="E590" s="5"/>
      <c r="F590" s="5"/>
    </row>
    <row r="591" spans="2:6" x14ac:dyDescent="0.3">
      <c r="B591" s="61">
        <v>42727</v>
      </c>
      <c r="C591" s="5">
        <v>194.32</v>
      </c>
      <c r="D591" s="63" t="str">
        <f t="shared" si="10"/>
        <v>Friday</v>
      </c>
      <c r="E591" s="5"/>
      <c r="F591" s="5"/>
    </row>
    <row r="592" spans="2:6" x14ac:dyDescent="0.3">
      <c r="B592" s="61">
        <v>42728</v>
      </c>
      <c r="C592" s="5">
        <v>7484.5660000000007</v>
      </c>
      <c r="D592" s="63" t="str">
        <f t="shared" si="10"/>
        <v>Saturday</v>
      </c>
      <c r="E592" s="5"/>
      <c r="F592" s="5"/>
    </row>
    <row r="593" spans="2:6" x14ac:dyDescent="0.3">
      <c r="B593" s="61">
        <v>42729</v>
      </c>
      <c r="C593" s="5">
        <v>4204.9680000000008</v>
      </c>
      <c r="D593" s="63" t="str">
        <f t="shared" si="10"/>
        <v>Sunday</v>
      </c>
      <c r="E593" s="5"/>
      <c r="F593" s="5"/>
    </row>
    <row r="594" spans="2:6" x14ac:dyDescent="0.3">
      <c r="B594" s="61">
        <v>42730</v>
      </c>
      <c r="C594" s="5">
        <v>561.48599999999999</v>
      </c>
      <c r="D594" s="63" t="str">
        <f t="shared" si="10"/>
        <v>Monday</v>
      </c>
      <c r="E594" s="5"/>
      <c r="F594" s="5"/>
    </row>
    <row r="595" spans="2:6" x14ac:dyDescent="0.3">
      <c r="B595" s="61">
        <v>42731</v>
      </c>
      <c r="C595" s="5">
        <v>5148.4472000000005</v>
      </c>
      <c r="D595" s="63" t="str">
        <f t="shared" si="10"/>
        <v>Tuesday</v>
      </c>
      <c r="E595" s="5"/>
      <c r="F595" s="5"/>
    </row>
    <row r="596" spans="2:6" x14ac:dyDescent="0.3">
      <c r="B596" s="61">
        <v>42732</v>
      </c>
      <c r="C596" s="5">
        <v>79.2</v>
      </c>
      <c r="D596" s="63" t="str">
        <f t="shared" si="10"/>
        <v>Wednesday</v>
      </c>
      <c r="E596" s="5"/>
      <c r="F596" s="5"/>
    </row>
    <row r="597" spans="2:6" x14ac:dyDescent="0.3">
      <c r="B597" s="61">
        <v>42734</v>
      </c>
      <c r="C597" s="5">
        <v>3251.34</v>
      </c>
      <c r="D597" s="63" t="str">
        <f t="shared" si="10"/>
        <v>Friday</v>
      </c>
      <c r="E597" s="5"/>
      <c r="F597" s="5"/>
    </row>
    <row r="598" spans="2:6" x14ac:dyDescent="0.3">
      <c r="B598" s="61">
        <v>42735</v>
      </c>
      <c r="C598" s="5">
        <v>1381.3439999999998</v>
      </c>
      <c r="D598" s="63" t="str">
        <f t="shared" si="10"/>
        <v>Saturday</v>
      </c>
      <c r="E598" s="5"/>
      <c r="F598" s="5"/>
    </row>
    <row r="599" spans="2:6" x14ac:dyDescent="0.3">
      <c r="B599" s="61">
        <v>42737</v>
      </c>
      <c r="C599" s="5">
        <v>405.91999999999996</v>
      </c>
      <c r="D599" s="63" t="str">
        <f t="shared" si="10"/>
        <v>Monday</v>
      </c>
      <c r="E599" s="5"/>
      <c r="F599" s="5"/>
    </row>
    <row r="600" spans="2:6" x14ac:dyDescent="0.3">
      <c r="B600" s="61">
        <v>42738</v>
      </c>
      <c r="C600" s="5">
        <v>2095.83</v>
      </c>
      <c r="D600" s="63" t="str">
        <f t="shared" si="10"/>
        <v>Tuesday</v>
      </c>
      <c r="E600" s="5"/>
      <c r="F600" s="5"/>
    </row>
    <row r="601" spans="2:6" x14ac:dyDescent="0.3">
      <c r="B601" s="61">
        <v>42739</v>
      </c>
      <c r="C601" s="5">
        <v>1069.22</v>
      </c>
      <c r="D601" s="63" t="str">
        <f t="shared" si="10"/>
        <v>Wednesday</v>
      </c>
      <c r="E601" s="5"/>
      <c r="F601" s="5"/>
    </row>
    <row r="602" spans="2:6" x14ac:dyDescent="0.3">
      <c r="B602" s="61">
        <v>42740</v>
      </c>
      <c r="C602" s="5">
        <v>255.904</v>
      </c>
      <c r="D602" s="63" t="str">
        <f t="shared" si="10"/>
        <v>Thursday</v>
      </c>
      <c r="E602" s="5"/>
      <c r="F602" s="5"/>
    </row>
    <row r="603" spans="2:6" x14ac:dyDescent="0.3">
      <c r="B603" s="61">
        <v>42742</v>
      </c>
      <c r="C603" s="5">
        <v>83.575999999999993</v>
      </c>
      <c r="D603" s="63" t="str">
        <f t="shared" si="10"/>
        <v>Saturday</v>
      </c>
      <c r="E603" s="5"/>
      <c r="F603" s="5"/>
    </row>
    <row r="604" spans="2:6" x14ac:dyDescent="0.3">
      <c r="B604" s="61">
        <v>42743</v>
      </c>
      <c r="C604" s="5">
        <v>1859.1580000000001</v>
      </c>
      <c r="D604" s="63" t="str">
        <f t="shared" si="10"/>
        <v>Sunday</v>
      </c>
      <c r="E604" s="5"/>
      <c r="F604" s="5"/>
    </row>
    <row r="605" spans="2:6" x14ac:dyDescent="0.3">
      <c r="B605" s="61">
        <v>42744</v>
      </c>
      <c r="C605" s="5">
        <v>743.04599999999994</v>
      </c>
      <c r="D605" s="63" t="str">
        <f t="shared" si="10"/>
        <v>Monday</v>
      </c>
      <c r="E605" s="5"/>
      <c r="F605" s="5"/>
    </row>
    <row r="606" spans="2:6" x14ac:dyDescent="0.3">
      <c r="B606" s="61">
        <v>42745</v>
      </c>
      <c r="C606" s="5">
        <v>174.75</v>
      </c>
      <c r="D606" s="63" t="str">
        <f t="shared" si="10"/>
        <v>Tuesday</v>
      </c>
      <c r="E606" s="5"/>
      <c r="F606" s="5"/>
    </row>
    <row r="607" spans="2:6" x14ac:dyDescent="0.3">
      <c r="B607" s="61">
        <v>42746</v>
      </c>
      <c r="C607" s="5">
        <v>149.44399999999999</v>
      </c>
      <c r="D607" s="63" t="str">
        <f t="shared" si="10"/>
        <v>Wednesday</v>
      </c>
      <c r="E607" s="5"/>
      <c r="F607" s="5"/>
    </row>
    <row r="608" spans="2:6" x14ac:dyDescent="0.3">
      <c r="B608" s="61">
        <v>42749</v>
      </c>
      <c r="C608" s="5">
        <v>405.34399999999999</v>
      </c>
      <c r="D608" s="63" t="str">
        <f t="shared" si="10"/>
        <v>Saturday</v>
      </c>
      <c r="E608" s="5"/>
      <c r="F608" s="5"/>
    </row>
    <row r="609" spans="2:6" x14ac:dyDescent="0.3">
      <c r="B609" s="61">
        <v>42750</v>
      </c>
      <c r="C609" s="5">
        <v>701.923</v>
      </c>
      <c r="D609" s="63" t="str">
        <f t="shared" si="10"/>
        <v>Sunday</v>
      </c>
      <c r="E609" s="5"/>
      <c r="F609" s="5"/>
    </row>
    <row r="610" spans="2:6" x14ac:dyDescent="0.3">
      <c r="B610" s="61">
        <v>42751</v>
      </c>
      <c r="C610" s="5">
        <v>102.21799999999999</v>
      </c>
      <c r="D610" s="63" t="str">
        <f t="shared" si="10"/>
        <v>Monday</v>
      </c>
      <c r="E610" s="5"/>
      <c r="F610" s="5"/>
    </row>
    <row r="611" spans="2:6" x14ac:dyDescent="0.3">
      <c r="B611" s="61">
        <v>42752</v>
      </c>
      <c r="C611" s="5">
        <v>1040.55</v>
      </c>
      <c r="D611" s="63" t="str">
        <f t="shared" si="10"/>
        <v>Tuesday</v>
      </c>
      <c r="E611" s="5"/>
      <c r="F611" s="5"/>
    </row>
    <row r="612" spans="2:6" x14ac:dyDescent="0.3">
      <c r="B612" s="61">
        <v>42756</v>
      </c>
      <c r="C612" s="5">
        <v>1167.056</v>
      </c>
      <c r="D612" s="63" t="str">
        <f t="shared" si="10"/>
        <v>Saturday</v>
      </c>
      <c r="E612" s="5"/>
      <c r="F612" s="5"/>
    </row>
    <row r="613" spans="2:6" x14ac:dyDescent="0.3">
      <c r="B613" s="61">
        <v>42757</v>
      </c>
      <c r="C613" s="5">
        <v>917.63</v>
      </c>
      <c r="D613" s="63" t="str">
        <f t="shared" si="10"/>
        <v>Sunday</v>
      </c>
      <c r="E613" s="5"/>
      <c r="F613" s="5"/>
    </row>
    <row r="614" spans="2:6" x14ac:dyDescent="0.3">
      <c r="B614" s="61">
        <v>42758</v>
      </c>
      <c r="C614" s="5">
        <v>1732.3</v>
      </c>
      <c r="D614" s="63" t="str">
        <f t="shared" si="10"/>
        <v>Monday</v>
      </c>
      <c r="E614" s="5"/>
      <c r="F614" s="5"/>
    </row>
    <row r="615" spans="2:6" x14ac:dyDescent="0.3">
      <c r="B615" s="61">
        <v>42759</v>
      </c>
      <c r="C615" s="5">
        <v>31.36</v>
      </c>
      <c r="D615" s="63" t="str">
        <f t="shared" si="10"/>
        <v>Tuesday</v>
      </c>
      <c r="E615" s="5"/>
      <c r="F615" s="5"/>
    </row>
    <row r="616" spans="2:6" x14ac:dyDescent="0.3">
      <c r="B616" s="61">
        <v>42760</v>
      </c>
      <c r="C616" s="5">
        <v>858.71199999999999</v>
      </c>
      <c r="D616" s="63" t="str">
        <f t="shared" si="10"/>
        <v>Wednesday</v>
      </c>
      <c r="E616" s="5"/>
      <c r="F616" s="5"/>
    </row>
    <row r="617" spans="2:6" x14ac:dyDescent="0.3">
      <c r="B617" s="61">
        <v>42763</v>
      </c>
      <c r="C617" s="5">
        <v>39.68</v>
      </c>
      <c r="D617" s="63" t="str">
        <f t="shared" si="10"/>
        <v>Saturday</v>
      </c>
      <c r="E617" s="5"/>
      <c r="F617" s="5"/>
    </row>
    <row r="618" spans="2:6" x14ac:dyDescent="0.3">
      <c r="B618" s="61">
        <v>42765</v>
      </c>
      <c r="C618" s="5">
        <v>3107.3160000000003</v>
      </c>
      <c r="D618" s="63" t="str">
        <f t="shared" si="10"/>
        <v>Monday</v>
      </c>
      <c r="E618" s="5"/>
      <c r="F618" s="5"/>
    </row>
    <row r="619" spans="2:6" x14ac:dyDescent="0.3">
      <c r="B619" s="61">
        <v>42766</v>
      </c>
      <c r="C619" s="5">
        <v>1601.5539999999999</v>
      </c>
      <c r="D619" s="63" t="str">
        <f t="shared" si="10"/>
        <v>Tuesday</v>
      </c>
      <c r="E619" s="5"/>
      <c r="F619" s="5"/>
    </row>
    <row r="620" spans="2:6" x14ac:dyDescent="0.3">
      <c r="B620" s="61">
        <v>42767</v>
      </c>
      <c r="C620" s="5">
        <v>161.97</v>
      </c>
      <c r="D620" s="63" t="str">
        <f t="shared" si="10"/>
        <v>Wednesday</v>
      </c>
      <c r="E620" s="5"/>
      <c r="F620" s="5"/>
    </row>
    <row r="621" spans="2:6" x14ac:dyDescent="0.3">
      <c r="B621" s="61">
        <v>42768</v>
      </c>
      <c r="C621" s="5">
        <v>8996.7839999999997</v>
      </c>
      <c r="D621" s="63" t="str">
        <f t="shared" si="10"/>
        <v>Thursday</v>
      </c>
      <c r="E621" s="5"/>
      <c r="F621" s="5"/>
    </row>
    <row r="622" spans="2:6" x14ac:dyDescent="0.3">
      <c r="B622" s="61">
        <v>42769</v>
      </c>
      <c r="C622" s="5">
        <v>866.4</v>
      </c>
      <c r="D622" s="63" t="str">
        <f t="shared" si="10"/>
        <v>Friday</v>
      </c>
      <c r="E622" s="5"/>
      <c r="F622" s="5"/>
    </row>
    <row r="623" spans="2:6" x14ac:dyDescent="0.3">
      <c r="B623" s="61">
        <v>42770</v>
      </c>
      <c r="C623" s="5">
        <v>197.86799999999999</v>
      </c>
      <c r="D623" s="63" t="str">
        <f t="shared" si="10"/>
        <v>Saturday</v>
      </c>
      <c r="E623" s="5"/>
      <c r="F623" s="5"/>
    </row>
    <row r="624" spans="2:6" x14ac:dyDescent="0.3">
      <c r="B624" s="61">
        <v>42771</v>
      </c>
      <c r="C624" s="5">
        <v>2994.4760000000001</v>
      </c>
      <c r="D624" s="63" t="str">
        <f t="shared" si="10"/>
        <v>Sunday</v>
      </c>
      <c r="E624" s="5"/>
      <c r="F624" s="5"/>
    </row>
    <row r="625" spans="2:6" x14ac:dyDescent="0.3">
      <c r="B625" s="61">
        <v>42772</v>
      </c>
      <c r="C625" s="5">
        <v>132.22399999999999</v>
      </c>
      <c r="D625" s="63" t="str">
        <f t="shared" si="10"/>
        <v>Monday</v>
      </c>
      <c r="E625" s="5"/>
      <c r="F625" s="5"/>
    </row>
    <row r="626" spans="2:6" x14ac:dyDescent="0.3">
      <c r="B626" s="61">
        <v>42773</v>
      </c>
      <c r="C626" s="5">
        <v>762.14200000000005</v>
      </c>
      <c r="D626" s="63" t="str">
        <f t="shared" si="10"/>
        <v>Tuesday</v>
      </c>
      <c r="E626" s="5"/>
      <c r="F626" s="5"/>
    </row>
    <row r="627" spans="2:6" x14ac:dyDescent="0.3">
      <c r="B627" s="61">
        <v>42774</v>
      </c>
      <c r="C627" s="5">
        <v>1369.4760000000001</v>
      </c>
      <c r="D627" s="63" t="str">
        <f t="shared" si="10"/>
        <v>Wednesday</v>
      </c>
      <c r="E627" s="5"/>
      <c r="F627" s="5"/>
    </row>
    <row r="628" spans="2:6" x14ac:dyDescent="0.3">
      <c r="B628" s="61">
        <v>42775</v>
      </c>
      <c r="C628" s="5">
        <v>121.83</v>
      </c>
      <c r="D628" s="63" t="str">
        <f t="shared" si="10"/>
        <v>Thursday</v>
      </c>
      <c r="E628" s="5"/>
      <c r="F628" s="5"/>
    </row>
    <row r="629" spans="2:6" x14ac:dyDescent="0.3">
      <c r="B629" s="61">
        <v>42777</v>
      </c>
      <c r="C629" s="5">
        <v>69.930000000000007</v>
      </c>
      <c r="D629" s="63" t="str">
        <f t="shared" si="10"/>
        <v>Saturday</v>
      </c>
      <c r="E629" s="5"/>
      <c r="F629" s="5"/>
    </row>
    <row r="630" spans="2:6" x14ac:dyDescent="0.3">
      <c r="B630" s="61">
        <v>42778</v>
      </c>
      <c r="C630" s="5">
        <v>1366.04</v>
      </c>
      <c r="D630" s="63" t="str">
        <f t="shared" si="10"/>
        <v>Sunday</v>
      </c>
      <c r="E630" s="5"/>
      <c r="F630" s="5"/>
    </row>
    <row r="631" spans="2:6" x14ac:dyDescent="0.3">
      <c r="B631" s="61">
        <v>42779</v>
      </c>
      <c r="C631" s="5">
        <v>146.82</v>
      </c>
      <c r="D631" s="63" t="str">
        <f t="shared" si="10"/>
        <v>Monday</v>
      </c>
      <c r="E631" s="5"/>
      <c r="F631" s="5"/>
    </row>
    <row r="632" spans="2:6" x14ac:dyDescent="0.3">
      <c r="B632" s="61">
        <v>42780</v>
      </c>
      <c r="C632" s="5">
        <v>837.92100000000005</v>
      </c>
      <c r="D632" s="63" t="str">
        <f t="shared" si="10"/>
        <v>Tuesday</v>
      </c>
      <c r="E632" s="5"/>
      <c r="F632" s="5"/>
    </row>
    <row r="633" spans="2:6" x14ac:dyDescent="0.3">
      <c r="B633" s="61">
        <v>42781</v>
      </c>
      <c r="C633" s="5">
        <v>407.072</v>
      </c>
      <c r="D633" s="63" t="str">
        <f t="shared" si="10"/>
        <v>Wednesday</v>
      </c>
      <c r="E633" s="5"/>
      <c r="F633" s="5"/>
    </row>
    <row r="634" spans="2:6" x14ac:dyDescent="0.3">
      <c r="B634" s="61">
        <v>42782</v>
      </c>
      <c r="C634" s="5">
        <v>1135.6379999999999</v>
      </c>
      <c r="D634" s="63" t="str">
        <f t="shared" si="10"/>
        <v>Thursday</v>
      </c>
      <c r="E634" s="5"/>
      <c r="F634" s="5"/>
    </row>
    <row r="635" spans="2:6" x14ac:dyDescent="0.3">
      <c r="B635" s="61">
        <v>42785</v>
      </c>
      <c r="C635" s="5">
        <v>392.65999999999997</v>
      </c>
      <c r="D635" s="63" t="str">
        <f t="shared" si="10"/>
        <v>Sunday</v>
      </c>
      <c r="E635" s="5"/>
      <c r="F635" s="5"/>
    </row>
    <row r="636" spans="2:6" x14ac:dyDescent="0.3">
      <c r="B636" s="61">
        <v>42786</v>
      </c>
      <c r="C636" s="5">
        <v>16.495999999999999</v>
      </c>
      <c r="D636" s="63" t="str">
        <f t="shared" si="10"/>
        <v>Monday</v>
      </c>
      <c r="E636" s="5"/>
      <c r="F636" s="5"/>
    </row>
    <row r="637" spans="2:6" x14ac:dyDescent="0.3">
      <c r="B637" s="61">
        <v>42787</v>
      </c>
      <c r="C637" s="5">
        <v>1524.126</v>
      </c>
      <c r="D637" s="63" t="str">
        <f t="shared" si="10"/>
        <v>Tuesday</v>
      </c>
      <c r="E637" s="5"/>
      <c r="F637" s="5"/>
    </row>
    <row r="638" spans="2:6" x14ac:dyDescent="0.3">
      <c r="B638" s="61">
        <v>42788</v>
      </c>
      <c r="C638" s="5">
        <v>983.17</v>
      </c>
      <c r="D638" s="63" t="str">
        <f t="shared" si="10"/>
        <v>Wednesday</v>
      </c>
      <c r="E638" s="5"/>
      <c r="F638" s="5"/>
    </row>
    <row r="639" spans="2:6" x14ac:dyDescent="0.3">
      <c r="B639" s="61">
        <v>42789</v>
      </c>
      <c r="C639" s="5">
        <v>57.576000000000001</v>
      </c>
      <c r="D639" s="63" t="str">
        <f t="shared" si="10"/>
        <v>Thursday</v>
      </c>
      <c r="E639" s="5"/>
      <c r="F639" s="5"/>
    </row>
    <row r="640" spans="2:6" x14ac:dyDescent="0.3">
      <c r="B640" s="61">
        <v>42791</v>
      </c>
      <c r="C640" s="5">
        <v>46.72</v>
      </c>
      <c r="D640" s="63" t="str">
        <f t="shared" si="10"/>
        <v>Saturday</v>
      </c>
      <c r="E640" s="5"/>
      <c r="F640" s="5"/>
    </row>
    <row r="641" spans="2:6" x14ac:dyDescent="0.3">
      <c r="B641" s="61">
        <v>42793</v>
      </c>
      <c r="C641" s="5">
        <v>243.892</v>
      </c>
      <c r="D641" s="63" t="str">
        <f t="shared" si="10"/>
        <v>Monday</v>
      </c>
      <c r="E641" s="5"/>
      <c r="F641" s="5"/>
    </row>
    <row r="642" spans="2:6" x14ac:dyDescent="0.3">
      <c r="B642" s="61">
        <v>42794</v>
      </c>
      <c r="C642" s="5">
        <v>147.584</v>
      </c>
      <c r="D642" s="63" t="str">
        <f t="shared" si="10"/>
        <v>Tuesday</v>
      </c>
      <c r="E642" s="5"/>
      <c r="F642" s="5"/>
    </row>
    <row r="643" spans="2:6" x14ac:dyDescent="0.3">
      <c r="B643" s="61">
        <v>42795</v>
      </c>
      <c r="C643" s="5">
        <v>6285.8060000000005</v>
      </c>
      <c r="D643" s="63" t="str">
        <f t="shared" si="10"/>
        <v>Wednesday</v>
      </c>
      <c r="E643" s="5"/>
      <c r="F643" s="5"/>
    </row>
    <row r="644" spans="2:6" x14ac:dyDescent="0.3">
      <c r="B644" s="61">
        <v>42797</v>
      </c>
      <c r="C644" s="5">
        <v>7264.4220000000005</v>
      </c>
      <c r="D644" s="63" t="str">
        <f t="shared" si="10"/>
        <v>Friday</v>
      </c>
      <c r="E644" s="5"/>
      <c r="F644" s="5"/>
    </row>
    <row r="645" spans="2:6" x14ac:dyDescent="0.3">
      <c r="B645" s="61">
        <v>42798</v>
      </c>
      <c r="C645" s="5">
        <v>315.45</v>
      </c>
      <c r="D645" s="63" t="str">
        <f t="shared" si="10"/>
        <v>Saturday</v>
      </c>
      <c r="E645" s="5"/>
      <c r="F645" s="5"/>
    </row>
    <row r="646" spans="2:6" x14ac:dyDescent="0.3">
      <c r="B646" s="61">
        <v>42799</v>
      </c>
      <c r="C646" s="5">
        <v>162.34399999999999</v>
      </c>
      <c r="D646" s="63" t="str">
        <f t="shared" si="10"/>
        <v>Sunday</v>
      </c>
      <c r="E646" s="5"/>
      <c r="F646" s="5"/>
    </row>
    <row r="647" spans="2:6" x14ac:dyDescent="0.3">
      <c r="B647" s="61">
        <v>42800</v>
      </c>
      <c r="C647" s="5">
        <v>811.303</v>
      </c>
      <c r="D647" s="63" t="str">
        <f t="shared" si="10"/>
        <v>Monday</v>
      </c>
      <c r="E647" s="5"/>
      <c r="F647" s="5"/>
    </row>
    <row r="648" spans="2:6" x14ac:dyDescent="0.3">
      <c r="B648" s="61">
        <v>42801</v>
      </c>
      <c r="C648" s="5">
        <v>21.071999999999999</v>
      </c>
      <c r="D648" s="63" t="str">
        <f t="shared" si="10"/>
        <v>Tuesday</v>
      </c>
      <c r="E648" s="5"/>
      <c r="F648" s="5"/>
    </row>
    <row r="649" spans="2:6" x14ac:dyDescent="0.3">
      <c r="B649" s="61">
        <v>42802</v>
      </c>
      <c r="C649" s="5">
        <v>2190.81</v>
      </c>
      <c r="D649" s="63" t="str">
        <f t="shared" si="10"/>
        <v>Wednesday</v>
      </c>
      <c r="E649" s="5"/>
      <c r="F649" s="5"/>
    </row>
    <row r="650" spans="2:6" x14ac:dyDescent="0.3">
      <c r="B650" s="61">
        <v>42803</v>
      </c>
      <c r="C650" s="5">
        <v>635.6</v>
      </c>
      <c r="D650" s="63" t="str">
        <f t="shared" ref="D650:D713" si="11">TEXT(B650,"dddd")</f>
        <v>Thursday</v>
      </c>
      <c r="E650" s="5"/>
      <c r="F650" s="5"/>
    </row>
    <row r="651" spans="2:6" x14ac:dyDescent="0.3">
      <c r="B651" s="61">
        <v>42804</v>
      </c>
      <c r="C651" s="5">
        <v>7879.7340000000004</v>
      </c>
      <c r="D651" s="63" t="str">
        <f t="shared" si="11"/>
        <v>Friday</v>
      </c>
      <c r="E651" s="5"/>
      <c r="F651" s="5"/>
    </row>
    <row r="652" spans="2:6" x14ac:dyDescent="0.3">
      <c r="B652" s="61">
        <v>42805</v>
      </c>
      <c r="C652" s="5">
        <v>896.02200000000005</v>
      </c>
      <c r="D652" s="63" t="str">
        <f t="shared" si="11"/>
        <v>Saturday</v>
      </c>
      <c r="E652" s="5"/>
      <c r="F652" s="5"/>
    </row>
    <row r="653" spans="2:6" x14ac:dyDescent="0.3">
      <c r="B653" s="61">
        <v>42806</v>
      </c>
      <c r="C653" s="5">
        <v>1694.6419999999998</v>
      </c>
      <c r="D653" s="63" t="str">
        <f t="shared" si="11"/>
        <v>Sunday</v>
      </c>
      <c r="E653" s="5"/>
      <c r="F653" s="5"/>
    </row>
    <row r="654" spans="2:6" x14ac:dyDescent="0.3">
      <c r="B654" s="61">
        <v>42807</v>
      </c>
      <c r="C654" s="5">
        <v>8866.8819999999996</v>
      </c>
      <c r="D654" s="63" t="str">
        <f t="shared" si="11"/>
        <v>Monday</v>
      </c>
      <c r="E654" s="5"/>
      <c r="F654" s="5"/>
    </row>
    <row r="655" spans="2:6" x14ac:dyDescent="0.3">
      <c r="B655" s="61">
        <v>42808</v>
      </c>
      <c r="C655" s="5">
        <v>669.36800000000005</v>
      </c>
      <c r="D655" s="63" t="str">
        <f t="shared" si="11"/>
        <v>Tuesday</v>
      </c>
      <c r="E655" s="5"/>
      <c r="F655" s="5"/>
    </row>
    <row r="656" spans="2:6" x14ac:dyDescent="0.3">
      <c r="B656" s="61">
        <v>42809</v>
      </c>
      <c r="C656" s="5">
        <v>1805.992</v>
      </c>
      <c r="D656" s="63" t="str">
        <f t="shared" si="11"/>
        <v>Wednesday</v>
      </c>
      <c r="E656" s="5"/>
      <c r="F656" s="5"/>
    </row>
    <row r="657" spans="2:6" x14ac:dyDescent="0.3">
      <c r="B657" s="61">
        <v>42811</v>
      </c>
      <c r="C657" s="5">
        <v>2360.3340000000003</v>
      </c>
      <c r="D657" s="63" t="str">
        <f t="shared" si="11"/>
        <v>Friday</v>
      </c>
      <c r="E657" s="5"/>
      <c r="F657" s="5"/>
    </row>
    <row r="658" spans="2:6" x14ac:dyDescent="0.3">
      <c r="B658" s="61">
        <v>42812</v>
      </c>
      <c r="C658" s="5">
        <v>1061.682</v>
      </c>
      <c r="D658" s="63" t="str">
        <f t="shared" si="11"/>
        <v>Saturday</v>
      </c>
      <c r="E658" s="5"/>
      <c r="F658" s="5"/>
    </row>
    <row r="659" spans="2:6" x14ac:dyDescent="0.3">
      <c r="B659" s="61">
        <v>42813</v>
      </c>
      <c r="C659" s="5">
        <v>138.68</v>
      </c>
      <c r="D659" s="63" t="str">
        <f t="shared" si="11"/>
        <v>Sunday</v>
      </c>
      <c r="E659" s="5"/>
      <c r="F659" s="5"/>
    </row>
    <row r="660" spans="2:6" x14ac:dyDescent="0.3">
      <c r="B660" s="61">
        <v>42814</v>
      </c>
      <c r="C660" s="5">
        <v>928.31100000000004</v>
      </c>
      <c r="D660" s="63" t="str">
        <f t="shared" si="11"/>
        <v>Monday</v>
      </c>
      <c r="E660" s="5"/>
      <c r="F660" s="5"/>
    </row>
    <row r="661" spans="2:6" x14ac:dyDescent="0.3">
      <c r="B661" s="61">
        <v>42815</v>
      </c>
      <c r="C661" s="5">
        <v>645.70600000000002</v>
      </c>
      <c r="D661" s="63" t="str">
        <f t="shared" si="11"/>
        <v>Tuesday</v>
      </c>
      <c r="E661" s="5"/>
      <c r="F661" s="5"/>
    </row>
    <row r="662" spans="2:6" x14ac:dyDescent="0.3">
      <c r="B662" s="61">
        <v>42816</v>
      </c>
      <c r="C662" s="5">
        <v>226.46800000000002</v>
      </c>
      <c r="D662" s="63" t="str">
        <f t="shared" si="11"/>
        <v>Wednesday</v>
      </c>
      <c r="E662" s="5"/>
      <c r="F662" s="5"/>
    </row>
    <row r="663" spans="2:6" x14ac:dyDescent="0.3">
      <c r="B663" s="61">
        <v>42818</v>
      </c>
      <c r="C663" s="5">
        <v>745.774</v>
      </c>
      <c r="D663" s="63" t="str">
        <f t="shared" si="11"/>
        <v>Friday</v>
      </c>
      <c r="E663" s="5"/>
      <c r="F663" s="5"/>
    </row>
    <row r="664" spans="2:6" x14ac:dyDescent="0.3">
      <c r="B664" s="61">
        <v>42819</v>
      </c>
      <c r="C664" s="5">
        <v>1346.97</v>
      </c>
      <c r="D664" s="63" t="str">
        <f t="shared" si="11"/>
        <v>Saturday</v>
      </c>
      <c r="E664" s="5"/>
      <c r="F664" s="5"/>
    </row>
    <row r="665" spans="2:6" x14ac:dyDescent="0.3">
      <c r="B665" s="61">
        <v>42820</v>
      </c>
      <c r="C665" s="5">
        <v>682.24599999999998</v>
      </c>
      <c r="D665" s="63" t="str">
        <f t="shared" si="11"/>
        <v>Sunday</v>
      </c>
      <c r="E665" s="5"/>
      <c r="F665" s="5"/>
    </row>
    <row r="666" spans="2:6" x14ac:dyDescent="0.3">
      <c r="B666" s="61">
        <v>42821</v>
      </c>
      <c r="C666" s="5">
        <v>92.699999999999989</v>
      </c>
      <c r="D666" s="63" t="str">
        <f t="shared" si="11"/>
        <v>Monday</v>
      </c>
      <c r="E666" s="5"/>
      <c r="F666" s="5"/>
    </row>
    <row r="667" spans="2:6" x14ac:dyDescent="0.3">
      <c r="B667" s="61">
        <v>42822</v>
      </c>
      <c r="C667" s="5">
        <v>125.3</v>
      </c>
      <c r="D667" s="63" t="str">
        <f t="shared" si="11"/>
        <v>Tuesday</v>
      </c>
      <c r="E667" s="5"/>
      <c r="F667" s="5"/>
    </row>
    <row r="668" spans="2:6" x14ac:dyDescent="0.3">
      <c r="B668" s="61">
        <v>42823</v>
      </c>
      <c r="C668" s="5">
        <v>2659.3389999999999</v>
      </c>
      <c r="D668" s="63" t="str">
        <f t="shared" si="11"/>
        <v>Wednesday</v>
      </c>
      <c r="E668" s="5"/>
      <c r="F668" s="5"/>
    </row>
    <row r="669" spans="2:6" x14ac:dyDescent="0.3">
      <c r="B669" s="61">
        <v>42824</v>
      </c>
      <c r="C669" s="5">
        <v>11.34</v>
      </c>
      <c r="D669" s="63" t="str">
        <f t="shared" si="11"/>
        <v>Thursday</v>
      </c>
      <c r="E669" s="5"/>
      <c r="F669" s="5"/>
    </row>
    <row r="670" spans="2:6" x14ac:dyDescent="0.3">
      <c r="B670" s="61">
        <v>42825</v>
      </c>
      <c r="C670" s="5">
        <v>640.76199999999994</v>
      </c>
      <c r="D670" s="63" t="str">
        <f t="shared" si="11"/>
        <v>Friday</v>
      </c>
      <c r="E670" s="5"/>
      <c r="F670" s="5"/>
    </row>
    <row r="671" spans="2:6" x14ac:dyDescent="0.3">
      <c r="B671" s="61">
        <v>42826</v>
      </c>
      <c r="C671" s="5">
        <v>2161.48</v>
      </c>
      <c r="D671" s="63" t="str">
        <f t="shared" si="11"/>
        <v>Saturday</v>
      </c>
      <c r="E671" s="5"/>
      <c r="F671" s="5"/>
    </row>
    <row r="672" spans="2:6" x14ac:dyDescent="0.3">
      <c r="B672" s="61">
        <v>42827</v>
      </c>
      <c r="C672" s="5">
        <v>1454.9</v>
      </c>
      <c r="D672" s="63" t="str">
        <f t="shared" si="11"/>
        <v>Sunday</v>
      </c>
      <c r="E672" s="5"/>
      <c r="F672" s="5"/>
    </row>
    <row r="673" spans="2:6" x14ac:dyDescent="0.3">
      <c r="B673" s="61">
        <v>42828</v>
      </c>
      <c r="C673" s="5">
        <v>441.19799999999998</v>
      </c>
      <c r="D673" s="63" t="str">
        <f t="shared" si="11"/>
        <v>Monday</v>
      </c>
      <c r="E673" s="5"/>
      <c r="F673" s="5"/>
    </row>
    <row r="674" spans="2:6" x14ac:dyDescent="0.3">
      <c r="B674" s="61">
        <v>42829</v>
      </c>
      <c r="C674" s="5">
        <v>970.19399999999996</v>
      </c>
      <c r="D674" s="63" t="str">
        <f t="shared" si="11"/>
        <v>Tuesday</v>
      </c>
      <c r="E674" s="5"/>
      <c r="F674" s="5"/>
    </row>
    <row r="675" spans="2:6" x14ac:dyDescent="0.3">
      <c r="B675" s="61">
        <v>42830</v>
      </c>
      <c r="C675" s="5">
        <v>1046.3339999999998</v>
      </c>
      <c r="D675" s="63" t="str">
        <f t="shared" si="11"/>
        <v>Wednesday</v>
      </c>
      <c r="E675" s="5"/>
      <c r="F675" s="5"/>
    </row>
    <row r="676" spans="2:6" x14ac:dyDescent="0.3">
      <c r="B676" s="61">
        <v>42831</v>
      </c>
      <c r="C676" s="5">
        <v>1294.75</v>
      </c>
      <c r="D676" s="63" t="str">
        <f t="shared" si="11"/>
        <v>Thursday</v>
      </c>
      <c r="E676" s="5"/>
      <c r="F676" s="5"/>
    </row>
    <row r="677" spans="2:6" x14ac:dyDescent="0.3">
      <c r="B677" s="61">
        <v>42832</v>
      </c>
      <c r="C677" s="5">
        <v>1900.3020000000004</v>
      </c>
      <c r="D677" s="63" t="str">
        <f t="shared" si="11"/>
        <v>Friday</v>
      </c>
      <c r="E677" s="5"/>
      <c r="F677" s="5"/>
    </row>
    <row r="678" spans="2:6" x14ac:dyDescent="0.3">
      <c r="B678" s="61">
        <v>42833</v>
      </c>
      <c r="C678" s="5">
        <v>2906.404</v>
      </c>
      <c r="D678" s="63" t="str">
        <f t="shared" si="11"/>
        <v>Saturday</v>
      </c>
      <c r="E678" s="5"/>
      <c r="F678" s="5"/>
    </row>
    <row r="679" spans="2:6" x14ac:dyDescent="0.3">
      <c r="B679" s="61">
        <v>42834</v>
      </c>
      <c r="C679" s="5">
        <v>1115.1969999999999</v>
      </c>
      <c r="D679" s="63" t="str">
        <f t="shared" si="11"/>
        <v>Sunday</v>
      </c>
      <c r="E679" s="5"/>
      <c r="F679" s="5"/>
    </row>
    <row r="680" spans="2:6" x14ac:dyDescent="0.3">
      <c r="B680" s="61">
        <v>42835</v>
      </c>
      <c r="C680" s="5">
        <v>950.59400000000005</v>
      </c>
      <c r="D680" s="63" t="str">
        <f t="shared" si="11"/>
        <v>Monday</v>
      </c>
      <c r="E680" s="5"/>
      <c r="F680" s="5"/>
    </row>
    <row r="681" spans="2:6" x14ac:dyDescent="0.3">
      <c r="B681" s="61">
        <v>42837</v>
      </c>
      <c r="C681" s="5">
        <v>1542.53</v>
      </c>
      <c r="D681" s="63" t="str">
        <f t="shared" si="11"/>
        <v>Wednesday</v>
      </c>
      <c r="E681" s="5"/>
      <c r="F681" s="5"/>
    </row>
    <row r="682" spans="2:6" x14ac:dyDescent="0.3">
      <c r="B682" s="61">
        <v>42838</v>
      </c>
      <c r="C682" s="5">
        <v>6.12</v>
      </c>
      <c r="D682" s="63" t="str">
        <f t="shared" si="11"/>
        <v>Thursday</v>
      </c>
      <c r="E682" s="5"/>
      <c r="F682" s="5"/>
    </row>
    <row r="683" spans="2:6" x14ac:dyDescent="0.3">
      <c r="B683" s="61">
        <v>42839</v>
      </c>
      <c r="C683" s="5">
        <v>1466.5719999999999</v>
      </c>
      <c r="D683" s="63" t="str">
        <f t="shared" si="11"/>
        <v>Friday</v>
      </c>
      <c r="E683" s="5"/>
      <c r="F683" s="5"/>
    </row>
    <row r="684" spans="2:6" x14ac:dyDescent="0.3">
      <c r="B684" s="61">
        <v>42840</v>
      </c>
      <c r="C684" s="5">
        <v>2201.8559999999998</v>
      </c>
      <c r="D684" s="63" t="str">
        <f t="shared" si="11"/>
        <v>Saturday</v>
      </c>
      <c r="E684" s="5"/>
      <c r="F684" s="5"/>
    </row>
    <row r="685" spans="2:6" x14ac:dyDescent="0.3">
      <c r="B685" s="61">
        <v>42841</v>
      </c>
      <c r="C685" s="5">
        <v>9335.0859999999975</v>
      </c>
      <c r="D685" s="63" t="str">
        <f t="shared" si="11"/>
        <v>Sunday</v>
      </c>
      <c r="E685" s="5"/>
      <c r="F685" s="5"/>
    </row>
    <row r="686" spans="2:6" x14ac:dyDescent="0.3">
      <c r="B686" s="61">
        <v>42842</v>
      </c>
      <c r="C686" s="5">
        <v>421.08500000000004</v>
      </c>
      <c r="D686" s="63" t="str">
        <f t="shared" si="11"/>
        <v>Monday</v>
      </c>
      <c r="E686" s="5"/>
      <c r="F686" s="5"/>
    </row>
    <row r="687" spans="2:6" x14ac:dyDescent="0.3">
      <c r="B687" s="61">
        <v>42843</v>
      </c>
      <c r="C687" s="5">
        <v>2514.538</v>
      </c>
      <c r="D687" s="63" t="str">
        <f t="shared" si="11"/>
        <v>Tuesday</v>
      </c>
      <c r="E687" s="5"/>
      <c r="F687" s="5"/>
    </row>
    <row r="688" spans="2:6" x14ac:dyDescent="0.3">
      <c r="B688" s="61">
        <v>42844</v>
      </c>
      <c r="C688" s="5">
        <v>1414.1320000000003</v>
      </c>
      <c r="D688" s="63" t="str">
        <f t="shared" si="11"/>
        <v>Wednesday</v>
      </c>
      <c r="E688" s="5"/>
      <c r="F688" s="5"/>
    </row>
    <row r="689" spans="2:6" x14ac:dyDescent="0.3">
      <c r="B689" s="61">
        <v>42846</v>
      </c>
      <c r="C689" s="5">
        <v>271.61599999999999</v>
      </c>
      <c r="D689" s="63" t="str">
        <f t="shared" si="11"/>
        <v>Friday</v>
      </c>
      <c r="E689" s="5"/>
      <c r="F689" s="5"/>
    </row>
    <row r="690" spans="2:6" x14ac:dyDescent="0.3">
      <c r="B690" s="61">
        <v>42847</v>
      </c>
      <c r="C690" s="5">
        <v>1765.4649999999999</v>
      </c>
      <c r="D690" s="63" t="str">
        <f t="shared" si="11"/>
        <v>Saturday</v>
      </c>
      <c r="E690" s="5"/>
      <c r="F690" s="5"/>
    </row>
    <row r="691" spans="2:6" x14ac:dyDescent="0.3">
      <c r="B691" s="61">
        <v>42848</v>
      </c>
      <c r="C691" s="5">
        <v>720.36799999999994</v>
      </c>
      <c r="D691" s="63" t="str">
        <f t="shared" si="11"/>
        <v>Sunday</v>
      </c>
      <c r="E691" s="5"/>
      <c r="F691" s="5"/>
    </row>
    <row r="692" spans="2:6" x14ac:dyDescent="0.3">
      <c r="B692" s="61">
        <v>42849</v>
      </c>
      <c r="C692" s="5">
        <v>1607.1</v>
      </c>
      <c r="D692" s="63" t="str">
        <f t="shared" si="11"/>
        <v>Monday</v>
      </c>
      <c r="E692" s="5"/>
      <c r="F692" s="5"/>
    </row>
    <row r="693" spans="2:6" x14ac:dyDescent="0.3">
      <c r="B693" s="61">
        <v>42850</v>
      </c>
      <c r="C693" s="5">
        <v>108.42</v>
      </c>
      <c r="D693" s="63" t="str">
        <f t="shared" si="11"/>
        <v>Tuesday</v>
      </c>
      <c r="E693" s="5"/>
      <c r="F693" s="5"/>
    </row>
    <row r="694" spans="2:6" x14ac:dyDescent="0.3">
      <c r="B694" s="61">
        <v>42851</v>
      </c>
      <c r="C694" s="5">
        <v>434.64600000000002</v>
      </c>
      <c r="D694" s="63" t="str">
        <f t="shared" si="11"/>
        <v>Wednesday</v>
      </c>
      <c r="E694" s="5"/>
      <c r="F694" s="5"/>
    </row>
    <row r="695" spans="2:6" x14ac:dyDescent="0.3">
      <c r="B695" s="61">
        <v>42853</v>
      </c>
      <c r="C695" s="5">
        <v>486.67199999999997</v>
      </c>
      <c r="D695" s="63" t="str">
        <f t="shared" si="11"/>
        <v>Friday</v>
      </c>
      <c r="E695" s="5"/>
      <c r="F695" s="5"/>
    </row>
    <row r="696" spans="2:6" x14ac:dyDescent="0.3">
      <c r="B696" s="61">
        <v>42855</v>
      </c>
      <c r="C696" s="5">
        <v>142.208</v>
      </c>
      <c r="D696" s="63" t="str">
        <f t="shared" si="11"/>
        <v>Sunday</v>
      </c>
      <c r="E696" s="5"/>
      <c r="F696" s="5"/>
    </row>
    <row r="697" spans="2:6" x14ac:dyDescent="0.3">
      <c r="B697" s="61">
        <v>42856</v>
      </c>
      <c r="C697" s="5">
        <v>517.86599999999999</v>
      </c>
      <c r="D697" s="63" t="str">
        <f t="shared" si="11"/>
        <v>Monday</v>
      </c>
      <c r="E697" s="5"/>
      <c r="F697" s="5"/>
    </row>
    <row r="698" spans="2:6" x14ac:dyDescent="0.3">
      <c r="B698" s="61">
        <v>42857</v>
      </c>
      <c r="C698" s="5">
        <v>767.31600000000003</v>
      </c>
      <c r="D698" s="63" t="str">
        <f t="shared" si="11"/>
        <v>Tuesday</v>
      </c>
      <c r="E698" s="5"/>
      <c r="F698" s="5"/>
    </row>
    <row r="699" spans="2:6" x14ac:dyDescent="0.3">
      <c r="B699" s="61">
        <v>42858</v>
      </c>
      <c r="C699" s="5">
        <v>1099.0129999999999</v>
      </c>
      <c r="D699" s="63" t="str">
        <f t="shared" si="11"/>
        <v>Wednesday</v>
      </c>
      <c r="E699" s="5"/>
      <c r="F699" s="5"/>
    </row>
    <row r="700" spans="2:6" x14ac:dyDescent="0.3">
      <c r="B700" s="61">
        <v>42860</v>
      </c>
      <c r="C700" s="5">
        <v>2701.28</v>
      </c>
      <c r="D700" s="63" t="str">
        <f t="shared" si="11"/>
        <v>Friday</v>
      </c>
      <c r="E700" s="5"/>
      <c r="F700" s="5"/>
    </row>
    <row r="701" spans="2:6" x14ac:dyDescent="0.3">
      <c r="B701" s="61">
        <v>42861</v>
      </c>
      <c r="C701" s="5">
        <v>236.95999999999998</v>
      </c>
      <c r="D701" s="63" t="str">
        <f t="shared" si="11"/>
        <v>Saturday</v>
      </c>
      <c r="E701" s="5"/>
      <c r="F701" s="5"/>
    </row>
    <row r="702" spans="2:6" x14ac:dyDescent="0.3">
      <c r="B702" s="61">
        <v>42862</v>
      </c>
      <c r="C702" s="5">
        <v>4835.9759999999997</v>
      </c>
      <c r="D702" s="63" t="str">
        <f t="shared" si="11"/>
        <v>Sunday</v>
      </c>
      <c r="E702" s="5"/>
      <c r="F702" s="5"/>
    </row>
    <row r="703" spans="2:6" x14ac:dyDescent="0.3">
      <c r="B703" s="61">
        <v>42863</v>
      </c>
      <c r="C703" s="5">
        <v>1340.2440000000001</v>
      </c>
      <c r="D703" s="63" t="str">
        <f t="shared" si="11"/>
        <v>Monday</v>
      </c>
      <c r="E703" s="5"/>
      <c r="F703" s="5"/>
    </row>
    <row r="704" spans="2:6" x14ac:dyDescent="0.3">
      <c r="B704" s="61">
        <v>42864</v>
      </c>
      <c r="C704" s="5">
        <v>1283.5120000000002</v>
      </c>
      <c r="D704" s="63" t="str">
        <f t="shared" si="11"/>
        <v>Tuesday</v>
      </c>
      <c r="E704" s="5"/>
      <c r="F704" s="5"/>
    </row>
    <row r="705" spans="2:6" x14ac:dyDescent="0.3">
      <c r="B705" s="61">
        <v>42865</v>
      </c>
      <c r="C705" s="5">
        <v>763.0200000000001</v>
      </c>
      <c r="D705" s="63" t="str">
        <f t="shared" si="11"/>
        <v>Wednesday</v>
      </c>
      <c r="E705" s="5"/>
      <c r="F705" s="5"/>
    </row>
    <row r="706" spans="2:6" x14ac:dyDescent="0.3">
      <c r="B706" s="61">
        <v>42866</v>
      </c>
      <c r="C706" s="5">
        <v>5.98</v>
      </c>
      <c r="D706" s="63" t="str">
        <f t="shared" si="11"/>
        <v>Thursday</v>
      </c>
      <c r="E706" s="5"/>
      <c r="F706" s="5"/>
    </row>
    <row r="707" spans="2:6" x14ac:dyDescent="0.3">
      <c r="B707" s="61">
        <v>42867</v>
      </c>
      <c r="C707" s="5">
        <v>918.87800000000004</v>
      </c>
      <c r="D707" s="63" t="str">
        <f t="shared" si="11"/>
        <v>Friday</v>
      </c>
      <c r="E707" s="5"/>
      <c r="F707" s="5"/>
    </row>
    <row r="708" spans="2:6" x14ac:dyDescent="0.3">
      <c r="B708" s="61">
        <v>42869</v>
      </c>
      <c r="C708" s="5">
        <v>455.92999999999995</v>
      </c>
      <c r="D708" s="63" t="str">
        <f t="shared" si="11"/>
        <v>Sunday</v>
      </c>
      <c r="E708" s="5"/>
      <c r="F708" s="5"/>
    </row>
    <row r="709" spans="2:6" x14ac:dyDescent="0.3">
      <c r="B709" s="61">
        <v>42870</v>
      </c>
      <c r="C709" s="5">
        <v>648.91199999999992</v>
      </c>
      <c r="D709" s="63" t="str">
        <f t="shared" si="11"/>
        <v>Monday</v>
      </c>
      <c r="E709" s="5"/>
      <c r="F709" s="5"/>
    </row>
    <row r="710" spans="2:6" x14ac:dyDescent="0.3">
      <c r="B710" s="61">
        <v>42871</v>
      </c>
      <c r="C710" s="5">
        <v>880.46</v>
      </c>
      <c r="D710" s="63" t="str">
        <f t="shared" si="11"/>
        <v>Tuesday</v>
      </c>
      <c r="E710" s="5"/>
      <c r="F710" s="5"/>
    </row>
    <row r="711" spans="2:6" x14ac:dyDescent="0.3">
      <c r="B711" s="61">
        <v>42872</v>
      </c>
      <c r="C711" s="5">
        <v>346.92200000000003</v>
      </c>
      <c r="D711" s="63" t="str">
        <f t="shared" si="11"/>
        <v>Wednesday</v>
      </c>
      <c r="E711" s="5"/>
      <c r="F711" s="5"/>
    </row>
    <row r="712" spans="2:6" x14ac:dyDescent="0.3">
      <c r="B712" s="61">
        <v>42873</v>
      </c>
      <c r="C712" s="5">
        <v>122.22</v>
      </c>
      <c r="D712" s="63" t="str">
        <f t="shared" si="11"/>
        <v>Thursday</v>
      </c>
      <c r="E712" s="5"/>
      <c r="F712" s="5"/>
    </row>
    <row r="713" spans="2:6" x14ac:dyDescent="0.3">
      <c r="B713" s="61">
        <v>42874</v>
      </c>
      <c r="C713" s="5">
        <v>1582.008</v>
      </c>
      <c r="D713" s="63" t="str">
        <f t="shared" si="11"/>
        <v>Friday</v>
      </c>
      <c r="E713" s="5"/>
      <c r="F713" s="5"/>
    </row>
    <row r="714" spans="2:6" x14ac:dyDescent="0.3">
      <c r="B714" s="61">
        <v>42875</v>
      </c>
      <c r="C714" s="5">
        <v>2471.913</v>
      </c>
      <c r="D714" s="63" t="str">
        <f t="shared" ref="D714:D777" si="12">TEXT(B714,"dddd")</f>
        <v>Saturday</v>
      </c>
      <c r="E714" s="5"/>
      <c r="F714" s="5"/>
    </row>
    <row r="715" spans="2:6" x14ac:dyDescent="0.3">
      <c r="B715" s="61">
        <v>42876</v>
      </c>
      <c r="C715" s="5">
        <v>2718.2139999999999</v>
      </c>
      <c r="D715" s="63" t="str">
        <f t="shared" si="12"/>
        <v>Sunday</v>
      </c>
      <c r="E715" s="5"/>
      <c r="F715" s="5"/>
    </row>
    <row r="716" spans="2:6" x14ac:dyDescent="0.3">
      <c r="B716" s="61">
        <v>42877</v>
      </c>
      <c r="C716" s="5">
        <v>1799.2000000000003</v>
      </c>
      <c r="D716" s="63" t="str">
        <f t="shared" si="12"/>
        <v>Monday</v>
      </c>
      <c r="E716" s="5"/>
      <c r="F716" s="5"/>
    </row>
    <row r="717" spans="2:6" x14ac:dyDescent="0.3">
      <c r="B717" s="61">
        <v>42878</v>
      </c>
      <c r="C717" s="5">
        <v>10560.978000000001</v>
      </c>
      <c r="D717" s="63" t="str">
        <f t="shared" si="12"/>
        <v>Tuesday</v>
      </c>
      <c r="E717" s="5"/>
      <c r="F717" s="5"/>
    </row>
    <row r="718" spans="2:6" x14ac:dyDescent="0.3">
      <c r="B718" s="61">
        <v>42879</v>
      </c>
      <c r="C718" s="5">
        <v>277.75600000000003</v>
      </c>
      <c r="D718" s="63" t="str">
        <f t="shared" si="12"/>
        <v>Wednesday</v>
      </c>
      <c r="E718" s="5"/>
      <c r="F718" s="5"/>
    </row>
    <row r="719" spans="2:6" x14ac:dyDescent="0.3">
      <c r="B719" s="61">
        <v>42880</v>
      </c>
      <c r="C719" s="5">
        <v>1311.97</v>
      </c>
      <c r="D719" s="63" t="str">
        <f t="shared" si="12"/>
        <v>Thursday</v>
      </c>
      <c r="E719" s="5"/>
      <c r="F719" s="5"/>
    </row>
    <row r="720" spans="2:6" x14ac:dyDescent="0.3">
      <c r="B720" s="61">
        <v>42881</v>
      </c>
      <c r="C720" s="5">
        <v>1975.356</v>
      </c>
      <c r="D720" s="63" t="str">
        <f t="shared" si="12"/>
        <v>Friday</v>
      </c>
      <c r="E720" s="5"/>
      <c r="F720" s="5"/>
    </row>
    <row r="721" spans="2:6" x14ac:dyDescent="0.3">
      <c r="B721" s="61">
        <v>42882</v>
      </c>
      <c r="C721" s="5">
        <v>5305.0780000000004</v>
      </c>
      <c r="D721" s="63" t="str">
        <f t="shared" si="12"/>
        <v>Saturday</v>
      </c>
      <c r="E721" s="5"/>
      <c r="F721" s="5"/>
    </row>
    <row r="722" spans="2:6" x14ac:dyDescent="0.3">
      <c r="B722" s="61">
        <v>42883</v>
      </c>
      <c r="C722" s="5">
        <v>2137.3240000000001</v>
      </c>
      <c r="D722" s="63" t="str">
        <f t="shared" si="12"/>
        <v>Sunday</v>
      </c>
      <c r="E722" s="5"/>
      <c r="F722" s="5"/>
    </row>
    <row r="723" spans="2:6" x14ac:dyDescent="0.3">
      <c r="B723" s="61">
        <v>42884</v>
      </c>
      <c r="C723" s="5">
        <v>1063.1850000000002</v>
      </c>
      <c r="D723" s="63" t="str">
        <f t="shared" si="12"/>
        <v>Monday</v>
      </c>
      <c r="E723" s="5"/>
      <c r="F723" s="5"/>
    </row>
    <row r="724" spans="2:6" x14ac:dyDescent="0.3">
      <c r="B724" s="61">
        <v>42885</v>
      </c>
      <c r="C724" s="5">
        <v>8090.5780000000004</v>
      </c>
      <c r="D724" s="63" t="str">
        <f t="shared" si="12"/>
        <v>Tuesday</v>
      </c>
      <c r="E724" s="5"/>
      <c r="F724" s="5"/>
    </row>
    <row r="725" spans="2:6" x14ac:dyDescent="0.3">
      <c r="B725" s="61">
        <v>42886</v>
      </c>
      <c r="C725" s="5">
        <v>438.85899999999998</v>
      </c>
      <c r="D725" s="63" t="str">
        <f t="shared" si="12"/>
        <v>Wednesday</v>
      </c>
      <c r="E725" s="5"/>
      <c r="F725" s="5"/>
    </row>
    <row r="726" spans="2:6" x14ac:dyDescent="0.3">
      <c r="B726" s="61">
        <v>42888</v>
      </c>
      <c r="C726" s="5">
        <v>157.84399999999999</v>
      </c>
      <c r="D726" s="63" t="str">
        <f t="shared" si="12"/>
        <v>Friday</v>
      </c>
      <c r="E726" s="5"/>
      <c r="F726" s="5"/>
    </row>
    <row r="727" spans="2:6" x14ac:dyDescent="0.3">
      <c r="B727" s="61">
        <v>42890</v>
      </c>
      <c r="C727" s="5">
        <v>2316.5230000000001</v>
      </c>
      <c r="D727" s="63" t="str">
        <f t="shared" si="12"/>
        <v>Sunday</v>
      </c>
      <c r="E727" s="5"/>
      <c r="F727" s="5"/>
    </row>
    <row r="728" spans="2:6" x14ac:dyDescent="0.3">
      <c r="B728" s="61">
        <v>42891</v>
      </c>
      <c r="C728" s="5">
        <v>659.82</v>
      </c>
      <c r="D728" s="63" t="str">
        <f t="shared" si="12"/>
        <v>Monday</v>
      </c>
      <c r="E728" s="5"/>
      <c r="F728" s="5"/>
    </row>
    <row r="729" spans="2:6" x14ac:dyDescent="0.3">
      <c r="B729" s="61">
        <v>42892</v>
      </c>
      <c r="C729" s="5">
        <v>5477.3519999999999</v>
      </c>
      <c r="D729" s="63" t="str">
        <f t="shared" si="12"/>
        <v>Tuesday</v>
      </c>
      <c r="E729" s="5"/>
      <c r="F729" s="5"/>
    </row>
    <row r="730" spans="2:6" x14ac:dyDescent="0.3">
      <c r="B730" s="61">
        <v>42893</v>
      </c>
      <c r="C730" s="5">
        <v>51.561999999999998</v>
      </c>
      <c r="D730" s="63" t="str">
        <f t="shared" si="12"/>
        <v>Wednesday</v>
      </c>
      <c r="E730" s="5"/>
      <c r="F730" s="5"/>
    </row>
    <row r="731" spans="2:6" x14ac:dyDescent="0.3">
      <c r="B731" s="61">
        <v>42895</v>
      </c>
      <c r="C731" s="5">
        <v>1688.4720000000002</v>
      </c>
      <c r="D731" s="63" t="str">
        <f t="shared" si="12"/>
        <v>Friday</v>
      </c>
      <c r="E731" s="5"/>
      <c r="F731" s="5"/>
    </row>
    <row r="732" spans="2:6" x14ac:dyDescent="0.3">
      <c r="B732" s="61">
        <v>42896</v>
      </c>
      <c r="C732" s="5">
        <v>1412.3960000000002</v>
      </c>
      <c r="D732" s="63" t="str">
        <f t="shared" si="12"/>
        <v>Saturday</v>
      </c>
      <c r="E732" s="5"/>
      <c r="F732" s="5"/>
    </row>
    <row r="733" spans="2:6" x14ac:dyDescent="0.3">
      <c r="B733" s="61">
        <v>42897</v>
      </c>
      <c r="C733" s="5">
        <v>1623.4159999999999</v>
      </c>
      <c r="D733" s="63" t="str">
        <f t="shared" si="12"/>
        <v>Sunday</v>
      </c>
      <c r="E733" s="5"/>
      <c r="F733" s="5"/>
    </row>
    <row r="734" spans="2:6" x14ac:dyDescent="0.3">
      <c r="B734" s="61">
        <v>42898</v>
      </c>
      <c r="C734" s="5">
        <v>2962.5630000000001</v>
      </c>
      <c r="D734" s="63" t="str">
        <f t="shared" si="12"/>
        <v>Monday</v>
      </c>
      <c r="E734" s="5"/>
      <c r="F734" s="5"/>
    </row>
    <row r="735" spans="2:6" x14ac:dyDescent="0.3">
      <c r="B735" s="61">
        <v>42899</v>
      </c>
      <c r="C735" s="5">
        <v>430.43799999999999</v>
      </c>
      <c r="D735" s="63" t="str">
        <f t="shared" si="12"/>
        <v>Tuesday</v>
      </c>
      <c r="E735" s="5"/>
      <c r="F735" s="5"/>
    </row>
    <row r="736" spans="2:6" x14ac:dyDescent="0.3">
      <c r="B736" s="61">
        <v>42900</v>
      </c>
      <c r="C736" s="5">
        <v>3457.0990000000002</v>
      </c>
      <c r="D736" s="63" t="str">
        <f t="shared" si="12"/>
        <v>Wednesday</v>
      </c>
      <c r="E736" s="5"/>
      <c r="F736" s="5"/>
    </row>
    <row r="737" spans="2:6" x14ac:dyDescent="0.3">
      <c r="B737" s="61">
        <v>42901</v>
      </c>
      <c r="C737" s="5">
        <v>173.488</v>
      </c>
      <c r="D737" s="63" t="str">
        <f t="shared" si="12"/>
        <v>Thursday</v>
      </c>
      <c r="E737" s="5"/>
      <c r="F737" s="5"/>
    </row>
    <row r="738" spans="2:6" x14ac:dyDescent="0.3">
      <c r="B738" s="61">
        <v>42902</v>
      </c>
      <c r="C738" s="5">
        <v>147.27499999999998</v>
      </c>
      <c r="D738" s="63" t="str">
        <f t="shared" si="12"/>
        <v>Friday</v>
      </c>
      <c r="E738" s="5"/>
      <c r="F738" s="5"/>
    </row>
    <row r="739" spans="2:6" x14ac:dyDescent="0.3">
      <c r="B739" s="61">
        <v>42903</v>
      </c>
      <c r="C739" s="5">
        <v>3000.92</v>
      </c>
      <c r="D739" s="63" t="str">
        <f t="shared" si="12"/>
        <v>Saturday</v>
      </c>
      <c r="E739" s="5"/>
      <c r="F739" s="5"/>
    </row>
    <row r="740" spans="2:6" x14ac:dyDescent="0.3">
      <c r="B740" s="61">
        <v>42904</v>
      </c>
      <c r="C740" s="5">
        <v>541.93799999999999</v>
      </c>
      <c r="D740" s="63" t="str">
        <f t="shared" si="12"/>
        <v>Sunday</v>
      </c>
      <c r="E740" s="5"/>
      <c r="F740" s="5"/>
    </row>
    <row r="741" spans="2:6" x14ac:dyDescent="0.3">
      <c r="B741" s="61">
        <v>42905</v>
      </c>
      <c r="C741" s="5">
        <v>17.12</v>
      </c>
      <c r="D741" s="63" t="str">
        <f t="shared" si="12"/>
        <v>Monday</v>
      </c>
      <c r="E741" s="5"/>
      <c r="F741" s="5"/>
    </row>
    <row r="742" spans="2:6" x14ac:dyDescent="0.3">
      <c r="B742" s="61">
        <v>42906</v>
      </c>
      <c r="C742" s="5">
        <v>1229.5480000000002</v>
      </c>
      <c r="D742" s="63" t="str">
        <f t="shared" si="12"/>
        <v>Tuesday</v>
      </c>
      <c r="E742" s="5"/>
      <c r="F742" s="5"/>
    </row>
    <row r="743" spans="2:6" x14ac:dyDescent="0.3">
      <c r="B743" s="61">
        <v>42907</v>
      </c>
      <c r="C743" s="5">
        <v>577.10799999999995</v>
      </c>
      <c r="D743" s="63" t="str">
        <f t="shared" si="12"/>
        <v>Wednesday</v>
      </c>
      <c r="E743" s="5"/>
      <c r="F743" s="5"/>
    </row>
    <row r="744" spans="2:6" x14ac:dyDescent="0.3">
      <c r="B744" s="61">
        <v>42909</v>
      </c>
      <c r="C744" s="5">
        <v>2475.0940000000001</v>
      </c>
      <c r="D744" s="63" t="str">
        <f t="shared" si="12"/>
        <v>Friday</v>
      </c>
      <c r="E744" s="5"/>
      <c r="F744" s="5"/>
    </row>
    <row r="745" spans="2:6" x14ac:dyDescent="0.3">
      <c r="B745" s="61">
        <v>42910</v>
      </c>
      <c r="C745" s="5">
        <v>5310.9520000000002</v>
      </c>
      <c r="D745" s="63" t="str">
        <f t="shared" si="12"/>
        <v>Saturday</v>
      </c>
      <c r="E745" s="5"/>
      <c r="F745" s="5"/>
    </row>
    <row r="746" spans="2:6" x14ac:dyDescent="0.3">
      <c r="B746" s="61">
        <v>42911</v>
      </c>
      <c r="C746" s="5">
        <v>893.26599999999996</v>
      </c>
      <c r="D746" s="63" t="str">
        <f t="shared" si="12"/>
        <v>Sunday</v>
      </c>
      <c r="E746" s="5"/>
      <c r="F746" s="5"/>
    </row>
    <row r="747" spans="2:6" x14ac:dyDescent="0.3">
      <c r="B747" s="61">
        <v>42912</v>
      </c>
      <c r="C747" s="5">
        <v>1919.6000000000001</v>
      </c>
      <c r="D747" s="63" t="str">
        <f t="shared" si="12"/>
        <v>Monday</v>
      </c>
      <c r="E747" s="5"/>
      <c r="F747" s="5"/>
    </row>
    <row r="748" spans="2:6" x14ac:dyDescent="0.3">
      <c r="B748" s="61">
        <v>42913</v>
      </c>
      <c r="C748" s="5">
        <v>778.70600000000013</v>
      </c>
      <c r="D748" s="63" t="str">
        <f t="shared" si="12"/>
        <v>Tuesday</v>
      </c>
      <c r="E748" s="5"/>
      <c r="F748" s="5"/>
    </row>
    <row r="749" spans="2:6" x14ac:dyDescent="0.3">
      <c r="B749" s="61">
        <v>42914</v>
      </c>
      <c r="C749" s="5">
        <v>877.15600000000006</v>
      </c>
      <c r="D749" s="63" t="str">
        <f t="shared" si="12"/>
        <v>Wednesday</v>
      </c>
      <c r="E749" s="5"/>
      <c r="F749" s="5"/>
    </row>
    <row r="750" spans="2:6" x14ac:dyDescent="0.3">
      <c r="B750" s="61">
        <v>42915</v>
      </c>
      <c r="C750" s="5">
        <v>191.88</v>
      </c>
      <c r="D750" s="63" t="str">
        <f t="shared" si="12"/>
        <v>Thursday</v>
      </c>
      <c r="E750" s="5"/>
      <c r="F750" s="5"/>
    </row>
    <row r="751" spans="2:6" x14ac:dyDescent="0.3">
      <c r="B751" s="61">
        <v>42916</v>
      </c>
      <c r="C751" s="5">
        <v>1352.9499999999998</v>
      </c>
      <c r="D751" s="63" t="str">
        <f t="shared" si="12"/>
        <v>Friday</v>
      </c>
      <c r="E751" s="5"/>
      <c r="F751" s="5"/>
    </row>
    <row r="752" spans="2:6" x14ac:dyDescent="0.3">
      <c r="B752" s="61">
        <v>42917</v>
      </c>
      <c r="C752" s="5">
        <v>1724.376</v>
      </c>
      <c r="D752" s="63" t="str">
        <f t="shared" si="12"/>
        <v>Saturday</v>
      </c>
      <c r="E752" s="5"/>
      <c r="F752" s="5"/>
    </row>
    <row r="753" spans="2:6" x14ac:dyDescent="0.3">
      <c r="B753" s="61">
        <v>42918</v>
      </c>
      <c r="C753" s="5">
        <v>772.78599999999994</v>
      </c>
      <c r="D753" s="63" t="str">
        <f t="shared" si="12"/>
        <v>Sunday</v>
      </c>
      <c r="E753" s="5"/>
      <c r="F753" s="5"/>
    </row>
    <row r="754" spans="2:6" x14ac:dyDescent="0.3">
      <c r="B754" s="61">
        <v>42919</v>
      </c>
      <c r="C754" s="5">
        <v>847.69999999999993</v>
      </c>
      <c r="D754" s="63" t="str">
        <f t="shared" si="12"/>
        <v>Monday</v>
      </c>
      <c r="E754" s="5"/>
      <c r="F754" s="5"/>
    </row>
    <row r="755" spans="2:6" x14ac:dyDescent="0.3">
      <c r="B755" s="61">
        <v>42920</v>
      </c>
      <c r="C755" s="5">
        <v>1651.3009999999999</v>
      </c>
      <c r="D755" s="63" t="str">
        <f t="shared" si="12"/>
        <v>Tuesday</v>
      </c>
      <c r="E755" s="5"/>
      <c r="F755" s="5"/>
    </row>
    <row r="756" spans="2:6" x14ac:dyDescent="0.3">
      <c r="B756" s="61">
        <v>42923</v>
      </c>
      <c r="C756" s="5">
        <v>3882.2310000000002</v>
      </c>
      <c r="D756" s="63" t="str">
        <f t="shared" si="12"/>
        <v>Friday</v>
      </c>
      <c r="E756" s="5"/>
      <c r="F756" s="5"/>
    </row>
    <row r="757" spans="2:6" x14ac:dyDescent="0.3">
      <c r="B757" s="61">
        <v>42924</v>
      </c>
      <c r="C757" s="5">
        <v>2616.5120000000002</v>
      </c>
      <c r="D757" s="63" t="str">
        <f t="shared" si="12"/>
        <v>Saturday</v>
      </c>
      <c r="E757" s="5"/>
      <c r="F757" s="5"/>
    </row>
    <row r="758" spans="2:6" x14ac:dyDescent="0.3">
      <c r="B758" s="61">
        <v>42925</v>
      </c>
      <c r="C758" s="5">
        <v>573.28599999999994</v>
      </c>
      <c r="D758" s="63" t="str">
        <f t="shared" si="12"/>
        <v>Sunday</v>
      </c>
      <c r="E758" s="5"/>
      <c r="F758" s="5"/>
    </row>
    <row r="759" spans="2:6" x14ac:dyDescent="0.3">
      <c r="B759" s="61">
        <v>42926</v>
      </c>
      <c r="C759" s="5">
        <v>895.89499999999998</v>
      </c>
      <c r="D759" s="63" t="str">
        <f t="shared" si="12"/>
        <v>Monday</v>
      </c>
      <c r="E759" s="5"/>
      <c r="F759" s="5"/>
    </row>
    <row r="760" spans="2:6" x14ac:dyDescent="0.3">
      <c r="B760" s="61">
        <v>42928</v>
      </c>
      <c r="C760" s="5">
        <v>95.76</v>
      </c>
      <c r="D760" s="63" t="str">
        <f t="shared" si="12"/>
        <v>Wednesday</v>
      </c>
      <c r="E760" s="5"/>
      <c r="F760" s="5"/>
    </row>
    <row r="761" spans="2:6" x14ac:dyDescent="0.3">
      <c r="B761" s="61">
        <v>42930</v>
      </c>
      <c r="C761" s="5">
        <v>2149.96</v>
      </c>
      <c r="D761" s="63" t="str">
        <f t="shared" si="12"/>
        <v>Friday</v>
      </c>
      <c r="E761" s="5"/>
      <c r="F761" s="5"/>
    </row>
    <row r="762" spans="2:6" x14ac:dyDescent="0.3">
      <c r="B762" s="61">
        <v>42931</v>
      </c>
      <c r="C762" s="5">
        <v>380.2</v>
      </c>
      <c r="D762" s="63" t="str">
        <f t="shared" si="12"/>
        <v>Saturday</v>
      </c>
      <c r="E762" s="5"/>
      <c r="F762" s="5"/>
    </row>
    <row r="763" spans="2:6" x14ac:dyDescent="0.3">
      <c r="B763" s="61">
        <v>42932</v>
      </c>
      <c r="C763" s="5">
        <v>910.17000000000019</v>
      </c>
      <c r="D763" s="63" t="str">
        <f t="shared" si="12"/>
        <v>Sunday</v>
      </c>
      <c r="E763" s="5"/>
      <c r="F763" s="5"/>
    </row>
    <row r="764" spans="2:6" x14ac:dyDescent="0.3">
      <c r="B764" s="61">
        <v>42933</v>
      </c>
      <c r="C764" s="5">
        <v>2184.88</v>
      </c>
      <c r="D764" s="63" t="str">
        <f t="shared" si="12"/>
        <v>Monday</v>
      </c>
      <c r="E764" s="5"/>
      <c r="F764" s="5"/>
    </row>
    <row r="765" spans="2:6" x14ac:dyDescent="0.3">
      <c r="B765" s="61">
        <v>42934</v>
      </c>
      <c r="C765" s="5">
        <v>2891.8580000000006</v>
      </c>
      <c r="D765" s="63" t="str">
        <f t="shared" si="12"/>
        <v>Tuesday</v>
      </c>
      <c r="E765" s="5"/>
      <c r="F765" s="5"/>
    </row>
    <row r="766" spans="2:6" x14ac:dyDescent="0.3">
      <c r="B766" s="61">
        <v>42935</v>
      </c>
      <c r="C766" s="5">
        <v>1536.454</v>
      </c>
      <c r="D766" s="63" t="str">
        <f t="shared" si="12"/>
        <v>Wednesday</v>
      </c>
      <c r="E766" s="5"/>
      <c r="F766" s="5"/>
    </row>
    <row r="767" spans="2:6" x14ac:dyDescent="0.3">
      <c r="B767" s="61">
        <v>42936</v>
      </c>
      <c r="C767" s="5">
        <v>89.95</v>
      </c>
      <c r="D767" s="63" t="str">
        <f t="shared" si="12"/>
        <v>Thursday</v>
      </c>
      <c r="E767" s="5"/>
      <c r="F767" s="5"/>
    </row>
    <row r="768" spans="2:6" x14ac:dyDescent="0.3">
      <c r="B768" s="61">
        <v>42937</v>
      </c>
      <c r="C768" s="5">
        <v>991.09500000000003</v>
      </c>
      <c r="D768" s="63" t="str">
        <f t="shared" si="12"/>
        <v>Friday</v>
      </c>
      <c r="E768" s="5"/>
      <c r="F768" s="5"/>
    </row>
    <row r="769" spans="2:6" x14ac:dyDescent="0.3">
      <c r="B769" s="61">
        <v>42938</v>
      </c>
      <c r="C769" s="5">
        <v>1368.0480000000002</v>
      </c>
      <c r="D769" s="63" t="str">
        <f t="shared" si="12"/>
        <v>Saturday</v>
      </c>
      <c r="E769" s="5"/>
      <c r="F769" s="5"/>
    </row>
    <row r="770" spans="2:6" x14ac:dyDescent="0.3">
      <c r="B770" s="61">
        <v>42939</v>
      </c>
      <c r="C770" s="5">
        <v>654.58699999999999</v>
      </c>
      <c r="D770" s="63" t="str">
        <f t="shared" si="12"/>
        <v>Sunday</v>
      </c>
      <c r="E770" s="5"/>
      <c r="F770" s="5"/>
    </row>
    <row r="771" spans="2:6" x14ac:dyDescent="0.3">
      <c r="B771" s="61">
        <v>42940</v>
      </c>
      <c r="C771" s="5">
        <v>326.964</v>
      </c>
      <c r="D771" s="63" t="str">
        <f t="shared" si="12"/>
        <v>Monday</v>
      </c>
      <c r="E771" s="5"/>
      <c r="F771" s="5"/>
    </row>
    <row r="772" spans="2:6" x14ac:dyDescent="0.3">
      <c r="B772" s="61">
        <v>42941</v>
      </c>
      <c r="C772" s="5">
        <v>4979.308</v>
      </c>
      <c r="D772" s="63" t="str">
        <f t="shared" si="12"/>
        <v>Tuesday</v>
      </c>
      <c r="E772" s="5"/>
      <c r="F772" s="5"/>
    </row>
    <row r="773" spans="2:6" x14ac:dyDescent="0.3">
      <c r="B773" s="61">
        <v>42944</v>
      </c>
      <c r="C773" s="5">
        <v>2033.374</v>
      </c>
      <c r="D773" s="63" t="str">
        <f t="shared" si="12"/>
        <v>Friday</v>
      </c>
      <c r="E773" s="5"/>
      <c r="F773" s="5"/>
    </row>
    <row r="774" spans="2:6" x14ac:dyDescent="0.3">
      <c r="B774" s="61">
        <v>42945</v>
      </c>
      <c r="C774" s="5">
        <v>819.154</v>
      </c>
      <c r="D774" s="63" t="str">
        <f t="shared" si="12"/>
        <v>Saturday</v>
      </c>
      <c r="E774" s="5"/>
      <c r="F774" s="5"/>
    </row>
    <row r="775" spans="2:6" x14ac:dyDescent="0.3">
      <c r="B775" s="61">
        <v>42946</v>
      </c>
      <c r="C775" s="5">
        <v>1770.7759999999998</v>
      </c>
      <c r="D775" s="63" t="str">
        <f t="shared" si="12"/>
        <v>Sunday</v>
      </c>
      <c r="E775" s="5"/>
      <c r="F775" s="5"/>
    </row>
    <row r="776" spans="2:6" x14ac:dyDescent="0.3">
      <c r="B776" s="61">
        <v>42947</v>
      </c>
      <c r="C776" s="5">
        <v>2174.1579999999999</v>
      </c>
      <c r="D776" s="63" t="str">
        <f t="shared" si="12"/>
        <v>Monday</v>
      </c>
      <c r="E776" s="5"/>
      <c r="F776" s="5"/>
    </row>
    <row r="777" spans="2:6" x14ac:dyDescent="0.3">
      <c r="B777" s="61">
        <v>42948</v>
      </c>
      <c r="C777" s="5">
        <v>1124.6479999999999</v>
      </c>
      <c r="D777" s="63" t="str">
        <f t="shared" si="12"/>
        <v>Tuesday</v>
      </c>
      <c r="E777" s="5"/>
      <c r="F777" s="5"/>
    </row>
    <row r="778" spans="2:6" x14ac:dyDescent="0.3">
      <c r="B778" s="61">
        <v>42949</v>
      </c>
      <c r="C778" s="5">
        <v>482.584</v>
      </c>
      <c r="D778" s="63" t="str">
        <f t="shared" ref="D778:D841" si="13">TEXT(B778,"dddd")</f>
        <v>Wednesday</v>
      </c>
      <c r="E778" s="5"/>
      <c r="F778" s="5"/>
    </row>
    <row r="779" spans="2:6" x14ac:dyDescent="0.3">
      <c r="B779" s="61">
        <v>42950</v>
      </c>
      <c r="C779" s="5">
        <v>248.82</v>
      </c>
      <c r="D779" s="63" t="str">
        <f t="shared" si="13"/>
        <v>Thursday</v>
      </c>
      <c r="E779" s="5"/>
      <c r="F779" s="5"/>
    </row>
    <row r="780" spans="2:6" x14ac:dyDescent="0.3">
      <c r="B780" s="61">
        <v>42951</v>
      </c>
      <c r="C780" s="5">
        <v>497.90999999999997</v>
      </c>
      <c r="D780" s="63" t="str">
        <f t="shared" si="13"/>
        <v>Friday</v>
      </c>
      <c r="E780" s="5"/>
      <c r="F780" s="5"/>
    </row>
    <row r="781" spans="2:6" x14ac:dyDescent="0.3">
      <c r="B781" s="61">
        <v>42952</v>
      </c>
      <c r="C781" s="5">
        <v>197.05</v>
      </c>
      <c r="D781" s="63" t="str">
        <f t="shared" si="13"/>
        <v>Saturday</v>
      </c>
      <c r="E781" s="5"/>
      <c r="F781" s="5"/>
    </row>
    <row r="782" spans="2:6" x14ac:dyDescent="0.3">
      <c r="B782" s="61">
        <v>42953</v>
      </c>
      <c r="C782" s="5">
        <v>320.38800000000003</v>
      </c>
      <c r="D782" s="63" t="str">
        <f t="shared" si="13"/>
        <v>Sunday</v>
      </c>
      <c r="E782" s="5"/>
      <c r="F782" s="5"/>
    </row>
    <row r="783" spans="2:6" x14ac:dyDescent="0.3">
      <c r="B783" s="61">
        <v>42954</v>
      </c>
      <c r="C783" s="5">
        <v>179.97</v>
      </c>
      <c r="D783" s="63" t="str">
        <f t="shared" si="13"/>
        <v>Monday</v>
      </c>
      <c r="E783" s="5"/>
      <c r="F783" s="5"/>
    </row>
    <row r="784" spans="2:6" x14ac:dyDescent="0.3">
      <c r="B784" s="61">
        <v>42955</v>
      </c>
      <c r="C784" s="5">
        <v>1115.204</v>
      </c>
      <c r="D784" s="63" t="str">
        <f t="shared" si="13"/>
        <v>Tuesday</v>
      </c>
      <c r="E784" s="5"/>
      <c r="F784" s="5"/>
    </row>
    <row r="785" spans="2:6" x14ac:dyDescent="0.3">
      <c r="B785" s="61">
        <v>42956</v>
      </c>
      <c r="C785" s="5">
        <v>661.35399999999993</v>
      </c>
      <c r="D785" s="63" t="str">
        <f t="shared" si="13"/>
        <v>Wednesday</v>
      </c>
      <c r="E785" s="5"/>
      <c r="F785" s="5"/>
    </row>
    <row r="786" spans="2:6" x14ac:dyDescent="0.3">
      <c r="B786" s="61">
        <v>42958</v>
      </c>
      <c r="C786" s="5">
        <v>151.82</v>
      </c>
      <c r="D786" s="63" t="str">
        <f t="shared" si="13"/>
        <v>Friday</v>
      </c>
      <c r="E786" s="5"/>
      <c r="F786" s="5"/>
    </row>
    <row r="787" spans="2:6" x14ac:dyDescent="0.3">
      <c r="B787" s="61">
        <v>42959</v>
      </c>
      <c r="C787" s="5">
        <v>3951.9605000000001</v>
      </c>
      <c r="D787" s="63" t="str">
        <f t="shared" si="13"/>
        <v>Saturday</v>
      </c>
      <c r="E787" s="5"/>
      <c r="F787" s="5"/>
    </row>
    <row r="788" spans="2:6" x14ac:dyDescent="0.3">
      <c r="B788" s="61">
        <v>42960</v>
      </c>
      <c r="C788" s="5">
        <v>731.52399999999989</v>
      </c>
      <c r="D788" s="63" t="str">
        <f t="shared" si="13"/>
        <v>Sunday</v>
      </c>
      <c r="E788" s="5"/>
      <c r="F788" s="5"/>
    </row>
    <row r="789" spans="2:6" x14ac:dyDescent="0.3">
      <c r="B789" s="61">
        <v>42961</v>
      </c>
      <c r="C789" s="5">
        <v>923.6880000000001</v>
      </c>
      <c r="D789" s="63" t="str">
        <f t="shared" si="13"/>
        <v>Monday</v>
      </c>
      <c r="E789" s="5"/>
      <c r="F789" s="5"/>
    </row>
    <row r="790" spans="2:6" x14ac:dyDescent="0.3">
      <c r="B790" s="61">
        <v>42962</v>
      </c>
      <c r="C790" s="5">
        <v>1680.2659999999998</v>
      </c>
      <c r="D790" s="63" t="str">
        <f t="shared" si="13"/>
        <v>Tuesday</v>
      </c>
      <c r="E790" s="5"/>
      <c r="F790" s="5"/>
    </row>
    <row r="791" spans="2:6" x14ac:dyDescent="0.3">
      <c r="B791" s="61">
        <v>42963</v>
      </c>
      <c r="C791" s="5">
        <v>204.54</v>
      </c>
      <c r="D791" s="63" t="str">
        <f t="shared" si="13"/>
        <v>Wednesday</v>
      </c>
      <c r="E791" s="5"/>
      <c r="F791" s="5"/>
    </row>
    <row r="792" spans="2:6" x14ac:dyDescent="0.3">
      <c r="B792" s="61">
        <v>42964</v>
      </c>
      <c r="C792" s="5">
        <v>15.712</v>
      </c>
      <c r="D792" s="63" t="str">
        <f t="shared" si="13"/>
        <v>Thursday</v>
      </c>
      <c r="E792" s="5"/>
      <c r="F792" s="5"/>
    </row>
    <row r="793" spans="2:6" x14ac:dyDescent="0.3">
      <c r="B793" s="61">
        <v>42965</v>
      </c>
      <c r="C793" s="5">
        <v>496.11399999999998</v>
      </c>
      <c r="D793" s="63" t="str">
        <f t="shared" si="13"/>
        <v>Friday</v>
      </c>
      <c r="E793" s="5"/>
      <c r="F793" s="5"/>
    </row>
    <row r="794" spans="2:6" x14ac:dyDescent="0.3">
      <c r="B794" s="61">
        <v>42966</v>
      </c>
      <c r="C794" s="5">
        <v>448.79199999999997</v>
      </c>
      <c r="D794" s="63" t="str">
        <f t="shared" si="13"/>
        <v>Saturday</v>
      </c>
      <c r="E794" s="5"/>
      <c r="F794" s="5"/>
    </row>
    <row r="795" spans="2:6" x14ac:dyDescent="0.3">
      <c r="B795" s="61">
        <v>42967</v>
      </c>
      <c r="C795" s="5">
        <v>14.78</v>
      </c>
      <c r="D795" s="63" t="str">
        <f t="shared" si="13"/>
        <v>Sunday</v>
      </c>
      <c r="E795" s="5"/>
      <c r="F795" s="5"/>
    </row>
    <row r="796" spans="2:6" x14ac:dyDescent="0.3">
      <c r="B796" s="61">
        <v>42968</v>
      </c>
      <c r="C796" s="5">
        <v>4225.1180000000004</v>
      </c>
      <c r="D796" s="63" t="str">
        <f t="shared" si="13"/>
        <v>Monday</v>
      </c>
      <c r="E796" s="5"/>
      <c r="F796" s="5"/>
    </row>
    <row r="797" spans="2:6" x14ac:dyDescent="0.3">
      <c r="B797" s="61">
        <v>42969</v>
      </c>
      <c r="C797" s="5">
        <v>405.35</v>
      </c>
      <c r="D797" s="63" t="str">
        <f t="shared" si="13"/>
        <v>Tuesday</v>
      </c>
      <c r="E797" s="5"/>
      <c r="F797" s="5"/>
    </row>
    <row r="798" spans="2:6" x14ac:dyDescent="0.3">
      <c r="B798" s="61">
        <v>42970</v>
      </c>
      <c r="C798" s="5">
        <v>4187.348</v>
      </c>
      <c r="D798" s="63" t="str">
        <f t="shared" si="13"/>
        <v>Wednesday</v>
      </c>
      <c r="E798" s="5"/>
      <c r="F798" s="5"/>
    </row>
    <row r="799" spans="2:6" x14ac:dyDescent="0.3">
      <c r="B799" s="61">
        <v>42973</v>
      </c>
      <c r="C799" s="5">
        <v>4874.2979999999998</v>
      </c>
      <c r="D799" s="63" t="str">
        <f t="shared" si="13"/>
        <v>Saturday</v>
      </c>
      <c r="E799" s="5"/>
      <c r="F799" s="5"/>
    </row>
    <row r="800" spans="2:6" x14ac:dyDescent="0.3">
      <c r="B800" s="61">
        <v>42974</v>
      </c>
      <c r="C800" s="5">
        <v>767.91099999999983</v>
      </c>
      <c r="D800" s="63" t="str">
        <f t="shared" si="13"/>
        <v>Sunday</v>
      </c>
      <c r="E800" s="5"/>
      <c r="F800" s="5"/>
    </row>
    <row r="801" spans="2:6" x14ac:dyDescent="0.3">
      <c r="B801" s="61">
        <v>42975</v>
      </c>
      <c r="C801" s="5">
        <v>322.02480000000003</v>
      </c>
      <c r="D801" s="63" t="str">
        <f t="shared" si="13"/>
        <v>Monday</v>
      </c>
      <c r="E801" s="5"/>
      <c r="F801" s="5"/>
    </row>
    <row r="802" spans="2:6" x14ac:dyDescent="0.3">
      <c r="B802" s="61">
        <v>42976</v>
      </c>
      <c r="C802" s="5">
        <v>632.18799999999987</v>
      </c>
      <c r="D802" s="63" t="str">
        <f t="shared" si="13"/>
        <v>Tuesday</v>
      </c>
      <c r="E802" s="5"/>
      <c r="F802" s="5"/>
    </row>
    <row r="803" spans="2:6" x14ac:dyDescent="0.3">
      <c r="B803" s="61">
        <v>42977</v>
      </c>
      <c r="C803" s="5">
        <v>1656.87</v>
      </c>
      <c r="D803" s="63" t="str">
        <f t="shared" si="13"/>
        <v>Wednesday</v>
      </c>
      <c r="E803" s="5"/>
      <c r="F803" s="5"/>
    </row>
    <row r="804" spans="2:6" x14ac:dyDescent="0.3">
      <c r="B804" s="61">
        <v>42978</v>
      </c>
      <c r="C804" s="5">
        <v>23.968</v>
      </c>
      <c r="D804" s="63" t="str">
        <f t="shared" si="13"/>
        <v>Thursday</v>
      </c>
      <c r="E804" s="5"/>
      <c r="F804" s="5"/>
    </row>
    <row r="805" spans="2:6" x14ac:dyDescent="0.3">
      <c r="B805" s="61">
        <v>42979</v>
      </c>
      <c r="C805" s="5">
        <v>5766.1519999999982</v>
      </c>
      <c r="D805" s="63" t="str">
        <f t="shared" si="13"/>
        <v>Friday</v>
      </c>
      <c r="E805" s="5"/>
      <c r="F805" s="5"/>
    </row>
    <row r="806" spans="2:6" x14ac:dyDescent="0.3">
      <c r="B806" s="61">
        <v>42980</v>
      </c>
      <c r="C806" s="5">
        <v>6792.1929999999984</v>
      </c>
      <c r="D806" s="63" t="str">
        <f t="shared" si="13"/>
        <v>Saturday</v>
      </c>
      <c r="E806" s="5"/>
      <c r="F806" s="5"/>
    </row>
    <row r="807" spans="2:6" x14ac:dyDescent="0.3">
      <c r="B807" s="61">
        <v>42981</v>
      </c>
      <c r="C807" s="5">
        <v>2365.5960000000005</v>
      </c>
      <c r="D807" s="63" t="str">
        <f t="shared" si="13"/>
        <v>Sunday</v>
      </c>
      <c r="E807" s="5"/>
      <c r="F807" s="5"/>
    </row>
    <row r="808" spans="2:6" x14ac:dyDescent="0.3">
      <c r="B808" s="61">
        <v>42982</v>
      </c>
      <c r="C808" s="5">
        <v>1707.8120000000001</v>
      </c>
      <c r="D808" s="63" t="str">
        <f t="shared" si="13"/>
        <v>Monday</v>
      </c>
      <c r="E808" s="5"/>
      <c r="F808" s="5"/>
    </row>
    <row r="809" spans="2:6" x14ac:dyDescent="0.3">
      <c r="B809" s="61">
        <v>42983</v>
      </c>
      <c r="C809" s="5">
        <v>5226.348</v>
      </c>
      <c r="D809" s="63" t="str">
        <f t="shared" si="13"/>
        <v>Tuesday</v>
      </c>
      <c r="E809" s="5"/>
      <c r="F809" s="5"/>
    </row>
    <row r="810" spans="2:6" x14ac:dyDescent="0.3">
      <c r="B810" s="61">
        <v>42984</v>
      </c>
      <c r="C810" s="5">
        <v>1313.5359999999998</v>
      </c>
      <c r="D810" s="63" t="str">
        <f t="shared" si="13"/>
        <v>Wednesday</v>
      </c>
      <c r="E810" s="5"/>
      <c r="F810" s="5"/>
    </row>
    <row r="811" spans="2:6" x14ac:dyDescent="0.3">
      <c r="B811" s="61">
        <v>42986</v>
      </c>
      <c r="C811" s="5">
        <v>4493.9835999999996</v>
      </c>
      <c r="D811" s="63" t="str">
        <f t="shared" si="13"/>
        <v>Friday</v>
      </c>
      <c r="E811" s="5"/>
      <c r="F811" s="5"/>
    </row>
    <row r="812" spans="2:6" x14ac:dyDescent="0.3">
      <c r="B812" s="61">
        <v>42987</v>
      </c>
      <c r="C812" s="5">
        <v>84.99199999999999</v>
      </c>
      <c r="D812" s="63" t="str">
        <f t="shared" si="13"/>
        <v>Saturday</v>
      </c>
      <c r="E812" s="5"/>
      <c r="F812" s="5"/>
    </row>
    <row r="813" spans="2:6" x14ac:dyDescent="0.3">
      <c r="B813" s="61">
        <v>42988</v>
      </c>
      <c r="C813" s="5">
        <v>2094.3240000000005</v>
      </c>
      <c r="D813" s="63" t="str">
        <f t="shared" si="13"/>
        <v>Sunday</v>
      </c>
      <c r="E813" s="5"/>
      <c r="F813" s="5"/>
    </row>
    <row r="814" spans="2:6" x14ac:dyDescent="0.3">
      <c r="B814" s="61">
        <v>42989</v>
      </c>
      <c r="C814" s="5">
        <v>6402.0180000000009</v>
      </c>
      <c r="D814" s="63" t="str">
        <f t="shared" si="13"/>
        <v>Monday</v>
      </c>
      <c r="E814" s="5"/>
      <c r="F814" s="5"/>
    </row>
    <row r="815" spans="2:6" x14ac:dyDescent="0.3">
      <c r="B815" s="61">
        <v>42990</v>
      </c>
      <c r="C815" s="5">
        <v>2043.7919999999999</v>
      </c>
      <c r="D815" s="63" t="str">
        <f t="shared" si="13"/>
        <v>Tuesday</v>
      </c>
      <c r="E815" s="5"/>
      <c r="F815" s="5"/>
    </row>
    <row r="816" spans="2:6" x14ac:dyDescent="0.3">
      <c r="B816" s="61">
        <v>42991</v>
      </c>
      <c r="C816" s="5">
        <v>2374.73</v>
      </c>
      <c r="D816" s="63" t="str">
        <f t="shared" si="13"/>
        <v>Wednesday</v>
      </c>
      <c r="E816" s="5"/>
      <c r="F816" s="5"/>
    </row>
    <row r="817" spans="2:6" x14ac:dyDescent="0.3">
      <c r="B817" s="61">
        <v>42992</v>
      </c>
      <c r="C817" s="5">
        <v>1137.338</v>
      </c>
      <c r="D817" s="63" t="str">
        <f t="shared" si="13"/>
        <v>Thursday</v>
      </c>
      <c r="E817" s="5"/>
      <c r="F817" s="5"/>
    </row>
    <row r="818" spans="2:6" x14ac:dyDescent="0.3">
      <c r="B818" s="61">
        <v>42993</v>
      </c>
      <c r="C818" s="5">
        <v>2101.1820000000002</v>
      </c>
      <c r="D818" s="63" t="str">
        <f t="shared" si="13"/>
        <v>Friday</v>
      </c>
      <c r="E818" s="5"/>
      <c r="F818" s="5"/>
    </row>
    <row r="819" spans="2:6" x14ac:dyDescent="0.3">
      <c r="B819" s="61">
        <v>42994</v>
      </c>
      <c r="C819" s="5">
        <v>425.88599999999997</v>
      </c>
      <c r="D819" s="63" t="str">
        <f t="shared" si="13"/>
        <v>Saturday</v>
      </c>
      <c r="E819" s="5"/>
      <c r="F819" s="5"/>
    </row>
    <row r="820" spans="2:6" x14ac:dyDescent="0.3">
      <c r="B820" s="61">
        <v>42995</v>
      </c>
      <c r="C820" s="5">
        <v>2043.126</v>
      </c>
      <c r="D820" s="63" t="str">
        <f t="shared" si="13"/>
        <v>Sunday</v>
      </c>
      <c r="E820" s="5"/>
      <c r="F820" s="5"/>
    </row>
    <row r="821" spans="2:6" x14ac:dyDescent="0.3">
      <c r="B821" s="61">
        <v>42996</v>
      </c>
      <c r="C821" s="5">
        <v>4751.0820000000003</v>
      </c>
      <c r="D821" s="63" t="str">
        <f t="shared" si="13"/>
        <v>Monday</v>
      </c>
      <c r="E821" s="5"/>
      <c r="F821" s="5"/>
    </row>
    <row r="822" spans="2:6" x14ac:dyDescent="0.3">
      <c r="B822" s="61">
        <v>42997</v>
      </c>
      <c r="C822" s="5">
        <v>3839.3119999999999</v>
      </c>
      <c r="D822" s="63" t="str">
        <f t="shared" si="13"/>
        <v>Tuesday</v>
      </c>
      <c r="E822" s="5"/>
      <c r="F822" s="5"/>
    </row>
    <row r="823" spans="2:6" x14ac:dyDescent="0.3">
      <c r="B823" s="61">
        <v>42998</v>
      </c>
      <c r="C823" s="5">
        <v>1232.0039999999999</v>
      </c>
      <c r="D823" s="63" t="str">
        <f t="shared" si="13"/>
        <v>Wednesday</v>
      </c>
      <c r="E823" s="5"/>
      <c r="F823" s="5"/>
    </row>
    <row r="824" spans="2:6" x14ac:dyDescent="0.3">
      <c r="B824" s="61">
        <v>43000</v>
      </c>
      <c r="C824" s="5">
        <v>418.06200000000001</v>
      </c>
      <c r="D824" s="63" t="str">
        <f t="shared" si="13"/>
        <v>Friday</v>
      </c>
      <c r="E824" s="5"/>
      <c r="F824" s="5"/>
    </row>
    <row r="825" spans="2:6" x14ac:dyDescent="0.3">
      <c r="B825" s="61">
        <v>43001</v>
      </c>
      <c r="C825" s="5">
        <v>1322.145</v>
      </c>
      <c r="D825" s="63" t="str">
        <f t="shared" si="13"/>
        <v>Saturday</v>
      </c>
      <c r="E825" s="5"/>
      <c r="F825" s="5"/>
    </row>
    <row r="826" spans="2:6" x14ac:dyDescent="0.3">
      <c r="B826" s="61">
        <v>43002</v>
      </c>
      <c r="C826" s="5">
        <v>2286.0500000000002</v>
      </c>
      <c r="D826" s="63" t="str">
        <f t="shared" si="13"/>
        <v>Sunday</v>
      </c>
      <c r="E826" s="5"/>
      <c r="F826" s="5"/>
    </row>
    <row r="827" spans="2:6" x14ac:dyDescent="0.3">
      <c r="B827" s="61">
        <v>43003</v>
      </c>
      <c r="C827" s="5">
        <v>2384.0030000000002</v>
      </c>
      <c r="D827" s="63" t="str">
        <f t="shared" si="13"/>
        <v>Monday</v>
      </c>
      <c r="E827" s="5"/>
      <c r="F827" s="5"/>
    </row>
    <row r="828" spans="2:6" x14ac:dyDescent="0.3">
      <c r="B828" s="61">
        <v>43004</v>
      </c>
      <c r="C828" s="5">
        <v>2698.1665000000003</v>
      </c>
      <c r="D828" s="63" t="str">
        <f t="shared" si="13"/>
        <v>Tuesday</v>
      </c>
      <c r="E828" s="5"/>
      <c r="F828" s="5"/>
    </row>
    <row r="829" spans="2:6" x14ac:dyDescent="0.3">
      <c r="B829" s="61">
        <v>43005</v>
      </c>
      <c r="C829" s="5">
        <v>1992.9858000000002</v>
      </c>
      <c r="D829" s="63" t="str">
        <f t="shared" si="13"/>
        <v>Wednesday</v>
      </c>
      <c r="E829" s="5"/>
      <c r="F829" s="5"/>
    </row>
    <row r="830" spans="2:6" x14ac:dyDescent="0.3">
      <c r="B830" s="61">
        <v>43006</v>
      </c>
      <c r="C830" s="5">
        <v>99.135999999999996</v>
      </c>
      <c r="D830" s="63" t="str">
        <f t="shared" si="13"/>
        <v>Thursday</v>
      </c>
      <c r="E830" s="5"/>
      <c r="F830" s="5"/>
    </row>
    <row r="831" spans="2:6" x14ac:dyDescent="0.3">
      <c r="B831" s="61">
        <v>43007</v>
      </c>
      <c r="C831" s="5">
        <v>1271.5520000000001</v>
      </c>
      <c r="D831" s="63" t="str">
        <f t="shared" si="13"/>
        <v>Friday</v>
      </c>
      <c r="E831" s="5"/>
      <c r="F831" s="5"/>
    </row>
    <row r="832" spans="2:6" x14ac:dyDescent="0.3">
      <c r="B832" s="61">
        <v>43008</v>
      </c>
      <c r="C832" s="5">
        <v>525.88400000000001</v>
      </c>
      <c r="D832" s="63" t="str">
        <f t="shared" si="13"/>
        <v>Saturday</v>
      </c>
      <c r="E832" s="5"/>
      <c r="F832" s="5"/>
    </row>
    <row r="833" spans="2:6" x14ac:dyDescent="0.3">
      <c r="B833" s="61">
        <v>43009</v>
      </c>
      <c r="C833" s="5">
        <v>781.4140000000001</v>
      </c>
      <c r="D833" s="63" t="str">
        <f t="shared" si="13"/>
        <v>Sunday</v>
      </c>
      <c r="E833" s="5"/>
      <c r="F833" s="5"/>
    </row>
    <row r="834" spans="2:6" x14ac:dyDescent="0.3">
      <c r="B834" s="61">
        <v>43010</v>
      </c>
      <c r="C834" s="5">
        <v>18452.971999999998</v>
      </c>
      <c r="D834" s="63" t="str">
        <f t="shared" si="13"/>
        <v>Monday</v>
      </c>
      <c r="E834" s="5"/>
      <c r="F834" s="5"/>
    </row>
    <row r="835" spans="2:6" x14ac:dyDescent="0.3">
      <c r="B835" s="61">
        <v>43011</v>
      </c>
      <c r="C835" s="5">
        <v>1680.6959999999999</v>
      </c>
      <c r="D835" s="63" t="str">
        <f t="shared" si="13"/>
        <v>Tuesday</v>
      </c>
      <c r="E835" s="5"/>
      <c r="F835" s="5"/>
    </row>
    <row r="836" spans="2:6" x14ac:dyDescent="0.3">
      <c r="B836" s="61">
        <v>43012</v>
      </c>
      <c r="C836" s="5">
        <v>5912.7820000000011</v>
      </c>
      <c r="D836" s="63" t="str">
        <f t="shared" si="13"/>
        <v>Wednesday</v>
      </c>
      <c r="E836" s="5"/>
      <c r="F836" s="5"/>
    </row>
    <row r="837" spans="2:6" x14ac:dyDescent="0.3">
      <c r="B837" s="61">
        <v>43014</v>
      </c>
      <c r="C837" s="5">
        <v>830.40000000000009</v>
      </c>
      <c r="D837" s="63" t="str">
        <f t="shared" si="13"/>
        <v>Friday</v>
      </c>
      <c r="E837" s="5"/>
      <c r="F837" s="5"/>
    </row>
    <row r="838" spans="2:6" x14ac:dyDescent="0.3">
      <c r="B838" s="61">
        <v>43015</v>
      </c>
      <c r="C838" s="5">
        <v>973.71199999999999</v>
      </c>
      <c r="D838" s="63" t="str">
        <f t="shared" si="13"/>
        <v>Saturday</v>
      </c>
      <c r="E838" s="5"/>
      <c r="F838" s="5"/>
    </row>
    <row r="839" spans="2:6" x14ac:dyDescent="0.3">
      <c r="B839" s="61">
        <v>43016</v>
      </c>
      <c r="C839" s="5">
        <v>561.53600000000006</v>
      </c>
      <c r="D839" s="63" t="str">
        <f t="shared" si="13"/>
        <v>Sunday</v>
      </c>
      <c r="E839" s="5"/>
      <c r="F839" s="5"/>
    </row>
    <row r="840" spans="2:6" x14ac:dyDescent="0.3">
      <c r="B840" s="61">
        <v>43017</v>
      </c>
      <c r="C840" s="5">
        <v>546.91999999999996</v>
      </c>
      <c r="D840" s="63" t="str">
        <f t="shared" si="13"/>
        <v>Monday</v>
      </c>
      <c r="E840" s="5"/>
      <c r="F840" s="5"/>
    </row>
    <row r="841" spans="2:6" x14ac:dyDescent="0.3">
      <c r="B841" s="61">
        <v>43018</v>
      </c>
      <c r="C841" s="5">
        <v>252.36099999999999</v>
      </c>
      <c r="D841" s="63" t="str">
        <f t="shared" si="13"/>
        <v>Tuesday</v>
      </c>
      <c r="E841" s="5"/>
      <c r="F841" s="5"/>
    </row>
    <row r="842" spans="2:6" x14ac:dyDescent="0.3">
      <c r="B842" s="61">
        <v>43019</v>
      </c>
      <c r="C842" s="5">
        <v>33.064</v>
      </c>
      <c r="D842" s="63" t="str">
        <f t="shared" ref="D842:D905" si="14">TEXT(B842,"dddd")</f>
        <v>Wednesday</v>
      </c>
      <c r="E842" s="5"/>
      <c r="F842" s="5"/>
    </row>
    <row r="843" spans="2:6" x14ac:dyDescent="0.3">
      <c r="B843" s="61">
        <v>43021</v>
      </c>
      <c r="C843" s="5">
        <v>1650.6180000000002</v>
      </c>
      <c r="D843" s="63" t="str">
        <f t="shared" si="14"/>
        <v>Friday</v>
      </c>
      <c r="E843" s="5"/>
      <c r="F843" s="5"/>
    </row>
    <row r="844" spans="2:6" x14ac:dyDescent="0.3">
      <c r="B844" s="61">
        <v>43022</v>
      </c>
      <c r="C844" s="5">
        <v>3335.8879999999999</v>
      </c>
      <c r="D844" s="63" t="str">
        <f t="shared" si="14"/>
        <v>Saturday</v>
      </c>
      <c r="E844" s="5"/>
      <c r="F844" s="5"/>
    </row>
    <row r="845" spans="2:6" x14ac:dyDescent="0.3">
      <c r="B845" s="61">
        <v>43023</v>
      </c>
      <c r="C845" s="5">
        <v>1620.1499999999999</v>
      </c>
      <c r="D845" s="63" t="str">
        <f t="shared" si="14"/>
        <v>Sunday</v>
      </c>
      <c r="E845" s="5"/>
      <c r="F845" s="5"/>
    </row>
    <row r="846" spans="2:6" x14ac:dyDescent="0.3">
      <c r="B846" s="61">
        <v>43024</v>
      </c>
      <c r="C846" s="5">
        <v>142.18199999999999</v>
      </c>
      <c r="D846" s="63" t="str">
        <f t="shared" si="14"/>
        <v>Monday</v>
      </c>
      <c r="E846" s="5"/>
      <c r="F846" s="5"/>
    </row>
    <row r="847" spans="2:6" x14ac:dyDescent="0.3">
      <c r="B847" s="61">
        <v>43025</v>
      </c>
      <c r="C847" s="5">
        <v>2953.346</v>
      </c>
      <c r="D847" s="63" t="str">
        <f t="shared" si="14"/>
        <v>Tuesday</v>
      </c>
      <c r="E847" s="5"/>
      <c r="F847" s="5"/>
    </row>
    <row r="848" spans="2:6" x14ac:dyDescent="0.3">
      <c r="B848" s="61">
        <v>43026</v>
      </c>
      <c r="C848" s="5">
        <v>307.92</v>
      </c>
      <c r="D848" s="63" t="str">
        <f t="shared" si="14"/>
        <v>Wednesday</v>
      </c>
      <c r="E848" s="5"/>
      <c r="F848" s="5"/>
    </row>
    <row r="849" spans="2:6" x14ac:dyDescent="0.3">
      <c r="B849" s="61">
        <v>43028</v>
      </c>
      <c r="C849" s="5">
        <v>946.17399999999998</v>
      </c>
      <c r="D849" s="63" t="str">
        <f t="shared" si="14"/>
        <v>Friday</v>
      </c>
      <c r="E849" s="5"/>
      <c r="F849" s="5"/>
    </row>
    <row r="850" spans="2:6" x14ac:dyDescent="0.3">
      <c r="B850" s="61">
        <v>43029</v>
      </c>
      <c r="C850" s="5">
        <v>7877.2719999999999</v>
      </c>
      <c r="D850" s="63" t="str">
        <f t="shared" si="14"/>
        <v>Saturday</v>
      </c>
      <c r="E850" s="5"/>
      <c r="F850" s="5"/>
    </row>
    <row r="851" spans="2:6" x14ac:dyDescent="0.3">
      <c r="B851" s="61">
        <v>43030</v>
      </c>
      <c r="C851" s="5">
        <v>188.28</v>
      </c>
      <c r="D851" s="63" t="str">
        <f t="shared" si="14"/>
        <v>Sunday</v>
      </c>
      <c r="E851" s="5"/>
      <c r="F851" s="5"/>
    </row>
    <row r="852" spans="2:6" x14ac:dyDescent="0.3">
      <c r="B852" s="61">
        <v>43031</v>
      </c>
      <c r="C852" s="5">
        <v>467.42199999999997</v>
      </c>
      <c r="D852" s="63" t="str">
        <f t="shared" si="14"/>
        <v>Monday</v>
      </c>
      <c r="E852" s="5"/>
      <c r="F852" s="5"/>
    </row>
    <row r="853" spans="2:6" x14ac:dyDescent="0.3">
      <c r="B853" s="61">
        <v>43032</v>
      </c>
      <c r="C853" s="5">
        <v>1365.498</v>
      </c>
      <c r="D853" s="63" t="str">
        <f t="shared" si="14"/>
        <v>Tuesday</v>
      </c>
      <c r="E853" s="5"/>
      <c r="F853" s="5"/>
    </row>
    <row r="854" spans="2:6" x14ac:dyDescent="0.3">
      <c r="B854" s="61">
        <v>43033</v>
      </c>
      <c r="C854" s="5">
        <v>783.96</v>
      </c>
      <c r="D854" s="63" t="str">
        <f t="shared" si="14"/>
        <v>Wednesday</v>
      </c>
      <c r="E854" s="5"/>
      <c r="F854" s="5"/>
    </row>
    <row r="855" spans="2:6" x14ac:dyDescent="0.3">
      <c r="B855" s="61">
        <v>43035</v>
      </c>
      <c r="C855" s="5">
        <v>978.79</v>
      </c>
      <c r="D855" s="63" t="str">
        <f t="shared" si="14"/>
        <v>Friday</v>
      </c>
      <c r="E855" s="5"/>
      <c r="F855" s="5"/>
    </row>
    <row r="856" spans="2:6" x14ac:dyDescent="0.3">
      <c r="B856" s="61">
        <v>43036</v>
      </c>
      <c r="C856" s="5">
        <v>2899.0209999999997</v>
      </c>
      <c r="D856" s="63" t="str">
        <f t="shared" si="14"/>
        <v>Saturday</v>
      </c>
      <c r="E856" s="5"/>
      <c r="F856" s="5"/>
    </row>
    <row r="857" spans="2:6" x14ac:dyDescent="0.3">
      <c r="B857" s="61">
        <v>43037</v>
      </c>
      <c r="C857" s="5">
        <v>131.154</v>
      </c>
      <c r="D857" s="63" t="str">
        <f t="shared" si="14"/>
        <v>Sunday</v>
      </c>
      <c r="E857" s="5"/>
      <c r="F857" s="5"/>
    </row>
    <row r="858" spans="2:6" x14ac:dyDescent="0.3">
      <c r="B858" s="61">
        <v>43038</v>
      </c>
      <c r="C858" s="5">
        <v>159.00200000000001</v>
      </c>
      <c r="D858" s="63" t="str">
        <f t="shared" si="14"/>
        <v>Monday</v>
      </c>
      <c r="E858" s="5"/>
      <c r="F858" s="5"/>
    </row>
    <row r="859" spans="2:6" x14ac:dyDescent="0.3">
      <c r="B859" s="61">
        <v>43039</v>
      </c>
      <c r="C859" s="5">
        <v>3750.4990000000003</v>
      </c>
      <c r="D859" s="63" t="str">
        <f t="shared" si="14"/>
        <v>Tuesday</v>
      </c>
      <c r="E859" s="5"/>
      <c r="F859" s="5"/>
    </row>
    <row r="860" spans="2:6" x14ac:dyDescent="0.3">
      <c r="B860" s="61">
        <v>43040</v>
      </c>
      <c r="C860" s="5">
        <v>453.37399999999991</v>
      </c>
      <c r="D860" s="63" t="str">
        <f t="shared" si="14"/>
        <v>Wednesday</v>
      </c>
      <c r="E860" s="5"/>
      <c r="F860" s="5"/>
    </row>
    <row r="861" spans="2:6" x14ac:dyDescent="0.3">
      <c r="B861" s="61">
        <v>43042</v>
      </c>
      <c r="C861" s="5">
        <v>3802.7960000000003</v>
      </c>
      <c r="D861" s="63" t="str">
        <f t="shared" si="14"/>
        <v>Friday</v>
      </c>
      <c r="E861" s="5"/>
      <c r="F861" s="5"/>
    </row>
    <row r="862" spans="2:6" x14ac:dyDescent="0.3">
      <c r="B862" s="61">
        <v>43043</v>
      </c>
      <c r="C862" s="5">
        <v>3888.8180000000007</v>
      </c>
      <c r="D862" s="63" t="str">
        <f t="shared" si="14"/>
        <v>Saturday</v>
      </c>
      <c r="E862" s="5"/>
      <c r="F862" s="5"/>
    </row>
    <row r="863" spans="2:6" x14ac:dyDescent="0.3">
      <c r="B863" s="61">
        <v>43044</v>
      </c>
      <c r="C863" s="5">
        <v>4266.8987999999999</v>
      </c>
      <c r="D863" s="63" t="str">
        <f t="shared" si="14"/>
        <v>Sunday</v>
      </c>
      <c r="E863" s="5"/>
      <c r="F863" s="5"/>
    </row>
    <row r="864" spans="2:6" x14ac:dyDescent="0.3">
      <c r="B864" s="61">
        <v>43045</v>
      </c>
      <c r="C864" s="5">
        <v>773.25600000000009</v>
      </c>
      <c r="D864" s="63" t="str">
        <f t="shared" si="14"/>
        <v>Monday</v>
      </c>
      <c r="E864" s="5"/>
      <c r="F864" s="5"/>
    </row>
    <row r="865" spans="2:6" x14ac:dyDescent="0.3">
      <c r="B865" s="61">
        <v>43046</v>
      </c>
      <c r="C865" s="5">
        <v>3810.4639999999999</v>
      </c>
      <c r="D865" s="63" t="str">
        <f t="shared" si="14"/>
        <v>Tuesday</v>
      </c>
      <c r="E865" s="5"/>
      <c r="F865" s="5"/>
    </row>
    <row r="866" spans="2:6" x14ac:dyDescent="0.3">
      <c r="B866" s="61">
        <v>43047</v>
      </c>
      <c r="C866" s="5">
        <v>993.90000000000009</v>
      </c>
      <c r="D866" s="63" t="str">
        <f t="shared" si="14"/>
        <v>Wednesday</v>
      </c>
      <c r="E866" s="5"/>
      <c r="F866" s="5"/>
    </row>
    <row r="867" spans="2:6" x14ac:dyDescent="0.3">
      <c r="B867" s="61">
        <v>43048</v>
      </c>
      <c r="C867" s="5">
        <v>479.97</v>
      </c>
      <c r="D867" s="63" t="str">
        <f t="shared" si="14"/>
        <v>Thursday</v>
      </c>
      <c r="E867" s="5"/>
      <c r="F867" s="5"/>
    </row>
    <row r="868" spans="2:6" x14ac:dyDescent="0.3">
      <c r="B868" s="61">
        <v>43049</v>
      </c>
      <c r="C868" s="5">
        <v>4723.4780000000001</v>
      </c>
      <c r="D868" s="63" t="str">
        <f t="shared" si="14"/>
        <v>Friday</v>
      </c>
      <c r="E868" s="5"/>
      <c r="F868" s="5"/>
    </row>
    <row r="869" spans="2:6" x14ac:dyDescent="0.3">
      <c r="B869" s="61">
        <v>43050</v>
      </c>
      <c r="C869" s="5">
        <v>4944.2960000000003</v>
      </c>
      <c r="D869" s="63" t="str">
        <f t="shared" si="14"/>
        <v>Saturday</v>
      </c>
      <c r="E869" s="5"/>
      <c r="F869" s="5"/>
    </row>
    <row r="870" spans="2:6" x14ac:dyDescent="0.3">
      <c r="B870" s="61">
        <v>43051</v>
      </c>
      <c r="C870" s="5">
        <v>4914.9380000000001</v>
      </c>
      <c r="D870" s="63" t="str">
        <f t="shared" si="14"/>
        <v>Sunday</v>
      </c>
      <c r="E870" s="5"/>
      <c r="F870" s="5"/>
    </row>
    <row r="871" spans="2:6" x14ac:dyDescent="0.3">
      <c r="B871" s="61">
        <v>43052</v>
      </c>
      <c r="C871" s="5">
        <v>2945.1380000000004</v>
      </c>
      <c r="D871" s="63" t="str">
        <f t="shared" si="14"/>
        <v>Monday</v>
      </c>
      <c r="E871" s="5"/>
      <c r="F871" s="5"/>
    </row>
    <row r="872" spans="2:6" x14ac:dyDescent="0.3">
      <c r="B872" s="61">
        <v>43053</v>
      </c>
      <c r="C872" s="5">
        <v>2774.0620000000004</v>
      </c>
      <c r="D872" s="63" t="str">
        <f t="shared" si="14"/>
        <v>Tuesday</v>
      </c>
      <c r="E872" s="5"/>
      <c r="F872" s="5"/>
    </row>
    <row r="873" spans="2:6" x14ac:dyDescent="0.3">
      <c r="B873" s="61">
        <v>43054</v>
      </c>
      <c r="C873" s="5">
        <v>2145.7179999999998</v>
      </c>
      <c r="D873" s="63" t="str">
        <f t="shared" si="14"/>
        <v>Wednesday</v>
      </c>
      <c r="E873" s="5"/>
      <c r="F873" s="5"/>
    </row>
    <row r="874" spans="2:6" x14ac:dyDescent="0.3">
      <c r="B874" s="61">
        <v>43055</v>
      </c>
      <c r="C874" s="5">
        <v>36.72</v>
      </c>
      <c r="D874" s="63" t="str">
        <f t="shared" si="14"/>
        <v>Thursday</v>
      </c>
      <c r="E874" s="5"/>
      <c r="F874" s="5"/>
    </row>
    <row r="875" spans="2:6" x14ac:dyDescent="0.3">
      <c r="B875" s="61">
        <v>43056</v>
      </c>
      <c r="C875" s="5">
        <v>142.684</v>
      </c>
      <c r="D875" s="63" t="str">
        <f t="shared" si="14"/>
        <v>Friday</v>
      </c>
      <c r="E875" s="5"/>
      <c r="F875" s="5"/>
    </row>
    <row r="876" spans="2:6" x14ac:dyDescent="0.3">
      <c r="B876" s="61">
        <v>43057</v>
      </c>
      <c r="C876" s="5">
        <v>3958.9319999999998</v>
      </c>
      <c r="D876" s="63" t="str">
        <f t="shared" si="14"/>
        <v>Saturday</v>
      </c>
      <c r="E876" s="5"/>
      <c r="F876" s="5"/>
    </row>
    <row r="877" spans="2:6" x14ac:dyDescent="0.3">
      <c r="B877" s="61">
        <v>43058</v>
      </c>
      <c r="C877" s="5">
        <v>638.4620000000001</v>
      </c>
      <c r="D877" s="63" t="str">
        <f t="shared" si="14"/>
        <v>Sunday</v>
      </c>
      <c r="E877" s="5"/>
      <c r="F877" s="5"/>
    </row>
    <row r="878" spans="2:6" x14ac:dyDescent="0.3">
      <c r="B878" s="61">
        <v>43059</v>
      </c>
      <c r="C878" s="5">
        <v>3070.3330000000001</v>
      </c>
      <c r="D878" s="63" t="str">
        <f t="shared" si="14"/>
        <v>Monday</v>
      </c>
      <c r="E878" s="5"/>
      <c r="F878" s="5"/>
    </row>
    <row r="879" spans="2:6" x14ac:dyDescent="0.3">
      <c r="B879" s="61">
        <v>43060</v>
      </c>
      <c r="C879" s="5">
        <v>1176.8910000000001</v>
      </c>
      <c r="D879" s="63" t="str">
        <f t="shared" si="14"/>
        <v>Tuesday</v>
      </c>
      <c r="E879" s="5"/>
      <c r="F879" s="5"/>
    </row>
    <row r="880" spans="2:6" x14ac:dyDescent="0.3">
      <c r="B880" s="61">
        <v>43061</v>
      </c>
      <c r="C880" s="5">
        <v>317.04399999999998</v>
      </c>
      <c r="D880" s="63" t="str">
        <f t="shared" si="14"/>
        <v>Wednesday</v>
      </c>
      <c r="E880" s="5"/>
      <c r="F880" s="5"/>
    </row>
    <row r="881" spans="2:6" x14ac:dyDescent="0.3">
      <c r="B881" s="61">
        <v>43062</v>
      </c>
      <c r="C881" s="5">
        <v>100.61599999999999</v>
      </c>
      <c r="D881" s="63" t="str">
        <f t="shared" si="14"/>
        <v>Thursday</v>
      </c>
      <c r="E881" s="5"/>
      <c r="F881" s="5"/>
    </row>
    <row r="882" spans="2:6" x14ac:dyDescent="0.3">
      <c r="B882" s="61">
        <v>43063</v>
      </c>
      <c r="C882" s="5">
        <v>6394.5380000000014</v>
      </c>
      <c r="D882" s="63" t="str">
        <f t="shared" si="14"/>
        <v>Friday</v>
      </c>
      <c r="E882" s="5"/>
      <c r="F882" s="5"/>
    </row>
    <row r="883" spans="2:6" x14ac:dyDescent="0.3">
      <c r="B883" s="61">
        <v>43064</v>
      </c>
      <c r="C883" s="5">
        <v>7978.5509999999986</v>
      </c>
      <c r="D883" s="63" t="str">
        <f t="shared" si="14"/>
        <v>Saturday</v>
      </c>
      <c r="E883" s="5"/>
      <c r="F883" s="5"/>
    </row>
    <row r="884" spans="2:6" x14ac:dyDescent="0.3">
      <c r="B884" s="61">
        <v>43065</v>
      </c>
      <c r="C884" s="5">
        <v>8329.7430000000004</v>
      </c>
      <c r="D884" s="63" t="str">
        <f t="shared" si="14"/>
        <v>Sunday</v>
      </c>
      <c r="E884" s="5"/>
      <c r="F884" s="5"/>
    </row>
    <row r="885" spans="2:6" x14ac:dyDescent="0.3">
      <c r="B885" s="61">
        <v>43066</v>
      </c>
      <c r="C885" s="5">
        <v>1305.769</v>
      </c>
      <c r="D885" s="63" t="str">
        <f t="shared" si="14"/>
        <v>Monday</v>
      </c>
      <c r="E885" s="5"/>
      <c r="F885" s="5"/>
    </row>
    <row r="886" spans="2:6" x14ac:dyDescent="0.3">
      <c r="B886" s="61">
        <v>43067</v>
      </c>
      <c r="C886" s="5">
        <v>3428.3719999999994</v>
      </c>
      <c r="D886" s="63" t="str">
        <f t="shared" si="14"/>
        <v>Tuesday</v>
      </c>
      <c r="E886" s="5"/>
      <c r="F886" s="5"/>
    </row>
    <row r="887" spans="2:6" x14ac:dyDescent="0.3">
      <c r="B887" s="61">
        <v>43068</v>
      </c>
      <c r="C887" s="5">
        <v>300.59199999999998</v>
      </c>
      <c r="D887" s="63" t="str">
        <f t="shared" si="14"/>
        <v>Wednesday</v>
      </c>
      <c r="E887" s="5"/>
      <c r="F887" s="5"/>
    </row>
    <row r="888" spans="2:6" x14ac:dyDescent="0.3">
      <c r="B888" s="61">
        <v>43069</v>
      </c>
      <c r="C888" s="5">
        <v>970.14200000000005</v>
      </c>
      <c r="D888" s="63" t="str">
        <f t="shared" si="14"/>
        <v>Thursday</v>
      </c>
      <c r="E888" s="5"/>
      <c r="F888" s="5"/>
    </row>
    <row r="889" spans="2:6" x14ac:dyDescent="0.3">
      <c r="B889" s="61">
        <v>43070</v>
      </c>
      <c r="C889" s="5">
        <v>7365.4550000000008</v>
      </c>
      <c r="D889" s="63" t="str">
        <f t="shared" si="14"/>
        <v>Friday</v>
      </c>
      <c r="E889" s="5"/>
      <c r="F889" s="5"/>
    </row>
    <row r="890" spans="2:6" x14ac:dyDescent="0.3">
      <c r="B890" s="61">
        <v>43071</v>
      </c>
      <c r="C890" s="5">
        <v>4684.6160000000009</v>
      </c>
      <c r="D890" s="63" t="str">
        <f t="shared" si="14"/>
        <v>Saturday</v>
      </c>
      <c r="E890" s="5"/>
      <c r="F890" s="5"/>
    </row>
    <row r="891" spans="2:6" x14ac:dyDescent="0.3">
      <c r="B891" s="61">
        <v>43072</v>
      </c>
      <c r="C891" s="5">
        <v>5269.8160000000007</v>
      </c>
      <c r="D891" s="63" t="str">
        <f t="shared" si="14"/>
        <v>Sunday</v>
      </c>
      <c r="E891" s="5"/>
      <c r="F891" s="5"/>
    </row>
    <row r="892" spans="2:6" x14ac:dyDescent="0.3">
      <c r="B892" s="61">
        <v>43073</v>
      </c>
      <c r="C892" s="5">
        <v>944.28600000000006</v>
      </c>
      <c r="D892" s="63" t="str">
        <f t="shared" si="14"/>
        <v>Monday</v>
      </c>
      <c r="E892" s="5"/>
      <c r="F892" s="5"/>
    </row>
    <row r="893" spans="2:6" x14ac:dyDescent="0.3">
      <c r="B893" s="61">
        <v>43074</v>
      </c>
      <c r="C893" s="5">
        <v>5138.9340000000002</v>
      </c>
      <c r="D893" s="63" t="str">
        <f t="shared" si="14"/>
        <v>Tuesday</v>
      </c>
      <c r="E893" s="5"/>
      <c r="F893" s="5"/>
    </row>
    <row r="894" spans="2:6" x14ac:dyDescent="0.3">
      <c r="B894" s="61">
        <v>43075</v>
      </c>
      <c r="C894" s="5">
        <v>2859.9739999999997</v>
      </c>
      <c r="D894" s="63" t="str">
        <f t="shared" si="14"/>
        <v>Wednesday</v>
      </c>
      <c r="E894" s="5"/>
      <c r="F894" s="5"/>
    </row>
    <row r="895" spans="2:6" x14ac:dyDescent="0.3">
      <c r="B895" s="61">
        <v>43077</v>
      </c>
      <c r="C895" s="5">
        <v>4709.0950000000003</v>
      </c>
      <c r="D895" s="63" t="str">
        <f t="shared" si="14"/>
        <v>Friday</v>
      </c>
      <c r="E895" s="5"/>
      <c r="F895" s="5"/>
    </row>
    <row r="896" spans="2:6" x14ac:dyDescent="0.3">
      <c r="B896" s="61">
        <v>43078</v>
      </c>
      <c r="C896" s="5">
        <v>1855.4829999999999</v>
      </c>
      <c r="D896" s="63" t="str">
        <f t="shared" si="14"/>
        <v>Saturday</v>
      </c>
      <c r="E896" s="5"/>
      <c r="F896" s="5"/>
    </row>
    <row r="897" spans="2:6" x14ac:dyDescent="0.3">
      <c r="B897" s="61">
        <v>43079</v>
      </c>
      <c r="C897" s="5">
        <v>3453.2300000000005</v>
      </c>
      <c r="D897" s="63" t="str">
        <f t="shared" si="14"/>
        <v>Sunday</v>
      </c>
      <c r="E897" s="5"/>
      <c r="F897" s="5"/>
    </row>
    <row r="898" spans="2:6" x14ac:dyDescent="0.3">
      <c r="B898" s="61">
        <v>43080</v>
      </c>
      <c r="C898" s="5">
        <v>6102.25</v>
      </c>
      <c r="D898" s="63" t="str">
        <f t="shared" si="14"/>
        <v>Monday</v>
      </c>
      <c r="E898" s="5"/>
      <c r="F898" s="5"/>
    </row>
    <row r="899" spans="2:6" x14ac:dyDescent="0.3">
      <c r="B899" s="61">
        <v>43081</v>
      </c>
      <c r="C899" s="5">
        <v>1874.0449999999996</v>
      </c>
      <c r="D899" s="63" t="str">
        <f t="shared" si="14"/>
        <v>Tuesday</v>
      </c>
      <c r="E899" s="5"/>
      <c r="F899" s="5"/>
    </row>
    <row r="900" spans="2:6" x14ac:dyDescent="0.3">
      <c r="B900" s="61">
        <v>43082</v>
      </c>
      <c r="C900" s="5">
        <v>1194.088</v>
      </c>
      <c r="D900" s="63" t="str">
        <f t="shared" si="14"/>
        <v>Wednesday</v>
      </c>
      <c r="E900" s="5"/>
      <c r="F900" s="5"/>
    </row>
    <row r="901" spans="2:6" x14ac:dyDescent="0.3">
      <c r="B901" s="61">
        <v>43083</v>
      </c>
      <c r="C901" s="5">
        <v>828.654</v>
      </c>
      <c r="D901" s="63" t="str">
        <f t="shared" si="14"/>
        <v>Thursday</v>
      </c>
      <c r="E901" s="5"/>
      <c r="F901" s="5"/>
    </row>
    <row r="902" spans="2:6" x14ac:dyDescent="0.3">
      <c r="B902" s="61">
        <v>43084</v>
      </c>
      <c r="C902" s="5">
        <v>2637.087</v>
      </c>
      <c r="D902" s="63" t="str">
        <f t="shared" si="14"/>
        <v>Friday</v>
      </c>
      <c r="E902" s="5"/>
      <c r="F902" s="5"/>
    </row>
    <row r="903" spans="2:6" x14ac:dyDescent="0.3">
      <c r="B903" s="61">
        <v>43085</v>
      </c>
      <c r="C903" s="5">
        <v>628.54199999999992</v>
      </c>
      <c r="D903" s="63" t="str">
        <f t="shared" si="14"/>
        <v>Saturday</v>
      </c>
      <c r="E903" s="5"/>
      <c r="F903" s="5"/>
    </row>
    <row r="904" spans="2:6" x14ac:dyDescent="0.3">
      <c r="B904" s="61">
        <v>43086</v>
      </c>
      <c r="C904" s="5">
        <v>12185.134</v>
      </c>
      <c r="D904" s="63" t="str">
        <f t="shared" si="14"/>
        <v>Sunday</v>
      </c>
      <c r="E904" s="5"/>
      <c r="F904" s="5"/>
    </row>
    <row r="905" spans="2:6" x14ac:dyDescent="0.3">
      <c r="B905" s="61">
        <v>43087</v>
      </c>
      <c r="C905" s="5">
        <v>7051.3499999999995</v>
      </c>
      <c r="D905" s="63" t="str">
        <f t="shared" si="14"/>
        <v>Monday</v>
      </c>
      <c r="E905" s="5"/>
      <c r="F905" s="5"/>
    </row>
    <row r="906" spans="2:6" x14ac:dyDescent="0.3">
      <c r="B906" s="61">
        <v>43088</v>
      </c>
      <c r="C906" s="5">
        <v>815.11200000000008</v>
      </c>
      <c r="D906" s="63" t="str">
        <f t="shared" ref="D906:D969" si="15">TEXT(B906,"dddd")</f>
        <v>Tuesday</v>
      </c>
      <c r="E906" s="5"/>
      <c r="F906" s="5"/>
    </row>
    <row r="907" spans="2:6" x14ac:dyDescent="0.3">
      <c r="B907" s="61">
        <v>43089</v>
      </c>
      <c r="C907" s="5">
        <v>134.54</v>
      </c>
      <c r="D907" s="63" t="str">
        <f t="shared" si="15"/>
        <v>Wednesday</v>
      </c>
      <c r="E907" s="5"/>
      <c r="F907" s="5"/>
    </row>
    <row r="908" spans="2:6" x14ac:dyDescent="0.3">
      <c r="B908" s="61">
        <v>43091</v>
      </c>
      <c r="C908" s="5">
        <v>1043.1279999999999</v>
      </c>
      <c r="D908" s="63" t="str">
        <f t="shared" si="15"/>
        <v>Friday</v>
      </c>
      <c r="E908" s="5"/>
      <c r="F908" s="5"/>
    </row>
    <row r="909" spans="2:6" x14ac:dyDescent="0.3">
      <c r="B909" s="61">
        <v>43092</v>
      </c>
      <c r="C909" s="5">
        <v>6965.8570000000009</v>
      </c>
      <c r="D909" s="63" t="str">
        <f t="shared" si="15"/>
        <v>Saturday</v>
      </c>
      <c r="E909" s="5"/>
      <c r="F909" s="5"/>
    </row>
    <row r="910" spans="2:6" x14ac:dyDescent="0.3">
      <c r="B910" s="61">
        <v>43093</v>
      </c>
      <c r="C910" s="5">
        <v>1938.2599999999998</v>
      </c>
      <c r="D910" s="63" t="str">
        <f t="shared" si="15"/>
        <v>Sunday</v>
      </c>
      <c r="E910" s="5"/>
      <c r="F910" s="5"/>
    </row>
    <row r="911" spans="2:6" x14ac:dyDescent="0.3">
      <c r="B911" s="61">
        <v>43094</v>
      </c>
      <c r="C911" s="5">
        <v>10488.055</v>
      </c>
      <c r="D911" s="63" t="str">
        <f t="shared" si="15"/>
        <v>Monday</v>
      </c>
      <c r="E911" s="5"/>
      <c r="F911" s="5"/>
    </row>
    <row r="912" spans="2:6" x14ac:dyDescent="0.3">
      <c r="B912" s="61">
        <v>43095</v>
      </c>
      <c r="C912" s="5">
        <v>1829.4179999999999</v>
      </c>
      <c r="D912" s="63" t="str">
        <f t="shared" si="15"/>
        <v>Tuesday</v>
      </c>
      <c r="E912" s="5"/>
      <c r="F912" s="5"/>
    </row>
    <row r="913" spans="2:6" x14ac:dyDescent="0.3">
      <c r="B913" s="61">
        <v>43096</v>
      </c>
      <c r="C913" s="5">
        <v>959.49</v>
      </c>
      <c r="D913" s="63" t="str">
        <f t="shared" si="15"/>
        <v>Wednesday</v>
      </c>
      <c r="E913" s="5"/>
      <c r="F913" s="5"/>
    </row>
    <row r="914" spans="2:6" x14ac:dyDescent="0.3">
      <c r="B914" s="61">
        <v>43098</v>
      </c>
      <c r="C914" s="5">
        <v>1277.6799999999998</v>
      </c>
      <c r="D914" s="63" t="str">
        <f t="shared" si="15"/>
        <v>Friday</v>
      </c>
      <c r="E914" s="5"/>
      <c r="F914" s="5"/>
    </row>
    <row r="915" spans="2:6" x14ac:dyDescent="0.3">
      <c r="B915" s="61">
        <v>43099</v>
      </c>
      <c r="C915" s="5">
        <v>773.774</v>
      </c>
      <c r="D915" s="63" t="str">
        <f t="shared" si="15"/>
        <v>Saturday</v>
      </c>
      <c r="E915" s="5"/>
      <c r="F915" s="5"/>
    </row>
    <row r="916" spans="2:6" x14ac:dyDescent="0.3">
      <c r="B916" s="61">
        <v>43100</v>
      </c>
      <c r="C916" s="5">
        <v>731.76800000000003</v>
      </c>
      <c r="D916" s="63" t="str">
        <f t="shared" si="15"/>
        <v>Sunday</v>
      </c>
      <c r="E916" s="5"/>
      <c r="F916" s="5"/>
    </row>
    <row r="917" spans="2:6" x14ac:dyDescent="0.3">
      <c r="B917" s="61">
        <v>43101</v>
      </c>
      <c r="C917" s="5">
        <v>1481.8280000000002</v>
      </c>
      <c r="D917" s="63" t="str">
        <f t="shared" si="15"/>
        <v>Monday</v>
      </c>
      <c r="E917" s="5"/>
      <c r="F917" s="5"/>
    </row>
    <row r="918" spans="2:6" x14ac:dyDescent="0.3">
      <c r="B918" s="61">
        <v>43102</v>
      </c>
      <c r="C918" s="5">
        <v>2079.5540000000001</v>
      </c>
      <c r="D918" s="63" t="str">
        <f t="shared" si="15"/>
        <v>Tuesday</v>
      </c>
      <c r="E918" s="5"/>
      <c r="F918" s="5"/>
    </row>
    <row r="919" spans="2:6" x14ac:dyDescent="0.3">
      <c r="B919" s="61">
        <v>43103</v>
      </c>
      <c r="C919" s="5">
        <v>2070.2719999999999</v>
      </c>
      <c r="D919" s="63" t="str">
        <f t="shared" si="15"/>
        <v>Wednesday</v>
      </c>
      <c r="E919" s="5"/>
      <c r="F919" s="5"/>
    </row>
    <row r="920" spans="2:6" x14ac:dyDescent="0.3">
      <c r="B920" s="61">
        <v>43106</v>
      </c>
      <c r="C920" s="5">
        <v>33.74</v>
      </c>
      <c r="D920" s="63" t="str">
        <f t="shared" si="15"/>
        <v>Saturday</v>
      </c>
      <c r="E920" s="5"/>
      <c r="F920" s="5"/>
    </row>
    <row r="921" spans="2:6" x14ac:dyDescent="0.3">
      <c r="B921" s="61">
        <v>43107</v>
      </c>
      <c r="C921" s="5">
        <v>3395.59</v>
      </c>
      <c r="D921" s="63" t="str">
        <f t="shared" si="15"/>
        <v>Sunday</v>
      </c>
      <c r="E921" s="5"/>
      <c r="F921" s="5"/>
    </row>
    <row r="922" spans="2:6" x14ac:dyDescent="0.3">
      <c r="B922" s="61">
        <v>43108</v>
      </c>
      <c r="C922" s="5">
        <v>892.98</v>
      </c>
      <c r="D922" s="63" t="str">
        <f t="shared" si="15"/>
        <v>Monday</v>
      </c>
      <c r="E922" s="5"/>
      <c r="F922" s="5"/>
    </row>
    <row r="923" spans="2:6" x14ac:dyDescent="0.3">
      <c r="B923" s="61">
        <v>43109</v>
      </c>
      <c r="C923" s="5">
        <v>274.49099999999999</v>
      </c>
      <c r="D923" s="63" t="str">
        <f t="shared" si="15"/>
        <v>Tuesday</v>
      </c>
      <c r="E923" s="5"/>
      <c r="F923" s="5"/>
    </row>
    <row r="924" spans="2:6" x14ac:dyDescent="0.3">
      <c r="B924" s="61">
        <v>43112</v>
      </c>
      <c r="C924" s="5">
        <v>848.52</v>
      </c>
      <c r="D924" s="63" t="str">
        <f t="shared" si="15"/>
        <v>Friday</v>
      </c>
      <c r="E924" s="5"/>
      <c r="F924" s="5"/>
    </row>
    <row r="925" spans="2:6" x14ac:dyDescent="0.3">
      <c r="B925" s="61">
        <v>43113</v>
      </c>
      <c r="C925" s="5">
        <v>4619.33</v>
      </c>
      <c r="D925" s="63" t="str">
        <f t="shared" si="15"/>
        <v>Saturday</v>
      </c>
      <c r="E925" s="5"/>
      <c r="F925" s="5"/>
    </row>
    <row r="926" spans="2:6" x14ac:dyDescent="0.3">
      <c r="B926" s="61">
        <v>43114</v>
      </c>
      <c r="C926" s="5">
        <v>697.33800000000008</v>
      </c>
      <c r="D926" s="63" t="str">
        <f t="shared" si="15"/>
        <v>Sunday</v>
      </c>
      <c r="E926" s="5"/>
      <c r="F926" s="5"/>
    </row>
    <row r="927" spans="2:6" x14ac:dyDescent="0.3">
      <c r="B927" s="61">
        <v>43115</v>
      </c>
      <c r="C927" s="5">
        <v>2140.2800000000002</v>
      </c>
      <c r="D927" s="63" t="str">
        <f t="shared" si="15"/>
        <v>Monday</v>
      </c>
      <c r="E927" s="5"/>
      <c r="F927" s="5"/>
    </row>
    <row r="928" spans="2:6" x14ac:dyDescent="0.3">
      <c r="B928" s="61">
        <v>43116</v>
      </c>
      <c r="C928" s="5">
        <v>6230.2919999999995</v>
      </c>
      <c r="D928" s="63" t="str">
        <f t="shared" si="15"/>
        <v>Tuesday</v>
      </c>
      <c r="E928" s="5"/>
      <c r="F928" s="5"/>
    </row>
    <row r="929" spans="2:6" x14ac:dyDescent="0.3">
      <c r="B929" s="61">
        <v>43119</v>
      </c>
      <c r="C929" s="5">
        <v>2013.7149999999999</v>
      </c>
      <c r="D929" s="63" t="str">
        <f t="shared" si="15"/>
        <v>Friday</v>
      </c>
      <c r="E929" s="5"/>
      <c r="F929" s="5"/>
    </row>
    <row r="930" spans="2:6" x14ac:dyDescent="0.3">
      <c r="B930" s="61">
        <v>43120</v>
      </c>
      <c r="C930" s="5">
        <v>767.83799999999997</v>
      </c>
      <c r="D930" s="63" t="str">
        <f t="shared" si="15"/>
        <v>Saturday</v>
      </c>
      <c r="E930" s="5"/>
      <c r="F930" s="5"/>
    </row>
    <row r="931" spans="2:6" x14ac:dyDescent="0.3">
      <c r="B931" s="61">
        <v>43121</v>
      </c>
      <c r="C931" s="5">
        <v>2546.643</v>
      </c>
      <c r="D931" s="63" t="str">
        <f t="shared" si="15"/>
        <v>Sunday</v>
      </c>
      <c r="E931" s="5"/>
      <c r="F931" s="5"/>
    </row>
    <row r="932" spans="2:6" x14ac:dyDescent="0.3">
      <c r="B932" s="61">
        <v>43122</v>
      </c>
      <c r="C932" s="5">
        <v>4212.3719999999994</v>
      </c>
      <c r="D932" s="63" t="str">
        <f t="shared" si="15"/>
        <v>Monday</v>
      </c>
      <c r="E932" s="5"/>
      <c r="F932" s="5"/>
    </row>
    <row r="933" spans="2:6" x14ac:dyDescent="0.3">
      <c r="B933" s="61">
        <v>43123</v>
      </c>
      <c r="C933" s="5">
        <v>450.334</v>
      </c>
      <c r="D933" s="63" t="str">
        <f t="shared" si="15"/>
        <v>Tuesday</v>
      </c>
      <c r="E933" s="5"/>
      <c r="F933" s="5"/>
    </row>
    <row r="934" spans="2:6" x14ac:dyDescent="0.3">
      <c r="B934" s="61">
        <v>43124</v>
      </c>
      <c r="C934" s="5">
        <v>418.66599999999994</v>
      </c>
      <c r="D934" s="63" t="str">
        <f t="shared" si="15"/>
        <v>Wednesday</v>
      </c>
      <c r="E934" s="5"/>
      <c r="F934" s="5"/>
    </row>
    <row r="935" spans="2:6" x14ac:dyDescent="0.3">
      <c r="B935" s="61">
        <v>43126</v>
      </c>
      <c r="C935" s="5">
        <v>3055.2799999999997</v>
      </c>
      <c r="D935" s="63" t="str">
        <f t="shared" si="15"/>
        <v>Friday</v>
      </c>
      <c r="E935" s="5"/>
      <c r="F935" s="5"/>
    </row>
    <row r="936" spans="2:6" x14ac:dyDescent="0.3">
      <c r="B936" s="61">
        <v>43127</v>
      </c>
      <c r="C936" s="5">
        <v>331.91399999999999</v>
      </c>
      <c r="D936" s="63" t="str">
        <f t="shared" si="15"/>
        <v>Saturday</v>
      </c>
      <c r="E936" s="5"/>
      <c r="F936" s="5"/>
    </row>
    <row r="937" spans="2:6" x14ac:dyDescent="0.3">
      <c r="B937" s="61">
        <v>43128</v>
      </c>
      <c r="C937" s="5">
        <v>1007.52</v>
      </c>
      <c r="D937" s="63" t="str">
        <f t="shared" si="15"/>
        <v>Sunday</v>
      </c>
      <c r="E937" s="5"/>
      <c r="F937" s="5"/>
    </row>
    <row r="938" spans="2:6" x14ac:dyDescent="0.3">
      <c r="B938" s="61">
        <v>43129</v>
      </c>
      <c r="C938" s="5">
        <v>158.642</v>
      </c>
      <c r="D938" s="63" t="str">
        <f t="shared" si="15"/>
        <v>Monday</v>
      </c>
      <c r="E938" s="5"/>
      <c r="F938" s="5"/>
    </row>
    <row r="939" spans="2:6" x14ac:dyDescent="0.3">
      <c r="B939" s="61">
        <v>43130</v>
      </c>
      <c r="C939" s="5">
        <v>3749.335</v>
      </c>
      <c r="D939" s="63" t="str">
        <f t="shared" si="15"/>
        <v>Tuesday</v>
      </c>
      <c r="E939" s="5"/>
      <c r="F939" s="5"/>
    </row>
    <row r="940" spans="2:6" x14ac:dyDescent="0.3">
      <c r="B940" s="61">
        <v>43133</v>
      </c>
      <c r="C940" s="5">
        <v>913.35400000000004</v>
      </c>
      <c r="D940" s="63" t="str">
        <f t="shared" si="15"/>
        <v>Friday</v>
      </c>
      <c r="E940" s="5"/>
      <c r="F940" s="5"/>
    </row>
    <row r="941" spans="2:6" x14ac:dyDescent="0.3">
      <c r="B941" s="61">
        <v>43134</v>
      </c>
      <c r="C941" s="5">
        <v>922.327</v>
      </c>
      <c r="D941" s="63" t="str">
        <f t="shared" si="15"/>
        <v>Saturday</v>
      </c>
      <c r="E941" s="5"/>
      <c r="F941" s="5"/>
    </row>
    <row r="942" spans="2:6" x14ac:dyDescent="0.3">
      <c r="B942" s="61">
        <v>43135</v>
      </c>
      <c r="C942" s="5">
        <v>32.67</v>
      </c>
      <c r="D942" s="63" t="str">
        <f t="shared" si="15"/>
        <v>Sunday</v>
      </c>
      <c r="E942" s="5"/>
      <c r="F942" s="5"/>
    </row>
    <row r="943" spans="2:6" x14ac:dyDescent="0.3">
      <c r="B943" s="61">
        <v>43136</v>
      </c>
      <c r="C943" s="5">
        <v>2263.0120000000002</v>
      </c>
      <c r="D943" s="63" t="str">
        <f t="shared" si="15"/>
        <v>Monday</v>
      </c>
      <c r="E943" s="5"/>
      <c r="F943" s="5"/>
    </row>
    <row r="944" spans="2:6" x14ac:dyDescent="0.3">
      <c r="B944" s="61">
        <v>43137</v>
      </c>
      <c r="C944" s="5">
        <v>904.35400000000004</v>
      </c>
      <c r="D944" s="63" t="str">
        <f t="shared" si="15"/>
        <v>Tuesday</v>
      </c>
      <c r="E944" s="5"/>
      <c r="F944" s="5"/>
    </row>
    <row r="945" spans="2:6" x14ac:dyDescent="0.3">
      <c r="B945" s="61">
        <v>43140</v>
      </c>
      <c r="C945" s="5">
        <v>773.7639999999999</v>
      </c>
      <c r="D945" s="63" t="str">
        <f t="shared" si="15"/>
        <v>Friday</v>
      </c>
      <c r="E945" s="5"/>
      <c r="F945" s="5"/>
    </row>
    <row r="946" spans="2:6" x14ac:dyDescent="0.3">
      <c r="B946" s="61">
        <v>43141</v>
      </c>
      <c r="C946" s="5">
        <v>227.10300000000001</v>
      </c>
      <c r="D946" s="63" t="str">
        <f t="shared" si="15"/>
        <v>Saturday</v>
      </c>
      <c r="E946" s="5"/>
      <c r="F946" s="5"/>
    </row>
    <row r="947" spans="2:6" x14ac:dyDescent="0.3">
      <c r="B947" s="61">
        <v>43142</v>
      </c>
      <c r="C947" s="5">
        <v>1241.5160000000001</v>
      </c>
      <c r="D947" s="63" t="str">
        <f t="shared" si="15"/>
        <v>Sunday</v>
      </c>
      <c r="E947" s="5"/>
      <c r="F947" s="5"/>
    </row>
    <row r="948" spans="2:6" x14ac:dyDescent="0.3">
      <c r="B948" s="61">
        <v>43144</v>
      </c>
      <c r="C948" s="5">
        <v>1058.43</v>
      </c>
      <c r="D948" s="63" t="str">
        <f t="shared" si="15"/>
        <v>Tuesday</v>
      </c>
      <c r="E948" s="5"/>
      <c r="F948" s="5"/>
    </row>
    <row r="949" spans="2:6" x14ac:dyDescent="0.3">
      <c r="B949" s="61">
        <v>43147</v>
      </c>
      <c r="C949" s="5">
        <v>1337.442</v>
      </c>
      <c r="D949" s="63" t="str">
        <f t="shared" si="15"/>
        <v>Friday</v>
      </c>
      <c r="E949" s="5"/>
      <c r="F949" s="5"/>
    </row>
    <row r="950" spans="2:6" x14ac:dyDescent="0.3">
      <c r="B950" s="61">
        <v>43148</v>
      </c>
      <c r="C950" s="5">
        <v>2964.8173999999995</v>
      </c>
      <c r="D950" s="63" t="str">
        <f t="shared" si="15"/>
        <v>Saturday</v>
      </c>
      <c r="E950" s="5"/>
      <c r="F950" s="5"/>
    </row>
    <row r="951" spans="2:6" x14ac:dyDescent="0.3">
      <c r="B951" s="61">
        <v>43149</v>
      </c>
      <c r="C951" s="5">
        <v>287.32599999999996</v>
      </c>
      <c r="D951" s="63" t="str">
        <f t="shared" si="15"/>
        <v>Sunday</v>
      </c>
      <c r="E951" s="5"/>
      <c r="F951" s="5"/>
    </row>
    <row r="952" spans="2:6" x14ac:dyDescent="0.3">
      <c r="B952" s="61">
        <v>43150</v>
      </c>
      <c r="C952" s="5">
        <v>1314.59</v>
      </c>
      <c r="D952" s="63" t="str">
        <f t="shared" si="15"/>
        <v>Monday</v>
      </c>
      <c r="E952" s="5"/>
      <c r="F952" s="5"/>
    </row>
    <row r="953" spans="2:6" x14ac:dyDescent="0.3">
      <c r="B953" s="61">
        <v>43151</v>
      </c>
      <c r="C953" s="5">
        <v>1150.29</v>
      </c>
      <c r="D953" s="63" t="str">
        <f t="shared" si="15"/>
        <v>Tuesday</v>
      </c>
      <c r="E953" s="5"/>
      <c r="F953" s="5"/>
    </row>
    <row r="954" spans="2:6" x14ac:dyDescent="0.3">
      <c r="B954" s="61">
        <v>43152</v>
      </c>
      <c r="C954" s="5">
        <v>47.904000000000003</v>
      </c>
      <c r="D954" s="63" t="str">
        <f t="shared" si="15"/>
        <v>Wednesday</v>
      </c>
      <c r="E954" s="5"/>
      <c r="F954" s="5"/>
    </row>
    <row r="955" spans="2:6" x14ac:dyDescent="0.3">
      <c r="B955" s="61">
        <v>43154</v>
      </c>
      <c r="C955" s="5">
        <v>117.79999999999998</v>
      </c>
      <c r="D955" s="63" t="str">
        <f t="shared" si="15"/>
        <v>Friday</v>
      </c>
      <c r="E955" s="5"/>
      <c r="F955" s="5"/>
    </row>
    <row r="956" spans="2:6" x14ac:dyDescent="0.3">
      <c r="B956" s="61">
        <v>43155</v>
      </c>
      <c r="C956" s="5">
        <v>1448.6759999999999</v>
      </c>
      <c r="D956" s="63" t="str">
        <f t="shared" si="15"/>
        <v>Saturday</v>
      </c>
      <c r="E956" s="5"/>
      <c r="F956" s="5"/>
    </row>
    <row r="957" spans="2:6" x14ac:dyDescent="0.3">
      <c r="B957" s="61">
        <v>43156</v>
      </c>
      <c r="C957" s="5">
        <v>430.49199999999996</v>
      </c>
      <c r="D957" s="63" t="str">
        <f t="shared" si="15"/>
        <v>Sunday</v>
      </c>
      <c r="E957" s="5"/>
      <c r="F957" s="5"/>
    </row>
    <row r="958" spans="2:6" x14ac:dyDescent="0.3">
      <c r="B958" s="61">
        <v>43157</v>
      </c>
      <c r="C958" s="5">
        <v>2467.5099999999998</v>
      </c>
      <c r="D958" s="63" t="str">
        <f t="shared" si="15"/>
        <v>Monday</v>
      </c>
      <c r="E958" s="5"/>
      <c r="F958" s="5"/>
    </row>
    <row r="959" spans="2:6" x14ac:dyDescent="0.3">
      <c r="B959" s="61">
        <v>43159</v>
      </c>
      <c r="C959" s="5">
        <v>17.62</v>
      </c>
      <c r="D959" s="63" t="str">
        <f t="shared" si="15"/>
        <v>Wednesday</v>
      </c>
      <c r="E959" s="5"/>
      <c r="F959" s="5"/>
    </row>
    <row r="960" spans="2:6" x14ac:dyDescent="0.3">
      <c r="B960" s="61">
        <v>43161</v>
      </c>
      <c r="C960" s="5">
        <v>1450.126</v>
      </c>
      <c r="D960" s="63" t="str">
        <f t="shared" si="15"/>
        <v>Friday</v>
      </c>
      <c r="E960" s="5"/>
      <c r="F960" s="5"/>
    </row>
    <row r="961" spans="2:6" x14ac:dyDescent="0.3">
      <c r="B961" s="61">
        <v>43162</v>
      </c>
      <c r="C961" s="5">
        <v>2000.104</v>
      </c>
      <c r="D961" s="63" t="str">
        <f t="shared" si="15"/>
        <v>Saturday</v>
      </c>
      <c r="E961" s="5"/>
      <c r="F961" s="5"/>
    </row>
    <row r="962" spans="2:6" x14ac:dyDescent="0.3">
      <c r="B962" s="61">
        <v>43163</v>
      </c>
      <c r="C962" s="5">
        <v>228.822</v>
      </c>
      <c r="D962" s="63" t="str">
        <f t="shared" si="15"/>
        <v>Sunday</v>
      </c>
      <c r="E962" s="5"/>
      <c r="F962" s="5"/>
    </row>
    <row r="963" spans="2:6" x14ac:dyDescent="0.3">
      <c r="B963" s="61">
        <v>43164</v>
      </c>
      <c r="C963" s="5">
        <v>1240.02</v>
      </c>
      <c r="D963" s="63" t="str">
        <f t="shared" si="15"/>
        <v>Monday</v>
      </c>
      <c r="E963" s="5"/>
      <c r="F963" s="5"/>
    </row>
    <row r="964" spans="2:6" x14ac:dyDescent="0.3">
      <c r="B964" s="61">
        <v>43165</v>
      </c>
      <c r="C964" s="5">
        <v>778.2360000000001</v>
      </c>
      <c r="D964" s="63" t="str">
        <f t="shared" si="15"/>
        <v>Tuesday</v>
      </c>
      <c r="E964" s="5"/>
      <c r="F964" s="5"/>
    </row>
    <row r="965" spans="2:6" x14ac:dyDescent="0.3">
      <c r="B965" s="61">
        <v>43166</v>
      </c>
      <c r="C965" s="5">
        <v>166.59</v>
      </c>
      <c r="D965" s="63" t="str">
        <f t="shared" si="15"/>
        <v>Wednesday</v>
      </c>
      <c r="E965" s="5"/>
      <c r="F965" s="5"/>
    </row>
    <row r="966" spans="2:6" x14ac:dyDescent="0.3">
      <c r="B966" s="61">
        <v>43167</v>
      </c>
      <c r="C966" s="5">
        <v>843.1</v>
      </c>
      <c r="D966" s="63" t="str">
        <f t="shared" si="15"/>
        <v>Thursday</v>
      </c>
      <c r="E966" s="5"/>
      <c r="F966" s="5"/>
    </row>
    <row r="967" spans="2:6" x14ac:dyDescent="0.3">
      <c r="B967" s="61">
        <v>43168</v>
      </c>
      <c r="C967" s="5">
        <v>710.80399999999997</v>
      </c>
      <c r="D967" s="63" t="str">
        <f t="shared" si="15"/>
        <v>Friday</v>
      </c>
      <c r="E967" s="5"/>
      <c r="F967" s="5"/>
    </row>
    <row r="968" spans="2:6" x14ac:dyDescent="0.3">
      <c r="B968" s="61">
        <v>43169</v>
      </c>
      <c r="C968" s="5">
        <v>1252.952</v>
      </c>
      <c r="D968" s="63" t="str">
        <f t="shared" si="15"/>
        <v>Saturday</v>
      </c>
      <c r="E968" s="5"/>
      <c r="F968" s="5"/>
    </row>
    <row r="969" spans="2:6" x14ac:dyDescent="0.3">
      <c r="B969" s="61">
        <v>43170</v>
      </c>
      <c r="C969" s="5">
        <v>1973.7080000000001</v>
      </c>
      <c r="D969" s="63" t="str">
        <f t="shared" si="15"/>
        <v>Sunday</v>
      </c>
      <c r="E969" s="5"/>
      <c r="F969" s="5"/>
    </row>
    <row r="970" spans="2:6" x14ac:dyDescent="0.3">
      <c r="B970" s="61">
        <v>43171</v>
      </c>
      <c r="C970" s="5">
        <v>353.28</v>
      </c>
      <c r="D970" s="63" t="str">
        <f t="shared" ref="D970:D1033" si="16">TEXT(B970,"dddd")</f>
        <v>Monday</v>
      </c>
      <c r="E970" s="5"/>
      <c r="F970" s="5"/>
    </row>
    <row r="971" spans="2:6" x14ac:dyDescent="0.3">
      <c r="B971" s="61">
        <v>43172</v>
      </c>
      <c r="C971" s="5">
        <v>4791.3500000000004</v>
      </c>
      <c r="D971" s="63" t="str">
        <f t="shared" si="16"/>
        <v>Tuesday</v>
      </c>
      <c r="E971" s="5"/>
      <c r="F971" s="5"/>
    </row>
    <row r="972" spans="2:6" x14ac:dyDescent="0.3">
      <c r="B972" s="61">
        <v>43173</v>
      </c>
      <c r="C972" s="5">
        <v>49.616</v>
      </c>
      <c r="D972" s="63" t="str">
        <f t="shared" si="16"/>
        <v>Wednesday</v>
      </c>
      <c r="E972" s="5"/>
      <c r="F972" s="5"/>
    </row>
    <row r="973" spans="2:6" x14ac:dyDescent="0.3">
      <c r="B973" s="61">
        <v>43175</v>
      </c>
      <c r="C973" s="5">
        <v>2014.3809999999996</v>
      </c>
      <c r="D973" s="63" t="str">
        <f t="shared" si="16"/>
        <v>Friday</v>
      </c>
      <c r="E973" s="5"/>
      <c r="F973" s="5"/>
    </row>
    <row r="974" spans="2:6" x14ac:dyDescent="0.3">
      <c r="B974" s="61">
        <v>43176</v>
      </c>
      <c r="C974" s="5">
        <v>542.74599999999998</v>
      </c>
      <c r="D974" s="63" t="str">
        <f t="shared" si="16"/>
        <v>Saturday</v>
      </c>
      <c r="E974" s="5"/>
      <c r="F974" s="5"/>
    </row>
    <row r="975" spans="2:6" x14ac:dyDescent="0.3">
      <c r="B975" s="61">
        <v>43177</v>
      </c>
      <c r="C975" s="5">
        <v>1027.7579999999998</v>
      </c>
      <c r="D975" s="63" t="str">
        <f t="shared" si="16"/>
        <v>Sunday</v>
      </c>
      <c r="E975" s="5"/>
      <c r="F975" s="5"/>
    </row>
    <row r="976" spans="2:6" x14ac:dyDescent="0.3">
      <c r="B976" s="61">
        <v>43178</v>
      </c>
      <c r="C976" s="5">
        <v>2157.308</v>
      </c>
      <c r="D976" s="63" t="str">
        <f t="shared" si="16"/>
        <v>Monday</v>
      </c>
      <c r="E976" s="5"/>
      <c r="F976" s="5"/>
    </row>
    <row r="977" spans="2:6" x14ac:dyDescent="0.3">
      <c r="B977" s="61">
        <v>43179</v>
      </c>
      <c r="C977" s="5">
        <v>899.56799999999998</v>
      </c>
      <c r="D977" s="63" t="str">
        <f t="shared" si="16"/>
        <v>Tuesday</v>
      </c>
      <c r="E977" s="5"/>
      <c r="F977" s="5"/>
    </row>
    <row r="978" spans="2:6" x14ac:dyDescent="0.3">
      <c r="B978" s="61">
        <v>43180</v>
      </c>
      <c r="C978" s="5">
        <v>3332.6360000000004</v>
      </c>
      <c r="D978" s="63" t="str">
        <f t="shared" si="16"/>
        <v>Wednesday</v>
      </c>
      <c r="E978" s="5"/>
      <c r="F978" s="5"/>
    </row>
    <row r="979" spans="2:6" x14ac:dyDescent="0.3">
      <c r="B979" s="61">
        <v>43182</v>
      </c>
      <c r="C979" s="5">
        <v>14816.067999999999</v>
      </c>
      <c r="D979" s="63" t="str">
        <f t="shared" si="16"/>
        <v>Friday</v>
      </c>
      <c r="E979" s="5"/>
      <c r="F979" s="5"/>
    </row>
    <row r="980" spans="2:6" x14ac:dyDescent="0.3">
      <c r="B980" s="61">
        <v>43183</v>
      </c>
      <c r="C980" s="5">
        <v>1257.2980000000002</v>
      </c>
      <c r="D980" s="63" t="str">
        <f t="shared" si="16"/>
        <v>Saturday</v>
      </c>
      <c r="E980" s="5"/>
      <c r="F980" s="5"/>
    </row>
    <row r="981" spans="2:6" x14ac:dyDescent="0.3">
      <c r="B981" s="61">
        <v>43184</v>
      </c>
      <c r="C981" s="5">
        <v>3567.0260000000003</v>
      </c>
      <c r="D981" s="63" t="str">
        <f t="shared" si="16"/>
        <v>Sunday</v>
      </c>
      <c r="E981" s="5"/>
      <c r="F981" s="5"/>
    </row>
    <row r="982" spans="2:6" x14ac:dyDescent="0.3">
      <c r="B982" s="61">
        <v>43185</v>
      </c>
      <c r="C982" s="5">
        <v>3252.88</v>
      </c>
      <c r="D982" s="63" t="str">
        <f t="shared" si="16"/>
        <v>Monday</v>
      </c>
      <c r="E982" s="5"/>
      <c r="F982" s="5"/>
    </row>
    <row r="983" spans="2:6" x14ac:dyDescent="0.3">
      <c r="B983" s="61">
        <v>43186</v>
      </c>
      <c r="C983" s="5">
        <v>2933.5160000000005</v>
      </c>
      <c r="D983" s="63" t="str">
        <f t="shared" si="16"/>
        <v>Tuesday</v>
      </c>
      <c r="E983" s="5"/>
      <c r="F983" s="5"/>
    </row>
    <row r="984" spans="2:6" x14ac:dyDescent="0.3">
      <c r="B984" s="61">
        <v>43187</v>
      </c>
      <c r="C984" s="5">
        <v>1504.702</v>
      </c>
      <c r="D984" s="63" t="str">
        <f t="shared" si="16"/>
        <v>Wednesday</v>
      </c>
      <c r="E984" s="5"/>
      <c r="F984" s="5"/>
    </row>
    <row r="985" spans="2:6" x14ac:dyDescent="0.3">
      <c r="B985" s="61">
        <v>43188</v>
      </c>
      <c r="C985" s="5">
        <v>81.400000000000006</v>
      </c>
      <c r="D985" s="63" t="str">
        <f t="shared" si="16"/>
        <v>Thursday</v>
      </c>
      <c r="E985" s="5"/>
      <c r="F985" s="5"/>
    </row>
    <row r="986" spans="2:6" x14ac:dyDescent="0.3">
      <c r="B986" s="61">
        <v>43189</v>
      </c>
      <c r="C986" s="5">
        <v>656.40700000000004</v>
      </c>
      <c r="D986" s="63" t="str">
        <f t="shared" si="16"/>
        <v>Friday</v>
      </c>
      <c r="E986" s="5"/>
      <c r="F986" s="5"/>
    </row>
    <row r="987" spans="2:6" x14ac:dyDescent="0.3">
      <c r="B987" s="61">
        <v>43190</v>
      </c>
      <c r="C987" s="5">
        <v>4981.0107999999991</v>
      </c>
      <c r="D987" s="63" t="str">
        <f t="shared" si="16"/>
        <v>Saturday</v>
      </c>
      <c r="E987" s="5"/>
      <c r="F987" s="5"/>
    </row>
    <row r="988" spans="2:6" x14ac:dyDescent="0.3">
      <c r="B988" s="61">
        <v>43191</v>
      </c>
      <c r="C988" s="5">
        <v>5972.9880000000003</v>
      </c>
      <c r="D988" s="63" t="str">
        <f t="shared" si="16"/>
        <v>Sunday</v>
      </c>
      <c r="E988" s="5"/>
      <c r="F988" s="5"/>
    </row>
    <row r="989" spans="2:6" x14ac:dyDescent="0.3">
      <c r="B989" s="61">
        <v>43192</v>
      </c>
      <c r="C989" s="5">
        <v>822.97000000000014</v>
      </c>
      <c r="D989" s="63" t="str">
        <f t="shared" si="16"/>
        <v>Monday</v>
      </c>
      <c r="E989" s="5"/>
      <c r="F989" s="5"/>
    </row>
    <row r="990" spans="2:6" x14ac:dyDescent="0.3">
      <c r="B990" s="61">
        <v>43193</v>
      </c>
      <c r="C990" s="5">
        <v>32.527999999999999</v>
      </c>
      <c r="D990" s="63" t="str">
        <f t="shared" si="16"/>
        <v>Tuesday</v>
      </c>
      <c r="E990" s="5"/>
      <c r="F990" s="5"/>
    </row>
    <row r="991" spans="2:6" x14ac:dyDescent="0.3">
      <c r="B991" s="61">
        <v>43194</v>
      </c>
      <c r="C991" s="5">
        <v>808.46999999999991</v>
      </c>
      <c r="D991" s="63" t="str">
        <f t="shared" si="16"/>
        <v>Wednesday</v>
      </c>
      <c r="E991" s="5"/>
      <c r="F991" s="5"/>
    </row>
    <row r="992" spans="2:6" x14ac:dyDescent="0.3">
      <c r="B992" s="61">
        <v>43196</v>
      </c>
      <c r="C992" s="5">
        <v>114.41999999999999</v>
      </c>
      <c r="D992" s="63" t="str">
        <f t="shared" si="16"/>
        <v>Friday</v>
      </c>
      <c r="E992" s="5"/>
      <c r="F992" s="5"/>
    </row>
    <row r="993" spans="2:6" x14ac:dyDescent="0.3">
      <c r="B993" s="61">
        <v>43197</v>
      </c>
      <c r="C993" s="5">
        <v>1971.2905000000001</v>
      </c>
      <c r="D993" s="63" t="str">
        <f t="shared" si="16"/>
        <v>Saturday</v>
      </c>
      <c r="E993" s="5"/>
      <c r="F993" s="5"/>
    </row>
    <row r="994" spans="2:6" x14ac:dyDescent="0.3">
      <c r="B994" s="61">
        <v>43198</v>
      </c>
      <c r="C994" s="5">
        <v>6401.9299999999994</v>
      </c>
      <c r="D994" s="63" t="str">
        <f t="shared" si="16"/>
        <v>Sunday</v>
      </c>
      <c r="E994" s="5"/>
      <c r="F994" s="5"/>
    </row>
    <row r="995" spans="2:6" x14ac:dyDescent="0.3">
      <c r="B995" s="61">
        <v>43199</v>
      </c>
      <c r="C995" s="5">
        <v>1626.7099999999998</v>
      </c>
      <c r="D995" s="63" t="str">
        <f t="shared" si="16"/>
        <v>Monday</v>
      </c>
      <c r="E995" s="5"/>
      <c r="F995" s="5"/>
    </row>
    <row r="996" spans="2:6" x14ac:dyDescent="0.3">
      <c r="B996" s="61">
        <v>43200</v>
      </c>
      <c r="C996" s="5">
        <v>755.529</v>
      </c>
      <c r="D996" s="63" t="str">
        <f t="shared" si="16"/>
        <v>Tuesday</v>
      </c>
      <c r="E996" s="5"/>
      <c r="F996" s="5"/>
    </row>
    <row r="997" spans="2:6" x14ac:dyDescent="0.3">
      <c r="B997" s="61">
        <v>43201</v>
      </c>
      <c r="C997" s="5">
        <v>319.80600000000004</v>
      </c>
      <c r="D997" s="63" t="str">
        <f t="shared" si="16"/>
        <v>Wednesday</v>
      </c>
      <c r="E997" s="5"/>
      <c r="F997" s="5"/>
    </row>
    <row r="998" spans="2:6" x14ac:dyDescent="0.3">
      <c r="B998" s="61">
        <v>43202</v>
      </c>
      <c r="C998" s="5">
        <v>69.66</v>
      </c>
      <c r="D998" s="63" t="str">
        <f t="shared" si="16"/>
        <v>Thursday</v>
      </c>
      <c r="E998" s="5"/>
      <c r="F998" s="5"/>
    </row>
    <row r="999" spans="2:6" x14ac:dyDescent="0.3">
      <c r="B999" s="61">
        <v>43203</v>
      </c>
      <c r="C999" s="5">
        <v>1345.8240000000001</v>
      </c>
      <c r="D999" s="63" t="str">
        <f t="shared" si="16"/>
        <v>Friday</v>
      </c>
      <c r="E999" s="5"/>
      <c r="F999" s="5"/>
    </row>
    <row r="1000" spans="2:6" x14ac:dyDescent="0.3">
      <c r="B1000" s="61">
        <v>43204</v>
      </c>
      <c r="C1000" s="5">
        <v>652.93000000000006</v>
      </c>
      <c r="D1000" s="63" t="str">
        <f t="shared" si="16"/>
        <v>Saturday</v>
      </c>
      <c r="E1000" s="5"/>
      <c r="F1000" s="5"/>
    </row>
    <row r="1001" spans="2:6" x14ac:dyDescent="0.3">
      <c r="B1001" s="61">
        <v>43205</v>
      </c>
      <c r="C1001" s="5">
        <v>332.33799999999997</v>
      </c>
      <c r="D1001" s="63" t="str">
        <f t="shared" si="16"/>
        <v>Sunday</v>
      </c>
      <c r="E1001" s="5"/>
      <c r="F1001" s="5"/>
    </row>
    <row r="1002" spans="2:6" x14ac:dyDescent="0.3">
      <c r="B1002" s="61">
        <v>43206</v>
      </c>
      <c r="C1002" s="5">
        <v>944.42899999999997</v>
      </c>
      <c r="D1002" s="63" t="str">
        <f t="shared" si="16"/>
        <v>Monday</v>
      </c>
      <c r="E1002" s="5"/>
      <c r="F1002" s="5"/>
    </row>
    <row r="1003" spans="2:6" x14ac:dyDescent="0.3">
      <c r="B1003" s="61">
        <v>43207</v>
      </c>
      <c r="C1003" s="5">
        <v>3431.4589999999998</v>
      </c>
      <c r="D1003" s="63" t="str">
        <f t="shared" si="16"/>
        <v>Tuesday</v>
      </c>
      <c r="E1003" s="5"/>
      <c r="F1003" s="5"/>
    </row>
    <row r="1004" spans="2:6" x14ac:dyDescent="0.3">
      <c r="B1004" s="61">
        <v>43210</v>
      </c>
      <c r="C1004" s="5">
        <v>1053.614</v>
      </c>
      <c r="D1004" s="63" t="str">
        <f t="shared" si="16"/>
        <v>Friday</v>
      </c>
      <c r="E1004" s="5"/>
      <c r="F1004" s="5"/>
    </row>
    <row r="1005" spans="2:6" x14ac:dyDescent="0.3">
      <c r="B1005" s="61">
        <v>43211</v>
      </c>
      <c r="C1005" s="5">
        <v>1254.5640000000001</v>
      </c>
      <c r="D1005" s="63" t="str">
        <f t="shared" si="16"/>
        <v>Saturday</v>
      </c>
      <c r="E1005" s="5"/>
      <c r="F1005" s="5"/>
    </row>
    <row r="1006" spans="2:6" x14ac:dyDescent="0.3">
      <c r="B1006" s="61">
        <v>43212</v>
      </c>
      <c r="C1006" s="5">
        <v>947.69200000000001</v>
      </c>
      <c r="D1006" s="63" t="str">
        <f t="shared" si="16"/>
        <v>Sunday</v>
      </c>
      <c r="E1006" s="5"/>
      <c r="F1006" s="5"/>
    </row>
    <row r="1007" spans="2:6" x14ac:dyDescent="0.3">
      <c r="B1007" s="61">
        <v>43213</v>
      </c>
      <c r="C1007" s="5">
        <v>1199.222</v>
      </c>
      <c r="D1007" s="63" t="str">
        <f t="shared" si="16"/>
        <v>Monday</v>
      </c>
      <c r="E1007" s="5"/>
      <c r="F1007" s="5"/>
    </row>
    <row r="1008" spans="2:6" x14ac:dyDescent="0.3">
      <c r="B1008" s="61">
        <v>43214</v>
      </c>
      <c r="C1008" s="5">
        <v>928.55799999999999</v>
      </c>
      <c r="D1008" s="63" t="str">
        <f t="shared" si="16"/>
        <v>Tuesday</v>
      </c>
      <c r="E1008" s="5"/>
      <c r="F1008" s="5"/>
    </row>
    <row r="1009" spans="2:6" x14ac:dyDescent="0.3">
      <c r="B1009" s="61">
        <v>43215</v>
      </c>
      <c r="C1009" s="5">
        <v>678.11300000000006</v>
      </c>
      <c r="D1009" s="63" t="str">
        <f t="shared" si="16"/>
        <v>Wednesday</v>
      </c>
      <c r="E1009" s="5"/>
      <c r="F1009" s="5"/>
    </row>
    <row r="1010" spans="2:6" x14ac:dyDescent="0.3">
      <c r="B1010" s="61">
        <v>43216</v>
      </c>
      <c r="C1010" s="5">
        <v>61.608000000000004</v>
      </c>
      <c r="D1010" s="63" t="str">
        <f t="shared" si="16"/>
        <v>Thursday</v>
      </c>
      <c r="E1010" s="5"/>
      <c r="F1010" s="5"/>
    </row>
    <row r="1011" spans="2:6" x14ac:dyDescent="0.3">
      <c r="B1011" s="61">
        <v>43217</v>
      </c>
      <c r="C1011" s="5">
        <v>576.57560000000001</v>
      </c>
      <c r="D1011" s="63" t="str">
        <f t="shared" si="16"/>
        <v>Friday</v>
      </c>
      <c r="E1011" s="5"/>
      <c r="F1011" s="5"/>
    </row>
    <row r="1012" spans="2:6" x14ac:dyDescent="0.3">
      <c r="B1012" s="61">
        <v>43218</v>
      </c>
      <c r="C1012" s="5">
        <v>795.29600000000005</v>
      </c>
      <c r="D1012" s="63" t="str">
        <f t="shared" si="16"/>
        <v>Saturday</v>
      </c>
      <c r="E1012" s="5"/>
      <c r="F1012" s="5"/>
    </row>
    <row r="1013" spans="2:6" x14ac:dyDescent="0.3">
      <c r="B1013" s="61">
        <v>43219</v>
      </c>
      <c r="C1013" s="5">
        <v>1053.26</v>
      </c>
      <c r="D1013" s="63" t="str">
        <f t="shared" si="16"/>
        <v>Sunday</v>
      </c>
      <c r="E1013" s="5"/>
      <c r="F1013" s="5"/>
    </row>
    <row r="1014" spans="2:6" x14ac:dyDescent="0.3">
      <c r="B1014" s="61">
        <v>43220</v>
      </c>
      <c r="C1014" s="5">
        <v>1390.126</v>
      </c>
      <c r="D1014" s="63" t="str">
        <f t="shared" si="16"/>
        <v>Monday</v>
      </c>
      <c r="E1014" s="5"/>
      <c r="F1014" s="5"/>
    </row>
    <row r="1015" spans="2:6" x14ac:dyDescent="0.3">
      <c r="B1015" s="61">
        <v>43221</v>
      </c>
      <c r="C1015" s="5">
        <v>4108.37</v>
      </c>
      <c r="D1015" s="63" t="str">
        <f t="shared" si="16"/>
        <v>Tuesday</v>
      </c>
      <c r="E1015" s="5"/>
      <c r="F1015" s="5"/>
    </row>
    <row r="1016" spans="2:6" x14ac:dyDescent="0.3">
      <c r="B1016" s="61">
        <v>43222</v>
      </c>
      <c r="C1016" s="5">
        <v>399.10999999999996</v>
      </c>
      <c r="D1016" s="63" t="str">
        <f t="shared" si="16"/>
        <v>Wednesday</v>
      </c>
      <c r="E1016" s="5"/>
      <c r="F1016" s="5"/>
    </row>
    <row r="1017" spans="2:6" x14ac:dyDescent="0.3">
      <c r="B1017" s="61">
        <v>43223</v>
      </c>
      <c r="C1017" s="5">
        <v>1386.3460000000002</v>
      </c>
      <c r="D1017" s="63" t="str">
        <f t="shared" si="16"/>
        <v>Thursday</v>
      </c>
      <c r="E1017" s="5"/>
      <c r="F1017" s="5"/>
    </row>
    <row r="1018" spans="2:6" x14ac:dyDescent="0.3">
      <c r="B1018" s="61">
        <v>43224</v>
      </c>
      <c r="C1018" s="5">
        <v>1146.2450000000003</v>
      </c>
      <c r="D1018" s="63" t="str">
        <f t="shared" si="16"/>
        <v>Friday</v>
      </c>
      <c r="E1018" s="5"/>
      <c r="F1018" s="5"/>
    </row>
    <row r="1019" spans="2:6" x14ac:dyDescent="0.3">
      <c r="B1019" s="61">
        <v>43225</v>
      </c>
      <c r="C1019" s="5">
        <v>185.12299999999999</v>
      </c>
      <c r="D1019" s="63" t="str">
        <f t="shared" si="16"/>
        <v>Saturday</v>
      </c>
      <c r="E1019" s="5"/>
      <c r="F1019" s="5"/>
    </row>
    <row r="1020" spans="2:6" x14ac:dyDescent="0.3">
      <c r="B1020" s="61">
        <v>43226</v>
      </c>
      <c r="C1020" s="5">
        <v>2991.4017999999996</v>
      </c>
      <c r="D1020" s="63" t="str">
        <f t="shared" si="16"/>
        <v>Sunday</v>
      </c>
      <c r="E1020" s="5"/>
      <c r="F1020" s="5"/>
    </row>
    <row r="1021" spans="2:6" x14ac:dyDescent="0.3">
      <c r="B1021" s="61">
        <v>43227</v>
      </c>
      <c r="C1021" s="5">
        <v>2549.4679999999998</v>
      </c>
      <c r="D1021" s="63" t="str">
        <f t="shared" si="16"/>
        <v>Monday</v>
      </c>
      <c r="E1021" s="5"/>
      <c r="F1021" s="5"/>
    </row>
    <row r="1022" spans="2:6" x14ac:dyDescent="0.3">
      <c r="B1022" s="61">
        <v>43228</v>
      </c>
      <c r="C1022" s="5">
        <v>3658.5540000000005</v>
      </c>
      <c r="D1022" s="63" t="str">
        <f t="shared" si="16"/>
        <v>Tuesday</v>
      </c>
      <c r="E1022" s="5"/>
      <c r="F1022" s="5"/>
    </row>
    <row r="1023" spans="2:6" x14ac:dyDescent="0.3">
      <c r="B1023" s="61">
        <v>43229</v>
      </c>
      <c r="C1023" s="5">
        <v>1078.222</v>
      </c>
      <c r="D1023" s="63" t="str">
        <f t="shared" si="16"/>
        <v>Wednesday</v>
      </c>
      <c r="E1023" s="5"/>
      <c r="F1023" s="5"/>
    </row>
    <row r="1024" spans="2:6" x14ac:dyDescent="0.3">
      <c r="B1024" s="61">
        <v>43231</v>
      </c>
      <c r="C1024" s="5">
        <v>449.46900000000005</v>
      </c>
      <c r="D1024" s="63" t="str">
        <f t="shared" si="16"/>
        <v>Friday</v>
      </c>
      <c r="E1024" s="5"/>
      <c r="F1024" s="5"/>
    </row>
    <row r="1025" spans="2:6" x14ac:dyDescent="0.3">
      <c r="B1025" s="61">
        <v>43232</v>
      </c>
      <c r="C1025" s="5">
        <v>970.38400000000001</v>
      </c>
      <c r="D1025" s="63" t="str">
        <f t="shared" si="16"/>
        <v>Saturday</v>
      </c>
      <c r="E1025" s="5"/>
      <c r="F1025" s="5"/>
    </row>
    <row r="1026" spans="2:6" x14ac:dyDescent="0.3">
      <c r="B1026" s="61">
        <v>43233</v>
      </c>
      <c r="C1026" s="5">
        <v>3066.3780000000002</v>
      </c>
      <c r="D1026" s="63" t="str">
        <f t="shared" si="16"/>
        <v>Sunday</v>
      </c>
      <c r="E1026" s="5"/>
      <c r="F1026" s="5"/>
    </row>
    <row r="1027" spans="2:6" x14ac:dyDescent="0.3">
      <c r="B1027" s="61">
        <v>43234</v>
      </c>
      <c r="C1027" s="5">
        <v>4182.061999999999</v>
      </c>
      <c r="D1027" s="63" t="str">
        <f t="shared" si="16"/>
        <v>Monday</v>
      </c>
      <c r="E1027" s="5"/>
      <c r="F1027" s="5"/>
    </row>
    <row r="1028" spans="2:6" x14ac:dyDescent="0.3">
      <c r="B1028" s="61">
        <v>43235</v>
      </c>
      <c r="C1028" s="5">
        <v>421.26400000000001</v>
      </c>
      <c r="D1028" s="63" t="str">
        <f t="shared" si="16"/>
        <v>Tuesday</v>
      </c>
      <c r="E1028" s="5"/>
      <c r="F1028" s="5"/>
    </row>
    <row r="1029" spans="2:6" x14ac:dyDescent="0.3">
      <c r="B1029" s="61">
        <v>43236</v>
      </c>
      <c r="C1029" s="5">
        <v>221.024</v>
      </c>
      <c r="D1029" s="63" t="str">
        <f t="shared" si="16"/>
        <v>Wednesday</v>
      </c>
      <c r="E1029" s="5"/>
      <c r="F1029" s="5"/>
    </row>
    <row r="1030" spans="2:6" x14ac:dyDescent="0.3">
      <c r="B1030" s="61">
        <v>43238</v>
      </c>
      <c r="C1030" s="5">
        <v>1830.508</v>
      </c>
      <c r="D1030" s="63" t="str">
        <f t="shared" si="16"/>
        <v>Friday</v>
      </c>
      <c r="E1030" s="5"/>
      <c r="F1030" s="5"/>
    </row>
    <row r="1031" spans="2:6" x14ac:dyDescent="0.3">
      <c r="B1031" s="61">
        <v>43239</v>
      </c>
      <c r="C1031" s="5">
        <v>4919.1819999999998</v>
      </c>
      <c r="D1031" s="63" t="str">
        <f t="shared" si="16"/>
        <v>Saturday</v>
      </c>
      <c r="E1031" s="5"/>
      <c r="F1031" s="5"/>
    </row>
    <row r="1032" spans="2:6" x14ac:dyDescent="0.3">
      <c r="B1032" s="61">
        <v>43240</v>
      </c>
      <c r="C1032" s="5">
        <v>2997.578</v>
      </c>
      <c r="D1032" s="63" t="str">
        <f t="shared" si="16"/>
        <v>Sunday</v>
      </c>
      <c r="E1032" s="5"/>
      <c r="F1032" s="5"/>
    </row>
    <row r="1033" spans="2:6" x14ac:dyDescent="0.3">
      <c r="B1033" s="61">
        <v>43241</v>
      </c>
      <c r="C1033" s="5">
        <v>538.02</v>
      </c>
      <c r="D1033" s="63" t="str">
        <f t="shared" si="16"/>
        <v>Monday</v>
      </c>
      <c r="E1033" s="5"/>
      <c r="F1033" s="5"/>
    </row>
    <row r="1034" spans="2:6" x14ac:dyDescent="0.3">
      <c r="B1034" s="61">
        <v>43242</v>
      </c>
      <c r="C1034" s="5">
        <v>336.56199999999995</v>
      </c>
      <c r="D1034" s="63" t="str">
        <f t="shared" ref="D1034:D1097" si="17">TEXT(B1034,"dddd")</f>
        <v>Tuesday</v>
      </c>
      <c r="E1034" s="5"/>
      <c r="F1034" s="5"/>
    </row>
    <row r="1035" spans="2:6" x14ac:dyDescent="0.3">
      <c r="B1035" s="61">
        <v>43243</v>
      </c>
      <c r="C1035" s="5">
        <v>241.43600000000001</v>
      </c>
      <c r="D1035" s="63" t="str">
        <f t="shared" si="17"/>
        <v>Wednesday</v>
      </c>
      <c r="E1035" s="5"/>
      <c r="F1035" s="5"/>
    </row>
    <row r="1036" spans="2:6" x14ac:dyDescent="0.3">
      <c r="B1036" s="61">
        <v>43245</v>
      </c>
      <c r="C1036" s="5">
        <v>886.02599999999995</v>
      </c>
      <c r="D1036" s="63" t="str">
        <f t="shared" si="17"/>
        <v>Friday</v>
      </c>
      <c r="E1036" s="5"/>
      <c r="F1036" s="5"/>
    </row>
    <row r="1037" spans="2:6" x14ac:dyDescent="0.3">
      <c r="B1037" s="61">
        <v>43246</v>
      </c>
      <c r="C1037" s="5">
        <v>270.23999999999995</v>
      </c>
      <c r="D1037" s="63" t="str">
        <f t="shared" si="17"/>
        <v>Saturday</v>
      </c>
      <c r="E1037" s="5"/>
      <c r="F1037" s="5"/>
    </row>
    <row r="1038" spans="2:6" x14ac:dyDescent="0.3">
      <c r="B1038" s="61">
        <v>43247</v>
      </c>
      <c r="C1038" s="5">
        <v>2084.9079999999999</v>
      </c>
      <c r="D1038" s="63" t="str">
        <f t="shared" si="17"/>
        <v>Sunday</v>
      </c>
      <c r="E1038" s="5"/>
      <c r="F1038" s="5"/>
    </row>
    <row r="1039" spans="2:6" x14ac:dyDescent="0.3">
      <c r="B1039" s="61">
        <v>43248</v>
      </c>
      <c r="C1039" s="5">
        <v>1480.1030000000003</v>
      </c>
      <c r="D1039" s="63" t="str">
        <f t="shared" si="17"/>
        <v>Monday</v>
      </c>
      <c r="E1039" s="5"/>
      <c r="F1039" s="5"/>
    </row>
    <row r="1040" spans="2:6" x14ac:dyDescent="0.3">
      <c r="B1040" s="61">
        <v>43249</v>
      </c>
      <c r="C1040" s="5">
        <v>691.10800000000006</v>
      </c>
      <c r="D1040" s="63" t="str">
        <f t="shared" si="17"/>
        <v>Tuesday</v>
      </c>
      <c r="E1040" s="5"/>
      <c r="F1040" s="5"/>
    </row>
    <row r="1041" spans="2:6" x14ac:dyDescent="0.3">
      <c r="B1041" s="61">
        <v>43250</v>
      </c>
      <c r="C1041" s="5">
        <v>736.8904</v>
      </c>
      <c r="D1041" s="63" t="str">
        <f t="shared" si="17"/>
        <v>Wednesday</v>
      </c>
      <c r="E1041" s="5"/>
      <c r="F1041" s="5"/>
    </row>
    <row r="1042" spans="2:6" x14ac:dyDescent="0.3">
      <c r="B1042" s="61">
        <v>43252</v>
      </c>
      <c r="C1042" s="5">
        <v>586.04200000000003</v>
      </c>
      <c r="D1042" s="63" t="str">
        <f t="shared" si="17"/>
        <v>Friday</v>
      </c>
      <c r="E1042" s="5"/>
      <c r="F1042" s="5"/>
    </row>
    <row r="1043" spans="2:6" x14ac:dyDescent="0.3">
      <c r="B1043" s="61">
        <v>43253</v>
      </c>
      <c r="C1043" s="5">
        <v>135.70599999999999</v>
      </c>
      <c r="D1043" s="63" t="str">
        <f t="shared" si="17"/>
        <v>Saturday</v>
      </c>
      <c r="E1043" s="5"/>
      <c r="F1043" s="5"/>
    </row>
    <row r="1044" spans="2:6" x14ac:dyDescent="0.3">
      <c r="B1044" s="61">
        <v>43254</v>
      </c>
      <c r="C1044" s="5">
        <v>2952.0360000000001</v>
      </c>
      <c r="D1044" s="63" t="str">
        <f t="shared" si="17"/>
        <v>Sunday</v>
      </c>
      <c r="E1044" s="5"/>
      <c r="F1044" s="5"/>
    </row>
    <row r="1045" spans="2:6" x14ac:dyDescent="0.3">
      <c r="B1045" s="61">
        <v>43255</v>
      </c>
      <c r="C1045" s="5">
        <v>279.41399999999999</v>
      </c>
      <c r="D1045" s="63" t="str">
        <f t="shared" si="17"/>
        <v>Monday</v>
      </c>
      <c r="E1045" s="5"/>
      <c r="F1045" s="5"/>
    </row>
    <row r="1046" spans="2:6" x14ac:dyDescent="0.3">
      <c r="B1046" s="61">
        <v>43256</v>
      </c>
      <c r="C1046" s="5">
        <v>491.11199999999997</v>
      </c>
      <c r="D1046" s="63" t="str">
        <f t="shared" si="17"/>
        <v>Tuesday</v>
      </c>
      <c r="E1046" s="5"/>
      <c r="F1046" s="5"/>
    </row>
    <row r="1047" spans="2:6" x14ac:dyDescent="0.3">
      <c r="B1047" s="61">
        <v>43257</v>
      </c>
      <c r="C1047" s="5">
        <v>31.349999999999998</v>
      </c>
      <c r="D1047" s="63" t="str">
        <f t="shared" si="17"/>
        <v>Wednesday</v>
      </c>
      <c r="E1047" s="5"/>
      <c r="F1047" s="5"/>
    </row>
    <row r="1048" spans="2:6" x14ac:dyDescent="0.3">
      <c r="B1048" s="61">
        <v>43259</v>
      </c>
      <c r="C1048" s="5">
        <v>2227.038</v>
      </c>
      <c r="D1048" s="63" t="str">
        <f t="shared" si="17"/>
        <v>Friday</v>
      </c>
      <c r="E1048" s="5"/>
      <c r="F1048" s="5"/>
    </row>
    <row r="1049" spans="2:6" x14ac:dyDescent="0.3">
      <c r="B1049" s="61">
        <v>43260</v>
      </c>
      <c r="C1049" s="5">
        <v>939.13300000000004</v>
      </c>
      <c r="D1049" s="63" t="str">
        <f t="shared" si="17"/>
        <v>Saturday</v>
      </c>
      <c r="E1049" s="5"/>
      <c r="F1049" s="5"/>
    </row>
    <row r="1050" spans="2:6" x14ac:dyDescent="0.3">
      <c r="B1050" s="61">
        <v>43261</v>
      </c>
      <c r="C1050" s="5">
        <v>2513.3429999999998</v>
      </c>
      <c r="D1050" s="63" t="str">
        <f t="shared" si="17"/>
        <v>Sunday</v>
      </c>
      <c r="E1050" s="5"/>
      <c r="F1050" s="5"/>
    </row>
    <row r="1051" spans="2:6" x14ac:dyDescent="0.3">
      <c r="B1051" s="61">
        <v>43262</v>
      </c>
      <c r="C1051" s="5">
        <v>1580.8939999999998</v>
      </c>
      <c r="D1051" s="63" t="str">
        <f t="shared" si="17"/>
        <v>Monday</v>
      </c>
      <c r="E1051" s="5"/>
      <c r="F1051" s="5"/>
    </row>
    <row r="1052" spans="2:6" x14ac:dyDescent="0.3">
      <c r="B1052" s="61">
        <v>43263</v>
      </c>
      <c r="C1052" s="5">
        <v>1679.9680000000001</v>
      </c>
      <c r="D1052" s="63" t="str">
        <f t="shared" si="17"/>
        <v>Tuesday</v>
      </c>
      <c r="E1052" s="5"/>
      <c r="F1052" s="5"/>
    </row>
    <row r="1053" spans="2:6" x14ac:dyDescent="0.3">
      <c r="B1053" s="61">
        <v>43264</v>
      </c>
      <c r="C1053" s="5">
        <v>1156.018</v>
      </c>
      <c r="D1053" s="63" t="str">
        <f t="shared" si="17"/>
        <v>Wednesday</v>
      </c>
      <c r="E1053" s="5"/>
      <c r="F1053" s="5"/>
    </row>
    <row r="1054" spans="2:6" x14ac:dyDescent="0.3">
      <c r="B1054" s="61">
        <v>43266</v>
      </c>
      <c r="C1054" s="5">
        <v>4057.51</v>
      </c>
      <c r="D1054" s="63" t="str">
        <f t="shared" si="17"/>
        <v>Friday</v>
      </c>
      <c r="E1054" s="5"/>
      <c r="F1054" s="5"/>
    </row>
    <row r="1055" spans="2:6" x14ac:dyDescent="0.3">
      <c r="B1055" s="61">
        <v>43267</v>
      </c>
      <c r="C1055" s="5">
        <v>2724.1940000000004</v>
      </c>
      <c r="D1055" s="63" t="str">
        <f t="shared" si="17"/>
        <v>Saturday</v>
      </c>
      <c r="E1055" s="5"/>
      <c r="F1055" s="5"/>
    </row>
    <row r="1056" spans="2:6" x14ac:dyDescent="0.3">
      <c r="B1056" s="61">
        <v>43268</v>
      </c>
      <c r="C1056" s="5">
        <v>3896.672</v>
      </c>
      <c r="D1056" s="63" t="str">
        <f t="shared" si="17"/>
        <v>Sunday</v>
      </c>
      <c r="E1056" s="5"/>
      <c r="F1056" s="5"/>
    </row>
    <row r="1057" spans="2:6" x14ac:dyDescent="0.3">
      <c r="B1057" s="61">
        <v>43269</v>
      </c>
      <c r="C1057" s="5">
        <v>1031.1555000000001</v>
      </c>
      <c r="D1057" s="63" t="str">
        <f t="shared" si="17"/>
        <v>Monday</v>
      </c>
      <c r="E1057" s="5"/>
      <c r="F1057" s="5"/>
    </row>
    <row r="1058" spans="2:6" x14ac:dyDescent="0.3">
      <c r="B1058" s="61">
        <v>43270</v>
      </c>
      <c r="C1058" s="5">
        <v>1900.1930000000002</v>
      </c>
      <c r="D1058" s="63" t="str">
        <f t="shared" si="17"/>
        <v>Tuesday</v>
      </c>
      <c r="E1058" s="5"/>
      <c r="F1058" s="5"/>
    </row>
    <row r="1059" spans="2:6" x14ac:dyDescent="0.3">
      <c r="B1059" s="61">
        <v>43271</v>
      </c>
      <c r="C1059" s="5">
        <v>1028.2280000000001</v>
      </c>
      <c r="D1059" s="63" t="str">
        <f t="shared" si="17"/>
        <v>Wednesday</v>
      </c>
      <c r="E1059" s="5"/>
      <c r="F1059" s="5"/>
    </row>
    <row r="1060" spans="2:6" x14ac:dyDescent="0.3">
      <c r="B1060" s="61">
        <v>43272</v>
      </c>
      <c r="C1060" s="5">
        <v>595.65599999999995</v>
      </c>
      <c r="D1060" s="63" t="str">
        <f t="shared" si="17"/>
        <v>Thursday</v>
      </c>
      <c r="E1060" s="5"/>
      <c r="F1060" s="5"/>
    </row>
    <row r="1061" spans="2:6" x14ac:dyDescent="0.3">
      <c r="B1061" s="61">
        <v>43273</v>
      </c>
      <c r="C1061" s="5">
        <v>579.01900000000001</v>
      </c>
      <c r="D1061" s="63" t="str">
        <f t="shared" si="17"/>
        <v>Friday</v>
      </c>
      <c r="E1061" s="5"/>
      <c r="F1061" s="5"/>
    </row>
    <row r="1062" spans="2:6" x14ac:dyDescent="0.3">
      <c r="B1062" s="61">
        <v>43275</v>
      </c>
      <c r="C1062" s="5">
        <v>1184.6840000000002</v>
      </c>
      <c r="D1062" s="63" t="str">
        <f t="shared" si="17"/>
        <v>Sunday</v>
      </c>
      <c r="E1062" s="5"/>
      <c r="F1062" s="5"/>
    </row>
    <row r="1063" spans="2:6" x14ac:dyDescent="0.3">
      <c r="B1063" s="61">
        <v>43276</v>
      </c>
      <c r="C1063" s="5">
        <v>1508.3519999999999</v>
      </c>
      <c r="D1063" s="63" t="str">
        <f t="shared" si="17"/>
        <v>Monday</v>
      </c>
      <c r="E1063" s="5"/>
      <c r="F1063" s="5"/>
    </row>
    <row r="1064" spans="2:6" x14ac:dyDescent="0.3">
      <c r="B1064" s="61">
        <v>43277</v>
      </c>
      <c r="C1064" s="5">
        <v>4224.1360000000004</v>
      </c>
      <c r="D1064" s="63" t="str">
        <f t="shared" si="17"/>
        <v>Tuesday</v>
      </c>
      <c r="E1064" s="5"/>
      <c r="F1064" s="5"/>
    </row>
    <row r="1065" spans="2:6" x14ac:dyDescent="0.3">
      <c r="B1065" s="61">
        <v>43278</v>
      </c>
      <c r="C1065" s="5">
        <v>1644.9059999999999</v>
      </c>
      <c r="D1065" s="63" t="str">
        <f t="shared" si="17"/>
        <v>Wednesday</v>
      </c>
      <c r="E1065" s="5"/>
      <c r="F1065" s="5"/>
    </row>
    <row r="1066" spans="2:6" x14ac:dyDescent="0.3">
      <c r="B1066" s="61">
        <v>43280</v>
      </c>
      <c r="C1066" s="5">
        <v>4521.9911999999995</v>
      </c>
      <c r="D1066" s="63" t="str">
        <f t="shared" si="17"/>
        <v>Friday</v>
      </c>
      <c r="E1066" s="5"/>
      <c r="F1066" s="5"/>
    </row>
    <row r="1067" spans="2:6" x14ac:dyDescent="0.3">
      <c r="B1067" s="61">
        <v>43281</v>
      </c>
      <c r="C1067" s="5">
        <v>4721.9769999999999</v>
      </c>
      <c r="D1067" s="63" t="str">
        <f t="shared" si="17"/>
        <v>Saturday</v>
      </c>
      <c r="E1067" s="5"/>
      <c r="F1067" s="5"/>
    </row>
    <row r="1068" spans="2:6" x14ac:dyDescent="0.3">
      <c r="B1068" s="61">
        <v>43282</v>
      </c>
      <c r="C1068" s="5">
        <v>639.83000000000004</v>
      </c>
      <c r="D1068" s="63" t="str">
        <f t="shared" si="17"/>
        <v>Sunday</v>
      </c>
      <c r="E1068" s="5"/>
      <c r="F1068" s="5"/>
    </row>
    <row r="1069" spans="2:6" x14ac:dyDescent="0.3">
      <c r="B1069" s="61">
        <v>43283</v>
      </c>
      <c r="C1069" s="5">
        <v>169.19200000000001</v>
      </c>
      <c r="D1069" s="63" t="str">
        <f t="shared" si="17"/>
        <v>Monday</v>
      </c>
      <c r="E1069" s="5"/>
      <c r="F1069" s="5"/>
    </row>
    <row r="1070" spans="2:6" x14ac:dyDescent="0.3">
      <c r="B1070" s="61">
        <v>43284</v>
      </c>
      <c r="C1070" s="5">
        <v>6963.4040000000005</v>
      </c>
      <c r="D1070" s="63" t="str">
        <f t="shared" si="17"/>
        <v>Tuesday</v>
      </c>
      <c r="E1070" s="5"/>
      <c r="F1070" s="5"/>
    </row>
    <row r="1071" spans="2:6" x14ac:dyDescent="0.3">
      <c r="B1071" s="61">
        <v>43286</v>
      </c>
      <c r="C1071" s="5">
        <v>476.35399999999998</v>
      </c>
      <c r="D1071" s="63" t="str">
        <f t="shared" si="17"/>
        <v>Thursday</v>
      </c>
      <c r="E1071" s="5"/>
      <c r="F1071" s="5"/>
    </row>
    <row r="1072" spans="2:6" x14ac:dyDescent="0.3">
      <c r="B1072" s="61">
        <v>43287</v>
      </c>
      <c r="C1072" s="5">
        <v>380.37800000000004</v>
      </c>
      <c r="D1072" s="63" t="str">
        <f t="shared" si="17"/>
        <v>Friday</v>
      </c>
      <c r="E1072" s="5"/>
      <c r="F1072" s="5"/>
    </row>
    <row r="1073" spans="2:6" x14ac:dyDescent="0.3">
      <c r="B1073" s="61">
        <v>43288</v>
      </c>
      <c r="C1073" s="5">
        <v>1620.25</v>
      </c>
      <c r="D1073" s="63" t="str">
        <f t="shared" si="17"/>
        <v>Saturday</v>
      </c>
      <c r="E1073" s="5"/>
      <c r="F1073" s="5"/>
    </row>
    <row r="1074" spans="2:6" x14ac:dyDescent="0.3">
      <c r="B1074" s="61">
        <v>43289</v>
      </c>
      <c r="C1074" s="5">
        <v>1980.2640000000001</v>
      </c>
      <c r="D1074" s="63" t="str">
        <f t="shared" si="17"/>
        <v>Sunday</v>
      </c>
      <c r="E1074" s="5"/>
      <c r="F1074" s="5"/>
    </row>
    <row r="1075" spans="2:6" x14ac:dyDescent="0.3">
      <c r="B1075" s="61">
        <v>43290</v>
      </c>
      <c r="C1075" s="5">
        <v>1671.2139999999999</v>
      </c>
      <c r="D1075" s="63" t="str">
        <f t="shared" si="17"/>
        <v>Monday</v>
      </c>
      <c r="E1075" s="5"/>
      <c r="F1075" s="5"/>
    </row>
    <row r="1076" spans="2:6" x14ac:dyDescent="0.3">
      <c r="B1076" s="61">
        <v>43291</v>
      </c>
      <c r="C1076" s="5">
        <v>359.21399999999994</v>
      </c>
      <c r="D1076" s="63" t="str">
        <f t="shared" si="17"/>
        <v>Tuesday</v>
      </c>
      <c r="E1076" s="5"/>
      <c r="F1076" s="5"/>
    </row>
    <row r="1077" spans="2:6" x14ac:dyDescent="0.3">
      <c r="B1077" s="61">
        <v>43292</v>
      </c>
      <c r="C1077" s="5">
        <v>1728.8919999999998</v>
      </c>
      <c r="D1077" s="63" t="str">
        <f t="shared" si="17"/>
        <v>Wednesday</v>
      </c>
      <c r="E1077" s="5"/>
      <c r="F1077" s="5"/>
    </row>
    <row r="1078" spans="2:6" x14ac:dyDescent="0.3">
      <c r="B1078" s="61">
        <v>43293</v>
      </c>
      <c r="C1078" s="5">
        <v>3.8159999999999998</v>
      </c>
      <c r="D1078" s="63" t="str">
        <f t="shared" si="17"/>
        <v>Thursday</v>
      </c>
      <c r="E1078" s="5"/>
      <c r="F1078" s="5"/>
    </row>
    <row r="1079" spans="2:6" x14ac:dyDescent="0.3">
      <c r="B1079" s="61">
        <v>43294</v>
      </c>
      <c r="C1079" s="5">
        <v>504.54199999999997</v>
      </c>
      <c r="D1079" s="63" t="str">
        <f t="shared" si="17"/>
        <v>Friday</v>
      </c>
      <c r="E1079" s="5"/>
      <c r="F1079" s="5"/>
    </row>
    <row r="1080" spans="2:6" x14ac:dyDescent="0.3">
      <c r="B1080" s="61">
        <v>43295</v>
      </c>
      <c r="C1080" s="5">
        <v>3598.9340000000002</v>
      </c>
      <c r="D1080" s="63" t="str">
        <f t="shared" si="17"/>
        <v>Saturday</v>
      </c>
      <c r="E1080" s="5"/>
      <c r="F1080" s="5"/>
    </row>
    <row r="1081" spans="2:6" x14ac:dyDescent="0.3">
      <c r="B1081" s="61">
        <v>43296</v>
      </c>
      <c r="C1081" s="5">
        <v>2132.2290000000003</v>
      </c>
      <c r="D1081" s="63" t="str">
        <f t="shared" si="17"/>
        <v>Sunday</v>
      </c>
      <c r="E1081" s="5"/>
      <c r="F1081" s="5"/>
    </row>
    <row r="1082" spans="2:6" x14ac:dyDescent="0.3">
      <c r="B1082" s="61">
        <v>43297</v>
      </c>
      <c r="C1082" s="5">
        <v>74.284000000000006</v>
      </c>
      <c r="D1082" s="63" t="str">
        <f t="shared" si="17"/>
        <v>Monday</v>
      </c>
      <c r="E1082" s="5"/>
      <c r="F1082" s="5"/>
    </row>
    <row r="1083" spans="2:6" x14ac:dyDescent="0.3">
      <c r="B1083" s="61">
        <v>43298</v>
      </c>
      <c r="C1083" s="5">
        <v>2191.8729999999996</v>
      </c>
      <c r="D1083" s="63" t="str">
        <f t="shared" si="17"/>
        <v>Tuesday</v>
      </c>
      <c r="E1083" s="5"/>
      <c r="F1083" s="5"/>
    </row>
    <row r="1084" spans="2:6" x14ac:dyDescent="0.3">
      <c r="B1084" s="61">
        <v>43299</v>
      </c>
      <c r="C1084" s="5">
        <v>2106.7940000000003</v>
      </c>
      <c r="D1084" s="63" t="str">
        <f t="shared" si="17"/>
        <v>Wednesday</v>
      </c>
      <c r="E1084" s="5"/>
      <c r="F1084" s="5"/>
    </row>
    <row r="1085" spans="2:6" x14ac:dyDescent="0.3">
      <c r="B1085" s="61">
        <v>43301</v>
      </c>
      <c r="C1085" s="5">
        <v>2283.2080000000001</v>
      </c>
      <c r="D1085" s="63" t="str">
        <f t="shared" si="17"/>
        <v>Friday</v>
      </c>
      <c r="E1085" s="5"/>
      <c r="F1085" s="5"/>
    </row>
    <row r="1086" spans="2:6" x14ac:dyDescent="0.3">
      <c r="B1086" s="61">
        <v>43302</v>
      </c>
      <c r="C1086" s="5">
        <v>3683.8320000000003</v>
      </c>
      <c r="D1086" s="63" t="str">
        <f t="shared" si="17"/>
        <v>Saturday</v>
      </c>
      <c r="E1086" s="5"/>
      <c r="F1086" s="5"/>
    </row>
    <row r="1087" spans="2:6" x14ac:dyDescent="0.3">
      <c r="B1087" s="61">
        <v>43303</v>
      </c>
      <c r="C1087" s="5">
        <v>556.31400000000008</v>
      </c>
      <c r="D1087" s="63" t="str">
        <f t="shared" si="17"/>
        <v>Sunday</v>
      </c>
      <c r="E1087" s="5"/>
      <c r="F1087" s="5"/>
    </row>
    <row r="1088" spans="2:6" x14ac:dyDescent="0.3">
      <c r="B1088" s="61">
        <v>43304</v>
      </c>
      <c r="C1088" s="5">
        <v>898.1880000000001</v>
      </c>
      <c r="D1088" s="63" t="str">
        <f t="shared" si="17"/>
        <v>Monday</v>
      </c>
      <c r="E1088" s="5"/>
      <c r="F1088" s="5"/>
    </row>
    <row r="1089" spans="2:6" x14ac:dyDescent="0.3">
      <c r="B1089" s="61">
        <v>43305</v>
      </c>
      <c r="C1089" s="5">
        <v>2399.96</v>
      </c>
      <c r="D1089" s="63" t="str">
        <f t="shared" si="17"/>
        <v>Tuesday</v>
      </c>
      <c r="E1089" s="5"/>
      <c r="F1089" s="5"/>
    </row>
    <row r="1090" spans="2:6" x14ac:dyDescent="0.3">
      <c r="B1090" s="61">
        <v>43306</v>
      </c>
      <c r="C1090" s="5">
        <v>798.74199999999996</v>
      </c>
      <c r="D1090" s="63" t="str">
        <f t="shared" si="17"/>
        <v>Wednesday</v>
      </c>
      <c r="E1090" s="5"/>
      <c r="F1090" s="5"/>
    </row>
    <row r="1091" spans="2:6" x14ac:dyDescent="0.3">
      <c r="B1091" s="61">
        <v>43307</v>
      </c>
      <c r="C1091" s="5">
        <v>2012.3020000000001</v>
      </c>
      <c r="D1091" s="63" t="str">
        <f t="shared" si="17"/>
        <v>Thursday</v>
      </c>
      <c r="E1091" s="5"/>
      <c r="F1091" s="5"/>
    </row>
    <row r="1092" spans="2:6" x14ac:dyDescent="0.3">
      <c r="B1092" s="61">
        <v>43308</v>
      </c>
      <c r="C1092" s="5">
        <v>947.83200000000011</v>
      </c>
      <c r="D1092" s="63" t="str">
        <f t="shared" si="17"/>
        <v>Friday</v>
      </c>
      <c r="E1092" s="5"/>
      <c r="F1092" s="5"/>
    </row>
    <row r="1093" spans="2:6" x14ac:dyDescent="0.3">
      <c r="B1093" s="61">
        <v>43309</v>
      </c>
      <c r="C1093" s="5">
        <v>1170.5639999999999</v>
      </c>
      <c r="D1093" s="63" t="str">
        <f t="shared" si="17"/>
        <v>Saturday</v>
      </c>
      <c r="E1093" s="5"/>
      <c r="F1093" s="5"/>
    </row>
    <row r="1094" spans="2:6" x14ac:dyDescent="0.3">
      <c r="B1094" s="61">
        <v>43310</v>
      </c>
      <c r="C1094" s="5">
        <v>1391.2940000000001</v>
      </c>
      <c r="D1094" s="63" t="str">
        <f t="shared" si="17"/>
        <v>Sunday</v>
      </c>
      <c r="E1094" s="5"/>
      <c r="F1094" s="5"/>
    </row>
    <row r="1095" spans="2:6" x14ac:dyDescent="0.3">
      <c r="B1095" s="61">
        <v>43311</v>
      </c>
      <c r="C1095" s="5">
        <v>523.37599999999998</v>
      </c>
      <c r="D1095" s="63" t="str">
        <f t="shared" si="17"/>
        <v>Monday</v>
      </c>
      <c r="E1095" s="5"/>
      <c r="F1095" s="5"/>
    </row>
    <row r="1096" spans="2:6" x14ac:dyDescent="0.3">
      <c r="B1096" s="61">
        <v>43312</v>
      </c>
      <c r="C1096" s="5">
        <v>1558.028</v>
      </c>
      <c r="D1096" s="63" t="str">
        <f t="shared" si="17"/>
        <v>Tuesday</v>
      </c>
      <c r="E1096" s="5"/>
      <c r="F1096" s="5"/>
    </row>
    <row r="1097" spans="2:6" x14ac:dyDescent="0.3">
      <c r="B1097" s="61">
        <v>43313</v>
      </c>
      <c r="C1097" s="5">
        <v>2085.65</v>
      </c>
      <c r="D1097" s="63" t="str">
        <f t="shared" si="17"/>
        <v>Wednesday</v>
      </c>
      <c r="E1097" s="5"/>
      <c r="F1097" s="5"/>
    </row>
    <row r="1098" spans="2:6" x14ac:dyDescent="0.3">
      <c r="B1098" s="61">
        <v>43315</v>
      </c>
      <c r="C1098" s="5">
        <v>514.82799999999997</v>
      </c>
      <c r="D1098" s="63" t="str">
        <f t="shared" ref="D1098:D1161" si="18">TEXT(B1098,"dddd")</f>
        <v>Friday</v>
      </c>
      <c r="E1098" s="5"/>
      <c r="F1098" s="5"/>
    </row>
    <row r="1099" spans="2:6" x14ac:dyDescent="0.3">
      <c r="B1099" s="61">
        <v>43316</v>
      </c>
      <c r="C1099" s="5">
        <v>20.070000000000004</v>
      </c>
      <c r="D1099" s="63" t="str">
        <f t="shared" si="18"/>
        <v>Saturday</v>
      </c>
      <c r="E1099" s="5"/>
      <c r="F1099" s="5"/>
    </row>
    <row r="1100" spans="2:6" x14ac:dyDescent="0.3">
      <c r="B1100" s="61">
        <v>43317</v>
      </c>
      <c r="C1100" s="5">
        <v>503.67599999999999</v>
      </c>
      <c r="D1100" s="63" t="str">
        <f t="shared" si="18"/>
        <v>Sunday</v>
      </c>
      <c r="E1100" s="5"/>
      <c r="F1100" s="5"/>
    </row>
    <row r="1101" spans="2:6" x14ac:dyDescent="0.3">
      <c r="B1101" s="61">
        <v>43318</v>
      </c>
      <c r="C1101" s="5">
        <v>1424.0259999999998</v>
      </c>
      <c r="D1101" s="63" t="str">
        <f t="shared" si="18"/>
        <v>Monday</v>
      </c>
      <c r="E1101" s="5"/>
      <c r="F1101" s="5"/>
    </row>
    <row r="1102" spans="2:6" x14ac:dyDescent="0.3">
      <c r="B1102" s="61">
        <v>43319</v>
      </c>
      <c r="C1102" s="5">
        <v>3479.6239999999998</v>
      </c>
      <c r="D1102" s="63" t="str">
        <f t="shared" si="18"/>
        <v>Tuesday</v>
      </c>
      <c r="E1102" s="5"/>
      <c r="F1102" s="5"/>
    </row>
    <row r="1103" spans="2:6" x14ac:dyDescent="0.3">
      <c r="B1103" s="61">
        <v>43322</v>
      </c>
      <c r="C1103" s="5">
        <v>1823.07</v>
      </c>
      <c r="D1103" s="63" t="str">
        <f t="shared" si="18"/>
        <v>Friday</v>
      </c>
      <c r="E1103" s="5"/>
      <c r="F1103" s="5"/>
    </row>
    <row r="1104" spans="2:6" x14ac:dyDescent="0.3">
      <c r="B1104" s="61">
        <v>43323</v>
      </c>
      <c r="C1104" s="5">
        <v>708.726</v>
      </c>
      <c r="D1104" s="63" t="str">
        <f t="shared" si="18"/>
        <v>Saturday</v>
      </c>
      <c r="E1104" s="5"/>
      <c r="F1104" s="5"/>
    </row>
    <row r="1105" spans="2:6" x14ac:dyDescent="0.3">
      <c r="B1105" s="61">
        <v>43324</v>
      </c>
      <c r="C1105" s="5">
        <v>3693.0839999999994</v>
      </c>
      <c r="D1105" s="63" t="str">
        <f t="shared" si="18"/>
        <v>Sunday</v>
      </c>
      <c r="E1105" s="5"/>
      <c r="F1105" s="5"/>
    </row>
    <row r="1106" spans="2:6" x14ac:dyDescent="0.3">
      <c r="B1106" s="61">
        <v>43325</v>
      </c>
      <c r="C1106" s="5">
        <v>2643.1640000000007</v>
      </c>
      <c r="D1106" s="63" t="str">
        <f t="shared" si="18"/>
        <v>Monday</v>
      </c>
      <c r="E1106" s="5"/>
      <c r="F1106" s="5"/>
    </row>
    <row r="1107" spans="2:6" x14ac:dyDescent="0.3">
      <c r="B1107" s="61">
        <v>43326</v>
      </c>
      <c r="C1107" s="5">
        <v>440.73599999999999</v>
      </c>
      <c r="D1107" s="63" t="str">
        <f t="shared" si="18"/>
        <v>Tuesday</v>
      </c>
      <c r="E1107" s="5"/>
      <c r="F1107" s="5"/>
    </row>
    <row r="1108" spans="2:6" x14ac:dyDescent="0.3">
      <c r="B1108" s="61">
        <v>43327</v>
      </c>
      <c r="C1108" s="5">
        <v>1949.8720000000001</v>
      </c>
      <c r="D1108" s="63" t="str">
        <f t="shared" si="18"/>
        <v>Wednesday</v>
      </c>
      <c r="E1108" s="5"/>
      <c r="F1108" s="5"/>
    </row>
    <row r="1109" spans="2:6" x14ac:dyDescent="0.3">
      <c r="B1109" s="61">
        <v>43328</v>
      </c>
      <c r="C1109" s="5">
        <v>80.563999999999993</v>
      </c>
      <c r="D1109" s="63" t="str">
        <f t="shared" si="18"/>
        <v>Thursday</v>
      </c>
      <c r="E1109" s="5"/>
      <c r="F1109" s="5"/>
    </row>
    <row r="1110" spans="2:6" x14ac:dyDescent="0.3">
      <c r="B1110" s="61">
        <v>43329</v>
      </c>
      <c r="C1110" s="5">
        <v>9517.2880000000005</v>
      </c>
      <c r="D1110" s="63" t="str">
        <f t="shared" si="18"/>
        <v>Friday</v>
      </c>
      <c r="E1110" s="5"/>
      <c r="F1110" s="5"/>
    </row>
    <row r="1111" spans="2:6" x14ac:dyDescent="0.3">
      <c r="B1111" s="61">
        <v>43330</v>
      </c>
      <c r="C1111" s="5">
        <v>7078.4840000000004</v>
      </c>
      <c r="D1111" s="63" t="str">
        <f t="shared" si="18"/>
        <v>Saturday</v>
      </c>
      <c r="E1111" s="5"/>
      <c r="F1111" s="5"/>
    </row>
    <row r="1112" spans="2:6" x14ac:dyDescent="0.3">
      <c r="B1112" s="61">
        <v>43331</v>
      </c>
      <c r="C1112" s="5">
        <v>512.44600000000003</v>
      </c>
      <c r="D1112" s="63" t="str">
        <f t="shared" si="18"/>
        <v>Sunday</v>
      </c>
      <c r="E1112" s="5"/>
      <c r="F1112" s="5"/>
    </row>
    <row r="1113" spans="2:6" x14ac:dyDescent="0.3">
      <c r="B1113" s="61">
        <v>43332</v>
      </c>
      <c r="C1113" s="5">
        <v>692.95</v>
      </c>
      <c r="D1113" s="63" t="str">
        <f t="shared" si="18"/>
        <v>Monday</v>
      </c>
      <c r="E1113" s="5"/>
      <c r="F1113" s="5"/>
    </row>
    <row r="1114" spans="2:6" x14ac:dyDescent="0.3">
      <c r="B1114" s="61">
        <v>43333</v>
      </c>
      <c r="C1114" s="5">
        <v>8284.5339999999997</v>
      </c>
      <c r="D1114" s="63" t="str">
        <f t="shared" si="18"/>
        <v>Tuesday</v>
      </c>
      <c r="E1114" s="5"/>
      <c r="F1114" s="5"/>
    </row>
    <row r="1115" spans="2:6" x14ac:dyDescent="0.3">
      <c r="B1115" s="61">
        <v>43334</v>
      </c>
      <c r="C1115" s="5">
        <v>524.54</v>
      </c>
      <c r="D1115" s="63" t="str">
        <f t="shared" si="18"/>
        <v>Wednesday</v>
      </c>
      <c r="E1115" s="5"/>
      <c r="F1115" s="5"/>
    </row>
    <row r="1116" spans="2:6" x14ac:dyDescent="0.3">
      <c r="B1116" s="61">
        <v>43335</v>
      </c>
      <c r="C1116" s="5">
        <v>4590.3440000000001</v>
      </c>
      <c r="D1116" s="63" t="str">
        <f t="shared" si="18"/>
        <v>Thursday</v>
      </c>
      <c r="E1116" s="5"/>
      <c r="F1116" s="5"/>
    </row>
    <row r="1117" spans="2:6" x14ac:dyDescent="0.3">
      <c r="B1117" s="61">
        <v>43336</v>
      </c>
      <c r="C1117" s="5">
        <v>685.05600000000015</v>
      </c>
      <c r="D1117" s="63" t="str">
        <f t="shared" si="18"/>
        <v>Friday</v>
      </c>
      <c r="E1117" s="5"/>
      <c r="F1117" s="5"/>
    </row>
    <row r="1118" spans="2:6" x14ac:dyDescent="0.3">
      <c r="B1118" s="61">
        <v>43337</v>
      </c>
      <c r="C1118" s="5">
        <v>361.988</v>
      </c>
      <c r="D1118" s="63" t="str">
        <f t="shared" si="18"/>
        <v>Saturday</v>
      </c>
      <c r="E1118" s="5"/>
      <c r="F1118" s="5"/>
    </row>
    <row r="1119" spans="2:6" x14ac:dyDescent="0.3">
      <c r="B1119" s="61">
        <v>43338</v>
      </c>
      <c r="C1119" s="5">
        <v>190.66</v>
      </c>
      <c r="D1119" s="63" t="str">
        <f t="shared" si="18"/>
        <v>Sunday</v>
      </c>
      <c r="E1119" s="5"/>
      <c r="F1119" s="5"/>
    </row>
    <row r="1120" spans="2:6" x14ac:dyDescent="0.3">
      <c r="B1120" s="61">
        <v>43339</v>
      </c>
      <c r="C1120" s="5">
        <v>6190.5379999999996</v>
      </c>
      <c r="D1120" s="63" t="str">
        <f t="shared" si="18"/>
        <v>Monday</v>
      </c>
      <c r="E1120" s="5"/>
      <c r="F1120" s="5"/>
    </row>
    <row r="1121" spans="2:6" x14ac:dyDescent="0.3">
      <c r="B1121" s="61">
        <v>43340</v>
      </c>
      <c r="C1121" s="5">
        <v>1443.6319999999998</v>
      </c>
      <c r="D1121" s="63" t="str">
        <f t="shared" si="18"/>
        <v>Tuesday</v>
      </c>
      <c r="E1121" s="5"/>
      <c r="F1121" s="5"/>
    </row>
    <row r="1122" spans="2:6" x14ac:dyDescent="0.3">
      <c r="B1122" s="61">
        <v>43341</v>
      </c>
      <c r="C1122" s="5">
        <v>235.46800000000002</v>
      </c>
      <c r="D1122" s="63" t="str">
        <f t="shared" si="18"/>
        <v>Wednesday</v>
      </c>
      <c r="E1122" s="5"/>
      <c r="F1122" s="5"/>
    </row>
    <row r="1123" spans="2:6" x14ac:dyDescent="0.3">
      <c r="B1123" s="61">
        <v>43343</v>
      </c>
      <c r="C1123" s="5">
        <v>3162.83</v>
      </c>
      <c r="D1123" s="63" t="str">
        <f t="shared" si="18"/>
        <v>Friday</v>
      </c>
      <c r="E1123" s="5"/>
      <c r="F1123" s="5"/>
    </row>
    <row r="1124" spans="2:6" x14ac:dyDescent="0.3">
      <c r="B1124" s="61">
        <v>43344</v>
      </c>
      <c r="C1124" s="5">
        <v>1261.81</v>
      </c>
      <c r="D1124" s="63" t="str">
        <f t="shared" si="18"/>
        <v>Saturday</v>
      </c>
      <c r="E1124" s="5"/>
      <c r="F1124" s="5"/>
    </row>
    <row r="1125" spans="2:6" x14ac:dyDescent="0.3">
      <c r="B1125" s="61">
        <v>43345</v>
      </c>
      <c r="C1125" s="5">
        <v>8652.3339999999989</v>
      </c>
      <c r="D1125" s="63" t="str">
        <f t="shared" si="18"/>
        <v>Sunday</v>
      </c>
      <c r="E1125" s="5"/>
      <c r="F1125" s="5"/>
    </row>
    <row r="1126" spans="2:6" x14ac:dyDescent="0.3">
      <c r="B1126" s="61">
        <v>43346</v>
      </c>
      <c r="C1126" s="5">
        <v>1595.8489999999999</v>
      </c>
      <c r="D1126" s="63" t="str">
        <f t="shared" si="18"/>
        <v>Monday</v>
      </c>
      <c r="E1126" s="5"/>
      <c r="F1126" s="5"/>
    </row>
    <row r="1127" spans="2:6" x14ac:dyDescent="0.3">
      <c r="B1127" s="61">
        <v>43347</v>
      </c>
      <c r="C1127" s="5">
        <v>5360.2020000000002</v>
      </c>
      <c r="D1127" s="63" t="str">
        <f t="shared" si="18"/>
        <v>Tuesday</v>
      </c>
      <c r="E1127" s="5"/>
      <c r="F1127" s="5"/>
    </row>
    <row r="1128" spans="2:6" x14ac:dyDescent="0.3">
      <c r="B1128" s="61">
        <v>43348</v>
      </c>
      <c r="C1128" s="5">
        <v>327.04399999999998</v>
      </c>
      <c r="D1128" s="63" t="str">
        <f t="shared" si="18"/>
        <v>Wednesday</v>
      </c>
      <c r="E1128" s="5"/>
      <c r="F1128" s="5"/>
    </row>
    <row r="1129" spans="2:6" x14ac:dyDescent="0.3">
      <c r="B1129" s="61">
        <v>43350</v>
      </c>
      <c r="C1129" s="5">
        <v>3848.565000000001</v>
      </c>
      <c r="D1129" s="63" t="str">
        <f t="shared" si="18"/>
        <v>Friday</v>
      </c>
      <c r="E1129" s="5"/>
      <c r="F1129" s="5"/>
    </row>
    <row r="1130" spans="2:6" x14ac:dyDescent="0.3">
      <c r="B1130" s="61">
        <v>43351</v>
      </c>
      <c r="C1130" s="5">
        <v>2184.3270000000002</v>
      </c>
      <c r="D1130" s="63" t="str">
        <f t="shared" si="18"/>
        <v>Saturday</v>
      </c>
      <c r="E1130" s="5"/>
      <c r="F1130" s="5"/>
    </row>
    <row r="1131" spans="2:6" x14ac:dyDescent="0.3">
      <c r="B1131" s="61">
        <v>43352</v>
      </c>
      <c r="C1131" s="5">
        <v>4356.0610000000006</v>
      </c>
      <c r="D1131" s="63" t="str">
        <f t="shared" si="18"/>
        <v>Sunday</v>
      </c>
      <c r="E1131" s="5"/>
      <c r="F1131" s="5"/>
    </row>
    <row r="1132" spans="2:6" x14ac:dyDescent="0.3">
      <c r="B1132" s="61">
        <v>43353</v>
      </c>
      <c r="C1132" s="5">
        <v>2506.6460000000006</v>
      </c>
      <c r="D1132" s="63" t="str">
        <f t="shared" si="18"/>
        <v>Monday</v>
      </c>
      <c r="E1132" s="5"/>
      <c r="F1132" s="5"/>
    </row>
    <row r="1133" spans="2:6" x14ac:dyDescent="0.3">
      <c r="B1133" s="61">
        <v>43354</v>
      </c>
      <c r="C1133" s="5">
        <v>5564.0059999999994</v>
      </c>
      <c r="D1133" s="63" t="str">
        <f t="shared" si="18"/>
        <v>Tuesday</v>
      </c>
      <c r="E1133" s="5"/>
      <c r="F1133" s="5"/>
    </row>
    <row r="1134" spans="2:6" x14ac:dyDescent="0.3">
      <c r="B1134" s="61">
        <v>43355</v>
      </c>
      <c r="C1134" s="5">
        <v>491.55</v>
      </c>
      <c r="D1134" s="63" t="str">
        <f t="shared" si="18"/>
        <v>Wednesday</v>
      </c>
      <c r="E1134" s="5"/>
      <c r="F1134" s="5"/>
    </row>
    <row r="1135" spans="2:6" x14ac:dyDescent="0.3">
      <c r="B1135" s="61">
        <v>43356</v>
      </c>
      <c r="C1135" s="5">
        <v>15.92</v>
      </c>
      <c r="D1135" s="63" t="str">
        <f t="shared" si="18"/>
        <v>Thursday</v>
      </c>
      <c r="E1135" s="5"/>
      <c r="F1135" s="5"/>
    </row>
    <row r="1136" spans="2:6" x14ac:dyDescent="0.3">
      <c r="B1136" s="61">
        <v>43357</v>
      </c>
      <c r="C1136" s="5">
        <v>3471.4029999999998</v>
      </c>
      <c r="D1136" s="63" t="str">
        <f t="shared" si="18"/>
        <v>Friday</v>
      </c>
      <c r="E1136" s="5"/>
      <c r="F1136" s="5"/>
    </row>
    <row r="1137" spans="2:6" x14ac:dyDescent="0.3">
      <c r="B1137" s="61">
        <v>43358</v>
      </c>
      <c r="C1137" s="5">
        <v>7285.025999999998</v>
      </c>
      <c r="D1137" s="63" t="str">
        <f t="shared" si="18"/>
        <v>Saturday</v>
      </c>
      <c r="E1137" s="5"/>
      <c r="F1137" s="5"/>
    </row>
    <row r="1138" spans="2:6" x14ac:dyDescent="0.3">
      <c r="B1138" s="61">
        <v>43359</v>
      </c>
      <c r="C1138" s="5">
        <v>831.65</v>
      </c>
      <c r="D1138" s="63" t="str">
        <f t="shared" si="18"/>
        <v>Sunday</v>
      </c>
      <c r="E1138" s="5"/>
      <c r="F1138" s="5"/>
    </row>
    <row r="1139" spans="2:6" x14ac:dyDescent="0.3">
      <c r="B1139" s="61">
        <v>43360</v>
      </c>
      <c r="C1139" s="5">
        <v>4979.2259999999997</v>
      </c>
      <c r="D1139" s="63" t="str">
        <f t="shared" si="18"/>
        <v>Monday</v>
      </c>
      <c r="E1139" s="5"/>
      <c r="F1139" s="5"/>
    </row>
    <row r="1140" spans="2:6" x14ac:dyDescent="0.3">
      <c r="B1140" s="61">
        <v>43361</v>
      </c>
      <c r="C1140" s="5">
        <v>1511.9299999999998</v>
      </c>
      <c r="D1140" s="63" t="str">
        <f t="shared" si="18"/>
        <v>Tuesday</v>
      </c>
      <c r="E1140" s="5"/>
      <c r="F1140" s="5"/>
    </row>
    <row r="1141" spans="2:6" x14ac:dyDescent="0.3">
      <c r="B1141" s="61">
        <v>43362</v>
      </c>
      <c r="C1141" s="5">
        <v>1648.1880000000003</v>
      </c>
      <c r="D1141" s="63" t="str">
        <f t="shared" si="18"/>
        <v>Wednesday</v>
      </c>
      <c r="E1141" s="5"/>
      <c r="F1141" s="5"/>
    </row>
    <row r="1142" spans="2:6" x14ac:dyDescent="0.3">
      <c r="B1142" s="61">
        <v>43363</v>
      </c>
      <c r="C1142" s="5">
        <v>7359.9180000000006</v>
      </c>
      <c r="D1142" s="63" t="str">
        <f t="shared" si="18"/>
        <v>Thursday</v>
      </c>
      <c r="E1142" s="5"/>
      <c r="F1142" s="5"/>
    </row>
    <row r="1143" spans="2:6" x14ac:dyDescent="0.3">
      <c r="B1143" s="61">
        <v>43364</v>
      </c>
      <c r="C1143" s="5">
        <v>338.17200000000003</v>
      </c>
      <c r="D1143" s="63" t="str">
        <f t="shared" si="18"/>
        <v>Friday</v>
      </c>
      <c r="E1143" s="5"/>
      <c r="F1143" s="5"/>
    </row>
    <row r="1144" spans="2:6" x14ac:dyDescent="0.3">
      <c r="B1144" s="61">
        <v>43365</v>
      </c>
      <c r="C1144" s="5">
        <v>7871.2129999999997</v>
      </c>
      <c r="D1144" s="63" t="str">
        <f t="shared" si="18"/>
        <v>Saturday</v>
      </c>
      <c r="E1144" s="5"/>
      <c r="F1144" s="5"/>
    </row>
    <row r="1145" spans="2:6" x14ac:dyDescent="0.3">
      <c r="B1145" s="61">
        <v>43366</v>
      </c>
      <c r="C1145" s="5">
        <v>2395.7860000000001</v>
      </c>
      <c r="D1145" s="63" t="str">
        <f t="shared" si="18"/>
        <v>Sunday</v>
      </c>
      <c r="E1145" s="5"/>
      <c r="F1145" s="5"/>
    </row>
    <row r="1146" spans="2:6" x14ac:dyDescent="0.3">
      <c r="B1146" s="61">
        <v>43367</v>
      </c>
      <c r="C1146" s="5">
        <v>6450.4619999999995</v>
      </c>
      <c r="D1146" s="63" t="str">
        <f t="shared" si="18"/>
        <v>Monday</v>
      </c>
      <c r="E1146" s="5"/>
      <c r="F1146" s="5"/>
    </row>
    <row r="1147" spans="2:6" x14ac:dyDescent="0.3">
      <c r="B1147" s="61">
        <v>43368</v>
      </c>
      <c r="C1147" s="5">
        <v>1412.213</v>
      </c>
      <c r="D1147" s="63" t="str">
        <f t="shared" si="18"/>
        <v>Tuesday</v>
      </c>
      <c r="E1147" s="5"/>
      <c r="F1147" s="5"/>
    </row>
    <row r="1148" spans="2:6" x14ac:dyDescent="0.3">
      <c r="B1148" s="61">
        <v>43369</v>
      </c>
      <c r="C1148" s="5">
        <v>1486.576</v>
      </c>
      <c r="D1148" s="63" t="str">
        <f t="shared" si="18"/>
        <v>Wednesday</v>
      </c>
      <c r="E1148" s="5"/>
      <c r="F1148" s="5"/>
    </row>
    <row r="1149" spans="2:6" x14ac:dyDescent="0.3">
      <c r="B1149" s="61">
        <v>43371</v>
      </c>
      <c r="C1149" s="5">
        <v>559.27100000000007</v>
      </c>
      <c r="D1149" s="63" t="str">
        <f t="shared" si="18"/>
        <v>Friday</v>
      </c>
      <c r="E1149" s="5"/>
      <c r="F1149" s="5"/>
    </row>
    <row r="1150" spans="2:6" x14ac:dyDescent="0.3">
      <c r="B1150" s="61">
        <v>43372</v>
      </c>
      <c r="C1150" s="5">
        <v>1846.78</v>
      </c>
      <c r="D1150" s="63" t="str">
        <f t="shared" si="18"/>
        <v>Saturday</v>
      </c>
      <c r="E1150" s="5"/>
      <c r="F1150" s="5"/>
    </row>
    <row r="1151" spans="2:6" x14ac:dyDescent="0.3">
      <c r="B1151" s="61">
        <v>43373</v>
      </c>
      <c r="C1151" s="5">
        <v>540.75999999999988</v>
      </c>
      <c r="D1151" s="63" t="str">
        <f t="shared" si="18"/>
        <v>Sunday</v>
      </c>
      <c r="E1151" s="5"/>
      <c r="F1151" s="5"/>
    </row>
    <row r="1152" spans="2:6" x14ac:dyDescent="0.3">
      <c r="B1152" s="61">
        <v>43374</v>
      </c>
      <c r="C1152" s="5">
        <v>2978.4659999999999</v>
      </c>
      <c r="D1152" s="63" t="str">
        <f t="shared" si="18"/>
        <v>Monday</v>
      </c>
      <c r="E1152" s="5"/>
      <c r="F1152" s="5"/>
    </row>
    <row r="1153" spans="2:6" x14ac:dyDescent="0.3">
      <c r="B1153" s="61">
        <v>43375</v>
      </c>
      <c r="C1153" s="5">
        <v>5418.0220000000008</v>
      </c>
      <c r="D1153" s="63" t="str">
        <f t="shared" si="18"/>
        <v>Tuesday</v>
      </c>
      <c r="E1153" s="5"/>
      <c r="F1153" s="5"/>
    </row>
    <row r="1154" spans="2:6" x14ac:dyDescent="0.3">
      <c r="B1154" s="61">
        <v>43376</v>
      </c>
      <c r="C1154" s="5">
        <v>2504.48</v>
      </c>
      <c r="D1154" s="63" t="str">
        <f t="shared" si="18"/>
        <v>Wednesday</v>
      </c>
      <c r="E1154" s="5"/>
      <c r="F1154" s="5"/>
    </row>
    <row r="1155" spans="2:6" x14ac:dyDescent="0.3">
      <c r="B1155" s="61">
        <v>43377</v>
      </c>
      <c r="C1155" s="5">
        <v>19.98</v>
      </c>
      <c r="D1155" s="63" t="str">
        <f t="shared" si="18"/>
        <v>Thursday</v>
      </c>
      <c r="E1155" s="5"/>
      <c r="F1155" s="5"/>
    </row>
    <row r="1156" spans="2:6" x14ac:dyDescent="0.3">
      <c r="B1156" s="61">
        <v>43378</v>
      </c>
      <c r="C1156" s="5">
        <v>6684.6159999999991</v>
      </c>
      <c r="D1156" s="63" t="str">
        <f t="shared" si="18"/>
        <v>Friday</v>
      </c>
      <c r="E1156" s="5"/>
      <c r="F1156" s="5"/>
    </row>
    <row r="1157" spans="2:6" x14ac:dyDescent="0.3">
      <c r="B1157" s="61">
        <v>43379</v>
      </c>
      <c r="C1157" s="5">
        <v>1180.8200000000002</v>
      </c>
      <c r="D1157" s="63" t="str">
        <f t="shared" si="18"/>
        <v>Saturday</v>
      </c>
      <c r="E1157" s="5"/>
      <c r="F1157" s="5"/>
    </row>
    <row r="1158" spans="2:6" x14ac:dyDescent="0.3">
      <c r="B1158" s="61">
        <v>43380</v>
      </c>
      <c r="C1158" s="5">
        <v>2749.2100000000005</v>
      </c>
      <c r="D1158" s="63" t="str">
        <f t="shared" si="18"/>
        <v>Sunday</v>
      </c>
      <c r="E1158" s="5"/>
      <c r="F1158" s="5"/>
    </row>
    <row r="1159" spans="2:6" x14ac:dyDescent="0.3">
      <c r="B1159" s="61">
        <v>43381</v>
      </c>
      <c r="C1159" s="5">
        <v>608.35599999999999</v>
      </c>
      <c r="D1159" s="63" t="str">
        <f t="shared" si="18"/>
        <v>Monday</v>
      </c>
      <c r="E1159" s="5"/>
      <c r="F1159" s="5"/>
    </row>
    <row r="1160" spans="2:6" x14ac:dyDescent="0.3">
      <c r="B1160" s="61">
        <v>43382</v>
      </c>
      <c r="C1160" s="5">
        <v>1496.5890000000002</v>
      </c>
      <c r="D1160" s="63" t="str">
        <f t="shared" si="18"/>
        <v>Tuesday</v>
      </c>
      <c r="E1160" s="5"/>
      <c r="F1160" s="5"/>
    </row>
    <row r="1161" spans="2:6" x14ac:dyDescent="0.3">
      <c r="B1161" s="61">
        <v>43383</v>
      </c>
      <c r="C1161" s="5">
        <v>239.358</v>
      </c>
      <c r="D1161" s="63" t="str">
        <f t="shared" si="18"/>
        <v>Wednesday</v>
      </c>
      <c r="E1161" s="5"/>
      <c r="F1161" s="5"/>
    </row>
    <row r="1162" spans="2:6" x14ac:dyDescent="0.3">
      <c r="B1162" s="61">
        <v>43385</v>
      </c>
      <c r="C1162" s="5">
        <v>5625.3940000000002</v>
      </c>
      <c r="D1162" s="63" t="str">
        <f t="shared" ref="D1162:D1225" si="19">TEXT(B1162,"dddd")</f>
        <v>Friday</v>
      </c>
      <c r="E1162" s="5"/>
      <c r="F1162" s="5"/>
    </row>
    <row r="1163" spans="2:6" x14ac:dyDescent="0.3">
      <c r="B1163" s="61">
        <v>43386</v>
      </c>
      <c r="C1163" s="5">
        <v>8405.8019999999997</v>
      </c>
      <c r="D1163" s="63" t="str">
        <f t="shared" si="19"/>
        <v>Saturday</v>
      </c>
      <c r="E1163" s="5"/>
      <c r="F1163" s="5"/>
    </row>
    <row r="1164" spans="2:6" x14ac:dyDescent="0.3">
      <c r="B1164" s="61">
        <v>43387</v>
      </c>
      <c r="C1164" s="5">
        <v>134.33199999999999</v>
      </c>
      <c r="D1164" s="63" t="str">
        <f t="shared" si="19"/>
        <v>Sunday</v>
      </c>
      <c r="E1164" s="5"/>
      <c r="F1164" s="5"/>
    </row>
    <row r="1165" spans="2:6" x14ac:dyDescent="0.3">
      <c r="B1165" s="61">
        <v>43388</v>
      </c>
      <c r="C1165" s="5">
        <v>1017.9399999999998</v>
      </c>
      <c r="D1165" s="63" t="str">
        <f t="shared" si="19"/>
        <v>Monday</v>
      </c>
      <c r="E1165" s="5"/>
      <c r="F1165" s="5"/>
    </row>
    <row r="1166" spans="2:6" x14ac:dyDescent="0.3">
      <c r="B1166" s="61">
        <v>43389</v>
      </c>
      <c r="C1166" s="5">
        <v>3473.5970000000002</v>
      </c>
      <c r="D1166" s="63" t="str">
        <f t="shared" si="19"/>
        <v>Tuesday</v>
      </c>
      <c r="E1166" s="5"/>
      <c r="F1166" s="5"/>
    </row>
    <row r="1167" spans="2:6" x14ac:dyDescent="0.3">
      <c r="B1167" s="61">
        <v>43390</v>
      </c>
      <c r="C1167" s="5">
        <v>126.352</v>
      </c>
      <c r="D1167" s="63" t="str">
        <f t="shared" si="19"/>
        <v>Wednesday</v>
      </c>
      <c r="E1167" s="5"/>
      <c r="F1167" s="5"/>
    </row>
    <row r="1168" spans="2:6" x14ac:dyDescent="0.3">
      <c r="B1168" s="61">
        <v>43392</v>
      </c>
      <c r="C1168" s="5">
        <v>2781.8701999999998</v>
      </c>
      <c r="D1168" s="63" t="str">
        <f t="shared" si="19"/>
        <v>Friday</v>
      </c>
      <c r="E1168" s="5"/>
      <c r="F1168" s="5"/>
    </row>
    <row r="1169" spans="2:6" x14ac:dyDescent="0.3">
      <c r="B1169" s="61">
        <v>43393</v>
      </c>
      <c r="C1169" s="5">
        <v>1333.8580000000002</v>
      </c>
      <c r="D1169" s="63" t="str">
        <f t="shared" si="19"/>
        <v>Saturday</v>
      </c>
      <c r="E1169" s="5"/>
      <c r="F1169" s="5"/>
    </row>
    <row r="1170" spans="2:6" x14ac:dyDescent="0.3">
      <c r="B1170" s="61">
        <v>43394</v>
      </c>
      <c r="C1170" s="5">
        <v>4537.2010000000009</v>
      </c>
      <c r="D1170" s="63" t="str">
        <f t="shared" si="19"/>
        <v>Sunday</v>
      </c>
      <c r="E1170" s="5"/>
      <c r="F1170" s="5"/>
    </row>
    <row r="1171" spans="2:6" x14ac:dyDescent="0.3">
      <c r="B1171" s="61">
        <v>43395</v>
      </c>
      <c r="C1171" s="5">
        <v>15158.877000000002</v>
      </c>
      <c r="D1171" s="63" t="str">
        <f t="shared" si="19"/>
        <v>Monday</v>
      </c>
      <c r="E1171" s="5"/>
      <c r="F1171" s="5"/>
    </row>
    <row r="1172" spans="2:6" x14ac:dyDescent="0.3">
      <c r="B1172" s="61">
        <v>43396</v>
      </c>
      <c r="C1172" s="5">
        <v>3352.3940000000002</v>
      </c>
      <c r="D1172" s="63" t="str">
        <f t="shared" si="19"/>
        <v>Tuesday</v>
      </c>
      <c r="E1172" s="5"/>
      <c r="F1172" s="5"/>
    </row>
    <row r="1173" spans="2:6" x14ac:dyDescent="0.3">
      <c r="B1173" s="61">
        <v>43397</v>
      </c>
      <c r="C1173" s="5">
        <v>529.08499999999992</v>
      </c>
      <c r="D1173" s="63" t="str">
        <f t="shared" si="19"/>
        <v>Wednesday</v>
      </c>
      <c r="E1173" s="5"/>
      <c r="F1173" s="5"/>
    </row>
    <row r="1174" spans="2:6" x14ac:dyDescent="0.3">
      <c r="B1174" s="61">
        <v>43399</v>
      </c>
      <c r="C1174" s="5">
        <v>999.86800000000005</v>
      </c>
      <c r="D1174" s="63" t="str">
        <f t="shared" si="19"/>
        <v>Friday</v>
      </c>
      <c r="E1174" s="5"/>
      <c r="F1174" s="5"/>
    </row>
    <row r="1175" spans="2:6" x14ac:dyDescent="0.3">
      <c r="B1175" s="61">
        <v>43400</v>
      </c>
      <c r="C1175" s="5">
        <v>1086.3200000000002</v>
      </c>
      <c r="D1175" s="63" t="str">
        <f t="shared" si="19"/>
        <v>Saturday</v>
      </c>
      <c r="E1175" s="5"/>
      <c r="F1175" s="5"/>
    </row>
    <row r="1176" spans="2:6" x14ac:dyDescent="0.3">
      <c r="B1176" s="61">
        <v>43401</v>
      </c>
      <c r="C1176" s="5">
        <v>408.72599999999994</v>
      </c>
      <c r="D1176" s="63" t="str">
        <f t="shared" si="19"/>
        <v>Sunday</v>
      </c>
      <c r="E1176" s="5"/>
      <c r="F1176" s="5"/>
    </row>
    <row r="1177" spans="2:6" x14ac:dyDescent="0.3">
      <c r="B1177" s="61">
        <v>43402</v>
      </c>
      <c r="C1177" s="5">
        <v>46.96</v>
      </c>
      <c r="D1177" s="63" t="str">
        <f t="shared" si="19"/>
        <v>Monday</v>
      </c>
      <c r="E1177" s="5"/>
      <c r="F1177" s="5"/>
    </row>
    <row r="1178" spans="2:6" x14ac:dyDescent="0.3">
      <c r="B1178" s="61">
        <v>43403</v>
      </c>
      <c r="C1178" s="5">
        <v>4025.73</v>
      </c>
      <c r="D1178" s="63" t="str">
        <f t="shared" si="19"/>
        <v>Tuesday</v>
      </c>
      <c r="E1178" s="5"/>
      <c r="F1178" s="5"/>
    </row>
    <row r="1179" spans="2:6" x14ac:dyDescent="0.3">
      <c r="B1179" s="61">
        <v>43404</v>
      </c>
      <c r="C1179" s="5">
        <v>523.928</v>
      </c>
      <c r="D1179" s="63" t="str">
        <f t="shared" si="19"/>
        <v>Wednesday</v>
      </c>
      <c r="E1179" s="5"/>
      <c r="F1179" s="5"/>
    </row>
    <row r="1180" spans="2:6" x14ac:dyDescent="0.3">
      <c r="B1180" s="61">
        <v>43405</v>
      </c>
      <c r="C1180" s="5">
        <v>2921.4299999999994</v>
      </c>
      <c r="D1180" s="63" t="str">
        <f t="shared" si="19"/>
        <v>Thursday</v>
      </c>
      <c r="E1180" s="5"/>
      <c r="F1180" s="5"/>
    </row>
    <row r="1181" spans="2:6" x14ac:dyDescent="0.3">
      <c r="B1181" s="61">
        <v>43406</v>
      </c>
      <c r="C1181" s="5">
        <v>6294.3860000000004</v>
      </c>
      <c r="D1181" s="63" t="str">
        <f t="shared" si="19"/>
        <v>Friday</v>
      </c>
      <c r="E1181" s="5"/>
      <c r="F1181" s="5"/>
    </row>
    <row r="1182" spans="2:6" x14ac:dyDescent="0.3">
      <c r="B1182" s="61">
        <v>43407</v>
      </c>
      <c r="C1182" s="5">
        <v>4536.9370000000008</v>
      </c>
      <c r="D1182" s="63" t="str">
        <f t="shared" si="19"/>
        <v>Saturday</v>
      </c>
      <c r="E1182" s="5"/>
      <c r="F1182" s="5"/>
    </row>
    <row r="1183" spans="2:6" x14ac:dyDescent="0.3">
      <c r="B1183" s="61">
        <v>43408</v>
      </c>
      <c r="C1183" s="5">
        <v>10668.095999999998</v>
      </c>
      <c r="D1183" s="63" t="str">
        <f t="shared" si="19"/>
        <v>Sunday</v>
      </c>
      <c r="E1183" s="5"/>
      <c r="F1183" s="5"/>
    </row>
    <row r="1184" spans="2:6" x14ac:dyDescent="0.3">
      <c r="B1184" s="61">
        <v>43409</v>
      </c>
      <c r="C1184" s="5">
        <v>2355.0639999999999</v>
      </c>
      <c r="D1184" s="63" t="str">
        <f t="shared" si="19"/>
        <v>Monday</v>
      </c>
      <c r="E1184" s="5"/>
      <c r="F1184" s="5"/>
    </row>
    <row r="1185" spans="2:6" x14ac:dyDescent="0.3">
      <c r="B1185" s="61">
        <v>43410</v>
      </c>
      <c r="C1185" s="5">
        <v>4288.75</v>
      </c>
      <c r="D1185" s="63" t="str">
        <f t="shared" si="19"/>
        <v>Tuesday</v>
      </c>
      <c r="E1185" s="5"/>
      <c r="F1185" s="5"/>
    </row>
    <row r="1186" spans="2:6" x14ac:dyDescent="0.3">
      <c r="B1186" s="61">
        <v>43411</v>
      </c>
      <c r="C1186" s="5">
        <v>2413.3779999999997</v>
      </c>
      <c r="D1186" s="63" t="str">
        <f t="shared" si="19"/>
        <v>Wednesday</v>
      </c>
      <c r="E1186" s="5"/>
      <c r="F1186" s="5"/>
    </row>
    <row r="1187" spans="2:6" x14ac:dyDescent="0.3">
      <c r="B1187" s="61">
        <v>43412</v>
      </c>
      <c r="C1187" s="5">
        <v>384.1</v>
      </c>
      <c r="D1187" s="63" t="str">
        <f t="shared" si="19"/>
        <v>Thursday</v>
      </c>
      <c r="E1187" s="5"/>
      <c r="F1187" s="5"/>
    </row>
    <row r="1188" spans="2:6" x14ac:dyDescent="0.3">
      <c r="B1188" s="61">
        <v>43413</v>
      </c>
      <c r="C1188" s="5">
        <v>4751.4919999999993</v>
      </c>
      <c r="D1188" s="63" t="str">
        <f t="shared" si="19"/>
        <v>Friday</v>
      </c>
      <c r="E1188" s="5"/>
      <c r="F1188" s="5"/>
    </row>
    <row r="1189" spans="2:6" x14ac:dyDescent="0.3">
      <c r="B1189" s="61">
        <v>43414</v>
      </c>
      <c r="C1189" s="5">
        <v>4007.5480000000002</v>
      </c>
      <c r="D1189" s="63" t="str">
        <f t="shared" si="19"/>
        <v>Saturday</v>
      </c>
      <c r="E1189" s="5"/>
      <c r="F1189" s="5"/>
    </row>
    <row r="1190" spans="2:6" x14ac:dyDescent="0.3">
      <c r="B1190" s="61">
        <v>43415</v>
      </c>
      <c r="C1190" s="5">
        <v>1815.2180000000001</v>
      </c>
      <c r="D1190" s="63" t="str">
        <f t="shared" si="19"/>
        <v>Sunday</v>
      </c>
      <c r="E1190" s="5"/>
      <c r="F1190" s="5"/>
    </row>
    <row r="1191" spans="2:6" x14ac:dyDescent="0.3">
      <c r="B1191" s="61">
        <v>43416</v>
      </c>
      <c r="C1191" s="5">
        <v>2911.3859999999995</v>
      </c>
      <c r="D1191" s="63" t="str">
        <f t="shared" si="19"/>
        <v>Monday</v>
      </c>
      <c r="E1191" s="5"/>
      <c r="F1191" s="5"/>
    </row>
    <row r="1192" spans="2:6" x14ac:dyDescent="0.3">
      <c r="B1192" s="61">
        <v>43417</v>
      </c>
      <c r="C1192" s="5">
        <v>6633.4202000000014</v>
      </c>
      <c r="D1192" s="63" t="str">
        <f t="shared" si="19"/>
        <v>Tuesday</v>
      </c>
      <c r="E1192" s="5"/>
      <c r="F1192" s="5"/>
    </row>
    <row r="1193" spans="2:6" x14ac:dyDescent="0.3">
      <c r="B1193" s="61">
        <v>43418</v>
      </c>
      <c r="C1193" s="5">
        <v>834.6579999999999</v>
      </c>
      <c r="D1193" s="63" t="str">
        <f t="shared" si="19"/>
        <v>Wednesday</v>
      </c>
      <c r="E1193" s="5"/>
      <c r="F1193" s="5"/>
    </row>
    <row r="1194" spans="2:6" x14ac:dyDescent="0.3">
      <c r="B1194" s="61">
        <v>43419</v>
      </c>
      <c r="C1194" s="5">
        <v>559.20000000000005</v>
      </c>
      <c r="D1194" s="63" t="str">
        <f t="shared" si="19"/>
        <v>Thursday</v>
      </c>
      <c r="E1194" s="5"/>
      <c r="F1194" s="5"/>
    </row>
    <row r="1195" spans="2:6" x14ac:dyDescent="0.3">
      <c r="B1195" s="61">
        <v>43420</v>
      </c>
      <c r="C1195" s="5">
        <v>4755.2339999999995</v>
      </c>
      <c r="D1195" s="63" t="str">
        <f t="shared" si="19"/>
        <v>Friday</v>
      </c>
      <c r="E1195" s="5"/>
      <c r="F1195" s="5"/>
    </row>
    <row r="1196" spans="2:6" x14ac:dyDescent="0.3">
      <c r="B1196" s="61">
        <v>43421</v>
      </c>
      <c r="C1196" s="5">
        <v>13408.792799999996</v>
      </c>
      <c r="D1196" s="63" t="str">
        <f t="shared" si="19"/>
        <v>Saturday</v>
      </c>
      <c r="E1196" s="5"/>
      <c r="F1196" s="5"/>
    </row>
    <row r="1197" spans="2:6" x14ac:dyDescent="0.3">
      <c r="B1197" s="61">
        <v>43422</v>
      </c>
      <c r="C1197" s="5">
        <v>1469.7560000000001</v>
      </c>
      <c r="D1197" s="63" t="str">
        <f t="shared" si="19"/>
        <v>Sunday</v>
      </c>
      <c r="E1197" s="5"/>
      <c r="F1197" s="5"/>
    </row>
    <row r="1198" spans="2:6" x14ac:dyDescent="0.3">
      <c r="B1198" s="61">
        <v>43423</v>
      </c>
      <c r="C1198" s="5">
        <v>7397.2719999999999</v>
      </c>
      <c r="D1198" s="63" t="str">
        <f t="shared" si="19"/>
        <v>Monday</v>
      </c>
      <c r="E1198" s="5"/>
      <c r="F1198" s="5"/>
    </row>
    <row r="1199" spans="2:6" x14ac:dyDescent="0.3">
      <c r="B1199" s="61">
        <v>43424</v>
      </c>
      <c r="C1199" s="5">
        <v>2988.2739999999999</v>
      </c>
      <c r="D1199" s="63" t="str">
        <f t="shared" si="19"/>
        <v>Tuesday</v>
      </c>
      <c r="E1199" s="5"/>
      <c r="F1199" s="5"/>
    </row>
    <row r="1200" spans="2:6" x14ac:dyDescent="0.3">
      <c r="B1200" s="61">
        <v>43425</v>
      </c>
      <c r="C1200" s="5">
        <v>2236.1839999999997</v>
      </c>
      <c r="D1200" s="63" t="str">
        <f t="shared" si="19"/>
        <v>Wednesday</v>
      </c>
      <c r="E1200" s="5"/>
      <c r="F1200" s="5"/>
    </row>
    <row r="1201" spans="2:6" x14ac:dyDescent="0.3">
      <c r="B1201" s="61">
        <v>43426</v>
      </c>
      <c r="C1201" s="5">
        <v>35.712000000000003</v>
      </c>
      <c r="D1201" s="63" t="str">
        <f t="shared" si="19"/>
        <v>Thursday</v>
      </c>
      <c r="E1201" s="5"/>
      <c r="F1201" s="5"/>
    </row>
    <row r="1202" spans="2:6" x14ac:dyDescent="0.3">
      <c r="B1202" s="61">
        <v>43427</v>
      </c>
      <c r="C1202" s="5">
        <v>1153.1090000000002</v>
      </c>
      <c r="D1202" s="63" t="str">
        <f t="shared" si="19"/>
        <v>Friday</v>
      </c>
      <c r="E1202" s="5"/>
      <c r="F1202" s="5"/>
    </row>
    <row r="1203" spans="2:6" x14ac:dyDescent="0.3">
      <c r="B1203" s="61">
        <v>43428</v>
      </c>
      <c r="C1203" s="5">
        <v>4736.0609999999988</v>
      </c>
      <c r="D1203" s="63" t="str">
        <f t="shared" si="19"/>
        <v>Saturday</v>
      </c>
      <c r="E1203" s="5"/>
      <c r="F1203" s="5"/>
    </row>
    <row r="1204" spans="2:6" x14ac:dyDescent="0.3">
      <c r="B1204" s="61">
        <v>43429</v>
      </c>
      <c r="C1204" s="5">
        <v>3666.1570000000002</v>
      </c>
      <c r="D1204" s="63" t="str">
        <f t="shared" si="19"/>
        <v>Sunday</v>
      </c>
      <c r="E1204" s="5"/>
      <c r="F1204" s="5"/>
    </row>
    <row r="1205" spans="2:6" x14ac:dyDescent="0.3">
      <c r="B1205" s="61">
        <v>43430</v>
      </c>
      <c r="C1205" s="5">
        <v>5048.1720000000005</v>
      </c>
      <c r="D1205" s="63" t="str">
        <f t="shared" si="19"/>
        <v>Monday</v>
      </c>
      <c r="E1205" s="5"/>
      <c r="F1205" s="5"/>
    </row>
    <row r="1206" spans="2:6" x14ac:dyDescent="0.3">
      <c r="B1206" s="61">
        <v>43431</v>
      </c>
      <c r="C1206" s="5">
        <v>1618.2540000000001</v>
      </c>
      <c r="D1206" s="63" t="str">
        <f t="shared" si="19"/>
        <v>Tuesday</v>
      </c>
      <c r="E1206" s="5"/>
      <c r="F1206" s="5"/>
    </row>
    <row r="1207" spans="2:6" x14ac:dyDescent="0.3">
      <c r="B1207" s="61">
        <v>43432</v>
      </c>
      <c r="C1207" s="5">
        <v>6912.9439999999995</v>
      </c>
      <c r="D1207" s="63" t="str">
        <f t="shared" si="19"/>
        <v>Wednesday</v>
      </c>
      <c r="E1207" s="5"/>
      <c r="F1207" s="5"/>
    </row>
    <row r="1208" spans="2:6" x14ac:dyDescent="0.3">
      <c r="B1208" s="61">
        <v>43433</v>
      </c>
      <c r="C1208" s="5">
        <v>491.88799999999998</v>
      </c>
      <c r="D1208" s="63" t="str">
        <f t="shared" si="19"/>
        <v>Thursday</v>
      </c>
      <c r="E1208" s="5"/>
      <c r="F1208" s="5"/>
    </row>
    <row r="1209" spans="2:6" x14ac:dyDescent="0.3">
      <c r="B1209" s="61">
        <v>43434</v>
      </c>
      <c r="C1209" s="5">
        <v>6645.2819999999992</v>
      </c>
      <c r="D1209" s="63" t="str">
        <f t="shared" si="19"/>
        <v>Friday</v>
      </c>
      <c r="E1209" s="5"/>
      <c r="F1209" s="5"/>
    </row>
    <row r="1210" spans="2:6" x14ac:dyDescent="0.3">
      <c r="B1210" s="61">
        <v>43435</v>
      </c>
      <c r="C1210" s="5">
        <v>5331.1779999999999</v>
      </c>
      <c r="D1210" s="63" t="str">
        <f t="shared" si="19"/>
        <v>Saturday</v>
      </c>
      <c r="E1210" s="5"/>
      <c r="F1210" s="5"/>
    </row>
    <row r="1211" spans="2:6" x14ac:dyDescent="0.3">
      <c r="B1211" s="61">
        <v>43436</v>
      </c>
      <c r="C1211" s="5">
        <v>9951.1820000000007</v>
      </c>
      <c r="D1211" s="63" t="str">
        <f t="shared" si="19"/>
        <v>Sunday</v>
      </c>
      <c r="E1211" s="5"/>
      <c r="F1211" s="5"/>
    </row>
    <row r="1212" spans="2:6" x14ac:dyDescent="0.3">
      <c r="B1212" s="61">
        <v>43437</v>
      </c>
      <c r="C1212" s="5">
        <v>1403.8419999999999</v>
      </c>
      <c r="D1212" s="63" t="str">
        <f t="shared" si="19"/>
        <v>Monday</v>
      </c>
      <c r="E1212" s="5"/>
      <c r="F1212" s="5"/>
    </row>
    <row r="1213" spans="2:6" x14ac:dyDescent="0.3">
      <c r="B1213" s="61">
        <v>43438</v>
      </c>
      <c r="C1213" s="5">
        <v>2639.6379999999995</v>
      </c>
      <c r="D1213" s="63" t="str">
        <f t="shared" si="19"/>
        <v>Tuesday</v>
      </c>
      <c r="E1213" s="5"/>
      <c r="F1213" s="5"/>
    </row>
    <row r="1214" spans="2:6" x14ac:dyDescent="0.3">
      <c r="B1214" s="61">
        <v>43439</v>
      </c>
      <c r="C1214" s="5">
        <v>1453.136</v>
      </c>
      <c r="D1214" s="63" t="str">
        <f t="shared" si="19"/>
        <v>Wednesday</v>
      </c>
      <c r="E1214" s="5"/>
      <c r="F1214" s="5"/>
    </row>
    <row r="1215" spans="2:6" x14ac:dyDescent="0.3">
      <c r="B1215" s="61">
        <v>43440</v>
      </c>
      <c r="C1215" s="5">
        <v>10.68</v>
      </c>
      <c r="D1215" s="63" t="str">
        <f t="shared" si="19"/>
        <v>Thursday</v>
      </c>
      <c r="E1215" s="5"/>
      <c r="F1215" s="5"/>
    </row>
    <row r="1216" spans="2:6" x14ac:dyDescent="0.3">
      <c r="B1216" s="61">
        <v>43441</v>
      </c>
      <c r="C1216" s="5">
        <v>2916.5139999999997</v>
      </c>
      <c r="D1216" s="63" t="str">
        <f t="shared" si="19"/>
        <v>Friday</v>
      </c>
      <c r="E1216" s="5"/>
      <c r="F1216" s="5"/>
    </row>
    <row r="1217" spans="2:6" x14ac:dyDescent="0.3">
      <c r="B1217" s="61">
        <v>43442</v>
      </c>
      <c r="C1217" s="5">
        <v>7643.0409999999993</v>
      </c>
      <c r="D1217" s="63" t="str">
        <f t="shared" si="19"/>
        <v>Saturday</v>
      </c>
      <c r="E1217" s="5"/>
      <c r="F1217" s="5"/>
    </row>
    <row r="1218" spans="2:6" x14ac:dyDescent="0.3">
      <c r="B1218" s="61">
        <v>43443</v>
      </c>
      <c r="C1218" s="5">
        <v>5470.39</v>
      </c>
      <c r="D1218" s="63" t="str">
        <f t="shared" si="19"/>
        <v>Sunday</v>
      </c>
      <c r="E1218" s="5"/>
      <c r="F1218" s="5"/>
    </row>
    <row r="1219" spans="2:6" x14ac:dyDescent="0.3">
      <c r="B1219" s="61">
        <v>43444</v>
      </c>
      <c r="C1219" s="5">
        <v>3873.5589999999997</v>
      </c>
      <c r="D1219" s="63" t="str">
        <f t="shared" si="19"/>
        <v>Monday</v>
      </c>
      <c r="E1219" s="5"/>
      <c r="F1219" s="5"/>
    </row>
    <row r="1220" spans="2:6" x14ac:dyDescent="0.3">
      <c r="B1220" s="61">
        <v>43445</v>
      </c>
      <c r="C1220" s="5">
        <v>2025.0350000000003</v>
      </c>
      <c r="D1220" s="63" t="str">
        <f t="shared" si="19"/>
        <v>Tuesday</v>
      </c>
      <c r="E1220" s="5"/>
      <c r="F1220" s="5"/>
    </row>
    <row r="1221" spans="2:6" x14ac:dyDescent="0.3">
      <c r="B1221" s="61">
        <v>43447</v>
      </c>
      <c r="C1221" s="5">
        <v>580.93600000000004</v>
      </c>
      <c r="D1221" s="63" t="str">
        <f t="shared" si="19"/>
        <v>Thursday</v>
      </c>
      <c r="E1221" s="5"/>
      <c r="F1221" s="5"/>
    </row>
    <row r="1222" spans="2:6" x14ac:dyDescent="0.3">
      <c r="B1222" s="61">
        <v>43448</v>
      </c>
      <c r="C1222" s="5">
        <v>3897.7139999999999</v>
      </c>
      <c r="D1222" s="63" t="str">
        <f t="shared" si="19"/>
        <v>Friday</v>
      </c>
      <c r="E1222" s="5"/>
      <c r="F1222" s="5"/>
    </row>
    <row r="1223" spans="2:6" x14ac:dyDescent="0.3">
      <c r="B1223" s="61">
        <v>43449</v>
      </c>
      <c r="C1223" s="5">
        <v>306.88800000000003</v>
      </c>
      <c r="D1223" s="63" t="str">
        <f t="shared" si="19"/>
        <v>Saturday</v>
      </c>
      <c r="E1223" s="5"/>
      <c r="F1223" s="5"/>
    </row>
    <row r="1224" spans="2:6" x14ac:dyDescent="0.3">
      <c r="B1224" s="61">
        <v>43450</v>
      </c>
      <c r="C1224" s="5">
        <v>858.70200000000011</v>
      </c>
      <c r="D1224" s="63" t="str">
        <f t="shared" si="19"/>
        <v>Sunday</v>
      </c>
      <c r="E1224" s="5"/>
      <c r="F1224" s="5"/>
    </row>
    <row r="1225" spans="2:6" x14ac:dyDescent="0.3">
      <c r="B1225" s="61">
        <v>43451</v>
      </c>
      <c r="C1225" s="5">
        <v>2027.7579999999998</v>
      </c>
      <c r="D1225" s="63" t="str">
        <f t="shared" si="19"/>
        <v>Monday</v>
      </c>
      <c r="E1225" s="5"/>
      <c r="F1225" s="5"/>
    </row>
    <row r="1226" spans="2:6" x14ac:dyDescent="0.3">
      <c r="B1226" s="61">
        <v>43452</v>
      </c>
      <c r="C1226" s="5">
        <v>3645.9110000000005</v>
      </c>
      <c r="D1226" s="63" t="str">
        <f t="shared" ref="D1226:D1238" si="20">TEXT(B1226,"dddd")</f>
        <v>Tuesday</v>
      </c>
      <c r="E1226" s="5"/>
      <c r="F1226" s="5"/>
    </row>
    <row r="1227" spans="2:6" x14ac:dyDescent="0.3">
      <c r="B1227" s="61">
        <v>43453</v>
      </c>
      <c r="C1227" s="5">
        <v>1895.9259999999999</v>
      </c>
      <c r="D1227" s="63" t="str">
        <f t="shared" si="20"/>
        <v>Wednesday</v>
      </c>
      <c r="E1227" s="5"/>
      <c r="F1227" s="5"/>
    </row>
    <row r="1228" spans="2:6" x14ac:dyDescent="0.3">
      <c r="B1228" s="61">
        <v>43454</v>
      </c>
      <c r="C1228" s="5">
        <v>377.73599999999993</v>
      </c>
      <c r="D1228" s="63" t="str">
        <f t="shared" si="20"/>
        <v>Thursday</v>
      </c>
      <c r="E1228" s="5"/>
      <c r="F1228" s="5"/>
    </row>
    <row r="1229" spans="2:6" x14ac:dyDescent="0.3">
      <c r="B1229" s="61">
        <v>43455</v>
      </c>
      <c r="C1229" s="5">
        <v>2140.94</v>
      </c>
      <c r="D1229" s="63" t="str">
        <f t="shared" si="20"/>
        <v>Friday</v>
      </c>
      <c r="E1229" s="5"/>
      <c r="F1229" s="5"/>
    </row>
    <row r="1230" spans="2:6" x14ac:dyDescent="0.3">
      <c r="B1230" s="61">
        <v>43456</v>
      </c>
      <c r="C1230" s="5">
        <v>7442.0209999999997</v>
      </c>
      <c r="D1230" s="63" t="str">
        <f t="shared" si="20"/>
        <v>Saturday</v>
      </c>
      <c r="E1230" s="5"/>
      <c r="F1230" s="5"/>
    </row>
    <row r="1231" spans="2:6" x14ac:dyDescent="0.3">
      <c r="B1231" s="61">
        <v>43457</v>
      </c>
      <c r="C1231" s="5">
        <v>1926.7760000000003</v>
      </c>
      <c r="D1231" s="63" t="str">
        <f t="shared" si="20"/>
        <v>Sunday</v>
      </c>
      <c r="E1231" s="5"/>
      <c r="F1231" s="5"/>
    </row>
    <row r="1232" spans="2:6" x14ac:dyDescent="0.3">
      <c r="B1232" s="61">
        <v>43458</v>
      </c>
      <c r="C1232" s="5">
        <v>6233.0539999999992</v>
      </c>
      <c r="D1232" s="63" t="str">
        <f t="shared" si="20"/>
        <v>Monday</v>
      </c>
      <c r="E1232" s="5"/>
      <c r="F1232" s="5"/>
    </row>
    <row r="1233" spans="2:6" x14ac:dyDescent="0.3">
      <c r="B1233" s="61">
        <v>43459</v>
      </c>
      <c r="C1233" s="5">
        <v>2698.9270000000006</v>
      </c>
      <c r="D1233" s="63" t="str">
        <f t="shared" si="20"/>
        <v>Tuesday</v>
      </c>
      <c r="E1233" s="5"/>
      <c r="F1233" s="5"/>
    </row>
    <row r="1234" spans="2:6" x14ac:dyDescent="0.3">
      <c r="B1234" s="61">
        <v>43460</v>
      </c>
      <c r="C1234" s="5">
        <v>814.59399999999994</v>
      </c>
      <c r="D1234" s="63" t="str">
        <f t="shared" si="20"/>
        <v>Wednesday</v>
      </c>
      <c r="E1234" s="5"/>
      <c r="F1234" s="5"/>
    </row>
    <row r="1235" spans="2:6" x14ac:dyDescent="0.3">
      <c r="B1235" s="61">
        <v>43461</v>
      </c>
      <c r="C1235" s="5">
        <v>177.636</v>
      </c>
      <c r="D1235" s="63" t="str">
        <f t="shared" si="20"/>
        <v>Thursday</v>
      </c>
      <c r="E1235" s="5"/>
      <c r="F1235" s="5"/>
    </row>
    <row r="1236" spans="2:6" x14ac:dyDescent="0.3">
      <c r="B1236" s="61">
        <v>43462</v>
      </c>
      <c r="C1236" s="5">
        <v>1657.3508000000006</v>
      </c>
      <c r="D1236" s="63" t="str">
        <f t="shared" si="20"/>
        <v>Friday</v>
      </c>
      <c r="E1236" s="5"/>
      <c r="F1236" s="5"/>
    </row>
    <row r="1237" spans="2:6" x14ac:dyDescent="0.3">
      <c r="B1237" s="61">
        <v>43463</v>
      </c>
      <c r="C1237" s="5">
        <v>2915.5340000000001</v>
      </c>
      <c r="D1237" s="63" t="str">
        <f t="shared" si="20"/>
        <v>Saturday</v>
      </c>
      <c r="E1237" s="5"/>
      <c r="F1237" s="5"/>
    </row>
    <row r="1238" spans="2:6" x14ac:dyDescent="0.3">
      <c r="B1238" s="61">
        <v>43464</v>
      </c>
      <c r="C1238" s="5">
        <v>713.79</v>
      </c>
      <c r="D1238" s="63" t="str">
        <f t="shared" si="20"/>
        <v>Sunday</v>
      </c>
      <c r="E1238" s="5"/>
      <c r="F1238" s="5"/>
    </row>
    <row r="1239" spans="2:6" x14ac:dyDescent="0.3">
      <c r="D1239" s="63"/>
      <c r="E1239" s="5"/>
      <c r="F1239" s="5"/>
    </row>
    <row r="1240" spans="2:6" x14ac:dyDescent="0.3">
      <c r="B1240" s="1"/>
      <c r="C1240" s="45"/>
      <c r="E1240" s="5"/>
      <c r="F1240" s="5"/>
    </row>
    <row r="1241" spans="2:6" x14ac:dyDescent="0.3">
      <c r="B1241" s="1"/>
      <c r="C1241" s="45"/>
      <c r="E1241" s="5"/>
      <c r="F1241" s="5"/>
    </row>
    <row r="1242" spans="2:6" x14ac:dyDescent="0.3">
      <c r="B1242" s="1"/>
      <c r="C1242" s="45"/>
      <c r="E1242" s="5"/>
      <c r="F1242" s="5"/>
    </row>
    <row r="1243" spans="2:6" x14ac:dyDescent="0.3">
      <c r="B1243" s="1"/>
      <c r="C1243" s="45"/>
      <c r="E1243" s="5"/>
      <c r="F1243" s="5"/>
    </row>
    <row r="1244" spans="2:6" x14ac:dyDescent="0.3">
      <c r="B1244" s="1"/>
      <c r="C1244" s="45"/>
      <c r="E1244" s="5"/>
      <c r="F1244" s="5"/>
    </row>
    <row r="1245" spans="2:6" x14ac:dyDescent="0.3">
      <c r="B1245" s="1"/>
      <c r="C1245" s="45"/>
      <c r="E1245" s="5"/>
      <c r="F1245" s="5"/>
    </row>
    <row r="1246" spans="2:6" x14ac:dyDescent="0.3">
      <c r="B1246" s="1"/>
      <c r="C1246" s="45"/>
      <c r="E1246" s="5"/>
      <c r="F1246" s="5"/>
    </row>
    <row r="1247" spans="2:6" x14ac:dyDescent="0.3">
      <c r="B1247" s="1"/>
      <c r="C1247" s="45"/>
      <c r="E1247" s="5"/>
      <c r="F1247" s="5"/>
    </row>
    <row r="1248" spans="2:6" x14ac:dyDescent="0.3">
      <c r="B1248" s="1"/>
      <c r="C1248" s="45"/>
      <c r="E1248" s="5"/>
      <c r="F1248" s="5"/>
    </row>
    <row r="1249" spans="2:6" x14ac:dyDescent="0.3">
      <c r="B1249" s="1"/>
      <c r="C1249" s="45"/>
      <c r="E1249" s="5"/>
      <c r="F1249" s="5"/>
    </row>
    <row r="1250" spans="2:6" x14ac:dyDescent="0.3">
      <c r="B1250" s="1"/>
      <c r="C1250" s="45"/>
      <c r="E1250" s="5"/>
      <c r="F1250" s="5"/>
    </row>
    <row r="1251" spans="2:6" x14ac:dyDescent="0.3">
      <c r="B1251" s="1"/>
      <c r="C1251" s="45"/>
      <c r="E1251" s="5"/>
      <c r="F1251" s="5"/>
    </row>
    <row r="1252" spans="2:6" x14ac:dyDescent="0.3">
      <c r="B1252" s="1"/>
      <c r="C1252" s="45"/>
      <c r="E1252" s="5"/>
      <c r="F1252" s="5"/>
    </row>
    <row r="1253" spans="2:6" x14ac:dyDescent="0.3">
      <c r="B1253" s="1"/>
      <c r="C1253" s="45"/>
      <c r="E1253" s="5"/>
      <c r="F1253" s="5"/>
    </row>
    <row r="1254" spans="2:6" x14ac:dyDescent="0.3">
      <c r="B1254" s="1"/>
      <c r="C1254" s="45"/>
      <c r="E1254" s="5"/>
      <c r="F1254" s="5"/>
    </row>
    <row r="1255" spans="2:6" x14ac:dyDescent="0.3">
      <c r="B1255" s="1"/>
      <c r="C1255" s="45"/>
      <c r="E1255" s="5"/>
      <c r="F1255" s="5"/>
    </row>
    <row r="1256" spans="2:6" x14ac:dyDescent="0.3">
      <c r="B1256" s="1"/>
      <c r="C1256" s="45"/>
      <c r="E1256" s="5"/>
      <c r="F1256" s="5"/>
    </row>
    <row r="1257" spans="2:6" x14ac:dyDescent="0.3">
      <c r="B1257" s="1"/>
      <c r="C1257" s="45"/>
      <c r="E1257" s="5"/>
      <c r="F1257" s="5"/>
    </row>
    <row r="1258" spans="2:6" x14ac:dyDescent="0.3">
      <c r="B1258" s="1"/>
      <c r="C1258" s="45"/>
      <c r="E1258" s="5"/>
      <c r="F1258" s="5"/>
    </row>
    <row r="1259" spans="2:6" x14ac:dyDescent="0.3">
      <c r="B1259" s="1"/>
      <c r="C1259" s="45"/>
      <c r="E1259" s="5"/>
      <c r="F1259" s="5"/>
    </row>
    <row r="1260" spans="2:6" x14ac:dyDescent="0.3">
      <c r="B1260" s="1"/>
      <c r="C1260" s="45"/>
      <c r="E1260" s="5"/>
      <c r="F1260" s="5"/>
    </row>
    <row r="1261" spans="2:6" x14ac:dyDescent="0.3">
      <c r="B1261" s="1"/>
      <c r="C1261" s="45"/>
      <c r="E1261" s="5"/>
      <c r="F1261" s="5"/>
    </row>
    <row r="1262" spans="2:6" x14ac:dyDescent="0.3">
      <c r="B1262" s="1"/>
      <c r="C1262" s="45"/>
      <c r="E1262" s="5"/>
      <c r="F1262" s="5"/>
    </row>
    <row r="1263" spans="2:6" x14ac:dyDescent="0.3">
      <c r="B1263" s="1"/>
      <c r="C1263" s="45"/>
      <c r="E1263" s="5"/>
      <c r="F1263" s="5"/>
    </row>
    <row r="1264" spans="2:6" x14ac:dyDescent="0.3">
      <c r="B1264" s="1"/>
      <c r="C1264" s="45"/>
      <c r="E1264" s="5"/>
      <c r="F1264" s="5"/>
    </row>
    <row r="1265" spans="2:6" x14ac:dyDescent="0.3">
      <c r="B1265" s="1"/>
      <c r="C1265" s="45"/>
      <c r="E1265" s="5"/>
      <c r="F1265" s="5"/>
    </row>
    <row r="1266" spans="2:6" x14ac:dyDescent="0.3">
      <c r="B1266" s="1"/>
      <c r="C1266" s="45"/>
      <c r="E1266" s="5"/>
      <c r="F1266" s="5"/>
    </row>
    <row r="1267" spans="2:6" x14ac:dyDescent="0.3">
      <c r="B1267" s="1"/>
      <c r="C1267" s="45"/>
      <c r="E1267" s="5"/>
      <c r="F1267" s="5"/>
    </row>
    <row r="1268" spans="2:6" x14ac:dyDescent="0.3">
      <c r="B1268" s="1"/>
      <c r="C1268" s="45"/>
      <c r="E1268" s="5"/>
      <c r="F1268" s="5"/>
    </row>
    <row r="1269" spans="2:6" x14ac:dyDescent="0.3">
      <c r="B1269" s="1"/>
      <c r="C1269" s="45"/>
      <c r="E1269" s="5"/>
      <c r="F1269" s="5"/>
    </row>
    <row r="1270" spans="2:6" x14ac:dyDescent="0.3">
      <c r="B1270" s="1"/>
      <c r="C1270" s="45"/>
      <c r="E1270" s="5"/>
      <c r="F1270" s="5"/>
    </row>
    <row r="1271" spans="2:6" x14ac:dyDescent="0.3">
      <c r="B1271" s="1"/>
      <c r="C1271" s="45"/>
      <c r="E1271" s="5"/>
      <c r="F1271" s="5"/>
    </row>
    <row r="1272" spans="2:6" x14ac:dyDescent="0.3">
      <c r="B1272" s="1"/>
      <c r="C1272" s="45"/>
      <c r="E1272" s="5"/>
      <c r="F1272" s="5"/>
    </row>
    <row r="1273" spans="2:6" x14ac:dyDescent="0.3">
      <c r="B1273" s="1"/>
      <c r="C1273" s="45"/>
      <c r="E1273" s="5"/>
      <c r="F1273" s="5"/>
    </row>
    <row r="1274" spans="2:6" x14ac:dyDescent="0.3">
      <c r="B1274" s="1"/>
      <c r="C1274" s="45"/>
      <c r="E1274" s="5"/>
      <c r="F1274" s="5"/>
    </row>
    <row r="1275" spans="2:6" x14ac:dyDescent="0.3">
      <c r="B1275" s="1"/>
      <c r="C1275" s="45"/>
      <c r="E1275" s="5"/>
      <c r="F1275" s="5"/>
    </row>
    <row r="1276" spans="2:6" x14ac:dyDescent="0.3">
      <c r="B1276" s="1"/>
      <c r="C1276" s="45"/>
      <c r="E1276" s="5"/>
      <c r="F1276" s="5"/>
    </row>
    <row r="1277" spans="2:6" x14ac:dyDescent="0.3">
      <c r="B1277" s="1"/>
      <c r="C1277" s="45"/>
      <c r="E1277" s="5"/>
      <c r="F1277" s="5"/>
    </row>
    <row r="1278" spans="2:6" x14ac:dyDescent="0.3">
      <c r="B1278" s="1"/>
      <c r="C1278" s="45"/>
      <c r="E1278" s="5"/>
      <c r="F1278" s="5"/>
    </row>
    <row r="1279" spans="2:6" x14ac:dyDescent="0.3">
      <c r="B1279" s="1"/>
      <c r="C1279" s="45"/>
      <c r="E1279" s="5"/>
      <c r="F1279" s="5"/>
    </row>
    <row r="1280" spans="2:6" x14ac:dyDescent="0.3">
      <c r="B1280" s="1"/>
      <c r="C1280" s="45"/>
      <c r="E1280" s="5"/>
      <c r="F1280" s="5"/>
    </row>
    <row r="1281" spans="2:6" x14ac:dyDescent="0.3">
      <c r="B1281" s="1"/>
      <c r="C1281" s="45"/>
      <c r="E1281" s="5"/>
      <c r="F1281" s="5"/>
    </row>
    <row r="1282" spans="2:6" x14ac:dyDescent="0.3">
      <c r="B1282" s="1"/>
      <c r="C1282" s="45"/>
      <c r="E1282" s="5"/>
      <c r="F1282" s="5"/>
    </row>
    <row r="1283" spans="2:6" x14ac:dyDescent="0.3">
      <c r="B1283" s="1"/>
      <c r="C1283" s="45"/>
      <c r="E1283" s="5"/>
      <c r="F1283" s="5"/>
    </row>
    <row r="1284" spans="2:6" x14ac:dyDescent="0.3">
      <c r="B1284" s="1"/>
      <c r="C1284" s="45"/>
      <c r="E1284" s="5"/>
      <c r="F1284" s="5"/>
    </row>
    <row r="1285" spans="2:6" x14ac:dyDescent="0.3">
      <c r="B1285" s="1"/>
      <c r="C1285" s="45"/>
      <c r="E1285" s="5"/>
      <c r="F1285" s="5"/>
    </row>
    <row r="1286" spans="2:6" x14ac:dyDescent="0.3">
      <c r="B1286" s="1"/>
      <c r="C1286" s="45"/>
      <c r="E1286" s="5"/>
      <c r="F1286" s="5"/>
    </row>
    <row r="1287" spans="2:6" x14ac:dyDescent="0.3">
      <c r="B1287" s="1"/>
      <c r="C1287" s="45"/>
      <c r="E1287" s="5"/>
      <c r="F1287" s="5"/>
    </row>
    <row r="1288" spans="2:6" x14ac:dyDescent="0.3">
      <c r="B1288" s="1"/>
      <c r="C1288" s="45"/>
      <c r="E1288" s="5"/>
      <c r="F1288" s="5"/>
    </row>
    <row r="1289" spans="2:6" x14ac:dyDescent="0.3">
      <c r="B1289" s="1"/>
      <c r="C1289" s="45"/>
      <c r="E1289" s="5"/>
      <c r="F1289" s="5"/>
    </row>
    <row r="1290" spans="2:6" x14ac:dyDescent="0.3">
      <c r="B1290" s="1"/>
      <c r="C1290" s="45"/>
      <c r="E1290" s="5"/>
      <c r="F1290" s="5"/>
    </row>
    <row r="1291" spans="2:6" x14ac:dyDescent="0.3">
      <c r="B1291" s="1"/>
      <c r="C1291" s="45"/>
      <c r="E1291" s="5"/>
      <c r="F1291" s="5"/>
    </row>
    <row r="1292" spans="2:6" x14ac:dyDescent="0.3">
      <c r="B1292" s="1"/>
      <c r="C1292" s="45"/>
      <c r="E1292" s="5"/>
      <c r="F1292" s="5"/>
    </row>
    <row r="1293" spans="2:6" x14ac:dyDescent="0.3">
      <c r="B1293" s="1"/>
      <c r="C1293" s="45"/>
      <c r="E1293" s="5"/>
      <c r="F1293" s="5"/>
    </row>
    <row r="1294" spans="2:6" x14ac:dyDescent="0.3">
      <c r="B1294" s="1"/>
      <c r="C1294" s="45"/>
      <c r="E1294" s="5"/>
      <c r="F1294" s="5"/>
    </row>
    <row r="1295" spans="2:6" x14ac:dyDescent="0.3">
      <c r="B1295" s="1"/>
      <c r="C1295" s="45"/>
      <c r="E1295" s="5"/>
      <c r="F1295" s="5"/>
    </row>
    <row r="1296" spans="2:6" x14ac:dyDescent="0.3">
      <c r="B1296" s="1"/>
      <c r="C1296" s="45"/>
      <c r="E1296" s="5"/>
      <c r="F1296" s="5"/>
    </row>
    <row r="1297" spans="2:6" x14ac:dyDescent="0.3">
      <c r="B1297" s="1"/>
      <c r="C1297" s="45"/>
      <c r="E1297" s="5"/>
      <c r="F1297" s="5"/>
    </row>
    <row r="1298" spans="2:6" x14ac:dyDescent="0.3">
      <c r="B1298" s="1"/>
      <c r="C1298" s="45"/>
      <c r="E1298" s="5"/>
      <c r="F1298" s="5"/>
    </row>
    <row r="1299" spans="2:6" x14ac:dyDescent="0.3">
      <c r="B1299" s="1"/>
      <c r="C1299" s="45"/>
      <c r="E1299" s="5"/>
      <c r="F1299" s="5"/>
    </row>
    <row r="1300" spans="2:6" x14ac:dyDescent="0.3">
      <c r="B1300" s="1"/>
      <c r="C1300" s="45"/>
      <c r="E1300" s="5"/>
      <c r="F1300" s="5"/>
    </row>
    <row r="1301" spans="2:6" x14ac:dyDescent="0.3">
      <c r="B1301" s="1"/>
      <c r="C1301" s="45"/>
      <c r="E1301" s="5"/>
      <c r="F1301" s="5"/>
    </row>
    <row r="1302" spans="2:6" x14ac:dyDescent="0.3">
      <c r="B1302" s="1"/>
      <c r="C1302" s="45"/>
      <c r="E1302" s="5"/>
      <c r="F1302" s="5"/>
    </row>
    <row r="1303" spans="2:6" x14ac:dyDescent="0.3">
      <c r="B1303" s="1"/>
      <c r="C1303" s="45"/>
      <c r="E1303" s="5"/>
      <c r="F1303" s="5"/>
    </row>
    <row r="1304" spans="2:6" x14ac:dyDescent="0.3">
      <c r="B1304" s="1"/>
      <c r="C1304" s="45"/>
      <c r="E1304" s="5"/>
      <c r="F1304" s="5"/>
    </row>
    <row r="1305" spans="2:6" x14ac:dyDescent="0.3">
      <c r="B1305" s="1"/>
      <c r="C1305" s="45"/>
      <c r="E1305" s="5"/>
      <c r="F1305" s="5"/>
    </row>
    <row r="1306" spans="2:6" x14ac:dyDescent="0.3">
      <c r="B1306" s="1"/>
      <c r="C1306" s="45"/>
      <c r="E1306" s="5"/>
      <c r="F1306" s="5"/>
    </row>
    <row r="1307" spans="2:6" x14ac:dyDescent="0.3">
      <c r="B1307" s="1"/>
      <c r="C1307" s="45"/>
      <c r="E1307" s="5"/>
      <c r="F1307" s="5"/>
    </row>
    <row r="1308" spans="2:6" x14ac:dyDescent="0.3">
      <c r="B1308" s="1"/>
      <c r="C1308" s="45"/>
      <c r="E1308" s="5"/>
      <c r="F1308" s="5"/>
    </row>
    <row r="1309" spans="2:6" x14ac:dyDescent="0.3">
      <c r="B1309" s="1"/>
      <c r="C1309" s="45"/>
      <c r="E1309" s="5"/>
      <c r="F1309" s="5"/>
    </row>
    <row r="1310" spans="2:6" x14ac:dyDescent="0.3">
      <c r="B1310" s="1"/>
      <c r="C1310" s="45"/>
      <c r="E1310" s="5"/>
      <c r="F1310" s="5"/>
    </row>
    <row r="1311" spans="2:6" x14ac:dyDescent="0.3">
      <c r="B1311" s="1"/>
      <c r="C1311" s="45"/>
      <c r="E1311" s="5"/>
      <c r="F1311" s="5"/>
    </row>
    <row r="1312" spans="2:6" x14ac:dyDescent="0.3">
      <c r="B1312" s="1"/>
      <c r="C1312" s="45"/>
      <c r="E1312" s="5"/>
      <c r="F1312" s="5"/>
    </row>
    <row r="1313" spans="2:6" x14ac:dyDescent="0.3">
      <c r="B1313" s="1"/>
      <c r="C1313" s="45"/>
      <c r="E1313" s="5"/>
      <c r="F1313" s="5"/>
    </row>
    <row r="1314" spans="2:6" x14ac:dyDescent="0.3">
      <c r="B1314" s="1"/>
      <c r="C1314" s="45"/>
      <c r="E1314" s="5"/>
      <c r="F1314" s="5"/>
    </row>
    <row r="1315" spans="2:6" x14ac:dyDescent="0.3">
      <c r="B1315" s="1"/>
      <c r="C1315" s="45"/>
      <c r="E1315" s="5"/>
      <c r="F1315" s="5"/>
    </row>
    <row r="1316" spans="2:6" x14ac:dyDescent="0.3">
      <c r="B1316" s="1"/>
      <c r="C1316" s="45"/>
      <c r="E1316" s="5"/>
      <c r="F1316" s="5"/>
    </row>
    <row r="1317" spans="2:6" x14ac:dyDescent="0.3">
      <c r="B1317" s="1"/>
      <c r="C1317" s="45"/>
      <c r="E1317" s="5"/>
      <c r="F1317" s="5"/>
    </row>
    <row r="1318" spans="2:6" x14ac:dyDescent="0.3">
      <c r="B1318" s="1"/>
      <c r="C1318" s="45"/>
      <c r="E1318" s="5"/>
      <c r="F1318" s="5"/>
    </row>
    <row r="1319" spans="2:6" x14ac:dyDescent="0.3">
      <c r="B1319" s="1"/>
      <c r="C1319" s="45"/>
      <c r="E1319" s="5"/>
      <c r="F1319" s="5"/>
    </row>
    <row r="1320" spans="2:6" x14ac:dyDescent="0.3">
      <c r="B1320" s="1"/>
      <c r="C1320" s="45"/>
      <c r="E1320" s="5"/>
      <c r="F1320" s="5"/>
    </row>
    <row r="1321" spans="2:6" x14ac:dyDescent="0.3">
      <c r="B1321" s="1"/>
      <c r="C1321" s="45"/>
      <c r="E1321" s="5"/>
      <c r="F1321" s="5"/>
    </row>
    <row r="1322" spans="2:6" x14ac:dyDescent="0.3">
      <c r="B1322" s="1"/>
      <c r="C1322" s="45"/>
      <c r="E1322" s="5"/>
      <c r="F1322" s="5"/>
    </row>
    <row r="1323" spans="2:6" x14ac:dyDescent="0.3">
      <c r="B1323" s="1"/>
      <c r="C1323" s="45"/>
      <c r="E1323" s="5"/>
      <c r="F1323" s="5"/>
    </row>
    <row r="1324" spans="2:6" x14ac:dyDescent="0.3">
      <c r="B1324" s="1"/>
      <c r="C1324" s="45"/>
      <c r="E1324" s="5"/>
      <c r="F1324" s="5"/>
    </row>
    <row r="1325" spans="2:6" x14ac:dyDescent="0.3">
      <c r="B1325" s="1"/>
      <c r="C1325" s="45"/>
      <c r="E1325" s="5"/>
      <c r="F1325" s="5"/>
    </row>
    <row r="1326" spans="2:6" x14ac:dyDescent="0.3">
      <c r="B1326" s="1"/>
      <c r="C1326" s="45"/>
      <c r="E1326" s="5"/>
      <c r="F1326" s="5"/>
    </row>
    <row r="1327" spans="2:6" x14ac:dyDescent="0.3">
      <c r="B1327" s="1"/>
      <c r="C1327" s="45"/>
      <c r="E1327" s="5"/>
      <c r="F1327" s="5"/>
    </row>
    <row r="1328" spans="2:6" x14ac:dyDescent="0.3">
      <c r="B1328" s="1"/>
      <c r="C1328" s="45"/>
      <c r="E1328" s="5"/>
      <c r="F1328" s="5"/>
    </row>
    <row r="1329" spans="2:6" x14ac:dyDescent="0.3">
      <c r="B1329" s="1"/>
      <c r="C1329" s="45"/>
      <c r="E1329" s="5"/>
      <c r="F1329" s="5"/>
    </row>
    <row r="1330" spans="2:6" x14ac:dyDescent="0.3">
      <c r="B1330" s="1"/>
      <c r="C1330" s="45"/>
      <c r="E1330" s="5"/>
      <c r="F1330" s="5"/>
    </row>
    <row r="1331" spans="2:6" x14ac:dyDescent="0.3">
      <c r="B1331" s="1"/>
      <c r="C1331" s="45"/>
      <c r="E1331" s="5"/>
      <c r="F1331" s="5"/>
    </row>
    <row r="1332" spans="2:6" x14ac:dyDescent="0.3">
      <c r="B1332" s="1"/>
      <c r="C1332" s="45"/>
      <c r="E1332" s="5"/>
      <c r="F1332" s="5"/>
    </row>
    <row r="1333" spans="2:6" x14ac:dyDescent="0.3">
      <c r="B1333" s="1"/>
      <c r="C1333" s="45"/>
      <c r="E1333" s="5"/>
      <c r="F1333" s="5"/>
    </row>
    <row r="1334" spans="2:6" x14ac:dyDescent="0.3">
      <c r="B1334" s="1"/>
      <c r="C1334" s="45"/>
      <c r="E1334" s="5"/>
      <c r="F1334" s="5"/>
    </row>
    <row r="1335" spans="2:6" x14ac:dyDescent="0.3">
      <c r="B1335" s="1"/>
      <c r="C1335" s="45"/>
      <c r="E1335" s="5"/>
      <c r="F1335" s="5"/>
    </row>
    <row r="1336" spans="2:6" x14ac:dyDescent="0.3">
      <c r="B1336" s="1"/>
      <c r="C1336" s="45"/>
      <c r="E1336" s="5"/>
      <c r="F1336" s="5"/>
    </row>
    <row r="1337" spans="2:6" x14ac:dyDescent="0.3">
      <c r="B1337" s="1"/>
      <c r="C1337" s="45"/>
      <c r="E1337" s="5"/>
      <c r="F1337" s="5"/>
    </row>
    <row r="1338" spans="2:6" x14ac:dyDescent="0.3">
      <c r="B1338" s="1"/>
      <c r="C1338" s="45"/>
      <c r="E1338" s="5"/>
      <c r="F1338" s="5"/>
    </row>
    <row r="1339" spans="2:6" x14ac:dyDescent="0.3">
      <c r="B1339" s="1"/>
      <c r="C1339" s="45"/>
      <c r="E1339" s="5"/>
      <c r="F1339" s="5"/>
    </row>
    <row r="1340" spans="2:6" x14ac:dyDescent="0.3">
      <c r="B1340" s="1"/>
      <c r="C1340" s="45"/>
      <c r="E1340" s="5"/>
      <c r="F1340" s="5"/>
    </row>
    <row r="1341" spans="2:6" x14ac:dyDescent="0.3">
      <c r="B1341" s="1"/>
      <c r="C1341" s="45"/>
      <c r="E1341" s="5"/>
      <c r="F1341" s="5"/>
    </row>
    <row r="1342" spans="2:6" x14ac:dyDescent="0.3">
      <c r="B1342" s="1"/>
      <c r="C1342" s="45"/>
      <c r="E1342" s="5"/>
      <c r="F1342" s="5"/>
    </row>
    <row r="1343" spans="2:6" x14ac:dyDescent="0.3">
      <c r="B1343" s="1"/>
      <c r="C1343" s="45"/>
      <c r="E1343" s="5"/>
      <c r="F1343" s="5"/>
    </row>
    <row r="1344" spans="2:6" x14ac:dyDescent="0.3">
      <c r="B1344" s="1"/>
      <c r="C1344" s="45"/>
      <c r="E1344" s="5"/>
      <c r="F1344" s="5"/>
    </row>
    <row r="1345" spans="2:6" x14ac:dyDescent="0.3">
      <c r="B1345" s="1"/>
      <c r="C1345" s="45"/>
      <c r="E1345" s="5"/>
      <c r="F1345" s="5"/>
    </row>
    <row r="1346" spans="2:6" x14ac:dyDescent="0.3">
      <c r="B1346" s="1"/>
      <c r="C1346" s="45"/>
      <c r="E1346" s="5"/>
      <c r="F1346" s="5"/>
    </row>
    <row r="1347" spans="2:6" x14ac:dyDescent="0.3">
      <c r="B1347" s="1"/>
      <c r="C1347" s="45"/>
      <c r="E1347" s="5"/>
      <c r="F1347" s="5"/>
    </row>
    <row r="1348" spans="2:6" x14ac:dyDescent="0.3">
      <c r="B1348" s="1"/>
      <c r="C1348" s="45"/>
      <c r="E1348" s="5"/>
      <c r="F1348" s="5"/>
    </row>
    <row r="1349" spans="2:6" x14ac:dyDescent="0.3">
      <c r="B1349" s="1"/>
      <c r="C1349" s="45"/>
      <c r="E1349" s="5"/>
      <c r="F1349" s="5"/>
    </row>
    <row r="1350" spans="2:6" x14ac:dyDescent="0.3">
      <c r="B1350" s="1"/>
      <c r="C1350" s="45"/>
      <c r="E1350" s="5"/>
      <c r="F1350" s="5"/>
    </row>
    <row r="1351" spans="2:6" x14ac:dyDescent="0.3">
      <c r="B1351" s="1"/>
      <c r="C1351" s="45"/>
      <c r="E1351" s="5"/>
      <c r="F1351" s="5"/>
    </row>
    <row r="1352" spans="2:6" x14ac:dyDescent="0.3">
      <c r="B1352" s="1"/>
      <c r="C1352" s="45"/>
      <c r="E1352" s="5"/>
      <c r="F1352" s="5"/>
    </row>
    <row r="1353" spans="2:6" x14ac:dyDescent="0.3">
      <c r="B1353" s="1"/>
      <c r="C1353" s="45"/>
      <c r="E1353" s="5"/>
      <c r="F1353" s="5"/>
    </row>
    <row r="1354" spans="2:6" x14ac:dyDescent="0.3">
      <c r="B1354" s="1"/>
      <c r="C1354" s="45"/>
      <c r="E1354" s="5"/>
      <c r="F1354" s="5"/>
    </row>
    <row r="1355" spans="2:6" x14ac:dyDescent="0.3">
      <c r="B1355" s="1"/>
      <c r="C1355" s="45"/>
      <c r="E1355" s="5"/>
      <c r="F1355" s="5"/>
    </row>
    <row r="1356" spans="2:6" x14ac:dyDescent="0.3">
      <c r="B1356" s="1"/>
      <c r="C1356" s="45"/>
      <c r="E1356" s="5"/>
      <c r="F1356" s="5"/>
    </row>
    <row r="1357" spans="2:6" x14ac:dyDescent="0.3">
      <c r="B1357" s="1"/>
      <c r="C1357" s="45"/>
      <c r="E1357" s="5"/>
      <c r="F1357" s="5"/>
    </row>
    <row r="1358" spans="2:6" x14ac:dyDescent="0.3">
      <c r="B1358" s="1"/>
      <c r="C1358" s="45"/>
      <c r="E1358" s="5"/>
      <c r="F1358" s="5"/>
    </row>
    <row r="1359" spans="2:6" x14ac:dyDescent="0.3">
      <c r="B1359" s="1"/>
      <c r="C1359" s="45"/>
      <c r="E1359" s="5"/>
      <c r="F1359" s="5"/>
    </row>
    <row r="1360" spans="2:6" x14ac:dyDescent="0.3">
      <c r="B1360" s="1"/>
      <c r="C1360" s="45"/>
      <c r="E1360" s="5"/>
      <c r="F1360" s="5"/>
    </row>
    <row r="1361" spans="2:6" x14ac:dyDescent="0.3">
      <c r="B1361" s="1"/>
      <c r="C1361" s="45"/>
      <c r="E1361" s="5"/>
      <c r="F1361" s="5"/>
    </row>
    <row r="1362" spans="2:6" x14ac:dyDescent="0.3">
      <c r="B1362" s="1"/>
      <c r="C1362" s="45"/>
      <c r="E1362" s="5"/>
      <c r="F1362" s="5"/>
    </row>
    <row r="1363" spans="2:6" x14ac:dyDescent="0.3">
      <c r="B1363" s="1"/>
      <c r="C1363" s="45"/>
      <c r="E1363" s="5"/>
      <c r="F1363" s="5"/>
    </row>
    <row r="1364" spans="2:6" x14ac:dyDescent="0.3">
      <c r="B1364" s="1"/>
      <c r="C1364" s="45"/>
      <c r="E1364" s="5"/>
      <c r="F1364" s="5"/>
    </row>
    <row r="1365" spans="2:6" x14ac:dyDescent="0.3">
      <c r="B1365" s="1"/>
      <c r="C1365" s="45"/>
      <c r="E1365" s="5"/>
      <c r="F1365" s="5"/>
    </row>
    <row r="1366" spans="2:6" x14ac:dyDescent="0.3">
      <c r="B1366" s="1"/>
      <c r="C1366" s="45"/>
      <c r="E1366" s="5"/>
      <c r="F1366" s="5"/>
    </row>
    <row r="1367" spans="2:6" x14ac:dyDescent="0.3">
      <c r="B1367" s="1"/>
      <c r="C1367" s="45"/>
      <c r="E1367" s="5"/>
      <c r="F1367" s="5"/>
    </row>
    <row r="1368" spans="2:6" x14ac:dyDescent="0.3">
      <c r="B1368" s="1"/>
      <c r="C1368" s="45"/>
      <c r="E1368" s="5"/>
      <c r="F1368" s="5"/>
    </row>
    <row r="1369" spans="2:6" x14ac:dyDescent="0.3">
      <c r="B1369" s="1"/>
      <c r="C1369" s="45"/>
      <c r="E1369" s="5"/>
      <c r="F1369" s="5"/>
    </row>
    <row r="1370" spans="2:6" x14ac:dyDescent="0.3">
      <c r="B1370" s="1"/>
      <c r="C1370" s="45"/>
      <c r="E1370" s="5"/>
      <c r="F1370" s="5"/>
    </row>
    <row r="1371" spans="2:6" x14ac:dyDescent="0.3">
      <c r="B1371" s="1"/>
      <c r="C1371" s="45"/>
      <c r="E1371" s="5"/>
      <c r="F1371" s="5"/>
    </row>
    <row r="1372" spans="2:6" x14ac:dyDescent="0.3">
      <c r="B1372" s="1"/>
      <c r="C1372" s="45"/>
      <c r="E1372" s="5"/>
      <c r="F1372" s="5"/>
    </row>
    <row r="1373" spans="2:6" x14ac:dyDescent="0.3">
      <c r="B1373" s="1"/>
      <c r="C1373" s="45"/>
      <c r="E1373" s="5"/>
      <c r="F1373" s="5"/>
    </row>
    <row r="1374" spans="2:6" x14ac:dyDescent="0.3">
      <c r="B1374" s="1"/>
      <c r="C1374" s="45"/>
      <c r="E1374" s="5"/>
      <c r="F1374" s="5"/>
    </row>
    <row r="1375" spans="2:6" x14ac:dyDescent="0.3">
      <c r="B1375" s="1"/>
      <c r="C1375" s="45"/>
      <c r="E1375" s="5"/>
      <c r="F1375" s="5"/>
    </row>
    <row r="1376" spans="2:6" x14ac:dyDescent="0.3">
      <c r="B1376" s="1"/>
      <c r="C1376" s="45"/>
      <c r="E1376" s="5"/>
      <c r="F1376" s="5"/>
    </row>
    <row r="1377" spans="2:6" x14ac:dyDescent="0.3">
      <c r="B1377" s="1"/>
      <c r="C1377" s="45"/>
      <c r="E1377" s="5"/>
      <c r="F1377" s="5"/>
    </row>
    <row r="1378" spans="2:6" x14ac:dyDescent="0.3">
      <c r="B1378" s="1"/>
      <c r="C1378" s="45"/>
      <c r="E1378" s="5"/>
      <c r="F1378" s="5"/>
    </row>
    <row r="1379" spans="2:6" x14ac:dyDescent="0.3">
      <c r="B1379" s="1"/>
      <c r="C1379" s="45"/>
      <c r="E1379" s="5"/>
      <c r="F1379" s="5"/>
    </row>
    <row r="1380" spans="2:6" x14ac:dyDescent="0.3">
      <c r="B1380" s="1"/>
      <c r="C1380" s="45"/>
      <c r="E1380" s="5"/>
      <c r="F1380" s="5"/>
    </row>
    <row r="1381" spans="2:6" x14ac:dyDescent="0.3">
      <c r="B1381" s="1"/>
      <c r="C1381" s="45"/>
      <c r="E1381" s="5"/>
      <c r="F1381" s="5"/>
    </row>
    <row r="1382" spans="2:6" x14ac:dyDescent="0.3">
      <c r="B1382" s="1"/>
      <c r="C1382" s="45"/>
      <c r="E1382" s="5"/>
      <c r="F1382" s="5"/>
    </row>
    <row r="1383" spans="2:6" x14ac:dyDescent="0.3">
      <c r="B1383" s="1"/>
      <c r="C1383" s="45"/>
      <c r="E1383" s="5"/>
      <c r="F1383" s="5"/>
    </row>
    <row r="1384" spans="2:6" x14ac:dyDescent="0.3">
      <c r="B1384" s="1"/>
      <c r="C1384" s="45"/>
      <c r="E1384" s="5"/>
      <c r="F1384" s="5"/>
    </row>
    <row r="1385" spans="2:6" x14ac:dyDescent="0.3">
      <c r="B1385" s="1"/>
      <c r="C1385" s="45"/>
      <c r="E1385" s="5"/>
      <c r="F1385" s="5"/>
    </row>
    <row r="1386" spans="2:6" x14ac:dyDescent="0.3">
      <c r="B1386" s="1"/>
      <c r="C1386" s="45"/>
      <c r="E1386" s="5"/>
      <c r="F1386" s="5"/>
    </row>
    <row r="1387" spans="2:6" x14ac:dyDescent="0.3">
      <c r="B1387" s="1"/>
      <c r="C1387" s="45"/>
      <c r="E1387" s="5"/>
      <c r="F1387" s="5"/>
    </row>
    <row r="1388" spans="2:6" x14ac:dyDescent="0.3">
      <c r="B1388" s="1"/>
      <c r="C1388" s="45"/>
      <c r="E1388" s="5"/>
      <c r="F1388" s="5"/>
    </row>
    <row r="1389" spans="2:6" x14ac:dyDescent="0.3">
      <c r="B1389" s="1"/>
      <c r="C1389" s="45"/>
      <c r="E1389" s="5"/>
      <c r="F1389" s="5"/>
    </row>
    <row r="1390" spans="2:6" x14ac:dyDescent="0.3">
      <c r="B1390" s="1"/>
      <c r="C1390" s="45"/>
      <c r="E1390" s="5"/>
      <c r="F1390" s="5"/>
    </row>
    <row r="1391" spans="2:6" x14ac:dyDescent="0.3">
      <c r="B1391" s="1"/>
      <c r="C1391" s="45"/>
      <c r="E1391" s="5"/>
      <c r="F1391" s="5"/>
    </row>
    <row r="1392" spans="2:6" x14ac:dyDescent="0.3">
      <c r="B1392" s="1"/>
      <c r="C1392" s="45"/>
      <c r="E1392" s="5"/>
      <c r="F1392" s="5"/>
    </row>
    <row r="1393" spans="2:6" x14ac:dyDescent="0.3">
      <c r="B1393" s="1"/>
      <c r="C1393" s="45"/>
      <c r="E1393" s="5"/>
      <c r="F1393" s="5"/>
    </row>
    <row r="1394" spans="2:6" x14ac:dyDescent="0.3">
      <c r="B1394" s="1"/>
      <c r="C1394" s="45"/>
      <c r="E1394" s="5"/>
      <c r="F1394" s="5"/>
    </row>
    <row r="1395" spans="2:6" x14ac:dyDescent="0.3">
      <c r="B1395" s="1"/>
      <c r="C1395" s="45"/>
      <c r="E1395" s="5"/>
      <c r="F1395" s="5"/>
    </row>
    <row r="1396" spans="2:6" x14ac:dyDescent="0.3">
      <c r="B1396" s="1"/>
      <c r="C1396" s="45"/>
      <c r="E1396" s="5"/>
      <c r="F1396" s="5"/>
    </row>
    <row r="1397" spans="2:6" x14ac:dyDescent="0.3">
      <c r="B1397" s="1"/>
      <c r="C1397" s="45"/>
      <c r="E1397" s="5"/>
      <c r="F1397" s="5"/>
    </row>
    <row r="1398" spans="2:6" x14ac:dyDescent="0.3">
      <c r="B1398" s="1"/>
      <c r="C1398" s="45"/>
      <c r="E1398" s="5"/>
      <c r="F1398" s="5"/>
    </row>
    <row r="1399" spans="2:6" x14ac:dyDescent="0.3">
      <c r="B1399" s="1"/>
      <c r="C1399" s="45"/>
      <c r="E1399" s="5"/>
      <c r="F1399" s="5"/>
    </row>
    <row r="1400" spans="2:6" x14ac:dyDescent="0.3">
      <c r="B1400" s="1"/>
      <c r="C1400" s="45"/>
      <c r="E1400" s="5"/>
      <c r="F1400" s="5"/>
    </row>
    <row r="1401" spans="2:6" x14ac:dyDescent="0.3">
      <c r="B1401" s="1"/>
      <c r="C1401" s="45"/>
      <c r="E1401" s="5"/>
      <c r="F1401" s="5"/>
    </row>
    <row r="1402" spans="2:6" x14ac:dyDescent="0.3">
      <c r="B1402" s="1"/>
      <c r="C1402" s="45"/>
      <c r="E1402" s="5"/>
      <c r="F1402" s="5"/>
    </row>
    <row r="1403" spans="2:6" x14ac:dyDescent="0.3">
      <c r="B1403" s="1"/>
      <c r="C1403" s="45"/>
      <c r="E1403" s="5"/>
      <c r="F1403" s="5"/>
    </row>
    <row r="1404" spans="2:6" x14ac:dyDescent="0.3">
      <c r="B1404" s="1"/>
      <c r="C1404" s="45"/>
      <c r="E1404" s="5"/>
      <c r="F1404" s="5"/>
    </row>
    <row r="1405" spans="2:6" x14ac:dyDescent="0.3">
      <c r="B1405" s="1"/>
      <c r="C1405" s="45"/>
      <c r="E1405" s="5"/>
      <c r="F1405" s="5"/>
    </row>
    <row r="1406" spans="2:6" x14ac:dyDescent="0.3">
      <c r="B1406" s="1"/>
      <c r="C1406" s="45"/>
      <c r="E1406" s="5"/>
      <c r="F1406" s="5"/>
    </row>
    <row r="1407" spans="2:6" x14ac:dyDescent="0.3">
      <c r="B1407" s="1"/>
      <c r="C1407" s="45"/>
      <c r="E1407" s="5"/>
      <c r="F1407" s="5"/>
    </row>
    <row r="1408" spans="2:6" x14ac:dyDescent="0.3">
      <c r="B1408" s="1"/>
      <c r="C1408" s="45"/>
      <c r="E1408" s="5"/>
      <c r="F1408" s="5"/>
    </row>
    <row r="1409" spans="2:6" x14ac:dyDescent="0.3">
      <c r="B1409" s="1"/>
      <c r="C1409" s="45"/>
      <c r="E1409" s="5"/>
      <c r="F1409" s="5"/>
    </row>
    <row r="1410" spans="2:6" x14ac:dyDescent="0.3">
      <c r="B1410" s="1"/>
      <c r="C1410" s="45"/>
      <c r="E1410" s="5"/>
      <c r="F1410" s="5"/>
    </row>
    <row r="1411" spans="2:6" x14ac:dyDescent="0.3">
      <c r="B1411" s="1"/>
      <c r="C1411" s="45"/>
      <c r="E1411" s="5"/>
      <c r="F1411" s="5"/>
    </row>
    <row r="1412" spans="2:6" x14ac:dyDescent="0.3">
      <c r="B1412" s="1"/>
      <c r="C1412" s="45"/>
      <c r="E1412" s="5"/>
      <c r="F1412" s="5"/>
    </row>
    <row r="1413" spans="2:6" x14ac:dyDescent="0.3">
      <c r="B1413" s="1"/>
      <c r="C1413" s="45"/>
      <c r="E1413" s="5"/>
      <c r="F1413" s="5"/>
    </row>
    <row r="1414" spans="2:6" x14ac:dyDescent="0.3">
      <c r="B1414" s="1"/>
      <c r="C1414" s="45"/>
      <c r="E1414" s="5"/>
      <c r="F1414" s="5"/>
    </row>
    <row r="1415" spans="2:6" x14ac:dyDescent="0.3">
      <c r="B1415" s="1"/>
      <c r="C1415" s="45"/>
      <c r="E1415" s="5"/>
      <c r="F1415" s="5"/>
    </row>
    <row r="1416" spans="2:6" x14ac:dyDescent="0.3">
      <c r="B1416" s="1"/>
      <c r="C1416" s="45"/>
      <c r="E1416" s="5"/>
      <c r="F1416" s="5"/>
    </row>
    <row r="1417" spans="2:6" x14ac:dyDescent="0.3">
      <c r="B1417" s="1"/>
      <c r="C1417" s="45"/>
      <c r="E1417" s="5"/>
      <c r="F1417" s="5"/>
    </row>
    <row r="1418" spans="2:6" x14ac:dyDescent="0.3">
      <c r="B1418" s="1"/>
      <c r="C1418" s="45"/>
      <c r="E1418" s="5"/>
      <c r="F1418" s="5"/>
    </row>
    <row r="1419" spans="2:6" x14ac:dyDescent="0.3">
      <c r="B1419" s="1"/>
      <c r="C1419" s="45"/>
      <c r="E1419" s="5"/>
      <c r="F1419" s="5"/>
    </row>
    <row r="1420" spans="2:6" x14ac:dyDescent="0.3">
      <c r="B1420" s="1"/>
      <c r="C1420" s="45"/>
      <c r="E1420" s="5"/>
      <c r="F1420" s="5"/>
    </row>
    <row r="1421" spans="2:6" x14ac:dyDescent="0.3">
      <c r="B1421" s="1"/>
      <c r="C1421" s="45"/>
      <c r="E1421" s="5"/>
      <c r="F1421" s="5"/>
    </row>
    <row r="1422" spans="2:6" x14ac:dyDescent="0.3">
      <c r="B1422" s="1"/>
      <c r="C1422" s="45"/>
      <c r="E1422" s="5"/>
      <c r="F1422" s="5"/>
    </row>
    <row r="1423" spans="2:6" x14ac:dyDescent="0.3">
      <c r="B1423" s="1"/>
      <c r="C1423" s="45"/>
      <c r="E1423" s="5"/>
      <c r="F1423" s="5"/>
    </row>
    <row r="1424" spans="2:6" x14ac:dyDescent="0.3">
      <c r="B1424" s="1"/>
      <c r="C1424" s="45"/>
      <c r="E1424" s="5"/>
      <c r="F1424" s="5"/>
    </row>
    <row r="1425" spans="2:6" x14ac:dyDescent="0.3">
      <c r="B1425" s="1"/>
      <c r="C1425" s="45"/>
      <c r="E1425" s="5"/>
      <c r="F1425" s="5"/>
    </row>
    <row r="1426" spans="2:6" x14ac:dyDescent="0.3">
      <c r="B1426" s="1"/>
      <c r="C1426" s="45"/>
      <c r="E1426" s="5"/>
      <c r="F1426" s="5"/>
    </row>
    <row r="1427" spans="2:6" x14ac:dyDescent="0.3">
      <c r="B1427" s="1"/>
      <c r="C1427" s="45"/>
      <c r="E1427" s="5"/>
      <c r="F1427" s="5"/>
    </row>
    <row r="1428" spans="2:6" x14ac:dyDescent="0.3">
      <c r="B1428" s="1"/>
      <c r="C1428" s="45"/>
      <c r="E1428" s="5"/>
      <c r="F1428" s="5"/>
    </row>
    <row r="1429" spans="2:6" x14ac:dyDescent="0.3">
      <c r="B1429" s="1"/>
      <c r="C1429" s="45"/>
      <c r="E1429" s="5"/>
      <c r="F1429" s="5"/>
    </row>
    <row r="1430" spans="2:6" x14ac:dyDescent="0.3">
      <c r="B1430" s="1"/>
      <c r="C1430" s="45"/>
      <c r="E1430" s="5"/>
      <c r="F1430" s="5"/>
    </row>
    <row r="1431" spans="2:6" x14ac:dyDescent="0.3">
      <c r="B1431" s="1"/>
      <c r="C1431" s="45"/>
      <c r="E1431" s="5"/>
      <c r="F1431" s="5"/>
    </row>
    <row r="1432" spans="2:6" x14ac:dyDescent="0.3">
      <c r="B1432" s="1"/>
      <c r="C1432" s="45"/>
      <c r="E1432" s="5"/>
      <c r="F1432" s="5"/>
    </row>
    <row r="1433" spans="2:6" x14ac:dyDescent="0.3">
      <c r="B1433" s="1"/>
      <c r="C1433" s="45"/>
      <c r="E1433" s="5"/>
      <c r="F1433" s="5"/>
    </row>
    <row r="1434" spans="2:6" x14ac:dyDescent="0.3">
      <c r="B1434" s="1"/>
      <c r="C1434" s="45"/>
      <c r="E1434" s="5"/>
      <c r="F1434" s="5"/>
    </row>
    <row r="1435" spans="2:6" x14ac:dyDescent="0.3">
      <c r="B1435" s="1"/>
      <c r="C1435" s="45"/>
      <c r="E1435" s="5"/>
      <c r="F1435" s="5"/>
    </row>
    <row r="1436" spans="2:6" x14ac:dyDescent="0.3">
      <c r="B1436" s="1"/>
      <c r="C1436" s="45"/>
      <c r="E1436" s="5"/>
      <c r="F1436" s="5"/>
    </row>
    <row r="1437" spans="2:6" x14ac:dyDescent="0.3">
      <c r="B1437" s="1"/>
      <c r="C1437" s="45"/>
      <c r="E1437" s="5"/>
      <c r="F1437" s="5"/>
    </row>
    <row r="1438" spans="2:6" x14ac:dyDescent="0.3">
      <c r="B1438" s="1"/>
      <c r="C1438" s="45"/>
      <c r="E1438" s="5"/>
      <c r="F1438" s="5"/>
    </row>
    <row r="1439" spans="2:6" x14ac:dyDescent="0.3">
      <c r="B1439" s="1"/>
      <c r="C1439" s="45"/>
      <c r="E1439" s="5"/>
      <c r="F1439" s="5"/>
    </row>
    <row r="1440" spans="2:6" x14ac:dyDescent="0.3">
      <c r="B1440" s="1"/>
      <c r="C1440" s="45"/>
      <c r="E1440" s="5"/>
      <c r="F1440" s="5"/>
    </row>
    <row r="1441" spans="2:6" x14ac:dyDescent="0.3">
      <c r="B1441" s="1"/>
      <c r="C1441" s="45"/>
      <c r="E1441" s="5"/>
      <c r="F1441" s="5"/>
    </row>
    <row r="1442" spans="2:6" x14ac:dyDescent="0.3">
      <c r="B1442" s="1"/>
      <c r="C1442" s="45"/>
      <c r="E1442" s="5"/>
      <c r="F1442" s="5"/>
    </row>
    <row r="1443" spans="2:6" x14ac:dyDescent="0.3">
      <c r="B1443" s="1"/>
      <c r="C1443" s="45"/>
      <c r="E1443" s="5"/>
      <c r="F1443" s="5"/>
    </row>
    <row r="1444" spans="2:6" x14ac:dyDescent="0.3">
      <c r="B1444" s="1"/>
      <c r="C1444" s="45"/>
      <c r="E1444" s="5"/>
      <c r="F1444" s="5"/>
    </row>
    <row r="1445" spans="2:6" x14ac:dyDescent="0.3">
      <c r="B1445" s="1"/>
      <c r="C1445" s="45"/>
      <c r="E1445" s="5"/>
      <c r="F1445" s="5"/>
    </row>
    <row r="1446" spans="2:6" x14ac:dyDescent="0.3">
      <c r="B1446" s="1"/>
      <c r="C1446" s="45"/>
      <c r="E1446" s="5"/>
      <c r="F1446" s="5"/>
    </row>
    <row r="1447" spans="2:6" x14ac:dyDescent="0.3">
      <c r="B1447" s="1"/>
      <c r="C1447" s="45"/>
      <c r="E1447" s="5"/>
      <c r="F1447" s="5"/>
    </row>
    <row r="1448" spans="2:6" x14ac:dyDescent="0.3">
      <c r="B1448" s="1"/>
      <c r="C1448" s="45"/>
      <c r="E1448" s="5"/>
      <c r="F1448" s="5"/>
    </row>
    <row r="1449" spans="2:6" x14ac:dyDescent="0.3">
      <c r="B1449" s="1"/>
      <c r="C1449" s="45"/>
      <c r="E1449" s="5"/>
      <c r="F1449" s="5"/>
    </row>
    <row r="1450" spans="2:6" x14ac:dyDescent="0.3">
      <c r="B1450" s="1"/>
      <c r="C1450" s="45"/>
      <c r="E1450" s="5"/>
      <c r="F1450" s="5"/>
    </row>
    <row r="1451" spans="2:6" x14ac:dyDescent="0.3">
      <c r="B1451" s="1"/>
      <c r="C1451" s="45"/>
      <c r="E1451" s="5"/>
      <c r="F1451" s="5"/>
    </row>
    <row r="1452" spans="2:6" x14ac:dyDescent="0.3">
      <c r="B1452" s="1"/>
      <c r="C1452" s="45"/>
      <c r="E1452" s="5"/>
      <c r="F1452" s="5"/>
    </row>
    <row r="1453" spans="2:6" x14ac:dyDescent="0.3">
      <c r="B1453" s="1"/>
      <c r="C1453" s="45"/>
      <c r="E1453" s="5"/>
      <c r="F1453" s="5"/>
    </row>
    <row r="1454" spans="2:6" x14ac:dyDescent="0.3">
      <c r="B1454" s="1"/>
      <c r="C1454" s="45"/>
      <c r="E1454" s="5"/>
      <c r="F1454" s="5"/>
    </row>
    <row r="1455" spans="2:6" x14ac:dyDescent="0.3">
      <c r="B1455" s="1"/>
      <c r="C1455" s="45"/>
      <c r="E1455" s="5"/>
      <c r="F1455" s="5"/>
    </row>
    <row r="1456" spans="2:6" x14ac:dyDescent="0.3">
      <c r="B1456" s="1"/>
      <c r="C1456" s="45"/>
      <c r="E1456" s="5"/>
      <c r="F1456" s="5"/>
    </row>
    <row r="1457" spans="2:11" x14ac:dyDescent="0.3">
      <c r="B1457" s="1"/>
      <c r="C1457" s="45"/>
      <c r="E1457" s="5"/>
      <c r="F1457" s="5"/>
    </row>
    <row r="1458" spans="2:11" x14ac:dyDescent="0.3">
      <c r="B1458" s="1"/>
      <c r="C1458" s="45"/>
      <c r="E1458" s="5"/>
      <c r="F1458" s="5"/>
      <c r="K1458" s="5"/>
    </row>
    <row r="1459" spans="2:11" x14ac:dyDescent="0.3">
      <c r="B1459" s="1"/>
      <c r="C1459" s="45"/>
      <c r="E1459" s="5"/>
      <c r="F1459" s="5"/>
      <c r="K1459" s="5"/>
    </row>
    <row r="1460" spans="2:11" x14ac:dyDescent="0.3">
      <c r="B1460" s="1"/>
      <c r="C1460" s="45"/>
      <c r="E1460" s="5"/>
      <c r="F1460" s="5"/>
      <c r="K1460" s="5"/>
    </row>
    <row r="1461" spans="2:11" x14ac:dyDescent="0.3">
      <c r="B1461" s="1"/>
      <c r="C1461" s="45"/>
      <c r="E1461" s="5"/>
      <c r="F1461" s="5"/>
      <c r="K1461" s="5"/>
    </row>
    <row r="1462" spans="2:11" x14ac:dyDescent="0.3">
      <c r="B1462" s="1"/>
      <c r="C1462" s="45"/>
      <c r="E1462" s="5"/>
      <c r="F1462" s="5"/>
      <c r="K1462" s="5"/>
    </row>
    <row r="1463" spans="2:11" x14ac:dyDescent="0.3">
      <c r="B1463" s="1"/>
      <c r="C1463" s="45"/>
      <c r="E1463" s="5"/>
      <c r="F1463" s="5"/>
      <c r="K1463" s="5"/>
    </row>
    <row r="1464" spans="2:11" x14ac:dyDescent="0.3">
      <c r="B1464" s="1"/>
      <c r="C1464" s="45"/>
      <c r="E1464" s="5"/>
      <c r="F1464" s="5"/>
      <c r="K1464" s="5"/>
    </row>
    <row r="1465" spans="2:11" x14ac:dyDescent="0.3">
      <c r="B1465" s="1"/>
      <c r="C1465" s="45"/>
      <c r="E1465" s="5"/>
      <c r="F1465" s="5"/>
      <c r="K1465" s="5"/>
    </row>
    <row r="1466" spans="2:11" x14ac:dyDescent="0.3">
      <c r="B1466" s="1"/>
      <c r="C1466" s="45"/>
      <c r="E1466" s="5"/>
      <c r="F1466" s="5"/>
      <c r="K1466" s="5"/>
    </row>
    <row r="1467" spans="2:11" x14ac:dyDescent="0.3">
      <c r="B1467" s="1"/>
      <c r="C1467" s="45"/>
      <c r="E1467" s="5"/>
      <c r="F1467" s="5"/>
      <c r="K1467" s="5"/>
    </row>
    <row r="1468" spans="2:11" x14ac:dyDescent="0.3">
      <c r="B1468" s="1"/>
      <c r="C1468" s="45"/>
      <c r="E1468" s="5"/>
      <c r="F1468" s="5"/>
      <c r="K1468" s="5"/>
    </row>
    <row r="1469" spans="2:11" x14ac:dyDescent="0.3">
      <c r="B1469" s="1"/>
      <c r="C1469" s="45"/>
      <c r="E1469" s="5"/>
      <c r="F1469" s="5"/>
      <c r="K1469" s="5"/>
    </row>
    <row r="1470" spans="2:11" x14ac:dyDescent="0.3">
      <c r="B1470" s="1"/>
      <c r="C1470" s="45"/>
      <c r="E1470" s="5"/>
      <c r="F1470" s="5"/>
    </row>
    <row r="1471" spans="2:11" x14ac:dyDescent="0.3">
      <c r="B1471" s="1"/>
      <c r="C1471" s="45"/>
      <c r="E1471" s="5"/>
      <c r="F1471" s="5"/>
    </row>
    <row r="1472" spans="2:11" x14ac:dyDescent="0.3">
      <c r="B1472" s="1"/>
      <c r="C1472" s="45"/>
    </row>
    <row r="1473" spans="2:3" x14ac:dyDescent="0.3">
      <c r="B1473" s="1"/>
      <c r="C1473" s="45"/>
    </row>
    <row r="1474" spans="2:3" x14ac:dyDescent="0.3">
      <c r="B1474" s="1"/>
      <c r="C1474" s="45"/>
    </row>
    <row r="1475" spans="2:3" x14ac:dyDescent="0.3">
      <c r="B1475" s="1"/>
      <c r="C1475" s="45"/>
    </row>
    <row r="1476" spans="2:3" x14ac:dyDescent="0.3">
      <c r="B1476" s="1"/>
      <c r="C1476" s="45"/>
    </row>
    <row r="1477" spans="2:3" x14ac:dyDescent="0.3">
      <c r="B1477" s="1"/>
      <c r="C1477" s="45"/>
    </row>
    <row r="1478" spans="2:3" x14ac:dyDescent="0.3">
      <c r="B1478" s="1"/>
      <c r="C1478" s="45"/>
    </row>
    <row r="1479" spans="2:3" x14ac:dyDescent="0.3">
      <c r="B1479" s="1"/>
      <c r="C1479" s="45"/>
    </row>
    <row r="1480" spans="2:3" x14ac:dyDescent="0.3">
      <c r="B1480" s="1"/>
      <c r="C1480" s="45"/>
    </row>
    <row r="1481" spans="2:3" x14ac:dyDescent="0.3">
      <c r="B1481" s="1"/>
      <c r="C1481" s="45"/>
    </row>
    <row r="1482" spans="2:3" x14ac:dyDescent="0.3">
      <c r="B1482" s="1"/>
      <c r="C1482" s="45"/>
    </row>
    <row r="1483" spans="2:3" x14ac:dyDescent="0.3">
      <c r="B1483" s="1"/>
      <c r="C1483" s="45"/>
    </row>
    <row r="1484" spans="2:3" x14ac:dyDescent="0.3">
      <c r="B1484" s="1"/>
      <c r="C1484" s="45"/>
    </row>
    <row r="1485" spans="2:3" x14ac:dyDescent="0.3">
      <c r="B1485" s="1"/>
      <c r="C1485" s="45"/>
    </row>
    <row r="1486" spans="2:3" x14ac:dyDescent="0.3">
      <c r="B1486" s="1"/>
      <c r="C1486" s="45"/>
    </row>
    <row r="1487" spans="2:3" x14ac:dyDescent="0.3">
      <c r="B1487" s="1"/>
      <c r="C1487" s="45"/>
    </row>
    <row r="1488" spans="2:3" x14ac:dyDescent="0.3">
      <c r="B1488" s="1"/>
      <c r="C1488" s="45"/>
    </row>
    <row r="1489" spans="2:3" x14ac:dyDescent="0.3">
      <c r="B1489" s="1"/>
      <c r="C1489" s="45"/>
    </row>
    <row r="1490" spans="2:3" x14ac:dyDescent="0.3">
      <c r="B1490" s="1"/>
      <c r="C1490" s="45"/>
    </row>
    <row r="1491" spans="2:3" x14ac:dyDescent="0.3">
      <c r="B1491" s="1"/>
      <c r="C1491" s="45"/>
    </row>
    <row r="1492" spans="2:3" x14ac:dyDescent="0.3">
      <c r="B1492" s="1"/>
      <c r="C1492" s="45"/>
    </row>
    <row r="1493" spans="2:3" x14ac:dyDescent="0.3">
      <c r="B1493" s="1"/>
      <c r="C1493" s="45"/>
    </row>
    <row r="1494" spans="2:3" x14ac:dyDescent="0.3">
      <c r="B1494" s="1"/>
      <c r="C1494" s="45"/>
    </row>
    <row r="1495" spans="2:3" x14ac:dyDescent="0.3">
      <c r="B1495" s="1"/>
      <c r="C1495" s="45"/>
    </row>
    <row r="1496" spans="2:3" x14ac:dyDescent="0.3">
      <c r="B1496" s="1"/>
      <c r="C1496" s="45"/>
    </row>
    <row r="1497" spans="2:3" x14ac:dyDescent="0.3">
      <c r="B1497" s="1"/>
      <c r="C1497" s="45"/>
    </row>
    <row r="1498" spans="2:3" x14ac:dyDescent="0.3">
      <c r="B1498" s="1"/>
      <c r="C1498" s="45"/>
    </row>
    <row r="1499" spans="2:3" x14ac:dyDescent="0.3">
      <c r="B1499" s="1"/>
      <c r="C1499" s="45"/>
    </row>
    <row r="1500" spans="2:3" x14ac:dyDescent="0.3">
      <c r="B1500" s="1"/>
      <c r="C1500" s="45"/>
    </row>
    <row r="1501" spans="2:3" x14ac:dyDescent="0.3">
      <c r="B1501" s="1"/>
      <c r="C1501" s="45"/>
    </row>
    <row r="1502" spans="2:3" x14ac:dyDescent="0.3">
      <c r="B1502" s="1"/>
      <c r="C1502" s="45"/>
    </row>
    <row r="1503" spans="2:3" x14ac:dyDescent="0.3">
      <c r="B1503" s="1"/>
      <c r="C1503" s="45"/>
    </row>
    <row r="1504" spans="2:3" x14ac:dyDescent="0.3">
      <c r="B1504" s="1"/>
      <c r="C1504" s="45"/>
    </row>
    <row r="1505" spans="2:3" x14ac:dyDescent="0.3">
      <c r="B1505" s="1"/>
      <c r="C1505" s="45"/>
    </row>
    <row r="1506" spans="2:3" x14ac:dyDescent="0.3">
      <c r="B1506" s="1"/>
      <c r="C1506" s="45"/>
    </row>
    <row r="1507" spans="2:3" x14ac:dyDescent="0.3">
      <c r="B1507" s="1"/>
      <c r="C1507" s="45"/>
    </row>
    <row r="1508" spans="2:3" x14ac:dyDescent="0.3">
      <c r="B1508" s="1"/>
      <c r="C1508" s="45"/>
    </row>
    <row r="1509" spans="2:3" x14ac:dyDescent="0.3">
      <c r="B1509" s="1"/>
      <c r="C1509" s="45"/>
    </row>
    <row r="1510" spans="2:3" x14ac:dyDescent="0.3">
      <c r="B1510" s="1"/>
      <c r="C1510" s="45"/>
    </row>
    <row r="1511" spans="2:3" x14ac:dyDescent="0.3">
      <c r="B1511" s="1"/>
      <c r="C1511" s="45"/>
    </row>
    <row r="1512" spans="2:3" x14ac:dyDescent="0.3">
      <c r="B1512" s="1"/>
      <c r="C1512" s="45"/>
    </row>
    <row r="1513" spans="2:3" x14ac:dyDescent="0.3">
      <c r="B1513" s="1"/>
      <c r="C1513" s="45"/>
    </row>
    <row r="1514" spans="2:3" x14ac:dyDescent="0.3">
      <c r="B1514" s="1"/>
      <c r="C1514" s="45"/>
    </row>
    <row r="1515" spans="2:3" x14ac:dyDescent="0.3">
      <c r="B1515" s="1"/>
      <c r="C1515" s="45"/>
    </row>
    <row r="1516" spans="2:3" x14ac:dyDescent="0.3">
      <c r="B1516" s="1"/>
      <c r="C1516" s="45"/>
    </row>
    <row r="1517" spans="2:3" x14ac:dyDescent="0.3">
      <c r="B1517" s="1"/>
      <c r="C1517" s="45"/>
    </row>
    <row r="1518" spans="2:3" x14ac:dyDescent="0.3">
      <c r="B1518" s="1"/>
      <c r="C1518" s="45"/>
    </row>
    <row r="1519" spans="2:3" x14ac:dyDescent="0.3">
      <c r="B1519" s="1"/>
      <c r="C1519" s="45"/>
    </row>
    <row r="1520" spans="2:3" x14ac:dyDescent="0.3">
      <c r="B1520" s="1"/>
      <c r="C1520" s="45"/>
    </row>
    <row r="1521" spans="2:3" x14ac:dyDescent="0.3">
      <c r="B1521" s="1"/>
      <c r="C1521" s="45"/>
    </row>
    <row r="1522" spans="2:3" x14ac:dyDescent="0.3">
      <c r="B1522" s="1"/>
      <c r="C1522" s="45"/>
    </row>
    <row r="1523" spans="2:3" x14ac:dyDescent="0.3">
      <c r="B1523" s="1"/>
      <c r="C1523" s="45"/>
    </row>
    <row r="1524" spans="2:3" x14ac:dyDescent="0.3">
      <c r="B1524" s="1"/>
      <c r="C1524" s="45"/>
    </row>
    <row r="1525" spans="2:3" x14ac:dyDescent="0.3">
      <c r="B1525" s="1"/>
      <c r="C1525" s="45"/>
    </row>
    <row r="1526" spans="2:3" x14ac:dyDescent="0.3">
      <c r="B1526" s="1"/>
      <c r="C1526" s="45"/>
    </row>
    <row r="1527" spans="2:3" x14ac:dyDescent="0.3">
      <c r="B1527" s="1"/>
      <c r="C1527" s="45"/>
    </row>
    <row r="1528" spans="2:3" x14ac:dyDescent="0.3">
      <c r="B1528" s="1"/>
      <c r="C1528" s="45"/>
    </row>
    <row r="1529" spans="2:3" x14ac:dyDescent="0.3">
      <c r="B1529" s="1"/>
      <c r="C1529" s="45"/>
    </row>
    <row r="1530" spans="2:3" x14ac:dyDescent="0.3">
      <c r="B1530" s="1"/>
      <c r="C1530" s="45"/>
    </row>
    <row r="1531" spans="2:3" x14ac:dyDescent="0.3">
      <c r="B1531" s="1"/>
      <c r="C1531" s="45"/>
    </row>
    <row r="1532" spans="2:3" x14ac:dyDescent="0.3">
      <c r="B1532" s="1"/>
      <c r="C1532" s="45"/>
    </row>
    <row r="1533" spans="2:3" x14ac:dyDescent="0.3">
      <c r="B1533" s="1"/>
      <c r="C1533" s="45"/>
    </row>
    <row r="1534" spans="2:3" x14ac:dyDescent="0.3">
      <c r="B1534" s="1"/>
      <c r="C1534" s="45"/>
    </row>
    <row r="1535" spans="2:3" x14ac:dyDescent="0.3">
      <c r="B1535" s="1"/>
      <c r="C1535" s="45"/>
    </row>
    <row r="1536" spans="2:3" x14ac:dyDescent="0.3">
      <c r="B1536" s="1"/>
      <c r="C1536" s="45"/>
    </row>
    <row r="1537" spans="2:3" x14ac:dyDescent="0.3">
      <c r="B1537" s="1"/>
      <c r="C1537" s="45"/>
    </row>
    <row r="1538" spans="2:3" x14ac:dyDescent="0.3">
      <c r="B1538" s="1"/>
      <c r="C1538" s="45"/>
    </row>
    <row r="1539" spans="2:3" x14ac:dyDescent="0.3">
      <c r="B1539" s="1"/>
      <c r="C1539" s="45"/>
    </row>
    <row r="1540" spans="2:3" x14ac:dyDescent="0.3">
      <c r="B1540" s="1"/>
      <c r="C1540" s="45"/>
    </row>
    <row r="1541" spans="2:3" x14ac:dyDescent="0.3">
      <c r="B1541" s="1"/>
      <c r="C1541" s="45"/>
    </row>
    <row r="1542" spans="2:3" x14ac:dyDescent="0.3">
      <c r="B1542" s="1"/>
      <c r="C1542" s="45"/>
    </row>
    <row r="1543" spans="2:3" x14ac:dyDescent="0.3">
      <c r="B1543" s="1"/>
      <c r="C1543" s="45"/>
    </row>
    <row r="1544" spans="2:3" x14ac:dyDescent="0.3">
      <c r="B1544" s="1"/>
      <c r="C1544" s="45"/>
    </row>
    <row r="1545" spans="2:3" x14ac:dyDescent="0.3">
      <c r="B1545" s="1"/>
      <c r="C1545" s="45"/>
    </row>
    <row r="1546" spans="2:3" x14ac:dyDescent="0.3">
      <c r="B1546" s="1"/>
      <c r="C1546" s="45"/>
    </row>
    <row r="1547" spans="2:3" x14ac:dyDescent="0.3">
      <c r="B1547" s="1"/>
      <c r="C1547" s="45"/>
    </row>
    <row r="1548" spans="2:3" x14ac:dyDescent="0.3">
      <c r="B1548" s="1"/>
      <c r="C1548" s="45"/>
    </row>
    <row r="1549" spans="2:3" x14ac:dyDescent="0.3">
      <c r="B1549" s="1"/>
      <c r="C1549" s="45"/>
    </row>
    <row r="1550" spans="2:3" x14ac:dyDescent="0.3">
      <c r="B1550" s="1"/>
      <c r="C1550" s="45"/>
    </row>
    <row r="1551" spans="2:3" x14ac:dyDescent="0.3">
      <c r="B1551" s="1"/>
      <c r="C1551" s="45"/>
    </row>
    <row r="1552" spans="2:3" x14ac:dyDescent="0.3">
      <c r="B1552" s="1"/>
      <c r="C1552" s="45"/>
    </row>
    <row r="1553" spans="2:3" x14ac:dyDescent="0.3">
      <c r="B1553" s="1"/>
      <c r="C1553" s="45"/>
    </row>
    <row r="1554" spans="2:3" x14ac:dyDescent="0.3">
      <c r="B1554" s="1"/>
      <c r="C1554" s="45"/>
    </row>
    <row r="1555" spans="2:3" x14ac:dyDescent="0.3">
      <c r="B1555" s="1"/>
      <c r="C1555" s="45"/>
    </row>
    <row r="1556" spans="2:3" x14ac:dyDescent="0.3">
      <c r="B1556" s="1"/>
      <c r="C1556" s="45"/>
    </row>
    <row r="1557" spans="2:3" x14ac:dyDescent="0.3">
      <c r="B1557" s="1"/>
      <c r="C1557" s="45"/>
    </row>
    <row r="1558" spans="2:3" x14ac:dyDescent="0.3">
      <c r="B1558" s="1"/>
      <c r="C1558" s="45"/>
    </row>
    <row r="1559" spans="2:3" x14ac:dyDescent="0.3">
      <c r="B1559" s="1"/>
      <c r="C1559" s="45"/>
    </row>
    <row r="1560" spans="2:3" x14ac:dyDescent="0.3">
      <c r="B1560" s="1"/>
      <c r="C1560" s="45"/>
    </row>
    <row r="1561" spans="2:3" x14ac:dyDescent="0.3">
      <c r="B1561" s="1"/>
      <c r="C1561" s="45"/>
    </row>
    <row r="1562" spans="2:3" x14ac:dyDescent="0.3">
      <c r="B1562" s="1"/>
      <c r="C1562" s="45"/>
    </row>
    <row r="1563" spans="2:3" x14ac:dyDescent="0.3">
      <c r="B1563" s="1"/>
      <c r="C1563" s="45"/>
    </row>
    <row r="1564" spans="2:3" x14ac:dyDescent="0.3">
      <c r="B1564" s="1"/>
      <c r="C1564" s="45"/>
    </row>
    <row r="1565" spans="2:3" x14ac:dyDescent="0.3">
      <c r="B1565" s="1"/>
      <c r="C1565" s="45"/>
    </row>
    <row r="1566" spans="2:3" x14ac:dyDescent="0.3">
      <c r="B1566" s="1"/>
      <c r="C1566" s="45"/>
    </row>
    <row r="1567" spans="2:3" x14ac:dyDescent="0.3">
      <c r="B1567" s="1"/>
      <c r="C1567" s="45"/>
    </row>
    <row r="1568" spans="2:3" x14ac:dyDescent="0.3">
      <c r="B1568" s="1"/>
      <c r="C1568" s="45"/>
    </row>
    <row r="1569" spans="2:3" x14ac:dyDescent="0.3">
      <c r="B1569" s="1"/>
      <c r="C1569" s="45"/>
    </row>
    <row r="1570" spans="2:3" x14ac:dyDescent="0.3">
      <c r="B1570" s="1"/>
      <c r="C1570" s="45"/>
    </row>
    <row r="1571" spans="2:3" x14ac:dyDescent="0.3">
      <c r="B1571" s="1"/>
      <c r="C1571" s="45"/>
    </row>
    <row r="1572" spans="2:3" x14ac:dyDescent="0.3">
      <c r="B1572" s="1"/>
      <c r="C1572" s="45"/>
    </row>
    <row r="1573" spans="2:3" x14ac:dyDescent="0.3">
      <c r="B1573" s="1"/>
      <c r="C1573" s="45"/>
    </row>
    <row r="1574" spans="2:3" x14ac:dyDescent="0.3">
      <c r="B1574" s="1"/>
      <c r="C1574" s="45"/>
    </row>
    <row r="1575" spans="2:3" x14ac:dyDescent="0.3">
      <c r="B1575" s="1"/>
      <c r="C1575" s="45"/>
    </row>
    <row r="1576" spans="2:3" x14ac:dyDescent="0.3">
      <c r="B1576" s="1"/>
      <c r="C1576" s="45"/>
    </row>
    <row r="1577" spans="2:3" x14ac:dyDescent="0.3">
      <c r="B1577" s="1"/>
      <c r="C1577" s="45"/>
    </row>
    <row r="1578" spans="2:3" x14ac:dyDescent="0.3">
      <c r="B1578" s="1"/>
      <c r="C1578" s="45"/>
    </row>
    <row r="1579" spans="2:3" x14ac:dyDescent="0.3">
      <c r="B1579" s="1"/>
      <c r="C1579" s="45"/>
    </row>
    <row r="1580" spans="2:3" x14ac:dyDescent="0.3">
      <c r="B1580" s="1"/>
      <c r="C1580" s="45"/>
    </row>
    <row r="1581" spans="2:3" x14ac:dyDescent="0.3">
      <c r="B1581" s="1"/>
      <c r="C1581" s="45"/>
    </row>
    <row r="1582" spans="2:3" x14ac:dyDescent="0.3">
      <c r="B1582" s="1"/>
      <c r="C1582" s="45"/>
    </row>
    <row r="1583" spans="2:3" x14ac:dyDescent="0.3">
      <c r="B1583" s="1"/>
      <c r="C1583" s="45"/>
    </row>
    <row r="1584" spans="2:3" x14ac:dyDescent="0.3">
      <c r="B1584" s="1"/>
      <c r="C1584" s="45"/>
    </row>
    <row r="1585" spans="2:3" x14ac:dyDescent="0.3">
      <c r="B1585" s="1"/>
      <c r="C1585" s="45"/>
    </row>
    <row r="1586" spans="2:3" x14ac:dyDescent="0.3">
      <c r="B1586" s="1"/>
      <c r="C1586" s="45"/>
    </row>
    <row r="1587" spans="2:3" x14ac:dyDescent="0.3">
      <c r="B1587" s="1"/>
      <c r="C1587" s="45"/>
    </row>
    <row r="1588" spans="2:3" x14ac:dyDescent="0.3">
      <c r="B1588" s="1"/>
      <c r="C1588" s="45"/>
    </row>
    <row r="1589" spans="2:3" x14ac:dyDescent="0.3">
      <c r="B1589" s="1"/>
      <c r="C1589" s="45"/>
    </row>
    <row r="1590" spans="2:3" x14ac:dyDescent="0.3">
      <c r="B1590" s="1"/>
      <c r="C1590" s="45"/>
    </row>
    <row r="1591" spans="2:3" x14ac:dyDescent="0.3">
      <c r="B1591" s="1"/>
      <c r="C1591" s="45"/>
    </row>
    <row r="1592" spans="2:3" x14ac:dyDescent="0.3">
      <c r="B1592" s="1"/>
      <c r="C1592" s="45"/>
    </row>
    <row r="1593" spans="2:3" x14ac:dyDescent="0.3">
      <c r="B1593" s="1"/>
      <c r="C1593" s="45"/>
    </row>
    <row r="1594" spans="2:3" x14ac:dyDescent="0.3">
      <c r="B1594" s="1"/>
      <c r="C1594" s="45"/>
    </row>
    <row r="1595" spans="2:3" x14ac:dyDescent="0.3">
      <c r="B1595" s="1"/>
      <c r="C1595" s="45"/>
    </row>
    <row r="1596" spans="2:3" x14ac:dyDescent="0.3">
      <c r="B1596" s="1"/>
      <c r="C1596" s="45"/>
    </row>
    <row r="1597" spans="2:3" x14ac:dyDescent="0.3">
      <c r="B1597" s="1"/>
      <c r="C1597" s="45"/>
    </row>
    <row r="1598" spans="2:3" x14ac:dyDescent="0.3">
      <c r="B1598" s="1"/>
      <c r="C1598" s="45"/>
    </row>
    <row r="1599" spans="2:3" x14ac:dyDescent="0.3">
      <c r="B1599" s="1"/>
      <c r="C1599" s="45"/>
    </row>
    <row r="1600" spans="2:3" x14ac:dyDescent="0.3">
      <c r="B1600" s="1"/>
      <c r="C1600" s="45"/>
    </row>
    <row r="1601" spans="2:3" x14ac:dyDescent="0.3">
      <c r="B1601" s="1"/>
      <c r="C1601" s="45"/>
    </row>
    <row r="1602" spans="2:3" x14ac:dyDescent="0.3">
      <c r="B1602" s="1"/>
      <c r="C1602" s="45"/>
    </row>
    <row r="1603" spans="2:3" x14ac:dyDescent="0.3">
      <c r="B1603" s="1"/>
      <c r="C1603" s="45"/>
    </row>
    <row r="1604" spans="2:3" x14ac:dyDescent="0.3">
      <c r="B1604" s="1"/>
      <c r="C1604" s="45"/>
    </row>
    <row r="1605" spans="2:3" x14ac:dyDescent="0.3">
      <c r="B1605" s="1"/>
      <c r="C1605" s="45"/>
    </row>
    <row r="1606" spans="2:3" x14ac:dyDescent="0.3">
      <c r="B1606" s="1"/>
      <c r="C1606" s="45"/>
    </row>
    <row r="1607" spans="2:3" x14ac:dyDescent="0.3">
      <c r="B1607" s="1"/>
      <c r="C1607" s="45"/>
    </row>
    <row r="1608" spans="2:3" x14ac:dyDescent="0.3">
      <c r="B1608" s="1"/>
      <c r="C1608" s="45"/>
    </row>
    <row r="1609" spans="2:3" x14ac:dyDescent="0.3">
      <c r="B1609" s="1"/>
      <c r="C1609" s="45"/>
    </row>
    <row r="1610" spans="2:3" x14ac:dyDescent="0.3">
      <c r="B1610" s="1"/>
      <c r="C1610" s="45"/>
    </row>
    <row r="1611" spans="2:3" x14ac:dyDescent="0.3">
      <c r="B1611" s="1"/>
      <c r="C1611" s="45"/>
    </row>
    <row r="1612" spans="2:3" x14ac:dyDescent="0.3">
      <c r="B1612" s="1"/>
      <c r="C1612" s="45"/>
    </row>
    <row r="1613" spans="2:3" x14ac:dyDescent="0.3">
      <c r="B1613" s="1"/>
      <c r="C1613" s="45"/>
    </row>
    <row r="1614" spans="2:3" x14ac:dyDescent="0.3">
      <c r="B1614" s="1"/>
      <c r="C1614" s="45"/>
    </row>
    <row r="1615" spans="2:3" x14ac:dyDescent="0.3">
      <c r="B1615" s="1"/>
      <c r="C1615" s="45"/>
    </row>
    <row r="1616" spans="2:3" x14ac:dyDescent="0.3">
      <c r="B1616" s="1"/>
      <c r="C1616" s="45"/>
    </row>
    <row r="1617" spans="2:3" x14ac:dyDescent="0.3">
      <c r="B1617" s="1"/>
      <c r="C1617" s="45"/>
    </row>
    <row r="1618" spans="2:3" x14ac:dyDescent="0.3">
      <c r="B1618" s="1"/>
      <c r="C1618" s="45"/>
    </row>
    <row r="1619" spans="2:3" x14ac:dyDescent="0.3">
      <c r="B1619" s="1"/>
      <c r="C1619" s="45"/>
    </row>
    <row r="1620" spans="2:3" x14ac:dyDescent="0.3">
      <c r="B1620" s="1"/>
      <c r="C1620" s="45"/>
    </row>
    <row r="1621" spans="2:3" x14ac:dyDescent="0.3">
      <c r="B1621" s="1"/>
      <c r="C1621" s="45"/>
    </row>
    <row r="1622" spans="2:3" x14ac:dyDescent="0.3">
      <c r="B1622" s="1"/>
      <c r="C1622" s="45"/>
    </row>
    <row r="1623" spans="2:3" x14ac:dyDescent="0.3">
      <c r="B1623" s="1"/>
      <c r="C1623" s="45"/>
    </row>
    <row r="1624" spans="2:3" x14ac:dyDescent="0.3">
      <c r="B1624" s="1"/>
      <c r="C1624" s="45"/>
    </row>
    <row r="1625" spans="2:3" x14ac:dyDescent="0.3">
      <c r="B1625" s="1"/>
      <c r="C1625" s="45"/>
    </row>
    <row r="1626" spans="2:3" x14ac:dyDescent="0.3">
      <c r="B1626" s="1"/>
      <c r="C1626" s="45"/>
    </row>
    <row r="1627" spans="2:3" x14ac:dyDescent="0.3">
      <c r="B1627" s="1"/>
      <c r="C1627" s="45"/>
    </row>
    <row r="1628" spans="2:3" x14ac:dyDescent="0.3">
      <c r="B1628" s="1"/>
      <c r="C1628" s="45"/>
    </row>
    <row r="1629" spans="2:3" x14ac:dyDescent="0.3">
      <c r="B1629" s="1"/>
      <c r="C1629" s="45"/>
    </row>
    <row r="1630" spans="2:3" x14ac:dyDescent="0.3">
      <c r="B1630" s="1"/>
      <c r="C1630" s="45"/>
    </row>
    <row r="1631" spans="2:3" x14ac:dyDescent="0.3">
      <c r="B1631" s="1"/>
      <c r="C1631" s="45"/>
    </row>
    <row r="1632" spans="2:3" x14ac:dyDescent="0.3">
      <c r="B1632" s="1"/>
      <c r="C1632" s="45"/>
    </row>
    <row r="1633" spans="2:3" x14ac:dyDescent="0.3">
      <c r="B1633" s="1"/>
      <c r="C1633" s="45"/>
    </row>
    <row r="1634" spans="2:3" x14ac:dyDescent="0.3">
      <c r="B1634" s="1"/>
      <c r="C1634" s="45"/>
    </row>
    <row r="1635" spans="2:3" x14ac:dyDescent="0.3">
      <c r="B1635" s="1"/>
      <c r="C1635" s="45"/>
    </row>
    <row r="1636" spans="2:3" x14ac:dyDescent="0.3">
      <c r="B1636" s="1"/>
      <c r="C1636" s="45"/>
    </row>
    <row r="1637" spans="2:3" x14ac:dyDescent="0.3">
      <c r="B1637" s="1"/>
      <c r="C1637" s="45"/>
    </row>
    <row r="1638" spans="2:3" x14ac:dyDescent="0.3">
      <c r="B1638" s="1"/>
      <c r="C1638" s="45"/>
    </row>
    <row r="1639" spans="2:3" x14ac:dyDescent="0.3">
      <c r="B1639" s="1"/>
      <c r="C1639" s="45"/>
    </row>
    <row r="1640" spans="2:3" x14ac:dyDescent="0.3">
      <c r="B1640" s="1"/>
      <c r="C1640" s="45"/>
    </row>
    <row r="1641" spans="2:3" x14ac:dyDescent="0.3">
      <c r="B1641" s="1"/>
      <c r="C1641" s="45"/>
    </row>
    <row r="1642" spans="2:3" x14ac:dyDescent="0.3">
      <c r="B1642" s="1"/>
      <c r="C1642" s="45"/>
    </row>
    <row r="1643" spans="2:3" x14ac:dyDescent="0.3">
      <c r="B1643" s="1"/>
      <c r="C1643" s="45"/>
    </row>
    <row r="1644" spans="2:3" x14ac:dyDescent="0.3">
      <c r="B1644" s="1"/>
      <c r="C1644" s="45"/>
    </row>
    <row r="1645" spans="2:3" x14ac:dyDescent="0.3">
      <c r="B1645" s="1"/>
      <c r="C1645" s="45"/>
    </row>
    <row r="1646" spans="2:3" x14ac:dyDescent="0.3">
      <c r="B1646" s="1"/>
      <c r="C1646" s="45"/>
    </row>
    <row r="1647" spans="2:3" x14ac:dyDescent="0.3">
      <c r="B1647" s="1"/>
      <c r="C1647" s="45"/>
    </row>
    <row r="1648" spans="2:3" x14ac:dyDescent="0.3">
      <c r="B1648" s="1"/>
      <c r="C1648" s="45"/>
    </row>
    <row r="1649" spans="2:3" x14ac:dyDescent="0.3">
      <c r="B1649" s="1"/>
      <c r="C1649" s="45"/>
    </row>
    <row r="1650" spans="2:3" x14ac:dyDescent="0.3">
      <c r="B1650" s="1"/>
      <c r="C1650" s="45"/>
    </row>
    <row r="1651" spans="2:3" x14ac:dyDescent="0.3">
      <c r="B1651" s="1"/>
      <c r="C1651" s="45"/>
    </row>
    <row r="1652" spans="2:3" x14ac:dyDescent="0.3">
      <c r="B1652" s="1"/>
      <c r="C1652" s="45"/>
    </row>
    <row r="1653" spans="2:3" x14ac:dyDescent="0.3">
      <c r="B1653" s="1"/>
      <c r="C1653" s="45"/>
    </row>
    <row r="1654" spans="2:3" x14ac:dyDescent="0.3">
      <c r="B1654" s="1"/>
      <c r="C1654" s="45"/>
    </row>
    <row r="1655" spans="2:3" x14ac:dyDescent="0.3">
      <c r="B1655" s="1"/>
      <c r="C1655" s="45"/>
    </row>
    <row r="1656" spans="2:3" x14ac:dyDescent="0.3">
      <c r="B1656" s="1"/>
      <c r="C1656" s="45"/>
    </row>
    <row r="1657" spans="2:3" x14ac:dyDescent="0.3">
      <c r="B1657" s="1"/>
      <c r="C1657" s="45"/>
    </row>
    <row r="1658" spans="2:3" x14ac:dyDescent="0.3">
      <c r="B1658" s="1"/>
      <c r="C1658" s="45"/>
    </row>
    <row r="1659" spans="2:3" x14ac:dyDescent="0.3">
      <c r="B1659" s="1"/>
      <c r="C1659" s="45"/>
    </row>
    <row r="1660" spans="2:3" x14ac:dyDescent="0.3">
      <c r="B1660" s="1"/>
      <c r="C1660" s="45"/>
    </row>
    <row r="1661" spans="2:3" x14ac:dyDescent="0.3">
      <c r="B1661" s="1"/>
      <c r="C1661" s="45"/>
    </row>
    <row r="1662" spans="2:3" x14ac:dyDescent="0.3">
      <c r="B1662" s="1"/>
      <c r="C1662" s="45"/>
    </row>
    <row r="1663" spans="2:3" x14ac:dyDescent="0.3">
      <c r="B1663" s="1"/>
      <c r="C1663" s="45"/>
    </row>
    <row r="1664" spans="2:3" x14ac:dyDescent="0.3">
      <c r="B1664" s="1"/>
      <c r="C1664" s="45"/>
    </row>
    <row r="1665" spans="2:3" x14ac:dyDescent="0.3">
      <c r="B1665" s="1"/>
      <c r="C1665" s="45"/>
    </row>
    <row r="1666" spans="2:3" x14ac:dyDescent="0.3">
      <c r="B1666" s="1"/>
      <c r="C1666" s="45"/>
    </row>
    <row r="1667" spans="2:3" x14ac:dyDescent="0.3">
      <c r="B1667" s="1"/>
      <c r="C1667" s="45"/>
    </row>
    <row r="1668" spans="2:3" x14ac:dyDescent="0.3">
      <c r="B1668" s="1"/>
      <c r="C1668" s="45"/>
    </row>
    <row r="1669" spans="2:3" x14ac:dyDescent="0.3">
      <c r="B1669" s="1"/>
      <c r="C1669" s="45"/>
    </row>
    <row r="1670" spans="2:3" x14ac:dyDescent="0.3">
      <c r="B1670" s="1"/>
      <c r="C1670" s="45"/>
    </row>
    <row r="1671" spans="2:3" x14ac:dyDescent="0.3">
      <c r="B1671" s="1"/>
      <c r="C1671" s="45"/>
    </row>
    <row r="1672" spans="2:3" x14ac:dyDescent="0.3">
      <c r="B1672" s="1"/>
      <c r="C1672" s="45"/>
    </row>
    <row r="1673" spans="2:3" x14ac:dyDescent="0.3">
      <c r="B1673" s="1"/>
      <c r="C1673" s="45"/>
    </row>
    <row r="1674" spans="2:3" x14ac:dyDescent="0.3">
      <c r="B1674" s="1"/>
      <c r="C1674" s="45"/>
    </row>
    <row r="1675" spans="2:3" x14ac:dyDescent="0.3">
      <c r="B1675" s="1"/>
      <c r="C1675" s="45"/>
    </row>
    <row r="1676" spans="2:3" x14ac:dyDescent="0.3">
      <c r="B1676" s="1"/>
      <c r="C1676" s="45"/>
    </row>
    <row r="1677" spans="2:3" x14ac:dyDescent="0.3">
      <c r="B1677" s="1"/>
      <c r="C1677" s="45"/>
    </row>
    <row r="1678" spans="2:3" x14ac:dyDescent="0.3">
      <c r="B1678" s="1"/>
      <c r="C1678" s="45"/>
    </row>
    <row r="1679" spans="2:3" x14ac:dyDescent="0.3">
      <c r="B1679" s="1"/>
      <c r="C1679" s="45"/>
    </row>
    <row r="1680" spans="2:3" x14ac:dyDescent="0.3">
      <c r="B1680" s="1"/>
      <c r="C1680" s="45"/>
    </row>
    <row r="1681" spans="2:3" x14ac:dyDescent="0.3">
      <c r="B1681" s="1"/>
      <c r="C1681" s="45"/>
    </row>
    <row r="1682" spans="2:3" x14ac:dyDescent="0.3">
      <c r="B1682" s="1"/>
      <c r="C1682" s="45"/>
    </row>
    <row r="1683" spans="2:3" x14ac:dyDescent="0.3">
      <c r="B1683" s="1"/>
      <c r="C1683" s="45"/>
    </row>
    <row r="1684" spans="2:3" x14ac:dyDescent="0.3">
      <c r="B1684" s="1"/>
      <c r="C1684" s="45"/>
    </row>
    <row r="1685" spans="2:3" x14ac:dyDescent="0.3">
      <c r="B1685" s="1"/>
      <c r="C1685" s="45"/>
    </row>
    <row r="1686" spans="2:3" x14ac:dyDescent="0.3">
      <c r="B1686" s="1"/>
      <c r="C1686" s="45"/>
    </row>
    <row r="1687" spans="2:3" x14ac:dyDescent="0.3">
      <c r="B1687" s="1"/>
      <c r="C1687" s="45"/>
    </row>
    <row r="1688" spans="2:3" x14ac:dyDescent="0.3">
      <c r="B1688" s="1"/>
      <c r="C1688" s="45"/>
    </row>
    <row r="1689" spans="2:3" x14ac:dyDescent="0.3">
      <c r="B1689" s="1"/>
      <c r="C1689" s="45"/>
    </row>
    <row r="1690" spans="2:3" x14ac:dyDescent="0.3">
      <c r="B1690" s="1"/>
      <c r="C1690" s="45"/>
    </row>
    <row r="1691" spans="2:3" x14ac:dyDescent="0.3">
      <c r="B1691" s="1"/>
      <c r="C1691" s="45"/>
    </row>
    <row r="1692" spans="2:3" x14ac:dyDescent="0.3">
      <c r="B1692" s="1"/>
      <c r="C1692" s="45"/>
    </row>
    <row r="1693" spans="2:3" x14ac:dyDescent="0.3">
      <c r="B1693" s="1"/>
      <c r="C1693" s="45"/>
    </row>
    <row r="1694" spans="2:3" x14ac:dyDescent="0.3">
      <c r="B1694" s="1"/>
      <c r="C1694" s="45"/>
    </row>
    <row r="1695" spans="2:3" x14ac:dyDescent="0.3">
      <c r="B1695" s="1"/>
      <c r="C1695" s="45"/>
    </row>
    <row r="1696" spans="2:3" x14ac:dyDescent="0.3">
      <c r="B1696" s="1"/>
      <c r="C1696" s="45"/>
    </row>
    <row r="1697" spans="2:3" x14ac:dyDescent="0.3">
      <c r="B1697" s="1"/>
      <c r="C1697" s="45"/>
    </row>
    <row r="1698" spans="2:3" x14ac:dyDescent="0.3">
      <c r="B1698" s="1"/>
      <c r="C1698" s="45"/>
    </row>
    <row r="1699" spans="2:3" x14ac:dyDescent="0.3">
      <c r="B1699" s="1"/>
      <c r="C1699" s="45"/>
    </row>
    <row r="1700" spans="2:3" x14ac:dyDescent="0.3">
      <c r="B1700" s="1"/>
      <c r="C1700" s="45"/>
    </row>
    <row r="1701" spans="2:3" x14ac:dyDescent="0.3">
      <c r="B1701" s="1"/>
      <c r="C1701" s="45"/>
    </row>
    <row r="1702" spans="2:3" x14ac:dyDescent="0.3">
      <c r="B1702" s="1"/>
      <c r="C1702" s="45"/>
    </row>
    <row r="1703" spans="2:3" x14ac:dyDescent="0.3">
      <c r="B1703" s="1"/>
      <c r="C1703" s="45"/>
    </row>
    <row r="1704" spans="2:3" x14ac:dyDescent="0.3">
      <c r="B1704" s="1"/>
      <c r="C1704" s="45"/>
    </row>
    <row r="1705" spans="2:3" x14ac:dyDescent="0.3">
      <c r="B1705" s="1"/>
      <c r="C1705" s="45"/>
    </row>
    <row r="1706" spans="2:3" x14ac:dyDescent="0.3">
      <c r="B1706" s="1"/>
      <c r="C1706" s="45"/>
    </row>
    <row r="1707" spans="2:3" x14ac:dyDescent="0.3">
      <c r="B1707" s="1"/>
      <c r="C1707" s="45"/>
    </row>
    <row r="1708" spans="2:3" x14ac:dyDescent="0.3">
      <c r="B1708" s="1"/>
      <c r="C1708" s="45"/>
    </row>
    <row r="1709" spans="2:3" x14ac:dyDescent="0.3">
      <c r="B1709" s="1"/>
      <c r="C1709" s="45"/>
    </row>
    <row r="1710" spans="2:3" x14ac:dyDescent="0.3">
      <c r="B1710" s="1"/>
      <c r="C1710" s="45"/>
    </row>
    <row r="1711" spans="2:3" x14ac:dyDescent="0.3">
      <c r="B1711" s="1"/>
      <c r="C1711" s="45"/>
    </row>
    <row r="1712" spans="2:3" x14ac:dyDescent="0.3">
      <c r="B1712" s="1"/>
      <c r="C1712" s="45"/>
    </row>
    <row r="1713" spans="2:3" x14ac:dyDescent="0.3">
      <c r="B1713" s="1"/>
      <c r="C1713" s="45"/>
    </row>
    <row r="1714" spans="2:3" x14ac:dyDescent="0.3">
      <c r="B1714" s="1"/>
      <c r="C1714" s="45"/>
    </row>
    <row r="1715" spans="2:3" x14ac:dyDescent="0.3">
      <c r="B1715" s="1"/>
      <c r="C1715" s="45"/>
    </row>
    <row r="1716" spans="2:3" x14ac:dyDescent="0.3">
      <c r="B1716" s="1"/>
      <c r="C1716" s="45"/>
    </row>
    <row r="1717" spans="2:3" x14ac:dyDescent="0.3">
      <c r="B1717" s="1"/>
      <c r="C1717" s="45"/>
    </row>
    <row r="1718" spans="2:3" x14ac:dyDescent="0.3">
      <c r="B1718" s="1"/>
      <c r="C1718" s="45"/>
    </row>
    <row r="1719" spans="2:3" x14ac:dyDescent="0.3">
      <c r="B1719" s="1"/>
      <c r="C1719" s="45"/>
    </row>
    <row r="1720" spans="2:3" x14ac:dyDescent="0.3">
      <c r="B1720" s="1"/>
      <c r="C1720" s="45"/>
    </row>
    <row r="1721" spans="2:3" x14ac:dyDescent="0.3">
      <c r="B1721" s="1"/>
      <c r="C1721" s="45"/>
    </row>
    <row r="1722" spans="2:3" x14ac:dyDescent="0.3">
      <c r="B1722" s="1"/>
      <c r="C1722" s="45"/>
    </row>
    <row r="1723" spans="2:3" x14ac:dyDescent="0.3">
      <c r="B1723" s="1"/>
      <c r="C1723" s="45"/>
    </row>
    <row r="1724" spans="2:3" x14ac:dyDescent="0.3">
      <c r="B1724" s="1"/>
      <c r="C1724" s="45"/>
    </row>
    <row r="1725" spans="2:3" x14ac:dyDescent="0.3">
      <c r="B1725" s="1"/>
      <c r="C1725" s="45"/>
    </row>
    <row r="1726" spans="2:3" x14ac:dyDescent="0.3">
      <c r="B1726" s="1"/>
      <c r="C1726" s="45"/>
    </row>
    <row r="1727" spans="2:3" x14ac:dyDescent="0.3">
      <c r="B1727" s="1"/>
      <c r="C1727" s="45"/>
    </row>
    <row r="1728" spans="2:3" x14ac:dyDescent="0.3">
      <c r="B1728" s="1"/>
      <c r="C1728" s="45"/>
    </row>
    <row r="1729" spans="2:3" x14ac:dyDescent="0.3">
      <c r="B1729" s="1"/>
      <c r="C1729" s="45"/>
    </row>
    <row r="1730" spans="2:3" x14ac:dyDescent="0.3">
      <c r="B1730" s="1"/>
      <c r="C1730" s="45"/>
    </row>
    <row r="1731" spans="2:3" x14ac:dyDescent="0.3">
      <c r="B1731" s="1"/>
      <c r="C1731" s="45"/>
    </row>
    <row r="1732" spans="2:3" x14ac:dyDescent="0.3">
      <c r="B1732" s="1"/>
      <c r="C1732" s="45"/>
    </row>
    <row r="1733" spans="2:3" x14ac:dyDescent="0.3">
      <c r="B1733" s="1"/>
      <c r="C1733" s="45"/>
    </row>
    <row r="1734" spans="2:3" x14ac:dyDescent="0.3">
      <c r="B1734" s="1"/>
      <c r="C1734" s="45"/>
    </row>
    <row r="1735" spans="2:3" x14ac:dyDescent="0.3">
      <c r="B1735" s="1"/>
      <c r="C1735" s="45"/>
    </row>
    <row r="1736" spans="2:3" x14ac:dyDescent="0.3">
      <c r="B1736" s="1"/>
      <c r="C1736" s="45"/>
    </row>
    <row r="1737" spans="2:3" x14ac:dyDescent="0.3">
      <c r="B1737" s="1"/>
      <c r="C1737" s="45"/>
    </row>
    <row r="1738" spans="2:3" x14ac:dyDescent="0.3">
      <c r="B1738" s="1"/>
      <c r="C1738" s="45"/>
    </row>
    <row r="1739" spans="2:3" x14ac:dyDescent="0.3">
      <c r="B1739" s="1"/>
      <c r="C1739" s="45"/>
    </row>
    <row r="1740" spans="2:3" x14ac:dyDescent="0.3">
      <c r="B1740" s="1"/>
      <c r="C1740" s="45"/>
    </row>
    <row r="1741" spans="2:3" x14ac:dyDescent="0.3">
      <c r="B1741" s="1"/>
      <c r="C1741" s="45"/>
    </row>
    <row r="1742" spans="2:3" x14ac:dyDescent="0.3">
      <c r="B1742" s="1"/>
      <c r="C1742" s="45"/>
    </row>
    <row r="1743" spans="2:3" x14ac:dyDescent="0.3">
      <c r="B1743" s="1"/>
      <c r="C1743" s="45"/>
    </row>
    <row r="1744" spans="2:3" x14ac:dyDescent="0.3">
      <c r="B1744" s="1"/>
      <c r="C1744" s="45"/>
    </row>
    <row r="1745" spans="2:3" x14ac:dyDescent="0.3">
      <c r="B1745" s="1"/>
      <c r="C1745" s="45"/>
    </row>
    <row r="1746" spans="2:3" x14ac:dyDescent="0.3">
      <c r="B1746" s="1"/>
      <c r="C1746" s="45"/>
    </row>
    <row r="1747" spans="2:3" x14ac:dyDescent="0.3">
      <c r="B1747" s="1"/>
      <c r="C1747" s="45"/>
    </row>
    <row r="1748" spans="2:3" x14ac:dyDescent="0.3">
      <c r="B1748" s="1"/>
      <c r="C1748" s="45"/>
    </row>
    <row r="1749" spans="2:3" x14ac:dyDescent="0.3">
      <c r="B1749" s="1"/>
      <c r="C1749" s="45"/>
    </row>
    <row r="1750" spans="2:3" x14ac:dyDescent="0.3">
      <c r="B1750" s="1"/>
      <c r="C1750" s="45"/>
    </row>
    <row r="1751" spans="2:3" x14ac:dyDescent="0.3">
      <c r="B1751" s="1"/>
      <c r="C1751" s="45"/>
    </row>
    <row r="1752" spans="2:3" x14ac:dyDescent="0.3">
      <c r="B1752" s="1"/>
      <c r="C1752" s="45"/>
    </row>
    <row r="1753" spans="2:3" x14ac:dyDescent="0.3">
      <c r="B1753" s="1"/>
      <c r="C1753" s="45"/>
    </row>
    <row r="1754" spans="2:3" x14ac:dyDescent="0.3">
      <c r="B1754" s="1"/>
      <c r="C1754" s="45"/>
    </row>
    <row r="1755" spans="2:3" x14ac:dyDescent="0.3">
      <c r="B1755" s="1"/>
      <c r="C1755" s="45"/>
    </row>
    <row r="1756" spans="2:3" x14ac:dyDescent="0.3">
      <c r="B1756" s="1"/>
      <c r="C1756" s="45"/>
    </row>
    <row r="1757" spans="2:3" x14ac:dyDescent="0.3">
      <c r="B1757" s="1"/>
      <c r="C1757" s="45"/>
    </row>
    <row r="1758" spans="2:3" x14ac:dyDescent="0.3">
      <c r="B1758" s="1"/>
      <c r="C1758" s="45"/>
    </row>
    <row r="1759" spans="2:3" x14ac:dyDescent="0.3">
      <c r="B1759" s="1"/>
      <c r="C1759" s="45"/>
    </row>
    <row r="1760" spans="2:3" x14ac:dyDescent="0.3">
      <c r="B1760" s="1"/>
      <c r="C1760" s="45"/>
    </row>
    <row r="1761" spans="2:3" x14ac:dyDescent="0.3">
      <c r="B1761" s="1"/>
      <c r="C1761" s="45"/>
    </row>
    <row r="1762" spans="2:3" x14ac:dyDescent="0.3">
      <c r="B1762" s="1"/>
      <c r="C1762" s="45"/>
    </row>
    <row r="1763" spans="2:3" x14ac:dyDescent="0.3">
      <c r="B1763" s="1"/>
      <c r="C1763" s="45"/>
    </row>
    <row r="1764" spans="2:3" x14ac:dyDescent="0.3">
      <c r="B1764" s="1"/>
      <c r="C1764" s="45"/>
    </row>
    <row r="1765" spans="2:3" x14ac:dyDescent="0.3">
      <c r="B1765" s="1"/>
      <c r="C1765" s="45"/>
    </row>
    <row r="1766" spans="2:3" x14ac:dyDescent="0.3">
      <c r="B1766" s="1"/>
      <c r="C1766" s="45"/>
    </row>
    <row r="1767" spans="2:3" x14ac:dyDescent="0.3">
      <c r="B1767" s="1"/>
      <c r="C1767" s="45"/>
    </row>
    <row r="1768" spans="2:3" x14ac:dyDescent="0.3">
      <c r="B1768" s="1"/>
      <c r="C1768" s="45"/>
    </row>
    <row r="1769" spans="2:3" x14ac:dyDescent="0.3">
      <c r="B1769" s="1"/>
      <c r="C1769" s="45"/>
    </row>
    <row r="1770" spans="2:3" x14ac:dyDescent="0.3">
      <c r="B1770" s="1"/>
      <c r="C1770" s="45"/>
    </row>
    <row r="1771" spans="2:3" x14ac:dyDescent="0.3">
      <c r="B1771" s="1"/>
      <c r="C1771" s="45"/>
    </row>
    <row r="1772" spans="2:3" x14ac:dyDescent="0.3">
      <c r="B1772" s="1"/>
      <c r="C1772" s="45"/>
    </row>
    <row r="1773" spans="2:3" x14ac:dyDescent="0.3">
      <c r="B1773" s="1"/>
      <c r="C1773" s="45"/>
    </row>
    <row r="1774" spans="2:3" x14ac:dyDescent="0.3">
      <c r="B1774" s="1"/>
      <c r="C1774" s="45"/>
    </row>
    <row r="1775" spans="2:3" x14ac:dyDescent="0.3">
      <c r="B1775" s="1"/>
      <c r="C1775" s="45"/>
    </row>
    <row r="1776" spans="2:3" x14ac:dyDescent="0.3">
      <c r="B1776" s="1"/>
      <c r="C1776" s="1"/>
    </row>
    <row r="1777" spans="2:3" x14ac:dyDescent="0.3">
      <c r="B1777" s="1"/>
      <c r="C1777" s="1"/>
    </row>
    <row r="1778" spans="2:3" x14ac:dyDescent="0.3">
      <c r="B1778" s="1"/>
      <c r="C1778" s="1"/>
    </row>
    <row r="1779" spans="2:3" x14ac:dyDescent="0.3">
      <c r="B1779" s="1"/>
      <c r="C1779" s="1"/>
    </row>
    <row r="1780" spans="2:3" x14ac:dyDescent="0.3">
      <c r="B1780" s="1"/>
      <c r="C1780" s="1"/>
    </row>
    <row r="1781" spans="2:3" x14ac:dyDescent="0.3">
      <c r="B1781" s="1"/>
      <c r="C1781" s="1"/>
    </row>
    <row r="1782" spans="2:3" x14ac:dyDescent="0.3">
      <c r="B1782" s="1"/>
      <c r="C1782" s="1"/>
    </row>
    <row r="1783" spans="2:3" x14ac:dyDescent="0.3">
      <c r="B1783" s="1"/>
      <c r="C1783" s="1"/>
    </row>
    <row r="1784" spans="2:3" x14ac:dyDescent="0.3">
      <c r="B1784" s="1"/>
      <c r="C1784" s="1"/>
    </row>
    <row r="1785" spans="2:3" x14ac:dyDescent="0.3">
      <c r="B1785" s="1"/>
      <c r="C1785" s="1"/>
    </row>
    <row r="1786" spans="2:3" x14ac:dyDescent="0.3">
      <c r="B1786" s="1"/>
      <c r="C1786" s="1"/>
    </row>
    <row r="1787" spans="2:3" x14ac:dyDescent="0.3">
      <c r="B1787" s="1"/>
      <c r="C1787" s="1"/>
    </row>
    <row r="1788" spans="2:3" x14ac:dyDescent="0.3">
      <c r="B1788" s="1"/>
      <c r="C1788" s="1"/>
    </row>
    <row r="1789" spans="2:3" x14ac:dyDescent="0.3">
      <c r="B1789" s="1"/>
      <c r="C1789" s="1"/>
    </row>
    <row r="1790" spans="2:3" x14ac:dyDescent="0.3">
      <c r="B1790" s="1"/>
      <c r="C1790" s="1"/>
    </row>
    <row r="1791" spans="2:3" x14ac:dyDescent="0.3">
      <c r="B1791" s="1"/>
      <c r="C1791" s="1"/>
    </row>
    <row r="1792" spans="2:3" x14ac:dyDescent="0.3">
      <c r="B1792" s="1"/>
      <c r="C1792" s="1"/>
    </row>
    <row r="1793" spans="2:3" x14ac:dyDescent="0.3">
      <c r="B1793" s="1"/>
      <c r="C1793" s="1"/>
    </row>
    <row r="1794" spans="2:3" x14ac:dyDescent="0.3">
      <c r="B1794" s="1"/>
      <c r="C1794" s="1"/>
    </row>
    <row r="1795" spans="2:3" x14ac:dyDescent="0.3">
      <c r="B1795" s="1"/>
      <c r="C1795" s="1"/>
    </row>
    <row r="1796" spans="2:3" x14ac:dyDescent="0.3">
      <c r="B1796" s="1"/>
      <c r="C1796" s="1"/>
    </row>
    <row r="1797" spans="2:3" x14ac:dyDescent="0.3">
      <c r="B1797" s="1"/>
      <c r="C1797" s="1"/>
    </row>
    <row r="1798" spans="2:3" x14ac:dyDescent="0.3">
      <c r="B1798" s="1"/>
      <c r="C1798" s="1"/>
    </row>
    <row r="1799" spans="2:3" x14ac:dyDescent="0.3">
      <c r="B1799" s="1"/>
      <c r="C1799" s="1"/>
    </row>
    <row r="1800" spans="2:3" x14ac:dyDescent="0.3">
      <c r="B1800" s="1"/>
      <c r="C1800" s="1"/>
    </row>
    <row r="1801" spans="2:3" x14ac:dyDescent="0.3">
      <c r="B1801" s="1"/>
      <c r="C1801" s="1"/>
    </row>
    <row r="1802" spans="2:3" x14ac:dyDescent="0.3">
      <c r="B1802" s="1"/>
      <c r="C1802" s="1"/>
    </row>
    <row r="1803" spans="2:3" x14ac:dyDescent="0.3">
      <c r="B1803" s="1"/>
      <c r="C1803" s="1"/>
    </row>
    <row r="1804" spans="2:3" x14ac:dyDescent="0.3">
      <c r="B1804" s="1"/>
      <c r="C1804" s="1"/>
    </row>
    <row r="1805" spans="2:3" x14ac:dyDescent="0.3">
      <c r="B1805" s="1"/>
      <c r="C1805" s="1"/>
    </row>
    <row r="1806" spans="2:3" x14ac:dyDescent="0.3">
      <c r="B1806" s="1"/>
      <c r="C1806" s="1"/>
    </row>
    <row r="1807" spans="2:3" x14ac:dyDescent="0.3">
      <c r="B1807" s="1"/>
      <c r="C1807" s="1"/>
    </row>
    <row r="1808" spans="2:3" x14ac:dyDescent="0.3">
      <c r="B1808" s="1"/>
      <c r="C1808" s="1"/>
    </row>
    <row r="1809" spans="2:3" x14ac:dyDescent="0.3">
      <c r="B1809" s="1"/>
      <c r="C1809" s="1"/>
    </row>
    <row r="1810" spans="2:3" x14ac:dyDescent="0.3">
      <c r="B1810" s="1"/>
      <c r="C1810" s="1"/>
    </row>
    <row r="1811" spans="2:3" x14ac:dyDescent="0.3">
      <c r="B1811" s="1"/>
      <c r="C1811" s="1"/>
    </row>
    <row r="1812" spans="2:3" x14ac:dyDescent="0.3">
      <c r="B1812" s="1"/>
      <c r="C1812" s="1"/>
    </row>
    <row r="1813" spans="2:3" x14ac:dyDescent="0.3">
      <c r="B1813" s="1"/>
      <c r="C1813" s="1"/>
    </row>
    <row r="1814" spans="2:3" x14ac:dyDescent="0.3">
      <c r="B1814" s="1"/>
      <c r="C1814" s="1"/>
    </row>
    <row r="1815" spans="2:3" x14ac:dyDescent="0.3">
      <c r="B1815" s="1"/>
      <c r="C1815" s="1"/>
    </row>
    <row r="1816" spans="2:3" x14ac:dyDescent="0.3">
      <c r="B1816" s="1"/>
      <c r="C1816" s="1"/>
    </row>
    <row r="1817" spans="2:3" x14ac:dyDescent="0.3">
      <c r="B1817" s="1"/>
      <c r="C1817" s="1"/>
    </row>
    <row r="1818" spans="2:3" x14ac:dyDescent="0.3">
      <c r="B1818" s="1"/>
      <c r="C1818" s="1"/>
    </row>
    <row r="1819" spans="2:3" x14ac:dyDescent="0.3">
      <c r="B1819" s="1"/>
      <c r="C1819" s="1"/>
    </row>
    <row r="1820" spans="2:3" x14ac:dyDescent="0.3">
      <c r="B1820" s="1"/>
      <c r="C1820" s="1"/>
    </row>
    <row r="1821" spans="2:3" x14ac:dyDescent="0.3">
      <c r="B1821" s="1"/>
      <c r="C1821" s="1"/>
    </row>
    <row r="1822" spans="2:3" x14ac:dyDescent="0.3">
      <c r="B1822" s="1"/>
      <c r="C1822" s="1"/>
    </row>
    <row r="1823" spans="2:3" x14ac:dyDescent="0.3">
      <c r="B1823" s="1"/>
      <c r="C1823" s="1"/>
    </row>
    <row r="1824" spans="2:3" x14ac:dyDescent="0.3">
      <c r="B1824" s="1"/>
      <c r="C1824" s="1"/>
    </row>
    <row r="1825" spans="2:3" x14ac:dyDescent="0.3">
      <c r="B1825" s="1"/>
      <c r="C1825" s="1"/>
    </row>
    <row r="1826" spans="2:3" x14ac:dyDescent="0.3">
      <c r="B1826" s="1"/>
      <c r="C1826" s="1"/>
    </row>
    <row r="1827" spans="2:3" x14ac:dyDescent="0.3">
      <c r="B1827" s="1"/>
      <c r="C1827" s="1"/>
    </row>
    <row r="1828" spans="2:3" x14ac:dyDescent="0.3">
      <c r="B1828" s="1"/>
      <c r="C1828" s="1"/>
    </row>
    <row r="1829" spans="2:3" x14ac:dyDescent="0.3">
      <c r="B1829" s="1"/>
      <c r="C1829" s="1"/>
    </row>
    <row r="1830" spans="2:3" x14ac:dyDescent="0.3">
      <c r="B1830" s="1"/>
      <c r="C1830" s="1"/>
    </row>
    <row r="1831" spans="2:3" x14ac:dyDescent="0.3">
      <c r="B1831" s="1"/>
      <c r="C1831" s="1"/>
    </row>
    <row r="1832" spans="2:3" x14ac:dyDescent="0.3">
      <c r="B1832" s="1"/>
      <c r="C1832" s="1"/>
    </row>
    <row r="1833" spans="2:3" x14ac:dyDescent="0.3">
      <c r="B1833" s="1"/>
      <c r="C1833" s="1"/>
    </row>
    <row r="1834" spans="2:3" x14ac:dyDescent="0.3">
      <c r="B1834" s="1"/>
      <c r="C1834" s="1"/>
    </row>
    <row r="1835" spans="2:3" x14ac:dyDescent="0.3">
      <c r="B1835" s="1"/>
      <c r="C1835" s="1"/>
    </row>
    <row r="1836" spans="2:3" x14ac:dyDescent="0.3">
      <c r="B1836" s="1"/>
      <c r="C1836" s="1"/>
    </row>
    <row r="1837" spans="2:3" x14ac:dyDescent="0.3">
      <c r="B1837" s="1"/>
      <c r="C1837" s="1"/>
    </row>
    <row r="1838" spans="2:3" x14ac:dyDescent="0.3">
      <c r="B1838" s="1"/>
      <c r="C1838" s="1"/>
    </row>
    <row r="1839" spans="2:3" x14ac:dyDescent="0.3">
      <c r="B1839" s="1"/>
      <c r="C1839" s="1"/>
    </row>
    <row r="1840" spans="2:3" x14ac:dyDescent="0.3">
      <c r="B1840" s="1"/>
      <c r="C1840" s="1"/>
    </row>
    <row r="1841" spans="2:3" x14ac:dyDescent="0.3">
      <c r="B1841" s="1"/>
      <c r="C1841" s="1"/>
    </row>
    <row r="1842" spans="2:3" x14ac:dyDescent="0.3">
      <c r="B1842" s="1"/>
      <c r="C1842" s="1"/>
    </row>
    <row r="1843" spans="2:3" x14ac:dyDescent="0.3">
      <c r="B1843" s="1"/>
      <c r="C1843" s="1"/>
    </row>
    <row r="1844" spans="2:3" x14ac:dyDescent="0.3">
      <c r="B1844" s="1"/>
      <c r="C1844" s="1"/>
    </row>
    <row r="1845" spans="2:3" x14ac:dyDescent="0.3">
      <c r="B1845" s="1"/>
      <c r="C1845" s="1"/>
    </row>
    <row r="1846" spans="2:3" x14ac:dyDescent="0.3">
      <c r="B1846" s="1"/>
      <c r="C1846" s="1"/>
    </row>
    <row r="1847" spans="2:3" x14ac:dyDescent="0.3">
      <c r="B1847" s="1"/>
      <c r="C1847" s="1"/>
    </row>
    <row r="1848" spans="2:3" x14ac:dyDescent="0.3">
      <c r="B1848" s="1"/>
      <c r="C1848" s="1"/>
    </row>
    <row r="1849" spans="2:3" x14ac:dyDescent="0.3">
      <c r="B1849" s="1"/>
      <c r="C1849" s="1"/>
    </row>
    <row r="1850" spans="2:3" x14ac:dyDescent="0.3">
      <c r="B1850" s="1"/>
      <c r="C1850" s="1"/>
    </row>
    <row r="1851" spans="2:3" x14ac:dyDescent="0.3">
      <c r="B1851" s="1"/>
      <c r="C1851" s="1"/>
    </row>
    <row r="1852" spans="2:3" x14ac:dyDescent="0.3">
      <c r="B1852" s="1"/>
      <c r="C1852" s="1"/>
    </row>
    <row r="1853" spans="2:3" x14ac:dyDescent="0.3">
      <c r="B1853" s="1"/>
      <c r="C1853" s="1"/>
    </row>
    <row r="1854" spans="2:3" x14ac:dyDescent="0.3">
      <c r="B1854" s="1"/>
      <c r="C1854" s="1"/>
    </row>
    <row r="1855" spans="2:3" x14ac:dyDescent="0.3">
      <c r="B1855" s="1"/>
      <c r="C1855" s="1"/>
    </row>
    <row r="1856" spans="2:3" x14ac:dyDescent="0.3">
      <c r="B1856" s="1"/>
      <c r="C1856" s="1"/>
    </row>
    <row r="1857" spans="2:3" x14ac:dyDescent="0.3">
      <c r="B1857" s="1"/>
      <c r="C1857" s="1"/>
    </row>
    <row r="1858" spans="2:3" x14ac:dyDescent="0.3">
      <c r="B1858" s="1"/>
      <c r="C1858" s="1"/>
    </row>
    <row r="1859" spans="2:3" x14ac:dyDescent="0.3">
      <c r="B1859" s="1"/>
      <c r="C1859" s="1"/>
    </row>
    <row r="1860" spans="2:3" x14ac:dyDescent="0.3">
      <c r="B1860" s="1"/>
      <c r="C1860" s="1"/>
    </row>
    <row r="1861" spans="2:3" x14ac:dyDescent="0.3">
      <c r="B1861" s="1"/>
      <c r="C1861" s="1"/>
    </row>
    <row r="1862" spans="2:3" x14ac:dyDescent="0.3">
      <c r="B1862" s="1"/>
      <c r="C1862" s="1"/>
    </row>
    <row r="1863" spans="2:3" x14ac:dyDescent="0.3">
      <c r="B1863" s="1"/>
      <c r="C1863" s="1"/>
    </row>
    <row r="1864" spans="2:3" x14ac:dyDescent="0.3">
      <c r="B1864" s="1"/>
      <c r="C1864" s="1"/>
    </row>
    <row r="1865" spans="2:3" x14ac:dyDescent="0.3">
      <c r="B1865" s="1"/>
      <c r="C1865" s="1"/>
    </row>
    <row r="1866" spans="2:3" x14ac:dyDescent="0.3">
      <c r="B1866" s="1"/>
      <c r="C1866" s="1"/>
    </row>
    <row r="1867" spans="2:3" x14ac:dyDescent="0.3">
      <c r="B1867" s="1"/>
      <c r="C1867" s="1"/>
    </row>
    <row r="1868" spans="2:3" x14ac:dyDescent="0.3">
      <c r="B1868" s="1"/>
      <c r="C1868" s="1"/>
    </row>
    <row r="1869" spans="2:3" x14ac:dyDescent="0.3">
      <c r="B1869" s="1"/>
      <c r="C1869" s="1"/>
    </row>
    <row r="1870" spans="2:3" x14ac:dyDescent="0.3">
      <c r="B1870" s="1"/>
      <c r="C1870" s="1"/>
    </row>
    <row r="1871" spans="2:3" x14ac:dyDescent="0.3">
      <c r="B1871" s="1"/>
      <c r="C1871" s="1"/>
    </row>
    <row r="1872" spans="2:3" x14ac:dyDescent="0.3">
      <c r="B1872" s="1"/>
      <c r="C1872" s="1"/>
    </row>
    <row r="1873" spans="2:3" x14ac:dyDescent="0.3">
      <c r="B1873" s="1"/>
      <c r="C1873" s="1"/>
    </row>
    <row r="1874" spans="2:3" x14ac:dyDescent="0.3">
      <c r="B1874" s="1"/>
      <c r="C1874" s="1"/>
    </row>
    <row r="1875" spans="2:3" x14ac:dyDescent="0.3">
      <c r="B1875" s="1"/>
      <c r="C1875" s="1"/>
    </row>
    <row r="1876" spans="2:3" x14ac:dyDescent="0.3">
      <c r="B1876" s="1"/>
      <c r="C1876" s="1"/>
    </row>
    <row r="1877" spans="2:3" x14ac:dyDescent="0.3">
      <c r="B1877" s="1"/>
      <c r="C1877" s="1"/>
    </row>
    <row r="1878" spans="2:3" x14ac:dyDescent="0.3">
      <c r="B1878" s="1"/>
      <c r="C1878" s="1"/>
    </row>
    <row r="1879" spans="2:3" x14ac:dyDescent="0.3">
      <c r="B1879" s="1"/>
      <c r="C1879" s="1"/>
    </row>
    <row r="1880" spans="2:3" x14ac:dyDescent="0.3">
      <c r="B1880" s="1"/>
      <c r="C1880" s="1"/>
    </row>
    <row r="1881" spans="2:3" x14ac:dyDescent="0.3">
      <c r="B1881" s="1"/>
      <c r="C1881" s="1"/>
    </row>
    <row r="1882" spans="2:3" x14ac:dyDescent="0.3">
      <c r="B1882" s="1"/>
      <c r="C1882" s="1"/>
    </row>
    <row r="1883" spans="2:3" x14ac:dyDescent="0.3">
      <c r="B1883" s="1"/>
      <c r="C1883" s="1"/>
    </row>
    <row r="1884" spans="2:3" x14ac:dyDescent="0.3">
      <c r="B1884" s="1"/>
      <c r="C1884" s="1"/>
    </row>
    <row r="1885" spans="2:3" x14ac:dyDescent="0.3">
      <c r="B1885" s="1"/>
      <c r="C1885" s="1"/>
    </row>
    <row r="1886" spans="2:3" x14ac:dyDescent="0.3">
      <c r="B1886" s="1"/>
      <c r="C1886" s="1"/>
    </row>
    <row r="1887" spans="2:3" x14ac:dyDescent="0.3">
      <c r="B1887" s="1"/>
      <c r="C1887" s="1"/>
    </row>
    <row r="1888" spans="2:3" x14ac:dyDescent="0.3">
      <c r="B1888" s="1"/>
      <c r="C1888" s="1"/>
    </row>
    <row r="1889" spans="2:3" x14ac:dyDescent="0.3">
      <c r="B1889" s="1"/>
      <c r="C1889" s="1"/>
    </row>
    <row r="1890" spans="2:3" x14ac:dyDescent="0.3">
      <c r="B1890" s="1"/>
      <c r="C1890" s="1"/>
    </row>
    <row r="1891" spans="2:3" x14ac:dyDescent="0.3">
      <c r="B1891" s="1"/>
      <c r="C1891" s="1"/>
    </row>
    <row r="1892" spans="2:3" x14ac:dyDescent="0.3">
      <c r="B1892" s="1"/>
      <c r="C1892" s="1"/>
    </row>
    <row r="1893" spans="2:3" x14ac:dyDescent="0.3">
      <c r="B1893" s="1"/>
      <c r="C1893" s="1"/>
    </row>
    <row r="1894" spans="2:3" x14ac:dyDescent="0.3">
      <c r="B1894" s="1"/>
      <c r="C1894" s="1"/>
    </row>
    <row r="1895" spans="2:3" x14ac:dyDescent="0.3">
      <c r="B1895" s="1"/>
      <c r="C1895" s="1"/>
    </row>
    <row r="1896" spans="2:3" x14ac:dyDescent="0.3">
      <c r="B1896" s="1"/>
      <c r="C1896" s="1"/>
    </row>
    <row r="1897" spans="2:3" x14ac:dyDescent="0.3">
      <c r="B1897" s="1"/>
      <c r="C1897" s="1"/>
    </row>
    <row r="1898" spans="2:3" x14ac:dyDescent="0.3">
      <c r="B1898" s="1"/>
      <c r="C1898" s="1"/>
    </row>
    <row r="1899" spans="2:3" x14ac:dyDescent="0.3">
      <c r="B1899" s="1"/>
      <c r="C1899" s="1"/>
    </row>
    <row r="1900" spans="2:3" x14ac:dyDescent="0.3">
      <c r="B1900" s="1"/>
      <c r="C1900" s="1"/>
    </row>
    <row r="1901" spans="2:3" x14ac:dyDescent="0.3">
      <c r="B1901" s="1"/>
      <c r="C1901" s="1"/>
    </row>
    <row r="1902" spans="2:3" x14ac:dyDescent="0.3">
      <c r="B1902" s="1"/>
      <c r="C1902" s="1"/>
    </row>
    <row r="1903" spans="2:3" x14ac:dyDescent="0.3">
      <c r="B1903" s="1"/>
      <c r="C1903" s="1"/>
    </row>
    <row r="1904" spans="2:3" x14ac:dyDescent="0.3">
      <c r="B1904" s="1"/>
      <c r="C1904" s="1"/>
    </row>
    <row r="1905" spans="2:3" x14ac:dyDescent="0.3">
      <c r="B1905" s="1"/>
      <c r="C1905" s="1"/>
    </row>
    <row r="1906" spans="2:3" x14ac:dyDescent="0.3">
      <c r="B1906" s="1"/>
      <c r="C1906" s="1"/>
    </row>
    <row r="1907" spans="2:3" x14ac:dyDescent="0.3">
      <c r="B1907" s="1"/>
      <c r="C1907" s="1"/>
    </row>
    <row r="1908" spans="2:3" x14ac:dyDescent="0.3">
      <c r="B1908" s="1"/>
      <c r="C1908" s="1"/>
    </row>
    <row r="1909" spans="2:3" x14ac:dyDescent="0.3">
      <c r="B1909" s="1"/>
      <c r="C1909" s="1"/>
    </row>
    <row r="1910" spans="2:3" x14ac:dyDescent="0.3">
      <c r="B1910" s="1"/>
      <c r="C1910" s="1"/>
    </row>
    <row r="1911" spans="2:3" x14ac:dyDescent="0.3">
      <c r="B1911" s="1"/>
      <c r="C1911" s="1"/>
    </row>
    <row r="1912" spans="2:3" x14ac:dyDescent="0.3">
      <c r="B1912" s="1"/>
      <c r="C1912" s="1"/>
    </row>
    <row r="1913" spans="2:3" x14ac:dyDescent="0.3">
      <c r="B1913" s="1"/>
      <c r="C1913" s="1"/>
    </row>
    <row r="1914" spans="2:3" x14ac:dyDescent="0.3">
      <c r="B1914" s="1"/>
      <c r="C1914" s="1"/>
    </row>
    <row r="1915" spans="2:3" x14ac:dyDescent="0.3">
      <c r="B1915" s="1"/>
      <c r="C1915" s="1"/>
    </row>
    <row r="1916" spans="2:3" x14ac:dyDescent="0.3">
      <c r="B1916" s="1"/>
      <c r="C1916" s="1"/>
    </row>
    <row r="1917" spans="2:3" x14ac:dyDescent="0.3">
      <c r="B1917" s="1"/>
      <c r="C1917" s="1"/>
    </row>
    <row r="1918" spans="2:3" x14ac:dyDescent="0.3">
      <c r="B1918" s="1"/>
      <c r="C1918" s="1"/>
    </row>
    <row r="1919" spans="2:3" x14ac:dyDescent="0.3">
      <c r="B1919" s="1"/>
      <c r="C1919" s="1"/>
    </row>
    <row r="1920" spans="2:3" x14ac:dyDescent="0.3">
      <c r="B1920" s="1"/>
      <c r="C1920" s="1"/>
    </row>
    <row r="1921" spans="2:3" x14ac:dyDescent="0.3">
      <c r="B1921" s="1"/>
      <c r="C1921" s="1"/>
    </row>
    <row r="1922" spans="2:3" x14ac:dyDescent="0.3">
      <c r="B1922" s="1"/>
      <c r="C1922" s="1"/>
    </row>
    <row r="1923" spans="2:3" x14ac:dyDescent="0.3">
      <c r="B1923" s="1"/>
      <c r="C1923" s="1"/>
    </row>
    <row r="1924" spans="2:3" x14ac:dyDescent="0.3">
      <c r="B1924" s="1"/>
      <c r="C1924" s="1"/>
    </row>
    <row r="1925" spans="2:3" x14ac:dyDescent="0.3">
      <c r="B1925" s="1"/>
      <c r="C1925" s="1"/>
    </row>
    <row r="1926" spans="2:3" x14ac:dyDescent="0.3">
      <c r="B1926" s="1"/>
      <c r="C1926" s="1"/>
    </row>
    <row r="1927" spans="2:3" x14ac:dyDescent="0.3">
      <c r="B1927" s="1"/>
      <c r="C1927" s="1"/>
    </row>
    <row r="1928" spans="2:3" x14ac:dyDescent="0.3">
      <c r="B1928" s="1"/>
      <c r="C1928" s="1"/>
    </row>
    <row r="1929" spans="2:3" x14ac:dyDescent="0.3">
      <c r="B1929" s="1"/>
      <c r="C1929" s="1"/>
    </row>
    <row r="1930" spans="2:3" x14ac:dyDescent="0.3">
      <c r="B1930" s="1"/>
      <c r="C1930" s="1"/>
    </row>
    <row r="1931" spans="2:3" x14ac:dyDescent="0.3">
      <c r="B1931" s="1"/>
      <c r="C1931" s="1"/>
    </row>
    <row r="1932" spans="2:3" x14ac:dyDescent="0.3">
      <c r="B1932" s="1"/>
      <c r="C1932" s="1"/>
    </row>
    <row r="1933" spans="2:3" x14ac:dyDescent="0.3">
      <c r="B1933" s="1"/>
      <c r="C1933" s="1"/>
    </row>
    <row r="1934" spans="2:3" x14ac:dyDescent="0.3">
      <c r="B1934" s="1"/>
      <c r="C1934" s="1"/>
    </row>
    <row r="1935" spans="2:3" x14ac:dyDescent="0.3">
      <c r="B1935" s="1"/>
      <c r="C1935" s="1"/>
    </row>
    <row r="1936" spans="2:3" x14ac:dyDescent="0.3">
      <c r="B1936" s="1"/>
      <c r="C1936" s="1"/>
    </row>
    <row r="1937" spans="2:3" x14ac:dyDescent="0.3">
      <c r="B1937" s="1"/>
      <c r="C1937" s="1"/>
    </row>
    <row r="1938" spans="2:3" x14ac:dyDescent="0.3">
      <c r="B1938" s="1"/>
      <c r="C1938" s="1"/>
    </row>
    <row r="1939" spans="2:3" x14ac:dyDescent="0.3">
      <c r="B1939" s="1"/>
      <c r="C1939" s="1"/>
    </row>
    <row r="1940" spans="2:3" x14ac:dyDescent="0.3">
      <c r="B1940" s="1"/>
      <c r="C1940" s="1"/>
    </row>
    <row r="1941" spans="2:3" x14ac:dyDescent="0.3">
      <c r="B1941" s="1"/>
      <c r="C1941" s="1"/>
    </row>
    <row r="1942" spans="2:3" x14ac:dyDescent="0.3">
      <c r="B1942" s="1"/>
      <c r="C1942" s="1"/>
    </row>
    <row r="1943" spans="2:3" x14ac:dyDescent="0.3">
      <c r="B1943" s="1"/>
      <c r="C1943" s="1"/>
    </row>
    <row r="1944" spans="2:3" x14ac:dyDescent="0.3">
      <c r="B1944" s="1"/>
      <c r="C1944" s="1"/>
    </row>
    <row r="1945" spans="2:3" x14ac:dyDescent="0.3">
      <c r="B1945" s="1"/>
      <c r="C1945" s="1"/>
    </row>
    <row r="1946" spans="2:3" x14ac:dyDescent="0.3">
      <c r="B1946" s="1"/>
      <c r="C1946" s="1"/>
    </row>
    <row r="1947" spans="2:3" x14ac:dyDescent="0.3">
      <c r="B1947" s="1"/>
      <c r="C1947" s="1"/>
    </row>
    <row r="1948" spans="2:3" x14ac:dyDescent="0.3">
      <c r="B1948" s="1"/>
      <c r="C1948" s="1"/>
    </row>
    <row r="1949" spans="2:3" x14ac:dyDescent="0.3">
      <c r="B1949" s="1"/>
      <c r="C1949" s="1"/>
    </row>
    <row r="1950" spans="2:3" x14ac:dyDescent="0.3">
      <c r="B1950" s="1"/>
      <c r="C1950" s="1"/>
    </row>
    <row r="1951" spans="2:3" x14ac:dyDescent="0.3">
      <c r="B1951" s="1"/>
      <c r="C1951" s="1"/>
    </row>
    <row r="1952" spans="2:3" x14ac:dyDescent="0.3">
      <c r="B1952" s="1"/>
      <c r="C1952" s="1"/>
    </row>
    <row r="1953" spans="2:3" x14ac:dyDescent="0.3">
      <c r="B1953" s="1"/>
      <c r="C1953" s="1"/>
    </row>
    <row r="1954" spans="2:3" x14ac:dyDescent="0.3">
      <c r="B1954" s="1"/>
      <c r="C1954" s="1"/>
    </row>
    <row r="1955" spans="2:3" x14ac:dyDescent="0.3">
      <c r="B1955" s="1"/>
      <c r="C1955" s="1"/>
    </row>
    <row r="1956" spans="2:3" x14ac:dyDescent="0.3">
      <c r="B1956" s="1"/>
      <c r="C1956" s="1"/>
    </row>
    <row r="1957" spans="2:3" x14ac:dyDescent="0.3">
      <c r="B1957" s="1"/>
      <c r="C1957" s="1"/>
    </row>
    <row r="1958" spans="2:3" x14ac:dyDescent="0.3">
      <c r="B1958" s="1"/>
      <c r="C1958" s="1"/>
    </row>
    <row r="1959" spans="2:3" x14ac:dyDescent="0.3">
      <c r="B1959" s="1"/>
      <c r="C1959" s="1"/>
    </row>
    <row r="1960" spans="2:3" x14ac:dyDescent="0.3">
      <c r="B1960" s="1"/>
      <c r="C1960" s="1"/>
    </row>
    <row r="1961" spans="2:3" x14ac:dyDescent="0.3">
      <c r="B1961" s="1"/>
      <c r="C1961" s="1"/>
    </row>
    <row r="1962" spans="2:3" x14ac:dyDescent="0.3">
      <c r="B1962" s="1"/>
      <c r="C1962" s="1"/>
    </row>
    <row r="1963" spans="2:3" x14ac:dyDescent="0.3">
      <c r="B1963" s="1"/>
      <c r="C1963" s="1"/>
    </row>
    <row r="1964" spans="2:3" x14ac:dyDescent="0.3">
      <c r="B1964" s="1"/>
      <c r="C1964" s="1"/>
    </row>
    <row r="1965" spans="2:3" x14ac:dyDescent="0.3">
      <c r="B1965" s="1"/>
      <c r="C1965" s="1"/>
    </row>
    <row r="1966" spans="2:3" x14ac:dyDescent="0.3">
      <c r="B1966" s="1"/>
      <c r="C1966" s="1"/>
    </row>
    <row r="1967" spans="2:3" x14ac:dyDescent="0.3">
      <c r="B1967" s="1"/>
      <c r="C1967" s="1"/>
    </row>
    <row r="1968" spans="2:3" x14ac:dyDescent="0.3">
      <c r="B1968" s="1"/>
      <c r="C1968" s="1"/>
    </row>
    <row r="1969" spans="2:3" x14ac:dyDescent="0.3">
      <c r="B1969" s="1"/>
      <c r="C1969" s="1"/>
    </row>
    <row r="1970" spans="2:3" x14ac:dyDescent="0.3">
      <c r="B1970" s="1"/>
      <c r="C1970" s="1"/>
    </row>
    <row r="1971" spans="2:3" x14ac:dyDescent="0.3">
      <c r="B1971" s="1"/>
      <c r="C1971" s="1"/>
    </row>
    <row r="1972" spans="2:3" x14ac:dyDescent="0.3">
      <c r="B1972" s="1"/>
      <c r="C1972" s="1"/>
    </row>
    <row r="1973" spans="2:3" x14ac:dyDescent="0.3">
      <c r="B1973" s="1"/>
      <c r="C1973" s="1"/>
    </row>
    <row r="1974" spans="2:3" x14ac:dyDescent="0.3">
      <c r="B1974" s="1"/>
      <c r="C1974" s="1"/>
    </row>
    <row r="1975" spans="2:3" x14ac:dyDescent="0.3">
      <c r="B1975" s="1"/>
      <c r="C1975" s="1"/>
    </row>
    <row r="1976" spans="2:3" x14ac:dyDescent="0.3">
      <c r="B1976" s="1"/>
      <c r="C1976" s="1"/>
    </row>
    <row r="1977" spans="2:3" x14ac:dyDescent="0.3">
      <c r="B1977" s="1"/>
      <c r="C1977" s="1"/>
    </row>
    <row r="1978" spans="2:3" x14ac:dyDescent="0.3">
      <c r="B1978" s="1"/>
      <c r="C1978" s="1"/>
    </row>
    <row r="1979" spans="2:3" x14ac:dyDescent="0.3">
      <c r="B1979" s="1"/>
      <c r="C1979" s="1"/>
    </row>
    <row r="1980" spans="2:3" x14ac:dyDescent="0.3">
      <c r="B1980" s="1"/>
      <c r="C1980" s="1"/>
    </row>
    <row r="1981" spans="2:3" x14ac:dyDescent="0.3">
      <c r="B1981" s="1"/>
      <c r="C1981" s="1"/>
    </row>
    <row r="1982" spans="2:3" x14ac:dyDescent="0.3">
      <c r="B1982" s="1"/>
      <c r="C1982" s="1"/>
    </row>
    <row r="1983" spans="2:3" x14ac:dyDescent="0.3">
      <c r="B1983" s="1"/>
      <c r="C1983" s="1"/>
    </row>
    <row r="1984" spans="2:3" x14ac:dyDescent="0.3">
      <c r="B1984" s="1"/>
      <c r="C1984" s="1"/>
    </row>
    <row r="1985" spans="2:3" x14ac:dyDescent="0.3">
      <c r="B1985" s="1"/>
      <c r="C1985" s="1"/>
    </row>
    <row r="1986" spans="2:3" x14ac:dyDescent="0.3">
      <c r="B1986" s="1"/>
      <c r="C1986" s="1"/>
    </row>
    <row r="1987" spans="2:3" x14ac:dyDescent="0.3">
      <c r="B1987" s="1"/>
      <c r="C1987" s="1"/>
    </row>
    <row r="1988" spans="2:3" x14ac:dyDescent="0.3">
      <c r="B1988" s="1"/>
      <c r="C1988" s="1"/>
    </row>
    <row r="1989" spans="2:3" x14ac:dyDescent="0.3">
      <c r="B1989" s="1"/>
      <c r="C1989" s="1"/>
    </row>
    <row r="1990" spans="2:3" x14ac:dyDescent="0.3">
      <c r="B1990" s="1"/>
      <c r="C1990" s="1"/>
    </row>
    <row r="1991" spans="2:3" x14ac:dyDescent="0.3">
      <c r="B1991" s="1"/>
      <c r="C1991" s="1"/>
    </row>
    <row r="1992" spans="2:3" x14ac:dyDescent="0.3">
      <c r="B1992" s="1"/>
      <c r="C1992" s="1"/>
    </row>
    <row r="1993" spans="2:3" x14ac:dyDescent="0.3">
      <c r="B1993" s="1"/>
      <c r="C1993" s="1"/>
    </row>
    <row r="1994" spans="2:3" x14ac:dyDescent="0.3">
      <c r="B1994" s="1"/>
      <c r="C1994" s="1"/>
    </row>
    <row r="1995" spans="2:3" x14ac:dyDescent="0.3">
      <c r="B1995" s="1"/>
      <c r="C1995" s="1"/>
    </row>
    <row r="1996" spans="2:3" x14ac:dyDescent="0.3">
      <c r="B1996" s="1"/>
      <c r="C1996" s="1"/>
    </row>
    <row r="1997" spans="2:3" x14ac:dyDescent="0.3">
      <c r="B1997" s="1"/>
      <c r="C1997" s="1"/>
    </row>
    <row r="1998" spans="2:3" x14ac:dyDescent="0.3">
      <c r="B1998" s="1"/>
      <c r="C1998" s="1"/>
    </row>
    <row r="1999" spans="2:3" x14ac:dyDescent="0.3">
      <c r="B1999" s="1"/>
      <c r="C1999" s="1"/>
    </row>
    <row r="2000" spans="2:3" x14ac:dyDescent="0.3">
      <c r="B2000" s="1"/>
      <c r="C2000" s="1"/>
    </row>
    <row r="2001" spans="2:3" x14ac:dyDescent="0.3">
      <c r="B2001" s="1"/>
      <c r="C2001" s="1"/>
    </row>
    <row r="2002" spans="2:3" x14ac:dyDescent="0.3">
      <c r="B2002" s="1"/>
      <c r="C2002" s="1"/>
    </row>
    <row r="2003" spans="2:3" x14ac:dyDescent="0.3">
      <c r="B2003" s="1"/>
      <c r="C2003" s="1"/>
    </row>
    <row r="2004" spans="2:3" x14ac:dyDescent="0.3">
      <c r="B2004" s="1"/>
      <c r="C2004" s="1"/>
    </row>
    <row r="2005" spans="2:3" x14ac:dyDescent="0.3">
      <c r="B2005" s="1"/>
      <c r="C2005" s="1"/>
    </row>
    <row r="2006" spans="2:3" x14ac:dyDescent="0.3">
      <c r="B2006" s="1"/>
      <c r="C2006" s="1"/>
    </row>
    <row r="2007" spans="2:3" x14ac:dyDescent="0.3">
      <c r="B2007" s="1"/>
      <c r="C2007" s="1"/>
    </row>
    <row r="2008" spans="2:3" x14ac:dyDescent="0.3">
      <c r="B2008" s="1"/>
      <c r="C2008" s="1"/>
    </row>
    <row r="2009" spans="2:3" x14ac:dyDescent="0.3">
      <c r="B2009" s="1"/>
      <c r="C2009" s="1"/>
    </row>
    <row r="2010" spans="2:3" x14ac:dyDescent="0.3">
      <c r="B2010" s="1"/>
      <c r="C2010" s="1"/>
    </row>
    <row r="2011" spans="2:3" x14ac:dyDescent="0.3">
      <c r="B2011" s="1"/>
      <c r="C2011" s="1"/>
    </row>
    <row r="2012" spans="2:3" x14ac:dyDescent="0.3">
      <c r="B2012" s="1"/>
      <c r="C2012" s="1"/>
    </row>
    <row r="2013" spans="2:3" x14ac:dyDescent="0.3">
      <c r="B2013" s="1"/>
      <c r="C2013" s="1"/>
    </row>
    <row r="2014" spans="2:3" x14ac:dyDescent="0.3">
      <c r="B2014" s="1"/>
      <c r="C2014" s="1"/>
    </row>
    <row r="2015" spans="2:3" x14ac:dyDescent="0.3">
      <c r="B2015" s="1"/>
      <c r="C2015" s="1"/>
    </row>
    <row r="2016" spans="2:3" x14ac:dyDescent="0.3">
      <c r="B2016" s="1"/>
      <c r="C2016" s="1"/>
    </row>
    <row r="2017" spans="2:3" x14ac:dyDescent="0.3">
      <c r="B2017" s="1"/>
      <c r="C2017" s="1"/>
    </row>
    <row r="2018" spans="2:3" x14ac:dyDescent="0.3">
      <c r="B2018" s="1"/>
      <c r="C2018" s="1"/>
    </row>
    <row r="2019" spans="2:3" x14ac:dyDescent="0.3">
      <c r="B2019" s="1"/>
      <c r="C2019" s="1"/>
    </row>
    <row r="2020" spans="2:3" x14ac:dyDescent="0.3">
      <c r="B2020" s="1"/>
      <c r="C2020" s="1"/>
    </row>
    <row r="2021" spans="2:3" x14ac:dyDescent="0.3">
      <c r="B2021" s="1"/>
      <c r="C2021" s="1"/>
    </row>
    <row r="2022" spans="2:3" x14ac:dyDescent="0.3">
      <c r="B2022" s="1"/>
      <c r="C2022" s="1"/>
    </row>
    <row r="2023" spans="2:3" x14ac:dyDescent="0.3">
      <c r="B2023" s="1"/>
      <c r="C2023" s="1"/>
    </row>
    <row r="2024" spans="2:3" x14ac:dyDescent="0.3">
      <c r="B2024" s="1"/>
      <c r="C2024" s="1"/>
    </row>
    <row r="2025" spans="2:3" x14ac:dyDescent="0.3">
      <c r="B2025" s="1"/>
      <c r="C2025" s="1"/>
    </row>
    <row r="2026" spans="2:3" x14ac:dyDescent="0.3">
      <c r="B2026" s="1"/>
      <c r="C2026" s="1"/>
    </row>
    <row r="2027" spans="2:3" x14ac:dyDescent="0.3">
      <c r="B2027" s="1"/>
      <c r="C2027" s="1"/>
    </row>
    <row r="2028" spans="2:3" x14ac:dyDescent="0.3">
      <c r="B2028" s="1"/>
      <c r="C2028" s="1"/>
    </row>
    <row r="2029" spans="2:3" x14ac:dyDescent="0.3">
      <c r="B2029" s="1"/>
      <c r="C2029" s="1"/>
    </row>
    <row r="2030" spans="2:3" x14ac:dyDescent="0.3">
      <c r="B2030" s="1"/>
      <c r="C2030" s="1"/>
    </row>
    <row r="2031" spans="2:3" x14ac:dyDescent="0.3">
      <c r="B2031" s="1"/>
      <c r="C2031" s="1"/>
    </row>
    <row r="2032" spans="2:3" x14ac:dyDescent="0.3">
      <c r="B2032" s="1"/>
      <c r="C2032" s="1"/>
    </row>
    <row r="2033" spans="2:3" x14ac:dyDescent="0.3">
      <c r="B2033" s="1"/>
      <c r="C2033" s="1"/>
    </row>
    <row r="2034" spans="2:3" x14ac:dyDescent="0.3">
      <c r="B2034" s="1"/>
      <c r="C2034" s="1"/>
    </row>
    <row r="2035" spans="2:3" x14ac:dyDescent="0.3">
      <c r="B2035" s="1"/>
      <c r="C2035" s="1"/>
    </row>
    <row r="2036" spans="2:3" x14ac:dyDescent="0.3">
      <c r="B2036" s="1"/>
      <c r="C2036" s="1"/>
    </row>
    <row r="2037" spans="2:3" x14ac:dyDescent="0.3">
      <c r="B2037" s="1"/>
      <c r="C2037" s="1"/>
    </row>
    <row r="2038" spans="2:3" x14ac:dyDescent="0.3">
      <c r="B2038" s="1"/>
      <c r="C2038" s="1"/>
    </row>
    <row r="2039" spans="2:3" x14ac:dyDescent="0.3">
      <c r="B2039" s="1"/>
      <c r="C2039" s="1"/>
    </row>
    <row r="2040" spans="2:3" x14ac:dyDescent="0.3">
      <c r="B2040" s="1"/>
      <c r="C2040" s="1"/>
    </row>
    <row r="2041" spans="2:3" x14ac:dyDescent="0.3">
      <c r="B2041" s="1"/>
      <c r="C2041" s="1"/>
    </row>
    <row r="2042" spans="2:3" x14ac:dyDescent="0.3">
      <c r="B2042" s="1"/>
      <c r="C2042" s="1"/>
    </row>
    <row r="2043" spans="2:3" x14ac:dyDescent="0.3">
      <c r="B2043" s="1"/>
      <c r="C2043" s="1"/>
    </row>
    <row r="2044" spans="2:3" x14ac:dyDescent="0.3">
      <c r="B2044" s="1"/>
      <c r="C2044" s="1"/>
    </row>
    <row r="2045" spans="2:3" x14ac:dyDescent="0.3">
      <c r="B2045" s="1"/>
      <c r="C2045" s="1"/>
    </row>
    <row r="2046" spans="2:3" x14ac:dyDescent="0.3">
      <c r="B2046" s="1"/>
      <c r="C2046" s="1"/>
    </row>
    <row r="2047" spans="2:3" x14ac:dyDescent="0.3">
      <c r="B2047" s="1"/>
      <c r="C2047" s="1"/>
    </row>
    <row r="2048" spans="2:3" x14ac:dyDescent="0.3">
      <c r="B2048" s="1"/>
      <c r="C2048" s="1"/>
    </row>
    <row r="2049" spans="2:3" x14ac:dyDescent="0.3">
      <c r="B2049" s="1"/>
      <c r="C2049" s="1"/>
    </row>
    <row r="2050" spans="2:3" x14ac:dyDescent="0.3">
      <c r="B2050" s="1"/>
      <c r="C2050" s="1"/>
    </row>
    <row r="2051" spans="2:3" x14ac:dyDescent="0.3">
      <c r="B2051" s="1"/>
      <c r="C2051" s="1"/>
    </row>
    <row r="2052" spans="2:3" x14ac:dyDescent="0.3">
      <c r="B2052" s="1"/>
      <c r="C2052" s="1"/>
    </row>
    <row r="2053" spans="2:3" x14ac:dyDescent="0.3">
      <c r="B2053" s="1"/>
      <c r="C2053" s="1"/>
    </row>
    <row r="2054" spans="2:3" x14ac:dyDescent="0.3">
      <c r="B2054" s="1"/>
      <c r="C2054" s="1"/>
    </row>
    <row r="2055" spans="2:3" x14ac:dyDescent="0.3">
      <c r="B2055" s="1"/>
      <c r="C2055" s="1"/>
    </row>
    <row r="2056" spans="2:3" x14ac:dyDescent="0.3">
      <c r="B2056" s="1"/>
      <c r="C2056" s="1"/>
    </row>
    <row r="2057" spans="2:3" x14ac:dyDescent="0.3">
      <c r="B2057" s="1"/>
      <c r="C2057" s="1"/>
    </row>
    <row r="2058" spans="2:3" x14ac:dyDescent="0.3">
      <c r="B2058" s="1"/>
      <c r="C2058" s="1"/>
    </row>
    <row r="2059" spans="2:3" x14ac:dyDescent="0.3">
      <c r="B2059" s="1"/>
      <c r="C2059" s="1"/>
    </row>
    <row r="2060" spans="2:3" x14ac:dyDescent="0.3">
      <c r="B2060" s="1"/>
      <c r="C2060" s="1"/>
    </row>
    <row r="2061" spans="2:3" x14ac:dyDescent="0.3">
      <c r="B2061" s="1"/>
      <c r="C2061" s="1"/>
    </row>
    <row r="2062" spans="2:3" x14ac:dyDescent="0.3">
      <c r="B2062" s="1"/>
      <c r="C2062" s="1"/>
    </row>
    <row r="2063" spans="2:3" x14ac:dyDescent="0.3">
      <c r="B2063" s="1"/>
      <c r="C2063" s="1"/>
    </row>
    <row r="2064" spans="2:3" x14ac:dyDescent="0.3">
      <c r="B2064" s="1"/>
      <c r="C2064" s="1"/>
    </row>
    <row r="2065" spans="2:3" x14ac:dyDescent="0.3">
      <c r="B2065" s="1"/>
      <c r="C2065" s="1"/>
    </row>
    <row r="2066" spans="2:3" x14ac:dyDescent="0.3">
      <c r="B2066" s="1"/>
      <c r="C2066" s="1"/>
    </row>
    <row r="2067" spans="2:3" x14ac:dyDescent="0.3">
      <c r="B2067" s="1"/>
      <c r="C2067" s="1"/>
    </row>
    <row r="2068" spans="2:3" x14ac:dyDescent="0.3">
      <c r="B2068" s="1"/>
      <c r="C2068" s="1"/>
    </row>
    <row r="2069" spans="2:3" x14ac:dyDescent="0.3">
      <c r="B2069" s="1"/>
      <c r="C2069" s="1"/>
    </row>
    <row r="2070" spans="2:3" x14ac:dyDescent="0.3">
      <c r="B2070" s="1"/>
      <c r="C2070" s="1"/>
    </row>
    <row r="2071" spans="2:3" x14ac:dyDescent="0.3">
      <c r="B2071" s="1"/>
      <c r="C2071" s="1"/>
    </row>
    <row r="2072" spans="2:3" x14ac:dyDescent="0.3">
      <c r="B2072" s="1"/>
      <c r="C2072" s="1"/>
    </row>
    <row r="2073" spans="2:3" x14ac:dyDescent="0.3">
      <c r="B2073" s="1"/>
      <c r="C2073" s="1"/>
    </row>
    <row r="2074" spans="2:3" x14ac:dyDescent="0.3">
      <c r="B2074" s="1"/>
      <c r="C2074" s="1"/>
    </row>
    <row r="2075" spans="2:3" x14ac:dyDescent="0.3">
      <c r="B2075" s="1"/>
      <c r="C2075" s="1"/>
    </row>
    <row r="2076" spans="2:3" x14ac:dyDescent="0.3">
      <c r="B2076" s="1"/>
      <c r="C2076" s="1"/>
    </row>
    <row r="2077" spans="2:3" x14ac:dyDescent="0.3">
      <c r="B2077" s="1"/>
      <c r="C2077" s="1"/>
    </row>
    <row r="2078" spans="2:3" x14ac:dyDescent="0.3">
      <c r="B2078" s="1"/>
      <c r="C2078" s="1"/>
    </row>
    <row r="2079" spans="2:3" x14ac:dyDescent="0.3">
      <c r="B2079" s="1"/>
      <c r="C2079" s="1"/>
    </row>
    <row r="2080" spans="2:3" x14ac:dyDescent="0.3">
      <c r="B2080" s="1"/>
      <c r="C2080" s="1"/>
    </row>
    <row r="2081" spans="2:3" x14ac:dyDescent="0.3">
      <c r="B2081" s="1"/>
      <c r="C2081" s="1"/>
    </row>
    <row r="2082" spans="2:3" x14ac:dyDescent="0.3">
      <c r="B2082" s="1"/>
      <c r="C2082" s="1"/>
    </row>
    <row r="2083" spans="2:3" x14ac:dyDescent="0.3">
      <c r="B2083" s="1"/>
      <c r="C2083" s="1"/>
    </row>
    <row r="2084" spans="2:3" x14ac:dyDescent="0.3">
      <c r="B2084" s="1"/>
      <c r="C2084" s="1"/>
    </row>
    <row r="2085" spans="2:3" x14ac:dyDescent="0.3">
      <c r="B2085" s="1"/>
      <c r="C2085" s="1"/>
    </row>
    <row r="2086" spans="2:3" x14ac:dyDescent="0.3">
      <c r="B2086" s="1"/>
      <c r="C2086" s="1"/>
    </row>
    <row r="2087" spans="2:3" x14ac:dyDescent="0.3">
      <c r="B2087" s="1"/>
      <c r="C2087" s="1"/>
    </row>
    <row r="2088" spans="2:3" x14ac:dyDescent="0.3">
      <c r="B2088" s="1"/>
      <c r="C2088" s="1"/>
    </row>
    <row r="2089" spans="2:3" x14ac:dyDescent="0.3">
      <c r="B2089" s="1"/>
      <c r="C2089" s="1"/>
    </row>
    <row r="2090" spans="2:3" x14ac:dyDescent="0.3">
      <c r="B2090" s="1"/>
      <c r="C2090" s="1"/>
    </row>
    <row r="2091" spans="2:3" x14ac:dyDescent="0.3">
      <c r="B2091" s="1"/>
      <c r="C2091" s="1"/>
    </row>
    <row r="2092" spans="2:3" x14ac:dyDescent="0.3">
      <c r="B2092" s="1"/>
      <c r="C2092" s="1"/>
    </row>
    <row r="2093" spans="2:3" x14ac:dyDescent="0.3">
      <c r="B2093" s="1"/>
      <c r="C2093" s="1"/>
    </row>
    <row r="2094" spans="2:3" x14ac:dyDescent="0.3">
      <c r="B2094" s="1"/>
      <c r="C2094" s="1"/>
    </row>
    <row r="2095" spans="2:3" x14ac:dyDescent="0.3">
      <c r="B2095" s="1"/>
      <c r="C2095" s="1"/>
    </row>
    <row r="2096" spans="2:3" x14ac:dyDescent="0.3">
      <c r="B2096" s="1"/>
      <c r="C2096" s="1"/>
    </row>
    <row r="2097" spans="2:3" x14ac:dyDescent="0.3">
      <c r="B2097" s="1"/>
      <c r="C2097" s="1"/>
    </row>
    <row r="2098" spans="2:3" x14ac:dyDescent="0.3">
      <c r="B2098" s="1"/>
      <c r="C2098" s="1"/>
    </row>
    <row r="2099" spans="2:3" x14ac:dyDescent="0.3">
      <c r="B2099" s="1"/>
      <c r="C2099" s="1"/>
    </row>
    <row r="2100" spans="2:3" x14ac:dyDescent="0.3">
      <c r="B2100" s="1"/>
      <c r="C2100" s="1"/>
    </row>
    <row r="2101" spans="2:3" x14ac:dyDescent="0.3">
      <c r="B2101" s="1"/>
      <c r="C2101" s="1"/>
    </row>
    <row r="2102" spans="2:3" x14ac:dyDescent="0.3">
      <c r="B2102" s="1"/>
      <c r="C2102" s="1"/>
    </row>
    <row r="2103" spans="2:3" x14ac:dyDescent="0.3">
      <c r="B2103" s="1"/>
      <c r="C2103" s="1"/>
    </row>
    <row r="2104" spans="2:3" x14ac:dyDescent="0.3">
      <c r="B2104" s="1"/>
      <c r="C2104" s="1"/>
    </row>
    <row r="2105" spans="2:3" x14ac:dyDescent="0.3">
      <c r="B2105" s="1"/>
      <c r="C2105" s="1"/>
    </row>
    <row r="2106" spans="2:3" x14ac:dyDescent="0.3">
      <c r="B2106" s="1"/>
      <c r="C2106" s="1"/>
    </row>
    <row r="2107" spans="2:3" x14ac:dyDescent="0.3">
      <c r="B2107" s="1"/>
      <c r="C2107" s="1"/>
    </row>
    <row r="2108" spans="2:3" x14ac:dyDescent="0.3">
      <c r="B2108" s="1"/>
      <c r="C2108" s="1"/>
    </row>
    <row r="2109" spans="2:3" x14ac:dyDescent="0.3">
      <c r="B2109" s="1"/>
      <c r="C2109" s="1"/>
    </row>
    <row r="2110" spans="2:3" x14ac:dyDescent="0.3">
      <c r="B2110" s="1"/>
      <c r="C2110" s="1"/>
    </row>
    <row r="2111" spans="2:3" x14ac:dyDescent="0.3">
      <c r="B2111" s="1"/>
      <c r="C2111" s="1"/>
    </row>
    <row r="2112" spans="2:3" x14ac:dyDescent="0.3">
      <c r="B2112" s="1"/>
      <c r="C2112" s="1"/>
    </row>
    <row r="2113" spans="2:3" x14ac:dyDescent="0.3">
      <c r="B2113" s="1"/>
      <c r="C2113" s="1"/>
    </row>
    <row r="2114" spans="2:3" x14ac:dyDescent="0.3">
      <c r="B2114" s="1"/>
      <c r="C2114" s="1"/>
    </row>
    <row r="2115" spans="2:3" x14ac:dyDescent="0.3">
      <c r="B2115" s="1"/>
      <c r="C2115" s="1"/>
    </row>
    <row r="2116" spans="2:3" x14ac:dyDescent="0.3">
      <c r="B2116" s="1"/>
      <c r="C2116" s="1"/>
    </row>
    <row r="2117" spans="2:3" x14ac:dyDescent="0.3">
      <c r="B2117" s="1"/>
      <c r="C2117" s="1"/>
    </row>
    <row r="2118" spans="2:3" x14ac:dyDescent="0.3">
      <c r="B2118" s="1"/>
      <c r="C2118" s="1"/>
    </row>
    <row r="2119" spans="2:3" x14ac:dyDescent="0.3">
      <c r="B2119" s="1"/>
      <c r="C2119" s="1"/>
    </row>
    <row r="2120" spans="2:3" x14ac:dyDescent="0.3">
      <c r="B2120" s="1"/>
      <c r="C2120" s="1"/>
    </row>
    <row r="2121" spans="2:3" x14ac:dyDescent="0.3">
      <c r="B2121" s="1"/>
      <c r="C2121" s="1"/>
    </row>
    <row r="2122" spans="2:3" x14ac:dyDescent="0.3">
      <c r="B2122" s="1"/>
      <c r="C2122" s="1"/>
    </row>
    <row r="2123" spans="2:3" x14ac:dyDescent="0.3">
      <c r="B2123" s="1"/>
      <c r="C2123" s="1"/>
    </row>
    <row r="2124" spans="2:3" x14ac:dyDescent="0.3">
      <c r="B2124" s="1"/>
      <c r="C2124" s="1"/>
    </row>
    <row r="2125" spans="2:3" x14ac:dyDescent="0.3">
      <c r="B2125" s="1"/>
      <c r="C2125" s="1"/>
    </row>
    <row r="2126" spans="2:3" x14ac:dyDescent="0.3">
      <c r="B2126" s="1"/>
      <c r="C2126" s="1"/>
    </row>
    <row r="2127" spans="2:3" x14ac:dyDescent="0.3">
      <c r="B2127" s="1"/>
      <c r="C2127" s="1"/>
    </row>
    <row r="2128" spans="2:3" x14ac:dyDescent="0.3">
      <c r="B2128" s="1"/>
      <c r="C2128" s="1"/>
    </row>
    <row r="2129" spans="2:3" x14ac:dyDescent="0.3">
      <c r="B2129" s="1"/>
      <c r="C2129" s="1"/>
    </row>
    <row r="2130" spans="2:3" x14ac:dyDescent="0.3">
      <c r="B2130" s="1"/>
      <c r="C2130" s="1"/>
    </row>
    <row r="2131" spans="2:3" x14ac:dyDescent="0.3">
      <c r="B2131" s="1"/>
      <c r="C2131" s="1"/>
    </row>
    <row r="2132" spans="2:3" x14ac:dyDescent="0.3">
      <c r="B2132" s="1"/>
      <c r="C2132" s="1"/>
    </row>
    <row r="2133" spans="2:3" x14ac:dyDescent="0.3">
      <c r="B2133" s="1"/>
      <c r="C2133" s="1"/>
    </row>
    <row r="2134" spans="2:3" x14ac:dyDescent="0.3">
      <c r="B2134" s="1"/>
      <c r="C2134" s="1"/>
    </row>
    <row r="2135" spans="2:3" x14ac:dyDescent="0.3">
      <c r="B2135" s="1"/>
      <c r="C2135" s="1"/>
    </row>
    <row r="2136" spans="2:3" x14ac:dyDescent="0.3">
      <c r="B2136" s="1"/>
      <c r="C2136" s="1"/>
    </row>
    <row r="2137" spans="2:3" x14ac:dyDescent="0.3">
      <c r="B2137" s="1"/>
      <c r="C2137" s="1"/>
    </row>
    <row r="2138" spans="2:3" x14ac:dyDescent="0.3">
      <c r="B2138" s="1"/>
      <c r="C2138" s="1"/>
    </row>
    <row r="2139" spans="2:3" x14ac:dyDescent="0.3">
      <c r="B2139" s="1"/>
      <c r="C2139" s="1"/>
    </row>
    <row r="2140" spans="2:3" x14ac:dyDescent="0.3">
      <c r="B2140" s="1"/>
      <c r="C2140" s="1"/>
    </row>
    <row r="2141" spans="2:3" x14ac:dyDescent="0.3">
      <c r="B2141" s="1"/>
      <c r="C2141" s="1"/>
    </row>
    <row r="2142" spans="2:3" x14ac:dyDescent="0.3">
      <c r="B2142" s="1"/>
      <c r="C2142" s="1"/>
    </row>
    <row r="2143" spans="2:3" x14ac:dyDescent="0.3">
      <c r="B2143" s="1"/>
      <c r="C2143" s="1"/>
    </row>
    <row r="2144" spans="2:3" x14ac:dyDescent="0.3">
      <c r="B2144" s="1"/>
      <c r="C2144" s="1"/>
    </row>
    <row r="2145" spans="2:3" x14ac:dyDescent="0.3">
      <c r="B2145" s="1"/>
      <c r="C2145" s="1"/>
    </row>
    <row r="2146" spans="2:3" x14ac:dyDescent="0.3">
      <c r="B2146" s="1"/>
      <c r="C2146" s="1"/>
    </row>
    <row r="2147" spans="2:3" x14ac:dyDescent="0.3">
      <c r="B2147" s="1"/>
      <c r="C2147" s="1"/>
    </row>
    <row r="2148" spans="2:3" x14ac:dyDescent="0.3">
      <c r="B2148" s="1"/>
      <c r="C2148" s="1"/>
    </row>
    <row r="2149" spans="2:3" x14ac:dyDescent="0.3">
      <c r="B2149" s="1"/>
      <c r="C2149" s="1"/>
    </row>
    <row r="2150" spans="2:3" x14ac:dyDescent="0.3">
      <c r="B2150" s="1"/>
      <c r="C2150" s="1"/>
    </row>
    <row r="2151" spans="2:3" x14ac:dyDescent="0.3">
      <c r="B2151" s="1"/>
      <c r="C2151" s="1"/>
    </row>
    <row r="2152" spans="2:3" x14ac:dyDescent="0.3">
      <c r="B2152" s="1"/>
      <c r="C2152" s="1"/>
    </row>
    <row r="2153" spans="2:3" x14ac:dyDescent="0.3">
      <c r="B2153" s="1"/>
      <c r="C2153" s="1"/>
    </row>
    <row r="2154" spans="2:3" x14ac:dyDescent="0.3">
      <c r="B2154" s="1"/>
      <c r="C2154" s="1"/>
    </row>
    <row r="2155" spans="2:3" x14ac:dyDescent="0.3">
      <c r="B2155" s="1"/>
      <c r="C2155" s="1"/>
    </row>
    <row r="2156" spans="2:3" x14ac:dyDescent="0.3">
      <c r="B2156" s="1"/>
      <c r="C2156" s="1"/>
    </row>
    <row r="2157" spans="2:3" x14ac:dyDescent="0.3">
      <c r="B2157" s="1"/>
      <c r="C2157" s="1"/>
    </row>
    <row r="2158" spans="2:3" x14ac:dyDescent="0.3">
      <c r="B2158" s="1"/>
      <c r="C2158" s="1"/>
    </row>
    <row r="2159" spans="2:3" x14ac:dyDescent="0.3">
      <c r="B2159" s="1"/>
      <c r="C2159" s="1"/>
    </row>
    <row r="2160" spans="2:3" x14ac:dyDescent="0.3">
      <c r="B2160" s="1"/>
      <c r="C2160" s="1"/>
    </row>
    <row r="2161" spans="2:3" x14ac:dyDescent="0.3">
      <c r="B2161" s="1"/>
      <c r="C2161" s="1"/>
    </row>
    <row r="2162" spans="2:3" x14ac:dyDescent="0.3">
      <c r="B2162" s="1"/>
      <c r="C2162" s="1"/>
    </row>
    <row r="2163" spans="2:3" x14ac:dyDescent="0.3">
      <c r="B2163" s="1"/>
      <c r="C2163" s="1"/>
    </row>
    <row r="2164" spans="2:3" x14ac:dyDescent="0.3">
      <c r="B2164" s="1"/>
      <c r="C2164" s="1"/>
    </row>
    <row r="2165" spans="2:3" x14ac:dyDescent="0.3">
      <c r="B2165" s="1"/>
      <c r="C2165" s="1"/>
    </row>
    <row r="2166" spans="2:3" x14ac:dyDescent="0.3">
      <c r="B2166" s="1"/>
      <c r="C2166" s="1"/>
    </row>
    <row r="2167" spans="2:3" x14ac:dyDescent="0.3">
      <c r="B2167" s="1"/>
      <c r="C2167" s="1"/>
    </row>
    <row r="2168" spans="2:3" x14ac:dyDescent="0.3">
      <c r="B2168" s="1"/>
      <c r="C2168" s="1"/>
    </row>
    <row r="2169" spans="2:3" x14ac:dyDescent="0.3">
      <c r="B2169" s="1"/>
      <c r="C2169" s="1"/>
    </row>
    <row r="2170" spans="2:3" x14ac:dyDescent="0.3">
      <c r="B2170" s="1"/>
      <c r="C2170" s="1"/>
    </row>
    <row r="2171" spans="2:3" x14ac:dyDescent="0.3">
      <c r="B2171" s="1"/>
      <c r="C2171" s="1"/>
    </row>
    <row r="2172" spans="2:3" x14ac:dyDescent="0.3">
      <c r="B2172" s="1"/>
      <c r="C2172" s="1"/>
    </row>
    <row r="2173" spans="2:3" x14ac:dyDescent="0.3">
      <c r="B2173" s="1"/>
      <c r="C2173" s="1"/>
    </row>
    <row r="2174" spans="2:3" x14ac:dyDescent="0.3">
      <c r="B2174" s="1"/>
      <c r="C2174" s="1"/>
    </row>
    <row r="2175" spans="2:3" x14ac:dyDescent="0.3">
      <c r="B2175" s="1"/>
      <c r="C2175" s="1"/>
    </row>
    <row r="2176" spans="2:3" x14ac:dyDescent="0.3">
      <c r="B2176" s="1"/>
      <c r="C2176" s="1"/>
    </row>
    <row r="2177" spans="2:3" x14ac:dyDescent="0.3">
      <c r="B2177" s="1"/>
      <c r="C2177" s="1"/>
    </row>
    <row r="2178" spans="2:3" x14ac:dyDescent="0.3">
      <c r="B2178" s="1"/>
      <c r="C2178" s="1"/>
    </row>
    <row r="2179" spans="2:3" x14ac:dyDescent="0.3">
      <c r="B2179" s="1"/>
      <c r="C2179" s="1"/>
    </row>
    <row r="2180" spans="2:3" x14ac:dyDescent="0.3">
      <c r="B2180" s="1"/>
      <c r="C2180" s="1"/>
    </row>
    <row r="2181" spans="2:3" x14ac:dyDescent="0.3">
      <c r="B2181" s="1"/>
      <c r="C2181" s="1"/>
    </row>
    <row r="2182" spans="2:3" x14ac:dyDescent="0.3">
      <c r="B2182" s="1"/>
      <c r="C2182" s="1"/>
    </row>
    <row r="2183" spans="2:3" x14ac:dyDescent="0.3">
      <c r="B2183" s="1"/>
      <c r="C2183" s="1"/>
    </row>
    <row r="2184" spans="2:3" x14ac:dyDescent="0.3">
      <c r="B2184" s="1"/>
      <c r="C2184" s="1"/>
    </row>
    <row r="2185" spans="2:3" x14ac:dyDescent="0.3">
      <c r="B2185" s="1"/>
      <c r="C2185" s="1"/>
    </row>
    <row r="2186" spans="2:3" x14ac:dyDescent="0.3">
      <c r="B2186" s="1"/>
      <c r="C2186" s="1"/>
    </row>
    <row r="2187" spans="2:3" x14ac:dyDescent="0.3">
      <c r="B2187" s="1"/>
      <c r="C2187" s="1"/>
    </row>
    <row r="2188" spans="2:3" x14ac:dyDescent="0.3">
      <c r="B2188" s="1"/>
      <c r="C2188" s="1"/>
    </row>
    <row r="2189" spans="2:3" x14ac:dyDescent="0.3">
      <c r="B2189" s="1"/>
      <c r="C2189" s="1"/>
    </row>
    <row r="2190" spans="2:3" x14ac:dyDescent="0.3">
      <c r="B2190" s="1"/>
      <c r="C2190" s="1"/>
    </row>
    <row r="2191" spans="2:3" x14ac:dyDescent="0.3">
      <c r="B2191" s="1"/>
      <c r="C2191" s="1"/>
    </row>
    <row r="2192" spans="2:3" x14ac:dyDescent="0.3">
      <c r="B2192" s="1"/>
      <c r="C2192" s="1"/>
    </row>
    <row r="2193" spans="2:3" x14ac:dyDescent="0.3">
      <c r="B2193" s="1"/>
      <c r="C2193" s="1"/>
    </row>
    <row r="2194" spans="2:3" x14ac:dyDescent="0.3">
      <c r="B2194" s="1"/>
      <c r="C2194" s="1"/>
    </row>
    <row r="2195" spans="2:3" x14ac:dyDescent="0.3">
      <c r="B2195" s="1"/>
      <c r="C2195" s="1"/>
    </row>
    <row r="2196" spans="2:3" x14ac:dyDescent="0.3">
      <c r="B2196" s="1"/>
      <c r="C2196" s="1"/>
    </row>
    <row r="2197" spans="2:3" x14ac:dyDescent="0.3">
      <c r="B2197" s="1"/>
      <c r="C2197" s="1"/>
    </row>
    <row r="2198" spans="2:3" x14ac:dyDescent="0.3">
      <c r="B2198" s="1"/>
      <c r="C2198" s="1"/>
    </row>
    <row r="2199" spans="2:3" x14ac:dyDescent="0.3">
      <c r="B2199" s="1"/>
      <c r="C2199" s="1"/>
    </row>
    <row r="2200" spans="2:3" x14ac:dyDescent="0.3">
      <c r="B2200" s="1"/>
      <c r="C2200" s="1"/>
    </row>
    <row r="2201" spans="2:3" x14ac:dyDescent="0.3">
      <c r="B2201" s="1"/>
      <c r="C2201" s="1"/>
    </row>
    <row r="2202" spans="2:3" x14ac:dyDescent="0.3">
      <c r="B2202" s="1"/>
      <c r="C2202" s="1"/>
    </row>
    <row r="2203" spans="2:3" x14ac:dyDescent="0.3">
      <c r="B2203" s="1"/>
      <c r="C2203" s="1"/>
    </row>
    <row r="2204" spans="2:3" x14ac:dyDescent="0.3">
      <c r="B2204" s="1"/>
      <c r="C2204" s="1"/>
    </row>
    <row r="2205" spans="2:3" x14ac:dyDescent="0.3">
      <c r="B2205" s="1"/>
      <c r="C2205" s="1"/>
    </row>
    <row r="2206" spans="2:3" x14ac:dyDescent="0.3">
      <c r="B2206" s="1"/>
      <c r="C2206" s="1"/>
    </row>
    <row r="2207" spans="2:3" x14ac:dyDescent="0.3">
      <c r="B2207" s="1"/>
      <c r="C2207" s="1"/>
    </row>
    <row r="2208" spans="2:3" x14ac:dyDescent="0.3">
      <c r="B2208" s="1"/>
      <c r="C2208" s="1"/>
    </row>
    <row r="2209" spans="2:3" x14ac:dyDescent="0.3">
      <c r="B2209" s="1"/>
      <c r="C2209" s="1"/>
    </row>
    <row r="2210" spans="2:3" x14ac:dyDescent="0.3">
      <c r="B2210" s="1"/>
      <c r="C2210" s="1"/>
    </row>
    <row r="2211" spans="2:3" x14ac:dyDescent="0.3">
      <c r="B2211" s="1"/>
      <c r="C2211" s="1"/>
    </row>
    <row r="2212" spans="2:3" x14ac:dyDescent="0.3">
      <c r="B2212" s="1"/>
      <c r="C2212" s="1"/>
    </row>
    <row r="2213" spans="2:3" x14ac:dyDescent="0.3">
      <c r="B2213" s="1"/>
      <c r="C2213" s="1"/>
    </row>
    <row r="2214" spans="2:3" x14ac:dyDescent="0.3">
      <c r="B2214" s="1"/>
      <c r="C2214" s="1"/>
    </row>
    <row r="2215" spans="2:3" x14ac:dyDescent="0.3">
      <c r="B2215" s="1"/>
      <c r="C2215" s="1"/>
    </row>
    <row r="2216" spans="2:3" x14ac:dyDescent="0.3">
      <c r="B2216" s="1"/>
      <c r="C2216" s="1"/>
    </row>
    <row r="2217" spans="2:3" x14ac:dyDescent="0.3">
      <c r="B2217" s="1"/>
      <c r="C2217" s="1"/>
    </row>
    <row r="2218" spans="2:3" x14ac:dyDescent="0.3">
      <c r="B2218" s="1"/>
      <c r="C2218" s="1"/>
    </row>
    <row r="2219" spans="2:3" x14ac:dyDescent="0.3">
      <c r="B2219" s="1"/>
      <c r="C2219" s="1"/>
    </row>
    <row r="2220" spans="2:3" x14ac:dyDescent="0.3">
      <c r="B2220" s="1"/>
      <c r="C2220" s="1"/>
    </row>
    <row r="2221" spans="2:3" x14ac:dyDescent="0.3">
      <c r="B2221" s="1"/>
      <c r="C2221" s="1"/>
    </row>
    <row r="2222" spans="2:3" x14ac:dyDescent="0.3">
      <c r="B2222" s="1"/>
      <c r="C2222" s="1"/>
    </row>
    <row r="2223" spans="2:3" x14ac:dyDescent="0.3">
      <c r="B2223" s="1"/>
      <c r="C2223" s="1"/>
    </row>
    <row r="2224" spans="2:3" x14ac:dyDescent="0.3">
      <c r="B2224" s="1"/>
      <c r="C2224" s="1"/>
    </row>
    <row r="2225" spans="2:3" x14ac:dyDescent="0.3">
      <c r="B2225" s="1"/>
      <c r="C2225" s="1"/>
    </row>
    <row r="2226" spans="2:3" x14ac:dyDescent="0.3">
      <c r="B2226" s="1"/>
      <c r="C2226" s="1"/>
    </row>
    <row r="2227" spans="2:3" x14ac:dyDescent="0.3">
      <c r="B2227" s="1"/>
      <c r="C2227" s="1"/>
    </row>
    <row r="2228" spans="2:3" x14ac:dyDescent="0.3">
      <c r="B2228" s="1"/>
      <c r="C2228" s="1"/>
    </row>
    <row r="2229" spans="2:3" x14ac:dyDescent="0.3">
      <c r="B2229" s="1"/>
      <c r="C2229" s="1"/>
    </row>
    <row r="2230" spans="2:3" x14ac:dyDescent="0.3">
      <c r="B2230" s="1"/>
      <c r="C2230" s="1"/>
    </row>
    <row r="2231" spans="2:3" x14ac:dyDescent="0.3">
      <c r="B2231" s="1"/>
      <c r="C2231" s="1"/>
    </row>
    <row r="2232" spans="2:3" x14ac:dyDescent="0.3">
      <c r="B2232" s="1"/>
      <c r="C2232" s="1"/>
    </row>
    <row r="2233" spans="2:3" x14ac:dyDescent="0.3">
      <c r="B2233" s="1"/>
      <c r="C2233" s="1"/>
    </row>
    <row r="2234" spans="2:3" x14ac:dyDescent="0.3">
      <c r="B2234" s="1"/>
      <c r="C2234" s="1"/>
    </row>
    <row r="2235" spans="2:3" x14ac:dyDescent="0.3">
      <c r="B2235" s="1"/>
      <c r="C2235" s="1"/>
    </row>
    <row r="2236" spans="2:3" x14ac:dyDescent="0.3">
      <c r="B2236" s="1"/>
      <c r="C2236" s="1"/>
    </row>
    <row r="2237" spans="2:3" x14ac:dyDescent="0.3">
      <c r="B2237" s="1"/>
      <c r="C2237" s="1"/>
    </row>
    <row r="2238" spans="2:3" x14ac:dyDescent="0.3">
      <c r="B2238" s="1"/>
      <c r="C2238" s="1"/>
    </row>
    <row r="2239" spans="2:3" x14ac:dyDescent="0.3">
      <c r="B2239" s="1"/>
      <c r="C2239" s="1"/>
    </row>
    <row r="2240" spans="2:3" x14ac:dyDescent="0.3">
      <c r="B2240" s="1"/>
      <c r="C2240" s="1"/>
    </row>
    <row r="2241" spans="2:3" x14ac:dyDescent="0.3">
      <c r="B2241" s="1"/>
      <c r="C2241" s="1"/>
    </row>
    <row r="2242" spans="2:3" x14ac:dyDescent="0.3">
      <c r="B2242" s="1"/>
      <c r="C2242" s="1"/>
    </row>
    <row r="2243" spans="2:3" x14ac:dyDescent="0.3">
      <c r="B2243" s="1"/>
      <c r="C2243" s="1"/>
    </row>
    <row r="2244" spans="2:3" x14ac:dyDescent="0.3">
      <c r="B2244" s="1"/>
      <c r="C2244" s="1"/>
    </row>
    <row r="2245" spans="2:3" x14ac:dyDescent="0.3">
      <c r="B2245" s="1"/>
      <c r="C2245" s="1"/>
    </row>
    <row r="2246" spans="2:3" x14ac:dyDescent="0.3">
      <c r="B2246" s="1"/>
      <c r="C2246" s="1"/>
    </row>
    <row r="2247" spans="2:3" x14ac:dyDescent="0.3">
      <c r="B2247" s="1"/>
      <c r="C2247" s="1"/>
    </row>
    <row r="2248" spans="2:3" x14ac:dyDescent="0.3">
      <c r="B2248" s="1"/>
      <c r="C2248" s="1"/>
    </row>
    <row r="2249" spans="2:3" x14ac:dyDescent="0.3">
      <c r="B2249" s="1"/>
      <c r="C2249" s="1"/>
    </row>
    <row r="2250" spans="2:3" x14ac:dyDescent="0.3">
      <c r="B2250" s="1"/>
      <c r="C2250" s="1"/>
    </row>
    <row r="2251" spans="2:3" x14ac:dyDescent="0.3">
      <c r="B2251" s="1"/>
      <c r="C2251" s="1"/>
    </row>
    <row r="2252" spans="2:3" x14ac:dyDescent="0.3">
      <c r="B2252" s="1"/>
      <c r="C2252" s="1"/>
    </row>
    <row r="2253" spans="2:3" x14ac:dyDescent="0.3">
      <c r="B2253" s="1"/>
      <c r="C2253" s="1"/>
    </row>
    <row r="2254" spans="2:3" x14ac:dyDescent="0.3">
      <c r="B2254" s="1"/>
      <c r="C2254" s="1"/>
    </row>
    <row r="2255" spans="2:3" x14ac:dyDescent="0.3">
      <c r="B2255" s="1"/>
      <c r="C2255" s="1"/>
    </row>
    <row r="2256" spans="2:3" x14ac:dyDescent="0.3">
      <c r="B2256" s="1"/>
      <c r="C2256" s="1"/>
    </row>
    <row r="2257" spans="2:3" x14ac:dyDescent="0.3">
      <c r="B2257" s="1"/>
      <c r="C2257" s="1"/>
    </row>
    <row r="2258" spans="2:3" x14ac:dyDescent="0.3">
      <c r="B2258" s="1"/>
      <c r="C2258" s="1"/>
    </row>
    <row r="2259" spans="2:3" x14ac:dyDescent="0.3">
      <c r="B2259" s="1"/>
      <c r="C2259" s="1"/>
    </row>
    <row r="2260" spans="2:3" x14ac:dyDescent="0.3">
      <c r="B2260" s="1"/>
      <c r="C2260" s="1"/>
    </row>
    <row r="2261" spans="2:3" x14ac:dyDescent="0.3">
      <c r="B2261" s="1"/>
      <c r="C2261" s="1"/>
    </row>
    <row r="2262" spans="2:3" x14ac:dyDescent="0.3">
      <c r="B2262" s="1"/>
      <c r="C2262" s="1"/>
    </row>
    <row r="2263" spans="2:3" x14ac:dyDescent="0.3">
      <c r="B2263" s="1"/>
      <c r="C2263" s="1"/>
    </row>
    <row r="2264" spans="2:3" x14ac:dyDescent="0.3">
      <c r="B2264" s="1"/>
      <c r="C2264" s="1"/>
    </row>
    <row r="2265" spans="2:3" x14ac:dyDescent="0.3">
      <c r="B2265" s="1"/>
      <c r="C2265" s="1"/>
    </row>
    <row r="2266" spans="2:3" x14ac:dyDescent="0.3">
      <c r="B2266" s="1"/>
      <c r="C2266" s="1"/>
    </row>
    <row r="2267" spans="2:3" x14ac:dyDescent="0.3">
      <c r="B2267" s="1"/>
      <c r="C2267" s="1"/>
    </row>
    <row r="2268" spans="2:3" x14ac:dyDescent="0.3">
      <c r="B2268" s="1"/>
      <c r="C2268" s="1"/>
    </row>
    <row r="2269" spans="2:3" x14ac:dyDescent="0.3">
      <c r="B2269" s="1"/>
      <c r="C2269" s="1"/>
    </row>
    <row r="2270" spans="2:3" x14ac:dyDescent="0.3">
      <c r="B2270" s="1"/>
      <c r="C2270" s="1"/>
    </row>
    <row r="2271" spans="2:3" x14ac:dyDescent="0.3">
      <c r="B2271" s="1"/>
      <c r="C2271" s="1"/>
    </row>
    <row r="2272" spans="2:3" x14ac:dyDescent="0.3">
      <c r="B2272" s="1"/>
      <c r="C2272" s="1"/>
    </row>
    <row r="2273" spans="2:3" x14ac:dyDescent="0.3">
      <c r="B2273" s="1"/>
      <c r="C2273" s="1"/>
    </row>
    <row r="2274" spans="2:3" x14ac:dyDescent="0.3">
      <c r="B2274" s="1"/>
      <c r="C2274" s="1"/>
    </row>
    <row r="2275" spans="2:3" x14ac:dyDescent="0.3">
      <c r="B2275" s="1"/>
      <c r="C2275" s="1"/>
    </row>
    <row r="2276" spans="2:3" x14ac:dyDescent="0.3">
      <c r="B2276" s="1"/>
      <c r="C2276" s="1"/>
    </row>
    <row r="2277" spans="2:3" x14ac:dyDescent="0.3">
      <c r="B2277" s="1"/>
      <c r="C2277" s="1"/>
    </row>
    <row r="2278" spans="2:3" x14ac:dyDescent="0.3">
      <c r="B2278" s="1"/>
      <c r="C2278" s="1"/>
    </row>
    <row r="2279" spans="2:3" x14ac:dyDescent="0.3">
      <c r="B2279" s="1"/>
      <c r="C2279" s="1"/>
    </row>
    <row r="2280" spans="2:3" x14ac:dyDescent="0.3">
      <c r="B2280" s="1"/>
      <c r="C2280" s="1"/>
    </row>
    <row r="2281" spans="2:3" x14ac:dyDescent="0.3">
      <c r="B2281" s="1"/>
      <c r="C2281" s="1"/>
    </row>
    <row r="2282" spans="2:3" x14ac:dyDescent="0.3">
      <c r="B2282" s="1"/>
      <c r="C2282" s="1"/>
    </row>
    <row r="2283" spans="2:3" x14ac:dyDescent="0.3">
      <c r="B2283" s="1"/>
      <c r="C2283" s="1"/>
    </row>
    <row r="2284" spans="2:3" x14ac:dyDescent="0.3">
      <c r="B2284" s="1"/>
      <c r="C2284" s="1"/>
    </row>
    <row r="2285" spans="2:3" x14ac:dyDescent="0.3">
      <c r="B2285" s="1"/>
      <c r="C2285" s="1"/>
    </row>
    <row r="2286" spans="2:3" x14ac:dyDescent="0.3">
      <c r="B2286" s="1"/>
      <c r="C2286" s="1"/>
    </row>
    <row r="2287" spans="2:3" x14ac:dyDescent="0.3">
      <c r="B2287" s="1"/>
      <c r="C2287" s="1"/>
    </row>
    <row r="2288" spans="2:3" x14ac:dyDescent="0.3">
      <c r="B2288" s="1"/>
      <c r="C2288" s="1"/>
    </row>
    <row r="2289" spans="2:3" x14ac:dyDescent="0.3">
      <c r="B2289" s="1"/>
      <c r="C2289" s="1"/>
    </row>
    <row r="2290" spans="2:3" x14ac:dyDescent="0.3">
      <c r="B2290" s="1"/>
      <c r="C2290" s="1"/>
    </row>
    <row r="2291" spans="2:3" x14ac:dyDescent="0.3">
      <c r="B2291" s="1"/>
      <c r="C2291" s="1"/>
    </row>
    <row r="2292" spans="2:3" x14ac:dyDescent="0.3">
      <c r="B2292" s="1"/>
      <c r="C2292" s="1"/>
    </row>
    <row r="2293" spans="2:3" x14ac:dyDescent="0.3">
      <c r="B2293" s="1"/>
      <c r="C2293" s="1"/>
    </row>
    <row r="2294" spans="2:3" x14ac:dyDescent="0.3">
      <c r="B2294" s="1"/>
      <c r="C2294" s="1"/>
    </row>
    <row r="2295" spans="2:3" x14ac:dyDescent="0.3">
      <c r="B2295" s="1"/>
      <c r="C2295" s="1"/>
    </row>
    <row r="2296" spans="2:3" x14ac:dyDescent="0.3">
      <c r="B2296" s="1"/>
      <c r="C2296" s="1"/>
    </row>
    <row r="2297" spans="2:3" x14ac:dyDescent="0.3">
      <c r="B2297" s="1"/>
      <c r="C2297" s="1"/>
    </row>
    <row r="2298" spans="2:3" x14ac:dyDescent="0.3">
      <c r="B2298" s="1"/>
      <c r="C2298" s="1"/>
    </row>
    <row r="2299" spans="2:3" x14ac:dyDescent="0.3">
      <c r="B2299" s="1"/>
      <c r="C2299" s="1"/>
    </row>
    <row r="2300" spans="2:3" x14ac:dyDescent="0.3">
      <c r="B2300" s="1"/>
      <c r="C2300" s="1"/>
    </row>
    <row r="2301" spans="2:3" x14ac:dyDescent="0.3">
      <c r="B2301" s="1"/>
      <c r="C2301" s="1"/>
    </row>
    <row r="2302" spans="2:3" x14ac:dyDescent="0.3">
      <c r="B2302" s="1"/>
      <c r="C2302" s="1"/>
    </row>
    <row r="2303" spans="2:3" x14ac:dyDescent="0.3">
      <c r="B2303" s="1"/>
      <c r="C2303" s="1"/>
    </row>
    <row r="2304" spans="2:3" x14ac:dyDescent="0.3">
      <c r="B2304" s="1"/>
      <c r="C2304" s="1"/>
    </row>
    <row r="2305" spans="2:3" x14ac:dyDescent="0.3">
      <c r="B2305" s="1"/>
      <c r="C2305" s="1"/>
    </row>
    <row r="2306" spans="2:3" x14ac:dyDescent="0.3">
      <c r="B2306" s="1"/>
      <c r="C2306" s="1"/>
    </row>
    <row r="2307" spans="2:3" x14ac:dyDescent="0.3">
      <c r="B2307" s="1"/>
      <c r="C2307" s="1"/>
    </row>
    <row r="2308" spans="2:3" x14ac:dyDescent="0.3">
      <c r="B2308" s="1"/>
      <c r="C2308" s="1"/>
    </row>
    <row r="2309" spans="2:3" x14ac:dyDescent="0.3">
      <c r="B2309" s="1"/>
      <c r="C2309" s="1"/>
    </row>
    <row r="2310" spans="2:3" x14ac:dyDescent="0.3">
      <c r="B2310" s="1"/>
      <c r="C2310" s="1"/>
    </row>
    <row r="2311" spans="2:3" x14ac:dyDescent="0.3">
      <c r="B2311" s="1"/>
      <c r="C2311" s="1"/>
    </row>
    <row r="2312" spans="2:3" x14ac:dyDescent="0.3">
      <c r="B2312" s="1"/>
      <c r="C2312" s="1"/>
    </row>
    <row r="2313" spans="2:3" x14ac:dyDescent="0.3">
      <c r="B2313" s="1"/>
      <c r="C2313" s="1"/>
    </row>
    <row r="2314" spans="2:3" x14ac:dyDescent="0.3">
      <c r="B2314" s="1"/>
      <c r="C2314" s="1"/>
    </row>
    <row r="2315" spans="2:3" x14ac:dyDescent="0.3">
      <c r="B2315" s="1"/>
      <c r="C2315" s="1"/>
    </row>
    <row r="2316" spans="2:3" x14ac:dyDescent="0.3">
      <c r="B2316" s="1"/>
      <c r="C2316" s="1"/>
    </row>
    <row r="2317" spans="2:3" x14ac:dyDescent="0.3">
      <c r="B2317" s="1"/>
      <c r="C2317" s="1"/>
    </row>
    <row r="2318" spans="2:3" x14ac:dyDescent="0.3">
      <c r="B2318" s="1"/>
      <c r="C2318" s="1"/>
    </row>
    <row r="2319" spans="2:3" x14ac:dyDescent="0.3">
      <c r="B2319" s="1"/>
      <c r="C2319" s="1"/>
    </row>
    <row r="2320" spans="2:3" x14ac:dyDescent="0.3">
      <c r="B2320" s="1"/>
      <c r="C2320" s="1"/>
    </row>
    <row r="2321" spans="2:3" x14ac:dyDescent="0.3">
      <c r="B2321" s="1"/>
      <c r="C2321" s="1"/>
    </row>
    <row r="2322" spans="2:3" x14ac:dyDescent="0.3">
      <c r="B2322" s="1"/>
      <c r="C2322" s="1"/>
    </row>
    <row r="2323" spans="2:3" x14ac:dyDescent="0.3">
      <c r="B2323" s="1"/>
      <c r="C2323" s="1"/>
    </row>
    <row r="2324" spans="2:3" x14ac:dyDescent="0.3">
      <c r="B2324" s="1"/>
      <c r="C2324" s="1"/>
    </row>
    <row r="2325" spans="2:3" x14ac:dyDescent="0.3">
      <c r="B2325" s="1"/>
      <c r="C2325" s="1"/>
    </row>
    <row r="2326" spans="2:3" x14ac:dyDescent="0.3">
      <c r="B2326" s="1"/>
      <c r="C2326" s="1"/>
    </row>
    <row r="2327" spans="2:3" x14ac:dyDescent="0.3">
      <c r="B2327" s="1"/>
      <c r="C2327" s="1"/>
    </row>
    <row r="2328" spans="2:3" x14ac:dyDescent="0.3">
      <c r="B2328" s="1"/>
      <c r="C2328" s="1"/>
    </row>
    <row r="2329" spans="2:3" x14ac:dyDescent="0.3">
      <c r="B2329" s="1"/>
      <c r="C2329" s="1"/>
    </row>
    <row r="2330" spans="2:3" x14ac:dyDescent="0.3">
      <c r="B2330" s="1"/>
      <c r="C2330" s="1"/>
    </row>
    <row r="2331" spans="2:3" x14ac:dyDescent="0.3">
      <c r="B2331" s="1"/>
      <c r="C2331" s="1"/>
    </row>
    <row r="2332" spans="2:3" x14ac:dyDescent="0.3">
      <c r="B2332" s="1"/>
      <c r="C2332" s="1"/>
    </row>
    <row r="2333" spans="2:3" x14ac:dyDescent="0.3">
      <c r="B2333" s="1"/>
      <c r="C2333" s="1"/>
    </row>
    <row r="2334" spans="2:3" x14ac:dyDescent="0.3">
      <c r="B2334" s="1"/>
      <c r="C2334" s="1"/>
    </row>
    <row r="2335" spans="2:3" x14ac:dyDescent="0.3">
      <c r="B2335" s="1"/>
      <c r="C2335" s="1"/>
    </row>
    <row r="2336" spans="2:3" x14ac:dyDescent="0.3">
      <c r="B2336" s="1"/>
      <c r="C2336" s="1"/>
    </row>
    <row r="2337" spans="2:3" x14ac:dyDescent="0.3">
      <c r="B2337" s="1"/>
      <c r="C2337" s="1"/>
    </row>
    <row r="2338" spans="2:3" x14ac:dyDescent="0.3">
      <c r="B2338" s="1"/>
      <c r="C2338" s="1"/>
    </row>
    <row r="2339" spans="2:3" x14ac:dyDescent="0.3">
      <c r="B2339" s="1"/>
      <c r="C2339" s="1"/>
    </row>
    <row r="2340" spans="2:3" x14ac:dyDescent="0.3">
      <c r="B2340" s="1"/>
      <c r="C2340" s="1"/>
    </row>
    <row r="2341" spans="2:3" x14ac:dyDescent="0.3">
      <c r="B2341" s="1"/>
      <c r="C2341" s="1"/>
    </row>
    <row r="2342" spans="2:3" x14ac:dyDescent="0.3">
      <c r="B2342" s="1"/>
      <c r="C2342" s="1"/>
    </row>
    <row r="2343" spans="2:3" x14ac:dyDescent="0.3">
      <c r="B2343" s="1"/>
      <c r="C2343" s="1"/>
    </row>
    <row r="2344" spans="2:3" x14ac:dyDescent="0.3">
      <c r="B2344" s="1"/>
      <c r="C2344" s="1"/>
    </row>
    <row r="2345" spans="2:3" x14ac:dyDescent="0.3">
      <c r="B2345" s="1"/>
      <c r="C2345" s="1"/>
    </row>
    <row r="2346" spans="2:3" x14ac:dyDescent="0.3">
      <c r="B2346" s="1"/>
      <c r="C2346" s="1"/>
    </row>
    <row r="2347" spans="2:3" x14ac:dyDescent="0.3">
      <c r="B2347" s="1"/>
      <c r="C2347" s="1"/>
    </row>
    <row r="2348" spans="2:3" x14ac:dyDescent="0.3">
      <c r="B2348" s="1"/>
      <c r="C2348" s="1"/>
    </row>
    <row r="2349" spans="2:3" x14ac:dyDescent="0.3">
      <c r="B2349" s="1"/>
      <c r="C2349" s="1"/>
    </row>
    <row r="2350" spans="2:3" x14ac:dyDescent="0.3">
      <c r="B2350" s="1"/>
      <c r="C2350" s="1"/>
    </row>
    <row r="2351" spans="2:3" x14ac:dyDescent="0.3">
      <c r="B2351" s="1"/>
      <c r="C2351" s="1"/>
    </row>
    <row r="2352" spans="2:3" x14ac:dyDescent="0.3">
      <c r="B2352" s="1"/>
      <c r="C2352" s="1"/>
    </row>
    <row r="2353" spans="2:3" x14ac:dyDescent="0.3">
      <c r="B2353" s="1"/>
      <c r="C2353" s="1"/>
    </row>
    <row r="2354" spans="2:3" x14ac:dyDescent="0.3">
      <c r="B2354" s="1"/>
      <c r="C2354" s="1"/>
    </row>
    <row r="2355" spans="2:3" x14ac:dyDescent="0.3">
      <c r="B2355" s="1"/>
      <c r="C2355" s="1"/>
    </row>
    <row r="2356" spans="2:3" x14ac:dyDescent="0.3">
      <c r="B2356" s="1"/>
      <c r="C2356" s="1"/>
    </row>
    <row r="2357" spans="2:3" x14ac:dyDescent="0.3">
      <c r="B2357" s="1"/>
      <c r="C2357" s="1"/>
    </row>
    <row r="2358" spans="2:3" x14ac:dyDescent="0.3">
      <c r="B2358" s="1"/>
      <c r="C2358" s="1"/>
    </row>
    <row r="2359" spans="2:3" x14ac:dyDescent="0.3">
      <c r="B2359" s="1"/>
      <c r="C2359" s="1"/>
    </row>
    <row r="2360" spans="2:3" x14ac:dyDescent="0.3">
      <c r="B2360" s="1"/>
      <c r="C2360" s="1"/>
    </row>
    <row r="2361" spans="2:3" x14ac:dyDescent="0.3">
      <c r="B2361" s="1"/>
      <c r="C2361" s="1"/>
    </row>
    <row r="2362" spans="2:3" x14ac:dyDescent="0.3">
      <c r="B2362" s="1"/>
      <c r="C2362" s="1"/>
    </row>
    <row r="2363" spans="2:3" x14ac:dyDescent="0.3">
      <c r="B2363" s="1"/>
      <c r="C2363" s="1"/>
    </row>
    <row r="2364" spans="2:3" x14ac:dyDescent="0.3">
      <c r="B2364" s="1"/>
      <c r="C2364" s="1"/>
    </row>
    <row r="2365" spans="2:3" x14ac:dyDescent="0.3">
      <c r="B2365" s="1"/>
      <c r="C2365" s="1"/>
    </row>
    <row r="2366" spans="2:3" x14ac:dyDescent="0.3">
      <c r="B2366" s="1"/>
      <c r="C2366" s="1"/>
    </row>
    <row r="2367" spans="2:3" x14ac:dyDescent="0.3">
      <c r="B2367" s="1"/>
      <c r="C2367" s="1"/>
    </row>
    <row r="2368" spans="2:3" x14ac:dyDescent="0.3">
      <c r="B2368" s="1"/>
      <c r="C2368" s="1"/>
    </row>
    <row r="2369" spans="2:3" x14ac:dyDescent="0.3">
      <c r="B2369" s="1"/>
      <c r="C2369" s="1"/>
    </row>
    <row r="2370" spans="2:3" x14ac:dyDescent="0.3">
      <c r="B2370" s="1"/>
      <c r="C2370" s="1"/>
    </row>
    <row r="2371" spans="2:3" x14ac:dyDescent="0.3">
      <c r="B2371" s="1"/>
      <c r="C2371" s="1"/>
    </row>
    <row r="2372" spans="2:3" x14ac:dyDescent="0.3">
      <c r="B2372" s="1"/>
      <c r="C2372" s="1"/>
    </row>
    <row r="2373" spans="2:3" x14ac:dyDescent="0.3">
      <c r="B2373" s="1"/>
      <c r="C2373" s="1"/>
    </row>
    <row r="2374" spans="2:3" x14ac:dyDescent="0.3">
      <c r="B2374" s="1"/>
      <c r="C2374" s="1"/>
    </row>
    <row r="2375" spans="2:3" x14ac:dyDescent="0.3">
      <c r="B2375" s="1"/>
      <c r="C2375" s="1"/>
    </row>
    <row r="2376" spans="2:3" x14ac:dyDescent="0.3">
      <c r="B2376" s="1"/>
      <c r="C2376" s="1"/>
    </row>
    <row r="2377" spans="2:3" x14ac:dyDescent="0.3">
      <c r="B2377" s="1"/>
      <c r="C2377" s="1"/>
    </row>
    <row r="2378" spans="2:3" x14ac:dyDescent="0.3">
      <c r="B2378" s="1"/>
      <c r="C2378" s="1"/>
    </row>
    <row r="2379" spans="2:3" x14ac:dyDescent="0.3">
      <c r="B2379" s="1"/>
      <c r="C2379" s="1"/>
    </row>
    <row r="2380" spans="2:3" x14ac:dyDescent="0.3">
      <c r="B2380" s="1"/>
      <c r="C2380" s="1"/>
    </row>
    <row r="2381" spans="2:3" x14ac:dyDescent="0.3">
      <c r="B2381" s="1"/>
      <c r="C2381" s="1"/>
    </row>
    <row r="2382" spans="2:3" x14ac:dyDescent="0.3">
      <c r="B2382" s="1"/>
      <c r="C2382" s="1"/>
    </row>
    <row r="2383" spans="2:3" x14ac:dyDescent="0.3">
      <c r="B2383" s="1"/>
      <c r="C2383" s="1"/>
    </row>
    <row r="2384" spans="2:3" x14ac:dyDescent="0.3">
      <c r="B2384" s="1"/>
      <c r="C2384" s="1"/>
    </row>
    <row r="2385" spans="2:3" x14ac:dyDescent="0.3">
      <c r="B2385" s="1"/>
      <c r="C2385" s="1"/>
    </row>
    <row r="2386" spans="2:3" x14ac:dyDescent="0.3">
      <c r="B2386" s="1"/>
      <c r="C2386" s="1"/>
    </row>
    <row r="2387" spans="2:3" x14ac:dyDescent="0.3">
      <c r="B2387" s="1"/>
      <c r="C2387" s="1"/>
    </row>
    <row r="2388" spans="2:3" x14ac:dyDescent="0.3">
      <c r="B2388" s="1"/>
      <c r="C2388" s="1"/>
    </row>
    <row r="2389" spans="2:3" x14ac:dyDescent="0.3">
      <c r="B2389" s="1"/>
      <c r="C2389" s="1"/>
    </row>
    <row r="2390" spans="2:3" x14ac:dyDescent="0.3">
      <c r="B2390" s="1"/>
      <c r="C2390" s="1"/>
    </row>
    <row r="2391" spans="2:3" x14ac:dyDescent="0.3">
      <c r="B2391" s="1"/>
      <c r="C2391" s="1"/>
    </row>
    <row r="2392" spans="2:3" x14ac:dyDescent="0.3">
      <c r="B2392" s="1"/>
      <c r="C2392" s="1"/>
    </row>
    <row r="2393" spans="2:3" x14ac:dyDescent="0.3">
      <c r="B2393" s="1"/>
      <c r="C2393" s="1"/>
    </row>
    <row r="2394" spans="2:3" x14ac:dyDescent="0.3">
      <c r="B2394" s="1"/>
      <c r="C2394" s="1"/>
    </row>
    <row r="2395" spans="2:3" x14ac:dyDescent="0.3">
      <c r="B2395" s="1"/>
      <c r="C2395" s="1"/>
    </row>
    <row r="2396" spans="2:3" x14ac:dyDescent="0.3">
      <c r="B2396" s="1"/>
      <c r="C2396" s="1"/>
    </row>
    <row r="2397" spans="2:3" x14ac:dyDescent="0.3">
      <c r="B2397" s="1"/>
      <c r="C2397" s="1"/>
    </row>
    <row r="2398" spans="2:3" x14ac:dyDescent="0.3">
      <c r="B2398" s="1"/>
      <c r="C2398" s="1"/>
    </row>
    <row r="2399" spans="2:3" x14ac:dyDescent="0.3">
      <c r="B2399" s="1"/>
      <c r="C2399" s="1"/>
    </row>
    <row r="2400" spans="2:3" x14ac:dyDescent="0.3">
      <c r="B2400" s="1"/>
      <c r="C2400" s="1"/>
    </row>
    <row r="2401" spans="2:3" x14ac:dyDescent="0.3">
      <c r="B2401" s="1"/>
      <c r="C2401" s="1"/>
    </row>
    <row r="2402" spans="2:3" x14ac:dyDescent="0.3">
      <c r="B2402" s="1"/>
      <c r="C2402" s="1"/>
    </row>
    <row r="2403" spans="2:3" x14ac:dyDescent="0.3">
      <c r="B2403" s="1"/>
      <c r="C2403" s="1"/>
    </row>
    <row r="2404" spans="2:3" x14ac:dyDescent="0.3">
      <c r="B2404" s="1"/>
      <c r="C2404" s="1"/>
    </row>
    <row r="2405" spans="2:3" x14ac:dyDescent="0.3">
      <c r="B2405" s="1"/>
      <c r="C2405" s="1"/>
    </row>
    <row r="2406" spans="2:3" x14ac:dyDescent="0.3">
      <c r="B2406" s="1"/>
      <c r="C2406" s="1"/>
    </row>
    <row r="2407" spans="2:3" x14ac:dyDescent="0.3">
      <c r="B2407" s="1"/>
      <c r="C2407" s="1"/>
    </row>
    <row r="2408" spans="2:3" x14ac:dyDescent="0.3">
      <c r="B2408" s="1"/>
      <c r="C2408" s="1"/>
    </row>
    <row r="2409" spans="2:3" x14ac:dyDescent="0.3">
      <c r="B2409" s="1"/>
      <c r="C2409" s="1"/>
    </row>
    <row r="2410" spans="2:3" x14ac:dyDescent="0.3">
      <c r="B2410" s="1"/>
      <c r="C2410" s="1"/>
    </row>
    <row r="2411" spans="2:3" x14ac:dyDescent="0.3">
      <c r="B2411" s="1"/>
      <c r="C2411" s="1"/>
    </row>
    <row r="2412" spans="2:3" x14ac:dyDescent="0.3">
      <c r="B2412" s="1"/>
      <c r="C2412" s="1"/>
    </row>
    <row r="2413" spans="2:3" x14ac:dyDescent="0.3">
      <c r="B2413" s="1"/>
      <c r="C2413" s="1"/>
    </row>
    <row r="2414" spans="2:3" x14ac:dyDescent="0.3">
      <c r="B2414" s="1"/>
      <c r="C2414" s="1"/>
    </row>
    <row r="2415" spans="2:3" x14ac:dyDescent="0.3">
      <c r="B2415" s="1"/>
      <c r="C2415" s="1"/>
    </row>
    <row r="2416" spans="2:3" x14ac:dyDescent="0.3">
      <c r="B2416" s="1"/>
      <c r="C2416" s="1"/>
    </row>
    <row r="2417" spans="2:3" x14ac:dyDescent="0.3">
      <c r="B2417" s="1"/>
      <c r="C2417" s="1"/>
    </row>
    <row r="2418" spans="2:3" x14ac:dyDescent="0.3">
      <c r="B2418" s="1"/>
      <c r="C2418" s="1"/>
    </row>
    <row r="2419" spans="2:3" x14ac:dyDescent="0.3">
      <c r="B2419" s="1"/>
      <c r="C2419" s="1"/>
    </row>
    <row r="2420" spans="2:3" x14ac:dyDescent="0.3">
      <c r="B2420" s="1"/>
      <c r="C2420" s="1"/>
    </row>
    <row r="2421" spans="2:3" x14ac:dyDescent="0.3">
      <c r="B2421" s="1"/>
      <c r="C2421" s="1"/>
    </row>
    <row r="2422" spans="2:3" x14ac:dyDescent="0.3">
      <c r="B2422" s="1"/>
      <c r="C2422" s="1"/>
    </row>
    <row r="2423" spans="2:3" x14ac:dyDescent="0.3">
      <c r="B2423" s="1"/>
      <c r="C2423" s="1"/>
    </row>
    <row r="2424" spans="2:3" x14ac:dyDescent="0.3">
      <c r="B2424" s="1"/>
      <c r="C2424" s="1"/>
    </row>
    <row r="2425" spans="2:3" x14ac:dyDescent="0.3">
      <c r="B2425" s="1"/>
      <c r="C2425" s="1"/>
    </row>
    <row r="2426" spans="2:3" x14ac:dyDescent="0.3">
      <c r="B2426" s="1"/>
      <c r="C2426" s="1"/>
    </row>
    <row r="2427" spans="2:3" x14ac:dyDescent="0.3">
      <c r="B2427" s="1"/>
      <c r="C2427" s="1"/>
    </row>
    <row r="2428" spans="2:3" x14ac:dyDescent="0.3">
      <c r="B2428" s="1"/>
      <c r="C2428" s="1"/>
    </row>
    <row r="2429" spans="2:3" x14ac:dyDescent="0.3">
      <c r="B2429" s="1"/>
      <c r="C2429" s="1"/>
    </row>
    <row r="2430" spans="2:3" x14ac:dyDescent="0.3">
      <c r="B2430" s="1"/>
      <c r="C2430" s="1"/>
    </row>
    <row r="2431" spans="2:3" x14ac:dyDescent="0.3">
      <c r="B2431" s="1"/>
      <c r="C2431" s="1"/>
    </row>
    <row r="2432" spans="2:3" x14ac:dyDescent="0.3">
      <c r="B2432" s="1"/>
      <c r="C2432" s="1"/>
    </row>
    <row r="2433" spans="2:3" x14ac:dyDescent="0.3">
      <c r="B2433" s="1"/>
      <c r="C2433" s="1"/>
    </row>
    <row r="2434" spans="2:3" x14ac:dyDescent="0.3">
      <c r="B2434" s="1"/>
      <c r="C2434" s="1"/>
    </row>
    <row r="2435" spans="2:3" x14ac:dyDescent="0.3">
      <c r="B2435" s="1"/>
      <c r="C2435" s="1"/>
    </row>
    <row r="2436" spans="2:3" x14ac:dyDescent="0.3">
      <c r="B2436" s="1"/>
      <c r="C2436" s="1"/>
    </row>
    <row r="2437" spans="2:3" x14ac:dyDescent="0.3">
      <c r="B2437" s="1"/>
      <c r="C2437" s="1"/>
    </row>
    <row r="2438" spans="2:3" x14ac:dyDescent="0.3">
      <c r="B2438" s="1"/>
      <c r="C2438" s="1"/>
    </row>
    <row r="2439" spans="2:3" x14ac:dyDescent="0.3">
      <c r="B2439" s="1"/>
      <c r="C2439" s="1"/>
    </row>
    <row r="2440" spans="2:3" x14ac:dyDescent="0.3">
      <c r="B2440" s="1"/>
      <c r="C2440" s="1"/>
    </row>
    <row r="2441" spans="2:3" x14ac:dyDescent="0.3">
      <c r="B2441" s="1"/>
      <c r="C2441" s="1"/>
    </row>
    <row r="2442" spans="2:3" x14ac:dyDescent="0.3">
      <c r="B2442" s="1"/>
      <c r="C2442" s="1"/>
    </row>
    <row r="2443" spans="2:3" x14ac:dyDescent="0.3">
      <c r="B2443" s="1"/>
      <c r="C2443" s="1"/>
    </row>
    <row r="2444" spans="2:3" x14ac:dyDescent="0.3">
      <c r="B2444" s="1"/>
      <c r="C2444" s="1"/>
    </row>
    <row r="2445" spans="2:3" x14ac:dyDescent="0.3">
      <c r="B2445" s="1"/>
      <c r="C2445" s="1"/>
    </row>
    <row r="2446" spans="2:3" x14ac:dyDescent="0.3">
      <c r="B2446" s="1"/>
      <c r="C2446" s="1"/>
    </row>
    <row r="2447" spans="2:3" x14ac:dyDescent="0.3">
      <c r="B2447" s="1"/>
      <c r="C2447" s="1"/>
    </row>
    <row r="2448" spans="2:3" x14ac:dyDescent="0.3">
      <c r="B2448" s="1"/>
      <c r="C2448" s="1"/>
    </row>
    <row r="2449" spans="2:3" x14ac:dyDescent="0.3">
      <c r="B2449" s="1"/>
      <c r="C2449" s="1"/>
    </row>
    <row r="2450" spans="2:3" x14ac:dyDescent="0.3">
      <c r="B2450" s="1"/>
      <c r="C2450" s="1"/>
    </row>
    <row r="2451" spans="2:3" x14ac:dyDescent="0.3">
      <c r="B2451" s="1"/>
      <c r="C2451" s="1"/>
    </row>
    <row r="2452" spans="2:3" x14ac:dyDescent="0.3">
      <c r="B2452" s="1"/>
      <c r="C2452" s="1"/>
    </row>
    <row r="2453" spans="2:3" x14ac:dyDescent="0.3">
      <c r="B2453" s="1"/>
      <c r="C2453" s="1"/>
    </row>
    <row r="2454" spans="2:3" x14ac:dyDescent="0.3">
      <c r="B2454" s="1"/>
      <c r="C2454" s="1"/>
    </row>
    <row r="2455" spans="2:3" x14ac:dyDescent="0.3">
      <c r="B2455" s="1"/>
      <c r="C2455" s="1"/>
    </row>
    <row r="2456" spans="2:3" x14ac:dyDescent="0.3">
      <c r="B2456" s="1"/>
      <c r="C2456" s="1"/>
    </row>
    <row r="2457" spans="2:3" x14ac:dyDescent="0.3">
      <c r="B2457" s="1"/>
      <c r="C2457" s="1"/>
    </row>
    <row r="2458" spans="2:3" x14ac:dyDescent="0.3">
      <c r="B2458" s="1"/>
      <c r="C2458" s="1"/>
    </row>
    <row r="2459" spans="2:3" x14ac:dyDescent="0.3">
      <c r="B2459" s="1"/>
      <c r="C2459" s="1"/>
    </row>
    <row r="2460" spans="2:3" x14ac:dyDescent="0.3">
      <c r="B2460" s="1"/>
      <c r="C2460" s="1"/>
    </row>
    <row r="2461" spans="2:3" x14ac:dyDescent="0.3">
      <c r="B2461" s="1"/>
      <c r="C2461" s="1"/>
    </row>
    <row r="2462" spans="2:3" x14ac:dyDescent="0.3">
      <c r="B2462" s="1"/>
      <c r="C2462" s="1"/>
    </row>
    <row r="2463" spans="2:3" x14ac:dyDescent="0.3">
      <c r="B2463" s="1"/>
      <c r="C2463" s="1"/>
    </row>
    <row r="2464" spans="2:3" x14ac:dyDescent="0.3">
      <c r="B2464" s="1"/>
      <c r="C2464" s="1"/>
    </row>
    <row r="2465" spans="2:3" x14ac:dyDescent="0.3">
      <c r="B2465" s="1"/>
      <c r="C2465" s="1"/>
    </row>
    <row r="2466" spans="2:3" x14ac:dyDescent="0.3">
      <c r="B2466" s="1"/>
      <c r="C2466" s="1"/>
    </row>
    <row r="2467" spans="2:3" x14ac:dyDescent="0.3">
      <c r="B2467" s="1"/>
      <c r="C2467" s="1"/>
    </row>
    <row r="2468" spans="2:3" x14ac:dyDescent="0.3">
      <c r="B2468" s="1"/>
      <c r="C2468" s="1"/>
    </row>
    <row r="2469" spans="2:3" x14ac:dyDescent="0.3">
      <c r="B2469" s="1"/>
      <c r="C2469" s="1"/>
    </row>
    <row r="2470" spans="2:3" x14ac:dyDescent="0.3">
      <c r="B2470" s="1"/>
      <c r="C2470" s="1"/>
    </row>
    <row r="2471" spans="2:3" x14ac:dyDescent="0.3">
      <c r="B2471" s="1"/>
      <c r="C2471" s="1"/>
    </row>
    <row r="2472" spans="2:3" x14ac:dyDescent="0.3">
      <c r="B2472" s="1"/>
      <c r="C2472" s="1"/>
    </row>
    <row r="2473" spans="2:3" x14ac:dyDescent="0.3">
      <c r="B2473" s="1"/>
      <c r="C2473" s="1"/>
    </row>
    <row r="2474" spans="2:3" x14ac:dyDescent="0.3">
      <c r="B2474" s="1"/>
      <c r="C2474" s="1"/>
    </row>
    <row r="2475" spans="2:3" x14ac:dyDescent="0.3">
      <c r="B2475" s="1"/>
      <c r="C2475" s="1"/>
    </row>
    <row r="2476" spans="2:3" x14ac:dyDescent="0.3">
      <c r="B2476" s="1"/>
      <c r="C2476" s="1"/>
    </row>
    <row r="2477" spans="2:3" x14ac:dyDescent="0.3">
      <c r="B2477" s="1"/>
      <c r="C2477" s="1"/>
    </row>
    <row r="2478" spans="2:3" x14ac:dyDescent="0.3">
      <c r="B2478" s="1"/>
      <c r="C2478" s="1"/>
    </row>
    <row r="2479" spans="2:3" x14ac:dyDescent="0.3">
      <c r="B2479" s="1"/>
      <c r="C2479" s="1"/>
    </row>
    <row r="2480" spans="2:3" x14ac:dyDescent="0.3">
      <c r="B2480" s="1"/>
      <c r="C2480" s="1"/>
    </row>
    <row r="2481" spans="2:3" x14ac:dyDescent="0.3">
      <c r="B2481" s="1"/>
      <c r="C2481" s="1"/>
    </row>
    <row r="2482" spans="2:3" x14ac:dyDescent="0.3">
      <c r="B2482" s="1"/>
      <c r="C2482" s="1"/>
    </row>
    <row r="2483" spans="2:3" x14ac:dyDescent="0.3">
      <c r="B2483" s="1"/>
      <c r="C2483" s="1"/>
    </row>
    <row r="2484" spans="2:3" x14ac:dyDescent="0.3">
      <c r="B2484" s="1"/>
      <c r="C2484" s="1"/>
    </row>
    <row r="2485" spans="2:3" x14ac:dyDescent="0.3">
      <c r="B2485" s="1"/>
      <c r="C2485" s="1"/>
    </row>
    <row r="2486" spans="2:3" x14ac:dyDescent="0.3">
      <c r="B2486" s="1"/>
      <c r="C2486" s="1"/>
    </row>
    <row r="2487" spans="2:3" x14ac:dyDescent="0.3">
      <c r="B2487" s="1"/>
      <c r="C2487" s="1"/>
    </row>
    <row r="2488" spans="2:3" x14ac:dyDescent="0.3">
      <c r="B2488" s="1"/>
      <c r="C2488" s="1"/>
    </row>
    <row r="2489" spans="2:3" x14ac:dyDescent="0.3">
      <c r="B2489" s="1"/>
      <c r="C2489" s="1"/>
    </row>
    <row r="2490" spans="2:3" x14ac:dyDescent="0.3">
      <c r="B2490" s="1"/>
      <c r="C2490" s="1"/>
    </row>
    <row r="2491" spans="2:3" x14ac:dyDescent="0.3">
      <c r="B2491" s="1"/>
      <c r="C2491" s="1"/>
    </row>
    <row r="2492" spans="2:3" x14ac:dyDescent="0.3">
      <c r="B2492" s="1"/>
      <c r="C2492" s="1"/>
    </row>
    <row r="2493" spans="2:3" x14ac:dyDescent="0.3">
      <c r="B2493" s="1"/>
      <c r="C2493" s="1"/>
    </row>
    <row r="2494" spans="2:3" x14ac:dyDescent="0.3">
      <c r="B2494" s="1"/>
      <c r="C2494" s="1"/>
    </row>
    <row r="2495" spans="2:3" x14ac:dyDescent="0.3">
      <c r="B2495" s="1"/>
      <c r="C2495" s="1"/>
    </row>
    <row r="2496" spans="2:3" x14ac:dyDescent="0.3">
      <c r="B2496" s="1"/>
      <c r="C2496" s="1"/>
    </row>
    <row r="2497" spans="2:3" x14ac:dyDescent="0.3">
      <c r="B2497" s="1"/>
      <c r="C2497" s="1"/>
    </row>
    <row r="2498" spans="2:3" x14ac:dyDescent="0.3">
      <c r="B2498" s="1"/>
      <c r="C2498" s="1"/>
    </row>
    <row r="2499" spans="2:3" x14ac:dyDescent="0.3">
      <c r="B2499" s="1"/>
      <c r="C2499" s="1"/>
    </row>
    <row r="2500" spans="2:3" x14ac:dyDescent="0.3">
      <c r="B2500" s="1"/>
      <c r="C2500" s="1"/>
    </row>
    <row r="2501" spans="2:3" x14ac:dyDescent="0.3">
      <c r="B2501" s="1"/>
      <c r="C2501" s="1"/>
    </row>
    <row r="2502" spans="2:3" x14ac:dyDescent="0.3">
      <c r="B2502" s="1"/>
      <c r="C2502" s="1"/>
    </row>
    <row r="2503" spans="2:3" x14ac:dyDescent="0.3">
      <c r="B2503" s="1"/>
      <c r="C2503" s="1"/>
    </row>
    <row r="2504" spans="2:3" x14ac:dyDescent="0.3">
      <c r="B2504" s="1"/>
      <c r="C2504" s="1"/>
    </row>
    <row r="2505" spans="2:3" x14ac:dyDescent="0.3">
      <c r="B2505" s="1"/>
      <c r="C2505" s="1"/>
    </row>
    <row r="2506" spans="2:3" x14ac:dyDescent="0.3">
      <c r="B2506" s="1"/>
      <c r="C2506" s="1"/>
    </row>
    <row r="2507" spans="2:3" x14ac:dyDescent="0.3">
      <c r="B2507" s="1"/>
      <c r="C2507" s="1"/>
    </row>
    <row r="2508" spans="2:3" x14ac:dyDescent="0.3">
      <c r="B2508" s="1"/>
      <c r="C2508" s="1"/>
    </row>
    <row r="2509" spans="2:3" x14ac:dyDescent="0.3">
      <c r="B2509" s="1"/>
      <c r="C2509" s="1"/>
    </row>
    <row r="2510" spans="2:3" x14ac:dyDescent="0.3">
      <c r="B2510" s="1"/>
      <c r="C2510" s="1"/>
    </row>
    <row r="2511" spans="2:3" x14ac:dyDescent="0.3">
      <c r="B2511" s="1"/>
      <c r="C2511" s="1"/>
    </row>
    <row r="2512" spans="2:3" x14ac:dyDescent="0.3">
      <c r="B2512" s="1"/>
      <c r="C2512" s="1"/>
    </row>
    <row r="2513" spans="2:3" x14ac:dyDescent="0.3">
      <c r="B2513" s="1"/>
      <c r="C2513" s="1"/>
    </row>
    <row r="2514" spans="2:3" x14ac:dyDescent="0.3">
      <c r="B2514" s="1"/>
      <c r="C2514" s="1"/>
    </row>
    <row r="2515" spans="2:3" x14ac:dyDescent="0.3">
      <c r="B2515" s="1"/>
      <c r="C2515" s="1"/>
    </row>
    <row r="2516" spans="2:3" x14ac:dyDescent="0.3">
      <c r="B2516" s="1"/>
      <c r="C2516" s="1"/>
    </row>
    <row r="2517" spans="2:3" x14ac:dyDescent="0.3">
      <c r="B2517" s="1"/>
      <c r="C2517" s="1"/>
    </row>
    <row r="2518" spans="2:3" x14ac:dyDescent="0.3">
      <c r="B2518" s="1"/>
      <c r="C2518" s="1"/>
    </row>
    <row r="2519" spans="2:3" x14ac:dyDescent="0.3">
      <c r="B2519" s="1"/>
      <c r="C2519" s="1"/>
    </row>
    <row r="2520" spans="2:3" x14ac:dyDescent="0.3">
      <c r="B2520" s="1"/>
      <c r="C2520" s="1"/>
    </row>
    <row r="2521" spans="2:3" x14ac:dyDescent="0.3">
      <c r="B2521" s="1"/>
      <c r="C2521" s="1"/>
    </row>
    <row r="2522" spans="2:3" x14ac:dyDescent="0.3">
      <c r="B2522" s="1"/>
      <c r="C2522" s="1"/>
    </row>
    <row r="2523" spans="2:3" x14ac:dyDescent="0.3">
      <c r="B2523" s="1"/>
      <c r="C2523" s="1"/>
    </row>
    <row r="2524" spans="2:3" x14ac:dyDescent="0.3">
      <c r="B2524" s="1"/>
      <c r="C2524" s="1"/>
    </row>
    <row r="2525" spans="2:3" x14ac:dyDescent="0.3">
      <c r="B2525" s="1"/>
      <c r="C2525" s="1"/>
    </row>
    <row r="2526" spans="2:3" x14ac:dyDescent="0.3">
      <c r="B2526" s="1"/>
      <c r="C2526" s="1"/>
    </row>
    <row r="2527" spans="2:3" x14ac:dyDescent="0.3">
      <c r="B2527" s="1"/>
      <c r="C2527" s="1"/>
    </row>
    <row r="2528" spans="2:3" x14ac:dyDescent="0.3">
      <c r="B2528" s="1"/>
      <c r="C2528" s="1"/>
    </row>
    <row r="2529" spans="2:3" x14ac:dyDescent="0.3">
      <c r="B2529" s="1"/>
      <c r="C2529" s="1"/>
    </row>
    <row r="2530" spans="2:3" x14ac:dyDescent="0.3">
      <c r="B2530" s="1"/>
      <c r="C2530" s="1"/>
    </row>
    <row r="2531" spans="2:3" x14ac:dyDescent="0.3">
      <c r="B2531" s="1"/>
      <c r="C2531" s="1"/>
    </row>
    <row r="2532" spans="2:3" x14ac:dyDescent="0.3">
      <c r="B2532" s="1"/>
      <c r="C2532" s="1"/>
    </row>
    <row r="2533" spans="2:3" x14ac:dyDescent="0.3">
      <c r="B2533" s="1"/>
      <c r="C2533" s="1"/>
    </row>
    <row r="2534" spans="2:3" x14ac:dyDescent="0.3">
      <c r="B2534" s="1"/>
      <c r="C2534" s="1"/>
    </row>
    <row r="2535" spans="2:3" x14ac:dyDescent="0.3">
      <c r="B2535" s="1"/>
      <c r="C2535" s="1"/>
    </row>
    <row r="2536" spans="2:3" x14ac:dyDescent="0.3">
      <c r="B2536" s="1"/>
      <c r="C2536" s="1"/>
    </row>
    <row r="2537" spans="2:3" x14ac:dyDescent="0.3">
      <c r="B2537" s="1"/>
      <c r="C2537" s="1"/>
    </row>
    <row r="2538" spans="2:3" x14ac:dyDescent="0.3">
      <c r="B2538" s="1"/>
      <c r="C2538" s="1"/>
    </row>
    <row r="2539" spans="2:3" x14ac:dyDescent="0.3">
      <c r="B2539" s="1"/>
      <c r="C2539" s="1"/>
    </row>
    <row r="2540" spans="2:3" x14ac:dyDescent="0.3">
      <c r="B2540" s="1"/>
      <c r="C2540" s="1"/>
    </row>
    <row r="2541" spans="2:3" x14ac:dyDescent="0.3">
      <c r="B2541" s="1"/>
      <c r="C2541" s="1"/>
    </row>
    <row r="2542" spans="2:3" x14ac:dyDescent="0.3">
      <c r="B2542" s="1"/>
      <c r="C2542" s="1"/>
    </row>
    <row r="2543" spans="2:3" x14ac:dyDescent="0.3">
      <c r="B2543" s="1"/>
      <c r="C2543" s="1"/>
    </row>
    <row r="2544" spans="2:3" x14ac:dyDescent="0.3">
      <c r="B2544" s="1"/>
      <c r="C2544" s="1"/>
    </row>
    <row r="2545" spans="2:3" x14ac:dyDescent="0.3">
      <c r="B2545" s="1"/>
      <c r="C2545" s="1"/>
    </row>
    <row r="2546" spans="2:3" x14ac:dyDescent="0.3">
      <c r="B2546" s="1"/>
      <c r="C2546" s="1"/>
    </row>
    <row r="2547" spans="2:3" x14ac:dyDescent="0.3">
      <c r="B2547" s="1"/>
      <c r="C2547" s="1"/>
    </row>
    <row r="2548" spans="2:3" x14ac:dyDescent="0.3">
      <c r="B2548" s="1"/>
      <c r="C2548" s="1"/>
    </row>
    <row r="2549" spans="2:3" x14ac:dyDescent="0.3">
      <c r="B2549" s="1"/>
      <c r="C2549" s="1"/>
    </row>
    <row r="2550" spans="2:3" x14ac:dyDescent="0.3">
      <c r="B2550" s="1"/>
      <c r="C2550" s="1"/>
    </row>
    <row r="2551" spans="2:3" x14ac:dyDescent="0.3">
      <c r="B2551" s="1"/>
      <c r="C2551" s="1"/>
    </row>
    <row r="2552" spans="2:3" x14ac:dyDescent="0.3">
      <c r="B2552" s="1"/>
      <c r="C2552" s="1"/>
    </row>
    <row r="2553" spans="2:3" x14ac:dyDescent="0.3">
      <c r="B2553" s="1"/>
      <c r="C2553" s="1"/>
    </row>
    <row r="2554" spans="2:3" x14ac:dyDescent="0.3">
      <c r="B2554" s="1"/>
      <c r="C2554" s="1"/>
    </row>
    <row r="2555" spans="2:3" x14ac:dyDescent="0.3">
      <c r="B2555" s="1"/>
      <c r="C2555" s="1"/>
    </row>
    <row r="2556" spans="2:3" x14ac:dyDescent="0.3">
      <c r="B2556" s="1"/>
      <c r="C2556" s="1"/>
    </row>
    <row r="2557" spans="2:3" x14ac:dyDescent="0.3">
      <c r="B2557" s="1"/>
      <c r="C2557" s="1"/>
    </row>
    <row r="2558" spans="2:3" x14ac:dyDescent="0.3">
      <c r="B2558" s="1"/>
      <c r="C2558" s="1"/>
    </row>
    <row r="2559" spans="2:3" x14ac:dyDescent="0.3">
      <c r="B2559" s="1"/>
      <c r="C2559" s="1"/>
    </row>
    <row r="2560" spans="2:3" x14ac:dyDescent="0.3">
      <c r="B2560" s="1"/>
      <c r="C2560" s="1"/>
    </row>
    <row r="2561" spans="2:3" x14ac:dyDescent="0.3">
      <c r="B2561" s="1"/>
      <c r="C2561" s="1"/>
    </row>
    <row r="2562" spans="2:3" x14ac:dyDescent="0.3">
      <c r="B2562" s="1"/>
      <c r="C2562" s="1"/>
    </row>
    <row r="2563" spans="2:3" x14ac:dyDescent="0.3">
      <c r="B2563" s="1"/>
      <c r="C2563" s="1"/>
    </row>
    <row r="2564" spans="2:3" x14ac:dyDescent="0.3">
      <c r="B2564" s="1"/>
      <c r="C2564" s="1"/>
    </row>
    <row r="2565" spans="2:3" x14ac:dyDescent="0.3">
      <c r="B2565" s="1"/>
      <c r="C2565" s="1"/>
    </row>
    <row r="2566" spans="2:3" x14ac:dyDescent="0.3">
      <c r="B2566" s="1"/>
      <c r="C2566" s="1"/>
    </row>
    <row r="2567" spans="2:3" x14ac:dyDescent="0.3">
      <c r="B2567" s="1"/>
      <c r="C2567" s="1"/>
    </row>
    <row r="2568" spans="2:3" x14ac:dyDescent="0.3">
      <c r="B2568" s="1"/>
      <c r="C2568" s="1"/>
    </row>
    <row r="2569" spans="2:3" x14ac:dyDescent="0.3">
      <c r="B2569" s="1"/>
      <c r="C2569" s="1"/>
    </row>
    <row r="2570" spans="2:3" x14ac:dyDescent="0.3">
      <c r="B2570" s="1"/>
      <c r="C2570" s="1"/>
    </row>
    <row r="2571" spans="2:3" x14ac:dyDescent="0.3">
      <c r="B2571" s="1"/>
      <c r="C2571" s="1"/>
    </row>
    <row r="2572" spans="2:3" x14ac:dyDescent="0.3">
      <c r="B2572" s="1"/>
      <c r="C2572" s="1"/>
    </row>
    <row r="2573" spans="2:3" x14ac:dyDescent="0.3">
      <c r="B2573" s="1"/>
      <c r="C2573" s="1"/>
    </row>
    <row r="2574" spans="2:3" x14ac:dyDescent="0.3">
      <c r="B2574" s="1"/>
      <c r="C2574" s="1"/>
    </row>
    <row r="2575" spans="2:3" x14ac:dyDescent="0.3">
      <c r="B2575" s="1"/>
      <c r="C2575" s="1"/>
    </row>
    <row r="2576" spans="2:3" x14ac:dyDescent="0.3">
      <c r="B2576" s="1"/>
      <c r="C2576" s="1"/>
    </row>
    <row r="2577" spans="2:3" x14ac:dyDescent="0.3">
      <c r="B2577" s="1"/>
      <c r="C2577" s="1"/>
    </row>
    <row r="2578" spans="2:3" x14ac:dyDescent="0.3">
      <c r="B2578" s="1"/>
      <c r="C2578" s="1"/>
    </row>
    <row r="2579" spans="2:3" x14ac:dyDescent="0.3">
      <c r="B2579" s="1"/>
      <c r="C2579" s="1"/>
    </row>
    <row r="2580" spans="2:3" x14ac:dyDescent="0.3">
      <c r="B2580" s="1"/>
      <c r="C2580" s="1"/>
    </row>
    <row r="2581" spans="2:3" x14ac:dyDescent="0.3">
      <c r="B2581" s="1"/>
      <c r="C2581" s="1"/>
    </row>
    <row r="2582" spans="2:3" x14ac:dyDescent="0.3">
      <c r="B2582" s="1"/>
      <c r="C2582" s="1"/>
    </row>
    <row r="2583" spans="2:3" x14ac:dyDescent="0.3">
      <c r="B2583" s="1"/>
      <c r="C2583" s="1"/>
    </row>
    <row r="2584" spans="2:3" x14ac:dyDescent="0.3">
      <c r="B2584" s="1"/>
      <c r="C2584" s="1"/>
    </row>
    <row r="2585" spans="2:3" x14ac:dyDescent="0.3">
      <c r="B2585" s="1"/>
      <c r="C2585" s="1"/>
    </row>
    <row r="2586" spans="2:3" x14ac:dyDescent="0.3">
      <c r="B2586" s="1"/>
      <c r="C2586" s="1"/>
    </row>
    <row r="2587" spans="2:3" x14ac:dyDescent="0.3">
      <c r="B2587" s="1"/>
      <c r="C2587" s="1"/>
    </row>
    <row r="2588" spans="2:3" x14ac:dyDescent="0.3">
      <c r="B2588" s="1"/>
      <c r="C2588" s="1"/>
    </row>
    <row r="2589" spans="2:3" x14ac:dyDescent="0.3">
      <c r="B2589" s="1"/>
      <c r="C2589" s="1"/>
    </row>
    <row r="2590" spans="2:3" x14ac:dyDescent="0.3">
      <c r="B2590" s="1"/>
      <c r="C2590" s="1"/>
    </row>
    <row r="2591" spans="2:3" x14ac:dyDescent="0.3">
      <c r="B2591" s="1"/>
      <c r="C2591" s="1"/>
    </row>
    <row r="2592" spans="2:3" x14ac:dyDescent="0.3">
      <c r="B2592" s="1"/>
      <c r="C2592" s="1"/>
    </row>
    <row r="2593" spans="2:3" x14ac:dyDescent="0.3">
      <c r="B2593" s="1"/>
      <c r="C2593" s="1"/>
    </row>
    <row r="2594" spans="2:3" x14ac:dyDescent="0.3">
      <c r="B2594" s="1"/>
      <c r="C2594" s="1"/>
    </row>
    <row r="2595" spans="2:3" x14ac:dyDescent="0.3">
      <c r="B2595" s="1"/>
      <c r="C2595" s="1"/>
    </row>
    <row r="2596" spans="2:3" x14ac:dyDescent="0.3">
      <c r="B2596" s="1"/>
      <c r="C2596" s="1"/>
    </row>
    <row r="2597" spans="2:3" x14ac:dyDescent="0.3">
      <c r="B2597" s="1"/>
      <c r="C2597" s="1"/>
    </row>
    <row r="2598" spans="2:3" x14ac:dyDescent="0.3">
      <c r="B2598" s="1"/>
      <c r="C2598" s="1"/>
    </row>
    <row r="2599" spans="2:3" x14ac:dyDescent="0.3">
      <c r="B2599" s="1"/>
      <c r="C2599" s="1"/>
    </row>
    <row r="2600" spans="2:3" x14ac:dyDescent="0.3">
      <c r="B2600" s="1"/>
      <c r="C2600" s="1"/>
    </row>
    <row r="2601" spans="2:3" x14ac:dyDescent="0.3">
      <c r="B2601" s="1"/>
      <c r="C2601" s="1"/>
    </row>
    <row r="2602" spans="2:3" x14ac:dyDescent="0.3">
      <c r="B2602" s="1"/>
      <c r="C2602" s="1"/>
    </row>
    <row r="2603" spans="2:3" x14ac:dyDescent="0.3">
      <c r="B2603" s="1"/>
      <c r="C2603" s="1"/>
    </row>
    <row r="2604" spans="2:3" x14ac:dyDescent="0.3">
      <c r="B2604" s="1"/>
      <c r="C2604" s="1"/>
    </row>
    <row r="2605" spans="2:3" x14ac:dyDescent="0.3">
      <c r="B2605" s="1"/>
      <c r="C2605" s="1"/>
    </row>
    <row r="2606" spans="2:3" x14ac:dyDescent="0.3">
      <c r="B2606" s="1"/>
      <c r="C2606" s="1"/>
    </row>
    <row r="2607" spans="2:3" x14ac:dyDescent="0.3">
      <c r="B2607" s="1"/>
      <c r="C2607" s="1"/>
    </row>
    <row r="2608" spans="2:3" x14ac:dyDescent="0.3">
      <c r="B2608" s="1"/>
      <c r="C2608" s="1"/>
    </row>
    <row r="2609" spans="2:3" x14ac:dyDescent="0.3">
      <c r="B2609" s="1"/>
      <c r="C2609" s="1"/>
    </row>
    <row r="2610" spans="2:3" x14ac:dyDescent="0.3">
      <c r="B2610" s="1"/>
      <c r="C2610" s="1"/>
    </row>
    <row r="2611" spans="2:3" x14ac:dyDescent="0.3">
      <c r="B2611" s="1"/>
      <c r="C2611" s="1"/>
    </row>
    <row r="2612" spans="2:3" x14ac:dyDescent="0.3">
      <c r="B2612" s="1"/>
      <c r="C2612" s="1"/>
    </row>
    <row r="2613" spans="2:3" x14ac:dyDescent="0.3">
      <c r="B2613" s="1"/>
      <c r="C2613" s="1"/>
    </row>
    <row r="2614" spans="2:3" x14ac:dyDescent="0.3">
      <c r="B2614" s="1"/>
      <c r="C2614" s="1"/>
    </row>
    <row r="2615" spans="2:3" x14ac:dyDescent="0.3">
      <c r="B2615" s="1"/>
      <c r="C2615" s="1"/>
    </row>
    <row r="2616" spans="2:3" x14ac:dyDescent="0.3">
      <c r="B2616" s="1"/>
      <c r="C2616" s="1"/>
    </row>
    <row r="2617" spans="2:3" x14ac:dyDescent="0.3">
      <c r="B2617" s="1"/>
      <c r="C2617" s="1"/>
    </row>
    <row r="2618" spans="2:3" x14ac:dyDescent="0.3">
      <c r="B2618" s="1"/>
      <c r="C2618" s="1"/>
    </row>
    <row r="2619" spans="2:3" x14ac:dyDescent="0.3">
      <c r="B2619" s="1"/>
      <c r="C2619" s="1"/>
    </row>
    <row r="2620" spans="2:3" x14ac:dyDescent="0.3">
      <c r="B2620" s="1"/>
      <c r="C2620" s="1"/>
    </row>
    <row r="2621" spans="2:3" x14ac:dyDescent="0.3">
      <c r="B2621" s="1"/>
      <c r="C2621" s="1"/>
    </row>
    <row r="2622" spans="2:3" x14ac:dyDescent="0.3">
      <c r="B2622" s="1"/>
      <c r="C2622" s="1"/>
    </row>
    <row r="2623" spans="2:3" x14ac:dyDescent="0.3">
      <c r="B2623" s="1"/>
      <c r="C2623" s="1"/>
    </row>
    <row r="2624" spans="2:3" x14ac:dyDescent="0.3">
      <c r="B2624" s="1"/>
      <c r="C2624" s="1"/>
    </row>
    <row r="2625" spans="2:3" x14ac:dyDescent="0.3">
      <c r="B2625" s="1"/>
      <c r="C2625" s="1"/>
    </row>
    <row r="2626" spans="2:3" x14ac:dyDescent="0.3">
      <c r="B2626" s="1"/>
      <c r="C2626" s="1"/>
    </row>
    <row r="2627" spans="2:3" x14ac:dyDescent="0.3">
      <c r="B2627" s="1"/>
      <c r="C2627" s="1"/>
    </row>
    <row r="2628" spans="2:3" x14ac:dyDescent="0.3">
      <c r="B2628" s="1"/>
      <c r="C2628" s="1"/>
    </row>
    <row r="2629" spans="2:3" x14ac:dyDescent="0.3">
      <c r="B2629" s="1"/>
      <c r="C2629" s="1"/>
    </row>
    <row r="2630" spans="2:3" x14ac:dyDescent="0.3">
      <c r="B2630" s="1"/>
      <c r="C2630" s="1"/>
    </row>
    <row r="2631" spans="2:3" x14ac:dyDescent="0.3">
      <c r="B2631" s="1"/>
      <c r="C2631" s="1"/>
    </row>
    <row r="2632" spans="2:3" x14ac:dyDescent="0.3">
      <c r="B2632" s="1"/>
      <c r="C2632" s="1"/>
    </row>
    <row r="2633" spans="2:3" x14ac:dyDescent="0.3">
      <c r="B2633" s="1"/>
      <c r="C2633" s="1"/>
    </row>
    <row r="2634" spans="2:3" x14ac:dyDescent="0.3">
      <c r="B2634" s="1"/>
      <c r="C2634" s="1"/>
    </row>
    <row r="2635" spans="2:3" x14ac:dyDescent="0.3">
      <c r="B2635" s="1"/>
      <c r="C2635" s="1"/>
    </row>
    <row r="2636" spans="2:3" x14ac:dyDescent="0.3">
      <c r="B2636" s="1"/>
      <c r="C2636" s="1"/>
    </row>
    <row r="2637" spans="2:3" x14ac:dyDescent="0.3">
      <c r="B2637" s="1"/>
      <c r="C2637" s="1"/>
    </row>
    <row r="2638" spans="2:3" x14ac:dyDescent="0.3">
      <c r="B2638" s="1"/>
      <c r="C2638" s="1"/>
    </row>
    <row r="2639" spans="2:3" x14ac:dyDescent="0.3">
      <c r="B2639" s="1"/>
      <c r="C2639" s="1"/>
    </row>
    <row r="2640" spans="2:3" x14ac:dyDescent="0.3">
      <c r="B2640" s="1"/>
      <c r="C2640" s="1"/>
    </row>
    <row r="2641" spans="2:3" x14ac:dyDescent="0.3">
      <c r="B2641" s="1"/>
      <c r="C2641" s="1"/>
    </row>
    <row r="2642" spans="2:3" x14ac:dyDescent="0.3">
      <c r="B2642" s="1"/>
      <c r="C2642" s="1"/>
    </row>
    <row r="2643" spans="2:3" x14ac:dyDescent="0.3">
      <c r="B2643" s="1"/>
      <c r="C2643" s="1"/>
    </row>
    <row r="2644" spans="2:3" x14ac:dyDescent="0.3">
      <c r="B2644" s="1"/>
      <c r="C2644" s="1"/>
    </row>
    <row r="2645" spans="2:3" x14ac:dyDescent="0.3">
      <c r="B2645" s="1"/>
      <c r="C2645" s="1"/>
    </row>
    <row r="2646" spans="2:3" x14ac:dyDescent="0.3">
      <c r="B2646" s="1"/>
      <c r="C2646" s="1"/>
    </row>
    <row r="2647" spans="2:3" x14ac:dyDescent="0.3">
      <c r="B2647" s="1"/>
      <c r="C2647" s="1"/>
    </row>
    <row r="2648" spans="2:3" x14ac:dyDescent="0.3">
      <c r="B2648" s="1"/>
      <c r="C2648" s="1"/>
    </row>
    <row r="2649" spans="2:3" x14ac:dyDescent="0.3">
      <c r="B2649" s="1"/>
      <c r="C2649" s="1"/>
    </row>
    <row r="2650" spans="2:3" x14ac:dyDescent="0.3">
      <c r="B2650" s="1"/>
      <c r="C2650" s="1"/>
    </row>
    <row r="2651" spans="2:3" x14ac:dyDescent="0.3">
      <c r="B2651" s="1"/>
      <c r="C2651" s="1"/>
    </row>
    <row r="2652" spans="2:3" x14ac:dyDescent="0.3">
      <c r="B2652" s="1"/>
      <c r="C2652" s="1"/>
    </row>
    <row r="2653" spans="2:3" x14ac:dyDescent="0.3">
      <c r="B2653" s="1"/>
      <c r="C2653" s="1"/>
    </row>
    <row r="2654" spans="2:3" x14ac:dyDescent="0.3">
      <c r="B2654" s="1"/>
      <c r="C2654" s="1"/>
    </row>
    <row r="2655" spans="2:3" x14ac:dyDescent="0.3">
      <c r="B2655" s="1"/>
      <c r="C2655" s="1"/>
    </row>
    <row r="2656" spans="2:3" x14ac:dyDescent="0.3">
      <c r="B2656" s="1"/>
      <c r="C2656" s="1"/>
    </row>
    <row r="2657" spans="2:3" x14ac:dyDescent="0.3">
      <c r="B2657" s="1"/>
      <c r="C2657" s="1"/>
    </row>
    <row r="2658" spans="2:3" x14ac:dyDescent="0.3">
      <c r="B2658" s="1"/>
      <c r="C2658" s="1"/>
    </row>
    <row r="2659" spans="2:3" x14ac:dyDescent="0.3">
      <c r="B2659" s="1"/>
      <c r="C2659" s="1"/>
    </row>
    <row r="2660" spans="2:3" x14ac:dyDescent="0.3">
      <c r="B2660" s="1"/>
      <c r="C2660" s="1"/>
    </row>
    <row r="2661" spans="2:3" x14ac:dyDescent="0.3">
      <c r="B2661" s="1"/>
      <c r="C2661" s="1"/>
    </row>
    <row r="2662" spans="2:3" x14ac:dyDescent="0.3">
      <c r="B2662" s="1"/>
      <c r="C2662" s="1"/>
    </row>
    <row r="2663" spans="2:3" x14ac:dyDescent="0.3">
      <c r="B2663" s="1"/>
      <c r="C2663" s="1"/>
    </row>
    <row r="2664" spans="2:3" x14ac:dyDescent="0.3">
      <c r="B2664" s="1"/>
      <c r="C2664" s="1"/>
    </row>
    <row r="2665" spans="2:3" x14ac:dyDescent="0.3">
      <c r="B2665" s="1"/>
      <c r="C2665" s="1"/>
    </row>
    <row r="2666" spans="2:3" x14ac:dyDescent="0.3">
      <c r="B2666" s="1"/>
      <c r="C2666" s="1"/>
    </row>
    <row r="2667" spans="2:3" x14ac:dyDescent="0.3">
      <c r="B2667" s="1"/>
      <c r="C2667" s="1"/>
    </row>
    <row r="2668" spans="2:3" x14ac:dyDescent="0.3">
      <c r="B2668" s="1"/>
      <c r="C2668" s="1"/>
    </row>
    <row r="2669" spans="2:3" x14ac:dyDescent="0.3">
      <c r="B2669" s="1"/>
      <c r="C2669" s="1"/>
    </row>
    <row r="2670" spans="2:3" x14ac:dyDescent="0.3">
      <c r="B2670" s="1"/>
      <c r="C2670" s="1"/>
    </row>
    <row r="2671" spans="2:3" x14ac:dyDescent="0.3">
      <c r="B2671" s="1"/>
      <c r="C2671" s="1"/>
    </row>
    <row r="2672" spans="2:3" x14ac:dyDescent="0.3">
      <c r="B2672" s="1"/>
      <c r="C2672" s="1"/>
    </row>
    <row r="2673" spans="2:3" x14ac:dyDescent="0.3">
      <c r="B2673" s="1"/>
      <c r="C2673" s="1"/>
    </row>
    <row r="2674" spans="2:3" x14ac:dyDescent="0.3">
      <c r="B2674" s="1"/>
      <c r="C2674" s="1"/>
    </row>
    <row r="2675" spans="2:3" x14ac:dyDescent="0.3">
      <c r="B2675" s="1"/>
      <c r="C2675" s="1"/>
    </row>
    <row r="2676" spans="2:3" x14ac:dyDescent="0.3">
      <c r="B2676" s="1"/>
      <c r="C2676" s="1"/>
    </row>
    <row r="2677" spans="2:3" x14ac:dyDescent="0.3">
      <c r="B2677" s="1"/>
      <c r="C2677" s="1"/>
    </row>
    <row r="2678" spans="2:3" x14ac:dyDescent="0.3">
      <c r="B2678" s="1"/>
      <c r="C2678" s="1"/>
    </row>
    <row r="2679" spans="2:3" x14ac:dyDescent="0.3">
      <c r="B2679" s="1"/>
      <c r="C2679" s="1"/>
    </row>
    <row r="2680" spans="2:3" x14ac:dyDescent="0.3">
      <c r="B2680" s="1"/>
      <c r="C2680" s="1"/>
    </row>
    <row r="2681" spans="2:3" x14ac:dyDescent="0.3">
      <c r="B2681" s="1"/>
      <c r="C2681" s="1"/>
    </row>
    <row r="2682" spans="2:3" x14ac:dyDescent="0.3">
      <c r="B2682" s="1"/>
      <c r="C2682" s="1"/>
    </row>
    <row r="2683" spans="2:3" x14ac:dyDescent="0.3">
      <c r="B2683" s="1"/>
      <c r="C2683" s="1"/>
    </row>
    <row r="2684" spans="2:3" x14ac:dyDescent="0.3">
      <c r="B2684" s="1"/>
      <c r="C2684" s="1"/>
    </row>
    <row r="2685" spans="2:3" x14ac:dyDescent="0.3">
      <c r="B2685" s="1"/>
      <c r="C2685" s="1"/>
    </row>
    <row r="2686" spans="2:3" x14ac:dyDescent="0.3">
      <c r="B2686" s="1"/>
      <c r="C2686" s="1"/>
    </row>
    <row r="2687" spans="2:3" x14ac:dyDescent="0.3">
      <c r="B2687" s="1"/>
      <c r="C2687" s="1"/>
    </row>
    <row r="2688" spans="2:3" x14ac:dyDescent="0.3">
      <c r="B2688" s="1"/>
      <c r="C2688" s="1"/>
    </row>
    <row r="2689" spans="2:3" x14ac:dyDescent="0.3">
      <c r="B2689" s="1"/>
      <c r="C2689" s="1"/>
    </row>
    <row r="2690" spans="2:3" x14ac:dyDescent="0.3">
      <c r="B2690" s="1"/>
      <c r="C2690" s="1"/>
    </row>
    <row r="2691" spans="2:3" x14ac:dyDescent="0.3">
      <c r="B2691" s="1"/>
      <c r="C2691" s="1"/>
    </row>
    <row r="2692" spans="2:3" x14ac:dyDescent="0.3">
      <c r="B2692" s="1"/>
      <c r="C2692" s="1"/>
    </row>
    <row r="2693" spans="2:3" x14ac:dyDescent="0.3">
      <c r="B2693" s="1"/>
      <c r="C2693" s="1"/>
    </row>
    <row r="2694" spans="2:3" x14ac:dyDescent="0.3">
      <c r="B2694" s="1"/>
      <c r="C2694" s="1"/>
    </row>
    <row r="2695" spans="2:3" x14ac:dyDescent="0.3">
      <c r="B2695" s="1"/>
      <c r="C2695" s="1"/>
    </row>
    <row r="2696" spans="2:3" x14ac:dyDescent="0.3">
      <c r="B2696" s="1"/>
      <c r="C2696" s="1"/>
    </row>
    <row r="2697" spans="2:3" x14ac:dyDescent="0.3">
      <c r="B2697" s="1"/>
      <c r="C2697" s="1"/>
    </row>
    <row r="2698" spans="2:3" x14ac:dyDescent="0.3">
      <c r="B2698" s="1"/>
      <c r="C2698" s="1"/>
    </row>
    <row r="2699" spans="2:3" x14ac:dyDescent="0.3">
      <c r="B2699" s="1"/>
      <c r="C2699" s="1"/>
    </row>
    <row r="2700" spans="2:3" x14ac:dyDescent="0.3">
      <c r="B2700" s="1"/>
      <c r="C2700" s="1"/>
    </row>
    <row r="2701" spans="2:3" x14ac:dyDescent="0.3">
      <c r="B2701" s="1"/>
      <c r="C2701" s="1"/>
    </row>
    <row r="2702" spans="2:3" x14ac:dyDescent="0.3">
      <c r="B2702" s="1"/>
      <c r="C2702" s="1"/>
    </row>
    <row r="2703" spans="2:3" x14ac:dyDescent="0.3">
      <c r="B2703" s="1"/>
      <c r="C2703" s="1"/>
    </row>
    <row r="2704" spans="2:3" x14ac:dyDescent="0.3">
      <c r="B2704" s="1"/>
      <c r="C2704" s="1"/>
    </row>
    <row r="2705" spans="2:3" x14ac:dyDescent="0.3">
      <c r="B2705" s="1"/>
      <c r="C2705" s="1"/>
    </row>
    <row r="2706" spans="2:3" x14ac:dyDescent="0.3">
      <c r="B2706" s="1"/>
      <c r="C2706" s="1"/>
    </row>
    <row r="2707" spans="2:3" x14ac:dyDescent="0.3">
      <c r="B2707" s="1"/>
      <c r="C2707" s="1"/>
    </row>
    <row r="2708" spans="2:3" x14ac:dyDescent="0.3">
      <c r="B2708" s="1"/>
      <c r="C2708" s="1"/>
    </row>
    <row r="2709" spans="2:3" x14ac:dyDescent="0.3">
      <c r="B2709" s="1"/>
      <c r="C2709" s="1"/>
    </row>
    <row r="2710" spans="2:3" x14ac:dyDescent="0.3">
      <c r="B2710" s="1"/>
      <c r="C2710" s="1"/>
    </row>
    <row r="2711" spans="2:3" x14ac:dyDescent="0.3">
      <c r="B2711" s="1"/>
      <c r="C2711" s="1"/>
    </row>
    <row r="2712" spans="2:3" x14ac:dyDescent="0.3">
      <c r="B2712" s="1"/>
      <c r="C2712" s="1"/>
    </row>
    <row r="2713" spans="2:3" x14ac:dyDescent="0.3">
      <c r="B2713" s="1"/>
      <c r="C2713" s="1"/>
    </row>
    <row r="2714" spans="2:3" x14ac:dyDescent="0.3">
      <c r="B2714" s="1"/>
      <c r="C2714" s="1"/>
    </row>
    <row r="2715" spans="2:3" x14ac:dyDescent="0.3">
      <c r="B2715" s="1"/>
      <c r="C2715" s="1"/>
    </row>
    <row r="2716" spans="2:3" x14ac:dyDescent="0.3">
      <c r="B2716" s="1"/>
      <c r="C2716" s="1"/>
    </row>
    <row r="2717" spans="2:3" x14ac:dyDescent="0.3">
      <c r="B2717" s="1"/>
      <c r="C2717" s="1"/>
    </row>
    <row r="2718" spans="2:3" x14ac:dyDescent="0.3">
      <c r="B2718" s="1"/>
      <c r="C2718" s="1"/>
    </row>
    <row r="2719" spans="2:3" x14ac:dyDescent="0.3">
      <c r="B2719" s="1"/>
      <c r="C2719" s="1"/>
    </row>
    <row r="2720" spans="2:3" x14ac:dyDescent="0.3">
      <c r="B2720" s="1"/>
      <c r="C2720" s="1"/>
    </row>
    <row r="2721" spans="2:3" x14ac:dyDescent="0.3">
      <c r="B2721" s="1"/>
      <c r="C2721" s="1"/>
    </row>
    <row r="2722" spans="2:3" x14ac:dyDescent="0.3">
      <c r="B2722" s="1"/>
      <c r="C2722" s="1"/>
    </row>
    <row r="2723" spans="2:3" x14ac:dyDescent="0.3">
      <c r="B2723" s="1"/>
      <c r="C2723" s="1"/>
    </row>
    <row r="2724" spans="2:3" x14ac:dyDescent="0.3">
      <c r="B2724" s="1"/>
      <c r="C2724" s="1"/>
    </row>
    <row r="2725" spans="2:3" x14ac:dyDescent="0.3">
      <c r="B2725" s="1"/>
      <c r="C2725" s="1"/>
    </row>
    <row r="2726" spans="2:3" x14ac:dyDescent="0.3">
      <c r="B2726" s="1"/>
      <c r="C2726" s="1"/>
    </row>
    <row r="2727" spans="2:3" x14ac:dyDescent="0.3">
      <c r="B2727" s="1"/>
      <c r="C2727" s="1"/>
    </row>
    <row r="2728" spans="2:3" x14ac:dyDescent="0.3">
      <c r="B2728" s="1"/>
      <c r="C2728" s="1"/>
    </row>
    <row r="2729" spans="2:3" x14ac:dyDescent="0.3">
      <c r="B2729" s="1"/>
      <c r="C2729" s="1"/>
    </row>
    <row r="2730" spans="2:3" x14ac:dyDescent="0.3">
      <c r="B2730" s="1"/>
      <c r="C2730" s="1"/>
    </row>
    <row r="2731" spans="2:3" x14ac:dyDescent="0.3">
      <c r="B2731" s="1"/>
      <c r="C2731" s="1"/>
    </row>
    <row r="2732" spans="2:3" x14ac:dyDescent="0.3">
      <c r="B2732" s="1"/>
      <c r="C2732" s="1"/>
    </row>
    <row r="2733" spans="2:3" x14ac:dyDescent="0.3">
      <c r="B2733" s="1"/>
      <c r="C2733" s="1"/>
    </row>
    <row r="2734" spans="2:3" x14ac:dyDescent="0.3">
      <c r="B2734" s="1"/>
      <c r="C2734" s="1"/>
    </row>
    <row r="2735" spans="2:3" x14ac:dyDescent="0.3">
      <c r="B2735" s="1"/>
      <c r="C2735" s="1"/>
    </row>
    <row r="2736" spans="2:3" x14ac:dyDescent="0.3">
      <c r="B2736" s="1"/>
      <c r="C2736" s="1"/>
    </row>
    <row r="2737" spans="2:3" x14ac:dyDescent="0.3">
      <c r="B2737" s="1"/>
      <c r="C2737" s="1"/>
    </row>
    <row r="2738" spans="2:3" x14ac:dyDescent="0.3">
      <c r="B2738" s="1"/>
      <c r="C2738" s="1"/>
    </row>
    <row r="2739" spans="2:3" x14ac:dyDescent="0.3">
      <c r="B2739" s="1"/>
      <c r="C2739" s="1"/>
    </row>
    <row r="2740" spans="2:3" x14ac:dyDescent="0.3">
      <c r="B2740" s="1"/>
      <c r="C2740" s="1"/>
    </row>
    <row r="2741" spans="2:3" x14ac:dyDescent="0.3">
      <c r="B2741" s="1"/>
      <c r="C2741" s="1"/>
    </row>
    <row r="2742" spans="2:3" x14ac:dyDescent="0.3">
      <c r="B2742" s="1"/>
      <c r="C2742" s="1"/>
    </row>
    <row r="2743" spans="2:3" x14ac:dyDescent="0.3">
      <c r="B2743" s="1"/>
      <c r="C2743" s="1"/>
    </row>
    <row r="2744" spans="2:3" x14ac:dyDescent="0.3">
      <c r="B2744" s="1"/>
      <c r="C2744" s="1"/>
    </row>
    <row r="2745" spans="2:3" x14ac:dyDescent="0.3">
      <c r="B2745" s="1"/>
      <c r="C2745" s="1"/>
    </row>
    <row r="2746" spans="2:3" x14ac:dyDescent="0.3">
      <c r="B2746" s="1"/>
      <c r="C2746" s="1"/>
    </row>
    <row r="2747" spans="2:3" x14ac:dyDescent="0.3">
      <c r="B2747" s="1"/>
      <c r="C2747" s="1"/>
    </row>
    <row r="2748" spans="2:3" x14ac:dyDescent="0.3">
      <c r="B2748" s="1"/>
      <c r="C2748" s="1"/>
    </row>
    <row r="2749" spans="2:3" x14ac:dyDescent="0.3">
      <c r="B2749" s="1"/>
      <c r="C2749" s="1"/>
    </row>
    <row r="2750" spans="2:3" x14ac:dyDescent="0.3">
      <c r="B2750" s="1"/>
      <c r="C2750" s="1"/>
    </row>
    <row r="2751" spans="2:3" x14ac:dyDescent="0.3">
      <c r="B2751" s="1"/>
      <c r="C2751" s="1"/>
    </row>
    <row r="2752" spans="2:3" x14ac:dyDescent="0.3">
      <c r="B2752" s="1"/>
      <c r="C2752" s="1"/>
    </row>
    <row r="2753" spans="2:3" x14ac:dyDescent="0.3">
      <c r="B2753" s="1"/>
      <c r="C2753" s="1"/>
    </row>
    <row r="2754" spans="2:3" x14ac:dyDescent="0.3">
      <c r="B2754" s="1"/>
      <c r="C2754" s="1"/>
    </row>
    <row r="2755" spans="2:3" x14ac:dyDescent="0.3">
      <c r="B2755" s="1"/>
      <c r="C2755" s="1"/>
    </row>
    <row r="2756" spans="2:3" x14ac:dyDescent="0.3">
      <c r="B2756" s="1"/>
      <c r="C2756" s="1"/>
    </row>
    <row r="2757" spans="2:3" x14ac:dyDescent="0.3">
      <c r="B2757" s="1"/>
      <c r="C2757" s="1"/>
    </row>
    <row r="2758" spans="2:3" x14ac:dyDescent="0.3">
      <c r="B2758" s="1"/>
      <c r="C2758" s="1"/>
    </row>
    <row r="2759" spans="2:3" x14ac:dyDescent="0.3">
      <c r="B2759" s="1"/>
      <c r="C2759" s="1"/>
    </row>
    <row r="2760" spans="2:3" x14ac:dyDescent="0.3">
      <c r="B2760" s="1"/>
      <c r="C2760" s="1"/>
    </row>
    <row r="2761" spans="2:3" x14ac:dyDescent="0.3">
      <c r="B2761" s="1"/>
      <c r="C2761" s="1"/>
    </row>
    <row r="2762" spans="2:3" x14ac:dyDescent="0.3">
      <c r="B2762" s="1"/>
      <c r="C2762" s="1"/>
    </row>
    <row r="2763" spans="2:3" x14ac:dyDescent="0.3">
      <c r="B2763" s="1"/>
      <c r="C2763" s="1"/>
    </row>
    <row r="2764" spans="2:3" x14ac:dyDescent="0.3">
      <c r="B2764" s="1"/>
      <c r="C2764" s="1"/>
    </row>
    <row r="2765" spans="2:3" x14ac:dyDescent="0.3">
      <c r="B2765" s="1"/>
      <c r="C2765" s="1"/>
    </row>
    <row r="2766" spans="2:3" x14ac:dyDescent="0.3">
      <c r="B2766" s="1"/>
      <c r="C2766" s="1"/>
    </row>
    <row r="2767" spans="2:3" x14ac:dyDescent="0.3">
      <c r="B2767" s="1"/>
      <c r="C2767" s="1"/>
    </row>
    <row r="2768" spans="2:3" x14ac:dyDescent="0.3">
      <c r="B2768" s="1"/>
      <c r="C2768" s="1"/>
    </row>
    <row r="2769" spans="2:3" x14ac:dyDescent="0.3">
      <c r="B2769" s="1"/>
      <c r="C2769" s="1"/>
    </row>
    <row r="2770" spans="2:3" x14ac:dyDescent="0.3">
      <c r="B2770" s="1"/>
      <c r="C2770" s="1"/>
    </row>
    <row r="2771" spans="2:3" x14ac:dyDescent="0.3">
      <c r="B2771" s="1"/>
      <c r="C2771" s="1"/>
    </row>
    <row r="2772" spans="2:3" x14ac:dyDescent="0.3">
      <c r="B2772" s="1"/>
      <c r="C2772" s="1"/>
    </row>
    <row r="2773" spans="2:3" x14ac:dyDescent="0.3">
      <c r="B2773" s="1"/>
      <c r="C2773" s="1"/>
    </row>
    <row r="2774" spans="2:3" x14ac:dyDescent="0.3">
      <c r="B2774" s="1"/>
      <c r="C2774" s="1"/>
    </row>
    <row r="2775" spans="2:3" x14ac:dyDescent="0.3">
      <c r="B2775" s="1"/>
      <c r="C2775" s="1"/>
    </row>
    <row r="2776" spans="2:3" x14ac:dyDescent="0.3">
      <c r="B2776" s="1"/>
      <c r="C2776" s="1"/>
    </row>
    <row r="2777" spans="2:3" x14ac:dyDescent="0.3">
      <c r="B2777" s="1"/>
      <c r="C2777" s="1"/>
    </row>
    <row r="2778" spans="2:3" x14ac:dyDescent="0.3">
      <c r="B2778" s="1"/>
      <c r="C2778" s="1"/>
    </row>
    <row r="2779" spans="2:3" x14ac:dyDescent="0.3">
      <c r="B2779" s="1"/>
      <c r="C2779" s="1"/>
    </row>
    <row r="2780" spans="2:3" x14ac:dyDescent="0.3">
      <c r="B2780" s="1"/>
      <c r="C2780" s="1"/>
    </row>
    <row r="2781" spans="2:3" x14ac:dyDescent="0.3">
      <c r="B2781" s="1"/>
      <c r="C2781" s="1"/>
    </row>
    <row r="2782" spans="2:3" x14ac:dyDescent="0.3">
      <c r="B2782" s="1"/>
      <c r="C2782" s="1"/>
    </row>
    <row r="2783" spans="2:3" x14ac:dyDescent="0.3">
      <c r="B2783" s="1"/>
      <c r="C2783" s="1"/>
    </row>
    <row r="2784" spans="2:3" x14ac:dyDescent="0.3">
      <c r="B2784" s="1"/>
      <c r="C2784" s="1"/>
    </row>
    <row r="2785" spans="2:3" x14ac:dyDescent="0.3">
      <c r="B2785" s="1"/>
      <c r="C2785" s="1"/>
    </row>
    <row r="2786" spans="2:3" x14ac:dyDescent="0.3">
      <c r="B2786" s="1"/>
      <c r="C2786" s="1"/>
    </row>
    <row r="2787" spans="2:3" x14ac:dyDescent="0.3">
      <c r="B2787" s="1"/>
      <c r="C2787" s="1"/>
    </row>
    <row r="2788" spans="2:3" x14ac:dyDescent="0.3">
      <c r="B2788" s="1"/>
      <c r="C2788" s="1"/>
    </row>
    <row r="2789" spans="2:3" x14ac:dyDescent="0.3">
      <c r="B2789" s="1"/>
      <c r="C2789" s="1"/>
    </row>
    <row r="2790" spans="2:3" x14ac:dyDescent="0.3">
      <c r="B2790" s="1"/>
      <c r="C2790" s="1"/>
    </row>
    <row r="2791" spans="2:3" x14ac:dyDescent="0.3">
      <c r="B2791" s="1"/>
      <c r="C2791" s="1"/>
    </row>
    <row r="2792" spans="2:3" x14ac:dyDescent="0.3">
      <c r="B2792" s="1"/>
      <c r="C2792" s="1"/>
    </row>
    <row r="2793" spans="2:3" x14ac:dyDescent="0.3">
      <c r="B2793" s="1"/>
      <c r="C2793" s="1"/>
    </row>
    <row r="2794" spans="2:3" x14ac:dyDescent="0.3">
      <c r="B2794" s="1"/>
      <c r="C2794" s="1"/>
    </row>
    <row r="2795" spans="2:3" x14ac:dyDescent="0.3">
      <c r="B2795" s="1"/>
      <c r="C2795" s="1"/>
    </row>
    <row r="2796" spans="2:3" x14ac:dyDescent="0.3">
      <c r="B2796" s="1"/>
      <c r="C2796" s="1"/>
    </row>
    <row r="2797" spans="2:3" x14ac:dyDescent="0.3">
      <c r="B2797" s="1"/>
      <c r="C2797" s="1"/>
    </row>
    <row r="2798" spans="2:3" x14ac:dyDescent="0.3">
      <c r="B2798" s="1"/>
      <c r="C2798" s="1"/>
    </row>
    <row r="2799" spans="2:3" x14ac:dyDescent="0.3">
      <c r="B2799" s="1"/>
      <c r="C2799" s="1"/>
    </row>
    <row r="2800" spans="2:3" x14ac:dyDescent="0.3">
      <c r="B2800" s="1"/>
      <c r="C2800" s="1"/>
    </row>
    <row r="2801" spans="2:3" x14ac:dyDescent="0.3">
      <c r="B2801" s="1"/>
      <c r="C2801" s="1"/>
    </row>
    <row r="2802" spans="2:3" x14ac:dyDescent="0.3">
      <c r="B2802" s="1"/>
      <c r="C2802" s="1"/>
    </row>
    <row r="2803" spans="2:3" x14ac:dyDescent="0.3">
      <c r="B2803" s="1"/>
      <c r="C2803" s="1"/>
    </row>
    <row r="2804" spans="2:3" x14ac:dyDescent="0.3">
      <c r="B2804" s="1"/>
      <c r="C2804" s="1"/>
    </row>
    <row r="2805" spans="2:3" x14ac:dyDescent="0.3">
      <c r="B2805" s="1"/>
      <c r="C2805" s="1"/>
    </row>
    <row r="2806" spans="2:3" x14ac:dyDescent="0.3">
      <c r="B2806" s="1"/>
      <c r="C2806" s="1"/>
    </row>
    <row r="2807" spans="2:3" x14ac:dyDescent="0.3">
      <c r="B2807" s="1"/>
      <c r="C2807" s="1"/>
    </row>
    <row r="2808" spans="2:3" x14ac:dyDescent="0.3">
      <c r="B2808" s="1"/>
      <c r="C2808" s="1"/>
    </row>
    <row r="2809" spans="2:3" x14ac:dyDescent="0.3">
      <c r="B2809" s="1"/>
      <c r="C2809" s="1"/>
    </row>
    <row r="2810" spans="2:3" x14ac:dyDescent="0.3">
      <c r="B2810" s="1"/>
      <c r="C2810" s="1"/>
    </row>
    <row r="2811" spans="2:3" x14ac:dyDescent="0.3">
      <c r="B2811" s="1"/>
      <c r="C2811" s="1"/>
    </row>
    <row r="2812" spans="2:3" x14ac:dyDescent="0.3">
      <c r="B2812" s="1"/>
      <c r="C2812" s="1"/>
    </row>
    <row r="2813" spans="2:3" x14ac:dyDescent="0.3">
      <c r="B2813" s="1"/>
      <c r="C2813" s="1"/>
    </row>
    <row r="2814" spans="2:3" x14ac:dyDescent="0.3">
      <c r="B2814" s="1"/>
      <c r="C2814" s="1"/>
    </row>
    <row r="2815" spans="2:3" x14ac:dyDescent="0.3">
      <c r="B2815" s="1"/>
      <c r="C2815" s="1"/>
    </row>
    <row r="2816" spans="2:3" x14ac:dyDescent="0.3">
      <c r="B2816" s="1"/>
      <c r="C2816" s="1"/>
    </row>
    <row r="2817" spans="2:3" x14ac:dyDescent="0.3">
      <c r="B2817" s="1"/>
      <c r="C2817" s="1"/>
    </row>
    <row r="2818" spans="2:3" x14ac:dyDescent="0.3">
      <c r="B2818" s="1"/>
      <c r="C2818" s="1"/>
    </row>
    <row r="2819" spans="2:3" x14ac:dyDescent="0.3">
      <c r="B2819" s="1"/>
      <c r="C2819" s="1"/>
    </row>
    <row r="2820" spans="2:3" x14ac:dyDescent="0.3">
      <c r="B2820" s="1"/>
      <c r="C2820" s="1"/>
    </row>
    <row r="2821" spans="2:3" x14ac:dyDescent="0.3">
      <c r="B2821" s="1"/>
      <c r="C2821" s="1"/>
    </row>
    <row r="2822" spans="2:3" x14ac:dyDescent="0.3">
      <c r="B2822" s="1"/>
      <c r="C2822" s="1"/>
    </row>
    <row r="2823" spans="2:3" x14ac:dyDescent="0.3">
      <c r="B2823" s="1"/>
      <c r="C2823" s="1"/>
    </row>
    <row r="2824" spans="2:3" x14ac:dyDescent="0.3">
      <c r="B2824" s="1"/>
      <c r="C2824" s="1"/>
    </row>
    <row r="2825" spans="2:3" x14ac:dyDescent="0.3">
      <c r="B2825" s="1"/>
      <c r="C2825" s="1"/>
    </row>
    <row r="2826" spans="2:3" x14ac:dyDescent="0.3">
      <c r="B2826" s="1"/>
      <c r="C2826" s="1"/>
    </row>
    <row r="2827" spans="2:3" x14ac:dyDescent="0.3">
      <c r="B2827" s="1"/>
      <c r="C2827" s="1"/>
    </row>
    <row r="2828" spans="2:3" x14ac:dyDescent="0.3">
      <c r="B2828" s="1"/>
      <c r="C2828" s="1"/>
    </row>
    <row r="2829" spans="2:3" x14ac:dyDescent="0.3">
      <c r="B2829" s="1"/>
      <c r="C2829" s="1"/>
    </row>
    <row r="2830" spans="2:3" x14ac:dyDescent="0.3">
      <c r="B2830" s="1"/>
      <c r="C2830" s="1"/>
    </row>
    <row r="2831" spans="2:3" x14ac:dyDescent="0.3">
      <c r="B2831" s="1"/>
      <c r="C2831" s="1"/>
    </row>
    <row r="2832" spans="2:3" x14ac:dyDescent="0.3">
      <c r="B2832" s="1"/>
      <c r="C2832" s="1"/>
    </row>
    <row r="2833" spans="2:3" x14ac:dyDescent="0.3">
      <c r="B2833" s="1"/>
      <c r="C2833" s="1"/>
    </row>
    <row r="2834" spans="2:3" x14ac:dyDescent="0.3">
      <c r="B2834" s="1"/>
      <c r="C2834" s="1"/>
    </row>
    <row r="2835" spans="2:3" x14ac:dyDescent="0.3">
      <c r="B2835" s="1"/>
      <c r="C2835" s="1"/>
    </row>
    <row r="2836" spans="2:3" x14ac:dyDescent="0.3">
      <c r="B2836" s="1"/>
      <c r="C2836" s="1"/>
    </row>
    <row r="2837" spans="2:3" x14ac:dyDescent="0.3">
      <c r="B2837" s="1"/>
      <c r="C2837" s="1"/>
    </row>
    <row r="2838" spans="2:3" x14ac:dyDescent="0.3">
      <c r="B2838" s="1"/>
      <c r="C2838" s="1"/>
    </row>
    <row r="2839" spans="2:3" x14ac:dyDescent="0.3">
      <c r="B2839" s="1"/>
      <c r="C2839" s="1"/>
    </row>
    <row r="2840" spans="2:3" x14ac:dyDescent="0.3">
      <c r="B2840" s="1"/>
      <c r="C2840" s="1"/>
    </row>
    <row r="2841" spans="2:3" x14ac:dyDescent="0.3">
      <c r="B2841" s="1"/>
      <c r="C2841" s="1"/>
    </row>
    <row r="2842" spans="2:3" x14ac:dyDescent="0.3">
      <c r="B2842" s="1"/>
      <c r="C2842" s="1"/>
    </row>
    <row r="2843" spans="2:3" x14ac:dyDescent="0.3">
      <c r="B2843" s="1"/>
      <c r="C2843" s="1"/>
    </row>
    <row r="2844" spans="2:3" x14ac:dyDescent="0.3">
      <c r="B2844" s="1"/>
      <c r="C2844" s="1"/>
    </row>
    <row r="2845" spans="2:3" x14ac:dyDescent="0.3">
      <c r="B2845" s="1"/>
      <c r="C2845" s="1"/>
    </row>
    <row r="2846" spans="2:3" x14ac:dyDescent="0.3">
      <c r="B2846" s="1"/>
      <c r="C2846" s="1"/>
    </row>
    <row r="2847" spans="2:3" x14ac:dyDescent="0.3">
      <c r="B2847" s="1"/>
      <c r="C2847" s="1"/>
    </row>
    <row r="2848" spans="2:3" x14ac:dyDescent="0.3">
      <c r="B2848" s="1"/>
      <c r="C2848" s="1"/>
    </row>
    <row r="2849" spans="2:3" x14ac:dyDescent="0.3">
      <c r="B2849" s="1"/>
      <c r="C2849" s="1"/>
    </row>
    <row r="2850" spans="2:3" x14ac:dyDescent="0.3">
      <c r="B2850" s="1"/>
      <c r="C2850" s="1"/>
    </row>
    <row r="2851" spans="2:3" x14ac:dyDescent="0.3">
      <c r="B2851" s="1"/>
      <c r="C2851" s="1"/>
    </row>
    <row r="2852" spans="2:3" x14ac:dyDescent="0.3">
      <c r="B2852" s="1"/>
      <c r="C2852" s="1"/>
    </row>
    <row r="2853" spans="2:3" x14ac:dyDescent="0.3">
      <c r="B2853" s="1"/>
      <c r="C2853" s="1"/>
    </row>
    <row r="2854" spans="2:3" x14ac:dyDescent="0.3">
      <c r="B2854" s="1"/>
      <c r="C2854" s="1"/>
    </row>
    <row r="2855" spans="2:3" x14ac:dyDescent="0.3">
      <c r="B2855" s="1"/>
      <c r="C2855" s="1"/>
    </row>
    <row r="2856" spans="2:3" x14ac:dyDescent="0.3">
      <c r="B2856" s="1"/>
      <c r="C2856" s="1"/>
    </row>
    <row r="2857" spans="2:3" x14ac:dyDescent="0.3">
      <c r="B2857" s="1"/>
      <c r="C2857" s="1"/>
    </row>
    <row r="2858" spans="2:3" x14ac:dyDescent="0.3">
      <c r="B2858" s="1"/>
      <c r="C2858" s="1"/>
    </row>
    <row r="2859" spans="2:3" x14ac:dyDescent="0.3">
      <c r="B2859" s="1"/>
      <c r="C2859" s="1"/>
    </row>
    <row r="2860" spans="2:3" x14ac:dyDescent="0.3">
      <c r="B2860" s="1"/>
      <c r="C2860" s="1"/>
    </row>
    <row r="2861" spans="2:3" x14ac:dyDescent="0.3">
      <c r="B2861" s="1"/>
      <c r="C2861" s="1"/>
    </row>
    <row r="2862" spans="2:3" x14ac:dyDescent="0.3">
      <c r="B2862" s="1"/>
      <c r="C2862" s="1"/>
    </row>
    <row r="2863" spans="2:3" x14ac:dyDescent="0.3">
      <c r="B2863" s="1"/>
      <c r="C2863" s="1"/>
    </row>
    <row r="2864" spans="2:3" x14ac:dyDescent="0.3">
      <c r="B2864" s="1"/>
      <c r="C2864" s="1"/>
    </row>
    <row r="2865" spans="2:3" x14ac:dyDescent="0.3">
      <c r="B2865" s="1"/>
      <c r="C2865" s="1"/>
    </row>
    <row r="2866" spans="2:3" x14ac:dyDescent="0.3">
      <c r="B2866" s="1"/>
      <c r="C2866" s="1"/>
    </row>
    <row r="2867" spans="2:3" x14ac:dyDescent="0.3">
      <c r="B2867" s="1"/>
      <c r="C2867" s="1"/>
    </row>
    <row r="2868" spans="2:3" x14ac:dyDescent="0.3">
      <c r="B2868" s="1"/>
      <c r="C2868" s="1"/>
    </row>
    <row r="2869" spans="2:3" x14ac:dyDescent="0.3">
      <c r="B2869" s="1"/>
      <c r="C2869" s="1"/>
    </row>
    <row r="2870" spans="2:3" x14ac:dyDescent="0.3">
      <c r="B2870" s="1"/>
      <c r="C2870" s="1"/>
    </row>
    <row r="2871" spans="2:3" x14ac:dyDescent="0.3">
      <c r="B2871" s="1"/>
      <c r="C2871" s="1"/>
    </row>
    <row r="2872" spans="2:3" x14ac:dyDescent="0.3">
      <c r="B2872" s="1"/>
      <c r="C2872" s="1"/>
    </row>
    <row r="2873" spans="2:3" x14ac:dyDescent="0.3">
      <c r="B2873" s="1"/>
      <c r="C2873" s="1"/>
    </row>
    <row r="2874" spans="2:3" x14ac:dyDescent="0.3">
      <c r="B2874" s="1"/>
      <c r="C2874" s="1"/>
    </row>
    <row r="2875" spans="2:3" x14ac:dyDescent="0.3">
      <c r="B2875" s="1"/>
      <c r="C2875" s="1"/>
    </row>
    <row r="2876" spans="2:3" x14ac:dyDescent="0.3">
      <c r="B2876" s="1"/>
      <c r="C2876" s="1"/>
    </row>
    <row r="2877" spans="2:3" x14ac:dyDescent="0.3">
      <c r="B2877" s="1"/>
      <c r="C2877" s="1"/>
    </row>
    <row r="2878" spans="2:3" x14ac:dyDescent="0.3">
      <c r="B2878" s="1"/>
      <c r="C2878" s="1"/>
    </row>
    <row r="2879" spans="2:3" x14ac:dyDescent="0.3">
      <c r="B2879" s="1"/>
      <c r="C2879" s="1"/>
    </row>
    <row r="2880" spans="2:3" x14ac:dyDescent="0.3">
      <c r="B2880" s="1"/>
      <c r="C2880" s="1"/>
    </row>
    <row r="2881" spans="2:3" x14ac:dyDescent="0.3">
      <c r="B2881" s="1"/>
      <c r="C2881" s="1"/>
    </row>
    <row r="2882" spans="2:3" x14ac:dyDescent="0.3">
      <c r="B2882" s="1"/>
      <c r="C2882" s="1"/>
    </row>
    <row r="2883" spans="2:3" x14ac:dyDescent="0.3">
      <c r="B2883" s="1"/>
      <c r="C2883" s="1"/>
    </row>
    <row r="2884" spans="2:3" x14ac:dyDescent="0.3">
      <c r="B2884" s="1"/>
      <c r="C2884" s="1"/>
    </row>
    <row r="2885" spans="2:3" x14ac:dyDescent="0.3">
      <c r="B2885" s="1"/>
      <c r="C2885" s="1"/>
    </row>
    <row r="2886" spans="2:3" x14ac:dyDescent="0.3">
      <c r="B2886" s="1"/>
      <c r="C2886" s="1"/>
    </row>
    <row r="2887" spans="2:3" x14ac:dyDescent="0.3">
      <c r="B2887" s="1"/>
      <c r="C2887" s="1"/>
    </row>
    <row r="2888" spans="2:3" x14ac:dyDescent="0.3">
      <c r="B2888" s="1"/>
      <c r="C2888" s="1"/>
    </row>
    <row r="2889" spans="2:3" x14ac:dyDescent="0.3">
      <c r="B2889" s="1"/>
      <c r="C2889" s="1"/>
    </row>
    <row r="2890" spans="2:3" x14ac:dyDescent="0.3">
      <c r="B2890" s="1"/>
      <c r="C2890" s="1"/>
    </row>
    <row r="2891" spans="2:3" x14ac:dyDescent="0.3">
      <c r="B2891" s="1"/>
      <c r="C2891" s="1"/>
    </row>
    <row r="2892" spans="2:3" x14ac:dyDescent="0.3">
      <c r="B2892" s="1"/>
      <c r="C2892" s="1"/>
    </row>
    <row r="2893" spans="2:3" x14ac:dyDescent="0.3">
      <c r="B2893" s="1"/>
      <c r="C2893" s="1"/>
    </row>
    <row r="2894" spans="2:3" x14ac:dyDescent="0.3">
      <c r="B2894" s="1"/>
      <c r="C2894" s="1"/>
    </row>
    <row r="2895" spans="2:3" x14ac:dyDescent="0.3">
      <c r="B2895" s="1"/>
      <c r="C2895" s="1"/>
    </row>
    <row r="2896" spans="2:3" x14ac:dyDescent="0.3">
      <c r="B2896" s="1"/>
      <c r="C2896" s="1"/>
    </row>
    <row r="2897" spans="2:3" x14ac:dyDescent="0.3">
      <c r="B2897" s="1"/>
      <c r="C2897" s="1"/>
    </row>
    <row r="2898" spans="2:3" x14ac:dyDescent="0.3">
      <c r="B2898" s="1"/>
      <c r="C2898" s="1"/>
    </row>
    <row r="2899" spans="2:3" x14ac:dyDescent="0.3">
      <c r="B2899" s="1"/>
      <c r="C2899" s="1"/>
    </row>
    <row r="2900" spans="2:3" x14ac:dyDescent="0.3">
      <c r="B2900" s="1"/>
      <c r="C2900" s="1"/>
    </row>
    <row r="2901" spans="2:3" x14ac:dyDescent="0.3">
      <c r="B2901" s="1"/>
      <c r="C2901" s="1"/>
    </row>
    <row r="2902" spans="2:3" x14ac:dyDescent="0.3">
      <c r="B2902" s="1"/>
      <c r="C2902" s="1"/>
    </row>
    <row r="2903" spans="2:3" x14ac:dyDescent="0.3">
      <c r="B2903" s="1"/>
      <c r="C2903" s="1"/>
    </row>
    <row r="2904" spans="2:3" x14ac:dyDescent="0.3">
      <c r="B2904" s="1"/>
      <c r="C2904" s="1"/>
    </row>
    <row r="2905" spans="2:3" x14ac:dyDescent="0.3">
      <c r="B2905" s="1"/>
      <c r="C2905" s="1"/>
    </row>
    <row r="2906" spans="2:3" x14ac:dyDescent="0.3">
      <c r="B2906" s="1"/>
      <c r="C2906" s="1"/>
    </row>
    <row r="2907" spans="2:3" x14ac:dyDescent="0.3">
      <c r="B2907" s="1"/>
      <c r="C2907" s="1"/>
    </row>
    <row r="2908" spans="2:3" x14ac:dyDescent="0.3">
      <c r="B2908" s="1"/>
      <c r="C2908" s="1"/>
    </row>
    <row r="2909" spans="2:3" x14ac:dyDescent="0.3">
      <c r="B2909" s="1"/>
      <c r="C2909" s="1"/>
    </row>
    <row r="2910" spans="2:3" x14ac:dyDescent="0.3">
      <c r="B2910" s="1"/>
      <c r="C2910" s="1"/>
    </row>
    <row r="2911" spans="2:3" x14ac:dyDescent="0.3">
      <c r="B2911" s="1"/>
      <c r="C2911" s="1"/>
    </row>
    <row r="2912" spans="2:3" x14ac:dyDescent="0.3">
      <c r="B2912" s="1"/>
      <c r="C2912" s="1"/>
    </row>
    <row r="2913" spans="2:3" x14ac:dyDescent="0.3">
      <c r="B2913" s="1"/>
      <c r="C2913" s="1"/>
    </row>
    <row r="2914" spans="2:3" x14ac:dyDescent="0.3">
      <c r="B2914" s="1"/>
      <c r="C2914" s="1"/>
    </row>
    <row r="2915" spans="2:3" x14ac:dyDescent="0.3">
      <c r="B2915" s="1"/>
      <c r="C2915" s="1"/>
    </row>
    <row r="2916" spans="2:3" x14ac:dyDescent="0.3">
      <c r="B2916" s="1"/>
      <c r="C2916" s="1"/>
    </row>
    <row r="2917" spans="2:3" x14ac:dyDescent="0.3">
      <c r="B2917" s="1"/>
      <c r="C2917" s="1"/>
    </row>
    <row r="2918" spans="2:3" x14ac:dyDescent="0.3">
      <c r="B2918" s="1"/>
      <c r="C2918" s="1"/>
    </row>
    <row r="2919" spans="2:3" x14ac:dyDescent="0.3">
      <c r="B2919" s="1"/>
      <c r="C2919" s="1"/>
    </row>
    <row r="2920" spans="2:3" x14ac:dyDescent="0.3">
      <c r="B2920" s="1"/>
      <c r="C2920" s="1"/>
    </row>
    <row r="2921" spans="2:3" x14ac:dyDescent="0.3">
      <c r="B2921" s="1"/>
      <c r="C2921" s="1"/>
    </row>
    <row r="2922" spans="2:3" x14ac:dyDescent="0.3">
      <c r="B2922" s="1"/>
      <c r="C2922" s="1"/>
    </row>
    <row r="2923" spans="2:3" x14ac:dyDescent="0.3">
      <c r="B2923" s="1"/>
      <c r="C2923" s="1"/>
    </row>
    <row r="2924" spans="2:3" x14ac:dyDescent="0.3">
      <c r="B2924" s="1"/>
      <c r="C2924" s="1"/>
    </row>
    <row r="2925" spans="2:3" x14ac:dyDescent="0.3">
      <c r="B2925" s="1"/>
      <c r="C2925" s="1"/>
    </row>
    <row r="2926" spans="2:3" x14ac:dyDescent="0.3">
      <c r="B2926" s="1"/>
      <c r="C2926" s="1"/>
    </row>
    <row r="2927" spans="2:3" x14ac:dyDescent="0.3">
      <c r="B2927" s="1"/>
      <c r="C2927" s="1"/>
    </row>
    <row r="2928" spans="2:3" x14ac:dyDescent="0.3">
      <c r="B2928" s="1"/>
      <c r="C2928" s="1"/>
    </row>
    <row r="2929" spans="2:3" x14ac:dyDescent="0.3">
      <c r="B2929" s="1"/>
      <c r="C2929" s="1"/>
    </row>
    <row r="2930" spans="2:3" x14ac:dyDescent="0.3">
      <c r="B2930" s="1"/>
      <c r="C2930" s="1"/>
    </row>
    <row r="2931" spans="2:3" x14ac:dyDescent="0.3">
      <c r="B2931" s="1"/>
      <c r="C2931" s="1"/>
    </row>
    <row r="2932" spans="2:3" x14ac:dyDescent="0.3">
      <c r="B2932" s="1"/>
      <c r="C2932" s="1"/>
    </row>
    <row r="2933" spans="2:3" x14ac:dyDescent="0.3">
      <c r="B2933" s="1"/>
      <c r="C2933" s="1"/>
    </row>
    <row r="2934" spans="2:3" x14ac:dyDescent="0.3">
      <c r="B2934" s="1"/>
      <c r="C2934" s="1"/>
    </row>
    <row r="2935" spans="2:3" x14ac:dyDescent="0.3">
      <c r="B2935" s="1"/>
      <c r="C2935" s="1"/>
    </row>
    <row r="2936" spans="2:3" x14ac:dyDescent="0.3">
      <c r="B2936" s="1"/>
      <c r="C2936" s="1"/>
    </row>
    <row r="2937" spans="2:3" x14ac:dyDescent="0.3">
      <c r="B2937" s="1"/>
      <c r="C2937" s="1"/>
    </row>
    <row r="2938" spans="2:3" x14ac:dyDescent="0.3">
      <c r="B2938" s="1"/>
      <c r="C2938" s="1"/>
    </row>
    <row r="2939" spans="2:3" x14ac:dyDescent="0.3">
      <c r="B2939" s="1"/>
      <c r="C2939" s="1"/>
    </row>
    <row r="2940" spans="2:3" x14ac:dyDescent="0.3">
      <c r="B2940" s="1"/>
      <c r="C2940" s="1"/>
    </row>
    <row r="2941" spans="2:3" x14ac:dyDescent="0.3">
      <c r="B2941" s="1"/>
      <c r="C2941" s="1"/>
    </row>
    <row r="2942" spans="2:3" x14ac:dyDescent="0.3">
      <c r="B2942" s="1"/>
      <c r="C2942" s="1"/>
    </row>
    <row r="2943" spans="2:3" x14ac:dyDescent="0.3">
      <c r="B2943" s="1"/>
      <c r="C2943" s="1"/>
    </row>
    <row r="2944" spans="2:3" x14ac:dyDescent="0.3">
      <c r="B2944" s="1"/>
      <c r="C2944" s="1"/>
    </row>
    <row r="2945" spans="2:3" x14ac:dyDescent="0.3">
      <c r="B2945" s="1"/>
      <c r="C2945" s="1"/>
    </row>
    <row r="2946" spans="2:3" x14ac:dyDescent="0.3">
      <c r="B2946" s="1"/>
      <c r="C2946" s="1"/>
    </row>
    <row r="2947" spans="2:3" x14ac:dyDescent="0.3">
      <c r="B2947" s="1"/>
      <c r="C2947" s="1"/>
    </row>
    <row r="2948" spans="2:3" x14ac:dyDescent="0.3">
      <c r="B2948" s="1"/>
      <c r="C2948" s="1"/>
    </row>
    <row r="2949" spans="2:3" x14ac:dyDescent="0.3">
      <c r="B2949" s="1"/>
      <c r="C2949" s="1"/>
    </row>
    <row r="2950" spans="2:3" x14ac:dyDescent="0.3">
      <c r="B2950" s="1"/>
      <c r="C2950" s="1"/>
    </row>
    <row r="2951" spans="2:3" x14ac:dyDescent="0.3">
      <c r="B2951" s="1"/>
      <c r="C2951" s="1"/>
    </row>
    <row r="2952" spans="2:3" x14ac:dyDescent="0.3">
      <c r="B2952" s="1"/>
      <c r="C2952" s="1"/>
    </row>
    <row r="2953" spans="2:3" x14ac:dyDescent="0.3">
      <c r="B2953" s="1"/>
      <c r="C2953" s="1"/>
    </row>
    <row r="2954" spans="2:3" x14ac:dyDescent="0.3">
      <c r="B2954" s="1"/>
      <c r="C2954" s="1"/>
    </row>
    <row r="2955" spans="2:3" x14ac:dyDescent="0.3">
      <c r="B2955" s="1"/>
      <c r="C2955" s="1"/>
    </row>
    <row r="2956" spans="2:3" x14ac:dyDescent="0.3">
      <c r="B2956" s="1"/>
      <c r="C2956" s="1"/>
    </row>
    <row r="2957" spans="2:3" x14ac:dyDescent="0.3">
      <c r="B2957" s="1"/>
      <c r="C2957" s="1"/>
    </row>
    <row r="2958" spans="2:3" x14ac:dyDescent="0.3">
      <c r="B2958" s="1"/>
      <c r="C2958" s="1"/>
    </row>
    <row r="2959" spans="2:3" x14ac:dyDescent="0.3">
      <c r="B2959" s="1"/>
      <c r="C2959" s="1"/>
    </row>
    <row r="2960" spans="2:3" x14ac:dyDescent="0.3">
      <c r="B2960" s="1"/>
      <c r="C2960" s="1"/>
    </row>
    <row r="2961" spans="2:3" x14ac:dyDescent="0.3">
      <c r="B2961" s="1"/>
      <c r="C2961" s="1"/>
    </row>
    <row r="2962" spans="2:3" x14ac:dyDescent="0.3">
      <c r="B2962" s="1"/>
      <c r="C2962" s="1"/>
    </row>
    <row r="2963" spans="2:3" x14ac:dyDescent="0.3">
      <c r="B2963" s="1"/>
      <c r="C2963" s="1"/>
    </row>
    <row r="2964" spans="2:3" x14ac:dyDescent="0.3">
      <c r="B2964" s="1"/>
      <c r="C2964" s="1"/>
    </row>
    <row r="2965" spans="2:3" x14ac:dyDescent="0.3">
      <c r="B2965" s="1"/>
      <c r="C2965" s="1"/>
    </row>
    <row r="2966" spans="2:3" x14ac:dyDescent="0.3">
      <c r="B2966" s="1"/>
      <c r="C2966" s="1"/>
    </row>
    <row r="2967" spans="2:3" x14ac:dyDescent="0.3">
      <c r="B2967" s="1"/>
      <c r="C2967" s="1"/>
    </row>
    <row r="2968" spans="2:3" x14ac:dyDescent="0.3">
      <c r="B2968" s="1"/>
      <c r="C2968" s="1"/>
    </row>
    <row r="2969" spans="2:3" x14ac:dyDescent="0.3">
      <c r="B2969" s="1"/>
      <c r="C2969" s="1"/>
    </row>
    <row r="2970" spans="2:3" x14ac:dyDescent="0.3">
      <c r="B2970" s="1"/>
      <c r="C2970" s="1"/>
    </row>
    <row r="2971" spans="2:3" x14ac:dyDescent="0.3">
      <c r="B2971" s="1"/>
      <c r="C2971" s="1"/>
    </row>
    <row r="2972" spans="2:3" x14ac:dyDescent="0.3">
      <c r="B2972" s="1"/>
      <c r="C2972" s="1"/>
    </row>
    <row r="2973" spans="2:3" x14ac:dyDescent="0.3">
      <c r="B2973" s="1"/>
      <c r="C2973" s="1"/>
    </row>
    <row r="2974" spans="2:3" x14ac:dyDescent="0.3">
      <c r="B2974" s="1"/>
      <c r="C2974" s="1"/>
    </row>
    <row r="2975" spans="2:3" x14ac:dyDescent="0.3">
      <c r="B2975" s="1"/>
      <c r="C2975" s="1"/>
    </row>
    <row r="2976" spans="2:3" x14ac:dyDescent="0.3">
      <c r="B2976" s="1"/>
      <c r="C2976" s="1"/>
    </row>
    <row r="2977" spans="2:3" x14ac:dyDescent="0.3">
      <c r="B2977" s="1"/>
      <c r="C2977" s="1"/>
    </row>
    <row r="2978" spans="2:3" x14ac:dyDescent="0.3">
      <c r="B2978" s="1"/>
      <c r="C2978" s="1"/>
    </row>
    <row r="2979" spans="2:3" x14ac:dyDescent="0.3">
      <c r="B2979" s="1"/>
      <c r="C2979" s="1"/>
    </row>
    <row r="2980" spans="2:3" x14ac:dyDescent="0.3">
      <c r="B2980" s="1"/>
      <c r="C2980" s="1"/>
    </row>
    <row r="2981" spans="2:3" x14ac:dyDescent="0.3">
      <c r="B2981" s="1"/>
      <c r="C2981" s="1"/>
    </row>
    <row r="2982" spans="2:3" x14ac:dyDescent="0.3">
      <c r="B2982" s="1"/>
      <c r="C2982" s="1"/>
    </row>
    <row r="2983" spans="2:3" x14ac:dyDescent="0.3">
      <c r="B2983" s="1"/>
      <c r="C2983" s="1"/>
    </row>
    <row r="2984" spans="2:3" x14ac:dyDescent="0.3">
      <c r="B2984" s="1"/>
      <c r="C2984" s="1"/>
    </row>
    <row r="2985" spans="2:3" x14ac:dyDescent="0.3">
      <c r="B2985" s="1"/>
      <c r="C2985" s="1"/>
    </row>
    <row r="2986" spans="2:3" x14ac:dyDescent="0.3">
      <c r="B2986" s="1"/>
      <c r="C2986" s="1"/>
    </row>
    <row r="2987" spans="2:3" x14ac:dyDescent="0.3">
      <c r="B2987" s="1"/>
      <c r="C2987" s="1"/>
    </row>
    <row r="2988" spans="2:3" x14ac:dyDescent="0.3">
      <c r="B2988" s="1"/>
      <c r="C2988" s="1"/>
    </row>
    <row r="2989" spans="2:3" x14ac:dyDescent="0.3">
      <c r="B2989" s="1"/>
      <c r="C2989" s="1"/>
    </row>
    <row r="2990" spans="2:3" x14ac:dyDescent="0.3">
      <c r="B2990" s="1"/>
      <c r="C2990" s="1"/>
    </row>
    <row r="2991" spans="2:3" x14ac:dyDescent="0.3">
      <c r="B2991" s="1"/>
      <c r="C2991" s="1"/>
    </row>
    <row r="2992" spans="2:3" x14ac:dyDescent="0.3">
      <c r="B2992" s="1"/>
      <c r="C2992" s="1"/>
    </row>
    <row r="2993" spans="2:3" x14ac:dyDescent="0.3">
      <c r="B2993" s="1"/>
      <c r="C2993" s="1"/>
    </row>
    <row r="2994" spans="2:3" x14ac:dyDescent="0.3">
      <c r="B2994" s="1"/>
      <c r="C2994" s="1"/>
    </row>
    <row r="2995" spans="2:3" x14ac:dyDescent="0.3">
      <c r="B2995" s="1"/>
      <c r="C2995" s="1"/>
    </row>
    <row r="2996" spans="2:3" x14ac:dyDescent="0.3">
      <c r="B2996" s="1"/>
      <c r="C2996" s="1"/>
    </row>
    <row r="2997" spans="2:3" x14ac:dyDescent="0.3">
      <c r="B2997" s="1"/>
      <c r="C2997" s="1"/>
    </row>
    <row r="2998" spans="2:3" x14ac:dyDescent="0.3">
      <c r="B2998" s="1"/>
      <c r="C2998" s="1"/>
    </row>
    <row r="2999" spans="2:3" x14ac:dyDescent="0.3">
      <c r="B2999" s="1"/>
      <c r="C2999" s="1"/>
    </row>
    <row r="3000" spans="2:3" x14ac:dyDescent="0.3">
      <c r="B3000" s="1"/>
      <c r="C3000" s="1"/>
    </row>
    <row r="3001" spans="2:3" x14ac:dyDescent="0.3">
      <c r="B3001" s="1"/>
      <c r="C3001" s="1"/>
    </row>
    <row r="3002" spans="2:3" x14ac:dyDescent="0.3">
      <c r="B3002" s="1"/>
      <c r="C3002" s="1"/>
    </row>
    <row r="3003" spans="2:3" x14ac:dyDescent="0.3">
      <c r="B3003" s="1"/>
      <c r="C3003" s="1"/>
    </row>
    <row r="3004" spans="2:3" x14ac:dyDescent="0.3">
      <c r="B3004" s="1"/>
      <c r="C3004" s="1"/>
    </row>
    <row r="3005" spans="2:3" x14ac:dyDescent="0.3">
      <c r="B3005" s="1"/>
      <c r="C3005" s="1"/>
    </row>
    <row r="3006" spans="2:3" x14ac:dyDescent="0.3">
      <c r="B3006" s="1"/>
      <c r="C3006" s="1"/>
    </row>
    <row r="3007" spans="2:3" x14ac:dyDescent="0.3">
      <c r="B3007" s="1"/>
      <c r="C3007" s="1"/>
    </row>
    <row r="3008" spans="2:3" x14ac:dyDescent="0.3">
      <c r="B3008" s="1"/>
      <c r="C3008" s="1"/>
    </row>
    <row r="3009" spans="2:3" x14ac:dyDescent="0.3">
      <c r="B3009" s="1"/>
      <c r="C3009" s="1"/>
    </row>
    <row r="3010" spans="2:3" x14ac:dyDescent="0.3">
      <c r="B3010" s="1"/>
      <c r="C3010" s="1"/>
    </row>
    <row r="3011" spans="2:3" x14ac:dyDescent="0.3">
      <c r="B3011" s="1"/>
      <c r="C3011" s="1"/>
    </row>
    <row r="3012" spans="2:3" x14ac:dyDescent="0.3">
      <c r="B3012" s="1"/>
      <c r="C3012" s="1"/>
    </row>
    <row r="3013" spans="2:3" x14ac:dyDescent="0.3">
      <c r="B3013" s="1"/>
      <c r="C3013" s="1"/>
    </row>
    <row r="3014" spans="2:3" x14ac:dyDescent="0.3">
      <c r="B3014" s="1"/>
      <c r="C3014" s="1"/>
    </row>
    <row r="3015" spans="2:3" x14ac:dyDescent="0.3">
      <c r="B3015" s="1"/>
      <c r="C3015" s="1"/>
    </row>
    <row r="3016" spans="2:3" x14ac:dyDescent="0.3">
      <c r="B3016" s="1"/>
      <c r="C3016" s="1"/>
    </row>
    <row r="3017" spans="2:3" x14ac:dyDescent="0.3">
      <c r="B3017" s="1"/>
      <c r="C3017" s="1"/>
    </row>
    <row r="3018" spans="2:3" x14ac:dyDescent="0.3">
      <c r="B3018" s="1"/>
      <c r="C3018" s="1"/>
    </row>
    <row r="3019" spans="2:3" x14ac:dyDescent="0.3">
      <c r="B3019" s="1"/>
      <c r="C3019" s="1"/>
    </row>
    <row r="3020" spans="2:3" x14ac:dyDescent="0.3">
      <c r="B3020" s="1"/>
      <c r="C3020" s="1"/>
    </row>
    <row r="3021" spans="2:3" x14ac:dyDescent="0.3">
      <c r="B3021" s="1"/>
      <c r="C3021" s="1"/>
    </row>
    <row r="3022" spans="2:3" x14ac:dyDescent="0.3">
      <c r="B3022" s="1"/>
      <c r="C3022" s="1"/>
    </row>
    <row r="3023" spans="2:3" x14ac:dyDescent="0.3">
      <c r="B3023" s="1"/>
      <c r="C3023" s="1"/>
    </row>
    <row r="3024" spans="2:3" x14ac:dyDescent="0.3">
      <c r="B3024" s="1"/>
      <c r="C3024" s="1"/>
    </row>
    <row r="3025" spans="2:3" x14ac:dyDescent="0.3">
      <c r="B3025" s="1"/>
      <c r="C3025" s="1"/>
    </row>
    <row r="3026" spans="2:3" x14ac:dyDescent="0.3">
      <c r="B3026" s="1"/>
      <c r="C3026" s="1"/>
    </row>
    <row r="3027" spans="2:3" x14ac:dyDescent="0.3">
      <c r="B3027" s="1"/>
      <c r="C3027" s="1"/>
    </row>
    <row r="3028" spans="2:3" x14ac:dyDescent="0.3">
      <c r="B3028" s="1"/>
      <c r="C3028" s="1"/>
    </row>
    <row r="3029" spans="2:3" x14ac:dyDescent="0.3">
      <c r="B3029" s="1"/>
      <c r="C3029" s="1"/>
    </row>
    <row r="3030" spans="2:3" x14ac:dyDescent="0.3">
      <c r="B3030" s="1"/>
      <c r="C3030" s="1"/>
    </row>
    <row r="3031" spans="2:3" x14ac:dyDescent="0.3">
      <c r="B3031" s="1"/>
      <c r="C3031" s="1"/>
    </row>
    <row r="3032" spans="2:3" x14ac:dyDescent="0.3">
      <c r="B3032" s="1"/>
      <c r="C3032" s="1"/>
    </row>
    <row r="3033" spans="2:3" x14ac:dyDescent="0.3">
      <c r="B3033" s="1"/>
      <c r="C3033" s="1"/>
    </row>
    <row r="3034" spans="2:3" x14ac:dyDescent="0.3">
      <c r="B3034" s="1"/>
      <c r="C3034" s="1"/>
    </row>
    <row r="3035" spans="2:3" x14ac:dyDescent="0.3">
      <c r="B3035" s="1"/>
      <c r="C3035" s="1"/>
    </row>
    <row r="3036" spans="2:3" x14ac:dyDescent="0.3">
      <c r="B3036" s="1"/>
      <c r="C3036" s="1"/>
    </row>
    <row r="3037" spans="2:3" x14ac:dyDescent="0.3">
      <c r="B3037" s="1"/>
      <c r="C3037" s="1"/>
    </row>
    <row r="3038" spans="2:3" x14ac:dyDescent="0.3">
      <c r="B3038" s="1"/>
      <c r="C3038" s="1"/>
    </row>
    <row r="3039" spans="2:3" x14ac:dyDescent="0.3">
      <c r="B3039" s="1"/>
      <c r="C3039" s="1"/>
    </row>
    <row r="3040" spans="2:3" x14ac:dyDescent="0.3">
      <c r="B3040" s="1"/>
      <c r="C3040" s="1"/>
    </row>
    <row r="3041" spans="2:3" x14ac:dyDescent="0.3">
      <c r="B3041" s="1"/>
      <c r="C3041" s="1"/>
    </row>
    <row r="3042" spans="2:3" x14ac:dyDescent="0.3">
      <c r="B3042" s="1"/>
      <c r="C3042" s="1"/>
    </row>
    <row r="3043" spans="2:3" x14ac:dyDescent="0.3">
      <c r="B3043" s="1"/>
      <c r="C3043" s="1"/>
    </row>
    <row r="3044" spans="2:3" x14ac:dyDescent="0.3">
      <c r="B3044" s="1"/>
      <c r="C3044" s="1"/>
    </row>
    <row r="3045" spans="2:3" x14ac:dyDescent="0.3">
      <c r="B3045" s="1"/>
      <c r="C3045" s="1"/>
    </row>
    <row r="3046" spans="2:3" x14ac:dyDescent="0.3">
      <c r="B3046" s="1"/>
      <c r="C3046" s="1"/>
    </row>
    <row r="3047" spans="2:3" x14ac:dyDescent="0.3">
      <c r="B3047" s="1"/>
      <c r="C3047" s="1"/>
    </row>
    <row r="3048" spans="2:3" x14ac:dyDescent="0.3">
      <c r="B3048" s="1"/>
      <c r="C3048" s="1"/>
    </row>
    <row r="3049" spans="2:3" x14ac:dyDescent="0.3">
      <c r="B3049" s="1"/>
      <c r="C3049" s="1"/>
    </row>
    <row r="3050" spans="2:3" x14ac:dyDescent="0.3">
      <c r="B3050" s="1"/>
      <c r="C3050" s="1"/>
    </row>
    <row r="3051" spans="2:3" x14ac:dyDescent="0.3">
      <c r="B3051" s="1"/>
      <c r="C3051" s="1"/>
    </row>
    <row r="3052" spans="2:3" x14ac:dyDescent="0.3">
      <c r="B3052" s="1"/>
      <c r="C3052" s="1"/>
    </row>
    <row r="3053" spans="2:3" x14ac:dyDescent="0.3">
      <c r="B3053" s="1"/>
      <c r="C3053" s="1"/>
    </row>
    <row r="3054" spans="2:3" x14ac:dyDescent="0.3">
      <c r="B3054" s="1"/>
      <c r="C3054" s="1"/>
    </row>
    <row r="3055" spans="2:3" x14ac:dyDescent="0.3">
      <c r="B3055" s="1"/>
      <c r="C3055" s="1"/>
    </row>
    <row r="3056" spans="2:3" x14ac:dyDescent="0.3">
      <c r="B3056" s="1"/>
      <c r="C3056" s="1"/>
    </row>
    <row r="3057" spans="2:3" x14ac:dyDescent="0.3">
      <c r="B3057" s="1"/>
      <c r="C3057" s="1"/>
    </row>
    <row r="3058" spans="2:3" x14ac:dyDescent="0.3">
      <c r="B3058" s="1"/>
      <c r="C3058" s="1"/>
    </row>
    <row r="3059" spans="2:3" x14ac:dyDescent="0.3">
      <c r="B3059" s="1"/>
      <c r="C3059" s="1"/>
    </row>
    <row r="3060" spans="2:3" x14ac:dyDescent="0.3">
      <c r="B3060" s="1"/>
      <c r="C3060" s="1"/>
    </row>
    <row r="3061" spans="2:3" x14ac:dyDescent="0.3">
      <c r="B3061" s="1"/>
      <c r="C3061" s="1"/>
    </row>
    <row r="3062" spans="2:3" x14ac:dyDescent="0.3">
      <c r="B3062" s="1"/>
      <c r="C3062" s="1"/>
    </row>
    <row r="3063" spans="2:3" x14ac:dyDescent="0.3">
      <c r="B3063" s="1"/>
      <c r="C3063" s="1"/>
    </row>
    <row r="3064" spans="2:3" x14ac:dyDescent="0.3">
      <c r="B3064" s="1"/>
      <c r="C3064" s="1"/>
    </row>
    <row r="3065" spans="2:3" x14ac:dyDescent="0.3">
      <c r="B3065" s="1"/>
      <c r="C3065" s="1"/>
    </row>
    <row r="3066" spans="2:3" x14ac:dyDescent="0.3">
      <c r="B3066" s="1"/>
      <c r="C3066" s="1"/>
    </row>
    <row r="3067" spans="2:3" x14ac:dyDescent="0.3">
      <c r="B3067" s="1"/>
      <c r="C3067" s="1"/>
    </row>
    <row r="3068" spans="2:3" x14ac:dyDescent="0.3">
      <c r="B3068" s="1"/>
      <c r="C3068" s="1"/>
    </row>
    <row r="3069" spans="2:3" x14ac:dyDescent="0.3">
      <c r="B3069" s="1"/>
      <c r="C3069" s="1"/>
    </row>
    <row r="3070" spans="2:3" x14ac:dyDescent="0.3">
      <c r="B3070" s="1"/>
      <c r="C3070" s="1"/>
    </row>
    <row r="3071" spans="2:3" x14ac:dyDescent="0.3">
      <c r="B3071" s="1"/>
      <c r="C3071" s="1"/>
    </row>
    <row r="3072" spans="2:3" x14ac:dyDescent="0.3">
      <c r="B3072" s="1"/>
      <c r="C3072" s="1"/>
    </row>
    <row r="3073" spans="2:3" x14ac:dyDescent="0.3">
      <c r="B3073" s="1"/>
      <c r="C3073" s="1"/>
    </row>
    <row r="3074" spans="2:3" x14ac:dyDescent="0.3">
      <c r="B3074" s="1"/>
      <c r="C3074" s="1"/>
    </row>
    <row r="3075" spans="2:3" x14ac:dyDescent="0.3">
      <c r="B3075" s="1"/>
      <c r="C3075" s="1"/>
    </row>
    <row r="3076" spans="2:3" x14ac:dyDescent="0.3">
      <c r="B3076" s="1"/>
      <c r="C3076" s="1"/>
    </row>
    <row r="3077" spans="2:3" x14ac:dyDescent="0.3">
      <c r="B3077" s="1"/>
      <c r="C3077" s="1"/>
    </row>
    <row r="3078" spans="2:3" x14ac:dyDescent="0.3">
      <c r="B3078" s="1"/>
      <c r="C3078" s="1"/>
    </row>
    <row r="3079" spans="2:3" x14ac:dyDescent="0.3">
      <c r="B3079" s="1"/>
      <c r="C3079" s="1"/>
    </row>
    <row r="3080" spans="2:3" x14ac:dyDescent="0.3">
      <c r="B3080" s="1"/>
      <c r="C3080" s="1"/>
    </row>
    <row r="3081" spans="2:3" x14ac:dyDescent="0.3">
      <c r="B3081" s="1"/>
      <c r="C3081" s="1"/>
    </row>
    <row r="3082" spans="2:3" x14ac:dyDescent="0.3">
      <c r="B3082" s="1"/>
      <c r="C3082" s="1"/>
    </row>
    <row r="3083" spans="2:3" x14ac:dyDescent="0.3">
      <c r="B3083" s="1"/>
      <c r="C3083" s="1"/>
    </row>
    <row r="3084" spans="2:3" x14ac:dyDescent="0.3">
      <c r="B3084" s="1"/>
      <c r="C3084" s="1"/>
    </row>
    <row r="3085" spans="2:3" x14ac:dyDescent="0.3">
      <c r="B3085" s="1"/>
      <c r="C3085" s="1"/>
    </row>
    <row r="3086" spans="2:3" x14ac:dyDescent="0.3">
      <c r="B3086" s="1"/>
      <c r="C3086" s="1"/>
    </row>
    <row r="3087" spans="2:3" x14ac:dyDescent="0.3">
      <c r="B3087" s="1"/>
      <c r="C3087" s="1"/>
    </row>
    <row r="3088" spans="2:3" x14ac:dyDescent="0.3">
      <c r="B3088" s="1"/>
      <c r="C3088" s="1"/>
    </row>
    <row r="3089" spans="2:3" x14ac:dyDescent="0.3">
      <c r="B3089" s="1"/>
      <c r="C3089" s="1"/>
    </row>
    <row r="3090" spans="2:3" x14ac:dyDescent="0.3">
      <c r="B3090" s="1"/>
      <c r="C3090" s="1"/>
    </row>
    <row r="3091" spans="2:3" x14ac:dyDescent="0.3">
      <c r="B3091" s="1"/>
      <c r="C3091" s="1"/>
    </row>
    <row r="3092" spans="2:3" x14ac:dyDescent="0.3">
      <c r="B3092" s="1"/>
      <c r="C3092" s="1"/>
    </row>
    <row r="3093" spans="2:3" x14ac:dyDescent="0.3">
      <c r="B3093" s="1"/>
      <c r="C3093" s="1"/>
    </row>
    <row r="3094" spans="2:3" x14ac:dyDescent="0.3">
      <c r="B3094" s="1"/>
      <c r="C3094" s="1"/>
    </row>
    <row r="3095" spans="2:3" x14ac:dyDescent="0.3">
      <c r="B3095" s="1"/>
      <c r="C3095" s="1"/>
    </row>
    <row r="3096" spans="2:3" x14ac:dyDescent="0.3">
      <c r="B3096" s="1"/>
      <c r="C3096" s="1"/>
    </row>
    <row r="3097" spans="2:3" x14ac:dyDescent="0.3">
      <c r="B3097" s="1"/>
      <c r="C3097" s="1"/>
    </row>
    <row r="3098" spans="2:3" x14ac:dyDescent="0.3">
      <c r="B3098" s="1"/>
      <c r="C3098" s="1"/>
    </row>
    <row r="3099" spans="2:3" x14ac:dyDescent="0.3">
      <c r="B3099" s="1"/>
      <c r="C3099" s="1"/>
    </row>
    <row r="3100" spans="2:3" x14ac:dyDescent="0.3">
      <c r="B3100" s="1"/>
      <c r="C3100" s="1"/>
    </row>
    <row r="3101" spans="2:3" x14ac:dyDescent="0.3">
      <c r="B3101" s="1"/>
      <c r="C3101" s="1"/>
    </row>
    <row r="3102" spans="2:3" x14ac:dyDescent="0.3">
      <c r="B3102" s="1"/>
      <c r="C3102" s="1"/>
    </row>
    <row r="3103" spans="2:3" x14ac:dyDescent="0.3">
      <c r="B3103" s="1"/>
      <c r="C3103" s="1"/>
    </row>
    <row r="3104" spans="2:3" x14ac:dyDescent="0.3">
      <c r="B3104" s="1"/>
      <c r="C3104" s="1"/>
    </row>
    <row r="3105" spans="2:3" x14ac:dyDescent="0.3">
      <c r="B3105" s="1"/>
      <c r="C3105" s="1"/>
    </row>
    <row r="3106" spans="2:3" x14ac:dyDescent="0.3">
      <c r="B3106" s="1"/>
      <c r="C3106" s="1"/>
    </row>
    <row r="3107" spans="2:3" x14ac:dyDescent="0.3">
      <c r="B3107" s="1"/>
      <c r="C3107" s="1"/>
    </row>
    <row r="3108" spans="2:3" x14ac:dyDescent="0.3">
      <c r="B3108" s="1"/>
      <c r="C3108" s="1"/>
    </row>
    <row r="3109" spans="2:3" x14ac:dyDescent="0.3">
      <c r="B3109" s="1"/>
      <c r="C3109" s="1"/>
    </row>
    <row r="3110" spans="2:3" x14ac:dyDescent="0.3">
      <c r="B3110" s="1"/>
      <c r="C3110" s="1"/>
    </row>
    <row r="3111" spans="2:3" x14ac:dyDescent="0.3">
      <c r="B3111" s="1"/>
      <c r="C3111" s="1"/>
    </row>
    <row r="3112" spans="2:3" x14ac:dyDescent="0.3">
      <c r="B3112" s="1"/>
      <c r="C3112" s="1"/>
    </row>
    <row r="3113" spans="2:3" x14ac:dyDescent="0.3">
      <c r="B3113" s="1"/>
      <c r="C3113" s="1"/>
    </row>
    <row r="3114" spans="2:3" x14ac:dyDescent="0.3">
      <c r="B3114" s="1"/>
      <c r="C3114" s="1"/>
    </row>
    <row r="3115" spans="2:3" x14ac:dyDescent="0.3">
      <c r="B3115" s="1"/>
      <c r="C3115" s="1"/>
    </row>
    <row r="3116" spans="2:3" x14ac:dyDescent="0.3">
      <c r="B3116" s="1"/>
      <c r="C3116" s="1"/>
    </row>
    <row r="3117" spans="2:3" x14ac:dyDescent="0.3">
      <c r="B3117" s="1"/>
      <c r="C3117" s="1"/>
    </row>
    <row r="3118" spans="2:3" x14ac:dyDescent="0.3">
      <c r="B3118" s="1"/>
      <c r="C3118" s="1"/>
    </row>
    <row r="3119" spans="2:3" x14ac:dyDescent="0.3">
      <c r="B3119" s="1"/>
      <c r="C3119" s="1"/>
    </row>
    <row r="3120" spans="2:3" x14ac:dyDescent="0.3">
      <c r="B3120" s="1"/>
      <c r="C3120" s="1"/>
    </row>
    <row r="3121" spans="2:3" x14ac:dyDescent="0.3">
      <c r="B3121" s="1"/>
      <c r="C3121" s="1"/>
    </row>
    <row r="3122" spans="2:3" x14ac:dyDescent="0.3">
      <c r="B3122" s="1"/>
      <c r="C3122" s="1"/>
    </row>
    <row r="3123" spans="2:3" x14ac:dyDescent="0.3">
      <c r="B3123" s="1"/>
      <c r="C3123" s="1"/>
    </row>
    <row r="3124" spans="2:3" x14ac:dyDescent="0.3">
      <c r="B3124" s="1"/>
      <c r="C3124" s="1"/>
    </row>
    <row r="3125" spans="2:3" x14ac:dyDescent="0.3">
      <c r="B3125" s="1"/>
      <c r="C3125" s="1"/>
    </row>
    <row r="3126" spans="2:3" x14ac:dyDescent="0.3">
      <c r="B3126" s="1"/>
      <c r="C3126" s="1"/>
    </row>
    <row r="3127" spans="2:3" x14ac:dyDescent="0.3">
      <c r="B3127" s="1"/>
      <c r="C3127" s="1"/>
    </row>
    <row r="3128" spans="2:3" x14ac:dyDescent="0.3">
      <c r="B3128" s="1"/>
      <c r="C3128" s="1"/>
    </row>
    <row r="3129" spans="2:3" x14ac:dyDescent="0.3">
      <c r="B3129" s="1"/>
      <c r="C3129" s="1"/>
    </row>
    <row r="3130" spans="2:3" x14ac:dyDescent="0.3">
      <c r="B3130" s="1"/>
      <c r="C3130" s="1"/>
    </row>
    <row r="3131" spans="2:3" x14ac:dyDescent="0.3">
      <c r="B3131" s="1"/>
      <c r="C3131" s="1"/>
    </row>
    <row r="3132" spans="2:3" x14ac:dyDescent="0.3">
      <c r="B3132" s="1"/>
      <c r="C3132" s="1"/>
    </row>
    <row r="3133" spans="2:3" x14ac:dyDescent="0.3">
      <c r="B3133" s="1"/>
      <c r="C3133" s="1"/>
    </row>
    <row r="3134" spans="2:3" x14ac:dyDescent="0.3">
      <c r="B3134" s="1"/>
      <c r="C3134" s="1"/>
    </row>
    <row r="3135" spans="2:3" x14ac:dyDescent="0.3">
      <c r="B3135" s="1"/>
      <c r="C3135" s="1"/>
    </row>
    <row r="3136" spans="2:3" x14ac:dyDescent="0.3">
      <c r="B3136" s="1"/>
      <c r="C3136" s="1"/>
    </row>
    <row r="3137" spans="2:3" x14ac:dyDescent="0.3">
      <c r="B3137" s="1"/>
      <c r="C3137" s="1"/>
    </row>
    <row r="3138" spans="2:3" x14ac:dyDescent="0.3">
      <c r="B3138" s="1"/>
      <c r="C3138" s="1"/>
    </row>
    <row r="3139" spans="2:3" x14ac:dyDescent="0.3">
      <c r="B3139" s="1"/>
      <c r="C3139" s="1"/>
    </row>
    <row r="3140" spans="2:3" x14ac:dyDescent="0.3">
      <c r="B3140" s="1"/>
      <c r="C3140" s="1"/>
    </row>
    <row r="3141" spans="2:3" x14ac:dyDescent="0.3">
      <c r="B3141" s="1"/>
      <c r="C3141" s="1"/>
    </row>
    <row r="3142" spans="2:3" x14ac:dyDescent="0.3">
      <c r="B3142" s="1"/>
      <c r="C3142" s="1"/>
    </row>
    <row r="3143" spans="2:3" x14ac:dyDescent="0.3">
      <c r="B3143" s="1"/>
      <c r="C3143" s="1"/>
    </row>
    <row r="3144" spans="2:3" x14ac:dyDescent="0.3">
      <c r="B3144" s="1"/>
      <c r="C3144" s="1"/>
    </row>
    <row r="3145" spans="2:3" x14ac:dyDescent="0.3">
      <c r="B3145" s="1"/>
      <c r="C3145" s="1"/>
    </row>
    <row r="3146" spans="2:3" x14ac:dyDescent="0.3">
      <c r="B3146" s="1"/>
      <c r="C3146" s="1"/>
    </row>
    <row r="3147" spans="2:3" x14ac:dyDescent="0.3">
      <c r="B3147" s="1"/>
      <c r="C3147" s="1"/>
    </row>
    <row r="3148" spans="2:3" x14ac:dyDescent="0.3">
      <c r="B3148" s="1"/>
      <c r="C3148" s="1"/>
    </row>
    <row r="3149" spans="2:3" x14ac:dyDescent="0.3">
      <c r="B3149" s="1"/>
      <c r="C3149" s="1"/>
    </row>
    <row r="3150" spans="2:3" x14ac:dyDescent="0.3">
      <c r="B3150" s="1"/>
      <c r="C3150" s="1"/>
    </row>
    <row r="3151" spans="2:3" x14ac:dyDescent="0.3">
      <c r="B3151" s="1"/>
      <c r="C3151" s="1"/>
    </row>
    <row r="3152" spans="2:3" x14ac:dyDescent="0.3">
      <c r="B3152" s="1"/>
      <c r="C3152" s="1"/>
    </row>
    <row r="3153" spans="2:3" x14ac:dyDescent="0.3">
      <c r="B3153" s="1"/>
      <c r="C3153" s="1"/>
    </row>
    <row r="3154" spans="2:3" x14ac:dyDescent="0.3">
      <c r="B3154" s="1"/>
      <c r="C3154" s="1"/>
    </row>
    <row r="3155" spans="2:3" x14ac:dyDescent="0.3">
      <c r="B3155" s="1"/>
      <c r="C3155" s="1"/>
    </row>
    <row r="3156" spans="2:3" x14ac:dyDescent="0.3">
      <c r="B3156" s="1"/>
      <c r="C3156" s="1"/>
    </row>
    <row r="3157" spans="2:3" x14ac:dyDescent="0.3">
      <c r="B3157" s="1"/>
      <c r="C3157" s="1"/>
    </row>
    <row r="3158" spans="2:3" x14ac:dyDescent="0.3">
      <c r="B3158" s="1"/>
      <c r="C3158" s="1"/>
    </row>
    <row r="3159" spans="2:3" x14ac:dyDescent="0.3">
      <c r="B3159" s="1"/>
      <c r="C3159" s="1"/>
    </row>
    <row r="3160" spans="2:3" x14ac:dyDescent="0.3">
      <c r="B3160" s="1"/>
      <c r="C3160" s="1"/>
    </row>
    <row r="3161" spans="2:3" x14ac:dyDescent="0.3">
      <c r="B3161" s="1"/>
      <c r="C3161" s="1"/>
    </row>
    <row r="3162" spans="2:3" x14ac:dyDescent="0.3">
      <c r="B3162" s="1"/>
      <c r="C3162" s="1"/>
    </row>
    <row r="3163" spans="2:3" x14ac:dyDescent="0.3">
      <c r="B3163" s="1"/>
      <c r="C3163" s="1"/>
    </row>
    <row r="3164" spans="2:3" x14ac:dyDescent="0.3">
      <c r="B3164" s="1"/>
      <c r="C3164" s="1"/>
    </row>
    <row r="3165" spans="2:3" x14ac:dyDescent="0.3">
      <c r="B3165" s="1"/>
      <c r="C3165" s="1"/>
    </row>
    <row r="3166" spans="2:3" x14ac:dyDescent="0.3">
      <c r="B3166" s="1"/>
      <c r="C3166" s="1"/>
    </row>
    <row r="3167" spans="2:3" x14ac:dyDescent="0.3">
      <c r="B3167" s="1"/>
      <c r="C3167" s="1"/>
    </row>
    <row r="3168" spans="2:3" x14ac:dyDescent="0.3">
      <c r="B3168" s="1"/>
      <c r="C3168" s="1"/>
    </row>
    <row r="3169" spans="2:3" x14ac:dyDescent="0.3">
      <c r="B3169" s="1"/>
      <c r="C3169" s="1"/>
    </row>
    <row r="3170" spans="2:3" x14ac:dyDescent="0.3">
      <c r="B3170" s="1"/>
      <c r="C3170" s="1"/>
    </row>
    <row r="3171" spans="2:3" x14ac:dyDescent="0.3">
      <c r="B3171" s="1"/>
      <c r="C3171" s="1"/>
    </row>
    <row r="3172" spans="2:3" x14ac:dyDescent="0.3">
      <c r="B3172" s="1"/>
      <c r="C3172" s="1"/>
    </row>
    <row r="3173" spans="2:3" x14ac:dyDescent="0.3">
      <c r="B3173" s="1"/>
      <c r="C3173" s="1"/>
    </row>
    <row r="3174" spans="2:3" x14ac:dyDescent="0.3">
      <c r="B3174" s="1"/>
      <c r="C3174" s="1"/>
    </row>
    <row r="3175" spans="2:3" x14ac:dyDescent="0.3">
      <c r="B3175" s="1"/>
      <c r="C3175" s="1"/>
    </row>
    <row r="3176" spans="2:3" x14ac:dyDescent="0.3">
      <c r="B3176" s="1"/>
      <c r="C3176" s="1"/>
    </row>
    <row r="3177" spans="2:3" x14ac:dyDescent="0.3">
      <c r="B3177" s="1"/>
      <c r="C3177" s="1"/>
    </row>
    <row r="3178" spans="2:3" x14ac:dyDescent="0.3">
      <c r="B3178" s="1"/>
      <c r="C3178" s="1"/>
    </row>
    <row r="3179" spans="2:3" x14ac:dyDescent="0.3">
      <c r="B3179" s="1"/>
      <c r="C3179" s="1"/>
    </row>
    <row r="3180" spans="2:3" x14ac:dyDescent="0.3">
      <c r="B3180" s="1"/>
      <c r="C3180" s="1"/>
    </row>
    <row r="3181" spans="2:3" x14ac:dyDescent="0.3">
      <c r="B3181" s="1"/>
      <c r="C3181" s="1"/>
    </row>
    <row r="3182" spans="2:3" x14ac:dyDescent="0.3">
      <c r="B3182" s="1"/>
      <c r="C3182" s="1"/>
    </row>
    <row r="3183" spans="2:3" x14ac:dyDescent="0.3">
      <c r="B3183" s="1"/>
      <c r="C3183" s="1"/>
    </row>
    <row r="3184" spans="2:3" x14ac:dyDescent="0.3">
      <c r="B3184" s="1"/>
      <c r="C3184" s="1"/>
    </row>
    <row r="3185" spans="2:3" x14ac:dyDescent="0.3">
      <c r="B3185" s="1"/>
      <c r="C3185" s="1"/>
    </row>
    <row r="3186" spans="2:3" x14ac:dyDescent="0.3">
      <c r="B3186" s="1"/>
      <c r="C3186" s="1"/>
    </row>
    <row r="3187" spans="2:3" x14ac:dyDescent="0.3">
      <c r="B3187" s="1"/>
      <c r="C3187" s="1"/>
    </row>
    <row r="3188" spans="2:3" x14ac:dyDescent="0.3">
      <c r="B3188" s="1"/>
      <c r="C3188" s="1"/>
    </row>
    <row r="3189" spans="2:3" x14ac:dyDescent="0.3">
      <c r="B3189" s="1"/>
      <c r="C3189" s="1"/>
    </row>
    <row r="3190" spans="2:3" x14ac:dyDescent="0.3">
      <c r="B3190" s="1"/>
      <c r="C3190" s="1"/>
    </row>
    <row r="3191" spans="2:3" x14ac:dyDescent="0.3">
      <c r="B3191" s="1"/>
      <c r="C3191" s="1"/>
    </row>
    <row r="3192" spans="2:3" x14ac:dyDescent="0.3">
      <c r="B3192" s="1"/>
      <c r="C3192" s="1"/>
    </row>
    <row r="3193" spans="2:3" x14ac:dyDescent="0.3">
      <c r="B3193" s="1"/>
      <c r="C3193" s="1"/>
    </row>
    <row r="3194" spans="2:3" x14ac:dyDescent="0.3">
      <c r="B3194" s="1"/>
      <c r="C3194" s="1"/>
    </row>
    <row r="3195" spans="2:3" x14ac:dyDescent="0.3">
      <c r="B3195" s="1"/>
      <c r="C3195" s="1"/>
    </row>
    <row r="3196" spans="2:3" x14ac:dyDescent="0.3">
      <c r="B3196" s="1"/>
      <c r="C3196" s="1"/>
    </row>
    <row r="3197" spans="2:3" x14ac:dyDescent="0.3">
      <c r="B3197" s="1"/>
      <c r="C3197" s="1"/>
    </row>
    <row r="3198" spans="2:3" x14ac:dyDescent="0.3">
      <c r="B3198" s="1"/>
      <c r="C3198" s="1"/>
    </row>
    <row r="3199" spans="2:3" x14ac:dyDescent="0.3">
      <c r="B3199" s="1"/>
      <c r="C3199" s="1"/>
    </row>
    <row r="3200" spans="2:3" x14ac:dyDescent="0.3">
      <c r="B3200" s="1"/>
      <c r="C3200" s="1"/>
    </row>
    <row r="3201" spans="2:3" x14ac:dyDescent="0.3">
      <c r="B3201" s="1"/>
      <c r="C3201" s="1"/>
    </row>
    <row r="3202" spans="2:3" x14ac:dyDescent="0.3">
      <c r="B3202" s="1"/>
      <c r="C3202" s="1"/>
    </row>
    <row r="3203" spans="2:3" x14ac:dyDescent="0.3">
      <c r="B3203" s="1"/>
      <c r="C3203" s="1"/>
    </row>
    <row r="3204" spans="2:3" x14ac:dyDescent="0.3">
      <c r="B3204" s="1"/>
      <c r="C3204" s="1"/>
    </row>
    <row r="3205" spans="2:3" x14ac:dyDescent="0.3">
      <c r="B3205" s="1"/>
      <c r="C3205" s="1"/>
    </row>
    <row r="3206" spans="2:3" x14ac:dyDescent="0.3">
      <c r="B3206" s="1"/>
      <c r="C3206" s="1"/>
    </row>
    <row r="3207" spans="2:3" x14ac:dyDescent="0.3">
      <c r="B3207" s="1"/>
      <c r="C3207" s="1"/>
    </row>
    <row r="3208" spans="2:3" x14ac:dyDescent="0.3">
      <c r="B3208" s="1"/>
      <c r="C3208" s="1"/>
    </row>
    <row r="3209" spans="2:3" x14ac:dyDescent="0.3">
      <c r="B3209" s="1"/>
      <c r="C3209" s="1"/>
    </row>
    <row r="3210" spans="2:3" x14ac:dyDescent="0.3">
      <c r="B3210" s="1"/>
      <c r="C3210" s="1"/>
    </row>
    <row r="3211" spans="2:3" x14ac:dyDescent="0.3">
      <c r="B3211" s="1"/>
      <c r="C3211" s="1"/>
    </row>
    <row r="3212" spans="2:3" x14ac:dyDescent="0.3">
      <c r="B3212" s="1"/>
      <c r="C3212" s="1"/>
    </row>
    <row r="3213" spans="2:3" x14ac:dyDescent="0.3">
      <c r="B3213" s="1"/>
      <c r="C3213" s="1"/>
    </row>
    <row r="3214" spans="2:3" x14ac:dyDescent="0.3">
      <c r="B3214" s="1"/>
      <c r="C3214" s="1"/>
    </row>
    <row r="3215" spans="2:3" x14ac:dyDescent="0.3">
      <c r="B3215" s="1"/>
      <c r="C3215" s="1"/>
    </row>
    <row r="3216" spans="2:3" x14ac:dyDescent="0.3">
      <c r="B3216" s="1"/>
      <c r="C3216" s="1"/>
    </row>
    <row r="3217" spans="2:3" x14ac:dyDescent="0.3">
      <c r="B3217" s="1"/>
      <c r="C3217" s="1"/>
    </row>
    <row r="3218" spans="2:3" x14ac:dyDescent="0.3">
      <c r="B3218" s="1"/>
      <c r="C3218" s="1"/>
    </row>
    <row r="3219" spans="2:3" x14ac:dyDescent="0.3">
      <c r="B3219" s="1"/>
      <c r="C3219" s="1"/>
    </row>
    <row r="3220" spans="2:3" x14ac:dyDescent="0.3">
      <c r="B3220" s="1"/>
      <c r="C3220" s="1"/>
    </row>
    <row r="3221" spans="2:3" x14ac:dyDescent="0.3">
      <c r="B3221" s="1"/>
      <c r="C3221" s="1"/>
    </row>
    <row r="3222" spans="2:3" x14ac:dyDescent="0.3">
      <c r="B3222" s="1"/>
      <c r="C3222" s="1"/>
    </row>
    <row r="3223" spans="2:3" x14ac:dyDescent="0.3">
      <c r="B3223" s="1"/>
      <c r="C3223" s="1"/>
    </row>
    <row r="3224" spans="2:3" x14ac:dyDescent="0.3">
      <c r="B3224" s="1"/>
      <c r="C3224" s="1"/>
    </row>
    <row r="3225" spans="2:3" x14ac:dyDescent="0.3">
      <c r="B3225" s="1"/>
      <c r="C3225" s="1"/>
    </row>
    <row r="3226" spans="2:3" x14ac:dyDescent="0.3">
      <c r="B3226" s="1"/>
      <c r="C3226" s="1"/>
    </row>
    <row r="3227" spans="2:3" x14ac:dyDescent="0.3">
      <c r="B3227" s="1"/>
      <c r="C3227" s="1"/>
    </row>
    <row r="3228" spans="2:3" x14ac:dyDescent="0.3">
      <c r="B3228" s="1"/>
      <c r="C3228" s="1"/>
    </row>
    <row r="3229" spans="2:3" x14ac:dyDescent="0.3">
      <c r="B3229" s="1"/>
      <c r="C3229" s="1"/>
    </row>
    <row r="3230" spans="2:3" x14ac:dyDescent="0.3">
      <c r="B3230" s="1"/>
      <c r="C3230" s="1"/>
    </row>
    <row r="3231" spans="2:3" x14ac:dyDescent="0.3">
      <c r="B3231" s="1"/>
      <c r="C3231" s="1"/>
    </row>
    <row r="3232" spans="2:3" x14ac:dyDescent="0.3">
      <c r="B3232" s="1"/>
      <c r="C3232" s="1"/>
    </row>
    <row r="3233" spans="2:3" x14ac:dyDescent="0.3">
      <c r="B3233" s="1"/>
      <c r="C3233" s="1"/>
    </row>
    <row r="3234" spans="2:3" x14ac:dyDescent="0.3">
      <c r="B3234" s="1"/>
      <c r="C3234" s="1"/>
    </row>
    <row r="3235" spans="2:3" x14ac:dyDescent="0.3">
      <c r="B3235" s="1"/>
      <c r="C3235" s="1"/>
    </row>
    <row r="3236" spans="2:3" x14ac:dyDescent="0.3">
      <c r="B3236" s="1"/>
      <c r="C3236" s="1"/>
    </row>
    <row r="3237" spans="2:3" x14ac:dyDescent="0.3">
      <c r="B3237" s="1"/>
      <c r="C3237" s="1"/>
    </row>
    <row r="3238" spans="2:3" x14ac:dyDescent="0.3">
      <c r="B3238" s="1"/>
      <c r="C3238" s="1"/>
    </row>
    <row r="3239" spans="2:3" x14ac:dyDescent="0.3">
      <c r="B3239" s="1"/>
      <c r="C3239" s="1"/>
    </row>
    <row r="3240" spans="2:3" x14ac:dyDescent="0.3">
      <c r="B3240" s="1"/>
      <c r="C3240" s="1"/>
    </row>
    <row r="3241" spans="2:3" x14ac:dyDescent="0.3">
      <c r="B3241" s="1"/>
      <c r="C3241" s="1"/>
    </row>
    <row r="3242" spans="2:3" x14ac:dyDescent="0.3">
      <c r="B3242" s="1"/>
      <c r="C3242" s="1"/>
    </row>
    <row r="3243" spans="2:3" x14ac:dyDescent="0.3">
      <c r="B3243" s="1"/>
      <c r="C3243" s="1"/>
    </row>
    <row r="3244" spans="2:3" x14ac:dyDescent="0.3">
      <c r="B3244" s="1"/>
      <c r="C3244" s="1"/>
    </row>
    <row r="3245" spans="2:3" x14ac:dyDescent="0.3">
      <c r="B3245" s="1"/>
      <c r="C3245" s="1"/>
    </row>
    <row r="3246" spans="2:3" x14ac:dyDescent="0.3">
      <c r="B3246" s="1"/>
      <c r="C3246" s="1"/>
    </row>
    <row r="3247" spans="2:3" x14ac:dyDescent="0.3">
      <c r="B3247" s="1"/>
      <c r="C3247" s="1"/>
    </row>
    <row r="3248" spans="2:3" x14ac:dyDescent="0.3">
      <c r="B3248" s="1"/>
      <c r="C3248" s="1"/>
    </row>
    <row r="3249" spans="2:3" x14ac:dyDescent="0.3">
      <c r="B3249" s="1"/>
      <c r="C3249" s="1"/>
    </row>
    <row r="3250" spans="2:3" x14ac:dyDescent="0.3">
      <c r="B3250" s="1"/>
      <c r="C3250" s="1"/>
    </row>
    <row r="3251" spans="2:3" x14ac:dyDescent="0.3">
      <c r="B3251" s="1"/>
      <c r="C3251" s="1"/>
    </row>
    <row r="3252" spans="2:3" x14ac:dyDescent="0.3">
      <c r="B3252" s="1"/>
      <c r="C3252" s="1"/>
    </row>
    <row r="3253" spans="2:3" x14ac:dyDescent="0.3">
      <c r="B3253" s="1"/>
      <c r="C3253" s="1"/>
    </row>
    <row r="3254" spans="2:3" x14ac:dyDescent="0.3">
      <c r="B3254" s="1"/>
      <c r="C3254" s="1"/>
    </row>
    <row r="3255" spans="2:3" x14ac:dyDescent="0.3">
      <c r="B3255" s="1"/>
      <c r="C3255" s="1"/>
    </row>
    <row r="3256" spans="2:3" x14ac:dyDescent="0.3">
      <c r="B3256" s="1"/>
      <c r="C3256" s="1"/>
    </row>
    <row r="3257" spans="2:3" x14ac:dyDescent="0.3">
      <c r="B3257" s="1"/>
      <c r="C3257" s="1"/>
    </row>
    <row r="3258" spans="2:3" x14ac:dyDescent="0.3">
      <c r="B3258" s="1"/>
      <c r="C3258" s="1"/>
    </row>
    <row r="3259" spans="2:3" x14ac:dyDescent="0.3">
      <c r="B3259" s="1"/>
      <c r="C3259" s="1"/>
    </row>
    <row r="3260" spans="2:3" x14ac:dyDescent="0.3">
      <c r="B3260" s="1"/>
      <c r="C3260" s="1"/>
    </row>
    <row r="3261" spans="2:3" x14ac:dyDescent="0.3">
      <c r="B3261" s="1"/>
      <c r="C3261" s="1"/>
    </row>
    <row r="3262" spans="2:3" x14ac:dyDescent="0.3">
      <c r="B3262" s="1"/>
      <c r="C3262" s="1"/>
    </row>
    <row r="3263" spans="2:3" x14ac:dyDescent="0.3">
      <c r="B3263" s="1"/>
      <c r="C3263" s="1"/>
    </row>
    <row r="3264" spans="2:3" x14ac:dyDescent="0.3">
      <c r="B3264" s="1"/>
      <c r="C3264" s="1"/>
    </row>
    <row r="3265" spans="2:3" x14ac:dyDescent="0.3">
      <c r="B3265" s="1"/>
      <c r="C3265" s="1"/>
    </row>
    <row r="3266" spans="2:3" x14ac:dyDescent="0.3">
      <c r="B3266" s="1"/>
      <c r="C3266" s="1"/>
    </row>
    <row r="3267" spans="2:3" x14ac:dyDescent="0.3">
      <c r="B3267" s="1"/>
      <c r="C3267" s="1"/>
    </row>
    <row r="3268" spans="2:3" x14ac:dyDescent="0.3">
      <c r="B3268" s="1"/>
      <c r="C3268" s="1"/>
    </row>
    <row r="3269" spans="2:3" x14ac:dyDescent="0.3">
      <c r="B3269" s="1"/>
      <c r="C3269" s="1"/>
    </row>
    <row r="3270" spans="2:3" x14ac:dyDescent="0.3">
      <c r="B3270" s="1"/>
      <c r="C3270" s="1"/>
    </row>
    <row r="3271" spans="2:3" x14ac:dyDescent="0.3">
      <c r="B3271" s="1"/>
      <c r="C3271" s="1"/>
    </row>
    <row r="3272" spans="2:3" x14ac:dyDescent="0.3">
      <c r="B3272" s="1"/>
      <c r="C3272" s="1"/>
    </row>
    <row r="3273" spans="2:3" x14ac:dyDescent="0.3">
      <c r="B3273" s="1"/>
      <c r="C3273" s="1"/>
    </row>
    <row r="3274" spans="2:3" x14ac:dyDescent="0.3">
      <c r="B3274" s="1"/>
      <c r="C3274" s="1"/>
    </row>
    <row r="3275" spans="2:3" x14ac:dyDescent="0.3">
      <c r="B3275" s="1"/>
      <c r="C3275" s="1"/>
    </row>
    <row r="3276" spans="2:3" x14ac:dyDescent="0.3">
      <c r="B3276" s="1"/>
      <c r="C3276" s="1"/>
    </row>
    <row r="3277" spans="2:3" x14ac:dyDescent="0.3">
      <c r="B3277" s="1"/>
      <c r="C3277" s="1"/>
    </row>
    <row r="3278" spans="2:3" x14ac:dyDescent="0.3">
      <c r="B3278" s="1"/>
      <c r="C3278" s="1"/>
    </row>
    <row r="3279" spans="2:3" x14ac:dyDescent="0.3">
      <c r="B3279" s="1"/>
      <c r="C3279" s="1"/>
    </row>
    <row r="3280" spans="2:3" x14ac:dyDescent="0.3">
      <c r="B3280" s="1"/>
      <c r="C3280" s="1"/>
    </row>
    <row r="3281" spans="2:3" x14ac:dyDescent="0.3">
      <c r="B3281" s="1"/>
      <c r="C3281" s="1"/>
    </row>
    <row r="3282" spans="2:3" x14ac:dyDescent="0.3">
      <c r="B3282" s="1"/>
      <c r="C3282" s="1"/>
    </row>
    <row r="3283" spans="2:3" x14ac:dyDescent="0.3">
      <c r="B3283" s="1"/>
      <c r="C3283" s="1"/>
    </row>
    <row r="3284" spans="2:3" x14ac:dyDescent="0.3">
      <c r="B3284" s="1"/>
      <c r="C3284" s="1"/>
    </row>
    <row r="3285" spans="2:3" x14ac:dyDescent="0.3">
      <c r="B3285" s="1"/>
      <c r="C3285" s="1"/>
    </row>
    <row r="3286" spans="2:3" x14ac:dyDescent="0.3">
      <c r="B3286" s="1"/>
      <c r="C3286" s="1"/>
    </row>
    <row r="3287" spans="2:3" x14ac:dyDescent="0.3">
      <c r="B3287" s="1"/>
      <c r="C3287" s="1"/>
    </row>
    <row r="3288" spans="2:3" x14ac:dyDescent="0.3">
      <c r="B3288" s="1"/>
      <c r="C3288" s="1"/>
    </row>
    <row r="3289" spans="2:3" x14ac:dyDescent="0.3">
      <c r="B3289" s="1"/>
      <c r="C3289" s="1"/>
    </row>
    <row r="3290" spans="2:3" x14ac:dyDescent="0.3">
      <c r="B3290" s="1"/>
      <c r="C3290" s="1"/>
    </row>
    <row r="3291" spans="2:3" x14ac:dyDescent="0.3">
      <c r="B3291" s="1"/>
      <c r="C3291" s="1"/>
    </row>
    <row r="3292" spans="2:3" x14ac:dyDescent="0.3">
      <c r="B3292" s="1"/>
      <c r="C3292" s="1"/>
    </row>
    <row r="3293" spans="2:3" x14ac:dyDescent="0.3">
      <c r="B3293" s="1"/>
      <c r="C3293" s="1"/>
    </row>
    <row r="3294" spans="2:3" x14ac:dyDescent="0.3">
      <c r="B3294" s="1"/>
      <c r="C3294" s="1"/>
    </row>
    <row r="3295" spans="2:3" x14ac:dyDescent="0.3">
      <c r="B3295" s="1"/>
      <c r="C3295" s="1"/>
    </row>
    <row r="3296" spans="2:3" x14ac:dyDescent="0.3">
      <c r="B3296" s="1"/>
      <c r="C3296" s="1"/>
    </row>
    <row r="3297" spans="2:3" x14ac:dyDescent="0.3">
      <c r="B3297" s="1"/>
      <c r="C3297" s="1"/>
    </row>
    <row r="3298" spans="2:3" x14ac:dyDescent="0.3">
      <c r="B3298" s="1"/>
      <c r="C3298" s="1"/>
    </row>
    <row r="3299" spans="2:3" x14ac:dyDescent="0.3">
      <c r="B3299" s="1"/>
      <c r="C3299" s="1"/>
    </row>
    <row r="3300" spans="2:3" x14ac:dyDescent="0.3">
      <c r="B3300" s="1"/>
      <c r="C3300" s="1"/>
    </row>
    <row r="3301" spans="2:3" x14ac:dyDescent="0.3">
      <c r="B3301" s="1"/>
      <c r="C3301" s="1"/>
    </row>
    <row r="3302" spans="2:3" x14ac:dyDescent="0.3">
      <c r="B3302" s="1"/>
      <c r="C3302" s="1"/>
    </row>
    <row r="3303" spans="2:3" x14ac:dyDescent="0.3">
      <c r="B3303" s="1"/>
      <c r="C3303" s="1"/>
    </row>
    <row r="3304" spans="2:3" x14ac:dyDescent="0.3">
      <c r="B3304" s="1"/>
      <c r="C3304" s="1"/>
    </row>
    <row r="3305" spans="2:3" x14ac:dyDescent="0.3">
      <c r="B3305" s="1"/>
      <c r="C3305" s="1"/>
    </row>
    <row r="3306" spans="2:3" x14ac:dyDescent="0.3">
      <c r="B3306" s="1"/>
      <c r="C3306" s="1"/>
    </row>
    <row r="3307" spans="2:3" x14ac:dyDescent="0.3">
      <c r="B3307" s="1"/>
      <c r="C3307" s="1"/>
    </row>
    <row r="3308" spans="2:3" x14ac:dyDescent="0.3">
      <c r="B3308" s="1"/>
      <c r="C3308" s="1"/>
    </row>
    <row r="3309" spans="2:3" x14ac:dyDescent="0.3">
      <c r="B3309" s="1"/>
      <c r="C3309" s="1"/>
    </row>
    <row r="3310" spans="2:3" x14ac:dyDescent="0.3">
      <c r="B3310" s="1"/>
      <c r="C3310" s="1"/>
    </row>
    <row r="3311" spans="2:3" x14ac:dyDescent="0.3">
      <c r="B3311" s="1"/>
      <c r="C3311" s="1"/>
    </row>
    <row r="3312" spans="2:3" x14ac:dyDescent="0.3">
      <c r="B3312" s="1"/>
      <c r="C3312" s="1"/>
    </row>
    <row r="3313" spans="2:3" x14ac:dyDescent="0.3">
      <c r="B3313" s="1"/>
      <c r="C3313" s="1"/>
    </row>
    <row r="3314" spans="2:3" x14ac:dyDescent="0.3">
      <c r="B3314" s="1"/>
      <c r="C3314" s="1"/>
    </row>
    <row r="3315" spans="2:3" x14ac:dyDescent="0.3">
      <c r="B3315" s="1"/>
      <c r="C3315" s="1"/>
    </row>
    <row r="3316" spans="2:3" x14ac:dyDescent="0.3">
      <c r="B3316" s="1"/>
      <c r="C3316" s="1"/>
    </row>
    <row r="3317" spans="2:3" x14ac:dyDescent="0.3">
      <c r="B3317" s="1"/>
      <c r="C3317" s="1"/>
    </row>
    <row r="3318" spans="2:3" x14ac:dyDescent="0.3">
      <c r="B3318" s="1"/>
      <c r="C3318" s="1"/>
    </row>
    <row r="3319" spans="2:3" x14ac:dyDescent="0.3">
      <c r="B3319" s="1"/>
      <c r="C3319" s="1"/>
    </row>
    <row r="3320" spans="2:3" x14ac:dyDescent="0.3">
      <c r="B3320" s="1"/>
      <c r="C3320" s="1"/>
    </row>
    <row r="3321" spans="2:3" x14ac:dyDescent="0.3">
      <c r="B3321" s="1"/>
      <c r="C3321" s="1"/>
    </row>
    <row r="3322" spans="2:3" x14ac:dyDescent="0.3">
      <c r="B3322" s="1"/>
      <c r="C3322" s="1"/>
    </row>
    <row r="3323" spans="2:3" x14ac:dyDescent="0.3">
      <c r="B3323" s="1"/>
      <c r="C3323" s="1"/>
    </row>
    <row r="3324" spans="2:3" x14ac:dyDescent="0.3">
      <c r="B3324" s="1"/>
      <c r="C3324" s="1"/>
    </row>
    <row r="3325" spans="2:3" x14ac:dyDescent="0.3">
      <c r="B3325" s="1"/>
      <c r="C3325" s="1"/>
    </row>
    <row r="3326" spans="2:3" x14ac:dyDescent="0.3">
      <c r="B3326" s="1"/>
      <c r="C3326" s="1"/>
    </row>
    <row r="3327" spans="2:3" x14ac:dyDescent="0.3">
      <c r="B3327" s="1"/>
      <c r="C3327" s="1"/>
    </row>
    <row r="3328" spans="2:3" x14ac:dyDescent="0.3">
      <c r="B3328" s="1"/>
      <c r="C3328" s="1"/>
    </row>
    <row r="3329" spans="2:3" x14ac:dyDescent="0.3">
      <c r="B3329" s="1"/>
      <c r="C3329" s="1"/>
    </row>
    <row r="3330" spans="2:3" x14ac:dyDescent="0.3">
      <c r="B3330" s="1"/>
      <c r="C3330" s="1"/>
    </row>
    <row r="3331" spans="2:3" x14ac:dyDescent="0.3">
      <c r="B3331" s="1"/>
      <c r="C3331" s="1"/>
    </row>
    <row r="3332" spans="2:3" x14ac:dyDescent="0.3">
      <c r="B3332" s="1"/>
      <c r="C3332" s="1"/>
    </row>
    <row r="3333" spans="2:3" x14ac:dyDescent="0.3">
      <c r="B3333" s="1"/>
      <c r="C3333" s="1"/>
    </row>
    <row r="3334" spans="2:3" x14ac:dyDescent="0.3">
      <c r="B3334" s="1"/>
      <c r="C3334" s="1"/>
    </row>
    <row r="3335" spans="2:3" x14ac:dyDescent="0.3">
      <c r="B3335" s="1"/>
      <c r="C3335" s="1"/>
    </row>
    <row r="3336" spans="2:3" x14ac:dyDescent="0.3">
      <c r="B3336" s="1"/>
      <c r="C3336" s="1"/>
    </row>
    <row r="3337" spans="2:3" x14ac:dyDescent="0.3">
      <c r="B3337" s="1"/>
      <c r="C3337" s="1"/>
    </row>
    <row r="3338" spans="2:3" x14ac:dyDescent="0.3">
      <c r="B3338" s="1"/>
      <c r="C3338" s="1"/>
    </row>
    <row r="3339" spans="2:3" x14ac:dyDescent="0.3">
      <c r="B3339" s="1"/>
      <c r="C3339" s="1"/>
    </row>
    <row r="3340" spans="2:3" x14ac:dyDescent="0.3">
      <c r="B3340" s="1"/>
      <c r="C3340" s="1"/>
    </row>
    <row r="3341" spans="2:3" x14ac:dyDescent="0.3">
      <c r="B3341" s="1"/>
      <c r="C3341" s="1"/>
    </row>
    <row r="3342" spans="2:3" x14ac:dyDescent="0.3">
      <c r="B3342" s="1"/>
      <c r="C3342" s="1"/>
    </row>
    <row r="3343" spans="2:3" x14ac:dyDescent="0.3">
      <c r="B3343" s="1"/>
      <c r="C3343" s="1"/>
    </row>
    <row r="3344" spans="2:3" x14ac:dyDescent="0.3">
      <c r="B3344" s="1"/>
      <c r="C3344" s="1"/>
    </row>
    <row r="3345" spans="2:3" x14ac:dyDescent="0.3">
      <c r="B3345" s="1"/>
      <c r="C3345" s="1"/>
    </row>
    <row r="3346" spans="2:3" x14ac:dyDescent="0.3">
      <c r="B3346" s="1"/>
      <c r="C3346" s="1"/>
    </row>
    <row r="3347" spans="2:3" x14ac:dyDescent="0.3">
      <c r="B3347" s="1"/>
      <c r="C3347" s="1"/>
    </row>
    <row r="3348" spans="2:3" x14ac:dyDescent="0.3">
      <c r="B3348" s="1"/>
      <c r="C3348" s="1"/>
    </row>
    <row r="3349" spans="2:3" x14ac:dyDescent="0.3">
      <c r="B3349" s="1"/>
      <c r="C3349" s="1"/>
    </row>
    <row r="3350" spans="2:3" x14ac:dyDescent="0.3">
      <c r="B3350" s="1"/>
      <c r="C3350" s="1"/>
    </row>
    <row r="3351" spans="2:3" x14ac:dyDescent="0.3">
      <c r="B3351" s="1"/>
      <c r="C3351" s="1"/>
    </row>
    <row r="3352" spans="2:3" x14ac:dyDescent="0.3">
      <c r="B3352" s="1"/>
      <c r="C3352" s="1"/>
    </row>
    <row r="3353" spans="2:3" x14ac:dyDescent="0.3">
      <c r="B3353" s="1"/>
      <c r="C3353" s="1"/>
    </row>
    <row r="3354" spans="2:3" x14ac:dyDescent="0.3">
      <c r="B3354" s="1"/>
      <c r="C3354" s="1"/>
    </row>
    <row r="3355" spans="2:3" x14ac:dyDescent="0.3">
      <c r="B3355" s="1"/>
      <c r="C3355" s="1"/>
    </row>
    <row r="3356" spans="2:3" x14ac:dyDescent="0.3">
      <c r="B3356" s="1"/>
      <c r="C3356" s="1"/>
    </row>
    <row r="3357" spans="2:3" x14ac:dyDescent="0.3">
      <c r="B3357" s="1"/>
      <c r="C3357" s="1"/>
    </row>
    <row r="3358" spans="2:3" x14ac:dyDescent="0.3">
      <c r="B3358" s="1"/>
      <c r="C3358" s="1"/>
    </row>
    <row r="3359" spans="2:3" x14ac:dyDescent="0.3">
      <c r="B3359" s="1"/>
      <c r="C3359" s="1"/>
    </row>
    <row r="3360" spans="2:3" x14ac:dyDescent="0.3">
      <c r="B3360" s="1"/>
      <c r="C3360" s="1"/>
    </row>
    <row r="3361" spans="2:3" x14ac:dyDescent="0.3">
      <c r="B3361" s="1"/>
      <c r="C3361" s="1"/>
    </row>
    <row r="3362" spans="2:3" x14ac:dyDescent="0.3">
      <c r="B3362" s="1"/>
      <c r="C3362" s="1"/>
    </row>
    <row r="3363" spans="2:3" x14ac:dyDescent="0.3">
      <c r="B3363" s="1"/>
      <c r="C3363" s="1"/>
    </row>
    <row r="3364" spans="2:3" x14ac:dyDescent="0.3">
      <c r="B3364" s="1"/>
      <c r="C3364" s="1"/>
    </row>
    <row r="3365" spans="2:3" x14ac:dyDescent="0.3">
      <c r="B3365" s="1"/>
      <c r="C3365" s="1"/>
    </row>
    <row r="3366" spans="2:3" x14ac:dyDescent="0.3">
      <c r="B3366" s="1"/>
      <c r="C3366" s="1"/>
    </row>
    <row r="3367" spans="2:3" x14ac:dyDescent="0.3">
      <c r="B3367" s="1"/>
      <c r="C3367" s="1"/>
    </row>
    <row r="3368" spans="2:3" x14ac:dyDescent="0.3">
      <c r="B3368" s="1"/>
      <c r="C3368" s="1"/>
    </row>
    <row r="3369" spans="2:3" x14ac:dyDescent="0.3">
      <c r="B3369" s="1"/>
      <c r="C3369" s="1"/>
    </row>
    <row r="3370" spans="2:3" x14ac:dyDescent="0.3">
      <c r="B3370" s="1"/>
      <c r="C3370" s="1"/>
    </row>
    <row r="3371" spans="2:3" x14ac:dyDescent="0.3">
      <c r="B3371" s="1"/>
      <c r="C3371" s="1"/>
    </row>
    <row r="3372" spans="2:3" x14ac:dyDescent="0.3">
      <c r="B3372" s="1"/>
      <c r="C3372" s="1"/>
    </row>
    <row r="3373" spans="2:3" x14ac:dyDescent="0.3">
      <c r="B3373" s="1"/>
      <c r="C3373" s="1"/>
    </row>
    <row r="3374" spans="2:3" x14ac:dyDescent="0.3">
      <c r="B3374" s="1"/>
      <c r="C3374" s="1"/>
    </row>
    <row r="3375" spans="2:3" x14ac:dyDescent="0.3">
      <c r="B3375" s="1"/>
      <c r="C3375" s="1"/>
    </row>
    <row r="3376" spans="2:3" x14ac:dyDescent="0.3">
      <c r="B3376" s="1"/>
      <c r="C3376" s="1"/>
    </row>
    <row r="3377" spans="2:3" x14ac:dyDescent="0.3">
      <c r="B3377" s="1"/>
      <c r="C3377" s="1"/>
    </row>
    <row r="3378" spans="2:3" x14ac:dyDescent="0.3">
      <c r="B3378" s="1"/>
      <c r="C3378" s="1"/>
    </row>
    <row r="3379" spans="2:3" x14ac:dyDescent="0.3">
      <c r="B3379" s="1"/>
      <c r="C3379" s="1"/>
    </row>
    <row r="3380" spans="2:3" x14ac:dyDescent="0.3">
      <c r="B3380" s="1"/>
      <c r="C3380" s="1"/>
    </row>
    <row r="3381" spans="2:3" x14ac:dyDescent="0.3">
      <c r="B3381" s="1"/>
      <c r="C3381" s="1"/>
    </row>
    <row r="3382" spans="2:3" x14ac:dyDescent="0.3">
      <c r="B3382" s="1"/>
      <c r="C3382" s="1"/>
    </row>
    <row r="3383" spans="2:3" x14ac:dyDescent="0.3">
      <c r="B3383" s="1"/>
      <c r="C3383" s="1"/>
    </row>
    <row r="3384" spans="2:3" x14ac:dyDescent="0.3">
      <c r="B3384" s="1"/>
      <c r="C3384" s="1"/>
    </row>
    <row r="3385" spans="2:3" x14ac:dyDescent="0.3">
      <c r="B3385" s="1"/>
      <c r="C3385" s="1"/>
    </row>
    <row r="3386" spans="2:3" x14ac:dyDescent="0.3">
      <c r="B3386" s="1"/>
      <c r="C3386" s="1"/>
    </row>
    <row r="3387" spans="2:3" x14ac:dyDescent="0.3">
      <c r="B3387" s="1"/>
      <c r="C3387" s="1"/>
    </row>
    <row r="3388" spans="2:3" x14ac:dyDescent="0.3">
      <c r="B3388" s="1"/>
      <c r="C3388" s="1"/>
    </row>
    <row r="3389" spans="2:3" x14ac:dyDescent="0.3">
      <c r="B3389" s="1"/>
      <c r="C3389" s="1"/>
    </row>
    <row r="3390" spans="2:3" x14ac:dyDescent="0.3">
      <c r="B3390" s="1"/>
      <c r="C3390" s="1"/>
    </row>
    <row r="3391" spans="2:3" x14ac:dyDescent="0.3">
      <c r="B3391" s="1"/>
      <c r="C3391" s="1"/>
    </row>
    <row r="3392" spans="2:3" x14ac:dyDescent="0.3">
      <c r="B3392" s="1"/>
      <c r="C3392" s="1"/>
    </row>
    <row r="3393" spans="2:3" x14ac:dyDescent="0.3">
      <c r="B3393" s="1"/>
      <c r="C3393" s="1"/>
    </row>
    <row r="3394" spans="2:3" x14ac:dyDescent="0.3">
      <c r="B3394" s="1"/>
      <c r="C3394" s="1"/>
    </row>
    <row r="3395" spans="2:3" x14ac:dyDescent="0.3">
      <c r="B3395" s="1"/>
      <c r="C3395" s="1"/>
    </row>
    <row r="3396" spans="2:3" x14ac:dyDescent="0.3">
      <c r="B3396" s="1"/>
      <c r="C3396" s="1"/>
    </row>
    <row r="3397" spans="2:3" x14ac:dyDescent="0.3">
      <c r="B3397" s="1"/>
      <c r="C3397" s="1"/>
    </row>
    <row r="3398" spans="2:3" x14ac:dyDescent="0.3">
      <c r="B3398" s="1"/>
      <c r="C3398" s="1"/>
    </row>
    <row r="3399" spans="2:3" x14ac:dyDescent="0.3">
      <c r="B3399" s="1"/>
      <c r="C3399" s="1"/>
    </row>
    <row r="3400" spans="2:3" x14ac:dyDescent="0.3">
      <c r="B3400" s="1"/>
      <c r="C3400" s="1"/>
    </row>
    <row r="3401" spans="2:3" x14ac:dyDescent="0.3">
      <c r="B3401" s="1"/>
      <c r="C3401" s="1"/>
    </row>
    <row r="3402" spans="2:3" x14ac:dyDescent="0.3">
      <c r="B3402" s="1"/>
      <c r="C3402" s="1"/>
    </row>
    <row r="3403" spans="2:3" x14ac:dyDescent="0.3">
      <c r="B3403" s="1"/>
      <c r="C3403" s="1"/>
    </row>
    <row r="3404" spans="2:3" x14ac:dyDescent="0.3">
      <c r="B3404" s="1"/>
      <c r="C3404" s="1"/>
    </row>
    <row r="3405" spans="2:3" x14ac:dyDescent="0.3">
      <c r="B3405" s="1"/>
      <c r="C3405" s="1"/>
    </row>
    <row r="3406" spans="2:3" x14ac:dyDescent="0.3">
      <c r="B3406" s="1"/>
      <c r="C3406" s="1"/>
    </row>
    <row r="3407" spans="2:3" x14ac:dyDescent="0.3">
      <c r="B3407" s="1"/>
      <c r="C3407" s="1"/>
    </row>
    <row r="3408" spans="2:3" x14ac:dyDescent="0.3">
      <c r="B3408" s="1"/>
      <c r="C3408" s="1"/>
    </row>
    <row r="3409" spans="2:3" x14ac:dyDescent="0.3">
      <c r="B3409" s="1"/>
      <c r="C3409" s="1"/>
    </row>
    <row r="3410" spans="2:3" x14ac:dyDescent="0.3">
      <c r="B3410" s="1"/>
      <c r="C3410" s="1"/>
    </row>
    <row r="3411" spans="2:3" x14ac:dyDescent="0.3">
      <c r="B3411" s="1"/>
      <c r="C3411" s="1"/>
    </row>
    <row r="3412" spans="2:3" x14ac:dyDescent="0.3">
      <c r="B3412" s="1"/>
      <c r="C3412" s="1"/>
    </row>
    <row r="3413" spans="2:3" x14ac:dyDescent="0.3">
      <c r="B3413" s="1"/>
      <c r="C3413" s="1"/>
    </row>
    <row r="3414" spans="2:3" x14ac:dyDescent="0.3">
      <c r="B3414" s="1"/>
      <c r="C3414" s="1"/>
    </row>
    <row r="3415" spans="2:3" x14ac:dyDescent="0.3">
      <c r="B3415" s="1"/>
      <c r="C3415" s="1"/>
    </row>
    <row r="3416" spans="2:3" x14ac:dyDescent="0.3">
      <c r="B3416" s="1"/>
      <c r="C3416" s="1"/>
    </row>
    <row r="3417" spans="2:3" x14ac:dyDescent="0.3">
      <c r="B3417" s="1"/>
      <c r="C3417" s="1"/>
    </row>
    <row r="3418" spans="2:3" x14ac:dyDescent="0.3">
      <c r="B3418" s="1"/>
      <c r="C3418" s="1"/>
    </row>
    <row r="3419" spans="2:3" x14ac:dyDescent="0.3">
      <c r="B3419" s="1"/>
      <c r="C3419" s="1"/>
    </row>
    <row r="3420" spans="2:3" x14ac:dyDescent="0.3">
      <c r="B3420" s="1"/>
      <c r="C3420" s="1"/>
    </row>
    <row r="3421" spans="2:3" x14ac:dyDescent="0.3">
      <c r="B3421" s="1"/>
      <c r="C3421" s="1"/>
    </row>
    <row r="3422" spans="2:3" x14ac:dyDescent="0.3">
      <c r="B3422" s="1"/>
      <c r="C3422" s="1"/>
    </row>
    <row r="3423" spans="2:3" x14ac:dyDescent="0.3">
      <c r="B3423" s="1"/>
      <c r="C3423" s="1"/>
    </row>
    <row r="3424" spans="2:3" x14ac:dyDescent="0.3">
      <c r="B3424" s="1"/>
      <c r="C3424" s="1"/>
    </row>
    <row r="3425" spans="2:3" x14ac:dyDescent="0.3">
      <c r="B3425" s="1"/>
      <c r="C3425" s="1"/>
    </row>
    <row r="3426" spans="2:3" x14ac:dyDescent="0.3">
      <c r="B3426" s="1"/>
      <c r="C3426" s="1"/>
    </row>
    <row r="3427" spans="2:3" x14ac:dyDescent="0.3">
      <c r="B3427" s="1"/>
      <c r="C3427" s="1"/>
    </row>
    <row r="3428" spans="2:3" x14ac:dyDescent="0.3">
      <c r="B3428" s="1"/>
      <c r="C3428" s="1"/>
    </row>
    <row r="3429" spans="2:3" x14ac:dyDescent="0.3">
      <c r="B3429" s="1"/>
      <c r="C3429" s="1"/>
    </row>
    <row r="3430" spans="2:3" x14ac:dyDescent="0.3">
      <c r="B3430" s="1"/>
      <c r="C3430" s="1"/>
    </row>
    <row r="3431" spans="2:3" x14ac:dyDescent="0.3">
      <c r="B3431" s="1"/>
      <c r="C3431" s="1"/>
    </row>
    <row r="3432" spans="2:3" x14ac:dyDescent="0.3">
      <c r="B3432" s="1"/>
      <c r="C3432" s="1"/>
    </row>
    <row r="3433" spans="2:3" x14ac:dyDescent="0.3">
      <c r="B3433" s="1"/>
      <c r="C3433" s="1"/>
    </row>
    <row r="3434" spans="2:3" x14ac:dyDescent="0.3">
      <c r="B3434" s="1"/>
      <c r="C3434" s="1"/>
    </row>
    <row r="3435" spans="2:3" x14ac:dyDescent="0.3">
      <c r="B3435" s="1"/>
      <c r="C3435" s="1"/>
    </row>
    <row r="3436" spans="2:3" x14ac:dyDescent="0.3">
      <c r="B3436" s="1"/>
      <c r="C3436" s="1"/>
    </row>
    <row r="3437" spans="2:3" x14ac:dyDescent="0.3">
      <c r="B3437" s="1"/>
      <c r="C3437" s="1"/>
    </row>
    <row r="3438" spans="2:3" x14ac:dyDescent="0.3">
      <c r="B3438" s="1"/>
      <c r="C3438" s="1"/>
    </row>
    <row r="3439" spans="2:3" x14ac:dyDescent="0.3">
      <c r="B3439" s="1"/>
      <c r="C3439" s="1"/>
    </row>
    <row r="3440" spans="2:3" x14ac:dyDescent="0.3">
      <c r="B3440" s="1"/>
      <c r="C3440" s="1"/>
    </row>
    <row r="3441" spans="2:3" x14ac:dyDescent="0.3">
      <c r="B3441" s="1"/>
      <c r="C3441" s="1"/>
    </row>
    <row r="3442" spans="2:3" x14ac:dyDescent="0.3">
      <c r="B3442" s="1"/>
      <c r="C3442" s="1"/>
    </row>
    <row r="3443" spans="2:3" x14ac:dyDescent="0.3">
      <c r="B3443" s="1"/>
      <c r="C3443" s="1"/>
    </row>
    <row r="3444" spans="2:3" x14ac:dyDescent="0.3">
      <c r="B3444" s="1"/>
      <c r="C3444" s="1"/>
    </row>
    <row r="3445" spans="2:3" x14ac:dyDescent="0.3">
      <c r="B3445" s="1"/>
      <c r="C3445" s="1"/>
    </row>
    <row r="3446" spans="2:3" x14ac:dyDescent="0.3">
      <c r="B3446" s="1"/>
      <c r="C3446" s="1"/>
    </row>
    <row r="3447" spans="2:3" x14ac:dyDescent="0.3">
      <c r="B3447" s="1"/>
      <c r="C3447" s="1"/>
    </row>
    <row r="3448" spans="2:3" x14ac:dyDescent="0.3">
      <c r="B3448" s="1"/>
      <c r="C3448" s="1"/>
    </row>
    <row r="3449" spans="2:3" x14ac:dyDescent="0.3">
      <c r="B3449" s="1"/>
      <c r="C3449" s="1"/>
    </row>
    <row r="3450" spans="2:3" x14ac:dyDescent="0.3">
      <c r="B3450" s="1"/>
      <c r="C3450" s="1"/>
    </row>
    <row r="3451" spans="2:3" x14ac:dyDescent="0.3">
      <c r="B3451" s="1"/>
      <c r="C3451" s="1"/>
    </row>
    <row r="3452" spans="2:3" x14ac:dyDescent="0.3">
      <c r="B3452" s="1"/>
      <c r="C3452" s="1"/>
    </row>
    <row r="3453" spans="2:3" x14ac:dyDescent="0.3">
      <c r="B3453" s="1"/>
      <c r="C3453" s="1"/>
    </row>
    <row r="3454" spans="2:3" x14ac:dyDescent="0.3">
      <c r="B3454" s="1"/>
      <c r="C3454" s="1"/>
    </row>
    <row r="3455" spans="2:3" x14ac:dyDescent="0.3">
      <c r="B3455" s="1"/>
      <c r="C3455" s="1"/>
    </row>
    <row r="3456" spans="2:3" x14ac:dyDescent="0.3">
      <c r="B3456" s="1"/>
      <c r="C3456" s="1"/>
    </row>
    <row r="3457" spans="2:3" x14ac:dyDescent="0.3">
      <c r="B3457" s="1"/>
      <c r="C3457" s="1"/>
    </row>
    <row r="3458" spans="2:3" x14ac:dyDescent="0.3">
      <c r="B3458" s="1"/>
      <c r="C3458" s="1"/>
    </row>
    <row r="3459" spans="2:3" x14ac:dyDescent="0.3">
      <c r="B3459" s="1"/>
      <c r="C3459" s="1"/>
    </row>
    <row r="3460" spans="2:3" x14ac:dyDescent="0.3">
      <c r="B3460" s="1"/>
      <c r="C3460" s="1"/>
    </row>
    <row r="3461" spans="2:3" x14ac:dyDescent="0.3">
      <c r="B3461" s="1"/>
      <c r="C3461" s="1"/>
    </row>
    <row r="3462" spans="2:3" x14ac:dyDescent="0.3">
      <c r="B3462" s="1"/>
      <c r="C3462" s="1"/>
    </row>
    <row r="3463" spans="2:3" x14ac:dyDescent="0.3">
      <c r="B3463" s="1"/>
      <c r="C3463" s="1"/>
    </row>
    <row r="3464" spans="2:3" x14ac:dyDescent="0.3">
      <c r="B3464" s="1"/>
      <c r="C3464" s="1"/>
    </row>
    <row r="3465" spans="2:3" x14ac:dyDescent="0.3">
      <c r="B3465" s="1"/>
      <c r="C3465" s="1"/>
    </row>
    <row r="3466" spans="2:3" x14ac:dyDescent="0.3">
      <c r="B3466" s="1"/>
      <c r="C3466" s="1"/>
    </row>
    <row r="3467" spans="2:3" x14ac:dyDescent="0.3">
      <c r="B3467" s="1"/>
      <c r="C3467" s="1"/>
    </row>
    <row r="3468" spans="2:3" x14ac:dyDescent="0.3">
      <c r="B3468" s="1"/>
      <c r="C3468" s="1"/>
    </row>
    <row r="3469" spans="2:3" x14ac:dyDescent="0.3">
      <c r="B3469" s="1"/>
      <c r="C3469" s="1"/>
    </row>
    <row r="3470" spans="2:3" x14ac:dyDescent="0.3">
      <c r="B3470" s="1"/>
      <c r="C3470" s="1"/>
    </row>
    <row r="3471" spans="2:3" x14ac:dyDescent="0.3">
      <c r="B3471" s="1"/>
      <c r="C3471" s="1"/>
    </row>
    <row r="3472" spans="2:3" x14ac:dyDescent="0.3">
      <c r="B3472" s="1"/>
      <c r="C3472" s="1"/>
    </row>
    <row r="3473" spans="2:3" x14ac:dyDescent="0.3">
      <c r="B3473" s="1"/>
      <c r="C3473" s="1"/>
    </row>
    <row r="3474" spans="2:3" x14ac:dyDescent="0.3">
      <c r="B3474" s="1"/>
      <c r="C3474" s="1"/>
    </row>
    <row r="3475" spans="2:3" x14ac:dyDescent="0.3">
      <c r="B3475" s="1"/>
      <c r="C3475" s="1"/>
    </row>
    <row r="3476" spans="2:3" x14ac:dyDescent="0.3">
      <c r="B3476" s="1"/>
      <c r="C3476" s="1"/>
    </row>
    <row r="3477" spans="2:3" x14ac:dyDescent="0.3">
      <c r="B3477" s="1"/>
      <c r="C3477" s="1"/>
    </row>
    <row r="3478" spans="2:3" x14ac:dyDescent="0.3">
      <c r="B3478" s="1"/>
      <c r="C3478" s="1"/>
    </row>
    <row r="3479" spans="2:3" x14ac:dyDescent="0.3">
      <c r="B3479" s="1"/>
      <c r="C3479" s="1"/>
    </row>
    <row r="3480" spans="2:3" x14ac:dyDescent="0.3">
      <c r="B3480" s="1"/>
      <c r="C3480" s="1"/>
    </row>
    <row r="3481" spans="2:3" x14ac:dyDescent="0.3">
      <c r="B3481" s="1"/>
      <c r="C3481" s="1"/>
    </row>
    <row r="3482" spans="2:3" x14ac:dyDescent="0.3">
      <c r="B3482" s="1"/>
      <c r="C3482" s="1"/>
    </row>
    <row r="3483" spans="2:3" x14ac:dyDescent="0.3">
      <c r="B3483" s="1"/>
      <c r="C3483" s="1"/>
    </row>
    <row r="3484" spans="2:3" x14ac:dyDescent="0.3">
      <c r="B3484" s="1"/>
      <c r="C3484" s="1"/>
    </row>
    <row r="3485" spans="2:3" x14ac:dyDescent="0.3">
      <c r="B3485" s="1"/>
      <c r="C3485" s="1"/>
    </row>
    <row r="3486" spans="2:3" x14ac:dyDescent="0.3">
      <c r="B3486" s="1"/>
      <c r="C3486" s="1"/>
    </row>
    <row r="3487" spans="2:3" x14ac:dyDescent="0.3">
      <c r="B3487" s="1"/>
      <c r="C3487" s="1"/>
    </row>
    <row r="3488" spans="2:3" x14ac:dyDescent="0.3">
      <c r="B3488" s="1"/>
      <c r="C3488" s="1"/>
    </row>
    <row r="3489" spans="2:3" x14ac:dyDescent="0.3">
      <c r="B3489" s="1"/>
      <c r="C3489" s="1"/>
    </row>
    <row r="3490" spans="2:3" x14ac:dyDescent="0.3">
      <c r="B3490" s="1"/>
      <c r="C3490" s="1"/>
    </row>
    <row r="3491" spans="2:3" x14ac:dyDescent="0.3">
      <c r="B3491" s="1"/>
      <c r="C3491" s="1"/>
    </row>
    <row r="3492" spans="2:3" x14ac:dyDescent="0.3">
      <c r="B3492" s="1"/>
      <c r="C3492" s="1"/>
    </row>
    <row r="3493" spans="2:3" x14ac:dyDescent="0.3">
      <c r="B3493" s="1"/>
      <c r="C3493" s="1"/>
    </row>
    <row r="3494" spans="2:3" x14ac:dyDescent="0.3">
      <c r="B3494" s="1"/>
      <c r="C3494" s="1"/>
    </row>
    <row r="3495" spans="2:3" x14ac:dyDescent="0.3">
      <c r="B3495" s="1"/>
      <c r="C3495" s="1"/>
    </row>
    <row r="3496" spans="2:3" x14ac:dyDescent="0.3">
      <c r="B3496" s="1"/>
      <c r="C3496" s="1"/>
    </row>
    <row r="3497" spans="2:3" x14ac:dyDescent="0.3">
      <c r="B3497" s="1"/>
      <c r="C3497" s="1"/>
    </row>
    <row r="3498" spans="2:3" x14ac:dyDescent="0.3">
      <c r="B3498" s="1"/>
      <c r="C3498" s="1"/>
    </row>
    <row r="3499" spans="2:3" x14ac:dyDescent="0.3">
      <c r="B3499" s="1"/>
      <c r="C3499" s="1"/>
    </row>
    <row r="3500" spans="2:3" x14ac:dyDescent="0.3">
      <c r="B3500" s="1"/>
      <c r="C3500" s="1"/>
    </row>
    <row r="3501" spans="2:3" x14ac:dyDescent="0.3">
      <c r="B3501" s="1"/>
      <c r="C3501" s="1"/>
    </row>
    <row r="3502" spans="2:3" x14ac:dyDescent="0.3">
      <c r="B3502" s="1"/>
      <c r="C3502" s="1"/>
    </row>
    <row r="3503" spans="2:3" x14ac:dyDescent="0.3">
      <c r="B3503" s="1"/>
      <c r="C3503" s="1"/>
    </row>
    <row r="3504" spans="2:3" x14ac:dyDescent="0.3">
      <c r="B3504" s="1"/>
      <c r="C3504" s="1"/>
    </row>
    <row r="3505" spans="2:3" x14ac:dyDescent="0.3">
      <c r="B3505" s="1"/>
      <c r="C3505" s="1"/>
    </row>
    <row r="3506" spans="2:3" x14ac:dyDescent="0.3">
      <c r="B3506" s="1"/>
      <c r="C3506" s="1"/>
    </row>
    <row r="3507" spans="2:3" x14ac:dyDescent="0.3">
      <c r="B3507" s="1"/>
      <c r="C3507" s="1"/>
    </row>
    <row r="3508" spans="2:3" x14ac:dyDescent="0.3">
      <c r="B3508" s="1"/>
      <c r="C3508" s="1"/>
    </row>
    <row r="3509" spans="2:3" x14ac:dyDescent="0.3">
      <c r="B3509" s="1"/>
      <c r="C3509" s="1"/>
    </row>
    <row r="3510" spans="2:3" x14ac:dyDescent="0.3">
      <c r="B3510" s="1"/>
      <c r="C3510" s="1"/>
    </row>
    <row r="3511" spans="2:3" x14ac:dyDescent="0.3">
      <c r="B3511" s="1"/>
      <c r="C3511" s="1"/>
    </row>
    <row r="3512" spans="2:3" x14ac:dyDescent="0.3">
      <c r="B3512" s="1"/>
      <c r="C3512" s="1"/>
    </row>
    <row r="3513" spans="2:3" x14ac:dyDescent="0.3">
      <c r="B3513" s="1"/>
      <c r="C3513" s="1"/>
    </row>
    <row r="3514" spans="2:3" x14ac:dyDescent="0.3">
      <c r="B3514" s="1"/>
      <c r="C3514" s="1"/>
    </row>
    <row r="3515" spans="2:3" x14ac:dyDescent="0.3">
      <c r="B3515" s="1"/>
      <c r="C3515" s="1"/>
    </row>
    <row r="3516" spans="2:3" x14ac:dyDescent="0.3">
      <c r="B3516" s="1"/>
      <c r="C3516" s="1"/>
    </row>
    <row r="3517" spans="2:3" x14ac:dyDescent="0.3">
      <c r="B3517" s="1"/>
      <c r="C3517" s="1"/>
    </row>
    <row r="3518" spans="2:3" x14ac:dyDescent="0.3">
      <c r="B3518" s="1"/>
      <c r="C3518" s="1"/>
    </row>
    <row r="3519" spans="2:3" x14ac:dyDescent="0.3">
      <c r="B3519" s="1"/>
      <c r="C3519" s="1"/>
    </row>
    <row r="3520" spans="2:3" x14ac:dyDescent="0.3">
      <c r="B3520" s="1"/>
      <c r="C3520" s="1"/>
    </row>
    <row r="3521" spans="2:3" x14ac:dyDescent="0.3">
      <c r="B3521" s="1"/>
      <c r="C3521" s="1"/>
    </row>
    <row r="3522" spans="2:3" x14ac:dyDescent="0.3">
      <c r="B3522" s="1"/>
      <c r="C3522" s="1"/>
    </row>
    <row r="3523" spans="2:3" x14ac:dyDescent="0.3">
      <c r="B3523" s="1"/>
      <c r="C3523" s="1"/>
    </row>
    <row r="3524" spans="2:3" x14ac:dyDescent="0.3">
      <c r="B3524" s="1"/>
      <c r="C3524" s="1"/>
    </row>
    <row r="3525" spans="2:3" x14ac:dyDescent="0.3">
      <c r="B3525" s="1"/>
      <c r="C3525" s="1"/>
    </row>
    <row r="3526" spans="2:3" x14ac:dyDescent="0.3">
      <c r="B3526" s="1"/>
      <c r="C3526" s="1"/>
    </row>
    <row r="3527" spans="2:3" x14ac:dyDescent="0.3">
      <c r="B3527" s="1"/>
      <c r="C3527" s="1"/>
    </row>
    <row r="3528" spans="2:3" x14ac:dyDescent="0.3">
      <c r="B3528" s="1"/>
      <c r="C3528" s="1"/>
    </row>
    <row r="3529" spans="2:3" x14ac:dyDescent="0.3">
      <c r="B3529" s="1"/>
      <c r="C3529" s="1"/>
    </row>
    <row r="3530" spans="2:3" x14ac:dyDescent="0.3">
      <c r="B3530" s="1"/>
      <c r="C3530" s="1"/>
    </row>
    <row r="3531" spans="2:3" x14ac:dyDescent="0.3">
      <c r="B3531" s="1"/>
      <c r="C3531" s="1"/>
    </row>
    <row r="3532" spans="2:3" x14ac:dyDescent="0.3">
      <c r="B3532" s="1"/>
      <c r="C3532" s="1"/>
    </row>
    <row r="3533" spans="2:3" x14ac:dyDescent="0.3">
      <c r="B3533" s="1"/>
      <c r="C3533" s="1"/>
    </row>
    <row r="3534" spans="2:3" x14ac:dyDescent="0.3">
      <c r="B3534" s="1"/>
      <c r="C3534" s="1"/>
    </row>
    <row r="3535" spans="2:3" x14ac:dyDescent="0.3">
      <c r="B3535" s="1"/>
      <c r="C3535" s="1"/>
    </row>
    <row r="3536" spans="2:3" x14ac:dyDescent="0.3">
      <c r="B3536" s="1"/>
      <c r="C3536" s="1"/>
    </row>
    <row r="3537" spans="2:3" x14ac:dyDescent="0.3">
      <c r="B3537" s="1"/>
      <c r="C3537" s="1"/>
    </row>
    <row r="3538" spans="2:3" x14ac:dyDescent="0.3">
      <c r="B3538" s="1"/>
      <c r="C3538" s="1"/>
    </row>
    <row r="3539" spans="2:3" x14ac:dyDescent="0.3">
      <c r="B3539" s="1"/>
      <c r="C3539" s="1"/>
    </row>
    <row r="3540" spans="2:3" x14ac:dyDescent="0.3">
      <c r="B3540" s="1"/>
      <c r="C3540" s="1"/>
    </row>
    <row r="3541" spans="2:3" x14ac:dyDescent="0.3">
      <c r="B3541" s="1"/>
      <c r="C3541" s="1"/>
    </row>
    <row r="3542" spans="2:3" x14ac:dyDescent="0.3">
      <c r="B3542" s="1"/>
      <c r="C3542" s="1"/>
    </row>
    <row r="3543" spans="2:3" x14ac:dyDescent="0.3">
      <c r="B3543" s="1"/>
      <c r="C3543" s="1"/>
    </row>
    <row r="3544" spans="2:3" x14ac:dyDescent="0.3">
      <c r="B3544" s="1"/>
      <c r="C3544" s="1"/>
    </row>
    <row r="3545" spans="2:3" x14ac:dyDescent="0.3">
      <c r="B3545" s="1"/>
      <c r="C3545" s="1"/>
    </row>
    <row r="3546" spans="2:3" x14ac:dyDescent="0.3">
      <c r="B3546" s="1"/>
      <c r="C3546" s="1"/>
    </row>
    <row r="3547" spans="2:3" x14ac:dyDescent="0.3">
      <c r="B3547" s="1"/>
      <c r="C3547" s="1"/>
    </row>
    <row r="3548" spans="2:3" x14ac:dyDescent="0.3">
      <c r="B3548" s="1"/>
      <c r="C3548" s="1"/>
    </row>
    <row r="3549" spans="2:3" x14ac:dyDescent="0.3">
      <c r="B3549" s="1"/>
      <c r="C3549" s="1"/>
    </row>
    <row r="3550" spans="2:3" x14ac:dyDescent="0.3">
      <c r="B3550" s="1"/>
      <c r="C3550" s="1"/>
    </row>
    <row r="3551" spans="2:3" x14ac:dyDescent="0.3">
      <c r="B3551" s="1"/>
      <c r="C3551" s="1"/>
    </row>
    <row r="3552" spans="2:3" x14ac:dyDescent="0.3">
      <c r="B3552" s="1"/>
      <c r="C3552" s="1"/>
    </row>
    <row r="3553" spans="2:3" x14ac:dyDescent="0.3">
      <c r="B3553" s="1"/>
      <c r="C3553" s="1"/>
    </row>
    <row r="3554" spans="2:3" x14ac:dyDescent="0.3">
      <c r="B3554" s="1"/>
      <c r="C3554" s="1"/>
    </row>
    <row r="3555" spans="2:3" x14ac:dyDescent="0.3">
      <c r="B3555" s="1"/>
      <c r="C3555" s="1"/>
    </row>
    <row r="3556" spans="2:3" x14ac:dyDescent="0.3">
      <c r="B3556" s="1"/>
      <c r="C3556" s="1"/>
    </row>
    <row r="3557" spans="2:3" x14ac:dyDescent="0.3">
      <c r="B3557" s="1"/>
      <c r="C3557" s="1"/>
    </row>
    <row r="3558" spans="2:3" x14ac:dyDescent="0.3">
      <c r="B3558" s="1"/>
      <c r="C3558" s="1"/>
    </row>
    <row r="3559" spans="2:3" x14ac:dyDescent="0.3">
      <c r="B3559" s="1"/>
      <c r="C3559" s="1"/>
    </row>
    <row r="3560" spans="2:3" x14ac:dyDescent="0.3">
      <c r="B3560" s="1"/>
      <c r="C3560" s="1"/>
    </row>
    <row r="3561" spans="2:3" x14ac:dyDescent="0.3">
      <c r="B3561" s="1"/>
      <c r="C3561" s="1"/>
    </row>
    <row r="3562" spans="2:3" x14ac:dyDescent="0.3">
      <c r="B3562" s="1"/>
      <c r="C3562" s="1"/>
    </row>
    <row r="3563" spans="2:3" x14ac:dyDescent="0.3">
      <c r="B3563" s="1"/>
      <c r="C3563" s="1"/>
    </row>
    <row r="3564" spans="2:3" x14ac:dyDescent="0.3">
      <c r="B3564" s="1"/>
      <c r="C3564" s="1"/>
    </row>
    <row r="3565" spans="2:3" x14ac:dyDescent="0.3">
      <c r="B3565" s="1"/>
      <c r="C3565" s="1"/>
    </row>
    <row r="3566" spans="2:3" x14ac:dyDescent="0.3">
      <c r="B3566" s="1"/>
      <c r="C3566" s="1"/>
    </row>
    <row r="3567" spans="2:3" x14ac:dyDescent="0.3">
      <c r="B3567" s="1"/>
      <c r="C3567" s="1"/>
    </row>
    <row r="3568" spans="2:3" x14ac:dyDescent="0.3">
      <c r="B3568" s="1"/>
      <c r="C3568" s="1"/>
    </row>
    <row r="3569" spans="2:3" x14ac:dyDescent="0.3">
      <c r="B3569" s="1"/>
      <c r="C3569" s="1"/>
    </row>
    <row r="3570" spans="2:3" x14ac:dyDescent="0.3">
      <c r="B3570" s="1"/>
      <c r="C3570" s="1"/>
    </row>
    <row r="3571" spans="2:3" x14ac:dyDescent="0.3">
      <c r="B3571" s="1"/>
      <c r="C3571" s="1"/>
    </row>
    <row r="3572" spans="2:3" x14ac:dyDescent="0.3">
      <c r="B3572" s="1"/>
      <c r="C3572" s="1"/>
    </row>
    <row r="3573" spans="2:3" x14ac:dyDescent="0.3">
      <c r="B3573" s="1"/>
      <c r="C3573" s="1"/>
    </row>
    <row r="3574" spans="2:3" x14ac:dyDescent="0.3">
      <c r="B3574" s="1"/>
      <c r="C3574" s="1"/>
    </row>
    <row r="3575" spans="2:3" x14ac:dyDescent="0.3">
      <c r="B3575" s="1"/>
      <c r="C3575" s="1"/>
    </row>
    <row r="3576" spans="2:3" x14ac:dyDescent="0.3">
      <c r="B3576" s="1"/>
      <c r="C3576" s="1"/>
    </row>
    <row r="3577" spans="2:3" x14ac:dyDescent="0.3">
      <c r="B3577" s="1"/>
      <c r="C3577" s="1"/>
    </row>
    <row r="3578" spans="2:3" x14ac:dyDescent="0.3">
      <c r="B3578" s="1"/>
      <c r="C3578" s="1"/>
    </row>
    <row r="3579" spans="2:3" x14ac:dyDescent="0.3">
      <c r="B3579" s="1"/>
      <c r="C3579" s="1"/>
    </row>
    <row r="3580" spans="2:3" x14ac:dyDescent="0.3">
      <c r="B3580" s="1"/>
      <c r="C3580" s="1"/>
    </row>
    <row r="3581" spans="2:3" x14ac:dyDescent="0.3">
      <c r="B3581" s="1"/>
      <c r="C3581" s="1"/>
    </row>
    <row r="3582" spans="2:3" x14ac:dyDescent="0.3">
      <c r="B3582" s="1"/>
      <c r="C3582" s="1"/>
    </row>
    <row r="3583" spans="2:3" x14ac:dyDescent="0.3">
      <c r="B3583" s="1"/>
      <c r="C3583" s="1"/>
    </row>
    <row r="3584" spans="2:3" x14ac:dyDescent="0.3">
      <c r="B3584" s="1"/>
      <c r="C3584" s="1"/>
    </row>
    <row r="3585" spans="2:3" x14ac:dyDescent="0.3">
      <c r="B3585" s="1"/>
      <c r="C3585" s="1"/>
    </row>
    <row r="3586" spans="2:3" x14ac:dyDescent="0.3">
      <c r="B3586" s="1"/>
      <c r="C3586" s="1"/>
    </row>
    <row r="3587" spans="2:3" x14ac:dyDescent="0.3">
      <c r="B3587" s="1"/>
      <c r="C3587" s="1"/>
    </row>
    <row r="3588" spans="2:3" x14ac:dyDescent="0.3">
      <c r="B3588" s="1"/>
      <c r="C3588" s="1"/>
    </row>
    <row r="3589" spans="2:3" x14ac:dyDescent="0.3">
      <c r="B3589" s="1"/>
      <c r="C3589" s="1"/>
    </row>
    <row r="3590" spans="2:3" x14ac:dyDescent="0.3">
      <c r="B3590" s="1"/>
      <c r="C3590" s="1"/>
    </row>
    <row r="3591" spans="2:3" x14ac:dyDescent="0.3">
      <c r="B3591" s="1"/>
      <c r="C3591" s="1"/>
    </row>
    <row r="3592" spans="2:3" x14ac:dyDescent="0.3">
      <c r="B3592" s="1"/>
      <c r="C3592" s="1"/>
    </row>
    <row r="3593" spans="2:3" x14ac:dyDescent="0.3">
      <c r="B3593" s="1"/>
      <c r="C3593" s="1"/>
    </row>
    <row r="3594" spans="2:3" x14ac:dyDescent="0.3">
      <c r="B3594" s="1"/>
      <c r="C3594" s="1"/>
    </row>
    <row r="3595" spans="2:3" x14ac:dyDescent="0.3">
      <c r="B3595" s="1"/>
      <c r="C3595" s="1"/>
    </row>
    <row r="3596" spans="2:3" x14ac:dyDescent="0.3">
      <c r="B3596" s="1"/>
      <c r="C3596" s="1"/>
    </row>
    <row r="3597" spans="2:3" x14ac:dyDescent="0.3">
      <c r="B3597" s="1"/>
      <c r="C3597" s="1"/>
    </row>
    <row r="3598" spans="2:3" x14ac:dyDescent="0.3">
      <c r="B3598" s="1"/>
      <c r="C3598" s="1"/>
    </row>
    <row r="3599" spans="2:3" x14ac:dyDescent="0.3">
      <c r="B3599" s="1"/>
      <c r="C3599" s="1"/>
    </row>
    <row r="3600" spans="2:3" x14ac:dyDescent="0.3">
      <c r="B3600" s="1"/>
      <c r="C3600" s="1"/>
    </row>
    <row r="3601" spans="2:3" x14ac:dyDescent="0.3">
      <c r="B3601" s="1"/>
      <c r="C3601" s="1"/>
    </row>
    <row r="3602" spans="2:3" x14ac:dyDescent="0.3">
      <c r="B3602" s="1"/>
      <c r="C3602" s="1"/>
    </row>
    <row r="3603" spans="2:3" x14ac:dyDescent="0.3">
      <c r="B3603" s="1"/>
      <c r="C3603" s="1"/>
    </row>
    <row r="3604" spans="2:3" x14ac:dyDescent="0.3">
      <c r="B3604" s="1"/>
      <c r="C3604" s="1"/>
    </row>
    <row r="3605" spans="2:3" x14ac:dyDescent="0.3">
      <c r="B3605" s="1"/>
      <c r="C3605" s="1"/>
    </row>
    <row r="3606" spans="2:3" x14ac:dyDescent="0.3">
      <c r="B3606" s="1"/>
      <c r="C3606" s="1"/>
    </row>
    <row r="3607" spans="2:3" x14ac:dyDescent="0.3">
      <c r="B3607" s="1"/>
      <c r="C3607" s="1"/>
    </row>
    <row r="3608" spans="2:3" x14ac:dyDescent="0.3">
      <c r="B3608" s="1"/>
      <c r="C3608" s="1"/>
    </row>
    <row r="3609" spans="2:3" x14ac:dyDescent="0.3">
      <c r="B3609" s="1"/>
      <c r="C3609" s="1"/>
    </row>
    <row r="3610" spans="2:3" x14ac:dyDescent="0.3">
      <c r="B3610" s="1"/>
      <c r="C3610" s="1"/>
    </row>
    <row r="3611" spans="2:3" x14ac:dyDescent="0.3">
      <c r="B3611" s="1"/>
      <c r="C3611" s="1"/>
    </row>
    <row r="3612" spans="2:3" x14ac:dyDescent="0.3">
      <c r="B3612" s="1"/>
      <c r="C3612" s="1"/>
    </row>
    <row r="3613" spans="2:3" x14ac:dyDescent="0.3">
      <c r="B3613" s="1"/>
      <c r="C3613" s="1"/>
    </row>
    <row r="3614" spans="2:3" x14ac:dyDescent="0.3">
      <c r="B3614" s="1"/>
      <c r="C3614" s="1"/>
    </row>
    <row r="3615" spans="2:3" x14ac:dyDescent="0.3">
      <c r="B3615" s="1"/>
      <c r="C3615" s="1"/>
    </row>
    <row r="3616" spans="2:3" x14ac:dyDescent="0.3">
      <c r="B3616" s="1"/>
      <c r="C3616" s="1"/>
    </row>
    <row r="3617" spans="2:3" x14ac:dyDescent="0.3">
      <c r="B3617" s="1"/>
      <c r="C3617" s="1"/>
    </row>
    <row r="3618" spans="2:3" x14ac:dyDescent="0.3">
      <c r="B3618" s="1"/>
      <c r="C3618" s="1"/>
    </row>
    <row r="3619" spans="2:3" x14ac:dyDescent="0.3">
      <c r="B3619" s="1"/>
      <c r="C3619" s="1"/>
    </row>
    <row r="3620" spans="2:3" x14ac:dyDescent="0.3">
      <c r="B3620" s="1"/>
      <c r="C3620" s="1"/>
    </row>
    <row r="3621" spans="2:3" x14ac:dyDescent="0.3">
      <c r="B3621" s="1"/>
      <c r="C3621" s="1"/>
    </row>
    <row r="3622" spans="2:3" x14ac:dyDescent="0.3">
      <c r="B3622" s="1"/>
      <c r="C3622" s="1"/>
    </row>
    <row r="3623" spans="2:3" x14ac:dyDescent="0.3">
      <c r="B3623" s="1"/>
      <c r="C3623" s="1"/>
    </row>
    <row r="3624" spans="2:3" x14ac:dyDescent="0.3">
      <c r="B3624" s="1"/>
      <c r="C3624" s="1"/>
    </row>
    <row r="3625" spans="2:3" x14ac:dyDescent="0.3">
      <c r="B3625" s="1"/>
      <c r="C3625" s="1"/>
    </row>
    <row r="3626" spans="2:3" x14ac:dyDescent="0.3">
      <c r="B3626" s="1"/>
      <c r="C3626" s="1"/>
    </row>
    <row r="3627" spans="2:3" x14ac:dyDescent="0.3">
      <c r="B3627" s="1"/>
      <c r="C3627" s="1"/>
    </row>
    <row r="3628" spans="2:3" x14ac:dyDescent="0.3">
      <c r="B3628" s="1"/>
      <c r="C3628" s="1"/>
    </row>
    <row r="3629" spans="2:3" x14ac:dyDescent="0.3">
      <c r="B3629" s="1"/>
      <c r="C3629" s="1"/>
    </row>
    <row r="3630" spans="2:3" x14ac:dyDescent="0.3">
      <c r="B3630" s="1"/>
      <c r="C3630" s="1"/>
    </row>
    <row r="3631" spans="2:3" x14ac:dyDescent="0.3">
      <c r="B3631" s="1"/>
      <c r="C3631" s="1"/>
    </row>
    <row r="3632" spans="2:3" x14ac:dyDescent="0.3">
      <c r="B3632" s="1"/>
      <c r="C3632" s="1"/>
    </row>
    <row r="3633" spans="2:3" x14ac:dyDescent="0.3">
      <c r="B3633" s="1"/>
      <c r="C3633" s="1"/>
    </row>
    <row r="3634" spans="2:3" x14ac:dyDescent="0.3">
      <c r="B3634" s="1"/>
      <c r="C3634" s="1"/>
    </row>
    <row r="3635" spans="2:3" x14ac:dyDescent="0.3">
      <c r="B3635" s="1"/>
      <c r="C3635" s="1"/>
    </row>
    <row r="3636" spans="2:3" x14ac:dyDescent="0.3">
      <c r="B3636" s="1"/>
      <c r="C3636" s="1"/>
    </row>
    <row r="3637" spans="2:3" x14ac:dyDescent="0.3">
      <c r="B3637" s="1"/>
      <c r="C3637" s="1"/>
    </row>
    <row r="3638" spans="2:3" x14ac:dyDescent="0.3">
      <c r="B3638" s="1"/>
      <c r="C3638" s="1"/>
    </row>
    <row r="3639" spans="2:3" x14ac:dyDescent="0.3">
      <c r="B3639" s="1"/>
      <c r="C3639" s="1"/>
    </row>
    <row r="3640" spans="2:3" x14ac:dyDescent="0.3">
      <c r="B3640" s="1"/>
      <c r="C3640" s="1"/>
    </row>
    <row r="3641" spans="2:3" x14ac:dyDescent="0.3">
      <c r="B3641" s="1"/>
      <c r="C3641" s="1"/>
    </row>
    <row r="3642" spans="2:3" x14ac:dyDescent="0.3">
      <c r="B3642" s="1"/>
      <c r="C3642" s="1"/>
    </row>
    <row r="3643" spans="2:3" x14ac:dyDescent="0.3">
      <c r="B3643" s="1"/>
      <c r="C3643" s="1"/>
    </row>
    <row r="3644" spans="2:3" x14ac:dyDescent="0.3">
      <c r="B3644" s="1"/>
      <c r="C3644" s="1"/>
    </row>
    <row r="3645" spans="2:3" x14ac:dyDescent="0.3">
      <c r="B3645" s="1"/>
      <c r="C3645" s="1"/>
    </row>
    <row r="3646" spans="2:3" x14ac:dyDescent="0.3">
      <c r="B3646" s="1"/>
      <c r="C3646" s="1"/>
    </row>
    <row r="3647" spans="2:3" x14ac:dyDescent="0.3">
      <c r="B3647" s="1"/>
      <c r="C3647" s="1"/>
    </row>
    <row r="3648" spans="2:3" x14ac:dyDescent="0.3">
      <c r="B3648" s="1"/>
      <c r="C3648" s="1"/>
    </row>
    <row r="3649" spans="2:3" x14ac:dyDescent="0.3">
      <c r="B3649" s="1"/>
      <c r="C3649" s="1"/>
    </row>
    <row r="3650" spans="2:3" x14ac:dyDescent="0.3">
      <c r="B3650" s="1"/>
      <c r="C3650" s="1"/>
    </row>
    <row r="3651" spans="2:3" x14ac:dyDescent="0.3">
      <c r="B3651" s="1"/>
      <c r="C3651" s="1"/>
    </row>
    <row r="3652" spans="2:3" x14ac:dyDescent="0.3">
      <c r="B3652" s="1"/>
      <c r="C3652" s="1"/>
    </row>
    <row r="3653" spans="2:3" x14ac:dyDescent="0.3">
      <c r="B3653" s="1"/>
      <c r="C3653" s="1"/>
    </row>
    <row r="3654" spans="2:3" x14ac:dyDescent="0.3">
      <c r="B3654" s="1"/>
      <c r="C3654" s="1"/>
    </row>
    <row r="3655" spans="2:3" x14ac:dyDescent="0.3">
      <c r="B3655" s="1"/>
      <c r="C3655" s="1"/>
    </row>
    <row r="3656" spans="2:3" x14ac:dyDescent="0.3">
      <c r="B3656" s="1"/>
      <c r="C3656" s="1"/>
    </row>
    <row r="3657" spans="2:3" x14ac:dyDescent="0.3">
      <c r="B3657" s="1"/>
      <c r="C3657" s="1"/>
    </row>
    <row r="3658" spans="2:3" x14ac:dyDescent="0.3">
      <c r="B3658" s="1"/>
      <c r="C3658" s="1"/>
    </row>
    <row r="3659" spans="2:3" x14ac:dyDescent="0.3">
      <c r="B3659" s="1"/>
      <c r="C3659" s="1"/>
    </row>
    <row r="3660" spans="2:3" x14ac:dyDescent="0.3">
      <c r="B3660" s="1"/>
      <c r="C3660" s="1"/>
    </row>
    <row r="3661" spans="2:3" x14ac:dyDescent="0.3">
      <c r="B3661" s="1"/>
      <c r="C3661" s="1"/>
    </row>
    <row r="3662" spans="2:3" x14ac:dyDescent="0.3">
      <c r="B3662" s="1"/>
      <c r="C3662" s="1"/>
    </row>
    <row r="3663" spans="2:3" x14ac:dyDescent="0.3">
      <c r="B3663" s="1"/>
      <c r="C3663" s="1"/>
    </row>
    <row r="3664" spans="2:3" x14ac:dyDescent="0.3">
      <c r="B3664" s="1"/>
      <c r="C3664" s="1"/>
    </row>
    <row r="3665" spans="2:3" x14ac:dyDescent="0.3">
      <c r="B3665" s="1"/>
      <c r="C3665" s="1"/>
    </row>
    <row r="3666" spans="2:3" x14ac:dyDescent="0.3">
      <c r="B3666" s="1"/>
      <c r="C3666" s="1"/>
    </row>
    <row r="3667" spans="2:3" x14ac:dyDescent="0.3">
      <c r="B3667" s="1"/>
      <c r="C3667" s="1"/>
    </row>
    <row r="3668" spans="2:3" x14ac:dyDescent="0.3">
      <c r="B3668" s="1"/>
      <c r="C3668" s="1"/>
    </row>
    <row r="3669" spans="2:3" x14ac:dyDescent="0.3">
      <c r="B3669" s="1"/>
      <c r="C3669" s="1"/>
    </row>
    <row r="3670" spans="2:3" x14ac:dyDescent="0.3">
      <c r="B3670" s="1"/>
      <c r="C3670" s="1"/>
    </row>
    <row r="3671" spans="2:3" x14ac:dyDescent="0.3">
      <c r="B3671" s="1"/>
      <c r="C3671" s="1"/>
    </row>
    <row r="3672" spans="2:3" x14ac:dyDescent="0.3">
      <c r="B3672" s="1"/>
      <c r="C3672" s="1"/>
    </row>
    <row r="3673" spans="2:3" x14ac:dyDescent="0.3">
      <c r="B3673" s="1"/>
      <c r="C3673" s="1"/>
    </row>
    <row r="3674" spans="2:3" x14ac:dyDescent="0.3">
      <c r="B3674" s="1"/>
      <c r="C3674" s="1"/>
    </row>
    <row r="3675" spans="2:3" x14ac:dyDescent="0.3">
      <c r="B3675" s="1"/>
      <c r="C3675" s="1"/>
    </row>
    <row r="3676" spans="2:3" x14ac:dyDescent="0.3">
      <c r="B3676" s="1"/>
      <c r="C3676" s="1"/>
    </row>
    <row r="3677" spans="2:3" x14ac:dyDescent="0.3">
      <c r="B3677" s="1"/>
      <c r="C3677" s="1"/>
    </row>
    <row r="3678" spans="2:3" x14ac:dyDescent="0.3">
      <c r="B3678" s="1"/>
      <c r="C3678" s="1"/>
    </row>
    <row r="3679" spans="2:3" x14ac:dyDescent="0.3">
      <c r="B3679" s="1"/>
      <c r="C3679" s="1"/>
    </row>
    <row r="3680" spans="2:3" x14ac:dyDescent="0.3">
      <c r="B3680" s="1"/>
      <c r="C3680" s="1"/>
    </row>
    <row r="3681" spans="2:3" x14ac:dyDescent="0.3">
      <c r="B3681" s="1"/>
      <c r="C3681" s="1"/>
    </row>
    <row r="3682" spans="2:3" x14ac:dyDescent="0.3">
      <c r="B3682" s="1"/>
      <c r="C3682" s="1"/>
    </row>
    <row r="3683" spans="2:3" x14ac:dyDescent="0.3">
      <c r="B3683" s="1"/>
      <c r="C3683" s="1"/>
    </row>
    <row r="3684" spans="2:3" x14ac:dyDescent="0.3">
      <c r="B3684" s="1"/>
      <c r="C3684" s="1"/>
    </row>
    <row r="3685" spans="2:3" x14ac:dyDescent="0.3">
      <c r="B3685" s="1"/>
      <c r="C3685" s="1"/>
    </row>
    <row r="3686" spans="2:3" x14ac:dyDescent="0.3">
      <c r="B3686" s="1"/>
      <c r="C3686" s="1"/>
    </row>
    <row r="3687" spans="2:3" x14ac:dyDescent="0.3">
      <c r="B3687" s="1"/>
      <c r="C3687" s="1"/>
    </row>
    <row r="3688" spans="2:3" x14ac:dyDescent="0.3">
      <c r="B3688" s="1"/>
      <c r="C3688" s="1"/>
    </row>
    <row r="3689" spans="2:3" x14ac:dyDescent="0.3">
      <c r="B3689" s="1"/>
      <c r="C3689" s="1"/>
    </row>
    <row r="3690" spans="2:3" x14ac:dyDescent="0.3">
      <c r="B3690" s="1"/>
      <c r="C3690" s="1"/>
    </row>
    <row r="3691" spans="2:3" x14ac:dyDescent="0.3">
      <c r="B3691" s="1"/>
      <c r="C3691" s="1"/>
    </row>
    <row r="3692" spans="2:3" x14ac:dyDescent="0.3">
      <c r="B3692" s="1"/>
      <c r="C3692" s="1"/>
    </row>
    <row r="3693" spans="2:3" x14ac:dyDescent="0.3">
      <c r="B3693" s="1"/>
      <c r="C3693" s="1"/>
    </row>
    <row r="3694" spans="2:3" x14ac:dyDescent="0.3">
      <c r="B3694" s="1"/>
      <c r="C3694" s="1"/>
    </row>
    <row r="3695" spans="2:3" x14ac:dyDescent="0.3">
      <c r="B3695" s="1"/>
      <c r="C3695" s="1"/>
    </row>
    <row r="3696" spans="2:3" x14ac:dyDescent="0.3">
      <c r="B3696" s="1"/>
      <c r="C3696" s="1"/>
    </row>
    <row r="3697" spans="2:3" x14ac:dyDescent="0.3">
      <c r="B3697" s="1"/>
      <c r="C3697" s="1"/>
    </row>
    <row r="3698" spans="2:3" x14ac:dyDescent="0.3">
      <c r="B3698" s="1"/>
      <c r="C3698" s="1"/>
    </row>
    <row r="3699" spans="2:3" x14ac:dyDescent="0.3">
      <c r="B3699" s="1"/>
      <c r="C3699" s="1"/>
    </row>
    <row r="3700" spans="2:3" x14ac:dyDescent="0.3">
      <c r="B3700" s="1"/>
      <c r="C3700" s="1"/>
    </row>
    <row r="3701" spans="2:3" x14ac:dyDescent="0.3">
      <c r="B3701" s="1"/>
      <c r="C3701" s="1"/>
    </row>
    <row r="3702" spans="2:3" x14ac:dyDescent="0.3">
      <c r="B3702" s="1"/>
      <c r="C3702" s="1"/>
    </row>
    <row r="3703" spans="2:3" x14ac:dyDescent="0.3">
      <c r="B3703" s="1"/>
      <c r="C3703" s="1"/>
    </row>
    <row r="3704" spans="2:3" x14ac:dyDescent="0.3">
      <c r="B3704" s="1"/>
      <c r="C3704" s="1"/>
    </row>
    <row r="3705" spans="2:3" x14ac:dyDescent="0.3">
      <c r="B3705" s="1"/>
      <c r="C3705" s="1"/>
    </row>
    <row r="3706" spans="2:3" x14ac:dyDescent="0.3">
      <c r="B3706" s="1"/>
      <c r="C3706" s="1"/>
    </row>
    <row r="3707" spans="2:3" x14ac:dyDescent="0.3">
      <c r="B3707" s="1"/>
      <c r="C3707" s="1"/>
    </row>
    <row r="3708" spans="2:3" x14ac:dyDescent="0.3">
      <c r="B3708" s="1"/>
      <c r="C3708" s="1"/>
    </row>
    <row r="3709" spans="2:3" x14ac:dyDescent="0.3">
      <c r="B3709" s="1"/>
      <c r="C3709" s="1"/>
    </row>
    <row r="3710" spans="2:3" x14ac:dyDescent="0.3">
      <c r="B3710" s="1"/>
      <c r="C3710" s="1"/>
    </row>
    <row r="3711" spans="2:3" x14ac:dyDescent="0.3">
      <c r="B3711" s="1"/>
      <c r="C3711" s="1"/>
    </row>
    <row r="3712" spans="2:3" x14ac:dyDescent="0.3">
      <c r="B3712" s="1"/>
      <c r="C3712" s="1"/>
    </row>
    <row r="3713" spans="2:3" x14ac:dyDescent="0.3">
      <c r="B3713" s="1"/>
      <c r="C3713" s="1"/>
    </row>
    <row r="3714" spans="2:3" x14ac:dyDescent="0.3">
      <c r="B3714" s="1"/>
      <c r="C3714" s="1"/>
    </row>
    <row r="3715" spans="2:3" x14ac:dyDescent="0.3">
      <c r="B3715" s="1"/>
      <c r="C3715" s="1"/>
    </row>
    <row r="3716" spans="2:3" x14ac:dyDescent="0.3">
      <c r="B3716" s="1"/>
      <c r="C3716" s="1"/>
    </row>
    <row r="3717" spans="2:3" x14ac:dyDescent="0.3">
      <c r="B3717" s="1"/>
      <c r="C3717" s="1"/>
    </row>
    <row r="3718" spans="2:3" x14ac:dyDescent="0.3">
      <c r="B3718" s="1"/>
      <c r="C3718" s="1"/>
    </row>
    <row r="3719" spans="2:3" x14ac:dyDescent="0.3">
      <c r="B3719" s="1"/>
      <c r="C3719" s="1"/>
    </row>
    <row r="3720" spans="2:3" x14ac:dyDescent="0.3">
      <c r="B3720" s="1"/>
      <c r="C3720" s="1"/>
    </row>
    <row r="3721" spans="2:3" x14ac:dyDescent="0.3">
      <c r="B3721" s="1"/>
      <c r="C3721" s="1"/>
    </row>
    <row r="3722" spans="2:3" x14ac:dyDescent="0.3">
      <c r="B3722" s="1"/>
      <c r="C3722" s="1"/>
    </row>
    <row r="3723" spans="2:3" x14ac:dyDescent="0.3">
      <c r="B3723" s="1"/>
      <c r="C3723" s="1"/>
    </row>
    <row r="3724" spans="2:3" x14ac:dyDescent="0.3">
      <c r="B3724" s="1"/>
      <c r="C3724" s="1"/>
    </row>
    <row r="3725" spans="2:3" x14ac:dyDescent="0.3">
      <c r="B3725" s="1"/>
      <c r="C3725" s="1"/>
    </row>
    <row r="3726" spans="2:3" x14ac:dyDescent="0.3">
      <c r="B3726" s="1"/>
      <c r="C3726" s="1"/>
    </row>
    <row r="3727" spans="2:3" x14ac:dyDescent="0.3">
      <c r="B3727" s="1"/>
      <c r="C3727" s="1"/>
    </row>
    <row r="3728" spans="2:3" x14ac:dyDescent="0.3">
      <c r="B3728" s="1"/>
      <c r="C3728" s="1"/>
    </row>
    <row r="3729" spans="2:3" x14ac:dyDescent="0.3">
      <c r="B3729" s="1"/>
      <c r="C3729" s="1"/>
    </row>
    <row r="3730" spans="2:3" x14ac:dyDescent="0.3">
      <c r="B3730" s="1"/>
      <c r="C3730" s="1"/>
    </row>
    <row r="3731" spans="2:3" x14ac:dyDescent="0.3">
      <c r="B3731" s="1"/>
      <c r="C3731" s="1"/>
    </row>
    <row r="3732" spans="2:3" x14ac:dyDescent="0.3">
      <c r="B3732" s="1"/>
      <c r="C3732" s="1"/>
    </row>
    <row r="3733" spans="2:3" x14ac:dyDescent="0.3">
      <c r="B3733" s="1"/>
      <c r="C3733" s="1"/>
    </row>
    <row r="3734" spans="2:3" x14ac:dyDescent="0.3">
      <c r="B3734" s="1"/>
      <c r="C3734" s="1"/>
    </row>
    <row r="3735" spans="2:3" x14ac:dyDescent="0.3">
      <c r="B3735" s="1"/>
      <c r="C3735" s="1"/>
    </row>
    <row r="3736" spans="2:3" x14ac:dyDescent="0.3">
      <c r="B3736" s="1"/>
      <c r="C3736" s="1"/>
    </row>
    <row r="3737" spans="2:3" x14ac:dyDescent="0.3">
      <c r="B3737" s="1"/>
      <c r="C3737" s="1"/>
    </row>
    <row r="3738" spans="2:3" x14ac:dyDescent="0.3">
      <c r="B3738" s="1"/>
      <c r="C3738" s="1"/>
    </row>
    <row r="3739" spans="2:3" x14ac:dyDescent="0.3">
      <c r="B3739" s="1"/>
      <c r="C3739" s="1"/>
    </row>
    <row r="3740" spans="2:3" x14ac:dyDescent="0.3">
      <c r="B3740" s="1"/>
      <c r="C3740" s="1"/>
    </row>
    <row r="3741" spans="2:3" x14ac:dyDescent="0.3">
      <c r="B3741" s="1"/>
      <c r="C3741" s="1"/>
    </row>
    <row r="3742" spans="2:3" x14ac:dyDescent="0.3">
      <c r="B3742" s="1"/>
      <c r="C3742" s="1"/>
    </row>
    <row r="3743" spans="2:3" x14ac:dyDescent="0.3">
      <c r="B3743" s="1"/>
      <c r="C3743" s="1"/>
    </row>
    <row r="3744" spans="2:3" x14ac:dyDescent="0.3">
      <c r="B3744" s="1"/>
      <c r="C3744" s="1"/>
    </row>
    <row r="3745" spans="2:3" x14ac:dyDescent="0.3">
      <c r="B3745" s="1"/>
      <c r="C3745" s="1"/>
    </row>
    <row r="3746" spans="2:3" x14ac:dyDescent="0.3">
      <c r="B3746" s="1"/>
      <c r="C3746" s="1"/>
    </row>
    <row r="3747" spans="2:3" x14ac:dyDescent="0.3">
      <c r="B3747" s="1"/>
      <c r="C3747" s="1"/>
    </row>
    <row r="3748" spans="2:3" x14ac:dyDescent="0.3">
      <c r="B3748" s="1"/>
      <c r="C3748" s="1"/>
    </row>
    <row r="3749" spans="2:3" x14ac:dyDescent="0.3">
      <c r="B3749" s="1"/>
      <c r="C3749" s="1"/>
    </row>
    <row r="3750" spans="2:3" x14ac:dyDescent="0.3">
      <c r="B3750" s="1"/>
      <c r="C3750" s="1"/>
    </row>
    <row r="3751" spans="2:3" x14ac:dyDescent="0.3">
      <c r="B3751" s="1"/>
      <c r="C3751" s="1"/>
    </row>
    <row r="3752" spans="2:3" x14ac:dyDescent="0.3">
      <c r="B3752" s="1"/>
      <c r="C3752" s="1"/>
    </row>
    <row r="3753" spans="2:3" x14ac:dyDescent="0.3">
      <c r="B3753" s="1"/>
      <c r="C3753" s="1"/>
    </row>
    <row r="3754" spans="2:3" x14ac:dyDescent="0.3">
      <c r="B3754" s="1"/>
      <c r="C3754" s="1"/>
    </row>
    <row r="3755" spans="2:3" x14ac:dyDescent="0.3">
      <c r="B3755" s="1"/>
      <c r="C3755" s="1"/>
    </row>
    <row r="3756" spans="2:3" x14ac:dyDescent="0.3">
      <c r="B3756" s="1"/>
      <c r="C3756" s="1"/>
    </row>
    <row r="3757" spans="2:3" x14ac:dyDescent="0.3">
      <c r="B3757" s="1"/>
      <c r="C3757" s="1"/>
    </row>
    <row r="3758" spans="2:3" x14ac:dyDescent="0.3">
      <c r="B3758" s="1"/>
      <c r="C3758" s="1"/>
    </row>
    <row r="3759" spans="2:3" x14ac:dyDescent="0.3">
      <c r="B3759" s="1"/>
      <c r="C3759" s="1"/>
    </row>
    <row r="3760" spans="2:3" x14ac:dyDescent="0.3">
      <c r="B3760" s="1"/>
      <c r="C3760" s="1"/>
    </row>
    <row r="3761" spans="2:3" x14ac:dyDescent="0.3">
      <c r="B3761" s="1"/>
      <c r="C3761" s="1"/>
    </row>
    <row r="3762" spans="2:3" x14ac:dyDescent="0.3">
      <c r="B3762" s="1"/>
      <c r="C3762" s="1"/>
    </row>
    <row r="3763" spans="2:3" x14ac:dyDescent="0.3">
      <c r="B3763" s="1"/>
      <c r="C3763" s="1"/>
    </row>
    <row r="3764" spans="2:3" x14ac:dyDescent="0.3">
      <c r="B3764" s="1"/>
      <c r="C3764" s="1"/>
    </row>
    <row r="3765" spans="2:3" x14ac:dyDescent="0.3">
      <c r="B3765" s="1"/>
      <c r="C3765" s="1"/>
    </row>
    <row r="3766" spans="2:3" x14ac:dyDescent="0.3">
      <c r="B3766" s="1"/>
      <c r="C3766" s="1"/>
    </row>
    <row r="3767" spans="2:3" x14ac:dyDescent="0.3">
      <c r="B3767" s="1"/>
      <c r="C3767" s="1"/>
    </row>
    <row r="3768" spans="2:3" x14ac:dyDescent="0.3">
      <c r="B3768" s="1"/>
      <c r="C3768" s="1"/>
    </row>
    <row r="3769" spans="2:3" x14ac:dyDescent="0.3">
      <c r="B3769" s="1"/>
      <c r="C3769" s="1"/>
    </row>
    <row r="3770" spans="2:3" x14ac:dyDescent="0.3">
      <c r="B3770" s="1"/>
      <c r="C3770" s="1"/>
    </row>
    <row r="3771" spans="2:3" x14ac:dyDescent="0.3">
      <c r="B3771" s="1"/>
      <c r="C3771" s="1"/>
    </row>
    <row r="3772" spans="2:3" x14ac:dyDescent="0.3">
      <c r="B3772" s="1"/>
      <c r="C3772" s="1"/>
    </row>
    <row r="3773" spans="2:3" x14ac:dyDescent="0.3">
      <c r="B3773" s="1"/>
      <c r="C3773" s="1"/>
    </row>
    <row r="3774" spans="2:3" x14ac:dyDescent="0.3">
      <c r="B3774" s="1"/>
      <c r="C3774" s="1"/>
    </row>
    <row r="3775" spans="2:3" x14ac:dyDescent="0.3">
      <c r="B3775" s="1"/>
      <c r="C3775" s="1"/>
    </row>
    <row r="3776" spans="2:3" x14ac:dyDescent="0.3">
      <c r="B3776" s="1"/>
      <c r="C3776" s="1"/>
    </row>
    <row r="3777" spans="2:3" x14ac:dyDescent="0.3">
      <c r="B3777" s="1"/>
      <c r="C3777" s="1"/>
    </row>
    <row r="3778" spans="2:3" x14ac:dyDescent="0.3">
      <c r="B3778" s="1"/>
      <c r="C3778" s="1"/>
    </row>
    <row r="3779" spans="2:3" x14ac:dyDescent="0.3">
      <c r="B3779" s="1"/>
      <c r="C3779" s="1"/>
    </row>
    <row r="3780" spans="2:3" x14ac:dyDescent="0.3">
      <c r="B3780" s="1"/>
      <c r="C3780" s="1"/>
    </row>
    <row r="3781" spans="2:3" x14ac:dyDescent="0.3">
      <c r="B3781" s="1"/>
      <c r="C3781" s="1"/>
    </row>
    <row r="3782" spans="2:3" x14ac:dyDescent="0.3">
      <c r="B3782" s="1"/>
      <c r="C3782" s="1"/>
    </row>
    <row r="3783" spans="2:3" x14ac:dyDescent="0.3">
      <c r="B3783" s="1"/>
      <c r="C3783" s="1"/>
    </row>
    <row r="3784" spans="2:3" x14ac:dyDescent="0.3">
      <c r="B3784" s="1"/>
      <c r="C3784" s="1"/>
    </row>
    <row r="3785" spans="2:3" x14ac:dyDescent="0.3">
      <c r="B3785" s="1"/>
      <c r="C3785" s="1"/>
    </row>
    <row r="3786" spans="2:3" x14ac:dyDescent="0.3">
      <c r="B3786" s="1"/>
      <c r="C3786" s="1"/>
    </row>
    <row r="3787" spans="2:3" x14ac:dyDescent="0.3">
      <c r="B3787" s="1"/>
      <c r="C3787" s="1"/>
    </row>
    <row r="3788" spans="2:3" x14ac:dyDescent="0.3">
      <c r="B3788" s="1"/>
      <c r="C3788" s="1"/>
    </row>
    <row r="3789" spans="2:3" x14ac:dyDescent="0.3">
      <c r="B3789" s="1"/>
      <c r="C3789" s="1"/>
    </row>
    <row r="3790" spans="2:3" x14ac:dyDescent="0.3">
      <c r="B3790" s="1"/>
      <c r="C3790" s="1"/>
    </row>
    <row r="3791" spans="2:3" x14ac:dyDescent="0.3">
      <c r="B3791" s="1"/>
      <c r="C3791" s="1"/>
    </row>
    <row r="3792" spans="2:3" x14ac:dyDescent="0.3">
      <c r="B3792" s="1"/>
      <c r="C3792" s="1"/>
    </row>
    <row r="3793" spans="2:3" x14ac:dyDescent="0.3">
      <c r="B3793" s="1"/>
      <c r="C3793" s="1"/>
    </row>
    <row r="3794" spans="2:3" x14ac:dyDescent="0.3">
      <c r="B3794" s="1"/>
      <c r="C3794" s="1"/>
    </row>
    <row r="3795" spans="2:3" x14ac:dyDescent="0.3">
      <c r="B3795" s="1"/>
      <c r="C3795" s="1"/>
    </row>
    <row r="3796" spans="2:3" x14ac:dyDescent="0.3">
      <c r="B3796" s="1"/>
      <c r="C3796" s="1"/>
    </row>
    <row r="3797" spans="2:3" x14ac:dyDescent="0.3">
      <c r="B3797" s="1"/>
      <c r="C3797" s="1"/>
    </row>
    <row r="3798" spans="2:3" x14ac:dyDescent="0.3">
      <c r="B3798" s="1"/>
      <c r="C3798" s="1"/>
    </row>
    <row r="3799" spans="2:3" x14ac:dyDescent="0.3">
      <c r="B3799" s="1"/>
      <c r="C3799" s="1"/>
    </row>
    <row r="3800" spans="2:3" x14ac:dyDescent="0.3">
      <c r="B3800" s="1"/>
      <c r="C3800" s="1"/>
    </row>
    <row r="3801" spans="2:3" x14ac:dyDescent="0.3">
      <c r="B3801" s="1"/>
      <c r="C3801" s="1"/>
    </row>
    <row r="3802" spans="2:3" x14ac:dyDescent="0.3">
      <c r="B3802" s="1"/>
      <c r="C3802" s="1"/>
    </row>
    <row r="3803" spans="2:3" x14ac:dyDescent="0.3">
      <c r="B3803" s="1"/>
      <c r="C3803" s="1"/>
    </row>
    <row r="3804" spans="2:3" x14ac:dyDescent="0.3">
      <c r="B3804" s="1"/>
      <c r="C3804" s="1"/>
    </row>
    <row r="3805" spans="2:3" x14ac:dyDescent="0.3">
      <c r="B3805" s="1"/>
      <c r="C3805" s="1"/>
    </row>
    <row r="3806" spans="2:3" x14ac:dyDescent="0.3">
      <c r="B3806" s="1"/>
      <c r="C3806" s="1"/>
    </row>
    <row r="3807" spans="2:3" x14ac:dyDescent="0.3">
      <c r="B3807" s="1"/>
      <c r="C3807" s="1"/>
    </row>
    <row r="3808" spans="2:3" x14ac:dyDescent="0.3">
      <c r="B3808" s="1"/>
      <c r="C3808" s="1"/>
    </row>
    <row r="3809" spans="2:3" x14ac:dyDescent="0.3">
      <c r="B3809" s="1"/>
      <c r="C3809" s="1"/>
    </row>
    <row r="3810" spans="2:3" x14ac:dyDescent="0.3">
      <c r="B3810" s="1"/>
      <c r="C3810" s="1"/>
    </row>
    <row r="3811" spans="2:3" x14ac:dyDescent="0.3">
      <c r="B3811" s="1"/>
      <c r="C3811" s="1"/>
    </row>
    <row r="3812" spans="2:3" x14ac:dyDescent="0.3">
      <c r="B3812" s="1"/>
      <c r="C3812" s="1"/>
    </row>
    <row r="3813" spans="2:3" x14ac:dyDescent="0.3">
      <c r="B3813" s="1"/>
      <c r="C3813" s="1"/>
    </row>
    <row r="3814" spans="2:3" x14ac:dyDescent="0.3">
      <c r="B3814" s="1"/>
      <c r="C3814" s="1"/>
    </row>
    <row r="3815" spans="2:3" x14ac:dyDescent="0.3">
      <c r="B3815" s="1"/>
      <c r="C3815" s="1"/>
    </row>
    <row r="3816" spans="2:3" x14ac:dyDescent="0.3">
      <c r="B3816" s="1"/>
      <c r="C3816" s="1"/>
    </row>
    <row r="3817" spans="2:3" x14ac:dyDescent="0.3">
      <c r="B3817" s="1"/>
      <c r="C3817" s="1"/>
    </row>
    <row r="3818" spans="2:3" x14ac:dyDescent="0.3">
      <c r="B3818" s="1"/>
      <c r="C3818" s="1"/>
    </row>
    <row r="3819" spans="2:3" x14ac:dyDescent="0.3">
      <c r="B3819" s="1"/>
      <c r="C3819" s="1"/>
    </row>
    <row r="3820" spans="2:3" x14ac:dyDescent="0.3">
      <c r="B3820" s="1"/>
      <c r="C3820" s="1"/>
    </row>
    <row r="3821" spans="2:3" x14ac:dyDescent="0.3">
      <c r="B3821" s="1"/>
      <c r="C3821" s="1"/>
    </row>
    <row r="3822" spans="2:3" x14ac:dyDescent="0.3">
      <c r="B3822" s="1"/>
      <c r="C3822" s="1"/>
    </row>
    <row r="3823" spans="2:3" x14ac:dyDescent="0.3">
      <c r="B3823" s="1"/>
      <c r="C3823" s="1"/>
    </row>
    <row r="3824" spans="2:3" x14ac:dyDescent="0.3">
      <c r="B3824" s="1"/>
      <c r="C3824" s="1"/>
    </row>
    <row r="3825" spans="2:3" x14ac:dyDescent="0.3">
      <c r="B3825" s="1"/>
      <c r="C3825" s="1"/>
    </row>
    <row r="3826" spans="2:3" x14ac:dyDescent="0.3">
      <c r="B3826" s="1"/>
      <c r="C3826" s="1"/>
    </row>
    <row r="3827" spans="2:3" x14ac:dyDescent="0.3">
      <c r="B3827" s="1"/>
      <c r="C3827" s="1"/>
    </row>
    <row r="3828" spans="2:3" x14ac:dyDescent="0.3">
      <c r="B3828" s="1"/>
      <c r="C3828" s="1"/>
    </row>
    <row r="3829" spans="2:3" x14ac:dyDescent="0.3">
      <c r="B3829" s="1"/>
      <c r="C3829" s="1"/>
    </row>
    <row r="3830" spans="2:3" x14ac:dyDescent="0.3">
      <c r="B3830" s="1"/>
      <c r="C3830" s="1"/>
    </row>
    <row r="3831" spans="2:3" x14ac:dyDescent="0.3">
      <c r="B3831" s="1"/>
      <c r="C3831" s="1"/>
    </row>
    <row r="3832" spans="2:3" x14ac:dyDescent="0.3">
      <c r="B3832" s="1"/>
      <c r="C3832" s="1"/>
    </row>
    <row r="3833" spans="2:3" x14ac:dyDescent="0.3">
      <c r="B3833" s="1"/>
      <c r="C3833" s="1"/>
    </row>
    <row r="3834" spans="2:3" x14ac:dyDescent="0.3">
      <c r="B3834" s="1"/>
      <c r="C3834" s="1"/>
    </row>
    <row r="3835" spans="2:3" x14ac:dyDescent="0.3">
      <c r="B3835" s="1"/>
      <c r="C3835" s="1"/>
    </row>
    <row r="3836" spans="2:3" x14ac:dyDescent="0.3">
      <c r="B3836" s="1"/>
      <c r="C3836" s="1"/>
    </row>
    <row r="3837" spans="2:3" x14ac:dyDescent="0.3">
      <c r="B3837" s="1"/>
      <c r="C3837" s="1"/>
    </row>
    <row r="3838" spans="2:3" x14ac:dyDescent="0.3">
      <c r="B3838" s="1"/>
      <c r="C3838" s="1"/>
    </row>
    <row r="3839" spans="2:3" x14ac:dyDescent="0.3">
      <c r="B3839" s="1"/>
      <c r="C3839" s="1"/>
    </row>
    <row r="3840" spans="2:3" x14ac:dyDescent="0.3">
      <c r="B3840" s="1"/>
      <c r="C3840" s="1"/>
    </row>
    <row r="3841" spans="2:3" x14ac:dyDescent="0.3">
      <c r="B3841" s="1"/>
      <c r="C3841" s="1"/>
    </row>
    <row r="3842" spans="2:3" x14ac:dyDescent="0.3">
      <c r="B3842" s="1"/>
      <c r="C3842" s="1"/>
    </row>
    <row r="3843" spans="2:3" x14ac:dyDescent="0.3">
      <c r="B3843" s="1"/>
      <c r="C3843" s="1"/>
    </row>
    <row r="3844" spans="2:3" x14ac:dyDescent="0.3">
      <c r="B3844" s="1"/>
      <c r="C3844" s="1"/>
    </row>
    <row r="3845" spans="2:3" x14ac:dyDescent="0.3">
      <c r="B3845" s="1"/>
      <c r="C3845" s="1"/>
    </row>
    <row r="3846" spans="2:3" x14ac:dyDescent="0.3">
      <c r="B3846" s="1"/>
      <c r="C3846" s="1"/>
    </row>
    <row r="3847" spans="2:3" x14ac:dyDescent="0.3">
      <c r="B3847" s="1"/>
      <c r="C3847" s="1"/>
    </row>
    <row r="3848" spans="2:3" x14ac:dyDescent="0.3">
      <c r="B3848" s="1"/>
      <c r="C3848" s="1"/>
    </row>
    <row r="3849" spans="2:3" x14ac:dyDescent="0.3">
      <c r="B3849" s="1"/>
      <c r="C3849" s="1"/>
    </row>
    <row r="3850" spans="2:3" x14ac:dyDescent="0.3">
      <c r="B3850" s="1"/>
      <c r="C3850" s="1"/>
    </row>
    <row r="3851" spans="2:3" x14ac:dyDescent="0.3">
      <c r="B3851" s="1"/>
      <c r="C3851" s="1"/>
    </row>
    <row r="3852" spans="2:3" x14ac:dyDescent="0.3">
      <c r="B3852" s="1"/>
      <c r="C3852" s="1"/>
    </row>
    <row r="3853" spans="2:3" x14ac:dyDescent="0.3">
      <c r="B3853" s="1"/>
      <c r="C3853" s="1"/>
    </row>
    <row r="3854" spans="2:3" x14ac:dyDescent="0.3">
      <c r="B3854" s="1"/>
      <c r="C3854" s="1"/>
    </row>
    <row r="3855" spans="2:3" x14ac:dyDescent="0.3">
      <c r="B3855" s="1"/>
      <c r="C3855" s="1"/>
    </row>
    <row r="3856" spans="2:3" x14ac:dyDescent="0.3">
      <c r="B3856" s="1"/>
      <c r="C3856" s="1"/>
    </row>
    <row r="3857" spans="2:3" x14ac:dyDescent="0.3">
      <c r="B3857" s="1"/>
      <c r="C3857" s="1"/>
    </row>
    <row r="3858" spans="2:3" x14ac:dyDescent="0.3">
      <c r="B3858" s="1"/>
      <c r="C3858" s="1"/>
    </row>
    <row r="3859" spans="2:3" x14ac:dyDescent="0.3">
      <c r="B3859" s="1"/>
      <c r="C3859" s="1"/>
    </row>
    <row r="3860" spans="2:3" x14ac:dyDescent="0.3">
      <c r="B3860" s="1"/>
      <c r="C3860" s="1"/>
    </row>
    <row r="3861" spans="2:3" x14ac:dyDescent="0.3">
      <c r="B3861" s="1"/>
      <c r="C3861" s="1"/>
    </row>
    <row r="3862" spans="2:3" x14ac:dyDescent="0.3">
      <c r="B3862" s="1"/>
      <c r="C3862" s="1"/>
    </row>
    <row r="3863" spans="2:3" x14ac:dyDescent="0.3">
      <c r="B3863" s="1"/>
      <c r="C3863" s="1"/>
    </row>
    <row r="3864" spans="2:3" x14ac:dyDescent="0.3">
      <c r="B3864" s="1"/>
      <c r="C3864" s="1"/>
    </row>
    <row r="3865" spans="2:3" x14ac:dyDescent="0.3">
      <c r="B3865" s="1"/>
      <c r="C3865" s="1"/>
    </row>
    <row r="3866" spans="2:3" x14ac:dyDescent="0.3">
      <c r="B3866" s="1"/>
      <c r="C3866" s="1"/>
    </row>
    <row r="3867" spans="2:3" x14ac:dyDescent="0.3">
      <c r="B3867" s="1"/>
      <c r="C3867" s="1"/>
    </row>
    <row r="3868" spans="2:3" x14ac:dyDescent="0.3">
      <c r="B3868" s="1"/>
      <c r="C3868" s="1"/>
    </row>
    <row r="3869" spans="2:3" x14ac:dyDescent="0.3">
      <c r="B3869" s="1"/>
      <c r="C3869" s="1"/>
    </row>
    <row r="3870" spans="2:3" x14ac:dyDescent="0.3">
      <c r="B3870" s="1"/>
      <c r="C3870" s="1"/>
    </row>
    <row r="3871" spans="2:3" x14ac:dyDescent="0.3">
      <c r="B3871" s="1"/>
      <c r="C3871" s="1"/>
    </row>
    <row r="3872" spans="2:3" x14ac:dyDescent="0.3">
      <c r="B3872" s="1"/>
      <c r="C3872" s="1"/>
    </row>
    <row r="3873" spans="2:3" x14ac:dyDescent="0.3">
      <c r="B3873" s="1"/>
      <c r="C3873" s="1"/>
    </row>
    <row r="3874" spans="2:3" x14ac:dyDescent="0.3">
      <c r="B3874" s="1"/>
      <c r="C3874" s="1"/>
    </row>
    <row r="3875" spans="2:3" x14ac:dyDescent="0.3">
      <c r="B3875" s="1"/>
      <c r="C3875" s="1"/>
    </row>
    <row r="3876" spans="2:3" x14ac:dyDescent="0.3">
      <c r="B3876" s="1"/>
      <c r="C3876" s="1"/>
    </row>
    <row r="3877" spans="2:3" x14ac:dyDescent="0.3">
      <c r="B3877" s="1"/>
      <c r="C3877" s="1"/>
    </row>
    <row r="3878" spans="2:3" x14ac:dyDescent="0.3">
      <c r="B3878" s="1"/>
      <c r="C3878" s="1"/>
    </row>
    <row r="3879" spans="2:3" x14ac:dyDescent="0.3">
      <c r="B3879" s="1"/>
      <c r="C3879" s="1"/>
    </row>
    <row r="3880" spans="2:3" x14ac:dyDescent="0.3">
      <c r="B3880" s="1"/>
      <c r="C3880" s="1"/>
    </row>
    <row r="3881" spans="2:3" x14ac:dyDescent="0.3">
      <c r="B3881" s="1"/>
      <c r="C3881" s="1"/>
    </row>
    <row r="3882" spans="2:3" x14ac:dyDescent="0.3">
      <c r="B3882" s="1"/>
      <c r="C3882" s="1"/>
    </row>
    <row r="3883" spans="2:3" x14ac:dyDescent="0.3">
      <c r="B3883" s="1"/>
      <c r="C3883" s="1"/>
    </row>
    <row r="3884" spans="2:3" x14ac:dyDescent="0.3">
      <c r="B3884" s="1"/>
      <c r="C3884" s="1"/>
    </row>
    <row r="3885" spans="2:3" x14ac:dyDescent="0.3">
      <c r="B3885" s="1"/>
      <c r="C3885" s="1"/>
    </row>
    <row r="3886" spans="2:3" x14ac:dyDescent="0.3">
      <c r="B3886" s="1"/>
      <c r="C3886" s="1"/>
    </row>
    <row r="3887" spans="2:3" x14ac:dyDescent="0.3">
      <c r="B3887" s="1"/>
      <c r="C3887" s="1"/>
    </row>
    <row r="3888" spans="2:3" x14ac:dyDescent="0.3">
      <c r="B3888" s="1"/>
      <c r="C3888" s="1"/>
    </row>
    <row r="3889" spans="2:3" x14ac:dyDescent="0.3">
      <c r="B3889" s="1"/>
      <c r="C3889" s="1"/>
    </row>
    <row r="3890" spans="2:3" x14ac:dyDescent="0.3">
      <c r="B3890" s="1"/>
      <c r="C3890" s="1"/>
    </row>
    <row r="3891" spans="2:3" x14ac:dyDescent="0.3">
      <c r="B3891" s="1"/>
      <c r="C3891" s="1"/>
    </row>
    <row r="3892" spans="2:3" x14ac:dyDescent="0.3">
      <c r="B3892" s="1"/>
      <c r="C3892" s="1"/>
    </row>
    <row r="3893" spans="2:3" x14ac:dyDescent="0.3">
      <c r="B3893" s="1"/>
      <c r="C3893" s="1"/>
    </row>
    <row r="3894" spans="2:3" x14ac:dyDescent="0.3">
      <c r="B3894" s="1"/>
      <c r="C3894" s="1"/>
    </row>
    <row r="3895" spans="2:3" x14ac:dyDescent="0.3">
      <c r="B3895" s="1"/>
      <c r="C3895" s="1"/>
    </row>
    <row r="3896" spans="2:3" x14ac:dyDescent="0.3">
      <c r="B3896" s="1"/>
      <c r="C3896" s="1"/>
    </row>
    <row r="3897" spans="2:3" x14ac:dyDescent="0.3">
      <c r="B3897" s="1"/>
      <c r="C3897" s="1"/>
    </row>
    <row r="3898" spans="2:3" x14ac:dyDescent="0.3">
      <c r="B3898" s="1"/>
      <c r="C3898" s="1"/>
    </row>
    <row r="3899" spans="2:3" x14ac:dyDescent="0.3">
      <c r="B3899" s="1"/>
      <c r="C3899" s="1"/>
    </row>
    <row r="3900" spans="2:3" x14ac:dyDescent="0.3">
      <c r="B3900" s="1"/>
      <c r="C3900" s="1"/>
    </row>
    <row r="3901" spans="2:3" x14ac:dyDescent="0.3">
      <c r="B3901" s="1"/>
      <c r="C3901" s="1"/>
    </row>
    <row r="3902" spans="2:3" x14ac:dyDescent="0.3">
      <c r="B3902" s="1"/>
      <c r="C3902" s="1"/>
    </row>
    <row r="3903" spans="2:3" x14ac:dyDescent="0.3">
      <c r="B3903" s="1"/>
      <c r="C3903" s="1"/>
    </row>
    <row r="3904" spans="2:3" x14ac:dyDescent="0.3">
      <c r="B3904" s="1"/>
      <c r="C3904" s="1"/>
    </row>
    <row r="3905" spans="2:3" x14ac:dyDescent="0.3">
      <c r="B3905" s="1"/>
      <c r="C3905" s="1"/>
    </row>
    <row r="3906" spans="2:3" x14ac:dyDescent="0.3">
      <c r="B3906" s="1"/>
      <c r="C3906" s="1"/>
    </row>
    <row r="3907" spans="2:3" x14ac:dyDescent="0.3">
      <c r="B3907" s="1"/>
      <c r="C3907" s="1"/>
    </row>
    <row r="3908" spans="2:3" x14ac:dyDescent="0.3">
      <c r="B3908" s="1"/>
      <c r="C3908" s="1"/>
    </row>
    <row r="3909" spans="2:3" x14ac:dyDescent="0.3">
      <c r="B3909" s="1"/>
      <c r="C3909" s="1"/>
    </row>
    <row r="3910" spans="2:3" x14ac:dyDescent="0.3">
      <c r="B3910" s="1"/>
      <c r="C3910" s="1"/>
    </row>
    <row r="3911" spans="2:3" x14ac:dyDescent="0.3">
      <c r="B3911" s="1"/>
      <c r="C3911" s="1"/>
    </row>
    <row r="3912" spans="2:3" x14ac:dyDescent="0.3">
      <c r="B3912" s="1"/>
      <c r="C3912" s="1"/>
    </row>
    <row r="3913" spans="2:3" x14ac:dyDescent="0.3">
      <c r="B3913" s="1"/>
      <c r="C3913" s="1"/>
    </row>
    <row r="3914" spans="2:3" x14ac:dyDescent="0.3">
      <c r="B3914" s="1"/>
      <c r="C3914" s="1"/>
    </row>
    <row r="3915" spans="2:3" x14ac:dyDescent="0.3">
      <c r="B3915" s="1"/>
      <c r="C3915" s="1"/>
    </row>
    <row r="3916" spans="2:3" x14ac:dyDescent="0.3">
      <c r="B3916" s="1"/>
      <c r="C3916" s="1"/>
    </row>
    <row r="3917" spans="2:3" x14ac:dyDescent="0.3">
      <c r="B3917" s="1"/>
      <c r="C3917" s="1"/>
    </row>
    <row r="3918" spans="2:3" x14ac:dyDescent="0.3">
      <c r="B3918" s="1"/>
      <c r="C3918" s="1"/>
    </row>
    <row r="3919" spans="2:3" x14ac:dyDescent="0.3">
      <c r="B3919" s="1"/>
      <c r="C3919" s="1"/>
    </row>
    <row r="3920" spans="2:3" x14ac:dyDescent="0.3">
      <c r="B3920" s="1"/>
      <c r="C3920" s="1"/>
    </row>
    <row r="3921" spans="2:3" x14ac:dyDescent="0.3">
      <c r="B3921" s="1"/>
      <c r="C3921" s="1"/>
    </row>
    <row r="3922" spans="2:3" x14ac:dyDescent="0.3">
      <c r="B3922" s="1"/>
      <c r="C3922" s="1"/>
    </row>
    <row r="3923" spans="2:3" x14ac:dyDescent="0.3">
      <c r="B3923" s="1"/>
      <c r="C3923" s="1"/>
    </row>
    <row r="3924" spans="2:3" x14ac:dyDescent="0.3">
      <c r="B3924" s="1"/>
      <c r="C3924" s="1"/>
    </row>
    <row r="3925" spans="2:3" x14ac:dyDescent="0.3">
      <c r="B3925" s="1"/>
      <c r="C3925" s="1"/>
    </row>
    <row r="3926" spans="2:3" x14ac:dyDescent="0.3">
      <c r="B3926" s="1"/>
      <c r="C3926" s="1"/>
    </row>
    <row r="3927" spans="2:3" x14ac:dyDescent="0.3">
      <c r="B3927" s="1"/>
      <c r="C3927" s="1"/>
    </row>
    <row r="3928" spans="2:3" x14ac:dyDescent="0.3">
      <c r="B3928" s="1"/>
      <c r="C3928" s="1"/>
    </row>
    <row r="3929" spans="2:3" x14ac:dyDescent="0.3">
      <c r="B3929" s="1"/>
      <c r="C3929" s="1"/>
    </row>
    <row r="3930" spans="2:3" x14ac:dyDescent="0.3">
      <c r="B3930" s="1"/>
      <c r="C3930" s="1"/>
    </row>
    <row r="3931" spans="2:3" x14ac:dyDescent="0.3">
      <c r="B3931" s="1"/>
      <c r="C3931" s="1"/>
    </row>
    <row r="3932" spans="2:3" x14ac:dyDescent="0.3">
      <c r="B3932" s="1"/>
      <c r="C3932" s="1"/>
    </row>
    <row r="3933" spans="2:3" x14ac:dyDescent="0.3">
      <c r="B3933" s="1"/>
      <c r="C3933" s="1"/>
    </row>
    <row r="3934" spans="2:3" x14ac:dyDescent="0.3">
      <c r="B3934" s="1"/>
      <c r="C3934" s="1"/>
    </row>
    <row r="3935" spans="2:3" x14ac:dyDescent="0.3">
      <c r="B3935" s="1"/>
      <c r="C3935" s="1"/>
    </row>
    <row r="3936" spans="2:3" x14ac:dyDescent="0.3">
      <c r="B3936" s="1"/>
      <c r="C3936" s="1"/>
    </row>
    <row r="3937" spans="2:3" x14ac:dyDescent="0.3">
      <c r="B3937" s="1"/>
      <c r="C3937" s="1"/>
    </row>
    <row r="3938" spans="2:3" x14ac:dyDescent="0.3">
      <c r="B3938" s="1"/>
      <c r="C3938" s="1"/>
    </row>
    <row r="3939" spans="2:3" x14ac:dyDescent="0.3">
      <c r="B3939" s="1"/>
      <c r="C3939" s="1"/>
    </row>
    <row r="3940" spans="2:3" x14ac:dyDescent="0.3">
      <c r="B3940" s="1"/>
      <c r="C3940" s="1"/>
    </row>
    <row r="3941" spans="2:3" x14ac:dyDescent="0.3">
      <c r="B3941" s="1"/>
      <c r="C3941" s="1"/>
    </row>
    <row r="3942" spans="2:3" x14ac:dyDescent="0.3">
      <c r="B3942" s="1"/>
      <c r="C3942" s="1"/>
    </row>
    <row r="3943" spans="2:3" x14ac:dyDescent="0.3">
      <c r="B3943" s="1"/>
      <c r="C3943" s="1"/>
    </row>
    <row r="3944" spans="2:3" x14ac:dyDescent="0.3">
      <c r="B3944" s="1"/>
      <c r="C3944" s="1"/>
    </row>
    <row r="3945" spans="2:3" x14ac:dyDescent="0.3">
      <c r="B3945" s="1"/>
      <c r="C3945" s="1"/>
    </row>
    <row r="3946" spans="2:3" x14ac:dyDescent="0.3">
      <c r="B3946" s="1"/>
      <c r="C3946" s="1"/>
    </row>
    <row r="3947" spans="2:3" x14ac:dyDescent="0.3">
      <c r="B3947" s="1"/>
      <c r="C3947" s="1"/>
    </row>
    <row r="3948" spans="2:3" x14ac:dyDescent="0.3">
      <c r="B3948" s="1"/>
      <c r="C3948" s="1"/>
    </row>
    <row r="3949" spans="2:3" x14ac:dyDescent="0.3">
      <c r="B3949" s="1"/>
      <c r="C3949" s="1"/>
    </row>
    <row r="3950" spans="2:3" x14ac:dyDescent="0.3">
      <c r="B3950" s="1"/>
      <c r="C3950" s="1"/>
    </row>
    <row r="3951" spans="2:3" x14ac:dyDescent="0.3">
      <c r="B3951" s="1"/>
      <c r="C3951" s="1"/>
    </row>
    <row r="3952" spans="2:3" x14ac:dyDescent="0.3">
      <c r="B3952" s="1"/>
      <c r="C3952" s="1"/>
    </row>
    <row r="3953" spans="2:3" x14ac:dyDescent="0.3">
      <c r="B3953" s="1"/>
      <c r="C3953" s="1"/>
    </row>
    <row r="3954" spans="2:3" x14ac:dyDescent="0.3">
      <c r="B3954" s="1"/>
      <c r="C3954" s="1"/>
    </row>
    <row r="3955" spans="2:3" x14ac:dyDescent="0.3">
      <c r="B3955" s="1"/>
      <c r="C3955" s="1"/>
    </row>
    <row r="3956" spans="2:3" x14ac:dyDescent="0.3">
      <c r="B3956" s="1"/>
      <c r="C3956" s="1"/>
    </row>
    <row r="3957" spans="2:3" x14ac:dyDescent="0.3">
      <c r="B3957" s="1"/>
      <c r="C3957" s="1"/>
    </row>
    <row r="3958" spans="2:3" x14ac:dyDescent="0.3">
      <c r="B3958" s="1"/>
      <c r="C3958" s="1"/>
    </row>
    <row r="3959" spans="2:3" x14ac:dyDescent="0.3">
      <c r="B3959" s="1"/>
      <c r="C3959" s="1"/>
    </row>
    <row r="3960" spans="2:3" x14ac:dyDescent="0.3">
      <c r="B3960" s="1"/>
      <c r="C3960" s="1"/>
    </row>
    <row r="3961" spans="2:3" x14ac:dyDescent="0.3">
      <c r="B3961" s="1"/>
      <c r="C3961" s="1"/>
    </row>
    <row r="3962" spans="2:3" x14ac:dyDescent="0.3">
      <c r="B3962" s="1"/>
      <c r="C3962" s="1"/>
    </row>
    <row r="3963" spans="2:3" x14ac:dyDescent="0.3">
      <c r="B3963" s="1"/>
      <c r="C3963" s="1"/>
    </row>
    <row r="3964" spans="2:3" x14ac:dyDescent="0.3">
      <c r="B3964" s="1"/>
      <c r="C3964" s="1"/>
    </row>
    <row r="3965" spans="2:3" x14ac:dyDescent="0.3">
      <c r="B3965" s="1"/>
      <c r="C3965" s="1"/>
    </row>
    <row r="3966" spans="2:3" x14ac:dyDescent="0.3">
      <c r="B3966" s="1"/>
      <c r="C3966" s="1"/>
    </row>
    <row r="3967" spans="2:3" x14ac:dyDescent="0.3">
      <c r="B3967" s="1"/>
      <c r="C3967" s="1"/>
    </row>
    <row r="3968" spans="2:3" x14ac:dyDescent="0.3">
      <c r="B3968" s="1"/>
      <c r="C3968" s="1"/>
    </row>
    <row r="3969" spans="2:3" x14ac:dyDescent="0.3">
      <c r="B3969" s="1"/>
      <c r="C3969" s="1"/>
    </row>
    <row r="3970" spans="2:3" x14ac:dyDescent="0.3">
      <c r="B3970" s="1"/>
      <c r="C3970" s="1"/>
    </row>
    <row r="3971" spans="2:3" x14ac:dyDescent="0.3">
      <c r="B3971" s="1"/>
      <c r="C3971" s="1"/>
    </row>
    <row r="3972" spans="2:3" x14ac:dyDescent="0.3">
      <c r="B3972" s="1"/>
      <c r="C3972" s="1"/>
    </row>
    <row r="3973" spans="2:3" x14ac:dyDescent="0.3">
      <c r="B3973" s="1"/>
      <c r="C3973" s="1"/>
    </row>
    <row r="3974" spans="2:3" x14ac:dyDescent="0.3">
      <c r="B3974" s="1"/>
      <c r="C3974" s="1"/>
    </row>
    <row r="3975" spans="2:3" x14ac:dyDescent="0.3">
      <c r="B3975" s="1"/>
      <c r="C3975" s="1"/>
    </row>
    <row r="3976" spans="2:3" x14ac:dyDescent="0.3">
      <c r="B3976" s="1"/>
      <c r="C3976" s="1"/>
    </row>
    <row r="3977" spans="2:3" x14ac:dyDescent="0.3">
      <c r="B3977" s="1"/>
      <c r="C3977" s="1"/>
    </row>
    <row r="3978" spans="2:3" x14ac:dyDescent="0.3">
      <c r="B3978" s="1"/>
      <c r="C3978" s="1"/>
    </row>
    <row r="3979" spans="2:3" x14ac:dyDescent="0.3">
      <c r="B3979" s="1"/>
      <c r="C3979" s="1"/>
    </row>
    <row r="3980" spans="2:3" x14ac:dyDescent="0.3">
      <c r="B3980" s="1"/>
      <c r="C3980" s="1"/>
    </row>
    <row r="3981" spans="2:3" x14ac:dyDescent="0.3">
      <c r="B3981" s="1"/>
      <c r="C3981" s="1"/>
    </row>
    <row r="3982" spans="2:3" x14ac:dyDescent="0.3">
      <c r="B3982" s="1"/>
      <c r="C3982" s="1"/>
    </row>
    <row r="3983" spans="2:3" x14ac:dyDescent="0.3">
      <c r="B3983" s="1"/>
      <c r="C3983" s="1"/>
    </row>
    <row r="3984" spans="2:3" x14ac:dyDescent="0.3">
      <c r="B3984" s="1"/>
      <c r="C3984" s="1"/>
    </row>
    <row r="3985" spans="2:3" x14ac:dyDescent="0.3">
      <c r="B3985" s="1"/>
      <c r="C3985" s="1"/>
    </row>
    <row r="3986" spans="2:3" x14ac:dyDescent="0.3">
      <c r="B3986" s="1"/>
      <c r="C3986" s="1"/>
    </row>
    <row r="3987" spans="2:3" x14ac:dyDescent="0.3">
      <c r="B3987" s="1"/>
      <c r="C3987" s="1"/>
    </row>
    <row r="3988" spans="2:3" x14ac:dyDescent="0.3">
      <c r="B3988" s="1"/>
      <c r="C3988" s="1"/>
    </row>
    <row r="3989" spans="2:3" x14ac:dyDescent="0.3">
      <c r="B3989" s="1"/>
      <c r="C3989" s="1"/>
    </row>
    <row r="3990" spans="2:3" x14ac:dyDescent="0.3">
      <c r="B3990" s="1"/>
      <c r="C3990" s="1"/>
    </row>
    <row r="3991" spans="2:3" x14ac:dyDescent="0.3">
      <c r="B3991" s="1"/>
      <c r="C3991" s="1"/>
    </row>
    <row r="3992" spans="2:3" x14ac:dyDescent="0.3">
      <c r="B3992" s="1"/>
      <c r="C3992" s="1"/>
    </row>
    <row r="3993" spans="2:3" x14ac:dyDescent="0.3">
      <c r="B3993" s="1"/>
      <c r="C3993" s="1"/>
    </row>
    <row r="3994" spans="2:3" x14ac:dyDescent="0.3">
      <c r="B3994" s="1"/>
      <c r="C3994" s="1"/>
    </row>
    <row r="3995" spans="2:3" x14ac:dyDescent="0.3">
      <c r="B3995" s="1"/>
      <c r="C3995" s="1"/>
    </row>
    <row r="3996" spans="2:3" x14ac:dyDescent="0.3">
      <c r="B3996" s="1"/>
      <c r="C3996" s="1"/>
    </row>
    <row r="3997" spans="2:3" x14ac:dyDescent="0.3">
      <c r="B3997" s="1"/>
      <c r="C3997" s="1"/>
    </row>
    <row r="3998" spans="2:3" x14ac:dyDescent="0.3">
      <c r="B3998" s="1"/>
      <c r="C3998" s="1"/>
    </row>
    <row r="3999" spans="2:3" x14ac:dyDescent="0.3">
      <c r="B3999" s="1"/>
      <c r="C3999" s="1"/>
    </row>
    <row r="4000" spans="2:3" x14ac:dyDescent="0.3">
      <c r="B4000" s="1"/>
      <c r="C4000" s="1"/>
    </row>
    <row r="4001" spans="2:3" x14ac:dyDescent="0.3">
      <c r="B4001" s="1"/>
      <c r="C4001" s="1"/>
    </row>
    <row r="4002" spans="2:3" x14ac:dyDescent="0.3">
      <c r="B4002" s="1"/>
      <c r="C4002" s="1"/>
    </row>
    <row r="4003" spans="2:3" x14ac:dyDescent="0.3">
      <c r="B4003" s="1"/>
      <c r="C4003" s="1"/>
    </row>
    <row r="4004" spans="2:3" x14ac:dyDescent="0.3">
      <c r="B4004" s="1"/>
      <c r="C4004" s="1"/>
    </row>
    <row r="4005" spans="2:3" x14ac:dyDescent="0.3">
      <c r="B4005" s="1"/>
      <c r="C4005" s="1"/>
    </row>
    <row r="4006" spans="2:3" x14ac:dyDescent="0.3">
      <c r="B4006" s="1"/>
      <c r="C4006" s="1"/>
    </row>
    <row r="4007" spans="2:3" x14ac:dyDescent="0.3">
      <c r="B4007" s="1"/>
      <c r="C4007" s="1"/>
    </row>
    <row r="4008" spans="2:3" x14ac:dyDescent="0.3">
      <c r="B4008" s="1"/>
      <c r="C4008" s="1"/>
    </row>
    <row r="4009" spans="2:3" x14ac:dyDescent="0.3">
      <c r="B4009" s="1"/>
      <c r="C4009" s="1"/>
    </row>
    <row r="4010" spans="2:3" x14ac:dyDescent="0.3">
      <c r="B4010" s="1"/>
      <c r="C4010" s="1"/>
    </row>
    <row r="4011" spans="2:3" x14ac:dyDescent="0.3">
      <c r="B4011" s="1"/>
      <c r="C4011" s="1"/>
    </row>
    <row r="4012" spans="2:3" x14ac:dyDescent="0.3">
      <c r="B4012" s="1"/>
      <c r="C4012" s="1"/>
    </row>
    <row r="4013" spans="2:3" x14ac:dyDescent="0.3">
      <c r="B4013" s="1"/>
      <c r="C4013" s="1"/>
    </row>
    <row r="4014" spans="2:3" x14ac:dyDescent="0.3">
      <c r="B4014" s="1"/>
      <c r="C4014" s="1"/>
    </row>
    <row r="4015" spans="2:3" x14ac:dyDescent="0.3">
      <c r="B4015" s="1"/>
      <c r="C4015" s="1"/>
    </row>
    <row r="4016" spans="2:3" x14ac:dyDescent="0.3">
      <c r="B4016" s="1"/>
      <c r="C4016" s="1"/>
    </row>
    <row r="4017" spans="2:3" x14ac:dyDescent="0.3">
      <c r="B4017" s="1"/>
      <c r="C4017" s="1"/>
    </row>
    <row r="4018" spans="2:3" x14ac:dyDescent="0.3">
      <c r="B4018" s="1"/>
      <c r="C4018" s="1"/>
    </row>
    <row r="4019" spans="2:3" x14ac:dyDescent="0.3">
      <c r="B4019" s="1"/>
      <c r="C4019" s="1"/>
    </row>
    <row r="4020" spans="2:3" x14ac:dyDescent="0.3">
      <c r="B4020" s="1"/>
      <c r="C4020" s="1"/>
    </row>
    <row r="4021" spans="2:3" x14ac:dyDescent="0.3">
      <c r="B4021" s="1"/>
      <c r="C4021" s="1"/>
    </row>
    <row r="4022" spans="2:3" x14ac:dyDescent="0.3">
      <c r="B4022" s="1"/>
      <c r="C4022" s="1"/>
    </row>
    <row r="4023" spans="2:3" x14ac:dyDescent="0.3">
      <c r="B4023" s="1"/>
      <c r="C4023" s="1"/>
    </row>
    <row r="4024" spans="2:3" x14ac:dyDescent="0.3">
      <c r="B4024" s="1"/>
      <c r="C4024" s="1"/>
    </row>
    <row r="4025" spans="2:3" x14ac:dyDescent="0.3">
      <c r="B4025" s="1"/>
      <c r="C4025" s="1"/>
    </row>
    <row r="4026" spans="2:3" x14ac:dyDescent="0.3">
      <c r="B4026" s="1"/>
      <c r="C4026" s="1"/>
    </row>
    <row r="4027" spans="2:3" x14ac:dyDescent="0.3">
      <c r="B4027" s="1"/>
      <c r="C4027" s="1"/>
    </row>
    <row r="4028" spans="2:3" x14ac:dyDescent="0.3">
      <c r="B4028" s="1"/>
      <c r="C4028" s="1"/>
    </row>
    <row r="4029" spans="2:3" x14ac:dyDescent="0.3">
      <c r="B4029" s="1"/>
      <c r="C4029" s="1"/>
    </row>
    <row r="4030" spans="2:3" x14ac:dyDescent="0.3">
      <c r="B4030" s="1"/>
      <c r="C4030" s="1"/>
    </row>
    <row r="4031" spans="2:3" x14ac:dyDescent="0.3">
      <c r="B4031" s="1"/>
      <c r="C4031" s="1"/>
    </row>
    <row r="4032" spans="2:3" x14ac:dyDescent="0.3">
      <c r="B4032" s="1"/>
      <c r="C4032" s="1"/>
    </row>
    <row r="4033" spans="2:3" x14ac:dyDescent="0.3">
      <c r="B4033" s="1"/>
      <c r="C4033" s="1"/>
    </row>
    <row r="4034" spans="2:3" x14ac:dyDescent="0.3">
      <c r="B4034" s="1"/>
      <c r="C4034" s="1"/>
    </row>
    <row r="4035" spans="2:3" x14ac:dyDescent="0.3">
      <c r="B4035" s="1"/>
      <c r="C4035" s="1"/>
    </row>
    <row r="4036" spans="2:3" x14ac:dyDescent="0.3">
      <c r="B4036" s="1"/>
      <c r="C4036" s="1"/>
    </row>
    <row r="4037" spans="2:3" x14ac:dyDescent="0.3">
      <c r="B4037" s="1"/>
      <c r="C4037" s="1"/>
    </row>
    <row r="4038" spans="2:3" x14ac:dyDescent="0.3">
      <c r="B4038" s="1"/>
      <c r="C4038" s="1"/>
    </row>
    <row r="4039" spans="2:3" x14ac:dyDescent="0.3">
      <c r="B4039" s="1"/>
      <c r="C4039" s="1"/>
    </row>
    <row r="4040" spans="2:3" x14ac:dyDescent="0.3">
      <c r="B4040" s="1"/>
      <c r="C4040" s="1"/>
    </row>
    <row r="4041" spans="2:3" x14ac:dyDescent="0.3">
      <c r="B4041" s="1"/>
      <c r="C4041" s="1"/>
    </row>
    <row r="4042" spans="2:3" x14ac:dyDescent="0.3">
      <c r="B4042" s="1"/>
      <c r="C4042" s="1"/>
    </row>
    <row r="4043" spans="2:3" x14ac:dyDescent="0.3">
      <c r="B4043" s="1"/>
      <c r="C4043" s="1"/>
    </row>
    <row r="4044" spans="2:3" x14ac:dyDescent="0.3">
      <c r="B4044" s="1"/>
      <c r="C4044" s="1"/>
    </row>
    <row r="4045" spans="2:3" x14ac:dyDescent="0.3">
      <c r="B4045" s="1"/>
      <c r="C4045" s="1"/>
    </row>
    <row r="4046" spans="2:3" x14ac:dyDescent="0.3">
      <c r="B4046" s="1"/>
      <c r="C4046" s="1"/>
    </row>
    <row r="4047" spans="2:3" x14ac:dyDescent="0.3">
      <c r="B4047" s="1"/>
      <c r="C4047" s="1"/>
    </row>
    <row r="4048" spans="2:3" x14ac:dyDescent="0.3">
      <c r="B4048" s="1"/>
      <c r="C4048" s="1"/>
    </row>
    <row r="4049" spans="2:3" x14ac:dyDescent="0.3">
      <c r="B4049" s="1"/>
      <c r="C4049" s="1"/>
    </row>
    <row r="4050" spans="2:3" x14ac:dyDescent="0.3">
      <c r="B4050" s="1"/>
      <c r="C4050" s="1"/>
    </row>
    <row r="4051" spans="2:3" x14ac:dyDescent="0.3">
      <c r="B4051" s="1"/>
      <c r="C4051" s="1"/>
    </row>
    <row r="4052" spans="2:3" x14ac:dyDescent="0.3">
      <c r="B4052" s="1"/>
      <c r="C4052" s="1"/>
    </row>
    <row r="4053" spans="2:3" x14ac:dyDescent="0.3">
      <c r="B4053" s="1"/>
      <c r="C4053" s="1"/>
    </row>
    <row r="4054" spans="2:3" x14ac:dyDescent="0.3">
      <c r="B4054" s="1"/>
      <c r="C4054" s="1"/>
    </row>
    <row r="4055" spans="2:3" x14ac:dyDescent="0.3">
      <c r="B4055" s="1"/>
      <c r="C4055" s="1"/>
    </row>
    <row r="4056" spans="2:3" x14ac:dyDescent="0.3">
      <c r="B4056" s="1"/>
      <c r="C4056" s="1"/>
    </row>
    <row r="4057" spans="2:3" x14ac:dyDescent="0.3">
      <c r="B4057" s="1"/>
      <c r="C4057" s="1"/>
    </row>
    <row r="4058" spans="2:3" x14ac:dyDescent="0.3">
      <c r="B4058" s="1"/>
      <c r="C4058" s="1"/>
    </row>
    <row r="4059" spans="2:3" x14ac:dyDescent="0.3">
      <c r="B4059" s="1"/>
      <c r="C4059" s="1"/>
    </row>
    <row r="4060" spans="2:3" x14ac:dyDescent="0.3">
      <c r="B4060" s="1"/>
      <c r="C4060" s="1"/>
    </row>
    <row r="4061" spans="2:3" x14ac:dyDescent="0.3">
      <c r="B4061" s="1"/>
      <c r="C4061" s="1"/>
    </row>
    <row r="4062" spans="2:3" x14ac:dyDescent="0.3">
      <c r="B4062" s="1"/>
      <c r="C4062" s="1"/>
    </row>
    <row r="4063" spans="2:3" x14ac:dyDescent="0.3">
      <c r="B4063" s="1"/>
      <c r="C4063" s="1"/>
    </row>
    <row r="4064" spans="2:3" x14ac:dyDescent="0.3">
      <c r="B4064" s="1"/>
      <c r="C4064" s="1"/>
    </row>
    <row r="4065" spans="2:3" x14ac:dyDescent="0.3">
      <c r="B4065" s="1"/>
      <c r="C4065" s="1"/>
    </row>
    <row r="4066" spans="2:3" x14ac:dyDescent="0.3">
      <c r="B4066" s="1"/>
      <c r="C4066" s="1"/>
    </row>
    <row r="4067" spans="2:3" x14ac:dyDescent="0.3">
      <c r="B4067" s="1"/>
      <c r="C4067" s="1"/>
    </row>
    <row r="4068" spans="2:3" x14ac:dyDescent="0.3">
      <c r="B4068" s="1"/>
      <c r="C4068" s="1"/>
    </row>
    <row r="4069" spans="2:3" x14ac:dyDescent="0.3">
      <c r="B4069" s="1"/>
      <c r="C4069" s="1"/>
    </row>
    <row r="4070" spans="2:3" x14ac:dyDescent="0.3">
      <c r="B4070" s="1"/>
      <c r="C4070" s="1"/>
    </row>
    <row r="4071" spans="2:3" x14ac:dyDescent="0.3">
      <c r="B4071" s="1"/>
      <c r="C4071" s="1"/>
    </row>
    <row r="4072" spans="2:3" x14ac:dyDescent="0.3">
      <c r="B4072" s="1"/>
      <c r="C4072" s="1"/>
    </row>
    <row r="4073" spans="2:3" x14ac:dyDescent="0.3">
      <c r="B4073" s="1"/>
      <c r="C4073" s="1"/>
    </row>
    <row r="4074" spans="2:3" x14ac:dyDescent="0.3">
      <c r="B4074" s="1"/>
      <c r="C4074" s="1"/>
    </row>
    <row r="4075" spans="2:3" x14ac:dyDescent="0.3">
      <c r="B4075" s="1"/>
      <c r="C4075" s="1"/>
    </row>
    <row r="4076" spans="2:3" x14ac:dyDescent="0.3">
      <c r="B4076" s="1"/>
      <c r="C4076" s="1"/>
    </row>
    <row r="4077" spans="2:3" x14ac:dyDescent="0.3">
      <c r="B4077" s="1"/>
      <c r="C4077" s="1"/>
    </row>
    <row r="4078" spans="2:3" x14ac:dyDescent="0.3">
      <c r="B4078" s="1"/>
      <c r="C4078" s="1"/>
    </row>
    <row r="4079" spans="2:3" x14ac:dyDescent="0.3">
      <c r="B4079" s="1"/>
      <c r="C4079" s="1"/>
    </row>
    <row r="4080" spans="2:3" x14ac:dyDescent="0.3">
      <c r="B4080" s="1"/>
      <c r="C4080" s="1"/>
    </row>
    <row r="4081" spans="2:3" x14ac:dyDescent="0.3">
      <c r="B4081" s="1"/>
      <c r="C4081" s="1"/>
    </row>
    <row r="4082" spans="2:3" x14ac:dyDescent="0.3">
      <c r="B4082" s="1"/>
      <c r="C4082" s="1"/>
    </row>
    <row r="4083" spans="2:3" x14ac:dyDescent="0.3">
      <c r="B4083" s="1"/>
      <c r="C4083" s="1"/>
    </row>
    <row r="4084" spans="2:3" x14ac:dyDescent="0.3">
      <c r="B4084" s="1"/>
      <c r="C4084" s="1"/>
    </row>
    <row r="4085" spans="2:3" x14ac:dyDescent="0.3">
      <c r="B4085" s="1"/>
      <c r="C4085" s="1"/>
    </row>
    <row r="4086" spans="2:3" x14ac:dyDescent="0.3">
      <c r="B4086" s="1"/>
      <c r="C4086" s="1"/>
    </row>
    <row r="4087" spans="2:3" x14ac:dyDescent="0.3">
      <c r="B4087" s="1"/>
      <c r="C4087" s="1"/>
    </row>
    <row r="4088" spans="2:3" x14ac:dyDescent="0.3">
      <c r="B4088" s="1"/>
      <c r="C4088" s="1"/>
    </row>
    <row r="4089" spans="2:3" x14ac:dyDescent="0.3">
      <c r="B4089" s="1"/>
      <c r="C4089" s="1"/>
    </row>
    <row r="4090" spans="2:3" x14ac:dyDescent="0.3">
      <c r="B4090" s="1"/>
      <c r="C4090" s="1"/>
    </row>
    <row r="4091" spans="2:3" x14ac:dyDescent="0.3">
      <c r="B4091" s="1"/>
      <c r="C4091" s="1"/>
    </row>
    <row r="4092" spans="2:3" x14ac:dyDescent="0.3">
      <c r="B4092" s="1"/>
      <c r="C4092" s="1"/>
    </row>
    <row r="4093" spans="2:3" x14ac:dyDescent="0.3">
      <c r="B4093" s="1"/>
      <c r="C4093" s="1"/>
    </row>
    <row r="4094" spans="2:3" x14ac:dyDescent="0.3">
      <c r="B4094" s="1"/>
      <c r="C4094" s="1"/>
    </row>
    <row r="4095" spans="2:3" x14ac:dyDescent="0.3">
      <c r="B4095" s="1"/>
      <c r="C4095" s="1"/>
    </row>
    <row r="4096" spans="2:3" x14ac:dyDescent="0.3">
      <c r="B4096" s="1"/>
      <c r="C4096" s="1"/>
    </row>
    <row r="4097" spans="2:3" x14ac:dyDescent="0.3">
      <c r="B4097" s="1"/>
      <c r="C4097" s="1"/>
    </row>
    <row r="4098" spans="2:3" x14ac:dyDescent="0.3">
      <c r="B4098" s="1"/>
      <c r="C4098" s="1"/>
    </row>
    <row r="4099" spans="2:3" x14ac:dyDescent="0.3">
      <c r="B4099" s="1"/>
      <c r="C4099" s="1"/>
    </row>
    <row r="4100" spans="2:3" x14ac:dyDescent="0.3">
      <c r="B4100" s="1"/>
      <c r="C4100" s="1"/>
    </row>
    <row r="4101" spans="2:3" x14ac:dyDescent="0.3">
      <c r="B4101" s="1"/>
      <c r="C4101" s="1"/>
    </row>
    <row r="4102" spans="2:3" x14ac:dyDescent="0.3">
      <c r="B4102" s="1"/>
      <c r="C4102" s="1"/>
    </row>
    <row r="4103" spans="2:3" x14ac:dyDescent="0.3">
      <c r="B4103" s="1"/>
      <c r="C4103" s="1"/>
    </row>
    <row r="4104" spans="2:3" x14ac:dyDescent="0.3">
      <c r="B4104" s="1"/>
      <c r="C4104" s="1"/>
    </row>
    <row r="4105" spans="2:3" x14ac:dyDescent="0.3">
      <c r="B4105" s="1"/>
      <c r="C4105" s="1"/>
    </row>
    <row r="4106" spans="2:3" x14ac:dyDescent="0.3">
      <c r="B4106" s="1"/>
      <c r="C4106" s="1"/>
    </row>
    <row r="4107" spans="2:3" x14ac:dyDescent="0.3">
      <c r="B4107" s="1"/>
      <c r="C4107" s="1"/>
    </row>
    <row r="4108" spans="2:3" x14ac:dyDescent="0.3">
      <c r="B4108" s="1"/>
      <c r="C4108" s="1"/>
    </row>
    <row r="4109" spans="2:3" x14ac:dyDescent="0.3">
      <c r="B4109" s="1"/>
      <c r="C4109" s="1"/>
    </row>
    <row r="4110" spans="2:3" x14ac:dyDescent="0.3">
      <c r="B4110" s="1"/>
      <c r="C4110" s="1"/>
    </row>
    <row r="4111" spans="2:3" x14ac:dyDescent="0.3">
      <c r="B4111" s="1"/>
      <c r="C4111" s="1"/>
    </row>
    <row r="4112" spans="2:3" x14ac:dyDescent="0.3">
      <c r="B4112" s="1"/>
      <c r="C4112" s="1"/>
    </row>
    <row r="4113" spans="2:3" x14ac:dyDescent="0.3">
      <c r="B4113" s="1"/>
      <c r="C4113" s="1"/>
    </row>
    <row r="4114" spans="2:3" x14ac:dyDescent="0.3">
      <c r="B4114" s="1"/>
      <c r="C4114" s="1"/>
    </row>
    <row r="4115" spans="2:3" x14ac:dyDescent="0.3">
      <c r="B4115" s="1"/>
      <c r="C4115" s="1"/>
    </row>
    <row r="4116" spans="2:3" x14ac:dyDescent="0.3">
      <c r="B4116" s="1"/>
      <c r="C4116" s="1"/>
    </row>
    <row r="4117" spans="2:3" x14ac:dyDescent="0.3">
      <c r="B4117" s="1"/>
      <c r="C4117" s="1"/>
    </row>
    <row r="4118" spans="2:3" x14ac:dyDescent="0.3">
      <c r="B4118" s="1"/>
      <c r="C4118" s="1"/>
    </row>
    <row r="4119" spans="2:3" x14ac:dyDescent="0.3">
      <c r="B4119" s="1"/>
      <c r="C4119" s="1"/>
    </row>
    <row r="4120" spans="2:3" x14ac:dyDescent="0.3">
      <c r="B4120" s="1"/>
      <c r="C4120" s="1"/>
    </row>
    <row r="4121" spans="2:3" x14ac:dyDescent="0.3">
      <c r="B4121" s="1"/>
      <c r="C4121" s="1"/>
    </row>
    <row r="4122" spans="2:3" x14ac:dyDescent="0.3">
      <c r="B4122" s="1"/>
      <c r="C4122" s="1"/>
    </row>
    <row r="4123" spans="2:3" x14ac:dyDescent="0.3">
      <c r="B4123" s="1"/>
      <c r="C4123" s="1"/>
    </row>
    <row r="4124" spans="2:3" x14ac:dyDescent="0.3">
      <c r="B4124" s="1"/>
      <c r="C4124" s="1"/>
    </row>
    <row r="4125" spans="2:3" x14ac:dyDescent="0.3">
      <c r="B4125" s="1"/>
      <c r="C4125" s="1"/>
    </row>
    <row r="4126" spans="2:3" x14ac:dyDescent="0.3">
      <c r="B4126" s="1"/>
      <c r="C4126" s="1"/>
    </row>
    <row r="4127" spans="2:3" x14ac:dyDescent="0.3">
      <c r="B4127" s="1"/>
      <c r="C4127" s="1"/>
    </row>
    <row r="4128" spans="2:3" x14ac:dyDescent="0.3">
      <c r="B4128" s="1"/>
      <c r="C4128" s="1"/>
    </row>
    <row r="4129" spans="2:3" x14ac:dyDescent="0.3">
      <c r="B4129" s="1"/>
      <c r="C4129" s="1"/>
    </row>
    <row r="4130" spans="2:3" x14ac:dyDescent="0.3">
      <c r="B4130" s="1"/>
      <c r="C4130" s="1"/>
    </row>
    <row r="4131" spans="2:3" x14ac:dyDescent="0.3">
      <c r="B4131" s="1"/>
      <c r="C4131" s="1"/>
    </row>
    <row r="4132" spans="2:3" x14ac:dyDescent="0.3">
      <c r="B4132" s="1"/>
      <c r="C4132" s="1"/>
    </row>
    <row r="4133" spans="2:3" x14ac:dyDescent="0.3">
      <c r="B4133" s="1"/>
      <c r="C4133" s="1"/>
    </row>
    <row r="4134" spans="2:3" x14ac:dyDescent="0.3">
      <c r="B4134" s="1"/>
      <c r="C4134" s="1"/>
    </row>
    <row r="4135" spans="2:3" x14ac:dyDescent="0.3">
      <c r="B4135" s="1"/>
      <c r="C4135" s="1"/>
    </row>
    <row r="4136" spans="2:3" x14ac:dyDescent="0.3">
      <c r="B4136" s="1"/>
      <c r="C4136" s="1"/>
    </row>
    <row r="4137" spans="2:3" x14ac:dyDescent="0.3">
      <c r="B4137" s="1"/>
      <c r="C4137" s="1"/>
    </row>
    <row r="4138" spans="2:3" x14ac:dyDescent="0.3">
      <c r="B4138" s="1"/>
      <c r="C4138" s="1"/>
    </row>
    <row r="4139" spans="2:3" x14ac:dyDescent="0.3">
      <c r="B4139" s="1"/>
      <c r="C4139" s="1"/>
    </row>
    <row r="4140" spans="2:3" x14ac:dyDescent="0.3">
      <c r="B4140" s="1"/>
      <c r="C4140" s="1"/>
    </row>
    <row r="4141" spans="2:3" x14ac:dyDescent="0.3">
      <c r="B4141" s="1"/>
      <c r="C4141" s="1"/>
    </row>
    <row r="4142" spans="2:3" x14ac:dyDescent="0.3">
      <c r="B4142" s="1"/>
      <c r="C4142" s="1"/>
    </row>
    <row r="4143" spans="2:3" x14ac:dyDescent="0.3">
      <c r="B4143" s="1"/>
      <c r="C4143" s="1"/>
    </row>
    <row r="4144" spans="2:3" x14ac:dyDescent="0.3">
      <c r="B4144" s="1"/>
      <c r="C4144" s="1"/>
    </row>
    <row r="4145" spans="2:3" x14ac:dyDescent="0.3">
      <c r="B4145" s="1"/>
      <c r="C4145" s="1"/>
    </row>
    <row r="4146" spans="2:3" x14ac:dyDescent="0.3">
      <c r="B4146" s="1"/>
      <c r="C4146" s="1"/>
    </row>
    <row r="4147" spans="2:3" x14ac:dyDescent="0.3">
      <c r="B4147" s="1"/>
      <c r="C4147" s="1"/>
    </row>
    <row r="4148" spans="2:3" x14ac:dyDescent="0.3">
      <c r="B4148" s="1"/>
      <c r="C4148" s="1"/>
    </row>
    <row r="4149" spans="2:3" x14ac:dyDescent="0.3">
      <c r="B4149" s="1"/>
      <c r="C4149" s="1"/>
    </row>
    <row r="4150" spans="2:3" x14ac:dyDescent="0.3">
      <c r="B4150" s="1"/>
      <c r="C4150" s="1"/>
    </row>
    <row r="4151" spans="2:3" x14ac:dyDescent="0.3">
      <c r="B4151" s="1"/>
      <c r="C4151" s="1"/>
    </row>
    <row r="4152" spans="2:3" x14ac:dyDescent="0.3">
      <c r="B4152" s="1"/>
      <c r="C4152" s="1"/>
    </row>
    <row r="4153" spans="2:3" x14ac:dyDescent="0.3">
      <c r="B4153" s="1"/>
      <c r="C4153" s="1"/>
    </row>
    <row r="4154" spans="2:3" x14ac:dyDescent="0.3">
      <c r="B4154" s="1"/>
      <c r="C4154" s="1"/>
    </row>
    <row r="4155" spans="2:3" x14ac:dyDescent="0.3">
      <c r="B4155" s="1"/>
      <c r="C4155" s="1"/>
    </row>
    <row r="4156" spans="2:3" x14ac:dyDescent="0.3">
      <c r="B4156" s="1"/>
      <c r="C4156" s="1"/>
    </row>
    <row r="4157" spans="2:3" x14ac:dyDescent="0.3">
      <c r="B4157" s="1"/>
      <c r="C4157" s="1"/>
    </row>
    <row r="4158" spans="2:3" x14ac:dyDescent="0.3">
      <c r="B4158" s="1"/>
      <c r="C4158" s="1"/>
    </row>
    <row r="4159" spans="2:3" x14ac:dyDescent="0.3">
      <c r="B4159" s="1"/>
      <c r="C4159" s="1"/>
    </row>
    <row r="4160" spans="2:3" x14ac:dyDescent="0.3">
      <c r="B4160" s="1"/>
      <c r="C4160" s="1"/>
    </row>
    <row r="4161" spans="2:3" x14ac:dyDescent="0.3">
      <c r="B4161" s="1"/>
      <c r="C4161" s="1"/>
    </row>
    <row r="4162" spans="2:3" x14ac:dyDescent="0.3">
      <c r="B4162" s="1"/>
      <c r="C4162" s="1"/>
    </row>
    <row r="4163" spans="2:3" x14ac:dyDescent="0.3">
      <c r="B4163" s="1"/>
      <c r="C4163" s="1"/>
    </row>
    <row r="4164" spans="2:3" x14ac:dyDescent="0.3">
      <c r="B4164" s="1"/>
      <c r="C4164" s="1"/>
    </row>
    <row r="4165" spans="2:3" x14ac:dyDescent="0.3">
      <c r="B4165" s="1"/>
      <c r="C4165" s="1"/>
    </row>
    <row r="4166" spans="2:3" x14ac:dyDescent="0.3">
      <c r="B4166" s="1"/>
      <c r="C4166" s="1"/>
    </row>
    <row r="4167" spans="2:3" x14ac:dyDescent="0.3">
      <c r="B4167" s="1"/>
      <c r="C4167" s="1"/>
    </row>
    <row r="4168" spans="2:3" x14ac:dyDescent="0.3">
      <c r="B4168" s="1"/>
      <c r="C4168" s="1"/>
    </row>
    <row r="4169" spans="2:3" x14ac:dyDescent="0.3">
      <c r="B4169" s="1"/>
      <c r="C4169" s="1"/>
    </row>
    <row r="4170" spans="2:3" x14ac:dyDescent="0.3">
      <c r="B4170" s="1"/>
      <c r="C4170" s="1"/>
    </row>
    <row r="4171" spans="2:3" x14ac:dyDescent="0.3">
      <c r="B4171" s="1"/>
      <c r="C4171" s="1"/>
    </row>
    <row r="4172" spans="2:3" x14ac:dyDescent="0.3">
      <c r="B4172" s="1"/>
      <c r="C4172" s="1"/>
    </row>
    <row r="4173" spans="2:3" x14ac:dyDescent="0.3">
      <c r="B4173" s="1"/>
      <c r="C4173" s="1"/>
    </row>
    <row r="4174" spans="2:3" x14ac:dyDescent="0.3">
      <c r="B4174" s="1"/>
      <c r="C4174" s="1"/>
    </row>
    <row r="4175" spans="2:3" x14ac:dyDescent="0.3">
      <c r="B4175" s="1"/>
      <c r="C4175" s="1"/>
    </row>
    <row r="4176" spans="2:3" x14ac:dyDescent="0.3">
      <c r="B4176" s="1"/>
      <c r="C4176" s="1"/>
    </row>
    <row r="4177" spans="2:3" x14ac:dyDescent="0.3">
      <c r="B4177" s="1"/>
      <c r="C4177" s="1"/>
    </row>
    <row r="4178" spans="2:3" x14ac:dyDescent="0.3">
      <c r="B4178" s="1"/>
      <c r="C4178" s="1"/>
    </row>
    <row r="4179" spans="2:3" x14ac:dyDescent="0.3">
      <c r="B4179" s="1"/>
      <c r="C4179" s="1"/>
    </row>
    <row r="4180" spans="2:3" x14ac:dyDescent="0.3">
      <c r="B4180" s="1"/>
      <c r="C4180" s="1"/>
    </row>
    <row r="4181" spans="2:3" x14ac:dyDescent="0.3">
      <c r="B4181" s="1"/>
      <c r="C4181" s="1"/>
    </row>
    <row r="4182" spans="2:3" x14ac:dyDescent="0.3">
      <c r="B4182" s="1"/>
      <c r="C4182" s="1"/>
    </row>
    <row r="4183" spans="2:3" x14ac:dyDescent="0.3">
      <c r="B4183" s="1"/>
      <c r="C4183" s="1"/>
    </row>
    <row r="4184" spans="2:3" x14ac:dyDescent="0.3">
      <c r="B4184" s="1"/>
      <c r="C4184" s="1"/>
    </row>
    <row r="4185" spans="2:3" x14ac:dyDescent="0.3">
      <c r="B4185" s="1"/>
      <c r="C4185" s="1"/>
    </row>
    <row r="4186" spans="2:3" x14ac:dyDescent="0.3">
      <c r="B4186" s="1"/>
      <c r="C4186" s="1"/>
    </row>
    <row r="4187" spans="2:3" x14ac:dyDescent="0.3">
      <c r="B4187" s="1"/>
      <c r="C4187" s="1"/>
    </row>
    <row r="4188" spans="2:3" x14ac:dyDescent="0.3">
      <c r="B4188" s="1"/>
      <c r="C4188" s="1"/>
    </row>
    <row r="4189" spans="2:3" x14ac:dyDescent="0.3">
      <c r="B4189" s="1"/>
      <c r="C4189" s="1"/>
    </row>
    <row r="4190" spans="2:3" x14ac:dyDescent="0.3">
      <c r="B4190" s="1"/>
      <c r="C4190" s="1"/>
    </row>
    <row r="4191" spans="2:3" x14ac:dyDescent="0.3">
      <c r="B4191" s="1"/>
      <c r="C4191" s="1"/>
    </row>
    <row r="4192" spans="2:3" x14ac:dyDescent="0.3">
      <c r="B4192" s="1"/>
      <c r="C4192" s="1"/>
    </row>
    <row r="4193" spans="2:3" x14ac:dyDescent="0.3">
      <c r="B4193" s="1"/>
      <c r="C4193" s="1"/>
    </row>
    <row r="4194" spans="2:3" x14ac:dyDescent="0.3">
      <c r="B4194" s="1"/>
      <c r="C4194" s="1"/>
    </row>
    <row r="4195" spans="2:3" x14ac:dyDescent="0.3">
      <c r="B4195" s="1"/>
      <c r="C4195" s="1"/>
    </row>
    <row r="4196" spans="2:3" x14ac:dyDescent="0.3">
      <c r="B4196" s="1"/>
      <c r="C4196" s="1"/>
    </row>
    <row r="4197" spans="2:3" x14ac:dyDescent="0.3">
      <c r="B4197" s="1"/>
      <c r="C4197" s="1"/>
    </row>
    <row r="4198" spans="2:3" x14ac:dyDescent="0.3">
      <c r="B4198" s="1"/>
      <c r="C4198" s="1"/>
    </row>
    <row r="4199" spans="2:3" x14ac:dyDescent="0.3">
      <c r="B4199" s="1"/>
      <c r="C4199" s="1"/>
    </row>
    <row r="4200" spans="2:3" x14ac:dyDescent="0.3">
      <c r="B4200" s="1"/>
      <c r="C4200" s="1"/>
    </row>
    <row r="4201" spans="2:3" x14ac:dyDescent="0.3">
      <c r="B4201" s="1"/>
      <c r="C4201" s="1"/>
    </row>
    <row r="4202" spans="2:3" x14ac:dyDescent="0.3">
      <c r="B4202" s="1"/>
      <c r="C4202" s="1"/>
    </row>
    <row r="4203" spans="2:3" x14ac:dyDescent="0.3">
      <c r="B4203" s="1"/>
      <c r="C4203" s="1"/>
    </row>
    <row r="4204" spans="2:3" x14ac:dyDescent="0.3">
      <c r="B4204" s="1"/>
      <c r="C4204" s="1"/>
    </row>
    <row r="4205" spans="2:3" x14ac:dyDescent="0.3">
      <c r="B4205" s="1"/>
      <c r="C4205" s="1"/>
    </row>
    <row r="4206" spans="2:3" x14ac:dyDescent="0.3">
      <c r="B4206" s="1"/>
      <c r="C4206" s="1"/>
    </row>
    <row r="4207" spans="2:3" x14ac:dyDescent="0.3">
      <c r="B4207" s="1"/>
      <c r="C4207" s="1"/>
    </row>
    <row r="4208" spans="2:3" x14ac:dyDescent="0.3">
      <c r="B4208" s="1"/>
      <c r="C4208" s="1"/>
    </row>
    <row r="4209" spans="2:3" x14ac:dyDescent="0.3">
      <c r="B4209" s="1"/>
      <c r="C4209" s="1"/>
    </row>
    <row r="4210" spans="2:3" x14ac:dyDescent="0.3">
      <c r="B4210" s="1"/>
      <c r="C4210" s="1"/>
    </row>
    <row r="4211" spans="2:3" x14ac:dyDescent="0.3">
      <c r="B4211" s="1"/>
      <c r="C4211" s="1"/>
    </row>
    <row r="4212" spans="2:3" x14ac:dyDescent="0.3">
      <c r="B4212" s="1"/>
      <c r="C4212" s="1"/>
    </row>
    <row r="4213" spans="2:3" x14ac:dyDescent="0.3">
      <c r="B4213" s="1"/>
      <c r="C4213" s="1"/>
    </row>
    <row r="4214" spans="2:3" x14ac:dyDescent="0.3">
      <c r="B4214" s="1"/>
      <c r="C4214" s="1"/>
    </row>
    <row r="4215" spans="2:3" x14ac:dyDescent="0.3">
      <c r="B4215" s="1"/>
      <c r="C4215" s="1"/>
    </row>
    <row r="4216" spans="2:3" x14ac:dyDescent="0.3">
      <c r="B4216" s="1"/>
      <c r="C4216" s="1"/>
    </row>
    <row r="4217" spans="2:3" x14ac:dyDescent="0.3">
      <c r="B4217" s="1"/>
      <c r="C4217" s="1"/>
    </row>
    <row r="4218" spans="2:3" x14ac:dyDescent="0.3">
      <c r="B4218" s="1"/>
      <c r="C4218" s="1"/>
    </row>
    <row r="4219" spans="2:3" x14ac:dyDescent="0.3">
      <c r="B4219" s="1"/>
      <c r="C4219" s="1"/>
    </row>
    <row r="4220" spans="2:3" x14ac:dyDescent="0.3">
      <c r="B4220" s="1"/>
      <c r="C4220" s="1"/>
    </row>
    <row r="4221" spans="2:3" x14ac:dyDescent="0.3">
      <c r="B4221" s="1"/>
      <c r="C4221" s="1"/>
    </row>
    <row r="4222" spans="2:3" x14ac:dyDescent="0.3">
      <c r="B4222" s="1"/>
      <c r="C4222" s="1"/>
    </row>
    <row r="4223" spans="2:3" x14ac:dyDescent="0.3">
      <c r="B4223" s="1"/>
      <c r="C4223" s="1"/>
    </row>
    <row r="4224" spans="2:3" x14ac:dyDescent="0.3">
      <c r="B4224" s="1"/>
      <c r="C4224" s="1"/>
    </row>
    <row r="4225" spans="2:3" x14ac:dyDescent="0.3">
      <c r="B4225" s="1"/>
      <c r="C4225" s="1"/>
    </row>
    <row r="4226" spans="2:3" x14ac:dyDescent="0.3">
      <c r="B4226" s="1"/>
      <c r="C4226" s="1"/>
    </row>
    <row r="4227" spans="2:3" x14ac:dyDescent="0.3">
      <c r="B4227" s="1"/>
      <c r="C4227" s="1"/>
    </row>
    <row r="4228" spans="2:3" x14ac:dyDescent="0.3">
      <c r="B4228" s="1"/>
      <c r="C4228" s="1"/>
    </row>
    <row r="4229" spans="2:3" x14ac:dyDescent="0.3">
      <c r="B4229" s="1"/>
      <c r="C4229" s="1"/>
    </row>
    <row r="4230" spans="2:3" x14ac:dyDescent="0.3">
      <c r="B4230" s="1"/>
      <c r="C4230" s="1"/>
    </row>
    <row r="4231" spans="2:3" x14ac:dyDescent="0.3">
      <c r="B4231" s="1"/>
      <c r="C4231" s="1"/>
    </row>
    <row r="4232" spans="2:3" x14ac:dyDescent="0.3">
      <c r="B4232" s="1"/>
      <c r="C4232" s="1"/>
    </row>
    <row r="4233" spans="2:3" x14ac:dyDescent="0.3">
      <c r="B4233" s="1"/>
      <c r="C4233" s="1"/>
    </row>
    <row r="4234" spans="2:3" x14ac:dyDescent="0.3">
      <c r="B4234" s="1"/>
      <c r="C4234" s="1"/>
    </row>
    <row r="4235" spans="2:3" x14ac:dyDescent="0.3">
      <c r="B4235" s="1"/>
      <c r="C4235" s="1"/>
    </row>
    <row r="4236" spans="2:3" x14ac:dyDescent="0.3">
      <c r="B4236" s="1"/>
      <c r="C4236" s="1"/>
    </row>
    <row r="4237" spans="2:3" x14ac:dyDescent="0.3">
      <c r="B4237" s="1"/>
      <c r="C4237" s="1"/>
    </row>
    <row r="4238" spans="2:3" x14ac:dyDescent="0.3">
      <c r="B4238" s="1"/>
      <c r="C4238" s="1"/>
    </row>
    <row r="4239" spans="2:3" x14ac:dyDescent="0.3">
      <c r="B4239" s="1"/>
      <c r="C4239" s="1"/>
    </row>
    <row r="4240" spans="2:3" x14ac:dyDescent="0.3">
      <c r="B4240" s="1"/>
      <c r="C4240" s="1"/>
    </row>
    <row r="4241" spans="2:3" x14ac:dyDescent="0.3">
      <c r="B4241" s="1"/>
      <c r="C4241" s="1"/>
    </row>
    <row r="4242" spans="2:3" x14ac:dyDescent="0.3">
      <c r="B4242" s="1"/>
      <c r="C4242" s="1"/>
    </row>
    <row r="4243" spans="2:3" x14ac:dyDescent="0.3">
      <c r="B4243" s="1"/>
      <c r="C4243" s="1"/>
    </row>
    <row r="4244" spans="2:3" x14ac:dyDescent="0.3">
      <c r="B4244" s="1"/>
      <c r="C4244" s="1"/>
    </row>
    <row r="4245" spans="2:3" x14ac:dyDescent="0.3">
      <c r="B4245" s="1"/>
      <c r="C4245" s="1"/>
    </row>
    <row r="4246" spans="2:3" x14ac:dyDescent="0.3">
      <c r="B4246" s="1"/>
      <c r="C4246" s="1"/>
    </row>
    <row r="4247" spans="2:3" x14ac:dyDescent="0.3">
      <c r="B4247" s="1"/>
      <c r="C4247" s="1"/>
    </row>
    <row r="4248" spans="2:3" x14ac:dyDescent="0.3">
      <c r="B4248" s="1"/>
      <c r="C4248" s="1"/>
    </row>
    <row r="4249" spans="2:3" x14ac:dyDescent="0.3">
      <c r="B4249" s="1"/>
      <c r="C4249" s="1"/>
    </row>
    <row r="4250" spans="2:3" x14ac:dyDescent="0.3">
      <c r="B4250" s="1"/>
      <c r="C4250" s="1"/>
    </row>
    <row r="4251" spans="2:3" x14ac:dyDescent="0.3">
      <c r="B4251" s="1"/>
      <c r="C4251" s="1"/>
    </row>
    <row r="4252" spans="2:3" x14ac:dyDescent="0.3">
      <c r="B4252" s="1"/>
      <c r="C4252" s="1"/>
    </row>
    <row r="4253" spans="2:3" x14ac:dyDescent="0.3">
      <c r="B4253" s="1"/>
      <c r="C4253" s="1"/>
    </row>
    <row r="4254" spans="2:3" x14ac:dyDescent="0.3">
      <c r="B4254" s="1"/>
      <c r="C4254" s="1"/>
    </row>
    <row r="4255" spans="2:3" x14ac:dyDescent="0.3">
      <c r="B4255" s="1"/>
      <c r="C4255" s="1"/>
    </row>
    <row r="4256" spans="2:3" x14ac:dyDescent="0.3">
      <c r="B4256" s="1"/>
      <c r="C4256" s="1"/>
    </row>
    <row r="4257" spans="2:3" x14ac:dyDescent="0.3">
      <c r="B4257" s="1"/>
      <c r="C4257" s="1"/>
    </row>
    <row r="4258" spans="2:3" x14ac:dyDescent="0.3">
      <c r="B4258" s="1"/>
      <c r="C4258" s="1"/>
    </row>
    <row r="4259" spans="2:3" x14ac:dyDescent="0.3">
      <c r="B4259" s="1"/>
      <c r="C4259" s="1"/>
    </row>
    <row r="4260" spans="2:3" x14ac:dyDescent="0.3">
      <c r="B4260" s="1"/>
      <c r="C4260" s="1"/>
    </row>
    <row r="4261" spans="2:3" x14ac:dyDescent="0.3">
      <c r="B4261" s="1"/>
      <c r="C4261" s="1"/>
    </row>
    <row r="4262" spans="2:3" x14ac:dyDescent="0.3">
      <c r="B4262" s="1"/>
      <c r="C4262" s="1"/>
    </row>
    <row r="4263" spans="2:3" x14ac:dyDescent="0.3">
      <c r="B4263" s="1"/>
      <c r="C4263" s="1"/>
    </row>
    <row r="4264" spans="2:3" x14ac:dyDescent="0.3">
      <c r="B4264" s="1"/>
      <c r="C4264" s="1"/>
    </row>
    <row r="4265" spans="2:3" x14ac:dyDescent="0.3">
      <c r="B4265" s="1"/>
      <c r="C4265" s="1"/>
    </row>
    <row r="4266" spans="2:3" x14ac:dyDescent="0.3">
      <c r="B4266" s="1"/>
      <c r="C4266" s="1"/>
    </row>
    <row r="4267" spans="2:3" x14ac:dyDescent="0.3">
      <c r="B4267" s="1"/>
      <c r="C4267" s="1"/>
    </row>
    <row r="4268" spans="2:3" x14ac:dyDescent="0.3">
      <c r="B4268" s="1"/>
      <c r="C4268" s="1"/>
    </row>
    <row r="4269" spans="2:3" x14ac:dyDescent="0.3">
      <c r="B4269" s="1"/>
      <c r="C4269" s="1"/>
    </row>
    <row r="4270" spans="2:3" x14ac:dyDescent="0.3">
      <c r="B4270" s="1"/>
      <c r="C4270" s="1"/>
    </row>
    <row r="4271" spans="2:3" x14ac:dyDescent="0.3">
      <c r="B4271" s="1"/>
      <c r="C4271" s="1"/>
    </row>
    <row r="4272" spans="2:3" x14ac:dyDescent="0.3">
      <c r="B4272" s="1"/>
      <c r="C4272" s="1"/>
    </row>
    <row r="4273" spans="2:3" x14ac:dyDescent="0.3">
      <c r="B4273" s="1"/>
      <c r="C4273" s="1"/>
    </row>
    <row r="4274" spans="2:3" x14ac:dyDescent="0.3">
      <c r="B4274" s="1"/>
      <c r="C4274" s="1"/>
    </row>
    <row r="4275" spans="2:3" x14ac:dyDescent="0.3">
      <c r="B4275" s="1"/>
      <c r="C4275" s="1"/>
    </row>
    <row r="4276" spans="2:3" x14ac:dyDescent="0.3">
      <c r="B4276" s="1"/>
      <c r="C4276" s="1"/>
    </row>
    <row r="4277" spans="2:3" x14ac:dyDescent="0.3">
      <c r="B4277" s="1"/>
      <c r="C4277" s="1"/>
    </row>
    <row r="4278" spans="2:3" x14ac:dyDescent="0.3">
      <c r="B4278" s="1"/>
      <c r="C4278" s="1"/>
    </row>
    <row r="4279" spans="2:3" x14ac:dyDescent="0.3">
      <c r="B4279" s="1"/>
      <c r="C4279" s="1"/>
    </row>
    <row r="4280" spans="2:3" x14ac:dyDescent="0.3">
      <c r="B4280" s="1"/>
      <c r="C4280" s="1"/>
    </row>
    <row r="4281" spans="2:3" x14ac:dyDescent="0.3">
      <c r="B4281" s="1"/>
      <c r="C4281" s="1"/>
    </row>
    <row r="4282" spans="2:3" x14ac:dyDescent="0.3">
      <c r="B4282" s="1"/>
      <c r="C4282" s="1"/>
    </row>
    <row r="4283" spans="2:3" x14ac:dyDescent="0.3">
      <c r="B4283" s="1"/>
      <c r="C4283" s="1"/>
    </row>
    <row r="4284" spans="2:3" x14ac:dyDescent="0.3">
      <c r="B4284" s="1"/>
      <c r="C4284" s="1"/>
    </row>
    <row r="4285" spans="2:3" x14ac:dyDescent="0.3">
      <c r="B4285" s="1"/>
      <c r="C4285" s="1"/>
    </row>
    <row r="4286" spans="2:3" x14ac:dyDescent="0.3">
      <c r="B4286" s="1"/>
      <c r="C4286" s="1"/>
    </row>
    <row r="4287" spans="2:3" x14ac:dyDescent="0.3">
      <c r="B4287" s="1"/>
      <c r="C4287" s="1"/>
    </row>
    <row r="4288" spans="2:3" x14ac:dyDescent="0.3">
      <c r="B4288" s="1"/>
      <c r="C4288" s="1"/>
    </row>
    <row r="4289" spans="2:3" x14ac:dyDescent="0.3">
      <c r="B4289" s="1"/>
      <c r="C4289" s="1"/>
    </row>
    <row r="4290" spans="2:3" x14ac:dyDescent="0.3">
      <c r="B4290" s="1"/>
      <c r="C4290" s="1"/>
    </row>
    <row r="4291" spans="2:3" x14ac:dyDescent="0.3">
      <c r="B4291" s="1"/>
      <c r="C4291" s="1"/>
    </row>
    <row r="4292" spans="2:3" x14ac:dyDescent="0.3">
      <c r="B4292" s="1"/>
      <c r="C4292" s="1"/>
    </row>
    <row r="4293" spans="2:3" x14ac:dyDescent="0.3">
      <c r="B4293" s="1"/>
      <c r="C4293" s="1"/>
    </row>
    <row r="4294" spans="2:3" x14ac:dyDescent="0.3">
      <c r="B4294" s="1"/>
      <c r="C4294" s="1"/>
    </row>
    <row r="4295" spans="2:3" x14ac:dyDescent="0.3">
      <c r="B4295" s="1"/>
      <c r="C4295" s="1"/>
    </row>
    <row r="4296" spans="2:3" x14ac:dyDescent="0.3">
      <c r="B4296" s="1"/>
      <c r="C4296" s="1"/>
    </row>
    <row r="4297" spans="2:3" x14ac:dyDescent="0.3">
      <c r="B4297" s="1"/>
      <c r="C4297" s="1"/>
    </row>
    <row r="4298" spans="2:3" x14ac:dyDescent="0.3">
      <c r="B4298" s="1"/>
      <c r="C4298" s="1"/>
    </row>
    <row r="4299" spans="2:3" x14ac:dyDescent="0.3">
      <c r="B4299" s="1"/>
      <c r="C4299" s="1"/>
    </row>
    <row r="4300" spans="2:3" x14ac:dyDescent="0.3">
      <c r="B4300" s="1"/>
      <c r="C4300" s="1"/>
    </row>
    <row r="4301" spans="2:3" x14ac:dyDescent="0.3">
      <c r="B4301" s="1"/>
      <c r="C4301" s="1"/>
    </row>
    <row r="4302" spans="2:3" x14ac:dyDescent="0.3">
      <c r="B4302" s="1"/>
      <c r="C4302" s="1"/>
    </row>
    <row r="4303" spans="2:3" x14ac:dyDescent="0.3">
      <c r="B4303" s="1"/>
      <c r="C4303" s="1"/>
    </row>
    <row r="4304" spans="2:3" x14ac:dyDescent="0.3">
      <c r="B4304" s="1"/>
      <c r="C4304" s="1"/>
    </row>
    <row r="4305" spans="2:3" x14ac:dyDescent="0.3">
      <c r="B4305" s="1"/>
      <c r="C4305" s="1"/>
    </row>
    <row r="4306" spans="2:3" x14ac:dyDescent="0.3">
      <c r="B4306" s="1"/>
      <c r="C4306" s="1"/>
    </row>
    <row r="4307" spans="2:3" x14ac:dyDescent="0.3">
      <c r="B4307" s="1"/>
      <c r="C4307" s="1"/>
    </row>
    <row r="4308" spans="2:3" x14ac:dyDescent="0.3">
      <c r="B4308" s="1"/>
      <c r="C4308" s="1"/>
    </row>
    <row r="4309" spans="2:3" x14ac:dyDescent="0.3">
      <c r="B4309" s="1"/>
      <c r="C4309" s="1"/>
    </row>
    <row r="4310" spans="2:3" x14ac:dyDescent="0.3">
      <c r="B4310" s="1"/>
      <c r="C4310" s="1"/>
    </row>
    <row r="4311" spans="2:3" x14ac:dyDescent="0.3">
      <c r="B4311" s="1"/>
      <c r="C4311" s="1"/>
    </row>
    <row r="4312" spans="2:3" x14ac:dyDescent="0.3">
      <c r="B4312" s="1"/>
      <c r="C4312" s="1"/>
    </row>
    <row r="4313" spans="2:3" x14ac:dyDescent="0.3">
      <c r="B4313" s="1"/>
      <c r="C4313" s="1"/>
    </row>
    <row r="4314" spans="2:3" x14ac:dyDescent="0.3">
      <c r="B4314" s="1"/>
      <c r="C4314" s="1"/>
    </row>
    <row r="4315" spans="2:3" x14ac:dyDescent="0.3">
      <c r="B4315" s="1"/>
      <c r="C4315" s="1"/>
    </row>
    <row r="4316" spans="2:3" x14ac:dyDescent="0.3">
      <c r="B4316" s="1"/>
      <c r="C4316" s="1"/>
    </row>
    <row r="4317" spans="2:3" x14ac:dyDescent="0.3">
      <c r="B4317" s="1"/>
      <c r="C4317" s="1"/>
    </row>
    <row r="4318" spans="2:3" x14ac:dyDescent="0.3">
      <c r="B4318" s="1"/>
      <c r="C4318" s="1"/>
    </row>
    <row r="4319" spans="2:3" x14ac:dyDescent="0.3">
      <c r="B4319" s="1"/>
      <c r="C4319" s="1"/>
    </row>
    <row r="4320" spans="2:3" x14ac:dyDescent="0.3">
      <c r="B4320" s="1"/>
      <c r="C4320" s="1"/>
    </row>
    <row r="4321" spans="2:3" x14ac:dyDescent="0.3">
      <c r="B4321" s="1"/>
      <c r="C4321" s="1"/>
    </row>
    <row r="4322" spans="2:3" x14ac:dyDescent="0.3">
      <c r="B4322" s="1"/>
      <c r="C4322" s="1"/>
    </row>
    <row r="4323" spans="2:3" x14ac:dyDescent="0.3">
      <c r="B4323" s="1"/>
      <c r="C4323" s="1"/>
    </row>
    <row r="4324" spans="2:3" x14ac:dyDescent="0.3">
      <c r="B4324" s="1"/>
      <c r="C4324" s="1"/>
    </row>
    <row r="4325" spans="2:3" x14ac:dyDescent="0.3">
      <c r="B4325" s="1"/>
      <c r="C4325" s="1"/>
    </row>
    <row r="4326" spans="2:3" x14ac:dyDescent="0.3">
      <c r="B4326" s="1"/>
      <c r="C4326" s="1"/>
    </row>
    <row r="4327" spans="2:3" x14ac:dyDescent="0.3">
      <c r="B4327" s="1"/>
      <c r="C4327" s="1"/>
    </row>
    <row r="4328" spans="2:3" x14ac:dyDescent="0.3">
      <c r="B4328" s="1"/>
      <c r="C4328" s="1"/>
    </row>
    <row r="4329" spans="2:3" x14ac:dyDescent="0.3">
      <c r="B4329" s="1"/>
      <c r="C4329" s="1"/>
    </row>
    <row r="4330" spans="2:3" x14ac:dyDescent="0.3">
      <c r="B4330" s="1"/>
      <c r="C4330" s="1"/>
    </row>
    <row r="4331" spans="2:3" x14ac:dyDescent="0.3">
      <c r="B4331" s="1"/>
      <c r="C4331" s="1"/>
    </row>
    <row r="4332" spans="2:3" x14ac:dyDescent="0.3">
      <c r="B4332" s="1"/>
      <c r="C4332" s="1"/>
    </row>
    <row r="4333" spans="2:3" x14ac:dyDescent="0.3">
      <c r="B4333" s="1"/>
      <c r="C4333" s="1"/>
    </row>
    <row r="4334" spans="2:3" x14ac:dyDescent="0.3">
      <c r="B4334" s="1"/>
      <c r="C4334" s="1"/>
    </row>
    <row r="4335" spans="2:3" x14ac:dyDescent="0.3">
      <c r="B4335" s="1"/>
      <c r="C4335" s="1"/>
    </row>
    <row r="4336" spans="2:3" x14ac:dyDescent="0.3">
      <c r="B4336" s="1"/>
      <c r="C4336" s="1"/>
    </row>
    <row r="4337" spans="2:3" x14ac:dyDescent="0.3">
      <c r="B4337" s="1"/>
      <c r="C4337" s="1"/>
    </row>
    <row r="4338" spans="2:3" x14ac:dyDescent="0.3">
      <c r="B4338" s="1"/>
      <c r="C4338" s="1"/>
    </row>
    <row r="4339" spans="2:3" x14ac:dyDescent="0.3">
      <c r="B4339" s="1"/>
      <c r="C4339" s="1"/>
    </row>
    <row r="4340" spans="2:3" x14ac:dyDescent="0.3">
      <c r="B4340" s="1"/>
      <c r="C4340" s="1"/>
    </row>
    <row r="4341" spans="2:3" x14ac:dyDescent="0.3">
      <c r="B4341" s="1"/>
      <c r="C4341" s="1"/>
    </row>
    <row r="4342" spans="2:3" x14ac:dyDescent="0.3">
      <c r="B4342" s="1"/>
      <c r="C4342" s="1"/>
    </row>
    <row r="4343" spans="2:3" x14ac:dyDescent="0.3">
      <c r="B4343" s="1"/>
      <c r="C4343" s="1"/>
    </row>
    <row r="4344" spans="2:3" x14ac:dyDescent="0.3">
      <c r="B4344" s="1"/>
      <c r="C4344" s="1"/>
    </row>
    <row r="4345" spans="2:3" x14ac:dyDescent="0.3">
      <c r="B4345" s="1"/>
      <c r="C4345" s="1"/>
    </row>
    <row r="4346" spans="2:3" x14ac:dyDescent="0.3">
      <c r="B4346" s="1"/>
      <c r="C4346" s="1"/>
    </row>
    <row r="4347" spans="2:3" x14ac:dyDescent="0.3">
      <c r="B4347" s="1"/>
      <c r="C4347" s="1"/>
    </row>
    <row r="4348" spans="2:3" x14ac:dyDescent="0.3">
      <c r="B4348" s="1"/>
      <c r="C4348" s="1"/>
    </row>
    <row r="4349" spans="2:3" x14ac:dyDescent="0.3">
      <c r="B4349" s="1"/>
      <c r="C4349" s="1"/>
    </row>
    <row r="4350" spans="2:3" x14ac:dyDescent="0.3">
      <c r="B4350" s="1"/>
      <c r="C4350" s="1"/>
    </row>
    <row r="4351" spans="2:3" x14ac:dyDescent="0.3">
      <c r="B4351" s="1"/>
      <c r="C4351" s="1"/>
    </row>
    <row r="4352" spans="2:3" x14ac:dyDescent="0.3">
      <c r="B4352" s="1"/>
      <c r="C4352" s="1"/>
    </row>
    <row r="4353" spans="2:3" x14ac:dyDescent="0.3">
      <c r="B4353" s="1"/>
      <c r="C4353" s="1"/>
    </row>
    <row r="4354" spans="2:3" x14ac:dyDescent="0.3">
      <c r="B4354" s="1"/>
      <c r="C4354" s="1"/>
    </row>
    <row r="4355" spans="2:3" x14ac:dyDescent="0.3">
      <c r="B4355" s="1"/>
      <c r="C4355" s="1"/>
    </row>
    <row r="4356" spans="2:3" x14ac:dyDescent="0.3">
      <c r="B4356" s="1"/>
      <c r="C4356" s="1"/>
    </row>
    <row r="4357" spans="2:3" x14ac:dyDescent="0.3">
      <c r="B4357" s="1"/>
      <c r="C4357" s="1"/>
    </row>
    <row r="4358" spans="2:3" x14ac:dyDescent="0.3">
      <c r="B4358" s="1"/>
      <c r="C4358" s="1"/>
    </row>
    <row r="4359" spans="2:3" x14ac:dyDescent="0.3">
      <c r="B4359" s="1"/>
      <c r="C4359" s="1"/>
    </row>
    <row r="4360" spans="2:3" x14ac:dyDescent="0.3">
      <c r="B4360" s="1"/>
      <c r="C4360" s="1"/>
    </row>
    <row r="4361" spans="2:3" x14ac:dyDescent="0.3">
      <c r="B4361" s="1"/>
      <c r="C4361" s="1"/>
    </row>
    <row r="4362" spans="2:3" x14ac:dyDescent="0.3">
      <c r="B4362" s="1"/>
      <c r="C4362" s="1"/>
    </row>
    <row r="4363" spans="2:3" x14ac:dyDescent="0.3">
      <c r="B4363" s="1"/>
      <c r="C4363" s="1"/>
    </row>
    <row r="4364" spans="2:3" x14ac:dyDescent="0.3">
      <c r="B4364" s="1"/>
      <c r="C4364" s="1"/>
    </row>
    <row r="4365" spans="2:3" x14ac:dyDescent="0.3">
      <c r="B4365" s="1"/>
      <c r="C4365" s="1"/>
    </row>
    <row r="4366" spans="2:3" x14ac:dyDescent="0.3">
      <c r="B4366" s="1"/>
      <c r="C4366" s="1"/>
    </row>
    <row r="4367" spans="2:3" x14ac:dyDescent="0.3">
      <c r="B4367" s="1"/>
      <c r="C4367" s="1"/>
    </row>
    <row r="4368" spans="2:3" x14ac:dyDescent="0.3">
      <c r="B4368" s="1"/>
      <c r="C4368" s="1"/>
    </row>
    <row r="4369" spans="2:3" x14ac:dyDescent="0.3">
      <c r="B4369" s="1"/>
      <c r="C4369" s="1"/>
    </row>
    <row r="4370" spans="2:3" x14ac:dyDescent="0.3">
      <c r="B4370" s="1"/>
      <c r="C4370" s="1"/>
    </row>
    <row r="4371" spans="2:3" x14ac:dyDescent="0.3">
      <c r="B4371" s="1"/>
      <c r="C4371" s="1"/>
    </row>
    <row r="4372" spans="2:3" x14ac:dyDescent="0.3">
      <c r="B4372" s="1"/>
      <c r="C4372" s="1"/>
    </row>
    <row r="4373" spans="2:3" x14ac:dyDescent="0.3">
      <c r="B4373" s="1"/>
      <c r="C4373" s="1"/>
    </row>
    <row r="4374" spans="2:3" x14ac:dyDescent="0.3">
      <c r="B4374" s="1"/>
      <c r="C4374" s="1"/>
    </row>
    <row r="4375" spans="2:3" x14ac:dyDescent="0.3">
      <c r="B4375" s="1"/>
      <c r="C4375" s="1"/>
    </row>
    <row r="4376" spans="2:3" x14ac:dyDescent="0.3">
      <c r="B4376" s="1"/>
      <c r="C4376" s="1"/>
    </row>
    <row r="4377" spans="2:3" x14ac:dyDescent="0.3">
      <c r="B4377" s="1"/>
      <c r="C4377" s="1"/>
    </row>
    <row r="4378" spans="2:3" x14ac:dyDescent="0.3">
      <c r="B4378" s="1"/>
      <c r="C4378" s="1"/>
    </row>
    <row r="4379" spans="2:3" x14ac:dyDescent="0.3">
      <c r="B4379" s="1"/>
      <c r="C4379" s="1"/>
    </row>
    <row r="4380" spans="2:3" x14ac:dyDescent="0.3">
      <c r="B4380" s="1"/>
      <c r="C4380" s="1"/>
    </row>
    <row r="4381" spans="2:3" x14ac:dyDescent="0.3">
      <c r="B4381" s="1"/>
      <c r="C4381" s="1"/>
    </row>
    <row r="4382" spans="2:3" x14ac:dyDescent="0.3">
      <c r="B4382" s="1"/>
      <c r="C4382" s="1"/>
    </row>
    <row r="4383" spans="2:3" x14ac:dyDescent="0.3">
      <c r="B4383" s="1"/>
      <c r="C4383" s="1"/>
    </row>
    <row r="4384" spans="2:3" x14ac:dyDescent="0.3">
      <c r="B4384" s="1"/>
      <c r="C4384" s="1"/>
    </row>
    <row r="4385" spans="2:3" x14ac:dyDescent="0.3">
      <c r="B4385" s="1"/>
      <c r="C4385" s="1"/>
    </row>
    <row r="4386" spans="2:3" x14ac:dyDescent="0.3">
      <c r="B4386" s="1"/>
      <c r="C4386" s="1"/>
    </row>
    <row r="4387" spans="2:3" x14ac:dyDescent="0.3">
      <c r="B4387" s="1"/>
      <c r="C4387" s="1"/>
    </row>
    <row r="4388" spans="2:3" x14ac:dyDescent="0.3">
      <c r="B4388" s="1"/>
      <c r="C4388" s="1"/>
    </row>
    <row r="4389" spans="2:3" x14ac:dyDescent="0.3">
      <c r="B4389" s="1"/>
      <c r="C4389" s="1"/>
    </row>
    <row r="4390" spans="2:3" x14ac:dyDescent="0.3">
      <c r="B4390" s="1"/>
      <c r="C4390" s="1"/>
    </row>
    <row r="4391" spans="2:3" x14ac:dyDescent="0.3">
      <c r="B4391" s="1"/>
      <c r="C4391" s="1"/>
    </row>
    <row r="4392" spans="2:3" x14ac:dyDescent="0.3">
      <c r="B4392" s="1"/>
      <c r="C4392" s="1"/>
    </row>
    <row r="4393" spans="2:3" x14ac:dyDescent="0.3">
      <c r="B4393" s="1"/>
      <c r="C4393" s="1"/>
    </row>
    <row r="4394" spans="2:3" x14ac:dyDescent="0.3">
      <c r="B4394" s="1"/>
      <c r="C4394" s="1"/>
    </row>
    <row r="4395" spans="2:3" x14ac:dyDescent="0.3">
      <c r="B4395" s="1"/>
      <c r="C4395" s="1"/>
    </row>
    <row r="4396" spans="2:3" x14ac:dyDescent="0.3">
      <c r="B4396" s="1"/>
      <c r="C4396" s="1"/>
    </row>
    <row r="4397" spans="2:3" x14ac:dyDescent="0.3">
      <c r="B4397" s="1"/>
      <c r="C4397" s="1"/>
    </row>
    <row r="4398" spans="2:3" x14ac:dyDescent="0.3">
      <c r="B4398" s="1"/>
      <c r="C4398" s="1"/>
    </row>
    <row r="4399" spans="2:3" x14ac:dyDescent="0.3">
      <c r="B4399" s="1"/>
      <c r="C4399" s="1"/>
    </row>
    <row r="4400" spans="2:3" x14ac:dyDescent="0.3">
      <c r="B4400" s="1"/>
      <c r="C4400" s="1"/>
    </row>
    <row r="4401" spans="2:3" x14ac:dyDescent="0.3">
      <c r="B4401" s="1"/>
      <c r="C4401" s="1"/>
    </row>
    <row r="4402" spans="2:3" x14ac:dyDescent="0.3">
      <c r="B4402" s="1"/>
      <c r="C4402" s="1"/>
    </row>
    <row r="4403" spans="2:3" x14ac:dyDescent="0.3">
      <c r="B4403" s="1"/>
      <c r="C4403" s="1"/>
    </row>
    <row r="4404" spans="2:3" x14ac:dyDescent="0.3">
      <c r="B4404" s="1"/>
      <c r="C4404" s="1"/>
    </row>
    <row r="4405" spans="2:3" x14ac:dyDescent="0.3">
      <c r="B4405" s="1"/>
      <c r="C4405" s="1"/>
    </row>
    <row r="4406" spans="2:3" x14ac:dyDescent="0.3">
      <c r="B4406" s="1"/>
      <c r="C4406" s="1"/>
    </row>
    <row r="4407" spans="2:3" x14ac:dyDescent="0.3">
      <c r="B4407" s="1"/>
      <c r="C4407" s="1"/>
    </row>
    <row r="4408" spans="2:3" x14ac:dyDescent="0.3">
      <c r="B4408" s="1"/>
      <c r="C4408" s="1"/>
    </row>
    <row r="4409" spans="2:3" x14ac:dyDescent="0.3">
      <c r="B4409" s="1"/>
      <c r="C4409" s="1"/>
    </row>
    <row r="4410" spans="2:3" x14ac:dyDescent="0.3">
      <c r="B4410" s="1"/>
      <c r="C4410" s="1"/>
    </row>
    <row r="4411" spans="2:3" x14ac:dyDescent="0.3">
      <c r="B4411" s="1"/>
      <c r="C4411" s="1"/>
    </row>
    <row r="4412" spans="2:3" x14ac:dyDescent="0.3">
      <c r="B4412" s="1"/>
      <c r="C4412" s="1"/>
    </row>
    <row r="4413" spans="2:3" x14ac:dyDescent="0.3">
      <c r="B4413" s="1"/>
      <c r="C4413" s="1"/>
    </row>
    <row r="4414" spans="2:3" x14ac:dyDescent="0.3">
      <c r="B4414" s="1"/>
      <c r="C4414" s="1"/>
    </row>
    <row r="4415" spans="2:3" x14ac:dyDescent="0.3">
      <c r="B4415" s="1"/>
      <c r="C4415" s="1"/>
    </row>
    <row r="4416" spans="2:3" x14ac:dyDescent="0.3">
      <c r="B4416" s="1"/>
      <c r="C4416" s="1"/>
    </row>
    <row r="4417" spans="2:3" x14ac:dyDescent="0.3">
      <c r="B4417" s="1"/>
      <c r="C4417" s="1"/>
    </row>
    <row r="4418" spans="2:3" x14ac:dyDescent="0.3">
      <c r="B4418" s="1"/>
      <c r="C4418" s="1"/>
    </row>
    <row r="4419" spans="2:3" x14ac:dyDescent="0.3">
      <c r="B4419" s="1"/>
      <c r="C4419" s="1"/>
    </row>
    <row r="4420" spans="2:3" x14ac:dyDescent="0.3">
      <c r="B4420" s="1"/>
      <c r="C4420" s="1"/>
    </row>
    <row r="4421" spans="2:3" x14ac:dyDescent="0.3">
      <c r="B4421" s="1"/>
      <c r="C4421" s="1"/>
    </row>
    <row r="4422" spans="2:3" x14ac:dyDescent="0.3">
      <c r="B4422" s="1"/>
      <c r="C4422" s="1"/>
    </row>
    <row r="4423" spans="2:3" x14ac:dyDescent="0.3">
      <c r="B4423" s="1"/>
      <c r="C4423" s="1"/>
    </row>
    <row r="4424" spans="2:3" x14ac:dyDescent="0.3">
      <c r="B4424" s="1"/>
      <c r="C4424" s="1"/>
    </row>
    <row r="4425" spans="2:3" x14ac:dyDescent="0.3">
      <c r="B4425" s="1"/>
      <c r="C4425" s="1"/>
    </row>
    <row r="4426" spans="2:3" x14ac:dyDescent="0.3">
      <c r="B4426" s="1"/>
      <c r="C4426" s="1"/>
    </row>
    <row r="4427" spans="2:3" x14ac:dyDescent="0.3">
      <c r="B4427" s="1"/>
      <c r="C4427" s="1"/>
    </row>
    <row r="4428" spans="2:3" x14ac:dyDescent="0.3">
      <c r="B4428" s="1"/>
      <c r="C4428" s="1"/>
    </row>
    <row r="4429" spans="2:3" x14ac:dyDescent="0.3">
      <c r="B4429" s="1"/>
      <c r="C4429" s="1"/>
    </row>
    <row r="4430" spans="2:3" x14ac:dyDescent="0.3">
      <c r="B4430" s="1"/>
      <c r="C4430" s="1"/>
    </row>
    <row r="4431" spans="2:3" x14ac:dyDescent="0.3">
      <c r="B4431" s="1"/>
      <c r="C4431" s="1"/>
    </row>
    <row r="4432" spans="2:3" x14ac:dyDescent="0.3">
      <c r="B4432" s="1"/>
      <c r="C4432" s="1"/>
    </row>
    <row r="4433" spans="2:3" x14ac:dyDescent="0.3">
      <c r="B4433" s="1"/>
      <c r="C4433" s="1"/>
    </row>
    <row r="4434" spans="2:3" x14ac:dyDescent="0.3">
      <c r="B4434" s="1"/>
      <c r="C4434" s="1"/>
    </row>
    <row r="4435" spans="2:3" x14ac:dyDescent="0.3">
      <c r="B4435" s="1"/>
      <c r="C4435" s="1"/>
    </row>
    <row r="4436" spans="2:3" x14ac:dyDescent="0.3">
      <c r="B4436" s="1"/>
      <c r="C4436" s="1"/>
    </row>
    <row r="4437" spans="2:3" x14ac:dyDescent="0.3">
      <c r="B4437" s="1"/>
      <c r="C4437" s="1"/>
    </row>
    <row r="4438" spans="2:3" x14ac:dyDescent="0.3">
      <c r="B4438" s="1"/>
      <c r="C4438" s="1"/>
    </row>
    <row r="4439" spans="2:3" x14ac:dyDescent="0.3">
      <c r="B4439" s="1"/>
      <c r="C4439" s="1"/>
    </row>
    <row r="4440" spans="2:3" x14ac:dyDescent="0.3">
      <c r="B4440" s="1"/>
      <c r="C4440" s="1"/>
    </row>
    <row r="4441" spans="2:3" x14ac:dyDescent="0.3">
      <c r="B4441" s="1"/>
      <c r="C4441" s="1"/>
    </row>
    <row r="4442" spans="2:3" x14ac:dyDescent="0.3">
      <c r="B4442" s="1"/>
      <c r="C4442" s="1"/>
    </row>
    <row r="4443" spans="2:3" x14ac:dyDescent="0.3">
      <c r="B4443" s="1"/>
      <c r="C4443" s="1"/>
    </row>
    <row r="4444" spans="2:3" x14ac:dyDescent="0.3">
      <c r="B4444" s="1"/>
      <c r="C4444" s="1"/>
    </row>
    <row r="4445" spans="2:3" x14ac:dyDescent="0.3">
      <c r="B4445" s="1"/>
      <c r="C4445" s="1"/>
    </row>
    <row r="4446" spans="2:3" x14ac:dyDescent="0.3">
      <c r="B4446" s="1"/>
      <c r="C4446" s="1"/>
    </row>
    <row r="4447" spans="2:3" x14ac:dyDescent="0.3">
      <c r="B4447" s="1"/>
      <c r="C4447" s="1"/>
    </row>
    <row r="4448" spans="2:3" x14ac:dyDescent="0.3">
      <c r="B4448" s="1"/>
      <c r="C4448" s="1"/>
    </row>
    <row r="4449" spans="2:3" x14ac:dyDescent="0.3">
      <c r="B4449" s="1"/>
      <c r="C4449" s="1"/>
    </row>
    <row r="4450" spans="2:3" x14ac:dyDescent="0.3">
      <c r="B4450" s="1"/>
      <c r="C4450" s="1"/>
    </row>
    <row r="4451" spans="2:3" x14ac:dyDescent="0.3">
      <c r="B4451" s="1"/>
      <c r="C4451" s="1"/>
    </row>
    <row r="4452" spans="2:3" x14ac:dyDescent="0.3">
      <c r="B4452" s="1"/>
      <c r="C4452" s="1"/>
    </row>
    <row r="4453" spans="2:3" x14ac:dyDescent="0.3">
      <c r="B4453" s="1"/>
      <c r="C4453" s="1"/>
    </row>
    <row r="4454" spans="2:3" x14ac:dyDescent="0.3">
      <c r="B4454" s="1"/>
      <c r="C4454" s="1"/>
    </row>
    <row r="4455" spans="2:3" x14ac:dyDescent="0.3">
      <c r="B4455" s="1"/>
      <c r="C4455" s="1"/>
    </row>
    <row r="4456" spans="2:3" x14ac:dyDescent="0.3">
      <c r="B4456" s="1"/>
      <c r="C4456" s="1"/>
    </row>
    <row r="4457" spans="2:3" x14ac:dyDescent="0.3">
      <c r="B4457" s="1"/>
      <c r="C4457" s="1"/>
    </row>
    <row r="4458" spans="2:3" x14ac:dyDescent="0.3">
      <c r="B4458" s="1"/>
      <c r="C4458" s="1"/>
    </row>
    <row r="4459" spans="2:3" x14ac:dyDescent="0.3">
      <c r="B4459" s="1"/>
      <c r="C4459" s="1"/>
    </row>
    <row r="4460" spans="2:3" x14ac:dyDescent="0.3">
      <c r="B4460" s="1"/>
      <c r="C4460" s="1"/>
    </row>
    <row r="4461" spans="2:3" x14ac:dyDescent="0.3">
      <c r="B4461" s="1"/>
      <c r="C4461" s="1"/>
    </row>
    <row r="4462" spans="2:3" x14ac:dyDescent="0.3">
      <c r="B4462" s="1"/>
      <c r="C4462" s="1"/>
    </row>
    <row r="4463" spans="2:3" x14ac:dyDescent="0.3">
      <c r="B4463" s="1"/>
      <c r="C4463" s="1"/>
    </row>
    <row r="4464" spans="2:3" x14ac:dyDescent="0.3">
      <c r="B4464" s="1"/>
      <c r="C4464" s="1"/>
    </row>
    <row r="4465" spans="2:3" x14ac:dyDescent="0.3">
      <c r="B4465" s="1"/>
      <c r="C4465" s="1"/>
    </row>
    <row r="4466" spans="2:3" x14ac:dyDescent="0.3">
      <c r="B4466" s="1"/>
      <c r="C4466" s="1"/>
    </row>
    <row r="4467" spans="2:3" x14ac:dyDescent="0.3">
      <c r="B4467" s="1"/>
      <c r="C4467" s="1"/>
    </row>
    <row r="4468" spans="2:3" x14ac:dyDescent="0.3">
      <c r="B4468" s="1"/>
      <c r="C4468" s="1"/>
    </row>
    <row r="4469" spans="2:3" x14ac:dyDescent="0.3">
      <c r="B4469" s="1"/>
      <c r="C4469" s="1"/>
    </row>
    <row r="4470" spans="2:3" x14ac:dyDescent="0.3">
      <c r="B4470" s="1"/>
      <c r="C4470" s="1"/>
    </row>
    <row r="4471" spans="2:3" x14ac:dyDescent="0.3">
      <c r="B4471" s="1"/>
      <c r="C4471" s="1"/>
    </row>
    <row r="4472" spans="2:3" x14ac:dyDescent="0.3">
      <c r="B4472" s="1"/>
      <c r="C4472" s="1"/>
    </row>
    <row r="4473" spans="2:3" x14ac:dyDescent="0.3">
      <c r="B4473" s="1"/>
      <c r="C4473" s="1"/>
    </row>
    <row r="4474" spans="2:3" x14ac:dyDescent="0.3">
      <c r="B4474" s="1"/>
      <c r="C4474" s="1"/>
    </row>
    <row r="4475" spans="2:3" x14ac:dyDescent="0.3">
      <c r="B4475" s="1"/>
      <c r="C4475" s="1"/>
    </row>
    <row r="4476" spans="2:3" x14ac:dyDescent="0.3">
      <c r="B4476" s="1"/>
      <c r="C4476" s="1"/>
    </row>
    <row r="4477" spans="2:3" x14ac:dyDescent="0.3">
      <c r="B4477" s="1"/>
      <c r="C4477" s="1"/>
    </row>
    <row r="4478" spans="2:3" x14ac:dyDescent="0.3">
      <c r="B4478" s="1"/>
      <c r="C4478" s="1"/>
    </row>
    <row r="4479" spans="2:3" x14ac:dyDescent="0.3">
      <c r="B4479" s="1"/>
      <c r="C4479" s="1"/>
    </row>
    <row r="4480" spans="2:3" x14ac:dyDescent="0.3">
      <c r="B4480" s="1"/>
      <c r="C4480" s="1"/>
    </row>
    <row r="4481" spans="2:3" x14ac:dyDescent="0.3">
      <c r="B4481" s="1"/>
      <c r="C4481" s="1"/>
    </row>
    <row r="4482" spans="2:3" x14ac:dyDescent="0.3">
      <c r="B4482" s="1"/>
      <c r="C4482" s="1"/>
    </row>
    <row r="4483" spans="2:3" x14ac:dyDescent="0.3">
      <c r="B4483" s="1"/>
      <c r="C4483" s="1"/>
    </row>
    <row r="4484" spans="2:3" x14ac:dyDescent="0.3">
      <c r="B4484" s="1"/>
      <c r="C4484" s="1"/>
    </row>
    <row r="4485" spans="2:3" x14ac:dyDescent="0.3">
      <c r="B4485" s="1"/>
      <c r="C4485" s="1"/>
    </row>
    <row r="4486" spans="2:3" x14ac:dyDescent="0.3">
      <c r="B4486" s="1"/>
      <c r="C4486" s="1"/>
    </row>
    <row r="4487" spans="2:3" x14ac:dyDescent="0.3">
      <c r="B4487" s="1"/>
      <c r="C4487" s="1"/>
    </row>
    <row r="4488" spans="2:3" x14ac:dyDescent="0.3">
      <c r="B4488" s="1"/>
      <c r="C4488" s="1"/>
    </row>
    <row r="4489" spans="2:3" x14ac:dyDescent="0.3">
      <c r="B4489" s="1"/>
      <c r="C4489" s="1"/>
    </row>
    <row r="4490" spans="2:3" x14ac:dyDescent="0.3">
      <c r="B4490" s="1"/>
      <c r="C4490" s="1"/>
    </row>
    <row r="4491" spans="2:3" x14ac:dyDescent="0.3">
      <c r="B4491" s="1"/>
      <c r="C4491" s="1"/>
    </row>
    <row r="4492" spans="2:3" x14ac:dyDescent="0.3">
      <c r="B4492" s="1"/>
      <c r="C4492" s="1"/>
    </row>
    <row r="4493" spans="2:3" x14ac:dyDescent="0.3">
      <c r="B4493" s="1"/>
      <c r="C4493" s="1"/>
    </row>
    <row r="4494" spans="2:3" x14ac:dyDescent="0.3">
      <c r="B4494" s="1"/>
      <c r="C4494" s="1"/>
    </row>
    <row r="4495" spans="2:3" x14ac:dyDescent="0.3">
      <c r="B4495" s="1"/>
      <c r="C4495" s="1"/>
    </row>
    <row r="4496" spans="2:3" x14ac:dyDescent="0.3">
      <c r="B4496" s="1"/>
      <c r="C4496" s="1"/>
    </row>
    <row r="4497" spans="2:3" x14ac:dyDescent="0.3">
      <c r="B4497" s="1"/>
      <c r="C4497" s="1"/>
    </row>
    <row r="4498" spans="2:3" x14ac:dyDescent="0.3">
      <c r="B4498" s="1"/>
      <c r="C4498" s="1"/>
    </row>
    <row r="4499" spans="2:3" x14ac:dyDescent="0.3">
      <c r="B4499" s="1"/>
      <c r="C4499" s="1"/>
    </row>
    <row r="4500" spans="2:3" x14ac:dyDescent="0.3">
      <c r="B4500" s="1"/>
      <c r="C4500" s="1"/>
    </row>
    <row r="4501" spans="2:3" x14ac:dyDescent="0.3">
      <c r="B4501" s="1"/>
      <c r="C4501" s="1"/>
    </row>
    <row r="4502" spans="2:3" x14ac:dyDescent="0.3">
      <c r="B4502" s="1"/>
      <c r="C4502" s="1"/>
    </row>
    <row r="4503" spans="2:3" x14ac:dyDescent="0.3">
      <c r="B4503" s="1"/>
      <c r="C4503" s="1"/>
    </row>
    <row r="4504" spans="2:3" x14ac:dyDescent="0.3">
      <c r="B4504" s="1"/>
      <c r="C4504" s="1"/>
    </row>
    <row r="4505" spans="2:3" x14ac:dyDescent="0.3">
      <c r="B4505" s="1"/>
      <c r="C4505" s="1"/>
    </row>
    <row r="4506" spans="2:3" x14ac:dyDescent="0.3">
      <c r="B4506" s="1"/>
      <c r="C4506" s="1"/>
    </row>
    <row r="4507" spans="2:3" x14ac:dyDescent="0.3">
      <c r="B4507" s="1"/>
      <c r="C4507" s="1"/>
    </row>
    <row r="4508" spans="2:3" x14ac:dyDescent="0.3">
      <c r="B4508" s="1"/>
      <c r="C4508" s="1"/>
    </row>
    <row r="4509" spans="2:3" x14ac:dyDescent="0.3">
      <c r="B4509" s="1"/>
      <c r="C4509" s="1"/>
    </row>
    <row r="4510" spans="2:3" x14ac:dyDescent="0.3">
      <c r="B4510" s="1"/>
      <c r="C4510" s="1"/>
    </row>
    <row r="4511" spans="2:3" x14ac:dyDescent="0.3">
      <c r="B4511" s="1"/>
      <c r="C4511" s="1"/>
    </row>
    <row r="4512" spans="2:3" x14ac:dyDescent="0.3">
      <c r="B4512" s="1"/>
      <c r="C4512" s="1"/>
    </row>
    <row r="4513" spans="2:3" x14ac:dyDescent="0.3">
      <c r="B4513" s="1"/>
      <c r="C4513" s="1"/>
    </row>
    <row r="4514" spans="2:3" x14ac:dyDescent="0.3">
      <c r="B4514" s="1"/>
      <c r="C4514" s="1"/>
    </row>
    <row r="4515" spans="2:3" x14ac:dyDescent="0.3">
      <c r="B4515" s="1"/>
      <c r="C4515" s="1"/>
    </row>
    <row r="4516" spans="2:3" x14ac:dyDescent="0.3">
      <c r="B4516" s="1"/>
      <c r="C4516" s="1"/>
    </row>
    <row r="4517" spans="2:3" x14ac:dyDescent="0.3">
      <c r="B4517" s="1"/>
      <c r="C4517" s="1"/>
    </row>
    <row r="4518" spans="2:3" x14ac:dyDescent="0.3">
      <c r="B4518" s="1"/>
      <c r="C4518" s="1"/>
    </row>
    <row r="4519" spans="2:3" x14ac:dyDescent="0.3">
      <c r="B4519" s="1"/>
      <c r="C4519" s="1"/>
    </row>
    <row r="4520" spans="2:3" x14ac:dyDescent="0.3">
      <c r="B4520" s="1"/>
      <c r="C4520" s="1"/>
    </row>
    <row r="4521" spans="2:3" x14ac:dyDescent="0.3">
      <c r="B4521" s="1"/>
      <c r="C4521" s="1"/>
    </row>
    <row r="4522" spans="2:3" x14ac:dyDescent="0.3">
      <c r="B4522" s="1"/>
      <c r="C4522" s="1"/>
    </row>
    <row r="4523" spans="2:3" x14ac:dyDescent="0.3">
      <c r="B4523" s="1"/>
      <c r="C4523" s="1"/>
    </row>
    <row r="4524" spans="2:3" x14ac:dyDescent="0.3">
      <c r="B4524" s="1"/>
      <c r="C4524" s="1"/>
    </row>
    <row r="4525" spans="2:3" x14ac:dyDescent="0.3">
      <c r="B4525" s="1"/>
      <c r="C4525" s="1"/>
    </row>
    <row r="4526" spans="2:3" x14ac:dyDescent="0.3">
      <c r="B4526" s="1"/>
      <c r="C4526" s="1"/>
    </row>
    <row r="4527" spans="2:3" x14ac:dyDescent="0.3">
      <c r="B4527" s="1"/>
      <c r="C4527" s="1"/>
    </row>
    <row r="4528" spans="2:3" x14ac:dyDescent="0.3">
      <c r="B4528" s="1"/>
      <c r="C4528" s="1"/>
    </row>
    <row r="4529" spans="2:3" x14ac:dyDescent="0.3">
      <c r="B4529" s="1"/>
      <c r="C4529" s="1"/>
    </row>
    <row r="4530" spans="2:3" x14ac:dyDescent="0.3">
      <c r="B4530" s="1"/>
      <c r="C4530" s="1"/>
    </row>
    <row r="4531" spans="2:3" x14ac:dyDescent="0.3">
      <c r="B4531" s="1"/>
      <c r="C4531" s="1"/>
    </row>
    <row r="4532" spans="2:3" x14ac:dyDescent="0.3">
      <c r="B4532" s="1"/>
      <c r="C4532" s="1"/>
    </row>
    <row r="4533" spans="2:3" x14ac:dyDescent="0.3">
      <c r="B4533" s="1"/>
      <c r="C4533" s="1"/>
    </row>
    <row r="4534" spans="2:3" x14ac:dyDescent="0.3">
      <c r="B4534" s="1"/>
      <c r="C4534" s="1"/>
    </row>
    <row r="4535" spans="2:3" x14ac:dyDescent="0.3">
      <c r="B4535" s="1"/>
      <c r="C4535" s="1"/>
    </row>
    <row r="4536" spans="2:3" x14ac:dyDescent="0.3">
      <c r="B4536" s="1"/>
      <c r="C4536" s="1"/>
    </row>
    <row r="4537" spans="2:3" x14ac:dyDescent="0.3">
      <c r="B4537" s="1"/>
      <c r="C4537" s="1"/>
    </row>
    <row r="4538" spans="2:3" x14ac:dyDescent="0.3">
      <c r="B4538" s="1"/>
      <c r="C4538" s="1"/>
    </row>
    <row r="4539" spans="2:3" x14ac:dyDescent="0.3">
      <c r="B4539" s="1"/>
      <c r="C4539" s="1"/>
    </row>
    <row r="4540" spans="2:3" x14ac:dyDescent="0.3">
      <c r="B4540" s="1"/>
      <c r="C4540" s="1"/>
    </row>
    <row r="4541" spans="2:3" x14ac:dyDescent="0.3">
      <c r="B4541" s="1"/>
      <c r="C4541" s="1"/>
    </row>
    <row r="4542" spans="2:3" x14ac:dyDescent="0.3">
      <c r="B4542" s="1"/>
      <c r="C4542" s="1"/>
    </row>
    <row r="4543" spans="2:3" x14ac:dyDescent="0.3">
      <c r="B4543" s="1"/>
      <c r="C4543" s="1"/>
    </row>
    <row r="4544" spans="2:3" x14ac:dyDescent="0.3">
      <c r="B4544" s="1"/>
      <c r="C4544" s="1"/>
    </row>
    <row r="4545" spans="2:3" x14ac:dyDescent="0.3">
      <c r="B4545" s="1"/>
      <c r="C4545" s="1"/>
    </row>
    <row r="4546" spans="2:3" x14ac:dyDescent="0.3">
      <c r="B4546" s="1"/>
      <c r="C4546" s="1"/>
    </row>
    <row r="4547" spans="2:3" x14ac:dyDescent="0.3">
      <c r="B4547" s="1"/>
      <c r="C4547" s="1"/>
    </row>
    <row r="4548" spans="2:3" x14ac:dyDescent="0.3">
      <c r="B4548" s="1"/>
      <c r="C4548" s="1"/>
    </row>
    <row r="4549" spans="2:3" x14ac:dyDescent="0.3">
      <c r="B4549" s="1"/>
      <c r="C4549" s="1"/>
    </row>
    <row r="4550" spans="2:3" x14ac:dyDescent="0.3">
      <c r="B4550" s="1"/>
      <c r="C4550" s="1"/>
    </row>
    <row r="4551" spans="2:3" x14ac:dyDescent="0.3">
      <c r="B4551" s="1"/>
      <c r="C4551" s="1"/>
    </row>
    <row r="4552" spans="2:3" x14ac:dyDescent="0.3">
      <c r="B4552" s="1"/>
      <c r="C4552" s="1"/>
    </row>
    <row r="4553" spans="2:3" x14ac:dyDescent="0.3">
      <c r="B4553" s="1"/>
      <c r="C4553" s="1"/>
    </row>
    <row r="4554" spans="2:3" x14ac:dyDescent="0.3">
      <c r="B4554" s="1"/>
      <c r="C4554" s="1"/>
    </row>
    <row r="4555" spans="2:3" x14ac:dyDescent="0.3">
      <c r="B4555" s="1"/>
      <c r="C4555" s="1"/>
    </row>
    <row r="4556" spans="2:3" x14ac:dyDescent="0.3">
      <c r="B4556" s="1"/>
      <c r="C4556" s="1"/>
    </row>
    <row r="4557" spans="2:3" x14ac:dyDescent="0.3">
      <c r="B4557" s="1"/>
      <c r="C4557" s="1"/>
    </row>
    <row r="4558" spans="2:3" x14ac:dyDescent="0.3">
      <c r="B4558" s="1"/>
      <c r="C4558" s="1"/>
    </row>
    <row r="4559" spans="2:3" x14ac:dyDescent="0.3">
      <c r="B4559" s="1"/>
      <c r="C4559" s="1"/>
    </row>
    <row r="4560" spans="2:3" x14ac:dyDescent="0.3">
      <c r="B4560" s="1"/>
      <c r="C4560" s="1"/>
    </row>
    <row r="4561" spans="2:3" x14ac:dyDescent="0.3">
      <c r="B4561" s="1"/>
      <c r="C4561" s="1"/>
    </row>
    <row r="4562" spans="2:3" x14ac:dyDescent="0.3">
      <c r="B4562" s="1"/>
      <c r="C4562" s="1"/>
    </row>
    <row r="4563" spans="2:3" x14ac:dyDescent="0.3">
      <c r="B4563" s="1"/>
      <c r="C4563" s="1"/>
    </row>
    <row r="4564" spans="2:3" x14ac:dyDescent="0.3">
      <c r="B4564" s="1"/>
      <c r="C4564" s="1"/>
    </row>
    <row r="4565" spans="2:3" x14ac:dyDescent="0.3">
      <c r="B4565" s="1"/>
      <c r="C4565" s="1"/>
    </row>
    <row r="4566" spans="2:3" x14ac:dyDescent="0.3">
      <c r="B4566" s="1"/>
      <c r="C4566" s="1"/>
    </row>
    <row r="4567" spans="2:3" x14ac:dyDescent="0.3">
      <c r="B4567" s="1"/>
      <c r="C4567" s="1"/>
    </row>
    <row r="4568" spans="2:3" x14ac:dyDescent="0.3">
      <c r="B4568" s="1"/>
      <c r="C4568" s="1"/>
    </row>
    <row r="4569" spans="2:3" x14ac:dyDescent="0.3">
      <c r="B4569" s="1"/>
      <c r="C4569" s="1"/>
    </row>
    <row r="4570" spans="2:3" x14ac:dyDescent="0.3">
      <c r="B4570" s="1"/>
      <c r="C4570" s="1"/>
    </row>
    <row r="4571" spans="2:3" x14ac:dyDescent="0.3">
      <c r="B4571" s="1"/>
      <c r="C4571" s="1"/>
    </row>
    <row r="4572" spans="2:3" x14ac:dyDescent="0.3">
      <c r="B4572" s="1"/>
      <c r="C4572" s="1"/>
    </row>
    <row r="4573" spans="2:3" x14ac:dyDescent="0.3">
      <c r="B4573" s="1"/>
      <c r="C4573" s="1"/>
    </row>
    <row r="4574" spans="2:3" x14ac:dyDescent="0.3">
      <c r="B4574" s="1"/>
      <c r="C4574" s="1"/>
    </row>
    <row r="4575" spans="2:3" x14ac:dyDescent="0.3">
      <c r="B4575" s="1"/>
      <c r="C4575" s="1"/>
    </row>
    <row r="4576" spans="2:3" x14ac:dyDescent="0.3">
      <c r="B4576" s="1"/>
      <c r="C4576" s="1"/>
    </row>
    <row r="4577" spans="2:3" x14ac:dyDescent="0.3">
      <c r="B4577" s="1"/>
      <c r="C4577" s="1"/>
    </row>
    <row r="4578" spans="2:3" x14ac:dyDescent="0.3">
      <c r="B4578" s="1"/>
      <c r="C4578" s="1"/>
    </row>
    <row r="4579" spans="2:3" x14ac:dyDescent="0.3">
      <c r="B4579" s="1"/>
      <c r="C4579" s="1"/>
    </row>
    <row r="4580" spans="2:3" x14ac:dyDescent="0.3">
      <c r="B4580" s="1"/>
      <c r="C4580" s="1"/>
    </row>
    <row r="4581" spans="2:3" x14ac:dyDescent="0.3">
      <c r="B4581" s="1"/>
      <c r="C4581" s="1"/>
    </row>
    <row r="4582" spans="2:3" x14ac:dyDescent="0.3">
      <c r="B4582" s="1"/>
      <c r="C4582" s="1"/>
    </row>
    <row r="4583" spans="2:3" x14ac:dyDescent="0.3">
      <c r="B4583" s="1"/>
      <c r="C4583" s="1"/>
    </row>
    <row r="4584" spans="2:3" x14ac:dyDescent="0.3">
      <c r="B4584" s="1"/>
      <c r="C4584" s="1"/>
    </row>
    <row r="4585" spans="2:3" x14ac:dyDescent="0.3">
      <c r="B4585" s="1"/>
      <c r="C4585" s="1"/>
    </row>
    <row r="4586" spans="2:3" x14ac:dyDescent="0.3">
      <c r="B4586" s="1"/>
      <c r="C4586" s="1"/>
    </row>
    <row r="4587" spans="2:3" x14ac:dyDescent="0.3">
      <c r="B4587" s="1"/>
      <c r="C4587" s="1"/>
    </row>
    <row r="4588" spans="2:3" x14ac:dyDescent="0.3">
      <c r="B4588" s="1"/>
      <c r="C4588" s="1"/>
    </row>
    <row r="4589" spans="2:3" x14ac:dyDescent="0.3">
      <c r="B4589" s="1"/>
      <c r="C4589" s="1"/>
    </row>
    <row r="4590" spans="2:3" x14ac:dyDescent="0.3">
      <c r="B4590" s="1"/>
      <c r="C4590" s="1"/>
    </row>
    <row r="4591" spans="2:3" x14ac:dyDescent="0.3">
      <c r="B4591" s="1"/>
      <c r="C4591" s="1"/>
    </row>
    <row r="4592" spans="2:3" x14ac:dyDescent="0.3">
      <c r="B4592" s="1"/>
      <c r="C4592" s="1"/>
    </row>
    <row r="4593" spans="2:3" x14ac:dyDescent="0.3">
      <c r="B4593" s="1"/>
      <c r="C4593" s="1"/>
    </row>
    <row r="4594" spans="2:3" x14ac:dyDescent="0.3">
      <c r="B4594" s="1"/>
      <c r="C4594" s="1"/>
    </row>
    <row r="4595" spans="2:3" x14ac:dyDescent="0.3">
      <c r="B4595" s="1"/>
      <c r="C4595" s="1"/>
    </row>
    <row r="4596" spans="2:3" x14ac:dyDescent="0.3">
      <c r="B4596" s="1"/>
      <c r="C4596" s="1"/>
    </row>
    <row r="4597" spans="2:3" x14ac:dyDescent="0.3">
      <c r="B4597" s="1"/>
      <c r="C4597" s="1"/>
    </row>
    <row r="4598" spans="2:3" x14ac:dyDescent="0.3">
      <c r="B4598" s="1"/>
      <c r="C4598" s="1"/>
    </row>
    <row r="4599" spans="2:3" x14ac:dyDescent="0.3">
      <c r="B4599" s="1"/>
      <c r="C4599" s="1"/>
    </row>
    <row r="4600" spans="2:3" x14ac:dyDescent="0.3">
      <c r="B4600" s="1"/>
      <c r="C4600" s="1"/>
    </row>
    <row r="4601" spans="2:3" x14ac:dyDescent="0.3">
      <c r="B4601" s="1"/>
      <c r="C4601" s="1"/>
    </row>
    <row r="4602" spans="2:3" x14ac:dyDescent="0.3">
      <c r="B4602" s="1"/>
      <c r="C4602" s="1"/>
    </row>
    <row r="4603" spans="2:3" x14ac:dyDescent="0.3">
      <c r="B4603" s="1"/>
      <c r="C4603" s="1"/>
    </row>
    <row r="4604" spans="2:3" x14ac:dyDescent="0.3">
      <c r="B4604" s="1"/>
      <c r="C4604" s="1"/>
    </row>
    <row r="4605" spans="2:3" x14ac:dyDescent="0.3">
      <c r="B4605" s="1"/>
      <c r="C4605" s="1"/>
    </row>
    <row r="4606" spans="2:3" x14ac:dyDescent="0.3">
      <c r="B4606" s="1"/>
      <c r="C4606" s="1"/>
    </row>
    <row r="4607" spans="2:3" x14ac:dyDescent="0.3">
      <c r="B4607" s="1"/>
      <c r="C4607" s="1"/>
    </row>
    <row r="4608" spans="2:3" x14ac:dyDescent="0.3">
      <c r="B4608" s="1"/>
      <c r="C4608" s="1"/>
    </row>
    <row r="4609" spans="2:3" x14ac:dyDescent="0.3">
      <c r="B4609" s="1"/>
      <c r="C4609" s="1"/>
    </row>
    <row r="4610" spans="2:3" x14ac:dyDescent="0.3">
      <c r="B4610" s="1"/>
      <c r="C4610" s="1"/>
    </row>
    <row r="4611" spans="2:3" x14ac:dyDescent="0.3">
      <c r="B4611" s="1"/>
      <c r="C4611" s="1"/>
    </row>
    <row r="4612" spans="2:3" x14ac:dyDescent="0.3">
      <c r="B4612" s="1"/>
      <c r="C4612" s="1"/>
    </row>
    <row r="4613" spans="2:3" x14ac:dyDescent="0.3">
      <c r="B4613" s="1"/>
      <c r="C4613" s="1"/>
    </row>
    <row r="4614" spans="2:3" x14ac:dyDescent="0.3">
      <c r="B4614" s="1"/>
      <c r="C4614" s="1"/>
    </row>
    <row r="4615" spans="2:3" x14ac:dyDescent="0.3">
      <c r="B4615" s="1"/>
      <c r="C4615" s="1"/>
    </row>
    <row r="4616" spans="2:3" x14ac:dyDescent="0.3">
      <c r="B4616" s="1"/>
      <c r="C4616" s="1"/>
    </row>
    <row r="4617" spans="2:3" x14ac:dyDescent="0.3">
      <c r="B4617" s="1"/>
      <c r="C4617" s="1"/>
    </row>
    <row r="4618" spans="2:3" x14ac:dyDescent="0.3">
      <c r="B4618" s="1"/>
      <c r="C4618" s="1"/>
    </row>
    <row r="4619" spans="2:3" x14ac:dyDescent="0.3">
      <c r="B4619" s="1"/>
      <c r="C4619" s="1"/>
    </row>
    <row r="4620" spans="2:3" x14ac:dyDescent="0.3">
      <c r="B4620" s="1"/>
      <c r="C4620" s="1"/>
    </row>
    <row r="4621" spans="2:3" x14ac:dyDescent="0.3">
      <c r="B4621" s="1"/>
      <c r="C4621" s="1"/>
    </row>
    <row r="4622" spans="2:3" x14ac:dyDescent="0.3">
      <c r="B4622" s="1"/>
      <c r="C4622" s="1"/>
    </row>
    <row r="4623" spans="2:3" x14ac:dyDescent="0.3">
      <c r="B4623" s="1"/>
      <c r="C4623" s="1"/>
    </row>
    <row r="4624" spans="2:3" x14ac:dyDescent="0.3">
      <c r="B4624" s="1"/>
      <c r="C4624" s="1"/>
    </row>
    <row r="4625" spans="2:3" x14ac:dyDescent="0.3">
      <c r="B4625" s="1"/>
      <c r="C4625" s="1"/>
    </row>
    <row r="4626" spans="2:3" x14ac:dyDescent="0.3">
      <c r="B4626" s="1"/>
      <c r="C4626" s="1"/>
    </row>
    <row r="4627" spans="2:3" x14ac:dyDescent="0.3">
      <c r="B4627" s="1"/>
      <c r="C4627" s="1"/>
    </row>
    <row r="4628" spans="2:3" x14ac:dyDescent="0.3">
      <c r="B4628" s="1"/>
      <c r="C4628" s="1"/>
    </row>
    <row r="4629" spans="2:3" x14ac:dyDescent="0.3">
      <c r="B4629" s="1"/>
      <c r="C4629" s="1"/>
    </row>
    <row r="4630" spans="2:3" x14ac:dyDescent="0.3">
      <c r="B4630" s="1"/>
      <c r="C4630" s="1"/>
    </row>
    <row r="4631" spans="2:3" x14ac:dyDescent="0.3">
      <c r="B4631" s="1"/>
      <c r="C4631" s="1"/>
    </row>
    <row r="4632" spans="2:3" x14ac:dyDescent="0.3">
      <c r="B4632" s="1"/>
      <c r="C4632" s="1"/>
    </row>
    <row r="4633" spans="2:3" x14ac:dyDescent="0.3">
      <c r="B4633" s="1"/>
      <c r="C4633" s="1"/>
    </row>
    <row r="4634" spans="2:3" x14ac:dyDescent="0.3">
      <c r="B4634" s="1"/>
      <c r="C4634" s="1"/>
    </row>
    <row r="4635" spans="2:3" x14ac:dyDescent="0.3">
      <c r="B4635" s="1"/>
      <c r="C4635" s="1"/>
    </row>
    <row r="4636" spans="2:3" x14ac:dyDescent="0.3">
      <c r="B4636" s="1"/>
      <c r="C4636" s="1"/>
    </row>
    <row r="4637" spans="2:3" x14ac:dyDescent="0.3">
      <c r="B4637" s="1"/>
      <c r="C4637" s="1"/>
    </row>
    <row r="4638" spans="2:3" x14ac:dyDescent="0.3">
      <c r="B4638" s="1"/>
      <c r="C4638" s="1"/>
    </row>
    <row r="4639" spans="2:3" x14ac:dyDescent="0.3">
      <c r="B4639" s="1"/>
      <c r="C4639" s="1"/>
    </row>
    <row r="4640" spans="2:3" x14ac:dyDescent="0.3">
      <c r="B4640" s="1"/>
      <c r="C4640" s="1"/>
    </row>
    <row r="4641" spans="2:3" x14ac:dyDescent="0.3">
      <c r="B4641" s="1"/>
      <c r="C4641" s="1"/>
    </row>
    <row r="4642" spans="2:3" x14ac:dyDescent="0.3">
      <c r="B4642" s="1"/>
      <c r="C4642" s="1"/>
    </row>
    <row r="4643" spans="2:3" x14ac:dyDescent="0.3">
      <c r="B4643" s="1"/>
      <c r="C4643" s="1"/>
    </row>
    <row r="4644" spans="2:3" x14ac:dyDescent="0.3">
      <c r="B4644" s="1"/>
      <c r="C4644" s="1"/>
    </row>
    <row r="4645" spans="2:3" x14ac:dyDescent="0.3">
      <c r="B4645" s="1"/>
      <c r="C4645" s="1"/>
    </row>
    <row r="4646" spans="2:3" x14ac:dyDescent="0.3">
      <c r="B4646" s="1"/>
      <c r="C4646" s="1"/>
    </row>
    <row r="4647" spans="2:3" x14ac:dyDescent="0.3">
      <c r="B4647" s="1"/>
      <c r="C4647" s="1"/>
    </row>
    <row r="4648" spans="2:3" x14ac:dyDescent="0.3">
      <c r="B4648" s="1"/>
      <c r="C4648" s="1"/>
    </row>
    <row r="4649" spans="2:3" x14ac:dyDescent="0.3">
      <c r="B4649" s="1"/>
      <c r="C4649" s="1"/>
    </row>
    <row r="4650" spans="2:3" x14ac:dyDescent="0.3">
      <c r="B4650" s="1"/>
      <c r="C4650" s="1"/>
    </row>
    <row r="4651" spans="2:3" x14ac:dyDescent="0.3">
      <c r="B4651" s="1"/>
      <c r="C4651" s="1"/>
    </row>
    <row r="4652" spans="2:3" x14ac:dyDescent="0.3">
      <c r="B4652" s="1"/>
      <c r="C4652" s="1"/>
    </row>
    <row r="4653" spans="2:3" x14ac:dyDescent="0.3">
      <c r="B4653" s="1"/>
      <c r="C4653" s="1"/>
    </row>
    <row r="4654" spans="2:3" x14ac:dyDescent="0.3">
      <c r="B4654" s="1"/>
      <c r="C4654" s="1"/>
    </row>
    <row r="4655" spans="2:3" x14ac:dyDescent="0.3">
      <c r="B4655" s="1"/>
      <c r="C4655" s="1"/>
    </row>
    <row r="4656" spans="2:3" x14ac:dyDescent="0.3">
      <c r="B4656" s="1"/>
      <c r="C4656" s="1"/>
    </row>
    <row r="4657" spans="2:3" x14ac:dyDescent="0.3">
      <c r="B4657" s="1"/>
      <c r="C4657" s="1"/>
    </row>
    <row r="4658" spans="2:3" x14ac:dyDescent="0.3">
      <c r="B4658" s="1"/>
      <c r="C4658" s="1"/>
    </row>
    <row r="4659" spans="2:3" x14ac:dyDescent="0.3">
      <c r="B4659" s="1"/>
      <c r="C4659" s="1"/>
    </row>
    <row r="4660" spans="2:3" x14ac:dyDescent="0.3">
      <c r="B4660" s="1"/>
      <c r="C4660" s="1"/>
    </row>
    <row r="4661" spans="2:3" x14ac:dyDescent="0.3">
      <c r="B4661" s="1"/>
      <c r="C4661" s="1"/>
    </row>
    <row r="4662" spans="2:3" x14ac:dyDescent="0.3">
      <c r="B4662" s="1"/>
      <c r="C4662" s="1"/>
    </row>
    <row r="4663" spans="2:3" x14ac:dyDescent="0.3">
      <c r="B4663" s="1"/>
      <c r="C4663" s="1"/>
    </row>
    <row r="4664" spans="2:3" x14ac:dyDescent="0.3">
      <c r="B4664" s="1"/>
      <c r="C4664" s="1"/>
    </row>
    <row r="4665" spans="2:3" x14ac:dyDescent="0.3">
      <c r="B4665" s="1"/>
      <c r="C4665" s="1"/>
    </row>
    <row r="4666" spans="2:3" x14ac:dyDescent="0.3">
      <c r="B4666" s="1"/>
      <c r="C4666" s="1"/>
    </row>
    <row r="4667" spans="2:3" x14ac:dyDescent="0.3">
      <c r="B4667" s="1"/>
      <c r="C4667" s="1"/>
    </row>
    <row r="4668" spans="2:3" x14ac:dyDescent="0.3">
      <c r="B4668" s="1"/>
      <c r="C4668" s="1"/>
    </row>
    <row r="4669" spans="2:3" x14ac:dyDescent="0.3">
      <c r="B4669" s="1"/>
      <c r="C4669" s="1"/>
    </row>
    <row r="4670" spans="2:3" x14ac:dyDescent="0.3">
      <c r="B4670" s="1"/>
      <c r="C4670" s="1"/>
    </row>
    <row r="4671" spans="2:3" x14ac:dyDescent="0.3">
      <c r="B4671" s="1"/>
      <c r="C4671" s="1"/>
    </row>
    <row r="4672" spans="2:3" x14ac:dyDescent="0.3">
      <c r="B4672" s="1"/>
      <c r="C4672" s="1"/>
    </row>
    <row r="4673" spans="2:3" x14ac:dyDescent="0.3">
      <c r="B4673" s="1"/>
      <c r="C4673" s="1"/>
    </row>
    <row r="4674" spans="2:3" x14ac:dyDescent="0.3">
      <c r="B4674" s="1"/>
      <c r="C4674" s="1"/>
    </row>
    <row r="4675" spans="2:3" x14ac:dyDescent="0.3">
      <c r="B4675" s="1"/>
      <c r="C4675" s="1"/>
    </row>
    <row r="4676" spans="2:3" x14ac:dyDescent="0.3">
      <c r="B4676" s="1"/>
      <c r="C4676" s="1"/>
    </row>
    <row r="4677" spans="2:3" x14ac:dyDescent="0.3">
      <c r="B4677" s="1"/>
      <c r="C4677" s="1"/>
    </row>
    <row r="4678" spans="2:3" x14ac:dyDescent="0.3">
      <c r="B4678" s="1"/>
      <c r="C4678" s="1"/>
    </row>
    <row r="4679" spans="2:3" x14ac:dyDescent="0.3">
      <c r="B4679" s="1"/>
      <c r="C4679" s="1"/>
    </row>
    <row r="4680" spans="2:3" x14ac:dyDescent="0.3">
      <c r="B4680" s="1"/>
      <c r="C4680" s="1"/>
    </row>
    <row r="4681" spans="2:3" x14ac:dyDescent="0.3">
      <c r="B4681" s="1"/>
      <c r="C4681" s="1"/>
    </row>
    <row r="4682" spans="2:3" x14ac:dyDescent="0.3">
      <c r="B4682" s="1"/>
      <c r="C4682" s="1"/>
    </row>
    <row r="4683" spans="2:3" x14ac:dyDescent="0.3">
      <c r="B4683" s="1"/>
      <c r="C4683" s="1"/>
    </row>
    <row r="4684" spans="2:3" x14ac:dyDescent="0.3">
      <c r="B4684" s="1"/>
      <c r="C4684" s="1"/>
    </row>
    <row r="4685" spans="2:3" x14ac:dyDescent="0.3">
      <c r="B4685" s="1"/>
      <c r="C4685" s="1"/>
    </row>
    <row r="4686" spans="2:3" x14ac:dyDescent="0.3">
      <c r="B4686" s="1"/>
      <c r="C4686" s="1"/>
    </row>
    <row r="4687" spans="2:3" x14ac:dyDescent="0.3">
      <c r="B4687" s="1"/>
      <c r="C4687" s="1"/>
    </row>
    <row r="4688" spans="2:3" x14ac:dyDescent="0.3">
      <c r="B4688" s="1"/>
      <c r="C4688" s="1"/>
    </row>
    <row r="4689" spans="2:3" x14ac:dyDescent="0.3">
      <c r="B4689" s="1"/>
      <c r="C4689" s="1"/>
    </row>
    <row r="4690" spans="2:3" x14ac:dyDescent="0.3">
      <c r="B4690" s="1"/>
      <c r="C4690" s="1"/>
    </row>
    <row r="4691" spans="2:3" x14ac:dyDescent="0.3">
      <c r="B4691" s="1"/>
      <c r="C4691" s="1"/>
    </row>
    <row r="4692" spans="2:3" x14ac:dyDescent="0.3">
      <c r="B4692" s="1"/>
      <c r="C4692" s="1"/>
    </row>
    <row r="4693" spans="2:3" x14ac:dyDescent="0.3">
      <c r="B4693" s="1"/>
      <c r="C4693" s="1"/>
    </row>
    <row r="4694" spans="2:3" x14ac:dyDescent="0.3">
      <c r="B4694" s="1"/>
      <c r="C4694" s="1"/>
    </row>
    <row r="4695" spans="2:3" x14ac:dyDescent="0.3">
      <c r="B4695" s="1"/>
      <c r="C4695" s="1"/>
    </row>
    <row r="4696" spans="2:3" x14ac:dyDescent="0.3">
      <c r="B4696" s="1"/>
      <c r="C4696" s="1"/>
    </row>
    <row r="4697" spans="2:3" x14ac:dyDescent="0.3">
      <c r="B4697" s="1"/>
      <c r="C4697" s="1"/>
    </row>
    <row r="4698" spans="2:3" x14ac:dyDescent="0.3">
      <c r="B4698" s="1"/>
      <c r="C4698" s="1"/>
    </row>
    <row r="4699" spans="2:3" x14ac:dyDescent="0.3">
      <c r="B4699" s="1"/>
      <c r="C4699" s="1"/>
    </row>
    <row r="4700" spans="2:3" x14ac:dyDescent="0.3">
      <c r="B4700" s="1"/>
      <c r="C4700" s="1"/>
    </row>
    <row r="4701" spans="2:3" x14ac:dyDescent="0.3">
      <c r="B4701" s="1"/>
      <c r="C4701" s="1"/>
    </row>
    <row r="4702" spans="2:3" x14ac:dyDescent="0.3">
      <c r="B4702" s="1"/>
      <c r="C4702" s="1"/>
    </row>
    <row r="4703" spans="2:3" x14ac:dyDescent="0.3">
      <c r="B4703" s="1"/>
      <c r="C4703" s="1"/>
    </row>
    <row r="4704" spans="2:3" x14ac:dyDescent="0.3">
      <c r="B4704" s="1"/>
      <c r="C4704" s="1"/>
    </row>
    <row r="4705" spans="2:3" x14ac:dyDescent="0.3">
      <c r="B4705" s="1"/>
      <c r="C4705" s="1"/>
    </row>
    <row r="4706" spans="2:3" x14ac:dyDescent="0.3">
      <c r="B4706" s="1"/>
      <c r="C4706" s="1"/>
    </row>
    <row r="4707" spans="2:3" x14ac:dyDescent="0.3">
      <c r="B4707" s="1"/>
      <c r="C4707" s="1"/>
    </row>
    <row r="4708" spans="2:3" x14ac:dyDescent="0.3">
      <c r="B4708" s="1"/>
      <c r="C4708" s="1"/>
    </row>
    <row r="4709" spans="2:3" x14ac:dyDescent="0.3">
      <c r="B4709" s="1"/>
      <c r="C4709" s="1"/>
    </row>
    <row r="4710" spans="2:3" x14ac:dyDescent="0.3">
      <c r="B4710" s="1"/>
      <c r="C4710" s="1"/>
    </row>
    <row r="4711" spans="2:3" x14ac:dyDescent="0.3">
      <c r="B4711" s="1"/>
      <c r="C4711" s="1"/>
    </row>
    <row r="4712" spans="2:3" x14ac:dyDescent="0.3">
      <c r="B4712" s="1"/>
      <c r="C4712" s="1"/>
    </row>
    <row r="4713" spans="2:3" x14ac:dyDescent="0.3">
      <c r="B4713" s="1"/>
      <c r="C4713" s="1"/>
    </row>
    <row r="4714" spans="2:3" x14ac:dyDescent="0.3">
      <c r="B4714" s="1"/>
      <c r="C4714" s="1"/>
    </row>
    <row r="4715" spans="2:3" x14ac:dyDescent="0.3">
      <c r="B4715" s="1"/>
      <c r="C4715" s="1"/>
    </row>
    <row r="4716" spans="2:3" x14ac:dyDescent="0.3">
      <c r="B4716" s="1"/>
      <c r="C4716" s="1"/>
    </row>
    <row r="4717" spans="2:3" x14ac:dyDescent="0.3">
      <c r="B4717" s="1"/>
      <c r="C4717" s="1"/>
    </row>
    <row r="4718" spans="2:3" x14ac:dyDescent="0.3">
      <c r="B4718" s="1"/>
      <c r="C4718" s="1"/>
    </row>
    <row r="4719" spans="2:3" x14ac:dyDescent="0.3">
      <c r="B4719" s="1"/>
      <c r="C4719" s="1"/>
    </row>
    <row r="4720" spans="2:3" x14ac:dyDescent="0.3">
      <c r="B4720" s="1"/>
      <c r="C4720" s="1"/>
    </row>
    <row r="4721" spans="2:3" x14ac:dyDescent="0.3">
      <c r="B4721" s="1"/>
      <c r="C4721" s="1"/>
    </row>
    <row r="4722" spans="2:3" x14ac:dyDescent="0.3">
      <c r="B4722" s="1"/>
      <c r="C4722" s="1"/>
    </row>
    <row r="4723" spans="2:3" x14ac:dyDescent="0.3">
      <c r="B4723" s="1"/>
      <c r="C4723" s="1"/>
    </row>
    <row r="4724" spans="2:3" x14ac:dyDescent="0.3">
      <c r="B4724" s="1"/>
      <c r="C4724" s="1"/>
    </row>
    <row r="4725" spans="2:3" x14ac:dyDescent="0.3">
      <c r="B4725" s="1"/>
      <c r="C4725" s="1"/>
    </row>
    <row r="4726" spans="2:3" x14ac:dyDescent="0.3">
      <c r="B4726" s="1"/>
      <c r="C4726" s="1"/>
    </row>
    <row r="4727" spans="2:3" x14ac:dyDescent="0.3">
      <c r="B4727" s="1"/>
      <c r="C4727" s="1"/>
    </row>
    <row r="4728" spans="2:3" x14ac:dyDescent="0.3">
      <c r="B4728" s="1"/>
      <c r="C4728" s="1"/>
    </row>
    <row r="4729" spans="2:3" x14ac:dyDescent="0.3">
      <c r="B4729" s="1"/>
      <c r="C4729" s="1"/>
    </row>
    <row r="4730" spans="2:3" x14ac:dyDescent="0.3">
      <c r="B4730" s="1"/>
      <c r="C4730" s="1"/>
    </row>
    <row r="4731" spans="2:3" x14ac:dyDescent="0.3">
      <c r="B4731" s="1"/>
      <c r="C4731" s="1"/>
    </row>
    <row r="4732" spans="2:3" x14ac:dyDescent="0.3">
      <c r="B4732" s="1"/>
      <c r="C4732" s="1"/>
    </row>
    <row r="4733" spans="2:3" x14ac:dyDescent="0.3">
      <c r="B4733" s="1"/>
      <c r="C4733" s="1"/>
    </row>
    <row r="4734" spans="2:3" x14ac:dyDescent="0.3">
      <c r="B4734" s="1"/>
      <c r="C4734" s="1"/>
    </row>
    <row r="4735" spans="2:3" x14ac:dyDescent="0.3">
      <c r="B4735" s="1"/>
      <c r="C4735" s="1"/>
    </row>
    <row r="4736" spans="2:3" x14ac:dyDescent="0.3">
      <c r="B4736" s="1"/>
      <c r="C4736" s="1"/>
    </row>
    <row r="4737" spans="2:3" x14ac:dyDescent="0.3">
      <c r="B4737" s="1"/>
      <c r="C4737" s="1"/>
    </row>
    <row r="4738" spans="2:3" x14ac:dyDescent="0.3">
      <c r="B4738" s="1"/>
      <c r="C4738" s="1"/>
    </row>
    <row r="4739" spans="2:3" x14ac:dyDescent="0.3">
      <c r="B4739" s="1"/>
      <c r="C4739" s="1"/>
    </row>
    <row r="4740" spans="2:3" x14ac:dyDescent="0.3">
      <c r="B4740" s="1"/>
      <c r="C4740" s="1"/>
    </row>
    <row r="4741" spans="2:3" x14ac:dyDescent="0.3">
      <c r="B4741" s="1"/>
      <c r="C4741" s="1"/>
    </row>
    <row r="4742" spans="2:3" x14ac:dyDescent="0.3">
      <c r="B4742" s="1"/>
      <c r="C4742" s="1"/>
    </row>
    <row r="4743" spans="2:3" x14ac:dyDescent="0.3">
      <c r="B4743" s="1"/>
      <c r="C4743" s="1"/>
    </row>
    <row r="4744" spans="2:3" x14ac:dyDescent="0.3">
      <c r="B4744" s="1"/>
      <c r="C4744" s="1"/>
    </row>
    <row r="4745" spans="2:3" x14ac:dyDescent="0.3">
      <c r="B4745" s="1"/>
      <c r="C4745" s="1"/>
    </row>
    <row r="4746" spans="2:3" x14ac:dyDescent="0.3">
      <c r="B4746" s="1"/>
      <c r="C4746" s="1"/>
    </row>
    <row r="4747" spans="2:3" x14ac:dyDescent="0.3">
      <c r="B4747" s="1"/>
      <c r="C4747" s="1"/>
    </row>
    <row r="4748" spans="2:3" x14ac:dyDescent="0.3">
      <c r="B4748" s="1"/>
      <c r="C4748" s="1"/>
    </row>
    <row r="4749" spans="2:3" x14ac:dyDescent="0.3">
      <c r="B4749" s="1"/>
      <c r="C4749" s="1"/>
    </row>
    <row r="4750" spans="2:3" x14ac:dyDescent="0.3">
      <c r="B4750" s="1"/>
      <c r="C4750" s="1"/>
    </row>
    <row r="4751" spans="2:3" x14ac:dyDescent="0.3">
      <c r="B4751" s="1"/>
      <c r="C4751" s="1"/>
    </row>
    <row r="4752" spans="2:3" x14ac:dyDescent="0.3">
      <c r="B4752" s="1"/>
      <c r="C4752" s="1"/>
    </row>
    <row r="4753" spans="2:3" x14ac:dyDescent="0.3">
      <c r="B4753" s="1"/>
      <c r="C4753" s="1"/>
    </row>
    <row r="4754" spans="2:3" x14ac:dyDescent="0.3">
      <c r="B4754" s="1"/>
      <c r="C4754" s="1"/>
    </row>
    <row r="4755" spans="2:3" x14ac:dyDescent="0.3">
      <c r="B4755" s="1"/>
      <c r="C4755" s="1"/>
    </row>
    <row r="4756" spans="2:3" x14ac:dyDescent="0.3">
      <c r="B4756" s="1"/>
      <c r="C4756" s="1"/>
    </row>
    <row r="4757" spans="2:3" x14ac:dyDescent="0.3">
      <c r="B4757" s="1"/>
      <c r="C4757" s="1"/>
    </row>
    <row r="4758" spans="2:3" x14ac:dyDescent="0.3">
      <c r="B4758" s="1"/>
      <c r="C4758" s="1"/>
    </row>
    <row r="4759" spans="2:3" x14ac:dyDescent="0.3">
      <c r="B4759" s="1"/>
      <c r="C4759" s="1"/>
    </row>
    <row r="4760" spans="2:3" x14ac:dyDescent="0.3">
      <c r="B4760" s="1"/>
      <c r="C4760" s="1"/>
    </row>
    <row r="4761" spans="2:3" x14ac:dyDescent="0.3">
      <c r="B4761" s="1"/>
      <c r="C4761" s="1"/>
    </row>
    <row r="4762" spans="2:3" x14ac:dyDescent="0.3">
      <c r="B4762" s="1"/>
      <c r="C4762" s="1"/>
    </row>
    <row r="4763" spans="2:3" x14ac:dyDescent="0.3">
      <c r="B4763" s="1"/>
      <c r="C4763" s="1"/>
    </row>
    <row r="4764" spans="2:3" x14ac:dyDescent="0.3">
      <c r="B4764" s="1"/>
      <c r="C4764" s="1"/>
    </row>
    <row r="4765" spans="2:3" x14ac:dyDescent="0.3">
      <c r="B4765" s="1"/>
      <c r="C4765" s="1"/>
    </row>
    <row r="4766" spans="2:3" x14ac:dyDescent="0.3">
      <c r="B4766" s="1"/>
      <c r="C4766" s="1"/>
    </row>
    <row r="4767" spans="2:3" x14ac:dyDescent="0.3">
      <c r="B4767" s="1"/>
      <c r="C4767" s="1"/>
    </row>
    <row r="4768" spans="2:3" x14ac:dyDescent="0.3">
      <c r="B4768" s="1"/>
      <c r="C4768" s="1"/>
    </row>
    <row r="4769" spans="2:3" x14ac:dyDescent="0.3">
      <c r="B4769" s="1"/>
      <c r="C4769" s="1"/>
    </row>
    <row r="4770" spans="2:3" x14ac:dyDescent="0.3">
      <c r="B4770" s="1"/>
      <c r="C4770" s="1"/>
    </row>
    <row r="4771" spans="2:3" x14ac:dyDescent="0.3">
      <c r="B4771" s="1"/>
      <c r="C4771" s="1"/>
    </row>
    <row r="4772" spans="2:3" x14ac:dyDescent="0.3">
      <c r="B4772" s="1"/>
      <c r="C4772" s="1"/>
    </row>
    <row r="4773" spans="2:3" x14ac:dyDescent="0.3">
      <c r="B4773" s="1"/>
      <c r="C4773" s="1"/>
    </row>
    <row r="4774" spans="2:3" x14ac:dyDescent="0.3">
      <c r="B4774" s="1"/>
      <c r="C4774" s="1"/>
    </row>
    <row r="4775" spans="2:3" x14ac:dyDescent="0.3">
      <c r="B4775" s="1"/>
      <c r="C4775" s="1"/>
    </row>
    <row r="4776" spans="2:3" x14ac:dyDescent="0.3">
      <c r="B4776" s="1"/>
      <c r="C4776" s="1"/>
    </row>
    <row r="4777" spans="2:3" x14ac:dyDescent="0.3">
      <c r="B4777" s="1"/>
      <c r="C4777" s="1"/>
    </row>
    <row r="4778" spans="2:3" x14ac:dyDescent="0.3">
      <c r="B4778" s="1"/>
      <c r="C4778" s="1"/>
    </row>
    <row r="4779" spans="2:3" x14ac:dyDescent="0.3">
      <c r="B4779" s="1"/>
      <c r="C4779" s="1"/>
    </row>
    <row r="4780" spans="2:3" x14ac:dyDescent="0.3">
      <c r="B4780" s="1"/>
      <c r="C4780" s="1"/>
    </row>
    <row r="4781" spans="2:3" x14ac:dyDescent="0.3">
      <c r="B4781" s="1"/>
      <c r="C4781" s="1"/>
    </row>
    <row r="4782" spans="2:3" x14ac:dyDescent="0.3">
      <c r="B4782" s="1"/>
      <c r="C4782" s="1"/>
    </row>
    <row r="4783" spans="2:3" x14ac:dyDescent="0.3">
      <c r="B4783" s="1"/>
      <c r="C4783" s="1"/>
    </row>
    <row r="4784" spans="2:3" x14ac:dyDescent="0.3">
      <c r="B4784" s="1"/>
      <c r="C4784" s="1"/>
    </row>
    <row r="4785" spans="2:3" x14ac:dyDescent="0.3">
      <c r="B4785" s="1"/>
      <c r="C4785" s="1"/>
    </row>
    <row r="4786" spans="2:3" x14ac:dyDescent="0.3">
      <c r="B4786" s="1"/>
      <c r="C4786" s="1"/>
    </row>
    <row r="4787" spans="2:3" x14ac:dyDescent="0.3">
      <c r="B4787" s="1"/>
      <c r="C4787" s="1"/>
    </row>
    <row r="4788" spans="2:3" x14ac:dyDescent="0.3">
      <c r="B4788" s="1"/>
      <c r="C4788" s="1"/>
    </row>
    <row r="4789" spans="2:3" x14ac:dyDescent="0.3">
      <c r="B4789" s="1"/>
      <c r="C4789" s="1"/>
    </row>
    <row r="4790" spans="2:3" x14ac:dyDescent="0.3">
      <c r="B4790" s="1"/>
      <c r="C4790" s="1"/>
    </row>
    <row r="4791" spans="2:3" x14ac:dyDescent="0.3">
      <c r="B4791" s="1"/>
      <c r="C4791" s="1"/>
    </row>
    <row r="4792" spans="2:3" x14ac:dyDescent="0.3">
      <c r="B4792" s="1"/>
      <c r="C4792" s="1"/>
    </row>
    <row r="4793" spans="2:3" x14ac:dyDescent="0.3">
      <c r="B4793" s="1"/>
      <c r="C4793" s="1"/>
    </row>
    <row r="4794" spans="2:3" x14ac:dyDescent="0.3">
      <c r="B4794" s="1"/>
      <c r="C4794" s="1"/>
    </row>
    <row r="4795" spans="2:3" x14ac:dyDescent="0.3">
      <c r="B4795" s="1"/>
      <c r="C4795" s="1"/>
    </row>
    <row r="4796" spans="2:3" x14ac:dyDescent="0.3">
      <c r="B4796" s="1"/>
      <c r="C4796" s="1"/>
    </row>
    <row r="4797" spans="2:3" x14ac:dyDescent="0.3">
      <c r="B4797" s="1"/>
      <c r="C4797" s="1"/>
    </row>
    <row r="4798" spans="2:3" x14ac:dyDescent="0.3">
      <c r="B4798" s="1"/>
      <c r="C4798" s="1"/>
    </row>
    <row r="4799" spans="2:3" x14ac:dyDescent="0.3">
      <c r="B4799" s="1"/>
      <c r="C4799" s="1"/>
    </row>
    <row r="4800" spans="2:3" x14ac:dyDescent="0.3">
      <c r="B4800" s="1"/>
      <c r="C4800" s="1"/>
    </row>
    <row r="4801" spans="2:3" x14ac:dyDescent="0.3">
      <c r="B4801" s="1"/>
      <c r="C4801" s="1"/>
    </row>
    <row r="4802" spans="2:3" x14ac:dyDescent="0.3">
      <c r="B4802" s="1"/>
      <c r="C4802" s="1"/>
    </row>
    <row r="4803" spans="2:3" x14ac:dyDescent="0.3">
      <c r="B4803" s="1"/>
      <c r="C4803" s="1"/>
    </row>
    <row r="4804" spans="2:3" x14ac:dyDescent="0.3">
      <c r="B4804" s="1"/>
      <c r="C4804" s="1"/>
    </row>
    <row r="4805" spans="2:3" x14ac:dyDescent="0.3">
      <c r="B4805" s="1"/>
      <c r="C4805" s="1"/>
    </row>
    <row r="4806" spans="2:3" x14ac:dyDescent="0.3">
      <c r="B4806" s="1"/>
      <c r="C4806" s="1"/>
    </row>
    <row r="4807" spans="2:3" x14ac:dyDescent="0.3">
      <c r="B4807" s="1"/>
      <c r="C4807" s="1"/>
    </row>
    <row r="4808" spans="2:3" x14ac:dyDescent="0.3">
      <c r="B4808" s="1"/>
      <c r="C4808" s="1"/>
    </row>
    <row r="4809" spans="2:3" x14ac:dyDescent="0.3">
      <c r="B4809" s="1"/>
      <c r="C4809" s="1"/>
    </row>
    <row r="4810" spans="2:3" x14ac:dyDescent="0.3">
      <c r="B4810" s="1"/>
      <c r="C4810" s="1"/>
    </row>
    <row r="4811" spans="2:3" x14ac:dyDescent="0.3">
      <c r="B4811" s="1"/>
      <c r="C4811" s="1"/>
    </row>
    <row r="4812" spans="2:3" x14ac:dyDescent="0.3">
      <c r="B4812" s="1"/>
      <c r="C4812" s="1"/>
    </row>
    <row r="4813" spans="2:3" x14ac:dyDescent="0.3">
      <c r="B4813" s="1"/>
      <c r="C4813" s="1"/>
    </row>
    <row r="4814" spans="2:3" x14ac:dyDescent="0.3">
      <c r="B4814" s="1"/>
      <c r="C4814" s="1"/>
    </row>
    <row r="4815" spans="2:3" x14ac:dyDescent="0.3">
      <c r="B4815" s="1"/>
      <c r="C4815" s="1"/>
    </row>
    <row r="4816" spans="2:3" x14ac:dyDescent="0.3">
      <c r="B4816" s="1"/>
      <c r="C4816" s="1"/>
    </row>
    <row r="4817" spans="2:3" x14ac:dyDescent="0.3">
      <c r="B4817" s="1"/>
      <c r="C4817" s="1"/>
    </row>
    <row r="4818" spans="2:3" x14ac:dyDescent="0.3">
      <c r="B4818" s="1"/>
      <c r="C4818" s="1"/>
    </row>
    <row r="4819" spans="2:3" x14ac:dyDescent="0.3">
      <c r="B4819" s="1"/>
      <c r="C4819" s="1"/>
    </row>
    <row r="4820" spans="2:3" x14ac:dyDescent="0.3">
      <c r="B4820" s="1"/>
      <c r="C4820" s="1"/>
    </row>
    <row r="4821" spans="2:3" x14ac:dyDescent="0.3">
      <c r="B4821" s="1"/>
      <c r="C4821" s="1"/>
    </row>
    <row r="4822" spans="2:3" x14ac:dyDescent="0.3">
      <c r="B4822" s="1"/>
      <c r="C4822" s="1"/>
    </row>
    <row r="4823" spans="2:3" x14ac:dyDescent="0.3">
      <c r="B4823" s="1"/>
      <c r="C4823" s="1"/>
    </row>
    <row r="4824" spans="2:3" x14ac:dyDescent="0.3">
      <c r="B4824" s="1"/>
      <c r="C4824" s="1"/>
    </row>
    <row r="4825" spans="2:3" x14ac:dyDescent="0.3">
      <c r="B4825" s="1"/>
      <c r="C4825" s="1"/>
    </row>
    <row r="4826" spans="2:3" x14ac:dyDescent="0.3">
      <c r="B4826" s="1"/>
      <c r="C4826" s="1"/>
    </row>
    <row r="4827" spans="2:3" x14ac:dyDescent="0.3">
      <c r="B4827" s="1"/>
      <c r="C4827" s="1"/>
    </row>
    <row r="4828" spans="2:3" x14ac:dyDescent="0.3">
      <c r="B4828" s="1"/>
      <c r="C4828" s="1"/>
    </row>
    <row r="4829" spans="2:3" x14ac:dyDescent="0.3">
      <c r="B4829" s="1"/>
      <c r="C4829" s="1"/>
    </row>
    <row r="4830" spans="2:3" x14ac:dyDescent="0.3">
      <c r="B4830" s="1"/>
      <c r="C4830" s="1"/>
    </row>
    <row r="4831" spans="2:3" x14ac:dyDescent="0.3">
      <c r="B4831" s="1"/>
      <c r="C4831" s="1"/>
    </row>
    <row r="4832" spans="2:3" x14ac:dyDescent="0.3">
      <c r="B4832" s="1"/>
      <c r="C4832" s="1"/>
    </row>
    <row r="4833" spans="2:3" x14ac:dyDescent="0.3">
      <c r="B4833" s="1"/>
      <c r="C4833" s="1"/>
    </row>
    <row r="4834" spans="2:3" x14ac:dyDescent="0.3">
      <c r="B4834" s="1"/>
      <c r="C4834" s="1"/>
    </row>
    <row r="4835" spans="2:3" x14ac:dyDescent="0.3">
      <c r="B4835" s="1"/>
      <c r="C4835" s="1"/>
    </row>
    <row r="4836" spans="2:3" x14ac:dyDescent="0.3">
      <c r="B4836" s="1"/>
      <c r="C4836" s="1"/>
    </row>
    <row r="4837" spans="2:3" x14ac:dyDescent="0.3">
      <c r="B4837" s="1"/>
      <c r="C4837" s="1"/>
    </row>
    <row r="4838" spans="2:3" x14ac:dyDescent="0.3">
      <c r="B4838" s="1"/>
      <c r="C4838" s="1"/>
    </row>
    <row r="4839" spans="2:3" x14ac:dyDescent="0.3">
      <c r="B4839" s="1"/>
      <c r="C4839" s="1"/>
    </row>
    <row r="4840" spans="2:3" x14ac:dyDescent="0.3">
      <c r="B4840" s="1"/>
      <c r="C4840" s="1"/>
    </row>
    <row r="4841" spans="2:3" x14ac:dyDescent="0.3">
      <c r="B4841" s="1"/>
      <c r="C4841" s="1"/>
    </row>
    <row r="4842" spans="2:3" x14ac:dyDescent="0.3">
      <c r="B4842" s="1"/>
      <c r="C4842" s="1"/>
    </row>
    <row r="4843" spans="2:3" x14ac:dyDescent="0.3">
      <c r="B4843" s="1"/>
      <c r="C4843" s="1"/>
    </row>
    <row r="4844" spans="2:3" x14ac:dyDescent="0.3">
      <c r="B4844" s="1"/>
      <c r="C4844" s="1"/>
    </row>
    <row r="4845" spans="2:3" x14ac:dyDescent="0.3">
      <c r="B4845" s="1"/>
      <c r="C4845" s="1"/>
    </row>
    <row r="4846" spans="2:3" x14ac:dyDescent="0.3">
      <c r="B4846" s="1"/>
      <c r="C4846" s="1"/>
    </row>
    <row r="4847" spans="2:3" x14ac:dyDescent="0.3">
      <c r="B4847" s="1"/>
      <c r="C4847" s="1"/>
    </row>
    <row r="4848" spans="2:3" x14ac:dyDescent="0.3">
      <c r="B4848" s="1"/>
      <c r="C4848" s="1"/>
    </row>
    <row r="4849" spans="2:3" x14ac:dyDescent="0.3">
      <c r="B4849" s="1"/>
      <c r="C4849" s="1"/>
    </row>
    <row r="4850" spans="2:3" x14ac:dyDescent="0.3">
      <c r="B4850" s="1"/>
      <c r="C4850" s="1"/>
    </row>
    <row r="4851" spans="2:3" x14ac:dyDescent="0.3">
      <c r="B4851" s="1"/>
      <c r="C4851" s="1"/>
    </row>
    <row r="4852" spans="2:3" x14ac:dyDescent="0.3">
      <c r="B4852" s="1"/>
      <c r="C4852" s="1"/>
    </row>
    <row r="4853" spans="2:3" x14ac:dyDescent="0.3">
      <c r="B4853" s="1"/>
      <c r="C4853" s="1"/>
    </row>
    <row r="4854" spans="2:3" x14ac:dyDescent="0.3">
      <c r="B4854" s="1"/>
      <c r="C4854" s="1"/>
    </row>
    <row r="4855" spans="2:3" x14ac:dyDescent="0.3">
      <c r="B4855" s="1"/>
      <c r="C4855" s="1"/>
    </row>
    <row r="4856" spans="2:3" x14ac:dyDescent="0.3">
      <c r="B4856" s="1"/>
      <c r="C4856" s="1"/>
    </row>
    <row r="4857" spans="2:3" x14ac:dyDescent="0.3">
      <c r="B4857" s="1"/>
      <c r="C4857" s="1"/>
    </row>
    <row r="4858" spans="2:3" x14ac:dyDescent="0.3">
      <c r="B4858" s="1"/>
      <c r="C4858" s="1"/>
    </row>
    <row r="4859" spans="2:3" x14ac:dyDescent="0.3">
      <c r="B4859" s="1"/>
      <c r="C4859" s="1"/>
    </row>
    <row r="4860" spans="2:3" x14ac:dyDescent="0.3">
      <c r="B4860" s="1"/>
      <c r="C4860" s="1"/>
    </row>
    <row r="4861" spans="2:3" x14ac:dyDescent="0.3">
      <c r="B4861" s="1"/>
      <c r="C4861" s="1"/>
    </row>
    <row r="4862" spans="2:3" x14ac:dyDescent="0.3">
      <c r="B4862" s="1"/>
      <c r="C4862" s="1"/>
    </row>
    <row r="4863" spans="2:3" x14ac:dyDescent="0.3">
      <c r="B4863" s="1"/>
      <c r="C4863" s="1"/>
    </row>
    <row r="4864" spans="2:3" x14ac:dyDescent="0.3">
      <c r="B4864" s="1"/>
      <c r="C4864" s="1"/>
    </row>
    <row r="4865" spans="2:3" x14ac:dyDescent="0.3">
      <c r="B4865" s="1"/>
      <c r="C4865" s="1"/>
    </row>
    <row r="4866" spans="2:3" x14ac:dyDescent="0.3">
      <c r="B4866" s="1"/>
      <c r="C4866" s="1"/>
    </row>
    <row r="4867" spans="2:3" x14ac:dyDescent="0.3">
      <c r="B4867" s="1"/>
      <c r="C4867" s="1"/>
    </row>
    <row r="4868" spans="2:3" x14ac:dyDescent="0.3">
      <c r="B4868" s="1"/>
      <c r="C4868" s="1"/>
    </row>
    <row r="4869" spans="2:3" x14ac:dyDescent="0.3">
      <c r="B4869" s="1"/>
      <c r="C4869" s="1"/>
    </row>
    <row r="4870" spans="2:3" x14ac:dyDescent="0.3">
      <c r="B4870" s="1"/>
      <c r="C4870" s="1"/>
    </row>
    <row r="4871" spans="2:3" x14ac:dyDescent="0.3">
      <c r="B4871" s="1"/>
      <c r="C4871" s="1"/>
    </row>
    <row r="4872" spans="2:3" x14ac:dyDescent="0.3">
      <c r="B4872" s="1"/>
      <c r="C4872" s="1"/>
    </row>
    <row r="4873" spans="2:3" x14ac:dyDescent="0.3">
      <c r="B4873" s="1"/>
      <c r="C4873" s="1"/>
    </row>
    <row r="4874" spans="2:3" x14ac:dyDescent="0.3">
      <c r="B4874" s="1"/>
      <c r="C4874" s="1"/>
    </row>
    <row r="4875" spans="2:3" x14ac:dyDescent="0.3">
      <c r="B4875" s="1"/>
      <c r="C4875" s="1"/>
    </row>
    <row r="4876" spans="2:3" x14ac:dyDescent="0.3">
      <c r="B4876" s="1"/>
      <c r="C4876" s="1"/>
    </row>
    <row r="4877" spans="2:3" x14ac:dyDescent="0.3">
      <c r="B4877" s="1"/>
      <c r="C4877" s="1"/>
    </row>
    <row r="4878" spans="2:3" x14ac:dyDescent="0.3">
      <c r="B4878" s="1"/>
      <c r="C4878" s="1"/>
    </row>
    <row r="4879" spans="2:3" x14ac:dyDescent="0.3">
      <c r="B4879" s="1"/>
      <c r="C4879" s="1"/>
    </row>
    <row r="4880" spans="2:3" x14ac:dyDescent="0.3">
      <c r="B4880" s="1"/>
      <c r="C4880" s="1"/>
    </row>
    <row r="4881" spans="2:3" x14ac:dyDescent="0.3">
      <c r="B4881" s="1"/>
      <c r="C4881" s="1"/>
    </row>
    <row r="4882" spans="2:3" x14ac:dyDescent="0.3">
      <c r="B4882" s="1"/>
      <c r="C4882" s="1"/>
    </row>
    <row r="4883" spans="2:3" x14ac:dyDescent="0.3">
      <c r="B4883" s="1"/>
      <c r="C4883" s="1"/>
    </row>
    <row r="4884" spans="2:3" x14ac:dyDescent="0.3">
      <c r="B4884" s="1"/>
      <c r="C4884" s="1"/>
    </row>
    <row r="4885" spans="2:3" x14ac:dyDescent="0.3">
      <c r="B4885" s="1"/>
      <c r="C4885" s="1"/>
    </row>
    <row r="4886" spans="2:3" x14ac:dyDescent="0.3">
      <c r="B4886" s="1"/>
      <c r="C4886" s="1"/>
    </row>
    <row r="4887" spans="2:3" x14ac:dyDescent="0.3">
      <c r="B4887" s="1"/>
      <c r="C4887" s="1"/>
    </row>
    <row r="4888" spans="2:3" x14ac:dyDescent="0.3">
      <c r="B4888" s="1"/>
      <c r="C4888" s="1"/>
    </row>
    <row r="4889" spans="2:3" x14ac:dyDescent="0.3">
      <c r="B4889" s="1"/>
      <c r="C4889" s="1"/>
    </row>
    <row r="4890" spans="2:3" x14ac:dyDescent="0.3">
      <c r="B4890" s="1"/>
      <c r="C4890" s="1"/>
    </row>
    <row r="4891" spans="2:3" x14ac:dyDescent="0.3">
      <c r="B4891" s="1"/>
      <c r="C4891" s="1"/>
    </row>
    <row r="4892" spans="2:3" x14ac:dyDescent="0.3">
      <c r="B4892" s="1"/>
      <c r="C4892" s="1"/>
    </row>
    <row r="4893" spans="2:3" x14ac:dyDescent="0.3">
      <c r="B4893" s="1"/>
      <c r="C4893" s="1"/>
    </row>
    <row r="4894" spans="2:3" x14ac:dyDescent="0.3">
      <c r="B4894" s="1"/>
      <c r="C4894" s="1"/>
    </row>
    <row r="4895" spans="2:3" x14ac:dyDescent="0.3">
      <c r="B4895" s="1"/>
      <c r="C4895" s="1"/>
    </row>
    <row r="4896" spans="2:3" x14ac:dyDescent="0.3">
      <c r="B4896" s="1"/>
      <c r="C4896" s="1"/>
    </row>
    <row r="4897" spans="2:3" x14ac:dyDescent="0.3">
      <c r="B4897" s="1"/>
      <c r="C4897" s="1"/>
    </row>
    <row r="4898" spans="2:3" x14ac:dyDescent="0.3">
      <c r="B4898" s="1"/>
      <c r="C4898" s="1"/>
    </row>
    <row r="4899" spans="2:3" x14ac:dyDescent="0.3">
      <c r="B4899" s="1"/>
      <c r="C4899" s="1"/>
    </row>
    <row r="4900" spans="2:3" x14ac:dyDescent="0.3">
      <c r="B4900" s="1"/>
      <c r="C4900" s="1"/>
    </row>
    <row r="4901" spans="2:3" x14ac:dyDescent="0.3">
      <c r="B4901" s="1"/>
      <c r="C4901" s="1"/>
    </row>
    <row r="4902" spans="2:3" x14ac:dyDescent="0.3">
      <c r="B4902" s="1"/>
      <c r="C4902" s="1"/>
    </row>
    <row r="4903" spans="2:3" x14ac:dyDescent="0.3">
      <c r="B4903" s="1"/>
      <c r="C4903" s="1"/>
    </row>
    <row r="4904" spans="2:3" x14ac:dyDescent="0.3">
      <c r="B4904" s="1"/>
      <c r="C4904" s="1"/>
    </row>
    <row r="4905" spans="2:3" x14ac:dyDescent="0.3">
      <c r="B4905" s="1"/>
      <c r="C4905" s="1"/>
    </row>
    <row r="4906" spans="2:3" x14ac:dyDescent="0.3">
      <c r="B4906" s="1"/>
      <c r="C4906" s="1"/>
    </row>
    <row r="4907" spans="2:3" x14ac:dyDescent="0.3">
      <c r="B4907" s="1"/>
      <c r="C4907" s="1"/>
    </row>
    <row r="4908" spans="2:3" x14ac:dyDescent="0.3">
      <c r="B4908" s="1"/>
      <c r="C4908" s="1"/>
    </row>
    <row r="4909" spans="2:3" x14ac:dyDescent="0.3">
      <c r="B4909" s="1"/>
      <c r="C4909" s="1"/>
    </row>
    <row r="4910" spans="2:3" x14ac:dyDescent="0.3">
      <c r="B4910" s="1"/>
      <c r="C4910" s="1"/>
    </row>
    <row r="4911" spans="2:3" x14ac:dyDescent="0.3">
      <c r="B4911" s="1"/>
      <c r="C4911" s="1"/>
    </row>
    <row r="4912" spans="2:3" x14ac:dyDescent="0.3">
      <c r="B4912" s="1"/>
      <c r="C4912" s="1"/>
    </row>
    <row r="4913" spans="2:3" x14ac:dyDescent="0.3">
      <c r="B4913" s="1"/>
      <c r="C4913" s="1"/>
    </row>
    <row r="4914" spans="2:3" x14ac:dyDescent="0.3">
      <c r="B4914" s="1"/>
      <c r="C4914" s="1"/>
    </row>
    <row r="4915" spans="2:3" x14ac:dyDescent="0.3">
      <c r="B4915" s="1"/>
      <c r="C4915" s="1"/>
    </row>
    <row r="4916" spans="2:3" x14ac:dyDescent="0.3">
      <c r="B4916" s="1"/>
      <c r="C4916" s="1"/>
    </row>
    <row r="4917" spans="2:3" x14ac:dyDescent="0.3">
      <c r="B4917" s="1"/>
      <c r="C4917" s="1"/>
    </row>
    <row r="4918" spans="2:3" x14ac:dyDescent="0.3">
      <c r="B4918" s="1"/>
      <c r="C4918" s="1"/>
    </row>
    <row r="4919" spans="2:3" x14ac:dyDescent="0.3">
      <c r="B4919" s="1"/>
      <c r="C4919" s="1"/>
    </row>
    <row r="4920" spans="2:3" x14ac:dyDescent="0.3">
      <c r="B4920" s="1"/>
      <c r="C4920" s="1"/>
    </row>
    <row r="4921" spans="2:3" x14ac:dyDescent="0.3">
      <c r="B4921" s="1"/>
      <c r="C4921" s="1"/>
    </row>
    <row r="4922" spans="2:3" x14ac:dyDescent="0.3">
      <c r="B4922" s="1"/>
      <c r="C4922" s="1"/>
    </row>
    <row r="4923" spans="2:3" x14ac:dyDescent="0.3">
      <c r="B4923" s="1"/>
      <c r="C4923" s="1"/>
    </row>
    <row r="4924" spans="2:3" x14ac:dyDescent="0.3">
      <c r="B4924" s="1"/>
      <c r="C4924" s="1"/>
    </row>
    <row r="4925" spans="2:3" x14ac:dyDescent="0.3">
      <c r="B4925" s="1"/>
      <c r="C4925" s="1"/>
    </row>
    <row r="4926" spans="2:3" x14ac:dyDescent="0.3">
      <c r="B4926" s="1"/>
      <c r="C4926" s="1"/>
    </row>
    <row r="4927" spans="2:3" x14ac:dyDescent="0.3">
      <c r="B4927" s="1"/>
      <c r="C4927" s="1"/>
    </row>
    <row r="4928" spans="2:3" x14ac:dyDescent="0.3">
      <c r="B4928" s="1"/>
      <c r="C4928" s="1"/>
    </row>
    <row r="4929" spans="2:3" x14ac:dyDescent="0.3">
      <c r="B4929" s="1"/>
      <c r="C4929" s="1"/>
    </row>
    <row r="4930" spans="2:3" x14ac:dyDescent="0.3">
      <c r="B4930" s="1"/>
      <c r="C4930" s="1"/>
    </row>
    <row r="4931" spans="2:3" x14ac:dyDescent="0.3">
      <c r="B4931" s="1"/>
      <c r="C4931" s="1"/>
    </row>
    <row r="4932" spans="2:3" x14ac:dyDescent="0.3">
      <c r="B4932" s="1"/>
      <c r="C4932" s="1"/>
    </row>
    <row r="4933" spans="2:3" x14ac:dyDescent="0.3">
      <c r="B4933" s="1"/>
      <c r="C4933" s="1"/>
    </row>
    <row r="4934" spans="2:3" x14ac:dyDescent="0.3">
      <c r="B4934" s="1"/>
      <c r="C4934" s="1"/>
    </row>
    <row r="4935" spans="2:3" x14ac:dyDescent="0.3">
      <c r="B4935" s="1"/>
      <c r="C4935" s="1"/>
    </row>
    <row r="4936" spans="2:3" x14ac:dyDescent="0.3">
      <c r="B4936" s="1"/>
      <c r="C4936" s="1"/>
    </row>
    <row r="4937" spans="2:3" x14ac:dyDescent="0.3">
      <c r="B4937" s="1"/>
      <c r="C4937" s="1"/>
    </row>
    <row r="4938" spans="2:3" x14ac:dyDescent="0.3">
      <c r="B4938" s="1"/>
      <c r="C4938" s="1"/>
    </row>
    <row r="4939" spans="2:3" x14ac:dyDescent="0.3">
      <c r="B4939" s="1"/>
      <c r="C4939" s="1"/>
    </row>
    <row r="4940" spans="2:3" x14ac:dyDescent="0.3">
      <c r="B4940" s="1"/>
      <c r="C4940" s="1"/>
    </row>
    <row r="4941" spans="2:3" x14ac:dyDescent="0.3">
      <c r="B4941" s="1"/>
      <c r="C4941" s="1"/>
    </row>
    <row r="4942" spans="2:3" x14ac:dyDescent="0.3">
      <c r="B4942" s="1"/>
      <c r="C4942" s="1"/>
    </row>
    <row r="4943" spans="2:3" x14ac:dyDescent="0.3">
      <c r="B4943" s="1"/>
      <c r="C4943" s="1"/>
    </row>
    <row r="4944" spans="2:3" x14ac:dyDescent="0.3">
      <c r="B4944" s="1"/>
      <c r="C4944" s="1"/>
    </row>
    <row r="4945" spans="2:3" x14ac:dyDescent="0.3">
      <c r="B4945" s="1"/>
      <c r="C4945" s="1"/>
    </row>
    <row r="4946" spans="2:3" x14ac:dyDescent="0.3">
      <c r="B4946" s="1"/>
      <c r="C4946" s="1"/>
    </row>
    <row r="4947" spans="2:3" x14ac:dyDescent="0.3">
      <c r="B4947" s="1"/>
      <c r="C4947" s="1"/>
    </row>
    <row r="4948" spans="2:3" x14ac:dyDescent="0.3">
      <c r="B4948" s="1"/>
      <c r="C4948" s="1"/>
    </row>
    <row r="4949" spans="2:3" x14ac:dyDescent="0.3">
      <c r="B4949" s="1"/>
      <c r="C4949" s="1"/>
    </row>
    <row r="4950" spans="2:3" x14ac:dyDescent="0.3">
      <c r="B4950" s="1"/>
      <c r="C4950" s="1"/>
    </row>
    <row r="4951" spans="2:3" x14ac:dyDescent="0.3">
      <c r="B4951" s="1"/>
      <c r="C4951" s="1"/>
    </row>
    <row r="4952" spans="2:3" x14ac:dyDescent="0.3">
      <c r="B4952" s="1"/>
      <c r="C4952" s="1"/>
    </row>
    <row r="4953" spans="2:3" x14ac:dyDescent="0.3">
      <c r="B4953" s="1"/>
      <c r="C4953" s="1"/>
    </row>
    <row r="4954" spans="2:3" x14ac:dyDescent="0.3">
      <c r="B4954" s="1"/>
      <c r="C4954" s="1"/>
    </row>
    <row r="4955" spans="2:3" x14ac:dyDescent="0.3">
      <c r="B4955" s="1"/>
      <c r="C4955" s="1"/>
    </row>
    <row r="4956" spans="2:3" x14ac:dyDescent="0.3">
      <c r="B4956" s="1"/>
      <c r="C4956" s="1"/>
    </row>
    <row r="4957" spans="2:3" x14ac:dyDescent="0.3">
      <c r="B4957" s="1"/>
      <c r="C4957" s="1"/>
    </row>
    <row r="4958" spans="2:3" x14ac:dyDescent="0.3">
      <c r="B4958" s="1"/>
      <c r="C4958" s="1"/>
    </row>
    <row r="4959" spans="2:3" x14ac:dyDescent="0.3">
      <c r="B4959" s="1"/>
      <c r="C4959" s="1"/>
    </row>
    <row r="4960" spans="2:3" x14ac:dyDescent="0.3">
      <c r="B4960" s="1"/>
      <c r="C4960" s="1"/>
    </row>
    <row r="4961" spans="2:3" x14ac:dyDescent="0.3">
      <c r="B4961" s="1"/>
      <c r="C4961" s="1"/>
    </row>
    <row r="4962" spans="2:3" x14ac:dyDescent="0.3">
      <c r="B4962" s="1"/>
      <c r="C4962" s="1"/>
    </row>
    <row r="4963" spans="2:3" x14ac:dyDescent="0.3">
      <c r="B4963" s="1"/>
      <c r="C4963" s="1"/>
    </row>
    <row r="4964" spans="2:3" x14ac:dyDescent="0.3">
      <c r="B4964" s="1"/>
      <c r="C4964" s="1"/>
    </row>
    <row r="4965" spans="2:3" x14ac:dyDescent="0.3">
      <c r="B4965" s="1"/>
      <c r="C4965" s="1"/>
    </row>
    <row r="4966" spans="2:3" x14ac:dyDescent="0.3">
      <c r="B4966" s="1"/>
      <c r="C4966" s="1"/>
    </row>
    <row r="4967" spans="2:3" x14ac:dyDescent="0.3">
      <c r="B4967" s="1"/>
      <c r="C4967" s="1"/>
    </row>
    <row r="4968" spans="2:3" x14ac:dyDescent="0.3">
      <c r="B4968" s="1"/>
      <c r="C4968" s="1"/>
    </row>
    <row r="4969" spans="2:3" x14ac:dyDescent="0.3">
      <c r="B4969" s="1"/>
      <c r="C4969" s="1"/>
    </row>
    <row r="4970" spans="2:3" x14ac:dyDescent="0.3">
      <c r="B4970" s="1"/>
      <c r="C4970" s="1"/>
    </row>
    <row r="4971" spans="2:3" x14ac:dyDescent="0.3">
      <c r="B4971" s="1"/>
      <c r="C4971" s="1"/>
    </row>
    <row r="4972" spans="2:3" x14ac:dyDescent="0.3">
      <c r="B4972" s="1"/>
      <c r="C4972" s="1"/>
    </row>
    <row r="4973" spans="2:3" x14ac:dyDescent="0.3">
      <c r="B4973" s="1"/>
      <c r="C4973" s="1"/>
    </row>
    <row r="4974" spans="2:3" x14ac:dyDescent="0.3">
      <c r="B4974" s="1"/>
      <c r="C4974" s="1"/>
    </row>
    <row r="4975" spans="2:3" x14ac:dyDescent="0.3">
      <c r="B4975" s="1"/>
      <c r="C4975" s="1"/>
    </row>
    <row r="4976" spans="2:3" x14ac:dyDescent="0.3">
      <c r="B4976" s="1"/>
      <c r="C4976" s="1"/>
    </row>
    <row r="4977" spans="2:3" x14ac:dyDescent="0.3">
      <c r="B4977" s="1"/>
      <c r="C4977" s="1"/>
    </row>
    <row r="4978" spans="2:3" x14ac:dyDescent="0.3">
      <c r="B4978" s="1"/>
      <c r="C4978" s="1"/>
    </row>
    <row r="4979" spans="2:3" x14ac:dyDescent="0.3">
      <c r="B4979" s="1"/>
      <c r="C4979" s="1"/>
    </row>
    <row r="4980" spans="2:3" x14ac:dyDescent="0.3">
      <c r="B4980" s="1"/>
      <c r="C4980" s="1"/>
    </row>
    <row r="4981" spans="2:3" x14ac:dyDescent="0.3">
      <c r="B4981" s="1"/>
      <c r="C4981" s="1"/>
    </row>
    <row r="4982" spans="2:3" x14ac:dyDescent="0.3">
      <c r="B4982" s="1"/>
      <c r="C4982" s="1"/>
    </row>
    <row r="4983" spans="2:3" x14ac:dyDescent="0.3">
      <c r="B4983" s="1"/>
      <c r="C4983" s="1"/>
    </row>
    <row r="4984" spans="2:3" x14ac:dyDescent="0.3">
      <c r="B4984" s="1"/>
      <c r="C4984" s="1"/>
    </row>
    <row r="4985" spans="2:3" x14ac:dyDescent="0.3">
      <c r="B4985" s="1"/>
      <c r="C4985" s="1"/>
    </row>
    <row r="4986" spans="2:3" x14ac:dyDescent="0.3">
      <c r="B4986" s="1"/>
      <c r="C4986" s="1"/>
    </row>
    <row r="4987" spans="2:3" x14ac:dyDescent="0.3">
      <c r="B4987" s="1"/>
      <c r="C4987" s="1"/>
    </row>
    <row r="4988" spans="2:3" x14ac:dyDescent="0.3">
      <c r="B4988" s="1"/>
      <c r="C4988" s="1"/>
    </row>
    <row r="4989" spans="2:3" x14ac:dyDescent="0.3">
      <c r="B4989" s="1"/>
      <c r="C4989" s="1"/>
    </row>
    <row r="4990" spans="2:3" x14ac:dyDescent="0.3">
      <c r="B4990" s="1"/>
      <c r="C4990" s="1"/>
    </row>
    <row r="4991" spans="2:3" x14ac:dyDescent="0.3">
      <c r="B4991" s="1"/>
      <c r="C4991" s="1"/>
    </row>
    <row r="4992" spans="2:3" x14ac:dyDescent="0.3">
      <c r="B4992" s="1"/>
      <c r="C4992" s="1"/>
    </row>
    <row r="4993" spans="2:3" x14ac:dyDescent="0.3">
      <c r="B4993" s="1"/>
      <c r="C4993" s="1"/>
    </row>
    <row r="4994" spans="2:3" x14ac:dyDescent="0.3">
      <c r="B4994" s="1"/>
      <c r="C4994" s="1"/>
    </row>
    <row r="4995" spans="2:3" x14ac:dyDescent="0.3">
      <c r="B4995" s="1"/>
      <c r="C4995" s="1"/>
    </row>
    <row r="4996" spans="2:3" x14ac:dyDescent="0.3">
      <c r="B4996" s="1"/>
      <c r="C4996" s="1"/>
    </row>
    <row r="4997" spans="2:3" x14ac:dyDescent="0.3">
      <c r="B4997" s="1"/>
      <c r="C4997" s="1"/>
    </row>
    <row r="4998" spans="2:3" x14ac:dyDescent="0.3">
      <c r="B4998" s="1"/>
      <c r="C4998" s="1"/>
    </row>
    <row r="4999" spans="2:3" x14ac:dyDescent="0.3">
      <c r="B4999" s="1"/>
      <c r="C4999" s="1"/>
    </row>
    <row r="5000" spans="2:3" x14ac:dyDescent="0.3">
      <c r="B5000" s="1"/>
      <c r="C5000" s="1"/>
    </row>
    <row r="5001" spans="2:3" x14ac:dyDescent="0.3">
      <c r="B5001" s="1"/>
      <c r="C5001" s="1"/>
    </row>
    <row r="5002" spans="2:3" x14ac:dyDescent="0.3">
      <c r="B5002" s="1"/>
      <c r="C5002" s="1"/>
    </row>
    <row r="5003" spans="2:3" x14ac:dyDescent="0.3">
      <c r="B5003" s="1"/>
      <c r="C5003" s="1"/>
    </row>
    <row r="5004" spans="2:3" x14ac:dyDescent="0.3">
      <c r="B5004" s="1"/>
      <c r="C5004" s="1"/>
    </row>
    <row r="5005" spans="2:3" x14ac:dyDescent="0.3">
      <c r="B5005" s="1"/>
      <c r="C5005" s="1"/>
    </row>
    <row r="5006" spans="2:3" x14ac:dyDescent="0.3">
      <c r="B5006" s="1"/>
      <c r="C5006" s="1"/>
    </row>
    <row r="5007" spans="2:3" x14ac:dyDescent="0.3">
      <c r="B5007" s="1"/>
      <c r="C5007" s="1"/>
    </row>
    <row r="5008" spans="2:3" x14ac:dyDescent="0.3">
      <c r="B5008" s="1"/>
      <c r="C5008" s="1"/>
    </row>
    <row r="5009" spans="2:3" x14ac:dyDescent="0.3">
      <c r="B5009" s="1"/>
      <c r="C5009" s="1"/>
    </row>
    <row r="5010" spans="2:3" x14ac:dyDescent="0.3">
      <c r="B5010" s="1"/>
      <c r="C5010" s="1"/>
    </row>
    <row r="5011" spans="2:3" x14ac:dyDescent="0.3">
      <c r="B5011" s="1"/>
      <c r="C5011" s="1"/>
    </row>
    <row r="5012" spans="2:3" x14ac:dyDescent="0.3">
      <c r="B5012" s="1"/>
      <c r="C5012" s="1"/>
    </row>
    <row r="5013" spans="2:3" x14ac:dyDescent="0.3">
      <c r="B5013" s="1"/>
      <c r="C5013" s="1"/>
    </row>
    <row r="5014" spans="2:3" x14ac:dyDescent="0.3">
      <c r="B5014" s="1"/>
      <c r="C5014" s="1"/>
    </row>
    <row r="5015" spans="2:3" x14ac:dyDescent="0.3">
      <c r="B5015" s="1"/>
      <c r="C5015" s="1"/>
    </row>
    <row r="5016" spans="2:3" x14ac:dyDescent="0.3">
      <c r="B5016" s="1"/>
      <c r="C5016" s="1"/>
    </row>
    <row r="5017" spans="2:3" x14ac:dyDescent="0.3">
      <c r="B5017" s="1"/>
      <c r="C5017" s="1"/>
    </row>
    <row r="5018" spans="2:3" x14ac:dyDescent="0.3">
      <c r="B5018" s="1"/>
      <c r="C5018" s="1"/>
    </row>
    <row r="5019" spans="2:3" x14ac:dyDescent="0.3">
      <c r="B5019" s="1"/>
      <c r="C5019" s="1"/>
    </row>
    <row r="5020" spans="2:3" x14ac:dyDescent="0.3">
      <c r="B5020" s="1"/>
      <c r="C5020" s="1"/>
    </row>
    <row r="5021" spans="2:3" x14ac:dyDescent="0.3">
      <c r="B5021" s="1"/>
      <c r="C5021" s="1"/>
    </row>
    <row r="5022" spans="2:3" x14ac:dyDescent="0.3">
      <c r="B5022" s="1"/>
      <c r="C5022" s="1"/>
    </row>
    <row r="5023" spans="2:3" x14ac:dyDescent="0.3">
      <c r="B5023" s="1"/>
      <c r="C5023" s="1"/>
    </row>
    <row r="5024" spans="2:3" x14ac:dyDescent="0.3">
      <c r="B5024" s="1"/>
      <c r="C5024" s="1"/>
    </row>
    <row r="5025" spans="2:3" x14ac:dyDescent="0.3">
      <c r="B5025" s="1"/>
      <c r="C5025" s="1"/>
    </row>
    <row r="5026" spans="2:3" x14ac:dyDescent="0.3">
      <c r="B5026" s="1"/>
      <c r="C5026" s="1"/>
    </row>
    <row r="5027" spans="2:3" x14ac:dyDescent="0.3">
      <c r="B5027" s="1"/>
      <c r="C5027" s="1"/>
    </row>
    <row r="5028" spans="2:3" x14ac:dyDescent="0.3">
      <c r="B5028" s="1"/>
      <c r="C5028" s="1"/>
    </row>
    <row r="5029" spans="2:3" x14ac:dyDescent="0.3">
      <c r="B5029" s="1"/>
      <c r="C5029" s="1"/>
    </row>
    <row r="5030" spans="2:3" x14ac:dyDescent="0.3">
      <c r="B5030" s="1"/>
      <c r="C5030" s="1"/>
    </row>
    <row r="5031" spans="2:3" x14ac:dyDescent="0.3">
      <c r="B5031" s="1"/>
      <c r="C5031" s="1"/>
    </row>
    <row r="5032" spans="2:3" x14ac:dyDescent="0.3">
      <c r="B5032" s="1"/>
      <c r="C5032" s="1"/>
    </row>
    <row r="5033" spans="2:3" x14ac:dyDescent="0.3">
      <c r="B5033" s="1"/>
      <c r="C5033" s="1"/>
    </row>
    <row r="5034" spans="2:3" x14ac:dyDescent="0.3">
      <c r="B5034" s="1"/>
      <c r="C5034" s="1"/>
    </row>
    <row r="5035" spans="2:3" x14ac:dyDescent="0.3">
      <c r="B5035" s="1"/>
      <c r="C5035" s="1"/>
    </row>
    <row r="5036" spans="2:3" x14ac:dyDescent="0.3">
      <c r="B5036" s="1"/>
      <c r="C5036" s="1"/>
    </row>
    <row r="5037" spans="2:3" x14ac:dyDescent="0.3">
      <c r="B5037" s="1"/>
      <c r="C5037" s="1"/>
    </row>
    <row r="5038" spans="2:3" x14ac:dyDescent="0.3">
      <c r="B5038" s="1"/>
      <c r="C5038" s="1"/>
    </row>
    <row r="5039" spans="2:3" x14ac:dyDescent="0.3">
      <c r="B5039" s="1"/>
      <c r="C5039" s="1"/>
    </row>
    <row r="5040" spans="2:3" x14ac:dyDescent="0.3">
      <c r="B5040" s="1"/>
      <c r="C5040" s="1"/>
    </row>
    <row r="5041" spans="2:3" x14ac:dyDescent="0.3">
      <c r="B5041" s="1"/>
      <c r="C5041" s="1"/>
    </row>
    <row r="5042" spans="2:3" x14ac:dyDescent="0.3">
      <c r="B5042" s="1"/>
      <c r="C5042" s="1"/>
    </row>
    <row r="5043" spans="2:3" x14ac:dyDescent="0.3">
      <c r="B5043" s="1"/>
      <c r="C5043" s="1"/>
    </row>
    <row r="5044" spans="2:3" x14ac:dyDescent="0.3">
      <c r="B5044" s="1"/>
      <c r="C5044" s="1"/>
    </row>
    <row r="5045" spans="2:3" x14ac:dyDescent="0.3">
      <c r="B5045" s="1"/>
      <c r="C5045" s="1"/>
    </row>
    <row r="5046" spans="2:3" x14ac:dyDescent="0.3">
      <c r="B5046" s="1"/>
      <c r="C5046" s="1"/>
    </row>
    <row r="5047" spans="2:3" x14ac:dyDescent="0.3">
      <c r="B5047" s="1"/>
      <c r="C5047" s="1"/>
    </row>
    <row r="5048" spans="2:3" x14ac:dyDescent="0.3">
      <c r="B5048" s="1"/>
      <c r="C5048" s="1"/>
    </row>
    <row r="5049" spans="2:3" x14ac:dyDescent="0.3">
      <c r="B5049" s="1"/>
      <c r="C5049" s="1"/>
    </row>
    <row r="5050" spans="2:3" x14ac:dyDescent="0.3">
      <c r="B5050" s="1"/>
      <c r="C5050" s="1"/>
    </row>
    <row r="5051" spans="2:3" x14ac:dyDescent="0.3">
      <c r="B5051" s="1"/>
      <c r="C5051" s="1"/>
    </row>
    <row r="5052" spans="2:3" x14ac:dyDescent="0.3">
      <c r="B5052" s="1"/>
      <c r="C5052" s="1"/>
    </row>
    <row r="5053" spans="2:3" x14ac:dyDescent="0.3">
      <c r="B5053" s="1"/>
      <c r="C5053" s="1"/>
    </row>
    <row r="5054" spans="2:3" x14ac:dyDescent="0.3">
      <c r="B5054" s="1"/>
      <c r="C5054" s="1"/>
    </row>
    <row r="5055" spans="2:3" x14ac:dyDescent="0.3">
      <c r="B5055" s="1"/>
      <c r="C5055" s="1"/>
    </row>
    <row r="5056" spans="2:3" x14ac:dyDescent="0.3">
      <c r="B5056" s="1"/>
      <c r="C5056" s="1"/>
    </row>
    <row r="5057" spans="2:3" x14ac:dyDescent="0.3">
      <c r="B5057" s="1"/>
      <c r="C5057" s="1"/>
    </row>
    <row r="5058" spans="2:3" x14ac:dyDescent="0.3">
      <c r="B5058" s="1"/>
      <c r="C5058" s="1"/>
    </row>
    <row r="5059" spans="2:3" x14ac:dyDescent="0.3">
      <c r="B5059" s="1"/>
      <c r="C5059" s="1"/>
    </row>
    <row r="5060" spans="2:3" x14ac:dyDescent="0.3">
      <c r="B5060" s="1"/>
      <c r="C5060" s="1"/>
    </row>
    <row r="5061" spans="2:3" x14ac:dyDescent="0.3">
      <c r="B5061" s="1"/>
      <c r="C5061" s="1"/>
    </row>
    <row r="5062" spans="2:3" x14ac:dyDescent="0.3">
      <c r="B5062" s="1"/>
      <c r="C5062" s="1"/>
    </row>
    <row r="5063" spans="2:3" x14ac:dyDescent="0.3">
      <c r="B5063" s="1"/>
      <c r="C5063" s="1"/>
    </row>
    <row r="5064" spans="2:3" x14ac:dyDescent="0.3">
      <c r="B5064" s="1"/>
      <c r="C5064" s="1"/>
    </row>
    <row r="5065" spans="2:3" x14ac:dyDescent="0.3">
      <c r="B5065" s="1"/>
      <c r="C5065" s="1"/>
    </row>
    <row r="5066" spans="2:3" x14ac:dyDescent="0.3">
      <c r="B5066" s="1"/>
      <c r="C5066" s="1"/>
    </row>
    <row r="5067" spans="2:3" x14ac:dyDescent="0.3">
      <c r="B5067" s="1"/>
      <c r="C5067" s="1"/>
    </row>
    <row r="5068" spans="2:3" x14ac:dyDescent="0.3">
      <c r="B5068" s="1"/>
      <c r="C5068" s="1"/>
    </row>
    <row r="5069" spans="2:3" x14ac:dyDescent="0.3">
      <c r="B5069" s="1"/>
      <c r="C5069" s="1"/>
    </row>
    <row r="5070" spans="2:3" x14ac:dyDescent="0.3">
      <c r="B5070" s="1"/>
      <c r="C5070" s="1"/>
    </row>
    <row r="5071" spans="2:3" x14ac:dyDescent="0.3">
      <c r="B5071" s="1"/>
      <c r="C5071" s="1"/>
    </row>
    <row r="5072" spans="2:3" x14ac:dyDescent="0.3">
      <c r="B5072" s="1"/>
      <c r="C5072" s="1"/>
    </row>
    <row r="5073" spans="2:3" x14ac:dyDescent="0.3">
      <c r="B5073" s="1"/>
      <c r="C5073" s="1"/>
    </row>
    <row r="5074" spans="2:3" x14ac:dyDescent="0.3">
      <c r="B5074" s="1"/>
      <c r="C5074" s="1"/>
    </row>
    <row r="5075" spans="2:3" x14ac:dyDescent="0.3">
      <c r="B5075" s="1"/>
      <c r="C5075" s="1"/>
    </row>
    <row r="5076" spans="2:3" x14ac:dyDescent="0.3">
      <c r="B5076" s="1"/>
      <c r="C5076" s="1"/>
    </row>
    <row r="5077" spans="2:3" x14ac:dyDescent="0.3">
      <c r="B5077" s="1"/>
      <c r="C5077" s="1"/>
    </row>
    <row r="5078" spans="2:3" x14ac:dyDescent="0.3">
      <c r="B5078" s="1"/>
      <c r="C5078" s="1"/>
    </row>
    <row r="5079" spans="2:3" x14ac:dyDescent="0.3">
      <c r="B5079" s="1"/>
      <c r="C5079" s="1"/>
    </row>
    <row r="5080" spans="2:3" x14ac:dyDescent="0.3">
      <c r="B5080" s="1"/>
      <c r="C5080" s="1"/>
    </row>
    <row r="5081" spans="2:3" x14ac:dyDescent="0.3">
      <c r="B5081" s="1"/>
      <c r="C5081" s="1"/>
    </row>
    <row r="5082" spans="2:3" x14ac:dyDescent="0.3">
      <c r="B5082" s="1"/>
      <c r="C5082" s="1"/>
    </row>
    <row r="5083" spans="2:3" x14ac:dyDescent="0.3">
      <c r="B5083" s="1"/>
      <c r="C5083" s="1"/>
    </row>
    <row r="5084" spans="2:3" x14ac:dyDescent="0.3">
      <c r="B5084" s="1"/>
      <c r="C5084" s="1"/>
    </row>
    <row r="5085" spans="2:3" x14ac:dyDescent="0.3">
      <c r="B5085" s="1"/>
      <c r="C5085" s="1"/>
    </row>
    <row r="5086" spans="2:3" x14ac:dyDescent="0.3">
      <c r="B5086" s="1"/>
      <c r="C5086" s="1"/>
    </row>
    <row r="5087" spans="2:3" x14ac:dyDescent="0.3">
      <c r="B5087" s="1"/>
      <c r="C5087" s="1"/>
    </row>
    <row r="5088" spans="2:3" x14ac:dyDescent="0.3">
      <c r="B5088" s="1"/>
      <c r="C5088" s="1"/>
    </row>
    <row r="5089" spans="2:3" x14ac:dyDescent="0.3">
      <c r="B5089" s="1"/>
      <c r="C5089" s="1"/>
    </row>
    <row r="5090" spans="2:3" x14ac:dyDescent="0.3">
      <c r="B5090" s="1"/>
      <c r="C5090" s="1"/>
    </row>
    <row r="5091" spans="2:3" x14ac:dyDescent="0.3">
      <c r="B5091" s="1"/>
      <c r="C5091" s="1"/>
    </row>
    <row r="5092" spans="2:3" x14ac:dyDescent="0.3">
      <c r="B5092" s="1"/>
      <c r="C5092" s="1"/>
    </row>
    <row r="5093" spans="2:3" x14ac:dyDescent="0.3">
      <c r="B5093" s="1"/>
      <c r="C5093" s="1"/>
    </row>
    <row r="5094" spans="2:3" x14ac:dyDescent="0.3">
      <c r="B5094" s="1"/>
      <c r="C5094" s="1"/>
    </row>
    <row r="5095" spans="2:3" x14ac:dyDescent="0.3">
      <c r="B5095" s="1"/>
      <c r="C5095" s="1"/>
    </row>
    <row r="5096" spans="2:3" x14ac:dyDescent="0.3">
      <c r="B5096" s="1"/>
      <c r="C5096" s="1"/>
    </row>
    <row r="5097" spans="2:3" x14ac:dyDescent="0.3">
      <c r="B5097" s="1"/>
      <c r="C5097" s="1"/>
    </row>
    <row r="5098" spans="2:3" x14ac:dyDescent="0.3">
      <c r="B5098" s="1"/>
      <c r="C5098" s="1"/>
    </row>
    <row r="5099" spans="2:3" x14ac:dyDescent="0.3">
      <c r="B5099" s="1"/>
      <c r="C5099" s="1"/>
    </row>
    <row r="5100" spans="2:3" x14ac:dyDescent="0.3">
      <c r="B5100" s="1"/>
      <c r="C5100" s="1"/>
    </row>
    <row r="5101" spans="2:3" x14ac:dyDescent="0.3">
      <c r="B5101" s="1"/>
      <c r="C5101" s="1"/>
    </row>
    <row r="5102" spans="2:3" x14ac:dyDescent="0.3">
      <c r="B5102" s="1"/>
      <c r="C5102" s="1"/>
    </row>
    <row r="5103" spans="2:3" x14ac:dyDescent="0.3">
      <c r="B5103" s="1"/>
      <c r="C5103" s="1"/>
    </row>
    <row r="5104" spans="2:3" x14ac:dyDescent="0.3">
      <c r="B5104" s="1"/>
      <c r="C5104" s="1"/>
    </row>
    <row r="5105" spans="2:3" x14ac:dyDescent="0.3">
      <c r="B5105" s="1"/>
      <c r="C5105" s="1"/>
    </row>
    <row r="5106" spans="2:3" x14ac:dyDescent="0.3">
      <c r="B5106" s="1"/>
      <c r="C5106" s="1"/>
    </row>
    <row r="5107" spans="2:3" x14ac:dyDescent="0.3">
      <c r="B5107" s="1"/>
      <c r="C5107" s="1"/>
    </row>
    <row r="5108" spans="2:3" x14ac:dyDescent="0.3">
      <c r="B5108" s="1"/>
      <c r="C5108" s="1"/>
    </row>
    <row r="5109" spans="2:3" x14ac:dyDescent="0.3">
      <c r="B5109" s="1"/>
      <c r="C5109" s="1"/>
    </row>
    <row r="5110" spans="2:3" x14ac:dyDescent="0.3">
      <c r="B5110" s="1"/>
      <c r="C5110" s="1"/>
    </row>
    <row r="5111" spans="2:3" x14ac:dyDescent="0.3">
      <c r="B5111" s="1"/>
      <c r="C5111" s="1"/>
    </row>
    <row r="5112" spans="2:3" x14ac:dyDescent="0.3">
      <c r="B5112" s="1"/>
      <c r="C5112" s="1"/>
    </row>
    <row r="5113" spans="2:3" x14ac:dyDescent="0.3">
      <c r="B5113" s="1"/>
      <c r="C5113" s="1"/>
    </row>
    <row r="5114" spans="2:3" x14ac:dyDescent="0.3">
      <c r="B5114" s="1"/>
      <c r="C5114" s="1"/>
    </row>
    <row r="5115" spans="2:3" x14ac:dyDescent="0.3">
      <c r="B5115" s="1"/>
      <c r="C5115" s="1"/>
    </row>
    <row r="5116" spans="2:3" x14ac:dyDescent="0.3">
      <c r="B5116" s="1"/>
      <c r="C5116" s="1"/>
    </row>
    <row r="5117" spans="2:3" x14ac:dyDescent="0.3">
      <c r="B5117" s="1"/>
      <c r="C5117" s="1"/>
    </row>
    <row r="5118" spans="2:3" x14ac:dyDescent="0.3">
      <c r="B5118" s="1"/>
      <c r="C5118" s="1"/>
    </row>
    <row r="5119" spans="2:3" x14ac:dyDescent="0.3">
      <c r="B5119" s="1"/>
      <c r="C5119" s="1"/>
    </row>
    <row r="5120" spans="2:3" x14ac:dyDescent="0.3">
      <c r="B5120" s="1"/>
      <c r="C5120" s="1"/>
    </row>
    <row r="5121" spans="2:3" x14ac:dyDescent="0.3">
      <c r="B5121" s="1"/>
      <c r="C5121" s="1"/>
    </row>
    <row r="5122" spans="2:3" x14ac:dyDescent="0.3">
      <c r="B5122" s="1"/>
      <c r="C5122" s="1"/>
    </row>
    <row r="5123" spans="2:3" x14ac:dyDescent="0.3">
      <c r="B5123" s="1"/>
      <c r="C5123" s="1"/>
    </row>
    <row r="5124" spans="2:3" x14ac:dyDescent="0.3">
      <c r="B5124" s="1"/>
      <c r="C5124" s="1"/>
    </row>
    <row r="5125" spans="2:3" x14ac:dyDescent="0.3">
      <c r="B5125" s="1"/>
      <c r="C5125" s="1"/>
    </row>
    <row r="5126" spans="2:3" x14ac:dyDescent="0.3">
      <c r="B5126" s="1"/>
      <c r="C5126" s="1"/>
    </row>
    <row r="5127" spans="2:3" x14ac:dyDescent="0.3">
      <c r="B5127" s="1"/>
      <c r="C5127" s="1"/>
    </row>
    <row r="5128" spans="2:3" x14ac:dyDescent="0.3">
      <c r="B5128" s="1"/>
      <c r="C5128" s="1"/>
    </row>
    <row r="5129" spans="2:3" x14ac:dyDescent="0.3">
      <c r="B5129" s="1"/>
      <c r="C5129" s="1"/>
    </row>
    <row r="5130" spans="2:3" x14ac:dyDescent="0.3">
      <c r="B5130" s="1"/>
      <c r="C5130" s="1"/>
    </row>
    <row r="5131" spans="2:3" x14ac:dyDescent="0.3">
      <c r="B5131" s="1"/>
      <c r="C5131" s="1"/>
    </row>
    <row r="5132" spans="2:3" x14ac:dyDescent="0.3">
      <c r="B5132" s="1"/>
      <c r="C5132" s="1"/>
    </row>
    <row r="5133" spans="2:3" x14ac:dyDescent="0.3">
      <c r="B5133" s="1"/>
      <c r="C5133" s="1"/>
    </row>
    <row r="5134" spans="2:3" x14ac:dyDescent="0.3">
      <c r="B5134" s="1"/>
      <c r="C5134" s="1"/>
    </row>
    <row r="5135" spans="2:3" x14ac:dyDescent="0.3">
      <c r="B5135" s="1"/>
      <c r="C5135" s="1"/>
    </row>
    <row r="5136" spans="2:3" x14ac:dyDescent="0.3">
      <c r="B5136" s="1"/>
      <c r="C5136" s="1"/>
    </row>
    <row r="5137" spans="2:3" x14ac:dyDescent="0.3">
      <c r="B5137" s="1"/>
      <c r="C5137" s="1"/>
    </row>
    <row r="5138" spans="2:3" x14ac:dyDescent="0.3">
      <c r="B5138" s="1"/>
      <c r="C5138" s="1"/>
    </row>
    <row r="5139" spans="2:3" x14ac:dyDescent="0.3">
      <c r="B5139" s="1"/>
      <c r="C5139" s="1"/>
    </row>
    <row r="5140" spans="2:3" x14ac:dyDescent="0.3">
      <c r="B5140" s="1"/>
      <c r="C5140" s="1"/>
    </row>
    <row r="5141" spans="2:3" x14ac:dyDescent="0.3">
      <c r="B5141" s="1"/>
      <c r="C5141" s="1"/>
    </row>
    <row r="5142" spans="2:3" x14ac:dyDescent="0.3">
      <c r="B5142" s="1"/>
      <c r="C5142" s="1"/>
    </row>
    <row r="5143" spans="2:3" x14ac:dyDescent="0.3">
      <c r="B5143" s="1"/>
      <c r="C5143" s="1"/>
    </row>
    <row r="5144" spans="2:3" x14ac:dyDescent="0.3">
      <c r="B5144" s="1"/>
      <c r="C5144" s="1"/>
    </row>
    <row r="5145" spans="2:3" x14ac:dyDescent="0.3">
      <c r="B5145" s="1"/>
      <c r="C5145" s="1"/>
    </row>
    <row r="5146" spans="2:3" x14ac:dyDescent="0.3">
      <c r="B5146" s="1"/>
      <c r="C5146" s="1"/>
    </row>
    <row r="5147" spans="2:3" x14ac:dyDescent="0.3">
      <c r="B5147" s="1"/>
      <c r="C5147" s="1"/>
    </row>
    <row r="5148" spans="2:3" x14ac:dyDescent="0.3">
      <c r="B5148" s="1"/>
      <c r="C5148" s="1"/>
    </row>
    <row r="5149" spans="2:3" x14ac:dyDescent="0.3">
      <c r="B5149" s="1"/>
      <c r="C5149" s="1"/>
    </row>
    <row r="5150" spans="2:3" x14ac:dyDescent="0.3">
      <c r="B5150" s="1"/>
      <c r="C5150" s="1"/>
    </row>
    <row r="5151" spans="2:3" x14ac:dyDescent="0.3">
      <c r="B5151" s="1"/>
      <c r="C5151" s="1"/>
    </row>
    <row r="5152" spans="2:3" x14ac:dyDescent="0.3">
      <c r="B5152" s="1"/>
      <c r="C5152" s="1"/>
    </row>
    <row r="5153" spans="2:3" x14ac:dyDescent="0.3">
      <c r="B5153" s="1"/>
      <c r="C5153" s="1"/>
    </row>
    <row r="5154" spans="2:3" x14ac:dyDescent="0.3">
      <c r="B5154" s="1"/>
      <c r="C5154" s="1"/>
    </row>
    <row r="5155" spans="2:3" x14ac:dyDescent="0.3">
      <c r="B5155" s="1"/>
      <c r="C5155" s="1"/>
    </row>
    <row r="5156" spans="2:3" x14ac:dyDescent="0.3">
      <c r="B5156" s="1"/>
      <c r="C5156" s="1"/>
    </row>
    <row r="5157" spans="2:3" x14ac:dyDescent="0.3">
      <c r="B5157" s="1"/>
      <c r="C5157" s="1"/>
    </row>
    <row r="5158" spans="2:3" x14ac:dyDescent="0.3">
      <c r="B5158" s="1"/>
      <c r="C5158" s="1"/>
    </row>
    <row r="5159" spans="2:3" x14ac:dyDescent="0.3">
      <c r="B5159" s="1"/>
      <c r="C5159" s="1"/>
    </row>
    <row r="5160" spans="2:3" x14ac:dyDescent="0.3">
      <c r="B5160" s="1"/>
      <c r="C5160" s="1"/>
    </row>
    <row r="5161" spans="2:3" x14ac:dyDescent="0.3">
      <c r="B5161" s="1"/>
      <c r="C5161" s="1"/>
    </row>
    <row r="5162" spans="2:3" x14ac:dyDescent="0.3">
      <c r="B5162" s="1"/>
      <c r="C5162" s="1"/>
    </row>
    <row r="5163" spans="2:3" x14ac:dyDescent="0.3">
      <c r="B5163" s="1"/>
      <c r="C5163" s="1"/>
    </row>
    <row r="5164" spans="2:3" x14ac:dyDescent="0.3">
      <c r="B5164" s="1"/>
      <c r="C5164" s="1"/>
    </row>
    <row r="5165" spans="2:3" x14ac:dyDescent="0.3">
      <c r="B5165" s="1"/>
      <c r="C5165" s="1"/>
    </row>
    <row r="5166" spans="2:3" x14ac:dyDescent="0.3">
      <c r="B5166" s="1"/>
      <c r="C5166" s="1"/>
    </row>
    <row r="5167" spans="2:3" x14ac:dyDescent="0.3">
      <c r="B5167" s="1"/>
      <c r="C5167" s="1"/>
    </row>
    <row r="5168" spans="2:3" x14ac:dyDescent="0.3">
      <c r="B5168" s="1"/>
      <c r="C5168" s="1"/>
    </row>
    <row r="5169" spans="2:3" x14ac:dyDescent="0.3">
      <c r="B5169" s="1"/>
      <c r="C5169" s="1"/>
    </row>
    <row r="5170" spans="2:3" x14ac:dyDescent="0.3">
      <c r="B5170" s="1"/>
      <c r="C5170" s="1"/>
    </row>
    <row r="5171" spans="2:3" x14ac:dyDescent="0.3">
      <c r="B5171" s="1"/>
      <c r="C5171" s="1"/>
    </row>
    <row r="5172" spans="2:3" x14ac:dyDescent="0.3">
      <c r="B5172" s="1"/>
      <c r="C5172" s="1"/>
    </row>
    <row r="5173" spans="2:3" x14ac:dyDescent="0.3">
      <c r="B5173" s="1"/>
      <c r="C5173" s="1"/>
    </row>
    <row r="5174" spans="2:3" x14ac:dyDescent="0.3">
      <c r="B5174" s="1"/>
      <c r="C5174" s="1"/>
    </row>
    <row r="5175" spans="2:3" x14ac:dyDescent="0.3">
      <c r="B5175" s="1"/>
      <c r="C5175" s="1"/>
    </row>
    <row r="5176" spans="2:3" x14ac:dyDescent="0.3">
      <c r="B5176" s="1"/>
      <c r="C5176" s="1"/>
    </row>
    <row r="5177" spans="2:3" x14ac:dyDescent="0.3">
      <c r="B5177" s="1"/>
      <c r="C5177" s="1"/>
    </row>
    <row r="5178" spans="2:3" x14ac:dyDescent="0.3">
      <c r="B5178" s="1"/>
      <c r="C5178" s="1"/>
    </row>
    <row r="5179" spans="2:3" x14ac:dyDescent="0.3">
      <c r="B5179" s="1"/>
      <c r="C5179" s="1"/>
    </row>
    <row r="5180" spans="2:3" x14ac:dyDescent="0.3">
      <c r="B5180" s="1"/>
      <c r="C5180" s="1"/>
    </row>
    <row r="5181" spans="2:3" x14ac:dyDescent="0.3">
      <c r="B5181" s="1"/>
      <c r="C5181" s="1"/>
    </row>
    <row r="5182" spans="2:3" x14ac:dyDescent="0.3">
      <c r="B5182" s="1"/>
      <c r="C5182" s="1"/>
    </row>
    <row r="5183" spans="2:3" x14ac:dyDescent="0.3">
      <c r="B5183" s="1"/>
      <c r="C5183" s="1"/>
    </row>
    <row r="5184" spans="2:3" x14ac:dyDescent="0.3">
      <c r="B5184" s="1"/>
      <c r="C5184" s="1"/>
    </row>
    <row r="5185" spans="2:3" x14ac:dyDescent="0.3">
      <c r="B5185" s="1"/>
      <c r="C5185" s="1"/>
    </row>
    <row r="5186" spans="2:3" x14ac:dyDescent="0.3">
      <c r="B5186" s="1"/>
      <c r="C5186" s="1"/>
    </row>
    <row r="5187" spans="2:3" x14ac:dyDescent="0.3">
      <c r="B5187" s="1"/>
      <c r="C5187" s="1"/>
    </row>
    <row r="5188" spans="2:3" x14ac:dyDescent="0.3">
      <c r="B5188" s="1"/>
      <c r="C5188" s="1"/>
    </row>
    <row r="5189" spans="2:3" x14ac:dyDescent="0.3">
      <c r="B5189" s="1"/>
      <c r="C5189" s="1"/>
    </row>
    <row r="5190" spans="2:3" x14ac:dyDescent="0.3">
      <c r="B5190" s="1"/>
      <c r="C5190" s="1"/>
    </row>
    <row r="5191" spans="2:3" x14ac:dyDescent="0.3">
      <c r="B5191" s="1"/>
      <c r="C5191" s="1"/>
    </row>
    <row r="5192" spans="2:3" x14ac:dyDescent="0.3">
      <c r="B5192" s="1"/>
      <c r="C5192" s="1"/>
    </row>
    <row r="5193" spans="2:3" x14ac:dyDescent="0.3">
      <c r="B5193" s="1"/>
      <c r="C5193" s="1"/>
    </row>
    <row r="5194" spans="2:3" x14ac:dyDescent="0.3">
      <c r="B5194" s="1"/>
      <c r="C5194" s="1"/>
    </row>
    <row r="5195" spans="2:3" x14ac:dyDescent="0.3">
      <c r="B5195" s="1"/>
      <c r="C5195" s="1"/>
    </row>
    <row r="5196" spans="2:3" x14ac:dyDescent="0.3">
      <c r="B5196" s="1"/>
      <c r="C5196" s="1"/>
    </row>
    <row r="5197" spans="2:3" x14ac:dyDescent="0.3">
      <c r="B5197" s="1"/>
      <c r="C5197" s="1"/>
    </row>
    <row r="5198" spans="2:3" x14ac:dyDescent="0.3">
      <c r="B5198" s="1"/>
      <c r="C5198" s="1"/>
    </row>
    <row r="5199" spans="2:3" x14ac:dyDescent="0.3">
      <c r="B5199" s="1"/>
      <c r="C5199" s="1"/>
    </row>
    <row r="5200" spans="2:3" x14ac:dyDescent="0.3">
      <c r="B5200" s="1"/>
      <c r="C5200" s="1"/>
    </row>
    <row r="5201" spans="2:3" x14ac:dyDescent="0.3">
      <c r="B5201" s="1"/>
      <c r="C5201" s="1"/>
    </row>
    <row r="5202" spans="2:3" x14ac:dyDescent="0.3">
      <c r="B5202" s="1"/>
      <c r="C5202" s="1"/>
    </row>
    <row r="5203" spans="2:3" x14ac:dyDescent="0.3">
      <c r="B5203" s="1"/>
      <c r="C5203" s="1"/>
    </row>
    <row r="5204" spans="2:3" x14ac:dyDescent="0.3">
      <c r="B5204" s="1"/>
      <c r="C5204" s="1"/>
    </row>
    <row r="5205" spans="2:3" x14ac:dyDescent="0.3">
      <c r="B5205" s="1"/>
      <c r="C5205" s="1"/>
    </row>
    <row r="5206" spans="2:3" x14ac:dyDescent="0.3">
      <c r="B5206" s="1"/>
      <c r="C5206" s="1"/>
    </row>
    <row r="5207" spans="2:3" x14ac:dyDescent="0.3">
      <c r="B5207" s="1"/>
      <c r="C5207" s="1"/>
    </row>
    <row r="5208" spans="2:3" x14ac:dyDescent="0.3">
      <c r="B5208" s="1"/>
      <c r="C5208" s="1"/>
    </row>
    <row r="5209" spans="2:3" x14ac:dyDescent="0.3">
      <c r="B5209" s="1"/>
      <c r="C5209" s="1"/>
    </row>
    <row r="5210" spans="2:3" x14ac:dyDescent="0.3">
      <c r="B5210" s="1"/>
      <c r="C5210" s="1"/>
    </row>
    <row r="5211" spans="2:3" x14ac:dyDescent="0.3">
      <c r="B5211" s="1"/>
      <c r="C5211" s="1"/>
    </row>
    <row r="5212" spans="2:3" x14ac:dyDescent="0.3">
      <c r="B5212" s="1"/>
      <c r="C5212" s="1"/>
    </row>
    <row r="5213" spans="2:3" x14ac:dyDescent="0.3">
      <c r="B5213" s="1"/>
      <c r="C5213" s="1"/>
    </row>
    <row r="5214" spans="2:3" x14ac:dyDescent="0.3">
      <c r="B5214" s="1"/>
      <c r="C5214" s="1"/>
    </row>
    <row r="5215" spans="2:3" x14ac:dyDescent="0.3">
      <c r="B5215" s="1"/>
      <c r="C5215" s="1"/>
    </row>
    <row r="5216" spans="2:3" x14ac:dyDescent="0.3">
      <c r="B5216" s="1"/>
      <c r="C5216" s="1"/>
    </row>
    <row r="5217" spans="2:3" x14ac:dyDescent="0.3">
      <c r="B5217" s="1"/>
      <c r="C5217" s="1"/>
    </row>
    <row r="5218" spans="2:3" x14ac:dyDescent="0.3">
      <c r="B5218" s="1"/>
      <c r="C5218" s="1"/>
    </row>
    <row r="5219" spans="2:3" x14ac:dyDescent="0.3">
      <c r="B5219" s="1"/>
      <c r="C5219" s="1"/>
    </row>
    <row r="5220" spans="2:3" x14ac:dyDescent="0.3">
      <c r="B5220" s="1"/>
      <c r="C5220" s="1"/>
    </row>
    <row r="5221" spans="2:3" x14ac:dyDescent="0.3">
      <c r="B5221" s="1"/>
      <c r="C5221" s="1"/>
    </row>
    <row r="5222" spans="2:3" x14ac:dyDescent="0.3">
      <c r="B5222" s="1"/>
      <c r="C5222" s="1"/>
    </row>
    <row r="5223" spans="2:3" x14ac:dyDescent="0.3">
      <c r="B5223" s="1"/>
      <c r="C5223" s="1"/>
    </row>
    <row r="5224" spans="2:3" x14ac:dyDescent="0.3">
      <c r="B5224" s="1"/>
      <c r="C5224" s="1"/>
    </row>
    <row r="5225" spans="2:3" x14ac:dyDescent="0.3">
      <c r="B5225" s="1"/>
      <c r="C5225" s="1"/>
    </row>
    <row r="5226" spans="2:3" x14ac:dyDescent="0.3">
      <c r="B5226" s="1"/>
      <c r="C5226" s="1"/>
    </row>
    <row r="5227" spans="2:3" x14ac:dyDescent="0.3">
      <c r="B5227" s="1"/>
      <c r="C5227" s="1"/>
    </row>
    <row r="5228" spans="2:3" x14ac:dyDescent="0.3">
      <c r="B5228" s="1"/>
      <c r="C5228" s="1"/>
    </row>
    <row r="5229" spans="2:3" x14ac:dyDescent="0.3">
      <c r="B5229" s="1"/>
      <c r="C5229" s="1"/>
    </row>
    <row r="5230" spans="2:3" x14ac:dyDescent="0.3">
      <c r="B5230" s="1"/>
      <c r="C5230" s="1"/>
    </row>
    <row r="5231" spans="2:3" x14ac:dyDescent="0.3">
      <c r="B5231" s="1"/>
      <c r="C5231" s="1"/>
    </row>
    <row r="5232" spans="2:3" x14ac:dyDescent="0.3">
      <c r="B5232" s="1"/>
      <c r="C5232" s="1"/>
    </row>
    <row r="5233" spans="2:3" x14ac:dyDescent="0.3">
      <c r="B5233" s="1"/>
      <c r="C5233" s="1"/>
    </row>
    <row r="5234" spans="2:3" x14ac:dyDescent="0.3">
      <c r="B5234" s="1"/>
      <c r="C5234" s="1"/>
    </row>
    <row r="5235" spans="2:3" x14ac:dyDescent="0.3">
      <c r="B5235" s="1"/>
      <c r="C5235" s="1"/>
    </row>
    <row r="5236" spans="2:3" x14ac:dyDescent="0.3">
      <c r="B5236" s="1"/>
      <c r="C5236" s="1"/>
    </row>
    <row r="5237" spans="2:3" x14ac:dyDescent="0.3">
      <c r="B5237" s="1"/>
      <c r="C5237" s="1"/>
    </row>
    <row r="5238" spans="2:3" x14ac:dyDescent="0.3">
      <c r="B5238" s="1"/>
      <c r="C5238" s="1"/>
    </row>
    <row r="5239" spans="2:3" x14ac:dyDescent="0.3">
      <c r="B5239" s="1"/>
      <c r="C5239" s="1"/>
    </row>
    <row r="5240" spans="2:3" x14ac:dyDescent="0.3">
      <c r="B5240" s="1"/>
      <c r="C5240" s="1"/>
    </row>
    <row r="5241" spans="2:3" x14ac:dyDescent="0.3">
      <c r="B5241" s="1"/>
      <c r="C5241" s="1"/>
    </row>
    <row r="5242" spans="2:3" x14ac:dyDescent="0.3">
      <c r="B5242" s="1"/>
      <c r="C5242" s="1"/>
    </row>
    <row r="5243" spans="2:3" x14ac:dyDescent="0.3">
      <c r="B5243" s="1"/>
      <c r="C5243" s="1"/>
    </row>
    <row r="5244" spans="2:3" x14ac:dyDescent="0.3">
      <c r="B5244" s="1"/>
      <c r="C5244" s="1"/>
    </row>
    <row r="5245" spans="2:3" x14ac:dyDescent="0.3">
      <c r="B5245" s="1"/>
      <c r="C5245" s="1"/>
    </row>
    <row r="5246" spans="2:3" x14ac:dyDescent="0.3">
      <c r="B5246" s="1"/>
      <c r="C5246" s="1"/>
    </row>
    <row r="5247" spans="2:3" x14ac:dyDescent="0.3">
      <c r="B5247" s="1"/>
      <c r="C5247" s="1"/>
    </row>
    <row r="5248" spans="2:3" x14ac:dyDescent="0.3">
      <c r="B5248" s="1"/>
      <c r="C5248" s="1"/>
    </row>
    <row r="5249" spans="2:3" x14ac:dyDescent="0.3">
      <c r="B5249" s="1"/>
      <c r="C5249" s="1"/>
    </row>
    <row r="5250" spans="2:3" x14ac:dyDescent="0.3">
      <c r="B5250" s="1"/>
      <c r="C5250" s="1"/>
    </row>
    <row r="5251" spans="2:3" x14ac:dyDescent="0.3">
      <c r="B5251" s="1"/>
      <c r="C5251" s="1"/>
    </row>
    <row r="5252" spans="2:3" x14ac:dyDescent="0.3">
      <c r="B5252" s="1"/>
      <c r="C5252" s="1"/>
    </row>
    <row r="5253" spans="2:3" x14ac:dyDescent="0.3">
      <c r="B5253" s="1"/>
      <c r="C5253" s="1"/>
    </row>
    <row r="5254" spans="2:3" x14ac:dyDescent="0.3">
      <c r="B5254" s="1"/>
      <c r="C5254" s="1"/>
    </row>
    <row r="5255" spans="2:3" x14ac:dyDescent="0.3">
      <c r="B5255" s="1"/>
      <c r="C5255" s="1"/>
    </row>
    <row r="5256" spans="2:3" x14ac:dyDescent="0.3">
      <c r="B5256" s="1"/>
      <c r="C5256" s="1"/>
    </row>
    <row r="5257" spans="2:3" x14ac:dyDescent="0.3">
      <c r="B5257" s="1"/>
      <c r="C5257" s="1"/>
    </row>
    <row r="5258" spans="2:3" x14ac:dyDescent="0.3">
      <c r="B5258" s="1"/>
      <c r="C5258" s="1"/>
    </row>
    <row r="5259" spans="2:3" x14ac:dyDescent="0.3">
      <c r="B5259" s="1"/>
      <c r="C5259" s="1"/>
    </row>
    <row r="5260" spans="2:3" x14ac:dyDescent="0.3">
      <c r="B5260" s="1"/>
      <c r="C5260" s="1"/>
    </row>
    <row r="5261" spans="2:3" x14ac:dyDescent="0.3">
      <c r="B5261" s="1"/>
      <c r="C5261" s="1"/>
    </row>
    <row r="5262" spans="2:3" x14ac:dyDescent="0.3">
      <c r="B5262" s="1"/>
      <c r="C5262" s="1"/>
    </row>
    <row r="5263" spans="2:3" x14ac:dyDescent="0.3">
      <c r="B5263" s="1"/>
      <c r="C5263" s="1"/>
    </row>
    <row r="5264" spans="2:3" x14ac:dyDescent="0.3">
      <c r="B5264" s="1"/>
      <c r="C5264" s="1"/>
    </row>
    <row r="5265" spans="2:3" x14ac:dyDescent="0.3">
      <c r="B5265" s="1"/>
      <c r="C5265" s="1"/>
    </row>
    <row r="5266" spans="2:3" x14ac:dyDescent="0.3">
      <c r="B5266" s="1"/>
      <c r="C5266" s="1"/>
    </row>
    <row r="5267" spans="2:3" x14ac:dyDescent="0.3">
      <c r="B5267" s="1"/>
      <c r="C5267" s="1"/>
    </row>
    <row r="5268" spans="2:3" x14ac:dyDescent="0.3">
      <c r="B5268" s="1"/>
      <c r="C5268" s="1"/>
    </row>
    <row r="5269" spans="2:3" x14ac:dyDescent="0.3">
      <c r="B5269" s="1"/>
      <c r="C5269" s="1"/>
    </row>
    <row r="5270" spans="2:3" x14ac:dyDescent="0.3">
      <c r="B5270" s="1"/>
      <c r="C5270" s="1"/>
    </row>
    <row r="5271" spans="2:3" x14ac:dyDescent="0.3">
      <c r="B5271" s="1"/>
      <c r="C5271" s="1"/>
    </row>
    <row r="5272" spans="2:3" x14ac:dyDescent="0.3">
      <c r="B5272" s="1"/>
      <c r="C5272" s="1"/>
    </row>
    <row r="5273" spans="2:3" x14ac:dyDescent="0.3">
      <c r="B5273" s="1"/>
      <c r="C5273" s="1"/>
    </row>
    <row r="5274" spans="2:3" x14ac:dyDescent="0.3">
      <c r="B5274" s="1"/>
      <c r="C5274" s="1"/>
    </row>
    <row r="5275" spans="2:3" x14ac:dyDescent="0.3">
      <c r="B5275" s="1"/>
      <c r="C5275" s="1"/>
    </row>
    <row r="5276" spans="2:3" x14ac:dyDescent="0.3">
      <c r="B5276" s="1"/>
      <c r="C5276" s="1"/>
    </row>
    <row r="5277" spans="2:3" x14ac:dyDescent="0.3">
      <c r="B5277" s="1"/>
      <c r="C5277" s="1"/>
    </row>
    <row r="5278" spans="2:3" x14ac:dyDescent="0.3">
      <c r="B5278" s="1"/>
      <c r="C5278" s="1"/>
    </row>
    <row r="5279" spans="2:3" x14ac:dyDescent="0.3">
      <c r="B5279" s="1"/>
      <c r="C5279" s="1"/>
    </row>
    <row r="5280" spans="2:3" x14ac:dyDescent="0.3">
      <c r="B5280" s="1"/>
      <c r="C5280" s="1"/>
    </row>
    <row r="5281" spans="2:3" x14ac:dyDescent="0.3">
      <c r="B5281" s="1"/>
      <c r="C5281" s="1"/>
    </row>
    <row r="5282" spans="2:3" x14ac:dyDescent="0.3">
      <c r="B5282" s="1"/>
      <c r="C5282" s="1"/>
    </row>
    <row r="5283" spans="2:3" x14ac:dyDescent="0.3">
      <c r="B5283" s="1"/>
      <c r="C5283" s="1"/>
    </row>
    <row r="5284" spans="2:3" x14ac:dyDescent="0.3">
      <c r="B5284" s="1"/>
      <c r="C5284" s="1"/>
    </row>
    <row r="5285" spans="2:3" x14ac:dyDescent="0.3">
      <c r="B5285" s="1"/>
      <c r="C5285" s="1"/>
    </row>
    <row r="5286" spans="2:3" x14ac:dyDescent="0.3">
      <c r="B5286" s="1"/>
      <c r="C5286" s="1"/>
    </row>
    <row r="5287" spans="2:3" x14ac:dyDescent="0.3">
      <c r="B5287" s="1"/>
      <c r="C5287" s="1"/>
    </row>
    <row r="5288" spans="2:3" x14ac:dyDescent="0.3">
      <c r="B5288" s="1"/>
      <c r="C5288" s="1"/>
    </row>
    <row r="5289" spans="2:3" x14ac:dyDescent="0.3">
      <c r="B5289" s="1"/>
      <c r="C5289" s="1"/>
    </row>
    <row r="5290" spans="2:3" x14ac:dyDescent="0.3">
      <c r="B5290" s="1"/>
      <c r="C5290" s="1"/>
    </row>
    <row r="5291" spans="2:3" x14ac:dyDescent="0.3">
      <c r="B5291" s="1"/>
      <c r="C5291" s="1"/>
    </row>
    <row r="5292" spans="2:3" x14ac:dyDescent="0.3">
      <c r="B5292" s="1"/>
      <c r="C5292" s="1"/>
    </row>
    <row r="5293" spans="2:3" x14ac:dyDescent="0.3">
      <c r="B5293" s="1"/>
      <c r="C5293" s="1"/>
    </row>
    <row r="5294" spans="2:3" x14ac:dyDescent="0.3">
      <c r="B5294" s="1"/>
      <c r="C5294" s="1"/>
    </row>
    <row r="5295" spans="2:3" x14ac:dyDescent="0.3">
      <c r="B5295" s="1"/>
      <c r="C5295" s="1"/>
    </row>
    <row r="5296" spans="2:3" x14ac:dyDescent="0.3">
      <c r="B5296" s="1"/>
      <c r="C5296" s="1"/>
    </row>
    <row r="5297" spans="2:3" x14ac:dyDescent="0.3">
      <c r="B5297" s="1"/>
      <c r="C5297" s="1"/>
    </row>
    <row r="5298" spans="2:3" x14ac:dyDescent="0.3">
      <c r="B5298" s="1"/>
      <c r="C5298" s="1"/>
    </row>
    <row r="5299" spans="2:3" x14ac:dyDescent="0.3">
      <c r="B5299" s="1"/>
      <c r="C5299" s="1"/>
    </row>
    <row r="5300" spans="2:3" x14ac:dyDescent="0.3">
      <c r="B5300" s="1"/>
      <c r="C5300" s="1"/>
    </row>
    <row r="5301" spans="2:3" x14ac:dyDescent="0.3">
      <c r="B5301" s="1"/>
      <c r="C5301" s="1"/>
    </row>
    <row r="5302" spans="2:3" x14ac:dyDescent="0.3">
      <c r="B5302" s="1"/>
      <c r="C5302" s="1"/>
    </row>
    <row r="5303" spans="2:3" x14ac:dyDescent="0.3">
      <c r="B5303" s="1"/>
      <c r="C5303" s="1"/>
    </row>
    <row r="5304" spans="2:3" x14ac:dyDescent="0.3">
      <c r="B5304" s="1"/>
      <c r="C5304" s="1"/>
    </row>
    <row r="5305" spans="2:3" x14ac:dyDescent="0.3">
      <c r="B5305" s="1"/>
      <c r="C5305" s="1"/>
    </row>
    <row r="5306" spans="2:3" x14ac:dyDescent="0.3">
      <c r="B5306" s="1"/>
      <c r="C5306" s="1"/>
    </row>
    <row r="5307" spans="2:3" x14ac:dyDescent="0.3">
      <c r="B5307" s="1"/>
      <c r="C5307" s="1"/>
    </row>
    <row r="5308" spans="2:3" x14ac:dyDescent="0.3">
      <c r="B5308" s="1"/>
      <c r="C5308" s="1"/>
    </row>
    <row r="5309" spans="2:3" x14ac:dyDescent="0.3">
      <c r="B5309" s="1"/>
      <c r="C5309" s="1"/>
    </row>
    <row r="5310" spans="2:3" x14ac:dyDescent="0.3">
      <c r="B5310" s="1"/>
      <c r="C5310" s="1"/>
    </row>
    <row r="5311" spans="2:3" x14ac:dyDescent="0.3">
      <c r="B5311" s="1"/>
      <c r="C5311" s="1"/>
    </row>
    <row r="5312" spans="2:3" x14ac:dyDescent="0.3">
      <c r="B5312" s="1"/>
      <c r="C5312" s="1"/>
    </row>
    <row r="5313" spans="2:3" x14ac:dyDescent="0.3">
      <c r="B5313" s="1"/>
      <c r="C5313" s="1"/>
    </row>
    <row r="5314" spans="2:3" x14ac:dyDescent="0.3">
      <c r="B5314" s="1"/>
      <c r="C5314" s="1"/>
    </row>
    <row r="5315" spans="2:3" x14ac:dyDescent="0.3">
      <c r="B5315" s="1"/>
      <c r="C5315" s="1"/>
    </row>
    <row r="5316" spans="2:3" x14ac:dyDescent="0.3">
      <c r="B5316" s="1"/>
      <c r="C5316" s="1"/>
    </row>
    <row r="5317" spans="2:3" x14ac:dyDescent="0.3">
      <c r="B5317" s="1"/>
      <c r="C5317" s="1"/>
    </row>
    <row r="5318" spans="2:3" x14ac:dyDescent="0.3">
      <c r="B5318" s="1"/>
      <c r="C5318" s="1"/>
    </row>
    <row r="5319" spans="2:3" x14ac:dyDescent="0.3">
      <c r="B5319" s="1"/>
      <c r="C5319" s="1"/>
    </row>
    <row r="5320" spans="2:3" x14ac:dyDescent="0.3">
      <c r="B5320" s="1"/>
      <c r="C5320" s="1"/>
    </row>
    <row r="5321" spans="2:3" x14ac:dyDescent="0.3">
      <c r="B5321" s="1"/>
      <c r="C5321" s="1"/>
    </row>
    <row r="5322" spans="2:3" x14ac:dyDescent="0.3">
      <c r="B5322" s="1"/>
      <c r="C5322" s="1"/>
    </row>
    <row r="5323" spans="2:3" x14ac:dyDescent="0.3">
      <c r="B5323" s="1"/>
      <c r="C5323" s="1"/>
    </row>
    <row r="5324" spans="2:3" x14ac:dyDescent="0.3">
      <c r="B5324" s="1"/>
      <c r="C5324" s="1"/>
    </row>
    <row r="5325" spans="2:3" x14ac:dyDescent="0.3">
      <c r="B5325" s="1"/>
      <c r="C5325" s="1"/>
    </row>
    <row r="5326" spans="2:3" x14ac:dyDescent="0.3">
      <c r="B5326" s="1"/>
      <c r="C5326" s="1"/>
    </row>
    <row r="5327" spans="2:3" x14ac:dyDescent="0.3">
      <c r="B5327" s="1"/>
      <c r="C5327" s="1"/>
    </row>
    <row r="5328" spans="2:3" x14ac:dyDescent="0.3">
      <c r="B5328" s="1"/>
      <c r="C5328" s="1"/>
    </row>
    <row r="5329" spans="2:3" x14ac:dyDescent="0.3">
      <c r="B5329" s="1"/>
      <c r="C5329" s="1"/>
    </row>
    <row r="5330" spans="2:3" x14ac:dyDescent="0.3">
      <c r="B5330" s="1"/>
      <c r="C5330" s="1"/>
    </row>
    <row r="5331" spans="2:3" x14ac:dyDescent="0.3">
      <c r="B5331" s="1"/>
      <c r="C5331" s="1"/>
    </row>
    <row r="5332" spans="2:3" x14ac:dyDescent="0.3">
      <c r="B5332" s="1"/>
      <c r="C5332" s="1"/>
    </row>
    <row r="5333" spans="2:3" x14ac:dyDescent="0.3">
      <c r="B5333" s="1"/>
      <c r="C5333" s="1"/>
    </row>
    <row r="5334" spans="2:3" x14ac:dyDescent="0.3">
      <c r="B5334" s="1"/>
      <c r="C5334" s="1"/>
    </row>
    <row r="5335" spans="2:3" x14ac:dyDescent="0.3">
      <c r="B5335" s="1"/>
      <c r="C5335" s="1"/>
    </row>
    <row r="5336" spans="2:3" x14ac:dyDescent="0.3">
      <c r="B5336" s="1"/>
      <c r="C5336" s="1"/>
    </row>
    <row r="5337" spans="2:3" x14ac:dyDescent="0.3">
      <c r="B5337" s="1"/>
      <c r="C5337" s="1"/>
    </row>
    <row r="5338" spans="2:3" x14ac:dyDescent="0.3">
      <c r="B5338" s="1"/>
      <c r="C5338" s="1"/>
    </row>
    <row r="5339" spans="2:3" x14ac:dyDescent="0.3">
      <c r="B5339" s="1"/>
      <c r="C5339" s="1"/>
    </row>
    <row r="5340" spans="2:3" x14ac:dyDescent="0.3">
      <c r="B5340" s="1"/>
      <c r="C5340" s="1"/>
    </row>
    <row r="5341" spans="2:3" x14ac:dyDescent="0.3">
      <c r="B5341" s="1"/>
      <c r="C5341" s="1"/>
    </row>
    <row r="5342" spans="2:3" x14ac:dyDescent="0.3">
      <c r="B5342" s="1"/>
      <c r="C5342" s="1"/>
    </row>
    <row r="5343" spans="2:3" x14ac:dyDescent="0.3">
      <c r="B5343" s="1"/>
      <c r="C5343" s="1"/>
    </row>
    <row r="5344" spans="2:3" x14ac:dyDescent="0.3">
      <c r="B5344" s="1"/>
      <c r="C5344" s="1"/>
    </row>
    <row r="5345" spans="2:3" x14ac:dyDescent="0.3">
      <c r="B5345" s="1"/>
      <c r="C5345" s="1"/>
    </row>
    <row r="5346" spans="2:3" x14ac:dyDescent="0.3">
      <c r="B5346" s="1"/>
      <c r="C5346" s="1"/>
    </row>
    <row r="5347" spans="2:3" x14ac:dyDescent="0.3">
      <c r="B5347" s="1"/>
      <c r="C5347" s="1"/>
    </row>
    <row r="5348" spans="2:3" x14ac:dyDescent="0.3">
      <c r="B5348" s="1"/>
      <c r="C5348" s="1"/>
    </row>
    <row r="5349" spans="2:3" x14ac:dyDescent="0.3">
      <c r="B5349" s="1"/>
      <c r="C5349" s="1"/>
    </row>
    <row r="5350" spans="2:3" x14ac:dyDescent="0.3">
      <c r="B5350" s="1"/>
      <c r="C5350" s="1"/>
    </row>
    <row r="5351" spans="2:3" x14ac:dyDescent="0.3">
      <c r="B5351" s="1"/>
      <c r="C5351" s="1"/>
    </row>
    <row r="5352" spans="2:3" x14ac:dyDescent="0.3">
      <c r="B5352" s="1"/>
      <c r="C5352" s="1"/>
    </row>
    <row r="5353" spans="2:3" x14ac:dyDescent="0.3">
      <c r="B5353" s="1"/>
      <c r="C5353" s="1"/>
    </row>
    <row r="5354" spans="2:3" x14ac:dyDescent="0.3">
      <c r="B5354" s="1"/>
      <c r="C5354" s="1"/>
    </row>
    <row r="5355" spans="2:3" x14ac:dyDescent="0.3">
      <c r="B5355" s="1"/>
      <c r="C5355" s="1"/>
    </row>
    <row r="5356" spans="2:3" x14ac:dyDescent="0.3">
      <c r="B5356" s="1"/>
      <c r="C5356" s="1"/>
    </row>
    <row r="5357" spans="2:3" x14ac:dyDescent="0.3">
      <c r="B5357" s="1"/>
      <c r="C5357" s="1"/>
    </row>
    <row r="5358" spans="2:3" x14ac:dyDescent="0.3">
      <c r="B5358" s="1"/>
      <c r="C5358" s="1"/>
    </row>
    <row r="5359" spans="2:3" x14ac:dyDescent="0.3">
      <c r="B5359" s="1"/>
      <c r="C5359" s="1"/>
    </row>
    <row r="5360" spans="2:3" x14ac:dyDescent="0.3">
      <c r="B5360" s="1"/>
      <c r="C5360" s="1"/>
    </row>
    <row r="5361" spans="2:3" x14ac:dyDescent="0.3">
      <c r="B5361" s="1"/>
      <c r="C5361" s="1"/>
    </row>
    <row r="5362" spans="2:3" x14ac:dyDescent="0.3">
      <c r="B5362" s="1"/>
      <c r="C5362" s="1"/>
    </row>
    <row r="5363" spans="2:3" x14ac:dyDescent="0.3">
      <c r="B5363" s="1"/>
      <c r="C5363" s="1"/>
    </row>
    <row r="5364" spans="2:3" x14ac:dyDescent="0.3">
      <c r="B5364" s="1"/>
      <c r="C5364" s="1"/>
    </row>
    <row r="5365" spans="2:3" x14ac:dyDescent="0.3">
      <c r="B5365" s="1"/>
      <c r="C5365" s="1"/>
    </row>
    <row r="5366" spans="2:3" x14ac:dyDescent="0.3">
      <c r="B5366" s="1"/>
      <c r="C5366" s="1"/>
    </row>
    <row r="5367" spans="2:3" x14ac:dyDescent="0.3">
      <c r="B5367" s="1"/>
      <c r="C5367" s="1"/>
    </row>
    <row r="5368" spans="2:3" x14ac:dyDescent="0.3">
      <c r="B5368" s="1"/>
      <c r="C5368" s="1"/>
    </row>
    <row r="5369" spans="2:3" x14ac:dyDescent="0.3">
      <c r="B5369" s="1"/>
      <c r="C5369" s="1"/>
    </row>
    <row r="5370" spans="2:3" x14ac:dyDescent="0.3">
      <c r="B5370" s="1"/>
      <c r="C5370" s="1"/>
    </row>
    <row r="5371" spans="2:3" x14ac:dyDescent="0.3">
      <c r="B5371" s="1"/>
      <c r="C5371" s="1"/>
    </row>
    <row r="5372" spans="2:3" x14ac:dyDescent="0.3">
      <c r="B5372" s="1"/>
      <c r="C5372" s="1"/>
    </row>
    <row r="5373" spans="2:3" x14ac:dyDescent="0.3">
      <c r="B5373" s="1"/>
      <c r="C5373" s="1"/>
    </row>
    <row r="5374" spans="2:3" x14ac:dyDescent="0.3">
      <c r="B5374" s="1"/>
      <c r="C5374" s="1"/>
    </row>
    <row r="5375" spans="2:3" x14ac:dyDescent="0.3">
      <c r="B5375" s="1"/>
      <c r="C5375" s="1"/>
    </row>
    <row r="5376" spans="2:3" x14ac:dyDescent="0.3">
      <c r="B5376" s="1"/>
      <c r="C5376" s="1"/>
    </row>
    <row r="5377" spans="2:3" x14ac:dyDescent="0.3">
      <c r="B5377" s="1"/>
      <c r="C5377" s="1"/>
    </row>
    <row r="5378" spans="2:3" x14ac:dyDescent="0.3">
      <c r="B5378" s="1"/>
      <c r="C5378" s="1"/>
    </row>
    <row r="5379" spans="2:3" x14ac:dyDescent="0.3">
      <c r="B5379" s="1"/>
      <c r="C5379" s="1"/>
    </row>
    <row r="5380" spans="2:3" x14ac:dyDescent="0.3">
      <c r="B5380" s="1"/>
      <c r="C5380" s="1"/>
    </row>
    <row r="5381" spans="2:3" x14ac:dyDescent="0.3">
      <c r="B5381" s="1"/>
      <c r="C5381" s="1"/>
    </row>
    <row r="5382" spans="2:3" x14ac:dyDescent="0.3">
      <c r="B5382" s="1"/>
      <c r="C5382" s="1"/>
    </row>
    <row r="5383" spans="2:3" x14ac:dyDescent="0.3">
      <c r="B5383" s="1"/>
      <c r="C5383" s="1"/>
    </row>
    <row r="5384" spans="2:3" x14ac:dyDescent="0.3">
      <c r="B5384" s="1"/>
      <c r="C5384" s="1"/>
    </row>
    <row r="5385" spans="2:3" x14ac:dyDescent="0.3">
      <c r="B5385" s="1"/>
      <c r="C5385" s="1"/>
    </row>
    <row r="5386" spans="2:3" x14ac:dyDescent="0.3">
      <c r="B5386" s="1"/>
      <c r="C5386" s="1"/>
    </row>
    <row r="5387" spans="2:3" x14ac:dyDescent="0.3">
      <c r="B5387" s="1"/>
      <c r="C5387" s="1"/>
    </row>
    <row r="5388" spans="2:3" x14ac:dyDescent="0.3">
      <c r="B5388" s="1"/>
      <c r="C5388" s="1"/>
    </row>
    <row r="5389" spans="2:3" x14ac:dyDescent="0.3">
      <c r="B5389" s="1"/>
      <c r="C5389" s="1"/>
    </row>
    <row r="5390" spans="2:3" x14ac:dyDescent="0.3">
      <c r="B5390" s="1"/>
      <c r="C5390" s="1"/>
    </row>
    <row r="5391" spans="2:3" x14ac:dyDescent="0.3">
      <c r="B5391" s="1"/>
      <c r="C5391" s="1"/>
    </row>
    <row r="5392" spans="2:3" x14ac:dyDescent="0.3">
      <c r="B5392" s="1"/>
      <c r="C5392" s="1"/>
    </row>
    <row r="5393" spans="2:3" x14ac:dyDescent="0.3">
      <c r="B5393" s="1"/>
      <c r="C5393" s="1"/>
    </row>
    <row r="5394" spans="2:3" x14ac:dyDescent="0.3">
      <c r="B5394" s="1"/>
      <c r="C5394" s="1"/>
    </row>
    <row r="5395" spans="2:3" x14ac:dyDescent="0.3">
      <c r="B5395" s="1"/>
      <c r="C5395" s="1"/>
    </row>
    <row r="5396" spans="2:3" x14ac:dyDescent="0.3">
      <c r="B5396" s="1"/>
      <c r="C5396" s="1"/>
    </row>
    <row r="5397" spans="2:3" x14ac:dyDescent="0.3">
      <c r="B5397" s="1"/>
      <c r="C5397" s="1"/>
    </row>
    <row r="5398" spans="2:3" x14ac:dyDescent="0.3">
      <c r="B5398" s="1"/>
      <c r="C5398" s="1"/>
    </row>
    <row r="5399" spans="2:3" x14ac:dyDescent="0.3">
      <c r="B5399" s="1"/>
      <c r="C5399" s="1"/>
    </row>
    <row r="5400" spans="2:3" x14ac:dyDescent="0.3">
      <c r="B5400" s="1"/>
      <c r="C5400" s="1"/>
    </row>
    <row r="5401" spans="2:3" x14ac:dyDescent="0.3">
      <c r="B5401" s="1"/>
      <c r="C5401" s="1"/>
    </row>
    <row r="5402" spans="2:3" x14ac:dyDescent="0.3">
      <c r="B5402" s="1"/>
      <c r="C5402" s="1"/>
    </row>
    <row r="5403" spans="2:3" x14ac:dyDescent="0.3">
      <c r="B5403" s="1"/>
      <c r="C5403" s="1"/>
    </row>
    <row r="5404" spans="2:3" x14ac:dyDescent="0.3">
      <c r="B5404" s="1"/>
      <c r="C5404" s="1"/>
    </row>
    <row r="5405" spans="2:3" x14ac:dyDescent="0.3">
      <c r="B5405" s="1"/>
      <c r="C5405" s="1"/>
    </row>
    <row r="5406" spans="2:3" x14ac:dyDescent="0.3">
      <c r="B5406" s="1"/>
      <c r="C5406" s="1"/>
    </row>
    <row r="5407" spans="2:3" x14ac:dyDescent="0.3">
      <c r="B5407" s="1"/>
      <c r="C5407" s="1"/>
    </row>
    <row r="5408" spans="2:3" x14ac:dyDescent="0.3">
      <c r="B5408" s="1"/>
      <c r="C5408" s="1"/>
    </row>
    <row r="5409" spans="2:3" x14ac:dyDescent="0.3">
      <c r="B5409" s="1"/>
      <c r="C5409" s="1"/>
    </row>
    <row r="5410" spans="2:3" x14ac:dyDescent="0.3">
      <c r="B5410" s="1"/>
      <c r="C5410" s="1"/>
    </row>
    <row r="5411" spans="2:3" x14ac:dyDescent="0.3">
      <c r="B5411" s="1"/>
      <c r="C5411" s="1"/>
    </row>
    <row r="5412" spans="2:3" x14ac:dyDescent="0.3">
      <c r="B5412" s="1"/>
      <c r="C5412" s="1"/>
    </row>
    <row r="5413" spans="2:3" x14ac:dyDescent="0.3">
      <c r="B5413" s="1"/>
      <c r="C5413" s="1"/>
    </row>
    <row r="5414" spans="2:3" x14ac:dyDescent="0.3">
      <c r="B5414" s="1"/>
      <c r="C5414" s="1"/>
    </row>
    <row r="5415" spans="2:3" x14ac:dyDescent="0.3">
      <c r="B5415" s="1"/>
      <c r="C5415" s="1"/>
    </row>
    <row r="5416" spans="2:3" x14ac:dyDescent="0.3">
      <c r="B5416" s="1"/>
      <c r="C5416" s="1"/>
    </row>
    <row r="5417" spans="2:3" x14ac:dyDescent="0.3">
      <c r="B5417" s="1"/>
      <c r="C5417" s="1"/>
    </row>
    <row r="5418" spans="2:3" x14ac:dyDescent="0.3">
      <c r="B5418" s="1"/>
      <c r="C5418" s="1"/>
    </row>
    <row r="5419" spans="2:3" x14ac:dyDescent="0.3">
      <c r="B5419" s="1"/>
      <c r="C5419" s="1"/>
    </row>
    <row r="5420" spans="2:3" x14ac:dyDescent="0.3">
      <c r="B5420" s="1"/>
      <c r="C5420" s="1"/>
    </row>
    <row r="5421" spans="2:3" x14ac:dyDescent="0.3">
      <c r="B5421" s="1"/>
      <c r="C5421" s="1"/>
    </row>
    <row r="5422" spans="2:3" x14ac:dyDescent="0.3">
      <c r="B5422" s="1"/>
      <c r="C5422" s="1"/>
    </row>
    <row r="5423" spans="2:3" x14ac:dyDescent="0.3">
      <c r="B5423" s="1"/>
      <c r="C5423" s="1"/>
    </row>
    <row r="5424" spans="2:3" x14ac:dyDescent="0.3">
      <c r="B5424" s="1"/>
      <c r="C5424" s="1"/>
    </row>
    <row r="5425" spans="2:3" x14ac:dyDescent="0.3">
      <c r="B5425" s="1"/>
      <c r="C5425" s="1"/>
    </row>
    <row r="5426" spans="2:3" x14ac:dyDescent="0.3">
      <c r="B5426" s="1"/>
      <c r="C5426" s="1"/>
    </row>
    <row r="5427" spans="2:3" x14ac:dyDescent="0.3">
      <c r="B5427" s="1"/>
      <c r="C5427" s="1"/>
    </row>
    <row r="5428" spans="2:3" x14ac:dyDescent="0.3">
      <c r="B5428" s="1"/>
      <c r="C5428" s="1"/>
    </row>
    <row r="5429" spans="2:3" x14ac:dyDescent="0.3">
      <c r="B5429" s="1"/>
      <c r="C5429" s="1"/>
    </row>
    <row r="5430" spans="2:3" x14ac:dyDescent="0.3">
      <c r="B5430" s="1"/>
      <c r="C5430" s="1"/>
    </row>
    <row r="5431" spans="2:3" x14ac:dyDescent="0.3">
      <c r="B5431" s="1"/>
      <c r="C5431" s="1"/>
    </row>
    <row r="5432" spans="2:3" x14ac:dyDescent="0.3">
      <c r="B5432" s="1"/>
      <c r="C5432" s="1"/>
    </row>
    <row r="5433" spans="2:3" x14ac:dyDescent="0.3">
      <c r="B5433" s="1"/>
      <c r="C5433" s="1"/>
    </row>
    <row r="5434" spans="2:3" x14ac:dyDescent="0.3">
      <c r="B5434" s="1"/>
      <c r="C5434" s="1"/>
    </row>
    <row r="5435" spans="2:3" x14ac:dyDescent="0.3">
      <c r="B5435" s="1"/>
      <c r="C5435" s="1"/>
    </row>
    <row r="5436" spans="2:3" x14ac:dyDescent="0.3">
      <c r="B5436" s="1"/>
      <c r="C5436" s="1"/>
    </row>
    <row r="5437" spans="2:3" x14ac:dyDescent="0.3">
      <c r="B5437" s="1"/>
      <c r="C5437" s="1"/>
    </row>
    <row r="5438" spans="2:3" x14ac:dyDescent="0.3">
      <c r="B5438" s="1"/>
      <c r="C5438" s="1"/>
    </row>
    <row r="5439" spans="2:3" x14ac:dyDescent="0.3">
      <c r="B5439" s="1"/>
      <c r="C5439" s="1"/>
    </row>
    <row r="5440" spans="2:3" x14ac:dyDescent="0.3">
      <c r="B5440" s="1"/>
      <c r="C5440" s="1"/>
    </row>
    <row r="5441" spans="2:3" x14ac:dyDescent="0.3">
      <c r="B5441" s="1"/>
      <c r="C5441" s="1"/>
    </row>
    <row r="5442" spans="2:3" x14ac:dyDescent="0.3">
      <c r="B5442" s="1"/>
      <c r="C5442" s="1"/>
    </row>
    <row r="5443" spans="2:3" x14ac:dyDescent="0.3">
      <c r="B5443" s="1"/>
      <c r="C5443" s="1"/>
    </row>
    <row r="5444" spans="2:3" x14ac:dyDescent="0.3">
      <c r="B5444" s="1"/>
      <c r="C5444" s="1"/>
    </row>
    <row r="5445" spans="2:3" x14ac:dyDescent="0.3">
      <c r="B5445" s="1"/>
      <c r="C5445" s="1"/>
    </row>
    <row r="5446" spans="2:3" x14ac:dyDescent="0.3">
      <c r="B5446" s="1"/>
      <c r="C5446" s="1"/>
    </row>
    <row r="5447" spans="2:3" x14ac:dyDescent="0.3">
      <c r="B5447" s="1"/>
      <c r="C5447" s="1"/>
    </row>
    <row r="5448" spans="2:3" x14ac:dyDescent="0.3">
      <c r="B5448" s="1"/>
      <c r="C5448" s="1"/>
    </row>
    <row r="5449" spans="2:3" x14ac:dyDescent="0.3">
      <c r="B5449" s="1"/>
      <c r="C5449" s="1"/>
    </row>
    <row r="5450" spans="2:3" x14ac:dyDescent="0.3">
      <c r="B5450" s="1"/>
      <c r="C5450" s="1"/>
    </row>
    <row r="5451" spans="2:3" x14ac:dyDescent="0.3">
      <c r="B5451" s="1"/>
      <c r="C5451" s="1"/>
    </row>
    <row r="5452" spans="2:3" x14ac:dyDescent="0.3">
      <c r="B5452" s="1"/>
      <c r="C5452" s="1"/>
    </row>
    <row r="5453" spans="2:3" x14ac:dyDescent="0.3">
      <c r="B5453" s="1"/>
      <c r="C5453" s="1"/>
    </row>
    <row r="5454" spans="2:3" x14ac:dyDescent="0.3">
      <c r="B5454" s="1"/>
      <c r="C5454" s="1"/>
    </row>
    <row r="5455" spans="2:3" x14ac:dyDescent="0.3">
      <c r="B5455" s="1"/>
      <c r="C5455" s="1"/>
    </row>
    <row r="5456" spans="2:3" x14ac:dyDescent="0.3">
      <c r="B5456" s="1"/>
      <c r="C5456" s="1"/>
    </row>
    <row r="5457" spans="2:3" x14ac:dyDescent="0.3">
      <c r="B5457" s="1"/>
      <c r="C5457" s="1"/>
    </row>
    <row r="5458" spans="2:3" x14ac:dyDescent="0.3">
      <c r="B5458" s="1"/>
      <c r="C5458" s="1"/>
    </row>
    <row r="5459" spans="2:3" x14ac:dyDescent="0.3">
      <c r="B5459" s="1"/>
      <c r="C5459" s="1"/>
    </row>
    <row r="5460" spans="2:3" x14ac:dyDescent="0.3">
      <c r="B5460" s="1"/>
      <c r="C5460" s="1"/>
    </row>
    <row r="5461" spans="2:3" x14ac:dyDescent="0.3">
      <c r="B5461" s="1"/>
      <c r="C5461" s="1"/>
    </row>
    <row r="5462" spans="2:3" x14ac:dyDescent="0.3">
      <c r="B5462" s="1"/>
      <c r="C5462" s="1"/>
    </row>
    <row r="5463" spans="2:3" x14ac:dyDescent="0.3">
      <c r="B5463" s="1"/>
      <c r="C5463" s="1"/>
    </row>
    <row r="5464" spans="2:3" x14ac:dyDescent="0.3">
      <c r="B5464" s="1"/>
      <c r="C5464" s="1"/>
    </row>
    <row r="5465" spans="2:3" x14ac:dyDescent="0.3">
      <c r="B5465" s="1"/>
      <c r="C5465" s="1"/>
    </row>
    <row r="5466" spans="2:3" x14ac:dyDescent="0.3">
      <c r="B5466" s="1"/>
      <c r="C5466" s="1"/>
    </row>
    <row r="5467" spans="2:3" x14ac:dyDescent="0.3">
      <c r="B5467" s="1"/>
      <c r="C5467" s="1"/>
    </row>
    <row r="5468" spans="2:3" x14ac:dyDescent="0.3">
      <c r="B5468" s="1"/>
      <c r="C5468" s="1"/>
    </row>
    <row r="5469" spans="2:3" x14ac:dyDescent="0.3">
      <c r="B5469" s="1"/>
      <c r="C5469" s="1"/>
    </row>
    <row r="5470" spans="2:3" x14ac:dyDescent="0.3">
      <c r="B5470" s="1"/>
      <c r="C5470" s="1"/>
    </row>
    <row r="5471" spans="2:3" x14ac:dyDescent="0.3">
      <c r="B5471" s="1"/>
      <c r="C5471" s="1"/>
    </row>
    <row r="5472" spans="2:3" x14ac:dyDescent="0.3">
      <c r="B5472" s="1"/>
      <c r="C5472" s="1"/>
    </row>
    <row r="5473" spans="2:3" x14ac:dyDescent="0.3">
      <c r="B5473" s="1"/>
      <c r="C5473" s="1"/>
    </row>
    <row r="5474" spans="2:3" x14ac:dyDescent="0.3">
      <c r="B5474" s="1"/>
      <c r="C5474" s="1"/>
    </row>
    <row r="5475" spans="2:3" x14ac:dyDescent="0.3">
      <c r="B5475" s="1"/>
      <c r="C5475" s="1"/>
    </row>
    <row r="5476" spans="2:3" x14ac:dyDescent="0.3">
      <c r="B5476" s="1"/>
      <c r="C5476" s="1"/>
    </row>
    <row r="5477" spans="2:3" x14ac:dyDescent="0.3">
      <c r="B5477" s="1"/>
      <c r="C5477" s="1"/>
    </row>
    <row r="5478" spans="2:3" x14ac:dyDescent="0.3">
      <c r="B5478" s="1"/>
      <c r="C5478" s="1"/>
    </row>
    <row r="5479" spans="2:3" x14ac:dyDescent="0.3">
      <c r="B5479" s="1"/>
      <c r="C5479" s="1"/>
    </row>
    <row r="5480" spans="2:3" x14ac:dyDescent="0.3">
      <c r="B5480" s="1"/>
      <c r="C5480" s="1"/>
    </row>
    <row r="5481" spans="2:3" x14ac:dyDescent="0.3">
      <c r="B5481" s="1"/>
      <c r="C5481" s="1"/>
    </row>
    <row r="5482" spans="2:3" x14ac:dyDescent="0.3">
      <c r="B5482" s="1"/>
      <c r="C5482" s="1"/>
    </row>
    <row r="5483" spans="2:3" x14ac:dyDescent="0.3">
      <c r="B5483" s="1"/>
      <c r="C5483" s="1"/>
    </row>
    <row r="5484" spans="2:3" x14ac:dyDescent="0.3">
      <c r="B5484" s="1"/>
      <c r="C5484" s="1"/>
    </row>
    <row r="5485" spans="2:3" x14ac:dyDescent="0.3">
      <c r="B5485" s="1"/>
      <c r="C5485" s="1"/>
    </row>
    <row r="5486" spans="2:3" x14ac:dyDescent="0.3">
      <c r="B5486" s="1"/>
      <c r="C5486" s="1"/>
    </row>
    <row r="5487" spans="2:3" x14ac:dyDescent="0.3">
      <c r="B5487" s="1"/>
      <c r="C5487" s="1"/>
    </row>
    <row r="5488" spans="2:3" x14ac:dyDescent="0.3">
      <c r="B5488" s="1"/>
      <c r="C5488" s="1"/>
    </row>
    <row r="5489" spans="2:3" x14ac:dyDescent="0.3">
      <c r="B5489" s="1"/>
      <c r="C5489" s="1"/>
    </row>
    <row r="5490" spans="2:3" x14ac:dyDescent="0.3">
      <c r="B5490" s="1"/>
      <c r="C5490" s="1"/>
    </row>
    <row r="5491" spans="2:3" x14ac:dyDescent="0.3">
      <c r="B5491" s="1"/>
      <c r="C5491" s="1"/>
    </row>
    <row r="5492" spans="2:3" x14ac:dyDescent="0.3">
      <c r="B5492" s="1"/>
      <c r="C5492" s="1"/>
    </row>
    <row r="5493" spans="2:3" x14ac:dyDescent="0.3">
      <c r="B5493" s="1"/>
      <c r="C5493" s="1"/>
    </row>
    <row r="5494" spans="2:3" x14ac:dyDescent="0.3">
      <c r="B5494" s="1"/>
      <c r="C5494" s="1"/>
    </row>
    <row r="5495" spans="2:3" x14ac:dyDescent="0.3">
      <c r="B5495" s="1"/>
      <c r="C5495" s="1"/>
    </row>
    <row r="5496" spans="2:3" x14ac:dyDescent="0.3">
      <c r="B5496" s="1"/>
      <c r="C5496" s="1"/>
    </row>
    <row r="5497" spans="2:3" x14ac:dyDescent="0.3">
      <c r="B5497" s="1"/>
      <c r="C5497" s="1"/>
    </row>
    <row r="5498" spans="2:3" x14ac:dyDescent="0.3">
      <c r="B5498" s="1"/>
      <c r="C5498" s="1"/>
    </row>
    <row r="5499" spans="2:3" x14ac:dyDescent="0.3">
      <c r="B5499" s="1"/>
      <c r="C5499" s="1"/>
    </row>
    <row r="5500" spans="2:3" x14ac:dyDescent="0.3">
      <c r="B5500" s="1"/>
      <c r="C5500" s="1"/>
    </row>
    <row r="5501" spans="2:3" x14ac:dyDescent="0.3">
      <c r="B5501" s="1"/>
      <c r="C5501" s="1"/>
    </row>
    <row r="5502" spans="2:3" x14ac:dyDescent="0.3">
      <c r="B5502" s="1"/>
      <c r="C5502" s="1"/>
    </row>
    <row r="5503" spans="2:3" x14ac:dyDescent="0.3">
      <c r="B5503" s="1"/>
      <c r="C5503" s="1"/>
    </row>
    <row r="5504" spans="2:3" x14ac:dyDescent="0.3">
      <c r="B5504" s="1"/>
      <c r="C5504" s="1"/>
    </row>
    <row r="5505" spans="2:3" x14ac:dyDescent="0.3">
      <c r="B5505" s="1"/>
      <c r="C5505" s="1"/>
    </row>
    <row r="5506" spans="2:3" x14ac:dyDescent="0.3">
      <c r="B5506" s="1"/>
      <c r="C5506" s="1"/>
    </row>
    <row r="5507" spans="2:3" x14ac:dyDescent="0.3">
      <c r="B5507" s="1"/>
      <c r="C5507" s="1"/>
    </row>
    <row r="5508" spans="2:3" x14ac:dyDescent="0.3">
      <c r="B5508" s="1"/>
      <c r="C5508" s="1"/>
    </row>
    <row r="5509" spans="2:3" x14ac:dyDescent="0.3">
      <c r="B5509" s="1"/>
      <c r="C5509" s="1"/>
    </row>
    <row r="5510" spans="2:3" x14ac:dyDescent="0.3">
      <c r="B5510" s="1"/>
      <c r="C5510" s="1"/>
    </row>
    <row r="5511" spans="2:3" x14ac:dyDescent="0.3">
      <c r="B5511" s="1"/>
      <c r="C5511" s="1"/>
    </row>
    <row r="5512" spans="2:3" x14ac:dyDescent="0.3">
      <c r="B5512" s="1"/>
      <c r="C5512" s="1"/>
    </row>
    <row r="5513" spans="2:3" x14ac:dyDescent="0.3">
      <c r="B5513" s="1"/>
      <c r="C5513" s="1"/>
    </row>
    <row r="5514" spans="2:3" x14ac:dyDescent="0.3">
      <c r="B5514" s="1"/>
      <c r="C5514" s="1"/>
    </row>
    <row r="5515" spans="2:3" x14ac:dyDescent="0.3">
      <c r="B5515" s="1"/>
      <c r="C5515" s="1"/>
    </row>
    <row r="5516" spans="2:3" x14ac:dyDescent="0.3">
      <c r="B5516" s="1"/>
      <c r="C5516" s="1"/>
    </row>
    <row r="5517" spans="2:3" x14ac:dyDescent="0.3">
      <c r="B5517" s="1"/>
      <c r="C5517" s="1"/>
    </row>
    <row r="5518" spans="2:3" x14ac:dyDescent="0.3">
      <c r="B5518" s="1"/>
      <c r="C5518" s="1"/>
    </row>
    <row r="5519" spans="2:3" x14ac:dyDescent="0.3">
      <c r="B5519" s="1"/>
      <c r="C5519" s="1"/>
    </row>
    <row r="5520" spans="2:3" x14ac:dyDescent="0.3">
      <c r="B5520" s="1"/>
      <c r="C5520" s="1"/>
    </row>
    <row r="5521" spans="2:3" x14ac:dyDescent="0.3">
      <c r="B5521" s="1"/>
      <c r="C5521" s="1"/>
    </row>
    <row r="5522" spans="2:3" x14ac:dyDescent="0.3">
      <c r="B5522" s="1"/>
      <c r="C5522" s="1"/>
    </row>
    <row r="5523" spans="2:3" x14ac:dyDescent="0.3">
      <c r="B5523" s="1"/>
      <c r="C5523" s="1"/>
    </row>
    <row r="5524" spans="2:3" x14ac:dyDescent="0.3">
      <c r="B5524" s="1"/>
      <c r="C5524" s="1"/>
    </row>
    <row r="5525" spans="2:3" x14ac:dyDescent="0.3">
      <c r="B5525" s="1"/>
      <c r="C5525" s="1"/>
    </row>
    <row r="5526" spans="2:3" x14ac:dyDescent="0.3">
      <c r="B5526" s="1"/>
      <c r="C5526" s="1"/>
    </row>
    <row r="5527" spans="2:3" x14ac:dyDescent="0.3">
      <c r="B5527" s="1"/>
      <c r="C5527" s="1"/>
    </row>
    <row r="5528" spans="2:3" x14ac:dyDescent="0.3">
      <c r="B5528" s="1"/>
      <c r="C5528" s="1"/>
    </row>
    <row r="5529" spans="2:3" x14ac:dyDescent="0.3">
      <c r="B5529" s="1"/>
      <c r="C5529" s="1"/>
    </row>
    <row r="5530" spans="2:3" x14ac:dyDescent="0.3">
      <c r="B5530" s="1"/>
      <c r="C5530" s="1"/>
    </row>
    <row r="5531" spans="2:3" x14ac:dyDescent="0.3">
      <c r="B5531" s="1"/>
      <c r="C5531" s="1"/>
    </row>
    <row r="5532" spans="2:3" x14ac:dyDescent="0.3">
      <c r="B5532" s="1"/>
      <c r="C5532" s="1"/>
    </row>
    <row r="5533" spans="2:3" x14ac:dyDescent="0.3">
      <c r="B5533" s="1"/>
      <c r="C5533" s="1"/>
    </row>
    <row r="5534" spans="2:3" x14ac:dyDescent="0.3">
      <c r="B5534" s="1"/>
      <c r="C5534" s="1"/>
    </row>
    <row r="5535" spans="2:3" x14ac:dyDescent="0.3">
      <c r="B5535" s="1"/>
      <c r="C5535" s="1"/>
    </row>
    <row r="5536" spans="2:3" x14ac:dyDescent="0.3">
      <c r="B5536" s="1"/>
      <c r="C5536" s="1"/>
    </row>
    <row r="5537" spans="2:3" x14ac:dyDescent="0.3">
      <c r="B5537" s="1"/>
      <c r="C5537" s="1"/>
    </row>
    <row r="5538" spans="2:3" x14ac:dyDescent="0.3">
      <c r="B5538" s="1"/>
      <c r="C5538" s="1"/>
    </row>
    <row r="5539" spans="2:3" x14ac:dyDescent="0.3">
      <c r="B5539" s="1"/>
      <c r="C5539" s="1"/>
    </row>
    <row r="5540" spans="2:3" x14ac:dyDescent="0.3">
      <c r="B5540" s="1"/>
      <c r="C5540" s="1"/>
    </row>
    <row r="5541" spans="2:3" x14ac:dyDescent="0.3">
      <c r="B5541" s="1"/>
      <c r="C5541" s="1"/>
    </row>
    <row r="5542" spans="2:3" x14ac:dyDescent="0.3">
      <c r="B5542" s="1"/>
      <c r="C5542" s="1"/>
    </row>
    <row r="5543" spans="2:3" x14ac:dyDescent="0.3">
      <c r="B5543" s="1"/>
      <c r="C5543" s="1"/>
    </row>
    <row r="5544" spans="2:3" x14ac:dyDescent="0.3">
      <c r="B5544" s="1"/>
      <c r="C5544" s="1"/>
    </row>
    <row r="5545" spans="2:3" x14ac:dyDescent="0.3">
      <c r="B5545" s="1"/>
      <c r="C5545" s="1"/>
    </row>
    <row r="5546" spans="2:3" x14ac:dyDescent="0.3">
      <c r="B5546" s="1"/>
      <c r="C5546" s="1"/>
    </row>
    <row r="5547" spans="2:3" x14ac:dyDescent="0.3">
      <c r="B5547" s="1"/>
      <c r="C5547" s="1"/>
    </row>
    <row r="5548" spans="2:3" x14ac:dyDescent="0.3">
      <c r="B5548" s="1"/>
      <c r="C5548" s="1"/>
    </row>
    <row r="5549" spans="2:3" x14ac:dyDescent="0.3">
      <c r="B5549" s="1"/>
      <c r="C5549" s="1"/>
    </row>
    <row r="5550" spans="2:3" x14ac:dyDescent="0.3">
      <c r="B5550" s="1"/>
      <c r="C5550" s="1"/>
    </row>
    <row r="5551" spans="2:3" x14ac:dyDescent="0.3">
      <c r="B5551" s="1"/>
      <c r="C5551" s="1"/>
    </row>
    <row r="5552" spans="2:3" x14ac:dyDescent="0.3">
      <c r="B5552" s="1"/>
      <c r="C5552" s="1"/>
    </row>
    <row r="5553" spans="2:3" x14ac:dyDescent="0.3">
      <c r="B5553" s="1"/>
      <c r="C5553" s="1"/>
    </row>
    <row r="5554" spans="2:3" x14ac:dyDescent="0.3">
      <c r="B5554" s="1"/>
      <c r="C5554" s="1"/>
    </row>
    <row r="5555" spans="2:3" x14ac:dyDescent="0.3">
      <c r="B5555" s="1"/>
      <c r="C5555" s="1"/>
    </row>
    <row r="5556" spans="2:3" x14ac:dyDescent="0.3">
      <c r="B5556" s="1"/>
      <c r="C5556" s="1"/>
    </row>
    <row r="5557" spans="2:3" x14ac:dyDescent="0.3">
      <c r="B5557" s="1"/>
      <c r="C5557" s="1"/>
    </row>
    <row r="5558" spans="2:3" x14ac:dyDescent="0.3">
      <c r="B5558" s="1"/>
      <c r="C5558" s="1"/>
    </row>
    <row r="5559" spans="2:3" x14ac:dyDescent="0.3">
      <c r="B5559" s="1"/>
      <c r="C5559" s="1"/>
    </row>
    <row r="5560" spans="2:3" x14ac:dyDescent="0.3">
      <c r="B5560" s="1"/>
      <c r="C5560" s="1"/>
    </row>
    <row r="5561" spans="2:3" x14ac:dyDescent="0.3">
      <c r="B5561" s="1"/>
      <c r="C5561" s="1"/>
    </row>
    <row r="5562" spans="2:3" x14ac:dyDescent="0.3">
      <c r="B5562" s="1"/>
      <c r="C5562" s="1"/>
    </row>
    <row r="5563" spans="2:3" x14ac:dyDescent="0.3">
      <c r="B5563" s="1"/>
      <c r="C5563" s="1"/>
    </row>
    <row r="5564" spans="2:3" x14ac:dyDescent="0.3">
      <c r="B5564" s="1"/>
      <c r="C5564" s="1"/>
    </row>
    <row r="5565" spans="2:3" x14ac:dyDescent="0.3">
      <c r="B5565" s="1"/>
      <c r="C5565" s="1"/>
    </row>
    <row r="5566" spans="2:3" x14ac:dyDescent="0.3">
      <c r="B5566" s="1"/>
      <c r="C5566" s="1"/>
    </row>
    <row r="5567" spans="2:3" x14ac:dyDescent="0.3">
      <c r="B5567" s="1"/>
      <c r="C5567" s="1"/>
    </row>
    <row r="5568" spans="2:3" x14ac:dyDescent="0.3">
      <c r="B5568" s="1"/>
      <c r="C5568" s="1"/>
    </row>
    <row r="5569" spans="2:3" x14ac:dyDescent="0.3">
      <c r="B5569" s="1"/>
      <c r="C5569" s="1"/>
    </row>
    <row r="5570" spans="2:3" x14ac:dyDescent="0.3">
      <c r="B5570" s="1"/>
      <c r="C5570" s="1"/>
    </row>
    <row r="5571" spans="2:3" x14ac:dyDescent="0.3">
      <c r="B5571" s="1"/>
      <c r="C5571" s="1"/>
    </row>
    <row r="5572" spans="2:3" x14ac:dyDescent="0.3">
      <c r="B5572" s="1"/>
      <c r="C5572" s="1"/>
    </row>
    <row r="5573" spans="2:3" x14ac:dyDescent="0.3">
      <c r="B5573" s="1"/>
      <c r="C5573" s="1"/>
    </row>
    <row r="5574" spans="2:3" x14ac:dyDescent="0.3">
      <c r="B5574" s="1"/>
      <c r="C5574" s="1"/>
    </row>
    <row r="5575" spans="2:3" x14ac:dyDescent="0.3">
      <c r="B5575" s="1"/>
      <c r="C5575" s="1"/>
    </row>
    <row r="5576" spans="2:3" x14ac:dyDescent="0.3">
      <c r="B5576" s="1"/>
      <c r="C5576" s="1"/>
    </row>
    <row r="5577" spans="2:3" x14ac:dyDescent="0.3">
      <c r="B5577" s="1"/>
      <c r="C5577" s="1"/>
    </row>
    <row r="5578" spans="2:3" x14ac:dyDescent="0.3">
      <c r="B5578" s="1"/>
      <c r="C5578" s="1"/>
    </row>
    <row r="5579" spans="2:3" x14ac:dyDescent="0.3">
      <c r="B5579" s="1"/>
      <c r="C5579" s="1"/>
    </row>
    <row r="5580" spans="2:3" x14ac:dyDescent="0.3">
      <c r="B5580" s="1"/>
      <c r="C5580" s="1"/>
    </row>
    <row r="5581" spans="2:3" x14ac:dyDescent="0.3">
      <c r="B5581" s="1"/>
      <c r="C5581" s="1"/>
    </row>
    <row r="5582" spans="2:3" x14ac:dyDescent="0.3">
      <c r="B5582" s="1"/>
      <c r="C5582" s="1"/>
    </row>
    <row r="5583" spans="2:3" x14ac:dyDescent="0.3">
      <c r="B5583" s="1"/>
      <c r="C5583" s="1"/>
    </row>
    <row r="5584" spans="2:3" x14ac:dyDescent="0.3">
      <c r="B5584" s="1"/>
      <c r="C5584" s="1"/>
    </row>
    <row r="5585" spans="2:3" x14ac:dyDescent="0.3">
      <c r="B5585" s="1"/>
      <c r="C5585" s="1"/>
    </row>
    <row r="5586" spans="2:3" x14ac:dyDescent="0.3">
      <c r="B5586" s="1"/>
      <c r="C5586" s="1"/>
    </row>
    <row r="5587" spans="2:3" x14ac:dyDescent="0.3">
      <c r="B5587" s="1"/>
      <c r="C5587" s="1"/>
    </row>
    <row r="5588" spans="2:3" x14ac:dyDescent="0.3">
      <c r="B5588" s="1"/>
      <c r="C5588" s="1"/>
    </row>
    <row r="5589" spans="2:3" x14ac:dyDescent="0.3">
      <c r="B5589" s="1"/>
      <c r="C5589" s="1"/>
    </row>
    <row r="5590" spans="2:3" x14ac:dyDescent="0.3">
      <c r="B5590" s="1"/>
      <c r="C5590" s="1"/>
    </row>
    <row r="5591" spans="2:3" x14ac:dyDescent="0.3">
      <c r="B5591" s="1"/>
      <c r="C5591" s="1"/>
    </row>
    <row r="5592" spans="2:3" x14ac:dyDescent="0.3">
      <c r="B5592" s="1"/>
      <c r="C5592" s="1"/>
    </row>
    <row r="5593" spans="2:3" x14ac:dyDescent="0.3">
      <c r="B5593" s="1"/>
      <c r="C5593" s="1"/>
    </row>
    <row r="5594" spans="2:3" x14ac:dyDescent="0.3">
      <c r="B5594" s="1"/>
      <c r="C5594" s="1"/>
    </row>
    <row r="5595" spans="2:3" x14ac:dyDescent="0.3">
      <c r="B5595" s="1"/>
      <c r="C5595" s="1"/>
    </row>
    <row r="5596" spans="2:3" x14ac:dyDescent="0.3">
      <c r="B5596" s="1"/>
      <c r="C5596" s="1"/>
    </row>
    <row r="5597" spans="2:3" x14ac:dyDescent="0.3">
      <c r="B5597" s="1"/>
      <c r="C5597" s="1"/>
    </row>
    <row r="5598" spans="2:3" x14ac:dyDescent="0.3">
      <c r="B5598" s="1"/>
      <c r="C5598" s="1"/>
    </row>
    <row r="5599" spans="2:3" x14ac:dyDescent="0.3">
      <c r="B5599" s="1"/>
      <c r="C5599" s="1"/>
    </row>
    <row r="5600" spans="2:3" x14ac:dyDescent="0.3">
      <c r="B5600" s="1"/>
      <c r="C5600" s="1"/>
    </row>
    <row r="5601" spans="2:3" x14ac:dyDescent="0.3">
      <c r="B5601" s="1"/>
      <c r="C5601" s="1"/>
    </row>
    <row r="5602" spans="2:3" x14ac:dyDescent="0.3">
      <c r="B5602" s="1"/>
      <c r="C5602" s="1"/>
    </row>
    <row r="5603" spans="2:3" x14ac:dyDescent="0.3">
      <c r="B5603" s="1"/>
      <c r="C5603" s="1"/>
    </row>
    <row r="5604" spans="2:3" x14ac:dyDescent="0.3">
      <c r="B5604" s="1"/>
      <c r="C5604" s="1"/>
    </row>
    <row r="5605" spans="2:3" x14ac:dyDescent="0.3">
      <c r="B5605" s="1"/>
      <c r="C5605" s="1"/>
    </row>
    <row r="5606" spans="2:3" x14ac:dyDescent="0.3">
      <c r="B5606" s="1"/>
      <c r="C5606" s="1"/>
    </row>
    <row r="5607" spans="2:3" x14ac:dyDescent="0.3">
      <c r="B5607" s="1"/>
      <c r="C5607" s="1"/>
    </row>
    <row r="5608" spans="2:3" x14ac:dyDescent="0.3">
      <c r="B5608" s="1"/>
      <c r="C5608" s="1"/>
    </row>
    <row r="5609" spans="2:3" x14ac:dyDescent="0.3">
      <c r="B5609" s="1"/>
      <c r="C5609" s="1"/>
    </row>
    <row r="5610" spans="2:3" x14ac:dyDescent="0.3">
      <c r="B5610" s="1"/>
      <c r="C5610" s="1"/>
    </row>
    <row r="5611" spans="2:3" x14ac:dyDescent="0.3">
      <c r="B5611" s="1"/>
      <c r="C5611" s="1"/>
    </row>
    <row r="5612" spans="2:3" x14ac:dyDescent="0.3">
      <c r="B5612" s="1"/>
      <c r="C5612" s="1"/>
    </row>
    <row r="5613" spans="2:3" x14ac:dyDescent="0.3">
      <c r="B5613" s="1"/>
      <c r="C5613" s="1"/>
    </row>
    <row r="5614" spans="2:3" x14ac:dyDescent="0.3">
      <c r="B5614" s="1"/>
      <c r="C5614" s="1"/>
    </row>
    <row r="5615" spans="2:3" x14ac:dyDescent="0.3">
      <c r="B5615" s="1"/>
      <c r="C5615" s="1"/>
    </row>
    <row r="5616" spans="2:3" x14ac:dyDescent="0.3">
      <c r="B5616" s="1"/>
      <c r="C5616" s="1"/>
    </row>
    <row r="5617" spans="2:3" x14ac:dyDescent="0.3">
      <c r="B5617" s="1"/>
      <c r="C5617" s="1"/>
    </row>
    <row r="5618" spans="2:3" x14ac:dyDescent="0.3">
      <c r="B5618" s="1"/>
      <c r="C5618" s="1"/>
    </row>
    <row r="5619" spans="2:3" x14ac:dyDescent="0.3">
      <c r="B5619" s="1"/>
      <c r="C5619" s="1"/>
    </row>
    <row r="5620" spans="2:3" x14ac:dyDescent="0.3">
      <c r="B5620" s="1"/>
      <c r="C5620" s="1"/>
    </row>
    <row r="5621" spans="2:3" x14ac:dyDescent="0.3">
      <c r="B5621" s="1"/>
      <c r="C5621" s="1"/>
    </row>
    <row r="5622" spans="2:3" x14ac:dyDescent="0.3">
      <c r="B5622" s="1"/>
      <c r="C5622" s="1"/>
    </row>
    <row r="5623" spans="2:3" x14ac:dyDescent="0.3">
      <c r="B5623" s="1"/>
      <c r="C5623" s="1"/>
    </row>
    <row r="5624" spans="2:3" x14ac:dyDescent="0.3">
      <c r="B5624" s="1"/>
      <c r="C5624" s="1"/>
    </row>
    <row r="5625" spans="2:3" x14ac:dyDescent="0.3">
      <c r="B5625" s="1"/>
      <c r="C5625" s="1"/>
    </row>
    <row r="5626" spans="2:3" x14ac:dyDescent="0.3">
      <c r="B5626" s="1"/>
      <c r="C5626" s="1"/>
    </row>
    <row r="5627" spans="2:3" x14ac:dyDescent="0.3">
      <c r="B5627" s="1"/>
      <c r="C5627" s="1"/>
    </row>
    <row r="5628" spans="2:3" x14ac:dyDescent="0.3">
      <c r="B5628" s="1"/>
      <c r="C5628" s="1"/>
    </row>
    <row r="5629" spans="2:3" x14ac:dyDescent="0.3">
      <c r="B5629" s="1"/>
      <c r="C5629" s="1"/>
    </row>
    <row r="5630" spans="2:3" x14ac:dyDescent="0.3">
      <c r="B5630" s="1"/>
      <c r="C5630" s="1"/>
    </row>
    <row r="5631" spans="2:3" x14ac:dyDescent="0.3">
      <c r="B5631" s="1"/>
      <c r="C5631" s="1"/>
    </row>
    <row r="5632" spans="2:3" x14ac:dyDescent="0.3">
      <c r="B5632" s="1"/>
      <c r="C5632" s="1"/>
    </row>
    <row r="5633" spans="2:3" x14ac:dyDescent="0.3">
      <c r="B5633" s="1"/>
      <c r="C5633" s="1"/>
    </row>
    <row r="5634" spans="2:3" x14ac:dyDescent="0.3">
      <c r="B5634" s="1"/>
      <c r="C5634" s="1"/>
    </row>
    <row r="5635" spans="2:3" x14ac:dyDescent="0.3">
      <c r="B5635" s="1"/>
      <c r="C5635" s="1"/>
    </row>
    <row r="5636" spans="2:3" x14ac:dyDescent="0.3">
      <c r="B5636" s="1"/>
      <c r="C5636" s="1"/>
    </row>
    <row r="5637" spans="2:3" x14ac:dyDescent="0.3">
      <c r="B5637" s="1"/>
      <c r="C5637" s="1"/>
    </row>
    <row r="5638" spans="2:3" x14ac:dyDescent="0.3">
      <c r="B5638" s="1"/>
      <c r="C5638" s="1"/>
    </row>
    <row r="5639" spans="2:3" x14ac:dyDescent="0.3">
      <c r="B5639" s="1"/>
      <c r="C5639" s="1"/>
    </row>
    <row r="5640" spans="2:3" x14ac:dyDescent="0.3">
      <c r="B5640" s="1"/>
      <c r="C5640" s="1"/>
    </row>
    <row r="5641" spans="2:3" x14ac:dyDescent="0.3">
      <c r="B5641" s="1"/>
      <c r="C5641" s="1"/>
    </row>
    <row r="5642" spans="2:3" x14ac:dyDescent="0.3">
      <c r="B5642" s="1"/>
      <c r="C5642" s="1"/>
    </row>
    <row r="5643" spans="2:3" x14ac:dyDescent="0.3">
      <c r="B5643" s="1"/>
      <c r="C5643" s="1"/>
    </row>
    <row r="5644" spans="2:3" x14ac:dyDescent="0.3">
      <c r="B5644" s="1"/>
      <c r="C5644" s="1"/>
    </row>
    <row r="5645" spans="2:3" x14ac:dyDescent="0.3">
      <c r="B5645" s="1"/>
      <c r="C5645" s="1"/>
    </row>
    <row r="5646" spans="2:3" x14ac:dyDescent="0.3">
      <c r="B5646" s="1"/>
      <c r="C5646" s="1"/>
    </row>
    <row r="5647" spans="2:3" x14ac:dyDescent="0.3">
      <c r="B5647" s="1"/>
      <c r="C5647" s="1"/>
    </row>
    <row r="5648" spans="2:3" x14ac:dyDescent="0.3">
      <c r="B5648" s="1"/>
      <c r="C5648" s="1"/>
    </row>
    <row r="5649" spans="2:3" x14ac:dyDescent="0.3">
      <c r="B5649" s="1"/>
      <c r="C5649" s="1"/>
    </row>
    <row r="5650" spans="2:3" x14ac:dyDescent="0.3">
      <c r="B5650" s="1"/>
      <c r="C5650" s="1"/>
    </row>
    <row r="5651" spans="2:3" x14ac:dyDescent="0.3">
      <c r="B5651" s="1"/>
      <c r="C5651" s="1"/>
    </row>
    <row r="5652" spans="2:3" x14ac:dyDescent="0.3">
      <c r="B5652" s="1"/>
      <c r="C5652" s="1"/>
    </row>
    <row r="5653" spans="2:3" x14ac:dyDescent="0.3">
      <c r="B5653" s="1"/>
      <c r="C5653" s="1"/>
    </row>
    <row r="5654" spans="2:3" x14ac:dyDescent="0.3">
      <c r="B5654" s="1"/>
      <c r="C5654" s="1"/>
    </row>
    <row r="5655" spans="2:3" x14ac:dyDescent="0.3">
      <c r="B5655" s="1"/>
      <c r="C5655" s="1"/>
    </row>
    <row r="5656" spans="2:3" x14ac:dyDescent="0.3">
      <c r="B5656" s="1"/>
      <c r="C5656" s="1"/>
    </row>
    <row r="5657" spans="2:3" x14ac:dyDescent="0.3">
      <c r="B5657" s="1"/>
      <c r="C5657" s="1"/>
    </row>
    <row r="5658" spans="2:3" x14ac:dyDescent="0.3">
      <c r="B5658" s="1"/>
      <c r="C5658" s="1"/>
    </row>
    <row r="5659" spans="2:3" x14ac:dyDescent="0.3">
      <c r="B5659" s="1"/>
      <c r="C5659" s="1"/>
    </row>
    <row r="5660" spans="2:3" x14ac:dyDescent="0.3">
      <c r="B5660" s="1"/>
      <c r="C5660" s="1"/>
    </row>
    <row r="5661" spans="2:3" x14ac:dyDescent="0.3">
      <c r="B5661" s="1"/>
      <c r="C5661" s="1"/>
    </row>
    <row r="5662" spans="2:3" x14ac:dyDescent="0.3">
      <c r="B5662" s="1"/>
      <c r="C5662" s="1"/>
    </row>
    <row r="5663" spans="2:3" x14ac:dyDescent="0.3">
      <c r="B5663" s="1"/>
      <c r="C5663" s="1"/>
    </row>
    <row r="5664" spans="2:3" x14ac:dyDescent="0.3">
      <c r="B5664" s="1"/>
      <c r="C5664" s="1"/>
    </row>
    <row r="5665" spans="2:3" x14ac:dyDescent="0.3">
      <c r="B5665" s="1"/>
      <c r="C5665" s="1"/>
    </row>
    <row r="5666" spans="2:3" x14ac:dyDescent="0.3">
      <c r="B5666" s="1"/>
      <c r="C5666" s="1"/>
    </row>
    <row r="5667" spans="2:3" x14ac:dyDescent="0.3">
      <c r="B5667" s="1"/>
      <c r="C5667" s="1"/>
    </row>
    <row r="5668" spans="2:3" x14ac:dyDescent="0.3">
      <c r="B5668" s="1"/>
      <c r="C5668" s="1"/>
    </row>
    <row r="5669" spans="2:3" x14ac:dyDescent="0.3">
      <c r="B5669" s="1"/>
      <c r="C5669" s="1"/>
    </row>
    <row r="5670" spans="2:3" x14ac:dyDescent="0.3">
      <c r="B5670" s="1"/>
      <c r="C5670" s="1"/>
    </row>
    <row r="5671" spans="2:3" x14ac:dyDescent="0.3">
      <c r="B5671" s="1"/>
      <c r="C5671" s="1"/>
    </row>
    <row r="5672" spans="2:3" x14ac:dyDescent="0.3">
      <c r="B5672" s="1"/>
      <c r="C5672" s="1"/>
    </row>
    <row r="5673" spans="2:3" x14ac:dyDescent="0.3">
      <c r="B5673" s="1"/>
      <c r="C5673" s="1"/>
    </row>
    <row r="5674" spans="2:3" x14ac:dyDescent="0.3">
      <c r="B5674" s="1"/>
      <c r="C5674" s="1"/>
    </row>
    <row r="5675" spans="2:3" x14ac:dyDescent="0.3">
      <c r="B5675" s="1"/>
      <c r="C5675" s="1"/>
    </row>
    <row r="5676" spans="2:3" x14ac:dyDescent="0.3">
      <c r="B5676" s="1"/>
      <c r="C5676" s="1"/>
    </row>
    <row r="5677" spans="2:3" x14ac:dyDescent="0.3">
      <c r="B5677" s="1"/>
      <c r="C5677" s="1"/>
    </row>
    <row r="5678" spans="2:3" x14ac:dyDescent="0.3">
      <c r="B5678" s="1"/>
      <c r="C5678" s="1"/>
    </row>
    <row r="5679" spans="2:3" x14ac:dyDescent="0.3">
      <c r="B5679" s="1"/>
      <c r="C5679" s="1"/>
    </row>
    <row r="5680" spans="2:3" x14ac:dyDescent="0.3">
      <c r="B5680" s="1"/>
      <c r="C5680" s="1"/>
    </row>
    <row r="5681" spans="2:3" x14ac:dyDescent="0.3">
      <c r="B5681" s="1"/>
      <c r="C5681" s="1"/>
    </row>
    <row r="5682" spans="2:3" x14ac:dyDescent="0.3">
      <c r="B5682" s="1"/>
      <c r="C5682" s="1"/>
    </row>
    <row r="5683" spans="2:3" x14ac:dyDescent="0.3">
      <c r="B5683" s="1"/>
      <c r="C5683" s="1"/>
    </row>
    <row r="5684" spans="2:3" x14ac:dyDescent="0.3">
      <c r="B5684" s="1"/>
      <c r="C5684" s="1"/>
    </row>
    <row r="5685" spans="2:3" x14ac:dyDescent="0.3">
      <c r="B5685" s="1"/>
      <c r="C5685" s="1"/>
    </row>
    <row r="5686" spans="2:3" x14ac:dyDescent="0.3">
      <c r="B5686" s="1"/>
      <c r="C5686" s="1"/>
    </row>
    <row r="5687" spans="2:3" x14ac:dyDescent="0.3">
      <c r="B5687" s="1"/>
      <c r="C5687" s="1"/>
    </row>
    <row r="5688" spans="2:3" x14ac:dyDescent="0.3">
      <c r="B5688" s="1"/>
      <c r="C5688" s="1"/>
    </row>
    <row r="5689" spans="2:3" x14ac:dyDescent="0.3">
      <c r="B5689" s="1"/>
      <c r="C5689" s="1"/>
    </row>
    <row r="5690" spans="2:3" x14ac:dyDescent="0.3">
      <c r="B5690" s="1"/>
      <c r="C5690" s="1"/>
    </row>
    <row r="5691" spans="2:3" x14ac:dyDescent="0.3">
      <c r="B5691" s="1"/>
      <c r="C5691" s="1"/>
    </row>
    <row r="5692" spans="2:3" x14ac:dyDescent="0.3">
      <c r="B5692" s="1"/>
      <c r="C5692" s="1"/>
    </row>
    <row r="5693" spans="2:3" x14ac:dyDescent="0.3">
      <c r="B5693" s="1"/>
      <c r="C5693" s="1"/>
    </row>
    <row r="5694" spans="2:3" x14ac:dyDescent="0.3">
      <c r="B5694" s="1"/>
      <c r="C5694" s="1"/>
    </row>
    <row r="5695" spans="2:3" x14ac:dyDescent="0.3">
      <c r="B5695" s="1"/>
      <c r="C5695" s="1"/>
    </row>
    <row r="5696" spans="2:3" x14ac:dyDescent="0.3">
      <c r="B5696" s="1"/>
      <c r="C5696" s="1"/>
    </row>
    <row r="5697" spans="2:3" x14ac:dyDescent="0.3">
      <c r="B5697" s="1"/>
      <c r="C5697" s="1"/>
    </row>
    <row r="5698" spans="2:3" x14ac:dyDescent="0.3">
      <c r="B5698" s="1"/>
      <c r="C5698" s="1"/>
    </row>
    <row r="5699" spans="2:3" x14ac:dyDescent="0.3">
      <c r="B5699" s="1"/>
      <c r="C5699" s="1"/>
    </row>
    <row r="5700" spans="2:3" x14ac:dyDescent="0.3">
      <c r="B5700" s="1"/>
      <c r="C5700" s="1"/>
    </row>
    <row r="5701" spans="2:3" x14ac:dyDescent="0.3">
      <c r="B5701" s="1"/>
      <c r="C5701" s="1"/>
    </row>
    <row r="5702" spans="2:3" x14ac:dyDescent="0.3">
      <c r="B5702" s="1"/>
      <c r="C5702" s="1"/>
    </row>
    <row r="5703" spans="2:3" x14ac:dyDescent="0.3">
      <c r="B5703" s="1"/>
      <c r="C5703" s="1"/>
    </row>
    <row r="5704" spans="2:3" x14ac:dyDescent="0.3">
      <c r="B5704" s="1"/>
      <c r="C5704" s="1"/>
    </row>
    <row r="5705" spans="2:3" x14ac:dyDescent="0.3">
      <c r="B5705" s="1"/>
      <c r="C5705" s="1"/>
    </row>
    <row r="5706" spans="2:3" x14ac:dyDescent="0.3">
      <c r="B5706" s="1"/>
      <c r="C5706" s="1"/>
    </row>
    <row r="5707" spans="2:3" x14ac:dyDescent="0.3">
      <c r="B5707" s="1"/>
      <c r="C5707" s="1"/>
    </row>
    <row r="5708" spans="2:3" x14ac:dyDescent="0.3">
      <c r="B5708" s="1"/>
      <c r="C5708" s="1"/>
    </row>
    <row r="5709" spans="2:3" x14ac:dyDescent="0.3">
      <c r="B5709" s="1"/>
      <c r="C5709" s="1"/>
    </row>
    <row r="5710" spans="2:3" x14ac:dyDescent="0.3">
      <c r="B5710" s="1"/>
      <c r="C5710" s="1"/>
    </row>
    <row r="5711" spans="2:3" x14ac:dyDescent="0.3">
      <c r="B5711" s="1"/>
      <c r="C5711" s="1"/>
    </row>
    <row r="5712" spans="2:3" x14ac:dyDescent="0.3">
      <c r="B5712" s="1"/>
      <c r="C5712" s="1"/>
    </row>
    <row r="5713" spans="2:3" x14ac:dyDescent="0.3">
      <c r="B5713" s="1"/>
      <c r="C5713" s="1"/>
    </row>
    <row r="5714" spans="2:3" x14ac:dyDescent="0.3">
      <c r="B5714" s="1"/>
      <c r="C5714" s="1"/>
    </row>
    <row r="5715" spans="2:3" x14ac:dyDescent="0.3">
      <c r="B5715" s="1"/>
      <c r="C5715" s="1"/>
    </row>
    <row r="5716" spans="2:3" x14ac:dyDescent="0.3">
      <c r="B5716" s="1"/>
      <c r="C5716" s="1"/>
    </row>
    <row r="5717" spans="2:3" x14ac:dyDescent="0.3">
      <c r="B5717" s="1"/>
      <c r="C5717" s="1"/>
    </row>
    <row r="5718" spans="2:3" x14ac:dyDescent="0.3">
      <c r="B5718" s="1"/>
      <c r="C5718" s="1"/>
    </row>
    <row r="5719" spans="2:3" x14ac:dyDescent="0.3">
      <c r="B5719" s="1"/>
      <c r="C5719" s="1"/>
    </row>
    <row r="5720" spans="2:3" x14ac:dyDescent="0.3">
      <c r="B5720" s="1"/>
      <c r="C5720" s="1"/>
    </row>
    <row r="5721" spans="2:3" x14ac:dyDescent="0.3">
      <c r="B5721" s="1"/>
      <c r="C5721" s="1"/>
    </row>
    <row r="5722" spans="2:3" x14ac:dyDescent="0.3">
      <c r="B5722" s="1"/>
      <c r="C5722" s="1"/>
    </row>
    <row r="5723" spans="2:3" x14ac:dyDescent="0.3">
      <c r="B5723" s="1"/>
      <c r="C5723" s="1"/>
    </row>
    <row r="5724" spans="2:3" x14ac:dyDescent="0.3">
      <c r="B5724" s="1"/>
      <c r="C5724" s="1"/>
    </row>
    <row r="5725" spans="2:3" x14ac:dyDescent="0.3">
      <c r="B5725" s="1"/>
      <c r="C5725" s="1"/>
    </row>
    <row r="5726" spans="2:3" x14ac:dyDescent="0.3">
      <c r="B5726" s="1"/>
      <c r="C5726" s="1"/>
    </row>
    <row r="5727" spans="2:3" x14ac:dyDescent="0.3">
      <c r="B5727" s="1"/>
      <c r="C5727" s="1"/>
    </row>
    <row r="5728" spans="2:3" x14ac:dyDescent="0.3">
      <c r="B5728" s="1"/>
      <c r="C5728" s="1"/>
    </row>
    <row r="5729" spans="2:3" x14ac:dyDescent="0.3">
      <c r="B5729" s="1"/>
      <c r="C5729" s="1"/>
    </row>
    <row r="5730" spans="2:3" x14ac:dyDescent="0.3">
      <c r="B5730" s="1"/>
      <c r="C5730" s="1"/>
    </row>
    <row r="5731" spans="2:3" x14ac:dyDescent="0.3">
      <c r="B5731" s="1"/>
      <c r="C5731" s="1"/>
    </row>
    <row r="5732" spans="2:3" x14ac:dyDescent="0.3">
      <c r="B5732" s="1"/>
      <c r="C5732" s="1"/>
    </row>
    <row r="5733" spans="2:3" x14ac:dyDescent="0.3">
      <c r="B5733" s="1"/>
      <c r="C5733" s="1"/>
    </row>
    <row r="5734" spans="2:3" x14ac:dyDescent="0.3">
      <c r="B5734" s="1"/>
      <c r="C5734" s="1"/>
    </row>
    <row r="5735" spans="2:3" x14ac:dyDescent="0.3">
      <c r="B5735" s="1"/>
      <c r="C5735" s="1"/>
    </row>
    <row r="5736" spans="2:3" x14ac:dyDescent="0.3">
      <c r="B5736" s="1"/>
      <c r="C5736" s="1"/>
    </row>
    <row r="5737" spans="2:3" x14ac:dyDescent="0.3">
      <c r="B5737" s="1"/>
      <c r="C5737" s="1"/>
    </row>
    <row r="5738" spans="2:3" x14ac:dyDescent="0.3">
      <c r="B5738" s="1"/>
      <c r="C5738" s="1"/>
    </row>
    <row r="5739" spans="2:3" x14ac:dyDescent="0.3">
      <c r="B5739" s="1"/>
      <c r="C5739" s="1"/>
    </row>
    <row r="5740" spans="2:3" x14ac:dyDescent="0.3">
      <c r="B5740" s="1"/>
      <c r="C5740" s="1"/>
    </row>
    <row r="5741" spans="2:3" x14ac:dyDescent="0.3">
      <c r="B5741" s="1"/>
      <c r="C5741" s="1"/>
    </row>
    <row r="5742" spans="2:3" x14ac:dyDescent="0.3">
      <c r="B5742" s="1"/>
      <c r="C5742" s="1"/>
    </row>
    <row r="5743" spans="2:3" x14ac:dyDescent="0.3">
      <c r="B5743" s="1"/>
      <c r="C5743" s="1"/>
    </row>
    <row r="5744" spans="2:3" x14ac:dyDescent="0.3">
      <c r="B5744" s="1"/>
      <c r="C5744" s="1"/>
    </row>
    <row r="5745" spans="2:3" x14ac:dyDescent="0.3">
      <c r="B5745" s="1"/>
      <c r="C5745" s="1"/>
    </row>
    <row r="5746" spans="2:3" x14ac:dyDescent="0.3">
      <c r="B5746" s="1"/>
      <c r="C5746" s="1"/>
    </row>
    <row r="5747" spans="2:3" x14ac:dyDescent="0.3">
      <c r="B5747" s="1"/>
      <c r="C5747" s="1"/>
    </row>
    <row r="5748" spans="2:3" x14ac:dyDescent="0.3">
      <c r="B5748" s="1"/>
      <c r="C5748" s="1"/>
    </row>
    <row r="5749" spans="2:3" x14ac:dyDescent="0.3">
      <c r="B5749" s="1"/>
      <c r="C5749" s="1"/>
    </row>
    <row r="5750" spans="2:3" x14ac:dyDescent="0.3">
      <c r="B5750" s="1"/>
      <c r="C5750" s="1"/>
    </row>
    <row r="5751" spans="2:3" x14ac:dyDescent="0.3">
      <c r="B5751" s="1"/>
      <c r="C5751" s="1"/>
    </row>
    <row r="5752" spans="2:3" x14ac:dyDescent="0.3">
      <c r="B5752" s="1"/>
      <c r="C5752" s="1"/>
    </row>
    <row r="5753" spans="2:3" x14ac:dyDescent="0.3">
      <c r="B5753" s="1"/>
      <c r="C5753" s="1"/>
    </row>
    <row r="5754" spans="2:3" x14ac:dyDescent="0.3">
      <c r="B5754" s="1"/>
      <c r="C5754" s="1"/>
    </row>
    <row r="5755" spans="2:3" x14ac:dyDescent="0.3">
      <c r="B5755" s="1"/>
      <c r="C5755" s="1"/>
    </row>
    <row r="5756" spans="2:3" x14ac:dyDescent="0.3">
      <c r="B5756" s="1"/>
      <c r="C5756" s="1"/>
    </row>
    <row r="5757" spans="2:3" x14ac:dyDescent="0.3">
      <c r="B5757" s="1"/>
      <c r="C5757" s="1"/>
    </row>
    <row r="5758" spans="2:3" x14ac:dyDescent="0.3">
      <c r="B5758" s="1"/>
      <c r="C5758" s="1"/>
    </row>
    <row r="5759" spans="2:3" x14ac:dyDescent="0.3">
      <c r="B5759" s="1"/>
      <c r="C5759" s="1"/>
    </row>
    <row r="5760" spans="2:3" x14ac:dyDescent="0.3">
      <c r="B5760" s="1"/>
      <c r="C5760" s="1"/>
    </row>
    <row r="5761" spans="2:3" x14ac:dyDescent="0.3">
      <c r="B5761" s="1"/>
      <c r="C5761" s="1"/>
    </row>
    <row r="5762" spans="2:3" x14ac:dyDescent="0.3">
      <c r="B5762" s="1"/>
      <c r="C5762" s="1"/>
    </row>
    <row r="5763" spans="2:3" x14ac:dyDescent="0.3">
      <c r="B5763" s="1"/>
      <c r="C5763" s="1"/>
    </row>
    <row r="5764" spans="2:3" x14ac:dyDescent="0.3">
      <c r="B5764" s="1"/>
      <c r="C5764" s="1"/>
    </row>
    <row r="5765" spans="2:3" x14ac:dyDescent="0.3">
      <c r="B5765" s="1"/>
      <c r="C5765" s="1"/>
    </row>
    <row r="5766" spans="2:3" x14ac:dyDescent="0.3">
      <c r="B5766" s="1"/>
      <c r="C5766" s="1"/>
    </row>
    <row r="5767" spans="2:3" x14ac:dyDescent="0.3">
      <c r="B5767" s="1"/>
      <c r="C5767" s="1"/>
    </row>
    <row r="5768" spans="2:3" x14ac:dyDescent="0.3">
      <c r="B5768" s="1"/>
      <c r="C5768" s="1"/>
    </row>
    <row r="5769" spans="2:3" x14ac:dyDescent="0.3">
      <c r="B5769" s="1"/>
      <c r="C5769" s="1"/>
    </row>
    <row r="5770" spans="2:3" x14ac:dyDescent="0.3">
      <c r="B5770" s="1"/>
      <c r="C5770" s="1"/>
    </row>
    <row r="5771" spans="2:3" x14ac:dyDescent="0.3">
      <c r="B5771" s="1"/>
      <c r="C5771" s="1"/>
    </row>
    <row r="5772" spans="2:3" x14ac:dyDescent="0.3">
      <c r="B5772" s="1"/>
      <c r="C5772" s="1"/>
    </row>
    <row r="5773" spans="2:3" x14ac:dyDescent="0.3">
      <c r="B5773" s="1"/>
      <c r="C5773" s="1"/>
    </row>
    <row r="5774" spans="2:3" x14ac:dyDescent="0.3">
      <c r="B5774" s="1"/>
      <c r="C5774" s="1"/>
    </row>
    <row r="5775" spans="2:3" x14ac:dyDescent="0.3">
      <c r="B5775" s="1"/>
      <c r="C5775" s="1"/>
    </row>
    <row r="5776" spans="2:3" x14ac:dyDescent="0.3">
      <c r="B5776" s="1"/>
      <c r="C5776" s="1"/>
    </row>
    <row r="5777" spans="2:3" x14ac:dyDescent="0.3">
      <c r="B5777" s="1"/>
      <c r="C5777" s="1"/>
    </row>
    <row r="5778" spans="2:3" x14ac:dyDescent="0.3">
      <c r="B5778" s="1"/>
      <c r="C5778" s="1"/>
    </row>
    <row r="5779" spans="2:3" x14ac:dyDescent="0.3">
      <c r="B5779" s="1"/>
      <c r="C5779" s="1"/>
    </row>
    <row r="5780" spans="2:3" x14ac:dyDescent="0.3">
      <c r="B5780" s="1"/>
      <c r="C5780" s="1"/>
    </row>
    <row r="5781" spans="2:3" x14ac:dyDescent="0.3">
      <c r="B5781" s="1"/>
      <c r="C5781" s="1"/>
    </row>
    <row r="5782" spans="2:3" x14ac:dyDescent="0.3">
      <c r="B5782" s="1"/>
      <c r="C5782" s="1"/>
    </row>
    <row r="5783" spans="2:3" x14ac:dyDescent="0.3">
      <c r="B5783" s="1"/>
      <c r="C5783" s="1"/>
    </row>
    <row r="5784" spans="2:3" x14ac:dyDescent="0.3">
      <c r="B5784" s="1"/>
      <c r="C5784" s="1"/>
    </row>
    <row r="5785" spans="2:3" x14ac:dyDescent="0.3">
      <c r="B5785" s="1"/>
      <c r="C5785" s="1"/>
    </row>
    <row r="5786" spans="2:3" x14ac:dyDescent="0.3">
      <c r="B5786" s="1"/>
      <c r="C5786" s="1"/>
    </row>
    <row r="5787" spans="2:3" x14ac:dyDescent="0.3">
      <c r="B5787" s="1"/>
      <c r="C5787" s="1"/>
    </row>
    <row r="5788" spans="2:3" x14ac:dyDescent="0.3">
      <c r="B5788" s="1"/>
      <c r="C5788" s="1"/>
    </row>
    <row r="5789" spans="2:3" x14ac:dyDescent="0.3">
      <c r="B5789" s="1"/>
      <c r="C5789" s="1"/>
    </row>
    <row r="5790" spans="2:3" x14ac:dyDescent="0.3">
      <c r="B5790" s="1"/>
      <c r="C5790" s="1"/>
    </row>
    <row r="5791" spans="2:3" x14ac:dyDescent="0.3">
      <c r="B5791" s="1"/>
      <c r="C5791" s="1"/>
    </row>
    <row r="5792" spans="2:3" x14ac:dyDescent="0.3">
      <c r="B5792" s="1"/>
      <c r="C5792" s="1"/>
    </row>
    <row r="5793" spans="2:3" x14ac:dyDescent="0.3">
      <c r="B5793" s="1"/>
      <c r="C5793" s="1"/>
    </row>
    <row r="5794" spans="2:3" x14ac:dyDescent="0.3">
      <c r="B5794" s="1"/>
      <c r="C5794" s="1"/>
    </row>
    <row r="5795" spans="2:3" x14ac:dyDescent="0.3">
      <c r="B5795" s="1"/>
      <c r="C5795" s="1"/>
    </row>
    <row r="5796" spans="2:3" x14ac:dyDescent="0.3">
      <c r="B5796" s="1"/>
      <c r="C5796" s="1"/>
    </row>
    <row r="5797" spans="2:3" x14ac:dyDescent="0.3">
      <c r="B5797" s="1"/>
      <c r="C5797" s="1"/>
    </row>
    <row r="5798" spans="2:3" x14ac:dyDescent="0.3">
      <c r="B5798" s="1"/>
      <c r="C5798" s="1"/>
    </row>
    <row r="5799" spans="2:3" x14ac:dyDescent="0.3">
      <c r="B5799" s="1"/>
      <c r="C5799" s="1"/>
    </row>
    <row r="5800" spans="2:3" x14ac:dyDescent="0.3">
      <c r="B5800" s="1"/>
      <c r="C5800" s="1"/>
    </row>
    <row r="5801" spans="2:3" x14ac:dyDescent="0.3">
      <c r="B5801" s="1"/>
      <c r="C5801" s="1"/>
    </row>
    <row r="5802" spans="2:3" x14ac:dyDescent="0.3">
      <c r="B5802" s="1"/>
      <c r="C5802" s="1"/>
    </row>
    <row r="5803" spans="2:3" x14ac:dyDescent="0.3">
      <c r="B5803" s="1"/>
      <c r="C5803" s="1"/>
    </row>
    <row r="5804" spans="2:3" x14ac:dyDescent="0.3">
      <c r="B5804" s="1"/>
      <c r="C5804" s="1"/>
    </row>
    <row r="5805" spans="2:3" x14ac:dyDescent="0.3">
      <c r="B5805" s="1"/>
      <c r="C5805" s="1"/>
    </row>
    <row r="5806" spans="2:3" x14ac:dyDescent="0.3">
      <c r="B5806" s="1"/>
      <c r="C5806" s="1"/>
    </row>
    <row r="5807" spans="2:3" x14ac:dyDescent="0.3">
      <c r="B5807" s="1"/>
      <c r="C5807" s="1"/>
    </row>
    <row r="5808" spans="2:3" x14ac:dyDescent="0.3">
      <c r="B5808" s="1"/>
      <c r="C5808" s="1"/>
    </row>
    <row r="5809" spans="2:3" x14ac:dyDescent="0.3">
      <c r="B5809" s="1"/>
      <c r="C5809" s="1"/>
    </row>
    <row r="5810" spans="2:3" x14ac:dyDescent="0.3">
      <c r="B5810" s="1"/>
      <c r="C5810" s="1"/>
    </row>
    <row r="5811" spans="2:3" x14ac:dyDescent="0.3">
      <c r="B5811" s="1"/>
      <c r="C5811" s="1"/>
    </row>
    <row r="5812" spans="2:3" x14ac:dyDescent="0.3">
      <c r="B5812" s="1"/>
      <c r="C5812" s="1"/>
    </row>
    <row r="5813" spans="2:3" x14ac:dyDescent="0.3">
      <c r="B5813" s="1"/>
      <c r="C5813" s="1"/>
    </row>
    <row r="5814" spans="2:3" x14ac:dyDescent="0.3">
      <c r="B5814" s="1"/>
      <c r="C5814" s="1"/>
    </row>
    <row r="5815" spans="2:3" x14ac:dyDescent="0.3">
      <c r="B5815" s="1"/>
      <c r="C5815" s="1"/>
    </row>
    <row r="5816" spans="2:3" x14ac:dyDescent="0.3">
      <c r="B5816" s="1"/>
      <c r="C5816" s="1"/>
    </row>
    <row r="5817" spans="2:3" x14ac:dyDescent="0.3">
      <c r="B5817" s="1"/>
      <c r="C5817" s="1"/>
    </row>
    <row r="5818" spans="2:3" x14ac:dyDescent="0.3">
      <c r="B5818" s="1"/>
      <c r="C5818" s="1"/>
    </row>
    <row r="5819" spans="2:3" x14ac:dyDescent="0.3">
      <c r="B5819" s="1"/>
      <c r="C5819" s="1"/>
    </row>
    <row r="5820" spans="2:3" x14ac:dyDescent="0.3">
      <c r="B5820" s="1"/>
      <c r="C5820" s="1"/>
    </row>
    <row r="5821" spans="2:3" x14ac:dyDescent="0.3">
      <c r="B5821" s="1"/>
      <c r="C5821" s="1"/>
    </row>
    <row r="5822" spans="2:3" x14ac:dyDescent="0.3">
      <c r="B5822" s="1"/>
      <c r="C5822" s="1"/>
    </row>
    <row r="5823" spans="2:3" x14ac:dyDescent="0.3">
      <c r="B5823" s="1"/>
      <c r="C5823" s="1"/>
    </row>
    <row r="5824" spans="2:3" x14ac:dyDescent="0.3">
      <c r="B5824" s="1"/>
      <c r="C5824" s="1"/>
    </row>
    <row r="5825" spans="2:3" x14ac:dyDescent="0.3">
      <c r="B5825" s="1"/>
      <c r="C5825" s="1"/>
    </row>
    <row r="5826" spans="2:3" x14ac:dyDescent="0.3">
      <c r="B5826" s="1"/>
      <c r="C5826" s="1"/>
    </row>
    <row r="5827" spans="2:3" x14ac:dyDescent="0.3">
      <c r="B5827" s="1"/>
      <c r="C5827" s="1"/>
    </row>
    <row r="5828" spans="2:3" x14ac:dyDescent="0.3">
      <c r="B5828" s="1"/>
      <c r="C5828" s="1"/>
    </row>
    <row r="5829" spans="2:3" x14ac:dyDescent="0.3">
      <c r="B5829" s="1"/>
      <c r="C5829" s="1"/>
    </row>
    <row r="5830" spans="2:3" x14ac:dyDescent="0.3">
      <c r="B5830" s="1"/>
      <c r="C5830" s="1"/>
    </row>
    <row r="5831" spans="2:3" x14ac:dyDescent="0.3">
      <c r="B5831" s="1"/>
      <c r="C5831" s="1"/>
    </row>
    <row r="5832" spans="2:3" x14ac:dyDescent="0.3">
      <c r="B5832" s="1"/>
      <c r="C5832" s="1"/>
    </row>
    <row r="5833" spans="2:3" x14ac:dyDescent="0.3">
      <c r="B5833" s="1"/>
      <c r="C5833" s="1"/>
    </row>
    <row r="5834" spans="2:3" x14ac:dyDescent="0.3">
      <c r="B5834" s="1"/>
      <c r="C5834" s="1"/>
    </row>
    <row r="5835" spans="2:3" x14ac:dyDescent="0.3">
      <c r="B5835" s="1"/>
      <c r="C5835" s="1"/>
    </row>
    <row r="5836" spans="2:3" x14ac:dyDescent="0.3">
      <c r="B5836" s="1"/>
      <c r="C5836" s="1"/>
    </row>
    <row r="5837" spans="2:3" x14ac:dyDescent="0.3">
      <c r="B5837" s="1"/>
      <c r="C5837" s="1"/>
    </row>
    <row r="5838" spans="2:3" x14ac:dyDescent="0.3">
      <c r="B5838" s="1"/>
      <c r="C5838" s="1"/>
    </row>
    <row r="5839" spans="2:3" x14ac:dyDescent="0.3">
      <c r="B5839" s="1"/>
      <c r="C5839" s="1"/>
    </row>
    <row r="5840" spans="2:3" x14ac:dyDescent="0.3">
      <c r="B5840" s="1"/>
      <c r="C5840" s="1"/>
    </row>
    <row r="5841" spans="2:3" x14ac:dyDescent="0.3">
      <c r="B5841" s="1"/>
      <c r="C5841" s="1"/>
    </row>
    <row r="5842" spans="2:3" x14ac:dyDescent="0.3">
      <c r="B5842" s="1"/>
      <c r="C5842" s="1"/>
    </row>
    <row r="5843" spans="2:3" x14ac:dyDescent="0.3">
      <c r="B5843" s="1"/>
      <c r="C5843" s="1"/>
    </row>
    <row r="5844" spans="2:3" x14ac:dyDescent="0.3">
      <c r="B5844" s="1"/>
      <c r="C5844" s="1"/>
    </row>
    <row r="5845" spans="2:3" x14ac:dyDescent="0.3">
      <c r="B5845" s="1"/>
      <c r="C5845" s="1"/>
    </row>
    <row r="5846" spans="2:3" x14ac:dyDescent="0.3">
      <c r="B5846" s="1"/>
      <c r="C5846" s="1"/>
    </row>
    <row r="5847" spans="2:3" x14ac:dyDescent="0.3">
      <c r="B5847" s="1"/>
      <c r="C5847" s="1"/>
    </row>
    <row r="5848" spans="2:3" x14ac:dyDescent="0.3">
      <c r="B5848" s="1"/>
      <c r="C5848" s="1"/>
    </row>
    <row r="5849" spans="2:3" x14ac:dyDescent="0.3">
      <c r="B5849" s="1"/>
      <c r="C5849" s="1"/>
    </row>
    <row r="5850" spans="2:3" x14ac:dyDescent="0.3">
      <c r="B5850" s="1"/>
      <c r="C5850" s="1"/>
    </row>
    <row r="5851" spans="2:3" x14ac:dyDescent="0.3">
      <c r="B5851" s="1"/>
      <c r="C5851" s="1"/>
    </row>
    <row r="5852" spans="2:3" x14ac:dyDescent="0.3">
      <c r="B5852" s="1"/>
      <c r="C5852" s="1"/>
    </row>
    <row r="5853" spans="2:3" x14ac:dyDescent="0.3">
      <c r="B5853" s="1"/>
      <c r="C5853" s="1"/>
    </row>
    <row r="5854" spans="2:3" x14ac:dyDescent="0.3">
      <c r="B5854" s="1"/>
      <c r="C5854" s="1"/>
    </row>
    <row r="5855" spans="2:3" x14ac:dyDescent="0.3">
      <c r="B5855" s="1"/>
      <c r="C5855" s="1"/>
    </row>
    <row r="5856" spans="2:3" x14ac:dyDescent="0.3">
      <c r="B5856" s="1"/>
      <c r="C5856" s="1"/>
    </row>
    <row r="5857" spans="2:3" x14ac:dyDescent="0.3">
      <c r="B5857" s="1"/>
      <c r="C5857" s="1"/>
    </row>
    <row r="5858" spans="2:3" x14ac:dyDescent="0.3">
      <c r="B5858" s="1"/>
      <c r="C5858" s="1"/>
    </row>
    <row r="5859" spans="2:3" x14ac:dyDescent="0.3">
      <c r="B5859" s="1"/>
      <c r="C5859" s="1"/>
    </row>
    <row r="5860" spans="2:3" x14ac:dyDescent="0.3">
      <c r="B5860" s="1"/>
      <c r="C5860" s="1"/>
    </row>
    <row r="5861" spans="2:3" x14ac:dyDescent="0.3">
      <c r="B5861" s="1"/>
      <c r="C5861" s="1"/>
    </row>
    <row r="5862" spans="2:3" x14ac:dyDescent="0.3">
      <c r="B5862" s="1"/>
      <c r="C5862" s="1"/>
    </row>
    <row r="5863" spans="2:3" x14ac:dyDescent="0.3">
      <c r="B5863" s="1"/>
      <c r="C5863" s="1"/>
    </row>
    <row r="5864" spans="2:3" x14ac:dyDescent="0.3">
      <c r="B5864" s="1"/>
      <c r="C5864" s="1"/>
    </row>
    <row r="5865" spans="2:3" x14ac:dyDescent="0.3">
      <c r="B5865" s="1"/>
      <c r="C5865" s="1"/>
    </row>
    <row r="5866" spans="2:3" x14ac:dyDescent="0.3">
      <c r="B5866" s="1"/>
      <c r="C5866" s="1"/>
    </row>
    <row r="5867" spans="2:3" x14ac:dyDescent="0.3">
      <c r="B5867" s="1"/>
      <c r="C5867" s="1"/>
    </row>
    <row r="5868" spans="2:3" x14ac:dyDescent="0.3">
      <c r="B5868" s="1"/>
      <c r="C5868" s="1"/>
    </row>
    <row r="5869" spans="2:3" x14ac:dyDescent="0.3">
      <c r="B5869" s="1"/>
      <c r="C5869" s="1"/>
    </row>
    <row r="5870" spans="2:3" x14ac:dyDescent="0.3">
      <c r="B5870" s="1"/>
      <c r="C5870" s="1"/>
    </row>
    <row r="5871" spans="2:3" x14ac:dyDescent="0.3">
      <c r="B5871" s="1"/>
      <c r="C5871" s="1"/>
    </row>
    <row r="5872" spans="2:3" x14ac:dyDescent="0.3">
      <c r="B5872" s="1"/>
      <c r="C5872" s="1"/>
    </row>
    <row r="5873" spans="2:3" x14ac:dyDescent="0.3">
      <c r="B5873" s="1"/>
      <c r="C5873" s="1"/>
    </row>
    <row r="5874" spans="2:3" x14ac:dyDescent="0.3">
      <c r="B5874" s="1"/>
      <c r="C5874" s="1"/>
    </row>
    <row r="5875" spans="2:3" x14ac:dyDescent="0.3">
      <c r="B5875" s="1"/>
      <c r="C5875" s="1"/>
    </row>
    <row r="5876" spans="2:3" x14ac:dyDescent="0.3">
      <c r="B5876" s="1"/>
      <c r="C5876" s="1"/>
    </row>
    <row r="5877" spans="2:3" x14ac:dyDescent="0.3">
      <c r="B5877" s="1"/>
      <c r="C5877" s="1"/>
    </row>
    <row r="5878" spans="2:3" x14ac:dyDescent="0.3">
      <c r="B5878" s="1"/>
      <c r="C5878" s="1"/>
    </row>
    <row r="5879" spans="2:3" x14ac:dyDescent="0.3">
      <c r="B5879" s="1"/>
      <c r="C5879" s="1"/>
    </row>
    <row r="5880" spans="2:3" x14ac:dyDescent="0.3">
      <c r="B5880" s="1"/>
      <c r="C5880" s="1"/>
    </row>
    <row r="5881" spans="2:3" x14ac:dyDescent="0.3">
      <c r="B5881" s="1"/>
      <c r="C5881" s="1"/>
    </row>
    <row r="5882" spans="2:3" x14ac:dyDescent="0.3">
      <c r="B5882" s="1"/>
      <c r="C5882" s="1"/>
    </row>
    <row r="5883" spans="2:3" x14ac:dyDescent="0.3">
      <c r="B5883" s="1"/>
      <c r="C5883" s="1"/>
    </row>
    <row r="5884" spans="2:3" x14ac:dyDescent="0.3">
      <c r="B5884" s="1"/>
      <c r="C5884" s="1"/>
    </row>
    <row r="5885" spans="2:3" x14ac:dyDescent="0.3">
      <c r="B5885" s="1"/>
      <c r="C5885" s="1"/>
    </row>
    <row r="5886" spans="2:3" x14ac:dyDescent="0.3">
      <c r="B5886" s="1"/>
      <c r="C5886" s="1"/>
    </row>
    <row r="5887" spans="2:3" x14ac:dyDescent="0.3">
      <c r="B5887" s="1"/>
      <c r="C5887" s="1"/>
    </row>
    <row r="5888" spans="2:3" x14ac:dyDescent="0.3">
      <c r="B5888" s="1"/>
      <c r="C5888" s="1"/>
    </row>
    <row r="5889" spans="2:3" x14ac:dyDescent="0.3">
      <c r="B5889" s="1"/>
      <c r="C5889" s="1"/>
    </row>
    <row r="5890" spans="2:3" x14ac:dyDescent="0.3">
      <c r="B5890" s="1"/>
      <c r="C5890" s="1"/>
    </row>
    <row r="5891" spans="2:3" x14ac:dyDescent="0.3">
      <c r="B5891" s="1"/>
      <c r="C5891" s="1"/>
    </row>
    <row r="5892" spans="2:3" x14ac:dyDescent="0.3">
      <c r="B5892" s="1"/>
      <c r="C5892" s="1"/>
    </row>
    <row r="5893" spans="2:3" x14ac:dyDescent="0.3">
      <c r="B5893" s="1"/>
      <c r="C5893" s="1"/>
    </row>
    <row r="5894" spans="2:3" x14ac:dyDescent="0.3">
      <c r="B5894" s="1"/>
      <c r="C5894" s="1"/>
    </row>
    <row r="5895" spans="2:3" x14ac:dyDescent="0.3">
      <c r="B5895" s="1"/>
      <c r="C5895" s="1"/>
    </row>
    <row r="5896" spans="2:3" x14ac:dyDescent="0.3">
      <c r="B5896" s="1"/>
      <c r="C5896" s="1"/>
    </row>
    <row r="5897" spans="2:3" x14ac:dyDescent="0.3">
      <c r="B5897" s="1"/>
      <c r="C5897" s="1"/>
    </row>
    <row r="5898" spans="2:3" x14ac:dyDescent="0.3">
      <c r="B5898" s="1"/>
      <c r="C5898" s="1"/>
    </row>
    <row r="5899" spans="2:3" x14ac:dyDescent="0.3">
      <c r="B5899" s="1"/>
      <c r="C5899" s="1"/>
    </row>
    <row r="5900" spans="2:3" x14ac:dyDescent="0.3">
      <c r="B5900" s="1"/>
      <c r="C5900" s="1"/>
    </row>
    <row r="5901" spans="2:3" x14ac:dyDescent="0.3">
      <c r="B5901" s="1"/>
      <c r="C5901" s="1"/>
    </row>
    <row r="5902" spans="2:3" x14ac:dyDescent="0.3">
      <c r="B5902" s="1"/>
      <c r="C5902" s="1"/>
    </row>
    <row r="5903" spans="2:3" x14ac:dyDescent="0.3">
      <c r="B5903" s="1"/>
      <c r="C5903" s="1"/>
    </row>
    <row r="5904" spans="2:3" x14ac:dyDescent="0.3">
      <c r="B5904" s="1"/>
      <c r="C5904" s="1"/>
    </row>
    <row r="5905" spans="2:3" x14ac:dyDescent="0.3">
      <c r="B5905" s="1"/>
      <c r="C5905" s="1"/>
    </row>
    <row r="5906" spans="2:3" x14ac:dyDescent="0.3">
      <c r="B5906" s="1"/>
      <c r="C5906" s="1"/>
    </row>
    <row r="5907" spans="2:3" x14ac:dyDescent="0.3">
      <c r="B5907" s="1"/>
      <c r="C5907" s="1"/>
    </row>
    <row r="5908" spans="2:3" x14ac:dyDescent="0.3">
      <c r="B5908" s="1"/>
      <c r="C5908" s="1"/>
    </row>
    <row r="5909" spans="2:3" x14ac:dyDescent="0.3">
      <c r="B5909" s="1"/>
      <c r="C5909" s="1"/>
    </row>
    <row r="5910" spans="2:3" x14ac:dyDescent="0.3">
      <c r="B5910" s="1"/>
      <c r="C5910" s="1"/>
    </row>
    <row r="5911" spans="2:3" x14ac:dyDescent="0.3">
      <c r="B5911" s="1"/>
      <c r="C5911" s="1"/>
    </row>
    <row r="5912" spans="2:3" x14ac:dyDescent="0.3">
      <c r="B5912" s="1"/>
      <c r="C5912" s="1"/>
    </row>
    <row r="5913" spans="2:3" x14ac:dyDescent="0.3">
      <c r="B5913" s="1"/>
      <c r="C5913" s="1"/>
    </row>
    <row r="5914" spans="2:3" x14ac:dyDescent="0.3">
      <c r="B5914" s="1"/>
      <c r="C5914" s="1"/>
    </row>
    <row r="5915" spans="2:3" x14ac:dyDescent="0.3">
      <c r="B5915" s="1"/>
      <c r="C5915" s="1"/>
    </row>
    <row r="5916" spans="2:3" x14ac:dyDescent="0.3">
      <c r="B5916" s="1"/>
      <c r="C5916" s="1"/>
    </row>
    <row r="5917" spans="2:3" x14ac:dyDescent="0.3">
      <c r="B5917" s="1"/>
      <c r="C5917" s="1"/>
    </row>
    <row r="5918" spans="2:3" x14ac:dyDescent="0.3">
      <c r="B5918" s="1"/>
      <c r="C5918" s="1"/>
    </row>
    <row r="5919" spans="2:3" x14ac:dyDescent="0.3">
      <c r="B5919" s="1"/>
      <c r="C5919" s="1"/>
    </row>
    <row r="5920" spans="2:3" x14ac:dyDescent="0.3">
      <c r="B5920" s="1"/>
      <c r="C5920" s="1"/>
    </row>
    <row r="5921" spans="2:3" x14ac:dyDescent="0.3">
      <c r="B5921" s="1"/>
      <c r="C5921" s="1"/>
    </row>
    <row r="5922" spans="2:3" x14ac:dyDescent="0.3">
      <c r="B5922" s="1"/>
      <c r="C5922" s="1"/>
    </row>
    <row r="5923" spans="2:3" x14ac:dyDescent="0.3">
      <c r="B5923" s="1"/>
      <c r="C5923" s="1"/>
    </row>
    <row r="5924" spans="2:3" x14ac:dyDescent="0.3">
      <c r="B5924" s="1"/>
      <c r="C5924" s="1"/>
    </row>
    <row r="5925" spans="2:3" x14ac:dyDescent="0.3">
      <c r="B5925" s="1"/>
      <c r="C5925" s="1"/>
    </row>
    <row r="5926" spans="2:3" x14ac:dyDescent="0.3">
      <c r="B5926" s="1"/>
      <c r="C5926" s="1"/>
    </row>
    <row r="5927" spans="2:3" x14ac:dyDescent="0.3">
      <c r="B5927" s="1"/>
      <c r="C5927" s="1"/>
    </row>
    <row r="5928" spans="2:3" x14ac:dyDescent="0.3">
      <c r="B5928" s="1"/>
      <c r="C5928" s="1"/>
    </row>
    <row r="5929" spans="2:3" x14ac:dyDescent="0.3">
      <c r="B5929" s="1"/>
      <c r="C5929" s="1"/>
    </row>
    <row r="5930" spans="2:3" x14ac:dyDescent="0.3">
      <c r="B5930" s="1"/>
      <c r="C5930" s="1"/>
    </row>
    <row r="5931" spans="2:3" x14ac:dyDescent="0.3">
      <c r="B5931" s="1"/>
      <c r="C5931" s="1"/>
    </row>
    <row r="5932" spans="2:3" x14ac:dyDescent="0.3">
      <c r="B5932" s="1"/>
      <c r="C5932" s="1"/>
    </row>
    <row r="5933" spans="2:3" x14ac:dyDescent="0.3">
      <c r="B5933" s="1"/>
      <c r="C5933" s="1"/>
    </row>
    <row r="5934" spans="2:3" x14ac:dyDescent="0.3">
      <c r="B5934" s="1"/>
      <c r="C5934" s="1"/>
    </row>
    <row r="5935" spans="2:3" x14ac:dyDescent="0.3">
      <c r="B5935" s="1"/>
      <c r="C5935" s="1"/>
    </row>
    <row r="5936" spans="2:3" x14ac:dyDescent="0.3">
      <c r="B5936" s="1"/>
      <c r="C5936" s="1"/>
    </row>
    <row r="5937" spans="2:3" x14ac:dyDescent="0.3">
      <c r="B5937" s="1"/>
      <c r="C5937" s="1"/>
    </row>
    <row r="5938" spans="2:3" x14ac:dyDescent="0.3">
      <c r="B5938" s="1"/>
      <c r="C5938" s="1"/>
    </row>
    <row r="5939" spans="2:3" x14ac:dyDescent="0.3">
      <c r="B5939" s="1"/>
      <c r="C5939" s="1"/>
    </row>
    <row r="5940" spans="2:3" x14ac:dyDescent="0.3">
      <c r="B5940" s="1"/>
      <c r="C5940" s="1"/>
    </row>
    <row r="5941" spans="2:3" x14ac:dyDescent="0.3">
      <c r="B5941" s="1"/>
      <c r="C5941" s="1"/>
    </row>
    <row r="5942" spans="2:3" x14ac:dyDescent="0.3">
      <c r="B5942" s="1"/>
      <c r="C5942" s="1"/>
    </row>
    <row r="5943" spans="2:3" x14ac:dyDescent="0.3">
      <c r="B5943" s="1"/>
      <c r="C5943" s="1"/>
    </row>
    <row r="5944" spans="2:3" x14ac:dyDescent="0.3">
      <c r="B5944" s="1"/>
      <c r="C5944" s="1"/>
    </row>
    <row r="5945" spans="2:3" x14ac:dyDescent="0.3">
      <c r="B5945" s="1"/>
      <c r="C5945" s="1"/>
    </row>
    <row r="5946" spans="2:3" x14ac:dyDescent="0.3">
      <c r="B5946" s="1"/>
      <c r="C5946" s="1"/>
    </row>
    <row r="5947" spans="2:3" x14ac:dyDescent="0.3">
      <c r="B5947" s="1"/>
      <c r="C5947" s="1"/>
    </row>
    <row r="5948" spans="2:3" x14ac:dyDescent="0.3">
      <c r="B5948" s="1"/>
      <c r="C5948" s="1"/>
    </row>
    <row r="5949" spans="2:3" x14ac:dyDescent="0.3">
      <c r="B5949" s="1"/>
      <c r="C5949" s="1"/>
    </row>
    <row r="5950" spans="2:3" x14ac:dyDescent="0.3">
      <c r="B5950" s="1"/>
      <c r="C5950" s="1"/>
    </row>
    <row r="5951" spans="2:3" x14ac:dyDescent="0.3">
      <c r="B5951" s="1"/>
      <c r="C5951" s="1"/>
    </row>
    <row r="5952" spans="2:3" x14ac:dyDescent="0.3">
      <c r="B5952" s="1"/>
      <c r="C5952" s="1"/>
    </row>
    <row r="5953" spans="2:3" x14ac:dyDescent="0.3">
      <c r="B5953" s="1"/>
      <c r="C5953" s="1"/>
    </row>
    <row r="5954" spans="2:3" x14ac:dyDescent="0.3">
      <c r="B5954" s="1"/>
      <c r="C5954" s="1"/>
    </row>
    <row r="5955" spans="2:3" x14ac:dyDescent="0.3">
      <c r="B5955" s="1"/>
      <c r="C5955" s="1"/>
    </row>
    <row r="5956" spans="2:3" x14ac:dyDescent="0.3">
      <c r="B5956" s="1"/>
      <c r="C5956" s="1"/>
    </row>
    <row r="5957" spans="2:3" x14ac:dyDescent="0.3">
      <c r="B5957" s="1"/>
      <c r="C5957" s="1"/>
    </row>
    <row r="5958" spans="2:3" x14ac:dyDescent="0.3">
      <c r="B5958" s="1"/>
      <c r="C5958" s="1"/>
    </row>
    <row r="5959" spans="2:3" x14ac:dyDescent="0.3">
      <c r="B5959" s="1"/>
      <c r="C5959" s="1"/>
    </row>
    <row r="5960" spans="2:3" x14ac:dyDescent="0.3">
      <c r="B5960" s="1"/>
      <c r="C5960" s="1"/>
    </row>
    <row r="5961" spans="2:3" x14ac:dyDescent="0.3">
      <c r="B5961" s="1"/>
      <c r="C5961" s="1"/>
    </row>
    <row r="5962" spans="2:3" x14ac:dyDescent="0.3">
      <c r="B5962" s="1"/>
      <c r="C5962" s="1"/>
    </row>
    <row r="5963" spans="2:3" x14ac:dyDescent="0.3">
      <c r="B5963" s="1"/>
      <c r="C5963" s="1"/>
    </row>
    <row r="5964" spans="2:3" x14ac:dyDescent="0.3">
      <c r="B5964" s="1"/>
      <c r="C5964" s="1"/>
    </row>
    <row r="5965" spans="2:3" x14ac:dyDescent="0.3">
      <c r="B5965" s="1"/>
      <c r="C5965" s="1"/>
    </row>
    <row r="5966" spans="2:3" x14ac:dyDescent="0.3">
      <c r="B5966" s="1"/>
      <c r="C5966" s="1"/>
    </row>
    <row r="5967" spans="2:3" x14ac:dyDescent="0.3">
      <c r="B5967" s="1"/>
      <c r="C5967" s="1"/>
    </row>
    <row r="5968" spans="2:3" x14ac:dyDescent="0.3">
      <c r="B5968" s="1"/>
      <c r="C5968" s="1"/>
    </row>
    <row r="5969" spans="2:3" x14ac:dyDescent="0.3">
      <c r="B5969" s="1"/>
      <c r="C5969" s="1"/>
    </row>
    <row r="5970" spans="2:3" x14ac:dyDescent="0.3">
      <c r="B5970" s="1"/>
      <c r="C5970" s="1"/>
    </row>
    <row r="5971" spans="2:3" x14ac:dyDescent="0.3">
      <c r="B5971" s="1"/>
      <c r="C5971" s="1"/>
    </row>
    <row r="5972" spans="2:3" x14ac:dyDescent="0.3">
      <c r="B5972" s="1"/>
      <c r="C5972" s="1"/>
    </row>
    <row r="5973" spans="2:3" x14ac:dyDescent="0.3">
      <c r="B5973" s="1"/>
      <c r="C5973" s="1"/>
    </row>
    <row r="5974" spans="2:3" x14ac:dyDescent="0.3">
      <c r="B5974" s="1"/>
      <c r="C5974" s="1"/>
    </row>
    <row r="5975" spans="2:3" x14ac:dyDescent="0.3">
      <c r="B5975" s="1"/>
      <c r="C5975" s="1"/>
    </row>
    <row r="5976" spans="2:3" x14ac:dyDescent="0.3">
      <c r="B5976" s="1"/>
      <c r="C5976" s="1"/>
    </row>
    <row r="5977" spans="2:3" x14ac:dyDescent="0.3">
      <c r="B5977" s="1"/>
      <c r="C5977" s="1"/>
    </row>
    <row r="5978" spans="2:3" x14ac:dyDescent="0.3">
      <c r="B5978" s="1"/>
      <c r="C5978" s="1"/>
    </row>
    <row r="5979" spans="2:3" x14ac:dyDescent="0.3">
      <c r="B5979" s="1"/>
      <c r="C5979" s="1"/>
    </row>
    <row r="5980" spans="2:3" x14ac:dyDescent="0.3">
      <c r="B5980" s="1"/>
      <c r="C5980" s="1"/>
    </row>
    <row r="5981" spans="2:3" x14ac:dyDescent="0.3">
      <c r="B5981" s="1"/>
      <c r="C5981" s="1"/>
    </row>
    <row r="5982" spans="2:3" x14ac:dyDescent="0.3">
      <c r="B5982" s="1"/>
      <c r="C5982" s="1"/>
    </row>
    <row r="5983" spans="2:3" x14ac:dyDescent="0.3">
      <c r="B5983" s="1"/>
      <c r="C5983" s="1"/>
    </row>
    <row r="5984" spans="2:3" x14ac:dyDescent="0.3">
      <c r="B5984" s="1"/>
      <c r="C5984" s="1"/>
    </row>
    <row r="5985" spans="2:3" x14ac:dyDescent="0.3">
      <c r="B5985" s="1"/>
      <c r="C5985" s="1"/>
    </row>
    <row r="5986" spans="2:3" x14ac:dyDescent="0.3">
      <c r="B5986" s="1"/>
      <c r="C5986" s="1"/>
    </row>
    <row r="5987" spans="2:3" x14ac:dyDescent="0.3">
      <c r="B5987" s="1"/>
      <c r="C5987" s="1"/>
    </row>
    <row r="5988" spans="2:3" x14ac:dyDescent="0.3">
      <c r="B5988" s="1"/>
      <c r="C5988" s="1"/>
    </row>
    <row r="5989" spans="2:3" x14ac:dyDescent="0.3">
      <c r="B5989" s="1"/>
      <c r="C5989" s="1"/>
    </row>
    <row r="5990" spans="2:3" x14ac:dyDescent="0.3">
      <c r="B5990" s="1"/>
      <c r="C5990" s="1"/>
    </row>
    <row r="5991" spans="2:3" x14ac:dyDescent="0.3">
      <c r="B5991" s="1"/>
      <c r="C5991" s="1"/>
    </row>
    <row r="5992" spans="2:3" x14ac:dyDescent="0.3">
      <c r="B5992" s="1"/>
      <c r="C5992" s="1"/>
    </row>
    <row r="5993" spans="2:3" x14ac:dyDescent="0.3">
      <c r="B5993" s="1"/>
      <c r="C5993" s="1"/>
    </row>
    <row r="5994" spans="2:3" x14ac:dyDescent="0.3">
      <c r="B5994" s="1"/>
      <c r="C5994" s="1"/>
    </row>
    <row r="5995" spans="2:3" x14ac:dyDescent="0.3">
      <c r="B5995" s="1"/>
      <c r="C5995" s="1"/>
    </row>
    <row r="5996" spans="2:3" x14ac:dyDescent="0.3">
      <c r="B5996" s="1"/>
      <c r="C5996" s="1"/>
    </row>
    <row r="5997" spans="2:3" x14ac:dyDescent="0.3">
      <c r="B5997" s="1"/>
      <c r="C5997" s="1"/>
    </row>
    <row r="5998" spans="2:3" x14ac:dyDescent="0.3">
      <c r="B5998" s="1"/>
      <c r="C5998" s="1"/>
    </row>
    <row r="5999" spans="2:3" x14ac:dyDescent="0.3">
      <c r="B5999" s="1"/>
      <c r="C5999" s="1"/>
    </row>
    <row r="6000" spans="2:3" x14ac:dyDescent="0.3">
      <c r="B6000" s="1"/>
      <c r="C6000" s="1"/>
    </row>
    <row r="6001" spans="2:3" x14ac:dyDescent="0.3">
      <c r="B6001" s="1"/>
      <c r="C6001" s="1"/>
    </row>
    <row r="6002" spans="2:3" x14ac:dyDescent="0.3">
      <c r="B6002" s="1"/>
      <c r="C6002" s="1"/>
    </row>
    <row r="6003" spans="2:3" x14ac:dyDescent="0.3">
      <c r="B6003" s="1"/>
      <c r="C6003" s="1"/>
    </row>
    <row r="6004" spans="2:3" x14ac:dyDescent="0.3">
      <c r="B6004" s="1"/>
      <c r="C6004" s="1"/>
    </row>
    <row r="6005" spans="2:3" x14ac:dyDescent="0.3">
      <c r="B6005" s="1"/>
      <c r="C6005" s="1"/>
    </row>
    <row r="6006" spans="2:3" x14ac:dyDescent="0.3">
      <c r="B6006" s="1"/>
      <c r="C6006" s="1"/>
    </row>
    <row r="6007" spans="2:3" x14ac:dyDescent="0.3">
      <c r="B6007" s="1"/>
      <c r="C6007" s="1"/>
    </row>
    <row r="6008" spans="2:3" x14ac:dyDescent="0.3">
      <c r="B6008" s="1"/>
      <c r="C6008" s="1"/>
    </row>
    <row r="6009" spans="2:3" x14ac:dyDescent="0.3">
      <c r="B6009" s="1"/>
      <c r="C6009" s="1"/>
    </row>
    <row r="6010" spans="2:3" x14ac:dyDescent="0.3">
      <c r="B6010" s="1"/>
      <c r="C6010" s="1"/>
    </row>
    <row r="6011" spans="2:3" x14ac:dyDescent="0.3">
      <c r="B6011" s="1"/>
      <c r="C6011" s="1"/>
    </row>
    <row r="6012" spans="2:3" x14ac:dyDescent="0.3">
      <c r="B6012" s="1"/>
      <c r="C6012" s="1"/>
    </row>
    <row r="6013" spans="2:3" x14ac:dyDescent="0.3">
      <c r="B6013" s="1"/>
      <c r="C6013" s="1"/>
    </row>
    <row r="6014" spans="2:3" x14ac:dyDescent="0.3">
      <c r="B6014" s="1"/>
      <c r="C6014" s="1"/>
    </row>
    <row r="6015" spans="2:3" x14ac:dyDescent="0.3">
      <c r="B6015" s="1"/>
      <c r="C6015" s="1"/>
    </row>
    <row r="6016" spans="2:3" x14ac:dyDescent="0.3">
      <c r="B6016" s="1"/>
      <c r="C6016" s="1"/>
    </row>
    <row r="6017" spans="2:3" x14ac:dyDescent="0.3">
      <c r="B6017" s="1"/>
      <c r="C6017" s="1"/>
    </row>
    <row r="6018" spans="2:3" x14ac:dyDescent="0.3">
      <c r="B6018" s="1"/>
      <c r="C6018" s="1"/>
    </row>
    <row r="6019" spans="2:3" x14ac:dyDescent="0.3">
      <c r="B6019" s="1"/>
      <c r="C6019" s="1"/>
    </row>
    <row r="6020" spans="2:3" x14ac:dyDescent="0.3">
      <c r="B6020" s="1"/>
      <c r="C6020" s="1"/>
    </row>
    <row r="6021" spans="2:3" x14ac:dyDescent="0.3">
      <c r="B6021" s="1"/>
      <c r="C6021" s="1"/>
    </row>
    <row r="6022" spans="2:3" x14ac:dyDescent="0.3">
      <c r="B6022" s="1"/>
      <c r="C6022" s="1"/>
    </row>
    <row r="6023" spans="2:3" x14ac:dyDescent="0.3">
      <c r="B6023" s="1"/>
      <c r="C6023" s="1"/>
    </row>
    <row r="6024" spans="2:3" x14ac:dyDescent="0.3">
      <c r="B6024" s="1"/>
      <c r="C6024" s="1"/>
    </row>
    <row r="6025" spans="2:3" x14ac:dyDescent="0.3">
      <c r="B6025" s="1"/>
      <c r="C6025" s="1"/>
    </row>
    <row r="6026" spans="2:3" x14ac:dyDescent="0.3">
      <c r="B6026" s="1"/>
      <c r="C6026" s="1"/>
    </row>
    <row r="6027" spans="2:3" x14ac:dyDescent="0.3">
      <c r="B6027" s="1"/>
      <c r="C6027" s="1"/>
    </row>
    <row r="6028" spans="2:3" x14ac:dyDescent="0.3">
      <c r="B6028" s="1"/>
      <c r="C6028" s="1"/>
    </row>
    <row r="6029" spans="2:3" x14ac:dyDescent="0.3">
      <c r="B6029" s="1"/>
      <c r="C6029" s="1"/>
    </row>
    <row r="6030" spans="2:3" x14ac:dyDescent="0.3">
      <c r="B6030" s="1"/>
      <c r="C6030" s="1"/>
    </row>
    <row r="6031" spans="2:3" x14ac:dyDescent="0.3">
      <c r="B6031" s="1"/>
      <c r="C6031" s="1"/>
    </row>
    <row r="6032" spans="2:3" x14ac:dyDescent="0.3">
      <c r="B6032" s="1"/>
      <c r="C6032" s="1"/>
    </row>
    <row r="6033" spans="2:3" x14ac:dyDescent="0.3">
      <c r="B6033" s="1"/>
      <c r="C6033" s="1"/>
    </row>
    <row r="6034" spans="2:3" x14ac:dyDescent="0.3">
      <c r="B6034" s="1"/>
      <c r="C6034" s="1"/>
    </row>
    <row r="6035" spans="2:3" x14ac:dyDescent="0.3">
      <c r="B6035" s="1"/>
      <c r="C6035" s="1"/>
    </row>
    <row r="6036" spans="2:3" x14ac:dyDescent="0.3">
      <c r="B6036" s="1"/>
      <c r="C6036" s="1"/>
    </row>
    <row r="6037" spans="2:3" x14ac:dyDescent="0.3">
      <c r="B6037" s="1"/>
      <c r="C6037" s="1"/>
    </row>
    <row r="6038" spans="2:3" x14ac:dyDescent="0.3">
      <c r="B6038" s="1"/>
      <c r="C6038" s="1"/>
    </row>
    <row r="6039" spans="2:3" x14ac:dyDescent="0.3">
      <c r="B6039" s="1"/>
      <c r="C6039" s="1"/>
    </row>
    <row r="6040" spans="2:3" x14ac:dyDescent="0.3">
      <c r="B6040" s="1"/>
      <c r="C6040" s="1"/>
    </row>
    <row r="6041" spans="2:3" x14ac:dyDescent="0.3">
      <c r="B6041" s="1"/>
      <c r="C6041" s="1"/>
    </row>
    <row r="6042" spans="2:3" x14ac:dyDescent="0.3">
      <c r="B6042" s="1"/>
      <c r="C6042" s="1"/>
    </row>
    <row r="6043" spans="2:3" x14ac:dyDescent="0.3">
      <c r="B6043" s="1"/>
      <c r="C6043" s="1"/>
    </row>
    <row r="6044" spans="2:3" x14ac:dyDescent="0.3">
      <c r="B6044" s="1"/>
      <c r="C6044" s="1"/>
    </row>
    <row r="6045" spans="2:3" x14ac:dyDescent="0.3">
      <c r="B6045" s="1"/>
      <c r="C6045" s="1"/>
    </row>
    <row r="6046" spans="2:3" x14ac:dyDescent="0.3">
      <c r="B6046" s="1"/>
      <c r="C6046" s="1"/>
    </row>
    <row r="6047" spans="2:3" x14ac:dyDescent="0.3">
      <c r="B6047" s="1"/>
      <c r="C6047" s="1"/>
    </row>
    <row r="6048" spans="2:3" x14ac:dyDescent="0.3">
      <c r="B6048" s="1"/>
      <c r="C6048" s="1"/>
    </row>
    <row r="6049" spans="2:3" x14ac:dyDescent="0.3">
      <c r="B6049" s="1"/>
      <c r="C6049" s="1"/>
    </row>
    <row r="6050" spans="2:3" x14ac:dyDescent="0.3">
      <c r="B6050" s="1"/>
      <c r="C6050" s="1"/>
    </row>
    <row r="6051" spans="2:3" x14ac:dyDescent="0.3">
      <c r="B6051" s="1"/>
      <c r="C6051" s="1"/>
    </row>
    <row r="6052" spans="2:3" x14ac:dyDescent="0.3">
      <c r="B6052" s="1"/>
      <c r="C6052" s="1"/>
    </row>
    <row r="6053" spans="2:3" x14ac:dyDescent="0.3">
      <c r="B6053" s="1"/>
      <c r="C6053" s="1"/>
    </row>
    <row r="6054" spans="2:3" x14ac:dyDescent="0.3">
      <c r="B6054" s="1"/>
      <c r="C6054" s="1"/>
    </row>
    <row r="6055" spans="2:3" x14ac:dyDescent="0.3">
      <c r="B6055" s="1"/>
      <c r="C6055" s="1"/>
    </row>
    <row r="6056" spans="2:3" x14ac:dyDescent="0.3">
      <c r="B6056" s="1"/>
      <c r="C6056" s="1"/>
    </row>
    <row r="6057" spans="2:3" x14ac:dyDescent="0.3">
      <c r="B6057" s="1"/>
      <c r="C6057" s="1"/>
    </row>
    <row r="6058" spans="2:3" x14ac:dyDescent="0.3">
      <c r="B6058" s="1"/>
      <c r="C6058" s="1"/>
    </row>
    <row r="6059" spans="2:3" x14ac:dyDescent="0.3">
      <c r="B6059" s="1"/>
      <c r="C6059" s="1"/>
    </row>
    <row r="6060" spans="2:3" x14ac:dyDescent="0.3">
      <c r="B6060" s="1"/>
      <c r="C6060" s="1"/>
    </row>
    <row r="6061" spans="2:3" x14ac:dyDescent="0.3">
      <c r="B6061" s="1"/>
      <c r="C6061" s="1"/>
    </row>
    <row r="6062" spans="2:3" x14ac:dyDescent="0.3">
      <c r="B6062" s="1"/>
      <c r="C6062" s="1"/>
    </row>
    <row r="6063" spans="2:3" x14ac:dyDescent="0.3">
      <c r="B6063" s="1"/>
      <c r="C6063" s="1"/>
    </row>
    <row r="6064" spans="2:3" x14ac:dyDescent="0.3">
      <c r="B6064" s="1"/>
      <c r="C6064" s="1"/>
    </row>
    <row r="6065" spans="2:3" x14ac:dyDescent="0.3">
      <c r="B6065" s="1"/>
      <c r="C6065" s="1"/>
    </row>
    <row r="6066" spans="2:3" x14ac:dyDescent="0.3">
      <c r="B6066" s="1"/>
      <c r="C6066" s="1"/>
    </row>
    <row r="6067" spans="2:3" x14ac:dyDescent="0.3">
      <c r="B6067" s="1"/>
      <c r="C6067" s="1"/>
    </row>
    <row r="6068" spans="2:3" x14ac:dyDescent="0.3">
      <c r="B6068" s="1"/>
      <c r="C6068" s="1"/>
    </row>
    <row r="6069" spans="2:3" x14ac:dyDescent="0.3">
      <c r="B6069" s="1"/>
      <c r="C6069" s="1"/>
    </row>
    <row r="6070" spans="2:3" x14ac:dyDescent="0.3">
      <c r="B6070" s="1"/>
      <c r="C6070" s="1"/>
    </row>
    <row r="6071" spans="2:3" x14ac:dyDescent="0.3">
      <c r="B6071" s="1"/>
      <c r="C6071" s="1"/>
    </row>
    <row r="6072" spans="2:3" x14ac:dyDescent="0.3">
      <c r="B6072" s="1"/>
      <c r="C6072" s="1"/>
    </row>
    <row r="6073" spans="2:3" x14ac:dyDescent="0.3">
      <c r="B6073" s="1"/>
      <c r="C6073" s="1"/>
    </row>
    <row r="6074" spans="2:3" x14ac:dyDescent="0.3">
      <c r="B6074" s="1"/>
      <c r="C6074" s="1"/>
    </row>
    <row r="6075" spans="2:3" x14ac:dyDescent="0.3">
      <c r="B6075" s="1"/>
      <c r="C6075" s="1"/>
    </row>
    <row r="6076" spans="2:3" x14ac:dyDescent="0.3">
      <c r="B6076" s="1"/>
      <c r="C6076" s="1"/>
    </row>
    <row r="6077" spans="2:3" x14ac:dyDescent="0.3">
      <c r="B6077" s="1"/>
      <c r="C6077" s="1"/>
    </row>
    <row r="6078" spans="2:3" x14ac:dyDescent="0.3">
      <c r="B6078" s="1"/>
      <c r="C6078" s="1"/>
    </row>
    <row r="6079" spans="2:3" x14ac:dyDescent="0.3">
      <c r="B6079" s="1"/>
      <c r="C6079" s="1"/>
    </row>
    <row r="6080" spans="2:3" x14ac:dyDescent="0.3">
      <c r="B6080" s="1"/>
      <c r="C6080" s="1"/>
    </row>
    <row r="6081" spans="2:3" x14ac:dyDescent="0.3">
      <c r="B6081" s="1"/>
      <c r="C6081" s="1"/>
    </row>
    <row r="6082" spans="2:3" x14ac:dyDescent="0.3">
      <c r="B6082" s="1"/>
      <c r="C6082" s="1"/>
    </row>
    <row r="6083" spans="2:3" x14ac:dyDescent="0.3">
      <c r="B6083" s="1"/>
      <c r="C6083" s="1"/>
    </row>
    <row r="6084" spans="2:3" x14ac:dyDescent="0.3">
      <c r="B6084" s="1"/>
      <c r="C6084" s="1"/>
    </row>
    <row r="6085" spans="2:3" x14ac:dyDescent="0.3">
      <c r="B6085" s="1"/>
      <c r="C6085" s="1"/>
    </row>
    <row r="6086" spans="2:3" x14ac:dyDescent="0.3">
      <c r="B6086" s="1"/>
      <c r="C6086" s="1"/>
    </row>
    <row r="6087" spans="2:3" x14ac:dyDescent="0.3">
      <c r="B6087" s="1"/>
      <c r="C6087" s="1"/>
    </row>
    <row r="6088" spans="2:3" x14ac:dyDescent="0.3">
      <c r="B6088" s="1"/>
      <c r="C6088" s="1"/>
    </row>
    <row r="6089" spans="2:3" x14ac:dyDescent="0.3">
      <c r="B6089" s="1"/>
      <c r="C6089" s="1"/>
    </row>
    <row r="6090" spans="2:3" x14ac:dyDescent="0.3">
      <c r="B6090" s="1"/>
      <c r="C6090" s="1"/>
    </row>
    <row r="6091" spans="2:3" x14ac:dyDescent="0.3">
      <c r="B6091" s="1"/>
      <c r="C6091" s="1"/>
    </row>
    <row r="6092" spans="2:3" x14ac:dyDescent="0.3">
      <c r="B6092" s="1"/>
      <c r="C6092" s="1"/>
    </row>
    <row r="6093" spans="2:3" x14ac:dyDescent="0.3">
      <c r="B6093" s="1"/>
      <c r="C6093" s="1"/>
    </row>
    <row r="6094" spans="2:3" x14ac:dyDescent="0.3">
      <c r="B6094" s="1"/>
      <c r="C6094" s="1"/>
    </row>
    <row r="6095" spans="2:3" x14ac:dyDescent="0.3">
      <c r="B6095" s="1"/>
      <c r="C6095" s="1"/>
    </row>
    <row r="6096" spans="2:3" x14ac:dyDescent="0.3">
      <c r="B6096" s="1"/>
      <c r="C6096" s="1"/>
    </row>
    <row r="6097" spans="2:3" x14ac:dyDescent="0.3">
      <c r="B6097" s="1"/>
      <c r="C6097" s="1"/>
    </row>
    <row r="6098" spans="2:3" x14ac:dyDescent="0.3">
      <c r="B6098" s="1"/>
      <c r="C6098" s="1"/>
    </row>
    <row r="6099" spans="2:3" x14ac:dyDescent="0.3">
      <c r="B6099" s="1"/>
      <c r="C6099" s="1"/>
    </row>
    <row r="6100" spans="2:3" x14ac:dyDescent="0.3">
      <c r="B6100" s="1"/>
      <c r="C6100" s="1"/>
    </row>
    <row r="6101" spans="2:3" x14ac:dyDescent="0.3">
      <c r="B6101" s="1"/>
      <c r="C6101" s="1"/>
    </row>
    <row r="6102" spans="2:3" x14ac:dyDescent="0.3">
      <c r="B6102" s="1"/>
      <c r="C6102" s="1"/>
    </row>
    <row r="6103" spans="2:3" x14ac:dyDescent="0.3">
      <c r="B6103" s="1"/>
      <c r="C6103" s="1"/>
    </row>
    <row r="6104" spans="2:3" x14ac:dyDescent="0.3">
      <c r="B6104" s="1"/>
      <c r="C6104" s="1"/>
    </row>
    <row r="6105" spans="2:3" x14ac:dyDescent="0.3">
      <c r="B6105" s="1"/>
      <c r="C6105" s="1"/>
    </row>
    <row r="6106" spans="2:3" x14ac:dyDescent="0.3">
      <c r="B6106" s="1"/>
      <c r="C6106" s="1"/>
    </row>
    <row r="6107" spans="2:3" x14ac:dyDescent="0.3">
      <c r="B6107" s="1"/>
      <c r="C6107" s="1"/>
    </row>
    <row r="6108" spans="2:3" x14ac:dyDescent="0.3">
      <c r="B6108" s="1"/>
      <c r="C6108" s="1"/>
    </row>
    <row r="6109" spans="2:3" x14ac:dyDescent="0.3">
      <c r="B6109" s="1"/>
      <c r="C6109" s="1"/>
    </row>
    <row r="6110" spans="2:3" x14ac:dyDescent="0.3">
      <c r="B6110" s="1"/>
      <c r="C6110" s="1"/>
    </row>
    <row r="6111" spans="2:3" x14ac:dyDescent="0.3">
      <c r="B6111" s="1"/>
      <c r="C6111" s="1"/>
    </row>
    <row r="6112" spans="2:3" x14ac:dyDescent="0.3">
      <c r="B6112" s="1"/>
      <c r="C6112" s="1"/>
    </row>
    <row r="6113" spans="2:3" x14ac:dyDescent="0.3">
      <c r="B6113" s="1"/>
      <c r="C6113" s="1"/>
    </row>
    <row r="6114" spans="2:3" x14ac:dyDescent="0.3">
      <c r="B6114" s="1"/>
      <c r="C6114" s="1"/>
    </row>
    <row r="6115" spans="2:3" x14ac:dyDescent="0.3">
      <c r="B6115" s="1"/>
      <c r="C6115" s="1"/>
    </row>
    <row r="6116" spans="2:3" x14ac:dyDescent="0.3">
      <c r="B6116" s="1"/>
      <c r="C6116" s="1"/>
    </row>
    <row r="6117" spans="2:3" x14ac:dyDescent="0.3">
      <c r="B6117" s="1"/>
      <c r="C6117" s="1"/>
    </row>
    <row r="6118" spans="2:3" x14ac:dyDescent="0.3">
      <c r="B6118" s="1"/>
      <c r="C6118" s="1"/>
    </row>
    <row r="6119" spans="2:3" x14ac:dyDescent="0.3">
      <c r="B6119" s="1"/>
      <c r="C6119" s="1"/>
    </row>
    <row r="6120" spans="2:3" x14ac:dyDescent="0.3">
      <c r="B6120" s="1"/>
      <c r="C6120" s="1"/>
    </row>
    <row r="6121" spans="2:3" x14ac:dyDescent="0.3">
      <c r="B6121" s="1"/>
      <c r="C6121" s="1"/>
    </row>
    <row r="6122" spans="2:3" x14ac:dyDescent="0.3">
      <c r="B6122" s="1"/>
      <c r="C6122" s="1"/>
    </row>
    <row r="6123" spans="2:3" x14ac:dyDescent="0.3">
      <c r="B6123" s="1"/>
      <c r="C6123" s="1"/>
    </row>
    <row r="6124" spans="2:3" x14ac:dyDescent="0.3">
      <c r="B6124" s="1"/>
      <c r="C6124" s="1"/>
    </row>
    <row r="6125" spans="2:3" x14ac:dyDescent="0.3">
      <c r="B6125" s="1"/>
      <c r="C6125" s="1"/>
    </row>
    <row r="6126" spans="2:3" x14ac:dyDescent="0.3">
      <c r="B6126" s="1"/>
      <c r="C6126" s="1"/>
    </row>
    <row r="6127" spans="2:3" x14ac:dyDescent="0.3">
      <c r="B6127" s="1"/>
      <c r="C6127" s="1"/>
    </row>
    <row r="6128" spans="2:3" x14ac:dyDescent="0.3">
      <c r="B6128" s="1"/>
      <c r="C6128" s="1"/>
    </row>
    <row r="6129" spans="2:3" x14ac:dyDescent="0.3">
      <c r="B6129" s="1"/>
      <c r="C6129" s="1"/>
    </row>
    <row r="6130" spans="2:3" x14ac:dyDescent="0.3">
      <c r="B6130" s="1"/>
      <c r="C6130" s="1"/>
    </row>
    <row r="6131" spans="2:3" x14ac:dyDescent="0.3">
      <c r="B6131" s="1"/>
      <c r="C6131" s="1"/>
    </row>
    <row r="6132" spans="2:3" x14ac:dyDescent="0.3">
      <c r="B6132" s="1"/>
      <c r="C6132" s="1"/>
    </row>
    <row r="6133" spans="2:3" x14ac:dyDescent="0.3">
      <c r="B6133" s="1"/>
      <c r="C6133" s="1"/>
    </row>
    <row r="6134" spans="2:3" x14ac:dyDescent="0.3">
      <c r="B6134" s="1"/>
      <c r="C6134" s="1"/>
    </row>
    <row r="6135" spans="2:3" x14ac:dyDescent="0.3">
      <c r="B6135" s="1"/>
      <c r="C6135" s="1"/>
    </row>
    <row r="6136" spans="2:3" x14ac:dyDescent="0.3">
      <c r="B6136" s="1"/>
      <c r="C6136" s="1"/>
    </row>
    <row r="6137" spans="2:3" x14ac:dyDescent="0.3">
      <c r="B6137" s="1"/>
      <c r="C6137" s="1"/>
    </row>
    <row r="6138" spans="2:3" x14ac:dyDescent="0.3">
      <c r="B6138" s="1"/>
      <c r="C6138" s="1"/>
    </row>
    <row r="6139" spans="2:3" x14ac:dyDescent="0.3">
      <c r="B6139" s="1"/>
      <c r="C6139" s="1"/>
    </row>
    <row r="6140" spans="2:3" x14ac:dyDescent="0.3">
      <c r="B6140" s="1"/>
      <c r="C6140" s="1"/>
    </row>
    <row r="6141" spans="2:3" x14ac:dyDescent="0.3">
      <c r="B6141" s="1"/>
      <c r="C6141" s="1"/>
    </row>
    <row r="6142" spans="2:3" x14ac:dyDescent="0.3">
      <c r="B6142" s="1"/>
      <c r="C6142" s="1"/>
    </row>
    <row r="6143" spans="2:3" x14ac:dyDescent="0.3">
      <c r="B6143" s="1"/>
      <c r="C6143" s="1"/>
    </row>
    <row r="6144" spans="2:3" x14ac:dyDescent="0.3">
      <c r="B6144" s="1"/>
      <c r="C6144" s="1"/>
    </row>
    <row r="6145" spans="2:3" x14ac:dyDescent="0.3">
      <c r="B6145" s="1"/>
      <c r="C6145" s="1"/>
    </row>
    <row r="6146" spans="2:3" x14ac:dyDescent="0.3">
      <c r="B6146" s="1"/>
      <c r="C6146" s="1"/>
    </row>
    <row r="6147" spans="2:3" x14ac:dyDescent="0.3">
      <c r="B6147" s="1"/>
      <c r="C6147" s="1"/>
    </row>
    <row r="6148" spans="2:3" x14ac:dyDescent="0.3">
      <c r="B6148" s="1"/>
      <c r="C6148" s="1"/>
    </row>
    <row r="6149" spans="2:3" x14ac:dyDescent="0.3">
      <c r="B6149" s="1"/>
      <c r="C6149" s="1"/>
    </row>
    <row r="6150" spans="2:3" x14ac:dyDescent="0.3">
      <c r="B6150" s="1"/>
      <c r="C6150" s="1"/>
    </row>
    <row r="6151" spans="2:3" x14ac:dyDescent="0.3">
      <c r="B6151" s="1"/>
      <c r="C6151" s="1"/>
    </row>
    <row r="6152" spans="2:3" x14ac:dyDescent="0.3">
      <c r="B6152" s="1"/>
      <c r="C6152" s="1"/>
    </row>
    <row r="6153" spans="2:3" x14ac:dyDescent="0.3">
      <c r="B6153" s="1"/>
      <c r="C6153" s="1"/>
    </row>
    <row r="6154" spans="2:3" x14ac:dyDescent="0.3">
      <c r="B6154" s="1"/>
      <c r="C6154" s="1"/>
    </row>
    <row r="6155" spans="2:3" x14ac:dyDescent="0.3">
      <c r="B6155" s="1"/>
      <c r="C6155" s="1"/>
    </row>
    <row r="6156" spans="2:3" x14ac:dyDescent="0.3">
      <c r="B6156" s="1"/>
      <c r="C6156" s="1"/>
    </row>
    <row r="6157" spans="2:3" x14ac:dyDescent="0.3">
      <c r="B6157" s="1"/>
      <c r="C6157" s="1"/>
    </row>
    <row r="6158" spans="2:3" x14ac:dyDescent="0.3">
      <c r="B6158" s="1"/>
      <c r="C6158" s="1"/>
    </row>
    <row r="6159" spans="2:3" x14ac:dyDescent="0.3">
      <c r="B6159" s="1"/>
      <c r="C6159" s="1"/>
    </row>
    <row r="6160" spans="2:3" x14ac:dyDescent="0.3">
      <c r="B6160" s="1"/>
      <c r="C6160" s="1"/>
    </row>
    <row r="6161" spans="2:3" x14ac:dyDescent="0.3">
      <c r="B6161" s="1"/>
      <c r="C6161" s="1"/>
    </row>
    <row r="6162" spans="2:3" x14ac:dyDescent="0.3">
      <c r="B6162" s="1"/>
      <c r="C6162" s="1"/>
    </row>
    <row r="6163" spans="2:3" x14ac:dyDescent="0.3">
      <c r="B6163" s="1"/>
      <c r="C6163" s="1"/>
    </row>
    <row r="6164" spans="2:3" x14ac:dyDescent="0.3">
      <c r="B6164" s="1"/>
      <c r="C6164" s="1"/>
    </row>
    <row r="6165" spans="2:3" x14ac:dyDescent="0.3">
      <c r="B6165" s="1"/>
      <c r="C6165" s="1"/>
    </row>
    <row r="6166" spans="2:3" x14ac:dyDescent="0.3">
      <c r="B6166" s="1"/>
      <c r="C6166" s="1"/>
    </row>
    <row r="6167" spans="2:3" x14ac:dyDescent="0.3">
      <c r="B6167" s="1"/>
      <c r="C6167" s="1"/>
    </row>
    <row r="6168" spans="2:3" x14ac:dyDescent="0.3">
      <c r="B6168" s="1"/>
      <c r="C6168" s="1"/>
    </row>
    <row r="6169" spans="2:3" x14ac:dyDescent="0.3">
      <c r="B6169" s="1"/>
      <c r="C6169" s="1"/>
    </row>
    <row r="6170" spans="2:3" x14ac:dyDescent="0.3">
      <c r="B6170" s="1"/>
      <c r="C6170" s="1"/>
    </row>
    <row r="6171" spans="2:3" x14ac:dyDescent="0.3">
      <c r="B6171" s="1"/>
      <c r="C6171" s="1"/>
    </row>
    <row r="6172" spans="2:3" x14ac:dyDescent="0.3">
      <c r="B6172" s="1"/>
      <c r="C6172" s="1"/>
    </row>
    <row r="6173" spans="2:3" x14ac:dyDescent="0.3">
      <c r="B6173" s="1"/>
      <c r="C6173" s="1"/>
    </row>
    <row r="6174" spans="2:3" x14ac:dyDescent="0.3">
      <c r="B6174" s="1"/>
      <c r="C6174" s="1"/>
    </row>
    <row r="6175" spans="2:3" x14ac:dyDescent="0.3">
      <c r="B6175" s="1"/>
      <c r="C6175" s="1"/>
    </row>
    <row r="6176" spans="2:3" x14ac:dyDescent="0.3">
      <c r="B6176" s="1"/>
      <c r="C6176" s="1"/>
    </row>
    <row r="6177" spans="2:3" x14ac:dyDescent="0.3">
      <c r="B6177" s="1"/>
      <c r="C6177" s="1"/>
    </row>
    <row r="6178" spans="2:3" x14ac:dyDescent="0.3">
      <c r="B6178" s="1"/>
      <c r="C6178" s="1"/>
    </row>
    <row r="6179" spans="2:3" x14ac:dyDescent="0.3">
      <c r="B6179" s="1"/>
      <c r="C6179" s="1"/>
    </row>
    <row r="6180" spans="2:3" x14ac:dyDescent="0.3">
      <c r="B6180" s="1"/>
      <c r="C6180" s="1"/>
    </row>
    <row r="6181" spans="2:3" x14ac:dyDescent="0.3">
      <c r="B6181" s="1"/>
      <c r="C6181" s="1"/>
    </row>
    <row r="6182" spans="2:3" x14ac:dyDescent="0.3">
      <c r="B6182" s="1"/>
      <c r="C6182" s="1"/>
    </row>
    <row r="6183" spans="2:3" x14ac:dyDescent="0.3">
      <c r="B6183" s="1"/>
      <c r="C6183" s="1"/>
    </row>
    <row r="6184" spans="2:3" x14ac:dyDescent="0.3">
      <c r="B6184" s="1"/>
      <c r="C6184" s="1"/>
    </row>
    <row r="6185" spans="2:3" x14ac:dyDescent="0.3">
      <c r="B6185" s="1"/>
      <c r="C6185" s="1"/>
    </row>
    <row r="6186" spans="2:3" x14ac:dyDescent="0.3">
      <c r="B6186" s="1"/>
      <c r="C6186" s="1"/>
    </row>
    <row r="6187" spans="2:3" x14ac:dyDescent="0.3">
      <c r="B6187" s="1"/>
      <c r="C6187" s="1"/>
    </row>
    <row r="6188" spans="2:3" x14ac:dyDescent="0.3">
      <c r="B6188" s="1"/>
      <c r="C6188" s="1"/>
    </row>
    <row r="6189" spans="2:3" x14ac:dyDescent="0.3">
      <c r="B6189" s="1"/>
      <c r="C6189" s="1"/>
    </row>
    <row r="6190" spans="2:3" x14ac:dyDescent="0.3">
      <c r="B6190" s="1"/>
      <c r="C6190" s="1"/>
    </row>
    <row r="6191" spans="2:3" x14ac:dyDescent="0.3">
      <c r="B6191" s="1"/>
      <c r="C6191" s="1"/>
    </row>
    <row r="6192" spans="2:3" x14ac:dyDescent="0.3">
      <c r="B6192" s="1"/>
      <c r="C6192" s="1"/>
    </row>
    <row r="6193" spans="2:3" x14ac:dyDescent="0.3">
      <c r="B6193" s="1"/>
      <c r="C6193" s="1"/>
    </row>
    <row r="6194" spans="2:3" x14ac:dyDescent="0.3">
      <c r="B6194" s="1"/>
      <c r="C6194" s="1"/>
    </row>
    <row r="6195" spans="2:3" x14ac:dyDescent="0.3">
      <c r="B6195" s="1"/>
      <c r="C6195" s="1"/>
    </row>
    <row r="6196" spans="2:3" x14ac:dyDescent="0.3">
      <c r="B6196" s="1"/>
      <c r="C6196" s="1"/>
    </row>
    <row r="6197" spans="2:3" x14ac:dyDescent="0.3">
      <c r="B6197" s="1"/>
      <c r="C6197" s="1"/>
    </row>
    <row r="6198" spans="2:3" x14ac:dyDescent="0.3">
      <c r="B6198" s="1"/>
      <c r="C6198" s="1"/>
    </row>
    <row r="6199" spans="2:3" x14ac:dyDescent="0.3">
      <c r="B6199" s="1"/>
      <c r="C6199" s="1"/>
    </row>
    <row r="6200" spans="2:3" x14ac:dyDescent="0.3">
      <c r="B6200" s="1"/>
      <c r="C6200" s="1"/>
    </row>
    <row r="6201" spans="2:3" x14ac:dyDescent="0.3">
      <c r="B6201" s="1"/>
      <c r="C6201" s="1"/>
    </row>
    <row r="6202" spans="2:3" x14ac:dyDescent="0.3">
      <c r="B6202" s="1"/>
      <c r="C6202" s="1"/>
    </row>
    <row r="6203" spans="2:3" x14ac:dyDescent="0.3">
      <c r="B6203" s="1"/>
      <c r="C6203" s="1"/>
    </row>
    <row r="6204" spans="2:3" x14ac:dyDescent="0.3">
      <c r="B6204" s="1"/>
      <c r="C6204" s="1"/>
    </row>
    <row r="6205" spans="2:3" x14ac:dyDescent="0.3">
      <c r="B6205" s="1"/>
      <c r="C6205" s="1"/>
    </row>
    <row r="6206" spans="2:3" x14ac:dyDescent="0.3">
      <c r="B6206" s="1"/>
      <c r="C6206" s="1"/>
    </row>
    <row r="6207" spans="2:3" x14ac:dyDescent="0.3">
      <c r="B6207" s="1"/>
      <c r="C6207" s="1"/>
    </row>
    <row r="6208" spans="2:3" x14ac:dyDescent="0.3">
      <c r="B6208" s="1"/>
      <c r="C6208" s="1"/>
    </row>
    <row r="6209" spans="2:3" x14ac:dyDescent="0.3">
      <c r="B6209" s="1"/>
      <c r="C6209" s="1"/>
    </row>
    <row r="6210" spans="2:3" x14ac:dyDescent="0.3">
      <c r="B6210" s="1"/>
      <c r="C6210" s="1"/>
    </row>
    <row r="6211" spans="2:3" x14ac:dyDescent="0.3">
      <c r="B6211" s="1"/>
      <c r="C6211" s="1"/>
    </row>
    <row r="6212" spans="2:3" x14ac:dyDescent="0.3">
      <c r="B6212" s="1"/>
      <c r="C6212" s="1"/>
    </row>
    <row r="6213" spans="2:3" x14ac:dyDescent="0.3">
      <c r="B6213" s="1"/>
      <c r="C6213" s="1"/>
    </row>
    <row r="6214" spans="2:3" x14ac:dyDescent="0.3">
      <c r="B6214" s="1"/>
      <c r="C6214" s="1"/>
    </row>
    <row r="6215" spans="2:3" x14ac:dyDescent="0.3">
      <c r="B6215" s="1"/>
      <c r="C6215" s="1"/>
    </row>
    <row r="6216" spans="2:3" x14ac:dyDescent="0.3">
      <c r="B6216" s="1"/>
      <c r="C6216" s="1"/>
    </row>
    <row r="6217" spans="2:3" x14ac:dyDescent="0.3">
      <c r="B6217" s="1"/>
      <c r="C6217" s="1"/>
    </row>
    <row r="6218" spans="2:3" x14ac:dyDescent="0.3">
      <c r="B6218" s="1"/>
      <c r="C6218" s="1"/>
    </row>
    <row r="6219" spans="2:3" x14ac:dyDescent="0.3">
      <c r="B6219" s="1"/>
      <c r="C6219" s="1"/>
    </row>
    <row r="6220" spans="2:3" x14ac:dyDescent="0.3">
      <c r="B6220" s="1"/>
      <c r="C6220" s="1"/>
    </row>
    <row r="6221" spans="2:3" x14ac:dyDescent="0.3">
      <c r="B6221" s="1"/>
      <c r="C6221" s="1"/>
    </row>
    <row r="6222" spans="2:3" x14ac:dyDescent="0.3">
      <c r="B6222" s="1"/>
      <c r="C6222" s="1"/>
    </row>
    <row r="6223" spans="2:3" x14ac:dyDescent="0.3">
      <c r="B6223" s="1"/>
      <c r="C6223" s="1"/>
    </row>
    <row r="6224" spans="2:3" x14ac:dyDescent="0.3">
      <c r="B6224" s="1"/>
      <c r="C6224" s="1"/>
    </row>
    <row r="6225" spans="2:3" x14ac:dyDescent="0.3">
      <c r="B6225" s="1"/>
      <c r="C6225" s="1"/>
    </row>
    <row r="6226" spans="2:3" x14ac:dyDescent="0.3">
      <c r="B6226" s="1"/>
      <c r="C6226" s="1"/>
    </row>
    <row r="6227" spans="2:3" x14ac:dyDescent="0.3">
      <c r="B6227" s="1"/>
      <c r="C6227" s="1"/>
    </row>
    <row r="6228" spans="2:3" x14ac:dyDescent="0.3">
      <c r="B6228" s="1"/>
      <c r="C6228" s="1"/>
    </row>
    <row r="6229" spans="2:3" x14ac:dyDescent="0.3">
      <c r="B6229" s="1"/>
      <c r="C6229" s="1"/>
    </row>
    <row r="6230" spans="2:3" x14ac:dyDescent="0.3">
      <c r="B6230" s="1"/>
      <c r="C6230" s="1"/>
    </row>
    <row r="6231" spans="2:3" x14ac:dyDescent="0.3">
      <c r="B6231" s="1"/>
      <c r="C6231" s="1"/>
    </row>
    <row r="6232" spans="2:3" x14ac:dyDescent="0.3">
      <c r="B6232" s="1"/>
      <c r="C6232" s="1"/>
    </row>
    <row r="6233" spans="2:3" x14ac:dyDescent="0.3">
      <c r="B6233" s="1"/>
      <c r="C6233" s="1"/>
    </row>
    <row r="6234" spans="2:3" x14ac:dyDescent="0.3">
      <c r="B6234" s="1"/>
      <c r="C6234" s="1"/>
    </row>
    <row r="6235" spans="2:3" x14ac:dyDescent="0.3">
      <c r="B6235" s="1"/>
      <c r="C6235" s="1"/>
    </row>
    <row r="6236" spans="2:3" x14ac:dyDescent="0.3">
      <c r="B6236" s="1"/>
      <c r="C6236" s="1"/>
    </row>
    <row r="6237" spans="2:3" x14ac:dyDescent="0.3">
      <c r="B6237" s="1"/>
      <c r="C6237" s="1"/>
    </row>
    <row r="6238" spans="2:3" x14ac:dyDescent="0.3">
      <c r="B6238" s="1"/>
      <c r="C6238" s="1"/>
    </row>
    <row r="6239" spans="2:3" x14ac:dyDescent="0.3">
      <c r="B6239" s="1"/>
      <c r="C6239" s="1"/>
    </row>
    <row r="6240" spans="2:3" x14ac:dyDescent="0.3">
      <c r="B6240" s="1"/>
      <c r="C6240" s="1"/>
    </row>
    <row r="6241" spans="2:3" x14ac:dyDescent="0.3">
      <c r="B6241" s="1"/>
      <c r="C6241" s="1"/>
    </row>
    <row r="6242" spans="2:3" x14ac:dyDescent="0.3">
      <c r="B6242" s="1"/>
      <c r="C6242" s="1"/>
    </row>
    <row r="6243" spans="2:3" x14ac:dyDescent="0.3">
      <c r="B6243" s="1"/>
      <c r="C6243" s="1"/>
    </row>
    <row r="6244" spans="2:3" x14ac:dyDescent="0.3">
      <c r="B6244" s="1"/>
      <c r="C6244" s="1"/>
    </row>
    <row r="6245" spans="2:3" x14ac:dyDescent="0.3">
      <c r="B6245" s="1"/>
      <c r="C6245" s="1"/>
    </row>
    <row r="6246" spans="2:3" x14ac:dyDescent="0.3">
      <c r="B6246" s="1"/>
      <c r="C6246" s="1"/>
    </row>
    <row r="6247" spans="2:3" x14ac:dyDescent="0.3">
      <c r="B6247" s="1"/>
      <c r="C6247" s="1"/>
    </row>
    <row r="6248" spans="2:3" x14ac:dyDescent="0.3">
      <c r="B6248" s="1"/>
      <c r="C6248" s="1"/>
    </row>
    <row r="6249" spans="2:3" x14ac:dyDescent="0.3">
      <c r="B6249" s="1"/>
      <c r="C6249" s="1"/>
    </row>
    <row r="6250" spans="2:3" x14ac:dyDescent="0.3">
      <c r="B6250" s="1"/>
      <c r="C6250" s="1"/>
    </row>
    <row r="6251" spans="2:3" x14ac:dyDescent="0.3">
      <c r="B6251" s="1"/>
      <c r="C6251" s="1"/>
    </row>
    <row r="6252" spans="2:3" x14ac:dyDescent="0.3">
      <c r="B6252" s="1"/>
      <c r="C6252" s="1"/>
    </row>
    <row r="6253" spans="2:3" x14ac:dyDescent="0.3">
      <c r="B6253" s="1"/>
      <c r="C6253" s="1"/>
    </row>
    <row r="6254" spans="2:3" x14ac:dyDescent="0.3">
      <c r="B6254" s="1"/>
      <c r="C6254" s="1"/>
    </row>
    <row r="6255" spans="2:3" x14ac:dyDescent="0.3">
      <c r="B6255" s="1"/>
      <c r="C6255" s="1"/>
    </row>
    <row r="6256" spans="2:3" x14ac:dyDescent="0.3">
      <c r="B6256" s="1"/>
      <c r="C6256" s="1"/>
    </row>
    <row r="6257" spans="2:3" x14ac:dyDescent="0.3">
      <c r="B6257" s="1"/>
      <c r="C6257" s="1"/>
    </row>
    <row r="6258" spans="2:3" x14ac:dyDescent="0.3">
      <c r="B6258" s="1"/>
      <c r="C6258" s="1"/>
    </row>
    <row r="6259" spans="2:3" x14ac:dyDescent="0.3">
      <c r="B6259" s="1"/>
      <c r="C6259" s="1"/>
    </row>
    <row r="6260" spans="2:3" x14ac:dyDescent="0.3">
      <c r="B6260" s="1"/>
      <c r="C6260" s="1"/>
    </row>
    <row r="6261" spans="2:3" x14ac:dyDescent="0.3">
      <c r="B6261" s="1"/>
      <c r="C6261" s="1"/>
    </row>
    <row r="6262" spans="2:3" x14ac:dyDescent="0.3">
      <c r="B6262" s="1"/>
      <c r="C6262" s="1"/>
    </row>
    <row r="6263" spans="2:3" x14ac:dyDescent="0.3">
      <c r="B6263" s="1"/>
      <c r="C6263" s="1"/>
    </row>
    <row r="6264" spans="2:3" x14ac:dyDescent="0.3">
      <c r="B6264" s="1"/>
      <c r="C6264" s="1"/>
    </row>
    <row r="6265" spans="2:3" x14ac:dyDescent="0.3">
      <c r="B6265" s="1"/>
      <c r="C6265" s="1"/>
    </row>
    <row r="6266" spans="2:3" x14ac:dyDescent="0.3">
      <c r="B6266" s="1"/>
      <c r="C6266" s="1"/>
    </row>
    <row r="6267" spans="2:3" x14ac:dyDescent="0.3">
      <c r="B6267" s="1"/>
      <c r="C6267" s="1"/>
    </row>
    <row r="6268" spans="2:3" x14ac:dyDescent="0.3">
      <c r="B6268" s="1"/>
      <c r="C6268" s="1"/>
    </row>
    <row r="6269" spans="2:3" x14ac:dyDescent="0.3">
      <c r="B6269" s="1"/>
      <c r="C6269" s="1"/>
    </row>
    <row r="6270" spans="2:3" x14ac:dyDescent="0.3">
      <c r="B6270" s="1"/>
      <c r="C6270" s="1"/>
    </row>
    <row r="6271" spans="2:3" x14ac:dyDescent="0.3">
      <c r="B6271" s="1"/>
      <c r="C6271" s="1"/>
    </row>
    <row r="6272" spans="2:3" x14ac:dyDescent="0.3">
      <c r="B6272" s="1"/>
      <c r="C6272" s="1"/>
    </row>
    <row r="6273" spans="2:3" x14ac:dyDescent="0.3">
      <c r="B6273" s="1"/>
      <c r="C6273" s="1"/>
    </row>
    <row r="6274" spans="2:3" x14ac:dyDescent="0.3">
      <c r="B6274" s="1"/>
      <c r="C6274" s="1"/>
    </row>
    <row r="6275" spans="2:3" x14ac:dyDescent="0.3">
      <c r="B6275" s="1"/>
      <c r="C6275" s="1"/>
    </row>
    <row r="6276" spans="2:3" x14ac:dyDescent="0.3">
      <c r="B6276" s="1"/>
      <c r="C6276" s="1"/>
    </row>
    <row r="6277" spans="2:3" x14ac:dyDescent="0.3">
      <c r="B6277" s="1"/>
      <c r="C6277" s="1"/>
    </row>
    <row r="6278" spans="2:3" x14ac:dyDescent="0.3">
      <c r="B6278" s="1"/>
      <c r="C6278" s="1"/>
    </row>
    <row r="6279" spans="2:3" x14ac:dyDescent="0.3">
      <c r="B6279" s="1"/>
      <c r="C6279" s="1"/>
    </row>
    <row r="6280" spans="2:3" x14ac:dyDescent="0.3">
      <c r="B6280" s="1"/>
      <c r="C6280" s="1"/>
    </row>
    <row r="6281" spans="2:3" x14ac:dyDescent="0.3">
      <c r="B6281" s="1"/>
      <c r="C6281" s="1"/>
    </row>
    <row r="6282" spans="2:3" x14ac:dyDescent="0.3">
      <c r="B6282" s="1"/>
      <c r="C6282" s="1"/>
    </row>
    <row r="6283" spans="2:3" x14ac:dyDescent="0.3">
      <c r="B6283" s="1"/>
      <c r="C6283" s="1"/>
    </row>
    <row r="6284" spans="2:3" x14ac:dyDescent="0.3">
      <c r="B6284" s="1"/>
      <c r="C6284" s="1"/>
    </row>
    <row r="6285" spans="2:3" x14ac:dyDescent="0.3">
      <c r="B6285" s="1"/>
      <c r="C6285" s="1"/>
    </row>
    <row r="6286" spans="2:3" x14ac:dyDescent="0.3">
      <c r="B6286" s="1"/>
      <c r="C6286" s="1"/>
    </row>
    <row r="6287" spans="2:3" x14ac:dyDescent="0.3">
      <c r="B6287" s="1"/>
      <c r="C6287" s="1"/>
    </row>
    <row r="6288" spans="2:3" x14ac:dyDescent="0.3">
      <c r="B6288" s="1"/>
      <c r="C6288" s="1"/>
    </row>
    <row r="6289" spans="2:3" x14ac:dyDescent="0.3">
      <c r="B6289" s="1"/>
      <c r="C6289" s="1"/>
    </row>
    <row r="6290" spans="2:3" x14ac:dyDescent="0.3">
      <c r="B6290" s="1"/>
      <c r="C6290" s="1"/>
    </row>
    <row r="6291" spans="2:3" x14ac:dyDescent="0.3">
      <c r="B6291" s="1"/>
      <c r="C6291" s="1"/>
    </row>
    <row r="6292" spans="2:3" x14ac:dyDescent="0.3">
      <c r="B6292" s="1"/>
      <c r="C6292" s="1"/>
    </row>
    <row r="6293" spans="2:3" x14ac:dyDescent="0.3">
      <c r="B6293" s="1"/>
      <c r="C6293" s="1"/>
    </row>
    <row r="6294" spans="2:3" x14ac:dyDescent="0.3">
      <c r="B6294" s="1"/>
      <c r="C6294" s="1"/>
    </row>
    <row r="6295" spans="2:3" x14ac:dyDescent="0.3">
      <c r="B6295" s="1"/>
      <c r="C6295" s="1"/>
    </row>
    <row r="6296" spans="2:3" x14ac:dyDescent="0.3">
      <c r="B6296" s="1"/>
      <c r="C6296" s="1"/>
    </row>
    <row r="6297" spans="2:3" x14ac:dyDescent="0.3">
      <c r="B6297" s="1"/>
      <c r="C6297" s="1"/>
    </row>
    <row r="6298" spans="2:3" x14ac:dyDescent="0.3">
      <c r="B6298" s="1"/>
      <c r="C6298" s="1"/>
    </row>
    <row r="6299" spans="2:3" x14ac:dyDescent="0.3">
      <c r="B6299" s="1"/>
      <c r="C6299" s="1"/>
    </row>
    <row r="6300" spans="2:3" x14ac:dyDescent="0.3">
      <c r="B6300" s="1"/>
      <c r="C6300" s="1"/>
    </row>
    <row r="6301" spans="2:3" x14ac:dyDescent="0.3">
      <c r="B6301" s="1"/>
      <c r="C6301" s="1"/>
    </row>
    <row r="6302" spans="2:3" x14ac:dyDescent="0.3">
      <c r="B6302" s="1"/>
      <c r="C6302" s="1"/>
    </row>
    <row r="6303" spans="2:3" x14ac:dyDescent="0.3">
      <c r="B6303" s="1"/>
      <c r="C6303" s="1"/>
    </row>
    <row r="6304" spans="2:3" x14ac:dyDescent="0.3">
      <c r="B6304" s="1"/>
      <c r="C6304" s="1"/>
    </row>
    <row r="6305" spans="2:3" x14ac:dyDescent="0.3">
      <c r="B6305" s="1"/>
      <c r="C6305" s="1"/>
    </row>
    <row r="6306" spans="2:3" x14ac:dyDescent="0.3">
      <c r="B6306" s="1"/>
      <c r="C6306" s="1"/>
    </row>
    <row r="6307" spans="2:3" x14ac:dyDescent="0.3">
      <c r="B6307" s="1"/>
      <c r="C6307" s="1"/>
    </row>
    <row r="6308" spans="2:3" x14ac:dyDescent="0.3">
      <c r="B6308" s="1"/>
      <c r="C6308" s="1"/>
    </row>
    <row r="6309" spans="2:3" x14ac:dyDescent="0.3">
      <c r="B6309" s="1"/>
      <c r="C6309" s="1"/>
    </row>
    <row r="6310" spans="2:3" x14ac:dyDescent="0.3">
      <c r="B6310" s="1"/>
      <c r="C6310" s="1"/>
    </row>
    <row r="6311" spans="2:3" x14ac:dyDescent="0.3">
      <c r="B6311" s="1"/>
      <c r="C6311" s="1"/>
    </row>
    <row r="6312" spans="2:3" x14ac:dyDescent="0.3">
      <c r="B6312" s="1"/>
      <c r="C6312" s="1"/>
    </row>
    <row r="6313" spans="2:3" x14ac:dyDescent="0.3">
      <c r="B6313" s="1"/>
      <c r="C6313" s="1"/>
    </row>
    <row r="6314" spans="2:3" x14ac:dyDescent="0.3">
      <c r="B6314" s="1"/>
      <c r="C6314" s="1"/>
    </row>
    <row r="6315" spans="2:3" x14ac:dyDescent="0.3">
      <c r="B6315" s="1"/>
      <c r="C6315" s="1"/>
    </row>
    <row r="6316" spans="2:3" x14ac:dyDescent="0.3">
      <c r="B6316" s="1"/>
      <c r="C6316" s="1"/>
    </row>
    <row r="6317" spans="2:3" x14ac:dyDescent="0.3">
      <c r="B6317" s="1"/>
      <c r="C6317" s="1"/>
    </row>
    <row r="6318" spans="2:3" x14ac:dyDescent="0.3">
      <c r="B6318" s="1"/>
      <c r="C6318" s="1"/>
    </row>
    <row r="6319" spans="2:3" x14ac:dyDescent="0.3">
      <c r="B6319" s="1"/>
      <c r="C6319" s="1"/>
    </row>
    <row r="6320" spans="2:3" x14ac:dyDescent="0.3">
      <c r="B6320" s="1"/>
      <c r="C6320" s="1"/>
    </row>
    <row r="6321" spans="2:3" x14ac:dyDescent="0.3">
      <c r="B6321" s="1"/>
      <c r="C6321" s="1"/>
    </row>
    <row r="6322" spans="2:3" x14ac:dyDescent="0.3">
      <c r="B6322" s="1"/>
      <c r="C6322" s="1"/>
    </row>
    <row r="6323" spans="2:3" x14ac:dyDescent="0.3">
      <c r="B6323" s="1"/>
      <c r="C6323" s="1"/>
    </row>
    <row r="6324" spans="2:3" x14ac:dyDescent="0.3">
      <c r="B6324" s="1"/>
      <c r="C6324" s="1"/>
    </row>
    <row r="6325" spans="2:3" x14ac:dyDescent="0.3">
      <c r="B6325" s="1"/>
      <c r="C6325" s="1"/>
    </row>
    <row r="6326" spans="2:3" x14ac:dyDescent="0.3">
      <c r="B6326" s="1"/>
      <c r="C6326" s="1"/>
    </row>
    <row r="6327" spans="2:3" x14ac:dyDescent="0.3">
      <c r="B6327" s="1"/>
      <c r="C6327" s="1"/>
    </row>
    <row r="6328" spans="2:3" x14ac:dyDescent="0.3">
      <c r="B6328" s="1"/>
      <c r="C6328" s="1"/>
    </row>
    <row r="6329" spans="2:3" x14ac:dyDescent="0.3">
      <c r="B6329" s="1"/>
      <c r="C6329" s="1"/>
    </row>
    <row r="6330" spans="2:3" x14ac:dyDescent="0.3">
      <c r="B6330" s="1"/>
      <c r="C6330" s="1"/>
    </row>
    <row r="6331" spans="2:3" x14ac:dyDescent="0.3">
      <c r="B6331" s="1"/>
      <c r="C6331" s="1"/>
    </row>
    <row r="6332" spans="2:3" x14ac:dyDescent="0.3">
      <c r="B6332" s="1"/>
      <c r="C6332" s="1"/>
    </row>
    <row r="6333" spans="2:3" x14ac:dyDescent="0.3">
      <c r="B6333" s="1"/>
      <c r="C6333" s="1"/>
    </row>
    <row r="6334" spans="2:3" x14ac:dyDescent="0.3">
      <c r="B6334" s="1"/>
      <c r="C6334" s="1"/>
    </row>
    <row r="6335" spans="2:3" x14ac:dyDescent="0.3">
      <c r="B6335" s="1"/>
      <c r="C6335" s="1"/>
    </row>
    <row r="6336" spans="2:3" x14ac:dyDescent="0.3">
      <c r="B6336" s="1"/>
      <c r="C6336" s="1"/>
    </row>
    <row r="6337" spans="2:3" x14ac:dyDescent="0.3">
      <c r="B6337" s="1"/>
      <c r="C6337" s="1"/>
    </row>
    <row r="6338" spans="2:3" x14ac:dyDescent="0.3">
      <c r="B6338" s="1"/>
      <c r="C6338" s="1"/>
    </row>
    <row r="6339" spans="2:3" x14ac:dyDescent="0.3">
      <c r="B6339" s="1"/>
      <c r="C6339" s="1"/>
    </row>
    <row r="6340" spans="2:3" x14ac:dyDescent="0.3">
      <c r="B6340" s="1"/>
      <c r="C6340" s="1"/>
    </row>
    <row r="6341" spans="2:3" x14ac:dyDescent="0.3">
      <c r="B6341" s="1"/>
      <c r="C6341" s="1"/>
    </row>
    <row r="6342" spans="2:3" x14ac:dyDescent="0.3">
      <c r="B6342" s="1"/>
      <c r="C6342" s="1"/>
    </row>
    <row r="6343" spans="2:3" x14ac:dyDescent="0.3">
      <c r="B6343" s="1"/>
      <c r="C6343" s="1"/>
    </row>
    <row r="6344" spans="2:3" x14ac:dyDescent="0.3">
      <c r="B6344" s="1"/>
      <c r="C6344" s="1"/>
    </row>
    <row r="6345" spans="2:3" x14ac:dyDescent="0.3">
      <c r="B6345" s="1"/>
      <c r="C6345" s="1"/>
    </row>
    <row r="6346" spans="2:3" x14ac:dyDescent="0.3">
      <c r="B6346" s="1"/>
      <c r="C6346" s="1"/>
    </row>
    <row r="6347" spans="2:3" x14ac:dyDescent="0.3">
      <c r="B6347" s="1"/>
      <c r="C6347" s="1"/>
    </row>
    <row r="6348" spans="2:3" x14ac:dyDescent="0.3">
      <c r="B6348" s="1"/>
      <c r="C6348" s="1"/>
    </row>
    <row r="6349" spans="2:3" x14ac:dyDescent="0.3">
      <c r="B6349" s="1"/>
      <c r="C6349" s="1"/>
    </row>
    <row r="6350" spans="2:3" x14ac:dyDescent="0.3">
      <c r="B6350" s="1"/>
      <c r="C6350" s="1"/>
    </row>
    <row r="6351" spans="2:3" x14ac:dyDescent="0.3">
      <c r="B6351" s="1"/>
      <c r="C6351" s="1"/>
    </row>
    <row r="6352" spans="2:3" x14ac:dyDescent="0.3">
      <c r="B6352" s="1"/>
      <c r="C6352" s="1"/>
    </row>
    <row r="6353" spans="2:3" x14ac:dyDescent="0.3">
      <c r="B6353" s="1"/>
      <c r="C6353" s="1"/>
    </row>
    <row r="6354" spans="2:3" x14ac:dyDescent="0.3">
      <c r="B6354" s="1"/>
      <c r="C6354" s="1"/>
    </row>
    <row r="6355" spans="2:3" x14ac:dyDescent="0.3">
      <c r="B6355" s="1"/>
      <c r="C6355" s="1"/>
    </row>
    <row r="6356" spans="2:3" x14ac:dyDescent="0.3">
      <c r="B6356" s="1"/>
      <c r="C6356" s="1"/>
    </row>
    <row r="6357" spans="2:3" x14ac:dyDescent="0.3">
      <c r="B6357" s="1"/>
      <c r="C6357" s="1"/>
    </row>
    <row r="6358" spans="2:3" x14ac:dyDescent="0.3">
      <c r="B6358" s="1"/>
      <c r="C6358" s="1"/>
    </row>
    <row r="6359" spans="2:3" x14ac:dyDescent="0.3">
      <c r="B6359" s="1"/>
      <c r="C6359" s="1"/>
    </row>
    <row r="6360" spans="2:3" x14ac:dyDescent="0.3">
      <c r="B6360" s="1"/>
      <c r="C6360" s="1"/>
    </row>
    <row r="6361" spans="2:3" x14ac:dyDescent="0.3">
      <c r="B6361" s="1"/>
      <c r="C6361" s="1"/>
    </row>
    <row r="6362" spans="2:3" x14ac:dyDescent="0.3">
      <c r="B6362" s="1"/>
      <c r="C6362" s="1"/>
    </row>
    <row r="6363" spans="2:3" x14ac:dyDescent="0.3">
      <c r="B6363" s="1"/>
      <c r="C6363" s="1"/>
    </row>
    <row r="6364" spans="2:3" x14ac:dyDescent="0.3">
      <c r="B6364" s="1"/>
      <c r="C6364" s="1"/>
    </row>
    <row r="6365" spans="2:3" x14ac:dyDescent="0.3">
      <c r="B6365" s="1"/>
      <c r="C6365" s="1"/>
    </row>
    <row r="6366" spans="2:3" x14ac:dyDescent="0.3">
      <c r="B6366" s="1"/>
      <c r="C6366" s="1"/>
    </row>
    <row r="6367" spans="2:3" x14ac:dyDescent="0.3">
      <c r="B6367" s="1"/>
      <c r="C6367" s="1"/>
    </row>
    <row r="6368" spans="2:3" x14ac:dyDescent="0.3">
      <c r="B6368" s="1"/>
      <c r="C6368" s="1"/>
    </row>
    <row r="6369" spans="2:3" x14ac:dyDescent="0.3">
      <c r="B6369" s="1"/>
      <c r="C6369" s="1"/>
    </row>
    <row r="6370" spans="2:3" x14ac:dyDescent="0.3">
      <c r="B6370" s="1"/>
      <c r="C6370" s="1"/>
    </row>
    <row r="6371" spans="2:3" x14ac:dyDescent="0.3">
      <c r="B6371" s="1"/>
      <c r="C6371" s="1"/>
    </row>
    <row r="6372" spans="2:3" x14ac:dyDescent="0.3">
      <c r="B6372" s="1"/>
      <c r="C6372" s="1"/>
    </row>
    <row r="6373" spans="2:3" x14ac:dyDescent="0.3">
      <c r="B6373" s="1"/>
      <c r="C6373" s="1"/>
    </row>
    <row r="6374" spans="2:3" x14ac:dyDescent="0.3">
      <c r="B6374" s="1"/>
      <c r="C6374" s="1"/>
    </row>
    <row r="6375" spans="2:3" x14ac:dyDescent="0.3">
      <c r="B6375" s="1"/>
      <c r="C6375" s="1"/>
    </row>
    <row r="6376" spans="2:3" x14ac:dyDescent="0.3">
      <c r="B6376" s="1"/>
      <c r="C6376" s="1"/>
    </row>
    <row r="6377" spans="2:3" x14ac:dyDescent="0.3">
      <c r="B6377" s="1"/>
      <c r="C6377" s="1"/>
    </row>
    <row r="6378" spans="2:3" x14ac:dyDescent="0.3">
      <c r="B6378" s="1"/>
      <c r="C6378" s="1"/>
    </row>
    <row r="6379" spans="2:3" x14ac:dyDescent="0.3">
      <c r="B6379" s="1"/>
      <c r="C6379" s="1"/>
    </row>
    <row r="6380" spans="2:3" x14ac:dyDescent="0.3">
      <c r="B6380" s="1"/>
      <c r="C6380" s="1"/>
    </row>
    <row r="6381" spans="2:3" x14ac:dyDescent="0.3">
      <c r="B6381" s="1"/>
      <c r="C6381" s="1"/>
    </row>
    <row r="6382" spans="2:3" x14ac:dyDescent="0.3">
      <c r="B6382" s="1"/>
      <c r="C6382" s="1"/>
    </row>
    <row r="6383" spans="2:3" x14ac:dyDescent="0.3">
      <c r="B6383" s="1"/>
      <c r="C6383" s="1"/>
    </row>
    <row r="6384" spans="2:3" x14ac:dyDescent="0.3">
      <c r="B6384" s="1"/>
      <c r="C6384" s="1"/>
    </row>
    <row r="6385" spans="2:3" x14ac:dyDescent="0.3">
      <c r="B6385" s="1"/>
      <c r="C6385" s="1"/>
    </row>
    <row r="6386" spans="2:3" x14ac:dyDescent="0.3">
      <c r="B6386" s="1"/>
      <c r="C6386" s="1"/>
    </row>
    <row r="6387" spans="2:3" x14ac:dyDescent="0.3">
      <c r="B6387" s="1"/>
      <c r="C6387" s="1"/>
    </row>
    <row r="6388" spans="2:3" x14ac:dyDescent="0.3">
      <c r="B6388" s="1"/>
      <c r="C6388" s="1"/>
    </row>
    <row r="6389" spans="2:3" x14ac:dyDescent="0.3">
      <c r="B6389" s="1"/>
      <c r="C6389" s="1"/>
    </row>
    <row r="6390" spans="2:3" x14ac:dyDescent="0.3">
      <c r="B6390" s="1"/>
      <c r="C6390" s="1"/>
    </row>
    <row r="6391" spans="2:3" x14ac:dyDescent="0.3">
      <c r="B6391" s="1"/>
      <c r="C6391" s="1"/>
    </row>
    <row r="6392" spans="2:3" x14ac:dyDescent="0.3">
      <c r="B6392" s="1"/>
      <c r="C6392" s="1"/>
    </row>
    <row r="6393" spans="2:3" x14ac:dyDescent="0.3">
      <c r="B6393" s="1"/>
      <c r="C6393" s="1"/>
    </row>
    <row r="6394" spans="2:3" x14ac:dyDescent="0.3">
      <c r="B6394" s="1"/>
      <c r="C6394" s="1"/>
    </row>
    <row r="6395" spans="2:3" x14ac:dyDescent="0.3">
      <c r="B6395" s="1"/>
      <c r="C6395" s="1"/>
    </row>
    <row r="6396" spans="2:3" x14ac:dyDescent="0.3">
      <c r="B6396" s="1"/>
      <c r="C6396" s="1"/>
    </row>
    <row r="6397" spans="2:3" x14ac:dyDescent="0.3">
      <c r="B6397" s="1"/>
      <c r="C6397" s="1"/>
    </row>
    <row r="6398" spans="2:3" x14ac:dyDescent="0.3">
      <c r="B6398" s="1"/>
      <c r="C6398" s="1"/>
    </row>
    <row r="6399" spans="2:3" x14ac:dyDescent="0.3">
      <c r="B6399" s="1"/>
      <c r="C6399" s="1"/>
    </row>
    <row r="6400" spans="2:3" x14ac:dyDescent="0.3">
      <c r="B6400" s="1"/>
      <c r="C6400" s="1"/>
    </row>
    <row r="6401" spans="2:3" x14ac:dyDescent="0.3">
      <c r="B6401" s="1"/>
      <c r="C6401" s="1"/>
    </row>
    <row r="6402" spans="2:3" x14ac:dyDescent="0.3">
      <c r="B6402" s="1"/>
      <c r="C6402" s="1"/>
    </row>
    <row r="6403" spans="2:3" x14ac:dyDescent="0.3">
      <c r="B6403" s="1"/>
      <c r="C6403" s="1"/>
    </row>
    <row r="6404" spans="2:3" x14ac:dyDescent="0.3">
      <c r="B6404" s="1"/>
      <c r="C6404" s="1"/>
    </row>
    <row r="6405" spans="2:3" x14ac:dyDescent="0.3">
      <c r="B6405" s="1"/>
      <c r="C6405" s="1"/>
    </row>
    <row r="6406" spans="2:3" x14ac:dyDescent="0.3">
      <c r="B6406" s="1"/>
      <c r="C6406" s="1"/>
    </row>
    <row r="6407" spans="2:3" x14ac:dyDescent="0.3">
      <c r="B6407" s="1"/>
      <c r="C6407" s="1"/>
    </row>
    <row r="6408" spans="2:3" x14ac:dyDescent="0.3">
      <c r="B6408" s="1"/>
      <c r="C6408" s="1"/>
    </row>
    <row r="6409" spans="2:3" x14ac:dyDescent="0.3">
      <c r="B6409" s="1"/>
      <c r="C6409" s="1"/>
    </row>
    <row r="6410" spans="2:3" x14ac:dyDescent="0.3">
      <c r="B6410" s="1"/>
      <c r="C6410" s="1"/>
    </row>
    <row r="6411" spans="2:3" x14ac:dyDescent="0.3">
      <c r="B6411" s="1"/>
      <c r="C6411" s="1"/>
    </row>
    <row r="6412" spans="2:3" x14ac:dyDescent="0.3">
      <c r="B6412" s="1"/>
      <c r="C6412" s="1"/>
    </row>
    <row r="6413" spans="2:3" x14ac:dyDescent="0.3">
      <c r="B6413" s="1"/>
      <c r="C6413" s="1"/>
    </row>
    <row r="6414" spans="2:3" x14ac:dyDescent="0.3">
      <c r="B6414" s="1"/>
      <c r="C6414" s="1"/>
    </row>
    <row r="6415" spans="2:3" x14ac:dyDescent="0.3">
      <c r="B6415" s="1"/>
      <c r="C6415" s="1"/>
    </row>
    <row r="6416" spans="2:3" x14ac:dyDescent="0.3">
      <c r="B6416" s="1"/>
      <c r="C6416" s="1"/>
    </row>
    <row r="6417" spans="2:3" x14ac:dyDescent="0.3">
      <c r="B6417" s="1"/>
      <c r="C6417" s="1"/>
    </row>
    <row r="6418" spans="2:3" x14ac:dyDescent="0.3">
      <c r="B6418" s="1"/>
      <c r="C6418" s="1"/>
    </row>
    <row r="6419" spans="2:3" x14ac:dyDescent="0.3">
      <c r="B6419" s="1"/>
      <c r="C6419" s="1"/>
    </row>
    <row r="6420" spans="2:3" x14ac:dyDescent="0.3">
      <c r="B6420" s="1"/>
      <c r="C6420" s="1"/>
    </row>
    <row r="6421" spans="2:3" x14ac:dyDescent="0.3">
      <c r="B6421" s="1"/>
      <c r="C6421" s="1"/>
    </row>
    <row r="6422" spans="2:3" x14ac:dyDescent="0.3">
      <c r="B6422" s="1"/>
      <c r="C6422" s="1"/>
    </row>
    <row r="6423" spans="2:3" x14ac:dyDescent="0.3">
      <c r="B6423" s="1"/>
      <c r="C6423" s="1"/>
    </row>
    <row r="6424" spans="2:3" x14ac:dyDescent="0.3">
      <c r="B6424" s="1"/>
      <c r="C6424" s="1"/>
    </row>
    <row r="6425" spans="2:3" x14ac:dyDescent="0.3">
      <c r="B6425" s="1"/>
      <c r="C6425" s="1"/>
    </row>
    <row r="6426" spans="2:3" x14ac:dyDescent="0.3">
      <c r="B6426" s="1"/>
      <c r="C6426" s="1"/>
    </row>
    <row r="6427" spans="2:3" x14ac:dyDescent="0.3">
      <c r="B6427" s="1"/>
      <c r="C6427" s="1"/>
    </row>
    <row r="6428" spans="2:3" x14ac:dyDescent="0.3">
      <c r="B6428" s="1"/>
      <c r="C6428" s="1"/>
    </row>
    <row r="6429" spans="2:3" x14ac:dyDescent="0.3">
      <c r="B6429" s="1"/>
      <c r="C6429" s="1"/>
    </row>
    <row r="6430" spans="2:3" x14ac:dyDescent="0.3">
      <c r="B6430" s="1"/>
      <c r="C6430" s="1"/>
    </row>
    <row r="6431" spans="2:3" x14ac:dyDescent="0.3">
      <c r="B6431" s="1"/>
      <c r="C6431" s="1"/>
    </row>
    <row r="6432" spans="2:3" x14ac:dyDescent="0.3">
      <c r="B6432" s="1"/>
      <c r="C6432" s="1"/>
    </row>
    <row r="6433" spans="2:3" x14ac:dyDescent="0.3">
      <c r="B6433" s="1"/>
      <c r="C6433" s="1"/>
    </row>
    <row r="6434" spans="2:3" x14ac:dyDescent="0.3">
      <c r="B6434" s="1"/>
      <c r="C6434" s="1"/>
    </row>
    <row r="6435" spans="2:3" x14ac:dyDescent="0.3">
      <c r="B6435" s="1"/>
      <c r="C6435" s="1"/>
    </row>
    <row r="6436" spans="2:3" x14ac:dyDescent="0.3">
      <c r="B6436" s="1"/>
      <c r="C6436" s="1"/>
    </row>
    <row r="6437" spans="2:3" x14ac:dyDescent="0.3">
      <c r="B6437" s="1"/>
      <c r="C6437" s="1"/>
    </row>
    <row r="6438" spans="2:3" x14ac:dyDescent="0.3">
      <c r="B6438" s="1"/>
      <c r="C6438" s="1"/>
    </row>
    <row r="6439" spans="2:3" x14ac:dyDescent="0.3">
      <c r="B6439" s="1"/>
      <c r="C6439" s="1"/>
    </row>
    <row r="6440" spans="2:3" x14ac:dyDescent="0.3">
      <c r="B6440" s="1"/>
      <c r="C6440" s="1"/>
    </row>
    <row r="6441" spans="2:3" x14ac:dyDescent="0.3">
      <c r="B6441" s="1"/>
      <c r="C6441" s="1"/>
    </row>
    <row r="6442" spans="2:3" x14ac:dyDescent="0.3">
      <c r="B6442" s="1"/>
      <c r="C6442" s="1"/>
    </row>
    <row r="6443" spans="2:3" x14ac:dyDescent="0.3">
      <c r="B6443" s="1"/>
      <c r="C6443" s="1"/>
    </row>
    <row r="6444" spans="2:3" x14ac:dyDescent="0.3">
      <c r="B6444" s="1"/>
      <c r="C6444" s="1"/>
    </row>
    <row r="6445" spans="2:3" x14ac:dyDescent="0.3">
      <c r="B6445" s="1"/>
      <c r="C6445" s="1"/>
    </row>
    <row r="6446" spans="2:3" x14ac:dyDescent="0.3">
      <c r="B6446" s="1"/>
      <c r="C6446" s="1"/>
    </row>
    <row r="6447" spans="2:3" x14ac:dyDescent="0.3">
      <c r="B6447" s="1"/>
      <c r="C6447" s="1"/>
    </row>
    <row r="6448" spans="2:3" x14ac:dyDescent="0.3">
      <c r="B6448" s="1"/>
      <c r="C6448" s="1"/>
    </row>
    <row r="6449" spans="2:3" x14ac:dyDescent="0.3">
      <c r="B6449" s="1"/>
      <c r="C6449" s="1"/>
    </row>
    <row r="6450" spans="2:3" x14ac:dyDescent="0.3">
      <c r="B6450" s="1"/>
      <c r="C6450" s="1"/>
    </row>
    <row r="6451" spans="2:3" x14ac:dyDescent="0.3">
      <c r="B6451" s="1"/>
      <c r="C6451" s="1"/>
    </row>
    <row r="6452" spans="2:3" x14ac:dyDescent="0.3">
      <c r="B6452" s="1"/>
      <c r="C6452" s="1"/>
    </row>
    <row r="6453" spans="2:3" x14ac:dyDescent="0.3">
      <c r="B6453" s="1"/>
      <c r="C6453" s="1"/>
    </row>
    <row r="6454" spans="2:3" x14ac:dyDescent="0.3">
      <c r="B6454" s="1"/>
      <c r="C6454" s="1"/>
    </row>
    <row r="6455" spans="2:3" x14ac:dyDescent="0.3">
      <c r="B6455" s="1"/>
      <c r="C6455" s="1"/>
    </row>
    <row r="6456" spans="2:3" x14ac:dyDescent="0.3">
      <c r="B6456" s="1"/>
      <c r="C6456" s="1"/>
    </row>
    <row r="6457" spans="2:3" x14ac:dyDescent="0.3">
      <c r="B6457" s="1"/>
      <c r="C6457" s="1"/>
    </row>
    <row r="6458" spans="2:3" x14ac:dyDescent="0.3">
      <c r="B6458" s="1"/>
      <c r="C6458" s="1"/>
    </row>
    <row r="6459" spans="2:3" x14ac:dyDescent="0.3">
      <c r="B6459" s="1"/>
      <c r="C6459" s="1"/>
    </row>
    <row r="6460" spans="2:3" x14ac:dyDescent="0.3">
      <c r="B6460" s="1"/>
      <c r="C6460" s="1"/>
    </row>
    <row r="6461" spans="2:3" x14ac:dyDescent="0.3">
      <c r="B6461" s="1"/>
      <c r="C6461" s="1"/>
    </row>
    <row r="6462" spans="2:3" x14ac:dyDescent="0.3">
      <c r="B6462" s="1"/>
      <c r="C6462" s="1"/>
    </row>
    <row r="6463" spans="2:3" x14ac:dyDescent="0.3">
      <c r="B6463" s="1"/>
      <c r="C6463" s="1"/>
    </row>
    <row r="6464" spans="2:3" x14ac:dyDescent="0.3">
      <c r="B6464" s="1"/>
      <c r="C6464" s="1"/>
    </row>
    <row r="6465" spans="2:3" x14ac:dyDescent="0.3">
      <c r="B6465" s="1"/>
      <c r="C6465" s="1"/>
    </row>
    <row r="6466" spans="2:3" x14ac:dyDescent="0.3">
      <c r="B6466" s="1"/>
      <c r="C6466" s="1"/>
    </row>
    <row r="6467" spans="2:3" x14ac:dyDescent="0.3">
      <c r="B6467" s="1"/>
      <c r="C6467" s="1"/>
    </row>
    <row r="6468" spans="2:3" x14ac:dyDescent="0.3">
      <c r="B6468" s="1"/>
      <c r="C6468" s="1"/>
    </row>
    <row r="6469" spans="2:3" x14ac:dyDescent="0.3">
      <c r="B6469" s="1"/>
      <c r="C6469" s="1"/>
    </row>
    <row r="6470" spans="2:3" x14ac:dyDescent="0.3">
      <c r="B6470" s="1"/>
      <c r="C6470" s="1"/>
    </row>
    <row r="6471" spans="2:3" x14ac:dyDescent="0.3">
      <c r="B6471" s="1"/>
      <c r="C6471" s="1"/>
    </row>
    <row r="6472" spans="2:3" x14ac:dyDescent="0.3">
      <c r="B6472" s="1"/>
      <c r="C6472" s="1"/>
    </row>
    <row r="6473" spans="2:3" x14ac:dyDescent="0.3">
      <c r="B6473" s="1"/>
      <c r="C6473" s="1"/>
    </row>
    <row r="6474" spans="2:3" x14ac:dyDescent="0.3">
      <c r="B6474" s="1"/>
      <c r="C6474" s="1"/>
    </row>
    <row r="6475" spans="2:3" x14ac:dyDescent="0.3">
      <c r="B6475" s="1"/>
      <c r="C6475" s="1"/>
    </row>
    <row r="6476" spans="2:3" x14ac:dyDescent="0.3">
      <c r="B6476" s="1"/>
      <c r="C6476" s="1"/>
    </row>
    <row r="6477" spans="2:3" x14ac:dyDescent="0.3">
      <c r="B6477" s="1"/>
      <c r="C6477" s="1"/>
    </row>
    <row r="6478" spans="2:3" x14ac:dyDescent="0.3">
      <c r="B6478" s="1"/>
      <c r="C6478" s="1"/>
    </row>
    <row r="6479" spans="2:3" x14ac:dyDescent="0.3">
      <c r="B6479" s="1"/>
      <c r="C6479" s="1"/>
    </row>
    <row r="6480" spans="2:3" x14ac:dyDescent="0.3">
      <c r="B6480" s="1"/>
      <c r="C6480" s="1"/>
    </row>
    <row r="6481" spans="2:3" x14ac:dyDescent="0.3">
      <c r="B6481" s="1"/>
      <c r="C6481" s="1"/>
    </row>
    <row r="6482" spans="2:3" x14ac:dyDescent="0.3">
      <c r="B6482" s="1"/>
      <c r="C6482" s="1"/>
    </row>
    <row r="6483" spans="2:3" x14ac:dyDescent="0.3">
      <c r="B6483" s="1"/>
      <c r="C6483" s="1"/>
    </row>
    <row r="6484" spans="2:3" x14ac:dyDescent="0.3">
      <c r="B6484" s="1"/>
      <c r="C6484" s="1"/>
    </row>
    <row r="6485" spans="2:3" x14ac:dyDescent="0.3">
      <c r="B6485" s="1"/>
      <c r="C6485" s="1"/>
    </row>
    <row r="6486" spans="2:3" x14ac:dyDescent="0.3">
      <c r="B6486" s="1"/>
      <c r="C6486" s="1"/>
    </row>
    <row r="6487" spans="2:3" x14ac:dyDescent="0.3">
      <c r="B6487" s="1"/>
      <c r="C6487" s="1"/>
    </row>
    <row r="6488" spans="2:3" x14ac:dyDescent="0.3">
      <c r="B6488" s="1"/>
      <c r="C6488" s="1"/>
    </row>
    <row r="6489" spans="2:3" x14ac:dyDescent="0.3">
      <c r="B6489" s="1"/>
      <c r="C6489" s="1"/>
    </row>
    <row r="6490" spans="2:3" x14ac:dyDescent="0.3">
      <c r="B6490" s="1"/>
      <c r="C6490" s="1"/>
    </row>
    <row r="6491" spans="2:3" x14ac:dyDescent="0.3">
      <c r="B6491" s="1"/>
      <c r="C6491" s="1"/>
    </row>
    <row r="6492" spans="2:3" x14ac:dyDescent="0.3">
      <c r="B6492" s="1"/>
      <c r="C6492" s="1"/>
    </row>
    <row r="6493" spans="2:3" x14ac:dyDescent="0.3">
      <c r="B6493" s="1"/>
      <c r="C6493" s="1"/>
    </row>
    <row r="6494" spans="2:3" x14ac:dyDescent="0.3">
      <c r="B6494" s="1"/>
      <c r="C6494" s="1"/>
    </row>
    <row r="6495" spans="2:3" x14ac:dyDescent="0.3">
      <c r="B6495" s="1"/>
      <c r="C6495" s="1"/>
    </row>
    <row r="6496" spans="2:3" x14ac:dyDescent="0.3">
      <c r="B6496" s="1"/>
      <c r="C6496" s="1"/>
    </row>
    <row r="6497" spans="2:3" x14ac:dyDescent="0.3">
      <c r="B6497" s="1"/>
      <c r="C6497" s="1"/>
    </row>
    <row r="6498" spans="2:3" x14ac:dyDescent="0.3">
      <c r="B6498" s="1"/>
      <c r="C6498" s="1"/>
    </row>
    <row r="6499" spans="2:3" x14ac:dyDescent="0.3">
      <c r="B6499" s="1"/>
      <c r="C6499" s="1"/>
    </row>
    <row r="6500" spans="2:3" x14ac:dyDescent="0.3">
      <c r="B6500" s="1"/>
      <c r="C6500" s="1"/>
    </row>
    <row r="6501" spans="2:3" x14ac:dyDescent="0.3">
      <c r="B6501" s="1"/>
      <c r="C6501" s="1"/>
    </row>
    <row r="6502" spans="2:3" x14ac:dyDescent="0.3">
      <c r="B6502" s="1"/>
      <c r="C6502" s="1"/>
    </row>
    <row r="6503" spans="2:3" x14ac:dyDescent="0.3">
      <c r="B6503" s="1"/>
      <c r="C6503" s="1"/>
    </row>
    <row r="6504" spans="2:3" x14ac:dyDescent="0.3">
      <c r="B6504" s="1"/>
      <c r="C6504" s="1"/>
    </row>
    <row r="6505" spans="2:3" x14ac:dyDescent="0.3">
      <c r="B6505" s="1"/>
      <c r="C6505" s="1"/>
    </row>
    <row r="6506" spans="2:3" x14ac:dyDescent="0.3">
      <c r="B6506" s="1"/>
      <c r="C6506" s="1"/>
    </row>
    <row r="6507" spans="2:3" x14ac:dyDescent="0.3">
      <c r="B6507" s="1"/>
      <c r="C6507" s="1"/>
    </row>
    <row r="6508" spans="2:3" x14ac:dyDescent="0.3">
      <c r="B6508" s="1"/>
      <c r="C6508" s="1"/>
    </row>
    <row r="6509" spans="2:3" x14ac:dyDescent="0.3">
      <c r="B6509" s="1"/>
      <c r="C6509" s="1"/>
    </row>
    <row r="6510" spans="2:3" x14ac:dyDescent="0.3">
      <c r="B6510" s="1"/>
      <c r="C6510" s="1"/>
    </row>
    <row r="6511" spans="2:3" x14ac:dyDescent="0.3">
      <c r="B6511" s="1"/>
      <c r="C6511" s="1"/>
    </row>
    <row r="6512" spans="2:3" x14ac:dyDescent="0.3">
      <c r="B6512" s="1"/>
      <c r="C6512" s="1"/>
    </row>
    <row r="6513" spans="2:3" x14ac:dyDescent="0.3">
      <c r="B6513" s="1"/>
      <c r="C6513" s="1"/>
    </row>
    <row r="6514" spans="2:3" x14ac:dyDescent="0.3">
      <c r="B6514" s="1"/>
      <c r="C6514" s="1"/>
    </row>
    <row r="6515" spans="2:3" x14ac:dyDescent="0.3">
      <c r="B6515" s="1"/>
      <c r="C6515" s="1"/>
    </row>
    <row r="6516" spans="2:3" x14ac:dyDescent="0.3">
      <c r="B6516" s="1"/>
      <c r="C6516" s="1"/>
    </row>
    <row r="6517" spans="2:3" x14ac:dyDescent="0.3">
      <c r="B6517" s="1"/>
      <c r="C6517" s="1"/>
    </row>
    <row r="6518" spans="2:3" x14ac:dyDescent="0.3">
      <c r="B6518" s="1"/>
      <c r="C6518" s="1"/>
    </row>
    <row r="6519" spans="2:3" x14ac:dyDescent="0.3">
      <c r="B6519" s="1"/>
      <c r="C6519" s="1"/>
    </row>
    <row r="6520" spans="2:3" x14ac:dyDescent="0.3">
      <c r="B6520" s="1"/>
      <c r="C6520" s="1"/>
    </row>
    <row r="6521" spans="2:3" x14ac:dyDescent="0.3">
      <c r="B6521" s="1"/>
      <c r="C6521" s="1"/>
    </row>
    <row r="6522" spans="2:3" x14ac:dyDescent="0.3">
      <c r="B6522" s="1"/>
      <c r="C6522" s="1"/>
    </row>
    <row r="6523" spans="2:3" x14ac:dyDescent="0.3">
      <c r="B6523" s="1"/>
      <c r="C6523" s="1"/>
    </row>
    <row r="6524" spans="2:3" x14ac:dyDescent="0.3">
      <c r="B6524" s="1"/>
      <c r="C6524" s="1"/>
    </row>
    <row r="6525" spans="2:3" x14ac:dyDescent="0.3">
      <c r="B6525" s="1"/>
      <c r="C6525" s="1"/>
    </row>
    <row r="6526" spans="2:3" x14ac:dyDescent="0.3">
      <c r="B6526" s="1"/>
      <c r="C6526" s="1"/>
    </row>
    <row r="6527" spans="2:3" x14ac:dyDescent="0.3">
      <c r="B6527" s="1"/>
      <c r="C6527" s="1"/>
    </row>
    <row r="6528" spans="2:3" x14ac:dyDescent="0.3">
      <c r="B6528" s="1"/>
      <c r="C6528" s="1"/>
    </row>
    <row r="6529" spans="2:3" x14ac:dyDescent="0.3">
      <c r="B6529" s="1"/>
      <c r="C6529" s="1"/>
    </row>
    <row r="6530" spans="2:3" x14ac:dyDescent="0.3">
      <c r="B6530" s="1"/>
      <c r="C6530" s="1"/>
    </row>
    <row r="6531" spans="2:3" x14ac:dyDescent="0.3">
      <c r="B6531" s="1"/>
      <c r="C6531" s="1"/>
    </row>
    <row r="6532" spans="2:3" x14ac:dyDescent="0.3">
      <c r="B6532" s="1"/>
      <c r="C6532" s="1"/>
    </row>
    <row r="6533" spans="2:3" x14ac:dyDescent="0.3">
      <c r="B6533" s="1"/>
      <c r="C6533" s="1"/>
    </row>
    <row r="6534" spans="2:3" x14ac:dyDescent="0.3">
      <c r="B6534" s="1"/>
      <c r="C6534" s="1"/>
    </row>
    <row r="6535" spans="2:3" x14ac:dyDescent="0.3">
      <c r="B6535" s="1"/>
      <c r="C6535" s="1"/>
    </row>
    <row r="6536" spans="2:3" x14ac:dyDescent="0.3">
      <c r="B6536" s="1"/>
      <c r="C6536" s="1"/>
    </row>
    <row r="6537" spans="2:3" x14ac:dyDescent="0.3">
      <c r="B6537" s="1"/>
      <c r="C6537" s="1"/>
    </row>
    <row r="6538" spans="2:3" x14ac:dyDescent="0.3">
      <c r="B6538" s="1"/>
      <c r="C6538" s="1"/>
    </row>
    <row r="6539" spans="2:3" x14ac:dyDescent="0.3">
      <c r="B6539" s="1"/>
      <c r="C6539" s="1"/>
    </row>
    <row r="6540" spans="2:3" x14ac:dyDescent="0.3">
      <c r="B6540" s="1"/>
      <c r="C6540" s="1"/>
    </row>
    <row r="6541" spans="2:3" x14ac:dyDescent="0.3">
      <c r="B6541" s="1"/>
      <c r="C6541" s="1"/>
    </row>
    <row r="6542" spans="2:3" x14ac:dyDescent="0.3">
      <c r="B6542" s="1"/>
      <c r="C6542" s="1"/>
    </row>
    <row r="6543" spans="2:3" x14ac:dyDescent="0.3">
      <c r="B6543" s="1"/>
      <c r="C6543" s="1"/>
    </row>
    <row r="6544" spans="2:3" x14ac:dyDescent="0.3">
      <c r="B6544" s="1"/>
      <c r="C6544" s="1"/>
    </row>
    <row r="6545" spans="2:3" x14ac:dyDescent="0.3">
      <c r="B6545" s="1"/>
      <c r="C6545" s="1"/>
    </row>
    <row r="6546" spans="2:3" x14ac:dyDescent="0.3">
      <c r="B6546" s="1"/>
      <c r="C6546" s="1"/>
    </row>
    <row r="6547" spans="2:3" x14ac:dyDescent="0.3">
      <c r="B6547" s="1"/>
      <c r="C6547" s="1"/>
    </row>
    <row r="6548" spans="2:3" x14ac:dyDescent="0.3">
      <c r="B6548" s="1"/>
      <c r="C6548" s="1"/>
    </row>
    <row r="6549" spans="2:3" x14ac:dyDescent="0.3">
      <c r="B6549" s="1"/>
      <c r="C6549" s="1"/>
    </row>
    <row r="6550" spans="2:3" x14ac:dyDescent="0.3">
      <c r="B6550" s="1"/>
      <c r="C6550" s="1"/>
    </row>
    <row r="6551" spans="2:3" x14ac:dyDescent="0.3">
      <c r="B6551" s="1"/>
      <c r="C6551" s="1"/>
    </row>
    <row r="6552" spans="2:3" x14ac:dyDescent="0.3">
      <c r="B6552" s="1"/>
      <c r="C6552" s="1"/>
    </row>
    <row r="6553" spans="2:3" x14ac:dyDescent="0.3">
      <c r="B6553" s="1"/>
      <c r="C6553" s="1"/>
    </row>
    <row r="6554" spans="2:3" x14ac:dyDescent="0.3">
      <c r="B6554" s="1"/>
      <c r="C6554" s="1"/>
    </row>
    <row r="6555" spans="2:3" x14ac:dyDescent="0.3">
      <c r="B6555" s="1"/>
      <c r="C6555" s="1"/>
    </row>
    <row r="6556" spans="2:3" x14ac:dyDescent="0.3">
      <c r="B6556" s="1"/>
      <c r="C6556" s="1"/>
    </row>
    <row r="6557" spans="2:3" x14ac:dyDescent="0.3">
      <c r="B6557" s="1"/>
      <c r="C6557" s="1"/>
    </row>
    <row r="6558" spans="2:3" x14ac:dyDescent="0.3">
      <c r="B6558" s="1"/>
      <c r="C6558" s="1"/>
    </row>
    <row r="6559" spans="2:3" x14ac:dyDescent="0.3">
      <c r="B6559" s="1"/>
      <c r="C6559" s="1"/>
    </row>
    <row r="6560" spans="2:3" x14ac:dyDescent="0.3">
      <c r="B6560" s="1"/>
      <c r="C6560" s="1"/>
    </row>
    <row r="6561" spans="2:3" x14ac:dyDescent="0.3">
      <c r="B6561" s="1"/>
      <c r="C6561" s="1"/>
    </row>
    <row r="6562" spans="2:3" x14ac:dyDescent="0.3">
      <c r="B6562" s="1"/>
      <c r="C6562" s="1"/>
    </row>
    <row r="6563" spans="2:3" x14ac:dyDescent="0.3">
      <c r="B6563" s="1"/>
      <c r="C6563" s="1"/>
    </row>
    <row r="6564" spans="2:3" x14ac:dyDescent="0.3">
      <c r="B6564" s="1"/>
      <c r="C6564" s="1"/>
    </row>
    <row r="6565" spans="2:3" x14ac:dyDescent="0.3">
      <c r="B6565" s="1"/>
      <c r="C6565" s="1"/>
    </row>
    <row r="6566" spans="2:3" x14ac:dyDescent="0.3">
      <c r="B6566" s="1"/>
      <c r="C6566" s="1"/>
    </row>
    <row r="6567" spans="2:3" x14ac:dyDescent="0.3">
      <c r="B6567" s="1"/>
      <c r="C6567" s="1"/>
    </row>
    <row r="6568" spans="2:3" x14ac:dyDescent="0.3">
      <c r="B6568" s="1"/>
      <c r="C6568" s="1"/>
    </row>
    <row r="6569" spans="2:3" x14ac:dyDescent="0.3">
      <c r="B6569" s="1"/>
      <c r="C6569" s="1"/>
    </row>
    <row r="6570" spans="2:3" x14ac:dyDescent="0.3">
      <c r="B6570" s="1"/>
      <c r="C6570" s="1"/>
    </row>
    <row r="6571" spans="2:3" x14ac:dyDescent="0.3">
      <c r="B6571" s="1"/>
      <c r="C6571" s="1"/>
    </row>
    <row r="6572" spans="2:3" x14ac:dyDescent="0.3">
      <c r="B6572" s="1"/>
      <c r="C6572" s="1"/>
    </row>
    <row r="6573" spans="2:3" x14ac:dyDescent="0.3">
      <c r="B6573" s="1"/>
      <c r="C6573" s="1"/>
    </row>
    <row r="6574" spans="2:3" x14ac:dyDescent="0.3">
      <c r="B6574" s="1"/>
      <c r="C6574" s="1"/>
    </row>
    <row r="6575" spans="2:3" x14ac:dyDescent="0.3">
      <c r="B6575" s="1"/>
      <c r="C6575" s="1"/>
    </row>
    <row r="6576" spans="2:3" x14ac:dyDescent="0.3">
      <c r="B6576" s="1"/>
      <c r="C6576" s="1"/>
    </row>
    <row r="6577" spans="2:3" x14ac:dyDescent="0.3">
      <c r="B6577" s="1"/>
      <c r="C6577" s="1"/>
    </row>
    <row r="6578" spans="2:3" x14ac:dyDescent="0.3">
      <c r="B6578" s="1"/>
      <c r="C6578" s="1"/>
    </row>
    <row r="6579" spans="2:3" x14ac:dyDescent="0.3">
      <c r="B6579" s="1"/>
      <c r="C6579" s="1"/>
    </row>
    <row r="6580" spans="2:3" x14ac:dyDescent="0.3">
      <c r="B6580" s="1"/>
      <c r="C6580" s="1"/>
    </row>
    <row r="6581" spans="2:3" x14ac:dyDescent="0.3">
      <c r="B6581" s="1"/>
      <c r="C6581" s="1"/>
    </row>
    <row r="6582" spans="2:3" x14ac:dyDescent="0.3">
      <c r="B6582" s="1"/>
      <c r="C6582" s="1"/>
    </row>
    <row r="6583" spans="2:3" x14ac:dyDescent="0.3">
      <c r="B6583" s="1"/>
      <c r="C6583" s="1"/>
    </row>
    <row r="6584" spans="2:3" x14ac:dyDescent="0.3">
      <c r="B6584" s="1"/>
      <c r="C6584" s="1"/>
    </row>
    <row r="6585" spans="2:3" x14ac:dyDescent="0.3">
      <c r="B6585" s="1"/>
      <c r="C6585" s="1"/>
    </row>
    <row r="6586" spans="2:3" x14ac:dyDescent="0.3">
      <c r="B6586" s="1"/>
      <c r="C6586" s="1"/>
    </row>
    <row r="6587" spans="2:3" x14ac:dyDescent="0.3">
      <c r="B6587" s="1"/>
      <c r="C6587" s="1"/>
    </row>
    <row r="6588" spans="2:3" x14ac:dyDescent="0.3">
      <c r="B6588" s="1"/>
      <c r="C6588" s="1"/>
    </row>
    <row r="6589" spans="2:3" x14ac:dyDescent="0.3">
      <c r="B6589" s="1"/>
      <c r="C6589" s="1"/>
    </row>
    <row r="6590" spans="2:3" x14ac:dyDescent="0.3">
      <c r="B6590" s="1"/>
      <c r="C6590" s="1"/>
    </row>
    <row r="6591" spans="2:3" x14ac:dyDescent="0.3">
      <c r="B6591" s="1"/>
      <c r="C6591" s="1"/>
    </row>
    <row r="6592" spans="2:3" x14ac:dyDescent="0.3">
      <c r="B6592" s="1"/>
      <c r="C6592" s="1"/>
    </row>
    <row r="6593" spans="2:3" x14ac:dyDescent="0.3">
      <c r="B6593" s="1"/>
      <c r="C6593" s="1"/>
    </row>
    <row r="6594" spans="2:3" x14ac:dyDescent="0.3">
      <c r="B6594" s="1"/>
      <c r="C6594" s="1"/>
    </row>
    <row r="6595" spans="2:3" x14ac:dyDescent="0.3">
      <c r="B6595" s="1"/>
      <c r="C6595" s="1"/>
    </row>
    <row r="6596" spans="2:3" x14ac:dyDescent="0.3">
      <c r="B6596" s="1"/>
      <c r="C6596" s="1"/>
    </row>
    <row r="6597" spans="2:3" x14ac:dyDescent="0.3">
      <c r="B6597" s="1"/>
      <c r="C6597" s="1"/>
    </row>
    <row r="6598" spans="2:3" x14ac:dyDescent="0.3">
      <c r="B6598" s="1"/>
      <c r="C6598" s="1"/>
    </row>
    <row r="6599" spans="2:3" x14ac:dyDescent="0.3">
      <c r="B6599" s="1"/>
      <c r="C6599" s="1"/>
    </row>
    <row r="6600" spans="2:3" x14ac:dyDescent="0.3">
      <c r="B6600" s="1"/>
      <c r="C6600" s="1"/>
    </row>
    <row r="6601" spans="2:3" x14ac:dyDescent="0.3">
      <c r="B6601" s="1"/>
      <c r="C6601" s="1"/>
    </row>
    <row r="6602" spans="2:3" x14ac:dyDescent="0.3">
      <c r="B6602" s="1"/>
      <c r="C6602" s="1"/>
    </row>
    <row r="6603" spans="2:3" x14ac:dyDescent="0.3">
      <c r="B6603" s="1"/>
      <c r="C6603" s="1"/>
    </row>
    <row r="6604" spans="2:3" x14ac:dyDescent="0.3">
      <c r="B6604" s="1"/>
      <c r="C6604" s="1"/>
    </row>
    <row r="6605" spans="2:3" x14ac:dyDescent="0.3">
      <c r="B6605" s="1"/>
      <c r="C6605" s="1"/>
    </row>
    <row r="6606" spans="2:3" x14ac:dyDescent="0.3">
      <c r="B6606" s="1"/>
      <c r="C6606" s="1"/>
    </row>
    <row r="6607" spans="2:3" x14ac:dyDescent="0.3">
      <c r="B6607" s="1"/>
      <c r="C6607" s="1"/>
    </row>
    <row r="6608" spans="2:3" x14ac:dyDescent="0.3">
      <c r="B6608" s="1"/>
      <c r="C6608" s="1"/>
    </row>
    <row r="6609" spans="2:3" x14ac:dyDescent="0.3">
      <c r="B6609" s="1"/>
      <c r="C6609" s="1"/>
    </row>
    <row r="6610" spans="2:3" x14ac:dyDescent="0.3">
      <c r="B6610" s="1"/>
      <c r="C6610" s="1"/>
    </row>
    <row r="6611" spans="2:3" x14ac:dyDescent="0.3">
      <c r="B6611" s="1"/>
      <c r="C6611" s="1"/>
    </row>
    <row r="6612" spans="2:3" x14ac:dyDescent="0.3">
      <c r="B6612" s="1"/>
      <c r="C6612" s="1"/>
    </row>
    <row r="6613" spans="2:3" x14ac:dyDescent="0.3">
      <c r="B6613" s="1"/>
      <c r="C6613" s="1"/>
    </row>
    <row r="6614" spans="2:3" x14ac:dyDescent="0.3">
      <c r="B6614" s="1"/>
      <c r="C6614" s="1"/>
    </row>
    <row r="6615" spans="2:3" x14ac:dyDescent="0.3">
      <c r="B6615" s="1"/>
      <c r="C6615" s="1"/>
    </row>
    <row r="6616" spans="2:3" x14ac:dyDescent="0.3">
      <c r="B6616" s="1"/>
      <c r="C6616" s="1"/>
    </row>
    <row r="6617" spans="2:3" x14ac:dyDescent="0.3">
      <c r="B6617" s="1"/>
      <c r="C6617" s="1"/>
    </row>
    <row r="6618" spans="2:3" x14ac:dyDescent="0.3">
      <c r="B6618" s="1"/>
      <c r="C6618" s="1"/>
    </row>
    <row r="6619" spans="2:3" x14ac:dyDescent="0.3">
      <c r="B6619" s="1"/>
      <c r="C6619" s="1"/>
    </row>
    <row r="6620" spans="2:3" x14ac:dyDescent="0.3">
      <c r="B6620" s="1"/>
      <c r="C6620" s="1"/>
    </row>
    <row r="6621" spans="2:3" x14ac:dyDescent="0.3">
      <c r="B6621" s="1"/>
      <c r="C6621" s="1"/>
    </row>
    <row r="6622" spans="2:3" x14ac:dyDescent="0.3">
      <c r="B6622" s="1"/>
      <c r="C6622" s="1"/>
    </row>
    <row r="6623" spans="2:3" x14ac:dyDescent="0.3">
      <c r="B6623" s="1"/>
      <c r="C6623" s="1"/>
    </row>
    <row r="6624" spans="2:3" x14ac:dyDescent="0.3">
      <c r="B6624" s="1"/>
      <c r="C6624" s="1"/>
    </row>
    <row r="6625" spans="2:3" x14ac:dyDescent="0.3">
      <c r="B6625" s="1"/>
      <c r="C6625" s="1"/>
    </row>
    <row r="6626" spans="2:3" x14ac:dyDescent="0.3">
      <c r="B6626" s="1"/>
      <c r="C6626" s="1"/>
    </row>
    <row r="6627" spans="2:3" x14ac:dyDescent="0.3">
      <c r="B6627" s="1"/>
      <c r="C6627" s="1"/>
    </row>
    <row r="6628" spans="2:3" x14ac:dyDescent="0.3">
      <c r="B6628" s="1"/>
      <c r="C6628" s="1"/>
    </row>
    <row r="6629" spans="2:3" x14ac:dyDescent="0.3">
      <c r="B6629" s="1"/>
      <c r="C6629" s="1"/>
    </row>
    <row r="6630" spans="2:3" x14ac:dyDescent="0.3">
      <c r="B6630" s="1"/>
      <c r="C6630" s="1"/>
    </row>
    <row r="6631" spans="2:3" x14ac:dyDescent="0.3">
      <c r="B6631" s="1"/>
      <c r="C6631" s="1"/>
    </row>
    <row r="6632" spans="2:3" x14ac:dyDescent="0.3">
      <c r="B6632" s="1"/>
      <c r="C6632" s="1"/>
    </row>
    <row r="6633" spans="2:3" x14ac:dyDescent="0.3">
      <c r="B6633" s="1"/>
      <c r="C6633" s="1"/>
    </row>
    <row r="6634" spans="2:3" x14ac:dyDescent="0.3">
      <c r="B6634" s="1"/>
      <c r="C6634" s="1"/>
    </row>
    <row r="6635" spans="2:3" x14ac:dyDescent="0.3">
      <c r="B6635" s="1"/>
      <c r="C6635" s="1"/>
    </row>
    <row r="6636" spans="2:3" x14ac:dyDescent="0.3">
      <c r="B6636" s="1"/>
      <c r="C6636" s="1"/>
    </row>
    <row r="6637" spans="2:3" x14ac:dyDescent="0.3">
      <c r="B6637" s="1"/>
      <c r="C6637" s="1"/>
    </row>
    <row r="6638" spans="2:3" x14ac:dyDescent="0.3">
      <c r="B6638" s="1"/>
      <c r="C6638" s="1"/>
    </row>
    <row r="6639" spans="2:3" x14ac:dyDescent="0.3">
      <c r="B6639" s="1"/>
      <c r="C6639" s="1"/>
    </row>
    <row r="6640" spans="2:3" x14ac:dyDescent="0.3">
      <c r="B6640" s="1"/>
      <c r="C6640" s="1"/>
    </row>
    <row r="6641" spans="2:3" x14ac:dyDescent="0.3">
      <c r="B6641" s="1"/>
      <c r="C6641" s="1"/>
    </row>
    <row r="6642" spans="2:3" x14ac:dyDescent="0.3">
      <c r="B6642" s="1"/>
      <c r="C6642" s="1"/>
    </row>
    <row r="6643" spans="2:3" x14ac:dyDescent="0.3">
      <c r="B6643" s="1"/>
      <c r="C6643" s="1"/>
    </row>
    <row r="6644" spans="2:3" x14ac:dyDescent="0.3">
      <c r="B6644" s="1"/>
      <c r="C6644" s="1"/>
    </row>
    <row r="6645" spans="2:3" x14ac:dyDescent="0.3">
      <c r="B6645" s="1"/>
      <c r="C6645" s="1"/>
    </row>
    <row r="6646" spans="2:3" x14ac:dyDescent="0.3">
      <c r="B6646" s="1"/>
      <c r="C6646" s="1"/>
    </row>
    <row r="6647" spans="2:3" x14ac:dyDescent="0.3">
      <c r="B6647" s="1"/>
      <c r="C6647" s="1"/>
    </row>
    <row r="6648" spans="2:3" x14ac:dyDescent="0.3">
      <c r="B6648" s="1"/>
      <c r="C6648" s="1"/>
    </row>
    <row r="6649" spans="2:3" x14ac:dyDescent="0.3">
      <c r="B6649" s="1"/>
      <c r="C6649" s="1"/>
    </row>
    <row r="6650" spans="2:3" x14ac:dyDescent="0.3">
      <c r="B6650" s="1"/>
      <c r="C6650" s="1"/>
    </row>
    <row r="6651" spans="2:3" x14ac:dyDescent="0.3">
      <c r="B6651" s="1"/>
      <c r="C6651" s="1"/>
    </row>
    <row r="6652" spans="2:3" x14ac:dyDescent="0.3">
      <c r="B6652" s="1"/>
      <c r="C6652" s="1"/>
    </row>
    <row r="6653" spans="2:3" x14ac:dyDescent="0.3">
      <c r="B6653" s="1"/>
      <c r="C6653" s="1"/>
    </row>
    <row r="6654" spans="2:3" x14ac:dyDescent="0.3">
      <c r="B6654" s="1"/>
      <c r="C6654" s="1"/>
    </row>
    <row r="6655" spans="2:3" x14ac:dyDescent="0.3">
      <c r="B6655" s="1"/>
      <c r="C6655" s="1"/>
    </row>
    <row r="6656" spans="2:3" x14ac:dyDescent="0.3">
      <c r="B6656" s="1"/>
      <c r="C6656" s="1"/>
    </row>
    <row r="6657" spans="2:3" x14ac:dyDescent="0.3">
      <c r="B6657" s="1"/>
      <c r="C6657" s="1"/>
    </row>
    <row r="6658" spans="2:3" x14ac:dyDescent="0.3">
      <c r="B6658" s="1"/>
      <c r="C6658" s="1"/>
    </row>
    <row r="6659" spans="2:3" x14ac:dyDescent="0.3">
      <c r="B6659" s="1"/>
      <c r="C6659" s="1"/>
    </row>
    <row r="6660" spans="2:3" x14ac:dyDescent="0.3">
      <c r="B6660" s="1"/>
      <c r="C6660" s="1"/>
    </row>
    <row r="6661" spans="2:3" x14ac:dyDescent="0.3">
      <c r="B6661" s="1"/>
      <c r="C6661" s="1"/>
    </row>
    <row r="6662" spans="2:3" x14ac:dyDescent="0.3">
      <c r="B6662" s="1"/>
      <c r="C6662" s="1"/>
    </row>
    <row r="6663" spans="2:3" x14ac:dyDescent="0.3">
      <c r="B6663" s="1"/>
      <c r="C6663" s="1"/>
    </row>
    <row r="6664" spans="2:3" x14ac:dyDescent="0.3">
      <c r="B6664" s="1"/>
      <c r="C6664" s="1"/>
    </row>
    <row r="6665" spans="2:3" x14ac:dyDescent="0.3">
      <c r="B6665" s="1"/>
      <c r="C6665" s="1"/>
    </row>
    <row r="6666" spans="2:3" x14ac:dyDescent="0.3">
      <c r="B6666" s="1"/>
      <c r="C6666" s="1"/>
    </row>
    <row r="6667" spans="2:3" x14ac:dyDescent="0.3">
      <c r="B6667" s="1"/>
      <c r="C6667" s="1"/>
    </row>
    <row r="6668" spans="2:3" x14ac:dyDescent="0.3">
      <c r="B6668" s="1"/>
      <c r="C6668" s="1"/>
    </row>
    <row r="6669" spans="2:3" x14ac:dyDescent="0.3">
      <c r="B6669" s="1"/>
      <c r="C6669" s="1"/>
    </row>
    <row r="6670" spans="2:3" x14ac:dyDescent="0.3">
      <c r="B6670" s="1"/>
      <c r="C6670" s="1"/>
    </row>
    <row r="6671" spans="2:3" x14ac:dyDescent="0.3">
      <c r="B6671" s="1"/>
      <c r="C6671" s="1"/>
    </row>
    <row r="6672" spans="2:3" x14ac:dyDescent="0.3">
      <c r="B6672" s="1"/>
      <c r="C6672" s="1"/>
    </row>
    <row r="6673" spans="2:3" x14ac:dyDescent="0.3">
      <c r="B6673" s="1"/>
      <c r="C6673" s="1"/>
    </row>
    <row r="6674" spans="2:3" x14ac:dyDescent="0.3">
      <c r="B6674" s="1"/>
      <c r="C6674" s="1"/>
    </row>
    <row r="6675" spans="2:3" x14ac:dyDescent="0.3">
      <c r="B6675" s="1"/>
      <c r="C6675" s="1"/>
    </row>
    <row r="6676" spans="2:3" x14ac:dyDescent="0.3">
      <c r="B6676" s="1"/>
      <c r="C6676" s="1"/>
    </row>
    <row r="6677" spans="2:3" x14ac:dyDescent="0.3">
      <c r="B6677" s="1"/>
      <c r="C6677" s="1"/>
    </row>
    <row r="6678" spans="2:3" x14ac:dyDescent="0.3">
      <c r="B6678" s="1"/>
      <c r="C6678" s="1"/>
    </row>
    <row r="6679" spans="2:3" x14ac:dyDescent="0.3">
      <c r="B6679" s="1"/>
      <c r="C6679" s="1"/>
    </row>
    <row r="6680" spans="2:3" x14ac:dyDescent="0.3">
      <c r="B6680" s="1"/>
      <c r="C6680" s="1"/>
    </row>
    <row r="6681" spans="2:3" x14ac:dyDescent="0.3">
      <c r="B6681" s="1"/>
      <c r="C6681" s="1"/>
    </row>
    <row r="6682" spans="2:3" x14ac:dyDescent="0.3">
      <c r="B6682" s="1"/>
      <c r="C6682" s="1"/>
    </row>
    <row r="6683" spans="2:3" x14ac:dyDescent="0.3">
      <c r="B6683" s="1"/>
      <c r="C6683" s="1"/>
    </row>
    <row r="6684" spans="2:3" x14ac:dyDescent="0.3">
      <c r="B6684" s="1"/>
      <c r="C6684" s="1"/>
    </row>
    <row r="6685" spans="2:3" x14ac:dyDescent="0.3">
      <c r="B6685" s="1"/>
      <c r="C6685" s="1"/>
    </row>
    <row r="6686" spans="2:3" x14ac:dyDescent="0.3">
      <c r="B6686" s="1"/>
      <c r="C6686" s="1"/>
    </row>
    <row r="6687" spans="2:3" x14ac:dyDescent="0.3">
      <c r="B6687" s="1"/>
      <c r="C6687" s="1"/>
    </row>
    <row r="6688" spans="2:3" x14ac:dyDescent="0.3">
      <c r="B6688" s="1"/>
      <c r="C6688" s="1"/>
    </row>
    <row r="6689" spans="2:3" x14ac:dyDescent="0.3">
      <c r="B6689" s="1"/>
      <c r="C6689" s="1"/>
    </row>
    <row r="6690" spans="2:3" x14ac:dyDescent="0.3">
      <c r="B6690" s="1"/>
      <c r="C6690" s="1"/>
    </row>
    <row r="6691" spans="2:3" x14ac:dyDescent="0.3">
      <c r="B6691" s="1"/>
      <c r="C6691" s="1"/>
    </row>
    <row r="6692" spans="2:3" x14ac:dyDescent="0.3">
      <c r="B6692" s="1"/>
      <c r="C6692" s="1"/>
    </row>
    <row r="6693" spans="2:3" x14ac:dyDescent="0.3">
      <c r="B6693" s="1"/>
      <c r="C6693" s="1"/>
    </row>
    <row r="6694" spans="2:3" x14ac:dyDescent="0.3">
      <c r="B6694" s="1"/>
      <c r="C6694" s="1"/>
    </row>
    <row r="6695" spans="2:3" x14ac:dyDescent="0.3">
      <c r="B6695" s="1"/>
      <c r="C6695" s="1"/>
    </row>
    <row r="6696" spans="2:3" x14ac:dyDescent="0.3">
      <c r="B6696" s="1"/>
      <c r="C6696" s="1"/>
    </row>
    <row r="6697" spans="2:3" x14ac:dyDescent="0.3">
      <c r="B6697" s="1"/>
      <c r="C6697" s="1"/>
    </row>
    <row r="6698" spans="2:3" x14ac:dyDescent="0.3">
      <c r="B6698" s="1"/>
      <c r="C6698" s="1"/>
    </row>
    <row r="6699" spans="2:3" x14ac:dyDescent="0.3">
      <c r="B6699" s="1"/>
      <c r="C6699" s="1"/>
    </row>
    <row r="6700" spans="2:3" x14ac:dyDescent="0.3">
      <c r="B6700" s="1"/>
      <c r="C6700" s="1"/>
    </row>
    <row r="6701" spans="2:3" x14ac:dyDescent="0.3">
      <c r="B6701" s="1"/>
      <c r="C6701" s="1"/>
    </row>
    <row r="6702" spans="2:3" x14ac:dyDescent="0.3">
      <c r="B6702" s="1"/>
      <c r="C6702" s="1"/>
    </row>
    <row r="6703" spans="2:3" x14ac:dyDescent="0.3">
      <c r="B6703" s="1"/>
      <c r="C6703" s="1"/>
    </row>
    <row r="6704" spans="2:3" x14ac:dyDescent="0.3">
      <c r="B6704" s="1"/>
      <c r="C6704" s="1"/>
    </row>
    <row r="6705" spans="2:3" x14ac:dyDescent="0.3">
      <c r="B6705" s="1"/>
      <c r="C6705" s="1"/>
    </row>
    <row r="6706" spans="2:3" x14ac:dyDescent="0.3">
      <c r="B6706" s="1"/>
      <c r="C6706" s="1"/>
    </row>
    <row r="6707" spans="2:3" x14ac:dyDescent="0.3">
      <c r="B6707" s="1"/>
      <c r="C6707" s="1"/>
    </row>
    <row r="6708" spans="2:3" x14ac:dyDescent="0.3">
      <c r="B6708" s="1"/>
      <c r="C6708" s="1"/>
    </row>
    <row r="6709" spans="2:3" x14ac:dyDescent="0.3">
      <c r="B6709" s="1"/>
      <c r="C6709" s="1"/>
    </row>
    <row r="6710" spans="2:3" x14ac:dyDescent="0.3">
      <c r="B6710" s="1"/>
      <c r="C6710" s="1"/>
    </row>
    <row r="6711" spans="2:3" x14ac:dyDescent="0.3">
      <c r="B6711" s="1"/>
      <c r="C6711" s="1"/>
    </row>
    <row r="6712" spans="2:3" x14ac:dyDescent="0.3">
      <c r="B6712" s="1"/>
      <c r="C6712" s="1"/>
    </row>
    <row r="6713" spans="2:3" x14ac:dyDescent="0.3">
      <c r="B6713" s="1"/>
      <c r="C6713" s="1"/>
    </row>
    <row r="6714" spans="2:3" x14ac:dyDescent="0.3">
      <c r="B6714" s="1"/>
      <c r="C6714" s="1"/>
    </row>
    <row r="6715" spans="2:3" x14ac:dyDescent="0.3">
      <c r="B6715" s="1"/>
      <c r="C6715" s="1"/>
    </row>
    <row r="6716" spans="2:3" x14ac:dyDescent="0.3">
      <c r="B6716" s="1"/>
      <c r="C6716" s="1"/>
    </row>
    <row r="6717" spans="2:3" x14ac:dyDescent="0.3">
      <c r="B6717" s="1"/>
      <c r="C6717" s="1"/>
    </row>
    <row r="6718" spans="2:3" x14ac:dyDescent="0.3">
      <c r="B6718" s="1"/>
      <c r="C6718" s="1"/>
    </row>
    <row r="6719" spans="2:3" x14ac:dyDescent="0.3">
      <c r="B6719" s="1"/>
      <c r="C6719" s="1"/>
    </row>
    <row r="6720" spans="2:3" x14ac:dyDescent="0.3">
      <c r="B6720" s="1"/>
      <c r="C6720" s="1"/>
    </row>
    <row r="6721" spans="2:3" x14ac:dyDescent="0.3">
      <c r="B6721" s="1"/>
      <c r="C6721" s="1"/>
    </row>
    <row r="6722" spans="2:3" x14ac:dyDescent="0.3">
      <c r="B6722" s="1"/>
      <c r="C6722" s="1"/>
    </row>
    <row r="6723" spans="2:3" x14ac:dyDescent="0.3">
      <c r="B6723" s="1"/>
      <c r="C6723" s="1"/>
    </row>
    <row r="6724" spans="2:3" x14ac:dyDescent="0.3">
      <c r="B6724" s="1"/>
      <c r="C6724" s="1"/>
    </row>
    <row r="6725" spans="2:3" x14ac:dyDescent="0.3">
      <c r="B6725" s="1"/>
      <c r="C6725" s="1"/>
    </row>
    <row r="6726" spans="2:3" x14ac:dyDescent="0.3">
      <c r="B6726" s="1"/>
      <c r="C6726" s="1"/>
    </row>
    <row r="6727" spans="2:3" x14ac:dyDescent="0.3">
      <c r="B6727" s="1"/>
      <c r="C6727" s="1"/>
    </row>
    <row r="6728" spans="2:3" x14ac:dyDescent="0.3">
      <c r="B6728" s="1"/>
      <c r="C6728" s="1"/>
    </row>
    <row r="6729" spans="2:3" x14ac:dyDescent="0.3">
      <c r="B6729" s="1"/>
      <c r="C6729" s="1"/>
    </row>
    <row r="6730" spans="2:3" x14ac:dyDescent="0.3">
      <c r="B6730" s="1"/>
      <c r="C6730" s="1"/>
    </row>
    <row r="6731" spans="2:3" x14ac:dyDescent="0.3">
      <c r="B6731" s="1"/>
      <c r="C6731" s="1"/>
    </row>
    <row r="6732" spans="2:3" x14ac:dyDescent="0.3">
      <c r="B6732" s="1"/>
      <c r="C6732" s="1"/>
    </row>
    <row r="6733" spans="2:3" x14ac:dyDescent="0.3">
      <c r="B6733" s="1"/>
      <c r="C6733" s="1"/>
    </row>
    <row r="6734" spans="2:3" x14ac:dyDescent="0.3">
      <c r="B6734" s="1"/>
      <c r="C6734" s="1"/>
    </row>
    <row r="6735" spans="2:3" x14ac:dyDescent="0.3">
      <c r="B6735" s="1"/>
      <c r="C6735" s="1"/>
    </row>
    <row r="6736" spans="2:3" x14ac:dyDescent="0.3">
      <c r="B6736" s="1"/>
      <c r="C6736" s="1"/>
    </row>
    <row r="6737" spans="2:3" x14ac:dyDescent="0.3">
      <c r="B6737" s="1"/>
      <c r="C6737" s="1"/>
    </row>
    <row r="6738" spans="2:3" x14ac:dyDescent="0.3">
      <c r="B6738" s="1"/>
      <c r="C6738" s="1"/>
    </row>
    <row r="6739" spans="2:3" x14ac:dyDescent="0.3">
      <c r="B6739" s="1"/>
      <c r="C6739" s="1"/>
    </row>
    <row r="6740" spans="2:3" x14ac:dyDescent="0.3">
      <c r="B6740" s="1"/>
      <c r="C6740" s="1"/>
    </row>
    <row r="6741" spans="2:3" x14ac:dyDescent="0.3">
      <c r="B6741" s="1"/>
      <c r="C6741" s="1"/>
    </row>
    <row r="6742" spans="2:3" x14ac:dyDescent="0.3">
      <c r="B6742" s="1"/>
      <c r="C6742" s="1"/>
    </row>
    <row r="6743" spans="2:3" x14ac:dyDescent="0.3">
      <c r="B6743" s="1"/>
      <c r="C6743" s="1"/>
    </row>
    <row r="6744" spans="2:3" x14ac:dyDescent="0.3">
      <c r="B6744" s="1"/>
      <c r="C6744" s="1"/>
    </row>
    <row r="6745" spans="2:3" x14ac:dyDescent="0.3">
      <c r="B6745" s="1"/>
      <c r="C6745" s="1"/>
    </row>
    <row r="6746" spans="2:3" x14ac:dyDescent="0.3">
      <c r="B6746" s="1"/>
      <c r="C6746" s="1"/>
    </row>
    <row r="6747" spans="2:3" x14ac:dyDescent="0.3">
      <c r="B6747" s="1"/>
      <c r="C6747" s="1"/>
    </row>
    <row r="6748" spans="2:3" x14ac:dyDescent="0.3">
      <c r="B6748" s="1"/>
      <c r="C6748" s="1"/>
    </row>
    <row r="6749" spans="2:3" x14ac:dyDescent="0.3">
      <c r="B6749" s="1"/>
      <c r="C6749" s="1"/>
    </row>
    <row r="6750" spans="2:3" x14ac:dyDescent="0.3">
      <c r="B6750" s="1"/>
      <c r="C6750" s="1"/>
    </row>
    <row r="6751" spans="2:3" x14ac:dyDescent="0.3">
      <c r="B6751" s="1"/>
      <c r="C6751" s="1"/>
    </row>
    <row r="6752" spans="2:3" x14ac:dyDescent="0.3">
      <c r="B6752" s="1"/>
      <c r="C6752" s="1"/>
    </row>
    <row r="6753" spans="2:3" x14ac:dyDescent="0.3">
      <c r="B6753" s="1"/>
      <c r="C6753" s="1"/>
    </row>
    <row r="6754" spans="2:3" x14ac:dyDescent="0.3">
      <c r="B6754" s="1"/>
      <c r="C6754" s="1"/>
    </row>
    <row r="6755" spans="2:3" x14ac:dyDescent="0.3">
      <c r="B6755" s="1"/>
      <c r="C6755" s="1"/>
    </row>
    <row r="6756" spans="2:3" x14ac:dyDescent="0.3">
      <c r="B6756" s="1"/>
      <c r="C6756" s="1"/>
    </row>
    <row r="6757" spans="2:3" x14ac:dyDescent="0.3">
      <c r="B6757" s="1"/>
      <c r="C6757" s="1"/>
    </row>
    <row r="6758" spans="2:3" x14ac:dyDescent="0.3">
      <c r="B6758" s="1"/>
      <c r="C6758" s="1"/>
    </row>
    <row r="6759" spans="2:3" x14ac:dyDescent="0.3">
      <c r="B6759" s="1"/>
      <c r="C6759" s="1"/>
    </row>
    <row r="6760" spans="2:3" x14ac:dyDescent="0.3">
      <c r="B6760" s="1"/>
      <c r="C6760" s="1"/>
    </row>
    <row r="6761" spans="2:3" x14ac:dyDescent="0.3">
      <c r="B6761" s="1"/>
      <c r="C6761" s="1"/>
    </row>
    <row r="6762" spans="2:3" x14ac:dyDescent="0.3">
      <c r="B6762" s="1"/>
      <c r="C6762" s="1"/>
    </row>
    <row r="6763" spans="2:3" x14ac:dyDescent="0.3">
      <c r="B6763" s="1"/>
      <c r="C6763" s="1"/>
    </row>
    <row r="6764" spans="2:3" x14ac:dyDescent="0.3">
      <c r="B6764" s="1"/>
      <c r="C6764" s="1"/>
    </row>
    <row r="6765" spans="2:3" x14ac:dyDescent="0.3">
      <c r="B6765" s="1"/>
      <c r="C6765" s="1"/>
    </row>
    <row r="6766" spans="2:3" x14ac:dyDescent="0.3">
      <c r="B6766" s="1"/>
      <c r="C6766" s="1"/>
    </row>
    <row r="6767" spans="2:3" x14ac:dyDescent="0.3">
      <c r="B6767" s="1"/>
      <c r="C6767" s="1"/>
    </row>
    <row r="6768" spans="2:3" x14ac:dyDescent="0.3">
      <c r="B6768" s="1"/>
      <c r="C6768" s="1"/>
    </row>
    <row r="6769" spans="2:3" x14ac:dyDescent="0.3">
      <c r="B6769" s="1"/>
      <c r="C6769" s="1"/>
    </row>
    <row r="6770" spans="2:3" x14ac:dyDescent="0.3">
      <c r="B6770" s="1"/>
      <c r="C6770" s="1"/>
    </row>
    <row r="6771" spans="2:3" x14ac:dyDescent="0.3">
      <c r="B6771" s="1"/>
      <c r="C6771" s="1"/>
    </row>
    <row r="6772" spans="2:3" x14ac:dyDescent="0.3">
      <c r="B6772" s="1"/>
      <c r="C6772" s="1"/>
    </row>
    <row r="6773" spans="2:3" x14ac:dyDescent="0.3">
      <c r="B6773" s="1"/>
      <c r="C6773" s="1"/>
    </row>
    <row r="6774" spans="2:3" x14ac:dyDescent="0.3">
      <c r="B6774" s="1"/>
      <c r="C6774" s="1"/>
    </row>
    <row r="6775" spans="2:3" x14ac:dyDescent="0.3">
      <c r="B6775" s="1"/>
      <c r="C6775" s="1"/>
    </row>
    <row r="6776" spans="2:3" x14ac:dyDescent="0.3">
      <c r="B6776" s="1"/>
      <c r="C6776" s="1"/>
    </row>
    <row r="6777" spans="2:3" x14ac:dyDescent="0.3">
      <c r="B6777" s="1"/>
      <c r="C6777" s="1"/>
    </row>
    <row r="6778" spans="2:3" x14ac:dyDescent="0.3">
      <c r="B6778" s="1"/>
      <c r="C6778" s="1"/>
    </row>
    <row r="6779" spans="2:3" x14ac:dyDescent="0.3">
      <c r="B6779" s="1"/>
      <c r="C6779" s="1"/>
    </row>
    <row r="6780" spans="2:3" x14ac:dyDescent="0.3">
      <c r="B6780" s="1"/>
      <c r="C6780" s="1"/>
    </row>
    <row r="6781" spans="2:3" x14ac:dyDescent="0.3">
      <c r="B6781" s="1"/>
      <c r="C6781" s="1"/>
    </row>
    <row r="6782" spans="2:3" x14ac:dyDescent="0.3">
      <c r="B6782" s="1"/>
      <c r="C6782" s="1"/>
    </row>
    <row r="6783" spans="2:3" x14ac:dyDescent="0.3">
      <c r="B6783" s="1"/>
      <c r="C6783" s="1"/>
    </row>
    <row r="6784" spans="2:3" x14ac:dyDescent="0.3">
      <c r="B6784" s="1"/>
      <c r="C6784" s="1"/>
    </row>
    <row r="6785" spans="2:3" x14ac:dyDescent="0.3">
      <c r="B6785" s="1"/>
      <c r="C6785" s="1"/>
    </row>
    <row r="6786" spans="2:3" x14ac:dyDescent="0.3">
      <c r="B6786" s="1"/>
      <c r="C6786" s="1"/>
    </row>
    <row r="6787" spans="2:3" x14ac:dyDescent="0.3">
      <c r="B6787" s="1"/>
      <c r="C6787" s="1"/>
    </row>
    <row r="6788" spans="2:3" x14ac:dyDescent="0.3">
      <c r="B6788" s="1"/>
      <c r="C6788" s="1"/>
    </row>
    <row r="6789" spans="2:3" x14ac:dyDescent="0.3">
      <c r="B6789" s="1"/>
      <c r="C6789" s="1"/>
    </row>
    <row r="6790" spans="2:3" x14ac:dyDescent="0.3">
      <c r="B6790" s="1"/>
      <c r="C6790" s="1"/>
    </row>
    <row r="6791" spans="2:3" x14ac:dyDescent="0.3">
      <c r="B6791" s="1"/>
      <c r="C6791" s="1"/>
    </row>
    <row r="6792" spans="2:3" x14ac:dyDescent="0.3">
      <c r="B6792" s="1"/>
      <c r="C6792" s="1"/>
    </row>
    <row r="6793" spans="2:3" x14ac:dyDescent="0.3">
      <c r="B6793" s="1"/>
      <c r="C6793" s="1"/>
    </row>
    <row r="6794" spans="2:3" x14ac:dyDescent="0.3">
      <c r="B6794" s="1"/>
      <c r="C6794" s="1"/>
    </row>
    <row r="6795" spans="2:3" x14ac:dyDescent="0.3">
      <c r="B6795" s="1"/>
      <c r="C6795" s="1"/>
    </row>
    <row r="6796" spans="2:3" x14ac:dyDescent="0.3">
      <c r="B6796" s="1"/>
      <c r="C6796" s="1"/>
    </row>
    <row r="6797" spans="2:3" x14ac:dyDescent="0.3">
      <c r="B6797" s="1"/>
      <c r="C6797" s="1"/>
    </row>
    <row r="6798" spans="2:3" x14ac:dyDescent="0.3">
      <c r="B6798" s="1"/>
      <c r="C6798" s="1"/>
    </row>
    <row r="6799" spans="2:3" x14ac:dyDescent="0.3">
      <c r="B6799" s="1"/>
      <c r="C6799" s="1"/>
    </row>
    <row r="6800" spans="2:3" x14ac:dyDescent="0.3">
      <c r="B6800" s="1"/>
      <c r="C6800" s="1"/>
    </row>
    <row r="6801" spans="2:3" x14ac:dyDescent="0.3">
      <c r="B6801" s="1"/>
      <c r="C6801" s="1"/>
    </row>
    <row r="6802" spans="2:3" x14ac:dyDescent="0.3">
      <c r="B6802" s="1"/>
      <c r="C6802" s="1"/>
    </row>
    <row r="6803" spans="2:3" x14ac:dyDescent="0.3">
      <c r="B6803" s="1"/>
      <c r="C6803" s="1"/>
    </row>
    <row r="6804" spans="2:3" x14ac:dyDescent="0.3">
      <c r="B6804" s="1"/>
      <c r="C6804" s="1"/>
    </row>
    <row r="6805" spans="2:3" x14ac:dyDescent="0.3">
      <c r="B6805" s="1"/>
      <c r="C6805" s="1"/>
    </row>
    <row r="6806" spans="2:3" x14ac:dyDescent="0.3">
      <c r="B6806" s="1"/>
      <c r="C6806" s="1"/>
    </row>
    <row r="6807" spans="2:3" x14ac:dyDescent="0.3">
      <c r="B6807" s="1"/>
      <c r="C6807" s="1"/>
    </row>
    <row r="6808" spans="2:3" x14ac:dyDescent="0.3">
      <c r="B6808" s="1"/>
      <c r="C6808" s="1"/>
    </row>
    <row r="6809" spans="2:3" x14ac:dyDescent="0.3">
      <c r="B6809" s="1"/>
      <c r="C6809" s="1"/>
    </row>
    <row r="6810" spans="2:3" x14ac:dyDescent="0.3">
      <c r="B6810" s="1"/>
      <c r="C6810" s="1"/>
    </row>
    <row r="6811" spans="2:3" x14ac:dyDescent="0.3">
      <c r="B6811" s="1"/>
      <c r="C6811" s="1"/>
    </row>
    <row r="6812" spans="2:3" x14ac:dyDescent="0.3">
      <c r="B6812" s="1"/>
      <c r="C6812" s="1"/>
    </row>
    <row r="6813" spans="2:3" x14ac:dyDescent="0.3">
      <c r="B6813" s="1"/>
      <c r="C6813" s="1"/>
    </row>
    <row r="6814" spans="2:3" x14ac:dyDescent="0.3">
      <c r="B6814" s="1"/>
      <c r="C6814" s="1"/>
    </row>
    <row r="6815" spans="2:3" x14ac:dyDescent="0.3">
      <c r="B6815" s="1"/>
      <c r="C6815" s="1"/>
    </row>
    <row r="6816" spans="2:3" x14ac:dyDescent="0.3">
      <c r="B6816" s="1"/>
      <c r="C6816" s="1"/>
    </row>
    <row r="6817" spans="2:3" x14ac:dyDescent="0.3">
      <c r="B6817" s="1"/>
      <c r="C6817" s="1"/>
    </row>
    <row r="6818" spans="2:3" x14ac:dyDescent="0.3">
      <c r="B6818" s="1"/>
      <c r="C6818" s="1"/>
    </row>
    <row r="6819" spans="2:3" x14ac:dyDescent="0.3">
      <c r="B6819" s="1"/>
      <c r="C6819" s="1"/>
    </row>
    <row r="6820" spans="2:3" x14ac:dyDescent="0.3">
      <c r="B6820" s="1"/>
      <c r="C6820" s="1"/>
    </row>
    <row r="6821" spans="2:3" x14ac:dyDescent="0.3">
      <c r="B6821" s="1"/>
      <c r="C6821" s="1"/>
    </row>
    <row r="6822" spans="2:3" x14ac:dyDescent="0.3">
      <c r="B6822" s="1"/>
      <c r="C6822" s="1"/>
    </row>
    <row r="6823" spans="2:3" x14ac:dyDescent="0.3">
      <c r="B6823" s="1"/>
      <c r="C6823" s="1"/>
    </row>
    <row r="6824" spans="2:3" x14ac:dyDescent="0.3">
      <c r="B6824" s="1"/>
      <c r="C6824" s="1"/>
    </row>
    <row r="6825" spans="2:3" x14ac:dyDescent="0.3">
      <c r="B6825" s="1"/>
      <c r="C6825" s="1"/>
    </row>
    <row r="6826" spans="2:3" x14ac:dyDescent="0.3">
      <c r="B6826" s="1"/>
      <c r="C6826" s="1"/>
    </row>
    <row r="6827" spans="2:3" x14ac:dyDescent="0.3">
      <c r="B6827" s="1"/>
      <c r="C6827" s="1"/>
    </row>
    <row r="6828" spans="2:3" x14ac:dyDescent="0.3">
      <c r="B6828" s="1"/>
      <c r="C6828" s="1"/>
    </row>
    <row r="6829" spans="2:3" x14ac:dyDescent="0.3">
      <c r="B6829" s="1"/>
      <c r="C6829" s="1"/>
    </row>
    <row r="6830" spans="2:3" x14ac:dyDescent="0.3">
      <c r="B6830" s="1"/>
      <c r="C6830" s="1"/>
    </row>
    <row r="6831" spans="2:3" x14ac:dyDescent="0.3">
      <c r="B6831" s="1"/>
      <c r="C6831" s="1"/>
    </row>
    <row r="6832" spans="2:3" x14ac:dyDescent="0.3">
      <c r="B6832" s="1"/>
      <c r="C6832" s="1"/>
    </row>
    <row r="6833" spans="2:3" x14ac:dyDescent="0.3">
      <c r="B6833" s="1"/>
      <c r="C6833" s="1"/>
    </row>
    <row r="6834" spans="2:3" x14ac:dyDescent="0.3">
      <c r="B6834" s="1"/>
      <c r="C6834" s="1"/>
    </row>
    <row r="6835" spans="2:3" x14ac:dyDescent="0.3">
      <c r="B6835" s="1"/>
      <c r="C6835" s="1"/>
    </row>
    <row r="6836" spans="2:3" x14ac:dyDescent="0.3">
      <c r="B6836" s="1"/>
      <c r="C6836" s="1"/>
    </row>
    <row r="6837" spans="2:3" x14ac:dyDescent="0.3">
      <c r="B6837" s="1"/>
      <c r="C6837" s="1"/>
    </row>
    <row r="6838" spans="2:3" x14ac:dyDescent="0.3">
      <c r="B6838" s="1"/>
      <c r="C6838" s="1"/>
    </row>
    <row r="6839" spans="2:3" x14ac:dyDescent="0.3">
      <c r="B6839" s="1"/>
      <c r="C6839" s="1"/>
    </row>
    <row r="6840" spans="2:3" x14ac:dyDescent="0.3">
      <c r="B6840" s="1"/>
      <c r="C6840" s="1"/>
    </row>
    <row r="6841" spans="2:3" x14ac:dyDescent="0.3">
      <c r="B6841" s="1"/>
      <c r="C6841" s="1"/>
    </row>
    <row r="6842" spans="2:3" x14ac:dyDescent="0.3">
      <c r="B6842" s="1"/>
      <c r="C6842" s="1"/>
    </row>
    <row r="6843" spans="2:3" x14ac:dyDescent="0.3">
      <c r="B6843" s="1"/>
      <c r="C6843" s="1"/>
    </row>
    <row r="6844" spans="2:3" x14ac:dyDescent="0.3">
      <c r="B6844" s="1"/>
      <c r="C6844" s="1"/>
    </row>
    <row r="6845" spans="2:3" x14ac:dyDescent="0.3">
      <c r="B6845" s="1"/>
      <c r="C6845" s="1"/>
    </row>
    <row r="6846" spans="2:3" x14ac:dyDescent="0.3">
      <c r="B6846" s="1"/>
      <c r="C6846" s="1"/>
    </row>
    <row r="6847" spans="2:3" x14ac:dyDescent="0.3">
      <c r="B6847" s="1"/>
      <c r="C6847" s="1"/>
    </row>
    <row r="6848" spans="2:3" x14ac:dyDescent="0.3">
      <c r="B6848" s="1"/>
      <c r="C6848" s="1"/>
    </row>
    <row r="6849" spans="2:3" x14ac:dyDescent="0.3">
      <c r="B6849" s="1"/>
      <c r="C6849" s="1"/>
    </row>
    <row r="6850" spans="2:3" x14ac:dyDescent="0.3">
      <c r="B6850" s="1"/>
      <c r="C6850" s="1"/>
    </row>
    <row r="6851" spans="2:3" x14ac:dyDescent="0.3">
      <c r="B6851" s="1"/>
      <c r="C6851" s="1"/>
    </row>
    <row r="6852" spans="2:3" x14ac:dyDescent="0.3">
      <c r="B6852" s="1"/>
      <c r="C6852" s="1"/>
    </row>
    <row r="6853" spans="2:3" x14ac:dyDescent="0.3">
      <c r="B6853" s="1"/>
      <c r="C6853" s="1"/>
    </row>
    <row r="6854" spans="2:3" x14ac:dyDescent="0.3">
      <c r="B6854" s="1"/>
      <c r="C6854" s="1"/>
    </row>
    <row r="6855" spans="2:3" x14ac:dyDescent="0.3">
      <c r="B6855" s="1"/>
      <c r="C6855" s="1"/>
    </row>
    <row r="6856" spans="2:3" x14ac:dyDescent="0.3">
      <c r="B6856" s="1"/>
      <c r="C6856" s="1"/>
    </row>
    <row r="6857" spans="2:3" x14ac:dyDescent="0.3">
      <c r="B6857" s="1"/>
      <c r="C6857" s="1"/>
    </row>
    <row r="6858" spans="2:3" x14ac:dyDescent="0.3">
      <c r="B6858" s="1"/>
      <c r="C6858" s="1"/>
    </row>
    <row r="6859" spans="2:3" x14ac:dyDescent="0.3">
      <c r="B6859" s="1"/>
      <c r="C6859" s="1"/>
    </row>
    <row r="6860" spans="2:3" x14ac:dyDescent="0.3">
      <c r="B6860" s="1"/>
      <c r="C6860" s="1"/>
    </row>
    <row r="6861" spans="2:3" x14ac:dyDescent="0.3">
      <c r="B6861" s="1"/>
      <c r="C6861" s="1"/>
    </row>
    <row r="6862" spans="2:3" x14ac:dyDescent="0.3">
      <c r="B6862" s="1"/>
      <c r="C6862" s="1"/>
    </row>
    <row r="6863" spans="2:3" x14ac:dyDescent="0.3">
      <c r="B6863" s="1"/>
      <c r="C6863" s="1"/>
    </row>
    <row r="6864" spans="2:3" x14ac:dyDescent="0.3">
      <c r="B6864" s="1"/>
      <c r="C6864" s="1"/>
    </row>
    <row r="6865" spans="2:3" x14ac:dyDescent="0.3">
      <c r="B6865" s="1"/>
      <c r="C6865" s="1"/>
    </row>
    <row r="6866" spans="2:3" x14ac:dyDescent="0.3">
      <c r="B6866" s="1"/>
      <c r="C6866" s="1"/>
    </row>
    <row r="6867" spans="2:3" x14ac:dyDescent="0.3">
      <c r="B6867" s="1"/>
      <c r="C6867" s="1"/>
    </row>
    <row r="6868" spans="2:3" x14ac:dyDescent="0.3">
      <c r="B6868" s="1"/>
      <c r="C6868" s="1"/>
    </row>
    <row r="6869" spans="2:3" x14ac:dyDescent="0.3">
      <c r="B6869" s="1"/>
      <c r="C6869" s="1"/>
    </row>
    <row r="6870" spans="2:3" x14ac:dyDescent="0.3">
      <c r="B6870" s="1"/>
      <c r="C6870" s="1"/>
    </row>
    <row r="6871" spans="2:3" x14ac:dyDescent="0.3">
      <c r="B6871" s="1"/>
      <c r="C6871" s="1"/>
    </row>
    <row r="6872" spans="2:3" x14ac:dyDescent="0.3">
      <c r="B6872" s="1"/>
      <c r="C6872" s="1"/>
    </row>
    <row r="6873" spans="2:3" x14ac:dyDescent="0.3">
      <c r="B6873" s="1"/>
      <c r="C6873" s="1"/>
    </row>
    <row r="6874" spans="2:3" x14ac:dyDescent="0.3">
      <c r="B6874" s="1"/>
      <c r="C6874" s="1"/>
    </row>
    <row r="6875" spans="2:3" x14ac:dyDescent="0.3">
      <c r="B6875" s="1"/>
      <c r="C6875" s="1"/>
    </row>
    <row r="6876" spans="2:3" x14ac:dyDescent="0.3">
      <c r="B6876" s="1"/>
      <c r="C6876" s="1"/>
    </row>
    <row r="6877" spans="2:3" x14ac:dyDescent="0.3">
      <c r="B6877" s="1"/>
      <c r="C6877" s="1"/>
    </row>
    <row r="6878" spans="2:3" x14ac:dyDescent="0.3">
      <c r="B6878" s="1"/>
      <c r="C6878" s="1"/>
    </row>
    <row r="6879" spans="2:3" x14ac:dyDescent="0.3">
      <c r="B6879" s="1"/>
      <c r="C6879" s="1"/>
    </row>
    <row r="6880" spans="2:3" x14ac:dyDescent="0.3">
      <c r="B6880" s="1"/>
      <c r="C6880" s="1"/>
    </row>
    <row r="6881" spans="2:3" x14ac:dyDescent="0.3">
      <c r="B6881" s="1"/>
      <c r="C6881" s="1"/>
    </row>
    <row r="6882" spans="2:3" x14ac:dyDescent="0.3">
      <c r="B6882" s="1"/>
      <c r="C6882" s="1"/>
    </row>
    <row r="6883" spans="2:3" x14ac:dyDescent="0.3">
      <c r="B6883" s="1"/>
      <c r="C6883" s="1"/>
    </row>
    <row r="6884" spans="2:3" x14ac:dyDescent="0.3">
      <c r="B6884" s="1"/>
      <c r="C6884" s="1"/>
    </row>
    <row r="6885" spans="2:3" x14ac:dyDescent="0.3">
      <c r="B6885" s="1"/>
      <c r="C6885" s="1"/>
    </row>
    <row r="6886" spans="2:3" x14ac:dyDescent="0.3">
      <c r="B6886" s="1"/>
      <c r="C6886" s="1"/>
    </row>
    <row r="6887" spans="2:3" x14ac:dyDescent="0.3">
      <c r="B6887" s="1"/>
      <c r="C6887" s="1"/>
    </row>
    <row r="6888" spans="2:3" x14ac:dyDescent="0.3">
      <c r="B6888" s="1"/>
      <c r="C6888" s="1"/>
    </row>
    <row r="6889" spans="2:3" x14ac:dyDescent="0.3">
      <c r="B6889" s="1"/>
      <c r="C6889" s="1"/>
    </row>
    <row r="6890" spans="2:3" x14ac:dyDescent="0.3">
      <c r="B6890" s="1"/>
      <c r="C6890" s="1"/>
    </row>
    <row r="6891" spans="2:3" x14ac:dyDescent="0.3">
      <c r="B6891" s="1"/>
      <c r="C6891" s="1"/>
    </row>
    <row r="6892" spans="2:3" x14ac:dyDescent="0.3">
      <c r="B6892" s="1"/>
      <c r="C6892" s="1"/>
    </row>
    <row r="6893" spans="2:3" x14ac:dyDescent="0.3">
      <c r="B6893" s="1"/>
      <c r="C6893" s="1"/>
    </row>
    <row r="6894" spans="2:3" x14ac:dyDescent="0.3">
      <c r="B6894" s="1"/>
      <c r="C6894" s="1"/>
    </row>
    <row r="6895" spans="2:3" x14ac:dyDescent="0.3">
      <c r="B6895" s="1"/>
      <c r="C6895" s="1"/>
    </row>
    <row r="6896" spans="2:3" x14ac:dyDescent="0.3">
      <c r="B6896" s="1"/>
      <c r="C6896" s="1"/>
    </row>
    <row r="6897" spans="2:3" x14ac:dyDescent="0.3">
      <c r="B6897" s="1"/>
      <c r="C6897" s="1"/>
    </row>
    <row r="6898" spans="2:3" x14ac:dyDescent="0.3">
      <c r="B6898" s="1"/>
      <c r="C6898" s="1"/>
    </row>
    <row r="6899" spans="2:3" x14ac:dyDescent="0.3">
      <c r="B6899" s="1"/>
      <c r="C6899" s="1"/>
    </row>
    <row r="6900" spans="2:3" x14ac:dyDescent="0.3">
      <c r="B6900" s="1"/>
      <c r="C6900" s="1"/>
    </row>
    <row r="6901" spans="2:3" x14ac:dyDescent="0.3">
      <c r="B6901" s="1"/>
      <c r="C6901" s="1"/>
    </row>
    <row r="6902" spans="2:3" x14ac:dyDescent="0.3">
      <c r="B6902" s="1"/>
      <c r="C6902" s="1"/>
    </row>
    <row r="6903" spans="2:3" x14ac:dyDescent="0.3">
      <c r="B6903" s="1"/>
      <c r="C6903" s="1"/>
    </row>
    <row r="6904" spans="2:3" x14ac:dyDescent="0.3">
      <c r="B6904" s="1"/>
      <c r="C6904" s="1"/>
    </row>
    <row r="6905" spans="2:3" x14ac:dyDescent="0.3">
      <c r="B6905" s="1"/>
      <c r="C6905" s="1"/>
    </row>
    <row r="6906" spans="2:3" x14ac:dyDescent="0.3">
      <c r="B6906" s="1"/>
      <c r="C6906" s="1"/>
    </row>
    <row r="6907" spans="2:3" x14ac:dyDescent="0.3">
      <c r="B6907" s="1"/>
      <c r="C6907" s="1"/>
    </row>
    <row r="6908" spans="2:3" x14ac:dyDescent="0.3">
      <c r="B6908" s="1"/>
      <c r="C6908" s="1"/>
    </row>
    <row r="6909" spans="2:3" x14ac:dyDescent="0.3">
      <c r="B6909" s="1"/>
      <c r="C6909" s="1"/>
    </row>
    <row r="6910" spans="2:3" x14ac:dyDescent="0.3">
      <c r="B6910" s="1"/>
      <c r="C6910" s="1"/>
    </row>
    <row r="6911" spans="2:3" x14ac:dyDescent="0.3">
      <c r="B6911" s="1"/>
      <c r="C6911" s="1"/>
    </row>
    <row r="6912" spans="2:3" x14ac:dyDescent="0.3">
      <c r="B6912" s="1"/>
      <c r="C6912" s="1"/>
    </row>
    <row r="6913" spans="2:3" x14ac:dyDescent="0.3">
      <c r="B6913" s="1"/>
      <c r="C6913" s="1"/>
    </row>
    <row r="6914" spans="2:3" x14ac:dyDescent="0.3">
      <c r="B6914" s="1"/>
      <c r="C6914" s="1"/>
    </row>
    <row r="6915" spans="2:3" x14ac:dyDescent="0.3">
      <c r="B6915" s="1"/>
      <c r="C6915" s="1"/>
    </row>
    <row r="6916" spans="2:3" x14ac:dyDescent="0.3">
      <c r="B6916" s="1"/>
      <c r="C6916" s="1"/>
    </row>
    <row r="6917" spans="2:3" x14ac:dyDescent="0.3">
      <c r="B6917" s="1"/>
      <c r="C6917" s="1"/>
    </row>
    <row r="6918" spans="2:3" x14ac:dyDescent="0.3">
      <c r="B6918" s="1"/>
      <c r="C6918" s="1"/>
    </row>
    <row r="6919" spans="2:3" x14ac:dyDescent="0.3">
      <c r="B6919" s="1"/>
      <c r="C6919" s="1"/>
    </row>
    <row r="6920" spans="2:3" x14ac:dyDescent="0.3">
      <c r="B6920" s="1"/>
      <c r="C6920" s="1"/>
    </row>
    <row r="6921" spans="2:3" x14ac:dyDescent="0.3">
      <c r="B6921" s="1"/>
      <c r="C6921" s="1"/>
    </row>
    <row r="6922" spans="2:3" x14ac:dyDescent="0.3">
      <c r="B6922" s="1"/>
      <c r="C6922" s="1"/>
    </row>
    <row r="6923" spans="2:3" x14ac:dyDescent="0.3">
      <c r="B6923" s="1"/>
      <c r="C6923" s="1"/>
    </row>
    <row r="6924" spans="2:3" x14ac:dyDescent="0.3">
      <c r="B6924" s="1"/>
      <c r="C6924" s="1"/>
    </row>
    <row r="6925" spans="2:3" x14ac:dyDescent="0.3">
      <c r="B6925" s="1"/>
      <c r="C6925" s="1"/>
    </row>
    <row r="6926" spans="2:3" x14ac:dyDescent="0.3">
      <c r="B6926" s="1"/>
      <c r="C6926" s="1"/>
    </row>
    <row r="6927" spans="2:3" x14ac:dyDescent="0.3">
      <c r="B6927" s="1"/>
      <c r="C6927" s="1"/>
    </row>
    <row r="6928" spans="2:3" x14ac:dyDescent="0.3">
      <c r="B6928" s="1"/>
      <c r="C6928" s="1"/>
    </row>
    <row r="6929" spans="2:3" x14ac:dyDescent="0.3">
      <c r="B6929" s="1"/>
      <c r="C6929" s="1"/>
    </row>
    <row r="6930" spans="2:3" x14ac:dyDescent="0.3">
      <c r="B6930" s="1"/>
      <c r="C6930" s="1"/>
    </row>
    <row r="6931" spans="2:3" x14ac:dyDescent="0.3">
      <c r="B6931" s="1"/>
      <c r="C6931" s="1"/>
    </row>
    <row r="6932" spans="2:3" x14ac:dyDescent="0.3">
      <c r="B6932" s="1"/>
      <c r="C6932" s="1"/>
    </row>
    <row r="6933" spans="2:3" x14ac:dyDescent="0.3">
      <c r="B6933" s="1"/>
      <c r="C6933" s="1"/>
    </row>
    <row r="6934" spans="2:3" x14ac:dyDescent="0.3">
      <c r="B6934" s="1"/>
      <c r="C6934" s="1"/>
    </row>
    <row r="6935" spans="2:3" x14ac:dyDescent="0.3">
      <c r="B6935" s="1"/>
      <c r="C6935" s="1"/>
    </row>
    <row r="6936" spans="2:3" x14ac:dyDescent="0.3">
      <c r="B6936" s="1"/>
      <c r="C6936" s="1"/>
    </row>
    <row r="6937" spans="2:3" x14ac:dyDescent="0.3">
      <c r="B6937" s="1"/>
      <c r="C6937" s="1"/>
    </row>
    <row r="6938" spans="2:3" x14ac:dyDescent="0.3">
      <c r="B6938" s="1"/>
      <c r="C6938" s="1"/>
    </row>
    <row r="6939" spans="2:3" x14ac:dyDescent="0.3">
      <c r="B6939" s="1"/>
      <c r="C6939" s="1"/>
    </row>
    <row r="6940" spans="2:3" x14ac:dyDescent="0.3">
      <c r="B6940" s="1"/>
      <c r="C6940" s="1"/>
    </row>
    <row r="6941" spans="2:3" x14ac:dyDescent="0.3">
      <c r="B6941" s="1"/>
      <c r="C6941" s="1"/>
    </row>
    <row r="6942" spans="2:3" x14ac:dyDescent="0.3">
      <c r="B6942" s="1"/>
      <c r="C6942" s="1"/>
    </row>
    <row r="6943" spans="2:3" x14ac:dyDescent="0.3">
      <c r="B6943" s="1"/>
      <c r="C6943" s="1"/>
    </row>
    <row r="6944" spans="2:3" x14ac:dyDescent="0.3">
      <c r="B6944" s="1"/>
      <c r="C6944" s="1"/>
    </row>
    <row r="6945" spans="2:3" x14ac:dyDescent="0.3">
      <c r="B6945" s="1"/>
      <c r="C6945" s="1"/>
    </row>
    <row r="6946" spans="2:3" x14ac:dyDescent="0.3">
      <c r="B6946" s="1"/>
      <c r="C6946" s="1"/>
    </row>
    <row r="6947" spans="2:3" x14ac:dyDescent="0.3">
      <c r="B6947" s="1"/>
      <c r="C6947" s="1"/>
    </row>
    <row r="6948" spans="2:3" x14ac:dyDescent="0.3">
      <c r="B6948" s="1"/>
      <c r="C6948" s="1"/>
    </row>
    <row r="6949" spans="2:3" x14ac:dyDescent="0.3">
      <c r="B6949" s="1"/>
      <c r="C6949" s="1"/>
    </row>
    <row r="6950" spans="2:3" x14ac:dyDescent="0.3">
      <c r="B6950" s="1"/>
      <c r="C6950" s="1"/>
    </row>
    <row r="6951" spans="2:3" x14ac:dyDescent="0.3">
      <c r="B6951" s="1"/>
      <c r="C6951" s="1"/>
    </row>
    <row r="6952" spans="2:3" x14ac:dyDescent="0.3">
      <c r="B6952" s="1"/>
      <c r="C6952" s="1"/>
    </row>
    <row r="6953" spans="2:3" x14ac:dyDescent="0.3">
      <c r="B6953" s="1"/>
      <c r="C6953" s="1"/>
    </row>
    <row r="6954" spans="2:3" x14ac:dyDescent="0.3">
      <c r="B6954" s="1"/>
      <c r="C6954" s="1"/>
    </row>
    <row r="6955" spans="2:3" x14ac:dyDescent="0.3">
      <c r="B6955" s="1"/>
      <c r="C6955" s="1"/>
    </row>
    <row r="6956" spans="2:3" x14ac:dyDescent="0.3">
      <c r="B6956" s="1"/>
      <c r="C6956" s="1"/>
    </row>
    <row r="6957" spans="2:3" x14ac:dyDescent="0.3">
      <c r="B6957" s="1"/>
      <c r="C6957" s="1"/>
    </row>
    <row r="6958" spans="2:3" x14ac:dyDescent="0.3">
      <c r="B6958" s="1"/>
      <c r="C6958" s="1"/>
    </row>
    <row r="6959" spans="2:3" x14ac:dyDescent="0.3">
      <c r="B6959" s="1"/>
      <c r="C6959" s="1"/>
    </row>
    <row r="6960" spans="2:3" x14ac:dyDescent="0.3">
      <c r="B6960" s="1"/>
      <c r="C6960" s="1"/>
    </row>
    <row r="6961" spans="2:3" x14ac:dyDescent="0.3">
      <c r="B6961" s="1"/>
      <c r="C6961" s="1"/>
    </row>
    <row r="6962" spans="2:3" x14ac:dyDescent="0.3">
      <c r="B6962" s="1"/>
      <c r="C6962" s="1"/>
    </row>
    <row r="6963" spans="2:3" x14ac:dyDescent="0.3">
      <c r="B6963" s="1"/>
      <c r="C6963" s="1"/>
    </row>
    <row r="6964" spans="2:3" x14ac:dyDescent="0.3">
      <c r="B6964" s="1"/>
      <c r="C6964" s="1"/>
    </row>
    <row r="6965" spans="2:3" x14ac:dyDescent="0.3">
      <c r="B6965" s="1"/>
      <c r="C6965" s="1"/>
    </row>
    <row r="6966" spans="2:3" x14ac:dyDescent="0.3">
      <c r="B6966" s="1"/>
      <c r="C6966" s="1"/>
    </row>
    <row r="6967" spans="2:3" x14ac:dyDescent="0.3">
      <c r="B6967" s="1"/>
      <c r="C6967" s="1"/>
    </row>
    <row r="6968" spans="2:3" x14ac:dyDescent="0.3">
      <c r="B6968" s="1"/>
      <c r="C6968" s="1"/>
    </row>
    <row r="6969" spans="2:3" x14ac:dyDescent="0.3">
      <c r="B6969" s="1"/>
      <c r="C6969" s="1"/>
    </row>
    <row r="6970" spans="2:3" x14ac:dyDescent="0.3">
      <c r="B6970" s="1"/>
      <c r="C6970" s="1"/>
    </row>
    <row r="6971" spans="2:3" x14ac:dyDescent="0.3">
      <c r="B6971" s="1"/>
      <c r="C6971" s="1"/>
    </row>
    <row r="6972" spans="2:3" x14ac:dyDescent="0.3">
      <c r="B6972" s="1"/>
      <c r="C6972" s="1"/>
    </row>
    <row r="6973" spans="2:3" x14ac:dyDescent="0.3">
      <c r="B6973" s="1"/>
      <c r="C6973" s="1"/>
    </row>
    <row r="6974" spans="2:3" x14ac:dyDescent="0.3">
      <c r="B6974" s="1"/>
      <c r="C6974" s="1"/>
    </row>
    <row r="6975" spans="2:3" x14ac:dyDescent="0.3">
      <c r="B6975" s="1"/>
      <c r="C6975" s="1"/>
    </row>
    <row r="6976" spans="2:3" x14ac:dyDescent="0.3">
      <c r="B6976" s="1"/>
      <c r="C6976" s="1"/>
    </row>
    <row r="6977" spans="2:3" x14ac:dyDescent="0.3">
      <c r="B6977" s="1"/>
      <c r="C6977" s="1"/>
    </row>
    <row r="6978" spans="2:3" x14ac:dyDescent="0.3">
      <c r="B6978" s="1"/>
      <c r="C6978" s="1"/>
    </row>
    <row r="6979" spans="2:3" x14ac:dyDescent="0.3">
      <c r="B6979" s="1"/>
      <c r="C6979" s="1"/>
    </row>
    <row r="6980" spans="2:3" x14ac:dyDescent="0.3">
      <c r="B6980" s="1"/>
      <c r="C6980" s="1"/>
    </row>
    <row r="6981" spans="2:3" x14ac:dyDescent="0.3">
      <c r="B6981" s="1"/>
      <c r="C6981" s="1"/>
    </row>
    <row r="6982" spans="2:3" x14ac:dyDescent="0.3">
      <c r="B6982" s="1"/>
      <c r="C6982" s="1"/>
    </row>
    <row r="6983" spans="2:3" x14ac:dyDescent="0.3">
      <c r="B6983" s="1"/>
      <c r="C6983" s="1"/>
    </row>
    <row r="6984" spans="2:3" x14ac:dyDescent="0.3">
      <c r="B6984" s="1"/>
      <c r="C6984" s="1"/>
    </row>
    <row r="6985" spans="2:3" x14ac:dyDescent="0.3">
      <c r="B6985" s="1"/>
      <c r="C6985" s="1"/>
    </row>
    <row r="6986" spans="2:3" x14ac:dyDescent="0.3">
      <c r="B6986" s="1"/>
      <c r="C6986" s="1"/>
    </row>
    <row r="6987" spans="2:3" x14ac:dyDescent="0.3">
      <c r="B6987" s="1"/>
      <c r="C6987" s="1"/>
    </row>
    <row r="6988" spans="2:3" x14ac:dyDescent="0.3">
      <c r="B6988" s="1"/>
      <c r="C6988" s="1"/>
    </row>
    <row r="6989" spans="2:3" x14ac:dyDescent="0.3">
      <c r="B6989" s="1"/>
      <c r="C6989" s="1"/>
    </row>
    <row r="6990" spans="2:3" x14ac:dyDescent="0.3">
      <c r="B6990" s="1"/>
      <c r="C6990" s="1"/>
    </row>
    <row r="6991" spans="2:3" x14ac:dyDescent="0.3">
      <c r="B6991" s="1"/>
      <c r="C6991" s="1"/>
    </row>
    <row r="6992" spans="2:3" x14ac:dyDescent="0.3">
      <c r="B6992" s="1"/>
      <c r="C6992" s="1"/>
    </row>
    <row r="6993" spans="2:3" x14ac:dyDescent="0.3">
      <c r="B6993" s="1"/>
      <c r="C6993" s="1"/>
    </row>
    <row r="6994" spans="2:3" x14ac:dyDescent="0.3">
      <c r="B6994" s="1"/>
      <c r="C6994" s="1"/>
    </row>
    <row r="6995" spans="2:3" x14ac:dyDescent="0.3">
      <c r="B6995" s="1"/>
      <c r="C6995" s="1"/>
    </row>
    <row r="6996" spans="2:3" x14ac:dyDescent="0.3">
      <c r="B6996" s="1"/>
      <c r="C6996" s="1"/>
    </row>
    <row r="6997" spans="2:3" x14ac:dyDescent="0.3">
      <c r="B6997" s="1"/>
      <c r="C6997" s="1"/>
    </row>
    <row r="6998" spans="2:3" x14ac:dyDescent="0.3">
      <c r="B6998" s="1"/>
      <c r="C6998" s="1"/>
    </row>
    <row r="6999" spans="2:3" x14ac:dyDescent="0.3">
      <c r="B6999" s="1"/>
      <c r="C6999" s="1"/>
    </row>
    <row r="7000" spans="2:3" x14ac:dyDescent="0.3">
      <c r="B7000" s="1"/>
      <c r="C7000" s="1"/>
    </row>
    <row r="7001" spans="2:3" x14ac:dyDescent="0.3">
      <c r="B7001" s="1"/>
      <c r="C7001" s="1"/>
    </row>
    <row r="7002" spans="2:3" x14ac:dyDescent="0.3">
      <c r="B7002" s="1"/>
      <c r="C7002" s="1"/>
    </row>
    <row r="7003" spans="2:3" x14ac:dyDescent="0.3">
      <c r="B7003" s="1"/>
      <c r="C7003" s="1"/>
    </row>
    <row r="7004" spans="2:3" x14ac:dyDescent="0.3">
      <c r="B7004" s="1"/>
      <c r="C7004" s="1"/>
    </row>
    <row r="7005" spans="2:3" x14ac:dyDescent="0.3">
      <c r="B7005" s="1"/>
      <c r="C7005" s="1"/>
    </row>
    <row r="7006" spans="2:3" x14ac:dyDescent="0.3">
      <c r="B7006" s="1"/>
      <c r="C7006" s="1"/>
    </row>
    <row r="7007" spans="2:3" x14ac:dyDescent="0.3">
      <c r="B7007" s="1"/>
      <c r="C7007" s="1"/>
    </row>
    <row r="7008" spans="2:3" x14ac:dyDescent="0.3">
      <c r="B7008" s="1"/>
      <c r="C7008" s="1"/>
    </row>
    <row r="7009" spans="2:3" x14ac:dyDescent="0.3">
      <c r="B7009" s="1"/>
      <c r="C7009" s="1"/>
    </row>
    <row r="7010" spans="2:3" x14ac:dyDescent="0.3">
      <c r="B7010" s="1"/>
      <c r="C7010" s="1"/>
    </row>
    <row r="7011" spans="2:3" x14ac:dyDescent="0.3">
      <c r="B7011" s="1"/>
      <c r="C7011" s="1"/>
    </row>
    <row r="7012" spans="2:3" x14ac:dyDescent="0.3">
      <c r="B7012" s="1"/>
      <c r="C7012" s="1"/>
    </row>
    <row r="7013" spans="2:3" x14ac:dyDescent="0.3">
      <c r="B7013" s="1"/>
      <c r="C7013" s="1"/>
    </row>
    <row r="7014" spans="2:3" x14ac:dyDescent="0.3">
      <c r="B7014" s="1"/>
      <c r="C7014" s="1"/>
    </row>
    <row r="7015" spans="2:3" x14ac:dyDescent="0.3">
      <c r="B7015" s="1"/>
      <c r="C7015" s="1"/>
    </row>
    <row r="7016" spans="2:3" x14ac:dyDescent="0.3">
      <c r="B7016" s="1"/>
      <c r="C7016" s="1"/>
    </row>
    <row r="7017" spans="2:3" x14ac:dyDescent="0.3">
      <c r="B7017" s="1"/>
      <c r="C7017" s="1"/>
    </row>
    <row r="7018" spans="2:3" x14ac:dyDescent="0.3">
      <c r="B7018" s="1"/>
      <c r="C7018" s="1"/>
    </row>
    <row r="7019" spans="2:3" x14ac:dyDescent="0.3">
      <c r="B7019" s="1"/>
      <c r="C7019" s="1"/>
    </row>
    <row r="7020" spans="2:3" x14ac:dyDescent="0.3">
      <c r="B7020" s="1"/>
      <c r="C7020" s="1"/>
    </row>
    <row r="7021" spans="2:3" x14ac:dyDescent="0.3">
      <c r="B7021" s="1"/>
      <c r="C7021" s="1"/>
    </row>
    <row r="7022" spans="2:3" x14ac:dyDescent="0.3">
      <c r="B7022" s="1"/>
      <c r="C7022" s="1"/>
    </row>
    <row r="7023" spans="2:3" x14ac:dyDescent="0.3">
      <c r="B7023" s="1"/>
      <c r="C7023" s="1"/>
    </row>
    <row r="7024" spans="2:3" x14ac:dyDescent="0.3">
      <c r="B7024" s="1"/>
      <c r="C7024" s="1"/>
    </row>
    <row r="7025" spans="2:3" x14ac:dyDescent="0.3">
      <c r="B7025" s="1"/>
      <c r="C7025" s="1"/>
    </row>
    <row r="7026" spans="2:3" x14ac:dyDescent="0.3">
      <c r="B7026" s="1"/>
      <c r="C7026" s="1"/>
    </row>
    <row r="7027" spans="2:3" x14ac:dyDescent="0.3">
      <c r="B7027" s="1"/>
      <c r="C7027" s="1"/>
    </row>
    <row r="7028" spans="2:3" x14ac:dyDescent="0.3">
      <c r="B7028" s="1"/>
      <c r="C7028" s="1"/>
    </row>
    <row r="7029" spans="2:3" x14ac:dyDescent="0.3">
      <c r="B7029" s="1"/>
      <c r="C7029" s="1"/>
    </row>
    <row r="7030" spans="2:3" x14ac:dyDescent="0.3">
      <c r="B7030" s="1"/>
      <c r="C7030" s="1"/>
    </row>
    <row r="7031" spans="2:3" x14ac:dyDescent="0.3">
      <c r="B7031" s="1"/>
      <c r="C7031" s="1"/>
    </row>
    <row r="7032" spans="2:3" x14ac:dyDescent="0.3">
      <c r="B7032" s="1"/>
      <c r="C7032" s="1"/>
    </row>
    <row r="7033" spans="2:3" x14ac:dyDescent="0.3">
      <c r="B7033" s="1"/>
      <c r="C7033" s="1"/>
    </row>
    <row r="7034" spans="2:3" x14ac:dyDescent="0.3">
      <c r="B7034" s="1"/>
      <c r="C7034" s="1"/>
    </row>
    <row r="7035" spans="2:3" x14ac:dyDescent="0.3">
      <c r="B7035" s="1"/>
      <c r="C7035" s="1"/>
    </row>
    <row r="7036" spans="2:3" x14ac:dyDescent="0.3">
      <c r="B7036" s="1"/>
      <c r="C7036" s="1"/>
    </row>
    <row r="7037" spans="2:3" x14ac:dyDescent="0.3">
      <c r="B7037" s="1"/>
      <c r="C7037" s="1"/>
    </row>
    <row r="7038" spans="2:3" x14ac:dyDescent="0.3">
      <c r="B7038" s="1"/>
      <c r="C7038" s="1"/>
    </row>
    <row r="7039" spans="2:3" x14ac:dyDescent="0.3">
      <c r="B7039" s="1"/>
      <c r="C7039" s="1"/>
    </row>
    <row r="7040" spans="2:3" x14ac:dyDescent="0.3">
      <c r="B7040" s="1"/>
      <c r="C7040" s="1"/>
    </row>
    <row r="7041" spans="2:3" x14ac:dyDescent="0.3">
      <c r="B7041" s="1"/>
      <c r="C7041" s="1"/>
    </row>
    <row r="7042" spans="2:3" x14ac:dyDescent="0.3">
      <c r="B7042" s="1"/>
      <c r="C7042" s="1"/>
    </row>
    <row r="7043" spans="2:3" x14ac:dyDescent="0.3">
      <c r="B7043" s="1"/>
      <c r="C7043" s="1"/>
    </row>
    <row r="7044" spans="2:3" x14ac:dyDescent="0.3">
      <c r="B7044" s="1"/>
      <c r="C7044" s="1"/>
    </row>
    <row r="7045" spans="2:3" x14ac:dyDescent="0.3">
      <c r="B7045" s="1"/>
      <c r="C7045" s="1"/>
    </row>
    <row r="7046" spans="2:3" x14ac:dyDescent="0.3">
      <c r="B7046" s="1"/>
      <c r="C7046" s="1"/>
    </row>
    <row r="7047" spans="2:3" x14ac:dyDescent="0.3">
      <c r="B7047" s="1"/>
      <c r="C7047" s="1"/>
    </row>
    <row r="7048" spans="2:3" x14ac:dyDescent="0.3">
      <c r="B7048" s="1"/>
      <c r="C7048" s="1"/>
    </row>
    <row r="7049" spans="2:3" x14ac:dyDescent="0.3">
      <c r="B7049" s="1"/>
      <c r="C7049" s="1"/>
    </row>
    <row r="7050" spans="2:3" x14ac:dyDescent="0.3">
      <c r="B7050" s="1"/>
      <c r="C7050" s="1"/>
    </row>
    <row r="7051" spans="2:3" x14ac:dyDescent="0.3">
      <c r="B7051" s="1"/>
      <c r="C7051" s="1"/>
    </row>
    <row r="7052" spans="2:3" x14ac:dyDescent="0.3">
      <c r="B7052" s="1"/>
      <c r="C7052" s="1"/>
    </row>
    <row r="7053" spans="2:3" x14ac:dyDescent="0.3">
      <c r="B7053" s="1"/>
      <c r="C7053" s="1"/>
    </row>
    <row r="7054" spans="2:3" x14ac:dyDescent="0.3">
      <c r="B7054" s="1"/>
      <c r="C7054" s="1"/>
    </row>
    <row r="7055" spans="2:3" x14ac:dyDescent="0.3">
      <c r="B7055" s="1"/>
      <c r="C7055" s="1"/>
    </row>
    <row r="7056" spans="2:3" x14ac:dyDescent="0.3">
      <c r="B7056" s="1"/>
      <c r="C7056" s="1"/>
    </row>
    <row r="7057" spans="2:3" x14ac:dyDescent="0.3">
      <c r="B7057" s="1"/>
      <c r="C7057" s="1"/>
    </row>
    <row r="7058" spans="2:3" x14ac:dyDescent="0.3">
      <c r="B7058" s="1"/>
      <c r="C7058" s="1"/>
    </row>
    <row r="7059" spans="2:3" x14ac:dyDescent="0.3">
      <c r="B7059" s="1"/>
      <c r="C7059" s="1"/>
    </row>
    <row r="7060" spans="2:3" x14ac:dyDescent="0.3">
      <c r="B7060" s="1"/>
      <c r="C7060" s="1"/>
    </row>
    <row r="7061" spans="2:3" x14ac:dyDescent="0.3">
      <c r="B7061" s="1"/>
      <c r="C7061" s="1"/>
    </row>
    <row r="7062" spans="2:3" x14ac:dyDescent="0.3">
      <c r="B7062" s="1"/>
      <c r="C7062" s="1"/>
    </row>
    <row r="7063" spans="2:3" x14ac:dyDescent="0.3">
      <c r="B7063" s="1"/>
      <c r="C7063" s="1"/>
    </row>
    <row r="7064" spans="2:3" x14ac:dyDescent="0.3">
      <c r="B7064" s="1"/>
      <c r="C7064" s="1"/>
    </row>
    <row r="7065" spans="2:3" x14ac:dyDescent="0.3">
      <c r="B7065" s="1"/>
      <c r="C7065" s="1"/>
    </row>
    <row r="7066" spans="2:3" x14ac:dyDescent="0.3">
      <c r="B7066" s="1"/>
      <c r="C7066" s="1"/>
    </row>
    <row r="7067" spans="2:3" x14ac:dyDescent="0.3">
      <c r="B7067" s="1"/>
      <c r="C7067" s="1"/>
    </row>
    <row r="7068" spans="2:3" x14ac:dyDescent="0.3">
      <c r="B7068" s="1"/>
      <c r="C7068" s="1"/>
    </row>
    <row r="7069" spans="2:3" x14ac:dyDescent="0.3">
      <c r="B7069" s="1"/>
      <c r="C7069" s="1"/>
    </row>
    <row r="7070" spans="2:3" x14ac:dyDescent="0.3">
      <c r="B7070" s="1"/>
      <c r="C7070" s="1"/>
    </row>
    <row r="7071" spans="2:3" x14ac:dyDescent="0.3">
      <c r="B7071" s="1"/>
      <c r="C7071" s="1"/>
    </row>
    <row r="7072" spans="2:3" x14ac:dyDescent="0.3">
      <c r="B7072" s="1"/>
      <c r="C7072" s="1"/>
    </row>
    <row r="7073" spans="2:3" x14ac:dyDescent="0.3">
      <c r="B7073" s="1"/>
      <c r="C7073" s="1"/>
    </row>
    <row r="7074" spans="2:3" x14ac:dyDescent="0.3">
      <c r="B7074" s="1"/>
      <c r="C7074" s="1"/>
    </row>
    <row r="7075" spans="2:3" x14ac:dyDescent="0.3">
      <c r="B7075" s="1"/>
      <c r="C7075" s="1"/>
    </row>
    <row r="7076" spans="2:3" x14ac:dyDescent="0.3">
      <c r="B7076" s="1"/>
      <c r="C7076" s="1"/>
    </row>
    <row r="7077" spans="2:3" x14ac:dyDescent="0.3">
      <c r="B7077" s="1"/>
      <c r="C7077" s="1"/>
    </row>
    <row r="7078" spans="2:3" x14ac:dyDescent="0.3">
      <c r="B7078" s="1"/>
      <c r="C7078" s="1"/>
    </row>
    <row r="7079" spans="2:3" x14ac:dyDescent="0.3">
      <c r="B7079" s="1"/>
      <c r="C7079" s="1"/>
    </row>
    <row r="7080" spans="2:3" x14ac:dyDescent="0.3">
      <c r="B7080" s="1"/>
      <c r="C7080" s="1"/>
    </row>
    <row r="7081" spans="2:3" x14ac:dyDescent="0.3">
      <c r="B7081" s="1"/>
      <c r="C7081" s="1"/>
    </row>
    <row r="7082" spans="2:3" x14ac:dyDescent="0.3">
      <c r="B7082" s="1"/>
      <c r="C7082" s="1"/>
    </row>
    <row r="7083" spans="2:3" x14ac:dyDescent="0.3">
      <c r="B7083" s="1"/>
      <c r="C7083" s="1"/>
    </row>
    <row r="7084" spans="2:3" x14ac:dyDescent="0.3">
      <c r="B7084" s="1"/>
      <c r="C7084" s="1"/>
    </row>
    <row r="7085" spans="2:3" x14ac:dyDescent="0.3">
      <c r="B7085" s="1"/>
      <c r="C7085" s="1"/>
    </row>
    <row r="7086" spans="2:3" x14ac:dyDescent="0.3">
      <c r="B7086" s="1"/>
      <c r="C7086" s="1"/>
    </row>
    <row r="7087" spans="2:3" x14ac:dyDescent="0.3">
      <c r="B7087" s="1"/>
      <c r="C7087" s="1"/>
    </row>
    <row r="7088" spans="2:3" x14ac:dyDescent="0.3">
      <c r="B7088" s="1"/>
      <c r="C7088" s="1"/>
    </row>
    <row r="7089" spans="2:3" x14ac:dyDescent="0.3">
      <c r="B7089" s="1"/>
      <c r="C7089" s="1"/>
    </row>
    <row r="7090" spans="2:3" x14ac:dyDescent="0.3">
      <c r="B7090" s="1"/>
      <c r="C7090" s="1"/>
    </row>
    <row r="7091" spans="2:3" x14ac:dyDescent="0.3">
      <c r="B7091" s="1"/>
      <c r="C7091" s="1"/>
    </row>
    <row r="7092" spans="2:3" x14ac:dyDescent="0.3">
      <c r="B7092" s="1"/>
      <c r="C7092" s="1"/>
    </row>
    <row r="7093" spans="2:3" x14ac:dyDescent="0.3">
      <c r="B7093" s="1"/>
      <c r="C7093" s="1"/>
    </row>
    <row r="7094" spans="2:3" x14ac:dyDescent="0.3">
      <c r="B7094" s="1"/>
      <c r="C7094" s="1"/>
    </row>
    <row r="7095" spans="2:3" x14ac:dyDescent="0.3">
      <c r="B7095" s="1"/>
      <c r="C7095" s="1"/>
    </row>
    <row r="7096" spans="2:3" x14ac:dyDescent="0.3">
      <c r="B7096" s="1"/>
      <c r="C7096" s="1"/>
    </row>
    <row r="7097" spans="2:3" x14ac:dyDescent="0.3">
      <c r="B7097" s="1"/>
      <c r="C7097" s="1"/>
    </row>
    <row r="7098" spans="2:3" x14ac:dyDescent="0.3">
      <c r="B7098" s="1"/>
      <c r="C7098" s="1"/>
    </row>
    <row r="7099" spans="2:3" x14ac:dyDescent="0.3">
      <c r="B7099" s="1"/>
      <c r="C7099" s="1"/>
    </row>
    <row r="7100" spans="2:3" x14ac:dyDescent="0.3">
      <c r="B7100" s="1"/>
      <c r="C7100" s="1"/>
    </row>
    <row r="7101" spans="2:3" x14ac:dyDescent="0.3">
      <c r="B7101" s="1"/>
      <c r="C7101" s="1"/>
    </row>
    <row r="7102" spans="2:3" x14ac:dyDescent="0.3">
      <c r="B7102" s="1"/>
      <c r="C7102" s="1"/>
    </row>
    <row r="7103" spans="2:3" x14ac:dyDescent="0.3">
      <c r="B7103" s="1"/>
      <c r="C7103" s="1"/>
    </row>
    <row r="7104" spans="2:3" x14ac:dyDescent="0.3">
      <c r="B7104" s="1"/>
      <c r="C7104" s="1"/>
    </row>
    <row r="7105" spans="2:3" x14ac:dyDescent="0.3">
      <c r="B7105" s="1"/>
      <c r="C7105" s="1"/>
    </row>
    <row r="7106" spans="2:3" x14ac:dyDescent="0.3">
      <c r="B7106" s="1"/>
      <c r="C7106" s="1"/>
    </row>
    <row r="7107" spans="2:3" x14ac:dyDescent="0.3">
      <c r="B7107" s="1"/>
      <c r="C7107" s="1"/>
    </row>
    <row r="7108" spans="2:3" x14ac:dyDescent="0.3">
      <c r="B7108" s="1"/>
      <c r="C7108" s="1"/>
    </row>
    <row r="7109" spans="2:3" x14ac:dyDescent="0.3">
      <c r="B7109" s="1"/>
      <c r="C7109" s="1"/>
    </row>
    <row r="7110" spans="2:3" x14ac:dyDescent="0.3">
      <c r="B7110" s="1"/>
      <c r="C7110" s="1"/>
    </row>
    <row r="7111" spans="2:3" x14ac:dyDescent="0.3">
      <c r="B7111" s="1"/>
      <c r="C7111" s="1"/>
    </row>
    <row r="7112" spans="2:3" x14ac:dyDescent="0.3">
      <c r="B7112" s="1"/>
      <c r="C7112" s="1"/>
    </row>
    <row r="7113" spans="2:3" x14ac:dyDescent="0.3">
      <c r="B7113" s="1"/>
      <c r="C7113" s="1"/>
    </row>
    <row r="7114" spans="2:3" x14ac:dyDescent="0.3">
      <c r="B7114" s="1"/>
      <c r="C7114" s="1"/>
    </row>
    <row r="7115" spans="2:3" x14ac:dyDescent="0.3">
      <c r="B7115" s="1"/>
      <c r="C7115" s="1"/>
    </row>
    <row r="7116" spans="2:3" x14ac:dyDescent="0.3">
      <c r="B7116" s="1"/>
      <c r="C7116" s="1"/>
    </row>
    <row r="7117" spans="2:3" x14ac:dyDescent="0.3">
      <c r="B7117" s="1"/>
      <c r="C7117" s="1"/>
    </row>
    <row r="7118" spans="2:3" x14ac:dyDescent="0.3">
      <c r="B7118" s="1"/>
      <c r="C7118" s="1"/>
    </row>
    <row r="7119" spans="2:3" x14ac:dyDescent="0.3">
      <c r="B7119" s="1"/>
      <c r="C7119" s="1"/>
    </row>
    <row r="7120" spans="2:3" x14ac:dyDescent="0.3">
      <c r="B7120" s="1"/>
      <c r="C7120" s="1"/>
    </row>
    <row r="7121" spans="2:3" x14ac:dyDescent="0.3">
      <c r="B7121" s="1"/>
      <c r="C7121" s="1"/>
    </row>
    <row r="7122" spans="2:3" x14ac:dyDescent="0.3">
      <c r="B7122" s="1"/>
      <c r="C7122" s="1"/>
    </row>
    <row r="7123" spans="2:3" x14ac:dyDescent="0.3">
      <c r="B7123" s="1"/>
      <c r="C7123" s="1"/>
    </row>
    <row r="7124" spans="2:3" x14ac:dyDescent="0.3">
      <c r="B7124" s="1"/>
      <c r="C7124" s="1"/>
    </row>
    <row r="7125" spans="2:3" x14ac:dyDescent="0.3">
      <c r="B7125" s="1"/>
      <c r="C7125" s="1"/>
    </row>
    <row r="7126" spans="2:3" x14ac:dyDescent="0.3">
      <c r="B7126" s="1"/>
      <c r="C7126" s="1"/>
    </row>
    <row r="7127" spans="2:3" x14ac:dyDescent="0.3">
      <c r="B7127" s="1"/>
      <c r="C7127" s="1"/>
    </row>
    <row r="7128" spans="2:3" x14ac:dyDescent="0.3">
      <c r="B7128" s="1"/>
      <c r="C7128" s="1"/>
    </row>
    <row r="7129" spans="2:3" x14ac:dyDescent="0.3">
      <c r="B7129" s="1"/>
      <c r="C7129" s="1"/>
    </row>
    <row r="7130" spans="2:3" x14ac:dyDescent="0.3">
      <c r="B7130" s="1"/>
      <c r="C7130" s="1"/>
    </row>
    <row r="7131" spans="2:3" x14ac:dyDescent="0.3">
      <c r="B7131" s="1"/>
      <c r="C7131" s="1"/>
    </row>
    <row r="7132" spans="2:3" x14ac:dyDescent="0.3">
      <c r="B7132" s="1"/>
      <c r="C7132" s="1"/>
    </row>
    <row r="7133" spans="2:3" x14ac:dyDescent="0.3">
      <c r="B7133" s="1"/>
      <c r="C7133" s="1"/>
    </row>
    <row r="7134" spans="2:3" x14ac:dyDescent="0.3">
      <c r="B7134" s="1"/>
      <c r="C7134" s="1"/>
    </row>
    <row r="7135" spans="2:3" x14ac:dyDescent="0.3">
      <c r="B7135" s="1"/>
      <c r="C7135" s="1"/>
    </row>
    <row r="7136" spans="2:3" x14ac:dyDescent="0.3">
      <c r="B7136" s="1"/>
      <c r="C7136" s="1"/>
    </row>
    <row r="7137" spans="2:3" x14ac:dyDescent="0.3">
      <c r="B7137" s="1"/>
      <c r="C7137" s="1"/>
    </row>
    <row r="7138" spans="2:3" x14ac:dyDescent="0.3">
      <c r="B7138" s="1"/>
      <c r="C7138" s="1"/>
    </row>
    <row r="7139" spans="2:3" x14ac:dyDescent="0.3">
      <c r="B7139" s="1"/>
      <c r="C7139" s="1"/>
    </row>
    <row r="7140" spans="2:3" x14ac:dyDescent="0.3">
      <c r="B7140" s="1"/>
      <c r="C7140" s="1"/>
    </row>
    <row r="7141" spans="2:3" x14ac:dyDescent="0.3">
      <c r="B7141" s="1"/>
      <c r="C7141" s="1"/>
    </row>
    <row r="7142" spans="2:3" x14ac:dyDescent="0.3">
      <c r="B7142" s="1"/>
      <c r="C7142" s="1"/>
    </row>
    <row r="7143" spans="2:3" x14ac:dyDescent="0.3">
      <c r="B7143" s="1"/>
      <c r="C7143" s="1"/>
    </row>
    <row r="7144" spans="2:3" x14ac:dyDescent="0.3">
      <c r="B7144" s="1"/>
      <c r="C7144" s="1"/>
    </row>
    <row r="7145" spans="2:3" x14ac:dyDescent="0.3">
      <c r="B7145" s="1"/>
      <c r="C7145" s="1"/>
    </row>
    <row r="7146" spans="2:3" x14ac:dyDescent="0.3">
      <c r="B7146" s="1"/>
      <c r="C7146" s="1"/>
    </row>
    <row r="7147" spans="2:3" x14ac:dyDescent="0.3">
      <c r="B7147" s="1"/>
      <c r="C7147" s="1"/>
    </row>
    <row r="7148" spans="2:3" x14ac:dyDescent="0.3">
      <c r="B7148" s="1"/>
      <c r="C7148" s="1"/>
    </row>
    <row r="7149" spans="2:3" x14ac:dyDescent="0.3">
      <c r="B7149" s="1"/>
      <c r="C7149" s="1"/>
    </row>
    <row r="7150" spans="2:3" x14ac:dyDescent="0.3">
      <c r="B7150" s="1"/>
      <c r="C7150" s="1"/>
    </row>
    <row r="7151" spans="2:3" x14ac:dyDescent="0.3">
      <c r="B7151" s="1"/>
      <c r="C7151" s="1"/>
    </row>
    <row r="7152" spans="2:3" x14ac:dyDescent="0.3">
      <c r="B7152" s="1"/>
      <c r="C7152" s="1"/>
    </row>
    <row r="7153" spans="2:3" x14ac:dyDescent="0.3">
      <c r="B7153" s="1"/>
      <c r="C7153" s="1"/>
    </row>
    <row r="7154" spans="2:3" x14ac:dyDescent="0.3">
      <c r="B7154" s="1"/>
      <c r="C7154" s="1"/>
    </row>
    <row r="7155" spans="2:3" x14ac:dyDescent="0.3">
      <c r="B7155" s="1"/>
      <c r="C7155" s="1"/>
    </row>
    <row r="7156" spans="2:3" x14ac:dyDescent="0.3">
      <c r="B7156" s="1"/>
      <c r="C7156" s="1"/>
    </row>
    <row r="7157" spans="2:3" x14ac:dyDescent="0.3">
      <c r="B7157" s="1"/>
      <c r="C7157" s="1"/>
    </row>
    <row r="7158" spans="2:3" x14ac:dyDescent="0.3">
      <c r="B7158" s="1"/>
      <c r="C7158" s="1"/>
    </row>
    <row r="7159" spans="2:3" x14ac:dyDescent="0.3">
      <c r="B7159" s="1"/>
      <c r="C7159" s="1"/>
    </row>
    <row r="7160" spans="2:3" x14ac:dyDescent="0.3">
      <c r="B7160" s="1"/>
      <c r="C7160" s="1"/>
    </row>
    <row r="7161" spans="2:3" x14ac:dyDescent="0.3">
      <c r="B7161" s="1"/>
      <c r="C7161" s="1"/>
    </row>
    <row r="7162" spans="2:3" x14ac:dyDescent="0.3">
      <c r="B7162" s="1"/>
      <c r="C7162" s="1"/>
    </row>
    <row r="7163" spans="2:3" x14ac:dyDescent="0.3">
      <c r="B7163" s="1"/>
      <c r="C7163" s="1"/>
    </row>
    <row r="7164" spans="2:3" x14ac:dyDescent="0.3">
      <c r="B7164" s="1"/>
      <c r="C7164" s="1"/>
    </row>
    <row r="7165" spans="2:3" x14ac:dyDescent="0.3">
      <c r="B7165" s="1"/>
      <c r="C7165" s="1"/>
    </row>
    <row r="7166" spans="2:3" x14ac:dyDescent="0.3">
      <c r="B7166" s="1"/>
      <c r="C7166" s="1"/>
    </row>
    <row r="7167" spans="2:3" x14ac:dyDescent="0.3">
      <c r="B7167" s="1"/>
      <c r="C7167" s="1"/>
    </row>
    <row r="7168" spans="2:3" x14ac:dyDescent="0.3">
      <c r="B7168" s="1"/>
      <c r="C7168" s="1"/>
    </row>
    <row r="7169" spans="2:3" x14ac:dyDescent="0.3">
      <c r="B7169" s="1"/>
      <c r="C7169" s="1"/>
    </row>
    <row r="7170" spans="2:3" x14ac:dyDescent="0.3">
      <c r="B7170" s="1"/>
      <c r="C7170" s="1"/>
    </row>
    <row r="7171" spans="2:3" x14ac:dyDescent="0.3">
      <c r="B7171" s="1"/>
      <c r="C7171" s="1"/>
    </row>
    <row r="7172" spans="2:3" x14ac:dyDescent="0.3">
      <c r="B7172" s="1"/>
      <c r="C7172" s="1"/>
    </row>
    <row r="7173" spans="2:3" x14ac:dyDescent="0.3">
      <c r="B7173" s="1"/>
      <c r="C7173" s="1"/>
    </row>
    <row r="7174" spans="2:3" x14ac:dyDescent="0.3">
      <c r="B7174" s="1"/>
      <c r="C7174" s="1"/>
    </row>
    <row r="7175" spans="2:3" x14ac:dyDescent="0.3">
      <c r="B7175" s="1"/>
      <c r="C7175" s="1"/>
    </row>
    <row r="7176" spans="2:3" x14ac:dyDescent="0.3">
      <c r="B7176" s="1"/>
      <c r="C7176" s="1"/>
    </row>
    <row r="7177" spans="2:3" x14ac:dyDescent="0.3">
      <c r="B7177" s="1"/>
      <c r="C7177" s="1"/>
    </row>
    <row r="7178" spans="2:3" x14ac:dyDescent="0.3">
      <c r="B7178" s="1"/>
      <c r="C7178" s="1"/>
    </row>
    <row r="7179" spans="2:3" x14ac:dyDescent="0.3">
      <c r="B7179" s="1"/>
      <c r="C7179" s="1"/>
    </row>
    <row r="7180" spans="2:3" x14ac:dyDescent="0.3">
      <c r="B7180" s="1"/>
      <c r="C7180" s="1"/>
    </row>
    <row r="7181" spans="2:3" x14ac:dyDescent="0.3">
      <c r="B7181" s="1"/>
      <c r="C7181" s="1"/>
    </row>
    <row r="7182" spans="2:3" x14ac:dyDescent="0.3">
      <c r="B7182" s="1"/>
      <c r="C7182" s="1"/>
    </row>
    <row r="7183" spans="2:3" x14ac:dyDescent="0.3">
      <c r="B7183" s="1"/>
      <c r="C7183" s="1"/>
    </row>
    <row r="7184" spans="2:3" x14ac:dyDescent="0.3">
      <c r="B7184" s="1"/>
      <c r="C7184" s="1"/>
    </row>
    <row r="7185" spans="2:3" x14ac:dyDescent="0.3">
      <c r="B7185" s="1"/>
      <c r="C7185" s="1"/>
    </row>
    <row r="7186" spans="2:3" x14ac:dyDescent="0.3">
      <c r="B7186" s="1"/>
      <c r="C7186" s="1"/>
    </row>
    <row r="7187" spans="2:3" x14ac:dyDescent="0.3">
      <c r="B7187" s="1"/>
      <c r="C7187" s="1"/>
    </row>
    <row r="7188" spans="2:3" x14ac:dyDescent="0.3">
      <c r="B7188" s="1"/>
      <c r="C7188" s="1"/>
    </row>
    <row r="7189" spans="2:3" x14ac:dyDescent="0.3">
      <c r="B7189" s="1"/>
      <c r="C7189" s="1"/>
    </row>
    <row r="7190" spans="2:3" x14ac:dyDescent="0.3">
      <c r="B7190" s="1"/>
      <c r="C7190" s="1"/>
    </row>
    <row r="7191" spans="2:3" x14ac:dyDescent="0.3">
      <c r="B7191" s="1"/>
      <c r="C7191" s="1"/>
    </row>
    <row r="7192" spans="2:3" x14ac:dyDescent="0.3">
      <c r="B7192" s="1"/>
      <c r="C7192" s="1"/>
    </row>
    <row r="7193" spans="2:3" x14ac:dyDescent="0.3">
      <c r="B7193" s="1"/>
      <c r="C7193" s="1"/>
    </row>
    <row r="7194" spans="2:3" x14ac:dyDescent="0.3">
      <c r="B7194" s="1"/>
      <c r="C7194" s="1"/>
    </row>
    <row r="7195" spans="2:3" x14ac:dyDescent="0.3">
      <c r="B7195" s="1"/>
      <c r="C7195" s="1"/>
    </row>
    <row r="7196" spans="2:3" x14ac:dyDescent="0.3">
      <c r="B7196" s="1"/>
      <c r="C7196" s="1"/>
    </row>
    <row r="7197" spans="2:3" x14ac:dyDescent="0.3">
      <c r="B7197" s="1"/>
      <c r="C7197" s="1"/>
    </row>
    <row r="7198" spans="2:3" x14ac:dyDescent="0.3">
      <c r="B7198" s="1"/>
      <c r="C7198" s="1"/>
    </row>
    <row r="7199" spans="2:3" x14ac:dyDescent="0.3">
      <c r="B7199" s="1"/>
      <c r="C7199" s="1"/>
    </row>
    <row r="7200" spans="2:3" x14ac:dyDescent="0.3">
      <c r="B7200" s="1"/>
      <c r="C7200" s="1"/>
    </row>
    <row r="7201" spans="2:3" x14ac:dyDescent="0.3">
      <c r="B7201" s="1"/>
      <c r="C7201" s="1"/>
    </row>
    <row r="7202" spans="2:3" x14ac:dyDescent="0.3">
      <c r="B7202" s="1"/>
      <c r="C7202" s="1"/>
    </row>
    <row r="7203" spans="2:3" x14ac:dyDescent="0.3">
      <c r="B7203" s="1"/>
      <c r="C7203" s="1"/>
    </row>
    <row r="7204" spans="2:3" x14ac:dyDescent="0.3">
      <c r="B7204" s="1"/>
      <c r="C7204" s="1"/>
    </row>
    <row r="7205" spans="2:3" x14ac:dyDescent="0.3">
      <c r="B7205" s="1"/>
      <c r="C7205" s="1"/>
    </row>
    <row r="7206" spans="2:3" x14ac:dyDescent="0.3">
      <c r="B7206" s="1"/>
      <c r="C7206" s="1"/>
    </row>
    <row r="7207" spans="2:3" x14ac:dyDescent="0.3">
      <c r="B7207" s="1"/>
      <c r="C7207" s="1"/>
    </row>
    <row r="7208" spans="2:3" x14ac:dyDescent="0.3">
      <c r="B7208" s="1"/>
      <c r="C7208" s="1"/>
    </row>
    <row r="7209" spans="2:3" x14ac:dyDescent="0.3">
      <c r="B7209" s="1"/>
      <c r="C7209" s="1"/>
    </row>
    <row r="7210" spans="2:3" x14ac:dyDescent="0.3">
      <c r="B7210" s="1"/>
      <c r="C7210" s="1"/>
    </row>
    <row r="7211" spans="2:3" x14ac:dyDescent="0.3">
      <c r="B7211" s="1"/>
      <c r="C7211" s="1"/>
    </row>
    <row r="7212" spans="2:3" x14ac:dyDescent="0.3">
      <c r="B7212" s="1"/>
      <c r="C7212" s="1"/>
    </row>
    <row r="7213" spans="2:3" x14ac:dyDescent="0.3">
      <c r="B7213" s="1"/>
      <c r="C7213" s="1"/>
    </row>
    <row r="7214" spans="2:3" x14ac:dyDescent="0.3">
      <c r="B7214" s="1"/>
      <c r="C7214" s="1"/>
    </row>
    <row r="7215" spans="2:3" x14ac:dyDescent="0.3">
      <c r="B7215" s="1"/>
      <c r="C7215" s="1"/>
    </row>
    <row r="7216" spans="2:3" x14ac:dyDescent="0.3">
      <c r="B7216" s="1"/>
      <c r="C7216" s="1"/>
    </row>
    <row r="7217" spans="2:3" x14ac:dyDescent="0.3">
      <c r="B7217" s="1"/>
      <c r="C7217" s="1"/>
    </row>
    <row r="7218" spans="2:3" x14ac:dyDescent="0.3">
      <c r="B7218" s="1"/>
      <c r="C7218" s="1"/>
    </row>
    <row r="7219" spans="2:3" x14ac:dyDescent="0.3">
      <c r="B7219" s="1"/>
      <c r="C7219" s="1"/>
    </row>
    <row r="7220" spans="2:3" x14ac:dyDescent="0.3">
      <c r="B7220" s="1"/>
      <c r="C7220" s="1"/>
    </row>
    <row r="7221" spans="2:3" x14ac:dyDescent="0.3">
      <c r="B7221" s="1"/>
      <c r="C7221" s="1"/>
    </row>
    <row r="7222" spans="2:3" x14ac:dyDescent="0.3">
      <c r="B7222" s="1"/>
      <c r="C7222" s="1"/>
    </row>
    <row r="7223" spans="2:3" x14ac:dyDescent="0.3">
      <c r="B7223" s="1"/>
      <c r="C7223" s="1"/>
    </row>
    <row r="7224" spans="2:3" x14ac:dyDescent="0.3">
      <c r="B7224" s="1"/>
      <c r="C7224" s="1"/>
    </row>
    <row r="7225" spans="2:3" x14ac:dyDescent="0.3">
      <c r="B7225" s="1"/>
      <c r="C7225" s="1"/>
    </row>
    <row r="7226" spans="2:3" x14ac:dyDescent="0.3">
      <c r="B7226" s="1"/>
      <c r="C7226" s="1"/>
    </row>
    <row r="7227" spans="2:3" x14ac:dyDescent="0.3">
      <c r="B7227" s="1"/>
      <c r="C7227" s="1"/>
    </row>
    <row r="7228" spans="2:3" x14ac:dyDescent="0.3">
      <c r="B7228" s="1"/>
      <c r="C7228" s="1"/>
    </row>
    <row r="7229" spans="2:3" x14ac:dyDescent="0.3">
      <c r="B7229" s="1"/>
      <c r="C7229" s="1"/>
    </row>
    <row r="7230" spans="2:3" x14ac:dyDescent="0.3">
      <c r="B7230" s="1"/>
      <c r="C7230" s="1"/>
    </row>
    <row r="7231" spans="2:3" x14ac:dyDescent="0.3">
      <c r="B7231" s="1"/>
      <c r="C7231" s="1"/>
    </row>
    <row r="7232" spans="2:3" x14ac:dyDescent="0.3">
      <c r="B7232" s="1"/>
      <c r="C7232" s="1"/>
    </row>
    <row r="7233" spans="2:3" x14ac:dyDescent="0.3">
      <c r="B7233" s="1"/>
      <c r="C7233" s="1"/>
    </row>
    <row r="7234" spans="2:3" x14ac:dyDescent="0.3">
      <c r="B7234" s="1"/>
      <c r="C7234" s="1"/>
    </row>
    <row r="7235" spans="2:3" x14ac:dyDescent="0.3">
      <c r="B7235" s="1"/>
      <c r="C7235" s="1"/>
    </row>
    <row r="7236" spans="2:3" x14ac:dyDescent="0.3">
      <c r="B7236" s="1"/>
      <c r="C7236" s="1"/>
    </row>
    <row r="7237" spans="2:3" x14ac:dyDescent="0.3">
      <c r="B7237" s="1"/>
      <c r="C7237" s="1"/>
    </row>
    <row r="7238" spans="2:3" x14ac:dyDescent="0.3">
      <c r="B7238" s="1"/>
      <c r="C7238" s="1"/>
    </row>
    <row r="7239" spans="2:3" x14ac:dyDescent="0.3">
      <c r="B7239" s="1"/>
      <c r="C7239" s="1"/>
    </row>
    <row r="7240" spans="2:3" x14ac:dyDescent="0.3">
      <c r="B7240" s="1"/>
      <c r="C7240" s="1"/>
    </row>
    <row r="7241" spans="2:3" x14ac:dyDescent="0.3">
      <c r="B7241" s="1"/>
      <c r="C7241" s="1"/>
    </row>
    <row r="7242" spans="2:3" x14ac:dyDescent="0.3">
      <c r="B7242" s="1"/>
      <c r="C7242" s="1"/>
    </row>
    <row r="7243" spans="2:3" x14ac:dyDescent="0.3">
      <c r="B7243" s="1"/>
      <c r="C7243" s="1"/>
    </row>
    <row r="7244" spans="2:3" x14ac:dyDescent="0.3">
      <c r="B7244" s="1"/>
      <c r="C7244" s="1"/>
    </row>
    <row r="7245" spans="2:3" x14ac:dyDescent="0.3">
      <c r="B7245" s="1"/>
      <c r="C7245" s="1"/>
    </row>
    <row r="7246" spans="2:3" x14ac:dyDescent="0.3">
      <c r="B7246" s="1"/>
      <c r="C7246" s="1"/>
    </row>
    <row r="7247" spans="2:3" x14ac:dyDescent="0.3">
      <c r="B7247" s="1"/>
      <c r="C7247" s="1"/>
    </row>
    <row r="7248" spans="2:3" x14ac:dyDescent="0.3">
      <c r="B7248" s="1"/>
      <c r="C7248" s="1"/>
    </row>
    <row r="7249" spans="2:3" x14ac:dyDescent="0.3">
      <c r="B7249" s="1"/>
      <c r="C7249" s="1"/>
    </row>
    <row r="7250" spans="2:3" x14ac:dyDescent="0.3">
      <c r="B7250" s="1"/>
      <c r="C7250" s="1"/>
    </row>
    <row r="7251" spans="2:3" x14ac:dyDescent="0.3">
      <c r="B7251" s="1"/>
      <c r="C7251" s="1"/>
    </row>
    <row r="7252" spans="2:3" x14ac:dyDescent="0.3">
      <c r="B7252" s="1"/>
      <c r="C7252" s="1"/>
    </row>
    <row r="7253" spans="2:3" x14ac:dyDescent="0.3">
      <c r="B7253" s="1"/>
      <c r="C7253" s="1"/>
    </row>
    <row r="7254" spans="2:3" x14ac:dyDescent="0.3">
      <c r="B7254" s="1"/>
      <c r="C7254" s="1"/>
    </row>
    <row r="7255" spans="2:3" x14ac:dyDescent="0.3">
      <c r="B7255" s="1"/>
      <c r="C7255" s="1"/>
    </row>
    <row r="7256" spans="2:3" x14ac:dyDescent="0.3">
      <c r="B7256" s="1"/>
      <c r="C7256" s="1"/>
    </row>
    <row r="7257" spans="2:3" x14ac:dyDescent="0.3">
      <c r="B7257" s="1"/>
      <c r="C7257" s="1"/>
    </row>
    <row r="7258" spans="2:3" x14ac:dyDescent="0.3">
      <c r="B7258" s="1"/>
      <c r="C7258" s="1"/>
    </row>
    <row r="7259" spans="2:3" x14ac:dyDescent="0.3">
      <c r="B7259" s="1"/>
      <c r="C7259" s="1"/>
    </row>
    <row r="7260" spans="2:3" x14ac:dyDescent="0.3">
      <c r="B7260" s="1"/>
      <c r="C7260" s="1"/>
    </row>
    <row r="7261" spans="2:3" x14ac:dyDescent="0.3">
      <c r="B7261" s="1"/>
      <c r="C7261" s="1"/>
    </row>
    <row r="7262" spans="2:3" x14ac:dyDescent="0.3">
      <c r="B7262" s="1"/>
      <c r="C7262" s="1"/>
    </row>
    <row r="7263" spans="2:3" x14ac:dyDescent="0.3">
      <c r="B7263" s="1"/>
      <c r="C7263" s="1"/>
    </row>
    <row r="7264" spans="2:3" x14ac:dyDescent="0.3">
      <c r="B7264" s="1"/>
      <c r="C7264" s="1"/>
    </row>
    <row r="7265" spans="2:3" x14ac:dyDescent="0.3">
      <c r="B7265" s="1"/>
      <c r="C7265" s="1"/>
    </row>
    <row r="7266" spans="2:3" x14ac:dyDescent="0.3">
      <c r="B7266" s="1"/>
      <c r="C7266" s="1"/>
    </row>
    <row r="7267" spans="2:3" x14ac:dyDescent="0.3">
      <c r="B7267" s="1"/>
      <c r="C7267" s="1"/>
    </row>
    <row r="7268" spans="2:3" x14ac:dyDescent="0.3">
      <c r="B7268" s="1"/>
      <c r="C7268" s="1"/>
    </row>
    <row r="7269" spans="2:3" x14ac:dyDescent="0.3">
      <c r="B7269" s="1"/>
      <c r="C7269" s="1"/>
    </row>
    <row r="7270" spans="2:3" x14ac:dyDescent="0.3">
      <c r="B7270" s="1"/>
      <c r="C7270" s="1"/>
    </row>
    <row r="7271" spans="2:3" x14ac:dyDescent="0.3">
      <c r="B7271" s="1"/>
      <c r="C7271" s="1"/>
    </row>
    <row r="7272" spans="2:3" x14ac:dyDescent="0.3">
      <c r="B7272" s="1"/>
      <c r="C7272" s="1"/>
    </row>
    <row r="7273" spans="2:3" x14ac:dyDescent="0.3">
      <c r="B7273" s="1"/>
      <c r="C7273" s="1"/>
    </row>
    <row r="7274" spans="2:3" x14ac:dyDescent="0.3">
      <c r="B7274" s="1"/>
      <c r="C7274" s="1"/>
    </row>
    <row r="7275" spans="2:3" x14ac:dyDescent="0.3">
      <c r="B7275" s="1"/>
      <c r="C7275" s="1"/>
    </row>
    <row r="7276" spans="2:3" x14ac:dyDescent="0.3">
      <c r="B7276" s="1"/>
      <c r="C7276" s="1"/>
    </row>
    <row r="7277" spans="2:3" x14ac:dyDescent="0.3">
      <c r="B7277" s="1"/>
      <c r="C7277" s="1"/>
    </row>
    <row r="7278" spans="2:3" x14ac:dyDescent="0.3">
      <c r="B7278" s="1"/>
      <c r="C7278" s="1"/>
    </row>
    <row r="7279" spans="2:3" x14ac:dyDescent="0.3">
      <c r="B7279" s="1"/>
      <c r="C7279" s="1"/>
    </row>
    <row r="7280" spans="2:3" x14ac:dyDescent="0.3">
      <c r="B7280" s="1"/>
      <c r="C7280" s="1"/>
    </row>
    <row r="7281" spans="2:3" x14ac:dyDescent="0.3">
      <c r="B7281" s="1"/>
      <c r="C7281" s="1"/>
    </row>
    <row r="7282" spans="2:3" x14ac:dyDescent="0.3">
      <c r="B7282" s="1"/>
      <c r="C7282" s="1"/>
    </row>
    <row r="7283" spans="2:3" x14ac:dyDescent="0.3">
      <c r="B7283" s="1"/>
      <c r="C7283" s="1"/>
    </row>
    <row r="7284" spans="2:3" x14ac:dyDescent="0.3">
      <c r="B7284" s="1"/>
      <c r="C7284" s="1"/>
    </row>
    <row r="7285" spans="2:3" x14ac:dyDescent="0.3">
      <c r="B7285" s="1"/>
      <c r="C7285" s="1"/>
    </row>
    <row r="7286" spans="2:3" x14ac:dyDescent="0.3">
      <c r="B7286" s="1"/>
      <c r="C7286" s="1"/>
    </row>
    <row r="7287" spans="2:3" x14ac:dyDescent="0.3">
      <c r="B7287" s="1"/>
      <c r="C7287" s="1"/>
    </row>
    <row r="7288" spans="2:3" x14ac:dyDescent="0.3">
      <c r="B7288" s="1"/>
      <c r="C7288" s="1"/>
    </row>
    <row r="7289" spans="2:3" x14ac:dyDescent="0.3">
      <c r="B7289" s="1"/>
      <c r="C7289" s="1"/>
    </row>
    <row r="7290" spans="2:3" x14ac:dyDescent="0.3">
      <c r="B7290" s="1"/>
      <c r="C7290" s="1"/>
    </row>
    <row r="7291" spans="2:3" x14ac:dyDescent="0.3">
      <c r="B7291" s="1"/>
      <c r="C7291" s="1"/>
    </row>
    <row r="7292" spans="2:3" x14ac:dyDescent="0.3">
      <c r="B7292" s="1"/>
      <c r="C7292" s="1"/>
    </row>
    <row r="7293" spans="2:3" x14ac:dyDescent="0.3">
      <c r="B7293" s="1"/>
      <c r="C7293" s="1"/>
    </row>
    <row r="7294" spans="2:3" x14ac:dyDescent="0.3">
      <c r="B7294" s="1"/>
      <c r="C7294" s="1"/>
    </row>
    <row r="7295" spans="2:3" x14ac:dyDescent="0.3">
      <c r="B7295" s="1"/>
      <c r="C7295" s="1"/>
    </row>
    <row r="7296" spans="2:3" x14ac:dyDescent="0.3">
      <c r="B7296" s="1"/>
      <c r="C7296" s="1"/>
    </row>
    <row r="7297" spans="2:3" x14ac:dyDescent="0.3">
      <c r="B7297" s="1"/>
      <c r="C7297" s="1"/>
    </row>
    <row r="7298" spans="2:3" x14ac:dyDescent="0.3">
      <c r="B7298" s="1"/>
      <c r="C7298" s="1"/>
    </row>
    <row r="7299" spans="2:3" x14ac:dyDescent="0.3">
      <c r="B7299" s="1"/>
      <c r="C7299" s="1"/>
    </row>
    <row r="7300" spans="2:3" x14ac:dyDescent="0.3">
      <c r="B7300" s="1"/>
      <c r="C7300" s="1"/>
    </row>
    <row r="7301" spans="2:3" x14ac:dyDescent="0.3">
      <c r="B7301" s="1"/>
      <c r="C7301" s="1"/>
    </row>
    <row r="7302" spans="2:3" x14ac:dyDescent="0.3">
      <c r="B7302" s="1"/>
      <c r="C7302" s="1"/>
    </row>
    <row r="7303" spans="2:3" x14ac:dyDescent="0.3">
      <c r="B7303" s="1"/>
      <c r="C7303" s="1"/>
    </row>
    <row r="7304" spans="2:3" x14ac:dyDescent="0.3">
      <c r="B7304" s="1"/>
      <c r="C7304" s="1"/>
    </row>
    <row r="7305" spans="2:3" x14ac:dyDescent="0.3">
      <c r="B7305" s="1"/>
      <c r="C7305" s="1"/>
    </row>
    <row r="7306" spans="2:3" x14ac:dyDescent="0.3">
      <c r="B7306" s="1"/>
      <c r="C7306" s="1"/>
    </row>
    <row r="7307" spans="2:3" x14ac:dyDescent="0.3">
      <c r="B7307" s="1"/>
      <c r="C7307" s="1"/>
    </row>
    <row r="7308" spans="2:3" x14ac:dyDescent="0.3">
      <c r="B7308" s="1"/>
      <c r="C7308" s="1"/>
    </row>
    <row r="7309" spans="2:3" x14ac:dyDescent="0.3">
      <c r="B7309" s="1"/>
      <c r="C7309" s="1"/>
    </row>
    <row r="7310" spans="2:3" x14ac:dyDescent="0.3">
      <c r="B7310" s="1"/>
      <c r="C7310" s="1"/>
    </row>
    <row r="7311" spans="2:3" x14ac:dyDescent="0.3">
      <c r="B7311" s="1"/>
      <c r="C7311" s="1"/>
    </row>
    <row r="7312" spans="2:3" x14ac:dyDescent="0.3">
      <c r="B7312" s="1"/>
      <c r="C7312" s="1"/>
    </row>
    <row r="7313" spans="2:3" x14ac:dyDescent="0.3">
      <c r="B7313" s="1"/>
      <c r="C7313" s="1"/>
    </row>
    <row r="7314" spans="2:3" x14ac:dyDescent="0.3">
      <c r="B7314" s="1"/>
      <c r="C7314" s="1"/>
    </row>
    <row r="7315" spans="2:3" x14ac:dyDescent="0.3">
      <c r="B7315" s="1"/>
      <c r="C7315" s="1"/>
    </row>
    <row r="7316" spans="2:3" x14ac:dyDescent="0.3">
      <c r="B7316" s="1"/>
      <c r="C7316" s="1"/>
    </row>
    <row r="7317" spans="2:3" x14ac:dyDescent="0.3">
      <c r="B7317" s="1"/>
      <c r="C7317" s="1"/>
    </row>
    <row r="7318" spans="2:3" x14ac:dyDescent="0.3">
      <c r="B7318" s="1"/>
      <c r="C7318" s="1"/>
    </row>
    <row r="7319" spans="2:3" x14ac:dyDescent="0.3">
      <c r="B7319" s="1"/>
      <c r="C7319" s="1"/>
    </row>
    <row r="7320" spans="2:3" x14ac:dyDescent="0.3">
      <c r="B7320" s="1"/>
      <c r="C7320" s="1"/>
    </row>
    <row r="7321" spans="2:3" x14ac:dyDescent="0.3">
      <c r="B7321" s="1"/>
      <c r="C7321" s="1"/>
    </row>
    <row r="7322" spans="2:3" x14ac:dyDescent="0.3">
      <c r="B7322" s="1"/>
      <c r="C7322" s="1"/>
    </row>
    <row r="7323" spans="2:3" x14ac:dyDescent="0.3">
      <c r="B7323" s="1"/>
      <c r="C7323" s="1"/>
    </row>
    <row r="7324" spans="2:3" x14ac:dyDescent="0.3">
      <c r="B7324" s="1"/>
      <c r="C7324" s="1"/>
    </row>
    <row r="7325" spans="2:3" x14ac:dyDescent="0.3">
      <c r="B7325" s="1"/>
      <c r="C7325" s="1"/>
    </row>
    <row r="7326" spans="2:3" x14ac:dyDescent="0.3">
      <c r="B7326" s="1"/>
      <c r="C7326" s="1"/>
    </row>
    <row r="7327" spans="2:3" x14ac:dyDescent="0.3">
      <c r="B7327" s="1"/>
      <c r="C7327" s="1"/>
    </row>
    <row r="7328" spans="2:3" x14ac:dyDescent="0.3">
      <c r="B7328" s="1"/>
      <c r="C7328" s="1"/>
    </row>
    <row r="7329" spans="2:3" x14ac:dyDescent="0.3">
      <c r="B7329" s="1"/>
      <c r="C7329" s="1"/>
    </row>
    <row r="7330" spans="2:3" x14ac:dyDescent="0.3">
      <c r="B7330" s="1"/>
      <c r="C7330" s="1"/>
    </row>
    <row r="7331" spans="2:3" x14ac:dyDescent="0.3">
      <c r="B7331" s="1"/>
      <c r="C7331" s="1"/>
    </row>
    <row r="7332" spans="2:3" x14ac:dyDescent="0.3">
      <c r="B7332" s="1"/>
      <c r="C7332" s="1"/>
    </row>
    <row r="7333" spans="2:3" x14ac:dyDescent="0.3">
      <c r="B7333" s="1"/>
      <c r="C7333" s="1"/>
    </row>
    <row r="7334" spans="2:3" x14ac:dyDescent="0.3">
      <c r="B7334" s="1"/>
      <c r="C7334" s="1"/>
    </row>
    <row r="7335" spans="2:3" x14ac:dyDescent="0.3">
      <c r="B7335" s="1"/>
      <c r="C7335" s="1"/>
    </row>
    <row r="7336" spans="2:3" x14ac:dyDescent="0.3">
      <c r="B7336" s="1"/>
      <c r="C7336" s="1"/>
    </row>
    <row r="7337" spans="2:3" x14ac:dyDescent="0.3">
      <c r="B7337" s="1"/>
      <c r="C7337" s="1"/>
    </row>
    <row r="7338" spans="2:3" x14ac:dyDescent="0.3">
      <c r="B7338" s="1"/>
      <c r="C7338" s="1"/>
    </row>
    <row r="7339" spans="2:3" x14ac:dyDescent="0.3">
      <c r="B7339" s="1"/>
      <c r="C7339" s="1"/>
    </row>
    <row r="7340" spans="2:3" x14ac:dyDescent="0.3">
      <c r="B7340" s="1"/>
      <c r="C7340" s="1"/>
    </row>
    <row r="7341" spans="2:3" x14ac:dyDescent="0.3">
      <c r="B7341" s="1"/>
      <c r="C7341" s="1"/>
    </row>
    <row r="7342" spans="2:3" x14ac:dyDescent="0.3">
      <c r="B7342" s="1"/>
      <c r="C7342" s="1"/>
    </row>
    <row r="7343" spans="2:3" x14ac:dyDescent="0.3">
      <c r="B7343" s="1"/>
      <c r="C7343" s="1"/>
    </row>
    <row r="7344" spans="2:3" x14ac:dyDescent="0.3">
      <c r="B7344" s="1"/>
      <c r="C7344" s="1"/>
    </row>
    <row r="7345" spans="2:3" x14ac:dyDescent="0.3">
      <c r="B7345" s="1"/>
      <c r="C7345" s="1"/>
    </row>
    <row r="7346" spans="2:3" x14ac:dyDescent="0.3">
      <c r="B7346" s="1"/>
      <c r="C7346" s="1"/>
    </row>
    <row r="7347" spans="2:3" x14ac:dyDescent="0.3">
      <c r="B7347" s="1"/>
      <c r="C7347" s="1"/>
    </row>
    <row r="7348" spans="2:3" x14ac:dyDescent="0.3">
      <c r="B7348" s="1"/>
      <c r="C7348" s="1"/>
    </row>
    <row r="7349" spans="2:3" x14ac:dyDescent="0.3">
      <c r="B7349" s="1"/>
      <c r="C7349" s="1"/>
    </row>
    <row r="7350" spans="2:3" x14ac:dyDescent="0.3">
      <c r="B7350" s="1"/>
      <c r="C7350" s="1"/>
    </row>
    <row r="7351" spans="2:3" x14ac:dyDescent="0.3">
      <c r="B7351" s="1"/>
      <c r="C7351" s="1"/>
    </row>
    <row r="7352" spans="2:3" x14ac:dyDescent="0.3">
      <c r="B7352" s="1"/>
      <c r="C7352" s="1"/>
    </row>
    <row r="7353" spans="2:3" x14ac:dyDescent="0.3">
      <c r="B7353" s="1"/>
      <c r="C7353" s="1"/>
    </row>
    <row r="7354" spans="2:3" x14ac:dyDescent="0.3">
      <c r="B7354" s="1"/>
      <c r="C7354" s="1"/>
    </row>
    <row r="7355" spans="2:3" x14ac:dyDescent="0.3">
      <c r="B7355" s="1"/>
      <c r="C7355" s="1"/>
    </row>
    <row r="7356" spans="2:3" x14ac:dyDescent="0.3">
      <c r="B7356" s="1"/>
      <c r="C7356" s="1"/>
    </row>
    <row r="7357" spans="2:3" x14ac:dyDescent="0.3">
      <c r="B7357" s="1"/>
      <c r="C7357" s="1"/>
    </row>
    <row r="7358" spans="2:3" x14ac:dyDescent="0.3">
      <c r="B7358" s="1"/>
      <c r="C7358" s="1"/>
    </row>
    <row r="7359" spans="2:3" x14ac:dyDescent="0.3">
      <c r="B7359" s="1"/>
      <c r="C7359" s="1"/>
    </row>
    <row r="7360" spans="2:3" x14ac:dyDescent="0.3">
      <c r="B7360" s="1"/>
      <c r="C7360" s="1"/>
    </row>
    <row r="7361" spans="2:3" x14ac:dyDescent="0.3">
      <c r="B7361" s="1"/>
      <c r="C7361" s="1"/>
    </row>
    <row r="7362" spans="2:3" x14ac:dyDescent="0.3">
      <c r="B7362" s="1"/>
      <c r="C7362" s="1"/>
    </row>
    <row r="7363" spans="2:3" x14ac:dyDescent="0.3">
      <c r="B7363" s="1"/>
      <c r="C7363" s="1"/>
    </row>
    <row r="7364" spans="2:3" x14ac:dyDescent="0.3">
      <c r="B7364" s="1"/>
      <c r="C7364" s="1"/>
    </row>
    <row r="7365" spans="2:3" x14ac:dyDescent="0.3">
      <c r="B7365" s="1"/>
      <c r="C7365" s="1"/>
    </row>
    <row r="7366" spans="2:3" x14ac:dyDescent="0.3">
      <c r="B7366" s="1"/>
      <c r="C7366" s="1"/>
    </row>
    <row r="7367" spans="2:3" x14ac:dyDescent="0.3">
      <c r="B7367" s="1"/>
      <c r="C7367" s="1"/>
    </row>
    <row r="7368" spans="2:3" x14ac:dyDescent="0.3">
      <c r="B7368" s="1"/>
      <c r="C7368" s="1"/>
    </row>
    <row r="7369" spans="2:3" x14ac:dyDescent="0.3">
      <c r="B7369" s="1"/>
      <c r="C7369" s="1"/>
    </row>
    <row r="7370" spans="2:3" x14ac:dyDescent="0.3">
      <c r="B7370" s="1"/>
      <c r="C7370" s="1"/>
    </row>
    <row r="7371" spans="2:3" x14ac:dyDescent="0.3">
      <c r="B7371" s="1"/>
      <c r="C7371" s="1"/>
    </row>
    <row r="7372" spans="2:3" x14ac:dyDescent="0.3">
      <c r="B7372" s="1"/>
      <c r="C7372" s="1"/>
    </row>
    <row r="7373" spans="2:3" x14ac:dyDescent="0.3">
      <c r="B7373" s="1"/>
      <c r="C7373" s="1"/>
    </row>
    <row r="7374" spans="2:3" x14ac:dyDescent="0.3">
      <c r="B7374" s="1"/>
      <c r="C7374" s="1"/>
    </row>
    <row r="7375" spans="2:3" x14ac:dyDescent="0.3">
      <c r="B7375" s="1"/>
      <c r="C7375" s="1"/>
    </row>
    <row r="7376" spans="2:3" x14ac:dyDescent="0.3">
      <c r="B7376" s="1"/>
      <c r="C7376" s="1"/>
    </row>
    <row r="7377" spans="2:3" x14ac:dyDescent="0.3">
      <c r="B7377" s="1"/>
      <c r="C7377" s="1"/>
    </row>
    <row r="7378" spans="2:3" x14ac:dyDescent="0.3">
      <c r="B7378" s="1"/>
      <c r="C7378" s="1"/>
    </row>
    <row r="7379" spans="2:3" x14ac:dyDescent="0.3">
      <c r="B7379" s="1"/>
      <c r="C7379" s="1"/>
    </row>
    <row r="7380" spans="2:3" x14ac:dyDescent="0.3">
      <c r="B7380" s="1"/>
      <c r="C7380" s="1"/>
    </row>
    <row r="7381" spans="2:3" x14ac:dyDescent="0.3">
      <c r="B7381" s="1"/>
      <c r="C7381" s="1"/>
    </row>
    <row r="7382" spans="2:3" x14ac:dyDescent="0.3">
      <c r="B7382" s="1"/>
      <c r="C7382" s="1"/>
    </row>
    <row r="7383" spans="2:3" x14ac:dyDescent="0.3">
      <c r="B7383" s="1"/>
      <c r="C7383" s="1"/>
    </row>
    <row r="7384" spans="2:3" x14ac:dyDescent="0.3">
      <c r="B7384" s="1"/>
      <c r="C7384" s="1"/>
    </row>
    <row r="7385" spans="2:3" x14ac:dyDescent="0.3">
      <c r="B7385" s="1"/>
      <c r="C7385" s="1"/>
    </row>
    <row r="7386" spans="2:3" x14ac:dyDescent="0.3">
      <c r="B7386" s="1"/>
      <c r="C7386" s="1"/>
    </row>
    <row r="7387" spans="2:3" x14ac:dyDescent="0.3">
      <c r="B7387" s="1"/>
      <c r="C7387" s="1"/>
    </row>
    <row r="7388" spans="2:3" x14ac:dyDescent="0.3">
      <c r="B7388" s="1"/>
      <c r="C7388" s="1"/>
    </row>
    <row r="7389" spans="2:3" x14ac:dyDescent="0.3">
      <c r="B7389" s="1"/>
      <c r="C7389" s="1"/>
    </row>
    <row r="7390" spans="2:3" x14ac:dyDescent="0.3">
      <c r="B7390" s="1"/>
      <c r="C7390" s="1"/>
    </row>
    <row r="7391" spans="2:3" x14ac:dyDescent="0.3">
      <c r="B7391" s="1"/>
      <c r="C7391" s="1"/>
    </row>
    <row r="7392" spans="2:3" x14ac:dyDescent="0.3">
      <c r="B7392" s="1"/>
      <c r="C7392" s="1"/>
    </row>
    <row r="7393" spans="2:3" x14ac:dyDescent="0.3">
      <c r="B7393" s="1"/>
      <c r="C7393" s="1"/>
    </row>
    <row r="7394" spans="2:3" x14ac:dyDescent="0.3">
      <c r="B7394" s="1"/>
      <c r="C7394" s="1"/>
    </row>
    <row r="7395" spans="2:3" x14ac:dyDescent="0.3">
      <c r="B7395" s="1"/>
      <c r="C7395" s="1"/>
    </row>
    <row r="7396" spans="2:3" x14ac:dyDescent="0.3">
      <c r="B7396" s="1"/>
      <c r="C7396" s="1"/>
    </row>
    <row r="7397" spans="2:3" x14ac:dyDescent="0.3">
      <c r="B7397" s="1"/>
      <c r="C7397" s="1"/>
    </row>
    <row r="7398" spans="2:3" x14ac:dyDescent="0.3">
      <c r="B7398" s="1"/>
      <c r="C7398" s="1"/>
    </row>
    <row r="7399" spans="2:3" x14ac:dyDescent="0.3">
      <c r="B7399" s="1"/>
      <c r="C7399" s="1"/>
    </row>
    <row r="7400" spans="2:3" x14ac:dyDescent="0.3">
      <c r="B7400" s="1"/>
      <c r="C7400" s="1"/>
    </row>
    <row r="7401" spans="2:3" x14ac:dyDescent="0.3">
      <c r="B7401" s="1"/>
      <c r="C7401" s="1"/>
    </row>
    <row r="7402" spans="2:3" x14ac:dyDescent="0.3">
      <c r="B7402" s="1"/>
      <c r="C7402" s="1"/>
    </row>
    <row r="7403" spans="2:3" x14ac:dyDescent="0.3">
      <c r="B7403" s="1"/>
      <c r="C7403" s="1"/>
    </row>
    <row r="7404" spans="2:3" x14ac:dyDescent="0.3">
      <c r="B7404" s="1"/>
      <c r="C7404" s="1"/>
    </row>
    <row r="7405" spans="2:3" x14ac:dyDescent="0.3">
      <c r="B7405" s="1"/>
      <c r="C7405" s="1"/>
    </row>
    <row r="7406" spans="2:3" x14ac:dyDescent="0.3">
      <c r="B7406" s="1"/>
      <c r="C7406" s="1"/>
    </row>
    <row r="7407" spans="2:3" x14ac:dyDescent="0.3">
      <c r="B7407" s="1"/>
      <c r="C7407" s="1"/>
    </row>
    <row r="7408" spans="2:3" x14ac:dyDescent="0.3">
      <c r="B7408" s="1"/>
      <c r="C7408" s="1"/>
    </row>
    <row r="7409" spans="2:3" x14ac:dyDescent="0.3">
      <c r="B7409" s="1"/>
      <c r="C7409" s="1"/>
    </row>
    <row r="7410" spans="2:3" x14ac:dyDescent="0.3">
      <c r="B7410" s="1"/>
      <c r="C7410" s="1"/>
    </row>
    <row r="7411" spans="2:3" x14ac:dyDescent="0.3">
      <c r="B7411" s="1"/>
      <c r="C7411" s="1"/>
    </row>
    <row r="7412" spans="2:3" x14ac:dyDescent="0.3">
      <c r="B7412" s="1"/>
      <c r="C7412" s="1"/>
    </row>
    <row r="7413" spans="2:3" x14ac:dyDescent="0.3">
      <c r="B7413" s="1"/>
      <c r="C7413" s="1"/>
    </row>
    <row r="7414" spans="2:3" x14ac:dyDescent="0.3">
      <c r="B7414" s="1"/>
      <c r="C7414" s="1"/>
    </row>
    <row r="7415" spans="2:3" x14ac:dyDescent="0.3">
      <c r="B7415" s="1"/>
      <c r="C7415" s="1"/>
    </row>
    <row r="7416" spans="2:3" x14ac:dyDescent="0.3">
      <c r="B7416" s="1"/>
      <c r="C7416" s="1"/>
    </row>
    <row r="7417" spans="2:3" x14ac:dyDescent="0.3">
      <c r="B7417" s="1"/>
      <c r="C7417" s="1"/>
    </row>
    <row r="7418" spans="2:3" x14ac:dyDescent="0.3">
      <c r="B7418" s="1"/>
      <c r="C7418" s="1"/>
    </row>
    <row r="7419" spans="2:3" x14ac:dyDescent="0.3">
      <c r="B7419" s="1"/>
      <c r="C7419" s="1"/>
    </row>
    <row r="7420" spans="2:3" x14ac:dyDescent="0.3">
      <c r="B7420" s="1"/>
      <c r="C7420" s="1"/>
    </row>
    <row r="7421" spans="2:3" x14ac:dyDescent="0.3">
      <c r="B7421" s="1"/>
      <c r="C7421" s="1"/>
    </row>
    <row r="7422" spans="2:3" x14ac:dyDescent="0.3">
      <c r="B7422" s="1"/>
      <c r="C7422" s="1"/>
    </row>
    <row r="7423" spans="2:3" x14ac:dyDescent="0.3">
      <c r="B7423" s="1"/>
      <c r="C7423" s="1"/>
    </row>
    <row r="7424" spans="2:3" x14ac:dyDescent="0.3">
      <c r="B7424" s="1"/>
      <c r="C7424" s="1"/>
    </row>
    <row r="7425" spans="2:3" x14ac:dyDescent="0.3">
      <c r="B7425" s="1"/>
      <c r="C7425" s="1"/>
    </row>
    <row r="7426" spans="2:3" x14ac:dyDescent="0.3">
      <c r="B7426" s="1"/>
      <c r="C7426" s="1"/>
    </row>
    <row r="7427" spans="2:3" x14ac:dyDescent="0.3">
      <c r="B7427" s="1"/>
      <c r="C7427" s="1"/>
    </row>
    <row r="7428" spans="2:3" x14ac:dyDescent="0.3">
      <c r="B7428" s="1"/>
      <c r="C7428" s="1"/>
    </row>
    <row r="7429" spans="2:3" x14ac:dyDescent="0.3">
      <c r="B7429" s="1"/>
      <c r="C7429" s="1"/>
    </row>
    <row r="7430" spans="2:3" x14ac:dyDescent="0.3">
      <c r="B7430" s="1"/>
      <c r="C7430" s="1"/>
    </row>
    <row r="7431" spans="2:3" x14ac:dyDescent="0.3">
      <c r="B7431" s="1"/>
      <c r="C7431" s="1"/>
    </row>
    <row r="7432" spans="2:3" x14ac:dyDescent="0.3">
      <c r="B7432" s="1"/>
      <c r="C7432" s="1"/>
    </row>
    <row r="7433" spans="2:3" x14ac:dyDescent="0.3">
      <c r="B7433" s="1"/>
      <c r="C7433" s="1"/>
    </row>
    <row r="7434" spans="2:3" x14ac:dyDescent="0.3">
      <c r="B7434" s="1"/>
      <c r="C7434" s="1"/>
    </row>
    <row r="7435" spans="2:3" x14ac:dyDescent="0.3">
      <c r="B7435" s="1"/>
      <c r="C7435" s="1"/>
    </row>
    <row r="7436" spans="2:3" x14ac:dyDescent="0.3">
      <c r="B7436" s="1"/>
      <c r="C7436" s="1"/>
    </row>
    <row r="7437" spans="2:3" x14ac:dyDescent="0.3">
      <c r="B7437" s="1"/>
      <c r="C7437" s="1"/>
    </row>
    <row r="7438" spans="2:3" x14ac:dyDescent="0.3">
      <c r="B7438" s="1"/>
      <c r="C7438" s="1"/>
    </row>
    <row r="7439" spans="2:3" x14ac:dyDescent="0.3">
      <c r="B7439" s="1"/>
      <c r="C7439" s="1"/>
    </row>
    <row r="7440" spans="2:3" x14ac:dyDescent="0.3">
      <c r="B7440" s="1"/>
      <c r="C7440" s="1"/>
    </row>
    <row r="7441" spans="2:3" x14ac:dyDescent="0.3">
      <c r="B7441" s="1"/>
      <c r="C7441" s="1"/>
    </row>
    <row r="7442" spans="2:3" x14ac:dyDescent="0.3">
      <c r="B7442" s="1"/>
      <c r="C7442" s="1"/>
    </row>
    <row r="7443" spans="2:3" x14ac:dyDescent="0.3">
      <c r="B7443" s="1"/>
      <c r="C7443" s="1"/>
    </row>
    <row r="7444" spans="2:3" x14ac:dyDescent="0.3">
      <c r="B7444" s="1"/>
      <c r="C7444" s="1"/>
    </row>
    <row r="7445" spans="2:3" x14ac:dyDescent="0.3">
      <c r="B7445" s="1"/>
      <c r="C7445" s="1"/>
    </row>
    <row r="7446" spans="2:3" x14ac:dyDescent="0.3">
      <c r="B7446" s="1"/>
      <c r="C7446" s="1"/>
    </row>
    <row r="7447" spans="2:3" x14ac:dyDescent="0.3">
      <c r="B7447" s="1"/>
      <c r="C7447" s="1"/>
    </row>
    <row r="7448" spans="2:3" x14ac:dyDescent="0.3">
      <c r="B7448" s="1"/>
      <c r="C7448" s="1"/>
    </row>
    <row r="7449" spans="2:3" x14ac:dyDescent="0.3">
      <c r="B7449" s="1"/>
      <c r="C7449" s="1"/>
    </row>
    <row r="7450" spans="2:3" x14ac:dyDescent="0.3">
      <c r="B7450" s="1"/>
      <c r="C7450" s="1"/>
    </row>
    <row r="7451" spans="2:3" x14ac:dyDescent="0.3">
      <c r="B7451" s="1"/>
      <c r="C7451" s="1"/>
    </row>
    <row r="7452" spans="2:3" x14ac:dyDescent="0.3">
      <c r="B7452" s="1"/>
      <c r="C7452" s="1"/>
    </row>
    <row r="7453" spans="2:3" x14ac:dyDescent="0.3">
      <c r="B7453" s="1"/>
      <c r="C7453" s="1"/>
    </row>
    <row r="7454" spans="2:3" x14ac:dyDescent="0.3">
      <c r="B7454" s="1"/>
      <c r="C7454" s="1"/>
    </row>
    <row r="7455" spans="2:3" x14ac:dyDescent="0.3">
      <c r="B7455" s="1"/>
      <c r="C7455" s="1"/>
    </row>
    <row r="7456" spans="2:3" x14ac:dyDescent="0.3">
      <c r="B7456" s="1"/>
      <c r="C7456" s="1"/>
    </row>
    <row r="7457" spans="2:3" x14ac:dyDescent="0.3">
      <c r="B7457" s="1"/>
      <c r="C7457" s="1"/>
    </row>
    <row r="7458" spans="2:3" x14ac:dyDescent="0.3">
      <c r="B7458" s="1"/>
      <c r="C7458" s="1"/>
    </row>
    <row r="7459" spans="2:3" x14ac:dyDescent="0.3">
      <c r="B7459" s="1"/>
      <c r="C7459" s="1"/>
    </row>
    <row r="7460" spans="2:3" x14ac:dyDescent="0.3">
      <c r="B7460" s="1"/>
      <c r="C7460" s="1"/>
    </row>
    <row r="7461" spans="2:3" x14ac:dyDescent="0.3">
      <c r="B7461" s="1"/>
      <c r="C7461" s="1"/>
    </row>
    <row r="7462" spans="2:3" x14ac:dyDescent="0.3">
      <c r="B7462" s="1"/>
      <c r="C7462" s="1"/>
    </row>
    <row r="7463" spans="2:3" x14ac:dyDescent="0.3">
      <c r="B7463" s="1"/>
      <c r="C7463" s="1"/>
    </row>
    <row r="7464" spans="2:3" x14ac:dyDescent="0.3">
      <c r="B7464" s="1"/>
      <c r="C7464" s="1"/>
    </row>
    <row r="7465" spans="2:3" x14ac:dyDescent="0.3">
      <c r="B7465" s="1"/>
      <c r="C7465" s="1"/>
    </row>
    <row r="7466" spans="2:3" x14ac:dyDescent="0.3">
      <c r="B7466" s="1"/>
      <c r="C7466" s="1"/>
    </row>
    <row r="7467" spans="2:3" x14ac:dyDescent="0.3">
      <c r="B7467" s="1"/>
      <c r="C7467" s="1"/>
    </row>
    <row r="7468" spans="2:3" x14ac:dyDescent="0.3">
      <c r="B7468" s="1"/>
      <c r="C7468" s="1"/>
    </row>
    <row r="7469" spans="2:3" x14ac:dyDescent="0.3">
      <c r="B7469" s="1"/>
      <c r="C7469" s="1"/>
    </row>
    <row r="7470" spans="2:3" x14ac:dyDescent="0.3">
      <c r="B7470" s="1"/>
      <c r="C7470" s="1"/>
    </row>
    <row r="7471" spans="2:3" x14ac:dyDescent="0.3">
      <c r="B7471" s="1"/>
      <c r="C7471" s="1"/>
    </row>
    <row r="7472" spans="2:3" x14ac:dyDescent="0.3">
      <c r="B7472" s="1"/>
      <c r="C7472" s="1"/>
    </row>
    <row r="7473" spans="2:3" x14ac:dyDescent="0.3">
      <c r="B7473" s="1"/>
      <c r="C7473" s="1"/>
    </row>
    <row r="7474" spans="2:3" x14ac:dyDescent="0.3">
      <c r="B7474" s="1"/>
      <c r="C7474" s="1"/>
    </row>
    <row r="7475" spans="2:3" x14ac:dyDescent="0.3">
      <c r="B7475" s="1"/>
      <c r="C7475" s="1"/>
    </row>
    <row r="7476" spans="2:3" x14ac:dyDescent="0.3">
      <c r="B7476" s="1"/>
      <c r="C7476" s="1"/>
    </row>
    <row r="7477" spans="2:3" x14ac:dyDescent="0.3">
      <c r="B7477" s="1"/>
      <c r="C7477" s="1"/>
    </row>
    <row r="7478" spans="2:3" x14ac:dyDescent="0.3">
      <c r="B7478" s="1"/>
      <c r="C7478" s="1"/>
    </row>
    <row r="7479" spans="2:3" x14ac:dyDescent="0.3">
      <c r="B7479" s="1"/>
      <c r="C7479" s="1"/>
    </row>
    <row r="7480" spans="2:3" x14ac:dyDescent="0.3">
      <c r="B7480" s="1"/>
      <c r="C7480" s="1"/>
    </row>
    <row r="7481" spans="2:3" x14ac:dyDescent="0.3">
      <c r="B7481" s="1"/>
      <c r="C7481" s="1"/>
    </row>
    <row r="7482" spans="2:3" x14ac:dyDescent="0.3">
      <c r="B7482" s="1"/>
      <c r="C7482" s="1"/>
    </row>
    <row r="7483" spans="2:3" x14ac:dyDescent="0.3">
      <c r="B7483" s="1"/>
      <c r="C7483" s="1"/>
    </row>
    <row r="7484" spans="2:3" x14ac:dyDescent="0.3">
      <c r="B7484" s="1"/>
      <c r="C7484" s="1"/>
    </row>
    <row r="7485" spans="2:3" x14ac:dyDescent="0.3">
      <c r="B7485" s="1"/>
      <c r="C7485" s="1"/>
    </row>
    <row r="7486" spans="2:3" x14ac:dyDescent="0.3">
      <c r="B7486" s="1"/>
      <c r="C7486" s="1"/>
    </row>
    <row r="7487" spans="2:3" x14ac:dyDescent="0.3">
      <c r="B7487" s="1"/>
      <c r="C7487" s="1"/>
    </row>
    <row r="7488" spans="2:3" x14ac:dyDescent="0.3">
      <c r="B7488" s="1"/>
      <c r="C7488" s="1"/>
    </row>
    <row r="7489" spans="2:3" x14ac:dyDescent="0.3">
      <c r="B7489" s="1"/>
      <c r="C7489" s="1"/>
    </row>
    <row r="7490" spans="2:3" x14ac:dyDescent="0.3">
      <c r="B7490" s="1"/>
      <c r="C7490" s="1"/>
    </row>
    <row r="7491" spans="2:3" x14ac:dyDescent="0.3">
      <c r="B7491" s="1"/>
      <c r="C7491" s="1"/>
    </row>
    <row r="7492" spans="2:3" x14ac:dyDescent="0.3">
      <c r="B7492" s="1"/>
      <c r="C7492" s="1"/>
    </row>
    <row r="7493" spans="2:3" x14ac:dyDescent="0.3">
      <c r="B7493" s="1"/>
      <c r="C7493" s="1"/>
    </row>
    <row r="7494" spans="2:3" x14ac:dyDescent="0.3">
      <c r="B7494" s="1"/>
      <c r="C7494" s="1"/>
    </row>
    <row r="7495" spans="2:3" x14ac:dyDescent="0.3">
      <c r="B7495" s="1"/>
      <c r="C7495" s="1"/>
    </row>
    <row r="7496" spans="2:3" x14ac:dyDescent="0.3">
      <c r="B7496" s="1"/>
      <c r="C7496" s="1"/>
    </row>
    <row r="7497" spans="2:3" x14ac:dyDescent="0.3">
      <c r="B7497" s="1"/>
      <c r="C7497" s="1"/>
    </row>
    <row r="7498" spans="2:3" x14ac:dyDescent="0.3">
      <c r="B7498" s="1"/>
      <c r="C7498" s="1"/>
    </row>
    <row r="7499" spans="2:3" x14ac:dyDescent="0.3">
      <c r="B7499" s="1"/>
      <c r="C7499" s="1"/>
    </row>
    <row r="7500" spans="2:3" x14ac:dyDescent="0.3">
      <c r="B7500" s="1"/>
      <c r="C7500" s="1"/>
    </row>
    <row r="7501" spans="2:3" x14ac:dyDescent="0.3">
      <c r="B7501" s="1"/>
      <c r="C7501" s="1"/>
    </row>
    <row r="7502" spans="2:3" x14ac:dyDescent="0.3">
      <c r="B7502" s="1"/>
      <c r="C7502" s="1"/>
    </row>
    <row r="7503" spans="2:3" x14ac:dyDescent="0.3">
      <c r="B7503" s="1"/>
      <c r="C7503" s="1"/>
    </row>
    <row r="7504" spans="2:3" x14ac:dyDescent="0.3">
      <c r="B7504" s="1"/>
      <c r="C7504" s="1"/>
    </row>
    <row r="7505" spans="2:3" x14ac:dyDescent="0.3">
      <c r="B7505" s="1"/>
      <c r="C7505" s="1"/>
    </row>
    <row r="7506" spans="2:3" x14ac:dyDescent="0.3">
      <c r="B7506" s="1"/>
      <c r="C7506" s="1"/>
    </row>
    <row r="7507" spans="2:3" x14ac:dyDescent="0.3">
      <c r="B7507" s="1"/>
      <c r="C7507" s="1"/>
    </row>
    <row r="7508" spans="2:3" x14ac:dyDescent="0.3">
      <c r="B7508" s="1"/>
      <c r="C7508" s="1"/>
    </row>
    <row r="7509" spans="2:3" x14ac:dyDescent="0.3">
      <c r="B7509" s="1"/>
      <c r="C7509" s="1"/>
    </row>
    <row r="7510" spans="2:3" x14ac:dyDescent="0.3">
      <c r="B7510" s="1"/>
      <c r="C7510" s="1"/>
    </row>
    <row r="7511" spans="2:3" x14ac:dyDescent="0.3">
      <c r="B7511" s="1"/>
      <c r="C7511" s="1"/>
    </row>
    <row r="7512" spans="2:3" x14ac:dyDescent="0.3">
      <c r="B7512" s="1"/>
      <c r="C7512" s="1"/>
    </row>
    <row r="7513" spans="2:3" x14ac:dyDescent="0.3">
      <c r="B7513" s="1"/>
      <c r="C7513" s="1"/>
    </row>
    <row r="7514" spans="2:3" x14ac:dyDescent="0.3">
      <c r="B7514" s="1"/>
      <c r="C7514" s="1"/>
    </row>
    <row r="7515" spans="2:3" x14ac:dyDescent="0.3">
      <c r="B7515" s="1"/>
      <c r="C7515" s="1"/>
    </row>
    <row r="7516" spans="2:3" x14ac:dyDescent="0.3">
      <c r="B7516" s="1"/>
      <c r="C7516" s="1"/>
    </row>
    <row r="7517" spans="2:3" x14ac:dyDescent="0.3">
      <c r="B7517" s="1"/>
      <c r="C7517" s="1"/>
    </row>
    <row r="7518" spans="2:3" x14ac:dyDescent="0.3">
      <c r="B7518" s="1"/>
      <c r="C7518" s="1"/>
    </row>
    <row r="7519" spans="2:3" x14ac:dyDescent="0.3">
      <c r="B7519" s="1"/>
      <c r="C7519" s="1"/>
    </row>
    <row r="7520" spans="2:3" x14ac:dyDescent="0.3">
      <c r="B7520" s="1"/>
      <c r="C7520" s="1"/>
    </row>
    <row r="7521" spans="2:3" x14ac:dyDescent="0.3">
      <c r="B7521" s="1"/>
      <c r="C7521" s="1"/>
    </row>
    <row r="7522" spans="2:3" x14ac:dyDescent="0.3">
      <c r="B7522" s="1"/>
      <c r="C7522" s="1"/>
    </row>
    <row r="7523" spans="2:3" x14ac:dyDescent="0.3">
      <c r="B7523" s="1"/>
      <c r="C7523" s="1"/>
    </row>
    <row r="7524" spans="2:3" x14ac:dyDescent="0.3">
      <c r="B7524" s="1"/>
      <c r="C7524" s="1"/>
    </row>
    <row r="7525" spans="2:3" x14ac:dyDescent="0.3">
      <c r="B7525" s="1"/>
      <c r="C7525" s="1"/>
    </row>
    <row r="7526" spans="2:3" x14ac:dyDescent="0.3">
      <c r="B7526" s="1"/>
      <c r="C7526" s="1"/>
    </row>
    <row r="7527" spans="2:3" x14ac:dyDescent="0.3">
      <c r="B7527" s="1"/>
      <c r="C7527" s="1"/>
    </row>
    <row r="7528" spans="2:3" x14ac:dyDescent="0.3">
      <c r="B7528" s="1"/>
      <c r="C7528" s="1"/>
    </row>
    <row r="7529" spans="2:3" x14ac:dyDescent="0.3">
      <c r="B7529" s="1"/>
      <c r="C7529" s="1"/>
    </row>
    <row r="7530" spans="2:3" x14ac:dyDescent="0.3">
      <c r="B7530" s="1"/>
      <c r="C7530" s="1"/>
    </row>
    <row r="7531" spans="2:3" x14ac:dyDescent="0.3">
      <c r="B7531" s="1"/>
      <c r="C7531" s="1"/>
    </row>
    <row r="7532" spans="2:3" x14ac:dyDescent="0.3">
      <c r="B7532" s="1"/>
      <c r="C7532" s="1"/>
    </row>
    <row r="7533" spans="2:3" x14ac:dyDescent="0.3">
      <c r="B7533" s="1"/>
      <c r="C7533" s="1"/>
    </row>
    <row r="7534" spans="2:3" x14ac:dyDescent="0.3">
      <c r="B7534" s="1"/>
      <c r="C7534" s="1"/>
    </row>
    <row r="7535" spans="2:3" x14ac:dyDescent="0.3">
      <c r="B7535" s="1"/>
      <c r="C7535" s="1"/>
    </row>
    <row r="7536" spans="2:3" x14ac:dyDescent="0.3">
      <c r="B7536" s="1"/>
      <c r="C7536" s="1"/>
    </row>
    <row r="7537" spans="2:3" x14ac:dyDescent="0.3">
      <c r="B7537" s="1"/>
      <c r="C7537" s="1"/>
    </row>
    <row r="7538" spans="2:3" x14ac:dyDescent="0.3">
      <c r="B7538" s="1"/>
      <c r="C7538" s="1"/>
    </row>
    <row r="7539" spans="2:3" x14ac:dyDescent="0.3">
      <c r="B7539" s="1"/>
      <c r="C7539" s="1"/>
    </row>
    <row r="7540" spans="2:3" x14ac:dyDescent="0.3">
      <c r="B7540" s="1"/>
      <c r="C7540" s="1"/>
    </row>
    <row r="7541" spans="2:3" x14ac:dyDescent="0.3">
      <c r="B7541" s="1"/>
      <c r="C7541" s="1"/>
    </row>
    <row r="7542" spans="2:3" x14ac:dyDescent="0.3">
      <c r="B7542" s="1"/>
      <c r="C7542" s="1"/>
    </row>
    <row r="7543" spans="2:3" x14ac:dyDescent="0.3">
      <c r="B7543" s="1"/>
      <c r="C7543" s="1"/>
    </row>
    <row r="7544" spans="2:3" x14ac:dyDescent="0.3">
      <c r="B7544" s="1"/>
      <c r="C7544" s="1"/>
    </row>
    <row r="7545" spans="2:3" x14ac:dyDescent="0.3">
      <c r="B7545" s="1"/>
      <c r="C7545" s="1"/>
    </row>
    <row r="7546" spans="2:3" x14ac:dyDescent="0.3">
      <c r="B7546" s="1"/>
      <c r="C7546" s="1"/>
    </row>
    <row r="7547" spans="2:3" x14ac:dyDescent="0.3">
      <c r="B7547" s="1"/>
      <c r="C7547" s="1"/>
    </row>
    <row r="7548" spans="2:3" x14ac:dyDescent="0.3">
      <c r="B7548" s="1"/>
      <c r="C7548" s="1"/>
    </row>
    <row r="7549" spans="2:3" x14ac:dyDescent="0.3">
      <c r="B7549" s="1"/>
      <c r="C7549" s="1"/>
    </row>
    <row r="7550" spans="2:3" x14ac:dyDescent="0.3">
      <c r="B7550" s="1"/>
      <c r="C7550" s="1"/>
    </row>
    <row r="7551" spans="2:3" x14ac:dyDescent="0.3">
      <c r="B7551" s="1"/>
      <c r="C7551" s="1"/>
    </row>
    <row r="7552" spans="2:3" x14ac:dyDescent="0.3">
      <c r="B7552" s="1"/>
      <c r="C7552" s="1"/>
    </row>
    <row r="7553" spans="2:3" x14ac:dyDescent="0.3">
      <c r="B7553" s="1"/>
      <c r="C7553" s="1"/>
    </row>
    <row r="7554" spans="2:3" x14ac:dyDescent="0.3">
      <c r="B7554" s="1"/>
      <c r="C7554" s="1"/>
    </row>
    <row r="7555" spans="2:3" x14ac:dyDescent="0.3">
      <c r="B7555" s="1"/>
      <c r="C7555" s="1"/>
    </row>
    <row r="7556" spans="2:3" x14ac:dyDescent="0.3">
      <c r="B7556" s="1"/>
      <c r="C7556" s="1"/>
    </row>
    <row r="7557" spans="2:3" x14ac:dyDescent="0.3">
      <c r="B7557" s="1"/>
      <c r="C7557" s="1"/>
    </row>
    <row r="7558" spans="2:3" x14ac:dyDescent="0.3">
      <c r="B7558" s="1"/>
      <c r="C7558" s="1"/>
    </row>
    <row r="7559" spans="2:3" x14ac:dyDescent="0.3">
      <c r="B7559" s="1"/>
      <c r="C7559" s="1"/>
    </row>
    <row r="7560" spans="2:3" x14ac:dyDescent="0.3">
      <c r="B7560" s="1"/>
      <c r="C7560" s="1"/>
    </row>
    <row r="7561" spans="2:3" x14ac:dyDescent="0.3">
      <c r="B7561" s="1"/>
      <c r="C7561" s="1"/>
    </row>
    <row r="7562" spans="2:3" x14ac:dyDescent="0.3">
      <c r="B7562" s="1"/>
      <c r="C7562" s="1"/>
    </row>
    <row r="7563" spans="2:3" x14ac:dyDescent="0.3">
      <c r="B7563" s="1"/>
      <c r="C7563" s="1"/>
    </row>
    <row r="7564" spans="2:3" x14ac:dyDescent="0.3">
      <c r="B7564" s="1"/>
      <c r="C7564" s="1"/>
    </row>
    <row r="7565" spans="2:3" x14ac:dyDescent="0.3">
      <c r="B7565" s="1"/>
      <c r="C7565" s="1"/>
    </row>
    <row r="7566" spans="2:3" x14ac:dyDescent="0.3">
      <c r="B7566" s="1"/>
      <c r="C7566" s="1"/>
    </row>
    <row r="7567" spans="2:3" x14ac:dyDescent="0.3">
      <c r="B7567" s="1"/>
      <c r="C7567" s="1"/>
    </row>
    <row r="7568" spans="2:3" x14ac:dyDescent="0.3">
      <c r="B7568" s="1"/>
      <c r="C7568" s="1"/>
    </row>
    <row r="7569" spans="2:3" x14ac:dyDescent="0.3">
      <c r="B7569" s="1"/>
      <c r="C7569" s="1"/>
    </row>
    <row r="7570" spans="2:3" x14ac:dyDescent="0.3">
      <c r="B7570" s="1"/>
      <c r="C7570" s="1"/>
    </row>
    <row r="7571" spans="2:3" x14ac:dyDescent="0.3">
      <c r="B7571" s="1"/>
      <c r="C7571" s="1"/>
    </row>
    <row r="7572" spans="2:3" x14ac:dyDescent="0.3">
      <c r="B7572" s="1"/>
      <c r="C7572" s="1"/>
    </row>
    <row r="7573" spans="2:3" x14ac:dyDescent="0.3">
      <c r="B7573" s="1"/>
      <c r="C7573" s="1"/>
    </row>
    <row r="7574" spans="2:3" x14ac:dyDescent="0.3">
      <c r="B7574" s="1"/>
      <c r="C7574" s="1"/>
    </row>
    <row r="7575" spans="2:3" x14ac:dyDescent="0.3">
      <c r="B7575" s="1"/>
      <c r="C7575" s="1"/>
    </row>
    <row r="7576" spans="2:3" x14ac:dyDescent="0.3">
      <c r="B7576" s="1"/>
      <c r="C7576" s="1"/>
    </row>
    <row r="7577" spans="2:3" x14ac:dyDescent="0.3">
      <c r="B7577" s="1"/>
      <c r="C7577" s="1"/>
    </row>
    <row r="7578" spans="2:3" x14ac:dyDescent="0.3">
      <c r="B7578" s="1"/>
      <c r="C7578" s="1"/>
    </row>
    <row r="7579" spans="2:3" x14ac:dyDescent="0.3">
      <c r="B7579" s="1"/>
      <c r="C7579" s="1"/>
    </row>
    <row r="7580" spans="2:3" x14ac:dyDescent="0.3">
      <c r="B7580" s="1"/>
      <c r="C7580" s="1"/>
    </row>
    <row r="7581" spans="2:3" x14ac:dyDescent="0.3">
      <c r="B7581" s="1"/>
      <c r="C7581" s="1"/>
    </row>
    <row r="7582" spans="2:3" x14ac:dyDescent="0.3">
      <c r="B7582" s="1"/>
      <c r="C7582" s="1"/>
    </row>
    <row r="7583" spans="2:3" x14ac:dyDescent="0.3">
      <c r="B7583" s="1"/>
      <c r="C7583" s="1"/>
    </row>
    <row r="7584" spans="2:3" x14ac:dyDescent="0.3">
      <c r="B7584" s="1"/>
      <c r="C7584" s="1"/>
    </row>
    <row r="7585" spans="2:3" x14ac:dyDescent="0.3">
      <c r="B7585" s="1"/>
      <c r="C7585" s="1"/>
    </row>
    <row r="7586" spans="2:3" x14ac:dyDescent="0.3">
      <c r="B7586" s="1"/>
      <c r="C7586" s="1"/>
    </row>
    <row r="7587" spans="2:3" x14ac:dyDescent="0.3">
      <c r="B7587" s="1"/>
      <c r="C7587" s="1"/>
    </row>
    <row r="7588" spans="2:3" x14ac:dyDescent="0.3">
      <c r="B7588" s="1"/>
      <c r="C7588" s="1"/>
    </row>
    <row r="7589" spans="2:3" x14ac:dyDescent="0.3">
      <c r="B7589" s="1"/>
      <c r="C7589" s="1"/>
    </row>
    <row r="7590" spans="2:3" x14ac:dyDescent="0.3">
      <c r="B7590" s="1"/>
      <c r="C7590" s="1"/>
    </row>
    <row r="7591" spans="2:3" x14ac:dyDescent="0.3">
      <c r="B7591" s="1"/>
      <c r="C7591" s="1"/>
    </row>
    <row r="7592" spans="2:3" x14ac:dyDescent="0.3">
      <c r="B7592" s="1"/>
      <c r="C7592" s="1"/>
    </row>
    <row r="7593" spans="2:3" x14ac:dyDescent="0.3">
      <c r="B7593" s="1"/>
      <c r="C7593" s="1"/>
    </row>
    <row r="7594" spans="2:3" x14ac:dyDescent="0.3">
      <c r="B7594" s="1"/>
      <c r="C7594" s="1"/>
    </row>
    <row r="7595" spans="2:3" x14ac:dyDescent="0.3">
      <c r="B7595" s="1"/>
      <c r="C7595" s="1"/>
    </row>
    <row r="7596" spans="2:3" x14ac:dyDescent="0.3">
      <c r="B7596" s="1"/>
      <c r="C7596" s="1"/>
    </row>
    <row r="7597" spans="2:3" x14ac:dyDescent="0.3">
      <c r="B7597" s="1"/>
      <c r="C7597" s="1"/>
    </row>
    <row r="7598" spans="2:3" x14ac:dyDescent="0.3">
      <c r="B7598" s="1"/>
      <c r="C7598" s="1"/>
    </row>
    <row r="7599" spans="2:3" x14ac:dyDescent="0.3">
      <c r="B7599" s="1"/>
      <c r="C7599" s="1"/>
    </row>
    <row r="7600" spans="2:3" x14ac:dyDescent="0.3">
      <c r="B7600" s="1"/>
      <c r="C7600" s="1"/>
    </row>
    <row r="7601" spans="2:3" x14ac:dyDescent="0.3">
      <c r="B7601" s="1"/>
      <c r="C7601" s="1"/>
    </row>
    <row r="7602" spans="2:3" x14ac:dyDescent="0.3">
      <c r="B7602" s="1"/>
      <c r="C7602" s="1"/>
    </row>
    <row r="7603" spans="2:3" x14ac:dyDescent="0.3">
      <c r="B7603" s="1"/>
      <c r="C7603" s="1"/>
    </row>
    <row r="7604" spans="2:3" x14ac:dyDescent="0.3">
      <c r="B7604" s="1"/>
      <c r="C7604" s="1"/>
    </row>
    <row r="7605" spans="2:3" x14ac:dyDescent="0.3">
      <c r="B7605" s="1"/>
      <c r="C7605" s="1"/>
    </row>
    <row r="7606" spans="2:3" x14ac:dyDescent="0.3">
      <c r="B7606" s="1"/>
      <c r="C7606" s="1"/>
    </row>
    <row r="7607" spans="2:3" x14ac:dyDescent="0.3">
      <c r="B7607" s="1"/>
      <c r="C7607" s="1"/>
    </row>
    <row r="7608" spans="2:3" x14ac:dyDescent="0.3">
      <c r="B7608" s="1"/>
      <c r="C7608" s="1"/>
    </row>
    <row r="7609" spans="2:3" x14ac:dyDescent="0.3">
      <c r="B7609" s="1"/>
      <c r="C7609" s="1"/>
    </row>
    <row r="7610" spans="2:3" x14ac:dyDescent="0.3">
      <c r="B7610" s="1"/>
      <c r="C7610" s="1"/>
    </row>
    <row r="7611" spans="2:3" x14ac:dyDescent="0.3">
      <c r="B7611" s="1"/>
      <c r="C7611" s="1"/>
    </row>
    <row r="7612" spans="2:3" x14ac:dyDescent="0.3">
      <c r="B7612" s="1"/>
      <c r="C7612" s="1"/>
    </row>
    <row r="7613" spans="2:3" x14ac:dyDescent="0.3">
      <c r="B7613" s="1"/>
      <c r="C7613" s="1"/>
    </row>
    <row r="7614" spans="2:3" x14ac:dyDescent="0.3">
      <c r="B7614" s="1"/>
      <c r="C7614" s="1"/>
    </row>
    <row r="7615" spans="2:3" x14ac:dyDescent="0.3">
      <c r="B7615" s="1"/>
      <c r="C7615" s="1"/>
    </row>
    <row r="7616" spans="2:3" x14ac:dyDescent="0.3">
      <c r="B7616" s="1"/>
      <c r="C7616" s="1"/>
    </row>
    <row r="7617" spans="2:3" x14ac:dyDescent="0.3">
      <c r="B7617" s="1"/>
      <c r="C7617" s="1"/>
    </row>
    <row r="7618" spans="2:3" x14ac:dyDescent="0.3">
      <c r="B7618" s="1"/>
      <c r="C7618" s="1"/>
    </row>
    <row r="7619" spans="2:3" x14ac:dyDescent="0.3">
      <c r="B7619" s="1"/>
      <c r="C7619" s="1"/>
    </row>
    <row r="7620" spans="2:3" x14ac:dyDescent="0.3">
      <c r="B7620" s="1"/>
      <c r="C7620" s="1"/>
    </row>
    <row r="7621" spans="2:3" x14ac:dyDescent="0.3">
      <c r="B7621" s="1"/>
      <c r="C7621" s="1"/>
    </row>
    <row r="7622" spans="2:3" x14ac:dyDescent="0.3">
      <c r="B7622" s="1"/>
      <c r="C7622" s="1"/>
    </row>
    <row r="7623" spans="2:3" x14ac:dyDescent="0.3">
      <c r="B7623" s="1"/>
      <c r="C7623" s="1"/>
    </row>
    <row r="7624" spans="2:3" x14ac:dyDescent="0.3">
      <c r="B7624" s="1"/>
      <c r="C7624" s="1"/>
    </row>
    <row r="7625" spans="2:3" x14ac:dyDescent="0.3">
      <c r="B7625" s="1"/>
      <c r="C7625" s="1"/>
    </row>
    <row r="7626" spans="2:3" x14ac:dyDescent="0.3">
      <c r="B7626" s="1"/>
      <c r="C7626" s="1"/>
    </row>
    <row r="7627" spans="2:3" x14ac:dyDescent="0.3">
      <c r="B7627" s="1"/>
      <c r="C7627" s="1"/>
    </row>
    <row r="7628" spans="2:3" x14ac:dyDescent="0.3">
      <c r="B7628" s="1"/>
      <c r="C7628" s="1"/>
    </row>
    <row r="7629" spans="2:3" x14ac:dyDescent="0.3">
      <c r="B7629" s="1"/>
      <c r="C7629" s="1"/>
    </row>
    <row r="7630" spans="2:3" x14ac:dyDescent="0.3">
      <c r="B7630" s="1"/>
      <c r="C7630" s="1"/>
    </row>
    <row r="7631" spans="2:3" x14ac:dyDescent="0.3">
      <c r="B7631" s="1"/>
      <c r="C7631" s="1"/>
    </row>
    <row r="7632" spans="2:3" x14ac:dyDescent="0.3">
      <c r="B7632" s="1"/>
      <c r="C7632" s="1"/>
    </row>
    <row r="7633" spans="2:3" x14ac:dyDescent="0.3">
      <c r="B7633" s="1"/>
      <c r="C7633" s="1"/>
    </row>
    <row r="7634" spans="2:3" x14ac:dyDescent="0.3">
      <c r="B7634" s="1"/>
      <c r="C7634" s="1"/>
    </row>
    <row r="7635" spans="2:3" x14ac:dyDescent="0.3">
      <c r="B7635" s="1"/>
      <c r="C7635" s="1"/>
    </row>
    <row r="7636" spans="2:3" x14ac:dyDescent="0.3">
      <c r="B7636" s="1"/>
      <c r="C7636" s="1"/>
    </row>
    <row r="7637" spans="2:3" x14ac:dyDescent="0.3">
      <c r="B7637" s="1"/>
      <c r="C7637" s="1"/>
    </row>
    <row r="7638" spans="2:3" x14ac:dyDescent="0.3">
      <c r="B7638" s="1"/>
      <c r="C7638" s="1"/>
    </row>
    <row r="7639" spans="2:3" x14ac:dyDescent="0.3">
      <c r="B7639" s="1"/>
      <c r="C7639" s="1"/>
    </row>
    <row r="7640" spans="2:3" x14ac:dyDescent="0.3">
      <c r="B7640" s="1"/>
      <c r="C7640" s="1"/>
    </row>
    <row r="7641" spans="2:3" x14ac:dyDescent="0.3">
      <c r="B7641" s="1"/>
      <c r="C7641" s="1"/>
    </row>
    <row r="7642" spans="2:3" x14ac:dyDescent="0.3">
      <c r="B7642" s="1"/>
      <c r="C7642" s="1"/>
    </row>
    <row r="7643" spans="2:3" x14ac:dyDescent="0.3">
      <c r="B7643" s="1"/>
      <c r="C7643" s="1"/>
    </row>
    <row r="7644" spans="2:3" x14ac:dyDescent="0.3">
      <c r="B7644" s="1"/>
      <c r="C7644" s="1"/>
    </row>
    <row r="7645" spans="2:3" x14ac:dyDescent="0.3">
      <c r="B7645" s="1"/>
      <c r="C7645" s="1"/>
    </row>
    <row r="7646" spans="2:3" x14ac:dyDescent="0.3">
      <c r="B7646" s="1"/>
      <c r="C7646" s="1"/>
    </row>
    <row r="7647" spans="2:3" x14ac:dyDescent="0.3">
      <c r="B7647" s="1"/>
      <c r="C7647" s="1"/>
    </row>
    <row r="7648" spans="2:3" x14ac:dyDescent="0.3">
      <c r="B7648" s="1"/>
      <c r="C7648" s="1"/>
    </row>
    <row r="7649" spans="2:3" x14ac:dyDescent="0.3">
      <c r="B7649" s="1"/>
      <c r="C7649" s="1"/>
    </row>
    <row r="7650" spans="2:3" x14ac:dyDescent="0.3">
      <c r="B7650" s="1"/>
      <c r="C7650" s="1"/>
    </row>
    <row r="7651" spans="2:3" x14ac:dyDescent="0.3">
      <c r="B7651" s="1"/>
      <c r="C7651" s="1"/>
    </row>
    <row r="7652" spans="2:3" x14ac:dyDescent="0.3">
      <c r="B7652" s="1"/>
      <c r="C7652" s="1"/>
    </row>
    <row r="7653" spans="2:3" x14ac:dyDescent="0.3">
      <c r="B7653" s="1"/>
      <c r="C7653" s="1"/>
    </row>
    <row r="7654" spans="2:3" x14ac:dyDescent="0.3">
      <c r="B7654" s="1"/>
      <c r="C7654" s="1"/>
    </row>
    <row r="7655" spans="2:3" x14ac:dyDescent="0.3">
      <c r="B7655" s="1"/>
      <c r="C7655" s="1"/>
    </row>
    <row r="7656" spans="2:3" x14ac:dyDescent="0.3">
      <c r="B7656" s="1"/>
      <c r="C7656" s="1"/>
    </row>
    <row r="7657" spans="2:3" x14ac:dyDescent="0.3">
      <c r="B7657" s="1"/>
      <c r="C7657" s="1"/>
    </row>
    <row r="7658" spans="2:3" x14ac:dyDescent="0.3">
      <c r="B7658" s="1"/>
      <c r="C7658" s="1"/>
    </row>
    <row r="7659" spans="2:3" x14ac:dyDescent="0.3">
      <c r="B7659" s="1"/>
      <c r="C7659" s="1"/>
    </row>
    <row r="7660" spans="2:3" x14ac:dyDescent="0.3">
      <c r="B7660" s="1"/>
      <c r="C7660" s="1"/>
    </row>
    <row r="7661" spans="2:3" x14ac:dyDescent="0.3">
      <c r="B7661" s="1"/>
      <c r="C7661" s="1"/>
    </row>
    <row r="7662" spans="2:3" x14ac:dyDescent="0.3">
      <c r="B7662" s="1"/>
      <c r="C7662" s="1"/>
    </row>
    <row r="7663" spans="2:3" x14ac:dyDescent="0.3">
      <c r="B7663" s="1"/>
      <c r="C7663" s="1"/>
    </row>
    <row r="7664" spans="2:3" x14ac:dyDescent="0.3">
      <c r="B7664" s="1"/>
      <c r="C7664" s="1"/>
    </row>
    <row r="7665" spans="2:3" x14ac:dyDescent="0.3">
      <c r="B7665" s="1"/>
      <c r="C7665" s="1"/>
    </row>
    <row r="7666" spans="2:3" x14ac:dyDescent="0.3">
      <c r="B7666" s="1"/>
      <c r="C7666" s="1"/>
    </row>
    <row r="7667" spans="2:3" x14ac:dyDescent="0.3">
      <c r="B7667" s="1"/>
      <c r="C7667" s="1"/>
    </row>
    <row r="7668" spans="2:3" x14ac:dyDescent="0.3">
      <c r="B7668" s="1"/>
      <c r="C7668" s="1"/>
    </row>
    <row r="7669" spans="2:3" x14ac:dyDescent="0.3">
      <c r="B7669" s="1"/>
      <c r="C7669" s="1"/>
    </row>
    <row r="7670" spans="2:3" x14ac:dyDescent="0.3">
      <c r="B7670" s="1"/>
      <c r="C7670" s="1"/>
    </row>
    <row r="7671" spans="2:3" x14ac:dyDescent="0.3">
      <c r="B7671" s="1"/>
      <c r="C7671" s="1"/>
    </row>
    <row r="7672" spans="2:3" x14ac:dyDescent="0.3">
      <c r="B7672" s="1"/>
      <c r="C7672" s="1"/>
    </row>
    <row r="7673" spans="2:3" x14ac:dyDescent="0.3">
      <c r="B7673" s="1"/>
      <c r="C7673" s="1"/>
    </row>
    <row r="7674" spans="2:3" x14ac:dyDescent="0.3">
      <c r="B7674" s="1"/>
      <c r="C7674" s="1"/>
    </row>
    <row r="7675" spans="2:3" x14ac:dyDescent="0.3">
      <c r="B7675" s="1"/>
      <c r="C7675" s="1"/>
    </row>
    <row r="7676" spans="2:3" x14ac:dyDescent="0.3">
      <c r="B7676" s="1"/>
      <c r="C7676" s="1"/>
    </row>
    <row r="7677" spans="2:3" x14ac:dyDescent="0.3">
      <c r="B7677" s="1"/>
      <c r="C7677" s="1"/>
    </row>
    <row r="7678" spans="2:3" x14ac:dyDescent="0.3">
      <c r="B7678" s="1"/>
      <c r="C7678" s="1"/>
    </row>
    <row r="7679" spans="2:3" x14ac:dyDescent="0.3">
      <c r="B7679" s="1"/>
      <c r="C7679" s="1"/>
    </row>
    <row r="7680" spans="2:3" x14ac:dyDescent="0.3">
      <c r="B7680" s="1"/>
      <c r="C7680" s="1"/>
    </row>
    <row r="7681" spans="2:3" x14ac:dyDescent="0.3">
      <c r="B7681" s="1"/>
      <c r="C7681" s="1"/>
    </row>
    <row r="7682" spans="2:3" x14ac:dyDescent="0.3">
      <c r="B7682" s="1"/>
      <c r="C7682" s="1"/>
    </row>
    <row r="7683" spans="2:3" x14ac:dyDescent="0.3">
      <c r="B7683" s="1"/>
      <c r="C7683" s="1"/>
    </row>
    <row r="7684" spans="2:3" x14ac:dyDescent="0.3">
      <c r="B7684" s="1"/>
      <c r="C7684" s="1"/>
    </row>
    <row r="7685" spans="2:3" x14ac:dyDescent="0.3">
      <c r="B7685" s="1"/>
      <c r="C7685" s="1"/>
    </row>
    <row r="7686" spans="2:3" x14ac:dyDescent="0.3">
      <c r="B7686" s="1"/>
      <c r="C7686" s="1"/>
    </row>
    <row r="7687" spans="2:3" x14ac:dyDescent="0.3">
      <c r="B7687" s="1"/>
      <c r="C7687" s="1"/>
    </row>
    <row r="7688" spans="2:3" x14ac:dyDescent="0.3">
      <c r="B7688" s="1"/>
      <c r="C7688" s="1"/>
    </row>
    <row r="7689" spans="2:3" x14ac:dyDescent="0.3">
      <c r="B7689" s="1"/>
      <c r="C7689" s="1"/>
    </row>
    <row r="7690" spans="2:3" x14ac:dyDescent="0.3">
      <c r="B7690" s="1"/>
      <c r="C7690" s="1"/>
    </row>
    <row r="7691" spans="2:3" x14ac:dyDescent="0.3">
      <c r="B7691" s="1"/>
      <c r="C7691" s="1"/>
    </row>
    <row r="7692" spans="2:3" x14ac:dyDescent="0.3">
      <c r="B7692" s="1"/>
      <c r="C7692" s="1"/>
    </row>
    <row r="7693" spans="2:3" x14ac:dyDescent="0.3">
      <c r="B7693" s="1"/>
      <c r="C7693" s="1"/>
    </row>
    <row r="7694" spans="2:3" x14ac:dyDescent="0.3">
      <c r="B7694" s="1"/>
      <c r="C7694" s="1"/>
    </row>
    <row r="7695" spans="2:3" x14ac:dyDescent="0.3">
      <c r="B7695" s="1"/>
      <c r="C7695" s="1"/>
    </row>
    <row r="7696" spans="2:3" x14ac:dyDescent="0.3">
      <c r="B7696" s="1"/>
      <c r="C7696" s="1"/>
    </row>
    <row r="7697" spans="2:3" x14ac:dyDescent="0.3">
      <c r="B7697" s="1"/>
      <c r="C7697" s="1"/>
    </row>
    <row r="7698" spans="2:3" x14ac:dyDescent="0.3">
      <c r="B7698" s="1"/>
      <c r="C7698" s="1"/>
    </row>
    <row r="7699" spans="2:3" x14ac:dyDescent="0.3">
      <c r="B7699" s="1"/>
      <c r="C7699" s="1"/>
    </row>
    <row r="7700" spans="2:3" x14ac:dyDescent="0.3">
      <c r="B7700" s="1"/>
      <c r="C7700" s="1"/>
    </row>
    <row r="7701" spans="2:3" x14ac:dyDescent="0.3">
      <c r="B7701" s="1"/>
      <c r="C7701" s="1"/>
    </row>
    <row r="7702" spans="2:3" x14ac:dyDescent="0.3">
      <c r="B7702" s="1"/>
      <c r="C7702" s="1"/>
    </row>
    <row r="7703" spans="2:3" x14ac:dyDescent="0.3">
      <c r="B7703" s="1"/>
      <c r="C7703" s="1"/>
    </row>
    <row r="7704" spans="2:3" x14ac:dyDescent="0.3">
      <c r="B7704" s="1"/>
      <c r="C7704" s="1"/>
    </row>
    <row r="7705" spans="2:3" x14ac:dyDescent="0.3">
      <c r="B7705" s="1"/>
      <c r="C7705" s="1"/>
    </row>
    <row r="7706" spans="2:3" x14ac:dyDescent="0.3">
      <c r="B7706" s="1"/>
      <c r="C7706" s="1"/>
    </row>
    <row r="7707" spans="2:3" x14ac:dyDescent="0.3">
      <c r="B7707" s="1"/>
      <c r="C7707" s="1"/>
    </row>
    <row r="7708" spans="2:3" x14ac:dyDescent="0.3">
      <c r="B7708" s="1"/>
      <c r="C7708" s="1"/>
    </row>
    <row r="7709" spans="2:3" x14ac:dyDescent="0.3">
      <c r="B7709" s="1"/>
      <c r="C7709" s="1"/>
    </row>
    <row r="7710" spans="2:3" x14ac:dyDescent="0.3">
      <c r="B7710" s="1"/>
      <c r="C7710" s="1"/>
    </row>
    <row r="7711" spans="2:3" x14ac:dyDescent="0.3">
      <c r="B7711" s="1"/>
      <c r="C7711" s="1"/>
    </row>
    <row r="7712" spans="2:3" x14ac:dyDescent="0.3">
      <c r="B7712" s="1"/>
      <c r="C7712" s="1"/>
    </row>
    <row r="7713" spans="2:3" x14ac:dyDescent="0.3">
      <c r="B7713" s="1"/>
      <c r="C7713" s="1"/>
    </row>
    <row r="7714" spans="2:3" x14ac:dyDescent="0.3">
      <c r="B7714" s="1"/>
      <c r="C7714" s="1"/>
    </row>
    <row r="7715" spans="2:3" x14ac:dyDescent="0.3">
      <c r="B7715" s="1"/>
      <c r="C7715" s="1"/>
    </row>
    <row r="7716" spans="2:3" x14ac:dyDescent="0.3">
      <c r="B7716" s="1"/>
      <c r="C7716" s="1"/>
    </row>
    <row r="7717" spans="2:3" x14ac:dyDescent="0.3">
      <c r="B7717" s="1"/>
      <c r="C7717" s="1"/>
    </row>
    <row r="7718" spans="2:3" x14ac:dyDescent="0.3">
      <c r="B7718" s="1"/>
      <c r="C7718" s="1"/>
    </row>
    <row r="7719" spans="2:3" x14ac:dyDescent="0.3">
      <c r="B7719" s="1"/>
      <c r="C7719" s="1"/>
    </row>
    <row r="7720" spans="2:3" x14ac:dyDescent="0.3">
      <c r="B7720" s="1"/>
      <c r="C7720" s="1"/>
    </row>
    <row r="7721" spans="2:3" x14ac:dyDescent="0.3">
      <c r="B7721" s="1"/>
      <c r="C7721" s="1"/>
    </row>
    <row r="7722" spans="2:3" x14ac:dyDescent="0.3">
      <c r="B7722" s="1"/>
      <c r="C7722" s="1"/>
    </row>
    <row r="7723" spans="2:3" x14ac:dyDescent="0.3">
      <c r="B7723" s="1"/>
      <c r="C7723" s="1"/>
    </row>
    <row r="7724" spans="2:3" x14ac:dyDescent="0.3">
      <c r="B7724" s="1"/>
      <c r="C7724" s="1"/>
    </row>
    <row r="7725" spans="2:3" x14ac:dyDescent="0.3">
      <c r="B7725" s="1"/>
      <c r="C7725" s="1"/>
    </row>
    <row r="7726" spans="2:3" x14ac:dyDescent="0.3">
      <c r="B7726" s="1"/>
      <c r="C7726" s="1"/>
    </row>
    <row r="7727" spans="2:3" x14ac:dyDescent="0.3">
      <c r="B7727" s="1"/>
      <c r="C7727" s="1"/>
    </row>
    <row r="7728" spans="2:3" x14ac:dyDescent="0.3">
      <c r="B7728" s="1"/>
      <c r="C7728" s="1"/>
    </row>
    <row r="7729" spans="2:3" x14ac:dyDescent="0.3">
      <c r="B7729" s="1"/>
      <c r="C7729" s="1"/>
    </row>
    <row r="7730" spans="2:3" x14ac:dyDescent="0.3">
      <c r="B7730" s="1"/>
      <c r="C7730" s="1"/>
    </row>
    <row r="7731" spans="2:3" x14ac:dyDescent="0.3">
      <c r="B7731" s="1"/>
      <c r="C7731" s="1"/>
    </row>
    <row r="7732" spans="2:3" x14ac:dyDescent="0.3">
      <c r="B7732" s="1"/>
      <c r="C7732" s="1"/>
    </row>
    <row r="7733" spans="2:3" x14ac:dyDescent="0.3">
      <c r="B7733" s="1"/>
      <c r="C7733" s="1"/>
    </row>
    <row r="7734" spans="2:3" x14ac:dyDescent="0.3">
      <c r="B7734" s="1"/>
      <c r="C7734" s="1"/>
    </row>
    <row r="7735" spans="2:3" x14ac:dyDescent="0.3">
      <c r="B7735" s="1"/>
      <c r="C7735" s="1"/>
    </row>
    <row r="7736" spans="2:3" x14ac:dyDescent="0.3">
      <c r="B7736" s="1"/>
      <c r="C7736" s="1"/>
    </row>
    <row r="7737" spans="2:3" x14ac:dyDescent="0.3">
      <c r="B7737" s="1"/>
      <c r="C7737" s="1"/>
    </row>
    <row r="7738" spans="2:3" x14ac:dyDescent="0.3">
      <c r="B7738" s="1"/>
      <c r="C7738" s="1"/>
    </row>
    <row r="7739" spans="2:3" x14ac:dyDescent="0.3">
      <c r="B7739" s="1"/>
      <c r="C7739" s="1"/>
    </row>
    <row r="7740" spans="2:3" x14ac:dyDescent="0.3">
      <c r="B7740" s="1"/>
      <c r="C7740" s="1"/>
    </row>
    <row r="7741" spans="2:3" x14ac:dyDescent="0.3">
      <c r="B7741" s="1"/>
      <c r="C7741" s="1"/>
    </row>
    <row r="7742" spans="2:3" x14ac:dyDescent="0.3">
      <c r="B7742" s="1"/>
      <c r="C7742" s="1"/>
    </row>
    <row r="7743" spans="2:3" x14ac:dyDescent="0.3">
      <c r="B7743" s="1"/>
      <c r="C7743" s="1"/>
    </row>
    <row r="7744" spans="2:3" x14ac:dyDescent="0.3">
      <c r="B7744" s="1"/>
      <c r="C7744" s="1"/>
    </row>
    <row r="7745" spans="2:3" x14ac:dyDescent="0.3">
      <c r="B7745" s="1"/>
      <c r="C7745" s="1"/>
    </row>
    <row r="7746" spans="2:3" x14ac:dyDescent="0.3">
      <c r="B7746" s="1"/>
      <c r="C7746" s="1"/>
    </row>
    <row r="7747" spans="2:3" x14ac:dyDescent="0.3">
      <c r="B7747" s="1"/>
      <c r="C7747" s="1"/>
    </row>
    <row r="7748" spans="2:3" x14ac:dyDescent="0.3">
      <c r="B7748" s="1"/>
      <c r="C7748" s="1"/>
    </row>
    <row r="7749" spans="2:3" x14ac:dyDescent="0.3">
      <c r="B7749" s="1"/>
      <c r="C7749" s="1"/>
    </row>
    <row r="7750" spans="2:3" x14ac:dyDescent="0.3">
      <c r="B7750" s="1"/>
      <c r="C7750" s="1"/>
    </row>
    <row r="7751" spans="2:3" x14ac:dyDescent="0.3">
      <c r="B7751" s="1"/>
      <c r="C7751" s="1"/>
    </row>
    <row r="7752" spans="2:3" x14ac:dyDescent="0.3">
      <c r="B7752" s="1"/>
      <c r="C7752" s="1"/>
    </row>
    <row r="7753" spans="2:3" x14ac:dyDescent="0.3">
      <c r="B7753" s="1"/>
      <c r="C7753" s="1"/>
    </row>
    <row r="7754" spans="2:3" x14ac:dyDescent="0.3">
      <c r="B7754" s="1"/>
      <c r="C7754" s="1"/>
    </row>
    <row r="7755" spans="2:3" x14ac:dyDescent="0.3">
      <c r="B7755" s="1"/>
      <c r="C7755" s="1"/>
    </row>
    <row r="7756" spans="2:3" x14ac:dyDescent="0.3">
      <c r="B7756" s="1"/>
      <c r="C7756" s="1"/>
    </row>
    <row r="7757" spans="2:3" x14ac:dyDescent="0.3">
      <c r="B7757" s="1"/>
      <c r="C7757" s="1"/>
    </row>
    <row r="7758" spans="2:3" x14ac:dyDescent="0.3">
      <c r="B7758" s="1"/>
      <c r="C7758" s="1"/>
    </row>
    <row r="7759" spans="2:3" x14ac:dyDescent="0.3">
      <c r="B7759" s="1"/>
      <c r="C7759" s="1"/>
    </row>
    <row r="7760" spans="2:3" x14ac:dyDescent="0.3">
      <c r="B7760" s="1"/>
      <c r="C7760" s="1"/>
    </row>
    <row r="7761" spans="2:3" x14ac:dyDescent="0.3">
      <c r="B7761" s="1"/>
      <c r="C7761" s="1"/>
    </row>
    <row r="7762" spans="2:3" x14ac:dyDescent="0.3">
      <c r="B7762" s="1"/>
      <c r="C7762" s="1"/>
    </row>
    <row r="7763" spans="2:3" x14ac:dyDescent="0.3">
      <c r="B7763" s="1"/>
      <c r="C7763" s="1"/>
    </row>
    <row r="7764" spans="2:3" x14ac:dyDescent="0.3">
      <c r="B7764" s="1"/>
      <c r="C7764" s="1"/>
    </row>
    <row r="7765" spans="2:3" x14ac:dyDescent="0.3">
      <c r="B7765" s="1"/>
      <c r="C7765" s="1"/>
    </row>
    <row r="7766" spans="2:3" x14ac:dyDescent="0.3">
      <c r="B7766" s="1"/>
      <c r="C7766" s="1"/>
    </row>
    <row r="7767" spans="2:3" x14ac:dyDescent="0.3">
      <c r="B7767" s="1"/>
      <c r="C7767" s="1"/>
    </row>
    <row r="7768" spans="2:3" x14ac:dyDescent="0.3">
      <c r="B7768" s="1"/>
      <c r="C7768" s="1"/>
    </row>
    <row r="7769" spans="2:3" x14ac:dyDescent="0.3">
      <c r="B7769" s="1"/>
      <c r="C7769" s="1"/>
    </row>
    <row r="7770" spans="2:3" x14ac:dyDescent="0.3">
      <c r="B7770" s="1"/>
      <c r="C7770" s="1"/>
    </row>
    <row r="7771" spans="2:3" x14ac:dyDescent="0.3">
      <c r="B7771" s="1"/>
      <c r="C7771" s="1"/>
    </row>
    <row r="7772" spans="2:3" x14ac:dyDescent="0.3">
      <c r="B7772" s="1"/>
      <c r="C7772" s="1"/>
    </row>
    <row r="7773" spans="2:3" x14ac:dyDescent="0.3">
      <c r="B7773" s="1"/>
      <c r="C7773" s="1"/>
    </row>
    <row r="7774" spans="2:3" x14ac:dyDescent="0.3">
      <c r="B7774" s="1"/>
      <c r="C7774" s="1"/>
    </row>
    <row r="7775" spans="2:3" x14ac:dyDescent="0.3">
      <c r="B7775" s="1"/>
      <c r="C7775" s="1"/>
    </row>
    <row r="7776" spans="2:3" x14ac:dyDescent="0.3">
      <c r="B7776" s="1"/>
      <c r="C7776" s="1"/>
    </row>
    <row r="7777" spans="2:3" x14ac:dyDescent="0.3">
      <c r="B7777" s="1"/>
      <c r="C7777" s="1"/>
    </row>
    <row r="7778" spans="2:3" x14ac:dyDescent="0.3">
      <c r="B7778" s="1"/>
      <c r="C7778" s="1"/>
    </row>
    <row r="7779" spans="2:3" x14ac:dyDescent="0.3">
      <c r="B7779" s="1"/>
      <c r="C7779" s="1"/>
    </row>
    <row r="7780" spans="2:3" x14ac:dyDescent="0.3">
      <c r="B7780" s="1"/>
      <c r="C7780" s="1"/>
    </row>
    <row r="7781" spans="2:3" x14ac:dyDescent="0.3">
      <c r="B7781" s="1"/>
      <c r="C7781" s="1"/>
    </row>
    <row r="7782" spans="2:3" x14ac:dyDescent="0.3">
      <c r="B7782" s="1"/>
      <c r="C7782" s="1"/>
    </row>
    <row r="7783" spans="2:3" x14ac:dyDescent="0.3">
      <c r="B7783" s="1"/>
      <c r="C7783" s="1"/>
    </row>
    <row r="7784" spans="2:3" x14ac:dyDescent="0.3">
      <c r="B7784" s="1"/>
      <c r="C7784" s="1"/>
    </row>
    <row r="7785" spans="2:3" x14ac:dyDescent="0.3">
      <c r="B7785" s="1"/>
      <c r="C7785" s="1"/>
    </row>
    <row r="7786" spans="2:3" x14ac:dyDescent="0.3">
      <c r="B7786" s="1"/>
      <c r="C7786" s="1"/>
    </row>
    <row r="7787" spans="2:3" x14ac:dyDescent="0.3">
      <c r="B7787" s="1"/>
      <c r="C7787" s="1"/>
    </row>
    <row r="7788" spans="2:3" x14ac:dyDescent="0.3">
      <c r="B7788" s="1"/>
      <c r="C7788" s="1"/>
    </row>
    <row r="7789" spans="2:3" x14ac:dyDescent="0.3">
      <c r="B7789" s="1"/>
      <c r="C7789" s="1"/>
    </row>
    <row r="7790" spans="2:3" x14ac:dyDescent="0.3">
      <c r="B7790" s="1"/>
      <c r="C7790" s="1"/>
    </row>
    <row r="7791" spans="2:3" x14ac:dyDescent="0.3">
      <c r="B7791" s="1"/>
      <c r="C7791" s="1"/>
    </row>
    <row r="7792" spans="2:3" x14ac:dyDescent="0.3">
      <c r="B7792" s="1"/>
      <c r="C7792" s="1"/>
    </row>
    <row r="7793" spans="2:3" x14ac:dyDescent="0.3">
      <c r="B7793" s="1"/>
      <c r="C7793" s="1"/>
    </row>
    <row r="7794" spans="2:3" x14ac:dyDescent="0.3">
      <c r="B7794" s="1"/>
      <c r="C7794" s="1"/>
    </row>
    <row r="7795" spans="2:3" x14ac:dyDescent="0.3">
      <c r="B7795" s="1"/>
      <c r="C7795" s="1"/>
    </row>
    <row r="7796" spans="2:3" x14ac:dyDescent="0.3">
      <c r="B7796" s="1"/>
      <c r="C7796" s="1"/>
    </row>
    <row r="7797" spans="2:3" x14ac:dyDescent="0.3">
      <c r="B7797" s="1"/>
      <c r="C7797" s="1"/>
    </row>
    <row r="7798" spans="2:3" x14ac:dyDescent="0.3">
      <c r="B7798" s="1"/>
      <c r="C7798" s="1"/>
    </row>
    <row r="7799" spans="2:3" x14ac:dyDescent="0.3">
      <c r="B7799" s="1"/>
      <c r="C7799" s="1"/>
    </row>
    <row r="7800" spans="2:3" x14ac:dyDescent="0.3">
      <c r="B7800" s="1"/>
      <c r="C7800" s="1"/>
    </row>
    <row r="7801" spans="2:3" x14ac:dyDescent="0.3">
      <c r="B7801" s="1"/>
      <c r="C7801" s="1"/>
    </row>
    <row r="7802" spans="2:3" x14ac:dyDescent="0.3">
      <c r="B7802" s="1"/>
      <c r="C7802" s="1"/>
    </row>
    <row r="7803" spans="2:3" x14ac:dyDescent="0.3">
      <c r="B7803" s="1"/>
      <c r="C7803" s="1"/>
    </row>
    <row r="7804" spans="2:3" x14ac:dyDescent="0.3">
      <c r="B7804" s="1"/>
      <c r="C7804" s="1"/>
    </row>
    <row r="7805" spans="2:3" x14ac:dyDescent="0.3">
      <c r="B7805" s="1"/>
      <c r="C7805" s="1"/>
    </row>
    <row r="7806" spans="2:3" x14ac:dyDescent="0.3">
      <c r="B7806" s="1"/>
      <c r="C7806" s="1"/>
    </row>
    <row r="7807" spans="2:3" x14ac:dyDescent="0.3">
      <c r="B7807" s="1"/>
      <c r="C7807" s="1"/>
    </row>
    <row r="7808" spans="2:3" x14ac:dyDescent="0.3">
      <c r="B7808" s="1"/>
      <c r="C7808" s="1"/>
    </row>
    <row r="7809" spans="2:3" x14ac:dyDescent="0.3">
      <c r="B7809" s="1"/>
      <c r="C7809" s="1"/>
    </row>
    <row r="7810" spans="2:3" x14ac:dyDescent="0.3">
      <c r="B7810" s="1"/>
      <c r="C7810" s="1"/>
    </row>
    <row r="7811" spans="2:3" x14ac:dyDescent="0.3">
      <c r="B7811" s="1"/>
      <c r="C7811" s="1"/>
    </row>
    <row r="7812" spans="2:3" x14ac:dyDescent="0.3">
      <c r="B7812" s="1"/>
      <c r="C7812" s="1"/>
    </row>
    <row r="7813" spans="2:3" x14ac:dyDescent="0.3">
      <c r="B7813" s="1"/>
      <c r="C7813" s="1"/>
    </row>
    <row r="7814" spans="2:3" x14ac:dyDescent="0.3">
      <c r="B7814" s="1"/>
      <c r="C7814" s="1"/>
    </row>
    <row r="7815" spans="2:3" x14ac:dyDescent="0.3">
      <c r="B7815" s="1"/>
      <c r="C7815" s="1"/>
    </row>
    <row r="7816" spans="2:3" x14ac:dyDescent="0.3">
      <c r="B7816" s="1"/>
      <c r="C7816" s="1"/>
    </row>
    <row r="7817" spans="2:3" x14ac:dyDescent="0.3">
      <c r="B7817" s="1"/>
      <c r="C7817" s="1"/>
    </row>
    <row r="7818" spans="2:3" x14ac:dyDescent="0.3">
      <c r="B7818" s="1"/>
      <c r="C7818" s="1"/>
    </row>
    <row r="7819" spans="2:3" x14ac:dyDescent="0.3">
      <c r="B7819" s="1"/>
      <c r="C7819" s="1"/>
    </row>
    <row r="7820" spans="2:3" x14ac:dyDescent="0.3">
      <c r="B7820" s="1"/>
      <c r="C7820" s="1"/>
    </row>
    <row r="7821" spans="2:3" x14ac:dyDescent="0.3">
      <c r="B7821" s="1"/>
      <c r="C7821" s="1"/>
    </row>
    <row r="7822" spans="2:3" x14ac:dyDescent="0.3">
      <c r="B7822" s="1"/>
      <c r="C7822" s="1"/>
    </row>
    <row r="7823" spans="2:3" x14ac:dyDescent="0.3">
      <c r="B7823" s="1"/>
      <c r="C7823" s="1"/>
    </row>
    <row r="7824" spans="2:3" x14ac:dyDescent="0.3">
      <c r="B7824" s="1"/>
      <c r="C7824" s="1"/>
    </row>
    <row r="7825" spans="2:3" x14ac:dyDescent="0.3">
      <c r="B7825" s="1"/>
      <c r="C7825" s="1"/>
    </row>
    <row r="7826" spans="2:3" x14ac:dyDescent="0.3">
      <c r="B7826" s="1"/>
      <c r="C7826" s="1"/>
    </row>
    <row r="7827" spans="2:3" x14ac:dyDescent="0.3">
      <c r="B7827" s="1"/>
      <c r="C7827" s="1"/>
    </row>
    <row r="7828" spans="2:3" x14ac:dyDescent="0.3">
      <c r="B7828" s="1"/>
      <c r="C7828" s="1"/>
    </row>
    <row r="7829" spans="2:3" x14ac:dyDescent="0.3">
      <c r="B7829" s="1"/>
      <c r="C7829" s="1"/>
    </row>
    <row r="7830" spans="2:3" x14ac:dyDescent="0.3">
      <c r="B7830" s="1"/>
      <c r="C7830" s="1"/>
    </row>
    <row r="7831" spans="2:3" x14ac:dyDescent="0.3">
      <c r="B7831" s="1"/>
      <c r="C7831" s="1"/>
    </row>
    <row r="7832" spans="2:3" x14ac:dyDescent="0.3">
      <c r="B7832" s="1"/>
      <c r="C7832" s="1"/>
    </row>
    <row r="7833" spans="2:3" x14ac:dyDescent="0.3">
      <c r="B7833" s="1"/>
      <c r="C7833" s="1"/>
    </row>
    <row r="7834" spans="2:3" x14ac:dyDescent="0.3">
      <c r="B7834" s="1"/>
      <c r="C7834" s="1"/>
    </row>
    <row r="7835" spans="2:3" x14ac:dyDescent="0.3">
      <c r="B7835" s="1"/>
      <c r="C7835" s="1"/>
    </row>
    <row r="7836" spans="2:3" x14ac:dyDescent="0.3">
      <c r="B7836" s="1"/>
      <c r="C7836" s="1"/>
    </row>
    <row r="7837" spans="2:3" x14ac:dyDescent="0.3">
      <c r="B7837" s="1"/>
      <c r="C7837" s="1"/>
    </row>
    <row r="7838" spans="2:3" x14ac:dyDescent="0.3">
      <c r="B7838" s="1"/>
      <c r="C7838" s="1"/>
    </row>
    <row r="7839" spans="2:3" x14ac:dyDescent="0.3">
      <c r="B7839" s="1"/>
      <c r="C7839" s="1"/>
    </row>
    <row r="7840" spans="2:3" x14ac:dyDescent="0.3">
      <c r="B7840" s="1"/>
      <c r="C7840" s="1"/>
    </row>
    <row r="7841" spans="2:3" x14ac:dyDescent="0.3">
      <c r="B7841" s="1"/>
      <c r="C7841" s="1"/>
    </row>
    <row r="7842" spans="2:3" x14ac:dyDescent="0.3">
      <c r="B7842" s="1"/>
      <c r="C7842" s="1"/>
    </row>
    <row r="7843" spans="2:3" x14ac:dyDescent="0.3">
      <c r="B7843" s="1"/>
      <c r="C7843" s="1"/>
    </row>
    <row r="7844" spans="2:3" x14ac:dyDescent="0.3">
      <c r="B7844" s="1"/>
      <c r="C7844" s="1"/>
    </row>
    <row r="7845" spans="2:3" x14ac:dyDescent="0.3">
      <c r="B7845" s="1"/>
      <c r="C7845" s="1"/>
    </row>
    <row r="7846" spans="2:3" x14ac:dyDescent="0.3">
      <c r="B7846" s="1"/>
      <c r="C7846" s="1"/>
    </row>
    <row r="7847" spans="2:3" x14ac:dyDescent="0.3">
      <c r="B7847" s="1"/>
      <c r="C7847" s="1"/>
    </row>
    <row r="7848" spans="2:3" x14ac:dyDescent="0.3">
      <c r="B7848" s="1"/>
      <c r="C7848" s="1"/>
    </row>
    <row r="7849" spans="2:3" x14ac:dyDescent="0.3">
      <c r="B7849" s="1"/>
      <c r="C7849" s="1"/>
    </row>
    <row r="7850" spans="2:3" x14ac:dyDescent="0.3">
      <c r="B7850" s="1"/>
      <c r="C7850" s="1"/>
    </row>
    <row r="7851" spans="2:3" x14ac:dyDescent="0.3">
      <c r="B7851" s="1"/>
      <c r="C7851" s="1"/>
    </row>
    <row r="7852" spans="2:3" x14ac:dyDescent="0.3">
      <c r="B7852" s="1"/>
      <c r="C7852" s="1"/>
    </row>
    <row r="7853" spans="2:3" x14ac:dyDescent="0.3">
      <c r="B7853" s="1"/>
      <c r="C7853" s="1"/>
    </row>
    <row r="7854" spans="2:3" x14ac:dyDescent="0.3">
      <c r="B7854" s="1"/>
      <c r="C7854" s="1"/>
    </row>
    <row r="7855" spans="2:3" x14ac:dyDescent="0.3">
      <c r="B7855" s="1"/>
      <c r="C7855" s="1"/>
    </row>
    <row r="7856" spans="2:3" x14ac:dyDescent="0.3">
      <c r="B7856" s="1"/>
      <c r="C7856" s="1"/>
    </row>
    <row r="7857" spans="2:3" x14ac:dyDescent="0.3">
      <c r="B7857" s="1"/>
      <c r="C7857" s="1"/>
    </row>
    <row r="7858" spans="2:3" x14ac:dyDescent="0.3">
      <c r="B7858" s="1"/>
      <c r="C7858" s="1"/>
    </row>
    <row r="7859" spans="2:3" x14ac:dyDescent="0.3">
      <c r="B7859" s="1"/>
      <c r="C7859" s="1"/>
    </row>
    <row r="7860" spans="2:3" x14ac:dyDescent="0.3">
      <c r="B7860" s="1"/>
      <c r="C7860" s="1"/>
    </row>
    <row r="7861" spans="2:3" x14ac:dyDescent="0.3">
      <c r="B7861" s="1"/>
      <c r="C7861" s="1"/>
    </row>
    <row r="7862" spans="2:3" x14ac:dyDescent="0.3">
      <c r="B7862" s="1"/>
      <c r="C7862" s="1"/>
    </row>
    <row r="7863" spans="2:3" x14ac:dyDescent="0.3">
      <c r="B7863" s="1"/>
      <c r="C7863" s="1"/>
    </row>
    <row r="7864" spans="2:3" x14ac:dyDescent="0.3">
      <c r="B7864" s="1"/>
      <c r="C7864" s="1"/>
    </row>
    <row r="7865" spans="2:3" x14ac:dyDescent="0.3">
      <c r="B7865" s="1"/>
      <c r="C7865" s="1"/>
    </row>
    <row r="7866" spans="2:3" x14ac:dyDescent="0.3">
      <c r="B7866" s="1"/>
      <c r="C7866" s="1"/>
    </row>
    <row r="7867" spans="2:3" x14ac:dyDescent="0.3">
      <c r="B7867" s="1"/>
      <c r="C7867" s="1"/>
    </row>
    <row r="7868" spans="2:3" x14ac:dyDescent="0.3">
      <c r="B7868" s="1"/>
      <c r="C7868" s="1"/>
    </row>
    <row r="7869" spans="2:3" x14ac:dyDescent="0.3">
      <c r="B7869" s="1"/>
      <c r="C7869" s="1"/>
    </row>
    <row r="7870" spans="2:3" x14ac:dyDescent="0.3">
      <c r="B7870" s="1"/>
      <c r="C7870" s="1"/>
    </row>
    <row r="7871" spans="2:3" x14ac:dyDescent="0.3">
      <c r="B7871" s="1"/>
      <c r="C7871" s="1"/>
    </row>
    <row r="7872" spans="2:3" x14ac:dyDescent="0.3">
      <c r="B7872" s="1"/>
      <c r="C7872" s="1"/>
    </row>
    <row r="7873" spans="2:3" x14ac:dyDescent="0.3">
      <c r="B7873" s="1"/>
      <c r="C7873" s="1"/>
    </row>
    <row r="7874" spans="2:3" x14ac:dyDescent="0.3">
      <c r="B7874" s="1"/>
      <c r="C7874" s="1"/>
    </row>
    <row r="7875" spans="2:3" x14ac:dyDescent="0.3">
      <c r="B7875" s="1"/>
      <c r="C7875" s="1"/>
    </row>
    <row r="7876" spans="2:3" x14ac:dyDescent="0.3">
      <c r="B7876" s="1"/>
      <c r="C7876" s="1"/>
    </row>
    <row r="7877" spans="2:3" x14ac:dyDescent="0.3">
      <c r="B7877" s="1"/>
      <c r="C7877" s="1"/>
    </row>
    <row r="7878" spans="2:3" x14ac:dyDescent="0.3">
      <c r="B7878" s="1"/>
      <c r="C7878" s="1"/>
    </row>
    <row r="7879" spans="2:3" x14ac:dyDescent="0.3">
      <c r="B7879" s="1"/>
      <c r="C7879" s="1"/>
    </row>
    <row r="7880" spans="2:3" x14ac:dyDescent="0.3">
      <c r="B7880" s="1"/>
      <c r="C7880" s="1"/>
    </row>
    <row r="7881" spans="2:3" x14ac:dyDescent="0.3">
      <c r="B7881" s="1"/>
      <c r="C7881" s="1"/>
    </row>
    <row r="7882" spans="2:3" x14ac:dyDescent="0.3">
      <c r="B7882" s="1"/>
      <c r="C7882" s="1"/>
    </row>
    <row r="7883" spans="2:3" x14ac:dyDescent="0.3">
      <c r="B7883" s="1"/>
      <c r="C7883" s="1"/>
    </row>
    <row r="7884" spans="2:3" x14ac:dyDescent="0.3">
      <c r="B7884" s="1"/>
      <c r="C7884" s="1"/>
    </row>
    <row r="7885" spans="2:3" x14ac:dyDescent="0.3">
      <c r="B7885" s="1"/>
      <c r="C7885" s="1"/>
    </row>
    <row r="7886" spans="2:3" x14ac:dyDescent="0.3">
      <c r="B7886" s="1"/>
      <c r="C7886" s="1"/>
    </row>
    <row r="7887" spans="2:3" x14ac:dyDescent="0.3">
      <c r="B7887" s="1"/>
      <c r="C7887" s="1"/>
    </row>
    <row r="7888" spans="2:3" x14ac:dyDescent="0.3">
      <c r="B7888" s="1"/>
      <c r="C7888" s="1"/>
    </row>
    <row r="7889" spans="2:3" x14ac:dyDescent="0.3">
      <c r="B7889" s="1"/>
      <c r="C7889" s="1"/>
    </row>
    <row r="7890" spans="2:3" x14ac:dyDescent="0.3">
      <c r="B7890" s="1"/>
      <c r="C7890" s="1"/>
    </row>
    <row r="7891" spans="2:3" x14ac:dyDescent="0.3">
      <c r="B7891" s="1"/>
      <c r="C7891" s="1"/>
    </row>
    <row r="7892" spans="2:3" x14ac:dyDescent="0.3">
      <c r="B7892" s="1"/>
      <c r="C7892" s="1"/>
    </row>
    <row r="7893" spans="2:3" x14ac:dyDescent="0.3">
      <c r="B7893" s="1"/>
      <c r="C7893" s="1"/>
    </row>
    <row r="7894" spans="2:3" x14ac:dyDescent="0.3">
      <c r="B7894" s="1"/>
      <c r="C7894" s="1"/>
    </row>
    <row r="7895" spans="2:3" x14ac:dyDescent="0.3">
      <c r="B7895" s="1"/>
      <c r="C7895" s="1"/>
    </row>
    <row r="7896" spans="2:3" x14ac:dyDescent="0.3">
      <c r="B7896" s="1"/>
      <c r="C7896" s="1"/>
    </row>
    <row r="7897" spans="2:3" x14ac:dyDescent="0.3">
      <c r="B7897" s="1"/>
      <c r="C7897" s="1"/>
    </row>
    <row r="7898" spans="2:3" x14ac:dyDescent="0.3">
      <c r="B7898" s="1"/>
      <c r="C7898" s="1"/>
    </row>
    <row r="7899" spans="2:3" x14ac:dyDescent="0.3">
      <c r="B7899" s="1"/>
      <c r="C7899" s="1"/>
    </row>
    <row r="7900" spans="2:3" x14ac:dyDescent="0.3">
      <c r="B7900" s="1"/>
      <c r="C7900" s="1"/>
    </row>
    <row r="7901" spans="2:3" x14ac:dyDescent="0.3">
      <c r="B7901" s="1"/>
      <c r="C7901" s="1"/>
    </row>
    <row r="7902" spans="2:3" x14ac:dyDescent="0.3">
      <c r="B7902" s="1"/>
      <c r="C7902" s="1"/>
    </row>
    <row r="7903" spans="2:3" x14ac:dyDescent="0.3">
      <c r="B7903" s="1"/>
      <c r="C7903" s="1"/>
    </row>
    <row r="7904" spans="2:3" x14ac:dyDescent="0.3">
      <c r="B7904" s="1"/>
      <c r="C7904" s="1"/>
    </row>
    <row r="7905" spans="2:3" x14ac:dyDescent="0.3">
      <c r="B7905" s="1"/>
      <c r="C7905" s="1"/>
    </row>
    <row r="7906" spans="2:3" x14ac:dyDescent="0.3">
      <c r="B7906" s="1"/>
      <c r="C7906" s="1"/>
    </row>
    <row r="7907" spans="2:3" x14ac:dyDescent="0.3">
      <c r="B7907" s="1"/>
      <c r="C7907" s="1"/>
    </row>
    <row r="7908" spans="2:3" x14ac:dyDescent="0.3">
      <c r="B7908" s="1"/>
      <c r="C7908" s="1"/>
    </row>
    <row r="7909" spans="2:3" x14ac:dyDescent="0.3">
      <c r="B7909" s="1"/>
      <c r="C7909" s="1"/>
    </row>
    <row r="7910" spans="2:3" x14ac:dyDescent="0.3">
      <c r="B7910" s="1"/>
      <c r="C7910" s="1"/>
    </row>
    <row r="7911" spans="2:3" x14ac:dyDescent="0.3">
      <c r="B7911" s="1"/>
      <c r="C7911" s="1"/>
    </row>
    <row r="7912" spans="2:3" x14ac:dyDescent="0.3">
      <c r="B7912" s="1"/>
      <c r="C7912" s="1"/>
    </row>
    <row r="7913" spans="2:3" x14ac:dyDescent="0.3">
      <c r="B7913" s="1"/>
      <c r="C7913" s="1"/>
    </row>
    <row r="7914" spans="2:3" x14ac:dyDescent="0.3">
      <c r="B7914" s="1"/>
      <c r="C7914" s="1"/>
    </row>
    <row r="7915" spans="2:3" x14ac:dyDescent="0.3">
      <c r="B7915" s="1"/>
      <c r="C7915" s="1"/>
    </row>
    <row r="7916" spans="2:3" x14ac:dyDescent="0.3">
      <c r="B7916" s="1"/>
      <c r="C7916" s="1"/>
    </row>
    <row r="7917" spans="2:3" x14ac:dyDescent="0.3">
      <c r="B7917" s="1"/>
      <c r="C7917" s="1"/>
    </row>
    <row r="7918" spans="2:3" x14ac:dyDescent="0.3">
      <c r="B7918" s="1"/>
      <c r="C7918" s="1"/>
    </row>
    <row r="7919" spans="2:3" x14ac:dyDescent="0.3">
      <c r="B7919" s="1"/>
      <c r="C7919" s="1"/>
    </row>
    <row r="7920" spans="2:3" x14ac:dyDescent="0.3">
      <c r="B7920" s="1"/>
      <c r="C7920" s="1"/>
    </row>
    <row r="7921" spans="2:3" x14ac:dyDescent="0.3">
      <c r="B7921" s="1"/>
      <c r="C7921" s="1"/>
    </row>
    <row r="7922" spans="2:3" x14ac:dyDescent="0.3">
      <c r="B7922" s="1"/>
      <c r="C7922" s="1"/>
    </row>
    <row r="7923" spans="2:3" x14ac:dyDescent="0.3">
      <c r="B7923" s="1"/>
      <c r="C7923" s="1"/>
    </row>
    <row r="7924" spans="2:3" x14ac:dyDescent="0.3">
      <c r="B7924" s="1"/>
      <c r="C7924" s="1"/>
    </row>
    <row r="7925" spans="2:3" x14ac:dyDescent="0.3">
      <c r="B7925" s="1"/>
      <c r="C7925" s="1"/>
    </row>
    <row r="7926" spans="2:3" x14ac:dyDescent="0.3">
      <c r="B7926" s="1"/>
      <c r="C7926" s="1"/>
    </row>
    <row r="7927" spans="2:3" x14ac:dyDescent="0.3">
      <c r="B7927" s="1"/>
      <c r="C7927" s="1"/>
    </row>
    <row r="7928" spans="2:3" x14ac:dyDescent="0.3">
      <c r="B7928" s="1"/>
      <c r="C7928" s="1"/>
    </row>
    <row r="7929" spans="2:3" x14ac:dyDescent="0.3">
      <c r="B7929" s="1"/>
      <c r="C7929" s="1"/>
    </row>
    <row r="7930" spans="2:3" x14ac:dyDescent="0.3">
      <c r="B7930" s="1"/>
      <c r="C7930" s="1"/>
    </row>
    <row r="7931" spans="2:3" x14ac:dyDescent="0.3">
      <c r="B7931" s="1"/>
      <c r="C7931" s="1"/>
    </row>
    <row r="7932" spans="2:3" x14ac:dyDescent="0.3">
      <c r="B7932" s="1"/>
      <c r="C7932" s="1"/>
    </row>
    <row r="7933" spans="2:3" x14ac:dyDescent="0.3">
      <c r="B7933" s="1"/>
      <c r="C7933" s="1"/>
    </row>
    <row r="7934" spans="2:3" x14ac:dyDescent="0.3">
      <c r="B7934" s="1"/>
      <c r="C7934" s="1"/>
    </row>
    <row r="7935" spans="2:3" x14ac:dyDescent="0.3">
      <c r="B7935" s="1"/>
      <c r="C7935" s="1"/>
    </row>
    <row r="7936" spans="2:3" x14ac:dyDescent="0.3">
      <c r="B7936" s="1"/>
      <c r="C7936" s="1"/>
    </row>
    <row r="7937" spans="2:3" x14ac:dyDescent="0.3">
      <c r="B7937" s="1"/>
      <c r="C7937" s="1"/>
    </row>
    <row r="7938" spans="2:3" x14ac:dyDescent="0.3">
      <c r="B7938" s="1"/>
      <c r="C7938" s="1"/>
    </row>
    <row r="7939" spans="2:3" x14ac:dyDescent="0.3">
      <c r="B7939" s="1"/>
      <c r="C7939" s="1"/>
    </row>
    <row r="7940" spans="2:3" x14ac:dyDescent="0.3">
      <c r="B7940" s="1"/>
      <c r="C7940" s="1"/>
    </row>
    <row r="7941" spans="2:3" x14ac:dyDescent="0.3">
      <c r="B7941" s="1"/>
      <c r="C7941" s="1"/>
    </row>
    <row r="7942" spans="2:3" x14ac:dyDescent="0.3">
      <c r="B7942" s="1"/>
      <c r="C7942" s="1"/>
    </row>
    <row r="7943" spans="2:3" x14ac:dyDescent="0.3">
      <c r="B7943" s="1"/>
      <c r="C7943" s="1"/>
    </row>
    <row r="7944" spans="2:3" x14ac:dyDescent="0.3">
      <c r="B7944" s="1"/>
      <c r="C7944" s="1"/>
    </row>
    <row r="7945" spans="2:3" x14ac:dyDescent="0.3">
      <c r="B7945" s="1"/>
      <c r="C7945" s="1"/>
    </row>
    <row r="7946" spans="2:3" x14ac:dyDescent="0.3">
      <c r="B7946" s="1"/>
      <c r="C7946" s="1"/>
    </row>
    <row r="7947" spans="2:3" x14ac:dyDescent="0.3">
      <c r="B7947" s="1"/>
      <c r="C7947" s="1"/>
    </row>
    <row r="7948" spans="2:3" x14ac:dyDescent="0.3">
      <c r="B7948" s="1"/>
      <c r="C7948" s="1"/>
    </row>
    <row r="7949" spans="2:3" x14ac:dyDescent="0.3">
      <c r="B7949" s="1"/>
      <c r="C7949" s="1"/>
    </row>
    <row r="7950" spans="2:3" x14ac:dyDescent="0.3">
      <c r="B7950" s="1"/>
      <c r="C7950" s="1"/>
    </row>
    <row r="7951" spans="2:3" x14ac:dyDescent="0.3">
      <c r="B7951" s="1"/>
      <c r="C7951" s="1"/>
    </row>
    <row r="7952" spans="2:3" x14ac:dyDescent="0.3">
      <c r="B7952" s="1"/>
      <c r="C7952" s="1"/>
    </row>
    <row r="7953" spans="2:3" x14ac:dyDescent="0.3">
      <c r="B7953" s="1"/>
      <c r="C7953" s="1"/>
    </row>
    <row r="7954" spans="2:3" x14ac:dyDescent="0.3">
      <c r="B7954" s="1"/>
      <c r="C7954" s="1"/>
    </row>
    <row r="7955" spans="2:3" x14ac:dyDescent="0.3">
      <c r="B7955" s="1"/>
      <c r="C7955" s="1"/>
    </row>
    <row r="7956" spans="2:3" x14ac:dyDescent="0.3">
      <c r="B7956" s="1"/>
      <c r="C7956" s="1"/>
    </row>
    <row r="7957" spans="2:3" x14ac:dyDescent="0.3">
      <c r="B7957" s="1"/>
      <c r="C7957" s="1"/>
    </row>
    <row r="7958" spans="2:3" x14ac:dyDescent="0.3">
      <c r="B7958" s="1"/>
      <c r="C7958" s="1"/>
    </row>
    <row r="7959" spans="2:3" x14ac:dyDescent="0.3">
      <c r="B7959" s="1"/>
      <c r="C7959" s="1"/>
    </row>
    <row r="7960" spans="2:3" x14ac:dyDescent="0.3">
      <c r="B7960" s="1"/>
      <c r="C7960" s="1"/>
    </row>
    <row r="7961" spans="2:3" x14ac:dyDescent="0.3">
      <c r="B7961" s="1"/>
      <c r="C7961" s="1"/>
    </row>
    <row r="7962" spans="2:3" x14ac:dyDescent="0.3">
      <c r="B7962" s="1"/>
      <c r="C7962" s="1"/>
    </row>
    <row r="7963" spans="2:3" x14ac:dyDescent="0.3">
      <c r="B7963" s="1"/>
      <c r="C7963" s="1"/>
    </row>
    <row r="7964" spans="2:3" x14ac:dyDescent="0.3">
      <c r="B7964" s="1"/>
      <c r="C7964" s="1"/>
    </row>
    <row r="7965" spans="2:3" x14ac:dyDescent="0.3">
      <c r="B7965" s="1"/>
      <c r="C7965" s="1"/>
    </row>
    <row r="7966" spans="2:3" x14ac:dyDescent="0.3">
      <c r="B7966" s="1"/>
      <c r="C7966" s="1"/>
    </row>
    <row r="7967" spans="2:3" x14ac:dyDescent="0.3">
      <c r="B7967" s="1"/>
      <c r="C7967" s="1"/>
    </row>
    <row r="7968" spans="2:3" x14ac:dyDescent="0.3">
      <c r="B7968" s="1"/>
      <c r="C7968" s="1"/>
    </row>
    <row r="7969" spans="2:3" x14ac:dyDescent="0.3">
      <c r="B7969" s="1"/>
      <c r="C7969" s="1"/>
    </row>
    <row r="7970" spans="2:3" x14ac:dyDescent="0.3">
      <c r="B7970" s="1"/>
      <c r="C7970" s="1"/>
    </row>
    <row r="7971" spans="2:3" x14ac:dyDescent="0.3">
      <c r="B7971" s="1"/>
      <c r="C7971" s="1"/>
    </row>
    <row r="7972" spans="2:3" x14ac:dyDescent="0.3">
      <c r="B7972" s="1"/>
      <c r="C7972" s="1"/>
    </row>
    <row r="7973" spans="2:3" x14ac:dyDescent="0.3">
      <c r="B7973" s="1"/>
      <c r="C7973" s="1"/>
    </row>
    <row r="7974" spans="2:3" x14ac:dyDescent="0.3">
      <c r="B7974" s="1"/>
      <c r="C7974" s="1"/>
    </row>
    <row r="7975" spans="2:3" x14ac:dyDescent="0.3">
      <c r="B7975" s="1"/>
      <c r="C7975" s="1"/>
    </row>
    <row r="7976" spans="2:3" x14ac:dyDescent="0.3">
      <c r="B7976" s="1"/>
      <c r="C7976" s="1"/>
    </row>
    <row r="7977" spans="2:3" x14ac:dyDescent="0.3">
      <c r="B7977" s="1"/>
      <c r="C7977" s="1"/>
    </row>
    <row r="7978" spans="2:3" x14ac:dyDescent="0.3">
      <c r="B7978" s="1"/>
      <c r="C7978" s="1"/>
    </row>
    <row r="7979" spans="2:3" x14ac:dyDescent="0.3">
      <c r="B7979" s="1"/>
      <c r="C7979" s="1"/>
    </row>
    <row r="7980" spans="2:3" x14ac:dyDescent="0.3">
      <c r="B7980" s="1"/>
      <c r="C7980" s="1"/>
    </row>
    <row r="7981" spans="2:3" x14ac:dyDescent="0.3">
      <c r="B7981" s="1"/>
      <c r="C7981" s="1"/>
    </row>
    <row r="7982" spans="2:3" x14ac:dyDescent="0.3">
      <c r="B7982" s="1"/>
      <c r="C7982" s="1"/>
    </row>
    <row r="7983" spans="2:3" x14ac:dyDescent="0.3">
      <c r="B7983" s="1"/>
      <c r="C7983" s="1"/>
    </row>
    <row r="7984" spans="2:3" x14ac:dyDescent="0.3">
      <c r="B7984" s="1"/>
      <c r="C7984" s="1"/>
    </row>
    <row r="7985" spans="2:3" x14ac:dyDescent="0.3">
      <c r="B7985" s="1"/>
      <c r="C7985" s="1"/>
    </row>
    <row r="7986" spans="2:3" x14ac:dyDescent="0.3">
      <c r="B7986" s="1"/>
      <c r="C7986" s="1"/>
    </row>
    <row r="7987" spans="2:3" x14ac:dyDescent="0.3">
      <c r="B7987" s="1"/>
      <c r="C7987" s="1"/>
    </row>
    <row r="7988" spans="2:3" x14ac:dyDescent="0.3">
      <c r="B7988" s="1"/>
      <c r="C7988" s="1"/>
    </row>
    <row r="7989" spans="2:3" x14ac:dyDescent="0.3">
      <c r="B7989" s="1"/>
      <c r="C7989" s="1"/>
    </row>
    <row r="7990" spans="2:3" x14ac:dyDescent="0.3">
      <c r="B7990" s="1"/>
      <c r="C7990" s="1"/>
    </row>
    <row r="7991" spans="2:3" x14ac:dyDescent="0.3">
      <c r="B7991" s="1"/>
      <c r="C7991" s="1"/>
    </row>
    <row r="7992" spans="2:3" x14ac:dyDescent="0.3">
      <c r="B7992" s="1"/>
      <c r="C7992" s="1"/>
    </row>
    <row r="7993" spans="2:3" x14ac:dyDescent="0.3">
      <c r="B7993" s="1"/>
      <c r="C7993" s="1"/>
    </row>
    <row r="7994" spans="2:3" x14ac:dyDescent="0.3">
      <c r="B7994" s="1"/>
      <c r="C7994" s="1"/>
    </row>
    <row r="7995" spans="2:3" x14ac:dyDescent="0.3">
      <c r="B7995" s="1"/>
      <c r="C7995" s="1"/>
    </row>
    <row r="7996" spans="2:3" x14ac:dyDescent="0.3">
      <c r="B7996" s="1"/>
      <c r="C7996" s="1"/>
    </row>
    <row r="7997" spans="2:3" x14ac:dyDescent="0.3">
      <c r="B7997" s="1"/>
      <c r="C7997" s="1"/>
    </row>
    <row r="7998" spans="2:3" x14ac:dyDescent="0.3">
      <c r="B7998" s="1"/>
      <c r="C7998" s="1"/>
    </row>
    <row r="7999" spans="2:3" x14ac:dyDescent="0.3">
      <c r="B7999" s="1"/>
      <c r="C7999" s="1"/>
    </row>
    <row r="8000" spans="2:3" x14ac:dyDescent="0.3">
      <c r="B8000" s="1"/>
      <c r="C8000" s="1"/>
    </row>
    <row r="8001" spans="2:3" x14ac:dyDescent="0.3">
      <c r="B8001" s="1"/>
      <c r="C8001" s="1"/>
    </row>
    <row r="8002" spans="2:3" x14ac:dyDescent="0.3">
      <c r="B8002" s="1"/>
      <c r="C8002" s="1"/>
    </row>
    <row r="8003" spans="2:3" x14ac:dyDescent="0.3">
      <c r="B8003" s="1"/>
      <c r="C8003" s="1"/>
    </row>
    <row r="8004" spans="2:3" x14ac:dyDescent="0.3">
      <c r="B8004" s="1"/>
      <c r="C8004" s="1"/>
    </row>
    <row r="8005" spans="2:3" x14ac:dyDescent="0.3">
      <c r="B8005" s="1"/>
      <c r="C8005" s="1"/>
    </row>
    <row r="8006" spans="2:3" x14ac:dyDescent="0.3">
      <c r="B8006" s="1"/>
      <c r="C8006" s="1"/>
    </row>
    <row r="8007" spans="2:3" x14ac:dyDescent="0.3">
      <c r="B8007" s="1"/>
      <c r="C8007" s="1"/>
    </row>
    <row r="8008" spans="2:3" x14ac:dyDescent="0.3">
      <c r="B8008" s="1"/>
      <c r="C8008" s="1"/>
    </row>
    <row r="8009" spans="2:3" x14ac:dyDescent="0.3">
      <c r="B8009" s="1"/>
      <c r="C8009" s="1"/>
    </row>
    <row r="8010" spans="2:3" x14ac:dyDescent="0.3">
      <c r="B8010" s="1"/>
      <c r="C8010" s="1"/>
    </row>
    <row r="8011" spans="2:3" x14ac:dyDescent="0.3">
      <c r="B8011" s="1"/>
      <c r="C8011" s="1"/>
    </row>
    <row r="8012" spans="2:3" x14ac:dyDescent="0.3">
      <c r="B8012" s="1"/>
      <c r="C8012" s="1"/>
    </row>
    <row r="8013" spans="2:3" x14ac:dyDescent="0.3">
      <c r="B8013" s="1"/>
      <c r="C8013" s="1"/>
    </row>
    <row r="8014" spans="2:3" x14ac:dyDescent="0.3">
      <c r="B8014" s="1"/>
      <c r="C8014" s="1"/>
    </row>
    <row r="8015" spans="2:3" x14ac:dyDescent="0.3">
      <c r="B8015" s="1"/>
      <c r="C8015" s="1"/>
    </row>
    <row r="8016" spans="2:3" x14ac:dyDescent="0.3">
      <c r="B8016" s="1"/>
      <c r="C8016" s="1"/>
    </row>
    <row r="8017" spans="2:3" x14ac:dyDescent="0.3">
      <c r="B8017" s="1"/>
      <c r="C8017" s="1"/>
    </row>
    <row r="8018" spans="2:3" x14ac:dyDescent="0.3">
      <c r="B8018" s="1"/>
      <c r="C8018" s="1"/>
    </row>
    <row r="8019" spans="2:3" x14ac:dyDescent="0.3">
      <c r="B8019" s="1"/>
      <c r="C8019" s="1"/>
    </row>
    <row r="8020" spans="2:3" x14ac:dyDescent="0.3">
      <c r="B8020" s="1"/>
      <c r="C8020" s="1"/>
    </row>
    <row r="8021" spans="2:3" x14ac:dyDescent="0.3">
      <c r="B8021" s="1"/>
      <c r="C8021" s="1"/>
    </row>
    <row r="8022" spans="2:3" x14ac:dyDescent="0.3">
      <c r="B8022" s="1"/>
      <c r="C8022" s="1"/>
    </row>
    <row r="8023" spans="2:3" x14ac:dyDescent="0.3">
      <c r="B8023" s="1"/>
      <c r="C8023" s="1"/>
    </row>
    <row r="8024" spans="2:3" x14ac:dyDescent="0.3">
      <c r="B8024" s="1"/>
      <c r="C8024" s="1"/>
    </row>
    <row r="8025" spans="2:3" x14ac:dyDescent="0.3">
      <c r="B8025" s="1"/>
      <c r="C8025" s="1"/>
    </row>
    <row r="8026" spans="2:3" x14ac:dyDescent="0.3">
      <c r="B8026" s="1"/>
      <c r="C8026" s="1"/>
    </row>
    <row r="8027" spans="2:3" x14ac:dyDescent="0.3">
      <c r="B8027" s="1"/>
      <c r="C8027" s="1"/>
    </row>
    <row r="8028" spans="2:3" x14ac:dyDescent="0.3">
      <c r="B8028" s="1"/>
      <c r="C8028" s="1"/>
    </row>
    <row r="8029" spans="2:3" x14ac:dyDescent="0.3">
      <c r="B8029" s="1"/>
      <c r="C8029" s="1"/>
    </row>
    <row r="8030" spans="2:3" x14ac:dyDescent="0.3">
      <c r="B8030" s="1"/>
      <c r="C8030" s="1"/>
    </row>
    <row r="8031" spans="2:3" x14ac:dyDescent="0.3">
      <c r="B8031" s="1"/>
      <c r="C8031" s="1"/>
    </row>
    <row r="8032" spans="2:3" x14ac:dyDescent="0.3">
      <c r="B8032" s="1"/>
      <c r="C8032" s="1"/>
    </row>
    <row r="8033" spans="2:3" x14ac:dyDescent="0.3">
      <c r="B8033" s="1"/>
      <c r="C8033" s="1"/>
    </row>
    <row r="8034" spans="2:3" x14ac:dyDescent="0.3">
      <c r="B8034" s="1"/>
      <c r="C8034" s="1"/>
    </row>
    <row r="8035" spans="2:3" x14ac:dyDescent="0.3">
      <c r="B8035" s="1"/>
      <c r="C8035" s="1"/>
    </row>
    <row r="8036" spans="2:3" x14ac:dyDescent="0.3">
      <c r="B8036" s="1"/>
      <c r="C8036" s="1"/>
    </row>
    <row r="8037" spans="2:3" x14ac:dyDescent="0.3">
      <c r="B8037" s="1"/>
      <c r="C8037" s="1"/>
    </row>
    <row r="8038" spans="2:3" x14ac:dyDescent="0.3">
      <c r="B8038" s="1"/>
      <c r="C8038" s="1"/>
    </row>
    <row r="8039" spans="2:3" x14ac:dyDescent="0.3">
      <c r="B8039" s="1"/>
      <c r="C8039" s="1"/>
    </row>
    <row r="8040" spans="2:3" x14ac:dyDescent="0.3">
      <c r="B8040" s="1"/>
      <c r="C8040" s="1"/>
    </row>
    <row r="8041" spans="2:3" x14ac:dyDescent="0.3">
      <c r="B8041" s="1"/>
      <c r="C8041" s="1"/>
    </row>
    <row r="8042" spans="2:3" x14ac:dyDescent="0.3">
      <c r="B8042" s="1"/>
      <c r="C8042" s="1"/>
    </row>
    <row r="8043" spans="2:3" x14ac:dyDescent="0.3">
      <c r="B8043" s="1"/>
      <c r="C8043" s="1"/>
    </row>
    <row r="8044" spans="2:3" x14ac:dyDescent="0.3">
      <c r="B8044" s="1"/>
      <c r="C8044" s="1"/>
    </row>
    <row r="8045" spans="2:3" x14ac:dyDescent="0.3">
      <c r="B8045" s="1"/>
      <c r="C8045" s="1"/>
    </row>
    <row r="8046" spans="2:3" x14ac:dyDescent="0.3">
      <c r="B8046" s="1"/>
      <c r="C8046" s="1"/>
    </row>
    <row r="8047" spans="2:3" x14ac:dyDescent="0.3">
      <c r="B8047" s="1"/>
      <c r="C8047" s="1"/>
    </row>
    <row r="8048" spans="2:3" x14ac:dyDescent="0.3">
      <c r="B8048" s="1"/>
      <c r="C8048" s="1"/>
    </row>
    <row r="8049" spans="2:3" x14ac:dyDescent="0.3">
      <c r="B8049" s="1"/>
      <c r="C8049" s="1"/>
    </row>
    <row r="8050" spans="2:3" x14ac:dyDescent="0.3">
      <c r="B8050" s="1"/>
      <c r="C8050" s="1"/>
    </row>
    <row r="8051" spans="2:3" x14ac:dyDescent="0.3">
      <c r="B8051" s="1"/>
      <c r="C8051" s="1"/>
    </row>
    <row r="8052" spans="2:3" x14ac:dyDescent="0.3">
      <c r="B8052" s="1"/>
      <c r="C8052" s="1"/>
    </row>
    <row r="8053" spans="2:3" x14ac:dyDescent="0.3">
      <c r="B8053" s="1"/>
      <c r="C8053" s="1"/>
    </row>
    <row r="8054" spans="2:3" x14ac:dyDescent="0.3">
      <c r="B8054" s="1"/>
      <c r="C8054" s="1"/>
    </row>
    <row r="8055" spans="2:3" x14ac:dyDescent="0.3">
      <c r="B8055" s="1"/>
      <c r="C8055" s="1"/>
    </row>
    <row r="8056" spans="2:3" x14ac:dyDescent="0.3">
      <c r="B8056" s="1"/>
      <c r="C8056" s="1"/>
    </row>
    <row r="8057" spans="2:3" x14ac:dyDescent="0.3">
      <c r="B8057" s="1"/>
      <c r="C8057" s="1"/>
    </row>
    <row r="8058" spans="2:3" x14ac:dyDescent="0.3">
      <c r="B8058" s="1"/>
      <c r="C8058" s="1"/>
    </row>
    <row r="8059" spans="2:3" x14ac:dyDescent="0.3">
      <c r="B8059" s="1"/>
      <c r="C8059" s="1"/>
    </row>
    <row r="8060" spans="2:3" x14ac:dyDescent="0.3">
      <c r="B8060" s="1"/>
      <c r="C8060" s="1"/>
    </row>
    <row r="8061" spans="2:3" x14ac:dyDescent="0.3">
      <c r="B8061" s="1"/>
      <c r="C8061" s="1"/>
    </row>
    <row r="8062" spans="2:3" x14ac:dyDescent="0.3">
      <c r="B8062" s="1"/>
      <c r="C8062" s="1"/>
    </row>
    <row r="8063" spans="2:3" x14ac:dyDescent="0.3">
      <c r="B8063" s="1"/>
      <c r="C8063" s="1"/>
    </row>
    <row r="8064" spans="2:3" x14ac:dyDescent="0.3">
      <c r="B8064" s="1"/>
      <c r="C8064" s="1"/>
    </row>
    <row r="8065" spans="2:3" x14ac:dyDescent="0.3">
      <c r="B8065" s="1"/>
      <c r="C8065" s="1"/>
    </row>
    <row r="8066" spans="2:3" x14ac:dyDescent="0.3">
      <c r="B8066" s="1"/>
      <c r="C8066" s="1"/>
    </row>
    <row r="8067" spans="2:3" x14ac:dyDescent="0.3">
      <c r="B8067" s="1"/>
      <c r="C8067" s="1"/>
    </row>
    <row r="8068" spans="2:3" x14ac:dyDescent="0.3">
      <c r="B8068" s="1"/>
      <c r="C8068" s="1"/>
    </row>
    <row r="8069" spans="2:3" x14ac:dyDescent="0.3">
      <c r="B8069" s="1"/>
      <c r="C8069" s="1"/>
    </row>
    <row r="8070" spans="2:3" x14ac:dyDescent="0.3">
      <c r="B8070" s="1"/>
      <c r="C8070" s="1"/>
    </row>
    <row r="8071" spans="2:3" x14ac:dyDescent="0.3">
      <c r="B8071" s="1"/>
      <c r="C8071" s="1"/>
    </row>
    <row r="8072" spans="2:3" x14ac:dyDescent="0.3">
      <c r="B8072" s="1"/>
      <c r="C8072" s="1"/>
    </row>
    <row r="8073" spans="2:3" x14ac:dyDescent="0.3">
      <c r="B8073" s="1"/>
      <c r="C8073" s="1"/>
    </row>
    <row r="8074" spans="2:3" x14ac:dyDescent="0.3">
      <c r="B8074" s="1"/>
      <c r="C8074" s="1"/>
    </row>
    <row r="8075" spans="2:3" x14ac:dyDescent="0.3">
      <c r="B8075" s="1"/>
      <c r="C8075" s="1"/>
    </row>
    <row r="8076" spans="2:3" x14ac:dyDescent="0.3">
      <c r="B8076" s="1"/>
      <c r="C8076" s="1"/>
    </row>
    <row r="8077" spans="2:3" x14ac:dyDescent="0.3">
      <c r="B8077" s="1"/>
      <c r="C8077" s="1"/>
    </row>
    <row r="8078" spans="2:3" x14ac:dyDescent="0.3">
      <c r="B8078" s="1"/>
      <c r="C8078" s="1"/>
    </row>
    <row r="8079" spans="2:3" x14ac:dyDescent="0.3">
      <c r="B8079" s="1"/>
      <c r="C8079" s="1"/>
    </row>
    <row r="8080" spans="2:3" x14ac:dyDescent="0.3">
      <c r="B8080" s="1"/>
      <c r="C8080" s="1"/>
    </row>
    <row r="8081" spans="2:3" x14ac:dyDescent="0.3">
      <c r="B8081" s="1"/>
      <c r="C8081" s="1"/>
    </row>
    <row r="8082" spans="2:3" x14ac:dyDescent="0.3">
      <c r="B8082" s="1"/>
      <c r="C8082" s="1"/>
    </row>
    <row r="8083" spans="2:3" x14ac:dyDescent="0.3">
      <c r="B8083" s="1"/>
      <c r="C8083" s="1"/>
    </row>
    <row r="8084" spans="2:3" x14ac:dyDescent="0.3">
      <c r="B8084" s="1"/>
      <c r="C8084" s="1"/>
    </row>
    <row r="8085" spans="2:3" x14ac:dyDescent="0.3">
      <c r="B8085" s="1"/>
      <c r="C8085" s="1"/>
    </row>
    <row r="8086" spans="2:3" x14ac:dyDescent="0.3">
      <c r="B8086" s="1"/>
      <c r="C8086" s="1"/>
    </row>
    <row r="8087" spans="2:3" x14ac:dyDescent="0.3">
      <c r="B8087" s="1"/>
      <c r="C8087" s="1"/>
    </row>
    <row r="8088" spans="2:3" x14ac:dyDescent="0.3">
      <c r="B8088" s="1"/>
      <c r="C8088" s="1"/>
    </row>
    <row r="8089" spans="2:3" x14ac:dyDescent="0.3">
      <c r="B8089" s="1"/>
      <c r="C8089" s="1"/>
    </row>
    <row r="8090" spans="2:3" x14ac:dyDescent="0.3">
      <c r="B8090" s="1"/>
      <c r="C8090" s="1"/>
    </row>
    <row r="8091" spans="2:3" x14ac:dyDescent="0.3">
      <c r="B8091" s="1"/>
      <c r="C8091" s="1"/>
    </row>
    <row r="8092" spans="2:3" x14ac:dyDescent="0.3">
      <c r="B8092" s="1"/>
      <c r="C8092" s="1"/>
    </row>
    <row r="8093" spans="2:3" x14ac:dyDescent="0.3">
      <c r="B8093" s="1"/>
      <c r="C8093" s="1"/>
    </row>
    <row r="8094" spans="2:3" x14ac:dyDescent="0.3">
      <c r="B8094" s="1"/>
      <c r="C8094" s="1"/>
    </row>
    <row r="8095" spans="2:3" x14ac:dyDescent="0.3">
      <c r="B8095" s="1"/>
      <c r="C8095" s="1"/>
    </row>
    <row r="8096" spans="2:3" x14ac:dyDescent="0.3">
      <c r="B8096" s="1"/>
      <c r="C8096" s="1"/>
    </row>
    <row r="8097" spans="2:3" x14ac:dyDescent="0.3">
      <c r="B8097" s="1"/>
      <c r="C8097" s="1"/>
    </row>
    <row r="8098" spans="2:3" x14ac:dyDescent="0.3">
      <c r="B8098" s="1"/>
      <c r="C8098" s="1"/>
    </row>
    <row r="8099" spans="2:3" x14ac:dyDescent="0.3">
      <c r="B8099" s="1"/>
      <c r="C8099" s="1"/>
    </row>
    <row r="8100" spans="2:3" x14ac:dyDescent="0.3">
      <c r="B8100" s="1"/>
      <c r="C8100" s="1"/>
    </row>
    <row r="8101" spans="2:3" x14ac:dyDescent="0.3">
      <c r="B8101" s="1"/>
      <c r="C8101" s="1"/>
    </row>
    <row r="8102" spans="2:3" x14ac:dyDescent="0.3">
      <c r="B8102" s="1"/>
      <c r="C8102" s="1"/>
    </row>
    <row r="8103" spans="2:3" x14ac:dyDescent="0.3">
      <c r="B8103" s="1"/>
      <c r="C8103" s="1"/>
    </row>
    <row r="8104" spans="2:3" x14ac:dyDescent="0.3">
      <c r="B8104" s="1"/>
      <c r="C8104" s="1"/>
    </row>
    <row r="8105" spans="2:3" x14ac:dyDescent="0.3">
      <c r="B8105" s="1"/>
      <c r="C8105" s="1"/>
    </row>
    <row r="8106" spans="2:3" x14ac:dyDescent="0.3">
      <c r="B8106" s="1"/>
      <c r="C8106" s="1"/>
    </row>
    <row r="8107" spans="2:3" x14ac:dyDescent="0.3">
      <c r="B8107" s="1"/>
      <c r="C8107" s="1"/>
    </row>
    <row r="8108" spans="2:3" x14ac:dyDescent="0.3">
      <c r="B8108" s="1"/>
      <c r="C8108" s="1"/>
    </row>
    <row r="8109" spans="2:3" x14ac:dyDescent="0.3">
      <c r="B8109" s="1"/>
      <c r="C8109" s="1"/>
    </row>
    <row r="8110" spans="2:3" x14ac:dyDescent="0.3">
      <c r="B8110" s="1"/>
      <c r="C8110" s="1"/>
    </row>
    <row r="8111" spans="2:3" x14ac:dyDescent="0.3">
      <c r="B8111" s="1"/>
      <c r="C8111" s="1"/>
    </row>
    <row r="8112" spans="2:3" x14ac:dyDescent="0.3">
      <c r="B8112" s="1"/>
      <c r="C8112" s="1"/>
    </row>
    <row r="8113" spans="2:3" x14ac:dyDescent="0.3">
      <c r="B8113" s="1"/>
      <c r="C8113" s="1"/>
    </row>
    <row r="8114" spans="2:3" x14ac:dyDescent="0.3">
      <c r="B8114" s="1"/>
      <c r="C8114" s="1"/>
    </row>
    <row r="8115" spans="2:3" x14ac:dyDescent="0.3">
      <c r="B8115" s="1"/>
      <c r="C8115" s="1"/>
    </row>
    <row r="8116" spans="2:3" x14ac:dyDescent="0.3">
      <c r="B8116" s="1"/>
      <c r="C8116" s="1"/>
    </row>
    <row r="8117" spans="2:3" x14ac:dyDescent="0.3">
      <c r="B8117" s="1"/>
      <c r="C8117" s="1"/>
    </row>
    <row r="8118" spans="2:3" x14ac:dyDescent="0.3">
      <c r="B8118" s="1"/>
      <c r="C8118" s="1"/>
    </row>
    <row r="8119" spans="2:3" x14ac:dyDescent="0.3">
      <c r="B8119" s="1"/>
      <c r="C8119" s="1"/>
    </row>
    <row r="8120" spans="2:3" x14ac:dyDescent="0.3">
      <c r="B8120" s="1"/>
      <c r="C8120" s="1"/>
    </row>
    <row r="8121" spans="2:3" x14ac:dyDescent="0.3">
      <c r="B8121" s="1"/>
      <c r="C8121" s="1"/>
    </row>
    <row r="8122" spans="2:3" x14ac:dyDescent="0.3">
      <c r="B8122" s="1"/>
      <c r="C8122" s="1"/>
    </row>
    <row r="8123" spans="2:3" x14ac:dyDescent="0.3">
      <c r="B8123" s="1"/>
      <c r="C8123" s="1"/>
    </row>
    <row r="8124" spans="2:3" x14ac:dyDescent="0.3">
      <c r="B8124" s="1"/>
      <c r="C8124" s="1"/>
    </row>
    <row r="8125" spans="2:3" x14ac:dyDescent="0.3">
      <c r="B8125" s="1"/>
      <c r="C8125" s="1"/>
    </row>
    <row r="8126" spans="2:3" x14ac:dyDescent="0.3">
      <c r="B8126" s="1"/>
      <c r="C8126" s="1"/>
    </row>
    <row r="8127" spans="2:3" x14ac:dyDescent="0.3">
      <c r="B8127" s="1"/>
      <c r="C8127" s="1"/>
    </row>
    <row r="8128" spans="2:3" x14ac:dyDescent="0.3">
      <c r="B8128" s="1"/>
      <c r="C8128" s="1"/>
    </row>
    <row r="8129" spans="2:3" x14ac:dyDescent="0.3">
      <c r="B8129" s="1"/>
      <c r="C8129" s="1"/>
    </row>
    <row r="8130" spans="2:3" x14ac:dyDescent="0.3">
      <c r="B8130" s="1"/>
      <c r="C8130" s="1"/>
    </row>
    <row r="8131" spans="2:3" x14ac:dyDescent="0.3">
      <c r="B8131" s="1"/>
      <c r="C8131" s="1"/>
    </row>
    <row r="8132" spans="2:3" x14ac:dyDescent="0.3">
      <c r="B8132" s="1"/>
      <c r="C8132" s="1"/>
    </row>
    <row r="8133" spans="2:3" x14ac:dyDescent="0.3">
      <c r="B8133" s="1"/>
      <c r="C8133" s="1"/>
    </row>
    <row r="8134" spans="2:3" x14ac:dyDescent="0.3">
      <c r="B8134" s="1"/>
      <c r="C8134" s="1"/>
    </row>
    <row r="8135" spans="2:3" x14ac:dyDescent="0.3">
      <c r="B8135" s="1"/>
      <c r="C8135" s="1"/>
    </row>
    <row r="8136" spans="2:3" x14ac:dyDescent="0.3">
      <c r="B8136" s="1"/>
      <c r="C8136" s="1"/>
    </row>
    <row r="8137" spans="2:3" x14ac:dyDescent="0.3">
      <c r="B8137" s="1"/>
      <c r="C8137" s="1"/>
    </row>
    <row r="8138" spans="2:3" x14ac:dyDescent="0.3">
      <c r="B8138" s="1"/>
      <c r="C8138" s="1"/>
    </row>
    <row r="8139" spans="2:3" x14ac:dyDescent="0.3">
      <c r="B8139" s="1"/>
      <c r="C8139" s="1"/>
    </row>
    <row r="8140" spans="2:3" x14ac:dyDescent="0.3">
      <c r="B8140" s="1"/>
      <c r="C8140" s="1"/>
    </row>
    <row r="8141" spans="2:3" x14ac:dyDescent="0.3">
      <c r="B8141" s="1"/>
      <c r="C8141" s="1"/>
    </row>
    <row r="8142" spans="2:3" x14ac:dyDescent="0.3">
      <c r="B8142" s="1"/>
      <c r="C8142" s="1"/>
    </row>
    <row r="8143" spans="2:3" x14ac:dyDescent="0.3">
      <c r="B8143" s="1"/>
      <c r="C8143" s="1"/>
    </row>
    <row r="8144" spans="2:3" x14ac:dyDescent="0.3">
      <c r="B8144" s="1"/>
      <c r="C8144" s="1"/>
    </row>
    <row r="8145" spans="2:3" x14ac:dyDescent="0.3">
      <c r="B8145" s="1"/>
      <c r="C8145" s="1"/>
    </row>
    <row r="8146" spans="2:3" x14ac:dyDescent="0.3">
      <c r="B8146" s="1"/>
      <c r="C8146" s="1"/>
    </row>
    <row r="8147" spans="2:3" x14ac:dyDescent="0.3">
      <c r="B8147" s="1"/>
      <c r="C8147" s="1"/>
    </row>
    <row r="8148" spans="2:3" x14ac:dyDescent="0.3">
      <c r="B8148" s="1"/>
      <c r="C8148" s="1"/>
    </row>
    <row r="8149" spans="2:3" x14ac:dyDescent="0.3">
      <c r="B8149" s="1"/>
      <c r="C8149" s="1"/>
    </row>
    <row r="8150" spans="2:3" x14ac:dyDescent="0.3">
      <c r="B8150" s="1"/>
      <c r="C8150" s="1"/>
    </row>
    <row r="8151" spans="2:3" x14ac:dyDescent="0.3">
      <c r="B8151" s="1"/>
      <c r="C8151" s="1"/>
    </row>
    <row r="8152" spans="2:3" x14ac:dyDescent="0.3">
      <c r="B8152" s="1"/>
      <c r="C8152" s="1"/>
    </row>
    <row r="8153" spans="2:3" x14ac:dyDescent="0.3">
      <c r="B8153" s="1"/>
      <c r="C8153" s="1"/>
    </row>
    <row r="8154" spans="2:3" x14ac:dyDescent="0.3">
      <c r="B8154" s="1"/>
      <c r="C8154" s="1"/>
    </row>
    <row r="8155" spans="2:3" x14ac:dyDescent="0.3">
      <c r="B8155" s="1"/>
      <c r="C8155" s="1"/>
    </row>
    <row r="8156" spans="2:3" x14ac:dyDescent="0.3">
      <c r="B8156" s="1"/>
      <c r="C8156" s="1"/>
    </row>
    <row r="8157" spans="2:3" x14ac:dyDescent="0.3">
      <c r="B8157" s="1"/>
      <c r="C8157" s="1"/>
    </row>
    <row r="8158" spans="2:3" x14ac:dyDescent="0.3">
      <c r="B8158" s="1"/>
      <c r="C8158" s="1"/>
    </row>
    <row r="8159" spans="2:3" x14ac:dyDescent="0.3">
      <c r="B8159" s="1"/>
      <c r="C8159" s="1"/>
    </row>
    <row r="8160" spans="2:3" x14ac:dyDescent="0.3">
      <c r="B8160" s="1"/>
      <c r="C8160" s="1"/>
    </row>
    <row r="8161" spans="2:3" x14ac:dyDescent="0.3">
      <c r="B8161" s="1"/>
      <c r="C8161" s="1"/>
    </row>
    <row r="8162" spans="2:3" x14ac:dyDescent="0.3">
      <c r="B8162" s="1"/>
      <c r="C8162" s="1"/>
    </row>
    <row r="8163" spans="2:3" x14ac:dyDescent="0.3">
      <c r="B8163" s="1"/>
      <c r="C8163" s="1"/>
    </row>
    <row r="8164" spans="2:3" x14ac:dyDescent="0.3">
      <c r="B8164" s="1"/>
      <c r="C8164" s="1"/>
    </row>
    <row r="8165" spans="2:3" x14ac:dyDescent="0.3">
      <c r="B8165" s="1"/>
      <c r="C8165" s="1"/>
    </row>
    <row r="8166" spans="2:3" x14ac:dyDescent="0.3">
      <c r="B8166" s="1"/>
      <c r="C8166" s="1"/>
    </row>
    <row r="8167" spans="2:3" x14ac:dyDescent="0.3">
      <c r="B8167" s="1"/>
      <c r="C8167" s="1"/>
    </row>
    <row r="8168" spans="2:3" x14ac:dyDescent="0.3">
      <c r="B8168" s="1"/>
      <c r="C8168" s="1"/>
    </row>
    <row r="8169" spans="2:3" x14ac:dyDescent="0.3">
      <c r="B8169" s="1"/>
      <c r="C8169" s="1"/>
    </row>
    <row r="8170" spans="2:3" x14ac:dyDescent="0.3">
      <c r="B8170" s="1"/>
      <c r="C8170" s="1"/>
    </row>
    <row r="8171" spans="2:3" x14ac:dyDescent="0.3">
      <c r="B8171" s="1"/>
      <c r="C8171" s="1"/>
    </row>
    <row r="8172" spans="2:3" x14ac:dyDescent="0.3">
      <c r="B8172" s="1"/>
      <c r="C8172" s="1"/>
    </row>
    <row r="8173" spans="2:3" x14ac:dyDescent="0.3">
      <c r="B8173" s="1"/>
      <c r="C8173" s="1"/>
    </row>
    <row r="8174" spans="2:3" x14ac:dyDescent="0.3">
      <c r="B8174" s="1"/>
      <c r="C8174" s="1"/>
    </row>
    <row r="8175" spans="2:3" x14ac:dyDescent="0.3">
      <c r="B8175" s="1"/>
      <c r="C8175" s="1"/>
    </row>
    <row r="8176" spans="2:3" x14ac:dyDescent="0.3">
      <c r="B8176" s="1"/>
      <c r="C8176" s="1"/>
    </row>
    <row r="8177" spans="2:3" x14ac:dyDescent="0.3">
      <c r="B8177" s="1"/>
      <c r="C8177" s="1"/>
    </row>
    <row r="8178" spans="2:3" x14ac:dyDescent="0.3">
      <c r="B8178" s="1"/>
      <c r="C8178" s="1"/>
    </row>
    <row r="8179" spans="2:3" x14ac:dyDescent="0.3">
      <c r="B8179" s="1"/>
      <c r="C8179" s="1"/>
    </row>
    <row r="8180" spans="2:3" x14ac:dyDescent="0.3">
      <c r="B8180" s="1"/>
      <c r="C8180" s="1"/>
    </row>
    <row r="8181" spans="2:3" x14ac:dyDescent="0.3">
      <c r="B8181" s="1"/>
      <c r="C8181" s="1"/>
    </row>
    <row r="8182" spans="2:3" x14ac:dyDescent="0.3">
      <c r="B8182" s="1"/>
      <c r="C8182" s="1"/>
    </row>
    <row r="8183" spans="2:3" x14ac:dyDescent="0.3">
      <c r="B8183" s="1"/>
      <c r="C8183" s="1"/>
    </row>
    <row r="8184" spans="2:3" x14ac:dyDescent="0.3">
      <c r="B8184" s="1"/>
      <c r="C8184" s="1"/>
    </row>
    <row r="8185" spans="2:3" x14ac:dyDescent="0.3">
      <c r="B8185" s="1"/>
      <c r="C8185" s="1"/>
    </row>
    <row r="8186" spans="2:3" x14ac:dyDescent="0.3">
      <c r="B8186" s="1"/>
      <c r="C8186" s="1"/>
    </row>
    <row r="8187" spans="2:3" x14ac:dyDescent="0.3">
      <c r="B8187" s="1"/>
      <c r="C8187" s="1"/>
    </row>
    <row r="8188" spans="2:3" x14ac:dyDescent="0.3">
      <c r="B8188" s="1"/>
      <c r="C8188" s="1"/>
    </row>
    <row r="8189" spans="2:3" x14ac:dyDescent="0.3">
      <c r="B8189" s="1"/>
      <c r="C8189" s="1"/>
    </row>
    <row r="8190" spans="2:3" x14ac:dyDescent="0.3">
      <c r="B8190" s="1"/>
      <c r="C8190" s="1"/>
    </row>
    <row r="8191" spans="2:3" x14ac:dyDescent="0.3">
      <c r="B8191" s="1"/>
      <c r="C8191" s="1"/>
    </row>
    <row r="8192" spans="2:3" x14ac:dyDescent="0.3">
      <c r="B8192" s="1"/>
      <c r="C8192" s="1"/>
    </row>
    <row r="8193" spans="2:3" x14ac:dyDescent="0.3">
      <c r="B8193" s="1"/>
      <c r="C8193" s="1"/>
    </row>
    <row r="8194" spans="2:3" x14ac:dyDescent="0.3">
      <c r="B8194" s="1"/>
      <c r="C8194" s="1"/>
    </row>
    <row r="8195" spans="2:3" x14ac:dyDescent="0.3">
      <c r="B8195" s="1"/>
      <c r="C8195" s="1"/>
    </row>
    <row r="8196" spans="2:3" x14ac:dyDescent="0.3">
      <c r="B8196" s="1"/>
      <c r="C8196" s="1"/>
    </row>
    <row r="8197" spans="2:3" x14ac:dyDescent="0.3">
      <c r="B8197" s="1"/>
      <c r="C8197" s="1"/>
    </row>
    <row r="8198" spans="2:3" x14ac:dyDescent="0.3">
      <c r="B8198" s="1"/>
      <c r="C8198" s="1"/>
    </row>
    <row r="8199" spans="2:3" x14ac:dyDescent="0.3">
      <c r="B8199" s="1"/>
      <c r="C8199" s="1"/>
    </row>
    <row r="8200" spans="2:3" x14ac:dyDescent="0.3">
      <c r="B8200" s="1"/>
      <c r="C8200" s="1"/>
    </row>
    <row r="8201" spans="2:3" x14ac:dyDescent="0.3">
      <c r="B8201" s="1"/>
      <c r="C8201" s="1"/>
    </row>
    <row r="8202" spans="2:3" x14ac:dyDescent="0.3">
      <c r="B8202" s="1"/>
      <c r="C8202" s="1"/>
    </row>
    <row r="8203" spans="2:3" x14ac:dyDescent="0.3">
      <c r="B8203" s="1"/>
      <c r="C8203" s="1"/>
    </row>
    <row r="8204" spans="2:3" x14ac:dyDescent="0.3">
      <c r="B8204" s="1"/>
      <c r="C8204" s="1"/>
    </row>
    <row r="8205" spans="2:3" x14ac:dyDescent="0.3">
      <c r="B8205" s="1"/>
      <c r="C8205" s="1"/>
    </row>
    <row r="8206" spans="2:3" x14ac:dyDescent="0.3">
      <c r="B8206" s="1"/>
      <c r="C8206" s="1"/>
    </row>
    <row r="8207" spans="2:3" x14ac:dyDescent="0.3">
      <c r="B8207" s="1"/>
      <c r="C8207" s="1"/>
    </row>
    <row r="8208" spans="2:3" x14ac:dyDescent="0.3">
      <c r="B8208" s="1"/>
      <c r="C8208" s="1"/>
    </row>
    <row r="8209" spans="2:3" x14ac:dyDescent="0.3">
      <c r="B8209" s="1"/>
      <c r="C8209" s="1"/>
    </row>
    <row r="8210" spans="2:3" x14ac:dyDescent="0.3">
      <c r="B8210" s="1"/>
      <c r="C8210" s="1"/>
    </row>
    <row r="8211" spans="2:3" x14ac:dyDescent="0.3">
      <c r="B8211" s="1"/>
      <c r="C8211" s="1"/>
    </row>
    <row r="8212" spans="2:3" x14ac:dyDescent="0.3">
      <c r="B8212" s="1"/>
      <c r="C8212" s="1"/>
    </row>
    <row r="8213" spans="2:3" x14ac:dyDescent="0.3">
      <c r="B8213" s="1"/>
      <c r="C8213" s="1"/>
    </row>
    <row r="8214" spans="2:3" x14ac:dyDescent="0.3">
      <c r="B8214" s="1"/>
      <c r="C8214" s="1"/>
    </row>
    <row r="8215" spans="2:3" x14ac:dyDescent="0.3">
      <c r="B8215" s="1"/>
      <c r="C8215" s="1"/>
    </row>
    <row r="8216" spans="2:3" x14ac:dyDescent="0.3">
      <c r="B8216" s="1"/>
      <c r="C8216" s="1"/>
    </row>
    <row r="8217" spans="2:3" x14ac:dyDescent="0.3">
      <c r="B8217" s="1"/>
      <c r="C8217" s="1"/>
    </row>
    <row r="8218" spans="2:3" x14ac:dyDescent="0.3">
      <c r="B8218" s="1"/>
      <c r="C8218" s="1"/>
    </row>
    <row r="8219" spans="2:3" x14ac:dyDescent="0.3">
      <c r="B8219" s="1"/>
      <c r="C8219" s="1"/>
    </row>
    <row r="8220" spans="2:3" x14ac:dyDescent="0.3">
      <c r="B8220" s="1"/>
      <c r="C8220" s="1"/>
    </row>
    <row r="8221" spans="2:3" x14ac:dyDescent="0.3">
      <c r="B8221" s="1"/>
      <c r="C8221" s="1"/>
    </row>
    <row r="8222" spans="2:3" x14ac:dyDescent="0.3">
      <c r="B8222" s="1"/>
      <c r="C8222" s="1"/>
    </row>
    <row r="8223" spans="2:3" x14ac:dyDescent="0.3">
      <c r="B8223" s="1"/>
      <c r="C8223" s="1"/>
    </row>
    <row r="8224" spans="2:3" x14ac:dyDescent="0.3">
      <c r="B8224" s="1"/>
      <c r="C8224" s="1"/>
    </row>
    <row r="8225" spans="2:3" x14ac:dyDescent="0.3">
      <c r="B8225" s="1"/>
      <c r="C8225" s="1"/>
    </row>
    <row r="8226" spans="2:3" x14ac:dyDescent="0.3">
      <c r="B8226" s="1"/>
      <c r="C8226" s="1"/>
    </row>
    <row r="8227" spans="2:3" x14ac:dyDescent="0.3">
      <c r="B8227" s="1"/>
      <c r="C8227" s="1"/>
    </row>
    <row r="8228" spans="2:3" x14ac:dyDescent="0.3">
      <c r="B8228" s="1"/>
      <c r="C8228" s="1"/>
    </row>
    <row r="8229" spans="2:3" x14ac:dyDescent="0.3">
      <c r="B8229" s="1"/>
      <c r="C8229" s="1"/>
    </row>
    <row r="8230" spans="2:3" x14ac:dyDescent="0.3">
      <c r="B8230" s="1"/>
      <c r="C8230" s="1"/>
    </row>
    <row r="8231" spans="2:3" x14ac:dyDescent="0.3">
      <c r="B8231" s="1"/>
      <c r="C8231" s="1"/>
    </row>
    <row r="8232" spans="2:3" x14ac:dyDescent="0.3">
      <c r="B8232" s="1"/>
      <c r="C8232" s="1"/>
    </row>
    <row r="8233" spans="2:3" x14ac:dyDescent="0.3">
      <c r="B8233" s="1"/>
      <c r="C8233" s="1"/>
    </row>
    <row r="8234" spans="2:3" x14ac:dyDescent="0.3">
      <c r="B8234" s="1"/>
      <c r="C8234" s="1"/>
    </row>
    <row r="8235" spans="2:3" x14ac:dyDescent="0.3">
      <c r="B8235" s="1"/>
      <c r="C8235" s="1"/>
    </row>
    <row r="8236" spans="2:3" x14ac:dyDescent="0.3">
      <c r="B8236" s="1"/>
      <c r="C8236" s="1"/>
    </row>
    <row r="8237" spans="2:3" x14ac:dyDescent="0.3">
      <c r="B8237" s="1"/>
      <c r="C8237" s="1"/>
    </row>
    <row r="8238" spans="2:3" x14ac:dyDescent="0.3">
      <c r="B8238" s="1"/>
      <c r="C8238" s="1"/>
    </row>
    <row r="8239" spans="2:3" x14ac:dyDescent="0.3">
      <c r="B8239" s="1"/>
      <c r="C8239" s="1"/>
    </row>
    <row r="8240" spans="2:3" x14ac:dyDescent="0.3">
      <c r="B8240" s="1"/>
      <c r="C8240" s="1"/>
    </row>
    <row r="8241" spans="2:3" x14ac:dyDescent="0.3">
      <c r="B8241" s="1"/>
      <c r="C8241" s="1"/>
    </row>
    <row r="8242" spans="2:3" x14ac:dyDescent="0.3">
      <c r="B8242" s="1"/>
      <c r="C8242" s="1"/>
    </row>
    <row r="8243" spans="2:3" x14ac:dyDescent="0.3">
      <c r="B8243" s="1"/>
      <c r="C8243" s="1"/>
    </row>
    <row r="8244" spans="2:3" x14ac:dyDescent="0.3">
      <c r="B8244" s="1"/>
      <c r="C8244" s="1"/>
    </row>
    <row r="8245" spans="2:3" x14ac:dyDescent="0.3">
      <c r="B8245" s="1"/>
      <c r="C8245" s="1"/>
    </row>
    <row r="8246" spans="2:3" x14ac:dyDescent="0.3">
      <c r="B8246" s="1"/>
      <c r="C8246" s="1"/>
    </row>
    <row r="8247" spans="2:3" x14ac:dyDescent="0.3">
      <c r="B8247" s="1"/>
      <c r="C8247" s="1"/>
    </row>
    <row r="8248" spans="2:3" x14ac:dyDescent="0.3">
      <c r="B8248" s="1"/>
      <c r="C8248" s="1"/>
    </row>
    <row r="8249" spans="2:3" x14ac:dyDescent="0.3">
      <c r="B8249" s="1"/>
      <c r="C8249" s="1"/>
    </row>
    <row r="8250" spans="2:3" x14ac:dyDescent="0.3">
      <c r="B8250" s="1"/>
      <c r="C8250" s="1"/>
    </row>
    <row r="8251" spans="2:3" x14ac:dyDescent="0.3">
      <c r="B8251" s="1"/>
      <c r="C8251" s="1"/>
    </row>
    <row r="8252" spans="2:3" x14ac:dyDescent="0.3">
      <c r="B8252" s="1"/>
      <c r="C8252" s="1"/>
    </row>
    <row r="8253" spans="2:3" x14ac:dyDescent="0.3">
      <c r="B8253" s="1"/>
      <c r="C8253" s="1"/>
    </row>
    <row r="8254" spans="2:3" x14ac:dyDescent="0.3">
      <c r="B8254" s="1"/>
      <c r="C8254" s="1"/>
    </row>
    <row r="8255" spans="2:3" x14ac:dyDescent="0.3">
      <c r="B8255" s="1"/>
      <c r="C8255" s="1"/>
    </row>
    <row r="8256" spans="2:3" x14ac:dyDescent="0.3">
      <c r="B8256" s="1"/>
      <c r="C8256" s="1"/>
    </row>
    <row r="8257" spans="2:3" x14ac:dyDescent="0.3">
      <c r="B8257" s="1"/>
      <c r="C8257" s="1"/>
    </row>
    <row r="8258" spans="2:3" x14ac:dyDescent="0.3">
      <c r="B8258" s="1"/>
      <c r="C8258" s="1"/>
    </row>
    <row r="8259" spans="2:3" x14ac:dyDescent="0.3">
      <c r="B8259" s="1"/>
      <c r="C8259" s="1"/>
    </row>
    <row r="8260" spans="2:3" x14ac:dyDescent="0.3">
      <c r="B8260" s="1"/>
      <c r="C8260" s="1"/>
    </row>
    <row r="8261" spans="2:3" x14ac:dyDescent="0.3">
      <c r="B8261" s="1"/>
      <c r="C8261" s="1"/>
    </row>
    <row r="8262" spans="2:3" x14ac:dyDescent="0.3">
      <c r="B8262" s="1"/>
      <c r="C8262" s="1"/>
    </row>
    <row r="8263" spans="2:3" x14ac:dyDescent="0.3">
      <c r="B8263" s="1"/>
      <c r="C8263" s="1"/>
    </row>
    <row r="8264" spans="2:3" x14ac:dyDescent="0.3">
      <c r="B8264" s="1"/>
      <c r="C8264" s="1"/>
    </row>
    <row r="8265" spans="2:3" x14ac:dyDescent="0.3">
      <c r="B8265" s="1"/>
      <c r="C8265" s="1"/>
    </row>
    <row r="8266" spans="2:3" x14ac:dyDescent="0.3">
      <c r="B8266" s="1"/>
      <c r="C8266" s="1"/>
    </row>
    <row r="8267" spans="2:3" x14ac:dyDescent="0.3">
      <c r="B8267" s="1"/>
      <c r="C8267" s="1"/>
    </row>
    <row r="8268" spans="2:3" x14ac:dyDescent="0.3">
      <c r="B8268" s="1"/>
      <c r="C8268" s="1"/>
    </row>
    <row r="8269" spans="2:3" x14ac:dyDescent="0.3">
      <c r="B8269" s="1"/>
      <c r="C8269" s="1"/>
    </row>
    <row r="8270" spans="2:3" x14ac:dyDescent="0.3">
      <c r="B8270" s="1"/>
      <c r="C8270" s="1"/>
    </row>
    <row r="8271" spans="2:3" x14ac:dyDescent="0.3">
      <c r="B8271" s="1"/>
      <c r="C8271" s="1"/>
    </row>
    <row r="8272" spans="2:3" x14ac:dyDescent="0.3">
      <c r="B8272" s="1"/>
      <c r="C8272" s="1"/>
    </row>
    <row r="8273" spans="2:3" x14ac:dyDescent="0.3">
      <c r="B8273" s="1"/>
      <c r="C8273" s="1"/>
    </row>
    <row r="8274" spans="2:3" x14ac:dyDescent="0.3">
      <c r="B8274" s="1"/>
      <c r="C8274" s="1"/>
    </row>
    <row r="8275" spans="2:3" x14ac:dyDescent="0.3">
      <c r="B8275" s="1"/>
      <c r="C8275" s="1"/>
    </row>
    <row r="8276" spans="2:3" x14ac:dyDescent="0.3">
      <c r="B8276" s="1"/>
      <c r="C8276" s="1"/>
    </row>
    <row r="8277" spans="2:3" x14ac:dyDescent="0.3">
      <c r="B8277" s="1"/>
      <c r="C8277" s="1"/>
    </row>
    <row r="8278" spans="2:3" x14ac:dyDescent="0.3">
      <c r="B8278" s="1"/>
      <c r="C8278" s="1"/>
    </row>
    <row r="8279" spans="2:3" x14ac:dyDescent="0.3">
      <c r="B8279" s="1"/>
      <c r="C8279" s="1"/>
    </row>
    <row r="8280" spans="2:3" x14ac:dyDescent="0.3">
      <c r="B8280" s="1"/>
      <c r="C8280" s="1"/>
    </row>
    <row r="8281" spans="2:3" x14ac:dyDescent="0.3">
      <c r="B8281" s="1"/>
      <c r="C8281" s="1"/>
    </row>
    <row r="8282" spans="2:3" x14ac:dyDescent="0.3">
      <c r="B8282" s="1"/>
      <c r="C8282" s="1"/>
    </row>
    <row r="8283" spans="2:3" x14ac:dyDescent="0.3">
      <c r="B8283" s="1"/>
      <c r="C8283" s="1"/>
    </row>
    <row r="8284" spans="2:3" x14ac:dyDescent="0.3">
      <c r="B8284" s="1"/>
      <c r="C8284" s="1"/>
    </row>
    <row r="8285" spans="2:3" x14ac:dyDescent="0.3">
      <c r="B8285" s="1"/>
      <c r="C8285" s="1"/>
    </row>
    <row r="8286" spans="2:3" x14ac:dyDescent="0.3">
      <c r="B8286" s="1"/>
      <c r="C8286" s="1"/>
    </row>
    <row r="8287" spans="2:3" x14ac:dyDescent="0.3">
      <c r="B8287" s="1"/>
      <c r="C8287" s="1"/>
    </row>
    <row r="8288" spans="2:3" x14ac:dyDescent="0.3">
      <c r="B8288" s="1"/>
      <c r="C8288" s="1"/>
    </row>
    <row r="8289" spans="2:3" x14ac:dyDescent="0.3">
      <c r="B8289" s="1"/>
      <c r="C8289" s="1"/>
    </row>
    <row r="8290" spans="2:3" x14ac:dyDescent="0.3">
      <c r="B8290" s="1"/>
      <c r="C8290" s="1"/>
    </row>
    <row r="8291" spans="2:3" x14ac:dyDescent="0.3">
      <c r="B8291" s="1"/>
      <c r="C8291" s="1"/>
    </row>
    <row r="8292" spans="2:3" x14ac:dyDescent="0.3">
      <c r="B8292" s="1"/>
      <c r="C8292" s="1"/>
    </row>
    <row r="8293" spans="2:3" x14ac:dyDescent="0.3">
      <c r="B8293" s="1"/>
      <c r="C8293" s="1"/>
    </row>
    <row r="8294" spans="2:3" x14ac:dyDescent="0.3">
      <c r="B8294" s="1"/>
      <c r="C8294" s="1"/>
    </row>
    <row r="8295" spans="2:3" x14ac:dyDescent="0.3">
      <c r="B8295" s="1"/>
      <c r="C8295" s="1"/>
    </row>
    <row r="8296" spans="2:3" x14ac:dyDescent="0.3">
      <c r="B8296" s="1"/>
      <c r="C8296" s="1"/>
    </row>
    <row r="8297" spans="2:3" x14ac:dyDescent="0.3">
      <c r="B8297" s="1"/>
      <c r="C8297" s="1"/>
    </row>
    <row r="8298" spans="2:3" x14ac:dyDescent="0.3">
      <c r="B8298" s="1"/>
      <c r="C8298" s="1"/>
    </row>
    <row r="8299" spans="2:3" x14ac:dyDescent="0.3">
      <c r="B8299" s="1"/>
      <c r="C8299" s="1"/>
    </row>
    <row r="8300" spans="2:3" x14ac:dyDescent="0.3">
      <c r="B8300" s="1"/>
      <c r="C8300" s="1"/>
    </row>
    <row r="8301" spans="2:3" x14ac:dyDescent="0.3">
      <c r="B8301" s="1"/>
      <c r="C8301" s="1"/>
    </row>
    <row r="8302" spans="2:3" x14ac:dyDescent="0.3">
      <c r="B8302" s="1"/>
      <c r="C8302" s="1"/>
    </row>
    <row r="8303" spans="2:3" x14ac:dyDescent="0.3">
      <c r="B8303" s="1"/>
      <c r="C8303" s="1"/>
    </row>
    <row r="8304" spans="2:3" x14ac:dyDescent="0.3">
      <c r="B8304" s="1"/>
      <c r="C8304" s="1"/>
    </row>
    <row r="8305" spans="2:3" x14ac:dyDescent="0.3">
      <c r="B8305" s="1"/>
      <c r="C8305" s="1"/>
    </row>
    <row r="8306" spans="2:3" x14ac:dyDescent="0.3">
      <c r="B8306" s="1"/>
      <c r="C8306" s="1"/>
    </row>
    <row r="8307" spans="2:3" x14ac:dyDescent="0.3">
      <c r="B8307" s="1"/>
      <c r="C8307" s="1"/>
    </row>
    <row r="8308" spans="2:3" x14ac:dyDescent="0.3">
      <c r="B8308" s="1"/>
      <c r="C8308" s="1"/>
    </row>
    <row r="8309" spans="2:3" x14ac:dyDescent="0.3">
      <c r="B8309" s="1"/>
      <c r="C8309" s="1"/>
    </row>
    <row r="8310" spans="2:3" x14ac:dyDescent="0.3">
      <c r="B8310" s="1"/>
      <c r="C8310" s="1"/>
    </row>
    <row r="8311" spans="2:3" x14ac:dyDescent="0.3">
      <c r="B8311" s="1"/>
      <c r="C8311" s="1"/>
    </row>
    <row r="8312" spans="2:3" x14ac:dyDescent="0.3">
      <c r="B8312" s="1"/>
      <c r="C8312" s="1"/>
    </row>
    <row r="8313" spans="2:3" x14ac:dyDescent="0.3">
      <c r="B8313" s="1"/>
      <c r="C8313" s="1"/>
    </row>
    <row r="8314" spans="2:3" x14ac:dyDescent="0.3">
      <c r="B8314" s="1"/>
      <c r="C8314" s="1"/>
    </row>
    <row r="8315" spans="2:3" x14ac:dyDescent="0.3">
      <c r="B8315" s="1"/>
      <c r="C8315" s="1"/>
    </row>
    <row r="8316" spans="2:3" x14ac:dyDescent="0.3">
      <c r="B8316" s="1"/>
      <c r="C8316" s="1"/>
    </row>
    <row r="8317" spans="2:3" x14ac:dyDescent="0.3">
      <c r="B8317" s="1"/>
      <c r="C8317" s="1"/>
    </row>
    <row r="8318" spans="2:3" x14ac:dyDescent="0.3">
      <c r="B8318" s="1"/>
      <c r="C8318" s="1"/>
    </row>
    <row r="8319" spans="2:3" x14ac:dyDescent="0.3">
      <c r="B8319" s="1"/>
      <c r="C8319" s="1"/>
    </row>
    <row r="8320" spans="2:3" x14ac:dyDescent="0.3">
      <c r="B8320" s="1"/>
      <c r="C8320" s="1"/>
    </row>
    <row r="8321" spans="2:3" x14ac:dyDescent="0.3">
      <c r="B8321" s="1"/>
      <c r="C8321" s="1"/>
    </row>
    <row r="8322" spans="2:3" x14ac:dyDescent="0.3">
      <c r="B8322" s="1"/>
      <c r="C8322" s="1"/>
    </row>
    <row r="8323" spans="2:3" x14ac:dyDescent="0.3">
      <c r="B8323" s="1"/>
      <c r="C8323" s="1"/>
    </row>
    <row r="8324" spans="2:3" x14ac:dyDescent="0.3">
      <c r="B8324" s="1"/>
      <c r="C8324" s="1"/>
    </row>
    <row r="8325" spans="2:3" x14ac:dyDescent="0.3">
      <c r="B8325" s="1"/>
      <c r="C8325" s="1"/>
    </row>
    <row r="8326" spans="2:3" x14ac:dyDescent="0.3">
      <c r="B8326" s="1"/>
      <c r="C8326" s="1"/>
    </row>
    <row r="8327" spans="2:3" x14ac:dyDescent="0.3">
      <c r="B8327" s="1"/>
      <c r="C8327" s="1"/>
    </row>
    <row r="8328" spans="2:3" x14ac:dyDescent="0.3">
      <c r="B8328" s="1"/>
      <c r="C8328" s="1"/>
    </row>
    <row r="8329" spans="2:3" x14ac:dyDescent="0.3">
      <c r="B8329" s="1"/>
      <c r="C8329" s="1"/>
    </row>
    <row r="8330" spans="2:3" x14ac:dyDescent="0.3">
      <c r="B8330" s="1"/>
      <c r="C8330" s="1"/>
    </row>
    <row r="8331" spans="2:3" x14ac:dyDescent="0.3">
      <c r="B8331" s="1"/>
      <c r="C8331" s="1"/>
    </row>
    <row r="8332" spans="2:3" x14ac:dyDescent="0.3">
      <c r="B8332" s="1"/>
      <c r="C8332" s="1"/>
    </row>
    <row r="8333" spans="2:3" x14ac:dyDescent="0.3">
      <c r="B8333" s="1"/>
      <c r="C8333" s="1"/>
    </row>
    <row r="8334" spans="2:3" x14ac:dyDescent="0.3">
      <c r="B8334" s="1"/>
      <c r="C8334" s="1"/>
    </row>
    <row r="8335" spans="2:3" x14ac:dyDescent="0.3">
      <c r="B8335" s="1"/>
      <c r="C8335" s="1"/>
    </row>
    <row r="8336" spans="2:3" x14ac:dyDescent="0.3">
      <c r="B8336" s="1"/>
      <c r="C8336" s="1"/>
    </row>
    <row r="8337" spans="2:3" x14ac:dyDescent="0.3">
      <c r="B8337" s="1"/>
      <c r="C8337" s="1"/>
    </row>
    <row r="8338" spans="2:3" x14ac:dyDescent="0.3">
      <c r="B8338" s="1"/>
      <c r="C8338" s="1"/>
    </row>
    <row r="8339" spans="2:3" x14ac:dyDescent="0.3">
      <c r="B8339" s="1"/>
      <c r="C8339" s="1"/>
    </row>
    <row r="8340" spans="2:3" x14ac:dyDescent="0.3">
      <c r="B8340" s="1"/>
      <c r="C8340" s="1"/>
    </row>
    <row r="8341" spans="2:3" x14ac:dyDescent="0.3">
      <c r="B8341" s="1"/>
      <c r="C8341" s="1"/>
    </row>
    <row r="8342" spans="2:3" x14ac:dyDescent="0.3">
      <c r="B8342" s="1"/>
      <c r="C8342" s="1"/>
    </row>
    <row r="8343" spans="2:3" x14ac:dyDescent="0.3">
      <c r="B8343" s="1"/>
      <c r="C8343" s="1"/>
    </row>
    <row r="8344" spans="2:3" x14ac:dyDescent="0.3">
      <c r="B8344" s="1"/>
      <c r="C8344" s="1"/>
    </row>
    <row r="8345" spans="2:3" x14ac:dyDescent="0.3">
      <c r="B8345" s="1"/>
      <c r="C8345" s="1"/>
    </row>
    <row r="8346" spans="2:3" x14ac:dyDescent="0.3">
      <c r="B8346" s="1"/>
      <c r="C8346" s="1"/>
    </row>
    <row r="8347" spans="2:3" x14ac:dyDescent="0.3">
      <c r="B8347" s="1"/>
      <c r="C8347" s="1"/>
    </row>
    <row r="8348" spans="2:3" x14ac:dyDescent="0.3">
      <c r="B8348" s="1"/>
      <c r="C8348" s="1"/>
    </row>
    <row r="8349" spans="2:3" x14ac:dyDescent="0.3">
      <c r="B8349" s="1"/>
      <c r="C8349" s="1"/>
    </row>
    <row r="8350" spans="2:3" x14ac:dyDescent="0.3">
      <c r="B8350" s="1"/>
      <c r="C8350" s="1"/>
    </row>
    <row r="8351" spans="2:3" x14ac:dyDescent="0.3">
      <c r="B8351" s="1"/>
      <c r="C8351" s="1"/>
    </row>
    <row r="8352" spans="2:3" x14ac:dyDescent="0.3">
      <c r="B8352" s="1"/>
      <c r="C8352" s="1"/>
    </row>
    <row r="8353" spans="2:3" x14ac:dyDescent="0.3">
      <c r="B8353" s="1"/>
      <c r="C8353" s="1"/>
    </row>
    <row r="8354" spans="2:3" x14ac:dyDescent="0.3">
      <c r="B8354" s="1"/>
      <c r="C8354" s="1"/>
    </row>
    <row r="8355" spans="2:3" x14ac:dyDescent="0.3">
      <c r="B8355" s="1"/>
      <c r="C8355" s="1"/>
    </row>
    <row r="8356" spans="2:3" x14ac:dyDescent="0.3">
      <c r="B8356" s="1"/>
      <c r="C8356" s="1"/>
    </row>
    <row r="8357" spans="2:3" x14ac:dyDescent="0.3">
      <c r="B8357" s="1"/>
      <c r="C8357" s="1"/>
    </row>
    <row r="8358" spans="2:3" x14ac:dyDescent="0.3">
      <c r="B8358" s="1"/>
      <c r="C8358" s="1"/>
    </row>
    <row r="8359" spans="2:3" x14ac:dyDescent="0.3">
      <c r="B8359" s="1"/>
      <c r="C8359" s="1"/>
    </row>
    <row r="8360" spans="2:3" x14ac:dyDescent="0.3">
      <c r="B8360" s="1"/>
      <c r="C8360" s="1"/>
    </row>
    <row r="8361" spans="2:3" x14ac:dyDescent="0.3">
      <c r="B8361" s="1"/>
      <c r="C8361" s="1"/>
    </row>
    <row r="8362" spans="2:3" x14ac:dyDescent="0.3">
      <c r="B8362" s="1"/>
      <c r="C8362" s="1"/>
    </row>
    <row r="8363" spans="2:3" x14ac:dyDescent="0.3">
      <c r="B8363" s="1"/>
      <c r="C8363" s="1"/>
    </row>
    <row r="8364" spans="2:3" x14ac:dyDescent="0.3">
      <c r="B8364" s="1"/>
      <c r="C8364" s="1"/>
    </row>
    <row r="8365" spans="2:3" x14ac:dyDescent="0.3">
      <c r="B8365" s="1"/>
      <c r="C8365" s="1"/>
    </row>
    <row r="8366" spans="2:3" x14ac:dyDescent="0.3">
      <c r="B8366" s="1"/>
      <c r="C8366" s="1"/>
    </row>
    <row r="8367" spans="2:3" x14ac:dyDescent="0.3">
      <c r="B8367" s="1"/>
      <c r="C8367" s="1"/>
    </row>
    <row r="8368" spans="2:3" x14ac:dyDescent="0.3">
      <c r="B8368" s="1"/>
      <c r="C8368" s="1"/>
    </row>
    <row r="8369" spans="2:3" x14ac:dyDescent="0.3">
      <c r="B8369" s="1"/>
      <c r="C8369" s="1"/>
    </row>
    <row r="8370" spans="2:3" x14ac:dyDescent="0.3">
      <c r="B8370" s="1"/>
      <c r="C8370" s="1"/>
    </row>
    <row r="8371" spans="2:3" x14ac:dyDescent="0.3">
      <c r="B8371" s="1"/>
      <c r="C8371" s="1"/>
    </row>
    <row r="8372" spans="2:3" x14ac:dyDescent="0.3">
      <c r="B8372" s="1"/>
      <c r="C8372" s="1"/>
    </row>
    <row r="8373" spans="2:3" x14ac:dyDescent="0.3">
      <c r="B8373" s="1"/>
      <c r="C8373" s="1"/>
    </row>
    <row r="8374" spans="2:3" x14ac:dyDescent="0.3">
      <c r="B8374" s="1"/>
      <c r="C8374" s="1"/>
    </row>
    <row r="8375" spans="2:3" x14ac:dyDescent="0.3">
      <c r="B8375" s="1"/>
      <c r="C8375" s="1"/>
    </row>
    <row r="8376" spans="2:3" x14ac:dyDescent="0.3">
      <c r="B8376" s="1"/>
      <c r="C8376" s="1"/>
    </row>
    <row r="8377" spans="2:3" x14ac:dyDescent="0.3">
      <c r="B8377" s="1"/>
      <c r="C8377" s="1"/>
    </row>
    <row r="8378" spans="2:3" x14ac:dyDescent="0.3">
      <c r="B8378" s="1"/>
      <c r="C8378" s="1"/>
    </row>
    <row r="8379" spans="2:3" x14ac:dyDescent="0.3">
      <c r="B8379" s="1"/>
      <c r="C8379" s="1"/>
    </row>
    <row r="8380" spans="2:3" x14ac:dyDescent="0.3">
      <c r="B8380" s="1"/>
      <c r="C8380" s="1"/>
    </row>
    <row r="8381" spans="2:3" x14ac:dyDescent="0.3">
      <c r="B8381" s="1"/>
      <c r="C8381" s="1"/>
    </row>
    <row r="8382" spans="2:3" x14ac:dyDescent="0.3">
      <c r="B8382" s="1"/>
      <c r="C8382" s="1"/>
    </row>
    <row r="8383" spans="2:3" x14ac:dyDescent="0.3">
      <c r="B8383" s="1"/>
      <c r="C8383" s="1"/>
    </row>
    <row r="8384" spans="2:3" x14ac:dyDescent="0.3">
      <c r="B8384" s="1"/>
      <c r="C8384" s="1"/>
    </row>
    <row r="8385" spans="2:3" x14ac:dyDescent="0.3">
      <c r="B8385" s="1"/>
      <c r="C8385" s="1"/>
    </row>
    <row r="8386" spans="2:3" x14ac:dyDescent="0.3">
      <c r="B8386" s="1"/>
      <c r="C8386" s="1"/>
    </row>
    <row r="8387" spans="2:3" x14ac:dyDescent="0.3">
      <c r="B8387" s="1"/>
      <c r="C8387" s="1"/>
    </row>
    <row r="8388" spans="2:3" x14ac:dyDescent="0.3">
      <c r="B8388" s="1"/>
      <c r="C8388" s="1"/>
    </row>
    <row r="8389" spans="2:3" x14ac:dyDescent="0.3">
      <c r="B8389" s="1"/>
      <c r="C8389" s="1"/>
    </row>
    <row r="8390" spans="2:3" x14ac:dyDescent="0.3">
      <c r="B8390" s="1"/>
      <c r="C8390" s="1"/>
    </row>
    <row r="8391" spans="2:3" x14ac:dyDescent="0.3">
      <c r="B8391" s="1"/>
      <c r="C8391" s="1"/>
    </row>
    <row r="8392" spans="2:3" x14ac:dyDescent="0.3">
      <c r="B8392" s="1"/>
      <c r="C8392" s="1"/>
    </row>
    <row r="8393" spans="2:3" x14ac:dyDescent="0.3">
      <c r="B8393" s="1"/>
      <c r="C8393" s="1"/>
    </row>
    <row r="8394" spans="2:3" x14ac:dyDescent="0.3">
      <c r="B8394" s="1"/>
      <c r="C8394" s="1"/>
    </row>
    <row r="8395" spans="2:3" x14ac:dyDescent="0.3">
      <c r="B8395" s="1"/>
      <c r="C8395" s="1"/>
    </row>
    <row r="8396" spans="2:3" x14ac:dyDescent="0.3">
      <c r="B8396" s="1"/>
      <c r="C8396" s="1"/>
    </row>
    <row r="8397" spans="2:3" x14ac:dyDescent="0.3">
      <c r="B8397" s="1"/>
      <c r="C8397" s="1"/>
    </row>
    <row r="8398" spans="2:3" x14ac:dyDescent="0.3">
      <c r="B8398" s="1"/>
      <c r="C8398" s="1"/>
    </row>
    <row r="8399" spans="2:3" x14ac:dyDescent="0.3">
      <c r="B8399" s="1"/>
      <c r="C8399" s="1"/>
    </row>
    <row r="8400" spans="2:3" x14ac:dyDescent="0.3">
      <c r="B8400" s="1"/>
      <c r="C8400" s="1"/>
    </row>
    <row r="8401" spans="2:3" x14ac:dyDescent="0.3">
      <c r="B8401" s="1"/>
      <c r="C8401" s="1"/>
    </row>
    <row r="8402" spans="2:3" x14ac:dyDescent="0.3">
      <c r="B8402" s="1"/>
      <c r="C8402" s="1"/>
    </row>
    <row r="8403" spans="2:3" x14ac:dyDescent="0.3">
      <c r="B8403" s="1"/>
      <c r="C8403" s="1"/>
    </row>
    <row r="8404" spans="2:3" x14ac:dyDescent="0.3">
      <c r="B8404" s="1"/>
      <c r="C8404" s="1"/>
    </row>
    <row r="8405" spans="2:3" x14ac:dyDescent="0.3">
      <c r="B8405" s="1"/>
      <c r="C8405" s="1"/>
    </row>
    <row r="8406" spans="2:3" x14ac:dyDescent="0.3">
      <c r="B8406" s="1"/>
      <c r="C8406" s="1"/>
    </row>
    <row r="8407" spans="2:3" x14ac:dyDescent="0.3">
      <c r="B8407" s="1"/>
      <c r="C8407" s="1"/>
    </row>
    <row r="8408" spans="2:3" x14ac:dyDescent="0.3">
      <c r="B8408" s="1"/>
      <c r="C8408" s="1"/>
    </row>
    <row r="8409" spans="2:3" x14ac:dyDescent="0.3">
      <c r="B8409" s="1"/>
      <c r="C8409" s="1"/>
    </row>
    <row r="8410" spans="2:3" x14ac:dyDescent="0.3">
      <c r="B8410" s="1"/>
      <c r="C8410" s="1"/>
    </row>
    <row r="8411" spans="2:3" x14ac:dyDescent="0.3">
      <c r="B8411" s="1"/>
      <c r="C8411" s="1"/>
    </row>
    <row r="8412" spans="2:3" x14ac:dyDescent="0.3">
      <c r="B8412" s="1"/>
      <c r="C8412" s="1"/>
    </row>
    <row r="8413" spans="2:3" x14ac:dyDescent="0.3">
      <c r="B8413" s="1"/>
      <c r="C8413" s="1"/>
    </row>
    <row r="8414" spans="2:3" x14ac:dyDescent="0.3">
      <c r="B8414" s="1"/>
      <c r="C8414" s="1"/>
    </row>
    <row r="8415" spans="2:3" x14ac:dyDescent="0.3">
      <c r="B8415" s="1"/>
      <c r="C8415" s="1"/>
    </row>
    <row r="8416" spans="2:3" x14ac:dyDescent="0.3">
      <c r="B8416" s="1"/>
      <c r="C8416" s="1"/>
    </row>
    <row r="8417" spans="2:3" x14ac:dyDescent="0.3">
      <c r="B8417" s="1"/>
      <c r="C8417" s="1"/>
    </row>
    <row r="8418" spans="2:3" x14ac:dyDescent="0.3">
      <c r="B8418" s="1"/>
      <c r="C8418" s="1"/>
    </row>
    <row r="8419" spans="2:3" x14ac:dyDescent="0.3">
      <c r="B8419" s="1"/>
      <c r="C8419" s="1"/>
    </row>
    <row r="8420" spans="2:3" x14ac:dyDescent="0.3">
      <c r="B8420" s="1"/>
      <c r="C8420" s="1"/>
    </row>
    <row r="8421" spans="2:3" x14ac:dyDescent="0.3">
      <c r="B8421" s="1"/>
      <c r="C8421" s="1"/>
    </row>
    <row r="8422" spans="2:3" x14ac:dyDescent="0.3">
      <c r="B8422" s="1"/>
      <c r="C8422" s="1"/>
    </row>
    <row r="8423" spans="2:3" x14ac:dyDescent="0.3">
      <c r="B8423" s="1"/>
      <c r="C8423" s="1"/>
    </row>
    <row r="8424" spans="2:3" x14ac:dyDescent="0.3">
      <c r="B8424" s="1"/>
      <c r="C8424" s="1"/>
    </row>
    <row r="8425" spans="2:3" x14ac:dyDescent="0.3">
      <c r="B8425" s="1"/>
      <c r="C8425" s="1"/>
    </row>
    <row r="8426" spans="2:3" x14ac:dyDescent="0.3">
      <c r="B8426" s="1"/>
      <c r="C8426" s="1"/>
    </row>
    <row r="8427" spans="2:3" x14ac:dyDescent="0.3">
      <c r="B8427" s="1"/>
      <c r="C8427" s="1"/>
    </row>
    <row r="8428" spans="2:3" x14ac:dyDescent="0.3">
      <c r="B8428" s="1"/>
      <c r="C8428" s="1"/>
    </row>
    <row r="8429" spans="2:3" x14ac:dyDescent="0.3">
      <c r="B8429" s="1"/>
      <c r="C8429" s="1"/>
    </row>
    <row r="8430" spans="2:3" x14ac:dyDescent="0.3">
      <c r="B8430" s="1"/>
      <c r="C8430" s="1"/>
    </row>
    <row r="8431" spans="2:3" x14ac:dyDescent="0.3">
      <c r="B8431" s="1"/>
      <c r="C8431" s="1"/>
    </row>
    <row r="8432" spans="2:3" x14ac:dyDescent="0.3">
      <c r="B8432" s="1"/>
      <c r="C8432" s="1"/>
    </row>
    <row r="8433" spans="2:3" x14ac:dyDescent="0.3">
      <c r="B8433" s="1"/>
      <c r="C8433" s="1"/>
    </row>
    <row r="8434" spans="2:3" x14ac:dyDescent="0.3">
      <c r="B8434" s="1"/>
      <c r="C8434" s="1"/>
    </row>
    <row r="8435" spans="2:3" x14ac:dyDescent="0.3">
      <c r="B8435" s="1"/>
      <c r="C8435" s="1"/>
    </row>
    <row r="8436" spans="2:3" x14ac:dyDescent="0.3">
      <c r="B8436" s="1"/>
      <c r="C8436" s="1"/>
    </row>
    <row r="8437" spans="2:3" x14ac:dyDescent="0.3">
      <c r="B8437" s="1"/>
      <c r="C8437" s="1"/>
    </row>
    <row r="8438" spans="2:3" x14ac:dyDescent="0.3">
      <c r="B8438" s="1"/>
      <c r="C8438" s="1"/>
    </row>
    <row r="8439" spans="2:3" x14ac:dyDescent="0.3">
      <c r="B8439" s="1"/>
      <c r="C8439" s="1"/>
    </row>
    <row r="8440" spans="2:3" x14ac:dyDescent="0.3">
      <c r="B8440" s="1"/>
      <c r="C8440" s="1"/>
    </row>
    <row r="8441" spans="2:3" x14ac:dyDescent="0.3">
      <c r="B8441" s="1"/>
      <c r="C8441" s="1"/>
    </row>
    <row r="8442" spans="2:3" x14ac:dyDescent="0.3">
      <c r="B8442" s="1"/>
      <c r="C8442" s="1"/>
    </row>
    <row r="8443" spans="2:3" x14ac:dyDescent="0.3">
      <c r="B8443" s="1"/>
      <c r="C8443" s="1"/>
    </row>
    <row r="8444" spans="2:3" x14ac:dyDescent="0.3">
      <c r="B8444" s="1"/>
      <c r="C8444" s="1"/>
    </row>
    <row r="8445" spans="2:3" x14ac:dyDescent="0.3">
      <c r="B8445" s="1"/>
      <c r="C8445" s="1"/>
    </row>
    <row r="8446" spans="2:3" x14ac:dyDescent="0.3">
      <c r="B8446" s="1"/>
      <c r="C8446" s="1"/>
    </row>
    <row r="8447" spans="2:3" x14ac:dyDescent="0.3">
      <c r="B8447" s="1"/>
      <c r="C8447" s="1"/>
    </row>
    <row r="8448" spans="2:3" x14ac:dyDescent="0.3">
      <c r="B8448" s="1"/>
      <c r="C8448" s="1"/>
    </row>
    <row r="8449" spans="2:3" x14ac:dyDescent="0.3">
      <c r="B8449" s="1"/>
      <c r="C8449" s="1"/>
    </row>
    <row r="8450" spans="2:3" x14ac:dyDescent="0.3">
      <c r="B8450" s="1"/>
      <c r="C8450" s="1"/>
    </row>
    <row r="8451" spans="2:3" x14ac:dyDescent="0.3">
      <c r="B8451" s="1"/>
      <c r="C8451" s="1"/>
    </row>
    <row r="8452" spans="2:3" x14ac:dyDescent="0.3">
      <c r="B8452" s="1"/>
      <c r="C8452" s="1"/>
    </row>
    <row r="8453" spans="2:3" x14ac:dyDescent="0.3">
      <c r="B8453" s="1"/>
      <c r="C8453" s="1"/>
    </row>
    <row r="8454" spans="2:3" x14ac:dyDescent="0.3">
      <c r="B8454" s="1"/>
      <c r="C8454" s="1"/>
    </row>
    <row r="8455" spans="2:3" x14ac:dyDescent="0.3">
      <c r="B8455" s="1"/>
      <c r="C8455" s="1"/>
    </row>
    <row r="8456" spans="2:3" x14ac:dyDescent="0.3">
      <c r="B8456" s="1"/>
      <c r="C8456" s="1"/>
    </row>
    <row r="8457" spans="2:3" x14ac:dyDescent="0.3">
      <c r="B8457" s="1"/>
      <c r="C8457" s="1"/>
    </row>
    <row r="8458" spans="2:3" x14ac:dyDescent="0.3">
      <c r="B8458" s="1"/>
      <c r="C8458" s="1"/>
    </row>
    <row r="8459" spans="2:3" x14ac:dyDescent="0.3">
      <c r="B8459" s="1"/>
      <c r="C8459" s="1"/>
    </row>
    <row r="8460" spans="2:3" x14ac:dyDescent="0.3">
      <c r="B8460" s="1"/>
      <c r="C8460" s="1"/>
    </row>
    <row r="8461" spans="2:3" x14ac:dyDescent="0.3">
      <c r="B8461" s="1"/>
      <c r="C8461" s="1"/>
    </row>
    <row r="8462" spans="2:3" x14ac:dyDescent="0.3">
      <c r="B8462" s="1"/>
      <c r="C8462" s="1"/>
    </row>
    <row r="8463" spans="2:3" x14ac:dyDescent="0.3">
      <c r="B8463" s="1"/>
      <c r="C8463" s="1"/>
    </row>
    <row r="8464" spans="2:3" x14ac:dyDescent="0.3">
      <c r="B8464" s="1"/>
      <c r="C8464" s="1"/>
    </row>
    <row r="8465" spans="2:3" x14ac:dyDescent="0.3">
      <c r="B8465" s="1"/>
      <c r="C8465" s="1"/>
    </row>
    <row r="8466" spans="2:3" x14ac:dyDescent="0.3">
      <c r="B8466" s="1"/>
      <c r="C8466" s="1"/>
    </row>
    <row r="8467" spans="2:3" x14ac:dyDescent="0.3">
      <c r="B8467" s="1"/>
      <c r="C8467" s="1"/>
    </row>
    <row r="8468" spans="2:3" x14ac:dyDescent="0.3">
      <c r="B8468" s="1"/>
      <c r="C8468" s="1"/>
    </row>
    <row r="8469" spans="2:3" x14ac:dyDescent="0.3">
      <c r="B8469" s="1"/>
      <c r="C8469" s="1"/>
    </row>
    <row r="8470" spans="2:3" x14ac:dyDescent="0.3">
      <c r="B8470" s="1"/>
      <c r="C8470" s="1"/>
    </row>
    <row r="8471" spans="2:3" x14ac:dyDescent="0.3">
      <c r="B8471" s="1"/>
      <c r="C8471" s="1"/>
    </row>
    <row r="8472" spans="2:3" x14ac:dyDescent="0.3">
      <c r="B8472" s="1"/>
      <c r="C8472" s="1"/>
    </row>
    <row r="8473" spans="2:3" x14ac:dyDescent="0.3">
      <c r="B8473" s="1"/>
      <c r="C8473" s="1"/>
    </row>
    <row r="8474" spans="2:3" x14ac:dyDescent="0.3">
      <c r="B8474" s="1"/>
      <c r="C8474" s="1"/>
    </row>
    <row r="8475" spans="2:3" x14ac:dyDescent="0.3">
      <c r="B8475" s="1"/>
      <c r="C8475" s="1"/>
    </row>
    <row r="8476" spans="2:3" x14ac:dyDescent="0.3">
      <c r="B8476" s="1"/>
      <c r="C8476" s="1"/>
    </row>
    <row r="8477" spans="2:3" x14ac:dyDescent="0.3">
      <c r="B8477" s="1"/>
      <c r="C8477" s="1"/>
    </row>
    <row r="8478" spans="2:3" x14ac:dyDescent="0.3">
      <c r="B8478" s="1"/>
      <c r="C8478" s="1"/>
    </row>
    <row r="8479" spans="2:3" x14ac:dyDescent="0.3">
      <c r="B8479" s="1"/>
      <c r="C8479" s="1"/>
    </row>
    <row r="8480" spans="2:3" x14ac:dyDescent="0.3">
      <c r="B8480" s="1"/>
      <c r="C8480" s="1"/>
    </row>
    <row r="8481" spans="2:3" x14ac:dyDescent="0.3">
      <c r="B8481" s="1"/>
      <c r="C8481" s="1"/>
    </row>
    <row r="8482" spans="2:3" x14ac:dyDescent="0.3">
      <c r="B8482" s="1"/>
      <c r="C8482" s="1"/>
    </row>
    <row r="8483" spans="2:3" x14ac:dyDescent="0.3">
      <c r="B8483" s="1"/>
      <c r="C8483" s="1"/>
    </row>
    <row r="8484" spans="2:3" x14ac:dyDescent="0.3">
      <c r="B8484" s="1"/>
      <c r="C8484" s="1"/>
    </row>
    <row r="8485" spans="2:3" x14ac:dyDescent="0.3">
      <c r="B8485" s="1"/>
      <c r="C8485" s="1"/>
    </row>
    <row r="8486" spans="2:3" x14ac:dyDescent="0.3">
      <c r="B8486" s="1"/>
      <c r="C8486" s="1"/>
    </row>
    <row r="8487" spans="2:3" x14ac:dyDescent="0.3">
      <c r="B8487" s="1"/>
      <c r="C8487" s="1"/>
    </row>
    <row r="8488" spans="2:3" x14ac:dyDescent="0.3">
      <c r="B8488" s="1"/>
      <c r="C8488" s="1"/>
    </row>
    <row r="8489" spans="2:3" x14ac:dyDescent="0.3">
      <c r="B8489" s="1"/>
      <c r="C8489" s="1"/>
    </row>
    <row r="8490" spans="2:3" x14ac:dyDescent="0.3">
      <c r="B8490" s="1"/>
      <c r="C8490" s="1"/>
    </row>
    <row r="8491" spans="2:3" x14ac:dyDescent="0.3">
      <c r="B8491" s="1"/>
      <c r="C8491" s="1"/>
    </row>
    <row r="8492" spans="2:3" x14ac:dyDescent="0.3">
      <c r="B8492" s="1"/>
      <c r="C8492" s="1"/>
    </row>
    <row r="8493" spans="2:3" x14ac:dyDescent="0.3">
      <c r="B8493" s="1"/>
      <c r="C8493" s="1"/>
    </row>
    <row r="8494" spans="2:3" x14ac:dyDescent="0.3">
      <c r="B8494" s="1"/>
      <c r="C8494" s="1"/>
    </row>
    <row r="8495" spans="2:3" x14ac:dyDescent="0.3">
      <c r="B8495" s="1"/>
      <c r="C8495" s="1"/>
    </row>
    <row r="8496" spans="2:3" x14ac:dyDescent="0.3">
      <c r="B8496" s="1"/>
      <c r="C8496" s="1"/>
    </row>
    <row r="8497" spans="2:3" x14ac:dyDescent="0.3">
      <c r="B8497" s="1"/>
      <c r="C8497" s="1"/>
    </row>
    <row r="8498" spans="2:3" x14ac:dyDescent="0.3">
      <c r="B8498" s="1"/>
      <c r="C8498" s="1"/>
    </row>
    <row r="8499" spans="2:3" x14ac:dyDescent="0.3">
      <c r="B8499" s="1"/>
      <c r="C8499" s="1"/>
    </row>
    <row r="8500" spans="2:3" x14ac:dyDescent="0.3">
      <c r="B8500" s="1"/>
      <c r="C8500" s="1"/>
    </row>
    <row r="8501" spans="2:3" x14ac:dyDescent="0.3">
      <c r="B8501" s="1"/>
      <c r="C8501" s="1"/>
    </row>
    <row r="8502" spans="2:3" x14ac:dyDescent="0.3">
      <c r="B8502" s="1"/>
      <c r="C8502" s="1"/>
    </row>
    <row r="8503" spans="2:3" x14ac:dyDescent="0.3">
      <c r="B8503" s="1"/>
      <c r="C8503" s="1"/>
    </row>
    <row r="8504" spans="2:3" x14ac:dyDescent="0.3">
      <c r="B8504" s="1"/>
      <c r="C8504" s="1"/>
    </row>
    <row r="8505" spans="2:3" x14ac:dyDescent="0.3">
      <c r="B8505" s="1"/>
      <c r="C8505" s="1"/>
    </row>
    <row r="8506" spans="2:3" x14ac:dyDescent="0.3">
      <c r="B8506" s="1"/>
      <c r="C8506" s="1"/>
    </row>
    <row r="8507" spans="2:3" x14ac:dyDescent="0.3">
      <c r="B8507" s="1"/>
      <c r="C8507" s="1"/>
    </row>
    <row r="8508" spans="2:3" x14ac:dyDescent="0.3">
      <c r="B8508" s="1"/>
      <c r="C8508" s="1"/>
    </row>
    <row r="8509" spans="2:3" x14ac:dyDescent="0.3">
      <c r="B8509" s="1"/>
      <c r="C8509" s="1"/>
    </row>
    <row r="8510" spans="2:3" x14ac:dyDescent="0.3">
      <c r="B8510" s="1"/>
      <c r="C8510" s="1"/>
    </row>
    <row r="8511" spans="2:3" x14ac:dyDescent="0.3">
      <c r="B8511" s="1"/>
      <c r="C8511" s="1"/>
    </row>
    <row r="8512" spans="2:3" x14ac:dyDescent="0.3">
      <c r="B8512" s="1"/>
      <c r="C8512" s="1"/>
    </row>
    <row r="8513" spans="2:3" x14ac:dyDescent="0.3">
      <c r="B8513" s="1"/>
      <c r="C8513" s="1"/>
    </row>
    <row r="8514" spans="2:3" x14ac:dyDescent="0.3">
      <c r="B8514" s="1"/>
      <c r="C8514" s="1"/>
    </row>
    <row r="8515" spans="2:3" x14ac:dyDescent="0.3">
      <c r="B8515" s="1"/>
      <c r="C8515" s="1"/>
    </row>
    <row r="8516" spans="2:3" x14ac:dyDescent="0.3">
      <c r="B8516" s="1"/>
      <c r="C8516" s="1"/>
    </row>
    <row r="8517" spans="2:3" x14ac:dyDescent="0.3">
      <c r="B8517" s="1"/>
      <c r="C8517" s="1"/>
    </row>
    <row r="8518" spans="2:3" x14ac:dyDescent="0.3">
      <c r="B8518" s="1"/>
      <c r="C8518" s="1"/>
    </row>
    <row r="8519" spans="2:3" x14ac:dyDescent="0.3">
      <c r="B8519" s="1"/>
      <c r="C8519" s="1"/>
    </row>
    <row r="8520" spans="2:3" x14ac:dyDescent="0.3">
      <c r="B8520" s="1"/>
      <c r="C8520" s="1"/>
    </row>
    <row r="8521" spans="2:3" x14ac:dyDescent="0.3">
      <c r="B8521" s="1"/>
      <c r="C8521" s="1"/>
    </row>
    <row r="8522" spans="2:3" x14ac:dyDescent="0.3">
      <c r="B8522" s="1"/>
      <c r="C8522" s="1"/>
    </row>
    <row r="8523" spans="2:3" x14ac:dyDescent="0.3">
      <c r="B8523" s="1"/>
      <c r="C8523" s="1"/>
    </row>
    <row r="8524" spans="2:3" x14ac:dyDescent="0.3">
      <c r="B8524" s="1"/>
      <c r="C8524" s="1"/>
    </row>
    <row r="8525" spans="2:3" x14ac:dyDescent="0.3">
      <c r="B8525" s="1"/>
      <c r="C8525" s="1"/>
    </row>
    <row r="8526" spans="2:3" x14ac:dyDescent="0.3">
      <c r="B8526" s="1"/>
      <c r="C8526" s="1"/>
    </row>
    <row r="8527" spans="2:3" x14ac:dyDescent="0.3">
      <c r="B8527" s="1"/>
      <c r="C8527" s="1"/>
    </row>
    <row r="8528" spans="2:3" x14ac:dyDescent="0.3">
      <c r="B8528" s="1"/>
      <c r="C8528" s="1"/>
    </row>
    <row r="8529" spans="2:3" x14ac:dyDescent="0.3">
      <c r="B8529" s="1"/>
      <c r="C8529" s="1"/>
    </row>
    <row r="8530" spans="2:3" x14ac:dyDescent="0.3">
      <c r="B8530" s="1"/>
      <c r="C8530" s="1"/>
    </row>
    <row r="8531" spans="2:3" x14ac:dyDescent="0.3">
      <c r="B8531" s="1"/>
      <c r="C8531" s="1"/>
    </row>
    <row r="8532" spans="2:3" x14ac:dyDescent="0.3">
      <c r="B8532" s="1"/>
      <c r="C8532" s="1"/>
    </row>
    <row r="8533" spans="2:3" x14ac:dyDescent="0.3">
      <c r="B8533" s="1"/>
      <c r="C8533" s="1"/>
    </row>
    <row r="8534" spans="2:3" x14ac:dyDescent="0.3">
      <c r="B8534" s="1"/>
      <c r="C8534" s="1"/>
    </row>
    <row r="8535" spans="2:3" x14ac:dyDescent="0.3">
      <c r="B8535" s="1"/>
      <c r="C8535" s="1"/>
    </row>
    <row r="8536" spans="2:3" x14ac:dyDescent="0.3">
      <c r="B8536" s="1"/>
      <c r="C8536" s="1"/>
    </row>
    <row r="8537" spans="2:3" x14ac:dyDescent="0.3">
      <c r="B8537" s="1"/>
      <c r="C8537" s="1"/>
    </row>
    <row r="8538" spans="2:3" x14ac:dyDescent="0.3">
      <c r="B8538" s="1"/>
      <c r="C8538" s="1"/>
    </row>
    <row r="8539" spans="2:3" x14ac:dyDescent="0.3">
      <c r="B8539" s="1"/>
      <c r="C8539" s="1"/>
    </row>
    <row r="8540" spans="2:3" x14ac:dyDescent="0.3">
      <c r="B8540" s="1"/>
      <c r="C8540" s="1"/>
    </row>
    <row r="8541" spans="2:3" x14ac:dyDescent="0.3">
      <c r="B8541" s="1"/>
      <c r="C8541" s="1"/>
    </row>
    <row r="8542" spans="2:3" x14ac:dyDescent="0.3">
      <c r="B8542" s="1"/>
      <c r="C8542" s="1"/>
    </row>
    <row r="8543" spans="2:3" x14ac:dyDescent="0.3">
      <c r="B8543" s="1"/>
      <c r="C8543" s="1"/>
    </row>
    <row r="8544" spans="2:3" x14ac:dyDescent="0.3">
      <c r="B8544" s="1"/>
      <c r="C8544" s="1"/>
    </row>
    <row r="8545" spans="2:3" x14ac:dyDescent="0.3">
      <c r="B8545" s="1"/>
      <c r="C8545" s="1"/>
    </row>
    <row r="8546" spans="2:3" x14ac:dyDescent="0.3">
      <c r="B8546" s="1"/>
      <c r="C8546" s="1"/>
    </row>
    <row r="8547" spans="2:3" x14ac:dyDescent="0.3">
      <c r="B8547" s="1"/>
      <c r="C8547" s="1"/>
    </row>
    <row r="8548" spans="2:3" x14ac:dyDescent="0.3">
      <c r="B8548" s="1"/>
      <c r="C8548" s="1"/>
    </row>
    <row r="8549" spans="2:3" x14ac:dyDescent="0.3">
      <c r="B8549" s="1"/>
      <c r="C8549" s="1"/>
    </row>
    <row r="8550" spans="2:3" x14ac:dyDescent="0.3">
      <c r="B8550" s="1"/>
      <c r="C8550" s="1"/>
    </row>
    <row r="8551" spans="2:3" x14ac:dyDescent="0.3">
      <c r="B8551" s="1"/>
      <c r="C8551" s="1"/>
    </row>
    <row r="8552" spans="2:3" x14ac:dyDescent="0.3">
      <c r="B8552" s="1"/>
      <c r="C8552" s="1"/>
    </row>
    <row r="8553" spans="2:3" x14ac:dyDescent="0.3">
      <c r="B8553" s="1"/>
      <c r="C8553" s="1"/>
    </row>
    <row r="8554" spans="2:3" x14ac:dyDescent="0.3">
      <c r="B8554" s="1"/>
      <c r="C8554" s="1"/>
    </row>
    <row r="8555" spans="2:3" x14ac:dyDescent="0.3">
      <c r="B8555" s="1"/>
      <c r="C8555" s="1"/>
    </row>
    <row r="8556" spans="2:3" x14ac:dyDescent="0.3">
      <c r="B8556" s="1"/>
      <c r="C8556" s="1"/>
    </row>
    <row r="8557" spans="2:3" x14ac:dyDescent="0.3">
      <c r="B8557" s="1"/>
      <c r="C8557" s="1"/>
    </row>
    <row r="8558" spans="2:3" x14ac:dyDescent="0.3">
      <c r="B8558" s="1"/>
      <c r="C8558" s="1"/>
    </row>
    <row r="8559" spans="2:3" x14ac:dyDescent="0.3">
      <c r="B8559" s="1"/>
      <c r="C8559" s="1"/>
    </row>
    <row r="8560" spans="2:3" x14ac:dyDescent="0.3">
      <c r="B8560" s="1"/>
      <c r="C8560" s="1"/>
    </row>
    <row r="8561" spans="2:3" x14ac:dyDescent="0.3">
      <c r="B8561" s="1"/>
      <c r="C8561" s="1"/>
    </row>
    <row r="8562" spans="2:3" x14ac:dyDescent="0.3">
      <c r="B8562" s="1"/>
      <c r="C8562" s="1"/>
    </row>
    <row r="8563" spans="2:3" x14ac:dyDescent="0.3">
      <c r="B8563" s="1"/>
      <c r="C8563" s="1"/>
    </row>
    <row r="8564" spans="2:3" x14ac:dyDescent="0.3">
      <c r="B8564" s="1"/>
      <c r="C8564" s="1"/>
    </row>
    <row r="8565" spans="2:3" x14ac:dyDescent="0.3">
      <c r="B8565" s="1"/>
      <c r="C8565" s="1"/>
    </row>
    <row r="8566" spans="2:3" x14ac:dyDescent="0.3">
      <c r="B8566" s="1"/>
      <c r="C8566" s="1"/>
    </row>
    <row r="8567" spans="2:3" x14ac:dyDescent="0.3">
      <c r="B8567" s="1"/>
      <c r="C8567" s="1"/>
    </row>
    <row r="8568" spans="2:3" x14ac:dyDescent="0.3">
      <c r="B8568" s="1"/>
      <c r="C8568" s="1"/>
    </row>
    <row r="8569" spans="2:3" x14ac:dyDescent="0.3">
      <c r="B8569" s="1"/>
      <c r="C8569" s="1"/>
    </row>
    <row r="8570" spans="2:3" x14ac:dyDescent="0.3">
      <c r="B8570" s="1"/>
      <c r="C8570" s="1"/>
    </row>
    <row r="8571" spans="2:3" x14ac:dyDescent="0.3">
      <c r="B8571" s="1"/>
      <c r="C8571" s="1"/>
    </row>
    <row r="8572" spans="2:3" x14ac:dyDescent="0.3">
      <c r="B8572" s="1"/>
      <c r="C8572" s="1"/>
    </row>
    <row r="8573" spans="2:3" x14ac:dyDescent="0.3">
      <c r="B8573" s="1"/>
      <c r="C8573" s="1"/>
    </row>
    <row r="8574" spans="2:3" x14ac:dyDescent="0.3">
      <c r="B8574" s="1"/>
      <c r="C8574" s="1"/>
    </row>
    <row r="8575" spans="2:3" x14ac:dyDescent="0.3">
      <c r="B8575" s="1"/>
      <c r="C8575" s="1"/>
    </row>
    <row r="8576" spans="2:3" x14ac:dyDescent="0.3">
      <c r="B8576" s="1"/>
      <c r="C8576" s="1"/>
    </row>
    <row r="8577" spans="2:3" x14ac:dyDescent="0.3">
      <c r="B8577" s="1"/>
      <c r="C8577" s="1"/>
    </row>
    <row r="8578" spans="2:3" x14ac:dyDescent="0.3">
      <c r="B8578" s="1"/>
      <c r="C8578" s="1"/>
    </row>
    <row r="8579" spans="2:3" x14ac:dyDescent="0.3">
      <c r="B8579" s="1"/>
      <c r="C8579" s="1"/>
    </row>
    <row r="8580" spans="2:3" x14ac:dyDescent="0.3">
      <c r="B8580" s="1"/>
      <c r="C8580" s="1"/>
    </row>
    <row r="8581" spans="2:3" x14ac:dyDescent="0.3">
      <c r="B8581" s="1"/>
      <c r="C8581" s="1"/>
    </row>
    <row r="8582" spans="2:3" x14ac:dyDescent="0.3">
      <c r="B8582" s="1"/>
      <c r="C8582" s="1"/>
    </row>
    <row r="8583" spans="2:3" x14ac:dyDescent="0.3">
      <c r="B8583" s="1"/>
      <c r="C8583" s="1"/>
    </row>
    <row r="8584" spans="2:3" x14ac:dyDescent="0.3">
      <c r="B8584" s="1"/>
      <c r="C8584" s="1"/>
    </row>
    <row r="8585" spans="2:3" x14ac:dyDescent="0.3">
      <c r="B8585" s="1"/>
      <c r="C8585" s="1"/>
    </row>
    <row r="8586" spans="2:3" x14ac:dyDescent="0.3">
      <c r="B8586" s="1"/>
      <c r="C8586" s="1"/>
    </row>
    <row r="8587" spans="2:3" x14ac:dyDescent="0.3">
      <c r="B8587" s="1"/>
      <c r="C8587" s="1"/>
    </row>
    <row r="8588" spans="2:3" x14ac:dyDescent="0.3">
      <c r="B8588" s="1"/>
      <c r="C8588" s="1"/>
    </row>
    <row r="8589" spans="2:3" x14ac:dyDescent="0.3">
      <c r="B8589" s="1"/>
      <c r="C8589" s="1"/>
    </row>
    <row r="8590" spans="2:3" x14ac:dyDescent="0.3">
      <c r="B8590" s="1"/>
      <c r="C8590" s="1"/>
    </row>
    <row r="8591" spans="2:3" x14ac:dyDescent="0.3">
      <c r="B8591" s="1"/>
      <c r="C8591" s="1"/>
    </row>
    <row r="8592" spans="2:3" x14ac:dyDescent="0.3">
      <c r="B8592" s="1"/>
      <c r="C8592" s="1"/>
    </row>
    <row r="8593" spans="2:3" x14ac:dyDescent="0.3">
      <c r="B8593" s="1"/>
      <c r="C8593" s="1"/>
    </row>
    <row r="8594" spans="2:3" x14ac:dyDescent="0.3">
      <c r="B8594" s="1"/>
      <c r="C8594" s="1"/>
    </row>
    <row r="8595" spans="2:3" x14ac:dyDescent="0.3">
      <c r="B8595" s="1"/>
      <c r="C8595" s="1"/>
    </row>
    <row r="8596" spans="2:3" x14ac:dyDescent="0.3">
      <c r="B8596" s="1"/>
      <c r="C8596" s="1"/>
    </row>
    <row r="8597" spans="2:3" x14ac:dyDescent="0.3">
      <c r="B8597" s="1"/>
      <c r="C8597" s="1"/>
    </row>
    <row r="8598" spans="2:3" x14ac:dyDescent="0.3">
      <c r="B8598" s="1"/>
      <c r="C8598" s="1"/>
    </row>
    <row r="8599" spans="2:3" x14ac:dyDescent="0.3">
      <c r="B8599" s="1"/>
      <c r="C8599" s="1"/>
    </row>
    <row r="8600" spans="2:3" x14ac:dyDescent="0.3">
      <c r="B8600" s="1"/>
      <c r="C8600" s="1"/>
    </row>
    <row r="8601" spans="2:3" x14ac:dyDescent="0.3">
      <c r="B8601" s="1"/>
      <c r="C8601" s="1"/>
    </row>
    <row r="8602" spans="2:3" x14ac:dyDescent="0.3">
      <c r="B8602" s="1"/>
      <c r="C8602" s="1"/>
    </row>
    <row r="8603" spans="2:3" x14ac:dyDescent="0.3">
      <c r="B8603" s="1"/>
      <c r="C8603" s="1"/>
    </row>
    <row r="8604" spans="2:3" x14ac:dyDescent="0.3">
      <c r="B8604" s="1"/>
      <c r="C8604" s="1"/>
    </row>
    <row r="8605" spans="2:3" x14ac:dyDescent="0.3">
      <c r="B8605" s="1"/>
      <c r="C8605" s="1"/>
    </row>
    <row r="8606" spans="2:3" x14ac:dyDescent="0.3">
      <c r="B8606" s="1"/>
      <c r="C8606" s="1"/>
    </row>
    <row r="8607" spans="2:3" x14ac:dyDescent="0.3">
      <c r="B8607" s="1"/>
      <c r="C8607" s="1"/>
    </row>
    <row r="8608" spans="2:3" x14ac:dyDescent="0.3">
      <c r="B8608" s="1"/>
      <c r="C8608" s="1"/>
    </row>
    <row r="8609" spans="2:3" x14ac:dyDescent="0.3">
      <c r="B8609" s="1"/>
      <c r="C8609" s="1"/>
    </row>
    <row r="8610" spans="2:3" x14ac:dyDescent="0.3">
      <c r="B8610" s="1"/>
      <c r="C8610" s="1"/>
    </row>
    <row r="8611" spans="2:3" x14ac:dyDescent="0.3">
      <c r="B8611" s="1"/>
      <c r="C8611" s="1"/>
    </row>
    <row r="8612" spans="2:3" x14ac:dyDescent="0.3">
      <c r="B8612" s="1"/>
      <c r="C8612" s="1"/>
    </row>
    <row r="8613" spans="2:3" x14ac:dyDescent="0.3">
      <c r="B8613" s="1"/>
      <c r="C8613" s="1"/>
    </row>
    <row r="8614" spans="2:3" x14ac:dyDescent="0.3">
      <c r="B8614" s="1"/>
      <c r="C8614" s="1"/>
    </row>
    <row r="8615" spans="2:3" x14ac:dyDescent="0.3">
      <c r="B8615" s="1"/>
      <c r="C8615" s="1"/>
    </row>
    <row r="8616" spans="2:3" x14ac:dyDescent="0.3">
      <c r="B8616" s="1"/>
      <c r="C8616" s="1"/>
    </row>
    <row r="8617" spans="2:3" x14ac:dyDescent="0.3">
      <c r="B8617" s="1"/>
      <c r="C8617" s="1"/>
    </row>
    <row r="8618" spans="2:3" x14ac:dyDescent="0.3">
      <c r="B8618" s="1"/>
      <c r="C8618" s="1"/>
    </row>
    <row r="8619" spans="2:3" x14ac:dyDescent="0.3">
      <c r="B8619" s="1"/>
      <c r="C8619" s="1"/>
    </row>
    <row r="8620" spans="2:3" x14ac:dyDescent="0.3">
      <c r="B8620" s="1"/>
      <c r="C8620" s="1"/>
    </row>
    <row r="8621" spans="2:3" x14ac:dyDescent="0.3">
      <c r="B8621" s="1"/>
      <c r="C8621" s="1"/>
    </row>
    <row r="8622" spans="2:3" x14ac:dyDescent="0.3">
      <c r="B8622" s="1"/>
      <c r="C8622" s="1"/>
    </row>
    <row r="8623" spans="2:3" x14ac:dyDescent="0.3">
      <c r="B8623" s="1"/>
      <c r="C8623" s="1"/>
    </row>
    <row r="8624" spans="2:3" x14ac:dyDescent="0.3">
      <c r="B8624" s="1"/>
      <c r="C8624" s="1"/>
    </row>
    <row r="8625" spans="2:3" x14ac:dyDescent="0.3">
      <c r="B8625" s="1"/>
      <c r="C8625" s="1"/>
    </row>
    <row r="8626" spans="2:3" x14ac:dyDescent="0.3">
      <c r="B8626" s="1"/>
      <c r="C8626" s="1"/>
    </row>
    <row r="8627" spans="2:3" x14ac:dyDescent="0.3">
      <c r="B8627" s="1"/>
      <c r="C8627" s="1"/>
    </row>
    <row r="8628" spans="2:3" x14ac:dyDescent="0.3">
      <c r="B8628" s="1"/>
      <c r="C8628" s="1"/>
    </row>
    <row r="8629" spans="2:3" x14ac:dyDescent="0.3">
      <c r="B8629" s="1"/>
      <c r="C8629" s="1"/>
    </row>
    <row r="8630" spans="2:3" x14ac:dyDescent="0.3">
      <c r="B8630" s="1"/>
      <c r="C8630" s="1"/>
    </row>
    <row r="8631" spans="2:3" x14ac:dyDescent="0.3">
      <c r="B8631" s="1"/>
      <c r="C8631" s="1"/>
    </row>
    <row r="8632" spans="2:3" x14ac:dyDescent="0.3">
      <c r="B8632" s="1"/>
      <c r="C8632" s="1"/>
    </row>
    <row r="8633" spans="2:3" x14ac:dyDescent="0.3">
      <c r="B8633" s="1"/>
      <c r="C8633" s="1"/>
    </row>
    <row r="8634" spans="2:3" x14ac:dyDescent="0.3">
      <c r="B8634" s="1"/>
      <c r="C8634" s="1"/>
    </row>
    <row r="8635" spans="2:3" x14ac:dyDescent="0.3">
      <c r="B8635" s="1"/>
      <c r="C8635" s="1"/>
    </row>
    <row r="8636" spans="2:3" x14ac:dyDescent="0.3">
      <c r="B8636" s="1"/>
      <c r="C8636" s="1"/>
    </row>
    <row r="8637" spans="2:3" x14ac:dyDescent="0.3">
      <c r="B8637" s="1"/>
      <c r="C8637" s="1"/>
    </row>
    <row r="8638" spans="2:3" x14ac:dyDescent="0.3">
      <c r="B8638" s="1"/>
      <c r="C8638" s="1"/>
    </row>
    <row r="8639" spans="2:3" x14ac:dyDescent="0.3">
      <c r="B8639" s="1"/>
      <c r="C8639" s="1"/>
    </row>
    <row r="8640" spans="2:3" x14ac:dyDescent="0.3">
      <c r="B8640" s="1"/>
      <c r="C8640" s="1"/>
    </row>
    <row r="8641" spans="2:3" x14ac:dyDescent="0.3">
      <c r="B8641" s="1"/>
      <c r="C8641" s="1"/>
    </row>
    <row r="8642" spans="2:3" x14ac:dyDescent="0.3">
      <c r="B8642" s="1"/>
      <c r="C8642" s="1"/>
    </row>
    <row r="8643" spans="2:3" x14ac:dyDescent="0.3">
      <c r="B8643" s="1"/>
      <c r="C8643" s="1"/>
    </row>
    <row r="8644" spans="2:3" x14ac:dyDescent="0.3">
      <c r="B8644" s="1"/>
      <c r="C8644" s="1"/>
    </row>
    <row r="8645" spans="2:3" x14ac:dyDescent="0.3">
      <c r="B8645" s="1"/>
      <c r="C8645" s="1"/>
    </row>
    <row r="8646" spans="2:3" x14ac:dyDescent="0.3">
      <c r="B8646" s="1"/>
      <c r="C8646" s="1"/>
    </row>
    <row r="8647" spans="2:3" x14ac:dyDescent="0.3">
      <c r="B8647" s="1"/>
      <c r="C8647" s="1"/>
    </row>
    <row r="8648" spans="2:3" x14ac:dyDescent="0.3">
      <c r="B8648" s="1"/>
      <c r="C8648" s="1"/>
    </row>
    <row r="8649" spans="2:3" x14ac:dyDescent="0.3">
      <c r="B8649" s="1"/>
      <c r="C8649" s="1"/>
    </row>
    <row r="8650" spans="2:3" x14ac:dyDescent="0.3">
      <c r="B8650" s="1"/>
      <c r="C8650" s="1"/>
    </row>
    <row r="8651" spans="2:3" x14ac:dyDescent="0.3">
      <c r="B8651" s="1"/>
      <c r="C8651" s="1"/>
    </row>
    <row r="8652" spans="2:3" x14ac:dyDescent="0.3">
      <c r="B8652" s="1"/>
      <c r="C8652" s="1"/>
    </row>
    <row r="8653" spans="2:3" x14ac:dyDescent="0.3">
      <c r="B8653" s="1"/>
      <c r="C8653" s="1"/>
    </row>
    <row r="8654" spans="2:3" x14ac:dyDescent="0.3">
      <c r="B8654" s="1"/>
      <c r="C8654" s="1"/>
    </row>
    <row r="8655" spans="2:3" x14ac:dyDescent="0.3">
      <c r="B8655" s="1"/>
      <c r="C8655" s="1"/>
    </row>
    <row r="8656" spans="2:3" x14ac:dyDescent="0.3">
      <c r="B8656" s="1"/>
      <c r="C8656" s="1"/>
    </row>
    <row r="8657" spans="2:3" x14ac:dyDescent="0.3">
      <c r="B8657" s="1"/>
      <c r="C8657" s="1"/>
    </row>
    <row r="8658" spans="2:3" x14ac:dyDescent="0.3">
      <c r="B8658" s="1"/>
      <c r="C8658" s="1"/>
    </row>
    <row r="8659" spans="2:3" x14ac:dyDescent="0.3">
      <c r="B8659" s="1"/>
      <c r="C8659" s="1"/>
    </row>
    <row r="8660" spans="2:3" x14ac:dyDescent="0.3">
      <c r="B8660" s="1"/>
      <c r="C8660" s="1"/>
    </row>
    <row r="8661" spans="2:3" x14ac:dyDescent="0.3">
      <c r="B8661" s="1"/>
      <c r="C8661" s="1"/>
    </row>
    <row r="8662" spans="2:3" x14ac:dyDescent="0.3">
      <c r="B8662" s="1"/>
      <c r="C8662" s="1"/>
    </row>
    <row r="8663" spans="2:3" x14ac:dyDescent="0.3">
      <c r="B8663" s="1"/>
      <c r="C8663" s="1"/>
    </row>
    <row r="8664" spans="2:3" x14ac:dyDescent="0.3">
      <c r="B8664" s="1"/>
      <c r="C8664" s="1"/>
    </row>
    <row r="8665" spans="2:3" x14ac:dyDescent="0.3">
      <c r="B8665" s="1"/>
      <c r="C8665" s="1"/>
    </row>
    <row r="8666" spans="2:3" x14ac:dyDescent="0.3">
      <c r="B8666" s="1"/>
      <c r="C8666" s="1"/>
    </row>
    <row r="8667" spans="2:3" x14ac:dyDescent="0.3">
      <c r="B8667" s="1"/>
      <c r="C8667" s="1"/>
    </row>
    <row r="8668" spans="2:3" x14ac:dyDescent="0.3">
      <c r="B8668" s="1"/>
      <c r="C8668" s="1"/>
    </row>
    <row r="8669" spans="2:3" x14ac:dyDescent="0.3">
      <c r="B8669" s="1"/>
      <c r="C8669" s="1"/>
    </row>
    <row r="8670" spans="2:3" x14ac:dyDescent="0.3">
      <c r="B8670" s="1"/>
      <c r="C8670" s="1"/>
    </row>
    <row r="8671" spans="2:3" x14ac:dyDescent="0.3">
      <c r="B8671" s="1"/>
      <c r="C8671" s="1"/>
    </row>
    <row r="8672" spans="2:3" x14ac:dyDescent="0.3">
      <c r="B8672" s="1"/>
      <c r="C8672" s="1"/>
    </row>
    <row r="8673" spans="2:3" x14ac:dyDescent="0.3">
      <c r="B8673" s="1"/>
      <c r="C8673" s="1"/>
    </row>
    <row r="8674" spans="2:3" x14ac:dyDescent="0.3">
      <c r="B8674" s="1"/>
      <c r="C8674" s="1"/>
    </row>
    <row r="8675" spans="2:3" x14ac:dyDescent="0.3">
      <c r="B8675" s="1"/>
      <c r="C8675" s="1"/>
    </row>
    <row r="8676" spans="2:3" x14ac:dyDescent="0.3">
      <c r="B8676" s="1"/>
      <c r="C8676" s="1"/>
    </row>
    <row r="8677" spans="2:3" x14ac:dyDescent="0.3">
      <c r="B8677" s="1"/>
      <c r="C8677" s="1"/>
    </row>
    <row r="8678" spans="2:3" x14ac:dyDescent="0.3">
      <c r="B8678" s="1"/>
      <c r="C8678" s="1"/>
    </row>
    <row r="8679" spans="2:3" x14ac:dyDescent="0.3">
      <c r="B8679" s="1"/>
      <c r="C8679" s="1"/>
    </row>
    <row r="8680" spans="2:3" x14ac:dyDescent="0.3">
      <c r="B8680" s="1"/>
      <c r="C8680" s="1"/>
    </row>
    <row r="8681" spans="2:3" x14ac:dyDescent="0.3">
      <c r="B8681" s="1"/>
      <c r="C8681" s="1"/>
    </row>
    <row r="8682" spans="2:3" x14ac:dyDescent="0.3">
      <c r="B8682" s="1"/>
      <c r="C8682" s="1"/>
    </row>
    <row r="8683" spans="2:3" x14ac:dyDescent="0.3">
      <c r="B8683" s="1"/>
      <c r="C8683" s="1"/>
    </row>
    <row r="8684" spans="2:3" x14ac:dyDescent="0.3">
      <c r="B8684" s="1"/>
      <c r="C8684" s="1"/>
    </row>
    <row r="8685" spans="2:3" x14ac:dyDescent="0.3">
      <c r="B8685" s="1"/>
      <c r="C8685" s="1"/>
    </row>
    <row r="8686" spans="2:3" x14ac:dyDescent="0.3">
      <c r="B8686" s="1"/>
      <c r="C8686" s="1"/>
    </row>
    <row r="8687" spans="2:3" x14ac:dyDescent="0.3">
      <c r="B8687" s="1"/>
      <c r="C8687" s="1"/>
    </row>
    <row r="8688" spans="2:3" x14ac:dyDescent="0.3">
      <c r="B8688" s="1"/>
      <c r="C8688" s="1"/>
    </row>
    <row r="8689" spans="2:3" x14ac:dyDescent="0.3">
      <c r="B8689" s="1"/>
      <c r="C8689" s="1"/>
    </row>
    <row r="8690" spans="2:3" x14ac:dyDescent="0.3">
      <c r="B8690" s="1"/>
      <c r="C8690" s="1"/>
    </row>
    <row r="8691" spans="2:3" x14ac:dyDescent="0.3">
      <c r="B8691" s="1"/>
      <c r="C8691" s="1"/>
    </row>
    <row r="8692" spans="2:3" x14ac:dyDescent="0.3">
      <c r="B8692" s="1"/>
      <c r="C8692" s="1"/>
    </row>
    <row r="8693" spans="2:3" x14ac:dyDescent="0.3">
      <c r="B8693" s="1"/>
      <c r="C8693" s="1"/>
    </row>
    <row r="8694" spans="2:3" x14ac:dyDescent="0.3">
      <c r="B8694" s="1"/>
      <c r="C8694" s="1"/>
    </row>
    <row r="8695" spans="2:3" x14ac:dyDescent="0.3">
      <c r="B8695" s="1"/>
      <c r="C8695" s="1"/>
    </row>
    <row r="8696" spans="2:3" x14ac:dyDescent="0.3">
      <c r="B8696" s="1"/>
      <c r="C8696" s="1"/>
    </row>
    <row r="8697" spans="2:3" x14ac:dyDescent="0.3">
      <c r="B8697" s="1"/>
      <c r="C8697" s="1"/>
    </row>
    <row r="8698" spans="2:3" x14ac:dyDescent="0.3">
      <c r="B8698" s="1"/>
      <c r="C8698" s="1"/>
    </row>
    <row r="8699" spans="2:3" x14ac:dyDescent="0.3">
      <c r="B8699" s="1"/>
      <c r="C8699" s="1"/>
    </row>
    <row r="8700" spans="2:3" x14ac:dyDescent="0.3">
      <c r="B8700" s="1"/>
      <c r="C8700" s="1"/>
    </row>
    <row r="8701" spans="2:3" x14ac:dyDescent="0.3">
      <c r="B8701" s="1"/>
      <c r="C8701" s="1"/>
    </row>
    <row r="8702" spans="2:3" x14ac:dyDescent="0.3">
      <c r="B8702" s="1"/>
      <c r="C8702" s="1"/>
    </row>
    <row r="8703" spans="2:3" x14ac:dyDescent="0.3">
      <c r="B8703" s="1"/>
      <c r="C8703" s="1"/>
    </row>
    <row r="8704" spans="2:3" x14ac:dyDescent="0.3">
      <c r="B8704" s="1"/>
      <c r="C8704" s="1"/>
    </row>
    <row r="8705" spans="2:3" x14ac:dyDescent="0.3">
      <c r="B8705" s="1"/>
      <c r="C8705" s="1"/>
    </row>
    <row r="8706" spans="2:3" x14ac:dyDescent="0.3">
      <c r="B8706" s="1"/>
      <c r="C8706" s="1"/>
    </row>
    <row r="8707" spans="2:3" x14ac:dyDescent="0.3">
      <c r="B8707" s="1"/>
      <c r="C8707" s="1"/>
    </row>
    <row r="8708" spans="2:3" x14ac:dyDescent="0.3">
      <c r="B8708" s="1"/>
      <c r="C8708" s="1"/>
    </row>
    <row r="8709" spans="2:3" x14ac:dyDescent="0.3">
      <c r="B8709" s="1"/>
      <c r="C8709" s="1"/>
    </row>
    <row r="8710" spans="2:3" x14ac:dyDescent="0.3">
      <c r="B8710" s="1"/>
      <c r="C8710" s="1"/>
    </row>
    <row r="8711" spans="2:3" x14ac:dyDescent="0.3">
      <c r="B8711" s="1"/>
      <c r="C8711" s="1"/>
    </row>
    <row r="8712" spans="2:3" x14ac:dyDescent="0.3">
      <c r="B8712" s="1"/>
      <c r="C8712" s="1"/>
    </row>
    <row r="8713" spans="2:3" x14ac:dyDescent="0.3">
      <c r="B8713" s="1"/>
      <c r="C8713" s="1"/>
    </row>
    <row r="8714" spans="2:3" x14ac:dyDescent="0.3">
      <c r="B8714" s="1"/>
      <c r="C8714" s="1"/>
    </row>
    <row r="8715" spans="2:3" x14ac:dyDescent="0.3">
      <c r="B8715" s="1"/>
      <c r="C8715" s="1"/>
    </row>
    <row r="8716" spans="2:3" x14ac:dyDescent="0.3">
      <c r="B8716" s="1"/>
      <c r="C8716" s="1"/>
    </row>
    <row r="8717" spans="2:3" x14ac:dyDescent="0.3">
      <c r="B8717" s="1"/>
      <c r="C8717" s="1"/>
    </row>
    <row r="8718" spans="2:3" x14ac:dyDescent="0.3">
      <c r="B8718" s="1"/>
      <c r="C8718" s="1"/>
    </row>
    <row r="8719" spans="2:3" x14ac:dyDescent="0.3">
      <c r="B8719" s="1"/>
      <c r="C8719" s="1"/>
    </row>
    <row r="8720" spans="2:3" x14ac:dyDescent="0.3">
      <c r="B8720" s="1"/>
      <c r="C8720" s="1"/>
    </row>
    <row r="8721" spans="2:3" x14ac:dyDescent="0.3">
      <c r="B8721" s="1"/>
      <c r="C8721" s="1"/>
    </row>
    <row r="8722" spans="2:3" x14ac:dyDescent="0.3">
      <c r="B8722" s="1"/>
      <c r="C8722" s="1"/>
    </row>
    <row r="8723" spans="2:3" x14ac:dyDescent="0.3">
      <c r="B8723" s="1"/>
      <c r="C8723" s="1"/>
    </row>
    <row r="8724" spans="2:3" x14ac:dyDescent="0.3">
      <c r="B8724" s="1"/>
      <c r="C8724" s="1"/>
    </row>
    <row r="8725" spans="2:3" x14ac:dyDescent="0.3">
      <c r="B8725" s="1"/>
      <c r="C8725" s="1"/>
    </row>
    <row r="8726" spans="2:3" x14ac:dyDescent="0.3">
      <c r="B8726" s="1"/>
      <c r="C8726" s="1"/>
    </row>
    <row r="8727" spans="2:3" x14ac:dyDescent="0.3">
      <c r="B8727" s="1"/>
      <c r="C8727" s="1"/>
    </row>
    <row r="8728" spans="2:3" x14ac:dyDescent="0.3">
      <c r="B8728" s="1"/>
      <c r="C8728" s="1"/>
    </row>
    <row r="8729" spans="2:3" x14ac:dyDescent="0.3">
      <c r="B8729" s="1"/>
      <c r="C8729" s="1"/>
    </row>
    <row r="8730" spans="2:3" x14ac:dyDescent="0.3">
      <c r="B8730" s="1"/>
      <c r="C8730" s="1"/>
    </row>
    <row r="8731" spans="2:3" x14ac:dyDescent="0.3">
      <c r="B8731" s="1"/>
      <c r="C8731" s="1"/>
    </row>
    <row r="8732" spans="2:3" x14ac:dyDescent="0.3">
      <c r="B8732" s="1"/>
      <c r="C8732" s="1"/>
    </row>
    <row r="8733" spans="2:3" x14ac:dyDescent="0.3">
      <c r="B8733" s="1"/>
      <c r="C8733" s="1"/>
    </row>
    <row r="8734" spans="2:3" x14ac:dyDescent="0.3">
      <c r="B8734" s="1"/>
      <c r="C8734" s="1"/>
    </row>
    <row r="8735" spans="2:3" x14ac:dyDescent="0.3">
      <c r="B8735" s="1"/>
      <c r="C8735" s="1"/>
    </row>
    <row r="8736" spans="2:3" x14ac:dyDescent="0.3">
      <c r="B8736" s="1"/>
      <c r="C8736" s="1"/>
    </row>
    <row r="8737" spans="2:3" x14ac:dyDescent="0.3">
      <c r="B8737" s="1"/>
      <c r="C8737" s="1"/>
    </row>
    <row r="8738" spans="2:3" x14ac:dyDescent="0.3">
      <c r="B8738" s="1"/>
      <c r="C8738" s="1"/>
    </row>
    <row r="8739" spans="2:3" x14ac:dyDescent="0.3">
      <c r="B8739" s="1"/>
      <c r="C8739" s="1"/>
    </row>
    <row r="8740" spans="2:3" x14ac:dyDescent="0.3">
      <c r="B8740" s="1"/>
      <c r="C8740" s="1"/>
    </row>
    <row r="8741" spans="2:3" x14ac:dyDescent="0.3">
      <c r="B8741" s="1"/>
      <c r="C8741" s="1"/>
    </row>
    <row r="8742" spans="2:3" x14ac:dyDescent="0.3">
      <c r="B8742" s="1"/>
      <c r="C8742" s="1"/>
    </row>
    <row r="8743" spans="2:3" x14ac:dyDescent="0.3">
      <c r="B8743" s="1"/>
      <c r="C8743" s="1"/>
    </row>
    <row r="8744" spans="2:3" x14ac:dyDescent="0.3">
      <c r="B8744" s="1"/>
      <c r="C8744" s="1"/>
    </row>
    <row r="8745" spans="2:3" x14ac:dyDescent="0.3">
      <c r="B8745" s="1"/>
      <c r="C8745" s="1"/>
    </row>
    <row r="8746" spans="2:3" x14ac:dyDescent="0.3">
      <c r="B8746" s="1"/>
      <c r="C8746" s="1"/>
    </row>
    <row r="8747" spans="2:3" x14ac:dyDescent="0.3">
      <c r="B8747" s="1"/>
      <c r="C8747" s="1"/>
    </row>
    <row r="8748" spans="2:3" x14ac:dyDescent="0.3">
      <c r="B8748" s="1"/>
      <c r="C8748" s="1"/>
    </row>
    <row r="8749" spans="2:3" x14ac:dyDescent="0.3">
      <c r="B8749" s="1"/>
      <c r="C8749" s="1"/>
    </row>
    <row r="8750" spans="2:3" x14ac:dyDescent="0.3">
      <c r="B8750" s="1"/>
      <c r="C8750" s="1"/>
    </row>
    <row r="8751" spans="2:3" x14ac:dyDescent="0.3">
      <c r="B8751" s="1"/>
      <c r="C8751" s="1"/>
    </row>
    <row r="8752" spans="2:3" x14ac:dyDescent="0.3">
      <c r="B8752" s="1"/>
      <c r="C8752" s="1"/>
    </row>
    <row r="8753" spans="2:3" x14ac:dyDescent="0.3">
      <c r="B8753" s="1"/>
      <c r="C8753" s="1"/>
    </row>
    <row r="8754" spans="2:3" x14ac:dyDescent="0.3">
      <c r="B8754" s="1"/>
      <c r="C8754" s="1"/>
    </row>
    <row r="8755" spans="2:3" x14ac:dyDescent="0.3">
      <c r="B8755" s="1"/>
      <c r="C8755" s="1"/>
    </row>
    <row r="8756" spans="2:3" x14ac:dyDescent="0.3">
      <c r="B8756" s="1"/>
      <c r="C8756" s="1"/>
    </row>
    <row r="8757" spans="2:3" x14ac:dyDescent="0.3">
      <c r="B8757" s="1"/>
      <c r="C8757" s="1"/>
    </row>
    <row r="8758" spans="2:3" x14ac:dyDescent="0.3">
      <c r="B8758" s="1"/>
      <c r="C8758" s="1"/>
    </row>
    <row r="8759" spans="2:3" x14ac:dyDescent="0.3">
      <c r="B8759" s="1"/>
      <c r="C8759" s="1"/>
    </row>
    <row r="8760" spans="2:3" x14ac:dyDescent="0.3">
      <c r="B8760" s="1"/>
      <c r="C8760" s="1"/>
    </row>
    <row r="8761" spans="2:3" x14ac:dyDescent="0.3">
      <c r="B8761" s="1"/>
      <c r="C8761" s="1"/>
    </row>
    <row r="8762" spans="2:3" x14ac:dyDescent="0.3">
      <c r="B8762" s="1"/>
      <c r="C8762" s="1"/>
    </row>
    <row r="8763" spans="2:3" x14ac:dyDescent="0.3">
      <c r="B8763" s="1"/>
      <c r="C8763" s="1"/>
    </row>
    <row r="8764" spans="2:3" x14ac:dyDescent="0.3">
      <c r="B8764" s="1"/>
      <c r="C8764" s="1"/>
    </row>
    <row r="8765" spans="2:3" x14ac:dyDescent="0.3">
      <c r="B8765" s="1"/>
      <c r="C8765" s="1"/>
    </row>
    <row r="8766" spans="2:3" x14ac:dyDescent="0.3">
      <c r="B8766" s="1"/>
      <c r="C8766" s="1"/>
    </row>
    <row r="8767" spans="2:3" x14ac:dyDescent="0.3">
      <c r="B8767" s="1"/>
      <c r="C8767" s="1"/>
    </row>
    <row r="8768" spans="2:3" x14ac:dyDescent="0.3">
      <c r="B8768" s="1"/>
      <c r="C8768" s="1"/>
    </row>
    <row r="8769" spans="2:3" x14ac:dyDescent="0.3">
      <c r="B8769" s="1"/>
      <c r="C8769" s="1"/>
    </row>
    <row r="8770" spans="2:3" x14ac:dyDescent="0.3">
      <c r="B8770" s="1"/>
      <c r="C8770" s="1"/>
    </row>
    <row r="8771" spans="2:3" x14ac:dyDescent="0.3">
      <c r="B8771" s="1"/>
      <c r="C8771" s="1"/>
    </row>
    <row r="8772" spans="2:3" x14ac:dyDescent="0.3">
      <c r="B8772" s="1"/>
      <c r="C8772" s="1"/>
    </row>
    <row r="8773" spans="2:3" x14ac:dyDescent="0.3">
      <c r="B8773" s="1"/>
      <c r="C8773" s="1"/>
    </row>
    <row r="8774" spans="2:3" x14ac:dyDescent="0.3">
      <c r="B8774" s="1"/>
      <c r="C8774" s="1"/>
    </row>
    <row r="8775" spans="2:3" x14ac:dyDescent="0.3">
      <c r="B8775" s="1"/>
      <c r="C8775" s="1"/>
    </row>
    <row r="8776" spans="2:3" x14ac:dyDescent="0.3">
      <c r="B8776" s="1"/>
      <c r="C8776" s="1"/>
    </row>
    <row r="8777" spans="2:3" x14ac:dyDescent="0.3">
      <c r="B8777" s="1"/>
      <c r="C8777" s="1"/>
    </row>
    <row r="8778" spans="2:3" x14ac:dyDescent="0.3">
      <c r="B8778" s="1"/>
      <c r="C8778" s="1"/>
    </row>
    <row r="8779" spans="2:3" x14ac:dyDescent="0.3">
      <c r="B8779" s="1"/>
      <c r="C8779" s="1"/>
    </row>
    <row r="8780" spans="2:3" x14ac:dyDescent="0.3">
      <c r="B8780" s="1"/>
      <c r="C8780" s="1"/>
    </row>
    <row r="8781" spans="2:3" x14ac:dyDescent="0.3">
      <c r="B8781" s="1"/>
      <c r="C8781" s="1"/>
    </row>
    <row r="8782" spans="2:3" x14ac:dyDescent="0.3">
      <c r="B8782" s="1"/>
      <c r="C8782" s="1"/>
    </row>
    <row r="8783" spans="2:3" x14ac:dyDescent="0.3">
      <c r="B8783" s="1"/>
      <c r="C8783" s="1"/>
    </row>
    <row r="8784" spans="2:3" x14ac:dyDescent="0.3">
      <c r="B8784" s="1"/>
      <c r="C8784" s="1"/>
    </row>
    <row r="8785" spans="2:3" x14ac:dyDescent="0.3">
      <c r="B8785" s="1"/>
      <c r="C8785" s="1"/>
    </row>
    <row r="8786" spans="2:3" x14ac:dyDescent="0.3">
      <c r="B8786" s="1"/>
      <c r="C8786" s="1"/>
    </row>
    <row r="8787" spans="2:3" x14ac:dyDescent="0.3">
      <c r="B8787" s="1"/>
      <c r="C8787" s="1"/>
    </row>
    <row r="8788" spans="2:3" x14ac:dyDescent="0.3">
      <c r="B8788" s="1"/>
      <c r="C8788" s="1"/>
    </row>
    <row r="8789" spans="2:3" x14ac:dyDescent="0.3">
      <c r="B8789" s="1"/>
      <c r="C8789" s="1"/>
    </row>
    <row r="8790" spans="2:3" x14ac:dyDescent="0.3">
      <c r="B8790" s="1"/>
      <c r="C8790" s="1"/>
    </row>
    <row r="8791" spans="2:3" x14ac:dyDescent="0.3">
      <c r="B8791" s="1"/>
      <c r="C8791" s="1"/>
    </row>
    <row r="8792" spans="2:3" x14ac:dyDescent="0.3">
      <c r="B8792" s="1"/>
      <c r="C8792" s="1"/>
    </row>
    <row r="8793" spans="2:3" x14ac:dyDescent="0.3">
      <c r="B8793" s="1"/>
      <c r="C8793" s="1"/>
    </row>
    <row r="8794" spans="2:3" x14ac:dyDescent="0.3">
      <c r="B8794" s="1"/>
      <c r="C8794" s="1"/>
    </row>
    <row r="8795" spans="2:3" x14ac:dyDescent="0.3">
      <c r="B8795" s="1"/>
      <c r="C8795" s="1"/>
    </row>
    <row r="8796" spans="2:3" x14ac:dyDescent="0.3">
      <c r="B8796" s="1"/>
      <c r="C8796" s="1"/>
    </row>
    <row r="8797" spans="2:3" x14ac:dyDescent="0.3">
      <c r="B8797" s="1"/>
      <c r="C8797" s="1"/>
    </row>
    <row r="8798" spans="2:3" x14ac:dyDescent="0.3">
      <c r="B8798" s="1"/>
      <c r="C8798" s="1"/>
    </row>
    <row r="8799" spans="2:3" x14ac:dyDescent="0.3">
      <c r="B8799" s="1"/>
      <c r="C8799" s="1"/>
    </row>
    <row r="8800" spans="2:3" x14ac:dyDescent="0.3">
      <c r="B8800" s="1"/>
      <c r="C8800" s="1"/>
    </row>
    <row r="8801" spans="2:3" x14ac:dyDescent="0.3">
      <c r="B8801" s="1"/>
      <c r="C8801" s="1"/>
    </row>
    <row r="8802" spans="2:3" x14ac:dyDescent="0.3">
      <c r="B8802" s="1"/>
      <c r="C8802" s="1"/>
    </row>
    <row r="8803" spans="2:3" x14ac:dyDescent="0.3">
      <c r="B8803" s="1"/>
      <c r="C8803" s="1"/>
    </row>
    <row r="8804" spans="2:3" x14ac:dyDescent="0.3">
      <c r="B8804" s="1"/>
      <c r="C8804" s="1"/>
    </row>
    <row r="8805" spans="2:3" x14ac:dyDescent="0.3">
      <c r="B8805" s="1"/>
      <c r="C8805" s="1"/>
    </row>
    <row r="8806" spans="2:3" x14ac:dyDescent="0.3">
      <c r="B8806" s="1"/>
      <c r="C8806" s="1"/>
    </row>
    <row r="8807" spans="2:3" x14ac:dyDescent="0.3">
      <c r="B8807" s="1"/>
      <c r="C8807" s="1"/>
    </row>
    <row r="8808" spans="2:3" x14ac:dyDescent="0.3">
      <c r="B8808" s="1"/>
      <c r="C8808" s="1"/>
    </row>
    <row r="8809" spans="2:3" x14ac:dyDescent="0.3">
      <c r="B8809" s="1"/>
      <c r="C8809" s="1"/>
    </row>
    <row r="8810" spans="2:3" x14ac:dyDescent="0.3">
      <c r="B8810" s="1"/>
      <c r="C8810" s="1"/>
    </row>
    <row r="8811" spans="2:3" x14ac:dyDescent="0.3">
      <c r="B8811" s="1"/>
      <c r="C8811" s="1"/>
    </row>
    <row r="8812" spans="2:3" x14ac:dyDescent="0.3">
      <c r="B8812" s="1"/>
      <c r="C8812" s="1"/>
    </row>
    <row r="8813" spans="2:3" x14ac:dyDescent="0.3">
      <c r="B8813" s="1"/>
      <c r="C8813" s="1"/>
    </row>
    <row r="8814" spans="2:3" x14ac:dyDescent="0.3">
      <c r="B8814" s="1"/>
      <c r="C8814" s="1"/>
    </row>
    <row r="8815" spans="2:3" x14ac:dyDescent="0.3">
      <c r="B8815" s="1"/>
      <c r="C8815" s="1"/>
    </row>
    <row r="8816" spans="2:3" x14ac:dyDescent="0.3">
      <c r="B8816" s="1"/>
      <c r="C8816" s="1"/>
    </row>
    <row r="8817" spans="2:3" x14ac:dyDescent="0.3">
      <c r="B8817" s="1"/>
      <c r="C8817" s="1"/>
    </row>
    <row r="8818" spans="2:3" x14ac:dyDescent="0.3">
      <c r="B8818" s="1"/>
      <c r="C8818" s="1"/>
    </row>
    <row r="8819" spans="2:3" x14ac:dyDescent="0.3">
      <c r="B8819" s="1"/>
      <c r="C8819" s="1"/>
    </row>
    <row r="8820" spans="2:3" x14ac:dyDescent="0.3">
      <c r="B8820" s="1"/>
      <c r="C8820" s="1"/>
    </row>
    <row r="8821" spans="2:3" x14ac:dyDescent="0.3">
      <c r="B8821" s="1"/>
      <c r="C8821" s="1"/>
    </row>
    <row r="8822" spans="2:3" x14ac:dyDescent="0.3">
      <c r="B8822" s="1"/>
      <c r="C8822" s="1"/>
    </row>
    <row r="8823" spans="2:3" x14ac:dyDescent="0.3">
      <c r="B8823" s="1"/>
      <c r="C8823" s="1"/>
    </row>
    <row r="8824" spans="2:3" x14ac:dyDescent="0.3">
      <c r="B8824" s="1"/>
      <c r="C8824" s="1"/>
    </row>
    <row r="8825" spans="2:3" x14ac:dyDescent="0.3">
      <c r="B8825" s="1"/>
      <c r="C8825" s="1"/>
    </row>
    <row r="8826" spans="2:3" x14ac:dyDescent="0.3">
      <c r="B8826" s="1"/>
      <c r="C8826" s="1"/>
    </row>
    <row r="8827" spans="2:3" x14ac:dyDescent="0.3">
      <c r="B8827" s="1"/>
      <c r="C8827" s="1"/>
    </row>
    <row r="8828" spans="2:3" x14ac:dyDescent="0.3">
      <c r="B8828" s="1"/>
      <c r="C8828" s="1"/>
    </row>
    <row r="8829" spans="2:3" x14ac:dyDescent="0.3">
      <c r="B8829" s="1"/>
      <c r="C8829" s="1"/>
    </row>
    <row r="8830" spans="2:3" x14ac:dyDescent="0.3">
      <c r="B8830" s="1"/>
      <c r="C8830" s="1"/>
    </row>
    <row r="8831" spans="2:3" x14ac:dyDescent="0.3">
      <c r="B8831" s="1"/>
      <c r="C8831" s="1"/>
    </row>
    <row r="8832" spans="2:3" x14ac:dyDescent="0.3">
      <c r="B8832" s="1"/>
      <c r="C8832" s="1"/>
    </row>
    <row r="8833" spans="2:3" x14ac:dyDescent="0.3">
      <c r="B8833" s="1"/>
      <c r="C8833" s="1"/>
    </row>
    <row r="8834" spans="2:3" x14ac:dyDescent="0.3">
      <c r="B8834" s="1"/>
      <c r="C8834" s="1"/>
    </row>
    <row r="8835" spans="2:3" x14ac:dyDescent="0.3">
      <c r="B8835" s="1"/>
      <c r="C8835" s="1"/>
    </row>
    <row r="8836" spans="2:3" x14ac:dyDescent="0.3">
      <c r="B8836" s="1"/>
      <c r="C8836" s="1"/>
    </row>
    <row r="8837" spans="2:3" x14ac:dyDescent="0.3">
      <c r="B8837" s="1"/>
      <c r="C8837" s="1"/>
    </row>
    <row r="8838" spans="2:3" x14ac:dyDescent="0.3">
      <c r="B8838" s="1"/>
      <c r="C8838" s="1"/>
    </row>
    <row r="8839" spans="2:3" x14ac:dyDescent="0.3">
      <c r="B8839" s="1"/>
      <c r="C8839" s="1"/>
    </row>
    <row r="8840" spans="2:3" x14ac:dyDescent="0.3">
      <c r="B8840" s="1"/>
      <c r="C8840" s="1"/>
    </row>
    <row r="8841" spans="2:3" x14ac:dyDescent="0.3">
      <c r="B8841" s="1"/>
      <c r="C8841" s="1"/>
    </row>
    <row r="8842" spans="2:3" x14ac:dyDescent="0.3">
      <c r="B8842" s="1"/>
      <c r="C8842" s="1"/>
    </row>
    <row r="8843" spans="2:3" x14ac:dyDescent="0.3">
      <c r="B8843" s="1"/>
      <c r="C8843" s="1"/>
    </row>
    <row r="8844" spans="2:3" x14ac:dyDescent="0.3">
      <c r="B8844" s="1"/>
      <c r="C8844" s="1"/>
    </row>
    <row r="8845" spans="2:3" x14ac:dyDescent="0.3">
      <c r="B8845" s="1"/>
      <c r="C8845" s="1"/>
    </row>
    <row r="8846" spans="2:3" x14ac:dyDescent="0.3">
      <c r="B8846" s="1"/>
      <c r="C8846" s="1"/>
    </row>
    <row r="8847" spans="2:3" x14ac:dyDescent="0.3">
      <c r="B8847" s="1"/>
      <c r="C8847" s="1"/>
    </row>
    <row r="8848" spans="2:3" x14ac:dyDescent="0.3">
      <c r="B8848" s="1"/>
      <c r="C8848" s="1"/>
    </row>
    <row r="8849" spans="2:3" x14ac:dyDescent="0.3">
      <c r="B8849" s="1"/>
      <c r="C8849" s="1"/>
    </row>
    <row r="8850" spans="2:3" x14ac:dyDescent="0.3">
      <c r="B8850" s="1"/>
      <c r="C8850" s="1"/>
    </row>
    <row r="8851" spans="2:3" x14ac:dyDescent="0.3">
      <c r="B8851" s="1"/>
      <c r="C8851" s="1"/>
    </row>
    <row r="8852" spans="2:3" x14ac:dyDescent="0.3">
      <c r="B8852" s="1"/>
      <c r="C8852" s="1"/>
    </row>
    <row r="8853" spans="2:3" x14ac:dyDescent="0.3">
      <c r="B8853" s="1"/>
      <c r="C8853" s="1"/>
    </row>
    <row r="8854" spans="2:3" x14ac:dyDescent="0.3">
      <c r="B8854" s="1"/>
      <c r="C8854" s="1"/>
    </row>
    <row r="8855" spans="2:3" x14ac:dyDescent="0.3">
      <c r="B8855" s="1"/>
      <c r="C8855" s="1"/>
    </row>
    <row r="8856" spans="2:3" x14ac:dyDescent="0.3">
      <c r="B8856" s="1"/>
      <c r="C8856" s="1"/>
    </row>
    <row r="8857" spans="2:3" x14ac:dyDescent="0.3">
      <c r="B8857" s="1"/>
      <c r="C8857" s="1"/>
    </row>
    <row r="8858" spans="2:3" x14ac:dyDescent="0.3">
      <c r="B8858" s="1"/>
      <c r="C8858" s="1"/>
    </row>
    <row r="8859" spans="2:3" x14ac:dyDescent="0.3">
      <c r="B8859" s="1"/>
      <c r="C8859" s="1"/>
    </row>
    <row r="8860" spans="2:3" x14ac:dyDescent="0.3">
      <c r="B8860" s="1"/>
      <c r="C8860" s="1"/>
    </row>
    <row r="8861" spans="2:3" x14ac:dyDescent="0.3">
      <c r="B8861" s="1"/>
      <c r="C8861" s="1"/>
    </row>
    <row r="8862" spans="2:3" x14ac:dyDescent="0.3">
      <c r="B8862" s="1"/>
      <c r="C8862" s="1"/>
    </row>
    <row r="8863" spans="2:3" x14ac:dyDescent="0.3">
      <c r="B8863" s="1"/>
      <c r="C8863" s="1"/>
    </row>
    <row r="8864" spans="2:3" x14ac:dyDescent="0.3">
      <c r="B8864" s="1"/>
      <c r="C8864" s="1"/>
    </row>
    <row r="8865" spans="2:3" x14ac:dyDescent="0.3">
      <c r="B8865" s="1"/>
      <c r="C8865" s="1"/>
    </row>
    <row r="8866" spans="2:3" x14ac:dyDescent="0.3">
      <c r="B8866" s="1"/>
      <c r="C8866" s="1"/>
    </row>
    <row r="8867" spans="2:3" x14ac:dyDescent="0.3">
      <c r="B8867" s="1"/>
      <c r="C8867" s="1"/>
    </row>
    <row r="8868" spans="2:3" x14ac:dyDescent="0.3">
      <c r="B8868" s="1"/>
      <c r="C8868" s="1"/>
    </row>
    <row r="8869" spans="2:3" x14ac:dyDescent="0.3">
      <c r="B8869" s="1"/>
      <c r="C8869" s="1"/>
    </row>
    <row r="8870" spans="2:3" x14ac:dyDescent="0.3">
      <c r="B8870" s="1"/>
      <c r="C8870" s="1"/>
    </row>
    <row r="8871" spans="2:3" x14ac:dyDescent="0.3">
      <c r="B8871" s="1"/>
      <c r="C8871" s="1"/>
    </row>
    <row r="8872" spans="2:3" x14ac:dyDescent="0.3">
      <c r="B8872" s="1"/>
      <c r="C8872" s="1"/>
    </row>
    <row r="8873" spans="2:3" x14ac:dyDescent="0.3">
      <c r="B8873" s="1"/>
      <c r="C8873" s="1"/>
    </row>
    <row r="8874" spans="2:3" x14ac:dyDescent="0.3">
      <c r="B8874" s="1"/>
      <c r="C8874" s="1"/>
    </row>
    <row r="8875" spans="2:3" x14ac:dyDescent="0.3">
      <c r="B8875" s="1"/>
      <c r="C8875" s="1"/>
    </row>
    <row r="8876" spans="2:3" x14ac:dyDescent="0.3">
      <c r="B8876" s="1"/>
      <c r="C8876" s="1"/>
    </row>
    <row r="8877" spans="2:3" x14ac:dyDescent="0.3">
      <c r="B8877" s="1"/>
      <c r="C8877" s="1"/>
    </row>
    <row r="8878" spans="2:3" x14ac:dyDescent="0.3">
      <c r="B8878" s="1"/>
      <c r="C8878" s="1"/>
    </row>
    <row r="8879" spans="2:3" x14ac:dyDescent="0.3">
      <c r="B8879" s="1"/>
      <c r="C8879" s="1"/>
    </row>
    <row r="8880" spans="2:3" x14ac:dyDescent="0.3">
      <c r="B8880" s="1"/>
      <c r="C8880" s="1"/>
    </row>
    <row r="8881" spans="2:3" x14ac:dyDescent="0.3">
      <c r="B8881" s="1"/>
      <c r="C8881" s="1"/>
    </row>
    <row r="8882" spans="2:3" x14ac:dyDescent="0.3">
      <c r="B8882" s="1"/>
      <c r="C8882" s="1"/>
    </row>
    <row r="8883" spans="2:3" x14ac:dyDescent="0.3">
      <c r="B8883" s="1"/>
      <c r="C8883" s="1"/>
    </row>
    <row r="8884" spans="2:3" x14ac:dyDescent="0.3">
      <c r="B8884" s="1"/>
      <c r="C8884" s="1"/>
    </row>
    <row r="8885" spans="2:3" x14ac:dyDescent="0.3">
      <c r="B8885" s="1"/>
      <c r="C8885" s="1"/>
    </row>
    <row r="8886" spans="2:3" x14ac:dyDescent="0.3">
      <c r="B8886" s="1"/>
      <c r="C8886" s="1"/>
    </row>
    <row r="8887" spans="2:3" x14ac:dyDescent="0.3">
      <c r="B8887" s="1"/>
      <c r="C8887" s="1"/>
    </row>
    <row r="8888" spans="2:3" x14ac:dyDescent="0.3">
      <c r="B8888" s="1"/>
      <c r="C8888" s="1"/>
    </row>
    <row r="8889" spans="2:3" x14ac:dyDescent="0.3">
      <c r="B8889" s="1"/>
      <c r="C8889" s="1"/>
    </row>
    <row r="8890" spans="2:3" x14ac:dyDescent="0.3">
      <c r="B8890" s="1"/>
      <c r="C8890" s="1"/>
    </row>
    <row r="8891" spans="2:3" x14ac:dyDescent="0.3">
      <c r="B8891" s="1"/>
      <c r="C8891" s="1"/>
    </row>
    <row r="8892" spans="2:3" x14ac:dyDescent="0.3">
      <c r="B8892" s="1"/>
      <c r="C8892" s="1"/>
    </row>
    <row r="8893" spans="2:3" x14ac:dyDescent="0.3">
      <c r="B8893" s="1"/>
      <c r="C8893" s="1"/>
    </row>
    <row r="8894" spans="2:3" x14ac:dyDescent="0.3">
      <c r="B8894" s="1"/>
      <c r="C8894" s="1"/>
    </row>
    <row r="8895" spans="2:3" x14ac:dyDescent="0.3">
      <c r="B8895" s="1"/>
      <c r="C8895" s="1"/>
    </row>
    <row r="8896" spans="2:3" x14ac:dyDescent="0.3">
      <c r="B8896" s="1"/>
      <c r="C8896" s="1"/>
    </row>
    <row r="8897" spans="2:3" x14ac:dyDescent="0.3">
      <c r="B8897" s="1"/>
      <c r="C8897" s="1"/>
    </row>
    <row r="8898" spans="2:3" x14ac:dyDescent="0.3">
      <c r="B8898" s="1"/>
      <c r="C8898" s="1"/>
    </row>
    <row r="8899" spans="2:3" x14ac:dyDescent="0.3">
      <c r="B8899" s="1"/>
      <c r="C8899" s="1"/>
    </row>
    <row r="8900" spans="2:3" x14ac:dyDescent="0.3">
      <c r="B8900" s="1"/>
      <c r="C8900" s="1"/>
    </row>
    <row r="8901" spans="2:3" x14ac:dyDescent="0.3">
      <c r="B8901" s="1"/>
      <c r="C8901" s="1"/>
    </row>
    <row r="8902" spans="2:3" x14ac:dyDescent="0.3">
      <c r="B8902" s="1"/>
      <c r="C8902" s="1"/>
    </row>
    <row r="8903" spans="2:3" x14ac:dyDescent="0.3">
      <c r="B8903" s="1"/>
      <c r="C8903" s="1"/>
    </row>
    <row r="8904" spans="2:3" x14ac:dyDescent="0.3">
      <c r="B8904" s="1"/>
      <c r="C8904" s="1"/>
    </row>
    <row r="8905" spans="2:3" x14ac:dyDescent="0.3">
      <c r="B8905" s="1"/>
      <c r="C8905" s="1"/>
    </row>
    <row r="8906" spans="2:3" x14ac:dyDescent="0.3">
      <c r="B8906" s="1"/>
      <c r="C8906" s="1"/>
    </row>
    <row r="8907" spans="2:3" x14ac:dyDescent="0.3">
      <c r="B8907" s="1"/>
      <c r="C8907" s="1"/>
    </row>
    <row r="8908" spans="2:3" x14ac:dyDescent="0.3">
      <c r="B8908" s="1"/>
      <c r="C8908" s="1"/>
    </row>
    <row r="8909" spans="2:3" x14ac:dyDescent="0.3">
      <c r="B8909" s="1"/>
      <c r="C8909" s="1"/>
    </row>
    <row r="8910" spans="2:3" x14ac:dyDescent="0.3">
      <c r="B8910" s="1"/>
      <c r="C8910" s="1"/>
    </row>
    <row r="8911" spans="2:3" x14ac:dyDescent="0.3">
      <c r="B8911" s="1"/>
      <c r="C8911" s="1"/>
    </row>
    <row r="8912" spans="2:3" x14ac:dyDescent="0.3">
      <c r="B8912" s="1"/>
      <c r="C8912" s="1"/>
    </row>
    <row r="8913" spans="2:3" x14ac:dyDescent="0.3">
      <c r="B8913" s="1"/>
      <c r="C8913" s="1"/>
    </row>
    <row r="8914" spans="2:3" x14ac:dyDescent="0.3">
      <c r="B8914" s="1"/>
      <c r="C8914" s="1"/>
    </row>
    <row r="8915" spans="2:3" x14ac:dyDescent="0.3">
      <c r="B8915" s="1"/>
      <c r="C8915" s="1"/>
    </row>
    <row r="8916" spans="2:3" x14ac:dyDescent="0.3">
      <c r="B8916" s="1"/>
      <c r="C8916" s="1"/>
    </row>
    <row r="8917" spans="2:3" x14ac:dyDescent="0.3">
      <c r="B8917" s="1"/>
      <c r="C8917" s="1"/>
    </row>
    <row r="8918" spans="2:3" x14ac:dyDescent="0.3">
      <c r="B8918" s="1"/>
      <c r="C8918" s="1"/>
    </row>
    <row r="8919" spans="2:3" x14ac:dyDescent="0.3">
      <c r="B8919" s="1"/>
      <c r="C8919" s="1"/>
    </row>
    <row r="8920" spans="2:3" x14ac:dyDescent="0.3">
      <c r="B8920" s="1"/>
      <c r="C8920" s="1"/>
    </row>
    <row r="8921" spans="2:3" x14ac:dyDescent="0.3">
      <c r="B8921" s="1"/>
      <c r="C8921" s="1"/>
    </row>
    <row r="8922" spans="2:3" x14ac:dyDescent="0.3">
      <c r="B8922" s="1"/>
      <c r="C8922" s="1"/>
    </row>
    <row r="8923" spans="2:3" x14ac:dyDescent="0.3">
      <c r="B8923" s="1"/>
      <c r="C8923" s="1"/>
    </row>
    <row r="8924" spans="2:3" x14ac:dyDescent="0.3">
      <c r="B8924" s="1"/>
      <c r="C8924" s="1"/>
    </row>
    <row r="8925" spans="2:3" x14ac:dyDescent="0.3">
      <c r="B8925" s="1"/>
      <c r="C8925" s="1"/>
    </row>
    <row r="8926" spans="2:3" x14ac:dyDescent="0.3">
      <c r="B8926" s="1"/>
      <c r="C8926" s="1"/>
    </row>
    <row r="8927" spans="2:3" x14ac:dyDescent="0.3">
      <c r="B8927" s="1"/>
      <c r="C8927" s="1"/>
    </row>
    <row r="8928" spans="2:3" x14ac:dyDescent="0.3">
      <c r="B8928" s="1"/>
      <c r="C8928" s="1"/>
    </row>
    <row r="8929" spans="2:3" x14ac:dyDescent="0.3">
      <c r="B8929" s="1"/>
      <c r="C8929" s="1"/>
    </row>
    <row r="8930" spans="2:3" x14ac:dyDescent="0.3">
      <c r="B8930" s="1"/>
      <c r="C8930" s="1"/>
    </row>
    <row r="8931" spans="2:3" x14ac:dyDescent="0.3">
      <c r="B8931" s="1"/>
      <c r="C8931" s="1"/>
    </row>
    <row r="8932" spans="2:3" x14ac:dyDescent="0.3">
      <c r="B8932" s="1"/>
      <c r="C8932" s="1"/>
    </row>
    <row r="8933" spans="2:3" x14ac:dyDescent="0.3">
      <c r="B8933" s="1"/>
      <c r="C8933" s="1"/>
    </row>
    <row r="8934" spans="2:3" x14ac:dyDescent="0.3">
      <c r="B8934" s="1"/>
      <c r="C8934" s="1"/>
    </row>
    <row r="8935" spans="2:3" x14ac:dyDescent="0.3">
      <c r="B8935" s="1"/>
      <c r="C8935" s="1"/>
    </row>
    <row r="8936" spans="2:3" x14ac:dyDescent="0.3">
      <c r="B8936" s="1"/>
      <c r="C8936" s="1"/>
    </row>
    <row r="8937" spans="2:3" x14ac:dyDescent="0.3">
      <c r="B8937" s="1"/>
      <c r="C8937" s="1"/>
    </row>
    <row r="8938" spans="2:3" x14ac:dyDescent="0.3">
      <c r="B8938" s="1"/>
      <c r="C8938" s="1"/>
    </row>
    <row r="8939" spans="2:3" x14ac:dyDescent="0.3">
      <c r="B8939" s="1"/>
      <c r="C8939" s="1"/>
    </row>
    <row r="8940" spans="2:3" x14ac:dyDescent="0.3">
      <c r="B8940" s="1"/>
      <c r="C8940" s="1"/>
    </row>
    <row r="8941" spans="2:3" x14ac:dyDescent="0.3">
      <c r="B8941" s="1"/>
      <c r="C8941" s="1"/>
    </row>
    <row r="8942" spans="2:3" x14ac:dyDescent="0.3">
      <c r="B8942" s="1"/>
      <c r="C8942" s="1"/>
    </row>
    <row r="8943" spans="2:3" x14ac:dyDescent="0.3">
      <c r="B8943" s="1"/>
      <c r="C8943" s="1"/>
    </row>
    <row r="8944" spans="2:3" x14ac:dyDescent="0.3">
      <c r="B8944" s="1"/>
      <c r="C8944" s="1"/>
    </row>
    <row r="8945" spans="2:3" x14ac:dyDescent="0.3">
      <c r="B8945" s="1"/>
      <c r="C8945" s="1"/>
    </row>
    <row r="8946" spans="2:3" x14ac:dyDescent="0.3">
      <c r="B8946" s="1"/>
      <c r="C8946" s="1"/>
    </row>
    <row r="8947" spans="2:3" x14ac:dyDescent="0.3">
      <c r="B8947" s="1"/>
      <c r="C8947" s="1"/>
    </row>
    <row r="8948" spans="2:3" x14ac:dyDescent="0.3">
      <c r="B8948" s="1"/>
      <c r="C8948" s="1"/>
    </row>
    <row r="8949" spans="2:3" x14ac:dyDescent="0.3">
      <c r="B8949" s="1"/>
      <c r="C8949" s="1"/>
    </row>
    <row r="8950" spans="2:3" x14ac:dyDescent="0.3">
      <c r="B8950" s="1"/>
      <c r="C8950" s="1"/>
    </row>
    <row r="8951" spans="2:3" x14ac:dyDescent="0.3">
      <c r="B8951" s="1"/>
      <c r="C8951" s="1"/>
    </row>
    <row r="8952" spans="2:3" x14ac:dyDescent="0.3">
      <c r="B8952" s="1"/>
      <c r="C8952" s="1"/>
    </row>
    <row r="8953" spans="2:3" x14ac:dyDescent="0.3">
      <c r="B8953" s="1"/>
      <c r="C8953" s="1"/>
    </row>
    <row r="8954" spans="2:3" x14ac:dyDescent="0.3">
      <c r="B8954" s="1"/>
      <c r="C8954" s="1"/>
    </row>
    <row r="8955" spans="2:3" x14ac:dyDescent="0.3">
      <c r="B8955" s="1"/>
      <c r="C8955" s="1"/>
    </row>
    <row r="8956" spans="2:3" x14ac:dyDescent="0.3">
      <c r="B8956" s="1"/>
      <c r="C8956" s="1"/>
    </row>
    <row r="8957" spans="2:3" x14ac:dyDescent="0.3">
      <c r="B8957" s="1"/>
      <c r="C8957" s="1"/>
    </row>
    <row r="8958" spans="2:3" x14ac:dyDescent="0.3">
      <c r="B8958" s="1"/>
      <c r="C8958" s="1"/>
    </row>
    <row r="8959" spans="2:3" x14ac:dyDescent="0.3">
      <c r="B8959" s="1"/>
      <c r="C8959" s="1"/>
    </row>
    <row r="8960" spans="2:3" x14ac:dyDescent="0.3">
      <c r="B8960" s="1"/>
      <c r="C8960" s="1"/>
    </row>
    <row r="8961" spans="2:3" x14ac:dyDescent="0.3">
      <c r="B8961" s="1"/>
      <c r="C8961" s="1"/>
    </row>
    <row r="8962" spans="2:3" x14ac:dyDescent="0.3">
      <c r="B8962" s="1"/>
      <c r="C8962" s="1"/>
    </row>
    <row r="8963" spans="2:3" x14ac:dyDescent="0.3">
      <c r="B8963" s="1"/>
      <c r="C8963" s="1"/>
    </row>
    <row r="8964" spans="2:3" x14ac:dyDescent="0.3">
      <c r="B8964" s="1"/>
      <c r="C8964" s="1"/>
    </row>
    <row r="8965" spans="2:3" x14ac:dyDescent="0.3">
      <c r="B8965" s="1"/>
      <c r="C8965" s="1"/>
    </row>
    <row r="8966" spans="2:3" x14ac:dyDescent="0.3">
      <c r="B8966" s="1"/>
      <c r="C8966" s="1"/>
    </row>
    <row r="8967" spans="2:3" x14ac:dyDescent="0.3">
      <c r="B8967" s="1"/>
      <c r="C8967" s="1"/>
    </row>
    <row r="8968" spans="2:3" x14ac:dyDescent="0.3">
      <c r="B8968" s="1"/>
      <c r="C8968" s="1"/>
    </row>
    <row r="8969" spans="2:3" x14ac:dyDescent="0.3">
      <c r="B8969" s="1"/>
      <c r="C8969" s="1"/>
    </row>
    <row r="8970" spans="2:3" x14ac:dyDescent="0.3">
      <c r="B8970" s="1"/>
      <c r="C8970" s="1"/>
    </row>
    <row r="8971" spans="2:3" x14ac:dyDescent="0.3">
      <c r="B8971" s="1"/>
      <c r="C8971" s="1"/>
    </row>
    <row r="8972" spans="2:3" x14ac:dyDescent="0.3">
      <c r="B8972" s="1"/>
      <c r="C8972" s="1"/>
    </row>
    <row r="8973" spans="2:3" x14ac:dyDescent="0.3">
      <c r="B8973" s="1"/>
      <c r="C8973" s="1"/>
    </row>
    <row r="8974" spans="2:3" x14ac:dyDescent="0.3">
      <c r="B8974" s="1"/>
      <c r="C8974" s="1"/>
    </row>
    <row r="8975" spans="2:3" x14ac:dyDescent="0.3">
      <c r="B8975" s="1"/>
      <c r="C8975" s="1"/>
    </row>
    <row r="8976" spans="2:3" x14ac:dyDescent="0.3">
      <c r="B8976" s="1"/>
      <c r="C8976" s="1"/>
    </row>
    <row r="8977" spans="2:3" x14ac:dyDescent="0.3">
      <c r="B8977" s="1"/>
      <c r="C8977" s="1"/>
    </row>
    <row r="8978" spans="2:3" x14ac:dyDescent="0.3">
      <c r="B8978" s="1"/>
      <c r="C8978" s="1"/>
    </row>
    <row r="8979" spans="2:3" x14ac:dyDescent="0.3">
      <c r="B8979" s="1"/>
      <c r="C8979" s="1"/>
    </row>
    <row r="8980" spans="2:3" x14ac:dyDescent="0.3">
      <c r="B8980" s="1"/>
      <c r="C8980" s="1"/>
    </row>
    <row r="8981" spans="2:3" x14ac:dyDescent="0.3">
      <c r="B8981" s="1"/>
      <c r="C8981" s="1"/>
    </row>
    <row r="8982" spans="2:3" x14ac:dyDescent="0.3">
      <c r="B8982" s="1"/>
      <c r="C8982" s="1"/>
    </row>
    <row r="8983" spans="2:3" x14ac:dyDescent="0.3">
      <c r="B8983" s="1"/>
      <c r="C8983" s="1"/>
    </row>
    <row r="8984" spans="2:3" x14ac:dyDescent="0.3">
      <c r="B8984" s="1"/>
      <c r="C8984" s="1"/>
    </row>
    <row r="8985" spans="2:3" x14ac:dyDescent="0.3">
      <c r="B8985" s="1"/>
      <c r="C8985" s="1"/>
    </row>
    <row r="8986" spans="2:3" x14ac:dyDescent="0.3">
      <c r="B8986" s="1"/>
      <c r="C8986" s="1"/>
    </row>
    <row r="8987" spans="2:3" x14ac:dyDescent="0.3">
      <c r="B8987" s="1"/>
      <c r="C8987" s="1"/>
    </row>
    <row r="8988" spans="2:3" x14ac:dyDescent="0.3">
      <c r="B8988" s="1"/>
      <c r="C8988" s="1"/>
    </row>
    <row r="8989" spans="2:3" x14ac:dyDescent="0.3">
      <c r="B8989" s="1"/>
      <c r="C8989" s="1"/>
    </row>
    <row r="8990" spans="2:3" x14ac:dyDescent="0.3">
      <c r="B8990" s="1"/>
      <c r="C8990" s="1"/>
    </row>
    <row r="8991" spans="2:3" x14ac:dyDescent="0.3">
      <c r="B8991" s="1"/>
      <c r="C8991" s="1"/>
    </row>
    <row r="8992" spans="2:3" x14ac:dyDescent="0.3">
      <c r="B8992" s="1"/>
      <c r="C8992" s="1"/>
    </row>
    <row r="8993" spans="2:3" x14ac:dyDescent="0.3">
      <c r="B8993" s="1"/>
      <c r="C8993" s="1"/>
    </row>
    <row r="8994" spans="2:3" x14ac:dyDescent="0.3">
      <c r="B8994" s="1"/>
      <c r="C8994" s="1"/>
    </row>
    <row r="8995" spans="2:3" x14ac:dyDescent="0.3">
      <c r="B8995" s="1"/>
      <c r="C8995" s="1"/>
    </row>
    <row r="8996" spans="2:3" x14ac:dyDescent="0.3">
      <c r="B8996" s="1"/>
      <c r="C8996" s="1"/>
    </row>
    <row r="8997" spans="2:3" x14ac:dyDescent="0.3">
      <c r="B8997" s="1"/>
      <c r="C8997" s="1"/>
    </row>
    <row r="8998" spans="2:3" x14ac:dyDescent="0.3">
      <c r="B8998" s="1"/>
      <c r="C8998" s="1"/>
    </row>
    <row r="8999" spans="2:3" x14ac:dyDescent="0.3">
      <c r="B8999" s="1"/>
      <c r="C8999" s="1"/>
    </row>
    <row r="9000" spans="2:3" x14ac:dyDescent="0.3">
      <c r="B9000" s="1"/>
      <c r="C9000" s="1"/>
    </row>
    <row r="9001" spans="2:3" x14ac:dyDescent="0.3">
      <c r="B9001" s="1"/>
      <c r="C9001" s="1"/>
    </row>
    <row r="9002" spans="2:3" x14ac:dyDescent="0.3">
      <c r="B9002" s="1"/>
      <c r="C9002" s="1"/>
    </row>
    <row r="9003" spans="2:3" x14ac:dyDescent="0.3">
      <c r="B9003" s="1"/>
      <c r="C9003" s="1"/>
    </row>
    <row r="9004" spans="2:3" x14ac:dyDescent="0.3">
      <c r="B9004" s="1"/>
      <c r="C9004" s="1"/>
    </row>
    <row r="9005" spans="2:3" x14ac:dyDescent="0.3">
      <c r="B9005" s="1"/>
      <c r="C9005" s="1"/>
    </row>
    <row r="9006" spans="2:3" x14ac:dyDescent="0.3">
      <c r="B9006" s="1"/>
      <c r="C9006" s="1"/>
    </row>
    <row r="9007" spans="2:3" x14ac:dyDescent="0.3">
      <c r="B9007" s="1"/>
      <c r="C9007" s="1"/>
    </row>
    <row r="9008" spans="2:3" x14ac:dyDescent="0.3">
      <c r="B9008" s="1"/>
      <c r="C9008" s="1"/>
    </row>
    <row r="9009" spans="2:3" x14ac:dyDescent="0.3">
      <c r="B9009" s="1"/>
      <c r="C9009" s="1"/>
    </row>
    <row r="9010" spans="2:3" x14ac:dyDescent="0.3">
      <c r="B9010" s="1"/>
      <c r="C9010" s="1"/>
    </row>
    <row r="9011" spans="2:3" x14ac:dyDescent="0.3">
      <c r="B9011" s="1"/>
      <c r="C9011" s="1"/>
    </row>
    <row r="9012" spans="2:3" x14ac:dyDescent="0.3">
      <c r="B9012" s="1"/>
      <c r="C9012" s="1"/>
    </row>
    <row r="9013" spans="2:3" x14ac:dyDescent="0.3">
      <c r="B9013" s="1"/>
      <c r="C9013" s="1"/>
    </row>
    <row r="9014" spans="2:3" x14ac:dyDescent="0.3">
      <c r="B9014" s="1"/>
      <c r="C9014" s="1"/>
    </row>
    <row r="9015" spans="2:3" x14ac:dyDescent="0.3">
      <c r="B9015" s="1"/>
      <c r="C9015" s="1"/>
    </row>
    <row r="9016" spans="2:3" x14ac:dyDescent="0.3">
      <c r="B9016" s="1"/>
      <c r="C9016" s="1"/>
    </row>
    <row r="9017" spans="2:3" x14ac:dyDescent="0.3">
      <c r="B9017" s="1"/>
      <c r="C9017" s="1"/>
    </row>
    <row r="9018" spans="2:3" x14ac:dyDescent="0.3">
      <c r="B9018" s="1"/>
      <c r="C9018" s="1"/>
    </row>
    <row r="9019" spans="2:3" x14ac:dyDescent="0.3">
      <c r="B9019" s="1"/>
      <c r="C9019" s="1"/>
    </row>
    <row r="9020" spans="2:3" x14ac:dyDescent="0.3">
      <c r="B9020" s="1"/>
      <c r="C9020" s="1"/>
    </row>
    <row r="9021" spans="2:3" x14ac:dyDescent="0.3">
      <c r="B9021" s="1"/>
      <c r="C9021" s="1"/>
    </row>
    <row r="9022" spans="2:3" x14ac:dyDescent="0.3">
      <c r="B9022" s="1"/>
      <c r="C9022" s="1"/>
    </row>
    <row r="9023" spans="2:3" x14ac:dyDescent="0.3">
      <c r="B9023" s="1"/>
      <c r="C9023" s="1"/>
    </row>
    <row r="9024" spans="2:3" x14ac:dyDescent="0.3">
      <c r="B9024" s="1"/>
      <c r="C9024" s="1"/>
    </row>
    <row r="9025" spans="2:3" x14ac:dyDescent="0.3">
      <c r="B9025" s="1"/>
      <c r="C9025" s="1"/>
    </row>
    <row r="9026" spans="2:3" x14ac:dyDescent="0.3">
      <c r="B9026" s="1"/>
      <c r="C9026" s="1"/>
    </row>
    <row r="9027" spans="2:3" x14ac:dyDescent="0.3">
      <c r="B9027" s="1"/>
      <c r="C9027" s="1"/>
    </row>
    <row r="9028" spans="2:3" x14ac:dyDescent="0.3">
      <c r="B9028" s="1"/>
      <c r="C9028" s="1"/>
    </row>
    <row r="9029" spans="2:3" x14ac:dyDescent="0.3">
      <c r="B9029" s="1"/>
      <c r="C9029" s="1"/>
    </row>
    <row r="9030" spans="2:3" x14ac:dyDescent="0.3">
      <c r="B9030" s="1"/>
      <c r="C9030" s="1"/>
    </row>
    <row r="9031" spans="2:3" x14ac:dyDescent="0.3">
      <c r="B9031" s="1"/>
      <c r="C9031" s="1"/>
    </row>
    <row r="9032" spans="2:3" x14ac:dyDescent="0.3">
      <c r="B9032" s="1"/>
      <c r="C9032" s="1"/>
    </row>
    <row r="9033" spans="2:3" x14ac:dyDescent="0.3">
      <c r="B9033" s="1"/>
      <c r="C9033" s="1"/>
    </row>
    <row r="9034" spans="2:3" x14ac:dyDescent="0.3">
      <c r="B9034" s="1"/>
      <c r="C9034" s="1"/>
    </row>
    <row r="9035" spans="2:3" x14ac:dyDescent="0.3">
      <c r="B9035" s="1"/>
      <c r="C9035" s="1"/>
    </row>
    <row r="9036" spans="2:3" x14ac:dyDescent="0.3">
      <c r="B9036" s="1"/>
      <c r="C9036" s="1"/>
    </row>
    <row r="9037" spans="2:3" x14ac:dyDescent="0.3">
      <c r="B9037" s="1"/>
      <c r="C9037" s="1"/>
    </row>
    <row r="9038" spans="2:3" x14ac:dyDescent="0.3">
      <c r="B9038" s="1"/>
      <c r="C9038" s="1"/>
    </row>
    <row r="9039" spans="2:3" x14ac:dyDescent="0.3">
      <c r="B9039" s="1"/>
      <c r="C9039" s="1"/>
    </row>
    <row r="9040" spans="2:3" x14ac:dyDescent="0.3">
      <c r="B9040" s="1"/>
      <c r="C9040" s="1"/>
    </row>
    <row r="9041" spans="2:3" x14ac:dyDescent="0.3">
      <c r="B9041" s="1"/>
      <c r="C9041" s="1"/>
    </row>
    <row r="9042" spans="2:3" x14ac:dyDescent="0.3">
      <c r="B9042" s="1"/>
      <c r="C9042" s="1"/>
    </row>
    <row r="9043" spans="2:3" x14ac:dyDescent="0.3">
      <c r="B9043" s="1"/>
      <c r="C9043" s="1"/>
    </row>
    <row r="9044" spans="2:3" x14ac:dyDescent="0.3">
      <c r="B9044" s="1"/>
      <c r="C9044" s="1"/>
    </row>
    <row r="9045" spans="2:3" x14ac:dyDescent="0.3">
      <c r="B9045" s="1"/>
      <c r="C9045" s="1"/>
    </row>
    <row r="9046" spans="2:3" x14ac:dyDescent="0.3">
      <c r="B9046" s="1"/>
      <c r="C9046" s="1"/>
    </row>
    <row r="9047" spans="2:3" x14ac:dyDescent="0.3">
      <c r="B9047" s="1"/>
      <c r="C9047" s="1"/>
    </row>
    <row r="9048" spans="2:3" x14ac:dyDescent="0.3">
      <c r="B9048" s="1"/>
      <c r="C9048" s="1"/>
    </row>
    <row r="9049" spans="2:3" x14ac:dyDescent="0.3">
      <c r="B9049" s="1"/>
      <c r="C9049" s="1"/>
    </row>
    <row r="9050" spans="2:3" x14ac:dyDescent="0.3">
      <c r="B9050" s="1"/>
      <c r="C9050" s="1"/>
    </row>
    <row r="9051" spans="2:3" x14ac:dyDescent="0.3">
      <c r="B9051" s="1"/>
      <c r="C9051" s="1"/>
    </row>
    <row r="9052" spans="2:3" x14ac:dyDescent="0.3">
      <c r="B9052" s="1"/>
      <c r="C9052" s="1"/>
    </row>
    <row r="9053" spans="2:3" x14ac:dyDescent="0.3">
      <c r="B9053" s="1"/>
      <c r="C9053" s="1"/>
    </row>
    <row r="9054" spans="2:3" x14ac:dyDescent="0.3">
      <c r="B9054" s="1"/>
      <c r="C9054" s="1"/>
    </row>
    <row r="9055" spans="2:3" x14ac:dyDescent="0.3">
      <c r="B9055" s="1"/>
      <c r="C9055" s="1"/>
    </row>
    <row r="9056" spans="2:3" x14ac:dyDescent="0.3">
      <c r="B9056" s="1"/>
      <c r="C9056" s="1"/>
    </row>
    <row r="9057" spans="2:3" x14ac:dyDescent="0.3">
      <c r="B9057" s="1"/>
      <c r="C9057" s="1"/>
    </row>
    <row r="9058" spans="2:3" x14ac:dyDescent="0.3">
      <c r="B9058" s="1"/>
      <c r="C9058" s="1"/>
    </row>
    <row r="9059" spans="2:3" x14ac:dyDescent="0.3">
      <c r="B9059" s="1"/>
      <c r="C9059" s="1"/>
    </row>
    <row r="9060" spans="2:3" x14ac:dyDescent="0.3">
      <c r="B9060" s="1"/>
      <c r="C9060" s="1"/>
    </row>
    <row r="9061" spans="2:3" x14ac:dyDescent="0.3">
      <c r="B9061" s="1"/>
      <c r="C9061" s="1"/>
    </row>
    <row r="9062" spans="2:3" x14ac:dyDescent="0.3">
      <c r="B9062" s="1"/>
      <c r="C9062" s="1"/>
    </row>
    <row r="9063" spans="2:3" x14ac:dyDescent="0.3">
      <c r="B9063" s="1"/>
      <c r="C9063" s="1"/>
    </row>
    <row r="9064" spans="2:3" x14ac:dyDescent="0.3">
      <c r="B9064" s="1"/>
      <c r="C9064" s="1"/>
    </row>
    <row r="9065" spans="2:3" x14ac:dyDescent="0.3">
      <c r="B9065" s="1"/>
      <c r="C9065" s="1"/>
    </row>
    <row r="9066" spans="2:3" x14ac:dyDescent="0.3">
      <c r="B9066" s="1"/>
      <c r="C9066" s="1"/>
    </row>
    <row r="9067" spans="2:3" x14ac:dyDescent="0.3">
      <c r="B9067" s="1"/>
      <c r="C9067" s="1"/>
    </row>
    <row r="9068" spans="2:3" x14ac:dyDescent="0.3">
      <c r="B9068" s="1"/>
      <c r="C9068" s="1"/>
    </row>
    <row r="9069" spans="2:3" x14ac:dyDescent="0.3">
      <c r="B9069" s="1"/>
      <c r="C9069" s="1"/>
    </row>
    <row r="9070" spans="2:3" x14ac:dyDescent="0.3">
      <c r="B9070" s="1"/>
      <c r="C9070" s="1"/>
    </row>
    <row r="9071" spans="2:3" x14ac:dyDescent="0.3">
      <c r="B9071" s="1"/>
      <c r="C9071" s="1"/>
    </row>
    <row r="9072" spans="2:3" x14ac:dyDescent="0.3">
      <c r="B9072" s="1"/>
      <c r="C9072" s="1"/>
    </row>
    <row r="9073" spans="2:3" x14ac:dyDescent="0.3">
      <c r="B9073" s="1"/>
      <c r="C9073" s="1"/>
    </row>
    <row r="9074" spans="2:3" x14ac:dyDescent="0.3">
      <c r="B9074" s="1"/>
      <c r="C9074" s="1"/>
    </row>
    <row r="9075" spans="2:3" x14ac:dyDescent="0.3">
      <c r="B9075" s="1"/>
      <c r="C9075" s="1"/>
    </row>
    <row r="9076" spans="2:3" x14ac:dyDescent="0.3">
      <c r="B9076" s="1"/>
      <c r="C9076" s="1"/>
    </row>
    <row r="9077" spans="2:3" x14ac:dyDescent="0.3">
      <c r="B9077" s="1"/>
      <c r="C9077" s="1"/>
    </row>
    <row r="9078" spans="2:3" x14ac:dyDescent="0.3">
      <c r="B9078" s="1"/>
      <c r="C9078" s="1"/>
    </row>
    <row r="9079" spans="2:3" x14ac:dyDescent="0.3">
      <c r="B9079" s="1"/>
      <c r="C9079" s="1"/>
    </row>
    <row r="9080" spans="2:3" x14ac:dyDescent="0.3">
      <c r="B9080" s="1"/>
      <c r="C9080" s="1"/>
    </row>
    <row r="9081" spans="2:3" x14ac:dyDescent="0.3">
      <c r="B9081" s="1"/>
      <c r="C9081" s="1"/>
    </row>
    <row r="9082" spans="2:3" x14ac:dyDescent="0.3">
      <c r="B9082" s="1"/>
      <c r="C9082" s="1"/>
    </row>
    <row r="9083" spans="2:3" x14ac:dyDescent="0.3">
      <c r="B9083" s="1"/>
      <c r="C9083" s="1"/>
    </row>
    <row r="9084" spans="2:3" x14ac:dyDescent="0.3">
      <c r="B9084" s="1"/>
      <c r="C9084" s="1"/>
    </row>
    <row r="9085" spans="2:3" x14ac:dyDescent="0.3">
      <c r="B9085" s="1"/>
      <c r="C9085" s="1"/>
    </row>
    <row r="9086" spans="2:3" x14ac:dyDescent="0.3">
      <c r="B9086" s="1"/>
      <c r="C9086" s="1"/>
    </row>
    <row r="9087" spans="2:3" x14ac:dyDescent="0.3">
      <c r="B9087" s="1"/>
      <c r="C9087" s="1"/>
    </row>
    <row r="9088" spans="2:3" x14ac:dyDescent="0.3">
      <c r="B9088" s="1"/>
      <c r="C9088" s="1"/>
    </row>
    <row r="9089" spans="2:3" x14ac:dyDescent="0.3">
      <c r="B9089" s="1"/>
      <c r="C9089" s="1"/>
    </row>
    <row r="9090" spans="2:3" x14ac:dyDescent="0.3">
      <c r="B9090" s="1"/>
      <c r="C9090" s="1"/>
    </row>
    <row r="9091" spans="2:3" x14ac:dyDescent="0.3">
      <c r="B9091" s="1"/>
      <c r="C9091" s="1"/>
    </row>
    <row r="9092" spans="2:3" x14ac:dyDescent="0.3">
      <c r="B9092" s="1"/>
      <c r="C9092" s="1"/>
    </row>
    <row r="9093" spans="2:3" x14ac:dyDescent="0.3">
      <c r="B9093" s="1"/>
      <c r="C9093" s="1"/>
    </row>
    <row r="9094" spans="2:3" x14ac:dyDescent="0.3">
      <c r="B9094" s="1"/>
      <c r="C9094" s="1"/>
    </row>
    <row r="9095" spans="2:3" x14ac:dyDescent="0.3">
      <c r="B9095" s="1"/>
      <c r="C9095" s="1"/>
    </row>
    <row r="9096" spans="2:3" x14ac:dyDescent="0.3">
      <c r="B9096" s="1"/>
      <c r="C9096" s="1"/>
    </row>
    <row r="9097" spans="2:3" x14ac:dyDescent="0.3">
      <c r="B9097" s="1"/>
      <c r="C9097" s="1"/>
    </row>
    <row r="9098" spans="2:3" x14ac:dyDescent="0.3">
      <c r="B9098" s="1"/>
      <c r="C9098" s="1"/>
    </row>
    <row r="9099" spans="2:3" x14ac:dyDescent="0.3">
      <c r="B9099" s="1"/>
      <c r="C9099" s="1"/>
    </row>
    <row r="9100" spans="2:3" x14ac:dyDescent="0.3">
      <c r="B9100" s="1"/>
      <c r="C9100" s="1"/>
    </row>
    <row r="9101" spans="2:3" x14ac:dyDescent="0.3">
      <c r="B9101" s="1"/>
      <c r="C9101" s="1"/>
    </row>
    <row r="9102" spans="2:3" x14ac:dyDescent="0.3">
      <c r="B9102" s="1"/>
      <c r="C9102" s="1"/>
    </row>
    <row r="9103" spans="2:3" x14ac:dyDescent="0.3">
      <c r="B9103" s="1"/>
      <c r="C9103" s="1"/>
    </row>
    <row r="9104" spans="2:3" x14ac:dyDescent="0.3">
      <c r="B9104" s="1"/>
      <c r="C9104" s="1"/>
    </row>
    <row r="9105" spans="2:3" x14ac:dyDescent="0.3">
      <c r="B9105" s="1"/>
      <c r="C9105" s="1"/>
    </row>
    <row r="9106" spans="2:3" x14ac:dyDescent="0.3">
      <c r="B9106" s="1"/>
      <c r="C9106" s="1"/>
    </row>
    <row r="9107" spans="2:3" x14ac:dyDescent="0.3">
      <c r="B9107" s="1"/>
      <c r="C9107" s="1"/>
    </row>
    <row r="9108" spans="2:3" x14ac:dyDescent="0.3">
      <c r="B9108" s="1"/>
      <c r="C9108" s="1"/>
    </row>
    <row r="9109" spans="2:3" x14ac:dyDescent="0.3">
      <c r="B9109" s="1"/>
      <c r="C9109" s="1"/>
    </row>
    <row r="9110" spans="2:3" x14ac:dyDescent="0.3">
      <c r="B9110" s="1"/>
      <c r="C9110" s="1"/>
    </row>
    <row r="9111" spans="2:3" x14ac:dyDescent="0.3">
      <c r="B9111" s="1"/>
      <c r="C9111" s="1"/>
    </row>
    <row r="9112" spans="2:3" x14ac:dyDescent="0.3">
      <c r="B9112" s="1"/>
      <c r="C9112" s="1"/>
    </row>
    <row r="9113" spans="2:3" x14ac:dyDescent="0.3">
      <c r="B9113" s="1"/>
      <c r="C9113" s="1"/>
    </row>
    <row r="9114" spans="2:3" x14ac:dyDescent="0.3">
      <c r="B9114" s="1"/>
      <c r="C9114" s="1"/>
    </row>
    <row r="9115" spans="2:3" x14ac:dyDescent="0.3">
      <c r="B9115" s="1"/>
      <c r="C9115" s="1"/>
    </row>
    <row r="9116" spans="2:3" x14ac:dyDescent="0.3">
      <c r="B9116" s="1"/>
      <c r="C9116" s="1"/>
    </row>
    <row r="9117" spans="2:3" x14ac:dyDescent="0.3">
      <c r="B9117" s="1"/>
      <c r="C9117" s="1"/>
    </row>
    <row r="9118" spans="2:3" x14ac:dyDescent="0.3">
      <c r="B9118" s="1"/>
      <c r="C9118" s="1"/>
    </row>
    <row r="9119" spans="2:3" x14ac:dyDescent="0.3">
      <c r="B9119" s="1"/>
      <c r="C9119" s="1"/>
    </row>
    <row r="9120" spans="2:3" x14ac:dyDescent="0.3">
      <c r="B9120" s="1"/>
      <c r="C9120" s="1"/>
    </row>
    <row r="9121" spans="2:3" x14ac:dyDescent="0.3">
      <c r="B9121" s="1"/>
      <c r="C9121" s="1"/>
    </row>
    <row r="9122" spans="2:3" x14ac:dyDescent="0.3">
      <c r="B9122" s="1"/>
      <c r="C9122" s="1"/>
    </row>
    <row r="9123" spans="2:3" x14ac:dyDescent="0.3">
      <c r="B9123" s="1"/>
      <c r="C9123" s="1"/>
    </row>
    <row r="9124" spans="2:3" x14ac:dyDescent="0.3">
      <c r="B9124" s="1"/>
      <c r="C9124" s="1"/>
    </row>
    <row r="9125" spans="2:3" x14ac:dyDescent="0.3">
      <c r="B9125" s="1"/>
      <c r="C9125" s="1"/>
    </row>
    <row r="9126" spans="2:3" x14ac:dyDescent="0.3">
      <c r="B9126" s="1"/>
      <c r="C9126" s="1"/>
    </row>
    <row r="9127" spans="2:3" x14ac:dyDescent="0.3">
      <c r="B9127" s="1"/>
      <c r="C9127" s="1"/>
    </row>
    <row r="9128" spans="2:3" x14ac:dyDescent="0.3">
      <c r="B9128" s="1"/>
      <c r="C9128" s="1"/>
    </row>
    <row r="9129" spans="2:3" x14ac:dyDescent="0.3">
      <c r="B9129" s="1"/>
      <c r="C9129" s="1"/>
    </row>
    <row r="9130" spans="2:3" x14ac:dyDescent="0.3">
      <c r="B9130" s="1"/>
      <c r="C9130" s="1"/>
    </row>
    <row r="9131" spans="2:3" x14ac:dyDescent="0.3">
      <c r="B9131" s="1"/>
      <c r="C9131" s="1"/>
    </row>
    <row r="9132" spans="2:3" x14ac:dyDescent="0.3">
      <c r="B9132" s="1"/>
      <c r="C9132" s="1"/>
    </row>
    <row r="9133" spans="2:3" x14ac:dyDescent="0.3">
      <c r="B9133" s="1"/>
      <c r="C9133" s="1"/>
    </row>
    <row r="9134" spans="2:3" x14ac:dyDescent="0.3">
      <c r="B9134" s="1"/>
      <c r="C9134" s="1"/>
    </row>
    <row r="9135" spans="2:3" x14ac:dyDescent="0.3">
      <c r="B9135" s="1"/>
      <c r="C9135" s="1"/>
    </row>
    <row r="9136" spans="2:3" x14ac:dyDescent="0.3">
      <c r="B9136" s="1"/>
      <c r="C9136" s="1"/>
    </row>
    <row r="9137" spans="2:3" x14ac:dyDescent="0.3">
      <c r="B9137" s="1"/>
      <c r="C9137" s="1"/>
    </row>
    <row r="9138" spans="2:3" x14ac:dyDescent="0.3">
      <c r="B9138" s="1"/>
      <c r="C9138" s="1"/>
    </row>
    <row r="9139" spans="2:3" x14ac:dyDescent="0.3">
      <c r="B9139" s="1"/>
      <c r="C9139" s="1"/>
    </row>
    <row r="9140" spans="2:3" x14ac:dyDescent="0.3">
      <c r="B9140" s="1"/>
      <c r="C9140" s="1"/>
    </row>
    <row r="9141" spans="2:3" x14ac:dyDescent="0.3">
      <c r="B9141" s="1"/>
      <c r="C9141" s="1"/>
    </row>
    <row r="9142" spans="2:3" x14ac:dyDescent="0.3">
      <c r="B9142" s="1"/>
      <c r="C9142" s="1"/>
    </row>
    <row r="9143" spans="2:3" x14ac:dyDescent="0.3">
      <c r="B9143" s="1"/>
      <c r="C9143" s="1"/>
    </row>
    <row r="9144" spans="2:3" x14ac:dyDescent="0.3">
      <c r="B9144" s="1"/>
      <c r="C9144" s="1"/>
    </row>
    <row r="9145" spans="2:3" x14ac:dyDescent="0.3">
      <c r="B9145" s="1"/>
      <c r="C9145" s="1"/>
    </row>
    <row r="9146" spans="2:3" x14ac:dyDescent="0.3">
      <c r="B9146" s="1"/>
      <c r="C9146" s="1"/>
    </row>
    <row r="9147" spans="2:3" x14ac:dyDescent="0.3">
      <c r="B9147" s="1"/>
      <c r="C9147" s="1"/>
    </row>
    <row r="9148" spans="2:3" x14ac:dyDescent="0.3">
      <c r="B9148" s="1"/>
      <c r="C9148" s="1"/>
    </row>
    <row r="9149" spans="2:3" x14ac:dyDescent="0.3">
      <c r="B9149" s="1"/>
      <c r="C9149" s="1"/>
    </row>
    <row r="9150" spans="2:3" x14ac:dyDescent="0.3">
      <c r="B9150" s="1"/>
      <c r="C9150" s="1"/>
    </row>
    <row r="9151" spans="2:3" x14ac:dyDescent="0.3">
      <c r="B9151" s="1"/>
      <c r="C9151" s="1"/>
    </row>
    <row r="9152" spans="2:3" x14ac:dyDescent="0.3">
      <c r="B9152" s="1"/>
      <c r="C9152" s="1"/>
    </row>
    <row r="9153" spans="2:3" x14ac:dyDescent="0.3">
      <c r="B9153" s="1"/>
      <c r="C9153" s="1"/>
    </row>
    <row r="9154" spans="2:3" x14ac:dyDescent="0.3">
      <c r="B9154" s="1"/>
      <c r="C9154" s="1"/>
    </row>
    <row r="9155" spans="2:3" x14ac:dyDescent="0.3">
      <c r="B9155" s="1"/>
      <c r="C9155" s="1"/>
    </row>
    <row r="9156" spans="2:3" x14ac:dyDescent="0.3">
      <c r="B9156" s="1"/>
      <c r="C9156" s="1"/>
    </row>
    <row r="9157" spans="2:3" x14ac:dyDescent="0.3">
      <c r="B9157" s="1"/>
      <c r="C9157" s="1"/>
    </row>
    <row r="9158" spans="2:3" x14ac:dyDescent="0.3">
      <c r="B9158" s="1"/>
      <c r="C9158" s="1"/>
    </row>
    <row r="9159" spans="2:3" x14ac:dyDescent="0.3">
      <c r="B9159" s="1"/>
      <c r="C9159" s="1"/>
    </row>
    <row r="9160" spans="2:3" x14ac:dyDescent="0.3">
      <c r="B9160" s="1"/>
      <c r="C9160" s="1"/>
    </row>
    <row r="9161" spans="2:3" x14ac:dyDescent="0.3">
      <c r="B9161" s="1"/>
      <c r="C9161" s="1"/>
    </row>
    <row r="9162" spans="2:3" x14ac:dyDescent="0.3">
      <c r="B9162" s="1"/>
      <c r="C9162" s="1"/>
    </row>
    <row r="9163" spans="2:3" x14ac:dyDescent="0.3">
      <c r="B9163" s="1"/>
      <c r="C9163" s="1"/>
    </row>
    <row r="9164" spans="2:3" x14ac:dyDescent="0.3">
      <c r="B9164" s="1"/>
      <c r="C9164" s="1"/>
    </row>
    <row r="9165" spans="2:3" x14ac:dyDescent="0.3">
      <c r="B9165" s="1"/>
      <c r="C9165" s="1"/>
    </row>
    <row r="9166" spans="2:3" x14ac:dyDescent="0.3">
      <c r="B9166" s="1"/>
      <c r="C9166" s="1"/>
    </row>
    <row r="9167" spans="2:3" x14ac:dyDescent="0.3">
      <c r="B9167" s="1"/>
      <c r="C9167" s="1"/>
    </row>
    <row r="9168" spans="2:3" x14ac:dyDescent="0.3">
      <c r="B9168" s="1"/>
      <c r="C9168" s="1"/>
    </row>
    <row r="9169" spans="2:3" x14ac:dyDescent="0.3">
      <c r="B9169" s="1"/>
      <c r="C9169" s="1"/>
    </row>
    <row r="9170" spans="2:3" x14ac:dyDescent="0.3">
      <c r="B9170" s="1"/>
      <c r="C9170" s="1"/>
    </row>
    <row r="9171" spans="2:3" x14ac:dyDescent="0.3">
      <c r="B9171" s="1"/>
      <c r="C9171" s="1"/>
    </row>
    <row r="9172" spans="2:3" x14ac:dyDescent="0.3">
      <c r="B9172" s="1"/>
      <c r="C9172" s="1"/>
    </row>
    <row r="9173" spans="2:3" x14ac:dyDescent="0.3">
      <c r="B9173" s="1"/>
      <c r="C9173" s="1"/>
    </row>
    <row r="9174" spans="2:3" x14ac:dyDescent="0.3">
      <c r="B9174" s="1"/>
      <c r="C9174" s="1"/>
    </row>
    <row r="9175" spans="2:3" x14ac:dyDescent="0.3">
      <c r="B9175" s="1"/>
      <c r="C9175" s="1"/>
    </row>
    <row r="9176" spans="2:3" x14ac:dyDescent="0.3">
      <c r="B9176" s="1"/>
      <c r="C9176" s="1"/>
    </row>
    <row r="9177" spans="2:3" x14ac:dyDescent="0.3">
      <c r="B9177" s="1"/>
      <c r="C9177" s="1"/>
    </row>
    <row r="9178" spans="2:3" x14ac:dyDescent="0.3">
      <c r="B9178" s="1"/>
      <c r="C9178" s="1"/>
    </row>
    <row r="9179" spans="2:3" x14ac:dyDescent="0.3">
      <c r="B9179" s="1"/>
      <c r="C9179" s="1"/>
    </row>
    <row r="9180" spans="2:3" x14ac:dyDescent="0.3">
      <c r="B9180" s="1"/>
      <c r="C9180" s="1"/>
    </row>
    <row r="9181" spans="2:3" x14ac:dyDescent="0.3">
      <c r="B9181" s="1"/>
      <c r="C9181" s="1"/>
    </row>
    <row r="9182" spans="2:3" x14ac:dyDescent="0.3">
      <c r="B9182" s="1"/>
      <c r="C9182" s="1"/>
    </row>
    <row r="9183" spans="2:3" x14ac:dyDescent="0.3">
      <c r="B9183" s="1"/>
      <c r="C9183" s="1"/>
    </row>
    <row r="9184" spans="2:3" x14ac:dyDescent="0.3">
      <c r="B9184" s="1"/>
      <c r="C9184" s="1"/>
    </row>
    <row r="9185" spans="2:3" x14ac:dyDescent="0.3">
      <c r="B9185" s="1"/>
      <c r="C9185" s="1"/>
    </row>
    <row r="9186" spans="2:3" x14ac:dyDescent="0.3">
      <c r="B9186" s="1"/>
      <c r="C9186" s="1"/>
    </row>
    <row r="9187" spans="2:3" x14ac:dyDescent="0.3">
      <c r="B9187" s="1"/>
      <c r="C9187" s="1"/>
    </row>
    <row r="9188" spans="2:3" x14ac:dyDescent="0.3">
      <c r="B9188" s="1"/>
      <c r="C9188" s="1"/>
    </row>
    <row r="9189" spans="2:3" x14ac:dyDescent="0.3">
      <c r="B9189" s="1"/>
      <c r="C9189" s="1"/>
    </row>
    <row r="9190" spans="2:3" x14ac:dyDescent="0.3">
      <c r="B9190" s="1"/>
      <c r="C9190" s="1"/>
    </row>
    <row r="9191" spans="2:3" x14ac:dyDescent="0.3">
      <c r="B9191" s="1"/>
      <c r="C9191" s="1"/>
    </row>
    <row r="9192" spans="2:3" x14ac:dyDescent="0.3">
      <c r="B9192" s="1"/>
      <c r="C9192" s="1"/>
    </row>
    <row r="9193" spans="2:3" x14ac:dyDescent="0.3">
      <c r="B9193" s="1"/>
      <c r="C9193" s="1"/>
    </row>
    <row r="9194" spans="2:3" x14ac:dyDescent="0.3">
      <c r="B9194" s="1"/>
      <c r="C9194" s="1"/>
    </row>
    <row r="9195" spans="2:3" x14ac:dyDescent="0.3">
      <c r="B9195" s="1"/>
      <c r="C9195" s="1"/>
    </row>
    <row r="9196" spans="2:3" x14ac:dyDescent="0.3">
      <c r="B9196" s="1"/>
      <c r="C9196" s="1"/>
    </row>
    <row r="9197" spans="2:3" x14ac:dyDescent="0.3">
      <c r="B9197" s="1"/>
      <c r="C9197" s="1"/>
    </row>
    <row r="9198" spans="2:3" x14ac:dyDescent="0.3">
      <c r="B9198" s="1"/>
      <c r="C9198" s="1"/>
    </row>
    <row r="9199" spans="2:3" x14ac:dyDescent="0.3">
      <c r="B9199" s="1"/>
      <c r="C9199" s="1"/>
    </row>
    <row r="9200" spans="2:3" x14ac:dyDescent="0.3">
      <c r="B9200" s="1"/>
      <c r="C9200" s="1"/>
    </row>
    <row r="9201" spans="2:3" x14ac:dyDescent="0.3">
      <c r="B9201" s="1"/>
      <c r="C9201" s="1"/>
    </row>
    <row r="9202" spans="2:3" x14ac:dyDescent="0.3">
      <c r="B9202" s="1"/>
      <c r="C9202" s="1"/>
    </row>
    <row r="9203" spans="2:3" x14ac:dyDescent="0.3">
      <c r="B9203" s="1"/>
      <c r="C9203" s="1"/>
    </row>
    <row r="9204" spans="2:3" x14ac:dyDescent="0.3">
      <c r="B9204" s="1"/>
      <c r="C9204" s="1"/>
    </row>
    <row r="9205" spans="2:3" x14ac:dyDescent="0.3">
      <c r="B9205" s="1"/>
      <c r="C9205" s="1"/>
    </row>
    <row r="9206" spans="2:3" x14ac:dyDescent="0.3">
      <c r="B9206" s="1"/>
      <c r="C9206" s="1"/>
    </row>
    <row r="9207" spans="2:3" x14ac:dyDescent="0.3">
      <c r="B9207" s="1"/>
      <c r="C9207" s="1"/>
    </row>
    <row r="9208" spans="2:3" x14ac:dyDescent="0.3">
      <c r="B9208" s="1"/>
      <c r="C9208" s="1"/>
    </row>
    <row r="9209" spans="2:3" x14ac:dyDescent="0.3">
      <c r="B9209" s="1"/>
      <c r="C9209" s="1"/>
    </row>
    <row r="9210" spans="2:3" x14ac:dyDescent="0.3">
      <c r="B9210" s="1"/>
      <c r="C9210" s="1"/>
    </row>
    <row r="9211" spans="2:3" x14ac:dyDescent="0.3">
      <c r="B9211" s="1"/>
      <c r="C9211" s="1"/>
    </row>
    <row r="9212" spans="2:3" x14ac:dyDescent="0.3">
      <c r="B9212" s="1"/>
      <c r="C9212" s="1"/>
    </row>
    <row r="9213" spans="2:3" x14ac:dyDescent="0.3">
      <c r="B9213" s="1"/>
      <c r="C9213" s="1"/>
    </row>
    <row r="9214" spans="2:3" x14ac:dyDescent="0.3">
      <c r="B9214" s="1"/>
      <c r="C9214" s="1"/>
    </row>
    <row r="9215" spans="2:3" x14ac:dyDescent="0.3">
      <c r="B9215" s="1"/>
      <c r="C9215" s="1"/>
    </row>
    <row r="9216" spans="2:3" x14ac:dyDescent="0.3">
      <c r="B9216" s="1"/>
      <c r="C9216" s="1"/>
    </row>
    <row r="9217" spans="2:3" x14ac:dyDescent="0.3">
      <c r="B9217" s="1"/>
      <c r="C9217" s="1"/>
    </row>
    <row r="9218" spans="2:3" x14ac:dyDescent="0.3">
      <c r="B9218" s="1"/>
      <c r="C9218" s="1"/>
    </row>
    <row r="9219" spans="2:3" x14ac:dyDescent="0.3">
      <c r="B9219" s="1"/>
      <c r="C9219" s="1"/>
    </row>
    <row r="9220" spans="2:3" x14ac:dyDescent="0.3">
      <c r="B9220" s="1"/>
      <c r="C9220" s="1"/>
    </row>
    <row r="9221" spans="2:3" x14ac:dyDescent="0.3">
      <c r="B9221" s="1"/>
      <c r="C9221" s="1"/>
    </row>
    <row r="9222" spans="2:3" x14ac:dyDescent="0.3">
      <c r="B9222" s="1"/>
      <c r="C9222" s="1"/>
    </row>
    <row r="9223" spans="2:3" x14ac:dyDescent="0.3">
      <c r="B9223" s="1"/>
      <c r="C9223" s="1"/>
    </row>
    <row r="9224" spans="2:3" x14ac:dyDescent="0.3">
      <c r="B9224" s="1"/>
      <c r="C9224" s="1"/>
    </row>
    <row r="9225" spans="2:3" x14ac:dyDescent="0.3">
      <c r="B9225" s="1"/>
      <c r="C9225" s="1"/>
    </row>
    <row r="9226" spans="2:3" x14ac:dyDescent="0.3">
      <c r="B9226" s="1"/>
      <c r="C9226" s="1"/>
    </row>
    <row r="9227" spans="2:3" x14ac:dyDescent="0.3">
      <c r="B9227" s="1"/>
      <c r="C9227" s="1"/>
    </row>
    <row r="9228" spans="2:3" x14ac:dyDescent="0.3">
      <c r="B9228" s="1"/>
      <c r="C9228" s="1"/>
    </row>
    <row r="9229" spans="2:3" x14ac:dyDescent="0.3">
      <c r="B9229" s="1"/>
      <c r="C9229" s="1"/>
    </row>
    <row r="9230" spans="2:3" x14ac:dyDescent="0.3">
      <c r="B9230" s="1"/>
      <c r="C9230" s="1"/>
    </row>
    <row r="9231" spans="2:3" x14ac:dyDescent="0.3">
      <c r="B9231" s="1"/>
      <c r="C9231" s="1"/>
    </row>
    <row r="9232" spans="2:3" x14ac:dyDescent="0.3">
      <c r="B9232" s="1"/>
      <c r="C9232" s="1"/>
    </row>
    <row r="9233" spans="2:3" x14ac:dyDescent="0.3">
      <c r="B9233" s="1"/>
      <c r="C9233" s="1"/>
    </row>
    <row r="9234" spans="2:3" x14ac:dyDescent="0.3">
      <c r="B9234" s="1"/>
      <c r="C9234" s="1"/>
    </row>
    <row r="9235" spans="2:3" x14ac:dyDescent="0.3">
      <c r="B9235" s="1"/>
      <c r="C9235" s="1"/>
    </row>
    <row r="9236" spans="2:3" x14ac:dyDescent="0.3">
      <c r="B9236" s="1"/>
      <c r="C9236" s="1"/>
    </row>
    <row r="9237" spans="2:3" x14ac:dyDescent="0.3">
      <c r="B9237" s="1"/>
      <c r="C9237" s="1"/>
    </row>
    <row r="9238" spans="2:3" x14ac:dyDescent="0.3">
      <c r="B9238" s="1"/>
      <c r="C9238" s="1"/>
    </row>
    <row r="9239" spans="2:3" x14ac:dyDescent="0.3">
      <c r="B9239" s="1"/>
      <c r="C9239" s="1"/>
    </row>
    <row r="9240" spans="2:3" x14ac:dyDescent="0.3">
      <c r="B9240" s="1"/>
      <c r="C9240" s="1"/>
    </row>
    <row r="9241" spans="2:3" x14ac:dyDescent="0.3">
      <c r="B9241" s="1"/>
      <c r="C9241" s="1"/>
    </row>
    <row r="9242" spans="2:3" x14ac:dyDescent="0.3">
      <c r="B9242" s="1"/>
      <c r="C9242" s="1"/>
    </row>
    <row r="9243" spans="2:3" x14ac:dyDescent="0.3">
      <c r="B9243" s="1"/>
      <c r="C9243" s="1"/>
    </row>
    <row r="9244" spans="2:3" x14ac:dyDescent="0.3">
      <c r="B9244" s="1"/>
      <c r="C9244" s="1"/>
    </row>
    <row r="9245" spans="2:3" x14ac:dyDescent="0.3">
      <c r="B9245" s="1"/>
      <c r="C9245" s="1"/>
    </row>
    <row r="9246" spans="2:3" x14ac:dyDescent="0.3">
      <c r="B9246" s="1"/>
      <c r="C9246" s="1"/>
    </row>
    <row r="9247" spans="2:3" x14ac:dyDescent="0.3">
      <c r="B9247" s="1"/>
      <c r="C9247" s="1"/>
    </row>
    <row r="9248" spans="2:3" x14ac:dyDescent="0.3">
      <c r="B9248" s="1"/>
      <c r="C9248" s="1"/>
    </row>
    <row r="9249" spans="2:3" x14ac:dyDescent="0.3">
      <c r="B9249" s="1"/>
      <c r="C9249" s="1"/>
    </row>
    <row r="9250" spans="2:3" x14ac:dyDescent="0.3">
      <c r="B9250" s="1"/>
      <c r="C9250" s="1"/>
    </row>
    <row r="9251" spans="2:3" x14ac:dyDescent="0.3">
      <c r="B9251" s="1"/>
      <c r="C9251" s="1"/>
    </row>
    <row r="9252" spans="2:3" x14ac:dyDescent="0.3">
      <c r="B9252" s="1"/>
      <c r="C9252" s="1"/>
    </row>
    <row r="9253" spans="2:3" x14ac:dyDescent="0.3">
      <c r="B9253" s="1"/>
      <c r="C9253" s="1"/>
    </row>
    <row r="9254" spans="2:3" x14ac:dyDescent="0.3">
      <c r="B9254" s="1"/>
      <c r="C9254" s="1"/>
    </row>
    <row r="9255" spans="2:3" x14ac:dyDescent="0.3">
      <c r="B9255" s="1"/>
      <c r="C9255" s="1"/>
    </row>
    <row r="9256" spans="2:3" x14ac:dyDescent="0.3">
      <c r="B9256" s="1"/>
      <c r="C9256" s="1"/>
    </row>
    <row r="9257" spans="2:3" x14ac:dyDescent="0.3">
      <c r="B9257" s="1"/>
      <c r="C9257" s="1"/>
    </row>
    <row r="9258" spans="2:3" x14ac:dyDescent="0.3">
      <c r="B9258" s="1"/>
      <c r="C9258" s="1"/>
    </row>
    <row r="9259" spans="2:3" x14ac:dyDescent="0.3">
      <c r="B9259" s="1"/>
      <c r="C9259" s="1"/>
    </row>
    <row r="9260" spans="2:3" x14ac:dyDescent="0.3">
      <c r="B9260" s="1"/>
      <c r="C9260" s="1"/>
    </row>
    <row r="9261" spans="2:3" x14ac:dyDescent="0.3">
      <c r="B9261" s="1"/>
      <c r="C9261" s="1"/>
    </row>
    <row r="9262" spans="2:3" x14ac:dyDescent="0.3">
      <c r="B9262" s="1"/>
      <c r="C9262" s="1"/>
    </row>
    <row r="9263" spans="2:3" x14ac:dyDescent="0.3">
      <c r="B9263" s="1"/>
      <c r="C9263" s="1"/>
    </row>
    <row r="9264" spans="2:3" x14ac:dyDescent="0.3">
      <c r="B9264" s="1"/>
      <c r="C9264" s="1"/>
    </row>
    <row r="9265" spans="2:3" x14ac:dyDescent="0.3">
      <c r="B9265" s="1"/>
      <c r="C9265" s="1"/>
    </row>
    <row r="9266" spans="2:3" x14ac:dyDescent="0.3">
      <c r="B9266" s="1"/>
      <c r="C9266" s="1"/>
    </row>
    <row r="9267" spans="2:3" x14ac:dyDescent="0.3">
      <c r="B9267" s="1"/>
      <c r="C9267" s="1"/>
    </row>
    <row r="9268" spans="2:3" x14ac:dyDescent="0.3">
      <c r="B9268" s="1"/>
      <c r="C9268" s="1"/>
    </row>
    <row r="9269" spans="2:3" x14ac:dyDescent="0.3">
      <c r="B9269" s="1"/>
      <c r="C9269" s="1"/>
    </row>
    <row r="9270" spans="2:3" x14ac:dyDescent="0.3">
      <c r="B9270" s="1"/>
      <c r="C9270" s="1"/>
    </row>
    <row r="9271" spans="2:3" x14ac:dyDescent="0.3">
      <c r="B9271" s="1"/>
      <c r="C9271" s="1"/>
    </row>
    <row r="9272" spans="2:3" x14ac:dyDescent="0.3">
      <c r="B9272" s="1"/>
      <c r="C9272" s="1"/>
    </row>
    <row r="9273" spans="2:3" x14ac:dyDescent="0.3">
      <c r="B9273" s="1"/>
      <c r="C9273" s="1"/>
    </row>
    <row r="9274" spans="2:3" x14ac:dyDescent="0.3">
      <c r="B9274" s="1"/>
      <c r="C9274" s="1"/>
    </row>
    <row r="9275" spans="2:3" x14ac:dyDescent="0.3">
      <c r="B9275" s="1"/>
      <c r="C9275" s="1"/>
    </row>
    <row r="9276" spans="2:3" x14ac:dyDescent="0.3">
      <c r="B9276" s="1"/>
      <c r="C9276" s="1"/>
    </row>
    <row r="9277" spans="2:3" x14ac:dyDescent="0.3">
      <c r="B9277" s="1"/>
      <c r="C9277" s="1"/>
    </row>
    <row r="9278" spans="2:3" x14ac:dyDescent="0.3">
      <c r="B9278" s="1"/>
      <c r="C9278" s="1"/>
    </row>
    <row r="9279" spans="2:3" x14ac:dyDescent="0.3">
      <c r="B9279" s="1"/>
      <c r="C9279" s="1"/>
    </row>
    <row r="9280" spans="2:3" x14ac:dyDescent="0.3">
      <c r="B9280" s="1"/>
      <c r="C9280" s="1"/>
    </row>
    <row r="9281" spans="2:3" x14ac:dyDescent="0.3">
      <c r="B9281" s="1"/>
      <c r="C9281" s="1"/>
    </row>
    <row r="9282" spans="2:3" x14ac:dyDescent="0.3">
      <c r="B9282" s="1"/>
      <c r="C9282" s="1"/>
    </row>
    <row r="9283" spans="2:3" x14ac:dyDescent="0.3">
      <c r="B9283" s="1"/>
      <c r="C9283" s="1"/>
    </row>
    <row r="9284" spans="2:3" x14ac:dyDescent="0.3">
      <c r="B9284" s="1"/>
      <c r="C9284" s="1"/>
    </row>
    <row r="9285" spans="2:3" x14ac:dyDescent="0.3">
      <c r="B9285" s="1"/>
      <c r="C9285" s="1"/>
    </row>
    <row r="9286" spans="2:3" x14ac:dyDescent="0.3">
      <c r="B9286" s="1"/>
      <c r="C9286" s="1"/>
    </row>
    <row r="9287" spans="2:3" x14ac:dyDescent="0.3">
      <c r="B9287" s="1"/>
      <c r="C9287" s="1"/>
    </row>
    <row r="9288" spans="2:3" x14ac:dyDescent="0.3">
      <c r="B9288" s="1"/>
      <c r="C9288" s="1"/>
    </row>
    <row r="9289" spans="2:3" x14ac:dyDescent="0.3">
      <c r="B9289" s="1"/>
      <c r="C9289" s="1"/>
    </row>
    <row r="9290" spans="2:3" x14ac:dyDescent="0.3">
      <c r="B9290" s="1"/>
      <c r="C9290" s="1"/>
    </row>
    <row r="9291" spans="2:3" x14ac:dyDescent="0.3">
      <c r="B9291" s="1"/>
      <c r="C9291" s="1"/>
    </row>
    <row r="9292" spans="2:3" x14ac:dyDescent="0.3">
      <c r="B9292" s="1"/>
      <c r="C9292" s="1"/>
    </row>
    <row r="9293" spans="2:3" x14ac:dyDescent="0.3">
      <c r="B9293" s="1"/>
      <c r="C9293" s="1"/>
    </row>
    <row r="9294" spans="2:3" x14ac:dyDescent="0.3">
      <c r="B9294" s="1"/>
      <c r="C9294" s="1"/>
    </row>
    <row r="9295" spans="2:3" x14ac:dyDescent="0.3">
      <c r="B9295" s="1"/>
      <c r="C9295" s="1"/>
    </row>
    <row r="9296" spans="2:3" x14ac:dyDescent="0.3">
      <c r="B9296" s="1"/>
      <c r="C9296" s="1"/>
    </row>
    <row r="9297" spans="2:3" x14ac:dyDescent="0.3">
      <c r="B9297" s="1"/>
      <c r="C9297" s="1"/>
    </row>
    <row r="9298" spans="2:3" x14ac:dyDescent="0.3">
      <c r="B9298" s="1"/>
      <c r="C9298" s="1"/>
    </row>
    <row r="9299" spans="2:3" x14ac:dyDescent="0.3">
      <c r="B9299" s="1"/>
      <c r="C9299" s="1"/>
    </row>
    <row r="9300" spans="2:3" x14ac:dyDescent="0.3">
      <c r="B9300" s="1"/>
      <c r="C9300" s="1"/>
    </row>
    <row r="9301" spans="2:3" x14ac:dyDescent="0.3">
      <c r="B9301" s="1"/>
      <c r="C9301" s="1"/>
    </row>
    <row r="9302" spans="2:3" x14ac:dyDescent="0.3">
      <c r="B9302" s="1"/>
      <c r="C9302" s="1"/>
    </row>
    <row r="9303" spans="2:3" x14ac:dyDescent="0.3">
      <c r="B9303" s="1"/>
      <c r="C9303" s="1"/>
    </row>
    <row r="9304" spans="2:3" x14ac:dyDescent="0.3">
      <c r="B9304" s="1"/>
      <c r="C9304" s="1"/>
    </row>
    <row r="9305" spans="2:3" x14ac:dyDescent="0.3">
      <c r="B9305" s="1"/>
      <c r="C9305" s="1"/>
    </row>
    <row r="9306" spans="2:3" x14ac:dyDescent="0.3">
      <c r="B9306" s="1"/>
      <c r="C9306" s="1"/>
    </row>
    <row r="9307" spans="2:3" x14ac:dyDescent="0.3">
      <c r="B9307" s="1"/>
      <c r="C9307" s="1"/>
    </row>
    <row r="9308" spans="2:3" x14ac:dyDescent="0.3">
      <c r="B9308" s="1"/>
      <c r="C9308" s="1"/>
    </row>
    <row r="9309" spans="2:3" x14ac:dyDescent="0.3">
      <c r="B9309" s="1"/>
      <c r="C9309" s="1"/>
    </row>
    <row r="9310" spans="2:3" x14ac:dyDescent="0.3">
      <c r="B9310" s="1"/>
      <c r="C9310" s="1"/>
    </row>
    <row r="9311" spans="2:3" x14ac:dyDescent="0.3">
      <c r="B9311" s="1"/>
      <c r="C9311" s="1"/>
    </row>
    <row r="9312" spans="2:3" x14ac:dyDescent="0.3">
      <c r="B9312" s="1"/>
      <c r="C9312" s="1"/>
    </row>
    <row r="9313" spans="2:3" x14ac:dyDescent="0.3">
      <c r="B9313" s="1"/>
      <c r="C9313" s="1"/>
    </row>
    <row r="9314" spans="2:3" x14ac:dyDescent="0.3">
      <c r="B9314" s="1"/>
      <c r="C9314" s="1"/>
    </row>
    <row r="9315" spans="2:3" x14ac:dyDescent="0.3">
      <c r="B9315" s="1"/>
      <c r="C9315" s="1"/>
    </row>
    <row r="9316" spans="2:3" x14ac:dyDescent="0.3">
      <c r="B9316" s="1"/>
      <c r="C9316" s="1"/>
    </row>
    <row r="9317" spans="2:3" x14ac:dyDescent="0.3">
      <c r="B9317" s="1"/>
      <c r="C9317" s="1"/>
    </row>
    <row r="9318" spans="2:3" x14ac:dyDescent="0.3">
      <c r="B9318" s="1"/>
      <c r="C9318" s="1"/>
    </row>
    <row r="9319" spans="2:3" x14ac:dyDescent="0.3">
      <c r="B9319" s="1"/>
      <c r="C9319" s="1"/>
    </row>
    <row r="9320" spans="2:3" x14ac:dyDescent="0.3">
      <c r="B9320" s="1"/>
      <c r="C9320" s="1"/>
    </row>
    <row r="9321" spans="2:3" x14ac:dyDescent="0.3">
      <c r="B9321" s="1"/>
      <c r="C9321" s="1"/>
    </row>
    <row r="9322" spans="2:3" x14ac:dyDescent="0.3">
      <c r="B9322" s="1"/>
      <c r="C9322" s="1"/>
    </row>
    <row r="9323" spans="2:3" x14ac:dyDescent="0.3">
      <c r="B9323" s="1"/>
      <c r="C9323" s="1"/>
    </row>
    <row r="9324" spans="2:3" x14ac:dyDescent="0.3">
      <c r="B9324" s="1"/>
      <c r="C9324" s="1"/>
    </row>
    <row r="9325" spans="2:3" x14ac:dyDescent="0.3">
      <c r="B9325" s="1"/>
      <c r="C9325" s="1"/>
    </row>
    <row r="9326" spans="2:3" x14ac:dyDescent="0.3">
      <c r="B9326" s="1"/>
      <c r="C9326" s="1"/>
    </row>
    <row r="9327" spans="2:3" x14ac:dyDescent="0.3">
      <c r="B9327" s="1"/>
      <c r="C9327" s="1"/>
    </row>
    <row r="9328" spans="2:3" x14ac:dyDescent="0.3">
      <c r="B9328" s="1"/>
      <c r="C9328" s="1"/>
    </row>
    <row r="9329" spans="2:3" x14ac:dyDescent="0.3">
      <c r="B9329" s="1"/>
      <c r="C9329" s="1"/>
    </row>
    <row r="9330" spans="2:3" x14ac:dyDescent="0.3">
      <c r="B9330" s="1"/>
      <c r="C9330" s="1"/>
    </row>
    <row r="9331" spans="2:3" x14ac:dyDescent="0.3">
      <c r="B9331" s="1"/>
      <c r="C9331" s="1"/>
    </row>
    <row r="9332" spans="2:3" x14ac:dyDescent="0.3">
      <c r="B9332" s="1"/>
      <c r="C9332" s="1"/>
    </row>
    <row r="9333" spans="2:3" x14ac:dyDescent="0.3">
      <c r="B9333" s="1"/>
      <c r="C9333" s="1"/>
    </row>
    <row r="9334" spans="2:3" x14ac:dyDescent="0.3">
      <c r="B9334" s="1"/>
      <c r="C9334" s="1"/>
    </row>
    <row r="9335" spans="2:3" x14ac:dyDescent="0.3">
      <c r="B9335" s="1"/>
      <c r="C9335" s="1"/>
    </row>
    <row r="9336" spans="2:3" x14ac:dyDescent="0.3">
      <c r="B9336" s="1"/>
      <c r="C9336" s="1"/>
    </row>
    <row r="9337" spans="2:3" x14ac:dyDescent="0.3">
      <c r="B9337" s="1"/>
      <c r="C9337" s="1"/>
    </row>
    <row r="9338" spans="2:3" x14ac:dyDescent="0.3">
      <c r="B9338" s="1"/>
      <c r="C9338" s="1"/>
    </row>
    <row r="9339" spans="2:3" x14ac:dyDescent="0.3">
      <c r="B9339" s="1"/>
      <c r="C9339" s="1"/>
    </row>
    <row r="9340" spans="2:3" x14ac:dyDescent="0.3">
      <c r="B9340" s="1"/>
      <c r="C9340" s="1"/>
    </row>
    <row r="9341" spans="2:3" x14ac:dyDescent="0.3">
      <c r="B9341" s="1"/>
      <c r="C9341" s="1"/>
    </row>
    <row r="9342" spans="2:3" x14ac:dyDescent="0.3">
      <c r="B9342" s="1"/>
      <c r="C9342" s="1"/>
    </row>
    <row r="9343" spans="2:3" x14ac:dyDescent="0.3">
      <c r="B9343" s="1"/>
      <c r="C9343" s="1"/>
    </row>
    <row r="9344" spans="2:3" x14ac:dyDescent="0.3">
      <c r="B9344" s="1"/>
      <c r="C9344" s="1"/>
    </row>
    <row r="9345" spans="2:3" x14ac:dyDescent="0.3">
      <c r="B9345" s="1"/>
      <c r="C9345" s="1"/>
    </row>
    <row r="9346" spans="2:3" x14ac:dyDescent="0.3">
      <c r="B9346" s="1"/>
      <c r="C9346" s="1"/>
    </row>
    <row r="9347" spans="2:3" x14ac:dyDescent="0.3">
      <c r="B9347" s="1"/>
      <c r="C9347" s="1"/>
    </row>
    <row r="9348" spans="2:3" x14ac:dyDescent="0.3">
      <c r="B9348" s="1"/>
      <c r="C9348" s="1"/>
    </row>
    <row r="9349" spans="2:3" x14ac:dyDescent="0.3">
      <c r="B9349" s="1"/>
      <c r="C9349" s="1"/>
    </row>
    <row r="9350" spans="2:3" x14ac:dyDescent="0.3">
      <c r="B9350" s="1"/>
      <c r="C9350" s="1"/>
    </row>
    <row r="9351" spans="2:3" x14ac:dyDescent="0.3">
      <c r="B9351" s="1"/>
      <c r="C9351" s="1"/>
    </row>
    <row r="9352" spans="2:3" x14ac:dyDescent="0.3">
      <c r="B9352" s="1"/>
      <c r="C9352" s="1"/>
    </row>
    <row r="9353" spans="2:3" x14ac:dyDescent="0.3">
      <c r="B9353" s="1"/>
      <c r="C9353" s="1"/>
    </row>
    <row r="9354" spans="2:3" x14ac:dyDescent="0.3">
      <c r="B9354" s="1"/>
      <c r="C9354" s="1"/>
    </row>
    <row r="9355" spans="2:3" x14ac:dyDescent="0.3">
      <c r="B9355" s="1"/>
      <c r="C9355" s="1"/>
    </row>
    <row r="9356" spans="2:3" x14ac:dyDescent="0.3">
      <c r="B9356" s="1"/>
      <c r="C9356" s="1"/>
    </row>
    <row r="9357" spans="2:3" x14ac:dyDescent="0.3">
      <c r="B9357" s="1"/>
      <c r="C9357" s="1"/>
    </row>
    <row r="9358" spans="2:3" x14ac:dyDescent="0.3">
      <c r="B9358" s="1"/>
      <c r="C9358" s="1"/>
    </row>
    <row r="9359" spans="2:3" x14ac:dyDescent="0.3">
      <c r="B9359" s="1"/>
      <c r="C9359" s="1"/>
    </row>
    <row r="9360" spans="2:3" x14ac:dyDescent="0.3">
      <c r="B9360" s="1"/>
      <c r="C9360" s="1"/>
    </row>
    <row r="9361" spans="2:3" x14ac:dyDescent="0.3">
      <c r="B9361" s="1"/>
      <c r="C9361" s="1"/>
    </row>
    <row r="9362" spans="2:3" x14ac:dyDescent="0.3">
      <c r="B9362" s="1"/>
      <c r="C9362" s="1"/>
    </row>
    <row r="9363" spans="2:3" x14ac:dyDescent="0.3">
      <c r="B9363" s="1"/>
      <c r="C9363" s="1"/>
    </row>
    <row r="9364" spans="2:3" x14ac:dyDescent="0.3">
      <c r="B9364" s="1"/>
      <c r="C9364" s="1"/>
    </row>
    <row r="9365" spans="2:3" x14ac:dyDescent="0.3">
      <c r="B9365" s="1"/>
      <c r="C9365" s="1"/>
    </row>
    <row r="9366" spans="2:3" x14ac:dyDescent="0.3">
      <c r="B9366" s="1"/>
      <c r="C9366" s="1"/>
    </row>
    <row r="9367" spans="2:3" x14ac:dyDescent="0.3">
      <c r="B9367" s="1"/>
      <c r="C9367" s="1"/>
    </row>
    <row r="9368" spans="2:3" x14ac:dyDescent="0.3">
      <c r="B9368" s="1"/>
      <c r="C9368" s="1"/>
    </row>
    <row r="9369" spans="2:3" x14ac:dyDescent="0.3">
      <c r="B9369" s="1"/>
      <c r="C9369" s="1"/>
    </row>
    <row r="9370" spans="2:3" x14ac:dyDescent="0.3">
      <c r="B9370" s="1"/>
      <c r="C9370" s="1"/>
    </row>
    <row r="9371" spans="2:3" x14ac:dyDescent="0.3">
      <c r="B9371" s="1"/>
      <c r="C9371" s="1"/>
    </row>
    <row r="9372" spans="2:3" x14ac:dyDescent="0.3">
      <c r="B9372" s="1"/>
      <c r="C9372" s="1"/>
    </row>
    <row r="9373" spans="2:3" x14ac:dyDescent="0.3">
      <c r="B9373" s="1"/>
      <c r="C9373" s="1"/>
    </row>
    <row r="9374" spans="2:3" x14ac:dyDescent="0.3">
      <c r="B9374" s="1"/>
      <c r="C9374" s="1"/>
    </row>
    <row r="9375" spans="2:3" x14ac:dyDescent="0.3">
      <c r="B9375" s="1"/>
      <c r="C9375" s="1"/>
    </row>
    <row r="9376" spans="2:3" x14ac:dyDescent="0.3">
      <c r="B9376" s="1"/>
      <c r="C9376" s="1"/>
    </row>
    <row r="9377" spans="2:3" x14ac:dyDescent="0.3">
      <c r="B9377" s="1"/>
      <c r="C9377" s="1"/>
    </row>
    <row r="9378" spans="2:3" x14ac:dyDescent="0.3">
      <c r="B9378" s="1"/>
      <c r="C9378" s="1"/>
    </row>
    <row r="9379" spans="2:3" x14ac:dyDescent="0.3">
      <c r="B9379" s="1"/>
      <c r="C9379" s="1"/>
    </row>
    <row r="9380" spans="2:3" x14ac:dyDescent="0.3">
      <c r="B9380" s="1"/>
      <c r="C9380" s="1"/>
    </row>
    <row r="9381" spans="2:3" x14ac:dyDescent="0.3">
      <c r="B9381" s="1"/>
      <c r="C9381" s="1"/>
    </row>
    <row r="9382" spans="2:3" x14ac:dyDescent="0.3">
      <c r="B9382" s="1"/>
      <c r="C9382" s="1"/>
    </row>
    <row r="9383" spans="2:3" x14ac:dyDescent="0.3">
      <c r="B9383" s="1"/>
      <c r="C9383" s="1"/>
    </row>
    <row r="9384" spans="2:3" x14ac:dyDescent="0.3">
      <c r="B9384" s="1"/>
      <c r="C9384" s="1"/>
    </row>
    <row r="9385" spans="2:3" x14ac:dyDescent="0.3">
      <c r="B9385" s="1"/>
      <c r="C9385" s="1"/>
    </row>
    <row r="9386" spans="2:3" x14ac:dyDescent="0.3">
      <c r="B9386" s="1"/>
      <c r="C9386" s="1"/>
    </row>
    <row r="9387" spans="2:3" x14ac:dyDescent="0.3">
      <c r="B9387" s="1"/>
      <c r="C9387" s="1"/>
    </row>
    <row r="9388" spans="2:3" x14ac:dyDescent="0.3">
      <c r="B9388" s="1"/>
      <c r="C9388" s="1"/>
    </row>
    <row r="9389" spans="2:3" x14ac:dyDescent="0.3">
      <c r="B9389" s="1"/>
      <c r="C9389" s="1"/>
    </row>
    <row r="9390" spans="2:3" x14ac:dyDescent="0.3">
      <c r="B9390" s="1"/>
      <c r="C9390" s="1"/>
    </row>
    <row r="9391" spans="2:3" x14ac:dyDescent="0.3">
      <c r="B9391" s="1"/>
      <c r="C9391" s="1"/>
    </row>
    <row r="9392" spans="2:3" x14ac:dyDescent="0.3">
      <c r="B9392" s="1"/>
      <c r="C9392" s="1"/>
    </row>
    <row r="9393" spans="2:3" x14ac:dyDescent="0.3">
      <c r="B9393" s="1"/>
      <c r="C9393" s="1"/>
    </row>
    <row r="9394" spans="2:3" x14ac:dyDescent="0.3">
      <c r="B9394" s="1"/>
      <c r="C9394" s="1"/>
    </row>
    <row r="9395" spans="2:3" x14ac:dyDescent="0.3">
      <c r="B9395" s="1"/>
      <c r="C9395" s="1"/>
    </row>
    <row r="9396" spans="2:3" x14ac:dyDescent="0.3">
      <c r="B9396" s="1"/>
      <c r="C9396" s="1"/>
    </row>
    <row r="9397" spans="2:3" x14ac:dyDescent="0.3">
      <c r="B9397" s="1"/>
      <c r="C9397" s="1"/>
    </row>
    <row r="9398" spans="2:3" x14ac:dyDescent="0.3">
      <c r="B9398" s="1"/>
      <c r="C9398" s="1"/>
    </row>
    <row r="9399" spans="2:3" x14ac:dyDescent="0.3">
      <c r="B9399" s="1"/>
      <c r="C9399" s="1"/>
    </row>
    <row r="9400" spans="2:3" x14ac:dyDescent="0.3">
      <c r="B9400" s="1"/>
      <c r="C9400" s="1"/>
    </row>
    <row r="9401" spans="2:3" x14ac:dyDescent="0.3">
      <c r="B9401" s="1"/>
      <c r="C9401" s="1"/>
    </row>
    <row r="9402" spans="2:3" x14ac:dyDescent="0.3">
      <c r="B9402" s="1"/>
      <c r="C9402" s="1"/>
    </row>
    <row r="9403" spans="2:3" x14ac:dyDescent="0.3">
      <c r="B9403" s="1"/>
      <c r="C9403" s="1"/>
    </row>
    <row r="9404" spans="2:3" x14ac:dyDescent="0.3">
      <c r="B9404" s="1"/>
      <c r="C9404" s="1"/>
    </row>
    <row r="9405" spans="2:3" x14ac:dyDescent="0.3">
      <c r="B9405" s="1"/>
      <c r="C9405" s="1"/>
    </row>
    <row r="9406" spans="2:3" x14ac:dyDescent="0.3">
      <c r="B9406" s="1"/>
      <c r="C9406" s="1"/>
    </row>
    <row r="9407" spans="2:3" x14ac:dyDescent="0.3">
      <c r="B9407" s="1"/>
      <c r="C9407" s="1"/>
    </row>
    <row r="9408" spans="2:3" x14ac:dyDescent="0.3">
      <c r="B9408" s="1"/>
      <c r="C9408" s="1"/>
    </row>
    <row r="9409" spans="2:3" x14ac:dyDescent="0.3">
      <c r="B9409" s="1"/>
      <c r="C9409" s="1"/>
    </row>
    <row r="9410" spans="2:3" x14ac:dyDescent="0.3">
      <c r="B9410" s="1"/>
      <c r="C9410" s="1"/>
    </row>
    <row r="9411" spans="2:3" x14ac:dyDescent="0.3">
      <c r="B9411" s="1"/>
      <c r="C9411" s="1"/>
    </row>
    <row r="9412" spans="2:3" x14ac:dyDescent="0.3">
      <c r="B9412" s="1"/>
      <c r="C9412" s="1"/>
    </row>
    <row r="9413" spans="2:3" x14ac:dyDescent="0.3">
      <c r="B9413" s="1"/>
      <c r="C9413" s="1"/>
    </row>
    <row r="9414" spans="2:3" x14ac:dyDescent="0.3">
      <c r="B9414" s="1"/>
      <c r="C9414" s="1"/>
    </row>
    <row r="9415" spans="2:3" x14ac:dyDescent="0.3">
      <c r="B9415" s="1"/>
      <c r="C9415" s="1"/>
    </row>
    <row r="9416" spans="2:3" x14ac:dyDescent="0.3">
      <c r="B9416" s="1"/>
      <c r="C9416" s="1"/>
    </row>
    <row r="9417" spans="2:3" x14ac:dyDescent="0.3">
      <c r="B9417" s="1"/>
      <c r="C9417" s="1"/>
    </row>
    <row r="9418" spans="2:3" x14ac:dyDescent="0.3">
      <c r="B9418" s="1"/>
      <c r="C9418" s="1"/>
    </row>
    <row r="9419" spans="2:3" x14ac:dyDescent="0.3">
      <c r="B9419" s="1"/>
      <c r="C9419" s="1"/>
    </row>
    <row r="9420" spans="2:3" x14ac:dyDescent="0.3">
      <c r="B9420" s="1"/>
      <c r="C9420" s="1"/>
    </row>
    <row r="9421" spans="2:3" x14ac:dyDescent="0.3">
      <c r="B9421" s="1"/>
      <c r="C9421" s="1"/>
    </row>
    <row r="9422" spans="2:3" x14ac:dyDescent="0.3">
      <c r="B9422" s="1"/>
      <c r="C9422" s="1"/>
    </row>
    <row r="9423" spans="2:3" x14ac:dyDescent="0.3">
      <c r="B9423" s="1"/>
      <c r="C9423" s="1"/>
    </row>
    <row r="9424" spans="2:3" x14ac:dyDescent="0.3">
      <c r="B9424" s="1"/>
      <c r="C9424" s="1"/>
    </row>
    <row r="9425" spans="2:3" x14ac:dyDescent="0.3">
      <c r="B9425" s="1"/>
      <c r="C9425" s="1"/>
    </row>
    <row r="9426" spans="2:3" x14ac:dyDescent="0.3">
      <c r="B9426" s="1"/>
      <c r="C9426" s="1"/>
    </row>
    <row r="9427" spans="2:3" x14ac:dyDescent="0.3">
      <c r="B9427" s="1"/>
      <c r="C9427" s="1"/>
    </row>
    <row r="9428" spans="2:3" x14ac:dyDescent="0.3">
      <c r="B9428" s="1"/>
      <c r="C9428" s="1"/>
    </row>
    <row r="9429" spans="2:3" x14ac:dyDescent="0.3">
      <c r="B9429" s="1"/>
      <c r="C9429" s="1"/>
    </row>
    <row r="9430" spans="2:3" x14ac:dyDescent="0.3">
      <c r="B9430" s="1"/>
      <c r="C9430" s="1"/>
    </row>
    <row r="9431" spans="2:3" x14ac:dyDescent="0.3">
      <c r="B9431" s="1"/>
      <c r="C9431" s="1"/>
    </row>
    <row r="9432" spans="2:3" x14ac:dyDescent="0.3">
      <c r="B9432" s="1"/>
      <c r="C9432" s="1"/>
    </row>
    <row r="9433" spans="2:3" x14ac:dyDescent="0.3">
      <c r="B9433" s="1"/>
      <c r="C9433" s="1"/>
    </row>
    <row r="9434" spans="2:3" x14ac:dyDescent="0.3">
      <c r="B9434" s="1"/>
      <c r="C9434" s="1"/>
    </row>
    <row r="9435" spans="2:3" x14ac:dyDescent="0.3">
      <c r="B9435" s="1"/>
      <c r="C9435" s="1"/>
    </row>
    <row r="9436" spans="2:3" x14ac:dyDescent="0.3">
      <c r="B9436" s="1"/>
      <c r="C9436" s="1"/>
    </row>
    <row r="9437" spans="2:3" x14ac:dyDescent="0.3">
      <c r="B9437" s="1"/>
      <c r="C9437" s="1"/>
    </row>
    <row r="9438" spans="2:3" x14ac:dyDescent="0.3">
      <c r="B9438" s="1"/>
      <c r="C9438" s="1"/>
    </row>
    <row r="9439" spans="2:3" x14ac:dyDescent="0.3">
      <c r="B9439" s="1"/>
      <c r="C9439" s="1"/>
    </row>
    <row r="9440" spans="2:3" x14ac:dyDescent="0.3">
      <c r="B9440" s="1"/>
      <c r="C9440" s="1"/>
    </row>
    <row r="9441" spans="2:3" x14ac:dyDescent="0.3">
      <c r="B9441" s="1"/>
      <c r="C9441" s="1"/>
    </row>
    <row r="9442" spans="2:3" x14ac:dyDescent="0.3">
      <c r="B9442" s="1"/>
      <c r="C9442" s="1"/>
    </row>
    <row r="9443" spans="2:3" x14ac:dyDescent="0.3">
      <c r="B9443" s="1"/>
      <c r="C9443" s="1"/>
    </row>
    <row r="9444" spans="2:3" x14ac:dyDescent="0.3">
      <c r="B9444" s="1"/>
      <c r="C9444" s="1"/>
    </row>
    <row r="9445" spans="2:3" x14ac:dyDescent="0.3">
      <c r="B9445" s="1"/>
      <c r="C9445" s="1"/>
    </row>
    <row r="9446" spans="2:3" x14ac:dyDescent="0.3">
      <c r="B9446" s="1"/>
      <c r="C9446" s="1"/>
    </row>
    <row r="9447" spans="2:3" x14ac:dyDescent="0.3">
      <c r="B9447" s="1"/>
      <c r="C9447" s="1"/>
    </row>
    <row r="9448" spans="2:3" x14ac:dyDescent="0.3">
      <c r="B9448" s="1"/>
      <c r="C9448" s="1"/>
    </row>
    <row r="9449" spans="2:3" x14ac:dyDescent="0.3">
      <c r="B9449" s="1"/>
      <c r="C9449" s="1"/>
    </row>
    <row r="9450" spans="2:3" x14ac:dyDescent="0.3">
      <c r="B9450" s="1"/>
      <c r="C9450" s="1"/>
    </row>
    <row r="9451" spans="2:3" x14ac:dyDescent="0.3">
      <c r="B9451" s="1"/>
      <c r="C9451" s="1"/>
    </row>
    <row r="9452" spans="2:3" x14ac:dyDescent="0.3">
      <c r="B9452" s="1"/>
      <c r="C9452" s="1"/>
    </row>
    <row r="9453" spans="2:3" x14ac:dyDescent="0.3">
      <c r="B9453" s="1"/>
      <c r="C9453" s="1"/>
    </row>
    <row r="9454" spans="2:3" x14ac:dyDescent="0.3">
      <c r="B9454" s="1"/>
      <c r="C9454" s="1"/>
    </row>
    <row r="9455" spans="2:3" x14ac:dyDescent="0.3">
      <c r="B9455" s="1"/>
      <c r="C9455" s="1"/>
    </row>
    <row r="9456" spans="2:3" x14ac:dyDescent="0.3">
      <c r="B9456" s="1"/>
      <c r="C9456" s="1"/>
    </row>
    <row r="9457" spans="2:3" x14ac:dyDescent="0.3">
      <c r="B9457" s="1"/>
      <c r="C9457" s="1"/>
    </row>
    <row r="9458" spans="2:3" x14ac:dyDescent="0.3">
      <c r="B9458" s="1"/>
      <c r="C9458" s="1"/>
    </row>
    <row r="9459" spans="2:3" x14ac:dyDescent="0.3">
      <c r="B9459" s="1"/>
      <c r="C9459" s="1"/>
    </row>
    <row r="9460" spans="2:3" x14ac:dyDescent="0.3">
      <c r="B9460" s="1"/>
      <c r="C9460" s="1"/>
    </row>
    <row r="9461" spans="2:3" x14ac:dyDescent="0.3">
      <c r="B9461" s="1"/>
      <c r="C9461" s="1"/>
    </row>
    <row r="9462" spans="2:3" x14ac:dyDescent="0.3">
      <c r="B9462" s="1"/>
      <c r="C9462" s="1"/>
    </row>
    <row r="9463" spans="2:3" x14ac:dyDescent="0.3">
      <c r="B9463" s="1"/>
      <c r="C9463" s="1"/>
    </row>
    <row r="9464" spans="2:3" x14ac:dyDescent="0.3">
      <c r="B9464" s="1"/>
      <c r="C9464" s="1"/>
    </row>
    <row r="9465" spans="2:3" x14ac:dyDescent="0.3">
      <c r="B9465" s="1"/>
      <c r="C9465" s="1"/>
    </row>
    <row r="9466" spans="2:3" x14ac:dyDescent="0.3">
      <c r="B9466" s="1"/>
      <c r="C9466" s="1"/>
    </row>
    <row r="9467" spans="2:3" x14ac:dyDescent="0.3">
      <c r="B9467" s="1"/>
      <c r="C9467" s="1"/>
    </row>
    <row r="9468" spans="2:3" x14ac:dyDescent="0.3">
      <c r="B9468" s="1"/>
      <c r="C9468" s="1"/>
    </row>
    <row r="9469" spans="2:3" x14ac:dyDescent="0.3">
      <c r="B9469" s="1"/>
      <c r="C9469" s="1"/>
    </row>
    <row r="9470" spans="2:3" x14ac:dyDescent="0.3">
      <c r="B9470" s="1"/>
      <c r="C9470" s="1"/>
    </row>
    <row r="9471" spans="2:3" x14ac:dyDescent="0.3">
      <c r="B9471" s="1"/>
      <c r="C9471" s="1"/>
    </row>
    <row r="9472" spans="2:3" x14ac:dyDescent="0.3">
      <c r="B9472" s="1"/>
      <c r="C9472" s="1"/>
    </row>
    <row r="9473" spans="2:3" x14ac:dyDescent="0.3">
      <c r="B9473" s="1"/>
      <c r="C9473" s="1"/>
    </row>
    <row r="9474" spans="2:3" x14ac:dyDescent="0.3">
      <c r="B9474" s="1"/>
      <c r="C9474" s="1"/>
    </row>
    <row r="9475" spans="2:3" x14ac:dyDescent="0.3">
      <c r="B9475" s="1"/>
      <c r="C9475" s="1"/>
    </row>
    <row r="9476" spans="2:3" x14ac:dyDescent="0.3">
      <c r="B9476" s="1"/>
      <c r="C9476" s="1"/>
    </row>
    <row r="9477" spans="2:3" x14ac:dyDescent="0.3">
      <c r="B9477" s="1"/>
      <c r="C9477" s="1"/>
    </row>
    <row r="9478" spans="2:3" x14ac:dyDescent="0.3">
      <c r="B9478" s="1"/>
      <c r="C9478" s="1"/>
    </row>
    <row r="9479" spans="2:3" x14ac:dyDescent="0.3">
      <c r="B9479" s="1"/>
      <c r="C9479" s="1"/>
    </row>
    <row r="9480" spans="2:3" x14ac:dyDescent="0.3">
      <c r="B9480" s="1"/>
      <c r="C9480" s="1"/>
    </row>
    <row r="9481" spans="2:3" x14ac:dyDescent="0.3">
      <c r="B9481" s="1"/>
      <c r="C9481" s="1"/>
    </row>
    <row r="9482" spans="2:3" x14ac:dyDescent="0.3">
      <c r="B9482" s="1"/>
      <c r="C9482" s="1"/>
    </row>
    <row r="9483" spans="2:3" x14ac:dyDescent="0.3">
      <c r="B9483" s="1"/>
      <c r="C9483" s="1"/>
    </row>
    <row r="9484" spans="2:3" x14ac:dyDescent="0.3">
      <c r="B9484" s="1"/>
      <c r="C9484" s="1"/>
    </row>
    <row r="9485" spans="2:3" x14ac:dyDescent="0.3">
      <c r="B9485" s="1"/>
      <c r="C9485" s="1"/>
    </row>
    <row r="9486" spans="2:3" x14ac:dyDescent="0.3">
      <c r="B9486" s="1"/>
      <c r="C9486" s="1"/>
    </row>
    <row r="9487" spans="2:3" x14ac:dyDescent="0.3">
      <c r="B9487" s="1"/>
      <c r="C9487" s="1"/>
    </row>
    <row r="9488" spans="2:3" x14ac:dyDescent="0.3">
      <c r="B9488" s="1"/>
      <c r="C9488" s="1"/>
    </row>
    <row r="9489" spans="2:3" x14ac:dyDescent="0.3">
      <c r="B9489" s="1"/>
      <c r="C9489" s="1"/>
    </row>
    <row r="9490" spans="2:3" x14ac:dyDescent="0.3">
      <c r="B9490" s="1"/>
      <c r="C9490" s="1"/>
    </row>
    <row r="9491" spans="2:3" x14ac:dyDescent="0.3">
      <c r="B9491" s="1"/>
      <c r="C9491" s="1"/>
    </row>
    <row r="9492" spans="2:3" x14ac:dyDescent="0.3">
      <c r="B9492" s="1"/>
      <c r="C9492" s="1"/>
    </row>
    <row r="9493" spans="2:3" x14ac:dyDescent="0.3">
      <c r="B9493" s="1"/>
      <c r="C9493" s="1"/>
    </row>
    <row r="9494" spans="2:3" x14ac:dyDescent="0.3">
      <c r="B9494" s="1"/>
      <c r="C9494" s="1"/>
    </row>
    <row r="9495" spans="2:3" x14ac:dyDescent="0.3">
      <c r="B9495" s="1"/>
      <c r="C9495" s="1"/>
    </row>
    <row r="9496" spans="2:3" x14ac:dyDescent="0.3">
      <c r="B9496" s="1"/>
      <c r="C9496" s="1"/>
    </row>
    <row r="9497" spans="2:3" x14ac:dyDescent="0.3">
      <c r="B9497" s="1"/>
      <c r="C9497" s="1"/>
    </row>
    <row r="9498" spans="2:3" x14ac:dyDescent="0.3">
      <c r="B9498" s="1"/>
      <c r="C9498" s="1"/>
    </row>
    <row r="9499" spans="2:3" x14ac:dyDescent="0.3">
      <c r="B9499" s="1"/>
      <c r="C9499" s="1"/>
    </row>
    <row r="9500" spans="2:3" x14ac:dyDescent="0.3">
      <c r="B9500" s="1"/>
      <c r="C9500" s="1"/>
    </row>
    <row r="9501" spans="2:3" x14ac:dyDescent="0.3">
      <c r="B9501" s="1"/>
      <c r="C9501" s="1"/>
    </row>
    <row r="9502" spans="2:3" x14ac:dyDescent="0.3">
      <c r="B9502" s="1"/>
      <c r="C9502" s="1"/>
    </row>
    <row r="9503" spans="2:3" x14ac:dyDescent="0.3">
      <c r="B9503" s="1"/>
      <c r="C9503" s="1"/>
    </row>
    <row r="9504" spans="2:3" x14ac:dyDescent="0.3">
      <c r="B9504" s="1"/>
      <c r="C9504" s="1"/>
    </row>
    <row r="9505" spans="2:3" x14ac:dyDescent="0.3">
      <c r="B9505" s="1"/>
      <c r="C9505" s="1"/>
    </row>
    <row r="9506" spans="2:3" x14ac:dyDescent="0.3">
      <c r="B9506" s="1"/>
      <c r="C9506" s="1"/>
    </row>
    <row r="9507" spans="2:3" x14ac:dyDescent="0.3">
      <c r="B9507" s="1"/>
      <c r="C9507" s="1"/>
    </row>
    <row r="9508" spans="2:3" x14ac:dyDescent="0.3">
      <c r="B9508" s="1"/>
      <c r="C9508" s="1"/>
    </row>
    <row r="9509" spans="2:3" x14ac:dyDescent="0.3">
      <c r="B9509" s="1"/>
      <c r="C9509" s="1"/>
    </row>
    <row r="9510" spans="2:3" x14ac:dyDescent="0.3">
      <c r="B9510" s="1"/>
      <c r="C9510" s="1"/>
    </row>
    <row r="9511" spans="2:3" x14ac:dyDescent="0.3">
      <c r="B9511" s="1"/>
      <c r="C9511" s="1"/>
    </row>
    <row r="9512" spans="2:3" x14ac:dyDescent="0.3">
      <c r="B9512" s="1"/>
      <c r="C9512" s="1"/>
    </row>
    <row r="9513" spans="2:3" x14ac:dyDescent="0.3">
      <c r="B9513" s="1"/>
      <c r="C9513" s="1"/>
    </row>
    <row r="9514" spans="2:3" x14ac:dyDescent="0.3">
      <c r="B9514" s="1"/>
      <c r="C9514" s="1"/>
    </row>
    <row r="9515" spans="2:3" x14ac:dyDescent="0.3">
      <c r="B9515" s="1"/>
      <c r="C9515" s="1"/>
    </row>
    <row r="9516" spans="2:3" x14ac:dyDescent="0.3">
      <c r="B9516" s="1"/>
      <c r="C9516" s="1"/>
    </row>
    <row r="9517" spans="2:3" x14ac:dyDescent="0.3">
      <c r="B9517" s="1"/>
      <c r="C9517" s="1"/>
    </row>
    <row r="9518" spans="2:3" x14ac:dyDescent="0.3">
      <c r="B9518" s="1"/>
      <c r="C9518" s="1"/>
    </row>
    <row r="9519" spans="2:3" x14ac:dyDescent="0.3">
      <c r="B9519" s="1"/>
      <c r="C9519" s="1"/>
    </row>
    <row r="9520" spans="2:3" x14ac:dyDescent="0.3">
      <c r="B9520" s="1"/>
      <c r="C9520" s="1"/>
    </row>
    <row r="9521" spans="2:3" x14ac:dyDescent="0.3">
      <c r="B9521" s="1"/>
      <c r="C9521" s="1"/>
    </row>
    <row r="9522" spans="2:3" x14ac:dyDescent="0.3">
      <c r="B9522" s="1"/>
      <c r="C9522" s="1"/>
    </row>
    <row r="9523" spans="2:3" x14ac:dyDescent="0.3">
      <c r="B9523" s="1"/>
      <c r="C9523" s="1"/>
    </row>
    <row r="9524" spans="2:3" x14ac:dyDescent="0.3">
      <c r="B9524" s="1"/>
      <c r="C9524" s="1"/>
    </row>
    <row r="9525" spans="2:3" x14ac:dyDescent="0.3">
      <c r="B9525" s="1"/>
      <c r="C9525" s="1"/>
    </row>
    <row r="9526" spans="2:3" x14ac:dyDescent="0.3">
      <c r="B9526" s="1"/>
      <c r="C9526" s="1"/>
    </row>
    <row r="9527" spans="2:3" x14ac:dyDescent="0.3">
      <c r="B9527" s="1"/>
      <c r="C9527" s="1"/>
    </row>
    <row r="9528" spans="2:3" x14ac:dyDescent="0.3">
      <c r="B9528" s="1"/>
      <c r="C9528" s="1"/>
    </row>
    <row r="9529" spans="2:3" x14ac:dyDescent="0.3">
      <c r="B9529" s="1"/>
      <c r="C9529" s="1"/>
    </row>
    <row r="9530" spans="2:3" x14ac:dyDescent="0.3">
      <c r="B9530" s="1"/>
      <c r="C9530" s="1"/>
    </row>
    <row r="9531" spans="2:3" x14ac:dyDescent="0.3">
      <c r="B9531" s="1"/>
      <c r="C9531" s="1"/>
    </row>
    <row r="9532" spans="2:3" x14ac:dyDescent="0.3">
      <c r="B9532" s="1"/>
      <c r="C9532" s="1"/>
    </row>
    <row r="9533" spans="2:3" x14ac:dyDescent="0.3">
      <c r="B9533" s="1"/>
      <c r="C9533" s="1"/>
    </row>
    <row r="9534" spans="2:3" x14ac:dyDescent="0.3">
      <c r="B9534" s="1"/>
      <c r="C9534" s="1"/>
    </row>
    <row r="9535" spans="2:3" x14ac:dyDescent="0.3">
      <c r="B9535" s="1"/>
      <c r="C9535" s="1"/>
    </row>
    <row r="9536" spans="2:3" x14ac:dyDescent="0.3">
      <c r="B9536" s="1"/>
      <c r="C9536" s="1"/>
    </row>
    <row r="9537" spans="2:3" x14ac:dyDescent="0.3">
      <c r="B9537" s="1"/>
      <c r="C9537" s="1"/>
    </row>
    <row r="9538" spans="2:3" x14ac:dyDescent="0.3">
      <c r="B9538" s="1"/>
      <c r="C9538" s="1"/>
    </row>
    <row r="9539" spans="2:3" x14ac:dyDescent="0.3">
      <c r="B9539" s="1"/>
      <c r="C9539" s="1"/>
    </row>
    <row r="9540" spans="2:3" x14ac:dyDescent="0.3">
      <c r="B9540" s="1"/>
      <c r="C9540" s="1"/>
    </row>
    <row r="9541" spans="2:3" x14ac:dyDescent="0.3">
      <c r="B9541" s="1"/>
      <c r="C9541" s="1"/>
    </row>
    <row r="9542" spans="2:3" x14ac:dyDescent="0.3">
      <c r="B9542" s="1"/>
      <c r="C9542" s="1"/>
    </row>
    <row r="9543" spans="2:3" x14ac:dyDescent="0.3">
      <c r="B9543" s="1"/>
      <c r="C9543" s="1"/>
    </row>
    <row r="9544" spans="2:3" x14ac:dyDescent="0.3">
      <c r="B9544" s="1"/>
      <c r="C9544" s="1"/>
    </row>
    <row r="9545" spans="2:3" x14ac:dyDescent="0.3">
      <c r="B9545" s="1"/>
      <c r="C9545" s="1"/>
    </row>
    <row r="9546" spans="2:3" x14ac:dyDescent="0.3">
      <c r="B9546" s="1"/>
      <c r="C9546" s="1"/>
    </row>
    <row r="9547" spans="2:3" x14ac:dyDescent="0.3">
      <c r="B9547" s="1"/>
      <c r="C9547" s="1"/>
    </row>
    <row r="9548" spans="2:3" x14ac:dyDescent="0.3">
      <c r="B9548" s="1"/>
      <c r="C9548" s="1"/>
    </row>
    <row r="9549" spans="2:3" x14ac:dyDescent="0.3">
      <c r="B9549" s="1"/>
      <c r="C9549" s="1"/>
    </row>
    <row r="9550" spans="2:3" x14ac:dyDescent="0.3">
      <c r="B9550" s="1"/>
      <c r="C9550" s="1"/>
    </row>
    <row r="9551" spans="2:3" x14ac:dyDescent="0.3">
      <c r="B9551" s="1"/>
      <c r="C9551" s="1"/>
    </row>
    <row r="9552" spans="2:3" x14ac:dyDescent="0.3">
      <c r="B9552" s="1"/>
      <c r="C9552" s="1"/>
    </row>
    <row r="9553" spans="2:3" x14ac:dyDescent="0.3">
      <c r="B9553" s="1"/>
      <c r="C9553" s="1"/>
    </row>
    <row r="9554" spans="2:3" x14ac:dyDescent="0.3">
      <c r="B9554" s="1"/>
      <c r="C9554" s="1"/>
    </row>
    <row r="9555" spans="2:3" x14ac:dyDescent="0.3">
      <c r="B9555" s="1"/>
      <c r="C9555" s="1"/>
    </row>
    <row r="9556" spans="2:3" x14ac:dyDescent="0.3">
      <c r="B9556" s="1"/>
      <c r="C9556" s="1"/>
    </row>
    <row r="9557" spans="2:3" x14ac:dyDescent="0.3">
      <c r="B9557" s="1"/>
      <c r="C9557" s="1"/>
    </row>
    <row r="9558" spans="2:3" x14ac:dyDescent="0.3">
      <c r="B9558" s="1"/>
      <c r="C9558" s="1"/>
    </row>
    <row r="9559" spans="2:3" x14ac:dyDescent="0.3">
      <c r="B9559" s="1"/>
      <c r="C9559" s="1"/>
    </row>
    <row r="9560" spans="2:3" x14ac:dyDescent="0.3">
      <c r="B9560" s="1"/>
      <c r="C9560" s="1"/>
    </row>
    <row r="9561" spans="2:3" x14ac:dyDescent="0.3">
      <c r="B9561" s="1"/>
      <c r="C9561" s="1"/>
    </row>
    <row r="9562" spans="2:3" x14ac:dyDescent="0.3">
      <c r="B9562" s="1"/>
      <c r="C9562" s="1"/>
    </row>
    <row r="9563" spans="2:3" x14ac:dyDescent="0.3">
      <c r="B9563" s="1"/>
      <c r="C9563" s="1"/>
    </row>
    <row r="9564" spans="2:3" x14ac:dyDescent="0.3">
      <c r="B9564" s="1"/>
      <c r="C9564" s="1"/>
    </row>
    <row r="9565" spans="2:3" x14ac:dyDescent="0.3">
      <c r="B9565" s="1"/>
      <c r="C9565" s="1"/>
    </row>
    <row r="9566" spans="2:3" x14ac:dyDescent="0.3">
      <c r="B9566" s="1"/>
      <c r="C9566" s="1"/>
    </row>
    <row r="9567" spans="2:3" x14ac:dyDescent="0.3">
      <c r="B9567" s="1"/>
      <c r="C9567" s="1"/>
    </row>
    <row r="9568" spans="2:3" x14ac:dyDescent="0.3">
      <c r="B9568" s="1"/>
      <c r="C9568" s="1"/>
    </row>
    <row r="9569" spans="2:3" x14ac:dyDescent="0.3">
      <c r="B9569" s="1"/>
      <c r="C9569" s="1"/>
    </row>
    <row r="9570" spans="2:3" x14ac:dyDescent="0.3">
      <c r="B9570" s="1"/>
      <c r="C9570" s="1"/>
    </row>
    <row r="9571" spans="2:3" x14ac:dyDescent="0.3">
      <c r="B9571" s="1"/>
      <c r="C9571" s="1"/>
    </row>
    <row r="9572" spans="2:3" x14ac:dyDescent="0.3">
      <c r="B9572" s="1"/>
      <c r="C9572" s="1"/>
    </row>
    <row r="9573" spans="2:3" x14ac:dyDescent="0.3">
      <c r="B9573" s="1"/>
      <c r="C9573" s="1"/>
    </row>
    <row r="9574" spans="2:3" x14ac:dyDescent="0.3">
      <c r="B9574" s="1"/>
      <c r="C9574" s="1"/>
    </row>
    <row r="9575" spans="2:3" x14ac:dyDescent="0.3">
      <c r="B9575" s="1"/>
      <c r="C9575" s="1"/>
    </row>
    <row r="9576" spans="2:3" x14ac:dyDescent="0.3">
      <c r="B9576" s="1"/>
      <c r="C9576" s="1"/>
    </row>
    <row r="9577" spans="2:3" x14ac:dyDescent="0.3">
      <c r="B9577" s="1"/>
      <c r="C9577" s="1"/>
    </row>
    <row r="9578" spans="2:3" x14ac:dyDescent="0.3">
      <c r="B9578" s="1"/>
      <c r="C9578" s="1"/>
    </row>
    <row r="9579" spans="2:3" x14ac:dyDescent="0.3">
      <c r="B9579" s="1"/>
      <c r="C9579" s="1"/>
    </row>
    <row r="9580" spans="2:3" x14ac:dyDescent="0.3">
      <c r="B9580" s="1"/>
      <c r="C9580" s="1"/>
    </row>
    <row r="9581" spans="2:3" x14ac:dyDescent="0.3">
      <c r="B9581" s="1"/>
      <c r="C9581" s="1"/>
    </row>
    <row r="9582" spans="2:3" x14ac:dyDescent="0.3">
      <c r="B9582" s="1"/>
      <c r="C9582" s="1"/>
    </row>
    <row r="9583" spans="2:3" x14ac:dyDescent="0.3">
      <c r="B9583" s="1"/>
      <c r="C9583" s="1"/>
    </row>
    <row r="9584" spans="2:3" x14ac:dyDescent="0.3">
      <c r="B9584" s="1"/>
      <c r="C9584" s="1"/>
    </row>
    <row r="9585" spans="2:3" x14ac:dyDescent="0.3">
      <c r="B9585" s="1"/>
      <c r="C9585" s="1"/>
    </row>
    <row r="9586" spans="2:3" x14ac:dyDescent="0.3">
      <c r="B9586" s="1"/>
      <c r="C9586" s="1"/>
    </row>
    <row r="9587" spans="2:3" x14ac:dyDescent="0.3">
      <c r="B9587" s="1"/>
      <c r="C9587" s="1"/>
    </row>
    <row r="9588" spans="2:3" x14ac:dyDescent="0.3">
      <c r="B9588" s="1"/>
      <c r="C9588" s="1"/>
    </row>
    <row r="9589" spans="2:3" x14ac:dyDescent="0.3">
      <c r="B9589" s="1"/>
      <c r="C9589" s="1"/>
    </row>
    <row r="9590" spans="2:3" x14ac:dyDescent="0.3">
      <c r="B9590" s="1"/>
      <c r="C9590" s="1"/>
    </row>
    <row r="9591" spans="2:3" x14ac:dyDescent="0.3">
      <c r="B9591" s="1"/>
      <c r="C9591" s="1"/>
    </row>
    <row r="9592" spans="2:3" x14ac:dyDescent="0.3">
      <c r="B9592" s="1"/>
      <c r="C9592" s="1"/>
    </row>
    <row r="9593" spans="2:3" x14ac:dyDescent="0.3">
      <c r="B9593" s="1"/>
      <c r="C9593" s="1"/>
    </row>
    <row r="9594" spans="2:3" x14ac:dyDescent="0.3">
      <c r="B9594" s="1"/>
      <c r="C9594" s="1"/>
    </row>
    <row r="9595" spans="2:3" x14ac:dyDescent="0.3">
      <c r="B9595" s="1"/>
      <c r="C9595" s="1"/>
    </row>
    <row r="9596" spans="2:3" x14ac:dyDescent="0.3">
      <c r="B9596" s="1"/>
      <c r="C9596" s="1"/>
    </row>
    <row r="9597" spans="2:3" x14ac:dyDescent="0.3">
      <c r="B9597" s="1"/>
      <c r="C9597" s="1"/>
    </row>
    <row r="9598" spans="2:3" x14ac:dyDescent="0.3">
      <c r="B9598" s="1"/>
      <c r="C9598" s="1"/>
    </row>
    <row r="9599" spans="2:3" x14ac:dyDescent="0.3">
      <c r="B9599" s="1"/>
      <c r="C9599" s="1"/>
    </row>
    <row r="9600" spans="2:3" x14ac:dyDescent="0.3">
      <c r="B9600" s="1"/>
      <c r="C9600" s="1"/>
    </row>
    <row r="9601" spans="2:3" x14ac:dyDescent="0.3">
      <c r="B9601" s="1"/>
      <c r="C9601" s="1"/>
    </row>
    <row r="9602" spans="2:3" x14ac:dyDescent="0.3">
      <c r="B9602" s="1"/>
      <c r="C9602" s="1"/>
    </row>
    <row r="9603" spans="2:3" x14ac:dyDescent="0.3">
      <c r="B9603" s="1"/>
      <c r="C9603" s="1"/>
    </row>
    <row r="9604" spans="2:3" x14ac:dyDescent="0.3">
      <c r="B9604" s="1"/>
      <c r="C9604" s="1"/>
    </row>
    <row r="9605" spans="2:3" x14ac:dyDescent="0.3">
      <c r="B9605" s="1"/>
      <c r="C9605" s="1"/>
    </row>
    <row r="9606" spans="2:3" x14ac:dyDescent="0.3">
      <c r="B9606" s="1"/>
      <c r="C9606" s="1"/>
    </row>
    <row r="9607" spans="2:3" x14ac:dyDescent="0.3">
      <c r="B9607" s="1"/>
      <c r="C9607" s="1"/>
    </row>
    <row r="9608" spans="2:3" x14ac:dyDescent="0.3">
      <c r="B9608" s="1"/>
      <c r="C9608" s="1"/>
    </row>
    <row r="9609" spans="2:3" x14ac:dyDescent="0.3">
      <c r="B9609" s="1"/>
      <c r="C9609" s="1"/>
    </row>
    <row r="9610" spans="2:3" x14ac:dyDescent="0.3">
      <c r="B9610" s="1"/>
      <c r="C9610" s="1"/>
    </row>
    <row r="9611" spans="2:3" x14ac:dyDescent="0.3">
      <c r="B9611" s="1"/>
      <c r="C9611" s="1"/>
    </row>
    <row r="9612" spans="2:3" x14ac:dyDescent="0.3">
      <c r="B9612" s="1"/>
      <c r="C9612" s="1"/>
    </row>
    <row r="9613" spans="2:3" x14ac:dyDescent="0.3">
      <c r="B9613" s="1"/>
      <c r="C9613" s="1"/>
    </row>
    <row r="9614" spans="2:3" x14ac:dyDescent="0.3">
      <c r="B9614" s="1"/>
      <c r="C9614" s="1"/>
    </row>
    <row r="9615" spans="2:3" x14ac:dyDescent="0.3">
      <c r="B9615" s="1"/>
      <c r="C9615" s="1"/>
    </row>
    <row r="9616" spans="2:3" x14ac:dyDescent="0.3">
      <c r="B9616" s="1"/>
      <c r="C9616" s="1"/>
    </row>
    <row r="9617" spans="2:3" x14ac:dyDescent="0.3">
      <c r="B9617" s="1"/>
      <c r="C9617" s="1"/>
    </row>
    <row r="9618" spans="2:3" x14ac:dyDescent="0.3">
      <c r="B9618" s="1"/>
      <c r="C9618" s="1"/>
    </row>
    <row r="9619" spans="2:3" x14ac:dyDescent="0.3">
      <c r="B9619" s="1"/>
      <c r="C9619" s="1"/>
    </row>
    <row r="9620" spans="2:3" x14ac:dyDescent="0.3">
      <c r="B9620" s="1"/>
      <c r="C9620" s="1"/>
    </row>
    <row r="9621" spans="2:3" x14ac:dyDescent="0.3">
      <c r="B9621" s="1"/>
      <c r="C9621" s="1"/>
    </row>
    <row r="9622" spans="2:3" x14ac:dyDescent="0.3">
      <c r="B9622" s="1"/>
      <c r="C9622" s="1"/>
    </row>
    <row r="9623" spans="2:3" x14ac:dyDescent="0.3">
      <c r="B9623" s="1"/>
      <c r="C9623" s="1"/>
    </row>
    <row r="9624" spans="2:3" x14ac:dyDescent="0.3">
      <c r="B9624" s="1"/>
      <c r="C9624" s="1"/>
    </row>
    <row r="9625" spans="2:3" x14ac:dyDescent="0.3">
      <c r="B9625" s="1"/>
      <c r="C9625" s="1"/>
    </row>
    <row r="9626" spans="2:3" x14ac:dyDescent="0.3">
      <c r="B9626" s="1"/>
      <c r="C9626" s="1"/>
    </row>
    <row r="9627" spans="2:3" x14ac:dyDescent="0.3">
      <c r="B9627" s="1"/>
      <c r="C9627" s="1"/>
    </row>
    <row r="9628" spans="2:3" x14ac:dyDescent="0.3">
      <c r="B9628" s="1"/>
      <c r="C9628" s="1"/>
    </row>
    <row r="9629" spans="2:3" x14ac:dyDescent="0.3">
      <c r="B9629" s="1"/>
      <c r="C9629" s="1"/>
    </row>
    <row r="9630" spans="2:3" x14ac:dyDescent="0.3">
      <c r="B9630" s="1"/>
      <c r="C9630" s="1"/>
    </row>
    <row r="9631" spans="2:3" x14ac:dyDescent="0.3">
      <c r="B9631" s="1"/>
      <c r="C9631" s="1"/>
    </row>
    <row r="9632" spans="2:3" x14ac:dyDescent="0.3">
      <c r="B9632" s="1"/>
      <c r="C9632" s="1"/>
    </row>
    <row r="9633" spans="2:3" x14ac:dyDescent="0.3">
      <c r="B9633" s="1"/>
      <c r="C9633" s="1"/>
    </row>
    <row r="9634" spans="2:3" x14ac:dyDescent="0.3">
      <c r="B9634" s="1"/>
      <c r="C9634" s="1"/>
    </row>
    <row r="9635" spans="2:3" x14ac:dyDescent="0.3">
      <c r="B9635" s="1"/>
      <c r="C9635" s="1"/>
    </row>
    <row r="9636" spans="2:3" x14ac:dyDescent="0.3">
      <c r="B9636" s="1"/>
      <c r="C9636" s="1"/>
    </row>
    <row r="9637" spans="2:3" x14ac:dyDescent="0.3">
      <c r="B9637" s="1"/>
      <c r="C9637" s="1"/>
    </row>
    <row r="9638" spans="2:3" x14ac:dyDescent="0.3">
      <c r="B9638" s="1"/>
      <c r="C9638" s="1"/>
    </row>
    <row r="9639" spans="2:3" x14ac:dyDescent="0.3">
      <c r="B9639" s="1"/>
      <c r="C9639" s="1"/>
    </row>
    <row r="9640" spans="2:3" x14ac:dyDescent="0.3">
      <c r="B9640" s="1"/>
      <c r="C9640" s="1"/>
    </row>
    <row r="9641" spans="2:3" x14ac:dyDescent="0.3">
      <c r="B9641" s="1"/>
      <c r="C9641" s="1"/>
    </row>
    <row r="9642" spans="2:3" x14ac:dyDescent="0.3">
      <c r="B9642" s="1"/>
      <c r="C9642" s="1"/>
    </row>
    <row r="9643" spans="2:3" x14ac:dyDescent="0.3">
      <c r="B9643" s="1"/>
      <c r="C9643" s="1"/>
    </row>
    <row r="9644" spans="2:3" x14ac:dyDescent="0.3">
      <c r="B9644" s="1"/>
      <c r="C9644" s="1"/>
    </row>
    <row r="9645" spans="2:3" x14ac:dyDescent="0.3">
      <c r="B9645" s="1"/>
      <c r="C9645" s="1"/>
    </row>
    <row r="9646" spans="2:3" x14ac:dyDescent="0.3">
      <c r="B9646" s="1"/>
      <c r="C9646" s="1"/>
    </row>
    <row r="9647" spans="2:3" x14ac:dyDescent="0.3">
      <c r="B9647" s="1"/>
      <c r="C9647" s="1"/>
    </row>
    <row r="9648" spans="2:3" x14ac:dyDescent="0.3">
      <c r="B9648" s="1"/>
      <c r="C9648" s="1"/>
    </row>
    <row r="9649" spans="2:3" x14ac:dyDescent="0.3">
      <c r="B9649" s="1"/>
      <c r="C9649" s="1"/>
    </row>
    <row r="9650" spans="2:3" x14ac:dyDescent="0.3">
      <c r="B9650" s="1"/>
      <c r="C9650" s="1"/>
    </row>
    <row r="9651" spans="2:3" x14ac:dyDescent="0.3">
      <c r="B9651" s="1"/>
      <c r="C9651" s="1"/>
    </row>
    <row r="9652" spans="2:3" x14ac:dyDescent="0.3">
      <c r="B9652" s="1"/>
      <c r="C9652" s="1"/>
    </row>
    <row r="9653" spans="2:3" x14ac:dyDescent="0.3">
      <c r="B9653" s="1"/>
      <c r="C9653" s="1"/>
    </row>
    <row r="9654" spans="2:3" x14ac:dyDescent="0.3">
      <c r="B9654" s="1"/>
      <c r="C9654" s="1"/>
    </row>
    <row r="9655" spans="2:3" x14ac:dyDescent="0.3">
      <c r="B9655" s="1"/>
      <c r="C9655" s="1"/>
    </row>
    <row r="9656" spans="2:3" x14ac:dyDescent="0.3">
      <c r="B9656" s="1"/>
      <c r="C9656" s="1"/>
    </row>
    <row r="9657" spans="2:3" x14ac:dyDescent="0.3">
      <c r="B9657" s="1"/>
      <c r="C9657" s="1"/>
    </row>
    <row r="9658" spans="2:3" x14ac:dyDescent="0.3">
      <c r="B9658" s="1"/>
      <c r="C9658" s="1"/>
    </row>
    <row r="9659" spans="2:3" x14ac:dyDescent="0.3">
      <c r="B9659" s="1"/>
      <c r="C9659" s="1"/>
    </row>
    <row r="9660" spans="2:3" x14ac:dyDescent="0.3">
      <c r="B9660" s="1"/>
      <c r="C9660" s="1"/>
    </row>
    <row r="9661" spans="2:3" x14ac:dyDescent="0.3">
      <c r="B9661" s="1"/>
      <c r="C9661" s="1"/>
    </row>
    <row r="9662" spans="2:3" x14ac:dyDescent="0.3">
      <c r="B9662" s="1"/>
      <c r="C9662" s="1"/>
    </row>
    <row r="9663" spans="2:3" x14ac:dyDescent="0.3">
      <c r="B9663" s="1"/>
      <c r="C9663" s="1"/>
    </row>
    <row r="9664" spans="2:3" x14ac:dyDescent="0.3">
      <c r="B9664" s="1"/>
      <c r="C9664" s="1"/>
    </row>
    <row r="9665" spans="2:3" x14ac:dyDescent="0.3">
      <c r="B9665" s="1"/>
      <c r="C9665" s="1"/>
    </row>
    <row r="9666" spans="2:3" x14ac:dyDescent="0.3">
      <c r="B9666" s="1"/>
      <c r="C9666" s="1"/>
    </row>
    <row r="9667" spans="2:3" x14ac:dyDescent="0.3">
      <c r="B9667" s="1"/>
      <c r="C9667" s="1"/>
    </row>
    <row r="9668" spans="2:3" x14ac:dyDescent="0.3">
      <c r="B9668" s="1"/>
      <c r="C9668" s="1"/>
    </row>
    <row r="9669" spans="2:3" x14ac:dyDescent="0.3">
      <c r="B9669" s="1"/>
      <c r="C9669" s="1"/>
    </row>
    <row r="9670" spans="2:3" x14ac:dyDescent="0.3">
      <c r="B9670" s="1"/>
      <c r="C9670" s="1"/>
    </row>
    <row r="9671" spans="2:3" x14ac:dyDescent="0.3">
      <c r="B9671" s="1"/>
      <c r="C9671" s="1"/>
    </row>
    <row r="9672" spans="2:3" x14ac:dyDescent="0.3">
      <c r="B9672" s="1"/>
      <c r="C9672" s="1"/>
    </row>
    <row r="9673" spans="2:3" x14ac:dyDescent="0.3">
      <c r="B9673" s="1"/>
      <c r="C9673" s="1"/>
    </row>
    <row r="9674" spans="2:3" x14ac:dyDescent="0.3">
      <c r="B9674" s="1"/>
      <c r="C9674" s="1"/>
    </row>
    <row r="9675" spans="2:3" x14ac:dyDescent="0.3">
      <c r="B9675" s="1"/>
      <c r="C9675" s="1"/>
    </row>
    <row r="9676" spans="2:3" x14ac:dyDescent="0.3">
      <c r="B9676" s="1"/>
      <c r="C9676" s="1"/>
    </row>
    <row r="9677" spans="2:3" x14ac:dyDescent="0.3">
      <c r="B9677" s="1"/>
      <c r="C9677" s="1"/>
    </row>
    <row r="9678" spans="2:3" x14ac:dyDescent="0.3">
      <c r="B9678" s="1"/>
      <c r="C9678" s="1"/>
    </row>
    <row r="9679" spans="2:3" x14ac:dyDescent="0.3">
      <c r="B9679" s="1"/>
      <c r="C9679" s="1"/>
    </row>
    <row r="9680" spans="2:3" x14ac:dyDescent="0.3">
      <c r="B9680" s="1"/>
      <c r="C9680" s="1"/>
    </row>
    <row r="9681" spans="2:3" x14ac:dyDescent="0.3">
      <c r="B9681" s="1"/>
      <c r="C9681" s="1"/>
    </row>
    <row r="9682" spans="2:3" x14ac:dyDescent="0.3">
      <c r="B9682" s="1"/>
      <c r="C9682" s="1"/>
    </row>
    <row r="9683" spans="2:3" x14ac:dyDescent="0.3">
      <c r="B9683" s="1"/>
      <c r="C9683" s="1"/>
    </row>
    <row r="9684" spans="2:3" x14ac:dyDescent="0.3">
      <c r="B9684" s="1"/>
      <c r="C9684" s="1"/>
    </row>
    <row r="9685" spans="2:3" x14ac:dyDescent="0.3">
      <c r="B9685" s="1"/>
      <c r="C9685" s="1"/>
    </row>
    <row r="9686" spans="2:3" x14ac:dyDescent="0.3">
      <c r="B9686" s="1"/>
      <c r="C9686" s="1"/>
    </row>
    <row r="9687" spans="2:3" x14ac:dyDescent="0.3">
      <c r="B9687" s="1"/>
      <c r="C9687" s="1"/>
    </row>
    <row r="9688" spans="2:3" x14ac:dyDescent="0.3">
      <c r="B9688" s="1"/>
      <c r="C9688" s="1"/>
    </row>
    <row r="9689" spans="2:3" x14ac:dyDescent="0.3">
      <c r="B9689" s="1"/>
      <c r="C9689" s="1"/>
    </row>
    <row r="9690" spans="2:3" x14ac:dyDescent="0.3">
      <c r="B9690" s="1"/>
      <c r="C9690" s="1"/>
    </row>
    <row r="9691" spans="2:3" x14ac:dyDescent="0.3">
      <c r="B9691" s="1"/>
      <c r="C9691" s="1"/>
    </row>
    <row r="9692" spans="2:3" x14ac:dyDescent="0.3">
      <c r="B9692" s="1"/>
      <c r="C9692" s="1"/>
    </row>
    <row r="9693" spans="2:3" x14ac:dyDescent="0.3">
      <c r="B9693" s="1"/>
      <c r="C9693" s="1"/>
    </row>
    <row r="9694" spans="2:3" x14ac:dyDescent="0.3">
      <c r="B9694" s="1"/>
      <c r="C9694" s="1"/>
    </row>
    <row r="9695" spans="2:3" x14ac:dyDescent="0.3">
      <c r="B9695" s="1"/>
      <c r="C9695" s="1"/>
    </row>
    <row r="9696" spans="2:3" x14ac:dyDescent="0.3">
      <c r="B9696" s="1"/>
      <c r="C9696" s="1"/>
    </row>
    <row r="9697" spans="2:3" x14ac:dyDescent="0.3">
      <c r="B9697" s="1"/>
      <c r="C9697" s="1"/>
    </row>
    <row r="9698" spans="2:3" x14ac:dyDescent="0.3">
      <c r="B9698" s="1"/>
      <c r="C9698" s="1"/>
    </row>
    <row r="9699" spans="2:3" x14ac:dyDescent="0.3">
      <c r="B9699" s="1"/>
      <c r="C9699" s="1"/>
    </row>
    <row r="9700" spans="2:3" x14ac:dyDescent="0.3">
      <c r="B9700" s="1"/>
      <c r="C9700" s="1"/>
    </row>
    <row r="9701" spans="2:3" x14ac:dyDescent="0.3">
      <c r="B9701" s="1"/>
      <c r="C9701" s="1"/>
    </row>
    <row r="9702" spans="2:3" x14ac:dyDescent="0.3">
      <c r="B9702" s="1"/>
      <c r="C9702" s="1"/>
    </row>
    <row r="9703" spans="2:3" x14ac:dyDescent="0.3">
      <c r="B9703" s="1"/>
      <c r="C9703" s="1"/>
    </row>
    <row r="9704" spans="2:3" x14ac:dyDescent="0.3">
      <c r="B9704" s="1"/>
      <c r="C9704" s="1"/>
    </row>
    <row r="9705" spans="2:3" x14ac:dyDescent="0.3">
      <c r="B9705" s="1"/>
      <c r="C9705" s="1"/>
    </row>
    <row r="9706" spans="2:3" x14ac:dyDescent="0.3">
      <c r="B9706" s="1"/>
      <c r="C9706" s="1"/>
    </row>
    <row r="9707" spans="2:3" x14ac:dyDescent="0.3">
      <c r="B9707" s="1"/>
      <c r="C9707" s="1"/>
    </row>
    <row r="9708" spans="2:3" x14ac:dyDescent="0.3">
      <c r="B9708" s="1"/>
      <c r="C9708" s="1"/>
    </row>
    <row r="9709" spans="2:3" x14ac:dyDescent="0.3">
      <c r="B9709" s="1"/>
      <c r="C9709" s="1"/>
    </row>
    <row r="9710" spans="2:3" x14ac:dyDescent="0.3">
      <c r="B9710" s="1"/>
      <c r="C9710" s="1"/>
    </row>
    <row r="9711" spans="2:3" x14ac:dyDescent="0.3">
      <c r="B9711" s="1"/>
      <c r="C9711" s="1"/>
    </row>
    <row r="9712" spans="2:3" x14ac:dyDescent="0.3">
      <c r="B9712" s="1"/>
      <c r="C9712" s="1"/>
    </row>
    <row r="9713" spans="2:3" x14ac:dyDescent="0.3">
      <c r="B9713" s="1"/>
      <c r="C9713" s="1"/>
    </row>
    <row r="9714" spans="2:3" x14ac:dyDescent="0.3">
      <c r="B9714" s="1"/>
      <c r="C9714" s="1"/>
    </row>
    <row r="9715" spans="2:3" x14ac:dyDescent="0.3">
      <c r="B9715" s="1"/>
      <c r="C9715" s="1"/>
    </row>
    <row r="9716" spans="2:3" x14ac:dyDescent="0.3">
      <c r="B9716" s="1"/>
      <c r="C9716" s="1"/>
    </row>
    <row r="9717" spans="2:3" x14ac:dyDescent="0.3">
      <c r="B9717" s="1"/>
      <c r="C9717" s="1"/>
    </row>
    <row r="9718" spans="2:3" x14ac:dyDescent="0.3">
      <c r="B9718" s="1"/>
      <c r="C9718" s="1"/>
    </row>
    <row r="9719" spans="2:3" x14ac:dyDescent="0.3">
      <c r="B9719" s="1"/>
      <c r="C9719" s="1"/>
    </row>
    <row r="9720" spans="2:3" x14ac:dyDescent="0.3">
      <c r="B9720" s="1"/>
      <c r="C9720" s="1"/>
    </row>
    <row r="9721" spans="2:3" x14ac:dyDescent="0.3">
      <c r="B9721" s="1"/>
      <c r="C9721" s="1"/>
    </row>
    <row r="9722" spans="2:3" x14ac:dyDescent="0.3">
      <c r="B9722" s="1"/>
      <c r="C9722" s="1"/>
    </row>
    <row r="9723" spans="2:3" x14ac:dyDescent="0.3">
      <c r="B9723" s="1"/>
      <c r="C9723" s="1"/>
    </row>
    <row r="9724" spans="2:3" x14ac:dyDescent="0.3">
      <c r="B9724" s="1"/>
      <c r="C9724" s="1"/>
    </row>
    <row r="9725" spans="2:3" x14ac:dyDescent="0.3">
      <c r="B9725" s="1"/>
      <c r="C9725" s="1"/>
    </row>
    <row r="9726" spans="2:3" x14ac:dyDescent="0.3">
      <c r="B9726" s="1"/>
      <c r="C9726" s="1"/>
    </row>
    <row r="9727" spans="2:3" x14ac:dyDescent="0.3">
      <c r="B9727" s="1"/>
      <c r="C9727" s="1"/>
    </row>
    <row r="9728" spans="2:3" x14ac:dyDescent="0.3">
      <c r="B9728" s="1"/>
      <c r="C9728" s="1"/>
    </row>
    <row r="9729" spans="2:3" x14ac:dyDescent="0.3">
      <c r="B9729" s="1"/>
      <c r="C9729" s="1"/>
    </row>
    <row r="9730" spans="2:3" x14ac:dyDescent="0.3">
      <c r="B9730" s="1"/>
      <c r="C9730" s="1"/>
    </row>
    <row r="9731" spans="2:3" x14ac:dyDescent="0.3">
      <c r="B9731" s="1"/>
      <c r="C9731" s="1"/>
    </row>
    <row r="9732" spans="2:3" x14ac:dyDescent="0.3">
      <c r="B9732" s="1"/>
      <c r="C9732" s="1"/>
    </row>
    <row r="9733" spans="2:3" x14ac:dyDescent="0.3">
      <c r="B9733" s="1"/>
      <c r="C9733" s="1"/>
    </row>
    <row r="9734" spans="2:3" x14ac:dyDescent="0.3">
      <c r="B9734" s="1"/>
      <c r="C9734" s="1"/>
    </row>
    <row r="9735" spans="2:3" x14ac:dyDescent="0.3">
      <c r="B9735" s="1"/>
      <c r="C9735" s="1"/>
    </row>
    <row r="9736" spans="2:3" x14ac:dyDescent="0.3">
      <c r="B9736" s="1"/>
      <c r="C9736" s="1"/>
    </row>
    <row r="9737" spans="2:3" x14ac:dyDescent="0.3">
      <c r="B9737" s="1"/>
      <c r="C9737" s="1"/>
    </row>
    <row r="9738" spans="2:3" x14ac:dyDescent="0.3">
      <c r="B9738" s="1"/>
      <c r="C9738" s="1"/>
    </row>
    <row r="9739" spans="2:3" x14ac:dyDescent="0.3">
      <c r="B9739" s="1"/>
      <c r="C9739" s="1"/>
    </row>
    <row r="9740" spans="2:3" x14ac:dyDescent="0.3">
      <c r="B9740" s="1"/>
      <c r="C9740" s="1"/>
    </row>
    <row r="9741" spans="2:3" x14ac:dyDescent="0.3">
      <c r="B9741" s="1"/>
      <c r="C9741" s="1"/>
    </row>
    <row r="9742" spans="2:3" x14ac:dyDescent="0.3">
      <c r="B9742" s="1"/>
      <c r="C9742" s="1"/>
    </row>
    <row r="9743" spans="2:3" x14ac:dyDescent="0.3">
      <c r="B9743" s="1"/>
      <c r="C9743" s="1"/>
    </row>
    <row r="9744" spans="2:3" x14ac:dyDescent="0.3">
      <c r="B9744" s="1"/>
      <c r="C9744" s="1"/>
    </row>
    <row r="9745" spans="2:3" x14ac:dyDescent="0.3">
      <c r="B9745" s="1"/>
      <c r="C9745" s="1"/>
    </row>
    <row r="9746" spans="2:3" x14ac:dyDescent="0.3">
      <c r="B9746" s="1"/>
      <c r="C9746" s="1"/>
    </row>
    <row r="9747" spans="2:3" x14ac:dyDescent="0.3">
      <c r="B9747" s="1"/>
      <c r="C9747" s="1"/>
    </row>
    <row r="9748" spans="2:3" x14ac:dyDescent="0.3">
      <c r="B9748" s="1"/>
      <c r="C9748" s="1"/>
    </row>
    <row r="9749" spans="2:3" x14ac:dyDescent="0.3">
      <c r="B9749" s="1"/>
      <c r="C9749" s="1"/>
    </row>
    <row r="9750" spans="2:3" x14ac:dyDescent="0.3">
      <c r="B9750" s="1"/>
      <c r="C9750" s="1"/>
    </row>
    <row r="9751" spans="2:3" x14ac:dyDescent="0.3">
      <c r="B9751" s="1"/>
      <c r="C9751" s="1"/>
    </row>
    <row r="9752" spans="2:3" x14ac:dyDescent="0.3">
      <c r="B9752" s="1"/>
      <c r="C9752" s="1"/>
    </row>
    <row r="9753" spans="2:3" x14ac:dyDescent="0.3">
      <c r="B9753" s="1"/>
      <c r="C9753" s="1"/>
    </row>
    <row r="9754" spans="2:3" x14ac:dyDescent="0.3">
      <c r="B9754" s="1"/>
      <c r="C9754" s="1"/>
    </row>
    <row r="9755" spans="2:3" x14ac:dyDescent="0.3">
      <c r="B9755" s="1"/>
      <c r="C9755" s="1"/>
    </row>
    <row r="9756" spans="2:3" x14ac:dyDescent="0.3">
      <c r="B9756" s="1"/>
      <c r="C9756" s="1"/>
    </row>
    <row r="9757" spans="2:3" x14ac:dyDescent="0.3">
      <c r="B9757" s="1"/>
      <c r="C9757" s="1"/>
    </row>
    <row r="9758" spans="2:3" x14ac:dyDescent="0.3">
      <c r="B9758" s="1"/>
      <c r="C9758" s="1"/>
    </row>
    <row r="9759" spans="2:3" x14ac:dyDescent="0.3">
      <c r="B9759" s="1"/>
      <c r="C9759" s="1"/>
    </row>
    <row r="9760" spans="2:3" x14ac:dyDescent="0.3">
      <c r="B9760" s="1"/>
      <c r="C9760" s="1"/>
    </row>
    <row r="9761" spans="2:3" x14ac:dyDescent="0.3">
      <c r="B9761" s="1"/>
      <c r="C9761" s="1"/>
    </row>
    <row r="9762" spans="2:3" x14ac:dyDescent="0.3">
      <c r="B9762" s="1"/>
      <c r="C9762" s="1"/>
    </row>
    <row r="9763" spans="2:3" x14ac:dyDescent="0.3">
      <c r="B9763" s="1"/>
      <c r="C9763" s="1"/>
    </row>
    <row r="9764" spans="2:3" x14ac:dyDescent="0.3">
      <c r="B9764" s="1"/>
      <c r="C9764" s="1"/>
    </row>
    <row r="9765" spans="2:3" x14ac:dyDescent="0.3">
      <c r="B9765" s="1"/>
      <c r="C9765" s="1"/>
    </row>
    <row r="9766" spans="2:3" x14ac:dyDescent="0.3">
      <c r="B9766" s="1"/>
      <c r="C9766" s="1"/>
    </row>
    <row r="9767" spans="2:3" x14ac:dyDescent="0.3">
      <c r="B9767" s="1"/>
      <c r="C9767" s="1"/>
    </row>
    <row r="9768" spans="2:3" x14ac:dyDescent="0.3">
      <c r="B9768" s="1"/>
      <c r="C9768" s="1"/>
    </row>
    <row r="9769" spans="2:3" x14ac:dyDescent="0.3">
      <c r="B9769" s="1"/>
      <c r="C9769" s="1"/>
    </row>
    <row r="9770" spans="2:3" x14ac:dyDescent="0.3">
      <c r="B9770" s="1"/>
      <c r="C9770" s="1"/>
    </row>
    <row r="9771" spans="2:3" x14ac:dyDescent="0.3">
      <c r="B9771" s="1"/>
      <c r="C9771" s="1"/>
    </row>
    <row r="9772" spans="2:3" x14ac:dyDescent="0.3">
      <c r="B9772" s="1"/>
      <c r="C9772" s="1"/>
    </row>
    <row r="9773" spans="2:3" x14ac:dyDescent="0.3">
      <c r="B9773" s="1"/>
      <c r="C9773" s="1"/>
    </row>
    <row r="9774" spans="2:3" x14ac:dyDescent="0.3">
      <c r="B9774" s="1"/>
      <c r="C9774" s="1"/>
    </row>
    <row r="9775" spans="2:3" x14ac:dyDescent="0.3">
      <c r="B9775" s="1"/>
      <c r="C9775" s="1"/>
    </row>
    <row r="9776" spans="2:3" x14ac:dyDescent="0.3">
      <c r="B9776" s="1"/>
      <c r="C9776" s="1"/>
    </row>
    <row r="9777" spans="2:3" x14ac:dyDescent="0.3">
      <c r="B9777" s="1"/>
      <c r="C9777" s="1"/>
    </row>
    <row r="9778" spans="2:3" x14ac:dyDescent="0.3">
      <c r="B9778" s="1"/>
      <c r="C9778" s="1"/>
    </row>
    <row r="9779" spans="2:3" x14ac:dyDescent="0.3">
      <c r="B9779" s="1"/>
      <c r="C9779" s="1"/>
    </row>
    <row r="9780" spans="2:3" x14ac:dyDescent="0.3">
      <c r="B9780" s="1"/>
      <c r="C9780" s="1"/>
    </row>
    <row r="9781" spans="2:3" x14ac:dyDescent="0.3">
      <c r="B9781" s="1"/>
      <c r="C9781" s="1"/>
    </row>
    <row r="9782" spans="2:3" x14ac:dyDescent="0.3">
      <c r="B9782" s="1"/>
      <c r="C9782" s="1"/>
    </row>
    <row r="9783" spans="2:3" x14ac:dyDescent="0.3">
      <c r="B9783" s="1"/>
      <c r="C9783" s="1"/>
    </row>
    <row r="9784" spans="2:3" x14ac:dyDescent="0.3">
      <c r="B9784" s="1"/>
      <c r="C9784" s="1"/>
    </row>
    <row r="9785" spans="2:3" x14ac:dyDescent="0.3">
      <c r="B9785" s="1"/>
      <c r="C9785" s="1"/>
    </row>
    <row r="9786" spans="2:3" x14ac:dyDescent="0.3">
      <c r="B9786" s="1"/>
      <c r="C9786" s="1"/>
    </row>
    <row r="9787" spans="2:3" x14ac:dyDescent="0.3">
      <c r="B9787" s="1"/>
      <c r="C9787" s="1"/>
    </row>
    <row r="9788" spans="2:3" x14ac:dyDescent="0.3">
      <c r="B9788" s="1"/>
      <c r="C9788" s="1"/>
    </row>
    <row r="9789" spans="2:3" x14ac:dyDescent="0.3">
      <c r="B9789" s="1"/>
      <c r="C9789" s="1"/>
    </row>
    <row r="9790" spans="2:3" x14ac:dyDescent="0.3">
      <c r="B9790" s="1"/>
      <c r="C9790" s="1"/>
    </row>
    <row r="9791" spans="2:3" x14ac:dyDescent="0.3">
      <c r="B9791" s="1"/>
      <c r="C9791" s="1"/>
    </row>
    <row r="9792" spans="2:3" x14ac:dyDescent="0.3">
      <c r="B9792" s="1"/>
      <c r="C9792" s="1"/>
    </row>
    <row r="9793" spans="2:3" x14ac:dyDescent="0.3">
      <c r="B9793" s="1"/>
      <c r="C9793" s="1"/>
    </row>
    <row r="9794" spans="2:3" x14ac:dyDescent="0.3">
      <c r="B9794" s="1"/>
      <c r="C9794" s="1"/>
    </row>
    <row r="9795" spans="2:3" x14ac:dyDescent="0.3">
      <c r="B9795" s="1"/>
      <c r="C9795" s="1"/>
    </row>
    <row r="9796" spans="2:3" x14ac:dyDescent="0.3">
      <c r="B9796" s="1"/>
      <c r="C9796" s="1"/>
    </row>
    <row r="9797" spans="2:3" x14ac:dyDescent="0.3">
      <c r="B9797" s="1"/>
      <c r="C9797" s="1"/>
    </row>
    <row r="9798" spans="2:3" x14ac:dyDescent="0.3">
      <c r="B9798" s="1"/>
      <c r="C9798" s="1"/>
    </row>
    <row r="9799" spans="2:3" x14ac:dyDescent="0.3">
      <c r="B9799" s="1"/>
      <c r="C9799" s="1"/>
    </row>
    <row r="9800" spans="2:3" x14ac:dyDescent="0.3">
      <c r="B9800" s="1"/>
      <c r="C9800" s="1"/>
    </row>
    <row r="9801" spans="2:3" x14ac:dyDescent="0.3">
      <c r="B9801" s="1"/>
      <c r="C9801" s="1"/>
    </row>
    <row r="9802" spans="2:3" x14ac:dyDescent="0.3">
      <c r="B9802" s="1"/>
      <c r="C9802" s="1"/>
    </row>
    <row r="9803" spans="2:3" x14ac:dyDescent="0.3">
      <c r="B9803" s="1"/>
      <c r="C9803" s="1"/>
    </row>
    <row r="9804" spans="2:3" x14ac:dyDescent="0.3">
      <c r="B9804" s="1"/>
      <c r="C9804" s="1"/>
    </row>
    <row r="9805" spans="2:3" x14ac:dyDescent="0.3">
      <c r="B9805" s="1"/>
      <c r="C9805" s="1"/>
    </row>
    <row r="9806" spans="2:3" x14ac:dyDescent="0.3">
      <c r="B9806" s="1"/>
      <c r="C9806" s="1"/>
    </row>
    <row r="9807" spans="2:3" x14ac:dyDescent="0.3">
      <c r="B9807" s="1"/>
      <c r="C9807" s="1"/>
    </row>
    <row r="9808" spans="2:3" x14ac:dyDescent="0.3">
      <c r="B9808" s="1"/>
      <c r="C9808" s="1"/>
    </row>
    <row r="9809" spans="2:3" x14ac:dyDescent="0.3">
      <c r="B9809" s="1"/>
      <c r="C9809" s="1"/>
    </row>
  </sheetData>
  <mergeCells count="2">
    <mergeCell ref="G2:M2"/>
    <mergeCell ref="B4:B6"/>
  </mergeCells>
  <phoneticPr fontId="18" type="noConversion"/>
  <conditionalFormatting sqref="F3 E5">
    <cfRule type="containsText" dxfId="1" priority="1" operator="containsText" text="No">
      <formula>NOT(ISERROR(SEARCH("No",E3)))</formula>
    </cfRule>
    <cfRule type="containsText" dxfId="0" priority="2" operator="containsText" text="Yes">
      <formula>NOT(ISERROR(SEARCH("Yes",E3)))</formula>
    </cfRule>
  </conditionalFormatting>
  <dataValidations count="1">
    <dataValidation type="list" allowBlank="1" showInputMessage="1" showErrorMessage="1" sqref="C6" xr:uid="{B55CEDA4-D51E-4F67-B8CD-EC31CE19A22E}">
      <formula1>$B$9:$B$1048576</formula1>
    </dataValidation>
  </dataValidations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F075C81-B876-415E-83AF-6818BA6A4B8A}">
          <x14:formula1>
            <xm:f>Data!$Q$2:$Q$1463</xm:f>
          </x14:formula1>
          <xm:sqref>C5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C6DDE-B7C1-43F4-B8B4-5D94202E22AD}">
  <sheetPr codeName="Sheet7"/>
  <dimension ref="A1:E49"/>
  <sheetViews>
    <sheetView topLeftCell="A24" workbookViewId="0">
      <selection activeCell="C26" sqref="C26:E49"/>
    </sheetView>
  </sheetViews>
  <sheetFormatPr defaultRowHeight="14.4" x14ac:dyDescent="0.3"/>
  <cols>
    <col min="1" max="1" width="10.109375" customWidth="1"/>
    <col min="3" max="3" width="10.109375" customWidth="1"/>
    <col min="4" max="4" width="23.109375" customWidth="1"/>
    <col min="5" max="5" width="23.33203125" customWidth="1"/>
  </cols>
  <sheetData>
    <row r="1" spans="1:5" x14ac:dyDescent="0.3">
      <c r="A1" t="s">
        <v>11278</v>
      </c>
      <c r="B1" t="s">
        <v>11279</v>
      </c>
      <c r="C1" t="s">
        <v>11268</v>
      </c>
      <c r="D1" t="s">
        <v>11280</v>
      </c>
      <c r="E1" t="s">
        <v>11281</v>
      </c>
    </row>
    <row r="2" spans="1:5" x14ac:dyDescent="0.3">
      <c r="A2">
        <v>1</v>
      </c>
      <c r="B2" s="5">
        <v>14205.706999999997</v>
      </c>
    </row>
    <row r="3" spans="1:5" x14ac:dyDescent="0.3">
      <c r="A3">
        <v>2</v>
      </c>
      <c r="B3" s="5">
        <v>4519.8919999999998</v>
      </c>
    </row>
    <row r="4" spans="1:5" x14ac:dyDescent="0.3">
      <c r="A4">
        <v>3</v>
      </c>
      <c r="B4" s="5">
        <v>55205.797000000028</v>
      </c>
    </row>
    <row r="5" spans="1:5" x14ac:dyDescent="0.3">
      <c r="A5">
        <v>4</v>
      </c>
      <c r="B5" s="5">
        <v>27906.854999999992</v>
      </c>
    </row>
    <row r="6" spans="1:5" x14ac:dyDescent="0.3">
      <c r="A6">
        <v>5</v>
      </c>
      <c r="B6" s="5">
        <v>23644.303</v>
      </c>
    </row>
    <row r="7" spans="1:5" x14ac:dyDescent="0.3">
      <c r="A7">
        <v>6</v>
      </c>
      <c r="B7" s="5">
        <v>34322.935600000019</v>
      </c>
    </row>
    <row r="8" spans="1:5" x14ac:dyDescent="0.3">
      <c r="A8">
        <v>7</v>
      </c>
      <c r="B8" s="5">
        <v>33781.542999999998</v>
      </c>
    </row>
    <row r="9" spans="1:5" x14ac:dyDescent="0.3">
      <c r="A9">
        <v>8</v>
      </c>
      <c r="B9" s="5">
        <v>27117.536499999995</v>
      </c>
    </row>
    <row r="10" spans="1:5" x14ac:dyDescent="0.3">
      <c r="A10">
        <v>9</v>
      </c>
      <c r="B10" s="5">
        <v>81623.526799999978</v>
      </c>
    </row>
    <row r="11" spans="1:5" x14ac:dyDescent="0.3">
      <c r="A11">
        <v>10</v>
      </c>
      <c r="B11" s="5">
        <v>31453.392999999989</v>
      </c>
    </row>
    <row r="12" spans="1:5" x14ac:dyDescent="0.3">
      <c r="A12">
        <v>11</v>
      </c>
      <c r="B12" s="5">
        <v>77907.660700000008</v>
      </c>
    </row>
    <row r="13" spans="1:5" x14ac:dyDescent="0.3">
      <c r="A13">
        <v>12</v>
      </c>
      <c r="B13" s="5">
        <v>68167.058499999999</v>
      </c>
    </row>
    <row r="14" spans="1:5" x14ac:dyDescent="0.3">
      <c r="A14">
        <v>13</v>
      </c>
      <c r="B14" s="5">
        <v>18066.957599999994</v>
      </c>
    </row>
    <row r="15" spans="1:5" x14ac:dyDescent="0.3">
      <c r="A15">
        <v>14</v>
      </c>
      <c r="B15" s="5">
        <v>11951.411</v>
      </c>
    </row>
    <row r="16" spans="1:5" x14ac:dyDescent="0.3">
      <c r="A16">
        <v>15</v>
      </c>
      <c r="B16" s="5">
        <v>32339.318399999989</v>
      </c>
    </row>
    <row r="17" spans="1:5" x14ac:dyDescent="0.3">
      <c r="A17">
        <v>16</v>
      </c>
      <c r="B17" s="5">
        <v>34154.468499999995</v>
      </c>
    </row>
    <row r="18" spans="1:5" x14ac:dyDescent="0.3">
      <c r="A18">
        <v>17</v>
      </c>
      <c r="B18" s="5">
        <v>29959.530499999997</v>
      </c>
    </row>
    <row r="19" spans="1:5" x14ac:dyDescent="0.3">
      <c r="A19">
        <v>18</v>
      </c>
      <c r="B19" s="5">
        <v>23599.374</v>
      </c>
    </row>
    <row r="20" spans="1:5" x14ac:dyDescent="0.3">
      <c r="A20">
        <v>19</v>
      </c>
      <c r="B20" s="5">
        <v>28608.258999999991</v>
      </c>
    </row>
    <row r="21" spans="1:5" x14ac:dyDescent="0.3">
      <c r="A21">
        <v>20</v>
      </c>
      <c r="B21" s="5">
        <v>36818.342199999992</v>
      </c>
    </row>
    <row r="22" spans="1:5" x14ac:dyDescent="0.3">
      <c r="A22">
        <v>21</v>
      </c>
      <c r="B22" s="5">
        <v>63133.606000000036</v>
      </c>
    </row>
    <row r="23" spans="1:5" x14ac:dyDescent="0.3">
      <c r="A23">
        <v>22</v>
      </c>
      <c r="B23" s="5">
        <v>31011.737500000014</v>
      </c>
    </row>
    <row r="24" spans="1:5" x14ac:dyDescent="0.3">
      <c r="A24">
        <v>23</v>
      </c>
      <c r="B24" s="5">
        <v>75249.399500000043</v>
      </c>
    </row>
    <row r="25" spans="1:5" x14ac:dyDescent="0.3">
      <c r="A25">
        <v>24</v>
      </c>
      <c r="B25" s="5">
        <v>74543.601200000077</v>
      </c>
      <c r="C25" s="5">
        <v>74543.601200000077</v>
      </c>
      <c r="D25" s="5">
        <v>74543.601200000077</v>
      </c>
      <c r="E25" s="5">
        <v>74543.601200000077</v>
      </c>
    </row>
    <row r="26" spans="1:5" x14ac:dyDescent="0.3">
      <c r="A26">
        <v>25</v>
      </c>
      <c r="C26" s="5">
        <f t="shared" ref="C26:C49" si="0">_xlfn.FORECAST.ETS(A26,$B$2:$B$25,$A$2:$A$25,1,1)</f>
        <v>53766.178710390792</v>
      </c>
      <c r="D26" s="5">
        <f t="shared" ref="D26:D49" si="1">C26-_xlfn.FORECAST.ETS.CONFINT(A26,$B$2:$B$25,$A$2:$A$25,0.975,1,1)</f>
        <v>3590.1788264458155</v>
      </c>
      <c r="E26" s="5">
        <f t="shared" ref="E26:E49" si="2">C26+_xlfn.FORECAST.ETS.CONFINT(A26,$B$2:$B$25,$A$2:$A$25,0.975,1,1)</f>
        <v>103942.17859433577</v>
      </c>
    </row>
    <row r="27" spans="1:5" x14ac:dyDescent="0.3">
      <c r="A27">
        <v>26</v>
      </c>
      <c r="C27" s="5">
        <f t="shared" si="0"/>
        <v>54938.028095954767</v>
      </c>
      <c r="D27" s="5">
        <f t="shared" si="1"/>
        <v>4359.0024610366308</v>
      </c>
      <c r="E27" s="5">
        <f t="shared" si="2"/>
        <v>105517.0537308729</v>
      </c>
    </row>
    <row r="28" spans="1:5" x14ac:dyDescent="0.3">
      <c r="A28">
        <v>27</v>
      </c>
      <c r="C28" s="5">
        <f t="shared" si="0"/>
        <v>56109.877481518794</v>
      </c>
      <c r="D28" s="5">
        <f t="shared" si="1"/>
        <v>5124.715915650675</v>
      </c>
      <c r="E28" s="5">
        <f t="shared" si="2"/>
        <v>107095.0390473869</v>
      </c>
    </row>
    <row r="29" spans="1:5" x14ac:dyDescent="0.3">
      <c r="A29">
        <v>28</v>
      </c>
      <c r="C29" s="5">
        <f t="shared" si="0"/>
        <v>57281.726867082762</v>
      </c>
      <c r="D29" s="5">
        <f t="shared" si="1"/>
        <v>5887.3439368880936</v>
      </c>
      <c r="E29" s="5">
        <f t="shared" si="2"/>
        <v>108676.10979727743</v>
      </c>
    </row>
    <row r="30" spans="1:5" x14ac:dyDescent="0.3">
      <c r="A30">
        <v>29</v>
      </c>
      <c r="C30" s="5">
        <f t="shared" si="0"/>
        <v>58453.576252646788</v>
      </c>
      <c r="D30" s="5">
        <f t="shared" si="1"/>
        <v>6646.911043688764</v>
      </c>
      <c r="E30" s="5">
        <f t="shared" si="2"/>
        <v>110260.2414616048</v>
      </c>
    </row>
    <row r="31" spans="1:5" x14ac:dyDescent="0.3">
      <c r="A31">
        <v>30</v>
      </c>
      <c r="C31" s="5">
        <f t="shared" si="0"/>
        <v>59625.425638210763</v>
      </c>
      <c r="D31" s="5">
        <f t="shared" si="1"/>
        <v>7403.4415218222421</v>
      </c>
      <c r="E31" s="5">
        <f t="shared" si="2"/>
        <v>111847.40975459928</v>
      </c>
    </row>
    <row r="32" spans="1:5" x14ac:dyDescent="0.3">
      <c r="A32">
        <v>31</v>
      </c>
      <c r="C32" s="5">
        <f t="shared" si="0"/>
        <v>60797.27502377479</v>
      </c>
      <c r="D32" s="5">
        <f t="shared" si="1"/>
        <v>8156.9594189531199</v>
      </c>
      <c r="E32" s="5">
        <f t="shared" si="2"/>
        <v>113437.59062859646</v>
      </c>
    </row>
    <row r="33" spans="1:5" x14ac:dyDescent="0.3">
      <c r="A33">
        <v>32</v>
      </c>
      <c r="C33" s="5">
        <f t="shared" si="0"/>
        <v>61969.124409338758</v>
      </c>
      <c r="D33" s="5">
        <f t="shared" si="1"/>
        <v>8907.4885402507789</v>
      </c>
      <c r="E33" s="5">
        <f t="shared" si="2"/>
        <v>115030.76027842674</v>
      </c>
    </row>
    <row r="34" spans="1:5" x14ac:dyDescent="0.3">
      <c r="A34">
        <v>33</v>
      </c>
      <c r="C34" s="5">
        <f t="shared" si="0"/>
        <v>63140.973794902791</v>
      </c>
      <c r="D34" s="5">
        <f t="shared" si="1"/>
        <v>9655.0524445173287</v>
      </c>
      <c r="E34" s="5">
        <f t="shared" si="2"/>
        <v>116626.89514528826</v>
      </c>
    </row>
    <row r="35" spans="1:5" x14ac:dyDescent="0.3">
      <c r="A35">
        <v>34</v>
      </c>
      <c r="C35" s="5">
        <f t="shared" si="0"/>
        <v>64312.823180466759</v>
      </c>
      <c r="D35" s="5">
        <f t="shared" si="1"/>
        <v>10399.674440804338</v>
      </c>
      <c r="E35" s="5">
        <f t="shared" si="2"/>
        <v>118225.97192012917</v>
      </c>
    </row>
    <row r="36" spans="1:5" x14ac:dyDescent="0.3">
      <c r="A36">
        <v>35</v>
      </c>
      <c r="C36" s="5">
        <f t="shared" si="0"/>
        <v>65484.672566030786</v>
      </c>
      <c r="D36" s="5">
        <f t="shared" si="1"/>
        <v>11141.377585493865</v>
      </c>
      <c r="E36" s="5">
        <f t="shared" si="2"/>
        <v>119827.9675465677</v>
      </c>
    </row>
    <row r="37" spans="1:5" x14ac:dyDescent="0.3">
      <c r="A37">
        <v>36</v>
      </c>
      <c r="C37" s="5">
        <f t="shared" si="0"/>
        <v>66656.521951594754</v>
      </c>
      <c r="D37" s="5">
        <f t="shared" si="1"/>
        <v>11880.184679816506</v>
      </c>
      <c r="E37" s="5">
        <f t="shared" si="2"/>
        <v>121432.859223373</v>
      </c>
    </row>
    <row r="38" spans="1:5" x14ac:dyDescent="0.3">
      <c r="A38">
        <v>37</v>
      </c>
      <c r="C38" s="5">
        <f t="shared" si="0"/>
        <v>67828.37133715878</v>
      </c>
      <c r="D38" s="5">
        <f t="shared" si="1"/>
        <v>12616.118267783379</v>
      </c>
      <c r="E38" s="5">
        <f t="shared" si="2"/>
        <v>123040.62440653419</v>
      </c>
    </row>
    <row r="39" spans="1:5" x14ac:dyDescent="0.3">
      <c r="A39">
        <v>38</v>
      </c>
      <c r="C39" s="5">
        <f t="shared" si="0"/>
        <v>69000.220722722748</v>
      </c>
      <c r="D39" s="5">
        <f t="shared" si="1"/>
        <v>13349.200634506662</v>
      </c>
      <c r="E39" s="5">
        <f t="shared" si="2"/>
        <v>124651.24081093883</v>
      </c>
    </row>
    <row r="40" spans="1:5" x14ac:dyDescent="0.3">
      <c r="A40">
        <v>39</v>
      </c>
      <c r="C40" s="5">
        <f t="shared" si="0"/>
        <v>70172.070108286789</v>
      </c>
      <c r="D40" s="5">
        <f t="shared" si="1"/>
        <v>14079.453804887627</v>
      </c>
      <c r="E40" s="5">
        <f t="shared" si="2"/>
        <v>126264.68641168595</v>
      </c>
    </row>
    <row r="41" spans="1:5" x14ac:dyDescent="0.3">
      <c r="A41">
        <v>40</v>
      </c>
      <c r="C41" s="5">
        <f t="shared" si="0"/>
        <v>71343.919493850757</v>
      </c>
      <c r="D41" s="5">
        <f t="shared" si="1"/>
        <v>14806.899542648192</v>
      </c>
      <c r="E41" s="5">
        <f t="shared" si="2"/>
        <v>127880.93944505331</v>
      </c>
    </row>
    <row r="42" spans="1:5" x14ac:dyDescent="0.3">
      <c r="A42">
        <v>41</v>
      </c>
      <c r="C42" s="5">
        <f t="shared" si="0"/>
        <v>72515.768879414783</v>
      </c>
      <c r="D42" s="5">
        <f t="shared" si="1"/>
        <v>15531.55934968713</v>
      </c>
      <c r="E42" s="5">
        <f t="shared" si="2"/>
        <v>129499.97840914244</v>
      </c>
    </row>
    <row r="43" spans="1:5" x14ac:dyDescent="0.3">
      <c r="A43">
        <v>42</v>
      </c>
      <c r="C43" s="5">
        <f t="shared" si="0"/>
        <v>73687.618264978752</v>
      </c>
      <c r="D43" s="5">
        <f t="shared" si="1"/>
        <v>16253.454465738396</v>
      </c>
      <c r="E43" s="5">
        <f t="shared" si="2"/>
        <v>131121.78206421912</v>
      </c>
    </row>
    <row r="44" spans="1:5" x14ac:dyDescent="0.3">
      <c r="A44">
        <v>43</v>
      </c>
      <c r="C44" s="5">
        <f t="shared" si="0"/>
        <v>74859.467650542778</v>
      </c>
      <c r="D44" s="5">
        <f t="shared" si="1"/>
        <v>16972.605868314437</v>
      </c>
      <c r="E44" s="5">
        <f t="shared" si="2"/>
        <v>132746.32943277113</v>
      </c>
    </row>
    <row r="45" spans="1:5" x14ac:dyDescent="0.3">
      <c r="A45">
        <v>44</v>
      </c>
      <c r="C45" s="5">
        <f t="shared" si="0"/>
        <v>76031.317036106746</v>
      </c>
      <c r="D45" s="5">
        <f t="shared" si="1"/>
        <v>17689.034272913945</v>
      </c>
      <c r="E45" s="5">
        <f t="shared" si="2"/>
        <v>134373.59979929955</v>
      </c>
    </row>
    <row r="46" spans="1:5" x14ac:dyDescent="0.3">
      <c r="A46">
        <v>45</v>
      </c>
      <c r="C46" s="5">
        <f t="shared" si="0"/>
        <v>77203.166421670772</v>
      </c>
      <c r="D46" s="5">
        <f t="shared" si="1"/>
        <v>18402.760133478281</v>
      </c>
      <c r="E46" s="5">
        <f t="shared" si="2"/>
        <v>136003.57270986325</v>
      </c>
    </row>
    <row r="47" spans="1:5" x14ac:dyDescent="0.3">
      <c r="A47">
        <v>46</v>
      </c>
      <c r="C47" s="5">
        <f t="shared" si="0"/>
        <v>78375.015807234755</v>
      </c>
      <c r="D47" s="5">
        <f t="shared" si="1"/>
        <v>19113.803643077794</v>
      </c>
      <c r="E47" s="5">
        <f t="shared" si="2"/>
        <v>137636.22797139172</v>
      </c>
    </row>
    <row r="48" spans="1:5" x14ac:dyDescent="0.3">
      <c r="A48">
        <v>47</v>
      </c>
      <c r="C48" s="5">
        <f t="shared" si="0"/>
        <v>79546.865192798781</v>
      </c>
      <c r="D48" s="5">
        <f t="shared" si="1"/>
        <v>19822.184734813687</v>
      </c>
      <c r="E48" s="5">
        <f t="shared" si="2"/>
        <v>139271.54565078387</v>
      </c>
    </row>
    <row r="49" spans="1:5" x14ac:dyDescent="0.3">
      <c r="A49">
        <v>48</v>
      </c>
      <c r="C49" s="5">
        <f t="shared" si="0"/>
        <v>80718.714578362749</v>
      </c>
      <c r="D49" s="5">
        <f t="shared" si="1"/>
        <v>20527.923082918511</v>
      </c>
      <c r="E49" s="5">
        <f t="shared" si="2"/>
        <v>140909.50607380699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F4E09-A7B3-4DCC-B068-4CCEC79AB944}">
  <sheetPr codeName="Sheet8">
    <tabColor theme="1"/>
  </sheetPr>
  <dimension ref="A1:E61"/>
  <sheetViews>
    <sheetView topLeftCell="A39" workbookViewId="0">
      <selection activeCell="C50" sqref="C50:E61"/>
    </sheetView>
  </sheetViews>
  <sheetFormatPr defaultRowHeight="14.4" x14ac:dyDescent="0.3"/>
  <cols>
    <col min="1" max="1" width="10.109375" customWidth="1"/>
    <col min="2" max="2" width="9.5546875" bestFit="1" customWidth="1"/>
    <col min="3" max="3" width="10.109375" customWidth="1"/>
    <col min="4" max="4" width="23.109375" customWidth="1"/>
    <col min="5" max="5" width="23.33203125" customWidth="1"/>
  </cols>
  <sheetData>
    <row r="1" spans="1:5" x14ac:dyDescent="0.3">
      <c r="A1" t="s">
        <v>11278</v>
      </c>
      <c r="B1" t="s">
        <v>11279</v>
      </c>
      <c r="C1" t="s">
        <v>11268</v>
      </c>
      <c r="D1" t="s">
        <v>11280</v>
      </c>
      <c r="E1" t="s">
        <v>11281</v>
      </c>
    </row>
    <row r="2" spans="1:5" x14ac:dyDescent="0.3">
      <c r="A2">
        <v>1</v>
      </c>
      <c r="B2" s="5">
        <v>14205.706999999997</v>
      </c>
    </row>
    <row r="3" spans="1:5" x14ac:dyDescent="0.3">
      <c r="A3">
        <v>2</v>
      </c>
      <c r="B3" s="5">
        <v>4519.8919999999998</v>
      </c>
    </row>
    <row r="4" spans="1:5" x14ac:dyDescent="0.3">
      <c r="A4">
        <v>3</v>
      </c>
      <c r="B4" s="5">
        <v>55205.797000000028</v>
      </c>
    </row>
    <row r="5" spans="1:5" x14ac:dyDescent="0.3">
      <c r="A5">
        <v>4</v>
      </c>
      <c r="B5" s="5">
        <v>27906.854999999992</v>
      </c>
    </row>
    <row r="6" spans="1:5" x14ac:dyDescent="0.3">
      <c r="A6">
        <v>5</v>
      </c>
      <c r="B6" s="5">
        <v>23644.303</v>
      </c>
    </row>
    <row r="7" spans="1:5" x14ac:dyDescent="0.3">
      <c r="A7">
        <v>6</v>
      </c>
      <c r="B7" s="5">
        <v>34322.935600000019</v>
      </c>
    </row>
    <row r="8" spans="1:5" x14ac:dyDescent="0.3">
      <c r="A8">
        <v>7</v>
      </c>
      <c r="B8" s="5">
        <v>33781.542999999998</v>
      </c>
    </row>
    <row r="9" spans="1:5" x14ac:dyDescent="0.3">
      <c r="A9">
        <v>8</v>
      </c>
      <c r="B9" s="5">
        <v>27117.536499999995</v>
      </c>
    </row>
    <row r="10" spans="1:5" x14ac:dyDescent="0.3">
      <c r="A10">
        <v>9</v>
      </c>
      <c r="B10" s="5">
        <v>81623.526799999978</v>
      </c>
    </row>
    <row r="11" spans="1:5" x14ac:dyDescent="0.3">
      <c r="A11">
        <v>10</v>
      </c>
      <c r="B11" s="5">
        <v>31453.392999999989</v>
      </c>
    </row>
    <row r="12" spans="1:5" x14ac:dyDescent="0.3">
      <c r="A12">
        <v>11</v>
      </c>
      <c r="B12" s="5">
        <v>77907.660700000008</v>
      </c>
    </row>
    <row r="13" spans="1:5" x14ac:dyDescent="0.3">
      <c r="A13">
        <v>12</v>
      </c>
      <c r="B13" s="5">
        <v>68167.058499999999</v>
      </c>
    </row>
    <row r="14" spans="1:5" x14ac:dyDescent="0.3">
      <c r="A14">
        <v>13</v>
      </c>
      <c r="B14" s="5">
        <v>18066.957599999994</v>
      </c>
    </row>
    <row r="15" spans="1:5" x14ac:dyDescent="0.3">
      <c r="A15">
        <v>14</v>
      </c>
      <c r="B15" s="5">
        <v>11951.411</v>
      </c>
    </row>
    <row r="16" spans="1:5" x14ac:dyDescent="0.3">
      <c r="A16">
        <v>15</v>
      </c>
      <c r="B16" s="5">
        <v>32339.318399999989</v>
      </c>
    </row>
    <row r="17" spans="1:2" x14ac:dyDescent="0.3">
      <c r="A17">
        <v>16</v>
      </c>
      <c r="B17" s="5">
        <v>34154.468499999995</v>
      </c>
    </row>
    <row r="18" spans="1:2" x14ac:dyDescent="0.3">
      <c r="A18">
        <v>17</v>
      </c>
      <c r="B18" s="5">
        <v>29959.530499999997</v>
      </c>
    </row>
    <row r="19" spans="1:2" x14ac:dyDescent="0.3">
      <c r="A19">
        <v>18</v>
      </c>
      <c r="B19" s="5">
        <v>23599.374</v>
      </c>
    </row>
    <row r="20" spans="1:2" x14ac:dyDescent="0.3">
      <c r="A20">
        <v>19</v>
      </c>
      <c r="B20" s="5">
        <v>28608.258999999991</v>
      </c>
    </row>
    <row r="21" spans="1:2" x14ac:dyDescent="0.3">
      <c r="A21">
        <v>20</v>
      </c>
      <c r="B21" s="5">
        <v>36818.342199999992</v>
      </c>
    </row>
    <row r="22" spans="1:2" x14ac:dyDescent="0.3">
      <c r="A22">
        <v>21</v>
      </c>
      <c r="B22" s="5">
        <v>63133.606000000036</v>
      </c>
    </row>
    <row r="23" spans="1:2" x14ac:dyDescent="0.3">
      <c r="A23">
        <v>22</v>
      </c>
      <c r="B23" s="5">
        <v>31011.737500000014</v>
      </c>
    </row>
    <row r="24" spans="1:2" x14ac:dyDescent="0.3">
      <c r="A24">
        <v>23</v>
      </c>
      <c r="B24" s="5">
        <v>75249.399500000043</v>
      </c>
    </row>
    <row r="25" spans="1:2" x14ac:dyDescent="0.3">
      <c r="A25">
        <v>24</v>
      </c>
      <c r="B25" s="5">
        <v>74543.601200000077</v>
      </c>
    </row>
    <row r="26" spans="1:2" x14ac:dyDescent="0.3">
      <c r="A26">
        <v>25</v>
      </c>
      <c r="B26" s="5">
        <v>18542.490999999995</v>
      </c>
    </row>
    <row r="27" spans="1:2" x14ac:dyDescent="0.3">
      <c r="A27">
        <v>26</v>
      </c>
      <c r="B27" s="5">
        <v>22978.815000000002</v>
      </c>
    </row>
    <row r="28" spans="1:2" x14ac:dyDescent="0.3">
      <c r="A28">
        <v>27</v>
      </c>
      <c r="B28" s="5">
        <v>51165.059000000023</v>
      </c>
    </row>
    <row r="29" spans="1:2" x14ac:dyDescent="0.3">
      <c r="A29">
        <v>28</v>
      </c>
      <c r="B29" s="5">
        <v>38679.766999999978</v>
      </c>
    </row>
    <row r="30" spans="1:2" x14ac:dyDescent="0.3">
      <c r="A30">
        <v>29</v>
      </c>
      <c r="B30" s="5">
        <v>56656.907999999989</v>
      </c>
    </row>
    <row r="31" spans="1:2" x14ac:dyDescent="0.3">
      <c r="A31">
        <v>30</v>
      </c>
      <c r="B31" s="5">
        <v>39724.485999999983</v>
      </c>
    </row>
    <row r="32" spans="1:2" x14ac:dyDescent="0.3">
      <c r="A32">
        <v>31</v>
      </c>
      <c r="B32" s="5">
        <v>38320.782999999967</v>
      </c>
    </row>
    <row r="33" spans="1:2" x14ac:dyDescent="0.3">
      <c r="A33">
        <v>32</v>
      </c>
      <c r="B33" s="5">
        <v>30542.2003</v>
      </c>
    </row>
    <row r="34" spans="1:2" x14ac:dyDescent="0.3">
      <c r="A34">
        <v>33</v>
      </c>
      <c r="B34" s="5">
        <v>69193.390899999984</v>
      </c>
    </row>
    <row r="35" spans="1:2" x14ac:dyDescent="0.3">
      <c r="A35">
        <v>34</v>
      </c>
      <c r="B35" s="5">
        <v>59583.03300000001</v>
      </c>
    </row>
    <row r="36" spans="1:2" x14ac:dyDescent="0.3">
      <c r="A36">
        <v>35</v>
      </c>
      <c r="B36" s="5">
        <v>79066.495800000004</v>
      </c>
    </row>
    <row r="37" spans="1:2" x14ac:dyDescent="0.3">
      <c r="A37">
        <v>36</v>
      </c>
      <c r="B37" s="5">
        <v>95739.121000000014</v>
      </c>
    </row>
    <row r="38" spans="1:2" x14ac:dyDescent="0.3">
      <c r="A38">
        <v>37</v>
      </c>
      <c r="B38" s="5">
        <v>43476.473999999987</v>
      </c>
    </row>
    <row r="39" spans="1:2" x14ac:dyDescent="0.3">
      <c r="A39">
        <v>38</v>
      </c>
      <c r="B39" s="5">
        <v>19920.997399999997</v>
      </c>
    </row>
    <row r="40" spans="1:2" x14ac:dyDescent="0.3">
      <c r="A40">
        <v>39</v>
      </c>
      <c r="B40" s="5">
        <v>58863.412799999984</v>
      </c>
    </row>
    <row r="41" spans="1:2" x14ac:dyDescent="0.3">
      <c r="A41">
        <v>40</v>
      </c>
      <c r="B41" s="5">
        <v>35541.910100000008</v>
      </c>
    </row>
    <row r="42" spans="1:2" x14ac:dyDescent="0.3">
      <c r="A42">
        <v>41</v>
      </c>
      <c r="B42" s="5">
        <v>43825.982199999991</v>
      </c>
    </row>
    <row r="43" spans="1:2" x14ac:dyDescent="0.3">
      <c r="A43">
        <v>42</v>
      </c>
      <c r="B43" s="5">
        <v>48190.727700000003</v>
      </c>
    </row>
    <row r="44" spans="1:2" x14ac:dyDescent="0.3">
      <c r="A44">
        <v>43</v>
      </c>
      <c r="B44" s="5">
        <v>44825.104000000007</v>
      </c>
    </row>
    <row r="45" spans="1:2" x14ac:dyDescent="0.3">
      <c r="A45">
        <v>44</v>
      </c>
      <c r="B45" s="5">
        <v>62837.847999999984</v>
      </c>
    </row>
    <row r="46" spans="1:2" x14ac:dyDescent="0.3">
      <c r="A46">
        <v>45</v>
      </c>
      <c r="B46" s="5">
        <v>86152.888000000035</v>
      </c>
    </row>
    <row r="47" spans="1:2" x14ac:dyDescent="0.3">
      <c r="A47">
        <v>46</v>
      </c>
      <c r="B47" s="5">
        <v>77448.131199999974</v>
      </c>
    </row>
    <row r="48" spans="1:2" x14ac:dyDescent="0.3">
      <c r="A48">
        <v>47</v>
      </c>
      <c r="B48" s="5">
        <v>117938.15500000001</v>
      </c>
    </row>
    <row r="49" spans="1:5" x14ac:dyDescent="0.3">
      <c r="A49">
        <v>48</v>
      </c>
      <c r="B49" s="5">
        <v>83030.388800000001</v>
      </c>
      <c r="C49" s="5">
        <v>83030.388800000001</v>
      </c>
      <c r="D49" s="5">
        <v>83030.388800000001</v>
      </c>
      <c r="E49" s="5">
        <v>83030.388800000001</v>
      </c>
    </row>
    <row r="50" spans="1:5" x14ac:dyDescent="0.3">
      <c r="A50">
        <v>49</v>
      </c>
      <c r="C50" s="5">
        <f t="shared" ref="C50:C61" si="0">_xlfn.FORECAST.ETS(A50,$B$2:$B$49,$A$2:$A$49,1,1)</f>
        <v>43202.477761831164</v>
      </c>
      <c r="D50" s="5">
        <f t="shared" ref="D50:D61" si="1">C50-_xlfn.FORECAST.ETS.CONFINT(A50,$B$2:$B$49,$A$2:$A$49,0.975,1,1)</f>
        <v>20375.930114680272</v>
      </c>
      <c r="E50" s="5">
        <f t="shared" ref="E50:E61" si="2">C50+_xlfn.FORECAST.ETS.CONFINT(A50,$B$2:$B$49,$A$2:$A$49,0.975,1,1)</f>
        <v>66029.025408982052</v>
      </c>
    </row>
    <row r="51" spans="1:5" x14ac:dyDescent="0.3">
      <c r="A51">
        <v>50</v>
      </c>
      <c r="C51" s="5">
        <f t="shared" si="0"/>
        <v>42329.738804739653</v>
      </c>
      <c r="D51" s="5">
        <f t="shared" si="1"/>
        <v>18789.557883318816</v>
      </c>
      <c r="E51" s="5">
        <f t="shared" si="2"/>
        <v>65869.919726160486</v>
      </c>
    </row>
    <row r="52" spans="1:5" x14ac:dyDescent="0.3">
      <c r="A52">
        <v>51</v>
      </c>
      <c r="C52" s="5">
        <f t="shared" si="0"/>
        <v>67056.108519076646</v>
      </c>
      <c r="D52" s="5">
        <f t="shared" si="1"/>
        <v>42817.872423313973</v>
      </c>
      <c r="E52" s="5">
        <f t="shared" si="2"/>
        <v>91294.344614839327</v>
      </c>
    </row>
    <row r="53" spans="1:5" x14ac:dyDescent="0.3">
      <c r="A53">
        <v>52</v>
      </c>
      <c r="C53" s="5">
        <f t="shared" si="0"/>
        <v>60740.602345806954</v>
      </c>
      <c r="D53" s="5">
        <f t="shared" si="1"/>
        <v>35818.559226264653</v>
      </c>
      <c r="E53" s="5">
        <f t="shared" si="2"/>
        <v>85662.645465349255</v>
      </c>
    </row>
    <row r="54" spans="1:5" x14ac:dyDescent="0.3">
      <c r="A54">
        <v>53</v>
      </c>
      <c r="C54" s="5">
        <f t="shared" si="0"/>
        <v>67329.336557732473</v>
      </c>
      <c r="D54" s="5">
        <f t="shared" si="1"/>
        <v>41736.572100351943</v>
      </c>
      <c r="E54" s="5">
        <f t="shared" si="2"/>
        <v>92922.101015113003</v>
      </c>
    </row>
    <row r="55" spans="1:5" x14ac:dyDescent="0.3">
      <c r="A55">
        <v>54</v>
      </c>
      <c r="C55" s="5">
        <f t="shared" si="0"/>
        <v>60847.526303070539</v>
      </c>
      <c r="D55" s="5">
        <f t="shared" si="1"/>
        <v>34596.103311308914</v>
      </c>
      <c r="E55" s="5">
        <f t="shared" si="2"/>
        <v>87098.949294832157</v>
      </c>
    </row>
    <row r="56" spans="1:5" x14ac:dyDescent="0.3">
      <c r="A56">
        <v>55</v>
      </c>
      <c r="C56" s="5">
        <f t="shared" si="0"/>
        <v>63067.028013111027</v>
      </c>
      <c r="D56" s="5">
        <f t="shared" si="1"/>
        <v>36168.103779618483</v>
      </c>
      <c r="E56" s="5">
        <f t="shared" si="2"/>
        <v>89965.952246603571</v>
      </c>
    </row>
    <row r="57" spans="1:5" x14ac:dyDescent="0.3">
      <c r="A57">
        <v>56</v>
      </c>
      <c r="C57" s="5">
        <f t="shared" si="0"/>
        <v>63914.942045326126</v>
      </c>
      <c r="D57" s="5">
        <f t="shared" si="1"/>
        <v>36378.867848849593</v>
      </c>
      <c r="E57" s="5">
        <f t="shared" si="2"/>
        <v>91451.016241802659</v>
      </c>
    </row>
    <row r="58" spans="1:5" x14ac:dyDescent="0.3">
      <c r="A58">
        <v>57</v>
      </c>
      <c r="C58" s="5">
        <f t="shared" si="0"/>
        <v>104452.04422799431</v>
      </c>
      <c r="D58" s="5">
        <f t="shared" si="1"/>
        <v>76288.450300744735</v>
      </c>
      <c r="E58" s="5">
        <f t="shared" si="2"/>
        <v>132615.63815524388</v>
      </c>
    </row>
    <row r="59" spans="1:5" x14ac:dyDescent="0.3">
      <c r="A59">
        <v>58</v>
      </c>
      <c r="C59" s="5">
        <f t="shared" si="0"/>
        <v>63734.55812179597</v>
      </c>
      <c r="D59" s="5">
        <f t="shared" si="1"/>
        <v>34952.426698685988</v>
      </c>
      <c r="E59" s="5">
        <f t="shared" si="2"/>
        <v>92516.689544905952</v>
      </c>
    </row>
    <row r="60" spans="1:5" x14ac:dyDescent="0.3">
      <c r="A60">
        <v>59</v>
      </c>
      <c r="C60" s="5">
        <f t="shared" si="0"/>
        <v>108677.08998897803</v>
      </c>
      <c r="D60" s="5">
        <f t="shared" si="1"/>
        <v>79284.818499164394</v>
      </c>
      <c r="E60" s="5">
        <f t="shared" si="2"/>
        <v>138069.36147879166</v>
      </c>
    </row>
    <row r="61" spans="1:5" x14ac:dyDescent="0.3">
      <c r="A61">
        <v>60</v>
      </c>
      <c r="C61" s="5">
        <f t="shared" si="0"/>
        <v>103434.14998387982</v>
      </c>
      <c r="D61" s="5">
        <f t="shared" si="1"/>
        <v>73439.606026306923</v>
      </c>
      <c r="E61" s="5">
        <f t="shared" si="2"/>
        <v>133428.69394145272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BE7ED-9129-4E7A-B8C6-318FB7839F9E}">
  <sheetPr codeName="Sheet9">
    <tabColor theme="1"/>
  </sheetPr>
  <dimension ref="B1:S37513"/>
  <sheetViews>
    <sheetView showGridLines="0" workbookViewId="0">
      <pane ySplit="7" topLeftCell="A8" activePane="bottomLeft" state="frozen"/>
      <selection activeCell="L3" sqref="L3"/>
      <selection pane="bottomLeft"/>
    </sheetView>
  </sheetViews>
  <sheetFormatPr defaultRowHeight="14.4" x14ac:dyDescent="0.3"/>
  <cols>
    <col min="1" max="1" width="0.88671875" customWidth="1"/>
    <col min="2" max="3" width="10.5546875" customWidth="1"/>
    <col min="4" max="4" width="12.44140625" bestFit="1" customWidth="1"/>
    <col min="5" max="5" width="10.5546875" customWidth="1"/>
    <col min="6" max="6" width="12.5546875" customWidth="1"/>
    <col min="7" max="7" width="10.5546875" customWidth="1"/>
    <col min="8" max="8" width="13.21875" style="85" customWidth="1"/>
    <col min="9" max="9" width="12.21875" customWidth="1"/>
    <col min="10" max="10" width="13.109375" style="85" customWidth="1"/>
    <col min="11" max="11" width="15.77734375" customWidth="1"/>
    <col min="12" max="12" width="16" customWidth="1"/>
    <col min="13" max="13" width="13.77734375" style="86" customWidth="1"/>
    <col min="14" max="14" width="10.88671875" customWidth="1"/>
    <col min="15" max="15" width="12.44140625" customWidth="1"/>
    <col min="16" max="16" width="11.33203125" customWidth="1"/>
    <col min="17" max="17" width="10.77734375" customWidth="1"/>
    <col min="18" max="18" width="12.88671875" bestFit="1" customWidth="1"/>
    <col min="19" max="19" width="9.5546875" bestFit="1" customWidth="1"/>
  </cols>
  <sheetData>
    <row r="1" spans="2:18" ht="4.8" customHeight="1" thickBot="1" x14ac:dyDescent="0.35">
      <c r="H1"/>
      <c r="J1"/>
      <c r="M1"/>
    </row>
    <row r="2" spans="2:18" x14ac:dyDescent="0.3">
      <c r="B2" s="69" t="s">
        <v>11269</v>
      </c>
      <c r="C2" s="70" t="s">
        <v>11270</v>
      </c>
      <c r="D2" s="78">
        <v>0.3</v>
      </c>
      <c r="H2" s="139" t="s">
        <v>11274</v>
      </c>
      <c r="I2" s="140"/>
      <c r="J2" s="141"/>
      <c r="M2"/>
    </row>
    <row r="3" spans="2:18" x14ac:dyDescent="0.3">
      <c r="B3" s="71" t="s">
        <v>11267</v>
      </c>
      <c r="C3" s="4" t="s">
        <v>11271</v>
      </c>
      <c r="D3" s="80">
        <v>0.14499999999999999</v>
      </c>
      <c r="H3" s="87" t="s">
        <v>11283</v>
      </c>
      <c r="I3" s="88" t="s">
        <v>11284</v>
      </c>
      <c r="J3" s="89" t="s">
        <v>11285</v>
      </c>
      <c r="M3" s="5"/>
      <c r="N3" s="79"/>
      <c r="O3" s="79"/>
      <c r="P3" s="79"/>
      <c r="Q3" s="79"/>
    </row>
    <row r="4" spans="2:18" ht="15" thickBot="1" x14ac:dyDescent="0.35">
      <c r="B4" s="72" t="s">
        <v>11272</v>
      </c>
      <c r="C4" s="73" t="s">
        <v>11273</v>
      </c>
      <c r="D4" s="74">
        <v>0.4</v>
      </c>
      <c r="F4" s="93" t="s">
        <v>11277</v>
      </c>
      <c r="G4" s="94">
        <f>SUM(D32:D43)</f>
        <v>600192.54999999993</v>
      </c>
      <c r="H4" s="92">
        <f>(SUM(H32:H43)-$G$4)/$G$4</f>
        <v>-0.20386190599942039</v>
      </c>
      <c r="I4" s="91">
        <f>(SUM(J32:J43)-$G$4)/$G$4</f>
        <v>0.20384067408353085</v>
      </c>
      <c r="J4" s="90">
        <f>(SUM(M32:M43)-$G$4)/$G$4</f>
        <v>-1.0615957944826247E-5</v>
      </c>
      <c r="M4" s="5"/>
      <c r="O4" s="64" t="s">
        <v>11298</v>
      </c>
      <c r="P4" s="64" t="s">
        <v>11268</v>
      </c>
      <c r="Q4" s="64" t="s">
        <v>11299</v>
      </c>
    </row>
    <row r="5" spans="2:18" ht="15" thickBot="1" x14ac:dyDescent="0.35">
      <c r="B5" s="4"/>
      <c r="C5" s="4"/>
      <c r="D5" s="81"/>
      <c r="F5" s="2"/>
      <c r="G5" s="2"/>
      <c r="H5" s="2"/>
      <c r="I5" s="2"/>
      <c r="J5"/>
      <c r="M5" s="5"/>
      <c r="O5" s="103">
        <v>2018</v>
      </c>
      <c r="P5" s="104">
        <f>SUMIF(B:B,O5,M:M)</f>
        <v>697963.59878110315</v>
      </c>
      <c r="Q5" s="104">
        <f>SUMIF(O7:O1048576, O5, Q7:Q1048576)</f>
        <v>565384.19567500008</v>
      </c>
    </row>
    <row r="6" spans="2:18" ht="14.4" customHeight="1" x14ac:dyDescent="0.3">
      <c r="E6" s="142" t="s">
        <v>11287</v>
      </c>
      <c r="F6" s="143"/>
      <c r="G6" s="143"/>
      <c r="H6" s="144"/>
      <c r="J6" s="136" t="s">
        <v>11282</v>
      </c>
      <c r="K6" s="137"/>
      <c r="L6" s="138"/>
      <c r="M6" s="95" t="s">
        <v>11286</v>
      </c>
    </row>
    <row r="7" spans="2:18" ht="15" thickBot="1" x14ac:dyDescent="0.35">
      <c r="B7" s="68" t="s">
        <v>11276</v>
      </c>
      <c r="C7" s="68" t="s">
        <v>10845</v>
      </c>
      <c r="D7" s="68" t="s">
        <v>11251</v>
      </c>
      <c r="E7" s="82" t="s">
        <v>11265</v>
      </c>
      <c r="F7" s="83" t="s">
        <v>11266</v>
      </c>
      <c r="G7" s="83" t="s">
        <v>11267</v>
      </c>
      <c r="H7" s="84" t="s">
        <v>11283</v>
      </c>
      <c r="I7" s="77" t="s">
        <v>11296</v>
      </c>
      <c r="J7" s="82" t="s">
        <v>11284</v>
      </c>
      <c r="K7" s="83" t="s">
        <v>11294</v>
      </c>
      <c r="L7" s="84" t="s">
        <v>11295</v>
      </c>
      <c r="M7" s="95" t="s">
        <v>11268</v>
      </c>
      <c r="O7" s="68" t="s">
        <v>11276</v>
      </c>
      <c r="P7" s="68" t="s">
        <v>10845</v>
      </c>
      <c r="Q7" s="77" t="s">
        <v>11297</v>
      </c>
      <c r="R7" s="77" t="s">
        <v>11293</v>
      </c>
    </row>
    <row r="8" spans="2:18" x14ac:dyDescent="0.3">
      <c r="B8" s="81" t="s">
        <v>10862</v>
      </c>
      <c r="C8" s="81" t="s">
        <v>11253</v>
      </c>
      <c r="D8" s="99">
        <v>14205.706999999997</v>
      </c>
      <c r="E8" s="99">
        <f>D8-AVERAGE($D$8:$D$19)</f>
        <v>-25782.310341666671</v>
      </c>
      <c r="F8" s="81"/>
      <c r="G8" s="81"/>
      <c r="H8" s="105"/>
      <c r="I8" s="81">
        <v>1</v>
      </c>
      <c r="J8" s="105"/>
      <c r="K8" s="81"/>
      <c r="L8" s="81"/>
      <c r="M8" s="106"/>
      <c r="O8" s="81" t="str">
        <f>B8</f>
        <v>2015</v>
      </c>
      <c r="P8" s="81" t="str">
        <f>C8</f>
        <v>Jan</v>
      </c>
    </row>
    <row r="9" spans="2:18" x14ac:dyDescent="0.3">
      <c r="B9" s="81" t="s">
        <v>10862</v>
      </c>
      <c r="C9" s="81" t="s">
        <v>11254</v>
      </c>
      <c r="D9" s="99">
        <v>4519.8919999999998</v>
      </c>
      <c r="E9" s="99">
        <f t="shared" ref="E9:E19" si="0">D9-AVERAGE($D$8:$D$19)</f>
        <v>-35468.125341666666</v>
      </c>
      <c r="F9" s="81"/>
      <c r="G9" s="81"/>
      <c r="H9" s="105"/>
      <c r="I9" s="81">
        <v>2</v>
      </c>
      <c r="J9" s="105"/>
      <c r="K9" s="81"/>
      <c r="L9" s="81"/>
      <c r="M9" s="106"/>
      <c r="O9" s="81" t="str">
        <f t="shared" ref="O9:O43" si="1">B9</f>
        <v>2015</v>
      </c>
      <c r="P9" s="81" t="str">
        <f t="shared" ref="P9:P43" si="2">C9</f>
        <v>Feb</v>
      </c>
    </row>
    <row r="10" spans="2:18" x14ac:dyDescent="0.3">
      <c r="B10" s="81" t="s">
        <v>10862</v>
      </c>
      <c r="C10" s="81" t="s">
        <v>11255</v>
      </c>
      <c r="D10" s="99">
        <v>55205.797000000028</v>
      </c>
      <c r="E10" s="99">
        <f t="shared" si="0"/>
        <v>15217.779658333362</v>
      </c>
      <c r="F10" s="81"/>
      <c r="G10" s="81"/>
      <c r="H10" s="105"/>
      <c r="I10" s="81">
        <v>3</v>
      </c>
      <c r="J10" s="105"/>
      <c r="K10" s="81"/>
      <c r="L10" s="81"/>
      <c r="M10" s="106"/>
      <c r="O10" s="81" t="str">
        <f t="shared" si="1"/>
        <v>2015</v>
      </c>
      <c r="P10" s="81" t="str">
        <f t="shared" si="2"/>
        <v>Mar</v>
      </c>
    </row>
    <row r="11" spans="2:18" x14ac:dyDescent="0.3">
      <c r="B11" s="81" t="s">
        <v>10862</v>
      </c>
      <c r="C11" s="81" t="s">
        <v>11256</v>
      </c>
      <c r="D11" s="99">
        <v>27906.854999999992</v>
      </c>
      <c r="E11" s="99">
        <f t="shared" si="0"/>
        <v>-12081.162341666673</v>
      </c>
      <c r="F11" s="81"/>
      <c r="G11" s="81"/>
      <c r="H11" s="105"/>
      <c r="I11" s="81">
        <v>4</v>
      </c>
      <c r="J11" s="105"/>
      <c r="K11" s="81"/>
      <c r="L11" s="81"/>
      <c r="M11" s="106"/>
      <c r="O11" s="81" t="str">
        <f t="shared" si="1"/>
        <v>2015</v>
      </c>
      <c r="P11" s="81" t="str">
        <f t="shared" si="2"/>
        <v>Apr</v>
      </c>
    </row>
    <row r="12" spans="2:18" x14ac:dyDescent="0.3">
      <c r="B12" s="81" t="s">
        <v>10862</v>
      </c>
      <c r="C12" s="81" t="s">
        <v>10851</v>
      </c>
      <c r="D12" s="99">
        <v>23644.303</v>
      </c>
      <c r="E12" s="99">
        <f t="shared" si="0"/>
        <v>-16343.714341666666</v>
      </c>
      <c r="F12" s="81"/>
      <c r="G12" s="81"/>
      <c r="H12" s="105"/>
      <c r="I12" s="81">
        <v>5</v>
      </c>
      <c r="J12" s="105"/>
      <c r="K12" s="81"/>
      <c r="L12" s="81"/>
      <c r="M12" s="106"/>
      <c r="O12" s="81" t="str">
        <f t="shared" si="1"/>
        <v>2015</v>
      </c>
      <c r="P12" s="81" t="str">
        <f t="shared" si="2"/>
        <v>May</v>
      </c>
    </row>
    <row r="13" spans="2:18" x14ac:dyDescent="0.3">
      <c r="B13" s="81" t="s">
        <v>10862</v>
      </c>
      <c r="C13" s="81" t="s">
        <v>11257</v>
      </c>
      <c r="D13" s="99">
        <v>34322.935600000019</v>
      </c>
      <c r="E13" s="99">
        <f t="shared" si="0"/>
        <v>-5665.0817416666468</v>
      </c>
      <c r="F13" s="81"/>
      <c r="G13" s="81"/>
      <c r="H13" s="105"/>
      <c r="I13" s="81">
        <v>6</v>
      </c>
      <c r="J13" s="105"/>
      <c r="K13" s="81"/>
      <c r="L13" s="81"/>
      <c r="M13" s="106"/>
      <c r="O13" s="81" t="str">
        <f t="shared" si="1"/>
        <v>2015</v>
      </c>
      <c r="P13" s="81" t="str">
        <f t="shared" si="2"/>
        <v>Jun</v>
      </c>
    </row>
    <row r="14" spans="2:18" x14ac:dyDescent="0.3">
      <c r="B14" s="81" t="s">
        <v>10862</v>
      </c>
      <c r="C14" s="81" t="s">
        <v>11258</v>
      </c>
      <c r="D14" s="99">
        <v>33781.542999999998</v>
      </c>
      <c r="E14" s="99">
        <f t="shared" si="0"/>
        <v>-6206.4743416666679</v>
      </c>
      <c r="F14" s="81"/>
      <c r="G14" s="81"/>
      <c r="H14" s="105"/>
      <c r="I14" s="81">
        <v>7</v>
      </c>
      <c r="J14" s="105"/>
      <c r="K14" s="81"/>
      <c r="L14" s="81"/>
      <c r="M14" s="106"/>
      <c r="O14" s="81" t="str">
        <f t="shared" si="1"/>
        <v>2015</v>
      </c>
      <c r="P14" s="81" t="str">
        <f t="shared" si="2"/>
        <v>Jul</v>
      </c>
    </row>
    <row r="15" spans="2:18" x14ac:dyDescent="0.3">
      <c r="B15" s="81" t="s">
        <v>10862</v>
      </c>
      <c r="C15" s="81" t="s">
        <v>11259</v>
      </c>
      <c r="D15" s="99">
        <v>27117.536499999995</v>
      </c>
      <c r="E15" s="99">
        <f t="shared" si="0"/>
        <v>-12870.480841666671</v>
      </c>
      <c r="F15" s="81"/>
      <c r="G15" s="81"/>
      <c r="H15" s="105"/>
      <c r="I15" s="81">
        <v>8</v>
      </c>
      <c r="J15" s="105"/>
      <c r="K15" s="81"/>
      <c r="L15" s="81"/>
      <c r="M15" s="106"/>
      <c r="O15" s="81" t="str">
        <f t="shared" si="1"/>
        <v>2015</v>
      </c>
      <c r="P15" s="81" t="str">
        <f t="shared" si="2"/>
        <v>Aug</v>
      </c>
    </row>
    <row r="16" spans="2:18" x14ac:dyDescent="0.3">
      <c r="B16" s="81" t="s">
        <v>10862</v>
      </c>
      <c r="C16" s="81" t="s">
        <v>11260</v>
      </c>
      <c r="D16" s="99">
        <v>81623.526799999978</v>
      </c>
      <c r="E16" s="99">
        <f t="shared" si="0"/>
        <v>41635.509458333312</v>
      </c>
      <c r="F16" s="81"/>
      <c r="G16" s="81"/>
      <c r="H16" s="105"/>
      <c r="I16" s="81">
        <v>9</v>
      </c>
      <c r="J16" s="105"/>
      <c r="K16" s="81"/>
      <c r="L16" s="81"/>
      <c r="M16" s="106"/>
      <c r="O16" s="81" t="str">
        <f t="shared" si="1"/>
        <v>2015</v>
      </c>
      <c r="P16" s="81" t="str">
        <f t="shared" si="2"/>
        <v>Sep</v>
      </c>
    </row>
    <row r="17" spans="2:18" x14ac:dyDescent="0.3">
      <c r="B17" s="81" t="s">
        <v>10862</v>
      </c>
      <c r="C17" s="81" t="s">
        <v>11261</v>
      </c>
      <c r="D17" s="99">
        <v>31453.392999999989</v>
      </c>
      <c r="E17" s="99">
        <f t="shared" si="0"/>
        <v>-8534.6243416666766</v>
      </c>
      <c r="F17" s="81"/>
      <c r="G17" s="81"/>
      <c r="H17" s="105"/>
      <c r="I17" s="81">
        <v>10</v>
      </c>
      <c r="J17" s="105"/>
      <c r="K17" s="81"/>
      <c r="L17" s="81"/>
      <c r="M17" s="106"/>
      <c r="O17" s="81" t="str">
        <f t="shared" si="1"/>
        <v>2015</v>
      </c>
      <c r="P17" s="81" t="str">
        <f t="shared" si="2"/>
        <v>Oct</v>
      </c>
    </row>
    <row r="18" spans="2:18" x14ac:dyDescent="0.3">
      <c r="B18" s="81" t="s">
        <v>10862</v>
      </c>
      <c r="C18" s="81" t="s">
        <v>11262</v>
      </c>
      <c r="D18" s="99">
        <v>77907.660700000008</v>
      </c>
      <c r="E18" s="99">
        <f t="shared" si="0"/>
        <v>37919.643358333342</v>
      </c>
      <c r="F18" s="81"/>
      <c r="G18" s="81"/>
      <c r="H18" s="105"/>
      <c r="I18" s="81">
        <v>11</v>
      </c>
      <c r="J18" s="105"/>
      <c r="K18" s="81"/>
      <c r="L18" s="81"/>
      <c r="M18" s="106"/>
      <c r="O18" s="81" t="str">
        <f t="shared" si="1"/>
        <v>2015</v>
      </c>
      <c r="P18" s="81" t="str">
        <f t="shared" si="2"/>
        <v>Nov</v>
      </c>
    </row>
    <row r="19" spans="2:18" x14ac:dyDescent="0.3">
      <c r="B19" s="81" t="s">
        <v>10862</v>
      </c>
      <c r="C19" s="81" t="s">
        <v>11263</v>
      </c>
      <c r="D19" s="99">
        <v>68167.058499999999</v>
      </c>
      <c r="E19" s="99">
        <f t="shared" si="0"/>
        <v>28179.041158333333</v>
      </c>
      <c r="F19" s="99">
        <f>D19-E19</f>
        <v>39988.017341666666</v>
      </c>
      <c r="G19" s="81"/>
      <c r="H19" s="105"/>
      <c r="I19" s="81">
        <v>12</v>
      </c>
      <c r="J19" s="105"/>
      <c r="K19" s="81"/>
      <c r="L19" s="81"/>
      <c r="M19" s="106"/>
      <c r="O19" s="81" t="str">
        <f t="shared" si="1"/>
        <v>2015</v>
      </c>
      <c r="P19" s="81" t="str">
        <f t="shared" si="2"/>
        <v>Dec</v>
      </c>
    </row>
    <row r="20" spans="2:18" x14ac:dyDescent="0.3">
      <c r="B20" s="81" t="s">
        <v>10863</v>
      </c>
      <c r="C20" s="81" t="s">
        <v>11253</v>
      </c>
      <c r="D20" s="99">
        <v>18066.957599999994</v>
      </c>
      <c r="E20" s="99">
        <f>$D$4*(D20-F20)+(1-$D$4)*E8</f>
        <v>-24701.160173666671</v>
      </c>
      <c r="F20" s="99">
        <f>$D$2*(D20-E8)+(1-$D$2)*(F19+G19)</f>
        <v>41146.392521666661</v>
      </c>
      <c r="G20" s="99">
        <f>$D$3*(F20-F19)+(1-$D$3)*G19</f>
        <v>167.96440109999932</v>
      </c>
      <c r="H20" s="105"/>
      <c r="I20" s="81">
        <v>13</v>
      </c>
      <c r="J20" s="105"/>
      <c r="K20" s="81"/>
      <c r="L20" s="81"/>
      <c r="M20" s="106"/>
      <c r="O20" s="81" t="str">
        <f t="shared" si="1"/>
        <v>2016</v>
      </c>
      <c r="P20" s="81" t="str">
        <f t="shared" si="2"/>
        <v>Jan</v>
      </c>
      <c r="Q20" s="99">
        <f>AVERAGEIF($C$8:C20,P20,$D$8:D20)</f>
        <v>16136.332299999995</v>
      </c>
      <c r="R20" s="5">
        <f>$P$5*Q20/$Q$5</f>
        <v>19920.211157988964</v>
      </c>
    </row>
    <row r="21" spans="2:18" x14ac:dyDescent="0.3">
      <c r="B21" s="81" t="s">
        <v>10863</v>
      </c>
      <c r="C21" s="81" t="s">
        <v>11254</v>
      </c>
      <c r="D21" s="99">
        <v>11951.411</v>
      </c>
      <c r="E21" s="99">
        <f t="shared" ref="E21:E67" si="3">$D$4*(D21-F21)+(1-$D$4)*E9</f>
        <v>-33758.675104374663</v>
      </c>
      <c r="F21" s="99">
        <f t="shared" ref="F21:F55" si="4">$D$2*(D21-E9)+(1-$D$2)*(F20+G20)</f>
        <v>43145.910748436661</v>
      </c>
      <c r="G21" s="99">
        <f t="shared" ref="G21:G55" si="5">$D$3*(F21-F20)+(1-$D$3)*G20</f>
        <v>433.53970582214941</v>
      </c>
      <c r="H21" s="105"/>
      <c r="I21" s="81">
        <v>14</v>
      </c>
      <c r="J21" s="105"/>
      <c r="K21" s="81"/>
      <c r="L21" s="81"/>
      <c r="M21" s="106"/>
      <c r="O21" s="81" t="str">
        <f t="shared" si="1"/>
        <v>2016</v>
      </c>
      <c r="P21" s="81" t="str">
        <f t="shared" si="2"/>
        <v>Feb</v>
      </c>
      <c r="Q21" s="99">
        <f>AVERAGEIF($C$8:C21,P21,$D$8:D21)</f>
        <v>8235.6514999999999</v>
      </c>
      <c r="R21" s="5">
        <f>$P$5*Q21/$Q$5</f>
        <v>10166.865298355848</v>
      </c>
    </row>
    <row r="22" spans="2:18" x14ac:dyDescent="0.3">
      <c r="B22" s="81" t="s">
        <v>10863</v>
      </c>
      <c r="C22" s="81" t="s">
        <v>11255</v>
      </c>
      <c r="D22" s="99">
        <v>32339.318399999989</v>
      </c>
      <c r="E22" s="99">
        <f t="shared" si="3"/>
        <v>7809.5643788075504</v>
      </c>
      <c r="F22" s="99">
        <f t="shared" si="4"/>
        <v>35642.076940481158</v>
      </c>
      <c r="G22" s="99">
        <f t="shared" si="5"/>
        <v>-717.37945367561019</v>
      </c>
      <c r="H22" s="105"/>
      <c r="I22" s="81">
        <v>15</v>
      </c>
      <c r="J22" s="105"/>
      <c r="K22" s="81"/>
      <c r="L22" s="81"/>
      <c r="M22" s="106"/>
      <c r="O22" s="81" t="str">
        <f t="shared" si="1"/>
        <v>2016</v>
      </c>
      <c r="P22" s="81" t="str">
        <f t="shared" si="2"/>
        <v>Mar</v>
      </c>
      <c r="Q22" s="99">
        <f>AVERAGEIF($C$8:C22,P22,$D$8:D22)</f>
        <v>43772.557700000005</v>
      </c>
      <c r="R22" s="5">
        <f t="shared" ref="R22:R55" si="6">$P$5*Q22/$Q$5</f>
        <v>54036.975447590165</v>
      </c>
    </row>
    <row r="23" spans="2:18" x14ac:dyDescent="0.3">
      <c r="B23" s="81" t="s">
        <v>10863</v>
      </c>
      <c r="C23" s="81" t="s">
        <v>11256</v>
      </c>
      <c r="D23" s="99">
        <v>34154.468499999995</v>
      </c>
      <c r="E23" s="99">
        <f t="shared" si="3"/>
        <v>-8914.1010023055587</v>
      </c>
      <c r="F23" s="99">
        <f t="shared" si="4"/>
        <v>38317.977493263883</v>
      </c>
      <c r="G23" s="99">
        <f t="shared" si="5"/>
        <v>-225.35385273915165</v>
      </c>
      <c r="H23" s="105"/>
      <c r="I23" s="81">
        <v>16</v>
      </c>
      <c r="J23" s="105"/>
      <c r="K23" s="81"/>
      <c r="L23" s="81"/>
      <c r="M23" s="106"/>
      <c r="O23" s="81" t="str">
        <f t="shared" si="1"/>
        <v>2016</v>
      </c>
      <c r="P23" s="81" t="str">
        <f t="shared" si="2"/>
        <v>Apr</v>
      </c>
      <c r="Q23" s="99">
        <f>AVERAGEIF($C$8:C23,P23,$D$8:D23)</f>
        <v>31030.661749999992</v>
      </c>
      <c r="R23" s="5">
        <f t="shared" si="6"/>
        <v>38307.176806970652</v>
      </c>
    </row>
    <row r="24" spans="2:18" x14ac:dyDescent="0.3">
      <c r="B24" s="81" t="s">
        <v>10863</v>
      </c>
      <c r="C24" s="81" t="s">
        <v>10851</v>
      </c>
      <c r="D24" s="99">
        <v>29959.530499999997</v>
      </c>
      <c r="E24" s="99">
        <f t="shared" si="3"/>
        <v>-14044.740405346922</v>
      </c>
      <c r="F24" s="99">
        <f t="shared" si="4"/>
        <v>40555.810000867306</v>
      </c>
      <c r="G24" s="99">
        <f t="shared" si="5"/>
        <v>131.80816951052174</v>
      </c>
      <c r="H24" s="105"/>
      <c r="I24" s="81">
        <v>17</v>
      </c>
      <c r="J24" s="105"/>
      <c r="K24" s="81"/>
      <c r="L24" s="81"/>
      <c r="M24" s="106"/>
      <c r="O24" s="81" t="str">
        <f t="shared" si="1"/>
        <v>2016</v>
      </c>
      <c r="P24" s="81" t="str">
        <f t="shared" si="2"/>
        <v>May</v>
      </c>
      <c r="Q24" s="99">
        <f>AVERAGEIF($C$8:C24,P24,$D$8:D24)</f>
        <v>26801.916749999997</v>
      </c>
      <c r="R24" s="5">
        <f t="shared" si="6"/>
        <v>33086.814969647188</v>
      </c>
    </row>
    <row r="25" spans="2:18" x14ac:dyDescent="0.3">
      <c r="B25" s="81" t="s">
        <v>10863</v>
      </c>
      <c r="C25" s="81" t="s">
        <v>11257</v>
      </c>
      <c r="D25" s="99">
        <v>23599.374</v>
      </c>
      <c r="E25" s="99">
        <f t="shared" si="3"/>
        <v>-8863.56722170578</v>
      </c>
      <c r="F25" s="99">
        <f t="shared" si="4"/>
        <v>37260.669441764476</v>
      </c>
      <c r="G25" s="99">
        <f t="shared" si="5"/>
        <v>-365.09939613841431</v>
      </c>
      <c r="H25" s="105"/>
      <c r="I25" s="81">
        <v>18</v>
      </c>
      <c r="J25" s="105"/>
      <c r="K25" s="81"/>
      <c r="L25" s="81"/>
      <c r="M25" s="106"/>
      <c r="O25" s="81" t="str">
        <f t="shared" si="1"/>
        <v>2016</v>
      </c>
      <c r="P25" s="81" t="str">
        <f t="shared" si="2"/>
        <v>Jun</v>
      </c>
      <c r="Q25" s="99">
        <f>AVERAGEIF($C$8:C25,P25,$D$8:D25)</f>
        <v>28961.154800000011</v>
      </c>
      <c r="R25" s="5">
        <f t="shared" si="6"/>
        <v>35752.382156582513</v>
      </c>
    </row>
    <row r="26" spans="2:18" x14ac:dyDescent="0.3">
      <c r="B26" s="81" t="s">
        <v>10863</v>
      </c>
      <c r="C26" s="81" t="s">
        <v>11258</v>
      </c>
      <c r="D26" s="99">
        <v>28608.258999999991</v>
      </c>
      <c r="E26" s="99">
        <f t="shared" si="3"/>
        <v>-6789.1086187752999</v>
      </c>
      <c r="F26" s="99">
        <f t="shared" si="4"/>
        <v>36271.319034438238</v>
      </c>
      <c r="G26" s="99">
        <f t="shared" si="5"/>
        <v>-455.61579276064862</v>
      </c>
      <c r="H26" s="105"/>
      <c r="I26" s="81">
        <v>19</v>
      </c>
      <c r="J26" s="105"/>
      <c r="K26" s="81"/>
      <c r="L26" s="81"/>
      <c r="M26" s="106"/>
      <c r="O26" s="81" t="str">
        <f t="shared" si="1"/>
        <v>2016</v>
      </c>
      <c r="P26" s="81" t="str">
        <f t="shared" si="2"/>
        <v>Jul</v>
      </c>
      <c r="Q26" s="99">
        <f>AVERAGEIF($C$8:C26,P26,$D$8:D26)</f>
        <v>31194.900999999994</v>
      </c>
      <c r="R26" s="5">
        <f t="shared" si="6"/>
        <v>38509.929234201576</v>
      </c>
    </row>
    <row r="27" spans="2:18" x14ac:dyDescent="0.3">
      <c r="B27" s="81" t="s">
        <v>10863</v>
      </c>
      <c r="C27" s="81" t="s">
        <v>11259</v>
      </c>
      <c r="D27" s="99">
        <v>36818.342199999992</v>
      </c>
      <c r="E27" s="99">
        <f t="shared" si="3"/>
        <v>-8986.0072976697302</v>
      </c>
      <c r="F27" s="99">
        <f t="shared" si="4"/>
        <v>39977.639181674313</v>
      </c>
      <c r="G27" s="99">
        <f t="shared" si="5"/>
        <v>147.86491853887617</v>
      </c>
      <c r="H27" s="105"/>
      <c r="I27" s="81">
        <v>20</v>
      </c>
      <c r="J27" s="105"/>
      <c r="K27" s="81"/>
      <c r="L27" s="81"/>
      <c r="M27" s="106"/>
      <c r="O27" s="81" t="str">
        <f t="shared" si="1"/>
        <v>2016</v>
      </c>
      <c r="P27" s="81" t="str">
        <f t="shared" si="2"/>
        <v>Aug</v>
      </c>
      <c r="Q27" s="99">
        <f>AVERAGEIF($C$8:C27,P27,$D$8:D27)</f>
        <v>31967.939349999993</v>
      </c>
      <c r="R27" s="5">
        <f t="shared" si="6"/>
        <v>39464.240714588188</v>
      </c>
    </row>
    <row r="28" spans="2:18" x14ac:dyDescent="0.3">
      <c r="B28" s="81" t="s">
        <v>10863</v>
      </c>
      <c r="C28" s="81" t="s">
        <v>11260</v>
      </c>
      <c r="D28" s="99">
        <v>63133.606000000036</v>
      </c>
      <c r="E28" s="99">
        <f t="shared" si="3"/>
        <v>36419.835341940299</v>
      </c>
      <c r="F28" s="99">
        <f t="shared" si="4"/>
        <v>34537.281832649249</v>
      </c>
      <c r="G28" s="99">
        <f t="shared" si="5"/>
        <v>-662.4273102578951</v>
      </c>
      <c r="H28" s="105"/>
      <c r="I28" s="81">
        <v>21</v>
      </c>
      <c r="J28" s="105"/>
      <c r="K28" s="81"/>
      <c r="L28" s="81"/>
      <c r="M28" s="106"/>
      <c r="O28" s="81" t="str">
        <f t="shared" si="1"/>
        <v>2016</v>
      </c>
      <c r="P28" s="81" t="str">
        <f t="shared" si="2"/>
        <v>Sep</v>
      </c>
      <c r="Q28" s="99">
        <f>AVERAGEIF($C$8:C28,P28,$D$8:D28)</f>
        <v>72378.566400000011</v>
      </c>
      <c r="R28" s="5">
        <f t="shared" si="6"/>
        <v>89350.931748011018</v>
      </c>
    </row>
    <row r="29" spans="2:18" x14ac:dyDescent="0.3">
      <c r="B29" s="81" t="s">
        <v>10863</v>
      </c>
      <c r="C29" s="81" t="s">
        <v>11261</v>
      </c>
      <c r="D29" s="99">
        <v>31011.737500000014</v>
      </c>
      <c r="E29" s="99">
        <f t="shared" si="3"/>
        <v>-6946.602292269582</v>
      </c>
      <c r="F29" s="99">
        <f t="shared" si="4"/>
        <v>35576.306718173953</v>
      </c>
      <c r="G29" s="99">
        <f t="shared" si="5"/>
        <v>-415.71674186941823</v>
      </c>
      <c r="H29" s="105"/>
      <c r="I29" s="81">
        <v>22</v>
      </c>
      <c r="J29" s="105"/>
      <c r="K29" s="81"/>
      <c r="L29" s="81"/>
      <c r="M29" s="106"/>
      <c r="O29" s="81" t="str">
        <f t="shared" si="1"/>
        <v>2016</v>
      </c>
      <c r="P29" s="81" t="str">
        <f t="shared" si="2"/>
        <v>Oct</v>
      </c>
      <c r="Q29" s="99">
        <f>AVERAGEIF($C$8:C29,P29,$D$8:D29)</f>
        <v>31232.56525</v>
      </c>
      <c r="R29" s="5">
        <f t="shared" si="6"/>
        <v>38556.425538266129</v>
      </c>
    </row>
    <row r="30" spans="2:18" x14ac:dyDescent="0.3">
      <c r="B30" s="81" t="s">
        <v>10863</v>
      </c>
      <c r="C30" s="81" t="s">
        <v>11262</v>
      </c>
      <c r="D30" s="99">
        <v>75249.399500000043</v>
      </c>
      <c r="E30" s="99">
        <f t="shared" si="3"/>
        <v>38527.009884634746</v>
      </c>
      <c r="F30" s="99">
        <f t="shared" si="4"/>
        <v>35811.339825913186</v>
      </c>
      <c r="G30" s="99">
        <f t="shared" si="5"/>
        <v>-321.35801367616381</v>
      </c>
      <c r="H30" s="105"/>
      <c r="I30" s="81">
        <v>23</v>
      </c>
      <c r="J30" s="105"/>
      <c r="K30" s="81"/>
      <c r="L30" s="81"/>
      <c r="M30" s="106"/>
      <c r="O30" s="81" t="str">
        <f t="shared" si="1"/>
        <v>2016</v>
      </c>
      <c r="P30" s="81" t="str">
        <f t="shared" si="2"/>
        <v>Nov</v>
      </c>
      <c r="Q30" s="99">
        <f>AVERAGEIF($C$8:C30,P30,$D$8:D30)</f>
        <v>76578.530100000033</v>
      </c>
      <c r="R30" s="5">
        <f t="shared" si="6"/>
        <v>94535.763232913509</v>
      </c>
    </row>
    <row r="31" spans="2:18" x14ac:dyDescent="0.3">
      <c r="B31" s="81" t="s">
        <v>10863</v>
      </c>
      <c r="C31" s="81" t="s">
        <v>11263</v>
      </c>
      <c r="D31" s="99">
        <v>74543.601200000077</v>
      </c>
      <c r="E31" s="99">
        <f t="shared" si="3"/>
        <v>31223.923062573653</v>
      </c>
      <c r="F31" s="99">
        <f t="shared" si="4"/>
        <v>38752.355281065938</v>
      </c>
      <c r="G31" s="99">
        <f t="shared" si="5"/>
        <v>151.68613930402898</v>
      </c>
      <c r="H31" s="105"/>
      <c r="I31" s="81">
        <v>24</v>
      </c>
      <c r="J31" s="105"/>
      <c r="K31" s="81"/>
      <c r="L31" s="81"/>
      <c r="M31" s="106"/>
      <c r="O31" s="81" t="str">
        <f t="shared" si="1"/>
        <v>2016</v>
      </c>
      <c r="P31" s="81" t="str">
        <f t="shared" si="2"/>
        <v>Dec</v>
      </c>
      <c r="Q31" s="99">
        <f>AVERAGEIF($C$8:C31,P31,$D$8:D31)</f>
        <v>71355.329850000038</v>
      </c>
      <c r="R31" s="5">
        <f t="shared" si="6"/>
        <v>88087.752001733024</v>
      </c>
    </row>
    <row r="32" spans="2:18" x14ac:dyDescent="0.3">
      <c r="B32" s="81" t="s">
        <v>10864</v>
      </c>
      <c r="C32" s="81" t="s">
        <v>11253</v>
      </c>
      <c r="D32" s="99">
        <v>18542.490999999995</v>
      </c>
      <c r="E32" s="99">
        <f t="shared" si="3"/>
        <v>-23486.069442743596</v>
      </c>
      <c r="F32" s="99">
        <f t="shared" si="4"/>
        <v>40205.924346358974</v>
      </c>
      <c r="G32" s="99">
        <f t="shared" si="5"/>
        <v>340.45916357243487</v>
      </c>
      <c r="H32" s="107">
        <f>$F$31+(I32-$I$31)*$G$31+E20</f>
        <v>14202.881246703299</v>
      </c>
      <c r="I32" s="81">
        <v>25</v>
      </c>
      <c r="J32" s="108">
        <v>53766.178710390792</v>
      </c>
      <c r="K32" s="109">
        <v>3590.1788264458155</v>
      </c>
      <c r="L32" s="110">
        <v>103942.17859433577</v>
      </c>
      <c r="M32" s="111">
        <f t="shared" ref="M32:M55" si="7">(J32+H32)/2</f>
        <v>33984.529978547042</v>
      </c>
      <c r="O32" s="81" t="str">
        <f t="shared" si="1"/>
        <v>2017</v>
      </c>
      <c r="P32" s="81" t="str">
        <f t="shared" si="2"/>
        <v>Jan</v>
      </c>
      <c r="Q32" s="99">
        <f>AVERAGEIF($C$8:C32,P32,$D$8:D32)</f>
        <v>16938.385199999993</v>
      </c>
      <c r="R32" s="5">
        <f t="shared" si="6"/>
        <v>20910.340936605222</v>
      </c>
    </row>
    <row r="33" spans="2:19" x14ac:dyDescent="0.3">
      <c r="B33" s="81" t="s">
        <v>10864</v>
      </c>
      <c r="C33" s="81" t="s">
        <v>11254</v>
      </c>
      <c r="D33" s="99">
        <v>22978.815000000002</v>
      </c>
      <c r="E33" s="99">
        <f t="shared" si="3"/>
        <v>-29225.165257930552</v>
      </c>
      <c r="F33" s="99">
        <f t="shared" si="4"/>
        <v>45403.715488264381</v>
      </c>
      <c r="G33" s="99">
        <f t="shared" si="5"/>
        <v>1044.7723004307159</v>
      </c>
      <c r="H33" s="107">
        <f t="shared" ref="H33:H55" si="8">$F$31+(I33-$I$31)*$G$31+E21</f>
        <v>5297.0524552993302</v>
      </c>
      <c r="I33" s="81">
        <v>26</v>
      </c>
      <c r="J33" s="108">
        <v>54938.028095954767</v>
      </c>
      <c r="K33" s="109">
        <v>4359.0024610366308</v>
      </c>
      <c r="L33" s="110">
        <v>105517.0537308729</v>
      </c>
      <c r="M33" s="111">
        <f t="shared" si="7"/>
        <v>30117.540275627049</v>
      </c>
      <c r="O33" s="81" t="str">
        <f t="shared" si="1"/>
        <v>2017</v>
      </c>
      <c r="P33" s="81" t="str">
        <f t="shared" si="2"/>
        <v>Feb</v>
      </c>
      <c r="Q33" s="99">
        <f>AVERAGEIF($C$8:C33,P33,$D$8:D33)</f>
        <v>13150.039333333334</v>
      </c>
      <c r="R33" s="5">
        <f t="shared" si="6"/>
        <v>16233.649343962785</v>
      </c>
    </row>
    <row r="34" spans="2:19" x14ac:dyDescent="0.3">
      <c r="B34" s="81" t="s">
        <v>10864</v>
      </c>
      <c r="C34" s="81" t="s">
        <v>11255</v>
      </c>
      <c r="D34" s="99">
        <v>51165.059000000023</v>
      </c>
      <c r="E34" s="99">
        <f t="shared" si="3"/>
        <v>6943.5262919068164</v>
      </c>
      <c r="F34" s="99">
        <f t="shared" si="4"/>
        <v>45520.589838444306</v>
      </c>
      <c r="G34" s="99">
        <f t="shared" si="5"/>
        <v>910.22709764435126</v>
      </c>
      <c r="H34" s="107">
        <f t="shared" si="8"/>
        <v>47016.978077785578</v>
      </c>
      <c r="I34" s="81">
        <v>27</v>
      </c>
      <c r="J34" s="108">
        <v>56109.877481518794</v>
      </c>
      <c r="K34" s="109">
        <v>5124.715915650675</v>
      </c>
      <c r="L34" s="110">
        <v>107095.0390473869</v>
      </c>
      <c r="M34" s="111">
        <f t="shared" si="7"/>
        <v>51563.427779652186</v>
      </c>
      <c r="O34" s="81" t="str">
        <f t="shared" si="1"/>
        <v>2017</v>
      </c>
      <c r="P34" s="81" t="str">
        <f t="shared" si="2"/>
        <v>Mar</v>
      </c>
      <c r="Q34" s="99">
        <f>AVERAGEIF($C$8:C34,P34,$D$8:D34)</f>
        <v>46236.724800000004</v>
      </c>
      <c r="R34" s="5">
        <f t="shared" si="6"/>
        <v>57078.975825865047</v>
      </c>
    </row>
    <row r="35" spans="2:19" x14ac:dyDescent="0.3">
      <c r="B35" s="81" t="s">
        <v>10864</v>
      </c>
      <c r="C35" s="81" t="s">
        <v>11256</v>
      </c>
      <c r="D35" s="99">
        <v>38679.766999999978</v>
      </c>
      <c r="E35" s="99">
        <f t="shared" si="3"/>
        <v>-8588.4467037648319</v>
      </c>
      <c r="F35" s="99">
        <f t="shared" si="4"/>
        <v>46779.732255953721</v>
      </c>
      <c r="G35" s="99">
        <f t="shared" si="5"/>
        <v>960.81981902478537</v>
      </c>
      <c r="H35" s="107">
        <f t="shared" si="8"/>
        <v>30444.998835976498</v>
      </c>
      <c r="I35" s="81">
        <v>28</v>
      </c>
      <c r="J35" s="108">
        <v>57281.726867082762</v>
      </c>
      <c r="K35" s="109">
        <v>5887.3439368880936</v>
      </c>
      <c r="L35" s="110">
        <v>108676.10979727743</v>
      </c>
      <c r="M35" s="111">
        <f t="shared" si="7"/>
        <v>43863.36285152963</v>
      </c>
      <c r="O35" s="81" t="str">
        <f t="shared" si="1"/>
        <v>2017</v>
      </c>
      <c r="P35" s="81" t="str">
        <f t="shared" si="2"/>
        <v>Apr</v>
      </c>
      <c r="Q35" s="99">
        <f>AVERAGEIF($C$8:C35,P35,$D$8:D35)</f>
        <v>33580.363499999985</v>
      </c>
      <c r="R35" s="5">
        <f t="shared" si="6"/>
        <v>41454.769227950594</v>
      </c>
    </row>
    <row r="36" spans="2:19" x14ac:dyDescent="0.3">
      <c r="B36" s="81" t="s">
        <v>10864</v>
      </c>
      <c r="C36" s="81" t="s">
        <v>10851</v>
      </c>
      <c r="D36" s="99">
        <v>56656.907999999989</v>
      </c>
      <c r="E36" s="99">
        <f t="shared" si="3"/>
        <v>-7615.6334328437679</v>
      </c>
      <c r="F36" s="99">
        <f t="shared" si="4"/>
        <v>54628.880974089028</v>
      </c>
      <c r="G36" s="99">
        <f t="shared" si="5"/>
        <v>1959.6275093958111</v>
      </c>
      <c r="H36" s="107">
        <f t="shared" si="8"/>
        <v>25466.045572239163</v>
      </c>
      <c r="I36" s="81">
        <v>29</v>
      </c>
      <c r="J36" s="108">
        <v>58453.576252646788</v>
      </c>
      <c r="K36" s="109">
        <v>6646.911043688764</v>
      </c>
      <c r="L36" s="110">
        <v>110260.2414616048</v>
      </c>
      <c r="M36" s="111">
        <f t="shared" si="7"/>
        <v>41959.810912442976</v>
      </c>
      <c r="O36" s="81" t="str">
        <f t="shared" si="1"/>
        <v>2017</v>
      </c>
      <c r="P36" s="81" t="str">
        <f t="shared" si="2"/>
        <v>May</v>
      </c>
      <c r="Q36" s="99">
        <f>AVERAGEIF($C$8:C36,P36,$D$8:D36)</f>
        <v>36753.580499999989</v>
      </c>
      <c r="R36" s="5">
        <f t="shared" si="6"/>
        <v>45372.087706209764</v>
      </c>
    </row>
    <row r="37" spans="2:19" x14ac:dyDescent="0.3">
      <c r="B37" s="81" t="s">
        <v>10864</v>
      </c>
      <c r="C37" s="81" t="s">
        <v>11257</v>
      </c>
      <c r="D37" s="99">
        <v>39724.485999999983</v>
      </c>
      <c r="E37" s="99">
        <f t="shared" si="3"/>
        <v>-11103.69469500392</v>
      </c>
      <c r="F37" s="99">
        <f t="shared" si="4"/>
        <v>54188.371904951113</v>
      </c>
      <c r="G37" s="99">
        <f t="shared" si="5"/>
        <v>1611.6077055084206</v>
      </c>
      <c r="H37" s="107">
        <f t="shared" si="8"/>
        <v>30798.904895184336</v>
      </c>
      <c r="I37" s="81">
        <v>30</v>
      </c>
      <c r="J37" s="108">
        <v>59625.425638210763</v>
      </c>
      <c r="K37" s="109">
        <v>7403.4415218222421</v>
      </c>
      <c r="L37" s="110">
        <v>111847.40975459928</v>
      </c>
      <c r="M37" s="111">
        <f t="shared" si="7"/>
        <v>45212.16526669755</v>
      </c>
      <c r="N37" s="5"/>
      <c r="O37" s="81" t="str">
        <f t="shared" si="1"/>
        <v>2017</v>
      </c>
      <c r="P37" s="81" t="str">
        <f t="shared" si="2"/>
        <v>Jun</v>
      </c>
      <c r="Q37" s="99">
        <f>AVERAGEIF($C$8:C37,P37,$D$8:D37)</f>
        <v>32548.93186666667</v>
      </c>
      <c r="R37" s="5">
        <f t="shared" si="6"/>
        <v>40181.472697547018</v>
      </c>
    </row>
    <row r="38" spans="2:19" x14ac:dyDescent="0.3">
      <c r="B38" s="81" t="s">
        <v>10864</v>
      </c>
      <c r="C38" s="81" t="s">
        <v>11258</v>
      </c>
      <c r="D38" s="99">
        <v>38320.782999999967</v>
      </c>
      <c r="E38" s="99">
        <f t="shared" si="3"/>
        <v>-9782.3332564468928</v>
      </c>
      <c r="F38" s="99">
        <f t="shared" si="4"/>
        <v>52592.953212954249</v>
      </c>
      <c r="G38" s="99">
        <f t="shared" si="5"/>
        <v>1146.5888778701544</v>
      </c>
      <c r="H38" s="107">
        <f t="shared" si="8"/>
        <v>33025.049637418837</v>
      </c>
      <c r="I38" s="81">
        <v>31</v>
      </c>
      <c r="J38" s="108">
        <v>60797.27502377479</v>
      </c>
      <c r="K38" s="109">
        <v>8156.9594189531199</v>
      </c>
      <c r="L38" s="110">
        <v>113437.59062859646</v>
      </c>
      <c r="M38" s="111">
        <f t="shared" si="7"/>
        <v>46911.16233059681</v>
      </c>
      <c r="N38" s="5"/>
      <c r="O38" s="81" t="str">
        <f t="shared" si="1"/>
        <v>2017</v>
      </c>
      <c r="P38" s="81" t="str">
        <f t="shared" si="2"/>
        <v>Jul</v>
      </c>
      <c r="Q38" s="99">
        <f>AVERAGEIF($C$8:C38,P38,$D$8:D38)</f>
        <v>33570.194999999985</v>
      </c>
      <c r="R38" s="5">
        <f t="shared" si="6"/>
        <v>41442.216272087135</v>
      </c>
      <c r="S38" s="5"/>
    </row>
    <row r="39" spans="2:19" x14ac:dyDescent="0.3">
      <c r="B39" s="81" t="s">
        <v>10864</v>
      </c>
      <c r="C39" s="81" t="s">
        <v>11259</v>
      </c>
      <c r="D39" s="99">
        <v>30542.2003</v>
      </c>
      <c r="E39" s="99">
        <f t="shared" si="3"/>
        <v>-12965.180955753036</v>
      </c>
      <c r="F39" s="99">
        <f t="shared" si="4"/>
        <v>49476.141742877997</v>
      </c>
      <c r="G39" s="99">
        <f t="shared" si="5"/>
        <v>528.39582741792537</v>
      </c>
      <c r="H39" s="107">
        <f t="shared" si="8"/>
        <v>30979.83709782844</v>
      </c>
      <c r="I39" s="81">
        <v>32</v>
      </c>
      <c r="J39" s="112">
        <v>61969.124409338758</v>
      </c>
      <c r="K39" s="113">
        <v>8907.4885402507789</v>
      </c>
      <c r="L39" s="114">
        <v>115030.76027842674</v>
      </c>
      <c r="M39" s="111">
        <f t="shared" si="7"/>
        <v>46474.480753583601</v>
      </c>
      <c r="O39" s="81" t="str">
        <f t="shared" si="1"/>
        <v>2017</v>
      </c>
      <c r="P39" s="81" t="str">
        <f t="shared" si="2"/>
        <v>Aug</v>
      </c>
      <c r="Q39" s="99">
        <f>AVERAGEIF($C$8:C39,P39,$D$8:D39)</f>
        <v>31492.692999999996</v>
      </c>
      <c r="R39" s="5">
        <f t="shared" si="6"/>
        <v>38877.551777594526</v>
      </c>
    </row>
    <row r="40" spans="2:19" x14ac:dyDescent="0.3">
      <c r="B40" s="81" t="s">
        <v>10864</v>
      </c>
      <c r="C40" s="81" t="s">
        <v>11260</v>
      </c>
      <c r="D40" s="99">
        <v>69193.390899999984</v>
      </c>
      <c r="E40" s="99">
        <f t="shared" si="3"/>
        <v>31595.160378514152</v>
      </c>
      <c r="F40" s="99">
        <f t="shared" si="4"/>
        <v>44835.242966625054</v>
      </c>
      <c r="G40" s="99">
        <f t="shared" si="5"/>
        <v>-221.15189011435058</v>
      </c>
      <c r="H40" s="107">
        <f t="shared" si="8"/>
        <v>76537.365876742493</v>
      </c>
      <c r="I40" s="81">
        <v>33</v>
      </c>
      <c r="J40" s="108">
        <v>63140.973794902791</v>
      </c>
      <c r="K40" s="109">
        <v>9655.0524445173287</v>
      </c>
      <c r="L40" s="110">
        <v>116626.89514528826</v>
      </c>
      <c r="M40" s="111">
        <f t="shared" si="7"/>
        <v>69839.169835822642</v>
      </c>
      <c r="O40" s="81" t="str">
        <f t="shared" si="1"/>
        <v>2017</v>
      </c>
      <c r="P40" s="81" t="str">
        <f t="shared" si="2"/>
        <v>Sep</v>
      </c>
      <c r="Q40" s="99">
        <f>AVERAGEIF($C$8:C40,P40,$D$8:D40)</f>
        <v>71316.84123333334</v>
      </c>
      <c r="R40" s="5">
        <f t="shared" si="6"/>
        <v>88040.238021670797</v>
      </c>
    </row>
    <row r="41" spans="2:19" x14ac:dyDescent="0.3">
      <c r="B41" s="81" t="s">
        <v>10864</v>
      </c>
      <c r="C41" s="81" t="s">
        <v>11261</v>
      </c>
      <c r="D41" s="99">
        <v>59583.03300000001</v>
      </c>
      <c r="E41" s="99">
        <f t="shared" si="3"/>
        <v>-810.24991185709132</v>
      </c>
      <c r="F41" s="99">
        <f t="shared" si="4"/>
        <v>51188.754341238367</v>
      </c>
      <c r="G41" s="99">
        <f t="shared" si="5"/>
        <v>732.17428327116068</v>
      </c>
      <c r="H41" s="107">
        <f t="shared" si="8"/>
        <v>33322.61438183664</v>
      </c>
      <c r="I41" s="81">
        <v>34</v>
      </c>
      <c r="J41" s="112">
        <v>64312.823180466759</v>
      </c>
      <c r="K41" s="113">
        <v>10399.674440804338</v>
      </c>
      <c r="L41" s="114">
        <v>118225.97192012917</v>
      </c>
      <c r="M41" s="111">
        <f t="shared" si="7"/>
        <v>48817.7187811517</v>
      </c>
      <c r="O41" s="81" t="str">
        <f t="shared" si="1"/>
        <v>2017</v>
      </c>
      <c r="P41" s="81" t="str">
        <f t="shared" si="2"/>
        <v>Oct</v>
      </c>
      <c r="Q41" s="99">
        <f>AVERAGEIF($C$8:C41,P41,$D$8:D41)</f>
        <v>40682.72116666667</v>
      </c>
      <c r="R41" s="5">
        <f t="shared" si="6"/>
        <v>50222.589684868311</v>
      </c>
    </row>
    <row r="42" spans="2:19" x14ac:dyDescent="0.3">
      <c r="B42" s="81" t="s">
        <v>10864</v>
      </c>
      <c r="C42" s="81" t="s">
        <v>11262</v>
      </c>
      <c r="D42" s="99">
        <v>79066.495800000004</v>
      </c>
      <c r="E42" s="99">
        <f t="shared" si="3"/>
        <v>35340.205926074355</v>
      </c>
      <c r="F42" s="99">
        <f t="shared" si="4"/>
        <v>48506.495811766246</v>
      </c>
      <c r="G42" s="99">
        <f t="shared" si="5"/>
        <v>237.08152542338485</v>
      </c>
      <c r="H42" s="107">
        <f t="shared" si="8"/>
        <v>78947.912698044995</v>
      </c>
      <c r="I42" s="81">
        <v>35</v>
      </c>
      <c r="J42" s="108">
        <v>65484.672566030786</v>
      </c>
      <c r="K42" s="109">
        <v>11141.377585493865</v>
      </c>
      <c r="L42" s="110">
        <v>119827.9675465677</v>
      </c>
      <c r="M42" s="111">
        <f t="shared" si="7"/>
        <v>72216.29263203789</v>
      </c>
      <c r="O42" s="81" t="str">
        <f t="shared" si="1"/>
        <v>2017</v>
      </c>
      <c r="P42" s="81" t="str">
        <f t="shared" si="2"/>
        <v>Nov</v>
      </c>
      <c r="Q42" s="99">
        <f>AVERAGEIF($C$8:C42,P42,$D$8:D42)</f>
        <v>77407.852000000028</v>
      </c>
      <c r="R42" s="5">
        <f t="shared" si="6"/>
        <v>95559.556438135522</v>
      </c>
    </row>
    <row r="43" spans="2:19" x14ac:dyDescent="0.3">
      <c r="B43" s="81" t="s">
        <v>10864</v>
      </c>
      <c r="C43" s="81" t="s">
        <v>11263</v>
      </c>
      <c r="D43" s="99">
        <v>95739.121000000014</v>
      </c>
      <c r="E43" s="99">
        <f t="shared" si="3"/>
        <v>35639.976830639935</v>
      </c>
      <c r="F43" s="99">
        <f t="shared" si="4"/>
        <v>53475.063517260642</v>
      </c>
      <c r="G43" s="99">
        <f t="shared" si="5"/>
        <v>923.14702153368137</v>
      </c>
      <c r="H43" s="107">
        <f t="shared" si="8"/>
        <v>71796.512015287939</v>
      </c>
      <c r="I43" s="81">
        <v>36</v>
      </c>
      <c r="J43" s="112">
        <v>66656.521951594754</v>
      </c>
      <c r="K43" s="113">
        <v>11880.184679816506</v>
      </c>
      <c r="L43" s="114">
        <v>121432.859223373</v>
      </c>
      <c r="M43" s="111">
        <f t="shared" si="7"/>
        <v>69226.516983441339</v>
      </c>
      <c r="O43" s="81" t="str">
        <f t="shared" si="1"/>
        <v>2017</v>
      </c>
      <c r="P43" s="81" t="str">
        <f t="shared" si="2"/>
        <v>Dec</v>
      </c>
      <c r="Q43" s="99">
        <f>AVERAGEIF($C$8:C43,P43,$D$8:D43)</f>
        <v>79483.260233333363</v>
      </c>
      <c r="R43" s="5">
        <f t="shared" si="6"/>
        <v>98121.636189494457</v>
      </c>
    </row>
    <row r="44" spans="2:19" x14ac:dyDescent="0.3">
      <c r="B44" s="81" t="s">
        <v>10865</v>
      </c>
      <c r="C44" s="81" t="s">
        <v>11253</v>
      </c>
      <c r="D44" s="99">
        <v>43476.473999999987</v>
      </c>
      <c r="E44" s="99">
        <f t="shared" si="3"/>
        <v>-19968.056229637801</v>
      </c>
      <c r="F44" s="99">
        <f t="shared" si="4"/>
        <v>58167.510409979099</v>
      </c>
      <c r="G44" s="99">
        <f t="shared" si="5"/>
        <v>1469.6955028554737</v>
      </c>
      <c r="H44" s="107">
        <f t="shared" si="8"/>
        <v>17238.205649274722</v>
      </c>
      <c r="I44" s="81">
        <v>37</v>
      </c>
      <c r="J44" s="108">
        <v>67828.37133715878</v>
      </c>
      <c r="K44" s="109">
        <v>12616.118267783379</v>
      </c>
      <c r="L44" s="110">
        <v>123040.62440653419</v>
      </c>
      <c r="M44" s="111">
        <f t="shared" si="7"/>
        <v>42533.288493216751</v>
      </c>
      <c r="O44" s="81" t="str">
        <f t="shared" ref="O44:O52" si="9">B44</f>
        <v>2018</v>
      </c>
      <c r="P44" s="81" t="str">
        <f t="shared" ref="P44:P52" si="10">C44</f>
        <v>Jan</v>
      </c>
      <c r="Q44" s="99">
        <f>AVERAGEIF($C$8:C44,P44,$D$8:D44)</f>
        <v>23572.907399999993</v>
      </c>
      <c r="R44" s="5">
        <f t="shared" si="6"/>
        <v>29100.62115018049</v>
      </c>
    </row>
    <row r="45" spans="2:19" x14ac:dyDescent="0.3">
      <c r="B45" s="81" t="s">
        <v>10865</v>
      </c>
      <c r="C45" s="81" t="s">
        <v>11254</v>
      </c>
      <c r="D45" s="99">
        <v>19920.997399999997</v>
      </c>
      <c r="E45" s="99">
        <f t="shared" si="3"/>
        <v>-32162.657369303673</v>
      </c>
      <c r="F45" s="99">
        <f t="shared" si="4"/>
        <v>56489.892936363358</v>
      </c>
      <c r="G45" s="99">
        <f t="shared" si="5"/>
        <v>1013.3351212671475</v>
      </c>
      <c r="H45" s="107">
        <f t="shared" si="8"/>
        <v>11650.795973391796</v>
      </c>
      <c r="I45" s="81">
        <v>38</v>
      </c>
      <c r="J45" s="112">
        <v>69000.220722722748</v>
      </c>
      <c r="K45" s="113">
        <v>13349.200634506662</v>
      </c>
      <c r="L45" s="114">
        <v>124651.24081093883</v>
      </c>
      <c r="M45" s="111">
        <f t="shared" si="7"/>
        <v>40325.508348057272</v>
      </c>
      <c r="O45" s="81" t="str">
        <f t="shared" si="9"/>
        <v>2018</v>
      </c>
      <c r="P45" s="81" t="str">
        <f t="shared" si="10"/>
        <v>Feb</v>
      </c>
      <c r="Q45" s="99">
        <f>AVERAGEIF($C$8:C45,P45,$D$8:D45)</f>
        <v>14842.778849999999</v>
      </c>
      <c r="R45" s="5">
        <f t="shared" si="6"/>
        <v>18323.326724210598</v>
      </c>
    </row>
    <row r="46" spans="2:19" x14ac:dyDescent="0.3">
      <c r="B46" s="81" t="s">
        <v>10865</v>
      </c>
      <c r="C46" s="81" t="s">
        <v>11255</v>
      </c>
      <c r="D46" s="99">
        <v>58863.412799999984</v>
      </c>
      <c r="E46" s="99">
        <f t="shared" si="3"/>
        <v>5380.1906580363648</v>
      </c>
      <c r="F46" s="99">
        <f t="shared" si="4"/>
        <v>55828.225592769297</v>
      </c>
      <c r="G46" s="99">
        <f t="shared" si="5"/>
        <v>770.45976386227233</v>
      </c>
      <c r="H46" s="107">
        <f t="shared" si="8"/>
        <v>47971.173662533191</v>
      </c>
      <c r="I46" s="81">
        <v>39</v>
      </c>
      <c r="J46" s="108">
        <v>70172.070108286789</v>
      </c>
      <c r="K46" s="109">
        <v>14079.453804887627</v>
      </c>
      <c r="L46" s="110">
        <v>126264.68641168595</v>
      </c>
      <c r="M46" s="111">
        <f t="shared" si="7"/>
        <v>59071.621885409986</v>
      </c>
      <c r="O46" s="81" t="str">
        <f t="shared" si="9"/>
        <v>2018</v>
      </c>
      <c r="P46" s="81" t="str">
        <f t="shared" si="10"/>
        <v>Mar</v>
      </c>
      <c r="Q46" s="99">
        <f>AVERAGEIF($C$8:C46,P46,$D$8:D46)</f>
        <v>49393.396800000002</v>
      </c>
      <c r="R46" s="5">
        <f t="shared" si="6"/>
        <v>60975.869594996919</v>
      </c>
    </row>
    <row r="47" spans="2:19" x14ac:dyDescent="0.3">
      <c r="B47" s="81" t="s">
        <v>10865</v>
      </c>
      <c r="C47" s="81" t="s">
        <v>11256</v>
      </c>
      <c r="D47" s="99">
        <v>35541.910100000008</v>
      </c>
      <c r="E47" s="99">
        <f t="shared" si="3"/>
        <v>-12079.578698567513</v>
      </c>
      <c r="F47" s="99">
        <f t="shared" si="4"/>
        <v>52858.186790771542</v>
      </c>
      <c r="G47" s="99">
        <f t="shared" si="5"/>
        <v>228.08747181256842</v>
      </c>
      <c r="H47" s="107">
        <f t="shared" si="8"/>
        <v>32590.88680616557</v>
      </c>
      <c r="I47" s="81">
        <v>40</v>
      </c>
      <c r="J47" s="112">
        <v>71343.919493850757</v>
      </c>
      <c r="K47" s="113">
        <v>14806.899542648192</v>
      </c>
      <c r="L47" s="114">
        <v>127880.93944505331</v>
      </c>
      <c r="M47" s="111">
        <f t="shared" si="7"/>
        <v>51967.403150008162</v>
      </c>
      <c r="O47" s="81" t="str">
        <f t="shared" si="9"/>
        <v>2018</v>
      </c>
      <c r="P47" s="81" t="str">
        <f t="shared" si="10"/>
        <v>Apr</v>
      </c>
      <c r="Q47" s="99">
        <f>AVERAGEIF($C$8:C47,P47,$D$8:D47)</f>
        <v>34070.750149999993</v>
      </c>
      <c r="R47" s="5">
        <f t="shared" si="6"/>
        <v>42060.148779849078</v>
      </c>
    </row>
    <row r="48" spans="2:19" x14ac:dyDescent="0.3">
      <c r="B48" s="81" t="s">
        <v>10865</v>
      </c>
      <c r="C48" s="81" t="s">
        <v>10851</v>
      </c>
      <c r="D48" s="99">
        <v>43825.982199999991</v>
      </c>
      <c r="E48" s="99">
        <f t="shared" si="3"/>
        <v>-8076.1378491710657</v>
      </c>
      <c r="F48" s="99">
        <f t="shared" si="4"/>
        <v>52592.876673662002</v>
      </c>
      <c r="G48" s="99">
        <f t="shared" si="5"/>
        <v>156.54482141886265</v>
      </c>
      <c r="H48" s="107">
        <f t="shared" si="8"/>
        <v>33715.386216390667</v>
      </c>
      <c r="I48" s="81">
        <v>41</v>
      </c>
      <c r="J48" s="108">
        <v>72515.768879414783</v>
      </c>
      <c r="K48" s="109">
        <v>15531.55934968713</v>
      </c>
      <c r="L48" s="110">
        <v>129499.97840914244</v>
      </c>
      <c r="M48" s="111">
        <f t="shared" si="7"/>
        <v>53115.577547902722</v>
      </c>
      <c r="O48" s="81" t="str">
        <f t="shared" si="9"/>
        <v>2018</v>
      </c>
      <c r="P48" s="81" t="str">
        <f t="shared" si="10"/>
        <v>May</v>
      </c>
      <c r="Q48" s="99">
        <f>AVERAGEIF($C$8:C48,P48,$D$8:D48)</f>
        <v>38521.680924999993</v>
      </c>
      <c r="R48" s="5">
        <f t="shared" si="6"/>
        <v>47554.797702491269</v>
      </c>
    </row>
    <row r="49" spans="2:18" x14ac:dyDescent="0.3">
      <c r="B49" s="81" t="s">
        <v>10865</v>
      </c>
      <c r="C49" s="81" t="s">
        <v>11257</v>
      </c>
      <c r="D49" s="99">
        <v>48190.727700000003</v>
      </c>
      <c r="E49" s="99">
        <f t="shared" si="3"/>
        <v>-9271.0944430254604</v>
      </c>
      <c r="F49" s="99">
        <f t="shared" si="4"/>
        <v>54712.921765057778</v>
      </c>
      <c r="G49" s="99">
        <f t="shared" si="5"/>
        <v>441.252360565515</v>
      </c>
      <c r="H49" s="107">
        <f t="shared" si="8"/>
        <v>30379.011093534536</v>
      </c>
      <c r="I49" s="81">
        <v>42</v>
      </c>
      <c r="J49" s="112">
        <v>73687.618264978752</v>
      </c>
      <c r="K49" s="113">
        <v>16253.454465738396</v>
      </c>
      <c r="L49" s="114">
        <v>131121.78206421912</v>
      </c>
      <c r="M49" s="111">
        <f t="shared" si="7"/>
        <v>52033.31467925664</v>
      </c>
      <c r="O49" s="81" t="str">
        <f t="shared" si="9"/>
        <v>2018</v>
      </c>
      <c r="P49" s="81" t="str">
        <f t="shared" si="10"/>
        <v>Jun</v>
      </c>
      <c r="Q49" s="99">
        <f>AVERAGEIF($C$8:C49,P49,$D$8:D49)</f>
        <v>36459.380825</v>
      </c>
      <c r="R49" s="5">
        <f t="shared" si="6"/>
        <v>45008.899867755827</v>
      </c>
    </row>
    <row r="50" spans="2:18" x14ac:dyDescent="0.3">
      <c r="B50" s="81" t="s">
        <v>10865</v>
      </c>
      <c r="C50" s="81" t="s">
        <v>11258</v>
      </c>
      <c r="D50" s="99">
        <v>44825.104000000007</v>
      </c>
      <c r="E50" s="99">
        <f t="shared" si="3"/>
        <v>-9935.4195798162837</v>
      </c>
      <c r="F50" s="99">
        <f t="shared" si="4"/>
        <v>54990.153064870377</v>
      </c>
      <c r="G50" s="99">
        <f t="shared" si="5"/>
        <v>417.46930675634235</v>
      </c>
      <c r="H50" s="107">
        <f t="shared" si="8"/>
        <v>31852.058671395593</v>
      </c>
      <c r="I50" s="81">
        <v>43</v>
      </c>
      <c r="J50" s="108">
        <v>74859.467650542778</v>
      </c>
      <c r="K50" s="109">
        <v>16972.605868314437</v>
      </c>
      <c r="L50" s="110">
        <v>132746.32943277113</v>
      </c>
      <c r="M50" s="111">
        <f t="shared" si="7"/>
        <v>53355.763160969189</v>
      </c>
      <c r="O50" s="81" t="str">
        <f t="shared" si="9"/>
        <v>2018</v>
      </c>
      <c r="P50" s="81" t="str">
        <f t="shared" si="10"/>
        <v>Jul</v>
      </c>
      <c r="Q50" s="99">
        <f>AVERAGEIF($C$8:C50,P50,$D$8:D50)</f>
        <v>36383.922249999989</v>
      </c>
      <c r="R50" s="5">
        <f t="shared" si="6"/>
        <v>44915.746682773315</v>
      </c>
    </row>
    <row r="51" spans="2:18" x14ac:dyDescent="0.3">
      <c r="B51" s="81" t="s">
        <v>10865</v>
      </c>
      <c r="C51" s="81" t="s">
        <v>11259</v>
      </c>
      <c r="D51" s="99">
        <v>62837.847999999984</v>
      </c>
      <c r="E51" s="99">
        <f t="shared" si="3"/>
        <v>-7254.4671121976708</v>
      </c>
      <c r="F51" s="99">
        <f t="shared" si="4"/>
        <v>61526.244346864609</v>
      </c>
      <c r="G51" s="99">
        <f t="shared" si="5"/>
        <v>1304.6694931658362</v>
      </c>
      <c r="H51" s="107">
        <f t="shared" si="8"/>
        <v>28820.897111393482</v>
      </c>
      <c r="I51" s="81">
        <v>44</v>
      </c>
      <c r="J51" s="112">
        <v>76031.317036106746</v>
      </c>
      <c r="K51" s="113">
        <v>17689.034272913945</v>
      </c>
      <c r="L51" s="114">
        <v>134373.59979929955</v>
      </c>
      <c r="M51" s="111">
        <f t="shared" si="7"/>
        <v>52426.107073750114</v>
      </c>
      <c r="O51" s="81" t="str">
        <f t="shared" si="9"/>
        <v>2018</v>
      </c>
      <c r="P51" s="81" t="str">
        <f t="shared" si="10"/>
        <v>Aug</v>
      </c>
      <c r="Q51" s="99">
        <f>AVERAGEIF($C$8:C51,P51,$D$8:D51)</f>
        <v>39328.981749999992</v>
      </c>
      <c r="R51" s="5">
        <f t="shared" si="6"/>
        <v>48551.406014903056</v>
      </c>
    </row>
    <row r="52" spans="2:18" x14ac:dyDescent="0.3">
      <c r="B52" s="81" t="s">
        <v>10865</v>
      </c>
      <c r="C52" s="81" t="s">
        <v>11260</v>
      </c>
      <c r="D52" s="99">
        <v>86152.888000000035</v>
      </c>
      <c r="E52" s="99">
        <f t="shared" si="3"/>
        <v>29278.668237321675</v>
      </c>
      <c r="F52" s="99">
        <f t="shared" si="4"/>
        <v>60348.95797446707</v>
      </c>
      <c r="G52" s="99">
        <f t="shared" si="5"/>
        <v>944.78589265914695</v>
      </c>
      <c r="H52" s="107">
        <f t="shared" si="8"/>
        <v>73532.924584964698</v>
      </c>
      <c r="I52" s="81">
        <v>45</v>
      </c>
      <c r="J52" s="108">
        <v>77203.166421670772</v>
      </c>
      <c r="K52" s="109">
        <v>18402.760133478281</v>
      </c>
      <c r="L52" s="110">
        <v>136003.57270986325</v>
      </c>
      <c r="M52" s="111">
        <f t="shared" si="7"/>
        <v>75368.045503317728</v>
      </c>
      <c r="O52" s="81" t="str">
        <f t="shared" si="9"/>
        <v>2018</v>
      </c>
      <c r="P52" s="81" t="str">
        <f t="shared" si="10"/>
        <v>Sep</v>
      </c>
      <c r="Q52" s="99">
        <f>AVERAGEIF($C$8:C52,P52,$D$8:D52)</f>
        <v>75025.852925000014</v>
      </c>
      <c r="R52" s="5">
        <f t="shared" si="6"/>
        <v>92618.992023002938</v>
      </c>
    </row>
    <row r="53" spans="2:18" x14ac:dyDescent="0.3">
      <c r="B53" s="81" t="s">
        <v>10865</v>
      </c>
      <c r="C53" s="81" t="s">
        <v>11261</v>
      </c>
      <c r="D53" s="99">
        <v>77448.131199999974</v>
      </c>
      <c r="E53" s="99">
        <f t="shared" si="3"/>
        <v>3939.8485166675523</v>
      </c>
      <c r="F53" s="99">
        <f t="shared" si="4"/>
        <v>66383.135040545458</v>
      </c>
      <c r="G53" s="99">
        <f t="shared" si="5"/>
        <v>1682.7476128049366</v>
      </c>
      <c r="H53" s="107">
        <f t="shared" si="8"/>
        <v>41279.200433897488</v>
      </c>
      <c r="I53" s="81">
        <v>46</v>
      </c>
      <c r="J53" s="112">
        <v>78375.015807234755</v>
      </c>
      <c r="K53" s="113">
        <v>19113.803643077794</v>
      </c>
      <c r="L53" s="114">
        <v>137636.22797139172</v>
      </c>
      <c r="M53" s="111">
        <f t="shared" si="7"/>
        <v>59827.108120566118</v>
      </c>
      <c r="O53" s="81" t="str">
        <f t="shared" ref="O53:O55" si="11">B53</f>
        <v>2018</v>
      </c>
      <c r="P53" s="81" t="str">
        <f t="shared" ref="P53:P55" si="12">C53</f>
        <v>Oct</v>
      </c>
      <c r="Q53" s="99">
        <f>AVERAGEIF($C$8:C53,P53,$D$8:D53)</f>
        <v>49874.073674999992</v>
      </c>
      <c r="R53" s="5">
        <f t="shared" si="6"/>
        <v>61569.262484455576</v>
      </c>
    </row>
    <row r="54" spans="2:18" x14ac:dyDescent="0.3">
      <c r="B54" s="81" t="s">
        <v>10865</v>
      </c>
      <c r="C54" s="81" t="s">
        <v>11262</v>
      </c>
      <c r="D54" s="99">
        <v>117938.15500000001</v>
      </c>
      <c r="E54" s="99">
        <f t="shared" si="3"/>
        <v>39409.184523835429</v>
      </c>
      <c r="F54" s="99">
        <f t="shared" si="4"/>
        <v>72425.502579522959</v>
      </c>
      <c r="G54" s="99">
        <f t="shared" si="5"/>
        <v>2314.8925020999586</v>
      </c>
      <c r="H54" s="107">
        <f t="shared" si="8"/>
        <v>77581.342411132966</v>
      </c>
      <c r="I54" s="81">
        <v>47</v>
      </c>
      <c r="J54" s="108">
        <v>79546.865192798781</v>
      </c>
      <c r="K54" s="109">
        <v>19822.184734813687</v>
      </c>
      <c r="L54" s="110">
        <v>139271.54565078387</v>
      </c>
      <c r="M54" s="111">
        <f t="shared" si="7"/>
        <v>78564.103801965874</v>
      </c>
      <c r="O54" s="81" t="str">
        <f t="shared" si="11"/>
        <v>2018</v>
      </c>
      <c r="P54" s="81" t="str">
        <f t="shared" si="12"/>
        <v>Nov</v>
      </c>
      <c r="Q54" s="99">
        <f>AVERAGEIF($C$8:C54,P54,$D$8:D54)</f>
        <v>87540.427750000017</v>
      </c>
      <c r="R54" s="5">
        <f t="shared" si="6"/>
        <v>108068.16401771035</v>
      </c>
    </row>
    <row r="55" spans="2:18" x14ac:dyDescent="0.3">
      <c r="B55" s="81" t="s">
        <v>10865</v>
      </c>
      <c r="C55" s="81" t="s">
        <v>11263</v>
      </c>
      <c r="D55" s="99">
        <v>83030.388800000001</v>
      </c>
      <c r="E55" s="99">
        <f t="shared" si="3"/>
        <v>27981.981559206335</v>
      </c>
      <c r="F55" s="99">
        <f t="shared" si="4"/>
        <v>66535.400147944063</v>
      </c>
      <c r="G55" s="99">
        <f t="shared" si="5"/>
        <v>1125.1682367165247</v>
      </c>
      <c r="H55" s="107">
        <f t="shared" si="8"/>
        <v>78032.799455002561</v>
      </c>
      <c r="I55" s="81">
        <v>48</v>
      </c>
      <c r="J55" s="112">
        <v>80718.714578362749</v>
      </c>
      <c r="K55" s="113">
        <v>20527.923082918511</v>
      </c>
      <c r="L55" s="114">
        <v>140909.50607380699</v>
      </c>
      <c r="M55" s="111">
        <f t="shared" si="7"/>
        <v>79375.757016682648</v>
      </c>
      <c r="O55" s="81" t="str">
        <f t="shared" si="11"/>
        <v>2018</v>
      </c>
      <c r="P55" s="81" t="str">
        <f t="shared" si="12"/>
        <v>Dec</v>
      </c>
      <c r="Q55" s="99">
        <f>AVERAGEIF($C$8:C55,P55,$D$8:D55)</f>
        <v>80370.042375000019</v>
      </c>
      <c r="R55" s="5">
        <f t="shared" si="6"/>
        <v>99216.363738773638</v>
      </c>
    </row>
    <row r="56" spans="2:18" x14ac:dyDescent="0.3">
      <c r="B56" s="81" t="s">
        <v>11300</v>
      </c>
      <c r="C56" s="81" t="s">
        <v>11253</v>
      </c>
      <c r="D56" s="81"/>
      <c r="E56" s="99">
        <f t="shared" si="3"/>
        <v>-33321.959633044185</v>
      </c>
      <c r="F56" s="99">
        <f t="shared" ref="F56:F67" si="13">$D$2*(D56-E44)+(1-$D$2)*(F55+G55)</f>
        <v>53352.814738153749</v>
      </c>
      <c r="G56" s="99">
        <f t="shared" ref="G56:G67" si="14">$D$3*(F56-F55)+(1-$D$3)*G55</f>
        <v>-949.45604202696677</v>
      </c>
      <c r="H56" s="107"/>
      <c r="I56" s="81">
        <v>49</v>
      </c>
      <c r="J56" s="105"/>
      <c r="K56" s="81"/>
      <c r="L56" s="81"/>
      <c r="M56" s="106"/>
      <c r="O56" s="81"/>
      <c r="P56" s="81"/>
      <c r="Q56" s="99"/>
      <c r="R56" s="5"/>
    </row>
    <row r="57" spans="2:18" x14ac:dyDescent="0.3">
      <c r="B57" s="81" t="s">
        <v>11300</v>
      </c>
      <c r="C57" s="81" t="s">
        <v>11254</v>
      </c>
      <c r="D57" s="81"/>
      <c r="E57" s="99">
        <f t="shared" si="3"/>
        <v>-37830.053740814139</v>
      </c>
      <c r="F57" s="99">
        <f t="shared" si="13"/>
        <v>46331.148298079846</v>
      </c>
      <c r="G57" s="99">
        <f t="shared" si="14"/>
        <v>-1829.9265497437723</v>
      </c>
      <c r="H57" s="107"/>
      <c r="I57" s="81">
        <v>50</v>
      </c>
      <c r="J57" s="105"/>
      <c r="K57" s="81"/>
      <c r="L57" s="81"/>
      <c r="M57" s="106"/>
      <c r="O57" s="81"/>
      <c r="P57" s="81"/>
      <c r="Q57" s="99"/>
      <c r="R57" s="5"/>
    </row>
    <row r="58" spans="2:18" x14ac:dyDescent="0.3">
      <c r="B58" s="81" t="s">
        <v>11300</v>
      </c>
      <c r="C58" s="81" t="s">
        <v>11255</v>
      </c>
      <c r="D58" s="81"/>
      <c r="E58" s="99">
        <f t="shared" si="3"/>
        <v>-8586.6048157479199</v>
      </c>
      <c r="F58" s="99">
        <f t="shared" si="13"/>
        <v>29536.798026424342</v>
      </c>
      <c r="G58" s="99">
        <f t="shared" si="14"/>
        <v>-3999.7679894209732</v>
      </c>
      <c r="H58" s="107"/>
      <c r="I58" s="81">
        <v>51</v>
      </c>
      <c r="J58" s="105"/>
      <c r="K58" s="81"/>
      <c r="L58" s="81"/>
      <c r="M58" s="106"/>
      <c r="O58" s="81"/>
      <c r="P58" s="81"/>
      <c r="Q58" s="99"/>
      <c r="R58" s="5"/>
    </row>
    <row r="59" spans="2:18" x14ac:dyDescent="0.3">
      <c r="B59" s="81" t="s">
        <v>11300</v>
      </c>
      <c r="C59" s="81" t="s">
        <v>11256</v>
      </c>
      <c r="D59" s="81"/>
      <c r="E59" s="99">
        <f t="shared" si="3"/>
        <v>-15847.665073329554</v>
      </c>
      <c r="F59" s="99">
        <f t="shared" si="13"/>
        <v>21499.794635472612</v>
      </c>
      <c r="G59" s="99">
        <f t="shared" si="14"/>
        <v>-4585.1671226429326</v>
      </c>
      <c r="H59" s="107"/>
      <c r="I59" s="81">
        <v>52</v>
      </c>
      <c r="J59" s="105"/>
      <c r="K59" s="81"/>
      <c r="L59" s="81"/>
      <c r="M59" s="106"/>
      <c r="O59" s="81"/>
      <c r="P59" s="81"/>
      <c r="Q59" s="99"/>
      <c r="R59" s="5"/>
    </row>
    <row r="60" spans="2:18" x14ac:dyDescent="0.3">
      <c r="B60" s="81" t="s">
        <v>11300</v>
      </c>
      <c r="C60" s="81" t="s">
        <v>10851</v>
      </c>
      <c r="D60" s="81"/>
      <c r="E60" s="99">
        <f t="shared" si="3"/>
        <v>-10550.914954995478</v>
      </c>
      <c r="F60" s="99">
        <f t="shared" si="13"/>
        <v>14263.080613732094</v>
      </c>
      <c r="G60" s="99">
        <f t="shared" si="14"/>
        <v>-4969.6414230120818</v>
      </c>
      <c r="H60" s="107"/>
      <c r="I60" s="81">
        <v>53</v>
      </c>
      <c r="J60" s="105"/>
      <c r="K60" s="81"/>
      <c r="L60" s="81"/>
      <c r="M60" s="106"/>
      <c r="O60" s="81"/>
      <c r="P60" s="81"/>
      <c r="Q60" s="99"/>
      <c r="R60" s="5"/>
    </row>
    <row r="61" spans="2:18" x14ac:dyDescent="0.3">
      <c r="B61" s="81" t="s">
        <v>11300</v>
      </c>
      <c r="C61" s="81" t="s">
        <v>11257</v>
      </c>
      <c r="D61" s="81"/>
      <c r="E61" s="99">
        <f t="shared" si="3"/>
        <v>-9277.3509723799343</v>
      </c>
      <c r="F61" s="99">
        <f t="shared" si="13"/>
        <v>9286.7357664116462</v>
      </c>
      <c r="G61" s="99">
        <f t="shared" si="14"/>
        <v>-4970.6134195367949</v>
      </c>
      <c r="H61" s="107"/>
      <c r="I61" s="81">
        <v>54</v>
      </c>
      <c r="J61" s="105"/>
      <c r="K61" s="81"/>
      <c r="L61" s="81"/>
      <c r="M61" s="106"/>
      <c r="O61" s="81"/>
      <c r="P61" s="81"/>
      <c r="Q61" s="99"/>
      <c r="R61" s="5"/>
    </row>
    <row r="62" spans="2:18" x14ac:dyDescent="0.3">
      <c r="B62" s="81" t="s">
        <v>11300</v>
      </c>
      <c r="C62" s="81" t="s">
        <v>11258</v>
      </c>
      <c r="D62" s="81"/>
      <c r="E62" s="99">
        <f t="shared" si="3"/>
        <v>-8362.0163545926825</v>
      </c>
      <c r="F62" s="99">
        <f t="shared" si="13"/>
        <v>6001.91151675728</v>
      </c>
      <c r="G62" s="99">
        <f t="shared" si="14"/>
        <v>-4726.173989903843</v>
      </c>
      <c r="H62" s="107"/>
      <c r="I62" s="81">
        <v>55</v>
      </c>
      <c r="J62" s="105"/>
      <c r="K62" s="81"/>
      <c r="L62" s="81"/>
      <c r="M62" s="106"/>
      <c r="O62" s="81"/>
      <c r="P62" s="81"/>
      <c r="Q62" s="99"/>
      <c r="R62" s="5"/>
    </row>
    <row r="63" spans="2:18" x14ac:dyDescent="0.3">
      <c r="B63" s="81" t="s">
        <v>11300</v>
      </c>
      <c r="C63" s="81" t="s">
        <v>11259</v>
      </c>
      <c r="D63" s="81"/>
      <c r="E63" s="99">
        <f t="shared" si="3"/>
        <v>-5580.4228283012853</v>
      </c>
      <c r="F63" s="99">
        <f t="shared" si="13"/>
        <v>3069.3564024567067</v>
      </c>
      <c r="G63" s="99">
        <f t="shared" si="14"/>
        <v>-4466.0992529413688</v>
      </c>
      <c r="H63" s="107"/>
      <c r="I63" s="81">
        <v>56</v>
      </c>
      <c r="J63" s="105"/>
      <c r="K63" s="81"/>
      <c r="L63" s="81"/>
      <c r="M63" s="106"/>
      <c r="O63" s="81"/>
      <c r="P63" s="81"/>
      <c r="Q63" s="99"/>
      <c r="R63" s="5"/>
    </row>
    <row r="64" spans="2:18" x14ac:dyDescent="0.3">
      <c r="B64" s="81" t="s">
        <v>11300</v>
      </c>
      <c r="C64" s="81" t="s">
        <v>11260</v>
      </c>
      <c r="D64" s="81"/>
      <c r="E64" s="99">
        <f t="shared" si="3"/>
        <v>21471.729129007308</v>
      </c>
      <c r="F64" s="99">
        <f t="shared" si="13"/>
        <v>-9761.3204665357644</v>
      </c>
      <c r="G64" s="99">
        <f t="shared" si="14"/>
        <v>-5678.9630072687787</v>
      </c>
      <c r="H64" s="107"/>
      <c r="I64" s="81">
        <v>57</v>
      </c>
      <c r="J64" s="105"/>
      <c r="K64" s="81"/>
      <c r="L64" s="81"/>
      <c r="M64" s="106"/>
      <c r="O64" s="81"/>
      <c r="P64" s="81"/>
      <c r="Q64" s="99"/>
      <c r="R64" s="5"/>
    </row>
    <row r="65" spans="2:18" x14ac:dyDescent="0.3">
      <c r="B65" s="81" t="s">
        <v>11300</v>
      </c>
      <c r="C65" s="81" t="s">
        <v>11261</v>
      </c>
      <c r="D65" s="81"/>
      <c r="E65" s="99">
        <f t="shared" si="3"/>
        <v>7159.9703046659088</v>
      </c>
      <c r="F65" s="99">
        <f t="shared" si="13"/>
        <v>-11990.152986663445</v>
      </c>
      <c r="G65" s="99">
        <f t="shared" si="14"/>
        <v>-5178.6940866333189</v>
      </c>
      <c r="H65" s="107"/>
      <c r="I65" s="81">
        <v>58</v>
      </c>
      <c r="J65" s="105"/>
      <c r="K65" s="81"/>
      <c r="L65" s="81"/>
      <c r="M65" s="106"/>
      <c r="O65" s="81"/>
      <c r="P65" s="81"/>
      <c r="Q65" s="99"/>
      <c r="R65" s="5"/>
    </row>
    <row r="66" spans="2:18" x14ac:dyDescent="0.3">
      <c r="B66" s="81" t="s">
        <v>11300</v>
      </c>
      <c r="C66" s="81" t="s">
        <v>11262</v>
      </c>
      <c r="D66" s="81"/>
      <c r="E66" s="99">
        <f t="shared" si="3"/>
        <v>33181.8900376846</v>
      </c>
      <c r="F66" s="99">
        <f t="shared" si="13"/>
        <v>-23840.948308458363</v>
      </c>
      <c r="G66" s="99">
        <f t="shared" si="14"/>
        <v>-6146.1487657317502</v>
      </c>
      <c r="H66" s="107"/>
      <c r="I66" s="81">
        <v>59</v>
      </c>
      <c r="J66" s="105"/>
      <c r="K66" s="81"/>
      <c r="L66" s="81"/>
      <c r="M66" s="106"/>
      <c r="O66" s="81"/>
      <c r="P66" s="81"/>
      <c r="Q66" s="99"/>
      <c r="R66" s="5"/>
    </row>
    <row r="67" spans="2:18" x14ac:dyDescent="0.3">
      <c r="B67" s="81" t="s">
        <v>11300</v>
      </c>
      <c r="C67" s="81" t="s">
        <v>11263</v>
      </c>
      <c r="D67" s="81"/>
      <c r="E67" s="99">
        <f t="shared" si="3"/>
        <v>28543.413903401794</v>
      </c>
      <c r="F67" s="99">
        <f t="shared" si="13"/>
        <v>-29385.562419694976</v>
      </c>
      <c r="G67" s="99">
        <f t="shared" si="14"/>
        <v>-6058.9262408299546</v>
      </c>
      <c r="H67" s="107"/>
      <c r="I67" s="81">
        <v>60</v>
      </c>
      <c r="J67" s="105"/>
      <c r="K67" s="81"/>
      <c r="L67" s="81"/>
      <c r="M67" s="106"/>
      <c r="O67" s="81"/>
      <c r="P67" s="81"/>
      <c r="Q67" s="99"/>
      <c r="R67" s="5"/>
    </row>
    <row r="68" spans="2:18" x14ac:dyDescent="0.3">
      <c r="B68" s="81"/>
      <c r="C68" s="81"/>
      <c r="D68" s="81"/>
      <c r="E68" s="81"/>
      <c r="F68" s="81"/>
      <c r="G68" s="81"/>
      <c r="H68" s="105"/>
      <c r="I68" s="81">
        <v>61</v>
      </c>
      <c r="J68" s="105"/>
      <c r="K68" s="81"/>
      <c r="L68" s="81"/>
      <c r="M68" s="106"/>
      <c r="P68" s="99"/>
      <c r="Q68" s="99"/>
    </row>
    <row r="69" spans="2:18" x14ac:dyDescent="0.3">
      <c r="B69" s="81"/>
      <c r="C69" s="81"/>
      <c r="D69" s="81"/>
      <c r="E69" s="81"/>
      <c r="F69" s="81"/>
      <c r="G69" s="81"/>
      <c r="H69" s="105"/>
      <c r="I69" s="81">
        <v>62</v>
      </c>
      <c r="J69" s="105"/>
      <c r="K69" s="81"/>
      <c r="L69" s="81"/>
      <c r="M69" s="106"/>
      <c r="P69" s="99"/>
      <c r="Q69" s="99"/>
    </row>
    <row r="70" spans="2:18" x14ac:dyDescent="0.3">
      <c r="B70" s="81"/>
      <c r="C70" s="81"/>
      <c r="D70" s="81"/>
      <c r="E70" s="81"/>
      <c r="F70" s="81"/>
      <c r="G70" s="81"/>
      <c r="H70" s="105"/>
      <c r="I70" s="81">
        <v>63</v>
      </c>
      <c r="J70" s="105"/>
      <c r="K70" s="81"/>
      <c r="L70" s="81"/>
      <c r="M70" s="106"/>
      <c r="P70" s="99"/>
      <c r="Q70" s="99"/>
    </row>
    <row r="71" spans="2:18" x14ac:dyDescent="0.3">
      <c r="B71" s="81"/>
      <c r="C71" s="81"/>
      <c r="D71" s="81"/>
      <c r="E71" s="81"/>
      <c r="F71" s="81"/>
      <c r="G71" s="81"/>
      <c r="H71" s="105"/>
      <c r="I71" s="81">
        <v>64</v>
      </c>
      <c r="J71" s="105"/>
      <c r="K71" s="81"/>
      <c r="L71" s="81"/>
      <c r="M71" s="106"/>
      <c r="P71" s="99"/>
      <c r="Q71" s="99"/>
    </row>
    <row r="72" spans="2:18" x14ac:dyDescent="0.3">
      <c r="B72" s="81"/>
      <c r="C72" s="81"/>
      <c r="D72" s="81"/>
      <c r="E72" s="81"/>
      <c r="F72" s="81"/>
      <c r="G72" s="81"/>
      <c r="H72" s="105"/>
      <c r="I72" s="81">
        <v>65</v>
      </c>
      <c r="J72" s="105"/>
      <c r="K72" s="81"/>
      <c r="L72" s="81"/>
      <c r="M72" s="106"/>
      <c r="P72" s="99"/>
      <c r="Q72" s="99"/>
    </row>
    <row r="73" spans="2:18" x14ac:dyDescent="0.3">
      <c r="B73" s="81"/>
      <c r="C73" s="81"/>
      <c r="D73" s="81"/>
      <c r="E73" s="81"/>
      <c r="F73" s="81"/>
      <c r="G73" s="81"/>
      <c r="H73" s="105"/>
      <c r="I73" s="81">
        <v>66</v>
      </c>
      <c r="J73" s="105"/>
      <c r="K73" s="81"/>
      <c r="L73" s="81"/>
      <c r="M73" s="106"/>
      <c r="P73" s="99"/>
      <c r="Q73" s="99"/>
    </row>
    <row r="74" spans="2:18" x14ac:dyDescent="0.3">
      <c r="B74" s="81"/>
      <c r="C74" s="81"/>
      <c r="D74" s="81"/>
      <c r="E74" s="81"/>
      <c r="F74" s="81"/>
      <c r="G74" s="81"/>
      <c r="H74" s="105"/>
      <c r="I74" s="81">
        <v>67</v>
      </c>
      <c r="J74" s="105"/>
      <c r="K74" s="81"/>
      <c r="L74" s="81"/>
      <c r="M74" s="106"/>
      <c r="P74" s="99"/>
      <c r="Q74" s="99"/>
    </row>
    <row r="75" spans="2:18" x14ac:dyDescent="0.3">
      <c r="B75" s="81"/>
      <c r="C75" s="81"/>
      <c r="D75" s="81"/>
      <c r="E75" s="81"/>
      <c r="F75" s="81"/>
      <c r="G75" s="81"/>
      <c r="H75" s="105"/>
      <c r="I75" s="81">
        <v>68</v>
      </c>
      <c r="J75" s="105"/>
      <c r="K75" s="81"/>
      <c r="L75" s="81"/>
      <c r="M75" s="106"/>
      <c r="P75" s="99"/>
      <c r="Q75" s="99"/>
    </row>
    <row r="76" spans="2:18" x14ac:dyDescent="0.3">
      <c r="B76" s="81"/>
      <c r="C76" s="81"/>
      <c r="D76" s="81"/>
      <c r="E76" s="81"/>
      <c r="F76" s="81"/>
      <c r="G76" s="81"/>
      <c r="H76" s="105"/>
      <c r="I76" s="81">
        <v>69</v>
      </c>
      <c r="J76" s="105"/>
      <c r="K76" s="81"/>
      <c r="L76" s="81"/>
      <c r="M76" s="106"/>
      <c r="P76" s="99"/>
      <c r="Q76" s="99"/>
    </row>
    <row r="77" spans="2:18" x14ac:dyDescent="0.3">
      <c r="B77" s="81"/>
      <c r="C77" s="81"/>
      <c r="D77" s="81"/>
      <c r="E77" s="81"/>
      <c r="F77" s="81"/>
      <c r="G77" s="81"/>
      <c r="H77" s="105"/>
      <c r="I77" s="81">
        <v>70</v>
      </c>
      <c r="J77" s="105"/>
      <c r="K77" s="81"/>
      <c r="L77" s="81"/>
      <c r="M77" s="106"/>
      <c r="P77" s="99"/>
      <c r="Q77" s="99"/>
    </row>
    <row r="78" spans="2:18" x14ac:dyDescent="0.3">
      <c r="B78" s="81"/>
      <c r="C78" s="81"/>
      <c r="D78" s="81"/>
      <c r="E78" s="81"/>
      <c r="F78" s="81"/>
      <c r="G78" s="81"/>
      <c r="H78" s="105"/>
      <c r="I78" s="81">
        <v>71</v>
      </c>
      <c r="J78" s="105"/>
      <c r="K78" s="81"/>
      <c r="L78" s="81"/>
      <c r="M78" s="106"/>
      <c r="P78" s="99"/>
      <c r="Q78" s="99"/>
    </row>
    <row r="79" spans="2:18" x14ac:dyDescent="0.3">
      <c r="B79" s="81"/>
      <c r="C79" s="81"/>
      <c r="D79" s="81"/>
      <c r="E79" s="81"/>
      <c r="F79" s="81"/>
      <c r="G79" s="81"/>
      <c r="H79" s="105"/>
      <c r="I79" s="81">
        <v>72</v>
      </c>
      <c r="J79" s="105"/>
      <c r="K79" s="81"/>
      <c r="L79" s="81"/>
      <c r="M79" s="106"/>
      <c r="P79" s="99"/>
      <c r="Q79" s="99"/>
    </row>
    <row r="80" spans="2:18" x14ac:dyDescent="0.3">
      <c r="B80" s="81"/>
      <c r="C80" s="81"/>
      <c r="D80" s="81"/>
      <c r="E80" s="81"/>
      <c r="F80" s="81"/>
      <c r="G80" s="81"/>
      <c r="H80" s="105"/>
      <c r="I80" s="81">
        <v>73</v>
      </c>
      <c r="J80" s="105"/>
      <c r="K80" s="81"/>
      <c r="L80" s="81"/>
      <c r="M80" s="106"/>
      <c r="P80" s="99"/>
      <c r="Q80" s="99"/>
    </row>
    <row r="81" spans="2:17" x14ac:dyDescent="0.3">
      <c r="B81" s="81"/>
      <c r="C81" s="81"/>
      <c r="D81" s="81"/>
      <c r="E81" s="81"/>
      <c r="F81" s="81"/>
      <c r="G81" s="81"/>
      <c r="H81" s="105"/>
      <c r="I81" s="81">
        <v>74</v>
      </c>
      <c r="J81" s="105"/>
      <c r="K81" s="81"/>
      <c r="L81" s="81"/>
      <c r="M81" s="106"/>
      <c r="P81" s="99"/>
      <c r="Q81" s="99"/>
    </row>
    <row r="82" spans="2:17" x14ac:dyDescent="0.3">
      <c r="B82" s="81"/>
      <c r="C82" s="81"/>
      <c r="D82" s="81"/>
      <c r="E82" s="81"/>
      <c r="F82" s="81"/>
      <c r="G82" s="81"/>
      <c r="H82" s="105"/>
      <c r="I82" s="81">
        <v>75</v>
      </c>
      <c r="J82" s="105"/>
      <c r="K82" s="81"/>
      <c r="L82" s="81"/>
      <c r="M82" s="106"/>
      <c r="P82" s="99"/>
      <c r="Q82" s="99"/>
    </row>
    <row r="83" spans="2:17" x14ac:dyDescent="0.3">
      <c r="B83" s="81"/>
      <c r="C83" s="81"/>
      <c r="D83" s="81"/>
      <c r="E83" s="81"/>
      <c r="F83" s="81"/>
      <c r="G83" s="81"/>
      <c r="H83" s="105"/>
      <c r="I83" s="81">
        <v>76</v>
      </c>
      <c r="J83" s="105"/>
      <c r="K83" s="81"/>
      <c r="L83" s="81"/>
      <c r="M83" s="106"/>
      <c r="P83" s="99"/>
      <c r="Q83" s="99"/>
    </row>
    <row r="84" spans="2:17" x14ac:dyDescent="0.3">
      <c r="B84" s="81"/>
      <c r="C84" s="81"/>
      <c r="D84" s="81"/>
      <c r="E84" s="81"/>
      <c r="F84" s="81"/>
      <c r="G84" s="81"/>
      <c r="H84" s="105"/>
      <c r="I84" s="81">
        <v>77</v>
      </c>
      <c r="J84" s="105"/>
      <c r="K84" s="81"/>
      <c r="L84" s="81"/>
      <c r="M84" s="106"/>
      <c r="P84" s="99"/>
      <c r="Q84" s="99"/>
    </row>
    <row r="85" spans="2:17" x14ac:dyDescent="0.3">
      <c r="B85" s="81"/>
      <c r="C85" s="81"/>
      <c r="D85" s="81"/>
      <c r="E85" s="81"/>
      <c r="F85" s="81"/>
      <c r="G85" s="81"/>
      <c r="H85" s="105"/>
      <c r="I85" s="81">
        <v>78</v>
      </c>
      <c r="J85" s="105"/>
      <c r="K85" s="81"/>
      <c r="L85" s="81"/>
      <c r="M85" s="106"/>
      <c r="P85" s="99"/>
      <c r="Q85" s="99"/>
    </row>
    <row r="86" spans="2:17" x14ac:dyDescent="0.3">
      <c r="B86" s="81"/>
      <c r="C86" s="81"/>
      <c r="D86" s="81"/>
      <c r="E86" s="81"/>
      <c r="F86" s="81"/>
      <c r="G86" s="81"/>
      <c r="H86" s="105"/>
      <c r="I86" s="81">
        <v>79</v>
      </c>
      <c r="J86" s="105"/>
      <c r="K86" s="81"/>
      <c r="L86" s="81"/>
      <c r="M86" s="106"/>
      <c r="P86" s="99"/>
      <c r="Q86" s="99"/>
    </row>
    <row r="87" spans="2:17" x14ac:dyDescent="0.3">
      <c r="B87" s="81"/>
      <c r="C87" s="81"/>
      <c r="D87" s="81"/>
      <c r="E87" s="81"/>
      <c r="F87" s="81"/>
      <c r="G87" s="81"/>
      <c r="H87" s="105"/>
      <c r="I87" s="81">
        <v>80</v>
      </c>
      <c r="J87" s="105"/>
      <c r="K87" s="81"/>
      <c r="L87" s="81"/>
      <c r="M87" s="106"/>
      <c r="P87" s="99"/>
      <c r="Q87" s="99"/>
    </row>
    <row r="88" spans="2:17" x14ac:dyDescent="0.3">
      <c r="B88" s="81"/>
      <c r="C88" s="81"/>
      <c r="D88" s="81"/>
      <c r="E88" s="81"/>
      <c r="F88" s="81"/>
      <c r="G88" s="81"/>
      <c r="H88" s="105"/>
      <c r="I88" s="81">
        <v>81</v>
      </c>
      <c r="J88" s="105"/>
      <c r="K88" s="81"/>
      <c r="L88" s="81"/>
      <c r="M88" s="106"/>
      <c r="P88" s="99"/>
      <c r="Q88" s="99"/>
    </row>
    <row r="89" spans="2:17" x14ac:dyDescent="0.3">
      <c r="B89" s="81"/>
      <c r="C89" s="81"/>
      <c r="D89" s="81"/>
      <c r="E89" s="81"/>
      <c r="F89" s="81"/>
      <c r="G89" s="81"/>
      <c r="H89" s="105"/>
      <c r="I89" s="81">
        <v>82</v>
      </c>
      <c r="J89" s="105"/>
      <c r="K89" s="81"/>
      <c r="L89" s="81"/>
      <c r="M89" s="106"/>
      <c r="P89" s="99"/>
      <c r="Q89" s="99"/>
    </row>
    <row r="90" spans="2:17" x14ac:dyDescent="0.3">
      <c r="B90" s="81"/>
      <c r="C90" s="81"/>
      <c r="D90" s="81"/>
      <c r="E90" s="81"/>
      <c r="F90" s="81"/>
      <c r="G90" s="81"/>
      <c r="H90" s="105"/>
      <c r="I90" s="81">
        <v>83</v>
      </c>
      <c r="J90" s="105"/>
      <c r="K90" s="81"/>
      <c r="L90" s="81"/>
      <c r="M90" s="106"/>
      <c r="P90" s="99"/>
      <c r="Q90" s="99"/>
    </row>
    <row r="91" spans="2:17" x14ac:dyDescent="0.3">
      <c r="B91" s="81"/>
      <c r="C91" s="81"/>
      <c r="D91" s="81"/>
      <c r="E91" s="81"/>
      <c r="F91" s="81"/>
      <c r="G91" s="81"/>
      <c r="H91" s="105"/>
      <c r="I91" s="81">
        <v>84</v>
      </c>
      <c r="J91" s="105"/>
      <c r="K91" s="81"/>
      <c r="L91" s="81"/>
      <c r="M91" s="106"/>
      <c r="P91" s="99"/>
      <c r="Q91" s="99"/>
    </row>
    <row r="92" spans="2:17" x14ac:dyDescent="0.3">
      <c r="B92" s="81"/>
      <c r="C92" s="81"/>
      <c r="D92" s="81"/>
      <c r="E92" s="81"/>
      <c r="F92" s="81"/>
      <c r="G92" s="81"/>
      <c r="H92" s="105"/>
      <c r="I92" s="81">
        <v>85</v>
      </c>
      <c r="J92" s="105"/>
      <c r="K92" s="81"/>
      <c r="L92" s="81"/>
      <c r="M92" s="106"/>
      <c r="P92" s="99"/>
      <c r="Q92" s="99"/>
    </row>
    <row r="93" spans="2:17" x14ac:dyDescent="0.3">
      <c r="B93" s="81"/>
      <c r="C93" s="81"/>
      <c r="D93" s="81"/>
      <c r="E93" s="81"/>
      <c r="F93" s="81"/>
      <c r="G93" s="81"/>
      <c r="H93" s="105"/>
      <c r="I93" s="81">
        <v>86</v>
      </c>
      <c r="J93" s="105"/>
      <c r="K93" s="81"/>
      <c r="L93" s="81"/>
      <c r="M93" s="106"/>
      <c r="P93" s="99"/>
      <c r="Q93" s="99"/>
    </row>
    <row r="94" spans="2:17" x14ac:dyDescent="0.3">
      <c r="B94" s="81"/>
      <c r="C94" s="81"/>
      <c r="D94" s="81"/>
      <c r="E94" s="81"/>
      <c r="F94" s="81"/>
      <c r="G94" s="81"/>
      <c r="H94" s="105"/>
      <c r="I94" s="81">
        <v>87</v>
      </c>
      <c r="J94" s="105"/>
      <c r="K94" s="81"/>
      <c r="L94" s="81"/>
      <c r="M94" s="106"/>
      <c r="P94" s="99"/>
      <c r="Q94" s="99"/>
    </row>
    <row r="95" spans="2:17" x14ac:dyDescent="0.3">
      <c r="B95" s="81"/>
      <c r="C95" s="81"/>
      <c r="D95" s="81"/>
      <c r="E95" s="81"/>
      <c r="F95" s="81"/>
      <c r="G95" s="81"/>
      <c r="H95" s="105"/>
      <c r="I95" s="81">
        <v>88</v>
      </c>
      <c r="J95" s="105"/>
      <c r="K95" s="81"/>
      <c r="L95" s="81"/>
      <c r="M95" s="106"/>
      <c r="P95" s="99"/>
      <c r="Q95" s="99"/>
    </row>
    <row r="96" spans="2:17" x14ac:dyDescent="0.3">
      <c r="B96" s="81"/>
      <c r="C96" s="81"/>
      <c r="D96" s="81"/>
      <c r="E96" s="81"/>
      <c r="F96" s="81"/>
      <c r="G96" s="81"/>
      <c r="H96" s="105"/>
      <c r="I96" s="81">
        <v>89</v>
      </c>
      <c r="J96" s="105"/>
      <c r="K96" s="81"/>
      <c r="L96" s="81"/>
      <c r="M96" s="106"/>
      <c r="P96" s="99"/>
      <c r="Q96" s="99"/>
    </row>
    <row r="97" spans="2:17" x14ac:dyDescent="0.3">
      <c r="B97" s="81"/>
      <c r="C97" s="81"/>
      <c r="D97" s="81"/>
      <c r="E97" s="81"/>
      <c r="F97" s="81"/>
      <c r="G97" s="81"/>
      <c r="H97" s="105"/>
      <c r="I97" s="81">
        <v>90</v>
      </c>
      <c r="J97" s="105"/>
      <c r="K97" s="81"/>
      <c r="L97" s="81"/>
      <c r="M97" s="106"/>
      <c r="P97" s="99"/>
      <c r="Q97" s="99"/>
    </row>
    <row r="98" spans="2:17" x14ac:dyDescent="0.3">
      <c r="B98" s="81"/>
      <c r="C98" s="81"/>
      <c r="D98" s="81"/>
      <c r="E98" s="81"/>
      <c r="F98" s="81"/>
      <c r="G98" s="81"/>
      <c r="H98" s="105"/>
      <c r="I98" s="81">
        <v>91</v>
      </c>
      <c r="J98" s="105"/>
      <c r="K98" s="81"/>
      <c r="L98" s="81"/>
      <c r="M98" s="106"/>
      <c r="P98" s="99"/>
      <c r="Q98" s="99"/>
    </row>
    <row r="99" spans="2:17" x14ac:dyDescent="0.3">
      <c r="B99" s="81"/>
      <c r="C99" s="81"/>
      <c r="D99" s="81"/>
      <c r="E99" s="81"/>
      <c r="F99" s="81"/>
      <c r="G99" s="81"/>
      <c r="H99" s="105"/>
      <c r="I99" s="81">
        <v>92</v>
      </c>
      <c r="J99" s="105"/>
      <c r="K99" s="81"/>
      <c r="L99" s="81"/>
      <c r="M99" s="106"/>
      <c r="P99" s="99"/>
      <c r="Q99" s="99"/>
    </row>
    <row r="100" spans="2:17" x14ac:dyDescent="0.3">
      <c r="B100" s="81"/>
      <c r="C100" s="81"/>
      <c r="D100" s="81"/>
      <c r="E100" s="81"/>
      <c r="F100" s="81"/>
      <c r="G100" s="81"/>
      <c r="H100" s="105"/>
      <c r="I100" s="81">
        <v>93</v>
      </c>
      <c r="J100" s="105"/>
      <c r="K100" s="81"/>
      <c r="L100" s="81"/>
      <c r="M100" s="106"/>
      <c r="P100" s="99"/>
      <c r="Q100" s="99"/>
    </row>
    <row r="101" spans="2:17" x14ac:dyDescent="0.3">
      <c r="B101" s="81"/>
      <c r="C101" s="81"/>
      <c r="D101" s="81"/>
      <c r="E101" s="81"/>
      <c r="F101" s="81"/>
      <c r="G101" s="81"/>
      <c r="H101" s="105"/>
      <c r="I101" s="81">
        <v>94</v>
      </c>
      <c r="J101" s="105"/>
      <c r="K101" s="81"/>
      <c r="L101" s="81"/>
      <c r="M101" s="106"/>
      <c r="P101" s="99"/>
      <c r="Q101" s="99"/>
    </row>
    <row r="102" spans="2:17" x14ac:dyDescent="0.3">
      <c r="B102" s="81"/>
      <c r="C102" s="81"/>
      <c r="D102" s="81"/>
      <c r="E102" s="81"/>
      <c r="F102" s="81"/>
      <c r="G102" s="81"/>
      <c r="H102" s="105"/>
      <c r="I102" s="81">
        <v>95</v>
      </c>
      <c r="J102" s="105"/>
      <c r="K102" s="81"/>
      <c r="L102" s="81"/>
      <c r="M102" s="106"/>
      <c r="P102" s="99"/>
      <c r="Q102" s="99"/>
    </row>
    <row r="103" spans="2:17" x14ac:dyDescent="0.3">
      <c r="B103" s="81"/>
      <c r="C103" s="81"/>
      <c r="D103" s="81"/>
      <c r="E103" s="81"/>
      <c r="F103" s="81"/>
      <c r="G103" s="81"/>
      <c r="H103" s="105"/>
      <c r="I103" s="81">
        <v>96</v>
      </c>
      <c r="J103" s="105"/>
      <c r="K103" s="81"/>
      <c r="L103" s="81"/>
      <c r="M103" s="106"/>
      <c r="P103" s="99"/>
      <c r="Q103" s="99"/>
    </row>
    <row r="104" spans="2:17" x14ac:dyDescent="0.3">
      <c r="B104" s="81"/>
      <c r="C104" s="81"/>
      <c r="D104" s="81"/>
      <c r="E104" s="81"/>
      <c r="F104" s="81"/>
      <c r="G104" s="81"/>
      <c r="H104" s="105"/>
      <c r="I104" s="81">
        <v>97</v>
      </c>
      <c r="J104" s="105"/>
      <c r="K104" s="81"/>
      <c r="L104" s="81"/>
      <c r="M104" s="106"/>
      <c r="P104" s="99"/>
      <c r="Q104" s="99"/>
    </row>
    <row r="105" spans="2:17" x14ac:dyDescent="0.3">
      <c r="B105" s="81"/>
      <c r="C105" s="81"/>
      <c r="D105" s="81"/>
      <c r="E105" s="81"/>
      <c r="F105" s="81"/>
      <c r="G105" s="81"/>
      <c r="H105" s="105"/>
      <c r="I105" s="81">
        <v>98</v>
      </c>
      <c r="J105" s="105"/>
      <c r="K105" s="81"/>
      <c r="L105" s="81"/>
      <c r="M105" s="106"/>
      <c r="P105" s="99"/>
      <c r="Q105" s="99"/>
    </row>
    <row r="106" spans="2:17" x14ac:dyDescent="0.3">
      <c r="B106" s="81"/>
      <c r="C106" s="81"/>
      <c r="D106" s="81"/>
      <c r="E106" s="81"/>
      <c r="F106" s="81"/>
      <c r="G106" s="81"/>
      <c r="H106" s="105"/>
      <c r="I106" s="81">
        <v>99</v>
      </c>
      <c r="J106" s="105"/>
      <c r="K106" s="81"/>
      <c r="L106" s="81"/>
      <c r="M106" s="106"/>
      <c r="P106" s="99"/>
      <c r="Q106" s="99"/>
    </row>
    <row r="107" spans="2:17" x14ac:dyDescent="0.3">
      <c r="B107" s="81"/>
      <c r="C107" s="81"/>
      <c r="D107" s="81"/>
      <c r="E107" s="81"/>
      <c r="F107" s="81"/>
      <c r="G107" s="81"/>
      <c r="H107" s="105"/>
      <c r="I107" s="81">
        <v>100</v>
      </c>
      <c r="J107" s="105"/>
      <c r="K107" s="81"/>
      <c r="L107" s="81"/>
      <c r="M107" s="106"/>
      <c r="P107" s="99"/>
      <c r="Q107" s="99"/>
    </row>
    <row r="108" spans="2:17" x14ac:dyDescent="0.3">
      <c r="B108" s="81"/>
      <c r="C108" s="81"/>
      <c r="D108" s="81"/>
      <c r="E108" s="81"/>
      <c r="F108" s="81"/>
      <c r="G108" s="81"/>
      <c r="H108" s="105"/>
      <c r="I108" s="81">
        <v>101</v>
      </c>
      <c r="J108" s="105"/>
      <c r="K108" s="81"/>
      <c r="L108" s="81"/>
      <c r="M108" s="106"/>
      <c r="P108" s="99"/>
      <c r="Q108" s="99"/>
    </row>
    <row r="109" spans="2:17" x14ac:dyDescent="0.3">
      <c r="B109" s="81"/>
      <c r="C109" s="81"/>
      <c r="D109" s="81"/>
      <c r="E109" s="81"/>
      <c r="F109" s="81"/>
      <c r="G109" s="81"/>
      <c r="H109" s="105"/>
      <c r="I109" s="81">
        <v>102</v>
      </c>
      <c r="J109" s="105"/>
      <c r="K109" s="81"/>
      <c r="L109" s="81"/>
      <c r="M109" s="106"/>
      <c r="P109" s="99"/>
      <c r="Q109" s="99"/>
    </row>
    <row r="110" spans="2:17" x14ac:dyDescent="0.3">
      <c r="B110" s="81"/>
      <c r="C110" s="81"/>
      <c r="D110" s="81"/>
      <c r="E110" s="81"/>
      <c r="F110" s="81"/>
      <c r="G110" s="81"/>
      <c r="H110" s="105"/>
      <c r="I110" s="81">
        <v>103</v>
      </c>
      <c r="J110" s="105"/>
      <c r="K110" s="81"/>
      <c r="L110" s="81"/>
      <c r="M110" s="106"/>
      <c r="P110" s="99"/>
      <c r="Q110" s="99"/>
    </row>
    <row r="111" spans="2:17" x14ac:dyDescent="0.3">
      <c r="B111" s="81"/>
      <c r="C111" s="81"/>
      <c r="D111" s="81"/>
      <c r="E111" s="81"/>
      <c r="F111" s="81"/>
      <c r="G111" s="81"/>
      <c r="H111" s="105"/>
      <c r="I111" s="81">
        <v>104</v>
      </c>
      <c r="J111" s="105"/>
      <c r="K111" s="81"/>
      <c r="L111" s="81"/>
      <c r="M111" s="106"/>
      <c r="P111" s="99"/>
      <c r="Q111" s="99"/>
    </row>
    <row r="112" spans="2:17" x14ac:dyDescent="0.3">
      <c r="B112" s="81"/>
      <c r="C112" s="81"/>
      <c r="D112" s="81"/>
      <c r="E112" s="81"/>
      <c r="F112" s="81"/>
      <c r="G112" s="81"/>
      <c r="H112" s="105"/>
      <c r="I112" s="81">
        <v>105</v>
      </c>
      <c r="J112" s="105"/>
      <c r="K112" s="81"/>
      <c r="L112" s="81"/>
      <c r="M112" s="106"/>
      <c r="P112" s="99"/>
      <c r="Q112" s="99"/>
    </row>
    <row r="113" spans="2:17" x14ac:dyDescent="0.3">
      <c r="B113" s="81"/>
      <c r="C113" s="81"/>
      <c r="D113" s="81"/>
      <c r="E113" s="81"/>
      <c r="F113" s="81"/>
      <c r="G113" s="81"/>
      <c r="H113" s="105"/>
      <c r="I113" s="81">
        <v>106</v>
      </c>
      <c r="J113" s="105"/>
      <c r="K113" s="81"/>
      <c r="L113" s="81"/>
      <c r="M113" s="106"/>
      <c r="P113" s="99"/>
      <c r="Q113" s="99"/>
    </row>
    <row r="114" spans="2:17" x14ac:dyDescent="0.3">
      <c r="B114" s="81"/>
      <c r="C114" s="81"/>
      <c r="D114" s="81"/>
      <c r="E114" s="81"/>
      <c r="F114" s="81"/>
      <c r="G114" s="81"/>
      <c r="H114" s="105"/>
      <c r="I114" s="81">
        <v>107</v>
      </c>
      <c r="J114" s="105"/>
      <c r="K114" s="81"/>
      <c r="L114" s="81"/>
      <c r="M114" s="106"/>
      <c r="P114" s="99"/>
      <c r="Q114" s="99"/>
    </row>
    <row r="115" spans="2:17" x14ac:dyDescent="0.3">
      <c r="B115" s="81"/>
      <c r="C115" s="81"/>
      <c r="D115" s="81"/>
      <c r="E115" s="81"/>
      <c r="F115" s="81"/>
      <c r="G115" s="81"/>
      <c r="H115" s="105"/>
      <c r="I115" s="81">
        <v>108</v>
      </c>
      <c r="J115" s="105"/>
      <c r="K115" s="81"/>
      <c r="L115" s="81"/>
      <c r="M115" s="106"/>
      <c r="P115" s="99"/>
      <c r="Q115" s="99"/>
    </row>
    <row r="116" spans="2:17" x14ac:dyDescent="0.3">
      <c r="B116" s="81"/>
      <c r="C116" s="81"/>
      <c r="D116" s="81"/>
      <c r="E116" s="81"/>
      <c r="F116" s="81"/>
      <c r="G116" s="81"/>
      <c r="H116" s="105"/>
      <c r="I116" s="81">
        <v>109</v>
      </c>
      <c r="J116" s="105"/>
      <c r="K116" s="81"/>
      <c r="L116" s="81"/>
      <c r="M116" s="106"/>
      <c r="P116" s="99"/>
      <c r="Q116" s="99"/>
    </row>
    <row r="117" spans="2:17" x14ac:dyDescent="0.3">
      <c r="B117" s="81"/>
      <c r="C117" s="81"/>
      <c r="D117" s="81"/>
      <c r="E117" s="81"/>
      <c r="F117" s="81"/>
      <c r="G117" s="81"/>
      <c r="H117" s="105"/>
      <c r="I117" s="81">
        <v>110</v>
      </c>
      <c r="J117" s="105"/>
      <c r="K117" s="81"/>
      <c r="L117" s="81"/>
      <c r="M117" s="106"/>
      <c r="P117" s="99"/>
      <c r="Q117" s="99"/>
    </row>
    <row r="118" spans="2:17" x14ac:dyDescent="0.3">
      <c r="B118" s="81"/>
      <c r="C118" s="81"/>
      <c r="D118" s="81"/>
      <c r="E118" s="81"/>
      <c r="F118" s="81"/>
      <c r="G118" s="81"/>
      <c r="H118" s="105"/>
      <c r="I118" s="81">
        <v>111</v>
      </c>
      <c r="J118" s="105"/>
      <c r="K118" s="81"/>
      <c r="L118" s="81"/>
      <c r="M118" s="106"/>
      <c r="P118" s="99"/>
      <c r="Q118" s="99"/>
    </row>
    <row r="119" spans="2:17" x14ac:dyDescent="0.3">
      <c r="B119" s="81"/>
      <c r="C119" s="81"/>
      <c r="D119" s="81"/>
      <c r="E119" s="81"/>
      <c r="F119" s="81"/>
      <c r="G119" s="81"/>
      <c r="H119" s="105"/>
      <c r="I119" s="81">
        <v>112</v>
      </c>
      <c r="J119" s="105"/>
      <c r="K119" s="81"/>
      <c r="L119" s="81"/>
      <c r="M119" s="106"/>
      <c r="P119" s="99"/>
      <c r="Q119" s="99"/>
    </row>
    <row r="120" spans="2:17" x14ac:dyDescent="0.3">
      <c r="B120" s="81"/>
      <c r="C120" s="81"/>
      <c r="D120" s="81"/>
      <c r="E120" s="81"/>
      <c r="F120" s="81"/>
      <c r="G120" s="81"/>
      <c r="H120" s="105"/>
      <c r="I120" s="81">
        <v>113</v>
      </c>
      <c r="J120" s="105"/>
      <c r="K120" s="81"/>
      <c r="L120" s="81"/>
      <c r="M120" s="106"/>
      <c r="P120" s="99"/>
      <c r="Q120" s="99"/>
    </row>
    <row r="121" spans="2:17" x14ac:dyDescent="0.3">
      <c r="B121" s="81"/>
      <c r="C121" s="81"/>
      <c r="D121" s="81"/>
      <c r="E121" s="81"/>
      <c r="F121" s="81"/>
      <c r="G121" s="81"/>
      <c r="H121" s="105"/>
      <c r="I121" s="81">
        <v>114</v>
      </c>
      <c r="J121" s="105"/>
      <c r="K121" s="81"/>
      <c r="L121" s="81"/>
      <c r="M121" s="106"/>
      <c r="P121" s="99"/>
      <c r="Q121" s="99"/>
    </row>
    <row r="122" spans="2:17" x14ac:dyDescent="0.3">
      <c r="B122" s="81"/>
      <c r="C122" s="81"/>
      <c r="D122" s="81"/>
      <c r="E122" s="81"/>
      <c r="F122" s="81"/>
      <c r="G122" s="81"/>
      <c r="H122" s="105"/>
      <c r="I122" s="81">
        <v>115</v>
      </c>
      <c r="J122" s="105"/>
      <c r="K122" s="81"/>
      <c r="L122" s="81"/>
      <c r="M122" s="106"/>
      <c r="P122" s="99"/>
      <c r="Q122" s="99"/>
    </row>
    <row r="123" spans="2:17" x14ac:dyDescent="0.3">
      <c r="B123" s="81"/>
      <c r="C123" s="81"/>
      <c r="D123" s="81"/>
      <c r="E123" s="81"/>
      <c r="F123" s="81"/>
      <c r="G123" s="81"/>
      <c r="H123" s="105"/>
      <c r="I123" s="81">
        <v>116</v>
      </c>
      <c r="J123" s="105"/>
      <c r="K123" s="81"/>
      <c r="L123" s="81"/>
      <c r="M123" s="106"/>
      <c r="P123" s="99"/>
      <c r="Q123" s="99"/>
    </row>
    <row r="124" spans="2:17" x14ac:dyDescent="0.3">
      <c r="B124" s="81"/>
      <c r="C124" s="81"/>
      <c r="D124" s="81"/>
      <c r="E124" s="81"/>
      <c r="F124" s="81"/>
      <c r="G124" s="81"/>
      <c r="H124" s="105"/>
      <c r="I124" s="81">
        <v>117</v>
      </c>
      <c r="J124" s="105"/>
      <c r="K124" s="81"/>
      <c r="L124" s="81"/>
      <c r="M124" s="106"/>
      <c r="P124" s="99"/>
      <c r="Q124" s="99"/>
    </row>
    <row r="125" spans="2:17" x14ac:dyDescent="0.3">
      <c r="B125" s="81"/>
      <c r="C125" s="81"/>
      <c r="D125" s="81"/>
      <c r="E125" s="81"/>
      <c r="F125" s="81"/>
      <c r="G125" s="81"/>
      <c r="H125" s="105"/>
      <c r="I125" s="81">
        <v>118</v>
      </c>
      <c r="J125" s="105"/>
      <c r="K125" s="81"/>
      <c r="L125" s="81"/>
      <c r="M125" s="106"/>
      <c r="P125" s="99"/>
      <c r="Q125" s="99"/>
    </row>
    <row r="126" spans="2:17" x14ac:dyDescent="0.3">
      <c r="B126" s="81"/>
      <c r="C126" s="81"/>
      <c r="D126" s="81"/>
      <c r="E126" s="81"/>
      <c r="F126" s="81"/>
      <c r="G126" s="81"/>
      <c r="H126" s="105"/>
      <c r="I126" s="81">
        <v>119</v>
      </c>
      <c r="J126" s="105"/>
      <c r="K126" s="81"/>
      <c r="L126" s="81"/>
      <c r="M126" s="106"/>
      <c r="P126" s="99"/>
      <c r="Q126" s="99"/>
    </row>
    <row r="127" spans="2:17" x14ac:dyDescent="0.3">
      <c r="B127" s="81"/>
      <c r="C127" s="81"/>
      <c r="D127" s="81"/>
      <c r="E127" s="81"/>
      <c r="F127" s="81"/>
      <c r="G127" s="81"/>
      <c r="H127" s="105"/>
      <c r="I127" s="81">
        <v>120</v>
      </c>
      <c r="J127" s="105"/>
      <c r="K127" s="81"/>
      <c r="L127" s="81"/>
      <c r="M127" s="106"/>
      <c r="P127" s="99"/>
      <c r="Q127" s="99"/>
    </row>
    <row r="128" spans="2:17" x14ac:dyDescent="0.3">
      <c r="B128" s="81"/>
      <c r="C128" s="81"/>
      <c r="D128" s="81"/>
      <c r="E128" s="81"/>
      <c r="F128" s="81"/>
      <c r="G128" s="81"/>
      <c r="H128" s="105"/>
      <c r="I128" s="81">
        <v>121</v>
      </c>
      <c r="J128" s="105"/>
      <c r="K128" s="81"/>
      <c r="L128" s="81"/>
      <c r="M128" s="106"/>
      <c r="P128" s="99"/>
      <c r="Q128" s="99"/>
    </row>
    <row r="129" spans="2:17" x14ac:dyDescent="0.3">
      <c r="B129" s="81"/>
      <c r="C129" s="81"/>
      <c r="D129" s="81"/>
      <c r="E129" s="81"/>
      <c r="F129" s="81"/>
      <c r="G129" s="81"/>
      <c r="H129" s="105"/>
      <c r="I129" s="81">
        <v>122</v>
      </c>
      <c r="J129" s="105"/>
      <c r="K129" s="81"/>
      <c r="L129" s="81"/>
      <c r="M129" s="106"/>
      <c r="P129" s="99"/>
      <c r="Q129" s="99"/>
    </row>
    <row r="130" spans="2:17" x14ac:dyDescent="0.3">
      <c r="B130" s="81"/>
      <c r="C130" s="81"/>
      <c r="D130" s="81"/>
      <c r="E130" s="81"/>
      <c r="F130" s="81"/>
      <c r="G130" s="81"/>
      <c r="H130" s="105"/>
      <c r="I130" s="81">
        <v>123</v>
      </c>
      <c r="J130" s="105"/>
      <c r="K130" s="81"/>
      <c r="L130" s="81"/>
      <c r="M130" s="106"/>
      <c r="P130" s="99"/>
      <c r="Q130" s="99"/>
    </row>
    <row r="131" spans="2:17" x14ac:dyDescent="0.3">
      <c r="B131" s="81"/>
      <c r="C131" s="81"/>
      <c r="D131" s="81"/>
      <c r="E131" s="81"/>
      <c r="F131" s="81"/>
      <c r="G131" s="81"/>
      <c r="H131" s="105"/>
      <c r="I131" s="81">
        <v>124</v>
      </c>
      <c r="J131" s="105"/>
      <c r="K131" s="81"/>
      <c r="L131" s="81"/>
      <c r="M131" s="106"/>
      <c r="P131" s="99"/>
      <c r="Q131" s="99"/>
    </row>
    <row r="132" spans="2:17" x14ac:dyDescent="0.3">
      <c r="B132" s="81"/>
      <c r="C132" s="81"/>
      <c r="D132" s="81"/>
      <c r="E132" s="81"/>
      <c r="F132" s="81"/>
      <c r="G132" s="81"/>
      <c r="H132" s="105"/>
      <c r="I132" s="81">
        <v>125</v>
      </c>
      <c r="J132" s="105"/>
      <c r="K132" s="81"/>
      <c r="L132" s="81"/>
      <c r="M132" s="106"/>
      <c r="P132" s="99"/>
      <c r="Q132" s="99"/>
    </row>
    <row r="133" spans="2:17" x14ac:dyDescent="0.3">
      <c r="B133" s="81"/>
      <c r="C133" s="81"/>
      <c r="D133" s="81"/>
      <c r="E133" s="81"/>
      <c r="F133" s="81"/>
      <c r="G133" s="81"/>
      <c r="H133" s="105"/>
      <c r="I133" s="81">
        <v>126</v>
      </c>
      <c r="J133" s="105"/>
      <c r="K133" s="81"/>
      <c r="L133" s="81"/>
      <c r="M133" s="106"/>
      <c r="P133" s="99"/>
      <c r="Q133" s="99"/>
    </row>
    <row r="134" spans="2:17" x14ac:dyDescent="0.3">
      <c r="B134" s="81"/>
      <c r="C134" s="81"/>
      <c r="D134" s="81"/>
      <c r="E134" s="81"/>
      <c r="F134" s="81"/>
      <c r="G134" s="81"/>
      <c r="H134" s="105"/>
      <c r="I134" s="81">
        <v>127</v>
      </c>
      <c r="J134" s="105"/>
      <c r="K134" s="81"/>
      <c r="L134" s="81"/>
      <c r="M134" s="106"/>
      <c r="P134" s="99"/>
      <c r="Q134" s="99"/>
    </row>
    <row r="135" spans="2:17" x14ac:dyDescent="0.3">
      <c r="B135" s="81"/>
      <c r="C135" s="81"/>
      <c r="D135" s="81"/>
      <c r="E135" s="81"/>
      <c r="F135" s="81"/>
      <c r="G135" s="81"/>
      <c r="H135" s="105"/>
      <c r="I135" s="81">
        <v>128</v>
      </c>
      <c r="J135" s="105"/>
      <c r="K135" s="81"/>
      <c r="L135" s="81"/>
      <c r="M135" s="106"/>
      <c r="P135" s="99"/>
      <c r="Q135" s="99"/>
    </row>
    <row r="136" spans="2:17" x14ac:dyDescent="0.3">
      <c r="B136" s="81"/>
      <c r="C136" s="81"/>
      <c r="D136" s="81"/>
      <c r="E136" s="81"/>
      <c r="F136" s="81"/>
      <c r="G136" s="81"/>
      <c r="H136" s="105"/>
      <c r="I136" s="81">
        <v>129</v>
      </c>
      <c r="J136" s="105"/>
      <c r="K136" s="81"/>
      <c r="L136" s="81"/>
      <c r="M136" s="106"/>
      <c r="P136" s="99"/>
      <c r="Q136" s="99"/>
    </row>
    <row r="137" spans="2:17" x14ac:dyDescent="0.3">
      <c r="B137" s="81"/>
      <c r="C137" s="81"/>
      <c r="D137" s="81"/>
      <c r="E137" s="81"/>
      <c r="F137" s="81"/>
      <c r="G137" s="81"/>
      <c r="H137" s="105"/>
      <c r="I137" s="81">
        <v>130</v>
      </c>
      <c r="J137" s="105"/>
      <c r="K137" s="81"/>
      <c r="L137" s="81"/>
      <c r="M137" s="106"/>
      <c r="P137" s="99"/>
      <c r="Q137" s="99"/>
    </row>
    <row r="138" spans="2:17" x14ac:dyDescent="0.3">
      <c r="B138" s="81"/>
      <c r="C138" s="81"/>
      <c r="D138" s="81"/>
      <c r="E138" s="81"/>
      <c r="F138" s="81"/>
      <c r="G138" s="81"/>
      <c r="H138" s="105"/>
      <c r="I138" s="81">
        <v>131</v>
      </c>
      <c r="J138" s="105"/>
      <c r="K138" s="81"/>
      <c r="L138" s="81"/>
      <c r="M138" s="106"/>
      <c r="P138" s="99"/>
      <c r="Q138" s="99"/>
    </row>
    <row r="139" spans="2:17" x14ac:dyDescent="0.3">
      <c r="B139" s="81"/>
      <c r="C139" s="81"/>
      <c r="D139" s="81"/>
      <c r="E139" s="81"/>
      <c r="F139" s="81"/>
      <c r="G139" s="81"/>
      <c r="H139" s="105"/>
      <c r="I139" s="81">
        <v>132</v>
      </c>
      <c r="J139" s="105"/>
      <c r="K139" s="81"/>
      <c r="L139" s="81"/>
      <c r="M139" s="106"/>
      <c r="P139" s="99"/>
      <c r="Q139" s="99"/>
    </row>
    <row r="140" spans="2:17" x14ac:dyDescent="0.3">
      <c r="B140" s="81"/>
      <c r="C140" s="81"/>
      <c r="D140" s="81"/>
      <c r="E140" s="81"/>
      <c r="F140" s="81"/>
      <c r="G140" s="81"/>
      <c r="H140" s="105"/>
      <c r="I140" s="81">
        <v>133</v>
      </c>
      <c r="J140" s="105"/>
      <c r="K140" s="81"/>
      <c r="L140" s="81"/>
      <c r="M140" s="106"/>
      <c r="P140" s="99"/>
      <c r="Q140" s="99"/>
    </row>
    <row r="141" spans="2:17" x14ac:dyDescent="0.3">
      <c r="B141" s="81"/>
      <c r="C141" s="81"/>
      <c r="D141" s="81"/>
      <c r="E141" s="81"/>
      <c r="F141" s="81"/>
      <c r="G141" s="81"/>
      <c r="H141" s="105"/>
      <c r="I141" s="81">
        <v>134</v>
      </c>
      <c r="J141" s="105"/>
      <c r="K141" s="81"/>
      <c r="L141" s="81"/>
      <c r="M141" s="106"/>
      <c r="P141" s="99"/>
      <c r="Q141" s="99"/>
    </row>
    <row r="142" spans="2:17" x14ac:dyDescent="0.3">
      <c r="B142" s="81"/>
      <c r="C142" s="81"/>
      <c r="D142" s="81"/>
      <c r="E142" s="81"/>
      <c r="F142" s="81"/>
      <c r="G142" s="81"/>
      <c r="H142" s="105"/>
      <c r="I142" s="81">
        <v>135</v>
      </c>
      <c r="J142" s="105"/>
      <c r="K142" s="81"/>
      <c r="L142" s="81"/>
      <c r="M142" s="106"/>
      <c r="P142" s="99"/>
      <c r="Q142" s="99"/>
    </row>
    <row r="143" spans="2:17" x14ac:dyDescent="0.3">
      <c r="B143" s="81"/>
      <c r="C143" s="81"/>
      <c r="D143" s="81"/>
      <c r="E143" s="81"/>
      <c r="F143" s="81"/>
      <c r="G143" s="81"/>
      <c r="H143" s="105"/>
      <c r="I143" s="81">
        <v>136</v>
      </c>
      <c r="J143" s="105"/>
      <c r="K143" s="81"/>
      <c r="L143" s="81"/>
      <c r="M143" s="106"/>
      <c r="P143" s="99"/>
      <c r="Q143" s="99"/>
    </row>
    <row r="144" spans="2:17" x14ac:dyDescent="0.3">
      <c r="B144" s="81"/>
      <c r="C144" s="81"/>
      <c r="D144" s="81"/>
      <c r="E144" s="81"/>
      <c r="F144" s="81"/>
      <c r="G144" s="81"/>
      <c r="H144" s="105"/>
      <c r="I144" s="81">
        <v>137</v>
      </c>
      <c r="J144" s="105"/>
      <c r="K144" s="81"/>
      <c r="L144" s="81"/>
      <c r="M144" s="106"/>
      <c r="P144" s="99"/>
      <c r="Q144" s="99"/>
    </row>
    <row r="145" spans="2:17" x14ac:dyDescent="0.3">
      <c r="B145" s="81"/>
      <c r="C145" s="81"/>
      <c r="D145" s="81"/>
      <c r="E145" s="81"/>
      <c r="F145" s="81"/>
      <c r="G145" s="81"/>
      <c r="H145" s="105"/>
      <c r="I145" s="81">
        <v>138</v>
      </c>
      <c r="J145" s="105"/>
      <c r="K145" s="81"/>
      <c r="L145" s="81"/>
      <c r="M145" s="106"/>
      <c r="P145" s="99"/>
      <c r="Q145" s="99"/>
    </row>
    <row r="146" spans="2:17" x14ac:dyDescent="0.3">
      <c r="B146" s="81"/>
      <c r="C146" s="81"/>
      <c r="D146" s="81"/>
      <c r="E146" s="81"/>
      <c r="F146" s="81"/>
      <c r="G146" s="81"/>
      <c r="H146" s="105"/>
      <c r="I146" s="81">
        <v>139</v>
      </c>
      <c r="J146" s="105"/>
      <c r="K146" s="81"/>
      <c r="L146" s="81"/>
      <c r="M146" s="106"/>
      <c r="P146" s="99"/>
      <c r="Q146" s="99"/>
    </row>
    <row r="147" spans="2:17" x14ac:dyDescent="0.3">
      <c r="B147" s="81"/>
      <c r="C147" s="81"/>
      <c r="D147" s="81"/>
      <c r="E147" s="81"/>
      <c r="F147" s="81"/>
      <c r="G147" s="81"/>
      <c r="H147" s="105"/>
      <c r="I147" s="81">
        <v>140</v>
      </c>
      <c r="J147" s="105"/>
      <c r="K147" s="81"/>
      <c r="L147" s="81"/>
      <c r="M147" s="106"/>
      <c r="P147" s="99"/>
      <c r="Q147" s="99"/>
    </row>
    <row r="148" spans="2:17" x14ac:dyDescent="0.3">
      <c r="B148" s="81"/>
      <c r="C148" s="81"/>
      <c r="D148" s="81"/>
      <c r="E148" s="81"/>
      <c r="F148" s="81"/>
      <c r="G148" s="81"/>
      <c r="H148" s="105"/>
      <c r="I148" s="81">
        <v>141</v>
      </c>
      <c r="J148" s="105"/>
      <c r="K148" s="81"/>
      <c r="L148" s="81"/>
      <c r="M148" s="106"/>
      <c r="P148" s="99"/>
      <c r="Q148" s="99"/>
    </row>
    <row r="149" spans="2:17" x14ac:dyDescent="0.3">
      <c r="B149" s="81"/>
      <c r="C149" s="81"/>
      <c r="D149" s="81"/>
      <c r="E149" s="81"/>
      <c r="F149" s="81"/>
      <c r="G149" s="81"/>
      <c r="H149" s="105"/>
      <c r="I149" s="81">
        <v>142</v>
      </c>
      <c r="J149" s="105"/>
      <c r="K149" s="81"/>
      <c r="L149" s="81"/>
      <c r="M149" s="106"/>
      <c r="P149" s="99"/>
      <c r="Q149" s="99"/>
    </row>
    <row r="150" spans="2:17" x14ac:dyDescent="0.3">
      <c r="B150" s="81"/>
      <c r="C150" s="81"/>
      <c r="D150" s="81"/>
      <c r="E150" s="81"/>
      <c r="F150" s="81"/>
      <c r="G150" s="81"/>
      <c r="H150" s="105"/>
      <c r="I150" s="81">
        <v>143</v>
      </c>
      <c r="J150" s="105"/>
      <c r="K150" s="81"/>
      <c r="L150" s="81"/>
      <c r="M150" s="106"/>
      <c r="P150" s="99"/>
      <c r="Q150" s="99"/>
    </row>
    <row r="151" spans="2:17" x14ac:dyDescent="0.3">
      <c r="B151" s="81"/>
      <c r="C151" s="81"/>
      <c r="D151" s="81"/>
      <c r="E151" s="81"/>
      <c r="F151" s="81"/>
      <c r="G151" s="81"/>
      <c r="H151" s="105"/>
      <c r="I151" s="81">
        <v>144</v>
      </c>
      <c r="J151" s="105"/>
      <c r="K151" s="81"/>
      <c r="L151" s="81"/>
      <c r="M151" s="106"/>
      <c r="P151" s="99"/>
      <c r="Q151" s="99"/>
    </row>
    <row r="152" spans="2:17" x14ac:dyDescent="0.3">
      <c r="B152" s="81"/>
      <c r="C152" s="81"/>
      <c r="D152" s="81"/>
      <c r="E152" s="81"/>
      <c r="F152" s="81"/>
      <c r="G152" s="81"/>
      <c r="H152" s="105"/>
      <c r="I152" s="81"/>
      <c r="J152" s="105"/>
      <c r="K152" s="81"/>
      <c r="L152" s="81"/>
      <c r="M152" s="106"/>
      <c r="P152" s="99"/>
      <c r="Q152" s="99"/>
    </row>
    <row r="153" spans="2:17" x14ac:dyDescent="0.3">
      <c r="B153" s="81"/>
      <c r="C153" s="81"/>
      <c r="D153" s="81"/>
      <c r="E153" s="81"/>
      <c r="F153" s="81"/>
      <c r="G153" s="81"/>
      <c r="H153" s="105"/>
      <c r="I153" s="81"/>
      <c r="J153" s="105"/>
      <c r="K153" s="81"/>
      <c r="L153" s="81"/>
      <c r="M153" s="106"/>
      <c r="P153" s="99"/>
      <c r="Q153" s="99"/>
    </row>
    <row r="154" spans="2:17" x14ac:dyDescent="0.3">
      <c r="B154" s="81"/>
      <c r="C154" s="81"/>
      <c r="D154" s="81"/>
      <c r="E154" s="81"/>
      <c r="F154" s="81"/>
      <c r="G154" s="81"/>
      <c r="H154" s="105"/>
      <c r="I154" s="81"/>
      <c r="J154" s="105"/>
      <c r="K154" s="81"/>
      <c r="L154" s="81"/>
      <c r="M154" s="106"/>
      <c r="P154" s="99"/>
      <c r="Q154" s="99"/>
    </row>
    <row r="155" spans="2:17" x14ac:dyDescent="0.3">
      <c r="B155" s="81"/>
      <c r="C155" s="81"/>
      <c r="D155" s="81"/>
      <c r="E155" s="81"/>
      <c r="F155" s="81"/>
      <c r="G155" s="81"/>
      <c r="H155" s="105"/>
      <c r="I155" s="81"/>
      <c r="J155" s="105"/>
      <c r="K155" s="81"/>
      <c r="L155" s="81"/>
      <c r="M155" s="106"/>
      <c r="P155" s="99"/>
      <c r="Q155" s="99"/>
    </row>
    <row r="156" spans="2:17" x14ac:dyDescent="0.3">
      <c r="B156" s="81"/>
      <c r="C156" s="81"/>
      <c r="D156" s="81"/>
      <c r="E156" s="81"/>
      <c r="F156" s="81"/>
      <c r="G156" s="81"/>
      <c r="H156" s="105"/>
      <c r="I156" s="81"/>
      <c r="J156" s="105"/>
      <c r="K156" s="81"/>
      <c r="L156" s="81"/>
      <c r="M156" s="106"/>
      <c r="P156" s="99"/>
      <c r="Q156" s="99"/>
    </row>
    <row r="157" spans="2:17" x14ac:dyDescent="0.3">
      <c r="B157" s="81"/>
      <c r="C157" s="81"/>
      <c r="D157" s="81"/>
      <c r="E157" s="81"/>
      <c r="F157" s="81"/>
      <c r="G157" s="81"/>
      <c r="H157" s="105"/>
      <c r="I157" s="81"/>
      <c r="J157" s="105"/>
      <c r="K157" s="81"/>
      <c r="L157" s="81"/>
      <c r="M157" s="106"/>
      <c r="P157" s="99"/>
      <c r="Q157" s="99"/>
    </row>
    <row r="158" spans="2:17" x14ac:dyDescent="0.3">
      <c r="B158" s="81"/>
      <c r="C158" s="81"/>
      <c r="D158" s="81"/>
      <c r="E158" s="81"/>
      <c r="F158" s="81"/>
      <c r="G158" s="81"/>
      <c r="H158" s="105"/>
      <c r="I158" s="81"/>
      <c r="J158" s="105"/>
      <c r="K158" s="81"/>
      <c r="L158" s="81"/>
      <c r="M158" s="106"/>
      <c r="P158" s="99"/>
      <c r="Q158" s="99"/>
    </row>
    <row r="159" spans="2:17" x14ac:dyDescent="0.3">
      <c r="B159" s="81"/>
      <c r="C159" s="81"/>
      <c r="D159" s="81"/>
      <c r="E159" s="81"/>
      <c r="F159" s="81"/>
      <c r="G159" s="81"/>
      <c r="H159" s="105"/>
      <c r="I159" s="81"/>
      <c r="J159" s="105"/>
      <c r="K159" s="81"/>
      <c r="L159" s="81"/>
      <c r="M159" s="106"/>
      <c r="P159" s="99"/>
      <c r="Q159" s="99"/>
    </row>
    <row r="160" spans="2:17" x14ac:dyDescent="0.3">
      <c r="B160" s="81"/>
      <c r="C160" s="81"/>
      <c r="D160" s="81"/>
      <c r="E160" s="81"/>
      <c r="F160" s="81"/>
      <c r="G160" s="81"/>
      <c r="H160" s="105"/>
      <c r="I160" s="81"/>
      <c r="J160" s="105"/>
      <c r="K160" s="81"/>
      <c r="L160" s="81"/>
      <c r="M160" s="106"/>
      <c r="P160" s="99"/>
      <c r="Q160" s="99"/>
    </row>
    <row r="161" spans="2:17" x14ac:dyDescent="0.3">
      <c r="B161" s="81"/>
      <c r="C161" s="81"/>
      <c r="D161" s="81"/>
      <c r="E161" s="81"/>
      <c r="F161" s="81"/>
      <c r="G161" s="81"/>
      <c r="H161" s="105"/>
      <c r="I161" s="81"/>
      <c r="J161" s="105"/>
      <c r="K161" s="81"/>
      <c r="L161" s="81"/>
      <c r="M161" s="106"/>
      <c r="P161" s="99"/>
      <c r="Q161" s="99"/>
    </row>
    <row r="162" spans="2:17" x14ac:dyDescent="0.3">
      <c r="B162" s="81"/>
      <c r="C162" s="81"/>
      <c r="D162" s="81"/>
      <c r="E162" s="81"/>
      <c r="F162" s="81"/>
      <c r="G162" s="81"/>
      <c r="H162" s="105"/>
      <c r="I162" s="81"/>
      <c r="J162" s="105"/>
      <c r="K162" s="81"/>
      <c r="L162" s="81"/>
      <c r="M162" s="106"/>
      <c r="P162" s="99"/>
      <c r="Q162" s="99"/>
    </row>
    <row r="163" spans="2:17" x14ac:dyDescent="0.3">
      <c r="B163" s="81"/>
      <c r="C163" s="81"/>
      <c r="D163" s="81"/>
      <c r="E163" s="81"/>
      <c r="F163" s="81"/>
      <c r="G163" s="81"/>
      <c r="H163" s="105"/>
      <c r="I163" s="81"/>
      <c r="J163" s="105"/>
      <c r="K163" s="81"/>
      <c r="L163" s="81"/>
      <c r="M163" s="106"/>
      <c r="P163" s="99"/>
      <c r="Q163" s="99"/>
    </row>
    <row r="164" spans="2:17" x14ac:dyDescent="0.3">
      <c r="B164" s="81"/>
      <c r="C164" s="81"/>
      <c r="D164" s="81"/>
      <c r="E164" s="81"/>
      <c r="F164" s="81"/>
      <c r="G164" s="81"/>
      <c r="H164" s="105"/>
      <c r="I164" s="81"/>
      <c r="J164" s="105"/>
      <c r="K164" s="81"/>
      <c r="L164" s="81"/>
      <c r="M164" s="106"/>
      <c r="P164" s="99"/>
      <c r="Q164" s="99"/>
    </row>
    <row r="165" spans="2:17" x14ac:dyDescent="0.3">
      <c r="B165" s="81"/>
      <c r="C165" s="81"/>
      <c r="D165" s="81"/>
      <c r="E165" s="81"/>
      <c r="F165" s="81"/>
      <c r="G165" s="81"/>
      <c r="H165" s="105"/>
      <c r="I165" s="81"/>
      <c r="J165" s="105"/>
      <c r="K165" s="81"/>
      <c r="L165" s="81"/>
      <c r="M165" s="106"/>
      <c r="P165" s="99"/>
      <c r="Q165" s="99"/>
    </row>
    <row r="166" spans="2:17" x14ac:dyDescent="0.3">
      <c r="B166" s="81"/>
      <c r="C166" s="81"/>
      <c r="D166" s="81"/>
      <c r="E166" s="81"/>
      <c r="F166" s="81"/>
      <c r="G166" s="81"/>
      <c r="H166" s="105"/>
      <c r="I166" s="81"/>
      <c r="J166" s="105"/>
      <c r="K166" s="81"/>
      <c r="L166" s="81"/>
      <c r="M166" s="106"/>
      <c r="P166" s="99"/>
      <c r="Q166" s="99"/>
    </row>
    <row r="167" spans="2:17" x14ac:dyDescent="0.3">
      <c r="B167" s="81"/>
      <c r="C167" s="81"/>
      <c r="D167" s="81"/>
      <c r="E167" s="81"/>
      <c r="F167" s="81"/>
      <c r="G167" s="81"/>
      <c r="H167" s="105"/>
      <c r="I167" s="81"/>
      <c r="J167" s="105"/>
      <c r="K167" s="81"/>
      <c r="L167" s="81"/>
      <c r="M167" s="106"/>
      <c r="P167" s="99"/>
      <c r="Q167" s="99"/>
    </row>
    <row r="168" spans="2:17" x14ac:dyDescent="0.3">
      <c r="B168" s="81"/>
      <c r="C168" s="81"/>
      <c r="D168" s="81"/>
      <c r="E168" s="81"/>
      <c r="F168" s="81"/>
      <c r="G168" s="81"/>
      <c r="H168" s="105"/>
      <c r="I168" s="81"/>
      <c r="J168" s="105"/>
      <c r="K168" s="81"/>
      <c r="L168" s="81"/>
      <c r="M168" s="106"/>
      <c r="P168" s="99"/>
      <c r="Q168" s="99"/>
    </row>
    <row r="169" spans="2:17" x14ac:dyDescent="0.3">
      <c r="B169" s="81"/>
      <c r="C169" s="81"/>
      <c r="D169" s="81"/>
      <c r="E169" s="81"/>
      <c r="F169" s="81"/>
      <c r="G169" s="81"/>
      <c r="H169" s="105"/>
      <c r="I169" s="81"/>
      <c r="J169" s="105"/>
      <c r="K169" s="81"/>
      <c r="L169" s="81"/>
      <c r="M169" s="106"/>
      <c r="P169" s="99"/>
      <c r="Q169" s="99"/>
    </row>
    <row r="170" spans="2:17" x14ac:dyDescent="0.3">
      <c r="B170" s="81"/>
      <c r="C170" s="81"/>
      <c r="D170" s="81"/>
      <c r="E170" s="81"/>
      <c r="F170" s="81"/>
      <c r="G170" s="81"/>
      <c r="H170" s="105"/>
      <c r="I170" s="81"/>
      <c r="J170" s="105"/>
      <c r="K170" s="81"/>
      <c r="L170" s="81"/>
      <c r="M170" s="106"/>
      <c r="P170" s="99"/>
      <c r="Q170" s="99"/>
    </row>
    <row r="171" spans="2:17" x14ac:dyDescent="0.3">
      <c r="B171" s="81"/>
      <c r="C171" s="81"/>
      <c r="D171" s="81"/>
      <c r="E171" s="81"/>
      <c r="F171" s="81"/>
      <c r="G171" s="81"/>
      <c r="H171" s="105"/>
      <c r="I171" s="81"/>
      <c r="J171" s="105"/>
      <c r="K171" s="81"/>
      <c r="L171" s="81"/>
      <c r="M171" s="106"/>
      <c r="P171" s="99"/>
      <c r="Q171" s="99"/>
    </row>
    <row r="172" spans="2:17" x14ac:dyDescent="0.3">
      <c r="B172" s="81"/>
      <c r="C172" s="81"/>
      <c r="D172" s="81"/>
      <c r="E172" s="81"/>
      <c r="F172" s="81"/>
      <c r="G172" s="81"/>
      <c r="H172" s="105"/>
      <c r="I172" s="81"/>
      <c r="J172" s="105"/>
      <c r="K172" s="81"/>
      <c r="L172" s="81"/>
      <c r="M172" s="106"/>
      <c r="P172" s="99"/>
      <c r="Q172" s="99"/>
    </row>
    <row r="173" spans="2:17" x14ac:dyDescent="0.3">
      <c r="B173" s="81"/>
      <c r="C173" s="81"/>
      <c r="D173" s="81"/>
      <c r="E173" s="81"/>
      <c r="F173" s="81"/>
      <c r="G173" s="81"/>
      <c r="H173" s="105"/>
      <c r="I173" s="81"/>
      <c r="J173" s="105"/>
      <c r="K173" s="81"/>
      <c r="L173" s="81"/>
      <c r="M173" s="106"/>
      <c r="P173" s="99"/>
      <c r="Q173" s="99"/>
    </row>
    <row r="174" spans="2:17" x14ac:dyDescent="0.3">
      <c r="B174" s="81"/>
      <c r="C174" s="81"/>
      <c r="D174" s="81"/>
      <c r="E174" s="81"/>
      <c r="F174" s="81"/>
      <c r="G174" s="81"/>
      <c r="H174" s="105"/>
      <c r="I174" s="81"/>
      <c r="J174" s="105"/>
      <c r="K174" s="81"/>
      <c r="L174" s="81"/>
      <c r="M174" s="106"/>
      <c r="P174" s="99"/>
      <c r="Q174" s="99"/>
    </row>
    <row r="175" spans="2:17" x14ac:dyDescent="0.3">
      <c r="B175" s="81"/>
      <c r="C175" s="81"/>
      <c r="D175" s="81"/>
      <c r="E175" s="81"/>
      <c r="F175" s="81"/>
      <c r="G175" s="81"/>
      <c r="H175" s="105"/>
      <c r="I175" s="81"/>
      <c r="J175" s="105"/>
      <c r="K175" s="81"/>
      <c r="L175" s="81"/>
      <c r="M175" s="106"/>
      <c r="P175" s="99"/>
      <c r="Q175" s="99"/>
    </row>
    <row r="176" spans="2:17" x14ac:dyDescent="0.3">
      <c r="B176" s="81"/>
      <c r="C176" s="81"/>
      <c r="D176" s="81"/>
      <c r="E176" s="81"/>
      <c r="F176" s="81"/>
      <c r="G176" s="81"/>
      <c r="H176" s="105"/>
      <c r="I176" s="81"/>
      <c r="J176" s="105"/>
      <c r="K176" s="81"/>
      <c r="L176" s="81"/>
      <c r="M176" s="106"/>
      <c r="P176" s="99"/>
      <c r="Q176" s="99"/>
    </row>
    <row r="177" spans="2:17" x14ac:dyDescent="0.3">
      <c r="B177" s="81"/>
      <c r="C177" s="81"/>
      <c r="D177" s="81"/>
      <c r="E177" s="81"/>
      <c r="F177" s="81"/>
      <c r="G177" s="81"/>
      <c r="H177" s="105"/>
      <c r="I177" s="81"/>
      <c r="J177" s="105"/>
      <c r="K177" s="81"/>
      <c r="L177" s="81"/>
      <c r="M177" s="106"/>
      <c r="P177" s="99"/>
      <c r="Q177" s="99"/>
    </row>
    <row r="178" spans="2:17" x14ac:dyDescent="0.3">
      <c r="B178" s="81"/>
      <c r="C178" s="81"/>
      <c r="D178" s="81"/>
      <c r="E178" s="81"/>
      <c r="F178" s="81"/>
      <c r="G178" s="81"/>
      <c r="H178" s="105"/>
      <c r="I178" s="81"/>
      <c r="J178" s="105"/>
      <c r="K178" s="81"/>
      <c r="L178" s="81"/>
      <c r="M178" s="106"/>
      <c r="P178" s="99"/>
      <c r="Q178" s="99"/>
    </row>
    <row r="179" spans="2:17" x14ac:dyDescent="0.3">
      <c r="B179" s="81"/>
      <c r="C179" s="81"/>
      <c r="D179" s="81"/>
      <c r="E179" s="81"/>
      <c r="F179" s="81"/>
      <c r="G179" s="81"/>
      <c r="H179" s="105"/>
      <c r="I179" s="81"/>
      <c r="J179" s="105"/>
      <c r="K179" s="81"/>
      <c r="L179" s="81"/>
      <c r="M179" s="106"/>
      <c r="P179" s="99"/>
      <c r="Q179" s="99"/>
    </row>
    <row r="180" spans="2:17" x14ac:dyDescent="0.3">
      <c r="B180" s="81"/>
      <c r="C180" s="81"/>
      <c r="D180" s="81"/>
      <c r="E180" s="81"/>
      <c r="F180" s="81"/>
      <c r="G180" s="81"/>
      <c r="H180" s="105"/>
      <c r="I180" s="81"/>
      <c r="J180" s="105"/>
      <c r="K180" s="81"/>
      <c r="L180" s="81"/>
      <c r="M180" s="106"/>
      <c r="P180" s="99"/>
      <c r="Q180" s="99"/>
    </row>
    <row r="181" spans="2:17" x14ac:dyDescent="0.3">
      <c r="B181" s="81"/>
      <c r="C181" s="81"/>
      <c r="D181" s="81"/>
      <c r="E181" s="81"/>
      <c r="F181" s="81"/>
      <c r="G181" s="81"/>
      <c r="H181" s="105"/>
      <c r="I181" s="81"/>
      <c r="J181" s="105"/>
      <c r="K181" s="81"/>
      <c r="L181" s="81"/>
      <c r="M181" s="106"/>
      <c r="P181" s="99"/>
      <c r="Q181" s="99"/>
    </row>
    <row r="182" spans="2:17" x14ac:dyDescent="0.3">
      <c r="B182" s="81"/>
      <c r="C182" s="81"/>
      <c r="D182" s="81"/>
      <c r="E182" s="81"/>
      <c r="F182" s="81"/>
      <c r="G182" s="81"/>
      <c r="H182" s="105"/>
      <c r="I182" s="81"/>
      <c r="J182" s="105"/>
      <c r="K182" s="81"/>
      <c r="L182" s="81"/>
      <c r="M182" s="106"/>
      <c r="P182" s="99"/>
      <c r="Q182" s="99"/>
    </row>
    <row r="183" spans="2:17" x14ac:dyDescent="0.3">
      <c r="B183" s="81"/>
      <c r="C183" s="81"/>
      <c r="D183" s="81"/>
      <c r="E183" s="81"/>
      <c r="F183" s="81"/>
      <c r="G183" s="81"/>
      <c r="H183" s="105"/>
      <c r="I183" s="81"/>
      <c r="J183" s="105"/>
      <c r="K183" s="81"/>
      <c r="L183" s="81"/>
      <c r="M183" s="106"/>
      <c r="P183" s="99"/>
      <c r="Q183" s="99"/>
    </row>
    <row r="184" spans="2:17" x14ac:dyDescent="0.3">
      <c r="B184" s="81"/>
      <c r="C184" s="81"/>
      <c r="D184" s="81"/>
      <c r="E184" s="81"/>
      <c r="F184" s="81"/>
      <c r="G184" s="81"/>
      <c r="H184" s="105"/>
      <c r="I184" s="81"/>
      <c r="J184" s="105"/>
      <c r="K184" s="81"/>
      <c r="L184" s="81"/>
      <c r="M184" s="106"/>
      <c r="P184" s="99"/>
      <c r="Q184" s="99"/>
    </row>
    <row r="185" spans="2:17" x14ac:dyDescent="0.3">
      <c r="B185" s="81"/>
      <c r="C185" s="81"/>
      <c r="D185" s="81"/>
      <c r="E185" s="81"/>
      <c r="F185" s="81"/>
      <c r="G185" s="81"/>
      <c r="H185" s="105"/>
      <c r="I185" s="81"/>
      <c r="J185" s="105"/>
      <c r="K185" s="81"/>
      <c r="L185" s="81"/>
      <c r="M185" s="106"/>
      <c r="P185" s="99"/>
      <c r="Q185" s="99"/>
    </row>
    <row r="186" spans="2:17" x14ac:dyDescent="0.3">
      <c r="B186" s="81"/>
      <c r="C186" s="81"/>
      <c r="D186" s="81"/>
      <c r="E186" s="81"/>
      <c r="F186" s="81"/>
      <c r="G186" s="81"/>
      <c r="H186" s="105"/>
      <c r="I186" s="81"/>
      <c r="J186" s="105"/>
      <c r="K186" s="81"/>
      <c r="L186" s="81"/>
      <c r="M186" s="106"/>
      <c r="P186" s="99"/>
      <c r="Q186" s="99"/>
    </row>
    <row r="187" spans="2:17" x14ac:dyDescent="0.3">
      <c r="B187" s="81"/>
      <c r="C187" s="81"/>
      <c r="D187" s="81"/>
      <c r="E187" s="81"/>
      <c r="F187" s="81"/>
      <c r="G187" s="81"/>
      <c r="H187" s="105"/>
      <c r="I187" s="81"/>
      <c r="J187" s="105"/>
      <c r="K187" s="81"/>
      <c r="L187" s="81"/>
      <c r="M187" s="106"/>
      <c r="P187" s="99"/>
      <c r="Q187" s="99"/>
    </row>
    <row r="188" spans="2:17" x14ac:dyDescent="0.3">
      <c r="B188" s="81"/>
      <c r="C188" s="81"/>
      <c r="D188" s="81"/>
      <c r="E188" s="81"/>
      <c r="F188" s="81"/>
      <c r="G188" s="81"/>
      <c r="H188" s="105"/>
      <c r="I188" s="81"/>
      <c r="J188" s="105"/>
      <c r="K188" s="81"/>
      <c r="L188" s="81"/>
      <c r="M188" s="106"/>
      <c r="P188" s="99"/>
      <c r="Q188" s="99"/>
    </row>
    <row r="189" spans="2:17" x14ac:dyDescent="0.3">
      <c r="B189" s="81"/>
      <c r="C189" s="81"/>
      <c r="D189" s="81"/>
      <c r="E189" s="81"/>
      <c r="F189" s="81"/>
      <c r="G189" s="81"/>
      <c r="H189" s="105"/>
      <c r="I189" s="81"/>
      <c r="J189" s="105"/>
      <c r="K189" s="81"/>
      <c r="L189" s="81"/>
      <c r="M189" s="106"/>
      <c r="P189" s="99"/>
      <c r="Q189" s="99"/>
    </row>
    <row r="190" spans="2:17" x14ac:dyDescent="0.3">
      <c r="B190" s="81"/>
      <c r="C190" s="81"/>
      <c r="D190" s="81"/>
      <c r="E190" s="81"/>
      <c r="F190" s="81"/>
      <c r="G190" s="81"/>
      <c r="H190" s="105"/>
      <c r="I190" s="81"/>
      <c r="J190" s="105"/>
      <c r="K190" s="81"/>
      <c r="L190" s="81"/>
      <c r="M190" s="106"/>
      <c r="P190" s="99"/>
      <c r="Q190" s="99"/>
    </row>
    <row r="191" spans="2:17" x14ac:dyDescent="0.3">
      <c r="B191" s="81"/>
      <c r="C191" s="81"/>
      <c r="D191" s="81"/>
      <c r="E191" s="81"/>
      <c r="F191" s="81"/>
      <c r="G191" s="81"/>
      <c r="H191" s="105"/>
      <c r="I191" s="81"/>
      <c r="J191" s="105"/>
      <c r="K191" s="81"/>
      <c r="L191" s="81"/>
      <c r="M191" s="106"/>
      <c r="P191" s="99"/>
      <c r="Q191" s="99"/>
    </row>
    <row r="192" spans="2:17" x14ac:dyDescent="0.3">
      <c r="B192" s="81"/>
      <c r="C192" s="81"/>
      <c r="D192" s="81"/>
      <c r="E192" s="81"/>
      <c r="F192" s="81"/>
      <c r="G192" s="81"/>
      <c r="H192" s="105"/>
      <c r="I192" s="81"/>
      <c r="J192" s="105"/>
      <c r="K192" s="81"/>
      <c r="L192" s="81"/>
      <c r="M192" s="106"/>
      <c r="P192" s="99"/>
      <c r="Q192" s="99"/>
    </row>
    <row r="193" spans="2:17" x14ac:dyDescent="0.3">
      <c r="B193" s="81"/>
      <c r="C193" s="81"/>
      <c r="D193" s="81"/>
      <c r="E193" s="81"/>
      <c r="F193" s="81"/>
      <c r="G193" s="81"/>
      <c r="H193" s="105"/>
      <c r="I193" s="81"/>
      <c r="J193" s="105"/>
      <c r="K193" s="81"/>
      <c r="L193" s="81"/>
      <c r="M193" s="106"/>
      <c r="P193" s="99"/>
      <c r="Q193" s="99"/>
    </row>
    <row r="194" spans="2:17" x14ac:dyDescent="0.3">
      <c r="B194" s="81"/>
      <c r="C194" s="81"/>
      <c r="D194" s="81"/>
      <c r="E194" s="81"/>
      <c r="F194" s="81"/>
      <c r="G194" s="81"/>
      <c r="H194" s="105"/>
      <c r="I194" s="81"/>
      <c r="J194" s="105"/>
      <c r="K194" s="81"/>
      <c r="L194" s="81"/>
      <c r="M194" s="106"/>
      <c r="P194" s="99"/>
      <c r="Q194" s="99"/>
    </row>
    <row r="195" spans="2:17" x14ac:dyDescent="0.3">
      <c r="B195" s="81"/>
      <c r="C195" s="81"/>
      <c r="D195" s="81"/>
      <c r="E195" s="81"/>
      <c r="F195" s="81"/>
      <c r="G195" s="81"/>
      <c r="H195" s="105"/>
      <c r="I195" s="81"/>
      <c r="J195" s="105"/>
      <c r="K195" s="81"/>
      <c r="L195" s="81"/>
      <c r="M195" s="106"/>
      <c r="P195" s="99"/>
      <c r="Q195" s="99"/>
    </row>
    <row r="196" spans="2:17" x14ac:dyDescent="0.3">
      <c r="B196" s="81"/>
      <c r="C196" s="81"/>
      <c r="D196" s="81"/>
      <c r="E196" s="81"/>
      <c r="F196" s="81"/>
      <c r="G196" s="81"/>
      <c r="H196" s="105"/>
      <c r="I196" s="81"/>
      <c r="J196" s="105"/>
      <c r="K196" s="81"/>
      <c r="L196" s="81"/>
      <c r="M196" s="106"/>
      <c r="P196" s="99"/>
      <c r="Q196" s="99"/>
    </row>
    <row r="197" spans="2:17" x14ac:dyDescent="0.3">
      <c r="B197" s="81"/>
      <c r="C197" s="81"/>
      <c r="D197" s="81"/>
      <c r="E197" s="81"/>
      <c r="F197" s="81"/>
      <c r="G197" s="81"/>
      <c r="H197" s="105"/>
      <c r="I197" s="81"/>
      <c r="J197" s="105"/>
      <c r="K197" s="81"/>
      <c r="L197" s="81"/>
      <c r="M197" s="106"/>
      <c r="P197" s="99"/>
      <c r="Q197" s="99"/>
    </row>
    <row r="198" spans="2:17" x14ac:dyDescent="0.3">
      <c r="B198" s="81"/>
      <c r="C198" s="81"/>
      <c r="D198" s="81"/>
      <c r="E198" s="81"/>
      <c r="F198" s="81"/>
      <c r="G198" s="81"/>
      <c r="H198" s="105"/>
      <c r="I198" s="81"/>
      <c r="J198" s="105"/>
      <c r="K198" s="81"/>
      <c r="L198" s="81"/>
      <c r="M198" s="106"/>
      <c r="P198" s="99"/>
      <c r="Q198" s="99"/>
    </row>
    <row r="199" spans="2:17" x14ac:dyDescent="0.3">
      <c r="B199" s="81"/>
      <c r="C199" s="81"/>
      <c r="D199" s="81"/>
      <c r="E199" s="81"/>
      <c r="F199" s="81"/>
      <c r="G199" s="81"/>
      <c r="H199" s="105"/>
      <c r="I199" s="81"/>
      <c r="J199" s="105"/>
      <c r="K199" s="81"/>
      <c r="L199" s="81"/>
      <c r="M199" s="106"/>
      <c r="P199" s="99"/>
      <c r="Q199" s="99"/>
    </row>
    <row r="200" spans="2:17" x14ac:dyDescent="0.3">
      <c r="B200" s="81"/>
      <c r="C200" s="81"/>
      <c r="D200" s="81"/>
      <c r="E200" s="81"/>
      <c r="F200" s="81"/>
      <c r="G200" s="81"/>
      <c r="H200" s="105"/>
      <c r="I200" s="81"/>
      <c r="J200" s="105"/>
      <c r="K200" s="81"/>
      <c r="L200" s="81"/>
      <c r="M200" s="106"/>
      <c r="P200" s="99"/>
      <c r="Q200" s="99"/>
    </row>
    <row r="201" spans="2:17" x14ac:dyDescent="0.3">
      <c r="B201" s="81"/>
      <c r="C201" s="81"/>
      <c r="D201" s="81"/>
      <c r="E201" s="81"/>
      <c r="F201" s="81"/>
      <c r="G201" s="81"/>
      <c r="H201" s="105"/>
      <c r="I201" s="81"/>
      <c r="J201" s="105"/>
      <c r="K201" s="81"/>
      <c r="L201" s="81"/>
      <c r="M201" s="106"/>
      <c r="P201" s="99"/>
      <c r="Q201" s="99"/>
    </row>
    <row r="202" spans="2:17" x14ac:dyDescent="0.3">
      <c r="B202" s="81"/>
      <c r="C202" s="81"/>
      <c r="D202" s="81"/>
      <c r="E202" s="81"/>
      <c r="F202" s="81"/>
      <c r="G202" s="81"/>
      <c r="H202" s="105"/>
      <c r="I202" s="81"/>
      <c r="J202" s="105"/>
      <c r="K202" s="81"/>
      <c r="L202" s="81"/>
      <c r="M202" s="106"/>
      <c r="P202" s="99"/>
      <c r="Q202" s="99"/>
    </row>
    <row r="203" spans="2:17" x14ac:dyDescent="0.3">
      <c r="B203" s="81"/>
      <c r="C203" s="81"/>
      <c r="D203" s="81"/>
      <c r="E203" s="81"/>
      <c r="F203" s="81"/>
      <c r="G203" s="81"/>
      <c r="H203" s="105"/>
      <c r="I203" s="81"/>
      <c r="J203" s="105"/>
      <c r="K203" s="81"/>
      <c r="L203" s="81"/>
      <c r="M203" s="106"/>
      <c r="P203" s="99"/>
      <c r="Q203" s="99"/>
    </row>
    <row r="204" spans="2:17" x14ac:dyDescent="0.3">
      <c r="B204" s="81"/>
      <c r="C204" s="81"/>
      <c r="D204" s="81"/>
      <c r="E204" s="81"/>
      <c r="F204" s="81"/>
      <c r="G204" s="81"/>
      <c r="H204" s="105"/>
      <c r="I204" s="81"/>
      <c r="J204" s="105"/>
      <c r="K204" s="81"/>
      <c r="L204" s="81"/>
      <c r="M204" s="106"/>
      <c r="P204" s="99"/>
      <c r="Q204" s="99"/>
    </row>
    <row r="205" spans="2:17" x14ac:dyDescent="0.3">
      <c r="B205" s="81"/>
      <c r="C205" s="81"/>
      <c r="D205" s="81"/>
      <c r="E205" s="81"/>
      <c r="F205" s="81"/>
      <c r="G205" s="81"/>
      <c r="H205" s="105"/>
      <c r="I205" s="81"/>
      <c r="J205" s="105"/>
      <c r="K205" s="81"/>
      <c r="L205" s="81"/>
      <c r="M205" s="106"/>
      <c r="P205" s="99"/>
      <c r="Q205" s="99"/>
    </row>
    <row r="206" spans="2:17" x14ac:dyDescent="0.3">
      <c r="B206" s="81"/>
      <c r="C206" s="81"/>
      <c r="D206" s="81"/>
      <c r="E206" s="81"/>
      <c r="F206" s="81"/>
      <c r="G206" s="81"/>
      <c r="H206" s="105"/>
      <c r="I206" s="81"/>
      <c r="J206" s="105"/>
      <c r="K206" s="81"/>
      <c r="L206" s="81"/>
      <c r="M206" s="106"/>
      <c r="P206" s="99"/>
      <c r="Q206" s="99"/>
    </row>
    <row r="207" spans="2:17" x14ac:dyDescent="0.3">
      <c r="B207" s="81"/>
      <c r="C207" s="81"/>
      <c r="D207" s="81"/>
      <c r="E207" s="81"/>
      <c r="F207" s="81"/>
      <c r="G207" s="81"/>
      <c r="H207" s="105"/>
      <c r="I207" s="81"/>
      <c r="J207" s="105"/>
      <c r="K207" s="81"/>
      <c r="L207" s="81"/>
      <c r="M207" s="106"/>
      <c r="P207" s="99"/>
      <c r="Q207" s="99"/>
    </row>
    <row r="208" spans="2:17" x14ac:dyDescent="0.3">
      <c r="B208" s="81"/>
      <c r="C208" s="81"/>
      <c r="D208" s="81"/>
      <c r="E208" s="81"/>
      <c r="F208" s="81"/>
      <c r="G208" s="81"/>
      <c r="H208" s="105"/>
      <c r="I208" s="81"/>
      <c r="J208" s="105"/>
      <c r="K208" s="81"/>
      <c r="L208" s="81"/>
      <c r="M208" s="106"/>
      <c r="P208" s="99"/>
      <c r="Q208" s="99"/>
    </row>
    <row r="209" spans="2:17" x14ac:dyDescent="0.3">
      <c r="B209" s="81"/>
      <c r="C209" s="81"/>
      <c r="D209" s="81"/>
      <c r="E209" s="81"/>
      <c r="F209" s="81"/>
      <c r="G209" s="81"/>
      <c r="H209" s="105"/>
      <c r="I209" s="81"/>
      <c r="J209" s="105"/>
      <c r="K209" s="81"/>
      <c r="L209" s="81"/>
      <c r="M209" s="106"/>
      <c r="P209" s="99"/>
      <c r="Q209" s="99"/>
    </row>
    <row r="210" spans="2:17" x14ac:dyDescent="0.3">
      <c r="B210" s="81"/>
      <c r="C210" s="81"/>
      <c r="D210" s="81"/>
      <c r="E210" s="81"/>
      <c r="F210" s="81"/>
      <c r="G210" s="81"/>
      <c r="H210" s="105"/>
      <c r="I210" s="81"/>
      <c r="J210" s="105"/>
      <c r="K210" s="81"/>
      <c r="L210" s="81"/>
      <c r="M210" s="106"/>
      <c r="P210" s="99"/>
      <c r="Q210" s="99"/>
    </row>
    <row r="211" spans="2:17" x14ac:dyDescent="0.3">
      <c r="B211" s="81"/>
      <c r="C211" s="81"/>
      <c r="D211" s="81"/>
      <c r="E211" s="81"/>
      <c r="F211" s="81"/>
      <c r="G211" s="81"/>
      <c r="H211" s="105"/>
      <c r="I211" s="81"/>
      <c r="J211" s="105"/>
      <c r="K211" s="81"/>
      <c r="L211" s="81"/>
      <c r="M211" s="106"/>
      <c r="P211" s="99"/>
      <c r="Q211" s="99"/>
    </row>
    <row r="212" spans="2:17" x14ac:dyDescent="0.3">
      <c r="B212" s="81"/>
      <c r="C212" s="81"/>
      <c r="D212" s="81"/>
      <c r="E212" s="81"/>
      <c r="F212" s="81"/>
      <c r="G212" s="81"/>
      <c r="H212" s="105"/>
      <c r="I212" s="81"/>
      <c r="J212" s="105"/>
      <c r="K212" s="81"/>
      <c r="L212" s="81"/>
      <c r="M212" s="106"/>
      <c r="P212" s="99"/>
      <c r="Q212" s="99"/>
    </row>
    <row r="213" spans="2:17" x14ac:dyDescent="0.3">
      <c r="B213" s="81"/>
      <c r="C213" s="81"/>
      <c r="D213" s="81"/>
      <c r="E213" s="81"/>
      <c r="F213" s="81"/>
      <c r="G213" s="81"/>
      <c r="H213" s="105"/>
      <c r="I213" s="81"/>
      <c r="J213" s="105"/>
      <c r="K213" s="81"/>
      <c r="L213" s="81"/>
      <c r="M213" s="106"/>
      <c r="P213" s="99"/>
      <c r="Q213" s="99"/>
    </row>
    <row r="214" spans="2:17" x14ac:dyDescent="0.3">
      <c r="B214" s="81"/>
      <c r="C214" s="81"/>
      <c r="D214" s="81"/>
      <c r="E214" s="81"/>
      <c r="F214" s="81"/>
      <c r="G214" s="81"/>
      <c r="H214" s="105"/>
      <c r="I214" s="81"/>
      <c r="J214" s="105"/>
      <c r="K214" s="81"/>
      <c r="L214" s="81"/>
      <c r="M214" s="106"/>
      <c r="P214" s="99"/>
      <c r="Q214" s="99"/>
    </row>
    <row r="215" spans="2:17" x14ac:dyDescent="0.3">
      <c r="B215" s="81"/>
      <c r="C215" s="81"/>
      <c r="D215" s="81"/>
      <c r="E215" s="81"/>
      <c r="F215" s="81"/>
      <c r="G215" s="81"/>
      <c r="H215" s="105"/>
      <c r="I215" s="81"/>
      <c r="J215" s="105"/>
      <c r="K215" s="81"/>
      <c r="L215" s="81"/>
      <c r="M215" s="106"/>
      <c r="P215" s="99"/>
      <c r="Q215" s="99"/>
    </row>
    <row r="216" spans="2:17" x14ac:dyDescent="0.3">
      <c r="B216" s="81"/>
      <c r="C216" s="81"/>
      <c r="D216" s="81"/>
      <c r="E216" s="81"/>
      <c r="F216" s="81"/>
      <c r="G216" s="81"/>
      <c r="H216" s="105"/>
      <c r="I216" s="81"/>
      <c r="J216" s="105"/>
      <c r="K216" s="81"/>
      <c r="L216" s="81"/>
      <c r="M216" s="106"/>
      <c r="P216" s="99"/>
      <c r="Q216" s="99"/>
    </row>
    <row r="217" spans="2:17" x14ac:dyDescent="0.3">
      <c r="B217" s="81"/>
      <c r="C217" s="81"/>
      <c r="D217" s="81"/>
      <c r="E217" s="81"/>
      <c r="F217" s="81"/>
      <c r="G217" s="81"/>
      <c r="H217" s="105"/>
      <c r="I217" s="81"/>
      <c r="J217" s="105"/>
      <c r="K217" s="81"/>
      <c r="L217" s="81"/>
      <c r="M217" s="106"/>
      <c r="P217" s="99"/>
      <c r="Q217" s="99"/>
    </row>
    <row r="218" spans="2:17" x14ac:dyDescent="0.3">
      <c r="B218" s="81"/>
      <c r="C218" s="81"/>
      <c r="D218" s="81"/>
      <c r="E218" s="81"/>
      <c r="F218" s="81"/>
      <c r="G218" s="81"/>
      <c r="H218" s="105"/>
      <c r="I218" s="81"/>
      <c r="J218" s="105"/>
      <c r="K218" s="81"/>
      <c r="L218" s="81"/>
      <c r="M218" s="106"/>
      <c r="P218" s="99"/>
      <c r="Q218" s="99"/>
    </row>
    <row r="219" spans="2:17" x14ac:dyDescent="0.3">
      <c r="B219" s="81"/>
      <c r="C219" s="81"/>
      <c r="D219" s="81"/>
      <c r="E219" s="81"/>
      <c r="F219" s="81"/>
      <c r="G219" s="81"/>
      <c r="H219" s="105"/>
      <c r="I219" s="81"/>
      <c r="J219" s="105"/>
      <c r="K219" s="81"/>
      <c r="L219" s="81"/>
      <c r="M219" s="106"/>
      <c r="P219" s="99"/>
      <c r="Q219" s="99"/>
    </row>
    <row r="220" spans="2:17" x14ac:dyDescent="0.3">
      <c r="B220" s="81"/>
      <c r="C220" s="81"/>
      <c r="D220" s="81"/>
      <c r="E220" s="81"/>
      <c r="F220" s="81"/>
      <c r="G220" s="81"/>
      <c r="H220" s="105"/>
      <c r="I220" s="81"/>
      <c r="J220" s="105"/>
      <c r="K220" s="81"/>
      <c r="L220" s="81"/>
      <c r="M220" s="106"/>
      <c r="P220" s="99"/>
      <c r="Q220" s="99"/>
    </row>
    <row r="221" spans="2:17" x14ac:dyDescent="0.3">
      <c r="B221" s="81"/>
      <c r="C221" s="81"/>
      <c r="D221" s="81"/>
      <c r="E221" s="81"/>
      <c r="F221" s="81"/>
      <c r="G221" s="81"/>
      <c r="H221" s="105"/>
      <c r="I221" s="81"/>
      <c r="J221" s="105"/>
      <c r="K221" s="81"/>
      <c r="L221" s="81"/>
      <c r="M221" s="106"/>
      <c r="P221" s="99"/>
      <c r="Q221" s="99"/>
    </row>
    <row r="222" spans="2:17" x14ac:dyDescent="0.3">
      <c r="P222" s="99"/>
      <c r="Q222" s="99"/>
    </row>
    <row r="223" spans="2:17" x14ac:dyDescent="0.3">
      <c r="P223" s="99"/>
      <c r="Q223" s="99"/>
    </row>
    <row r="224" spans="2:17" x14ac:dyDescent="0.3">
      <c r="P224" s="99"/>
      <c r="Q224" s="99"/>
    </row>
    <row r="225" spans="16:17" x14ac:dyDescent="0.3">
      <c r="P225" s="99"/>
      <c r="Q225" s="99"/>
    </row>
    <row r="226" spans="16:17" x14ac:dyDescent="0.3">
      <c r="P226" s="99"/>
      <c r="Q226" s="99"/>
    </row>
    <row r="227" spans="16:17" x14ac:dyDescent="0.3">
      <c r="P227" s="99"/>
      <c r="Q227" s="99"/>
    </row>
    <row r="228" spans="16:17" x14ac:dyDescent="0.3">
      <c r="P228" s="99"/>
      <c r="Q228" s="99"/>
    </row>
    <row r="229" spans="16:17" x14ac:dyDescent="0.3">
      <c r="P229" s="99"/>
      <c r="Q229" s="99"/>
    </row>
    <row r="230" spans="16:17" x14ac:dyDescent="0.3">
      <c r="P230" s="99"/>
      <c r="Q230" s="99"/>
    </row>
    <row r="231" spans="16:17" x14ac:dyDescent="0.3">
      <c r="P231" s="99"/>
      <c r="Q231" s="99"/>
    </row>
    <row r="232" spans="16:17" x14ac:dyDescent="0.3">
      <c r="P232" s="99"/>
      <c r="Q232" s="99"/>
    </row>
    <row r="233" spans="16:17" x14ac:dyDescent="0.3">
      <c r="P233" s="99"/>
      <c r="Q233" s="99"/>
    </row>
    <row r="234" spans="16:17" x14ac:dyDescent="0.3">
      <c r="P234" s="99"/>
      <c r="Q234" s="99"/>
    </row>
    <row r="235" spans="16:17" x14ac:dyDescent="0.3">
      <c r="P235" s="99"/>
      <c r="Q235" s="99"/>
    </row>
    <row r="236" spans="16:17" x14ac:dyDescent="0.3">
      <c r="P236" s="99"/>
      <c r="Q236" s="99"/>
    </row>
    <row r="237" spans="16:17" x14ac:dyDescent="0.3">
      <c r="P237" s="99"/>
      <c r="Q237" s="99"/>
    </row>
    <row r="238" spans="16:17" x14ac:dyDescent="0.3">
      <c r="P238" s="99"/>
      <c r="Q238" s="99"/>
    </row>
    <row r="239" spans="16:17" x14ac:dyDescent="0.3">
      <c r="P239" s="99"/>
      <c r="Q239" s="99"/>
    </row>
    <row r="240" spans="16:17" x14ac:dyDescent="0.3">
      <c r="P240" s="99"/>
      <c r="Q240" s="99"/>
    </row>
    <row r="241" spans="16:17" x14ac:dyDescent="0.3">
      <c r="P241" s="99"/>
      <c r="Q241" s="99"/>
    </row>
    <row r="242" spans="16:17" x14ac:dyDescent="0.3">
      <c r="P242" s="99"/>
      <c r="Q242" s="99"/>
    </row>
    <row r="243" spans="16:17" x14ac:dyDescent="0.3">
      <c r="P243" s="99"/>
      <c r="Q243" s="99"/>
    </row>
    <row r="244" spans="16:17" x14ac:dyDescent="0.3">
      <c r="P244" s="99"/>
      <c r="Q244" s="99"/>
    </row>
    <row r="245" spans="16:17" x14ac:dyDescent="0.3">
      <c r="P245" s="99"/>
      <c r="Q245" s="99"/>
    </row>
    <row r="246" spans="16:17" x14ac:dyDescent="0.3">
      <c r="P246" s="99"/>
      <c r="Q246" s="99"/>
    </row>
    <row r="247" spans="16:17" x14ac:dyDescent="0.3">
      <c r="P247" s="99"/>
      <c r="Q247" s="99"/>
    </row>
    <row r="248" spans="16:17" x14ac:dyDescent="0.3">
      <c r="P248" s="99"/>
      <c r="Q248" s="99"/>
    </row>
    <row r="249" spans="16:17" x14ac:dyDescent="0.3">
      <c r="P249" s="99"/>
      <c r="Q249" s="99"/>
    </row>
    <row r="250" spans="16:17" x14ac:dyDescent="0.3">
      <c r="P250" s="99"/>
      <c r="Q250" s="99"/>
    </row>
    <row r="251" spans="16:17" x14ac:dyDescent="0.3">
      <c r="P251" s="99"/>
      <c r="Q251" s="99"/>
    </row>
    <row r="252" spans="16:17" x14ac:dyDescent="0.3">
      <c r="P252" s="99"/>
      <c r="Q252" s="99"/>
    </row>
    <row r="253" spans="16:17" x14ac:dyDescent="0.3">
      <c r="P253" s="99"/>
      <c r="Q253" s="99"/>
    </row>
    <row r="254" spans="16:17" x14ac:dyDescent="0.3">
      <c r="P254" s="99"/>
      <c r="Q254" s="99"/>
    </row>
    <row r="255" spans="16:17" x14ac:dyDescent="0.3">
      <c r="P255" s="99"/>
      <c r="Q255" s="99"/>
    </row>
    <row r="256" spans="16:17" x14ac:dyDescent="0.3">
      <c r="P256" s="99"/>
      <c r="Q256" s="99"/>
    </row>
    <row r="257" spans="16:17" x14ac:dyDescent="0.3">
      <c r="P257" s="99"/>
      <c r="Q257" s="99"/>
    </row>
    <row r="258" spans="16:17" x14ac:dyDescent="0.3">
      <c r="P258" s="99"/>
      <c r="Q258" s="99"/>
    </row>
    <row r="259" spans="16:17" x14ac:dyDescent="0.3">
      <c r="P259" s="99"/>
      <c r="Q259" s="99"/>
    </row>
    <row r="260" spans="16:17" x14ac:dyDescent="0.3">
      <c r="P260" s="99"/>
      <c r="Q260" s="99"/>
    </row>
    <row r="261" spans="16:17" x14ac:dyDescent="0.3">
      <c r="P261" s="99"/>
      <c r="Q261" s="99"/>
    </row>
    <row r="262" spans="16:17" x14ac:dyDescent="0.3">
      <c r="P262" s="99"/>
      <c r="Q262" s="99"/>
    </row>
    <row r="263" spans="16:17" x14ac:dyDescent="0.3">
      <c r="P263" s="99"/>
      <c r="Q263" s="99"/>
    </row>
    <row r="264" spans="16:17" x14ac:dyDescent="0.3">
      <c r="P264" s="99"/>
      <c r="Q264" s="99"/>
    </row>
    <row r="265" spans="16:17" x14ac:dyDescent="0.3">
      <c r="P265" s="99"/>
      <c r="Q265" s="99"/>
    </row>
    <row r="266" spans="16:17" x14ac:dyDescent="0.3">
      <c r="P266" s="99"/>
      <c r="Q266" s="99"/>
    </row>
    <row r="267" spans="16:17" x14ac:dyDescent="0.3">
      <c r="P267" s="99"/>
      <c r="Q267" s="99"/>
    </row>
    <row r="268" spans="16:17" x14ac:dyDescent="0.3">
      <c r="P268" s="99"/>
      <c r="Q268" s="99"/>
    </row>
    <row r="269" spans="16:17" x14ac:dyDescent="0.3">
      <c r="P269" s="99"/>
      <c r="Q269" s="99"/>
    </row>
    <row r="270" spans="16:17" x14ac:dyDescent="0.3">
      <c r="P270" s="99"/>
      <c r="Q270" s="99"/>
    </row>
    <row r="271" spans="16:17" x14ac:dyDescent="0.3">
      <c r="P271" s="99"/>
      <c r="Q271" s="99"/>
    </row>
    <row r="272" spans="16:17" x14ac:dyDescent="0.3">
      <c r="P272" s="99"/>
      <c r="Q272" s="99"/>
    </row>
    <row r="273" spans="16:17" x14ac:dyDescent="0.3">
      <c r="P273" s="99"/>
      <c r="Q273" s="99"/>
    </row>
    <row r="274" spans="16:17" x14ac:dyDescent="0.3">
      <c r="P274" s="99"/>
      <c r="Q274" s="99"/>
    </row>
    <row r="275" spans="16:17" x14ac:dyDescent="0.3">
      <c r="P275" s="99"/>
      <c r="Q275" s="99"/>
    </row>
    <row r="276" spans="16:17" x14ac:dyDescent="0.3">
      <c r="P276" s="99"/>
      <c r="Q276" s="99"/>
    </row>
    <row r="277" spans="16:17" x14ac:dyDescent="0.3">
      <c r="P277" s="99"/>
      <c r="Q277" s="99"/>
    </row>
    <row r="278" spans="16:17" x14ac:dyDescent="0.3">
      <c r="P278" s="99"/>
      <c r="Q278" s="99"/>
    </row>
    <row r="279" spans="16:17" x14ac:dyDescent="0.3">
      <c r="P279" s="99"/>
      <c r="Q279" s="99"/>
    </row>
    <row r="280" spans="16:17" x14ac:dyDescent="0.3">
      <c r="P280" s="99"/>
      <c r="Q280" s="99"/>
    </row>
    <row r="281" spans="16:17" x14ac:dyDescent="0.3">
      <c r="P281" s="99"/>
      <c r="Q281" s="99"/>
    </row>
    <row r="282" spans="16:17" x14ac:dyDescent="0.3">
      <c r="P282" s="99"/>
      <c r="Q282" s="99"/>
    </row>
    <row r="283" spans="16:17" x14ac:dyDescent="0.3">
      <c r="P283" s="99"/>
      <c r="Q283" s="99"/>
    </row>
    <row r="284" spans="16:17" x14ac:dyDescent="0.3">
      <c r="P284" s="99"/>
      <c r="Q284" s="99"/>
    </row>
    <row r="285" spans="16:17" x14ac:dyDescent="0.3">
      <c r="P285" s="99"/>
      <c r="Q285" s="99"/>
    </row>
    <row r="286" spans="16:17" x14ac:dyDescent="0.3">
      <c r="P286" s="99"/>
      <c r="Q286" s="99"/>
    </row>
    <row r="287" spans="16:17" x14ac:dyDescent="0.3">
      <c r="P287" s="99"/>
      <c r="Q287" s="99"/>
    </row>
    <row r="288" spans="16:17" x14ac:dyDescent="0.3">
      <c r="P288" s="99"/>
      <c r="Q288" s="99"/>
    </row>
    <row r="289" spans="16:17" x14ac:dyDescent="0.3">
      <c r="P289" s="99"/>
      <c r="Q289" s="99"/>
    </row>
    <row r="290" spans="16:17" x14ac:dyDescent="0.3">
      <c r="P290" s="99"/>
      <c r="Q290" s="99"/>
    </row>
    <row r="291" spans="16:17" x14ac:dyDescent="0.3">
      <c r="P291" s="99"/>
      <c r="Q291" s="99"/>
    </row>
    <row r="292" spans="16:17" x14ac:dyDescent="0.3">
      <c r="P292" s="99"/>
      <c r="Q292" s="99"/>
    </row>
    <row r="293" spans="16:17" x14ac:dyDescent="0.3">
      <c r="P293" s="99"/>
      <c r="Q293" s="99"/>
    </row>
    <row r="294" spans="16:17" x14ac:dyDescent="0.3">
      <c r="P294" s="99"/>
      <c r="Q294" s="99"/>
    </row>
    <row r="295" spans="16:17" x14ac:dyDescent="0.3">
      <c r="P295" s="99"/>
      <c r="Q295" s="99"/>
    </row>
    <row r="296" spans="16:17" x14ac:dyDescent="0.3">
      <c r="P296" s="99"/>
      <c r="Q296" s="99"/>
    </row>
    <row r="297" spans="16:17" x14ac:dyDescent="0.3">
      <c r="P297" s="99"/>
      <c r="Q297" s="99"/>
    </row>
    <row r="298" spans="16:17" x14ac:dyDescent="0.3">
      <c r="P298" s="99"/>
      <c r="Q298" s="99"/>
    </row>
    <row r="299" spans="16:17" x14ac:dyDescent="0.3">
      <c r="P299" s="99"/>
      <c r="Q299" s="99"/>
    </row>
    <row r="300" spans="16:17" x14ac:dyDescent="0.3">
      <c r="P300" s="99"/>
      <c r="Q300" s="99"/>
    </row>
    <row r="301" spans="16:17" x14ac:dyDescent="0.3">
      <c r="P301" s="99"/>
      <c r="Q301" s="99"/>
    </row>
    <row r="302" spans="16:17" x14ac:dyDescent="0.3">
      <c r="P302" s="99"/>
      <c r="Q302" s="99"/>
    </row>
    <row r="303" spans="16:17" x14ac:dyDescent="0.3">
      <c r="P303" s="99"/>
      <c r="Q303" s="99"/>
    </row>
    <row r="304" spans="16:17" x14ac:dyDescent="0.3">
      <c r="P304" s="99"/>
      <c r="Q304" s="99"/>
    </row>
    <row r="305" spans="16:17" x14ac:dyDescent="0.3">
      <c r="P305" s="99"/>
      <c r="Q305" s="99"/>
    </row>
    <row r="306" spans="16:17" x14ac:dyDescent="0.3">
      <c r="P306" s="99"/>
      <c r="Q306" s="99"/>
    </row>
    <row r="307" spans="16:17" x14ac:dyDescent="0.3">
      <c r="P307" s="99"/>
      <c r="Q307" s="99"/>
    </row>
    <row r="308" spans="16:17" x14ac:dyDescent="0.3">
      <c r="P308" s="99"/>
      <c r="Q308" s="99"/>
    </row>
    <row r="309" spans="16:17" x14ac:dyDescent="0.3">
      <c r="P309" s="99"/>
      <c r="Q309" s="99"/>
    </row>
    <row r="310" spans="16:17" x14ac:dyDescent="0.3">
      <c r="P310" s="99"/>
      <c r="Q310" s="99"/>
    </row>
    <row r="311" spans="16:17" x14ac:dyDescent="0.3">
      <c r="P311" s="99"/>
      <c r="Q311" s="99"/>
    </row>
    <row r="312" spans="16:17" x14ac:dyDescent="0.3">
      <c r="P312" s="99"/>
      <c r="Q312" s="99"/>
    </row>
    <row r="313" spans="16:17" x14ac:dyDescent="0.3">
      <c r="P313" s="99"/>
      <c r="Q313" s="99"/>
    </row>
    <row r="314" spans="16:17" x14ac:dyDescent="0.3">
      <c r="P314" s="99"/>
      <c r="Q314" s="99"/>
    </row>
    <row r="315" spans="16:17" x14ac:dyDescent="0.3">
      <c r="P315" s="99"/>
      <c r="Q315" s="99"/>
    </row>
    <row r="316" spans="16:17" x14ac:dyDescent="0.3">
      <c r="P316" s="99"/>
      <c r="Q316" s="99"/>
    </row>
    <row r="317" spans="16:17" x14ac:dyDescent="0.3">
      <c r="P317" s="99"/>
      <c r="Q317" s="99"/>
    </row>
    <row r="318" spans="16:17" x14ac:dyDescent="0.3">
      <c r="P318" s="99"/>
      <c r="Q318" s="99"/>
    </row>
    <row r="319" spans="16:17" x14ac:dyDescent="0.3">
      <c r="P319" s="99"/>
      <c r="Q319" s="99"/>
    </row>
    <row r="320" spans="16:17" x14ac:dyDescent="0.3">
      <c r="P320" s="99"/>
      <c r="Q320" s="99"/>
    </row>
    <row r="321" spans="16:17" x14ac:dyDescent="0.3">
      <c r="P321" s="99"/>
      <c r="Q321" s="99"/>
    </row>
    <row r="322" spans="16:17" x14ac:dyDescent="0.3">
      <c r="P322" s="99"/>
      <c r="Q322" s="99"/>
    </row>
    <row r="323" spans="16:17" x14ac:dyDescent="0.3">
      <c r="P323" s="99"/>
      <c r="Q323" s="99"/>
    </row>
    <row r="324" spans="16:17" x14ac:dyDescent="0.3">
      <c r="P324" s="99"/>
      <c r="Q324" s="99"/>
    </row>
    <row r="325" spans="16:17" x14ac:dyDescent="0.3">
      <c r="P325" s="99"/>
      <c r="Q325" s="99"/>
    </row>
    <row r="326" spans="16:17" x14ac:dyDescent="0.3">
      <c r="P326" s="99"/>
      <c r="Q326" s="99"/>
    </row>
    <row r="327" spans="16:17" x14ac:dyDescent="0.3">
      <c r="P327" s="99"/>
      <c r="Q327" s="99"/>
    </row>
    <row r="328" spans="16:17" x14ac:dyDescent="0.3">
      <c r="P328" s="99"/>
      <c r="Q328" s="99"/>
    </row>
    <row r="329" spans="16:17" x14ac:dyDescent="0.3">
      <c r="P329" s="99"/>
      <c r="Q329" s="99"/>
    </row>
    <row r="330" spans="16:17" x14ac:dyDescent="0.3">
      <c r="P330" s="99"/>
      <c r="Q330" s="99"/>
    </row>
    <row r="331" spans="16:17" x14ac:dyDescent="0.3">
      <c r="P331" s="99"/>
      <c r="Q331" s="99"/>
    </row>
    <row r="332" spans="16:17" x14ac:dyDescent="0.3">
      <c r="P332" s="99"/>
      <c r="Q332" s="99"/>
    </row>
    <row r="333" spans="16:17" x14ac:dyDescent="0.3">
      <c r="P333" s="99"/>
      <c r="Q333" s="99"/>
    </row>
    <row r="334" spans="16:17" x14ac:dyDescent="0.3">
      <c r="P334" s="99"/>
      <c r="Q334" s="99"/>
    </row>
    <row r="335" spans="16:17" x14ac:dyDescent="0.3">
      <c r="P335" s="99"/>
      <c r="Q335" s="99"/>
    </row>
    <row r="336" spans="16:17" x14ac:dyDescent="0.3">
      <c r="P336" s="99"/>
      <c r="Q336" s="99"/>
    </row>
    <row r="337" spans="16:17" x14ac:dyDescent="0.3">
      <c r="P337" s="99"/>
      <c r="Q337" s="99"/>
    </row>
    <row r="338" spans="16:17" x14ac:dyDescent="0.3">
      <c r="P338" s="99"/>
      <c r="Q338" s="99"/>
    </row>
    <row r="339" spans="16:17" x14ac:dyDescent="0.3">
      <c r="P339" s="99"/>
      <c r="Q339" s="99"/>
    </row>
    <row r="340" spans="16:17" x14ac:dyDescent="0.3">
      <c r="P340" s="99"/>
      <c r="Q340" s="99"/>
    </row>
    <row r="341" spans="16:17" x14ac:dyDescent="0.3">
      <c r="P341" s="99"/>
      <c r="Q341" s="99"/>
    </row>
    <row r="342" spans="16:17" x14ac:dyDescent="0.3">
      <c r="P342" s="99"/>
      <c r="Q342" s="99"/>
    </row>
    <row r="343" spans="16:17" x14ac:dyDescent="0.3">
      <c r="P343" s="99"/>
      <c r="Q343" s="99"/>
    </row>
    <row r="344" spans="16:17" x14ac:dyDescent="0.3">
      <c r="P344" s="99"/>
      <c r="Q344" s="99"/>
    </row>
    <row r="345" spans="16:17" x14ac:dyDescent="0.3">
      <c r="P345" s="99"/>
      <c r="Q345" s="99"/>
    </row>
    <row r="346" spans="16:17" x14ac:dyDescent="0.3">
      <c r="P346" s="99"/>
      <c r="Q346" s="99"/>
    </row>
    <row r="347" spans="16:17" x14ac:dyDescent="0.3">
      <c r="P347" s="99"/>
      <c r="Q347" s="99"/>
    </row>
    <row r="348" spans="16:17" x14ac:dyDescent="0.3">
      <c r="P348" s="99"/>
      <c r="Q348" s="99"/>
    </row>
    <row r="349" spans="16:17" x14ac:dyDescent="0.3">
      <c r="P349" s="99"/>
      <c r="Q349" s="99"/>
    </row>
    <row r="350" spans="16:17" x14ac:dyDescent="0.3">
      <c r="P350" s="99"/>
      <c r="Q350" s="99"/>
    </row>
    <row r="351" spans="16:17" x14ac:dyDescent="0.3">
      <c r="P351" s="99"/>
      <c r="Q351" s="99"/>
    </row>
    <row r="352" spans="16:17" x14ac:dyDescent="0.3">
      <c r="P352" s="99"/>
      <c r="Q352" s="99"/>
    </row>
    <row r="353" spans="16:17" x14ac:dyDescent="0.3">
      <c r="P353" s="99"/>
      <c r="Q353" s="99"/>
    </row>
    <row r="354" spans="16:17" x14ac:dyDescent="0.3">
      <c r="P354" s="99"/>
      <c r="Q354" s="99"/>
    </row>
    <row r="355" spans="16:17" x14ac:dyDescent="0.3">
      <c r="P355" s="99"/>
      <c r="Q355" s="99"/>
    </row>
    <row r="356" spans="16:17" x14ac:dyDescent="0.3">
      <c r="P356" s="99"/>
      <c r="Q356" s="99"/>
    </row>
    <row r="357" spans="16:17" x14ac:dyDescent="0.3">
      <c r="P357" s="99"/>
      <c r="Q357" s="99"/>
    </row>
    <row r="358" spans="16:17" x14ac:dyDescent="0.3">
      <c r="P358" s="99"/>
      <c r="Q358" s="99"/>
    </row>
    <row r="359" spans="16:17" x14ac:dyDescent="0.3">
      <c r="P359" s="99"/>
      <c r="Q359" s="99"/>
    </row>
    <row r="360" spans="16:17" x14ac:dyDescent="0.3">
      <c r="P360" s="99"/>
      <c r="Q360" s="99"/>
    </row>
    <row r="361" spans="16:17" x14ac:dyDescent="0.3">
      <c r="P361" s="99"/>
      <c r="Q361" s="99"/>
    </row>
    <row r="362" spans="16:17" x14ac:dyDescent="0.3">
      <c r="P362" s="99"/>
      <c r="Q362" s="99"/>
    </row>
    <row r="363" spans="16:17" x14ac:dyDescent="0.3">
      <c r="P363" s="99"/>
      <c r="Q363" s="99"/>
    </row>
    <row r="364" spans="16:17" x14ac:dyDescent="0.3">
      <c r="P364" s="99"/>
      <c r="Q364" s="99"/>
    </row>
    <row r="365" spans="16:17" x14ac:dyDescent="0.3">
      <c r="P365" s="99"/>
      <c r="Q365" s="99"/>
    </row>
    <row r="366" spans="16:17" x14ac:dyDescent="0.3">
      <c r="P366" s="99"/>
      <c r="Q366" s="99"/>
    </row>
    <row r="367" spans="16:17" x14ac:dyDescent="0.3">
      <c r="P367" s="99"/>
      <c r="Q367" s="99"/>
    </row>
    <row r="368" spans="16:17" x14ac:dyDescent="0.3">
      <c r="P368" s="99"/>
      <c r="Q368" s="99"/>
    </row>
    <row r="369" spans="16:17" x14ac:dyDescent="0.3">
      <c r="P369" s="99"/>
      <c r="Q369" s="99"/>
    </row>
    <row r="370" spans="16:17" x14ac:dyDescent="0.3">
      <c r="P370" s="99"/>
      <c r="Q370" s="99"/>
    </row>
    <row r="371" spans="16:17" x14ac:dyDescent="0.3">
      <c r="P371" s="99"/>
      <c r="Q371" s="99"/>
    </row>
    <row r="372" spans="16:17" x14ac:dyDescent="0.3">
      <c r="P372" s="99"/>
      <c r="Q372" s="99"/>
    </row>
    <row r="373" spans="16:17" x14ac:dyDescent="0.3">
      <c r="P373" s="99"/>
      <c r="Q373" s="99"/>
    </row>
    <row r="374" spans="16:17" x14ac:dyDescent="0.3">
      <c r="P374" s="99"/>
      <c r="Q374" s="99"/>
    </row>
    <row r="375" spans="16:17" x14ac:dyDescent="0.3">
      <c r="P375" s="99"/>
      <c r="Q375" s="99"/>
    </row>
    <row r="376" spans="16:17" x14ac:dyDescent="0.3">
      <c r="P376" s="99"/>
      <c r="Q376" s="99"/>
    </row>
    <row r="377" spans="16:17" x14ac:dyDescent="0.3">
      <c r="P377" s="99"/>
      <c r="Q377" s="99"/>
    </row>
    <row r="378" spans="16:17" x14ac:dyDescent="0.3">
      <c r="P378" s="99"/>
      <c r="Q378" s="99"/>
    </row>
    <row r="379" spans="16:17" x14ac:dyDescent="0.3">
      <c r="P379" s="99"/>
      <c r="Q379" s="99"/>
    </row>
    <row r="380" spans="16:17" x14ac:dyDescent="0.3">
      <c r="P380" s="99"/>
      <c r="Q380" s="99"/>
    </row>
    <row r="381" spans="16:17" x14ac:dyDescent="0.3">
      <c r="P381" s="99"/>
      <c r="Q381" s="99"/>
    </row>
    <row r="382" spans="16:17" x14ac:dyDescent="0.3">
      <c r="P382" s="99"/>
      <c r="Q382" s="99"/>
    </row>
    <row r="383" spans="16:17" x14ac:dyDescent="0.3">
      <c r="P383" s="99"/>
      <c r="Q383" s="99"/>
    </row>
    <row r="384" spans="16:17" x14ac:dyDescent="0.3">
      <c r="P384" s="99"/>
      <c r="Q384" s="99"/>
    </row>
    <row r="385" spans="16:17" x14ac:dyDescent="0.3">
      <c r="P385" s="99"/>
      <c r="Q385" s="99"/>
    </row>
    <row r="386" spans="16:17" x14ac:dyDescent="0.3">
      <c r="P386" s="99"/>
      <c r="Q386" s="99"/>
    </row>
    <row r="387" spans="16:17" x14ac:dyDescent="0.3">
      <c r="P387" s="99"/>
      <c r="Q387" s="99"/>
    </row>
    <row r="388" spans="16:17" x14ac:dyDescent="0.3">
      <c r="P388" s="99"/>
      <c r="Q388" s="99"/>
    </row>
    <row r="389" spans="16:17" x14ac:dyDescent="0.3">
      <c r="P389" s="99"/>
      <c r="Q389" s="99"/>
    </row>
    <row r="390" spans="16:17" x14ac:dyDescent="0.3">
      <c r="P390" s="99"/>
      <c r="Q390" s="99"/>
    </row>
    <row r="391" spans="16:17" x14ac:dyDescent="0.3">
      <c r="P391" s="99"/>
      <c r="Q391" s="99"/>
    </row>
    <row r="392" spans="16:17" x14ac:dyDescent="0.3">
      <c r="P392" s="99"/>
      <c r="Q392" s="99"/>
    </row>
    <row r="393" spans="16:17" x14ac:dyDescent="0.3">
      <c r="P393" s="99"/>
      <c r="Q393" s="99"/>
    </row>
    <row r="394" spans="16:17" x14ac:dyDescent="0.3">
      <c r="P394" s="99"/>
      <c r="Q394" s="99"/>
    </row>
    <row r="395" spans="16:17" x14ac:dyDescent="0.3">
      <c r="P395" s="99"/>
      <c r="Q395" s="99"/>
    </row>
    <row r="396" spans="16:17" x14ac:dyDescent="0.3">
      <c r="P396" s="99"/>
      <c r="Q396" s="99"/>
    </row>
    <row r="397" spans="16:17" x14ac:dyDescent="0.3">
      <c r="P397" s="99"/>
      <c r="Q397" s="99"/>
    </row>
    <row r="398" spans="16:17" x14ac:dyDescent="0.3">
      <c r="P398" s="99"/>
      <c r="Q398" s="99"/>
    </row>
    <row r="399" spans="16:17" x14ac:dyDescent="0.3">
      <c r="P399" s="99"/>
      <c r="Q399" s="99"/>
    </row>
    <row r="400" spans="16:17" x14ac:dyDescent="0.3">
      <c r="P400" s="99"/>
      <c r="Q400" s="99"/>
    </row>
    <row r="401" spans="16:17" x14ac:dyDescent="0.3">
      <c r="P401" s="99"/>
      <c r="Q401" s="99"/>
    </row>
    <row r="402" spans="16:17" x14ac:dyDescent="0.3">
      <c r="P402" s="99"/>
      <c r="Q402" s="99"/>
    </row>
    <row r="403" spans="16:17" x14ac:dyDescent="0.3">
      <c r="P403" s="99"/>
      <c r="Q403" s="99"/>
    </row>
    <row r="404" spans="16:17" x14ac:dyDescent="0.3">
      <c r="P404" s="99"/>
      <c r="Q404" s="99"/>
    </row>
    <row r="405" spans="16:17" x14ac:dyDescent="0.3">
      <c r="P405" s="99"/>
      <c r="Q405" s="99"/>
    </row>
    <row r="406" spans="16:17" x14ac:dyDescent="0.3">
      <c r="P406" s="99"/>
      <c r="Q406" s="99"/>
    </row>
    <row r="407" spans="16:17" x14ac:dyDescent="0.3">
      <c r="P407" s="99"/>
      <c r="Q407" s="99"/>
    </row>
    <row r="408" spans="16:17" x14ac:dyDescent="0.3">
      <c r="P408" s="99"/>
      <c r="Q408" s="99"/>
    </row>
    <row r="409" spans="16:17" x14ac:dyDescent="0.3">
      <c r="P409" s="99"/>
      <c r="Q409" s="99"/>
    </row>
    <row r="410" spans="16:17" x14ac:dyDescent="0.3">
      <c r="P410" s="99"/>
      <c r="Q410" s="99"/>
    </row>
    <row r="411" spans="16:17" x14ac:dyDescent="0.3">
      <c r="P411" s="99"/>
      <c r="Q411" s="99"/>
    </row>
    <row r="412" spans="16:17" x14ac:dyDescent="0.3">
      <c r="P412" s="99"/>
      <c r="Q412" s="99"/>
    </row>
    <row r="413" spans="16:17" x14ac:dyDescent="0.3">
      <c r="P413" s="99"/>
      <c r="Q413" s="99"/>
    </row>
    <row r="414" spans="16:17" x14ac:dyDescent="0.3">
      <c r="P414" s="99"/>
      <c r="Q414" s="99"/>
    </row>
    <row r="415" spans="16:17" x14ac:dyDescent="0.3">
      <c r="P415" s="99"/>
      <c r="Q415" s="99"/>
    </row>
    <row r="416" spans="16:17" x14ac:dyDescent="0.3">
      <c r="P416" s="99"/>
      <c r="Q416" s="99"/>
    </row>
    <row r="417" spans="16:17" x14ac:dyDescent="0.3">
      <c r="P417" s="99"/>
      <c r="Q417" s="99"/>
    </row>
    <row r="418" spans="16:17" x14ac:dyDescent="0.3">
      <c r="P418" s="99"/>
      <c r="Q418" s="99"/>
    </row>
    <row r="419" spans="16:17" x14ac:dyDescent="0.3">
      <c r="P419" s="99"/>
      <c r="Q419" s="99"/>
    </row>
    <row r="420" spans="16:17" x14ac:dyDescent="0.3">
      <c r="P420" s="99"/>
      <c r="Q420" s="99"/>
    </row>
    <row r="421" spans="16:17" x14ac:dyDescent="0.3">
      <c r="P421" s="99"/>
      <c r="Q421" s="99"/>
    </row>
    <row r="422" spans="16:17" x14ac:dyDescent="0.3">
      <c r="P422" s="99"/>
      <c r="Q422" s="99"/>
    </row>
    <row r="423" spans="16:17" x14ac:dyDescent="0.3">
      <c r="P423" s="99"/>
      <c r="Q423" s="99"/>
    </row>
    <row r="424" spans="16:17" x14ac:dyDescent="0.3">
      <c r="P424" s="99"/>
      <c r="Q424" s="99"/>
    </row>
    <row r="425" spans="16:17" x14ac:dyDescent="0.3">
      <c r="P425" s="99"/>
      <c r="Q425" s="99"/>
    </row>
    <row r="426" spans="16:17" x14ac:dyDescent="0.3">
      <c r="P426" s="99"/>
      <c r="Q426" s="99"/>
    </row>
    <row r="427" spans="16:17" x14ac:dyDescent="0.3">
      <c r="P427" s="99"/>
      <c r="Q427" s="99"/>
    </row>
    <row r="428" spans="16:17" x14ac:dyDescent="0.3">
      <c r="P428" s="99"/>
      <c r="Q428" s="99"/>
    </row>
    <row r="429" spans="16:17" x14ac:dyDescent="0.3">
      <c r="P429" s="99"/>
      <c r="Q429" s="99"/>
    </row>
    <row r="430" spans="16:17" x14ac:dyDescent="0.3">
      <c r="P430" s="99"/>
      <c r="Q430" s="99"/>
    </row>
    <row r="431" spans="16:17" x14ac:dyDescent="0.3">
      <c r="P431" s="99"/>
      <c r="Q431" s="99"/>
    </row>
    <row r="432" spans="16:17" x14ac:dyDescent="0.3">
      <c r="P432" s="99"/>
      <c r="Q432" s="99"/>
    </row>
    <row r="433" spans="16:17" x14ac:dyDescent="0.3">
      <c r="P433" s="99"/>
      <c r="Q433" s="99"/>
    </row>
    <row r="434" spans="16:17" x14ac:dyDescent="0.3">
      <c r="P434" s="99"/>
      <c r="Q434" s="99"/>
    </row>
    <row r="435" spans="16:17" x14ac:dyDescent="0.3">
      <c r="P435" s="99"/>
      <c r="Q435" s="99"/>
    </row>
    <row r="436" spans="16:17" x14ac:dyDescent="0.3">
      <c r="P436" s="99"/>
      <c r="Q436" s="99"/>
    </row>
    <row r="437" spans="16:17" x14ac:dyDescent="0.3">
      <c r="P437" s="99"/>
      <c r="Q437" s="99"/>
    </row>
    <row r="438" spans="16:17" x14ac:dyDescent="0.3">
      <c r="P438" s="99"/>
      <c r="Q438" s="99"/>
    </row>
    <row r="439" spans="16:17" x14ac:dyDescent="0.3">
      <c r="P439" s="99"/>
      <c r="Q439" s="99"/>
    </row>
    <row r="440" spans="16:17" x14ac:dyDescent="0.3">
      <c r="P440" s="99"/>
      <c r="Q440" s="99"/>
    </row>
    <row r="441" spans="16:17" x14ac:dyDescent="0.3">
      <c r="P441" s="99"/>
      <c r="Q441" s="99"/>
    </row>
    <row r="442" spans="16:17" x14ac:dyDescent="0.3">
      <c r="P442" s="99"/>
      <c r="Q442" s="99"/>
    </row>
    <row r="443" spans="16:17" x14ac:dyDescent="0.3">
      <c r="P443" s="99"/>
      <c r="Q443" s="99"/>
    </row>
    <row r="444" spans="16:17" x14ac:dyDescent="0.3">
      <c r="P444" s="99"/>
      <c r="Q444" s="99"/>
    </row>
    <row r="445" spans="16:17" x14ac:dyDescent="0.3">
      <c r="P445" s="99"/>
      <c r="Q445" s="99"/>
    </row>
    <row r="446" spans="16:17" x14ac:dyDescent="0.3">
      <c r="P446" s="99"/>
      <c r="Q446" s="99"/>
    </row>
    <row r="447" spans="16:17" x14ac:dyDescent="0.3">
      <c r="P447" s="99"/>
      <c r="Q447" s="99"/>
    </row>
    <row r="448" spans="16:17" x14ac:dyDescent="0.3">
      <c r="P448" s="99"/>
      <c r="Q448" s="99"/>
    </row>
    <row r="449" spans="16:17" x14ac:dyDescent="0.3">
      <c r="P449" s="99"/>
      <c r="Q449" s="99"/>
    </row>
    <row r="450" spans="16:17" x14ac:dyDescent="0.3">
      <c r="P450" s="99"/>
      <c r="Q450" s="99"/>
    </row>
    <row r="451" spans="16:17" x14ac:dyDescent="0.3">
      <c r="P451" s="99"/>
      <c r="Q451" s="99"/>
    </row>
    <row r="452" spans="16:17" x14ac:dyDescent="0.3">
      <c r="P452" s="99"/>
      <c r="Q452" s="99"/>
    </row>
    <row r="453" spans="16:17" x14ac:dyDescent="0.3">
      <c r="P453" s="99"/>
      <c r="Q453" s="99"/>
    </row>
    <row r="454" spans="16:17" x14ac:dyDescent="0.3">
      <c r="P454" s="99"/>
      <c r="Q454" s="99"/>
    </row>
    <row r="455" spans="16:17" x14ac:dyDescent="0.3">
      <c r="P455" s="99"/>
      <c r="Q455" s="99"/>
    </row>
    <row r="456" spans="16:17" x14ac:dyDescent="0.3">
      <c r="P456" s="99"/>
      <c r="Q456" s="99"/>
    </row>
    <row r="457" spans="16:17" x14ac:dyDescent="0.3">
      <c r="P457" s="99"/>
      <c r="Q457" s="99"/>
    </row>
    <row r="458" spans="16:17" x14ac:dyDescent="0.3">
      <c r="P458" s="99"/>
      <c r="Q458" s="99"/>
    </row>
    <row r="459" spans="16:17" x14ac:dyDescent="0.3">
      <c r="P459" s="99"/>
      <c r="Q459" s="99"/>
    </row>
    <row r="460" spans="16:17" x14ac:dyDescent="0.3">
      <c r="P460" s="99"/>
      <c r="Q460" s="99"/>
    </row>
    <row r="461" spans="16:17" x14ac:dyDescent="0.3">
      <c r="P461" s="99"/>
      <c r="Q461" s="99"/>
    </row>
    <row r="462" spans="16:17" x14ac:dyDescent="0.3">
      <c r="P462" s="99"/>
      <c r="Q462" s="99"/>
    </row>
    <row r="463" spans="16:17" x14ac:dyDescent="0.3">
      <c r="P463" s="99"/>
      <c r="Q463" s="99"/>
    </row>
    <row r="464" spans="16:17" x14ac:dyDescent="0.3">
      <c r="P464" s="99"/>
      <c r="Q464" s="99"/>
    </row>
    <row r="465" spans="16:17" x14ac:dyDescent="0.3">
      <c r="P465" s="99"/>
      <c r="Q465" s="99"/>
    </row>
    <row r="466" spans="16:17" x14ac:dyDescent="0.3">
      <c r="P466" s="99"/>
      <c r="Q466" s="99"/>
    </row>
    <row r="467" spans="16:17" x14ac:dyDescent="0.3">
      <c r="P467" s="99"/>
      <c r="Q467" s="99"/>
    </row>
    <row r="468" spans="16:17" x14ac:dyDescent="0.3">
      <c r="P468" s="99"/>
      <c r="Q468" s="99"/>
    </row>
    <row r="469" spans="16:17" x14ac:dyDescent="0.3">
      <c r="P469" s="99"/>
      <c r="Q469" s="99"/>
    </row>
    <row r="470" spans="16:17" x14ac:dyDescent="0.3">
      <c r="P470" s="99"/>
      <c r="Q470" s="99"/>
    </row>
    <row r="471" spans="16:17" x14ac:dyDescent="0.3">
      <c r="P471" s="99"/>
      <c r="Q471" s="99"/>
    </row>
    <row r="472" spans="16:17" x14ac:dyDescent="0.3">
      <c r="P472" s="99"/>
      <c r="Q472" s="99"/>
    </row>
    <row r="473" spans="16:17" x14ac:dyDescent="0.3">
      <c r="P473" s="99"/>
      <c r="Q473" s="99"/>
    </row>
    <row r="474" spans="16:17" x14ac:dyDescent="0.3">
      <c r="P474" s="99"/>
      <c r="Q474" s="99"/>
    </row>
    <row r="475" spans="16:17" x14ac:dyDescent="0.3">
      <c r="P475" s="99"/>
      <c r="Q475" s="99"/>
    </row>
    <row r="476" spans="16:17" x14ac:dyDescent="0.3">
      <c r="P476" s="99"/>
      <c r="Q476" s="99"/>
    </row>
    <row r="477" spans="16:17" x14ac:dyDescent="0.3">
      <c r="P477" s="99"/>
      <c r="Q477" s="99"/>
    </row>
    <row r="478" spans="16:17" x14ac:dyDescent="0.3">
      <c r="P478" s="99"/>
      <c r="Q478" s="99"/>
    </row>
    <row r="479" spans="16:17" x14ac:dyDescent="0.3">
      <c r="P479" s="99"/>
      <c r="Q479" s="99"/>
    </row>
    <row r="480" spans="16:17" x14ac:dyDescent="0.3">
      <c r="P480" s="99"/>
      <c r="Q480" s="99"/>
    </row>
    <row r="481" spans="16:17" x14ac:dyDescent="0.3">
      <c r="P481" s="99"/>
      <c r="Q481" s="99"/>
    </row>
    <row r="482" spans="16:17" x14ac:dyDescent="0.3">
      <c r="P482" s="99"/>
      <c r="Q482" s="99"/>
    </row>
    <row r="483" spans="16:17" x14ac:dyDescent="0.3">
      <c r="P483" s="99"/>
      <c r="Q483" s="99"/>
    </row>
    <row r="484" spans="16:17" x14ac:dyDescent="0.3">
      <c r="P484" s="99"/>
      <c r="Q484" s="99"/>
    </row>
    <row r="485" spans="16:17" x14ac:dyDescent="0.3">
      <c r="P485" s="99"/>
      <c r="Q485" s="99"/>
    </row>
    <row r="486" spans="16:17" x14ac:dyDescent="0.3">
      <c r="P486" s="99"/>
      <c r="Q486" s="99"/>
    </row>
    <row r="487" spans="16:17" x14ac:dyDescent="0.3">
      <c r="P487" s="99"/>
      <c r="Q487" s="99"/>
    </row>
    <row r="488" spans="16:17" x14ac:dyDescent="0.3">
      <c r="P488" s="99"/>
      <c r="Q488" s="99"/>
    </row>
    <row r="489" spans="16:17" x14ac:dyDescent="0.3">
      <c r="P489" s="99"/>
      <c r="Q489" s="99"/>
    </row>
    <row r="490" spans="16:17" x14ac:dyDescent="0.3">
      <c r="P490" s="99"/>
      <c r="Q490" s="99"/>
    </row>
    <row r="491" spans="16:17" x14ac:dyDescent="0.3">
      <c r="P491" s="99"/>
      <c r="Q491" s="99"/>
    </row>
    <row r="492" spans="16:17" x14ac:dyDescent="0.3">
      <c r="P492" s="99"/>
      <c r="Q492" s="99"/>
    </row>
    <row r="493" spans="16:17" x14ac:dyDescent="0.3">
      <c r="P493" s="99"/>
      <c r="Q493" s="99"/>
    </row>
    <row r="494" spans="16:17" x14ac:dyDescent="0.3">
      <c r="P494" s="99"/>
      <c r="Q494" s="99"/>
    </row>
    <row r="495" spans="16:17" x14ac:dyDescent="0.3">
      <c r="P495" s="99"/>
      <c r="Q495" s="99"/>
    </row>
    <row r="496" spans="16:17" x14ac:dyDescent="0.3">
      <c r="P496" s="99"/>
      <c r="Q496" s="99"/>
    </row>
    <row r="497" spans="16:17" x14ac:dyDescent="0.3">
      <c r="P497" s="99"/>
      <c r="Q497" s="99"/>
    </row>
    <row r="498" spans="16:17" x14ac:dyDescent="0.3">
      <c r="P498" s="99"/>
      <c r="Q498" s="99"/>
    </row>
    <row r="499" spans="16:17" x14ac:dyDescent="0.3">
      <c r="P499" s="99"/>
      <c r="Q499" s="99"/>
    </row>
    <row r="500" spans="16:17" x14ac:dyDescent="0.3">
      <c r="P500" s="99"/>
      <c r="Q500" s="99"/>
    </row>
    <row r="501" spans="16:17" x14ac:dyDescent="0.3">
      <c r="P501" s="99"/>
      <c r="Q501" s="99"/>
    </row>
    <row r="502" spans="16:17" x14ac:dyDescent="0.3">
      <c r="P502" s="99"/>
      <c r="Q502" s="99"/>
    </row>
    <row r="503" spans="16:17" x14ac:dyDescent="0.3">
      <c r="P503" s="99"/>
      <c r="Q503" s="99"/>
    </row>
    <row r="504" spans="16:17" x14ac:dyDescent="0.3">
      <c r="P504" s="99"/>
      <c r="Q504" s="99"/>
    </row>
    <row r="505" spans="16:17" x14ac:dyDescent="0.3">
      <c r="P505" s="99"/>
      <c r="Q505" s="99"/>
    </row>
    <row r="506" spans="16:17" x14ac:dyDescent="0.3">
      <c r="P506" s="99"/>
      <c r="Q506" s="99"/>
    </row>
    <row r="507" spans="16:17" x14ac:dyDescent="0.3">
      <c r="P507" s="99"/>
      <c r="Q507" s="99"/>
    </row>
    <row r="508" spans="16:17" x14ac:dyDescent="0.3">
      <c r="P508" s="99"/>
      <c r="Q508" s="99"/>
    </row>
    <row r="509" spans="16:17" x14ac:dyDescent="0.3">
      <c r="P509" s="99"/>
      <c r="Q509" s="99"/>
    </row>
    <row r="510" spans="16:17" x14ac:dyDescent="0.3">
      <c r="P510" s="99"/>
      <c r="Q510" s="99"/>
    </row>
    <row r="511" spans="16:17" x14ac:dyDescent="0.3">
      <c r="P511" s="99"/>
      <c r="Q511" s="99"/>
    </row>
    <row r="512" spans="16:17" x14ac:dyDescent="0.3">
      <c r="P512" s="99"/>
      <c r="Q512" s="99"/>
    </row>
    <row r="513" spans="16:17" x14ac:dyDescent="0.3">
      <c r="P513" s="99"/>
      <c r="Q513" s="99"/>
    </row>
    <row r="514" spans="16:17" x14ac:dyDescent="0.3">
      <c r="P514" s="99"/>
      <c r="Q514" s="99"/>
    </row>
    <row r="515" spans="16:17" x14ac:dyDescent="0.3">
      <c r="P515" s="99"/>
      <c r="Q515" s="99"/>
    </row>
    <row r="516" spans="16:17" x14ac:dyDescent="0.3">
      <c r="P516" s="99"/>
      <c r="Q516" s="99"/>
    </row>
    <row r="517" spans="16:17" x14ac:dyDescent="0.3">
      <c r="P517" s="99"/>
      <c r="Q517" s="99"/>
    </row>
    <row r="518" spans="16:17" x14ac:dyDescent="0.3">
      <c r="P518" s="99"/>
      <c r="Q518" s="99"/>
    </row>
    <row r="519" spans="16:17" x14ac:dyDescent="0.3">
      <c r="P519" s="99"/>
      <c r="Q519" s="99"/>
    </row>
    <row r="520" spans="16:17" x14ac:dyDescent="0.3">
      <c r="P520" s="99"/>
      <c r="Q520" s="99"/>
    </row>
    <row r="521" spans="16:17" x14ac:dyDescent="0.3">
      <c r="P521" s="99"/>
      <c r="Q521" s="99"/>
    </row>
    <row r="522" spans="16:17" x14ac:dyDescent="0.3">
      <c r="P522" s="99"/>
      <c r="Q522" s="99"/>
    </row>
    <row r="523" spans="16:17" x14ac:dyDescent="0.3">
      <c r="P523" s="99"/>
      <c r="Q523" s="99"/>
    </row>
    <row r="524" spans="16:17" x14ac:dyDescent="0.3">
      <c r="P524" s="99"/>
      <c r="Q524" s="99"/>
    </row>
    <row r="525" spans="16:17" x14ac:dyDescent="0.3">
      <c r="P525" s="99"/>
      <c r="Q525" s="99"/>
    </row>
    <row r="526" spans="16:17" x14ac:dyDescent="0.3">
      <c r="P526" s="99"/>
      <c r="Q526" s="99"/>
    </row>
    <row r="527" spans="16:17" x14ac:dyDescent="0.3">
      <c r="P527" s="99"/>
      <c r="Q527" s="99"/>
    </row>
    <row r="528" spans="16:17" x14ac:dyDescent="0.3">
      <c r="P528" s="99"/>
      <c r="Q528" s="99"/>
    </row>
    <row r="529" spans="16:17" x14ac:dyDescent="0.3">
      <c r="P529" s="99"/>
      <c r="Q529" s="99"/>
    </row>
    <row r="530" spans="16:17" x14ac:dyDescent="0.3">
      <c r="P530" s="99"/>
      <c r="Q530" s="99"/>
    </row>
    <row r="531" spans="16:17" x14ac:dyDescent="0.3">
      <c r="P531" s="99"/>
      <c r="Q531" s="99"/>
    </row>
    <row r="532" spans="16:17" x14ac:dyDescent="0.3">
      <c r="P532" s="99"/>
      <c r="Q532" s="99"/>
    </row>
    <row r="533" spans="16:17" x14ac:dyDescent="0.3">
      <c r="P533" s="99"/>
      <c r="Q533" s="99"/>
    </row>
    <row r="534" spans="16:17" x14ac:dyDescent="0.3">
      <c r="P534" s="99"/>
      <c r="Q534" s="99"/>
    </row>
    <row r="535" spans="16:17" x14ac:dyDescent="0.3">
      <c r="P535" s="99"/>
      <c r="Q535" s="99"/>
    </row>
    <row r="536" spans="16:17" x14ac:dyDescent="0.3">
      <c r="P536" s="99"/>
      <c r="Q536" s="99"/>
    </row>
    <row r="537" spans="16:17" x14ac:dyDescent="0.3">
      <c r="P537" s="99"/>
      <c r="Q537" s="99"/>
    </row>
    <row r="538" spans="16:17" x14ac:dyDescent="0.3">
      <c r="P538" s="99"/>
      <c r="Q538" s="99"/>
    </row>
    <row r="539" spans="16:17" x14ac:dyDescent="0.3">
      <c r="P539" s="99"/>
      <c r="Q539" s="99"/>
    </row>
    <row r="540" spans="16:17" x14ac:dyDescent="0.3">
      <c r="P540" s="99"/>
      <c r="Q540" s="99"/>
    </row>
    <row r="541" spans="16:17" x14ac:dyDescent="0.3">
      <c r="P541" s="99"/>
      <c r="Q541" s="99"/>
    </row>
    <row r="542" spans="16:17" x14ac:dyDescent="0.3">
      <c r="P542" s="99"/>
      <c r="Q542" s="99"/>
    </row>
    <row r="543" spans="16:17" x14ac:dyDescent="0.3">
      <c r="P543" s="99"/>
      <c r="Q543" s="99"/>
    </row>
    <row r="544" spans="16:17" x14ac:dyDescent="0.3">
      <c r="P544" s="99"/>
      <c r="Q544" s="99"/>
    </row>
    <row r="545" spans="16:17" x14ac:dyDescent="0.3">
      <c r="P545" s="99"/>
      <c r="Q545" s="99"/>
    </row>
    <row r="546" spans="16:17" x14ac:dyDescent="0.3">
      <c r="P546" s="99"/>
      <c r="Q546" s="99"/>
    </row>
    <row r="547" spans="16:17" x14ac:dyDescent="0.3">
      <c r="P547" s="99"/>
      <c r="Q547" s="99"/>
    </row>
    <row r="548" spans="16:17" x14ac:dyDescent="0.3">
      <c r="P548" s="99"/>
      <c r="Q548" s="99"/>
    </row>
    <row r="549" spans="16:17" x14ac:dyDescent="0.3">
      <c r="P549" s="99"/>
      <c r="Q549" s="99"/>
    </row>
    <row r="550" spans="16:17" x14ac:dyDescent="0.3">
      <c r="P550" s="99"/>
      <c r="Q550" s="99"/>
    </row>
    <row r="551" spans="16:17" x14ac:dyDescent="0.3">
      <c r="P551" s="99"/>
      <c r="Q551" s="99"/>
    </row>
    <row r="552" spans="16:17" x14ac:dyDescent="0.3">
      <c r="P552" s="99"/>
      <c r="Q552" s="99"/>
    </row>
    <row r="553" spans="16:17" x14ac:dyDescent="0.3">
      <c r="P553" s="99"/>
      <c r="Q553" s="99"/>
    </row>
    <row r="554" spans="16:17" x14ac:dyDescent="0.3">
      <c r="P554" s="99"/>
      <c r="Q554" s="99"/>
    </row>
    <row r="555" spans="16:17" x14ac:dyDescent="0.3">
      <c r="P555" s="99"/>
      <c r="Q555" s="99"/>
    </row>
    <row r="556" spans="16:17" x14ac:dyDescent="0.3">
      <c r="P556" s="99"/>
      <c r="Q556" s="99"/>
    </row>
    <row r="557" spans="16:17" x14ac:dyDescent="0.3">
      <c r="P557" s="99"/>
      <c r="Q557" s="99"/>
    </row>
    <row r="558" spans="16:17" x14ac:dyDescent="0.3">
      <c r="P558" s="99"/>
      <c r="Q558" s="99"/>
    </row>
    <row r="559" spans="16:17" x14ac:dyDescent="0.3">
      <c r="P559" s="99"/>
      <c r="Q559" s="99"/>
    </row>
    <row r="560" spans="16:17" x14ac:dyDescent="0.3">
      <c r="P560" s="99"/>
      <c r="Q560" s="99"/>
    </row>
    <row r="561" spans="16:17" x14ac:dyDescent="0.3">
      <c r="P561" s="99"/>
      <c r="Q561" s="99"/>
    </row>
    <row r="562" spans="16:17" x14ac:dyDescent="0.3">
      <c r="P562" s="99"/>
      <c r="Q562" s="99"/>
    </row>
    <row r="563" spans="16:17" x14ac:dyDescent="0.3">
      <c r="P563" s="99"/>
      <c r="Q563" s="99"/>
    </row>
    <row r="564" spans="16:17" x14ac:dyDescent="0.3">
      <c r="P564" s="99"/>
      <c r="Q564" s="99"/>
    </row>
    <row r="565" spans="16:17" x14ac:dyDescent="0.3">
      <c r="P565" s="99"/>
      <c r="Q565" s="99"/>
    </row>
    <row r="566" spans="16:17" x14ac:dyDescent="0.3">
      <c r="P566" s="99"/>
      <c r="Q566" s="99"/>
    </row>
    <row r="567" spans="16:17" x14ac:dyDescent="0.3">
      <c r="P567" s="99"/>
      <c r="Q567" s="99"/>
    </row>
    <row r="568" spans="16:17" x14ac:dyDescent="0.3">
      <c r="P568" s="99"/>
      <c r="Q568" s="99"/>
    </row>
    <row r="569" spans="16:17" x14ac:dyDescent="0.3">
      <c r="P569" s="99"/>
      <c r="Q569" s="99"/>
    </row>
    <row r="570" spans="16:17" x14ac:dyDescent="0.3">
      <c r="P570" s="99"/>
      <c r="Q570" s="99"/>
    </row>
    <row r="571" spans="16:17" x14ac:dyDescent="0.3">
      <c r="P571" s="99"/>
      <c r="Q571" s="99"/>
    </row>
    <row r="572" spans="16:17" x14ac:dyDescent="0.3">
      <c r="P572" s="99"/>
      <c r="Q572" s="99"/>
    </row>
    <row r="573" spans="16:17" x14ac:dyDescent="0.3">
      <c r="P573" s="99"/>
      <c r="Q573" s="99"/>
    </row>
    <row r="574" spans="16:17" x14ac:dyDescent="0.3">
      <c r="P574" s="99"/>
      <c r="Q574" s="99"/>
    </row>
    <row r="575" spans="16:17" x14ac:dyDescent="0.3">
      <c r="P575" s="99"/>
      <c r="Q575" s="99"/>
    </row>
    <row r="576" spans="16:17" x14ac:dyDescent="0.3">
      <c r="P576" s="99"/>
      <c r="Q576" s="99"/>
    </row>
    <row r="577" spans="16:17" x14ac:dyDescent="0.3">
      <c r="P577" s="99"/>
      <c r="Q577" s="99"/>
    </row>
    <row r="578" spans="16:17" x14ac:dyDescent="0.3">
      <c r="P578" s="99"/>
      <c r="Q578" s="99"/>
    </row>
    <row r="579" spans="16:17" x14ac:dyDescent="0.3">
      <c r="P579" s="99"/>
      <c r="Q579" s="99"/>
    </row>
    <row r="580" spans="16:17" x14ac:dyDescent="0.3">
      <c r="P580" s="99"/>
      <c r="Q580" s="99"/>
    </row>
    <row r="581" spans="16:17" x14ac:dyDescent="0.3">
      <c r="P581" s="99"/>
      <c r="Q581" s="99"/>
    </row>
    <row r="582" spans="16:17" x14ac:dyDescent="0.3">
      <c r="P582" s="99"/>
      <c r="Q582" s="99"/>
    </row>
    <row r="583" spans="16:17" x14ac:dyDescent="0.3">
      <c r="P583" s="99"/>
      <c r="Q583" s="99"/>
    </row>
    <row r="584" spans="16:17" x14ac:dyDescent="0.3">
      <c r="P584" s="99"/>
      <c r="Q584" s="99"/>
    </row>
    <row r="585" spans="16:17" x14ac:dyDescent="0.3">
      <c r="P585" s="99"/>
      <c r="Q585" s="99"/>
    </row>
    <row r="586" spans="16:17" x14ac:dyDescent="0.3">
      <c r="P586" s="99"/>
      <c r="Q586" s="99"/>
    </row>
    <row r="587" spans="16:17" x14ac:dyDescent="0.3">
      <c r="P587" s="99"/>
      <c r="Q587" s="99"/>
    </row>
    <row r="588" spans="16:17" x14ac:dyDescent="0.3">
      <c r="P588" s="99"/>
      <c r="Q588" s="99"/>
    </row>
    <row r="589" spans="16:17" x14ac:dyDescent="0.3">
      <c r="P589" s="99"/>
      <c r="Q589" s="99"/>
    </row>
    <row r="590" spans="16:17" x14ac:dyDescent="0.3">
      <c r="P590" s="99"/>
      <c r="Q590" s="99"/>
    </row>
    <row r="591" spans="16:17" x14ac:dyDescent="0.3">
      <c r="P591" s="99"/>
      <c r="Q591" s="99"/>
    </row>
    <row r="592" spans="16:17" x14ac:dyDescent="0.3">
      <c r="P592" s="99"/>
      <c r="Q592" s="99"/>
    </row>
    <row r="593" spans="16:17" x14ac:dyDescent="0.3">
      <c r="P593" s="99"/>
      <c r="Q593" s="99"/>
    </row>
    <row r="594" spans="16:17" x14ac:dyDescent="0.3">
      <c r="P594" s="99"/>
      <c r="Q594" s="99"/>
    </row>
    <row r="595" spans="16:17" x14ac:dyDescent="0.3">
      <c r="P595" s="99"/>
      <c r="Q595" s="99"/>
    </row>
    <row r="596" spans="16:17" x14ac:dyDescent="0.3">
      <c r="P596" s="99"/>
      <c r="Q596" s="99"/>
    </row>
    <row r="597" spans="16:17" x14ac:dyDescent="0.3">
      <c r="P597" s="99"/>
      <c r="Q597" s="99"/>
    </row>
    <row r="598" spans="16:17" x14ac:dyDescent="0.3">
      <c r="P598" s="99"/>
      <c r="Q598" s="99"/>
    </row>
    <row r="599" spans="16:17" x14ac:dyDescent="0.3">
      <c r="P599" s="99"/>
      <c r="Q599" s="99"/>
    </row>
    <row r="600" spans="16:17" x14ac:dyDescent="0.3">
      <c r="P600" s="99"/>
      <c r="Q600" s="99"/>
    </row>
    <row r="601" spans="16:17" x14ac:dyDescent="0.3">
      <c r="P601" s="99"/>
      <c r="Q601" s="99"/>
    </row>
    <row r="602" spans="16:17" x14ac:dyDescent="0.3">
      <c r="P602" s="99"/>
      <c r="Q602" s="99"/>
    </row>
    <row r="603" spans="16:17" x14ac:dyDescent="0.3">
      <c r="P603" s="99"/>
      <c r="Q603" s="99"/>
    </row>
    <row r="604" spans="16:17" x14ac:dyDescent="0.3">
      <c r="P604" s="99"/>
      <c r="Q604" s="99"/>
    </row>
    <row r="605" spans="16:17" x14ac:dyDescent="0.3">
      <c r="P605" s="99"/>
      <c r="Q605" s="99"/>
    </row>
    <row r="606" spans="16:17" x14ac:dyDescent="0.3">
      <c r="P606" s="99"/>
      <c r="Q606" s="99"/>
    </row>
    <row r="607" spans="16:17" x14ac:dyDescent="0.3">
      <c r="P607" s="99"/>
      <c r="Q607" s="99"/>
    </row>
    <row r="608" spans="16:17" x14ac:dyDescent="0.3">
      <c r="P608" s="99"/>
      <c r="Q608" s="99"/>
    </row>
    <row r="609" spans="16:17" x14ac:dyDescent="0.3">
      <c r="P609" s="99"/>
      <c r="Q609" s="99"/>
    </row>
    <row r="610" spans="16:17" x14ac:dyDescent="0.3">
      <c r="P610" s="99"/>
      <c r="Q610" s="99"/>
    </row>
    <row r="611" spans="16:17" x14ac:dyDescent="0.3">
      <c r="P611" s="99"/>
      <c r="Q611" s="99"/>
    </row>
    <row r="612" spans="16:17" x14ac:dyDescent="0.3">
      <c r="P612" s="99"/>
      <c r="Q612" s="99"/>
    </row>
    <row r="613" spans="16:17" x14ac:dyDescent="0.3">
      <c r="P613" s="99"/>
      <c r="Q613" s="99"/>
    </row>
    <row r="614" spans="16:17" x14ac:dyDescent="0.3">
      <c r="P614" s="99"/>
      <c r="Q614" s="99"/>
    </row>
    <row r="615" spans="16:17" x14ac:dyDescent="0.3">
      <c r="P615" s="99"/>
      <c r="Q615" s="99"/>
    </row>
    <row r="616" spans="16:17" x14ac:dyDescent="0.3">
      <c r="P616" s="99"/>
      <c r="Q616" s="99"/>
    </row>
    <row r="617" spans="16:17" x14ac:dyDescent="0.3">
      <c r="P617" s="99"/>
      <c r="Q617" s="99"/>
    </row>
    <row r="618" spans="16:17" x14ac:dyDescent="0.3">
      <c r="P618" s="99"/>
      <c r="Q618" s="99"/>
    </row>
    <row r="619" spans="16:17" x14ac:dyDescent="0.3">
      <c r="P619" s="99"/>
      <c r="Q619" s="99"/>
    </row>
    <row r="620" spans="16:17" x14ac:dyDescent="0.3">
      <c r="P620" s="99"/>
      <c r="Q620" s="99"/>
    </row>
    <row r="621" spans="16:17" x14ac:dyDescent="0.3">
      <c r="P621" s="99"/>
      <c r="Q621" s="99"/>
    </row>
    <row r="622" spans="16:17" x14ac:dyDescent="0.3">
      <c r="P622" s="99"/>
      <c r="Q622" s="99"/>
    </row>
    <row r="623" spans="16:17" x14ac:dyDescent="0.3">
      <c r="P623" s="99"/>
      <c r="Q623" s="99"/>
    </row>
    <row r="624" spans="16:17" x14ac:dyDescent="0.3">
      <c r="P624" s="99"/>
      <c r="Q624" s="99"/>
    </row>
    <row r="625" spans="16:17" x14ac:dyDescent="0.3">
      <c r="P625" s="99"/>
      <c r="Q625" s="99"/>
    </row>
    <row r="626" spans="16:17" x14ac:dyDescent="0.3">
      <c r="P626" s="99"/>
      <c r="Q626" s="99"/>
    </row>
    <row r="627" spans="16:17" x14ac:dyDescent="0.3">
      <c r="P627" s="99"/>
      <c r="Q627" s="99"/>
    </row>
    <row r="628" spans="16:17" x14ac:dyDescent="0.3">
      <c r="P628" s="99"/>
      <c r="Q628" s="99"/>
    </row>
    <row r="629" spans="16:17" x14ac:dyDescent="0.3">
      <c r="P629" s="99"/>
      <c r="Q629" s="99"/>
    </row>
    <row r="630" spans="16:17" x14ac:dyDescent="0.3">
      <c r="P630" s="99"/>
      <c r="Q630" s="99"/>
    </row>
    <row r="631" spans="16:17" x14ac:dyDescent="0.3">
      <c r="P631" s="99"/>
      <c r="Q631" s="99"/>
    </row>
    <row r="632" spans="16:17" x14ac:dyDescent="0.3">
      <c r="P632" s="99"/>
      <c r="Q632" s="99"/>
    </row>
    <row r="633" spans="16:17" x14ac:dyDescent="0.3">
      <c r="P633" s="99"/>
      <c r="Q633" s="99"/>
    </row>
    <row r="634" spans="16:17" x14ac:dyDescent="0.3">
      <c r="P634" s="99"/>
      <c r="Q634" s="99"/>
    </row>
    <row r="635" spans="16:17" x14ac:dyDescent="0.3">
      <c r="P635" s="99"/>
      <c r="Q635" s="99"/>
    </row>
    <row r="636" spans="16:17" x14ac:dyDescent="0.3">
      <c r="P636" s="99"/>
      <c r="Q636" s="99"/>
    </row>
    <row r="637" spans="16:17" x14ac:dyDescent="0.3">
      <c r="P637" s="99"/>
      <c r="Q637" s="99"/>
    </row>
    <row r="638" spans="16:17" x14ac:dyDescent="0.3">
      <c r="P638" s="99"/>
      <c r="Q638" s="99"/>
    </row>
    <row r="639" spans="16:17" x14ac:dyDescent="0.3">
      <c r="P639" s="99"/>
      <c r="Q639" s="99"/>
    </row>
    <row r="640" spans="16:17" x14ac:dyDescent="0.3">
      <c r="P640" s="99"/>
      <c r="Q640" s="99"/>
    </row>
    <row r="641" spans="16:17" x14ac:dyDescent="0.3">
      <c r="P641" s="99"/>
      <c r="Q641" s="99"/>
    </row>
    <row r="642" spans="16:17" x14ac:dyDescent="0.3">
      <c r="P642" s="99"/>
      <c r="Q642" s="99"/>
    </row>
    <row r="643" spans="16:17" x14ac:dyDescent="0.3">
      <c r="P643" s="99"/>
      <c r="Q643" s="99"/>
    </row>
    <row r="644" spans="16:17" x14ac:dyDescent="0.3">
      <c r="P644" s="99"/>
      <c r="Q644" s="99"/>
    </row>
    <row r="645" spans="16:17" x14ac:dyDescent="0.3">
      <c r="P645" s="99"/>
      <c r="Q645" s="99"/>
    </row>
    <row r="646" spans="16:17" x14ac:dyDescent="0.3">
      <c r="P646" s="99"/>
      <c r="Q646" s="99"/>
    </row>
    <row r="647" spans="16:17" x14ac:dyDescent="0.3">
      <c r="P647" s="99"/>
      <c r="Q647" s="99"/>
    </row>
    <row r="648" spans="16:17" x14ac:dyDescent="0.3">
      <c r="P648" s="99"/>
      <c r="Q648" s="99"/>
    </row>
    <row r="649" spans="16:17" x14ac:dyDescent="0.3">
      <c r="P649" s="99"/>
      <c r="Q649" s="99"/>
    </row>
    <row r="650" spans="16:17" x14ac:dyDescent="0.3">
      <c r="P650" s="99"/>
      <c r="Q650" s="99"/>
    </row>
    <row r="651" spans="16:17" x14ac:dyDescent="0.3">
      <c r="P651" s="99"/>
      <c r="Q651" s="99"/>
    </row>
    <row r="652" spans="16:17" x14ac:dyDescent="0.3">
      <c r="P652" s="99"/>
      <c r="Q652" s="99"/>
    </row>
    <row r="653" spans="16:17" x14ac:dyDescent="0.3">
      <c r="P653" s="99"/>
      <c r="Q653" s="99"/>
    </row>
    <row r="654" spans="16:17" x14ac:dyDescent="0.3">
      <c r="P654" s="99"/>
      <c r="Q654" s="99"/>
    </row>
    <row r="655" spans="16:17" x14ac:dyDescent="0.3">
      <c r="P655" s="99"/>
      <c r="Q655" s="99"/>
    </row>
    <row r="656" spans="16:17" x14ac:dyDescent="0.3">
      <c r="P656" s="99"/>
      <c r="Q656" s="99"/>
    </row>
    <row r="657" spans="16:17" x14ac:dyDescent="0.3">
      <c r="P657" s="99"/>
      <c r="Q657" s="99"/>
    </row>
    <row r="658" spans="16:17" x14ac:dyDescent="0.3">
      <c r="P658" s="99"/>
      <c r="Q658" s="99"/>
    </row>
    <row r="659" spans="16:17" x14ac:dyDescent="0.3">
      <c r="P659" s="99"/>
      <c r="Q659" s="99"/>
    </row>
    <row r="660" spans="16:17" x14ac:dyDescent="0.3">
      <c r="P660" s="99"/>
      <c r="Q660" s="99"/>
    </row>
    <row r="661" spans="16:17" x14ac:dyDescent="0.3">
      <c r="P661" s="99"/>
      <c r="Q661" s="99"/>
    </row>
    <row r="662" spans="16:17" x14ac:dyDescent="0.3">
      <c r="P662" s="99"/>
      <c r="Q662" s="99"/>
    </row>
    <row r="663" spans="16:17" x14ac:dyDescent="0.3">
      <c r="P663" s="99"/>
      <c r="Q663" s="99"/>
    </row>
    <row r="664" spans="16:17" x14ac:dyDescent="0.3">
      <c r="P664" s="99"/>
      <c r="Q664" s="99"/>
    </row>
    <row r="665" spans="16:17" x14ac:dyDescent="0.3">
      <c r="P665" s="99"/>
      <c r="Q665" s="99"/>
    </row>
    <row r="666" spans="16:17" x14ac:dyDescent="0.3">
      <c r="P666" s="99"/>
      <c r="Q666" s="99"/>
    </row>
    <row r="667" spans="16:17" x14ac:dyDescent="0.3">
      <c r="P667" s="99"/>
      <c r="Q667" s="99"/>
    </row>
    <row r="668" spans="16:17" x14ac:dyDescent="0.3">
      <c r="P668" s="99"/>
      <c r="Q668" s="99"/>
    </row>
    <row r="669" spans="16:17" x14ac:dyDescent="0.3">
      <c r="P669" s="99"/>
      <c r="Q669" s="99"/>
    </row>
    <row r="670" spans="16:17" x14ac:dyDescent="0.3">
      <c r="P670" s="99"/>
      <c r="Q670" s="99"/>
    </row>
    <row r="671" spans="16:17" x14ac:dyDescent="0.3">
      <c r="P671" s="99"/>
      <c r="Q671" s="99"/>
    </row>
    <row r="672" spans="16:17" x14ac:dyDescent="0.3">
      <c r="P672" s="99"/>
      <c r="Q672" s="99"/>
    </row>
    <row r="673" spans="16:17" x14ac:dyDescent="0.3">
      <c r="P673" s="99"/>
      <c r="Q673" s="99"/>
    </row>
    <row r="674" spans="16:17" x14ac:dyDescent="0.3">
      <c r="P674" s="99"/>
      <c r="Q674" s="99"/>
    </row>
    <row r="675" spans="16:17" x14ac:dyDescent="0.3">
      <c r="P675" s="99"/>
      <c r="Q675" s="99"/>
    </row>
    <row r="676" spans="16:17" x14ac:dyDescent="0.3">
      <c r="P676" s="99"/>
      <c r="Q676" s="99"/>
    </row>
    <row r="677" spans="16:17" x14ac:dyDescent="0.3">
      <c r="P677" s="99"/>
      <c r="Q677" s="99"/>
    </row>
    <row r="678" spans="16:17" x14ac:dyDescent="0.3">
      <c r="P678" s="99"/>
      <c r="Q678" s="99"/>
    </row>
    <row r="679" spans="16:17" x14ac:dyDescent="0.3">
      <c r="P679" s="99"/>
      <c r="Q679" s="99"/>
    </row>
    <row r="680" spans="16:17" x14ac:dyDescent="0.3">
      <c r="P680" s="99"/>
      <c r="Q680" s="99"/>
    </row>
    <row r="681" spans="16:17" x14ac:dyDescent="0.3">
      <c r="P681" s="99"/>
      <c r="Q681" s="99"/>
    </row>
    <row r="682" spans="16:17" x14ac:dyDescent="0.3">
      <c r="P682" s="99"/>
      <c r="Q682" s="99"/>
    </row>
    <row r="683" spans="16:17" x14ac:dyDescent="0.3">
      <c r="P683" s="99"/>
      <c r="Q683" s="99"/>
    </row>
    <row r="684" spans="16:17" x14ac:dyDescent="0.3">
      <c r="P684" s="99"/>
      <c r="Q684" s="99"/>
    </row>
    <row r="685" spans="16:17" x14ac:dyDescent="0.3">
      <c r="P685" s="99"/>
      <c r="Q685" s="99"/>
    </row>
    <row r="686" spans="16:17" x14ac:dyDescent="0.3">
      <c r="P686" s="99"/>
      <c r="Q686" s="99"/>
    </row>
    <row r="687" spans="16:17" x14ac:dyDescent="0.3">
      <c r="P687" s="99"/>
      <c r="Q687" s="99"/>
    </row>
    <row r="688" spans="16:17" x14ac:dyDescent="0.3">
      <c r="P688" s="99"/>
      <c r="Q688" s="99"/>
    </row>
    <row r="689" spans="16:17" x14ac:dyDescent="0.3">
      <c r="P689" s="99"/>
      <c r="Q689" s="99"/>
    </row>
    <row r="690" spans="16:17" x14ac:dyDescent="0.3">
      <c r="P690" s="99"/>
      <c r="Q690" s="99"/>
    </row>
    <row r="691" spans="16:17" x14ac:dyDescent="0.3">
      <c r="P691" s="99"/>
      <c r="Q691" s="99"/>
    </row>
    <row r="692" spans="16:17" x14ac:dyDescent="0.3">
      <c r="P692" s="99"/>
      <c r="Q692" s="99"/>
    </row>
    <row r="693" spans="16:17" x14ac:dyDescent="0.3">
      <c r="P693" s="99"/>
      <c r="Q693" s="99"/>
    </row>
    <row r="694" spans="16:17" x14ac:dyDescent="0.3">
      <c r="P694" s="99"/>
      <c r="Q694" s="99"/>
    </row>
    <row r="695" spans="16:17" x14ac:dyDescent="0.3">
      <c r="P695" s="99"/>
      <c r="Q695" s="99"/>
    </row>
    <row r="696" spans="16:17" x14ac:dyDescent="0.3">
      <c r="P696" s="99"/>
      <c r="Q696" s="99"/>
    </row>
    <row r="697" spans="16:17" x14ac:dyDescent="0.3">
      <c r="P697" s="99"/>
      <c r="Q697" s="99"/>
    </row>
    <row r="698" spans="16:17" x14ac:dyDescent="0.3">
      <c r="P698" s="99"/>
      <c r="Q698" s="99"/>
    </row>
    <row r="699" spans="16:17" x14ac:dyDescent="0.3">
      <c r="P699" s="99"/>
      <c r="Q699" s="99"/>
    </row>
    <row r="700" spans="16:17" x14ac:dyDescent="0.3">
      <c r="P700" s="99"/>
      <c r="Q700" s="99"/>
    </row>
    <row r="701" spans="16:17" x14ac:dyDescent="0.3">
      <c r="P701" s="99"/>
      <c r="Q701" s="99"/>
    </row>
    <row r="702" spans="16:17" x14ac:dyDescent="0.3">
      <c r="P702" s="99"/>
      <c r="Q702" s="99"/>
    </row>
    <row r="703" spans="16:17" x14ac:dyDescent="0.3">
      <c r="P703" s="99"/>
      <c r="Q703" s="99"/>
    </row>
    <row r="704" spans="16:17" x14ac:dyDescent="0.3">
      <c r="P704" s="99"/>
      <c r="Q704" s="99"/>
    </row>
    <row r="705" spans="16:17" x14ac:dyDescent="0.3">
      <c r="P705" s="99"/>
      <c r="Q705" s="99"/>
    </row>
    <row r="706" spans="16:17" x14ac:dyDescent="0.3">
      <c r="P706" s="99"/>
      <c r="Q706" s="99"/>
    </row>
    <row r="707" spans="16:17" x14ac:dyDescent="0.3">
      <c r="P707" s="99"/>
      <c r="Q707" s="99"/>
    </row>
    <row r="708" spans="16:17" x14ac:dyDescent="0.3">
      <c r="P708" s="99"/>
      <c r="Q708" s="99"/>
    </row>
    <row r="709" spans="16:17" x14ac:dyDescent="0.3">
      <c r="P709" s="99"/>
      <c r="Q709" s="99"/>
    </row>
    <row r="710" spans="16:17" x14ac:dyDescent="0.3">
      <c r="P710" s="99"/>
      <c r="Q710" s="99"/>
    </row>
    <row r="711" spans="16:17" x14ac:dyDescent="0.3">
      <c r="P711" s="99"/>
      <c r="Q711" s="99"/>
    </row>
    <row r="712" spans="16:17" x14ac:dyDescent="0.3">
      <c r="P712" s="99"/>
      <c r="Q712" s="99"/>
    </row>
    <row r="713" spans="16:17" x14ac:dyDescent="0.3">
      <c r="P713" s="99"/>
      <c r="Q713" s="99"/>
    </row>
    <row r="714" spans="16:17" x14ac:dyDescent="0.3">
      <c r="P714" s="99"/>
      <c r="Q714" s="99"/>
    </row>
    <row r="715" spans="16:17" x14ac:dyDescent="0.3">
      <c r="P715" s="99"/>
      <c r="Q715" s="99"/>
    </row>
    <row r="716" spans="16:17" x14ac:dyDescent="0.3">
      <c r="P716" s="99"/>
      <c r="Q716" s="99"/>
    </row>
    <row r="717" spans="16:17" x14ac:dyDescent="0.3">
      <c r="P717" s="99"/>
      <c r="Q717" s="99"/>
    </row>
    <row r="718" spans="16:17" x14ac:dyDescent="0.3">
      <c r="P718" s="99"/>
      <c r="Q718" s="99"/>
    </row>
    <row r="719" spans="16:17" x14ac:dyDescent="0.3">
      <c r="P719" s="99"/>
      <c r="Q719" s="99"/>
    </row>
    <row r="720" spans="16:17" x14ac:dyDescent="0.3">
      <c r="P720" s="99"/>
      <c r="Q720" s="99"/>
    </row>
    <row r="721" spans="16:17" x14ac:dyDescent="0.3">
      <c r="P721" s="99"/>
      <c r="Q721" s="99"/>
    </row>
    <row r="722" spans="16:17" x14ac:dyDescent="0.3">
      <c r="P722" s="99"/>
      <c r="Q722" s="99"/>
    </row>
    <row r="723" spans="16:17" x14ac:dyDescent="0.3">
      <c r="P723" s="99"/>
      <c r="Q723" s="99"/>
    </row>
    <row r="724" spans="16:17" x14ac:dyDescent="0.3">
      <c r="P724" s="99"/>
      <c r="Q724" s="99"/>
    </row>
    <row r="725" spans="16:17" x14ac:dyDescent="0.3">
      <c r="P725" s="99"/>
      <c r="Q725" s="99"/>
    </row>
    <row r="726" spans="16:17" x14ac:dyDescent="0.3">
      <c r="P726" s="99"/>
      <c r="Q726" s="99"/>
    </row>
    <row r="727" spans="16:17" x14ac:dyDescent="0.3">
      <c r="P727" s="99"/>
      <c r="Q727" s="99"/>
    </row>
    <row r="728" spans="16:17" x14ac:dyDescent="0.3">
      <c r="P728" s="99"/>
      <c r="Q728" s="99"/>
    </row>
    <row r="729" spans="16:17" x14ac:dyDescent="0.3">
      <c r="P729" s="99"/>
      <c r="Q729" s="99"/>
    </row>
    <row r="730" spans="16:17" x14ac:dyDescent="0.3">
      <c r="P730" s="99"/>
      <c r="Q730" s="99"/>
    </row>
    <row r="731" spans="16:17" x14ac:dyDescent="0.3">
      <c r="P731" s="99"/>
      <c r="Q731" s="99"/>
    </row>
    <row r="732" spans="16:17" x14ac:dyDescent="0.3">
      <c r="P732" s="99"/>
      <c r="Q732" s="99"/>
    </row>
    <row r="733" spans="16:17" x14ac:dyDescent="0.3">
      <c r="P733" s="99"/>
      <c r="Q733" s="99"/>
    </row>
    <row r="734" spans="16:17" x14ac:dyDescent="0.3">
      <c r="P734" s="99"/>
      <c r="Q734" s="99"/>
    </row>
    <row r="735" spans="16:17" x14ac:dyDescent="0.3">
      <c r="P735" s="99"/>
      <c r="Q735" s="99"/>
    </row>
    <row r="736" spans="16:17" x14ac:dyDescent="0.3">
      <c r="P736" s="99"/>
      <c r="Q736" s="99"/>
    </row>
    <row r="737" spans="16:17" x14ac:dyDescent="0.3">
      <c r="P737" s="99"/>
      <c r="Q737" s="99"/>
    </row>
    <row r="738" spans="16:17" x14ac:dyDescent="0.3">
      <c r="P738" s="99"/>
      <c r="Q738" s="99"/>
    </row>
    <row r="739" spans="16:17" x14ac:dyDescent="0.3">
      <c r="P739" s="99"/>
      <c r="Q739" s="99"/>
    </row>
    <row r="740" spans="16:17" x14ac:dyDescent="0.3">
      <c r="P740" s="99"/>
      <c r="Q740" s="99"/>
    </row>
    <row r="741" spans="16:17" x14ac:dyDescent="0.3">
      <c r="P741" s="99"/>
      <c r="Q741" s="99"/>
    </row>
    <row r="742" spans="16:17" x14ac:dyDescent="0.3">
      <c r="P742" s="99"/>
      <c r="Q742" s="99"/>
    </row>
    <row r="743" spans="16:17" x14ac:dyDescent="0.3">
      <c r="P743" s="99"/>
      <c r="Q743" s="99"/>
    </row>
    <row r="744" spans="16:17" x14ac:dyDescent="0.3">
      <c r="P744" s="99"/>
      <c r="Q744" s="99"/>
    </row>
    <row r="745" spans="16:17" x14ac:dyDescent="0.3">
      <c r="P745" s="99"/>
      <c r="Q745" s="99"/>
    </row>
    <row r="746" spans="16:17" x14ac:dyDescent="0.3">
      <c r="P746" s="99"/>
      <c r="Q746" s="99"/>
    </row>
    <row r="747" spans="16:17" x14ac:dyDescent="0.3">
      <c r="P747" s="99"/>
      <c r="Q747" s="99"/>
    </row>
    <row r="748" spans="16:17" x14ac:dyDescent="0.3">
      <c r="P748" s="99"/>
      <c r="Q748" s="99"/>
    </row>
    <row r="749" spans="16:17" x14ac:dyDescent="0.3">
      <c r="P749" s="99"/>
      <c r="Q749" s="99"/>
    </row>
    <row r="750" spans="16:17" x14ac:dyDescent="0.3">
      <c r="P750" s="99"/>
      <c r="Q750" s="99"/>
    </row>
    <row r="751" spans="16:17" x14ac:dyDescent="0.3">
      <c r="P751" s="99"/>
      <c r="Q751" s="99"/>
    </row>
    <row r="752" spans="16:17" x14ac:dyDescent="0.3">
      <c r="P752" s="99"/>
      <c r="Q752" s="99"/>
    </row>
    <row r="753" spans="16:17" x14ac:dyDescent="0.3">
      <c r="P753" s="99"/>
      <c r="Q753" s="99"/>
    </row>
    <row r="754" spans="16:17" x14ac:dyDescent="0.3">
      <c r="P754" s="99"/>
      <c r="Q754" s="99"/>
    </row>
    <row r="755" spans="16:17" x14ac:dyDescent="0.3">
      <c r="P755" s="99"/>
      <c r="Q755" s="99"/>
    </row>
    <row r="756" spans="16:17" x14ac:dyDescent="0.3">
      <c r="P756" s="99"/>
      <c r="Q756" s="99"/>
    </row>
    <row r="757" spans="16:17" x14ac:dyDescent="0.3">
      <c r="P757" s="99"/>
      <c r="Q757" s="99"/>
    </row>
    <row r="758" spans="16:17" x14ac:dyDescent="0.3">
      <c r="P758" s="99"/>
      <c r="Q758" s="99"/>
    </row>
    <row r="759" spans="16:17" x14ac:dyDescent="0.3">
      <c r="P759" s="99"/>
      <c r="Q759" s="99"/>
    </row>
    <row r="760" spans="16:17" x14ac:dyDescent="0.3">
      <c r="P760" s="99"/>
      <c r="Q760" s="99"/>
    </row>
    <row r="761" spans="16:17" x14ac:dyDescent="0.3">
      <c r="P761" s="99"/>
      <c r="Q761" s="99"/>
    </row>
    <row r="762" spans="16:17" x14ac:dyDescent="0.3">
      <c r="P762" s="99"/>
      <c r="Q762" s="99"/>
    </row>
    <row r="763" spans="16:17" x14ac:dyDescent="0.3">
      <c r="P763" s="99"/>
      <c r="Q763" s="99"/>
    </row>
    <row r="764" spans="16:17" x14ac:dyDescent="0.3">
      <c r="P764" s="99"/>
      <c r="Q764" s="99"/>
    </row>
    <row r="765" spans="16:17" x14ac:dyDescent="0.3">
      <c r="P765" s="99"/>
      <c r="Q765" s="99"/>
    </row>
    <row r="766" spans="16:17" x14ac:dyDescent="0.3">
      <c r="P766" s="99"/>
      <c r="Q766" s="99"/>
    </row>
    <row r="767" spans="16:17" x14ac:dyDescent="0.3">
      <c r="P767" s="99"/>
      <c r="Q767" s="99"/>
    </row>
    <row r="768" spans="16:17" x14ac:dyDescent="0.3">
      <c r="P768" s="99"/>
      <c r="Q768" s="99"/>
    </row>
    <row r="769" spans="16:17" x14ac:dyDescent="0.3">
      <c r="P769" s="99"/>
      <c r="Q769" s="99"/>
    </row>
    <row r="770" spans="16:17" x14ac:dyDescent="0.3">
      <c r="P770" s="99"/>
      <c r="Q770" s="99"/>
    </row>
    <row r="771" spans="16:17" x14ac:dyDescent="0.3">
      <c r="P771" s="99"/>
      <c r="Q771" s="99"/>
    </row>
    <row r="772" spans="16:17" x14ac:dyDescent="0.3">
      <c r="P772" s="99"/>
      <c r="Q772" s="99"/>
    </row>
    <row r="773" spans="16:17" x14ac:dyDescent="0.3">
      <c r="P773" s="99"/>
      <c r="Q773" s="99"/>
    </row>
    <row r="774" spans="16:17" x14ac:dyDescent="0.3">
      <c r="P774" s="99"/>
      <c r="Q774" s="99"/>
    </row>
    <row r="775" spans="16:17" x14ac:dyDescent="0.3">
      <c r="P775" s="99"/>
      <c r="Q775" s="99"/>
    </row>
    <row r="776" spans="16:17" x14ac:dyDescent="0.3">
      <c r="P776" s="99"/>
      <c r="Q776" s="99"/>
    </row>
    <row r="777" spans="16:17" x14ac:dyDescent="0.3">
      <c r="P777" s="99"/>
      <c r="Q777" s="99"/>
    </row>
    <row r="778" spans="16:17" x14ac:dyDescent="0.3">
      <c r="P778" s="99"/>
      <c r="Q778" s="99"/>
    </row>
    <row r="779" spans="16:17" x14ac:dyDescent="0.3">
      <c r="P779" s="99"/>
      <c r="Q779" s="99"/>
    </row>
    <row r="780" spans="16:17" x14ac:dyDescent="0.3">
      <c r="P780" s="99"/>
      <c r="Q780" s="99"/>
    </row>
    <row r="781" spans="16:17" x14ac:dyDescent="0.3">
      <c r="P781" s="99"/>
      <c r="Q781" s="99"/>
    </row>
    <row r="782" spans="16:17" x14ac:dyDescent="0.3">
      <c r="P782" s="99"/>
      <c r="Q782" s="99"/>
    </row>
    <row r="783" spans="16:17" x14ac:dyDescent="0.3">
      <c r="P783" s="99"/>
      <c r="Q783" s="99"/>
    </row>
    <row r="784" spans="16:17" x14ac:dyDescent="0.3">
      <c r="P784" s="99"/>
      <c r="Q784" s="99"/>
    </row>
    <row r="785" spans="16:17" x14ac:dyDescent="0.3">
      <c r="P785" s="99"/>
      <c r="Q785" s="99"/>
    </row>
    <row r="786" spans="16:17" x14ac:dyDescent="0.3">
      <c r="P786" s="99"/>
      <c r="Q786" s="99"/>
    </row>
    <row r="787" spans="16:17" x14ac:dyDescent="0.3">
      <c r="P787" s="99"/>
      <c r="Q787" s="99"/>
    </row>
    <row r="788" spans="16:17" x14ac:dyDescent="0.3">
      <c r="P788" s="99"/>
      <c r="Q788" s="99"/>
    </row>
    <row r="789" spans="16:17" x14ac:dyDescent="0.3">
      <c r="P789" s="99"/>
      <c r="Q789" s="99"/>
    </row>
    <row r="790" spans="16:17" x14ac:dyDescent="0.3">
      <c r="P790" s="99"/>
      <c r="Q790" s="99"/>
    </row>
    <row r="791" spans="16:17" x14ac:dyDescent="0.3">
      <c r="P791" s="99"/>
      <c r="Q791" s="99"/>
    </row>
    <row r="792" spans="16:17" x14ac:dyDescent="0.3">
      <c r="P792" s="99"/>
      <c r="Q792" s="99"/>
    </row>
    <row r="793" spans="16:17" x14ac:dyDescent="0.3">
      <c r="P793" s="99"/>
      <c r="Q793" s="99"/>
    </row>
    <row r="794" spans="16:17" x14ac:dyDescent="0.3">
      <c r="P794" s="99"/>
      <c r="Q794" s="99"/>
    </row>
    <row r="795" spans="16:17" x14ac:dyDescent="0.3">
      <c r="P795" s="99"/>
      <c r="Q795" s="99"/>
    </row>
    <row r="796" spans="16:17" x14ac:dyDescent="0.3">
      <c r="P796" s="99"/>
      <c r="Q796" s="99"/>
    </row>
    <row r="797" spans="16:17" x14ac:dyDescent="0.3">
      <c r="P797" s="99"/>
      <c r="Q797" s="99"/>
    </row>
    <row r="798" spans="16:17" x14ac:dyDescent="0.3">
      <c r="P798" s="99"/>
      <c r="Q798" s="99"/>
    </row>
    <row r="799" spans="16:17" x14ac:dyDescent="0.3">
      <c r="P799" s="99"/>
      <c r="Q799" s="99"/>
    </row>
    <row r="800" spans="16:17" x14ac:dyDescent="0.3">
      <c r="P800" s="99"/>
      <c r="Q800" s="99"/>
    </row>
    <row r="801" spans="16:17" x14ac:dyDescent="0.3">
      <c r="P801" s="99"/>
      <c r="Q801" s="99"/>
    </row>
    <row r="802" spans="16:17" x14ac:dyDescent="0.3">
      <c r="P802" s="99"/>
      <c r="Q802" s="99"/>
    </row>
    <row r="803" spans="16:17" x14ac:dyDescent="0.3">
      <c r="P803" s="99"/>
      <c r="Q803" s="99"/>
    </row>
    <row r="804" spans="16:17" x14ac:dyDescent="0.3">
      <c r="P804" s="99"/>
      <c r="Q804" s="99"/>
    </row>
    <row r="805" spans="16:17" x14ac:dyDescent="0.3">
      <c r="P805" s="99"/>
      <c r="Q805" s="99"/>
    </row>
    <row r="806" spans="16:17" x14ac:dyDescent="0.3">
      <c r="P806" s="99"/>
      <c r="Q806" s="99"/>
    </row>
    <row r="807" spans="16:17" x14ac:dyDescent="0.3">
      <c r="P807" s="99"/>
      <c r="Q807" s="99"/>
    </row>
    <row r="808" spans="16:17" x14ac:dyDescent="0.3">
      <c r="P808" s="99"/>
      <c r="Q808" s="99"/>
    </row>
    <row r="809" spans="16:17" x14ac:dyDescent="0.3">
      <c r="P809" s="99"/>
      <c r="Q809" s="99"/>
    </row>
    <row r="810" spans="16:17" x14ac:dyDescent="0.3">
      <c r="P810" s="99"/>
      <c r="Q810" s="99"/>
    </row>
    <row r="811" spans="16:17" x14ac:dyDescent="0.3">
      <c r="P811" s="99"/>
      <c r="Q811" s="99"/>
    </row>
    <row r="812" spans="16:17" x14ac:dyDescent="0.3">
      <c r="P812" s="99"/>
      <c r="Q812" s="99"/>
    </row>
    <row r="813" spans="16:17" x14ac:dyDescent="0.3">
      <c r="P813" s="99"/>
      <c r="Q813" s="99"/>
    </row>
    <row r="814" spans="16:17" x14ac:dyDescent="0.3">
      <c r="P814" s="99"/>
      <c r="Q814" s="99"/>
    </row>
    <row r="815" spans="16:17" x14ac:dyDescent="0.3">
      <c r="P815" s="99"/>
      <c r="Q815" s="99"/>
    </row>
    <row r="816" spans="16:17" x14ac:dyDescent="0.3">
      <c r="P816" s="99"/>
      <c r="Q816" s="99"/>
    </row>
    <row r="817" spans="16:17" x14ac:dyDescent="0.3">
      <c r="P817" s="99"/>
      <c r="Q817" s="99"/>
    </row>
    <row r="818" spans="16:17" x14ac:dyDescent="0.3">
      <c r="P818" s="99"/>
      <c r="Q818" s="99"/>
    </row>
    <row r="819" spans="16:17" x14ac:dyDescent="0.3">
      <c r="P819" s="99"/>
      <c r="Q819" s="99"/>
    </row>
    <row r="820" spans="16:17" x14ac:dyDescent="0.3">
      <c r="P820" s="99"/>
      <c r="Q820" s="99"/>
    </row>
    <row r="821" spans="16:17" x14ac:dyDescent="0.3">
      <c r="P821" s="99"/>
      <c r="Q821" s="99"/>
    </row>
    <row r="822" spans="16:17" x14ac:dyDescent="0.3">
      <c r="P822" s="99"/>
      <c r="Q822" s="99"/>
    </row>
    <row r="823" spans="16:17" x14ac:dyDescent="0.3">
      <c r="P823" s="99"/>
      <c r="Q823" s="99"/>
    </row>
    <row r="824" spans="16:17" x14ac:dyDescent="0.3">
      <c r="P824" s="99"/>
      <c r="Q824" s="99"/>
    </row>
    <row r="825" spans="16:17" x14ac:dyDescent="0.3">
      <c r="P825" s="99"/>
      <c r="Q825" s="99"/>
    </row>
    <row r="826" spans="16:17" x14ac:dyDescent="0.3">
      <c r="P826" s="99"/>
      <c r="Q826" s="99"/>
    </row>
    <row r="827" spans="16:17" x14ac:dyDescent="0.3">
      <c r="P827" s="99"/>
      <c r="Q827" s="99"/>
    </row>
    <row r="828" spans="16:17" x14ac:dyDescent="0.3">
      <c r="P828" s="99"/>
      <c r="Q828" s="99"/>
    </row>
    <row r="829" spans="16:17" x14ac:dyDescent="0.3">
      <c r="P829" s="99"/>
      <c r="Q829" s="99"/>
    </row>
    <row r="830" spans="16:17" x14ac:dyDescent="0.3">
      <c r="P830" s="99"/>
      <c r="Q830" s="99"/>
    </row>
    <row r="831" spans="16:17" x14ac:dyDescent="0.3">
      <c r="P831" s="99"/>
      <c r="Q831" s="99"/>
    </row>
    <row r="832" spans="16:17" x14ac:dyDescent="0.3">
      <c r="P832" s="99"/>
      <c r="Q832" s="99"/>
    </row>
    <row r="833" spans="16:17" x14ac:dyDescent="0.3">
      <c r="P833" s="99"/>
      <c r="Q833" s="99"/>
    </row>
    <row r="834" spans="16:17" x14ac:dyDescent="0.3">
      <c r="P834" s="99"/>
      <c r="Q834" s="99"/>
    </row>
    <row r="835" spans="16:17" x14ac:dyDescent="0.3">
      <c r="P835" s="99"/>
      <c r="Q835" s="99"/>
    </row>
    <row r="836" spans="16:17" x14ac:dyDescent="0.3">
      <c r="P836" s="99"/>
      <c r="Q836" s="99"/>
    </row>
    <row r="837" spans="16:17" x14ac:dyDescent="0.3">
      <c r="P837" s="99"/>
      <c r="Q837" s="99"/>
    </row>
    <row r="838" spans="16:17" x14ac:dyDescent="0.3">
      <c r="P838" s="99"/>
      <c r="Q838" s="99"/>
    </row>
    <row r="839" spans="16:17" x14ac:dyDescent="0.3">
      <c r="P839" s="99"/>
      <c r="Q839" s="99"/>
    </row>
    <row r="840" spans="16:17" x14ac:dyDescent="0.3">
      <c r="P840" s="99"/>
      <c r="Q840" s="99"/>
    </row>
    <row r="841" spans="16:17" x14ac:dyDescent="0.3">
      <c r="P841" s="99"/>
      <c r="Q841" s="99"/>
    </row>
    <row r="842" spans="16:17" x14ac:dyDescent="0.3">
      <c r="P842" s="99"/>
      <c r="Q842" s="99"/>
    </row>
    <row r="843" spans="16:17" x14ac:dyDescent="0.3">
      <c r="P843" s="99"/>
      <c r="Q843" s="99"/>
    </row>
    <row r="844" spans="16:17" x14ac:dyDescent="0.3">
      <c r="P844" s="99"/>
      <c r="Q844" s="99"/>
    </row>
    <row r="845" spans="16:17" x14ac:dyDescent="0.3">
      <c r="P845" s="99"/>
      <c r="Q845" s="99"/>
    </row>
    <row r="846" spans="16:17" x14ac:dyDescent="0.3">
      <c r="P846" s="99"/>
      <c r="Q846" s="99"/>
    </row>
    <row r="847" spans="16:17" x14ac:dyDescent="0.3">
      <c r="P847" s="99"/>
      <c r="Q847" s="99"/>
    </row>
    <row r="848" spans="16:17" x14ac:dyDescent="0.3">
      <c r="P848" s="99"/>
      <c r="Q848" s="99"/>
    </row>
    <row r="849" spans="16:17" x14ac:dyDescent="0.3">
      <c r="P849" s="99"/>
      <c r="Q849" s="99"/>
    </row>
    <row r="850" spans="16:17" x14ac:dyDescent="0.3">
      <c r="P850" s="99"/>
      <c r="Q850" s="99"/>
    </row>
    <row r="851" spans="16:17" x14ac:dyDescent="0.3">
      <c r="P851" s="99"/>
      <c r="Q851" s="99"/>
    </row>
    <row r="852" spans="16:17" x14ac:dyDescent="0.3">
      <c r="P852" s="99"/>
      <c r="Q852" s="99"/>
    </row>
    <row r="853" spans="16:17" x14ac:dyDescent="0.3">
      <c r="P853" s="99"/>
      <c r="Q853" s="99"/>
    </row>
    <row r="854" spans="16:17" x14ac:dyDescent="0.3">
      <c r="P854" s="99"/>
      <c r="Q854" s="99"/>
    </row>
    <row r="855" spans="16:17" x14ac:dyDescent="0.3">
      <c r="P855" s="99"/>
      <c r="Q855" s="99"/>
    </row>
    <row r="856" spans="16:17" x14ac:dyDescent="0.3">
      <c r="P856" s="99"/>
      <c r="Q856" s="99"/>
    </row>
    <row r="857" spans="16:17" x14ac:dyDescent="0.3">
      <c r="P857" s="99"/>
      <c r="Q857" s="99"/>
    </row>
    <row r="858" spans="16:17" x14ac:dyDescent="0.3">
      <c r="P858" s="99"/>
      <c r="Q858" s="99"/>
    </row>
    <row r="859" spans="16:17" x14ac:dyDescent="0.3">
      <c r="P859" s="99"/>
      <c r="Q859" s="99"/>
    </row>
    <row r="860" spans="16:17" x14ac:dyDescent="0.3">
      <c r="P860" s="99"/>
      <c r="Q860" s="99"/>
    </row>
    <row r="861" spans="16:17" x14ac:dyDescent="0.3">
      <c r="P861" s="99"/>
      <c r="Q861" s="99"/>
    </row>
    <row r="862" spans="16:17" x14ac:dyDescent="0.3">
      <c r="P862" s="99"/>
      <c r="Q862" s="99"/>
    </row>
    <row r="863" spans="16:17" x14ac:dyDescent="0.3">
      <c r="P863" s="99"/>
      <c r="Q863" s="99"/>
    </row>
    <row r="864" spans="16:17" x14ac:dyDescent="0.3">
      <c r="P864" s="99"/>
      <c r="Q864" s="99"/>
    </row>
    <row r="865" spans="16:17" x14ac:dyDescent="0.3">
      <c r="P865" s="99"/>
      <c r="Q865" s="99"/>
    </row>
    <row r="866" spans="16:17" x14ac:dyDescent="0.3">
      <c r="P866" s="99"/>
      <c r="Q866" s="99"/>
    </row>
    <row r="867" spans="16:17" x14ac:dyDescent="0.3">
      <c r="P867" s="99"/>
      <c r="Q867" s="99"/>
    </row>
    <row r="868" spans="16:17" x14ac:dyDescent="0.3">
      <c r="P868" s="99"/>
      <c r="Q868" s="99"/>
    </row>
    <row r="869" spans="16:17" x14ac:dyDescent="0.3">
      <c r="P869" s="99"/>
      <c r="Q869" s="99"/>
    </row>
    <row r="870" spans="16:17" x14ac:dyDescent="0.3">
      <c r="P870" s="99"/>
      <c r="Q870" s="99"/>
    </row>
    <row r="871" spans="16:17" x14ac:dyDescent="0.3">
      <c r="P871" s="99"/>
      <c r="Q871" s="99"/>
    </row>
    <row r="872" spans="16:17" x14ac:dyDescent="0.3">
      <c r="P872" s="99"/>
      <c r="Q872" s="99"/>
    </row>
    <row r="873" spans="16:17" x14ac:dyDescent="0.3">
      <c r="P873" s="99"/>
      <c r="Q873" s="99"/>
    </row>
    <row r="874" spans="16:17" x14ac:dyDescent="0.3">
      <c r="P874" s="99"/>
      <c r="Q874" s="99"/>
    </row>
    <row r="875" spans="16:17" x14ac:dyDescent="0.3">
      <c r="P875" s="99"/>
      <c r="Q875" s="99"/>
    </row>
    <row r="876" spans="16:17" x14ac:dyDescent="0.3">
      <c r="P876" s="99"/>
      <c r="Q876" s="99"/>
    </row>
    <row r="877" spans="16:17" x14ac:dyDescent="0.3">
      <c r="P877" s="99"/>
      <c r="Q877" s="99"/>
    </row>
    <row r="878" spans="16:17" x14ac:dyDescent="0.3">
      <c r="P878" s="99"/>
      <c r="Q878" s="99"/>
    </row>
    <row r="879" spans="16:17" x14ac:dyDescent="0.3">
      <c r="P879" s="99"/>
      <c r="Q879" s="99"/>
    </row>
    <row r="880" spans="16:17" x14ac:dyDescent="0.3">
      <c r="P880" s="99"/>
      <c r="Q880" s="99"/>
    </row>
    <row r="881" spans="16:17" x14ac:dyDescent="0.3">
      <c r="P881" s="99"/>
      <c r="Q881" s="99"/>
    </row>
    <row r="882" spans="16:17" x14ac:dyDescent="0.3">
      <c r="P882" s="99"/>
      <c r="Q882" s="99"/>
    </row>
    <row r="883" spans="16:17" x14ac:dyDescent="0.3">
      <c r="P883" s="99"/>
      <c r="Q883" s="99"/>
    </row>
    <row r="884" spans="16:17" x14ac:dyDescent="0.3">
      <c r="P884" s="99"/>
      <c r="Q884" s="99"/>
    </row>
    <row r="885" spans="16:17" x14ac:dyDescent="0.3">
      <c r="P885" s="99"/>
      <c r="Q885" s="99"/>
    </row>
    <row r="886" spans="16:17" x14ac:dyDescent="0.3">
      <c r="P886" s="99"/>
      <c r="Q886" s="99"/>
    </row>
    <row r="887" spans="16:17" x14ac:dyDescent="0.3">
      <c r="P887" s="99"/>
      <c r="Q887" s="99"/>
    </row>
    <row r="888" spans="16:17" x14ac:dyDescent="0.3">
      <c r="P888" s="99"/>
      <c r="Q888" s="99"/>
    </row>
    <row r="889" spans="16:17" x14ac:dyDescent="0.3">
      <c r="P889" s="99"/>
      <c r="Q889" s="99"/>
    </row>
    <row r="890" spans="16:17" x14ac:dyDescent="0.3">
      <c r="P890" s="99"/>
      <c r="Q890" s="99"/>
    </row>
    <row r="891" spans="16:17" x14ac:dyDescent="0.3">
      <c r="P891" s="99"/>
      <c r="Q891" s="99"/>
    </row>
    <row r="892" spans="16:17" x14ac:dyDescent="0.3">
      <c r="P892" s="99"/>
      <c r="Q892" s="99"/>
    </row>
    <row r="893" spans="16:17" x14ac:dyDescent="0.3">
      <c r="P893" s="99"/>
      <c r="Q893" s="99"/>
    </row>
    <row r="894" spans="16:17" x14ac:dyDescent="0.3">
      <c r="P894" s="99"/>
      <c r="Q894" s="99"/>
    </row>
    <row r="895" spans="16:17" x14ac:dyDescent="0.3">
      <c r="P895" s="99"/>
      <c r="Q895" s="99"/>
    </row>
    <row r="896" spans="16:17" x14ac:dyDescent="0.3">
      <c r="P896" s="99"/>
      <c r="Q896" s="99"/>
    </row>
    <row r="897" spans="16:17" x14ac:dyDescent="0.3">
      <c r="P897" s="99"/>
      <c r="Q897" s="99"/>
    </row>
    <row r="898" spans="16:17" x14ac:dyDescent="0.3">
      <c r="P898" s="99"/>
      <c r="Q898" s="99"/>
    </row>
    <row r="899" spans="16:17" x14ac:dyDescent="0.3">
      <c r="P899" s="99"/>
      <c r="Q899" s="99"/>
    </row>
    <row r="900" spans="16:17" x14ac:dyDescent="0.3">
      <c r="P900" s="99"/>
      <c r="Q900" s="99"/>
    </row>
    <row r="901" spans="16:17" x14ac:dyDescent="0.3">
      <c r="P901" s="99"/>
      <c r="Q901" s="99"/>
    </row>
    <row r="902" spans="16:17" x14ac:dyDescent="0.3">
      <c r="P902" s="99"/>
      <c r="Q902" s="99"/>
    </row>
    <row r="903" spans="16:17" x14ac:dyDescent="0.3">
      <c r="P903" s="99"/>
      <c r="Q903" s="99"/>
    </row>
    <row r="904" spans="16:17" x14ac:dyDescent="0.3">
      <c r="P904" s="99"/>
      <c r="Q904" s="99"/>
    </row>
    <row r="905" spans="16:17" x14ac:dyDescent="0.3">
      <c r="P905" s="99"/>
      <c r="Q905" s="99"/>
    </row>
    <row r="906" spans="16:17" x14ac:dyDescent="0.3">
      <c r="P906" s="99"/>
      <c r="Q906" s="99"/>
    </row>
    <row r="907" spans="16:17" x14ac:dyDescent="0.3">
      <c r="P907" s="99"/>
      <c r="Q907" s="99"/>
    </row>
    <row r="908" spans="16:17" x14ac:dyDescent="0.3">
      <c r="P908" s="99"/>
      <c r="Q908" s="99"/>
    </row>
    <row r="909" spans="16:17" x14ac:dyDescent="0.3">
      <c r="P909" s="99"/>
      <c r="Q909" s="99"/>
    </row>
    <row r="910" spans="16:17" x14ac:dyDescent="0.3">
      <c r="P910" s="99"/>
      <c r="Q910" s="99"/>
    </row>
    <row r="911" spans="16:17" x14ac:dyDescent="0.3">
      <c r="P911" s="99"/>
      <c r="Q911" s="99"/>
    </row>
    <row r="912" spans="16:17" x14ac:dyDescent="0.3">
      <c r="P912" s="99"/>
      <c r="Q912" s="99"/>
    </row>
    <row r="913" spans="16:17" x14ac:dyDescent="0.3">
      <c r="P913" s="99"/>
      <c r="Q913" s="99"/>
    </row>
    <row r="914" spans="16:17" x14ac:dyDescent="0.3">
      <c r="P914" s="99"/>
      <c r="Q914" s="99"/>
    </row>
    <row r="915" spans="16:17" x14ac:dyDescent="0.3">
      <c r="P915" s="99"/>
      <c r="Q915" s="99"/>
    </row>
    <row r="916" spans="16:17" x14ac:dyDescent="0.3">
      <c r="P916" s="99"/>
      <c r="Q916" s="99"/>
    </row>
    <row r="917" spans="16:17" x14ac:dyDescent="0.3">
      <c r="P917" s="99"/>
      <c r="Q917" s="99"/>
    </row>
    <row r="918" spans="16:17" x14ac:dyDescent="0.3">
      <c r="P918" s="99"/>
      <c r="Q918" s="99"/>
    </row>
    <row r="919" spans="16:17" x14ac:dyDescent="0.3">
      <c r="P919" s="99"/>
      <c r="Q919" s="99"/>
    </row>
    <row r="920" spans="16:17" x14ac:dyDescent="0.3">
      <c r="P920" s="99"/>
      <c r="Q920" s="99"/>
    </row>
    <row r="921" spans="16:17" x14ac:dyDescent="0.3">
      <c r="P921" s="99"/>
      <c r="Q921" s="99"/>
    </row>
    <row r="922" spans="16:17" x14ac:dyDescent="0.3">
      <c r="P922" s="99"/>
      <c r="Q922" s="99"/>
    </row>
    <row r="923" spans="16:17" x14ac:dyDescent="0.3">
      <c r="P923" s="99"/>
      <c r="Q923" s="99"/>
    </row>
    <row r="924" spans="16:17" x14ac:dyDescent="0.3">
      <c r="P924" s="99"/>
      <c r="Q924" s="99"/>
    </row>
    <row r="925" spans="16:17" x14ac:dyDescent="0.3">
      <c r="P925" s="99"/>
      <c r="Q925" s="99"/>
    </row>
    <row r="926" spans="16:17" x14ac:dyDescent="0.3">
      <c r="P926" s="99"/>
      <c r="Q926" s="99"/>
    </row>
    <row r="927" spans="16:17" x14ac:dyDescent="0.3">
      <c r="P927" s="99"/>
      <c r="Q927" s="99"/>
    </row>
    <row r="928" spans="16:17" x14ac:dyDescent="0.3">
      <c r="P928" s="99"/>
      <c r="Q928" s="99"/>
    </row>
    <row r="929" spans="16:17" x14ac:dyDescent="0.3">
      <c r="P929" s="99"/>
      <c r="Q929" s="99"/>
    </row>
    <row r="930" spans="16:17" x14ac:dyDescent="0.3">
      <c r="P930" s="99"/>
      <c r="Q930" s="99"/>
    </row>
    <row r="931" spans="16:17" x14ac:dyDescent="0.3">
      <c r="P931" s="99"/>
      <c r="Q931" s="99"/>
    </row>
    <row r="932" spans="16:17" x14ac:dyDescent="0.3">
      <c r="P932" s="99"/>
      <c r="Q932" s="99"/>
    </row>
    <row r="933" spans="16:17" x14ac:dyDescent="0.3">
      <c r="P933" s="99"/>
      <c r="Q933" s="99"/>
    </row>
    <row r="934" spans="16:17" x14ac:dyDescent="0.3">
      <c r="P934" s="99"/>
      <c r="Q934" s="99"/>
    </row>
    <row r="935" spans="16:17" x14ac:dyDescent="0.3">
      <c r="P935" s="99"/>
      <c r="Q935" s="99"/>
    </row>
    <row r="936" spans="16:17" x14ac:dyDescent="0.3">
      <c r="P936" s="99"/>
      <c r="Q936" s="99"/>
    </row>
    <row r="937" spans="16:17" x14ac:dyDescent="0.3">
      <c r="P937" s="99"/>
      <c r="Q937" s="99"/>
    </row>
    <row r="938" spans="16:17" x14ac:dyDescent="0.3">
      <c r="P938" s="99"/>
      <c r="Q938" s="99"/>
    </row>
    <row r="939" spans="16:17" x14ac:dyDescent="0.3">
      <c r="P939" s="99"/>
      <c r="Q939" s="99"/>
    </row>
    <row r="940" spans="16:17" x14ac:dyDescent="0.3">
      <c r="P940" s="99"/>
      <c r="Q940" s="99"/>
    </row>
    <row r="941" spans="16:17" x14ac:dyDescent="0.3">
      <c r="P941" s="99"/>
      <c r="Q941" s="99"/>
    </row>
    <row r="942" spans="16:17" x14ac:dyDescent="0.3">
      <c r="P942" s="99"/>
      <c r="Q942" s="99"/>
    </row>
    <row r="943" spans="16:17" x14ac:dyDescent="0.3">
      <c r="P943" s="99"/>
      <c r="Q943" s="99"/>
    </row>
    <row r="944" spans="16:17" x14ac:dyDescent="0.3">
      <c r="P944" s="99"/>
      <c r="Q944" s="99"/>
    </row>
    <row r="945" spans="16:17" x14ac:dyDescent="0.3">
      <c r="P945" s="99"/>
      <c r="Q945" s="99"/>
    </row>
    <row r="946" spans="16:17" x14ac:dyDescent="0.3">
      <c r="P946" s="99"/>
      <c r="Q946" s="99"/>
    </row>
    <row r="947" spans="16:17" x14ac:dyDescent="0.3">
      <c r="P947" s="99"/>
      <c r="Q947" s="99"/>
    </row>
    <row r="948" spans="16:17" x14ac:dyDescent="0.3">
      <c r="P948" s="99"/>
      <c r="Q948" s="99"/>
    </row>
    <row r="949" spans="16:17" x14ac:dyDescent="0.3">
      <c r="P949" s="99"/>
      <c r="Q949" s="99"/>
    </row>
    <row r="950" spans="16:17" x14ac:dyDescent="0.3">
      <c r="P950" s="99"/>
      <c r="Q950" s="99"/>
    </row>
    <row r="951" spans="16:17" x14ac:dyDescent="0.3">
      <c r="P951" s="99"/>
      <c r="Q951" s="99"/>
    </row>
    <row r="952" spans="16:17" x14ac:dyDescent="0.3">
      <c r="P952" s="99"/>
      <c r="Q952" s="99"/>
    </row>
    <row r="953" spans="16:17" x14ac:dyDescent="0.3">
      <c r="P953" s="99"/>
      <c r="Q953" s="99"/>
    </row>
    <row r="954" spans="16:17" x14ac:dyDescent="0.3">
      <c r="P954" s="99"/>
      <c r="Q954" s="99"/>
    </row>
    <row r="955" spans="16:17" x14ac:dyDescent="0.3">
      <c r="P955" s="99"/>
      <c r="Q955" s="99"/>
    </row>
    <row r="956" spans="16:17" x14ac:dyDescent="0.3">
      <c r="P956" s="99"/>
      <c r="Q956" s="99"/>
    </row>
    <row r="957" spans="16:17" x14ac:dyDescent="0.3">
      <c r="P957" s="99"/>
      <c r="Q957" s="99"/>
    </row>
    <row r="958" spans="16:17" x14ac:dyDescent="0.3">
      <c r="P958" s="99"/>
      <c r="Q958" s="99"/>
    </row>
    <row r="959" spans="16:17" x14ac:dyDescent="0.3">
      <c r="P959" s="99"/>
      <c r="Q959" s="99"/>
    </row>
    <row r="960" spans="16:17" x14ac:dyDescent="0.3">
      <c r="P960" s="99"/>
      <c r="Q960" s="99"/>
    </row>
    <row r="961" spans="16:17" x14ac:dyDescent="0.3">
      <c r="P961" s="99"/>
      <c r="Q961" s="99"/>
    </row>
    <row r="962" spans="16:17" x14ac:dyDescent="0.3">
      <c r="P962" s="99"/>
      <c r="Q962" s="99"/>
    </row>
    <row r="963" spans="16:17" x14ac:dyDescent="0.3">
      <c r="P963" s="99"/>
      <c r="Q963" s="99"/>
    </row>
    <row r="964" spans="16:17" x14ac:dyDescent="0.3">
      <c r="P964" s="99"/>
      <c r="Q964" s="99"/>
    </row>
    <row r="965" spans="16:17" x14ac:dyDescent="0.3">
      <c r="P965" s="99"/>
      <c r="Q965" s="99"/>
    </row>
    <row r="966" spans="16:17" x14ac:dyDescent="0.3">
      <c r="P966" s="99"/>
      <c r="Q966" s="99"/>
    </row>
    <row r="967" spans="16:17" x14ac:dyDescent="0.3">
      <c r="P967" s="99"/>
      <c r="Q967" s="99"/>
    </row>
    <row r="968" spans="16:17" x14ac:dyDescent="0.3">
      <c r="P968" s="99"/>
      <c r="Q968" s="99"/>
    </row>
    <row r="969" spans="16:17" x14ac:dyDescent="0.3">
      <c r="P969" s="99"/>
      <c r="Q969" s="99"/>
    </row>
    <row r="970" spans="16:17" x14ac:dyDescent="0.3">
      <c r="P970" s="99"/>
      <c r="Q970" s="99"/>
    </row>
    <row r="971" spans="16:17" x14ac:dyDescent="0.3">
      <c r="P971" s="99"/>
      <c r="Q971" s="99"/>
    </row>
    <row r="972" spans="16:17" x14ac:dyDescent="0.3">
      <c r="P972" s="99"/>
      <c r="Q972" s="99"/>
    </row>
    <row r="973" spans="16:17" x14ac:dyDescent="0.3">
      <c r="P973" s="99"/>
      <c r="Q973" s="99"/>
    </row>
    <row r="974" spans="16:17" x14ac:dyDescent="0.3">
      <c r="P974" s="99"/>
      <c r="Q974" s="99"/>
    </row>
    <row r="975" spans="16:17" x14ac:dyDescent="0.3">
      <c r="P975" s="99"/>
      <c r="Q975" s="99"/>
    </row>
    <row r="976" spans="16:17" x14ac:dyDescent="0.3">
      <c r="P976" s="99"/>
      <c r="Q976" s="99"/>
    </row>
    <row r="977" spans="16:17" x14ac:dyDescent="0.3">
      <c r="P977" s="99"/>
      <c r="Q977" s="99"/>
    </row>
    <row r="978" spans="16:17" x14ac:dyDescent="0.3">
      <c r="P978" s="99"/>
      <c r="Q978" s="99"/>
    </row>
    <row r="979" spans="16:17" x14ac:dyDescent="0.3">
      <c r="P979" s="99"/>
      <c r="Q979" s="99"/>
    </row>
    <row r="980" spans="16:17" x14ac:dyDescent="0.3">
      <c r="P980" s="99"/>
      <c r="Q980" s="99"/>
    </row>
    <row r="981" spans="16:17" x14ac:dyDescent="0.3">
      <c r="P981" s="99"/>
      <c r="Q981" s="99"/>
    </row>
    <row r="982" spans="16:17" x14ac:dyDescent="0.3">
      <c r="P982" s="99"/>
      <c r="Q982" s="99"/>
    </row>
    <row r="983" spans="16:17" x14ac:dyDescent="0.3">
      <c r="P983" s="99"/>
      <c r="Q983" s="99"/>
    </row>
    <row r="984" spans="16:17" x14ac:dyDescent="0.3">
      <c r="P984" s="99"/>
      <c r="Q984" s="99"/>
    </row>
    <row r="985" spans="16:17" x14ac:dyDescent="0.3">
      <c r="P985" s="99"/>
      <c r="Q985" s="99"/>
    </row>
    <row r="986" spans="16:17" x14ac:dyDescent="0.3">
      <c r="P986" s="99"/>
      <c r="Q986" s="99"/>
    </row>
    <row r="987" spans="16:17" x14ac:dyDescent="0.3">
      <c r="P987" s="99"/>
      <c r="Q987" s="99"/>
    </row>
    <row r="988" spans="16:17" x14ac:dyDescent="0.3">
      <c r="P988" s="99"/>
      <c r="Q988" s="99"/>
    </row>
    <row r="989" spans="16:17" x14ac:dyDescent="0.3">
      <c r="P989" s="99"/>
      <c r="Q989" s="99"/>
    </row>
    <row r="990" spans="16:17" x14ac:dyDescent="0.3">
      <c r="P990" s="99"/>
      <c r="Q990" s="99"/>
    </row>
    <row r="991" spans="16:17" x14ac:dyDescent="0.3">
      <c r="P991" s="99"/>
      <c r="Q991" s="99"/>
    </row>
    <row r="992" spans="16:17" x14ac:dyDescent="0.3">
      <c r="P992" s="99"/>
      <c r="Q992" s="99"/>
    </row>
    <row r="993" spans="16:17" x14ac:dyDescent="0.3">
      <c r="P993" s="99"/>
      <c r="Q993" s="99"/>
    </row>
    <row r="994" spans="16:17" x14ac:dyDescent="0.3">
      <c r="P994" s="99"/>
      <c r="Q994" s="99"/>
    </row>
    <row r="995" spans="16:17" x14ac:dyDescent="0.3">
      <c r="P995" s="99"/>
      <c r="Q995" s="99"/>
    </row>
    <row r="996" spans="16:17" x14ac:dyDescent="0.3">
      <c r="P996" s="99"/>
      <c r="Q996" s="99"/>
    </row>
    <row r="997" spans="16:17" x14ac:dyDescent="0.3">
      <c r="P997" s="99"/>
      <c r="Q997" s="99"/>
    </row>
    <row r="998" spans="16:17" x14ac:dyDescent="0.3">
      <c r="P998" s="99"/>
      <c r="Q998" s="99"/>
    </row>
    <row r="999" spans="16:17" x14ac:dyDescent="0.3">
      <c r="P999" s="99"/>
      <c r="Q999" s="99"/>
    </row>
    <row r="1000" spans="16:17" x14ac:dyDescent="0.3">
      <c r="P1000" s="99"/>
      <c r="Q1000" s="99"/>
    </row>
    <row r="1001" spans="16:17" x14ac:dyDescent="0.3">
      <c r="P1001" s="99"/>
      <c r="Q1001" s="99"/>
    </row>
    <row r="1002" spans="16:17" x14ac:dyDescent="0.3">
      <c r="P1002" s="99"/>
      <c r="Q1002" s="99"/>
    </row>
    <row r="1003" spans="16:17" x14ac:dyDescent="0.3">
      <c r="P1003" s="99"/>
      <c r="Q1003" s="99"/>
    </row>
    <row r="1004" spans="16:17" x14ac:dyDescent="0.3">
      <c r="P1004" s="99"/>
      <c r="Q1004" s="99"/>
    </row>
    <row r="1005" spans="16:17" x14ac:dyDescent="0.3">
      <c r="P1005" s="99"/>
      <c r="Q1005" s="99"/>
    </row>
    <row r="1006" spans="16:17" x14ac:dyDescent="0.3">
      <c r="P1006" s="99"/>
      <c r="Q1006" s="99"/>
    </row>
    <row r="1007" spans="16:17" x14ac:dyDescent="0.3">
      <c r="P1007" s="99"/>
      <c r="Q1007" s="99"/>
    </row>
    <row r="1008" spans="16:17" x14ac:dyDescent="0.3">
      <c r="P1008" s="99"/>
      <c r="Q1008" s="99"/>
    </row>
    <row r="1009" spans="16:17" x14ac:dyDescent="0.3">
      <c r="P1009" s="99"/>
      <c r="Q1009" s="99"/>
    </row>
    <row r="1010" spans="16:17" x14ac:dyDescent="0.3">
      <c r="P1010" s="99"/>
      <c r="Q1010" s="99"/>
    </row>
    <row r="1011" spans="16:17" x14ac:dyDescent="0.3">
      <c r="P1011" s="99"/>
      <c r="Q1011" s="99"/>
    </row>
    <row r="1012" spans="16:17" x14ac:dyDescent="0.3">
      <c r="P1012" s="99"/>
      <c r="Q1012" s="99"/>
    </row>
    <row r="1013" spans="16:17" x14ac:dyDescent="0.3">
      <c r="P1013" s="99"/>
      <c r="Q1013" s="99"/>
    </row>
    <row r="1014" spans="16:17" x14ac:dyDescent="0.3">
      <c r="P1014" s="99"/>
      <c r="Q1014" s="99"/>
    </row>
    <row r="1015" spans="16:17" x14ac:dyDescent="0.3">
      <c r="P1015" s="99"/>
      <c r="Q1015" s="99"/>
    </row>
    <row r="1016" spans="16:17" x14ac:dyDescent="0.3">
      <c r="P1016" s="99"/>
      <c r="Q1016" s="99"/>
    </row>
    <row r="1017" spans="16:17" x14ac:dyDescent="0.3">
      <c r="P1017" s="99"/>
      <c r="Q1017" s="99"/>
    </row>
    <row r="1018" spans="16:17" x14ac:dyDescent="0.3">
      <c r="P1018" s="99"/>
      <c r="Q1018" s="99"/>
    </row>
    <row r="1019" spans="16:17" x14ac:dyDescent="0.3">
      <c r="P1019" s="99"/>
      <c r="Q1019" s="99"/>
    </row>
    <row r="1020" spans="16:17" x14ac:dyDescent="0.3">
      <c r="P1020" s="99"/>
      <c r="Q1020" s="99"/>
    </row>
    <row r="1021" spans="16:17" x14ac:dyDescent="0.3">
      <c r="P1021" s="99"/>
      <c r="Q1021" s="99"/>
    </row>
    <row r="1022" spans="16:17" x14ac:dyDescent="0.3">
      <c r="P1022" s="99"/>
      <c r="Q1022" s="99"/>
    </row>
    <row r="1023" spans="16:17" x14ac:dyDescent="0.3">
      <c r="P1023" s="99"/>
      <c r="Q1023" s="99"/>
    </row>
    <row r="1024" spans="16:17" x14ac:dyDescent="0.3">
      <c r="P1024" s="99"/>
      <c r="Q1024" s="99"/>
    </row>
    <row r="1025" spans="16:17" x14ac:dyDescent="0.3">
      <c r="P1025" s="99"/>
      <c r="Q1025" s="99"/>
    </row>
    <row r="1026" spans="16:17" x14ac:dyDescent="0.3">
      <c r="P1026" s="99"/>
      <c r="Q1026" s="99"/>
    </row>
    <row r="1027" spans="16:17" x14ac:dyDescent="0.3">
      <c r="P1027" s="99"/>
      <c r="Q1027" s="99"/>
    </row>
    <row r="1028" spans="16:17" x14ac:dyDescent="0.3">
      <c r="P1028" s="99"/>
      <c r="Q1028" s="99"/>
    </row>
    <row r="1029" spans="16:17" x14ac:dyDescent="0.3">
      <c r="P1029" s="99"/>
      <c r="Q1029" s="99"/>
    </row>
    <row r="1030" spans="16:17" x14ac:dyDescent="0.3">
      <c r="P1030" s="99"/>
      <c r="Q1030" s="99"/>
    </row>
    <row r="1031" spans="16:17" x14ac:dyDescent="0.3">
      <c r="P1031" s="99"/>
      <c r="Q1031" s="99"/>
    </row>
    <row r="1032" spans="16:17" x14ac:dyDescent="0.3">
      <c r="P1032" s="99"/>
      <c r="Q1032" s="99"/>
    </row>
    <row r="1033" spans="16:17" x14ac:dyDescent="0.3">
      <c r="P1033" s="99"/>
      <c r="Q1033" s="99"/>
    </row>
    <row r="1034" spans="16:17" x14ac:dyDescent="0.3">
      <c r="P1034" s="99"/>
      <c r="Q1034" s="99"/>
    </row>
    <row r="1035" spans="16:17" x14ac:dyDescent="0.3">
      <c r="P1035" s="99"/>
      <c r="Q1035" s="99"/>
    </row>
    <row r="1036" spans="16:17" x14ac:dyDescent="0.3">
      <c r="P1036" s="99"/>
      <c r="Q1036" s="99"/>
    </row>
    <row r="1037" spans="16:17" x14ac:dyDescent="0.3">
      <c r="P1037" s="99"/>
      <c r="Q1037" s="99"/>
    </row>
    <row r="1038" spans="16:17" x14ac:dyDescent="0.3">
      <c r="P1038" s="99"/>
      <c r="Q1038" s="99"/>
    </row>
    <row r="1039" spans="16:17" x14ac:dyDescent="0.3">
      <c r="P1039" s="99"/>
      <c r="Q1039" s="99"/>
    </row>
    <row r="1040" spans="16:17" x14ac:dyDescent="0.3">
      <c r="P1040" s="99"/>
      <c r="Q1040" s="99"/>
    </row>
    <row r="1041" spans="16:17" x14ac:dyDescent="0.3">
      <c r="P1041" s="99"/>
      <c r="Q1041" s="99"/>
    </row>
    <row r="1042" spans="16:17" x14ac:dyDescent="0.3">
      <c r="P1042" s="99"/>
      <c r="Q1042" s="99"/>
    </row>
    <row r="1043" spans="16:17" x14ac:dyDescent="0.3">
      <c r="P1043" s="99"/>
      <c r="Q1043" s="99"/>
    </row>
    <row r="1044" spans="16:17" x14ac:dyDescent="0.3">
      <c r="P1044" s="99"/>
      <c r="Q1044" s="99"/>
    </row>
    <row r="1045" spans="16:17" x14ac:dyDescent="0.3">
      <c r="P1045" s="99"/>
      <c r="Q1045" s="99"/>
    </row>
    <row r="1046" spans="16:17" x14ac:dyDescent="0.3">
      <c r="P1046" s="99"/>
      <c r="Q1046" s="99"/>
    </row>
    <row r="1047" spans="16:17" x14ac:dyDescent="0.3">
      <c r="P1047" s="99"/>
      <c r="Q1047" s="99"/>
    </row>
    <row r="1048" spans="16:17" x14ac:dyDescent="0.3">
      <c r="P1048" s="99"/>
      <c r="Q1048" s="99"/>
    </row>
    <row r="1049" spans="16:17" x14ac:dyDescent="0.3">
      <c r="P1049" s="99"/>
      <c r="Q1049" s="99"/>
    </row>
    <row r="1050" spans="16:17" x14ac:dyDescent="0.3">
      <c r="P1050" s="99"/>
      <c r="Q1050" s="99"/>
    </row>
    <row r="1051" spans="16:17" x14ac:dyDescent="0.3">
      <c r="P1051" s="99"/>
      <c r="Q1051" s="99"/>
    </row>
    <row r="1052" spans="16:17" x14ac:dyDescent="0.3">
      <c r="P1052" s="99"/>
      <c r="Q1052" s="99"/>
    </row>
    <row r="1053" spans="16:17" x14ac:dyDescent="0.3">
      <c r="P1053" s="99"/>
      <c r="Q1053" s="99"/>
    </row>
    <row r="1054" spans="16:17" x14ac:dyDescent="0.3">
      <c r="P1054" s="99"/>
      <c r="Q1054" s="99"/>
    </row>
    <row r="1055" spans="16:17" x14ac:dyDescent="0.3">
      <c r="P1055" s="99"/>
      <c r="Q1055" s="99"/>
    </row>
    <row r="1056" spans="16:17" x14ac:dyDescent="0.3">
      <c r="P1056" s="99"/>
      <c r="Q1056" s="99"/>
    </row>
    <row r="1057" spans="16:17" x14ac:dyDescent="0.3">
      <c r="P1057" s="99"/>
      <c r="Q1057" s="99"/>
    </row>
    <row r="1058" spans="16:17" x14ac:dyDescent="0.3">
      <c r="P1058" s="99"/>
      <c r="Q1058" s="99"/>
    </row>
    <row r="1059" spans="16:17" x14ac:dyDescent="0.3">
      <c r="P1059" s="99"/>
      <c r="Q1059" s="99"/>
    </row>
    <row r="1060" spans="16:17" x14ac:dyDescent="0.3">
      <c r="P1060" s="99"/>
      <c r="Q1060" s="99"/>
    </row>
    <row r="1061" spans="16:17" x14ac:dyDescent="0.3">
      <c r="P1061" s="99"/>
      <c r="Q1061" s="99"/>
    </row>
    <row r="1062" spans="16:17" x14ac:dyDescent="0.3">
      <c r="P1062" s="99"/>
      <c r="Q1062" s="99"/>
    </row>
    <row r="1063" spans="16:17" x14ac:dyDescent="0.3">
      <c r="P1063" s="99"/>
      <c r="Q1063" s="99"/>
    </row>
    <row r="1064" spans="16:17" x14ac:dyDescent="0.3">
      <c r="P1064" s="99"/>
      <c r="Q1064" s="99"/>
    </row>
    <row r="1065" spans="16:17" x14ac:dyDescent="0.3">
      <c r="P1065" s="99"/>
      <c r="Q1065" s="99"/>
    </row>
    <row r="1066" spans="16:17" x14ac:dyDescent="0.3">
      <c r="P1066" s="99"/>
      <c r="Q1066" s="99"/>
    </row>
    <row r="1067" spans="16:17" x14ac:dyDescent="0.3">
      <c r="P1067" s="99"/>
      <c r="Q1067" s="99"/>
    </row>
    <row r="1068" spans="16:17" x14ac:dyDescent="0.3">
      <c r="P1068" s="99"/>
      <c r="Q1068" s="99"/>
    </row>
    <row r="1069" spans="16:17" x14ac:dyDescent="0.3">
      <c r="P1069" s="99"/>
      <c r="Q1069" s="99"/>
    </row>
    <row r="1070" spans="16:17" x14ac:dyDescent="0.3">
      <c r="P1070" s="99"/>
      <c r="Q1070" s="99"/>
    </row>
    <row r="1071" spans="16:17" x14ac:dyDescent="0.3">
      <c r="P1071" s="99"/>
      <c r="Q1071" s="99"/>
    </row>
    <row r="1072" spans="16:17" x14ac:dyDescent="0.3">
      <c r="P1072" s="99"/>
      <c r="Q1072" s="99"/>
    </row>
    <row r="1073" spans="16:17" x14ac:dyDescent="0.3">
      <c r="P1073" s="99"/>
      <c r="Q1073" s="99"/>
    </row>
    <row r="1074" spans="16:17" x14ac:dyDescent="0.3">
      <c r="P1074" s="99"/>
      <c r="Q1074" s="99"/>
    </row>
    <row r="1075" spans="16:17" x14ac:dyDescent="0.3">
      <c r="P1075" s="99"/>
      <c r="Q1075" s="99"/>
    </row>
    <row r="1076" spans="16:17" x14ac:dyDescent="0.3">
      <c r="P1076" s="99"/>
      <c r="Q1076" s="99"/>
    </row>
    <row r="1077" spans="16:17" x14ac:dyDescent="0.3">
      <c r="P1077" s="99"/>
      <c r="Q1077" s="99"/>
    </row>
    <row r="1078" spans="16:17" x14ac:dyDescent="0.3">
      <c r="P1078" s="99"/>
      <c r="Q1078" s="99"/>
    </row>
    <row r="1079" spans="16:17" x14ac:dyDescent="0.3">
      <c r="P1079" s="99"/>
      <c r="Q1079" s="99"/>
    </row>
    <row r="1080" spans="16:17" x14ac:dyDescent="0.3">
      <c r="P1080" s="99"/>
      <c r="Q1080" s="99"/>
    </row>
    <row r="1081" spans="16:17" x14ac:dyDescent="0.3">
      <c r="P1081" s="99"/>
      <c r="Q1081" s="99"/>
    </row>
    <row r="1082" spans="16:17" x14ac:dyDescent="0.3">
      <c r="P1082" s="99"/>
      <c r="Q1082" s="99"/>
    </row>
    <row r="1083" spans="16:17" x14ac:dyDescent="0.3">
      <c r="P1083" s="99"/>
      <c r="Q1083" s="99"/>
    </row>
    <row r="1084" spans="16:17" x14ac:dyDescent="0.3">
      <c r="P1084" s="99"/>
      <c r="Q1084" s="99"/>
    </row>
    <row r="1085" spans="16:17" x14ac:dyDescent="0.3">
      <c r="P1085" s="99"/>
      <c r="Q1085" s="99"/>
    </row>
    <row r="1086" spans="16:17" x14ac:dyDescent="0.3">
      <c r="P1086" s="99"/>
      <c r="Q1086" s="99"/>
    </row>
    <row r="1087" spans="16:17" x14ac:dyDescent="0.3">
      <c r="P1087" s="99"/>
      <c r="Q1087" s="99"/>
    </row>
    <row r="1088" spans="16:17" x14ac:dyDescent="0.3">
      <c r="P1088" s="99"/>
      <c r="Q1088" s="99"/>
    </row>
    <row r="1089" spans="16:17" x14ac:dyDescent="0.3">
      <c r="P1089" s="99"/>
      <c r="Q1089" s="99"/>
    </row>
    <row r="1090" spans="16:17" x14ac:dyDescent="0.3">
      <c r="P1090" s="99"/>
      <c r="Q1090" s="99"/>
    </row>
    <row r="1091" spans="16:17" x14ac:dyDescent="0.3">
      <c r="P1091" s="99"/>
      <c r="Q1091" s="99"/>
    </row>
    <row r="1092" spans="16:17" x14ac:dyDescent="0.3">
      <c r="P1092" s="99"/>
      <c r="Q1092" s="99"/>
    </row>
    <row r="1093" spans="16:17" x14ac:dyDescent="0.3">
      <c r="P1093" s="99"/>
      <c r="Q1093" s="99"/>
    </row>
    <row r="1094" spans="16:17" x14ac:dyDescent="0.3">
      <c r="P1094" s="99"/>
      <c r="Q1094" s="99"/>
    </row>
    <row r="1095" spans="16:17" x14ac:dyDescent="0.3">
      <c r="P1095" s="99"/>
      <c r="Q1095" s="99"/>
    </row>
    <row r="1096" spans="16:17" x14ac:dyDescent="0.3">
      <c r="P1096" s="99"/>
      <c r="Q1096" s="99"/>
    </row>
    <row r="1097" spans="16:17" x14ac:dyDescent="0.3">
      <c r="P1097" s="99"/>
      <c r="Q1097" s="99"/>
    </row>
    <row r="1098" spans="16:17" x14ac:dyDescent="0.3">
      <c r="P1098" s="99"/>
      <c r="Q1098" s="99"/>
    </row>
    <row r="1099" spans="16:17" x14ac:dyDescent="0.3">
      <c r="P1099" s="99"/>
      <c r="Q1099" s="99"/>
    </row>
    <row r="1100" spans="16:17" x14ac:dyDescent="0.3">
      <c r="P1100" s="99"/>
      <c r="Q1100" s="99"/>
    </row>
    <row r="1101" spans="16:17" x14ac:dyDescent="0.3">
      <c r="P1101" s="99"/>
      <c r="Q1101" s="99"/>
    </row>
    <row r="1102" spans="16:17" x14ac:dyDescent="0.3">
      <c r="P1102" s="99"/>
      <c r="Q1102" s="99"/>
    </row>
    <row r="1103" spans="16:17" x14ac:dyDescent="0.3">
      <c r="P1103" s="99"/>
      <c r="Q1103" s="99"/>
    </row>
    <row r="1104" spans="16:17" x14ac:dyDescent="0.3">
      <c r="P1104" s="99"/>
      <c r="Q1104" s="99"/>
    </row>
    <row r="1105" spans="16:17" x14ac:dyDescent="0.3">
      <c r="P1105" s="99"/>
      <c r="Q1105" s="99"/>
    </row>
    <row r="1106" spans="16:17" x14ac:dyDescent="0.3">
      <c r="P1106" s="99"/>
      <c r="Q1106" s="99"/>
    </row>
    <row r="1107" spans="16:17" x14ac:dyDescent="0.3">
      <c r="P1107" s="99"/>
      <c r="Q1107" s="99"/>
    </row>
    <row r="1108" spans="16:17" x14ac:dyDescent="0.3">
      <c r="P1108" s="99"/>
      <c r="Q1108" s="99"/>
    </row>
    <row r="1109" spans="16:17" x14ac:dyDescent="0.3">
      <c r="P1109" s="99"/>
      <c r="Q1109" s="99"/>
    </row>
    <row r="1110" spans="16:17" x14ac:dyDescent="0.3">
      <c r="P1110" s="99"/>
      <c r="Q1110" s="99"/>
    </row>
    <row r="1111" spans="16:17" x14ac:dyDescent="0.3">
      <c r="P1111" s="99"/>
      <c r="Q1111" s="99"/>
    </row>
    <row r="1112" spans="16:17" x14ac:dyDescent="0.3">
      <c r="P1112" s="99"/>
      <c r="Q1112" s="99"/>
    </row>
    <row r="1113" spans="16:17" x14ac:dyDescent="0.3">
      <c r="P1113" s="99"/>
      <c r="Q1113" s="99"/>
    </row>
    <row r="1114" spans="16:17" x14ac:dyDescent="0.3">
      <c r="P1114" s="99"/>
      <c r="Q1114" s="99"/>
    </row>
    <row r="1115" spans="16:17" x14ac:dyDescent="0.3">
      <c r="P1115" s="99"/>
      <c r="Q1115" s="99"/>
    </row>
    <row r="1116" spans="16:17" x14ac:dyDescent="0.3">
      <c r="P1116" s="99"/>
      <c r="Q1116" s="99"/>
    </row>
    <row r="1117" spans="16:17" x14ac:dyDescent="0.3">
      <c r="P1117" s="99"/>
      <c r="Q1117" s="99"/>
    </row>
    <row r="1118" spans="16:17" x14ac:dyDescent="0.3">
      <c r="P1118" s="99"/>
      <c r="Q1118" s="99"/>
    </row>
    <row r="1119" spans="16:17" x14ac:dyDescent="0.3">
      <c r="P1119" s="99"/>
      <c r="Q1119" s="99"/>
    </row>
    <row r="1120" spans="16:17" x14ac:dyDescent="0.3">
      <c r="P1120" s="99"/>
      <c r="Q1120" s="99"/>
    </row>
    <row r="1121" spans="16:17" x14ac:dyDescent="0.3">
      <c r="P1121" s="99"/>
      <c r="Q1121" s="99"/>
    </row>
    <row r="1122" spans="16:17" x14ac:dyDescent="0.3">
      <c r="P1122" s="99"/>
      <c r="Q1122" s="99"/>
    </row>
    <row r="1123" spans="16:17" x14ac:dyDescent="0.3">
      <c r="P1123" s="99"/>
      <c r="Q1123" s="99"/>
    </row>
    <row r="1124" spans="16:17" x14ac:dyDescent="0.3">
      <c r="P1124" s="99"/>
      <c r="Q1124" s="99"/>
    </row>
    <row r="1125" spans="16:17" x14ac:dyDescent="0.3">
      <c r="P1125" s="99"/>
      <c r="Q1125" s="99"/>
    </row>
    <row r="1126" spans="16:17" x14ac:dyDescent="0.3">
      <c r="P1126" s="99"/>
      <c r="Q1126" s="99"/>
    </row>
    <row r="1127" spans="16:17" x14ac:dyDescent="0.3">
      <c r="P1127" s="99"/>
      <c r="Q1127" s="99"/>
    </row>
    <row r="1128" spans="16:17" x14ac:dyDescent="0.3">
      <c r="P1128" s="99"/>
      <c r="Q1128" s="99"/>
    </row>
    <row r="1129" spans="16:17" x14ac:dyDescent="0.3">
      <c r="P1129" s="99"/>
      <c r="Q1129" s="99"/>
    </row>
    <row r="1130" spans="16:17" x14ac:dyDescent="0.3">
      <c r="P1130" s="99"/>
      <c r="Q1130" s="99"/>
    </row>
    <row r="1131" spans="16:17" x14ac:dyDescent="0.3">
      <c r="P1131" s="99"/>
      <c r="Q1131" s="99"/>
    </row>
    <row r="1132" spans="16:17" x14ac:dyDescent="0.3">
      <c r="P1132" s="99"/>
      <c r="Q1132" s="99"/>
    </row>
    <row r="1133" spans="16:17" x14ac:dyDescent="0.3">
      <c r="P1133" s="99"/>
      <c r="Q1133" s="99"/>
    </row>
    <row r="1134" spans="16:17" x14ac:dyDescent="0.3">
      <c r="P1134" s="99"/>
      <c r="Q1134" s="99"/>
    </row>
    <row r="1135" spans="16:17" x14ac:dyDescent="0.3">
      <c r="P1135" s="99"/>
      <c r="Q1135" s="99"/>
    </row>
    <row r="1136" spans="16:17" x14ac:dyDescent="0.3">
      <c r="P1136" s="99"/>
      <c r="Q1136" s="99"/>
    </row>
    <row r="1137" spans="16:17" x14ac:dyDescent="0.3">
      <c r="P1137" s="99"/>
      <c r="Q1137" s="99"/>
    </row>
    <row r="1138" spans="16:17" x14ac:dyDescent="0.3">
      <c r="P1138" s="99"/>
      <c r="Q1138" s="99"/>
    </row>
    <row r="1139" spans="16:17" x14ac:dyDescent="0.3">
      <c r="P1139" s="99"/>
      <c r="Q1139" s="99"/>
    </row>
    <row r="1140" spans="16:17" x14ac:dyDescent="0.3">
      <c r="P1140" s="99"/>
      <c r="Q1140" s="99"/>
    </row>
    <row r="1141" spans="16:17" x14ac:dyDescent="0.3">
      <c r="P1141" s="99"/>
      <c r="Q1141" s="99"/>
    </row>
    <row r="1142" spans="16:17" x14ac:dyDescent="0.3">
      <c r="P1142" s="99"/>
      <c r="Q1142" s="99"/>
    </row>
    <row r="1143" spans="16:17" x14ac:dyDescent="0.3">
      <c r="P1143" s="99"/>
      <c r="Q1143" s="99"/>
    </row>
    <row r="1144" spans="16:17" x14ac:dyDescent="0.3">
      <c r="P1144" s="99"/>
      <c r="Q1144" s="99"/>
    </row>
    <row r="1145" spans="16:17" x14ac:dyDescent="0.3">
      <c r="P1145" s="99"/>
      <c r="Q1145" s="99"/>
    </row>
    <row r="1146" spans="16:17" x14ac:dyDescent="0.3">
      <c r="P1146" s="99"/>
      <c r="Q1146" s="99"/>
    </row>
    <row r="1147" spans="16:17" x14ac:dyDescent="0.3">
      <c r="P1147" s="99"/>
      <c r="Q1147" s="99"/>
    </row>
    <row r="1148" spans="16:17" x14ac:dyDescent="0.3">
      <c r="P1148" s="99"/>
      <c r="Q1148" s="99"/>
    </row>
    <row r="1149" spans="16:17" x14ac:dyDescent="0.3">
      <c r="P1149" s="99"/>
      <c r="Q1149" s="99"/>
    </row>
    <row r="1150" spans="16:17" x14ac:dyDescent="0.3">
      <c r="P1150" s="99"/>
      <c r="Q1150" s="99"/>
    </row>
    <row r="1151" spans="16:17" x14ac:dyDescent="0.3">
      <c r="P1151" s="99"/>
      <c r="Q1151" s="99"/>
    </row>
    <row r="1152" spans="16:17" x14ac:dyDescent="0.3">
      <c r="P1152" s="99"/>
      <c r="Q1152" s="99"/>
    </row>
    <row r="1153" spans="16:17" x14ac:dyDescent="0.3">
      <c r="P1153" s="99"/>
      <c r="Q1153" s="99"/>
    </row>
    <row r="1154" spans="16:17" x14ac:dyDescent="0.3">
      <c r="P1154" s="99"/>
      <c r="Q1154" s="99"/>
    </row>
    <row r="1155" spans="16:17" x14ac:dyDescent="0.3">
      <c r="P1155" s="99"/>
      <c r="Q1155" s="99"/>
    </row>
    <row r="1156" spans="16:17" x14ac:dyDescent="0.3">
      <c r="P1156" s="99"/>
      <c r="Q1156" s="99"/>
    </row>
    <row r="1157" spans="16:17" x14ac:dyDescent="0.3">
      <c r="P1157" s="99"/>
      <c r="Q1157" s="99"/>
    </row>
    <row r="1158" spans="16:17" x14ac:dyDescent="0.3">
      <c r="P1158" s="99"/>
      <c r="Q1158" s="99"/>
    </row>
    <row r="1159" spans="16:17" x14ac:dyDescent="0.3">
      <c r="P1159" s="99"/>
      <c r="Q1159" s="99"/>
    </row>
    <row r="1160" spans="16:17" x14ac:dyDescent="0.3">
      <c r="P1160" s="99"/>
      <c r="Q1160" s="99"/>
    </row>
    <row r="1161" spans="16:17" x14ac:dyDescent="0.3">
      <c r="P1161" s="99"/>
      <c r="Q1161" s="99"/>
    </row>
    <row r="1162" spans="16:17" x14ac:dyDescent="0.3">
      <c r="P1162" s="99"/>
      <c r="Q1162" s="99"/>
    </row>
    <row r="1163" spans="16:17" x14ac:dyDescent="0.3">
      <c r="P1163" s="99"/>
      <c r="Q1163" s="99"/>
    </row>
    <row r="1164" spans="16:17" x14ac:dyDescent="0.3">
      <c r="P1164" s="99"/>
      <c r="Q1164" s="99"/>
    </row>
    <row r="1165" spans="16:17" x14ac:dyDescent="0.3">
      <c r="P1165" s="99"/>
      <c r="Q1165" s="99"/>
    </row>
    <row r="1166" spans="16:17" x14ac:dyDescent="0.3">
      <c r="P1166" s="99"/>
      <c r="Q1166" s="99"/>
    </row>
    <row r="1167" spans="16:17" x14ac:dyDescent="0.3">
      <c r="P1167" s="99"/>
      <c r="Q1167" s="99"/>
    </row>
    <row r="1168" spans="16:17" x14ac:dyDescent="0.3">
      <c r="P1168" s="99"/>
      <c r="Q1168" s="99"/>
    </row>
    <row r="1169" spans="16:17" x14ac:dyDescent="0.3">
      <c r="P1169" s="99"/>
      <c r="Q1169" s="99"/>
    </row>
    <row r="1170" spans="16:17" x14ac:dyDescent="0.3">
      <c r="P1170" s="99"/>
      <c r="Q1170" s="99"/>
    </row>
    <row r="1171" spans="16:17" x14ac:dyDescent="0.3">
      <c r="P1171" s="99"/>
      <c r="Q1171" s="99"/>
    </row>
    <row r="1172" spans="16:17" x14ac:dyDescent="0.3">
      <c r="P1172" s="99"/>
      <c r="Q1172" s="99"/>
    </row>
    <row r="1173" spans="16:17" x14ac:dyDescent="0.3">
      <c r="P1173" s="99"/>
      <c r="Q1173" s="99"/>
    </row>
    <row r="1174" spans="16:17" x14ac:dyDescent="0.3">
      <c r="P1174" s="99"/>
      <c r="Q1174" s="99"/>
    </row>
    <row r="1175" spans="16:17" x14ac:dyDescent="0.3">
      <c r="P1175" s="99"/>
      <c r="Q1175" s="99"/>
    </row>
    <row r="1176" spans="16:17" x14ac:dyDescent="0.3">
      <c r="P1176" s="99"/>
      <c r="Q1176" s="99"/>
    </row>
    <row r="1177" spans="16:17" x14ac:dyDescent="0.3">
      <c r="P1177" s="99"/>
      <c r="Q1177" s="99"/>
    </row>
    <row r="1178" spans="16:17" x14ac:dyDescent="0.3">
      <c r="P1178" s="99"/>
      <c r="Q1178" s="99"/>
    </row>
    <row r="1179" spans="16:17" x14ac:dyDescent="0.3">
      <c r="P1179" s="99"/>
      <c r="Q1179" s="99"/>
    </row>
    <row r="1180" spans="16:17" x14ac:dyDescent="0.3">
      <c r="P1180" s="99"/>
      <c r="Q1180" s="99"/>
    </row>
    <row r="1181" spans="16:17" x14ac:dyDescent="0.3">
      <c r="P1181" s="99"/>
      <c r="Q1181" s="99"/>
    </row>
    <row r="1182" spans="16:17" x14ac:dyDescent="0.3">
      <c r="P1182" s="99"/>
      <c r="Q1182" s="99"/>
    </row>
    <row r="1183" spans="16:17" x14ac:dyDescent="0.3">
      <c r="P1183" s="99"/>
      <c r="Q1183" s="99"/>
    </row>
    <row r="1184" spans="16:17" x14ac:dyDescent="0.3">
      <c r="P1184" s="99"/>
      <c r="Q1184" s="99"/>
    </row>
    <row r="1185" spans="16:17" x14ac:dyDescent="0.3">
      <c r="P1185" s="99"/>
      <c r="Q1185" s="99"/>
    </row>
    <row r="1186" spans="16:17" x14ac:dyDescent="0.3">
      <c r="P1186" s="99"/>
      <c r="Q1186" s="99"/>
    </row>
    <row r="1187" spans="16:17" x14ac:dyDescent="0.3">
      <c r="P1187" s="99"/>
      <c r="Q1187" s="99"/>
    </row>
    <row r="1188" spans="16:17" x14ac:dyDescent="0.3">
      <c r="P1188" s="99"/>
      <c r="Q1188" s="99"/>
    </row>
    <row r="1189" spans="16:17" x14ac:dyDescent="0.3">
      <c r="P1189" s="99"/>
      <c r="Q1189" s="99"/>
    </row>
    <row r="1190" spans="16:17" x14ac:dyDescent="0.3">
      <c r="P1190" s="99"/>
      <c r="Q1190" s="99"/>
    </row>
    <row r="1191" spans="16:17" x14ac:dyDescent="0.3">
      <c r="P1191" s="99"/>
      <c r="Q1191" s="99"/>
    </row>
    <row r="1192" spans="16:17" x14ac:dyDescent="0.3">
      <c r="P1192" s="99"/>
      <c r="Q1192" s="99"/>
    </row>
    <row r="1193" spans="16:17" x14ac:dyDescent="0.3">
      <c r="P1193" s="99"/>
      <c r="Q1193" s="99"/>
    </row>
    <row r="1194" spans="16:17" x14ac:dyDescent="0.3">
      <c r="P1194" s="99"/>
      <c r="Q1194" s="99"/>
    </row>
    <row r="1195" spans="16:17" x14ac:dyDescent="0.3">
      <c r="P1195" s="99"/>
      <c r="Q1195" s="99"/>
    </row>
    <row r="1196" spans="16:17" x14ac:dyDescent="0.3">
      <c r="P1196" s="99"/>
      <c r="Q1196" s="99"/>
    </row>
    <row r="1197" spans="16:17" x14ac:dyDescent="0.3">
      <c r="P1197" s="99"/>
      <c r="Q1197" s="99"/>
    </row>
    <row r="1198" spans="16:17" x14ac:dyDescent="0.3">
      <c r="P1198" s="99"/>
      <c r="Q1198" s="99"/>
    </row>
    <row r="1199" spans="16:17" x14ac:dyDescent="0.3">
      <c r="P1199" s="99"/>
      <c r="Q1199" s="99"/>
    </row>
    <row r="1200" spans="16:17" x14ac:dyDescent="0.3">
      <c r="P1200" s="99"/>
      <c r="Q1200" s="99"/>
    </row>
    <row r="1201" spans="16:17" x14ac:dyDescent="0.3">
      <c r="P1201" s="99"/>
      <c r="Q1201" s="99"/>
    </row>
    <row r="1202" spans="16:17" x14ac:dyDescent="0.3">
      <c r="P1202" s="99"/>
      <c r="Q1202" s="99"/>
    </row>
    <row r="1203" spans="16:17" x14ac:dyDescent="0.3">
      <c r="P1203" s="99"/>
      <c r="Q1203" s="99"/>
    </row>
    <row r="1204" spans="16:17" x14ac:dyDescent="0.3">
      <c r="P1204" s="99"/>
      <c r="Q1204" s="99"/>
    </row>
    <row r="1205" spans="16:17" x14ac:dyDescent="0.3">
      <c r="P1205" s="99"/>
      <c r="Q1205" s="99"/>
    </row>
    <row r="1206" spans="16:17" x14ac:dyDescent="0.3">
      <c r="P1206" s="99"/>
      <c r="Q1206" s="99"/>
    </row>
    <row r="1207" spans="16:17" x14ac:dyDescent="0.3">
      <c r="P1207" s="99"/>
      <c r="Q1207" s="99"/>
    </row>
    <row r="1208" spans="16:17" x14ac:dyDescent="0.3">
      <c r="P1208" s="99"/>
      <c r="Q1208" s="99"/>
    </row>
    <row r="1209" spans="16:17" x14ac:dyDescent="0.3">
      <c r="P1209" s="99"/>
      <c r="Q1209" s="99"/>
    </row>
    <row r="1210" spans="16:17" x14ac:dyDescent="0.3">
      <c r="P1210" s="99"/>
      <c r="Q1210" s="99"/>
    </row>
    <row r="1211" spans="16:17" x14ac:dyDescent="0.3">
      <c r="P1211" s="99"/>
      <c r="Q1211" s="99"/>
    </row>
    <row r="1212" spans="16:17" x14ac:dyDescent="0.3">
      <c r="P1212" s="99"/>
      <c r="Q1212" s="99"/>
    </row>
    <row r="1213" spans="16:17" x14ac:dyDescent="0.3">
      <c r="P1213" s="99"/>
      <c r="Q1213" s="99"/>
    </row>
    <row r="1214" spans="16:17" x14ac:dyDescent="0.3">
      <c r="P1214" s="99"/>
      <c r="Q1214" s="99"/>
    </row>
    <row r="1215" spans="16:17" x14ac:dyDescent="0.3">
      <c r="P1215" s="99"/>
      <c r="Q1215" s="99"/>
    </row>
    <row r="1216" spans="16:17" x14ac:dyDescent="0.3">
      <c r="P1216" s="99"/>
      <c r="Q1216" s="99"/>
    </row>
    <row r="1217" spans="16:17" x14ac:dyDescent="0.3">
      <c r="P1217" s="99"/>
      <c r="Q1217" s="99"/>
    </row>
    <row r="1218" spans="16:17" x14ac:dyDescent="0.3">
      <c r="P1218" s="99"/>
      <c r="Q1218" s="99"/>
    </row>
    <row r="1219" spans="16:17" x14ac:dyDescent="0.3">
      <c r="P1219" s="99"/>
      <c r="Q1219" s="99"/>
    </row>
    <row r="1220" spans="16:17" x14ac:dyDescent="0.3">
      <c r="P1220" s="99"/>
      <c r="Q1220" s="99"/>
    </row>
    <row r="1221" spans="16:17" x14ac:dyDescent="0.3">
      <c r="P1221" s="99"/>
      <c r="Q1221" s="99"/>
    </row>
    <row r="1222" spans="16:17" x14ac:dyDescent="0.3">
      <c r="P1222" s="99"/>
      <c r="Q1222" s="99"/>
    </row>
    <row r="1223" spans="16:17" x14ac:dyDescent="0.3">
      <c r="P1223" s="99"/>
      <c r="Q1223" s="99"/>
    </row>
    <row r="1224" spans="16:17" x14ac:dyDescent="0.3">
      <c r="P1224" s="99"/>
      <c r="Q1224" s="99"/>
    </row>
    <row r="1225" spans="16:17" x14ac:dyDescent="0.3">
      <c r="P1225" s="99"/>
      <c r="Q1225" s="99"/>
    </row>
    <row r="1226" spans="16:17" x14ac:dyDescent="0.3">
      <c r="P1226" s="99"/>
      <c r="Q1226" s="99"/>
    </row>
    <row r="1227" spans="16:17" x14ac:dyDescent="0.3">
      <c r="P1227" s="99"/>
      <c r="Q1227" s="99"/>
    </row>
    <row r="1228" spans="16:17" x14ac:dyDescent="0.3">
      <c r="P1228" s="99"/>
      <c r="Q1228" s="99"/>
    </row>
    <row r="1229" spans="16:17" x14ac:dyDescent="0.3">
      <c r="P1229" s="99"/>
      <c r="Q1229" s="99"/>
    </row>
    <row r="1230" spans="16:17" x14ac:dyDescent="0.3">
      <c r="P1230" s="99"/>
      <c r="Q1230" s="99"/>
    </row>
    <row r="1231" spans="16:17" x14ac:dyDescent="0.3">
      <c r="P1231" s="99"/>
      <c r="Q1231" s="99"/>
    </row>
    <row r="1232" spans="16:17" x14ac:dyDescent="0.3">
      <c r="P1232" s="99"/>
      <c r="Q1232" s="99"/>
    </row>
    <row r="1233" spans="16:17" x14ac:dyDescent="0.3">
      <c r="P1233" s="99"/>
      <c r="Q1233" s="99"/>
    </row>
    <row r="1234" spans="16:17" x14ac:dyDescent="0.3">
      <c r="P1234" s="99"/>
      <c r="Q1234" s="99"/>
    </row>
    <row r="1235" spans="16:17" x14ac:dyDescent="0.3">
      <c r="P1235" s="99"/>
      <c r="Q1235" s="99"/>
    </row>
    <row r="1236" spans="16:17" x14ac:dyDescent="0.3">
      <c r="P1236" s="99"/>
      <c r="Q1236" s="99"/>
    </row>
    <row r="1237" spans="16:17" x14ac:dyDescent="0.3">
      <c r="P1237" s="99"/>
      <c r="Q1237" s="99"/>
    </row>
    <row r="1238" spans="16:17" x14ac:dyDescent="0.3">
      <c r="P1238" s="99"/>
      <c r="Q1238" s="99"/>
    </row>
    <row r="1239" spans="16:17" x14ac:dyDescent="0.3">
      <c r="P1239" s="99"/>
      <c r="Q1239" s="99"/>
    </row>
    <row r="1240" spans="16:17" x14ac:dyDescent="0.3">
      <c r="P1240" s="99"/>
      <c r="Q1240" s="99"/>
    </row>
    <row r="1241" spans="16:17" x14ac:dyDescent="0.3">
      <c r="P1241" s="99"/>
      <c r="Q1241" s="99"/>
    </row>
    <row r="1242" spans="16:17" x14ac:dyDescent="0.3">
      <c r="P1242" s="99"/>
      <c r="Q1242" s="99"/>
    </row>
    <row r="1243" spans="16:17" x14ac:dyDescent="0.3">
      <c r="P1243" s="99"/>
      <c r="Q1243" s="99"/>
    </row>
    <row r="1244" spans="16:17" x14ac:dyDescent="0.3">
      <c r="P1244" s="99"/>
      <c r="Q1244" s="99"/>
    </row>
    <row r="1245" spans="16:17" x14ac:dyDescent="0.3">
      <c r="P1245" s="99"/>
      <c r="Q1245" s="99"/>
    </row>
    <row r="1246" spans="16:17" x14ac:dyDescent="0.3">
      <c r="P1246" s="99"/>
      <c r="Q1246" s="99"/>
    </row>
    <row r="1247" spans="16:17" x14ac:dyDescent="0.3">
      <c r="P1247" s="99"/>
      <c r="Q1247" s="99"/>
    </row>
    <row r="1248" spans="16:17" x14ac:dyDescent="0.3">
      <c r="P1248" s="99"/>
      <c r="Q1248" s="99"/>
    </row>
    <row r="1249" spans="16:17" x14ac:dyDescent="0.3">
      <c r="P1249" s="99"/>
      <c r="Q1249" s="99"/>
    </row>
    <row r="1250" spans="16:17" x14ac:dyDescent="0.3">
      <c r="P1250" s="99"/>
      <c r="Q1250" s="99"/>
    </row>
    <row r="1251" spans="16:17" x14ac:dyDescent="0.3">
      <c r="P1251" s="99"/>
      <c r="Q1251" s="99"/>
    </row>
    <row r="1252" spans="16:17" x14ac:dyDescent="0.3">
      <c r="P1252" s="99"/>
      <c r="Q1252" s="99"/>
    </row>
    <row r="1253" spans="16:17" x14ac:dyDescent="0.3">
      <c r="P1253" s="99"/>
      <c r="Q1253" s="99"/>
    </row>
    <row r="1254" spans="16:17" x14ac:dyDescent="0.3">
      <c r="P1254" s="99"/>
      <c r="Q1254" s="99"/>
    </row>
    <row r="1255" spans="16:17" x14ac:dyDescent="0.3">
      <c r="P1255" s="99"/>
      <c r="Q1255" s="99"/>
    </row>
    <row r="1256" spans="16:17" x14ac:dyDescent="0.3">
      <c r="P1256" s="99"/>
      <c r="Q1256" s="99"/>
    </row>
    <row r="1257" spans="16:17" x14ac:dyDescent="0.3">
      <c r="P1257" s="99"/>
      <c r="Q1257" s="99"/>
    </row>
    <row r="1258" spans="16:17" x14ac:dyDescent="0.3">
      <c r="P1258" s="99"/>
      <c r="Q1258" s="99"/>
    </row>
    <row r="1259" spans="16:17" x14ac:dyDescent="0.3">
      <c r="P1259" s="99"/>
      <c r="Q1259" s="99"/>
    </row>
    <row r="1260" spans="16:17" x14ac:dyDescent="0.3">
      <c r="P1260" s="99"/>
      <c r="Q1260" s="99"/>
    </row>
    <row r="1261" spans="16:17" x14ac:dyDescent="0.3">
      <c r="P1261" s="99"/>
      <c r="Q1261" s="99"/>
    </row>
    <row r="1262" spans="16:17" x14ac:dyDescent="0.3">
      <c r="P1262" s="99"/>
      <c r="Q1262" s="99"/>
    </row>
    <row r="1263" spans="16:17" x14ac:dyDescent="0.3">
      <c r="P1263" s="99"/>
      <c r="Q1263" s="99"/>
    </row>
    <row r="1264" spans="16:17" x14ac:dyDescent="0.3">
      <c r="P1264" s="99"/>
      <c r="Q1264" s="99"/>
    </row>
    <row r="1265" spans="16:17" x14ac:dyDescent="0.3">
      <c r="P1265" s="99"/>
      <c r="Q1265" s="99"/>
    </row>
    <row r="1266" spans="16:17" x14ac:dyDescent="0.3">
      <c r="P1266" s="99"/>
      <c r="Q1266" s="99"/>
    </row>
    <row r="1267" spans="16:17" x14ac:dyDescent="0.3">
      <c r="P1267" s="99"/>
      <c r="Q1267" s="99"/>
    </row>
    <row r="1268" spans="16:17" x14ac:dyDescent="0.3">
      <c r="P1268" s="99"/>
      <c r="Q1268" s="99"/>
    </row>
    <row r="1269" spans="16:17" x14ac:dyDescent="0.3">
      <c r="P1269" s="99"/>
      <c r="Q1269" s="99"/>
    </row>
    <row r="1270" spans="16:17" x14ac:dyDescent="0.3">
      <c r="P1270" s="99"/>
      <c r="Q1270" s="99"/>
    </row>
    <row r="1271" spans="16:17" x14ac:dyDescent="0.3">
      <c r="P1271" s="99"/>
      <c r="Q1271" s="99"/>
    </row>
    <row r="1272" spans="16:17" x14ac:dyDescent="0.3">
      <c r="P1272" s="99"/>
      <c r="Q1272" s="99"/>
    </row>
    <row r="1273" spans="16:17" x14ac:dyDescent="0.3">
      <c r="P1273" s="99"/>
      <c r="Q1273" s="99"/>
    </row>
    <row r="1274" spans="16:17" x14ac:dyDescent="0.3">
      <c r="P1274" s="99"/>
      <c r="Q1274" s="99"/>
    </row>
    <row r="1275" spans="16:17" x14ac:dyDescent="0.3">
      <c r="P1275" s="99"/>
      <c r="Q1275" s="99"/>
    </row>
    <row r="1276" spans="16:17" x14ac:dyDescent="0.3">
      <c r="P1276" s="99"/>
      <c r="Q1276" s="99"/>
    </row>
    <row r="1277" spans="16:17" x14ac:dyDescent="0.3">
      <c r="P1277" s="99"/>
      <c r="Q1277" s="99"/>
    </row>
    <row r="1278" spans="16:17" x14ac:dyDescent="0.3">
      <c r="P1278" s="99"/>
      <c r="Q1278" s="99"/>
    </row>
    <row r="1279" spans="16:17" x14ac:dyDescent="0.3">
      <c r="P1279" s="99"/>
      <c r="Q1279" s="99"/>
    </row>
    <row r="1280" spans="16:17" x14ac:dyDescent="0.3">
      <c r="P1280" s="99"/>
      <c r="Q1280" s="99"/>
    </row>
    <row r="1281" spans="16:17" x14ac:dyDescent="0.3">
      <c r="P1281" s="99"/>
      <c r="Q1281" s="99"/>
    </row>
    <row r="1282" spans="16:17" x14ac:dyDescent="0.3">
      <c r="P1282" s="99"/>
      <c r="Q1282" s="99"/>
    </row>
    <row r="1283" spans="16:17" x14ac:dyDescent="0.3">
      <c r="P1283" s="99"/>
      <c r="Q1283" s="99"/>
    </row>
    <row r="1284" spans="16:17" x14ac:dyDescent="0.3">
      <c r="P1284" s="99"/>
      <c r="Q1284" s="99"/>
    </row>
    <row r="1285" spans="16:17" x14ac:dyDescent="0.3">
      <c r="P1285" s="99"/>
      <c r="Q1285" s="99"/>
    </row>
    <row r="1286" spans="16:17" x14ac:dyDescent="0.3">
      <c r="P1286" s="99"/>
      <c r="Q1286" s="99"/>
    </row>
    <row r="1287" spans="16:17" x14ac:dyDescent="0.3">
      <c r="P1287" s="99"/>
      <c r="Q1287" s="99"/>
    </row>
    <row r="1288" spans="16:17" x14ac:dyDescent="0.3">
      <c r="P1288" s="99"/>
      <c r="Q1288" s="99"/>
    </row>
    <row r="1289" spans="16:17" x14ac:dyDescent="0.3">
      <c r="P1289" s="99"/>
      <c r="Q1289" s="99"/>
    </row>
    <row r="1290" spans="16:17" x14ac:dyDescent="0.3">
      <c r="P1290" s="99"/>
      <c r="Q1290" s="99"/>
    </row>
    <row r="1291" spans="16:17" x14ac:dyDescent="0.3">
      <c r="P1291" s="99"/>
      <c r="Q1291" s="99"/>
    </row>
    <row r="1292" spans="16:17" x14ac:dyDescent="0.3">
      <c r="P1292" s="99"/>
      <c r="Q1292" s="99"/>
    </row>
    <row r="1293" spans="16:17" x14ac:dyDescent="0.3">
      <c r="P1293" s="99"/>
      <c r="Q1293" s="99"/>
    </row>
    <row r="1294" spans="16:17" x14ac:dyDescent="0.3">
      <c r="P1294" s="99"/>
      <c r="Q1294" s="99"/>
    </row>
    <row r="1295" spans="16:17" x14ac:dyDescent="0.3">
      <c r="P1295" s="99"/>
      <c r="Q1295" s="99"/>
    </row>
    <row r="1296" spans="16:17" x14ac:dyDescent="0.3">
      <c r="P1296" s="99"/>
      <c r="Q1296" s="99"/>
    </row>
    <row r="1297" spans="16:17" x14ac:dyDescent="0.3">
      <c r="P1297" s="99"/>
      <c r="Q1297" s="99"/>
    </row>
    <row r="1298" spans="16:17" x14ac:dyDescent="0.3">
      <c r="P1298" s="99"/>
      <c r="Q1298" s="99"/>
    </row>
    <row r="1299" spans="16:17" x14ac:dyDescent="0.3">
      <c r="P1299" s="99"/>
      <c r="Q1299" s="99"/>
    </row>
    <row r="1300" spans="16:17" x14ac:dyDescent="0.3">
      <c r="P1300" s="99"/>
      <c r="Q1300" s="99"/>
    </row>
    <row r="1301" spans="16:17" x14ac:dyDescent="0.3">
      <c r="P1301" s="99"/>
      <c r="Q1301" s="99"/>
    </row>
    <row r="1302" spans="16:17" x14ac:dyDescent="0.3">
      <c r="P1302" s="99"/>
      <c r="Q1302" s="99"/>
    </row>
    <row r="1303" spans="16:17" x14ac:dyDescent="0.3">
      <c r="P1303" s="99"/>
      <c r="Q1303" s="99"/>
    </row>
    <row r="1304" spans="16:17" x14ac:dyDescent="0.3">
      <c r="P1304" s="99"/>
      <c r="Q1304" s="99"/>
    </row>
    <row r="1305" spans="16:17" x14ac:dyDescent="0.3">
      <c r="P1305" s="99"/>
      <c r="Q1305" s="99"/>
    </row>
    <row r="1306" spans="16:17" x14ac:dyDescent="0.3">
      <c r="P1306" s="99"/>
      <c r="Q1306" s="99"/>
    </row>
    <row r="1307" spans="16:17" x14ac:dyDescent="0.3">
      <c r="P1307" s="99"/>
      <c r="Q1307" s="99"/>
    </row>
    <row r="1308" spans="16:17" x14ac:dyDescent="0.3">
      <c r="P1308" s="99"/>
      <c r="Q1308" s="99"/>
    </row>
    <row r="1309" spans="16:17" x14ac:dyDescent="0.3">
      <c r="P1309" s="99"/>
      <c r="Q1309" s="99"/>
    </row>
    <row r="1310" spans="16:17" x14ac:dyDescent="0.3">
      <c r="P1310" s="99"/>
      <c r="Q1310" s="99"/>
    </row>
    <row r="1311" spans="16:17" x14ac:dyDescent="0.3">
      <c r="P1311" s="99"/>
      <c r="Q1311" s="99"/>
    </row>
    <row r="1312" spans="16:17" x14ac:dyDescent="0.3">
      <c r="P1312" s="99"/>
      <c r="Q1312" s="99"/>
    </row>
    <row r="1313" spans="16:17" x14ac:dyDescent="0.3">
      <c r="P1313" s="99"/>
      <c r="Q1313" s="99"/>
    </row>
    <row r="1314" spans="16:17" x14ac:dyDescent="0.3">
      <c r="P1314" s="99"/>
      <c r="Q1314" s="99"/>
    </row>
    <row r="1315" spans="16:17" x14ac:dyDescent="0.3">
      <c r="P1315" s="99"/>
      <c r="Q1315" s="99"/>
    </row>
    <row r="1316" spans="16:17" x14ac:dyDescent="0.3">
      <c r="P1316" s="99"/>
      <c r="Q1316" s="99"/>
    </row>
    <row r="1317" spans="16:17" x14ac:dyDescent="0.3">
      <c r="P1317" s="99"/>
      <c r="Q1317" s="99"/>
    </row>
    <row r="1318" spans="16:17" x14ac:dyDescent="0.3">
      <c r="P1318" s="99"/>
      <c r="Q1318" s="99"/>
    </row>
    <row r="1319" spans="16:17" x14ac:dyDescent="0.3">
      <c r="P1319" s="99"/>
      <c r="Q1319" s="99"/>
    </row>
    <row r="1320" spans="16:17" x14ac:dyDescent="0.3">
      <c r="P1320" s="99"/>
      <c r="Q1320" s="99"/>
    </row>
    <row r="1321" spans="16:17" x14ac:dyDescent="0.3">
      <c r="P1321" s="99"/>
      <c r="Q1321" s="99"/>
    </row>
    <row r="1322" spans="16:17" x14ac:dyDescent="0.3">
      <c r="P1322" s="99"/>
      <c r="Q1322" s="99"/>
    </row>
    <row r="1323" spans="16:17" x14ac:dyDescent="0.3">
      <c r="P1323" s="99"/>
      <c r="Q1323" s="99"/>
    </row>
    <row r="1324" spans="16:17" x14ac:dyDescent="0.3">
      <c r="P1324" s="99"/>
      <c r="Q1324" s="99"/>
    </row>
    <row r="1325" spans="16:17" x14ac:dyDescent="0.3">
      <c r="P1325" s="99"/>
      <c r="Q1325" s="99"/>
    </row>
    <row r="1326" spans="16:17" x14ac:dyDescent="0.3">
      <c r="P1326" s="99"/>
      <c r="Q1326" s="99"/>
    </row>
    <row r="1327" spans="16:17" x14ac:dyDescent="0.3">
      <c r="P1327" s="99"/>
      <c r="Q1327" s="99"/>
    </row>
    <row r="1328" spans="16:17" x14ac:dyDescent="0.3">
      <c r="P1328" s="99"/>
      <c r="Q1328" s="99"/>
    </row>
    <row r="1329" spans="16:17" x14ac:dyDescent="0.3">
      <c r="P1329" s="99"/>
      <c r="Q1329" s="99"/>
    </row>
    <row r="1330" spans="16:17" x14ac:dyDescent="0.3">
      <c r="P1330" s="99"/>
      <c r="Q1330" s="99"/>
    </row>
    <row r="1331" spans="16:17" x14ac:dyDescent="0.3">
      <c r="P1331" s="99"/>
      <c r="Q1331" s="99"/>
    </row>
    <row r="1332" spans="16:17" x14ac:dyDescent="0.3">
      <c r="P1332" s="99"/>
      <c r="Q1332" s="99"/>
    </row>
    <row r="1333" spans="16:17" x14ac:dyDescent="0.3">
      <c r="P1333" s="99"/>
      <c r="Q1333" s="99"/>
    </row>
    <row r="1334" spans="16:17" x14ac:dyDescent="0.3">
      <c r="P1334" s="99"/>
      <c r="Q1334" s="99"/>
    </row>
    <row r="1335" spans="16:17" x14ac:dyDescent="0.3">
      <c r="P1335" s="99"/>
      <c r="Q1335" s="99"/>
    </row>
    <row r="1336" spans="16:17" x14ac:dyDescent="0.3">
      <c r="P1336" s="99"/>
      <c r="Q1336" s="99"/>
    </row>
    <row r="1337" spans="16:17" x14ac:dyDescent="0.3">
      <c r="P1337" s="99"/>
      <c r="Q1337" s="99"/>
    </row>
    <row r="1338" spans="16:17" x14ac:dyDescent="0.3">
      <c r="P1338" s="99"/>
      <c r="Q1338" s="99"/>
    </row>
    <row r="1339" spans="16:17" x14ac:dyDescent="0.3">
      <c r="P1339" s="99"/>
      <c r="Q1339" s="99"/>
    </row>
    <row r="1340" spans="16:17" x14ac:dyDescent="0.3">
      <c r="P1340" s="99"/>
      <c r="Q1340" s="99"/>
    </row>
    <row r="1341" spans="16:17" x14ac:dyDescent="0.3">
      <c r="P1341" s="99"/>
      <c r="Q1341" s="99"/>
    </row>
    <row r="1342" spans="16:17" x14ac:dyDescent="0.3">
      <c r="P1342" s="99"/>
      <c r="Q1342" s="99"/>
    </row>
    <row r="1343" spans="16:17" x14ac:dyDescent="0.3">
      <c r="P1343" s="99"/>
      <c r="Q1343" s="99"/>
    </row>
    <row r="1344" spans="16:17" x14ac:dyDescent="0.3">
      <c r="P1344" s="99"/>
      <c r="Q1344" s="99"/>
    </row>
    <row r="1345" spans="16:17" x14ac:dyDescent="0.3">
      <c r="P1345" s="99"/>
      <c r="Q1345" s="99"/>
    </row>
    <row r="1346" spans="16:17" x14ac:dyDescent="0.3">
      <c r="P1346" s="99"/>
      <c r="Q1346" s="99"/>
    </row>
    <row r="1347" spans="16:17" x14ac:dyDescent="0.3">
      <c r="P1347" s="99"/>
      <c r="Q1347" s="99"/>
    </row>
    <row r="1348" spans="16:17" x14ac:dyDescent="0.3">
      <c r="P1348" s="99"/>
      <c r="Q1348" s="99"/>
    </row>
    <row r="1349" spans="16:17" x14ac:dyDescent="0.3">
      <c r="P1349" s="99"/>
      <c r="Q1349" s="99"/>
    </row>
    <row r="1350" spans="16:17" x14ac:dyDescent="0.3">
      <c r="P1350" s="99"/>
      <c r="Q1350" s="99"/>
    </row>
    <row r="1351" spans="16:17" x14ac:dyDescent="0.3">
      <c r="P1351" s="99"/>
      <c r="Q1351" s="99"/>
    </row>
    <row r="1352" spans="16:17" x14ac:dyDescent="0.3">
      <c r="P1352" s="99"/>
      <c r="Q1352" s="99"/>
    </row>
    <row r="1353" spans="16:17" x14ac:dyDescent="0.3">
      <c r="P1353" s="99"/>
      <c r="Q1353" s="99"/>
    </row>
    <row r="1354" spans="16:17" x14ac:dyDescent="0.3">
      <c r="P1354" s="99"/>
      <c r="Q1354" s="99"/>
    </row>
    <row r="1355" spans="16:17" x14ac:dyDescent="0.3">
      <c r="P1355" s="99"/>
      <c r="Q1355" s="99"/>
    </row>
    <row r="1356" spans="16:17" x14ac:dyDescent="0.3">
      <c r="P1356" s="99"/>
      <c r="Q1356" s="99"/>
    </row>
    <row r="1357" spans="16:17" x14ac:dyDescent="0.3">
      <c r="P1357" s="99"/>
      <c r="Q1357" s="99"/>
    </row>
    <row r="1358" spans="16:17" x14ac:dyDescent="0.3">
      <c r="P1358" s="99"/>
      <c r="Q1358" s="99"/>
    </row>
    <row r="1359" spans="16:17" x14ac:dyDescent="0.3">
      <c r="P1359" s="99"/>
      <c r="Q1359" s="99"/>
    </row>
    <row r="1360" spans="16:17" x14ac:dyDescent="0.3">
      <c r="P1360" s="99"/>
      <c r="Q1360" s="99"/>
    </row>
    <row r="1361" spans="16:17" x14ac:dyDescent="0.3">
      <c r="P1361" s="99"/>
      <c r="Q1361" s="99"/>
    </row>
    <row r="1362" spans="16:17" x14ac:dyDescent="0.3">
      <c r="P1362" s="99"/>
      <c r="Q1362" s="99"/>
    </row>
    <row r="1363" spans="16:17" x14ac:dyDescent="0.3">
      <c r="P1363" s="99"/>
      <c r="Q1363" s="99"/>
    </row>
    <row r="1364" spans="16:17" x14ac:dyDescent="0.3">
      <c r="P1364" s="99"/>
      <c r="Q1364" s="99"/>
    </row>
    <row r="1365" spans="16:17" x14ac:dyDescent="0.3">
      <c r="P1365" s="99"/>
      <c r="Q1365" s="99"/>
    </row>
    <row r="1366" spans="16:17" x14ac:dyDescent="0.3">
      <c r="P1366" s="99"/>
      <c r="Q1366" s="99"/>
    </row>
    <row r="1367" spans="16:17" x14ac:dyDescent="0.3">
      <c r="P1367" s="99"/>
      <c r="Q1367" s="99"/>
    </row>
    <row r="1368" spans="16:17" x14ac:dyDescent="0.3">
      <c r="P1368" s="99"/>
      <c r="Q1368" s="99"/>
    </row>
    <row r="1369" spans="16:17" x14ac:dyDescent="0.3">
      <c r="P1369" s="99"/>
      <c r="Q1369" s="99"/>
    </row>
    <row r="1370" spans="16:17" x14ac:dyDescent="0.3">
      <c r="P1370" s="99"/>
      <c r="Q1370" s="99"/>
    </row>
    <row r="1371" spans="16:17" x14ac:dyDescent="0.3">
      <c r="P1371" s="99"/>
      <c r="Q1371" s="99"/>
    </row>
    <row r="1372" spans="16:17" x14ac:dyDescent="0.3">
      <c r="P1372" s="99"/>
      <c r="Q1372" s="99"/>
    </row>
    <row r="1373" spans="16:17" x14ac:dyDescent="0.3">
      <c r="P1373" s="99"/>
      <c r="Q1373" s="99"/>
    </row>
    <row r="1374" spans="16:17" x14ac:dyDescent="0.3">
      <c r="P1374" s="99"/>
      <c r="Q1374" s="99"/>
    </row>
    <row r="1375" spans="16:17" x14ac:dyDescent="0.3">
      <c r="P1375" s="99"/>
      <c r="Q1375" s="99"/>
    </row>
    <row r="1376" spans="16:17" x14ac:dyDescent="0.3">
      <c r="P1376" s="99"/>
      <c r="Q1376" s="99"/>
    </row>
    <row r="1377" spans="16:17" x14ac:dyDescent="0.3">
      <c r="P1377" s="99"/>
      <c r="Q1377" s="99"/>
    </row>
    <row r="1378" spans="16:17" x14ac:dyDescent="0.3">
      <c r="P1378" s="99"/>
      <c r="Q1378" s="99"/>
    </row>
    <row r="1379" spans="16:17" x14ac:dyDescent="0.3">
      <c r="P1379" s="99"/>
      <c r="Q1379" s="99"/>
    </row>
    <row r="1380" spans="16:17" x14ac:dyDescent="0.3">
      <c r="P1380" s="99"/>
      <c r="Q1380" s="99"/>
    </row>
    <row r="1381" spans="16:17" x14ac:dyDescent="0.3">
      <c r="P1381" s="99"/>
      <c r="Q1381" s="99"/>
    </row>
    <row r="1382" spans="16:17" x14ac:dyDescent="0.3">
      <c r="P1382" s="99"/>
      <c r="Q1382" s="99"/>
    </row>
    <row r="1383" spans="16:17" x14ac:dyDescent="0.3">
      <c r="P1383" s="99"/>
      <c r="Q1383" s="99"/>
    </row>
    <row r="1384" spans="16:17" x14ac:dyDescent="0.3">
      <c r="P1384" s="99"/>
      <c r="Q1384" s="99"/>
    </row>
    <row r="1385" spans="16:17" x14ac:dyDescent="0.3">
      <c r="P1385" s="99"/>
      <c r="Q1385" s="99"/>
    </row>
    <row r="1386" spans="16:17" x14ac:dyDescent="0.3">
      <c r="P1386" s="99"/>
      <c r="Q1386" s="99"/>
    </row>
    <row r="1387" spans="16:17" x14ac:dyDescent="0.3">
      <c r="P1387" s="99"/>
      <c r="Q1387" s="99"/>
    </row>
    <row r="1388" spans="16:17" x14ac:dyDescent="0.3">
      <c r="P1388" s="99"/>
      <c r="Q1388" s="99"/>
    </row>
    <row r="1389" spans="16:17" x14ac:dyDescent="0.3">
      <c r="P1389" s="99"/>
      <c r="Q1389" s="99"/>
    </row>
    <row r="1390" spans="16:17" x14ac:dyDescent="0.3">
      <c r="P1390" s="99"/>
      <c r="Q1390" s="99"/>
    </row>
    <row r="1391" spans="16:17" x14ac:dyDescent="0.3">
      <c r="P1391" s="99"/>
      <c r="Q1391" s="99"/>
    </row>
    <row r="1392" spans="16:17" x14ac:dyDescent="0.3">
      <c r="P1392" s="99"/>
      <c r="Q1392" s="99"/>
    </row>
    <row r="1393" spans="16:17" x14ac:dyDescent="0.3">
      <c r="P1393" s="99"/>
      <c r="Q1393" s="99"/>
    </row>
    <row r="1394" spans="16:17" x14ac:dyDescent="0.3">
      <c r="P1394" s="99"/>
      <c r="Q1394" s="99"/>
    </row>
    <row r="1395" spans="16:17" x14ac:dyDescent="0.3">
      <c r="P1395" s="99"/>
      <c r="Q1395" s="99"/>
    </row>
    <row r="1396" spans="16:17" x14ac:dyDescent="0.3">
      <c r="P1396" s="99"/>
      <c r="Q1396" s="99"/>
    </row>
    <row r="1397" spans="16:17" x14ac:dyDescent="0.3">
      <c r="P1397" s="99"/>
      <c r="Q1397" s="99"/>
    </row>
    <row r="1398" spans="16:17" x14ac:dyDescent="0.3">
      <c r="P1398" s="99"/>
      <c r="Q1398" s="99"/>
    </row>
    <row r="1399" spans="16:17" x14ac:dyDescent="0.3">
      <c r="P1399" s="99"/>
      <c r="Q1399" s="99"/>
    </row>
    <row r="1400" spans="16:17" x14ac:dyDescent="0.3">
      <c r="P1400" s="99"/>
      <c r="Q1400" s="99"/>
    </row>
    <row r="1401" spans="16:17" x14ac:dyDescent="0.3">
      <c r="P1401" s="99"/>
      <c r="Q1401" s="99"/>
    </row>
    <row r="1402" spans="16:17" x14ac:dyDescent="0.3">
      <c r="P1402" s="99"/>
      <c r="Q1402" s="99"/>
    </row>
    <row r="1403" spans="16:17" x14ac:dyDescent="0.3">
      <c r="P1403" s="99"/>
      <c r="Q1403" s="99"/>
    </row>
    <row r="1404" spans="16:17" x14ac:dyDescent="0.3">
      <c r="P1404" s="99"/>
      <c r="Q1404" s="99"/>
    </row>
    <row r="1405" spans="16:17" x14ac:dyDescent="0.3">
      <c r="P1405" s="99"/>
      <c r="Q1405" s="99"/>
    </row>
    <row r="1406" spans="16:17" x14ac:dyDescent="0.3">
      <c r="P1406" s="99"/>
      <c r="Q1406" s="99"/>
    </row>
    <row r="1407" spans="16:17" x14ac:dyDescent="0.3">
      <c r="P1407" s="99"/>
      <c r="Q1407" s="99"/>
    </row>
    <row r="1408" spans="16:17" x14ac:dyDescent="0.3">
      <c r="P1408" s="99"/>
      <c r="Q1408" s="99"/>
    </row>
    <row r="1409" spans="16:17" x14ac:dyDescent="0.3">
      <c r="P1409" s="99"/>
      <c r="Q1409" s="99"/>
    </row>
    <row r="1410" spans="16:17" x14ac:dyDescent="0.3">
      <c r="P1410" s="99"/>
      <c r="Q1410" s="99"/>
    </row>
    <row r="1411" spans="16:17" x14ac:dyDescent="0.3">
      <c r="P1411" s="99"/>
      <c r="Q1411" s="99"/>
    </row>
    <row r="1412" spans="16:17" x14ac:dyDescent="0.3">
      <c r="P1412" s="99"/>
      <c r="Q1412" s="99"/>
    </row>
    <row r="1413" spans="16:17" x14ac:dyDescent="0.3">
      <c r="P1413" s="99"/>
      <c r="Q1413" s="99"/>
    </row>
    <row r="1414" spans="16:17" x14ac:dyDescent="0.3">
      <c r="P1414" s="99"/>
      <c r="Q1414" s="99"/>
    </row>
    <row r="1415" spans="16:17" x14ac:dyDescent="0.3">
      <c r="P1415" s="99"/>
      <c r="Q1415" s="99"/>
    </row>
    <row r="1416" spans="16:17" x14ac:dyDescent="0.3">
      <c r="P1416" s="99"/>
      <c r="Q1416" s="99"/>
    </row>
    <row r="1417" spans="16:17" x14ac:dyDescent="0.3">
      <c r="P1417" s="99"/>
      <c r="Q1417" s="99"/>
    </row>
    <row r="1418" spans="16:17" x14ac:dyDescent="0.3">
      <c r="P1418" s="99"/>
      <c r="Q1418" s="99"/>
    </row>
    <row r="1419" spans="16:17" x14ac:dyDescent="0.3">
      <c r="P1419" s="99"/>
      <c r="Q1419" s="99"/>
    </row>
    <row r="1420" spans="16:17" x14ac:dyDescent="0.3">
      <c r="P1420" s="99"/>
      <c r="Q1420" s="99"/>
    </row>
    <row r="1421" spans="16:17" x14ac:dyDescent="0.3">
      <c r="P1421" s="99"/>
      <c r="Q1421" s="99"/>
    </row>
    <row r="1422" spans="16:17" x14ac:dyDescent="0.3">
      <c r="P1422" s="99"/>
      <c r="Q1422" s="99"/>
    </row>
    <row r="1423" spans="16:17" x14ac:dyDescent="0.3">
      <c r="P1423" s="99"/>
      <c r="Q1423" s="99"/>
    </row>
    <row r="1424" spans="16:17" x14ac:dyDescent="0.3">
      <c r="P1424" s="99"/>
      <c r="Q1424" s="99"/>
    </row>
    <row r="1425" spans="16:17" x14ac:dyDescent="0.3">
      <c r="P1425" s="99"/>
      <c r="Q1425" s="99"/>
    </row>
    <row r="1426" spans="16:17" x14ac:dyDescent="0.3">
      <c r="P1426" s="99"/>
      <c r="Q1426" s="99"/>
    </row>
    <row r="1427" spans="16:17" x14ac:dyDescent="0.3">
      <c r="P1427" s="99"/>
      <c r="Q1427" s="99"/>
    </row>
    <row r="1428" spans="16:17" x14ac:dyDescent="0.3">
      <c r="P1428" s="99"/>
      <c r="Q1428" s="99"/>
    </row>
    <row r="1429" spans="16:17" x14ac:dyDescent="0.3">
      <c r="P1429" s="99"/>
      <c r="Q1429" s="99"/>
    </row>
    <row r="1430" spans="16:17" x14ac:dyDescent="0.3">
      <c r="P1430" s="99"/>
      <c r="Q1430" s="99"/>
    </row>
    <row r="1431" spans="16:17" x14ac:dyDescent="0.3">
      <c r="P1431" s="99"/>
      <c r="Q1431" s="99"/>
    </row>
    <row r="1432" spans="16:17" x14ac:dyDescent="0.3">
      <c r="P1432" s="99"/>
      <c r="Q1432" s="99"/>
    </row>
    <row r="1433" spans="16:17" x14ac:dyDescent="0.3">
      <c r="P1433" s="99"/>
      <c r="Q1433" s="99"/>
    </row>
    <row r="1434" spans="16:17" x14ac:dyDescent="0.3">
      <c r="P1434" s="99"/>
      <c r="Q1434" s="99"/>
    </row>
    <row r="1435" spans="16:17" x14ac:dyDescent="0.3">
      <c r="P1435" s="99"/>
      <c r="Q1435" s="99"/>
    </row>
    <row r="1436" spans="16:17" x14ac:dyDescent="0.3">
      <c r="P1436" s="99"/>
      <c r="Q1436" s="99"/>
    </row>
    <row r="1437" spans="16:17" x14ac:dyDescent="0.3">
      <c r="P1437" s="99"/>
      <c r="Q1437" s="99"/>
    </row>
    <row r="1438" spans="16:17" x14ac:dyDescent="0.3">
      <c r="P1438" s="99"/>
      <c r="Q1438" s="99"/>
    </row>
    <row r="1439" spans="16:17" x14ac:dyDescent="0.3">
      <c r="P1439" s="99"/>
      <c r="Q1439" s="99"/>
    </row>
    <row r="1440" spans="16:17" x14ac:dyDescent="0.3">
      <c r="P1440" s="99"/>
      <c r="Q1440" s="99"/>
    </row>
    <row r="1441" spans="16:17" x14ac:dyDescent="0.3">
      <c r="P1441" s="99"/>
      <c r="Q1441" s="99"/>
    </row>
    <row r="1442" spans="16:17" x14ac:dyDescent="0.3">
      <c r="P1442" s="99"/>
      <c r="Q1442" s="99"/>
    </row>
    <row r="1443" spans="16:17" x14ac:dyDescent="0.3">
      <c r="P1443" s="99"/>
      <c r="Q1443" s="99"/>
    </row>
    <row r="1444" spans="16:17" x14ac:dyDescent="0.3">
      <c r="P1444" s="99"/>
      <c r="Q1444" s="99"/>
    </row>
    <row r="1445" spans="16:17" x14ac:dyDescent="0.3">
      <c r="P1445" s="99"/>
      <c r="Q1445" s="99"/>
    </row>
    <row r="1446" spans="16:17" x14ac:dyDescent="0.3">
      <c r="P1446" s="99"/>
      <c r="Q1446" s="99"/>
    </row>
    <row r="1447" spans="16:17" x14ac:dyDescent="0.3">
      <c r="P1447" s="99"/>
      <c r="Q1447" s="99"/>
    </row>
    <row r="1448" spans="16:17" x14ac:dyDescent="0.3">
      <c r="P1448" s="99"/>
      <c r="Q1448" s="99"/>
    </row>
    <row r="1449" spans="16:17" x14ac:dyDescent="0.3">
      <c r="P1449" s="99"/>
      <c r="Q1449" s="99"/>
    </row>
    <row r="1450" spans="16:17" x14ac:dyDescent="0.3">
      <c r="P1450" s="99"/>
      <c r="Q1450" s="99"/>
    </row>
    <row r="1451" spans="16:17" x14ac:dyDescent="0.3">
      <c r="P1451" s="99"/>
      <c r="Q1451" s="99"/>
    </row>
    <row r="1452" spans="16:17" x14ac:dyDescent="0.3">
      <c r="P1452" s="99"/>
      <c r="Q1452" s="99"/>
    </row>
    <row r="1453" spans="16:17" x14ac:dyDescent="0.3">
      <c r="P1453" s="99"/>
      <c r="Q1453" s="99"/>
    </row>
    <row r="1454" spans="16:17" x14ac:dyDescent="0.3">
      <c r="P1454" s="99"/>
      <c r="Q1454" s="99"/>
    </row>
    <row r="1455" spans="16:17" x14ac:dyDescent="0.3">
      <c r="P1455" s="99"/>
      <c r="Q1455" s="99"/>
    </row>
    <row r="1456" spans="16:17" x14ac:dyDescent="0.3">
      <c r="P1456" s="99"/>
      <c r="Q1456" s="99"/>
    </row>
    <row r="1457" spans="16:17" x14ac:dyDescent="0.3">
      <c r="P1457" s="99"/>
      <c r="Q1457" s="99"/>
    </row>
    <row r="1458" spans="16:17" x14ac:dyDescent="0.3">
      <c r="P1458" s="99"/>
      <c r="Q1458" s="99"/>
    </row>
    <row r="1459" spans="16:17" x14ac:dyDescent="0.3">
      <c r="P1459" s="99"/>
      <c r="Q1459" s="99"/>
    </row>
    <row r="1460" spans="16:17" x14ac:dyDescent="0.3">
      <c r="P1460" s="99"/>
      <c r="Q1460" s="99"/>
    </row>
    <row r="1461" spans="16:17" x14ac:dyDescent="0.3">
      <c r="P1461" s="99"/>
      <c r="Q1461" s="99"/>
    </row>
    <row r="1462" spans="16:17" x14ac:dyDescent="0.3">
      <c r="P1462" s="99"/>
      <c r="Q1462" s="99"/>
    </row>
    <row r="1463" spans="16:17" x14ac:dyDescent="0.3">
      <c r="P1463" s="99"/>
      <c r="Q1463" s="99"/>
    </row>
    <row r="1464" spans="16:17" x14ac:dyDescent="0.3">
      <c r="P1464" s="99"/>
      <c r="Q1464" s="99"/>
    </row>
    <row r="1465" spans="16:17" x14ac:dyDescent="0.3">
      <c r="P1465" s="99"/>
      <c r="Q1465" s="99"/>
    </row>
    <row r="1466" spans="16:17" x14ac:dyDescent="0.3">
      <c r="P1466" s="99"/>
      <c r="Q1466" s="99"/>
    </row>
    <row r="1467" spans="16:17" x14ac:dyDescent="0.3">
      <c r="P1467" s="99"/>
      <c r="Q1467" s="99"/>
    </row>
    <row r="1468" spans="16:17" x14ac:dyDescent="0.3">
      <c r="P1468" s="99"/>
      <c r="Q1468" s="99"/>
    </row>
    <row r="1469" spans="16:17" x14ac:dyDescent="0.3">
      <c r="P1469" s="99"/>
      <c r="Q1469" s="99"/>
    </row>
    <row r="1470" spans="16:17" x14ac:dyDescent="0.3">
      <c r="P1470" s="99"/>
      <c r="Q1470" s="99"/>
    </row>
    <row r="1471" spans="16:17" x14ac:dyDescent="0.3">
      <c r="P1471" s="99"/>
      <c r="Q1471" s="99"/>
    </row>
    <row r="1472" spans="16:17" x14ac:dyDescent="0.3">
      <c r="P1472" s="99"/>
      <c r="Q1472" s="99"/>
    </row>
    <row r="1473" spans="16:17" x14ac:dyDescent="0.3">
      <c r="P1473" s="99"/>
      <c r="Q1473" s="99"/>
    </row>
    <row r="1474" spans="16:17" x14ac:dyDescent="0.3">
      <c r="P1474" s="99"/>
      <c r="Q1474" s="99"/>
    </row>
    <row r="1475" spans="16:17" x14ac:dyDescent="0.3">
      <c r="P1475" s="99"/>
      <c r="Q1475" s="99"/>
    </row>
    <row r="1476" spans="16:17" x14ac:dyDescent="0.3">
      <c r="P1476" s="99"/>
      <c r="Q1476" s="99"/>
    </row>
    <row r="1477" spans="16:17" x14ac:dyDescent="0.3">
      <c r="P1477" s="99"/>
      <c r="Q1477" s="99"/>
    </row>
    <row r="1478" spans="16:17" x14ac:dyDescent="0.3">
      <c r="P1478" s="99"/>
      <c r="Q1478" s="99"/>
    </row>
    <row r="1479" spans="16:17" x14ac:dyDescent="0.3">
      <c r="P1479" s="99"/>
      <c r="Q1479" s="99"/>
    </row>
    <row r="1480" spans="16:17" x14ac:dyDescent="0.3">
      <c r="P1480" s="99"/>
      <c r="Q1480" s="99"/>
    </row>
    <row r="1481" spans="16:17" x14ac:dyDescent="0.3">
      <c r="P1481" s="99"/>
      <c r="Q1481" s="99"/>
    </row>
    <row r="1482" spans="16:17" x14ac:dyDescent="0.3">
      <c r="P1482" s="99"/>
      <c r="Q1482" s="99"/>
    </row>
    <row r="1483" spans="16:17" x14ac:dyDescent="0.3">
      <c r="P1483" s="99"/>
      <c r="Q1483" s="99"/>
    </row>
    <row r="1484" spans="16:17" x14ac:dyDescent="0.3">
      <c r="P1484" s="99"/>
      <c r="Q1484" s="99"/>
    </row>
    <row r="1485" spans="16:17" x14ac:dyDescent="0.3">
      <c r="P1485" s="99"/>
      <c r="Q1485" s="99"/>
    </row>
    <row r="1486" spans="16:17" x14ac:dyDescent="0.3">
      <c r="P1486" s="99"/>
      <c r="Q1486" s="99"/>
    </row>
    <row r="1487" spans="16:17" x14ac:dyDescent="0.3">
      <c r="P1487" s="99"/>
      <c r="Q1487" s="99"/>
    </row>
    <row r="1488" spans="16:17" x14ac:dyDescent="0.3">
      <c r="P1488" s="99"/>
      <c r="Q1488" s="99"/>
    </row>
    <row r="1489" spans="16:17" x14ac:dyDescent="0.3">
      <c r="P1489" s="99"/>
      <c r="Q1489" s="99"/>
    </row>
    <row r="1490" spans="16:17" x14ac:dyDescent="0.3">
      <c r="P1490" s="99"/>
      <c r="Q1490" s="99"/>
    </row>
    <row r="1491" spans="16:17" x14ac:dyDescent="0.3">
      <c r="P1491" s="99"/>
      <c r="Q1491" s="99"/>
    </row>
    <row r="1492" spans="16:17" x14ac:dyDescent="0.3">
      <c r="P1492" s="99"/>
      <c r="Q1492" s="99"/>
    </row>
    <row r="1493" spans="16:17" x14ac:dyDescent="0.3">
      <c r="P1493" s="99"/>
      <c r="Q1493" s="99"/>
    </row>
    <row r="1494" spans="16:17" x14ac:dyDescent="0.3">
      <c r="P1494" s="99"/>
      <c r="Q1494" s="99"/>
    </row>
    <row r="1495" spans="16:17" x14ac:dyDescent="0.3">
      <c r="P1495" s="99"/>
      <c r="Q1495" s="99"/>
    </row>
    <row r="1496" spans="16:17" x14ac:dyDescent="0.3">
      <c r="P1496" s="99"/>
      <c r="Q1496" s="99"/>
    </row>
    <row r="1497" spans="16:17" x14ac:dyDescent="0.3">
      <c r="P1497" s="99"/>
      <c r="Q1497" s="99"/>
    </row>
    <row r="1498" spans="16:17" x14ac:dyDescent="0.3">
      <c r="P1498" s="99"/>
      <c r="Q1498" s="99"/>
    </row>
    <row r="1499" spans="16:17" x14ac:dyDescent="0.3">
      <c r="P1499" s="99"/>
      <c r="Q1499" s="99"/>
    </row>
    <row r="1500" spans="16:17" x14ac:dyDescent="0.3">
      <c r="P1500" s="99"/>
      <c r="Q1500" s="99"/>
    </row>
    <row r="1501" spans="16:17" x14ac:dyDescent="0.3">
      <c r="P1501" s="99"/>
      <c r="Q1501" s="99"/>
    </row>
    <row r="1502" spans="16:17" x14ac:dyDescent="0.3">
      <c r="P1502" s="99"/>
      <c r="Q1502" s="99"/>
    </row>
    <row r="1503" spans="16:17" x14ac:dyDescent="0.3">
      <c r="P1503" s="99"/>
      <c r="Q1503" s="99"/>
    </row>
    <row r="1504" spans="16:17" x14ac:dyDescent="0.3">
      <c r="P1504" s="99"/>
      <c r="Q1504" s="99"/>
    </row>
    <row r="1505" spans="16:17" x14ac:dyDescent="0.3">
      <c r="P1505" s="99"/>
      <c r="Q1505" s="99"/>
    </row>
    <row r="1506" spans="16:17" x14ac:dyDescent="0.3">
      <c r="P1506" s="99"/>
      <c r="Q1506" s="99"/>
    </row>
    <row r="1507" spans="16:17" x14ac:dyDescent="0.3">
      <c r="P1507" s="99"/>
      <c r="Q1507" s="99"/>
    </row>
    <row r="1508" spans="16:17" x14ac:dyDescent="0.3">
      <c r="P1508" s="99"/>
      <c r="Q1508" s="99"/>
    </row>
    <row r="1509" spans="16:17" x14ac:dyDescent="0.3">
      <c r="P1509" s="99"/>
      <c r="Q1509" s="99"/>
    </row>
    <row r="1510" spans="16:17" x14ac:dyDescent="0.3">
      <c r="P1510" s="99"/>
      <c r="Q1510" s="99"/>
    </row>
    <row r="1511" spans="16:17" x14ac:dyDescent="0.3">
      <c r="P1511" s="99"/>
      <c r="Q1511" s="99"/>
    </row>
    <row r="1512" spans="16:17" x14ac:dyDescent="0.3">
      <c r="P1512" s="99"/>
      <c r="Q1512" s="99"/>
    </row>
    <row r="1513" spans="16:17" x14ac:dyDescent="0.3">
      <c r="P1513" s="99"/>
      <c r="Q1513" s="99"/>
    </row>
    <row r="1514" spans="16:17" x14ac:dyDescent="0.3">
      <c r="P1514" s="99"/>
      <c r="Q1514" s="99"/>
    </row>
    <row r="1515" spans="16:17" x14ac:dyDescent="0.3">
      <c r="P1515" s="99"/>
      <c r="Q1515" s="99"/>
    </row>
    <row r="1516" spans="16:17" x14ac:dyDescent="0.3">
      <c r="P1516" s="99"/>
      <c r="Q1516" s="99"/>
    </row>
    <row r="1517" spans="16:17" x14ac:dyDescent="0.3">
      <c r="P1517" s="99"/>
      <c r="Q1517" s="99"/>
    </row>
    <row r="1518" spans="16:17" x14ac:dyDescent="0.3">
      <c r="P1518" s="99"/>
      <c r="Q1518" s="99"/>
    </row>
    <row r="1519" spans="16:17" x14ac:dyDescent="0.3">
      <c r="P1519" s="99"/>
      <c r="Q1519" s="99"/>
    </row>
    <row r="1520" spans="16:17" x14ac:dyDescent="0.3">
      <c r="P1520" s="99"/>
      <c r="Q1520" s="99"/>
    </row>
    <row r="1521" spans="16:17" x14ac:dyDescent="0.3">
      <c r="P1521" s="99"/>
      <c r="Q1521" s="99"/>
    </row>
    <row r="1522" spans="16:17" x14ac:dyDescent="0.3">
      <c r="P1522" s="99"/>
      <c r="Q1522" s="99"/>
    </row>
    <row r="1523" spans="16:17" x14ac:dyDescent="0.3">
      <c r="P1523" s="99"/>
      <c r="Q1523" s="99"/>
    </row>
    <row r="1524" spans="16:17" x14ac:dyDescent="0.3">
      <c r="P1524" s="99"/>
      <c r="Q1524" s="99"/>
    </row>
    <row r="1525" spans="16:17" x14ac:dyDescent="0.3">
      <c r="P1525" s="99"/>
      <c r="Q1525" s="99"/>
    </row>
    <row r="1526" spans="16:17" x14ac:dyDescent="0.3">
      <c r="P1526" s="99"/>
      <c r="Q1526" s="99"/>
    </row>
    <row r="1527" spans="16:17" x14ac:dyDescent="0.3">
      <c r="P1527" s="99"/>
      <c r="Q1527" s="99"/>
    </row>
    <row r="1528" spans="16:17" x14ac:dyDescent="0.3">
      <c r="P1528" s="99"/>
      <c r="Q1528" s="99"/>
    </row>
    <row r="1529" spans="16:17" x14ac:dyDescent="0.3">
      <c r="P1529" s="99"/>
      <c r="Q1529" s="99"/>
    </row>
    <row r="1530" spans="16:17" x14ac:dyDescent="0.3">
      <c r="P1530" s="99"/>
      <c r="Q1530" s="99"/>
    </row>
    <row r="1531" spans="16:17" x14ac:dyDescent="0.3">
      <c r="P1531" s="99"/>
      <c r="Q1531" s="99"/>
    </row>
    <row r="1532" spans="16:17" x14ac:dyDescent="0.3">
      <c r="P1532" s="99"/>
      <c r="Q1532" s="99"/>
    </row>
    <row r="1533" spans="16:17" x14ac:dyDescent="0.3">
      <c r="P1533" s="99"/>
      <c r="Q1533" s="99"/>
    </row>
    <row r="1534" spans="16:17" x14ac:dyDescent="0.3">
      <c r="P1534" s="99"/>
      <c r="Q1534" s="99"/>
    </row>
    <row r="1535" spans="16:17" x14ac:dyDescent="0.3">
      <c r="P1535" s="99"/>
      <c r="Q1535" s="99"/>
    </row>
    <row r="1536" spans="16:17" x14ac:dyDescent="0.3">
      <c r="P1536" s="99"/>
      <c r="Q1536" s="99"/>
    </row>
    <row r="1537" spans="16:17" x14ac:dyDescent="0.3">
      <c r="P1537" s="99"/>
      <c r="Q1537" s="99"/>
    </row>
    <row r="1538" spans="16:17" x14ac:dyDescent="0.3">
      <c r="P1538" s="99"/>
      <c r="Q1538" s="99"/>
    </row>
    <row r="1539" spans="16:17" x14ac:dyDescent="0.3">
      <c r="P1539" s="99"/>
      <c r="Q1539" s="99"/>
    </row>
    <row r="1540" spans="16:17" x14ac:dyDescent="0.3">
      <c r="P1540" s="99"/>
      <c r="Q1540" s="99"/>
    </row>
    <row r="1541" spans="16:17" x14ac:dyDescent="0.3">
      <c r="P1541" s="99"/>
      <c r="Q1541" s="99"/>
    </row>
    <row r="1542" spans="16:17" x14ac:dyDescent="0.3">
      <c r="P1542" s="99"/>
      <c r="Q1542" s="99"/>
    </row>
    <row r="1543" spans="16:17" x14ac:dyDescent="0.3">
      <c r="P1543" s="99"/>
      <c r="Q1543" s="99"/>
    </row>
    <row r="1544" spans="16:17" x14ac:dyDescent="0.3">
      <c r="P1544" s="99"/>
      <c r="Q1544" s="99"/>
    </row>
    <row r="1545" spans="16:17" x14ac:dyDescent="0.3">
      <c r="P1545" s="99"/>
      <c r="Q1545" s="99"/>
    </row>
    <row r="1546" spans="16:17" x14ac:dyDescent="0.3">
      <c r="P1546" s="99"/>
      <c r="Q1546" s="99"/>
    </row>
    <row r="1547" spans="16:17" x14ac:dyDescent="0.3">
      <c r="P1547" s="99"/>
      <c r="Q1547" s="99"/>
    </row>
    <row r="1548" spans="16:17" x14ac:dyDescent="0.3">
      <c r="P1548" s="99"/>
      <c r="Q1548" s="99"/>
    </row>
    <row r="1549" spans="16:17" x14ac:dyDescent="0.3">
      <c r="P1549" s="99"/>
      <c r="Q1549" s="99"/>
    </row>
    <row r="1550" spans="16:17" x14ac:dyDescent="0.3">
      <c r="P1550" s="99"/>
      <c r="Q1550" s="99"/>
    </row>
    <row r="1551" spans="16:17" x14ac:dyDescent="0.3">
      <c r="P1551" s="99"/>
      <c r="Q1551" s="99"/>
    </row>
    <row r="1552" spans="16:17" x14ac:dyDescent="0.3">
      <c r="P1552" s="99"/>
      <c r="Q1552" s="99"/>
    </row>
    <row r="1553" spans="16:17" x14ac:dyDescent="0.3">
      <c r="P1553" s="99"/>
      <c r="Q1553" s="99"/>
    </row>
    <row r="1554" spans="16:17" x14ac:dyDescent="0.3">
      <c r="P1554" s="99"/>
      <c r="Q1554" s="99"/>
    </row>
    <row r="1555" spans="16:17" x14ac:dyDescent="0.3">
      <c r="P1555" s="99"/>
      <c r="Q1555" s="99"/>
    </row>
    <row r="1556" spans="16:17" x14ac:dyDescent="0.3">
      <c r="P1556" s="99"/>
      <c r="Q1556" s="99"/>
    </row>
    <row r="1557" spans="16:17" x14ac:dyDescent="0.3">
      <c r="P1557" s="99"/>
      <c r="Q1557" s="99"/>
    </row>
    <row r="1558" spans="16:17" x14ac:dyDescent="0.3">
      <c r="P1558" s="99"/>
      <c r="Q1558" s="99"/>
    </row>
    <row r="1559" spans="16:17" x14ac:dyDescent="0.3">
      <c r="P1559" s="99"/>
      <c r="Q1559" s="99"/>
    </row>
    <row r="1560" spans="16:17" x14ac:dyDescent="0.3">
      <c r="P1560" s="99"/>
      <c r="Q1560" s="99"/>
    </row>
    <row r="1561" spans="16:17" x14ac:dyDescent="0.3">
      <c r="P1561" s="99"/>
      <c r="Q1561" s="99"/>
    </row>
    <row r="1562" spans="16:17" x14ac:dyDescent="0.3">
      <c r="P1562" s="99"/>
      <c r="Q1562" s="99"/>
    </row>
    <row r="1563" spans="16:17" x14ac:dyDescent="0.3">
      <c r="P1563" s="99"/>
      <c r="Q1563" s="99"/>
    </row>
    <row r="1564" spans="16:17" x14ac:dyDescent="0.3">
      <c r="P1564" s="99"/>
      <c r="Q1564" s="99"/>
    </row>
    <row r="1565" spans="16:17" x14ac:dyDescent="0.3">
      <c r="P1565" s="99"/>
      <c r="Q1565" s="99"/>
    </row>
    <row r="1566" spans="16:17" x14ac:dyDescent="0.3">
      <c r="P1566" s="99"/>
      <c r="Q1566" s="99"/>
    </row>
    <row r="1567" spans="16:17" x14ac:dyDescent="0.3">
      <c r="P1567" s="99"/>
      <c r="Q1567" s="99"/>
    </row>
    <row r="1568" spans="16:17" x14ac:dyDescent="0.3">
      <c r="P1568" s="99"/>
      <c r="Q1568" s="99"/>
    </row>
    <row r="1569" spans="16:17" x14ac:dyDescent="0.3">
      <c r="P1569" s="99"/>
      <c r="Q1569" s="99"/>
    </row>
    <row r="1570" spans="16:17" x14ac:dyDescent="0.3">
      <c r="P1570" s="99"/>
      <c r="Q1570" s="99"/>
    </row>
    <row r="1571" spans="16:17" x14ac:dyDescent="0.3">
      <c r="P1571" s="99"/>
      <c r="Q1571" s="99"/>
    </row>
    <row r="1572" spans="16:17" x14ac:dyDescent="0.3">
      <c r="P1572" s="99"/>
      <c r="Q1572" s="99"/>
    </row>
    <row r="1573" spans="16:17" x14ac:dyDescent="0.3">
      <c r="P1573" s="99"/>
      <c r="Q1573" s="99"/>
    </row>
    <row r="1574" spans="16:17" x14ac:dyDescent="0.3">
      <c r="P1574" s="99"/>
      <c r="Q1574" s="99"/>
    </row>
    <row r="1575" spans="16:17" x14ac:dyDescent="0.3">
      <c r="P1575" s="99"/>
      <c r="Q1575" s="99"/>
    </row>
    <row r="1576" spans="16:17" x14ac:dyDescent="0.3">
      <c r="P1576" s="99"/>
      <c r="Q1576" s="99"/>
    </row>
    <row r="1577" spans="16:17" x14ac:dyDescent="0.3">
      <c r="P1577" s="99"/>
      <c r="Q1577" s="99"/>
    </row>
    <row r="1578" spans="16:17" x14ac:dyDescent="0.3">
      <c r="P1578" s="99"/>
      <c r="Q1578" s="99"/>
    </row>
    <row r="1579" spans="16:17" x14ac:dyDescent="0.3">
      <c r="P1579" s="99"/>
      <c r="Q1579" s="99"/>
    </row>
    <row r="1580" spans="16:17" x14ac:dyDescent="0.3">
      <c r="P1580" s="99"/>
      <c r="Q1580" s="99"/>
    </row>
    <row r="1581" spans="16:17" x14ac:dyDescent="0.3">
      <c r="P1581" s="99"/>
      <c r="Q1581" s="99"/>
    </row>
    <row r="1582" spans="16:17" x14ac:dyDescent="0.3">
      <c r="P1582" s="99"/>
      <c r="Q1582" s="99"/>
    </row>
    <row r="1583" spans="16:17" x14ac:dyDescent="0.3">
      <c r="P1583" s="99"/>
      <c r="Q1583" s="99"/>
    </row>
    <row r="1584" spans="16:17" x14ac:dyDescent="0.3">
      <c r="P1584" s="99"/>
      <c r="Q1584" s="99"/>
    </row>
    <row r="1585" spans="16:17" x14ac:dyDescent="0.3">
      <c r="P1585" s="99"/>
      <c r="Q1585" s="99"/>
    </row>
    <row r="1586" spans="16:17" x14ac:dyDescent="0.3">
      <c r="P1586" s="99"/>
      <c r="Q1586" s="99"/>
    </row>
    <row r="1587" spans="16:17" x14ac:dyDescent="0.3">
      <c r="P1587" s="99"/>
      <c r="Q1587" s="99"/>
    </row>
    <row r="1588" spans="16:17" x14ac:dyDescent="0.3">
      <c r="P1588" s="99"/>
      <c r="Q1588" s="99"/>
    </row>
    <row r="1589" spans="16:17" x14ac:dyDescent="0.3">
      <c r="P1589" s="99"/>
      <c r="Q1589" s="99"/>
    </row>
    <row r="1590" spans="16:17" x14ac:dyDescent="0.3">
      <c r="P1590" s="99"/>
      <c r="Q1590" s="99"/>
    </row>
    <row r="1591" spans="16:17" x14ac:dyDescent="0.3">
      <c r="P1591" s="99"/>
      <c r="Q1591" s="99"/>
    </row>
    <row r="1592" spans="16:17" x14ac:dyDescent="0.3">
      <c r="P1592" s="99"/>
      <c r="Q1592" s="99"/>
    </row>
    <row r="1593" spans="16:17" x14ac:dyDescent="0.3">
      <c r="P1593" s="99"/>
      <c r="Q1593" s="99"/>
    </row>
    <row r="1594" spans="16:17" x14ac:dyDescent="0.3">
      <c r="P1594" s="99"/>
      <c r="Q1594" s="99"/>
    </row>
    <row r="1595" spans="16:17" x14ac:dyDescent="0.3">
      <c r="P1595" s="99"/>
      <c r="Q1595" s="99"/>
    </row>
    <row r="1596" spans="16:17" x14ac:dyDescent="0.3">
      <c r="P1596" s="99"/>
      <c r="Q1596" s="99"/>
    </row>
    <row r="1597" spans="16:17" x14ac:dyDescent="0.3">
      <c r="P1597" s="99"/>
      <c r="Q1597" s="99"/>
    </row>
    <row r="1598" spans="16:17" x14ac:dyDescent="0.3">
      <c r="P1598" s="99"/>
      <c r="Q1598" s="99"/>
    </row>
    <row r="1599" spans="16:17" x14ac:dyDescent="0.3">
      <c r="P1599" s="99"/>
      <c r="Q1599" s="99"/>
    </row>
    <row r="1600" spans="16:17" x14ac:dyDescent="0.3">
      <c r="P1600" s="99"/>
      <c r="Q1600" s="99"/>
    </row>
    <row r="1601" spans="16:17" x14ac:dyDescent="0.3">
      <c r="P1601" s="99"/>
      <c r="Q1601" s="99"/>
    </row>
    <row r="1602" spans="16:17" x14ac:dyDescent="0.3">
      <c r="P1602" s="99"/>
      <c r="Q1602" s="99"/>
    </row>
    <row r="1603" spans="16:17" x14ac:dyDescent="0.3">
      <c r="P1603" s="99"/>
      <c r="Q1603" s="99"/>
    </row>
    <row r="1604" spans="16:17" x14ac:dyDescent="0.3">
      <c r="P1604" s="99"/>
      <c r="Q1604" s="99"/>
    </row>
    <row r="1605" spans="16:17" x14ac:dyDescent="0.3">
      <c r="P1605" s="99"/>
      <c r="Q1605" s="99"/>
    </row>
    <row r="1606" spans="16:17" x14ac:dyDescent="0.3">
      <c r="P1606" s="99"/>
      <c r="Q1606" s="99"/>
    </row>
    <row r="1607" spans="16:17" x14ac:dyDescent="0.3">
      <c r="P1607" s="99"/>
      <c r="Q1607" s="99"/>
    </row>
    <row r="1608" spans="16:17" x14ac:dyDescent="0.3">
      <c r="P1608" s="99"/>
      <c r="Q1608" s="99"/>
    </row>
    <row r="1609" spans="16:17" x14ac:dyDescent="0.3">
      <c r="P1609" s="99"/>
      <c r="Q1609" s="99"/>
    </row>
    <row r="1610" spans="16:17" x14ac:dyDescent="0.3">
      <c r="P1610" s="99"/>
      <c r="Q1610" s="99"/>
    </row>
    <row r="1611" spans="16:17" x14ac:dyDescent="0.3">
      <c r="P1611" s="99"/>
      <c r="Q1611" s="99"/>
    </row>
    <row r="1612" spans="16:17" x14ac:dyDescent="0.3">
      <c r="P1612" s="99"/>
      <c r="Q1612" s="99"/>
    </row>
    <row r="1613" spans="16:17" x14ac:dyDescent="0.3">
      <c r="P1613" s="99"/>
      <c r="Q1613" s="99"/>
    </row>
    <row r="1614" spans="16:17" x14ac:dyDescent="0.3">
      <c r="P1614" s="99"/>
      <c r="Q1614" s="99"/>
    </row>
    <row r="1615" spans="16:17" x14ac:dyDescent="0.3">
      <c r="P1615" s="99"/>
      <c r="Q1615" s="99"/>
    </row>
    <row r="1616" spans="16:17" x14ac:dyDescent="0.3">
      <c r="P1616" s="99"/>
      <c r="Q1616" s="99"/>
    </row>
    <row r="1617" spans="16:17" x14ac:dyDescent="0.3">
      <c r="P1617" s="99"/>
      <c r="Q1617" s="99"/>
    </row>
    <row r="1618" spans="16:17" x14ac:dyDescent="0.3">
      <c r="P1618" s="99"/>
      <c r="Q1618" s="99"/>
    </row>
    <row r="1619" spans="16:17" x14ac:dyDescent="0.3">
      <c r="P1619" s="99"/>
      <c r="Q1619" s="99"/>
    </row>
    <row r="1620" spans="16:17" x14ac:dyDescent="0.3">
      <c r="P1620" s="99"/>
      <c r="Q1620" s="99"/>
    </row>
    <row r="1621" spans="16:17" x14ac:dyDescent="0.3">
      <c r="P1621" s="99"/>
      <c r="Q1621" s="99"/>
    </row>
    <row r="1622" spans="16:17" x14ac:dyDescent="0.3">
      <c r="P1622" s="99"/>
      <c r="Q1622" s="99"/>
    </row>
    <row r="1623" spans="16:17" x14ac:dyDescent="0.3">
      <c r="P1623" s="99"/>
      <c r="Q1623" s="99"/>
    </row>
    <row r="1624" spans="16:17" x14ac:dyDescent="0.3">
      <c r="P1624" s="99"/>
      <c r="Q1624" s="99"/>
    </row>
    <row r="1625" spans="16:17" x14ac:dyDescent="0.3">
      <c r="P1625" s="99"/>
      <c r="Q1625" s="99"/>
    </row>
    <row r="1626" spans="16:17" x14ac:dyDescent="0.3">
      <c r="P1626" s="99"/>
      <c r="Q1626" s="99"/>
    </row>
    <row r="1627" spans="16:17" x14ac:dyDescent="0.3">
      <c r="P1627" s="99"/>
      <c r="Q1627" s="99"/>
    </row>
    <row r="1628" spans="16:17" x14ac:dyDescent="0.3">
      <c r="P1628" s="99"/>
      <c r="Q1628" s="99"/>
    </row>
    <row r="1629" spans="16:17" x14ac:dyDescent="0.3">
      <c r="P1629" s="99"/>
      <c r="Q1629" s="99"/>
    </row>
    <row r="1630" spans="16:17" x14ac:dyDescent="0.3">
      <c r="P1630" s="99"/>
      <c r="Q1630" s="99"/>
    </row>
    <row r="1631" spans="16:17" x14ac:dyDescent="0.3">
      <c r="P1631" s="99"/>
      <c r="Q1631" s="99"/>
    </row>
    <row r="1632" spans="16:17" x14ac:dyDescent="0.3">
      <c r="P1632" s="99"/>
      <c r="Q1632" s="99"/>
    </row>
    <row r="1633" spans="16:17" x14ac:dyDescent="0.3">
      <c r="P1633" s="99"/>
      <c r="Q1633" s="99"/>
    </row>
    <row r="1634" spans="16:17" x14ac:dyDescent="0.3">
      <c r="P1634" s="99"/>
      <c r="Q1634" s="99"/>
    </row>
    <row r="1635" spans="16:17" x14ac:dyDescent="0.3">
      <c r="P1635" s="99"/>
      <c r="Q1635" s="99"/>
    </row>
    <row r="1636" spans="16:17" x14ac:dyDescent="0.3">
      <c r="P1636" s="99"/>
      <c r="Q1636" s="99"/>
    </row>
    <row r="1637" spans="16:17" x14ac:dyDescent="0.3">
      <c r="P1637" s="99"/>
      <c r="Q1637" s="99"/>
    </row>
    <row r="1638" spans="16:17" x14ac:dyDescent="0.3">
      <c r="P1638" s="99"/>
      <c r="Q1638" s="99"/>
    </row>
    <row r="1639" spans="16:17" x14ac:dyDescent="0.3">
      <c r="P1639" s="99"/>
      <c r="Q1639" s="99"/>
    </row>
    <row r="1640" spans="16:17" x14ac:dyDescent="0.3">
      <c r="P1640" s="99"/>
      <c r="Q1640" s="99"/>
    </row>
    <row r="1641" spans="16:17" x14ac:dyDescent="0.3">
      <c r="P1641" s="99"/>
      <c r="Q1641" s="99"/>
    </row>
    <row r="1642" spans="16:17" x14ac:dyDescent="0.3">
      <c r="P1642" s="99"/>
      <c r="Q1642" s="99"/>
    </row>
    <row r="1643" spans="16:17" x14ac:dyDescent="0.3">
      <c r="P1643" s="99"/>
      <c r="Q1643" s="99"/>
    </row>
    <row r="1644" spans="16:17" x14ac:dyDescent="0.3">
      <c r="P1644" s="99"/>
      <c r="Q1644" s="99"/>
    </row>
    <row r="1645" spans="16:17" x14ac:dyDescent="0.3">
      <c r="P1645" s="99"/>
      <c r="Q1645" s="99"/>
    </row>
    <row r="1646" spans="16:17" x14ac:dyDescent="0.3">
      <c r="P1646" s="99"/>
      <c r="Q1646" s="99"/>
    </row>
    <row r="1647" spans="16:17" x14ac:dyDescent="0.3">
      <c r="P1647" s="99"/>
      <c r="Q1647" s="99"/>
    </row>
    <row r="1648" spans="16:17" x14ac:dyDescent="0.3">
      <c r="P1648" s="99"/>
      <c r="Q1648" s="99"/>
    </row>
    <row r="1649" spans="16:17" x14ac:dyDescent="0.3">
      <c r="P1649" s="99"/>
      <c r="Q1649" s="99"/>
    </row>
    <row r="1650" spans="16:17" x14ac:dyDescent="0.3">
      <c r="P1650" s="99"/>
      <c r="Q1650" s="99"/>
    </row>
    <row r="1651" spans="16:17" x14ac:dyDescent="0.3">
      <c r="P1651" s="99"/>
      <c r="Q1651" s="99"/>
    </row>
    <row r="1652" spans="16:17" x14ac:dyDescent="0.3">
      <c r="P1652" s="99"/>
      <c r="Q1652" s="99"/>
    </row>
    <row r="1653" spans="16:17" x14ac:dyDescent="0.3">
      <c r="P1653" s="99"/>
      <c r="Q1653" s="99"/>
    </row>
    <row r="1654" spans="16:17" x14ac:dyDescent="0.3">
      <c r="P1654" s="99"/>
      <c r="Q1654" s="99"/>
    </row>
    <row r="1655" spans="16:17" x14ac:dyDescent="0.3">
      <c r="P1655" s="99"/>
      <c r="Q1655" s="99"/>
    </row>
    <row r="1656" spans="16:17" x14ac:dyDescent="0.3">
      <c r="P1656" s="99"/>
      <c r="Q1656" s="99"/>
    </row>
    <row r="1657" spans="16:17" x14ac:dyDescent="0.3">
      <c r="P1657" s="99"/>
      <c r="Q1657" s="99"/>
    </row>
    <row r="1658" spans="16:17" x14ac:dyDescent="0.3">
      <c r="P1658" s="99"/>
      <c r="Q1658" s="99"/>
    </row>
    <row r="1659" spans="16:17" x14ac:dyDescent="0.3">
      <c r="P1659" s="99"/>
      <c r="Q1659" s="99"/>
    </row>
    <row r="1660" spans="16:17" x14ac:dyDescent="0.3">
      <c r="P1660" s="99"/>
      <c r="Q1660" s="99"/>
    </row>
    <row r="1661" spans="16:17" x14ac:dyDescent="0.3">
      <c r="P1661" s="99"/>
      <c r="Q1661" s="99"/>
    </row>
    <row r="1662" spans="16:17" x14ac:dyDescent="0.3">
      <c r="P1662" s="99"/>
      <c r="Q1662" s="99"/>
    </row>
    <row r="1663" spans="16:17" x14ac:dyDescent="0.3">
      <c r="P1663" s="99"/>
      <c r="Q1663" s="99"/>
    </row>
    <row r="1664" spans="16:17" x14ac:dyDescent="0.3">
      <c r="P1664" s="99"/>
      <c r="Q1664" s="99"/>
    </row>
    <row r="1665" spans="16:17" x14ac:dyDescent="0.3">
      <c r="P1665" s="99"/>
      <c r="Q1665" s="99"/>
    </row>
    <row r="1666" spans="16:17" x14ac:dyDescent="0.3">
      <c r="P1666" s="99"/>
      <c r="Q1666" s="99"/>
    </row>
    <row r="1667" spans="16:17" x14ac:dyDescent="0.3">
      <c r="P1667" s="99"/>
      <c r="Q1667" s="99"/>
    </row>
    <row r="1668" spans="16:17" x14ac:dyDescent="0.3">
      <c r="P1668" s="99"/>
      <c r="Q1668" s="99"/>
    </row>
    <row r="1669" spans="16:17" x14ac:dyDescent="0.3">
      <c r="P1669" s="99"/>
      <c r="Q1669" s="99"/>
    </row>
    <row r="1670" spans="16:17" x14ac:dyDescent="0.3">
      <c r="P1670" s="99"/>
      <c r="Q1670" s="99"/>
    </row>
    <row r="1671" spans="16:17" x14ac:dyDescent="0.3">
      <c r="P1671" s="99"/>
      <c r="Q1671" s="99"/>
    </row>
    <row r="1672" spans="16:17" x14ac:dyDescent="0.3">
      <c r="P1672" s="99"/>
      <c r="Q1672" s="99"/>
    </row>
    <row r="1673" spans="16:17" x14ac:dyDescent="0.3">
      <c r="P1673" s="99"/>
      <c r="Q1673" s="99"/>
    </row>
    <row r="1674" spans="16:17" x14ac:dyDescent="0.3">
      <c r="P1674" s="99"/>
      <c r="Q1674" s="99"/>
    </row>
    <row r="1675" spans="16:17" x14ac:dyDescent="0.3">
      <c r="P1675" s="99"/>
      <c r="Q1675" s="99"/>
    </row>
    <row r="1676" spans="16:17" x14ac:dyDescent="0.3">
      <c r="P1676" s="99"/>
      <c r="Q1676" s="99"/>
    </row>
    <row r="1677" spans="16:17" x14ac:dyDescent="0.3">
      <c r="P1677" s="99"/>
      <c r="Q1677" s="99"/>
    </row>
    <row r="1678" spans="16:17" x14ac:dyDescent="0.3">
      <c r="P1678" s="99"/>
      <c r="Q1678" s="99"/>
    </row>
    <row r="1679" spans="16:17" x14ac:dyDescent="0.3">
      <c r="P1679" s="99"/>
      <c r="Q1679" s="99"/>
    </row>
    <row r="1680" spans="16:17" x14ac:dyDescent="0.3">
      <c r="P1680" s="99"/>
      <c r="Q1680" s="99"/>
    </row>
    <row r="1681" spans="16:17" x14ac:dyDescent="0.3">
      <c r="P1681" s="99"/>
      <c r="Q1681" s="99"/>
    </row>
    <row r="1682" spans="16:17" x14ac:dyDescent="0.3">
      <c r="P1682" s="99"/>
      <c r="Q1682" s="99"/>
    </row>
    <row r="1683" spans="16:17" x14ac:dyDescent="0.3">
      <c r="P1683" s="99"/>
      <c r="Q1683" s="99"/>
    </row>
    <row r="1684" spans="16:17" x14ac:dyDescent="0.3">
      <c r="P1684" s="99"/>
      <c r="Q1684" s="99"/>
    </row>
    <row r="1685" spans="16:17" x14ac:dyDescent="0.3">
      <c r="P1685" s="99"/>
      <c r="Q1685" s="99"/>
    </row>
    <row r="1686" spans="16:17" x14ac:dyDescent="0.3">
      <c r="P1686" s="99"/>
      <c r="Q1686" s="99"/>
    </row>
    <row r="1687" spans="16:17" x14ac:dyDescent="0.3">
      <c r="P1687" s="99"/>
      <c r="Q1687" s="99"/>
    </row>
    <row r="1688" spans="16:17" x14ac:dyDescent="0.3">
      <c r="P1688" s="99"/>
      <c r="Q1688" s="99"/>
    </row>
    <row r="1689" spans="16:17" x14ac:dyDescent="0.3">
      <c r="P1689" s="99"/>
      <c r="Q1689" s="99"/>
    </row>
    <row r="1690" spans="16:17" x14ac:dyDescent="0.3">
      <c r="P1690" s="99"/>
      <c r="Q1690" s="99"/>
    </row>
    <row r="1691" spans="16:17" x14ac:dyDescent="0.3">
      <c r="P1691" s="99"/>
      <c r="Q1691" s="99"/>
    </row>
    <row r="1692" spans="16:17" x14ac:dyDescent="0.3">
      <c r="P1692" s="99"/>
      <c r="Q1692" s="99"/>
    </row>
    <row r="1693" spans="16:17" x14ac:dyDescent="0.3">
      <c r="P1693" s="99"/>
      <c r="Q1693" s="99"/>
    </row>
    <row r="1694" spans="16:17" x14ac:dyDescent="0.3">
      <c r="P1694" s="99"/>
      <c r="Q1694" s="99"/>
    </row>
    <row r="1695" spans="16:17" x14ac:dyDescent="0.3">
      <c r="P1695" s="99"/>
      <c r="Q1695" s="99"/>
    </row>
    <row r="1696" spans="16:17" x14ac:dyDescent="0.3">
      <c r="P1696" s="99"/>
      <c r="Q1696" s="99"/>
    </row>
    <row r="1697" spans="16:17" x14ac:dyDescent="0.3">
      <c r="P1697" s="99"/>
      <c r="Q1697" s="99"/>
    </row>
    <row r="1698" spans="16:17" x14ac:dyDescent="0.3">
      <c r="P1698" s="99"/>
      <c r="Q1698" s="99"/>
    </row>
    <row r="1699" spans="16:17" x14ac:dyDescent="0.3">
      <c r="P1699" s="99"/>
      <c r="Q1699" s="99"/>
    </row>
    <row r="1700" spans="16:17" x14ac:dyDescent="0.3">
      <c r="P1700" s="99"/>
      <c r="Q1700" s="99"/>
    </row>
    <row r="1701" spans="16:17" x14ac:dyDescent="0.3">
      <c r="P1701" s="99"/>
      <c r="Q1701" s="99"/>
    </row>
    <row r="1702" spans="16:17" x14ac:dyDescent="0.3">
      <c r="P1702" s="99"/>
      <c r="Q1702" s="99"/>
    </row>
    <row r="1703" spans="16:17" x14ac:dyDescent="0.3">
      <c r="P1703" s="99"/>
      <c r="Q1703" s="99"/>
    </row>
    <row r="1704" spans="16:17" x14ac:dyDescent="0.3">
      <c r="P1704" s="99"/>
      <c r="Q1704" s="99"/>
    </row>
    <row r="1705" spans="16:17" x14ac:dyDescent="0.3">
      <c r="P1705" s="99"/>
      <c r="Q1705" s="99"/>
    </row>
    <row r="1706" spans="16:17" x14ac:dyDescent="0.3">
      <c r="P1706" s="99"/>
      <c r="Q1706" s="99"/>
    </row>
    <row r="1707" spans="16:17" x14ac:dyDescent="0.3">
      <c r="P1707" s="99"/>
      <c r="Q1707" s="99"/>
    </row>
    <row r="1708" spans="16:17" x14ac:dyDescent="0.3">
      <c r="P1708" s="99"/>
      <c r="Q1708" s="99"/>
    </row>
    <row r="1709" spans="16:17" x14ac:dyDescent="0.3">
      <c r="P1709" s="99"/>
      <c r="Q1709" s="99"/>
    </row>
    <row r="1710" spans="16:17" x14ac:dyDescent="0.3">
      <c r="P1710" s="99"/>
      <c r="Q1710" s="99"/>
    </row>
    <row r="1711" spans="16:17" x14ac:dyDescent="0.3">
      <c r="P1711" s="99"/>
      <c r="Q1711" s="99"/>
    </row>
    <row r="1712" spans="16:17" x14ac:dyDescent="0.3">
      <c r="P1712" s="99"/>
      <c r="Q1712" s="99"/>
    </row>
    <row r="1713" spans="16:17" x14ac:dyDescent="0.3">
      <c r="P1713" s="99"/>
      <c r="Q1713" s="99"/>
    </row>
    <row r="1714" spans="16:17" x14ac:dyDescent="0.3">
      <c r="P1714" s="99"/>
      <c r="Q1714" s="99"/>
    </row>
    <row r="1715" spans="16:17" x14ac:dyDescent="0.3">
      <c r="P1715" s="99"/>
      <c r="Q1715" s="99"/>
    </row>
    <row r="1716" spans="16:17" x14ac:dyDescent="0.3">
      <c r="P1716" s="99"/>
      <c r="Q1716" s="99"/>
    </row>
    <row r="1717" spans="16:17" x14ac:dyDescent="0.3">
      <c r="P1717" s="99"/>
      <c r="Q1717" s="99"/>
    </row>
    <row r="1718" spans="16:17" x14ac:dyDescent="0.3">
      <c r="P1718" s="99"/>
      <c r="Q1718" s="99"/>
    </row>
    <row r="1719" spans="16:17" x14ac:dyDescent="0.3">
      <c r="P1719" s="99"/>
      <c r="Q1719" s="99"/>
    </row>
    <row r="1720" spans="16:17" x14ac:dyDescent="0.3">
      <c r="P1720" s="99"/>
      <c r="Q1720" s="99"/>
    </row>
    <row r="1721" spans="16:17" x14ac:dyDescent="0.3">
      <c r="P1721" s="99"/>
      <c r="Q1721" s="99"/>
    </row>
    <row r="1722" spans="16:17" x14ac:dyDescent="0.3">
      <c r="P1722" s="99"/>
      <c r="Q1722" s="99"/>
    </row>
    <row r="1723" spans="16:17" x14ac:dyDescent="0.3">
      <c r="P1723" s="99"/>
      <c r="Q1723" s="99"/>
    </row>
    <row r="1724" spans="16:17" x14ac:dyDescent="0.3">
      <c r="P1724" s="99"/>
      <c r="Q1724" s="99"/>
    </row>
    <row r="1725" spans="16:17" x14ac:dyDescent="0.3">
      <c r="P1725" s="99"/>
      <c r="Q1725" s="99"/>
    </row>
    <row r="1726" spans="16:17" x14ac:dyDescent="0.3">
      <c r="P1726" s="99"/>
      <c r="Q1726" s="99"/>
    </row>
    <row r="1727" spans="16:17" x14ac:dyDescent="0.3">
      <c r="P1727" s="99"/>
      <c r="Q1727" s="99"/>
    </row>
    <row r="1728" spans="16:17" x14ac:dyDescent="0.3">
      <c r="P1728" s="99"/>
      <c r="Q1728" s="99"/>
    </row>
    <row r="1729" spans="16:17" x14ac:dyDescent="0.3">
      <c r="P1729" s="99"/>
      <c r="Q1729" s="99"/>
    </row>
    <row r="1730" spans="16:17" x14ac:dyDescent="0.3">
      <c r="P1730" s="99"/>
      <c r="Q1730" s="99"/>
    </row>
    <row r="1731" spans="16:17" x14ac:dyDescent="0.3">
      <c r="P1731" s="99"/>
      <c r="Q1731" s="99"/>
    </row>
    <row r="1732" spans="16:17" x14ac:dyDescent="0.3">
      <c r="P1732" s="99"/>
      <c r="Q1732" s="99"/>
    </row>
    <row r="1733" spans="16:17" x14ac:dyDescent="0.3">
      <c r="P1733" s="99"/>
      <c r="Q1733" s="99"/>
    </row>
    <row r="1734" spans="16:17" x14ac:dyDescent="0.3">
      <c r="P1734" s="99"/>
      <c r="Q1734" s="99"/>
    </row>
    <row r="1735" spans="16:17" x14ac:dyDescent="0.3">
      <c r="P1735" s="99"/>
      <c r="Q1735" s="99"/>
    </row>
    <row r="1736" spans="16:17" x14ac:dyDescent="0.3">
      <c r="P1736" s="99"/>
      <c r="Q1736" s="99"/>
    </row>
    <row r="1737" spans="16:17" x14ac:dyDescent="0.3">
      <c r="P1737" s="99"/>
      <c r="Q1737" s="99"/>
    </row>
    <row r="1738" spans="16:17" x14ac:dyDescent="0.3">
      <c r="P1738" s="99"/>
      <c r="Q1738" s="99"/>
    </row>
    <row r="1739" spans="16:17" x14ac:dyDescent="0.3">
      <c r="P1739" s="99"/>
      <c r="Q1739" s="99"/>
    </row>
    <row r="1740" spans="16:17" x14ac:dyDescent="0.3">
      <c r="P1740" s="99"/>
      <c r="Q1740" s="99"/>
    </row>
    <row r="1741" spans="16:17" x14ac:dyDescent="0.3">
      <c r="P1741" s="99"/>
      <c r="Q1741" s="99"/>
    </row>
    <row r="1742" spans="16:17" x14ac:dyDescent="0.3">
      <c r="P1742" s="99"/>
      <c r="Q1742" s="99"/>
    </row>
    <row r="1743" spans="16:17" x14ac:dyDescent="0.3">
      <c r="P1743" s="99"/>
      <c r="Q1743" s="99"/>
    </row>
    <row r="1744" spans="16:17" x14ac:dyDescent="0.3">
      <c r="P1744" s="99"/>
      <c r="Q1744" s="99"/>
    </row>
    <row r="1745" spans="16:17" x14ac:dyDescent="0.3">
      <c r="P1745" s="99"/>
      <c r="Q1745" s="99"/>
    </row>
    <row r="1746" spans="16:17" x14ac:dyDescent="0.3">
      <c r="P1746" s="99"/>
      <c r="Q1746" s="99"/>
    </row>
    <row r="1747" spans="16:17" x14ac:dyDescent="0.3">
      <c r="P1747" s="99"/>
      <c r="Q1747" s="99"/>
    </row>
    <row r="1748" spans="16:17" x14ac:dyDescent="0.3">
      <c r="P1748" s="99"/>
      <c r="Q1748" s="99"/>
    </row>
    <row r="1749" spans="16:17" x14ac:dyDescent="0.3">
      <c r="P1749" s="99"/>
      <c r="Q1749" s="99"/>
    </row>
    <row r="1750" spans="16:17" x14ac:dyDescent="0.3">
      <c r="P1750" s="99"/>
      <c r="Q1750" s="99"/>
    </row>
    <row r="1751" spans="16:17" x14ac:dyDescent="0.3">
      <c r="P1751" s="99"/>
      <c r="Q1751" s="99"/>
    </row>
    <row r="1752" spans="16:17" x14ac:dyDescent="0.3">
      <c r="P1752" s="99"/>
      <c r="Q1752" s="99"/>
    </row>
    <row r="1753" spans="16:17" x14ac:dyDescent="0.3">
      <c r="P1753" s="99"/>
      <c r="Q1753" s="99"/>
    </row>
    <row r="1754" spans="16:17" x14ac:dyDescent="0.3">
      <c r="P1754" s="99"/>
      <c r="Q1754" s="99"/>
    </row>
    <row r="1755" spans="16:17" x14ac:dyDescent="0.3">
      <c r="P1755" s="99"/>
      <c r="Q1755" s="99"/>
    </row>
    <row r="1756" spans="16:17" x14ac:dyDescent="0.3">
      <c r="P1756" s="99"/>
      <c r="Q1756" s="99"/>
    </row>
    <row r="1757" spans="16:17" x14ac:dyDescent="0.3">
      <c r="P1757" s="99"/>
      <c r="Q1757" s="99"/>
    </row>
    <row r="1758" spans="16:17" x14ac:dyDescent="0.3">
      <c r="P1758" s="99"/>
      <c r="Q1758" s="99"/>
    </row>
    <row r="1759" spans="16:17" x14ac:dyDescent="0.3">
      <c r="P1759" s="99"/>
      <c r="Q1759" s="99"/>
    </row>
    <row r="1760" spans="16:17" x14ac:dyDescent="0.3">
      <c r="P1760" s="99"/>
      <c r="Q1760" s="99"/>
    </row>
    <row r="1761" spans="16:17" x14ac:dyDescent="0.3">
      <c r="P1761" s="99"/>
      <c r="Q1761" s="99"/>
    </row>
    <row r="1762" spans="16:17" x14ac:dyDescent="0.3">
      <c r="P1762" s="99"/>
      <c r="Q1762" s="99"/>
    </row>
    <row r="1763" spans="16:17" x14ac:dyDescent="0.3">
      <c r="P1763" s="99"/>
      <c r="Q1763" s="99"/>
    </row>
    <row r="1764" spans="16:17" x14ac:dyDescent="0.3">
      <c r="P1764" s="99"/>
      <c r="Q1764" s="99"/>
    </row>
    <row r="1765" spans="16:17" x14ac:dyDescent="0.3">
      <c r="P1765" s="99"/>
      <c r="Q1765" s="99"/>
    </row>
    <row r="1766" spans="16:17" x14ac:dyDescent="0.3">
      <c r="P1766" s="99"/>
      <c r="Q1766" s="99"/>
    </row>
    <row r="1767" spans="16:17" x14ac:dyDescent="0.3">
      <c r="P1767" s="99"/>
      <c r="Q1767" s="99"/>
    </row>
    <row r="1768" spans="16:17" x14ac:dyDescent="0.3">
      <c r="P1768" s="99"/>
      <c r="Q1768" s="99"/>
    </row>
    <row r="1769" spans="16:17" x14ac:dyDescent="0.3">
      <c r="P1769" s="99"/>
      <c r="Q1769" s="99"/>
    </row>
    <row r="1770" spans="16:17" x14ac:dyDescent="0.3">
      <c r="P1770" s="99"/>
      <c r="Q1770" s="99"/>
    </row>
    <row r="1771" spans="16:17" x14ac:dyDescent="0.3">
      <c r="P1771" s="99"/>
      <c r="Q1771" s="99"/>
    </row>
    <row r="1772" spans="16:17" x14ac:dyDescent="0.3">
      <c r="P1772" s="99"/>
      <c r="Q1772" s="99"/>
    </row>
    <row r="1773" spans="16:17" x14ac:dyDescent="0.3">
      <c r="P1773" s="99"/>
      <c r="Q1773" s="99"/>
    </row>
    <row r="1774" spans="16:17" x14ac:dyDescent="0.3">
      <c r="P1774" s="99"/>
      <c r="Q1774" s="99"/>
    </row>
    <row r="1775" spans="16:17" x14ac:dyDescent="0.3">
      <c r="P1775" s="99"/>
      <c r="Q1775" s="99"/>
    </row>
    <row r="1776" spans="16:17" x14ac:dyDescent="0.3">
      <c r="P1776" s="99"/>
      <c r="Q1776" s="99"/>
    </row>
    <row r="1777" spans="16:17" x14ac:dyDescent="0.3">
      <c r="P1777" s="99"/>
      <c r="Q1777" s="99"/>
    </row>
    <row r="1778" spans="16:17" x14ac:dyDescent="0.3">
      <c r="P1778" s="99"/>
      <c r="Q1778" s="99"/>
    </row>
    <row r="1779" spans="16:17" x14ac:dyDescent="0.3">
      <c r="P1779" s="99"/>
      <c r="Q1779" s="99"/>
    </row>
    <row r="1780" spans="16:17" x14ac:dyDescent="0.3">
      <c r="P1780" s="99"/>
      <c r="Q1780" s="99"/>
    </row>
    <row r="1781" spans="16:17" x14ac:dyDescent="0.3">
      <c r="P1781" s="99"/>
      <c r="Q1781" s="99"/>
    </row>
    <row r="1782" spans="16:17" x14ac:dyDescent="0.3">
      <c r="P1782" s="99"/>
      <c r="Q1782" s="99"/>
    </row>
    <row r="1783" spans="16:17" x14ac:dyDescent="0.3">
      <c r="P1783" s="99"/>
      <c r="Q1783" s="99"/>
    </row>
    <row r="1784" spans="16:17" x14ac:dyDescent="0.3">
      <c r="P1784" s="99"/>
      <c r="Q1784" s="99"/>
    </row>
    <row r="1785" spans="16:17" x14ac:dyDescent="0.3">
      <c r="P1785" s="99"/>
      <c r="Q1785" s="99"/>
    </row>
    <row r="1786" spans="16:17" x14ac:dyDescent="0.3">
      <c r="P1786" s="99"/>
      <c r="Q1786" s="99"/>
    </row>
    <row r="1787" spans="16:17" x14ac:dyDescent="0.3">
      <c r="P1787" s="99"/>
      <c r="Q1787" s="99"/>
    </row>
    <row r="1788" spans="16:17" x14ac:dyDescent="0.3">
      <c r="P1788" s="99"/>
      <c r="Q1788" s="99"/>
    </row>
    <row r="1789" spans="16:17" x14ac:dyDescent="0.3">
      <c r="P1789" s="99"/>
      <c r="Q1789" s="99"/>
    </row>
    <row r="1790" spans="16:17" x14ac:dyDescent="0.3">
      <c r="P1790" s="99"/>
      <c r="Q1790" s="99"/>
    </row>
    <row r="1791" spans="16:17" x14ac:dyDescent="0.3">
      <c r="P1791" s="99"/>
      <c r="Q1791" s="99"/>
    </row>
    <row r="1792" spans="16:17" x14ac:dyDescent="0.3">
      <c r="P1792" s="99"/>
      <c r="Q1792" s="99"/>
    </row>
    <row r="1793" spans="16:17" x14ac:dyDescent="0.3">
      <c r="P1793" s="99"/>
      <c r="Q1793" s="99"/>
    </row>
    <row r="1794" spans="16:17" x14ac:dyDescent="0.3">
      <c r="P1794" s="99"/>
      <c r="Q1794" s="99"/>
    </row>
    <row r="1795" spans="16:17" x14ac:dyDescent="0.3">
      <c r="P1795" s="99"/>
      <c r="Q1795" s="99"/>
    </row>
    <row r="1796" spans="16:17" x14ac:dyDescent="0.3">
      <c r="P1796" s="99"/>
      <c r="Q1796" s="99"/>
    </row>
    <row r="1797" spans="16:17" x14ac:dyDescent="0.3">
      <c r="P1797" s="99"/>
      <c r="Q1797" s="99"/>
    </row>
    <row r="1798" spans="16:17" x14ac:dyDescent="0.3">
      <c r="P1798" s="99"/>
      <c r="Q1798" s="99"/>
    </row>
    <row r="1799" spans="16:17" x14ac:dyDescent="0.3">
      <c r="P1799" s="99"/>
      <c r="Q1799" s="99"/>
    </row>
    <row r="1800" spans="16:17" x14ac:dyDescent="0.3">
      <c r="P1800" s="99"/>
      <c r="Q1800" s="99"/>
    </row>
    <row r="1801" spans="16:17" x14ac:dyDescent="0.3">
      <c r="P1801" s="99"/>
      <c r="Q1801" s="99"/>
    </row>
    <row r="1802" spans="16:17" x14ac:dyDescent="0.3">
      <c r="P1802" s="99"/>
      <c r="Q1802" s="99"/>
    </row>
    <row r="1803" spans="16:17" x14ac:dyDescent="0.3">
      <c r="P1803" s="99"/>
      <c r="Q1803" s="99"/>
    </row>
    <row r="1804" spans="16:17" x14ac:dyDescent="0.3">
      <c r="P1804" s="99"/>
      <c r="Q1804" s="99"/>
    </row>
    <row r="1805" spans="16:17" x14ac:dyDescent="0.3">
      <c r="P1805" s="99"/>
      <c r="Q1805" s="99"/>
    </row>
    <row r="1806" spans="16:17" x14ac:dyDescent="0.3">
      <c r="P1806" s="99"/>
      <c r="Q1806" s="99"/>
    </row>
    <row r="1807" spans="16:17" x14ac:dyDescent="0.3">
      <c r="P1807" s="99"/>
      <c r="Q1807" s="99"/>
    </row>
    <row r="1808" spans="16:17" x14ac:dyDescent="0.3">
      <c r="P1808" s="99"/>
      <c r="Q1808" s="99"/>
    </row>
    <row r="1809" spans="16:17" x14ac:dyDescent="0.3">
      <c r="P1809" s="99"/>
      <c r="Q1809" s="99"/>
    </row>
    <row r="1810" spans="16:17" x14ac:dyDescent="0.3">
      <c r="P1810" s="99"/>
      <c r="Q1810" s="99"/>
    </row>
    <row r="1811" spans="16:17" x14ac:dyDescent="0.3">
      <c r="P1811" s="99"/>
      <c r="Q1811" s="99"/>
    </row>
    <row r="1812" spans="16:17" x14ac:dyDescent="0.3">
      <c r="P1812" s="99"/>
      <c r="Q1812" s="99"/>
    </row>
    <row r="1813" spans="16:17" x14ac:dyDescent="0.3">
      <c r="P1813" s="99"/>
      <c r="Q1813" s="99"/>
    </row>
    <row r="1814" spans="16:17" x14ac:dyDescent="0.3">
      <c r="P1814" s="99"/>
      <c r="Q1814" s="99"/>
    </row>
    <row r="1815" spans="16:17" x14ac:dyDescent="0.3">
      <c r="P1815" s="99"/>
      <c r="Q1815" s="99"/>
    </row>
    <row r="1816" spans="16:17" x14ac:dyDescent="0.3">
      <c r="P1816" s="99"/>
      <c r="Q1816" s="99"/>
    </row>
    <row r="1817" spans="16:17" x14ac:dyDescent="0.3">
      <c r="P1817" s="99"/>
      <c r="Q1817" s="99"/>
    </row>
    <row r="1818" spans="16:17" x14ac:dyDescent="0.3">
      <c r="P1818" s="99"/>
      <c r="Q1818" s="99"/>
    </row>
    <row r="1819" spans="16:17" x14ac:dyDescent="0.3">
      <c r="P1819" s="99"/>
      <c r="Q1819" s="99"/>
    </row>
    <row r="1820" spans="16:17" x14ac:dyDescent="0.3">
      <c r="P1820" s="99"/>
      <c r="Q1820" s="99"/>
    </row>
    <row r="1821" spans="16:17" x14ac:dyDescent="0.3">
      <c r="P1821" s="99"/>
      <c r="Q1821" s="99"/>
    </row>
    <row r="1822" spans="16:17" x14ac:dyDescent="0.3">
      <c r="P1822" s="99"/>
      <c r="Q1822" s="99"/>
    </row>
    <row r="1823" spans="16:17" x14ac:dyDescent="0.3">
      <c r="P1823" s="99"/>
      <c r="Q1823" s="99"/>
    </row>
    <row r="1824" spans="16:17" x14ac:dyDescent="0.3">
      <c r="P1824" s="99"/>
      <c r="Q1824" s="99"/>
    </row>
    <row r="1825" spans="16:17" x14ac:dyDescent="0.3">
      <c r="P1825" s="99"/>
      <c r="Q1825" s="99"/>
    </row>
    <row r="1826" spans="16:17" x14ac:dyDescent="0.3">
      <c r="P1826" s="99"/>
      <c r="Q1826" s="99"/>
    </row>
    <row r="1827" spans="16:17" x14ac:dyDescent="0.3">
      <c r="P1827" s="99"/>
      <c r="Q1827" s="99"/>
    </row>
    <row r="1828" spans="16:17" x14ac:dyDescent="0.3">
      <c r="P1828" s="99"/>
      <c r="Q1828" s="99"/>
    </row>
    <row r="1829" spans="16:17" x14ac:dyDescent="0.3">
      <c r="P1829" s="99"/>
      <c r="Q1829" s="99"/>
    </row>
    <row r="1830" spans="16:17" x14ac:dyDescent="0.3">
      <c r="P1830" s="99"/>
      <c r="Q1830" s="99"/>
    </row>
    <row r="1831" spans="16:17" x14ac:dyDescent="0.3">
      <c r="P1831" s="99"/>
      <c r="Q1831" s="99"/>
    </row>
    <row r="1832" spans="16:17" x14ac:dyDescent="0.3">
      <c r="P1832" s="99"/>
      <c r="Q1832" s="99"/>
    </row>
    <row r="1833" spans="16:17" x14ac:dyDescent="0.3">
      <c r="P1833" s="99"/>
      <c r="Q1833" s="99"/>
    </row>
    <row r="1834" spans="16:17" x14ac:dyDescent="0.3">
      <c r="P1834" s="99"/>
      <c r="Q1834" s="99"/>
    </row>
    <row r="1835" spans="16:17" x14ac:dyDescent="0.3">
      <c r="P1835" s="99"/>
      <c r="Q1835" s="99"/>
    </row>
    <row r="1836" spans="16:17" x14ac:dyDescent="0.3">
      <c r="P1836" s="99"/>
      <c r="Q1836" s="99"/>
    </row>
    <row r="1837" spans="16:17" x14ac:dyDescent="0.3">
      <c r="P1837" s="99"/>
      <c r="Q1837" s="99"/>
    </row>
    <row r="1838" spans="16:17" x14ac:dyDescent="0.3">
      <c r="P1838" s="99"/>
      <c r="Q1838" s="99"/>
    </row>
    <row r="1839" spans="16:17" x14ac:dyDescent="0.3">
      <c r="P1839" s="99"/>
      <c r="Q1839" s="99"/>
    </row>
    <row r="1840" spans="16:17" x14ac:dyDescent="0.3">
      <c r="P1840" s="99"/>
      <c r="Q1840" s="99"/>
    </row>
    <row r="1841" spans="16:17" x14ac:dyDescent="0.3">
      <c r="P1841" s="99"/>
      <c r="Q1841" s="99"/>
    </row>
    <row r="1842" spans="16:17" x14ac:dyDescent="0.3">
      <c r="P1842" s="99"/>
      <c r="Q1842" s="99"/>
    </row>
    <row r="1843" spans="16:17" x14ac:dyDescent="0.3">
      <c r="P1843" s="99"/>
      <c r="Q1843" s="99"/>
    </row>
    <row r="1844" spans="16:17" x14ac:dyDescent="0.3">
      <c r="P1844" s="99"/>
      <c r="Q1844" s="99"/>
    </row>
    <row r="1845" spans="16:17" x14ac:dyDescent="0.3">
      <c r="P1845" s="99"/>
      <c r="Q1845" s="99"/>
    </row>
    <row r="1846" spans="16:17" x14ac:dyDescent="0.3">
      <c r="P1846" s="99"/>
      <c r="Q1846" s="99"/>
    </row>
    <row r="1847" spans="16:17" x14ac:dyDescent="0.3">
      <c r="P1847" s="99"/>
      <c r="Q1847" s="99"/>
    </row>
    <row r="1848" spans="16:17" x14ac:dyDescent="0.3">
      <c r="P1848" s="99"/>
      <c r="Q1848" s="99"/>
    </row>
    <row r="1849" spans="16:17" x14ac:dyDescent="0.3">
      <c r="P1849" s="99"/>
      <c r="Q1849" s="99"/>
    </row>
    <row r="1850" spans="16:17" x14ac:dyDescent="0.3">
      <c r="P1850" s="99"/>
      <c r="Q1850" s="99"/>
    </row>
    <row r="1851" spans="16:17" x14ac:dyDescent="0.3">
      <c r="P1851" s="99"/>
      <c r="Q1851" s="99"/>
    </row>
    <row r="1852" spans="16:17" x14ac:dyDescent="0.3">
      <c r="P1852" s="99"/>
      <c r="Q1852" s="99"/>
    </row>
    <row r="1853" spans="16:17" x14ac:dyDescent="0.3">
      <c r="P1853" s="99"/>
      <c r="Q1853" s="99"/>
    </row>
    <row r="1854" spans="16:17" x14ac:dyDescent="0.3">
      <c r="P1854" s="99"/>
      <c r="Q1854" s="99"/>
    </row>
    <row r="1855" spans="16:17" x14ac:dyDescent="0.3">
      <c r="P1855" s="99"/>
      <c r="Q1855" s="99"/>
    </row>
    <row r="1856" spans="16:17" x14ac:dyDescent="0.3">
      <c r="P1856" s="99"/>
      <c r="Q1856" s="99"/>
    </row>
    <row r="1857" spans="16:17" x14ac:dyDescent="0.3">
      <c r="P1857" s="99"/>
      <c r="Q1857" s="99"/>
    </row>
    <row r="1858" spans="16:17" x14ac:dyDescent="0.3">
      <c r="P1858" s="99"/>
      <c r="Q1858" s="99"/>
    </row>
    <row r="1859" spans="16:17" x14ac:dyDescent="0.3">
      <c r="P1859" s="99"/>
      <c r="Q1859" s="99"/>
    </row>
    <row r="1860" spans="16:17" x14ac:dyDescent="0.3">
      <c r="P1860" s="99"/>
      <c r="Q1860" s="99"/>
    </row>
    <row r="1861" spans="16:17" x14ac:dyDescent="0.3">
      <c r="P1861" s="99"/>
      <c r="Q1861" s="99"/>
    </row>
    <row r="1862" spans="16:17" x14ac:dyDescent="0.3">
      <c r="P1862" s="99"/>
      <c r="Q1862" s="99"/>
    </row>
    <row r="1863" spans="16:17" x14ac:dyDescent="0.3">
      <c r="P1863" s="99"/>
      <c r="Q1863" s="99"/>
    </row>
    <row r="1864" spans="16:17" x14ac:dyDescent="0.3">
      <c r="P1864" s="99"/>
      <c r="Q1864" s="99"/>
    </row>
    <row r="1865" spans="16:17" x14ac:dyDescent="0.3">
      <c r="P1865" s="99"/>
      <c r="Q1865" s="99"/>
    </row>
    <row r="1866" spans="16:17" x14ac:dyDescent="0.3">
      <c r="P1866" s="99"/>
      <c r="Q1866" s="99"/>
    </row>
    <row r="1867" spans="16:17" x14ac:dyDescent="0.3">
      <c r="P1867" s="99"/>
      <c r="Q1867" s="99"/>
    </row>
    <row r="1868" spans="16:17" x14ac:dyDescent="0.3">
      <c r="P1868" s="99"/>
      <c r="Q1868" s="99"/>
    </row>
    <row r="1869" spans="16:17" x14ac:dyDescent="0.3">
      <c r="P1869" s="99"/>
      <c r="Q1869" s="99"/>
    </row>
    <row r="1870" spans="16:17" x14ac:dyDescent="0.3">
      <c r="P1870" s="99"/>
      <c r="Q1870" s="99"/>
    </row>
    <row r="1871" spans="16:17" x14ac:dyDescent="0.3">
      <c r="P1871" s="99"/>
      <c r="Q1871" s="99"/>
    </row>
    <row r="1872" spans="16:17" x14ac:dyDescent="0.3">
      <c r="P1872" s="99"/>
      <c r="Q1872" s="99"/>
    </row>
    <row r="1873" spans="16:17" x14ac:dyDescent="0.3">
      <c r="P1873" s="99"/>
      <c r="Q1873" s="99"/>
    </row>
    <row r="1874" spans="16:17" x14ac:dyDescent="0.3">
      <c r="P1874" s="99"/>
      <c r="Q1874" s="99"/>
    </row>
    <row r="1875" spans="16:17" x14ac:dyDescent="0.3">
      <c r="P1875" s="99"/>
      <c r="Q1875" s="99"/>
    </row>
    <row r="1876" spans="16:17" x14ac:dyDescent="0.3">
      <c r="P1876" s="99"/>
      <c r="Q1876" s="99"/>
    </row>
    <row r="1877" spans="16:17" x14ac:dyDescent="0.3">
      <c r="P1877" s="99"/>
      <c r="Q1877" s="99"/>
    </row>
    <row r="1878" spans="16:17" x14ac:dyDescent="0.3">
      <c r="P1878" s="99"/>
      <c r="Q1878" s="99"/>
    </row>
    <row r="1879" spans="16:17" x14ac:dyDescent="0.3">
      <c r="P1879" s="99"/>
      <c r="Q1879" s="99"/>
    </row>
    <row r="1880" spans="16:17" x14ac:dyDescent="0.3">
      <c r="P1880" s="99"/>
      <c r="Q1880" s="99"/>
    </row>
    <row r="1881" spans="16:17" x14ac:dyDescent="0.3">
      <c r="P1881" s="99"/>
      <c r="Q1881" s="99"/>
    </row>
    <row r="1882" spans="16:17" x14ac:dyDescent="0.3">
      <c r="P1882" s="99"/>
      <c r="Q1882" s="99"/>
    </row>
    <row r="1883" spans="16:17" x14ac:dyDescent="0.3">
      <c r="P1883" s="99"/>
      <c r="Q1883" s="99"/>
    </row>
    <row r="1884" spans="16:17" x14ac:dyDescent="0.3">
      <c r="P1884" s="99"/>
      <c r="Q1884" s="99"/>
    </row>
    <row r="1885" spans="16:17" x14ac:dyDescent="0.3">
      <c r="P1885" s="99"/>
      <c r="Q1885" s="99"/>
    </row>
    <row r="1886" spans="16:17" x14ac:dyDescent="0.3">
      <c r="P1886" s="99"/>
      <c r="Q1886" s="99"/>
    </row>
    <row r="1887" spans="16:17" x14ac:dyDescent="0.3">
      <c r="P1887" s="99"/>
      <c r="Q1887" s="99"/>
    </row>
    <row r="1888" spans="16:17" x14ac:dyDescent="0.3">
      <c r="P1888" s="99"/>
      <c r="Q1888" s="99"/>
    </row>
    <row r="1889" spans="16:17" x14ac:dyDescent="0.3">
      <c r="P1889" s="99"/>
      <c r="Q1889" s="99"/>
    </row>
    <row r="1890" spans="16:17" x14ac:dyDescent="0.3">
      <c r="P1890" s="99"/>
      <c r="Q1890" s="99"/>
    </row>
    <row r="1891" spans="16:17" x14ac:dyDescent="0.3">
      <c r="P1891" s="99"/>
      <c r="Q1891" s="99"/>
    </row>
    <row r="1892" spans="16:17" x14ac:dyDescent="0.3">
      <c r="P1892" s="99"/>
      <c r="Q1892" s="99"/>
    </row>
    <row r="1893" spans="16:17" x14ac:dyDescent="0.3">
      <c r="P1893" s="99"/>
      <c r="Q1893" s="99"/>
    </row>
    <row r="1894" spans="16:17" x14ac:dyDescent="0.3">
      <c r="P1894" s="99"/>
      <c r="Q1894" s="99"/>
    </row>
    <row r="1895" spans="16:17" x14ac:dyDescent="0.3">
      <c r="P1895" s="99"/>
      <c r="Q1895" s="99"/>
    </row>
    <row r="1896" spans="16:17" x14ac:dyDescent="0.3">
      <c r="P1896" s="99"/>
      <c r="Q1896" s="99"/>
    </row>
    <row r="1897" spans="16:17" x14ac:dyDescent="0.3">
      <c r="P1897" s="99"/>
      <c r="Q1897" s="99"/>
    </row>
    <row r="1898" spans="16:17" x14ac:dyDescent="0.3">
      <c r="P1898" s="99"/>
      <c r="Q1898" s="99"/>
    </row>
    <row r="1899" spans="16:17" x14ac:dyDescent="0.3">
      <c r="P1899" s="99"/>
      <c r="Q1899" s="99"/>
    </row>
    <row r="1900" spans="16:17" x14ac:dyDescent="0.3">
      <c r="P1900" s="99"/>
      <c r="Q1900" s="99"/>
    </row>
    <row r="1901" spans="16:17" x14ac:dyDescent="0.3">
      <c r="P1901" s="99"/>
      <c r="Q1901" s="99"/>
    </row>
    <row r="1902" spans="16:17" x14ac:dyDescent="0.3">
      <c r="P1902" s="99"/>
      <c r="Q1902" s="99"/>
    </row>
    <row r="1903" spans="16:17" x14ac:dyDescent="0.3">
      <c r="P1903" s="99"/>
      <c r="Q1903" s="99"/>
    </row>
    <row r="1904" spans="16:17" x14ac:dyDescent="0.3">
      <c r="P1904" s="99"/>
      <c r="Q1904" s="99"/>
    </row>
    <row r="1905" spans="16:17" x14ac:dyDescent="0.3">
      <c r="P1905" s="99"/>
      <c r="Q1905" s="99"/>
    </row>
    <row r="1906" spans="16:17" x14ac:dyDescent="0.3">
      <c r="P1906" s="99"/>
      <c r="Q1906" s="99"/>
    </row>
    <row r="1907" spans="16:17" x14ac:dyDescent="0.3">
      <c r="P1907" s="99"/>
      <c r="Q1907" s="99"/>
    </row>
    <row r="1908" spans="16:17" x14ac:dyDescent="0.3">
      <c r="P1908" s="99"/>
      <c r="Q1908" s="99"/>
    </row>
    <row r="1909" spans="16:17" x14ac:dyDescent="0.3">
      <c r="P1909" s="99"/>
      <c r="Q1909" s="99"/>
    </row>
    <row r="1910" spans="16:17" x14ac:dyDescent="0.3">
      <c r="P1910" s="99"/>
      <c r="Q1910" s="99"/>
    </row>
    <row r="1911" spans="16:17" x14ac:dyDescent="0.3">
      <c r="P1911" s="99"/>
      <c r="Q1911" s="99"/>
    </row>
    <row r="1912" spans="16:17" x14ac:dyDescent="0.3">
      <c r="P1912" s="99"/>
      <c r="Q1912" s="99"/>
    </row>
    <row r="1913" spans="16:17" x14ac:dyDescent="0.3">
      <c r="P1913" s="99"/>
      <c r="Q1913" s="99"/>
    </row>
    <row r="1914" spans="16:17" x14ac:dyDescent="0.3">
      <c r="P1914" s="99"/>
      <c r="Q1914" s="99"/>
    </row>
    <row r="1915" spans="16:17" x14ac:dyDescent="0.3">
      <c r="P1915" s="99"/>
      <c r="Q1915" s="99"/>
    </row>
    <row r="1916" spans="16:17" x14ac:dyDescent="0.3">
      <c r="P1916" s="99"/>
      <c r="Q1916" s="99"/>
    </row>
    <row r="1917" spans="16:17" x14ac:dyDescent="0.3">
      <c r="P1917" s="99"/>
      <c r="Q1917" s="99"/>
    </row>
    <row r="1918" spans="16:17" x14ac:dyDescent="0.3">
      <c r="P1918" s="99"/>
      <c r="Q1918" s="99"/>
    </row>
    <row r="1919" spans="16:17" x14ac:dyDescent="0.3">
      <c r="P1919" s="99"/>
      <c r="Q1919" s="99"/>
    </row>
    <row r="1920" spans="16:17" x14ac:dyDescent="0.3">
      <c r="P1920" s="99"/>
      <c r="Q1920" s="99"/>
    </row>
    <row r="1921" spans="16:17" x14ac:dyDescent="0.3">
      <c r="P1921" s="99"/>
      <c r="Q1921" s="99"/>
    </row>
    <row r="1922" spans="16:17" x14ac:dyDescent="0.3">
      <c r="P1922" s="99"/>
      <c r="Q1922" s="99"/>
    </row>
    <row r="1923" spans="16:17" x14ac:dyDescent="0.3">
      <c r="P1923" s="99"/>
      <c r="Q1923" s="99"/>
    </row>
    <row r="1924" spans="16:17" x14ac:dyDescent="0.3">
      <c r="P1924" s="99"/>
      <c r="Q1924" s="99"/>
    </row>
    <row r="1925" spans="16:17" x14ac:dyDescent="0.3">
      <c r="P1925" s="99"/>
      <c r="Q1925" s="99"/>
    </row>
    <row r="1926" spans="16:17" x14ac:dyDescent="0.3">
      <c r="P1926" s="99"/>
      <c r="Q1926" s="99"/>
    </row>
    <row r="1927" spans="16:17" x14ac:dyDescent="0.3">
      <c r="P1927" s="99"/>
      <c r="Q1927" s="99"/>
    </row>
    <row r="1928" spans="16:17" x14ac:dyDescent="0.3">
      <c r="P1928" s="99"/>
      <c r="Q1928" s="99"/>
    </row>
    <row r="1929" spans="16:17" x14ac:dyDescent="0.3">
      <c r="P1929" s="99"/>
      <c r="Q1929" s="99"/>
    </row>
    <row r="1930" spans="16:17" x14ac:dyDescent="0.3">
      <c r="P1930" s="99"/>
      <c r="Q1930" s="99"/>
    </row>
    <row r="1931" spans="16:17" x14ac:dyDescent="0.3">
      <c r="P1931" s="99"/>
      <c r="Q1931" s="99"/>
    </row>
    <row r="1932" spans="16:17" x14ac:dyDescent="0.3">
      <c r="P1932" s="99"/>
      <c r="Q1932" s="99"/>
    </row>
    <row r="1933" spans="16:17" x14ac:dyDescent="0.3">
      <c r="P1933" s="99"/>
      <c r="Q1933" s="99"/>
    </row>
    <row r="1934" spans="16:17" x14ac:dyDescent="0.3">
      <c r="P1934" s="99"/>
      <c r="Q1934" s="99"/>
    </row>
    <row r="1935" spans="16:17" x14ac:dyDescent="0.3">
      <c r="P1935" s="99"/>
      <c r="Q1935" s="99"/>
    </row>
    <row r="1936" spans="16:17" x14ac:dyDescent="0.3">
      <c r="P1936" s="99"/>
      <c r="Q1936" s="99"/>
    </row>
    <row r="1937" spans="16:17" x14ac:dyDescent="0.3">
      <c r="P1937" s="99"/>
      <c r="Q1937" s="99"/>
    </row>
    <row r="1938" spans="16:17" x14ac:dyDescent="0.3">
      <c r="P1938" s="99"/>
      <c r="Q1938" s="99"/>
    </row>
    <row r="1939" spans="16:17" x14ac:dyDescent="0.3">
      <c r="P1939" s="99"/>
      <c r="Q1939" s="99"/>
    </row>
    <row r="1940" spans="16:17" x14ac:dyDescent="0.3">
      <c r="P1940" s="99"/>
      <c r="Q1940" s="99"/>
    </row>
    <row r="1941" spans="16:17" x14ac:dyDescent="0.3">
      <c r="P1941" s="99"/>
      <c r="Q1941" s="99"/>
    </row>
    <row r="1942" spans="16:17" x14ac:dyDescent="0.3">
      <c r="P1942" s="99"/>
      <c r="Q1942" s="99"/>
    </row>
    <row r="1943" spans="16:17" x14ac:dyDescent="0.3">
      <c r="P1943" s="99"/>
      <c r="Q1943" s="99"/>
    </row>
    <row r="1944" spans="16:17" x14ac:dyDescent="0.3">
      <c r="P1944" s="99"/>
      <c r="Q1944" s="99"/>
    </row>
    <row r="1945" spans="16:17" x14ac:dyDescent="0.3">
      <c r="P1945" s="99"/>
      <c r="Q1945" s="99"/>
    </row>
    <row r="1946" spans="16:17" x14ac:dyDescent="0.3">
      <c r="P1946" s="99"/>
      <c r="Q1946" s="99"/>
    </row>
    <row r="1947" spans="16:17" x14ac:dyDescent="0.3">
      <c r="P1947" s="99"/>
      <c r="Q1947" s="99"/>
    </row>
    <row r="1948" spans="16:17" x14ac:dyDescent="0.3">
      <c r="P1948" s="99"/>
      <c r="Q1948" s="99"/>
    </row>
    <row r="1949" spans="16:17" x14ac:dyDescent="0.3">
      <c r="P1949" s="99"/>
      <c r="Q1949" s="99"/>
    </row>
    <row r="1950" spans="16:17" x14ac:dyDescent="0.3">
      <c r="P1950" s="99"/>
      <c r="Q1950" s="99"/>
    </row>
    <row r="1951" spans="16:17" x14ac:dyDescent="0.3">
      <c r="P1951" s="99"/>
      <c r="Q1951" s="99"/>
    </row>
    <row r="1952" spans="16:17" x14ac:dyDescent="0.3">
      <c r="P1952" s="99"/>
      <c r="Q1952" s="99"/>
    </row>
    <row r="1953" spans="16:17" x14ac:dyDescent="0.3">
      <c r="P1953" s="99"/>
      <c r="Q1953" s="99"/>
    </row>
    <row r="1954" spans="16:17" x14ac:dyDescent="0.3">
      <c r="P1954" s="99"/>
      <c r="Q1954" s="99"/>
    </row>
    <row r="1955" spans="16:17" x14ac:dyDescent="0.3">
      <c r="P1955" s="99"/>
      <c r="Q1955" s="99"/>
    </row>
    <row r="1956" spans="16:17" x14ac:dyDescent="0.3">
      <c r="P1956" s="99"/>
      <c r="Q1956" s="99"/>
    </row>
    <row r="1957" spans="16:17" x14ac:dyDescent="0.3">
      <c r="P1957" s="99"/>
      <c r="Q1957" s="99"/>
    </row>
    <row r="1958" spans="16:17" x14ac:dyDescent="0.3">
      <c r="P1958" s="99"/>
      <c r="Q1958" s="99"/>
    </row>
    <row r="1959" spans="16:17" x14ac:dyDescent="0.3">
      <c r="P1959" s="99"/>
      <c r="Q1959" s="99"/>
    </row>
    <row r="1960" spans="16:17" x14ac:dyDescent="0.3">
      <c r="P1960" s="99"/>
      <c r="Q1960" s="99"/>
    </row>
    <row r="1961" spans="16:17" x14ac:dyDescent="0.3">
      <c r="P1961" s="99"/>
      <c r="Q1961" s="99"/>
    </row>
    <row r="1962" spans="16:17" x14ac:dyDescent="0.3">
      <c r="P1962" s="99"/>
      <c r="Q1962" s="99"/>
    </row>
    <row r="1963" spans="16:17" x14ac:dyDescent="0.3">
      <c r="P1963" s="99"/>
      <c r="Q1963" s="99"/>
    </row>
    <row r="1964" spans="16:17" x14ac:dyDescent="0.3">
      <c r="P1964" s="99"/>
      <c r="Q1964" s="99"/>
    </row>
    <row r="1965" spans="16:17" x14ac:dyDescent="0.3">
      <c r="P1965" s="99"/>
      <c r="Q1965" s="99"/>
    </row>
    <row r="1966" spans="16:17" x14ac:dyDescent="0.3">
      <c r="P1966" s="99"/>
      <c r="Q1966" s="99"/>
    </row>
    <row r="1967" spans="16:17" x14ac:dyDescent="0.3">
      <c r="P1967" s="99"/>
      <c r="Q1967" s="99"/>
    </row>
    <row r="1968" spans="16:17" x14ac:dyDescent="0.3">
      <c r="P1968" s="99"/>
      <c r="Q1968" s="99"/>
    </row>
    <row r="1969" spans="16:17" x14ac:dyDescent="0.3">
      <c r="P1969" s="99"/>
      <c r="Q1969" s="99"/>
    </row>
    <row r="1970" spans="16:17" x14ac:dyDescent="0.3">
      <c r="P1970" s="99"/>
      <c r="Q1970" s="99"/>
    </row>
    <row r="1971" spans="16:17" x14ac:dyDescent="0.3">
      <c r="P1971" s="99"/>
      <c r="Q1971" s="99"/>
    </row>
    <row r="1972" spans="16:17" x14ac:dyDescent="0.3">
      <c r="P1972" s="99"/>
      <c r="Q1972" s="99"/>
    </row>
    <row r="1973" spans="16:17" x14ac:dyDescent="0.3">
      <c r="P1973" s="99"/>
      <c r="Q1973" s="99"/>
    </row>
    <row r="1974" spans="16:17" x14ac:dyDescent="0.3">
      <c r="P1974" s="99"/>
      <c r="Q1974" s="99"/>
    </row>
    <row r="1975" spans="16:17" x14ac:dyDescent="0.3">
      <c r="P1975" s="99"/>
      <c r="Q1975" s="99"/>
    </row>
    <row r="1976" spans="16:17" x14ac:dyDescent="0.3">
      <c r="P1976" s="99"/>
      <c r="Q1976" s="99"/>
    </row>
    <row r="1977" spans="16:17" x14ac:dyDescent="0.3">
      <c r="P1977" s="99"/>
      <c r="Q1977" s="99"/>
    </row>
    <row r="1978" spans="16:17" x14ac:dyDescent="0.3">
      <c r="P1978" s="99"/>
      <c r="Q1978" s="99"/>
    </row>
    <row r="1979" spans="16:17" x14ac:dyDescent="0.3">
      <c r="P1979" s="99"/>
      <c r="Q1979" s="99"/>
    </row>
    <row r="1980" spans="16:17" x14ac:dyDescent="0.3">
      <c r="P1980" s="99"/>
      <c r="Q1980" s="99"/>
    </row>
    <row r="1981" spans="16:17" x14ac:dyDescent="0.3">
      <c r="P1981" s="99"/>
      <c r="Q1981" s="99"/>
    </row>
    <row r="1982" spans="16:17" x14ac:dyDescent="0.3">
      <c r="P1982" s="99"/>
      <c r="Q1982" s="99"/>
    </row>
    <row r="1983" spans="16:17" x14ac:dyDescent="0.3">
      <c r="P1983" s="99"/>
      <c r="Q1983" s="99"/>
    </row>
    <row r="1984" spans="16:17" x14ac:dyDescent="0.3">
      <c r="P1984" s="99"/>
      <c r="Q1984" s="99"/>
    </row>
    <row r="1985" spans="16:17" x14ac:dyDescent="0.3">
      <c r="P1985" s="99"/>
      <c r="Q1985" s="99"/>
    </row>
    <row r="1986" spans="16:17" x14ac:dyDescent="0.3">
      <c r="P1986" s="99"/>
      <c r="Q1986" s="99"/>
    </row>
    <row r="1987" spans="16:17" x14ac:dyDescent="0.3">
      <c r="P1987" s="99"/>
      <c r="Q1987" s="99"/>
    </row>
    <row r="1988" spans="16:17" x14ac:dyDescent="0.3">
      <c r="P1988" s="99"/>
      <c r="Q1988" s="99"/>
    </row>
    <row r="1989" spans="16:17" x14ac:dyDescent="0.3">
      <c r="P1989" s="99"/>
      <c r="Q1989" s="99"/>
    </row>
    <row r="1990" spans="16:17" x14ac:dyDescent="0.3">
      <c r="P1990" s="99"/>
      <c r="Q1990" s="99"/>
    </row>
    <row r="1991" spans="16:17" x14ac:dyDescent="0.3">
      <c r="P1991" s="99"/>
      <c r="Q1991" s="99"/>
    </row>
    <row r="1992" spans="16:17" x14ac:dyDescent="0.3">
      <c r="P1992" s="99"/>
      <c r="Q1992" s="99"/>
    </row>
    <row r="1993" spans="16:17" x14ac:dyDescent="0.3">
      <c r="P1993" s="99"/>
      <c r="Q1993" s="99"/>
    </row>
    <row r="1994" spans="16:17" x14ac:dyDescent="0.3">
      <c r="P1994" s="99"/>
      <c r="Q1994" s="99"/>
    </row>
    <row r="1995" spans="16:17" x14ac:dyDescent="0.3">
      <c r="P1995" s="99"/>
      <c r="Q1995" s="99"/>
    </row>
    <row r="1996" spans="16:17" x14ac:dyDescent="0.3">
      <c r="P1996" s="99"/>
      <c r="Q1996" s="99"/>
    </row>
    <row r="1997" spans="16:17" x14ac:dyDescent="0.3">
      <c r="P1997" s="99"/>
      <c r="Q1997" s="99"/>
    </row>
    <row r="1998" spans="16:17" x14ac:dyDescent="0.3">
      <c r="P1998" s="99"/>
      <c r="Q1998" s="99"/>
    </row>
    <row r="1999" spans="16:17" x14ac:dyDescent="0.3">
      <c r="P1999" s="99"/>
      <c r="Q1999" s="99"/>
    </row>
    <row r="2000" spans="16:17" x14ac:dyDescent="0.3">
      <c r="P2000" s="99"/>
      <c r="Q2000" s="99"/>
    </row>
    <row r="2001" spans="16:17" x14ac:dyDescent="0.3">
      <c r="P2001" s="99"/>
      <c r="Q2001" s="99"/>
    </row>
    <row r="2002" spans="16:17" x14ac:dyDescent="0.3">
      <c r="P2002" s="99"/>
      <c r="Q2002" s="99"/>
    </row>
    <row r="2003" spans="16:17" x14ac:dyDescent="0.3">
      <c r="P2003" s="99"/>
      <c r="Q2003" s="99"/>
    </row>
    <row r="2004" spans="16:17" x14ac:dyDescent="0.3">
      <c r="P2004" s="99"/>
      <c r="Q2004" s="99"/>
    </row>
    <row r="2005" spans="16:17" x14ac:dyDescent="0.3">
      <c r="P2005" s="99"/>
      <c r="Q2005" s="99"/>
    </row>
    <row r="2006" spans="16:17" x14ac:dyDescent="0.3">
      <c r="P2006" s="99"/>
      <c r="Q2006" s="99"/>
    </row>
    <row r="2007" spans="16:17" x14ac:dyDescent="0.3">
      <c r="P2007" s="99"/>
      <c r="Q2007" s="99"/>
    </row>
    <row r="2008" spans="16:17" x14ac:dyDescent="0.3">
      <c r="P2008" s="99"/>
      <c r="Q2008" s="99"/>
    </row>
    <row r="2009" spans="16:17" x14ac:dyDescent="0.3">
      <c r="P2009" s="99"/>
      <c r="Q2009" s="99"/>
    </row>
    <row r="2010" spans="16:17" x14ac:dyDescent="0.3">
      <c r="P2010" s="99"/>
      <c r="Q2010" s="99"/>
    </row>
    <row r="2011" spans="16:17" x14ac:dyDescent="0.3">
      <c r="P2011" s="99"/>
      <c r="Q2011" s="99"/>
    </row>
    <row r="2012" spans="16:17" x14ac:dyDescent="0.3">
      <c r="P2012" s="99"/>
      <c r="Q2012" s="99"/>
    </row>
    <row r="2013" spans="16:17" x14ac:dyDescent="0.3">
      <c r="P2013" s="99"/>
      <c r="Q2013" s="99"/>
    </row>
    <row r="2014" spans="16:17" x14ac:dyDescent="0.3">
      <c r="P2014" s="99"/>
      <c r="Q2014" s="99"/>
    </row>
    <row r="2015" spans="16:17" x14ac:dyDescent="0.3">
      <c r="P2015" s="99"/>
      <c r="Q2015" s="99"/>
    </row>
    <row r="2016" spans="16:17" x14ac:dyDescent="0.3">
      <c r="P2016" s="99"/>
      <c r="Q2016" s="99"/>
    </row>
    <row r="2017" spans="16:17" x14ac:dyDescent="0.3">
      <c r="P2017" s="99"/>
      <c r="Q2017" s="99"/>
    </row>
    <row r="2018" spans="16:17" x14ac:dyDescent="0.3">
      <c r="P2018" s="99"/>
      <c r="Q2018" s="99"/>
    </row>
    <row r="2019" spans="16:17" x14ac:dyDescent="0.3">
      <c r="P2019" s="99"/>
      <c r="Q2019" s="99"/>
    </row>
    <row r="2020" spans="16:17" x14ac:dyDescent="0.3">
      <c r="P2020" s="99"/>
      <c r="Q2020" s="99"/>
    </row>
    <row r="2021" spans="16:17" x14ac:dyDescent="0.3">
      <c r="P2021" s="99"/>
      <c r="Q2021" s="99"/>
    </row>
    <row r="2022" spans="16:17" x14ac:dyDescent="0.3">
      <c r="P2022" s="99"/>
      <c r="Q2022" s="99"/>
    </row>
    <row r="2023" spans="16:17" x14ac:dyDescent="0.3">
      <c r="P2023" s="99"/>
      <c r="Q2023" s="99"/>
    </row>
    <row r="2024" spans="16:17" x14ac:dyDescent="0.3">
      <c r="P2024" s="99"/>
      <c r="Q2024" s="99"/>
    </row>
    <row r="2025" spans="16:17" x14ac:dyDescent="0.3">
      <c r="P2025" s="99"/>
      <c r="Q2025" s="99"/>
    </row>
    <row r="2026" spans="16:17" x14ac:dyDescent="0.3">
      <c r="P2026" s="99"/>
      <c r="Q2026" s="99"/>
    </row>
    <row r="2027" spans="16:17" x14ac:dyDescent="0.3">
      <c r="P2027" s="99"/>
      <c r="Q2027" s="99"/>
    </row>
    <row r="2028" spans="16:17" x14ac:dyDescent="0.3">
      <c r="P2028" s="99"/>
      <c r="Q2028" s="99"/>
    </row>
    <row r="2029" spans="16:17" x14ac:dyDescent="0.3">
      <c r="P2029" s="99"/>
      <c r="Q2029" s="99"/>
    </row>
    <row r="2030" spans="16:17" x14ac:dyDescent="0.3">
      <c r="P2030" s="99"/>
      <c r="Q2030" s="99"/>
    </row>
    <row r="2031" spans="16:17" x14ac:dyDescent="0.3">
      <c r="P2031" s="99"/>
      <c r="Q2031" s="99"/>
    </row>
    <row r="2032" spans="16:17" x14ac:dyDescent="0.3">
      <c r="P2032" s="99"/>
      <c r="Q2032" s="99"/>
    </row>
    <row r="2033" spans="16:17" x14ac:dyDescent="0.3">
      <c r="P2033" s="99"/>
      <c r="Q2033" s="99"/>
    </row>
    <row r="2034" spans="16:17" x14ac:dyDescent="0.3">
      <c r="P2034" s="99"/>
      <c r="Q2034" s="99"/>
    </row>
    <row r="2035" spans="16:17" x14ac:dyDescent="0.3">
      <c r="P2035" s="99"/>
      <c r="Q2035" s="99"/>
    </row>
    <row r="2036" spans="16:17" x14ac:dyDescent="0.3">
      <c r="P2036" s="99"/>
      <c r="Q2036" s="99"/>
    </row>
    <row r="2037" spans="16:17" x14ac:dyDescent="0.3">
      <c r="P2037" s="99"/>
      <c r="Q2037" s="99"/>
    </row>
    <row r="2038" spans="16:17" x14ac:dyDescent="0.3">
      <c r="P2038" s="99"/>
      <c r="Q2038" s="99"/>
    </row>
    <row r="2039" spans="16:17" x14ac:dyDescent="0.3">
      <c r="P2039" s="99"/>
      <c r="Q2039" s="99"/>
    </row>
    <row r="2040" spans="16:17" x14ac:dyDescent="0.3">
      <c r="P2040" s="99"/>
      <c r="Q2040" s="99"/>
    </row>
    <row r="2041" spans="16:17" x14ac:dyDescent="0.3">
      <c r="P2041" s="99"/>
      <c r="Q2041" s="99"/>
    </row>
    <row r="2042" spans="16:17" x14ac:dyDescent="0.3">
      <c r="P2042" s="99"/>
      <c r="Q2042" s="99"/>
    </row>
    <row r="2043" spans="16:17" x14ac:dyDescent="0.3">
      <c r="P2043" s="99"/>
      <c r="Q2043" s="99"/>
    </row>
    <row r="2044" spans="16:17" x14ac:dyDescent="0.3">
      <c r="P2044" s="99"/>
      <c r="Q2044" s="99"/>
    </row>
    <row r="2045" spans="16:17" x14ac:dyDescent="0.3">
      <c r="P2045" s="99"/>
      <c r="Q2045" s="99"/>
    </row>
    <row r="2046" spans="16:17" x14ac:dyDescent="0.3">
      <c r="P2046" s="99"/>
      <c r="Q2046" s="99"/>
    </row>
    <row r="2047" spans="16:17" x14ac:dyDescent="0.3">
      <c r="P2047" s="99"/>
      <c r="Q2047" s="99"/>
    </row>
    <row r="2048" spans="16:17" x14ac:dyDescent="0.3">
      <c r="P2048" s="99"/>
      <c r="Q2048" s="99"/>
    </row>
    <row r="2049" spans="16:17" x14ac:dyDescent="0.3">
      <c r="P2049" s="99"/>
      <c r="Q2049" s="99"/>
    </row>
    <row r="2050" spans="16:17" x14ac:dyDescent="0.3">
      <c r="P2050" s="99"/>
      <c r="Q2050" s="99"/>
    </row>
    <row r="2051" spans="16:17" x14ac:dyDescent="0.3">
      <c r="P2051" s="99"/>
      <c r="Q2051" s="99"/>
    </row>
    <row r="2052" spans="16:17" x14ac:dyDescent="0.3">
      <c r="P2052" s="99"/>
      <c r="Q2052" s="99"/>
    </row>
    <row r="2053" spans="16:17" x14ac:dyDescent="0.3">
      <c r="P2053" s="99"/>
      <c r="Q2053" s="99"/>
    </row>
    <row r="2054" spans="16:17" x14ac:dyDescent="0.3">
      <c r="P2054" s="99"/>
      <c r="Q2054" s="99"/>
    </row>
    <row r="2055" spans="16:17" x14ac:dyDescent="0.3">
      <c r="P2055" s="99"/>
      <c r="Q2055" s="99"/>
    </row>
    <row r="2056" spans="16:17" x14ac:dyDescent="0.3">
      <c r="P2056" s="99"/>
      <c r="Q2056" s="99"/>
    </row>
    <row r="2057" spans="16:17" x14ac:dyDescent="0.3">
      <c r="P2057" s="99"/>
      <c r="Q2057" s="99"/>
    </row>
    <row r="2058" spans="16:17" x14ac:dyDescent="0.3">
      <c r="P2058" s="99"/>
      <c r="Q2058" s="99"/>
    </row>
    <row r="2059" spans="16:17" x14ac:dyDescent="0.3">
      <c r="P2059" s="99"/>
      <c r="Q2059" s="99"/>
    </row>
    <row r="2060" spans="16:17" x14ac:dyDescent="0.3">
      <c r="P2060" s="99"/>
      <c r="Q2060" s="99"/>
    </row>
    <row r="2061" spans="16:17" x14ac:dyDescent="0.3">
      <c r="P2061" s="99"/>
      <c r="Q2061" s="99"/>
    </row>
    <row r="2062" spans="16:17" x14ac:dyDescent="0.3">
      <c r="P2062" s="99"/>
      <c r="Q2062" s="99"/>
    </row>
    <row r="2063" spans="16:17" x14ac:dyDescent="0.3">
      <c r="P2063" s="99"/>
      <c r="Q2063" s="99"/>
    </row>
    <row r="2064" spans="16:17" x14ac:dyDescent="0.3">
      <c r="P2064" s="99"/>
      <c r="Q2064" s="99"/>
    </row>
    <row r="2065" spans="16:17" x14ac:dyDescent="0.3">
      <c r="P2065" s="99"/>
      <c r="Q2065" s="99"/>
    </row>
    <row r="2066" spans="16:17" x14ac:dyDescent="0.3">
      <c r="P2066" s="99"/>
      <c r="Q2066" s="99"/>
    </row>
    <row r="2067" spans="16:17" x14ac:dyDescent="0.3">
      <c r="P2067" s="99"/>
      <c r="Q2067" s="99"/>
    </row>
    <row r="2068" spans="16:17" x14ac:dyDescent="0.3">
      <c r="P2068" s="99"/>
      <c r="Q2068" s="99"/>
    </row>
    <row r="2069" spans="16:17" x14ac:dyDescent="0.3">
      <c r="P2069" s="99"/>
      <c r="Q2069" s="99"/>
    </row>
    <row r="2070" spans="16:17" x14ac:dyDescent="0.3">
      <c r="P2070" s="99"/>
      <c r="Q2070" s="99"/>
    </row>
    <row r="2071" spans="16:17" x14ac:dyDescent="0.3">
      <c r="P2071" s="99"/>
      <c r="Q2071" s="99"/>
    </row>
    <row r="2072" spans="16:17" x14ac:dyDescent="0.3">
      <c r="P2072" s="99"/>
      <c r="Q2072" s="99"/>
    </row>
    <row r="2073" spans="16:17" x14ac:dyDescent="0.3">
      <c r="P2073" s="99"/>
      <c r="Q2073" s="99"/>
    </row>
    <row r="2074" spans="16:17" x14ac:dyDescent="0.3">
      <c r="P2074" s="99"/>
      <c r="Q2074" s="99"/>
    </row>
    <row r="2075" spans="16:17" x14ac:dyDescent="0.3">
      <c r="P2075" s="99"/>
      <c r="Q2075" s="99"/>
    </row>
    <row r="2076" spans="16:17" x14ac:dyDescent="0.3">
      <c r="P2076" s="99"/>
      <c r="Q2076" s="99"/>
    </row>
    <row r="2077" spans="16:17" x14ac:dyDescent="0.3">
      <c r="P2077" s="99"/>
      <c r="Q2077" s="99"/>
    </row>
    <row r="2078" spans="16:17" x14ac:dyDescent="0.3">
      <c r="P2078" s="99"/>
      <c r="Q2078" s="99"/>
    </row>
    <row r="2079" spans="16:17" x14ac:dyDescent="0.3">
      <c r="P2079" s="99"/>
      <c r="Q2079" s="99"/>
    </row>
    <row r="2080" spans="16:17" x14ac:dyDescent="0.3">
      <c r="P2080" s="99"/>
      <c r="Q2080" s="99"/>
    </row>
    <row r="2081" spans="16:17" x14ac:dyDescent="0.3">
      <c r="P2081" s="99"/>
      <c r="Q2081" s="99"/>
    </row>
    <row r="2082" spans="16:17" x14ac:dyDescent="0.3">
      <c r="P2082" s="99"/>
      <c r="Q2082" s="99"/>
    </row>
    <row r="2083" spans="16:17" x14ac:dyDescent="0.3">
      <c r="P2083" s="99"/>
      <c r="Q2083" s="99"/>
    </row>
    <row r="2084" spans="16:17" x14ac:dyDescent="0.3">
      <c r="P2084" s="99"/>
      <c r="Q2084" s="99"/>
    </row>
    <row r="2085" spans="16:17" x14ac:dyDescent="0.3">
      <c r="P2085" s="99"/>
      <c r="Q2085" s="99"/>
    </row>
    <row r="2086" spans="16:17" x14ac:dyDescent="0.3">
      <c r="P2086" s="99"/>
      <c r="Q2086" s="99"/>
    </row>
    <row r="2087" spans="16:17" x14ac:dyDescent="0.3">
      <c r="P2087" s="99"/>
      <c r="Q2087" s="99"/>
    </row>
    <row r="2088" spans="16:17" x14ac:dyDescent="0.3">
      <c r="P2088" s="99"/>
      <c r="Q2088" s="99"/>
    </row>
    <row r="2089" spans="16:17" x14ac:dyDescent="0.3">
      <c r="P2089" s="99"/>
      <c r="Q2089" s="99"/>
    </row>
    <row r="2090" spans="16:17" x14ac:dyDescent="0.3">
      <c r="P2090" s="99"/>
      <c r="Q2090" s="99"/>
    </row>
    <row r="2091" spans="16:17" x14ac:dyDescent="0.3">
      <c r="P2091" s="99"/>
      <c r="Q2091" s="99"/>
    </row>
    <row r="2092" spans="16:17" x14ac:dyDescent="0.3">
      <c r="P2092" s="99"/>
      <c r="Q2092" s="99"/>
    </row>
    <row r="2093" spans="16:17" x14ac:dyDescent="0.3">
      <c r="P2093" s="99"/>
      <c r="Q2093" s="99"/>
    </row>
    <row r="2094" spans="16:17" x14ac:dyDescent="0.3">
      <c r="P2094" s="99"/>
      <c r="Q2094" s="99"/>
    </row>
    <row r="2095" spans="16:17" x14ac:dyDescent="0.3">
      <c r="P2095" s="99"/>
      <c r="Q2095" s="99"/>
    </row>
    <row r="2096" spans="16:17" x14ac:dyDescent="0.3">
      <c r="P2096" s="99"/>
      <c r="Q2096" s="99"/>
    </row>
    <row r="2097" spans="16:17" x14ac:dyDescent="0.3">
      <c r="P2097" s="99"/>
      <c r="Q2097" s="99"/>
    </row>
    <row r="2098" spans="16:17" x14ac:dyDescent="0.3">
      <c r="P2098" s="99"/>
      <c r="Q2098" s="99"/>
    </row>
    <row r="2099" spans="16:17" x14ac:dyDescent="0.3">
      <c r="P2099" s="99"/>
      <c r="Q2099" s="99"/>
    </row>
    <row r="2100" spans="16:17" x14ac:dyDescent="0.3">
      <c r="P2100" s="99"/>
      <c r="Q2100" s="99"/>
    </row>
    <row r="2101" spans="16:17" x14ac:dyDescent="0.3">
      <c r="P2101" s="99"/>
      <c r="Q2101" s="99"/>
    </row>
    <row r="2102" spans="16:17" x14ac:dyDescent="0.3">
      <c r="P2102" s="99"/>
      <c r="Q2102" s="99"/>
    </row>
    <row r="2103" spans="16:17" x14ac:dyDescent="0.3">
      <c r="P2103" s="99"/>
      <c r="Q2103" s="99"/>
    </row>
    <row r="2104" spans="16:17" x14ac:dyDescent="0.3">
      <c r="P2104" s="99"/>
      <c r="Q2104" s="99"/>
    </row>
    <row r="2105" spans="16:17" x14ac:dyDescent="0.3">
      <c r="P2105" s="99"/>
      <c r="Q2105" s="99"/>
    </row>
    <row r="2106" spans="16:17" x14ac:dyDescent="0.3">
      <c r="P2106" s="99"/>
      <c r="Q2106" s="99"/>
    </row>
    <row r="2107" spans="16:17" x14ac:dyDescent="0.3">
      <c r="P2107" s="99"/>
      <c r="Q2107" s="99"/>
    </row>
    <row r="2108" spans="16:17" x14ac:dyDescent="0.3">
      <c r="P2108" s="99"/>
      <c r="Q2108" s="99"/>
    </row>
    <row r="2109" spans="16:17" x14ac:dyDescent="0.3">
      <c r="P2109" s="99"/>
      <c r="Q2109" s="99"/>
    </row>
    <row r="2110" spans="16:17" x14ac:dyDescent="0.3">
      <c r="P2110" s="99"/>
      <c r="Q2110" s="99"/>
    </row>
    <row r="2111" spans="16:17" x14ac:dyDescent="0.3">
      <c r="P2111" s="99"/>
      <c r="Q2111" s="99"/>
    </row>
    <row r="2112" spans="16:17" x14ac:dyDescent="0.3">
      <c r="P2112" s="99"/>
      <c r="Q2112" s="99"/>
    </row>
    <row r="2113" spans="16:17" x14ac:dyDescent="0.3">
      <c r="P2113" s="99"/>
      <c r="Q2113" s="99"/>
    </row>
    <row r="2114" spans="16:17" x14ac:dyDescent="0.3">
      <c r="P2114" s="99"/>
      <c r="Q2114" s="99"/>
    </row>
    <row r="2115" spans="16:17" x14ac:dyDescent="0.3">
      <c r="P2115" s="99"/>
      <c r="Q2115" s="99"/>
    </row>
    <row r="2116" spans="16:17" x14ac:dyDescent="0.3">
      <c r="P2116" s="99"/>
      <c r="Q2116" s="99"/>
    </row>
    <row r="2117" spans="16:17" x14ac:dyDescent="0.3">
      <c r="P2117" s="99"/>
      <c r="Q2117" s="99"/>
    </row>
    <row r="2118" spans="16:17" x14ac:dyDescent="0.3">
      <c r="P2118" s="99"/>
      <c r="Q2118" s="99"/>
    </row>
    <row r="2119" spans="16:17" x14ac:dyDescent="0.3">
      <c r="P2119" s="99"/>
      <c r="Q2119" s="99"/>
    </row>
    <row r="2120" spans="16:17" x14ac:dyDescent="0.3">
      <c r="P2120" s="99"/>
      <c r="Q2120" s="99"/>
    </row>
    <row r="2121" spans="16:17" x14ac:dyDescent="0.3">
      <c r="P2121" s="99"/>
      <c r="Q2121" s="99"/>
    </row>
    <row r="2122" spans="16:17" x14ac:dyDescent="0.3">
      <c r="P2122" s="99"/>
      <c r="Q2122" s="99"/>
    </row>
    <row r="2123" spans="16:17" x14ac:dyDescent="0.3">
      <c r="P2123" s="99"/>
      <c r="Q2123" s="99"/>
    </row>
    <row r="2124" spans="16:17" x14ac:dyDescent="0.3">
      <c r="P2124" s="99"/>
      <c r="Q2124" s="99"/>
    </row>
    <row r="2125" spans="16:17" x14ac:dyDescent="0.3">
      <c r="P2125" s="99"/>
      <c r="Q2125" s="99"/>
    </row>
    <row r="2126" spans="16:17" x14ac:dyDescent="0.3">
      <c r="P2126" s="99"/>
      <c r="Q2126" s="99"/>
    </row>
    <row r="2127" spans="16:17" x14ac:dyDescent="0.3">
      <c r="P2127" s="99"/>
      <c r="Q2127" s="99"/>
    </row>
    <row r="2128" spans="16:17" x14ac:dyDescent="0.3">
      <c r="P2128" s="99"/>
      <c r="Q2128" s="99"/>
    </row>
    <row r="2129" spans="16:17" x14ac:dyDescent="0.3">
      <c r="P2129" s="99"/>
      <c r="Q2129" s="99"/>
    </row>
    <row r="2130" spans="16:17" x14ac:dyDescent="0.3">
      <c r="P2130" s="99"/>
      <c r="Q2130" s="99"/>
    </row>
    <row r="2131" spans="16:17" x14ac:dyDescent="0.3">
      <c r="P2131" s="99"/>
      <c r="Q2131" s="99"/>
    </row>
    <row r="2132" spans="16:17" x14ac:dyDescent="0.3">
      <c r="P2132" s="99"/>
      <c r="Q2132" s="99"/>
    </row>
    <row r="2133" spans="16:17" x14ac:dyDescent="0.3">
      <c r="P2133" s="99"/>
      <c r="Q2133" s="99"/>
    </row>
    <row r="2134" spans="16:17" x14ac:dyDescent="0.3">
      <c r="P2134" s="99"/>
      <c r="Q2134" s="99"/>
    </row>
    <row r="2135" spans="16:17" x14ac:dyDescent="0.3">
      <c r="P2135" s="99"/>
      <c r="Q2135" s="99"/>
    </row>
    <row r="2136" spans="16:17" x14ac:dyDescent="0.3">
      <c r="P2136" s="99"/>
      <c r="Q2136" s="99"/>
    </row>
    <row r="2137" spans="16:17" x14ac:dyDescent="0.3">
      <c r="P2137" s="99"/>
      <c r="Q2137" s="99"/>
    </row>
    <row r="2138" spans="16:17" x14ac:dyDescent="0.3">
      <c r="P2138" s="99"/>
      <c r="Q2138" s="99"/>
    </row>
    <row r="2139" spans="16:17" x14ac:dyDescent="0.3">
      <c r="P2139" s="99"/>
      <c r="Q2139" s="99"/>
    </row>
    <row r="2140" spans="16:17" x14ac:dyDescent="0.3">
      <c r="P2140" s="99"/>
      <c r="Q2140" s="99"/>
    </row>
    <row r="2141" spans="16:17" x14ac:dyDescent="0.3">
      <c r="P2141" s="99"/>
      <c r="Q2141" s="99"/>
    </row>
    <row r="2142" spans="16:17" x14ac:dyDescent="0.3">
      <c r="P2142" s="99"/>
      <c r="Q2142" s="99"/>
    </row>
    <row r="2143" spans="16:17" x14ac:dyDescent="0.3">
      <c r="P2143" s="99"/>
      <c r="Q2143" s="99"/>
    </row>
    <row r="2144" spans="16:17" x14ac:dyDescent="0.3">
      <c r="P2144" s="99"/>
      <c r="Q2144" s="99"/>
    </row>
    <row r="2145" spans="16:17" x14ac:dyDescent="0.3">
      <c r="P2145" s="99"/>
      <c r="Q2145" s="99"/>
    </row>
    <row r="2146" spans="16:17" x14ac:dyDescent="0.3">
      <c r="P2146" s="99"/>
      <c r="Q2146" s="99"/>
    </row>
    <row r="2147" spans="16:17" x14ac:dyDescent="0.3">
      <c r="P2147" s="99"/>
      <c r="Q2147" s="99"/>
    </row>
    <row r="2148" spans="16:17" x14ac:dyDescent="0.3">
      <c r="P2148" s="99"/>
      <c r="Q2148" s="99"/>
    </row>
    <row r="2149" spans="16:17" x14ac:dyDescent="0.3">
      <c r="P2149" s="99"/>
      <c r="Q2149" s="99"/>
    </row>
    <row r="2150" spans="16:17" x14ac:dyDescent="0.3">
      <c r="P2150" s="99"/>
      <c r="Q2150" s="99"/>
    </row>
    <row r="2151" spans="16:17" x14ac:dyDescent="0.3">
      <c r="P2151" s="99"/>
      <c r="Q2151" s="99"/>
    </row>
    <row r="2152" spans="16:17" x14ac:dyDescent="0.3">
      <c r="P2152" s="99"/>
      <c r="Q2152" s="99"/>
    </row>
    <row r="2153" spans="16:17" x14ac:dyDescent="0.3">
      <c r="P2153" s="99"/>
      <c r="Q2153" s="99"/>
    </row>
    <row r="2154" spans="16:17" x14ac:dyDescent="0.3">
      <c r="P2154" s="99"/>
      <c r="Q2154" s="99"/>
    </row>
    <row r="2155" spans="16:17" x14ac:dyDescent="0.3">
      <c r="P2155" s="99"/>
      <c r="Q2155" s="99"/>
    </row>
    <row r="2156" spans="16:17" x14ac:dyDescent="0.3">
      <c r="P2156" s="99"/>
      <c r="Q2156" s="99"/>
    </row>
    <row r="2157" spans="16:17" x14ac:dyDescent="0.3">
      <c r="P2157" s="99"/>
      <c r="Q2157" s="99"/>
    </row>
    <row r="2158" spans="16:17" x14ac:dyDescent="0.3">
      <c r="P2158" s="99"/>
      <c r="Q2158" s="99"/>
    </row>
    <row r="2159" spans="16:17" x14ac:dyDescent="0.3">
      <c r="P2159" s="99"/>
      <c r="Q2159" s="99"/>
    </row>
    <row r="2160" spans="16:17" x14ac:dyDescent="0.3">
      <c r="P2160" s="99"/>
      <c r="Q2160" s="99"/>
    </row>
    <row r="2161" spans="16:17" x14ac:dyDescent="0.3">
      <c r="P2161" s="99"/>
      <c r="Q2161" s="99"/>
    </row>
    <row r="2162" spans="16:17" x14ac:dyDescent="0.3">
      <c r="P2162" s="99"/>
      <c r="Q2162" s="99"/>
    </row>
    <row r="2163" spans="16:17" x14ac:dyDescent="0.3">
      <c r="P2163" s="99"/>
      <c r="Q2163" s="99"/>
    </row>
    <row r="2164" spans="16:17" x14ac:dyDescent="0.3">
      <c r="P2164" s="99"/>
      <c r="Q2164" s="99"/>
    </row>
    <row r="2165" spans="16:17" x14ac:dyDescent="0.3">
      <c r="P2165" s="99"/>
      <c r="Q2165" s="99"/>
    </row>
    <row r="2166" spans="16:17" x14ac:dyDescent="0.3">
      <c r="P2166" s="99"/>
      <c r="Q2166" s="99"/>
    </row>
    <row r="2167" spans="16:17" x14ac:dyDescent="0.3">
      <c r="P2167" s="99"/>
      <c r="Q2167" s="99"/>
    </row>
    <row r="2168" spans="16:17" x14ac:dyDescent="0.3">
      <c r="P2168" s="99"/>
      <c r="Q2168" s="99"/>
    </row>
    <row r="2169" spans="16:17" x14ac:dyDescent="0.3">
      <c r="P2169" s="99"/>
      <c r="Q2169" s="99"/>
    </row>
    <row r="2170" spans="16:17" x14ac:dyDescent="0.3">
      <c r="P2170" s="99"/>
      <c r="Q2170" s="99"/>
    </row>
    <row r="2171" spans="16:17" x14ac:dyDescent="0.3">
      <c r="P2171" s="99"/>
      <c r="Q2171" s="99"/>
    </row>
    <row r="2172" spans="16:17" x14ac:dyDescent="0.3">
      <c r="P2172" s="99"/>
      <c r="Q2172" s="99"/>
    </row>
    <row r="2173" spans="16:17" x14ac:dyDescent="0.3">
      <c r="P2173" s="99"/>
      <c r="Q2173" s="99"/>
    </row>
    <row r="2174" spans="16:17" x14ac:dyDescent="0.3">
      <c r="P2174" s="99"/>
      <c r="Q2174" s="99"/>
    </row>
    <row r="2175" spans="16:17" x14ac:dyDescent="0.3">
      <c r="P2175" s="99"/>
      <c r="Q2175" s="99"/>
    </row>
    <row r="2176" spans="16:17" x14ac:dyDescent="0.3">
      <c r="P2176" s="99"/>
      <c r="Q2176" s="99"/>
    </row>
    <row r="2177" spans="16:17" x14ac:dyDescent="0.3">
      <c r="P2177" s="99"/>
      <c r="Q2177" s="99"/>
    </row>
    <row r="2178" spans="16:17" x14ac:dyDescent="0.3">
      <c r="P2178" s="99"/>
      <c r="Q2178" s="99"/>
    </row>
    <row r="2179" spans="16:17" x14ac:dyDescent="0.3">
      <c r="P2179" s="99"/>
      <c r="Q2179" s="99"/>
    </row>
    <row r="2180" spans="16:17" x14ac:dyDescent="0.3">
      <c r="P2180" s="99"/>
      <c r="Q2180" s="99"/>
    </row>
    <row r="2181" spans="16:17" x14ac:dyDescent="0.3">
      <c r="P2181" s="99"/>
      <c r="Q2181" s="99"/>
    </row>
    <row r="2182" spans="16:17" x14ac:dyDescent="0.3">
      <c r="P2182" s="99"/>
      <c r="Q2182" s="99"/>
    </row>
    <row r="2183" spans="16:17" x14ac:dyDescent="0.3">
      <c r="P2183" s="99"/>
      <c r="Q2183" s="99"/>
    </row>
    <row r="2184" spans="16:17" x14ac:dyDescent="0.3">
      <c r="P2184" s="99"/>
      <c r="Q2184" s="99"/>
    </row>
    <row r="2185" spans="16:17" x14ac:dyDescent="0.3">
      <c r="P2185" s="99"/>
      <c r="Q2185" s="99"/>
    </row>
    <row r="2186" spans="16:17" x14ac:dyDescent="0.3">
      <c r="P2186" s="99"/>
      <c r="Q2186" s="99"/>
    </row>
    <row r="2187" spans="16:17" x14ac:dyDescent="0.3">
      <c r="P2187" s="99"/>
      <c r="Q2187" s="99"/>
    </row>
    <row r="2188" spans="16:17" x14ac:dyDescent="0.3">
      <c r="P2188" s="99"/>
      <c r="Q2188" s="99"/>
    </row>
    <row r="2189" spans="16:17" x14ac:dyDescent="0.3">
      <c r="P2189" s="99"/>
      <c r="Q2189" s="99"/>
    </row>
    <row r="2190" spans="16:17" x14ac:dyDescent="0.3">
      <c r="P2190" s="99"/>
      <c r="Q2190" s="99"/>
    </row>
    <row r="2191" spans="16:17" x14ac:dyDescent="0.3">
      <c r="P2191" s="99"/>
      <c r="Q2191" s="99"/>
    </row>
    <row r="2192" spans="16:17" x14ac:dyDescent="0.3">
      <c r="P2192" s="99"/>
      <c r="Q2192" s="99"/>
    </row>
    <row r="2193" spans="16:17" x14ac:dyDescent="0.3">
      <c r="P2193" s="99"/>
      <c r="Q2193" s="99"/>
    </row>
    <row r="2194" spans="16:17" x14ac:dyDescent="0.3">
      <c r="P2194" s="99"/>
      <c r="Q2194" s="99"/>
    </row>
    <row r="2195" spans="16:17" x14ac:dyDescent="0.3">
      <c r="P2195" s="99"/>
      <c r="Q2195" s="99"/>
    </row>
    <row r="2196" spans="16:17" x14ac:dyDescent="0.3">
      <c r="P2196" s="99"/>
      <c r="Q2196" s="99"/>
    </row>
    <row r="2197" spans="16:17" x14ac:dyDescent="0.3">
      <c r="P2197" s="99"/>
      <c r="Q2197" s="99"/>
    </row>
    <row r="2198" spans="16:17" x14ac:dyDescent="0.3">
      <c r="P2198" s="99"/>
      <c r="Q2198" s="99"/>
    </row>
    <row r="2199" spans="16:17" x14ac:dyDescent="0.3">
      <c r="P2199" s="99"/>
      <c r="Q2199" s="99"/>
    </row>
    <row r="2200" spans="16:17" x14ac:dyDescent="0.3">
      <c r="P2200" s="99"/>
      <c r="Q2200" s="99"/>
    </row>
    <row r="2201" spans="16:17" x14ac:dyDescent="0.3">
      <c r="P2201" s="99"/>
      <c r="Q2201" s="99"/>
    </row>
    <row r="2202" spans="16:17" x14ac:dyDescent="0.3">
      <c r="P2202" s="99"/>
      <c r="Q2202" s="99"/>
    </row>
    <row r="2203" spans="16:17" x14ac:dyDescent="0.3">
      <c r="P2203" s="99"/>
      <c r="Q2203" s="99"/>
    </row>
    <row r="2204" spans="16:17" x14ac:dyDescent="0.3">
      <c r="P2204" s="99"/>
      <c r="Q2204" s="99"/>
    </row>
    <row r="2205" spans="16:17" x14ac:dyDescent="0.3">
      <c r="P2205" s="99"/>
      <c r="Q2205" s="99"/>
    </row>
    <row r="2206" spans="16:17" x14ac:dyDescent="0.3">
      <c r="P2206" s="99"/>
      <c r="Q2206" s="99"/>
    </row>
    <row r="2207" spans="16:17" x14ac:dyDescent="0.3">
      <c r="P2207" s="99"/>
      <c r="Q2207" s="99"/>
    </row>
    <row r="2208" spans="16:17" x14ac:dyDescent="0.3">
      <c r="P2208" s="99"/>
      <c r="Q2208" s="99"/>
    </row>
    <row r="2209" spans="16:17" x14ac:dyDescent="0.3">
      <c r="P2209" s="99"/>
      <c r="Q2209" s="99"/>
    </row>
    <row r="2210" spans="16:17" x14ac:dyDescent="0.3">
      <c r="P2210" s="99"/>
      <c r="Q2210" s="99"/>
    </row>
    <row r="2211" spans="16:17" x14ac:dyDescent="0.3">
      <c r="P2211" s="99"/>
      <c r="Q2211" s="99"/>
    </row>
    <row r="2212" spans="16:17" x14ac:dyDescent="0.3">
      <c r="P2212" s="99"/>
      <c r="Q2212" s="99"/>
    </row>
    <row r="2213" spans="16:17" x14ac:dyDescent="0.3">
      <c r="P2213" s="99"/>
      <c r="Q2213" s="99"/>
    </row>
    <row r="2214" spans="16:17" x14ac:dyDescent="0.3">
      <c r="P2214" s="99"/>
      <c r="Q2214" s="99"/>
    </row>
    <row r="2215" spans="16:17" x14ac:dyDescent="0.3">
      <c r="P2215" s="99"/>
      <c r="Q2215" s="99"/>
    </row>
    <row r="2216" spans="16:17" x14ac:dyDescent="0.3">
      <c r="P2216" s="99"/>
      <c r="Q2216" s="99"/>
    </row>
    <row r="2217" spans="16:17" x14ac:dyDescent="0.3">
      <c r="P2217" s="99"/>
      <c r="Q2217" s="99"/>
    </row>
    <row r="2218" spans="16:17" x14ac:dyDescent="0.3">
      <c r="P2218" s="99"/>
      <c r="Q2218" s="99"/>
    </row>
    <row r="2219" spans="16:17" x14ac:dyDescent="0.3">
      <c r="P2219" s="99"/>
      <c r="Q2219" s="99"/>
    </row>
    <row r="2220" spans="16:17" x14ac:dyDescent="0.3">
      <c r="P2220" s="99"/>
      <c r="Q2220" s="99"/>
    </row>
    <row r="2221" spans="16:17" x14ac:dyDescent="0.3">
      <c r="P2221" s="99"/>
      <c r="Q2221" s="99"/>
    </row>
    <row r="2222" spans="16:17" x14ac:dyDescent="0.3">
      <c r="P2222" s="99"/>
      <c r="Q2222" s="99"/>
    </row>
    <row r="2223" spans="16:17" x14ac:dyDescent="0.3">
      <c r="P2223" s="99"/>
      <c r="Q2223" s="99"/>
    </row>
    <row r="2224" spans="16:17" x14ac:dyDescent="0.3">
      <c r="P2224" s="99"/>
      <c r="Q2224" s="99"/>
    </row>
    <row r="2225" spans="16:17" x14ac:dyDescent="0.3">
      <c r="P2225" s="99"/>
      <c r="Q2225" s="99"/>
    </row>
    <row r="2226" spans="16:17" x14ac:dyDescent="0.3">
      <c r="P2226" s="99"/>
      <c r="Q2226" s="99"/>
    </row>
    <row r="2227" spans="16:17" x14ac:dyDescent="0.3">
      <c r="P2227" s="99"/>
      <c r="Q2227" s="99"/>
    </row>
    <row r="2228" spans="16:17" x14ac:dyDescent="0.3">
      <c r="P2228" s="99"/>
      <c r="Q2228" s="99"/>
    </row>
    <row r="2229" spans="16:17" x14ac:dyDescent="0.3">
      <c r="P2229" s="99"/>
      <c r="Q2229" s="99"/>
    </row>
    <row r="2230" spans="16:17" x14ac:dyDescent="0.3">
      <c r="P2230" s="99"/>
      <c r="Q2230" s="99"/>
    </row>
    <row r="2231" spans="16:17" x14ac:dyDescent="0.3">
      <c r="P2231" s="99"/>
      <c r="Q2231" s="99"/>
    </row>
    <row r="2232" spans="16:17" x14ac:dyDescent="0.3">
      <c r="P2232" s="99"/>
      <c r="Q2232" s="99"/>
    </row>
    <row r="2233" spans="16:17" x14ac:dyDescent="0.3">
      <c r="P2233" s="99"/>
      <c r="Q2233" s="99"/>
    </row>
    <row r="2234" spans="16:17" x14ac:dyDescent="0.3">
      <c r="P2234" s="99"/>
      <c r="Q2234" s="99"/>
    </row>
    <row r="2235" spans="16:17" x14ac:dyDescent="0.3">
      <c r="P2235" s="99"/>
      <c r="Q2235" s="99"/>
    </row>
    <row r="2236" spans="16:17" x14ac:dyDescent="0.3">
      <c r="P2236" s="99"/>
      <c r="Q2236" s="99"/>
    </row>
    <row r="2237" spans="16:17" x14ac:dyDescent="0.3">
      <c r="P2237" s="99"/>
      <c r="Q2237" s="99"/>
    </row>
    <row r="2238" spans="16:17" x14ac:dyDescent="0.3">
      <c r="P2238" s="99"/>
      <c r="Q2238" s="99"/>
    </row>
    <row r="2239" spans="16:17" x14ac:dyDescent="0.3">
      <c r="P2239" s="99"/>
      <c r="Q2239" s="99"/>
    </row>
    <row r="2240" spans="16:17" x14ac:dyDescent="0.3">
      <c r="P2240" s="99"/>
      <c r="Q2240" s="99"/>
    </row>
    <row r="2241" spans="16:17" x14ac:dyDescent="0.3">
      <c r="P2241" s="99"/>
      <c r="Q2241" s="99"/>
    </row>
    <row r="2242" spans="16:17" x14ac:dyDescent="0.3">
      <c r="P2242" s="99"/>
      <c r="Q2242" s="99"/>
    </row>
    <row r="2243" spans="16:17" x14ac:dyDescent="0.3">
      <c r="P2243" s="99"/>
      <c r="Q2243" s="99"/>
    </row>
    <row r="2244" spans="16:17" x14ac:dyDescent="0.3">
      <c r="P2244" s="99"/>
      <c r="Q2244" s="99"/>
    </row>
    <row r="2245" spans="16:17" x14ac:dyDescent="0.3">
      <c r="P2245" s="99"/>
      <c r="Q2245" s="99"/>
    </row>
    <row r="2246" spans="16:17" x14ac:dyDescent="0.3">
      <c r="P2246" s="99"/>
      <c r="Q2246" s="99"/>
    </row>
    <row r="2247" spans="16:17" x14ac:dyDescent="0.3">
      <c r="P2247" s="99"/>
      <c r="Q2247" s="99"/>
    </row>
    <row r="2248" spans="16:17" x14ac:dyDescent="0.3">
      <c r="P2248" s="99"/>
      <c r="Q2248" s="99"/>
    </row>
    <row r="2249" spans="16:17" x14ac:dyDescent="0.3">
      <c r="P2249" s="99"/>
      <c r="Q2249" s="99"/>
    </row>
    <row r="2250" spans="16:17" x14ac:dyDescent="0.3">
      <c r="P2250" s="99"/>
      <c r="Q2250" s="99"/>
    </row>
    <row r="2251" spans="16:17" x14ac:dyDescent="0.3">
      <c r="P2251" s="99"/>
      <c r="Q2251" s="99"/>
    </row>
    <row r="2252" spans="16:17" x14ac:dyDescent="0.3">
      <c r="P2252" s="99"/>
      <c r="Q2252" s="99"/>
    </row>
    <row r="2253" spans="16:17" x14ac:dyDescent="0.3">
      <c r="P2253" s="99"/>
      <c r="Q2253" s="99"/>
    </row>
    <row r="2254" spans="16:17" x14ac:dyDescent="0.3">
      <c r="P2254" s="99"/>
      <c r="Q2254" s="99"/>
    </row>
    <row r="2255" spans="16:17" x14ac:dyDescent="0.3">
      <c r="P2255" s="99"/>
      <c r="Q2255" s="99"/>
    </row>
    <row r="2256" spans="16:17" x14ac:dyDescent="0.3">
      <c r="P2256" s="99"/>
      <c r="Q2256" s="99"/>
    </row>
    <row r="2257" spans="16:17" x14ac:dyDescent="0.3">
      <c r="P2257" s="99"/>
      <c r="Q2257" s="99"/>
    </row>
    <row r="2258" spans="16:17" x14ac:dyDescent="0.3">
      <c r="P2258" s="99"/>
      <c r="Q2258" s="99"/>
    </row>
    <row r="2259" spans="16:17" x14ac:dyDescent="0.3">
      <c r="P2259" s="99"/>
      <c r="Q2259" s="99"/>
    </row>
    <row r="2260" spans="16:17" x14ac:dyDescent="0.3">
      <c r="P2260" s="99"/>
      <c r="Q2260" s="99"/>
    </row>
    <row r="2261" spans="16:17" x14ac:dyDescent="0.3">
      <c r="P2261" s="99"/>
      <c r="Q2261" s="99"/>
    </row>
    <row r="2262" spans="16:17" x14ac:dyDescent="0.3">
      <c r="P2262" s="99"/>
      <c r="Q2262" s="99"/>
    </row>
    <row r="2263" spans="16:17" x14ac:dyDescent="0.3">
      <c r="P2263" s="99"/>
      <c r="Q2263" s="99"/>
    </row>
    <row r="2264" spans="16:17" x14ac:dyDescent="0.3">
      <c r="P2264" s="99"/>
      <c r="Q2264" s="99"/>
    </row>
    <row r="2265" spans="16:17" x14ac:dyDescent="0.3">
      <c r="P2265" s="99"/>
      <c r="Q2265" s="99"/>
    </row>
    <row r="2266" spans="16:17" x14ac:dyDescent="0.3">
      <c r="P2266" s="99"/>
      <c r="Q2266" s="99"/>
    </row>
    <row r="2267" spans="16:17" x14ac:dyDescent="0.3">
      <c r="P2267" s="99"/>
      <c r="Q2267" s="99"/>
    </row>
    <row r="2268" spans="16:17" x14ac:dyDescent="0.3">
      <c r="P2268" s="99"/>
      <c r="Q2268" s="99"/>
    </row>
    <row r="2269" spans="16:17" x14ac:dyDescent="0.3">
      <c r="P2269" s="99"/>
      <c r="Q2269" s="99"/>
    </row>
    <row r="2270" spans="16:17" x14ac:dyDescent="0.3">
      <c r="P2270" s="99"/>
      <c r="Q2270" s="99"/>
    </row>
    <row r="2271" spans="16:17" x14ac:dyDescent="0.3">
      <c r="P2271" s="99"/>
      <c r="Q2271" s="99"/>
    </row>
    <row r="2272" spans="16:17" x14ac:dyDescent="0.3">
      <c r="P2272" s="99"/>
      <c r="Q2272" s="99"/>
    </row>
    <row r="2273" spans="16:17" x14ac:dyDescent="0.3">
      <c r="P2273" s="99"/>
      <c r="Q2273" s="99"/>
    </row>
    <row r="2274" spans="16:17" x14ac:dyDescent="0.3">
      <c r="P2274" s="99"/>
      <c r="Q2274" s="99"/>
    </row>
    <row r="2275" spans="16:17" x14ac:dyDescent="0.3">
      <c r="P2275" s="99"/>
      <c r="Q2275" s="99"/>
    </row>
    <row r="2276" spans="16:17" x14ac:dyDescent="0.3">
      <c r="P2276" s="99"/>
      <c r="Q2276" s="99"/>
    </row>
    <row r="2277" spans="16:17" x14ac:dyDescent="0.3">
      <c r="P2277" s="99"/>
      <c r="Q2277" s="99"/>
    </row>
    <row r="2278" spans="16:17" x14ac:dyDescent="0.3">
      <c r="P2278" s="99"/>
      <c r="Q2278" s="99"/>
    </row>
    <row r="2279" spans="16:17" x14ac:dyDescent="0.3">
      <c r="P2279" s="99"/>
      <c r="Q2279" s="99"/>
    </row>
    <row r="2280" spans="16:17" x14ac:dyDescent="0.3">
      <c r="P2280" s="99"/>
      <c r="Q2280" s="99"/>
    </row>
    <row r="2281" spans="16:17" x14ac:dyDescent="0.3">
      <c r="P2281" s="99"/>
      <c r="Q2281" s="99"/>
    </row>
    <row r="2282" spans="16:17" x14ac:dyDescent="0.3">
      <c r="P2282" s="99"/>
      <c r="Q2282" s="99"/>
    </row>
    <row r="2283" spans="16:17" x14ac:dyDescent="0.3">
      <c r="P2283" s="99"/>
      <c r="Q2283" s="99"/>
    </row>
    <row r="2284" spans="16:17" x14ac:dyDescent="0.3">
      <c r="P2284" s="99"/>
      <c r="Q2284" s="99"/>
    </row>
    <row r="2285" spans="16:17" x14ac:dyDescent="0.3">
      <c r="P2285" s="99"/>
      <c r="Q2285" s="99"/>
    </row>
    <row r="2286" spans="16:17" x14ac:dyDescent="0.3">
      <c r="P2286" s="99"/>
      <c r="Q2286" s="99"/>
    </row>
    <row r="2287" spans="16:17" x14ac:dyDescent="0.3">
      <c r="P2287" s="99"/>
      <c r="Q2287" s="99"/>
    </row>
    <row r="2288" spans="16:17" x14ac:dyDescent="0.3">
      <c r="P2288" s="99"/>
      <c r="Q2288" s="99"/>
    </row>
    <row r="2289" spans="16:17" x14ac:dyDescent="0.3">
      <c r="P2289" s="99"/>
      <c r="Q2289" s="99"/>
    </row>
    <row r="2290" spans="16:17" x14ac:dyDescent="0.3">
      <c r="P2290" s="99"/>
      <c r="Q2290" s="99"/>
    </row>
    <row r="2291" spans="16:17" x14ac:dyDescent="0.3">
      <c r="P2291" s="99"/>
      <c r="Q2291" s="99"/>
    </row>
    <row r="2292" spans="16:17" x14ac:dyDescent="0.3">
      <c r="P2292" s="99"/>
      <c r="Q2292" s="99"/>
    </row>
    <row r="2293" spans="16:17" x14ac:dyDescent="0.3">
      <c r="P2293" s="99"/>
      <c r="Q2293" s="99"/>
    </row>
    <row r="2294" spans="16:17" x14ac:dyDescent="0.3">
      <c r="P2294" s="99"/>
      <c r="Q2294" s="99"/>
    </row>
    <row r="2295" spans="16:17" x14ac:dyDescent="0.3">
      <c r="P2295" s="99"/>
      <c r="Q2295" s="99"/>
    </row>
    <row r="2296" spans="16:17" x14ac:dyDescent="0.3">
      <c r="P2296" s="99"/>
      <c r="Q2296" s="99"/>
    </row>
    <row r="2297" spans="16:17" x14ac:dyDescent="0.3">
      <c r="P2297" s="99"/>
      <c r="Q2297" s="99"/>
    </row>
    <row r="2298" spans="16:17" x14ac:dyDescent="0.3">
      <c r="P2298" s="99"/>
      <c r="Q2298" s="99"/>
    </row>
    <row r="2299" spans="16:17" x14ac:dyDescent="0.3">
      <c r="P2299" s="99"/>
      <c r="Q2299" s="99"/>
    </row>
    <row r="2300" spans="16:17" x14ac:dyDescent="0.3">
      <c r="P2300" s="99"/>
      <c r="Q2300" s="99"/>
    </row>
    <row r="2301" spans="16:17" x14ac:dyDescent="0.3">
      <c r="P2301" s="99"/>
      <c r="Q2301" s="99"/>
    </row>
    <row r="2302" spans="16:17" x14ac:dyDescent="0.3">
      <c r="P2302" s="99"/>
      <c r="Q2302" s="99"/>
    </row>
    <row r="2303" spans="16:17" x14ac:dyDescent="0.3">
      <c r="P2303" s="99"/>
      <c r="Q2303" s="99"/>
    </row>
    <row r="2304" spans="16:17" x14ac:dyDescent="0.3">
      <c r="P2304" s="99"/>
      <c r="Q2304" s="99"/>
    </row>
    <row r="2305" spans="16:17" x14ac:dyDescent="0.3">
      <c r="P2305" s="99"/>
      <c r="Q2305" s="99"/>
    </row>
    <row r="2306" spans="16:17" x14ac:dyDescent="0.3">
      <c r="P2306" s="99"/>
      <c r="Q2306" s="99"/>
    </row>
    <row r="2307" spans="16:17" x14ac:dyDescent="0.3">
      <c r="P2307" s="99"/>
      <c r="Q2307" s="99"/>
    </row>
    <row r="2308" spans="16:17" x14ac:dyDescent="0.3">
      <c r="P2308" s="99"/>
      <c r="Q2308" s="99"/>
    </row>
    <row r="2309" spans="16:17" x14ac:dyDescent="0.3">
      <c r="P2309" s="99"/>
      <c r="Q2309" s="99"/>
    </row>
    <row r="2310" spans="16:17" x14ac:dyDescent="0.3">
      <c r="P2310" s="99"/>
      <c r="Q2310" s="99"/>
    </row>
    <row r="2311" spans="16:17" x14ac:dyDescent="0.3">
      <c r="P2311" s="99"/>
      <c r="Q2311" s="99"/>
    </row>
    <row r="2312" spans="16:17" x14ac:dyDescent="0.3">
      <c r="P2312" s="99"/>
      <c r="Q2312" s="99"/>
    </row>
    <row r="2313" spans="16:17" x14ac:dyDescent="0.3">
      <c r="P2313" s="99"/>
      <c r="Q2313" s="99"/>
    </row>
    <row r="2314" spans="16:17" x14ac:dyDescent="0.3">
      <c r="P2314" s="99"/>
      <c r="Q2314" s="99"/>
    </row>
    <row r="2315" spans="16:17" x14ac:dyDescent="0.3">
      <c r="P2315" s="99"/>
      <c r="Q2315" s="99"/>
    </row>
    <row r="2316" spans="16:17" x14ac:dyDescent="0.3">
      <c r="P2316" s="99"/>
      <c r="Q2316" s="99"/>
    </row>
    <row r="2317" spans="16:17" x14ac:dyDescent="0.3">
      <c r="P2317" s="99"/>
      <c r="Q2317" s="99"/>
    </row>
    <row r="2318" spans="16:17" x14ac:dyDescent="0.3">
      <c r="P2318" s="99"/>
      <c r="Q2318" s="99"/>
    </row>
    <row r="2319" spans="16:17" x14ac:dyDescent="0.3">
      <c r="P2319" s="99"/>
      <c r="Q2319" s="99"/>
    </row>
    <row r="2320" spans="16:17" x14ac:dyDescent="0.3">
      <c r="P2320" s="99"/>
      <c r="Q2320" s="99"/>
    </row>
    <row r="2321" spans="16:17" x14ac:dyDescent="0.3">
      <c r="P2321" s="99"/>
      <c r="Q2321" s="99"/>
    </row>
    <row r="2322" spans="16:17" x14ac:dyDescent="0.3">
      <c r="P2322" s="99"/>
      <c r="Q2322" s="99"/>
    </row>
    <row r="2323" spans="16:17" x14ac:dyDescent="0.3">
      <c r="P2323" s="99"/>
      <c r="Q2323" s="99"/>
    </row>
    <row r="2324" spans="16:17" x14ac:dyDescent="0.3">
      <c r="P2324" s="99"/>
      <c r="Q2324" s="99"/>
    </row>
    <row r="2325" spans="16:17" x14ac:dyDescent="0.3">
      <c r="P2325" s="99"/>
      <c r="Q2325" s="99"/>
    </row>
    <row r="2326" spans="16:17" x14ac:dyDescent="0.3">
      <c r="P2326" s="99"/>
      <c r="Q2326" s="99"/>
    </row>
    <row r="2327" spans="16:17" x14ac:dyDescent="0.3">
      <c r="P2327" s="99"/>
      <c r="Q2327" s="99"/>
    </row>
    <row r="2328" spans="16:17" x14ac:dyDescent="0.3">
      <c r="P2328" s="99"/>
      <c r="Q2328" s="99"/>
    </row>
    <row r="2329" spans="16:17" x14ac:dyDescent="0.3">
      <c r="P2329" s="99"/>
      <c r="Q2329" s="99"/>
    </row>
    <row r="2330" spans="16:17" x14ac:dyDescent="0.3">
      <c r="P2330" s="99"/>
      <c r="Q2330" s="99"/>
    </row>
    <row r="2331" spans="16:17" x14ac:dyDescent="0.3">
      <c r="P2331" s="99"/>
      <c r="Q2331" s="99"/>
    </row>
    <row r="2332" spans="16:17" x14ac:dyDescent="0.3">
      <c r="P2332" s="99"/>
      <c r="Q2332" s="99"/>
    </row>
    <row r="2333" spans="16:17" x14ac:dyDescent="0.3">
      <c r="P2333" s="99"/>
      <c r="Q2333" s="99"/>
    </row>
    <row r="2334" spans="16:17" x14ac:dyDescent="0.3">
      <c r="P2334" s="99"/>
      <c r="Q2334" s="99"/>
    </row>
    <row r="2335" spans="16:17" x14ac:dyDescent="0.3">
      <c r="P2335" s="99"/>
      <c r="Q2335" s="99"/>
    </row>
    <row r="2336" spans="16:17" x14ac:dyDescent="0.3">
      <c r="P2336" s="99"/>
      <c r="Q2336" s="99"/>
    </row>
    <row r="2337" spans="16:17" x14ac:dyDescent="0.3">
      <c r="P2337" s="99"/>
      <c r="Q2337" s="99"/>
    </row>
    <row r="2338" spans="16:17" x14ac:dyDescent="0.3">
      <c r="P2338" s="99"/>
      <c r="Q2338" s="99"/>
    </row>
    <row r="2339" spans="16:17" x14ac:dyDescent="0.3">
      <c r="P2339" s="99"/>
      <c r="Q2339" s="99"/>
    </row>
    <row r="2340" spans="16:17" x14ac:dyDescent="0.3">
      <c r="P2340" s="99"/>
      <c r="Q2340" s="99"/>
    </row>
    <row r="2341" spans="16:17" x14ac:dyDescent="0.3">
      <c r="P2341" s="99"/>
      <c r="Q2341" s="99"/>
    </row>
    <row r="2342" spans="16:17" x14ac:dyDescent="0.3">
      <c r="P2342" s="99"/>
      <c r="Q2342" s="99"/>
    </row>
    <row r="2343" spans="16:17" x14ac:dyDescent="0.3">
      <c r="P2343" s="99"/>
      <c r="Q2343" s="99"/>
    </row>
    <row r="2344" spans="16:17" x14ac:dyDescent="0.3">
      <c r="P2344" s="99"/>
      <c r="Q2344" s="99"/>
    </row>
    <row r="2345" spans="16:17" x14ac:dyDescent="0.3">
      <c r="P2345" s="99"/>
      <c r="Q2345" s="99"/>
    </row>
    <row r="2346" spans="16:17" x14ac:dyDescent="0.3">
      <c r="P2346" s="99"/>
      <c r="Q2346" s="99"/>
    </row>
    <row r="2347" spans="16:17" x14ac:dyDescent="0.3">
      <c r="P2347" s="99"/>
      <c r="Q2347" s="99"/>
    </row>
    <row r="2348" spans="16:17" x14ac:dyDescent="0.3">
      <c r="P2348" s="99"/>
      <c r="Q2348" s="99"/>
    </row>
    <row r="2349" spans="16:17" x14ac:dyDescent="0.3">
      <c r="P2349" s="99"/>
      <c r="Q2349" s="99"/>
    </row>
    <row r="2350" spans="16:17" x14ac:dyDescent="0.3">
      <c r="P2350" s="99"/>
      <c r="Q2350" s="99"/>
    </row>
    <row r="2351" spans="16:17" x14ac:dyDescent="0.3">
      <c r="P2351" s="99"/>
      <c r="Q2351" s="99"/>
    </row>
    <row r="2352" spans="16:17" x14ac:dyDescent="0.3">
      <c r="P2352" s="99"/>
      <c r="Q2352" s="99"/>
    </row>
    <row r="2353" spans="16:17" x14ac:dyDescent="0.3">
      <c r="P2353" s="99"/>
      <c r="Q2353" s="99"/>
    </row>
    <row r="2354" spans="16:17" x14ac:dyDescent="0.3">
      <c r="P2354" s="99"/>
      <c r="Q2354" s="99"/>
    </row>
    <row r="2355" spans="16:17" x14ac:dyDescent="0.3">
      <c r="P2355" s="99"/>
      <c r="Q2355" s="99"/>
    </row>
    <row r="2356" spans="16:17" x14ac:dyDescent="0.3">
      <c r="P2356" s="99"/>
      <c r="Q2356" s="99"/>
    </row>
    <row r="2357" spans="16:17" x14ac:dyDescent="0.3">
      <c r="P2357" s="99"/>
      <c r="Q2357" s="99"/>
    </row>
    <row r="2358" spans="16:17" x14ac:dyDescent="0.3">
      <c r="P2358" s="99"/>
      <c r="Q2358" s="99"/>
    </row>
    <row r="2359" spans="16:17" x14ac:dyDescent="0.3">
      <c r="P2359" s="99"/>
      <c r="Q2359" s="99"/>
    </row>
    <row r="2360" spans="16:17" x14ac:dyDescent="0.3">
      <c r="P2360" s="99"/>
      <c r="Q2360" s="99"/>
    </row>
    <row r="2361" spans="16:17" x14ac:dyDescent="0.3">
      <c r="P2361" s="99"/>
      <c r="Q2361" s="99"/>
    </row>
    <row r="2362" spans="16:17" x14ac:dyDescent="0.3">
      <c r="P2362" s="99"/>
      <c r="Q2362" s="99"/>
    </row>
    <row r="2363" spans="16:17" x14ac:dyDescent="0.3">
      <c r="P2363" s="99"/>
      <c r="Q2363" s="99"/>
    </row>
    <row r="2364" spans="16:17" x14ac:dyDescent="0.3">
      <c r="P2364" s="99"/>
      <c r="Q2364" s="99"/>
    </row>
    <row r="2365" spans="16:17" x14ac:dyDescent="0.3">
      <c r="P2365" s="99"/>
      <c r="Q2365" s="99"/>
    </row>
    <row r="2366" spans="16:17" x14ac:dyDescent="0.3">
      <c r="P2366" s="99"/>
      <c r="Q2366" s="99"/>
    </row>
    <row r="2367" spans="16:17" x14ac:dyDescent="0.3">
      <c r="P2367" s="99"/>
      <c r="Q2367" s="99"/>
    </row>
    <row r="2368" spans="16:17" x14ac:dyDescent="0.3">
      <c r="P2368" s="99"/>
      <c r="Q2368" s="99"/>
    </row>
    <row r="2369" spans="16:17" x14ac:dyDescent="0.3">
      <c r="P2369" s="99"/>
      <c r="Q2369" s="99"/>
    </row>
    <row r="2370" spans="16:17" x14ac:dyDescent="0.3">
      <c r="P2370" s="99"/>
      <c r="Q2370" s="99"/>
    </row>
    <row r="2371" spans="16:17" x14ac:dyDescent="0.3">
      <c r="P2371" s="99"/>
      <c r="Q2371" s="99"/>
    </row>
    <row r="2372" spans="16:17" x14ac:dyDescent="0.3">
      <c r="P2372" s="99"/>
      <c r="Q2372" s="99"/>
    </row>
    <row r="2373" spans="16:17" x14ac:dyDescent="0.3">
      <c r="P2373" s="99"/>
      <c r="Q2373" s="99"/>
    </row>
    <row r="2374" spans="16:17" x14ac:dyDescent="0.3">
      <c r="P2374" s="99"/>
      <c r="Q2374" s="99"/>
    </row>
    <row r="2375" spans="16:17" x14ac:dyDescent="0.3">
      <c r="P2375" s="99"/>
      <c r="Q2375" s="99"/>
    </row>
    <row r="2376" spans="16:17" x14ac:dyDescent="0.3">
      <c r="P2376" s="99"/>
      <c r="Q2376" s="99"/>
    </row>
    <row r="2377" spans="16:17" x14ac:dyDescent="0.3">
      <c r="P2377" s="99"/>
      <c r="Q2377" s="99"/>
    </row>
    <row r="2378" spans="16:17" x14ac:dyDescent="0.3">
      <c r="P2378" s="99"/>
      <c r="Q2378" s="99"/>
    </row>
    <row r="2379" spans="16:17" x14ac:dyDescent="0.3">
      <c r="P2379" s="99"/>
      <c r="Q2379" s="99"/>
    </row>
    <row r="2380" spans="16:17" x14ac:dyDescent="0.3">
      <c r="P2380" s="99"/>
      <c r="Q2380" s="99"/>
    </row>
    <row r="2381" spans="16:17" x14ac:dyDescent="0.3">
      <c r="P2381" s="99"/>
      <c r="Q2381" s="99"/>
    </row>
    <row r="2382" spans="16:17" x14ac:dyDescent="0.3">
      <c r="P2382" s="99"/>
      <c r="Q2382" s="99"/>
    </row>
    <row r="2383" spans="16:17" x14ac:dyDescent="0.3">
      <c r="P2383" s="99"/>
      <c r="Q2383" s="99"/>
    </row>
    <row r="2384" spans="16:17" x14ac:dyDescent="0.3">
      <c r="P2384" s="99"/>
      <c r="Q2384" s="99"/>
    </row>
    <row r="2385" spans="16:17" x14ac:dyDescent="0.3">
      <c r="P2385" s="99"/>
      <c r="Q2385" s="99"/>
    </row>
    <row r="2386" spans="16:17" x14ac:dyDescent="0.3">
      <c r="P2386" s="99"/>
      <c r="Q2386" s="99"/>
    </row>
    <row r="2387" spans="16:17" x14ac:dyDescent="0.3">
      <c r="P2387" s="99"/>
      <c r="Q2387" s="99"/>
    </row>
    <row r="2388" spans="16:17" x14ac:dyDescent="0.3">
      <c r="P2388" s="99"/>
      <c r="Q2388" s="99"/>
    </row>
    <row r="2389" spans="16:17" x14ac:dyDescent="0.3">
      <c r="P2389" s="99"/>
      <c r="Q2389" s="99"/>
    </row>
    <row r="2390" spans="16:17" x14ac:dyDescent="0.3">
      <c r="P2390" s="99"/>
      <c r="Q2390" s="99"/>
    </row>
    <row r="2391" spans="16:17" x14ac:dyDescent="0.3">
      <c r="P2391" s="99"/>
      <c r="Q2391" s="99"/>
    </row>
    <row r="2392" spans="16:17" x14ac:dyDescent="0.3">
      <c r="P2392" s="99"/>
      <c r="Q2392" s="99"/>
    </row>
    <row r="2393" spans="16:17" x14ac:dyDescent="0.3">
      <c r="P2393" s="99"/>
      <c r="Q2393" s="99"/>
    </row>
    <row r="2394" spans="16:17" x14ac:dyDescent="0.3">
      <c r="P2394" s="99"/>
      <c r="Q2394" s="99"/>
    </row>
    <row r="2395" spans="16:17" x14ac:dyDescent="0.3">
      <c r="P2395" s="99"/>
      <c r="Q2395" s="99"/>
    </row>
    <row r="2396" spans="16:17" x14ac:dyDescent="0.3">
      <c r="P2396" s="99"/>
      <c r="Q2396" s="99"/>
    </row>
    <row r="2397" spans="16:17" x14ac:dyDescent="0.3">
      <c r="P2397" s="99"/>
      <c r="Q2397" s="99"/>
    </row>
    <row r="2398" spans="16:17" x14ac:dyDescent="0.3">
      <c r="P2398" s="99"/>
      <c r="Q2398" s="99"/>
    </row>
    <row r="2399" spans="16:17" x14ac:dyDescent="0.3">
      <c r="P2399" s="99"/>
      <c r="Q2399" s="99"/>
    </row>
    <row r="2400" spans="16:17" x14ac:dyDescent="0.3">
      <c r="P2400" s="99"/>
      <c r="Q2400" s="99"/>
    </row>
    <row r="2401" spans="16:17" x14ac:dyDescent="0.3">
      <c r="P2401" s="99"/>
      <c r="Q2401" s="99"/>
    </row>
    <row r="2402" spans="16:17" x14ac:dyDescent="0.3">
      <c r="P2402" s="99"/>
      <c r="Q2402" s="99"/>
    </row>
    <row r="2403" spans="16:17" x14ac:dyDescent="0.3">
      <c r="P2403" s="99"/>
      <c r="Q2403" s="99"/>
    </row>
    <row r="2404" spans="16:17" x14ac:dyDescent="0.3">
      <c r="P2404" s="99"/>
      <c r="Q2404" s="99"/>
    </row>
    <row r="2405" spans="16:17" x14ac:dyDescent="0.3">
      <c r="P2405" s="99"/>
      <c r="Q2405" s="99"/>
    </row>
    <row r="2406" spans="16:17" x14ac:dyDescent="0.3">
      <c r="P2406" s="99"/>
      <c r="Q2406" s="99"/>
    </row>
    <row r="2407" spans="16:17" x14ac:dyDescent="0.3">
      <c r="P2407" s="99"/>
      <c r="Q2407" s="99"/>
    </row>
    <row r="2408" spans="16:17" x14ac:dyDescent="0.3">
      <c r="P2408" s="99"/>
      <c r="Q2408" s="99"/>
    </row>
    <row r="2409" spans="16:17" x14ac:dyDescent="0.3">
      <c r="P2409" s="99"/>
      <c r="Q2409" s="99"/>
    </row>
    <row r="2410" spans="16:17" x14ac:dyDescent="0.3">
      <c r="P2410" s="99"/>
      <c r="Q2410" s="99"/>
    </row>
    <row r="2411" spans="16:17" x14ac:dyDescent="0.3">
      <c r="P2411" s="99"/>
      <c r="Q2411" s="99"/>
    </row>
    <row r="2412" spans="16:17" x14ac:dyDescent="0.3">
      <c r="P2412" s="99"/>
      <c r="Q2412" s="99"/>
    </row>
    <row r="2413" spans="16:17" x14ac:dyDescent="0.3">
      <c r="P2413" s="99"/>
      <c r="Q2413" s="99"/>
    </row>
    <row r="2414" spans="16:17" x14ac:dyDescent="0.3">
      <c r="P2414" s="99"/>
      <c r="Q2414" s="99"/>
    </row>
    <row r="2415" spans="16:17" x14ac:dyDescent="0.3">
      <c r="P2415" s="99"/>
      <c r="Q2415" s="99"/>
    </row>
    <row r="2416" spans="16:17" x14ac:dyDescent="0.3">
      <c r="P2416" s="99"/>
      <c r="Q2416" s="99"/>
    </row>
    <row r="2417" spans="16:17" x14ac:dyDescent="0.3">
      <c r="P2417" s="99"/>
      <c r="Q2417" s="99"/>
    </row>
    <row r="2418" spans="16:17" x14ac:dyDescent="0.3">
      <c r="P2418" s="99"/>
      <c r="Q2418" s="99"/>
    </row>
    <row r="2419" spans="16:17" x14ac:dyDescent="0.3">
      <c r="P2419" s="99"/>
      <c r="Q2419" s="99"/>
    </row>
    <row r="2420" spans="16:17" x14ac:dyDescent="0.3">
      <c r="P2420" s="99"/>
      <c r="Q2420" s="99"/>
    </row>
    <row r="2421" spans="16:17" x14ac:dyDescent="0.3">
      <c r="P2421" s="99"/>
      <c r="Q2421" s="99"/>
    </row>
    <row r="2422" spans="16:17" x14ac:dyDescent="0.3">
      <c r="P2422" s="99"/>
      <c r="Q2422" s="99"/>
    </row>
    <row r="2423" spans="16:17" x14ac:dyDescent="0.3">
      <c r="P2423" s="99"/>
      <c r="Q2423" s="99"/>
    </row>
    <row r="2424" spans="16:17" x14ac:dyDescent="0.3">
      <c r="P2424" s="99"/>
      <c r="Q2424" s="99"/>
    </row>
    <row r="2425" spans="16:17" x14ac:dyDescent="0.3">
      <c r="P2425" s="99"/>
      <c r="Q2425" s="99"/>
    </row>
    <row r="2426" spans="16:17" x14ac:dyDescent="0.3">
      <c r="P2426" s="99"/>
      <c r="Q2426" s="99"/>
    </row>
    <row r="2427" spans="16:17" x14ac:dyDescent="0.3">
      <c r="P2427" s="99"/>
      <c r="Q2427" s="99"/>
    </row>
    <row r="2428" spans="16:17" x14ac:dyDescent="0.3">
      <c r="P2428" s="99"/>
      <c r="Q2428" s="99"/>
    </row>
    <row r="2429" spans="16:17" x14ac:dyDescent="0.3">
      <c r="P2429" s="99"/>
      <c r="Q2429" s="99"/>
    </row>
    <row r="2430" spans="16:17" x14ac:dyDescent="0.3">
      <c r="P2430" s="99"/>
      <c r="Q2430" s="99"/>
    </row>
    <row r="2431" spans="16:17" x14ac:dyDescent="0.3">
      <c r="P2431" s="99"/>
      <c r="Q2431" s="99"/>
    </row>
    <row r="2432" spans="16:17" x14ac:dyDescent="0.3">
      <c r="P2432" s="99"/>
      <c r="Q2432" s="99"/>
    </row>
    <row r="2433" spans="16:17" x14ac:dyDescent="0.3">
      <c r="P2433" s="99"/>
      <c r="Q2433" s="99"/>
    </row>
    <row r="2434" spans="16:17" x14ac:dyDescent="0.3">
      <c r="P2434" s="99"/>
      <c r="Q2434" s="99"/>
    </row>
    <row r="2435" spans="16:17" x14ac:dyDescent="0.3">
      <c r="P2435" s="99"/>
      <c r="Q2435" s="99"/>
    </row>
    <row r="2436" spans="16:17" x14ac:dyDescent="0.3">
      <c r="P2436" s="99"/>
      <c r="Q2436" s="99"/>
    </row>
    <row r="2437" spans="16:17" x14ac:dyDescent="0.3">
      <c r="P2437" s="99"/>
      <c r="Q2437" s="99"/>
    </row>
    <row r="2438" spans="16:17" x14ac:dyDescent="0.3">
      <c r="P2438" s="99"/>
      <c r="Q2438" s="99"/>
    </row>
    <row r="2439" spans="16:17" x14ac:dyDescent="0.3">
      <c r="P2439" s="99"/>
      <c r="Q2439" s="99"/>
    </row>
    <row r="2440" spans="16:17" x14ac:dyDescent="0.3">
      <c r="P2440" s="99"/>
      <c r="Q2440" s="99"/>
    </row>
    <row r="2441" spans="16:17" x14ac:dyDescent="0.3">
      <c r="P2441" s="99"/>
      <c r="Q2441" s="99"/>
    </row>
    <row r="2442" spans="16:17" x14ac:dyDescent="0.3">
      <c r="P2442" s="99"/>
      <c r="Q2442" s="99"/>
    </row>
    <row r="2443" spans="16:17" x14ac:dyDescent="0.3">
      <c r="P2443" s="99"/>
      <c r="Q2443" s="99"/>
    </row>
    <row r="2444" spans="16:17" x14ac:dyDescent="0.3">
      <c r="P2444" s="99"/>
      <c r="Q2444" s="99"/>
    </row>
    <row r="2445" spans="16:17" x14ac:dyDescent="0.3">
      <c r="P2445" s="99"/>
      <c r="Q2445" s="99"/>
    </row>
    <row r="2446" spans="16:17" x14ac:dyDescent="0.3">
      <c r="P2446" s="99"/>
      <c r="Q2446" s="99"/>
    </row>
    <row r="2447" spans="16:17" x14ac:dyDescent="0.3">
      <c r="P2447" s="99"/>
      <c r="Q2447" s="99"/>
    </row>
    <row r="2448" spans="16:17" x14ac:dyDescent="0.3">
      <c r="P2448" s="99"/>
      <c r="Q2448" s="99"/>
    </row>
    <row r="2449" spans="16:17" x14ac:dyDescent="0.3">
      <c r="P2449" s="99"/>
      <c r="Q2449" s="99"/>
    </row>
    <row r="2450" spans="16:17" x14ac:dyDescent="0.3">
      <c r="P2450" s="99"/>
      <c r="Q2450" s="99"/>
    </row>
    <row r="2451" spans="16:17" x14ac:dyDescent="0.3">
      <c r="P2451" s="99"/>
      <c r="Q2451" s="99"/>
    </row>
    <row r="2452" spans="16:17" x14ac:dyDescent="0.3">
      <c r="P2452" s="99"/>
      <c r="Q2452" s="99"/>
    </row>
    <row r="2453" spans="16:17" x14ac:dyDescent="0.3">
      <c r="P2453" s="99"/>
      <c r="Q2453" s="99"/>
    </row>
    <row r="2454" spans="16:17" x14ac:dyDescent="0.3">
      <c r="P2454" s="99"/>
      <c r="Q2454" s="99"/>
    </row>
    <row r="2455" spans="16:17" x14ac:dyDescent="0.3">
      <c r="P2455" s="99"/>
      <c r="Q2455" s="99"/>
    </row>
    <row r="2456" spans="16:17" x14ac:dyDescent="0.3">
      <c r="P2456" s="99"/>
      <c r="Q2456" s="99"/>
    </row>
    <row r="2457" spans="16:17" x14ac:dyDescent="0.3">
      <c r="P2457" s="99"/>
      <c r="Q2457" s="99"/>
    </row>
    <row r="2458" spans="16:17" x14ac:dyDescent="0.3">
      <c r="P2458" s="99"/>
      <c r="Q2458" s="99"/>
    </row>
    <row r="2459" spans="16:17" x14ac:dyDescent="0.3">
      <c r="P2459" s="99"/>
      <c r="Q2459" s="99"/>
    </row>
    <row r="2460" spans="16:17" x14ac:dyDescent="0.3">
      <c r="P2460" s="99"/>
      <c r="Q2460" s="99"/>
    </row>
    <row r="2461" spans="16:17" x14ac:dyDescent="0.3">
      <c r="P2461" s="99"/>
      <c r="Q2461" s="99"/>
    </row>
    <row r="2462" spans="16:17" x14ac:dyDescent="0.3">
      <c r="P2462" s="99"/>
      <c r="Q2462" s="99"/>
    </row>
    <row r="2463" spans="16:17" x14ac:dyDescent="0.3">
      <c r="P2463" s="99"/>
      <c r="Q2463" s="99"/>
    </row>
    <row r="2464" spans="16:17" x14ac:dyDescent="0.3">
      <c r="P2464" s="99"/>
      <c r="Q2464" s="99"/>
    </row>
    <row r="2465" spans="16:17" x14ac:dyDescent="0.3">
      <c r="P2465" s="99"/>
      <c r="Q2465" s="99"/>
    </row>
    <row r="2466" spans="16:17" x14ac:dyDescent="0.3">
      <c r="P2466" s="99"/>
      <c r="Q2466" s="99"/>
    </row>
    <row r="2467" spans="16:17" x14ac:dyDescent="0.3">
      <c r="P2467" s="99"/>
      <c r="Q2467" s="99"/>
    </row>
    <row r="2468" spans="16:17" x14ac:dyDescent="0.3">
      <c r="P2468" s="99"/>
      <c r="Q2468" s="99"/>
    </row>
    <row r="2469" spans="16:17" x14ac:dyDescent="0.3">
      <c r="P2469" s="99"/>
      <c r="Q2469" s="99"/>
    </row>
    <row r="2470" spans="16:17" x14ac:dyDescent="0.3">
      <c r="P2470" s="99"/>
      <c r="Q2470" s="99"/>
    </row>
    <row r="2471" spans="16:17" x14ac:dyDescent="0.3">
      <c r="P2471" s="99"/>
      <c r="Q2471" s="99"/>
    </row>
    <row r="2472" spans="16:17" x14ac:dyDescent="0.3">
      <c r="P2472" s="99"/>
      <c r="Q2472" s="99"/>
    </row>
    <row r="2473" spans="16:17" x14ac:dyDescent="0.3">
      <c r="P2473" s="99"/>
      <c r="Q2473" s="99"/>
    </row>
    <row r="2474" spans="16:17" x14ac:dyDescent="0.3">
      <c r="P2474" s="99"/>
      <c r="Q2474" s="99"/>
    </row>
    <row r="2475" spans="16:17" x14ac:dyDescent="0.3">
      <c r="P2475" s="99"/>
      <c r="Q2475" s="99"/>
    </row>
    <row r="2476" spans="16:17" x14ac:dyDescent="0.3">
      <c r="P2476" s="99"/>
      <c r="Q2476" s="99"/>
    </row>
    <row r="2477" spans="16:17" x14ac:dyDescent="0.3">
      <c r="P2477" s="99"/>
      <c r="Q2477" s="99"/>
    </row>
    <row r="2478" spans="16:17" x14ac:dyDescent="0.3">
      <c r="P2478" s="99"/>
      <c r="Q2478" s="99"/>
    </row>
    <row r="2479" spans="16:17" x14ac:dyDescent="0.3">
      <c r="P2479" s="99"/>
      <c r="Q2479" s="99"/>
    </row>
    <row r="2480" spans="16:17" x14ac:dyDescent="0.3">
      <c r="P2480" s="99"/>
      <c r="Q2480" s="99"/>
    </row>
    <row r="2481" spans="16:17" x14ac:dyDescent="0.3">
      <c r="P2481" s="99"/>
      <c r="Q2481" s="99"/>
    </row>
    <row r="2482" spans="16:17" x14ac:dyDescent="0.3">
      <c r="P2482" s="99"/>
      <c r="Q2482" s="99"/>
    </row>
    <row r="2483" spans="16:17" x14ac:dyDescent="0.3">
      <c r="P2483" s="99"/>
      <c r="Q2483" s="99"/>
    </row>
    <row r="2484" spans="16:17" x14ac:dyDescent="0.3">
      <c r="P2484" s="99"/>
      <c r="Q2484" s="99"/>
    </row>
    <row r="2485" spans="16:17" x14ac:dyDescent="0.3">
      <c r="P2485" s="99"/>
      <c r="Q2485" s="99"/>
    </row>
    <row r="2486" spans="16:17" x14ac:dyDescent="0.3">
      <c r="P2486" s="99"/>
      <c r="Q2486" s="99"/>
    </row>
    <row r="2487" spans="16:17" x14ac:dyDescent="0.3">
      <c r="P2487" s="99"/>
      <c r="Q2487" s="99"/>
    </row>
    <row r="2488" spans="16:17" x14ac:dyDescent="0.3">
      <c r="P2488" s="99"/>
      <c r="Q2488" s="99"/>
    </row>
    <row r="2489" spans="16:17" x14ac:dyDescent="0.3">
      <c r="P2489" s="99"/>
      <c r="Q2489" s="99"/>
    </row>
    <row r="2490" spans="16:17" x14ac:dyDescent="0.3">
      <c r="P2490" s="99"/>
      <c r="Q2490" s="99"/>
    </row>
    <row r="2491" spans="16:17" x14ac:dyDescent="0.3">
      <c r="P2491" s="99"/>
      <c r="Q2491" s="99"/>
    </row>
    <row r="2492" spans="16:17" x14ac:dyDescent="0.3">
      <c r="P2492" s="99"/>
      <c r="Q2492" s="99"/>
    </row>
    <row r="2493" spans="16:17" x14ac:dyDescent="0.3">
      <c r="P2493" s="99"/>
      <c r="Q2493" s="99"/>
    </row>
    <row r="2494" spans="16:17" x14ac:dyDescent="0.3">
      <c r="P2494" s="99"/>
      <c r="Q2494" s="99"/>
    </row>
    <row r="2495" spans="16:17" x14ac:dyDescent="0.3">
      <c r="P2495" s="99"/>
      <c r="Q2495" s="99"/>
    </row>
    <row r="2496" spans="16:17" x14ac:dyDescent="0.3">
      <c r="P2496" s="99"/>
      <c r="Q2496" s="99"/>
    </row>
    <row r="2497" spans="16:17" x14ac:dyDescent="0.3">
      <c r="P2497" s="99"/>
      <c r="Q2497" s="99"/>
    </row>
    <row r="2498" spans="16:17" x14ac:dyDescent="0.3">
      <c r="P2498" s="99"/>
      <c r="Q2498" s="99"/>
    </row>
    <row r="2499" spans="16:17" x14ac:dyDescent="0.3">
      <c r="P2499" s="99"/>
      <c r="Q2499" s="99"/>
    </row>
    <row r="2500" spans="16:17" x14ac:dyDescent="0.3">
      <c r="P2500" s="99"/>
      <c r="Q2500" s="99"/>
    </row>
    <row r="2501" spans="16:17" x14ac:dyDescent="0.3">
      <c r="P2501" s="99"/>
      <c r="Q2501" s="99"/>
    </row>
    <row r="2502" spans="16:17" x14ac:dyDescent="0.3">
      <c r="P2502" s="99"/>
      <c r="Q2502" s="99"/>
    </row>
    <row r="2503" spans="16:17" x14ac:dyDescent="0.3">
      <c r="P2503" s="99"/>
      <c r="Q2503" s="99"/>
    </row>
    <row r="2504" spans="16:17" x14ac:dyDescent="0.3">
      <c r="P2504" s="99"/>
      <c r="Q2504" s="99"/>
    </row>
    <row r="2505" spans="16:17" x14ac:dyDescent="0.3">
      <c r="P2505" s="99"/>
      <c r="Q2505" s="99"/>
    </row>
    <row r="2506" spans="16:17" x14ac:dyDescent="0.3">
      <c r="P2506" s="99"/>
      <c r="Q2506" s="99"/>
    </row>
    <row r="2507" spans="16:17" x14ac:dyDescent="0.3">
      <c r="P2507" s="99"/>
      <c r="Q2507" s="99"/>
    </row>
    <row r="2508" spans="16:17" x14ac:dyDescent="0.3">
      <c r="P2508" s="99"/>
      <c r="Q2508" s="99"/>
    </row>
    <row r="2509" spans="16:17" x14ac:dyDescent="0.3">
      <c r="P2509" s="99"/>
      <c r="Q2509" s="99"/>
    </row>
    <row r="2510" spans="16:17" x14ac:dyDescent="0.3">
      <c r="P2510" s="99"/>
      <c r="Q2510" s="99"/>
    </row>
    <row r="2511" spans="16:17" x14ac:dyDescent="0.3">
      <c r="P2511" s="99"/>
      <c r="Q2511" s="99"/>
    </row>
    <row r="2512" spans="16:17" x14ac:dyDescent="0.3">
      <c r="P2512" s="99"/>
      <c r="Q2512" s="99"/>
    </row>
    <row r="2513" spans="16:17" x14ac:dyDescent="0.3">
      <c r="P2513" s="99"/>
      <c r="Q2513" s="99"/>
    </row>
    <row r="2514" spans="16:17" x14ac:dyDescent="0.3">
      <c r="P2514" s="99"/>
      <c r="Q2514" s="99"/>
    </row>
    <row r="2515" spans="16:17" x14ac:dyDescent="0.3">
      <c r="P2515" s="99"/>
      <c r="Q2515" s="99"/>
    </row>
    <row r="2516" spans="16:17" x14ac:dyDescent="0.3">
      <c r="P2516" s="99"/>
      <c r="Q2516" s="99"/>
    </row>
    <row r="2517" spans="16:17" x14ac:dyDescent="0.3">
      <c r="P2517" s="99"/>
      <c r="Q2517" s="99"/>
    </row>
    <row r="2518" spans="16:17" x14ac:dyDescent="0.3">
      <c r="P2518" s="99"/>
      <c r="Q2518" s="99"/>
    </row>
    <row r="2519" spans="16:17" x14ac:dyDescent="0.3">
      <c r="P2519" s="99"/>
      <c r="Q2519" s="99"/>
    </row>
    <row r="2520" spans="16:17" x14ac:dyDescent="0.3">
      <c r="P2520" s="99"/>
      <c r="Q2520" s="99"/>
    </row>
    <row r="2521" spans="16:17" x14ac:dyDescent="0.3">
      <c r="P2521" s="99"/>
      <c r="Q2521" s="99"/>
    </row>
    <row r="2522" spans="16:17" x14ac:dyDescent="0.3">
      <c r="P2522" s="99"/>
      <c r="Q2522" s="99"/>
    </row>
    <row r="2523" spans="16:17" x14ac:dyDescent="0.3">
      <c r="P2523" s="99"/>
      <c r="Q2523" s="99"/>
    </row>
    <row r="2524" spans="16:17" x14ac:dyDescent="0.3">
      <c r="P2524" s="99"/>
      <c r="Q2524" s="99"/>
    </row>
    <row r="2525" spans="16:17" x14ac:dyDescent="0.3">
      <c r="P2525" s="99"/>
      <c r="Q2525" s="99"/>
    </row>
    <row r="2526" spans="16:17" x14ac:dyDescent="0.3">
      <c r="P2526" s="99"/>
      <c r="Q2526" s="99"/>
    </row>
    <row r="2527" spans="16:17" x14ac:dyDescent="0.3">
      <c r="P2527" s="99"/>
      <c r="Q2527" s="99"/>
    </row>
    <row r="2528" spans="16:17" x14ac:dyDescent="0.3">
      <c r="P2528" s="99"/>
      <c r="Q2528" s="99"/>
    </row>
    <row r="2529" spans="16:17" x14ac:dyDescent="0.3">
      <c r="P2529" s="99"/>
      <c r="Q2529" s="99"/>
    </row>
    <row r="2530" spans="16:17" x14ac:dyDescent="0.3">
      <c r="P2530" s="99"/>
      <c r="Q2530" s="99"/>
    </row>
    <row r="2531" spans="16:17" x14ac:dyDescent="0.3">
      <c r="P2531" s="99"/>
      <c r="Q2531" s="99"/>
    </row>
    <row r="2532" spans="16:17" x14ac:dyDescent="0.3">
      <c r="P2532" s="99"/>
      <c r="Q2532" s="99"/>
    </row>
    <row r="2533" spans="16:17" x14ac:dyDescent="0.3">
      <c r="P2533" s="99"/>
      <c r="Q2533" s="99"/>
    </row>
    <row r="2534" spans="16:17" x14ac:dyDescent="0.3">
      <c r="P2534" s="99"/>
      <c r="Q2534" s="99"/>
    </row>
    <row r="2535" spans="16:17" x14ac:dyDescent="0.3">
      <c r="P2535" s="99"/>
      <c r="Q2535" s="99"/>
    </row>
    <row r="2536" spans="16:17" x14ac:dyDescent="0.3">
      <c r="P2536" s="99"/>
      <c r="Q2536" s="99"/>
    </row>
    <row r="2537" spans="16:17" x14ac:dyDescent="0.3">
      <c r="P2537" s="99"/>
      <c r="Q2537" s="99"/>
    </row>
    <row r="2538" spans="16:17" x14ac:dyDescent="0.3">
      <c r="P2538" s="99"/>
      <c r="Q2538" s="99"/>
    </row>
    <row r="2539" spans="16:17" x14ac:dyDescent="0.3">
      <c r="P2539" s="99"/>
      <c r="Q2539" s="99"/>
    </row>
    <row r="2540" spans="16:17" x14ac:dyDescent="0.3">
      <c r="P2540" s="99"/>
      <c r="Q2540" s="99"/>
    </row>
    <row r="2541" spans="16:17" x14ac:dyDescent="0.3">
      <c r="P2541" s="99"/>
      <c r="Q2541" s="99"/>
    </row>
    <row r="2542" spans="16:17" x14ac:dyDescent="0.3">
      <c r="P2542" s="99"/>
      <c r="Q2542" s="99"/>
    </row>
    <row r="2543" spans="16:17" x14ac:dyDescent="0.3">
      <c r="P2543" s="99"/>
      <c r="Q2543" s="99"/>
    </row>
    <row r="2544" spans="16:17" x14ac:dyDescent="0.3">
      <c r="P2544" s="99"/>
      <c r="Q2544" s="99"/>
    </row>
    <row r="2545" spans="16:17" x14ac:dyDescent="0.3">
      <c r="P2545" s="99"/>
      <c r="Q2545" s="99"/>
    </row>
    <row r="2546" spans="16:17" x14ac:dyDescent="0.3">
      <c r="P2546" s="99"/>
      <c r="Q2546" s="99"/>
    </row>
    <row r="2547" spans="16:17" x14ac:dyDescent="0.3">
      <c r="P2547" s="99"/>
      <c r="Q2547" s="99"/>
    </row>
    <row r="2548" spans="16:17" x14ac:dyDescent="0.3">
      <c r="P2548" s="99"/>
      <c r="Q2548" s="99"/>
    </row>
    <row r="2549" spans="16:17" x14ac:dyDescent="0.3">
      <c r="P2549" s="99"/>
      <c r="Q2549" s="99"/>
    </row>
    <row r="2550" spans="16:17" x14ac:dyDescent="0.3">
      <c r="P2550" s="99"/>
      <c r="Q2550" s="99"/>
    </row>
    <row r="2551" spans="16:17" x14ac:dyDescent="0.3">
      <c r="P2551" s="99"/>
      <c r="Q2551" s="99"/>
    </row>
    <row r="2552" spans="16:17" x14ac:dyDescent="0.3">
      <c r="P2552" s="99"/>
      <c r="Q2552" s="99"/>
    </row>
    <row r="2553" spans="16:17" x14ac:dyDescent="0.3">
      <c r="P2553" s="99"/>
      <c r="Q2553" s="99"/>
    </row>
    <row r="2554" spans="16:17" x14ac:dyDescent="0.3">
      <c r="P2554" s="99"/>
      <c r="Q2554" s="99"/>
    </row>
    <row r="2555" spans="16:17" x14ac:dyDescent="0.3">
      <c r="P2555" s="99"/>
      <c r="Q2555" s="99"/>
    </row>
    <row r="2556" spans="16:17" x14ac:dyDescent="0.3">
      <c r="P2556" s="99"/>
      <c r="Q2556" s="99"/>
    </row>
    <row r="2557" spans="16:17" x14ac:dyDescent="0.3">
      <c r="P2557" s="99"/>
      <c r="Q2557" s="99"/>
    </row>
    <row r="2558" spans="16:17" x14ac:dyDescent="0.3">
      <c r="P2558" s="99"/>
      <c r="Q2558" s="99"/>
    </row>
    <row r="2559" spans="16:17" x14ac:dyDescent="0.3">
      <c r="P2559" s="99"/>
      <c r="Q2559" s="99"/>
    </row>
    <row r="2560" spans="16:17" x14ac:dyDescent="0.3">
      <c r="P2560" s="99"/>
      <c r="Q2560" s="99"/>
    </row>
    <row r="2561" spans="16:17" x14ac:dyDescent="0.3">
      <c r="P2561" s="99"/>
      <c r="Q2561" s="99"/>
    </row>
    <row r="2562" spans="16:17" x14ac:dyDescent="0.3">
      <c r="P2562" s="99"/>
      <c r="Q2562" s="99"/>
    </row>
    <row r="2563" spans="16:17" x14ac:dyDescent="0.3">
      <c r="P2563" s="99"/>
      <c r="Q2563" s="99"/>
    </row>
    <row r="2564" spans="16:17" x14ac:dyDescent="0.3">
      <c r="P2564" s="99"/>
      <c r="Q2564" s="99"/>
    </row>
    <row r="2565" spans="16:17" x14ac:dyDescent="0.3">
      <c r="P2565" s="99"/>
      <c r="Q2565" s="99"/>
    </row>
    <row r="2566" spans="16:17" x14ac:dyDescent="0.3">
      <c r="P2566" s="99"/>
      <c r="Q2566" s="99"/>
    </row>
    <row r="2567" spans="16:17" x14ac:dyDescent="0.3">
      <c r="P2567" s="99"/>
      <c r="Q2567" s="99"/>
    </row>
    <row r="2568" spans="16:17" x14ac:dyDescent="0.3">
      <c r="P2568" s="99"/>
      <c r="Q2568" s="99"/>
    </row>
    <row r="2569" spans="16:17" x14ac:dyDescent="0.3">
      <c r="P2569" s="99"/>
      <c r="Q2569" s="99"/>
    </row>
    <row r="2570" spans="16:17" x14ac:dyDescent="0.3">
      <c r="P2570" s="99"/>
      <c r="Q2570" s="99"/>
    </row>
    <row r="2571" spans="16:17" x14ac:dyDescent="0.3">
      <c r="P2571" s="99"/>
      <c r="Q2571" s="99"/>
    </row>
    <row r="2572" spans="16:17" x14ac:dyDescent="0.3">
      <c r="P2572" s="99"/>
      <c r="Q2572" s="99"/>
    </row>
    <row r="2573" spans="16:17" x14ac:dyDescent="0.3">
      <c r="P2573" s="99"/>
      <c r="Q2573" s="99"/>
    </row>
    <row r="2574" spans="16:17" x14ac:dyDescent="0.3">
      <c r="P2574" s="99"/>
      <c r="Q2574" s="99"/>
    </row>
    <row r="2575" spans="16:17" x14ac:dyDescent="0.3">
      <c r="P2575" s="99"/>
      <c r="Q2575" s="99"/>
    </row>
    <row r="2576" spans="16:17" x14ac:dyDescent="0.3">
      <c r="P2576" s="99"/>
      <c r="Q2576" s="99"/>
    </row>
    <row r="2577" spans="16:17" x14ac:dyDescent="0.3">
      <c r="P2577" s="99"/>
      <c r="Q2577" s="99"/>
    </row>
    <row r="2578" spans="16:17" x14ac:dyDescent="0.3">
      <c r="P2578" s="99"/>
      <c r="Q2578" s="99"/>
    </row>
    <row r="2579" spans="16:17" x14ac:dyDescent="0.3">
      <c r="P2579" s="99"/>
      <c r="Q2579" s="99"/>
    </row>
    <row r="2580" spans="16:17" x14ac:dyDescent="0.3">
      <c r="P2580" s="99"/>
      <c r="Q2580" s="99"/>
    </row>
    <row r="2581" spans="16:17" x14ac:dyDescent="0.3">
      <c r="P2581" s="99"/>
      <c r="Q2581" s="99"/>
    </row>
    <row r="2582" spans="16:17" x14ac:dyDescent="0.3">
      <c r="P2582" s="99"/>
      <c r="Q2582" s="99"/>
    </row>
    <row r="2583" spans="16:17" x14ac:dyDescent="0.3">
      <c r="P2583" s="99"/>
      <c r="Q2583" s="99"/>
    </row>
    <row r="2584" spans="16:17" x14ac:dyDescent="0.3">
      <c r="P2584" s="99"/>
      <c r="Q2584" s="99"/>
    </row>
    <row r="2585" spans="16:17" x14ac:dyDescent="0.3">
      <c r="P2585" s="99"/>
      <c r="Q2585" s="99"/>
    </row>
    <row r="2586" spans="16:17" x14ac:dyDescent="0.3">
      <c r="P2586" s="99"/>
      <c r="Q2586" s="99"/>
    </row>
    <row r="2587" spans="16:17" x14ac:dyDescent="0.3">
      <c r="P2587" s="99"/>
      <c r="Q2587" s="99"/>
    </row>
    <row r="2588" spans="16:17" x14ac:dyDescent="0.3">
      <c r="P2588" s="99"/>
      <c r="Q2588" s="99"/>
    </row>
    <row r="2589" spans="16:17" x14ac:dyDescent="0.3">
      <c r="P2589" s="99"/>
      <c r="Q2589" s="99"/>
    </row>
    <row r="2590" spans="16:17" x14ac:dyDescent="0.3">
      <c r="P2590" s="99"/>
      <c r="Q2590" s="99"/>
    </row>
    <row r="2591" spans="16:17" x14ac:dyDescent="0.3">
      <c r="P2591" s="99"/>
      <c r="Q2591" s="99"/>
    </row>
    <row r="2592" spans="16:17" x14ac:dyDescent="0.3">
      <c r="P2592" s="99"/>
      <c r="Q2592" s="99"/>
    </row>
    <row r="2593" spans="16:17" x14ac:dyDescent="0.3">
      <c r="P2593" s="99"/>
      <c r="Q2593" s="99"/>
    </row>
    <row r="2594" spans="16:17" x14ac:dyDescent="0.3">
      <c r="P2594" s="99"/>
      <c r="Q2594" s="99"/>
    </row>
    <row r="2595" spans="16:17" x14ac:dyDescent="0.3">
      <c r="P2595" s="99"/>
      <c r="Q2595" s="99"/>
    </row>
    <row r="2596" spans="16:17" x14ac:dyDescent="0.3">
      <c r="P2596" s="99"/>
      <c r="Q2596" s="99"/>
    </row>
    <row r="2597" spans="16:17" x14ac:dyDescent="0.3">
      <c r="P2597" s="99"/>
      <c r="Q2597" s="99"/>
    </row>
    <row r="2598" spans="16:17" x14ac:dyDescent="0.3">
      <c r="P2598" s="99"/>
      <c r="Q2598" s="99"/>
    </row>
    <row r="2599" spans="16:17" x14ac:dyDescent="0.3">
      <c r="P2599" s="99"/>
      <c r="Q2599" s="99"/>
    </row>
    <row r="2600" spans="16:17" x14ac:dyDescent="0.3">
      <c r="P2600" s="99"/>
      <c r="Q2600" s="99"/>
    </row>
    <row r="2601" spans="16:17" x14ac:dyDescent="0.3">
      <c r="P2601" s="99"/>
      <c r="Q2601" s="99"/>
    </row>
    <row r="2602" spans="16:17" x14ac:dyDescent="0.3">
      <c r="P2602" s="99"/>
      <c r="Q2602" s="99"/>
    </row>
    <row r="2603" spans="16:17" x14ac:dyDescent="0.3">
      <c r="P2603" s="99"/>
      <c r="Q2603" s="99"/>
    </row>
    <row r="2604" spans="16:17" x14ac:dyDescent="0.3">
      <c r="P2604" s="99"/>
      <c r="Q2604" s="99"/>
    </row>
    <row r="2605" spans="16:17" x14ac:dyDescent="0.3">
      <c r="P2605" s="99"/>
      <c r="Q2605" s="99"/>
    </row>
    <row r="2606" spans="16:17" x14ac:dyDescent="0.3">
      <c r="P2606" s="99"/>
      <c r="Q2606" s="99"/>
    </row>
    <row r="2607" spans="16:17" x14ac:dyDescent="0.3">
      <c r="P2607" s="99"/>
      <c r="Q2607" s="99"/>
    </row>
    <row r="2608" spans="16:17" x14ac:dyDescent="0.3">
      <c r="P2608" s="99"/>
      <c r="Q2608" s="99"/>
    </row>
    <row r="2609" spans="16:17" x14ac:dyDescent="0.3">
      <c r="P2609" s="99"/>
      <c r="Q2609" s="99"/>
    </row>
    <row r="2610" spans="16:17" x14ac:dyDescent="0.3">
      <c r="P2610" s="99"/>
      <c r="Q2610" s="99"/>
    </row>
    <row r="2611" spans="16:17" x14ac:dyDescent="0.3">
      <c r="P2611" s="99"/>
      <c r="Q2611" s="99"/>
    </row>
    <row r="2612" spans="16:17" x14ac:dyDescent="0.3">
      <c r="P2612" s="99"/>
      <c r="Q2612" s="99"/>
    </row>
    <row r="2613" spans="16:17" x14ac:dyDescent="0.3">
      <c r="P2613" s="99"/>
      <c r="Q2613" s="99"/>
    </row>
    <row r="2614" spans="16:17" x14ac:dyDescent="0.3">
      <c r="P2614" s="99"/>
      <c r="Q2614" s="99"/>
    </row>
    <row r="2615" spans="16:17" x14ac:dyDescent="0.3">
      <c r="P2615" s="99"/>
      <c r="Q2615" s="99"/>
    </row>
    <row r="2616" spans="16:17" x14ac:dyDescent="0.3">
      <c r="P2616" s="99"/>
      <c r="Q2616" s="99"/>
    </row>
    <row r="2617" spans="16:17" x14ac:dyDescent="0.3">
      <c r="P2617" s="99"/>
      <c r="Q2617" s="99"/>
    </row>
    <row r="2618" spans="16:17" x14ac:dyDescent="0.3">
      <c r="P2618" s="99"/>
      <c r="Q2618" s="99"/>
    </row>
    <row r="2619" spans="16:17" x14ac:dyDescent="0.3">
      <c r="P2619" s="99"/>
      <c r="Q2619" s="99"/>
    </row>
    <row r="2620" spans="16:17" x14ac:dyDescent="0.3">
      <c r="P2620" s="99"/>
      <c r="Q2620" s="99"/>
    </row>
    <row r="2621" spans="16:17" x14ac:dyDescent="0.3">
      <c r="P2621" s="99"/>
      <c r="Q2621" s="99"/>
    </row>
    <row r="2622" spans="16:17" x14ac:dyDescent="0.3">
      <c r="P2622" s="99"/>
      <c r="Q2622" s="99"/>
    </row>
    <row r="2623" spans="16:17" x14ac:dyDescent="0.3">
      <c r="P2623" s="99"/>
      <c r="Q2623" s="99"/>
    </row>
    <row r="2624" spans="16:17" x14ac:dyDescent="0.3">
      <c r="P2624" s="99"/>
      <c r="Q2624" s="99"/>
    </row>
    <row r="2625" spans="16:17" x14ac:dyDescent="0.3">
      <c r="P2625" s="99"/>
      <c r="Q2625" s="99"/>
    </row>
    <row r="2626" spans="16:17" x14ac:dyDescent="0.3">
      <c r="P2626" s="99"/>
      <c r="Q2626" s="99"/>
    </row>
    <row r="2627" spans="16:17" x14ac:dyDescent="0.3">
      <c r="P2627" s="99"/>
      <c r="Q2627" s="99"/>
    </row>
    <row r="2628" spans="16:17" x14ac:dyDescent="0.3">
      <c r="P2628" s="99"/>
      <c r="Q2628" s="99"/>
    </row>
    <row r="2629" spans="16:17" x14ac:dyDescent="0.3">
      <c r="P2629" s="99"/>
      <c r="Q2629" s="99"/>
    </row>
    <row r="2630" spans="16:17" x14ac:dyDescent="0.3">
      <c r="P2630" s="99"/>
      <c r="Q2630" s="99"/>
    </row>
    <row r="2631" spans="16:17" x14ac:dyDescent="0.3">
      <c r="P2631" s="99"/>
      <c r="Q2631" s="99"/>
    </row>
    <row r="2632" spans="16:17" x14ac:dyDescent="0.3">
      <c r="P2632" s="99"/>
      <c r="Q2632" s="99"/>
    </row>
    <row r="2633" spans="16:17" x14ac:dyDescent="0.3">
      <c r="P2633" s="99"/>
      <c r="Q2633" s="99"/>
    </row>
    <row r="2634" spans="16:17" x14ac:dyDescent="0.3">
      <c r="P2634" s="99"/>
      <c r="Q2634" s="99"/>
    </row>
    <row r="2635" spans="16:17" x14ac:dyDescent="0.3">
      <c r="P2635" s="99"/>
      <c r="Q2635" s="99"/>
    </row>
    <row r="2636" spans="16:17" x14ac:dyDescent="0.3">
      <c r="P2636" s="99"/>
      <c r="Q2636" s="99"/>
    </row>
    <row r="2637" spans="16:17" x14ac:dyDescent="0.3">
      <c r="P2637" s="99"/>
      <c r="Q2637" s="99"/>
    </row>
    <row r="2638" spans="16:17" x14ac:dyDescent="0.3">
      <c r="P2638" s="99"/>
      <c r="Q2638" s="99"/>
    </row>
    <row r="2639" spans="16:17" x14ac:dyDescent="0.3">
      <c r="P2639" s="99"/>
      <c r="Q2639" s="99"/>
    </row>
    <row r="2640" spans="16:17" x14ac:dyDescent="0.3">
      <c r="P2640" s="99"/>
      <c r="Q2640" s="99"/>
    </row>
    <row r="2641" spans="16:17" x14ac:dyDescent="0.3">
      <c r="P2641" s="99"/>
      <c r="Q2641" s="99"/>
    </row>
    <row r="2642" spans="16:17" x14ac:dyDescent="0.3">
      <c r="P2642" s="99"/>
      <c r="Q2642" s="99"/>
    </row>
    <row r="2643" spans="16:17" x14ac:dyDescent="0.3">
      <c r="P2643" s="99"/>
      <c r="Q2643" s="99"/>
    </row>
    <row r="2644" spans="16:17" x14ac:dyDescent="0.3">
      <c r="P2644" s="99"/>
      <c r="Q2644" s="99"/>
    </row>
    <row r="2645" spans="16:17" x14ac:dyDescent="0.3">
      <c r="P2645" s="99"/>
      <c r="Q2645" s="99"/>
    </row>
    <row r="2646" spans="16:17" x14ac:dyDescent="0.3">
      <c r="P2646" s="99"/>
      <c r="Q2646" s="99"/>
    </row>
    <row r="2647" spans="16:17" x14ac:dyDescent="0.3">
      <c r="P2647" s="99"/>
      <c r="Q2647" s="99"/>
    </row>
    <row r="2648" spans="16:17" x14ac:dyDescent="0.3">
      <c r="P2648" s="99"/>
      <c r="Q2648" s="99"/>
    </row>
    <row r="2649" spans="16:17" x14ac:dyDescent="0.3">
      <c r="P2649" s="99"/>
      <c r="Q2649" s="99"/>
    </row>
    <row r="2650" spans="16:17" x14ac:dyDescent="0.3">
      <c r="P2650" s="99"/>
      <c r="Q2650" s="99"/>
    </row>
    <row r="2651" spans="16:17" x14ac:dyDescent="0.3">
      <c r="P2651" s="99"/>
      <c r="Q2651" s="99"/>
    </row>
    <row r="2652" spans="16:17" x14ac:dyDescent="0.3">
      <c r="P2652" s="99"/>
      <c r="Q2652" s="99"/>
    </row>
    <row r="2653" spans="16:17" x14ac:dyDescent="0.3">
      <c r="P2653" s="99"/>
      <c r="Q2653" s="99"/>
    </row>
    <row r="2654" spans="16:17" x14ac:dyDescent="0.3">
      <c r="P2654" s="99"/>
      <c r="Q2654" s="99"/>
    </row>
    <row r="2655" spans="16:17" x14ac:dyDescent="0.3">
      <c r="P2655" s="99"/>
      <c r="Q2655" s="99"/>
    </row>
    <row r="2656" spans="16:17" x14ac:dyDescent="0.3">
      <c r="P2656" s="99"/>
      <c r="Q2656" s="99"/>
    </row>
    <row r="2657" spans="16:17" x14ac:dyDescent="0.3">
      <c r="P2657" s="99"/>
      <c r="Q2657" s="99"/>
    </row>
    <row r="2658" spans="16:17" x14ac:dyDescent="0.3">
      <c r="P2658" s="99"/>
      <c r="Q2658" s="99"/>
    </row>
    <row r="2659" spans="16:17" x14ac:dyDescent="0.3">
      <c r="P2659" s="99"/>
      <c r="Q2659" s="99"/>
    </row>
    <row r="2660" spans="16:17" x14ac:dyDescent="0.3">
      <c r="P2660" s="99"/>
      <c r="Q2660" s="99"/>
    </row>
    <row r="2661" spans="16:17" x14ac:dyDescent="0.3">
      <c r="P2661" s="99"/>
      <c r="Q2661" s="99"/>
    </row>
    <row r="2662" spans="16:17" x14ac:dyDescent="0.3">
      <c r="P2662" s="99"/>
      <c r="Q2662" s="99"/>
    </row>
    <row r="2663" spans="16:17" x14ac:dyDescent="0.3">
      <c r="P2663" s="99"/>
      <c r="Q2663" s="99"/>
    </row>
    <row r="2664" spans="16:17" x14ac:dyDescent="0.3">
      <c r="P2664" s="99"/>
      <c r="Q2664" s="99"/>
    </row>
    <row r="2665" spans="16:17" x14ac:dyDescent="0.3">
      <c r="P2665" s="99"/>
      <c r="Q2665" s="99"/>
    </row>
    <row r="2666" spans="16:17" x14ac:dyDescent="0.3">
      <c r="P2666" s="99"/>
      <c r="Q2666" s="99"/>
    </row>
    <row r="2667" spans="16:17" x14ac:dyDescent="0.3">
      <c r="P2667" s="99"/>
      <c r="Q2667" s="99"/>
    </row>
    <row r="2668" spans="16:17" x14ac:dyDescent="0.3">
      <c r="P2668" s="99"/>
      <c r="Q2668" s="99"/>
    </row>
    <row r="2669" spans="16:17" x14ac:dyDescent="0.3">
      <c r="P2669" s="99"/>
      <c r="Q2669" s="99"/>
    </row>
    <row r="2670" spans="16:17" x14ac:dyDescent="0.3">
      <c r="P2670" s="99"/>
      <c r="Q2670" s="99"/>
    </row>
    <row r="2671" spans="16:17" x14ac:dyDescent="0.3">
      <c r="P2671" s="99"/>
      <c r="Q2671" s="99"/>
    </row>
    <row r="2672" spans="16:17" x14ac:dyDescent="0.3">
      <c r="P2672" s="99"/>
      <c r="Q2672" s="99"/>
    </row>
    <row r="2673" spans="16:17" x14ac:dyDescent="0.3">
      <c r="P2673" s="99"/>
      <c r="Q2673" s="99"/>
    </row>
    <row r="2674" spans="16:17" x14ac:dyDescent="0.3">
      <c r="P2674" s="99"/>
      <c r="Q2674" s="99"/>
    </row>
    <row r="2675" spans="16:17" x14ac:dyDescent="0.3">
      <c r="P2675" s="99"/>
      <c r="Q2675" s="99"/>
    </row>
    <row r="2676" spans="16:17" x14ac:dyDescent="0.3">
      <c r="P2676" s="99"/>
      <c r="Q2676" s="99"/>
    </row>
    <row r="2677" spans="16:17" x14ac:dyDescent="0.3">
      <c r="P2677" s="99"/>
      <c r="Q2677" s="99"/>
    </row>
    <row r="2678" spans="16:17" x14ac:dyDescent="0.3">
      <c r="P2678" s="99"/>
      <c r="Q2678" s="99"/>
    </row>
    <row r="2679" spans="16:17" x14ac:dyDescent="0.3">
      <c r="P2679" s="99"/>
      <c r="Q2679" s="99"/>
    </row>
    <row r="2680" spans="16:17" x14ac:dyDescent="0.3">
      <c r="P2680" s="99"/>
      <c r="Q2680" s="99"/>
    </row>
    <row r="2681" spans="16:17" x14ac:dyDescent="0.3">
      <c r="P2681" s="99"/>
      <c r="Q2681" s="99"/>
    </row>
    <row r="2682" spans="16:17" x14ac:dyDescent="0.3">
      <c r="P2682" s="99"/>
      <c r="Q2682" s="99"/>
    </row>
    <row r="2683" spans="16:17" x14ac:dyDescent="0.3">
      <c r="P2683" s="99"/>
      <c r="Q2683" s="99"/>
    </row>
    <row r="2684" spans="16:17" x14ac:dyDescent="0.3">
      <c r="P2684" s="99"/>
      <c r="Q2684" s="99"/>
    </row>
    <row r="2685" spans="16:17" x14ac:dyDescent="0.3">
      <c r="P2685" s="99"/>
      <c r="Q2685" s="99"/>
    </row>
    <row r="2686" spans="16:17" x14ac:dyDescent="0.3">
      <c r="P2686" s="99"/>
      <c r="Q2686" s="99"/>
    </row>
    <row r="2687" spans="16:17" x14ac:dyDescent="0.3">
      <c r="P2687" s="99"/>
      <c r="Q2687" s="99"/>
    </row>
    <row r="2688" spans="16:17" x14ac:dyDescent="0.3">
      <c r="P2688" s="99"/>
      <c r="Q2688" s="99"/>
    </row>
    <row r="2689" spans="16:17" x14ac:dyDescent="0.3">
      <c r="P2689" s="99"/>
      <c r="Q2689" s="99"/>
    </row>
    <row r="2690" spans="16:17" x14ac:dyDescent="0.3">
      <c r="P2690" s="99"/>
      <c r="Q2690" s="99"/>
    </row>
    <row r="2691" spans="16:17" x14ac:dyDescent="0.3">
      <c r="P2691" s="99"/>
      <c r="Q2691" s="99"/>
    </row>
    <row r="2692" spans="16:17" x14ac:dyDescent="0.3">
      <c r="P2692" s="99"/>
      <c r="Q2692" s="99"/>
    </row>
    <row r="2693" spans="16:17" x14ac:dyDescent="0.3">
      <c r="P2693" s="99"/>
      <c r="Q2693" s="99"/>
    </row>
    <row r="2694" spans="16:17" x14ac:dyDescent="0.3">
      <c r="P2694" s="99"/>
      <c r="Q2694" s="99"/>
    </row>
    <row r="2695" spans="16:17" x14ac:dyDescent="0.3">
      <c r="P2695" s="99"/>
      <c r="Q2695" s="99"/>
    </row>
    <row r="2696" spans="16:17" x14ac:dyDescent="0.3">
      <c r="P2696" s="99"/>
      <c r="Q2696" s="99"/>
    </row>
    <row r="2697" spans="16:17" x14ac:dyDescent="0.3">
      <c r="P2697" s="99"/>
      <c r="Q2697" s="99"/>
    </row>
    <row r="2698" spans="16:17" x14ac:dyDescent="0.3">
      <c r="P2698" s="99"/>
      <c r="Q2698" s="99"/>
    </row>
    <row r="2699" spans="16:17" x14ac:dyDescent="0.3">
      <c r="P2699" s="99"/>
      <c r="Q2699" s="99"/>
    </row>
    <row r="2700" spans="16:17" x14ac:dyDescent="0.3">
      <c r="P2700" s="99"/>
      <c r="Q2700" s="99"/>
    </row>
    <row r="2701" spans="16:17" x14ac:dyDescent="0.3">
      <c r="P2701" s="99"/>
      <c r="Q2701" s="99"/>
    </row>
    <row r="2702" spans="16:17" x14ac:dyDescent="0.3">
      <c r="P2702" s="99"/>
      <c r="Q2702" s="99"/>
    </row>
    <row r="2703" spans="16:17" x14ac:dyDescent="0.3">
      <c r="P2703" s="99"/>
      <c r="Q2703" s="99"/>
    </row>
    <row r="2704" spans="16:17" x14ac:dyDescent="0.3">
      <c r="P2704" s="99"/>
      <c r="Q2704" s="99"/>
    </row>
    <row r="2705" spans="16:17" x14ac:dyDescent="0.3">
      <c r="P2705" s="99"/>
      <c r="Q2705" s="99"/>
    </row>
    <row r="2706" spans="16:17" x14ac:dyDescent="0.3">
      <c r="P2706" s="99"/>
      <c r="Q2706" s="99"/>
    </row>
    <row r="2707" spans="16:17" x14ac:dyDescent="0.3">
      <c r="P2707" s="99"/>
      <c r="Q2707" s="99"/>
    </row>
    <row r="2708" spans="16:17" x14ac:dyDescent="0.3">
      <c r="P2708" s="99"/>
      <c r="Q2708" s="99"/>
    </row>
    <row r="2709" spans="16:17" x14ac:dyDescent="0.3">
      <c r="P2709" s="99"/>
      <c r="Q2709" s="99"/>
    </row>
    <row r="2710" spans="16:17" x14ac:dyDescent="0.3">
      <c r="P2710" s="99"/>
      <c r="Q2710" s="99"/>
    </row>
    <row r="2711" spans="16:17" x14ac:dyDescent="0.3">
      <c r="P2711" s="99"/>
      <c r="Q2711" s="99"/>
    </row>
    <row r="2712" spans="16:17" x14ac:dyDescent="0.3">
      <c r="P2712" s="99"/>
      <c r="Q2712" s="99"/>
    </row>
    <row r="2713" spans="16:17" x14ac:dyDescent="0.3">
      <c r="P2713" s="99"/>
      <c r="Q2713" s="99"/>
    </row>
    <row r="2714" spans="16:17" x14ac:dyDescent="0.3">
      <c r="P2714" s="99"/>
      <c r="Q2714" s="99"/>
    </row>
    <row r="2715" spans="16:17" x14ac:dyDescent="0.3">
      <c r="P2715" s="99"/>
      <c r="Q2715" s="99"/>
    </row>
    <row r="2716" spans="16:17" x14ac:dyDescent="0.3">
      <c r="P2716" s="99"/>
      <c r="Q2716" s="99"/>
    </row>
    <row r="2717" spans="16:17" x14ac:dyDescent="0.3">
      <c r="P2717" s="99"/>
      <c r="Q2717" s="99"/>
    </row>
    <row r="2718" spans="16:17" x14ac:dyDescent="0.3">
      <c r="P2718" s="99"/>
      <c r="Q2718" s="99"/>
    </row>
    <row r="2719" spans="16:17" x14ac:dyDescent="0.3">
      <c r="P2719" s="99"/>
      <c r="Q2719" s="99"/>
    </row>
    <row r="2720" spans="16:17" x14ac:dyDescent="0.3">
      <c r="P2720" s="99"/>
      <c r="Q2720" s="99"/>
    </row>
    <row r="2721" spans="16:17" x14ac:dyDescent="0.3">
      <c r="P2721" s="99"/>
      <c r="Q2721" s="99"/>
    </row>
    <row r="2722" spans="16:17" x14ac:dyDescent="0.3">
      <c r="P2722" s="99"/>
      <c r="Q2722" s="99"/>
    </row>
    <row r="2723" spans="16:17" x14ac:dyDescent="0.3">
      <c r="P2723" s="99"/>
      <c r="Q2723" s="99"/>
    </row>
    <row r="2724" spans="16:17" x14ac:dyDescent="0.3">
      <c r="P2724" s="99"/>
      <c r="Q2724" s="99"/>
    </row>
    <row r="2725" spans="16:17" x14ac:dyDescent="0.3">
      <c r="P2725" s="99"/>
      <c r="Q2725" s="99"/>
    </row>
    <row r="2726" spans="16:17" x14ac:dyDescent="0.3">
      <c r="P2726" s="99"/>
      <c r="Q2726" s="99"/>
    </row>
    <row r="2727" spans="16:17" x14ac:dyDescent="0.3">
      <c r="P2727" s="99"/>
      <c r="Q2727" s="99"/>
    </row>
    <row r="2728" spans="16:17" x14ac:dyDescent="0.3">
      <c r="P2728" s="99"/>
      <c r="Q2728" s="99"/>
    </row>
    <row r="2729" spans="16:17" x14ac:dyDescent="0.3">
      <c r="P2729" s="99"/>
      <c r="Q2729" s="99"/>
    </row>
    <row r="2730" spans="16:17" x14ac:dyDescent="0.3">
      <c r="P2730" s="99"/>
      <c r="Q2730" s="99"/>
    </row>
    <row r="2731" spans="16:17" x14ac:dyDescent="0.3">
      <c r="P2731" s="99"/>
      <c r="Q2731" s="99"/>
    </row>
    <row r="2732" spans="16:17" x14ac:dyDescent="0.3">
      <c r="P2732" s="99"/>
      <c r="Q2732" s="99"/>
    </row>
    <row r="2733" spans="16:17" x14ac:dyDescent="0.3">
      <c r="P2733" s="99"/>
      <c r="Q2733" s="99"/>
    </row>
    <row r="2734" spans="16:17" x14ac:dyDescent="0.3">
      <c r="P2734" s="99"/>
      <c r="Q2734" s="99"/>
    </row>
    <row r="2735" spans="16:17" x14ac:dyDescent="0.3">
      <c r="P2735" s="99"/>
      <c r="Q2735" s="99"/>
    </row>
    <row r="2736" spans="16:17" x14ac:dyDescent="0.3">
      <c r="P2736" s="99"/>
      <c r="Q2736" s="99"/>
    </row>
    <row r="2737" spans="16:17" x14ac:dyDescent="0.3">
      <c r="P2737" s="99"/>
      <c r="Q2737" s="99"/>
    </row>
    <row r="2738" spans="16:17" x14ac:dyDescent="0.3">
      <c r="P2738" s="99"/>
      <c r="Q2738" s="99"/>
    </row>
    <row r="2739" spans="16:17" x14ac:dyDescent="0.3">
      <c r="P2739" s="99"/>
      <c r="Q2739" s="99"/>
    </row>
    <row r="2740" spans="16:17" x14ac:dyDescent="0.3">
      <c r="P2740" s="99"/>
      <c r="Q2740" s="99"/>
    </row>
    <row r="2741" spans="16:17" x14ac:dyDescent="0.3">
      <c r="P2741" s="99"/>
      <c r="Q2741" s="99"/>
    </row>
    <row r="2742" spans="16:17" x14ac:dyDescent="0.3">
      <c r="P2742" s="99"/>
      <c r="Q2742" s="99"/>
    </row>
    <row r="2743" spans="16:17" x14ac:dyDescent="0.3">
      <c r="P2743" s="99"/>
      <c r="Q2743" s="99"/>
    </row>
    <row r="2744" spans="16:17" x14ac:dyDescent="0.3">
      <c r="P2744" s="99"/>
      <c r="Q2744" s="99"/>
    </row>
    <row r="2745" spans="16:17" x14ac:dyDescent="0.3">
      <c r="P2745" s="99"/>
      <c r="Q2745" s="99"/>
    </row>
    <row r="2746" spans="16:17" x14ac:dyDescent="0.3">
      <c r="P2746" s="99"/>
      <c r="Q2746" s="99"/>
    </row>
    <row r="2747" spans="16:17" x14ac:dyDescent="0.3">
      <c r="P2747" s="99"/>
      <c r="Q2747" s="99"/>
    </row>
    <row r="2748" spans="16:17" x14ac:dyDescent="0.3">
      <c r="P2748" s="99"/>
      <c r="Q2748" s="99"/>
    </row>
    <row r="2749" spans="16:17" x14ac:dyDescent="0.3">
      <c r="P2749" s="99"/>
      <c r="Q2749" s="99"/>
    </row>
    <row r="2750" spans="16:17" x14ac:dyDescent="0.3">
      <c r="P2750" s="99"/>
      <c r="Q2750" s="99"/>
    </row>
    <row r="2751" spans="16:17" x14ac:dyDescent="0.3">
      <c r="P2751" s="99"/>
      <c r="Q2751" s="99"/>
    </row>
    <row r="2752" spans="16:17" x14ac:dyDescent="0.3">
      <c r="P2752" s="99"/>
      <c r="Q2752" s="99"/>
    </row>
    <row r="2753" spans="16:17" x14ac:dyDescent="0.3">
      <c r="P2753" s="99"/>
      <c r="Q2753" s="99"/>
    </row>
    <row r="2754" spans="16:17" x14ac:dyDescent="0.3">
      <c r="P2754" s="99"/>
      <c r="Q2754" s="99"/>
    </row>
    <row r="2755" spans="16:17" x14ac:dyDescent="0.3">
      <c r="P2755" s="99"/>
      <c r="Q2755" s="99"/>
    </row>
    <row r="2756" spans="16:17" x14ac:dyDescent="0.3">
      <c r="P2756" s="99"/>
      <c r="Q2756" s="99"/>
    </row>
    <row r="2757" spans="16:17" x14ac:dyDescent="0.3">
      <c r="P2757" s="99"/>
      <c r="Q2757" s="99"/>
    </row>
    <row r="2758" spans="16:17" x14ac:dyDescent="0.3">
      <c r="P2758" s="99"/>
      <c r="Q2758" s="99"/>
    </row>
    <row r="2759" spans="16:17" x14ac:dyDescent="0.3">
      <c r="P2759" s="99"/>
      <c r="Q2759" s="99"/>
    </row>
    <row r="2760" spans="16:17" x14ac:dyDescent="0.3">
      <c r="P2760" s="99"/>
      <c r="Q2760" s="99"/>
    </row>
    <row r="2761" spans="16:17" x14ac:dyDescent="0.3">
      <c r="P2761" s="99"/>
      <c r="Q2761" s="99"/>
    </row>
    <row r="2762" spans="16:17" x14ac:dyDescent="0.3">
      <c r="P2762" s="99"/>
      <c r="Q2762" s="99"/>
    </row>
    <row r="2763" spans="16:17" x14ac:dyDescent="0.3">
      <c r="P2763" s="99"/>
      <c r="Q2763" s="99"/>
    </row>
    <row r="2764" spans="16:17" x14ac:dyDescent="0.3">
      <c r="P2764" s="99"/>
      <c r="Q2764" s="99"/>
    </row>
    <row r="2765" spans="16:17" x14ac:dyDescent="0.3">
      <c r="P2765" s="99"/>
      <c r="Q2765" s="99"/>
    </row>
    <row r="2766" spans="16:17" x14ac:dyDescent="0.3">
      <c r="P2766" s="99"/>
      <c r="Q2766" s="99"/>
    </row>
    <row r="2767" spans="16:17" x14ac:dyDescent="0.3">
      <c r="P2767" s="99"/>
      <c r="Q2767" s="99"/>
    </row>
    <row r="2768" spans="16:17" x14ac:dyDescent="0.3">
      <c r="P2768" s="99"/>
      <c r="Q2768" s="99"/>
    </row>
    <row r="2769" spans="16:17" x14ac:dyDescent="0.3">
      <c r="P2769" s="99"/>
      <c r="Q2769" s="99"/>
    </row>
    <row r="2770" spans="16:17" x14ac:dyDescent="0.3">
      <c r="P2770" s="99"/>
      <c r="Q2770" s="99"/>
    </row>
    <row r="2771" spans="16:17" x14ac:dyDescent="0.3">
      <c r="P2771" s="99"/>
      <c r="Q2771" s="99"/>
    </row>
    <row r="2772" spans="16:17" x14ac:dyDescent="0.3">
      <c r="P2772" s="99"/>
      <c r="Q2772" s="99"/>
    </row>
    <row r="2773" spans="16:17" x14ac:dyDescent="0.3">
      <c r="P2773" s="99"/>
      <c r="Q2773" s="99"/>
    </row>
    <row r="2774" spans="16:17" x14ac:dyDescent="0.3">
      <c r="P2774" s="99"/>
      <c r="Q2774" s="99"/>
    </row>
    <row r="2775" spans="16:17" x14ac:dyDescent="0.3">
      <c r="P2775" s="99"/>
      <c r="Q2775" s="99"/>
    </row>
    <row r="2776" spans="16:17" x14ac:dyDescent="0.3">
      <c r="P2776" s="99"/>
      <c r="Q2776" s="99"/>
    </row>
    <row r="2777" spans="16:17" x14ac:dyDescent="0.3">
      <c r="P2777" s="99"/>
      <c r="Q2777" s="99"/>
    </row>
    <row r="2778" spans="16:17" x14ac:dyDescent="0.3">
      <c r="P2778" s="99"/>
      <c r="Q2778" s="99"/>
    </row>
    <row r="2779" spans="16:17" x14ac:dyDescent="0.3">
      <c r="P2779" s="99"/>
      <c r="Q2779" s="99"/>
    </row>
    <row r="2780" spans="16:17" x14ac:dyDescent="0.3">
      <c r="P2780" s="99"/>
      <c r="Q2780" s="99"/>
    </row>
    <row r="2781" spans="16:17" x14ac:dyDescent="0.3">
      <c r="P2781" s="99"/>
      <c r="Q2781" s="99"/>
    </row>
    <row r="2782" spans="16:17" x14ac:dyDescent="0.3">
      <c r="P2782" s="99"/>
      <c r="Q2782" s="99"/>
    </row>
    <row r="2783" spans="16:17" x14ac:dyDescent="0.3">
      <c r="P2783" s="99"/>
      <c r="Q2783" s="99"/>
    </row>
    <row r="2784" spans="16:17" x14ac:dyDescent="0.3">
      <c r="P2784" s="99"/>
      <c r="Q2784" s="99"/>
    </row>
    <row r="2785" spans="16:17" x14ac:dyDescent="0.3">
      <c r="P2785" s="99"/>
      <c r="Q2785" s="99"/>
    </row>
    <row r="2786" spans="16:17" x14ac:dyDescent="0.3">
      <c r="P2786" s="99"/>
      <c r="Q2786" s="99"/>
    </row>
    <row r="2787" spans="16:17" x14ac:dyDescent="0.3">
      <c r="P2787" s="99"/>
      <c r="Q2787" s="99"/>
    </row>
    <row r="2788" spans="16:17" x14ac:dyDescent="0.3">
      <c r="P2788" s="99"/>
      <c r="Q2788" s="99"/>
    </row>
    <row r="2789" spans="16:17" x14ac:dyDescent="0.3">
      <c r="P2789" s="99"/>
      <c r="Q2789" s="99"/>
    </row>
    <row r="2790" spans="16:17" x14ac:dyDescent="0.3">
      <c r="P2790" s="99"/>
      <c r="Q2790" s="99"/>
    </row>
    <row r="2791" spans="16:17" x14ac:dyDescent="0.3">
      <c r="P2791" s="99"/>
      <c r="Q2791" s="99"/>
    </row>
    <row r="2792" spans="16:17" x14ac:dyDescent="0.3">
      <c r="P2792" s="99"/>
      <c r="Q2792" s="99"/>
    </row>
    <row r="2793" spans="16:17" x14ac:dyDescent="0.3">
      <c r="P2793" s="99"/>
      <c r="Q2793" s="99"/>
    </row>
    <row r="2794" spans="16:17" x14ac:dyDescent="0.3">
      <c r="P2794" s="99"/>
      <c r="Q2794" s="99"/>
    </row>
    <row r="2795" spans="16:17" x14ac:dyDescent="0.3">
      <c r="P2795" s="99"/>
      <c r="Q2795" s="99"/>
    </row>
    <row r="2796" spans="16:17" x14ac:dyDescent="0.3">
      <c r="P2796" s="99"/>
      <c r="Q2796" s="99"/>
    </row>
    <row r="2797" spans="16:17" x14ac:dyDescent="0.3">
      <c r="P2797" s="99"/>
      <c r="Q2797" s="99"/>
    </row>
    <row r="2798" spans="16:17" x14ac:dyDescent="0.3">
      <c r="P2798" s="99"/>
      <c r="Q2798" s="99"/>
    </row>
    <row r="2799" spans="16:17" x14ac:dyDescent="0.3">
      <c r="P2799" s="99"/>
      <c r="Q2799" s="99"/>
    </row>
    <row r="2800" spans="16:17" x14ac:dyDescent="0.3">
      <c r="P2800" s="99"/>
      <c r="Q2800" s="99"/>
    </row>
    <row r="2801" spans="16:17" x14ac:dyDescent="0.3">
      <c r="P2801" s="99"/>
      <c r="Q2801" s="99"/>
    </row>
    <row r="2802" spans="16:17" x14ac:dyDescent="0.3">
      <c r="P2802" s="99"/>
      <c r="Q2802" s="99"/>
    </row>
    <row r="2803" spans="16:17" x14ac:dyDescent="0.3">
      <c r="P2803" s="99"/>
      <c r="Q2803" s="99"/>
    </row>
    <row r="2804" spans="16:17" x14ac:dyDescent="0.3">
      <c r="P2804" s="99"/>
      <c r="Q2804" s="99"/>
    </row>
    <row r="2805" spans="16:17" x14ac:dyDescent="0.3">
      <c r="P2805" s="99"/>
      <c r="Q2805" s="99"/>
    </row>
    <row r="2806" spans="16:17" x14ac:dyDescent="0.3">
      <c r="P2806" s="99"/>
      <c r="Q2806" s="99"/>
    </row>
    <row r="2807" spans="16:17" x14ac:dyDescent="0.3">
      <c r="P2807" s="99"/>
      <c r="Q2807" s="99"/>
    </row>
    <row r="2808" spans="16:17" x14ac:dyDescent="0.3">
      <c r="P2808" s="99"/>
      <c r="Q2808" s="99"/>
    </row>
    <row r="2809" spans="16:17" x14ac:dyDescent="0.3">
      <c r="P2809" s="99"/>
      <c r="Q2809" s="99"/>
    </row>
    <row r="2810" spans="16:17" x14ac:dyDescent="0.3">
      <c r="P2810" s="99"/>
      <c r="Q2810" s="99"/>
    </row>
    <row r="2811" spans="16:17" x14ac:dyDescent="0.3">
      <c r="P2811" s="99"/>
      <c r="Q2811" s="99"/>
    </row>
    <row r="2812" spans="16:17" x14ac:dyDescent="0.3">
      <c r="P2812" s="99"/>
      <c r="Q2812" s="99"/>
    </row>
    <row r="2813" spans="16:17" x14ac:dyDescent="0.3">
      <c r="P2813" s="99"/>
      <c r="Q2813" s="99"/>
    </row>
    <row r="2814" spans="16:17" x14ac:dyDescent="0.3">
      <c r="P2814" s="99"/>
      <c r="Q2814" s="99"/>
    </row>
    <row r="2815" spans="16:17" x14ac:dyDescent="0.3">
      <c r="P2815" s="99"/>
      <c r="Q2815" s="99"/>
    </row>
    <row r="2816" spans="16:17" x14ac:dyDescent="0.3">
      <c r="P2816" s="99"/>
      <c r="Q2816" s="99"/>
    </row>
    <row r="2817" spans="16:17" x14ac:dyDescent="0.3">
      <c r="P2817" s="99"/>
      <c r="Q2817" s="99"/>
    </row>
    <row r="2818" spans="16:17" x14ac:dyDescent="0.3">
      <c r="P2818" s="99"/>
      <c r="Q2818" s="99"/>
    </row>
    <row r="2819" spans="16:17" x14ac:dyDescent="0.3">
      <c r="P2819" s="99"/>
      <c r="Q2819" s="99"/>
    </row>
    <row r="2820" spans="16:17" x14ac:dyDescent="0.3">
      <c r="P2820" s="99"/>
      <c r="Q2820" s="99"/>
    </row>
    <row r="2821" spans="16:17" x14ac:dyDescent="0.3">
      <c r="P2821" s="99"/>
      <c r="Q2821" s="99"/>
    </row>
    <row r="2822" spans="16:17" x14ac:dyDescent="0.3">
      <c r="P2822" s="99"/>
      <c r="Q2822" s="99"/>
    </row>
    <row r="2823" spans="16:17" x14ac:dyDescent="0.3">
      <c r="P2823" s="99"/>
      <c r="Q2823" s="99"/>
    </row>
    <row r="2824" spans="16:17" x14ac:dyDescent="0.3">
      <c r="P2824" s="99"/>
      <c r="Q2824" s="99"/>
    </row>
    <row r="2825" spans="16:17" x14ac:dyDescent="0.3">
      <c r="P2825" s="99"/>
      <c r="Q2825" s="99"/>
    </row>
    <row r="2826" spans="16:17" x14ac:dyDescent="0.3">
      <c r="P2826" s="99"/>
      <c r="Q2826" s="99"/>
    </row>
    <row r="2827" spans="16:17" x14ac:dyDescent="0.3">
      <c r="P2827" s="99"/>
      <c r="Q2827" s="99"/>
    </row>
    <row r="2828" spans="16:17" x14ac:dyDescent="0.3">
      <c r="P2828" s="99"/>
      <c r="Q2828" s="99"/>
    </row>
    <row r="2829" spans="16:17" x14ac:dyDescent="0.3">
      <c r="P2829" s="99"/>
      <c r="Q2829" s="99"/>
    </row>
    <row r="2830" spans="16:17" x14ac:dyDescent="0.3">
      <c r="P2830" s="99"/>
      <c r="Q2830" s="99"/>
    </row>
    <row r="2831" spans="16:17" x14ac:dyDescent="0.3">
      <c r="P2831" s="99"/>
      <c r="Q2831" s="99"/>
    </row>
    <row r="2832" spans="16:17" x14ac:dyDescent="0.3">
      <c r="P2832" s="99"/>
      <c r="Q2832" s="99"/>
    </row>
    <row r="2833" spans="16:17" x14ac:dyDescent="0.3">
      <c r="P2833" s="99"/>
      <c r="Q2833" s="99"/>
    </row>
    <row r="2834" spans="16:17" x14ac:dyDescent="0.3">
      <c r="P2834" s="99"/>
      <c r="Q2834" s="99"/>
    </row>
    <row r="2835" spans="16:17" x14ac:dyDescent="0.3">
      <c r="P2835" s="99"/>
      <c r="Q2835" s="99"/>
    </row>
    <row r="2836" spans="16:17" x14ac:dyDescent="0.3">
      <c r="P2836" s="99"/>
      <c r="Q2836" s="99"/>
    </row>
    <row r="2837" spans="16:17" x14ac:dyDescent="0.3">
      <c r="P2837" s="99"/>
      <c r="Q2837" s="99"/>
    </row>
    <row r="2838" spans="16:17" x14ac:dyDescent="0.3">
      <c r="P2838" s="99"/>
      <c r="Q2838" s="99"/>
    </row>
    <row r="2839" spans="16:17" x14ac:dyDescent="0.3">
      <c r="P2839" s="99"/>
      <c r="Q2839" s="99"/>
    </row>
    <row r="2840" spans="16:17" x14ac:dyDescent="0.3">
      <c r="P2840" s="99"/>
      <c r="Q2840" s="99"/>
    </row>
    <row r="2841" spans="16:17" x14ac:dyDescent="0.3">
      <c r="P2841" s="99"/>
      <c r="Q2841" s="99"/>
    </row>
    <row r="2842" spans="16:17" x14ac:dyDescent="0.3">
      <c r="P2842" s="99"/>
      <c r="Q2842" s="99"/>
    </row>
    <row r="2843" spans="16:17" x14ac:dyDescent="0.3">
      <c r="P2843" s="99"/>
      <c r="Q2843" s="99"/>
    </row>
    <row r="2844" spans="16:17" x14ac:dyDescent="0.3">
      <c r="P2844" s="99"/>
      <c r="Q2844" s="99"/>
    </row>
    <row r="2845" spans="16:17" x14ac:dyDescent="0.3">
      <c r="P2845" s="99"/>
      <c r="Q2845" s="99"/>
    </row>
    <row r="2846" spans="16:17" x14ac:dyDescent="0.3">
      <c r="P2846" s="99"/>
      <c r="Q2846" s="99"/>
    </row>
    <row r="2847" spans="16:17" x14ac:dyDescent="0.3">
      <c r="P2847" s="99"/>
      <c r="Q2847" s="99"/>
    </row>
    <row r="2848" spans="16:17" x14ac:dyDescent="0.3">
      <c r="P2848" s="99"/>
      <c r="Q2848" s="99"/>
    </row>
    <row r="2849" spans="16:17" x14ac:dyDescent="0.3">
      <c r="P2849" s="99"/>
      <c r="Q2849" s="99"/>
    </row>
    <row r="2850" spans="16:17" x14ac:dyDescent="0.3">
      <c r="P2850" s="99"/>
      <c r="Q2850" s="99"/>
    </row>
    <row r="2851" spans="16:17" x14ac:dyDescent="0.3">
      <c r="P2851" s="99"/>
      <c r="Q2851" s="99"/>
    </row>
    <row r="2852" spans="16:17" x14ac:dyDescent="0.3">
      <c r="P2852" s="99"/>
      <c r="Q2852" s="99"/>
    </row>
    <row r="2853" spans="16:17" x14ac:dyDescent="0.3">
      <c r="P2853" s="99"/>
      <c r="Q2853" s="99"/>
    </row>
    <row r="2854" spans="16:17" x14ac:dyDescent="0.3">
      <c r="P2854" s="99"/>
      <c r="Q2854" s="99"/>
    </row>
    <row r="2855" spans="16:17" x14ac:dyDescent="0.3">
      <c r="P2855" s="99"/>
      <c r="Q2855" s="99"/>
    </row>
    <row r="2856" spans="16:17" x14ac:dyDescent="0.3">
      <c r="P2856" s="99"/>
      <c r="Q2856" s="99"/>
    </row>
    <row r="2857" spans="16:17" x14ac:dyDescent="0.3">
      <c r="P2857" s="99"/>
      <c r="Q2857" s="99"/>
    </row>
    <row r="2858" spans="16:17" x14ac:dyDescent="0.3">
      <c r="P2858" s="99"/>
      <c r="Q2858" s="99"/>
    </row>
    <row r="2859" spans="16:17" x14ac:dyDescent="0.3">
      <c r="P2859" s="99"/>
      <c r="Q2859" s="99"/>
    </row>
    <row r="2860" spans="16:17" x14ac:dyDescent="0.3">
      <c r="P2860" s="99"/>
      <c r="Q2860" s="99"/>
    </row>
    <row r="2861" spans="16:17" x14ac:dyDescent="0.3">
      <c r="P2861" s="99"/>
      <c r="Q2861" s="99"/>
    </row>
    <row r="2862" spans="16:17" x14ac:dyDescent="0.3">
      <c r="P2862" s="99"/>
      <c r="Q2862" s="99"/>
    </row>
    <row r="2863" spans="16:17" x14ac:dyDescent="0.3">
      <c r="P2863" s="99"/>
      <c r="Q2863" s="99"/>
    </row>
    <row r="2864" spans="16:17" x14ac:dyDescent="0.3">
      <c r="P2864" s="99"/>
      <c r="Q2864" s="99"/>
    </row>
    <row r="2865" spans="16:17" x14ac:dyDescent="0.3">
      <c r="P2865" s="99"/>
      <c r="Q2865" s="99"/>
    </row>
    <row r="2866" spans="16:17" x14ac:dyDescent="0.3">
      <c r="P2866" s="99"/>
      <c r="Q2866" s="99"/>
    </row>
    <row r="2867" spans="16:17" x14ac:dyDescent="0.3">
      <c r="P2867" s="99"/>
      <c r="Q2867" s="99"/>
    </row>
    <row r="2868" spans="16:17" x14ac:dyDescent="0.3">
      <c r="P2868" s="99"/>
      <c r="Q2868" s="99"/>
    </row>
    <row r="2869" spans="16:17" x14ac:dyDescent="0.3">
      <c r="P2869" s="99"/>
      <c r="Q2869" s="99"/>
    </row>
    <row r="2870" spans="16:17" x14ac:dyDescent="0.3">
      <c r="P2870" s="99"/>
      <c r="Q2870" s="99"/>
    </row>
    <row r="2871" spans="16:17" x14ac:dyDescent="0.3">
      <c r="P2871" s="99"/>
      <c r="Q2871" s="99"/>
    </row>
    <row r="2872" spans="16:17" x14ac:dyDescent="0.3">
      <c r="P2872" s="99"/>
      <c r="Q2872" s="99"/>
    </row>
    <row r="2873" spans="16:17" x14ac:dyDescent="0.3">
      <c r="P2873" s="99"/>
      <c r="Q2873" s="99"/>
    </row>
    <row r="2874" spans="16:17" x14ac:dyDescent="0.3">
      <c r="P2874" s="99"/>
      <c r="Q2874" s="99"/>
    </row>
    <row r="2875" spans="16:17" x14ac:dyDescent="0.3">
      <c r="P2875" s="99"/>
      <c r="Q2875" s="99"/>
    </row>
    <row r="2876" spans="16:17" x14ac:dyDescent="0.3">
      <c r="P2876" s="99"/>
      <c r="Q2876" s="99"/>
    </row>
    <row r="2877" spans="16:17" x14ac:dyDescent="0.3">
      <c r="P2877" s="99"/>
      <c r="Q2877" s="99"/>
    </row>
    <row r="2878" spans="16:17" x14ac:dyDescent="0.3">
      <c r="P2878" s="99"/>
      <c r="Q2878" s="99"/>
    </row>
    <row r="2879" spans="16:17" x14ac:dyDescent="0.3">
      <c r="P2879" s="99"/>
      <c r="Q2879" s="99"/>
    </row>
    <row r="2880" spans="16:17" x14ac:dyDescent="0.3">
      <c r="P2880" s="99"/>
      <c r="Q2880" s="99"/>
    </row>
    <row r="2881" spans="16:17" x14ac:dyDescent="0.3">
      <c r="P2881" s="99"/>
      <c r="Q2881" s="99"/>
    </row>
    <row r="2882" spans="16:17" x14ac:dyDescent="0.3">
      <c r="P2882" s="99"/>
      <c r="Q2882" s="99"/>
    </row>
    <row r="2883" spans="16:17" x14ac:dyDescent="0.3">
      <c r="P2883" s="99"/>
      <c r="Q2883" s="99"/>
    </row>
    <row r="2884" spans="16:17" x14ac:dyDescent="0.3">
      <c r="P2884" s="99"/>
      <c r="Q2884" s="99"/>
    </row>
    <row r="2885" spans="16:17" x14ac:dyDescent="0.3">
      <c r="P2885" s="99"/>
      <c r="Q2885" s="99"/>
    </row>
    <row r="2886" spans="16:17" x14ac:dyDescent="0.3">
      <c r="P2886" s="99"/>
      <c r="Q2886" s="99"/>
    </row>
    <row r="2887" spans="16:17" x14ac:dyDescent="0.3">
      <c r="P2887" s="99"/>
      <c r="Q2887" s="99"/>
    </row>
    <row r="2888" spans="16:17" x14ac:dyDescent="0.3">
      <c r="P2888" s="99"/>
      <c r="Q2888" s="99"/>
    </row>
    <row r="2889" spans="16:17" x14ac:dyDescent="0.3">
      <c r="P2889" s="99"/>
      <c r="Q2889" s="99"/>
    </row>
    <row r="2890" spans="16:17" x14ac:dyDescent="0.3">
      <c r="P2890" s="99"/>
      <c r="Q2890" s="99"/>
    </row>
    <row r="2891" spans="16:17" x14ac:dyDescent="0.3">
      <c r="P2891" s="99"/>
      <c r="Q2891" s="99"/>
    </row>
    <row r="2892" spans="16:17" x14ac:dyDescent="0.3">
      <c r="P2892" s="99"/>
      <c r="Q2892" s="99"/>
    </row>
    <row r="2893" spans="16:17" x14ac:dyDescent="0.3">
      <c r="P2893" s="99"/>
      <c r="Q2893" s="99"/>
    </row>
    <row r="2894" spans="16:17" x14ac:dyDescent="0.3">
      <c r="P2894" s="99"/>
      <c r="Q2894" s="99"/>
    </row>
    <row r="2895" spans="16:17" x14ac:dyDescent="0.3">
      <c r="P2895" s="99"/>
      <c r="Q2895" s="99"/>
    </row>
    <row r="2896" spans="16:17" x14ac:dyDescent="0.3">
      <c r="P2896" s="99"/>
      <c r="Q2896" s="99"/>
    </row>
    <row r="2897" spans="16:17" x14ac:dyDescent="0.3">
      <c r="P2897" s="99"/>
      <c r="Q2897" s="99"/>
    </row>
    <row r="2898" spans="16:17" x14ac:dyDescent="0.3">
      <c r="P2898" s="99"/>
      <c r="Q2898" s="99"/>
    </row>
    <row r="2899" spans="16:17" x14ac:dyDescent="0.3">
      <c r="P2899" s="99"/>
      <c r="Q2899" s="99"/>
    </row>
    <row r="2900" spans="16:17" x14ac:dyDescent="0.3">
      <c r="P2900" s="99"/>
      <c r="Q2900" s="99"/>
    </row>
    <row r="2901" spans="16:17" x14ac:dyDescent="0.3">
      <c r="P2901" s="99"/>
      <c r="Q2901" s="99"/>
    </row>
    <row r="2902" spans="16:17" x14ac:dyDescent="0.3">
      <c r="P2902" s="99"/>
      <c r="Q2902" s="99"/>
    </row>
    <row r="2903" spans="16:17" x14ac:dyDescent="0.3">
      <c r="P2903" s="99"/>
      <c r="Q2903" s="99"/>
    </row>
    <row r="2904" spans="16:17" x14ac:dyDescent="0.3">
      <c r="P2904" s="99"/>
      <c r="Q2904" s="99"/>
    </row>
    <row r="2905" spans="16:17" x14ac:dyDescent="0.3">
      <c r="P2905" s="99"/>
      <c r="Q2905" s="99"/>
    </row>
    <row r="2906" spans="16:17" x14ac:dyDescent="0.3">
      <c r="P2906" s="99"/>
      <c r="Q2906" s="99"/>
    </row>
    <row r="2907" spans="16:17" x14ac:dyDescent="0.3">
      <c r="P2907" s="99"/>
      <c r="Q2907" s="99"/>
    </row>
    <row r="2908" spans="16:17" x14ac:dyDescent="0.3">
      <c r="P2908" s="99"/>
      <c r="Q2908" s="99"/>
    </row>
    <row r="2909" spans="16:17" x14ac:dyDescent="0.3">
      <c r="P2909" s="99"/>
      <c r="Q2909" s="99"/>
    </row>
    <row r="2910" spans="16:17" x14ac:dyDescent="0.3">
      <c r="P2910" s="99"/>
      <c r="Q2910" s="99"/>
    </row>
    <row r="2911" spans="16:17" x14ac:dyDescent="0.3">
      <c r="P2911" s="99"/>
      <c r="Q2911" s="99"/>
    </row>
    <row r="2912" spans="16:17" x14ac:dyDescent="0.3">
      <c r="P2912" s="99"/>
      <c r="Q2912" s="99"/>
    </row>
    <row r="2913" spans="16:17" x14ac:dyDescent="0.3">
      <c r="P2913" s="99"/>
      <c r="Q2913" s="99"/>
    </row>
    <row r="2914" spans="16:17" x14ac:dyDescent="0.3">
      <c r="P2914" s="99"/>
      <c r="Q2914" s="99"/>
    </row>
    <row r="2915" spans="16:17" x14ac:dyDescent="0.3">
      <c r="P2915" s="99"/>
      <c r="Q2915" s="99"/>
    </row>
    <row r="2916" spans="16:17" x14ac:dyDescent="0.3">
      <c r="P2916" s="99"/>
      <c r="Q2916" s="99"/>
    </row>
    <row r="2917" spans="16:17" x14ac:dyDescent="0.3">
      <c r="P2917" s="99"/>
      <c r="Q2917" s="99"/>
    </row>
    <row r="2918" spans="16:17" x14ac:dyDescent="0.3">
      <c r="P2918" s="99"/>
      <c r="Q2918" s="99"/>
    </row>
    <row r="2919" spans="16:17" x14ac:dyDescent="0.3">
      <c r="P2919" s="99"/>
      <c r="Q2919" s="99"/>
    </row>
    <row r="2920" spans="16:17" x14ac:dyDescent="0.3">
      <c r="P2920" s="99"/>
      <c r="Q2920" s="99"/>
    </row>
    <row r="2921" spans="16:17" x14ac:dyDescent="0.3">
      <c r="P2921" s="99"/>
      <c r="Q2921" s="99"/>
    </row>
    <row r="2922" spans="16:17" x14ac:dyDescent="0.3">
      <c r="P2922" s="99"/>
      <c r="Q2922" s="99"/>
    </row>
    <row r="2923" spans="16:17" x14ac:dyDescent="0.3">
      <c r="P2923" s="99"/>
      <c r="Q2923" s="99"/>
    </row>
    <row r="2924" spans="16:17" x14ac:dyDescent="0.3">
      <c r="P2924" s="99"/>
      <c r="Q2924" s="99"/>
    </row>
    <row r="2925" spans="16:17" x14ac:dyDescent="0.3">
      <c r="P2925" s="99"/>
      <c r="Q2925" s="99"/>
    </row>
    <row r="2926" spans="16:17" x14ac:dyDescent="0.3">
      <c r="P2926" s="99"/>
      <c r="Q2926" s="99"/>
    </row>
    <row r="2927" spans="16:17" x14ac:dyDescent="0.3">
      <c r="P2927" s="99"/>
      <c r="Q2927" s="99"/>
    </row>
    <row r="2928" spans="16:17" x14ac:dyDescent="0.3">
      <c r="P2928" s="99"/>
      <c r="Q2928" s="99"/>
    </row>
    <row r="2929" spans="16:17" x14ac:dyDescent="0.3">
      <c r="P2929" s="99"/>
      <c r="Q2929" s="99"/>
    </row>
    <row r="2930" spans="16:17" x14ac:dyDescent="0.3">
      <c r="P2930" s="99"/>
      <c r="Q2930" s="99"/>
    </row>
    <row r="2931" spans="16:17" x14ac:dyDescent="0.3">
      <c r="P2931" s="99"/>
      <c r="Q2931" s="99"/>
    </row>
    <row r="2932" spans="16:17" x14ac:dyDescent="0.3">
      <c r="P2932" s="99"/>
      <c r="Q2932" s="99"/>
    </row>
    <row r="2933" spans="16:17" x14ac:dyDescent="0.3">
      <c r="P2933" s="99"/>
      <c r="Q2933" s="99"/>
    </row>
    <row r="2934" spans="16:17" x14ac:dyDescent="0.3">
      <c r="P2934" s="99"/>
      <c r="Q2934" s="99"/>
    </row>
    <row r="2935" spans="16:17" x14ac:dyDescent="0.3">
      <c r="P2935" s="99"/>
      <c r="Q2935" s="99"/>
    </row>
    <row r="2936" spans="16:17" x14ac:dyDescent="0.3">
      <c r="P2936" s="99"/>
      <c r="Q2936" s="99"/>
    </row>
    <row r="2937" spans="16:17" x14ac:dyDescent="0.3">
      <c r="P2937" s="99"/>
      <c r="Q2937" s="99"/>
    </row>
    <row r="2938" spans="16:17" x14ac:dyDescent="0.3">
      <c r="P2938" s="99"/>
      <c r="Q2938" s="99"/>
    </row>
    <row r="2939" spans="16:17" x14ac:dyDescent="0.3">
      <c r="P2939" s="99"/>
      <c r="Q2939" s="99"/>
    </row>
    <row r="2940" spans="16:17" x14ac:dyDescent="0.3">
      <c r="P2940" s="99"/>
      <c r="Q2940" s="99"/>
    </row>
    <row r="2941" spans="16:17" x14ac:dyDescent="0.3">
      <c r="P2941" s="99"/>
      <c r="Q2941" s="99"/>
    </row>
    <row r="2942" spans="16:17" x14ac:dyDescent="0.3">
      <c r="P2942" s="99"/>
      <c r="Q2942" s="99"/>
    </row>
    <row r="2943" spans="16:17" x14ac:dyDescent="0.3">
      <c r="P2943" s="99"/>
      <c r="Q2943" s="99"/>
    </row>
    <row r="2944" spans="16:17" x14ac:dyDescent="0.3">
      <c r="P2944" s="99"/>
      <c r="Q2944" s="99"/>
    </row>
    <row r="2945" spans="16:17" x14ac:dyDescent="0.3">
      <c r="P2945" s="99"/>
      <c r="Q2945" s="99"/>
    </row>
    <row r="2946" spans="16:17" x14ac:dyDescent="0.3">
      <c r="P2946" s="99"/>
      <c r="Q2946" s="99"/>
    </row>
    <row r="2947" spans="16:17" x14ac:dyDescent="0.3">
      <c r="P2947" s="99"/>
      <c r="Q2947" s="99"/>
    </row>
    <row r="2948" spans="16:17" x14ac:dyDescent="0.3">
      <c r="P2948" s="99"/>
      <c r="Q2948" s="99"/>
    </row>
    <row r="2949" spans="16:17" x14ac:dyDescent="0.3">
      <c r="P2949" s="99"/>
      <c r="Q2949" s="99"/>
    </row>
    <row r="2950" spans="16:17" x14ac:dyDescent="0.3">
      <c r="P2950" s="99"/>
      <c r="Q2950" s="99"/>
    </row>
    <row r="2951" spans="16:17" x14ac:dyDescent="0.3">
      <c r="P2951" s="99"/>
      <c r="Q2951" s="99"/>
    </row>
    <row r="2952" spans="16:17" x14ac:dyDescent="0.3">
      <c r="P2952" s="99"/>
      <c r="Q2952" s="99"/>
    </row>
    <row r="2953" spans="16:17" x14ac:dyDescent="0.3">
      <c r="P2953" s="99"/>
      <c r="Q2953" s="99"/>
    </row>
    <row r="2954" spans="16:17" x14ac:dyDescent="0.3">
      <c r="P2954" s="99"/>
      <c r="Q2954" s="99"/>
    </row>
    <row r="2955" spans="16:17" x14ac:dyDescent="0.3">
      <c r="P2955" s="99"/>
      <c r="Q2955" s="99"/>
    </row>
    <row r="2956" spans="16:17" x14ac:dyDescent="0.3">
      <c r="P2956" s="99"/>
      <c r="Q2956" s="99"/>
    </row>
    <row r="2957" spans="16:17" x14ac:dyDescent="0.3">
      <c r="P2957" s="99"/>
      <c r="Q2957" s="99"/>
    </row>
    <row r="2958" spans="16:17" x14ac:dyDescent="0.3">
      <c r="P2958" s="99"/>
      <c r="Q2958" s="99"/>
    </row>
    <row r="2959" spans="16:17" x14ac:dyDescent="0.3">
      <c r="P2959" s="99"/>
      <c r="Q2959" s="99"/>
    </row>
    <row r="2960" spans="16:17" x14ac:dyDescent="0.3">
      <c r="P2960" s="99"/>
      <c r="Q2960" s="99"/>
    </row>
    <row r="2961" spans="16:17" x14ac:dyDescent="0.3">
      <c r="P2961" s="99"/>
      <c r="Q2961" s="99"/>
    </row>
    <row r="2962" spans="16:17" x14ac:dyDescent="0.3">
      <c r="P2962" s="99"/>
      <c r="Q2962" s="99"/>
    </row>
    <row r="2963" spans="16:17" x14ac:dyDescent="0.3">
      <c r="P2963" s="99"/>
      <c r="Q2963" s="99"/>
    </row>
    <row r="2964" spans="16:17" x14ac:dyDescent="0.3">
      <c r="P2964" s="99"/>
      <c r="Q2964" s="99"/>
    </row>
    <row r="2965" spans="16:17" x14ac:dyDescent="0.3">
      <c r="P2965" s="99"/>
      <c r="Q2965" s="99"/>
    </row>
    <row r="2966" spans="16:17" x14ac:dyDescent="0.3">
      <c r="P2966" s="99"/>
      <c r="Q2966" s="99"/>
    </row>
    <row r="2967" spans="16:17" x14ac:dyDescent="0.3">
      <c r="P2967" s="99"/>
      <c r="Q2967" s="99"/>
    </row>
    <row r="2968" spans="16:17" x14ac:dyDescent="0.3">
      <c r="P2968" s="99"/>
      <c r="Q2968" s="99"/>
    </row>
    <row r="2969" spans="16:17" x14ac:dyDescent="0.3">
      <c r="P2969" s="99"/>
      <c r="Q2969" s="99"/>
    </row>
    <row r="2970" spans="16:17" x14ac:dyDescent="0.3">
      <c r="P2970" s="99"/>
      <c r="Q2970" s="99"/>
    </row>
    <row r="2971" spans="16:17" x14ac:dyDescent="0.3">
      <c r="P2971" s="99"/>
      <c r="Q2971" s="99"/>
    </row>
    <row r="2972" spans="16:17" x14ac:dyDescent="0.3">
      <c r="P2972" s="99"/>
      <c r="Q2972" s="99"/>
    </row>
    <row r="2973" spans="16:17" x14ac:dyDescent="0.3">
      <c r="P2973" s="99"/>
      <c r="Q2973" s="99"/>
    </row>
    <row r="2974" spans="16:17" x14ac:dyDescent="0.3">
      <c r="P2974" s="99"/>
      <c r="Q2974" s="99"/>
    </row>
    <row r="2975" spans="16:17" x14ac:dyDescent="0.3">
      <c r="P2975" s="99"/>
      <c r="Q2975" s="99"/>
    </row>
    <row r="2976" spans="16:17" x14ac:dyDescent="0.3">
      <c r="P2976" s="99"/>
      <c r="Q2976" s="99"/>
    </row>
    <row r="2977" spans="16:17" x14ac:dyDescent="0.3">
      <c r="P2977" s="99"/>
      <c r="Q2977" s="99"/>
    </row>
    <row r="2978" spans="16:17" x14ac:dyDescent="0.3">
      <c r="P2978" s="99"/>
      <c r="Q2978" s="99"/>
    </row>
    <row r="2979" spans="16:17" x14ac:dyDescent="0.3">
      <c r="P2979" s="99"/>
      <c r="Q2979" s="99"/>
    </row>
    <row r="2980" spans="16:17" x14ac:dyDescent="0.3">
      <c r="P2980" s="99"/>
      <c r="Q2980" s="99"/>
    </row>
    <row r="2981" spans="16:17" x14ac:dyDescent="0.3">
      <c r="P2981" s="99"/>
      <c r="Q2981" s="99"/>
    </row>
    <row r="2982" spans="16:17" x14ac:dyDescent="0.3">
      <c r="P2982" s="99"/>
      <c r="Q2982" s="99"/>
    </row>
    <row r="2983" spans="16:17" x14ac:dyDescent="0.3">
      <c r="P2983" s="99"/>
      <c r="Q2983" s="99"/>
    </row>
    <row r="2984" spans="16:17" x14ac:dyDescent="0.3">
      <c r="P2984" s="99"/>
      <c r="Q2984" s="99"/>
    </row>
    <row r="2985" spans="16:17" x14ac:dyDescent="0.3">
      <c r="P2985" s="99"/>
      <c r="Q2985" s="99"/>
    </row>
    <row r="2986" spans="16:17" x14ac:dyDescent="0.3">
      <c r="P2986" s="99"/>
      <c r="Q2986" s="99"/>
    </row>
    <row r="2987" spans="16:17" x14ac:dyDescent="0.3">
      <c r="P2987" s="99"/>
      <c r="Q2987" s="99"/>
    </row>
    <row r="2988" spans="16:17" x14ac:dyDescent="0.3">
      <c r="P2988" s="99"/>
      <c r="Q2988" s="99"/>
    </row>
    <row r="2989" spans="16:17" x14ac:dyDescent="0.3">
      <c r="P2989" s="99"/>
      <c r="Q2989" s="99"/>
    </row>
    <row r="2990" spans="16:17" x14ac:dyDescent="0.3">
      <c r="P2990" s="99"/>
      <c r="Q2990" s="99"/>
    </row>
    <row r="2991" spans="16:17" x14ac:dyDescent="0.3">
      <c r="P2991" s="99"/>
      <c r="Q2991" s="99"/>
    </row>
    <row r="2992" spans="16:17" x14ac:dyDescent="0.3">
      <c r="P2992" s="99"/>
      <c r="Q2992" s="99"/>
    </row>
    <row r="2993" spans="16:17" x14ac:dyDescent="0.3">
      <c r="P2993" s="99"/>
      <c r="Q2993" s="99"/>
    </row>
    <row r="2994" spans="16:17" x14ac:dyDescent="0.3">
      <c r="P2994" s="99"/>
      <c r="Q2994" s="99"/>
    </row>
    <row r="2995" spans="16:17" x14ac:dyDescent="0.3">
      <c r="P2995" s="99"/>
      <c r="Q2995" s="99"/>
    </row>
    <row r="2996" spans="16:17" x14ac:dyDescent="0.3">
      <c r="P2996" s="99"/>
      <c r="Q2996" s="99"/>
    </row>
    <row r="2997" spans="16:17" x14ac:dyDescent="0.3">
      <c r="P2997" s="99"/>
      <c r="Q2997" s="99"/>
    </row>
    <row r="2998" spans="16:17" x14ac:dyDescent="0.3">
      <c r="P2998" s="99"/>
      <c r="Q2998" s="99"/>
    </row>
    <row r="2999" spans="16:17" x14ac:dyDescent="0.3">
      <c r="P2999" s="99"/>
      <c r="Q2999" s="99"/>
    </row>
    <row r="3000" spans="16:17" x14ac:dyDescent="0.3">
      <c r="P3000" s="99"/>
      <c r="Q3000" s="99"/>
    </row>
    <row r="3001" spans="16:17" x14ac:dyDescent="0.3">
      <c r="P3001" s="99"/>
      <c r="Q3001" s="99"/>
    </row>
    <row r="3002" spans="16:17" x14ac:dyDescent="0.3">
      <c r="P3002" s="99"/>
      <c r="Q3002" s="99"/>
    </row>
    <row r="3003" spans="16:17" x14ac:dyDescent="0.3">
      <c r="P3003" s="99"/>
      <c r="Q3003" s="99"/>
    </row>
    <row r="3004" spans="16:17" x14ac:dyDescent="0.3">
      <c r="P3004" s="99"/>
      <c r="Q3004" s="99"/>
    </row>
    <row r="3005" spans="16:17" x14ac:dyDescent="0.3">
      <c r="P3005" s="99"/>
      <c r="Q3005" s="99"/>
    </row>
    <row r="3006" spans="16:17" x14ac:dyDescent="0.3">
      <c r="P3006" s="99"/>
      <c r="Q3006" s="99"/>
    </row>
    <row r="3007" spans="16:17" x14ac:dyDescent="0.3">
      <c r="P3007" s="99"/>
      <c r="Q3007" s="99"/>
    </row>
    <row r="3008" spans="16:17" x14ac:dyDescent="0.3">
      <c r="P3008" s="99"/>
      <c r="Q3008" s="99"/>
    </row>
    <row r="3009" spans="16:17" x14ac:dyDescent="0.3">
      <c r="P3009" s="99"/>
      <c r="Q3009" s="99"/>
    </row>
    <row r="3010" spans="16:17" x14ac:dyDescent="0.3">
      <c r="P3010" s="99"/>
      <c r="Q3010" s="99"/>
    </row>
    <row r="3011" spans="16:17" x14ac:dyDescent="0.3">
      <c r="P3011" s="99"/>
      <c r="Q3011" s="99"/>
    </row>
    <row r="3012" spans="16:17" x14ac:dyDescent="0.3">
      <c r="P3012" s="99"/>
      <c r="Q3012" s="99"/>
    </row>
    <row r="3013" spans="16:17" x14ac:dyDescent="0.3">
      <c r="P3013" s="99"/>
      <c r="Q3013" s="99"/>
    </row>
    <row r="3014" spans="16:17" x14ac:dyDescent="0.3">
      <c r="P3014" s="99"/>
      <c r="Q3014" s="99"/>
    </row>
    <row r="3015" spans="16:17" x14ac:dyDescent="0.3">
      <c r="P3015" s="99"/>
      <c r="Q3015" s="99"/>
    </row>
    <row r="3016" spans="16:17" x14ac:dyDescent="0.3">
      <c r="P3016" s="99"/>
      <c r="Q3016" s="99"/>
    </row>
    <row r="3017" spans="16:17" x14ac:dyDescent="0.3">
      <c r="P3017" s="99"/>
      <c r="Q3017" s="99"/>
    </row>
    <row r="3018" spans="16:17" x14ac:dyDescent="0.3">
      <c r="P3018" s="99"/>
      <c r="Q3018" s="99"/>
    </row>
    <row r="3019" spans="16:17" x14ac:dyDescent="0.3">
      <c r="P3019" s="99"/>
      <c r="Q3019" s="99"/>
    </row>
    <row r="3020" spans="16:17" x14ac:dyDescent="0.3">
      <c r="P3020" s="99"/>
      <c r="Q3020" s="99"/>
    </row>
    <row r="3021" spans="16:17" x14ac:dyDescent="0.3">
      <c r="P3021" s="99"/>
      <c r="Q3021" s="99"/>
    </row>
    <row r="3022" spans="16:17" x14ac:dyDescent="0.3">
      <c r="P3022" s="99"/>
      <c r="Q3022" s="99"/>
    </row>
    <row r="3023" spans="16:17" x14ac:dyDescent="0.3">
      <c r="P3023" s="99"/>
      <c r="Q3023" s="99"/>
    </row>
    <row r="3024" spans="16:17" x14ac:dyDescent="0.3">
      <c r="P3024" s="99"/>
      <c r="Q3024" s="99"/>
    </row>
    <row r="3025" spans="16:17" x14ac:dyDescent="0.3">
      <c r="P3025" s="99"/>
      <c r="Q3025" s="99"/>
    </row>
    <row r="3026" spans="16:17" x14ac:dyDescent="0.3">
      <c r="P3026" s="99"/>
      <c r="Q3026" s="99"/>
    </row>
    <row r="3027" spans="16:17" x14ac:dyDescent="0.3">
      <c r="P3027" s="99"/>
      <c r="Q3027" s="99"/>
    </row>
    <row r="3028" spans="16:17" x14ac:dyDescent="0.3">
      <c r="P3028" s="99"/>
      <c r="Q3028" s="99"/>
    </row>
    <row r="3029" spans="16:17" x14ac:dyDescent="0.3">
      <c r="P3029" s="99"/>
      <c r="Q3029" s="99"/>
    </row>
    <row r="3030" spans="16:17" x14ac:dyDescent="0.3">
      <c r="P3030" s="99"/>
      <c r="Q3030" s="99"/>
    </row>
    <row r="3031" spans="16:17" x14ac:dyDescent="0.3">
      <c r="P3031" s="99"/>
      <c r="Q3031" s="99"/>
    </row>
    <row r="3032" spans="16:17" x14ac:dyDescent="0.3">
      <c r="P3032" s="99"/>
      <c r="Q3032" s="99"/>
    </row>
    <row r="3033" spans="16:17" x14ac:dyDescent="0.3">
      <c r="P3033" s="99"/>
      <c r="Q3033" s="99"/>
    </row>
    <row r="3034" spans="16:17" x14ac:dyDescent="0.3">
      <c r="P3034" s="99"/>
      <c r="Q3034" s="99"/>
    </row>
    <row r="3035" spans="16:17" x14ac:dyDescent="0.3">
      <c r="P3035" s="99"/>
      <c r="Q3035" s="99"/>
    </row>
    <row r="3036" spans="16:17" x14ac:dyDescent="0.3">
      <c r="P3036" s="99"/>
      <c r="Q3036" s="99"/>
    </row>
    <row r="3037" spans="16:17" x14ac:dyDescent="0.3">
      <c r="P3037" s="99"/>
      <c r="Q3037" s="99"/>
    </row>
    <row r="3038" spans="16:17" x14ac:dyDescent="0.3">
      <c r="P3038" s="99"/>
      <c r="Q3038" s="99"/>
    </row>
    <row r="3039" spans="16:17" x14ac:dyDescent="0.3">
      <c r="P3039" s="99"/>
      <c r="Q3039" s="99"/>
    </row>
    <row r="3040" spans="16:17" x14ac:dyDescent="0.3">
      <c r="P3040" s="99"/>
      <c r="Q3040" s="99"/>
    </row>
    <row r="3041" spans="16:17" x14ac:dyDescent="0.3">
      <c r="P3041" s="99"/>
      <c r="Q3041" s="99"/>
    </row>
    <row r="3042" spans="16:17" x14ac:dyDescent="0.3">
      <c r="P3042" s="99"/>
      <c r="Q3042" s="99"/>
    </row>
    <row r="3043" spans="16:17" x14ac:dyDescent="0.3">
      <c r="P3043" s="99"/>
      <c r="Q3043" s="99"/>
    </row>
    <row r="3044" spans="16:17" x14ac:dyDescent="0.3">
      <c r="P3044" s="99"/>
      <c r="Q3044" s="99"/>
    </row>
    <row r="3045" spans="16:17" x14ac:dyDescent="0.3">
      <c r="P3045" s="99"/>
      <c r="Q3045" s="99"/>
    </row>
    <row r="3046" spans="16:17" x14ac:dyDescent="0.3">
      <c r="P3046" s="99"/>
      <c r="Q3046" s="99"/>
    </row>
    <row r="3047" spans="16:17" x14ac:dyDescent="0.3">
      <c r="P3047" s="99"/>
      <c r="Q3047" s="99"/>
    </row>
    <row r="3048" spans="16:17" x14ac:dyDescent="0.3">
      <c r="P3048" s="99"/>
      <c r="Q3048" s="99"/>
    </row>
    <row r="3049" spans="16:17" x14ac:dyDescent="0.3">
      <c r="P3049" s="99"/>
      <c r="Q3049" s="99"/>
    </row>
    <row r="3050" spans="16:17" x14ac:dyDescent="0.3">
      <c r="P3050" s="99"/>
      <c r="Q3050" s="99"/>
    </row>
    <row r="3051" spans="16:17" x14ac:dyDescent="0.3">
      <c r="P3051" s="99"/>
      <c r="Q3051" s="99"/>
    </row>
    <row r="3052" spans="16:17" x14ac:dyDescent="0.3">
      <c r="P3052" s="99"/>
      <c r="Q3052" s="99"/>
    </row>
    <row r="3053" spans="16:17" x14ac:dyDescent="0.3">
      <c r="P3053" s="99"/>
      <c r="Q3053" s="99"/>
    </row>
    <row r="3054" spans="16:17" x14ac:dyDescent="0.3">
      <c r="P3054" s="99"/>
      <c r="Q3054" s="99"/>
    </row>
    <row r="3055" spans="16:17" x14ac:dyDescent="0.3">
      <c r="P3055" s="99"/>
      <c r="Q3055" s="99"/>
    </row>
    <row r="3056" spans="16:17" x14ac:dyDescent="0.3">
      <c r="P3056" s="99"/>
      <c r="Q3056" s="99"/>
    </row>
    <row r="3057" spans="16:17" x14ac:dyDescent="0.3">
      <c r="P3057" s="99"/>
      <c r="Q3057" s="99"/>
    </row>
    <row r="3058" spans="16:17" x14ac:dyDescent="0.3">
      <c r="P3058" s="99"/>
      <c r="Q3058" s="99"/>
    </row>
    <row r="3059" spans="16:17" x14ac:dyDescent="0.3">
      <c r="P3059" s="99"/>
      <c r="Q3059" s="99"/>
    </row>
    <row r="3060" spans="16:17" x14ac:dyDescent="0.3">
      <c r="P3060" s="99"/>
      <c r="Q3060" s="99"/>
    </row>
    <row r="3061" spans="16:17" x14ac:dyDescent="0.3">
      <c r="P3061" s="99"/>
      <c r="Q3061" s="99"/>
    </row>
    <row r="3062" spans="16:17" x14ac:dyDescent="0.3">
      <c r="P3062" s="99"/>
      <c r="Q3062" s="99"/>
    </row>
    <row r="3063" spans="16:17" x14ac:dyDescent="0.3">
      <c r="P3063" s="99"/>
      <c r="Q3063" s="99"/>
    </row>
    <row r="3064" spans="16:17" x14ac:dyDescent="0.3">
      <c r="P3064" s="99"/>
      <c r="Q3064" s="99"/>
    </row>
    <row r="3065" spans="16:17" x14ac:dyDescent="0.3">
      <c r="P3065" s="99"/>
      <c r="Q3065" s="99"/>
    </row>
    <row r="3066" spans="16:17" x14ac:dyDescent="0.3">
      <c r="P3066" s="99"/>
      <c r="Q3066" s="99"/>
    </row>
    <row r="3067" spans="16:17" x14ac:dyDescent="0.3">
      <c r="P3067" s="99"/>
      <c r="Q3067" s="99"/>
    </row>
    <row r="3068" spans="16:17" x14ac:dyDescent="0.3">
      <c r="P3068" s="99"/>
      <c r="Q3068" s="99"/>
    </row>
    <row r="3069" spans="16:17" x14ac:dyDescent="0.3">
      <c r="P3069" s="99"/>
      <c r="Q3069" s="99"/>
    </row>
    <row r="3070" spans="16:17" x14ac:dyDescent="0.3">
      <c r="P3070" s="99"/>
      <c r="Q3070" s="99"/>
    </row>
    <row r="3071" spans="16:17" x14ac:dyDescent="0.3">
      <c r="P3071" s="99"/>
      <c r="Q3071" s="99"/>
    </row>
    <row r="3072" spans="16:17" x14ac:dyDescent="0.3">
      <c r="P3072" s="99"/>
      <c r="Q3072" s="99"/>
    </row>
    <row r="3073" spans="16:17" x14ac:dyDescent="0.3">
      <c r="P3073" s="99"/>
      <c r="Q3073" s="99"/>
    </row>
    <row r="3074" spans="16:17" x14ac:dyDescent="0.3">
      <c r="P3074" s="99"/>
      <c r="Q3074" s="99"/>
    </row>
    <row r="3075" spans="16:17" x14ac:dyDescent="0.3">
      <c r="P3075" s="99"/>
      <c r="Q3075" s="99"/>
    </row>
    <row r="3076" spans="16:17" x14ac:dyDescent="0.3">
      <c r="P3076" s="99"/>
      <c r="Q3076" s="99"/>
    </row>
    <row r="3077" spans="16:17" x14ac:dyDescent="0.3">
      <c r="P3077" s="99"/>
      <c r="Q3077" s="99"/>
    </row>
    <row r="3078" spans="16:17" x14ac:dyDescent="0.3">
      <c r="P3078" s="99"/>
      <c r="Q3078" s="99"/>
    </row>
    <row r="3079" spans="16:17" x14ac:dyDescent="0.3">
      <c r="P3079" s="99"/>
      <c r="Q3079" s="99"/>
    </row>
    <row r="3080" spans="16:17" x14ac:dyDescent="0.3">
      <c r="P3080" s="99"/>
      <c r="Q3080" s="99"/>
    </row>
    <row r="3081" spans="16:17" x14ac:dyDescent="0.3">
      <c r="P3081" s="99"/>
      <c r="Q3081" s="99"/>
    </row>
    <row r="3082" spans="16:17" x14ac:dyDescent="0.3">
      <c r="P3082" s="99"/>
      <c r="Q3082" s="99"/>
    </row>
    <row r="3083" spans="16:17" x14ac:dyDescent="0.3">
      <c r="P3083" s="99"/>
      <c r="Q3083" s="99"/>
    </row>
    <row r="3084" spans="16:17" x14ac:dyDescent="0.3">
      <c r="P3084" s="99"/>
      <c r="Q3084" s="99"/>
    </row>
    <row r="3085" spans="16:17" x14ac:dyDescent="0.3">
      <c r="P3085" s="99"/>
      <c r="Q3085" s="99"/>
    </row>
    <row r="3086" spans="16:17" x14ac:dyDescent="0.3">
      <c r="P3086" s="99"/>
      <c r="Q3086" s="99"/>
    </row>
    <row r="3087" spans="16:17" x14ac:dyDescent="0.3">
      <c r="P3087" s="99"/>
      <c r="Q3087" s="99"/>
    </row>
    <row r="3088" spans="16:17" x14ac:dyDescent="0.3">
      <c r="P3088" s="99"/>
      <c r="Q3088" s="99"/>
    </row>
    <row r="3089" spans="16:17" x14ac:dyDescent="0.3">
      <c r="P3089" s="99"/>
      <c r="Q3089" s="99"/>
    </row>
    <row r="3090" spans="16:17" x14ac:dyDescent="0.3">
      <c r="P3090" s="99"/>
      <c r="Q3090" s="99"/>
    </row>
    <row r="3091" spans="16:17" x14ac:dyDescent="0.3">
      <c r="P3091" s="99"/>
      <c r="Q3091" s="99"/>
    </row>
    <row r="3092" spans="16:17" x14ac:dyDescent="0.3">
      <c r="P3092" s="99"/>
      <c r="Q3092" s="99"/>
    </row>
    <row r="3093" spans="16:17" x14ac:dyDescent="0.3">
      <c r="P3093" s="99"/>
      <c r="Q3093" s="99"/>
    </row>
    <row r="3094" spans="16:17" x14ac:dyDescent="0.3">
      <c r="P3094" s="99"/>
      <c r="Q3094" s="99"/>
    </row>
    <row r="3095" spans="16:17" x14ac:dyDescent="0.3">
      <c r="P3095" s="99"/>
      <c r="Q3095" s="99"/>
    </row>
    <row r="3096" spans="16:17" x14ac:dyDescent="0.3">
      <c r="P3096" s="99"/>
      <c r="Q3096" s="99"/>
    </row>
    <row r="3097" spans="16:17" x14ac:dyDescent="0.3">
      <c r="P3097" s="99"/>
      <c r="Q3097" s="99"/>
    </row>
    <row r="3098" spans="16:17" x14ac:dyDescent="0.3">
      <c r="P3098" s="99"/>
      <c r="Q3098" s="99"/>
    </row>
    <row r="3099" spans="16:17" x14ac:dyDescent="0.3">
      <c r="P3099" s="99"/>
      <c r="Q3099" s="99"/>
    </row>
    <row r="3100" spans="16:17" x14ac:dyDescent="0.3">
      <c r="P3100" s="99"/>
      <c r="Q3100" s="99"/>
    </row>
    <row r="3101" spans="16:17" x14ac:dyDescent="0.3">
      <c r="P3101" s="99"/>
      <c r="Q3101" s="99"/>
    </row>
    <row r="3102" spans="16:17" x14ac:dyDescent="0.3">
      <c r="P3102" s="99"/>
      <c r="Q3102" s="99"/>
    </row>
    <row r="3103" spans="16:17" x14ac:dyDescent="0.3">
      <c r="P3103" s="99"/>
      <c r="Q3103" s="99"/>
    </row>
    <row r="3104" spans="16:17" x14ac:dyDescent="0.3">
      <c r="P3104" s="99"/>
      <c r="Q3104" s="99"/>
    </row>
    <row r="3105" spans="16:17" x14ac:dyDescent="0.3">
      <c r="P3105" s="99"/>
      <c r="Q3105" s="99"/>
    </row>
    <row r="3106" spans="16:17" x14ac:dyDescent="0.3">
      <c r="P3106" s="99"/>
      <c r="Q3106" s="99"/>
    </row>
    <row r="3107" spans="16:17" x14ac:dyDescent="0.3">
      <c r="P3107" s="99"/>
      <c r="Q3107" s="99"/>
    </row>
    <row r="3108" spans="16:17" x14ac:dyDescent="0.3">
      <c r="P3108" s="99"/>
      <c r="Q3108" s="99"/>
    </row>
    <row r="3109" spans="16:17" x14ac:dyDescent="0.3">
      <c r="P3109" s="99"/>
      <c r="Q3109" s="99"/>
    </row>
    <row r="3110" spans="16:17" x14ac:dyDescent="0.3">
      <c r="P3110" s="99"/>
      <c r="Q3110" s="99"/>
    </row>
    <row r="3111" spans="16:17" x14ac:dyDescent="0.3">
      <c r="P3111" s="99"/>
      <c r="Q3111" s="99"/>
    </row>
    <row r="3112" spans="16:17" x14ac:dyDescent="0.3">
      <c r="P3112" s="99"/>
      <c r="Q3112" s="99"/>
    </row>
    <row r="3113" spans="16:17" x14ac:dyDescent="0.3">
      <c r="P3113" s="99"/>
      <c r="Q3113" s="99"/>
    </row>
    <row r="3114" spans="16:17" x14ac:dyDescent="0.3">
      <c r="P3114" s="99"/>
      <c r="Q3114" s="99"/>
    </row>
    <row r="3115" spans="16:17" x14ac:dyDescent="0.3">
      <c r="P3115" s="99"/>
      <c r="Q3115" s="99"/>
    </row>
    <row r="3116" spans="16:17" x14ac:dyDescent="0.3">
      <c r="P3116" s="99"/>
      <c r="Q3116" s="99"/>
    </row>
    <row r="3117" spans="16:17" x14ac:dyDescent="0.3">
      <c r="P3117" s="99"/>
      <c r="Q3117" s="99"/>
    </row>
    <row r="3118" spans="16:17" x14ac:dyDescent="0.3">
      <c r="P3118" s="99"/>
      <c r="Q3118" s="99"/>
    </row>
    <row r="3119" spans="16:17" x14ac:dyDescent="0.3">
      <c r="P3119" s="99"/>
      <c r="Q3119" s="99"/>
    </row>
    <row r="3120" spans="16:17" x14ac:dyDescent="0.3">
      <c r="P3120" s="99"/>
      <c r="Q3120" s="99"/>
    </row>
    <row r="3121" spans="16:17" x14ac:dyDescent="0.3">
      <c r="P3121" s="99"/>
      <c r="Q3121" s="99"/>
    </row>
    <row r="3122" spans="16:17" x14ac:dyDescent="0.3">
      <c r="P3122" s="99"/>
      <c r="Q3122" s="99"/>
    </row>
    <row r="3123" spans="16:17" x14ac:dyDescent="0.3">
      <c r="P3123" s="99"/>
      <c r="Q3123" s="99"/>
    </row>
    <row r="3124" spans="16:17" x14ac:dyDescent="0.3">
      <c r="P3124" s="99"/>
      <c r="Q3124" s="99"/>
    </row>
    <row r="3125" spans="16:17" x14ac:dyDescent="0.3">
      <c r="P3125" s="99"/>
      <c r="Q3125" s="99"/>
    </row>
    <row r="3126" spans="16:17" x14ac:dyDescent="0.3">
      <c r="P3126" s="99"/>
      <c r="Q3126" s="99"/>
    </row>
    <row r="3127" spans="16:17" x14ac:dyDescent="0.3">
      <c r="P3127" s="99"/>
      <c r="Q3127" s="99"/>
    </row>
    <row r="3128" spans="16:17" x14ac:dyDescent="0.3">
      <c r="P3128" s="99"/>
      <c r="Q3128" s="99"/>
    </row>
    <row r="3129" spans="16:17" x14ac:dyDescent="0.3">
      <c r="P3129" s="99"/>
      <c r="Q3129" s="99"/>
    </row>
    <row r="3130" spans="16:17" x14ac:dyDescent="0.3">
      <c r="P3130" s="99"/>
      <c r="Q3130" s="99"/>
    </row>
    <row r="3131" spans="16:17" x14ac:dyDescent="0.3">
      <c r="P3131" s="99"/>
      <c r="Q3131" s="99"/>
    </row>
    <row r="3132" spans="16:17" x14ac:dyDescent="0.3">
      <c r="P3132" s="99"/>
      <c r="Q3132" s="99"/>
    </row>
    <row r="3133" spans="16:17" x14ac:dyDescent="0.3">
      <c r="P3133" s="99"/>
      <c r="Q3133" s="99"/>
    </row>
    <row r="3134" spans="16:17" x14ac:dyDescent="0.3">
      <c r="P3134" s="99"/>
      <c r="Q3134" s="99"/>
    </row>
    <row r="3135" spans="16:17" x14ac:dyDescent="0.3">
      <c r="P3135" s="99"/>
      <c r="Q3135" s="99"/>
    </row>
    <row r="3136" spans="16:17" x14ac:dyDescent="0.3">
      <c r="P3136" s="99"/>
      <c r="Q3136" s="99"/>
    </row>
    <row r="3137" spans="16:17" x14ac:dyDescent="0.3">
      <c r="P3137" s="99"/>
      <c r="Q3137" s="99"/>
    </row>
    <row r="3138" spans="16:17" x14ac:dyDescent="0.3">
      <c r="P3138" s="99"/>
      <c r="Q3138" s="99"/>
    </row>
    <row r="3139" spans="16:17" x14ac:dyDescent="0.3">
      <c r="P3139" s="99"/>
      <c r="Q3139" s="99"/>
    </row>
    <row r="3140" spans="16:17" x14ac:dyDescent="0.3">
      <c r="P3140" s="99"/>
      <c r="Q3140" s="99"/>
    </row>
    <row r="3141" spans="16:17" x14ac:dyDescent="0.3">
      <c r="P3141" s="99"/>
      <c r="Q3141" s="99"/>
    </row>
    <row r="3142" spans="16:17" x14ac:dyDescent="0.3">
      <c r="P3142" s="99"/>
      <c r="Q3142" s="99"/>
    </row>
    <row r="3143" spans="16:17" x14ac:dyDescent="0.3">
      <c r="P3143" s="99"/>
      <c r="Q3143" s="99"/>
    </row>
    <row r="3144" spans="16:17" x14ac:dyDescent="0.3">
      <c r="P3144" s="99"/>
      <c r="Q3144" s="99"/>
    </row>
    <row r="3145" spans="16:17" x14ac:dyDescent="0.3">
      <c r="P3145" s="99"/>
      <c r="Q3145" s="99"/>
    </row>
    <row r="3146" spans="16:17" x14ac:dyDescent="0.3">
      <c r="P3146" s="99"/>
      <c r="Q3146" s="99"/>
    </row>
    <row r="3147" spans="16:17" x14ac:dyDescent="0.3">
      <c r="P3147" s="99"/>
      <c r="Q3147" s="99"/>
    </row>
    <row r="3148" spans="16:17" x14ac:dyDescent="0.3">
      <c r="P3148" s="99"/>
      <c r="Q3148" s="99"/>
    </row>
    <row r="3149" spans="16:17" x14ac:dyDescent="0.3">
      <c r="P3149" s="99"/>
      <c r="Q3149" s="99"/>
    </row>
    <row r="3150" spans="16:17" x14ac:dyDescent="0.3">
      <c r="P3150" s="99"/>
      <c r="Q3150" s="99"/>
    </row>
    <row r="3151" spans="16:17" x14ac:dyDescent="0.3">
      <c r="P3151" s="99"/>
      <c r="Q3151" s="99"/>
    </row>
    <row r="3152" spans="16:17" x14ac:dyDescent="0.3">
      <c r="P3152" s="99"/>
      <c r="Q3152" s="99"/>
    </row>
    <row r="3153" spans="16:17" x14ac:dyDescent="0.3">
      <c r="P3153" s="99"/>
      <c r="Q3153" s="99"/>
    </row>
    <row r="3154" spans="16:17" x14ac:dyDescent="0.3">
      <c r="P3154" s="99"/>
      <c r="Q3154" s="99"/>
    </row>
    <row r="3155" spans="16:17" x14ac:dyDescent="0.3">
      <c r="P3155" s="99"/>
      <c r="Q3155" s="99"/>
    </row>
    <row r="3156" spans="16:17" x14ac:dyDescent="0.3">
      <c r="P3156" s="99"/>
      <c r="Q3156" s="99"/>
    </row>
    <row r="3157" spans="16:17" x14ac:dyDescent="0.3">
      <c r="P3157" s="99"/>
      <c r="Q3157" s="99"/>
    </row>
    <row r="3158" spans="16:17" x14ac:dyDescent="0.3">
      <c r="P3158" s="99"/>
      <c r="Q3158" s="99"/>
    </row>
    <row r="3159" spans="16:17" x14ac:dyDescent="0.3">
      <c r="P3159" s="99"/>
      <c r="Q3159" s="99"/>
    </row>
    <row r="3160" spans="16:17" x14ac:dyDescent="0.3">
      <c r="P3160" s="99"/>
      <c r="Q3160" s="99"/>
    </row>
    <row r="3161" spans="16:17" x14ac:dyDescent="0.3">
      <c r="P3161" s="99"/>
      <c r="Q3161" s="99"/>
    </row>
    <row r="3162" spans="16:17" x14ac:dyDescent="0.3">
      <c r="P3162" s="99"/>
      <c r="Q3162" s="99"/>
    </row>
    <row r="3163" spans="16:17" x14ac:dyDescent="0.3">
      <c r="P3163" s="99"/>
      <c r="Q3163" s="99"/>
    </row>
    <row r="3164" spans="16:17" x14ac:dyDescent="0.3">
      <c r="P3164" s="99"/>
      <c r="Q3164" s="99"/>
    </row>
    <row r="3165" spans="16:17" x14ac:dyDescent="0.3">
      <c r="P3165" s="99"/>
      <c r="Q3165" s="99"/>
    </row>
    <row r="3166" spans="16:17" x14ac:dyDescent="0.3">
      <c r="P3166" s="99"/>
      <c r="Q3166" s="99"/>
    </row>
    <row r="3167" spans="16:17" x14ac:dyDescent="0.3">
      <c r="P3167" s="99"/>
      <c r="Q3167" s="99"/>
    </row>
    <row r="3168" spans="16:17" x14ac:dyDescent="0.3">
      <c r="P3168" s="99"/>
      <c r="Q3168" s="99"/>
    </row>
    <row r="3169" spans="16:17" x14ac:dyDescent="0.3">
      <c r="P3169" s="99"/>
      <c r="Q3169" s="99"/>
    </row>
    <row r="3170" spans="16:17" x14ac:dyDescent="0.3">
      <c r="P3170" s="99"/>
      <c r="Q3170" s="99"/>
    </row>
    <row r="3171" spans="16:17" x14ac:dyDescent="0.3">
      <c r="P3171" s="99"/>
      <c r="Q3171" s="99"/>
    </row>
    <row r="3172" spans="16:17" x14ac:dyDescent="0.3">
      <c r="P3172" s="99"/>
      <c r="Q3172" s="99"/>
    </row>
    <row r="3173" spans="16:17" x14ac:dyDescent="0.3">
      <c r="P3173" s="99"/>
      <c r="Q3173" s="99"/>
    </row>
    <row r="3174" spans="16:17" x14ac:dyDescent="0.3">
      <c r="P3174" s="99"/>
      <c r="Q3174" s="99"/>
    </row>
    <row r="3175" spans="16:17" x14ac:dyDescent="0.3">
      <c r="P3175" s="99"/>
      <c r="Q3175" s="99"/>
    </row>
    <row r="3176" spans="16:17" x14ac:dyDescent="0.3">
      <c r="P3176" s="99"/>
      <c r="Q3176" s="99"/>
    </row>
    <row r="3177" spans="16:17" x14ac:dyDescent="0.3">
      <c r="P3177" s="99"/>
      <c r="Q3177" s="99"/>
    </row>
    <row r="3178" spans="16:17" x14ac:dyDescent="0.3">
      <c r="P3178" s="99"/>
      <c r="Q3178" s="99"/>
    </row>
    <row r="3179" spans="16:17" x14ac:dyDescent="0.3">
      <c r="P3179" s="99"/>
      <c r="Q3179" s="99"/>
    </row>
    <row r="3180" spans="16:17" x14ac:dyDescent="0.3">
      <c r="P3180" s="99"/>
      <c r="Q3180" s="99"/>
    </row>
    <row r="3181" spans="16:17" x14ac:dyDescent="0.3">
      <c r="P3181" s="99"/>
      <c r="Q3181" s="99"/>
    </row>
    <row r="3182" spans="16:17" x14ac:dyDescent="0.3">
      <c r="P3182" s="99"/>
      <c r="Q3182" s="99"/>
    </row>
    <row r="3183" spans="16:17" x14ac:dyDescent="0.3">
      <c r="P3183" s="99"/>
      <c r="Q3183" s="99"/>
    </row>
    <row r="3184" spans="16:17" x14ac:dyDescent="0.3">
      <c r="P3184" s="99"/>
      <c r="Q3184" s="99"/>
    </row>
    <row r="3185" spans="16:17" x14ac:dyDescent="0.3">
      <c r="P3185" s="99"/>
      <c r="Q3185" s="99"/>
    </row>
    <row r="3186" spans="16:17" x14ac:dyDescent="0.3">
      <c r="P3186" s="99"/>
      <c r="Q3186" s="99"/>
    </row>
    <row r="3187" spans="16:17" x14ac:dyDescent="0.3">
      <c r="P3187" s="99"/>
      <c r="Q3187" s="99"/>
    </row>
    <row r="3188" spans="16:17" x14ac:dyDescent="0.3">
      <c r="P3188" s="99"/>
      <c r="Q3188" s="99"/>
    </row>
    <row r="3189" spans="16:17" x14ac:dyDescent="0.3">
      <c r="P3189" s="99"/>
      <c r="Q3189" s="99"/>
    </row>
    <row r="3190" spans="16:17" x14ac:dyDescent="0.3">
      <c r="P3190" s="99"/>
      <c r="Q3190" s="99"/>
    </row>
    <row r="3191" spans="16:17" x14ac:dyDescent="0.3">
      <c r="P3191" s="99"/>
      <c r="Q3191" s="99"/>
    </row>
    <row r="3192" spans="16:17" x14ac:dyDescent="0.3">
      <c r="P3192" s="99"/>
      <c r="Q3192" s="99"/>
    </row>
    <row r="3193" spans="16:17" x14ac:dyDescent="0.3">
      <c r="P3193" s="99"/>
      <c r="Q3193" s="99"/>
    </row>
    <row r="3194" spans="16:17" x14ac:dyDescent="0.3">
      <c r="P3194" s="99"/>
      <c r="Q3194" s="99"/>
    </row>
    <row r="3195" spans="16:17" x14ac:dyDescent="0.3">
      <c r="P3195" s="99"/>
      <c r="Q3195" s="99"/>
    </row>
    <row r="3196" spans="16:17" x14ac:dyDescent="0.3">
      <c r="P3196" s="99"/>
      <c r="Q3196" s="99"/>
    </row>
    <row r="3197" spans="16:17" x14ac:dyDescent="0.3">
      <c r="P3197" s="99"/>
      <c r="Q3197" s="99"/>
    </row>
    <row r="3198" spans="16:17" x14ac:dyDescent="0.3">
      <c r="P3198" s="99"/>
      <c r="Q3198" s="99"/>
    </row>
    <row r="3199" spans="16:17" x14ac:dyDescent="0.3">
      <c r="P3199" s="99"/>
      <c r="Q3199" s="99"/>
    </row>
    <row r="3200" spans="16:17" x14ac:dyDescent="0.3">
      <c r="P3200" s="99"/>
      <c r="Q3200" s="99"/>
    </row>
    <row r="3201" spans="16:17" x14ac:dyDescent="0.3">
      <c r="P3201" s="99"/>
      <c r="Q3201" s="99"/>
    </row>
    <row r="3202" spans="16:17" x14ac:dyDescent="0.3">
      <c r="P3202" s="99"/>
      <c r="Q3202" s="99"/>
    </row>
    <row r="3203" spans="16:17" x14ac:dyDescent="0.3">
      <c r="P3203" s="99"/>
      <c r="Q3203" s="99"/>
    </row>
    <row r="3204" spans="16:17" x14ac:dyDescent="0.3">
      <c r="P3204" s="99"/>
      <c r="Q3204" s="99"/>
    </row>
    <row r="3205" spans="16:17" x14ac:dyDescent="0.3">
      <c r="P3205" s="99"/>
      <c r="Q3205" s="99"/>
    </row>
    <row r="3206" spans="16:17" x14ac:dyDescent="0.3">
      <c r="P3206" s="99"/>
      <c r="Q3206" s="99"/>
    </row>
    <row r="3207" spans="16:17" x14ac:dyDescent="0.3">
      <c r="P3207" s="99"/>
      <c r="Q3207" s="99"/>
    </row>
    <row r="3208" spans="16:17" x14ac:dyDescent="0.3">
      <c r="P3208" s="99"/>
      <c r="Q3208" s="99"/>
    </row>
    <row r="3209" spans="16:17" x14ac:dyDescent="0.3">
      <c r="P3209" s="99"/>
      <c r="Q3209" s="99"/>
    </row>
    <row r="3210" spans="16:17" x14ac:dyDescent="0.3">
      <c r="P3210" s="99"/>
      <c r="Q3210" s="99"/>
    </row>
    <row r="3211" spans="16:17" x14ac:dyDescent="0.3">
      <c r="P3211" s="99"/>
      <c r="Q3211" s="99"/>
    </row>
    <row r="3212" spans="16:17" x14ac:dyDescent="0.3">
      <c r="P3212" s="99"/>
      <c r="Q3212" s="99"/>
    </row>
    <row r="3213" spans="16:17" x14ac:dyDescent="0.3">
      <c r="P3213" s="99"/>
      <c r="Q3213" s="99"/>
    </row>
    <row r="3214" spans="16:17" x14ac:dyDescent="0.3">
      <c r="P3214" s="99"/>
      <c r="Q3214" s="99"/>
    </row>
    <row r="3215" spans="16:17" x14ac:dyDescent="0.3">
      <c r="P3215" s="99"/>
      <c r="Q3215" s="99"/>
    </row>
    <row r="3216" spans="16:17" x14ac:dyDescent="0.3">
      <c r="P3216" s="99"/>
      <c r="Q3216" s="99"/>
    </row>
    <row r="3217" spans="16:17" x14ac:dyDescent="0.3">
      <c r="P3217" s="99"/>
      <c r="Q3217" s="99"/>
    </row>
    <row r="3218" spans="16:17" x14ac:dyDescent="0.3">
      <c r="P3218" s="99"/>
      <c r="Q3218" s="99"/>
    </row>
    <row r="3219" spans="16:17" x14ac:dyDescent="0.3">
      <c r="P3219" s="99"/>
      <c r="Q3219" s="99"/>
    </row>
    <row r="3220" spans="16:17" x14ac:dyDescent="0.3">
      <c r="P3220" s="99"/>
      <c r="Q3220" s="99"/>
    </row>
    <row r="3221" spans="16:17" x14ac:dyDescent="0.3">
      <c r="P3221" s="99"/>
      <c r="Q3221" s="99"/>
    </row>
    <row r="3222" spans="16:17" x14ac:dyDescent="0.3">
      <c r="P3222" s="99"/>
      <c r="Q3222" s="99"/>
    </row>
    <row r="3223" spans="16:17" x14ac:dyDescent="0.3">
      <c r="P3223" s="99"/>
      <c r="Q3223" s="99"/>
    </row>
    <row r="3224" spans="16:17" x14ac:dyDescent="0.3">
      <c r="P3224" s="99"/>
      <c r="Q3224" s="99"/>
    </row>
    <row r="3225" spans="16:17" x14ac:dyDescent="0.3">
      <c r="P3225" s="99"/>
      <c r="Q3225" s="99"/>
    </row>
    <row r="3226" spans="16:17" x14ac:dyDescent="0.3">
      <c r="P3226" s="99"/>
      <c r="Q3226" s="99"/>
    </row>
    <row r="3227" spans="16:17" x14ac:dyDescent="0.3">
      <c r="P3227" s="99"/>
      <c r="Q3227" s="99"/>
    </row>
    <row r="3228" spans="16:17" x14ac:dyDescent="0.3">
      <c r="P3228" s="99"/>
      <c r="Q3228" s="99"/>
    </row>
    <row r="3229" spans="16:17" x14ac:dyDescent="0.3">
      <c r="P3229" s="99"/>
      <c r="Q3229" s="99"/>
    </row>
    <row r="3230" spans="16:17" x14ac:dyDescent="0.3">
      <c r="P3230" s="99"/>
      <c r="Q3230" s="99"/>
    </row>
    <row r="3231" spans="16:17" x14ac:dyDescent="0.3">
      <c r="P3231" s="99"/>
      <c r="Q3231" s="99"/>
    </row>
    <row r="3232" spans="16:17" x14ac:dyDescent="0.3">
      <c r="P3232" s="99"/>
      <c r="Q3232" s="99"/>
    </row>
    <row r="3233" spans="16:17" x14ac:dyDescent="0.3">
      <c r="P3233" s="99"/>
      <c r="Q3233" s="99"/>
    </row>
    <row r="3234" spans="16:17" x14ac:dyDescent="0.3">
      <c r="P3234" s="99"/>
      <c r="Q3234" s="99"/>
    </row>
    <row r="3235" spans="16:17" x14ac:dyDescent="0.3">
      <c r="P3235" s="99"/>
      <c r="Q3235" s="99"/>
    </row>
    <row r="3236" spans="16:17" x14ac:dyDescent="0.3">
      <c r="P3236" s="99"/>
      <c r="Q3236" s="99"/>
    </row>
    <row r="3237" spans="16:17" x14ac:dyDescent="0.3">
      <c r="P3237" s="99"/>
      <c r="Q3237" s="99"/>
    </row>
    <row r="3238" spans="16:17" x14ac:dyDescent="0.3">
      <c r="P3238" s="99"/>
      <c r="Q3238" s="99"/>
    </row>
    <row r="3239" spans="16:17" x14ac:dyDescent="0.3">
      <c r="P3239" s="99"/>
      <c r="Q3239" s="99"/>
    </row>
    <row r="3240" spans="16:17" x14ac:dyDescent="0.3">
      <c r="P3240" s="99"/>
      <c r="Q3240" s="99"/>
    </row>
    <row r="3241" spans="16:17" x14ac:dyDescent="0.3">
      <c r="P3241" s="99"/>
      <c r="Q3241" s="99"/>
    </row>
    <row r="3242" spans="16:17" x14ac:dyDescent="0.3">
      <c r="P3242" s="99"/>
      <c r="Q3242" s="99"/>
    </row>
    <row r="3243" spans="16:17" x14ac:dyDescent="0.3">
      <c r="P3243" s="99"/>
      <c r="Q3243" s="99"/>
    </row>
    <row r="3244" spans="16:17" x14ac:dyDescent="0.3">
      <c r="P3244" s="99"/>
      <c r="Q3244" s="99"/>
    </row>
    <row r="3245" spans="16:17" x14ac:dyDescent="0.3">
      <c r="P3245" s="99"/>
      <c r="Q3245" s="99"/>
    </row>
    <row r="3246" spans="16:17" x14ac:dyDescent="0.3">
      <c r="P3246" s="99"/>
      <c r="Q3246" s="99"/>
    </row>
    <row r="3247" spans="16:17" x14ac:dyDescent="0.3">
      <c r="P3247" s="99"/>
      <c r="Q3247" s="99"/>
    </row>
    <row r="3248" spans="16:17" x14ac:dyDescent="0.3">
      <c r="P3248" s="99"/>
      <c r="Q3248" s="99"/>
    </row>
    <row r="3249" spans="16:17" x14ac:dyDescent="0.3">
      <c r="P3249" s="99"/>
      <c r="Q3249" s="99"/>
    </row>
    <row r="3250" spans="16:17" x14ac:dyDescent="0.3">
      <c r="P3250" s="99"/>
      <c r="Q3250" s="99"/>
    </row>
    <row r="3251" spans="16:17" x14ac:dyDescent="0.3">
      <c r="P3251" s="99"/>
      <c r="Q3251" s="99"/>
    </row>
    <row r="3252" spans="16:17" x14ac:dyDescent="0.3">
      <c r="P3252" s="99"/>
      <c r="Q3252" s="99"/>
    </row>
    <row r="3253" spans="16:17" x14ac:dyDescent="0.3">
      <c r="P3253" s="99"/>
      <c r="Q3253" s="99"/>
    </row>
    <row r="3254" spans="16:17" x14ac:dyDescent="0.3">
      <c r="P3254" s="99"/>
      <c r="Q3254" s="99"/>
    </row>
    <row r="3255" spans="16:17" x14ac:dyDescent="0.3">
      <c r="P3255" s="99"/>
      <c r="Q3255" s="99"/>
    </row>
    <row r="3256" spans="16:17" x14ac:dyDescent="0.3">
      <c r="P3256" s="99"/>
      <c r="Q3256" s="99"/>
    </row>
    <row r="3257" spans="16:17" x14ac:dyDescent="0.3">
      <c r="P3257" s="99"/>
      <c r="Q3257" s="99"/>
    </row>
    <row r="3258" spans="16:17" x14ac:dyDescent="0.3">
      <c r="P3258" s="99"/>
      <c r="Q3258" s="99"/>
    </row>
    <row r="3259" spans="16:17" x14ac:dyDescent="0.3">
      <c r="P3259" s="99"/>
      <c r="Q3259" s="99"/>
    </row>
    <row r="3260" spans="16:17" x14ac:dyDescent="0.3">
      <c r="P3260" s="99"/>
      <c r="Q3260" s="99"/>
    </row>
    <row r="3261" spans="16:17" x14ac:dyDescent="0.3">
      <c r="P3261" s="99"/>
      <c r="Q3261" s="99"/>
    </row>
    <row r="3262" spans="16:17" x14ac:dyDescent="0.3">
      <c r="P3262" s="99"/>
      <c r="Q3262" s="99"/>
    </row>
    <row r="3263" spans="16:17" x14ac:dyDescent="0.3">
      <c r="P3263" s="99"/>
      <c r="Q3263" s="99"/>
    </row>
    <row r="3264" spans="16:17" x14ac:dyDescent="0.3">
      <c r="P3264" s="99"/>
      <c r="Q3264" s="99"/>
    </row>
    <row r="3265" spans="16:17" x14ac:dyDescent="0.3">
      <c r="P3265" s="99"/>
      <c r="Q3265" s="99"/>
    </row>
    <row r="3266" spans="16:17" x14ac:dyDescent="0.3">
      <c r="P3266" s="99"/>
      <c r="Q3266" s="99"/>
    </row>
    <row r="3267" spans="16:17" x14ac:dyDescent="0.3">
      <c r="P3267" s="99"/>
      <c r="Q3267" s="99"/>
    </row>
    <row r="3268" spans="16:17" x14ac:dyDescent="0.3">
      <c r="P3268" s="99"/>
      <c r="Q3268" s="99"/>
    </row>
    <row r="3269" spans="16:17" x14ac:dyDescent="0.3">
      <c r="P3269" s="99"/>
      <c r="Q3269" s="99"/>
    </row>
    <row r="3270" spans="16:17" x14ac:dyDescent="0.3">
      <c r="P3270" s="99"/>
      <c r="Q3270" s="99"/>
    </row>
    <row r="3271" spans="16:17" x14ac:dyDescent="0.3">
      <c r="P3271" s="99"/>
      <c r="Q3271" s="99"/>
    </row>
    <row r="3272" spans="16:17" x14ac:dyDescent="0.3">
      <c r="P3272" s="99"/>
      <c r="Q3272" s="99"/>
    </row>
    <row r="3273" spans="16:17" x14ac:dyDescent="0.3">
      <c r="P3273" s="99"/>
      <c r="Q3273" s="99"/>
    </row>
    <row r="3274" spans="16:17" x14ac:dyDescent="0.3">
      <c r="P3274" s="99"/>
      <c r="Q3274" s="99"/>
    </row>
    <row r="3275" spans="16:17" x14ac:dyDescent="0.3">
      <c r="P3275" s="99"/>
      <c r="Q3275" s="99"/>
    </row>
    <row r="3276" spans="16:17" x14ac:dyDescent="0.3">
      <c r="P3276" s="99"/>
      <c r="Q3276" s="99"/>
    </row>
    <row r="3277" spans="16:17" x14ac:dyDescent="0.3">
      <c r="P3277" s="99"/>
      <c r="Q3277" s="99"/>
    </row>
    <row r="3278" spans="16:17" x14ac:dyDescent="0.3">
      <c r="P3278" s="99"/>
      <c r="Q3278" s="99"/>
    </row>
    <row r="3279" spans="16:17" x14ac:dyDescent="0.3">
      <c r="P3279" s="99"/>
      <c r="Q3279" s="99"/>
    </row>
    <row r="3280" spans="16:17" x14ac:dyDescent="0.3">
      <c r="P3280" s="99"/>
      <c r="Q3280" s="99"/>
    </row>
    <row r="3281" spans="16:17" x14ac:dyDescent="0.3">
      <c r="P3281" s="99"/>
      <c r="Q3281" s="99"/>
    </row>
    <row r="3282" spans="16:17" x14ac:dyDescent="0.3">
      <c r="P3282" s="99"/>
      <c r="Q3282" s="99"/>
    </row>
    <row r="3283" spans="16:17" x14ac:dyDescent="0.3">
      <c r="P3283" s="99"/>
      <c r="Q3283" s="99"/>
    </row>
    <row r="3284" spans="16:17" x14ac:dyDescent="0.3">
      <c r="P3284" s="99"/>
      <c r="Q3284" s="99"/>
    </row>
    <row r="3285" spans="16:17" x14ac:dyDescent="0.3">
      <c r="P3285" s="99"/>
      <c r="Q3285" s="99"/>
    </row>
    <row r="3286" spans="16:17" x14ac:dyDescent="0.3">
      <c r="P3286" s="99"/>
      <c r="Q3286" s="99"/>
    </row>
    <row r="3287" spans="16:17" x14ac:dyDescent="0.3">
      <c r="P3287" s="99"/>
      <c r="Q3287" s="99"/>
    </row>
    <row r="3288" spans="16:17" x14ac:dyDescent="0.3">
      <c r="P3288" s="99"/>
      <c r="Q3288" s="99"/>
    </row>
    <row r="3289" spans="16:17" x14ac:dyDescent="0.3">
      <c r="P3289" s="99"/>
      <c r="Q3289" s="99"/>
    </row>
    <row r="3290" spans="16:17" x14ac:dyDescent="0.3">
      <c r="P3290" s="99"/>
      <c r="Q3290" s="99"/>
    </row>
    <row r="3291" spans="16:17" x14ac:dyDescent="0.3">
      <c r="P3291" s="99"/>
      <c r="Q3291" s="99"/>
    </row>
    <row r="3292" spans="16:17" x14ac:dyDescent="0.3">
      <c r="P3292" s="99"/>
      <c r="Q3292" s="99"/>
    </row>
    <row r="3293" spans="16:17" x14ac:dyDescent="0.3">
      <c r="P3293" s="99"/>
      <c r="Q3293" s="99"/>
    </row>
    <row r="3294" spans="16:17" x14ac:dyDescent="0.3">
      <c r="P3294" s="99"/>
      <c r="Q3294" s="99"/>
    </row>
    <row r="3295" spans="16:17" x14ac:dyDescent="0.3">
      <c r="P3295" s="99"/>
      <c r="Q3295" s="99"/>
    </row>
    <row r="3296" spans="16:17" x14ac:dyDescent="0.3">
      <c r="P3296" s="99"/>
      <c r="Q3296" s="99"/>
    </row>
    <row r="3297" spans="16:17" x14ac:dyDescent="0.3">
      <c r="P3297" s="99"/>
      <c r="Q3297" s="99"/>
    </row>
    <row r="3298" spans="16:17" x14ac:dyDescent="0.3">
      <c r="P3298" s="99"/>
      <c r="Q3298" s="99"/>
    </row>
    <row r="3299" spans="16:17" x14ac:dyDescent="0.3">
      <c r="P3299" s="99"/>
      <c r="Q3299" s="99"/>
    </row>
    <row r="3300" spans="16:17" x14ac:dyDescent="0.3">
      <c r="P3300" s="99"/>
      <c r="Q3300" s="99"/>
    </row>
    <row r="3301" spans="16:17" x14ac:dyDescent="0.3">
      <c r="P3301" s="99"/>
      <c r="Q3301" s="99"/>
    </row>
    <row r="3302" spans="16:17" x14ac:dyDescent="0.3">
      <c r="P3302" s="99"/>
      <c r="Q3302" s="99"/>
    </row>
    <row r="3303" spans="16:17" x14ac:dyDescent="0.3">
      <c r="P3303" s="99"/>
      <c r="Q3303" s="99"/>
    </row>
    <row r="3304" spans="16:17" x14ac:dyDescent="0.3">
      <c r="P3304" s="99"/>
      <c r="Q3304" s="99"/>
    </row>
    <row r="3305" spans="16:17" x14ac:dyDescent="0.3">
      <c r="P3305" s="99"/>
      <c r="Q3305" s="99"/>
    </row>
    <row r="3306" spans="16:17" x14ac:dyDescent="0.3">
      <c r="P3306" s="99"/>
      <c r="Q3306" s="99"/>
    </row>
    <row r="3307" spans="16:17" x14ac:dyDescent="0.3">
      <c r="P3307" s="99"/>
      <c r="Q3307" s="99"/>
    </row>
    <row r="3308" spans="16:17" x14ac:dyDescent="0.3">
      <c r="P3308" s="99"/>
      <c r="Q3308" s="99"/>
    </row>
    <row r="3309" spans="16:17" x14ac:dyDescent="0.3">
      <c r="P3309" s="99"/>
      <c r="Q3309" s="99"/>
    </row>
    <row r="3310" spans="16:17" x14ac:dyDescent="0.3">
      <c r="P3310" s="99"/>
      <c r="Q3310" s="99"/>
    </row>
    <row r="3311" spans="16:17" x14ac:dyDescent="0.3">
      <c r="P3311" s="99"/>
      <c r="Q3311" s="99"/>
    </row>
    <row r="3312" spans="16:17" x14ac:dyDescent="0.3">
      <c r="P3312" s="99"/>
      <c r="Q3312" s="99"/>
    </row>
    <row r="3313" spans="16:17" x14ac:dyDescent="0.3">
      <c r="P3313" s="99"/>
      <c r="Q3313" s="99"/>
    </row>
    <row r="3314" spans="16:17" x14ac:dyDescent="0.3">
      <c r="P3314" s="99"/>
      <c r="Q3314" s="99"/>
    </row>
    <row r="3315" spans="16:17" x14ac:dyDescent="0.3">
      <c r="P3315" s="99"/>
      <c r="Q3315" s="99"/>
    </row>
    <row r="3316" spans="16:17" x14ac:dyDescent="0.3">
      <c r="P3316" s="99"/>
      <c r="Q3316" s="99"/>
    </row>
    <row r="3317" spans="16:17" x14ac:dyDescent="0.3">
      <c r="P3317" s="99"/>
      <c r="Q3317" s="99"/>
    </row>
    <row r="3318" spans="16:17" x14ac:dyDescent="0.3">
      <c r="P3318" s="99"/>
      <c r="Q3318" s="99"/>
    </row>
    <row r="3319" spans="16:17" x14ac:dyDescent="0.3">
      <c r="P3319" s="99"/>
      <c r="Q3319" s="99"/>
    </row>
    <row r="3320" spans="16:17" x14ac:dyDescent="0.3">
      <c r="P3320" s="99"/>
      <c r="Q3320" s="99"/>
    </row>
    <row r="3321" spans="16:17" x14ac:dyDescent="0.3">
      <c r="P3321" s="99"/>
      <c r="Q3321" s="99"/>
    </row>
    <row r="3322" spans="16:17" x14ac:dyDescent="0.3">
      <c r="P3322" s="99"/>
      <c r="Q3322" s="99"/>
    </row>
    <row r="3323" spans="16:17" x14ac:dyDescent="0.3">
      <c r="P3323" s="99"/>
      <c r="Q3323" s="99"/>
    </row>
    <row r="3324" spans="16:17" x14ac:dyDescent="0.3">
      <c r="P3324" s="99"/>
      <c r="Q3324" s="99"/>
    </row>
    <row r="3325" spans="16:17" x14ac:dyDescent="0.3">
      <c r="P3325" s="99"/>
      <c r="Q3325" s="99"/>
    </row>
    <row r="3326" spans="16:17" x14ac:dyDescent="0.3">
      <c r="P3326" s="99"/>
      <c r="Q3326" s="99"/>
    </row>
    <row r="3327" spans="16:17" x14ac:dyDescent="0.3">
      <c r="P3327" s="99"/>
      <c r="Q3327" s="99"/>
    </row>
    <row r="3328" spans="16:17" x14ac:dyDescent="0.3">
      <c r="P3328" s="99"/>
      <c r="Q3328" s="99"/>
    </row>
    <row r="3329" spans="16:17" x14ac:dyDescent="0.3">
      <c r="P3329" s="99"/>
      <c r="Q3329" s="99"/>
    </row>
    <row r="3330" spans="16:17" x14ac:dyDescent="0.3">
      <c r="P3330" s="99"/>
      <c r="Q3330" s="99"/>
    </row>
    <row r="3331" spans="16:17" x14ac:dyDescent="0.3">
      <c r="P3331" s="99"/>
      <c r="Q3331" s="99"/>
    </row>
    <row r="3332" spans="16:17" x14ac:dyDescent="0.3">
      <c r="P3332" s="99"/>
      <c r="Q3332" s="99"/>
    </row>
    <row r="3333" spans="16:17" x14ac:dyDescent="0.3">
      <c r="P3333" s="99"/>
      <c r="Q3333" s="99"/>
    </row>
    <row r="3334" spans="16:17" x14ac:dyDescent="0.3">
      <c r="P3334" s="99"/>
      <c r="Q3334" s="99"/>
    </row>
    <row r="3335" spans="16:17" x14ac:dyDescent="0.3">
      <c r="P3335" s="99"/>
      <c r="Q3335" s="99"/>
    </row>
    <row r="3336" spans="16:17" x14ac:dyDescent="0.3">
      <c r="P3336" s="99"/>
      <c r="Q3336" s="99"/>
    </row>
    <row r="3337" spans="16:17" x14ac:dyDescent="0.3">
      <c r="P3337" s="99"/>
      <c r="Q3337" s="99"/>
    </row>
    <row r="3338" spans="16:17" x14ac:dyDescent="0.3">
      <c r="P3338" s="99"/>
      <c r="Q3338" s="99"/>
    </row>
    <row r="3339" spans="16:17" x14ac:dyDescent="0.3">
      <c r="P3339" s="99"/>
      <c r="Q3339" s="99"/>
    </row>
    <row r="3340" spans="16:17" x14ac:dyDescent="0.3">
      <c r="P3340" s="99"/>
      <c r="Q3340" s="99"/>
    </row>
    <row r="3341" spans="16:17" x14ac:dyDescent="0.3">
      <c r="P3341" s="99"/>
      <c r="Q3341" s="99"/>
    </row>
    <row r="3342" spans="16:17" x14ac:dyDescent="0.3">
      <c r="P3342" s="99"/>
      <c r="Q3342" s="99"/>
    </row>
    <row r="3343" spans="16:17" x14ac:dyDescent="0.3">
      <c r="P3343" s="99"/>
      <c r="Q3343" s="99"/>
    </row>
    <row r="3344" spans="16:17" x14ac:dyDescent="0.3">
      <c r="P3344" s="99"/>
      <c r="Q3344" s="99"/>
    </row>
    <row r="3345" spans="16:17" x14ac:dyDescent="0.3">
      <c r="P3345" s="99"/>
      <c r="Q3345" s="99"/>
    </row>
    <row r="3346" spans="16:17" x14ac:dyDescent="0.3">
      <c r="P3346" s="99"/>
      <c r="Q3346" s="99"/>
    </row>
    <row r="3347" spans="16:17" x14ac:dyDescent="0.3">
      <c r="P3347" s="99"/>
      <c r="Q3347" s="99"/>
    </row>
    <row r="3348" spans="16:17" x14ac:dyDescent="0.3">
      <c r="P3348" s="99"/>
      <c r="Q3348" s="99"/>
    </row>
    <row r="3349" spans="16:17" x14ac:dyDescent="0.3">
      <c r="P3349" s="99"/>
      <c r="Q3349" s="99"/>
    </row>
    <row r="3350" spans="16:17" x14ac:dyDescent="0.3">
      <c r="P3350" s="99"/>
      <c r="Q3350" s="99"/>
    </row>
    <row r="3351" spans="16:17" x14ac:dyDescent="0.3">
      <c r="P3351" s="99"/>
      <c r="Q3351" s="99"/>
    </row>
    <row r="3352" spans="16:17" x14ac:dyDescent="0.3">
      <c r="P3352" s="99"/>
      <c r="Q3352" s="99"/>
    </row>
    <row r="3353" spans="16:17" x14ac:dyDescent="0.3">
      <c r="P3353" s="99"/>
      <c r="Q3353" s="99"/>
    </row>
    <row r="3354" spans="16:17" x14ac:dyDescent="0.3">
      <c r="P3354" s="99"/>
      <c r="Q3354" s="99"/>
    </row>
    <row r="3355" spans="16:17" x14ac:dyDescent="0.3">
      <c r="P3355" s="99"/>
      <c r="Q3355" s="99"/>
    </row>
    <row r="3356" spans="16:17" x14ac:dyDescent="0.3">
      <c r="P3356" s="99"/>
      <c r="Q3356" s="99"/>
    </row>
    <row r="3357" spans="16:17" x14ac:dyDescent="0.3">
      <c r="P3357" s="99"/>
      <c r="Q3357" s="99"/>
    </row>
    <row r="3358" spans="16:17" x14ac:dyDescent="0.3">
      <c r="P3358" s="99"/>
      <c r="Q3358" s="99"/>
    </row>
    <row r="3359" spans="16:17" x14ac:dyDescent="0.3">
      <c r="P3359" s="99"/>
      <c r="Q3359" s="99"/>
    </row>
    <row r="3360" spans="16:17" x14ac:dyDescent="0.3">
      <c r="P3360" s="99"/>
      <c r="Q3360" s="99"/>
    </row>
    <row r="3361" spans="16:17" x14ac:dyDescent="0.3">
      <c r="P3361" s="99"/>
      <c r="Q3361" s="99"/>
    </row>
    <row r="3362" spans="16:17" x14ac:dyDescent="0.3">
      <c r="P3362" s="99"/>
      <c r="Q3362" s="99"/>
    </row>
    <row r="3363" spans="16:17" x14ac:dyDescent="0.3">
      <c r="P3363" s="99"/>
      <c r="Q3363" s="99"/>
    </row>
    <row r="3364" spans="16:17" x14ac:dyDescent="0.3">
      <c r="P3364" s="99"/>
      <c r="Q3364" s="99"/>
    </row>
    <row r="3365" spans="16:17" x14ac:dyDescent="0.3">
      <c r="P3365" s="99"/>
      <c r="Q3365" s="99"/>
    </row>
    <row r="3366" spans="16:17" x14ac:dyDescent="0.3">
      <c r="P3366" s="99"/>
      <c r="Q3366" s="99"/>
    </row>
    <row r="3367" spans="16:17" x14ac:dyDescent="0.3">
      <c r="P3367" s="99"/>
      <c r="Q3367" s="99"/>
    </row>
    <row r="3368" spans="16:17" x14ac:dyDescent="0.3">
      <c r="P3368" s="99"/>
      <c r="Q3368" s="99"/>
    </row>
    <row r="3369" spans="16:17" x14ac:dyDescent="0.3">
      <c r="P3369" s="99"/>
      <c r="Q3369" s="99"/>
    </row>
    <row r="3370" spans="16:17" x14ac:dyDescent="0.3">
      <c r="P3370" s="99"/>
      <c r="Q3370" s="99"/>
    </row>
    <row r="3371" spans="16:17" x14ac:dyDescent="0.3">
      <c r="P3371" s="99"/>
      <c r="Q3371" s="99"/>
    </row>
    <row r="3372" spans="16:17" x14ac:dyDescent="0.3">
      <c r="P3372" s="99"/>
      <c r="Q3372" s="99"/>
    </row>
    <row r="3373" spans="16:17" x14ac:dyDescent="0.3">
      <c r="P3373" s="99"/>
      <c r="Q3373" s="99"/>
    </row>
    <row r="3374" spans="16:17" x14ac:dyDescent="0.3">
      <c r="P3374" s="99"/>
      <c r="Q3374" s="99"/>
    </row>
    <row r="3375" spans="16:17" x14ac:dyDescent="0.3">
      <c r="P3375" s="99"/>
      <c r="Q3375" s="99"/>
    </row>
    <row r="3376" spans="16:17" x14ac:dyDescent="0.3">
      <c r="P3376" s="99"/>
      <c r="Q3376" s="99"/>
    </row>
    <row r="3377" spans="16:17" x14ac:dyDescent="0.3">
      <c r="P3377" s="99"/>
      <c r="Q3377" s="99"/>
    </row>
    <row r="3378" spans="16:17" x14ac:dyDescent="0.3">
      <c r="P3378" s="99"/>
      <c r="Q3378" s="99"/>
    </row>
    <row r="3379" spans="16:17" x14ac:dyDescent="0.3">
      <c r="P3379" s="99"/>
      <c r="Q3379" s="99"/>
    </row>
    <row r="3380" spans="16:17" x14ac:dyDescent="0.3">
      <c r="P3380" s="99"/>
      <c r="Q3380" s="99"/>
    </row>
    <row r="3381" spans="16:17" x14ac:dyDescent="0.3">
      <c r="P3381" s="99"/>
      <c r="Q3381" s="99"/>
    </row>
    <row r="3382" spans="16:17" x14ac:dyDescent="0.3">
      <c r="P3382" s="99"/>
      <c r="Q3382" s="99"/>
    </row>
    <row r="3383" spans="16:17" x14ac:dyDescent="0.3">
      <c r="P3383" s="99"/>
      <c r="Q3383" s="99"/>
    </row>
    <row r="3384" spans="16:17" x14ac:dyDescent="0.3">
      <c r="P3384" s="99"/>
      <c r="Q3384" s="99"/>
    </row>
    <row r="3385" spans="16:17" x14ac:dyDescent="0.3">
      <c r="P3385" s="99"/>
      <c r="Q3385" s="99"/>
    </row>
    <row r="3386" spans="16:17" x14ac:dyDescent="0.3">
      <c r="P3386" s="99"/>
      <c r="Q3386" s="99"/>
    </row>
    <row r="3387" spans="16:17" x14ac:dyDescent="0.3">
      <c r="P3387" s="99"/>
      <c r="Q3387" s="99"/>
    </row>
    <row r="3388" spans="16:17" x14ac:dyDescent="0.3">
      <c r="P3388" s="99"/>
      <c r="Q3388" s="99"/>
    </row>
    <row r="3389" spans="16:17" x14ac:dyDescent="0.3">
      <c r="P3389" s="99"/>
      <c r="Q3389" s="99"/>
    </row>
    <row r="3390" spans="16:17" x14ac:dyDescent="0.3">
      <c r="P3390" s="99"/>
      <c r="Q3390" s="99"/>
    </row>
    <row r="3391" spans="16:17" x14ac:dyDescent="0.3">
      <c r="P3391" s="99"/>
      <c r="Q3391" s="99"/>
    </row>
    <row r="3392" spans="16:17" x14ac:dyDescent="0.3">
      <c r="P3392" s="99"/>
      <c r="Q3392" s="99"/>
    </row>
    <row r="3393" spans="16:17" x14ac:dyDescent="0.3">
      <c r="P3393" s="99"/>
      <c r="Q3393" s="99"/>
    </row>
    <row r="3394" spans="16:17" x14ac:dyDescent="0.3">
      <c r="P3394" s="99"/>
      <c r="Q3394" s="99"/>
    </row>
    <row r="3395" spans="16:17" x14ac:dyDescent="0.3">
      <c r="P3395" s="99"/>
      <c r="Q3395" s="99"/>
    </row>
    <row r="3396" spans="16:17" x14ac:dyDescent="0.3">
      <c r="P3396" s="99"/>
      <c r="Q3396" s="99"/>
    </row>
    <row r="3397" spans="16:17" x14ac:dyDescent="0.3">
      <c r="P3397" s="99"/>
      <c r="Q3397" s="99"/>
    </row>
    <row r="3398" spans="16:17" x14ac:dyDescent="0.3">
      <c r="P3398" s="99"/>
      <c r="Q3398" s="99"/>
    </row>
    <row r="3399" spans="16:17" x14ac:dyDescent="0.3">
      <c r="P3399" s="99"/>
      <c r="Q3399" s="99"/>
    </row>
    <row r="3400" spans="16:17" x14ac:dyDescent="0.3">
      <c r="P3400" s="99"/>
      <c r="Q3400" s="99"/>
    </row>
    <row r="3401" spans="16:17" x14ac:dyDescent="0.3">
      <c r="P3401" s="99"/>
      <c r="Q3401" s="99"/>
    </row>
    <row r="3402" spans="16:17" x14ac:dyDescent="0.3">
      <c r="P3402" s="99"/>
      <c r="Q3402" s="99"/>
    </row>
    <row r="3403" spans="16:17" x14ac:dyDescent="0.3">
      <c r="P3403" s="99"/>
      <c r="Q3403" s="99"/>
    </row>
    <row r="3404" spans="16:17" x14ac:dyDescent="0.3">
      <c r="P3404" s="99"/>
      <c r="Q3404" s="99"/>
    </row>
    <row r="3405" spans="16:17" x14ac:dyDescent="0.3">
      <c r="P3405" s="99"/>
      <c r="Q3405" s="99"/>
    </row>
    <row r="3406" spans="16:17" x14ac:dyDescent="0.3">
      <c r="P3406" s="99"/>
      <c r="Q3406" s="99"/>
    </row>
    <row r="3407" spans="16:17" x14ac:dyDescent="0.3">
      <c r="P3407" s="99"/>
      <c r="Q3407" s="99"/>
    </row>
    <row r="3408" spans="16:17" x14ac:dyDescent="0.3">
      <c r="P3408" s="99"/>
      <c r="Q3408" s="99"/>
    </row>
    <row r="3409" spans="16:17" x14ac:dyDescent="0.3">
      <c r="P3409" s="99"/>
      <c r="Q3409" s="99"/>
    </row>
    <row r="3410" spans="16:17" x14ac:dyDescent="0.3">
      <c r="P3410" s="99"/>
      <c r="Q3410" s="99"/>
    </row>
    <row r="3411" spans="16:17" x14ac:dyDescent="0.3">
      <c r="P3411" s="99"/>
      <c r="Q3411" s="99"/>
    </row>
    <row r="3412" spans="16:17" x14ac:dyDescent="0.3">
      <c r="P3412" s="99"/>
      <c r="Q3412" s="99"/>
    </row>
    <row r="3413" spans="16:17" x14ac:dyDescent="0.3">
      <c r="P3413" s="99"/>
      <c r="Q3413" s="99"/>
    </row>
    <row r="3414" spans="16:17" x14ac:dyDescent="0.3">
      <c r="P3414" s="99"/>
      <c r="Q3414" s="99"/>
    </row>
    <row r="3415" spans="16:17" x14ac:dyDescent="0.3">
      <c r="P3415" s="99"/>
      <c r="Q3415" s="99"/>
    </row>
    <row r="3416" spans="16:17" x14ac:dyDescent="0.3">
      <c r="P3416" s="99"/>
      <c r="Q3416" s="99"/>
    </row>
    <row r="3417" spans="16:17" x14ac:dyDescent="0.3">
      <c r="P3417" s="99"/>
      <c r="Q3417" s="99"/>
    </row>
    <row r="3418" spans="16:17" x14ac:dyDescent="0.3">
      <c r="P3418" s="99"/>
      <c r="Q3418" s="99"/>
    </row>
    <row r="3419" spans="16:17" x14ac:dyDescent="0.3">
      <c r="P3419" s="99"/>
      <c r="Q3419" s="99"/>
    </row>
    <row r="3420" spans="16:17" x14ac:dyDescent="0.3">
      <c r="P3420" s="99"/>
      <c r="Q3420" s="99"/>
    </row>
    <row r="3421" spans="16:17" x14ac:dyDescent="0.3">
      <c r="P3421" s="99"/>
      <c r="Q3421" s="99"/>
    </row>
    <row r="3422" spans="16:17" x14ac:dyDescent="0.3">
      <c r="P3422" s="99"/>
      <c r="Q3422" s="99"/>
    </row>
    <row r="3423" spans="16:17" x14ac:dyDescent="0.3">
      <c r="P3423" s="99"/>
      <c r="Q3423" s="99"/>
    </row>
    <row r="3424" spans="16:17" x14ac:dyDescent="0.3">
      <c r="P3424" s="99"/>
      <c r="Q3424" s="99"/>
    </row>
    <row r="3425" spans="16:17" x14ac:dyDescent="0.3">
      <c r="P3425" s="99"/>
      <c r="Q3425" s="99"/>
    </row>
    <row r="3426" spans="16:17" x14ac:dyDescent="0.3">
      <c r="P3426" s="99"/>
      <c r="Q3426" s="99"/>
    </row>
    <row r="3427" spans="16:17" x14ac:dyDescent="0.3">
      <c r="P3427" s="99"/>
      <c r="Q3427" s="99"/>
    </row>
    <row r="3428" spans="16:17" x14ac:dyDescent="0.3">
      <c r="P3428" s="99"/>
      <c r="Q3428" s="99"/>
    </row>
    <row r="3429" spans="16:17" x14ac:dyDescent="0.3">
      <c r="P3429" s="99"/>
      <c r="Q3429" s="99"/>
    </row>
    <row r="3430" spans="16:17" x14ac:dyDescent="0.3">
      <c r="P3430" s="99"/>
      <c r="Q3430" s="99"/>
    </row>
    <row r="3431" spans="16:17" x14ac:dyDescent="0.3">
      <c r="P3431" s="99"/>
      <c r="Q3431" s="99"/>
    </row>
    <row r="3432" spans="16:17" x14ac:dyDescent="0.3">
      <c r="P3432" s="99"/>
      <c r="Q3432" s="99"/>
    </row>
    <row r="3433" spans="16:17" x14ac:dyDescent="0.3">
      <c r="P3433" s="99"/>
      <c r="Q3433" s="99"/>
    </row>
    <row r="3434" spans="16:17" x14ac:dyDescent="0.3">
      <c r="P3434" s="99"/>
      <c r="Q3434" s="99"/>
    </row>
    <row r="3435" spans="16:17" x14ac:dyDescent="0.3">
      <c r="P3435" s="99"/>
      <c r="Q3435" s="99"/>
    </row>
    <row r="3436" spans="16:17" x14ac:dyDescent="0.3">
      <c r="P3436" s="99"/>
      <c r="Q3436" s="99"/>
    </row>
    <row r="3437" spans="16:17" x14ac:dyDescent="0.3">
      <c r="P3437" s="99"/>
      <c r="Q3437" s="99"/>
    </row>
    <row r="3438" spans="16:17" x14ac:dyDescent="0.3">
      <c r="P3438" s="99"/>
      <c r="Q3438" s="99"/>
    </row>
    <row r="3439" spans="16:17" x14ac:dyDescent="0.3">
      <c r="P3439" s="99"/>
      <c r="Q3439" s="99"/>
    </row>
    <row r="3440" spans="16:17" x14ac:dyDescent="0.3">
      <c r="P3440" s="99"/>
      <c r="Q3440" s="99"/>
    </row>
    <row r="3441" spans="16:17" x14ac:dyDescent="0.3">
      <c r="P3441" s="99"/>
      <c r="Q3441" s="99"/>
    </row>
    <row r="3442" spans="16:17" x14ac:dyDescent="0.3">
      <c r="P3442" s="99"/>
      <c r="Q3442" s="99"/>
    </row>
    <row r="3443" spans="16:17" x14ac:dyDescent="0.3">
      <c r="P3443" s="99"/>
      <c r="Q3443" s="99"/>
    </row>
    <row r="3444" spans="16:17" x14ac:dyDescent="0.3">
      <c r="P3444" s="99"/>
      <c r="Q3444" s="99"/>
    </row>
    <row r="3445" spans="16:17" x14ac:dyDescent="0.3">
      <c r="P3445" s="99"/>
      <c r="Q3445" s="99"/>
    </row>
    <row r="3446" spans="16:17" x14ac:dyDescent="0.3">
      <c r="P3446" s="99"/>
      <c r="Q3446" s="99"/>
    </row>
    <row r="3447" spans="16:17" x14ac:dyDescent="0.3">
      <c r="P3447" s="99"/>
      <c r="Q3447" s="99"/>
    </row>
    <row r="3448" spans="16:17" x14ac:dyDescent="0.3">
      <c r="P3448" s="99"/>
      <c r="Q3448" s="99"/>
    </row>
    <row r="3449" spans="16:17" x14ac:dyDescent="0.3">
      <c r="P3449" s="99"/>
      <c r="Q3449" s="99"/>
    </row>
    <row r="3450" spans="16:17" x14ac:dyDescent="0.3">
      <c r="P3450" s="99"/>
      <c r="Q3450" s="99"/>
    </row>
    <row r="3451" spans="16:17" x14ac:dyDescent="0.3">
      <c r="P3451" s="99"/>
      <c r="Q3451" s="99"/>
    </row>
    <row r="3452" spans="16:17" x14ac:dyDescent="0.3">
      <c r="P3452" s="99"/>
      <c r="Q3452" s="99"/>
    </row>
    <row r="3453" spans="16:17" x14ac:dyDescent="0.3">
      <c r="P3453" s="99"/>
      <c r="Q3453" s="99"/>
    </row>
    <row r="3454" spans="16:17" x14ac:dyDescent="0.3">
      <c r="P3454" s="99"/>
      <c r="Q3454" s="99"/>
    </row>
    <row r="3455" spans="16:17" x14ac:dyDescent="0.3">
      <c r="P3455" s="99"/>
      <c r="Q3455" s="99"/>
    </row>
    <row r="3456" spans="16:17" x14ac:dyDescent="0.3">
      <c r="P3456" s="99"/>
      <c r="Q3456" s="99"/>
    </row>
    <row r="3457" spans="16:17" x14ac:dyDescent="0.3">
      <c r="P3457" s="99"/>
      <c r="Q3457" s="99"/>
    </row>
    <row r="3458" spans="16:17" x14ac:dyDescent="0.3">
      <c r="P3458" s="99"/>
      <c r="Q3458" s="99"/>
    </row>
    <row r="3459" spans="16:17" x14ac:dyDescent="0.3">
      <c r="P3459" s="99"/>
      <c r="Q3459" s="99"/>
    </row>
    <row r="3460" spans="16:17" x14ac:dyDescent="0.3">
      <c r="P3460" s="99"/>
      <c r="Q3460" s="99"/>
    </row>
    <row r="3461" spans="16:17" x14ac:dyDescent="0.3">
      <c r="P3461" s="99"/>
      <c r="Q3461" s="99"/>
    </row>
    <row r="3462" spans="16:17" x14ac:dyDescent="0.3">
      <c r="P3462" s="99"/>
      <c r="Q3462" s="99"/>
    </row>
    <row r="3463" spans="16:17" x14ac:dyDescent="0.3">
      <c r="P3463" s="99"/>
      <c r="Q3463" s="99"/>
    </row>
    <row r="3464" spans="16:17" x14ac:dyDescent="0.3">
      <c r="P3464" s="99"/>
      <c r="Q3464" s="99"/>
    </row>
    <row r="3465" spans="16:17" x14ac:dyDescent="0.3">
      <c r="P3465" s="99"/>
      <c r="Q3465" s="99"/>
    </row>
    <row r="3466" spans="16:17" x14ac:dyDescent="0.3">
      <c r="P3466" s="99"/>
      <c r="Q3466" s="99"/>
    </row>
    <row r="3467" spans="16:17" x14ac:dyDescent="0.3">
      <c r="P3467" s="99"/>
      <c r="Q3467" s="99"/>
    </row>
    <row r="3468" spans="16:17" x14ac:dyDescent="0.3">
      <c r="P3468" s="99"/>
      <c r="Q3468" s="99"/>
    </row>
    <row r="3469" spans="16:17" x14ac:dyDescent="0.3">
      <c r="P3469" s="99"/>
      <c r="Q3469" s="99"/>
    </row>
    <row r="3470" spans="16:17" x14ac:dyDescent="0.3">
      <c r="P3470" s="99"/>
      <c r="Q3470" s="99"/>
    </row>
    <row r="3471" spans="16:17" x14ac:dyDescent="0.3">
      <c r="P3471" s="99"/>
      <c r="Q3471" s="99"/>
    </row>
    <row r="3472" spans="16:17" x14ac:dyDescent="0.3">
      <c r="P3472" s="99"/>
      <c r="Q3472" s="99"/>
    </row>
    <row r="3473" spans="16:17" x14ac:dyDescent="0.3">
      <c r="P3473" s="99"/>
      <c r="Q3473" s="99"/>
    </row>
    <row r="3474" spans="16:17" x14ac:dyDescent="0.3">
      <c r="P3474" s="99"/>
      <c r="Q3474" s="99"/>
    </row>
    <row r="3475" spans="16:17" x14ac:dyDescent="0.3">
      <c r="P3475" s="99"/>
      <c r="Q3475" s="99"/>
    </row>
    <row r="3476" spans="16:17" x14ac:dyDescent="0.3">
      <c r="P3476" s="99"/>
      <c r="Q3476" s="99"/>
    </row>
    <row r="3477" spans="16:17" x14ac:dyDescent="0.3">
      <c r="P3477" s="99"/>
      <c r="Q3477" s="99"/>
    </row>
    <row r="3478" spans="16:17" x14ac:dyDescent="0.3">
      <c r="P3478" s="99"/>
      <c r="Q3478" s="99"/>
    </row>
    <row r="3479" spans="16:17" x14ac:dyDescent="0.3">
      <c r="P3479" s="99"/>
      <c r="Q3479" s="99"/>
    </row>
    <row r="3480" spans="16:17" x14ac:dyDescent="0.3">
      <c r="P3480" s="99"/>
      <c r="Q3480" s="99"/>
    </row>
    <row r="3481" spans="16:17" x14ac:dyDescent="0.3">
      <c r="P3481" s="99"/>
      <c r="Q3481" s="99"/>
    </row>
    <row r="3482" spans="16:17" x14ac:dyDescent="0.3">
      <c r="P3482" s="99"/>
      <c r="Q3482" s="99"/>
    </row>
    <row r="3483" spans="16:17" x14ac:dyDescent="0.3">
      <c r="P3483" s="99"/>
      <c r="Q3483" s="99"/>
    </row>
    <row r="3484" spans="16:17" x14ac:dyDescent="0.3">
      <c r="P3484" s="99"/>
      <c r="Q3484" s="99"/>
    </row>
    <row r="3485" spans="16:17" x14ac:dyDescent="0.3">
      <c r="P3485" s="99"/>
      <c r="Q3485" s="99"/>
    </row>
    <row r="3486" spans="16:17" x14ac:dyDescent="0.3">
      <c r="P3486" s="99"/>
      <c r="Q3486" s="99"/>
    </row>
    <row r="3487" spans="16:17" x14ac:dyDescent="0.3">
      <c r="P3487" s="99"/>
      <c r="Q3487" s="99"/>
    </row>
    <row r="3488" spans="16:17" x14ac:dyDescent="0.3">
      <c r="P3488" s="99"/>
      <c r="Q3488" s="99"/>
    </row>
    <row r="3489" spans="16:17" x14ac:dyDescent="0.3">
      <c r="P3489" s="99"/>
      <c r="Q3489" s="99"/>
    </row>
    <row r="3490" spans="16:17" x14ac:dyDescent="0.3">
      <c r="P3490" s="99"/>
      <c r="Q3490" s="99"/>
    </row>
    <row r="3491" spans="16:17" x14ac:dyDescent="0.3">
      <c r="P3491" s="99"/>
      <c r="Q3491" s="99"/>
    </row>
    <row r="3492" spans="16:17" x14ac:dyDescent="0.3">
      <c r="P3492" s="99"/>
      <c r="Q3492" s="99"/>
    </row>
    <row r="3493" spans="16:17" x14ac:dyDescent="0.3">
      <c r="P3493" s="99"/>
      <c r="Q3493" s="99"/>
    </row>
    <row r="3494" spans="16:17" x14ac:dyDescent="0.3">
      <c r="P3494" s="99"/>
      <c r="Q3494" s="99"/>
    </row>
    <row r="3495" spans="16:17" x14ac:dyDescent="0.3">
      <c r="P3495" s="99"/>
      <c r="Q3495" s="99"/>
    </row>
    <row r="3496" spans="16:17" x14ac:dyDescent="0.3">
      <c r="P3496" s="99"/>
      <c r="Q3496" s="99"/>
    </row>
    <row r="3497" spans="16:17" x14ac:dyDescent="0.3">
      <c r="P3497" s="99"/>
      <c r="Q3497" s="99"/>
    </row>
    <row r="3498" spans="16:17" x14ac:dyDescent="0.3">
      <c r="P3498" s="99"/>
      <c r="Q3498" s="99"/>
    </row>
    <row r="3499" spans="16:17" x14ac:dyDescent="0.3">
      <c r="P3499" s="99"/>
      <c r="Q3499" s="99"/>
    </row>
    <row r="3500" spans="16:17" x14ac:dyDescent="0.3">
      <c r="P3500" s="99"/>
      <c r="Q3500" s="99"/>
    </row>
    <row r="3501" spans="16:17" x14ac:dyDescent="0.3">
      <c r="P3501" s="99"/>
      <c r="Q3501" s="99"/>
    </row>
    <row r="3502" spans="16:17" x14ac:dyDescent="0.3">
      <c r="P3502" s="99"/>
      <c r="Q3502" s="99"/>
    </row>
    <row r="3503" spans="16:17" x14ac:dyDescent="0.3">
      <c r="P3503" s="99"/>
      <c r="Q3503" s="99"/>
    </row>
    <row r="3504" spans="16:17" x14ac:dyDescent="0.3">
      <c r="P3504" s="99"/>
      <c r="Q3504" s="99"/>
    </row>
    <row r="3505" spans="16:17" x14ac:dyDescent="0.3">
      <c r="P3505" s="99"/>
      <c r="Q3505" s="99"/>
    </row>
    <row r="3506" spans="16:17" x14ac:dyDescent="0.3">
      <c r="P3506" s="99"/>
      <c r="Q3506" s="99"/>
    </row>
    <row r="3507" spans="16:17" x14ac:dyDescent="0.3">
      <c r="P3507" s="99"/>
      <c r="Q3507" s="99"/>
    </row>
    <row r="3508" spans="16:17" x14ac:dyDescent="0.3">
      <c r="P3508" s="99"/>
      <c r="Q3508" s="99"/>
    </row>
    <row r="3509" spans="16:17" x14ac:dyDescent="0.3">
      <c r="P3509" s="99"/>
      <c r="Q3509" s="99"/>
    </row>
    <row r="3510" spans="16:17" x14ac:dyDescent="0.3">
      <c r="P3510" s="99"/>
      <c r="Q3510" s="99"/>
    </row>
    <row r="3511" spans="16:17" x14ac:dyDescent="0.3">
      <c r="P3511" s="99"/>
      <c r="Q3511" s="99"/>
    </row>
    <row r="3512" spans="16:17" x14ac:dyDescent="0.3">
      <c r="P3512" s="99"/>
      <c r="Q3512" s="99"/>
    </row>
    <row r="3513" spans="16:17" x14ac:dyDescent="0.3">
      <c r="P3513" s="99"/>
      <c r="Q3513" s="99"/>
    </row>
    <row r="3514" spans="16:17" x14ac:dyDescent="0.3">
      <c r="P3514" s="99"/>
      <c r="Q3514" s="99"/>
    </row>
    <row r="3515" spans="16:17" x14ac:dyDescent="0.3">
      <c r="P3515" s="99"/>
      <c r="Q3515" s="99"/>
    </row>
    <row r="3516" spans="16:17" x14ac:dyDescent="0.3">
      <c r="P3516" s="99"/>
      <c r="Q3516" s="99"/>
    </row>
    <row r="3517" spans="16:17" x14ac:dyDescent="0.3">
      <c r="P3517" s="99"/>
      <c r="Q3517" s="99"/>
    </row>
    <row r="3518" spans="16:17" x14ac:dyDescent="0.3">
      <c r="P3518" s="99"/>
      <c r="Q3518" s="99"/>
    </row>
    <row r="3519" spans="16:17" x14ac:dyDescent="0.3">
      <c r="P3519" s="99"/>
      <c r="Q3519" s="99"/>
    </row>
    <row r="3520" spans="16:17" x14ac:dyDescent="0.3">
      <c r="P3520" s="99"/>
      <c r="Q3520" s="99"/>
    </row>
    <row r="3521" spans="16:17" x14ac:dyDescent="0.3">
      <c r="P3521" s="99"/>
      <c r="Q3521" s="99"/>
    </row>
    <row r="3522" spans="16:17" x14ac:dyDescent="0.3">
      <c r="P3522" s="99"/>
      <c r="Q3522" s="99"/>
    </row>
    <row r="3523" spans="16:17" x14ac:dyDescent="0.3">
      <c r="P3523" s="99"/>
      <c r="Q3523" s="99"/>
    </row>
    <row r="3524" spans="16:17" x14ac:dyDescent="0.3">
      <c r="P3524" s="99"/>
      <c r="Q3524" s="99"/>
    </row>
    <row r="3525" spans="16:17" x14ac:dyDescent="0.3">
      <c r="P3525" s="99"/>
      <c r="Q3525" s="99"/>
    </row>
    <row r="3526" spans="16:17" x14ac:dyDescent="0.3">
      <c r="P3526" s="99"/>
      <c r="Q3526" s="99"/>
    </row>
    <row r="3527" spans="16:17" x14ac:dyDescent="0.3">
      <c r="P3527" s="99"/>
      <c r="Q3527" s="99"/>
    </row>
    <row r="3528" spans="16:17" x14ac:dyDescent="0.3">
      <c r="P3528" s="99"/>
      <c r="Q3528" s="99"/>
    </row>
    <row r="3529" spans="16:17" x14ac:dyDescent="0.3">
      <c r="P3529" s="99"/>
      <c r="Q3529" s="99"/>
    </row>
    <row r="3530" spans="16:17" x14ac:dyDescent="0.3">
      <c r="P3530" s="99"/>
      <c r="Q3530" s="99"/>
    </row>
    <row r="3531" spans="16:17" x14ac:dyDescent="0.3">
      <c r="P3531" s="99"/>
      <c r="Q3531" s="99"/>
    </row>
    <row r="3532" spans="16:17" x14ac:dyDescent="0.3">
      <c r="P3532" s="99"/>
      <c r="Q3532" s="99"/>
    </row>
    <row r="3533" spans="16:17" x14ac:dyDescent="0.3">
      <c r="P3533" s="99"/>
      <c r="Q3533" s="99"/>
    </row>
    <row r="3534" spans="16:17" x14ac:dyDescent="0.3">
      <c r="P3534" s="99"/>
      <c r="Q3534" s="99"/>
    </row>
    <row r="3535" spans="16:17" x14ac:dyDescent="0.3">
      <c r="P3535" s="99"/>
      <c r="Q3535" s="99"/>
    </row>
    <row r="3536" spans="16:17" x14ac:dyDescent="0.3">
      <c r="P3536" s="99"/>
      <c r="Q3536" s="99"/>
    </row>
    <row r="3537" spans="16:17" x14ac:dyDescent="0.3">
      <c r="P3537" s="99"/>
      <c r="Q3537" s="99"/>
    </row>
    <row r="3538" spans="16:17" x14ac:dyDescent="0.3">
      <c r="P3538" s="99"/>
      <c r="Q3538" s="99"/>
    </row>
    <row r="3539" spans="16:17" x14ac:dyDescent="0.3">
      <c r="P3539" s="99"/>
      <c r="Q3539" s="99"/>
    </row>
    <row r="3540" spans="16:17" x14ac:dyDescent="0.3">
      <c r="P3540" s="99"/>
      <c r="Q3540" s="99"/>
    </row>
    <row r="3541" spans="16:17" x14ac:dyDescent="0.3">
      <c r="P3541" s="99"/>
      <c r="Q3541" s="99"/>
    </row>
    <row r="3542" spans="16:17" x14ac:dyDescent="0.3">
      <c r="P3542" s="99"/>
      <c r="Q3542" s="99"/>
    </row>
    <row r="3543" spans="16:17" x14ac:dyDescent="0.3">
      <c r="P3543" s="99"/>
      <c r="Q3543" s="99"/>
    </row>
    <row r="3544" spans="16:17" x14ac:dyDescent="0.3">
      <c r="P3544" s="99"/>
      <c r="Q3544" s="99"/>
    </row>
    <row r="3545" spans="16:17" x14ac:dyDescent="0.3">
      <c r="P3545" s="99"/>
      <c r="Q3545" s="99"/>
    </row>
    <row r="3546" spans="16:17" x14ac:dyDescent="0.3">
      <c r="P3546" s="99"/>
      <c r="Q3546" s="99"/>
    </row>
    <row r="3547" spans="16:17" x14ac:dyDescent="0.3">
      <c r="P3547" s="99"/>
      <c r="Q3547" s="99"/>
    </row>
    <row r="3548" spans="16:17" x14ac:dyDescent="0.3">
      <c r="P3548" s="99"/>
      <c r="Q3548" s="99"/>
    </row>
    <row r="3549" spans="16:17" x14ac:dyDescent="0.3">
      <c r="P3549" s="99"/>
      <c r="Q3549" s="99"/>
    </row>
    <row r="3550" spans="16:17" x14ac:dyDescent="0.3">
      <c r="P3550" s="99"/>
      <c r="Q3550" s="99"/>
    </row>
    <row r="3551" spans="16:17" x14ac:dyDescent="0.3">
      <c r="P3551" s="99"/>
      <c r="Q3551" s="99"/>
    </row>
    <row r="3552" spans="16:17" x14ac:dyDescent="0.3">
      <c r="P3552" s="99"/>
      <c r="Q3552" s="99"/>
    </row>
    <row r="3553" spans="16:17" x14ac:dyDescent="0.3">
      <c r="P3553" s="99"/>
      <c r="Q3553" s="99"/>
    </row>
    <row r="3554" spans="16:17" x14ac:dyDescent="0.3">
      <c r="P3554" s="99"/>
      <c r="Q3554" s="99"/>
    </row>
    <row r="3555" spans="16:17" x14ac:dyDescent="0.3">
      <c r="P3555" s="99"/>
      <c r="Q3555" s="99"/>
    </row>
    <row r="3556" spans="16:17" x14ac:dyDescent="0.3">
      <c r="P3556" s="99"/>
      <c r="Q3556" s="99"/>
    </row>
    <row r="3557" spans="16:17" x14ac:dyDescent="0.3">
      <c r="P3557" s="99"/>
      <c r="Q3557" s="99"/>
    </row>
    <row r="3558" spans="16:17" x14ac:dyDescent="0.3">
      <c r="P3558" s="99"/>
      <c r="Q3558" s="99"/>
    </row>
    <row r="3559" spans="16:17" x14ac:dyDescent="0.3">
      <c r="P3559" s="99"/>
      <c r="Q3559" s="99"/>
    </row>
    <row r="3560" spans="16:17" x14ac:dyDescent="0.3">
      <c r="P3560" s="99"/>
      <c r="Q3560" s="99"/>
    </row>
    <row r="3561" spans="16:17" x14ac:dyDescent="0.3">
      <c r="P3561" s="99"/>
      <c r="Q3561" s="99"/>
    </row>
    <row r="3562" spans="16:17" x14ac:dyDescent="0.3">
      <c r="P3562" s="99"/>
      <c r="Q3562" s="99"/>
    </row>
    <row r="3563" spans="16:17" x14ac:dyDescent="0.3">
      <c r="P3563" s="99"/>
      <c r="Q3563" s="99"/>
    </row>
    <row r="3564" spans="16:17" x14ac:dyDescent="0.3">
      <c r="P3564" s="99"/>
      <c r="Q3564" s="99"/>
    </row>
    <row r="3565" spans="16:17" x14ac:dyDescent="0.3">
      <c r="P3565" s="99"/>
      <c r="Q3565" s="99"/>
    </row>
    <row r="3566" spans="16:17" x14ac:dyDescent="0.3">
      <c r="P3566" s="99"/>
      <c r="Q3566" s="99"/>
    </row>
    <row r="3567" spans="16:17" x14ac:dyDescent="0.3">
      <c r="P3567" s="99"/>
      <c r="Q3567" s="99"/>
    </row>
    <row r="3568" spans="16:17" x14ac:dyDescent="0.3">
      <c r="P3568" s="99"/>
      <c r="Q3568" s="99"/>
    </row>
    <row r="3569" spans="16:17" x14ac:dyDescent="0.3">
      <c r="P3569" s="99"/>
      <c r="Q3569" s="99"/>
    </row>
    <row r="3570" spans="16:17" x14ac:dyDescent="0.3">
      <c r="P3570" s="99"/>
      <c r="Q3570" s="99"/>
    </row>
    <row r="3571" spans="16:17" x14ac:dyDescent="0.3">
      <c r="P3571" s="99"/>
      <c r="Q3571" s="99"/>
    </row>
    <row r="3572" spans="16:17" x14ac:dyDescent="0.3">
      <c r="P3572" s="99"/>
      <c r="Q3572" s="99"/>
    </row>
    <row r="3573" spans="16:17" x14ac:dyDescent="0.3">
      <c r="P3573" s="99"/>
      <c r="Q3573" s="99"/>
    </row>
    <row r="3574" spans="16:17" x14ac:dyDescent="0.3">
      <c r="P3574" s="99"/>
      <c r="Q3574" s="99"/>
    </row>
    <row r="3575" spans="16:17" x14ac:dyDescent="0.3">
      <c r="P3575" s="99"/>
      <c r="Q3575" s="99"/>
    </row>
    <row r="3576" spans="16:17" x14ac:dyDescent="0.3">
      <c r="P3576" s="99"/>
      <c r="Q3576" s="99"/>
    </row>
    <row r="3577" spans="16:17" x14ac:dyDescent="0.3">
      <c r="P3577" s="99"/>
      <c r="Q3577" s="99"/>
    </row>
    <row r="3578" spans="16:17" x14ac:dyDescent="0.3">
      <c r="P3578" s="99"/>
      <c r="Q3578" s="99"/>
    </row>
    <row r="3579" spans="16:17" x14ac:dyDescent="0.3">
      <c r="P3579" s="99"/>
      <c r="Q3579" s="99"/>
    </row>
    <row r="3580" spans="16:17" x14ac:dyDescent="0.3">
      <c r="P3580" s="99"/>
      <c r="Q3580" s="99"/>
    </row>
    <row r="3581" spans="16:17" x14ac:dyDescent="0.3">
      <c r="P3581" s="99"/>
      <c r="Q3581" s="99"/>
    </row>
    <row r="3582" spans="16:17" x14ac:dyDescent="0.3">
      <c r="P3582" s="99"/>
      <c r="Q3582" s="99"/>
    </row>
    <row r="3583" spans="16:17" x14ac:dyDescent="0.3">
      <c r="P3583" s="99"/>
      <c r="Q3583" s="99"/>
    </row>
    <row r="3584" spans="16:17" x14ac:dyDescent="0.3">
      <c r="P3584" s="99"/>
      <c r="Q3584" s="99"/>
    </row>
    <row r="3585" spans="16:17" x14ac:dyDescent="0.3">
      <c r="P3585" s="99"/>
      <c r="Q3585" s="99"/>
    </row>
    <row r="3586" spans="16:17" x14ac:dyDescent="0.3">
      <c r="P3586" s="99"/>
      <c r="Q3586" s="99"/>
    </row>
    <row r="3587" spans="16:17" x14ac:dyDescent="0.3">
      <c r="P3587" s="99"/>
      <c r="Q3587" s="99"/>
    </row>
    <row r="3588" spans="16:17" x14ac:dyDescent="0.3">
      <c r="P3588" s="99"/>
      <c r="Q3588" s="99"/>
    </row>
    <row r="3589" spans="16:17" x14ac:dyDescent="0.3">
      <c r="P3589" s="99"/>
      <c r="Q3589" s="99"/>
    </row>
    <row r="3590" spans="16:17" x14ac:dyDescent="0.3">
      <c r="P3590" s="99"/>
      <c r="Q3590" s="99"/>
    </row>
    <row r="3591" spans="16:17" x14ac:dyDescent="0.3">
      <c r="P3591" s="99"/>
      <c r="Q3591" s="99"/>
    </row>
    <row r="3592" spans="16:17" x14ac:dyDescent="0.3">
      <c r="P3592" s="99"/>
      <c r="Q3592" s="99"/>
    </row>
    <row r="3593" spans="16:17" x14ac:dyDescent="0.3">
      <c r="P3593" s="99"/>
      <c r="Q3593" s="99"/>
    </row>
    <row r="3594" spans="16:17" x14ac:dyDescent="0.3">
      <c r="P3594" s="99"/>
      <c r="Q3594" s="99"/>
    </row>
    <row r="3595" spans="16:17" x14ac:dyDescent="0.3">
      <c r="P3595" s="99"/>
      <c r="Q3595" s="99"/>
    </row>
    <row r="3596" spans="16:17" x14ac:dyDescent="0.3">
      <c r="P3596" s="99"/>
      <c r="Q3596" s="99"/>
    </row>
    <row r="3597" spans="16:17" x14ac:dyDescent="0.3">
      <c r="P3597" s="99"/>
      <c r="Q3597" s="99"/>
    </row>
    <row r="3598" spans="16:17" x14ac:dyDescent="0.3">
      <c r="P3598" s="99"/>
      <c r="Q3598" s="99"/>
    </row>
    <row r="3599" spans="16:17" x14ac:dyDescent="0.3">
      <c r="P3599" s="99"/>
      <c r="Q3599" s="99"/>
    </row>
    <row r="3600" spans="16:17" x14ac:dyDescent="0.3">
      <c r="P3600" s="99"/>
      <c r="Q3600" s="99"/>
    </row>
    <row r="3601" spans="16:17" x14ac:dyDescent="0.3">
      <c r="P3601" s="99"/>
      <c r="Q3601" s="99"/>
    </row>
    <row r="3602" spans="16:17" x14ac:dyDescent="0.3">
      <c r="P3602" s="99"/>
      <c r="Q3602" s="99"/>
    </row>
    <row r="3603" spans="16:17" x14ac:dyDescent="0.3">
      <c r="P3603" s="99"/>
      <c r="Q3603" s="99"/>
    </row>
    <row r="3604" spans="16:17" x14ac:dyDescent="0.3">
      <c r="P3604" s="99"/>
      <c r="Q3604" s="99"/>
    </row>
    <row r="3605" spans="16:17" x14ac:dyDescent="0.3">
      <c r="P3605" s="99"/>
      <c r="Q3605" s="99"/>
    </row>
    <row r="3606" spans="16:17" x14ac:dyDescent="0.3">
      <c r="P3606" s="99"/>
      <c r="Q3606" s="99"/>
    </row>
    <row r="3607" spans="16:17" x14ac:dyDescent="0.3">
      <c r="P3607" s="99"/>
      <c r="Q3607" s="99"/>
    </row>
    <row r="3608" spans="16:17" x14ac:dyDescent="0.3">
      <c r="P3608" s="99"/>
      <c r="Q3608" s="99"/>
    </row>
    <row r="3609" spans="16:17" x14ac:dyDescent="0.3">
      <c r="P3609" s="99"/>
      <c r="Q3609" s="99"/>
    </row>
    <row r="3610" spans="16:17" x14ac:dyDescent="0.3">
      <c r="P3610" s="99"/>
      <c r="Q3610" s="99"/>
    </row>
    <row r="3611" spans="16:17" x14ac:dyDescent="0.3">
      <c r="P3611" s="99"/>
      <c r="Q3611" s="99"/>
    </row>
    <row r="3612" spans="16:17" x14ac:dyDescent="0.3">
      <c r="P3612" s="99"/>
      <c r="Q3612" s="99"/>
    </row>
    <row r="3613" spans="16:17" x14ac:dyDescent="0.3">
      <c r="P3613" s="99"/>
      <c r="Q3613" s="99"/>
    </row>
    <row r="3614" spans="16:17" x14ac:dyDescent="0.3">
      <c r="P3614" s="99"/>
      <c r="Q3614" s="99"/>
    </row>
    <row r="3615" spans="16:17" x14ac:dyDescent="0.3">
      <c r="P3615" s="99"/>
      <c r="Q3615" s="99"/>
    </row>
    <row r="3616" spans="16:17" x14ac:dyDescent="0.3">
      <c r="P3616" s="99"/>
      <c r="Q3616" s="99"/>
    </row>
    <row r="3617" spans="16:17" x14ac:dyDescent="0.3">
      <c r="P3617" s="99"/>
      <c r="Q3617" s="99"/>
    </row>
    <row r="3618" spans="16:17" x14ac:dyDescent="0.3">
      <c r="P3618" s="99"/>
      <c r="Q3618" s="99"/>
    </row>
    <row r="3619" spans="16:17" x14ac:dyDescent="0.3">
      <c r="P3619" s="99"/>
      <c r="Q3619" s="99"/>
    </row>
    <row r="3620" spans="16:17" x14ac:dyDescent="0.3">
      <c r="P3620" s="99"/>
      <c r="Q3620" s="99"/>
    </row>
    <row r="3621" spans="16:17" x14ac:dyDescent="0.3">
      <c r="P3621" s="99"/>
      <c r="Q3621" s="99"/>
    </row>
    <row r="3622" spans="16:17" x14ac:dyDescent="0.3">
      <c r="P3622" s="99"/>
      <c r="Q3622" s="99"/>
    </row>
    <row r="3623" spans="16:17" x14ac:dyDescent="0.3">
      <c r="P3623" s="99"/>
      <c r="Q3623" s="99"/>
    </row>
    <row r="3624" spans="16:17" x14ac:dyDescent="0.3">
      <c r="P3624" s="99"/>
      <c r="Q3624" s="99"/>
    </row>
    <row r="3625" spans="16:17" x14ac:dyDescent="0.3">
      <c r="P3625" s="99"/>
      <c r="Q3625" s="99"/>
    </row>
    <row r="3626" spans="16:17" x14ac:dyDescent="0.3">
      <c r="P3626" s="99"/>
      <c r="Q3626" s="99"/>
    </row>
    <row r="3627" spans="16:17" x14ac:dyDescent="0.3">
      <c r="P3627" s="99"/>
      <c r="Q3627" s="99"/>
    </row>
    <row r="3628" spans="16:17" x14ac:dyDescent="0.3">
      <c r="P3628" s="99"/>
      <c r="Q3628" s="99"/>
    </row>
    <row r="3629" spans="16:17" x14ac:dyDescent="0.3">
      <c r="P3629" s="99"/>
      <c r="Q3629" s="99"/>
    </row>
    <row r="3630" spans="16:17" x14ac:dyDescent="0.3">
      <c r="P3630" s="99"/>
      <c r="Q3630" s="99"/>
    </row>
    <row r="3631" spans="16:17" x14ac:dyDescent="0.3">
      <c r="P3631" s="99"/>
      <c r="Q3631" s="99"/>
    </row>
    <row r="3632" spans="16:17" x14ac:dyDescent="0.3">
      <c r="P3632" s="99"/>
      <c r="Q3632" s="99"/>
    </row>
    <row r="3633" spans="16:17" x14ac:dyDescent="0.3">
      <c r="P3633" s="99"/>
      <c r="Q3633" s="99"/>
    </row>
    <row r="3634" spans="16:17" x14ac:dyDescent="0.3">
      <c r="P3634" s="99"/>
      <c r="Q3634" s="99"/>
    </row>
    <row r="3635" spans="16:17" x14ac:dyDescent="0.3">
      <c r="P3635" s="99"/>
      <c r="Q3635" s="99"/>
    </row>
    <row r="3636" spans="16:17" x14ac:dyDescent="0.3">
      <c r="P3636" s="99"/>
      <c r="Q3636" s="99"/>
    </row>
    <row r="3637" spans="16:17" x14ac:dyDescent="0.3">
      <c r="P3637" s="99"/>
      <c r="Q3637" s="99"/>
    </row>
    <row r="3638" spans="16:17" x14ac:dyDescent="0.3">
      <c r="P3638" s="99"/>
      <c r="Q3638" s="99"/>
    </row>
    <row r="3639" spans="16:17" x14ac:dyDescent="0.3">
      <c r="P3639" s="99"/>
      <c r="Q3639" s="99"/>
    </row>
    <row r="3640" spans="16:17" x14ac:dyDescent="0.3">
      <c r="P3640" s="99"/>
      <c r="Q3640" s="99"/>
    </row>
    <row r="3641" spans="16:17" x14ac:dyDescent="0.3">
      <c r="P3641" s="99"/>
      <c r="Q3641" s="99"/>
    </row>
    <row r="3642" spans="16:17" x14ac:dyDescent="0.3">
      <c r="P3642" s="99"/>
      <c r="Q3642" s="99"/>
    </row>
    <row r="3643" spans="16:17" x14ac:dyDescent="0.3">
      <c r="P3643" s="99"/>
      <c r="Q3643" s="99"/>
    </row>
    <row r="3644" spans="16:17" x14ac:dyDescent="0.3">
      <c r="P3644" s="99"/>
      <c r="Q3644" s="99"/>
    </row>
    <row r="3645" spans="16:17" x14ac:dyDescent="0.3">
      <c r="P3645" s="99"/>
      <c r="Q3645" s="99"/>
    </row>
    <row r="3646" spans="16:17" x14ac:dyDescent="0.3">
      <c r="P3646" s="99"/>
      <c r="Q3646" s="99"/>
    </row>
    <row r="3647" spans="16:17" x14ac:dyDescent="0.3">
      <c r="P3647" s="99"/>
      <c r="Q3647" s="99"/>
    </row>
    <row r="3648" spans="16:17" x14ac:dyDescent="0.3">
      <c r="P3648" s="99"/>
      <c r="Q3648" s="99"/>
    </row>
    <row r="3649" spans="16:17" x14ac:dyDescent="0.3">
      <c r="P3649" s="99"/>
      <c r="Q3649" s="99"/>
    </row>
    <row r="3650" spans="16:17" x14ac:dyDescent="0.3">
      <c r="P3650" s="99"/>
      <c r="Q3650" s="99"/>
    </row>
    <row r="3651" spans="16:17" x14ac:dyDescent="0.3">
      <c r="P3651" s="99"/>
      <c r="Q3651" s="99"/>
    </row>
    <row r="3652" spans="16:17" x14ac:dyDescent="0.3">
      <c r="P3652" s="99"/>
      <c r="Q3652" s="99"/>
    </row>
    <row r="3653" spans="16:17" x14ac:dyDescent="0.3">
      <c r="P3653" s="99"/>
      <c r="Q3653" s="99"/>
    </row>
    <row r="3654" spans="16:17" x14ac:dyDescent="0.3">
      <c r="P3654" s="99"/>
      <c r="Q3654" s="99"/>
    </row>
    <row r="3655" spans="16:17" x14ac:dyDescent="0.3">
      <c r="P3655" s="99"/>
      <c r="Q3655" s="99"/>
    </row>
    <row r="3656" spans="16:17" x14ac:dyDescent="0.3">
      <c r="P3656" s="99"/>
      <c r="Q3656" s="99"/>
    </row>
    <row r="3657" spans="16:17" x14ac:dyDescent="0.3">
      <c r="P3657" s="99"/>
      <c r="Q3657" s="99"/>
    </row>
    <row r="3658" spans="16:17" x14ac:dyDescent="0.3">
      <c r="P3658" s="99"/>
      <c r="Q3658" s="99"/>
    </row>
    <row r="3659" spans="16:17" x14ac:dyDescent="0.3">
      <c r="P3659" s="99"/>
      <c r="Q3659" s="99"/>
    </row>
    <row r="3660" spans="16:17" x14ac:dyDescent="0.3">
      <c r="P3660" s="99"/>
      <c r="Q3660" s="99"/>
    </row>
    <row r="3661" spans="16:17" x14ac:dyDescent="0.3">
      <c r="P3661" s="99"/>
      <c r="Q3661" s="99"/>
    </row>
    <row r="3662" spans="16:17" x14ac:dyDescent="0.3">
      <c r="P3662" s="99"/>
      <c r="Q3662" s="99"/>
    </row>
    <row r="3663" spans="16:17" x14ac:dyDescent="0.3">
      <c r="P3663" s="99"/>
      <c r="Q3663" s="99"/>
    </row>
    <row r="3664" spans="16:17" x14ac:dyDescent="0.3">
      <c r="P3664" s="99"/>
      <c r="Q3664" s="99"/>
    </row>
    <row r="3665" spans="16:17" x14ac:dyDescent="0.3">
      <c r="P3665" s="99"/>
      <c r="Q3665" s="99"/>
    </row>
    <row r="3666" spans="16:17" x14ac:dyDescent="0.3">
      <c r="P3666" s="99"/>
      <c r="Q3666" s="99"/>
    </row>
    <row r="3667" spans="16:17" x14ac:dyDescent="0.3">
      <c r="P3667" s="99"/>
      <c r="Q3667" s="99"/>
    </row>
    <row r="3668" spans="16:17" x14ac:dyDescent="0.3">
      <c r="P3668" s="99"/>
      <c r="Q3668" s="99"/>
    </row>
    <row r="3669" spans="16:17" x14ac:dyDescent="0.3">
      <c r="P3669" s="99"/>
      <c r="Q3669" s="99"/>
    </row>
    <row r="3670" spans="16:17" x14ac:dyDescent="0.3">
      <c r="P3670" s="99"/>
      <c r="Q3670" s="99"/>
    </row>
    <row r="3671" spans="16:17" x14ac:dyDescent="0.3">
      <c r="P3671" s="99"/>
      <c r="Q3671" s="99"/>
    </row>
    <row r="3672" spans="16:17" x14ac:dyDescent="0.3">
      <c r="P3672" s="99"/>
      <c r="Q3672" s="99"/>
    </row>
    <row r="3673" spans="16:17" x14ac:dyDescent="0.3">
      <c r="P3673" s="99"/>
      <c r="Q3673" s="99"/>
    </row>
    <row r="3674" spans="16:17" x14ac:dyDescent="0.3">
      <c r="P3674" s="99"/>
      <c r="Q3674" s="99"/>
    </row>
    <row r="3675" spans="16:17" x14ac:dyDescent="0.3">
      <c r="P3675" s="99"/>
      <c r="Q3675" s="99"/>
    </row>
    <row r="3676" spans="16:17" x14ac:dyDescent="0.3">
      <c r="P3676" s="99"/>
      <c r="Q3676" s="99"/>
    </row>
    <row r="3677" spans="16:17" x14ac:dyDescent="0.3">
      <c r="P3677" s="99"/>
      <c r="Q3677" s="99"/>
    </row>
    <row r="3678" spans="16:17" x14ac:dyDescent="0.3">
      <c r="P3678" s="99"/>
      <c r="Q3678" s="99"/>
    </row>
    <row r="3679" spans="16:17" x14ac:dyDescent="0.3">
      <c r="P3679" s="99"/>
      <c r="Q3679" s="99"/>
    </row>
    <row r="3680" spans="16:17" x14ac:dyDescent="0.3">
      <c r="P3680" s="99"/>
      <c r="Q3680" s="99"/>
    </row>
    <row r="3681" spans="16:17" x14ac:dyDescent="0.3">
      <c r="P3681" s="99"/>
      <c r="Q3681" s="99"/>
    </row>
    <row r="3682" spans="16:17" x14ac:dyDescent="0.3">
      <c r="P3682" s="99"/>
      <c r="Q3682" s="99"/>
    </row>
    <row r="3683" spans="16:17" x14ac:dyDescent="0.3">
      <c r="P3683" s="99"/>
      <c r="Q3683" s="99"/>
    </row>
    <row r="3684" spans="16:17" x14ac:dyDescent="0.3">
      <c r="P3684" s="99"/>
      <c r="Q3684" s="99"/>
    </row>
    <row r="3685" spans="16:17" x14ac:dyDescent="0.3">
      <c r="P3685" s="99"/>
      <c r="Q3685" s="99"/>
    </row>
    <row r="3686" spans="16:17" x14ac:dyDescent="0.3">
      <c r="P3686" s="99"/>
      <c r="Q3686" s="99"/>
    </row>
    <row r="3687" spans="16:17" x14ac:dyDescent="0.3">
      <c r="P3687" s="99"/>
      <c r="Q3687" s="99"/>
    </row>
    <row r="3688" spans="16:17" x14ac:dyDescent="0.3">
      <c r="P3688" s="99"/>
      <c r="Q3688" s="99"/>
    </row>
    <row r="3689" spans="16:17" x14ac:dyDescent="0.3">
      <c r="P3689" s="99"/>
      <c r="Q3689" s="99"/>
    </row>
    <row r="3690" spans="16:17" x14ac:dyDescent="0.3">
      <c r="P3690" s="99"/>
      <c r="Q3690" s="99"/>
    </row>
    <row r="3691" spans="16:17" x14ac:dyDescent="0.3">
      <c r="P3691" s="99"/>
      <c r="Q3691" s="99"/>
    </row>
    <row r="3692" spans="16:17" x14ac:dyDescent="0.3">
      <c r="P3692" s="99"/>
      <c r="Q3692" s="99"/>
    </row>
    <row r="3693" spans="16:17" x14ac:dyDescent="0.3">
      <c r="P3693" s="99"/>
      <c r="Q3693" s="99"/>
    </row>
    <row r="3694" spans="16:17" x14ac:dyDescent="0.3">
      <c r="P3694" s="99"/>
      <c r="Q3694" s="99"/>
    </row>
    <row r="3695" spans="16:17" x14ac:dyDescent="0.3">
      <c r="P3695" s="99"/>
      <c r="Q3695" s="99"/>
    </row>
    <row r="3696" spans="16:17" x14ac:dyDescent="0.3">
      <c r="P3696" s="99"/>
      <c r="Q3696" s="99"/>
    </row>
    <row r="3697" spans="16:17" x14ac:dyDescent="0.3">
      <c r="P3697" s="99"/>
      <c r="Q3697" s="99"/>
    </row>
    <row r="3698" spans="16:17" x14ac:dyDescent="0.3">
      <c r="P3698" s="99"/>
      <c r="Q3698" s="99"/>
    </row>
    <row r="3699" spans="16:17" x14ac:dyDescent="0.3">
      <c r="P3699" s="99"/>
      <c r="Q3699" s="99"/>
    </row>
    <row r="3700" spans="16:17" x14ac:dyDescent="0.3">
      <c r="P3700" s="99"/>
      <c r="Q3700" s="99"/>
    </row>
    <row r="3701" spans="16:17" x14ac:dyDescent="0.3">
      <c r="P3701" s="99"/>
      <c r="Q3701" s="99"/>
    </row>
    <row r="3702" spans="16:17" x14ac:dyDescent="0.3">
      <c r="P3702" s="99"/>
      <c r="Q3702" s="99"/>
    </row>
    <row r="3703" spans="16:17" x14ac:dyDescent="0.3">
      <c r="P3703" s="99"/>
      <c r="Q3703" s="99"/>
    </row>
    <row r="3704" spans="16:17" x14ac:dyDescent="0.3">
      <c r="P3704" s="99"/>
      <c r="Q3704" s="99"/>
    </row>
    <row r="3705" spans="16:17" x14ac:dyDescent="0.3">
      <c r="P3705" s="99"/>
      <c r="Q3705" s="99"/>
    </row>
    <row r="3706" spans="16:17" x14ac:dyDescent="0.3">
      <c r="P3706" s="99"/>
      <c r="Q3706" s="99"/>
    </row>
    <row r="3707" spans="16:17" x14ac:dyDescent="0.3">
      <c r="P3707" s="99"/>
      <c r="Q3707" s="99"/>
    </row>
    <row r="3708" spans="16:17" x14ac:dyDescent="0.3">
      <c r="P3708" s="99"/>
      <c r="Q3708" s="99"/>
    </row>
    <row r="3709" spans="16:17" x14ac:dyDescent="0.3">
      <c r="P3709" s="99"/>
      <c r="Q3709" s="99"/>
    </row>
    <row r="3710" spans="16:17" x14ac:dyDescent="0.3">
      <c r="P3710" s="99"/>
      <c r="Q3710" s="99"/>
    </row>
    <row r="3711" spans="16:17" x14ac:dyDescent="0.3">
      <c r="P3711" s="99"/>
      <c r="Q3711" s="99"/>
    </row>
    <row r="3712" spans="16:17" x14ac:dyDescent="0.3">
      <c r="P3712" s="99"/>
      <c r="Q3712" s="99"/>
    </row>
    <row r="3713" spans="16:17" x14ac:dyDescent="0.3">
      <c r="P3713" s="99"/>
      <c r="Q3713" s="99"/>
    </row>
    <row r="3714" spans="16:17" x14ac:dyDescent="0.3">
      <c r="P3714" s="99"/>
      <c r="Q3714" s="99"/>
    </row>
    <row r="3715" spans="16:17" x14ac:dyDescent="0.3">
      <c r="P3715" s="99"/>
      <c r="Q3715" s="99"/>
    </row>
    <row r="3716" spans="16:17" x14ac:dyDescent="0.3">
      <c r="P3716" s="99"/>
      <c r="Q3716" s="99"/>
    </row>
    <row r="3717" spans="16:17" x14ac:dyDescent="0.3">
      <c r="P3717" s="99"/>
      <c r="Q3717" s="99"/>
    </row>
    <row r="3718" spans="16:17" x14ac:dyDescent="0.3">
      <c r="P3718" s="99"/>
      <c r="Q3718" s="99"/>
    </row>
    <row r="3719" spans="16:17" x14ac:dyDescent="0.3">
      <c r="P3719" s="99"/>
      <c r="Q3719" s="99"/>
    </row>
    <row r="3720" spans="16:17" x14ac:dyDescent="0.3">
      <c r="P3720" s="99"/>
      <c r="Q3720" s="99"/>
    </row>
    <row r="3721" spans="16:17" x14ac:dyDescent="0.3">
      <c r="P3721" s="99"/>
      <c r="Q3721" s="99"/>
    </row>
    <row r="3722" spans="16:17" x14ac:dyDescent="0.3">
      <c r="P3722" s="99"/>
      <c r="Q3722" s="99"/>
    </row>
    <row r="3723" spans="16:17" x14ac:dyDescent="0.3">
      <c r="P3723" s="99"/>
      <c r="Q3723" s="99"/>
    </row>
    <row r="3724" spans="16:17" x14ac:dyDescent="0.3">
      <c r="P3724" s="99"/>
      <c r="Q3724" s="99"/>
    </row>
    <row r="3725" spans="16:17" x14ac:dyDescent="0.3">
      <c r="P3725" s="99"/>
      <c r="Q3725" s="99"/>
    </row>
    <row r="3726" spans="16:17" x14ac:dyDescent="0.3">
      <c r="P3726" s="99"/>
      <c r="Q3726" s="99"/>
    </row>
    <row r="3727" spans="16:17" x14ac:dyDescent="0.3">
      <c r="P3727" s="99"/>
      <c r="Q3727" s="99"/>
    </row>
    <row r="3728" spans="16:17" x14ac:dyDescent="0.3">
      <c r="P3728" s="99"/>
      <c r="Q3728" s="99"/>
    </row>
    <row r="3729" spans="16:17" x14ac:dyDescent="0.3">
      <c r="P3729" s="99"/>
      <c r="Q3729" s="99"/>
    </row>
    <row r="3730" spans="16:17" x14ac:dyDescent="0.3">
      <c r="P3730" s="99"/>
      <c r="Q3730" s="99"/>
    </row>
    <row r="3731" spans="16:17" x14ac:dyDescent="0.3">
      <c r="P3731" s="99"/>
      <c r="Q3731" s="99"/>
    </row>
    <row r="3732" spans="16:17" x14ac:dyDescent="0.3">
      <c r="P3732" s="99"/>
      <c r="Q3732" s="99"/>
    </row>
    <row r="3733" spans="16:17" x14ac:dyDescent="0.3">
      <c r="P3733" s="99"/>
      <c r="Q3733" s="99"/>
    </row>
    <row r="3734" spans="16:17" x14ac:dyDescent="0.3">
      <c r="P3734" s="99"/>
      <c r="Q3734" s="99"/>
    </row>
    <row r="3735" spans="16:17" x14ac:dyDescent="0.3">
      <c r="P3735" s="99"/>
      <c r="Q3735" s="99"/>
    </row>
    <row r="3736" spans="16:17" x14ac:dyDescent="0.3">
      <c r="P3736" s="99"/>
      <c r="Q3736" s="99"/>
    </row>
    <row r="3737" spans="16:17" x14ac:dyDescent="0.3">
      <c r="P3737" s="99"/>
      <c r="Q3737" s="99"/>
    </row>
    <row r="3738" spans="16:17" x14ac:dyDescent="0.3">
      <c r="P3738" s="99"/>
      <c r="Q3738" s="99"/>
    </row>
    <row r="3739" spans="16:17" x14ac:dyDescent="0.3">
      <c r="P3739" s="99"/>
      <c r="Q3739" s="99"/>
    </row>
    <row r="3740" spans="16:17" x14ac:dyDescent="0.3">
      <c r="P3740" s="99"/>
      <c r="Q3740" s="99"/>
    </row>
    <row r="3741" spans="16:17" x14ac:dyDescent="0.3">
      <c r="P3741" s="99"/>
      <c r="Q3741" s="99"/>
    </row>
    <row r="3742" spans="16:17" x14ac:dyDescent="0.3">
      <c r="P3742" s="99"/>
      <c r="Q3742" s="99"/>
    </row>
    <row r="3743" spans="16:17" x14ac:dyDescent="0.3">
      <c r="P3743" s="99"/>
      <c r="Q3743" s="99"/>
    </row>
    <row r="3744" spans="16:17" x14ac:dyDescent="0.3">
      <c r="P3744" s="99"/>
      <c r="Q3744" s="99"/>
    </row>
    <row r="3745" spans="16:17" x14ac:dyDescent="0.3">
      <c r="P3745" s="99"/>
      <c r="Q3745" s="99"/>
    </row>
    <row r="3746" spans="16:17" x14ac:dyDescent="0.3">
      <c r="P3746" s="99"/>
      <c r="Q3746" s="99"/>
    </row>
    <row r="3747" spans="16:17" x14ac:dyDescent="0.3">
      <c r="P3747" s="99"/>
      <c r="Q3747" s="99"/>
    </row>
    <row r="3748" spans="16:17" x14ac:dyDescent="0.3">
      <c r="P3748" s="99"/>
      <c r="Q3748" s="99"/>
    </row>
    <row r="3749" spans="16:17" x14ac:dyDescent="0.3">
      <c r="P3749" s="99"/>
      <c r="Q3749" s="99"/>
    </row>
    <row r="3750" spans="16:17" x14ac:dyDescent="0.3">
      <c r="P3750" s="99"/>
      <c r="Q3750" s="99"/>
    </row>
    <row r="3751" spans="16:17" x14ac:dyDescent="0.3">
      <c r="P3751" s="99"/>
      <c r="Q3751" s="99"/>
    </row>
    <row r="3752" spans="16:17" x14ac:dyDescent="0.3">
      <c r="P3752" s="99"/>
      <c r="Q3752" s="99"/>
    </row>
    <row r="3753" spans="16:17" x14ac:dyDescent="0.3">
      <c r="P3753" s="99"/>
      <c r="Q3753" s="99"/>
    </row>
    <row r="3754" spans="16:17" x14ac:dyDescent="0.3">
      <c r="P3754" s="99"/>
      <c r="Q3754" s="99"/>
    </row>
    <row r="3755" spans="16:17" x14ac:dyDescent="0.3">
      <c r="P3755" s="99"/>
      <c r="Q3755" s="99"/>
    </row>
    <row r="3756" spans="16:17" x14ac:dyDescent="0.3">
      <c r="P3756" s="99"/>
      <c r="Q3756" s="99"/>
    </row>
    <row r="3757" spans="16:17" x14ac:dyDescent="0.3">
      <c r="P3757" s="99"/>
      <c r="Q3757" s="99"/>
    </row>
    <row r="3758" spans="16:17" x14ac:dyDescent="0.3">
      <c r="P3758" s="99"/>
      <c r="Q3758" s="99"/>
    </row>
    <row r="3759" spans="16:17" x14ac:dyDescent="0.3">
      <c r="P3759" s="99"/>
      <c r="Q3759" s="99"/>
    </row>
    <row r="3760" spans="16:17" x14ac:dyDescent="0.3">
      <c r="P3760" s="99"/>
      <c r="Q3760" s="99"/>
    </row>
    <row r="3761" spans="16:17" x14ac:dyDescent="0.3">
      <c r="P3761" s="99"/>
      <c r="Q3761" s="99"/>
    </row>
    <row r="3762" spans="16:17" x14ac:dyDescent="0.3">
      <c r="P3762" s="99"/>
      <c r="Q3762" s="99"/>
    </row>
    <row r="3763" spans="16:17" x14ac:dyDescent="0.3">
      <c r="P3763" s="99"/>
      <c r="Q3763" s="99"/>
    </row>
    <row r="3764" spans="16:17" x14ac:dyDescent="0.3">
      <c r="P3764" s="99"/>
      <c r="Q3764" s="99"/>
    </row>
    <row r="3765" spans="16:17" x14ac:dyDescent="0.3">
      <c r="P3765" s="99"/>
      <c r="Q3765" s="99"/>
    </row>
    <row r="3766" spans="16:17" x14ac:dyDescent="0.3">
      <c r="P3766" s="99"/>
      <c r="Q3766" s="99"/>
    </row>
    <row r="3767" spans="16:17" x14ac:dyDescent="0.3">
      <c r="P3767" s="99"/>
      <c r="Q3767" s="99"/>
    </row>
    <row r="3768" spans="16:17" x14ac:dyDescent="0.3">
      <c r="P3768" s="99"/>
      <c r="Q3768" s="99"/>
    </row>
    <row r="3769" spans="16:17" x14ac:dyDescent="0.3">
      <c r="P3769" s="99"/>
      <c r="Q3769" s="99"/>
    </row>
    <row r="3770" spans="16:17" x14ac:dyDescent="0.3">
      <c r="P3770" s="99"/>
      <c r="Q3770" s="99"/>
    </row>
    <row r="3771" spans="16:17" x14ac:dyDescent="0.3">
      <c r="P3771" s="99"/>
      <c r="Q3771" s="99"/>
    </row>
    <row r="3772" spans="16:17" x14ac:dyDescent="0.3">
      <c r="P3772" s="99"/>
      <c r="Q3772" s="99"/>
    </row>
    <row r="3773" spans="16:17" x14ac:dyDescent="0.3">
      <c r="P3773" s="99"/>
      <c r="Q3773" s="99"/>
    </row>
    <row r="3774" spans="16:17" x14ac:dyDescent="0.3">
      <c r="P3774" s="99"/>
      <c r="Q3774" s="99"/>
    </row>
    <row r="3775" spans="16:17" x14ac:dyDescent="0.3">
      <c r="P3775" s="99"/>
      <c r="Q3775" s="99"/>
    </row>
    <row r="3776" spans="16:17" x14ac:dyDescent="0.3">
      <c r="P3776" s="99"/>
      <c r="Q3776" s="99"/>
    </row>
    <row r="3777" spans="16:17" x14ac:dyDescent="0.3">
      <c r="P3777" s="99"/>
      <c r="Q3777" s="99"/>
    </row>
    <row r="3778" spans="16:17" x14ac:dyDescent="0.3">
      <c r="P3778" s="99"/>
      <c r="Q3778" s="99"/>
    </row>
    <row r="3779" spans="16:17" x14ac:dyDescent="0.3">
      <c r="P3779" s="99"/>
      <c r="Q3779" s="99"/>
    </row>
    <row r="3780" spans="16:17" x14ac:dyDescent="0.3">
      <c r="P3780" s="99"/>
      <c r="Q3780" s="99"/>
    </row>
    <row r="3781" spans="16:17" x14ac:dyDescent="0.3">
      <c r="P3781" s="99"/>
      <c r="Q3781" s="99"/>
    </row>
    <row r="3782" spans="16:17" x14ac:dyDescent="0.3">
      <c r="P3782" s="99"/>
      <c r="Q3782" s="99"/>
    </row>
    <row r="3783" spans="16:17" x14ac:dyDescent="0.3">
      <c r="P3783" s="99"/>
      <c r="Q3783" s="99"/>
    </row>
    <row r="3784" spans="16:17" x14ac:dyDescent="0.3">
      <c r="P3784" s="99"/>
      <c r="Q3784" s="99"/>
    </row>
    <row r="3785" spans="16:17" x14ac:dyDescent="0.3">
      <c r="P3785" s="99"/>
      <c r="Q3785" s="99"/>
    </row>
    <row r="3786" spans="16:17" x14ac:dyDescent="0.3">
      <c r="P3786" s="99"/>
      <c r="Q3786" s="99"/>
    </row>
    <row r="3787" spans="16:17" x14ac:dyDescent="0.3">
      <c r="P3787" s="99"/>
      <c r="Q3787" s="99"/>
    </row>
    <row r="3788" spans="16:17" x14ac:dyDescent="0.3">
      <c r="P3788" s="99"/>
      <c r="Q3788" s="99"/>
    </row>
    <row r="3789" spans="16:17" x14ac:dyDescent="0.3">
      <c r="P3789" s="99"/>
      <c r="Q3789" s="99"/>
    </row>
    <row r="3790" spans="16:17" x14ac:dyDescent="0.3">
      <c r="P3790" s="99"/>
      <c r="Q3790" s="99"/>
    </row>
    <row r="3791" spans="16:17" x14ac:dyDescent="0.3">
      <c r="P3791" s="99"/>
      <c r="Q3791" s="99"/>
    </row>
    <row r="3792" spans="16:17" x14ac:dyDescent="0.3">
      <c r="P3792" s="99"/>
      <c r="Q3792" s="99"/>
    </row>
    <row r="3793" spans="16:17" x14ac:dyDescent="0.3">
      <c r="P3793" s="99"/>
      <c r="Q3793" s="99"/>
    </row>
    <row r="3794" spans="16:17" x14ac:dyDescent="0.3">
      <c r="P3794" s="99"/>
      <c r="Q3794" s="99"/>
    </row>
    <row r="3795" spans="16:17" x14ac:dyDescent="0.3">
      <c r="P3795" s="99"/>
      <c r="Q3795" s="99"/>
    </row>
    <row r="3796" spans="16:17" x14ac:dyDescent="0.3">
      <c r="P3796" s="99"/>
      <c r="Q3796" s="99"/>
    </row>
    <row r="3797" spans="16:17" x14ac:dyDescent="0.3">
      <c r="P3797" s="99"/>
      <c r="Q3797" s="99"/>
    </row>
    <row r="3798" spans="16:17" x14ac:dyDescent="0.3">
      <c r="P3798" s="99"/>
      <c r="Q3798" s="99"/>
    </row>
    <row r="3799" spans="16:17" x14ac:dyDescent="0.3">
      <c r="P3799" s="99"/>
      <c r="Q3799" s="99"/>
    </row>
    <row r="3800" spans="16:17" x14ac:dyDescent="0.3">
      <c r="P3800" s="99"/>
      <c r="Q3800" s="99"/>
    </row>
    <row r="3801" spans="16:17" x14ac:dyDescent="0.3">
      <c r="P3801" s="99"/>
      <c r="Q3801" s="99"/>
    </row>
    <row r="3802" spans="16:17" x14ac:dyDescent="0.3">
      <c r="P3802" s="99"/>
      <c r="Q3802" s="99"/>
    </row>
    <row r="3803" spans="16:17" x14ac:dyDescent="0.3">
      <c r="P3803" s="99"/>
      <c r="Q3803" s="99"/>
    </row>
    <row r="3804" spans="16:17" x14ac:dyDescent="0.3">
      <c r="P3804" s="99"/>
      <c r="Q3804" s="99"/>
    </row>
    <row r="3805" spans="16:17" x14ac:dyDescent="0.3">
      <c r="P3805" s="99"/>
      <c r="Q3805" s="99"/>
    </row>
    <row r="3806" spans="16:17" x14ac:dyDescent="0.3">
      <c r="P3806" s="99"/>
      <c r="Q3806" s="99"/>
    </row>
    <row r="3807" spans="16:17" x14ac:dyDescent="0.3">
      <c r="P3807" s="99"/>
      <c r="Q3807" s="99"/>
    </row>
    <row r="3808" spans="16:17" x14ac:dyDescent="0.3">
      <c r="P3808" s="99"/>
      <c r="Q3808" s="99"/>
    </row>
    <row r="3809" spans="16:17" x14ac:dyDescent="0.3">
      <c r="P3809" s="99"/>
      <c r="Q3809" s="99"/>
    </row>
    <row r="3810" spans="16:17" x14ac:dyDescent="0.3">
      <c r="P3810" s="99"/>
      <c r="Q3810" s="99"/>
    </row>
    <row r="3811" spans="16:17" x14ac:dyDescent="0.3">
      <c r="P3811" s="99"/>
      <c r="Q3811" s="99"/>
    </row>
    <row r="3812" spans="16:17" x14ac:dyDescent="0.3">
      <c r="P3812" s="99"/>
      <c r="Q3812" s="99"/>
    </row>
    <row r="3813" spans="16:17" x14ac:dyDescent="0.3">
      <c r="P3813" s="99"/>
      <c r="Q3813" s="99"/>
    </row>
    <row r="3814" spans="16:17" x14ac:dyDescent="0.3">
      <c r="P3814" s="99"/>
      <c r="Q3814" s="99"/>
    </row>
    <row r="3815" spans="16:17" x14ac:dyDescent="0.3">
      <c r="P3815" s="99"/>
      <c r="Q3815" s="99"/>
    </row>
    <row r="3816" spans="16:17" x14ac:dyDescent="0.3">
      <c r="P3816" s="99"/>
      <c r="Q3816" s="99"/>
    </row>
    <row r="3817" spans="16:17" x14ac:dyDescent="0.3">
      <c r="P3817" s="99"/>
      <c r="Q3817" s="99"/>
    </row>
    <row r="3818" spans="16:17" x14ac:dyDescent="0.3">
      <c r="P3818" s="99"/>
      <c r="Q3818" s="99"/>
    </row>
    <row r="3819" spans="16:17" x14ac:dyDescent="0.3">
      <c r="P3819" s="99"/>
      <c r="Q3819" s="99"/>
    </row>
    <row r="3820" spans="16:17" x14ac:dyDescent="0.3">
      <c r="P3820" s="99"/>
      <c r="Q3820" s="99"/>
    </row>
    <row r="3821" spans="16:17" x14ac:dyDescent="0.3">
      <c r="P3821" s="99"/>
      <c r="Q3821" s="99"/>
    </row>
    <row r="3822" spans="16:17" x14ac:dyDescent="0.3">
      <c r="P3822" s="99"/>
      <c r="Q3822" s="99"/>
    </row>
    <row r="3823" spans="16:17" x14ac:dyDescent="0.3">
      <c r="P3823" s="99"/>
      <c r="Q3823" s="99"/>
    </row>
    <row r="3824" spans="16:17" x14ac:dyDescent="0.3">
      <c r="P3824" s="99"/>
      <c r="Q3824" s="99"/>
    </row>
    <row r="3825" spans="16:17" x14ac:dyDescent="0.3">
      <c r="P3825" s="99"/>
      <c r="Q3825" s="99"/>
    </row>
    <row r="3826" spans="16:17" x14ac:dyDescent="0.3">
      <c r="P3826" s="99"/>
      <c r="Q3826" s="99"/>
    </row>
    <row r="3827" spans="16:17" x14ac:dyDescent="0.3">
      <c r="P3827" s="99"/>
      <c r="Q3827" s="99"/>
    </row>
    <row r="3828" spans="16:17" x14ac:dyDescent="0.3">
      <c r="P3828" s="99"/>
      <c r="Q3828" s="99"/>
    </row>
    <row r="3829" spans="16:17" x14ac:dyDescent="0.3">
      <c r="P3829" s="99"/>
      <c r="Q3829" s="99"/>
    </row>
    <row r="3830" spans="16:17" x14ac:dyDescent="0.3">
      <c r="P3830" s="99"/>
      <c r="Q3830" s="99"/>
    </row>
    <row r="3831" spans="16:17" x14ac:dyDescent="0.3">
      <c r="P3831" s="99"/>
      <c r="Q3831" s="99"/>
    </row>
    <row r="3832" spans="16:17" x14ac:dyDescent="0.3">
      <c r="P3832" s="99"/>
      <c r="Q3832" s="99"/>
    </row>
    <row r="3833" spans="16:17" x14ac:dyDescent="0.3">
      <c r="P3833" s="99"/>
      <c r="Q3833" s="99"/>
    </row>
    <row r="3834" spans="16:17" x14ac:dyDescent="0.3">
      <c r="P3834" s="99"/>
      <c r="Q3834" s="99"/>
    </row>
    <row r="3835" spans="16:17" x14ac:dyDescent="0.3">
      <c r="P3835" s="99"/>
      <c r="Q3835" s="99"/>
    </row>
    <row r="3836" spans="16:17" x14ac:dyDescent="0.3">
      <c r="P3836" s="99"/>
      <c r="Q3836" s="99"/>
    </row>
    <row r="3837" spans="16:17" x14ac:dyDescent="0.3">
      <c r="P3837" s="99"/>
      <c r="Q3837" s="99"/>
    </row>
    <row r="3838" spans="16:17" x14ac:dyDescent="0.3">
      <c r="P3838" s="99"/>
      <c r="Q3838" s="99"/>
    </row>
    <row r="3839" spans="16:17" x14ac:dyDescent="0.3">
      <c r="P3839" s="99"/>
      <c r="Q3839" s="99"/>
    </row>
    <row r="3840" spans="16:17" x14ac:dyDescent="0.3">
      <c r="P3840" s="99"/>
      <c r="Q3840" s="99"/>
    </row>
    <row r="3841" spans="16:17" x14ac:dyDescent="0.3">
      <c r="P3841" s="99"/>
      <c r="Q3841" s="99"/>
    </row>
    <row r="3842" spans="16:17" x14ac:dyDescent="0.3">
      <c r="P3842" s="99"/>
      <c r="Q3842" s="99"/>
    </row>
    <row r="3843" spans="16:17" x14ac:dyDescent="0.3">
      <c r="P3843" s="99"/>
      <c r="Q3843" s="99"/>
    </row>
    <row r="3844" spans="16:17" x14ac:dyDescent="0.3">
      <c r="P3844" s="99"/>
      <c r="Q3844" s="99"/>
    </row>
    <row r="3845" spans="16:17" x14ac:dyDescent="0.3">
      <c r="P3845" s="99"/>
      <c r="Q3845" s="99"/>
    </row>
    <row r="3846" spans="16:17" x14ac:dyDescent="0.3">
      <c r="P3846" s="99"/>
      <c r="Q3846" s="99"/>
    </row>
    <row r="3847" spans="16:17" x14ac:dyDescent="0.3">
      <c r="P3847" s="99"/>
      <c r="Q3847" s="99"/>
    </row>
    <row r="3848" spans="16:17" x14ac:dyDescent="0.3">
      <c r="P3848" s="99"/>
      <c r="Q3848" s="99"/>
    </row>
    <row r="3849" spans="16:17" x14ac:dyDescent="0.3">
      <c r="P3849" s="99"/>
      <c r="Q3849" s="99"/>
    </row>
    <row r="3850" spans="16:17" x14ac:dyDescent="0.3">
      <c r="P3850" s="99"/>
      <c r="Q3850" s="99"/>
    </row>
    <row r="3851" spans="16:17" x14ac:dyDescent="0.3">
      <c r="P3851" s="99"/>
      <c r="Q3851" s="99"/>
    </row>
    <row r="3852" spans="16:17" x14ac:dyDescent="0.3">
      <c r="P3852" s="99"/>
      <c r="Q3852" s="99"/>
    </row>
    <row r="3853" spans="16:17" x14ac:dyDescent="0.3">
      <c r="P3853" s="99"/>
      <c r="Q3853" s="99"/>
    </row>
    <row r="3854" spans="16:17" x14ac:dyDescent="0.3">
      <c r="P3854" s="99"/>
      <c r="Q3854" s="99"/>
    </row>
    <row r="3855" spans="16:17" x14ac:dyDescent="0.3">
      <c r="P3855" s="99"/>
      <c r="Q3855" s="99"/>
    </row>
    <row r="3856" spans="16:17" x14ac:dyDescent="0.3">
      <c r="P3856" s="99"/>
      <c r="Q3856" s="99"/>
    </row>
    <row r="3857" spans="16:17" x14ac:dyDescent="0.3">
      <c r="P3857" s="99"/>
      <c r="Q3857" s="99"/>
    </row>
    <row r="3858" spans="16:17" x14ac:dyDescent="0.3">
      <c r="P3858" s="99"/>
      <c r="Q3858" s="99"/>
    </row>
    <row r="3859" spans="16:17" x14ac:dyDescent="0.3">
      <c r="P3859" s="99"/>
      <c r="Q3859" s="99"/>
    </row>
    <row r="3860" spans="16:17" x14ac:dyDescent="0.3">
      <c r="P3860" s="99"/>
      <c r="Q3860" s="99"/>
    </row>
    <row r="3861" spans="16:17" x14ac:dyDescent="0.3">
      <c r="P3861" s="99"/>
      <c r="Q3861" s="99"/>
    </row>
    <row r="3862" spans="16:17" x14ac:dyDescent="0.3">
      <c r="P3862" s="99"/>
      <c r="Q3862" s="99"/>
    </row>
    <row r="3863" spans="16:17" x14ac:dyDescent="0.3">
      <c r="P3863" s="99"/>
      <c r="Q3863" s="99"/>
    </row>
    <row r="3864" spans="16:17" x14ac:dyDescent="0.3">
      <c r="P3864" s="99"/>
      <c r="Q3864" s="99"/>
    </row>
    <row r="3865" spans="16:17" x14ac:dyDescent="0.3">
      <c r="P3865" s="99"/>
      <c r="Q3865" s="99"/>
    </row>
    <row r="3866" spans="16:17" x14ac:dyDescent="0.3">
      <c r="P3866" s="99"/>
      <c r="Q3866" s="99"/>
    </row>
    <row r="3867" spans="16:17" x14ac:dyDescent="0.3">
      <c r="P3867" s="99"/>
      <c r="Q3867" s="99"/>
    </row>
    <row r="3868" spans="16:17" x14ac:dyDescent="0.3">
      <c r="P3868" s="99"/>
      <c r="Q3868" s="99"/>
    </row>
    <row r="3869" spans="16:17" x14ac:dyDescent="0.3">
      <c r="P3869" s="99"/>
      <c r="Q3869" s="99"/>
    </row>
    <row r="3870" spans="16:17" x14ac:dyDescent="0.3">
      <c r="P3870" s="99"/>
      <c r="Q3870" s="99"/>
    </row>
    <row r="3871" spans="16:17" x14ac:dyDescent="0.3">
      <c r="P3871" s="99"/>
      <c r="Q3871" s="99"/>
    </row>
    <row r="3872" spans="16:17" x14ac:dyDescent="0.3">
      <c r="P3872" s="99"/>
      <c r="Q3872" s="99"/>
    </row>
    <row r="3873" spans="16:17" x14ac:dyDescent="0.3">
      <c r="P3873" s="99"/>
      <c r="Q3873" s="99"/>
    </row>
    <row r="3874" spans="16:17" x14ac:dyDescent="0.3">
      <c r="P3874" s="99"/>
      <c r="Q3874" s="99"/>
    </row>
    <row r="3875" spans="16:17" x14ac:dyDescent="0.3">
      <c r="P3875" s="99"/>
      <c r="Q3875" s="99"/>
    </row>
    <row r="3876" spans="16:17" x14ac:dyDescent="0.3">
      <c r="P3876" s="99"/>
      <c r="Q3876" s="99"/>
    </row>
    <row r="3877" spans="16:17" x14ac:dyDescent="0.3">
      <c r="P3877" s="99"/>
      <c r="Q3877" s="99"/>
    </row>
    <row r="3878" spans="16:17" x14ac:dyDescent="0.3">
      <c r="P3878" s="99"/>
      <c r="Q3878" s="99"/>
    </row>
    <row r="3879" spans="16:17" x14ac:dyDescent="0.3">
      <c r="P3879" s="99"/>
      <c r="Q3879" s="99"/>
    </row>
    <row r="3880" spans="16:17" x14ac:dyDescent="0.3">
      <c r="P3880" s="99"/>
      <c r="Q3880" s="99"/>
    </row>
    <row r="3881" spans="16:17" x14ac:dyDescent="0.3">
      <c r="P3881" s="99"/>
      <c r="Q3881" s="99"/>
    </row>
    <row r="3882" spans="16:17" x14ac:dyDescent="0.3">
      <c r="P3882" s="99"/>
      <c r="Q3882" s="99"/>
    </row>
    <row r="3883" spans="16:17" x14ac:dyDescent="0.3">
      <c r="P3883" s="99"/>
      <c r="Q3883" s="99"/>
    </row>
    <row r="3884" spans="16:17" x14ac:dyDescent="0.3">
      <c r="P3884" s="99"/>
      <c r="Q3884" s="99"/>
    </row>
    <row r="3885" spans="16:17" x14ac:dyDescent="0.3">
      <c r="P3885" s="99"/>
      <c r="Q3885" s="99"/>
    </row>
    <row r="3886" spans="16:17" x14ac:dyDescent="0.3">
      <c r="P3886" s="99"/>
      <c r="Q3886" s="99"/>
    </row>
    <row r="3887" spans="16:17" x14ac:dyDescent="0.3">
      <c r="P3887" s="99"/>
      <c r="Q3887" s="99"/>
    </row>
    <row r="3888" spans="16:17" x14ac:dyDescent="0.3">
      <c r="P3888" s="99"/>
      <c r="Q3888" s="99"/>
    </row>
    <row r="3889" spans="16:17" x14ac:dyDescent="0.3">
      <c r="P3889" s="99"/>
      <c r="Q3889" s="99"/>
    </row>
    <row r="3890" spans="16:17" x14ac:dyDescent="0.3">
      <c r="P3890" s="99"/>
      <c r="Q3890" s="99"/>
    </row>
    <row r="3891" spans="16:17" x14ac:dyDescent="0.3">
      <c r="P3891" s="99"/>
      <c r="Q3891" s="99"/>
    </row>
    <row r="3892" spans="16:17" x14ac:dyDescent="0.3">
      <c r="P3892" s="99"/>
      <c r="Q3892" s="99"/>
    </row>
    <row r="3893" spans="16:17" x14ac:dyDescent="0.3">
      <c r="P3893" s="99"/>
      <c r="Q3893" s="99"/>
    </row>
    <row r="3894" spans="16:17" x14ac:dyDescent="0.3">
      <c r="P3894" s="99"/>
      <c r="Q3894" s="99"/>
    </row>
    <row r="3895" spans="16:17" x14ac:dyDescent="0.3">
      <c r="P3895" s="99"/>
      <c r="Q3895" s="99"/>
    </row>
    <row r="3896" spans="16:17" x14ac:dyDescent="0.3">
      <c r="P3896" s="99"/>
      <c r="Q3896" s="99"/>
    </row>
    <row r="3897" spans="16:17" x14ac:dyDescent="0.3">
      <c r="P3897" s="99"/>
      <c r="Q3897" s="99"/>
    </row>
    <row r="3898" spans="16:17" x14ac:dyDescent="0.3">
      <c r="P3898" s="99"/>
      <c r="Q3898" s="99"/>
    </row>
    <row r="3899" spans="16:17" x14ac:dyDescent="0.3">
      <c r="P3899" s="99"/>
      <c r="Q3899" s="99"/>
    </row>
    <row r="3900" spans="16:17" x14ac:dyDescent="0.3">
      <c r="P3900" s="99"/>
      <c r="Q3900" s="99"/>
    </row>
    <row r="3901" spans="16:17" x14ac:dyDescent="0.3">
      <c r="P3901" s="99"/>
      <c r="Q3901" s="99"/>
    </row>
    <row r="3902" spans="16:17" x14ac:dyDescent="0.3">
      <c r="P3902" s="99"/>
      <c r="Q3902" s="99"/>
    </row>
    <row r="3903" spans="16:17" x14ac:dyDescent="0.3">
      <c r="P3903" s="99"/>
      <c r="Q3903" s="99"/>
    </row>
    <row r="3904" spans="16:17" x14ac:dyDescent="0.3">
      <c r="P3904" s="99"/>
      <c r="Q3904" s="99"/>
    </row>
    <row r="3905" spans="16:17" x14ac:dyDescent="0.3">
      <c r="P3905" s="99"/>
      <c r="Q3905" s="99"/>
    </row>
    <row r="3906" spans="16:17" x14ac:dyDescent="0.3">
      <c r="P3906" s="99"/>
      <c r="Q3906" s="99"/>
    </row>
    <row r="3907" spans="16:17" x14ac:dyDescent="0.3">
      <c r="P3907" s="99"/>
      <c r="Q3907" s="99"/>
    </row>
    <row r="3908" spans="16:17" x14ac:dyDescent="0.3">
      <c r="P3908" s="99"/>
      <c r="Q3908" s="99"/>
    </row>
    <row r="3909" spans="16:17" x14ac:dyDescent="0.3">
      <c r="P3909" s="99"/>
      <c r="Q3909" s="99"/>
    </row>
    <row r="3910" spans="16:17" x14ac:dyDescent="0.3">
      <c r="P3910" s="99"/>
      <c r="Q3910" s="99"/>
    </row>
    <row r="3911" spans="16:17" x14ac:dyDescent="0.3">
      <c r="P3911" s="99"/>
      <c r="Q3911" s="99"/>
    </row>
    <row r="3912" spans="16:17" x14ac:dyDescent="0.3">
      <c r="P3912" s="99"/>
      <c r="Q3912" s="99"/>
    </row>
    <row r="3913" spans="16:17" x14ac:dyDescent="0.3">
      <c r="P3913" s="99"/>
      <c r="Q3913" s="99"/>
    </row>
    <row r="3914" spans="16:17" x14ac:dyDescent="0.3">
      <c r="P3914" s="99"/>
      <c r="Q3914" s="99"/>
    </row>
    <row r="3915" spans="16:17" x14ac:dyDescent="0.3">
      <c r="P3915" s="99"/>
      <c r="Q3915" s="99"/>
    </row>
    <row r="3916" spans="16:17" x14ac:dyDescent="0.3">
      <c r="P3916" s="99"/>
      <c r="Q3916" s="99"/>
    </row>
    <row r="3917" spans="16:17" x14ac:dyDescent="0.3">
      <c r="P3917" s="99"/>
      <c r="Q3917" s="99"/>
    </row>
    <row r="3918" spans="16:17" x14ac:dyDescent="0.3">
      <c r="P3918" s="99"/>
      <c r="Q3918" s="99"/>
    </row>
    <row r="3919" spans="16:17" x14ac:dyDescent="0.3">
      <c r="P3919" s="99"/>
      <c r="Q3919" s="99"/>
    </row>
    <row r="3920" spans="16:17" x14ac:dyDescent="0.3">
      <c r="P3920" s="99"/>
      <c r="Q3920" s="99"/>
    </row>
    <row r="3921" spans="16:17" x14ac:dyDescent="0.3">
      <c r="P3921" s="99"/>
      <c r="Q3921" s="99"/>
    </row>
    <row r="3922" spans="16:17" x14ac:dyDescent="0.3">
      <c r="P3922" s="99"/>
      <c r="Q3922" s="99"/>
    </row>
    <row r="3923" spans="16:17" x14ac:dyDescent="0.3">
      <c r="P3923" s="99"/>
      <c r="Q3923" s="99"/>
    </row>
    <row r="3924" spans="16:17" x14ac:dyDescent="0.3">
      <c r="P3924" s="99"/>
      <c r="Q3924" s="99"/>
    </row>
    <row r="3925" spans="16:17" x14ac:dyDescent="0.3">
      <c r="P3925" s="99"/>
      <c r="Q3925" s="99"/>
    </row>
    <row r="3926" spans="16:17" x14ac:dyDescent="0.3">
      <c r="P3926" s="99"/>
      <c r="Q3926" s="99"/>
    </row>
    <row r="3927" spans="16:17" x14ac:dyDescent="0.3">
      <c r="P3927" s="99"/>
      <c r="Q3927" s="99"/>
    </row>
    <row r="3928" spans="16:17" x14ac:dyDescent="0.3">
      <c r="P3928" s="99"/>
      <c r="Q3928" s="99"/>
    </row>
    <row r="3929" spans="16:17" x14ac:dyDescent="0.3">
      <c r="P3929" s="99"/>
      <c r="Q3929" s="99"/>
    </row>
    <row r="3930" spans="16:17" x14ac:dyDescent="0.3">
      <c r="P3930" s="99"/>
      <c r="Q3930" s="99"/>
    </row>
    <row r="3931" spans="16:17" x14ac:dyDescent="0.3">
      <c r="P3931" s="99"/>
      <c r="Q3931" s="99"/>
    </row>
    <row r="3932" spans="16:17" x14ac:dyDescent="0.3">
      <c r="P3932" s="99"/>
      <c r="Q3932" s="99"/>
    </row>
    <row r="3933" spans="16:17" x14ac:dyDescent="0.3">
      <c r="P3933" s="99"/>
      <c r="Q3933" s="99"/>
    </row>
    <row r="3934" spans="16:17" x14ac:dyDescent="0.3">
      <c r="P3934" s="99"/>
      <c r="Q3934" s="99"/>
    </row>
    <row r="3935" spans="16:17" x14ac:dyDescent="0.3">
      <c r="P3935" s="99"/>
      <c r="Q3935" s="99"/>
    </row>
    <row r="3936" spans="16:17" x14ac:dyDescent="0.3">
      <c r="P3936" s="99"/>
      <c r="Q3936" s="99"/>
    </row>
    <row r="3937" spans="16:17" x14ac:dyDescent="0.3">
      <c r="P3937" s="99"/>
      <c r="Q3937" s="99"/>
    </row>
    <row r="3938" spans="16:17" x14ac:dyDescent="0.3">
      <c r="P3938" s="99"/>
      <c r="Q3938" s="99"/>
    </row>
    <row r="3939" spans="16:17" x14ac:dyDescent="0.3">
      <c r="P3939" s="99"/>
      <c r="Q3939" s="99"/>
    </row>
    <row r="3940" spans="16:17" x14ac:dyDescent="0.3">
      <c r="P3940" s="99"/>
      <c r="Q3940" s="99"/>
    </row>
    <row r="3941" spans="16:17" x14ac:dyDescent="0.3">
      <c r="P3941" s="99"/>
      <c r="Q3941" s="99"/>
    </row>
    <row r="3942" spans="16:17" x14ac:dyDescent="0.3">
      <c r="P3942" s="99"/>
      <c r="Q3942" s="99"/>
    </row>
    <row r="3943" spans="16:17" x14ac:dyDescent="0.3">
      <c r="P3943" s="99"/>
      <c r="Q3943" s="99"/>
    </row>
    <row r="3944" spans="16:17" x14ac:dyDescent="0.3">
      <c r="P3944" s="99"/>
      <c r="Q3944" s="99"/>
    </row>
    <row r="3945" spans="16:17" x14ac:dyDescent="0.3">
      <c r="P3945" s="99"/>
      <c r="Q3945" s="99"/>
    </row>
    <row r="3946" spans="16:17" x14ac:dyDescent="0.3">
      <c r="P3946" s="99"/>
      <c r="Q3946" s="99"/>
    </row>
    <row r="3947" spans="16:17" x14ac:dyDescent="0.3">
      <c r="P3947" s="99"/>
      <c r="Q3947" s="99"/>
    </row>
    <row r="3948" spans="16:17" x14ac:dyDescent="0.3">
      <c r="P3948" s="99"/>
      <c r="Q3948" s="99"/>
    </row>
    <row r="3949" spans="16:17" x14ac:dyDescent="0.3">
      <c r="P3949" s="99"/>
      <c r="Q3949" s="99"/>
    </row>
    <row r="3950" spans="16:17" x14ac:dyDescent="0.3">
      <c r="P3950" s="99"/>
      <c r="Q3950" s="99"/>
    </row>
    <row r="3951" spans="16:17" x14ac:dyDescent="0.3">
      <c r="P3951" s="99"/>
      <c r="Q3951" s="99"/>
    </row>
    <row r="3952" spans="16:17" x14ac:dyDescent="0.3">
      <c r="P3952" s="99"/>
      <c r="Q3952" s="99"/>
    </row>
    <row r="3953" spans="16:17" x14ac:dyDescent="0.3">
      <c r="P3953" s="99"/>
      <c r="Q3953" s="99"/>
    </row>
    <row r="3954" spans="16:17" x14ac:dyDescent="0.3">
      <c r="P3954" s="99"/>
      <c r="Q3954" s="99"/>
    </row>
    <row r="3955" spans="16:17" x14ac:dyDescent="0.3">
      <c r="P3955" s="99"/>
      <c r="Q3955" s="99"/>
    </row>
    <row r="3956" spans="16:17" x14ac:dyDescent="0.3">
      <c r="P3956" s="99"/>
      <c r="Q3956" s="99"/>
    </row>
    <row r="3957" spans="16:17" x14ac:dyDescent="0.3">
      <c r="P3957" s="99"/>
      <c r="Q3957" s="99"/>
    </row>
    <row r="3958" spans="16:17" x14ac:dyDescent="0.3">
      <c r="P3958" s="99"/>
      <c r="Q3958" s="99"/>
    </row>
    <row r="3959" spans="16:17" x14ac:dyDescent="0.3">
      <c r="P3959" s="99"/>
      <c r="Q3959" s="99"/>
    </row>
    <row r="3960" spans="16:17" x14ac:dyDescent="0.3">
      <c r="P3960" s="99"/>
      <c r="Q3960" s="99"/>
    </row>
    <row r="3961" spans="16:17" x14ac:dyDescent="0.3">
      <c r="P3961" s="99"/>
      <c r="Q3961" s="99"/>
    </row>
    <row r="3962" spans="16:17" x14ac:dyDescent="0.3">
      <c r="P3962" s="99"/>
      <c r="Q3962" s="99"/>
    </row>
    <row r="3963" spans="16:17" x14ac:dyDescent="0.3">
      <c r="P3963" s="99"/>
      <c r="Q3963" s="99"/>
    </row>
    <row r="3964" spans="16:17" x14ac:dyDescent="0.3">
      <c r="P3964" s="99"/>
      <c r="Q3964" s="99"/>
    </row>
    <row r="3965" spans="16:17" x14ac:dyDescent="0.3">
      <c r="P3965" s="99"/>
      <c r="Q3965" s="99"/>
    </row>
    <row r="3966" spans="16:17" x14ac:dyDescent="0.3">
      <c r="P3966" s="99"/>
      <c r="Q3966" s="99"/>
    </row>
    <row r="3967" spans="16:17" x14ac:dyDescent="0.3">
      <c r="P3967" s="99"/>
      <c r="Q3967" s="99"/>
    </row>
    <row r="3968" spans="16:17" x14ac:dyDescent="0.3">
      <c r="P3968" s="99"/>
      <c r="Q3968" s="99"/>
    </row>
    <row r="3969" spans="16:17" x14ac:dyDescent="0.3">
      <c r="P3969" s="99"/>
      <c r="Q3969" s="99"/>
    </row>
    <row r="3970" spans="16:17" x14ac:dyDescent="0.3">
      <c r="P3970" s="99"/>
      <c r="Q3970" s="99"/>
    </row>
    <row r="3971" spans="16:17" x14ac:dyDescent="0.3">
      <c r="P3971" s="99"/>
      <c r="Q3971" s="99"/>
    </row>
    <row r="3972" spans="16:17" x14ac:dyDescent="0.3">
      <c r="P3972" s="99"/>
      <c r="Q3972" s="99"/>
    </row>
    <row r="3973" spans="16:17" x14ac:dyDescent="0.3">
      <c r="P3973" s="99"/>
      <c r="Q3973" s="99"/>
    </row>
    <row r="3974" spans="16:17" x14ac:dyDescent="0.3">
      <c r="P3974" s="99"/>
      <c r="Q3974" s="99"/>
    </row>
    <row r="3975" spans="16:17" x14ac:dyDescent="0.3">
      <c r="P3975" s="99"/>
      <c r="Q3975" s="99"/>
    </row>
    <row r="3976" spans="16:17" x14ac:dyDescent="0.3">
      <c r="P3976" s="99"/>
      <c r="Q3976" s="99"/>
    </row>
    <row r="3977" spans="16:17" x14ac:dyDescent="0.3">
      <c r="P3977" s="99"/>
      <c r="Q3977" s="99"/>
    </row>
    <row r="3978" spans="16:17" x14ac:dyDescent="0.3">
      <c r="P3978" s="99"/>
      <c r="Q3978" s="99"/>
    </row>
    <row r="3979" spans="16:17" x14ac:dyDescent="0.3">
      <c r="P3979" s="99"/>
      <c r="Q3979" s="99"/>
    </row>
    <row r="3980" spans="16:17" x14ac:dyDescent="0.3">
      <c r="P3980" s="99"/>
      <c r="Q3980" s="99"/>
    </row>
    <row r="3981" spans="16:17" x14ac:dyDescent="0.3">
      <c r="P3981" s="99"/>
      <c r="Q3981" s="99"/>
    </row>
    <row r="3982" spans="16:17" x14ac:dyDescent="0.3">
      <c r="P3982" s="99"/>
      <c r="Q3982" s="99"/>
    </row>
    <row r="3983" spans="16:17" x14ac:dyDescent="0.3">
      <c r="P3983" s="99"/>
      <c r="Q3983" s="99"/>
    </row>
    <row r="3984" spans="16:17" x14ac:dyDescent="0.3">
      <c r="P3984" s="99"/>
      <c r="Q3984" s="99"/>
    </row>
    <row r="3985" spans="16:17" x14ac:dyDescent="0.3">
      <c r="P3985" s="99"/>
      <c r="Q3985" s="99"/>
    </row>
    <row r="3986" spans="16:17" x14ac:dyDescent="0.3">
      <c r="P3986" s="99"/>
      <c r="Q3986" s="99"/>
    </row>
    <row r="3987" spans="16:17" x14ac:dyDescent="0.3">
      <c r="P3987" s="99"/>
      <c r="Q3987" s="99"/>
    </row>
    <row r="3988" spans="16:17" x14ac:dyDescent="0.3">
      <c r="P3988" s="99"/>
      <c r="Q3988" s="99"/>
    </row>
    <row r="3989" spans="16:17" x14ac:dyDescent="0.3">
      <c r="P3989" s="99"/>
      <c r="Q3989" s="99"/>
    </row>
    <row r="3990" spans="16:17" x14ac:dyDescent="0.3">
      <c r="P3990" s="99"/>
      <c r="Q3990" s="99"/>
    </row>
    <row r="3991" spans="16:17" x14ac:dyDescent="0.3">
      <c r="P3991" s="99"/>
      <c r="Q3991" s="99"/>
    </row>
    <row r="3992" spans="16:17" x14ac:dyDescent="0.3">
      <c r="P3992" s="99"/>
      <c r="Q3992" s="99"/>
    </row>
    <row r="3993" spans="16:17" x14ac:dyDescent="0.3">
      <c r="P3993" s="99"/>
      <c r="Q3993" s="99"/>
    </row>
    <row r="3994" spans="16:17" x14ac:dyDescent="0.3">
      <c r="P3994" s="99"/>
      <c r="Q3994" s="99"/>
    </row>
    <row r="3995" spans="16:17" x14ac:dyDescent="0.3">
      <c r="P3995" s="99"/>
      <c r="Q3995" s="99"/>
    </row>
    <row r="3996" spans="16:17" x14ac:dyDescent="0.3">
      <c r="P3996" s="99"/>
      <c r="Q3996" s="99"/>
    </row>
    <row r="3997" spans="16:17" x14ac:dyDescent="0.3">
      <c r="P3997" s="99"/>
      <c r="Q3997" s="99"/>
    </row>
    <row r="3998" spans="16:17" x14ac:dyDescent="0.3">
      <c r="P3998" s="99"/>
      <c r="Q3998" s="99"/>
    </row>
    <row r="3999" spans="16:17" x14ac:dyDescent="0.3">
      <c r="P3999" s="99"/>
      <c r="Q3999" s="99"/>
    </row>
    <row r="4000" spans="16:17" x14ac:dyDescent="0.3">
      <c r="P4000" s="99"/>
      <c r="Q4000" s="99"/>
    </row>
    <row r="4001" spans="16:17" x14ac:dyDescent="0.3">
      <c r="P4001" s="99"/>
      <c r="Q4001" s="99"/>
    </row>
    <row r="4002" spans="16:17" x14ac:dyDescent="0.3">
      <c r="P4002" s="99"/>
      <c r="Q4002" s="99"/>
    </row>
    <row r="4003" spans="16:17" x14ac:dyDescent="0.3">
      <c r="P4003" s="99"/>
      <c r="Q4003" s="99"/>
    </row>
    <row r="4004" spans="16:17" x14ac:dyDescent="0.3">
      <c r="P4004" s="99"/>
      <c r="Q4004" s="99"/>
    </row>
    <row r="4005" spans="16:17" x14ac:dyDescent="0.3">
      <c r="P4005" s="99"/>
      <c r="Q4005" s="99"/>
    </row>
    <row r="4006" spans="16:17" x14ac:dyDescent="0.3">
      <c r="P4006" s="99"/>
      <c r="Q4006" s="99"/>
    </row>
    <row r="4007" spans="16:17" x14ac:dyDescent="0.3">
      <c r="P4007" s="99"/>
      <c r="Q4007" s="99"/>
    </row>
    <row r="4008" spans="16:17" x14ac:dyDescent="0.3">
      <c r="P4008" s="99"/>
      <c r="Q4008" s="99"/>
    </row>
    <row r="4009" spans="16:17" x14ac:dyDescent="0.3">
      <c r="P4009" s="99"/>
      <c r="Q4009" s="99"/>
    </row>
    <row r="4010" spans="16:17" x14ac:dyDescent="0.3">
      <c r="P4010" s="99"/>
      <c r="Q4010" s="99"/>
    </row>
    <row r="4011" spans="16:17" x14ac:dyDescent="0.3">
      <c r="P4011" s="99"/>
      <c r="Q4011" s="99"/>
    </row>
    <row r="4012" spans="16:17" x14ac:dyDescent="0.3">
      <c r="P4012" s="99"/>
      <c r="Q4012" s="99"/>
    </row>
    <row r="4013" spans="16:17" x14ac:dyDescent="0.3">
      <c r="P4013" s="99"/>
      <c r="Q4013" s="99"/>
    </row>
    <row r="4014" spans="16:17" x14ac:dyDescent="0.3">
      <c r="P4014" s="99"/>
      <c r="Q4014" s="99"/>
    </row>
    <row r="4015" spans="16:17" x14ac:dyDescent="0.3">
      <c r="P4015" s="99"/>
      <c r="Q4015" s="99"/>
    </row>
    <row r="4016" spans="16:17" x14ac:dyDescent="0.3">
      <c r="P4016" s="99"/>
      <c r="Q4016" s="99"/>
    </row>
    <row r="4017" spans="16:17" x14ac:dyDescent="0.3">
      <c r="P4017" s="99"/>
      <c r="Q4017" s="99"/>
    </row>
    <row r="4018" spans="16:17" x14ac:dyDescent="0.3">
      <c r="P4018" s="99"/>
      <c r="Q4018" s="99"/>
    </row>
    <row r="4019" spans="16:17" x14ac:dyDescent="0.3">
      <c r="P4019" s="99"/>
      <c r="Q4019" s="99"/>
    </row>
    <row r="4020" spans="16:17" x14ac:dyDescent="0.3">
      <c r="P4020" s="99"/>
      <c r="Q4020" s="99"/>
    </row>
    <row r="4021" spans="16:17" x14ac:dyDescent="0.3">
      <c r="P4021" s="99"/>
      <c r="Q4021" s="99"/>
    </row>
    <row r="4022" spans="16:17" x14ac:dyDescent="0.3">
      <c r="P4022" s="99"/>
      <c r="Q4022" s="99"/>
    </row>
    <row r="4023" spans="16:17" x14ac:dyDescent="0.3">
      <c r="P4023" s="99"/>
      <c r="Q4023" s="99"/>
    </row>
    <row r="4024" spans="16:17" x14ac:dyDescent="0.3">
      <c r="P4024" s="99"/>
      <c r="Q4024" s="99"/>
    </row>
    <row r="4025" spans="16:17" x14ac:dyDescent="0.3">
      <c r="P4025" s="99"/>
      <c r="Q4025" s="99"/>
    </row>
    <row r="4026" spans="16:17" x14ac:dyDescent="0.3">
      <c r="P4026" s="99"/>
      <c r="Q4026" s="99"/>
    </row>
    <row r="4027" spans="16:17" x14ac:dyDescent="0.3">
      <c r="P4027" s="99"/>
      <c r="Q4027" s="99"/>
    </row>
    <row r="4028" spans="16:17" x14ac:dyDescent="0.3">
      <c r="P4028" s="99"/>
      <c r="Q4028" s="99"/>
    </row>
    <row r="4029" spans="16:17" x14ac:dyDescent="0.3">
      <c r="P4029" s="99"/>
      <c r="Q4029" s="99"/>
    </row>
    <row r="4030" spans="16:17" x14ac:dyDescent="0.3">
      <c r="P4030" s="99"/>
      <c r="Q4030" s="99"/>
    </row>
    <row r="4031" spans="16:17" x14ac:dyDescent="0.3">
      <c r="P4031" s="99"/>
      <c r="Q4031" s="99"/>
    </row>
    <row r="4032" spans="16:17" x14ac:dyDescent="0.3">
      <c r="P4032" s="99"/>
      <c r="Q4032" s="99"/>
    </row>
    <row r="4033" spans="16:17" x14ac:dyDescent="0.3">
      <c r="P4033" s="99"/>
      <c r="Q4033" s="99"/>
    </row>
    <row r="4034" spans="16:17" x14ac:dyDescent="0.3">
      <c r="P4034" s="99"/>
      <c r="Q4034" s="99"/>
    </row>
    <row r="4035" spans="16:17" x14ac:dyDescent="0.3">
      <c r="P4035" s="99"/>
      <c r="Q4035" s="99"/>
    </row>
    <row r="4036" spans="16:17" x14ac:dyDescent="0.3">
      <c r="P4036" s="99"/>
      <c r="Q4036" s="99"/>
    </row>
    <row r="4037" spans="16:17" x14ac:dyDescent="0.3">
      <c r="P4037" s="99"/>
      <c r="Q4037" s="99"/>
    </row>
    <row r="4038" spans="16:17" x14ac:dyDescent="0.3">
      <c r="P4038" s="99"/>
      <c r="Q4038" s="99"/>
    </row>
    <row r="4039" spans="16:17" x14ac:dyDescent="0.3">
      <c r="P4039" s="99"/>
      <c r="Q4039" s="99"/>
    </row>
    <row r="4040" spans="16:17" x14ac:dyDescent="0.3">
      <c r="P4040" s="99"/>
      <c r="Q4040" s="99"/>
    </row>
    <row r="4041" spans="16:17" x14ac:dyDescent="0.3">
      <c r="P4041" s="99"/>
      <c r="Q4041" s="99"/>
    </row>
    <row r="4042" spans="16:17" x14ac:dyDescent="0.3">
      <c r="P4042" s="99"/>
      <c r="Q4042" s="99"/>
    </row>
    <row r="4043" spans="16:17" x14ac:dyDescent="0.3">
      <c r="P4043" s="99"/>
      <c r="Q4043" s="99"/>
    </row>
    <row r="4044" spans="16:17" x14ac:dyDescent="0.3">
      <c r="P4044" s="99"/>
      <c r="Q4044" s="99"/>
    </row>
    <row r="4045" spans="16:17" x14ac:dyDescent="0.3">
      <c r="P4045" s="99"/>
      <c r="Q4045" s="99"/>
    </row>
    <row r="4046" spans="16:17" x14ac:dyDescent="0.3">
      <c r="P4046" s="99"/>
      <c r="Q4046" s="99"/>
    </row>
    <row r="4047" spans="16:17" x14ac:dyDescent="0.3">
      <c r="P4047" s="99"/>
      <c r="Q4047" s="99"/>
    </row>
    <row r="4048" spans="16:17" x14ac:dyDescent="0.3">
      <c r="P4048" s="99"/>
      <c r="Q4048" s="99"/>
    </row>
    <row r="4049" spans="16:17" x14ac:dyDescent="0.3">
      <c r="P4049" s="99"/>
      <c r="Q4049" s="99"/>
    </row>
    <row r="4050" spans="16:17" x14ac:dyDescent="0.3">
      <c r="P4050" s="99"/>
      <c r="Q4050" s="99"/>
    </row>
    <row r="4051" spans="16:17" x14ac:dyDescent="0.3">
      <c r="P4051" s="99"/>
      <c r="Q4051" s="99"/>
    </row>
    <row r="4052" spans="16:17" x14ac:dyDescent="0.3">
      <c r="P4052" s="99"/>
      <c r="Q4052" s="99"/>
    </row>
    <row r="4053" spans="16:17" x14ac:dyDescent="0.3">
      <c r="P4053" s="99"/>
      <c r="Q4053" s="99"/>
    </row>
    <row r="4054" spans="16:17" x14ac:dyDescent="0.3">
      <c r="P4054" s="99"/>
      <c r="Q4054" s="99"/>
    </row>
    <row r="4055" spans="16:17" x14ac:dyDescent="0.3">
      <c r="P4055" s="99"/>
      <c r="Q4055" s="99"/>
    </row>
    <row r="4056" spans="16:17" x14ac:dyDescent="0.3">
      <c r="P4056" s="99"/>
      <c r="Q4056" s="99"/>
    </row>
    <row r="4057" spans="16:17" x14ac:dyDescent="0.3">
      <c r="P4057" s="99"/>
      <c r="Q4057" s="99"/>
    </row>
    <row r="4058" spans="16:17" x14ac:dyDescent="0.3">
      <c r="P4058" s="99"/>
      <c r="Q4058" s="99"/>
    </row>
    <row r="4059" spans="16:17" x14ac:dyDescent="0.3">
      <c r="P4059" s="99"/>
      <c r="Q4059" s="99"/>
    </row>
    <row r="4060" spans="16:17" x14ac:dyDescent="0.3">
      <c r="P4060" s="99"/>
      <c r="Q4060" s="99"/>
    </row>
    <row r="4061" spans="16:17" x14ac:dyDescent="0.3">
      <c r="P4061" s="99"/>
      <c r="Q4061" s="99"/>
    </row>
    <row r="4062" spans="16:17" x14ac:dyDescent="0.3">
      <c r="P4062" s="99"/>
      <c r="Q4062" s="99"/>
    </row>
    <row r="4063" spans="16:17" x14ac:dyDescent="0.3">
      <c r="P4063" s="99"/>
      <c r="Q4063" s="99"/>
    </row>
    <row r="4064" spans="16:17" x14ac:dyDescent="0.3">
      <c r="P4064" s="99"/>
      <c r="Q4064" s="99"/>
    </row>
    <row r="4065" spans="16:17" x14ac:dyDescent="0.3">
      <c r="P4065" s="99"/>
      <c r="Q4065" s="99"/>
    </row>
    <row r="4066" spans="16:17" x14ac:dyDescent="0.3">
      <c r="P4066" s="99"/>
      <c r="Q4066" s="99"/>
    </row>
    <row r="4067" spans="16:17" x14ac:dyDescent="0.3">
      <c r="P4067" s="99"/>
      <c r="Q4067" s="99"/>
    </row>
    <row r="4068" spans="16:17" x14ac:dyDescent="0.3">
      <c r="P4068" s="99"/>
      <c r="Q4068" s="99"/>
    </row>
    <row r="4069" spans="16:17" x14ac:dyDescent="0.3">
      <c r="P4069" s="99"/>
      <c r="Q4069" s="99"/>
    </row>
    <row r="4070" spans="16:17" x14ac:dyDescent="0.3">
      <c r="P4070" s="99"/>
      <c r="Q4070" s="99"/>
    </row>
    <row r="4071" spans="16:17" x14ac:dyDescent="0.3">
      <c r="P4071" s="99"/>
      <c r="Q4071" s="99"/>
    </row>
    <row r="4072" spans="16:17" x14ac:dyDescent="0.3">
      <c r="P4072" s="99"/>
      <c r="Q4072" s="99"/>
    </row>
    <row r="4073" spans="16:17" x14ac:dyDescent="0.3">
      <c r="P4073" s="99"/>
      <c r="Q4073" s="99"/>
    </row>
    <row r="4074" spans="16:17" x14ac:dyDescent="0.3">
      <c r="P4074" s="99"/>
      <c r="Q4074" s="99"/>
    </row>
    <row r="4075" spans="16:17" x14ac:dyDescent="0.3">
      <c r="P4075" s="99"/>
      <c r="Q4075" s="99"/>
    </row>
    <row r="4076" spans="16:17" x14ac:dyDescent="0.3">
      <c r="P4076" s="99"/>
      <c r="Q4076" s="99"/>
    </row>
    <row r="4077" spans="16:17" x14ac:dyDescent="0.3">
      <c r="P4077" s="99"/>
      <c r="Q4077" s="99"/>
    </row>
    <row r="4078" spans="16:17" x14ac:dyDescent="0.3">
      <c r="P4078" s="99"/>
      <c r="Q4078" s="99"/>
    </row>
    <row r="4079" spans="16:17" x14ac:dyDescent="0.3">
      <c r="P4079" s="99"/>
      <c r="Q4079" s="99"/>
    </row>
    <row r="4080" spans="16:17" x14ac:dyDescent="0.3">
      <c r="P4080" s="99"/>
      <c r="Q4080" s="99"/>
    </row>
    <row r="4081" spans="16:17" x14ac:dyDescent="0.3">
      <c r="P4081" s="99"/>
      <c r="Q4081" s="99"/>
    </row>
    <row r="4082" spans="16:17" x14ac:dyDescent="0.3">
      <c r="P4082" s="99"/>
      <c r="Q4082" s="99"/>
    </row>
    <row r="4083" spans="16:17" x14ac:dyDescent="0.3">
      <c r="P4083" s="99"/>
      <c r="Q4083" s="99"/>
    </row>
    <row r="4084" spans="16:17" x14ac:dyDescent="0.3">
      <c r="P4084" s="99"/>
      <c r="Q4084" s="99"/>
    </row>
    <row r="4085" spans="16:17" x14ac:dyDescent="0.3">
      <c r="P4085" s="99"/>
      <c r="Q4085" s="99"/>
    </row>
    <row r="4086" spans="16:17" x14ac:dyDescent="0.3">
      <c r="P4086" s="99"/>
      <c r="Q4086" s="99"/>
    </row>
    <row r="4087" spans="16:17" x14ac:dyDescent="0.3">
      <c r="P4087" s="99"/>
      <c r="Q4087" s="99"/>
    </row>
    <row r="4088" spans="16:17" x14ac:dyDescent="0.3">
      <c r="P4088" s="99"/>
      <c r="Q4088" s="99"/>
    </row>
    <row r="4089" spans="16:17" x14ac:dyDescent="0.3">
      <c r="P4089" s="99"/>
      <c r="Q4089" s="99"/>
    </row>
    <row r="4090" spans="16:17" x14ac:dyDescent="0.3">
      <c r="P4090" s="99"/>
      <c r="Q4090" s="99"/>
    </row>
    <row r="4091" spans="16:17" x14ac:dyDescent="0.3">
      <c r="P4091" s="99"/>
      <c r="Q4091" s="99"/>
    </row>
    <row r="4092" spans="16:17" x14ac:dyDescent="0.3">
      <c r="P4092" s="99"/>
      <c r="Q4092" s="99"/>
    </row>
    <row r="4093" spans="16:17" x14ac:dyDescent="0.3">
      <c r="P4093" s="99"/>
      <c r="Q4093" s="99"/>
    </row>
    <row r="4094" spans="16:17" x14ac:dyDescent="0.3">
      <c r="P4094" s="99"/>
      <c r="Q4094" s="99"/>
    </row>
    <row r="4095" spans="16:17" x14ac:dyDescent="0.3">
      <c r="P4095" s="99"/>
      <c r="Q4095" s="99"/>
    </row>
    <row r="4096" spans="16:17" x14ac:dyDescent="0.3">
      <c r="P4096" s="99"/>
      <c r="Q4096" s="99"/>
    </row>
    <row r="4097" spans="16:17" x14ac:dyDescent="0.3">
      <c r="P4097" s="99"/>
      <c r="Q4097" s="99"/>
    </row>
    <row r="4098" spans="16:17" x14ac:dyDescent="0.3">
      <c r="P4098" s="99"/>
      <c r="Q4098" s="99"/>
    </row>
    <row r="4099" spans="16:17" x14ac:dyDescent="0.3">
      <c r="P4099" s="99"/>
      <c r="Q4099" s="99"/>
    </row>
    <row r="4100" spans="16:17" x14ac:dyDescent="0.3">
      <c r="P4100" s="99"/>
      <c r="Q4100" s="99"/>
    </row>
    <row r="4101" spans="16:17" x14ac:dyDescent="0.3">
      <c r="P4101" s="99"/>
      <c r="Q4101" s="99"/>
    </row>
    <row r="4102" spans="16:17" x14ac:dyDescent="0.3">
      <c r="P4102" s="99"/>
      <c r="Q4102" s="99"/>
    </row>
    <row r="4103" spans="16:17" x14ac:dyDescent="0.3">
      <c r="P4103" s="99"/>
      <c r="Q4103" s="99"/>
    </row>
    <row r="4104" spans="16:17" x14ac:dyDescent="0.3">
      <c r="P4104" s="99"/>
      <c r="Q4104" s="99"/>
    </row>
    <row r="4105" spans="16:17" x14ac:dyDescent="0.3">
      <c r="P4105" s="99"/>
      <c r="Q4105" s="99"/>
    </row>
    <row r="4106" spans="16:17" x14ac:dyDescent="0.3">
      <c r="P4106" s="99"/>
      <c r="Q4106" s="99"/>
    </row>
    <row r="4107" spans="16:17" x14ac:dyDescent="0.3">
      <c r="P4107" s="99"/>
      <c r="Q4107" s="99"/>
    </row>
    <row r="4108" spans="16:17" x14ac:dyDescent="0.3">
      <c r="P4108" s="99"/>
      <c r="Q4108" s="99"/>
    </row>
    <row r="4109" spans="16:17" x14ac:dyDescent="0.3">
      <c r="P4109" s="99"/>
      <c r="Q4109" s="99"/>
    </row>
    <row r="4110" spans="16:17" x14ac:dyDescent="0.3">
      <c r="P4110" s="99"/>
      <c r="Q4110" s="99"/>
    </row>
    <row r="4111" spans="16:17" x14ac:dyDescent="0.3">
      <c r="P4111" s="99"/>
      <c r="Q4111" s="99"/>
    </row>
    <row r="4112" spans="16:17" x14ac:dyDescent="0.3">
      <c r="P4112" s="99"/>
      <c r="Q4112" s="99"/>
    </row>
    <row r="4113" spans="16:17" x14ac:dyDescent="0.3">
      <c r="P4113" s="99"/>
      <c r="Q4113" s="99"/>
    </row>
    <row r="4114" spans="16:17" x14ac:dyDescent="0.3">
      <c r="P4114" s="99"/>
      <c r="Q4114" s="99"/>
    </row>
    <row r="4115" spans="16:17" x14ac:dyDescent="0.3">
      <c r="P4115" s="99"/>
      <c r="Q4115" s="99"/>
    </row>
    <row r="4116" spans="16:17" x14ac:dyDescent="0.3">
      <c r="P4116" s="99"/>
      <c r="Q4116" s="99"/>
    </row>
    <row r="4117" spans="16:17" x14ac:dyDescent="0.3">
      <c r="P4117" s="99"/>
      <c r="Q4117" s="99"/>
    </row>
    <row r="4118" spans="16:17" x14ac:dyDescent="0.3">
      <c r="P4118" s="99"/>
      <c r="Q4118" s="99"/>
    </row>
    <row r="4119" spans="16:17" x14ac:dyDescent="0.3">
      <c r="P4119" s="99"/>
      <c r="Q4119" s="99"/>
    </row>
    <row r="4120" spans="16:17" x14ac:dyDescent="0.3">
      <c r="P4120" s="99"/>
      <c r="Q4120" s="99"/>
    </row>
    <row r="4121" spans="16:17" x14ac:dyDescent="0.3">
      <c r="P4121" s="99"/>
      <c r="Q4121" s="99"/>
    </row>
    <row r="4122" spans="16:17" x14ac:dyDescent="0.3">
      <c r="P4122" s="99"/>
      <c r="Q4122" s="99"/>
    </row>
    <row r="4123" spans="16:17" x14ac:dyDescent="0.3">
      <c r="P4123" s="99"/>
      <c r="Q4123" s="99"/>
    </row>
    <row r="4124" spans="16:17" x14ac:dyDescent="0.3">
      <c r="P4124" s="99"/>
      <c r="Q4124" s="99"/>
    </row>
    <row r="4125" spans="16:17" x14ac:dyDescent="0.3">
      <c r="P4125" s="99"/>
      <c r="Q4125" s="99"/>
    </row>
    <row r="4126" spans="16:17" x14ac:dyDescent="0.3">
      <c r="P4126" s="99"/>
      <c r="Q4126" s="99"/>
    </row>
    <row r="4127" spans="16:17" x14ac:dyDescent="0.3">
      <c r="P4127" s="99"/>
      <c r="Q4127" s="99"/>
    </row>
    <row r="4128" spans="16:17" x14ac:dyDescent="0.3">
      <c r="P4128" s="99"/>
      <c r="Q4128" s="99"/>
    </row>
    <row r="4129" spans="16:17" x14ac:dyDescent="0.3">
      <c r="P4129" s="99"/>
      <c r="Q4129" s="99"/>
    </row>
    <row r="4130" spans="16:17" x14ac:dyDescent="0.3">
      <c r="P4130" s="99"/>
      <c r="Q4130" s="99"/>
    </row>
    <row r="4131" spans="16:17" x14ac:dyDescent="0.3">
      <c r="P4131" s="99"/>
      <c r="Q4131" s="99"/>
    </row>
    <row r="4132" spans="16:17" x14ac:dyDescent="0.3">
      <c r="P4132" s="99"/>
      <c r="Q4132" s="99"/>
    </row>
    <row r="4133" spans="16:17" x14ac:dyDescent="0.3">
      <c r="P4133" s="99"/>
      <c r="Q4133" s="99"/>
    </row>
    <row r="4134" spans="16:17" x14ac:dyDescent="0.3">
      <c r="P4134" s="99"/>
      <c r="Q4134" s="99"/>
    </row>
    <row r="4135" spans="16:17" x14ac:dyDescent="0.3">
      <c r="P4135" s="99"/>
      <c r="Q4135" s="99"/>
    </row>
    <row r="4136" spans="16:17" x14ac:dyDescent="0.3">
      <c r="P4136" s="99"/>
      <c r="Q4136" s="99"/>
    </row>
    <row r="4137" spans="16:17" x14ac:dyDescent="0.3">
      <c r="P4137" s="99"/>
      <c r="Q4137" s="99"/>
    </row>
    <row r="4138" spans="16:17" x14ac:dyDescent="0.3">
      <c r="P4138" s="99"/>
      <c r="Q4138" s="99"/>
    </row>
    <row r="4139" spans="16:17" x14ac:dyDescent="0.3">
      <c r="P4139" s="99"/>
      <c r="Q4139" s="99"/>
    </row>
    <row r="4140" spans="16:17" x14ac:dyDescent="0.3">
      <c r="P4140" s="99"/>
      <c r="Q4140" s="99"/>
    </row>
    <row r="4141" spans="16:17" x14ac:dyDescent="0.3">
      <c r="P4141" s="99"/>
      <c r="Q4141" s="99"/>
    </row>
    <row r="4142" spans="16:17" x14ac:dyDescent="0.3">
      <c r="P4142" s="99"/>
      <c r="Q4142" s="99"/>
    </row>
    <row r="4143" spans="16:17" x14ac:dyDescent="0.3">
      <c r="P4143" s="99"/>
      <c r="Q4143" s="99"/>
    </row>
    <row r="4144" spans="16:17" x14ac:dyDescent="0.3">
      <c r="P4144" s="99"/>
      <c r="Q4144" s="99"/>
    </row>
    <row r="4145" spans="16:17" x14ac:dyDescent="0.3">
      <c r="P4145" s="99"/>
      <c r="Q4145" s="99"/>
    </row>
    <row r="4146" spans="16:17" x14ac:dyDescent="0.3">
      <c r="P4146" s="99"/>
      <c r="Q4146" s="99"/>
    </row>
    <row r="4147" spans="16:17" x14ac:dyDescent="0.3">
      <c r="P4147" s="99"/>
      <c r="Q4147" s="99"/>
    </row>
    <row r="4148" spans="16:17" x14ac:dyDescent="0.3">
      <c r="P4148" s="99"/>
      <c r="Q4148" s="99"/>
    </row>
    <row r="4149" spans="16:17" x14ac:dyDescent="0.3">
      <c r="P4149" s="99"/>
      <c r="Q4149" s="99"/>
    </row>
    <row r="4150" spans="16:17" x14ac:dyDescent="0.3">
      <c r="P4150" s="99"/>
      <c r="Q4150" s="99"/>
    </row>
    <row r="4151" spans="16:17" x14ac:dyDescent="0.3">
      <c r="P4151" s="99"/>
      <c r="Q4151" s="99"/>
    </row>
    <row r="4152" spans="16:17" x14ac:dyDescent="0.3">
      <c r="P4152" s="99"/>
      <c r="Q4152" s="99"/>
    </row>
    <row r="4153" spans="16:17" x14ac:dyDescent="0.3">
      <c r="P4153" s="99"/>
      <c r="Q4153" s="99"/>
    </row>
    <row r="4154" spans="16:17" x14ac:dyDescent="0.3">
      <c r="P4154" s="99"/>
      <c r="Q4154" s="99"/>
    </row>
    <row r="4155" spans="16:17" x14ac:dyDescent="0.3">
      <c r="P4155" s="99"/>
      <c r="Q4155" s="99"/>
    </row>
    <row r="4156" spans="16:17" x14ac:dyDescent="0.3">
      <c r="P4156" s="99"/>
      <c r="Q4156" s="99"/>
    </row>
    <row r="4157" spans="16:17" x14ac:dyDescent="0.3">
      <c r="P4157" s="99"/>
      <c r="Q4157" s="99"/>
    </row>
    <row r="4158" spans="16:17" x14ac:dyDescent="0.3">
      <c r="P4158" s="99"/>
      <c r="Q4158" s="99"/>
    </row>
    <row r="4159" spans="16:17" x14ac:dyDescent="0.3">
      <c r="P4159" s="99"/>
      <c r="Q4159" s="99"/>
    </row>
    <row r="4160" spans="16:17" x14ac:dyDescent="0.3">
      <c r="P4160" s="99"/>
      <c r="Q4160" s="99"/>
    </row>
    <row r="4161" spans="16:17" x14ac:dyDescent="0.3">
      <c r="P4161" s="99"/>
      <c r="Q4161" s="99"/>
    </row>
    <row r="4162" spans="16:17" x14ac:dyDescent="0.3">
      <c r="P4162" s="99"/>
      <c r="Q4162" s="99"/>
    </row>
    <row r="4163" spans="16:17" x14ac:dyDescent="0.3">
      <c r="P4163" s="99"/>
      <c r="Q4163" s="99"/>
    </row>
    <row r="4164" spans="16:17" x14ac:dyDescent="0.3">
      <c r="P4164" s="99"/>
      <c r="Q4164" s="99"/>
    </row>
    <row r="4165" spans="16:17" x14ac:dyDescent="0.3">
      <c r="P4165" s="99"/>
      <c r="Q4165" s="99"/>
    </row>
    <row r="4166" spans="16:17" x14ac:dyDescent="0.3">
      <c r="P4166" s="99"/>
      <c r="Q4166" s="99"/>
    </row>
    <row r="4167" spans="16:17" x14ac:dyDescent="0.3">
      <c r="P4167" s="99"/>
      <c r="Q4167" s="99"/>
    </row>
    <row r="4168" spans="16:17" x14ac:dyDescent="0.3">
      <c r="P4168" s="99"/>
      <c r="Q4168" s="99"/>
    </row>
    <row r="4169" spans="16:17" x14ac:dyDescent="0.3">
      <c r="P4169" s="99"/>
      <c r="Q4169" s="99"/>
    </row>
    <row r="4170" spans="16:17" x14ac:dyDescent="0.3">
      <c r="P4170" s="99"/>
      <c r="Q4170" s="99"/>
    </row>
    <row r="4171" spans="16:17" x14ac:dyDescent="0.3">
      <c r="P4171" s="99"/>
      <c r="Q4171" s="99"/>
    </row>
    <row r="4172" spans="16:17" x14ac:dyDescent="0.3">
      <c r="P4172" s="99"/>
      <c r="Q4172" s="99"/>
    </row>
    <row r="4173" spans="16:17" x14ac:dyDescent="0.3">
      <c r="P4173" s="99"/>
      <c r="Q4173" s="99"/>
    </row>
    <row r="4174" spans="16:17" x14ac:dyDescent="0.3">
      <c r="P4174" s="99"/>
      <c r="Q4174" s="99"/>
    </row>
    <row r="4175" spans="16:17" x14ac:dyDescent="0.3">
      <c r="P4175" s="99"/>
      <c r="Q4175" s="99"/>
    </row>
    <row r="4176" spans="16:17" x14ac:dyDescent="0.3">
      <c r="P4176" s="99"/>
      <c r="Q4176" s="99"/>
    </row>
    <row r="4177" spans="16:17" x14ac:dyDescent="0.3">
      <c r="P4177" s="99"/>
      <c r="Q4177" s="99"/>
    </row>
    <row r="4178" spans="16:17" x14ac:dyDescent="0.3">
      <c r="P4178" s="99"/>
      <c r="Q4178" s="99"/>
    </row>
    <row r="4179" spans="16:17" x14ac:dyDescent="0.3">
      <c r="P4179" s="99"/>
      <c r="Q4179" s="99"/>
    </row>
    <row r="4180" spans="16:17" x14ac:dyDescent="0.3">
      <c r="P4180" s="99"/>
      <c r="Q4180" s="99"/>
    </row>
    <row r="4181" spans="16:17" x14ac:dyDescent="0.3">
      <c r="P4181" s="99"/>
      <c r="Q4181" s="99"/>
    </row>
    <row r="4182" spans="16:17" x14ac:dyDescent="0.3">
      <c r="P4182" s="99"/>
      <c r="Q4182" s="99"/>
    </row>
    <row r="4183" spans="16:17" x14ac:dyDescent="0.3">
      <c r="P4183" s="99"/>
      <c r="Q4183" s="99"/>
    </row>
    <row r="4184" spans="16:17" x14ac:dyDescent="0.3">
      <c r="P4184" s="99"/>
      <c r="Q4184" s="99"/>
    </row>
    <row r="4185" spans="16:17" x14ac:dyDescent="0.3">
      <c r="P4185" s="99"/>
      <c r="Q4185" s="99"/>
    </row>
    <row r="4186" spans="16:17" x14ac:dyDescent="0.3">
      <c r="P4186" s="99"/>
      <c r="Q4186" s="99"/>
    </row>
    <row r="4187" spans="16:17" x14ac:dyDescent="0.3">
      <c r="P4187" s="99"/>
      <c r="Q4187" s="99"/>
    </row>
    <row r="4188" spans="16:17" x14ac:dyDescent="0.3">
      <c r="P4188" s="99"/>
      <c r="Q4188" s="99"/>
    </row>
    <row r="4189" spans="16:17" x14ac:dyDescent="0.3">
      <c r="P4189" s="99"/>
      <c r="Q4189" s="99"/>
    </row>
    <row r="4190" spans="16:17" x14ac:dyDescent="0.3">
      <c r="P4190" s="99"/>
      <c r="Q4190" s="99"/>
    </row>
    <row r="4191" spans="16:17" x14ac:dyDescent="0.3">
      <c r="P4191" s="99"/>
      <c r="Q4191" s="99"/>
    </row>
    <row r="4192" spans="16:17" x14ac:dyDescent="0.3">
      <c r="P4192" s="99"/>
      <c r="Q4192" s="99"/>
    </row>
    <row r="4193" spans="16:17" x14ac:dyDescent="0.3">
      <c r="P4193" s="99"/>
      <c r="Q4193" s="99"/>
    </row>
    <row r="4194" spans="16:17" x14ac:dyDescent="0.3">
      <c r="P4194" s="99"/>
      <c r="Q4194" s="99"/>
    </row>
    <row r="4195" spans="16:17" x14ac:dyDescent="0.3">
      <c r="P4195" s="99"/>
      <c r="Q4195" s="99"/>
    </row>
    <row r="4196" spans="16:17" x14ac:dyDescent="0.3">
      <c r="P4196" s="99"/>
      <c r="Q4196" s="99"/>
    </row>
    <row r="4197" spans="16:17" x14ac:dyDescent="0.3">
      <c r="P4197" s="99"/>
      <c r="Q4197" s="99"/>
    </row>
    <row r="4198" spans="16:17" x14ac:dyDescent="0.3">
      <c r="P4198" s="99"/>
      <c r="Q4198" s="99"/>
    </row>
    <row r="4199" spans="16:17" x14ac:dyDescent="0.3">
      <c r="P4199" s="99"/>
      <c r="Q4199" s="99"/>
    </row>
    <row r="4200" spans="16:17" x14ac:dyDescent="0.3">
      <c r="P4200" s="99"/>
      <c r="Q4200" s="99"/>
    </row>
    <row r="4201" spans="16:17" x14ac:dyDescent="0.3">
      <c r="P4201" s="99"/>
      <c r="Q4201" s="99"/>
    </row>
    <row r="4202" spans="16:17" x14ac:dyDescent="0.3">
      <c r="P4202" s="99"/>
      <c r="Q4202" s="99"/>
    </row>
    <row r="4203" spans="16:17" x14ac:dyDescent="0.3">
      <c r="P4203" s="99"/>
      <c r="Q4203" s="99"/>
    </row>
    <row r="4204" spans="16:17" x14ac:dyDescent="0.3">
      <c r="P4204" s="99"/>
      <c r="Q4204" s="99"/>
    </row>
    <row r="4205" spans="16:17" x14ac:dyDescent="0.3">
      <c r="P4205" s="99"/>
      <c r="Q4205" s="99"/>
    </row>
    <row r="4206" spans="16:17" x14ac:dyDescent="0.3">
      <c r="P4206" s="99"/>
      <c r="Q4206" s="99"/>
    </row>
    <row r="4207" spans="16:17" x14ac:dyDescent="0.3">
      <c r="P4207" s="99"/>
      <c r="Q4207" s="99"/>
    </row>
    <row r="4208" spans="16:17" x14ac:dyDescent="0.3">
      <c r="P4208" s="99"/>
      <c r="Q4208" s="99"/>
    </row>
    <row r="4209" spans="16:17" x14ac:dyDescent="0.3">
      <c r="P4209" s="99"/>
      <c r="Q4209" s="99"/>
    </row>
    <row r="4210" spans="16:17" x14ac:dyDescent="0.3">
      <c r="P4210" s="99"/>
      <c r="Q4210" s="99"/>
    </row>
    <row r="4211" spans="16:17" x14ac:dyDescent="0.3">
      <c r="P4211" s="99"/>
      <c r="Q4211" s="99"/>
    </row>
    <row r="4212" spans="16:17" x14ac:dyDescent="0.3">
      <c r="P4212" s="99"/>
      <c r="Q4212" s="99"/>
    </row>
    <row r="4213" spans="16:17" x14ac:dyDescent="0.3">
      <c r="P4213" s="99"/>
      <c r="Q4213" s="99"/>
    </row>
    <row r="4214" spans="16:17" x14ac:dyDescent="0.3">
      <c r="P4214" s="99"/>
      <c r="Q4214" s="99"/>
    </row>
    <row r="4215" spans="16:17" x14ac:dyDescent="0.3">
      <c r="P4215" s="99"/>
      <c r="Q4215" s="99"/>
    </row>
    <row r="4216" spans="16:17" x14ac:dyDescent="0.3">
      <c r="P4216" s="99"/>
      <c r="Q4216" s="99"/>
    </row>
    <row r="4217" spans="16:17" x14ac:dyDescent="0.3">
      <c r="P4217" s="99"/>
      <c r="Q4217" s="99"/>
    </row>
    <row r="4218" spans="16:17" x14ac:dyDescent="0.3">
      <c r="P4218" s="99"/>
      <c r="Q4218" s="99"/>
    </row>
    <row r="4219" spans="16:17" x14ac:dyDescent="0.3">
      <c r="P4219" s="99"/>
      <c r="Q4219" s="99"/>
    </row>
    <row r="4220" spans="16:17" x14ac:dyDescent="0.3">
      <c r="P4220" s="99"/>
      <c r="Q4220" s="99"/>
    </row>
    <row r="4221" spans="16:17" x14ac:dyDescent="0.3">
      <c r="P4221" s="99"/>
      <c r="Q4221" s="99"/>
    </row>
    <row r="4222" spans="16:17" x14ac:dyDescent="0.3">
      <c r="P4222" s="99"/>
      <c r="Q4222" s="99"/>
    </row>
    <row r="4223" spans="16:17" x14ac:dyDescent="0.3">
      <c r="P4223" s="99"/>
      <c r="Q4223" s="99"/>
    </row>
    <row r="4224" spans="16:17" x14ac:dyDescent="0.3">
      <c r="P4224" s="99"/>
      <c r="Q4224" s="99"/>
    </row>
    <row r="4225" spans="16:17" x14ac:dyDescent="0.3">
      <c r="P4225" s="99"/>
      <c r="Q4225" s="99"/>
    </row>
    <row r="4226" spans="16:17" x14ac:dyDescent="0.3">
      <c r="P4226" s="99"/>
      <c r="Q4226" s="99"/>
    </row>
    <row r="4227" spans="16:17" x14ac:dyDescent="0.3">
      <c r="P4227" s="99"/>
      <c r="Q4227" s="99"/>
    </row>
    <row r="4228" spans="16:17" x14ac:dyDescent="0.3">
      <c r="P4228" s="99"/>
      <c r="Q4228" s="99"/>
    </row>
    <row r="4229" spans="16:17" x14ac:dyDescent="0.3">
      <c r="P4229" s="99"/>
      <c r="Q4229" s="99"/>
    </row>
    <row r="4230" spans="16:17" x14ac:dyDescent="0.3">
      <c r="P4230" s="99"/>
      <c r="Q4230" s="99"/>
    </row>
    <row r="4231" spans="16:17" x14ac:dyDescent="0.3">
      <c r="P4231" s="99"/>
      <c r="Q4231" s="99"/>
    </row>
    <row r="4232" spans="16:17" x14ac:dyDescent="0.3">
      <c r="P4232" s="99"/>
      <c r="Q4232" s="99"/>
    </row>
    <row r="4233" spans="16:17" x14ac:dyDescent="0.3">
      <c r="P4233" s="99"/>
      <c r="Q4233" s="99"/>
    </row>
    <row r="4234" spans="16:17" x14ac:dyDescent="0.3">
      <c r="P4234" s="99"/>
      <c r="Q4234" s="99"/>
    </row>
    <row r="4235" spans="16:17" x14ac:dyDescent="0.3">
      <c r="P4235" s="99"/>
      <c r="Q4235" s="99"/>
    </row>
    <row r="4236" spans="16:17" x14ac:dyDescent="0.3">
      <c r="P4236" s="99"/>
      <c r="Q4236" s="99"/>
    </row>
    <row r="4237" spans="16:17" x14ac:dyDescent="0.3">
      <c r="P4237" s="99"/>
      <c r="Q4237" s="99"/>
    </row>
    <row r="4238" spans="16:17" x14ac:dyDescent="0.3">
      <c r="P4238" s="99"/>
      <c r="Q4238" s="99"/>
    </row>
    <row r="4239" spans="16:17" x14ac:dyDescent="0.3">
      <c r="P4239" s="99"/>
      <c r="Q4239" s="99"/>
    </row>
    <row r="4240" spans="16:17" x14ac:dyDescent="0.3">
      <c r="P4240" s="99"/>
      <c r="Q4240" s="99"/>
    </row>
    <row r="4241" spans="16:17" x14ac:dyDescent="0.3">
      <c r="P4241" s="99"/>
      <c r="Q4241" s="99"/>
    </row>
    <row r="4242" spans="16:17" x14ac:dyDescent="0.3">
      <c r="P4242" s="99"/>
      <c r="Q4242" s="99"/>
    </row>
    <row r="4243" spans="16:17" x14ac:dyDescent="0.3">
      <c r="P4243" s="99"/>
      <c r="Q4243" s="99"/>
    </row>
    <row r="4244" spans="16:17" x14ac:dyDescent="0.3">
      <c r="P4244" s="99"/>
      <c r="Q4244" s="99"/>
    </row>
    <row r="4245" spans="16:17" x14ac:dyDescent="0.3">
      <c r="P4245" s="99"/>
      <c r="Q4245" s="99"/>
    </row>
    <row r="4246" spans="16:17" x14ac:dyDescent="0.3">
      <c r="P4246" s="99"/>
      <c r="Q4246" s="99"/>
    </row>
    <row r="4247" spans="16:17" x14ac:dyDescent="0.3">
      <c r="P4247" s="99"/>
      <c r="Q4247" s="99"/>
    </row>
    <row r="4248" spans="16:17" x14ac:dyDescent="0.3">
      <c r="P4248" s="99"/>
      <c r="Q4248" s="99"/>
    </row>
    <row r="4249" spans="16:17" x14ac:dyDescent="0.3">
      <c r="P4249" s="99"/>
      <c r="Q4249" s="99"/>
    </row>
    <row r="4250" spans="16:17" x14ac:dyDescent="0.3">
      <c r="P4250" s="99"/>
      <c r="Q4250" s="99"/>
    </row>
    <row r="4251" spans="16:17" x14ac:dyDescent="0.3">
      <c r="P4251" s="99"/>
      <c r="Q4251" s="99"/>
    </row>
    <row r="4252" spans="16:17" x14ac:dyDescent="0.3">
      <c r="P4252" s="99"/>
      <c r="Q4252" s="99"/>
    </row>
    <row r="4253" spans="16:17" x14ac:dyDescent="0.3">
      <c r="P4253" s="99"/>
      <c r="Q4253" s="99"/>
    </row>
    <row r="4254" spans="16:17" x14ac:dyDescent="0.3">
      <c r="P4254" s="99"/>
      <c r="Q4254" s="99"/>
    </row>
    <row r="4255" spans="16:17" x14ac:dyDescent="0.3">
      <c r="P4255" s="99"/>
      <c r="Q4255" s="99"/>
    </row>
    <row r="4256" spans="16:17" x14ac:dyDescent="0.3">
      <c r="P4256" s="99"/>
      <c r="Q4256" s="99"/>
    </row>
    <row r="4257" spans="16:17" x14ac:dyDescent="0.3">
      <c r="P4257" s="99"/>
      <c r="Q4257" s="99"/>
    </row>
    <row r="4258" spans="16:17" x14ac:dyDescent="0.3">
      <c r="P4258" s="99"/>
      <c r="Q4258" s="99"/>
    </row>
    <row r="4259" spans="16:17" x14ac:dyDescent="0.3">
      <c r="P4259" s="99"/>
      <c r="Q4259" s="99"/>
    </row>
    <row r="4260" spans="16:17" x14ac:dyDescent="0.3">
      <c r="P4260" s="99"/>
      <c r="Q4260" s="99"/>
    </row>
    <row r="4261" spans="16:17" x14ac:dyDescent="0.3">
      <c r="P4261" s="99"/>
      <c r="Q4261" s="99"/>
    </row>
    <row r="4262" spans="16:17" x14ac:dyDescent="0.3">
      <c r="P4262" s="99"/>
      <c r="Q4262" s="99"/>
    </row>
    <row r="4263" spans="16:17" x14ac:dyDescent="0.3">
      <c r="P4263" s="99"/>
      <c r="Q4263" s="99"/>
    </row>
    <row r="4264" spans="16:17" x14ac:dyDescent="0.3">
      <c r="P4264" s="99"/>
      <c r="Q4264" s="99"/>
    </row>
    <row r="4265" spans="16:17" x14ac:dyDescent="0.3">
      <c r="P4265" s="99"/>
      <c r="Q4265" s="99"/>
    </row>
    <row r="4266" spans="16:17" x14ac:dyDescent="0.3">
      <c r="P4266" s="99"/>
      <c r="Q4266" s="99"/>
    </row>
    <row r="4267" spans="16:17" x14ac:dyDescent="0.3">
      <c r="P4267" s="99"/>
      <c r="Q4267" s="99"/>
    </row>
    <row r="4268" spans="16:17" x14ac:dyDescent="0.3">
      <c r="P4268" s="99"/>
      <c r="Q4268" s="99"/>
    </row>
    <row r="4269" spans="16:17" x14ac:dyDescent="0.3">
      <c r="P4269" s="99"/>
      <c r="Q4269" s="99"/>
    </row>
    <row r="4270" spans="16:17" x14ac:dyDescent="0.3">
      <c r="P4270" s="99"/>
      <c r="Q4270" s="99"/>
    </row>
    <row r="4271" spans="16:17" x14ac:dyDescent="0.3">
      <c r="P4271" s="99"/>
      <c r="Q4271" s="99"/>
    </row>
    <row r="4272" spans="16:17" x14ac:dyDescent="0.3">
      <c r="P4272" s="99"/>
      <c r="Q4272" s="99"/>
    </row>
    <row r="4273" spans="16:17" x14ac:dyDescent="0.3">
      <c r="P4273" s="99"/>
      <c r="Q4273" s="99"/>
    </row>
    <row r="4274" spans="16:17" x14ac:dyDescent="0.3">
      <c r="P4274" s="99"/>
      <c r="Q4274" s="99"/>
    </row>
    <row r="4275" spans="16:17" x14ac:dyDescent="0.3">
      <c r="P4275" s="99"/>
      <c r="Q4275" s="99"/>
    </row>
    <row r="4276" spans="16:17" x14ac:dyDescent="0.3">
      <c r="P4276" s="99"/>
      <c r="Q4276" s="99"/>
    </row>
    <row r="4277" spans="16:17" x14ac:dyDescent="0.3">
      <c r="P4277" s="99"/>
      <c r="Q4277" s="99"/>
    </row>
    <row r="4278" spans="16:17" x14ac:dyDescent="0.3">
      <c r="P4278" s="99"/>
      <c r="Q4278" s="99"/>
    </row>
    <row r="4279" spans="16:17" x14ac:dyDescent="0.3">
      <c r="P4279" s="99"/>
      <c r="Q4279" s="99"/>
    </row>
    <row r="4280" spans="16:17" x14ac:dyDescent="0.3">
      <c r="P4280" s="99"/>
      <c r="Q4280" s="99"/>
    </row>
    <row r="4281" spans="16:17" x14ac:dyDescent="0.3">
      <c r="P4281" s="99"/>
      <c r="Q4281" s="99"/>
    </row>
    <row r="4282" spans="16:17" x14ac:dyDescent="0.3">
      <c r="P4282" s="99"/>
      <c r="Q4282" s="99"/>
    </row>
    <row r="4283" spans="16:17" x14ac:dyDescent="0.3">
      <c r="P4283" s="99"/>
      <c r="Q4283" s="99"/>
    </row>
    <row r="4284" spans="16:17" x14ac:dyDescent="0.3">
      <c r="P4284" s="99"/>
      <c r="Q4284" s="99"/>
    </row>
    <row r="4285" spans="16:17" x14ac:dyDescent="0.3">
      <c r="P4285" s="99"/>
      <c r="Q4285" s="99"/>
    </row>
    <row r="4286" spans="16:17" x14ac:dyDescent="0.3">
      <c r="P4286" s="99"/>
      <c r="Q4286" s="99"/>
    </row>
    <row r="4287" spans="16:17" x14ac:dyDescent="0.3">
      <c r="P4287" s="99"/>
      <c r="Q4287" s="99"/>
    </row>
    <row r="4288" spans="16:17" x14ac:dyDescent="0.3">
      <c r="P4288" s="99"/>
      <c r="Q4288" s="99"/>
    </row>
    <row r="4289" spans="16:17" x14ac:dyDescent="0.3">
      <c r="P4289" s="99"/>
      <c r="Q4289" s="99"/>
    </row>
    <row r="4290" spans="16:17" x14ac:dyDescent="0.3">
      <c r="P4290" s="99"/>
      <c r="Q4290" s="99"/>
    </row>
    <row r="4291" spans="16:17" x14ac:dyDescent="0.3">
      <c r="P4291" s="99"/>
      <c r="Q4291" s="99"/>
    </row>
    <row r="4292" spans="16:17" x14ac:dyDescent="0.3">
      <c r="P4292" s="99"/>
      <c r="Q4292" s="99"/>
    </row>
    <row r="4293" spans="16:17" x14ac:dyDescent="0.3">
      <c r="P4293" s="99"/>
      <c r="Q4293" s="99"/>
    </row>
    <row r="4294" spans="16:17" x14ac:dyDescent="0.3">
      <c r="P4294" s="99"/>
      <c r="Q4294" s="99"/>
    </row>
    <row r="4295" spans="16:17" x14ac:dyDescent="0.3">
      <c r="P4295" s="99"/>
      <c r="Q4295" s="99"/>
    </row>
    <row r="4296" spans="16:17" x14ac:dyDescent="0.3">
      <c r="P4296" s="99"/>
      <c r="Q4296" s="99"/>
    </row>
    <row r="4297" spans="16:17" x14ac:dyDescent="0.3">
      <c r="P4297" s="99"/>
      <c r="Q4297" s="99"/>
    </row>
    <row r="4298" spans="16:17" x14ac:dyDescent="0.3">
      <c r="P4298" s="99"/>
      <c r="Q4298" s="99"/>
    </row>
    <row r="4299" spans="16:17" x14ac:dyDescent="0.3">
      <c r="P4299" s="99"/>
      <c r="Q4299" s="99"/>
    </row>
    <row r="4300" spans="16:17" x14ac:dyDescent="0.3">
      <c r="P4300" s="99"/>
      <c r="Q4300" s="99"/>
    </row>
    <row r="4301" spans="16:17" x14ac:dyDescent="0.3">
      <c r="P4301" s="99"/>
      <c r="Q4301" s="99"/>
    </row>
    <row r="4302" spans="16:17" x14ac:dyDescent="0.3">
      <c r="P4302" s="99"/>
      <c r="Q4302" s="99"/>
    </row>
    <row r="4303" spans="16:17" x14ac:dyDescent="0.3">
      <c r="P4303" s="99"/>
      <c r="Q4303" s="99"/>
    </row>
    <row r="4304" spans="16:17" x14ac:dyDescent="0.3">
      <c r="P4304" s="99"/>
      <c r="Q4304" s="99"/>
    </row>
    <row r="4305" spans="16:17" x14ac:dyDescent="0.3">
      <c r="P4305" s="99"/>
      <c r="Q4305" s="99"/>
    </row>
    <row r="4306" spans="16:17" x14ac:dyDescent="0.3">
      <c r="P4306" s="99"/>
      <c r="Q4306" s="99"/>
    </row>
    <row r="4307" spans="16:17" x14ac:dyDescent="0.3">
      <c r="P4307" s="99"/>
      <c r="Q4307" s="99"/>
    </row>
    <row r="4308" spans="16:17" x14ac:dyDescent="0.3">
      <c r="P4308" s="99"/>
      <c r="Q4308" s="99"/>
    </row>
    <row r="4309" spans="16:17" x14ac:dyDescent="0.3">
      <c r="P4309" s="99"/>
      <c r="Q4309" s="99"/>
    </row>
    <row r="4310" spans="16:17" x14ac:dyDescent="0.3">
      <c r="P4310" s="99"/>
      <c r="Q4310" s="99"/>
    </row>
    <row r="4311" spans="16:17" x14ac:dyDescent="0.3">
      <c r="P4311" s="99"/>
      <c r="Q4311" s="99"/>
    </row>
    <row r="4312" spans="16:17" x14ac:dyDescent="0.3">
      <c r="P4312" s="99"/>
      <c r="Q4312" s="99"/>
    </row>
    <row r="4313" spans="16:17" x14ac:dyDescent="0.3">
      <c r="P4313" s="99"/>
      <c r="Q4313" s="99"/>
    </row>
    <row r="4314" spans="16:17" x14ac:dyDescent="0.3">
      <c r="P4314" s="99"/>
      <c r="Q4314" s="99"/>
    </row>
    <row r="4315" spans="16:17" x14ac:dyDescent="0.3">
      <c r="P4315" s="99"/>
      <c r="Q4315" s="99"/>
    </row>
    <row r="4316" spans="16:17" x14ac:dyDescent="0.3">
      <c r="P4316" s="99"/>
      <c r="Q4316" s="99"/>
    </row>
    <row r="4317" spans="16:17" x14ac:dyDescent="0.3">
      <c r="P4317" s="99"/>
      <c r="Q4317" s="99"/>
    </row>
    <row r="4318" spans="16:17" x14ac:dyDescent="0.3">
      <c r="P4318" s="99"/>
      <c r="Q4318" s="99"/>
    </row>
    <row r="4319" spans="16:17" x14ac:dyDescent="0.3">
      <c r="P4319" s="99"/>
      <c r="Q4319" s="99"/>
    </row>
    <row r="4320" spans="16:17" x14ac:dyDescent="0.3">
      <c r="P4320" s="99"/>
      <c r="Q4320" s="99"/>
    </row>
    <row r="4321" spans="16:17" x14ac:dyDescent="0.3">
      <c r="P4321" s="99"/>
      <c r="Q4321" s="99"/>
    </row>
    <row r="4322" spans="16:17" x14ac:dyDescent="0.3">
      <c r="P4322" s="99"/>
      <c r="Q4322" s="99"/>
    </row>
    <row r="4323" spans="16:17" x14ac:dyDescent="0.3">
      <c r="P4323" s="99"/>
      <c r="Q4323" s="99"/>
    </row>
    <row r="4324" spans="16:17" x14ac:dyDescent="0.3">
      <c r="P4324" s="99"/>
      <c r="Q4324" s="99"/>
    </row>
    <row r="4325" spans="16:17" x14ac:dyDescent="0.3">
      <c r="P4325" s="99"/>
      <c r="Q4325" s="99"/>
    </row>
    <row r="4326" spans="16:17" x14ac:dyDescent="0.3">
      <c r="P4326" s="99"/>
      <c r="Q4326" s="99"/>
    </row>
    <row r="4327" spans="16:17" x14ac:dyDescent="0.3">
      <c r="P4327" s="99"/>
      <c r="Q4327" s="99"/>
    </row>
    <row r="4328" spans="16:17" x14ac:dyDescent="0.3">
      <c r="P4328" s="99"/>
      <c r="Q4328" s="99"/>
    </row>
    <row r="4329" spans="16:17" x14ac:dyDescent="0.3">
      <c r="P4329" s="99"/>
      <c r="Q4329" s="99"/>
    </row>
    <row r="4330" spans="16:17" x14ac:dyDescent="0.3">
      <c r="P4330" s="99"/>
      <c r="Q4330" s="99"/>
    </row>
    <row r="4331" spans="16:17" x14ac:dyDescent="0.3">
      <c r="P4331" s="99"/>
      <c r="Q4331" s="99"/>
    </row>
    <row r="4332" spans="16:17" x14ac:dyDescent="0.3">
      <c r="P4332" s="99"/>
      <c r="Q4332" s="99"/>
    </row>
    <row r="4333" spans="16:17" x14ac:dyDescent="0.3">
      <c r="P4333" s="99"/>
      <c r="Q4333" s="99"/>
    </row>
    <row r="4334" spans="16:17" x14ac:dyDescent="0.3">
      <c r="P4334" s="99"/>
      <c r="Q4334" s="99"/>
    </row>
    <row r="4335" spans="16:17" x14ac:dyDescent="0.3">
      <c r="P4335" s="99"/>
      <c r="Q4335" s="99"/>
    </row>
    <row r="4336" spans="16:17" x14ac:dyDescent="0.3">
      <c r="P4336" s="99"/>
      <c r="Q4336" s="99"/>
    </row>
    <row r="4337" spans="16:17" x14ac:dyDescent="0.3">
      <c r="P4337" s="99"/>
      <c r="Q4337" s="99"/>
    </row>
    <row r="4338" spans="16:17" x14ac:dyDescent="0.3">
      <c r="P4338" s="99"/>
      <c r="Q4338" s="99"/>
    </row>
    <row r="4339" spans="16:17" x14ac:dyDescent="0.3">
      <c r="P4339" s="99"/>
      <c r="Q4339" s="99"/>
    </row>
    <row r="4340" spans="16:17" x14ac:dyDescent="0.3">
      <c r="P4340" s="99"/>
      <c r="Q4340" s="99"/>
    </row>
    <row r="4341" spans="16:17" x14ac:dyDescent="0.3">
      <c r="P4341" s="99"/>
      <c r="Q4341" s="99"/>
    </row>
    <row r="4342" spans="16:17" x14ac:dyDescent="0.3">
      <c r="P4342" s="99"/>
      <c r="Q4342" s="99"/>
    </row>
    <row r="4343" spans="16:17" x14ac:dyDescent="0.3">
      <c r="P4343" s="99"/>
      <c r="Q4343" s="99"/>
    </row>
    <row r="4344" spans="16:17" x14ac:dyDescent="0.3">
      <c r="P4344" s="99"/>
      <c r="Q4344" s="99"/>
    </row>
    <row r="4345" spans="16:17" x14ac:dyDescent="0.3">
      <c r="P4345" s="99"/>
      <c r="Q4345" s="99"/>
    </row>
    <row r="4346" spans="16:17" x14ac:dyDescent="0.3">
      <c r="P4346" s="99"/>
      <c r="Q4346" s="99"/>
    </row>
    <row r="4347" spans="16:17" x14ac:dyDescent="0.3">
      <c r="P4347" s="99"/>
      <c r="Q4347" s="99"/>
    </row>
    <row r="4348" spans="16:17" x14ac:dyDescent="0.3">
      <c r="P4348" s="99"/>
      <c r="Q4348" s="99"/>
    </row>
    <row r="4349" spans="16:17" x14ac:dyDescent="0.3">
      <c r="P4349" s="99"/>
      <c r="Q4349" s="99"/>
    </row>
    <row r="4350" spans="16:17" x14ac:dyDescent="0.3">
      <c r="P4350" s="99"/>
      <c r="Q4350" s="99"/>
    </row>
    <row r="4351" spans="16:17" x14ac:dyDescent="0.3">
      <c r="P4351" s="99"/>
      <c r="Q4351" s="99"/>
    </row>
    <row r="4352" spans="16:17" x14ac:dyDescent="0.3">
      <c r="P4352" s="99"/>
      <c r="Q4352" s="99"/>
    </row>
    <row r="4353" spans="16:17" x14ac:dyDescent="0.3">
      <c r="P4353" s="99"/>
      <c r="Q4353" s="99"/>
    </row>
    <row r="4354" spans="16:17" x14ac:dyDescent="0.3">
      <c r="P4354" s="99"/>
      <c r="Q4354" s="99"/>
    </row>
    <row r="4355" spans="16:17" x14ac:dyDescent="0.3">
      <c r="P4355" s="99"/>
      <c r="Q4355" s="99"/>
    </row>
    <row r="4356" spans="16:17" x14ac:dyDescent="0.3">
      <c r="P4356" s="99"/>
      <c r="Q4356" s="99"/>
    </row>
    <row r="4357" spans="16:17" x14ac:dyDescent="0.3">
      <c r="P4357" s="99"/>
      <c r="Q4357" s="99"/>
    </row>
    <row r="4358" spans="16:17" x14ac:dyDescent="0.3">
      <c r="P4358" s="99"/>
      <c r="Q4358" s="99"/>
    </row>
    <row r="4359" spans="16:17" x14ac:dyDescent="0.3">
      <c r="P4359" s="99"/>
      <c r="Q4359" s="99"/>
    </row>
    <row r="4360" spans="16:17" x14ac:dyDescent="0.3">
      <c r="P4360" s="99"/>
      <c r="Q4360" s="99"/>
    </row>
    <row r="4361" spans="16:17" x14ac:dyDescent="0.3">
      <c r="P4361" s="99"/>
      <c r="Q4361" s="99"/>
    </row>
    <row r="4362" spans="16:17" x14ac:dyDescent="0.3">
      <c r="P4362" s="99"/>
      <c r="Q4362" s="99"/>
    </row>
    <row r="4363" spans="16:17" x14ac:dyDescent="0.3">
      <c r="P4363" s="99"/>
      <c r="Q4363" s="99"/>
    </row>
    <row r="4364" spans="16:17" x14ac:dyDescent="0.3">
      <c r="P4364" s="99"/>
      <c r="Q4364" s="99"/>
    </row>
    <row r="4365" spans="16:17" x14ac:dyDescent="0.3">
      <c r="P4365" s="99"/>
      <c r="Q4365" s="99"/>
    </row>
    <row r="4366" spans="16:17" x14ac:dyDescent="0.3">
      <c r="P4366" s="99"/>
      <c r="Q4366" s="99"/>
    </row>
    <row r="4367" spans="16:17" x14ac:dyDescent="0.3">
      <c r="P4367" s="99"/>
      <c r="Q4367" s="99"/>
    </row>
    <row r="4368" spans="16:17" x14ac:dyDescent="0.3">
      <c r="P4368" s="99"/>
      <c r="Q4368" s="99"/>
    </row>
    <row r="4369" spans="16:17" x14ac:dyDescent="0.3">
      <c r="P4369" s="99"/>
      <c r="Q4369" s="99"/>
    </row>
    <row r="4370" spans="16:17" x14ac:dyDescent="0.3">
      <c r="P4370" s="99"/>
      <c r="Q4370" s="99"/>
    </row>
    <row r="4371" spans="16:17" x14ac:dyDescent="0.3">
      <c r="P4371" s="99"/>
      <c r="Q4371" s="99"/>
    </row>
    <row r="4372" spans="16:17" x14ac:dyDescent="0.3">
      <c r="P4372" s="99"/>
      <c r="Q4372" s="99"/>
    </row>
    <row r="4373" spans="16:17" x14ac:dyDescent="0.3">
      <c r="P4373" s="99"/>
      <c r="Q4373" s="99"/>
    </row>
    <row r="4374" spans="16:17" x14ac:dyDescent="0.3">
      <c r="P4374" s="99"/>
      <c r="Q4374" s="99"/>
    </row>
    <row r="4375" spans="16:17" x14ac:dyDescent="0.3">
      <c r="P4375" s="99"/>
      <c r="Q4375" s="99"/>
    </row>
    <row r="4376" spans="16:17" x14ac:dyDescent="0.3">
      <c r="P4376" s="99"/>
      <c r="Q4376" s="99"/>
    </row>
    <row r="4377" spans="16:17" x14ac:dyDescent="0.3">
      <c r="P4377" s="99"/>
      <c r="Q4377" s="99"/>
    </row>
    <row r="4378" spans="16:17" x14ac:dyDescent="0.3">
      <c r="P4378" s="99"/>
      <c r="Q4378" s="99"/>
    </row>
    <row r="4379" spans="16:17" x14ac:dyDescent="0.3">
      <c r="P4379" s="99"/>
      <c r="Q4379" s="99"/>
    </row>
    <row r="4380" spans="16:17" x14ac:dyDescent="0.3">
      <c r="P4380" s="99"/>
      <c r="Q4380" s="99"/>
    </row>
    <row r="4381" spans="16:17" x14ac:dyDescent="0.3">
      <c r="P4381" s="99"/>
      <c r="Q4381" s="99"/>
    </row>
    <row r="4382" spans="16:17" x14ac:dyDescent="0.3">
      <c r="P4382" s="99"/>
      <c r="Q4382" s="99"/>
    </row>
    <row r="4383" spans="16:17" x14ac:dyDescent="0.3">
      <c r="P4383" s="99"/>
      <c r="Q4383" s="99"/>
    </row>
    <row r="4384" spans="16:17" x14ac:dyDescent="0.3">
      <c r="P4384" s="99"/>
      <c r="Q4384" s="99"/>
    </row>
    <row r="4385" spans="16:17" x14ac:dyDescent="0.3">
      <c r="P4385" s="99"/>
      <c r="Q4385" s="99"/>
    </row>
    <row r="4386" spans="16:17" x14ac:dyDescent="0.3">
      <c r="P4386" s="99"/>
      <c r="Q4386" s="99"/>
    </row>
    <row r="4387" spans="16:17" x14ac:dyDescent="0.3">
      <c r="P4387" s="99"/>
      <c r="Q4387" s="99"/>
    </row>
    <row r="4388" spans="16:17" x14ac:dyDescent="0.3">
      <c r="P4388" s="99"/>
      <c r="Q4388" s="99"/>
    </row>
    <row r="4389" spans="16:17" x14ac:dyDescent="0.3">
      <c r="P4389" s="99"/>
      <c r="Q4389" s="99"/>
    </row>
    <row r="4390" spans="16:17" x14ac:dyDescent="0.3">
      <c r="P4390" s="99"/>
      <c r="Q4390" s="99"/>
    </row>
    <row r="4391" spans="16:17" x14ac:dyDescent="0.3">
      <c r="P4391" s="99"/>
      <c r="Q4391" s="99"/>
    </row>
    <row r="4392" spans="16:17" x14ac:dyDescent="0.3">
      <c r="P4392" s="99"/>
      <c r="Q4392" s="99"/>
    </row>
    <row r="4393" spans="16:17" x14ac:dyDescent="0.3">
      <c r="P4393" s="99"/>
      <c r="Q4393" s="99"/>
    </row>
    <row r="4394" spans="16:17" x14ac:dyDescent="0.3">
      <c r="P4394" s="99"/>
      <c r="Q4394" s="99"/>
    </row>
    <row r="4395" spans="16:17" x14ac:dyDescent="0.3">
      <c r="P4395" s="99"/>
      <c r="Q4395" s="99"/>
    </row>
    <row r="4396" spans="16:17" x14ac:dyDescent="0.3">
      <c r="P4396" s="99"/>
      <c r="Q4396" s="99"/>
    </row>
    <row r="4397" spans="16:17" x14ac:dyDescent="0.3">
      <c r="P4397" s="99"/>
      <c r="Q4397" s="99"/>
    </row>
    <row r="4398" spans="16:17" x14ac:dyDescent="0.3">
      <c r="P4398" s="99"/>
      <c r="Q4398" s="99"/>
    </row>
    <row r="4399" spans="16:17" x14ac:dyDescent="0.3">
      <c r="P4399" s="99"/>
      <c r="Q4399" s="99"/>
    </row>
    <row r="4400" spans="16:17" x14ac:dyDescent="0.3">
      <c r="P4400" s="99"/>
      <c r="Q4400" s="99"/>
    </row>
    <row r="4401" spans="16:17" x14ac:dyDescent="0.3">
      <c r="P4401" s="99"/>
      <c r="Q4401" s="99"/>
    </row>
    <row r="4402" spans="16:17" x14ac:dyDescent="0.3">
      <c r="P4402" s="99"/>
      <c r="Q4402" s="99"/>
    </row>
    <row r="4403" spans="16:17" x14ac:dyDescent="0.3">
      <c r="P4403" s="99"/>
      <c r="Q4403" s="99"/>
    </row>
    <row r="4404" spans="16:17" x14ac:dyDescent="0.3">
      <c r="P4404" s="99"/>
      <c r="Q4404" s="99"/>
    </row>
    <row r="4405" spans="16:17" x14ac:dyDescent="0.3">
      <c r="P4405" s="99"/>
      <c r="Q4405" s="99"/>
    </row>
    <row r="4406" spans="16:17" x14ac:dyDescent="0.3">
      <c r="P4406" s="99"/>
      <c r="Q4406" s="99"/>
    </row>
    <row r="4407" spans="16:17" x14ac:dyDescent="0.3">
      <c r="P4407" s="99"/>
      <c r="Q4407" s="99"/>
    </row>
    <row r="4408" spans="16:17" x14ac:dyDescent="0.3">
      <c r="P4408" s="99"/>
      <c r="Q4408" s="99"/>
    </row>
    <row r="4409" spans="16:17" x14ac:dyDescent="0.3">
      <c r="P4409" s="99"/>
      <c r="Q4409" s="99"/>
    </row>
    <row r="4410" spans="16:17" x14ac:dyDescent="0.3">
      <c r="P4410" s="99"/>
      <c r="Q4410" s="99"/>
    </row>
    <row r="4411" spans="16:17" x14ac:dyDescent="0.3">
      <c r="P4411" s="99"/>
      <c r="Q4411" s="99"/>
    </row>
    <row r="4412" spans="16:17" x14ac:dyDescent="0.3">
      <c r="P4412" s="99"/>
      <c r="Q4412" s="99"/>
    </row>
    <row r="4413" spans="16:17" x14ac:dyDescent="0.3">
      <c r="P4413" s="99"/>
      <c r="Q4413" s="99"/>
    </row>
    <row r="4414" spans="16:17" x14ac:dyDescent="0.3">
      <c r="P4414" s="99"/>
      <c r="Q4414" s="99"/>
    </row>
    <row r="4415" spans="16:17" x14ac:dyDescent="0.3">
      <c r="P4415" s="99"/>
      <c r="Q4415" s="99"/>
    </row>
    <row r="4416" spans="16:17" x14ac:dyDescent="0.3">
      <c r="P4416" s="99"/>
      <c r="Q4416" s="99"/>
    </row>
    <row r="4417" spans="16:17" x14ac:dyDescent="0.3">
      <c r="P4417" s="99"/>
      <c r="Q4417" s="99"/>
    </row>
    <row r="4418" spans="16:17" x14ac:dyDescent="0.3">
      <c r="P4418" s="99"/>
      <c r="Q4418" s="99"/>
    </row>
    <row r="4419" spans="16:17" x14ac:dyDescent="0.3">
      <c r="P4419" s="99"/>
      <c r="Q4419" s="99"/>
    </row>
    <row r="4420" spans="16:17" x14ac:dyDescent="0.3">
      <c r="P4420" s="99"/>
      <c r="Q4420" s="99"/>
    </row>
    <row r="4421" spans="16:17" x14ac:dyDescent="0.3">
      <c r="P4421" s="99"/>
      <c r="Q4421" s="99"/>
    </row>
    <row r="4422" spans="16:17" x14ac:dyDescent="0.3">
      <c r="P4422" s="99"/>
      <c r="Q4422" s="99"/>
    </row>
    <row r="4423" spans="16:17" x14ac:dyDescent="0.3">
      <c r="P4423" s="99"/>
      <c r="Q4423" s="99"/>
    </row>
    <row r="4424" spans="16:17" x14ac:dyDescent="0.3">
      <c r="P4424" s="99"/>
      <c r="Q4424" s="99"/>
    </row>
    <row r="4425" spans="16:17" x14ac:dyDescent="0.3">
      <c r="P4425" s="99"/>
      <c r="Q4425" s="99"/>
    </row>
    <row r="4426" spans="16:17" x14ac:dyDescent="0.3">
      <c r="P4426" s="99"/>
      <c r="Q4426" s="99"/>
    </row>
    <row r="4427" spans="16:17" x14ac:dyDescent="0.3">
      <c r="P4427" s="99"/>
      <c r="Q4427" s="99"/>
    </row>
    <row r="4428" spans="16:17" x14ac:dyDescent="0.3">
      <c r="P4428" s="99"/>
      <c r="Q4428" s="99"/>
    </row>
    <row r="4429" spans="16:17" x14ac:dyDescent="0.3">
      <c r="P4429" s="99"/>
      <c r="Q4429" s="99"/>
    </row>
    <row r="4430" spans="16:17" x14ac:dyDescent="0.3">
      <c r="P4430" s="99"/>
      <c r="Q4430" s="99"/>
    </row>
    <row r="4431" spans="16:17" x14ac:dyDescent="0.3">
      <c r="P4431" s="99"/>
      <c r="Q4431" s="99"/>
    </row>
    <row r="4432" spans="16:17" x14ac:dyDescent="0.3">
      <c r="P4432" s="99"/>
      <c r="Q4432" s="99"/>
    </row>
    <row r="4433" spans="16:17" x14ac:dyDescent="0.3">
      <c r="P4433" s="99"/>
      <c r="Q4433" s="99"/>
    </row>
    <row r="4434" spans="16:17" x14ac:dyDescent="0.3">
      <c r="P4434" s="99"/>
      <c r="Q4434" s="99"/>
    </row>
    <row r="4435" spans="16:17" x14ac:dyDescent="0.3">
      <c r="P4435" s="99"/>
      <c r="Q4435" s="99"/>
    </row>
    <row r="4436" spans="16:17" x14ac:dyDescent="0.3">
      <c r="P4436" s="99"/>
      <c r="Q4436" s="99"/>
    </row>
    <row r="4437" spans="16:17" x14ac:dyDescent="0.3">
      <c r="P4437" s="99"/>
      <c r="Q4437" s="99"/>
    </row>
    <row r="4438" spans="16:17" x14ac:dyDescent="0.3">
      <c r="P4438" s="99"/>
      <c r="Q4438" s="99"/>
    </row>
    <row r="4439" spans="16:17" x14ac:dyDescent="0.3">
      <c r="P4439" s="99"/>
      <c r="Q4439" s="99"/>
    </row>
    <row r="4440" spans="16:17" x14ac:dyDescent="0.3">
      <c r="P4440" s="99"/>
      <c r="Q4440" s="99"/>
    </row>
    <row r="4441" spans="16:17" x14ac:dyDescent="0.3">
      <c r="P4441" s="99"/>
      <c r="Q4441" s="99"/>
    </row>
    <row r="4442" spans="16:17" x14ac:dyDescent="0.3">
      <c r="P4442" s="99"/>
      <c r="Q4442" s="99"/>
    </row>
    <row r="4443" spans="16:17" x14ac:dyDescent="0.3">
      <c r="P4443" s="99"/>
      <c r="Q4443" s="99"/>
    </row>
    <row r="4444" spans="16:17" x14ac:dyDescent="0.3">
      <c r="P4444" s="99"/>
      <c r="Q4444" s="99"/>
    </row>
    <row r="4445" spans="16:17" x14ac:dyDescent="0.3">
      <c r="P4445" s="99"/>
      <c r="Q4445" s="99"/>
    </row>
    <row r="4446" spans="16:17" x14ac:dyDescent="0.3">
      <c r="P4446" s="99"/>
      <c r="Q4446" s="99"/>
    </row>
    <row r="4447" spans="16:17" x14ac:dyDescent="0.3">
      <c r="P4447" s="99"/>
      <c r="Q4447" s="99"/>
    </row>
    <row r="4448" spans="16:17" x14ac:dyDescent="0.3">
      <c r="P4448" s="99"/>
      <c r="Q4448" s="99"/>
    </row>
    <row r="4449" spans="16:17" x14ac:dyDescent="0.3">
      <c r="P4449" s="99"/>
      <c r="Q4449" s="99"/>
    </row>
    <row r="4450" spans="16:17" x14ac:dyDescent="0.3">
      <c r="P4450" s="99"/>
      <c r="Q4450" s="99"/>
    </row>
    <row r="4451" spans="16:17" x14ac:dyDescent="0.3">
      <c r="P4451" s="99"/>
      <c r="Q4451" s="99"/>
    </row>
    <row r="4452" spans="16:17" x14ac:dyDescent="0.3">
      <c r="P4452" s="99"/>
      <c r="Q4452" s="99"/>
    </row>
    <row r="4453" spans="16:17" x14ac:dyDescent="0.3">
      <c r="P4453" s="99"/>
      <c r="Q4453" s="99"/>
    </row>
    <row r="4454" spans="16:17" x14ac:dyDescent="0.3">
      <c r="P4454" s="99"/>
      <c r="Q4454" s="99"/>
    </row>
    <row r="4455" spans="16:17" x14ac:dyDescent="0.3">
      <c r="P4455" s="99"/>
      <c r="Q4455" s="99"/>
    </row>
    <row r="4456" spans="16:17" x14ac:dyDescent="0.3">
      <c r="P4456" s="99"/>
      <c r="Q4456" s="99"/>
    </row>
    <row r="4457" spans="16:17" x14ac:dyDescent="0.3">
      <c r="P4457" s="99"/>
      <c r="Q4457" s="99"/>
    </row>
    <row r="4458" spans="16:17" x14ac:dyDescent="0.3">
      <c r="P4458" s="99"/>
      <c r="Q4458" s="99"/>
    </row>
    <row r="4459" spans="16:17" x14ac:dyDescent="0.3">
      <c r="P4459" s="99"/>
      <c r="Q4459" s="99"/>
    </row>
    <row r="4460" spans="16:17" x14ac:dyDescent="0.3">
      <c r="P4460" s="99"/>
      <c r="Q4460" s="99"/>
    </row>
    <row r="4461" spans="16:17" x14ac:dyDescent="0.3">
      <c r="P4461" s="99"/>
      <c r="Q4461" s="99"/>
    </row>
    <row r="4462" spans="16:17" x14ac:dyDescent="0.3">
      <c r="P4462" s="99"/>
      <c r="Q4462" s="99"/>
    </row>
    <row r="4463" spans="16:17" x14ac:dyDescent="0.3">
      <c r="P4463" s="99"/>
      <c r="Q4463" s="99"/>
    </row>
    <row r="4464" spans="16:17" x14ac:dyDescent="0.3">
      <c r="P4464" s="99"/>
      <c r="Q4464" s="99"/>
    </row>
    <row r="4465" spans="16:17" x14ac:dyDescent="0.3">
      <c r="P4465" s="99"/>
      <c r="Q4465" s="99"/>
    </row>
    <row r="4466" spans="16:17" x14ac:dyDescent="0.3">
      <c r="P4466" s="99"/>
      <c r="Q4466" s="99"/>
    </row>
    <row r="4467" spans="16:17" x14ac:dyDescent="0.3">
      <c r="P4467" s="99"/>
      <c r="Q4467" s="99"/>
    </row>
    <row r="4468" spans="16:17" x14ac:dyDescent="0.3">
      <c r="P4468" s="99"/>
      <c r="Q4468" s="99"/>
    </row>
    <row r="4469" spans="16:17" x14ac:dyDescent="0.3">
      <c r="P4469" s="99"/>
      <c r="Q4469" s="99"/>
    </row>
    <row r="4470" spans="16:17" x14ac:dyDescent="0.3">
      <c r="P4470" s="99"/>
      <c r="Q4470" s="99"/>
    </row>
    <row r="4471" spans="16:17" x14ac:dyDescent="0.3">
      <c r="P4471" s="99"/>
      <c r="Q4471" s="99"/>
    </row>
    <row r="4472" spans="16:17" x14ac:dyDescent="0.3">
      <c r="P4472" s="99"/>
      <c r="Q4472" s="99"/>
    </row>
    <row r="4473" spans="16:17" x14ac:dyDescent="0.3">
      <c r="P4473" s="99"/>
      <c r="Q4473" s="99"/>
    </row>
    <row r="4474" spans="16:17" x14ac:dyDescent="0.3">
      <c r="P4474" s="99"/>
      <c r="Q4474" s="99"/>
    </row>
    <row r="4475" spans="16:17" x14ac:dyDescent="0.3">
      <c r="P4475" s="99"/>
      <c r="Q4475" s="99"/>
    </row>
    <row r="4476" spans="16:17" x14ac:dyDescent="0.3">
      <c r="P4476" s="99"/>
      <c r="Q4476" s="99"/>
    </row>
    <row r="4477" spans="16:17" x14ac:dyDescent="0.3">
      <c r="P4477" s="99"/>
      <c r="Q4477" s="99"/>
    </row>
    <row r="4478" spans="16:17" x14ac:dyDescent="0.3">
      <c r="P4478" s="99"/>
      <c r="Q4478" s="99"/>
    </row>
    <row r="4479" spans="16:17" x14ac:dyDescent="0.3">
      <c r="P4479" s="99"/>
      <c r="Q4479" s="99"/>
    </row>
    <row r="4480" spans="16:17" x14ac:dyDescent="0.3">
      <c r="P4480" s="99"/>
      <c r="Q4480" s="99"/>
    </row>
    <row r="4481" spans="16:17" x14ac:dyDescent="0.3">
      <c r="P4481" s="99"/>
      <c r="Q4481" s="99"/>
    </row>
    <row r="4482" spans="16:17" x14ac:dyDescent="0.3">
      <c r="P4482" s="99"/>
      <c r="Q4482" s="99"/>
    </row>
    <row r="4483" spans="16:17" x14ac:dyDescent="0.3">
      <c r="P4483" s="99"/>
      <c r="Q4483" s="99"/>
    </row>
    <row r="4484" spans="16:17" x14ac:dyDescent="0.3">
      <c r="P4484" s="99"/>
      <c r="Q4484" s="99"/>
    </row>
    <row r="4485" spans="16:17" x14ac:dyDescent="0.3">
      <c r="P4485" s="99"/>
      <c r="Q4485" s="99"/>
    </row>
    <row r="4486" spans="16:17" x14ac:dyDescent="0.3">
      <c r="P4486" s="99"/>
      <c r="Q4486" s="99"/>
    </row>
    <row r="4487" spans="16:17" x14ac:dyDescent="0.3">
      <c r="P4487" s="99"/>
      <c r="Q4487" s="99"/>
    </row>
    <row r="4488" spans="16:17" x14ac:dyDescent="0.3">
      <c r="P4488" s="99"/>
      <c r="Q4488" s="99"/>
    </row>
    <row r="4489" spans="16:17" x14ac:dyDescent="0.3">
      <c r="P4489" s="99"/>
      <c r="Q4489" s="99"/>
    </row>
    <row r="4490" spans="16:17" x14ac:dyDescent="0.3">
      <c r="P4490" s="99"/>
      <c r="Q4490" s="99"/>
    </row>
    <row r="4491" spans="16:17" x14ac:dyDescent="0.3">
      <c r="P4491" s="99"/>
      <c r="Q4491" s="99"/>
    </row>
    <row r="4492" spans="16:17" x14ac:dyDescent="0.3">
      <c r="P4492" s="99"/>
      <c r="Q4492" s="99"/>
    </row>
    <row r="4493" spans="16:17" x14ac:dyDescent="0.3">
      <c r="P4493" s="99"/>
      <c r="Q4493" s="99"/>
    </row>
    <row r="4494" spans="16:17" x14ac:dyDescent="0.3">
      <c r="P4494" s="99"/>
      <c r="Q4494" s="99"/>
    </row>
    <row r="4495" spans="16:17" x14ac:dyDescent="0.3">
      <c r="P4495" s="99"/>
      <c r="Q4495" s="99"/>
    </row>
    <row r="4496" spans="16:17" x14ac:dyDescent="0.3">
      <c r="P4496" s="99"/>
      <c r="Q4496" s="99"/>
    </row>
    <row r="4497" spans="16:17" x14ac:dyDescent="0.3">
      <c r="P4497" s="99"/>
      <c r="Q4497" s="99"/>
    </row>
    <row r="4498" spans="16:17" x14ac:dyDescent="0.3">
      <c r="P4498" s="99"/>
      <c r="Q4498" s="99"/>
    </row>
    <row r="4499" spans="16:17" x14ac:dyDescent="0.3">
      <c r="P4499" s="99"/>
      <c r="Q4499" s="99"/>
    </row>
    <row r="4500" spans="16:17" x14ac:dyDescent="0.3">
      <c r="P4500" s="99"/>
      <c r="Q4500" s="99"/>
    </row>
    <row r="4501" spans="16:17" x14ac:dyDescent="0.3">
      <c r="P4501" s="99"/>
      <c r="Q4501" s="99"/>
    </row>
    <row r="4502" spans="16:17" x14ac:dyDescent="0.3">
      <c r="P4502" s="99"/>
      <c r="Q4502" s="99"/>
    </row>
    <row r="4503" spans="16:17" x14ac:dyDescent="0.3">
      <c r="P4503" s="99"/>
      <c r="Q4503" s="99"/>
    </row>
    <row r="4504" spans="16:17" x14ac:dyDescent="0.3">
      <c r="P4504" s="99"/>
      <c r="Q4504" s="99"/>
    </row>
    <row r="4505" spans="16:17" x14ac:dyDescent="0.3">
      <c r="P4505" s="99"/>
      <c r="Q4505" s="99"/>
    </row>
    <row r="4506" spans="16:17" x14ac:dyDescent="0.3">
      <c r="P4506" s="99"/>
      <c r="Q4506" s="99"/>
    </row>
    <row r="4507" spans="16:17" x14ac:dyDescent="0.3">
      <c r="P4507" s="99"/>
      <c r="Q4507" s="99"/>
    </row>
    <row r="4508" spans="16:17" x14ac:dyDescent="0.3">
      <c r="P4508" s="99"/>
      <c r="Q4508" s="99"/>
    </row>
    <row r="4509" spans="16:17" x14ac:dyDescent="0.3">
      <c r="P4509" s="99"/>
      <c r="Q4509" s="99"/>
    </row>
    <row r="4510" spans="16:17" x14ac:dyDescent="0.3">
      <c r="P4510" s="99"/>
      <c r="Q4510" s="99"/>
    </row>
    <row r="4511" spans="16:17" x14ac:dyDescent="0.3">
      <c r="P4511" s="99"/>
      <c r="Q4511" s="99"/>
    </row>
    <row r="4512" spans="16:17" x14ac:dyDescent="0.3">
      <c r="P4512" s="99"/>
      <c r="Q4512" s="99"/>
    </row>
    <row r="4513" spans="16:17" x14ac:dyDescent="0.3">
      <c r="P4513" s="99"/>
      <c r="Q4513" s="99"/>
    </row>
    <row r="4514" spans="16:17" x14ac:dyDescent="0.3">
      <c r="P4514" s="99"/>
      <c r="Q4514" s="99"/>
    </row>
    <row r="4515" spans="16:17" x14ac:dyDescent="0.3">
      <c r="P4515" s="99"/>
      <c r="Q4515" s="99"/>
    </row>
    <row r="4516" spans="16:17" x14ac:dyDescent="0.3">
      <c r="P4516" s="99"/>
      <c r="Q4516" s="99"/>
    </row>
    <row r="4517" spans="16:17" x14ac:dyDescent="0.3">
      <c r="P4517" s="99"/>
      <c r="Q4517" s="99"/>
    </row>
    <row r="4518" spans="16:17" x14ac:dyDescent="0.3">
      <c r="P4518" s="99"/>
      <c r="Q4518" s="99"/>
    </row>
    <row r="4519" spans="16:17" x14ac:dyDescent="0.3">
      <c r="P4519" s="99"/>
      <c r="Q4519" s="99"/>
    </row>
    <row r="4520" spans="16:17" x14ac:dyDescent="0.3">
      <c r="P4520" s="99"/>
      <c r="Q4520" s="99"/>
    </row>
    <row r="4521" spans="16:17" x14ac:dyDescent="0.3">
      <c r="P4521" s="99"/>
      <c r="Q4521" s="99"/>
    </row>
    <row r="4522" spans="16:17" x14ac:dyDescent="0.3">
      <c r="P4522" s="99"/>
      <c r="Q4522" s="99"/>
    </row>
    <row r="4523" spans="16:17" x14ac:dyDescent="0.3">
      <c r="P4523" s="99"/>
      <c r="Q4523" s="99"/>
    </row>
    <row r="4524" spans="16:17" x14ac:dyDescent="0.3">
      <c r="P4524" s="99"/>
      <c r="Q4524" s="99"/>
    </row>
    <row r="4525" spans="16:17" x14ac:dyDescent="0.3">
      <c r="P4525" s="99"/>
      <c r="Q4525" s="99"/>
    </row>
    <row r="4526" spans="16:17" x14ac:dyDescent="0.3">
      <c r="P4526" s="99"/>
      <c r="Q4526" s="99"/>
    </row>
    <row r="4527" spans="16:17" x14ac:dyDescent="0.3">
      <c r="P4527" s="99"/>
      <c r="Q4527" s="99"/>
    </row>
    <row r="4528" spans="16:17" x14ac:dyDescent="0.3">
      <c r="P4528" s="99"/>
      <c r="Q4528" s="99"/>
    </row>
    <row r="4529" spans="16:17" x14ac:dyDescent="0.3">
      <c r="P4529" s="99"/>
      <c r="Q4529" s="99"/>
    </row>
    <row r="4530" spans="16:17" x14ac:dyDescent="0.3">
      <c r="P4530" s="99"/>
      <c r="Q4530" s="99"/>
    </row>
    <row r="4531" spans="16:17" x14ac:dyDescent="0.3">
      <c r="P4531" s="99"/>
      <c r="Q4531" s="99"/>
    </row>
    <row r="4532" spans="16:17" x14ac:dyDescent="0.3">
      <c r="P4532" s="99"/>
      <c r="Q4532" s="99"/>
    </row>
    <row r="4533" spans="16:17" x14ac:dyDescent="0.3">
      <c r="P4533" s="99"/>
      <c r="Q4533" s="99"/>
    </row>
    <row r="4534" spans="16:17" x14ac:dyDescent="0.3">
      <c r="P4534" s="99"/>
      <c r="Q4534" s="99"/>
    </row>
    <row r="4535" spans="16:17" x14ac:dyDescent="0.3">
      <c r="P4535" s="99"/>
      <c r="Q4535" s="99"/>
    </row>
    <row r="4536" spans="16:17" x14ac:dyDescent="0.3">
      <c r="P4536" s="99"/>
      <c r="Q4536" s="99"/>
    </row>
    <row r="4537" spans="16:17" x14ac:dyDescent="0.3">
      <c r="P4537" s="99"/>
      <c r="Q4537" s="99"/>
    </row>
    <row r="4538" spans="16:17" x14ac:dyDescent="0.3">
      <c r="P4538" s="99"/>
      <c r="Q4538" s="99"/>
    </row>
    <row r="4539" spans="16:17" x14ac:dyDescent="0.3">
      <c r="P4539" s="99"/>
      <c r="Q4539" s="99"/>
    </row>
    <row r="4540" spans="16:17" x14ac:dyDescent="0.3">
      <c r="P4540" s="99"/>
      <c r="Q4540" s="99"/>
    </row>
    <row r="4541" spans="16:17" x14ac:dyDescent="0.3">
      <c r="P4541" s="99"/>
      <c r="Q4541" s="99"/>
    </row>
    <row r="4542" spans="16:17" x14ac:dyDescent="0.3">
      <c r="P4542" s="99"/>
      <c r="Q4542" s="99"/>
    </row>
    <row r="4543" spans="16:17" x14ac:dyDescent="0.3">
      <c r="P4543" s="99"/>
      <c r="Q4543" s="99"/>
    </row>
    <row r="4544" spans="16:17" x14ac:dyDescent="0.3">
      <c r="P4544" s="99"/>
      <c r="Q4544" s="99"/>
    </row>
    <row r="4545" spans="16:17" x14ac:dyDescent="0.3">
      <c r="P4545" s="99"/>
      <c r="Q4545" s="99"/>
    </row>
    <row r="4546" spans="16:17" x14ac:dyDescent="0.3">
      <c r="P4546" s="99"/>
      <c r="Q4546" s="99"/>
    </row>
    <row r="4547" spans="16:17" x14ac:dyDescent="0.3">
      <c r="P4547" s="99"/>
      <c r="Q4547" s="99"/>
    </row>
    <row r="4548" spans="16:17" x14ac:dyDescent="0.3">
      <c r="P4548" s="99"/>
      <c r="Q4548" s="99"/>
    </row>
    <row r="4549" spans="16:17" x14ac:dyDescent="0.3">
      <c r="P4549" s="99"/>
      <c r="Q4549" s="99"/>
    </row>
    <row r="4550" spans="16:17" x14ac:dyDescent="0.3">
      <c r="P4550" s="99"/>
      <c r="Q4550" s="99"/>
    </row>
    <row r="4551" spans="16:17" x14ac:dyDescent="0.3">
      <c r="P4551" s="99"/>
      <c r="Q4551" s="99"/>
    </row>
    <row r="4552" spans="16:17" x14ac:dyDescent="0.3">
      <c r="P4552" s="99"/>
      <c r="Q4552" s="99"/>
    </row>
    <row r="4553" spans="16:17" x14ac:dyDescent="0.3">
      <c r="P4553" s="99"/>
      <c r="Q4553" s="99"/>
    </row>
    <row r="4554" spans="16:17" x14ac:dyDescent="0.3">
      <c r="P4554" s="99"/>
      <c r="Q4554" s="99"/>
    </row>
    <row r="4555" spans="16:17" x14ac:dyDescent="0.3">
      <c r="P4555" s="99"/>
      <c r="Q4555" s="99"/>
    </row>
    <row r="4556" spans="16:17" x14ac:dyDescent="0.3">
      <c r="P4556" s="99"/>
      <c r="Q4556" s="99"/>
    </row>
    <row r="4557" spans="16:17" x14ac:dyDescent="0.3">
      <c r="P4557" s="99"/>
      <c r="Q4557" s="99"/>
    </row>
    <row r="4558" spans="16:17" x14ac:dyDescent="0.3">
      <c r="P4558" s="99"/>
      <c r="Q4558" s="99"/>
    </row>
    <row r="4559" spans="16:17" x14ac:dyDescent="0.3">
      <c r="P4559" s="99"/>
      <c r="Q4559" s="99"/>
    </row>
    <row r="4560" spans="16:17" x14ac:dyDescent="0.3">
      <c r="P4560" s="99"/>
      <c r="Q4560" s="99"/>
    </row>
    <row r="4561" spans="16:17" x14ac:dyDescent="0.3">
      <c r="P4561" s="99"/>
      <c r="Q4561" s="99"/>
    </row>
    <row r="4562" spans="16:17" x14ac:dyDescent="0.3">
      <c r="P4562" s="99"/>
      <c r="Q4562" s="99"/>
    </row>
    <row r="4563" spans="16:17" x14ac:dyDescent="0.3">
      <c r="P4563" s="99"/>
      <c r="Q4563" s="99"/>
    </row>
    <row r="4564" spans="16:17" x14ac:dyDescent="0.3">
      <c r="P4564" s="99"/>
      <c r="Q4564" s="99"/>
    </row>
    <row r="4565" spans="16:17" x14ac:dyDescent="0.3">
      <c r="P4565" s="99"/>
      <c r="Q4565" s="99"/>
    </row>
    <row r="4566" spans="16:17" x14ac:dyDescent="0.3">
      <c r="P4566" s="99"/>
      <c r="Q4566" s="99"/>
    </row>
    <row r="4567" spans="16:17" x14ac:dyDescent="0.3">
      <c r="P4567" s="99"/>
      <c r="Q4567" s="99"/>
    </row>
    <row r="4568" spans="16:17" x14ac:dyDescent="0.3">
      <c r="P4568" s="99"/>
      <c r="Q4568" s="99"/>
    </row>
    <row r="4569" spans="16:17" x14ac:dyDescent="0.3">
      <c r="P4569" s="99"/>
      <c r="Q4569" s="99"/>
    </row>
    <row r="4570" spans="16:17" x14ac:dyDescent="0.3">
      <c r="P4570" s="99"/>
      <c r="Q4570" s="99"/>
    </row>
    <row r="4571" spans="16:17" x14ac:dyDescent="0.3">
      <c r="P4571" s="99"/>
      <c r="Q4571" s="99"/>
    </row>
    <row r="4572" spans="16:17" x14ac:dyDescent="0.3">
      <c r="P4572" s="99"/>
      <c r="Q4572" s="99"/>
    </row>
    <row r="4573" spans="16:17" x14ac:dyDescent="0.3">
      <c r="P4573" s="99"/>
      <c r="Q4573" s="99"/>
    </row>
    <row r="4574" spans="16:17" x14ac:dyDescent="0.3">
      <c r="P4574" s="99"/>
      <c r="Q4574" s="99"/>
    </row>
    <row r="4575" spans="16:17" x14ac:dyDescent="0.3">
      <c r="P4575" s="99"/>
      <c r="Q4575" s="99"/>
    </row>
    <row r="4576" spans="16:17" x14ac:dyDescent="0.3">
      <c r="P4576" s="99"/>
      <c r="Q4576" s="99"/>
    </row>
    <row r="4577" spans="16:17" x14ac:dyDescent="0.3">
      <c r="P4577" s="99"/>
      <c r="Q4577" s="99"/>
    </row>
    <row r="4578" spans="16:17" x14ac:dyDescent="0.3">
      <c r="P4578" s="99"/>
      <c r="Q4578" s="99"/>
    </row>
    <row r="4579" spans="16:17" x14ac:dyDescent="0.3">
      <c r="P4579" s="99"/>
      <c r="Q4579" s="99"/>
    </row>
    <row r="4580" spans="16:17" x14ac:dyDescent="0.3">
      <c r="P4580" s="99"/>
      <c r="Q4580" s="99"/>
    </row>
    <row r="4581" spans="16:17" x14ac:dyDescent="0.3">
      <c r="P4581" s="99"/>
      <c r="Q4581" s="99"/>
    </row>
    <row r="4582" spans="16:17" x14ac:dyDescent="0.3">
      <c r="P4582" s="99"/>
      <c r="Q4582" s="99"/>
    </row>
    <row r="4583" spans="16:17" x14ac:dyDescent="0.3">
      <c r="P4583" s="99"/>
      <c r="Q4583" s="99"/>
    </row>
    <row r="4584" spans="16:17" x14ac:dyDescent="0.3">
      <c r="P4584" s="99"/>
      <c r="Q4584" s="99"/>
    </row>
    <row r="4585" spans="16:17" x14ac:dyDescent="0.3">
      <c r="P4585" s="99"/>
      <c r="Q4585" s="99"/>
    </row>
    <row r="4586" spans="16:17" x14ac:dyDescent="0.3">
      <c r="P4586" s="99"/>
      <c r="Q4586" s="99"/>
    </row>
    <row r="4587" spans="16:17" x14ac:dyDescent="0.3">
      <c r="P4587" s="99"/>
      <c r="Q4587" s="99"/>
    </row>
    <row r="4588" spans="16:17" x14ac:dyDescent="0.3">
      <c r="P4588" s="99"/>
      <c r="Q4588" s="99"/>
    </row>
    <row r="4589" spans="16:17" x14ac:dyDescent="0.3">
      <c r="P4589" s="99"/>
      <c r="Q4589" s="99"/>
    </row>
    <row r="4590" spans="16:17" x14ac:dyDescent="0.3">
      <c r="P4590" s="99"/>
      <c r="Q4590" s="99"/>
    </row>
    <row r="4591" spans="16:17" x14ac:dyDescent="0.3">
      <c r="P4591" s="99"/>
      <c r="Q4591" s="99"/>
    </row>
    <row r="4592" spans="16:17" x14ac:dyDescent="0.3">
      <c r="P4592" s="99"/>
      <c r="Q4592" s="99"/>
    </row>
    <row r="4593" spans="16:17" x14ac:dyDescent="0.3">
      <c r="P4593" s="99"/>
      <c r="Q4593" s="99"/>
    </row>
    <row r="4594" spans="16:17" x14ac:dyDescent="0.3">
      <c r="P4594" s="99"/>
      <c r="Q4594" s="99"/>
    </row>
    <row r="4595" spans="16:17" x14ac:dyDescent="0.3">
      <c r="P4595" s="99"/>
      <c r="Q4595" s="99"/>
    </row>
    <row r="4596" spans="16:17" x14ac:dyDescent="0.3">
      <c r="P4596" s="99"/>
      <c r="Q4596" s="99"/>
    </row>
    <row r="4597" spans="16:17" x14ac:dyDescent="0.3">
      <c r="P4597" s="99"/>
      <c r="Q4597" s="99"/>
    </row>
    <row r="4598" spans="16:17" x14ac:dyDescent="0.3">
      <c r="P4598" s="99"/>
      <c r="Q4598" s="99"/>
    </row>
    <row r="4599" spans="16:17" x14ac:dyDescent="0.3">
      <c r="P4599" s="99"/>
      <c r="Q4599" s="99"/>
    </row>
    <row r="4600" spans="16:17" x14ac:dyDescent="0.3">
      <c r="P4600" s="99"/>
      <c r="Q4600" s="99"/>
    </row>
    <row r="4601" spans="16:17" x14ac:dyDescent="0.3">
      <c r="P4601" s="99"/>
      <c r="Q4601" s="99"/>
    </row>
    <row r="4602" spans="16:17" x14ac:dyDescent="0.3">
      <c r="P4602" s="99"/>
      <c r="Q4602" s="99"/>
    </row>
    <row r="4603" spans="16:17" x14ac:dyDescent="0.3">
      <c r="P4603" s="99"/>
      <c r="Q4603" s="99"/>
    </row>
    <row r="4604" spans="16:17" x14ac:dyDescent="0.3">
      <c r="P4604" s="99"/>
      <c r="Q4604" s="99"/>
    </row>
    <row r="4605" spans="16:17" x14ac:dyDescent="0.3">
      <c r="P4605" s="99"/>
      <c r="Q4605" s="99"/>
    </row>
    <row r="4606" spans="16:17" x14ac:dyDescent="0.3">
      <c r="P4606" s="99"/>
      <c r="Q4606" s="99"/>
    </row>
    <row r="4607" spans="16:17" x14ac:dyDescent="0.3">
      <c r="P4607" s="99"/>
      <c r="Q4607" s="99"/>
    </row>
    <row r="4608" spans="16:17" x14ac:dyDescent="0.3">
      <c r="P4608" s="99"/>
      <c r="Q4608" s="99"/>
    </row>
    <row r="4609" spans="16:17" x14ac:dyDescent="0.3">
      <c r="P4609" s="99"/>
      <c r="Q4609" s="99"/>
    </row>
    <row r="4610" spans="16:17" x14ac:dyDescent="0.3">
      <c r="P4610" s="99"/>
      <c r="Q4610" s="99"/>
    </row>
    <row r="4611" spans="16:17" x14ac:dyDescent="0.3">
      <c r="P4611" s="99"/>
      <c r="Q4611" s="99"/>
    </row>
    <row r="4612" spans="16:17" x14ac:dyDescent="0.3">
      <c r="P4612" s="99"/>
      <c r="Q4612" s="99"/>
    </row>
    <row r="4613" spans="16:17" x14ac:dyDescent="0.3">
      <c r="P4613" s="99"/>
      <c r="Q4613" s="99"/>
    </row>
    <row r="4614" spans="16:17" x14ac:dyDescent="0.3">
      <c r="P4614" s="99"/>
      <c r="Q4614" s="99"/>
    </row>
    <row r="4615" spans="16:17" x14ac:dyDescent="0.3">
      <c r="P4615" s="99"/>
      <c r="Q4615" s="99"/>
    </row>
    <row r="4616" spans="16:17" x14ac:dyDescent="0.3">
      <c r="P4616" s="99"/>
      <c r="Q4616" s="99"/>
    </row>
    <row r="4617" spans="16:17" x14ac:dyDescent="0.3">
      <c r="P4617" s="99"/>
      <c r="Q4617" s="99"/>
    </row>
    <row r="4618" spans="16:17" x14ac:dyDescent="0.3">
      <c r="P4618" s="99"/>
      <c r="Q4618" s="99"/>
    </row>
    <row r="4619" spans="16:17" x14ac:dyDescent="0.3">
      <c r="P4619" s="99"/>
      <c r="Q4619" s="99"/>
    </row>
    <row r="4620" spans="16:17" x14ac:dyDescent="0.3">
      <c r="P4620" s="99"/>
      <c r="Q4620" s="99"/>
    </row>
    <row r="4621" spans="16:17" x14ac:dyDescent="0.3">
      <c r="P4621" s="99"/>
      <c r="Q4621" s="99"/>
    </row>
    <row r="4622" spans="16:17" x14ac:dyDescent="0.3">
      <c r="P4622" s="99"/>
      <c r="Q4622" s="99"/>
    </row>
    <row r="4623" spans="16:17" x14ac:dyDescent="0.3">
      <c r="P4623" s="99"/>
      <c r="Q4623" s="99"/>
    </row>
    <row r="4624" spans="16:17" x14ac:dyDescent="0.3">
      <c r="P4624" s="99"/>
      <c r="Q4624" s="99"/>
    </row>
    <row r="4625" spans="16:17" x14ac:dyDescent="0.3">
      <c r="P4625" s="99"/>
      <c r="Q4625" s="99"/>
    </row>
    <row r="4626" spans="16:17" x14ac:dyDescent="0.3">
      <c r="P4626" s="99"/>
      <c r="Q4626" s="99"/>
    </row>
    <row r="4627" spans="16:17" x14ac:dyDescent="0.3">
      <c r="P4627" s="99"/>
      <c r="Q4627" s="99"/>
    </row>
    <row r="4628" spans="16:17" x14ac:dyDescent="0.3">
      <c r="P4628" s="99"/>
      <c r="Q4628" s="99"/>
    </row>
    <row r="4629" spans="16:17" x14ac:dyDescent="0.3">
      <c r="P4629" s="99"/>
      <c r="Q4629" s="99"/>
    </row>
    <row r="4630" spans="16:17" x14ac:dyDescent="0.3">
      <c r="P4630" s="99"/>
      <c r="Q4630" s="99"/>
    </row>
    <row r="4631" spans="16:17" x14ac:dyDescent="0.3">
      <c r="P4631" s="99"/>
      <c r="Q4631" s="99"/>
    </row>
    <row r="4632" spans="16:17" x14ac:dyDescent="0.3">
      <c r="P4632" s="99"/>
      <c r="Q4632" s="99"/>
    </row>
    <row r="4633" spans="16:17" x14ac:dyDescent="0.3">
      <c r="P4633" s="99"/>
      <c r="Q4633" s="99"/>
    </row>
    <row r="4634" spans="16:17" x14ac:dyDescent="0.3">
      <c r="P4634" s="99"/>
      <c r="Q4634" s="99"/>
    </row>
    <row r="4635" spans="16:17" x14ac:dyDescent="0.3">
      <c r="P4635" s="99"/>
      <c r="Q4635" s="99"/>
    </row>
    <row r="4636" spans="16:17" x14ac:dyDescent="0.3">
      <c r="P4636" s="99"/>
      <c r="Q4636" s="99"/>
    </row>
    <row r="4637" spans="16:17" x14ac:dyDescent="0.3">
      <c r="P4637" s="99"/>
      <c r="Q4637" s="99"/>
    </row>
    <row r="4638" spans="16:17" x14ac:dyDescent="0.3">
      <c r="P4638" s="99"/>
      <c r="Q4638" s="99"/>
    </row>
    <row r="4639" spans="16:17" x14ac:dyDescent="0.3">
      <c r="P4639" s="99"/>
      <c r="Q4639" s="99"/>
    </row>
    <row r="4640" spans="16:17" x14ac:dyDescent="0.3">
      <c r="P4640" s="99"/>
      <c r="Q4640" s="99"/>
    </row>
    <row r="4641" spans="16:17" x14ac:dyDescent="0.3">
      <c r="P4641" s="99"/>
      <c r="Q4641" s="99"/>
    </row>
    <row r="4642" spans="16:17" x14ac:dyDescent="0.3">
      <c r="P4642" s="99"/>
      <c r="Q4642" s="99"/>
    </row>
    <row r="4643" spans="16:17" x14ac:dyDescent="0.3">
      <c r="P4643" s="99"/>
      <c r="Q4643" s="99"/>
    </row>
    <row r="4644" spans="16:17" x14ac:dyDescent="0.3">
      <c r="P4644" s="99"/>
      <c r="Q4644" s="99"/>
    </row>
    <row r="4645" spans="16:17" x14ac:dyDescent="0.3">
      <c r="P4645" s="99"/>
      <c r="Q4645" s="99"/>
    </row>
    <row r="4646" spans="16:17" x14ac:dyDescent="0.3">
      <c r="P4646" s="99"/>
      <c r="Q4646" s="99"/>
    </row>
    <row r="4647" spans="16:17" x14ac:dyDescent="0.3">
      <c r="P4647" s="99"/>
      <c r="Q4647" s="99"/>
    </row>
    <row r="4648" spans="16:17" x14ac:dyDescent="0.3">
      <c r="P4648" s="99"/>
      <c r="Q4648" s="99"/>
    </row>
    <row r="4649" spans="16:17" x14ac:dyDescent="0.3">
      <c r="P4649" s="99"/>
      <c r="Q4649" s="99"/>
    </row>
    <row r="4650" spans="16:17" x14ac:dyDescent="0.3">
      <c r="P4650" s="99"/>
      <c r="Q4650" s="99"/>
    </row>
    <row r="4651" spans="16:17" x14ac:dyDescent="0.3">
      <c r="P4651" s="99"/>
      <c r="Q4651" s="99"/>
    </row>
    <row r="4652" spans="16:17" x14ac:dyDescent="0.3">
      <c r="P4652" s="99"/>
      <c r="Q4652" s="99"/>
    </row>
    <row r="4653" spans="16:17" x14ac:dyDescent="0.3">
      <c r="P4653" s="99"/>
      <c r="Q4653" s="99"/>
    </row>
    <row r="4654" spans="16:17" x14ac:dyDescent="0.3">
      <c r="P4654" s="99"/>
      <c r="Q4654" s="99"/>
    </row>
    <row r="4655" spans="16:17" x14ac:dyDescent="0.3">
      <c r="P4655" s="99"/>
      <c r="Q4655" s="99"/>
    </row>
    <row r="4656" spans="16:17" x14ac:dyDescent="0.3">
      <c r="P4656" s="99"/>
      <c r="Q4656" s="99"/>
    </row>
    <row r="4657" spans="16:17" x14ac:dyDescent="0.3">
      <c r="P4657" s="99"/>
      <c r="Q4657" s="99"/>
    </row>
    <row r="4658" spans="16:17" x14ac:dyDescent="0.3">
      <c r="P4658" s="99"/>
      <c r="Q4658" s="99"/>
    </row>
    <row r="4659" spans="16:17" x14ac:dyDescent="0.3">
      <c r="P4659" s="99"/>
      <c r="Q4659" s="99"/>
    </row>
    <row r="4660" spans="16:17" x14ac:dyDescent="0.3">
      <c r="P4660" s="99"/>
      <c r="Q4660" s="99"/>
    </row>
    <row r="4661" spans="16:17" x14ac:dyDescent="0.3">
      <c r="P4661" s="99"/>
      <c r="Q4661" s="99"/>
    </row>
    <row r="4662" spans="16:17" x14ac:dyDescent="0.3">
      <c r="P4662" s="99"/>
      <c r="Q4662" s="99"/>
    </row>
    <row r="4663" spans="16:17" x14ac:dyDescent="0.3">
      <c r="P4663" s="99"/>
      <c r="Q4663" s="99"/>
    </row>
    <row r="4664" spans="16:17" x14ac:dyDescent="0.3">
      <c r="P4664" s="99"/>
      <c r="Q4664" s="99"/>
    </row>
    <row r="4665" spans="16:17" x14ac:dyDescent="0.3">
      <c r="P4665" s="99"/>
      <c r="Q4665" s="99"/>
    </row>
    <row r="4666" spans="16:17" x14ac:dyDescent="0.3">
      <c r="P4666" s="99"/>
      <c r="Q4666" s="99"/>
    </row>
    <row r="4667" spans="16:17" x14ac:dyDescent="0.3">
      <c r="P4667" s="99"/>
      <c r="Q4667" s="99"/>
    </row>
    <row r="4668" spans="16:17" x14ac:dyDescent="0.3">
      <c r="P4668" s="99"/>
      <c r="Q4668" s="99"/>
    </row>
    <row r="4669" spans="16:17" x14ac:dyDescent="0.3">
      <c r="P4669" s="99"/>
      <c r="Q4669" s="99"/>
    </row>
    <row r="4670" spans="16:17" x14ac:dyDescent="0.3">
      <c r="P4670" s="99"/>
      <c r="Q4670" s="99"/>
    </row>
    <row r="4671" spans="16:17" x14ac:dyDescent="0.3">
      <c r="P4671" s="99"/>
      <c r="Q4671" s="99"/>
    </row>
    <row r="4672" spans="16:17" x14ac:dyDescent="0.3">
      <c r="P4672" s="99"/>
      <c r="Q4672" s="99"/>
    </row>
    <row r="4673" spans="16:17" x14ac:dyDescent="0.3">
      <c r="P4673" s="99"/>
      <c r="Q4673" s="99"/>
    </row>
    <row r="4674" spans="16:17" x14ac:dyDescent="0.3">
      <c r="P4674" s="99"/>
      <c r="Q4674" s="99"/>
    </row>
    <row r="4675" spans="16:17" x14ac:dyDescent="0.3">
      <c r="P4675" s="99"/>
      <c r="Q4675" s="99"/>
    </row>
    <row r="4676" spans="16:17" x14ac:dyDescent="0.3">
      <c r="P4676" s="99"/>
      <c r="Q4676" s="99"/>
    </row>
    <row r="4677" spans="16:17" x14ac:dyDescent="0.3">
      <c r="P4677" s="99"/>
      <c r="Q4677" s="99"/>
    </row>
    <row r="4678" spans="16:17" x14ac:dyDescent="0.3">
      <c r="P4678" s="99"/>
      <c r="Q4678" s="99"/>
    </row>
    <row r="4679" spans="16:17" x14ac:dyDescent="0.3">
      <c r="P4679" s="99"/>
      <c r="Q4679" s="99"/>
    </row>
    <row r="4680" spans="16:17" x14ac:dyDescent="0.3">
      <c r="P4680" s="99"/>
      <c r="Q4680" s="99"/>
    </row>
    <row r="4681" spans="16:17" x14ac:dyDescent="0.3">
      <c r="P4681" s="99"/>
      <c r="Q4681" s="99"/>
    </row>
    <row r="4682" spans="16:17" x14ac:dyDescent="0.3">
      <c r="P4682" s="99"/>
      <c r="Q4682" s="99"/>
    </row>
    <row r="4683" spans="16:17" x14ac:dyDescent="0.3">
      <c r="P4683" s="99"/>
      <c r="Q4683" s="99"/>
    </row>
    <row r="4684" spans="16:17" x14ac:dyDescent="0.3">
      <c r="P4684" s="99"/>
      <c r="Q4684" s="99"/>
    </row>
    <row r="4685" spans="16:17" x14ac:dyDescent="0.3">
      <c r="P4685" s="99"/>
      <c r="Q4685" s="99"/>
    </row>
    <row r="4686" spans="16:17" x14ac:dyDescent="0.3">
      <c r="P4686" s="99"/>
      <c r="Q4686" s="99"/>
    </row>
    <row r="4687" spans="16:17" x14ac:dyDescent="0.3">
      <c r="P4687" s="99"/>
      <c r="Q4687" s="99"/>
    </row>
    <row r="4688" spans="16:17" x14ac:dyDescent="0.3">
      <c r="P4688" s="99"/>
      <c r="Q4688" s="99"/>
    </row>
    <row r="4689" spans="16:17" x14ac:dyDescent="0.3">
      <c r="P4689" s="99"/>
      <c r="Q4689" s="99"/>
    </row>
    <row r="4690" spans="16:17" x14ac:dyDescent="0.3">
      <c r="P4690" s="99"/>
      <c r="Q4690" s="99"/>
    </row>
    <row r="4691" spans="16:17" x14ac:dyDescent="0.3">
      <c r="P4691" s="99"/>
      <c r="Q4691" s="99"/>
    </row>
    <row r="4692" spans="16:17" x14ac:dyDescent="0.3">
      <c r="P4692" s="99"/>
      <c r="Q4692" s="99"/>
    </row>
    <row r="4693" spans="16:17" x14ac:dyDescent="0.3">
      <c r="P4693" s="99"/>
      <c r="Q4693" s="99"/>
    </row>
    <row r="4694" spans="16:17" x14ac:dyDescent="0.3">
      <c r="P4694" s="99"/>
      <c r="Q4694" s="99"/>
    </row>
    <row r="4695" spans="16:17" x14ac:dyDescent="0.3">
      <c r="P4695" s="99"/>
      <c r="Q4695" s="99"/>
    </row>
    <row r="4696" spans="16:17" x14ac:dyDescent="0.3">
      <c r="P4696" s="99"/>
      <c r="Q4696" s="99"/>
    </row>
    <row r="4697" spans="16:17" x14ac:dyDescent="0.3">
      <c r="P4697" s="99"/>
      <c r="Q4697" s="99"/>
    </row>
    <row r="4698" spans="16:17" x14ac:dyDescent="0.3">
      <c r="P4698" s="99"/>
      <c r="Q4698" s="99"/>
    </row>
    <row r="4699" spans="16:17" x14ac:dyDescent="0.3">
      <c r="P4699" s="99"/>
      <c r="Q4699" s="99"/>
    </row>
    <row r="4700" spans="16:17" x14ac:dyDescent="0.3">
      <c r="P4700" s="99"/>
      <c r="Q4700" s="99"/>
    </row>
    <row r="4701" spans="16:17" x14ac:dyDescent="0.3">
      <c r="P4701" s="99"/>
      <c r="Q4701" s="99"/>
    </row>
    <row r="4702" spans="16:17" x14ac:dyDescent="0.3">
      <c r="P4702" s="99"/>
      <c r="Q4702" s="99"/>
    </row>
    <row r="4703" spans="16:17" x14ac:dyDescent="0.3">
      <c r="P4703" s="99"/>
      <c r="Q4703" s="99"/>
    </row>
    <row r="4704" spans="16:17" x14ac:dyDescent="0.3">
      <c r="P4704" s="99"/>
      <c r="Q4704" s="99"/>
    </row>
    <row r="4705" spans="16:17" x14ac:dyDescent="0.3">
      <c r="P4705" s="99"/>
      <c r="Q4705" s="99"/>
    </row>
    <row r="4706" spans="16:17" x14ac:dyDescent="0.3">
      <c r="P4706" s="99"/>
      <c r="Q4706" s="99"/>
    </row>
    <row r="4707" spans="16:17" x14ac:dyDescent="0.3">
      <c r="P4707" s="99"/>
      <c r="Q4707" s="99"/>
    </row>
    <row r="4708" spans="16:17" x14ac:dyDescent="0.3">
      <c r="P4708" s="99"/>
      <c r="Q4708" s="99"/>
    </row>
    <row r="4709" spans="16:17" x14ac:dyDescent="0.3">
      <c r="P4709" s="99"/>
      <c r="Q4709" s="99"/>
    </row>
    <row r="4710" spans="16:17" x14ac:dyDescent="0.3">
      <c r="P4710" s="99"/>
      <c r="Q4710" s="99"/>
    </row>
    <row r="4711" spans="16:17" x14ac:dyDescent="0.3">
      <c r="P4711" s="99"/>
      <c r="Q4711" s="99"/>
    </row>
    <row r="4712" spans="16:17" x14ac:dyDescent="0.3">
      <c r="P4712" s="99"/>
      <c r="Q4712" s="99"/>
    </row>
    <row r="4713" spans="16:17" x14ac:dyDescent="0.3">
      <c r="P4713" s="99"/>
      <c r="Q4713" s="99"/>
    </row>
    <row r="4714" spans="16:17" x14ac:dyDescent="0.3">
      <c r="P4714" s="99"/>
      <c r="Q4714" s="99"/>
    </row>
    <row r="4715" spans="16:17" x14ac:dyDescent="0.3">
      <c r="P4715" s="99"/>
      <c r="Q4715" s="99"/>
    </row>
    <row r="4716" spans="16:17" x14ac:dyDescent="0.3">
      <c r="P4716" s="99"/>
      <c r="Q4716" s="99"/>
    </row>
    <row r="4717" spans="16:17" x14ac:dyDescent="0.3">
      <c r="P4717" s="99"/>
      <c r="Q4717" s="99"/>
    </row>
    <row r="4718" spans="16:17" x14ac:dyDescent="0.3">
      <c r="P4718" s="99"/>
      <c r="Q4718" s="99"/>
    </row>
    <row r="4719" spans="16:17" x14ac:dyDescent="0.3">
      <c r="P4719" s="99"/>
      <c r="Q4719" s="99"/>
    </row>
    <row r="4720" spans="16:17" x14ac:dyDescent="0.3">
      <c r="P4720" s="99"/>
      <c r="Q4720" s="99"/>
    </row>
    <row r="4721" spans="16:17" x14ac:dyDescent="0.3">
      <c r="P4721" s="99"/>
      <c r="Q4721" s="99"/>
    </row>
    <row r="4722" spans="16:17" x14ac:dyDescent="0.3">
      <c r="P4722" s="99"/>
      <c r="Q4722" s="99"/>
    </row>
    <row r="4723" spans="16:17" x14ac:dyDescent="0.3">
      <c r="P4723" s="99"/>
      <c r="Q4723" s="99"/>
    </row>
    <row r="4724" spans="16:17" x14ac:dyDescent="0.3">
      <c r="P4724" s="99"/>
      <c r="Q4724" s="99"/>
    </row>
    <row r="4725" spans="16:17" x14ac:dyDescent="0.3">
      <c r="P4725" s="99"/>
      <c r="Q4725" s="99"/>
    </row>
    <row r="4726" spans="16:17" x14ac:dyDescent="0.3">
      <c r="P4726" s="99"/>
      <c r="Q4726" s="99"/>
    </row>
    <row r="4727" spans="16:17" x14ac:dyDescent="0.3">
      <c r="P4727" s="99"/>
      <c r="Q4727" s="99"/>
    </row>
    <row r="4728" spans="16:17" x14ac:dyDescent="0.3">
      <c r="P4728" s="99"/>
      <c r="Q4728" s="99"/>
    </row>
    <row r="4729" spans="16:17" x14ac:dyDescent="0.3">
      <c r="P4729" s="99"/>
      <c r="Q4729" s="99"/>
    </row>
    <row r="4730" spans="16:17" x14ac:dyDescent="0.3">
      <c r="P4730" s="99"/>
      <c r="Q4730" s="99"/>
    </row>
    <row r="4731" spans="16:17" x14ac:dyDescent="0.3">
      <c r="P4731" s="99"/>
      <c r="Q4731" s="99"/>
    </row>
    <row r="4732" spans="16:17" x14ac:dyDescent="0.3">
      <c r="P4732" s="99"/>
      <c r="Q4732" s="99"/>
    </row>
    <row r="4733" spans="16:17" x14ac:dyDescent="0.3">
      <c r="P4733" s="99"/>
      <c r="Q4733" s="99"/>
    </row>
    <row r="4734" spans="16:17" x14ac:dyDescent="0.3">
      <c r="P4734" s="99"/>
      <c r="Q4734" s="99"/>
    </row>
    <row r="4735" spans="16:17" x14ac:dyDescent="0.3">
      <c r="P4735" s="99"/>
      <c r="Q4735" s="99"/>
    </row>
    <row r="4736" spans="16:17" x14ac:dyDescent="0.3">
      <c r="P4736" s="99"/>
      <c r="Q4736" s="99"/>
    </row>
    <row r="4737" spans="16:17" x14ac:dyDescent="0.3">
      <c r="P4737" s="99"/>
      <c r="Q4737" s="99"/>
    </row>
    <row r="4738" spans="16:17" x14ac:dyDescent="0.3">
      <c r="P4738" s="99"/>
      <c r="Q4738" s="99"/>
    </row>
    <row r="4739" spans="16:17" x14ac:dyDescent="0.3">
      <c r="P4739" s="99"/>
      <c r="Q4739" s="99"/>
    </row>
    <row r="4740" spans="16:17" x14ac:dyDescent="0.3">
      <c r="P4740" s="99"/>
      <c r="Q4740" s="99"/>
    </row>
    <row r="4741" spans="16:17" x14ac:dyDescent="0.3">
      <c r="P4741" s="99"/>
      <c r="Q4741" s="99"/>
    </row>
    <row r="4742" spans="16:17" x14ac:dyDescent="0.3">
      <c r="P4742" s="99"/>
      <c r="Q4742" s="99"/>
    </row>
    <row r="4743" spans="16:17" x14ac:dyDescent="0.3">
      <c r="P4743" s="99"/>
      <c r="Q4743" s="99"/>
    </row>
    <row r="4744" spans="16:17" x14ac:dyDescent="0.3">
      <c r="P4744" s="99"/>
      <c r="Q4744" s="99"/>
    </row>
    <row r="4745" spans="16:17" x14ac:dyDescent="0.3">
      <c r="P4745" s="99"/>
      <c r="Q4745" s="99"/>
    </row>
    <row r="4746" spans="16:17" x14ac:dyDescent="0.3">
      <c r="P4746" s="99"/>
      <c r="Q4746" s="99"/>
    </row>
    <row r="4747" spans="16:17" x14ac:dyDescent="0.3">
      <c r="P4747" s="99"/>
      <c r="Q4747" s="99"/>
    </row>
    <row r="4748" spans="16:17" x14ac:dyDescent="0.3">
      <c r="P4748" s="99"/>
      <c r="Q4748" s="99"/>
    </row>
    <row r="4749" spans="16:17" x14ac:dyDescent="0.3">
      <c r="P4749" s="99"/>
      <c r="Q4749" s="99"/>
    </row>
    <row r="4750" spans="16:17" x14ac:dyDescent="0.3">
      <c r="P4750" s="99"/>
      <c r="Q4750" s="99"/>
    </row>
    <row r="4751" spans="16:17" x14ac:dyDescent="0.3">
      <c r="P4751" s="99"/>
      <c r="Q4751" s="99"/>
    </row>
    <row r="4752" spans="16:17" x14ac:dyDescent="0.3">
      <c r="P4752" s="99"/>
      <c r="Q4752" s="99"/>
    </row>
    <row r="4753" spans="16:17" x14ac:dyDescent="0.3">
      <c r="P4753" s="99"/>
      <c r="Q4753" s="99"/>
    </row>
    <row r="4754" spans="16:17" x14ac:dyDescent="0.3">
      <c r="P4754" s="99"/>
      <c r="Q4754" s="99"/>
    </row>
    <row r="4755" spans="16:17" x14ac:dyDescent="0.3">
      <c r="P4755" s="99"/>
      <c r="Q4755" s="99"/>
    </row>
    <row r="4756" spans="16:17" x14ac:dyDescent="0.3">
      <c r="P4756" s="99"/>
      <c r="Q4756" s="99"/>
    </row>
    <row r="4757" spans="16:17" x14ac:dyDescent="0.3">
      <c r="P4757" s="99"/>
      <c r="Q4757" s="99"/>
    </row>
    <row r="4758" spans="16:17" x14ac:dyDescent="0.3">
      <c r="P4758" s="99"/>
      <c r="Q4758" s="99"/>
    </row>
    <row r="4759" spans="16:17" x14ac:dyDescent="0.3">
      <c r="P4759" s="99"/>
      <c r="Q4759" s="99"/>
    </row>
    <row r="4760" spans="16:17" x14ac:dyDescent="0.3">
      <c r="P4760" s="99"/>
      <c r="Q4760" s="99"/>
    </row>
    <row r="4761" spans="16:17" x14ac:dyDescent="0.3">
      <c r="P4761" s="99"/>
      <c r="Q4761" s="99"/>
    </row>
    <row r="4762" spans="16:17" x14ac:dyDescent="0.3">
      <c r="P4762" s="99"/>
      <c r="Q4762" s="99"/>
    </row>
    <row r="4763" spans="16:17" x14ac:dyDescent="0.3">
      <c r="P4763" s="99"/>
      <c r="Q4763" s="99"/>
    </row>
    <row r="4764" spans="16:17" x14ac:dyDescent="0.3">
      <c r="P4764" s="99"/>
      <c r="Q4764" s="99"/>
    </row>
    <row r="4765" spans="16:17" x14ac:dyDescent="0.3">
      <c r="P4765" s="99"/>
      <c r="Q4765" s="99"/>
    </row>
    <row r="4766" spans="16:17" x14ac:dyDescent="0.3">
      <c r="P4766" s="99"/>
      <c r="Q4766" s="99"/>
    </row>
    <row r="4767" spans="16:17" x14ac:dyDescent="0.3">
      <c r="P4767" s="99"/>
      <c r="Q4767" s="99"/>
    </row>
    <row r="4768" spans="16:17" x14ac:dyDescent="0.3">
      <c r="P4768" s="99"/>
      <c r="Q4768" s="99"/>
    </row>
    <row r="4769" spans="16:17" x14ac:dyDescent="0.3">
      <c r="P4769" s="99"/>
      <c r="Q4769" s="99"/>
    </row>
    <row r="4770" spans="16:17" x14ac:dyDescent="0.3">
      <c r="P4770" s="99"/>
      <c r="Q4770" s="99"/>
    </row>
    <row r="4771" spans="16:17" x14ac:dyDescent="0.3">
      <c r="P4771" s="99"/>
      <c r="Q4771" s="99"/>
    </row>
    <row r="4772" spans="16:17" x14ac:dyDescent="0.3">
      <c r="P4772" s="99"/>
      <c r="Q4772" s="99"/>
    </row>
    <row r="4773" spans="16:17" x14ac:dyDescent="0.3">
      <c r="P4773" s="99"/>
      <c r="Q4773" s="99"/>
    </row>
    <row r="4774" spans="16:17" x14ac:dyDescent="0.3">
      <c r="P4774" s="99"/>
      <c r="Q4774" s="99"/>
    </row>
    <row r="4775" spans="16:17" x14ac:dyDescent="0.3">
      <c r="P4775" s="99"/>
      <c r="Q4775" s="99"/>
    </row>
    <row r="4776" spans="16:17" x14ac:dyDescent="0.3">
      <c r="P4776" s="99"/>
      <c r="Q4776" s="99"/>
    </row>
    <row r="4777" spans="16:17" x14ac:dyDescent="0.3">
      <c r="P4777" s="99"/>
      <c r="Q4777" s="99"/>
    </row>
    <row r="4778" spans="16:17" x14ac:dyDescent="0.3">
      <c r="P4778" s="99"/>
      <c r="Q4778" s="99"/>
    </row>
    <row r="4779" spans="16:17" x14ac:dyDescent="0.3">
      <c r="P4779" s="99"/>
      <c r="Q4779" s="99"/>
    </row>
    <row r="4780" spans="16:17" x14ac:dyDescent="0.3">
      <c r="P4780" s="99"/>
      <c r="Q4780" s="99"/>
    </row>
    <row r="4781" spans="16:17" x14ac:dyDescent="0.3">
      <c r="P4781" s="99"/>
      <c r="Q4781" s="99"/>
    </row>
    <row r="4782" spans="16:17" x14ac:dyDescent="0.3">
      <c r="P4782" s="99"/>
      <c r="Q4782" s="99"/>
    </row>
    <row r="4783" spans="16:17" x14ac:dyDescent="0.3">
      <c r="P4783" s="99"/>
      <c r="Q4783" s="99"/>
    </row>
    <row r="4784" spans="16:17" x14ac:dyDescent="0.3">
      <c r="P4784" s="99"/>
      <c r="Q4784" s="99"/>
    </row>
    <row r="4785" spans="16:17" x14ac:dyDescent="0.3">
      <c r="P4785" s="99"/>
      <c r="Q4785" s="99"/>
    </row>
    <row r="4786" spans="16:17" x14ac:dyDescent="0.3">
      <c r="P4786" s="99"/>
      <c r="Q4786" s="99"/>
    </row>
    <row r="4787" spans="16:17" x14ac:dyDescent="0.3">
      <c r="P4787" s="99"/>
      <c r="Q4787" s="99"/>
    </row>
    <row r="4788" spans="16:17" x14ac:dyDescent="0.3">
      <c r="P4788" s="99"/>
      <c r="Q4788" s="99"/>
    </row>
    <row r="4789" spans="16:17" x14ac:dyDescent="0.3">
      <c r="P4789" s="99"/>
      <c r="Q4789" s="99"/>
    </row>
    <row r="4790" spans="16:17" x14ac:dyDescent="0.3">
      <c r="P4790" s="99"/>
      <c r="Q4790" s="99"/>
    </row>
    <row r="4791" spans="16:17" x14ac:dyDescent="0.3">
      <c r="P4791" s="99"/>
      <c r="Q4791" s="99"/>
    </row>
    <row r="4792" spans="16:17" x14ac:dyDescent="0.3">
      <c r="P4792" s="99"/>
      <c r="Q4792" s="99"/>
    </row>
    <row r="4793" spans="16:17" x14ac:dyDescent="0.3">
      <c r="P4793" s="99"/>
      <c r="Q4793" s="99"/>
    </row>
    <row r="4794" spans="16:17" x14ac:dyDescent="0.3">
      <c r="P4794" s="99"/>
      <c r="Q4794" s="99"/>
    </row>
    <row r="4795" spans="16:17" x14ac:dyDescent="0.3">
      <c r="P4795" s="99"/>
      <c r="Q4795" s="99"/>
    </row>
    <row r="4796" spans="16:17" x14ac:dyDescent="0.3">
      <c r="P4796" s="99"/>
      <c r="Q4796" s="99"/>
    </row>
    <row r="4797" spans="16:17" x14ac:dyDescent="0.3">
      <c r="P4797" s="99"/>
      <c r="Q4797" s="99"/>
    </row>
    <row r="4798" spans="16:17" x14ac:dyDescent="0.3">
      <c r="P4798" s="99"/>
      <c r="Q4798" s="99"/>
    </row>
    <row r="4799" spans="16:17" x14ac:dyDescent="0.3">
      <c r="P4799" s="99"/>
      <c r="Q4799" s="99"/>
    </row>
    <row r="4800" spans="16:17" x14ac:dyDescent="0.3">
      <c r="P4800" s="99"/>
      <c r="Q4800" s="99"/>
    </row>
    <row r="4801" spans="16:17" x14ac:dyDescent="0.3">
      <c r="P4801" s="99"/>
      <c r="Q4801" s="99"/>
    </row>
    <row r="4802" spans="16:17" x14ac:dyDescent="0.3">
      <c r="P4802" s="99"/>
      <c r="Q4802" s="99"/>
    </row>
    <row r="4803" spans="16:17" x14ac:dyDescent="0.3">
      <c r="P4803" s="99"/>
      <c r="Q4803" s="99"/>
    </row>
    <row r="4804" spans="16:17" x14ac:dyDescent="0.3">
      <c r="P4804" s="99"/>
      <c r="Q4804" s="99"/>
    </row>
    <row r="4805" spans="16:17" x14ac:dyDescent="0.3">
      <c r="P4805" s="99"/>
      <c r="Q4805" s="99"/>
    </row>
    <row r="4806" spans="16:17" x14ac:dyDescent="0.3">
      <c r="P4806" s="99"/>
      <c r="Q4806" s="99"/>
    </row>
    <row r="4807" spans="16:17" x14ac:dyDescent="0.3">
      <c r="P4807" s="99"/>
      <c r="Q4807" s="99"/>
    </row>
    <row r="4808" spans="16:17" x14ac:dyDescent="0.3">
      <c r="P4808" s="99"/>
      <c r="Q4808" s="99"/>
    </row>
    <row r="4809" spans="16:17" x14ac:dyDescent="0.3">
      <c r="P4809" s="99"/>
      <c r="Q4809" s="99"/>
    </row>
    <row r="4810" spans="16:17" x14ac:dyDescent="0.3">
      <c r="P4810" s="99"/>
      <c r="Q4810" s="99"/>
    </row>
    <row r="4811" spans="16:17" x14ac:dyDescent="0.3">
      <c r="P4811" s="99"/>
      <c r="Q4811" s="99"/>
    </row>
    <row r="4812" spans="16:17" x14ac:dyDescent="0.3">
      <c r="P4812" s="99"/>
      <c r="Q4812" s="99"/>
    </row>
    <row r="4813" spans="16:17" x14ac:dyDescent="0.3">
      <c r="P4813" s="99"/>
      <c r="Q4813" s="99"/>
    </row>
    <row r="4814" spans="16:17" x14ac:dyDescent="0.3">
      <c r="P4814" s="99"/>
      <c r="Q4814" s="99"/>
    </row>
    <row r="4815" spans="16:17" x14ac:dyDescent="0.3">
      <c r="P4815" s="99"/>
      <c r="Q4815" s="99"/>
    </row>
    <row r="4816" spans="16:17" x14ac:dyDescent="0.3">
      <c r="P4816" s="99"/>
      <c r="Q4816" s="99"/>
    </row>
    <row r="4817" spans="16:17" x14ac:dyDescent="0.3">
      <c r="P4817" s="99"/>
      <c r="Q4817" s="99"/>
    </row>
    <row r="4818" spans="16:17" x14ac:dyDescent="0.3">
      <c r="P4818" s="99"/>
      <c r="Q4818" s="99"/>
    </row>
    <row r="4819" spans="16:17" x14ac:dyDescent="0.3">
      <c r="P4819" s="99"/>
      <c r="Q4819" s="99"/>
    </row>
    <row r="4820" spans="16:17" x14ac:dyDescent="0.3">
      <c r="P4820" s="99"/>
      <c r="Q4820" s="99"/>
    </row>
    <row r="4821" spans="16:17" x14ac:dyDescent="0.3">
      <c r="P4821" s="99"/>
      <c r="Q4821" s="99"/>
    </row>
    <row r="4822" spans="16:17" x14ac:dyDescent="0.3">
      <c r="P4822" s="99"/>
      <c r="Q4822" s="99"/>
    </row>
    <row r="4823" spans="16:17" x14ac:dyDescent="0.3">
      <c r="P4823" s="99"/>
      <c r="Q4823" s="99"/>
    </row>
    <row r="4824" spans="16:17" x14ac:dyDescent="0.3">
      <c r="P4824" s="99"/>
      <c r="Q4824" s="99"/>
    </row>
    <row r="4825" spans="16:17" x14ac:dyDescent="0.3">
      <c r="P4825" s="99"/>
      <c r="Q4825" s="99"/>
    </row>
    <row r="4826" spans="16:17" x14ac:dyDescent="0.3">
      <c r="P4826" s="99"/>
      <c r="Q4826" s="99"/>
    </row>
    <row r="4827" spans="16:17" x14ac:dyDescent="0.3">
      <c r="P4827" s="99"/>
      <c r="Q4827" s="99"/>
    </row>
    <row r="4828" spans="16:17" x14ac:dyDescent="0.3">
      <c r="P4828" s="99"/>
      <c r="Q4828" s="99"/>
    </row>
    <row r="4829" spans="16:17" x14ac:dyDescent="0.3">
      <c r="P4829" s="99"/>
      <c r="Q4829" s="99"/>
    </row>
    <row r="4830" spans="16:17" x14ac:dyDescent="0.3">
      <c r="P4830" s="99"/>
      <c r="Q4830" s="99"/>
    </row>
    <row r="4831" spans="16:17" x14ac:dyDescent="0.3">
      <c r="P4831" s="99"/>
      <c r="Q4831" s="99"/>
    </row>
    <row r="4832" spans="16:17" x14ac:dyDescent="0.3">
      <c r="P4832" s="99"/>
      <c r="Q4832" s="99"/>
    </row>
    <row r="4833" spans="16:17" x14ac:dyDescent="0.3">
      <c r="P4833" s="99"/>
      <c r="Q4833" s="99"/>
    </row>
    <row r="4834" spans="16:17" x14ac:dyDescent="0.3">
      <c r="P4834" s="99"/>
      <c r="Q4834" s="99"/>
    </row>
    <row r="4835" spans="16:17" x14ac:dyDescent="0.3">
      <c r="P4835" s="99"/>
      <c r="Q4835" s="99"/>
    </row>
    <row r="4836" spans="16:17" x14ac:dyDescent="0.3">
      <c r="P4836" s="99"/>
      <c r="Q4836" s="99"/>
    </row>
    <row r="4837" spans="16:17" x14ac:dyDescent="0.3">
      <c r="P4837" s="99"/>
      <c r="Q4837" s="99"/>
    </row>
    <row r="4838" spans="16:17" x14ac:dyDescent="0.3">
      <c r="P4838" s="99"/>
      <c r="Q4838" s="99"/>
    </row>
    <row r="4839" spans="16:17" x14ac:dyDescent="0.3">
      <c r="P4839" s="99"/>
      <c r="Q4839" s="99"/>
    </row>
    <row r="4840" spans="16:17" x14ac:dyDescent="0.3">
      <c r="P4840" s="99"/>
      <c r="Q4840" s="99"/>
    </row>
    <row r="4841" spans="16:17" x14ac:dyDescent="0.3">
      <c r="P4841" s="99"/>
      <c r="Q4841" s="99"/>
    </row>
    <row r="4842" spans="16:17" x14ac:dyDescent="0.3">
      <c r="P4842" s="99"/>
      <c r="Q4842" s="99"/>
    </row>
    <row r="4843" spans="16:17" x14ac:dyDescent="0.3">
      <c r="P4843" s="99"/>
      <c r="Q4843" s="99"/>
    </row>
    <row r="4844" spans="16:17" x14ac:dyDescent="0.3">
      <c r="P4844" s="99"/>
      <c r="Q4844" s="99"/>
    </row>
    <row r="4845" spans="16:17" x14ac:dyDescent="0.3">
      <c r="P4845" s="99"/>
      <c r="Q4845" s="99"/>
    </row>
    <row r="4846" spans="16:17" x14ac:dyDescent="0.3">
      <c r="P4846" s="99"/>
      <c r="Q4846" s="99"/>
    </row>
    <row r="4847" spans="16:17" x14ac:dyDescent="0.3">
      <c r="P4847" s="99"/>
      <c r="Q4847" s="99"/>
    </row>
    <row r="4848" spans="16:17" x14ac:dyDescent="0.3">
      <c r="P4848" s="99"/>
      <c r="Q4848" s="99"/>
    </row>
    <row r="4849" spans="16:17" x14ac:dyDescent="0.3">
      <c r="P4849" s="99"/>
      <c r="Q4849" s="99"/>
    </row>
    <row r="4850" spans="16:17" x14ac:dyDescent="0.3">
      <c r="P4850" s="99"/>
      <c r="Q4850" s="99"/>
    </row>
    <row r="4851" spans="16:17" x14ac:dyDescent="0.3">
      <c r="P4851" s="99"/>
      <c r="Q4851" s="99"/>
    </row>
    <row r="4852" spans="16:17" x14ac:dyDescent="0.3">
      <c r="P4852" s="99"/>
      <c r="Q4852" s="99"/>
    </row>
    <row r="4853" spans="16:17" x14ac:dyDescent="0.3">
      <c r="P4853" s="99"/>
      <c r="Q4853" s="99"/>
    </row>
    <row r="4854" spans="16:17" x14ac:dyDescent="0.3">
      <c r="P4854" s="99"/>
      <c r="Q4854" s="99"/>
    </row>
    <row r="4855" spans="16:17" x14ac:dyDescent="0.3">
      <c r="P4855" s="99"/>
      <c r="Q4855" s="99"/>
    </row>
    <row r="4856" spans="16:17" x14ac:dyDescent="0.3">
      <c r="P4856" s="99"/>
      <c r="Q4856" s="99"/>
    </row>
    <row r="4857" spans="16:17" x14ac:dyDescent="0.3">
      <c r="P4857" s="99"/>
      <c r="Q4857" s="99"/>
    </row>
    <row r="4858" spans="16:17" x14ac:dyDescent="0.3">
      <c r="P4858" s="99"/>
      <c r="Q4858" s="99"/>
    </row>
    <row r="4859" spans="16:17" x14ac:dyDescent="0.3">
      <c r="P4859" s="99"/>
      <c r="Q4859" s="99"/>
    </row>
    <row r="4860" spans="16:17" x14ac:dyDescent="0.3">
      <c r="P4860" s="99"/>
      <c r="Q4860" s="99"/>
    </row>
    <row r="4861" spans="16:17" x14ac:dyDescent="0.3">
      <c r="P4861" s="99"/>
      <c r="Q4861" s="99"/>
    </row>
    <row r="4862" spans="16:17" x14ac:dyDescent="0.3">
      <c r="P4862" s="99"/>
      <c r="Q4862" s="99"/>
    </row>
    <row r="4863" spans="16:17" x14ac:dyDescent="0.3">
      <c r="P4863" s="99"/>
      <c r="Q4863" s="99"/>
    </row>
    <row r="4864" spans="16:17" x14ac:dyDescent="0.3">
      <c r="P4864" s="99"/>
      <c r="Q4864" s="99"/>
    </row>
    <row r="4865" spans="16:17" x14ac:dyDescent="0.3">
      <c r="P4865" s="99"/>
      <c r="Q4865" s="99"/>
    </row>
    <row r="4866" spans="16:17" x14ac:dyDescent="0.3">
      <c r="P4866" s="99"/>
      <c r="Q4866" s="99"/>
    </row>
    <row r="4867" spans="16:17" x14ac:dyDescent="0.3">
      <c r="P4867" s="99"/>
      <c r="Q4867" s="99"/>
    </row>
    <row r="4868" spans="16:17" x14ac:dyDescent="0.3">
      <c r="P4868" s="99"/>
      <c r="Q4868" s="99"/>
    </row>
    <row r="4869" spans="16:17" x14ac:dyDescent="0.3">
      <c r="P4869" s="99"/>
      <c r="Q4869" s="99"/>
    </row>
    <row r="4870" spans="16:17" x14ac:dyDescent="0.3">
      <c r="P4870" s="99"/>
      <c r="Q4870" s="99"/>
    </row>
    <row r="4871" spans="16:17" x14ac:dyDescent="0.3">
      <c r="P4871" s="99"/>
      <c r="Q4871" s="99"/>
    </row>
    <row r="4872" spans="16:17" x14ac:dyDescent="0.3">
      <c r="P4872" s="99"/>
      <c r="Q4872" s="99"/>
    </row>
    <row r="4873" spans="16:17" x14ac:dyDescent="0.3">
      <c r="P4873" s="99"/>
      <c r="Q4873" s="99"/>
    </row>
    <row r="4874" spans="16:17" x14ac:dyDescent="0.3">
      <c r="P4874" s="99"/>
      <c r="Q4874" s="99"/>
    </row>
    <row r="4875" spans="16:17" x14ac:dyDescent="0.3">
      <c r="P4875" s="99"/>
      <c r="Q4875" s="99"/>
    </row>
    <row r="4876" spans="16:17" x14ac:dyDescent="0.3">
      <c r="P4876" s="99"/>
      <c r="Q4876" s="99"/>
    </row>
    <row r="4877" spans="16:17" x14ac:dyDescent="0.3">
      <c r="P4877" s="99"/>
      <c r="Q4877" s="99"/>
    </row>
    <row r="4878" spans="16:17" x14ac:dyDescent="0.3">
      <c r="P4878" s="99"/>
      <c r="Q4878" s="99"/>
    </row>
    <row r="4879" spans="16:17" x14ac:dyDescent="0.3">
      <c r="P4879" s="99"/>
      <c r="Q4879" s="99"/>
    </row>
    <row r="4880" spans="16:17" x14ac:dyDescent="0.3">
      <c r="P4880" s="99"/>
      <c r="Q4880" s="99"/>
    </row>
    <row r="4881" spans="16:17" x14ac:dyDescent="0.3">
      <c r="P4881" s="99"/>
      <c r="Q4881" s="99"/>
    </row>
    <row r="4882" spans="16:17" x14ac:dyDescent="0.3">
      <c r="P4882" s="99"/>
      <c r="Q4882" s="99"/>
    </row>
    <row r="4883" spans="16:17" x14ac:dyDescent="0.3">
      <c r="P4883" s="99"/>
      <c r="Q4883" s="99"/>
    </row>
    <row r="4884" spans="16:17" x14ac:dyDescent="0.3">
      <c r="P4884" s="99"/>
      <c r="Q4884" s="99"/>
    </row>
    <row r="4885" spans="16:17" x14ac:dyDescent="0.3">
      <c r="P4885" s="99"/>
      <c r="Q4885" s="99"/>
    </row>
    <row r="4886" spans="16:17" x14ac:dyDescent="0.3">
      <c r="P4886" s="99"/>
      <c r="Q4886" s="99"/>
    </row>
    <row r="4887" spans="16:17" x14ac:dyDescent="0.3">
      <c r="P4887" s="99"/>
      <c r="Q4887" s="99"/>
    </row>
    <row r="4888" spans="16:17" x14ac:dyDescent="0.3">
      <c r="P4888" s="99"/>
      <c r="Q4888" s="99"/>
    </row>
    <row r="4889" spans="16:17" x14ac:dyDescent="0.3">
      <c r="P4889" s="99"/>
      <c r="Q4889" s="99"/>
    </row>
    <row r="4890" spans="16:17" x14ac:dyDescent="0.3">
      <c r="P4890" s="99"/>
      <c r="Q4890" s="99"/>
    </row>
    <row r="4891" spans="16:17" x14ac:dyDescent="0.3">
      <c r="P4891" s="99"/>
      <c r="Q4891" s="99"/>
    </row>
    <row r="4892" spans="16:17" x14ac:dyDescent="0.3">
      <c r="P4892" s="99"/>
      <c r="Q4892" s="99"/>
    </row>
    <row r="4893" spans="16:17" x14ac:dyDescent="0.3">
      <c r="P4893" s="99"/>
      <c r="Q4893" s="99"/>
    </row>
    <row r="4894" spans="16:17" x14ac:dyDescent="0.3">
      <c r="P4894" s="99"/>
      <c r="Q4894" s="99"/>
    </row>
    <row r="4895" spans="16:17" x14ac:dyDescent="0.3">
      <c r="P4895" s="99"/>
      <c r="Q4895" s="99"/>
    </row>
    <row r="4896" spans="16:17" x14ac:dyDescent="0.3">
      <c r="P4896" s="99"/>
      <c r="Q4896" s="99"/>
    </row>
    <row r="4897" spans="16:17" x14ac:dyDescent="0.3">
      <c r="P4897" s="99"/>
      <c r="Q4897" s="99"/>
    </row>
    <row r="4898" spans="16:17" x14ac:dyDescent="0.3">
      <c r="P4898" s="99"/>
      <c r="Q4898" s="99"/>
    </row>
    <row r="4899" spans="16:17" x14ac:dyDescent="0.3">
      <c r="P4899" s="99"/>
      <c r="Q4899" s="99"/>
    </row>
    <row r="4900" spans="16:17" x14ac:dyDescent="0.3">
      <c r="P4900" s="99"/>
      <c r="Q4900" s="99"/>
    </row>
    <row r="4901" spans="16:17" x14ac:dyDescent="0.3">
      <c r="P4901" s="99"/>
      <c r="Q4901" s="99"/>
    </row>
    <row r="4902" spans="16:17" x14ac:dyDescent="0.3">
      <c r="P4902" s="99"/>
      <c r="Q4902" s="99"/>
    </row>
    <row r="4903" spans="16:17" x14ac:dyDescent="0.3">
      <c r="P4903" s="99"/>
      <c r="Q4903" s="99"/>
    </row>
    <row r="4904" spans="16:17" x14ac:dyDescent="0.3">
      <c r="P4904" s="99"/>
      <c r="Q4904" s="99"/>
    </row>
    <row r="4905" spans="16:17" x14ac:dyDescent="0.3">
      <c r="P4905" s="99"/>
      <c r="Q4905" s="99"/>
    </row>
    <row r="4906" spans="16:17" x14ac:dyDescent="0.3">
      <c r="P4906" s="99"/>
      <c r="Q4906" s="99"/>
    </row>
    <row r="4907" spans="16:17" x14ac:dyDescent="0.3">
      <c r="P4907" s="99"/>
      <c r="Q4907" s="99"/>
    </row>
    <row r="4908" spans="16:17" x14ac:dyDescent="0.3">
      <c r="P4908" s="99"/>
      <c r="Q4908" s="99"/>
    </row>
    <row r="4909" spans="16:17" x14ac:dyDescent="0.3">
      <c r="P4909" s="99"/>
      <c r="Q4909" s="99"/>
    </row>
    <row r="4910" spans="16:17" x14ac:dyDescent="0.3">
      <c r="P4910" s="99"/>
      <c r="Q4910" s="99"/>
    </row>
    <row r="4911" spans="16:17" x14ac:dyDescent="0.3">
      <c r="P4911" s="99"/>
      <c r="Q4911" s="99"/>
    </row>
    <row r="4912" spans="16:17" x14ac:dyDescent="0.3">
      <c r="P4912" s="99"/>
      <c r="Q4912" s="99"/>
    </row>
    <row r="4913" spans="16:17" x14ac:dyDescent="0.3">
      <c r="P4913" s="99"/>
      <c r="Q4913" s="99"/>
    </row>
    <row r="4914" spans="16:17" x14ac:dyDescent="0.3">
      <c r="P4914" s="99"/>
      <c r="Q4914" s="99"/>
    </row>
    <row r="4915" spans="16:17" x14ac:dyDescent="0.3">
      <c r="P4915" s="99"/>
      <c r="Q4915" s="99"/>
    </row>
    <row r="4916" spans="16:17" x14ac:dyDescent="0.3">
      <c r="P4916" s="99"/>
      <c r="Q4916" s="99"/>
    </row>
    <row r="4917" spans="16:17" x14ac:dyDescent="0.3">
      <c r="P4917" s="99"/>
      <c r="Q4917" s="99"/>
    </row>
    <row r="4918" spans="16:17" x14ac:dyDescent="0.3">
      <c r="P4918" s="99"/>
      <c r="Q4918" s="99"/>
    </row>
    <row r="4919" spans="16:17" x14ac:dyDescent="0.3">
      <c r="P4919" s="99"/>
      <c r="Q4919" s="99"/>
    </row>
    <row r="4920" spans="16:17" x14ac:dyDescent="0.3">
      <c r="P4920" s="99"/>
      <c r="Q4920" s="99"/>
    </row>
    <row r="4921" spans="16:17" x14ac:dyDescent="0.3">
      <c r="P4921" s="99"/>
      <c r="Q4921" s="99"/>
    </row>
    <row r="4922" spans="16:17" x14ac:dyDescent="0.3">
      <c r="P4922" s="99"/>
      <c r="Q4922" s="99"/>
    </row>
    <row r="4923" spans="16:17" x14ac:dyDescent="0.3">
      <c r="P4923" s="99"/>
      <c r="Q4923" s="99"/>
    </row>
    <row r="4924" spans="16:17" x14ac:dyDescent="0.3">
      <c r="P4924" s="99"/>
      <c r="Q4924" s="99"/>
    </row>
    <row r="4925" spans="16:17" x14ac:dyDescent="0.3">
      <c r="P4925" s="99"/>
      <c r="Q4925" s="99"/>
    </row>
    <row r="4926" spans="16:17" x14ac:dyDescent="0.3">
      <c r="P4926" s="99"/>
      <c r="Q4926" s="99"/>
    </row>
    <row r="4927" spans="16:17" x14ac:dyDescent="0.3">
      <c r="P4927" s="99"/>
      <c r="Q4927" s="99"/>
    </row>
    <row r="4928" spans="16:17" x14ac:dyDescent="0.3">
      <c r="P4928" s="99"/>
      <c r="Q4928" s="99"/>
    </row>
    <row r="4929" spans="16:17" x14ac:dyDescent="0.3">
      <c r="P4929" s="99"/>
      <c r="Q4929" s="99"/>
    </row>
    <row r="4930" spans="16:17" x14ac:dyDescent="0.3">
      <c r="P4930" s="99"/>
      <c r="Q4930" s="99"/>
    </row>
    <row r="4931" spans="16:17" x14ac:dyDescent="0.3">
      <c r="P4931" s="99"/>
      <c r="Q4931" s="99"/>
    </row>
    <row r="4932" spans="16:17" x14ac:dyDescent="0.3">
      <c r="P4932" s="99"/>
      <c r="Q4932" s="99"/>
    </row>
    <row r="4933" spans="16:17" x14ac:dyDescent="0.3">
      <c r="P4933" s="99"/>
      <c r="Q4933" s="99"/>
    </row>
    <row r="4934" spans="16:17" x14ac:dyDescent="0.3">
      <c r="P4934" s="99"/>
      <c r="Q4934" s="99"/>
    </row>
    <row r="4935" spans="16:17" x14ac:dyDescent="0.3">
      <c r="P4935" s="99"/>
      <c r="Q4935" s="99"/>
    </row>
    <row r="4936" spans="16:17" x14ac:dyDescent="0.3">
      <c r="P4936" s="99"/>
      <c r="Q4936" s="99"/>
    </row>
    <row r="4937" spans="16:17" x14ac:dyDescent="0.3">
      <c r="P4937" s="99"/>
      <c r="Q4937" s="99"/>
    </row>
    <row r="4938" spans="16:17" x14ac:dyDescent="0.3">
      <c r="P4938" s="99"/>
      <c r="Q4938" s="99"/>
    </row>
    <row r="4939" spans="16:17" x14ac:dyDescent="0.3">
      <c r="P4939" s="99"/>
      <c r="Q4939" s="99"/>
    </row>
    <row r="4940" spans="16:17" x14ac:dyDescent="0.3">
      <c r="P4940" s="99"/>
      <c r="Q4940" s="99"/>
    </row>
    <row r="4941" spans="16:17" x14ac:dyDescent="0.3">
      <c r="P4941" s="99"/>
      <c r="Q4941" s="99"/>
    </row>
    <row r="4942" spans="16:17" x14ac:dyDescent="0.3">
      <c r="P4942" s="99"/>
      <c r="Q4942" s="99"/>
    </row>
    <row r="4943" spans="16:17" x14ac:dyDescent="0.3">
      <c r="P4943" s="99"/>
      <c r="Q4943" s="99"/>
    </row>
    <row r="4944" spans="16:17" x14ac:dyDescent="0.3">
      <c r="P4944" s="99"/>
      <c r="Q4944" s="99"/>
    </row>
    <row r="4945" spans="16:17" x14ac:dyDescent="0.3">
      <c r="P4945" s="99"/>
      <c r="Q4945" s="99"/>
    </row>
    <row r="4946" spans="16:17" x14ac:dyDescent="0.3">
      <c r="P4946" s="99"/>
      <c r="Q4946" s="99"/>
    </row>
    <row r="4947" spans="16:17" x14ac:dyDescent="0.3">
      <c r="P4947" s="99"/>
      <c r="Q4947" s="99"/>
    </row>
    <row r="4948" spans="16:17" x14ac:dyDescent="0.3">
      <c r="P4948" s="99"/>
      <c r="Q4948" s="99"/>
    </row>
    <row r="4949" spans="16:17" x14ac:dyDescent="0.3">
      <c r="P4949" s="99"/>
      <c r="Q4949" s="99"/>
    </row>
    <row r="4950" spans="16:17" x14ac:dyDescent="0.3">
      <c r="P4950" s="99"/>
      <c r="Q4950" s="99"/>
    </row>
    <row r="4951" spans="16:17" x14ac:dyDescent="0.3">
      <c r="P4951" s="99"/>
      <c r="Q4951" s="99"/>
    </row>
    <row r="4952" spans="16:17" x14ac:dyDescent="0.3">
      <c r="P4952" s="99"/>
      <c r="Q4952" s="99"/>
    </row>
    <row r="4953" spans="16:17" x14ac:dyDescent="0.3">
      <c r="P4953" s="99"/>
      <c r="Q4953" s="99"/>
    </row>
    <row r="4954" spans="16:17" x14ac:dyDescent="0.3">
      <c r="P4954" s="99"/>
      <c r="Q4954" s="99"/>
    </row>
    <row r="4955" spans="16:17" x14ac:dyDescent="0.3">
      <c r="P4955" s="99"/>
      <c r="Q4955" s="99"/>
    </row>
    <row r="4956" spans="16:17" x14ac:dyDescent="0.3">
      <c r="P4956" s="99"/>
      <c r="Q4956" s="99"/>
    </row>
    <row r="4957" spans="16:17" x14ac:dyDescent="0.3">
      <c r="P4957" s="99"/>
      <c r="Q4957" s="99"/>
    </row>
    <row r="4958" spans="16:17" x14ac:dyDescent="0.3">
      <c r="P4958" s="99"/>
      <c r="Q4958" s="99"/>
    </row>
    <row r="4959" spans="16:17" x14ac:dyDescent="0.3">
      <c r="P4959" s="99"/>
      <c r="Q4959" s="99"/>
    </row>
    <row r="4960" spans="16:17" x14ac:dyDescent="0.3">
      <c r="P4960" s="99"/>
      <c r="Q4960" s="99"/>
    </row>
    <row r="4961" spans="16:17" x14ac:dyDescent="0.3">
      <c r="P4961" s="99"/>
      <c r="Q4961" s="99"/>
    </row>
    <row r="4962" spans="16:17" x14ac:dyDescent="0.3">
      <c r="P4962" s="99"/>
      <c r="Q4962" s="99"/>
    </row>
    <row r="4963" spans="16:17" x14ac:dyDescent="0.3">
      <c r="P4963" s="99"/>
      <c r="Q4963" s="99"/>
    </row>
    <row r="4964" spans="16:17" x14ac:dyDescent="0.3">
      <c r="P4964" s="99"/>
      <c r="Q4964" s="99"/>
    </row>
    <row r="4965" spans="16:17" x14ac:dyDescent="0.3">
      <c r="P4965" s="99"/>
      <c r="Q4965" s="99"/>
    </row>
    <row r="4966" spans="16:17" x14ac:dyDescent="0.3">
      <c r="P4966" s="99"/>
      <c r="Q4966" s="99"/>
    </row>
    <row r="4967" spans="16:17" x14ac:dyDescent="0.3">
      <c r="P4967" s="99"/>
      <c r="Q4967" s="99"/>
    </row>
    <row r="4968" spans="16:17" x14ac:dyDescent="0.3">
      <c r="P4968" s="99"/>
      <c r="Q4968" s="99"/>
    </row>
    <row r="4969" spans="16:17" x14ac:dyDescent="0.3">
      <c r="P4969" s="99"/>
      <c r="Q4969" s="99"/>
    </row>
    <row r="4970" spans="16:17" x14ac:dyDescent="0.3">
      <c r="P4970" s="99"/>
      <c r="Q4970" s="99"/>
    </row>
    <row r="4971" spans="16:17" x14ac:dyDescent="0.3">
      <c r="P4971" s="99"/>
      <c r="Q4971" s="99"/>
    </row>
    <row r="4972" spans="16:17" x14ac:dyDescent="0.3">
      <c r="P4972" s="99"/>
      <c r="Q4972" s="99"/>
    </row>
    <row r="4973" spans="16:17" x14ac:dyDescent="0.3">
      <c r="P4973" s="99"/>
      <c r="Q4973" s="99"/>
    </row>
    <row r="4974" spans="16:17" x14ac:dyDescent="0.3">
      <c r="P4974" s="99"/>
      <c r="Q4974" s="99"/>
    </row>
    <row r="4975" spans="16:17" x14ac:dyDescent="0.3">
      <c r="P4975" s="99"/>
      <c r="Q4975" s="99"/>
    </row>
    <row r="4976" spans="16:17" x14ac:dyDescent="0.3">
      <c r="P4976" s="99"/>
      <c r="Q4976" s="99"/>
    </row>
    <row r="4977" spans="16:17" x14ac:dyDescent="0.3">
      <c r="P4977" s="99"/>
      <c r="Q4977" s="99"/>
    </row>
    <row r="4978" spans="16:17" x14ac:dyDescent="0.3">
      <c r="P4978" s="99"/>
      <c r="Q4978" s="99"/>
    </row>
    <row r="4979" spans="16:17" x14ac:dyDescent="0.3">
      <c r="P4979" s="99"/>
      <c r="Q4979" s="99"/>
    </row>
    <row r="4980" spans="16:17" x14ac:dyDescent="0.3">
      <c r="P4980" s="99"/>
      <c r="Q4980" s="99"/>
    </row>
    <row r="4981" spans="16:17" x14ac:dyDescent="0.3">
      <c r="P4981" s="99"/>
      <c r="Q4981" s="99"/>
    </row>
    <row r="4982" spans="16:17" x14ac:dyDescent="0.3">
      <c r="P4982" s="99"/>
      <c r="Q4982" s="99"/>
    </row>
    <row r="4983" spans="16:17" x14ac:dyDescent="0.3">
      <c r="P4983" s="99"/>
      <c r="Q4983" s="99"/>
    </row>
    <row r="4984" spans="16:17" x14ac:dyDescent="0.3">
      <c r="P4984" s="99"/>
      <c r="Q4984" s="99"/>
    </row>
    <row r="4985" spans="16:17" x14ac:dyDescent="0.3">
      <c r="P4985" s="99"/>
      <c r="Q4985" s="99"/>
    </row>
    <row r="4986" spans="16:17" x14ac:dyDescent="0.3">
      <c r="P4986" s="99"/>
      <c r="Q4986" s="99"/>
    </row>
    <row r="4987" spans="16:17" x14ac:dyDescent="0.3">
      <c r="P4987" s="99"/>
      <c r="Q4987" s="99"/>
    </row>
    <row r="4988" spans="16:17" x14ac:dyDescent="0.3">
      <c r="P4988" s="99"/>
      <c r="Q4988" s="99"/>
    </row>
    <row r="4989" spans="16:17" x14ac:dyDescent="0.3">
      <c r="P4989" s="99"/>
      <c r="Q4989" s="99"/>
    </row>
    <row r="4990" spans="16:17" x14ac:dyDescent="0.3">
      <c r="P4990" s="99"/>
      <c r="Q4990" s="99"/>
    </row>
    <row r="4991" spans="16:17" x14ac:dyDescent="0.3">
      <c r="P4991" s="99"/>
      <c r="Q4991" s="99"/>
    </row>
    <row r="4992" spans="16:17" x14ac:dyDescent="0.3">
      <c r="P4992" s="99"/>
      <c r="Q4992" s="99"/>
    </row>
    <row r="4993" spans="16:17" x14ac:dyDescent="0.3">
      <c r="P4993" s="99"/>
      <c r="Q4993" s="99"/>
    </row>
    <row r="4994" spans="16:17" x14ac:dyDescent="0.3">
      <c r="P4994" s="99"/>
      <c r="Q4994" s="99"/>
    </row>
    <row r="4995" spans="16:17" x14ac:dyDescent="0.3">
      <c r="P4995" s="99"/>
      <c r="Q4995" s="99"/>
    </row>
    <row r="4996" spans="16:17" x14ac:dyDescent="0.3">
      <c r="P4996" s="99"/>
      <c r="Q4996" s="99"/>
    </row>
    <row r="4997" spans="16:17" x14ac:dyDescent="0.3">
      <c r="P4997" s="99"/>
      <c r="Q4997" s="99"/>
    </row>
    <row r="4998" spans="16:17" x14ac:dyDescent="0.3">
      <c r="P4998" s="99"/>
      <c r="Q4998" s="99"/>
    </row>
    <row r="4999" spans="16:17" x14ac:dyDescent="0.3">
      <c r="P4999" s="99"/>
      <c r="Q4999" s="99"/>
    </row>
    <row r="5000" spans="16:17" x14ac:dyDescent="0.3">
      <c r="P5000" s="99"/>
      <c r="Q5000" s="99"/>
    </row>
    <row r="5001" spans="16:17" x14ac:dyDescent="0.3">
      <c r="P5001" s="99"/>
      <c r="Q5001" s="99"/>
    </row>
    <row r="5002" spans="16:17" x14ac:dyDescent="0.3">
      <c r="P5002" s="99"/>
      <c r="Q5002" s="99"/>
    </row>
    <row r="5003" spans="16:17" x14ac:dyDescent="0.3">
      <c r="P5003" s="99"/>
      <c r="Q5003" s="99"/>
    </row>
    <row r="5004" spans="16:17" x14ac:dyDescent="0.3">
      <c r="P5004" s="99"/>
      <c r="Q5004" s="99"/>
    </row>
    <row r="5005" spans="16:17" x14ac:dyDescent="0.3">
      <c r="P5005" s="99"/>
      <c r="Q5005" s="99"/>
    </row>
    <row r="5006" spans="16:17" x14ac:dyDescent="0.3">
      <c r="P5006" s="99"/>
      <c r="Q5006" s="99"/>
    </row>
    <row r="5007" spans="16:17" x14ac:dyDescent="0.3">
      <c r="P5007" s="99"/>
      <c r="Q5007" s="99"/>
    </row>
    <row r="5008" spans="16:17" x14ac:dyDescent="0.3">
      <c r="P5008" s="99"/>
      <c r="Q5008" s="99"/>
    </row>
    <row r="5009" spans="16:17" x14ac:dyDescent="0.3">
      <c r="P5009" s="99"/>
      <c r="Q5009" s="99"/>
    </row>
    <row r="5010" spans="16:17" x14ac:dyDescent="0.3">
      <c r="P5010" s="99"/>
      <c r="Q5010" s="99"/>
    </row>
    <row r="5011" spans="16:17" x14ac:dyDescent="0.3">
      <c r="P5011" s="99"/>
      <c r="Q5011" s="99"/>
    </row>
    <row r="5012" spans="16:17" x14ac:dyDescent="0.3">
      <c r="P5012" s="99"/>
      <c r="Q5012" s="99"/>
    </row>
    <row r="5013" spans="16:17" x14ac:dyDescent="0.3">
      <c r="P5013" s="99"/>
      <c r="Q5013" s="99"/>
    </row>
    <row r="5014" spans="16:17" x14ac:dyDescent="0.3">
      <c r="P5014" s="99"/>
      <c r="Q5014" s="99"/>
    </row>
    <row r="5015" spans="16:17" x14ac:dyDescent="0.3">
      <c r="P5015" s="99"/>
      <c r="Q5015" s="99"/>
    </row>
    <row r="5016" spans="16:17" x14ac:dyDescent="0.3">
      <c r="P5016" s="99"/>
      <c r="Q5016" s="99"/>
    </row>
    <row r="5017" spans="16:17" x14ac:dyDescent="0.3">
      <c r="P5017" s="99"/>
      <c r="Q5017" s="99"/>
    </row>
    <row r="5018" spans="16:17" x14ac:dyDescent="0.3">
      <c r="P5018" s="99"/>
      <c r="Q5018" s="99"/>
    </row>
    <row r="5019" spans="16:17" x14ac:dyDescent="0.3">
      <c r="P5019" s="99"/>
      <c r="Q5019" s="99"/>
    </row>
    <row r="5020" spans="16:17" x14ac:dyDescent="0.3">
      <c r="P5020" s="99"/>
      <c r="Q5020" s="99"/>
    </row>
    <row r="5021" spans="16:17" x14ac:dyDescent="0.3">
      <c r="P5021" s="99"/>
      <c r="Q5021" s="99"/>
    </row>
    <row r="5022" spans="16:17" x14ac:dyDescent="0.3">
      <c r="P5022" s="99"/>
      <c r="Q5022" s="99"/>
    </row>
    <row r="5023" spans="16:17" x14ac:dyDescent="0.3">
      <c r="P5023" s="99"/>
      <c r="Q5023" s="99"/>
    </row>
    <row r="5024" spans="16:17" x14ac:dyDescent="0.3">
      <c r="P5024" s="99"/>
      <c r="Q5024" s="99"/>
    </row>
    <row r="5025" spans="16:17" x14ac:dyDescent="0.3">
      <c r="P5025" s="99"/>
      <c r="Q5025" s="99"/>
    </row>
    <row r="5026" spans="16:17" x14ac:dyDescent="0.3">
      <c r="P5026" s="99"/>
      <c r="Q5026" s="99"/>
    </row>
    <row r="5027" spans="16:17" x14ac:dyDescent="0.3">
      <c r="P5027" s="99"/>
      <c r="Q5027" s="99"/>
    </row>
    <row r="5028" spans="16:17" x14ac:dyDescent="0.3">
      <c r="P5028" s="99"/>
      <c r="Q5028" s="99"/>
    </row>
    <row r="5029" spans="16:17" x14ac:dyDescent="0.3">
      <c r="P5029" s="99"/>
      <c r="Q5029" s="99"/>
    </row>
    <row r="5030" spans="16:17" x14ac:dyDescent="0.3">
      <c r="P5030" s="99"/>
      <c r="Q5030" s="99"/>
    </row>
    <row r="5031" spans="16:17" x14ac:dyDescent="0.3">
      <c r="P5031" s="99"/>
      <c r="Q5031" s="99"/>
    </row>
    <row r="5032" spans="16:17" x14ac:dyDescent="0.3">
      <c r="P5032" s="99"/>
      <c r="Q5032" s="99"/>
    </row>
    <row r="5033" spans="16:17" x14ac:dyDescent="0.3">
      <c r="P5033" s="99"/>
      <c r="Q5033" s="99"/>
    </row>
    <row r="5034" spans="16:17" x14ac:dyDescent="0.3">
      <c r="P5034" s="99"/>
      <c r="Q5034" s="99"/>
    </row>
    <row r="5035" spans="16:17" x14ac:dyDescent="0.3">
      <c r="P5035" s="99"/>
      <c r="Q5035" s="99"/>
    </row>
    <row r="5036" spans="16:17" x14ac:dyDescent="0.3">
      <c r="P5036" s="99"/>
      <c r="Q5036" s="99"/>
    </row>
    <row r="5037" spans="16:17" x14ac:dyDescent="0.3">
      <c r="P5037" s="99"/>
      <c r="Q5037" s="99"/>
    </row>
    <row r="5038" spans="16:17" x14ac:dyDescent="0.3">
      <c r="P5038" s="99"/>
      <c r="Q5038" s="99"/>
    </row>
    <row r="5039" spans="16:17" x14ac:dyDescent="0.3">
      <c r="P5039" s="99"/>
      <c r="Q5039" s="99"/>
    </row>
    <row r="5040" spans="16:17" x14ac:dyDescent="0.3">
      <c r="P5040" s="99"/>
      <c r="Q5040" s="99"/>
    </row>
    <row r="5041" spans="16:17" x14ac:dyDescent="0.3">
      <c r="P5041" s="99"/>
      <c r="Q5041" s="99"/>
    </row>
    <row r="5042" spans="16:17" x14ac:dyDescent="0.3">
      <c r="P5042" s="99"/>
      <c r="Q5042" s="99"/>
    </row>
    <row r="5043" spans="16:17" x14ac:dyDescent="0.3">
      <c r="P5043" s="99"/>
      <c r="Q5043" s="99"/>
    </row>
    <row r="5044" spans="16:17" x14ac:dyDescent="0.3">
      <c r="P5044" s="99"/>
      <c r="Q5044" s="99"/>
    </row>
    <row r="5045" spans="16:17" x14ac:dyDescent="0.3">
      <c r="P5045" s="99"/>
      <c r="Q5045" s="99"/>
    </row>
    <row r="5046" spans="16:17" x14ac:dyDescent="0.3">
      <c r="P5046" s="99"/>
      <c r="Q5046" s="99"/>
    </row>
    <row r="5047" spans="16:17" x14ac:dyDescent="0.3">
      <c r="P5047" s="99"/>
      <c r="Q5047" s="99"/>
    </row>
    <row r="5048" spans="16:17" x14ac:dyDescent="0.3">
      <c r="P5048" s="99"/>
      <c r="Q5048" s="99"/>
    </row>
    <row r="5049" spans="16:17" x14ac:dyDescent="0.3">
      <c r="P5049" s="99"/>
      <c r="Q5049" s="99"/>
    </row>
    <row r="5050" spans="16:17" x14ac:dyDescent="0.3">
      <c r="P5050" s="99"/>
      <c r="Q5050" s="99"/>
    </row>
    <row r="5051" spans="16:17" x14ac:dyDescent="0.3">
      <c r="P5051" s="99"/>
      <c r="Q5051" s="99"/>
    </row>
    <row r="5052" spans="16:17" x14ac:dyDescent="0.3">
      <c r="P5052" s="99"/>
      <c r="Q5052" s="99"/>
    </row>
    <row r="5053" spans="16:17" x14ac:dyDescent="0.3">
      <c r="P5053" s="99"/>
      <c r="Q5053" s="99"/>
    </row>
    <row r="5054" spans="16:17" x14ac:dyDescent="0.3">
      <c r="P5054" s="99"/>
      <c r="Q5054" s="99"/>
    </row>
    <row r="5055" spans="16:17" x14ac:dyDescent="0.3">
      <c r="P5055" s="99"/>
      <c r="Q5055" s="99"/>
    </row>
    <row r="5056" spans="16:17" x14ac:dyDescent="0.3">
      <c r="P5056" s="99"/>
      <c r="Q5056" s="99"/>
    </row>
    <row r="5057" spans="16:17" x14ac:dyDescent="0.3">
      <c r="P5057" s="99"/>
      <c r="Q5057" s="99"/>
    </row>
    <row r="5058" spans="16:17" x14ac:dyDescent="0.3">
      <c r="P5058" s="99"/>
      <c r="Q5058" s="99"/>
    </row>
    <row r="5059" spans="16:17" x14ac:dyDescent="0.3">
      <c r="P5059" s="99"/>
      <c r="Q5059" s="99"/>
    </row>
    <row r="5060" spans="16:17" x14ac:dyDescent="0.3">
      <c r="P5060" s="99"/>
      <c r="Q5060" s="99"/>
    </row>
    <row r="5061" spans="16:17" x14ac:dyDescent="0.3">
      <c r="P5061" s="99"/>
      <c r="Q5061" s="99"/>
    </row>
    <row r="5062" spans="16:17" x14ac:dyDescent="0.3">
      <c r="P5062" s="99"/>
      <c r="Q5062" s="99"/>
    </row>
    <row r="5063" spans="16:17" x14ac:dyDescent="0.3">
      <c r="P5063" s="99"/>
      <c r="Q5063" s="99"/>
    </row>
    <row r="5064" spans="16:17" x14ac:dyDescent="0.3">
      <c r="P5064" s="99"/>
      <c r="Q5064" s="99"/>
    </row>
    <row r="5065" spans="16:17" x14ac:dyDescent="0.3">
      <c r="P5065" s="99"/>
      <c r="Q5065" s="99"/>
    </row>
    <row r="5066" spans="16:17" x14ac:dyDescent="0.3">
      <c r="P5066" s="99"/>
      <c r="Q5066" s="99"/>
    </row>
    <row r="5067" spans="16:17" x14ac:dyDescent="0.3">
      <c r="P5067" s="99"/>
      <c r="Q5067" s="99"/>
    </row>
    <row r="5068" spans="16:17" x14ac:dyDescent="0.3">
      <c r="P5068" s="99"/>
      <c r="Q5068" s="99"/>
    </row>
    <row r="5069" spans="16:17" x14ac:dyDescent="0.3">
      <c r="P5069" s="99"/>
      <c r="Q5069" s="99"/>
    </row>
    <row r="5070" spans="16:17" x14ac:dyDescent="0.3">
      <c r="P5070" s="99"/>
      <c r="Q5070" s="99"/>
    </row>
    <row r="5071" spans="16:17" x14ac:dyDescent="0.3">
      <c r="P5071" s="99"/>
      <c r="Q5071" s="99"/>
    </row>
    <row r="5072" spans="16:17" x14ac:dyDescent="0.3">
      <c r="P5072" s="99"/>
      <c r="Q5072" s="99"/>
    </row>
    <row r="5073" spans="16:17" x14ac:dyDescent="0.3">
      <c r="P5073" s="99"/>
      <c r="Q5073" s="99"/>
    </row>
    <row r="5074" spans="16:17" x14ac:dyDescent="0.3">
      <c r="P5074" s="99"/>
      <c r="Q5074" s="99"/>
    </row>
    <row r="5075" spans="16:17" x14ac:dyDescent="0.3">
      <c r="P5075" s="99"/>
      <c r="Q5075" s="99"/>
    </row>
    <row r="5076" spans="16:17" x14ac:dyDescent="0.3">
      <c r="P5076" s="99"/>
      <c r="Q5076" s="99"/>
    </row>
    <row r="5077" spans="16:17" x14ac:dyDescent="0.3">
      <c r="P5077" s="99"/>
      <c r="Q5077" s="99"/>
    </row>
    <row r="5078" spans="16:17" x14ac:dyDescent="0.3">
      <c r="P5078" s="99"/>
      <c r="Q5078" s="99"/>
    </row>
    <row r="5079" spans="16:17" x14ac:dyDescent="0.3">
      <c r="P5079" s="99"/>
      <c r="Q5079" s="99"/>
    </row>
    <row r="5080" spans="16:17" x14ac:dyDescent="0.3">
      <c r="P5080" s="99"/>
      <c r="Q5080" s="99"/>
    </row>
    <row r="5081" spans="16:17" x14ac:dyDescent="0.3">
      <c r="P5081" s="99"/>
      <c r="Q5081" s="99"/>
    </row>
    <row r="5082" spans="16:17" x14ac:dyDescent="0.3">
      <c r="P5082" s="99"/>
      <c r="Q5082" s="99"/>
    </row>
    <row r="5083" spans="16:17" x14ac:dyDescent="0.3">
      <c r="P5083" s="99"/>
      <c r="Q5083" s="99"/>
    </row>
    <row r="5084" spans="16:17" x14ac:dyDescent="0.3">
      <c r="P5084" s="99"/>
      <c r="Q5084" s="99"/>
    </row>
    <row r="5085" spans="16:17" x14ac:dyDescent="0.3">
      <c r="P5085" s="99"/>
      <c r="Q5085" s="99"/>
    </row>
    <row r="5086" spans="16:17" x14ac:dyDescent="0.3">
      <c r="P5086" s="99"/>
      <c r="Q5086" s="99"/>
    </row>
    <row r="5087" spans="16:17" x14ac:dyDescent="0.3">
      <c r="P5087" s="99"/>
      <c r="Q5087" s="99"/>
    </row>
    <row r="5088" spans="16:17" x14ac:dyDescent="0.3">
      <c r="P5088" s="99"/>
      <c r="Q5088" s="99"/>
    </row>
    <row r="5089" spans="16:17" x14ac:dyDescent="0.3">
      <c r="P5089" s="99"/>
      <c r="Q5089" s="99"/>
    </row>
    <row r="5090" spans="16:17" x14ac:dyDescent="0.3">
      <c r="P5090" s="99"/>
      <c r="Q5090" s="99"/>
    </row>
    <row r="5091" spans="16:17" x14ac:dyDescent="0.3">
      <c r="P5091" s="99"/>
      <c r="Q5091" s="99"/>
    </row>
    <row r="5092" spans="16:17" x14ac:dyDescent="0.3">
      <c r="P5092" s="99"/>
      <c r="Q5092" s="99"/>
    </row>
    <row r="5093" spans="16:17" x14ac:dyDescent="0.3">
      <c r="P5093" s="99"/>
      <c r="Q5093" s="99"/>
    </row>
    <row r="5094" spans="16:17" x14ac:dyDescent="0.3">
      <c r="P5094" s="99"/>
      <c r="Q5094" s="99"/>
    </row>
    <row r="5095" spans="16:17" x14ac:dyDescent="0.3">
      <c r="P5095" s="99"/>
      <c r="Q5095" s="99"/>
    </row>
    <row r="5096" spans="16:17" x14ac:dyDescent="0.3">
      <c r="P5096" s="99"/>
      <c r="Q5096" s="99"/>
    </row>
    <row r="5097" spans="16:17" x14ac:dyDescent="0.3">
      <c r="P5097" s="99"/>
      <c r="Q5097" s="99"/>
    </row>
    <row r="5098" spans="16:17" x14ac:dyDescent="0.3">
      <c r="P5098" s="99"/>
      <c r="Q5098" s="99"/>
    </row>
    <row r="5099" spans="16:17" x14ac:dyDescent="0.3">
      <c r="P5099" s="99"/>
      <c r="Q5099" s="99"/>
    </row>
    <row r="5100" spans="16:17" x14ac:dyDescent="0.3">
      <c r="P5100" s="99"/>
      <c r="Q5100" s="99"/>
    </row>
    <row r="5101" spans="16:17" x14ac:dyDescent="0.3">
      <c r="P5101" s="99"/>
      <c r="Q5101" s="99"/>
    </row>
    <row r="5102" spans="16:17" x14ac:dyDescent="0.3">
      <c r="P5102" s="99"/>
      <c r="Q5102" s="99"/>
    </row>
    <row r="5103" spans="16:17" x14ac:dyDescent="0.3">
      <c r="P5103" s="99"/>
      <c r="Q5103" s="99"/>
    </row>
    <row r="5104" spans="16:17" x14ac:dyDescent="0.3">
      <c r="P5104" s="99"/>
      <c r="Q5104" s="99"/>
    </row>
    <row r="5105" spans="16:17" x14ac:dyDescent="0.3">
      <c r="P5105" s="99"/>
      <c r="Q5105" s="99"/>
    </row>
    <row r="5106" spans="16:17" x14ac:dyDescent="0.3">
      <c r="P5106" s="99"/>
      <c r="Q5106" s="99"/>
    </row>
    <row r="5107" spans="16:17" x14ac:dyDescent="0.3">
      <c r="P5107" s="99"/>
      <c r="Q5107" s="99"/>
    </row>
    <row r="5108" spans="16:17" x14ac:dyDescent="0.3">
      <c r="P5108" s="99"/>
      <c r="Q5108" s="99"/>
    </row>
    <row r="5109" spans="16:17" x14ac:dyDescent="0.3">
      <c r="P5109" s="99"/>
      <c r="Q5109" s="99"/>
    </row>
    <row r="5110" spans="16:17" x14ac:dyDescent="0.3">
      <c r="P5110" s="99"/>
      <c r="Q5110" s="99"/>
    </row>
    <row r="5111" spans="16:17" x14ac:dyDescent="0.3">
      <c r="P5111" s="99"/>
      <c r="Q5111" s="99"/>
    </row>
    <row r="5112" spans="16:17" x14ac:dyDescent="0.3">
      <c r="P5112" s="99"/>
      <c r="Q5112" s="99"/>
    </row>
    <row r="5113" spans="16:17" x14ac:dyDescent="0.3">
      <c r="P5113" s="99"/>
      <c r="Q5113" s="99"/>
    </row>
    <row r="5114" spans="16:17" x14ac:dyDescent="0.3">
      <c r="P5114" s="99"/>
      <c r="Q5114" s="99"/>
    </row>
    <row r="5115" spans="16:17" x14ac:dyDescent="0.3">
      <c r="P5115" s="99"/>
      <c r="Q5115" s="99"/>
    </row>
    <row r="5116" spans="16:17" x14ac:dyDescent="0.3">
      <c r="P5116" s="99"/>
      <c r="Q5116" s="99"/>
    </row>
    <row r="5117" spans="16:17" x14ac:dyDescent="0.3">
      <c r="P5117" s="99"/>
      <c r="Q5117" s="99"/>
    </row>
    <row r="5118" spans="16:17" x14ac:dyDescent="0.3">
      <c r="P5118" s="99"/>
      <c r="Q5118" s="99"/>
    </row>
    <row r="5119" spans="16:17" x14ac:dyDescent="0.3">
      <c r="P5119" s="99"/>
      <c r="Q5119" s="99"/>
    </row>
    <row r="5120" spans="16:17" x14ac:dyDescent="0.3">
      <c r="P5120" s="99"/>
      <c r="Q5120" s="99"/>
    </row>
    <row r="5121" spans="16:17" x14ac:dyDescent="0.3">
      <c r="P5121" s="99"/>
      <c r="Q5121" s="99"/>
    </row>
    <row r="5122" spans="16:17" x14ac:dyDescent="0.3">
      <c r="P5122" s="99"/>
      <c r="Q5122" s="99"/>
    </row>
    <row r="5123" spans="16:17" x14ac:dyDescent="0.3">
      <c r="P5123" s="99"/>
      <c r="Q5123" s="99"/>
    </row>
    <row r="5124" spans="16:17" x14ac:dyDescent="0.3">
      <c r="P5124" s="99"/>
      <c r="Q5124" s="99"/>
    </row>
    <row r="5125" spans="16:17" x14ac:dyDescent="0.3">
      <c r="P5125" s="99"/>
      <c r="Q5125" s="99"/>
    </row>
    <row r="5126" spans="16:17" x14ac:dyDescent="0.3">
      <c r="P5126" s="99"/>
      <c r="Q5126" s="99"/>
    </row>
    <row r="5127" spans="16:17" x14ac:dyDescent="0.3">
      <c r="P5127" s="99"/>
      <c r="Q5127" s="99"/>
    </row>
    <row r="5128" spans="16:17" x14ac:dyDescent="0.3">
      <c r="P5128" s="99"/>
      <c r="Q5128" s="99"/>
    </row>
    <row r="5129" spans="16:17" x14ac:dyDescent="0.3">
      <c r="P5129" s="99"/>
      <c r="Q5129" s="99"/>
    </row>
    <row r="5130" spans="16:17" x14ac:dyDescent="0.3">
      <c r="P5130" s="99"/>
      <c r="Q5130" s="99"/>
    </row>
    <row r="5131" spans="16:17" x14ac:dyDescent="0.3">
      <c r="P5131" s="99"/>
      <c r="Q5131" s="99"/>
    </row>
    <row r="5132" spans="16:17" x14ac:dyDescent="0.3">
      <c r="P5132" s="99"/>
      <c r="Q5132" s="99"/>
    </row>
    <row r="5133" spans="16:17" x14ac:dyDescent="0.3">
      <c r="P5133" s="99"/>
      <c r="Q5133" s="99"/>
    </row>
    <row r="5134" spans="16:17" x14ac:dyDescent="0.3">
      <c r="P5134" s="99"/>
      <c r="Q5134" s="99"/>
    </row>
    <row r="5135" spans="16:17" x14ac:dyDescent="0.3">
      <c r="P5135" s="99"/>
      <c r="Q5135" s="99"/>
    </row>
    <row r="5136" spans="16:17" x14ac:dyDescent="0.3">
      <c r="P5136" s="99"/>
      <c r="Q5136" s="99"/>
    </row>
    <row r="5137" spans="16:17" x14ac:dyDescent="0.3">
      <c r="P5137" s="99"/>
      <c r="Q5137" s="99"/>
    </row>
    <row r="5138" spans="16:17" x14ac:dyDescent="0.3">
      <c r="P5138" s="99"/>
      <c r="Q5138" s="99"/>
    </row>
    <row r="5139" spans="16:17" x14ac:dyDescent="0.3">
      <c r="P5139" s="99"/>
      <c r="Q5139" s="99"/>
    </row>
    <row r="5140" spans="16:17" x14ac:dyDescent="0.3">
      <c r="P5140" s="99"/>
      <c r="Q5140" s="99"/>
    </row>
    <row r="5141" spans="16:17" x14ac:dyDescent="0.3">
      <c r="P5141" s="99"/>
      <c r="Q5141" s="99"/>
    </row>
    <row r="5142" spans="16:17" x14ac:dyDescent="0.3">
      <c r="P5142" s="99"/>
      <c r="Q5142" s="99"/>
    </row>
    <row r="5143" spans="16:17" x14ac:dyDescent="0.3">
      <c r="P5143" s="99"/>
      <c r="Q5143" s="99"/>
    </row>
    <row r="5144" spans="16:17" x14ac:dyDescent="0.3">
      <c r="P5144" s="99"/>
      <c r="Q5144" s="99"/>
    </row>
    <row r="5145" spans="16:17" x14ac:dyDescent="0.3">
      <c r="P5145" s="99"/>
      <c r="Q5145" s="99"/>
    </row>
    <row r="5146" spans="16:17" x14ac:dyDescent="0.3">
      <c r="P5146" s="99"/>
      <c r="Q5146" s="99"/>
    </row>
    <row r="5147" spans="16:17" x14ac:dyDescent="0.3">
      <c r="P5147" s="99"/>
      <c r="Q5147" s="99"/>
    </row>
    <row r="5148" spans="16:17" x14ac:dyDescent="0.3">
      <c r="P5148" s="99"/>
      <c r="Q5148" s="99"/>
    </row>
    <row r="5149" spans="16:17" x14ac:dyDescent="0.3">
      <c r="P5149" s="99"/>
      <c r="Q5149" s="99"/>
    </row>
    <row r="5150" spans="16:17" x14ac:dyDescent="0.3">
      <c r="P5150" s="99"/>
      <c r="Q5150" s="99"/>
    </row>
    <row r="5151" spans="16:17" x14ac:dyDescent="0.3">
      <c r="P5151" s="99"/>
      <c r="Q5151" s="99"/>
    </row>
    <row r="5152" spans="16:17" x14ac:dyDescent="0.3">
      <c r="P5152" s="99"/>
      <c r="Q5152" s="99"/>
    </row>
    <row r="5153" spans="16:17" x14ac:dyDescent="0.3">
      <c r="P5153" s="99"/>
      <c r="Q5153" s="99"/>
    </row>
    <row r="5154" spans="16:17" x14ac:dyDescent="0.3">
      <c r="P5154" s="99"/>
      <c r="Q5154" s="99"/>
    </row>
    <row r="5155" spans="16:17" x14ac:dyDescent="0.3">
      <c r="P5155" s="99"/>
      <c r="Q5155" s="99"/>
    </row>
    <row r="5156" spans="16:17" x14ac:dyDescent="0.3">
      <c r="P5156" s="99"/>
      <c r="Q5156" s="99"/>
    </row>
    <row r="5157" spans="16:17" x14ac:dyDescent="0.3">
      <c r="P5157" s="99"/>
      <c r="Q5157" s="99"/>
    </row>
    <row r="5158" spans="16:17" x14ac:dyDescent="0.3">
      <c r="P5158" s="99"/>
      <c r="Q5158" s="99"/>
    </row>
    <row r="5159" spans="16:17" x14ac:dyDescent="0.3">
      <c r="P5159" s="99"/>
      <c r="Q5159" s="99"/>
    </row>
    <row r="5160" spans="16:17" x14ac:dyDescent="0.3">
      <c r="P5160" s="99"/>
      <c r="Q5160" s="99"/>
    </row>
    <row r="5161" spans="16:17" x14ac:dyDescent="0.3">
      <c r="P5161" s="99"/>
      <c r="Q5161" s="99"/>
    </row>
    <row r="5162" spans="16:17" x14ac:dyDescent="0.3">
      <c r="P5162" s="99"/>
      <c r="Q5162" s="99"/>
    </row>
    <row r="5163" spans="16:17" x14ac:dyDescent="0.3">
      <c r="P5163" s="99"/>
      <c r="Q5163" s="99"/>
    </row>
    <row r="5164" spans="16:17" x14ac:dyDescent="0.3">
      <c r="P5164" s="99"/>
      <c r="Q5164" s="99"/>
    </row>
    <row r="5165" spans="16:17" x14ac:dyDescent="0.3">
      <c r="P5165" s="99"/>
      <c r="Q5165" s="99"/>
    </row>
    <row r="5166" spans="16:17" x14ac:dyDescent="0.3">
      <c r="P5166" s="99"/>
      <c r="Q5166" s="99"/>
    </row>
    <row r="5167" spans="16:17" x14ac:dyDescent="0.3">
      <c r="P5167" s="99"/>
      <c r="Q5167" s="99"/>
    </row>
    <row r="5168" spans="16:17" x14ac:dyDescent="0.3">
      <c r="P5168" s="99"/>
      <c r="Q5168" s="99"/>
    </row>
    <row r="5169" spans="16:17" x14ac:dyDescent="0.3">
      <c r="P5169" s="99"/>
      <c r="Q5169" s="99"/>
    </row>
    <row r="5170" spans="16:17" x14ac:dyDescent="0.3">
      <c r="P5170" s="99"/>
      <c r="Q5170" s="99"/>
    </row>
    <row r="5171" spans="16:17" x14ac:dyDescent="0.3">
      <c r="P5171" s="99"/>
      <c r="Q5171" s="99"/>
    </row>
    <row r="5172" spans="16:17" x14ac:dyDescent="0.3">
      <c r="P5172" s="99"/>
      <c r="Q5172" s="99"/>
    </row>
    <row r="5173" spans="16:17" x14ac:dyDescent="0.3">
      <c r="P5173" s="99"/>
      <c r="Q5173" s="99"/>
    </row>
    <row r="5174" spans="16:17" x14ac:dyDescent="0.3">
      <c r="P5174" s="99"/>
      <c r="Q5174" s="99"/>
    </row>
    <row r="5175" spans="16:17" x14ac:dyDescent="0.3">
      <c r="P5175" s="99"/>
      <c r="Q5175" s="99"/>
    </row>
    <row r="5176" spans="16:17" x14ac:dyDescent="0.3">
      <c r="P5176" s="99"/>
      <c r="Q5176" s="99"/>
    </row>
    <row r="5177" spans="16:17" x14ac:dyDescent="0.3">
      <c r="P5177" s="99"/>
      <c r="Q5177" s="99"/>
    </row>
    <row r="5178" spans="16:17" x14ac:dyDescent="0.3">
      <c r="P5178" s="99"/>
      <c r="Q5178" s="99"/>
    </row>
    <row r="5179" spans="16:17" x14ac:dyDescent="0.3">
      <c r="P5179" s="99"/>
      <c r="Q5179" s="99"/>
    </row>
    <row r="5180" spans="16:17" x14ac:dyDescent="0.3">
      <c r="P5180" s="99"/>
      <c r="Q5180" s="99"/>
    </row>
    <row r="5181" spans="16:17" x14ac:dyDescent="0.3">
      <c r="P5181" s="99"/>
      <c r="Q5181" s="99"/>
    </row>
    <row r="5182" spans="16:17" x14ac:dyDescent="0.3">
      <c r="P5182" s="99"/>
      <c r="Q5182" s="99"/>
    </row>
    <row r="5183" spans="16:17" x14ac:dyDescent="0.3">
      <c r="P5183" s="99"/>
      <c r="Q5183" s="99"/>
    </row>
    <row r="5184" spans="16:17" x14ac:dyDescent="0.3">
      <c r="P5184" s="99"/>
      <c r="Q5184" s="99"/>
    </row>
    <row r="5185" spans="16:17" x14ac:dyDescent="0.3">
      <c r="P5185" s="99"/>
      <c r="Q5185" s="99"/>
    </row>
    <row r="5186" spans="16:17" x14ac:dyDescent="0.3">
      <c r="P5186" s="99"/>
      <c r="Q5186" s="99"/>
    </row>
    <row r="5187" spans="16:17" x14ac:dyDescent="0.3">
      <c r="P5187" s="99"/>
      <c r="Q5187" s="99"/>
    </row>
    <row r="5188" spans="16:17" x14ac:dyDescent="0.3">
      <c r="P5188" s="99"/>
      <c r="Q5188" s="99"/>
    </row>
    <row r="5189" spans="16:17" x14ac:dyDescent="0.3">
      <c r="P5189" s="99"/>
      <c r="Q5189" s="99"/>
    </row>
    <row r="5190" spans="16:17" x14ac:dyDescent="0.3">
      <c r="P5190" s="99"/>
      <c r="Q5190" s="99"/>
    </row>
    <row r="5191" spans="16:17" x14ac:dyDescent="0.3">
      <c r="P5191" s="99"/>
      <c r="Q5191" s="99"/>
    </row>
    <row r="5192" spans="16:17" x14ac:dyDescent="0.3">
      <c r="P5192" s="99"/>
      <c r="Q5192" s="99"/>
    </row>
    <row r="5193" spans="16:17" x14ac:dyDescent="0.3">
      <c r="P5193" s="99"/>
      <c r="Q5193" s="99"/>
    </row>
    <row r="5194" spans="16:17" x14ac:dyDescent="0.3">
      <c r="P5194" s="99"/>
      <c r="Q5194" s="99"/>
    </row>
    <row r="5195" spans="16:17" x14ac:dyDescent="0.3">
      <c r="P5195" s="99"/>
      <c r="Q5195" s="99"/>
    </row>
    <row r="5196" spans="16:17" x14ac:dyDescent="0.3">
      <c r="P5196" s="99"/>
      <c r="Q5196" s="99"/>
    </row>
    <row r="5197" spans="16:17" x14ac:dyDescent="0.3">
      <c r="P5197" s="99"/>
      <c r="Q5197" s="99"/>
    </row>
    <row r="5198" spans="16:17" x14ac:dyDescent="0.3">
      <c r="P5198" s="99"/>
      <c r="Q5198" s="99"/>
    </row>
    <row r="5199" spans="16:17" x14ac:dyDescent="0.3">
      <c r="P5199" s="99"/>
      <c r="Q5199" s="99"/>
    </row>
    <row r="5200" spans="16:17" x14ac:dyDescent="0.3">
      <c r="P5200" s="99"/>
      <c r="Q5200" s="99"/>
    </row>
    <row r="5201" spans="16:17" x14ac:dyDescent="0.3">
      <c r="P5201" s="99"/>
      <c r="Q5201" s="99"/>
    </row>
    <row r="5202" spans="16:17" x14ac:dyDescent="0.3">
      <c r="P5202" s="99"/>
      <c r="Q5202" s="99"/>
    </row>
    <row r="5203" spans="16:17" x14ac:dyDescent="0.3">
      <c r="P5203" s="99"/>
      <c r="Q5203" s="99"/>
    </row>
    <row r="5204" spans="16:17" x14ac:dyDescent="0.3">
      <c r="P5204" s="99"/>
      <c r="Q5204" s="99"/>
    </row>
    <row r="5205" spans="16:17" x14ac:dyDescent="0.3">
      <c r="P5205" s="99"/>
      <c r="Q5205" s="99"/>
    </row>
    <row r="5206" spans="16:17" x14ac:dyDescent="0.3">
      <c r="P5206" s="99"/>
      <c r="Q5206" s="99"/>
    </row>
    <row r="5207" spans="16:17" x14ac:dyDescent="0.3">
      <c r="P5207" s="99"/>
      <c r="Q5207" s="99"/>
    </row>
    <row r="5208" spans="16:17" x14ac:dyDescent="0.3">
      <c r="P5208" s="99"/>
      <c r="Q5208" s="99"/>
    </row>
    <row r="5209" spans="16:17" x14ac:dyDescent="0.3">
      <c r="P5209" s="99"/>
      <c r="Q5209" s="99"/>
    </row>
    <row r="5210" spans="16:17" x14ac:dyDescent="0.3">
      <c r="P5210" s="99"/>
      <c r="Q5210" s="99"/>
    </row>
    <row r="5211" spans="16:17" x14ac:dyDescent="0.3">
      <c r="P5211" s="99"/>
      <c r="Q5211" s="99"/>
    </row>
    <row r="5212" spans="16:17" x14ac:dyDescent="0.3">
      <c r="P5212" s="99"/>
      <c r="Q5212" s="99"/>
    </row>
    <row r="5213" spans="16:17" x14ac:dyDescent="0.3">
      <c r="P5213" s="99"/>
      <c r="Q5213" s="99"/>
    </row>
    <row r="5214" spans="16:17" x14ac:dyDescent="0.3">
      <c r="P5214" s="99"/>
      <c r="Q5214" s="99"/>
    </row>
    <row r="5215" spans="16:17" x14ac:dyDescent="0.3">
      <c r="P5215" s="99"/>
      <c r="Q5215" s="99"/>
    </row>
    <row r="5216" spans="16:17" x14ac:dyDescent="0.3">
      <c r="P5216" s="99"/>
      <c r="Q5216" s="99"/>
    </row>
    <row r="5217" spans="16:17" x14ac:dyDescent="0.3">
      <c r="P5217" s="99"/>
      <c r="Q5217" s="99"/>
    </row>
    <row r="5218" spans="16:17" x14ac:dyDescent="0.3">
      <c r="P5218" s="99"/>
      <c r="Q5218" s="99"/>
    </row>
    <row r="5219" spans="16:17" x14ac:dyDescent="0.3">
      <c r="P5219" s="99"/>
      <c r="Q5219" s="99"/>
    </row>
    <row r="5220" spans="16:17" x14ac:dyDescent="0.3">
      <c r="P5220" s="99"/>
      <c r="Q5220" s="99"/>
    </row>
    <row r="5221" spans="16:17" x14ac:dyDescent="0.3">
      <c r="P5221" s="99"/>
      <c r="Q5221" s="99"/>
    </row>
    <row r="5222" spans="16:17" x14ac:dyDescent="0.3">
      <c r="P5222" s="99"/>
      <c r="Q5222" s="99"/>
    </row>
    <row r="5223" spans="16:17" x14ac:dyDescent="0.3">
      <c r="P5223" s="99"/>
      <c r="Q5223" s="99"/>
    </row>
    <row r="5224" spans="16:17" x14ac:dyDescent="0.3">
      <c r="P5224" s="99"/>
      <c r="Q5224" s="99"/>
    </row>
    <row r="5225" spans="16:17" x14ac:dyDescent="0.3">
      <c r="P5225" s="99"/>
      <c r="Q5225" s="99"/>
    </row>
    <row r="5226" spans="16:17" x14ac:dyDescent="0.3">
      <c r="P5226" s="99"/>
      <c r="Q5226" s="99"/>
    </row>
    <row r="5227" spans="16:17" x14ac:dyDescent="0.3">
      <c r="P5227" s="99"/>
      <c r="Q5227" s="99"/>
    </row>
    <row r="5228" spans="16:17" x14ac:dyDescent="0.3">
      <c r="P5228" s="99"/>
      <c r="Q5228" s="99"/>
    </row>
    <row r="5229" spans="16:17" x14ac:dyDescent="0.3">
      <c r="P5229" s="99"/>
      <c r="Q5229" s="99"/>
    </row>
    <row r="5230" spans="16:17" x14ac:dyDescent="0.3">
      <c r="P5230" s="99"/>
      <c r="Q5230" s="99"/>
    </row>
    <row r="5231" spans="16:17" x14ac:dyDescent="0.3">
      <c r="P5231" s="99"/>
      <c r="Q5231" s="99"/>
    </row>
    <row r="5232" spans="16:17" x14ac:dyDescent="0.3">
      <c r="P5232" s="99"/>
      <c r="Q5232" s="99"/>
    </row>
    <row r="5233" spans="16:17" x14ac:dyDescent="0.3">
      <c r="P5233" s="99"/>
      <c r="Q5233" s="99"/>
    </row>
    <row r="5234" spans="16:17" x14ac:dyDescent="0.3">
      <c r="P5234" s="99"/>
      <c r="Q5234" s="99"/>
    </row>
    <row r="5235" spans="16:17" x14ac:dyDescent="0.3">
      <c r="P5235" s="99"/>
      <c r="Q5235" s="99"/>
    </row>
    <row r="5236" spans="16:17" x14ac:dyDescent="0.3">
      <c r="P5236" s="99"/>
      <c r="Q5236" s="99"/>
    </row>
    <row r="5237" spans="16:17" x14ac:dyDescent="0.3">
      <c r="P5237" s="99"/>
      <c r="Q5237" s="99"/>
    </row>
    <row r="5238" spans="16:17" x14ac:dyDescent="0.3">
      <c r="P5238" s="99"/>
      <c r="Q5238" s="99"/>
    </row>
    <row r="5239" spans="16:17" x14ac:dyDescent="0.3">
      <c r="P5239" s="99"/>
      <c r="Q5239" s="99"/>
    </row>
    <row r="5240" spans="16:17" x14ac:dyDescent="0.3">
      <c r="P5240" s="99"/>
      <c r="Q5240" s="99"/>
    </row>
    <row r="5241" spans="16:17" x14ac:dyDescent="0.3">
      <c r="P5241" s="99"/>
      <c r="Q5241" s="99"/>
    </row>
    <row r="5242" spans="16:17" x14ac:dyDescent="0.3">
      <c r="P5242" s="99"/>
      <c r="Q5242" s="99"/>
    </row>
    <row r="5243" spans="16:17" x14ac:dyDescent="0.3">
      <c r="P5243" s="99"/>
      <c r="Q5243" s="99"/>
    </row>
    <row r="5244" spans="16:17" x14ac:dyDescent="0.3">
      <c r="P5244" s="99"/>
      <c r="Q5244" s="99"/>
    </row>
    <row r="5245" spans="16:17" x14ac:dyDescent="0.3">
      <c r="P5245" s="99"/>
      <c r="Q5245" s="99"/>
    </row>
    <row r="5246" spans="16:17" x14ac:dyDescent="0.3">
      <c r="P5246" s="99"/>
      <c r="Q5246" s="99"/>
    </row>
    <row r="5247" spans="16:17" x14ac:dyDescent="0.3">
      <c r="P5247" s="99"/>
      <c r="Q5247" s="99"/>
    </row>
    <row r="5248" spans="16:17" x14ac:dyDescent="0.3">
      <c r="P5248" s="99"/>
      <c r="Q5248" s="99"/>
    </row>
    <row r="5249" spans="16:17" x14ac:dyDescent="0.3">
      <c r="P5249" s="99"/>
      <c r="Q5249" s="99"/>
    </row>
    <row r="5250" spans="16:17" x14ac:dyDescent="0.3">
      <c r="P5250" s="99"/>
      <c r="Q5250" s="99"/>
    </row>
    <row r="5251" spans="16:17" x14ac:dyDescent="0.3">
      <c r="P5251" s="99"/>
      <c r="Q5251" s="99"/>
    </row>
    <row r="5252" spans="16:17" x14ac:dyDescent="0.3">
      <c r="P5252" s="99"/>
      <c r="Q5252" s="99"/>
    </row>
    <row r="5253" spans="16:17" x14ac:dyDescent="0.3">
      <c r="P5253" s="99"/>
      <c r="Q5253" s="99"/>
    </row>
    <row r="5254" spans="16:17" x14ac:dyDescent="0.3">
      <c r="P5254" s="99"/>
      <c r="Q5254" s="99"/>
    </row>
    <row r="5255" spans="16:17" x14ac:dyDescent="0.3">
      <c r="P5255" s="99"/>
      <c r="Q5255" s="99"/>
    </row>
    <row r="5256" spans="16:17" x14ac:dyDescent="0.3">
      <c r="P5256" s="99"/>
      <c r="Q5256" s="99"/>
    </row>
    <row r="5257" spans="16:17" x14ac:dyDescent="0.3">
      <c r="P5257" s="99"/>
      <c r="Q5257" s="99"/>
    </row>
    <row r="5258" spans="16:17" x14ac:dyDescent="0.3">
      <c r="P5258" s="99"/>
      <c r="Q5258" s="99"/>
    </row>
    <row r="5259" spans="16:17" x14ac:dyDescent="0.3">
      <c r="P5259" s="99"/>
      <c r="Q5259" s="99"/>
    </row>
    <row r="5260" spans="16:17" x14ac:dyDescent="0.3">
      <c r="P5260" s="99"/>
      <c r="Q5260" s="99"/>
    </row>
    <row r="5261" spans="16:17" x14ac:dyDescent="0.3">
      <c r="P5261" s="99"/>
      <c r="Q5261" s="99"/>
    </row>
    <row r="5262" spans="16:17" x14ac:dyDescent="0.3">
      <c r="P5262" s="99"/>
      <c r="Q5262" s="99"/>
    </row>
    <row r="5263" spans="16:17" x14ac:dyDescent="0.3">
      <c r="P5263" s="99"/>
      <c r="Q5263" s="99"/>
    </row>
    <row r="5264" spans="16:17" x14ac:dyDescent="0.3">
      <c r="P5264" s="99"/>
      <c r="Q5264" s="99"/>
    </row>
    <row r="5265" spans="16:17" x14ac:dyDescent="0.3">
      <c r="P5265" s="99"/>
      <c r="Q5265" s="99"/>
    </row>
    <row r="5266" spans="16:17" x14ac:dyDescent="0.3">
      <c r="P5266" s="99"/>
      <c r="Q5266" s="99"/>
    </row>
    <row r="5267" spans="16:17" x14ac:dyDescent="0.3">
      <c r="P5267" s="99"/>
      <c r="Q5267" s="99"/>
    </row>
    <row r="5268" spans="16:17" x14ac:dyDescent="0.3">
      <c r="P5268" s="99"/>
      <c r="Q5268" s="99"/>
    </row>
    <row r="5269" spans="16:17" x14ac:dyDescent="0.3">
      <c r="P5269" s="99"/>
      <c r="Q5269" s="99"/>
    </row>
    <row r="5270" spans="16:17" x14ac:dyDescent="0.3">
      <c r="P5270" s="99"/>
      <c r="Q5270" s="99"/>
    </row>
    <row r="5271" spans="16:17" x14ac:dyDescent="0.3">
      <c r="P5271" s="99"/>
      <c r="Q5271" s="99"/>
    </row>
    <row r="5272" spans="16:17" x14ac:dyDescent="0.3">
      <c r="P5272" s="99"/>
      <c r="Q5272" s="99"/>
    </row>
    <row r="5273" spans="16:17" x14ac:dyDescent="0.3">
      <c r="P5273" s="99"/>
      <c r="Q5273" s="99"/>
    </row>
    <row r="5274" spans="16:17" x14ac:dyDescent="0.3">
      <c r="P5274" s="99"/>
      <c r="Q5274" s="99"/>
    </row>
    <row r="5275" spans="16:17" x14ac:dyDescent="0.3">
      <c r="P5275" s="99"/>
      <c r="Q5275" s="99"/>
    </row>
    <row r="5276" spans="16:17" x14ac:dyDescent="0.3">
      <c r="P5276" s="99"/>
      <c r="Q5276" s="99"/>
    </row>
    <row r="5277" spans="16:17" x14ac:dyDescent="0.3">
      <c r="P5277" s="99"/>
      <c r="Q5277" s="99"/>
    </row>
    <row r="5278" spans="16:17" x14ac:dyDescent="0.3">
      <c r="P5278" s="99"/>
      <c r="Q5278" s="99"/>
    </row>
    <row r="5279" spans="16:17" x14ac:dyDescent="0.3">
      <c r="P5279" s="99"/>
      <c r="Q5279" s="99"/>
    </row>
    <row r="5280" spans="16:17" x14ac:dyDescent="0.3">
      <c r="P5280" s="99"/>
      <c r="Q5280" s="99"/>
    </row>
    <row r="5281" spans="16:17" x14ac:dyDescent="0.3">
      <c r="P5281" s="99"/>
      <c r="Q5281" s="99"/>
    </row>
    <row r="5282" spans="16:17" x14ac:dyDescent="0.3">
      <c r="P5282" s="99"/>
      <c r="Q5282" s="99"/>
    </row>
    <row r="5283" spans="16:17" x14ac:dyDescent="0.3">
      <c r="P5283" s="99"/>
      <c r="Q5283" s="99"/>
    </row>
    <row r="5284" spans="16:17" x14ac:dyDescent="0.3">
      <c r="P5284" s="99"/>
      <c r="Q5284" s="99"/>
    </row>
    <row r="5285" spans="16:17" x14ac:dyDescent="0.3">
      <c r="P5285" s="99"/>
      <c r="Q5285" s="99"/>
    </row>
    <row r="5286" spans="16:17" x14ac:dyDescent="0.3">
      <c r="P5286" s="99"/>
      <c r="Q5286" s="99"/>
    </row>
    <row r="5287" spans="16:17" x14ac:dyDescent="0.3">
      <c r="P5287" s="99"/>
      <c r="Q5287" s="99"/>
    </row>
    <row r="5288" spans="16:17" x14ac:dyDescent="0.3">
      <c r="P5288" s="99"/>
      <c r="Q5288" s="99"/>
    </row>
    <row r="5289" spans="16:17" x14ac:dyDescent="0.3">
      <c r="P5289" s="99"/>
      <c r="Q5289" s="99"/>
    </row>
    <row r="5290" spans="16:17" x14ac:dyDescent="0.3">
      <c r="P5290" s="99"/>
      <c r="Q5290" s="99"/>
    </row>
    <row r="5291" spans="16:17" x14ac:dyDescent="0.3">
      <c r="P5291" s="99"/>
      <c r="Q5291" s="99"/>
    </row>
    <row r="5292" spans="16:17" x14ac:dyDescent="0.3">
      <c r="P5292" s="99"/>
      <c r="Q5292" s="99"/>
    </row>
    <row r="5293" spans="16:17" x14ac:dyDescent="0.3">
      <c r="P5293" s="99"/>
      <c r="Q5293" s="99"/>
    </row>
    <row r="5294" spans="16:17" x14ac:dyDescent="0.3">
      <c r="P5294" s="99"/>
      <c r="Q5294" s="99"/>
    </row>
    <row r="5295" spans="16:17" x14ac:dyDescent="0.3">
      <c r="P5295" s="99"/>
      <c r="Q5295" s="99"/>
    </row>
    <row r="5296" spans="16:17" x14ac:dyDescent="0.3">
      <c r="P5296" s="99"/>
      <c r="Q5296" s="99"/>
    </row>
    <row r="5297" spans="16:17" x14ac:dyDescent="0.3">
      <c r="P5297" s="99"/>
      <c r="Q5297" s="99"/>
    </row>
    <row r="5298" spans="16:17" x14ac:dyDescent="0.3">
      <c r="P5298" s="99"/>
      <c r="Q5298" s="99"/>
    </row>
    <row r="5299" spans="16:17" x14ac:dyDescent="0.3">
      <c r="P5299" s="99"/>
      <c r="Q5299" s="99"/>
    </row>
    <row r="5300" spans="16:17" x14ac:dyDescent="0.3">
      <c r="P5300" s="99"/>
      <c r="Q5300" s="99"/>
    </row>
    <row r="5301" spans="16:17" x14ac:dyDescent="0.3">
      <c r="P5301" s="99"/>
      <c r="Q5301" s="99"/>
    </row>
    <row r="5302" spans="16:17" x14ac:dyDescent="0.3">
      <c r="P5302" s="99"/>
      <c r="Q5302" s="99"/>
    </row>
    <row r="5303" spans="16:17" x14ac:dyDescent="0.3">
      <c r="P5303" s="99"/>
      <c r="Q5303" s="99"/>
    </row>
    <row r="5304" spans="16:17" x14ac:dyDescent="0.3">
      <c r="P5304" s="99"/>
      <c r="Q5304" s="99"/>
    </row>
    <row r="5305" spans="16:17" x14ac:dyDescent="0.3">
      <c r="P5305" s="99"/>
      <c r="Q5305" s="99"/>
    </row>
    <row r="5306" spans="16:17" x14ac:dyDescent="0.3">
      <c r="P5306" s="99"/>
      <c r="Q5306" s="99"/>
    </row>
    <row r="5307" spans="16:17" x14ac:dyDescent="0.3">
      <c r="P5307" s="99"/>
      <c r="Q5307" s="99"/>
    </row>
    <row r="5308" spans="16:17" x14ac:dyDescent="0.3">
      <c r="P5308" s="99"/>
      <c r="Q5308" s="99"/>
    </row>
    <row r="5309" spans="16:17" x14ac:dyDescent="0.3">
      <c r="P5309" s="99"/>
      <c r="Q5309" s="99"/>
    </row>
    <row r="5310" spans="16:17" x14ac:dyDescent="0.3">
      <c r="P5310" s="99"/>
      <c r="Q5310" s="99"/>
    </row>
    <row r="5311" spans="16:17" x14ac:dyDescent="0.3">
      <c r="P5311" s="99"/>
      <c r="Q5311" s="99"/>
    </row>
    <row r="5312" spans="16:17" x14ac:dyDescent="0.3">
      <c r="P5312" s="99"/>
      <c r="Q5312" s="99"/>
    </row>
    <row r="5313" spans="16:17" x14ac:dyDescent="0.3">
      <c r="P5313" s="99"/>
      <c r="Q5313" s="99"/>
    </row>
    <row r="5314" spans="16:17" x14ac:dyDescent="0.3">
      <c r="P5314" s="99"/>
      <c r="Q5314" s="99"/>
    </row>
    <row r="5315" spans="16:17" x14ac:dyDescent="0.3">
      <c r="P5315" s="99"/>
      <c r="Q5315" s="99"/>
    </row>
    <row r="5316" spans="16:17" x14ac:dyDescent="0.3">
      <c r="P5316" s="99"/>
      <c r="Q5316" s="99"/>
    </row>
    <row r="5317" spans="16:17" x14ac:dyDescent="0.3">
      <c r="P5317" s="99"/>
      <c r="Q5317" s="99"/>
    </row>
    <row r="5318" spans="16:17" x14ac:dyDescent="0.3">
      <c r="P5318" s="99"/>
      <c r="Q5318" s="99"/>
    </row>
    <row r="5319" spans="16:17" x14ac:dyDescent="0.3">
      <c r="P5319" s="99"/>
      <c r="Q5319" s="99"/>
    </row>
    <row r="5320" spans="16:17" x14ac:dyDescent="0.3">
      <c r="P5320" s="99"/>
      <c r="Q5320" s="99"/>
    </row>
    <row r="5321" spans="16:17" x14ac:dyDescent="0.3">
      <c r="P5321" s="99"/>
      <c r="Q5321" s="99"/>
    </row>
    <row r="5322" spans="16:17" x14ac:dyDescent="0.3">
      <c r="P5322" s="99"/>
      <c r="Q5322" s="99"/>
    </row>
    <row r="5323" spans="16:17" x14ac:dyDescent="0.3">
      <c r="P5323" s="99"/>
      <c r="Q5323" s="99"/>
    </row>
    <row r="5324" spans="16:17" x14ac:dyDescent="0.3">
      <c r="P5324" s="99"/>
      <c r="Q5324" s="99"/>
    </row>
    <row r="5325" spans="16:17" x14ac:dyDescent="0.3">
      <c r="P5325" s="99"/>
      <c r="Q5325" s="99"/>
    </row>
    <row r="5326" spans="16:17" x14ac:dyDescent="0.3">
      <c r="P5326" s="99"/>
      <c r="Q5326" s="99"/>
    </row>
    <row r="5327" spans="16:17" x14ac:dyDescent="0.3">
      <c r="P5327" s="99"/>
      <c r="Q5327" s="99"/>
    </row>
    <row r="5328" spans="16:17" x14ac:dyDescent="0.3">
      <c r="P5328" s="99"/>
      <c r="Q5328" s="99"/>
    </row>
    <row r="5329" spans="16:17" x14ac:dyDescent="0.3">
      <c r="P5329" s="99"/>
      <c r="Q5329" s="99"/>
    </row>
    <row r="5330" spans="16:17" x14ac:dyDescent="0.3">
      <c r="P5330" s="99"/>
      <c r="Q5330" s="99"/>
    </row>
    <row r="5331" spans="16:17" x14ac:dyDescent="0.3">
      <c r="P5331" s="99"/>
      <c r="Q5331" s="99"/>
    </row>
    <row r="5332" spans="16:17" x14ac:dyDescent="0.3">
      <c r="P5332" s="99"/>
      <c r="Q5332" s="99"/>
    </row>
    <row r="5333" spans="16:17" x14ac:dyDescent="0.3">
      <c r="P5333" s="99"/>
      <c r="Q5333" s="99"/>
    </row>
    <row r="5334" spans="16:17" x14ac:dyDescent="0.3">
      <c r="P5334" s="99"/>
      <c r="Q5334" s="99"/>
    </row>
    <row r="5335" spans="16:17" x14ac:dyDescent="0.3">
      <c r="P5335" s="99"/>
      <c r="Q5335" s="99"/>
    </row>
    <row r="5336" spans="16:17" x14ac:dyDescent="0.3">
      <c r="P5336" s="99"/>
      <c r="Q5336" s="99"/>
    </row>
    <row r="5337" spans="16:17" x14ac:dyDescent="0.3">
      <c r="P5337" s="99"/>
      <c r="Q5337" s="99"/>
    </row>
    <row r="5338" spans="16:17" x14ac:dyDescent="0.3">
      <c r="P5338" s="99"/>
      <c r="Q5338" s="99"/>
    </row>
    <row r="5339" spans="16:17" x14ac:dyDescent="0.3">
      <c r="P5339" s="99"/>
      <c r="Q5339" s="99"/>
    </row>
    <row r="5340" spans="16:17" x14ac:dyDescent="0.3">
      <c r="P5340" s="99"/>
      <c r="Q5340" s="99"/>
    </row>
    <row r="5341" spans="16:17" x14ac:dyDescent="0.3">
      <c r="P5341" s="99"/>
      <c r="Q5341" s="99"/>
    </row>
    <row r="5342" spans="16:17" x14ac:dyDescent="0.3">
      <c r="P5342" s="99"/>
      <c r="Q5342" s="99"/>
    </row>
    <row r="5343" spans="16:17" x14ac:dyDescent="0.3">
      <c r="P5343" s="99"/>
      <c r="Q5343" s="99"/>
    </row>
    <row r="5344" spans="16:17" x14ac:dyDescent="0.3">
      <c r="P5344" s="99"/>
      <c r="Q5344" s="99"/>
    </row>
    <row r="5345" spans="16:17" x14ac:dyDescent="0.3">
      <c r="P5345" s="99"/>
      <c r="Q5345" s="99"/>
    </row>
    <row r="5346" spans="16:17" x14ac:dyDescent="0.3">
      <c r="P5346" s="99"/>
      <c r="Q5346" s="99"/>
    </row>
    <row r="5347" spans="16:17" x14ac:dyDescent="0.3">
      <c r="P5347" s="99"/>
      <c r="Q5347" s="99"/>
    </row>
    <row r="5348" spans="16:17" x14ac:dyDescent="0.3">
      <c r="P5348" s="99"/>
      <c r="Q5348" s="99"/>
    </row>
    <row r="5349" spans="16:17" x14ac:dyDescent="0.3">
      <c r="P5349" s="99"/>
      <c r="Q5349" s="99"/>
    </row>
    <row r="5350" spans="16:17" x14ac:dyDescent="0.3">
      <c r="P5350" s="99"/>
      <c r="Q5350" s="99"/>
    </row>
    <row r="5351" spans="16:17" x14ac:dyDescent="0.3">
      <c r="P5351" s="99"/>
      <c r="Q5351" s="99"/>
    </row>
    <row r="5352" spans="16:17" x14ac:dyDescent="0.3">
      <c r="P5352" s="99"/>
      <c r="Q5352" s="99"/>
    </row>
    <row r="5353" spans="16:17" x14ac:dyDescent="0.3">
      <c r="P5353" s="99"/>
      <c r="Q5353" s="99"/>
    </row>
    <row r="5354" spans="16:17" x14ac:dyDescent="0.3">
      <c r="P5354" s="99"/>
      <c r="Q5354" s="99"/>
    </row>
    <row r="5355" spans="16:17" x14ac:dyDescent="0.3">
      <c r="P5355" s="99"/>
      <c r="Q5355" s="99"/>
    </row>
    <row r="5356" spans="16:17" x14ac:dyDescent="0.3">
      <c r="P5356" s="99"/>
      <c r="Q5356" s="99"/>
    </row>
    <row r="5357" spans="16:17" x14ac:dyDescent="0.3">
      <c r="P5357" s="99"/>
      <c r="Q5357" s="99"/>
    </row>
    <row r="5358" spans="16:17" x14ac:dyDescent="0.3">
      <c r="P5358" s="99"/>
      <c r="Q5358" s="99"/>
    </row>
    <row r="5359" spans="16:17" x14ac:dyDescent="0.3">
      <c r="P5359" s="99"/>
      <c r="Q5359" s="99"/>
    </row>
    <row r="5360" spans="16:17" x14ac:dyDescent="0.3">
      <c r="P5360" s="99"/>
      <c r="Q5360" s="99"/>
    </row>
    <row r="5361" spans="16:17" x14ac:dyDescent="0.3">
      <c r="P5361" s="99"/>
      <c r="Q5361" s="99"/>
    </row>
    <row r="5362" spans="16:17" x14ac:dyDescent="0.3">
      <c r="P5362" s="99"/>
      <c r="Q5362" s="99"/>
    </row>
    <row r="5363" spans="16:17" x14ac:dyDescent="0.3">
      <c r="P5363" s="99"/>
      <c r="Q5363" s="99"/>
    </row>
    <row r="5364" spans="16:17" x14ac:dyDescent="0.3">
      <c r="P5364" s="99"/>
      <c r="Q5364" s="99"/>
    </row>
    <row r="5365" spans="16:17" x14ac:dyDescent="0.3">
      <c r="P5365" s="99"/>
      <c r="Q5365" s="99"/>
    </row>
    <row r="5366" spans="16:17" x14ac:dyDescent="0.3">
      <c r="P5366" s="99"/>
      <c r="Q5366" s="99"/>
    </row>
    <row r="5367" spans="16:17" x14ac:dyDescent="0.3">
      <c r="P5367" s="99"/>
      <c r="Q5367" s="99"/>
    </row>
    <row r="5368" spans="16:17" x14ac:dyDescent="0.3">
      <c r="P5368" s="99"/>
      <c r="Q5368" s="99"/>
    </row>
    <row r="5369" spans="16:17" x14ac:dyDescent="0.3">
      <c r="P5369" s="99"/>
      <c r="Q5369" s="99"/>
    </row>
    <row r="5370" spans="16:17" x14ac:dyDescent="0.3">
      <c r="P5370" s="99"/>
      <c r="Q5370" s="99"/>
    </row>
    <row r="5371" spans="16:17" x14ac:dyDescent="0.3">
      <c r="P5371" s="99"/>
      <c r="Q5371" s="99"/>
    </row>
    <row r="5372" spans="16:17" x14ac:dyDescent="0.3">
      <c r="P5372" s="99"/>
      <c r="Q5372" s="99"/>
    </row>
    <row r="5373" spans="16:17" x14ac:dyDescent="0.3">
      <c r="P5373" s="99"/>
      <c r="Q5373" s="99"/>
    </row>
    <row r="5374" spans="16:17" x14ac:dyDescent="0.3">
      <c r="P5374" s="99"/>
      <c r="Q5374" s="99"/>
    </row>
    <row r="5375" spans="16:17" x14ac:dyDescent="0.3">
      <c r="P5375" s="99"/>
      <c r="Q5375" s="99"/>
    </row>
    <row r="5376" spans="16:17" x14ac:dyDescent="0.3">
      <c r="P5376" s="99"/>
      <c r="Q5376" s="99"/>
    </row>
    <row r="5377" spans="16:17" x14ac:dyDescent="0.3">
      <c r="P5377" s="99"/>
      <c r="Q5377" s="99"/>
    </row>
    <row r="5378" spans="16:17" x14ac:dyDescent="0.3">
      <c r="P5378" s="99"/>
      <c r="Q5378" s="99"/>
    </row>
    <row r="5379" spans="16:17" x14ac:dyDescent="0.3">
      <c r="P5379" s="99"/>
      <c r="Q5379" s="99"/>
    </row>
    <row r="5380" spans="16:17" x14ac:dyDescent="0.3">
      <c r="P5380" s="99"/>
      <c r="Q5380" s="99"/>
    </row>
    <row r="5381" spans="16:17" x14ac:dyDescent="0.3">
      <c r="P5381" s="99"/>
      <c r="Q5381" s="99"/>
    </row>
    <row r="5382" spans="16:17" x14ac:dyDescent="0.3">
      <c r="P5382" s="99"/>
      <c r="Q5382" s="99"/>
    </row>
    <row r="5383" spans="16:17" x14ac:dyDescent="0.3">
      <c r="P5383" s="99"/>
      <c r="Q5383" s="99"/>
    </row>
    <row r="5384" spans="16:17" x14ac:dyDescent="0.3">
      <c r="P5384" s="99"/>
      <c r="Q5384" s="99"/>
    </row>
    <row r="5385" spans="16:17" x14ac:dyDescent="0.3">
      <c r="P5385" s="99"/>
      <c r="Q5385" s="99"/>
    </row>
    <row r="5386" spans="16:17" x14ac:dyDescent="0.3">
      <c r="P5386" s="99"/>
      <c r="Q5386" s="99"/>
    </row>
    <row r="5387" spans="16:17" x14ac:dyDescent="0.3">
      <c r="P5387" s="99"/>
      <c r="Q5387" s="99"/>
    </row>
    <row r="5388" spans="16:17" x14ac:dyDescent="0.3">
      <c r="P5388" s="99"/>
      <c r="Q5388" s="99"/>
    </row>
    <row r="5389" spans="16:17" x14ac:dyDescent="0.3">
      <c r="P5389" s="99"/>
      <c r="Q5389" s="99"/>
    </row>
    <row r="5390" spans="16:17" x14ac:dyDescent="0.3">
      <c r="P5390" s="99"/>
      <c r="Q5390" s="99"/>
    </row>
    <row r="5391" spans="16:17" x14ac:dyDescent="0.3">
      <c r="P5391" s="99"/>
      <c r="Q5391" s="99"/>
    </row>
    <row r="5392" spans="16:17" x14ac:dyDescent="0.3">
      <c r="P5392" s="99"/>
      <c r="Q5392" s="99"/>
    </row>
    <row r="5393" spans="16:17" x14ac:dyDescent="0.3">
      <c r="P5393" s="99"/>
      <c r="Q5393" s="99"/>
    </row>
    <row r="5394" spans="16:17" x14ac:dyDescent="0.3">
      <c r="P5394" s="99"/>
      <c r="Q5394" s="99"/>
    </row>
    <row r="5395" spans="16:17" x14ac:dyDescent="0.3">
      <c r="P5395" s="99"/>
      <c r="Q5395" s="99"/>
    </row>
    <row r="5396" spans="16:17" x14ac:dyDescent="0.3">
      <c r="P5396" s="99"/>
      <c r="Q5396" s="99"/>
    </row>
    <row r="5397" spans="16:17" x14ac:dyDescent="0.3">
      <c r="P5397" s="99"/>
      <c r="Q5397" s="99"/>
    </row>
    <row r="5398" spans="16:17" x14ac:dyDescent="0.3">
      <c r="P5398" s="99"/>
      <c r="Q5398" s="99"/>
    </row>
    <row r="5399" spans="16:17" x14ac:dyDescent="0.3">
      <c r="P5399" s="99"/>
      <c r="Q5399" s="99"/>
    </row>
    <row r="5400" spans="16:17" x14ac:dyDescent="0.3">
      <c r="P5400" s="99"/>
      <c r="Q5400" s="99"/>
    </row>
    <row r="5401" spans="16:17" x14ac:dyDescent="0.3">
      <c r="P5401" s="99"/>
      <c r="Q5401" s="99"/>
    </row>
    <row r="5402" spans="16:17" x14ac:dyDescent="0.3">
      <c r="P5402" s="99"/>
      <c r="Q5402" s="99"/>
    </row>
    <row r="5403" spans="16:17" x14ac:dyDescent="0.3">
      <c r="P5403" s="99"/>
      <c r="Q5403" s="99"/>
    </row>
    <row r="5404" spans="16:17" x14ac:dyDescent="0.3">
      <c r="P5404" s="99"/>
      <c r="Q5404" s="99"/>
    </row>
    <row r="5405" spans="16:17" x14ac:dyDescent="0.3">
      <c r="P5405" s="99"/>
      <c r="Q5405" s="99"/>
    </row>
    <row r="5406" spans="16:17" x14ac:dyDescent="0.3">
      <c r="P5406" s="99"/>
      <c r="Q5406" s="99"/>
    </row>
    <row r="5407" spans="16:17" x14ac:dyDescent="0.3">
      <c r="P5407" s="99"/>
      <c r="Q5407" s="99"/>
    </row>
    <row r="5408" spans="16:17" x14ac:dyDescent="0.3">
      <c r="P5408" s="99"/>
      <c r="Q5408" s="99"/>
    </row>
    <row r="5409" spans="16:17" x14ac:dyDescent="0.3">
      <c r="P5409" s="99"/>
      <c r="Q5409" s="99"/>
    </row>
    <row r="5410" spans="16:17" x14ac:dyDescent="0.3">
      <c r="P5410" s="99"/>
      <c r="Q5410" s="99"/>
    </row>
    <row r="5411" spans="16:17" x14ac:dyDescent="0.3">
      <c r="P5411" s="99"/>
      <c r="Q5411" s="99"/>
    </row>
    <row r="5412" spans="16:17" x14ac:dyDescent="0.3">
      <c r="P5412" s="99"/>
      <c r="Q5412" s="99"/>
    </row>
    <row r="5413" spans="16:17" x14ac:dyDescent="0.3">
      <c r="P5413" s="99"/>
      <c r="Q5413" s="99"/>
    </row>
    <row r="5414" spans="16:17" x14ac:dyDescent="0.3">
      <c r="P5414" s="99"/>
      <c r="Q5414" s="99"/>
    </row>
    <row r="5415" spans="16:17" x14ac:dyDescent="0.3">
      <c r="P5415" s="99"/>
      <c r="Q5415" s="99"/>
    </row>
    <row r="5416" spans="16:17" x14ac:dyDescent="0.3">
      <c r="P5416" s="99"/>
      <c r="Q5416" s="99"/>
    </row>
    <row r="5417" spans="16:17" x14ac:dyDescent="0.3">
      <c r="P5417" s="99"/>
      <c r="Q5417" s="99"/>
    </row>
    <row r="5418" spans="16:17" x14ac:dyDescent="0.3">
      <c r="P5418" s="99"/>
      <c r="Q5418" s="99"/>
    </row>
    <row r="5419" spans="16:17" x14ac:dyDescent="0.3">
      <c r="P5419" s="99"/>
      <c r="Q5419" s="99"/>
    </row>
    <row r="5420" spans="16:17" x14ac:dyDescent="0.3">
      <c r="P5420" s="99"/>
      <c r="Q5420" s="99"/>
    </row>
    <row r="5421" spans="16:17" x14ac:dyDescent="0.3">
      <c r="P5421" s="99"/>
      <c r="Q5421" s="99"/>
    </row>
    <row r="5422" spans="16:17" x14ac:dyDescent="0.3">
      <c r="P5422" s="99"/>
      <c r="Q5422" s="99"/>
    </row>
    <row r="5423" spans="16:17" x14ac:dyDescent="0.3">
      <c r="P5423" s="99"/>
      <c r="Q5423" s="99"/>
    </row>
    <row r="5424" spans="16:17" x14ac:dyDescent="0.3">
      <c r="P5424" s="99"/>
      <c r="Q5424" s="99"/>
    </row>
    <row r="5425" spans="16:17" x14ac:dyDescent="0.3">
      <c r="P5425" s="99"/>
      <c r="Q5425" s="99"/>
    </row>
    <row r="5426" spans="16:17" x14ac:dyDescent="0.3">
      <c r="P5426" s="99"/>
      <c r="Q5426" s="99"/>
    </row>
    <row r="5427" spans="16:17" x14ac:dyDescent="0.3">
      <c r="P5427" s="99"/>
      <c r="Q5427" s="99"/>
    </row>
    <row r="5428" spans="16:17" x14ac:dyDescent="0.3">
      <c r="P5428" s="99"/>
      <c r="Q5428" s="99"/>
    </row>
    <row r="5429" spans="16:17" x14ac:dyDescent="0.3">
      <c r="P5429" s="99"/>
      <c r="Q5429" s="99"/>
    </row>
    <row r="5430" spans="16:17" x14ac:dyDescent="0.3">
      <c r="P5430" s="99"/>
      <c r="Q5430" s="99"/>
    </row>
    <row r="5431" spans="16:17" x14ac:dyDescent="0.3">
      <c r="P5431" s="99"/>
      <c r="Q5431" s="99"/>
    </row>
    <row r="5432" spans="16:17" x14ac:dyDescent="0.3">
      <c r="P5432" s="99"/>
      <c r="Q5432" s="99"/>
    </row>
    <row r="5433" spans="16:17" x14ac:dyDescent="0.3">
      <c r="P5433" s="99"/>
      <c r="Q5433" s="99"/>
    </row>
    <row r="5434" spans="16:17" x14ac:dyDescent="0.3">
      <c r="P5434" s="99"/>
      <c r="Q5434" s="99"/>
    </row>
    <row r="5435" spans="16:17" x14ac:dyDescent="0.3">
      <c r="P5435" s="99"/>
      <c r="Q5435" s="99"/>
    </row>
    <row r="5436" spans="16:17" x14ac:dyDescent="0.3">
      <c r="P5436" s="99"/>
      <c r="Q5436" s="99"/>
    </row>
    <row r="5437" spans="16:17" x14ac:dyDescent="0.3">
      <c r="P5437" s="99"/>
      <c r="Q5437" s="99"/>
    </row>
    <row r="5438" spans="16:17" x14ac:dyDescent="0.3">
      <c r="P5438" s="99"/>
      <c r="Q5438" s="99"/>
    </row>
    <row r="5439" spans="16:17" x14ac:dyDescent="0.3">
      <c r="P5439" s="99"/>
      <c r="Q5439" s="99"/>
    </row>
    <row r="5440" spans="16:17" x14ac:dyDescent="0.3">
      <c r="P5440" s="99"/>
      <c r="Q5440" s="99"/>
    </row>
    <row r="5441" spans="16:17" x14ac:dyDescent="0.3">
      <c r="P5441" s="99"/>
      <c r="Q5441" s="99"/>
    </row>
    <row r="5442" spans="16:17" x14ac:dyDescent="0.3">
      <c r="P5442" s="99"/>
      <c r="Q5442" s="99"/>
    </row>
    <row r="5443" spans="16:17" x14ac:dyDescent="0.3">
      <c r="P5443" s="99"/>
      <c r="Q5443" s="99"/>
    </row>
    <row r="5444" spans="16:17" x14ac:dyDescent="0.3">
      <c r="P5444" s="99"/>
      <c r="Q5444" s="99"/>
    </row>
    <row r="5445" spans="16:17" x14ac:dyDescent="0.3">
      <c r="P5445" s="99"/>
      <c r="Q5445" s="99"/>
    </row>
    <row r="5446" spans="16:17" x14ac:dyDescent="0.3">
      <c r="P5446" s="99"/>
      <c r="Q5446" s="99"/>
    </row>
    <row r="5447" spans="16:17" x14ac:dyDescent="0.3">
      <c r="P5447" s="99"/>
      <c r="Q5447" s="99"/>
    </row>
    <row r="5448" spans="16:17" x14ac:dyDescent="0.3">
      <c r="P5448" s="99"/>
      <c r="Q5448" s="99"/>
    </row>
    <row r="5449" spans="16:17" x14ac:dyDescent="0.3">
      <c r="P5449" s="99"/>
      <c r="Q5449" s="99"/>
    </row>
    <row r="5450" spans="16:17" x14ac:dyDescent="0.3">
      <c r="P5450" s="99"/>
      <c r="Q5450" s="99"/>
    </row>
    <row r="5451" spans="16:17" x14ac:dyDescent="0.3">
      <c r="P5451" s="99"/>
      <c r="Q5451" s="99"/>
    </row>
    <row r="5452" spans="16:17" x14ac:dyDescent="0.3">
      <c r="P5452" s="99"/>
      <c r="Q5452" s="99"/>
    </row>
    <row r="5453" spans="16:17" x14ac:dyDescent="0.3">
      <c r="P5453" s="99"/>
      <c r="Q5453" s="99"/>
    </row>
    <row r="5454" spans="16:17" x14ac:dyDescent="0.3">
      <c r="P5454" s="99"/>
      <c r="Q5454" s="99"/>
    </row>
    <row r="5455" spans="16:17" x14ac:dyDescent="0.3">
      <c r="P5455" s="99"/>
      <c r="Q5455" s="99"/>
    </row>
    <row r="5456" spans="16:17" x14ac:dyDescent="0.3">
      <c r="P5456" s="99"/>
      <c r="Q5456" s="99"/>
    </row>
    <row r="5457" spans="16:17" x14ac:dyDescent="0.3">
      <c r="P5457" s="99"/>
      <c r="Q5457" s="99"/>
    </row>
    <row r="5458" spans="16:17" x14ac:dyDescent="0.3">
      <c r="P5458" s="99"/>
      <c r="Q5458" s="99"/>
    </row>
    <row r="5459" spans="16:17" x14ac:dyDescent="0.3">
      <c r="P5459" s="99"/>
      <c r="Q5459" s="99"/>
    </row>
    <row r="5460" spans="16:17" x14ac:dyDescent="0.3">
      <c r="P5460" s="99"/>
      <c r="Q5460" s="99"/>
    </row>
    <row r="5461" spans="16:17" x14ac:dyDescent="0.3">
      <c r="P5461" s="99"/>
      <c r="Q5461" s="99"/>
    </row>
    <row r="5462" spans="16:17" x14ac:dyDescent="0.3">
      <c r="P5462" s="99"/>
      <c r="Q5462" s="99"/>
    </row>
    <row r="5463" spans="16:17" x14ac:dyDescent="0.3">
      <c r="P5463" s="99"/>
      <c r="Q5463" s="99"/>
    </row>
    <row r="5464" spans="16:17" x14ac:dyDescent="0.3">
      <c r="P5464" s="99"/>
      <c r="Q5464" s="99"/>
    </row>
    <row r="5465" spans="16:17" x14ac:dyDescent="0.3">
      <c r="P5465" s="99"/>
      <c r="Q5465" s="99"/>
    </row>
    <row r="5466" spans="16:17" x14ac:dyDescent="0.3">
      <c r="P5466" s="99"/>
      <c r="Q5466" s="99"/>
    </row>
    <row r="5467" spans="16:17" x14ac:dyDescent="0.3">
      <c r="P5467" s="99"/>
      <c r="Q5467" s="99"/>
    </row>
    <row r="5468" spans="16:17" x14ac:dyDescent="0.3">
      <c r="P5468" s="99"/>
      <c r="Q5468" s="99"/>
    </row>
    <row r="5469" spans="16:17" x14ac:dyDescent="0.3">
      <c r="P5469" s="99"/>
      <c r="Q5469" s="99"/>
    </row>
    <row r="5470" spans="16:17" x14ac:dyDescent="0.3">
      <c r="P5470" s="99"/>
      <c r="Q5470" s="99"/>
    </row>
    <row r="5471" spans="16:17" x14ac:dyDescent="0.3">
      <c r="P5471" s="99"/>
      <c r="Q5471" s="99"/>
    </row>
    <row r="5472" spans="16:17" x14ac:dyDescent="0.3">
      <c r="P5472" s="99"/>
      <c r="Q5472" s="99"/>
    </row>
    <row r="5473" spans="16:17" x14ac:dyDescent="0.3">
      <c r="P5473" s="99"/>
      <c r="Q5473" s="99"/>
    </row>
    <row r="5474" spans="16:17" x14ac:dyDescent="0.3">
      <c r="P5474" s="99"/>
      <c r="Q5474" s="99"/>
    </row>
    <row r="5475" spans="16:17" x14ac:dyDescent="0.3">
      <c r="P5475" s="99"/>
      <c r="Q5475" s="99"/>
    </row>
    <row r="5476" spans="16:17" x14ac:dyDescent="0.3">
      <c r="P5476" s="99"/>
      <c r="Q5476" s="99"/>
    </row>
    <row r="5477" spans="16:17" x14ac:dyDescent="0.3">
      <c r="P5477" s="99"/>
      <c r="Q5477" s="99"/>
    </row>
    <row r="5478" spans="16:17" x14ac:dyDescent="0.3">
      <c r="P5478" s="99"/>
      <c r="Q5478" s="99"/>
    </row>
    <row r="5479" spans="16:17" x14ac:dyDescent="0.3">
      <c r="P5479" s="99"/>
      <c r="Q5479" s="99"/>
    </row>
    <row r="5480" spans="16:17" x14ac:dyDescent="0.3">
      <c r="P5480" s="99"/>
      <c r="Q5480" s="99"/>
    </row>
    <row r="5481" spans="16:17" x14ac:dyDescent="0.3">
      <c r="P5481" s="99"/>
      <c r="Q5481" s="99"/>
    </row>
    <row r="5482" spans="16:17" x14ac:dyDescent="0.3">
      <c r="P5482" s="99"/>
      <c r="Q5482" s="99"/>
    </row>
    <row r="5483" spans="16:17" x14ac:dyDescent="0.3">
      <c r="P5483" s="99"/>
      <c r="Q5483" s="99"/>
    </row>
    <row r="5484" spans="16:17" x14ac:dyDescent="0.3">
      <c r="P5484" s="99"/>
      <c r="Q5484" s="99"/>
    </row>
    <row r="5485" spans="16:17" x14ac:dyDescent="0.3">
      <c r="P5485" s="99"/>
      <c r="Q5485" s="99"/>
    </row>
    <row r="5486" spans="16:17" x14ac:dyDescent="0.3">
      <c r="P5486" s="99"/>
      <c r="Q5486" s="99"/>
    </row>
    <row r="5487" spans="16:17" x14ac:dyDescent="0.3">
      <c r="P5487" s="99"/>
      <c r="Q5487" s="99"/>
    </row>
    <row r="5488" spans="16:17" x14ac:dyDescent="0.3">
      <c r="P5488" s="99"/>
      <c r="Q5488" s="99"/>
    </row>
    <row r="5489" spans="16:17" x14ac:dyDescent="0.3">
      <c r="P5489" s="99"/>
      <c r="Q5489" s="99"/>
    </row>
    <row r="5490" spans="16:17" x14ac:dyDescent="0.3">
      <c r="P5490" s="99"/>
      <c r="Q5490" s="99"/>
    </row>
    <row r="5491" spans="16:17" x14ac:dyDescent="0.3">
      <c r="P5491" s="99"/>
      <c r="Q5491" s="99"/>
    </row>
    <row r="5492" spans="16:17" x14ac:dyDescent="0.3">
      <c r="P5492" s="99"/>
      <c r="Q5492" s="99"/>
    </row>
    <row r="5493" spans="16:17" x14ac:dyDescent="0.3">
      <c r="P5493" s="99"/>
      <c r="Q5493" s="99"/>
    </row>
    <row r="5494" spans="16:17" x14ac:dyDescent="0.3">
      <c r="P5494" s="99"/>
      <c r="Q5494" s="99"/>
    </row>
    <row r="5495" spans="16:17" x14ac:dyDescent="0.3">
      <c r="P5495" s="99"/>
      <c r="Q5495" s="99"/>
    </row>
    <row r="5496" spans="16:17" x14ac:dyDescent="0.3">
      <c r="P5496" s="99"/>
      <c r="Q5496" s="99"/>
    </row>
    <row r="5497" spans="16:17" x14ac:dyDescent="0.3">
      <c r="P5497" s="99"/>
      <c r="Q5497" s="99"/>
    </row>
    <row r="5498" spans="16:17" x14ac:dyDescent="0.3">
      <c r="P5498" s="99"/>
      <c r="Q5498" s="99"/>
    </row>
    <row r="5499" spans="16:17" x14ac:dyDescent="0.3">
      <c r="P5499" s="99"/>
      <c r="Q5499" s="99"/>
    </row>
    <row r="5500" spans="16:17" x14ac:dyDescent="0.3">
      <c r="P5500" s="99"/>
      <c r="Q5500" s="99"/>
    </row>
    <row r="5501" spans="16:17" x14ac:dyDescent="0.3">
      <c r="P5501" s="99"/>
      <c r="Q5501" s="99"/>
    </row>
    <row r="5502" spans="16:17" x14ac:dyDescent="0.3">
      <c r="P5502" s="99"/>
      <c r="Q5502" s="99"/>
    </row>
    <row r="5503" spans="16:17" x14ac:dyDescent="0.3">
      <c r="P5503" s="99"/>
      <c r="Q5503" s="99"/>
    </row>
    <row r="5504" spans="16:17" x14ac:dyDescent="0.3">
      <c r="P5504" s="99"/>
      <c r="Q5504" s="99"/>
    </row>
    <row r="5505" spans="16:17" x14ac:dyDescent="0.3">
      <c r="P5505" s="99"/>
      <c r="Q5505" s="99"/>
    </row>
    <row r="5506" spans="16:17" x14ac:dyDescent="0.3">
      <c r="P5506" s="99"/>
      <c r="Q5506" s="99"/>
    </row>
    <row r="5507" spans="16:17" x14ac:dyDescent="0.3">
      <c r="P5507" s="99"/>
      <c r="Q5507" s="99"/>
    </row>
    <row r="5508" spans="16:17" x14ac:dyDescent="0.3">
      <c r="P5508" s="99"/>
      <c r="Q5508" s="99"/>
    </row>
    <row r="5509" spans="16:17" x14ac:dyDescent="0.3">
      <c r="P5509" s="99"/>
      <c r="Q5509" s="99"/>
    </row>
    <row r="5510" spans="16:17" x14ac:dyDescent="0.3">
      <c r="P5510" s="99"/>
      <c r="Q5510" s="99"/>
    </row>
    <row r="5511" spans="16:17" x14ac:dyDescent="0.3">
      <c r="P5511" s="99"/>
      <c r="Q5511" s="99"/>
    </row>
    <row r="5512" spans="16:17" x14ac:dyDescent="0.3">
      <c r="P5512" s="99"/>
      <c r="Q5512" s="99"/>
    </row>
    <row r="5513" spans="16:17" x14ac:dyDescent="0.3">
      <c r="P5513" s="99"/>
      <c r="Q5513" s="99"/>
    </row>
    <row r="5514" spans="16:17" x14ac:dyDescent="0.3">
      <c r="P5514" s="99"/>
      <c r="Q5514" s="99"/>
    </row>
    <row r="5515" spans="16:17" x14ac:dyDescent="0.3">
      <c r="P5515" s="99"/>
      <c r="Q5515" s="99"/>
    </row>
    <row r="5516" spans="16:17" x14ac:dyDescent="0.3">
      <c r="P5516" s="99"/>
      <c r="Q5516" s="99"/>
    </row>
    <row r="5517" spans="16:17" x14ac:dyDescent="0.3">
      <c r="P5517" s="99"/>
      <c r="Q5517" s="99"/>
    </row>
    <row r="5518" spans="16:17" x14ac:dyDescent="0.3">
      <c r="P5518" s="99"/>
      <c r="Q5518" s="99"/>
    </row>
    <row r="5519" spans="16:17" x14ac:dyDescent="0.3">
      <c r="P5519" s="99"/>
      <c r="Q5519" s="99"/>
    </row>
    <row r="5520" spans="16:17" x14ac:dyDescent="0.3">
      <c r="P5520" s="99"/>
      <c r="Q5520" s="99"/>
    </row>
    <row r="5521" spans="16:17" x14ac:dyDescent="0.3">
      <c r="P5521" s="99"/>
      <c r="Q5521" s="99"/>
    </row>
    <row r="5522" spans="16:17" x14ac:dyDescent="0.3">
      <c r="P5522" s="99"/>
      <c r="Q5522" s="99"/>
    </row>
    <row r="5523" spans="16:17" x14ac:dyDescent="0.3">
      <c r="P5523" s="99"/>
      <c r="Q5523" s="99"/>
    </row>
    <row r="5524" spans="16:17" x14ac:dyDescent="0.3">
      <c r="P5524" s="99"/>
      <c r="Q5524" s="99"/>
    </row>
    <row r="5525" spans="16:17" x14ac:dyDescent="0.3">
      <c r="P5525" s="99"/>
      <c r="Q5525" s="99"/>
    </row>
    <row r="5526" spans="16:17" x14ac:dyDescent="0.3">
      <c r="P5526" s="99"/>
      <c r="Q5526" s="99"/>
    </row>
    <row r="5527" spans="16:17" x14ac:dyDescent="0.3">
      <c r="P5527" s="99"/>
      <c r="Q5527" s="99"/>
    </row>
    <row r="5528" spans="16:17" x14ac:dyDescent="0.3">
      <c r="P5528" s="99"/>
      <c r="Q5528" s="99"/>
    </row>
    <row r="5529" spans="16:17" x14ac:dyDescent="0.3">
      <c r="P5529" s="99"/>
      <c r="Q5529" s="99"/>
    </row>
    <row r="5530" spans="16:17" x14ac:dyDescent="0.3">
      <c r="P5530" s="99"/>
      <c r="Q5530" s="99"/>
    </row>
    <row r="5531" spans="16:17" x14ac:dyDescent="0.3">
      <c r="P5531" s="99"/>
      <c r="Q5531" s="99"/>
    </row>
    <row r="5532" spans="16:17" x14ac:dyDescent="0.3">
      <c r="P5532" s="99"/>
      <c r="Q5532" s="99"/>
    </row>
    <row r="5533" spans="16:17" x14ac:dyDescent="0.3">
      <c r="P5533" s="99"/>
      <c r="Q5533" s="99"/>
    </row>
    <row r="5534" spans="16:17" x14ac:dyDescent="0.3">
      <c r="P5534" s="99"/>
      <c r="Q5534" s="99"/>
    </row>
    <row r="5535" spans="16:17" x14ac:dyDescent="0.3">
      <c r="P5535" s="99"/>
      <c r="Q5535" s="99"/>
    </row>
    <row r="5536" spans="16:17" x14ac:dyDescent="0.3">
      <c r="P5536" s="99"/>
      <c r="Q5536" s="99"/>
    </row>
    <row r="5537" spans="16:17" x14ac:dyDescent="0.3">
      <c r="P5537" s="99"/>
      <c r="Q5537" s="99"/>
    </row>
    <row r="5538" spans="16:17" x14ac:dyDescent="0.3">
      <c r="P5538" s="99"/>
      <c r="Q5538" s="99"/>
    </row>
    <row r="5539" spans="16:17" x14ac:dyDescent="0.3">
      <c r="P5539" s="99"/>
      <c r="Q5539" s="99"/>
    </row>
    <row r="5540" spans="16:17" x14ac:dyDescent="0.3">
      <c r="P5540" s="99"/>
      <c r="Q5540" s="99"/>
    </row>
    <row r="5541" spans="16:17" x14ac:dyDescent="0.3">
      <c r="P5541" s="99"/>
      <c r="Q5541" s="99"/>
    </row>
    <row r="5542" spans="16:17" x14ac:dyDescent="0.3">
      <c r="P5542" s="99"/>
      <c r="Q5542" s="99"/>
    </row>
    <row r="5543" spans="16:17" x14ac:dyDescent="0.3">
      <c r="P5543" s="99"/>
      <c r="Q5543" s="99"/>
    </row>
    <row r="5544" spans="16:17" x14ac:dyDescent="0.3">
      <c r="P5544" s="99"/>
      <c r="Q5544" s="99"/>
    </row>
    <row r="5545" spans="16:17" x14ac:dyDescent="0.3">
      <c r="P5545" s="99"/>
      <c r="Q5545" s="99"/>
    </row>
    <row r="5546" spans="16:17" x14ac:dyDescent="0.3">
      <c r="P5546" s="99"/>
      <c r="Q5546" s="99"/>
    </row>
    <row r="5547" spans="16:17" x14ac:dyDescent="0.3">
      <c r="P5547" s="99"/>
      <c r="Q5547" s="99"/>
    </row>
    <row r="5548" spans="16:17" x14ac:dyDescent="0.3">
      <c r="P5548" s="99"/>
      <c r="Q5548" s="99"/>
    </row>
    <row r="5549" spans="16:17" x14ac:dyDescent="0.3">
      <c r="P5549" s="99"/>
      <c r="Q5549" s="99"/>
    </row>
    <row r="5550" spans="16:17" x14ac:dyDescent="0.3">
      <c r="P5550" s="99"/>
      <c r="Q5550" s="99"/>
    </row>
    <row r="5551" spans="16:17" x14ac:dyDescent="0.3">
      <c r="P5551" s="99"/>
      <c r="Q5551" s="99"/>
    </row>
    <row r="5552" spans="16:17" x14ac:dyDescent="0.3">
      <c r="P5552" s="99"/>
      <c r="Q5552" s="99"/>
    </row>
    <row r="5553" spans="16:17" x14ac:dyDescent="0.3">
      <c r="P5553" s="99"/>
      <c r="Q5553" s="99"/>
    </row>
    <row r="5554" spans="16:17" x14ac:dyDescent="0.3">
      <c r="P5554" s="99"/>
      <c r="Q5554" s="99"/>
    </row>
    <row r="5555" spans="16:17" x14ac:dyDescent="0.3">
      <c r="P5555" s="99"/>
      <c r="Q5555" s="99"/>
    </row>
    <row r="5556" spans="16:17" x14ac:dyDescent="0.3">
      <c r="P5556" s="99"/>
      <c r="Q5556" s="99"/>
    </row>
    <row r="5557" spans="16:17" x14ac:dyDescent="0.3">
      <c r="P5557" s="99"/>
      <c r="Q5557" s="99"/>
    </row>
    <row r="5558" spans="16:17" x14ac:dyDescent="0.3">
      <c r="P5558" s="99"/>
      <c r="Q5558" s="99"/>
    </row>
    <row r="5559" spans="16:17" x14ac:dyDescent="0.3">
      <c r="P5559" s="99"/>
      <c r="Q5559" s="99"/>
    </row>
    <row r="5560" spans="16:17" x14ac:dyDescent="0.3">
      <c r="P5560" s="99"/>
      <c r="Q5560" s="99"/>
    </row>
    <row r="5561" spans="16:17" x14ac:dyDescent="0.3">
      <c r="P5561" s="99"/>
      <c r="Q5561" s="99"/>
    </row>
    <row r="5562" spans="16:17" x14ac:dyDescent="0.3">
      <c r="P5562" s="99"/>
      <c r="Q5562" s="99"/>
    </row>
    <row r="5563" spans="16:17" x14ac:dyDescent="0.3">
      <c r="P5563" s="99"/>
      <c r="Q5563" s="99"/>
    </row>
    <row r="5564" spans="16:17" x14ac:dyDescent="0.3">
      <c r="P5564" s="99"/>
      <c r="Q5564" s="99"/>
    </row>
    <row r="5565" spans="16:17" x14ac:dyDescent="0.3">
      <c r="P5565" s="99"/>
      <c r="Q5565" s="99"/>
    </row>
    <row r="5566" spans="16:17" x14ac:dyDescent="0.3">
      <c r="P5566" s="99"/>
      <c r="Q5566" s="99"/>
    </row>
    <row r="5567" spans="16:17" x14ac:dyDescent="0.3">
      <c r="P5567" s="99"/>
      <c r="Q5567" s="99"/>
    </row>
    <row r="5568" spans="16:17" x14ac:dyDescent="0.3">
      <c r="P5568" s="99"/>
      <c r="Q5568" s="99"/>
    </row>
    <row r="5569" spans="16:17" x14ac:dyDescent="0.3">
      <c r="P5569" s="99"/>
      <c r="Q5569" s="99"/>
    </row>
    <row r="5570" spans="16:17" x14ac:dyDescent="0.3">
      <c r="P5570" s="99"/>
      <c r="Q5570" s="99"/>
    </row>
    <row r="5571" spans="16:17" x14ac:dyDescent="0.3">
      <c r="P5571" s="99"/>
      <c r="Q5571" s="99"/>
    </row>
    <row r="5572" spans="16:17" x14ac:dyDescent="0.3">
      <c r="P5572" s="99"/>
      <c r="Q5572" s="99"/>
    </row>
    <row r="5573" spans="16:17" x14ac:dyDescent="0.3">
      <c r="P5573" s="99"/>
      <c r="Q5573" s="99"/>
    </row>
    <row r="5574" spans="16:17" x14ac:dyDescent="0.3">
      <c r="P5574" s="99"/>
      <c r="Q5574" s="99"/>
    </row>
    <row r="5575" spans="16:17" x14ac:dyDescent="0.3">
      <c r="P5575" s="99"/>
      <c r="Q5575" s="99"/>
    </row>
    <row r="5576" spans="16:17" x14ac:dyDescent="0.3">
      <c r="P5576" s="99"/>
      <c r="Q5576" s="99"/>
    </row>
    <row r="5577" spans="16:17" x14ac:dyDescent="0.3">
      <c r="P5577" s="99"/>
      <c r="Q5577" s="99"/>
    </row>
    <row r="5578" spans="16:17" x14ac:dyDescent="0.3">
      <c r="P5578" s="99"/>
      <c r="Q5578" s="99"/>
    </row>
    <row r="5579" spans="16:17" x14ac:dyDescent="0.3">
      <c r="P5579" s="99"/>
      <c r="Q5579" s="99"/>
    </row>
    <row r="5580" spans="16:17" x14ac:dyDescent="0.3">
      <c r="P5580" s="99"/>
      <c r="Q5580" s="99"/>
    </row>
    <row r="5581" spans="16:17" x14ac:dyDescent="0.3">
      <c r="P5581" s="99"/>
      <c r="Q5581" s="99"/>
    </row>
    <row r="5582" spans="16:17" x14ac:dyDescent="0.3">
      <c r="P5582" s="99"/>
      <c r="Q5582" s="99"/>
    </row>
    <row r="5583" spans="16:17" x14ac:dyDescent="0.3">
      <c r="P5583" s="99"/>
      <c r="Q5583" s="99"/>
    </row>
    <row r="5584" spans="16:17" x14ac:dyDescent="0.3">
      <c r="P5584" s="99"/>
      <c r="Q5584" s="99"/>
    </row>
    <row r="5585" spans="16:17" x14ac:dyDescent="0.3">
      <c r="P5585" s="99"/>
      <c r="Q5585" s="99"/>
    </row>
    <row r="5586" spans="16:17" x14ac:dyDescent="0.3">
      <c r="P5586" s="99"/>
      <c r="Q5586" s="99"/>
    </row>
    <row r="5587" spans="16:17" x14ac:dyDescent="0.3">
      <c r="P5587" s="99"/>
      <c r="Q5587" s="99"/>
    </row>
    <row r="5588" spans="16:17" x14ac:dyDescent="0.3">
      <c r="P5588" s="99"/>
      <c r="Q5588" s="99"/>
    </row>
    <row r="5589" spans="16:17" x14ac:dyDescent="0.3">
      <c r="P5589" s="99"/>
      <c r="Q5589" s="99"/>
    </row>
    <row r="5590" spans="16:17" x14ac:dyDescent="0.3">
      <c r="P5590" s="99"/>
      <c r="Q5590" s="99"/>
    </row>
    <row r="5591" spans="16:17" x14ac:dyDescent="0.3">
      <c r="P5591" s="99"/>
      <c r="Q5591" s="99"/>
    </row>
    <row r="5592" spans="16:17" x14ac:dyDescent="0.3">
      <c r="P5592" s="99"/>
      <c r="Q5592" s="99"/>
    </row>
    <row r="5593" spans="16:17" x14ac:dyDescent="0.3">
      <c r="P5593" s="99"/>
      <c r="Q5593" s="99"/>
    </row>
    <row r="5594" spans="16:17" x14ac:dyDescent="0.3">
      <c r="P5594" s="99"/>
      <c r="Q5594" s="99"/>
    </row>
    <row r="5595" spans="16:17" x14ac:dyDescent="0.3">
      <c r="P5595" s="99"/>
      <c r="Q5595" s="99"/>
    </row>
    <row r="5596" spans="16:17" x14ac:dyDescent="0.3">
      <c r="P5596" s="99"/>
      <c r="Q5596" s="99"/>
    </row>
    <row r="5597" spans="16:17" x14ac:dyDescent="0.3">
      <c r="P5597" s="99"/>
      <c r="Q5597" s="99"/>
    </row>
    <row r="5598" spans="16:17" x14ac:dyDescent="0.3">
      <c r="P5598" s="99"/>
      <c r="Q5598" s="99"/>
    </row>
    <row r="5599" spans="16:17" x14ac:dyDescent="0.3">
      <c r="P5599" s="99"/>
      <c r="Q5599" s="99"/>
    </row>
    <row r="5600" spans="16:17" x14ac:dyDescent="0.3">
      <c r="P5600" s="99"/>
      <c r="Q5600" s="99"/>
    </row>
    <row r="5601" spans="16:17" x14ac:dyDescent="0.3">
      <c r="P5601" s="99"/>
      <c r="Q5601" s="99"/>
    </row>
    <row r="5602" spans="16:17" x14ac:dyDescent="0.3">
      <c r="P5602" s="99"/>
      <c r="Q5602" s="99"/>
    </row>
    <row r="5603" spans="16:17" x14ac:dyDescent="0.3">
      <c r="P5603" s="99"/>
      <c r="Q5603" s="99"/>
    </row>
    <row r="5604" spans="16:17" x14ac:dyDescent="0.3">
      <c r="P5604" s="99"/>
      <c r="Q5604" s="99"/>
    </row>
    <row r="5605" spans="16:17" x14ac:dyDescent="0.3">
      <c r="P5605" s="99"/>
      <c r="Q5605" s="99"/>
    </row>
    <row r="5606" spans="16:17" x14ac:dyDescent="0.3">
      <c r="P5606" s="99"/>
      <c r="Q5606" s="99"/>
    </row>
    <row r="5607" spans="16:17" x14ac:dyDescent="0.3">
      <c r="P5607" s="99"/>
      <c r="Q5607" s="99"/>
    </row>
    <row r="5608" spans="16:17" x14ac:dyDescent="0.3">
      <c r="P5608" s="99"/>
      <c r="Q5608" s="99"/>
    </row>
    <row r="5609" spans="16:17" x14ac:dyDescent="0.3">
      <c r="P5609" s="99"/>
      <c r="Q5609" s="99"/>
    </row>
    <row r="5610" spans="16:17" x14ac:dyDescent="0.3">
      <c r="P5610" s="99"/>
      <c r="Q5610" s="99"/>
    </row>
    <row r="5611" spans="16:17" x14ac:dyDescent="0.3">
      <c r="P5611" s="99"/>
      <c r="Q5611" s="99"/>
    </row>
    <row r="5612" spans="16:17" x14ac:dyDescent="0.3">
      <c r="P5612" s="99"/>
      <c r="Q5612" s="99"/>
    </row>
    <row r="5613" spans="16:17" x14ac:dyDescent="0.3">
      <c r="P5613" s="99"/>
      <c r="Q5613" s="99"/>
    </row>
    <row r="5614" spans="16:17" x14ac:dyDescent="0.3">
      <c r="P5614" s="99"/>
      <c r="Q5614" s="99"/>
    </row>
    <row r="5615" spans="16:17" x14ac:dyDescent="0.3">
      <c r="P5615" s="99"/>
      <c r="Q5615" s="99"/>
    </row>
    <row r="5616" spans="16:17" x14ac:dyDescent="0.3">
      <c r="P5616" s="99"/>
      <c r="Q5616" s="99"/>
    </row>
    <row r="5617" spans="16:17" x14ac:dyDescent="0.3">
      <c r="P5617" s="99"/>
      <c r="Q5617" s="99"/>
    </row>
    <row r="5618" spans="16:17" x14ac:dyDescent="0.3">
      <c r="P5618" s="99"/>
      <c r="Q5618" s="99"/>
    </row>
    <row r="5619" spans="16:17" x14ac:dyDescent="0.3">
      <c r="P5619" s="99"/>
      <c r="Q5619" s="99"/>
    </row>
    <row r="5620" spans="16:17" x14ac:dyDescent="0.3">
      <c r="P5620" s="99"/>
      <c r="Q5620" s="99"/>
    </row>
    <row r="5621" spans="16:17" x14ac:dyDescent="0.3">
      <c r="P5621" s="99"/>
      <c r="Q5621" s="99"/>
    </row>
    <row r="5622" spans="16:17" x14ac:dyDescent="0.3">
      <c r="P5622" s="99"/>
      <c r="Q5622" s="99"/>
    </row>
    <row r="5623" spans="16:17" x14ac:dyDescent="0.3">
      <c r="P5623" s="99"/>
      <c r="Q5623" s="99"/>
    </row>
    <row r="5624" spans="16:17" x14ac:dyDescent="0.3">
      <c r="P5624" s="99"/>
      <c r="Q5624" s="99"/>
    </row>
    <row r="5625" spans="16:17" x14ac:dyDescent="0.3">
      <c r="P5625" s="99"/>
      <c r="Q5625" s="99"/>
    </row>
    <row r="5626" spans="16:17" x14ac:dyDescent="0.3">
      <c r="P5626" s="99"/>
      <c r="Q5626" s="99"/>
    </row>
    <row r="5627" spans="16:17" x14ac:dyDescent="0.3">
      <c r="P5627" s="99"/>
      <c r="Q5627" s="99"/>
    </row>
    <row r="5628" spans="16:17" x14ac:dyDescent="0.3">
      <c r="P5628" s="99"/>
      <c r="Q5628" s="99"/>
    </row>
    <row r="5629" spans="16:17" x14ac:dyDescent="0.3">
      <c r="P5629" s="99"/>
      <c r="Q5629" s="99"/>
    </row>
    <row r="5630" spans="16:17" x14ac:dyDescent="0.3">
      <c r="P5630" s="99"/>
      <c r="Q5630" s="99"/>
    </row>
    <row r="5631" spans="16:17" x14ac:dyDescent="0.3">
      <c r="P5631" s="99"/>
      <c r="Q5631" s="99"/>
    </row>
    <row r="5632" spans="16:17" x14ac:dyDescent="0.3">
      <c r="P5632" s="99"/>
      <c r="Q5632" s="99"/>
    </row>
    <row r="5633" spans="16:17" x14ac:dyDescent="0.3">
      <c r="P5633" s="99"/>
      <c r="Q5633" s="99"/>
    </row>
    <row r="5634" spans="16:17" x14ac:dyDescent="0.3">
      <c r="P5634" s="99"/>
      <c r="Q5634" s="99"/>
    </row>
    <row r="5635" spans="16:17" x14ac:dyDescent="0.3">
      <c r="P5635" s="99"/>
      <c r="Q5635" s="99"/>
    </row>
    <row r="5636" spans="16:17" x14ac:dyDescent="0.3">
      <c r="P5636" s="99"/>
      <c r="Q5636" s="99"/>
    </row>
    <row r="5637" spans="16:17" x14ac:dyDescent="0.3">
      <c r="P5637" s="99"/>
      <c r="Q5637" s="99"/>
    </row>
    <row r="5638" spans="16:17" x14ac:dyDescent="0.3">
      <c r="P5638" s="99"/>
      <c r="Q5638" s="99"/>
    </row>
    <row r="5639" spans="16:17" x14ac:dyDescent="0.3">
      <c r="P5639" s="99"/>
      <c r="Q5639" s="99"/>
    </row>
    <row r="5640" spans="16:17" x14ac:dyDescent="0.3">
      <c r="P5640" s="99"/>
      <c r="Q5640" s="99"/>
    </row>
    <row r="5641" spans="16:17" x14ac:dyDescent="0.3">
      <c r="P5641" s="99"/>
      <c r="Q5641" s="99"/>
    </row>
    <row r="5642" spans="16:17" x14ac:dyDescent="0.3">
      <c r="P5642" s="99"/>
      <c r="Q5642" s="99"/>
    </row>
    <row r="5643" spans="16:17" x14ac:dyDescent="0.3">
      <c r="P5643" s="99"/>
      <c r="Q5643" s="99"/>
    </row>
    <row r="5644" spans="16:17" x14ac:dyDescent="0.3">
      <c r="P5644" s="99"/>
      <c r="Q5644" s="99"/>
    </row>
    <row r="5645" spans="16:17" x14ac:dyDescent="0.3">
      <c r="P5645" s="99"/>
      <c r="Q5645" s="99"/>
    </row>
    <row r="5646" spans="16:17" x14ac:dyDescent="0.3">
      <c r="P5646" s="99"/>
      <c r="Q5646" s="99"/>
    </row>
    <row r="5647" spans="16:17" x14ac:dyDescent="0.3">
      <c r="P5647" s="99"/>
      <c r="Q5647" s="99"/>
    </row>
    <row r="5648" spans="16:17" x14ac:dyDescent="0.3">
      <c r="P5648" s="99"/>
      <c r="Q5648" s="99"/>
    </row>
    <row r="5649" spans="16:17" x14ac:dyDescent="0.3">
      <c r="P5649" s="99"/>
      <c r="Q5649" s="99"/>
    </row>
    <row r="5650" spans="16:17" x14ac:dyDescent="0.3">
      <c r="P5650" s="99"/>
      <c r="Q5650" s="99"/>
    </row>
    <row r="5651" spans="16:17" x14ac:dyDescent="0.3">
      <c r="P5651" s="99"/>
      <c r="Q5651" s="99"/>
    </row>
    <row r="5652" spans="16:17" x14ac:dyDescent="0.3">
      <c r="P5652" s="99"/>
      <c r="Q5652" s="99"/>
    </row>
    <row r="5653" spans="16:17" x14ac:dyDescent="0.3">
      <c r="P5653" s="99"/>
      <c r="Q5653" s="99"/>
    </row>
    <row r="5654" spans="16:17" x14ac:dyDescent="0.3">
      <c r="P5654" s="99"/>
      <c r="Q5654" s="99"/>
    </row>
    <row r="5655" spans="16:17" x14ac:dyDescent="0.3">
      <c r="P5655" s="99"/>
      <c r="Q5655" s="99"/>
    </row>
    <row r="5656" spans="16:17" x14ac:dyDescent="0.3">
      <c r="P5656" s="99"/>
      <c r="Q5656" s="99"/>
    </row>
    <row r="5657" spans="16:17" x14ac:dyDescent="0.3">
      <c r="P5657" s="99"/>
      <c r="Q5657" s="99"/>
    </row>
    <row r="5658" spans="16:17" x14ac:dyDescent="0.3">
      <c r="P5658" s="99"/>
      <c r="Q5658" s="99"/>
    </row>
    <row r="5659" spans="16:17" x14ac:dyDescent="0.3">
      <c r="P5659" s="99"/>
      <c r="Q5659" s="99"/>
    </row>
    <row r="5660" spans="16:17" x14ac:dyDescent="0.3">
      <c r="P5660" s="99"/>
      <c r="Q5660" s="99"/>
    </row>
    <row r="5661" spans="16:17" x14ac:dyDescent="0.3">
      <c r="P5661" s="99"/>
      <c r="Q5661" s="99"/>
    </row>
    <row r="5662" spans="16:17" x14ac:dyDescent="0.3">
      <c r="P5662" s="99"/>
      <c r="Q5662" s="99"/>
    </row>
    <row r="5663" spans="16:17" x14ac:dyDescent="0.3">
      <c r="P5663" s="99"/>
      <c r="Q5663" s="99"/>
    </row>
    <row r="5664" spans="16:17" x14ac:dyDescent="0.3">
      <c r="P5664" s="99"/>
      <c r="Q5664" s="99"/>
    </row>
    <row r="5665" spans="16:17" x14ac:dyDescent="0.3">
      <c r="P5665" s="99"/>
      <c r="Q5665" s="99"/>
    </row>
    <row r="5666" spans="16:17" x14ac:dyDescent="0.3">
      <c r="P5666" s="99"/>
      <c r="Q5666" s="99"/>
    </row>
    <row r="5667" spans="16:17" x14ac:dyDescent="0.3">
      <c r="P5667" s="99"/>
      <c r="Q5667" s="99"/>
    </row>
    <row r="5668" spans="16:17" x14ac:dyDescent="0.3">
      <c r="P5668" s="99"/>
      <c r="Q5668" s="99"/>
    </row>
    <row r="5669" spans="16:17" x14ac:dyDescent="0.3">
      <c r="P5669" s="99"/>
      <c r="Q5669" s="99"/>
    </row>
    <row r="5670" spans="16:17" x14ac:dyDescent="0.3">
      <c r="P5670" s="99"/>
      <c r="Q5670" s="99"/>
    </row>
    <row r="5671" spans="16:17" x14ac:dyDescent="0.3">
      <c r="P5671" s="99"/>
      <c r="Q5671" s="99"/>
    </row>
    <row r="5672" spans="16:17" x14ac:dyDescent="0.3">
      <c r="P5672" s="99"/>
      <c r="Q5672" s="99"/>
    </row>
    <row r="5673" spans="16:17" x14ac:dyDescent="0.3">
      <c r="P5673" s="99"/>
      <c r="Q5673" s="99"/>
    </row>
    <row r="5674" spans="16:17" x14ac:dyDescent="0.3">
      <c r="P5674" s="99"/>
      <c r="Q5674" s="99"/>
    </row>
    <row r="5675" spans="16:17" x14ac:dyDescent="0.3">
      <c r="P5675" s="99"/>
      <c r="Q5675" s="99"/>
    </row>
    <row r="5676" spans="16:17" x14ac:dyDescent="0.3">
      <c r="P5676" s="99"/>
      <c r="Q5676" s="99"/>
    </row>
    <row r="5677" spans="16:17" x14ac:dyDescent="0.3">
      <c r="P5677" s="99"/>
      <c r="Q5677" s="99"/>
    </row>
    <row r="5678" spans="16:17" x14ac:dyDescent="0.3">
      <c r="P5678" s="99"/>
      <c r="Q5678" s="99"/>
    </row>
    <row r="5679" spans="16:17" x14ac:dyDescent="0.3">
      <c r="P5679" s="99"/>
      <c r="Q5679" s="99"/>
    </row>
    <row r="5680" spans="16:17" x14ac:dyDescent="0.3">
      <c r="P5680" s="99"/>
      <c r="Q5680" s="99"/>
    </row>
    <row r="5681" spans="16:17" x14ac:dyDescent="0.3">
      <c r="P5681" s="99"/>
      <c r="Q5681" s="99"/>
    </row>
    <row r="5682" spans="16:17" x14ac:dyDescent="0.3">
      <c r="P5682" s="99"/>
      <c r="Q5682" s="99"/>
    </row>
    <row r="5683" spans="16:17" x14ac:dyDescent="0.3">
      <c r="P5683" s="99"/>
      <c r="Q5683" s="99"/>
    </row>
    <row r="5684" spans="16:17" x14ac:dyDescent="0.3">
      <c r="P5684" s="99"/>
      <c r="Q5684" s="99"/>
    </row>
    <row r="5685" spans="16:17" x14ac:dyDescent="0.3">
      <c r="P5685" s="99"/>
      <c r="Q5685" s="99"/>
    </row>
    <row r="5686" spans="16:17" x14ac:dyDescent="0.3">
      <c r="P5686" s="99"/>
      <c r="Q5686" s="99"/>
    </row>
    <row r="5687" spans="16:17" x14ac:dyDescent="0.3">
      <c r="P5687" s="99"/>
      <c r="Q5687" s="99"/>
    </row>
    <row r="5688" spans="16:17" x14ac:dyDescent="0.3">
      <c r="P5688" s="99"/>
      <c r="Q5688" s="99"/>
    </row>
    <row r="5689" spans="16:17" x14ac:dyDescent="0.3">
      <c r="P5689" s="99"/>
      <c r="Q5689" s="99"/>
    </row>
    <row r="5690" spans="16:17" x14ac:dyDescent="0.3">
      <c r="P5690" s="99"/>
      <c r="Q5690" s="99"/>
    </row>
    <row r="5691" spans="16:17" x14ac:dyDescent="0.3">
      <c r="P5691" s="99"/>
      <c r="Q5691" s="99"/>
    </row>
    <row r="5692" spans="16:17" x14ac:dyDescent="0.3">
      <c r="P5692" s="99"/>
      <c r="Q5692" s="99"/>
    </row>
    <row r="5693" spans="16:17" x14ac:dyDescent="0.3">
      <c r="P5693" s="99"/>
      <c r="Q5693" s="99"/>
    </row>
    <row r="5694" spans="16:17" x14ac:dyDescent="0.3">
      <c r="P5694" s="99"/>
      <c r="Q5694" s="99"/>
    </row>
    <row r="5695" spans="16:17" x14ac:dyDescent="0.3">
      <c r="P5695" s="99"/>
      <c r="Q5695" s="99"/>
    </row>
    <row r="5696" spans="16:17" x14ac:dyDescent="0.3">
      <c r="P5696" s="99"/>
      <c r="Q5696" s="99"/>
    </row>
    <row r="5697" spans="16:17" x14ac:dyDescent="0.3">
      <c r="P5697" s="99"/>
      <c r="Q5697" s="99"/>
    </row>
    <row r="5698" spans="16:17" x14ac:dyDescent="0.3">
      <c r="P5698" s="99"/>
      <c r="Q5698" s="99"/>
    </row>
    <row r="5699" spans="16:17" x14ac:dyDescent="0.3">
      <c r="P5699" s="99"/>
      <c r="Q5699" s="99"/>
    </row>
    <row r="5700" spans="16:17" x14ac:dyDescent="0.3">
      <c r="P5700" s="99"/>
      <c r="Q5700" s="99"/>
    </row>
    <row r="5701" spans="16:17" x14ac:dyDescent="0.3">
      <c r="P5701" s="99"/>
      <c r="Q5701" s="99"/>
    </row>
    <row r="5702" spans="16:17" x14ac:dyDescent="0.3">
      <c r="P5702" s="99"/>
      <c r="Q5702" s="99"/>
    </row>
    <row r="5703" spans="16:17" x14ac:dyDescent="0.3">
      <c r="P5703" s="99"/>
      <c r="Q5703" s="99"/>
    </row>
    <row r="5704" spans="16:17" x14ac:dyDescent="0.3">
      <c r="P5704" s="99"/>
      <c r="Q5704" s="99"/>
    </row>
    <row r="5705" spans="16:17" x14ac:dyDescent="0.3">
      <c r="P5705" s="99"/>
      <c r="Q5705" s="99"/>
    </row>
    <row r="5706" spans="16:17" x14ac:dyDescent="0.3">
      <c r="P5706" s="99"/>
      <c r="Q5706" s="99"/>
    </row>
    <row r="5707" spans="16:17" x14ac:dyDescent="0.3">
      <c r="P5707" s="99"/>
      <c r="Q5707" s="99"/>
    </row>
    <row r="5708" spans="16:17" x14ac:dyDescent="0.3">
      <c r="P5708" s="99"/>
      <c r="Q5708" s="99"/>
    </row>
    <row r="5709" spans="16:17" x14ac:dyDescent="0.3">
      <c r="P5709" s="99"/>
      <c r="Q5709" s="99"/>
    </row>
    <row r="5710" spans="16:17" x14ac:dyDescent="0.3">
      <c r="P5710" s="99"/>
      <c r="Q5710" s="99"/>
    </row>
    <row r="5711" spans="16:17" x14ac:dyDescent="0.3">
      <c r="P5711" s="99"/>
      <c r="Q5711" s="99"/>
    </row>
    <row r="5712" spans="16:17" x14ac:dyDescent="0.3">
      <c r="P5712" s="99"/>
      <c r="Q5712" s="99"/>
    </row>
    <row r="5713" spans="16:17" x14ac:dyDescent="0.3">
      <c r="P5713" s="99"/>
      <c r="Q5713" s="99"/>
    </row>
    <row r="5714" spans="16:17" x14ac:dyDescent="0.3">
      <c r="P5714" s="99"/>
      <c r="Q5714" s="99"/>
    </row>
    <row r="5715" spans="16:17" x14ac:dyDescent="0.3">
      <c r="P5715" s="99"/>
      <c r="Q5715" s="99"/>
    </row>
    <row r="5716" spans="16:17" x14ac:dyDescent="0.3">
      <c r="P5716" s="99"/>
      <c r="Q5716" s="99"/>
    </row>
    <row r="5717" spans="16:17" x14ac:dyDescent="0.3">
      <c r="P5717" s="99"/>
      <c r="Q5717" s="99"/>
    </row>
    <row r="5718" spans="16:17" x14ac:dyDescent="0.3">
      <c r="P5718" s="99"/>
      <c r="Q5718" s="99"/>
    </row>
    <row r="5719" spans="16:17" x14ac:dyDescent="0.3">
      <c r="P5719" s="99"/>
      <c r="Q5719" s="99"/>
    </row>
    <row r="5720" spans="16:17" x14ac:dyDescent="0.3">
      <c r="P5720" s="99"/>
      <c r="Q5720" s="99"/>
    </row>
    <row r="5721" spans="16:17" x14ac:dyDescent="0.3">
      <c r="P5721" s="99"/>
      <c r="Q5721" s="99"/>
    </row>
    <row r="5722" spans="16:17" x14ac:dyDescent="0.3">
      <c r="P5722" s="99"/>
      <c r="Q5722" s="99"/>
    </row>
    <row r="5723" spans="16:17" x14ac:dyDescent="0.3">
      <c r="P5723" s="99"/>
      <c r="Q5723" s="99"/>
    </row>
    <row r="5724" spans="16:17" x14ac:dyDescent="0.3">
      <c r="P5724" s="99"/>
      <c r="Q5724" s="99"/>
    </row>
    <row r="5725" spans="16:17" x14ac:dyDescent="0.3">
      <c r="P5725" s="99"/>
      <c r="Q5725" s="99"/>
    </row>
    <row r="5726" spans="16:17" x14ac:dyDescent="0.3">
      <c r="P5726" s="99"/>
      <c r="Q5726" s="99"/>
    </row>
    <row r="5727" spans="16:17" x14ac:dyDescent="0.3">
      <c r="P5727" s="99"/>
      <c r="Q5727" s="99"/>
    </row>
    <row r="5728" spans="16:17" x14ac:dyDescent="0.3">
      <c r="P5728" s="99"/>
      <c r="Q5728" s="99"/>
    </row>
    <row r="5729" spans="16:17" x14ac:dyDescent="0.3">
      <c r="P5729" s="99"/>
      <c r="Q5729" s="99"/>
    </row>
    <row r="5730" spans="16:17" x14ac:dyDescent="0.3">
      <c r="P5730" s="99"/>
      <c r="Q5730" s="99"/>
    </row>
    <row r="5731" spans="16:17" x14ac:dyDescent="0.3">
      <c r="P5731" s="99"/>
      <c r="Q5731" s="99"/>
    </row>
    <row r="5732" spans="16:17" x14ac:dyDescent="0.3">
      <c r="P5732" s="99"/>
      <c r="Q5732" s="99"/>
    </row>
    <row r="5733" spans="16:17" x14ac:dyDescent="0.3">
      <c r="P5733" s="99"/>
      <c r="Q5733" s="99"/>
    </row>
    <row r="5734" spans="16:17" x14ac:dyDescent="0.3">
      <c r="P5734" s="99"/>
      <c r="Q5734" s="99"/>
    </row>
    <row r="5735" spans="16:17" x14ac:dyDescent="0.3">
      <c r="P5735" s="99"/>
      <c r="Q5735" s="99"/>
    </row>
    <row r="5736" spans="16:17" x14ac:dyDescent="0.3">
      <c r="P5736" s="99"/>
      <c r="Q5736" s="99"/>
    </row>
    <row r="5737" spans="16:17" x14ac:dyDescent="0.3">
      <c r="P5737" s="99"/>
      <c r="Q5737" s="99"/>
    </row>
    <row r="5738" spans="16:17" x14ac:dyDescent="0.3">
      <c r="P5738" s="99"/>
      <c r="Q5738" s="99"/>
    </row>
    <row r="5739" spans="16:17" x14ac:dyDescent="0.3">
      <c r="P5739" s="99"/>
      <c r="Q5739" s="99"/>
    </row>
    <row r="5740" spans="16:17" x14ac:dyDescent="0.3">
      <c r="P5740" s="99"/>
      <c r="Q5740" s="99"/>
    </row>
    <row r="5741" spans="16:17" x14ac:dyDescent="0.3">
      <c r="P5741" s="99"/>
      <c r="Q5741" s="99"/>
    </row>
    <row r="5742" spans="16:17" x14ac:dyDescent="0.3">
      <c r="P5742" s="99"/>
      <c r="Q5742" s="99"/>
    </row>
    <row r="5743" spans="16:17" x14ac:dyDescent="0.3">
      <c r="P5743" s="99"/>
      <c r="Q5743" s="99"/>
    </row>
    <row r="5744" spans="16:17" x14ac:dyDescent="0.3">
      <c r="P5744" s="99"/>
      <c r="Q5744" s="99"/>
    </row>
    <row r="5745" spans="16:17" x14ac:dyDescent="0.3">
      <c r="P5745" s="99"/>
      <c r="Q5745" s="99"/>
    </row>
    <row r="5746" spans="16:17" x14ac:dyDescent="0.3">
      <c r="P5746" s="99"/>
      <c r="Q5746" s="99"/>
    </row>
    <row r="5747" spans="16:17" x14ac:dyDescent="0.3">
      <c r="P5747" s="99"/>
      <c r="Q5747" s="99"/>
    </row>
    <row r="5748" spans="16:17" x14ac:dyDescent="0.3">
      <c r="P5748" s="99"/>
      <c r="Q5748" s="99"/>
    </row>
    <row r="5749" spans="16:17" x14ac:dyDescent="0.3">
      <c r="P5749" s="99"/>
      <c r="Q5749" s="99"/>
    </row>
    <row r="5750" spans="16:17" x14ac:dyDescent="0.3">
      <c r="P5750" s="99"/>
      <c r="Q5750" s="99"/>
    </row>
    <row r="5751" spans="16:17" x14ac:dyDescent="0.3">
      <c r="P5751" s="99"/>
      <c r="Q5751" s="99"/>
    </row>
    <row r="5752" spans="16:17" x14ac:dyDescent="0.3">
      <c r="P5752" s="99"/>
      <c r="Q5752" s="99"/>
    </row>
    <row r="5753" spans="16:17" x14ac:dyDescent="0.3">
      <c r="P5753" s="99"/>
      <c r="Q5753" s="99"/>
    </row>
    <row r="5754" spans="16:17" x14ac:dyDescent="0.3">
      <c r="P5754" s="99"/>
      <c r="Q5754" s="99"/>
    </row>
    <row r="5755" spans="16:17" x14ac:dyDescent="0.3">
      <c r="P5755" s="99"/>
      <c r="Q5755" s="99"/>
    </row>
    <row r="5756" spans="16:17" x14ac:dyDescent="0.3">
      <c r="P5756" s="99"/>
      <c r="Q5756" s="99"/>
    </row>
    <row r="5757" spans="16:17" x14ac:dyDescent="0.3">
      <c r="P5757" s="99"/>
      <c r="Q5757" s="99"/>
    </row>
    <row r="5758" spans="16:17" x14ac:dyDescent="0.3">
      <c r="P5758" s="99"/>
      <c r="Q5758" s="99"/>
    </row>
    <row r="5759" spans="16:17" x14ac:dyDescent="0.3">
      <c r="P5759" s="99"/>
      <c r="Q5759" s="99"/>
    </row>
    <row r="5760" spans="16:17" x14ac:dyDescent="0.3">
      <c r="P5760" s="99"/>
      <c r="Q5760" s="99"/>
    </row>
    <row r="5761" spans="16:17" x14ac:dyDescent="0.3">
      <c r="P5761" s="99"/>
      <c r="Q5761" s="99"/>
    </row>
    <row r="5762" spans="16:17" x14ac:dyDescent="0.3">
      <c r="P5762" s="99"/>
      <c r="Q5762" s="99"/>
    </row>
    <row r="5763" spans="16:17" x14ac:dyDescent="0.3">
      <c r="P5763" s="99"/>
      <c r="Q5763" s="99"/>
    </row>
    <row r="5764" spans="16:17" x14ac:dyDescent="0.3">
      <c r="P5764" s="99"/>
      <c r="Q5764" s="99"/>
    </row>
    <row r="5765" spans="16:17" x14ac:dyDescent="0.3">
      <c r="P5765" s="99"/>
      <c r="Q5765" s="99"/>
    </row>
    <row r="5766" spans="16:17" x14ac:dyDescent="0.3">
      <c r="P5766" s="99"/>
      <c r="Q5766" s="99"/>
    </row>
    <row r="5767" spans="16:17" x14ac:dyDescent="0.3">
      <c r="P5767" s="99"/>
      <c r="Q5767" s="99"/>
    </row>
    <row r="5768" spans="16:17" x14ac:dyDescent="0.3">
      <c r="P5768" s="99"/>
      <c r="Q5768" s="99"/>
    </row>
    <row r="5769" spans="16:17" x14ac:dyDescent="0.3">
      <c r="P5769" s="99"/>
      <c r="Q5769" s="99"/>
    </row>
    <row r="5770" spans="16:17" x14ac:dyDescent="0.3">
      <c r="P5770" s="99"/>
      <c r="Q5770" s="99"/>
    </row>
    <row r="5771" spans="16:17" x14ac:dyDescent="0.3">
      <c r="P5771" s="99"/>
      <c r="Q5771" s="99"/>
    </row>
    <row r="5772" spans="16:17" x14ac:dyDescent="0.3">
      <c r="P5772" s="99"/>
      <c r="Q5772" s="99"/>
    </row>
    <row r="5773" spans="16:17" x14ac:dyDescent="0.3">
      <c r="P5773" s="99"/>
      <c r="Q5773" s="99"/>
    </row>
    <row r="5774" spans="16:17" x14ac:dyDescent="0.3">
      <c r="P5774" s="99"/>
      <c r="Q5774" s="99"/>
    </row>
    <row r="5775" spans="16:17" x14ac:dyDescent="0.3">
      <c r="P5775" s="99"/>
      <c r="Q5775" s="99"/>
    </row>
    <row r="5776" spans="16:17" x14ac:dyDescent="0.3">
      <c r="P5776" s="99"/>
      <c r="Q5776" s="99"/>
    </row>
    <row r="5777" spans="16:17" x14ac:dyDescent="0.3">
      <c r="P5777" s="99"/>
      <c r="Q5777" s="99"/>
    </row>
    <row r="5778" spans="16:17" x14ac:dyDescent="0.3">
      <c r="P5778" s="99"/>
      <c r="Q5778" s="99"/>
    </row>
    <row r="5779" spans="16:17" x14ac:dyDescent="0.3">
      <c r="P5779" s="99"/>
      <c r="Q5779" s="99"/>
    </row>
    <row r="5780" spans="16:17" x14ac:dyDescent="0.3">
      <c r="P5780" s="99"/>
      <c r="Q5780" s="99"/>
    </row>
    <row r="5781" spans="16:17" x14ac:dyDescent="0.3">
      <c r="P5781" s="99"/>
      <c r="Q5781" s="99"/>
    </row>
    <row r="5782" spans="16:17" x14ac:dyDescent="0.3">
      <c r="P5782" s="99"/>
      <c r="Q5782" s="99"/>
    </row>
    <row r="5783" spans="16:17" x14ac:dyDescent="0.3">
      <c r="P5783" s="99"/>
      <c r="Q5783" s="99"/>
    </row>
    <row r="5784" spans="16:17" x14ac:dyDescent="0.3">
      <c r="P5784" s="99"/>
      <c r="Q5784" s="99"/>
    </row>
    <row r="5785" spans="16:17" x14ac:dyDescent="0.3">
      <c r="P5785" s="99"/>
      <c r="Q5785" s="99"/>
    </row>
    <row r="5786" spans="16:17" x14ac:dyDescent="0.3">
      <c r="P5786" s="99"/>
      <c r="Q5786" s="99"/>
    </row>
    <row r="5787" spans="16:17" x14ac:dyDescent="0.3">
      <c r="P5787" s="99"/>
      <c r="Q5787" s="99"/>
    </row>
    <row r="5788" spans="16:17" x14ac:dyDescent="0.3">
      <c r="P5788" s="99"/>
      <c r="Q5788" s="99"/>
    </row>
    <row r="5789" spans="16:17" x14ac:dyDescent="0.3">
      <c r="P5789" s="99"/>
      <c r="Q5789" s="99"/>
    </row>
    <row r="5790" spans="16:17" x14ac:dyDescent="0.3">
      <c r="P5790" s="99"/>
      <c r="Q5790" s="99"/>
    </row>
    <row r="5791" spans="16:17" x14ac:dyDescent="0.3">
      <c r="P5791" s="99"/>
      <c r="Q5791" s="99"/>
    </row>
    <row r="5792" spans="16:17" x14ac:dyDescent="0.3">
      <c r="P5792" s="99"/>
      <c r="Q5792" s="99"/>
    </row>
    <row r="5793" spans="16:17" x14ac:dyDescent="0.3">
      <c r="P5793" s="99"/>
      <c r="Q5793" s="99"/>
    </row>
    <row r="5794" spans="16:17" x14ac:dyDescent="0.3">
      <c r="P5794" s="99"/>
      <c r="Q5794" s="99"/>
    </row>
    <row r="5795" spans="16:17" x14ac:dyDescent="0.3">
      <c r="P5795" s="99"/>
      <c r="Q5795" s="99"/>
    </row>
    <row r="5796" spans="16:17" x14ac:dyDescent="0.3">
      <c r="P5796" s="99"/>
      <c r="Q5796" s="99"/>
    </row>
    <row r="5797" spans="16:17" x14ac:dyDescent="0.3">
      <c r="P5797" s="99"/>
      <c r="Q5797" s="99"/>
    </row>
    <row r="5798" spans="16:17" x14ac:dyDescent="0.3">
      <c r="P5798" s="99"/>
      <c r="Q5798" s="99"/>
    </row>
    <row r="5799" spans="16:17" x14ac:dyDescent="0.3">
      <c r="P5799" s="99"/>
      <c r="Q5799" s="99"/>
    </row>
    <row r="5800" spans="16:17" x14ac:dyDescent="0.3">
      <c r="P5800" s="99"/>
      <c r="Q5800" s="99"/>
    </row>
    <row r="5801" spans="16:17" x14ac:dyDescent="0.3">
      <c r="P5801" s="99"/>
      <c r="Q5801" s="99"/>
    </row>
    <row r="5802" spans="16:17" x14ac:dyDescent="0.3">
      <c r="P5802" s="99"/>
      <c r="Q5802" s="99"/>
    </row>
    <row r="5803" spans="16:17" x14ac:dyDescent="0.3">
      <c r="P5803" s="99"/>
      <c r="Q5803" s="99"/>
    </row>
    <row r="5804" spans="16:17" x14ac:dyDescent="0.3">
      <c r="P5804" s="99"/>
      <c r="Q5804" s="99"/>
    </row>
    <row r="5805" spans="16:17" x14ac:dyDescent="0.3">
      <c r="P5805" s="99"/>
      <c r="Q5805" s="99"/>
    </row>
    <row r="5806" spans="16:17" x14ac:dyDescent="0.3">
      <c r="P5806" s="99"/>
      <c r="Q5806" s="99"/>
    </row>
    <row r="5807" spans="16:17" x14ac:dyDescent="0.3">
      <c r="P5807" s="99"/>
      <c r="Q5807" s="99"/>
    </row>
    <row r="5808" spans="16:17" x14ac:dyDescent="0.3">
      <c r="P5808" s="99"/>
      <c r="Q5808" s="99"/>
    </row>
    <row r="5809" spans="16:17" x14ac:dyDescent="0.3">
      <c r="P5809" s="99"/>
      <c r="Q5809" s="99"/>
    </row>
    <row r="5810" spans="16:17" x14ac:dyDescent="0.3">
      <c r="P5810" s="99"/>
      <c r="Q5810" s="99"/>
    </row>
    <row r="5811" spans="16:17" x14ac:dyDescent="0.3">
      <c r="P5811" s="99"/>
      <c r="Q5811" s="99"/>
    </row>
    <row r="5812" spans="16:17" x14ac:dyDescent="0.3">
      <c r="P5812" s="99"/>
      <c r="Q5812" s="99"/>
    </row>
    <row r="5813" spans="16:17" x14ac:dyDescent="0.3">
      <c r="P5813" s="99"/>
      <c r="Q5813" s="99"/>
    </row>
    <row r="5814" spans="16:17" x14ac:dyDescent="0.3">
      <c r="P5814" s="99"/>
      <c r="Q5814" s="99"/>
    </row>
    <row r="5815" spans="16:17" x14ac:dyDescent="0.3">
      <c r="P5815" s="99"/>
      <c r="Q5815" s="99"/>
    </row>
    <row r="5816" spans="16:17" x14ac:dyDescent="0.3">
      <c r="P5816" s="99"/>
      <c r="Q5816" s="99"/>
    </row>
    <row r="5817" spans="16:17" x14ac:dyDescent="0.3">
      <c r="P5817" s="99"/>
      <c r="Q5817" s="99"/>
    </row>
    <row r="5818" spans="16:17" x14ac:dyDescent="0.3">
      <c r="P5818" s="99"/>
      <c r="Q5818" s="99"/>
    </row>
    <row r="5819" spans="16:17" x14ac:dyDescent="0.3">
      <c r="P5819" s="99"/>
      <c r="Q5819" s="99"/>
    </row>
    <row r="5820" spans="16:17" x14ac:dyDescent="0.3">
      <c r="P5820" s="99"/>
      <c r="Q5820" s="99"/>
    </row>
    <row r="5821" spans="16:17" x14ac:dyDescent="0.3">
      <c r="P5821" s="99"/>
      <c r="Q5821" s="99"/>
    </row>
    <row r="5822" spans="16:17" x14ac:dyDescent="0.3">
      <c r="P5822" s="99"/>
      <c r="Q5822" s="99"/>
    </row>
    <row r="5823" spans="16:17" x14ac:dyDescent="0.3">
      <c r="P5823" s="99"/>
      <c r="Q5823" s="99"/>
    </row>
    <row r="5824" spans="16:17" x14ac:dyDescent="0.3">
      <c r="P5824" s="99"/>
      <c r="Q5824" s="99"/>
    </row>
    <row r="5825" spans="16:17" x14ac:dyDescent="0.3">
      <c r="P5825" s="99"/>
      <c r="Q5825" s="99"/>
    </row>
    <row r="5826" spans="16:17" x14ac:dyDescent="0.3">
      <c r="P5826" s="99"/>
      <c r="Q5826" s="99"/>
    </row>
    <row r="5827" spans="16:17" x14ac:dyDescent="0.3">
      <c r="P5827" s="99"/>
      <c r="Q5827" s="99"/>
    </row>
    <row r="5828" spans="16:17" x14ac:dyDescent="0.3">
      <c r="P5828" s="99"/>
      <c r="Q5828" s="99"/>
    </row>
    <row r="5829" spans="16:17" x14ac:dyDescent="0.3">
      <c r="P5829" s="99"/>
      <c r="Q5829" s="99"/>
    </row>
    <row r="5830" spans="16:17" x14ac:dyDescent="0.3">
      <c r="P5830" s="99"/>
      <c r="Q5830" s="99"/>
    </row>
    <row r="5831" spans="16:17" x14ac:dyDescent="0.3">
      <c r="P5831" s="99"/>
      <c r="Q5831" s="99"/>
    </row>
    <row r="5832" spans="16:17" x14ac:dyDescent="0.3">
      <c r="P5832" s="99"/>
      <c r="Q5832" s="99"/>
    </row>
    <row r="5833" spans="16:17" x14ac:dyDescent="0.3">
      <c r="P5833" s="99"/>
      <c r="Q5833" s="99"/>
    </row>
    <row r="5834" spans="16:17" x14ac:dyDescent="0.3">
      <c r="P5834" s="99"/>
      <c r="Q5834" s="99"/>
    </row>
    <row r="5835" spans="16:17" x14ac:dyDescent="0.3">
      <c r="P5835" s="99"/>
      <c r="Q5835" s="99"/>
    </row>
    <row r="5836" spans="16:17" x14ac:dyDescent="0.3">
      <c r="P5836" s="99"/>
      <c r="Q5836" s="99"/>
    </row>
    <row r="5837" spans="16:17" x14ac:dyDescent="0.3">
      <c r="P5837" s="99"/>
      <c r="Q5837" s="99"/>
    </row>
    <row r="5838" spans="16:17" x14ac:dyDescent="0.3">
      <c r="P5838" s="99"/>
      <c r="Q5838" s="99"/>
    </row>
    <row r="5839" spans="16:17" x14ac:dyDescent="0.3">
      <c r="P5839" s="99"/>
      <c r="Q5839" s="99"/>
    </row>
    <row r="5840" spans="16:17" x14ac:dyDescent="0.3">
      <c r="P5840" s="99"/>
      <c r="Q5840" s="99"/>
    </row>
    <row r="5841" spans="16:17" x14ac:dyDescent="0.3">
      <c r="P5841" s="99"/>
      <c r="Q5841" s="99"/>
    </row>
    <row r="5842" spans="16:17" x14ac:dyDescent="0.3">
      <c r="P5842" s="99"/>
      <c r="Q5842" s="99"/>
    </row>
    <row r="5843" spans="16:17" x14ac:dyDescent="0.3">
      <c r="P5843" s="99"/>
      <c r="Q5843" s="99"/>
    </row>
    <row r="5844" spans="16:17" x14ac:dyDescent="0.3">
      <c r="P5844" s="99"/>
      <c r="Q5844" s="99"/>
    </row>
    <row r="5845" spans="16:17" x14ac:dyDescent="0.3">
      <c r="P5845" s="99"/>
      <c r="Q5845" s="99"/>
    </row>
    <row r="5846" spans="16:17" x14ac:dyDescent="0.3">
      <c r="P5846" s="99"/>
      <c r="Q5846" s="99"/>
    </row>
    <row r="5847" spans="16:17" x14ac:dyDescent="0.3">
      <c r="P5847" s="99"/>
      <c r="Q5847" s="99"/>
    </row>
    <row r="5848" spans="16:17" x14ac:dyDescent="0.3">
      <c r="P5848" s="99"/>
      <c r="Q5848" s="99"/>
    </row>
    <row r="5849" spans="16:17" x14ac:dyDescent="0.3">
      <c r="P5849" s="99"/>
      <c r="Q5849" s="99"/>
    </row>
    <row r="5850" spans="16:17" x14ac:dyDescent="0.3">
      <c r="P5850" s="99"/>
      <c r="Q5850" s="99"/>
    </row>
    <row r="5851" spans="16:17" x14ac:dyDescent="0.3">
      <c r="P5851" s="99"/>
      <c r="Q5851" s="99"/>
    </row>
    <row r="5852" spans="16:17" x14ac:dyDescent="0.3">
      <c r="P5852" s="99"/>
      <c r="Q5852" s="99"/>
    </row>
    <row r="5853" spans="16:17" x14ac:dyDescent="0.3">
      <c r="P5853" s="99"/>
      <c r="Q5853" s="99"/>
    </row>
    <row r="5854" spans="16:17" x14ac:dyDescent="0.3">
      <c r="P5854" s="99"/>
      <c r="Q5854" s="99"/>
    </row>
    <row r="5855" spans="16:17" x14ac:dyDescent="0.3">
      <c r="P5855" s="99"/>
      <c r="Q5855" s="99"/>
    </row>
    <row r="5856" spans="16:17" x14ac:dyDescent="0.3">
      <c r="P5856" s="99"/>
      <c r="Q5856" s="99"/>
    </row>
    <row r="5857" spans="16:17" x14ac:dyDescent="0.3">
      <c r="P5857" s="99"/>
      <c r="Q5857" s="99"/>
    </row>
    <row r="5858" spans="16:17" x14ac:dyDescent="0.3">
      <c r="P5858" s="99"/>
      <c r="Q5858" s="99"/>
    </row>
    <row r="5859" spans="16:17" x14ac:dyDescent="0.3">
      <c r="P5859" s="99"/>
      <c r="Q5859" s="99"/>
    </row>
    <row r="5860" spans="16:17" x14ac:dyDescent="0.3">
      <c r="P5860" s="99"/>
      <c r="Q5860" s="99"/>
    </row>
    <row r="5861" spans="16:17" x14ac:dyDescent="0.3">
      <c r="P5861" s="99"/>
      <c r="Q5861" s="99"/>
    </row>
    <row r="5862" spans="16:17" x14ac:dyDescent="0.3">
      <c r="P5862" s="99"/>
      <c r="Q5862" s="99"/>
    </row>
    <row r="5863" spans="16:17" x14ac:dyDescent="0.3">
      <c r="P5863" s="99"/>
      <c r="Q5863" s="99"/>
    </row>
    <row r="5864" spans="16:17" x14ac:dyDescent="0.3">
      <c r="P5864" s="99"/>
      <c r="Q5864" s="99"/>
    </row>
    <row r="5865" spans="16:17" x14ac:dyDescent="0.3">
      <c r="P5865" s="99"/>
      <c r="Q5865" s="99"/>
    </row>
    <row r="5866" spans="16:17" x14ac:dyDescent="0.3">
      <c r="P5866" s="99"/>
      <c r="Q5866" s="99"/>
    </row>
    <row r="5867" spans="16:17" x14ac:dyDescent="0.3">
      <c r="P5867" s="99"/>
      <c r="Q5867" s="99"/>
    </row>
    <row r="5868" spans="16:17" x14ac:dyDescent="0.3">
      <c r="P5868" s="99"/>
      <c r="Q5868" s="99"/>
    </row>
    <row r="5869" spans="16:17" x14ac:dyDescent="0.3">
      <c r="P5869" s="99"/>
      <c r="Q5869" s="99"/>
    </row>
    <row r="5870" spans="16:17" x14ac:dyDescent="0.3">
      <c r="P5870" s="99"/>
      <c r="Q5870" s="99"/>
    </row>
    <row r="5871" spans="16:17" x14ac:dyDescent="0.3">
      <c r="P5871" s="99"/>
      <c r="Q5871" s="99"/>
    </row>
    <row r="5872" spans="16:17" x14ac:dyDescent="0.3">
      <c r="P5872" s="99"/>
      <c r="Q5872" s="99"/>
    </row>
    <row r="5873" spans="16:17" x14ac:dyDescent="0.3">
      <c r="P5873" s="99"/>
      <c r="Q5873" s="99"/>
    </row>
    <row r="5874" spans="16:17" x14ac:dyDescent="0.3">
      <c r="P5874" s="99"/>
      <c r="Q5874" s="99"/>
    </row>
    <row r="5875" spans="16:17" x14ac:dyDescent="0.3">
      <c r="P5875" s="99"/>
      <c r="Q5875" s="99"/>
    </row>
    <row r="5876" spans="16:17" x14ac:dyDescent="0.3">
      <c r="P5876" s="99"/>
      <c r="Q5876" s="99"/>
    </row>
    <row r="5877" spans="16:17" x14ac:dyDescent="0.3">
      <c r="P5877" s="99"/>
      <c r="Q5877" s="99"/>
    </row>
    <row r="5878" spans="16:17" x14ac:dyDescent="0.3">
      <c r="P5878" s="99"/>
      <c r="Q5878" s="99"/>
    </row>
    <row r="5879" spans="16:17" x14ac:dyDescent="0.3">
      <c r="P5879" s="99"/>
      <c r="Q5879" s="99"/>
    </row>
    <row r="5880" spans="16:17" x14ac:dyDescent="0.3">
      <c r="P5880" s="99"/>
      <c r="Q5880" s="99"/>
    </row>
    <row r="5881" spans="16:17" x14ac:dyDescent="0.3">
      <c r="P5881" s="99"/>
      <c r="Q5881" s="99"/>
    </row>
    <row r="5882" spans="16:17" x14ac:dyDescent="0.3">
      <c r="P5882" s="99"/>
      <c r="Q5882" s="99"/>
    </row>
    <row r="5883" spans="16:17" x14ac:dyDescent="0.3">
      <c r="P5883" s="99"/>
      <c r="Q5883" s="99"/>
    </row>
    <row r="5884" spans="16:17" x14ac:dyDescent="0.3">
      <c r="P5884" s="99"/>
      <c r="Q5884" s="99"/>
    </row>
    <row r="5885" spans="16:17" x14ac:dyDescent="0.3">
      <c r="P5885" s="99"/>
      <c r="Q5885" s="99"/>
    </row>
    <row r="5886" spans="16:17" x14ac:dyDescent="0.3">
      <c r="P5886" s="99"/>
      <c r="Q5886" s="99"/>
    </row>
    <row r="5887" spans="16:17" x14ac:dyDescent="0.3">
      <c r="P5887" s="99"/>
      <c r="Q5887" s="99"/>
    </row>
    <row r="5888" spans="16:17" x14ac:dyDescent="0.3">
      <c r="P5888" s="99"/>
      <c r="Q5888" s="99"/>
    </row>
    <row r="5889" spans="16:17" x14ac:dyDescent="0.3">
      <c r="P5889" s="99"/>
      <c r="Q5889" s="99"/>
    </row>
    <row r="5890" spans="16:17" x14ac:dyDescent="0.3">
      <c r="P5890" s="99"/>
      <c r="Q5890" s="99"/>
    </row>
    <row r="5891" spans="16:17" x14ac:dyDescent="0.3">
      <c r="P5891" s="99"/>
      <c r="Q5891" s="99"/>
    </row>
    <row r="5892" spans="16:17" x14ac:dyDescent="0.3">
      <c r="P5892" s="99"/>
      <c r="Q5892" s="99"/>
    </row>
    <row r="5893" spans="16:17" x14ac:dyDescent="0.3">
      <c r="P5893" s="99"/>
      <c r="Q5893" s="99"/>
    </row>
    <row r="5894" spans="16:17" x14ac:dyDescent="0.3">
      <c r="P5894" s="99"/>
      <c r="Q5894" s="99"/>
    </row>
    <row r="5895" spans="16:17" x14ac:dyDescent="0.3">
      <c r="P5895" s="99"/>
      <c r="Q5895" s="99"/>
    </row>
    <row r="5896" spans="16:17" x14ac:dyDescent="0.3">
      <c r="P5896" s="99"/>
      <c r="Q5896" s="99"/>
    </row>
    <row r="5897" spans="16:17" x14ac:dyDescent="0.3">
      <c r="P5897" s="99"/>
      <c r="Q5897" s="99"/>
    </row>
    <row r="5898" spans="16:17" x14ac:dyDescent="0.3">
      <c r="P5898" s="99"/>
      <c r="Q5898" s="99"/>
    </row>
    <row r="5899" spans="16:17" x14ac:dyDescent="0.3">
      <c r="P5899" s="99"/>
      <c r="Q5899" s="99"/>
    </row>
    <row r="5900" spans="16:17" x14ac:dyDescent="0.3">
      <c r="P5900" s="99"/>
      <c r="Q5900" s="99"/>
    </row>
    <row r="5901" spans="16:17" x14ac:dyDescent="0.3">
      <c r="P5901" s="99"/>
      <c r="Q5901" s="99"/>
    </row>
    <row r="5902" spans="16:17" x14ac:dyDescent="0.3">
      <c r="P5902" s="99"/>
      <c r="Q5902" s="99"/>
    </row>
    <row r="5903" spans="16:17" x14ac:dyDescent="0.3">
      <c r="P5903" s="99"/>
      <c r="Q5903" s="99"/>
    </row>
    <row r="5904" spans="16:17" x14ac:dyDescent="0.3">
      <c r="P5904" s="99"/>
      <c r="Q5904" s="99"/>
    </row>
    <row r="5905" spans="16:17" x14ac:dyDescent="0.3">
      <c r="P5905" s="99"/>
      <c r="Q5905" s="99"/>
    </row>
    <row r="5906" spans="16:17" x14ac:dyDescent="0.3">
      <c r="P5906" s="99"/>
      <c r="Q5906" s="99"/>
    </row>
    <row r="5907" spans="16:17" x14ac:dyDescent="0.3">
      <c r="P5907" s="99"/>
      <c r="Q5907" s="99"/>
    </row>
    <row r="5908" spans="16:17" x14ac:dyDescent="0.3">
      <c r="P5908" s="99"/>
      <c r="Q5908" s="99"/>
    </row>
    <row r="5909" spans="16:17" x14ac:dyDescent="0.3">
      <c r="P5909" s="99"/>
      <c r="Q5909" s="99"/>
    </row>
    <row r="5910" spans="16:17" x14ac:dyDescent="0.3">
      <c r="P5910" s="99"/>
      <c r="Q5910" s="99"/>
    </row>
    <row r="5911" spans="16:17" x14ac:dyDescent="0.3">
      <c r="P5911" s="99"/>
      <c r="Q5911" s="99"/>
    </row>
    <row r="5912" spans="16:17" x14ac:dyDescent="0.3">
      <c r="P5912" s="99"/>
      <c r="Q5912" s="99"/>
    </row>
    <row r="5913" spans="16:17" x14ac:dyDescent="0.3">
      <c r="P5913" s="99"/>
      <c r="Q5913" s="99"/>
    </row>
    <row r="5914" spans="16:17" x14ac:dyDescent="0.3">
      <c r="P5914" s="99"/>
      <c r="Q5914" s="99"/>
    </row>
    <row r="5915" spans="16:17" x14ac:dyDescent="0.3">
      <c r="P5915" s="99"/>
      <c r="Q5915" s="99"/>
    </row>
    <row r="5916" spans="16:17" x14ac:dyDescent="0.3">
      <c r="P5916" s="99"/>
      <c r="Q5916" s="99"/>
    </row>
    <row r="5917" spans="16:17" x14ac:dyDescent="0.3">
      <c r="P5917" s="99"/>
      <c r="Q5917" s="99"/>
    </row>
    <row r="5918" spans="16:17" x14ac:dyDescent="0.3">
      <c r="P5918" s="99"/>
      <c r="Q5918" s="99"/>
    </row>
    <row r="5919" spans="16:17" x14ac:dyDescent="0.3">
      <c r="P5919" s="99"/>
      <c r="Q5919" s="99"/>
    </row>
    <row r="5920" spans="16:17" x14ac:dyDescent="0.3">
      <c r="P5920" s="99"/>
      <c r="Q5920" s="99"/>
    </row>
    <row r="5921" spans="16:17" x14ac:dyDescent="0.3">
      <c r="P5921" s="99"/>
      <c r="Q5921" s="99"/>
    </row>
    <row r="5922" spans="16:17" x14ac:dyDescent="0.3">
      <c r="P5922" s="99"/>
      <c r="Q5922" s="99"/>
    </row>
    <row r="5923" spans="16:17" x14ac:dyDescent="0.3">
      <c r="P5923" s="99"/>
      <c r="Q5923" s="99"/>
    </row>
    <row r="5924" spans="16:17" x14ac:dyDescent="0.3">
      <c r="P5924" s="99"/>
      <c r="Q5924" s="99"/>
    </row>
    <row r="5925" spans="16:17" x14ac:dyDescent="0.3">
      <c r="P5925" s="99"/>
      <c r="Q5925" s="99"/>
    </row>
    <row r="5926" spans="16:17" x14ac:dyDescent="0.3">
      <c r="P5926" s="99"/>
      <c r="Q5926" s="99"/>
    </row>
    <row r="5927" spans="16:17" x14ac:dyDescent="0.3">
      <c r="P5927" s="99"/>
      <c r="Q5927" s="99"/>
    </row>
    <row r="5928" spans="16:17" x14ac:dyDescent="0.3">
      <c r="P5928" s="99"/>
      <c r="Q5928" s="99"/>
    </row>
    <row r="5929" spans="16:17" x14ac:dyDescent="0.3">
      <c r="P5929" s="99"/>
      <c r="Q5929" s="99"/>
    </row>
    <row r="5930" spans="16:17" x14ac:dyDescent="0.3">
      <c r="P5930" s="99"/>
      <c r="Q5930" s="99"/>
    </row>
    <row r="5931" spans="16:17" x14ac:dyDescent="0.3">
      <c r="P5931" s="99"/>
      <c r="Q5931" s="99"/>
    </row>
    <row r="5932" spans="16:17" x14ac:dyDescent="0.3">
      <c r="P5932" s="99"/>
      <c r="Q5932" s="99"/>
    </row>
    <row r="5933" spans="16:17" x14ac:dyDescent="0.3">
      <c r="P5933" s="99"/>
      <c r="Q5933" s="99"/>
    </row>
    <row r="5934" spans="16:17" x14ac:dyDescent="0.3">
      <c r="P5934" s="99"/>
      <c r="Q5934" s="99"/>
    </row>
    <row r="5935" spans="16:17" x14ac:dyDescent="0.3">
      <c r="P5935" s="99"/>
      <c r="Q5935" s="99"/>
    </row>
    <row r="5936" spans="16:17" x14ac:dyDescent="0.3">
      <c r="P5936" s="99"/>
      <c r="Q5936" s="99"/>
    </row>
    <row r="5937" spans="16:17" x14ac:dyDescent="0.3">
      <c r="P5937" s="99"/>
      <c r="Q5937" s="99"/>
    </row>
    <row r="5938" spans="16:17" x14ac:dyDescent="0.3">
      <c r="P5938" s="99"/>
      <c r="Q5938" s="99"/>
    </row>
    <row r="5939" spans="16:17" x14ac:dyDescent="0.3">
      <c r="P5939" s="99"/>
      <c r="Q5939" s="99"/>
    </row>
    <row r="5940" spans="16:17" x14ac:dyDescent="0.3">
      <c r="P5940" s="99"/>
      <c r="Q5940" s="99"/>
    </row>
    <row r="5941" spans="16:17" x14ac:dyDescent="0.3">
      <c r="P5941" s="99"/>
      <c r="Q5941" s="99"/>
    </row>
    <row r="5942" spans="16:17" x14ac:dyDescent="0.3">
      <c r="P5942" s="99"/>
      <c r="Q5942" s="99"/>
    </row>
    <row r="5943" spans="16:17" x14ac:dyDescent="0.3">
      <c r="P5943" s="99"/>
      <c r="Q5943" s="99"/>
    </row>
    <row r="5944" spans="16:17" x14ac:dyDescent="0.3">
      <c r="P5944" s="99"/>
      <c r="Q5944" s="99"/>
    </row>
    <row r="5945" spans="16:17" x14ac:dyDescent="0.3">
      <c r="P5945" s="99"/>
      <c r="Q5945" s="99"/>
    </row>
    <row r="5946" spans="16:17" x14ac:dyDescent="0.3">
      <c r="P5946" s="99"/>
      <c r="Q5946" s="99"/>
    </row>
    <row r="5947" spans="16:17" x14ac:dyDescent="0.3">
      <c r="P5947" s="99"/>
      <c r="Q5947" s="99"/>
    </row>
    <row r="5948" spans="16:17" x14ac:dyDescent="0.3">
      <c r="P5948" s="99"/>
      <c r="Q5948" s="99"/>
    </row>
    <row r="5949" spans="16:17" x14ac:dyDescent="0.3">
      <c r="P5949" s="99"/>
      <c r="Q5949" s="99"/>
    </row>
    <row r="5950" spans="16:17" x14ac:dyDescent="0.3">
      <c r="P5950" s="99"/>
      <c r="Q5950" s="99"/>
    </row>
    <row r="5951" spans="16:17" x14ac:dyDescent="0.3">
      <c r="P5951" s="99"/>
      <c r="Q5951" s="99"/>
    </row>
    <row r="5952" spans="16:17" x14ac:dyDescent="0.3">
      <c r="P5952" s="99"/>
      <c r="Q5952" s="99"/>
    </row>
    <row r="5953" spans="16:17" x14ac:dyDescent="0.3">
      <c r="P5953" s="99"/>
      <c r="Q5953" s="99"/>
    </row>
    <row r="5954" spans="16:17" x14ac:dyDescent="0.3">
      <c r="P5954" s="99"/>
      <c r="Q5954" s="99"/>
    </row>
    <row r="5955" spans="16:17" x14ac:dyDescent="0.3">
      <c r="P5955" s="99"/>
      <c r="Q5955" s="99"/>
    </row>
    <row r="5956" spans="16:17" x14ac:dyDescent="0.3">
      <c r="P5956" s="99"/>
      <c r="Q5956" s="99"/>
    </row>
    <row r="5957" spans="16:17" x14ac:dyDescent="0.3">
      <c r="P5957" s="99"/>
      <c r="Q5957" s="99"/>
    </row>
    <row r="5958" spans="16:17" x14ac:dyDescent="0.3">
      <c r="P5958" s="99"/>
      <c r="Q5958" s="99"/>
    </row>
    <row r="5959" spans="16:17" x14ac:dyDescent="0.3">
      <c r="P5959" s="99"/>
      <c r="Q5959" s="99"/>
    </row>
    <row r="5960" spans="16:17" x14ac:dyDescent="0.3">
      <c r="P5960" s="99"/>
      <c r="Q5960" s="99"/>
    </row>
    <row r="5961" spans="16:17" x14ac:dyDescent="0.3">
      <c r="P5961" s="99"/>
      <c r="Q5961" s="99"/>
    </row>
    <row r="5962" spans="16:17" x14ac:dyDescent="0.3">
      <c r="P5962" s="99"/>
      <c r="Q5962" s="99"/>
    </row>
    <row r="5963" spans="16:17" x14ac:dyDescent="0.3">
      <c r="P5963" s="99"/>
      <c r="Q5963" s="99"/>
    </row>
    <row r="5964" spans="16:17" x14ac:dyDescent="0.3">
      <c r="P5964" s="99"/>
      <c r="Q5964" s="99"/>
    </row>
    <row r="5965" spans="16:17" x14ac:dyDescent="0.3">
      <c r="P5965" s="99"/>
      <c r="Q5965" s="99"/>
    </row>
    <row r="5966" spans="16:17" x14ac:dyDescent="0.3">
      <c r="P5966" s="99"/>
      <c r="Q5966" s="99"/>
    </row>
    <row r="5967" spans="16:17" x14ac:dyDescent="0.3">
      <c r="P5967" s="99"/>
      <c r="Q5967" s="99"/>
    </row>
    <row r="5968" spans="16:17" x14ac:dyDescent="0.3">
      <c r="P5968" s="99"/>
      <c r="Q5968" s="99"/>
    </row>
    <row r="5969" spans="16:17" x14ac:dyDescent="0.3">
      <c r="P5969" s="99"/>
      <c r="Q5969" s="99"/>
    </row>
    <row r="5970" spans="16:17" x14ac:dyDescent="0.3">
      <c r="P5970" s="99"/>
      <c r="Q5970" s="99"/>
    </row>
    <row r="5971" spans="16:17" x14ac:dyDescent="0.3">
      <c r="P5971" s="99"/>
      <c r="Q5971" s="99"/>
    </row>
    <row r="5972" spans="16:17" x14ac:dyDescent="0.3">
      <c r="P5972" s="99"/>
      <c r="Q5972" s="99"/>
    </row>
    <row r="5973" spans="16:17" x14ac:dyDescent="0.3">
      <c r="P5973" s="99"/>
      <c r="Q5973" s="99"/>
    </row>
    <row r="5974" spans="16:17" x14ac:dyDescent="0.3">
      <c r="P5974" s="99"/>
      <c r="Q5974" s="99"/>
    </row>
    <row r="5975" spans="16:17" x14ac:dyDescent="0.3">
      <c r="P5975" s="99"/>
      <c r="Q5975" s="99"/>
    </row>
    <row r="5976" spans="16:17" x14ac:dyDescent="0.3">
      <c r="P5976" s="99"/>
      <c r="Q5976" s="99"/>
    </row>
    <row r="5977" spans="16:17" x14ac:dyDescent="0.3">
      <c r="P5977" s="99"/>
      <c r="Q5977" s="99"/>
    </row>
    <row r="5978" spans="16:17" x14ac:dyDescent="0.3">
      <c r="P5978" s="99"/>
      <c r="Q5978" s="99"/>
    </row>
    <row r="5979" spans="16:17" x14ac:dyDescent="0.3">
      <c r="P5979" s="99"/>
      <c r="Q5979" s="99"/>
    </row>
    <row r="5980" spans="16:17" x14ac:dyDescent="0.3">
      <c r="P5980" s="99"/>
      <c r="Q5980" s="99"/>
    </row>
    <row r="5981" spans="16:17" x14ac:dyDescent="0.3">
      <c r="P5981" s="99"/>
      <c r="Q5981" s="99"/>
    </row>
    <row r="5982" spans="16:17" x14ac:dyDescent="0.3">
      <c r="P5982" s="99"/>
      <c r="Q5982" s="99"/>
    </row>
    <row r="5983" spans="16:17" x14ac:dyDescent="0.3">
      <c r="P5983" s="99"/>
      <c r="Q5983" s="99"/>
    </row>
    <row r="5984" spans="16:17" x14ac:dyDescent="0.3">
      <c r="P5984" s="99"/>
      <c r="Q5984" s="99"/>
    </row>
    <row r="5985" spans="16:17" x14ac:dyDescent="0.3">
      <c r="P5985" s="99"/>
      <c r="Q5985" s="99"/>
    </row>
    <row r="5986" spans="16:17" x14ac:dyDescent="0.3">
      <c r="P5986" s="99"/>
      <c r="Q5986" s="99"/>
    </row>
    <row r="5987" spans="16:17" x14ac:dyDescent="0.3">
      <c r="P5987" s="99"/>
      <c r="Q5987" s="99"/>
    </row>
    <row r="5988" spans="16:17" x14ac:dyDescent="0.3">
      <c r="P5988" s="99"/>
      <c r="Q5988" s="99"/>
    </row>
    <row r="5989" spans="16:17" x14ac:dyDescent="0.3">
      <c r="P5989" s="99"/>
      <c r="Q5989" s="99"/>
    </row>
    <row r="5990" spans="16:17" x14ac:dyDescent="0.3">
      <c r="P5990" s="99"/>
      <c r="Q5990" s="99"/>
    </row>
    <row r="5991" spans="16:17" x14ac:dyDescent="0.3">
      <c r="P5991" s="99"/>
      <c r="Q5991" s="99"/>
    </row>
    <row r="5992" spans="16:17" x14ac:dyDescent="0.3">
      <c r="P5992" s="99"/>
      <c r="Q5992" s="99"/>
    </row>
    <row r="5993" spans="16:17" x14ac:dyDescent="0.3">
      <c r="P5993" s="99"/>
      <c r="Q5993" s="99"/>
    </row>
    <row r="5994" spans="16:17" x14ac:dyDescent="0.3">
      <c r="P5994" s="99"/>
      <c r="Q5994" s="99"/>
    </row>
    <row r="5995" spans="16:17" x14ac:dyDescent="0.3">
      <c r="P5995" s="99"/>
      <c r="Q5995" s="99"/>
    </row>
    <row r="5996" spans="16:17" x14ac:dyDescent="0.3">
      <c r="P5996" s="99"/>
      <c r="Q5996" s="99"/>
    </row>
    <row r="5997" spans="16:17" x14ac:dyDescent="0.3">
      <c r="P5997" s="99"/>
      <c r="Q5997" s="99"/>
    </row>
    <row r="5998" spans="16:17" x14ac:dyDescent="0.3">
      <c r="P5998" s="99"/>
      <c r="Q5998" s="99"/>
    </row>
    <row r="5999" spans="16:17" x14ac:dyDescent="0.3">
      <c r="P5999" s="99"/>
      <c r="Q5999" s="99"/>
    </row>
    <row r="6000" spans="16:17" x14ac:dyDescent="0.3">
      <c r="P6000" s="99"/>
      <c r="Q6000" s="99"/>
    </row>
    <row r="6001" spans="16:17" x14ac:dyDescent="0.3">
      <c r="P6001" s="99"/>
      <c r="Q6001" s="99"/>
    </row>
    <row r="6002" spans="16:17" x14ac:dyDescent="0.3">
      <c r="P6002" s="99"/>
      <c r="Q6002" s="99"/>
    </row>
    <row r="6003" spans="16:17" x14ac:dyDescent="0.3">
      <c r="P6003" s="99"/>
      <c r="Q6003" s="99"/>
    </row>
    <row r="6004" spans="16:17" x14ac:dyDescent="0.3">
      <c r="P6004" s="99"/>
      <c r="Q6004" s="99"/>
    </row>
    <row r="6005" spans="16:17" x14ac:dyDescent="0.3">
      <c r="P6005" s="99"/>
      <c r="Q6005" s="99"/>
    </row>
    <row r="6006" spans="16:17" x14ac:dyDescent="0.3">
      <c r="P6006" s="99"/>
      <c r="Q6006" s="99"/>
    </row>
    <row r="6007" spans="16:17" x14ac:dyDescent="0.3">
      <c r="P6007" s="99"/>
      <c r="Q6007" s="99"/>
    </row>
    <row r="6008" spans="16:17" x14ac:dyDescent="0.3">
      <c r="P6008" s="99"/>
      <c r="Q6008" s="99"/>
    </row>
    <row r="6009" spans="16:17" x14ac:dyDescent="0.3">
      <c r="P6009" s="99"/>
      <c r="Q6009" s="99"/>
    </row>
    <row r="6010" spans="16:17" x14ac:dyDescent="0.3">
      <c r="P6010" s="99"/>
      <c r="Q6010" s="99"/>
    </row>
    <row r="6011" spans="16:17" x14ac:dyDescent="0.3">
      <c r="P6011" s="99"/>
      <c r="Q6011" s="99"/>
    </row>
    <row r="6012" spans="16:17" x14ac:dyDescent="0.3">
      <c r="P6012" s="99"/>
      <c r="Q6012" s="99"/>
    </row>
    <row r="6013" spans="16:17" x14ac:dyDescent="0.3">
      <c r="P6013" s="99"/>
      <c r="Q6013" s="99"/>
    </row>
    <row r="6014" spans="16:17" x14ac:dyDescent="0.3">
      <c r="P6014" s="99"/>
      <c r="Q6014" s="99"/>
    </row>
    <row r="6015" spans="16:17" x14ac:dyDescent="0.3">
      <c r="P6015" s="99"/>
      <c r="Q6015" s="99"/>
    </row>
    <row r="6016" spans="16:17" x14ac:dyDescent="0.3">
      <c r="P6016" s="99"/>
      <c r="Q6016" s="99"/>
    </row>
    <row r="6017" spans="16:17" x14ac:dyDescent="0.3">
      <c r="P6017" s="99"/>
      <c r="Q6017" s="99"/>
    </row>
    <row r="6018" spans="16:17" x14ac:dyDescent="0.3">
      <c r="P6018" s="99"/>
      <c r="Q6018" s="99"/>
    </row>
    <row r="6019" spans="16:17" x14ac:dyDescent="0.3">
      <c r="P6019" s="99"/>
      <c r="Q6019" s="99"/>
    </row>
    <row r="6020" spans="16:17" x14ac:dyDescent="0.3">
      <c r="P6020" s="99"/>
      <c r="Q6020" s="99"/>
    </row>
    <row r="6021" spans="16:17" x14ac:dyDescent="0.3">
      <c r="P6021" s="99"/>
      <c r="Q6021" s="99"/>
    </row>
    <row r="6022" spans="16:17" x14ac:dyDescent="0.3">
      <c r="P6022" s="99"/>
      <c r="Q6022" s="99"/>
    </row>
    <row r="6023" spans="16:17" x14ac:dyDescent="0.3">
      <c r="P6023" s="99"/>
      <c r="Q6023" s="99"/>
    </row>
    <row r="6024" spans="16:17" x14ac:dyDescent="0.3">
      <c r="P6024" s="99"/>
      <c r="Q6024" s="99"/>
    </row>
    <row r="6025" spans="16:17" x14ac:dyDescent="0.3">
      <c r="P6025" s="99"/>
      <c r="Q6025" s="99"/>
    </row>
    <row r="6026" spans="16:17" x14ac:dyDescent="0.3">
      <c r="P6026" s="99"/>
      <c r="Q6026" s="99"/>
    </row>
    <row r="6027" spans="16:17" x14ac:dyDescent="0.3">
      <c r="P6027" s="99"/>
      <c r="Q6027" s="99"/>
    </row>
    <row r="6028" spans="16:17" x14ac:dyDescent="0.3">
      <c r="P6028" s="99"/>
      <c r="Q6028" s="99"/>
    </row>
    <row r="6029" spans="16:17" x14ac:dyDescent="0.3">
      <c r="P6029" s="99"/>
      <c r="Q6029" s="99"/>
    </row>
    <row r="6030" spans="16:17" x14ac:dyDescent="0.3">
      <c r="P6030" s="99"/>
      <c r="Q6030" s="99"/>
    </row>
    <row r="6031" spans="16:17" x14ac:dyDescent="0.3">
      <c r="P6031" s="99"/>
      <c r="Q6031" s="99"/>
    </row>
    <row r="6032" spans="16:17" x14ac:dyDescent="0.3">
      <c r="P6032" s="99"/>
      <c r="Q6032" s="99"/>
    </row>
    <row r="6033" spans="16:17" x14ac:dyDescent="0.3">
      <c r="P6033" s="99"/>
      <c r="Q6033" s="99"/>
    </row>
    <row r="6034" spans="16:17" x14ac:dyDescent="0.3">
      <c r="P6034" s="99"/>
      <c r="Q6034" s="99"/>
    </row>
    <row r="6035" spans="16:17" x14ac:dyDescent="0.3">
      <c r="P6035" s="99"/>
      <c r="Q6035" s="99"/>
    </row>
    <row r="6036" spans="16:17" x14ac:dyDescent="0.3">
      <c r="P6036" s="99"/>
      <c r="Q6036" s="99"/>
    </row>
    <row r="6037" spans="16:17" x14ac:dyDescent="0.3">
      <c r="P6037" s="99"/>
      <c r="Q6037" s="99"/>
    </row>
    <row r="6038" spans="16:17" x14ac:dyDescent="0.3">
      <c r="P6038" s="99"/>
      <c r="Q6038" s="99"/>
    </row>
    <row r="6039" spans="16:17" x14ac:dyDescent="0.3">
      <c r="P6039" s="99"/>
      <c r="Q6039" s="99"/>
    </row>
    <row r="6040" spans="16:17" x14ac:dyDescent="0.3">
      <c r="P6040" s="99"/>
      <c r="Q6040" s="99"/>
    </row>
    <row r="6041" spans="16:17" x14ac:dyDescent="0.3">
      <c r="P6041" s="99"/>
      <c r="Q6041" s="99"/>
    </row>
    <row r="6042" spans="16:17" x14ac:dyDescent="0.3">
      <c r="P6042" s="99"/>
      <c r="Q6042" s="99"/>
    </row>
    <row r="6043" spans="16:17" x14ac:dyDescent="0.3">
      <c r="P6043" s="99"/>
      <c r="Q6043" s="99"/>
    </row>
    <row r="6044" spans="16:17" x14ac:dyDescent="0.3">
      <c r="P6044" s="99"/>
      <c r="Q6044" s="99"/>
    </row>
    <row r="6045" spans="16:17" x14ac:dyDescent="0.3">
      <c r="P6045" s="99"/>
      <c r="Q6045" s="99"/>
    </row>
    <row r="6046" spans="16:17" x14ac:dyDescent="0.3">
      <c r="P6046" s="99"/>
      <c r="Q6046" s="99"/>
    </row>
    <row r="6047" spans="16:17" x14ac:dyDescent="0.3">
      <c r="P6047" s="99"/>
      <c r="Q6047" s="99"/>
    </row>
    <row r="6048" spans="16:17" x14ac:dyDescent="0.3">
      <c r="P6048" s="99"/>
      <c r="Q6048" s="99"/>
    </row>
    <row r="6049" spans="16:17" x14ac:dyDescent="0.3">
      <c r="P6049" s="99"/>
      <c r="Q6049" s="99"/>
    </row>
    <row r="6050" spans="16:17" x14ac:dyDescent="0.3">
      <c r="P6050" s="99"/>
      <c r="Q6050" s="99"/>
    </row>
    <row r="6051" spans="16:17" x14ac:dyDescent="0.3">
      <c r="P6051" s="99"/>
      <c r="Q6051" s="99"/>
    </row>
    <row r="6052" spans="16:17" x14ac:dyDescent="0.3">
      <c r="P6052" s="99"/>
      <c r="Q6052" s="99"/>
    </row>
    <row r="6053" spans="16:17" x14ac:dyDescent="0.3">
      <c r="P6053" s="99"/>
      <c r="Q6053" s="99"/>
    </row>
    <row r="6054" spans="16:17" x14ac:dyDescent="0.3">
      <c r="P6054" s="99"/>
      <c r="Q6054" s="99"/>
    </row>
    <row r="6055" spans="16:17" x14ac:dyDescent="0.3">
      <c r="P6055" s="99"/>
      <c r="Q6055" s="99"/>
    </row>
    <row r="6056" spans="16:17" x14ac:dyDescent="0.3">
      <c r="P6056" s="99"/>
      <c r="Q6056" s="99"/>
    </row>
    <row r="6057" spans="16:17" x14ac:dyDescent="0.3">
      <c r="P6057" s="99"/>
      <c r="Q6057" s="99"/>
    </row>
    <row r="6058" spans="16:17" x14ac:dyDescent="0.3">
      <c r="P6058" s="99"/>
      <c r="Q6058" s="99"/>
    </row>
    <row r="6059" spans="16:17" x14ac:dyDescent="0.3">
      <c r="P6059" s="99"/>
      <c r="Q6059" s="99"/>
    </row>
    <row r="6060" spans="16:17" x14ac:dyDescent="0.3">
      <c r="P6060" s="99"/>
      <c r="Q6060" s="99"/>
    </row>
    <row r="6061" spans="16:17" x14ac:dyDescent="0.3">
      <c r="P6061" s="99"/>
      <c r="Q6061" s="99"/>
    </row>
    <row r="6062" spans="16:17" x14ac:dyDescent="0.3">
      <c r="P6062" s="99"/>
      <c r="Q6062" s="99"/>
    </row>
    <row r="6063" spans="16:17" x14ac:dyDescent="0.3">
      <c r="P6063" s="99"/>
      <c r="Q6063" s="99"/>
    </row>
    <row r="6064" spans="16:17" x14ac:dyDescent="0.3">
      <c r="P6064" s="99"/>
      <c r="Q6064" s="99"/>
    </row>
    <row r="6065" spans="16:17" x14ac:dyDescent="0.3">
      <c r="P6065" s="99"/>
      <c r="Q6065" s="99"/>
    </row>
    <row r="6066" spans="16:17" x14ac:dyDescent="0.3">
      <c r="P6066" s="99"/>
      <c r="Q6066" s="99"/>
    </row>
    <row r="6067" spans="16:17" x14ac:dyDescent="0.3">
      <c r="P6067" s="99"/>
      <c r="Q6067" s="99"/>
    </row>
    <row r="6068" spans="16:17" x14ac:dyDescent="0.3">
      <c r="P6068" s="99"/>
      <c r="Q6068" s="99"/>
    </row>
    <row r="6069" spans="16:17" x14ac:dyDescent="0.3">
      <c r="P6069" s="99"/>
      <c r="Q6069" s="99"/>
    </row>
    <row r="6070" spans="16:17" x14ac:dyDescent="0.3">
      <c r="P6070" s="99"/>
      <c r="Q6070" s="99"/>
    </row>
    <row r="6071" spans="16:17" x14ac:dyDescent="0.3">
      <c r="P6071" s="99"/>
      <c r="Q6071" s="99"/>
    </row>
    <row r="6072" spans="16:17" x14ac:dyDescent="0.3">
      <c r="P6072" s="99"/>
      <c r="Q6072" s="99"/>
    </row>
    <row r="6073" spans="16:17" x14ac:dyDescent="0.3">
      <c r="P6073" s="99"/>
      <c r="Q6073" s="99"/>
    </row>
    <row r="6074" spans="16:17" x14ac:dyDescent="0.3">
      <c r="P6074" s="99"/>
      <c r="Q6074" s="99"/>
    </row>
    <row r="6075" spans="16:17" x14ac:dyDescent="0.3">
      <c r="P6075" s="99"/>
      <c r="Q6075" s="99"/>
    </row>
    <row r="6076" spans="16:17" x14ac:dyDescent="0.3">
      <c r="P6076" s="99"/>
      <c r="Q6076" s="99"/>
    </row>
    <row r="6077" spans="16:17" x14ac:dyDescent="0.3">
      <c r="P6077" s="99"/>
      <c r="Q6077" s="99"/>
    </row>
    <row r="6078" spans="16:17" x14ac:dyDescent="0.3">
      <c r="P6078" s="99"/>
      <c r="Q6078" s="99"/>
    </row>
    <row r="6079" spans="16:17" x14ac:dyDescent="0.3">
      <c r="P6079" s="99"/>
      <c r="Q6079" s="99"/>
    </row>
    <row r="6080" spans="16:17" x14ac:dyDescent="0.3">
      <c r="P6080" s="99"/>
      <c r="Q6080" s="99"/>
    </row>
    <row r="6081" spans="16:17" x14ac:dyDescent="0.3">
      <c r="P6081" s="99"/>
      <c r="Q6081" s="99"/>
    </row>
    <row r="6082" spans="16:17" x14ac:dyDescent="0.3">
      <c r="P6082" s="99"/>
      <c r="Q6082" s="99"/>
    </row>
    <row r="6083" spans="16:17" x14ac:dyDescent="0.3">
      <c r="P6083" s="99"/>
      <c r="Q6083" s="99"/>
    </row>
    <row r="6084" spans="16:17" x14ac:dyDescent="0.3">
      <c r="P6084" s="99"/>
      <c r="Q6084" s="99"/>
    </row>
    <row r="6085" spans="16:17" x14ac:dyDescent="0.3">
      <c r="P6085" s="99"/>
      <c r="Q6085" s="99"/>
    </row>
    <row r="6086" spans="16:17" x14ac:dyDescent="0.3">
      <c r="P6086" s="99"/>
      <c r="Q6086" s="99"/>
    </row>
    <row r="6087" spans="16:17" x14ac:dyDescent="0.3">
      <c r="P6087" s="99"/>
      <c r="Q6087" s="99"/>
    </row>
    <row r="6088" spans="16:17" x14ac:dyDescent="0.3">
      <c r="P6088" s="99"/>
      <c r="Q6088" s="99"/>
    </row>
    <row r="6089" spans="16:17" x14ac:dyDescent="0.3">
      <c r="P6089" s="99"/>
      <c r="Q6089" s="99"/>
    </row>
    <row r="6090" spans="16:17" x14ac:dyDescent="0.3">
      <c r="P6090" s="99"/>
      <c r="Q6090" s="99"/>
    </row>
    <row r="6091" spans="16:17" x14ac:dyDescent="0.3">
      <c r="P6091" s="99"/>
      <c r="Q6091" s="99"/>
    </row>
    <row r="6092" spans="16:17" x14ac:dyDescent="0.3">
      <c r="P6092" s="99"/>
      <c r="Q6092" s="99"/>
    </row>
    <row r="6093" spans="16:17" x14ac:dyDescent="0.3">
      <c r="P6093" s="99"/>
      <c r="Q6093" s="99"/>
    </row>
    <row r="6094" spans="16:17" x14ac:dyDescent="0.3">
      <c r="P6094" s="99"/>
      <c r="Q6094" s="99"/>
    </row>
    <row r="6095" spans="16:17" x14ac:dyDescent="0.3">
      <c r="P6095" s="99"/>
      <c r="Q6095" s="99"/>
    </row>
    <row r="6096" spans="16:17" x14ac:dyDescent="0.3">
      <c r="P6096" s="99"/>
      <c r="Q6096" s="99"/>
    </row>
    <row r="6097" spans="16:17" x14ac:dyDescent="0.3">
      <c r="P6097" s="99"/>
      <c r="Q6097" s="99"/>
    </row>
    <row r="6098" spans="16:17" x14ac:dyDescent="0.3">
      <c r="P6098" s="99"/>
      <c r="Q6098" s="99"/>
    </row>
    <row r="6099" spans="16:17" x14ac:dyDescent="0.3">
      <c r="P6099" s="99"/>
      <c r="Q6099" s="99"/>
    </row>
    <row r="6100" spans="16:17" x14ac:dyDescent="0.3">
      <c r="P6100" s="99"/>
      <c r="Q6100" s="99"/>
    </row>
    <row r="6101" spans="16:17" x14ac:dyDescent="0.3">
      <c r="P6101" s="99"/>
      <c r="Q6101" s="99"/>
    </row>
    <row r="6102" spans="16:17" x14ac:dyDescent="0.3">
      <c r="P6102" s="99"/>
      <c r="Q6102" s="99"/>
    </row>
    <row r="6103" spans="16:17" x14ac:dyDescent="0.3">
      <c r="P6103" s="99"/>
      <c r="Q6103" s="99"/>
    </row>
    <row r="6104" spans="16:17" x14ac:dyDescent="0.3">
      <c r="P6104" s="99"/>
      <c r="Q6104" s="99"/>
    </row>
    <row r="6105" spans="16:17" x14ac:dyDescent="0.3">
      <c r="P6105" s="99"/>
      <c r="Q6105" s="99"/>
    </row>
    <row r="6106" spans="16:17" x14ac:dyDescent="0.3">
      <c r="P6106" s="99"/>
      <c r="Q6106" s="99"/>
    </row>
    <row r="6107" spans="16:17" x14ac:dyDescent="0.3">
      <c r="P6107" s="99"/>
      <c r="Q6107" s="99"/>
    </row>
    <row r="6108" spans="16:17" x14ac:dyDescent="0.3">
      <c r="P6108" s="99"/>
      <c r="Q6108" s="99"/>
    </row>
    <row r="6109" spans="16:17" x14ac:dyDescent="0.3">
      <c r="P6109" s="99"/>
      <c r="Q6109" s="99"/>
    </row>
    <row r="6110" spans="16:17" x14ac:dyDescent="0.3">
      <c r="P6110" s="99"/>
      <c r="Q6110" s="99"/>
    </row>
    <row r="6111" spans="16:17" x14ac:dyDescent="0.3">
      <c r="P6111" s="99"/>
      <c r="Q6111" s="99"/>
    </row>
    <row r="6112" spans="16:17" x14ac:dyDescent="0.3">
      <c r="P6112" s="99"/>
      <c r="Q6112" s="99"/>
    </row>
    <row r="6113" spans="16:17" x14ac:dyDescent="0.3">
      <c r="P6113" s="99"/>
      <c r="Q6113" s="99"/>
    </row>
    <row r="6114" spans="16:17" x14ac:dyDescent="0.3">
      <c r="P6114" s="99"/>
      <c r="Q6114" s="99"/>
    </row>
    <row r="6115" spans="16:17" x14ac:dyDescent="0.3">
      <c r="P6115" s="99"/>
      <c r="Q6115" s="99"/>
    </row>
    <row r="6116" spans="16:17" x14ac:dyDescent="0.3">
      <c r="P6116" s="99"/>
      <c r="Q6116" s="99"/>
    </row>
    <row r="6117" spans="16:17" x14ac:dyDescent="0.3">
      <c r="P6117" s="99"/>
      <c r="Q6117" s="99"/>
    </row>
    <row r="6118" spans="16:17" x14ac:dyDescent="0.3">
      <c r="P6118" s="99"/>
      <c r="Q6118" s="99"/>
    </row>
    <row r="6119" spans="16:17" x14ac:dyDescent="0.3">
      <c r="P6119" s="99"/>
      <c r="Q6119" s="99"/>
    </row>
    <row r="6120" spans="16:17" x14ac:dyDescent="0.3">
      <c r="P6120" s="99"/>
      <c r="Q6120" s="99"/>
    </row>
    <row r="6121" spans="16:17" x14ac:dyDescent="0.3">
      <c r="P6121" s="99"/>
      <c r="Q6121" s="99"/>
    </row>
    <row r="6122" spans="16:17" x14ac:dyDescent="0.3">
      <c r="P6122" s="99"/>
      <c r="Q6122" s="99"/>
    </row>
    <row r="6123" spans="16:17" x14ac:dyDescent="0.3">
      <c r="P6123" s="99"/>
      <c r="Q6123" s="99"/>
    </row>
    <row r="6124" spans="16:17" x14ac:dyDescent="0.3">
      <c r="P6124" s="99"/>
      <c r="Q6124" s="99"/>
    </row>
    <row r="6125" spans="16:17" x14ac:dyDescent="0.3">
      <c r="P6125" s="99"/>
      <c r="Q6125" s="99"/>
    </row>
    <row r="6126" spans="16:17" x14ac:dyDescent="0.3">
      <c r="P6126" s="99"/>
      <c r="Q6126" s="99"/>
    </row>
    <row r="6127" spans="16:17" x14ac:dyDescent="0.3">
      <c r="P6127" s="99"/>
      <c r="Q6127" s="99"/>
    </row>
    <row r="6128" spans="16:17" x14ac:dyDescent="0.3">
      <c r="P6128" s="99"/>
      <c r="Q6128" s="99"/>
    </row>
    <row r="6129" spans="16:17" x14ac:dyDescent="0.3">
      <c r="P6129" s="99"/>
      <c r="Q6129" s="99"/>
    </row>
    <row r="6130" spans="16:17" x14ac:dyDescent="0.3">
      <c r="P6130" s="99"/>
      <c r="Q6130" s="99"/>
    </row>
    <row r="6131" spans="16:17" x14ac:dyDescent="0.3">
      <c r="P6131" s="99"/>
      <c r="Q6131" s="99"/>
    </row>
    <row r="6132" spans="16:17" x14ac:dyDescent="0.3">
      <c r="P6132" s="99"/>
      <c r="Q6132" s="99"/>
    </row>
    <row r="6133" spans="16:17" x14ac:dyDescent="0.3">
      <c r="P6133" s="99"/>
      <c r="Q6133" s="99"/>
    </row>
    <row r="6134" spans="16:17" x14ac:dyDescent="0.3">
      <c r="P6134" s="99"/>
      <c r="Q6134" s="99"/>
    </row>
    <row r="6135" spans="16:17" x14ac:dyDescent="0.3">
      <c r="P6135" s="99"/>
      <c r="Q6135" s="99"/>
    </row>
    <row r="6136" spans="16:17" x14ac:dyDescent="0.3">
      <c r="P6136" s="99"/>
      <c r="Q6136" s="99"/>
    </row>
    <row r="6137" spans="16:17" x14ac:dyDescent="0.3">
      <c r="P6137" s="99"/>
      <c r="Q6137" s="99"/>
    </row>
    <row r="6138" spans="16:17" x14ac:dyDescent="0.3">
      <c r="P6138" s="99"/>
      <c r="Q6138" s="99"/>
    </row>
    <row r="6139" spans="16:17" x14ac:dyDescent="0.3">
      <c r="P6139" s="99"/>
      <c r="Q6139" s="99"/>
    </row>
    <row r="6140" spans="16:17" x14ac:dyDescent="0.3">
      <c r="P6140" s="99"/>
      <c r="Q6140" s="99"/>
    </row>
    <row r="6141" spans="16:17" x14ac:dyDescent="0.3">
      <c r="P6141" s="99"/>
      <c r="Q6141" s="99"/>
    </row>
    <row r="6142" spans="16:17" x14ac:dyDescent="0.3">
      <c r="P6142" s="99"/>
      <c r="Q6142" s="99"/>
    </row>
    <row r="6143" spans="16:17" x14ac:dyDescent="0.3">
      <c r="P6143" s="99"/>
      <c r="Q6143" s="99"/>
    </row>
    <row r="6144" spans="16:17" x14ac:dyDescent="0.3">
      <c r="P6144" s="99"/>
      <c r="Q6144" s="99"/>
    </row>
    <row r="6145" spans="16:17" x14ac:dyDescent="0.3">
      <c r="P6145" s="99"/>
      <c r="Q6145" s="99"/>
    </row>
    <row r="6146" spans="16:17" x14ac:dyDescent="0.3">
      <c r="P6146" s="99"/>
      <c r="Q6146" s="99"/>
    </row>
    <row r="6147" spans="16:17" x14ac:dyDescent="0.3">
      <c r="P6147" s="99"/>
      <c r="Q6147" s="99"/>
    </row>
    <row r="6148" spans="16:17" x14ac:dyDescent="0.3">
      <c r="P6148" s="99"/>
      <c r="Q6148" s="99"/>
    </row>
    <row r="6149" spans="16:17" x14ac:dyDescent="0.3">
      <c r="P6149" s="99"/>
      <c r="Q6149" s="99"/>
    </row>
    <row r="6150" spans="16:17" x14ac:dyDescent="0.3">
      <c r="P6150" s="99"/>
      <c r="Q6150" s="99"/>
    </row>
    <row r="6151" spans="16:17" x14ac:dyDescent="0.3">
      <c r="P6151" s="99"/>
      <c r="Q6151" s="99"/>
    </row>
    <row r="6152" spans="16:17" x14ac:dyDescent="0.3">
      <c r="P6152" s="99"/>
      <c r="Q6152" s="99"/>
    </row>
    <row r="6153" spans="16:17" x14ac:dyDescent="0.3">
      <c r="P6153" s="99"/>
      <c r="Q6153" s="99"/>
    </row>
    <row r="6154" spans="16:17" x14ac:dyDescent="0.3">
      <c r="P6154" s="99"/>
      <c r="Q6154" s="99"/>
    </row>
    <row r="6155" spans="16:17" x14ac:dyDescent="0.3">
      <c r="P6155" s="99"/>
      <c r="Q6155" s="99"/>
    </row>
    <row r="6156" spans="16:17" x14ac:dyDescent="0.3">
      <c r="P6156" s="99"/>
      <c r="Q6156" s="99"/>
    </row>
    <row r="6157" spans="16:17" x14ac:dyDescent="0.3">
      <c r="P6157" s="99"/>
      <c r="Q6157" s="99"/>
    </row>
    <row r="6158" spans="16:17" x14ac:dyDescent="0.3">
      <c r="P6158" s="99"/>
      <c r="Q6158" s="99"/>
    </row>
    <row r="6159" spans="16:17" x14ac:dyDescent="0.3">
      <c r="P6159" s="99"/>
      <c r="Q6159" s="99"/>
    </row>
    <row r="6160" spans="16:17" x14ac:dyDescent="0.3">
      <c r="P6160" s="99"/>
      <c r="Q6160" s="99"/>
    </row>
    <row r="6161" spans="16:17" x14ac:dyDescent="0.3">
      <c r="P6161" s="99"/>
      <c r="Q6161" s="99"/>
    </row>
    <row r="6162" spans="16:17" x14ac:dyDescent="0.3">
      <c r="P6162" s="99"/>
      <c r="Q6162" s="99"/>
    </row>
    <row r="6163" spans="16:17" x14ac:dyDescent="0.3">
      <c r="P6163" s="99"/>
      <c r="Q6163" s="99"/>
    </row>
    <row r="6164" spans="16:17" x14ac:dyDescent="0.3">
      <c r="P6164" s="99"/>
      <c r="Q6164" s="99"/>
    </row>
    <row r="6165" spans="16:17" x14ac:dyDescent="0.3">
      <c r="P6165" s="99"/>
      <c r="Q6165" s="99"/>
    </row>
    <row r="6166" spans="16:17" x14ac:dyDescent="0.3">
      <c r="P6166" s="99"/>
      <c r="Q6166" s="99"/>
    </row>
    <row r="6167" spans="16:17" x14ac:dyDescent="0.3">
      <c r="P6167" s="99"/>
      <c r="Q6167" s="99"/>
    </row>
    <row r="6168" spans="16:17" x14ac:dyDescent="0.3">
      <c r="P6168" s="99"/>
      <c r="Q6168" s="99"/>
    </row>
    <row r="6169" spans="16:17" x14ac:dyDescent="0.3">
      <c r="P6169" s="99"/>
      <c r="Q6169" s="99"/>
    </row>
    <row r="6170" spans="16:17" x14ac:dyDescent="0.3">
      <c r="P6170" s="99"/>
      <c r="Q6170" s="99"/>
    </row>
    <row r="6171" spans="16:17" x14ac:dyDescent="0.3">
      <c r="P6171" s="99"/>
      <c r="Q6171" s="99"/>
    </row>
    <row r="6172" spans="16:17" x14ac:dyDescent="0.3">
      <c r="P6172" s="99"/>
      <c r="Q6172" s="99"/>
    </row>
    <row r="6173" spans="16:17" x14ac:dyDescent="0.3">
      <c r="P6173" s="99"/>
      <c r="Q6173" s="99"/>
    </row>
    <row r="6174" spans="16:17" x14ac:dyDescent="0.3">
      <c r="P6174" s="99"/>
      <c r="Q6174" s="99"/>
    </row>
    <row r="6175" spans="16:17" x14ac:dyDescent="0.3">
      <c r="P6175" s="99"/>
      <c r="Q6175" s="99"/>
    </row>
    <row r="6176" spans="16:17" x14ac:dyDescent="0.3">
      <c r="P6176" s="99"/>
      <c r="Q6176" s="99"/>
    </row>
    <row r="6177" spans="16:17" x14ac:dyDescent="0.3">
      <c r="P6177" s="99"/>
      <c r="Q6177" s="99"/>
    </row>
    <row r="6178" spans="16:17" x14ac:dyDescent="0.3">
      <c r="P6178" s="99"/>
      <c r="Q6178" s="99"/>
    </row>
    <row r="6179" spans="16:17" x14ac:dyDescent="0.3">
      <c r="P6179" s="99"/>
      <c r="Q6179" s="99"/>
    </row>
    <row r="6180" spans="16:17" x14ac:dyDescent="0.3">
      <c r="P6180" s="99"/>
      <c r="Q6180" s="99"/>
    </row>
    <row r="6181" spans="16:17" x14ac:dyDescent="0.3">
      <c r="P6181" s="99"/>
      <c r="Q6181" s="99"/>
    </row>
    <row r="6182" spans="16:17" x14ac:dyDescent="0.3">
      <c r="P6182" s="99"/>
      <c r="Q6182" s="99"/>
    </row>
    <row r="6183" spans="16:17" x14ac:dyDescent="0.3">
      <c r="P6183" s="99"/>
      <c r="Q6183" s="99"/>
    </row>
    <row r="6184" spans="16:17" x14ac:dyDescent="0.3">
      <c r="P6184" s="99"/>
      <c r="Q6184" s="99"/>
    </row>
    <row r="6185" spans="16:17" x14ac:dyDescent="0.3">
      <c r="P6185" s="99"/>
      <c r="Q6185" s="99"/>
    </row>
    <row r="6186" spans="16:17" x14ac:dyDescent="0.3">
      <c r="P6186" s="99"/>
      <c r="Q6186" s="99"/>
    </row>
    <row r="6187" spans="16:17" x14ac:dyDescent="0.3">
      <c r="P6187" s="99"/>
      <c r="Q6187" s="99"/>
    </row>
    <row r="6188" spans="16:17" x14ac:dyDescent="0.3">
      <c r="P6188" s="99"/>
      <c r="Q6188" s="99"/>
    </row>
    <row r="6189" spans="16:17" x14ac:dyDescent="0.3">
      <c r="P6189" s="99"/>
      <c r="Q6189" s="99"/>
    </row>
    <row r="6190" spans="16:17" x14ac:dyDescent="0.3">
      <c r="P6190" s="99"/>
      <c r="Q6190" s="99"/>
    </row>
    <row r="6191" spans="16:17" x14ac:dyDescent="0.3">
      <c r="P6191" s="99"/>
      <c r="Q6191" s="99"/>
    </row>
    <row r="6192" spans="16:17" x14ac:dyDescent="0.3">
      <c r="P6192" s="99"/>
      <c r="Q6192" s="99"/>
    </row>
    <row r="6193" spans="16:17" x14ac:dyDescent="0.3">
      <c r="P6193" s="99"/>
      <c r="Q6193" s="99"/>
    </row>
    <row r="6194" spans="16:17" x14ac:dyDescent="0.3">
      <c r="P6194" s="99"/>
      <c r="Q6194" s="99"/>
    </row>
    <row r="6195" spans="16:17" x14ac:dyDescent="0.3">
      <c r="P6195" s="99"/>
      <c r="Q6195" s="99"/>
    </row>
    <row r="6196" spans="16:17" x14ac:dyDescent="0.3">
      <c r="P6196" s="99"/>
      <c r="Q6196" s="99"/>
    </row>
    <row r="6197" spans="16:17" x14ac:dyDescent="0.3">
      <c r="P6197" s="99"/>
      <c r="Q6197" s="99"/>
    </row>
    <row r="6198" spans="16:17" x14ac:dyDescent="0.3">
      <c r="P6198" s="99"/>
      <c r="Q6198" s="99"/>
    </row>
    <row r="6199" spans="16:17" x14ac:dyDescent="0.3">
      <c r="P6199" s="99"/>
      <c r="Q6199" s="99"/>
    </row>
    <row r="6200" spans="16:17" x14ac:dyDescent="0.3">
      <c r="P6200" s="99"/>
      <c r="Q6200" s="99"/>
    </row>
    <row r="6201" spans="16:17" x14ac:dyDescent="0.3">
      <c r="P6201" s="99"/>
      <c r="Q6201" s="99"/>
    </row>
    <row r="6202" spans="16:17" x14ac:dyDescent="0.3">
      <c r="P6202" s="99"/>
      <c r="Q6202" s="99"/>
    </row>
    <row r="6203" spans="16:17" x14ac:dyDescent="0.3">
      <c r="P6203" s="99"/>
      <c r="Q6203" s="99"/>
    </row>
    <row r="6204" spans="16:17" x14ac:dyDescent="0.3">
      <c r="P6204" s="99"/>
      <c r="Q6204" s="99"/>
    </row>
    <row r="6205" spans="16:17" x14ac:dyDescent="0.3">
      <c r="P6205" s="99"/>
      <c r="Q6205" s="99"/>
    </row>
    <row r="6206" spans="16:17" x14ac:dyDescent="0.3">
      <c r="P6206" s="99"/>
      <c r="Q6206" s="99"/>
    </row>
    <row r="6207" spans="16:17" x14ac:dyDescent="0.3">
      <c r="P6207" s="99"/>
      <c r="Q6207" s="99"/>
    </row>
    <row r="6208" spans="16:17" x14ac:dyDescent="0.3">
      <c r="P6208" s="99"/>
      <c r="Q6208" s="99"/>
    </row>
    <row r="6209" spans="16:17" x14ac:dyDescent="0.3">
      <c r="P6209" s="99"/>
      <c r="Q6209" s="99"/>
    </row>
    <row r="6210" spans="16:17" x14ac:dyDescent="0.3">
      <c r="P6210" s="99"/>
      <c r="Q6210" s="99"/>
    </row>
    <row r="6211" spans="16:17" x14ac:dyDescent="0.3">
      <c r="P6211" s="99"/>
      <c r="Q6211" s="99"/>
    </row>
    <row r="6212" spans="16:17" x14ac:dyDescent="0.3">
      <c r="P6212" s="99"/>
      <c r="Q6212" s="99"/>
    </row>
    <row r="6213" spans="16:17" x14ac:dyDescent="0.3">
      <c r="P6213" s="99"/>
      <c r="Q6213" s="99"/>
    </row>
    <row r="6214" spans="16:17" x14ac:dyDescent="0.3">
      <c r="P6214" s="99"/>
      <c r="Q6214" s="99"/>
    </row>
    <row r="6215" spans="16:17" x14ac:dyDescent="0.3">
      <c r="P6215" s="99"/>
      <c r="Q6215" s="99"/>
    </row>
    <row r="6216" spans="16:17" x14ac:dyDescent="0.3">
      <c r="P6216" s="99"/>
      <c r="Q6216" s="99"/>
    </row>
    <row r="6217" spans="16:17" x14ac:dyDescent="0.3">
      <c r="P6217" s="99"/>
      <c r="Q6217" s="99"/>
    </row>
    <row r="6218" spans="16:17" x14ac:dyDescent="0.3">
      <c r="P6218" s="99"/>
      <c r="Q6218" s="99"/>
    </row>
    <row r="6219" spans="16:17" x14ac:dyDescent="0.3">
      <c r="P6219" s="99"/>
      <c r="Q6219" s="99"/>
    </row>
    <row r="6220" spans="16:17" x14ac:dyDescent="0.3">
      <c r="P6220" s="99"/>
      <c r="Q6220" s="99"/>
    </row>
    <row r="6221" spans="16:17" x14ac:dyDescent="0.3">
      <c r="P6221" s="99"/>
      <c r="Q6221" s="99"/>
    </row>
    <row r="6222" spans="16:17" x14ac:dyDescent="0.3">
      <c r="P6222" s="99"/>
      <c r="Q6222" s="99"/>
    </row>
    <row r="6223" spans="16:17" x14ac:dyDescent="0.3">
      <c r="P6223" s="99"/>
      <c r="Q6223" s="99"/>
    </row>
    <row r="6224" spans="16:17" x14ac:dyDescent="0.3">
      <c r="P6224" s="99"/>
      <c r="Q6224" s="99"/>
    </row>
    <row r="6225" spans="16:17" x14ac:dyDescent="0.3">
      <c r="P6225" s="99"/>
      <c r="Q6225" s="99"/>
    </row>
    <row r="6226" spans="16:17" x14ac:dyDescent="0.3">
      <c r="P6226" s="99"/>
      <c r="Q6226" s="99"/>
    </row>
    <row r="6227" spans="16:17" x14ac:dyDescent="0.3">
      <c r="P6227" s="99"/>
      <c r="Q6227" s="99"/>
    </row>
    <row r="6228" spans="16:17" x14ac:dyDescent="0.3">
      <c r="P6228" s="99"/>
      <c r="Q6228" s="99"/>
    </row>
    <row r="6229" spans="16:17" x14ac:dyDescent="0.3">
      <c r="P6229" s="99"/>
      <c r="Q6229" s="99"/>
    </row>
    <row r="6230" spans="16:17" x14ac:dyDescent="0.3">
      <c r="P6230" s="99"/>
      <c r="Q6230" s="99"/>
    </row>
    <row r="6231" spans="16:17" x14ac:dyDescent="0.3">
      <c r="P6231" s="99"/>
      <c r="Q6231" s="99"/>
    </row>
    <row r="6232" spans="16:17" x14ac:dyDescent="0.3">
      <c r="P6232" s="99"/>
      <c r="Q6232" s="99"/>
    </row>
    <row r="6233" spans="16:17" x14ac:dyDescent="0.3">
      <c r="P6233" s="99"/>
      <c r="Q6233" s="99"/>
    </row>
    <row r="6234" spans="16:17" x14ac:dyDescent="0.3">
      <c r="P6234" s="99"/>
      <c r="Q6234" s="99"/>
    </row>
    <row r="6235" spans="16:17" x14ac:dyDescent="0.3">
      <c r="P6235" s="99"/>
      <c r="Q6235" s="99"/>
    </row>
    <row r="6236" spans="16:17" x14ac:dyDescent="0.3">
      <c r="P6236" s="99"/>
      <c r="Q6236" s="99"/>
    </row>
    <row r="6237" spans="16:17" x14ac:dyDescent="0.3">
      <c r="P6237" s="99"/>
      <c r="Q6237" s="99"/>
    </row>
    <row r="6238" spans="16:17" x14ac:dyDescent="0.3">
      <c r="P6238" s="99"/>
      <c r="Q6238" s="99"/>
    </row>
    <row r="6239" spans="16:17" x14ac:dyDescent="0.3">
      <c r="P6239" s="99"/>
      <c r="Q6239" s="99"/>
    </row>
    <row r="6240" spans="16:17" x14ac:dyDescent="0.3">
      <c r="P6240" s="99"/>
      <c r="Q6240" s="99"/>
    </row>
    <row r="6241" spans="16:17" x14ac:dyDescent="0.3">
      <c r="P6241" s="99"/>
      <c r="Q6241" s="99"/>
    </row>
    <row r="6242" spans="16:17" x14ac:dyDescent="0.3">
      <c r="P6242" s="99"/>
      <c r="Q6242" s="99"/>
    </row>
    <row r="6243" spans="16:17" x14ac:dyDescent="0.3">
      <c r="P6243" s="99"/>
      <c r="Q6243" s="99"/>
    </row>
    <row r="6244" spans="16:17" x14ac:dyDescent="0.3">
      <c r="P6244" s="99"/>
      <c r="Q6244" s="99"/>
    </row>
    <row r="6245" spans="16:17" x14ac:dyDescent="0.3">
      <c r="P6245" s="99"/>
      <c r="Q6245" s="99"/>
    </row>
    <row r="6246" spans="16:17" x14ac:dyDescent="0.3">
      <c r="P6246" s="99"/>
      <c r="Q6246" s="99"/>
    </row>
    <row r="6247" spans="16:17" x14ac:dyDescent="0.3">
      <c r="P6247" s="99"/>
      <c r="Q6247" s="99"/>
    </row>
    <row r="6248" spans="16:17" x14ac:dyDescent="0.3">
      <c r="P6248" s="99"/>
      <c r="Q6248" s="99"/>
    </row>
    <row r="6249" spans="16:17" x14ac:dyDescent="0.3">
      <c r="P6249" s="99"/>
      <c r="Q6249" s="99"/>
    </row>
    <row r="6250" spans="16:17" x14ac:dyDescent="0.3">
      <c r="P6250" s="99"/>
      <c r="Q6250" s="99"/>
    </row>
    <row r="6251" spans="16:17" x14ac:dyDescent="0.3">
      <c r="P6251" s="99"/>
      <c r="Q6251" s="99"/>
    </row>
    <row r="6252" spans="16:17" x14ac:dyDescent="0.3">
      <c r="P6252" s="99"/>
      <c r="Q6252" s="99"/>
    </row>
    <row r="6253" spans="16:17" x14ac:dyDescent="0.3">
      <c r="P6253" s="99"/>
      <c r="Q6253" s="99"/>
    </row>
    <row r="6254" spans="16:17" x14ac:dyDescent="0.3">
      <c r="P6254" s="99"/>
      <c r="Q6254" s="99"/>
    </row>
    <row r="6255" spans="16:17" x14ac:dyDescent="0.3">
      <c r="P6255" s="99"/>
      <c r="Q6255" s="99"/>
    </row>
    <row r="6256" spans="16:17" x14ac:dyDescent="0.3">
      <c r="P6256" s="99"/>
      <c r="Q6256" s="99"/>
    </row>
    <row r="6257" spans="16:17" x14ac:dyDescent="0.3">
      <c r="P6257" s="99"/>
      <c r="Q6257" s="99"/>
    </row>
    <row r="6258" spans="16:17" x14ac:dyDescent="0.3">
      <c r="P6258" s="99"/>
      <c r="Q6258" s="99"/>
    </row>
    <row r="6259" spans="16:17" x14ac:dyDescent="0.3">
      <c r="P6259" s="99"/>
      <c r="Q6259" s="99"/>
    </row>
    <row r="6260" spans="16:17" x14ac:dyDescent="0.3">
      <c r="P6260" s="99"/>
      <c r="Q6260" s="99"/>
    </row>
    <row r="6261" spans="16:17" x14ac:dyDescent="0.3">
      <c r="P6261" s="99"/>
      <c r="Q6261" s="99"/>
    </row>
    <row r="6262" spans="16:17" x14ac:dyDescent="0.3">
      <c r="P6262" s="99"/>
      <c r="Q6262" s="99"/>
    </row>
    <row r="6263" spans="16:17" x14ac:dyDescent="0.3">
      <c r="P6263" s="99"/>
      <c r="Q6263" s="99"/>
    </row>
    <row r="6264" spans="16:17" x14ac:dyDescent="0.3">
      <c r="P6264" s="99"/>
      <c r="Q6264" s="99"/>
    </row>
    <row r="6265" spans="16:17" x14ac:dyDescent="0.3">
      <c r="P6265" s="99"/>
      <c r="Q6265" s="99"/>
    </row>
    <row r="6266" spans="16:17" x14ac:dyDescent="0.3">
      <c r="P6266" s="99"/>
      <c r="Q6266" s="99"/>
    </row>
    <row r="6267" spans="16:17" x14ac:dyDescent="0.3">
      <c r="P6267" s="99"/>
      <c r="Q6267" s="99"/>
    </row>
    <row r="6268" spans="16:17" x14ac:dyDescent="0.3">
      <c r="P6268" s="99"/>
      <c r="Q6268" s="99"/>
    </row>
    <row r="6269" spans="16:17" x14ac:dyDescent="0.3">
      <c r="P6269" s="99"/>
      <c r="Q6269" s="99"/>
    </row>
    <row r="6270" spans="16:17" x14ac:dyDescent="0.3">
      <c r="P6270" s="99"/>
      <c r="Q6270" s="99"/>
    </row>
    <row r="6271" spans="16:17" x14ac:dyDescent="0.3">
      <c r="P6271" s="99"/>
      <c r="Q6271" s="99"/>
    </row>
    <row r="6272" spans="16:17" x14ac:dyDescent="0.3">
      <c r="P6272" s="99"/>
      <c r="Q6272" s="99"/>
    </row>
    <row r="6273" spans="16:17" x14ac:dyDescent="0.3">
      <c r="P6273" s="99"/>
      <c r="Q6273" s="99"/>
    </row>
    <row r="6274" spans="16:17" x14ac:dyDescent="0.3">
      <c r="P6274" s="99"/>
      <c r="Q6274" s="99"/>
    </row>
    <row r="6275" spans="16:17" x14ac:dyDescent="0.3">
      <c r="P6275" s="99"/>
      <c r="Q6275" s="99"/>
    </row>
    <row r="6276" spans="16:17" x14ac:dyDescent="0.3">
      <c r="P6276" s="99"/>
      <c r="Q6276" s="99"/>
    </row>
    <row r="6277" spans="16:17" x14ac:dyDescent="0.3">
      <c r="P6277" s="99"/>
      <c r="Q6277" s="99"/>
    </row>
    <row r="6278" spans="16:17" x14ac:dyDescent="0.3">
      <c r="P6278" s="99"/>
      <c r="Q6278" s="99"/>
    </row>
    <row r="6279" spans="16:17" x14ac:dyDescent="0.3">
      <c r="P6279" s="99"/>
      <c r="Q6279" s="99"/>
    </row>
    <row r="6280" spans="16:17" x14ac:dyDescent="0.3">
      <c r="P6280" s="99"/>
      <c r="Q6280" s="99"/>
    </row>
    <row r="6281" spans="16:17" x14ac:dyDescent="0.3">
      <c r="P6281" s="99"/>
      <c r="Q6281" s="99"/>
    </row>
    <row r="6282" spans="16:17" x14ac:dyDescent="0.3">
      <c r="P6282" s="99"/>
      <c r="Q6282" s="99"/>
    </row>
    <row r="6283" spans="16:17" x14ac:dyDescent="0.3">
      <c r="P6283" s="99"/>
      <c r="Q6283" s="99"/>
    </row>
    <row r="6284" spans="16:17" x14ac:dyDescent="0.3">
      <c r="P6284" s="99"/>
      <c r="Q6284" s="99"/>
    </row>
    <row r="6285" spans="16:17" x14ac:dyDescent="0.3">
      <c r="P6285" s="99"/>
      <c r="Q6285" s="99"/>
    </row>
    <row r="6286" spans="16:17" x14ac:dyDescent="0.3">
      <c r="P6286" s="99"/>
      <c r="Q6286" s="99"/>
    </row>
    <row r="6287" spans="16:17" x14ac:dyDescent="0.3">
      <c r="P6287" s="99"/>
      <c r="Q6287" s="99"/>
    </row>
    <row r="6288" spans="16:17" x14ac:dyDescent="0.3">
      <c r="P6288" s="99"/>
      <c r="Q6288" s="99"/>
    </row>
    <row r="6289" spans="16:17" x14ac:dyDescent="0.3">
      <c r="P6289" s="99"/>
      <c r="Q6289" s="99"/>
    </row>
    <row r="6290" spans="16:17" x14ac:dyDescent="0.3">
      <c r="P6290" s="99"/>
      <c r="Q6290" s="99"/>
    </row>
    <row r="6291" spans="16:17" x14ac:dyDescent="0.3">
      <c r="P6291" s="99"/>
      <c r="Q6291" s="99"/>
    </row>
    <row r="6292" spans="16:17" x14ac:dyDescent="0.3">
      <c r="P6292" s="99"/>
      <c r="Q6292" s="99"/>
    </row>
    <row r="6293" spans="16:17" x14ac:dyDescent="0.3">
      <c r="P6293" s="99"/>
      <c r="Q6293" s="99"/>
    </row>
    <row r="6294" spans="16:17" x14ac:dyDescent="0.3">
      <c r="P6294" s="99"/>
      <c r="Q6294" s="99"/>
    </row>
    <row r="6295" spans="16:17" x14ac:dyDescent="0.3">
      <c r="P6295" s="99"/>
      <c r="Q6295" s="99"/>
    </row>
    <row r="6296" spans="16:17" x14ac:dyDescent="0.3">
      <c r="P6296" s="99"/>
      <c r="Q6296" s="99"/>
    </row>
    <row r="6297" spans="16:17" x14ac:dyDescent="0.3">
      <c r="P6297" s="99"/>
      <c r="Q6297" s="99"/>
    </row>
    <row r="6298" spans="16:17" x14ac:dyDescent="0.3">
      <c r="P6298" s="99"/>
      <c r="Q6298" s="99"/>
    </row>
    <row r="6299" spans="16:17" x14ac:dyDescent="0.3">
      <c r="P6299" s="99"/>
      <c r="Q6299" s="99"/>
    </row>
    <row r="6300" spans="16:17" x14ac:dyDescent="0.3">
      <c r="P6300" s="99"/>
      <c r="Q6300" s="99"/>
    </row>
    <row r="6301" spans="16:17" x14ac:dyDescent="0.3">
      <c r="P6301" s="99"/>
      <c r="Q6301" s="99"/>
    </row>
    <row r="6302" spans="16:17" x14ac:dyDescent="0.3">
      <c r="P6302" s="99"/>
      <c r="Q6302" s="99"/>
    </row>
    <row r="6303" spans="16:17" x14ac:dyDescent="0.3">
      <c r="P6303" s="99"/>
      <c r="Q6303" s="99"/>
    </row>
    <row r="6304" spans="16:17" x14ac:dyDescent="0.3">
      <c r="P6304" s="99"/>
      <c r="Q6304" s="99"/>
    </row>
    <row r="6305" spans="16:17" x14ac:dyDescent="0.3">
      <c r="P6305" s="99"/>
      <c r="Q6305" s="99"/>
    </row>
    <row r="6306" spans="16:17" x14ac:dyDescent="0.3">
      <c r="P6306" s="99"/>
      <c r="Q6306" s="99"/>
    </row>
    <row r="6307" spans="16:17" x14ac:dyDescent="0.3">
      <c r="P6307" s="99"/>
      <c r="Q6307" s="99"/>
    </row>
    <row r="6308" spans="16:17" x14ac:dyDescent="0.3">
      <c r="P6308" s="99"/>
      <c r="Q6308" s="99"/>
    </row>
    <row r="6309" spans="16:17" x14ac:dyDescent="0.3">
      <c r="P6309" s="99"/>
      <c r="Q6309" s="99"/>
    </row>
    <row r="6310" spans="16:17" x14ac:dyDescent="0.3">
      <c r="P6310" s="99"/>
      <c r="Q6310" s="99"/>
    </row>
    <row r="6311" spans="16:17" x14ac:dyDescent="0.3">
      <c r="P6311" s="99"/>
      <c r="Q6311" s="99"/>
    </row>
    <row r="6312" spans="16:17" x14ac:dyDescent="0.3">
      <c r="P6312" s="99"/>
      <c r="Q6312" s="99"/>
    </row>
    <row r="6313" spans="16:17" x14ac:dyDescent="0.3">
      <c r="P6313" s="99"/>
      <c r="Q6313" s="99"/>
    </row>
    <row r="6314" spans="16:17" x14ac:dyDescent="0.3">
      <c r="P6314" s="99"/>
      <c r="Q6314" s="99"/>
    </row>
    <row r="6315" spans="16:17" x14ac:dyDescent="0.3">
      <c r="P6315" s="99"/>
      <c r="Q6315" s="99"/>
    </row>
    <row r="6316" spans="16:17" x14ac:dyDescent="0.3">
      <c r="P6316" s="99"/>
      <c r="Q6316" s="99"/>
    </row>
    <row r="6317" spans="16:17" x14ac:dyDescent="0.3">
      <c r="P6317" s="99"/>
      <c r="Q6317" s="99"/>
    </row>
    <row r="6318" spans="16:17" x14ac:dyDescent="0.3">
      <c r="P6318" s="99"/>
      <c r="Q6318" s="99"/>
    </row>
    <row r="6319" spans="16:17" x14ac:dyDescent="0.3">
      <c r="P6319" s="99"/>
      <c r="Q6319" s="99"/>
    </row>
    <row r="6320" spans="16:17" x14ac:dyDescent="0.3">
      <c r="P6320" s="99"/>
      <c r="Q6320" s="99"/>
    </row>
    <row r="6321" spans="16:17" x14ac:dyDescent="0.3">
      <c r="P6321" s="99"/>
      <c r="Q6321" s="99"/>
    </row>
    <row r="6322" spans="16:17" x14ac:dyDescent="0.3">
      <c r="P6322" s="99"/>
      <c r="Q6322" s="99"/>
    </row>
    <row r="6323" spans="16:17" x14ac:dyDescent="0.3">
      <c r="P6323" s="99"/>
      <c r="Q6323" s="99"/>
    </row>
    <row r="6324" spans="16:17" x14ac:dyDescent="0.3">
      <c r="P6324" s="99"/>
      <c r="Q6324" s="99"/>
    </row>
    <row r="6325" spans="16:17" x14ac:dyDescent="0.3">
      <c r="P6325" s="99"/>
      <c r="Q6325" s="99"/>
    </row>
    <row r="6326" spans="16:17" x14ac:dyDescent="0.3">
      <c r="P6326" s="99"/>
      <c r="Q6326" s="99"/>
    </row>
    <row r="6327" spans="16:17" x14ac:dyDescent="0.3">
      <c r="P6327" s="99"/>
      <c r="Q6327" s="99"/>
    </row>
    <row r="6328" spans="16:17" x14ac:dyDescent="0.3">
      <c r="P6328" s="99"/>
      <c r="Q6328" s="99"/>
    </row>
    <row r="6329" spans="16:17" x14ac:dyDescent="0.3">
      <c r="P6329" s="99"/>
      <c r="Q6329" s="99"/>
    </row>
    <row r="6330" spans="16:17" x14ac:dyDescent="0.3">
      <c r="P6330" s="99"/>
      <c r="Q6330" s="99"/>
    </row>
    <row r="6331" spans="16:17" x14ac:dyDescent="0.3">
      <c r="P6331" s="99"/>
      <c r="Q6331" s="99"/>
    </row>
    <row r="6332" spans="16:17" x14ac:dyDescent="0.3">
      <c r="P6332" s="99"/>
      <c r="Q6332" s="99"/>
    </row>
    <row r="6333" spans="16:17" x14ac:dyDescent="0.3">
      <c r="P6333" s="99"/>
      <c r="Q6333" s="99"/>
    </row>
    <row r="6334" spans="16:17" x14ac:dyDescent="0.3">
      <c r="P6334" s="99"/>
      <c r="Q6334" s="99"/>
    </row>
    <row r="6335" spans="16:17" x14ac:dyDescent="0.3">
      <c r="P6335" s="99"/>
      <c r="Q6335" s="99"/>
    </row>
    <row r="6336" spans="16:17" x14ac:dyDescent="0.3">
      <c r="P6336" s="99"/>
      <c r="Q6336" s="99"/>
    </row>
    <row r="6337" spans="16:17" x14ac:dyDescent="0.3">
      <c r="P6337" s="99"/>
      <c r="Q6337" s="99"/>
    </row>
    <row r="6338" spans="16:17" x14ac:dyDescent="0.3">
      <c r="P6338" s="99"/>
      <c r="Q6338" s="99"/>
    </row>
    <row r="6339" spans="16:17" x14ac:dyDescent="0.3">
      <c r="P6339" s="99"/>
      <c r="Q6339" s="99"/>
    </row>
    <row r="6340" spans="16:17" x14ac:dyDescent="0.3">
      <c r="P6340" s="99"/>
      <c r="Q6340" s="99"/>
    </row>
    <row r="6341" spans="16:17" x14ac:dyDescent="0.3">
      <c r="P6341" s="99"/>
      <c r="Q6341" s="99"/>
    </row>
    <row r="6342" spans="16:17" x14ac:dyDescent="0.3">
      <c r="P6342" s="99"/>
      <c r="Q6342" s="99"/>
    </row>
    <row r="6343" spans="16:17" x14ac:dyDescent="0.3">
      <c r="P6343" s="99"/>
      <c r="Q6343" s="99"/>
    </row>
    <row r="6344" spans="16:17" x14ac:dyDescent="0.3">
      <c r="P6344" s="99"/>
      <c r="Q6344" s="99"/>
    </row>
    <row r="6345" spans="16:17" x14ac:dyDescent="0.3">
      <c r="P6345" s="99"/>
      <c r="Q6345" s="99"/>
    </row>
    <row r="6346" spans="16:17" x14ac:dyDescent="0.3">
      <c r="P6346" s="99"/>
      <c r="Q6346" s="99"/>
    </row>
    <row r="6347" spans="16:17" x14ac:dyDescent="0.3">
      <c r="P6347" s="99"/>
      <c r="Q6347" s="99"/>
    </row>
    <row r="6348" spans="16:17" x14ac:dyDescent="0.3">
      <c r="P6348" s="99"/>
      <c r="Q6348" s="99"/>
    </row>
    <row r="6349" spans="16:17" x14ac:dyDescent="0.3">
      <c r="P6349" s="99"/>
      <c r="Q6349" s="99"/>
    </row>
    <row r="6350" spans="16:17" x14ac:dyDescent="0.3">
      <c r="P6350" s="99"/>
      <c r="Q6350" s="99"/>
    </row>
    <row r="6351" spans="16:17" x14ac:dyDescent="0.3">
      <c r="P6351" s="99"/>
      <c r="Q6351" s="99"/>
    </row>
    <row r="6352" spans="16:17" x14ac:dyDescent="0.3">
      <c r="P6352" s="99"/>
      <c r="Q6352" s="99"/>
    </row>
    <row r="6353" spans="16:17" x14ac:dyDescent="0.3">
      <c r="P6353" s="99"/>
      <c r="Q6353" s="99"/>
    </row>
    <row r="6354" spans="16:17" x14ac:dyDescent="0.3">
      <c r="P6354" s="99"/>
      <c r="Q6354" s="99"/>
    </row>
    <row r="6355" spans="16:17" x14ac:dyDescent="0.3">
      <c r="P6355" s="99"/>
      <c r="Q6355" s="99"/>
    </row>
    <row r="6356" spans="16:17" x14ac:dyDescent="0.3">
      <c r="P6356" s="99"/>
      <c r="Q6356" s="99"/>
    </row>
    <row r="6357" spans="16:17" x14ac:dyDescent="0.3">
      <c r="P6357" s="99"/>
      <c r="Q6357" s="99"/>
    </row>
    <row r="6358" spans="16:17" x14ac:dyDescent="0.3">
      <c r="P6358" s="99"/>
      <c r="Q6358" s="99"/>
    </row>
    <row r="6359" spans="16:17" x14ac:dyDescent="0.3">
      <c r="P6359" s="99"/>
      <c r="Q6359" s="99"/>
    </row>
    <row r="6360" spans="16:17" x14ac:dyDescent="0.3">
      <c r="P6360" s="99"/>
      <c r="Q6360" s="99"/>
    </row>
    <row r="6361" spans="16:17" x14ac:dyDescent="0.3">
      <c r="P6361" s="99"/>
      <c r="Q6361" s="99"/>
    </row>
    <row r="6362" spans="16:17" x14ac:dyDescent="0.3">
      <c r="P6362" s="99"/>
      <c r="Q6362" s="99"/>
    </row>
    <row r="6363" spans="16:17" x14ac:dyDescent="0.3">
      <c r="P6363" s="99"/>
      <c r="Q6363" s="99"/>
    </row>
    <row r="6364" spans="16:17" x14ac:dyDescent="0.3">
      <c r="P6364" s="99"/>
      <c r="Q6364" s="99"/>
    </row>
    <row r="6365" spans="16:17" x14ac:dyDescent="0.3">
      <c r="P6365" s="99"/>
      <c r="Q6365" s="99"/>
    </row>
    <row r="6366" spans="16:17" x14ac:dyDescent="0.3">
      <c r="P6366" s="99"/>
      <c r="Q6366" s="99"/>
    </row>
    <row r="6367" spans="16:17" x14ac:dyDescent="0.3">
      <c r="P6367" s="99"/>
      <c r="Q6367" s="99"/>
    </row>
    <row r="6368" spans="16:17" x14ac:dyDescent="0.3">
      <c r="P6368" s="99"/>
      <c r="Q6368" s="99"/>
    </row>
    <row r="6369" spans="16:17" x14ac:dyDescent="0.3">
      <c r="P6369" s="99"/>
      <c r="Q6369" s="99"/>
    </row>
    <row r="6370" spans="16:17" x14ac:dyDescent="0.3">
      <c r="P6370" s="99"/>
      <c r="Q6370" s="99"/>
    </row>
    <row r="6371" spans="16:17" x14ac:dyDescent="0.3">
      <c r="P6371" s="99"/>
      <c r="Q6371" s="99"/>
    </row>
    <row r="6372" spans="16:17" x14ac:dyDescent="0.3">
      <c r="P6372" s="99"/>
      <c r="Q6372" s="99"/>
    </row>
    <row r="6373" spans="16:17" x14ac:dyDescent="0.3">
      <c r="P6373" s="99"/>
      <c r="Q6373" s="99"/>
    </row>
    <row r="6374" spans="16:17" x14ac:dyDescent="0.3">
      <c r="P6374" s="99"/>
      <c r="Q6374" s="99"/>
    </row>
    <row r="6375" spans="16:17" x14ac:dyDescent="0.3">
      <c r="P6375" s="99"/>
      <c r="Q6375" s="99"/>
    </row>
    <row r="6376" spans="16:17" x14ac:dyDescent="0.3">
      <c r="P6376" s="99"/>
      <c r="Q6376" s="99"/>
    </row>
    <row r="6377" spans="16:17" x14ac:dyDescent="0.3">
      <c r="P6377" s="99"/>
      <c r="Q6377" s="99"/>
    </row>
    <row r="6378" spans="16:17" x14ac:dyDescent="0.3">
      <c r="P6378" s="99"/>
      <c r="Q6378" s="99"/>
    </row>
    <row r="6379" spans="16:17" x14ac:dyDescent="0.3">
      <c r="P6379" s="99"/>
      <c r="Q6379" s="99"/>
    </row>
    <row r="6380" spans="16:17" x14ac:dyDescent="0.3">
      <c r="P6380" s="99"/>
      <c r="Q6380" s="99"/>
    </row>
    <row r="6381" spans="16:17" x14ac:dyDescent="0.3">
      <c r="P6381" s="99"/>
      <c r="Q6381" s="99"/>
    </row>
    <row r="6382" spans="16:17" x14ac:dyDescent="0.3">
      <c r="P6382" s="99"/>
      <c r="Q6382" s="99"/>
    </row>
    <row r="6383" spans="16:17" x14ac:dyDescent="0.3">
      <c r="P6383" s="99"/>
      <c r="Q6383" s="99"/>
    </row>
    <row r="6384" spans="16:17" x14ac:dyDescent="0.3">
      <c r="P6384" s="99"/>
      <c r="Q6384" s="99"/>
    </row>
    <row r="6385" spans="16:17" x14ac:dyDescent="0.3">
      <c r="P6385" s="99"/>
      <c r="Q6385" s="99"/>
    </row>
    <row r="6386" spans="16:17" x14ac:dyDescent="0.3">
      <c r="P6386" s="99"/>
      <c r="Q6386" s="99"/>
    </row>
    <row r="6387" spans="16:17" x14ac:dyDescent="0.3">
      <c r="P6387" s="99"/>
      <c r="Q6387" s="99"/>
    </row>
    <row r="6388" spans="16:17" x14ac:dyDescent="0.3">
      <c r="P6388" s="99"/>
      <c r="Q6388" s="99"/>
    </row>
    <row r="6389" spans="16:17" x14ac:dyDescent="0.3">
      <c r="P6389" s="99"/>
      <c r="Q6389" s="99"/>
    </row>
    <row r="6390" spans="16:17" x14ac:dyDescent="0.3">
      <c r="P6390" s="99"/>
      <c r="Q6390" s="99"/>
    </row>
    <row r="6391" spans="16:17" x14ac:dyDescent="0.3">
      <c r="P6391" s="99"/>
      <c r="Q6391" s="99"/>
    </row>
    <row r="6392" spans="16:17" x14ac:dyDescent="0.3">
      <c r="P6392" s="99"/>
      <c r="Q6392" s="99"/>
    </row>
    <row r="6393" spans="16:17" x14ac:dyDescent="0.3">
      <c r="P6393" s="99"/>
      <c r="Q6393" s="99"/>
    </row>
    <row r="6394" spans="16:17" x14ac:dyDescent="0.3">
      <c r="P6394" s="99"/>
      <c r="Q6394" s="99"/>
    </row>
    <row r="6395" spans="16:17" x14ac:dyDescent="0.3">
      <c r="P6395" s="99"/>
      <c r="Q6395" s="99"/>
    </row>
    <row r="6396" spans="16:17" x14ac:dyDescent="0.3">
      <c r="P6396" s="99"/>
      <c r="Q6396" s="99"/>
    </row>
    <row r="6397" spans="16:17" x14ac:dyDescent="0.3">
      <c r="P6397" s="99"/>
      <c r="Q6397" s="99"/>
    </row>
    <row r="6398" spans="16:17" x14ac:dyDescent="0.3">
      <c r="P6398" s="99"/>
      <c r="Q6398" s="99"/>
    </row>
    <row r="6399" spans="16:17" x14ac:dyDescent="0.3">
      <c r="P6399" s="99"/>
      <c r="Q6399" s="99"/>
    </row>
    <row r="6400" spans="16:17" x14ac:dyDescent="0.3">
      <c r="P6400" s="99"/>
      <c r="Q6400" s="99"/>
    </row>
    <row r="6401" spans="16:17" x14ac:dyDescent="0.3">
      <c r="P6401" s="99"/>
      <c r="Q6401" s="99"/>
    </row>
    <row r="6402" spans="16:17" x14ac:dyDescent="0.3">
      <c r="P6402" s="99"/>
      <c r="Q6402" s="99"/>
    </row>
    <row r="6403" spans="16:17" x14ac:dyDescent="0.3">
      <c r="P6403" s="99"/>
      <c r="Q6403" s="99"/>
    </row>
    <row r="6404" spans="16:17" x14ac:dyDescent="0.3">
      <c r="P6404" s="99"/>
      <c r="Q6404" s="99"/>
    </row>
    <row r="6405" spans="16:17" x14ac:dyDescent="0.3">
      <c r="P6405" s="99"/>
      <c r="Q6405" s="99"/>
    </row>
    <row r="6406" spans="16:17" x14ac:dyDescent="0.3">
      <c r="P6406" s="99"/>
      <c r="Q6406" s="99"/>
    </row>
    <row r="6407" spans="16:17" x14ac:dyDescent="0.3">
      <c r="P6407" s="99"/>
      <c r="Q6407" s="99"/>
    </row>
    <row r="6408" spans="16:17" x14ac:dyDescent="0.3">
      <c r="P6408" s="99"/>
      <c r="Q6408" s="99"/>
    </row>
    <row r="6409" spans="16:17" x14ac:dyDescent="0.3">
      <c r="P6409" s="99"/>
      <c r="Q6409" s="99"/>
    </row>
    <row r="6410" spans="16:17" x14ac:dyDescent="0.3">
      <c r="P6410" s="99"/>
      <c r="Q6410" s="99"/>
    </row>
    <row r="6411" spans="16:17" x14ac:dyDescent="0.3">
      <c r="P6411" s="99"/>
      <c r="Q6411" s="99"/>
    </row>
    <row r="6412" spans="16:17" x14ac:dyDescent="0.3">
      <c r="P6412" s="99"/>
      <c r="Q6412" s="99"/>
    </row>
    <row r="6413" spans="16:17" x14ac:dyDescent="0.3">
      <c r="P6413" s="99"/>
      <c r="Q6413" s="99"/>
    </row>
    <row r="6414" spans="16:17" x14ac:dyDescent="0.3">
      <c r="P6414" s="99"/>
      <c r="Q6414" s="99"/>
    </row>
    <row r="6415" spans="16:17" x14ac:dyDescent="0.3">
      <c r="P6415" s="99"/>
      <c r="Q6415" s="99"/>
    </row>
    <row r="6416" spans="16:17" x14ac:dyDescent="0.3">
      <c r="P6416" s="99"/>
      <c r="Q6416" s="99"/>
    </row>
    <row r="6417" spans="16:17" x14ac:dyDescent="0.3">
      <c r="P6417" s="99"/>
      <c r="Q6417" s="99"/>
    </row>
    <row r="6418" spans="16:17" x14ac:dyDescent="0.3">
      <c r="P6418" s="99"/>
      <c r="Q6418" s="99"/>
    </row>
    <row r="6419" spans="16:17" x14ac:dyDescent="0.3">
      <c r="P6419" s="99"/>
      <c r="Q6419" s="99"/>
    </row>
    <row r="6420" spans="16:17" x14ac:dyDescent="0.3">
      <c r="P6420" s="99"/>
      <c r="Q6420" s="99"/>
    </row>
    <row r="6421" spans="16:17" x14ac:dyDescent="0.3">
      <c r="P6421" s="99"/>
      <c r="Q6421" s="99"/>
    </row>
    <row r="6422" spans="16:17" x14ac:dyDescent="0.3">
      <c r="P6422" s="99"/>
      <c r="Q6422" s="99"/>
    </row>
    <row r="6423" spans="16:17" x14ac:dyDescent="0.3">
      <c r="P6423" s="99"/>
      <c r="Q6423" s="99"/>
    </row>
    <row r="6424" spans="16:17" x14ac:dyDescent="0.3">
      <c r="P6424" s="99"/>
      <c r="Q6424" s="99"/>
    </row>
    <row r="6425" spans="16:17" x14ac:dyDescent="0.3">
      <c r="P6425" s="99"/>
      <c r="Q6425" s="99"/>
    </row>
    <row r="6426" spans="16:17" x14ac:dyDescent="0.3">
      <c r="P6426" s="99"/>
      <c r="Q6426" s="99"/>
    </row>
    <row r="6427" spans="16:17" x14ac:dyDescent="0.3">
      <c r="P6427" s="99"/>
      <c r="Q6427" s="99"/>
    </row>
    <row r="6428" spans="16:17" x14ac:dyDescent="0.3">
      <c r="P6428" s="99"/>
      <c r="Q6428" s="99"/>
    </row>
    <row r="6429" spans="16:17" x14ac:dyDescent="0.3">
      <c r="P6429" s="99"/>
      <c r="Q6429" s="99"/>
    </row>
    <row r="6430" spans="16:17" x14ac:dyDescent="0.3">
      <c r="P6430" s="99"/>
      <c r="Q6430" s="99"/>
    </row>
    <row r="6431" spans="16:17" x14ac:dyDescent="0.3">
      <c r="P6431" s="99"/>
      <c r="Q6431" s="99"/>
    </row>
    <row r="6432" spans="16:17" x14ac:dyDescent="0.3">
      <c r="P6432" s="99"/>
      <c r="Q6432" s="99"/>
    </row>
    <row r="6433" spans="16:17" x14ac:dyDescent="0.3">
      <c r="P6433" s="99"/>
      <c r="Q6433" s="99"/>
    </row>
    <row r="6434" spans="16:17" x14ac:dyDescent="0.3">
      <c r="P6434" s="99"/>
      <c r="Q6434" s="99"/>
    </row>
    <row r="6435" spans="16:17" x14ac:dyDescent="0.3">
      <c r="P6435" s="99"/>
      <c r="Q6435" s="99"/>
    </row>
    <row r="6436" spans="16:17" x14ac:dyDescent="0.3">
      <c r="P6436" s="99"/>
      <c r="Q6436" s="99"/>
    </row>
    <row r="6437" spans="16:17" x14ac:dyDescent="0.3">
      <c r="P6437" s="99"/>
      <c r="Q6437" s="99"/>
    </row>
    <row r="6438" spans="16:17" x14ac:dyDescent="0.3">
      <c r="P6438" s="99"/>
      <c r="Q6438" s="99"/>
    </row>
    <row r="6439" spans="16:17" x14ac:dyDescent="0.3">
      <c r="P6439" s="99"/>
      <c r="Q6439" s="99"/>
    </row>
    <row r="6440" spans="16:17" x14ac:dyDescent="0.3">
      <c r="P6440" s="99"/>
      <c r="Q6440" s="99"/>
    </row>
    <row r="6441" spans="16:17" x14ac:dyDescent="0.3">
      <c r="P6441" s="99"/>
      <c r="Q6441" s="99"/>
    </row>
    <row r="6442" spans="16:17" x14ac:dyDescent="0.3">
      <c r="P6442" s="99"/>
      <c r="Q6442" s="99"/>
    </row>
    <row r="6443" spans="16:17" x14ac:dyDescent="0.3">
      <c r="P6443" s="99"/>
      <c r="Q6443" s="99"/>
    </row>
    <row r="6444" spans="16:17" x14ac:dyDescent="0.3">
      <c r="P6444" s="99"/>
      <c r="Q6444" s="99"/>
    </row>
    <row r="6445" spans="16:17" x14ac:dyDescent="0.3">
      <c r="P6445" s="99"/>
      <c r="Q6445" s="99"/>
    </row>
    <row r="6446" spans="16:17" x14ac:dyDescent="0.3">
      <c r="P6446" s="99"/>
      <c r="Q6446" s="99"/>
    </row>
    <row r="6447" spans="16:17" x14ac:dyDescent="0.3">
      <c r="P6447" s="99"/>
      <c r="Q6447" s="99"/>
    </row>
    <row r="6448" spans="16:17" x14ac:dyDescent="0.3">
      <c r="P6448" s="99"/>
      <c r="Q6448" s="99"/>
    </row>
    <row r="6449" spans="16:17" x14ac:dyDescent="0.3">
      <c r="P6449" s="99"/>
      <c r="Q6449" s="99"/>
    </row>
    <row r="6450" spans="16:17" x14ac:dyDescent="0.3">
      <c r="P6450" s="99"/>
      <c r="Q6450" s="99"/>
    </row>
    <row r="6451" spans="16:17" x14ac:dyDescent="0.3">
      <c r="P6451" s="99"/>
      <c r="Q6451" s="99"/>
    </row>
    <row r="6452" spans="16:17" x14ac:dyDescent="0.3">
      <c r="P6452" s="99"/>
      <c r="Q6452" s="99"/>
    </row>
    <row r="6453" spans="16:17" x14ac:dyDescent="0.3">
      <c r="P6453" s="99"/>
      <c r="Q6453" s="99"/>
    </row>
    <row r="6454" spans="16:17" x14ac:dyDescent="0.3">
      <c r="P6454" s="99"/>
      <c r="Q6454" s="99"/>
    </row>
    <row r="6455" spans="16:17" x14ac:dyDescent="0.3">
      <c r="P6455" s="99"/>
      <c r="Q6455" s="99"/>
    </row>
    <row r="6456" spans="16:17" x14ac:dyDescent="0.3">
      <c r="P6456" s="99"/>
      <c r="Q6456" s="99"/>
    </row>
    <row r="6457" spans="16:17" x14ac:dyDescent="0.3">
      <c r="P6457" s="99"/>
      <c r="Q6457" s="99"/>
    </row>
    <row r="6458" spans="16:17" x14ac:dyDescent="0.3">
      <c r="P6458" s="99"/>
      <c r="Q6458" s="99"/>
    </row>
    <row r="6459" spans="16:17" x14ac:dyDescent="0.3">
      <c r="P6459" s="99"/>
      <c r="Q6459" s="99"/>
    </row>
    <row r="6460" spans="16:17" x14ac:dyDescent="0.3">
      <c r="P6460" s="99"/>
      <c r="Q6460" s="99"/>
    </row>
    <row r="6461" spans="16:17" x14ac:dyDescent="0.3">
      <c r="P6461" s="99"/>
      <c r="Q6461" s="99"/>
    </row>
    <row r="6462" spans="16:17" x14ac:dyDescent="0.3">
      <c r="P6462" s="99"/>
      <c r="Q6462" s="99"/>
    </row>
    <row r="6463" spans="16:17" x14ac:dyDescent="0.3">
      <c r="P6463" s="99"/>
      <c r="Q6463" s="99"/>
    </row>
    <row r="6464" spans="16:17" x14ac:dyDescent="0.3">
      <c r="P6464" s="99"/>
      <c r="Q6464" s="99"/>
    </row>
    <row r="6465" spans="16:17" x14ac:dyDescent="0.3">
      <c r="P6465" s="99"/>
      <c r="Q6465" s="99"/>
    </row>
    <row r="6466" spans="16:17" x14ac:dyDescent="0.3">
      <c r="P6466" s="99"/>
      <c r="Q6466" s="99"/>
    </row>
    <row r="6467" spans="16:17" x14ac:dyDescent="0.3">
      <c r="P6467" s="99"/>
      <c r="Q6467" s="99"/>
    </row>
    <row r="6468" spans="16:17" x14ac:dyDescent="0.3">
      <c r="P6468" s="99"/>
      <c r="Q6468" s="99"/>
    </row>
    <row r="6469" spans="16:17" x14ac:dyDescent="0.3">
      <c r="P6469" s="99"/>
      <c r="Q6469" s="99"/>
    </row>
    <row r="6470" spans="16:17" x14ac:dyDescent="0.3">
      <c r="P6470" s="99"/>
      <c r="Q6470" s="99"/>
    </row>
    <row r="6471" spans="16:17" x14ac:dyDescent="0.3">
      <c r="P6471" s="99"/>
      <c r="Q6471" s="99"/>
    </row>
    <row r="6472" spans="16:17" x14ac:dyDescent="0.3">
      <c r="P6472" s="99"/>
      <c r="Q6472" s="99"/>
    </row>
    <row r="6473" spans="16:17" x14ac:dyDescent="0.3">
      <c r="P6473" s="99"/>
      <c r="Q6473" s="99"/>
    </row>
    <row r="6474" spans="16:17" x14ac:dyDescent="0.3">
      <c r="P6474" s="99"/>
      <c r="Q6474" s="99"/>
    </row>
    <row r="6475" spans="16:17" x14ac:dyDescent="0.3">
      <c r="P6475" s="99"/>
      <c r="Q6475" s="99"/>
    </row>
    <row r="6476" spans="16:17" x14ac:dyDescent="0.3">
      <c r="P6476" s="99"/>
      <c r="Q6476" s="99"/>
    </row>
    <row r="6477" spans="16:17" x14ac:dyDescent="0.3">
      <c r="P6477" s="99"/>
      <c r="Q6477" s="99"/>
    </row>
    <row r="6478" spans="16:17" x14ac:dyDescent="0.3">
      <c r="P6478" s="99"/>
      <c r="Q6478" s="99"/>
    </row>
    <row r="6479" spans="16:17" x14ac:dyDescent="0.3">
      <c r="P6479" s="99"/>
      <c r="Q6479" s="99"/>
    </row>
    <row r="6480" spans="16:17" x14ac:dyDescent="0.3">
      <c r="P6480" s="99"/>
      <c r="Q6480" s="99"/>
    </row>
    <row r="6481" spans="16:17" x14ac:dyDescent="0.3">
      <c r="P6481" s="99"/>
      <c r="Q6481" s="99"/>
    </row>
    <row r="6482" spans="16:17" x14ac:dyDescent="0.3">
      <c r="P6482" s="99"/>
      <c r="Q6482" s="99"/>
    </row>
    <row r="6483" spans="16:17" x14ac:dyDescent="0.3">
      <c r="P6483" s="99"/>
      <c r="Q6483" s="99"/>
    </row>
    <row r="6484" spans="16:17" x14ac:dyDescent="0.3">
      <c r="P6484" s="99"/>
      <c r="Q6484" s="99"/>
    </row>
    <row r="6485" spans="16:17" x14ac:dyDescent="0.3">
      <c r="P6485" s="99"/>
      <c r="Q6485" s="99"/>
    </row>
    <row r="6486" spans="16:17" x14ac:dyDescent="0.3">
      <c r="P6486" s="99"/>
      <c r="Q6486" s="99"/>
    </row>
    <row r="6487" spans="16:17" x14ac:dyDescent="0.3">
      <c r="P6487" s="99"/>
      <c r="Q6487" s="99"/>
    </row>
    <row r="6488" spans="16:17" x14ac:dyDescent="0.3">
      <c r="P6488" s="99"/>
      <c r="Q6488" s="99"/>
    </row>
    <row r="6489" spans="16:17" x14ac:dyDescent="0.3">
      <c r="P6489" s="99"/>
      <c r="Q6489" s="99"/>
    </row>
    <row r="6490" spans="16:17" x14ac:dyDescent="0.3">
      <c r="P6490" s="99"/>
      <c r="Q6490" s="99"/>
    </row>
    <row r="6491" spans="16:17" x14ac:dyDescent="0.3">
      <c r="P6491" s="99"/>
      <c r="Q6491" s="99"/>
    </row>
    <row r="6492" spans="16:17" x14ac:dyDescent="0.3">
      <c r="P6492" s="99"/>
      <c r="Q6492" s="99"/>
    </row>
    <row r="6493" spans="16:17" x14ac:dyDescent="0.3">
      <c r="P6493" s="99"/>
      <c r="Q6493" s="99"/>
    </row>
    <row r="6494" spans="16:17" x14ac:dyDescent="0.3">
      <c r="P6494" s="99"/>
      <c r="Q6494" s="99"/>
    </row>
    <row r="6495" spans="16:17" x14ac:dyDescent="0.3">
      <c r="P6495" s="99"/>
      <c r="Q6495" s="99"/>
    </row>
    <row r="6496" spans="16:17" x14ac:dyDescent="0.3">
      <c r="P6496" s="99"/>
      <c r="Q6496" s="99"/>
    </row>
    <row r="6497" spans="16:17" x14ac:dyDescent="0.3">
      <c r="P6497" s="99"/>
      <c r="Q6497" s="99"/>
    </row>
    <row r="6498" spans="16:17" x14ac:dyDescent="0.3">
      <c r="P6498" s="99"/>
      <c r="Q6498" s="99"/>
    </row>
    <row r="6499" spans="16:17" x14ac:dyDescent="0.3">
      <c r="P6499" s="99"/>
      <c r="Q6499" s="99"/>
    </row>
    <row r="6500" spans="16:17" x14ac:dyDescent="0.3">
      <c r="P6500" s="99"/>
      <c r="Q6500" s="99"/>
    </row>
    <row r="6501" spans="16:17" x14ac:dyDescent="0.3">
      <c r="P6501" s="99"/>
      <c r="Q6501" s="99"/>
    </row>
    <row r="6502" spans="16:17" x14ac:dyDescent="0.3">
      <c r="P6502" s="99"/>
      <c r="Q6502" s="99"/>
    </row>
    <row r="6503" spans="16:17" x14ac:dyDescent="0.3">
      <c r="P6503" s="99"/>
      <c r="Q6503" s="99"/>
    </row>
    <row r="6504" spans="16:17" x14ac:dyDescent="0.3">
      <c r="P6504" s="99"/>
      <c r="Q6504" s="99"/>
    </row>
    <row r="6505" spans="16:17" x14ac:dyDescent="0.3">
      <c r="P6505" s="99"/>
      <c r="Q6505" s="99"/>
    </row>
    <row r="6506" spans="16:17" x14ac:dyDescent="0.3">
      <c r="P6506" s="99"/>
      <c r="Q6506" s="99"/>
    </row>
    <row r="6507" spans="16:17" x14ac:dyDescent="0.3">
      <c r="P6507" s="99"/>
      <c r="Q6507" s="99"/>
    </row>
    <row r="6508" spans="16:17" x14ac:dyDescent="0.3">
      <c r="P6508" s="99"/>
      <c r="Q6508" s="99"/>
    </row>
    <row r="6509" spans="16:17" x14ac:dyDescent="0.3">
      <c r="P6509" s="99"/>
      <c r="Q6509" s="99"/>
    </row>
    <row r="6510" spans="16:17" x14ac:dyDescent="0.3">
      <c r="P6510" s="99"/>
      <c r="Q6510" s="99"/>
    </row>
    <row r="6511" spans="16:17" x14ac:dyDescent="0.3">
      <c r="P6511" s="99"/>
      <c r="Q6511" s="99"/>
    </row>
    <row r="6512" spans="16:17" x14ac:dyDescent="0.3">
      <c r="P6512" s="99"/>
      <c r="Q6512" s="99"/>
    </row>
    <row r="6513" spans="16:17" x14ac:dyDescent="0.3">
      <c r="P6513" s="99"/>
      <c r="Q6513" s="99"/>
    </row>
    <row r="6514" spans="16:17" x14ac:dyDescent="0.3">
      <c r="P6514" s="99"/>
      <c r="Q6514" s="99"/>
    </row>
    <row r="6515" spans="16:17" x14ac:dyDescent="0.3">
      <c r="P6515" s="99"/>
      <c r="Q6515" s="99"/>
    </row>
    <row r="6516" spans="16:17" x14ac:dyDescent="0.3">
      <c r="P6516" s="99"/>
      <c r="Q6516" s="99"/>
    </row>
    <row r="6517" spans="16:17" x14ac:dyDescent="0.3">
      <c r="P6517" s="99"/>
      <c r="Q6517" s="99"/>
    </row>
    <row r="6518" spans="16:17" x14ac:dyDescent="0.3">
      <c r="P6518" s="99"/>
      <c r="Q6518" s="99"/>
    </row>
    <row r="6519" spans="16:17" x14ac:dyDescent="0.3">
      <c r="P6519" s="99"/>
      <c r="Q6519" s="99"/>
    </row>
    <row r="6520" spans="16:17" x14ac:dyDescent="0.3">
      <c r="P6520" s="99"/>
      <c r="Q6520" s="99"/>
    </row>
    <row r="6521" spans="16:17" x14ac:dyDescent="0.3">
      <c r="P6521" s="99"/>
      <c r="Q6521" s="99"/>
    </row>
    <row r="6522" spans="16:17" x14ac:dyDescent="0.3">
      <c r="P6522" s="99"/>
      <c r="Q6522" s="99"/>
    </row>
    <row r="6523" spans="16:17" x14ac:dyDescent="0.3">
      <c r="P6523" s="99"/>
      <c r="Q6523" s="99"/>
    </row>
    <row r="6524" spans="16:17" x14ac:dyDescent="0.3">
      <c r="P6524" s="99"/>
      <c r="Q6524" s="99"/>
    </row>
    <row r="6525" spans="16:17" x14ac:dyDescent="0.3">
      <c r="P6525" s="99"/>
      <c r="Q6525" s="99"/>
    </row>
    <row r="6526" spans="16:17" x14ac:dyDescent="0.3">
      <c r="P6526" s="99"/>
      <c r="Q6526" s="99"/>
    </row>
    <row r="6527" spans="16:17" x14ac:dyDescent="0.3">
      <c r="P6527" s="99"/>
      <c r="Q6527" s="99"/>
    </row>
    <row r="6528" spans="16:17" x14ac:dyDescent="0.3">
      <c r="P6528" s="99"/>
      <c r="Q6528" s="99"/>
    </row>
    <row r="6529" spans="16:17" x14ac:dyDescent="0.3">
      <c r="P6529" s="99"/>
      <c r="Q6529" s="99"/>
    </row>
    <row r="6530" spans="16:17" x14ac:dyDescent="0.3">
      <c r="P6530" s="99"/>
      <c r="Q6530" s="99"/>
    </row>
    <row r="6531" spans="16:17" x14ac:dyDescent="0.3">
      <c r="P6531" s="99"/>
      <c r="Q6531" s="99"/>
    </row>
    <row r="6532" spans="16:17" x14ac:dyDescent="0.3">
      <c r="P6532" s="99"/>
      <c r="Q6532" s="99"/>
    </row>
    <row r="6533" spans="16:17" x14ac:dyDescent="0.3">
      <c r="P6533" s="99"/>
      <c r="Q6533" s="99"/>
    </row>
    <row r="6534" spans="16:17" x14ac:dyDescent="0.3">
      <c r="P6534" s="99"/>
      <c r="Q6534" s="99"/>
    </row>
    <row r="6535" spans="16:17" x14ac:dyDescent="0.3">
      <c r="P6535" s="99"/>
      <c r="Q6535" s="99"/>
    </row>
    <row r="6536" spans="16:17" x14ac:dyDescent="0.3">
      <c r="P6536" s="99"/>
      <c r="Q6536" s="99"/>
    </row>
    <row r="6537" spans="16:17" x14ac:dyDescent="0.3">
      <c r="P6537" s="99"/>
      <c r="Q6537" s="99"/>
    </row>
    <row r="6538" spans="16:17" x14ac:dyDescent="0.3">
      <c r="P6538" s="99"/>
      <c r="Q6538" s="99"/>
    </row>
    <row r="6539" spans="16:17" x14ac:dyDescent="0.3">
      <c r="P6539" s="99"/>
      <c r="Q6539" s="99"/>
    </row>
    <row r="6540" spans="16:17" x14ac:dyDescent="0.3">
      <c r="P6540" s="99"/>
      <c r="Q6540" s="99"/>
    </row>
    <row r="6541" spans="16:17" x14ac:dyDescent="0.3">
      <c r="P6541" s="99"/>
      <c r="Q6541" s="99"/>
    </row>
    <row r="6542" spans="16:17" x14ac:dyDescent="0.3">
      <c r="P6542" s="99"/>
      <c r="Q6542" s="99"/>
    </row>
    <row r="6543" spans="16:17" x14ac:dyDescent="0.3">
      <c r="P6543" s="99"/>
      <c r="Q6543" s="99"/>
    </row>
    <row r="6544" spans="16:17" x14ac:dyDescent="0.3">
      <c r="P6544" s="99"/>
      <c r="Q6544" s="99"/>
    </row>
    <row r="6545" spans="16:17" x14ac:dyDescent="0.3">
      <c r="P6545" s="99"/>
      <c r="Q6545" s="99"/>
    </row>
    <row r="6546" spans="16:17" x14ac:dyDescent="0.3">
      <c r="P6546" s="99"/>
      <c r="Q6546" s="99"/>
    </row>
    <row r="6547" spans="16:17" x14ac:dyDescent="0.3">
      <c r="P6547" s="99"/>
      <c r="Q6547" s="99"/>
    </row>
    <row r="6548" spans="16:17" x14ac:dyDescent="0.3">
      <c r="P6548" s="99"/>
      <c r="Q6548" s="99"/>
    </row>
    <row r="6549" spans="16:17" x14ac:dyDescent="0.3">
      <c r="P6549" s="99"/>
      <c r="Q6549" s="99"/>
    </row>
    <row r="6550" spans="16:17" x14ac:dyDescent="0.3">
      <c r="P6550" s="99"/>
      <c r="Q6550" s="99"/>
    </row>
    <row r="6551" spans="16:17" x14ac:dyDescent="0.3">
      <c r="P6551" s="99"/>
      <c r="Q6551" s="99"/>
    </row>
    <row r="6552" spans="16:17" x14ac:dyDescent="0.3">
      <c r="P6552" s="99"/>
      <c r="Q6552" s="99"/>
    </row>
    <row r="6553" spans="16:17" x14ac:dyDescent="0.3">
      <c r="P6553" s="99"/>
      <c r="Q6553" s="99"/>
    </row>
    <row r="6554" spans="16:17" x14ac:dyDescent="0.3">
      <c r="P6554" s="99"/>
      <c r="Q6554" s="99"/>
    </row>
    <row r="6555" spans="16:17" x14ac:dyDescent="0.3">
      <c r="P6555" s="99"/>
      <c r="Q6555" s="99"/>
    </row>
    <row r="6556" spans="16:17" x14ac:dyDescent="0.3">
      <c r="P6556" s="99"/>
      <c r="Q6556" s="99"/>
    </row>
    <row r="6557" spans="16:17" x14ac:dyDescent="0.3">
      <c r="P6557" s="99"/>
      <c r="Q6557" s="99"/>
    </row>
    <row r="6558" spans="16:17" x14ac:dyDescent="0.3">
      <c r="P6558" s="99"/>
      <c r="Q6558" s="99"/>
    </row>
    <row r="6559" spans="16:17" x14ac:dyDescent="0.3">
      <c r="P6559" s="99"/>
      <c r="Q6559" s="99"/>
    </row>
    <row r="6560" spans="16:17" x14ac:dyDescent="0.3">
      <c r="P6560" s="99"/>
      <c r="Q6560" s="99"/>
    </row>
    <row r="6561" spans="16:17" x14ac:dyDescent="0.3">
      <c r="P6561" s="99"/>
      <c r="Q6561" s="99"/>
    </row>
    <row r="6562" spans="16:17" x14ac:dyDescent="0.3">
      <c r="P6562" s="99"/>
      <c r="Q6562" s="99"/>
    </row>
    <row r="6563" spans="16:17" x14ac:dyDescent="0.3">
      <c r="P6563" s="99"/>
      <c r="Q6563" s="99"/>
    </row>
    <row r="6564" spans="16:17" x14ac:dyDescent="0.3">
      <c r="P6564" s="99"/>
      <c r="Q6564" s="99"/>
    </row>
    <row r="6565" spans="16:17" x14ac:dyDescent="0.3">
      <c r="P6565" s="99"/>
      <c r="Q6565" s="99"/>
    </row>
    <row r="6566" spans="16:17" x14ac:dyDescent="0.3">
      <c r="P6566" s="99"/>
      <c r="Q6566" s="99"/>
    </row>
    <row r="6567" spans="16:17" x14ac:dyDescent="0.3">
      <c r="P6567" s="99"/>
      <c r="Q6567" s="99"/>
    </row>
    <row r="6568" spans="16:17" x14ac:dyDescent="0.3">
      <c r="P6568" s="99"/>
      <c r="Q6568" s="99"/>
    </row>
    <row r="6569" spans="16:17" x14ac:dyDescent="0.3">
      <c r="P6569" s="99"/>
      <c r="Q6569" s="99"/>
    </row>
    <row r="6570" spans="16:17" x14ac:dyDescent="0.3">
      <c r="P6570" s="99"/>
      <c r="Q6570" s="99"/>
    </row>
    <row r="6571" spans="16:17" x14ac:dyDescent="0.3">
      <c r="P6571" s="99"/>
      <c r="Q6571" s="99"/>
    </row>
    <row r="6572" spans="16:17" x14ac:dyDescent="0.3">
      <c r="P6572" s="99"/>
      <c r="Q6572" s="99"/>
    </row>
    <row r="6573" spans="16:17" x14ac:dyDescent="0.3">
      <c r="P6573" s="99"/>
      <c r="Q6573" s="99"/>
    </row>
    <row r="6574" spans="16:17" x14ac:dyDescent="0.3">
      <c r="P6574" s="99"/>
      <c r="Q6574" s="99"/>
    </row>
    <row r="6575" spans="16:17" x14ac:dyDescent="0.3">
      <c r="P6575" s="99"/>
      <c r="Q6575" s="99"/>
    </row>
    <row r="6576" spans="16:17" x14ac:dyDescent="0.3">
      <c r="P6576" s="99"/>
      <c r="Q6576" s="99"/>
    </row>
    <row r="6577" spans="16:17" x14ac:dyDescent="0.3">
      <c r="P6577" s="99"/>
      <c r="Q6577" s="99"/>
    </row>
    <row r="6578" spans="16:17" x14ac:dyDescent="0.3">
      <c r="P6578" s="99"/>
      <c r="Q6578" s="99"/>
    </row>
    <row r="6579" spans="16:17" x14ac:dyDescent="0.3">
      <c r="P6579" s="99"/>
      <c r="Q6579" s="99"/>
    </row>
    <row r="6580" spans="16:17" x14ac:dyDescent="0.3">
      <c r="P6580" s="99"/>
      <c r="Q6580" s="99"/>
    </row>
    <row r="6581" spans="16:17" x14ac:dyDescent="0.3">
      <c r="P6581" s="99"/>
      <c r="Q6581" s="99"/>
    </row>
    <row r="6582" spans="16:17" x14ac:dyDescent="0.3">
      <c r="P6582" s="99"/>
      <c r="Q6582" s="99"/>
    </row>
    <row r="6583" spans="16:17" x14ac:dyDescent="0.3">
      <c r="P6583" s="99"/>
      <c r="Q6583" s="99"/>
    </row>
    <row r="6584" spans="16:17" x14ac:dyDescent="0.3">
      <c r="P6584" s="99"/>
      <c r="Q6584" s="99"/>
    </row>
    <row r="6585" spans="16:17" x14ac:dyDescent="0.3">
      <c r="P6585" s="99"/>
      <c r="Q6585" s="99"/>
    </row>
    <row r="6586" spans="16:17" x14ac:dyDescent="0.3">
      <c r="P6586" s="99"/>
      <c r="Q6586" s="99"/>
    </row>
    <row r="6587" spans="16:17" x14ac:dyDescent="0.3">
      <c r="P6587" s="99"/>
      <c r="Q6587" s="99"/>
    </row>
    <row r="6588" spans="16:17" x14ac:dyDescent="0.3">
      <c r="P6588" s="99"/>
      <c r="Q6588" s="99"/>
    </row>
    <row r="6589" spans="16:17" x14ac:dyDescent="0.3">
      <c r="P6589" s="99"/>
      <c r="Q6589" s="99"/>
    </row>
    <row r="6590" spans="16:17" x14ac:dyDescent="0.3">
      <c r="P6590" s="99"/>
      <c r="Q6590" s="99"/>
    </row>
    <row r="6591" spans="16:17" x14ac:dyDescent="0.3">
      <c r="P6591" s="99"/>
      <c r="Q6591" s="99"/>
    </row>
    <row r="6592" spans="16:17" x14ac:dyDescent="0.3">
      <c r="P6592" s="99"/>
      <c r="Q6592" s="99"/>
    </row>
    <row r="6593" spans="16:17" x14ac:dyDescent="0.3">
      <c r="P6593" s="99"/>
      <c r="Q6593" s="99"/>
    </row>
    <row r="6594" spans="16:17" x14ac:dyDescent="0.3">
      <c r="P6594" s="99"/>
      <c r="Q6594" s="99"/>
    </row>
    <row r="6595" spans="16:17" x14ac:dyDescent="0.3">
      <c r="P6595" s="99"/>
      <c r="Q6595" s="99"/>
    </row>
    <row r="6596" spans="16:17" x14ac:dyDescent="0.3">
      <c r="P6596" s="99"/>
      <c r="Q6596" s="99"/>
    </row>
    <row r="6597" spans="16:17" x14ac:dyDescent="0.3">
      <c r="P6597" s="99"/>
      <c r="Q6597" s="99"/>
    </row>
    <row r="6598" spans="16:17" x14ac:dyDescent="0.3">
      <c r="P6598" s="99"/>
      <c r="Q6598" s="99"/>
    </row>
    <row r="6599" spans="16:17" x14ac:dyDescent="0.3">
      <c r="P6599" s="99"/>
      <c r="Q6599" s="99"/>
    </row>
    <row r="6600" spans="16:17" x14ac:dyDescent="0.3">
      <c r="P6600" s="99"/>
      <c r="Q6600" s="99"/>
    </row>
    <row r="6601" spans="16:17" x14ac:dyDescent="0.3">
      <c r="P6601" s="99"/>
      <c r="Q6601" s="99"/>
    </row>
    <row r="6602" spans="16:17" x14ac:dyDescent="0.3">
      <c r="P6602" s="99"/>
      <c r="Q6602" s="99"/>
    </row>
    <row r="6603" spans="16:17" x14ac:dyDescent="0.3">
      <c r="P6603" s="99"/>
      <c r="Q6603" s="99"/>
    </row>
    <row r="6604" spans="16:17" x14ac:dyDescent="0.3">
      <c r="P6604" s="99"/>
      <c r="Q6604" s="99"/>
    </row>
    <row r="6605" spans="16:17" x14ac:dyDescent="0.3">
      <c r="P6605" s="99"/>
      <c r="Q6605" s="99"/>
    </row>
    <row r="6606" spans="16:17" x14ac:dyDescent="0.3">
      <c r="P6606" s="99"/>
      <c r="Q6606" s="99"/>
    </row>
    <row r="6607" spans="16:17" x14ac:dyDescent="0.3">
      <c r="P6607" s="99"/>
      <c r="Q6607" s="99"/>
    </row>
    <row r="6608" spans="16:17" x14ac:dyDescent="0.3">
      <c r="P6608" s="99"/>
      <c r="Q6608" s="99"/>
    </row>
    <row r="6609" spans="16:17" x14ac:dyDescent="0.3">
      <c r="P6609" s="99"/>
      <c r="Q6609" s="99"/>
    </row>
    <row r="6610" spans="16:17" x14ac:dyDescent="0.3">
      <c r="P6610" s="99"/>
      <c r="Q6610" s="99"/>
    </row>
    <row r="6611" spans="16:17" x14ac:dyDescent="0.3">
      <c r="P6611" s="99"/>
      <c r="Q6611" s="99"/>
    </row>
    <row r="6612" spans="16:17" x14ac:dyDescent="0.3">
      <c r="P6612" s="99"/>
      <c r="Q6612" s="99"/>
    </row>
    <row r="6613" spans="16:17" x14ac:dyDescent="0.3">
      <c r="P6613" s="99"/>
      <c r="Q6613" s="99"/>
    </row>
    <row r="6614" spans="16:17" x14ac:dyDescent="0.3">
      <c r="P6614" s="99"/>
      <c r="Q6614" s="99"/>
    </row>
    <row r="6615" spans="16:17" x14ac:dyDescent="0.3">
      <c r="P6615" s="99"/>
      <c r="Q6615" s="99"/>
    </row>
    <row r="6616" spans="16:17" x14ac:dyDescent="0.3">
      <c r="P6616" s="99"/>
      <c r="Q6616" s="99"/>
    </row>
    <row r="6617" spans="16:17" x14ac:dyDescent="0.3">
      <c r="P6617" s="99"/>
      <c r="Q6617" s="99"/>
    </row>
    <row r="6618" spans="16:17" x14ac:dyDescent="0.3">
      <c r="P6618" s="99"/>
      <c r="Q6618" s="99"/>
    </row>
    <row r="6619" spans="16:17" x14ac:dyDescent="0.3">
      <c r="P6619" s="99"/>
      <c r="Q6619" s="99"/>
    </row>
    <row r="6620" spans="16:17" x14ac:dyDescent="0.3">
      <c r="P6620" s="99"/>
      <c r="Q6620" s="99"/>
    </row>
    <row r="6621" spans="16:17" x14ac:dyDescent="0.3">
      <c r="P6621" s="99"/>
      <c r="Q6621" s="99"/>
    </row>
    <row r="6622" spans="16:17" x14ac:dyDescent="0.3">
      <c r="P6622" s="99"/>
      <c r="Q6622" s="99"/>
    </row>
    <row r="6623" spans="16:17" x14ac:dyDescent="0.3">
      <c r="P6623" s="99"/>
      <c r="Q6623" s="99"/>
    </row>
    <row r="6624" spans="16:17" x14ac:dyDescent="0.3">
      <c r="P6624" s="99"/>
      <c r="Q6624" s="99"/>
    </row>
    <row r="6625" spans="16:17" x14ac:dyDescent="0.3">
      <c r="P6625" s="99"/>
      <c r="Q6625" s="99"/>
    </row>
    <row r="6626" spans="16:17" x14ac:dyDescent="0.3">
      <c r="P6626" s="99"/>
      <c r="Q6626" s="99"/>
    </row>
    <row r="6627" spans="16:17" x14ac:dyDescent="0.3">
      <c r="P6627" s="99"/>
      <c r="Q6627" s="99"/>
    </row>
    <row r="6628" spans="16:17" x14ac:dyDescent="0.3">
      <c r="P6628" s="99"/>
      <c r="Q6628" s="99"/>
    </row>
    <row r="6629" spans="16:17" x14ac:dyDescent="0.3">
      <c r="P6629" s="99"/>
      <c r="Q6629" s="99"/>
    </row>
    <row r="6630" spans="16:17" x14ac:dyDescent="0.3">
      <c r="P6630" s="99"/>
      <c r="Q6630" s="99"/>
    </row>
    <row r="6631" spans="16:17" x14ac:dyDescent="0.3">
      <c r="P6631" s="99"/>
      <c r="Q6631" s="99"/>
    </row>
    <row r="6632" spans="16:17" x14ac:dyDescent="0.3">
      <c r="P6632" s="99"/>
      <c r="Q6632" s="99"/>
    </row>
    <row r="6633" spans="16:17" x14ac:dyDescent="0.3">
      <c r="P6633" s="99"/>
      <c r="Q6633" s="99"/>
    </row>
    <row r="6634" spans="16:17" x14ac:dyDescent="0.3">
      <c r="P6634" s="99"/>
      <c r="Q6634" s="99"/>
    </row>
    <row r="6635" spans="16:17" x14ac:dyDescent="0.3">
      <c r="P6635" s="99"/>
      <c r="Q6635" s="99"/>
    </row>
    <row r="6636" spans="16:17" x14ac:dyDescent="0.3">
      <c r="P6636" s="99"/>
      <c r="Q6636" s="99"/>
    </row>
    <row r="6637" spans="16:17" x14ac:dyDescent="0.3">
      <c r="P6637" s="99"/>
      <c r="Q6637" s="99"/>
    </row>
    <row r="6638" spans="16:17" x14ac:dyDescent="0.3">
      <c r="P6638" s="99"/>
      <c r="Q6638" s="99"/>
    </row>
    <row r="6639" spans="16:17" x14ac:dyDescent="0.3">
      <c r="P6639" s="99"/>
      <c r="Q6639" s="99"/>
    </row>
    <row r="6640" spans="16:17" x14ac:dyDescent="0.3">
      <c r="P6640" s="99"/>
      <c r="Q6640" s="99"/>
    </row>
    <row r="6641" spans="16:17" x14ac:dyDescent="0.3">
      <c r="P6641" s="99"/>
      <c r="Q6641" s="99"/>
    </row>
    <row r="6642" spans="16:17" x14ac:dyDescent="0.3">
      <c r="P6642" s="99"/>
      <c r="Q6642" s="99"/>
    </row>
    <row r="6643" spans="16:17" x14ac:dyDescent="0.3">
      <c r="P6643" s="99"/>
      <c r="Q6643" s="99"/>
    </row>
    <row r="6644" spans="16:17" x14ac:dyDescent="0.3">
      <c r="P6644" s="99"/>
      <c r="Q6644" s="99"/>
    </row>
    <row r="6645" spans="16:17" x14ac:dyDescent="0.3">
      <c r="P6645" s="99"/>
      <c r="Q6645" s="99"/>
    </row>
    <row r="6646" spans="16:17" x14ac:dyDescent="0.3">
      <c r="P6646" s="99"/>
      <c r="Q6646" s="99"/>
    </row>
    <row r="6647" spans="16:17" x14ac:dyDescent="0.3">
      <c r="P6647" s="99"/>
      <c r="Q6647" s="99"/>
    </row>
    <row r="6648" spans="16:17" x14ac:dyDescent="0.3">
      <c r="P6648" s="99"/>
      <c r="Q6648" s="99"/>
    </row>
    <row r="6649" spans="16:17" x14ac:dyDescent="0.3">
      <c r="P6649" s="99"/>
      <c r="Q6649" s="99"/>
    </row>
    <row r="6650" spans="16:17" x14ac:dyDescent="0.3">
      <c r="P6650" s="99"/>
      <c r="Q6650" s="99"/>
    </row>
    <row r="6651" spans="16:17" x14ac:dyDescent="0.3">
      <c r="P6651" s="99"/>
      <c r="Q6651" s="99"/>
    </row>
    <row r="6652" spans="16:17" x14ac:dyDescent="0.3">
      <c r="P6652" s="99"/>
      <c r="Q6652" s="99"/>
    </row>
    <row r="6653" spans="16:17" x14ac:dyDescent="0.3">
      <c r="P6653" s="99"/>
      <c r="Q6653" s="99"/>
    </row>
    <row r="6654" spans="16:17" x14ac:dyDescent="0.3">
      <c r="P6654" s="99"/>
      <c r="Q6654" s="99"/>
    </row>
    <row r="6655" spans="16:17" x14ac:dyDescent="0.3">
      <c r="P6655" s="99"/>
      <c r="Q6655" s="99"/>
    </row>
    <row r="6656" spans="16:17" x14ac:dyDescent="0.3">
      <c r="P6656" s="99"/>
      <c r="Q6656" s="99"/>
    </row>
    <row r="6657" spans="16:17" x14ac:dyDescent="0.3">
      <c r="P6657" s="99"/>
      <c r="Q6657" s="99"/>
    </row>
    <row r="6658" spans="16:17" x14ac:dyDescent="0.3">
      <c r="P6658" s="99"/>
      <c r="Q6658" s="99"/>
    </row>
    <row r="6659" spans="16:17" x14ac:dyDescent="0.3">
      <c r="P6659" s="99"/>
      <c r="Q6659" s="99"/>
    </row>
    <row r="6660" spans="16:17" x14ac:dyDescent="0.3">
      <c r="P6660" s="99"/>
      <c r="Q6660" s="99"/>
    </row>
    <row r="6661" spans="16:17" x14ac:dyDescent="0.3">
      <c r="P6661" s="99"/>
      <c r="Q6661" s="99"/>
    </row>
    <row r="6662" spans="16:17" x14ac:dyDescent="0.3">
      <c r="P6662" s="99"/>
      <c r="Q6662" s="99"/>
    </row>
    <row r="6663" spans="16:17" x14ac:dyDescent="0.3">
      <c r="P6663" s="99"/>
      <c r="Q6663" s="99"/>
    </row>
    <row r="6664" spans="16:17" x14ac:dyDescent="0.3">
      <c r="P6664" s="99"/>
      <c r="Q6664" s="99"/>
    </row>
    <row r="6665" spans="16:17" x14ac:dyDescent="0.3">
      <c r="P6665" s="99"/>
      <c r="Q6665" s="99"/>
    </row>
    <row r="6666" spans="16:17" x14ac:dyDescent="0.3">
      <c r="P6666" s="99"/>
      <c r="Q6666" s="99"/>
    </row>
    <row r="6667" spans="16:17" x14ac:dyDescent="0.3">
      <c r="P6667" s="99"/>
      <c r="Q6667" s="99"/>
    </row>
    <row r="6668" spans="16:17" x14ac:dyDescent="0.3">
      <c r="P6668" s="99"/>
      <c r="Q6668" s="99"/>
    </row>
    <row r="6669" spans="16:17" x14ac:dyDescent="0.3">
      <c r="P6669" s="99"/>
      <c r="Q6669" s="99"/>
    </row>
    <row r="6670" spans="16:17" x14ac:dyDescent="0.3">
      <c r="P6670" s="99"/>
      <c r="Q6670" s="99"/>
    </row>
    <row r="6671" spans="16:17" x14ac:dyDescent="0.3">
      <c r="P6671" s="99"/>
      <c r="Q6671" s="99"/>
    </row>
    <row r="6672" spans="16:17" x14ac:dyDescent="0.3">
      <c r="P6672" s="99"/>
      <c r="Q6672" s="99"/>
    </row>
    <row r="6673" spans="16:17" x14ac:dyDescent="0.3">
      <c r="P6673" s="99"/>
      <c r="Q6673" s="99"/>
    </row>
    <row r="6674" spans="16:17" x14ac:dyDescent="0.3">
      <c r="P6674" s="99"/>
      <c r="Q6674" s="99"/>
    </row>
    <row r="6675" spans="16:17" x14ac:dyDescent="0.3">
      <c r="P6675" s="99"/>
      <c r="Q6675" s="99"/>
    </row>
    <row r="6676" spans="16:17" x14ac:dyDescent="0.3">
      <c r="P6676" s="99"/>
      <c r="Q6676" s="99"/>
    </row>
    <row r="6677" spans="16:17" x14ac:dyDescent="0.3">
      <c r="P6677" s="99"/>
      <c r="Q6677" s="99"/>
    </row>
    <row r="6678" spans="16:17" x14ac:dyDescent="0.3">
      <c r="P6678" s="99"/>
      <c r="Q6678" s="99"/>
    </row>
    <row r="6679" spans="16:17" x14ac:dyDescent="0.3">
      <c r="P6679" s="99"/>
      <c r="Q6679" s="99"/>
    </row>
    <row r="6680" spans="16:17" x14ac:dyDescent="0.3">
      <c r="P6680" s="99"/>
      <c r="Q6680" s="99"/>
    </row>
    <row r="6681" spans="16:17" x14ac:dyDescent="0.3">
      <c r="P6681" s="99"/>
      <c r="Q6681" s="99"/>
    </row>
    <row r="6682" spans="16:17" x14ac:dyDescent="0.3">
      <c r="P6682" s="99"/>
      <c r="Q6682" s="99"/>
    </row>
    <row r="6683" spans="16:17" x14ac:dyDescent="0.3">
      <c r="P6683" s="99"/>
      <c r="Q6683" s="99"/>
    </row>
    <row r="6684" spans="16:17" x14ac:dyDescent="0.3">
      <c r="P6684" s="99"/>
      <c r="Q6684" s="99"/>
    </row>
    <row r="6685" spans="16:17" x14ac:dyDescent="0.3">
      <c r="P6685" s="99"/>
      <c r="Q6685" s="99"/>
    </row>
    <row r="6686" spans="16:17" x14ac:dyDescent="0.3">
      <c r="P6686" s="99"/>
      <c r="Q6686" s="99"/>
    </row>
    <row r="6687" spans="16:17" x14ac:dyDescent="0.3">
      <c r="P6687" s="99"/>
      <c r="Q6687" s="99"/>
    </row>
    <row r="6688" spans="16:17" x14ac:dyDescent="0.3">
      <c r="P6688" s="99"/>
      <c r="Q6688" s="99"/>
    </row>
    <row r="6689" spans="16:17" x14ac:dyDescent="0.3">
      <c r="P6689" s="99"/>
      <c r="Q6689" s="99"/>
    </row>
    <row r="6690" spans="16:17" x14ac:dyDescent="0.3">
      <c r="P6690" s="99"/>
      <c r="Q6690" s="99"/>
    </row>
    <row r="6691" spans="16:17" x14ac:dyDescent="0.3">
      <c r="P6691" s="99"/>
      <c r="Q6691" s="99"/>
    </row>
    <row r="6692" spans="16:17" x14ac:dyDescent="0.3">
      <c r="P6692" s="99"/>
      <c r="Q6692" s="99"/>
    </row>
    <row r="6693" spans="16:17" x14ac:dyDescent="0.3">
      <c r="P6693" s="99"/>
      <c r="Q6693" s="99"/>
    </row>
    <row r="6694" spans="16:17" x14ac:dyDescent="0.3">
      <c r="P6694" s="99"/>
      <c r="Q6694" s="99"/>
    </row>
    <row r="6695" spans="16:17" x14ac:dyDescent="0.3">
      <c r="P6695" s="99"/>
      <c r="Q6695" s="99"/>
    </row>
    <row r="6696" spans="16:17" x14ac:dyDescent="0.3">
      <c r="P6696" s="99"/>
      <c r="Q6696" s="99"/>
    </row>
    <row r="6697" spans="16:17" x14ac:dyDescent="0.3">
      <c r="P6697" s="99"/>
      <c r="Q6697" s="99"/>
    </row>
    <row r="6698" spans="16:17" x14ac:dyDescent="0.3">
      <c r="P6698" s="99"/>
      <c r="Q6698" s="99"/>
    </row>
    <row r="6699" spans="16:17" x14ac:dyDescent="0.3">
      <c r="P6699" s="99"/>
      <c r="Q6699" s="99"/>
    </row>
    <row r="6700" spans="16:17" x14ac:dyDescent="0.3">
      <c r="P6700" s="99"/>
      <c r="Q6700" s="99"/>
    </row>
    <row r="6701" spans="16:17" x14ac:dyDescent="0.3">
      <c r="P6701" s="99"/>
      <c r="Q6701" s="99"/>
    </row>
    <row r="6702" spans="16:17" x14ac:dyDescent="0.3">
      <c r="P6702" s="99"/>
      <c r="Q6702" s="99"/>
    </row>
    <row r="6703" spans="16:17" x14ac:dyDescent="0.3">
      <c r="P6703" s="99"/>
      <c r="Q6703" s="99"/>
    </row>
    <row r="6704" spans="16:17" x14ac:dyDescent="0.3">
      <c r="P6704" s="99"/>
      <c r="Q6704" s="99"/>
    </row>
    <row r="6705" spans="16:17" x14ac:dyDescent="0.3">
      <c r="P6705" s="99"/>
      <c r="Q6705" s="99"/>
    </row>
    <row r="6706" spans="16:17" x14ac:dyDescent="0.3">
      <c r="P6706" s="99"/>
      <c r="Q6706" s="99"/>
    </row>
    <row r="6707" spans="16:17" x14ac:dyDescent="0.3">
      <c r="P6707" s="99"/>
      <c r="Q6707" s="99"/>
    </row>
    <row r="6708" spans="16:17" x14ac:dyDescent="0.3">
      <c r="P6708" s="99"/>
      <c r="Q6708" s="99"/>
    </row>
    <row r="6709" spans="16:17" x14ac:dyDescent="0.3">
      <c r="P6709" s="99"/>
      <c r="Q6709" s="99"/>
    </row>
    <row r="6710" spans="16:17" x14ac:dyDescent="0.3">
      <c r="P6710" s="99"/>
      <c r="Q6710" s="99"/>
    </row>
    <row r="6711" spans="16:17" x14ac:dyDescent="0.3">
      <c r="P6711" s="99"/>
      <c r="Q6711" s="99"/>
    </row>
    <row r="6712" spans="16:17" x14ac:dyDescent="0.3">
      <c r="P6712" s="99"/>
      <c r="Q6712" s="99"/>
    </row>
    <row r="6713" spans="16:17" x14ac:dyDescent="0.3">
      <c r="P6713" s="99"/>
      <c r="Q6713" s="99"/>
    </row>
    <row r="6714" spans="16:17" x14ac:dyDescent="0.3">
      <c r="P6714" s="99"/>
      <c r="Q6714" s="99"/>
    </row>
    <row r="6715" spans="16:17" x14ac:dyDescent="0.3">
      <c r="P6715" s="99"/>
      <c r="Q6715" s="99"/>
    </row>
    <row r="6716" spans="16:17" x14ac:dyDescent="0.3">
      <c r="P6716" s="99"/>
      <c r="Q6716" s="99"/>
    </row>
    <row r="6717" spans="16:17" x14ac:dyDescent="0.3">
      <c r="P6717" s="99"/>
      <c r="Q6717" s="99"/>
    </row>
    <row r="6718" spans="16:17" x14ac:dyDescent="0.3">
      <c r="P6718" s="99"/>
      <c r="Q6718" s="99"/>
    </row>
    <row r="6719" spans="16:17" x14ac:dyDescent="0.3">
      <c r="P6719" s="99"/>
      <c r="Q6719" s="99"/>
    </row>
    <row r="6720" spans="16:17" x14ac:dyDescent="0.3">
      <c r="P6720" s="99"/>
      <c r="Q6720" s="99"/>
    </row>
    <row r="6721" spans="16:17" x14ac:dyDescent="0.3">
      <c r="P6721" s="99"/>
      <c r="Q6721" s="99"/>
    </row>
    <row r="6722" spans="16:17" x14ac:dyDescent="0.3">
      <c r="P6722" s="99"/>
      <c r="Q6722" s="99"/>
    </row>
    <row r="6723" spans="16:17" x14ac:dyDescent="0.3">
      <c r="P6723" s="99"/>
      <c r="Q6723" s="99"/>
    </row>
    <row r="6724" spans="16:17" x14ac:dyDescent="0.3">
      <c r="P6724" s="99"/>
      <c r="Q6724" s="99"/>
    </row>
    <row r="6725" spans="16:17" x14ac:dyDescent="0.3">
      <c r="P6725" s="99"/>
      <c r="Q6725" s="99"/>
    </row>
    <row r="6726" spans="16:17" x14ac:dyDescent="0.3">
      <c r="P6726" s="99"/>
      <c r="Q6726" s="99"/>
    </row>
    <row r="6727" spans="16:17" x14ac:dyDescent="0.3">
      <c r="P6727" s="99"/>
      <c r="Q6727" s="99"/>
    </row>
    <row r="6728" spans="16:17" x14ac:dyDescent="0.3">
      <c r="P6728" s="99"/>
      <c r="Q6728" s="99"/>
    </row>
    <row r="6729" spans="16:17" x14ac:dyDescent="0.3">
      <c r="P6729" s="99"/>
      <c r="Q6729" s="99"/>
    </row>
    <row r="6730" spans="16:17" x14ac:dyDescent="0.3">
      <c r="P6730" s="99"/>
      <c r="Q6730" s="99"/>
    </row>
    <row r="6731" spans="16:17" x14ac:dyDescent="0.3">
      <c r="P6731" s="99"/>
      <c r="Q6731" s="99"/>
    </row>
    <row r="6732" spans="16:17" x14ac:dyDescent="0.3">
      <c r="P6732" s="99"/>
      <c r="Q6732" s="99"/>
    </row>
    <row r="6733" spans="16:17" x14ac:dyDescent="0.3">
      <c r="P6733" s="99"/>
      <c r="Q6733" s="99"/>
    </row>
    <row r="6734" spans="16:17" x14ac:dyDescent="0.3">
      <c r="P6734" s="99"/>
      <c r="Q6734" s="99"/>
    </row>
    <row r="6735" spans="16:17" x14ac:dyDescent="0.3">
      <c r="P6735" s="99"/>
      <c r="Q6735" s="99"/>
    </row>
    <row r="6736" spans="16:17" x14ac:dyDescent="0.3">
      <c r="P6736" s="99"/>
      <c r="Q6736" s="99"/>
    </row>
    <row r="6737" spans="16:17" x14ac:dyDescent="0.3">
      <c r="P6737" s="99"/>
      <c r="Q6737" s="99"/>
    </row>
    <row r="6738" spans="16:17" x14ac:dyDescent="0.3">
      <c r="P6738" s="99"/>
      <c r="Q6738" s="99"/>
    </row>
    <row r="6739" spans="16:17" x14ac:dyDescent="0.3">
      <c r="P6739" s="99"/>
      <c r="Q6739" s="99"/>
    </row>
    <row r="6740" spans="16:17" x14ac:dyDescent="0.3">
      <c r="P6740" s="99"/>
      <c r="Q6740" s="99"/>
    </row>
    <row r="6741" spans="16:17" x14ac:dyDescent="0.3">
      <c r="P6741" s="99"/>
      <c r="Q6741" s="99"/>
    </row>
    <row r="6742" spans="16:17" x14ac:dyDescent="0.3">
      <c r="P6742" s="99"/>
      <c r="Q6742" s="99"/>
    </row>
    <row r="6743" spans="16:17" x14ac:dyDescent="0.3">
      <c r="P6743" s="99"/>
      <c r="Q6743" s="99"/>
    </row>
    <row r="6744" spans="16:17" x14ac:dyDescent="0.3">
      <c r="P6744" s="99"/>
      <c r="Q6744" s="99"/>
    </row>
    <row r="6745" spans="16:17" x14ac:dyDescent="0.3">
      <c r="P6745" s="99"/>
      <c r="Q6745" s="99"/>
    </row>
    <row r="6746" spans="16:17" x14ac:dyDescent="0.3">
      <c r="P6746" s="99"/>
      <c r="Q6746" s="99"/>
    </row>
    <row r="6747" spans="16:17" x14ac:dyDescent="0.3">
      <c r="P6747" s="99"/>
      <c r="Q6747" s="99"/>
    </row>
    <row r="6748" spans="16:17" x14ac:dyDescent="0.3">
      <c r="P6748" s="99"/>
      <c r="Q6748" s="99"/>
    </row>
    <row r="6749" spans="16:17" x14ac:dyDescent="0.3">
      <c r="P6749" s="99"/>
      <c r="Q6749" s="99"/>
    </row>
    <row r="6750" spans="16:17" x14ac:dyDescent="0.3">
      <c r="P6750" s="99"/>
      <c r="Q6750" s="99"/>
    </row>
    <row r="6751" spans="16:17" x14ac:dyDescent="0.3">
      <c r="P6751" s="99"/>
      <c r="Q6751" s="99"/>
    </row>
    <row r="6752" spans="16:17" x14ac:dyDescent="0.3">
      <c r="P6752" s="99"/>
      <c r="Q6752" s="99"/>
    </row>
    <row r="6753" spans="16:17" x14ac:dyDescent="0.3">
      <c r="P6753" s="99"/>
      <c r="Q6753" s="99"/>
    </row>
    <row r="6754" spans="16:17" x14ac:dyDescent="0.3">
      <c r="P6754" s="99"/>
      <c r="Q6754" s="99"/>
    </row>
    <row r="6755" spans="16:17" x14ac:dyDescent="0.3">
      <c r="P6755" s="99"/>
      <c r="Q6755" s="99"/>
    </row>
    <row r="6756" spans="16:17" x14ac:dyDescent="0.3">
      <c r="P6756" s="99"/>
      <c r="Q6756" s="99"/>
    </row>
    <row r="6757" spans="16:17" x14ac:dyDescent="0.3">
      <c r="P6757" s="99"/>
      <c r="Q6757" s="99"/>
    </row>
    <row r="6758" spans="16:17" x14ac:dyDescent="0.3">
      <c r="P6758" s="99"/>
      <c r="Q6758" s="99"/>
    </row>
    <row r="6759" spans="16:17" x14ac:dyDescent="0.3">
      <c r="P6759" s="99"/>
      <c r="Q6759" s="99"/>
    </row>
    <row r="6760" spans="16:17" x14ac:dyDescent="0.3">
      <c r="P6760" s="99"/>
      <c r="Q6760" s="99"/>
    </row>
    <row r="6761" spans="16:17" x14ac:dyDescent="0.3">
      <c r="P6761" s="99"/>
      <c r="Q6761" s="99"/>
    </row>
    <row r="6762" spans="16:17" x14ac:dyDescent="0.3">
      <c r="P6762" s="99"/>
      <c r="Q6762" s="99"/>
    </row>
    <row r="6763" spans="16:17" x14ac:dyDescent="0.3">
      <c r="P6763" s="99"/>
      <c r="Q6763" s="99"/>
    </row>
    <row r="6764" spans="16:17" x14ac:dyDescent="0.3">
      <c r="P6764" s="99"/>
      <c r="Q6764" s="99"/>
    </row>
    <row r="6765" spans="16:17" x14ac:dyDescent="0.3">
      <c r="P6765" s="99"/>
      <c r="Q6765" s="99"/>
    </row>
    <row r="6766" spans="16:17" x14ac:dyDescent="0.3">
      <c r="P6766" s="99"/>
      <c r="Q6766" s="99"/>
    </row>
    <row r="6767" spans="16:17" x14ac:dyDescent="0.3">
      <c r="P6767" s="99"/>
      <c r="Q6767" s="99"/>
    </row>
    <row r="6768" spans="16:17" x14ac:dyDescent="0.3">
      <c r="P6768" s="99"/>
      <c r="Q6768" s="99"/>
    </row>
    <row r="6769" spans="16:17" x14ac:dyDescent="0.3">
      <c r="P6769" s="99"/>
      <c r="Q6769" s="99"/>
    </row>
    <row r="6770" spans="16:17" x14ac:dyDescent="0.3">
      <c r="P6770" s="99"/>
      <c r="Q6770" s="99"/>
    </row>
    <row r="6771" spans="16:17" x14ac:dyDescent="0.3">
      <c r="P6771" s="99"/>
      <c r="Q6771" s="99"/>
    </row>
    <row r="6772" spans="16:17" x14ac:dyDescent="0.3">
      <c r="P6772" s="99"/>
      <c r="Q6772" s="99"/>
    </row>
    <row r="6773" spans="16:17" x14ac:dyDescent="0.3">
      <c r="P6773" s="99"/>
      <c r="Q6773" s="99"/>
    </row>
    <row r="6774" spans="16:17" x14ac:dyDescent="0.3">
      <c r="P6774" s="99"/>
      <c r="Q6774" s="99"/>
    </row>
    <row r="6775" spans="16:17" x14ac:dyDescent="0.3">
      <c r="P6775" s="99"/>
      <c r="Q6775" s="99"/>
    </row>
    <row r="6776" spans="16:17" x14ac:dyDescent="0.3">
      <c r="P6776" s="99"/>
      <c r="Q6776" s="99"/>
    </row>
    <row r="6777" spans="16:17" x14ac:dyDescent="0.3">
      <c r="P6777" s="99"/>
      <c r="Q6777" s="99"/>
    </row>
    <row r="6778" spans="16:17" x14ac:dyDescent="0.3">
      <c r="P6778" s="99"/>
      <c r="Q6778" s="99"/>
    </row>
    <row r="6779" spans="16:17" x14ac:dyDescent="0.3">
      <c r="P6779" s="99"/>
      <c r="Q6779" s="99"/>
    </row>
    <row r="6780" spans="16:17" x14ac:dyDescent="0.3">
      <c r="P6780" s="99"/>
      <c r="Q6780" s="99"/>
    </row>
    <row r="6781" spans="16:17" x14ac:dyDescent="0.3">
      <c r="P6781" s="99"/>
      <c r="Q6781" s="99"/>
    </row>
    <row r="6782" spans="16:17" x14ac:dyDescent="0.3">
      <c r="P6782" s="99"/>
      <c r="Q6782" s="99"/>
    </row>
    <row r="6783" spans="16:17" x14ac:dyDescent="0.3">
      <c r="P6783" s="99"/>
      <c r="Q6783" s="99"/>
    </row>
    <row r="6784" spans="16:17" x14ac:dyDescent="0.3">
      <c r="P6784" s="99"/>
      <c r="Q6784" s="99"/>
    </row>
    <row r="6785" spans="16:17" x14ac:dyDescent="0.3">
      <c r="P6785" s="99"/>
      <c r="Q6785" s="99"/>
    </row>
    <row r="6786" spans="16:17" x14ac:dyDescent="0.3">
      <c r="P6786" s="99"/>
      <c r="Q6786" s="99"/>
    </row>
    <row r="6787" spans="16:17" x14ac:dyDescent="0.3">
      <c r="P6787" s="99"/>
      <c r="Q6787" s="99"/>
    </row>
    <row r="6788" spans="16:17" x14ac:dyDescent="0.3">
      <c r="P6788" s="99"/>
      <c r="Q6788" s="99"/>
    </row>
    <row r="6789" spans="16:17" x14ac:dyDescent="0.3">
      <c r="P6789" s="99"/>
      <c r="Q6789" s="99"/>
    </row>
    <row r="6790" spans="16:17" x14ac:dyDescent="0.3">
      <c r="P6790" s="99"/>
      <c r="Q6790" s="99"/>
    </row>
    <row r="6791" spans="16:17" x14ac:dyDescent="0.3">
      <c r="P6791" s="99"/>
      <c r="Q6791" s="99"/>
    </row>
    <row r="6792" spans="16:17" x14ac:dyDescent="0.3">
      <c r="P6792" s="99"/>
      <c r="Q6792" s="99"/>
    </row>
    <row r="6793" spans="16:17" x14ac:dyDescent="0.3">
      <c r="P6793" s="99"/>
      <c r="Q6793" s="99"/>
    </row>
    <row r="6794" spans="16:17" x14ac:dyDescent="0.3">
      <c r="P6794" s="99"/>
      <c r="Q6794" s="99"/>
    </row>
    <row r="6795" spans="16:17" x14ac:dyDescent="0.3">
      <c r="P6795" s="99"/>
      <c r="Q6795" s="99"/>
    </row>
    <row r="6796" spans="16:17" x14ac:dyDescent="0.3">
      <c r="P6796" s="99"/>
      <c r="Q6796" s="99"/>
    </row>
    <row r="6797" spans="16:17" x14ac:dyDescent="0.3">
      <c r="P6797" s="99"/>
      <c r="Q6797" s="99"/>
    </row>
    <row r="6798" spans="16:17" x14ac:dyDescent="0.3">
      <c r="P6798" s="99"/>
      <c r="Q6798" s="99"/>
    </row>
    <row r="6799" spans="16:17" x14ac:dyDescent="0.3">
      <c r="P6799" s="99"/>
      <c r="Q6799" s="99"/>
    </row>
    <row r="6800" spans="16:17" x14ac:dyDescent="0.3">
      <c r="P6800" s="99"/>
      <c r="Q6800" s="99"/>
    </row>
    <row r="6801" spans="16:17" x14ac:dyDescent="0.3">
      <c r="P6801" s="99"/>
      <c r="Q6801" s="99"/>
    </row>
    <row r="6802" spans="16:17" x14ac:dyDescent="0.3">
      <c r="P6802" s="99"/>
      <c r="Q6802" s="99"/>
    </row>
    <row r="6803" spans="16:17" x14ac:dyDescent="0.3">
      <c r="P6803" s="99"/>
      <c r="Q6803" s="99"/>
    </row>
    <row r="6804" spans="16:17" x14ac:dyDescent="0.3">
      <c r="P6804" s="99"/>
      <c r="Q6804" s="99"/>
    </row>
    <row r="6805" spans="16:17" x14ac:dyDescent="0.3">
      <c r="P6805" s="99"/>
      <c r="Q6805" s="99"/>
    </row>
    <row r="6806" spans="16:17" x14ac:dyDescent="0.3">
      <c r="P6806" s="99"/>
      <c r="Q6806" s="99"/>
    </row>
    <row r="6807" spans="16:17" x14ac:dyDescent="0.3">
      <c r="P6807" s="99"/>
      <c r="Q6807" s="99"/>
    </row>
    <row r="6808" spans="16:17" x14ac:dyDescent="0.3">
      <c r="P6808" s="99"/>
      <c r="Q6808" s="99"/>
    </row>
    <row r="6809" spans="16:17" x14ac:dyDescent="0.3">
      <c r="P6809" s="99"/>
      <c r="Q6809" s="99"/>
    </row>
    <row r="6810" spans="16:17" x14ac:dyDescent="0.3">
      <c r="P6810" s="99"/>
      <c r="Q6810" s="99"/>
    </row>
    <row r="6811" spans="16:17" x14ac:dyDescent="0.3">
      <c r="P6811" s="99"/>
      <c r="Q6811" s="99"/>
    </row>
    <row r="6812" spans="16:17" x14ac:dyDescent="0.3">
      <c r="P6812" s="99"/>
      <c r="Q6812" s="99"/>
    </row>
    <row r="6813" spans="16:17" x14ac:dyDescent="0.3">
      <c r="P6813" s="99"/>
      <c r="Q6813" s="99"/>
    </row>
    <row r="6814" spans="16:17" x14ac:dyDescent="0.3">
      <c r="P6814" s="99"/>
      <c r="Q6814" s="99"/>
    </row>
    <row r="6815" spans="16:17" x14ac:dyDescent="0.3">
      <c r="P6815" s="99"/>
      <c r="Q6815" s="99"/>
    </row>
    <row r="6816" spans="16:17" x14ac:dyDescent="0.3">
      <c r="P6816" s="99"/>
      <c r="Q6816" s="99"/>
    </row>
    <row r="6817" spans="16:17" x14ac:dyDescent="0.3">
      <c r="P6817" s="99"/>
      <c r="Q6817" s="99"/>
    </row>
    <row r="6818" spans="16:17" x14ac:dyDescent="0.3">
      <c r="P6818" s="99"/>
      <c r="Q6818" s="99"/>
    </row>
    <row r="6819" spans="16:17" x14ac:dyDescent="0.3">
      <c r="P6819" s="99"/>
      <c r="Q6819" s="99"/>
    </row>
    <row r="6820" spans="16:17" x14ac:dyDescent="0.3">
      <c r="P6820" s="99"/>
      <c r="Q6820" s="99"/>
    </row>
    <row r="6821" spans="16:17" x14ac:dyDescent="0.3">
      <c r="P6821" s="99"/>
      <c r="Q6821" s="99"/>
    </row>
    <row r="6822" spans="16:17" x14ac:dyDescent="0.3">
      <c r="P6822" s="99"/>
      <c r="Q6822" s="99"/>
    </row>
    <row r="6823" spans="16:17" x14ac:dyDescent="0.3">
      <c r="P6823" s="99"/>
      <c r="Q6823" s="99"/>
    </row>
    <row r="6824" spans="16:17" x14ac:dyDescent="0.3">
      <c r="P6824" s="99"/>
      <c r="Q6824" s="99"/>
    </row>
    <row r="6825" spans="16:17" x14ac:dyDescent="0.3">
      <c r="P6825" s="99"/>
      <c r="Q6825" s="99"/>
    </row>
    <row r="6826" spans="16:17" x14ac:dyDescent="0.3">
      <c r="P6826" s="99"/>
      <c r="Q6826" s="99"/>
    </row>
    <row r="6827" spans="16:17" x14ac:dyDescent="0.3">
      <c r="P6827" s="99"/>
      <c r="Q6827" s="99"/>
    </row>
    <row r="6828" spans="16:17" x14ac:dyDescent="0.3">
      <c r="P6828" s="99"/>
      <c r="Q6828" s="99"/>
    </row>
    <row r="6829" spans="16:17" x14ac:dyDescent="0.3">
      <c r="P6829" s="99"/>
      <c r="Q6829" s="99"/>
    </row>
    <row r="6830" spans="16:17" x14ac:dyDescent="0.3">
      <c r="P6830" s="99"/>
      <c r="Q6830" s="99"/>
    </row>
    <row r="6831" spans="16:17" x14ac:dyDescent="0.3">
      <c r="P6831" s="99"/>
      <c r="Q6831" s="99"/>
    </row>
    <row r="6832" spans="16:17" x14ac:dyDescent="0.3">
      <c r="P6832" s="99"/>
      <c r="Q6832" s="99"/>
    </row>
    <row r="6833" spans="16:17" x14ac:dyDescent="0.3">
      <c r="P6833" s="99"/>
      <c r="Q6833" s="99"/>
    </row>
    <row r="6834" spans="16:17" x14ac:dyDescent="0.3">
      <c r="P6834" s="99"/>
      <c r="Q6834" s="99"/>
    </row>
    <row r="6835" spans="16:17" x14ac:dyDescent="0.3">
      <c r="P6835" s="99"/>
      <c r="Q6835" s="99"/>
    </row>
    <row r="6836" spans="16:17" x14ac:dyDescent="0.3">
      <c r="P6836" s="99"/>
      <c r="Q6836" s="99"/>
    </row>
    <row r="6837" spans="16:17" x14ac:dyDescent="0.3">
      <c r="P6837" s="99"/>
      <c r="Q6837" s="99"/>
    </row>
    <row r="6838" spans="16:17" x14ac:dyDescent="0.3">
      <c r="P6838" s="99"/>
      <c r="Q6838" s="99"/>
    </row>
    <row r="6839" spans="16:17" x14ac:dyDescent="0.3">
      <c r="P6839" s="99"/>
      <c r="Q6839" s="99"/>
    </row>
    <row r="6840" spans="16:17" x14ac:dyDescent="0.3">
      <c r="P6840" s="99"/>
      <c r="Q6840" s="99"/>
    </row>
    <row r="6841" spans="16:17" x14ac:dyDescent="0.3">
      <c r="P6841" s="99"/>
      <c r="Q6841" s="99"/>
    </row>
    <row r="6842" spans="16:17" x14ac:dyDescent="0.3">
      <c r="P6842" s="99"/>
      <c r="Q6842" s="99"/>
    </row>
    <row r="6843" spans="16:17" x14ac:dyDescent="0.3">
      <c r="P6843" s="99"/>
      <c r="Q6843" s="99"/>
    </row>
    <row r="6844" spans="16:17" x14ac:dyDescent="0.3">
      <c r="P6844" s="99"/>
      <c r="Q6844" s="99"/>
    </row>
    <row r="6845" spans="16:17" x14ac:dyDescent="0.3">
      <c r="P6845" s="99"/>
      <c r="Q6845" s="99"/>
    </row>
    <row r="6846" spans="16:17" x14ac:dyDescent="0.3">
      <c r="P6846" s="99"/>
      <c r="Q6846" s="99"/>
    </row>
    <row r="6847" spans="16:17" x14ac:dyDescent="0.3">
      <c r="P6847" s="99"/>
      <c r="Q6847" s="99"/>
    </row>
    <row r="6848" spans="16:17" x14ac:dyDescent="0.3">
      <c r="P6848" s="99"/>
      <c r="Q6848" s="99"/>
    </row>
    <row r="6849" spans="16:17" x14ac:dyDescent="0.3">
      <c r="P6849" s="99"/>
      <c r="Q6849" s="99"/>
    </row>
    <row r="6850" spans="16:17" x14ac:dyDescent="0.3">
      <c r="P6850" s="99"/>
      <c r="Q6850" s="99"/>
    </row>
    <row r="6851" spans="16:17" x14ac:dyDescent="0.3">
      <c r="P6851" s="99"/>
      <c r="Q6851" s="99"/>
    </row>
    <row r="6852" spans="16:17" x14ac:dyDescent="0.3">
      <c r="P6852" s="99"/>
      <c r="Q6852" s="99"/>
    </row>
    <row r="6853" spans="16:17" x14ac:dyDescent="0.3">
      <c r="P6853" s="99"/>
      <c r="Q6853" s="99"/>
    </row>
    <row r="6854" spans="16:17" x14ac:dyDescent="0.3">
      <c r="P6854" s="99"/>
      <c r="Q6854" s="99"/>
    </row>
    <row r="6855" spans="16:17" x14ac:dyDescent="0.3">
      <c r="P6855" s="99"/>
      <c r="Q6855" s="99"/>
    </row>
    <row r="6856" spans="16:17" x14ac:dyDescent="0.3">
      <c r="P6856" s="99"/>
      <c r="Q6856" s="99"/>
    </row>
    <row r="6857" spans="16:17" x14ac:dyDescent="0.3">
      <c r="P6857" s="99"/>
      <c r="Q6857" s="99"/>
    </row>
    <row r="6858" spans="16:17" x14ac:dyDescent="0.3">
      <c r="P6858" s="99"/>
      <c r="Q6858" s="99"/>
    </row>
    <row r="6859" spans="16:17" x14ac:dyDescent="0.3">
      <c r="P6859" s="99"/>
      <c r="Q6859" s="99"/>
    </row>
    <row r="6860" spans="16:17" x14ac:dyDescent="0.3">
      <c r="P6860" s="99"/>
      <c r="Q6860" s="99"/>
    </row>
    <row r="6861" spans="16:17" x14ac:dyDescent="0.3">
      <c r="P6861" s="99"/>
      <c r="Q6861" s="99"/>
    </row>
    <row r="6862" spans="16:17" x14ac:dyDescent="0.3">
      <c r="P6862" s="99"/>
      <c r="Q6862" s="99"/>
    </row>
    <row r="6863" spans="16:17" x14ac:dyDescent="0.3">
      <c r="P6863" s="99"/>
      <c r="Q6863" s="99"/>
    </row>
    <row r="6864" spans="16:17" x14ac:dyDescent="0.3">
      <c r="P6864" s="99"/>
      <c r="Q6864" s="99"/>
    </row>
    <row r="6865" spans="16:17" x14ac:dyDescent="0.3">
      <c r="P6865" s="99"/>
      <c r="Q6865" s="99"/>
    </row>
    <row r="6866" spans="16:17" x14ac:dyDescent="0.3">
      <c r="P6866" s="99"/>
      <c r="Q6866" s="99"/>
    </row>
    <row r="6867" spans="16:17" x14ac:dyDescent="0.3">
      <c r="P6867" s="99"/>
      <c r="Q6867" s="99"/>
    </row>
    <row r="6868" spans="16:17" x14ac:dyDescent="0.3">
      <c r="P6868" s="99"/>
      <c r="Q6868" s="99"/>
    </row>
    <row r="6869" spans="16:17" x14ac:dyDescent="0.3">
      <c r="P6869" s="99"/>
      <c r="Q6869" s="99"/>
    </row>
    <row r="6870" spans="16:17" x14ac:dyDescent="0.3">
      <c r="P6870" s="99"/>
      <c r="Q6870" s="99"/>
    </row>
    <row r="6871" spans="16:17" x14ac:dyDescent="0.3">
      <c r="P6871" s="99"/>
      <c r="Q6871" s="99"/>
    </row>
    <row r="6872" spans="16:17" x14ac:dyDescent="0.3">
      <c r="P6872" s="99"/>
      <c r="Q6872" s="99"/>
    </row>
    <row r="6873" spans="16:17" x14ac:dyDescent="0.3">
      <c r="P6873" s="99"/>
      <c r="Q6873" s="99"/>
    </row>
    <row r="6874" spans="16:17" x14ac:dyDescent="0.3">
      <c r="P6874" s="99"/>
      <c r="Q6874" s="99"/>
    </row>
    <row r="6875" spans="16:17" x14ac:dyDescent="0.3">
      <c r="P6875" s="99"/>
      <c r="Q6875" s="99"/>
    </row>
    <row r="6876" spans="16:17" x14ac:dyDescent="0.3">
      <c r="P6876" s="99"/>
      <c r="Q6876" s="99"/>
    </row>
    <row r="6877" spans="16:17" x14ac:dyDescent="0.3">
      <c r="P6877" s="99"/>
      <c r="Q6877" s="99"/>
    </row>
    <row r="6878" spans="16:17" x14ac:dyDescent="0.3">
      <c r="P6878" s="99"/>
      <c r="Q6878" s="99"/>
    </row>
    <row r="6879" spans="16:17" x14ac:dyDescent="0.3">
      <c r="P6879" s="99"/>
      <c r="Q6879" s="99"/>
    </row>
    <row r="6880" spans="16:17" x14ac:dyDescent="0.3">
      <c r="P6880" s="99"/>
      <c r="Q6880" s="99"/>
    </row>
    <row r="6881" spans="16:17" x14ac:dyDescent="0.3">
      <c r="P6881" s="99"/>
      <c r="Q6881" s="99"/>
    </row>
    <row r="6882" spans="16:17" x14ac:dyDescent="0.3">
      <c r="P6882" s="99"/>
      <c r="Q6882" s="99"/>
    </row>
    <row r="6883" spans="16:17" x14ac:dyDescent="0.3">
      <c r="P6883" s="99"/>
      <c r="Q6883" s="99"/>
    </row>
    <row r="6884" spans="16:17" x14ac:dyDescent="0.3">
      <c r="P6884" s="99"/>
      <c r="Q6884" s="99"/>
    </row>
    <row r="6885" spans="16:17" x14ac:dyDescent="0.3">
      <c r="P6885" s="99"/>
      <c r="Q6885" s="99"/>
    </row>
    <row r="6886" spans="16:17" x14ac:dyDescent="0.3">
      <c r="P6886" s="99"/>
      <c r="Q6886" s="99"/>
    </row>
    <row r="6887" spans="16:17" x14ac:dyDescent="0.3">
      <c r="P6887" s="99"/>
      <c r="Q6887" s="99"/>
    </row>
    <row r="6888" spans="16:17" x14ac:dyDescent="0.3">
      <c r="P6888" s="99"/>
      <c r="Q6888" s="99"/>
    </row>
    <row r="6889" spans="16:17" x14ac:dyDescent="0.3">
      <c r="P6889" s="99"/>
      <c r="Q6889" s="99"/>
    </row>
    <row r="6890" spans="16:17" x14ac:dyDescent="0.3">
      <c r="P6890" s="99"/>
      <c r="Q6890" s="99"/>
    </row>
    <row r="6891" spans="16:17" x14ac:dyDescent="0.3">
      <c r="P6891" s="99"/>
      <c r="Q6891" s="99"/>
    </row>
    <row r="6892" spans="16:17" x14ac:dyDescent="0.3">
      <c r="P6892" s="99"/>
      <c r="Q6892" s="99"/>
    </row>
    <row r="6893" spans="16:17" x14ac:dyDescent="0.3">
      <c r="P6893" s="99"/>
      <c r="Q6893" s="99"/>
    </row>
    <row r="6894" spans="16:17" x14ac:dyDescent="0.3">
      <c r="P6894" s="99"/>
      <c r="Q6894" s="99"/>
    </row>
    <row r="6895" spans="16:17" x14ac:dyDescent="0.3">
      <c r="P6895" s="99"/>
      <c r="Q6895" s="99"/>
    </row>
    <row r="6896" spans="16:17" x14ac:dyDescent="0.3">
      <c r="P6896" s="99"/>
      <c r="Q6896" s="99"/>
    </row>
    <row r="6897" spans="16:17" x14ac:dyDescent="0.3">
      <c r="P6897" s="99"/>
      <c r="Q6897" s="99"/>
    </row>
    <row r="6898" spans="16:17" x14ac:dyDescent="0.3">
      <c r="P6898" s="99"/>
      <c r="Q6898" s="99"/>
    </row>
    <row r="6899" spans="16:17" x14ac:dyDescent="0.3">
      <c r="P6899" s="99"/>
      <c r="Q6899" s="99"/>
    </row>
    <row r="6900" spans="16:17" x14ac:dyDescent="0.3">
      <c r="P6900" s="99"/>
      <c r="Q6900" s="99"/>
    </row>
    <row r="6901" spans="16:17" x14ac:dyDescent="0.3">
      <c r="P6901" s="99"/>
      <c r="Q6901" s="99"/>
    </row>
    <row r="6902" spans="16:17" x14ac:dyDescent="0.3">
      <c r="P6902" s="99"/>
      <c r="Q6902" s="99"/>
    </row>
    <row r="6903" spans="16:17" x14ac:dyDescent="0.3">
      <c r="P6903" s="99"/>
      <c r="Q6903" s="99"/>
    </row>
    <row r="6904" spans="16:17" x14ac:dyDescent="0.3">
      <c r="P6904" s="99"/>
      <c r="Q6904" s="99"/>
    </row>
    <row r="6905" spans="16:17" x14ac:dyDescent="0.3">
      <c r="P6905" s="99"/>
      <c r="Q6905" s="99"/>
    </row>
    <row r="6906" spans="16:17" x14ac:dyDescent="0.3">
      <c r="P6906" s="99"/>
      <c r="Q6906" s="99"/>
    </row>
    <row r="6907" spans="16:17" x14ac:dyDescent="0.3">
      <c r="P6907" s="99"/>
      <c r="Q6907" s="99"/>
    </row>
    <row r="6908" spans="16:17" x14ac:dyDescent="0.3">
      <c r="P6908" s="99"/>
      <c r="Q6908" s="99"/>
    </row>
    <row r="6909" spans="16:17" x14ac:dyDescent="0.3">
      <c r="P6909" s="99"/>
      <c r="Q6909" s="99"/>
    </row>
    <row r="6910" spans="16:17" x14ac:dyDescent="0.3">
      <c r="P6910" s="99"/>
      <c r="Q6910" s="99"/>
    </row>
    <row r="6911" spans="16:17" x14ac:dyDescent="0.3">
      <c r="P6911" s="99"/>
      <c r="Q6911" s="99"/>
    </row>
    <row r="6912" spans="16:17" x14ac:dyDescent="0.3">
      <c r="P6912" s="99"/>
      <c r="Q6912" s="99"/>
    </row>
    <row r="6913" spans="16:17" x14ac:dyDescent="0.3">
      <c r="P6913" s="99"/>
      <c r="Q6913" s="99"/>
    </row>
    <row r="6914" spans="16:17" x14ac:dyDescent="0.3">
      <c r="P6914" s="99"/>
      <c r="Q6914" s="99"/>
    </row>
    <row r="6915" spans="16:17" x14ac:dyDescent="0.3">
      <c r="P6915" s="99"/>
      <c r="Q6915" s="99"/>
    </row>
    <row r="6916" spans="16:17" x14ac:dyDescent="0.3">
      <c r="P6916" s="99"/>
      <c r="Q6916" s="99"/>
    </row>
    <row r="6917" spans="16:17" x14ac:dyDescent="0.3">
      <c r="P6917" s="99"/>
      <c r="Q6917" s="99"/>
    </row>
    <row r="6918" spans="16:17" x14ac:dyDescent="0.3">
      <c r="P6918" s="99"/>
      <c r="Q6918" s="99"/>
    </row>
    <row r="6919" spans="16:17" x14ac:dyDescent="0.3">
      <c r="P6919" s="99"/>
      <c r="Q6919" s="99"/>
    </row>
    <row r="6920" spans="16:17" x14ac:dyDescent="0.3">
      <c r="P6920" s="99"/>
      <c r="Q6920" s="99"/>
    </row>
    <row r="6921" spans="16:17" x14ac:dyDescent="0.3">
      <c r="P6921" s="99"/>
      <c r="Q6921" s="99"/>
    </row>
    <row r="6922" spans="16:17" x14ac:dyDescent="0.3">
      <c r="P6922" s="99"/>
      <c r="Q6922" s="99"/>
    </row>
    <row r="6923" spans="16:17" x14ac:dyDescent="0.3">
      <c r="P6923" s="99"/>
      <c r="Q6923" s="99"/>
    </row>
    <row r="6924" spans="16:17" x14ac:dyDescent="0.3">
      <c r="P6924" s="99"/>
      <c r="Q6924" s="99"/>
    </row>
    <row r="6925" spans="16:17" x14ac:dyDescent="0.3">
      <c r="P6925" s="99"/>
      <c r="Q6925" s="99"/>
    </row>
    <row r="6926" spans="16:17" x14ac:dyDescent="0.3">
      <c r="P6926" s="99"/>
      <c r="Q6926" s="99"/>
    </row>
    <row r="6927" spans="16:17" x14ac:dyDescent="0.3">
      <c r="P6927" s="99"/>
      <c r="Q6927" s="99"/>
    </row>
    <row r="6928" spans="16:17" x14ac:dyDescent="0.3">
      <c r="P6928" s="99"/>
      <c r="Q6928" s="99"/>
    </row>
    <row r="6929" spans="16:17" x14ac:dyDescent="0.3">
      <c r="P6929" s="99"/>
      <c r="Q6929" s="99"/>
    </row>
    <row r="6930" spans="16:17" x14ac:dyDescent="0.3">
      <c r="P6930" s="99"/>
      <c r="Q6930" s="99"/>
    </row>
    <row r="6931" spans="16:17" x14ac:dyDescent="0.3">
      <c r="P6931" s="99"/>
      <c r="Q6931" s="99"/>
    </row>
    <row r="6932" spans="16:17" x14ac:dyDescent="0.3">
      <c r="P6932" s="99"/>
      <c r="Q6932" s="99"/>
    </row>
    <row r="6933" spans="16:17" x14ac:dyDescent="0.3">
      <c r="P6933" s="99"/>
      <c r="Q6933" s="99"/>
    </row>
    <row r="6934" spans="16:17" x14ac:dyDescent="0.3">
      <c r="P6934" s="99"/>
      <c r="Q6934" s="99"/>
    </row>
    <row r="6935" spans="16:17" x14ac:dyDescent="0.3">
      <c r="P6935" s="99"/>
      <c r="Q6935" s="99"/>
    </row>
    <row r="6936" spans="16:17" x14ac:dyDescent="0.3">
      <c r="P6936" s="99"/>
      <c r="Q6936" s="99"/>
    </row>
    <row r="6937" spans="16:17" x14ac:dyDescent="0.3">
      <c r="P6937" s="99"/>
      <c r="Q6937" s="99"/>
    </row>
    <row r="6938" spans="16:17" x14ac:dyDescent="0.3">
      <c r="P6938" s="99"/>
      <c r="Q6938" s="99"/>
    </row>
    <row r="6939" spans="16:17" x14ac:dyDescent="0.3">
      <c r="P6939" s="99"/>
      <c r="Q6939" s="99"/>
    </row>
    <row r="6940" spans="16:17" x14ac:dyDescent="0.3">
      <c r="P6940" s="99"/>
      <c r="Q6940" s="99"/>
    </row>
    <row r="6941" spans="16:17" x14ac:dyDescent="0.3">
      <c r="P6941" s="99"/>
      <c r="Q6941" s="99"/>
    </row>
    <row r="6942" spans="16:17" x14ac:dyDescent="0.3">
      <c r="P6942" s="99"/>
      <c r="Q6942" s="99"/>
    </row>
    <row r="6943" spans="16:17" x14ac:dyDescent="0.3">
      <c r="P6943" s="99"/>
      <c r="Q6943" s="99"/>
    </row>
    <row r="6944" spans="16:17" x14ac:dyDescent="0.3">
      <c r="P6944" s="99"/>
      <c r="Q6944" s="99"/>
    </row>
    <row r="6945" spans="16:17" x14ac:dyDescent="0.3">
      <c r="P6945" s="99"/>
      <c r="Q6945" s="99"/>
    </row>
    <row r="6946" spans="16:17" x14ac:dyDescent="0.3">
      <c r="P6946" s="99"/>
      <c r="Q6946" s="99"/>
    </row>
    <row r="6947" spans="16:17" x14ac:dyDescent="0.3">
      <c r="P6947" s="99"/>
      <c r="Q6947" s="99"/>
    </row>
    <row r="6948" spans="16:17" x14ac:dyDescent="0.3">
      <c r="P6948" s="99"/>
      <c r="Q6948" s="99"/>
    </row>
    <row r="6949" spans="16:17" x14ac:dyDescent="0.3">
      <c r="P6949" s="99"/>
      <c r="Q6949" s="99"/>
    </row>
    <row r="6950" spans="16:17" x14ac:dyDescent="0.3">
      <c r="P6950" s="99"/>
      <c r="Q6950" s="99"/>
    </row>
    <row r="6951" spans="16:17" x14ac:dyDescent="0.3">
      <c r="P6951" s="99"/>
      <c r="Q6951" s="99"/>
    </row>
    <row r="6952" spans="16:17" x14ac:dyDescent="0.3">
      <c r="P6952" s="99"/>
      <c r="Q6952" s="99"/>
    </row>
    <row r="6953" spans="16:17" x14ac:dyDescent="0.3">
      <c r="P6953" s="99"/>
      <c r="Q6953" s="99"/>
    </row>
    <row r="6954" spans="16:17" x14ac:dyDescent="0.3">
      <c r="P6954" s="99"/>
      <c r="Q6954" s="99"/>
    </row>
    <row r="6955" spans="16:17" x14ac:dyDescent="0.3">
      <c r="P6955" s="99"/>
      <c r="Q6955" s="99"/>
    </row>
    <row r="6956" spans="16:17" x14ac:dyDescent="0.3">
      <c r="P6956" s="99"/>
      <c r="Q6956" s="99"/>
    </row>
    <row r="6957" spans="16:17" x14ac:dyDescent="0.3">
      <c r="P6957" s="99"/>
      <c r="Q6957" s="99"/>
    </row>
    <row r="6958" spans="16:17" x14ac:dyDescent="0.3">
      <c r="P6958" s="99"/>
      <c r="Q6958" s="99"/>
    </row>
    <row r="6959" spans="16:17" x14ac:dyDescent="0.3">
      <c r="P6959" s="99"/>
      <c r="Q6959" s="99"/>
    </row>
    <row r="6960" spans="16:17" x14ac:dyDescent="0.3">
      <c r="P6960" s="99"/>
      <c r="Q6960" s="99"/>
    </row>
    <row r="6961" spans="16:17" x14ac:dyDescent="0.3">
      <c r="P6961" s="99"/>
      <c r="Q6961" s="99"/>
    </row>
    <row r="6962" spans="16:17" x14ac:dyDescent="0.3">
      <c r="P6962" s="99"/>
      <c r="Q6962" s="99"/>
    </row>
    <row r="6963" spans="16:17" x14ac:dyDescent="0.3">
      <c r="P6963" s="99"/>
      <c r="Q6963" s="99"/>
    </row>
    <row r="6964" spans="16:17" x14ac:dyDescent="0.3">
      <c r="P6964" s="99"/>
      <c r="Q6964" s="99"/>
    </row>
    <row r="6965" spans="16:17" x14ac:dyDescent="0.3">
      <c r="P6965" s="99"/>
      <c r="Q6965" s="99"/>
    </row>
    <row r="6966" spans="16:17" x14ac:dyDescent="0.3">
      <c r="P6966" s="99"/>
      <c r="Q6966" s="99"/>
    </row>
    <row r="6967" spans="16:17" x14ac:dyDescent="0.3">
      <c r="P6967" s="99"/>
      <c r="Q6967" s="99"/>
    </row>
    <row r="6968" spans="16:17" x14ac:dyDescent="0.3">
      <c r="P6968" s="99"/>
      <c r="Q6968" s="99"/>
    </row>
    <row r="6969" spans="16:17" x14ac:dyDescent="0.3">
      <c r="P6969" s="99"/>
      <c r="Q6969" s="99"/>
    </row>
    <row r="6970" spans="16:17" x14ac:dyDescent="0.3">
      <c r="P6970" s="99"/>
      <c r="Q6970" s="99"/>
    </row>
    <row r="6971" spans="16:17" x14ac:dyDescent="0.3">
      <c r="P6971" s="99"/>
      <c r="Q6971" s="99"/>
    </row>
    <row r="6972" spans="16:17" x14ac:dyDescent="0.3">
      <c r="P6972" s="99"/>
      <c r="Q6972" s="99"/>
    </row>
    <row r="6973" spans="16:17" x14ac:dyDescent="0.3">
      <c r="P6973" s="99"/>
      <c r="Q6973" s="99"/>
    </row>
    <row r="6974" spans="16:17" x14ac:dyDescent="0.3">
      <c r="P6974" s="99"/>
      <c r="Q6974" s="99"/>
    </row>
    <row r="6975" spans="16:17" x14ac:dyDescent="0.3">
      <c r="P6975" s="99"/>
      <c r="Q6975" s="99"/>
    </row>
    <row r="6976" spans="16:17" x14ac:dyDescent="0.3">
      <c r="P6976" s="99"/>
      <c r="Q6976" s="99"/>
    </row>
    <row r="6977" spans="16:17" x14ac:dyDescent="0.3">
      <c r="P6977" s="99"/>
      <c r="Q6977" s="99"/>
    </row>
    <row r="6978" spans="16:17" x14ac:dyDescent="0.3">
      <c r="P6978" s="99"/>
      <c r="Q6978" s="99"/>
    </row>
    <row r="6979" spans="16:17" x14ac:dyDescent="0.3">
      <c r="P6979" s="99"/>
      <c r="Q6979" s="99"/>
    </row>
    <row r="6980" spans="16:17" x14ac:dyDescent="0.3">
      <c r="P6980" s="99"/>
      <c r="Q6980" s="99"/>
    </row>
    <row r="6981" spans="16:17" x14ac:dyDescent="0.3">
      <c r="P6981" s="99"/>
      <c r="Q6981" s="99"/>
    </row>
    <row r="6982" spans="16:17" x14ac:dyDescent="0.3">
      <c r="P6982" s="99"/>
      <c r="Q6982" s="99"/>
    </row>
    <row r="6983" spans="16:17" x14ac:dyDescent="0.3">
      <c r="P6983" s="99"/>
      <c r="Q6983" s="99"/>
    </row>
    <row r="6984" spans="16:17" x14ac:dyDescent="0.3">
      <c r="P6984" s="99"/>
      <c r="Q6984" s="99"/>
    </row>
    <row r="6985" spans="16:17" x14ac:dyDescent="0.3">
      <c r="P6985" s="99"/>
      <c r="Q6985" s="99"/>
    </row>
    <row r="6986" spans="16:17" x14ac:dyDescent="0.3">
      <c r="P6986" s="99"/>
      <c r="Q6986" s="99"/>
    </row>
    <row r="6987" spans="16:17" x14ac:dyDescent="0.3">
      <c r="P6987" s="99"/>
      <c r="Q6987" s="99"/>
    </row>
    <row r="6988" spans="16:17" x14ac:dyDescent="0.3">
      <c r="P6988" s="99"/>
      <c r="Q6988" s="99"/>
    </row>
    <row r="6989" spans="16:17" x14ac:dyDescent="0.3">
      <c r="P6989" s="99"/>
      <c r="Q6989" s="99"/>
    </row>
    <row r="6990" spans="16:17" x14ac:dyDescent="0.3">
      <c r="P6990" s="99"/>
      <c r="Q6990" s="99"/>
    </row>
    <row r="6991" spans="16:17" x14ac:dyDescent="0.3">
      <c r="P6991" s="99"/>
      <c r="Q6991" s="99"/>
    </row>
    <row r="6992" spans="16:17" x14ac:dyDescent="0.3">
      <c r="P6992" s="99"/>
      <c r="Q6992" s="99"/>
    </row>
    <row r="6993" spans="16:17" x14ac:dyDescent="0.3">
      <c r="P6993" s="99"/>
      <c r="Q6993" s="99"/>
    </row>
    <row r="6994" spans="16:17" x14ac:dyDescent="0.3">
      <c r="P6994" s="99"/>
      <c r="Q6994" s="99"/>
    </row>
    <row r="6995" spans="16:17" x14ac:dyDescent="0.3">
      <c r="P6995" s="99"/>
      <c r="Q6995" s="99"/>
    </row>
    <row r="6996" spans="16:17" x14ac:dyDescent="0.3">
      <c r="P6996" s="99"/>
      <c r="Q6996" s="99"/>
    </row>
    <row r="6997" spans="16:17" x14ac:dyDescent="0.3">
      <c r="P6997" s="99"/>
      <c r="Q6997" s="99"/>
    </row>
    <row r="6998" spans="16:17" x14ac:dyDescent="0.3">
      <c r="P6998" s="99"/>
      <c r="Q6998" s="99"/>
    </row>
    <row r="6999" spans="16:17" x14ac:dyDescent="0.3">
      <c r="P6999" s="99"/>
      <c r="Q6999" s="99"/>
    </row>
    <row r="7000" spans="16:17" x14ac:dyDescent="0.3">
      <c r="P7000" s="99"/>
      <c r="Q7000" s="99"/>
    </row>
    <row r="7001" spans="16:17" x14ac:dyDescent="0.3">
      <c r="P7001" s="99"/>
      <c r="Q7001" s="99"/>
    </row>
    <row r="7002" spans="16:17" x14ac:dyDescent="0.3">
      <c r="P7002" s="99"/>
      <c r="Q7002" s="99"/>
    </row>
    <row r="7003" spans="16:17" x14ac:dyDescent="0.3">
      <c r="P7003" s="99"/>
      <c r="Q7003" s="99"/>
    </row>
    <row r="7004" spans="16:17" x14ac:dyDescent="0.3">
      <c r="P7004" s="99"/>
      <c r="Q7004" s="99"/>
    </row>
    <row r="7005" spans="16:17" x14ac:dyDescent="0.3">
      <c r="P7005" s="99"/>
      <c r="Q7005" s="99"/>
    </row>
    <row r="7006" spans="16:17" x14ac:dyDescent="0.3">
      <c r="P7006" s="99"/>
      <c r="Q7006" s="99"/>
    </row>
    <row r="7007" spans="16:17" x14ac:dyDescent="0.3">
      <c r="P7007" s="99"/>
      <c r="Q7007" s="99"/>
    </row>
    <row r="7008" spans="16:17" x14ac:dyDescent="0.3">
      <c r="P7008" s="99"/>
      <c r="Q7008" s="99"/>
    </row>
    <row r="7009" spans="16:17" x14ac:dyDescent="0.3">
      <c r="P7009" s="99"/>
      <c r="Q7009" s="99"/>
    </row>
    <row r="7010" spans="16:17" x14ac:dyDescent="0.3">
      <c r="P7010" s="99"/>
      <c r="Q7010" s="99"/>
    </row>
    <row r="7011" spans="16:17" x14ac:dyDescent="0.3">
      <c r="P7011" s="99"/>
      <c r="Q7011" s="99"/>
    </row>
    <row r="7012" spans="16:17" x14ac:dyDescent="0.3">
      <c r="P7012" s="99"/>
      <c r="Q7012" s="99"/>
    </row>
    <row r="7013" spans="16:17" x14ac:dyDescent="0.3">
      <c r="P7013" s="99"/>
      <c r="Q7013" s="99"/>
    </row>
    <row r="7014" spans="16:17" x14ac:dyDescent="0.3">
      <c r="P7014" s="99"/>
      <c r="Q7014" s="99"/>
    </row>
    <row r="7015" spans="16:17" x14ac:dyDescent="0.3">
      <c r="P7015" s="99"/>
      <c r="Q7015" s="99"/>
    </row>
    <row r="7016" spans="16:17" x14ac:dyDescent="0.3">
      <c r="P7016" s="99"/>
      <c r="Q7016" s="99"/>
    </row>
    <row r="7017" spans="16:17" x14ac:dyDescent="0.3">
      <c r="P7017" s="99"/>
      <c r="Q7017" s="99"/>
    </row>
    <row r="7018" spans="16:17" x14ac:dyDescent="0.3">
      <c r="P7018" s="99"/>
      <c r="Q7018" s="99"/>
    </row>
    <row r="7019" spans="16:17" x14ac:dyDescent="0.3">
      <c r="P7019" s="99"/>
      <c r="Q7019" s="99"/>
    </row>
    <row r="7020" spans="16:17" x14ac:dyDescent="0.3">
      <c r="P7020" s="99"/>
      <c r="Q7020" s="99"/>
    </row>
    <row r="7021" spans="16:17" x14ac:dyDescent="0.3">
      <c r="P7021" s="99"/>
      <c r="Q7021" s="99"/>
    </row>
    <row r="7022" spans="16:17" x14ac:dyDescent="0.3">
      <c r="P7022" s="99"/>
      <c r="Q7022" s="99"/>
    </row>
    <row r="7023" spans="16:17" x14ac:dyDescent="0.3">
      <c r="P7023" s="99"/>
      <c r="Q7023" s="99"/>
    </row>
    <row r="7024" spans="16:17" x14ac:dyDescent="0.3">
      <c r="P7024" s="99"/>
      <c r="Q7024" s="99"/>
    </row>
    <row r="7025" spans="16:17" x14ac:dyDescent="0.3">
      <c r="P7025" s="99"/>
      <c r="Q7025" s="99"/>
    </row>
    <row r="7026" spans="16:17" x14ac:dyDescent="0.3">
      <c r="P7026" s="99"/>
      <c r="Q7026" s="99"/>
    </row>
    <row r="7027" spans="16:17" x14ac:dyDescent="0.3">
      <c r="P7027" s="99"/>
      <c r="Q7027" s="99"/>
    </row>
    <row r="7028" spans="16:17" x14ac:dyDescent="0.3">
      <c r="P7028" s="99"/>
      <c r="Q7028" s="99"/>
    </row>
    <row r="7029" spans="16:17" x14ac:dyDescent="0.3">
      <c r="P7029" s="99"/>
      <c r="Q7029" s="99"/>
    </row>
    <row r="7030" spans="16:17" x14ac:dyDescent="0.3">
      <c r="P7030" s="99"/>
      <c r="Q7030" s="99"/>
    </row>
    <row r="7031" spans="16:17" x14ac:dyDescent="0.3">
      <c r="P7031" s="99"/>
      <c r="Q7031" s="99"/>
    </row>
    <row r="7032" spans="16:17" x14ac:dyDescent="0.3">
      <c r="P7032" s="99"/>
      <c r="Q7032" s="99"/>
    </row>
    <row r="7033" spans="16:17" x14ac:dyDescent="0.3">
      <c r="P7033" s="99"/>
      <c r="Q7033" s="99"/>
    </row>
    <row r="7034" spans="16:17" x14ac:dyDescent="0.3">
      <c r="P7034" s="99"/>
      <c r="Q7034" s="99"/>
    </row>
    <row r="7035" spans="16:17" x14ac:dyDescent="0.3">
      <c r="P7035" s="99"/>
      <c r="Q7035" s="99"/>
    </row>
    <row r="7036" spans="16:17" x14ac:dyDescent="0.3">
      <c r="P7036" s="99"/>
      <c r="Q7036" s="99"/>
    </row>
    <row r="7037" spans="16:17" x14ac:dyDescent="0.3">
      <c r="P7037" s="99"/>
      <c r="Q7037" s="99"/>
    </row>
    <row r="7038" spans="16:17" x14ac:dyDescent="0.3">
      <c r="P7038" s="99"/>
      <c r="Q7038" s="99"/>
    </row>
    <row r="7039" spans="16:17" x14ac:dyDescent="0.3">
      <c r="P7039" s="99"/>
      <c r="Q7039" s="99"/>
    </row>
    <row r="7040" spans="16:17" x14ac:dyDescent="0.3">
      <c r="P7040" s="99"/>
      <c r="Q7040" s="99"/>
    </row>
    <row r="7041" spans="16:17" x14ac:dyDescent="0.3">
      <c r="P7041" s="99"/>
      <c r="Q7041" s="99"/>
    </row>
    <row r="7042" spans="16:17" x14ac:dyDescent="0.3">
      <c r="P7042" s="99"/>
      <c r="Q7042" s="99"/>
    </row>
    <row r="7043" spans="16:17" x14ac:dyDescent="0.3">
      <c r="P7043" s="99"/>
      <c r="Q7043" s="99"/>
    </row>
    <row r="7044" spans="16:17" x14ac:dyDescent="0.3">
      <c r="P7044" s="99"/>
      <c r="Q7044" s="99"/>
    </row>
    <row r="7045" spans="16:17" x14ac:dyDescent="0.3">
      <c r="P7045" s="99"/>
      <c r="Q7045" s="99"/>
    </row>
    <row r="7046" spans="16:17" x14ac:dyDescent="0.3">
      <c r="P7046" s="99"/>
      <c r="Q7046" s="99"/>
    </row>
    <row r="7047" spans="16:17" x14ac:dyDescent="0.3">
      <c r="P7047" s="99"/>
      <c r="Q7047" s="99"/>
    </row>
    <row r="7048" spans="16:17" x14ac:dyDescent="0.3">
      <c r="P7048" s="99"/>
      <c r="Q7048" s="99"/>
    </row>
    <row r="7049" spans="16:17" x14ac:dyDescent="0.3">
      <c r="P7049" s="99"/>
      <c r="Q7049" s="99"/>
    </row>
    <row r="7050" spans="16:17" x14ac:dyDescent="0.3">
      <c r="P7050" s="99"/>
      <c r="Q7050" s="99"/>
    </row>
    <row r="7051" spans="16:17" x14ac:dyDescent="0.3">
      <c r="P7051" s="99"/>
      <c r="Q7051" s="99"/>
    </row>
    <row r="7052" spans="16:17" x14ac:dyDescent="0.3">
      <c r="P7052" s="99"/>
      <c r="Q7052" s="99"/>
    </row>
    <row r="7053" spans="16:17" x14ac:dyDescent="0.3">
      <c r="P7053" s="99"/>
      <c r="Q7053" s="99"/>
    </row>
    <row r="7054" spans="16:17" x14ac:dyDescent="0.3">
      <c r="P7054" s="99"/>
      <c r="Q7054" s="99"/>
    </row>
    <row r="7055" spans="16:17" x14ac:dyDescent="0.3">
      <c r="P7055" s="99"/>
      <c r="Q7055" s="99"/>
    </row>
    <row r="7056" spans="16:17" x14ac:dyDescent="0.3">
      <c r="P7056" s="99"/>
      <c r="Q7056" s="99"/>
    </row>
    <row r="7057" spans="16:17" x14ac:dyDescent="0.3">
      <c r="P7057" s="99"/>
      <c r="Q7057" s="99"/>
    </row>
    <row r="7058" spans="16:17" x14ac:dyDescent="0.3">
      <c r="P7058" s="99"/>
      <c r="Q7058" s="99"/>
    </row>
    <row r="7059" spans="16:17" x14ac:dyDescent="0.3">
      <c r="P7059" s="99"/>
      <c r="Q7059" s="99"/>
    </row>
    <row r="7060" spans="16:17" x14ac:dyDescent="0.3">
      <c r="P7060" s="99"/>
      <c r="Q7060" s="99"/>
    </row>
    <row r="7061" spans="16:17" x14ac:dyDescent="0.3">
      <c r="P7061" s="99"/>
      <c r="Q7061" s="99"/>
    </row>
    <row r="7062" spans="16:17" x14ac:dyDescent="0.3">
      <c r="P7062" s="99"/>
      <c r="Q7062" s="99"/>
    </row>
    <row r="7063" spans="16:17" x14ac:dyDescent="0.3">
      <c r="P7063" s="99"/>
      <c r="Q7063" s="99"/>
    </row>
    <row r="7064" spans="16:17" x14ac:dyDescent="0.3">
      <c r="P7064" s="99"/>
      <c r="Q7064" s="99"/>
    </row>
    <row r="7065" spans="16:17" x14ac:dyDescent="0.3">
      <c r="P7065" s="99"/>
      <c r="Q7065" s="99"/>
    </row>
    <row r="7066" spans="16:17" x14ac:dyDescent="0.3">
      <c r="P7066" s="99"/>
      <c r="Q7066" s="99"/>
    </row>
    <row r="7067" spans="16:17" x14ac:dyDescent="0.3">
      <c r="P7067" s="99"/>
      <c r="Q7067" s="99"/>
    </row>
    <row r="7068" spans="16:17" x14ac:dyDescent="0.3">
      <c r="P7068" s="99"/>
      <c r="Q7068" s="99"/>
    </row>
    <row r="7069" spans="16:17" x14ac:dyDescent="0.3">
      <c r="P7069" s="99"/>
      <c r="Q7069" s="99"/>
    </row>
    <row r="7070" spans="16:17" x14ac:dyDescent="0.3">
      <c r="P7070" s="99"/>
      <c r="Q7070" s="99"/>
    </row>
    <row r="7071" spans="16:17" x14ac:dyDescent="0.3">
      <c r="P7071" s="99"/>
      <c r="Q7071" s="99"/>
    </row>
    <row r="7072" spans="16:17" x14ac:dyDescent="0.3">
      <c r="P7072" s="99"/>
      <c r="Q7072" s="99"/>
    </row>
    <row r="7073" spans="16:17" x14ac:dyDescent="0.3">
      <c r="P7073" s="99"/>
      <c r="Q7073" s="99"/>
    </row>
    <row r="7074" spans="16:17" x14ac:dyDescent="0.3">
      <c r="P7074" s="99"/>
      <c r="Q7074" s="99"/>
    </row>
    <row r="7075" spans="16:17" x14ac:dyDescent="0.3">
      <c r="P7075" s="99"/>
      <c r="Q7075" s="99"/>
    </row>
    <row r="7076" spans="16:17" x14ac:dyDescent="0.3">
      <c r="P7076" s="99"/>
      <c r="Q7076" s="99"/>
    </row>
    <row r="7077" spans="16:17" x14ac:dyDescent="0.3">
      <c r="P7077" s="99"/>
      <c r="Q7077" s="99"/>
    </row>
    <row r="7078" spans="16:17" x14ac:dyDescent="0.3">
      <c r="P7078" s="99"/>
      <c r="Q7078" s="99"/>
    </row>
    <row r="7079" spans="16:17" x14ac:dyDescent="0.3">
      <c r="P7079" s="99"/>
      <c r="Q7079" s="99"/>
    </row>
    <row r="7080" spans="16:17" x14ac:dyDescent="0.3">
      <c r="P7080" s="99"/>
      <c r="Q7080" s="99"/>
    </row>
    <row r="7081" spans="16:17" x14ac:dyDescent="0.3">
      <c r="P7081" s="99"/>
      <c r="Q7081" s="99"/>
    </row>
    <row r="7082" spans="16:17" x14ac:dyDescent="0.3">
      <c r="P7082" s="99"/>
      <c r="Q7082" s="99"/>
    </row>
    <row r="7083" spans="16:17" x14ac:dyDescent="0.3">
      <c r="P7083" s="99"/>
      <c r="Q7083" s="99"/>
    </row>
    <row r="7084" spans="16:17" x14ac:dyDescent="0.3">
      <c r="P7084" s="99"/>
      <c r="Q7084" s="99"/>
    </row>
    <row r="7085" spans="16:17" x14ac:dyDescent="0.3">
      <c r="P7085" s="99"/>
      <c r="Q7085" s="99"/>
    </row>
    <row r="7086" spans="16:17" x14ac:dyDescent="0.3">
      <c r="P7086" s="99"/>
      <c r="Q7086" s="99"/>
    </row>
    <row r="7087" spans="16:17" x14ac:dyDescent="0.3">
      <c r="P7087" s="99"/>
      <c r="Q7087" s="99"/>
    </row>
    <row r="7088" spans="16:17" x14ac:dyDescent="0.3">
      <c r="P7088" s="99"/>
      <c r="Q7088" s="99"/>
    </row>
    <row r="7089" spans="16:17" x14ac:dyDescent="0.3">
      <c r="P7089" s="99"/>
      <c r="Q7089" s="99"/>
    </row>
    <row r="7090" spans="16:17" x14ac:dyDescent="0.3">
      <c r="P7090" s="99"/>
      <c r="Q7090" s="99"/>
    </row>
    <row r="7091" spans="16:17" x14ac:dyDescent="0.3">
      <c r="P7091" s="99"/>
      <c r="Q7091" s="99"/>
    </row>
    <row r="7092" spans="16:17" x14ac:dyDescent="0.3">
      <c r="P7092" s="99"/>
      <c r="Q7092" s="99"/>
    </row>
    <row r="7093" spans="16:17" x14ac:dyDescent="0.3">
      <c r="P7093" s="99"/>
      <c r="Q7093" s="99"/>
    </row>
    <row r="7094" spans="16:17" x14ac:dyDescent="0.3">
      <c r="P7094" s="99"/>
      <c r="Q7094" s="99"/>
    </row>
    <row r="7095" spans="16:17" x14ac:dyDescent="0.3">
      <c r="P7095" s="99"/>
      <c r="Q7095" s="99"/>
    </row>
    <row r="7096" spans="16:17" x14ac:dyDescent="0.3">
      <c r="P7096" s="99"/>
      <c r="Q7096" s="99"/>
    </row>
    <row r="7097" spans="16:17" x14ac:dyDescent="0.3">
      <c r="P7097" s="99"/>
      <c r="Q7097" s="99"/>
    </row>
    <row r="7098" spans="16:17" x14ac:dyDescent="0.3">
      <c r="P7098" s="99"/>
      <c r="Q7098" s="99"/>
    </row>
    <row r="7099" spans="16:17" x14ac:dyDescent="0.3">
      <c r="P7099" s="99"/>
      <c r="Q7099" s="99"/>
    </row>
    <row r="7100" spans="16:17" x14ac:dyDescent="0.3">
      <c r="P7100" s="99"/>
      <c r="Q7100" s="99"/>
    </row>
    <row r="7101" spans="16:17" x14ac:dyDescent="0.3">
      <c r="P7101" s="99"/>
      <c r="Q7101" s="99"/>
    </row>
    <row r="7102" spans="16:17" x14ac:dyDescent="0.3">
      <c r="P7102" s="99"/>
      <c r="Q7102" s="99"/>
    </row>
    <row r="7103" spans="16:17" x14ac:dyDescent="0.3">
      <c r="P7103" s="99"/>
      <c r="Q7103" s="99"/>
    </row>
    <row r="7104" spans="16:17" x14ac:dyDescent="0.3">
      <c r="P7104" s="99"/>
      <c r="Q7104" s="99"/>
    </row>
    <row r="7105" spans="16:17" x14ac:dyDescent="0.3">
      <c r="P7105" s="99"/>
      <c r="Q7105" s="99"/>
    </row>
    <row r="7106" spans="16:17" x14ac:dyDescent="0.3">
      <c r="P7106" s="99"/>
      <c r="Q7106" s="99"/>
    </row>
    <row r="7107" spans="16:17" x14ac:dyDescent="0.3">
      <c r="P7107" s="99"/>
      <c r="Q7107" s="99"/>
    </row>
    <row r="7108" spans="16:17" x14ac:dyDescent="0.3">
      <c r="P7108" s="99"/>
      <c r="Q7108" s="99"/>
    </row>
    <row r="7109" spans="16:17" x14ac:dyDescent="0.3">
      <c r="P7109" s="99"/>
      <c r="Q7109" s="99"/>
    </row>
    <row r="7110" spans="16:17" x14ac:dyDescent="0.3">
      <c r="P7110" s="99"/>
      <c r="Q7110" s="99"/>
    </row>
    <row r="7111" spans="16:17" x14ac:dyDescent="0.3">
      <c r="P7111" s="99"/>
      <c r="Q7111" s="99"/>
    </row>
    <row r="7112" spans="16:17" x14ac:dyDescent="0.3">
      <c r="P7112" s="99"/>
      <c r="Q7112" s="99"/>
    </row>
    <row r="7113" spans="16:17" x14ac:dyDescent="0.3">
      <c r="P7113" s="99"/>
      <c r="Q7113" s="99"/>
    </row>
    <row r="7114" spans="16:17" x14ac:dyDescent="0.3">
      <c r="P7114" s="99"/>
      <c r="Q7114" s="99"/>
    </row>
    <row r="7115" spans="16:17" x14ac:dyDescent="0.3">
      <c r="P7115" s="99"/>
      <c r="Q7115" s="99"/>
    </row>
    <row r="7116" spans="16:17" x14ac:dyDescent="0.3">
      <c r="P7116" s="99"/>
      <c r="Q7116" s="99"/>
    </row>
    <row r="7117" spans="16:17" x14ac:dyDescent="0.3">
      <c r="P7117" s="99"/>
      <c r="Q7117" s="99"/>
    </row>
    <row r="7118" spans="16:17" x14ac:dyDescent="0.3">
      <c r="P7118" s="99"/>
      <c r="Q7118" s="99"/>
    </row>
    <row r="7119" spans="16:17" x14ac:dyDescent="0.3">
      <c r="P7119" s="99"/>
      <c r="Q7119" s="99"/>
    </row>
    <row r="7120" spans="16:17" x14ac:dyDescent="0.3">
      <c r="P7120" s="99"/>
      <c r="Q7120" s="99"/>
    </row>
    <row r="7121" spans="16:17" x14ac:dyDescent="0.3">
      <c r="P7121" s="99"/>
      <c r="Q7121" s="99"/>
    </row>
    <row r="7122" spans="16:17" x14ac:dyDescent="0.3">
      <c r="P7122" s="99"/>
      <c r="Q7122" s="99"/>
    </row>
    <row r="7123" spans="16:17" x14ac:dyDescent="0.3">
      <c r="P7123" s="99"/>
      <c r="Q7123" s="99"/>
    </row>
    <row r="7124" spans="16:17" x14ac:dyDescent="0.3">
      <c r="P7124" s="99"/>
      <c r="Q7124" s="99"/>
    </row>
    <row r="7125" spans="16:17" x14ac:dyDescent="0.3">
      <c r="P7125" s="99"/>
      <c r="Q7125" s="99"/>
    </row>
    <row r="7126" spans="16:17" x14ac:dyDescent="0.3">
      <c r="P7126" s="99"/>
      <c r="Q7126" s="99"/>
    </row>
    <row r="7127" spans="16:17" x14ac:dyDescent="0.3">
      <c r="P7127" s="99"/>
      <c r="Q7127" s="99"/>
    </row>
    <row r="7128" spans="16:17" x14ac:dyDescent="0.3">
      <c r="P7128" s="99"/>
      <c r="Q7128" s="99"/>
    </row>
    <row r="7129" spans="16:17" x14ac:dyDescent="0.3">
      <c r="P7129" s="99"/>
      <c r="Q7129" s="99"/>
    </row>
    <row r="7130" spans="16:17" x14ac:dyDescent="0.3">
      <c r="P7130" s="99"/>
      <c r="Q7130" s="99"/>
    </row>
    <row r="7131" spans="16:17" x14ac:dyDescent="0.3">
      <c r="P7131" s="99"/>
      <c r="Q7131" s="99"/>
    </row>
    <row r="7132" spans="16:17" x14ac:dyDescent="0.3">
      <c r="P7132" s="99"/>
      <c r="Q7132" s="99"/>
    </row>
    <row r="7133" spans="16:17" x14ac:dyDescent="0.3">
      <c r="P7133" s="99"/>
      <c r="Q7133" s="99"/>
    </row>
    <row r="7134" spans="16:17" x14ac:dyDescent="0.3">
      <c r="P7134" s="99"/>
      <c r="Q7134" s="99"/>
    </row>
    <row r="7135" spans="16:17" x14ac:dyDescent="0.3">
      <c r="P7135" s="99"/>
      <c r="Q7135" s="99"/>
    </row>
    <row r="7136" spans="16:17" x14ac:dyDescent="0.3">
      <c r="P7136" s="99"/>
      <c r="Q7136" s="99"/>
    </row>
    <row r="7137" spans="16:17" x14ac:dyDescent="0.3">
      <c r="P7137" s="99"/>
      <c r="Q7137" s="99"/>
    </row>
    <row r="7138" spans="16:17" x14ac:dyDescent="0.3">
      <c r="P7138" s="99"/>
      <c r="Q7138" s="99"/>
    </row>
    <row r="7139" spans="16:17" x14ac:dyDescent="0.3">
      <c r="P7139" s="99"/>
      <c r="Q7139" s="99"/>
    </row>
    <row r="7140" spans="16:17" x14ac:dyDescent="0.3">
      <c r="P7140" s="99"/>
      <c r="Q7140" s="99"/>
    </row>
    <row r="7141" spans="16:17" x14ac:dyDescent="0.3">
      <c r="P7141" s="99"/>
      <c r="Q7141" s="99"/>
    </row>
    <row r="7142" spans="16:17" x14ac:dyDescent="0.3">
      <c r="P7142" s="99"/>
      <c r="Q7142" s="99"/>
    </row>
    <row r="7143" spans="16:17" x14ac:dyDescent="0.3">
      <c r="P7143" s="99"/>
      <c r="Q7143" s="99"/>
    </row>
    <row r="7144" spans="16:17" x14ac:dyDescent="0.3">
      <c r="P7144" s="99"/>
      <c r="Q7144" s="99"/>
    </row>
    <row r="7145" spans="16:17" x14ac:dyDescent="0.3">
      <c r="P7145" s="99"/>
      <c r="Q7145" s="99"/>
    </row>
    <row r="7146" spans="16:17" x14ac:dyDescent="0.3">
      <c r="P7146" s="99"/>
      <c r="Q7146" s="99"/>
    </row>
    <row r="7147" spans="16:17" x14ac:dyDescent="0.3">
      <c r="P7147" s="99"/>
      <c r="Q7147" s="99"/>
    </row>
    <row r="7148" spans="16:17" x14ac:dyDescent="0.3">
      <c r="P7148" s="99"/>
      <c r="Q7148" s="99"/>
    </row>
    <row r="7149" spans="16:17" x14ac:dyDescent="0.3">
      <c r="P7149" s="99"/>
      <c r="Q7149" s="99"/>
    </row>
    <row r="7150" spans="16:17" x14ac:dyDescent="0.3">
      <c r="P7150" s="99"/>
      <c r="Q7150" s="99"/>
    </row>
    <row r="7151" spans="16:17" x14ac:dyDescent="0.3">
      <c r="P7151" s="99"/>
      <c r="Q7151" s="99"/>
    </row>
    <row r="7152" spans="16:17" x14ac:dyDescent="0.3">
      <c r="P7152" s="99"/>
      <c r="Q7152" s="99"/>
    </row>
    <row r="7153" spans="16:17" x14ac:dyDescent="0.3">
      <c r="P7153" s="99"/>
      <c r="Q7153" s="99"/>
    </row>
    <row r="7154" spans="16:17" x14ac:dyDescent="0.3">
      <c r="P7154" s="99"/>
      <c r="Q7154" s="99"/>
    </row>
    <row r="7155" spans="16:17" x14ac:dyDescent="0.3">
      <c r="P7155" s="99"/>
      <c r="Q7155" s="99"/>
    </row>
    <row r="7156" spans="16:17" x14ac:dyDescent="0.3">
      <c r="P7156" s="99"/>
      <c r="Q7156" s="99"/>
    </row>
    <row r="7157" spans="16:17" x14ac:dyDescent="0.3">
      <c r="P7157" s="99"/>
      <c r="Q7157" s="99"/>
    </row>
    <row r="7158" spans="16:17" x14ac:dyDescent="0.3">
      <c r="P7158" s="99"/>
      <c r="Q7158" s="99"/>
    </row>
    <row r="7159" spans="16:17" x14ac:dyDescent="0.3">
      <c r="P7159" s="99"/>
      <c r="Q7159" s="99"/>
    </row>
    <row r="7160" spans="16:17" x14ac:dyDescent="0.3">
      <c r="P7160" s="99"/>
      <c r="Q7160" s="99"/>
    </row>
    <row r="7161" spans="16:17" x14ac:dyDescent="0.3">
      <c r="P7161" s="99"/>
      <c r="Q7161" s="99"/>
    </row>
    <row r="7162" spans="16:17" x14ac:dyDescent="0.3">
      <c r="P7162" s="99"/>
      <c r="Q7162" s="99"/>
    </row>
    <row r="7163" spans="16:17" x14ac:dyDescent="0.3">
      <c r="P7163" s="99"/>
      <c r="Q7163" s="99"/>
    </row>
    <row r="7164" spans="16:17" x14ac:dyDescent="0.3">
      <c r="P7164" s="99"/>
      <c r="Q7164" s="99"/>
    </row>
    <row r="7165" spans="16:17" x14ac:dyDescent="0.3">
      <c r="P7165" s="99"/>
      <c r="Q7165" s="99"/>
    </row>
    <row r="7166" spans="16:17" x14ac:dyDescent="0.3">
      <c r="P7166" s="99"/>
      <c r="Q7166" s="99"/>
    </row>
    <row r="7167" spans="16:17" x14ac:dyDescent="0.3">
      <c r="P7167" s="99"/>
      <c r="Q7167" s="99"/>
    </row>
    <row r="7168" spans="16:17" x14ac:dyDescent="0.3">
      <c r="P7168" s="99"/>
      <c r="Q7168" s="99"/>
    </row>
    <row r="7169" spans="16:17" x14ac:dyDescent="0.3">
      <c r="P7169" s="99"/>
      <c r="Q7169" s="99"/>
    </row>
    <row r="7170" spans="16:17" x14ac:dyDescent="0.3">
      <c r="P7170" s="99"/>
      <c r="Q7170" s="99"/>
    </row>
    <row r="7171" spans="16:17" x14ac:dyDescent="0.3">
      <c r="P7171" s="99"/>
      <c r="Q7171" s="99"/>
    </row>
    <row r="7172" spans="16:17" x14ac:dyDescent="0.3">
      <c r="P7172" s="99"/>
      <c r="Q7172" s="99"/>
    </row>
    <row r="7173" spans="16:17" x14ac:dyDescent="0.3">
      <c r="P7173" s="99"/>
      <c r="Q7173" s="99"/>
    </row>
    <row r="7174" spans="16:17" x14ac:dyDescent="0.3">
      <c r="P7174" s="99"/>
      <c r="Q7174" s="99"/>
    </row>
    <row r="7175" spans="16:17" x14ac:dyDescent="0.3">
      <c r="P7175" s="99"/>
      <c r="Q7175" s="99"/>
    </row>
    <row r="7176" spans="16:17" x14ac:dyDescent="0.3">
      <c r="P7176" s="99"/>
      <c r="Q7176" s="99"/>
    </row>
    <row r="7177" spans="16:17" x14ac:dyDescent="0.3">
      <c r="P7177" s="99"/>
      <c r="Q7177" s="99"/>
    </row>
    <row r="7178" spans="16:17" x14ac:dyDescent="0.3">
      <c r="P7178" s="99"/>
      <c r="Q7178" s="99"/>
    </row>
    <row r="7179" spans="16:17" x14ac:dyDescent="0.3">
      <c r="P7179" s="99"/>
      <c r="Q7179" s="99"/>
    </row>
    <row r="7180" spans="16:17" x14ac:dyDescent="0.3">
      <c r="P7180" s="99"/>
      <c r="Q7180" s="99"/>
    </row>
    <row r="7181" spans="16:17" x14ac:dyDescent="0.3">
      <c r="P7181" s="99"/>
      <c r="Q7181" s="99"/>
    </row>
    <row r="7182" spans="16:17" x14ac:dyDescent="0.3">
      <c r="P7182" s="99"/>
      <c r="Q7182" s="99"/>
    </row>
    <row r="7183" spans="16:17" x14ac:dyDescent="0.3">
      <c r="P7183" s="99"/>
      <c r="Q7183" s="99"/>
    </row>
    <row r="7184" spans="16:17" x14ac:dyDescent="0.3">
      <c r="P7184" s="99"/>
      <c r="Q7184" s="99"/>
    </row>
    <row r="7185" spans="16:17" x14ac:dyDescent="0.3">
      <c r="P7185" s="99"/>
      <c r="Q7185" s="99"/>
    </row>
    <row r="7186" spans="16:17" x14ac:dyDescent="0.3">
      <c r="P7186" s="99"/>
      <c r="Q7186" s="99"/>
    </row>
    <row r="7187" spans="16:17" x14ac:dyDescent="0.3">
      <c r="P7187" s="99"/>
      <c r="Q7187" s="99"/>
    </row>
    <row r="7188" spans="16:17" x14ac:dyDescent="0.3">
      <c r="P7188" s="99"/>
      <c r="Q7188" s="99"/>
    </row>
    <row r="7189" spans="16:17" x14ac:dyDescent="0.3">
      <c r="P7189" s="99"/>
      <c r="Q7189" s="99"/>
    </row>
    <row r="7190" spans="16:17" x14ac:dyDescent="0.3">
      <c r="P7190" s="99"/>
      <c r="Q7190" s="99"/>
    </row>
    <row r="7191" spans="16:17" x14ac:dyDescent="0.3">
      <c r="P7191" s="99"/>
      <c r="Q7191" s="99"/>
    </row>
    <row r="7192" spans="16:17" x14ac:dyDescent="0.3">
      <c r="P7192" s="99"/>
      <c r="Q7192" s="99"/>
    </row>
    <row r="7193" spans="16:17" x14ac:dyDescent="0.3">
      <c r="P7193" s="99"/>
      <c r="Q7193" s="99"/>
    </row>
    <row r="7194" spans="16:17" x14ac:dyDescent="0.3">
      <c r="P7194" s="99"/>
      <c r="Q7194" s="99"/>
    </row>
    <row r="7195" spans="16:17" x14ac:dyDescent="0.3">
      <c r="P7195" s="99"/>
      <c r="Q7195" s="99"/>
    </row>
    <row r="7196" spans="16:17" x14ac:dyDescent="0.3">
      <c r="P7196" s="99"/>
      <c r="Q7196" s="99"/>
    </row>
    <row r="7197" spans="16:17" x14ac:dyDescent="0.3">
      <c r="P7197" s="99"/>
      <c r="Q7197" s="99"/>
    </row>
    <row r="7198" spans="16:17" x14ac:dyDescent="0.3">
      <c r="P7198" s="99"/>
      <c r="Q7198" s="99"/>
    </row>
    <row r="7199" spans="16:17" x14ac:dyDescent="0.3">
      <c r="P7199" s="99"/>
      <c r="Q7199" s="99"/>
    </row>
    <row r="7200" spans="16:17" x14ac:dyDescent="0.3">
      <c r="P7200" s="99"/>
      <c r="Q7200" s="99"/>
    </row>
    <row r="7201" spans="16:17" x14ac:dyDescent="0.3">
      <c r="P7201" s="99"/>
      <c r="Q7201" s="99"/>
    </row>
    <row r="7202" spans="16:17" x14ac:dyDescent="0.3">
      <c r="P7202" s="99"/>
      <c r="Q7202" s="99"/>
    </row>
    <row r="7203" spans="16:17" x14ac:dyDescent="0.3">
      <c r="P7203" s="99"/>
      <c r="Q7203" s="99"/>
    </row>
    <row r="7204" spans="16:17" x14ac:dyDescent="0.3">
      <c r="P7204" s="99"/>
      <c r="Q7204" s="99"/>
    </row>
    <row r="7205" spans="16:17" x14ac:dyDescent="0.3">
      <c r="P7205" s="99"/>
      <c r="Q7205" s="99"/>
    </row>
    <row r="7206" spans="16:17" x14ac:dyDescent="0.3">
      <c r="P7206" s="99"/>
      <c r="Q7206" s="99"/>
    </row>
    <row r="7207" spans="16:17" x14ac:dyDescent="0.3">
      <c r="P7207" s="99"/>
      <c r="Q7207" s="99"/>
    </row>
    <row r="7208" spans="16:17" x14ac:dyDescent="0.3">
      <c r="P7208" s="99"/>
      <c r="Q7208" s="99"/>
    </row>
    <row r="7209" spans="16:17" x14ac:dyDescent="0.3">
      <c r="P7209" s="99"/>
      <c r="Q7209" s="99"/>
    </row>
    <row r="7210" spans="16:17" x14ac:dyDescent="0.3">
      <c r="P7210" s="99"/>
      <c r="Q7210" s="99"/>
    </row>
    <row r="7211" spans="16:17" x14ac:dyDescent="0.3">
      <c r="P7211" s="99"/>
      <c r="Q7211" s="99"/>
    </row>
    <row r="7212" spans="16:17" x14ac:dyDescent="0.3">
      <c r="P7212" s="99"/>
      <c r="Q7212" s="99"/>
    </row>
    <row r="7213" spans="16:17" x14ac:dyDescent="0.3">
      <c r="P7213" s="99"/>
      <c r="Q7213" s="99"/>
    </row>
    <row r="7214" spans="16:17" x14ac:dyDescent="0.3">
      <c r="P7214" s="99"/>
      <c r="Q7214" s="99"/>
    </row>
    <row r="7215" spans="16:17" x14ac:dyDescent="0.3">
      <c r="P7215" s="99"/>
      <c r="Q7215" s="99"/>
    </row>
    <row r="7216" spans="16:17" x14ac:dyDescent="0.3">
      <c r="P7216" s="99"/>
      <c r="Q7216" s="99"/>
    </row>
    <row r="7217" spans="16:17" x14ac:dyDescent="0.3">
      <c r="P7217" s="99"/>
      <c r="Q7217" s="99"/>
    </row>
    <row r="7218" spans="16:17" x14ac:dyDescent="0.3">
      <c r="P7218" s="99"/>
      <c r="Q7218" s="99"/>
    </row>
    <row r="7219" spans="16:17" x14ac:dyDescent="0.3">
      <c r="P7219" s="99"/>
      <c r="Q7219" s="99"/>
    </row>
    <row r="7220" spans="16:17" x14ac:dyDescent="0.3">
      <c r="P7220" s="99"/>
      <c r="Q7220" s="99"/>
    </row>
    <row r="7221" spans="16:17" x14ac:dyDescent="0.3">
      <c r="P7221" s="99"/>
      <c r="Q7221" s="99"/>
    </row>
    <row r="7222" spans="16:17" x14ac:dyDescent="0.3">
      <c r="P7222" s="99"/>
      <c r="Q7222" s="99"/>
    </row>
    <row r="7223" spans="16:17" x14ac:dyDescent="0.3">
      <c r="P7223" s="99"/>
      <c r="Q7223" s="99"/>
    </row>
    <row r="7224" spans="16:17" x14ac:dyDescent="0.3">
      <c r="P7224" s="99"/>
      <c r="Q7224" s="99"/>
    </row>
    <row r="7225" spans="16:17" x14ac:dyDescent="0.3">
      <c r="P7225" s="99"/>
      <c r="Q7225" s="99"/>
    </row>
    <row r="7226" spans="16:17" x14ac:dyDescent="0.3">
      <c r="P7226" s="99"/>
      <c r="Q7226" s="99"/>
    </row>
    <row r="7227" spans="16:17" x14ac:dyDescent="0.3">
      <c r="P7227" s="99"/>
      <c r="Q7227" s="99"/>
    </row>
    <row r="7228" spans="16:17" x14ac:dyDescent="0.3">
      <c r="P7228" s="99"/>
      <c r="Q7228" s="99"/>
    </row>
    <row r="7229" spans="16:17" x14ac:dyDescent="0.3">
      <c r="P7229" s="99"/>
      <c r="Q7229" s="99"/>
    </row>
    <row r="7230" spans="16:17" x14ac:dyDescent="0.3">
      <c r="P7230" s="99"/>
      <c r="Q7230" s="99"/>
    </row>
    <row r="7231" spans="16:17" x14ac:dyDescent="0.3">
      <c r="P7231" s="99"/>
      <c r="Q7231" s="99"/>
    </row>
    <row r="7232" spans="16:17" x14ac:dyDescent="0.3">
      <c r="P7232" s="99"/>
      <c r="Q7232" s="99"/>
    </row>
    <row r="7233" spans="16:17" x14ac:dyDescent="0.3">
      <c r="P7233" s="99"/>
      <c r="Q7233" s="99"/>
    </row>
    <row r="7234" spans="16:17" x14ac:dyDescent="0.3">
      <c r="P7234" s="99"/>
      <c r="Q7234" s="99"/>
    </row>
    <row r="7235" spans="16:17" x14ac:dyDescent="0.3">
      <c r="P7235" s="99"/>
      <c r="Q7235" s="99"/>
    </row>
    <row r="7236" spans="16:17" x14ac:dyDescent="0.3">
      <c r="P7236" s="99"/>
      <c r="Q7236" s="99"/>
    </row>
    <row r="7237" spans="16:17" x14ac:dyDescent="0.3">
      <c r="P7237" s="99"/>
      <c r="Q7237" s="99"/>
    </row>
    <row r="7238" spans="16:17" x14ac:dyDescent="0.3">
      <c r="P7238" s="99"/>
      <c r="Q7238" s="99"/>
    </row>
    <row r="7239" spans="16:17" x14ac:dyDescent="0.3">
      <c r="P7239" s="99"/>
      <c r="Q7239" s="99"/>
    </row>
    <row r="7240" spans="16:17" x14ac:dyDescent="0.3">
      <c r="P7240" s="99"/>
      <c r="Q7240" s="99"/>
    </row>
    <row r="7241" spans="16:17" x14ac:dyDescent="0.3">
      <c r="P7241" s="99"/>
      <c r="Q7241" s="99"/>
    </row>
    <row r="7242" spans="16:17" x14ac:dyDescent="0.3">
      <c r="P7242" s="99"/>
      <c r="Q7242" s="99"/>
    </row>
    <row r="7243" spans="16:17" x14ac:dyDescent="0.3">
      <c r="P7243" s="99"/>
      <c r="Q7243" s="99"/>
    </row>
    <row r="7244" spans="16:17" x14ac:dyDescent="0.3">
      <c r="P7244" s="99"/>
      <c r="Q7244" s="99"/>
    </row>
    <row r="7245" spans="16:17" x14ac:dyDescent="0.3">
      <c r="P7245" s="99"/>
      <c r="Q7245" s="99"/>
    </row>
    <row r="7246" spans="16:17" x14ac:dyDescent="0.3">
      <c r="P7246" s="99"/>
      <c r="Q7246" s="99"/>
    </row>
    <row r="7247" spans="16:17" x14ac:dyDescent="0.3">
      <c r="P7247" s="99"/>
      <c r="Q7247" s="99"/>
    </row>
    <row r="7248" spans="16:17" x14ac:dyDescent="0.3">
      <c r="P7248" s="99"/>
      <c r="Q7248" s="99"/>
    </row>
    <row r="7249" spans="16:17" x14ac:dyDescent="0.3">
      <c r="P7249" s="99"/>
      <c r="Q7249" s="99"/>
    </row>
    <row r="7250" spans="16:17" x14ac:dyDescent="0.3">
      <c r="P7250" s="99"/>
      <c r="Q7250" s="99"/>
    </row>
    <row r="7251" spans="16:17" x14ac:dyDescent="0.3">
      <c r="P7251" s="99"/>
      <c r="Q7251" s="99"/>
    </row>
    <row r="7252" spans="16:17" x14ac:dyDescent="0.3">
      <c r="P7252" s="99"/>
      <c r="Q7252" s="99"/>
    </row>
    <row r="7253" spans="16:17" x14ac:dyDescent="0.3">
      <c r="P7253" s="99"/>
      <c r="Q7253" s="99"/>
    </row>
    <row r="7254" spans="16:17" x14ac:dyDescent="0.3">
      <c r="P7254" s="99"/>
      <c r="Q7254" s="99"/>
    </row>
    <row r="7255" spans="16:17" x14ac:dyDescent="0.3">
      <c r="P7255" s="99"/>
      <c r="Q7255" s="99"/>
    </row>
    <row r="7256" spans="16:17" x14ac:dyDescent="0.3">
      <c r="P7256" s="99"/>
      <c r="Q7256" s="99"/>
    </row>
    <row r="7257" spans="16:17" x14ac:dyDescent="0.3">
      <c r="P7257" s="99"/>
      <c r="Q7257" s="99"/>
    </row>
    <row r="7258" spans="16:17" x14ac:dyDescent="0.3">
      <c r="P7258" s="99"/>
      <c r="Q7258" s="99"/>
    </row>
    <row r="7259" spans="16:17" x14ac:dyDescent="0.3">
      <c r="P7259" s="99"/>
      <c r="Q7259" s="99"/>
    </row>
    <row r="7260" spans="16:17" x14ac:dyDescent="0.3">
      <c r="P7260" s="99"/>
      <c r="Q7260" s="99"/>
    </row>
    <row r="7261" spans="16:17" x14ac:dyDescent="0.3">
      <c r="P7261" s="99"/>
      <c r="Q7261" s="99"/>
    </row>
    <row r="7262" spans="16:17" x14ac:dyDescent="0.3">
      <c r="P7262" s="99"/>
      <c r="Q7262" s="99"/>
    </row>
    <row r="7263" spans="16:17" x14ac:dyDescent="0.3">
      <c r="P7263" s="99"/>
      <c r="Q7263" s="99"/>
    </row>
    <row r="7264" spans="16:17" x14ac:dyDescent="0.3">
      <c r="P7264" s="99"/>
      <c r="Q7264" s="99"/>
    </row>
    <row r="7265" spans="16:17" x14ac:dyDescent="0.3">
      <c r="P7265" s="99"/>
      <c r="Q7265" s="99"/>
    </row>
    <row r="7266" spans="16:17" x14ac:dyDescent="0.3">
      <c r="P7266" s="99"/>
      <c r="Q7266" s="99"/>
    </row>
    <row r="7267" spans="16:17" x14ac:dyDescent="0.3">
      <c r="P7267" s="99"/>
      <c r="Q7267" s="99"/>
    </row>
    <row r="7268" spans="16:17" x14ac:dyDescent="0.3">
      <c r="P7268" s="99"/>
      <c r="Q7268" s="99"/>
    </row>
    <row r="7269" spans="16:17" x14ac:dyDescent="0.3">
      <c r="P7269" s="99"/>
      <c r="Q7269" s="99"/>
    </row>
    <row r="7270" spans="16:17" x14ac:dyDescent="0.3">
      <c r="P7270" s="99"/>
      <c r="Q7270" s="99"/>
    </row>
    <row r="7271" spans="16:17" x14ac:dyDescent="0.3">
      <c r="P7271" s="99"/>
      <c r="Q7271" s="99"/>
    </row>
    <row r="7272" spans="16:17" x14ac:dyDescent="0.3">
      <c r="P7272" s="99"/>
      <c r="Q7272" s="99"/>
    </row>
    <row r="7273" spans="16:17" x14ac:dyDescent="0.3">
      <c r="P7273" s="99"/>
      <c r="Q7273" s="99"/>
    </row>
    <row r="7274" spans="16:17" x14ac:dyDescent="0.3">
      <c r="P7274" s="99"/>
      <c r="Q7274" s="99"/>
    </row>
    <row r="7275" spans="16:17" x14ac:dyDescent="0.3">
      <c r="P7275" s="99"/>
      <c r="Q7275" s="99"/>
    </row>
    <row r="7276" spans="16:17" x14ac:dyDescent="0.3">
      <c r="P7276" s="99"/>
      <c r="Q7276" s="99"/>
    </row>
    <row r="7277" spans="16:17" x14ac:dyDescent="0.3">
      <c r="P7277" s="99"/>
      <c r="Q7277" s="99"/>
    </row>
    <row r="7278" spans="16:17" x14ac:dyDescent="0.3">
      <c r="P7278" s="99"/>
      <c r="Q7278" s="99"/>
    </row>
    <row r="7279" spans="16:17" x14ac:dyDescent="0.3">
      <c r="P7279" s="99"/>
      <c r="Q7279" s="99"/>
    </row>
    <row r="7280" spans="16:17" x14ac:dyDescent="0.3">
      <c r="P7280" s="99"/>
      <c r="Q7280" s="99"/>
    </row>
    <row r="7281" spans="16:17" x14ac:dyDescent="0.3">
      <c r="P7281" s="99"/>
      <c r="Q7281" s="99"/>
    </row>
    <row r="7282" spans="16:17" x14ac:dyDescent="0.3">
      <c r="P7282" s="99"/>
      <c r="Q7282" s="99"/>
    </row>
    <row r="7283" spans="16:17" x14ac:dyDescent="0.3">
      <c r="P7283" s="99"/>
      <c r="Q7283" s="99"/>
    </row>
    <row r="7284" spans="16:17" x14ac:dyDescent="0.3">
      <c r="P7284" s="99"/>
      <c r="Q7284" s="99"/>
    </row>
    <row r="7285" spans="16:17" x14ac:dyDescent="0.3">
      <c r="P7285" s="99"/>
      <c r="Q7285" s="99"/>
    </row>
    <row r="7286" spans="16:17" x14ac:dyDescent="0.3">
      <c r="P7286" s="99"/>
      <c r="Q7286" s="99"/>
    </row>
    <row r="7287" spans="16:17" x14ac:dyDescent="0.3">
      <c r="P7287" s="99"/>
      <c r="Q7287" s="99"/>
    </row>
    <row r="7288" spans="16:17" x14ac:dyDescent="0.3">
      <c r="P7288" s="99"/>
      <c r="Q7288" s="99"/>
    </row>
    <row r="7289" spans="16:17" x14ac:dyDescent="0.3">
      <c r="P7289" s="99"/>
      <c r="Q7289" s="99"/>
    </row>
    <row r="7290" spans="16:17" x14ac:dyDescent="0.3">
      <c r="P7290" s="99"/>
      <c r="Q7290" s="99"/>
    </row>
    <row r="7291" spans="16:17" x14ac:dyDescent="0.3">
      <c r="P7291" s="99"/>
      <c r="Q7291" s="99"/>
    </row>
    <row r="7292" spans="16:17" x14ac:dyDescent="0.3">
      <c r="P7292" s="99"/>
      <c r="Q7292" s="99"/>
    </row>
    <row r="7293" spans="16:17" x14ac:dyDescent="0.3">
      <c r="P7293" s="99"/>
      <c r="Q7293" s="99"/>
    </row>
    <row r="7294" spans="16:17" x14ac:dyDescent="0.3">
      <c r="P7294" s="99"/>
      <c r="Q7294" s="99"/>
    </row>
    <row r="7295" spans="16:17" x14ac:dyDescent="0.3">
      <c r="P7295" s="99"/>
      <c r="Q7295" s="99"/>
    </row>
    <row r="7296" spans="16:17" x14ac:dyDescent="0.3">
      <c r="P7296" s="99"/>
      <c r="Q7296" s="99"/>
    </row>
    <row r="7297" spans="16:17" x14ac:dyDescent="0.3">
      <c r="P7297" s="99"/>
      <c r="Q7297" s="99"/>
    </row>
    <row r="7298" spans="16:17" x14ac:dyDescent="0.3">
      <c r="P7298" s="99"/>
      <c r="Q7298" s="99"/>
    </row>
    <row r="7299" spans="16:17" x14ac:dyDescent="0.3">
      <c r="P7299" s="99"/>
      <c r="Q7299" s="99"/>
    </row>
    <row r="7300" spans="16:17" x14ac:dyDescent="0.3">
      <c r="P7300" s="99"/>
      <c r="Q7300" s="99"/>
    </row>
    <row r="7301" spans="16:17" x14ac:dyDescent="0.3">
      <c r="P7301" s="99"/>
      <c r="Q7301" s="99"/>
    </row>
    <row r="7302" spans="16:17" x14ac:dyDescent="0.3">
      <c r="P7302" s="99"/>
      <c r="Q7302" s="99"/>
    </row>
    <row r="7303" spans="16:17" x14ac:dyDescent="0.3">
      <c r="P7303" s="99"/>
      <c r="Q7303" s="99"/>
    </row>
    <row r="7304" spans="16:17" x14ac:dyDescent="0.3">
      <c r="P7304" s="99"/>
      <c r="Q7304" s="99"/>
    </row>
    <row r="7305" spans="16:17" x14ac:dyDescent="0.3">
      <c r="P7305" s="99"/>
      <c r="Q7305" s="99"/>
    </row>
    <row r="7306" spans="16:17" x14ac:dyDescent="0.3">
      <c r="P7306" s="99"/>
      <c r="Q7306" s="99"/>
    </row>
    <row r="7307" spans="16:17" x14ac:dyDescent="0.3">
      <c r="P7307" s="99"/>
      <c r="Q7307" s="99"/>
    </row>
    <row r="7308" spans="16:17" x14ac:dyDescent="0.3">
      <c r="P7308" s="99"/>
      <c r="Q7308" s="99"/>
    </row>
    <row r="7309" spans="16:17" x14ac:dyDescent="0.3">
      <c r="P7309" s="99"/>
      <c r="Q7309" s="99"/>
    </row>
    <row r="7310" spans="16:17" x14ac:dyDescent="0.3">
      <c r="P7310" s="99"/>
      <c r="Q7310" s="99"/>
    </row>
    <row r="7311" spans="16:17" x14ac:dyDescent="0.3">
      <c r="P7311" s="99"/>
      <c r="Q7311" s="99"/>
    </row>
    <row r="7312" spans="16:17" x14ac:dyDescent="0.3">
      <c r="P7312" s="99"/>
      <c r="Q7312" s="99"/>
    </row>
    <row r="7313" spans="16:17" x14ac:dyDescent="0.3">
      <c r="P7313" s="99"/>
      <c r="Q7313" s="99"/>
    </row>
    <row r="7314" spans="16:17" x14ac:dyDescent="0.3">
      <c r="P7314" s="99"/>
      <c r="Q7314" s="99"/>
    </row>
    <row r="7315" spans="16:17" x14ac:dyDescent="0.3">
      <c r="P7315" s="99"/>
      <c r="Q7315" s="99"/>
    </row>
    <row r="7316" spans="16:17" x14ac:dyDescent="0.3">
      <c r="P7316" s="99"/>
      <c r="Q7316" s="99"/>
    </row>
    <row r="7317" spans="16:17" x14ac:dyDescent="0.3">
      <c r="P7317" s="99"/>
      <c r="Q7317" s="99"/>
    </row>
    <row r="7318" spans="16:17" x14ac:dyDescent="0.3">
      <c r="P7318" s="99"/>
      <c r="Q7318" s="99"/>
    </row>
    <row r="7319" spans="16:17" x14ac:dyDescent="0.3">
      <c r="P7319" s="99"/>
      <c r="Q7319" s="99"/>
    </row>
    <row r="7320" spans="16:17" x14ac:dyDescent="0.3">
      <c r="P7320" s="99"/>
      <c r="Q7320" s="99"/>
    </row>
    <row r="7321" spans="16:17" x14ac:dyDescent="0.3">
      <c r="P7321" s="99"/>
      <c r="Q7321" s="99"/>
    </row>
    <row r="7322" spans="16:17" x14ac:dyDescent="0.3">
      <c r="P7322" s="99"/>
      <c r="Q7322" s="99"/>
    </row>
    <row r="7323" spans="16:17" x14ac:dyDescent="0.3">
      <c r="P7323" s="99"/>
      <c r="Q7323" s="99"/>
    </row>
    <row r="7324" spans="16:17" x14ac:dyDescent="0.3">
      <c r="P7324" s="99"/>
      <c r="Q7324" s="99"/>
    </row>
    <row r="7325" spans="16:17" x14ac:dyDescent="0.3">
      <c r="P7325" s="99"/>
      <c r="Q7325" s="99"/>
    </row>
    <row r="7326" spans="16:17" x14ac:dyDescent="0.3">
      <c r="P7326" s="99"/>
      <c r="Q7326" s="99"/>
    </row>
    <row r="7327" spans="16:17" x14ac:dyDescent="0.3">
      <c r="P7327" s="99"/>
      <c r="Q7327" s="99"/>
    </row>
    <row r="7328" spans="16:17" x14ac:dyDescent="0.3">
      <c r="P7328" s="99"/>
      <c r="Q7328" s="99"/>
    </row>
    <row r="7329" spans="16:17" x14ac:dyDescent="0.3">
      <c r="P7329" s="99"/>
      <c r="Q7329" s="99"/>
    </row>
    <row r="7330" spans="16:17" x14ac:dyDescent="0.3">
      <c r="P7330" s="99"/>
      <c r="Q7330" s="99"/>
    </row>
    <row r="7331" spans="16:17" x14ac:dyDescent="0.3">
      <c r="P7331" s="99"/>
      <c r="Q7331" s="99"/>
    </row>
    <row r="7332" spans="16:17" x14ac:dyDescent="0.3">
      <c r="P7332" s="99"/>
      <c r="Q7332" s="99"/>
    </row>
    <row r="7333" spans="16:17" x14ac:dyDescent="0.3">
      <c r="P7333" s="99"/>
      <c r="Q7333" s="99"/>
    </row>
    <row r="7334" spans="16:17" x14ac:dyDescent="0.3">
      <c r="P7334" s="99"/>
      <c r="Q7334" s="99"/>
    </row>
    <row r="7335" spans="16:17" x14ac:dyDescent="0.3">
      <c r="P7335" s="99"/>
      <c r="Q7335" s="99"/>
    </row>
    <row r="7336" spans="16:17" x14ac:dyDescent="0.3">
      <c r="P7336" s="99"/>
      <c r="Q7336" s="99"/>
    </row>
    <row r="7337" spans="16:17" x14ac:dyDescent="0.3">
      <c r="P7337" s="99"/>
      <c r="Q7337" s="99"/>
    </row>
    <row r="7338" spans="16:17" x14ac:dyDescent="0.3">
      <c r="P7338" s="99"/>
      <c r="Q7338" s="99"/>
    </row>
    <row r="7339" spans="16:17" x14ac:dyDescent="0.3">
      <c r="P7339" s="99"/>
      <c r="Q7339" s="99"/>
    </row>
    <row r="7340" spans="16:17" x14ac:dyDescent="0.3">
      <c r="P7340" s="99"/>
      <c r="Q7340" s="99"/>
    </row>
    <row r="7341" spans="16:17" x14ac:dyDescent="0.3">
      <c r="P7341" s="99"/>
      <c r="Q7341" s="99"/>
    </row>
    <row r="7342" spans="16:17" x14ac:dyDescent="0.3">
      <c r="P7342" s="99"/>
      <c r="Q7342" s="99"/>
    </row>
    <row r="7343" spans="16:17" x14ac:dyDescent="0.3">
      <c r="P7343" s="99"/>
      <c r="Q7343" s="99"/>
    </row>
    <row r="7344" spans="16:17" x14ac:dyDescent="0.3">
      <c r="P7344" s="99"/>
      <c r="Q7344" s="99"/>
    </row>
    <row r="7345" spans="16:17" x14ac:dyDescent="0.3">
      <c r="P7345" s="99"/>
      <c r="Q7345" s="99"/>
    </row>
    <row r="7346" spans="16:17" x14ac:dyDescent="0.3">
      <c r="P7346" s="99"/>
      <c r="Q7346" s="99"/>
    </row>
    <row r="7347" spans="16:17" x14ac:dyDescent="0.3">
      <c r="P7347" s="99"/>
      <c r="Q7347" s="99"/>
    </row>
    <row r="7348" spans="16:17" x14ac:dyDescent="0.3">
      <c r="P7348" s="99"/>
      <c r="Q7348" s="99"/>
    </row>
    <row r="7349" spans="16:17" x14ac:dyDescent="0.3">
      <c r="P7349" s="99"/>
      <c r="Q7349" s="99"/>
    </row>
    <row r="7350" spans="16:17" x14ac:dyDescent="0.3">
      <c r="P7350" s="99"/>
      <c r="Q7350" s="99"/>
    </row>
    <row r="7351" spans="16:17" x14ac:dyDescent="0.3">
      <c r="P7351" s="99"/>
      <c r="Q7351" s="99"/>
    </row>
    <row r="7352" spans="16:17" x14ac:dyDescent="0.3">
      <c r="P7352" s="99"/>
      <c r="Q7352" s="99"/>
    </row>
    <row r="7353" spans="16:17" x14ac:dyDescent="0.3">
      <c r="P7353" s="99"/>
      <c r="Q7353" s="99"/>
    </row>
    <row r="7354" spans="16:17" x14ac:dyDescent="0.3">
      <c r="P7354" s="99"/>
      <c r="Q7354" s="99"/>
    </row>
    <row r="7355" spans="16:17" x14ac:dyDescent="0.3">
      <c r="P7355" s="99"/>
      <c r="Q7355" s="99"/>
    </row>
    <row r="7356" spans="16:17" x14ac:dyDescent="0.3">
      <c r="P7356" s="99"/>
      <c r="Q7356" s="99"/>
    </row>
    <row r="7357" spans="16:17" x14ac:dyDescent="0.3">
      <c r="P7357" s="99"/>
      <c r="Q7357" s="99"/>
    </row>
    <row r="7358" spans="16:17" x14ac:dyDescent="0.3">
      <c r="P7358" s="99"/>
      <c r="Q7358" s="99"/>
    </row>
    <row r="7359" spans="16:17" x14ac:dyDescent="0.3">
      <c r="P7359" s="99"/>
      <c r="Q7359" s="99"/>
    </row>
    <row r="7360" spans="16:17" x14ac:dyDescent="0.3">
      <c r="P7360" s="99"/>
      <c r="Q7360" s="99"/>
    </row>
    <row r="7361" spans="16:17" x14ac:dyDescent="0.3">
      <c r="P7361" s="99"/>
      <c r="Q7361" s="99"/>
    </row>
    <row r="7362" spans="16:17" x14ac:dyDescent="0.3">
      <c r="P7362" s="99"/>
      <c r="Q7362" s="99"/>
    </row>
    <row r="7363" spans="16:17" x14ac:dyDescent="0.3">
      <c r="P7363" s="99"/>
      <c r="Q7363" s="99"/>
    </row>
    <row r="7364" spans="16:17" x14ac:dyDescent="0.3">
      <c r="P7364" s="99"/>
      <c r="Q7364" s="99"/>
    </row>
    <row r="7365" spans="16:17" x14ac:dyDescent="0.3">
      <c r="P7365" s="99"/>
      <c r="Q7365" s="99"/>
    </row>
    <row r="7366" spans="16:17" x14ac:dyDescent="0.3">
      <c r="P7366" s="99"/>
      <c r="Q7366" s="99"/>
    </row>
    <row r="7367" spans="16:17" x14ac:dyDescent="0.3">
      <c r="P7367" s="99"/>
      <c r="Q7367" s="99"/>
    </row>
    <row r="7368" spans="16:17" x14ac:dyDescent="0.3">
      <c r="P7368" s="99"/>
      <c r="Q7368" s="99"/>
    </row>
    <row r="7369" spans="16:17" x14ac:dyDescent="0.3">
      <c r="P7369" s="99"/>
      <c r="Q7369" s="99"/>
    </row>
    <row r="7370" spans="16:17" x14ac:dyDescent="0.3">
      <c r="P7370" s="99"/>
      <c r="Q7370" s="99"/>
    </row>
    <row r="7371" spans="16:17" x14ac:dyDescent="0.3">
      <c r="P7371" s="99"/>
      <c r="Q7371" s="99"/>
    </row>
    <row r="7372" spans="16:17" x14ac:dyDescent="0.3">
      <c r="P7372" s="99"/>
      <c r="Q7372" s="99"/>
    </row>
    <row r="7373" spans="16:17" x14ac:dyDescent="0.3">
      <c r="P7373" s="99"/>
      <c r="Q7373" s="99"/>
    </row>
    <row r="7374" spans="16:17" x14ac:dyDescent="0.3">
      <c r="P7374" s="99"/>
      <c r="Q7374" s="99"/>
    </row>
    <row r="7375" spans="16:17" x14ac:dyDescent="0.3">
      <c r="P7375" s="99"/>
      <c r="Q7375" s="99"/>
    </row>
    <row r="7376" spans="16:17" x14ac:dyDescent="0.3">
      <c r="P7376" s="99"/>
      <c r="Q7376" s="99"/>
    </row>
    <row r="7377" spans="16:17" x14ac:dyDescent="0.3">
      <c r="P7377" s="99"/>
      <c r="Q7377" s="99"/>
    </row>
    <row r="7378" spans="16:17" x14ac:dyDescent="0.3">
      <c r="P7378" s="99"/>
      <c r="Q7378" s="99"/>
    </row>
    <row r="7379" spans="16:17" x14ac:dyDescent="0.3">
      <c r="P7379" s="99"/>
      <c r="Q7379" s="99"/>
    </row>
    <row r="7380" spans="16:17" x14ac:dyDescent="0.3">
      <c r="P7380" s="99"/>
      <c r="Q7380" s="99"/>
    </row>
    <row r="7381" spans="16:17" x14ac:dyDescent="0.3">
      <c r="P7381" s="99"/>
      <c r="Q7381" s="99"/>
    </row>
    <row r="7382" spans="16:17" x14ac:dyDescent="0.3">
      <c r="P7382" s="99"/>
      <c r="Q7382" s="99"/>
    </row>
    <row r="7383" spans="16:17" x14ac:dyDescent="0.3">
      <c r="P7383" s="99"/>
      <c r="Q7383" s="99"/>
    </row>
    <row r="7384" spans="16:17" x14ac:dyDescent="0.3">
      <c r="P7384" s="99"/>
      <c r="Q7384" s="99"/>
    </row>
    <row r="7385" spans="16:17" x14ac:dyDescent="0.3">
      <c r="P7385" s="99"/>
      <c r="Q7385" s="99"/>
    </row>
    <row r="7386" spans="16:17" x14ac:dyDescent="0.3">
      <c r="P7386" s="99"/>
      <c r="Q7386" s="99"/>
    </row>
    <row r="7387" spans="16:17" x14ac:dyDescent="0.3">
      <c r="P7387" s="99"/>
      <c r="Q7387" s="99"/>
    </row>
    <row r="7388" spans="16:17" x14ac:dyDescent="0.3">
      <c r="P7388" s="99"/>
      <c r="Q7388" s="99"/>
    </row>
    <row r="7389" spans="16:17" x14ac:dyDescent="0.3">
      <c r="P7389" s="99"/>
      <c r="Q7389" s="99"/>
    </row>
    <row r="7390" spans="16:17" x14ac:dyDescent="0.3">
      <c r="P7390" s="99"/>
      <c r="Q7390" s="99"/>
    </row>
    <row r="7391" spans="16:17" x14ac:dyDescent="0.3">
      <c r="P7391" s="99"/>
      <c r="Q7391" s="99"/>
    </row>
    <row r="7392" spans="16:17" x14ac:dyDescent="0.3">
      <c r="P7392" s="99"/>
      <c r="Q7392" s="99"/>
    </row>
    <row r="7393" spans="16:17" x14ac:dyDescent="0.3">
      <c r="P7393" s="99"/>
      <c r="Q7393" s="99"/>
    </row>
    <row r="7394" spans="16:17" x14ac:dyDescent="0.3">
      <c r="P7394" s="99"/>
      <c r="Q7394" s="99"/>
    </row>
    <row r="7395" spans="16:17" x14ac:dyDescent="0.3">
      <c r="P7395" s="99"/>
      <c r="Q7395" s="99"/>
    </row>
    <row r="7396" spans="16:17" x14ac:dyDescent="0.3">
      <c r="P7396" s="99"/>
      <c r="Q7396" s="99"/>
    </row>
    <row r="7397" spans="16:17" x14ac:dyDescent="0.3">
      <c r="P7397" s="99"/>
      <c r="Q7397" s="99"/>
    </row>
    <row r="7398" spans="16:17" x14ac:dyDescent="0.3">
      <c r="P7398" s="99"/>
      <c r="Q7398" s="99"/>
    </row>
    <row r="7399" spans="16:17" x14ac:dyDescent="0.3">
      <c r="P7399" s="99"/>
      <c r="Q7399" s="99"/>
    </row>
    <row r="7400" spans="16:17" x14ac:dyDescent="0.3">
      <c r="P7400" s="99"/>
      <c r="Q7400" s="99"/>
    </row>
    <row r="7401" spans="16:17" x14ac:dyDescent="0.3">
      <c r="P7401" s="99"/>
      <c r="Q7401" s="99"/>
    </row>
    <row r="7402" spans="16:17" x14ac:dyDescent="0.3">
      <c r="P7402" s="99"/>
      <c r="Q7402" s="99"/>
    </row>
    <row r="7403" spans="16:17" x14ac:dyDescent="0.3">
      <c r="P7403" s="99"/>
      <c r="Q7403" s="99"/>
    </row>
    <row r="7404" spans="16:17" x14ac:dyDescent="0.3">
      <c r="P7404" s="99"/>
      <c r="Q7404" s="99"/>
    </row>
    <row r="7405" spans="16:17" x14ac:dyDescent="0.3">
      <c r="P7405" s="99"/>
      <c r="Q7405" s="99"/>
    </row>
    <row r="7406" spans="16:17" x14ac:dyDescent="0.3">
      <c r="P7406" s="99"/>
      <c r="Q7406" s="99"/>
    </row>
    <row r="7407" spans="16:17" x14ac:dyDescent="0.3">
      <c r="P7407" s="99"/>
      <c r="Q7407" s="99"/>
    </row>
    <row r="7408" spans="16:17" x14ac:dyDescent="0.3">
      <c r="P7408" s="99"/>
      <c r="Q7408" s="99"/>
    </row>
    <row r="7409" spans="16:17" x14ac:dyDescent="0.3">
      <c r="P7409" s="99"/>
      <c r="Q7409" s="99"/>
    </row>
    <row r="7410" spans="16:17" x14ac:dyDescent="0.3">
      <c r="P7410" s="99"/>
      <c r="Q7410" s="99"/>
    </row>
    <row r="7411" spans="16:17" x14ac:dyDescent="0.3">
      <c r="P7411" s="99"/>
      <c r="Q7411" s="99"/>
    </row>
    <row r="7412" spans="16:17" x14ac:dyDescent="0.3">
      <c r="P7412" s="99"/>
      <c r="Q7412" s="99"/>
    </row>
    <row r="7413" spans="16:17" x14ac:dyDescent="0.3">
      <c r="P7413" s="99"/>
      <c r="Q7413" s="99"/>
    </row>
    <row r="7414" spans="16:17" x14ac:dyDescent="0.3">
      <c r="P7414" s="99"/>
      <c r="Q7414" s="99"/>
    </row>
    <row r="7415" spans="16:17" x14ac:dyDescent="0.3">
      <c r="P7415" s="99"/>
      <c r="Q7415" s="99"/>
    </row>
    <row r="7416" spans="16:17" x14ac:dyDescent="0.3">
      <c r="P7416" s="99"/>
      <c r="Q7416" s="99"/>
    </row>
    <row r="7417" spans="16:17" x14ac:dyDescent="0.3">
      <c r="P7417" s="99"/>
      <c r="Q7417" s="99"/>
    </row>
    <row r="7418" spans="16:17" x14ac:dyDescent="0.3">
      <c r="P7418" s="99"/>
      <c r="Q7418" s="99"/>
    </row>
    <row r="7419" spans="16:17" x14ac:dyDescent="0.3">
      <c r="P7419" s="99"/>
      <c r="Q7419" s="99"/>
    </row>
    <row r="7420" spans="16:17" x14ac:dyDescent="0.3">
      <c r="P7420" s="99"/>
      <c r="Q7420" s="99"/>
    </row>
    <row r="7421" spans="16:17" x14ac:dyDescent="0.3">
      <c r="P7421" s="99"/>
      <c r="Q7421" s="99"/>
    </row>
    <row r="7422" spans="16:17" x14ac:dyDescent="0.3">
      <c r="P7422" s="99"/>
      <c r="Q7422" s="99"/>
    </row>
    <row r="7423" spans="16:17" x14ac:dyDescent="0.3">
      <c r="P7423" s="99"/>
      <c r="Q7423" s="99"/>
    </row>
    <row r="7424" spans="16:17" x14ac:dyDescent="0.3">
      <c r="P7424" s="99"/>
      <c r="Q7424" s="99"/>
    </row>
    <row r="7425" spans="16:17" x14ac:dyDescent="0.3">
      <c r="P7425" s="99"/>
      <c r="Q7425" s="99"/>
    </row>
    <row r="7426" spans="16:17" x14ac:dyDescent="0.3">
      <c r="P7426" s="99"/>
      <c r="Q7426" s="99"/>
    </row>
    <row r="7427" spans="16:17" x14ac:dyDescent="0.3">
      <c r="P7427" s="99"/>
      <c r="Q7427" s="99"/>
    </row>
    <row r="7428" spans="16:17" x14ac:dyDescent="0.3">
      <c r="P7428" s="99"/>
      <c r="Q7428" s="99"/>
    </row>
    <row r="7429" spans="16:17" x14ac:dyDescent="0.3">
      <c r="P7429" s="99"/>
      <c r="Q7429" s="99"/>
    </row>
    <row r="7430" spans="16:17" x14ac:dyDescent="0.3">
      <c r="P7430" s="99"/>
      <c r="Q7430" s="99"/>
    </row>
    <row r="7431" spans="16:17" x14ac:dyDescent="0.3">
      <c r="P7431" s="99"/>
      <c r="Q7431" s="99"/>
    </row>
    <row r="7432" spans="16:17" x14ac:dyDescent="0.3">
      <c r="P7432" s="99"/>
      <c r="Q7432" s="99"/>
    </row>
    <row r="7433" spans="16:17" x14ac:dyDescent="0.3">
      <c r="P7433" s="99"/>
      <c r="Q7433" s="99"/>
    </row>
    <row r="7434" spans="16:17" x14ac:dyDescent="0.3">
      <c r="P7434" s="99"/>
      <c r="Q7434" s="99"/>
    </row>
    <row r="7435" spans="16:17" x14ac:dyDescent="0.3">
      <c r="P7435" s="99"/>
      <c r="Q7435" s="99"/>
    </row>
    <row r="7436" spans="16:17" x14ac:dyDescent="0.3">
      <c r="P7436" s="99"/>
      <c r="Q7436" s="99"/>
    </row>
    <row r="7437" spans="16:17" x14ac:dyDescent="0.3">
      <c r="P7437" s="99"/>
      <c r="Q7437" s="99"/>
    </row>
    <row r="7438" spans="16:17" x14ac:dyDescent="0.3">
      <c r="P7438" s="99"/>
      <c r="Q7438" s="99"/>
    </row>
    <row r="7439" spans="16:17" x14ac:dyDescent="0.3">
      <c r="P7439" s="99"/>
      <c r="Q7439" s="99"/>
    </row>
    <row r="7440" spans="16:17" x14ac:dyDescent="0.3">
      <c r="P7440" s="99"/>
      <c r="Q7440" s="99"/>
    </row>
    <row r="7441" spans="16:17" x14ac:dyDescent="0.3">
      <c r="P7441" s="99"/>
      <c r="Q7441" s="99"/>
    </row>
    <row r="7442" spans="16:17" x14ac:dyDescent="0.3">
      <c r="P7442" s="99"/>
      <c r="Q7442" s="99"/>
    </row>
    <row r="7443" spans="16:17" x14ac:dyDescent="0.3">
      <c r="P7443" s="99"/>
      <c r="Q7443" s="99"/>
    </row>
    <row r="7444" spans="16:17" x14ac:dyDescent="0.3">
      <c r="P7444" s="99"/>
      <c r="Q7444" s="99"/>
    </row>
    <row r="7445" spans="16:17" x14ac:dyDescent="0.3">
      <c r="P7445" s="99"/>
      <c r="Q7445" s="99"/>
    </row>
    <row r="7446" spans="16:17" x14ac:dyDescent="0.3">
      <c r="P7446" s="99"/>
      <c r="Q7446" s="99"/>
    </row>
    <row r="7447" spans="16:17" x14ac:dyDescent="0.3">
      <c r="P7447" s="99"/>
      <c r="Q7447" s="99"/>
    </row>
    <row r="7448" spans="16:17" x14ac:dyDescent="0.3">
      <c r="P7448" s="99"/>
      <c r="Q7448" s="99"/>
    </row>
    <row r="7449" spans="16:17" x14ac:dyDescent="0.3">
      <c r="P7449" s="99"/>
      <c r="Q7449" s="99"/>
    </row>
    <row r="7450" spans="16:17" x14ac:dyDescent="0.3">
      <c r="P7450" s="99"/>
      <c r="Q7450" s="99"/>
    </row>
    <row r="7451" spans="16:17" x14ac:dyDescent="0.3">
      <c r="P7451" s="99"/>
      <c r="Q7451" s="99"/>
    </row>
    <row r="7452" spans="16:17" x14ac:dyDescent="0.3">
      <c r="P7452" s="99"/>
      <c r="Q7452" s="99"/>
    </row>
    <row r="7453" spans="16:17" x14ac:dyDescent="0.3">
      <c r="P7453" s="99"/>
      <c r="Q7453" s="99"/>
    </row>
    <row r="7454" spans="16:17" x14ac:dyDescent="0.3">
      <c r="P7454" s="99"/>
      <c r="Q7454" s="99"/>
    </row>
    <row r="7455" spans="16:17" x14ac:dyDescent="0.3">
      <c r="P7455" s="99"/>
      <c r="Q7455" s="99"/>
    </row>
    <row r="7456" spans="16:17" x14ac:dyDescent="0.3">
      <c r="P7456" s="99"/>
      <c r="Q7456" s="99"/>
    </row>
    <row r="7457" spans="16:17" x14ac:dyDescent="0.3">
      <c r="P7457" s="99"/>
      <c r="Q7457" s="99"/>
    </row>
    <row r="7458" spans="16:17" x14ac:dyDescent="0.3">
      <c r="P7458" s="99"/>
      <c r="Q7458" s="99"/>
    </row>
    <row r="7459" spans="16:17" x14ac:dyDescent="0.3">
      <c r="P7459" s="99"/>
      <c r="Q7459" s="99"/>
    </row>
    <row r="7460" spans="16:17" x14ac:dyDescent="0.3">
      <c r="P7460" s="99"/>
      <c r="Q7460" s="99"/>
    </row>
    <row r="7461" spans="16:17" x14ac:dyDescent="0.3">
      <c r="P7461" s="99"/>
      <c r="Q7461" s="99"/>
    </row>
    <row r="7462" spans="16:17" x14ac:dyDescent="0.3">
      <c r="P7462" s="99"/>
      <c r="Q7462" s="99"/>
    </row>
    <row r="7463" spans="16:17" x14ac:dyDescent="0.3">
      <c r="P7463" s="99"/>
      <c r="Q7463" s="99"/>
    </row>
    <row r="7464" spans="16:17" x14ac:dyDescent="0.3">
      <c r="P7464" s="99"/>
      <c r="Q7464" s="99"/>
    </row>
    <row r="7465" spans="16:17" x14ac:dyDescent="0.3">
      <c r="P7465" s="99"/>
      <c r="Q7465" s="99"/>
    </row>
    <row r="7466" spans="16:17" x14ac:dyDescent="0.3">
      <c r="P7466" s="99"/>
      <c r="Q7466" s="99"/>
    </row>
    <row r="7467" spans="16:17" x14ac:dyDescent="0.3">
      <c r="P7467" s="99"/>
      <c r="Q7467" s="99"/>
    </row>
    <row r="7468" spans="16:17" x14ac:dyDescent="0.3">
      <c r="P7468" s="99"/>
      <c r="Q7468" s="99"/>
    </row>
    <row r="7469" spans="16:17" x14ac:dyDescent="0.3">
      <c r="P7469" s="99"/>
      <c r="Q7469" s="99"/>
    </row>
    <row r="7470" spans="16:17" x14ac:dyDescent="0.3">
      <c r="P7470" s="99"/>
      <c r="Q7470" s="99"/>
    </row>
    <row r="7471" spans="16:17" x14ac:dyDescent="0.3">
      <c r="P7471" s="99"/>
      <c r="Q7471" s="99"/>
    </row>
    <row r="7472" spans="16:17" x14ac:dyDescent="0.3">
      <c r="P7472" s="99"/>
      <c r="Q7472" s="99"/>
    </row>
    <row r="7473" spans="16:17" x14ac:dyDescent="0.3">
      <c r="P7473" s="99"/>
      <c r="Q7473" s="99"/>
    </row>
    <row r="7474" spans="16:17" x14ac:dyDescent="0.3">
      <c r="P7474" s="99"/>
      <c r="Q7474" s="99"/>
    </row>
    <row r="7475" spans="16:17" x14ac:dyDescent="0.3">
      <c r="P7475" s="99"/>
      <c r="Q7475" s="99"/>
    </row>
    <row r="7476" spans="16:17" x14ac:dyDescent="0.3">
      <c r="P7476" s="99"/>
      <c r="Q7476" s="99"/>
    </row>
    <row r="7477" spans="16:17" x14ac:dyDescent="0.3">
      <c r="P7477" s="99"/>
      <c r="Q7477" s="99"/>
    </row>
    <row r="7478" spans="16:17" x14ac:dyDescent="0.3">
      <c r="P7478" s="99"/>
      <c r="Q7478" s="99"/>
    </row>
    <row r="7479" spans="16:17" x14ac:dyDescent="0.3">
      <c r="P7479" s="99"/>
      <c r="Q7479" s="99"/>
    </row>
    <row r="7480" spans="16:17" x14ac:dyDescent="0.3">
      <c r="P7480" s="99"/>
      <c r="Q7480" s="99"/>
    </row>
    <row r="7481" spans="16:17" x14ac:dyDescent="0.3">
      <c r="P7481" s="99"/>
      <c r="Q7481" s="99"/>
    </row>
    <row r="7482" spans="16:17" x14ac:dyDescent="0.3">
      <c r="P7482" s="99"/>
      <c r="Q7482" s="99"/>
    </row>
    <row r="7483" spans="16:17" x14ac:dyDescent="0.3">
      <c r="P7483" s="99"/>
      <c r="Q7483" s="99"/>
    </row>
    <row r="7484" spans="16:17" x14ac:dyDescent="0.3">
      <c r="P7484" s="99"/>
      <c r="Q7484" s="99"/>
    </row>
    <row r="7485" spans="16:17" x14ac:dyDescent="0.3">
      <c r="P7485" s="99"/>
      <c r="Q7485" s="99"/>
    </row>
    <row r="7486" spans="16:17" x14ac:dyDescent="0.3">
      <c r="P7486" s="99"/>
      <c r="Q7486" s="99"/>
    </row>
    <row r="7487" spans="16:17" x14ac:dyDescent="0.3">
      <c r="P7487" s="99"/>
      <c r="Q7487" s="99"/>
    </row>
    <row r="7488" spans="16:17" x14ac:dyDescent="0.3">
      <c r="P7488" s="99"/>
      <c r="Q7488" s="99"/>
    </row>
    <row r="7489" spans="16:17" x14ac:dyDescent="0.3">
      <c r="P7489" s="99"/>
      <c r="Q7489" s="99"/>
    </row>
    <row r="7490" spans="16:17" x14ac:dyDescent="0.3">
      <c r="P7490" s="99"/>
      <c r="Q7490" s="99"/>
    </row>
    <row r="7491" spans="16:17" x14ac:dyDescent="0.3">
      <c r="P7491" s="99"/>
      <c r="Q7491" s="99"/>
    </row>
    <row r="7492" spans="16:17" x14ac:dyDescent="0.3">
      <c r="P7492" s="99"/>
      <c r="Q7492" s="99"/>
    </row>
    <row r="7493" spans="16:17" x14ac:dyDescent="0.3">
      <c r="P7493" s="99"/>
      <c r="Q7493" s="99"/>
    </row>
    <row r="7494" spans="16:17" x14ac:dyDescent="0.3">
      <c r="P7494" s="99"/>
      <c r="Q7494" s="99"/>
    </row>
    <row r="7495" spans="16:17" x14ac:dyDescent="0.3">
      <c r="P7495" s="99"/>
      <c r="Q7495" s="99"/>
    </row>
    <row r="7496" spans="16:17" x14ac:dyDescent="0.3">
      <c r="P7496" s="99"/>
      <c r="Q7496" s="99"/>
    </row>
    <row r="7497" spans="16:17" x14ac:dyDescent="0.3">
      <c r="P7497" s="99"/>
      <c r="Q7497" s="99"/>
    </row>
    <row r="7498" spans="16:17" x14ac:dyDescent="0.3">
      <c r="P7498" s="99"/>
      <c r="Q7498" s="99"/>
    </row>
    <row r="7499" spans="16:17" x14ac:dyDescent="0.3">
      <c r="P7499" s="99"/>
      <c r="Q7499" s="99"/>
    </row>
    <row r="7500" spans="16:17" x14ac:dyDescent="0.3">
      <c r="P7500" s="99"/>
      <c r="Q7500" s="99"/>
    </row>
    <row r="7501" spans="16:17" x14ac:dyDescent="0.3">
      <c r="P7501" s="99"/>
      <c r="Q7501" s="99"/>
    </row>
    <row r="7502" spans="16:17" x14ac:dyDescent="0.3">
      <c r="P7502" s="99"/>
      <c r="Q7502" s="99"/>
    </row>
    <row r="7503" spans="16:17" x14ac:dyDescent="0.3">
      <c r="P7503" s="99"/>
      <c r="Q7503" s="99"/>
    </row>
    <row r="7504" spans="16:17" x14ac:dyDescent="0.3">
      <c r="P7504" s="99"/>
      <c r="Q7504" s="99"/>
    </row>
    <row r="7505" spans="16:17" x14ac:dyDescent="0.3">
      <c r="P7505" s="99"/>
      <c r="Q7505" s="99"/>
    </row>
    <row r="7506" spans="16:17" x14ac:dyDescent="0.3">
      <c r="P7506" s="99"/>
      <c r="Q7506" s="99"/>
    </row>
    <row r="7507" spans="16:17" x14ac:dyDescent="0.3">
      <c r="P7507" s="99"/>
      <c r="Q7507" s="99"/>
    </row>
    <row r="7508" spans="16:17" x14ac:dyDescent="0.3">
      <c r="P7508" s="99"/>
      <c r="Q7508" s="99"/>
    </row>
    <row r="7509" spans="16:17" x14ac:dyDescent="0.3">
      <c r="P7509" s="99"/>
      <c r="Q7509" s="99"/>
    </row>
    <row r="7510" spans="16:17" x14ac:dyDescent="0.3">
      <c r="P7510" s="99"/>
      <c r="Q7510" s="99"/>
    </row>
    <row r="7511" spans="16:17" x14ac:dyDescent="0.3">
      <c r="P7511" s="99"/>
      <c r="Q7511" s="99"/>
    </row>
    <row r="7512" spans="16:17" x14ac:dyDescent="0.3">
      <c r="P7512" s="99"/>
      <c r="Q7512" s="99"/>
    </row>
    <row r="7513" spans="16:17" x14ac:dyDescent="0.3">
      <c r="P7513" s="99"/>
      <c r="Q7513" s="99"/>
    </row>
    <row r="7514" spans="16:17" x14ac:dyDescent="0.3">
      <c r="P7514" s="99"/>
      <c r="Q7514" s="99"/>
    </row>
    <row r="7515" spans="16:17" x14ac:dyDescent="0.3">
      <c r="P7515" s="99"/>
      <c r="Q7515" s="99"/>
    </row>
    <row r="7516" spans="16:17" x14ac:dyDescent="0.3">
      <c r="P7516" s="99"/>
      <c r="Q7516" s="99"/>
    </row>
    <row r="7517" spans="16:17" x14ac:dyDescent="0.3">
      <c r="P7517" s="99"/>
      <c r="Q7517" s="99"/>
    </row>
    <row r="7518" spans="16:17" x14ac:dyDescent="0.3">
      <c r="P7518" s="99"/>
      <c r="Q7518" s="99"/>
    </row>
    <row r="7519" spans="16:17" x14ac:dyDescent="0.3">
      <c r="P7519" s="99"/>
      <c r="Q7519" s="99"/>
    </row>
    <row r="7520" spans="16:17" x14ac:dyDescent="0.3">
      <c r="P7520" s="99"/>
      <c r="Q7520" s="99"/>
    </row>
    <row r="7521" spans="16:17" x14ac:dyDescent="0.3">
      <c r="P7521" s="99"/>
      <c r="Q7521" s="99"/>
    </row>
    <row r="7522" spans="16:17" x14ac:dyDescent="0.3">
      <c r="P7522" s="99"/>
      <c r="Q7522" s="99"/>
    </row>
    <row r="7523" spans="16:17" x14ac:dyDescent="0.3">
      <c r="P7523" s="99"/>
      <c r="Q7523" s="99"/>
    </row>
    <row r="7524" spans="16:17" x14ac:dyDescent="0.3">
      <c r="P7524" s="99"/>
      <c r="Q7524" s="99"/>
    </row>
    <row r="7525" spans="16:17" x14ac:dyDescent="0.3">
      <c r="P7525" s="99"/>
      <c r="Q7525" s="99"/>
    </row>
    <row r="7526" spans="16:17" x14ac:dyDescent="0.3">
      <c r="P7526" s="99"/>
      <c r="Q7526" s="99"/>
    </row>
    <row r="7527" spans="16:17" x14ac:dyDescent="0.3">
      <c r="P7527" s="99"/>
      <c r="Q7527" s="99"/>
    </row>
    <row r="7528" spans="16:17" x14ac:dyDescent="0.3">
      <c r="P7528" s="99"/>
      <c r="Q7528" s="99"/>
    </row>
    <row r="7529" spans="16:17" x14ac:dyDescent="0.3">
      <c r="P7529" s="99"/>
      <c r="Q7529" s="99"/>
    </row>
    <row r="7530" spans="16:17" x14ac:dyDescent="0.3">
      <c r="P7530" s="99"/>
      <c r="Q7530" s="99"/>
    </row>
    <row r="7531" spans="16:17" x14ac:dyDescent="0.3">
      <c r="P7531" s="99"/>
      <c r="Q7531" s="99"/>
    </row>
    <row r="7532" spans="16:17" x14ac:dyDescent="0.3">
      <c r="P7532" s="99"/>
      <c r="Q7532" s="99"/>
    </row>
    <row r="7533" spans="16:17" x14ac:dyDescent="0.3">
      <c r="P7533" s="99"/>
      <c r="Q7533" s="99"/>
    </row>
    <row r="7534" spans="16:17" x14ac:dyDescent="0.3">
      <c r="P7534" s="99"/>
      <c r="Q7534" s="99"/>
    </row>
    <row r="7535" spans="16:17" x14ac:dyDescent="0.3">
      <c r="P7535" s="99"/>
      <c r="Q7535" s="99"/>
    </row>
    <row r="7536" spans="16:17" x14ac:dyDescent="0.3">
      <c r="P7536" s="99"/>
      <c r="Q7536" s="99"/>
    </row>
    <row r="7537" spans="16:17" x14ac:dyDescent="0.3">
      <c r="P7537" s="99"/>
      <c r="Q7537" s="99"/>
    </row>
    <row r="7538" spans="16:17" x14ac:dyDescent="0.3">
      <c r="P7538" s="99"/>
      <c r="Q7538" s="99"/>
    </row>
    <row r="7539" spans="16:17" x14ac:dyDescent="0.3">
      <c r="P7539" s="99"/>
      <c r="Q7539" s="99"/>
    </row>
    <row r="7540" spans="16:17" x14ac:dyDescent="0.3">
      <c r="P7540" s="99"/>
      <c r="Q7540" s="99"/>
    </row>
    <row r="7541" spans="16:17" x14ac:dyDescent="0.3">
      <c r="P7541" s="99"/>
      <c r="Q7541" s="99"/>
    </row>
    <row r="7542" spans="16:17" x14ac:dyDescent="0.3">
      <c r="P7542" s="99"/>
      <c r="Q7542" s="99"/>
    </row>
    <row r="7543" spans="16:17" x14ac:dyDescent="0.3">
      <c r="P7543" s="99"/>
      <c r="Q7543" s="99"/>
    </row>
    <row r="7544" spans="16:17" x14ac:dyDescent="0.3">
      <c r="P7544" s="99"/>
      <c r="Q7544" s="99"/>
    </row>
    <row r="7545" spans="16:17" x14ac:dyDescent="0.3">
      <c r="P7545" s="99"/>
      <c r="Q7545" s="99"/>
    </row>
    <row r="7546" spans="16:17" x14ac:dyDescent="0.3">
      <c r="P7546" s="99"/>
      <c r="Q7546" s="99"/>
    </row>
    <row r="7547" spans="16:17" x14ac:dyDescent="0.3">
      <c r="P7547" s="99"/>
      <c r="Q7547" s="99"/>
    </row>
    <row r="7548" spans="16:17" x14ac:dyDescent="0.3">
      <c r="P7548" s="99"/>
      <c r="Q7548" s="99"/>
    </row>
    <row r="7549" spans="16:17" x14ac:dyDescent="0.3">
      <c r="P7549" s="99"/>
      <c r="Q7549" s="99"/>
    </row>
    <row r="7550" spans="16:17" x14ac:dyDescent="0.3">
      <c r="P7550" s="99"/>
      <c r="Q7550" s="99"/>
    </row>
    <row r="7551" spans="16:17" x14ac:dyDescent="0.3">
      <c r="P7551" s="99"/>
      <c r="Q7551" s="99"/>
    </row>
    <row r="7552" spans="16:17" x14ac:dyDescent="0.3">
      <c r="P7552" s="99"/>
      <c r="Q7552" s="99"/>
    </row>
    <row r="7553" spans="16:17" x14ac:dyDescent="0.3">
      <c r="P7553" s="99"/>
      <c r="Q7553" s="99"/>
    </row>
    <row r="7554" spans="16:17" x14ac:dyDescent="0.3">
      <c r="P7554" s="99"/>
      <c r="Q7554" s="99"/>
    </row>
    <row r="7555" spans="16:17" x14ac:dyDescent="0.3">
      <c r="P7555" s="99"/>
      <c r="Q7555" s="99"/>
    </row>
    <row r="7556" spans="16:17" x14ac:dyDescent="0.3">
      <c r="P7556" s="99"/>
      <c r="Q7556" s="99"/>
    </row>
    <row r="7557" spans="16:17" x14ac:dyDescent="0.3">
      <c r="P7557" s="99"/>
      <c r="Q7557" s="99"/>
    </row>
    <row r="7558" spans="16:17" x14ac:dyDescent="0.3">
      <c r="P7558" s="99"/>
      <c r="Q7558" s="99"/>
    </row>
    <row r="7559" spans="16:17" x14ac:dyDescent="0.3">
      <c r="P7559" s="99"/>
      <c r="Q7559" s="99"/>
    </row>
    <row r="7560" spans="16:17" x14ac:dyDescent="0.3">
      <c r="P7560" s="99"/>
      <c r="Q7560" s="99"/>
    </row>
    <row r="7561" spans="16:17" x14ac:dyDescent="0.3">
      <c r="P7561" s="99"/>
      <c r="Q7561" s="99"/>
    </row>
    <row r="7562" spans="16:17" x14ac:dyDescent="0.3">
      <c r="P7562" s="99"/>
      <c r="Q7562" s="99"/>
    </row>
    <row r="7563" spans="16:17" x14ac:dyDescent="0.3">
      <c r="P7563" s="99"/>
      <c r="Q7563" s="99"/>
    </row>
    <row r="7564" spans="16:17" x14ac:dyDescent="0.3">
      <c r="P7564" s="99"/>
      <c r="Q7564" s="99"/>
    </row>
    <row r="7565" spans="16:17" x14ac:dyDescent="0.3">
      <c r="P7565" s="99"/>
      <c r="Q7565" s="99"/>
    </row>
    <row r="7566" spans="16:17" x14ac:dyDescent="0.3">
      <c r="P7566" s="99"/>
      <c r="Q7566" s="99"/>
    </row>
    <row r="7567" spans="16:17" x14ac:dyDescent="0.3">
      <c r="P7567" s="99"/>
      <c r="Q7567" s="99"/>
    </row>
    <row r="7568" spans="16:17" x14ac:dyDescent="0.3">
      <c r="P7568" s="99"/>
      <c r="Q7568" s="99"/>
    </row>
    <row r="7569" spans="16:17" x14ac:dyDescent="0.3">
      <c r="P7569" s="99"/>
      <c r="Q7569" s="99"/>
    </row>
    <row r="7570" spans="16:17" x14ac:dyDescent="0.3">
      <c r="P7570" s="99"/>
      <c r="Q7570" s="99"/>
    </row>
    <row r="7571" spans="16:17" x14ac:dyDescent="0.3">
      <c r="P7571" s="99"/>
      <c r="Q7571" s="99"/>
    </row>
    <row r="7572" spans="16:17" x14ac:dyDescent="0.3">
      <c r="P7572" s="99"/>
      <c r="Q7572" s="99"/>
    </row>
    <row r="7573" spans="16:17" x14ac:dyDescent="0.3">
      <c r="P7573" s="99"/>
      <c r="Q7573" s="99"/>
    </row>
    <row r="7574" spans="16:17" x14ac:dyDescent="0.3">
      <c r="P7574" s="99"/>
      <c r="Q7574" s="99"/>
    </row>
    <row r="7575" spans="16:17" x14ac:dyDescent="0.3">
      <c r="P7575" s="99"/>
      <c r="Q7575" s="99"/>
    </row>
    <row r="7576" spans="16:17" x14ac:dyDescent="0.3">
      <c r="P7576" s="99"/>
      <c r="Q7576" s="99"/>
    </row>
    <row r="7577" spans="16:17" x14ac:dyDescent="0.3">
      <c r="P7577" s="99"/>
      <c r="Q7577" s="99"/>
    </row>
    <row r="7578" spans="16:17" x14ac:dyDescent="0.3">
      <c r="P7578" s="99"/>
      <c r="Q7578" s="99"/>
    </row>
    <row r="7579" spans="16:17" x14ac:dyDescent="0.3">
      <c r="P7579" s="99"/>
      <c r="Q7579" s="99"/>
    </row>
    <row r="7580" spans="16:17" x14ac:dyDescent="0.3">
      <c r="P7580" s="99"/>
      <c r="Q7580" s="99"/>
    </row>
    <row r="7581" spans="16:17" x14ac:dyDescent="0.3">
      <c r="P7581" s="99"/>
      <c r="Q7581" s="99"/>
    </row>
    <row r="7582" spans="16:17" x14ac:dyDescent="0.3">
      <c r="P7582" s="99"/>
      <c r="Q7582" s="99"/>
    </row>
    <row r="7583" spans="16:17" x14ac:dyDescent="0.3">
      <c r="P7583" s="99"/>
      <c r="Q7583" s="99"/>
    </row>
    <row r="7584" spans="16:17" x14ac:dyDescent="0.3">
      <c r="P7584" s="99"/>
      <c r="Q7584" s="99"/>
    </row>
    <row r="7585" spans="16:17" x14ac:dyDescent="0.3">
      <c r="P7585" s="99"/>
      <c r="Q7585" s="99"/>
    </row>
    <row r="7586" spans="16:17" x14ac:dyDescent="0.3">
      <c r="P7586" s="99"/>
      <c r="Q7586" s="99"/>
    </row>
    <row r="7587" spans="16:17" x14ac:dyDescent="0.3">
      <c r="P7587" s="99"/>
      <c r="Q7587" s="99"/>
    </row>
    <row r="7588" spans="16:17" x14ac:dyDescent="0.3">
      <c r="P7588" s="99"/>
      <c r="Q7588" s="99"/>
    </row>
    <row r="7589" spans="16:17" x14ac:dyDescent="0.3">
      <c r="P7589" s="99"/>
      <c r="Q7589" s="99"/>
    </row>
    <row r="7590" spans="16:17" x14ac:dyDescent="0.3">
      <c r="P7590" s="99"/>
      <c r="Q7590" s="99"/>
    </row>
    <row r="7591" spans="16:17" x14ac:dyDescent="0.3">
      <c r="P7591" s="99"/>
      <c r="Q7591" s="99"/>
    </row>
    <row r="7592" spans="16:17" x14ac:dyDescent="0.3">
      <c r="P7592" s="99"/>
      <c r="Q7592" s="99"/>
    </row>
    <row r="7593" spans="16:17" x14ac:dyDescent="0.3">
      <c r="P7593" s="99"/>
      <c r="Q7593" s="99"/>
    </row>
    <row r="7594" spans="16:17" x14ac:dyDescent="0.3">
      <c r="P7594" s="99"/>
      <c r="Q7594" s="99"/>
    </row>
    <row r="7595" spans="16:17" x14ac:dyDescent="0.3">
      <c r="P7595" s="99"/>
      <c r="Q7595" s="99"/>
    </row>
    <row r="7596" spans="16:17" x14ac:dyDescent="0.3">
      <c r="P7596" s="99"/>
      <c r="Q7596" s="99"/>
    </row>
    <row r="7597" spans="16:17" x14ac:dyDescent="0.3">
      <c r="P7597" s="99"/>
      <c r="Q7597" s="99"/>
    </row>
    <row r="7598" spans="16:17" x14ac:dyDescent="0.3">
      <c r="P7598" s="99"/>
      <c r="Q7598" s="99"/>
    </row>
    <row r="7599" spans="16:17" x14ac:dyDescent="0.3">
      <c r="P7599" s="99"/>
      <c r="Q7599" s="99"/>
    </row>
    <row r="7600" spans="16:17" x14ac:dyDescent="0.3">
      <c r="P7600" s="99"/>
      <c r="Q7600" s="99"/>
    </row>
    <row r="7601" spans="16:17" x14ac:dyDescent="0.3">
      <c r="P7601" s="99"/>
      <c r="Q7601" s="99"/>
    </row>
    <row r="7602" spans="16:17" x14ac:dyDescent="0.3">
      <c r="P7602" s="99"/>
      <c r="Q7602" s="99"/>
    </row>
    <row r="7603" spans="16:17" x14ac:dyDescent="0.3">
      <c r="P7603" s="99"/>
      <c r="Q7603" s="99"/>
    </row>
    <row r="7604" spans="16:17" x14ac:dyDescent="0.3">
      <c r="P7604" s="99"/>
      <c r="Q7604" s="99"/>
    </row>
    <row r="7605" spans="16:17" x14ac:dyDescent="0.3">
      <c r="P7605" s="99"/>
      <c r="Q7605" s="99"/>
    </row>
    <row r="7606" spans="16:17" x14ac:dyDescent="0.3">
      <c r="P7606" s="99"/>
      <c r="Q7606" s="99"/>
    </row>
    <row r="7607" spans="16:17" x14ac:dyDescent="0.3">
      <c r="P7607" s="99"/>
      <c r="Q7607" s="99"/>
    </row>
    <row r="7608" spans="16:17" x14ac:dyDescent="0.3">
      <c r="P7608" s="99"/>
      <c r="Q7608" s="99"/>
    </row>
    <row r="7609" spans="16:17" x14ac:dyDescent="0.3">
      <c r="P7609" s="99"/>
      <c r="Q7609" s="99"/>
    </row>
    <row r="7610" spans="16:17" x14ac:dyDescent="0.3">
      <c r="P7610" s="99"/>
      <c r="Q7610" s="99"/>
    </row>
    <row r="7611" spans="16:17" x14ac:dyDescent="0.3">
      <c r="P7611" s="99"/>
      <c r="Q7611" s="99"/>
    </row>
    <row r="7612" spans="16:17" x14ac:dyDescent="0.3">
      <c r="P7612" s="99"/>
      <c r="Q7612" s="99"/>
    </row>
    <row r="7613" spans="16:17" x14ac:dyDescent="0.3">
      <c r="P7613" s="99"/>
      <c r="Q7613" s="99"/>
    </row>
    <row r="7614" spans="16:17" x14ac:dyDescent="0.3">
      <c r="P7614" s="99"/>
      <c r="Q7614" s="99"/>
    </row>
    <row r="7615" spans="16:17" x14ac:dyDescent="0.3">
      <c r="P7615" s="99"/>
      <c r="Q7615" s="99"/>
    </row>
    <row r="7616" spans="16:17" x14ac:dyDescent="0.3">
      <c r="P7616" s="99"/>
      <c r="Q7616" s="99"/>
    </row>
    <row r="7617" spans="16:17" x14ac:dyDescent="0.3">
      <c r="P7617" s="99"/>
      <c r="Q7617" s="99"/>
    </row>
    <row r="7618" spans="16:17" x14ac:dyDescent="0.3">
      <c r="P7618" s="99"/>
      <c r="Q7618" s="99"/>
    </row>
    <row r="7619" spans="16:17" x14ac:dyDescent="0.3">
      <c r="P7619" s="99"/>
      <c r="Q7619" s="99"/>
    </row>
    <row r="7620" spans="16:17" x14ac:dyDescent="0.3">
      <c r="P7620" s="99"/>
      <c r="Q7620" s="99"/>
    </row>
    <row r="7621" spans="16:17" x14ac:dyDescent="0.3">
      <c r="P7621" s="99"/>
      <c r="Q7621" s="99"/>
    </row>
    <row r="7622" spans="16:17" x14ac:dyDescent="0.3">
      <c r="P7622" s="99"/>
      <c r="Q7622" s="99"/>
    </row>
    <row r="7623" spans="16:17" x14ac:dyDescent="0.3">
      <c r="P7623" s="99"/>
      <c r="Q7623" s="99"/>
    </row>
    <row r="7624" spans="16:17" x14ac:dyDescent="0.3">
      <c r="P7624" s="99"/>
      <c r="Q7624" s="99"/>
    </row>
    <row r="7625" spans="16:17" x14ac:dyDescent="0.3">
      <c r="P7625" s="99"/>
      <c r="Q7625" s="99"/>
    </row>
    <row r="7626" spans="16:17" x14ac:dyDescent="0.3">
      <c r="P7626" s="99"/>
      <c r="Q7626" s="99"/>
    </row>
    <row r="7627" spans="16:17" x14ac:dyDescent="0.3">
      <c r="P7627" s="99"/>
      <c r="Q7627" s="99"/>
    </row>
    <row r="7628" spans="16:17" x14ac:dyDescent="0.3">
      <c r="P7628" s="99"/>
      <c r="Q7628" s="99"/>
    </row>
    <row r="7629" spans="16:17" x14ac:dyDescent="0.3">
      <c r="P7629" s="99"/>
      <c r="Q7629" s="99"/>
    </row>
    <row r="7630" spans="16:17" x14ac:dyDescent="0.3">
      <c r="P7630" s="99"/>
      <c r="Q7630" s="99"/>
    </row>
    <row r="7631" spans="16:17" x14ac:dyDescent="0.3">
      <c r="P7631" s="99"/>
      <c r="Q7631" s="99"/>
    </row>
    <row r="7632" spans="16:17" x14ac:dyDescent="0.3">
      <c r="P7632" s="99"/>
      <c r="Q7632" s="99"/>
    </row>
    <row r="7633" spans="16:17" x14ac:dyDescent="0.3">
      <c r="P7633" s="99"/>
      <c r="Q7633" s="99"/>
    </row>
    <row r="7634" spans="16:17" x14ac:dyDescent="0.3">
      <c r="P7634" s="99"/>
      <c r="Q7634" s="99"/>
    </row>
    <row r="7635" spans="16:17" x14ac:dyDescent="0.3">
      <c r="P7635" s="99"/>
      <c r="Q7635" s="99"/>
    </row>
    <row r="7636" spans="16:17" x14ac:dyDescent="0.3">
      <c r="P7636" s="99"/>
      <c r="Q7636" s="99"/>
    </row>
    <row r="7637" spans="16:17" x14ac:dyDescent="0.3">
      <c r="P7637" s="99"/>
      <c r="Q7637" s="99"/>
    </row>
    <row r="7638" spans="16:17" x14ac:dyDescent="0.3">
      <c r="P7638" s="99"/>
      <c r="Q7638" s="99"/>
    </row>
    <row r="7639" spans="16:17" x14ac:dyDescent="0.3">
      <c r="P7639" s="99"/>
      <c r="Q7639" s="99"/>
    </row>
    <row r="7640" spans="16:17" x14ac:dyDescent="0.3">
      <c r="P7640" s="99"/>
      <c r="Q7640" s="99"/>
    </row>
    <row r="7641" spans="16:17" x14ac:dyDescent="0.3">
      <c r="P7641" s="99"/>
      <c r="Q7641" s="99"/>
    </row>
    <row r="7642" spans="16:17" x14ac:dyDescent="0.3">
      <c r="P7642" s="99"/>
      <c r="Q7642" s="99"/>
    </row>
    <row r="7643" spans="16:17" x14ac:dyDescent="0.3">
      <c r="P7643" s="99"/>
      <c r="Q7643" s="99"/>
    </row>
    <row r="7644" spans="16:17" x14ac:dyDescent="0.3">
      <c r="P7644" s="99"/>
      <c r="Q7644" s="99"/>
    </row>
    <row r="7645" spans="16:17" x14ac:dyDescent="0.3">
      <c r="P7645" s="99"/>
      <c r="Q7645" s="99"/>
    </row>
    <row r="7646" spans="16:17" x14ac:dyDescent="0.3">
      <c r="P7646" s="99"/>
      <c r="Q7646" s="99"/>
    </row>
    <row r="7647" spans="16:17" x14ac:dyDescent="0.3">
      <c r="P7647" s="99"/>
      <c r="Q7647" s="99"/>
    </row>
    <row r="7648" spans="16:17" x14ac:dyDescent="0.3">
      <c r="P7648" s="99"/>
      <c r="Q7648" s="99"/>
    </row>
    <row r="7649" spans="16:17" x14ac:dyDescent="0.3">
      <c r="P7649" s="99"/>
      <c r="Q7649" s="99"/>
    </row>
    <row r="7650" spans="16:17" x14ac:dyDescent="0.3">
      <c r="P7650" s="99"/>
      <c r="Q7650" s="99"/>
    </row>
    <row r="7651" spans="16:17" x14ac:dyDescent="0.3">
      <c r="P7651" s="99"/>
      <c r="Q7651" s="99"/>
    </row>
    <row r="7652" spans="16:17" x14ac:dyDescent="0.3">
      <c r="P7652" s="99"/>
      <c r="Q7652" s="99"/>
    </row>
    <row r="7653" spans="16:17" x14ac:dyDescent="0.3">
      <c r="P7653" s="99"/>
      <c r="Q7653" s="99"/>
    </row>
    <row r="7654" spans="16:17" x14ac:dyDescent="0.3">
      <c r="P7654" s="99"/>
      <c r="Q7654" s="99"/>
    </row>
    <row r="7655" spans="16:17" x14ac:dyDescent="0.3">
      <c r="P7655" s="99"/>
      <c r="Q7655" s="99"/>
    </row>
    <row r="7656" spans="16:17" x14ac:dyDescent="0.3">
      <c r="P7656" s="99"/>
      <c r="Q7656" s="99"/>
    </row>
    <row r="7657" spans="16:17" x14ac:dyDescent="0.3">
      <c r="P7657" s="99"/>
      <c r="Q7657" s="99"/>
    </row>
    <row r="7658" spans="16:17" x14ac:dyDescent="0.3">
      <c r="P7658" s="99"/>
      <c r="Q7658" s="99"/>
    </row>
    <row r="7659" spans="16:17" x14ac:dyDescent="0.3">
      <c r="P7659" s="99"/>
      <c r="Q7659" s="99"/>
    </row>
    <row r="7660" spans="16:17" x14ac:dyDescent="0.3">
      <c r="P7660" s="99"/>
      <c r="Q7660" s="99"/>
    </row>
    <row r="7661" spans="16:17" x14ac:dyDescent="0.3">
      <c r="P7661" s="99"/>
      <c r="Q7661" s="99"/>
    </row>
    <row r="7662" spans="16:17" x14ac:dyDescent="0.3">
      <c r="P7662" s="99"/>
      <c r="Q7662" s="99"/>
    </row>
    <row r="7663" spans="16:17" x14ac:dyDescent="0.3">
      <c r="P7663" s="99"/>
      <c r="Q7663" s="99"/>
    </row>
    <row r="7664" spans="16:17" x14ac:dyDescent="0.3">
      <c r="P7664" s="99"/>
      <c r="Q7664" s="99"/>
    </row>
    <row r="7665" spans="16:17" x14ac:dyDescent="0.3">
      <c r="P7665" s="99"/>
      <c r="Q7665" s="99"/>
    </row>
    <row r="7666" spans="16:17" x14ac:dyDescent="0.3">
      <c r="P7666" s="99"/>
      <c r="Q7666" s="99"/>
    </row>
    <row r="7667" spans="16:17" x14ac:dyDescent="0.3">
      <c r="P7667" s="99"/>
      <c r="Q7667" s="99"/>
    </row>
    <row r="7668" spans="16:17" x14ac:dyDescent="0.3">
      <c r="P7668" s="99"/>
      <c r="Q7668" s="99"/>
    </row>
    <row r="7669" spans="16:17" x14ac:dyDescent="0.3">
      <c r="P7669" s="99"/>
      <c r="Q7669" s="99"/>
    </row>
    <row r="7670" spans="16:17" x14ac:dyDescent="0.3">
      <c r="P7670" s="99"/>
      <c r="Q7670" s="99"/>
    </row>
    <row r="7671" spans="16:17" x14ac:dyDescent="0.3">
      <c r="P7671" s="99"/>
      <c r="Q7671" s="99"/>
    </row>
    <row r="7672" spans="16:17" x14ac:dyDescent="0.3">
      <c r="P7672" s="99"/>
      <c r="Q7672" s="99"/>
    </row>
    <row r="7673" spans="16:17" x14ac:dyDescent="0.3">
      <c r="P7673" s="99"/>
      <c r="Q7673" s="99"/>
    </row>
    <row r="7674" spans="16:17" x14ac:dyDescent="0.3">
      <c r="P7674" s="99"/>
      <c r="Q7674" s="99"/>
    </row>
    <row r="7675" spans="16:17" x14ac:dyDescent="0.3">
      <c r="P7675" s="99"/>
      <c r="Q7675" s="99"/>
    </row>
    <row r="7676" spans="16:17" x14ac:dyDescent="0.3">
      <c r="P7676" s="99"/>
      <c r="Q7676" s="99"/>
    </row>
    <row r="7677" spans="16:17" x14ac:dyDescent="0.3">
      <c r="P7677" s="99"/>
      <c r="Q7677" s="99"/>
    </row>
    <row r="7678" spans="16:17" x14ac:dyDescent="0.3">
      <c r="P7678" s="99"/>
      <c r="Q7678" s="99"/>
    </row>
    <row r="7679" spans="16:17" x14ac:dyDescent="0.3">
      <c r="P7679" s="99"/>
      <c r="Q7679" s="99"/>
    </row>
    <row r="7680" spans="16:17" x14ac:dyDescent="0.3">
      <c r="P7680" s="99"/>
      <c r="Q7680" s="99"/>
    </row>
    <row r="7681" spans="16:17" x14ac:dyDescent="0.3">
      <c r="P7681" s="99"/>
      <c r="Q7681" s="99"/>
    </row>
    <row r="7682" spans="16:17" x14ac:dyDescent="0.3">
      <c r="P7682" s="99"/>
      <c r="Q7682" s="99"/>
    </row>
    <row r="7683" spans="16:17" x14ac:dyDescent="0.3">
      <c r="P7683" s="99"/>
      <c r="Q7683" s="99"/>
    </row>
    <row r="7684" spans="16:17" x14ac:dyDescent="0.3">
      <c r="P7684" s="99"/>
      <c r="Q7684" s="99"/>
    </row>
    <row r="7685" spans="16:17" x14ac:dyDescent="0.3">
      <c r="P7685" s="99"/>
      <c r="Q7685" s="99"/>
    </row>
    <row r="7686" spans="16:17" x14ac:dyDescent="0.3">
      <c r="P7686" s="99"/>
      <c r="Q7686" s="99"/>
    </row>
    <row r="7687" spans="16:17" x14ac:dyDescent="0.3">
      <c r="P7687" s="99"/>
      <c r="Q7687" s="99"/>
    </row>
    <row r="7688" spans="16:17" x14ac:dyDescent="0.3">
      <c r="P7688" s="99"/>
      <c r="Q7688" s="99"/>
    </row>
    <row r="7689" spans="16:17" x14ac:dyDescent="0.3">
      <c r="P7689" s="99"/>
      <c r="Q7689" s="99"/>
    </row>
    <row r="7690" spans="16:17" x14ac:dyDescent="0.3">
      <c r="P7690" s="99"/>
      <c r="Q7690" s="99"/>
    </row>
    <row r="7691" spans="16:17" x14ac:dyDescent="0.3">
      <c r="P7691" s="99"/>
      <c r="Q7691" s="99"/>
    </row>
    <row r="7692" spans="16:17" x14ac:dyDescent="0.3">
      <c r="P7692" s="99"/>
      <c r="Q7692" s="99"/>
    </row>
    <row r="7693" spans="16:17" x14ac:dyDescent="0.3">
      <c r="P7693" s="99"/>
      <c r="Q7693" s="99"/>
    </row>
    <row r="7694" spans="16:17" x14ac:dyDescent="0.3">
      <c r="P7694" s="99"/>
      <c r="Q7694" s="99"/>
    </row>
    <row r="7695" spans="16:17" x14ac:dyDescent="0.3">
      <c r="P7695" s="99"/>
      <c r="Q7695" s="99"/>
    </row>
    <row r="7696" spans="16:17" x14ac:dyDescent="0.3">
      <c r="P7696" s="99"/>
      <c r="Q7696" s="99"/>
    </row>
    <row r="7697" spans="16:17" x14ac:dyDescent="0.3">
      <c r="P7697" s="99"/>
      <c r="Q7697" s="99"/>
    </row>
    <row r="7698" spans="16:17" x14ac:dyDescent="0.3">
      <c r="P7698" s="99"/>
      <c r="Q7698" s="99"/>
    </row>
    <row r="7699" spans="16:17" x14ac:dyDescent="0.3">
      <c r="P7699" s="99"/>
      <c r="Q7699" s="99"/>
    </row>
    <row r="7700" spans="16:17" x14ac:dyDescent="0.3">
      <c r="P7700" s="99"/>
      <c r="Q7700" s="99"/>
    </row>
    <row r="7701" spans="16:17" x14ac:dyDescent="0.3">
      <c r="P7701" s="99"/>
      <c r="Q7701" s="99"/>
    </row>
    <row r="7702" spans="16:17" x14ac:dyDescent="0.3">
      <c r="P7702" s="99"/>
      <c r="Q7702" s="99"/>
    </row>
    <row r="7703" spans="16:17" x14ac:dyDescent="0.3">
      <c r="P7703" s="99"/>
      <c r="Q7703" s="99"/>
    </row>
    <row r="7704" spans="16:17" x14ac:dyDescent="0.3">
      <c r="P7704" s="99"/>
      <c r="Q7704" s="99"/>
    </row>
    <row r="7705" spans="16:17" x14ac:dyDescent="0.3">
      <c r="P7705" s="99"/>
      <c r="Q7705" s="99"/>
    </row>
    <row r="7706" spans="16:17" x14ac:dyDescent="0.3">
      <c r="P7706" s="99"/>
      <c r="Q7706" s="99"/>
    </row>
    <row r="7707" spans="16:17" x14ac:dyDescent="0.3">
      <c r="P7707" s="99"/>
      <c r="Q7707" s="99"/>
    </row>
    <row r="7708" spans="16:17" x14ac:dyDescent="0.3">
      <c r="P7708" s="99"/>
      <c r="Q7708" s="99"/>
    </row>
    <row r="7709" spans="16:17" x14ac:dyDescent="0.3">
      <c r="P7709" s="99"/>
      <c r="Q7709" s="99"/>
    </row>
    <row r="7710" spans="16:17" x14ac:dyDescent="0.3">
      <c r="P7710" s="99"/>
      <c r="Q7710" s="99"/>
    </row>
    <row r="7711" spans="16:17" x14ac:dyDescent="0.3">
      <c r="P7711" s="99"/>
      <c r="Q7711" s="99"/>
    </row>
    <row r="7712" spans="16:17" x14ac:dyDescent="0.3">
      <c r="P7712" s="99"/>
      <c r="Q7712" s="99"/>
    </row>
    <row r="7713" spans="16:17" x14ac:dyDescent="0.3">
      <c r="P7713" s="99"/>
      <c r="Q7713" s="99"/>
    </row>
    <row r="7714" spans="16:17" x14ac:dyDescent="0.3">
      <c r="P7714" s="99"/>
      <c r="Q7714" s="99"/>
    </row>
    <row r="7715" spans="16:17" x14ac:dyDescent="0.3">
      <c r="P7715" s="99"/>
      <c r="Q7715" s="99"/>
    </row>
    <row r="7716" spans="16:17" x14ac:dyDescent="0.3">
      <c r="P7716" s="99"/>
      <c r="Q7716" s="99"/>
    </row>
    <row r="7717" spans="16:17" x14ac:dyDescent="0.3">
      <c r="P7717" s="99"/>
      <c r="Q7717" s="99"/>
    </row>
    <row r="7718" spans="16:17" x14ac:dyDescent="0.3">
      <c r="P7718" s="99"/>
      <c r="Q7718" s="99"/>
    </row>
    <row r="7719" spans="16:17" x14ac:dyDescent="0.3">
      <c r="P7719" s="99"/>
      <c r="Q7719" s="99"/>
    </row>
    <row r="7720" spans="16:17" x14ac:dyDescent="0.3">
      <c r="P7720" s="99"/>
      <c r="Q7720" s="99"/>
    </row>
    <row r="7721" spans="16:17" x14ac:dyDescent="0.3">
      <c r="P7721" s="99"/>
      <c r="Q7721" s="99"/>
    </row>
    <row r="7722" spans="16:17" x14ac:dyDescent="0.3">
      <c r="P7722" s="99"/>
      <c r="Q7722" s="99"/>
    </row>
    <row r="7723" spans="16:17" x14ac:dyDescent="0.3">
      <c r="P7723" s="99"/>
      <c r="Q7723" s="99"/>
    </row>
    <row r="7724" spans="16:17" x14ac:dyDescent="0.3">
      <c r="P7724" s="99"/>
      <c r="Q7724" s="99"/>
    </row>
    <row r="7725" spans="16:17" x14ac:dyDescent="0.3">
      <c r="P7725" s="99"/>
      <c r="Q7725" s="99"/>
    </row>
    <row r="7726" spans="16:17" x14ac:dyDescent="0.3">
      <c r="P7726" s="99"/>
      <c r="Q7726" s="99"/>
    </row>
    <row r="7727" spans="16:17" x14ac:dyDescent="0.3">
      <c r="P7727" s="99"/>
      <c r="Q7727" s="99"/>
    </row>
    <row r="7728" spans="16:17" x14ac:dyDescent="0.3">
      <c r="P7728" s="99"/>
      <c r="Q7728" s="99"/>
    </row>
    <row r="7729" spans="16:17" x14ac:dyDescent="0.3">
      <c r="P7729" s="99"/>
      <c r="Q7729" s="99"/>
    </row>
    <row r="7730" spans="16:17" x14ac:dyDescent="0.3">
      <c r="P7730" s="99"/>
      <c r="Q7730" s="99"/>
    </row>
    <row r="7731" spans="16:17" x14ac:dyDescent="0.3">
      <c r="P7731" s="99"/>
      <c r="Q7731" s="99"/>
    </row>
    <row r="7732" spans="16:17" x14ac:dyDescent="0.3">
      <c r="P7732" s="99"/>
      <c r="Q7732" s="99"/>
    </row>
    <row r="7733" spans="16:17" x14ac:dyDescent="0.3">
      <c r="P7733" s="99"/>
      <c r="Q7733" s="99"/>
    </row>
    <row r="7734" spans="16:17" x14ac:dyDescent="0.3">
      <c r="P7734" s="99"/>
      <c r="Q7734" s="99"/>
    </row>
    <row r="7735" spans="16:17" x14ac:dyDescent="0.3">
      <c r="P7735" s="99"/>
      <c r="Q7735" s="99"/>
    </row>
    <row r="7736" spans="16:17" x14ac:dyDescent="0.3">
      <c r="P7736" s="99"/>
      <c r="Q7736" s="99"/>
    </row>
    <row r="7737" spans="16:17" x14ac:dyDescent="0.3">
      <c r="P7737" s="99"/>
      <c r="Q7737" s="99"/>
    </row>
    <row r="7738" spans="16:17" x14ac:dyDescent="0.3">
      <c r="P7738" s="99"/>
      <c r="Q7738" s="99"/>
    </row>
    <row r="7739" spans="16:17" x14ac:dyDescent="0.3">
      <c r="P7739" s="99"/>
      <c r="Q7739" s="99"/>
    </row>
    <row r="7740" spans="16:17" x14ac:dyDescent="0.3">
      <c r="P7740" s="99"/>
      <c r="Q7740" s="99"/>
    </row>
    <row r="7741" spans="16:17" x14ac:dyDescent="0.3">
      <c r="P7741" s="99"/>
      <c r="Q7741" s="99"/>
    </row>
    <row r="7742" spans="16:17" x14ac:dyDescent="0.3">
      <c r="P7742" s="99"/>
      <c r="Q7742" s="99"/>
    </row>
    <row r="7743" spans="16:17" x14ac:dyDescent="0.3">
      <c r="P7743" s="99"/>
      <c r="Q7743" s="99"/>
    </row>
    <row r="7744" spans="16:17" x14ac:dyDescent="0.3">
      <c r="P7744" s="99"/>
      <c r="Q7744" s="99"/>
    </row>
    <row r="7745" spans="16:17" x14ac:dyDescent="0.3">
      <c r="P7745" s="99"/>
      <c r="Q7745" s="99"/>
    </row>
    <row r="7746" spans="16:17" x14ac:dyDescent="0.3">
      <c r="P7746" s="99"/>
      <c r="Q7746" s="99"/>
    </row>
    <row r="7747" spans="16:17" x14ac:dyDescent="0.3">
      <c r="P7747" s="99"/>
      <c r="Q7747" s="99"/>
    </row>
    <row r="7748" spans="16:17" x14ac:dyDescent="0.3">
      <c r="P7748" s="99"/>
      <c r="Q7748" s="99"/>
    </row>
    <row r="7749" spans="16:17" x14ac:dyDescent="0.3">
      <c r="P7749" s="99"/>
      <c r="Q7749" s="99"/>
    </row>
    <row r="7750" spans="16:17" x14ac:dyDescent="0.3">
      <c r="P7750" s="99"/>
      <c r="Q7750" s="99"/>
    </row>
    <row r="7751" spans="16:17" x14ac:dyDescent="0.3">
      <c r="P7751" s="99"/>
      <c r="Q7751" s="99"/>
    </row>
    <row r="7752" spans="16:17" x14ac:dyDescent="0.3">
      <c r="P7752" s="99"/>
      <c r="Q7752" s="99"/>
    </row>
    <row r="7753" spans="16:17" x14ac:dyDescent="0.3">
      <c r="P7753" s="99"/>
      <c r="Q7753" s="99"/>
    </row>
    <row r="7754" spans="16:17" x14ac:dyDescent="0.3">
      <c r="P7754" s="99"/>
      <c r="Q7754" s="99"/>
    </row>
    <row r="7755" spans="16:17" x14ac:dyDescent="0.3">
      <c r="P7755" s="99"/>
      <c r="Q7755" s="99"/>
    </row>
    <row r="7756" spans="16:17" x14ac:dyDescent="0.3">
      <c r="P7756" s="99"/>
      <c r="Q7756" s="99"/>
    </row>
    <row r="7757" spans="16:17" x14ac:dyDescent="0.3">
      <c r="P7757" s="99"/>
      <c r="Q7757" s="99"/>
    </row>
    <row r="7758" spans="16:17" x14ac:dyDescent="0.3">
      <c r="P7758" s="99"/>
      <c r="Q7758" s="99"/>
    </row>
    <row r="7759" spans="16:17" x14ac:dyDescent="0.3">
      <c r="P7759" s="99"/>
      <c r="Q7759" s="99"/>
    </row>
    <row r="7760" spans="16:17" x14ac:dyDescent="0.3">
      <c r="P7760" s="99"/>
      <c r="Q7760" s="99"/>
    </row>
    <row r="7761" spans="16:17" x14ac:dyDescent="0.3">
      <c r="P7761" s="99"/>
      <c r="Q7761" s="99"/>
    </row>
    <row r="7762" spans="16:17" x14ac:dyDescent="0.3">
      <c r="P7762" s="99"/>
      <c r="Q7762" s="99"/>
    </row>
    <row r="7763" spans="16:17" x14ac:dyDescent="0.3">
      <c r="P7763" s="99"/>
      <c r="Q7763" s="99"/>
    </row>
    <row r="7764" spans="16:17" x14ac:dyDescent="0.3">
      <c r="P7764" s="99"/>
      <c r="Q7764" s="99"/>
    </row>
    <row r="7765" spans="16:17" x14ac:dyDescent="0.3">
      <c r="P7765" s="99"/>
      <c r="Q7765" s="99"/>
    </row>
    <row r="7766" spans="16:17" x14ac:dyDescent="0.3">
      <c r="P7766" s="99"/>
      <c r="Q7766" s="99"/>
    </row>
    <row r="7767" spans="16:17" x14ac:dyDescent="0.3">
      <c r="P7767" s="99"/>
      <c r="Q7767" s="99"/>
    </row>
    <row r="7768" spans="16:17" x14ac:dyDescent="0.3">
      <c r="P7768" s="99"/>
      <c r="Q7768" s="99"/>
    </row>
    <row r="7769" spans="16:17" x14ac:dyDescent="0.3">
      <c r="P7769" s="99"/>
      <c r="Q7769" s="99"/>
    </row>
    <row r="7770" spans="16:17" x14ac:dyDescent="0.3">
      <c r="P7770" s="99"/>
      <c r="Q7770" s="99"/>
    </row>
    <row r="7771" spans="16:17" x14ac:dyDescent="0.3">
      <c r="P7771" s="99"/>
      <c r="Q7771" s="99"/>
    </row>
    <row r="7772" spans="16:17" x14ac:dyDescent="0.3">
      <c r="P7772" s="99"/>
      <c r="Q7772" s="99"/>
    </row>
    <row r="7773" spans="16:17" x14ac:dyDescent="0.3">
      <c r="P7773" s="99"/>
      <c r="Q7773" s="99"/>
    </row>
    <row r="7774" spans="16:17" x14ac:dyDescent="0.3">
      <c r="P7774" s="99"/>
      <c r="Q7774" s="99"/>
    </row>
    <row r="7775" spans="16:17" x14ac:dyDescent="0.3">
      <c r="P7775" s="99"/>
      <c r="Q7775" s="99"/>
    </row>
    <row r="7776" spans="16:17" x14ac:dyDescent="0.3">
      <c r="P7776" s="99"/>
      <c r="Q7776" s="99"/>
    </row>
    <row r="7777" spans="16:17" x14ac:dyDescent="0.3">
      <c r="P7777" s="99"/>
      <c r="Q7777" s="99"/>
    </row>
    <row r="7778" spans="16:17" x14ac:dyDescent="0.3">
      <c r="P7778" s="99"/>
      <c r="Q7778" s="99"/>
    </row>
    <row r="7779" spans="16:17" x14ac:dyDescent="0.3">
      <c r="P7779" s="99"/>
      <c r="Q7779" s="99"/>
    </row>
    <row r="7780" spans="16:17" x14ac:dyDescent="0.3">
      <c r="P7780" s="99"/>
      <c r="Q7780" s="99"/>
    </row>
    <row r="7781" spans="16:17" x14ac:dyDescent="0.3">
      <c r="P7781" s="99"/>
      <c r="Q7781" s="99"/>
    </row>
    <row r="7782" spans="16:17" x14ac:dyDescent="0.3">
      <c r="P7782" s="99"/>
      <c r="Q7782" s="99"/>
    </row>
    <row r="7783" spans="16:17" x14ac:dyDescent="0.3">
      <c r="P7783" s="99"/>
      <c r="Q7783" s="99"/>
    </row>
    <row r="7784" spans="16:17" x14ac:dyDescent="0.3">
      <c r="P7784" s="99"/>
      <c r="Q7784" s="99"/>
    </row>
    <row r="7785" spans="16:17" x14ac:dyDescent="0.3">
      <c r="P7785" s="99"/>
      <c r="Q7785" s="99"/>
    </row>
    <row r="7786" spans="16:17" x14ac:dyDescent="0.3">
      <c r="P7786" s="99"/>
      <c r="Q7786" s="99"/>
    </row>
    <row r="7787" spans="16:17" x14ac:dyDescent="0.3">
      <c r="P7787" s="99"/>
      <c r="Q7787" s="99"/>
    </row>
    <row r="7788" spans="16:17" x14ac:dyDescent="0.3">
      <c r="P7788" s="99"/>
      <c r="Q7788" s="99"/>
    </row>
    <row r="7789" spans="16:17" x14ac:dyDescent="0.3">
      <c r="P7789" s="99"/>
      <c r="Q7789" s="99"/>
    </row>
    <row r="7790" spans="16:17" x14ac:dyDescent="0.3">
      <c r="P7790" s="99"/>
      <c r="Q7790" s="99"/>
    </row>
    <row r="7791" spans="16:17" x14ac:dyDescent="0.3">
      <c r="P7791" s="99"/>
      <c r="Q7791" s="99"/>
    </row>
    <row r="7792" spans="16:17" x14ac:dyDescent="0.3">
      <c r="P7792" s="99"/>
      <c r="Q7792" s="99"/>
    </row>
    <row r="7793" spans="16:17" x14ac:dyDescent="0.3">
      <c r="P7793" s="99"/>
      <c r="Q7793" s="99"/>
    </row>
    <row r="7794" spans="16:17" x14ac:dyDescent="0.3">
      <c r="P7794" s="99"/>
      <c r="Q7794" s="99"/>
    </row>
    <row r="7795" spans="16:17" x14ac:dyDescent="0.3">
      <c r="P7795" s="99"/>
      <c r="Q7795" s="99"/>
    </row>
    <row r="7796" spans="16:17" x14ac:dyDescent="0.3">
      <c r="P7796" s="99"/>
      <c r="Q7796" s="99"/>
    </row>
    <row r="7797" spans="16:17" x14ac:dyDescent="0.3">
      <c r="P7797" s="99"/>
      <c r="Q7797" s="99"/>
    </row>
    <row r="7798" spans="16:17" x14ac:dyDescent="0.3">
      <c r="P7798" s="99"/>
      <c r="Q7798" s="99"/>
    </row>
    <row r="7799" spans="16:17" x14ac:dyDescent="0.3">
      <c r="P7799" s="99"/>
      <c r="Q7799" s="99"/>
    </row>
    <row r="7800" spans="16:17" x14ac:dyDescent="0.3">
      <c r="P7800" s="99"/>
      <c r="Q7800" s="99"/>
    </row>
    <row r="7801" spans="16:17" x14ac:dyDescent="0.3">
      <c r="P7801" s="99"/>
      <c r="Q7801" s="99"/>
    </row>
    <row r="7802" spans="16:17" x14ac:dyDescent="0.3">
      <c r="P7802" s="99"/>
      <c r="Q7802" s="99"/>
    </row>
    <row r="7803" spans="16:17" x14ac:dyDescent="0.3">
      <c r="P7803" s="99"/>
      <c r="Q7803" s="99"/>
    </row>
    <row r="7804" spans="16:17" x14ac:dyDescent="0.3">
      <c r="P7804" s="99"/>
      <c r="Q7804" s="99"/>
    </row>
    <row r="7805" spans="16:17" x14ac:dyDescent="0.3">
      <c r="P7805" s="99"/>
      <c r="Q7805" s="99"/>
    </row>
    <row r="7806" spans="16:17" x14ac:dyDescent="0.3">
      <c r="P7806" s="99"/>
      <c r="Q7806" s="99"/>
    </row>
    <row r="7807" spans="16:17" x14ac:dyDescent="0.3">
      <c r="P7807" s="99"/>
      <c r="Q7807" s="99"/>
    </row>
    <row r="7808" spans="16:17" x14ac:dyDescent="0.3">
      <c r="P7808" s="99"/>
      <c r="Q7808" s="99"/>
    </row>
    <row r="7809" spans="16:17" x14ac:dyDescent="0.3">
      <c r="P7809" s="99"/>
      <c r="Q7809" s="99"/>
    </row>
    <row r="7810" spans="16:17" x14ac:dyDescent="0.3">
      <c r="P7810" s="99"/>
      <c r="Q7810" s="99"/>
    </row>
    <row r="7811" spans="16:17" x14ac:dyDescent="0.3">
      <c r="P7811" s="99"/>
      <c r="Q7811" s="99"/>
    </row>
    <row r="7812" spans="16:17" x14ac:dyDescent="0.3">
      <c r="P7812" s="99"/>
      <c r="Q7812" s="99"/>
    </row>
    <row r="7813" spans="16:17" x14ac:dyDescent="0.3">
      <c r="P7813" s="99"/>
      <c r="Q7813" s="99"/>
    </row>
    <row r="7814" spans="16:17" x14ac:dyDescent="0.3">
      <c r="P7814" s="99"/>
      <c r="Q7814" s="99"/>
    </row>
    <row r="7815" spans="16:17" x14ac:dyDescent="0.3">
      <c r="P7815" s="99"/>
      <c r="Q7815" s="99"/>
    </row>
    <row r="7816" spans="16:17" x14ac:dyDescent="0.3">
      <c r="P7816" s="99"/>
      <c r="Q7816" s="99"/>
    </row>
    <row r="7817" spans="16:17" x14ac:dyDescent="0.3">
      <c r="P7817" s="99"/>
      <c r="Q7817" s="99"/>
    </row>
    <row r="7818" spans="16:17" x14ac:dyDescent="0.3">
      <c r="P7818" s="99"/>
      <c r="Q7818" s="99"/>
    </row>
    <row r="7819" spans="16:17" x14ac:dyDescent="0.3">
      <c r="P7819" s="99"/>
      <c r="Q7819" s="99"/>
    </row>
    <row r="7820" spans="16:17" x14ac:dyDescent="0.3">
      <c r="P7820" s="99"/>
      <c r="Q7820" s="99"/>
    </row>
    <row r="7821" spans="16:17" x14ac:dyDescent="0.3">
      <c r="P7821" s="99"/>
      <c r="Q7821" s="99"/>
    </row>
    <row r="7822" spans="16:17" x14ac:dyDescent="0.3">
      <c r="P7822" s="99"/>
      <c r="Q7822" s="99"/>
    </row>
    <row r="7823" spans="16:17" x14ac:dyDescent="0.3">
      <c r="P7823" s="99"/>
      <c r="Q7823" s="99"/>
    </row>
    <row r="7824" spans="16:17" x14ac:dyDescent="0.3">
      <c r="P7824" s="99"/>
      <c r="Q7824" s="99"/>
    </row>
    <row r="7825" spans="16:17" x14ac:dyDescent="0.3">
      <c r="P7825" s="99"/>
      <c r="Q7825" s="99"/>
    </row>
    <row r="7826" spans="16:17" x14ac:dyDescent="0.3">
      <c r="P7826" s="99"/>
      <c r="Q7826" s="99"/>
    </row>
    <row r="7827" spans="16:17" x14ac:dyDescent="0.3">
      <c r="P7827" s="99"/>
      <c r="Q7827" s="99"/>
    </row>
    <row r="7828" spans="16:17" x14ac:dyDescent="0.3">
      <c r="P7828" s="99"/>
      <c r="Q7828" s="99"/>
    </row>
    <row r="7829" spans="16:17" x14ac:dyDescent="0.3">
      <c r="P7829" s="99"/>
      <c r="Q7829" s="99"/>
    </row>
    <row r="7830" spans="16:17" x14ac:dyDescent="0.3">
      <c r="P7830" s="99"/>
      <c r="Q7830" s="99"/>
    </row>
    <row r="7831" spans="16:17" x14ac:dyDescent="0.3">
      <c r="P7831" s="99"/>
      <c r="Q7831" s="99"/>
    </row>
    <row r="7832" spans="16:17" x14ac:dyDescent="0.3">
      <c r="P7832" s="99"/>
      <c r="Q7832" s="99"/>
    </row>
    <row r="7833" spans="16:17" x14ac:dyDescent="0.3">
      <c r="P7833" s="99"/>
      <c r="Q7833" s="99"/>
    </row>
    <row r="7834" spans="16:17" x14ac:dyDescent="0.3">
      <c r="P7834" s="99"/>
      <c r="Q7834" s="99"/>
    </row>
    <row r="7835" spans="16:17" x14ac:dyDescent="0.3">
      <c r="P7835" s="99"/>
      <c r="Q7835" s="99"/>
    </row>
    <row r="7836" spans="16:17" x14ac:dyDescent="0.3">
      <c r="P7836" s="99"/>
      <c r="Q7836" s="99"/>
    </row>
    <row r="7837" spans="16:17" x14ac:dyDescent="0.3">
      <c r="P7837" s="99"/>
      <c r="Q7837" s="99"/>
    </row>
    <row r="7838" spans="16:17" x14ac:dyDescent="0.3">
      <c r="P7838" s="99"/>
      <c r="Q7838" s="99"/>
    </row>
    <row r="7839" spans="16:17" x14ac:dyDescent="0.3">
      <c r="P7839" s="99"/>
      <c r="Q7839" s="99"/>
    </row>
    <row r="7840" spans="16:17" x14ac:dyDescent="0.3">
      <c r="P7840" s="99"/>
      <c r="Q7840" s="99"/>
    </row>
    <row r="7841" spans="16:17" x14ac:dyDescent="0.3">
      <c r="P7841" s="99"/>
      <c r="Q7841" s="99"/>
    </row>
    <row r="7842" spans="16:17" x14ac:dyDescent="0.3">
      <c r="P7842" s="99"/>
      <c r="Q7842" s="99"/>
    </row>
    <row r="7843" spans="16:17" x14ac:dyDescent="0.3">
      <c r="P7843" s="99"/>
      <c r="Q7843" s="99"/>
    </row>
    <row r="7844" spans="16:17" x14ac:dyDescent="0.3">
      <c r="P7844" s="99"/>
      <c r="Q7844" s="99"/>
    </row>
    <row r="7845" spans="16:17" x14ac:dyDescent="0.3">
      <c r="P7845" s="99"/>
      <c r="Q7845" s="99"/>
    </row>
    <row r="7846" spans="16:17" x14ac:dyDescent="0.3">
      <c r="P7846" s="99"/>
      <c r="Q7846" s="99"/>
    </row>
    <row r="7847" spans="16:17" x14ac:dyDescent="0.3">
      <c r="P7847" s="99"/>
      <c r="Q7847" s="99"/>
    </row>
    <row r="7848" spans="16:17" x14ac:dyDescent="0.3">
      <c r="P7848" s="99"/>
      <c r="Q7848" s="99"/>
    </row>
    <row r="7849" spans="16:17" x14ac:dyDescent="0.3">
      <c r="P7849" s="99"/>
      <c r="Q7849" s="99"/>
    </row>
    <row r="7850" spans="16:17" x14ac:dyDescent="0.3">
      <c r="P7850" s="99"/>
      <c r="Q7850" s="99"/>
    </row>
    <row r="7851" spans="16:17" x14ac:dyDescent="0.3">
      <c r="P7851" s="99"/>
      <c r="Q7851" s="99"/>
    </row>
    <row r="7852" spans="16:17" x14ac:dyDescent="0.3">
      <c r="P7852" s="99"/>
      <c r="Q7852" s="99"/>
    </row>
    <row r="7853" spans="16:17" x14ac:dyDescent="0.3">
      <c r="P7853" s="99"/>
      <c r="Q7853" s="99"/>
    </row>
    <row r="7854" spans="16:17" x14ac:dyDescent="0.3">
      <c r="P7854" s="99"/>
      <c r="Q7854" s="99"/>
    </row>
    <row r="7855" spans="16:17" x14ac:dyDescent="0.3">
      <c r="P7855" s="99"/>
      <c r="Q7855" s="99"/>
    </row>
    <row r="7856" spans="16:17" x14ac:dyDescent="0.3">
      <c r="P7856" s="99"/>
      <c r="Q7856" s="99"/>
    </row>
    <row r="7857" spans="16:17" x14ac:dyDescent="0.3">
      <c r="P7857" s="99"/>
      <c r="Q7857" s="99"/>
    </row>
    <row r="7858" spans="16:17" x14ac:dyDescent="0.3">
      <c r="P7858" s="99"/>
      <c r="Q7858" s="99"/>
    </row>
    <row r="7859" spans="16:17" x14ac:dyDescent="0.3">
      <c r="P7859" s="99"/>
      <c r="Q7859" s="99"/>
    </row>
    <row r="7860" spans="16:17" x14ac:dyDescent="0.3">
      <c r="P7860" s="99"/>
      <c r="Q7860" s="99"/>
    </row>
    <row r="7861" spans="16:17" x14ac:dyDescent="0.3">
      <c r="P7861" s="99"/>
      <c r="Q7861" s="99"/>
    </row>
    <row r="7862" spans="16:17" x14ac:dyDescent="0.3">
      <c r="P7862" s="99"/>
      <c r="Q7862" s="99"/>
    </row>
    <row r="7863" spans="16:17" x14ac:dyDescent="0.3">
      <c r="P7863" s="99"/>
      <c r="Q7863" s="99"/>
    </row>
    <row r="7864" spans="16:17" x14ac:dyDescent="0.3">
      <c r="P7864" s="99"/>
      <c r="Q7864" s="99"/>
    </row>
    <row r="7865" spans="16:17" x14ac:dyDescent="0.3">
      <c r="P7865" s="99"/>
      <c r="Q7865" s="99"/>
    </row>
    <row r="7866" spans="16:17" x14ac:dyDescent="0.3">
      <c r="P7866" s="99"/>
      <c r="Q7866" s="99"/>
    </row>
    <row r="7867" spans="16:17" x14ac:dyDescent="0.3">
      <c r="P7867" s="99"/>
      <c r="Q7867" s="99"/>
    </row>
    <row r="7868" spans="16:17" x14ac:dyDescent="0.3">
      <c r="P7868" s="99"/>
      <c r="Q7868" s="99"/>
    </row>
    <row r="7869" spans="16:17" x14ac:dyDescent="0.3">
      <c r="P7869" s="99"/>
      <c r="Q7869" s="99"/>
    </row>
    <row r="7870" spans="16:17" x14ac:dyDescent="0.3">
      <c r="P7870" s="99"/>
      <c r="Q7870" s="99"/>
    </row>
    <row r="7871" spans="16:17" x14ac:dyDescent="0.3">
      <c r="P7871" s="99"/>
      <c r="Q7871" s="99"/>
    </row>
    <row r="7872" spans="16:17" x14ac:dyDescent="0.3">
      <c r="P7872" s="99"/>
      <c r="Q7872" s="99"/>
    </row>
    <row r="7873" spans="16:17" x14ac:dyDescent="0.3">
      <c r="P7873" s="99"/>
      <c r="Q7873" s="99"/>
    </row>
    <row r="7874" spans="16:17" x14ac:dyDescent="0.3">
      <c r="P7874" s="99"/>
      <c r="Q7874" s="99"/>
    </row>
    <row r="7875" spans="16:17" x14ac:dyDescent="0.3">
      <c r="P7875" s="99"/>
      <c r="Q7875" s="99"/>
    </row>
    <row r="7876" spans="16:17" x14ac:dyDescent="0.3">
      <c r="P7876" s="99"/>
      <c r="Q7876" s="99"/>
    </row>
    <row r="7877" spans="16:17" x14ac:dyDescent="0.3">
      <c r="P7877" s="99"/>
      <c r="Q7877" s="99"/>
    </row>
    <row r="7878" spans="16:17" x14ac:dyDescent="0.3">
      <c r="P7878" s="99"/>
      <c r="Q7878" s="99"/>
    </row>
    <row r="7879" spans="16:17" x14ac:dyDescent="0.3">
      <c r="P7879" s="99"/>
      <c r="Q7879" s="99"/>
    </row>
    <row r="7880" spans="16:17" x14ac:dyDescent="0.3">
      <c r="P7880" s="99"/>
      <c r="Q7880" s="99"/>
    </row>
    <row r="7881" spans="16:17" x14ac:dyDescent="0.3">
      <c r="P7881" s="99"/>
      <c r="Q7881" s="99"/>
    </row>
    <row r="7882" spans="16:17" x14ac:dyDescent="0.3">
      <c r="P7882" s="99"/>
      <c r="Q7882" s="99"/>
    </row>
    <row r="7883" spans="16:17" x14ac:dyDescent="0.3">
      <c r="P7883" s="99"/>
      <c r="Q7883" s="99"/>
    </row>
    <row r="7884" spans="16:17" x14ac:dyDescent="0.3">
      <c r="P7884" s="99"/>
      <c r="Q7884" s="99"/>
    </row>
    <row r="7885" spans="16:17" x14ac:dyDescent="0.3">
      <c r="P7885" s="99"/>
      <c r="Q7885" s="99"/>
    </row>
    <row r="7886" spans="16:17" x14ac:dyDescent="0.3">
      <c r="P7886" s="99"/>
      <c r="Q7886" s="99"/>
    </row>
    <row r="7887" spans="16:17" x14ac:dyDescent="0.3">
      <c r="P7887" s="99"/>
      <c r="Q7887" s="99"/>
    </row>
    <row r="7888" spans="16:17" x14ac:dyDescent="0.3">
      <c r="P7888" s="99"/>
      <c r="Q7888" s="99"/>
    </row>
    <row r="7889" spans="16:17" x14ac:dyDescent="0.3">
      <c r="P7889" s="99"/>
      <c r="Q7889" s="99"/>
    </row>
    <row r="7890" spans="16:17" x14ac:dyDescent="0.3">
      <c r="P7890" s="99"/>
      <c r="Q7890" s="99"/>
    </row>
    <row r="7891" spans="16:17" x14ac:dyDescent="0.3">
      <c r="P7891" s="99"/>
      <c r="Q7891" s="99"/>
    </row>
    <row r="7892" spans="16:17" x14ac:dyDescent="0.3">
      <c r="P7892" s="99"/>
      <c r="Q7892" s="99"/>
    </row>
    <row r="7893" spans="16:17" x14ac:dyDescent="0.3">
      <c r="P7893" s="99"/>
      <c r="Q7893" s="99"/>
    </row>
    <row r="7894" spans="16:17" x14ac:dyDescent="0.3">
      <c r="P7894" s="99"/>
      <c r="Q7894" s="99"/>
    </row>
    <row r="7895" spans="16:17" x14ac:dyDescent="0.3">
      <c r="P7895" s="99"/>
      <c r="Q7895" s="99"/>
    </row>
    <row r="7896" spans="16:17" x14ac:dyDescent="0.3">
      <c r="P7896" s="99"/>
      <c r="Q7896" s="99"/>
    </row>
    <row r="7897" spans="16:17" x14ac:dyDescent="0.3">
      <c r="P7897" s="99"/>
      <c r="Q7897" s="99"/>
    </row>
    <row r="7898" spans="16:17" x14ac:dyDescent="0.3">
      <c r="P7898" s="99"/>
      <c r="Q7898" s="99"/>
    </row>
    <row r="7899" spans="16:17" x14ac:dyDescent="0.3">
      <c r="P7899" s="99"/>
      <c r="Q7899" s="99"/>
    </row>
    <row r="7900" spans="16:17" x14ac:dyDescent="0.3">
      <c r="P7900" s="99"/>
      <c r="Q7900" s="99"/>
    </row>
    <row r="7901" spans="16:17" x14ac:dyDescent="0.3">
      <c r="P7901" s="99"/>
      <c r="Q7901" s="99"/>
    </row>
    <row r="7902" spans="16:17" x14ac:dyDescent="0.3">
      <c r="P7902" s="99"/>
      <c r="Q7902" s="99"/>
    </row>
    <row r="7903" spans="16:17" x14ac:dyDescent="0.3">
      <c r="P7903" s="99"/>
      <c r="Q7903" s="99"/>
    </row>
    <row r="7904" spans="16:17" x14ac:dyDescent="0.3">
      <c r="P7904" s="99"/>
      <c r="Q7904" s="99"/>
    </row>
    <row r="7905" spans="16:17" x14ac:dyDescent="0.3">
      <c r="P7905" s="99"/>
      <c r="Q7905" s="99"/>
    </row>
    <row r="7906" spans="16:17" x14ac:dyDescent="0.3">
      <c r="P7906" s="99"/>
      <c r="Q7906" s="99"/>
    </row>
    <row r="7907" spans="16:17" x14ac:dyDescent="0.3">
      <c r="P7907" s="99"/>
      <c r="Q7907" s="99"/>
    </row>
    <row r="7908" spans="16:17" x14ac:dyDescent="0.3">
      <c r="P7908" s="99"/>
      <c r="Q7908" s="99"/>
    </row>
    <row r="7909" spans="16:17" x14ac:dyDescent="0.3">
      <c r="P7909" s="99"/>
      <c r="Q7909" s="99"/>
    </row>
    <row r="7910" spans="16:17" x14ac:dyDescent="0.3">
      <c r="P7910" s="99"/>
      <c r="Q7910" s="99"/>
    </row>
    <row r="7911" spans="16:17" x14ac:dyDescent="0.3">
      <c r="P7911" s="99"/>
      <c r="Q7911" s="99"/>
    </row>
    <row r="7912" spans="16:17" x14ac:dyDescent="0.3">
      <c r="P7912" s="99"/>
      <c r="Q7912" s="99"/>
    </row>
    <row r="7913" spans="16:17" x14ac:dyDescent="0.3">
      <c r="P7913" s="99"/>
      <c r="Q7913" s="99"/>
    </row>
    <row r="7914" spans="16:17" x14ac:dyDescent="0.3">
      <c r="P7914" s="99"/>
      <c r="Q7914" s="99"/>
    </row>
    <row r="7915" spans="16:17" x14ac:dyDescent="0.3">
      <c r="P7915" s="99"/>
      <c r="Q7915" s="99"/>
    </row>
    <row r="7916" spans="16:17" x14ac:dyDescent="0.3">
      <c r="P7916" s="99"/>
      <c r="Q7916" s="99"/>
    </row>
    <row r="7917" spans="16:17" x14ac:dyDescent="0.3">
      <c r="P7917" s="99"/>
      <c r="Q7917" s="99"/>
    </row>
    <row r="7918" spans="16:17" x14ac:dyDescent="0.3">
      <c r="P7918" s="99"/>
      <c r="Q7918" s="99"/>
    </row>
    <row r="7919" spans="16:17" x14ac:dyDescent="0.3">
      <c r="P7919" s="99"/>
      <c r="Q7919" s="99"/>
    </row>
    <row r="7920" spans="16:17" x14ac:dyDescent="0.3">
      <c r="P7920" s="99"/>
      <c r="Q7920" s="99"/>
    </row>
    <row r="7921" spans="16:17" x14ac:dyDescent="0.3">
      <c r="P7921" s="99"/>
      <c r="Q7921" s="99"/>
    </row>
    <row r="7922" spans="16:17" x14ac:dyDescent="0.3">
      <c r="P7922" s="99"/>
      <c r="Q7922" s="99"/>
    </row>
    <row r="7923" spans="16:17" x14ac:dyDescent="0.3">
      <c r="P7923" s="99"/>
      <c r="Q7923" s="99"/>
    </row>
    <row r="7924" spans="16:17" x14ac:dyDescent="0.3">
      <c r="P7924" s="99"/>
      <c r="Q7924" s="99"/>
    </row>
    <row r="7925" spans="16:17" x14ac:dyDescent="0.3">
      <c r="P7925" s="99"/>
      <c r="Q7925" s="99"/>
    </row>
    <row r="7926" spans="16:17" x14ac:dyDescent="0.3">
      <c r="P7926" s="99"/>
      <c r="Q7926" s="99"/>
    </row>
    <row r="7927" spans="16:17" x14ac:dyDescent="0.3">
      <c r="P7927" s="99"/>
      <c r="Q7927" s="99"/>
    </row>
    <row r="7928" spans="16:17" x14ac:dyDescent="0.3">
      <c r="P7928" s="99"/>
      <c r="Q7928" s="99"/>
    </row>
    <row r="7929" spans="16:17" x14ac:dyDescent="0.3">
      <c r="P7929" s="99"/>
      <c r="Q7929" s="99"/>
    </row>
    <row r="7930" spans="16:17" x14ac:dyDescent="0.3">
      <c r="P7930" s="99"/>
      <c r="Q7930" s="99"/>
    </row>
    <row r="7931" spans="16:17" x14ac:dyDescent="0.3">
      <c r="P7931" s="99"/>
      <c r="Q7931" s="99"/>
    </row>
    <row r="7932" spans="16:17" x14ac:dyDescent="0.3">
      <c r="P7932" s="99"/>
      <c r="Q7932" s="99"/>
    </row>
    <row r="7933" spans="16:17" x14ac:dyDescent="0.3">
      <c r="P7933" s="99"/>
      <c r="Q7933" s="99"/>
    </row>
    <row r="7934" spans="16:17" x14ac:dyDescent="0.3">
      <c r="P7934" s="99"/>
      <c r="Q7934" s="99"/>
    </row>
    <row r="7935" spans="16:17" x14ac:dyDescent="0.3">
      <c r="P7935" s="99"/>
      <c r="Q7935" s="99"/>
    </row>
    <row r="7936" spans="16:17" x14ac:dyDescent="0.3">
      <c r="P7936" s="99"/>
      <c r="Q7936" s="99"/>
    </row>
    <row r="7937" spans="16:17" x14ac:dyDescent="0.3">
      <c r="P7937" s="99"/>
      <c r="Q7937" s="99"/>
    </row>
    <row r="7938" spans="16:17" x14ac:dyDescent="0.3">
      <c r="P7938" s="99"/>
      <c r="Q7938" s="99"/>
    </row>
    <row r="7939" spans="16:17" x14ac:dyDescent="0.3">
      <c r="P7939" s="99"/>
      <c r="Q7939" s="99"/>
    </row>
    <row r="7940" spans="16:17" x14ac:dyDescent="0.3">
      <c r="P7940" s="99"/>
      <c r="Q7940" s="99"/>
    </row>
    <row r="7941" spans="16:17" x14ac:dyDescent="0.3">
      <c r="P7941" s="99"/>
      <c r="Q7941" s="99"/>
    </row>
    <row r="7942" spans="16:17" x14ac:dyDescent="0.3">
      <c r="P7942" s="99"/>
      <c r="Q7942" s="99"/>
    </row>
    <row r="7943" spans="16:17" x14ac:dyDescent="0.3">
      <c r="P7943" s="99"/>
      <c r="Q7943" s="99"/>
    </row>
    <row r="7944" spans="16:17" x14ac:dyDescent="0.3">
      <c r="P7944" s="99"/>
      <c r="Q7944" s="99"/>
    </row>
    <row r="7945" spans="16:17" x14ac:dyDescent="0.3">
      <c r="P7945" s="99"/>
      <c r="Q7945" s="99"/>
    </row>
    <row r="7946" spans="16:17" x14ac:dyDescent="0.3">
      <c r="P7946" s="99"/>
      <c r="Q7946" s="99"/>
    </row>
    <row r="7947" spans="16:17" x14ac:dyDescent="0.3">
      <c r="P7947" s="99"/>
      <c r="Q7947" s="99"/>
    </row>
    <row r="7948" spans="16:17" x14ac:dyDescent="0.3">
      <c r="P7948" s="99"/>
      <c r="Q7948" s="99"/>
    </row>
    <row r="7949" spans="16:17" x14ac:dyDescent="0.3">
      <c r="P7949" s="99"/>
      <c r="Q7949" s="99"/>
    </row>
    <row r="7950" spans="16:17" x14ac:dyDescent="0.3">
      <c r="P7950" s="99"/>
      <c r="Q7950" s="99"/>
    </row>
    <row r="7951" spans="16:17" x14ac:dyDescent="0.3">
      <c r="P7951" s="99"/>
      <c r="Q7951" s="99"/>
    </row>
    <row r="7952" spans="16:17" x14ac:dyDescent="0.3">
      <c r="P7952" s="99"/>
      <c r="Q7952" s="99"/>
    </row>
    <row r="7953" spans="16:17" x14ac:dyDescent="0.3">
      <c r="P7953" s="99"/>
      <c r="Q7953" s="99"/>
    </row>
    <row r="7954" spans="16:17" x14ac:dyDescent="0.3">
      <c r="P7954" s="99"/>
      <c r="Q7954" s="99"/>
    </row>
    <row r="7955" spans="16:17" x14ac:dyDescent="0.3">
      <c r="P7955" s="99"/>
      <c r="Q7955" s="99"/>
    </row>
    <row r="7956" spans="16:17" x14ac:dyDescent="0.3">
      <c r="P7956" s="99"/>
      <c r="Q7956" s="99"/>
    </row>
    <row r="7957" spans="16:17" x14ac:dyDescent="0.3">
      <c r="P7957" s="99"/>
      <c r="Q7957" s="99"/>
    </row>
    <row r="7958" spans="16:17" x14ac:dyDescent="0.3">
      <c r="P7958" s="99"/>
      <c r="Q7958" s="99"/>
    </row>
    <row r="7959" spans="16:17" x14ac:dyDescent="0.3">
      <c r="P7959" s="99"/>
      <c r="Q7959" s="99"/>
    </row>
    <row r="7960" spans="16:17" x14ac:dyDescent="0.3">
      <c r="P7960" s="99"/>
      <c r="Q7960" s="99"/>
    </row>
    <row r="7961" spans="16:17" x14ac:dyDescent="0.3">
      <c r="P7961" s="99"/>
      <c r="Q7961" s="99"/>
    </row>
    <row r="7962" spans="16:17" x14ac:dyDescent="0.3">
      <c r="P7962" s="99"/>
      <c r="Q7962" s="99"/>
    </row>
    <row r="7963" spans="16:17" x14ac:dyDescent="0.3">
      <c r="P7963" s="99"/>
      <c r="Q7963" s="99"/>
    </row>
    <row r="7964" spans="16:17" x14ac:dyDescent="0.3">
      <c r="P7964" s="99"/>
      <c r="Q7964" s="99"/>
    </row>
    <row r="7965" spans="16:17" x14ac:dyDescent="0.3">
      <c r="P7965" s="99"/>
      <c r="Q7965" s="99"/>
    </row>
    <row r="7966" spans="16:17" x14ac:dyDescent="0.3">
      <c r="P7966" s="99"/>
      <c r="Q7966" s="99"/>
    </row>
    <row r="7967" spans="16:17" x14ac:dyDescent="0.3">
      <c r="P7967" s="99"/>
      <c r="Q7967" s="99"/>
    </row>
    <row r="7968" spans="16:17" x14ac:dyDescent="0.3">
      <c r="P7968" s="99"/>
      <c r="Q7968" s="99"/>
    </row>
    <row r="7969" spans="16:17" x14ac:dyDescent="0.3">
      <c r="P7969" s="99"/>
      <c r="Q7969" s="99"/>
    </row>
    <row r="7970" spans="16:17" x14ac:dyDescent="0.3">
      <c r="P7970" s="99"/>
      <c r="Q7970" s="99"/>
    </row>
    <row r="7971" spans="16:17" x14ac:dyDescent="0.3">
      <c r="P7971" s="99"/>
      <c r="Q7971" s="99"/>
    </row>
    <row r="7972" spans="16:17" x14ac:dyDescent="0.3">
      <c r="P7972" s="99"/>
      <c r="Q7972" s="99"/>
    </row>
    <row r="7973" spans="16:17" x14ac:dyDescent="0.3">
      <c r="P7973" s="99"/>
      <c r="Q7973" s="99"/>
    </row>
    <row r="7974" spans="16:17" x14ac:dyDescent="0.3">
      <c r="P7974" s="99"/>
      <c r="Q7974" s="99"/>
    </row>
    <row r="7975" spans="16:17" x14ac:dyDescent="0.3">
      <c r="P7975" s="99"/>
      <c r="Q7975" s="99"/>
    </row>
    <row r="7976" spans="16:17" x14ac:dyDescent="0.3">
      <c r="P7976" s="99"/>
      <c r="Q7976" s="99"/>
    </row>
    <row r="7977" spans="16:17" x14ac:dyDescent="0.3">
      <c r="P7977" s="99"/>
      <c r="Q7977" s="99"/>
    </row>
    <row r="7978" spans="16:17" x14ac:dyDescent="0.3">
      <c r="P7978" s="99"/>
      <c r="Q7978" s="99"/>
    </row>
    <row r="7979" spans="16:17" x14ac:dyDescent="0.3">
      <c r="P7979" s="99"/>
      <c r="Q7979" s="99"/>
    </row>
    <row r="7980" spans="16:17" x14ac:dyDescent="0.3">
      <c r="P7980" s="99"/>
      <c r="Q7980" s="99"/>
    </row>
    <row r="7981" spans="16:17" x14ac:dyDescent="0.3">
      <c r="P7981" s="99"/>
      <c r="Q7981" s="99"/>
    </row>
    <row r="7982" spans="16:17" x14ac:dyDescent="0.3">
      <c r="P7982" s="99"/>
      <c r="Q7982" s="99"/>
    </row>
    <row r="7983" spans="16:17" x14ac:dyDescent="0.3">
      <c r="P7983" s="99"/>
      <c r="Q7983" s="99"/>
    </row>
    <row r="7984" spans="16:17" x14ac:dyDescent="0.3">
      <c r="P7984" s="99"/>
      <c r="Q7984" s="99"/>
    </row>
    <row r="7985" spans="16:17" x14ac:dyDescent="0.3">
      <c r="P7985" s="99"/>
      <c r="Q7985" s="99"/>
    </row>
    <row r="7986" spans="16:17" x14ac:dyDescent="0.3">
      <c r="P7986" s="99"/>
      <c r="Q7986" s="99"/>
    </row>
    <row r="7987" spans="16:17" x14ac:dyDescent="0.3">
      <c r="P7987" s="99"/>
      <c r="Q7987" s="99"/>
    </row>
    <row r="7988" spans="16:17" x14ac:dyDescent="0.3">
      <c r="P7988" s="99"/>
      <c r="Q7988" s="99"/>
    </row>
    <row r="7989" spans="16:17" x14ac:dyDescent="0.3">
      <c r="P7989" s="99"/>
      <c r="Q7989" s="99"/>
    </row>
    <row r="7990" spans="16:17" x14ac:dyDescent="0.3">
      <c r="P7990" s="99"/>
      <c r="Q7990" s="99"/>
    </row>
    <row r="7991" spans="16:17" x14ac:dyDescent="0.3">
      <c r="P7991" s="99"/>
      <c r="Q7991" s="99"/>
    </row>
    <row r="7992" spans="16:17" x14ac:dyDescent="0.3">
      <c r="P7992" s="99"/>
      <c r="Q7992" s="99"/>
    </row>
    <row r="7993" spans="16:17" x14ac:dyDescent="0.3">
      <c r="P7993" s="99"/>
      <c r="Q7993" s="99"/>
    </row>
    <row r="7994" spans="16:17" x14ac:dyDescent="0.3">
      <c r="P7994" s="99"/>
      <c r="Q7994" s="99"/>
    </row>
    <row r="7995" spans="16:17" x14ac:dyDescent="0.3">
      <c r="P7995" s="99"/>
      <c r="Q7995" s="99"/>
    </row>
    <row r="7996" spans="16:17" x14ac:dyDescent="0.3">
      <c r="P7996" s="99"/>
      <c r="Q7996" s="99"/>
    </row>
    <row r="7997" spans="16:17" x14ac:dyDescent="0.3">
      <c r="P7997" s="99"/>
      <c r="Q7997" s="99"/>
    </row>
    <row r="7998" spans="16:17" x14ac:dyDescent="0.3">
      <c r="P7998" s="99"/>
      <c r="Q7998" s="99"/>
    </row>
    <row r="7999" spans="16:17" x14ac:dyDescent="0.3">
      <c r="P7999" s="99"/>
      <c r="Q7999" s="99"/>
    </row>
    <row r="8000" spans="16:17" x14ac:dyDescent="0.3">
      <c r="P8000" s="99"/>
      <c r="Q8000" s="99"/>
    </row>
    <row r="8001" spans="16:17" x14ac:dyDescent="0.3">
      <c r="P8001" s="99"/>
      <c r="Q8001" s="99"/>
    </row>
    <row r="8002" spans="16:17" x14ac:dyDescent="0.3">
      <c r="P8002" s="99"/>
      <c r="Q8002" s="99"/>
    </row>
    <row r="8003" spans="16:17" x14ac:dyDescent="0.3">
      <c r="P8003" s="99"/>
      <c r="Q8003" s="99"/>
    </row>
    <row r="8004" spans="16:17" x14ac:dyDescent="0.3">
      <c r="P8004" s="99"/>
      <c r="Q8004" s="99"/>
    </row>
    <row r="8005" spans="16:17" x14ac:dyDescent="0.3">
      <c r="P8005" s="99"/>
      <c r="Q8005" s="99"/>
    </row>
    <row r="8006" spans="16:17" x14ac:dyDescent="0.3">
      <c r="P8006" s="99"/>
      <c r="Q8006" s="99"/>
    </row>
    <row r="8007" spans="16:17" x14ac:dyDescent="0.3">
      <c r="P8007" s="99"/>
      <c r="Q8007" s="99"/>
    </row>
    <row r="8008" spans="16:17" x14ac:dyDescent="0.3">
      <c r="P8008" s="99"/>
      <c r="Q8008" s="99"/>
    </row>
    <row r="8009" spans="16:17" x14ac:dyDescent="0.3">
      <c r="P8009" s="99"/>
      <c r="Q8009" s="99"/>
    </row>
    <row r="8010" spans="16:17" x14ac:dyDescent="0.3">
      <c r="P8010" s="99"/>
      <c r="Q8010" s="99"/>
    </row>
    <row r="8011" spans="16:17" x14ac:dyDescent="0.3">
      <c r="P8011" s="99"/>
      <c r="Q8011" s="99"/>
    </row>
    <row r="8012" spans="16:17" x14ac:dyDescent="0.3">
      <c r="P8012" s="99"/>
      <c r="Q8012" s="99"/>
    </row>
    <row r="8013" spans="16:17" x14ac:dyDescent="0.3">
      <c r="P8013" s="99"/>
      <c r="Q8013" s="99"/>
    </row>
    <row r="8014" spans="16:17" x14ac:dyDescent="0.3">
      <c r="P8014" s="99"/>
      <c r="Q8014" s="99"/>
    </row>
    <row r="8015" spans="16:17" x14ac:dyDescent="0.3">
      <c r="P8015" s="99"/>
      <c r="Q8015" s="99"/>
    </row>
    <row r="8016" spans="16:17" x14ac:dyDescent="0.3">
      <c r="P8016" s="99"/>
      <c r="Q8016" s="99"/>
    </row>
    <row r="8017" spans="16:17" x14ac:dyDescent="0.3">
      <c r="P8017" s="99"/>
      <c r="Q8017" s="99"/>
    </row>
    <row r="8018" spans="16:17" x14ac:dyDescent="0.3">
      <c r="P8018" s="99"/>
      <c r="Q8018" s="99"/>
    </row>
    <row r="8019" spans="16:17" x14ac:dyDescent="0.3">
      <c r="P8019" s="99"/>
      <c r="Q8019" s="99"/>
    </row>
    <row r="8020" spans="16:17" x14ac:dyDescent="0.3">
      <c r="P8020" s="99"/>
      <c r="Q8020" s="99"/>
    </row>
    <row r="8021" spans="16:17" x14ac:dyDescent="0.3">
      <c r="P8021" s="99"/>
      <c r="Q8021" s="99"/>
    </row>
    <row r="8022" spans="16:17" x14ac:dyDescent="0.3">
      <c r="P8022" s="99"/>
      <c r="Q8022" s="99"/>
    </row>
    <row r="8023" spans="16:17" x14ac:dyDescent="0.3">
      <c r="P8023" s="99"/>
      <c r="Q8023" s="99"/>
    </row>
    <row r="8024" spans="16:17" x14ac:dyDescent="0.3">
      <c r="P8024" s="99"/>
      <c r="Q8024" s="99"/>
    </row>
    <row r="8025" spans="16:17" x14ac:dyDescent="0.3">
      <c r="P8025" s="99"/>
      <c r="Q8025" s="99"/>
    </row>
    <row r="8026" spans="16:17" x14ac:dyDescent="0.3">
      <c r="P8026" s="99"/>
      <c r="Q8026" s="99"/>
    </row>
    <row r="8027" spans="16:17" x14ac:dyDescent="0.3">
      <c r="P8027" s="99"/>
      <c r="Q8027" s="99"/>
    </row>
    <row r="8028" spans="16:17" x14ac:dyDescent="0.3">
      <c r="P8028" s="99"/>
      <c r="Q8028" s="99"/>
    </row>
    <row r="8029" spans="16:17" x14ac:dyDescent="0.3">
      <c r="P8029" s="99"/>
      <c r="Q8029" s="99"/>
    </row>
    <row r="8030" spans="16:17" x14ac:dyDescent="0.3">
      <c r="P8030" s="99"/>
      <c r="Q8030" s="99"/>
    </row>
    <row r="8031" spans="16:17" x14ac:dyDescent="0.3">
      <c r="P8031" s="99"/>
      <c r="Q8031" s="99"/>
    </row>
    <row r="8032" spans="16:17" x14ac:dyDescent="0.3">
      <c r="P8032" s="99"/>
      <c r="Q8032" s="99"/>
    </row>
    <row r="8033" spans="16:17" x14ac:dyDescent="0.3">
      <c r="P8033" s="99"/>
      <c r="Q8033" s="99"/>
    </row>
    <row r="8034" spans="16:17" x14ac:dyDescent="0.3">
      <c r="P8034" s="99"/>
      <c r="Q8034" s="99"/>
    </row>
    <row r="8035" spans="16:17" x14ac:dyDescent="0.3">
      <c r="P8035" s="99"/>
      <c r="Q8035" s="99"/>
    </row>
    <row r="8036" spans="16:17" x14ac:dyDescent="0.3">
      <c r="P8036" s="99"/>
      <c r="Q8036" s="99"/>
    </row>
    <row r="8037" spans="16:17" x14ac:dyDescent="0.3">
      <c r="P8037" s="99"/>
      <c r="Q8037" s="99"/>
    </row>
    <row r="8038" spans="16:17" x14ac:dyDescent="0.3">
      <c r="P8038" s="99"/>
      <c r="Q8038" s="99"/>
    </row>
    <row r="8039" spans="16:17" x14ac:dyDescent="0.3">
      <c r="P8039" s="99"/>
      <c r="Q8039" s="99"/>
    </row>
    <row r="8040" spans="16:17" x14ac:dyDescent="0.3">
      <c r="P8040" s="99"/>
      <c r="Q8040" s="99"/>
    </row>
    <row r="8041" spans="16:17" x14ac:dyDescent="0.3">
      <c r="P8041" s="99"/>
      <c r="Q8041" s="99"/>
    </row>
    <row r="8042" spans="16:17" x14ac:dyDescent="0.3">
      <c r="P8042" s="99"/>
      <c r="Q8042" s="99"/>
    </row>
    <row r="8043" spans="16:17" x14ac:dyDescent="0.3">
      <c r="P8043" s="99"/>
      <c r="Q8043" s="99"/>
    </row>
    <row r="8044" spans="16:17" x14ac:dyDescent="0.3">
      <c r="P8044" s="99"/>
      <c r="Q8044" s="99"/>
    </row>
    <row r="8045" spans="16:17" x14ac:dyDescent="0.3">
      <c r="P8045" s="99"/>
      <c r="Q8045" s="99"/>
    </row>
    <row r="8046" spans="16:17" x14ac:dyDescent="0.3">
      <c r="P8046" s="99"/>
      <c r="Q8046" s="99"/>
    </row>
    <row r="8047" spans="16:17" x14ac:dyDescent="0.3">
      <c r="P8047" s="99"/>
      <c r="Q8047" s="99"/>
    </row>
    <row r="8048" spans="16:17" x14ac:dyDescent="0.3">
      <c r="P8048" s="99"/>
      <c r="Q8048" s="99"/>
    </row>
    <row r="8049" spans="16:17" x14ac:dyDescent="0.3">
      <c r="P8049" s="99"/>
      <c r="Q8049" s="99"/>
    </row>
    <row r="8050" spans="16:17" x14ac:dyDescent="0.3">
      <c r="P8050" s="99"/>
      <c r="Q8050" s="99"/>
    </row>
    <row r="8051" spans="16:17" x14ac:dyDescent="0.3">
      <c r="P8051" s="99"/>
      <c r="Q8051" s="99"/>
    </row>
    <row r="8052" spans="16:17" x14ac:dyDescent="0.3">
      <c r="P8052" s="99"/>
      <c r="Q8052" s="99"/>
    </row>
    <row r="8053" spans="16:17" x14ac:dyDescent="0.3">
      <c r="P8053" s="99"/>
      <c r="Q8053" s="99"/>
    </row>
    <row r="8054" spans="16:17" x14ac:dyDescent="0.3">
      <c r="P8054" s="99"/>
      <c r="Q8054" s="99"/>
    </row>
    <row r="8055" spans="16:17" x14ac:dyDescent="0.3">
      <c r="P8055" s="99"/>
      <c r="Q8055" s="99"/>
    </row>
    <row r="8056" spans="16:17" x14ac:dyDescent="0.3">
      <c r="P8056" s="99"/>
      <c r="Q8056" s="99"/>
    </row>
    <row r="8057" spans="16:17" x14ac:dyDescent="0.3">
      <c r="P8057" s="99"/>
      <c r="Q8057" s="99"/>
    </row>
    <row r="8058" spans="16:17" x14ac:dyDescent="0.3">
      <c r="P8058" s="99"/>
      <c r="Q8058" s="99"/>
    </row>
    <row r="8059" spans="16:17" x14ac:dyDescent="0.3">
      <c r="P8059" s="99"/>
      <c r="Q8059" s="99"/>
    </row>
    <row r="8060" spans="16:17" x14ac:dyDescent="0.3">
      <c r="P8060" s="99"/>
      <c r="Q8060" s="99"/>
    </row>
    <row r="8061" spans="16:17" x14ac:dyDescent="0.3">
      <c r="P8061" s="99"/>
      <c r="Q8061" s="99"/>
    </row>
    <row r="8062" spans="16:17" x14ac:dyDescent="0.3">
      <c r="P8062" s="99"/>
      <c r="Q8062" s="99"/>
    </row>
    <row r="8063" spans="16:17" x14ac:dyDescent="0.3">
      <c r="P8063" s="99"/>
      <c r="Q8063" s="99"/>
    </row>
    <row r="8064" spans="16:17" x14ac:dyDescent="0.3">
      <c r="P8064" s="99"/>
      <c r="Q8064" s="99"/>
    </row>
    <row r="8065" spans="16:17" x14ac:dyDescent="0.3">
      <c r="P8065" s="99"/>
      <c r="Q8065" s="99"/>
    </row>
    <row r="8066" spans="16:17" x14ac:dyDescent="0.3">
      <c r="P8066" s="99"/>
      <c r="Q8066" s="99"/>
    </row>
    <row r="8067" spans="16:17" x14ac:dyDescent="0.3">
      <c r="P8067" s="99"/>
      <c r="Q8067" s="99"/>
    </row>
    <row r="8068" spans="16:17" x14ac:dyDescent="0.3">
      <c r="P8068" s="99"/>
      <c r="Q8068" s="99"/>
    </row>
    <row r="8069" spans="16:17" x14ac:dyDescent="0.3">
      <c r="P8069" s="99"/>
      <c r="Q8069" s="99"/>
    </row>
    <row r="8070" spans="16:17" x14ac:dyDescent="0.3">
      <c r="P8070" s="99"/>
      <c r="Q8070" s="99"/>
    </row>
    <row r="8071" spans="16:17" x14ac:dyDescent="0.3">
      <c r="P8071" s="99"/>
      <c r="Q8071" s="99"/>
    </row>
    <row r="8072" spans="16:17" x14ac:dyDescent="0.3">
      <c r="P8072" s="99"/>
      <c r="Q8072" s="99"/>
    </row>
    <row r="8073" spans="16:17" x14ac:dyDescent="0.3">
      <c r="P8073" s="99"/>
      <c r="Q8073" s="99"/>
    </row>
    <row r="8074" spans="16:17" x14ac:dyDescent="0.3">
      <c r="P8074" s="99"/>
      <c r="Q8074" s="99"/>
    </row>
    <row r="8075" spans="16:17" x14ac:dyDescent="0.3">
      <c r="P8075" s="99"/>
      <c r="Q8075" s="99"/>
    </row>
    <row r="8076" spans="16:17" x14ac:dyDescent="0.3">
      <c r="P8076" s="99"/>
      <c r="Q8076" s="99"/>
    </row>
    <row r="8077" spans="16:17" x14ac:dyDescent="0.3">
      <c r="P8077" s="99"/>
      <c r="Q8077" s="99"/>
    </row>
    <row r="8078" spans="16:17" x14ac:dyDescent="0.3">
      <c r="P8078" s="99"/>
      <c r="Q8078" s="99"/>
    </row>
    <row r="8079" spans="16:17" x14ac:dyDescent="0.3">
      <c r="P8079" s="99"/>
      <c r="Q8079" s="99"/>
    </row>
    <row r="8080" spans="16:17" x14ac:dyDescent="0.3">
      <c r="P8080" s="99"/>
      <c r="Q8080" s="99"/>
    </row>
    <row r="8081" spans="16:17" x14ac:dyDescent="0.3">
      <c r="P8081" s="99"/>
      <c r="Q8081" s="99"/>
    </row>
    <row r="8082" spans="16:17" x14ac:dyDescent="0.3">
      <c r="P8082" s="99"/>
      <c r="Q8082" s="99"/>
    </row>
    <row r="8083" spans="16:17" x14ac:dyDescent="0.3">
      <c r="P8083" s="99"/>
      <c r="Q8083" s="99"/>
    </row>
    <row r="8084" spans="16:17" x14ac:dyDescent="0.3">
      <c r="P8084" s="99"/>
      <c r="Q8084" s="99"/>
    </row>
    <row r="8085" spans="16:17" x14ac:dyDescent="0.3">
      <c r="P8085" s="99"/>
      <c r="Q8085" s="99"/>
    </row>
    <row r="8086" spans="16:17" x14ac:dyDescent="0.3">
      <c r="P8086" s="99"/>
      <c r="Q8086" s="99"/>
    </row>
    <row r="8087" spans="16:17" x14ac:dyDescent="0.3">
      <c r="P8087" s="99"/>
      <c r="Q8087" s="99"/>
    </row>
    <row r="8088" spans="16:17" x14ac:dyDescent="0.3">
      <c r="P8088" s="99"/>
      <c r="Q8088" s="99"/>
    </row>
    <row r="8089" spans="16:17" x14ac:dyDescent="0.3">
      <c r="P8089" s="99"/>
      <c r="Q8089" s="99"/>
    </row>
    <row r="8090" spans="16:17" x14ac:dyDescent="0.3">
      <c r="P8090" s="99"/>
      <c r="Q8090" s="99"/>
    </row>
    <row r="8091" spans="16:17" x14ac:dyDescent="0.3">
      <c r="P8091" s="99"/>
      <c r="Q8091" s="99"/>
    </row>
    <row r="8092" spans="16:17" x14ac:dyDescent="0.3">
      <c r="P8092" s="99"/>
      <c r="Q8092" s="99"/>
    </row>
    <row r="8093" spans="16:17" x14ac:dyDescent="0.3">
      <c r="P8093" s="99"/>
      <c r="Q8093" s="99"/>
    </row>
    <row r="8094" spans="16:17" x14ac:dyDescent="0.3">
      <c r="P8094" s="99"/>
      <c r="Q8094" s="99"/>
    </row>
    <row r="8095" spans="16:17" x14ac:dyDescent="0.3">
      <c r="P8095" s="99"/>
      <c r="Q8095" s="99"/>
    </row>
    <row r="8096" spans="16:17" x14ac:dyDescent="0.3">
      <c r="P8096" s="99"/>
      <c r="Q8096" s="99"/>
    </row>
    <row r="8097" spans="16:17" x14ac:dyDescent="0.3">
      <c r="P8097" s="99"/>
      <c r="Q8097" s="99"/>
    </row>
    <row r="8098" spans="16:17" x14ac:dyDescent="0.3">
      <c r="P8098" s="99"/>
      <c r="Q8098" s="99"/>
    </row>
    <row r="8099" spans="16:17" x14ac:dyDescent="0.3">
      <c r="P8099" s="99"/>
      <c r="Q8099" s="99"/>
    </row>
    <row r="8100" spans="16:17" x14ac:dyDescent="0.3">
      <c r="P8100" s="99"/>
      <c r="Q8100" s="99"/>
    </row>
    <row r="8101" spans="16:17" x14ac:dyDescent="0.3">
      <c r="P8101" s="99"/>
      <c r="Q8101" s="99"/>
    </row>
    <row r="8102" spans="16:17" x14ac:dyDescent="0.3">
      <c r="P8102" s="99"/>
      <c r="Q8102" s="99"/>
    </row>
    <row r="8103" spans="16:17" x14ac:dyDescent="0.3">
      <c r="P8103" s="99"/>
      <c r="Q8103" s="99"/>
    </row>
    <row r="8104" spans="16:17" x14ac:dyDescent="0.3">
      <c r="P8104" s="99"/>
      <c r="Q8104" s="99"/>
    </row>
    <row r="8105" spans="16:17" x14ac:dyDescent="0.3">
      <c r="P8105" s="99"/>
      <c r="Q8105" s="99"/>
    </row>
    <row r="8106" spans="16:17" x14ac:dyDescent="0.3">
      <c r="P8106" s="99"/>
      <c r="Q8106" s="99"/>
    </row>
    <row r="8107" spans="16:17" x14ac:dyDescent="0.3">
      <c r="P8107" s="99"/>
      <c r="Q8107" s="99"/>
    </row>
    <row r="8108" spans="16:17" x14ac:dyDescent="0.3">
      <c r="P8108" s="99"/>
      <c r="Q8108" s="99"/>
    </row>
    <row r="8109" spans="16:17" x14ac:dyDescent="0.3">
      <c r="P8109" s="99"/>
      <c r="Q8109" s="99"/>
    </row>
    <row r="8110" spans="16:17" x14ac:dyDescent="0.3">
      <c r="P8110" s="99"/>
      <c r="Q8110" s="99"/>
    </row>
    <row r="8111" spans="16:17" x14ac:dyDescent="0.3">
      <c r="P8111" s="99"/>
      <c r="Q8111" s="99"/>
    </row>
    <row r="8112" spans="16:17" x14ac:dyDescent="0.3">
      <c r="P8112" s="99"/>
      <c r="Q8112" s="99"/>
    </row>
    <row r="8113" spans="16:17" x14ac:dyDescent="0.3">
      <c r="P8113" s="99"/>
      <c r="Q8113" s="99"/>
    </row>
    <row r="8114" spans="16:17" x14ac:dyDescent="0.3">
      <c r="P8114" s="99"/>
      <c r="Q8114" s="99"/>
    </row>
    <row r="8115" spans="16:17" x14ac:dyDescent="0.3">
      <c r="P8115" s="99"/>
      <c r="Q8115" s="99"/>
    </row>
    <row r="8116" spans="16:17" x14ac:dyDescent="0.3">
      <c r="P8116" s="99"/>
      <c r="Q8116" s="99"/>
    </row>
    <row r="8117" spans="16:17" x14ac:dyDescent="0.3">
      <c r="P8117" s="99"/>
      <c r="Q8117" s="99"/>
    </row>
    <row r="8118" spans="16:17" x14ac:dyDescent="0.3">
      <c r="P8118" s="99"/>
      <c r="Q8118" s="99"/>
    </row>
    <row r="8119" spans="16:17" x14ac:dyDescent="0.3">
      <c r="P8119" s="99"/>
      <c r="Q8119" s="99"/>
    </row>
    <row r="8120" spans="16:17" x14ac:dyDescent="0.3">
      <c r="P8120" s="99"/>
      <c r="Q8120" s="99"/>
    </row>
    <row r="8121" spans="16:17" x14ac:dyDescent="0.3">
      <c r="P8121" s="99"/>
      <c r="Q8121" s="99"/>
    </row>
    <row r="8122" spans="16:17" x14ac:dyDescent="0.3">
      <c r="P8122" s="99"/>
      <c r="Q8122" s="99"/>
    </row>
    <row r="8123" spans="16:17" x14ac:dyDescent="0.3">
      <c r="P8123" s="99"/>
      <c r="Q8123" s="99"/>
    </row>
    <row r="8124" spans="16:17" x14ac:dyDescent="0.3">
      <c r="P8124" s="99"/>
      <c r="Q8124" s="99"/>
    </row>
    <row r="8125" spans="16:17" x14ac:dyDescent="0.3">
      <c r="P8125" s="99"/>
      <c r="Q8125" s="99"/>
    </row>
    <row r="8126" spans="16:17" x14ac:dyDescent="0.3">
      <c r="P8126" s="99"/>
      <c r="Q8126" s="99"/>
    </row>
    <row r="8127" spans="16:17" x14ac:dyDescent="0.3">
      <c r="P8127" s="99"/>
      <c r="Q8127" s="99"/>
    </row>
    <row r="8128" spans="16:17" x14ac:dyDescent="0.3">
      <c r="P8128" s="99"/>
      <c r="Q8128" s="99"/>
    </row>
    <row r="8129" spans="16:17" x14ac:dyDescent="0.3">
      <c r="P8129" s="99"/>
      <c r="Q8129" s="99"/>
    </row>
    <row r="8130" spans="16:17" x14ac:dyDescent="0.3">
      <c r="P8130" s="99"/>
      <c r="Q8130" s="99"/>
    </row>
    <row r="8131" spans="16:17" x14ac:dyDescent="0.3">
      <c r="P8131" s="99"/>
      <c r="Q8131" s="99"/>
    </row>
    <row r="8132" spans="16:17" x14ac:dyDescent="0.3">
      <c r="P8132" s="99"/>
      <c r="Q8132" s="99"/>
    </row>
    <row r="8133" spans="16:17" x14ac:dyDescent="0.3">
      <c r="P8133" s="99"/>
      <c r="Q8133" s="99"/>
    </row>
    <row r="8134" spans="16:17" x14ac:dyDescent="0.3">
      <c r="P8134" s="99"/>
      <c r="Q8134" s="99"/>
    </row>
    <row r="8135" spans="16:17" x14ac:dyDescent="0.3">
      <c r="P8135" s="99"/>
      <c r="Q8135" s="99"/>
    </row>
    <row r="8136" spans="16:17" x14ac:dyDescent="0.3">
      <c r="P8136" s="99"/>
      <c r="Q8136" s="99"/>
    </row>
    <row r="8137" spans="16:17" x14ac:dyDescent="0.3">
      <c r="P8137" s="99"/>
      <c r="Q8137" s="99"/>
    </row>
    <row r="8138" spans="16:17" x14ac:dyDescent="0.3">
      <c r="P8138" s="99"/>
      <c r="Q8138" s="99"/>
    </row>
    <row r="8139" spans="16:17" x14ac:dyDescent="0.3">
      <c r="P8139" s="99"/>
      <c r="Q8139" s="99"/>
    </row>
    <row r="8140" spans="16:17" x14ac:dyDescent="0.3">
      <c r="P8140" s="99"/>
      <c r="Q8140" s="99"/>
    </row>
    <row r="8141" spans="16:17" x14ac:dyDescent="0.3">
      <c r="P8141" s="99"/>
      <c r="Q8141" s="99"/>
    </row>
    <row r="8142" spans="16:17" x14ac:dyDescent="0.3">
      <c r="P8142" s="99"/>
      <c r="Q8142" s="99"/>
    </row>
    <row r="8143" spans="16:17" x14ac:dyDescent="0.3">
      <c r="P8143" s="99"/>
      <c r="Q8143" s="99"/>
    </row>
    <row r="8144" spans="16:17" x14ac:dyDescent="0.3">
      <c r="P8144" s="99"/>
      <c r="Q8144" s="99"/>
    </row>
    <row r="8145" spans="16:17" x14ac:dyDescent="0.3">
      <c r="P8145" s="99"/>
      <c r="Q8145" s="99"/>
    </row>
    <row r="8146" spans="16:17" x14ac:dyDescent="0.3">
      <c r="P8146" s="99"/>
      <c r="Q8146" s="99"/>
    </row>
    <row r="8147" spans="16:17" x14ac:dyDescent="0.3">
      <c r="P8147" s="99"/>
      <c r="Q8147" s="99"/>
    </row>
    <row r="8148" spans="16:17" x14ac:dyDescent="0.3">
      <c r="P8148" s="99"/>
      <c r="Q8148" s="99"/>
    </row>
    <row r="8149" spans="16:17" x14ac:dyDescent="0.3">
      <c r="P8149" s="99"/>
      <c r="Q8149" s="99"/>
    </row>
    <row r="8150" spans="16:17" x14ac:dyDescent="0.3">
      <c r="P8150" s="99"/>
      <c r="Q8150" s="99"/>
    </row>
    <row r="8151" spans="16:17" x14ac:dyDescent="0.3">
      <c r="P8151" s="99"/>
      <c r="Q8151" s="99"/>
    </row>
    <row r="8152" spans="16:17" x14ac:dyDescent="0.3">
      <c r="P8152" s="99"/>
      <c r="Q8152" s="99"/>
    </row>
    <row r="8153" spans="16:17" x14ac:dyDescent="0.3">
      <c r="P8153" s="99"/>
      <c r="Q8153" s="99"/>
    </row>
    <row r="8154" spans="16:17" x14ac:dyDescent="0.3">
      <c r="P8154" s="99"/>
      <c r="Q8154" s="99"/>
    </row>
    <row r="8155" spans="16:17" x14ac:dyDescent="0.3">
      <c r="P8155" s="99"/>
      <c r="Q8155" s="99"/>
    </row>
    <row r="8156" spans="16:17" x14ac:dyDescent="0.3">
      <c r="P8156" s="99"/>
      <c r="Q8156" s="99"/>
    </row>
    <row r="8157" spans="16:17" x14ac:dyDescent="0.3">
      <c r="P8157" s="99"/>
      <c r="Q8157" s="99"/>
    </row>
    <row r="8158" spans="16:17" x14ac:dyDescent="0.3">
      <c r="P8158" s="99"/>
      <c r="Q8158" s="99"/>
    </row>
    <row r="8159" spans="16:17" x14ac:dyDescent="0.3">
      <c r="P8159" s="99"/>
      <c r="Q8159" s="99"/>
    </row>
    <row r="8160" spans="16:17" x14ac:dyDescent="0.3">
      <c r="P8160" s="99"/>
      <c r="Q8160" s="99"/>
    </row>
    <row r="8161" spans="16:17" x14ac:dyDescent="0.3">
      <c r="P8161" s="99"/>
      <c r="Q8161" s="99"/>
    </row>
    <row r="8162" spans="16:17" x14ac:dyDescent="0.3">
      <c r="P8162" s="99"/>
      <c r="Q8162" s="99"/>
    </row>
    <row r="8163" spans="16:17" x14ac:dyDescent="0.3">
      <c r="P8163" s="99"/>
      <c r="Q8163" s="99"/>
    </row>
    <row r="8164" spans="16:17" x14ac:dyDescent="0.3">
      <c r="P8164" s="99"/>
      <c r="Q8164" s="99"/>
    </row>
    <row r="8165" spans="16:17" x14ac:dyDescent="0.3">
      <c r="P8165" s="99"/>
      <c r="Q8165" s="99"/>
    </row>
    <row r="8166" spans="16:17" x14ac:dyDescent="0.3">
      <c r="P8166" s="99"/>
      <c r="Q8166" s="99"/>
    </row>
    <row r="8167" spans="16:17" x14ac:dyDescent="0.3">
      <c r="P8167" s="99"/>
      <c r="Q8167" s="99"/>
    </row>
    <row r="8168" spans="16:17" x14ac:dyDescent="0.3">
      <c r="P8168" s="99"/>
      <c r="Q8168" s="99"/>
    </row>
    <row r="8169" spans="16:17" x14ac:dyDescent="0.3">
      <c r="P8169" s="99"/>
      <c r="Q8169" s="99"/>
    </row>
    <row r="8170" spans="16:17" x14ac:dyDescent="0.3">
      <c r="P8170" s="99"/>
      <c r="Q8170" s="99"/>
    </row>
    <row r="8171" spans="16:17" x14ac:dyDescent="0.3">
      <c r="P8171" s="99"/>
      <c r="Q8171" s="99"/>
    </row>
    <row r="8172" spans="16:17" x14ac:dyDescent="0.3">
      <c r="P8172" s="99"/>
      <c r="Q8172" s="99"/>
    </row>
    <row r="8173" spans="16:17" x14ac:dyDescent="0.3">
      <c r="P8173" s="99"/>
      <c r="Q8173" s="99"/>
    </row>
    <row r="8174" spans="16:17" x14ac:dyDescent="0.3">
      <c r="P8174" s="99"/>
      <c r="Q8174" s="99"/>
    </row>
    <row r="8175" spans="16:17" x14ac:dyDescent="0.3">
      <c r="P8175" s="99"/>
      <c r="Q8175" s="99"/>
    </row>
    <row r="8176" spans="16:17" x14ac:dyDescent="0.3">
      <c r="P8176" s="99"/>
      <c r="Q8176" s="99"/>
    </row>
    <row r="8177" spans="16:17" x14ac:dyDescent="0.3">
      <c r="P8177" s="99"/>
      <c r="Q8177" s="99"/>
    </row>
    <row r="8178" spans="16:17" x14ac:dyDescent="0.3">
      <c r="P8178" s="99"/>
      <c r="Q8178" s="99"/>
    </row>
    <row r="8179" spans="16:17" x14ac:dyDescent="0.3">
      <c r="P8179" s="99"/>
      <c r="Q8179" s="99"/>
    </row>
    <row r="8180" spans="16:17" x14ac:dyDescent="0.3">
      <c r="P8180" s="99"/>
      <c r="Q8180" s="99"/>
    </row>
    <row r="8181" spans="16:17" x14ac:dyDescent="0.3">
      <c r="P8181" s="99"/>
      <c r="Q8181" s="99"/>
    </row>
    <row r="8182" spans="16:17" x14ac:dyDescent="0.3">
      <c r="P8182" s="99"/>
      <c r="Q8182" s="99"/>
    </row>
    <row r="8183" spans="16:17" x14ac:dyDescent="0.3">
      <c r="P8183" s="99"/>
      <c r="Q8183" s="99"/>
    </row>
    <row r="8184" spans="16:17" x14ac:dyDescent="0.3">
      <c r="P8184" s="99"/>
      <c r="Q8184" s="99"/>
    </row>
    <row r="8185" spans="16:17" x14ac:dyDescent="0.3">
      <c r="P8185" s="99"/>
      <c r="Q8185" s="99"/>
    </row>
    <row r="8186" spans="16:17" x14ac:dyDescent="0.3">
      <c r="P8186" s="99"/>
      <c r="Q8186" s="99"/>
    </row>
    <row r="8187" spans="16:17" x14ac:dyDescent="0.3">
      <c r="P8187" s="99"/>
      <c r="Q8187" s="99"/>
    </row>
    <row r="8188" spans="16:17" x14ac:dyDescent="0.3">
      <c r="P8188" s="99"/>
      <c r="Q8188" s="99"/>
    </row>
    <row r="8189" spans="16:17" x14ac:dyDescent="0.3">
      <c r="P8189" s="99"/>
      <c r="Q8189" s="99"/>
    </row>
    <row r="8190" spans="16:17" x14ac:dyDescent="0.3">
      <c r="P8190" s="99"/>
      <c r="Q8190" s="99"/>
    </row>
    <row r="8191" spans="16:17" x14ac:dyDescent="0.3">
      <c r="P8191" s="99"/>
      <c r="Q8191" s="99"/>
    </row>
    <row r="8192" spans="16:17" x14ac:dyDescent="0.3">
      <c r="P8192" s="99"/>
      <c r="Q8192" s="99"/>
    </row>
    <row r="8193" spans="16:17" x14ac:dyDescent="0.3">
      <c r="P8193" s="99"/>
      <c r="Q8193" s="99"/>
    </row>
    <row r="8194" spans="16:17" x14ac:dyDescent="0.3">
      <c r="P8194" s="99"/>
      <c r="Q8194" s="99"/>
    </row>
    <row r="8195" spans="16:17" x14ac:dyDescent="0.3">
      <c r="P8195" s="99"/>
      <c r="Q8195" s="99"/>
    </row>
    <row r="8196" spans="16:17" x14ac:dyDescent="0.3">
      <c r="P8196" s="99"/>
      <c r="Q8196" s="99"/>
    </row>
    <row r="8197" spans="16:17" x14ac:dyDescent="0.3">
      <c r="P8197" s="99"/>
      <c r="Q8197" s="99"/>
    </row>
    <row r="8198" spans="16:17" x14ac:dyDescent="0.3">
      <c r="P8198" s="99"/>
      <c r="Q8198" s="99"/>
    </row>
    <row r="8199" spans="16:17" x14ac:dyDescent="0.3">
      <c r="P8199" s="99"/>
      <c r="Q8199" s="99"/>
    </row>
    <row r="8200" spans="16:17" x14ac:dyDescent="0.3">
      <c r="P8200" s="99"/>
      <c r="Q8200" s="99"/>
    </row>
    <row r="8201" spans="16:17" x14ac:dyDescent="0.3">
      <c r="P8201" s="99"/>
      <c r="Q8201" s="99"/>
    </row>
    <row r="8202" spans="16:17" x14ac:dyDescent="0.3">
      <c r="P8202" s="99"/>
      <c r="Q8202" s="99"/>
    </row>
    <row r="8203" spans="16:17" x14ac:dyDescent="0.3">
      <c r="P8203" s="99"/>
      <c r="Q8203" s="99"/>
    </row>
    <row r="8204" spans="16:17" x14ac:dyDescent="0.3">
      <c r="P8204" s="99"/>
      <c r="Q8204" s="99"/>
    </row>
    <row r="8205" spans="16:17" x14ac:dyDescent="0.3">
      <c r="P8205" s="99"/>
      <c r="Q8205" s="99"/>
    </row>
    <row r="8206" spans="16:17" x14ac:dyDescent="0.3">
      <c r="P8206" s="99"/>
      <c r="Q8206" s="99"/>
    </row>
    <row r="8207" spans="16:17" x14ac:dyDescent="0.3">
      <c r="P8207" s="99"/>
      <c r="Q8207" s="99"/>
    </row>
    <row r="8208" spans="16:17" x14ac:dyDescent="0.3">
      <c r="P8208" s="99"/>
      <c r="Q8208" s="99"/>
    </row>
    <row r="8209" spans="16:17" x14ac:dyDescent="0.3">
      <c r="P8209" s="99"/>
      <c r="Q8209" s="99"/>
    </row>
    <row r="8210" spans="16:17" x14ac:dyDescent="0.3">
      <c r="P8210" s="99"/>
      <c r="Q8210" s="99"/>
    </row>
    <row r="8211" spans="16:17" x14ac:dyDescent="0.3">
      <c r="P8211" s="99"/>
      <c r="Q8211" s="99"/>
    </row>
    <row r="8212" spans="16:17" x14ac:dyDescent="0.3">
      <c r="P8212" s="99"/>
      <c r="Q8212" s="99"/>
    </row>
    <row r="8213" spans="16:17" x14ac:dyDescent="0.3">
      <c r="P8213" s="99"/>
      <c r="Q8213" s="99"/>
    </row>
    <row r="8214" spans="16:17" x14ac:dyDescent="0.3">
      <c r="P8214" s="99"/>
      <c r="Q8214" s="99"/>
    </row>
    <row r="8215" spans="16:17" x14ac:dyDescent="0.3">
      <c r="P8215" s="99"/>
      <c r="Q8215" s="99"/>
    </row>
    <row r="8216" spans="16:17" x14ac:dyDescent="0.3">
      <c r="P8216" s="99"/>
      <c r="Q8216" s="99"/>
    </row>
    <row r="8217" spans="16:17" x14ac:dyDescent="0.3">
      <c r="P8217" s="99"/>
      <c r="Q8217" s="99"/>
    </row>
    <row r="8218" spans="16:17" x14ac:dyDescent="0.3">
      <c r="P8218" s="99"/>
      <c r="Q8218" s="99"/>
    </row>
    <row r="8219" spans="16:17" x14ac:dyDescent="0.3">
      <c r="P8219" s="99"/>
      <c r="Q8219" s="99"/>
    </row>
    <row r="8220" spans="16:17" x14ac:dyDescent="0.3">
      <c r="P8220" s="99"/>
      <c r="Q8220" s="99"/>
    </row>
    <row r="8221" spans="16:17" x14ac:dyDescent="0.3">
      <c r="P8221" s="99"/>
      <c r="Q8221" s="99"/>
    </row>
    <row r="8222" spans="16:17" x14ac:dyDescent="0.3">
      <c r="P8222" s="99"/>
      <c r="Q8222" s="99"/>
    </row>
    <row r="8223" spans="16:17" x14ac:dyDescent="0.3">
      <c r="P8223" s="99"/>
      <c r="Q8223" s="99"/>
    </row>
    <row r="8224" spans="16:17" x14ac:dyDescent="0.3">
      <c r="P8224" s="99"/>
      <c r="Q8224" s="99"/>
    </row>
    <row r="8225" spans="16:17" x14ac:dyDescent="0.3">
      <c r="P8225" s="99"/>
      <c r="Q8225" s="99"/>
    </row>
    <row r="8226" spans="16:17" x14ac:dyDescent="0.3">
      <c r="P8226" s="99"/>
      <c r="Q8226" s="99"/>
    </row>
    <row r="8227" spans="16:17" x14ac:dyDescent="0.3">
      <c r="P8227" s="99"/>
      <c r="Q8227" s="99"/>
    </row>
    <row r="8228" spans="16:17" x14ac:dyDescent="0.3">
      <c r="P8228" s="99"/>
      <c r="Q8228" s="99"/>
    </row>
    <row r="8229" spans="16:17" x14ac:dyDescent="0.3">
      <c r="P8229" s="99"/>
      <c r="Q8229" s="99"/>
    </row>
    <row r="8230" spans="16:17" x14ac:dyDescent="0.3">
      <c r="P8230" s="99"/>
      <c r="Q8230" s="99"/>
    </row>
    <row r="8231" spans="16:17" x14ac:dyDescent="0.3">
      <c r="P8231" s="99"/>
      <c r="Q8231" s="99"/>
    </row>
    <row r="8232" spans="16:17" x14ac:dyDescent="0.3">
      <c r="P8232" s="99"/>
      <c r="Q8232" s="99"/>
    </row>
    <row r="8233" spans="16:17" x14ac:dyDescent="0.3">
      <c r="P8233" s="99"/>
      <c r="Q8233" s="99"/>
    </row>
    <row r="8234" spans="16:17" x14ac:dyDescent="0.3">
      <c r="P8234" s="99"/>
      <c r="Q8234" s="99"/>
    </row>
    <row r="8235" spans="16:17" x14ac:dyDescent="0.3">
      <c r="P8235" s="99"/>
      <c r="Q8235" s="99"/>
    </row>
    <row r="8236" spans="16:17" x14ac:dyDescent="0.3">
      <c r="P8236" s="99"/>
      <c r="Q8236" s="99"/>
    </row>
    <row r="8237" spans="16:17" x14ac:dyDescent="0.3">
      <c r="P8237" s="99"/>
      <c r="Q8237" s="99"/>
    </row>
    <row r="8238" spans="16:17" x14ac:dyDescent="0.3">
      <c r="P8238" s="99"/>
      <c r="Q8238" s="99"/>
    </row>
    <row r="8239" spans="16:17" x14ac:dyDescent="0.3">
      <c r="P8239" s="99"/>
      <c r="Q8239" s="99"/>
    </row>
    <row r="8240" spans="16:17" x14ac:dyDescent="0.3">
      <c r="P8240" s="99"/>
      <c r="Q8240" s="99"/>
    </row>
    <row r="8241" spans="16:17" x14ac:dyDescent="0.3">
      <c r="P8241" s="99"/>
      <c r="Q8241" s="99"/>
    </row>
    <row r="8242" spans="16:17" x14ac:dyDescent="0.3">
      <c r="P8242" s="99"/>
      <c r="Q8242" s="99"/>
    </row>
    <row r="8243" spans="16:17" x14ac:dyDescent="0.3">
      <c r="P8243" s="99"/>
      <c r="Q8243" s="99"/>
    </row>
    <row r="8244" spans="16:17" x14ac:dyDescent="0.3">
      <c r="P8244" s="99"/>
      <c r="Q8244" s="99"/>
    </row>
    <row r="8245" spans="16:17" x14ac:dyDescent="0.3">
      <c r="P8245" s="99"/>
      <c r="Q8245" s="99"/>
    </row>
    <row r="8246" spans="16:17" x14ac:dyDescent="0.3">
      <c r="P8246" s="99"/>
      <c r="Q8246" s="99"/>
    </row>
    <row r="8247" spans="16:17" x14ac:dyDescent="0.3">
      <c r="P8247" s="99"/>
      <c r="Q8247" s="99"/>
    </row>
    <row r="8248" spans="16:17" x14ac:dyDescent="0.3">
      <c r="P8248" s="99"/>
      <c r="Q8248" s="99"/>
    </row>
    <row r="8249" spans="16:17" x14ac:dyDescent="0.3">
      <c r="P8249" s="99"/>
      <c r="Q8249" s="99"/>
    </row>
    <row r="8250" spans="16:17" x14ac:dyDescent="0.3">
      <c r="P8250" s="99"/>
      <c r="Q8250" s="99"/>
    </row>
    <row r="8251" spans="16:17" x14ac:dyDescent="0.3">
      <c r="P8251" s="99"/>
      <c r="Q8251" s="99"/>
    </row>
    <row r="8252" spans="16:17" x14ac:dyDescent="0.3">
      <c r="P8252" s="99"/>
      <c r="Q8252" s="99"/>
    </row>
    <row r="8253" spans="16:17" x14ac:dyDescent="0.3">
      <c r="P8253" s="99"/>
      <c r="Q8253" s="99"/>
    </row>
    <row r="8254" spans="16:17" x14ac:dyDescent="0.3">
      <c r="P8254" s="99"/>
      <c r="Q8254" s="99"/>
    </row>
    <row r="8255" spans="16:17" x14ac:dyDescent="0.3">
      <c r="P8255" s="99"/>
      <c r="Q8255" s="99"/>
    </row>
    <row r="8256" spans="16:17" x14ac:dyDescent="0.3">
      <c r="P8256" s="99"/>
      <c r="Q8256" s="99"/>
    </row>
    <row r="8257" spans="16:17" x14ac:dyDescent="0.3">
      <c r="P8257" s="99"/>
      <c r="Q8257" s="99"/>
    </row>
    <row r="8258" spans="16:17" x14ac:dyDescent="0.3">
      <c r="P8258" s="99"/>
      <c r="Q8258" s="99"/>
    </row>
    <row r="8259" spans="16:17" x14ac:dyDescent="0.3">
      <c r="P8259" s="99"/>
      <c r="Q8259" s="99"/>
    </row>
    <row r="8260" spans="16:17" x14ac:dyDescent="0.3">
      <c r="P8260" s="99"/>
      <c r="Q8260" s="99"/>
    </row>
    <row r="8261" spans="16:17" x14ac:dyDescent="0.3">
      <c r="P8261" s="99"/>
      <c r="Q8261" s="99"/>
    </row>
    <row r="8262" spans="16:17" x14ac:dyDescent="0.3">
      <c r="P8262" s="99"/>
      <c r="Q8262" s="99"/>
    </row>
    <row r="8263" spans="16:17" x14ac:dyDescent="0.3">
      <c r="P8263" s="99"/>
      <c r="Q8263" s="99"/>
    </row>
    <row r="8264" spans="16:17" x14ac:dyDescent="0.3">
      <c r="P8264" s="99"/>
      <c r="Q8264" s="99"/>
    </row>
    <row r="8265" spans="16:17" x14ac:dyDescent="0.3">
      <c r="P8265" s="99"/>
      <c r="Q8265" s="99"/>
    </row>
    <row r="8266" spans="16:17" x14ac:dyDescent="0.3">
      <c r="P8266" s="99"/>
      <c r="Q8266" s="99"/>
    </row>
    <row r="8267" spans="16:17" x14ac:dyDescent="0.3">
      <c r="P8267" s="99"/>
      <c r="Q8267" s="99"/>
    </row>
    <row r="8268" spans="16:17" x14ac:dyDescent="0.3">
      <c r="P8268" s="99"/>
      <c r="Q8268" s="99"/>
    </row>
    <row r="8269" spans="16:17" x14ac:dyDescent="0.3">
      <c r="P8269" s="99"/>
      <c r="Q8269" s="99"/>
    </row>
    <row r="8270" spans="16:17" x14ac:dyDescent="0.3">
      <c r="P8270" s="99"/>
      <c r="Q8270" s="99"/>
    </row>
    <row r="8271" spans="16:17" x14ac:dyDescent="0.3">
      <c r="P8271" s="99"/>
      <c r="Q8271" s="99"/>
    </row>
    <row r="8272" spans="16:17" x14ac:dyDescent="0.3">
      <c r="P8272" s="99"/>
      <c r="Q8272" s="99"/>
    </row>
    <row r="8273" spans="16:17" x14ac:dyDescent="0.3">
      <c r="P8273" s="99"/>
      <c r="Q8273" s="99"/>
    </row>
    <row r="8274" spans="16:17" x14ac:dyDescent="0.3">
      <c r="P8274" s="99"/>
      <c r="Q8274" s="99"/>
    </row>
    <row r="8275" spans="16:17" x14ac:dyDescent="0.3">
      <c r="P8275" s="99"/>
      <c r="Q8275" s="99"/>
    </row>
    <row r="8276" spans="16:17" x14ac:dyDescent="0.3">
      <c r="P8276" s="99"/>
      <c r="Q8276" s="99"/>
    </row>
    <row r="8277" spans="16:17" x14ac:dyDescent="0.3">
      <c r="P8277" s="99"/>
      <c r="Q8277" s="99"/>
    </row>
    <row r="8278" spans="16:17" x14ac:dyDescent="0.3">
      <c r="P8278" s="99"/>
      <c r="Q8278" s="99"/>
    </row>
    <row r="8279" spans="16:17" x14ac:dyDescent="0.3">
      <c r="P8279" s="99"/>
      <c r="Q8279" s="99"/>
    </row>
    <row r="8280" spans="16:17" x14ac:dyDescent="0.3">
      <c r="P8280" s="99"/>
      <c r="Q8280" s="99"/>
    </row>
    <row r="8281" spans="16:17" x14ac:dyDescent="0.3">
      <c r="P8281" s="99"/>
      <c r="Q8281" s="99"/>
    </row>
    <row r="8282" spans="16:17" x14ac:dyDescent="0.3">
      <c r="P8282" s="99"/>
      <c r="Q8282" s="99"/>
    </row>
    <row r="8283" spans="16:17" x14ac:dyDescent="0.3">
      <c r="P8283" s="99"/>
      <c r="Q8283" s="99"/>
    </row>
    <row r="8284" spans="16:17" x14ac:dyDescent="0.3">
      <c r="P8284" s="99"/>
      <c r="Q8284" s="99"/>
    </row>
    <row r="8285" spans="16:17" x14ac:dyDescent="0.3">
      <c r="P8285" s="99"/>
      <c r="Q8285" s="99"/>
    </row>
    <row r="8286" spans="16:17" x14ac:dyDescent="0.3">
      <c r="P8286" s="99"/>
      <c r="Q8286" s="99"/>
    </row>
    <row r="8287" spans="16:17" x14ac:dyDescent="0.3">
      <c r="P8287" s="99"/>
      <c r="Q8287" s="99"/>
    </row>
    <row r="8288" spans="16:17" x14ac:dyDescent="0.3">
      <c r="P8288" s="99"/>
      <c r="Q8288" s="99"/>
    </row>
    <row r="8289" spans="16:17" x14ac:dyDescent="0.3">
      <c r="P8289" s="99"/>
      <c r="Q8289" s="99"/>
    </row>
    <row r="8290" spans="16:17" x14ac:dyDescent="0.3">
      <c r="P8290" s="99"/>
      <c r="Q8290" s="99"/>
    </row>
    <row r="8291" spans="16:17" x14ac:dyDescent="0.3">
      <c r="P8291" s="99"/>
      <c r="Q8291" s="99"/>
    </row>
    <row r="8292" spans="16:17" x14ac:dyDescent="0.3">
      <c r="P8292" s="99"/>
      <c r="Q8292" s="99"/>
    </row>
    <row r="8293" spans="16:17" x14ac:dyDescent="0.3">
      <c r="P8293" s="99"/>
      <c r="Q8293" s="99"/>
    </row>
    <row r="8294" spans="16:17" x14ac:dyDescent="0.3">
      <c r="P8294" s="99"/>
      <c r="Q8294" s="99"/>
    </row>
    <row r="8295" spans="16:17" x14ac:dyDescent="0.3">
      <c r="P8295" s="99"/>
      <c r="Q8295" s="99"/>
    </row>
    <row r="8296" spans="16:17" x14ac:dyDescent="0.3">
      <c r="P8296" s="99"/>
      <c r="Q8296" s="99"/>
    </row>
    <row r="8297" spans="16:17" x14ac:dyDescent="0.3">
      <c r="P8297" s="99"/>
      <c r="Q8297" s="99"/>
    </row>
    <row r="8298" spans="16:17" x14ac:dyDescent="0.3">
      <c r="P8298" s="99"/>
      <c r="Q8298" s="99"/>
    </row>
    <row r="8299" spans="16:17" x14ac:dyDescent="0.3">
      <c r="P8299" s="99"/>
      <c r="Q8299" s="99"/>
    </row>
    <row r="8300" spans="16:17" x14ac:dyDescent="0.3">
      <c r="P8300" s="99"/>
      <c r="Q8300" s="99"/>
    </row>
    <row r="8301" spans="16:17" x14ac:dyDescent="0.3">
      <c r="P8301" s="99"/>
      <c r="Q8301" s="99"/>
    </row>
    <row r="8302" spans="16:17" x14ac:dyDescent="0.3">
      <c r="P8302" s="99"/>
      <c r="Q8302" s="99"/>
    </row>
    <row r="8303" spans="16:17" x14ac:dyDescent="0.3">
      <c r="P8303" s="99"/>
      <c r="Q8303" s="99"/>
    </row>
    <row r="8304" spans="16:17" x14ac:dyDescent="0.3">
      <c r="P8304" s="99"/>
      <c r="Q8304" s="99"/>
    </row>
    <row r="8305" spans="16:17" x14ac:dyDescent="0.3">
      <c r="P8305" s="99"/>
      <c r="Q8305" s="99"/>
    </row>
    <row r="8306" spans="16:17" x14ac:dyDescent="0.3">
      <c r="P8306" s="99"/>
      <c r="Q8306" s="99"/>
    </row>
    <row r="8307" spans="16:17" x14ac:dyDescent="0.3">
      <c r="P8307" s="99"/>
      <c r="Q8307" s="99"/>
    </row>
    <row r="8308" spans="16:17" x14ac:dyDescent="0.3">
      <c r="P8308" s="99"/>
      <c r="Q8308" s="99"/>
    </row>
    <row r="8309" spans="16:17" x14ac:dyDescent="0.3">
      <c r="P8309" s="99"/>
      <c r="Q8309" s="99"/>
    </row>
    <row r="8310" spans="16:17" x14ac:dyDescent="0.3">
      <c r="P8310" s="99"/>
      <c r="Q8310" s="99"/>
    </row>
    <row r="8311" spans="16:17" x14ac:dyDescent="0.3">
      <c r="P8311" s="99"/>
      <c r="Q8311" s="99"/>
    </row>
    <row r="8312" spans="16:17" x14ac:dyDescent="0.3">
      <c r="P8312" s="99"/>
      <c r="Q8312" s="99"/>
    </row>
    <row r="8313" spans="16:17" x14ac:dyDescent="0.3">
      <c r="P8313" s="99"/>
      <c r="Q8313" s="99"/>
    </row>
    <row r="8314" spans="16:17" x14ac:dyDescent="0.3">
      <c r="P8314" s="99"/>
      <c r="Q8314" s="99"/>
    </row>
    <row r="8315" spans="16:17" x14ac:dyDescent="0.3">
      <c r="P8315" s="99"/>
      <c r="Q8315" s="99"/>
    </row>
    <row r="8316" spans="16:17" x14ac:dyDescent="0.3">
      <c r="P8316" s="99"/>
      <c r="Q8316" s="99"/>
    </row>
    <row r="8317" spans="16:17" x14ac:dyDescent="0.3">
      <c r="P8317" s="99"/>
      <c r="Q8317" s="99"/>
    </row>
    <row r="8318" spans="16:17" x14ac:dyDescent="0.3">
      <c r="P8318" s="99"/>
      <c r="Q8318" s="99"/>
    </row>
    <row r="8319" spans="16:17" x14ac:dyDescent="0.3">
      <c r="P8319" s="99"/>
      <c r="Q8319" s="99"/>
    </row>
    <row r="8320" spans="16:17" x14ac:dyDescent="0.3">
      <c r="P8320" s="99"/>
      <c r="Q8320" s="99"/>
    </row>
    <row r="8321" spans="16:17" x14ac:dyDescent="0.3">
      <c r="P8321" s="99"/>
      <c r="Q8321" s="99"/>
    </row>
    <row r="8322" spans="16:17" x14ac:dyDescent="0.3">
      <c r="P8322" s="99"/>
      <c r="Q8322" s="99"/>
    </row>
    <row r="8323" spans="16:17" x14ac:dyDescent="0.3">
      <c r="P8323" s="99"/>
      <c r="Q8323" s="99"/>
    </row>
    <row r="8324" spans="16:17" x14ac:dyDescent="0.3">
      <c r="P8324" s="99"/>
      <c r="Q8324" s="99"/>
    </row>
    <row r="8325" spans="16:17" x14ac:dyDescent="0.3">
      <c r="P8325" s="99"/>
      <c r="Q8325" s="99"/>
    </row>
    <row r="8326" spans="16:17" x14ac:dyDescent="0.3">
      <c r="P8326" s="99"/>
      <c r="Q8326" s="99"/>
    </row>
    <row r="8327" spans="16:17" x14ac:dyDescent="0.3">
      <c r="P8327" s="99"/>
      <c r="Q8327" s="99"/>
    </row>
    <row r="8328" spans="16:17" x14ac:dyDescent="0.3">
      <c r="P8328" s="99"/>
      <c r="Q8328" s="99"/>
    </row>
    <row r="8329" spans="16:17" x14ac:dyDescent="0.3">
      <c r="P8329" s="99"/>
      <c r="Q8329" s="99"/>
    </row>
    <row r="8330" spans="16:17" x14ac:dyDescent="0.3">
      <c r="P8330" s="99"/>
      <c r="Q8330" s="99"/>
    </row>
    <row r="8331" spans="16:17" x14ac:dyDescent="0.3">
      <c r="P8331" s="99"/>
      <c r="Q8331" s="99"/>
    </row>
    <row r="8332" spans="16:17" x14ac:dyDescent="0.3">
      <c r="P8332" s="99"/>
      <c r="Q8332" s="99"/>
    </row>
    <row r="8333" spans="16:17" x14ac:dyDescent="0.3">
      <c r="P8333" s="99"/>
      <c r="Q8333" s="99"/>
    </row>
    <row r="8334" spans="16:17" x14ac:dyDescent="0.3">
      <c r="P8334" s="99"/>
      <c r="Q8334" s="99"/>
    </row>
    <row r="8335" spans="16:17" x14ac:dyDescent="0.3">
      <c r="P8335" s="99"/>
      <c r="Q8335" s="99"/>
    </row>
    <row r="8336" spans="16:17" x14ac:dyDescent="0.3">
      <c r="P8336" s="99"/>
      <c r="Q8336" s="99"/>
    </row>
    <row r="8337" spans="16:17" x14ac:dyDescent="0.3">
      <c r="P8337" s="99"/>
      <c r="Q8337" s="99"/>
    </row>
    <row r="8338" spans="16:17" x14ac:dyDescent="0.3">
      <c r="P8338" s="99"/>
      <c r="Q8338" s="99"/>
    </row>
    <row r="8339" spans="16:17" x14ac:dyDescent="0.3">
      <c r="P8339" s="99"/>
      <c r="Q8339" s="99"/>
    </row>
    <row r="8340" spans="16:17" x14ac:dyDescent="0.3">
      <c r="P8340" s="99"/>
      <c r="Q8340" s="99"/>
    </row>
    <row r="8341" spans="16:17" x14ac:dyDescent="0.3">
      <c r="P8341" s="99"/>
      <c r="Q8341" s="99"/>
    </row>
    <row r="8342" spans="16:17" x14ac:dyDescent="0.3">
      <c r="P8342" s="99"/>
      <c r="Q8342" s="99"/>
    </row>
    <row r="8343" spans="16:17" x14ac:dyDescent="0.3">
      <c r="P8343" s="99"/>
      <c r="Q8343" s="99"/>
    </row>
    <row r="8344" spans="16:17" x14ac:dyDescent="0.3">
      <c r="P8344" s="99"/>
      <c r="Q8344" s="99"/>
    </row>
    <row r="8345" spans="16:17" x14ac:dyDescent="0.3">
      <c r="P8345" s="99"/>
      <c r="Q8345" s="99"/>
    </row>
    <row r="8346" spans="16:17" x14ac:dyDescent="0.3">
      <c r="P8346" s="99"/>
      <c r="Q8346" s="99"/>
    </row>
    <row r="8347" spans="16:17" x14ac:dyDescent="0.3">
      <c r="P8347" s="99"/>
      <c r="Q8347" s="99"/>
    </row>
    <row r="8348" spans="16:17" x14ac:dyDescent="0.3">
      <c r="P8348" s="99"/>
      <c r="Q8348" s="99"/>
    </row>
    <row r="8349" spans="16:17" x14ac:dyDescent="0.3">
      <c r="P8349" s="99"/>
      <c r="Q8349" s="99"/>
    </row>
    <row r="8350" spans="16:17" x14ac:dyDescent="0.3">
      <c r="P8350" s="99"/>
      <c r="Q8350" s="99"/>
    </row>
    <row r="8351" spans="16:17" x14ac:dyDescent="0.3">
      <c r="P8351" s="99"/>
      <c r="Q8351" s="99"/>
    </row>
    <row r="8352" spans="16:17" x14ac:dyDescent="0.3">
      <c r="P8352" s="99"/>
      <c r="Q8352" s="99"/>
    </row>
    <row r="8353" spans="16:17" x14ac:dyDescent="0.3">
      <c r="P8353" s="99"/>
      <c r="Q8353" s="99"/>
    </row>
    <row r="8354" spans="16:17" x14ac:dyDescent="0.3">
      <c r="P8354" s="99"/>
      <c r="Q8354" s="99"/>
    </row>
    <row r="8355" spans="16:17" x14ac:dyDescent="0.3">
      <c r="P8355" s="99"/>
      <c r="Q8355" s="99"/>
    </row>
    <row r="8356" spans="16:17" x14ac:dyDescent="0.3">
      <c r="P8356" s="99"/>
      <c r="Q8356" s="99"/>
    </row>
    <row r="8357" spans="16:17" x14ac:dyDescent="0.3">
      <c r="P8357" s="99"/>
      <c r="Q8357" s="99"/>
    </row>
    <row r="8358" spans="16:17" x14ac:dyDescent="0.3">
      <c r="P8358" s="99"/>
      <c r="Q8358" s="99"/>
    </row>
    <row r="8359" spans="16:17" x14ac:dyDescent="0.3">
      <c r="P8359" s="99"/>
      <c r="Q8359" s="99"/>
    </row>
    <row r="8360" spans="16:17" x14ac:dyDescent="0.3">
      <c r="P8360" s="99"/>
      <c r="Q8360" s="99"/>
    </row>
    <row r="8361" spans="16:17" x14ac:dyDescent="0.3">
      <c r="P8361" s="99"/>
      <c r="Q8361" s="99"/>
    </row>
    <row r="8362" spans="16:17" x14ac:dyDescent="0.3">
      <c r="P8362" s="99"/>
      <c r="Q8362" s="99"/>
    </row>
    <row r="8363" spans="16:17" x14ac:dyDescent="0.3">
      <c r="P8363" s="99"/>
      <c r="Q8363" s="99"/>
    </row>
    <row r="8364" spans="16:17" x14ac:dyDescent="0.3">
      <c r="P8364" s="99"/>
      <c r="Q8364" s="99"/>
    </row>
    <row r="8365" spans="16:17" x14ac:dyDescent="0.3">
      <c r="P8365" s="99"/>
      <c r="Q8365" s="99"/>
    </row>
    <row r="8366" spans="16:17" x14ac:dyDescent="0.3">
      <c r="P8366" s="99"/>
      <c r="Q8366" s="99"/>
    </row>
    <row r="8367" spans="16:17" x14ac:dyDescent="0.3">
      <c r="P8367" s="99"/>
      <c r="Q8367" s="99"/>
    </row>
    <row r="8368" spans="16:17" x14ac:dyDescent="0.3">
      <c r="P8368" s="99"/>
      <c r="Q8368" s="99"/>
    </row>
    <row r="8369" spans="16:17" x14ac:dyDescent="0.3">
      <c r="P8369" s="99"/>
      <c r="Q8369" s="99"/>
    </row>
    <row r="8370" spans="16:17" x14ac:dyDescent="0.3">
      <c r="P8370" s="99"/>
      <c r="Q8370" s="99"/>
    </row>
    <row r="8371" spans="16:17" x14ac:dyDescent="0.3">
      <c r="P8371" s="99"/>
      <c r="Q8371" s="99"/>
    </row>
    <row r="8372" spans="16:17" x14ac:dyDescent="0.3">
      <c r="P8372" s="99"/>
      <c r="Q8372" s="99"/>
    </row>
    <row r="8373" spans="16:17" x14ac:dyDescent="0.3">
      <c r="P8373" s="99"/>
      <c r="Q8373" s="99"/>
    </row>
    <row r="8374" spans="16:17" x14ac:dyDescent="0.3">
      <c r="P8374" s="99"/>
      <c r="Q8374" s="99"/>
    </row>
    <row r="8375" spans="16:17" x14ac:dyDescent="0.3">
      <c r="P8375" s="99"/>
      <c r="Q8375" s="99"/>
    </row>
    <row r="8376" spans="16:17" x14ac:dyDescent="0.3">
      <c r="P8376" s="99"/>
      <c r="Q8376" s="99"/>
    </row>
    <row r="8377" spans="16:17" x14ac:dyDescent="0.3">
      <c r="P8377" s="99"/>
      <c r="Q8377" s="99"/>
    </row>
    <row r="8378" spans="16:17" x14ac:dyDescent="0.3">
      <c r="P8378" s="99"/>
      <c r="Q8378" s="99"/>
    </row>
    <row r="8379" spans="16:17" x14ac:dyDescent="0.3">
      <c r="P8379" s="99"/>
      <c r="Q8379" s="99"/>
    </row>
    <row r="8380" spans="16:17" x14ac:dyDescent="0.3">
      <c r="P8380" s="99"/>
      <c r="Q8380" s="99"/>
    </row>
    <row r="8381" spans="16:17" x14ac:dyDescent="0.3">
      <c r="P8381" s="99"/>
      <c r="Q8381" s="99"/>
    </row>
    <row r="8382" spans="16:17" x14ac:dyDescent="0.3">
      <c r="P8382" s="99"/>
      <c r="Q8382" s="99"/>
    </row>
    <row r="8383" spans="16:17" x14ac:dyDescent="0.3">
      <c r="P8383" s="99"/>
      <c r="Q8383" s="99"/>
    </row>
    <row r="8384" spans="16:17" x14ac:dyDescent="0.3">
      <c r="P8384" s="99"/>
      <c r="Q8384" s="99"/>
    </row>
    <row r="8385" spans="16:17" x14ac:dyDescent="0.3">
      <c r="P8385" s="99"/>
      <c r="Q8385" s="99"/>
    </row>
    <row r="8386" spans="16:17" x14ac:dyDescent="0.3">
      <c r="P8386" s="99"/>
      <c r="Q8386" s="99"/>
    </row>
    <row r="8387" spans="16:17" x14ac:dyDescent="0.3">
      <c r="P8387" s="99"/>
      <c r="Q8387" s="99"/>
    </row>
    <row r="8388" spans="16:17" x14ac:dyDescent="0.3">
      <c r="P8388" s="99"/>
      <c r="Q8388" s="99"/>
    </row>
    <row r="8389" spans="16:17" x14ac:dyDescent="0.3">
      <c r="P8389" s="99"/>
      <c r="Q8389" s="99"/>
    </row>
    <row r="8390" spans="16:17" x14ac:dyDescent="0.3">
      <c r="P8390" s="99"/>
      <c r="Q8390" s="99"/>
    </row>
    <row r="8391" spans="16:17" x14ac:dyDescent="0.3">
      <c r="P8391" s="99"/>
      <c r="Q8391" s="99"/>
    </row>
    <row r="8392" spans="16:17" x14ac:dyDescent="0.3">
      <c r="P8392" s="99"/>
      <c r="Q8392" s="99"/>
    </row>
    <row r="8393" spans="16:17" x14ac:dyDescent="0.3">
      <c r="P8393" s="99"/>
      <c r="Q8393" s="99"/>
    </row>
    <row r="8394" spans="16:17" x14ac:dyDescent="0.3">
      <c r="P8394" s="99"/>
      <c r="Q8394" s="99"/>
    </row>
    <row r="8395" spans="16:17" x14ac:dyDescent="0.3">
      <c r="P8395" s="99"/>
      <c r="Q8395" s="99"/>
    </row>
    <row r="8396" spans="16:17" x14ac:dyDescent="0.3">
      <c r="P8396" s="99"/>
      <c r="Q8396" s="99"/>
    </row>
    <row r="8397" spans="16:17" x14ac:dyDescent="0.3">
      <c r="P8397" s="99"/>
      <c r="Q8397" s="99"/>
    </row>
    <row r="8398" spans="16:17" x14ac:dyDescent="0.3">
      <c r="P8398" s="99"/>
      <c r="Q8398" s="99"/>
    </row>
    <row r="8399" spans="16:17" x14ac:dyDescent="0.3">
      <c r="P8399" s="99"/>
      <c r="Q8399" s="99"/>
    </row>
    <row r="8400" spans="16:17" x14ac:dyDescent="0.3">
      <c r="P8400" s="99"/>
      <c r="Q8400" s="99"/>
    </row>
    <row r="8401" spans="16:17" x14ac:dyDescent="0.3">
      <c r="P8401" s="99"/>
      <c r="Q8401" s="99"/>
    </row>
    <row r="8402" spans="16:17" x14ac:dyDescent="0.3">
      <c r="P8402" s="99"/>
      <c r="Q8402" s="99"/>
    </row>
    <row r="8403" spans="16:17" x14ac:dyDescent="0.3">
      <c r="P8403" s="99"/>
      <c r="Q8403" s="99"/>
    </row>
    <row r="8404" spans="16:17" x14ac:dyDescent="0.3">
      <c r="P8404" s="99"/>
      <c r="Q8404" s="99"/>
    </row>
    <row r="8405" spans="16:17" x14ac:dyDescent="0.3">
      <c r="P8405" s="99"/>
      <c r="Q8405" s="99"/>
    </row>
    <row r="8406" spans="16:17" x14ac:dyDescent="0.3">
      <c r="P8406" s="99"/>
      <c r="Q8406" s="99"/>
    </row>
    <row r="8407" spans="16:17" x14ac:dyDescent="0.3">
      <c r="P8407" s="99"/>
      <c r="Q8407" s="99"/>
    </row>
    <row r="8408" spans="16:17" x14ac:dyDescent="0.3">
      <c r="P8408" s="99"/>
      <c r="Q8408" s="99"/>
    </row>
    <row r="8409" spans="16:17" x14ac:dyDescent="0.3">
      <c r="P8409" s="99"/>
      <c r="Q8409" s="99"/>
    </row>
    <row r="8410" spans="16:17" x14ac:dyDescent="0.3">
      <c r="P8410" s="99"/>
      <c r="Q8410" s="99"/>
    </row>
    <row r="8411" spans="16:17" x14ac:dyDescent="0.3">
      <c r="P8411" s="99"/>
      <c r="Q8411" s="99"/>
    </row>
    <row r="8412" spans="16:17" x14ac:dyDescent="0.3">
      <c r="P8412" s="99"/>
      <c r="Q8412" s="99"/>
    </row>
    <row r="8413" spans="16:17" x14ac:dyDescent="0.3">
      <c r="P8413" s="99"/>
      <c r="Q8413" s="99"/>
    </row>
    <row r="8414" spans="16:17" x14ac:dyDescent="0.3">
      <c r="P8414" s="99"/>
      <c r="Q8414" s="99"/>
    </row>
    <row r="8415" spans="16:17" x14ac:dyDescent="0.3">
      <c r="P8415" s="99"/>
      <c r="Q8415" s="99"/>
    </row>
    <row r="8416" spans="16:17" x14ac:dyDescent="0.3">
      <c r="P8416" s="99"/>
      <c r="Q8416" s="99"/>
    </row>
    <row r="8417" spans="16:17" x14ac:dyDescent="0.3">
      <c r="P8417" s="99"/>
      <c r="Q8417" s="99"/>
    </row>
    <row r="8418" spans="16:17" x14ac:dyDescent="0.3">
      <c r="P8418" s="99"/>
      <c r="Q8418" s="99"/>
    </row>
    <row r="8419" spans="16:17" x14ac:dyDescent="0.3">
      <c r="P8419" s="99"/>
      <c r="Q8419" s="99"/>
    </row>
    <row r="8420" spans="16:17" x14ac:dyDescent="0.3">
      <c r="P8420" s="99"/>
      <c r="Q8420" s="99"/>
    </row>
    <row r="8421" spans="16:17" x14ac:dyDescent="0.3">
      <c r="P8421" s="99"/>
      <c r="Q8421" s="99"/>
    </row>
    <row r="8422" spans="16:17" x14ac:dyDescent="0.3">
      <c r="P8422" s="99"/>
      <c r="Q8422" s="99"/>
    </row>
    <row r="8423" spans="16:17" x14ac:dyDescent="0.3">
      <c r="P8423" s="99"/>
      <c r="Q8423" s="99"/>
    </row>
    <row r="8424" spans="16:17" x14ac:dyDescent="0.3">
      <c r="P8424" s="99"/>
      <c r="Q8424" s="99"/>
    </row>
    <row r="8425" spans="16:17" x14ac:dyDescent="0.3">
      <c r="P8425" s="99"/>
      <c r="Q8425" s="99"/>
    </row>
    <row r="8426" spans="16:17" x14ac:dyDescent="0.3">
      <c r="P8426" s="99"/>
      <c r="Q8426" s="99"/>
    </row>
    <row r="8427" spans="16:17" x14ac:dyDescent="0.3">
      <c r="P8427" s="99"/>
      <c r="Q8427" s="99"/>
    </row>
    <row r="8428" spans="16:17" x14ac:dyDescent="0.3">
      <c r="P8428" s="99"/>
      <c r="Q8428" s="99"/>
    </row>
    <row r="8429" spans="16:17" x14ac:dyDescent="0.3">
      <c r="P8429" s="99"/>
      <c r="Q8429" s="99"/>
    </row>
    <row r="8430" spans="16:17" x14ac:dyDescent="0.3">
      <c r="P8430" s="99"/>
      <c r="Q8430" s="99"/>
    </row>
    <row r="8431" spans="16:17" x14ac:dyDescent="0.3">
      <c r="P8431" s="99"/>
      <c r="Q8431" s="99"/>
    </row>
    <row r="8432" spans="16:17" x14ac:dyDescent="0.3">
      <c r="P8432" s="99"/>
      <c r="Q8432" s="99"/>
    </row>
    <row r="8433" spans="16:17" x14ac:dyDescent="0.3">
      <c r="P8433" s="99"/>
      <c r="Q8433" s="99"/>
    </row>
    <row r="8434" spans="16:17" x14ac:dyDescent="0.3">
      <c r="P8434" s="99"/>
      <c r="Q8434" s="99"/>
    </row>
    <row r="8435" spans="16:17" x14ac:dyDescent="0.3">
      <c r="P8435" s="99"/>
      <c r="Q8435" s="99"/>
    </row>
    <row r="8436" spans="16:17" x14ac:dyDescent="0.3">
      <c r="P8436" s="99"/>
      <c r="Q8436" s="99"/>
    </row>
    <row r="8437" spans="16:17" x14ac:dyDescent="0.3">
      <c r="P8437" s="99"/>
      <c r="Q8437" s="99"/>
    </row>
    <row r="8438" spans="16:17" x14ac:dyDescent="0.3">
      <c r="P8438" s="99"/>
      <c r="Q8438" s="99"/>
    </row>
    <row r="8439" spans="16:17" x14ac:dyDescent="0.3">
      <c r="P8439" s="99"/>
      <c r="Q8439" s="99"/>
    </row>
    <row r="8440" spans="16:17" x14ac:dyDescent="0.3">
      <c r="P8440" s="99"/>
      <c r="Q8440" s="99"/>
    </row>
    <row r="8441" spans="16:17" x14ac:dyDescent="0.3">
      <c r="P8441" s="99"/>
      <c r="Q8441" s="99"/>
    </row>
    <row r="8442" spans="16:17" x14ac:dyDescent="0.3">
      <c r="P8442" s="99"/>
      <c r="Q8442" s="99"/>
    </row>
    <row r="8443" spans="16:17" x14ac:dyDescent="0.3">
      <c r="P8443" s="99"/>
      <c r="Q8443" s="99"/>
    </row>
    <row r="8444" spans="16:17" x14ac:dyDescent="0.3">
      <c r="P8444" s="99"/>
      <c r="Q8444" s="99"/>
    </row>
    <row r="8445" spans="16:17" x14ac:dyDescent="0.3">
      <c r="P8445" s="99"/>
      <c r="Q8445" s="99"/>
    </row>
    <row r="8446" spans="16:17" x14ac:dyDescent="0.3">
      <c r="P8446" s="99"/>
      <c r="Q8446" s="99"/>
    </row>
    <row r="8447" spans="16:17" x14ac:dyDescent="0.3">
      <c r="P8447" s="99"/>
      <c r="Q8447" s="99"/>
    </row>
    <row r="8448" spans="16:17" x14ac:dyDescent="0.3">
      <c r="P8448" s="99"/>
      <c r="Q8448" s="99"/>
    </row>
    <row r="8449" spans="16:17" x14ac:dyDescent="0.3">
      <c r="P8449" s="99"/>
      <c r="Q8449" s="99"/>
    </row>
    <row r="8450" spans="16:17" x14ac:dyDescent="0.3">
      <c r="P8450" s="99"/>
      <c r="Q8450" s="99"/>
    </row>
    <row r="8451" spans="16:17" x14ac:dyDescent="0.3">
      <c r="P8451" s="99"/>
      <c r="Q8451" s="99"/>
    </row>
    <row r="8452" spans="16:17" x14ac:dyDescent="0.3">
      <c r="P8452" s="99"/>
      <c r="Q8452" s="99"/>
    </row>
    <row r="8453" spans="16:17" x14ac:dyDescent="0.3">
      <c r="P8453" s="99"/>
      <c r="Q8453" s="99"/>
    </row>
    <row r="8454" spans="16:17" x14ac:dyDescent="0.3">
      <c r="P8454" s="99"/>
      <c r="Q8454" s="99"/>
    </row>
    <row r="8455" spans="16:17" x14ac:dyDescent="0.3">
      <c r="P8455" s="99"/>
      <c r="Q8455" s="99"/>
    </row>
    <row r="8456" spans="16:17" x14ac:dyDescent="0.3">
      <c r="P8456" s="99"/>
      <c r="Q8456" s="99"/>
    </row>
    <row r="8457" spans="16:17" x14ac:dyDescent="0.3">
      <c r="P8457" s="99"/>
      <c r="Q8457" s="99"/>
    </row>
    <row r="8458" spans="16:17" x14ac:dyDescent="0.3">
      <c r="P8458" s="99"/>
      <c r="Q8458" s="99"/>
    </row>
    <row r="8459" spans="16:17" x14ac:dyDescent="0.3">
      <c r="P8459" s="99"/>
      <c r="Q8459" s="99"/>
    </row>
    <row r="8460" spans="16:17" x14ac:dyDescent="0.3">
      <c r="P8460" s="99"/>
      <c r="Q8460" s="99"/>
    </row>
    <row r="8461" spans="16:17" x14ac:dyDescent="0.3">
      <c r="P8461" s="99"/>
      <c r="Q8461" s="99"/>
    </row>
    <row r="8462" spans="16:17" x14ac:dyDescent="0.3">
      <c r="P8462" s="99"/>
      <c r="Q8462" s="99"/>
    </row>
    <row r="8463" spans="16:17" x14ac:dyDescent="0.3">
      <c r="P8463" s="99"/>
      <c r="Q8463" s="99"/>
    </row>
    <row r="8464" spans="16:17" x14ac:dyDescent="0.3">
      <c r="P8464" s="99"/>
      <c r="Q8464" s="99"/>
    </row>
    <row r="8465" spans="16:17" x14ac:dyDescent="0.3">
      <c r="P8465" s="99"/>
      <c r="Q8465" s="99"/>
    </row>
    <row r="8466" spans="16:17" x14ac:dyDescent="0.3">
      <c r="P8466" s="99"/>
      <c r="Q8466" s="99"/>
    </row>
    <row r="8467" spans="16:17" x14ac:dyDescent="0.3">
      <c r="P8467" s="99"/>
      <c r="Q8467" s="99"/>
    </row>
    <row r="8468" spans="16:17" x14ac:dyDescent="0.3">
      <c r="P8468" s="99"/>
      <c r="Q8468" s="99"/>
    </row>
    <row r="8469" spans="16:17" x14ac:dyDescent="0.3">
      <c r="P8469" s="99"/>
      <c r="Q8469" s="99"/>
    </row>
    <row r="8470" spans="16:17" x14ac:dyDescent="0.3">
      <c r="P8470" s="99"/>
      <c r="Q8470" s="99"/>
    </row>
    <row r="8471" spans="16:17" x14ac:dyDescent="0.3">
      <c r="P8471" s="99"/>
      <c r="Q8471" s="99"/>
    </row>
    <row r="8472" spans="16:17" x14ac:dyDescent="0.3">
      <c r="P8472" s="99"/>
      <c r="Q8472" s="99"/>
    </row>
    <row r="8473" spans="16:17" x14ac:dyDescent="0.3">
      <c r="P8473" s="99"/>
      <c r="Q8473" s="99"/>
    </row>
    <row r="8474" spans="16:17" x14ac:dyDescent="0.3">
      <c r="P8474" s="99"/>
      <c r="Q8474" s="99"/>
    </row>
    <row r="8475" spans="16:17" x14ac:dyDescent="0.3">
      <c r="P8475" s="99"/>
      <c r="Q8475" s="99"/>
    </row>
    <row r="8476" spans="16:17" x14ac:dyDescent="0.3">
      <c r="P8476" s="99"/>
      <c r="Q8476" s="99"/>
    </row>
    <row r="8477" spans="16:17" x14ac:dyDescent="0.3">
      <c r="P8477" s="99"/>
      <c r="Q8477" s="99"/>
    </row>
    <row r="8478" spans="16:17" x14ac:dyDescent="0.3">
      <c r="P8478" s="99"/>
      <c r="Q8478" s="99"/>
    </row>
    <row r="8479" spans="16:17" x14ac:dyDescent="0.3">
      <c r="P8479" s="99"/>
      <c r="Q8479" s="99"/>
    </row>
    <row r="8480" spans="16:17" x14ac:dyDescent="0.3">
      <c r="P8480" s="99"/>
      <c r="Q8480" s="99"/>
    </row>
    <row r="8481" spans="16:17" x14ac:dyDescent="0.3">
      <c r="P8481" s="99"/>
      <c r="Q8481" s="99"/>
    </row>
    <row r="8482" spans="16:17" x14ac:dyDescent="0.3">
      <c r="P8482" s="99"/>
      <c r="Q8482" s="99"/>
    </row>
    <row r="8483" spans="16:17" x14ac:dyDescent="0.3">
      <c r="P8483" s="99"/>
      <c r="Q8483" s="99"/>
    </row>
    <row r="8484" spans="16:17" x14ac:dyDescent="0.3">
      <c r="P8484" s="99"/>
      <c r="Q8484" s="99"/>
    </row>
    <row r="8485" spans="16:17" x14ac:dyDescent="0.3">
      <c r="P8485" s="99"/>
      <c r="Q8485" s="99"/>
    </row>
    <row r="8486" spans="16:17" x14ac:dyDescent="0.3">
      <c r="P8486" s="99"/>
      <c r="Q8486" s="99"/>
    </row>
    <row r="8487" spans="16:17" x14ac:dyDescent="0.3">
      <c r="P8487" s="99"/>
      <c r="Q8487" s="99"/>
    </row>
    <row r="8488" spans="16:17" x14ac:dyDescent="0.3">
      <c r="P8488" s="99"/>
      <c r="Q8488" s="99"/>
    </row>
    <row r="8489" spans="16:17" x14ac:dyDescent="0.3">
      <c r="P8489" s="99"/>
      <c r="Q8489" s="99"/>
    </row>
    <row r="8490" spans="16:17" x14ac:dyDescent="0.3">
      <c r="P8490" s="99"/>
      <c r="Q8490" s="99"/>
    </row>
    <row r="8491" spans="16:17" x14ac:dyDescent="0.3">
      <c r="P8491" s="99"/>
      <c r="Q8491" s="99"/>
    </row>
    <row r="8492" spans="16:17" x14ac:dyDescent="0.3">
      <c r="P8492" s="99"/>
      <c r="Q8492" s="99"/>
    </row>
    <row r="8493" spans="16:17" x14ac:dyDescent="0.3">
      <c r="P8493" s="99"/>
      <c r="Q8493" s="99"/>
    </row>
    <row r="8494" spans="16:17" x14ac:dyDescent="0.3">
      <c r="P8494" s="99"/>
      <c r="Q8494" s="99"/>
    </row>
    <row r="8495" spans="16:17" x14ac:dyDescent="0.3">
      <c r="P8495" s="99"/>
      <c r="Q8495" s="99"/>
    </row>
    <row r="8496" spans="16:17" x14ac:dyDescent="0.3">
      <c r="P8496" s="99"/>
      <c r="Q8496" s="99"/>
    </row>
    <row r="8497" spans="16:17" x14ac:dyDescent="0.3">
      <c r="P8497" s="99"/>
      <c r="Q8497" s="99"/>
    </row>
    <row r="8498" spans="16:17" x14ac:dyDescent="0.3">
      <c r="P8498" s="99"/>
      <c r="Q8498" s="99"/>
    </row>
    <row r="8499" spans="16:17" x14ac:dyDescent="0.3">
      <c r="P8499" s="99"/>
      <c r="Q8499" s="99"/>
    </row>
    <row r="8500" spans="16:17" x14ac:dyDescent="0.3">
      <c r="P8500" s="99"/>
      <c r="Q8500" s="99"/>
    </row>
    <row r="8501" spans="16:17" x14ac:dyDescent="0.3">
      <c r="P8501" s="99"/>
      <c r="Q8501" s="99"/>
    </row>
    <row r="8502" spans="16:17" x14ac:dyDescent="0.3">
      <c r="P8502" s="99"/>
      <c r="Q8502" s="99"/>
    </row>
    <row r="8503" spans="16:17" x14ac:dyDescent="0.3">
      <c r="P8503" s="99"/>
      <c r="Q8503" s="99"/>
    </row>
    <row r="8504" spans="16:17" x14ac:dyDescent="0.3">
      <c r="P8504" s="99"/>
      <c r="Q8504" s="99"/>
    </row>
    <row r="8505" spans="16:17" x14ac:dyDescent="0.3">
      <c r="P8505" s="99"/>
      <c r="Q8505" s="99"/>
    </row>
    <row r="8506" spans="16:17" x14ac:dyDescent="0.3">
      <c r="P8506" s="99"/>
      <c r="Q8506" s="99"/>
    </row>
    <row r="8507" spans="16:17" x14ac:dyDescent="0.3">
      <c r="P8507" s="99"/>
      <c r="Q8507" s="99"/>
    </row>
    <row r="8508" spans="16:17" x14ac:dyDescent="0.3">
      <c r="P8508" s="99"/>
      <c r="Q8508" s="99"/>
    </row>
    <row r="8509" spans="16:17" x14ac:dyDescent="0.3">
      <c r="P8509" s="99"/>
      <c r="Q8509" s="99"/>
    </row>
    <row r="8510" spans="16:17" x14ac:dyDescent="0.3">
      <c r="P8510" s="99"/>
      <c r="Q8510" s="99"/>
    </row>
    <row r="8511" spans="16:17" x14ac:dyDescent="0.3">
      <c r="P8511" s="99"/>
      <c r="Q8511" s="99"/>
    </row>
    <row r="8512" spans="16:17" x14ac:dyDescent="0.3">
      <c r="P8512" s="99"/>
      <c r="Q8512" s="99"/>
    </row>
    <row r="8513" spans="16:17" x14ac:dyDescent="0.3">
      <c r="P8513" s="99"/>
      <c r="Q8513" s="99"/>
    </row>
    <row r="8514" spans="16:17" x14ac:dyDescent="0.3">
      <c r="P8514" s="99"/>
      <c r="Q8514" s="99"/>
    </row>
    <row r="8515" spans="16:17" x14ac:dyDescent="0.3">
      <c r="P8515" s="99"/>
      <c r="Q8515" s="99"/>
    </row>
    <row r="8516" spans="16:17" x14ac:dyDescent="0.3">
      <c r="P8516" s="99"/>
      <c r="Q8516" s="99"/>
    </row>
    <row r="8517" spans="16:17" x14ac:dyDescent="0.3">
      <c r="P8517" s="99"/>
      <c r="Q8517" s="99"/>
    </row>
    <row r="8518" spans="16:17" x14ac:dyDescent="0.3">
      <c r="P8518" s="99"/>
      <c r="Q8518" s="99"/>
    </row>
    <row r="8519" spans="16:17" x14ac:dyDescent="0.3">
      <c r="P8519" s="99"/>
      <c r="Q8519" s="99"/>
    </row>
    <row r="8520" spans="16:17" x14ac:dyDescent="0.3">
      <c r="P8520" s="99"/>
      <c r="Q8520" s="99"/>
    </row>
    <row r="8521" spans="16:17" x14ac:dyDescent="0.3">
      <c r="P8521" s="99"/>
      <c r="Q8521" s="99"/>
    </row>
    <row r="8522" spans="16:17" x14ac:dyDescent="0.3">
      <c r="P8522" s="99"/>
      <c r="Q8522" s="99"/>
    </row>
    <row r="8523" spans="16:17" x14ac:dyDescent="0.3">
      <c r="P8523" s="99"/>
      <c r="Q8523" s="99"/>
    </row>
    <row r="8524" spans="16:17" x14ac:dyDescent="0.3">
      <c r="P8524" s="99"/>
      <c r="Q8524" s="99"/>
    </row>
    <row r="8525" spans="16:17" x14ac:dyDescent="0.3">
      <c r="P8525" s="99"/>
      <c r="Q8525" s="99"/>
    </row>
    <row r="8526" spans="16:17" x14ac:dyDescent="0.3">
      <c r="P8526" s="99"/>
      <c r="Q8526" s="99"/>
    </row>
    <row r="8527" spans="16:17" x14ac:dyDescent="0.3">
      <c r="P8527" s="99"/>
      <c r="Q8527" s="99"/>
    </row>
    <row r="8528" spans="16:17" x14ac:dyDescent="0.3">
      <c r="P8528" s="99"/>
      <c r="Q8528" s="99"/>
    </row>
    <row r="8529" spans="16:17" x14ac:dyDescent="0.3">
      <c r="P8529" s="99"/>
      <c r="Q8529" s="99"/>
    </row>
    <row r="8530" spans="16:17" x14ac:dyDescent="0.3">
      <c r="P8530" s="99"/>
      <c r="Q8530" s="99"/>
    </row>
    <row r="8531" spans="16:17" x14ac:dyDescent="0.3">
      <c r="P8531" s="99"/>
      <c r="Q8531" s="99"/>
    </row>
    <row r="8532" spans="16:17" x14ac:dyDescent="0.3">
      <c r="P8532" s="99"/>
      <c r="Q8532" s="99"/>
    </row>
    <row r="8533" spans="16:17" x14ac:dyDescent="0.3">
      <c r="P8533" s="99"/>
      <c r="Q8533" s="99"/>
    </row>
    <row r="8534" spans="16:17" x14ac:dyDescent="0.3">
      <c r="P8534" s="99"/>
      <c r="Q8534" s="99"/>
    </row>
    <row r="8535" spans="16:17" x14ac:dyDescent="0.3">
      <c r="P8535" s="99"/>
      <c r="Q8535" s="99"/>
    </row>
    <row r="8536" spans="16:17" x14ac:dyDescent="0.3">
      <c r="P8536" s="99"/>
      <c r="Q8536" s="99"/>
    </row>
    <row r="8537" spans="16:17" x14ac:dyDescent="0.3">
      <c r="P8537" s="99"/>
      <c r="Q8537" s="99"/>
    </row>
    <row r="8538" spans="16:17" x14ac:dyDescent="0.3">
      <c r="P8538" s="99"/>
      <c r="Q8538" s="99"/>
    </row>
    <row r="8539" spans="16:17" x14ac:dyDescent="0.3">
      <c r="P8539" s="99"/>
      <c r="Q8539" s="99"/>
    </row>
    <row r="8540" spans="16:17" x14ac:dyDescent="0.3">
      <c r="P8540" s="99"/>
      <c r="Q8540" s="99"/>
    </row>
    <row r="8541" spans="16:17" x14ac:dyDescent="0.3">
      <c r="P8541" s="99"/>
      <c r="Q8541" s="99"/>
    </row>
    <row r="8542" spans="16:17" x14ac:dyDescent="0.3">
      <c r="P8542" s="99"/>
      <c r="Q8542" s="99"/>
    </row>
    <row r="8543" spans="16:17" x14ac:dyDescent="0.3">
      <c r="P8543" s="99"/>
      <c r="Q8543" s="99"/>
    </row>
    <row r="8544" spans="16:17" x14ac:dyDescent="0.3">
      <c r="P8544" s="99"/>
      <c r="Q8544" s="99"/>
    </row>
    <row r="8545" spans="16:17" x14ac:dyDescent="0.3">
      <c r="P8545" s="99"/>
      <c r="Q8545" s="99"/>
    </row>
    <row r="8546" spans="16:17" x14ac:dyDescent="0.3">
      <c r="P8546" s="99"/>
      <c r="Q8546" s="99"/>
    </row>
    <row r="8547" spans="16:17" x14ac:dyDescent="0.3">
      <c r="P8547" s="99"/>
      <c r="Q8547" s="99"/>
    </row>
    <row r="8548" spans="16:17" x14ac:dyDescent="0.3">
      <c r="P8548" s="99"/>
      <c r="Q8548" s="99"/>
    </row>
    <row r="8549" spans="16:17" x14ac:dyDescent="0.3">
      <c r="P8549" s="99"/>
      <c r="Q8549" s="99"/>
    </row>
    <row r="8550" spans="16:17" x14ac:dyDescent="0.3">
      <c r="P8550" s="99"/>
      <c r="Q8550" s="99"/>
    </row>
    <row r="8551" spans="16:17" x14ac:dyDescent="0.3">
      <c r="P8551" s="99"/>
      <c r="Q8551" s="99"/>
    </row>
    <row r="8552" spans="16:17" x14ac:dyDescent="0.3">
      <c r="P8552" s="99"/>
      <c r="Q8552" s="99"/>
    </row>
    <row r="8553" spans="16:17" x14ac:dyDescent="0.3">
      <c r="P8553" s="99"/>
      <c r="Q8553" s="99"/>
    </row>
    <row r="8554" spans="16:17" x14ac:dyDescent="0.3">
      <c r="P8554" s="99"/>
      <c r="Q8554" s="99"/>
    </row>
    <row r="8555" spans="16:17" x14ac:dyDescent="0.3">
      <c r="P8555" s="99"/>
      <c r="Q8555" s="99"/>
    </row>
    <row r="8556" spans="16:17" x14ac:dyDescent="0.3">
      <c r="P8556" s="99"/>
      <c r="Q8556" s="99"/>
    </row>
    <row r="8557" spans="16:17" x14ac:dyDescent="0.3">
      <c r="P8557" s="99"/>
      <c r="Q8557" s="99"/>
    </row>
    <row r="8558" spans="16:17" x14ac:dyDescent="0.3">
      <c r="P8558" s="99"/>
      <c r="Q8558" s="99"/>
    </row>
    <row r="8559" spans="16:17" x14ac:dyDescent="0.3">
      <c r="P8559" s="99"/>
      <c r="Q8559" s="99"/>
    </row>
    <row r="8560" spans="16:17" x14ac:dyDescent="0.3">
      <c r="P8560" s="99"/>
      <c r="Q8560" s="99"/>
    </row>
    <row r="8561" spans="16:17" x14ac:dyDescent="0.3">
      <c r="P8561" s="99"/>
      <c r="Q8561" s="99"/>
    </row>
    <row r="8562" spans="16:17" x14ac:dyDescent="0.3">
      <c r="P8562" s="99"/>
      <c r="Q8562" s="99"/>
    </row>
    <row r="8563" spans="16:17" x14ac:dyDescent="0.3">
      <c r="P8563" s="99"/>
      <c r="Q8563" s="99"/>
    </row>
    <row r="8564" spans="16:17" x14ac:dyDescent="0.3">
      <c r="P8564" s="99"/>
      <c r="Q8564" s="99"/>
    </row>
    <row r="8565" spans="16:17" x14ac:dyDescent="0.3">
      <c r="P8565" s="99"/>
      <c r="Q8565" s="99"/>
    </row>
    <row r="8566" spans="16:17" x14ac:dyDescent="0.3">
      <c r="P8566" s="99"/>
      <c r="Q8566" s="99"/>
    </row>
    <row r="8567" spans="16:17" x14ac:dyDescent="0.3">
      <c r="P8567" s="99"/>
      <c r="Q8567" s="99"/>
    </row>
    <row r="8568" spans="16:17" x14ac:dyDescent="0.3">
      <c r="P8568" s="99"/>
      <c r="Q8568" s="99"/>
    </row>
    <row r="8569" spans="16:17" x14ac:dyDescent="0.3">
      <c r="P8569" s="99"/>
      <c r="Q8569" s="99"/>
    </row>
    <row r="8570" spans="16:17" x14ac:dyDescent="0.3">
      <c r="P8570" s="99"/>
      <c r="Q8570" s="99"/>
    </row>
    <row r="8571" spans="16:17" x14ac:dyDescent="0.3">
      <c r="P8571" s="99"/>
      <c r="Q8571" s="99"/>
    </row>
    <row r="8572" spans="16:17" x14ac:dyDescent="0.3">
      <c r="P8572" s="99"/>
      <c r="Q8572" s="99"/>
    </row>
    <row r="8573" spans="16:17" x14ac:dyDescent="0.3">
      <c r="P8573" s="99"/>
      <c r="Q8573" s="99"/>
    </row>
    <row r="8574" spans="16:17" x14ac:dyDescent="0.3">
      <c r="P8574" s="99"/>
      <c r="Q8574" s="99"/>
    </row>
    <row r="8575" spans="16:17" x14ac:dyDescent="0.3">
      <c r="P8575" s="99"/>
      <c r="Q8575" s="99"/>
    </row>
    <row r="8576" spans="16:17" x14ac:dyDescent="0.3">
      <c r="P8576" s="99"/>
      <c r="Q8576" s="99"/>
    </row>
    <row r="8577" spans="16:17" x14ac:dyDescent="0.3">
      <c r="P8577" s="99"/>
      <c r="Q8577" s="99"/>
    </row>
    <row r="8578" spans="16:17" x14ac:dyDescent="0.3">
      <c r="P8578" s="99"/>
      <c r="Q8578" s="99"/>
    </row>
    <row r="8579" spans="16:17" x14ac:dyDescent="0.3">
      <c r="P8579" s="99"/>
      <c r="Q8579" s="99"/>
    </row>
    <row r="8580" spans="16:17" x14ac:dyDescent="0.3">
      <c r="P8580" s="99"/>
      <c r="Q8580" s="99"/>
    </row>
    <row r="8581" spans="16:17" x14ac:dyDescent="0.3">
      <c r="P8581" s="99"/>
      <c r="Q8581" s="99"/>
    </row>
    <row r="8582" spans="16:17" x14ac:dyDescent="0.3">
      <c r="P8582" s="99"/>
      <c r="Q8582" s="99"/>
    </row>
    <row r="8583" spans="16:17" x14ac:dyDescent="0.3">
      <c r="P8583" s="99"/>
      <c r="Q8583" s="99"/>
    </row>
    <row r="8584" spans="16:17" x14ac:dyDescent="0.3">
      <c r="P8584" s="99"/>
      <c r="Q8584" s="99"/>
    </row>
    <row r="8585" spans="16:17" x14ac:dyDescent="0.3">
      <c r="P8585" s="99"/>
      <c r="Q8585" s="99"/>
    </row>
    <row r="8586" spans="16:17" x14ac:dyDescent="0.3">
      <c r="P8586" s="99"/>
      <c r="Q8586" s="99"/>
    </row>
    <row r="8587" spans="16:17" x14ac:dyDescent="0.3">
      <c r="P8587" s="99"/>
      <c r="Q8587" s="99"/>
    </row>
    <row r="8588" spans="16:17" x14ac:dyDescent="0.3">
      <c r="P8588" s="99"/>
      <c r="Q8588" s="99"/>
    </row>
    <row r="8589" spans="16:17" x14ac:dyDescent="0.3">
      <c r="P8589" s="99"/>
      <c r="Q8589" s="99"/>
    </row>
    <row r="8590" spans="16:17" x14ac:dyDescent="0.3">
      <c r="P8590" s="99"/>
      <c r="Q8590" s="99"/>
    </row>
    <row r="8591" spans="16:17" x14ac:dyDescent="0.3">
      <c r="P8591" s="99"/>
      <c r="Q8591" s="99"/>
    </row>
    <row r="8592" spans="16:17" x14ac:dyDescent="0.3">
      <c r="P8592" s="99"/>
      <c r="Q8592" s="99"/>
    </row>
    <row r="8593" spans="16:17" x14ac:dyDescent="0.3">
      <c r="P8593" s="99"/>
      <c r="Q8593" s="99"/>
    </row>
    <row r="8594" spans="16:17" x14ac:dyDescent="0.3">
      <c r="P8594" s="99"/>
      <c r="Q8594" s="99"/>
    </row>
    <row r="8595" spans="16:17" x14ac:dyDescent="0.3">
      <c r="P8595" s="99"/>
      <c r="Q8595" s="99"/>
    </row>
    <row r="8596" spans="16:17" x14ac:dyDescent="0.3">
      <c r="P8596" s="99"/>
      <c r="Q8596" s="99"/>
    </row>
    <row r="8597" spans="16:17" x14ac:dyDescent="0.3">
      <c r="P8597" s="99"/>
      <c r="Q8597" s="99"/>
    </row>
    <row r="8598" spans="16:17" x14ac:dyDescent="0.3">
      <c r="P8598" s="99"/>
      <c r="Q8598" s="99"/>
    </row>
    <row r="8599" spans="16:17" x14ac:dyDescent="0.3">
      <c r="P8599" s="99"/>
      <c r="Q8599" s="99"/>
    </row>
    <row r="8600" spans="16:17" x14ac:dyDescent="0.3">
      <c r="P8600" s="99"/>
      <c r="Q8600" s="99"/>
    </row>
    <row r="8601" spans="16:17" x14ac:dyDescent="0.3">
      <c r="P8601" s="99"/>
      <c r="Q8601" s="99"/>
    </row>
    <row r="8602" spans="16:17" x14ac:dyDescent="0.3">
      <c r="P8602" s="99"/>
      <c r="Q8602" s="99"/>
    </row>
    <row r="8603" spans="16:17" x14ac:dyDescent="0.3">
      <c r="P8603" s="99"/>
      <c r="Q8603" s="99"/>
    </row>
    <row r="8604" spans="16:17" x14ac:dyDescent="0.3">
      <c r="P8604" s="99"/>
      <c r="Q8604" s="99"/>
    </row>
    <row r="8605" spans="16:17" x14ac:dyDescent="0.3">
      <c r="P8605" s="99"/>
      <c r="Q8605" s="99"/>
    </row>
    <row r="8606" spans="16:17" x14ac:dyDescent="0.3">
      <c r="P8606" s="99"/>
      <c r="Q8606" s="99"/>
    </row>
    <row r="8607" spans="16:17" x14ac:dyDescent="0.3">
      <c r="P8607" s="99"/>
      <c r="Q8607" s="99"/>
    </row>
    <row r="8608" spans="16:17" x14ac:dyDescent="0.3">
      <c r="P8608" s="99"/>
      <c r="Q8608" s="99"/>
    </row>
    <row r="8609" spans="16:17" x14ac:dyDescent="0.3">
      <c r="P8609" s="99"/>
      <c r="Q8609" s="99"/>
    </row>
    <row r="8610" spans="16:17" x14ac:dyDescent="0.3">
      <c r="P8610" s="99"/>
      <c r="Q8610" s="99"/>
    </row>
    <row r="8611" spans="16:17" x14ac:dyDescent="0.3">
      <c r="P8611" s="99"/>
      <c r="Q8611" s="99"/>
    </row>
    <row r="8612" spans="16:17" x14ac:dyDescent="0.3">
      <c r="P8612" s="99"/>
      <c r="Q8612" s="99"/>
    </row>
    <row r="8613" spans="16:17" x14ac:dyDescent="0.3">
      <c r="P8613" s="99"/>
      <c r="Q8613" s="99"/>
    </row>
    <row r="8614" spans="16:17" x14ac:dyDescent="0.3">
      <c r="P8614" s="99"/>
      <c r="Q8614" s="99"/>
    </row>
    <row r="8615" spans="16:17" x14ac:dyDescent="0.3">
      <c r="P8615" s="99"/>
      <c r="Q8615" s="99"/>
    </row>
    <row r="8616" spans="16:17" x14ac:dyDescent="0.3">
      <c r="P8616" s="99"/>
      <c r="Q8616" s="99"/>
    </row>
    <row r="8617" spans="16:17" x14ac:dyDescent="0.3">
      <c r="P8617" s="99"/>
      <c r="Q8617" s="99"/>
    </row>
    <row r="8618" spans="16:17" x14ac:dyDescent="0.3">
      <c r="P8618" s="99"/>
      <c r="Q8618" s="99"/>
    </row>
    <row r="8619" spans="16:17" x14ac:dyDescent="0.3">
      <c r="P8619" s="99"/>
      <c r="Q8619" s="99"/>
    </row>
    <row r="8620" spans="16:17" x14ac:dyDescent="0.3">
      <c r="P8620" s="99"/>
      <c r="Q8620" s="99"/>
    </row>
    <row r="8621" spans="16:17" x14ac:dyDescent="0.3">
      <c r="P8621" s="99"/>
      <c r="Q8621" s="99"/>
    </row>
    <row r="8622" spans="16:17" x14ac:dyDescent="0.3">
      <c r="P8622" s="99"/>
      <c r="Q8622" s="99"/>
    </row>
    <row r="8623" spans="16:17" x14ac:dyDescent="0.3">
      <c r="P8623" s="99"/>
      <c r="Q8623" s="99"/>
    </row>
    <row r="8624" spans="16:17" x14ac:dyDescent="0.3">
      <c r="P8624" s="99"/>
      <c r="Q8624" s="99"/>
    </row>
    <row r="8625" spans="16:17" x14ac:dyDescent="0.3">
      <c r="P8625" s="99"/>
      <c r="Q8625" s="99"/>
    </row>
    <row r="8626" spans="16:17" x14ac:dyDescent="0.3">
      <c r="P8626" s="99"/>
      <c r="Q8626" s="99"/>
    </row>
    <row r="8627" spans="16:17" x14ac:dyDescent="0.3">
      <c r="P8627" s="99"/>
      <c r="Q8627" s="99"/>
    </row>
    <row r="8628" spans="16:17" x14ac:dyDescent="0.3">
      <c r="P8628" s="99"/>
      <c r="Q8628" s="99"/>
    </row>
    <row r="8629" spans="16:17" x14ac:dyDescent="0.3">
      <c r="P8629" s="99"/>
      <c r="Q8629" s="99"/>
    </row>
    <row r="8630" spans="16:17" x14ac:dyDescent="0.3">
      <c r="P8630" s="99"/>
      <c r="Q8630" s="99"/>
    </row>
    <row r="8631" spans="16:17" x14ac:dyDescent="0.3">
      <c r="P8631" s="99"/>
      <c r="Q8631" s="99"/>
    </row>
    <row r="8632" spans="16:17" x14ac:dyDescent="0.3">
      <c r="P8632" s="99"/>
      <c r="Q8632" s="99"/>
    </row>
    <row r="8633" spans="16:17" x14ac:dyDescent="0.3">
      <c r="P8633" s="99"/>
      <c r="Q8633" s="99"/>
    </row>
    <row r="8634" spans="16:17" x14ac:dyDescent="0.3">
      <c r="P8634" s="99"/>
      <c r="Q8634" s="99"/>
    </row>
    <row r="8635" spans="16:17" x14ac:dyDescent="0.3">
      <c r="P8635" s="99"/>
      <c r="Q8635" s="99"/>
    </row>
    <row r="8636" spans="16:17" x14ac:dyDescent="0.3">
      <c r="P8636" s="99"/>
      <c r="Q8636" s="99"/>
    </row>
    <row r="8637" spans="16:17" x14ac:dyDescent="0.3">
      <c r="P8637" s="99"/>
      <c r="Q8637" s="99"/>
    </row>
    <row r="8638" spans="16:17" x14ac:dyDescent="0.3">
      <c r="P8638" s="99"/>
      <c r="Q8638" s="99"/>
    </row>
    <row r="8639" spans="16:17" x14ac:dyDescent="0.3">
      <c r="P8639" s="99"/>
      <c r="Q8639" s="99"/>
    </row>
    <row r="8640" spans="16:17" x14ac:dyDescent="0.3">
      <c r="P8640" s="99"/>
      <c r="Q8640" s="99"/>
    </row>
    <row r="8641" spans="16:17" x14ac:dyDescent="0.3">
      <c r="P8641" s="99"/>
      <c r="Q8641" s="99"/>
    </row>
    <row r="8642" spans="16:17" x14ac:dyDescent="0.3">
      <c r="P8642" s="99"/>
      <c r="Q8642" s="99"/>
    </row>
    <row r="8643" spans="16:17" x14ac:dyDescent="0.3">
      <c r="P8643" s="99"/>
      <c r="Q8643" s="99"/>
    </row>
    <row r="8644" spans="16:17" x14ac:dyDescent="0.3">
      <c r="P8644" s="99"/>
      <c r="Q8644" s="99"/>
    </row>
    <row r="8645" spans="16:17" x14ac:dyDescent="0.3">
      <c r="P8645" s="99"/>
      <c r="Q8645" s="99"/>
    </row>
    <row r="8646" spans="16:17" x14ac:dyDescent="0.3">
      <c r="P8646" s="99"/>
      <c r="Q8646" s="99"/>
    </row>
    <row r="8647" spans="16:17" x14ac:dyDescent="0.3">
      <c r="P8647" s="99"/>
      <c r="Q8647" s="99"/>
    </row>
    <row r="8648" spans="16:17" x14ac:dyDescent="0.3">
      <c r="P8648" s="99"/>
      <c r="Q8648" s="99"/>
    </row>
    <row r="8649" spans="16:17" x14ac:dyDescent="0.3">
      <c r="P8649" s="99"/>
      <c r="Q8649" s="99"/>
    </row>
    <row r="8650" spans="16:17" x14ac:dyDescent="0.3">
      <c r="P8650" s="99"/>
      <c r="Q8650" s="99"/>
    </row>
    <row r="8651" spans="16:17" x14ac:dyDescent="0.3">
      <c r="P8651" s="99"/>
      <c r="Q8651" s="99"/>
    </row>
    <row r="8652" spans="16:17" x14ac:dyDescent="0.3">
      <c r="P8652" s="99"/>
      <c r="Q8652" s="99"/>
    </row>
    <row r="8653" spans="16:17" x14ac:dyDescent="0.3">
      <c r="P8653" s="99"/>
      <c r="Q8653" s="99"/>
    </row>
    <row r="8654" spans="16:17" x14ac:dyDescent="0.3">
      <c r="P8654" s="99"/>
      <c r="Q8654" s="99"/>
    </row>
    <row r="8655" spans="16:17" x14ac:dyDescent="0.3">
      <c r="P8655" s="99"/>
      <c r="Q8655" s="99"/>
    </row>
    <row r="8656" spans="16:17" x14ac:dyDescent="0.3">
      <c r="P8656" s="99"/>
      <c r="Q8656" s="99"/>
    </row>
    <row r="8657" spans="16:17" x14ac:dyDescent="0.3">
      <c r="P8657" s="99"/>
      <c r="Q8657" s="99"/>
    </row>
    <row r="8658" spans="16:17" x14ac:dyDescent="0.3">
      <c r="P8658" s="99"/>
      <c r="Q8658" s="99"/>
    </row>
    <row r="8659" spans="16:17" x14ac:dyDescent="0.3">
      <c r="P8659" s="99"/>
      <c r="Q8659" s="99"/>
    </row>
    <row r="8660" spans="16:17" x14ac:dyDescent="0.3">
      <c r="P8660" s="99"/>
      <c r="Q8660" s="99"/>
    </row>
    <row r="8661" spans="16:17" x14ac:dyDescent="0.3">
      <c r="P8661" s="99"/>
      <c r="Q8661" s="99"/>
    </row>
    <row r="8662" spans="16:17" x14ac:dyDescent="0.3">
      <c r="P8662" s="99"/>
      <c r="Q8662" s="99"/>
    </row>
    <row r="8663" spans="16:17" x14ac:dyDescent="0.3">
      <c r="P8663" s="99"/>
      <c r="Q8663" s="99"/>
    </row>
    <row r="8664" spans="16:17" x14ac:dyDescent="0.3">
      <c r="P8664" s="99"/>
      <c r="Q8664" s="99"/>
    </row>
    <row r="8665" spans="16:17" x14ac:dyDescent="0.3">
      <c r="P8665" s="99"/>
      <c r="Q8665" s="99"/>
    </row>
    <row r="8666" spans="16:17" x14ac:dyDescent="0.3">
      <c r="P8666" s="99"/>
      <c r="Q8666" s="99"/>
    </row>
    <row r="8667" spans="16:17" x14ac:dyDescent="0.3">
      <c r="P8667" s="99"/>
      <c r="Q8667" s="99"/>
    </row>
    <row r="8668" spans="16:17" x14ac:dyDescent="0.3">
      <c r="P8668" s="99"/>
      <c r="Q8668" s="99"/>
    </row>
    <row r="8669" spans="16:17" x14ac:dyDescent="0.3">
      <c r="P8669" s="99"/>
      <c r="Q8669" s="99"/>
    </row>
    <row r="8670" spans="16:17" x14ac:dyDescent="0.3">
      <c r="P8670" s="99"/>
      <c r="Q8670" s="99"/>
    </row>
    <row r="8671" spans="16:17" x14ac:dyDescent="0.3">
      <c r="P8671" s="99"/>
      <c r="Q8671" s="99"/>
    </row>
    <row r="8672" spans="16:17" x14ac:dyDescent="0.3">
      <c r="P8672" s="99"/>
      <c r="Q8672" s="99"/>
    </row>
    <row r="8673" spans="16:17" x14ac:dyDescent="0.3">
      <c r="P8673" s="99"/>
      <c r="Q8673" s="99"/>
    </row>
    <row r="8674" spans="16:17" x14ac:dyDescent="0.3">
      <c r="P8674" s="99"/>
      <c r="Q8674" s="99"/>
    </row>
    <row r="8675" spans="16:17" x14ac:dyDescent="0.3">
      <c r="P8675" s="99"/>
      <c r="Q8675" s="99"/>
    </row>
    <row r="8676" spans="16:17" x14ac:dyDescent="0.3">
      <c r="P8676" s="99"/>
      <c r="Q8676" s="99"/>
    </row>
    <row r="8677" spans="16:17" x14ac:dyDescent="0.3">
      <c r="P8677" s="99"/>
      <c r="Q8677" s="99"/>
    </row>
    <row r="8678" spans="16:17" x14ac:dyDescent="0.3">
      <c r="P8678" s="99"/>
      <c r="Q8678" s="99"/>
    </row>
    <row r="8679" spans="16:17" x14ac:dyDescent="0.3">
      <c r="P8679" s="99"/>
      <c r="Q8679" s="99"/>
    </row>
    <row r="8680" spans="16:17" x14ac:dyDescent="0.3">
      <c r="P8680" s="99"/>
      <c r="Q8680" s="99"/>
    </row>
    <row r="8681" spans="16:17" x14ac:dyDescent="0.3">
      <c r="P8681" s="99"/>
      <c r="Q8681" s="99"/>
    </row>
    <row r="8682" spans="16:17" x14ac:dyDescent="0.3">
      <c r="P8682" s="99"/>
      <c r="Q8682" s="99"/>
    </row>
    <row r="8683" spans="16:17" x14ac:dyDescent="0.3">
      <c r="P8683" s="99"/>
      <c r="Q8683" s="99"/>
    </row>
    <row r="8684" spans="16:17" x14ac:dyDescent="0.3">
      <c r="P8684" s="99"/>
      <c r="Q8684" s="99"/>
    </row>
    <row r="8685" spans="16:17" x14ac:dyDescent="0.3">
      <c r="P8685" s="99"/>
      <c r="Q8685" s="99"/>
    </row>
    <row r="8686" spans="16:17" x14ac:dyDescent="0.3">
      <c r="P8686" s="99"/>
      <c r="Q8686" s="99"/>
    </row>
    <row r="8687" spans="16:17" x14ac:dyDescent="0.3">
      <c r="P8687" s="99"/>
      <c r="Q8687" s="99"/>
    </row>
    <row r="8688" spans="16:17" x14ac:dyDescent="0.3">
      <c r="P8688" s="99"/>
      <c r="Q8688" s="99"/>
    </row>
    <row r="8689" spans="16:17" x14ac:dyDescent="0.3">
      <c r="P8689" s="99"/>
      <c r="Q8689" s="99"/>
    </row>
    <row r="8690" spans="16:17" x14ac:dyDescent="0.3">
      <c r="P8690" s="99"/>
      <c r="Q8690" s="99"/>
    </row>
    <row r="8691" spans="16:17" x14ac:dyDescent="0.3">
      <c r="P8691" s="99"/>
      <c r="Q8691" s="99"/>
    </row>
    <row r="8692" spans="16:17" x14ac:dyDescent="0.3">
      <c r="P8692" s="99"/>
      <c r="Q8692" s="99"/>
    </row>
    <row r="8693" spans="16:17" x14ac:dyDescent="0.3">
      <c r="P8693" s="99"/>
      <c r="Q8693" s="99"/>
    </row>
    <row r="8694" spans="16:17" x14ac:dyDescent="0.3">
      <c r="P8694" s="99"/>
      <c r="Q8694" s="99"/>
    </row>
    <row r="8695" spans="16:17" x14ac:dyDescent="0.3">
      <c r="P8695" s="99"/>
      <c r="Q8695" s="99"/>
    </row>
    <row r="8696" spans="16:17" x14ac:dyDescent="0.3">
      <c r="P8696" s="99"/>
      <c r="Q8696" s="99"/>
    </row>
    <row r="8697" spans="16:17" x14ac:dyDescent="0.3">
      <c r="P8697" s="99"/>
      <c r="Q8697" s="99"/>
    </row>
    <row r="8698" spans="16:17" x14ac:dyDescent="0.3">
      <c r="P8698" s="99"/>
      <c r="Q8698" s="99"/>
    </row>
    <row r="8699" spans="16:17" x14ac:dyDescent="0.3">
      <c r="P8699" s="99"/>
      <c r="Q8699" s="99"/>
    </row>
    <row r="8700" spans="16:17" x14ac:dyDescent="0.3">
      <c r="P8700" s="99"/>
      <c r="Q8700" s="99"/>
    </row>
    <row r="8701" spans="16:17" x14ac:dyDescent="0.3">
      <c r="P8701" s="99"/>
      <c r="Q8701" s="99"/>
    </row>
    <row r="8702" spans="16:17" x14ac:dyDescent="0.3">
      <c r="P8702" s="99"/>
      <c r="Q8702" s="99"/>
    </row>
    <row r="8703" spans="16:17" x14ac:dyDescent="0.3">
      <c r="P8703" s="99"/>
      <c r="Q8703" s="99"/>
    </row>
    <row r="8704" spans="16:17" x14ac:dyDescent="0.3">
      <c r="P8704" s="99"/>
      <c r="Q8704" s="99"/>
    </row>
    <row r="8705" spans="16:17" x14ac:dyDescent="0.3">
      <c r="P8705" s="99"/>
      <c r="Q8705" s="99"/>
    </row>
    <row r="8706" spans="16:17" x14ac:dyDescent="0.3">
      <c r="P8706" s="99"/>
      <c r="Q8706" s="99"/>
    </row>
    <row r="8707" spans="16:17" x14ac:dyDescent="0.3">
      <c r="P8707" s="99"/>
      <c r="Q8707" s="99"/>
    </row>
    <row r="8708" spans="16:17" x14ac:dyDescent="0.3">
      <c r="P8708" s="99"/>
      <c r="Q8708" s="99"/>
    </row>
    <row r="8709" spans="16:17" x14ac:dyDescent="0.3">
      <c r="P8709" s="99"/>
      <c r="Q8709" s="99"/>
    </row>
    <row r="8710" spans="16:17" x14ac:dyDescent="0.3">
      <c r="P8710" s="99"/>
      <c r="Q8710" s="99"/>
    </row>
    <row r="8711" spans="16:17" x14ac:dyDescent="0.3">
      <c r="P8711" s="99"/>
      <c r="Q8711" s="99"/>
    </row>
    <row r="8712" spans="16:17" x14ac:dyDescent="0.3">
      <c r="P8712" s="99"/>
      <c r="Q8712" s="99"/>
    </row>
    <row r="8713" spans="16:17" x14ac:dyDescent="0.3">
      <c r="P8713" s="99"/>
      <c r="Q8713" s="99"/>
    </row>
    <row r="8714" spans="16:17" x14ac:dyDescent="0.3">
      <c r="P8714" s="99"/>
      <c r="Q8714" s="99"/>
    </row>
    <row r="8715" spans="16:17" x14ac:dyDescent="0.3">
      <c r="P8715" s="99"/>
      <c r="Q8715" s="99"/>
    </row>
    <row r="8716" spans="16:17" x14ac:dyDescent="0.3">
      <c r="P8716" s="99"/>
      <c r="Q8716" s="99"/>
    </row>
    <row r="8717" spans="16:17" x14ac:dyDescent="0.3">
      <c r="P8717" s="99"/>
      <c r="Q8717" s="99"/>
    </row>
    <row r="8718" spans="16:17" x14ac:dyDescent="0.3">
      <c r="P8718" s="99"/>
      <c r="Q8718" s="99"/>
    </row>
    <row r="8719" spans="16:17" x14ac:dyDescent="0.3">
      <c r="P8719" s="99"/>
      <c r="Q8719" s="99"/>
    </row>
    <row r="8720" spans="16:17" x14ac:dyDescent="0.3">
      <c r="P8720" s="99"/>
      <c r="Q8720" s="99"/>
    </row>
    <row r="8721" spans="16:17" x14ac:dyDescent="0.3">
      <c r="P8721" s="99"/>
      <c r="Q8721" s="99"/>
    </row>
    <row r="8722" spans="16:17" x14ac:dyDescent="0.3">
      <c r="P8722" s="99"/>
      <c r="Q8722" s="99"/>
    </row>
    <row r="8723" spans="16:17" x14ac:dyDescent="0.3">
      <c r="P8723" s="99"/>
      <c r="Q8723" s="99"/>
    </row>
    <row r="8724" spans="16:17" x14ac:dyDescent="0.3">
      <c r="P8724" s="99"/>
      <c r="Q8724" s="99"/>
    </row>
    <row r="8725" spans="16:17" x14ac:dyDescent="0.3">
      <c r="P8725" s="99"/>
      <c r="Q8725" s="99"/>
    </row>
    <row r="8726" spans="16:17" x14ac:dyDescent="0.3">
      <c r="P8726" s="99"/>
      <c r="Q8726" s="99"/>
    </row>
    <row r="8727" spans="16:17" x14ac:dyDescent="0.3">
      <c r="P8727" s="99"/>
      <c r="Q8727" s="99"/>
    </row>
    <row r="8728" spans="16:17" x14ac:dyDescent="0.3">
      <c r="P8728" s="99"/>
      <c r="Q8728" s="99"/>
    </row>
    <row r="8729" spans="16:17" x14ac:dyDescent="0.3">
      <c r="P8729" s="99"/>
      <c r="Q8729" s="99"/>
    </row>
    <row r="8730" spans="16:17" x14ac:dyDescent="0.3">
      <c r="P8730" s="99"/>
      <c r="Q8730" s="99"/>
    </row>
    <row r="8731" spans="16:17" x14ac:dyDescent="0.3">
      <c r="P8731" s="99"/>
      <c r="Q8731" s="99"/>
    </row>
    <row r="8732" spans="16:17" x14ac:dyDescent="0.3">
      <c r="P8732" s="99"/>
      <c r="Q8732" s="99"/>
    </row>
    <row r="8733" spans="16:17" x14ac:dyDescent="0.3">
      <c r="P8733" s="99"/>
      <c r="Q8733" s="99"/>
    </row>
    <row r="8734" spans="16:17" x14ac:dyDescent="0.3">
      <c r="P8734" s="99"/>
      <c r="Q8734" s="99"/>
    </row>
    <row r="8735" spans="16:17" x14ac:dyDescent="0.3">
      <c r="P8735" s="99"/>
      <c r="Q8735" s="99"/>
    </row>
    <row r="8736" spans="16:17" x14ac:dyDescent="0.3">
      <c r="P8736" s="99"/>
      <c r="Q8736" s="99"/>
    </row>
    <row r="8737" spans="16:17" x14ac:dyDescent="0.3">
      <c r="P8737" s="99"/>
      <c r="Q8737" s="99"/>
    </row>
    <row r="8738" spans="16:17" x14ac:dyDescent="0.3">
      <c r="P8738" s="99"/>
      <c r="Q8738" s="99"/>
    </row>
    <row r="8739" spans="16:17" x14ac:dyDescent="0.3">
      <c r="P8739" s="99"/>
      <c r="Q8739" s="99"/>
    </row>
    <row r="8740" spans="16:17" x14ac:dyDescent="0.3">
      <c r="P8740" s="99"/>
      <c r="Q8740" s="99"/>
    </row>
    <row r="8741" spans="16:17" x14ac:dyDescent="0.3">
      <c r="P8741" s="99"/>
      <c r="Q8741" s="99"/>
    </row>
    <row r="8742" spans="16:17" x14ac:dyDescent="0.3">
      <c r="P8742" s="99"/>
      <c r="Q8742" s="99"/>
    </row>
    <row r="8743" spans="16:17" x14ac:dyDescent="0.3">
      <c r="P8743" s="99"/>
      <c r="Q8743" s="99"/>
    </row>
    <row r="8744" spans="16:17" x14ac:dyDescent="0.3">
      <c r="P8744" s="99"/>
      <c r="Q8744" s="99"/>
    </row>
    <row r="8745" spans="16:17" x14ac:dyDescent="0.3">
      <c r="P8745" s="99"/>
      <c r="Q8745" s="99"/>
    </row>
    <row r="8746" spans="16:17" x14ac:dyDescent="0.3">
      <c r="P8746" s="99"/>
      <c r="Q8746" s="99"/>
    </row>
    <row r="8747" spans="16:17" x14ac:dyDescent="0.3">
      <c r="P8747" s="99"/>
      <c r="Q8747" s="99"/>
    </row>
    <row r="8748" spans="16:17" x14ac:dyDescent="0.3">
      <c r="P8748" s="99"/>
      <c r="Q8748" s="99"/>
    </row>
    <row r="8749" spans="16:17" x14ac:dyDescent="0.3">
      <c r="P8749" s="99"/>
      <c r="Q8749" s="99"/>
    </row>
    <row r="8750" spans="16:17" x14ac:dyDescent="0.3">
      <c r="P8750" s="99"/>
      <c r="Q8750" s="99"/>
    </row>
    <row r="8751" spans="16:17" x14ac:dyDescent="0.3">
      <c r="P8751" s="99"/>
      <c r="Q8751" s="99"/>
    </row>
    <row r="8752" spans="16:17" x14ac:dyDescent="0.3">
      <c r="P8752" s="99"/>
      <c r="Q8752" s="99"/>
    </row>
    <row r="8753" spans="16:17" x14ac:dyDescent="0.3">
      <c r="P8753" s="99"/>
      <c r="Q8753" s="99"/>
    </row>
    <row r="8754" spans="16:17" x14ac:dyDescent="0.3">
      <c r="P8754" s="99"/>
      <c r="Q8754" s="99"/>
    </row>
    <row r="8755" spans="16:17" x14ac:dyDescent="0.3">
      <c r="P8755" s="99"/>
      <c r="Q8755" s="99"/>
    </row>
    <row r="8756" spans="16:17" x14ac:dyDescent="0.3">
      <c r="P8756" s="99"/>
      <c r="Q8756" s="99"/>
    </row>
    <row r="8757" spans="16:17" x14ac:dyDescent="0.3">
      <c r="P8757" s="99"/>
      <c r="Q8757" s="99"/>
    </row>
    <row r="8758" spans="16:17" x14ac:dyDescent="0.3">
      <c r="P8758" s="99"/>
      <c r="Q8758" s="99"/>
    </row>
    <row r="8759" spans="16:17" x14ac:dyDescent="0.3">
      <c r="P8759" s="99"/>
      <c r="Q8759" s="99"/>
    </row>
    <row r="8760" spans="16:17" x14ac:dyDescent="0.3">
      <c r="P8760" s="99"/>
      <c r="Q8760" s="99"/>
    </row>
    <row r="8761" spans="16:17" x14ac:dyDescent="0.3">
      <c r="P8761" s="99"/>
      <c r="Q8761" s="99"/>
    </row>
    <row r="8762" spans="16:17" x14ac:dyDescent="0.3">
      <c r="P8762" s="99"/>
      <c r="Q8762" s="99"/>
    </row>
    <row r="8763" spans="16:17" x14ac:dyDescent="0.3">
      <c r="P8763" s="99"/>
      <c r="Q8763" s="99"/>
    </row>
    <row r="8764" spans="16:17" x14ac:dyDescent="0.3">
      <c r="P8764" s="99"/>
      <c r="Q8764" s="99"/>
    </row>
    <row r="8765" spans="16:17" x14ac:dyDescent="0.3">
      <c r="P8765" s="99"/>
      <c r="Q8765" s="99"/>
    </row>
    <row r="8766" spans="16:17" x14ac:dyDescent="0.3">
      <c r="P8766" s="99"/>
      <c r="Q8766" s="99"/>
    </row>
    <row r="8767" spans="16:17" x14ac:dyDescent="0.3">
      <c r="P8767" s="99"/>
      <c r="Q8767" s="99"/>
    </row>
    <row r="8768" spans="16:17" x14ac:dyDescent="0.3">
      <c r="P8768" s="99"/>
      <c r="Q8768" s="99"/>
    </row>
    <row r="8769" spans="16:17" x14ac:dyDescent="0.3">
      <c r="P8769" s="99"/>
      <c r="Q8769" s="99"/>
    </row>
    <row r="8770" spans="16:17" x14ac:dyDescent="0.3">
      <c r="P8770" s="99"/>
      <c r="Q8770" s="99"/>
    </row>
    <row r="8771" spans="16:17" x14ac:dyDescent="0.3">
      <c r="P8771" s="99"/>
      <c r="Q8771" s="99"/>
    </row>
    <row r="8772" spans="16:17" x14ac:dyDescent="0.3">
      <c r="P8772" s="99"/>
      <c r="Q8772" s="99"/>
    </row>
    <row r="8773" spans="16:17" x14ac:dyDescent="0.3">
      <c r="P8773" s="99"/>
      <c r="Q8773" s="99"/>
    </row>
    <row r="8774" spans="16:17" x14ac:dyDescent="0.3">
      <c r="P8774" s="99"/>
      <c r="Q8774" s="99"/>
    </row>
    <row r="8775" spans="16:17" x14ac:dyDescent="0.3">
      <c r="P8775" s="99"/>
      <c r="Q8775" s="99"/>
    </row>
    <row r="8776" spans="16:17" x14ac:dyDescent="0.3">
      <c r="P8776" s="99"/>
      <c r="Q8776" s="99"/>
    </row>
    <row r="8777" spans="16:17" x14ac:dyDescent="0.3">
      <c r="P8777" s="99"/>
      <c r="Q8777" s="99"/>
    </row>
    <row r="8778" spans="16:17" x14ac:dyDescent="0.3">
      <c r="P8778" s="99"/>
      <c r="Q8778" s="99"/>
    </row>
    <row r="8779" spans="16:17" x14ac:dyDescent="0.3">
      <c r="P8779" s="99"/>
      <c r="Q8779" s="99"/>
    </row>
    <row r="8780" spans="16:17" x14ac:dyDescent="0.3">
      <c r="P8780" s="99"/>
      <c r="Q8780" s="99"/>
    </row>
    <row r="8781" spans="16:17" x14ac:dyDescent="0.3">
      <c r="P8781" s="99"/>
      <c r="Q8781" s="99"/>
    </row>
    <row r="8782" spans="16:17" x14ac:dyDescent="0.3">
      <c r="P8782" s="99"/>
      <c r="Q8782" s="99"/>
    </row>
    <row r="8783" spans="16:17" x14ac:dyDescent="0.3">
      <c r="P8783" s="99"/>
      <c r="Q8783" s="99"/>
    </row>
    <row r="8784" spans="16:17" x14ac:dyDescent="0.3">
      <c r="P8784" s="99"/>
      <c r="Q8784" s="99"/>
    </row>
    <row r="8785" spans="16:17" x14ac:dyDescent="0.3">
      <c r="P8785" s="99"/>
      <c r="Q8785" s="99"/>
    </row>
    <row r="8786" spans="16:17" x14ac:dyDescent="0.3">
      <c r="P8786" s="99"/>
      <c r="Q8786" s="99"/>
    </row>
    <row r="8787" spans="16:17" x14ac:dyDescent="0.3">
      <c r="P8787" s="99"/>
      <c r="Q8787" s="99"/>
    </row>
    <row r="8788" spans="16:17" x14ac:dyDescent="0.3">
      <c r="P8788" s="99"/>
      <c r="Q8788" s="99"/>
    </row>
    <row r="8789" spans="16:17" x14ac:dyDescent="0.3">
      <c r="P8789" s="99"/>
      <c r="Q8789" s="99"/>
    </row>
    <row r="8790" spans="16:17" x14ac:dyDescent="0.3">
      <c r="P8790" s="99"/>
      <c r="Q8790" s="99"/>
    </row>
    <row r="8791" spans="16:17" x14ac:dyDescent="0.3">
      <c r="P8791" s="99"/>
      <c r="Q8791" s="99"/>
    </row>
    <row r="8792" spans="16:17" x14ac:dyDescent="0.3">
      <c r="P8792" s="99"/>
      <c r="Q8792" s="99"/>
    </row>
    <row r="8793" spans="16:17" x14ac:dyDescent="0.3">
      <c r="P8793" s="99"/>
      <c r="Q8793" s="99"/>
    </row>
    <row r="8794" spans="16:17" x14ac:dyDescent="0.3">
      <c r="P8794" s="99"/>
      <c r="Q8794" s="99"/>
    </row>
    <row r="8795" spans="16:17" x14ac:dyDescent="0.3">
      <c r="P8795" s="99"/>
      <c r="Q8795" s="99"/>
    </row>
    <row r="8796" spans="16:17" x14ac:dyDescent="0.3">
      <c r="P8796" s="99"/>
      <c r="Q8796" s="99"/>
    </row>
    <row r="8797" spans="16:17" x14ac:dyDescent="0.3">
      <c r="P8797" s="99"/>
      <c r="Q8797" s="99"/>
    </row>
    <row r="8798" spans="16:17" x14ac:dyDescent="0.3">
      <c r="P8798" s="99"/>
      <c r="Q8798" s="99"/>
    </row>
    <row r="8799" spans="16:17" x14ac:dyDescent="0.3">
      <c r="P8799" s="99"/>
      <c r="Q8799" s="99"/>
    </row>
    <row r="8800" spans="16:17" x14ac:dyDescent="0.3">
      <c r="P8800" s="99"/>
      <c r="Q8800" s="99"/>
    </row>
    <row r="8801" spans="16:17" x14ac:dyDescent="0.3">
      <c r="P8801" s="99"/>
      <c r="Q8801" s="99"/>
    </row>
    <row r="8802" spans="16:17" x14ac:dyDescent="0.3">
      <c r="P8802" s="99"/>
      <c r="Q8802" s="99"/>
    </row>
    <row r="8803" spans="16:17" x14ac:dyDescent="0.3">
      <c r="P8803" s="99"/>
      <c r="Q8803" s="99"/>
    </row>
    <row r="8804" spans="16:17" x14ac:dyDescent="0.3">
      <c r="P8804" s="99"/>
      <c r="Q8804" s="99"/>
    </row>
    <row r="8805" spans="16:17" x14ac:dyDescent="0.3">
      <c r="P8805" s="99"/>
      <c r="Q8805" s="99"/>
    </row>
    <row r="8806" spans="16:17" x14ac:dyDescent="0.3">
      <c r="P8806" s="99"/>
      <c r="Q8806" s="99"/>
    </row>
    <row r="8807" spans="16:17" x14ac:dyDescent="0.3">
      <c r="P8807" s="99"/>
      <c r="Q8807" s="99"/>
    </row>
    <row r="8808" spans="16:17" x14ac:dyDescent="0.3">
      <c r="P8808" s="99"/>
      <c r="Q8808" s="99"/>
    </row>
    <row r="8809" spans="16:17" x14ac:dyDescent="0.3">
      <c r="P8809" s="99"/>
      <c r="Q8809" s="99"/>
    </row>
    <row r="8810" spans="16:17" x14ac:dyDescent="0.3">
      <c r="P8810" s="99"/>
      <c r="Q8810" s="99"/>
    </row>
    <row r="8811" spans="16:17" x14ac:dyDescent="0.3">
      <c r="P8811" s="99"/>
      <c r="Q8811" s="99"/>
    </row>
    <row r="8812" spans="16:17" x14ac:dyDescent="0.3">
      <c r="P8812" s="99"/>
      <c r="Q8812" s="99"/>
    </row>
    <row r="8813" spans="16:17" x14ac:dyDescent="0.3">
      <c r="P8813" s="99"/>
      <c r="Q8813" s="99"/>
    </row>
    <row r="8814" spans="16:17" x14ac:dyDescent="0.3">
      <c r="P8814" s="99"/>
      <c r="Q8814" s="99"/>
    </row>
    <row r="8815" spans="16:17" x14ac:dyDescent="0.3">
      <c r="P8815" s="99"/>
      <c r="Q8815" s="99"/>
    </row>
    <row r="8816" spans="16:17" x14ac:dyDescent="0.3">
      <c r="P8816" s="99"/>
      <c r="Q8816" s="99"/>
    </row>
    <row r="8817" spans="16:17" x14ac:dyDescent="0.3">
      <c r="P8817" s="99"/>
      <c r="Q8817" s="99"/>
    </row>
    <row r="8818" spans="16:17" x14ac:dyDescent="0.3">
      <c r="P8818" s="99"/>
      <c r="Q8818" s="99"/>
    </row>
    <row r="8819" spans="16:17" x14ac:dyDescent="0.3">
      <c r="P8819" s="99"/>
      <c r="Q8819" s="99"/>
    </row>
    <row r="8820" spans="16:17" x14ac:dyDescent="0.3">
      <c r="P8820" s="99"/>
      <c r="Q8820" s="99"/>
    </row>
    <row r="8821" spans="16:17" x14ac:dyDescent="0.3">
      <c r="P8821" s="99"/>
      <c r="Q8821" s="99"/>
    </row>
    <row r="8822" spans="16:17" x14ac:dyDescent="0.3">
      <c r="P8822" s="99"/>
      <c r="Q8822" s="99"/>
    </row>
    <row r="8823" spans="16:17" x14ac:dyDescent="0.3">
      <c r="P8823" s="99"/>
      <c r="Q8823" s="99"/>
    </row>
    <row r="8824" spans="16:17" x14ac:dyDescent="0.3">
      <c r="P8824" s="99"/>
      <c r="Q8824" s="99"/>
    </row>
    <row r="8825" spans="16:17" x14ac:dyDescent="0.3">
      <c r="P8825" s="99"/>
      <c r="Q8825" s="99"/>
    </row>
    <row r="8826" spans="16:17" x14ac:dyDescent="0.3">
      <c r="P8826" s="99"/>
      <c r="Q8826" s="99"/>
    </row>
    <row r="8827" spans="16:17" x14ac:dyDescent="0.3">
      <c r="P8827" s="99"/>
      <c r="Q8827" s="99"/>
    </row>
    <row r="8828" spans="16:17" x14ac:dyDescent="0.3">
      <c r="P8828" s="99"/>
      <c r="Q8828" s="99"/>
    </row>
    <row r="8829" spans="16:17" x14ac:dyDescent="0.3">
      <c r="P8829" s="99"/>
      <c r="Q8829" s="99"/>
    </row>
    <row r="8830" spans="16:17" x14ac:dyDescent="0.3">
      <c r="P8830" s="99"/>
      <c r="Q8830" s="99"/>
    </row>
    <row r="8831" spans="16:17" x14ac:dyDescent="0.3">
      <c r="P8831" s="99"/>
      <c r="Q8831" s="99"/>
    </row>
    <row r="8832" spans="16:17" x14ac:dyDescent="0.3">
      <c r="P8832" s="99"/>
      <c r="Q8832" s="99"/>
    </row>
    <row r="8833" spans="16:17" x14ac:dyDescent="0.3">
      <c r="P8833" s="99"/>
      <c r="Q8833" s="99"/>
    </row>
    <row r="8834" spans="16:17" x14ac:dyDescent="0.3">
      <c r="P8834" s="99"/>
      <c r="Q8834" s="99"/>
    </row>
    <row r="8835" spans="16:17" x14ac:dyDescent="0.3">
      <c r="P8835" s="99"/>
      <c r="Q8835" s="99"/>
    </row>
    <row r="8836" spans="16:17" x14ac:dyDescent="0.3">
      <c r="P8836" s="99"/>
      <c r="Q8836" s="99"/>
    </row>
    <row r="8837" spans="16:17" x14ac:dyDescent="0.3">
      <c r="P8837" s="99"/>
      <c r="Q8837" s="99"/>
    </row>
    <row r="8838" spans="16:17" x14ac:dyDescent="0.3">
      <c r="P8838" s="99"/>
      <c r="Q8838" s="99"/>
    </row>
    <row r="8839" spans="16:17" x14ac:dyDescent="0.3">
      <c r="P8839" s="99"/>
      <c r="Q8839" s="99"/>
    </row>
    <row r="8840" spans="16:17" x14ac:dyDescent="0.3">
      <c r="P8840" s="99"/>
      <c r="Q8840" s="99"/>
    </row>
    <row r="8841" spans="16:17" x14ac:dyDescent="0.3">
      <c r="P8841" s="99"/>
      <c r="Q8841" s="99"/>
    </row>
    <row r="8842" spans="16:17" x14ac:dyDescent="0.3">
      <c r="P8842" s="99"/>
      <c r="Q8842" s="99"/>
    </row>
    <row r="8843" spans="16:17" x14ac:dyDescent="0.3">
      <c r="P8843" s="99"/>
      <c r="Q8843" s="99"/>
    </row>
    <row r="8844" spans="16:17" x14ac:dyDescent="0.3">
      <c r="P8844" s="99"/>
      <c r="Q8844" s="99"/>
    </row>
    <row r="8845" spans="16:17" x14ac:dyDescent="0.3">
      <c r="P8845" s="99"/>
      <c r="Q8845" s="99"/>
    </row>
    <row r="8846" spans="16:17" x14ac:dyDescent="0.3">
      <c r="P8846" s="99"/>
      <c r="Q8846" s="99"/>
    </row>
    <row r="8847" spans="16:17" x14ac:dyDescent="0.3">
      <c r="P8847" s="99"/>
      <c r="Q8847" s="99"/>
    </row>
    <row r="8848" spans="16:17" x14ac:dyDescent="0.3">
      <c r="P8848" s="99"/>
      <c r="Q8848" s="99"/>
    </row>
    <row r="8849" spans="16:17" x14ac:dyDescent="0.3">
      <c r="P8849" s="99"/>
      <c r="Q8849" s="99"/>
    </row>
    <row r="8850" spans="16:17" x14ac:dyDescent="0.3">
      <c r="P8850" s="99"/>
      <c r="Q8850" s="99"/>
    </row>
    <row r="8851" spans="16:17" x14ac:dyDescent="0.3">
      <c r="P8851" s="99"/>
      <c r="Q8851" s="99"/>
    </row>
    <row r="8852" spans="16:17" x14ac:dyDescent="0.3">
      <c r="P8852" s="99"/>
      <c r="Q8852" s="99"/>
    </row>
    <row r="8853" spans="16:17" x14ac:dyDescent="0.3">
      <c r="P8853" s="99"/>
      <c r="Q8853" s="99"/>
    </row>
    <row r="8854" spans="16:17" x14ac:dyDescent="0.3">
      <c r="P8854" s="99"/>
      <c r="Q8854" s="99"/>
    </row>
    <row r="8855" spans="16:17" x14ac:dyDescent="0.3">
      <c r="P8855" s="99"/>
      <c r="Q8855" s="99"/>
    </row>
    <row r="8856" spans="16:17" x14ac:dyDescent="0.3">
      <c r="P8856" s="99"/>
      <c r="Q8856" s="99"/>
    </row>
    <row r="8857" spans="16:17" x14ac:dyDescent="0.3">
      <c r="P8857" s="99"/>
      <c r="Q8857" s="99"/>
    </row>
    <row r="8858" spans="16:17" x14ac:dyDescent="0.3">
      <c r="P8858" s="99"/>
      <c r="Q8858" s="99"/>
    </row>
    <row r="8859" spans="16:17" x14ac:dyDescent="0.3">
      <c r="P8859" s="99"/>
      <c r="Q8859" s="99"/>
    </row>
    <row r="8860" spans="16:17" x14ac:dyDescent="0.3">
      <c r="P8860" s="99"/>
      <c r="Q8860" s="99"/>
    </row>
    <row r="8861" spans="16:17" x14ac:dyDescent="0.3">
      <c r="P8861" s="99"/>
      <c r="Q8861" s="99"/>
    </row>
    <row r="8862" spans="16:17" x14ac:dyDescent="0.3">
      <c r="P8862" s="99"/>
      <c r="Q8862" s="99"/>
    </row>
    <row r="8863" spans="16:17" x14ac:dyDescent="0.3">
      <c r="P8863" s="99"/>
      <c r="Q8863" s="99"/>
    </row>
    <row r="8864" spans="16:17" x14ac:dyDescent="0.3">
      <c r="P8864" s="99"/>
      <c r="Q8864" s="99"/>
    </row>
    <row r="8865" spans="16:17" x14ac:dyDescent="0.3">
      <c r="P8865" s="99"/>
      <c r="Q8865" s="99"/>
    </row>
    <row r="8866" spans="16:17" x14ac:dyDescent="0.3">
      <c r="P8866" s="99"/>
      <c r="Q8866" s="99"/>
    </row>
    <row r="8867" spans="16:17" x14ac:dyDescent="0.3">
      <c r="P8867" s="99"/>
      <c r="Q8867" s="99"/>
    </row>
    <row r="8868" spans="16:17" x14ac:dyDescent="0.3">
      <c r="P8868" s="99"/>
      <c r="Q8868" s="99"/>
    </row>
    <row r="8869" spans="16:17" x14ac:dyDescent="0.3">
      <c r="P8869" s="99"/>
      <c r="Q8869" s="99"/>
    </row>
    <row r="8870" spans="16:17" x14ac:dyDescent="0.3">
      <c r="P8870" s="99"/>
      <c r="Q8870" s="99"/>
    </row>
    <row r="8871" spans="16:17" x14ac:dyDescent="0.3">
      <c r="P8871" s="99"/>
      <c r="Q8871" s="99"/>
    </row>
    <row r="8872" spans="16:17" x14ac:dyDescent="0.3">
      <c r="P8872" s="99"/>
      <c r="Q8872" s="99"/>
    </row>
    <row r="8873" spans="16:17" x14ac:dyDescent="0.3">
      <c r="P8873" s="99"/>
      <c r="Q8873" s="99"/>
    </row>
    <row r="8874" spans="16:17" x14ac:dyDescent="0.3">
      <c r="P8874" s="99"/>
      <c r="Q8874" s="99"/>
    </row>
    <row r="8875" spans="16:17" x14ac:dyDescent="0.3">
      <c r="P8875" s="99"/>
      <c r="Q8875" s="99"/>
    </row>
    <row r="8876" spans="16:17" x14ac:dyDescent="0.3">
      <c r="P8876" s="99"/>
      <c r="Q8876" s="99"/>
    </row>
    <row r="8877" spans="16:17" x14ac:dyDescent="0.3">
      <c r="P8877" s="99"/>
      <c r="Q8877" s="99"/>
    </row>
    <row r="8878" spans="16:17" x14ac:dyDescent="0.3">
      <c r="P8878" s="99"/>
      <c r="Q8878" s="99"/>
    </row>
    <row r="8879" spans="16:17" x14ac:dyDescent="0.3">
      <c r="P8879" s="99"/>
      <c r="Q8879" s="99"/>
    </row>
    <row r="8880" spans="16:17" x14ac:dyDescent="0.3">
      <c r="P8880" s="99"/>
      <c r="Q8880" s="99"/>
    </row>
    <row r="8881" spans="16:17" x14ac:dyDescent="0.3">
      <c r="P8881" s="99"/>
      <c r="Q8881" s="99"/>
    </row>
    <row r="8882" spans="16:17" x14ac:dyDescent="0.3">
      <c r="P8882" s="99"/>
      <c r="Q8882" s="99"/>
    </row>
    <row r="8883" spans="16:17" x14ac:dyDescent="0.3">
      <c r="P8883" s="99"/>
      <c r="Q8883" s="99"/>
    </row>
    <row r="8884" spans="16:17" x14ac:dyDescent="0.3">
      <c r="P8884" s="99"/>
      <c r="Q8884" s="99"/>
    </row>
    <row r="8885" spans="16:17" x14ac:dyDescent="0.3">
      <c r="P8885" s="99"/>
      <c r="Q8885" s="99"/>
    </row>
    <row r="8886" spans="16:17" x14ac:dyDescent="0.3">
      <c r="P8886" s="99"/>
      <c r="Q8886" s="99"/>
    </row>
    <row r="8887" spans="16:17" x14ac:dyDescent="0.3">
      <c r="P8887" s="99"/>
      <c r="Q8887" s="99"/>
    </row>
    <row r="8888" spans="16:17" x14ac:dyDescent="0.3">
      <c r="P8888" s="99"/>
      <c r="Q8888" s="99"/>
    </row>
    <row r="8889" spans="16:17" x14ac:dyDescent="0.3">
      <c r="P8889" s="99"/>
      <c r="Q8889" s="99"/>
    </row>
    <row r="8890" spans="16:17" x14ac:dyDescent="0.3">
      <c r="P8890" s="99"/>
      <c r="Q8890" s="99"/>
    </row>
    <row r="8891" spans="16:17" x14ac:dyDescent="0.3">
      <c r="P8891" s="99"/>
      <c r="Q8891" s="99"/>
    </row>
    <row r="8892" spans="16:17" x14ac:dyDescent="0.3">
      <c r="P8892" s="99"/>
      <c r="Q8892" s="99"/>
    </row>
    <row r="8893" spans="16:17" x14ac:dyDescent="0.3">
      <c r="P8893" s="99"/>
      <c r="Q8893" s="99"/>
    </row>
    <row r="8894" spans="16:17" x14ac:dyDescent="0.3">
      <c r="P8894" s="99"/>
      <c r="Q8894" s="99"/>
    </row>
    <row r="8895" spans="16:17" x14ac:dyDescent="0.3">
      <c r="P8895" s="99"/>
      <c r="Q8895" s="99"/>
    </row>
    <row r="8896" spans="16:17" x14ac:dyDescent="0.3">
      <c r="P8896" s="99"/>
      <c r="Q8896" s="99"/>
    </row>
    <row r="8897" spans="16:17" x14ac:dyDescent="0.3">
      <c r="P8897" s="99"/>
      <c r="Q8897" s="99"/>
    </row>
    <row r="8898" spans="16:17" x14ac:dyDescent="0.3">
      <c r="P8898" s="99"/>
      <c r="Q8898" s="99"/>
    </row>
    <row r="8899" spans="16:17" x14ac:dyDescent="0.3">
      <c r="P8899" s="99"/>
      <c r="Q8899" s="99"/>
    </row>
    <row r="8900" spans="16:17" x14ac:dyDescent="0.3">
      <c r="P8900" s="99"/>
      <c r="Q8900" s="99"/>
    </row>
    <row r="8901" spans="16:17" x14ac:dyDescent="0.3">
      <c r="P8901" s="99"/>
      <c r="Q8901" s="99"/>
    </row>
    <row r="8902" spans="16:17" x14ac:dyDescent="0.3">
      <c r="P8902" s="99"/>
      <c r="Q8902" s="99"/>
    </row>
    <row r="8903" spans="16:17" x14ac:dyDescent="0.3">
      <c r="P8903" s="99"/>
      <c r="Q8903" s="99"/>
    </row>
    <row r="8904" spans="16:17" x14ac:dyDescent="0.3">
      <c r="P8904" s="99"/>
      <c r="Q8904" s="99"/>
    </row>
    <row r="8905" spans="16:17" x14ac:dyDescent="0.3">
      <c r="P8905" s="99"/>
      <c r="Q8905" s="99"/>
    </row>
    <row r="8906" spans="16:17" x14ac:dyDescent="0.3">
      <c r="P8906" s="99"/>
      <c r="Q8906" s="99"/>
    </row>
    <row r="8907" spans="16:17" x14ac:dyDescent="0.3">
      <c r="P8907" s="99"/>
      <c r="Q8907" s="99"/>
    </row>
    <row r="8908" spans="16:17" x14ac:dyDescent="0.3">
      <c r="P8908" s="99"/>
      <c r="Q8908" s="99"/>
    </row>
    <row r="8909" spans="16:17" x14ac:dyDescent="0.3">
      <c r="P8909" s="99"/>
      <c r="Q8909" s="99"/>
    </row>
    <row r="8910" spans="16:17" x14ac:dyDescent="0.3">
      <c r="P8910" s="99"/>
      <c r="Q8910" s="99"/>
    </row>
    <row r="8911" spans="16:17" x14ac:dyDescent="0.3">
      <c r="P8911" s="99"/>
      <c r="Q8911" s="99"/>
    </row>
    <row r="8912" spans="16:17" x14ac:dyDescent="0.3">
      <c r="P8912" s="99"/>
      <c r="Q8912" s="99"/>
    </row>
    <row r="8913" spans="16:17" x14ac:dyDescent="0.3">
      <c r="P8913" s="99"/>
      <c r="Q8913" s="99"/>
    </row>
    <row r="8914" spans="16:17" x14ac:dyDescent="0.3">
      <c r="P8914" s="99"/>
      <c r="Q8914" s="99"/>
    </row>
    <row r="8915" spans="16:17" x14ac:dyDescent="0.3">
      <c r="P8915" s="99"/>
      <c r="Q8915" s="99"/>
    </row>
    <row r="8916" spans="16:17" x14ac:dyDescent="0.3">
      <c r="P8916" s="99"/>
      <c r="Q8916" s="99"/>
    </row>
    <row r="8917" spans="16:17" x14ac:dyDescent="0.3">
      <c r="P8917" s="99"/>
      <c r="Q8917" s="99"/>
    </row>
    <row r="8918" spans="16:17" x14ac:dyDescent="0.3">
      <c r="P8918" s="99"/>
      <c r="Q8918" s="99"/>
    </row>
    <row r="8919" spans="16:17" x14ac:dyDescent="0.3">
      <c r="P8919" s="99"/>
      <c r="Q8919" s="99"/>
    </row>
    <row r="8920" spans="16:17" x14ac:dyDescent="0.3">
      <c r="P8920" s="99"/>
      <c r="Q8920" s="99"/>
    </row>
    <row r="8921" spans="16:17" x14ac:dyDescent="0.3">
      <c r="P8921" s="99"/>
      <c r="Q8921" s="99"/>
    </row>
    <row r="8922" spans="16:17" x14ac:dyDescent="0.3">
      <c r="P8922" s="99"/>
      <c r="Q8922" s="99"/>
    </row>
    <row r="8923" spans="16:17" x14ac:dyDescent="0.3">
      <c r="P8923" s="99"/>
      <c r="Q8923" s="99"/>
    </row>
    <row r="8924" spans="16:17" x14ac:dyDescent="0.3">
      <c r="P8924" s="99"/>
      <c r="Q8924" s="99"/>
    </row>
    <row r="8925" spans="16:17" x14ac:dyDescent="0.3">
      <c r="P8925" s="99"/>
      <c r="Q8925" s="99"/>
    </row>
    <row r="8926" spans="16:17" x14ac:dyDescent="0.3">
      <c r="P8926" s="99"/>
      <c r="Q8926" s="99"/>
    </row>
    <row r="8927" spans="16:17" x14ac:dyDescent="0.3">
      <c r="P8927" s="99"/>
      <c r="Q8927" s="99"/>
    </row>
    <row r="8928" spans="16:17" x14ac:dyDescent="0.3">
      <c r="P8928" s="99"/>
      <c r="Q8928" s="99"/>
    </row>
    <row r="8929" spans="16:17" x14ac:dyDescent="0.3">
      <c r="P8929" s="99"/>
      <c r="Q8929" s="99"/>
    </row>
    <row r="8930" spans="16:17" x14ac:dyDescent="0.3">
      <c r="P8930" s="99"/>
      <c r="Q8930" s="99"/>
    </row>
    <row r="8931" spans="16:17" x14ac:dyDescent="0.3">
      <c r="P8931" s="99"/>
      <c r="Q8931" s="99"/>
    </row>
    <row r="8932" spans="16:17" x14ac:dyDescent="0.3">
      <c r="P8932" s="99"/>
      <c r="Q8932" s="99"/>
    </row>
    <row r="8933" spans="16:17" x14ac:dyDescent="0.3">
      <c r="P8933" s="99"/>
      <c r="Q8933" s="99"/>
    </row>
    <row r="8934" spans="16:17" x14ac:dyDescent="0.3">
      <c r="P8934" s="99"/>
      <c r="Q8934" s="99"/>
    </row>
    <row r="8935" spans="16:17" x14ac:dyDescent="0.3">
      <c r="P8935" s="99"/>
      <c r="Q8935" s="99"/>
    </row>
    <row r="8936" spans="16:17" x14ac:dyDescent="0.3">
      <c r="P8936" s="99"/>
      <c r="Q8936" s="99"/>
    </row>
    <row r="8937" spans="16:17" x14ac:dyDescent="0.3">
      <c r="P8937" s="99"/>
      <c r="Q8937" s="99"/>
    </row>
    <row r="8938" spans="16:17" x14ac:dyDescent="0.3">
      <c r="P8938" s="99"/>
      <c r="Q8938" s="99"/>
    </row>
    <row r="8939" spans="16:17" x14ac:dyDescent="0.3">
      <c r="P8939" s="99"/>
      <c r="Q8939" s="99"/>
    </row>
    <row r="8940" spans="16:17" x14ac:dyDescent="0.3">
      <c r="P8940" s="99"/>
      <c r="Q8940" s="99"/>
    </row>
    <row r="8941" spans="16:17" x14ac:dyDescent="0.3">
      <c r="P8941" s="99"/>
      <c r="Q8941" s="99"/>
    </row>
    <row r="8942" spans="16:17" x14ac:dyDescent="0.3">
      <c r="P8942" s="99"/>
      <c r="Q8942" s="99"/>
    </row>
    <row r="8943" spans="16:17" x14ac:dyDescent="0.3">
      <c r="P8943" s="99"/>
      <c r="Q8943" s="99"/>
    </row>
    <row r="8944" spans="16:17" x14ac:dyDescent="0.3">
      <c r="P8944" s="99"/>
      <c r="Q8944" s="99"/>
    </row>
    <row r="8945" spans="16:17" x14ac:dyDescent="0.3">
      <c r="P8945" s="99"/>
      <c r="Q8945" s="99"/>
    </row>
    <row r="8946" spans="16:17" x14ac:dyDescent="0.3">
      <c r="P8946" s="99"/>
      <c r="Q8946" s="99"/>
    </row>
    <row r="8947" spans="16:17" x14ac:dyDescent="0.3">
      <c r="P8947" s="99"/>
      <c r="Q8947" s="99"/>
    </row>
    <row r="8948" spans="16:17" x14ac:dyDescent="0.3">
      <c r="P8948" s="99"/>
      <c r="Q8948" s="99"/>
    </row>
    <row r="8949" spans="16:17" x14ac:dyDescent="0.3">
      <c r="P8949" s="99"/>
      <c r="Q8949" s="99"/>
    </row>
    <row r="8950" spans="16:17" x14ac:dyDescent="0.3">
      <c r="P8950" s="99"/>
      <c r="Q8950" s="99"/>
    </row>
    <row r="8951" spans="16:17" x14ac:dyDescent="0.3">
      <c r="P8951" s="99"/>
      <c r="Q8951" s="99"/>
    </row>
    <row r="8952" spans="16:17" x14ac:dyDescent="0.3">
      <c r="P8952" s="99"/>
      <c r="Q8952" s="99"/>
    </row>
    <row r="8953" spans="16:17" x14ac:dyDescent="0.3">
      <c r="P8953" s="99"/>
      <c r="Q8953" s="99"/>
    </row>
    <row r="8954" spans="16:17" x14ac:dyDescent="0.3">
      <c r="P8954" s="99"/>
      <c r="Q8954" s="99"/>
    </row>
    <row r="8955" spans="16:17" x14ac:dyDescent="0.3">
      <c r="P8955" s="99"/>
      <c r="Q8955" s="99"/>
    </row>
    <row r="8956" spans="16:17" x14ac:dyDescent="0.3">
      <c r="P8956" s="99"/>
      <c r="Q8956" s="99"/>
    </row>
    <row r="8957" spans="16:17" x14ac:dyDescent="0.3">
      <c r="P8957" s="99"/>
      <c r="Q8957" s="99"/>
    </row>
    <row r="8958" spans="16:17" x14ac:dyDescent="0.3">
      <c r="P8958" s="99"/>
      <c r="Q8958" s="99"/>
    </row>
    <row r="8959" spans="16:17" x14ac:dyDescent="0.3">
      <c r="P8959" s="99"/>
      <c r="Q8959" s="99"/>
    </row>
    <row r="8960" spans="16:17" x14ac:dyDescent="0.3">
      <c r="P8960" s="99"/>
      <c r="Q8960" s="99"/>
    </row>
    <row r="8961" spans="16:17" x14ac:dyDescent="0.3">
      <c r="P8961" s="99"/>
      <c r="Q8961" s="99"/>
    </row>
    <row r="8962" spans="16:17" x14ac:dyDescent="0.3">
      <c r="P8962" s="99"/>
      <c r="Q8962" s="99"/>
    </row>
    <row r="8963" spans="16:17" x14ac:dyDescent="0.3">
      <c r="P8963" s="99"/>
      <c r="Q8963" s="99"/>
    </row>
    <row r="8964" spans="16:17" x14ac:dyDescent="0.3">
      <c r="P8964" s="99"/>
      <c r="Q8964" s="99"/>
    </row>
    <row r="8965" spans="16:17" x14ac:dyDescent="0.3">
      <c r="P8965" s="99"/>
      <c r="Q8965" s="99"/>
    </row>
    <row r="8966" spans="16:17" x14ac:dyDescent="0.3">
      <c r="P8966" s="99"/>
      <c r="Q8966" s="99"/>
    </row>
    <row r="8967" spans="16:17" x14ac:dyDescent="0.3">
      <c r="P8967" s="99"/>
      <c r="Q8967" s="99"/>
    </row>
    <row r="8968" spans="16:17" x14ac:dyDescent="0.3">
      <c r="P8968" s="99"/>
      <c r="Q8968" s="99"/>
    </row>
    <row r="8969" spans="16:17" x14ac:dyDescent="0.3">
      <c r="P8969" s="99"/>
      <c r="Q8969" s="99"/>
    </row>
    <row r="8970" spans="16:17" x14ac:dyDescent="0.3">
      <c r="P8970" s="99"/>
      <c r="Q8970" s="99"/>
    </row>
    <row r="8971" spans="16:17" x14ac:dyDescent="0.3">
      <c r="P8971" s="99"/>
      <c r="Q8971" s="99"/>
    </row>
    <row r="8972" spans="16:17" x14ac:dyDescent="0.3">
      <c r="P8972" s="99"/>
      <c r="Q8972" s="99"/>
    </row>
    <row r="8973" spans="16:17" x14ac:dyDescent="0.3">
      <c r="P8973" s="99"/>
      <c r="Q8973" s="99"/>
    </row>
    <row r="8974" spans="16:17" x14ac:dyDescent="0.3">
      <c r="P8974" s="99"/>
      <c r="Q8974" s="99"/>
    </row>
    <row r="8975" spans="16:17" x14ac:dyDescent="0.3">
      <c r="P8975" s="99"/>
      <c r="Q8975" s="99"/>
    </row>
    <row r="8976" spans="16:17" x14ac:dyDescent="0.3">
      <c r="P8976" s="99"/>
      <c r="Q8976" s="99"/>
    </row>
    <row r="8977" spans="16:17" x14ac:dyDescent="0.3">
      <c r="P8977" s="99"/>
      <c r="Q8977" s="99"/>
    </row>
    <row r="8978" spans="16:17" x14ac:dyDescent="0.3">
      <c r="P8978" s="99"/>
      <c r="Q8978" s="99"/>
    </row>
    <row r="8979" spans="16:17" x14ac:dyDescent="0.3">
      <c r="P8979" s="99"/>
      <c r="Q8979" s="99"/>
    </row>
    <row r="8980" spans="16:17" x14ac:dyDescent="0.3">
      <c r="P8980" s="99"/>
      <c r="Q8980" s="99"/>
    </row>
    <row r="8981" spans="16:17" x14ac:dyDescent="0.3">
      <c r="P8981" s="99"/>
      <c r="Q8981" s="99"/>
    </row>
    <row r="8982" spans="16:17" x14ac:dyDescent="0.3">
      <c r="P8982" s="99"/>
      <c r="Q8982" s="99"/>
    </row>
    <row r="8983" spans="16:17" x14ac:dyDescent="0.3">
      <c r="P8983" s="99"/>
      <c r="Q8983" s="99"/>
    </row>
    <row r="8984" spans="16:17" x14ac:dyDescent="0.3">
      <c r="P8984" s="99"/>
      <c r="Q8984" s="99"/>
    </row>
    <row r="8985" spans="16:17" x14ac:dyDescent="0.3">
      <c r="P8985" s="99"/>
      <c r="Q8985" s="99"/>
    </row>
    <row r="8986" spans="16:17" x14ac:dyDescent="0.3">
      <c r="P8986" s="99"/>
      <c r="Q8986" s="99"/>
    </row>
    <row r="8987" spans="16:17" x14ac:dyDescent="0.3">
      <c r="P8987" s="99"/>
      <c r="Q8987" s="99"/>
    </row>
    <row r="8988" spans="16:17" x14ac:dyDescent="0.3">
      <c r="P8988" s="99"/>
      <c r="Q8988" s="99"/>
    </row>
    <row r="8989" spans="16:17" x14ac:dyDescent="0.3">
      <c r="P8989" s="99"/>
      <c r="Q8989" s="99"/>
    </row>
    <row r="8990" spans="16:17" x14ac:dyDescent="0.3">
      <c r="P8990" s="99"/>
      <c r="Q8990" s="99"/>
    </row>
    <row r="8991" spans="16:17" x14ac:dyDescent="0.3">
      <c r="P8991" s="99"/>
      <c r="Q8991" s="99"/>
    </row>
    <row r="8992" spans="16:17" x14ac:dyDescent="0.3">
      <c r="P8992" s="99"/>
      <c r="Q8992" s="99"/>
    </row>
    <row r="8993" spans="16:17" x14ac:dyDescent="0.3">
      <c r="P8993" s="99"/>
      <c r="Q8993" s="99"/>
    </row>
    <row r="8994" spans="16:17" x14ac:dyDescent="0.3">
      <c r="P8994" s="99"/>
      <c r="Q8994" s="99"/>
    </row>
    <row r="8995" spans="16:17" x14ac:dyDescent="0.3">
      <c r="P8995" s="99"/>
      <c r="Q8995" s="99"/>
    </row>
    <row r="8996" spans="16:17" x14ac:dyDescent="0.3">
      <c r="P8996" s="99"/>
      <c r="Q8996" s="99"/>
    </row>
    <row r="8997" spans="16:17" x14ac:dyDescent="0.3">
      <c r="P8997" s="99"/>
      <c r="Q8997" s="99"/>
    </row>
    <row r="8998" spans="16:17" x14ac:dyDescent="0.3">
      <c r="P8998" s="99"/>
      <c r="Q8998" s="99"/>
    </row>
    <row r="8999" spans="16:17" x14ac:dyDescent="0.3">
      <c r="P8999" s="99"/>
      <c r="Q8999" s="99"/>
    </row>
    <row r="9000" spans="16:17" x14ac:dyDescent="0.3">
      <c r="P9000" s="99"/>
      <c r="Q9000" s="99"/>
    </row>
    <row r="9001" spans="16:17" x14ac:dyDescent="0.3">
      <c r="P9001" s="99"/>
      <c r="Q9001" s="99"/>
    </row>
    <row r="9002" spans="16:17" x14ac:dyDescent="0.3">
      <c r="P9002" s="99"/>
      <c r="Q9002" s="99"/>
    </row>
    <row r="9003" spans="16:17" x14ac:dyDescent="0.3">
      <c r="P9003" s="99"/>
      <c r="Q9003" s="99"/>
    </row>
    <row r="9004" spans="16:17" x14ac:dyDescent="0.3">
      <c r="P9004" s="99"/>
      <c r="Q9004" s="99"/>
    </row>
    <row r="9005" spans="16:17" x14ac:dyDescent="0.3">
      <c r="P9005" s="99"/>
      <c r="Q9005" s="99"/>
    </row>
    <row r="9006" spans="16:17" x14ac:dyDescent="0.3">
      <c r="P9006" s="99"/>
      <c r="Q9006" s="99"/>
    </row>
    <row r="9007" spans="16:17" x14ac:dyDescent="0.3">
      <c r="P9007" s="99"/>
      <c r="Q9007" s="99"/>
    </row>
    <row r="9008" spans="16:17" x14ac:dyDescent="0.3">
      <c r="P9008" s="99"/>
      <c r="Q9008" s="99"/>
    </row>
    <row r="9009" spans="16:17" x14ac:dyDescent="0.3">
      <c r="P9009" s="99"/>
      <c r="Q9009" s="99"/>
    </row>
    <row r="9010" spans="16:17" x14ac:dyDescent="0.3">
      <c r="P9010" s="99"/>
      <c r="Q9010" s="99"/>
    </row>
    <row r="9011" spans="16:17" x14ac:dyDescent="0.3">
      <c r="P9011" s="99"/>
      <c r="Q9011" s="99"/>
    </row>
    <row r="9012" spans="16:17" x14ac:dyDescent="0.3">
      <c r="P9012" s="99"/>
      <c r="Q9012" s="99"/>
    </row>
    <row r="9013" spans="16:17" x14ac:dyDescent="0.3">
      <c r="P9013" s="99"/>
      <c r="Q9013" s="99"/>
    </row>
    <row r="9014" spans="16:17" x14ac:dyDescent="0.3">
      <c r="P9014" s="99"/>
      <c r="Q9014" s="99"/>
    </row>
    <row r="9015" spans="16:17" x14ac:dyDescent="0.3">
      <c r="P9015" s="99"/>
      <c r="Q9015" s="99"/>
    </row>
    <row r="9016" spans="16:17" x14ac:dyDescent="0.3">
      <c r="P9016" s="99"/>
      <c r="Q9016" s="99"/>
    </row>
    <row r="9017" spans="16:17" x14ac:dyDescent="0.3">
      <c r="P9017" s="99"/>
      <c r="Q9017" s="99"/>
    </row>
    <row r="9018" spans="16:17" x14ac:dyDescent="0.3">
      <c r="P9018" s="99"/>
      <c r="Q9018" s="99"/>
    </row>
    <row r="9019" spans="16:17" x14ac:dyDescent="0.3">
      <c r="P9019" s="99"/>
      <c r="Q9019" s="99"/>
    </row>
    <row r="9020" spans="16:17" x14ac:dyDescent="0.3">
      <c r="P9020" s="99"/>
      <c r="Q9020" s="99"/>
    </row>
    <row r="9021" spans="16:17" x14ac:dyDescent="0.3">
      <c r="P9021" s="99"/>
      <c r="Q9021" s="99"/>
    </row>
    <row r="9022" spans="16:17" x14ac:dyDescent="0.3">
      <c r="P9022" s="99"/>
      <c r="Q9022" s="99"/>
    </row>
    <row r="9023" spans="16:17" x14ac:dyDescent="0.3">
      <c r="P9023" s="99"/>
      <c r="Q9023" s="99"/>
    </row>
    <row r="9024" spans="16:17" x14ac:dyDescent="0.3">
      <c r="P9024" s="99"/>
      <c r="Q9024" s="99"/>
    </row>
    <row r="9025" spans="16:17" x14ac:dyDescent="0.3">
      <c r="P9025" s="99"/>
      <c r="Q9025" s="99"/>
    </row>
    <row r="9026" spans="16:17" x14ac:dyDescent="0.3">
      <c r="P9026" s="99"/>
      <c r="Q9026" s="99"/>
    </row>
    <row r="9027" spans="16:17" x14ac:dyDescent="0.3">
      <c r="P9027" s="99"/>
      <c r="Q9027" s="99"/>
    </row>
    <row r="9028" spans="16:17" x14ac:dyDescent="0.3">
      <c r="P9028" s="99"/>
      <c r="Q9028" s="99"/>
    </row>
    <row r="9029" spans="16:17" x14ac:dyDescent="0.3">
      <c r="P9029" s="99"/>
      <c r="Q9029" s="99"/>
    </row>
    <row r="9030" spans="16:17" x14ac:dyDescent="0.3">
      <c r="P9030" s="99"/>
      <c r="Q9030" s="99"/>
    </row>
    <row r="9031" spans="16:17" x14ac:dyDescent="0.3">
      <c r="P9031" s="99"/>
      <c r="Q9031" s="99"/>
    </row>
    <row r="9032" spans="16:17" x14ac:dyDescent="0.3">
      <c r="P9032" s="99"/>
      <c r="Q9032" s="99"/>
    </row>
    <row r="9033" spans="16:17" x14ac:dyDescent="0.3">
      <c r="P9033" s="99"/>
      <c r="Q9033" s="99"/>
    </row>
    <row r="9034" spans="16:17" x14ac:dyDescent="0.3">
      <c r="P9034" s="99"/>
      <c r="Q9034" s="99"/>
    </row>
    <row r="9035" spans="16:17" x14ac:dyDescent="0.3">
      <c r="P9035" s="99"/>
      <c r="Q9035" s="99"/>
    </row>
    <row r="9036" spans="16:17" x14ac:dyDescent="0.3">
      <c r="P9036" s="99"/>
      <c r="Q9036" s="99"/>
    </row>
    <row r="9037" spans="16:17" x14ac:dyDescent="0.3">
      <c r="P9037" s="99"/>
      <c r="Q9037" s="99"/>
    </row>
    <row r="9038" spans="16:17" x14ac:dyDescent="0.3">
      <c r="P9038" s="99"/>
      <c r="Q9038" s="99"/>
    </row>
    <row r="9039" spans="16:17" x14ac:dyDescent="0.3">
      <c r="P9039" s="99"/>
      <c r="Q9039" s="99"/>
    </row>
    <row r="9040" spans="16:17" x14ac:dyDescent="0.3">
      <c r="P9040" s="99"/>
      <c r="Q9040" s="99"/>
    </row>
    <row r="9041" spans="16:17" x14ac:dyDescent="0.3">
      <c r="P9041" s="99"/>
      <c r="Q9041" s="99"/>
    </row>
    <row r="9042" spans="16:17" x14ac:dyDescent="0.3">
      <c r="P9042" s="99"/>
      <c r="Q9042" s="99"/>
    </row>
    <row r="9043" spans="16:17" x14ac:dyDescent="0.3">
      <c r="P9043" s="99"/>
      <c r="Q9043" s="99"/>
    </row>
    <row r="9044" spans="16:17" x14ac:dyDescent="0.3">
      <c r="P9044" s="99"/>
      <c r="Q9044" s="99"/>
    </row>
    <row r="9045" spans="16:17" x14ac:dyDescent="0.3">
      <c r="P9045" s="99"/>
      <c r="Q9045" s="99"/>
    </row>
    <row r="9046" spans="16:17" x14ac:dyDescent="0.3">
      <c r="P9046" s="99"/>
      <c r="Q9046" s="99"/>
    </row>
    <row r="9047" spans="16:17" x14ac:dyDescent="0.3">
      <c r="P9047" s="99"/>
      <c r="Q9047" s="99"/>
    </row>
    <row r="9048" spans="16:17" x14ac:dyDescent="0.3">
      <c r="P9048" s="99"/>
      <c r="Q9048" s="99"/>
    </row>
    <row r="9049" spans="16:17" x14ac:dyDescent="0.3">
      <c r="P9049" s="99"/>
      <c r="Q9049" s="99"/>
    </row>
    <row r="9050" spans="16:17" x14ac:dyDescent="0.3">
      <c r="P9050" s="99"/>
      <c r="Q9050" s="99"/>
    </row>
    <row r="9051" spans="16:17" x14ac:dyDescent="0.3">
      <c r="P9051" s="99"/>
      <c r="Q9051" s="99"/>
    </row>
    <row r="9052" spans="16:17" x14ac:dyDescent="0.3">
      <c r="P9052" s="99"/>
      <c r="Q9052" s="99"/>
    </row>
    <row r="9053" spans="16:17" x14ac:dyDescent="0.3">
      <c r="P9053" s="99"/>
      <c r="Q9053" s="99"/>
    </row>
    <row r="9054" spans="16:17" x14ac:dyDescent="0.3">
      <c r="P9054" s="99"/>
      <c r="Q9054" s="99"/>
    </row>
    <row r="9055" spans="16:17" x14ac:dyDescent="0.3">
      <c r="P9055" s="99"/>
      <c r="Q9055" s="99"/>
    </row>
    <row r="9056" spans="16:17" x14ac:dyDescent="0.3">
      <c r="P9056" s="99"/>
      <c r="Q9056" s="99"/>
    </row>
    <row r="9057" spans="16:17" x14ac:dyDescent="0.3">
      <c r="P9057" s="99"/>
      <c r="Q9057" s="99"/>
    </row>
    <row r="9058" spans="16:17" x14ac:dyDescent="0.3">
      <c r="P9058" s="99"/>
      <c r="Q9058" s="99"/>
    </row>
    <row r="9059" spans="16:17" x14ac:dyDescent="0.3">
      <c r="P9059" s="99"/>
      <c r="Q9059" s="99"/>
    </row>
    <row r="9060" spans="16:17" x14ac:dyDescent="0.3">
      <c r="P9060" s="99"/>
      <c r="Q9060" s="99"/>
    </row>
    <row r="9061" spans="16:17" x14ac:dyDescent="0.3">
      <c r="P9061" s="99"/>
      <c r="Q9061" s="99"/>
    </row>
    <row r="9062" spans="16:17" x14ac:dyDescent="0.3">
      <c r="P9062" s="99"/>
      <c r="Q9062" s="99"/>
    </row>
    <row r="9063" spans="16:17" x14ac:dyDescent="0.3">
      <c r="P9063" s="99"/>
      <c r="Q9063" s="99"/>
    </row>
    <row r="9064" spans="16:17" x14ac:dyDescent="0.3">
      <c r="P9064" s="99"/>
      <c r="Q9064" s="99"/>
    </row>
    <row r="9065" spans="16:17" x14ac:dyDescent="0.3">
      <c r="P9065" s="99"/>
      <c r="Q9065" s="99"/>
    </row>
    <row r="9066" spans="16:17" x14ac:dyDescent="0.3">
      <c r="P9066" s="99"/>
      <c r="Q9066" s="99"/>
    </row>
    <row r="9067" spans="16:17" x14ac:dyDescent="0.3">
      <c r="P9067" s="99"/>
      <c r="Q9067" s="99"/>
    </row>
    <row r="9068" spans="16:17" x14ac:dyDescent="0.3">
      <c r="P9068" s="99"/>
      <c r="Q9068" s="99"/>
    </row>
    <row r="9069" spans="16:17" x14ac:dyDescent="0.3">
      <c r="P9069" s="99"/>
      <c r="Q9069" s="99"/>
    </row>
    <row r="9070" spans="16:17" x14ac:dyDescent="0.3">
      <c r="P9070" s="99"/>
      <c r="Q9070" s="99"/>
    </row>
    <row r="9071" spans="16:17" x14ac:dyDescent="0.3">
      <c r="P9071" s="99"/>
      <c r="Q9071" s="99"/>
    </row>
    <row r="9072" spans="16:17" x14ac:dyDescent="0.3">
      <c r="P9072" s="99"/>
      <c r="Q9072" s="99"/>
    </row>
    <row r="9073" spans="16:17" x14ac:dyDescent="0.3">
      <c r="P9073" s="99"/>
      <c r="Q9073" s="99"/>
    </row>
    <row r="9074" spans="16:17" x14ac:dyDescent="0.3">
      <c r="P9074" s="99"/>
      <c r="Q9074" s="99"/>
    </row>
    <row r="9075" spans="16:17" x14ac:dyDescent="0.3">
      <c r="P9075" s="99"/>
      <c r="Q9075" s="99"/>
    </row>
    <row r="9076" spans="16:17" x14ac:dyDescent="0.3">
      <c r="P9076" s="99"/>
      <c r="Q9076" s="99"/>
    </row>
    <row r="9077" spans="16:17" x14ac:dyDescent="0.3">
      <c r="P9077" s="99"/>
      <c r="Q9077" s="99"/>
    </row>
    <row r="9078" spans="16:17" x14ac:dyDescent="0.3">
      <c r="P9078" s="99"/>
      <c r="Q9078" s="99"/>
    </row>
    <row r="9079" spans="16:17" x14ac:dyDescent="0.3">
      <c r="P9079" s="99"/>
      <c r="Q9079" s="99"/>
    </row>
    <row r="9080" spans="16:17" x14ac:dyDescent="0.3">
      <c r="P9080" s="99"/>
      <c r="Q9080" s="99"/>
    </row>
    <row r="9081" spans="16:17" x14ac:dyDescent="0.3">
      <c r="P9081" s="99"/>
      <c r="Q9081" s="99"/>
    </row>
    <row r="9082" spans="16:17" x14ac:dyDescent="0.3">
      <c r="P9082" s="99"/>
      <c r="Q9082" s="99"/>
    </row>
    <row r="9083" spans="16:17" x14ac:dyDescent="0.3">
      <c r="P9083" s="99"/>
      <c r="Q9083" s="99"/>
    </row>
    <row r="9084" spans="16:17" x14ac:dyDescent="0.3">
      <c r="P9084" s="99"/>
      <c r="Q9084" s="99"/>
    </row>
    <row r="9085" spans="16:17" x14ac:dyDescent="0.3">
      <c r="P9085" s="99"/>
      <c r="Q9085" s="99"/>
    </row>
    <row r="9086" spans="16:17" x14ac:dyDescent="0.3">
      <c r="P9086" s="99"/>
      <c r="Q9086" s="99"/>
    </row>
    <row r="9087" spans="16:17" x14ac:dyDescent="0.3">
      <c r="P9087" s="99"/>
      <c r="Q9087" s="99"/>
    </row>
    <row r="9088" spans="16:17" x14ac:dyDescent="0.3">
      <c r="P9088" s="99"/>
      <c r="Q9088" s="99"/>
    </row>
    <row r="9089" spans="16:17" x14ac:dyDescent="0.3">
      <c r="P9089" s="99"/>
      <c r="Q9089" s="99"/>
    </row>
    <row r="9090" spans="16:17" x14ac:dyDescent="0.3">
      <c r="P9090" s="99"/>
      <c r="Q9090" s="99"/>
    </row>
    <row r="9091" spans="16:17" x14ac:dyDescent="0.3">
      <c r="P9091" s="99"/>
      <c r="Q9091" s="99"/>
    </row>
    <row r="9092" spans="16:17" x14ac:dyDescent="0.3">
      <c r="P9092" s="99"/>
      <c r="Q9092" s="99"/>
    </row>
    <row r="9093" spans="16:17" x14ac:dyDescent="0.3">
      <c r="P9093" s="99"/>
      <c r="Q9093" s="99"/>
    </row>
    <row r="9094" spans="16:17" x14ac:dyDescent="0.3">
      <c r="P9094" s="99"/>
      <c r="Q9094" s="99"/>
    </row>
    <row r="9095" spans="16:17" x14ac:dyDescent="0.3">
      <c r="P9095" s="99"/>
      <c r="Q9095" s="99"/>
    </row>
    <row r="9096" spans="16:17" x14ac:dyDescent="0.3">
      <c r="P9096" s="99"/>
      <c r="Q9096" s="99"/>
    </row>
    <row r="9097" spans="16:17" x14ac:dyDescent="0.3">
      <c r="P9097" s="99"/>
      <c r="Q9097" s="99"/>
    </row>
    <row r="9098" spans="16:17" x14ac:dyDescent="0.3">
      <c r="P9098" s="99"/>
      <c r="Q9098" s="99"/>
    </row>
    <row r="9099" spans="16:17" x14ac:dyDescent="0.3">
      <c r="P9099" s="99"/>
      <c r="Q9099" s="99"/>
    </row>
    <row r="9100" spans="16:17" x14ac:dyDescent="0.3">
      <c r="P9100" s="99"/>
      <c r="Q9100" s="99"/>
    </row>
    <row r="9101" spans="16:17" x14ac:dyDescent="0.3">
      <c r="P9101" s="99"/>
      <c r="Q9101" s="99"/>
    </row>
    <row r="9102" spans="16:17" x14ac:dyDescent="0.3">
      <c r="P9102" s="99"/>
      <c r="Q9102" s="99"/>
    </row>
    <row r="9103" spans="16:17" x14ac:dyDescent="0.3">
      <c r="P9103" s="99"/>
      <c r="Q9103" s="99"/>
    </row>
    <row r="9104" spans="16:17" x14ac:dyDescent="0.3">
      <c r="P9104" s="99"/>
      <c r="Q9104" s="99"/>
    </row>
    <row r="9105" spans="16:17" x14ac:dyDescent="0.3">
      <c r="P9105" s="99"/>
      <c r="Q9105" s="99"/>
    </row>
    <row r="9106" spans="16:17" x14ac:dyDescent="0.3">
      <c r="P9106" s="99"/>
      <c r="Q9106" s="99"/>
    </row>
    <row r="9107" spans="16:17" x14ac:dyDescent="0.3">
      <c r="P9107" s="99"/>
      <c r="Q9107" s="99"/>
    </row>
    <row r="9108" spans="16:17" x14ac:dyDescent="0.3">
      <c r="P9108" s="99"/>
      <c r="Q9108" s="99"/>
    </row>
    <row r="9109" spans="16:17" x14ac:dyDescent="0.3">
      <c r="P9109" s="99"/>
      <c r="Q9109" s="99"/>
    </row>
    <row r="9110" spans="16:17" x14ac:dyDescent="0.3">
      <c r="P9110" s="99"/>
      <c r="Q9110" s="99"/>
    </row>
    <row r="9111" spans="16:17" x14ac:dyDescent="0.3">
      <c r="P9111" s="99"/>
      <c r="Q9111" s="99"/>
    </row>
    <row r="9112" spans="16:17" x14ac:dyDescent="0.3">
      <c r="P9112" s="99"/>
      <c r="Q9112" s="99"/>
    </row>
    <row r="9113" spans="16:17" x14ac:dyDescent="0.3">
      <c r="P9113" s="99"/>
      <c r="Q9113" s="99"/>
    </row>
    <row r="9114" spans="16:17" x14ac:dyDescent="0.3">
      <c r="P9114" s="99"/>
      <c r="Q9114" s="99"/>
    </row>
    <row r="9115" spans="16:17" x14ac:dyDescent="0.3">
      <c r="P9115" s="99"/>
      <c r="Q9115" s="99"/>
    </row>
    <row r="9116" spans="16:17" x14ac:dyDescent="0.3">
      <c r="P9116" s="99"/>
      <c r="Q9116" s="99"/>
    </row>
    <row r="9117" spans="16:17" x14ac:dyDescent="0.3">
      <c r="P9117" s="99"/>
      <c r="Q9117" s="99"/>
    </row>
    <row r="9118" spans="16:17" x14ac:dyDescent="0.3">
      <c r="P9118" s="99"/>
      <c r="Q9118" s="99"/>
    </row>
    <row r="9119" spans="16:17" x14ac:dyDescent="0.3">
      <c r="P9119" s="99"/>
      <c r="Q9119" s="99"/>
    </row>
    <row r="9120" spans="16:17" x14ac:dyDescent="0.3">
      <c r="P9120" s="99"/>
      <c r="Q9120" s="99"/>
    </row>
    <row r="9121" spans="16:17" x14ac:dyDescent="0.3">
      <c r="P9121" s="99"/>
      <c r="Q9121" s="99"/>
    </row>
    <row r="9122" spans="16:17" x14ac:dyDescent="0.3">
      <c r="P9122" s="99"/>
      <c r="Q9122" s="99"/>
    </row>
    <row r="9123" spans="16:17" x14ac:dyDescent="0.3">
      <c r="P9123" s="99"/>
      <c r="Q9123" s="99"/>
    </row>
    <row r="9124" spans="16:17" x14ac:dyDescent="0.3">
      <c r="P9124" s="99"/>
      <c r="Q9124" s="99"/>
    </row>
    <row r="9125" spans="16:17" x14ac:dyDescent="0.3">
      <c r="P9125" s="99"/>
      <c r="Q9125" s="99"/>
    </row>
    <row r="9126" spans="16:17" x14ac:dyDescent="0.3">
      <c r="P9126" s="99"/>
      <c r="Q9126" s="99"/>
    </row>
    <row r="9127" spans="16:17" x14ac:dyDescent="0.3">
      <c r="P9127" s="99"/>
      <c r="Q9127" s="99"/>
    </row>
    <row r="9128" spans="16:17" x14ac:dyDescent="0.3">
      <c r="P9128" s="99"/>
      <c r="Q9128" s="99"/>
    </row>
    <row r="9129" spans="16:17" x14ac:dyDescent="0.3">
      <c r="P9129" s="99"/>
      <c r="Q9129" s="99"/>
    </row>
    <row r="9130" spans="16:17" x14ac:dyDescent="0.3">
      <c r="P9130" s="99"/>
      <c r="Q9130" s="99"/>
    </row>
    <row r="9131" spans="16:17" x14ac:dyDescent="0.3">
      <c r="P9131" s="99"/>
      <c r="Q9131" s="99"/>
    </row>
    <row r="9132" spans="16:17" x14ac:dyDescent="0.3">
      <c r="P9132" s="99"/>
      <c r="Q9132" s="99"/>
    </row>
    <row r="9133" spans="16:17" x14ac:dyDescent="0.3">
      <c r="P9133" s="99"/>
      <c r="Q9133" s="99"/>
    </row>
    <row r="9134" spans="16:17" x14ac:dyDescent="0.3">
      <c r="P9134" s="99"/>
      <c r="Q9134" s="99"/>
    </row>
    <row r="9135" spans="16:17" x14ac:dyDescent="0.3">
      <c r="P9135" s="99"/>
      <c r="Q9135" s="99"/>
    </row>
    <row r="9136" spans="16:17" x14ac:dyDescent="0.3">
      <c r="P9136" s="99"/>
      <c r="Q9136" s="99"/>
    </row>
    <row r="9137" spans="16:17" x14ac:dyDescent="0.3">
      <c r="P9137" s="99"/>
      <c r="Q9137" s="99"/>
    </row>
    <row r="9138" spans="16:17" x14ac:dyDescent="0.3">
      <c r="P9138" s="99"/>
      <c r="Q9138" s="99"/>
    </row>
    <row r="9139" spans="16:17" x14ac:dyDescent="0.3">
      <c r="P9139" s="99"/>
      <c r="Q9139" s="99"/>
    </row>
    <row r="9140" spans="16:17" x14ac:dyDescent="0.3">
      <c r="P9140" s="99"/>
      <c r="Q9140" s="99"/>
    </row>
    <row r="9141" spans="16:17" x14ac:dyDescent="0.3">
      <c r="P9141" s="99"/>
      <c r="Q9141" s="99"/>
    </row>
    <row r="9142" spans="16:17" x14ac:dyDescent="0.3">
      <c r="P9142" s="99"/>
      <c r="Q9142" s="99"/>
    </row>
    <row r="9143" spans="16:17" x14ac:dyDescent="0.3">
      <c r="P9143" s="99"/>
      <c r="Q9143" s="99"/>
    </row>
    <row r="9144" spans="16:17" x14ac:dyDescent="0.3">
      <c r="P9144" s="99"/>
      <c r="Q9144" s="99"/>
    </row>
    <row r="9145" spans="16:17" x14ac:dyDescent="0.3">
      <c r="P9145" s="99"/>
      <c r="Q9145" s="99"/>
    </row>
    <row r="9146" spans="16:17" x14ac:dyDescent="0.3">
      <c r="P9146" s="99"/>
      <c r="Q9146" s="99"/>
    </row>
    <row r="9147" spans="16:17" x14ac:dyDescent="0.3">
      <c r="P9147" s="99"/>
      <c r="Q9147" s="99"/>
    </row>
    <row r="9148" spans="16:17" x14ac:dyDescent="0.3">
      <c r="P9148" s="99"/>
      <c r="Q9148" s="99"/>
    </row>
    <row r="9149" spans="16:17" x14ac:dyDescent="0.3">
      <c r="P9149" s="99"/>
      <c r="Q9149" s="99"/>
    </row>
    <row r="9150" spans="16:17" x14ac:dyDescent="0.3">
      <c r="P9150" s="99"/>
      <c r="Q9150" s="99"/>
    </row>
    <row r="9151" spans="16:17" x14ac:dyDescent="0.3">
      <c r="P9151" s="99"/>
      <c r="Q9151" s="99"/>
    </row>
    <row r="9152" spans="16:17" x14ac:dyDescent="0.3">
      <c r="P9152" s="99"/>
      <c r="Q9152" s="99"/>
    </row>
    <row r="9153" spans="16:17" x14ac:dyDescent="0.3">
      <c r="P9153" s="99"/>
      <c r="Q9153" s="99"/>
    </row>
    <row r="9154" spans="16:17" x14ac:dyDescent="0.3">
      <c r="P9154" s="99"/>
      <c r="Q9154" s="99"/>
    </row>
    <row r="9155" spans="16:17" x14ac:dyDescent="0.3">
      <c r="P9155" s="99"/>
      <c r="Q9155" s="99"/>
    </row>
    <row r="9156" spans="16:17" x14ac:dyDescent="0.3">
      <c r="P9156" s="99"/>
      <c r="Q9156" s="99"/>
    </row>
    <row r="9157" spans="16:17" x14ac:dyDescent="0.3">
      <c r="P9157" s="99"/>
      <c r="Q9157" s="99"/>
    </row>
    <row r="9158" spans="16:17" x14ac:dyDescent="0.3">
      <c r="P9158" s="99"/>
      <c r="Q9158" s="99"/>
    </row>
    <row r="9159" spans="16:17" x14ac:dyDescent="0.3">
      <c r="P9159" s="99"/>
      <c r="Q9159" s="99"/>
    </row>
    <row r="9160" spans="16:17" x14ac:dyDescent="0.3">
      <c r="P9160" s="99"/>
      <c r="Q9160" s="99"/>
    </row>
    <row r="9161" spans="16:17" x14ac:dyDescent="0.3">
      <c r="P9161" s="99"/>
      <c r="Q9161" s="99"/>
    </row>
    <row r="9162" spans="16:17" x14ac:dyDescent="0.3">
      <c r="P9162" s="99"/>
      <c r="Q9162" s="99"/>
    </row>
    <row r="9163" spans="16:17" x14ac:dyDescent="0.3">
      <c r="P9163" s="99"/>
      <c r="Q9163" s="99"/>
    </row>
    <row r="9164" spans="16:17" x14ac:dyDescent="0.3">
      <c r="P9164" s="99"/>
      <c r="Q9164" s="99"/>
    </row>
    <row r="9165" spans="16:17" x14ac:dyDescent="0.3">
      <c r="P9165" s="99"/>
      <c r="Q9165" s="99"/>
    </row>
    <row r="9166" spans="16:17" x14ac:dyDescent="0.3">
      <c r="P9166" s="99"/>
      <c r="Q9166" s="99"/>
    </row>
    <row r="9167" spans="16:17" x14ac:dyDescent="0.3">
      <c r="P9167" s="99"/>
      <c r="Q9167" s="99"/>
    </row>
    <row r="9168" spans="16:17" x14ac:dyDescent="0.3">
      <c r="P9168" s="99"/>
      <c r="Q9168" s="99"/>
    </row>
    <row r="9169" spans="16:17" x14ac:dyDescent="0.3">
      <c r="P9169" s="99"/>
      <c r="Q9169" s="99"/>
    </row>
    <row r="9170" spans="16:17" x14ac:dyDescent="0.3">
      <c r="P9170" s="99"/>
      <c r="Q9170" s="99"/>
    </row>
    <row r="9171" spans="16:17" x14ac:dyDescent="0.3">
      <c r="P9171" s="99"/>
      <c r="Q9171" s="99"/>
    </row>
    <row r="9172" spans="16:17" x14ac:dyDescent="0.3">
      <c r="P9172" s="99"/>
      <c r="Q9172" s="99"/>
    </row>
    <row r="9173" spans="16:17" x14ac:dyDescent="0.3">
      <c r="P9173" s="99"/>
      <c r="Q9173" s="99"/>
    </row>
    <row r="9174" spans="16:17" x14ac:dyDescent="0.3">
      <c r="P9174" s="99"/>
      <c r="Q9174" s="99"/>
    </row>
    <row r="9175" spans="16:17" x14ac:dyDescent="0.3">
      <c r="P9175" s="99"/>
      <c r="Q9175" s="99"/>
    </row>
    <row r="9176" spans="16:17" x14ac:dyDescent="0.3">
      <c r="P9176" s="99"/>
      <c r="Q9176" s="99"/>
    </row>
    <row r="9177" spans="16:17" x14ac:dyDescent="0.3">
      <c r="P9177" s="99"/>
      <c r="Q9177" s="99"/>
    </row>
    <row r="9178" spans="16:17" x14ac:dyDescent="0.3">
      <c r="P9178" s="99"/>
      <c r="Q9178" s="99"/>
    </row>
    <row r="9179" spans="16:17" x14ac:dyDescent="0.3">
      <c r="P9179" s="99"/>
      <c r="Q9179" s="99"/>
    </row>
    <row r="9180" spans="16:17" x14ac:dyDescent="0.3">
      <c r="P9180" s="99"/>
      <c r="Q9180" s="99"/>
    </row>
    <row r="9181" spans="16:17" x14ac:dyDescent="0.3">
      <c r="P9181" s="99"/>
      <c r="Q9181" s="99"/>
    </row>
    <row r="9182" spans="16:17" x14ac:dyDescent="0.3">
      <c r="P9182" s="99"/>
      <c r="Q9182" s="99"/>
    </row>
    <row r="9183" spans="16:17" x14ac:dyDescent="0.3">
      <c r="P9183" s="99"/>
      <c r="Q9183" s="99"/>
    </row>
    <row r="9184" spans="16:17" x14ac:dyDescent="0.3">
      <c r="P9184" s="99"/>
      <c r="Q9184" s="99"/>
    </row>
    <row r="9185" spans="16:17" x14ac:dyDescent="0.3">
      <c r="P9185" s="99"/>
      <c r="Q9185" s="99"/>
    </row>
    <row r="9186" spans="16:17" x14ac:dyDescent="0.3">
      <c r="P9186" s="99"/>
      <c r="Q9186" s="99"/>
    </row>
    <row r="9187" spans="16:17" x14ac:dyDescent="0.3">
      <c r="P9187" s="99"/>
      <c r="Q9187" s="99"/>
    </row>
    <row r="9188" spans="16:17" x14ac:dyDescent="0.3">
      <c r="P9188" s="99"/>
      <c r="Q9188" s="99"/>
    </row>
    <row r="9189" spans="16:17" x14ac:dyDescent="0.3">
      <c r="P9189" s="99"/>
      <c r="Q9189" s="99"/>
    </row>
    <row r="9190" spans="16:17" x14ac:dyDescent="0.3">
      <c r="P9190" s="99"/>
      <c r="Q9190" s="99"/>
    </row>
    <row r="9191" spans="16:17" x14ac:dyDescent="0.3">
      <c r="P9191" s="99"/>
      <c r="Q9191" s="99"/>
    </row>
    <row r="9192" spans="16:17" x14ac:dyDescent="0.3">
      <c r="P9192" s="99"/>
      <c r="Q9192" s="99"/>
    </row>
    <row r="9193" spans="16:17" x14ac:dyDescent="0.3">
      <c r="P9193" s="99"/>
      <c r="Q9193" s="99"/>
    </row>
    <row r="9194" spans="16:17" x14ac:dyDescent="0.3">
      <c r="P9194" s="99"/>
      <c r="Q9194" s="99"/>
    </row>
    <row r="9195" spans="16:17" x14ac:dyDescent="0.3">
      <c r="P9195" s="99"/>
      <c r="Q9195" s="99"/>
    </row>
    <row r="9196" spans="16:17" x14ac:dyDescent="0.3">
      <c r="P9196" s="99"/>
      <c r="Q9196" s="99"/>
    </row>
    <row r="9197" spans="16:17" x14ac:dyDescent="0.3">
      <c r="P9197" s="99"/>
      <c r="Q9197" s="99"/>
    </row>
    <row r="9198" spans="16:17" x14ac:dyDescent="0.3">
      <c r="P9198" s="99"/>
      <c r="Q9198" s="99"/>
    </row>
    <row r="9199" spans="16:17" x14ac:dyDescent="0.3">
      <c r="P9199" s="99"/>
      <c r="Q9199" s="99"/>
    </row>
    <row r="9200" spans="16:17" x14ac:dyDescent="0.3">
      <c r="P9200" s="99"/>
      <c r="Q9200" s="99"/>
    </row>
    <row r="9201" spans="16:17" x14ac:dyDescent="0.3">
      <c r="P9201" s="99"/>
      <c r="Q9201" s="99"/>
    </row>
    <row r="9202" spans="16:17" x14ac:dyDescent="0.3">
      <c r="P9202" s="99"/>
      <c r="Q9202" s="99"/>
    </row>
    <row r="9203" spans="16:17" x14ac:dyDescent="0.3">
      <c r="P9203" s="99"/>
      <c r="Q9203" s="99"/>
    </row>
    <row r="9204" spans="16:17" x14ac:dyDescent="0.3">
      <c r="P9204" s="99"/>
      <c r="Q9204" s="99"/>
    </row>
    <row r="9205" spans="16:17" x14ac:dyDescent="0.3">
      <c r="P9205" s="99"/>
      <c r="Q9205" s="99"/>
    </row>
    <row r="9206" spans="16:17" x14ac:dyDescent="0.3">
      <c r="P9206" s="99"/>
      <c r="Q9206" s="99"/>
    </row>
    <row r="9207" spans="16:17" x14ac:dyDescent="0.3">
      <c r="P9207" s="99"/>
      <c r="Q9207" s="99"/>
    </row>
    <row r="9208" spans="16:17" x14ac:dyDescent="0.3">
      <c r="P9208" s="99"/>
      <c r="Q9208" s="99"/>
    </row>
    <row r="9209" spans="16:17" x14ac:dyDescent="0.3">
      <c r="P9209" s="99"/>
      <c r="Q9209" s="99"/>
    </row>
    <row r="9210" spans="16:17" x14ac:dyDescent="0.3">
      <c r="P9210" s="99"/>
      <c r="Q9210" s="99"/>
    </row>
    <row r="9211" spans="16:17" x14ac:dyDescent="0.3">
      <c r="P9211" s="99"/>
      <c r="Q9211" s="99"/>
    </row>
    <row r="9212" spans="16:17" x14ac:dyDescent="0.3">
      <c r="P9212" s="99"/>
      <c r="Q9212" s="99"/>
    </row>
    <row r="9213" spans="16:17" x14ac:dyDescent="0.3">
      <c r="P9213" s="99"/>
      <c r="Q9213" s="99"/>
    </row>
    <row r="9214" spans="16:17" x14ac:dyDescent="0.3">
      <c r="P9214" s="99"/>
      <c r="Q9214" s="99"/>
    </row>
    <row r="9215" spans="16:17" x14ac:dyDescent="0.3">
      <c r="P9215" s="99"/>
      <c r="Q9215" s="99"/>
    </row>
    <row r="9216" spans="16:17" x14ac:dyDescent="0.3">
      <c r="P9216" s="99"/>
      <c r="Q9216" s="99"/>
    </row>
    <row r="9217" spans="16:17" x14ac:dyDescent="0.3">
      <c r="P9217" s="99"/>
      <c r="Q9217" s="99"/>
    </row>
    <row r="9218" spans="16:17" x14ac:dyDescent="0.3">
      <c r="P9218" s="99"/>
      <c r="Q9218" s="99"/>
    </row>
    <row r="9219" spans="16:17" x14ac:dyDescent="0.3">
      <c r="P9219" s="99"/>
      <c r="Q9219" s="99"/>
    </row>
    <row r="9220" spans="16:17" x14ac:dyDescent="0.3">
      <c r="P9220" s="99"/>
      <c r="Q9220" s="99"/>
    </row>
    <row r="9221" spans="16:17" x14ac:dyDescent="0.3">
      <c r="P9221" s="99"/>
      <c r="Q9221" s="99"/>
    </row>
    <row r="9222" spans="16:17" x14ac:dyDescent="0.3">
      <c r="P9222" s="99"/>
      <c r="Q9222" s="99"/>
    </row>
    <row r="9223" spans="16:17" x14ac:dyDescent="0.3">
      <c r="P9223" s="99"/>
      <c r="Q9223" s="99"/>
    </row>
    <row r="9224" spans="16:17" x14ac:dyDescent="0.3">
      <c r="P9224" s="99"/>
      <c r="Q9224" s="99"/>
    </row>
    <row r="9225" spans="16:17" x14ac:dyDescent="0.3">
      <c r="P9225" s="99"/>
      <c r="Q9225" s="99"/>
    </row>
    <row r="9226" spans="16:17" x14ac:dyDescent="0.3">
      <c r="P9226" s="99"/>
      <c r="Q9226" s="99"/>
    </row>
    <row r="9227" spans="16:17" x14ac:dyDescent="0.3">
      <c r="P9227" s="99"/>
      <c r="Q9227" s="99"/>
    </row>
    <row r="9228" spans="16:17" x14ac:dyDescent="0.3">
      <c r="P9228" s="99"/>
      <c r="Q9228" s="99"/>
    </row>
    <row r="9229" spans="16:17" x14ac:dyDescent="0.3">
      <c r="P9229" s="99"/>
      <c r="Q9229" s="99"/>
    </row>
    <row r="9230" spans="16:17" x14ac:dyDescent="0.3">
      <c r="P9230" s="99"/>
      <c r="Q9230" s="99"/>
    </row>
    <row r="9231" spans="16:17" x14ac:dyDescent="0.3">
      <c r="P9231" s="99"/>
      <c r="Q9231" s="99"/>
    </row>
    <row r="9232" spans="16:17" x14ac:dyDescent="0.3">
      <c r="P9232" s="99"/>
      <c r="Q9232" s="99"/>
    </row>
    <row r="9233" spans="16:17" x14ac:dyDescent="0.3">
      <c r="P9233" s="99"/>
      <c r="Q9233" s="99"/>
    </row>
    <row r="9234" spans="16:17" x14ac:dyDescent="0.3">
      <c r="P9234" s="99"/>
      <c r="Q9234" s="99"/>
    </row>
    <row r="9235" spans="16:17" x14ac:dyDescent="0.3">
      <c r="P9235" s="99"/>
      <c r="Q9235" s="99"/>
    </row>
    <row r="9236" spans="16:17" x14ac:dyDescent="0.3">
      <c r="P9236" s="99"/>
      <c r="Q9236" s="99"/>
    </row>
    <row r="9237" spans="16:17" x14ac:dyDescent="0.3">
      <c r="P9237" s="99"/>
      <c r="Q9237" s="99"/>
    </row>
    <row r="9238" spans="16:17" x14ac:dyDescent="0.3">
      <c r="P9238" s="99"/>
      <c r="Q9238" s="99"/>
    </row>
    <row r="9239" spans="16:17" x14ac:dyDescent="0.3">
      <c r="P9239" s="99"/>
      <c r="Q9239" s="99"/>
    </row>
    <row r="9240" spans="16:17" x14ac:dyDescent="0.3">
      <c r="P9240" s="99"/>
      <c r="Q9240" s="99"/>
    </row>
    <row r="9241" spans="16:17" x14ac:dyDescent="0.3">
      <c r="P9241" s="99"/>
      <c r="Q9241" s="99"/>
    </row>
    <row r="9242" spans="16:17" x14ac:dyDescent="0.3">
      <c r="P9242" s="99"/>
      <c r="Q9242" s="99"/>
    </row>
    <row r="9243" spans="16:17" x14ac:dyDescent="0.3">
      <c r="P9243" s="99"/>
      <c r="Q9243" s="99"/>
    </row>
    <row r="9244" spans="16:17" x14ac:dyDescent="0.3">
      <c r="P9244" s="99"/>
      <c r="Q9244" s="99"/>
    </row>
    <row r="9245" spans="16:17" x14ac:dyDescent="0.3">
      <c r="P9245" s="99"/>
      <c r="Q9245" s="99"/>
    </row>
    <row r="9246" spans="16:17" x14ac:dyDescent="0.3">
      <c r="P9246" s="99"/>
      <c r="Q9246" s="99"/>
    </row>
    <row r="9247" spans="16:17" x14ac:dyDescent="0.3">
      <c r="P9247" s="99"/>
      <c r="Q9247" s="99"/>
    </row>
    <row r="9248" spans="16:17" x14ac:dyDescent="0.3">
      <c r="P9248" s="99"/>
      <c r="Q9248" s="99"/>
    </row>
    <row r="9249" spans="16:17" x14ac:dyDescent="0.3">
      <c r="P9249" s="99"/>
      <c r="Q9249" s="99"/>
    </row>
    <row r="9250" spans="16:17" x14ac:dyDescent="0.3">
      <c r="P9250" s="99"/>
      <c r="Q9250" s="99"/>
    </row>
    <row r="9251" spans="16:17" x14ac:dyDescent="0.3">
      <c r="P9251" s="99"/>
      <c r="Q9251" s="99"/>
    </row>
    <row r="9252" spans="16:17" x14ac:dyDescent="0.3">
      <c r="P9252" s="99"/>
      <c r="Q9252" s="99"/>
    </row>
    <row r="9253" spans="16:17" x14ac:dyDescent="0.3">
      <c r="P9253" s="99"/>
      <c r="Q9253" s="99"/>
    </row>
    <row r="9254" spans="16:17" x14ac:dyDescent="0.3">
      <c r="P9254" s="99"/>
      <c r="Q9254" s="99"/>
    </row>
    <row r="9255" spans="16:17" x14ac:dyDescent="0.3">
      <c r="P9255" s="99"/>
      <c r="Q9255" s="99"/>
    </row>
    <row r="9256" spans="16:17" x14ac:dyDescent="0.3">
      <c r="P9256" s="99"/>
      <c r="Q9256" s="99"/>
    </row>
    <row r="9257" spans="16:17" x14ac:dyDescent="0.3">
      <c r="P9257" s="99"/>
      <c r="Q9257" s="99"/>
    </row>
    <row r="9258" spans="16:17" x14ac:dyDescent="0.3">
      <c r="P9258" s="99"/>
      <c r="Q9258" s="99"/>
    </row>
    <row r="9259" spans="16:17" x14ac:dyDescent="0.3">
      <c r="P9259" s="99"/>
      <c r="Q9259" s="99"/>
    </row>
    <row r="9260" spans="16:17" x14ac:dyDescent="0.3">
      <c r="P9260" s="99"/>
      <c r="Q9260" s="99"/>
    </row>
    <row r="9261" spans="16:17" x14ac:dyDescent="0.3">
      <c r="P9261" s="99"/>
      <c r="Q9261" s="99"/>
    </row>
    <row r="9262" spans="16:17" x14ac:dyDescent="0.3">
      <c r="P9262" s="99"/>
      <c r="Q9262" s="99"/>
    </row>
    <row r="9263" spans="16:17" x14ac:dyDescent="0.3">
      <c r="P9263" s="99"/>
      <c r="Q9263" s="99"/>
    </row>
    <row r="9264" spans="16:17" x14ac:dyDescent="0.3">
      <c r="P9264" s="99"/>
      <c r="Q9264" s="99"/>
    </row>
    <row r="9265" spans="16:17" x14ac:dyDescent="0.3">
      <c r="P9265" s="99"/>
      <c r="Q9265" s="99"/>
    </row>
    <row r="9266" spans="16:17" x14ac:dyDescent="0.3">
      <c r="P9266" s="99"/>
      <c r="Q9266" s="99"/>
    </row>
    <row r="9267" spans="16:17" x14ac:dyDescent="0.3">
      <c r="P9267" s="99"/>
      <c r="Q9267" s="99"/>
    </row>
    <row r="9268" spans="16:17" x14ac:dyDescent="0.3">
      <c r="P9268" s="99"/>
      <c r="Q9268" s="99"/>
    </row>
    <row r="9269" spans="16:17" x14ac:dyDescent="0.3">
      <c r="P9269" s="99"/>
      <c r="Q9269" s="99"/>
    </row>
    <row r="9270" spans="16:17" x14ac:dyDescent="0.3">
      <c r="P9270" s="99"/>
      <c r="Q9270" s="99"/>
    </row>
    <row r="9271" spans="16:17" x14ac:dyDescent="0.3">
      <c r="P9271" s="99"/>
      <c r="Q9271" s="99"/>
    </row>
    <row r="9272" spans="16:17" x14ac:dyDescent="0.3">
      <c r="P9272" s="99"/>
      <c r="Q9272" s="99"/>
    </row>
    <row r="9273" spans="16:17" x14ac:dyDescent="0.3">
      <c r="P9273" s="99"/>
      <c r="Q9273" s="99"/>
    </row>
    <row r="9274" spans="16:17" x14ac:dyDescent="0.3">
      <c r="P9274" s="99"/>
      <c r="Q9274" s="99"/>
    </row>
    <row r="9275" spans="16:17" x14ac:dyDescent="0.3">
      <c r="P9275" s="99"/>
      <c r="Q9275" s="99"/>
    </row>
    <row r="9276" spans="16:17" x14ac:dyDescent="0.3">
      <c r="P9276" s="99"/>
      <c r="Q9276" s="99"/>
    </row>
    <row r="9277" spans="16:17" x14ac:dyDescent="0.3">
      <c r="P9277" s="99"/>
      <c r="Q9277" s="99"/>
    </row>
    <row r="9278" spans="16:17" x14ac:dyDescent="0.3">
      <c r="P9278" s="99"/>
      <c r="Q9278" s="99"/>
    </row>
    <row r="9279" spans="16:17" x14ac:dyDescent="0.3">
      <c r="P9279" s="99"/>
      <c r="Q9279" s="99"/>
    </row>
    <row r="9280" spans="16:17" x14ac:dyDescent="0.3">
      <c r="P9280" s="99"/>
      <c r="Q9280" s="99"/>
    </row>
    <row r="9281" spans="16:17" x14ac:dyDescent="0.3">
      <c r="P9281" s="99"/>
      <c r="Q9281" s="99"/>
    </row>
    <row r="9282" spans="16:17" x14ac:dyDescent="0.3">
      <c r="P9282" s="99"/>
      <c r="Q9282" s="99"/>
    </row>
    <row r="9283" spans="16:17" x14ac:dyDescent="0.3">
      <c r="P9283" s="99"/>
      <c r="Q9283" s="99"/>
    </row>
    <row r="9284" spans="16:17" x14ac:dyDescent="0.3">
      <c r="P9284" s="99"/>
      <c r="Q9284" s="99"/>
    </row>
    <row r="9285" spans="16:17" x14ac:dyDescent="0.3">
      <c r="P9285" s="99"/>
      <c r="Q9285" s="99"/>
    </row>
    <row r="9286" spans="16:17" x14ac:dyDescent="0.3">
      <c r="P9286" s="99"/>
      <c r="Q9286" s="99"/>
    </row>
    <row r="9287" spans="16:17" x14ac:dyDescent="0.3">
      <c r="P9287" s="99"/>
      <c r="Q9287" s="99"/>
    </row>
    <row r="9288" spans="16:17" x14ac:dyDescent="0.3">
      <c r="P9288" s="99"/>
      <c r="Q9288" s="99"/>
    </row>
    <row r="9289" spans="16:17" x14ac:dyDescent="0.3">
      <c r="P9289" s="99"/>
      <c r="Q9289" s="99"/>
    </row>
    <row r="9290" spans="16:17" x14ac:dyDescent="0.3">
      <c r="P9290" s="99"/>
      <c r="Q9290" s="99"/>
    </row>
    <row r="9291" spans="16:17" x14ac:dyDescent="0.3">
      <c r="P9291" s="99"/>
      <c r="Q9291" s="99"/>
    </row>
    <row r="9292" spans="16:17" x14ac:dyDescent="0.3">
      <c r="P9292" s="99"/>
      <c r="Q9292" s="99"/>
    </row>
    <row r="9293" spans="16:17" x14ac:dyDescent="0.3">
      <c r="P9293" s="99"/>
      <c r="Q9293" s="99"/>
    </row>
    <row r="9294" spans="16:17" x14ac:dyDescent="0.3">
      <c r="P9294" s="99"/>
      <c r="Q9294" s="99"/>
    </row>
    <row r="9295" spans="16:17" x14ac:dyDescent="0.3">
      <c r="P9295" s="99"/>
      <c r="Q9295" s="99"/>
    </row>
    <row r="9296" spans="16:17" x14ac:dyDescent="0.3">
      <c r="P9296" s="99"/>
      <c r="Q9296" s="99"/>
    </row>
    <row r="9297" spans="16:17" x14ac:dyDescent="0.3">
      <c r="P9297" s="99"/>
      <c r="Q9297" s="99"/>
    </row>
    <row r="9298" spans="16:17" x14ac:dyDescent="0.3">
      <c r="P9298" s="99"/>
      <c r="Q9298" s="99"/>
    </row>
    <row r="9299" spans="16:17" x14ac:dyDescent="0.3">
      <c r="P9299" s="99"/>
      <c r="Q9299" s="99"/>
    </row>
    <row r="9300" spans="16:17" x14ac:dyDescent="0.3">
      <c r="P9300" s="99"/>
      <c r="Q9300" s="99"/>
    </row>
    <row r="9301" spans="16:17" x14ac:dyDescent="0.3">
      <c r="P9301" s="99"/>
      <c r="Q9301" s="99"/>
    </row>
    <row r="9302" spans="16:17" x14ac:dyDescent="0.3">
      <c r="P9302" s="99"/>
      <c r="Q9302" s="99"/>
    </row>
    <row r="9303" spans="16:17" x14ac:dyDescent="0.3">
      <c r="P9303" s="99"/>
      <c r="Q9303" s="99"/>
    </row>
    <row r="9304" spans="16:17" x14ac:dyDescent="0.3">
      <c r="P9304" s="99"/>
      <c r="Q9304" s="99"/>
    </row>
    <row r="9305" spans="16:17" x14ac:dyDescent="0.3">
      <c r="P9305" s="99"/>
      <c r="Q9305" s="99"/>
    </row>
    <row r="9306" spans="16:17" x14ac:dyDescent="0.3">
      <c r="P9306" s="99"/>
      <c r="Q9306" s="99"/>
    </row>
    <row r="9307" spans="16:17" x14ac:dyDescent="0.3">
      <c r="P9307" s="99"/>
      <c r="Q9307" s="99"/>
    </row>
    <row r="9308" spans="16:17" x14ac:dyDescent="0.3">
      <c r="P9308" s="99"/>
      <c r="Q9308" s="99"/>
    </row>
    <row r="9309" spans="16:17" x14ac:dyDescent="0.3">
      <c r="P9309" s="99"/>
      <c r="Q9309" s="99"/>
    </row>
    <row r="9310" spans="16:17" x14ac:dyDescent="0.3">
      <c r="P9310" s="99"/>
      <c r="Q9310" s="99"/>
    </row>
    <row r="9311" spans="16:17" x14ac:dyDescent="0.3">
      <c r="P9311" s="99"/>
      <c r="Q9311" s="99"/>
    </row>
    <row r="9312" spans="16:17" x14ac:dyDescent="0.3">
      <c r="P9312" s="99"/>
      <c r="Q9312" s="99"/>
    </row>
    <row r="9313" spans="16:17" x14ac:dyDescent="0.3">
      <c r="P9313" s="99"/>
      <c r="Q9313" s="99"/>
    </row>
    <row r="9314" spans="16:17" x14ac:dyDescent="0.3">
      <c r="P9314" s="99"/>
      <c r="Q9314" s="99"/>
    </row>
    <row r="9315" spans="16:17" x14ac:dyDescent="0.3">
      <c r="P9315" s="99"/>
      <c r="Q9315" s="99"/>
    </row>
    <row r="9316" spans="16:17" x14ac:dyDescent="0.3">
      <c r="P9316" s="99"/>
      <c r="Q9316" s="99"/>
    </row>
    <row r="9317" spans="16:17" x14ac:dyDescent="0.3">
      <c r="P9317" s="99"/>
      <c r="Q9317" s="99"/>
    </row>
    <row r="9318" spans="16:17" x14ac:dyDescent="0.3">
      <c r="P9318" s="99"/>
      <c r="Q9318" s="99"/>
    </row>
    <row r="9319" spans="16:17" x14ac:dyDescent="0.3">
      <c r="P9319" s="99"/>
      <c r="Q9319" s="99"/>
    </row>
    <row r="9320" spans="16:17" x14ac:dyDescent="0.3">
      <c r="P9320" s="99"/>
      <c r="Q9320" s="99"/>
    </row>
    <row r="9321" spans="16:17" x14ac:dyDescent="0.3">
      <c r="P9321" s="99"/>
      <c r="Q9321" s="99"/>
    </row>
    <row r="9322" spans="16:17" x14ac:dyDescent="0.3">
      <c r="P9322" s="99"/>
      <c r="Q9322" s="99"/>
    </row>
    <row r="9323" spans="16:17" x14ac:dyDescent="0.3">
      <c r="P9323" s="99"/>
      <c r="Q9323" s="99"/>
    </row>
    <row r="9324" spans="16:17" x14ac:dyDescent="0.3">
      <c r="P9324" s="99"/>
      <c r="Q9324" s="99"/>
    </row>
    <row r="9325" spans="16:17" x14ac:dyDescent="0.3">
      <c r="P9325" s="99"/>
      <c r="Q9325" s="99"/>
    </row>
    <row r="9326" spans="16:17" x14ac:dyDescent="0.3">
      <c r="P9326" s="99"/>
      <c r="Q9326" s="99"/>
    </row>
    <row r="9327" spans="16:17" x14ac:dyDescent="0.3">
      <c r="P9327" s="99"/>
      <c r="Q9327" s="99"/>
    </row>
    <row r="9328" spans="16:17" x14ac:dyDescent="0.3">
      <c r="P9328" s="99"/>
      <c r="Q9328" s="99"/>
    </row>
    <row r="9329" spans="16:17" x14ac:dyDescent="0.3">
      <c r="P9329" s="99"/>
      <c r="Q9329" s="99"/>
    </row>
    <row r="9330" spans="16:17" x14ac:dyDescent="0.3">
      <c r="P9330" s="99"/>
      <c r="Q9330" s="99"/>
    </row>
    <row r="9331" spans="16:17" x14ac:dyDescent="0.3">
      <c r="P9331" s="99"/>
      <c r="Q9331" s="99"/>
    </row>
    <row r="9332" spans="16:17" x14ac:dyDescent="0.3">
      <c r="P9332" s="99"/>
      <c r="Q9332" s="99"/>
    </row>
    <row r="9333" spans="16:17" x14ac:dyDescent="0.3">
      <c r="P9333" s="99"/>
      <c r="Q9333" s="99"/>
    </row>
    <row r="9334" spans="16:17" x14ac:dyDescent="0.3">
      <c r="P9334" s="99"/>
      <c r="Q9334" s="99"/>
    </row>
    <row r="9335" spans="16:17" x14ac:dyDescent="0.3">
      <c r="P9335" s="99"/>
      <c r="Q9335" s="99"/>
    </row>
    <row r="9336" spans="16:17" x14ac:dyDescent="0.3">
      <c r="P9336" s="99"/>
      <c r="Q9336" s="99"/>
    </row>
    <row r="9337" spans="16:17" x14ac:dyDescent="0.3">
      <c r="P9337" s="99"/>
      <c r="Q9337" s="99"/>
    </row>
    <row r="9338" spans="16:17" x14ac:dyDescent="0.3">
      <c r="P9338" s="99"/>
      <c r="Q9338" s="99"/>
    </row>
    <row r="9339" spans="16:17" x14ac:dyDescent="0.3">
      <c r="P9339" s="99"/>
      <c r="Q9339" s="99"/>
    </row>
    <row r="9340" spans="16:17" x14ac:dyDescent="0.3">
      <c r="P9340" s="99"/>
      <c r="Q9340" s="99"/>
    </row>
    <row r="9341" spans="16:17" x14ac:dyDescent="0.3">
      <c r="P9341" s="99"/>
      <c r="Q9341" s="99"/>
    </row>
    <row r="9342" spans="16:17" x14ac:dyDescent="0.3">
      <c r="P9342" s="99"/>
      <c r="Q9342" s="99"/>
    </row>
    <row r="9343" spans="16:17" x14ac:dyDescent="0.3">
      <c r="P9343" s="99"/>
      <c r="Q9343" s="99"/>
    </row>
    <row r="9344" spans="16:17" x14ac:dyDescent="0.3">
      <c r="P9344" s="99"/>
      <c r="Q9344" s="99"/>
    </row>
    <row r="9345" spans="16:17" x14ac:dyDescent="0.3">
      <c r="P9345" s="99"/>
      <c r="Q9345" s="99"/>
    </row>
    <row r="9346" spans="16:17" x14ac:dyDescent="0.3">
      <c r="P9346" s="99"/>
      <c r="Q9346" s="99"/>
    </row>
    <row r="9347" spans="16:17" x14ac:dyDescent="0.3">
      <c r="P9347" s="99"/>
      <c r="Q9347" s="99"/>
    </row>
    <row r="9348" spans="16:17" x14ac:dyDescent="0.3">
      <c r="P9348" s="99"/>
      <c r="Q9348" s="99"/>
    </row>
    <row r="9349" spans="16:17" x14ac:dyDescent="0.3">
      <c r="P9349" s="99"/>
      <c r="Q9349" s="99"/>
    </row>
    <row r="9350" spans="16:17" x14ac:dyDescent="0.3">
      <c r="P9350" s="99"/>
      <c r="Q9350" s="99"/>
    </row>
    <row r="9351" spans="16:17" x14ac:dyDescent="0.3">
      <c r="P9351" s="99"/>
      <c r="Q9351" s="99"/>
    </row>
    <row r="9352" spans="16:17" x14ac:dyDescent="0.3">
      <c r="P9352" s="99"/>
      <c r="Q9352" s="99"/>
    </row>
    <row r="9353" spans="16:17" x14ac:dyDescent="0.3">
      <c r="P9353" s="99"/>
      <c r="Q9353" s="99"/>
    </row>
    <row r="9354" spans="16:17" x14ac:dyDescent="0.3">
      <c r="P9354" s="99"/>
      <c r="Q9354" s="99"/>
    </row>
    <row r="9355" spans="16:17" x14ac:dyDescent="0.3">
      <c r="P9355" s="99"/>
      <c r="Q9355" s="99"/>
    </row>
    <row r="9356" spans="16:17" x14ac:dyDescent="0.3">
      <c r="P9356" s="99"/>
      <c r="Q9356" s="99"/>
    </row>
    <row r="9357" spans="16:17" x14ac:dyDescent="0.3">
      <c r="P9357" s="99"/>
      <c r="Q9357" s="99"/>
    </row>
    <row r="9358" spans="16:17" x14ac:dyDescent="0.3">
      <c r="P9358" s="99"/>
      <c r="Q9358" s="99"/>
    </row>
    <row r="9359" spans="16:17" x14ac:dyDescent="0.3">
      <c r="P9359" s="99"/>
      <c r="Q9359" s="99"/>
    </row>
    <row r="9360" spans="16:17" x14ac:dyDescent="0.3">
      <c r="P9360" s="99"/>
      <c r="Q9360" s="99"/>
    </row>
    <row r="9361" spans="16:17" x14ac:dyDescent="0.3">
      <c r="P9361" s="99"/>
      <c r="Q9361" s="99"/>
    </row>
    <row r="9362" spans="16:17" x14ac:dyDescent="0.3">
      <c r="P9362" s="99"/>
      <c r="Q9362" s="99"/>
    </row>
    <row r="9363" spans="16:17" x14ac:dyDescent="0.3">
      <c r="P9363" s="99"/>
      <c r="Q9363" s="99"/>
    </row>
    <row r="9364" spans="16:17" x14ac:dyDescent="0.3">
      <c r="P9364" s="99"/>
      <c r="Q9364" s="99"/>
    </row>
    <row r="9365" spans="16:17" x14ac:dyDescent="0.3">
      <c r="P9365" s="99"/>
      <c r="Q9365" s="99"/>
    </row>
    <row r="9366" spans="16:17" x14ac:dyDescent="0.3">
      <c r="P9366" s="99"/>
      <c r="Q9366" s="99"/>
    </row>
    <row r="9367" spans="16:17" x14ac:dyDescent="0.3">
      <c r="P9367" s="99"/>
      <c r="Q9367" s="99"/>
    </row>
    <row r="9368" spans="16:17" x14ac:dyDescent="0.3">
      <c r="P9368" s="99"/>
      <c r="Q9368" s="99"/>
    </row>
    <row r="9369" spans="16:17" x14ac:dyDescent="0.3">
      <c r="P9369" s="99"/>
      <c r="Q9369" s="99"/>
    </row>
    <row r="9370" spans="16:17" x14ac:dyDescent="0.3">
      <c r="P9370" s="99"/>
      <c r="Q9370" s="99"/>
    </row>
    <row r="9371" spans="16:17" x14ac:dyDescent="0.3">
      <c r="P9371" s="99"/>
      <c r="Q9371" s="99"/>
    </row>
    <row r="9372" spans="16:17" x14ac:dyDescent="0.3">
      <c r="P9372" s="99"/>
      <c r="Q9372" s="99"/>
    </row>
    <row r="9373" spans="16:17" x14ac:dyDescent="0.3">
      <c r="P9373" s="99"/>
      <c r="Q9373" s="99"/>
    </row>
    <row r="9374" spans="16:17" x14ac:dyDescent="0.3">
      <c r="P9374" s="99"/>
      <c r="Q9374" s="99"/>
    </row>
    <row r="9375" spans="16:17" x14ac:dyDescent="0.3">
      <c r="P9375" s="99"/>
      <c r="Q9375" s="99"/>
    </row>
    <row r="9376" spans="16:17" x14ac:dyDescent="0.3">
      <c r="P9376" s="99"/>
      <c r="Q9376" s="99"/>
    </row>
    <row r="9377" spans="16:17" x14ac:dyDescent="0.3">
      <c r="P9377" s="99"/>
      <c r="Q9377" s="99"/>
    </row>
    <row r="9378" spans="16:17" x14ac:dyDescent="0.3">
      <c r="P9378" s="99"/>
      <c r="Q9378" s="99"/>
    </row>
    <row r="9379" spans="16:17" x14ac:dyDescent="0.3">
      <c r="P9379" s="99"/>
      <c r="Q9379" s="99"/>
    </row>
    <row r="9380" spans="16:17" x14ac:dyDescent="0.3">
      <c r="P9380" s="99"/>
      <c r="Q9380" s="99"/>
    </row>
    <row r="9381" spans="16:17" x14ac:dyDescent="0.3">
      <c r="P9381" s="99"/>
      <c r="Q9381" s="99"/>
    </row>
    <row r="9382" spans="16:17" x14ac:dyDescent="0.3">
      <c r="P9382" s="99"/>
      <c r="Q9382" s="99"/>
    </row>
    <row r="9383" spans="16:17" x14ac:dyDescent="0.3">
      <c r="P9383" s="99"/>
      <c r="Q9383" s="99"/>
    </row>
    <row r="9384" spans="16:17" x14ac:dyDescent="0.3">
      <c r="P9384" s="99"/>
      <c r="Q9384" s="99"/>
    </row>
    <row r="9385" spans="16:17" x14ac:dyDescent="0.3">
      <c r="P9385" s="99"/>
      <c r="Q9385" s="99"/>
    </row>
    <row r="9386" spans="16:17" x14ac:dyDescent="0.3">
      <c r="P9386" s="99"/>
      <c r="Q9386" s="99"/>
    </row>
    <row r="9387" spans="16:17" x14ac:dyDescent="0.3">
      <c r="P9387" s="99"/>
      <c r="Q9387" s="99"/>
    </row>
    <row r="9388" spans="16:17" x14ac:dyDescent="0.3">
      <c r="P9388" s="99"/>
      <c r="Q9388" s="99"/>
    </row>
    <row r="9389" spans="16:17" x14ac:dyDescent="0.3">
      <c r="P9389" s="99"/>
      <c r="Q9389" s="99"/>
    </row>
    <row r="9390" spans="16:17" x14ac:dyDescent="0.3">
      <c r="P9390" s="99"/>
      <c r="Q9390" s="99"/>
    </row>
    <row r="9391" spans="16:17" x14ac:dyDescent="0.3">
      <c r="P9391" s="99"/>
      <c r="Q9391" s="99"/>
    </row>
    <row r="9392" spans="16:17" x14ac:dyDescent="0.3">
      <c r="P9392" s="99"/>
      <c r="Q9392" s="99"/>
    </row>
    <row r="9393" spans="16:17" x14ac:dyDescent="0.3">
      <c r="P9393" s="99"/>
      <c r="Q9393" s="99"/>
    </row>
    <row r="9394" spans="16:17" x14ac:dyDescent="0.3">
      <c r="P9394" s="99"/>
      <c r="Q9394" s="99"/>
    </row>
    <row r="9395" spans="16:17" x14ac:dyDescent="0.3">
      <c r="P9395" s="99"/>
      <c r="Q9395" s="99"/>
    </row>
    <row r="9396" spans="16:17" x14ac:dyDescent="0.3">
      <c r="P9396" s="99"/>
      <c r="Q9396" s="99"/>
    </row>
    <row r="9397" spans="16:17" x14ac:dyDescent="0.3">
      <c r="P9397" s="99"/>
      <c r="Q9397" s="99"/>
    </row>
    <row r="9398" spans="16:17" x14ac:dyDescent="0.3">
      <c r="P9398" s="99"/>
      <c r="Q9398" s="99"/>
    </row>
    <row r="9399" spans="16:17" x14ac:dyDescent="0.3">
      <c r="P9399" s="99"/>
      <c r="Q9399" s="99"/>
    </row>
    <row r="9400" spans="16:17" x14ac:dyDescent="0.3">
      <c r="P9400" s="99"/>
      <c r="Q9400" s="99"/>
    </row>
    <row r="9401" spans="16:17" x14ac:dyDescent="0.3">
      <c r="P9401" s="99"/>
      <c r="Q9401" s="99"/>
    </row>
    <row r="9402" spans="16:17" x14ac:dyDescent="0.3">
      <c r="P9402" s="99"/>
      <c r="Q9402" s="99"/>
    </row>
    <row r="9403" spans="16:17" x14ac:dyDescent="0.3">
      <c r="P9403" s="99"/>
      <c r="Q9403" s="99"/>
    </row>
    <row r="9404" spans="16:17" x14ac:dyDescent="0.3">
      <c r="P9404" s="99"/>
      <c r="Q9404" s="99"/>
    </row>
    <row r="9405" spans="16:17" x14ac:dyDescent="0.3">
      <c r="P9405" s="99"/>
      <c r="Q9405" s="99"/>
    </row>
    <row r="9406" spans="16:17" x14ac:dyDescent="0.3">
      <c r="P9406" s="99"/>
      <c r="Q9406" s="99"/>
    </row>
    <row r="9407" spans="16:17" x14ac:dyDescent="0.3">
      <c r="P9407" s="99"/>
      <c r="Q9407" s="99"/>
    </row>
    <row r="9408" spans="16:17" x14ac:dyDescent="0.3">
      <c r="P9408" s="99"/>
      <c r="Q9408" s="99"/>
    </row>
    <row r="9409" spans="16:17" x14ac:dyDescent="0.3">
      <c r="P9409" s="99"/>
      <c r="Q9409" s="99"/>
    </row>
    <row r="9410" spans="16:17" x14ac:dyDescent="0.3">
      <c r="P9410" s="99"/>
      <c r="Q9410" s="99"/>
    </row>
    <row r="9411" spans="16:17" x14ac:dyDescent="0.3">
      <c r="P9411" s="99"/>
      <c r="Q9411" s="99"/>
    </row>
    <row r="9412" spans="16:17" x14ac:dyDescent="0.3">
      <c r="P9412" s="99"/>
      <c r="Q9412" s="99"/>
    </row>
    <row r="9413" spans="16:17" x14ac:dyDescent="0.3">
      <c r="P9413" s="99"/>
      <c r="Q9413" s="99"/>
    </row>
    <row r="9414" spans="16:17" x14ac:dyDescent="0.3">
      <c r="P9414" s="99"/>
      <c r="Q9414" s="99"/>
    </row>
    <row r="9415" spans="16:17" x14ac:dyDescent="0.3">
      <c r="P9415" s="99"/>
      <c r="Q9415" s="99"/>
    </row>
    <row r="9416" spans="16:17" x14ac:dyDescent="0.3">
      <c r="P9416" s="99"/>
      <c r="Q9416" s="99"/>
    </row>
    <row r="9417" spans="16:17" x14ac:dyDescent="0.3">
      <c r="P9417" s="99"/>
      <c r="Q9417" s="99"/>
    </row>
    <row r="9418" spans="16:17" x14ac:dyDescent="0.3">
      <c r="P9418" s="99"/>
      <c r="Q9418" s="99"/>
    </row>
    <row r="9419" spans="16:17" x14ac:dyDescent="0.3">
      <c r="P9419" s="99"/>
      <c r="Q9419" s="99"/>
    </row>
    <row r="9420" spans="16:17" x14ac:dyDescent="0.3">
      <c r="P9420" s="99"/>
      <c r="Q9420" s="99"/>
    </row>
    <row r="9421" spans="16:17" x14ac:dyDescent="0.3">
      <c r="P9421" s="99"/>
      <c r="Q9421" s="99"/>
    </row>
    <row r="9422" spans="16:17" x14ac:dyDescent="0.3">
      <c r="P9422" s="99"/>
      <c r="Q9422" s="99"/>
    </row>
    <row r="9423" spans="16:17" x14ac:dyDescent="0.3">
      <c r="P9423" s="99"/>
      <c r="Q9423" s="99"/>
    </row>
    <row r="9424" spans="16:17" x14ac:dyDescent="0.3">
      <c r="P9424" s="99"/>
      <c r="Q9424" s="99"/>
    </row>
    <row r="9425" spans="16:17" x14ac:dyDescent="0.3">
      <c r="P9425" s="99"/>
      <c r="Q9425" s="99"/>
    </row>
    <row r="9426" spans="16:17" x14ac:dyDescent="0.3">
      <c r="P9426" s="99"/>
      <c r="Q9426" s="99"/>
    </row>
    <row r="9427" spans="16:17" x14ac:dyDescent="0.3">
      <c r="P9427" s="99"/>
      <c r="Q9427" s="99"/>
    </row>
    <row r="9428" spans="16:17" x14ac:dyDescent="0.3">
      <c r="P9428" s="99"/>
      <c r="Q9428" s="99"/>
    </row>
    <row r="9429" spans="16:17" x14ac:dyDescent="0.3">
      <c r="P9429" s="99"/>
      <c r="Q9429" s="99"/>
    </row>
    <row r="9430" spans="16:17" x14ac:dyDescent="0.3">
      <c r="P9430" s="99"/>
      <c r="Q9430" s="99"/>
    </row>
    <row r="9431" spans="16:17" x14ac:dyDescent="0.3">
      <c r="P9431" s="99"/>
      <c r="Q9431" s="99"/>
    </row>
    <row r="9432" spans="16:17" x14ac:dyDescent="0.3">
      <c r="P9432" s="99"/>
      <c r="Q9432" s="99"/>
    </row>
    <row r="9433" spans="16:17" x14ac:dyDescent="0.3">
      <c r="P9433" s="99"/>
      <c r="Q9433" s="99"/>
    </row>
    <row r="9434" spans="16:17" x14ac:dyDescent="0.3">
      <c r="P9434" s="99"/>
      <c r="Q9434" s="99"/>
    </row>
    <row r="9435" spans="16:17" x14ac:dyDescent="0.3">
      <c r="P9435" s="99"/>
      <c r="Q9435" s="99"/>
    </row>
    <row r="9436" spans="16:17" x14ac:dyDescent="0.3">
      <c r="P9436" s="99"/>
      <c r="Q9436" s="99"/>
    </row>
    <row r="9437" spans="16:17" x14ac:dyDescent="0.3">
      <c r="P9437" s="99"/>
      <c r="Q9437" s="99"/>
    </row>
    <row r="9438" spans="16:17" x14ac:dyDescent="0.3">
      <c r="P9438" s="99"/>
      <c r="Q9438" s="99"/>
    </row>
    <row r="9439" spans="16:17" x14ac:dyDescent="0.3">
      <c r="P9439" s="99"/>
      <c r="Q9439" s="99"/>
    </row>
    <row r="9440" spans="16:17" x14ac:dyDescent="0.3">
      <c r="P9440" s="99"/>
      <c r="Q9440" s="99"/>
    </row>
    <row r="9441" spans="16:17" x14ac:dyDescent="0.3">
      <c r="P9441" s="99"/>
      <c r="Q9441" s="99"/>
    </row>
    <row r="9442" spans="16:17" x14ac:dyDescent="0.3">
      <c r="P9442" s="99"/>
      <c r="Q9442" s="99"/>
    </row>
    <row r="9443" spans="16:17" x14ac:dyDescent="0.3">
      <c r="P9443" s="99"/>
      <c r="Q9443" s="99"/>
    </row>
    <row r="9444" spans="16:17" x14ac:dyDescent="0.3">
      <c r="P9444" s="99"/>
      <c r="Q9444" s="99"/>
    </row>
    <row r="9445" spans="16:17" x14ac:dyDescent="0.3">
      <c r="P9445" s="99"/>
      <c r="Q9445" s="99"/>
    </row>
    <row r="9446" spans="16:17" x14ac:dyDescent="0.3">
      <c r="P9446" s="99"/>
      <c r="Q9446" s="99"/>
    </row>
    <row r="9447" spans="16:17" x14ac:dyDescent="0.3">
      <c r="P9447" s="99"/>
      <c r="Q9447" s="99"/>
    </row>
    <row r="9448" spans="16:17" x14ac:dyDescent="0.3">
      <c r="P9448" s="99"/>
      <c r="Q9448" s="99"/>
    </row>
    <row r="9449" spans="16:17" x14ac:dyDescent="0.3">
      <c r="P9449" s="99"/>
      <c r="Q9449" s="99"/>
    </row>
    <row r="9450" spans="16:17" x14ac:dyDescent="0.3">
      <c r="P9450" s="99"/>
      <c r="Q9450" s="99"/>
    </row>
    <row r="9451" spans="16:17" x14ac:dyDescent="0.3">
      <c r="P9451" s="99"/>
      <c r="Q9451" s="99"/>
    </row>
    <row r="9452" spans="16:17" x14ac:dyDescent="0.3">
      <c r="P9452" s="99"/>
      <c r="Q9452" s="99"/>
    </row>
    <row r="9453" spans="16:17" x14ac:dyDescent="0.3">
      <c r="P9453" s="99"/>
      <c r="Q9453" s="99"/>
    </row>
    <row r="9454" spans="16:17" x14ac:dyDescent="0.3">
      <c r="P9454" s="99"/>
      <c r="Q9454" s="99"/>
    </row>
    <row r="9455" spans="16:17" x14ac:dyDescent="0.3">
      <c r="P9455" s="99"/>
      <c r="Q9455" s="99"/>
    </row>
    <row r="9456" spans="16:17" x14ac:dyDescent="0.3">
      <c r="P9456" s="99"/>
      <c r="Q9456" s="99"/>
    </row>
    <row r="9457" spans="16:17" x14ac:dyDescent="0.3">
      <c r="P9457" s="99"/>
      <c r="Q9457" s="99"/>
    </row>
    <row r="9458" spans="16:17" x14ac:dyDescent="0.3">
      <c r="P9458" s="99"/>
      <c r="Q9458" s="99"/>
    </row>
    <row r="9459" spans="16:17" x14ac:dyDescent="0.3">
      <c r="P9459" s="99"/>
      <c r="Q9459" s="99"/>
    </row>
    <row r="9460" spans="16:17" x14ac:dyDescent="0.3">
      <c r="P9460" s="99"/>
      <c r="Q9460" s="99"/>
    </row>
    <row r="9461" spans="16:17" x14ac:dyDescent="0.3">
      <c r="P9461" s="99"/>
      <c r="Q9461" s="99"/>
    </row>
    <row r="9462" spans="16:17" x14ac:dyDescent="0.3">
      <c r="P9462" s="99"/>
      <c r="Q9462" s="99"/>
    </row>
    <row r="9463" spans="16:17" x14ac:dyDescent="0.3">
      <c r="P9463" s="99"/>
      <c r="Q9463" s="99"/>
    </row>
    <row r="9464" spans="16:17" x14ac:dyDescent="0.3">
      <c r="P9464" s="99"/>
      <c r="Q9464" s="99"/>
    </row>
    <row r="9465" spans="16:17" x14ac:dyDescent="0.3">
      <c r="P9465" s="99"/>
      <c r="Q9465" s="99"/>
    </row>
    <row r="9466" spans="16:17" x14ac:dyDescent="0.3">
      <c r="P9466" s="99"/>
      <c r="Q9466" s="99"/>
    </row>
    <row r="9467" spans="16:17" x14ac:dyDescent="0.3">
      <c r="P9467" s="99"/>
      <c r="Q9467" s="99"/>
    </row>
    <row r="9468" spans="16:17" x14ac:dyDescent="0.3">
      <c r="P9468" s="99"/>
      <c r="Q9468" s="99"/>
    </row>
    <row r="9469" spans="16:17" x14ac:dyDescent="0.3">
      <c r="P9469" s="99"/>
      <c r="Q9469" s="99"/>
    </row>
    <row r="9470" spans="16:17" x14ac:dyDescent="0.3">
      <c r="P9470" s="99"/>
      <c r="Q9470" s="99"/>
    </row>
    <row r="9471" spans="16:17" x14ac:dyDescent="0.3">
      <c r="P9471" s="99"/>
      <c r="Q9471" s="99"/>
    </row>
    <row r="9472" spans="16:17" x14ac:dyDescent="0.3">
      <c r="P9472" s="99"/>
      <c r="Q9472" s="99"/>
    </row>
    <row r="9473" spans="16:17" x14ac:dyDescent="0.3">
      <c r="P9473" s="99"/>
      <c r="Q9473" s="99"/>
    </row>
    <row r="9474" spans="16:17" x14ac:dyDescent="0.3">
      <c r="P9474" s="99"/>
      <c r="Q9474" s="99"/>
    </row>
    <row r="9475" spans="16:17" x14ac:dyDescent="0.3">
      <c r="P9475" s="99"/>
      <c r="Q9475" s="99"/>
    </row>
    <row r="9476" spans="16:17" x14ac:dyDescent="0.3">
      <c r="P9476" s="99"/>
      <c r="Q9476" s="99"/>
    </row>
    <row r="9477" spans="16:17" x14ac:dyDescent="0.3">
      <c r="P9477" s="99"/>
      <c r="Q9477" s="99"/>
    </row>
    <row r="9478" spans="16:17" x14ac:dyDescent="0.3">
      <c r="P9478" s="99"/>
      <c r="Q9478" s="99"/>
    </row>
    <row r="9479" spans="16:17" x14ac:dyDescent="0.3">
      <c r="P9479" s="99"/>
      <c r="Q9479" s="99"/>
    </row>
    <row r="9480" spans="16:17" x14ac:dyDescent="0.3">
      <c r="P9480" s="99"/>
      <c r="Q9480" s="99"/>
    </row>
    <row r="9481" spans="16:17" x14ac:dyDescent="0.3">
      <c r="P9481" s="99"/>
      <c r="Q9481" s="99"/>
    </row>
    <row r="9482" spans="16:17" x14ac:dyDescent="0.3">
      <c r="P9482" s="99"/>
      <c r="Q9482" s="99"/>
    </row>
    <row r="9483" spans="16:17" x14ac:dyDescent="0.3">
      <c r="P9483" s="99"/>
      <c r="Q9483" s="99"/>
    </row>
    <row r="9484" spans="16:17" x14ac:dyDescent="0.3">
      <c r="P9484" s="99"/>
      <c r="Q9484" s="99"/>
    </row>
    <row r="9485" spans="16:17" x14ac:dyDescent="0.3">
      <c r="P9485" s="99"/>
      <c r="Q9485" s="99"/>
    </row>
    <row r="9486" spans="16:17" x14ac:dyDescent="0.3">
      <c r="P9486" s="99"/>
      <c r="Q9486" s="99"/>
    </row>
    <row r="9487" spans="16:17" x14ac:dyDescent="0.3">
      <c r="P9487" s="99"/>
      <c r="Q9487" s="99"/>
    </row>
    <row r="9488" spans="16:17" x14ac:dyDescent="0.3">
      <c r="P9488" s="99"/>
      <c r="Q9488" s="99"/>
    </row>
    <row r="9489" spans="16:17" x14ac:dyDescent="0.3">
      <c r="P9489" s="99"/>
      <c r="Q9489" s="99"/>
    </row>
    <row r="9490" spans="16:17" x14ac:dyDescent="0.3">
      <c r="P9490" s="99"/>
      <c r="Q9490" s="99"/>
    </row>
    <row r="9491" spans="16:17" x14ac:dyDescent="0.3">
      <c r="P9491" s="99"/>
      <c r="Q9491" s="99"/>
    </row>
    <row r="9492" spans="16:17" x14ac:dyDescent="0.3">
      <c r="P9492" s="99"/>
      <c r="Q9492" s="99"/>
    </row>
    <row r="9493" spans="16:17" x14ac:dyDescent="0.3">
      <c r="P9493" s="99"/>
      <c r="Q9493" s="99"/>
    </row>
    <row r="9494" spans="16:17" x14ac:dyDescent="0.3">
      <c r="P9494" s="99"/>
      <c r="Q9494" s="99"/>
    </row>
    <row r="9495" spans="16:17" x14ac:dyDescent="0.3">
      <c r="P9495" s="99"/>
      <c r="Q9495" s="99"/>
    </row>
    <row r="9496" spans="16:17" x14ac:dyDescent="0.3">
      <c r="P9496" s="99"/>
      <c r="Q9496" s="99"/>
    </row>
    <row r="9497" spans="16:17" x14ac:dyDescent="0.3">
      <c r="P9497" s="99"/>
      <c r="Q9497" s="99"/>
    </row>
    <row r="9498" spans="16:17" x14ac:dyDescent="0.3">
      <c r="P9498" s="99"/>
      <c r="Q9498" s="99"/>
    </row>
    <row r="9499" spans="16:17" x14ac:dyDescent="0.3">
      <c r="P9499" s="99"/>
      <c r="Q9499" s="99"/>
    </row>
    <row r="9500" spans="16:17" x14ac:dyDescent="0.3">
      <c r="P9500" s="99"/>
      <c r="Q9500" s="99"/>
    </row>
    <row r="9501" spans="16:17" x14ac:dyDescent="0.3">
      <c r="P9501" s="99"/>
      <c r="Q9501" s="99"/>
    </row>
    <row r="9502" spans="16:17" x14ac:dyDescent="0.3">
      <c r="P9502" s="99"/>
      <c r="Q9502" s="99"/>
    </row>
    <row r="9503" spans="16:17" x14ac:dyDescent="0.3">
      <c r="P9503" s="99"/>
      <c r="Q9503" s="99"/>
    </row>
    <row r="9504" spans="16:17" x14ac:dyDescent="0.3">
      <c r="P9504" s="99"/>
      <c r="Q9504" s="99"/>
    </row>
    <row r="9505" spans="16:17" x14ac:dyDescent="0.3">
      <c r="P9505" s="99"/>
      <c r="Q9505" s="99"/>
    </row>
    <row r="9506" spans="16:17" x14ac:dyDescent="0.3">
      <c r="P9506" s="99"/>
      <c r="Q9506" s="99"/>
    </row>
    <row r="9507" spans="16:17" x14ac:dyDescent="0.3">
      <c r="P9507" s="99"/>
      <c r="Q9507" s="99"/>
    </row>
    <row r="9508" spans="16:17" x14ac:dyDescent="0.3">
      <c r="P9508" s="99"/>
      <c r="Q9508" s="99"/>
    </row>
    <row r="9509" spans="16:17" x14ac:dyDescent="0.3">
      <c r="P9509" s="99"/>
      <c r="Q9509" s="99"/>
    </row>
    <row r="9510" spans="16:17" x14ac:dyDescent="0.3">
      <c r="P9510" s="99"/>
      <c r="Q9510" s="99"/>
    </row>
    <row r="9511" spans="16:17" x14ac:dyDescent="0.3">
      <c r="P9511" s="99"/>
      <c r="Q9511" s="99"/>
    </row>
    <row r="9512" spans="16:17" x14ac:dyDescent="0.3">
      <c r="P9512" s="99"/>
      <c r="Q9512" s="99"/>
    </row>
    <row r="9513" spans="16:17" x14ac:dyDescent="0.3">
      <c r="P9513" s="99"/>
      <c r="Q9513" s="99"/>
    </row>
    <row r="9514" spans="16:17" x14ac:dyDescent="0.3">
      <c r="P9514" s="99"/>
      <c r="Q9514" s="99"/>
    </row>
    <row r="9515" spans="16:17" x14ac:dyDescent="0.3">
      <c r="P9515" s="99"/>
      <c r="Q9515" s="99"/>
    </row>
    <row r="9516" spans="16:17" x14ac:dyDescent="0.3">
      <c r="P9516" s="99"/>
      <c r="Q9516" s="99"/>
    </row>
    <row r="9517" spans="16:17" x14ac:dyDescent="0.3">
      <c r="P9517" s="99"/>
      <c r="Q9517" s="99"/>
    </row>
    <row r="9518" spans="16:17" x14ac:dyDescent="0.3">
      <c r="P9518" s="99"/>
      <c r="Q9518" s="99"/>
    </row>
    <row r="9519" spans="16:17" x14ac:dyDescent="0.3">
      <c r="P9519" s="99"/>
      <c r="Q9519" s="99"/>
    </row>
    <row r="9520" spans="16:17" x14ac:dyDescent="0.3">
      <c r="P9520" s="99"/>
      <c r="Q9520" s="99"/>
    </row>
    <row r="9521" spans="16:17" x14ac:dyDescent="0.3">
      <c r="P9521" s="99"/>
      <c r="Q9521" s="99"/>
    </row>
    <row r="9522" spans="16:17" x14ac:dyDescent="0.3">
      <c r="P9522" s="99"/>
      <c r="Q9522" s="99"/>
    </row>
    <row r="9523" spans="16:17" x14ac:dyDescent="0.3">
      <c r="P9523" s="99"/>
      <c r="Q9523" s="99"/>
    </row>
    <row r="9524" spans="16:17" x14ac:dyDescent="0.3">
      <c r="P9524" s="99"/>
      <c r="Q9524" s="99"/>
    </row>
    <row r="9525" spans="16:17" x14ac:dyDescent="0.3">
      <c r="P9525" s="99"/>
      <c r="Q9525" s="99"/>
    </row>
    <row r="9526" spans="16:17" x14ac:dyDescent="0.3">
      <c r="P9526" s="99"/>
      <c r="Q9526" s="99"/>
    </row>
    <row r="9527" spans="16:17" x14ac:dyDescent="0.3">
      <c r="P9527" s="99"/>
      <c r="Q9527" s="99"/>
    </row>
    <row r="9528" spans="16:17" x14ac:dyDescent="0.3">
      <c r="P9528" s="99"/>
      <c r="Q9528" s="99"/>
    </row>
    <row r="9529" spans="16:17" x14ac:dyDescent="0.3">
      <c r="P9529" s="99"/>
      <c r="Q9529" s="99"/>
    </row>
    <row r="9530" spans="16:17" x14ac:dyDescent="0.3">
      <c r="P9530" s="99"/>
      <c r="Q9530" s="99"/>
    </row>
    <row r="9531" spans="16:17" x14ac:dyDescent="0.3">
      <c r="P9531" s="99"/>
      <c r="Q9531" s="99"/>
    </row>
    <row r="9532" spans="16:17" x14ac:dyDescent="0.3">
      <c r="P9532" s="99"/>
      <c r="Q9532" s="99"/>
    </row>
    <row r="9533" spans="16:17" x14ac:dyDescent="0.3">
      <c r="P9533" s="99"/>
      <c r="Q9533" s="99"/>
    </row>
    <row r="9534" spans="16:17" x14ac:dyDescent="0.3">
      <c r="P9534" s="99"/>
      <c r="Q9534" s="99"/>
    </row>
    <row r="9535" spans="16:17" x14ac:dyDescent="0.3">
      <c r="P9535" s="99"/>
      <c r="Q9535" s="99"/>
    </row>
    <row r="9536" spans="16:17" x14ac:dyDescent="0.3">
      <c r="P9536" s="99"/>
      <c r="Q9536" s="99"/>
    </row>
    <row r="9537" spans="16:17" x14ac:dyDescent="0.3">
      <c r="P9537" s="99"/>
      <c r="Q9537" s="99"/>
    </row>
    <row r="9538" spans="16:17" x14ac:dyDescent="0.3">
      <c r="P9538" s="99"/>
      <c r="Q9538" s="99"/>
    </row>
    <row r="9539" spans="16:17" x14ac:dyDescent="0.3">
      <c r="P9539" s="99"/>
      <c r="Q9539" s="99"/>
    </row>
    <row r="9540" spans="16:17" x14ac:dyDescent="0.3">
      <c r="P9540" s="99"/>
      <c r="Q9540" s="99"/>
    </row>
    <row r="9541" spans="16:17" x14ac:dyDescent="0.3">
      <c r="P9541" s="99"/>
      <c r="Q9541" s="99"/>
    </row>
    <row r="9542" spans="16:17" x14ac:dyDescent="0.3">
      <c r="P9542" s="99"/>
      <c r="Q9542" s="99"/>
    </row>
    <row r="9543" spans="16:17" x14ac:dyDescent="0.3">
      <c r="P9543" s="99"/>
      <c r="Q9543" s="99"/>
    </row>
    <row r="9544" spans="16:17" x14ac:dyDescent="0.3">
      <c r="P9544" s="99"/>
      <c r="Q9544" s="99"/>
    </row>
    <row r="9545" spans="16:17" x14ac:dyDescent="0.3">
      <c r="P9545" s="99"/>
      <c r="Q9545" s="99"/>
    </row>
    <row r="9546" spans="16:17" x14ac:dyDescent="0.3">
      <c r="P9546" s="99"/>
      <c r="Q9546" s="99"/>
    </row>
    <row r="9547" spans="16:17" x14ac:dyDescent="0.3">
      <c r="P9547" s="99"/>
      <c r="Q9547" s="99"/>
    </row>
    <row r="9548" spans="16:17" x14ac:dyDescent="0.3">
      <c r="P9548" s="99"/>
      <c r="Q9548" s="99"/>
    </row>
    <row r="9549" spans="16:17" x14ac:dyDescent="0.3">
      <c r="P9549" s="99"/>
      <c r="Q9549" s="99"/>
    </row>
    <row r="9550" spans="16:17" x14ac:dyDescent="0.3">
      <c r="P9550" s="99"/>
      <c r="Q9550" s="99"/>
    </row>
    <row r="9551" spans="16:17" x14ac:dyDescent="0.3">
      <c r="P9551" s="99"/>
      <c r="Q9551" s="99"/>
    </row>
    <row r="9552" spans="16:17" x14ac:dyDescent="0.3">
      <c r="P9552" s="99"/>
      <c r="Q9552" s="99"/>
    </row>
    <row r="9553" spans="16:17" x14ac:dyDescent="0.3">
      <c r="P9553" s="99"/>
      <c r="Q9553" s="99"/>
    </row>
    <row r="9554" spans="16:17" x14ac:dyDescent="0.3">
      <c r="P9554" s="99"/>
      <c r="Q9554" s="99"/>
    </row>
    <row r="9555" spans="16:17" x14ac:dyDescent="0.3">
      <c r="P9555" s="99"/>
      <c r="Q9555" s="99"/>
    </row>
    <row r="9556" spans="16:17" x14ac:dyDescent="0.3">
      <c r="P9556" s="99"/>
      <c r="Q9556" s="99"/>
    </row>
    <row r="9557" spans="16:17" x14ac:dyDescent="0.3">
      <c r="P9557" s="99"/>
      <c r="Q9557" s="99"/>
    </row>
    <row r="9558" spans="16:17" x14ac:dyDescent="0.3">
      <c r="P9558" s="99"/>
      <c r="Q9558" s="99"/>
    </row>
    <row r="9559" spans="16:17" x14ac:dyDescent="0.3">
      <c r="P9559" s="99"/>
      <c r="Q9559" s="99"/>
    </row>
    <row r="9560" spans="16:17" x14ac:dyDescent="0.3">
      <c r="P9560" s="99"/>
      <c r="Q9560" s="99"/>
    </row>
    <row r="9561" spans="16:17" x14ac:dyDescent="0.3">
      <c r="P9561" s="99"/>
      <c r="Q9561" s="99"/>
    </row>
    <row r="9562" spans="16:17" x14ac:dyDescent="0.3">
      <c r="P9562" s="99"/>
      <c r="Q9562" s="99"/>
    </row>
    <row r="9563" spans="16:17" x14ac:dyDescent="0.3">
      <c r="P9563" s="99"/>
      <c r="Q9563" s="99"/>
    </row>
    <row r="9564" spans="16:17" x14ac:dyDescent="0.3">
      <c r="P9564" s="99"/>
      <c r="Q9564" s="99"/>
    </row>
    <row r="9565" spans="16:17" x14ac:dyDescent="0.3">
      <c r="P9565" s="99"/>
      <c r="Q9565" s="99"/>
    </row>
    <row r="9566" spans="16:17" x14ac:dyDescent="0.3">
      <c r="P9566" s="99"/>
      <c r="Q9566" s="99"/>
    </row>
    <row r="9567" spans="16:17" x14ac:dyDescent="0.3">
      <c r="P9567" s="99"/>
      <c r="Q9567" s="99"/>
    </row>
    <row r="9568" spans="16:17" x14ac:dyDescent="0.3">
      <c r="P9568" s="99"/>
      <c r="Q9568" s="99"/>
    </row>
    <row r="9569" spans="16:17" x14ac:dyDescent="0.3">
      <c r="P9569" s="99"/>
      <c r="Q9569" s="99"/>
    </row>
    <row r="9570" spans="16:17" x14ac:dyDescent="0.3">
      <c r="P9570" s="99"/>
      <c r="Q9570" s="99"/>
    </row>
    <row r="9571" spans="16:17" x14ac:dyDescent="0.3">
      <c r="P9571" s="99"/>
      <c r="Q9571" s="99"/>
    </row>
    <row r="9572" spans="16:17" x14ac:dyDescent="0.3">
      <c r="P9572" s="99"/>
      <c r="Q9572" s="99"/>
    </row>
    <row r="9573" spans="16:17" x14ac:dyDescent="0.3">
      <c r="P9573" s="99"/>
      <c r="Q9573" s="99"/>
    </row>
    <row r="9574" spans="16:17" x14ac:dyDescent="0.3">
      <c r="P9574" s="99"/>
      <c r="Q9574" s="99"/>
    </row>
    <row r="9575" spans="16:17" x14ac:dyDescent="0.3">
      <c r="P9575" s="99"/>
      <c r="Q9575" s="99"/>
    </row>
    <row r="9576" spans="16:17" x14ac:dyDescent="0.3">
      <c r="P9576" s="99"/>
      <c r="Q9576" s="99"/>
    </row>
    <row r="9577" spans="16:17" x14ac:dyDescent="0.3">
      <c r="P9577" s="99"/>
      <c r="Q9577" s="99"/>
    </row>
    <row r="9578" spans="16:17" x14ac:dyDescent="0.3">
      <c r="P9578" s="99"/>
      <c r="Q9578" s="99"/>
    </row>
    <row r="9579" spans="16:17" x14ac:dyDescent="0.3">
      <c r="P9579" s="99"/>
      <c r="Q9579" s="99"/>
    </row>
    <row r="9580" spans="16:17" x14ac:dyDescent="0.3">
      <c r="P9580" s="99"/>
      <c r="Q9580" s="99"/>
    </row>
    <row r="9581" spans="16:17" x14ac:dyDescent="0.3">
      <c r="P9581" s="99"/>
      <c r="Q9581" s="99"/>
    </row>
    <row r="9582" spans="16:17" x14ac:dyDescent="0.3">
      <c r="P9582" s="99"/>
      <c r="Q9582" s="99"/>
    </row>
    <row r="9583" spans="16:17" x14ac:dyDescent="0.3">
      <c r="P9583" s="99"/>
      <c r="Q9583" s="99"/>
    </row>
    <row r="9584" spans="16:17" x14ac:dyDescent="0.3">
      <c r="P9584" s="99"/>
      <c r="Q9584" s="99"/>
    </row>
    <row r="9585" spans="16:17" x14ac:dyDescent="0.3">
      <c r="P9585" s="99"/>
      <c r="Q9585" s="99"/>
    </row>
    <row r="9586" spans="16:17" x14ac:dyDescent="0.3">
      <c r="P9586" s="99"/>
      <c r="Q9586" s="99"/>
    </row>
    <row r="9587" spans="16:17" x14ac:dyDescent="0.3">
      <c r="P9587" s="99"/>
      <c r="Q9587" s="99"/>
    </row>
    <row r="9588" spans="16:17" x14ac:dyDescent="0.3">
      <c r="P9588" s="99"/>
      <c r="Q9588" s="99"/>
    </row>
    <row r="9589" spans="16:17" x14ac:dyDescent="0.3">
      <c r="P9589" s="99"/>
      <c r="Q9589" s="99"/>
    </row>
    <row r="9590" spans="16:17" x14ac:dyDescent="0.3">
      <c r="P9590" s="99"/>
      <c r="Q9590" s="99"/>
    </row>
    <row r="9591" spans="16:17" x14ac:dyDescent="0.3">
      <c r="P9591" s="99"/>
      <c r="Q9591" s="99"/>
    </row>
    <row r="9592" spans="16:17" x14ac:dyDescent="0.3">
      <c r="P9592" s="99"/>
      <c r="Q9592" s="99"/>
    </row>
    <row r="9593" spans="16:17" x14ac:dyDescent="0.3">
      <c r="P9593" s="99"/>
      <c r="Q9593" s="99"/>
    </row>
    <row r="9594" spans="16:17" x14ac:dyDescent="0.3">
      <c r="P9594" s="99"/>
      <c r="Q9594" s="99"/>
    </row>
    <row r="9595" spans="16:17" x14ac:dyDescent="0.3">
      <c r="P9595" s="99"/>
      <c r="Q9595" s="99"/>
    </row>
    <row r="9596" spans="16:17" x14ac:dyDescent="0.3">
      <c r="P9596" s="99"/>
      <c r="Q9596" s="99"/>
    </row>
    <row r="9597" spans="16:17" x14ac:dyDescent="0.3">
      <c r="P9597" s="99"/>
      <c r="Q9597" s="99"/>
    </row>
    <row r="9598" spans="16:17" x14ac:dyDescent="0.3">
      <c r="P9598" s="99"/>
      <c r="Q9598" s="99"/>
    </row>
    <row r="9599" spans="16:17" x14ac:dyDescent="0.3">
      <c r="P9599" s="99"/>
      <c r="Q9599" s="99"/>
    </row>
    <row r="9600" spans="16:17" x14ac:dyDescent="0.3">
      <c r="P9600" s="99"/>
      <c r="Q9600" s="99"/>
    </row>
    <row r="9601" spans="16:17" x14ac:dyDescent="0.3">
      <c r="P9601" s="99"/>
      <c r="Q9601" s="99"/>
    </row>
    <row r="9602" spans="16:17" x14ac:dyDescent="0.3">
      <c r="P9602" s="99"/>
      <c r="Q9602" s="99"/>
    </row>
    <row r="9603" spans="16:17" x14ac:dyDescent="0.3">
      <c r="P9603" s="99"/>
      <c r="Q9603" s="99"/>
    </row>
    <row r="9604" spans="16:17" x14ac:dyDescent="0.3">
      <c r="P9604" s="99"/>
      <c r="Q9604" s="99"/>
    </row>
    <row r="9605" spans="16:17" x14ac:dyDescent="0.3">
      <c r="P9605" s="99"/>
      <c r="Q9605" s="99"/>
    </row>
    <row r="9606" spans="16:17" x14ac:dyDescent="0.3">
      <c r="P9606" s="99"/>
      <c r="Q9606" s="99"/>
    </row>
    <row r="9607" spans="16:17" x14ac:dyDescent="0.3">
      <c r="P9607" s="99"/>
      <c r="Q9607" s="99"/>
    </row>
    <row r="9608" spans="16:17" x14ac:dyDescent="0.3">
      <c r="P9608" s="99"/>
      <c r="Q9608" s="99"/>
    </row>
    <row r="9609" spans="16:17" x14ac:dyDescent="0.3">
      <c r="P9609" s="99"/>
      <c r="Q9609" s="99"/>
    </row>
    <row r="9610" spans="16:17" x14ac:dyDescent="0.3">
      <c r="P9610" s="99"/>
      <c r="Q9610" s="99"/>
    </row>
    <row r="9611" spans="16:17" x14ac:dyDescent="0.3">
      <c r="P9611" s="99"/>
      <c r="Q9611" s="99"/>
    </row>
    <row r="9612" spans="16:17" x14ac:dyDescent="0.3">
      <c r="P9612" s="99"/>
      <c r="Q9612" s="99"/>
    </row>
    <row r="9613" spans="16:17" x14ac:dyDescent="0.3">
      <c r="P9613" s="99"/>
      <c r="Q9613" s="99"/>
    </row>
    <row r="9614" spans="16:17" x14ac:dyDescent="0.3">
      <c r="P9614" s="99"/>
      <c r="Q9614" s="99"/>
    </row>
    <row r="9615" spans="16:17" x14ac:dyDescent="0.3">
      <c r="P9615" s="99"/>
      <c r="Q9615" s="99"/>
    </row>
    <row r="9616" spans="16:17" x14ac:dyDescent="0.3">
      <c r="P9616" s="99"/>
      <c r="Q9616" s="99"/>
    </row>
    <row r="9617" spans="16:17" x14ac:dyDescent="0.3">
      <c r="P9617" s="99"/>
      <c r="Q9617" s="99"/>
    </row>
    <row r="9618" spans="16:17" x14ac:dyDescent="0.3">
      <c r="P9618" s="99"/>
      <c r="Q9618" s="99"/>
    </row>
    <row r="9619" spans="16:17" x14ac:dyDescent="0.3">
      <c r="P9619" s="99"/>
      <c r="Q9619" s="99"/>
    </row>
    <row r="9620" spans="16:17" x14ac:dyDescent="0.3">
      <c r="P9620" s="99"/>
      <c r="Q9620" s="99"/>
    </row>
    <row r="9621" spans="16:17" x14ac:dyDescent="0.3">
      <c r="P9621" s="99"/>
      <c r="Q9621" s="99"/>
    </row>
    <row r="9622" spans="16:17" x14ac:dyDescent="0.3">
      <c r="P9622" s="99"/>
      <c r="Q9622" s="99"/>
    </row>
    <row r="9623" spans="16:17" x14ac:dyDescent="0.3">
      <c r="P9623" s="99"/>
      <c r="Q9623" s="99"/>
    </row>
    <row r="9624" spans="16:17" x14ac:dyDescent="0.3">
      <c r="P9624" s="99"/>
      <c r="Q9624" s="99"/>
    </row>
    <row r="9625" spans="16:17" x14ac:dyDescent="0.3">
      <c r="P9625" s="99"/>
      <c r="Q9625" s="99"/>
    </row>
    <row r="9626" spans="16:17" x14ac:dyDescent="0.3">
      <c r="P9626" s="99"/>
      <c r="Q9626" s="99"/>
    </row>
    <row r="9627" spans="16:17" x14ac:dyDescent="0.3">
      <c r="P9627" s="99"/>
      <c r="Q9627" s="99"/>
    </row>
    <row r="9628" spans="16:17" x14ac:dyDescent="0.3">
      <c r="P9628" s="99"/>
      <c r="Q9628" s="99"/>
    </row>
    <row r="9629" spans="16:17" x14ac:dyDescent="0.3">
      <c r="P9629" s="99"/>
      <c r="Q9629" s="99"/>
    </row>
    <row r="9630" spans="16:17" x14ac:dyDescent="0.3">
      <c r="P9630" s="99"/>
      <c r="Q9630" s="99"/>
    </row>
    <row r="9631" spans="16:17" x14ac:dyDescent="0.3">
      <c r="P9631" s="99"/>
      <c r="Q9631" s="99"/>
    </row>
    <row r="9632" spans="16:17" x14ac:dyDescent="0.3">
      <c r="P9632" s="99"/>
      <c r="Q9632" s="99"/>
    </row>
    <row r="9633" spans="16:17" x14ac:dyDescent="0.3">
      <c r="P9633" s="99"/>
      <c r="Q9633" s="99"/>
    </row>
    <row r="9634" spans="16:17" x14ac:dyDescent="0.3">
      <c r="P9634" s="99"/>
      <c r="Q9634" s="99"/>
    </row>
    <row r="9635" spans="16:17" x14ac:dyDescent="0.3">
      <c r="P9635" s="99"/>
      <c r="Q9635" s="99"/>
    </row>
    <row r="9636" spans="16:17" x14ac:dyDescent="0.3">
      <c r="P9636" s="99"/>
      <c r="Q9636" s="99"/>
    </row>
    <row r="9637" spans="16:17" x14ac:dyDescent="0.3">
      <c r="P9637" s="99"/>
      <c r="Q9637" s="99"/>
    </row>
    <row r="9638" spans="16:17" x14ac:dyDescent="0.3">
      <c r="P9638" s="99"/>
      <c r="Q9638" s="99"/>
    </row>
    <row r="9639" spans="16:17" x14ac:dyDescent="0.3">
      <c r="P9639" s="99"/>
      <c r="Q9639" s="99"/>
    </row>
    <row r="9640" spans="16:17" x14ac:dyDescent="0.3">
      <c r="P9640" s="99"/>
      <c r="Q9640" s="99"/>
    </row>
    <row r="9641" spans="16:17" x14ac:dyDescent="0.3">
      <c r="P9641" s="99"/>
      <c r="Q9641" s="99"/>
    </row>
    <row r="9642" spans="16:17" x14ac:dyDescent="0.3">
      <c r="P9642" s="99"/>
      <c r="Q9642" s="99"/>
    </row>
    <row r="9643" spans="16:17" x14ac:dyDescent="0.3">
      <c r="P9643" s="99"/>
      <c r="Q9643" s="99"/>
    </row>
    <row r="9644" spans="16:17" x14ac:dyDescent="0.3">
      <c r="P9644" s="99"/>
      <c r="Q9644" s="99"/>
    </row>
    <row r="9645" spans="16:17" x14ac:dyDescent="0.3">
      <c r="P9645" s="99"/>
      <c r="Q9645" s="99"/>
    </row>
    <row r="9646" spans="16:17" x14ac:dyDescent="0.3">
      <c r="P9646" s="99"/>
      <c r="Q9646" s="99"/>
    </row>
    <row r="9647" spans="16:17" x14ac:dyDescent="0.3">
      <c r="P9647" s="99"/>
      <c r="Q9647" s="99"/>
    </row>
    <row r="9648" spans="16:17" x14ac:dyDescent="0.3">
      <c r="P9648" s="99"/>
      <c r="Q9648" s="99"/>
    </row>
    <row r="9649" spans="16:17" x14ac:dyDescent="0.3">
      <c r="P9649" s="99"/>
      <c r="Q9649" s="99"/>
    </row>
    <row r="9650" spans="16:17" x14ac:dyDescent="0.3">
      <c r="P9650" s="99"/>
      <c r="Q9650" s="99"/>
    </row>
    <row r="9651" spans="16:17" x14ac:dyDescent="0.3">
      <c r="P9651" s="99"/>
      <c r="Q9651" s="99"/>
    </row>
    <row r="9652" spans="16:17" x14ac:dyDescent="0.3">
      <c r="P9652" s="99"/>
      <c r="Q9652" s="99"/>
    </row>
    <row r="9653" spans="16:17" x14ac:dyDescent="0.3">
      <c r="P9653" s="99"/>
      <c r="Q9653" s="99"/>
    </row>
    <row r="9654" spans="16:17" x14ac:dyDescent="0.3">
      <c r="P9654" s="99"/>
      <c r="Q9654" s="99"/>
    </row>
    <row r="9655" spans="16:17" x14ac:dyDescent="0.3">
      <c r="P9655" s="99"/>
      <c r="Q9655" s="99"/>
    </row>
    <row r="9656" spans="16:17" x14ac:dyDescent="0.3">
      <c r="P9656" s="99"/>
      <c r="Q9656" s="99"/>
    </row>
    <row r="9657" spans="16:17" x14ac:dyDescent="0.3">
      <c r="P9657" s="99"/>
      <c r="Q9657" s="99"/>
    </row>
    <row r="9658" spans="16:17" x14ac:dyDescent="0.3">
      <c r="P9658" s="99"/>
      <c r="Q9658" s="99"/>
    </row>
    <row r="9659" spans="16:17" x14ac:dyDescent="0.3">
      <c r="P9659" s="99"/>
      <c r="Q9659" s="99"/>
    </row>
    <row r="9660" spans="16:17" x14ac:dyDescent="0.3">
      <c r="P9660" s="99"/>
      <c r="Q9660" s="99"/>
    </row>
    <row r="9661" spans="16:17" x14ac:dyDescent="0.3">
      <c r="P9661" s="99"/>
      <c r="Q9661" s="99"/>
    </row>
    <row r="9662" spans="16:17" x14ac:dyDescent="0.3">
      <c r="P9662" s="99"/>
      <c r="Q9662" s="99"/>
    </row>
    <row r="9663" spans="16:17" x14ac:dyDescent="0.3">
      <c r="P9663" s="99"/>
      <c r="Q9663" s="99"/>
    </row>
    <row r="9664" spans="16:17" x14ac:dyDescent="0.3">
      <c r="P9664" s="99"/>
      <c r="Q9664" s="99"/>
    </row>
    <row r="9665" spans="16:17" x14ac:dyDescent="0.3">
      <c r="P9665" s="99"/>
      <c r="Q9665" s="99"/>
    </row>
    <row r="9666" spans="16:17" x14ac:dyDescent="0.3">
      <c r="P9666" s="99"/>
      <c r="Q9666" s="99"/>
    </row>
    <row r="9667" spans="16:17" x14ac:dyDescent="0.3">
      <c r="P9667" s="99"/>
      <c r="Q9667" s="99"/>
    </row>
    <row r="9668" spans="16:17" x14ac:dyDescent="0.3">
      <c r="P9668" s="99"/>
      <c r="Q9668" s="99"/>
    </row>
    <row r="9669" spans="16:17" x14ac:dyDescent="0.3">
      <c r="P9669" s="99"/>
      <c r="Q9669" s="99"/>
    </row>
    <row r="9670" spans="16:17" x14ac:dyDescent="0.3">
      <c r="P9670" s="99"/>
      <c r="Q9670" s="99"/>
    </row>
    <row r="9671" spans="16:17" x14ac:dyDescent="0.3">
      <c r="P9671" s="99"/>
      <c r="Q9671" s="99"/>
    </row>
    <row r="9672" spans="16:17" x14ac:dyDescent="0.3">
      <c r="P9672" s="99"/>
      <c r="Q9672" s="99"/>
    </row>
    <row r="9673" spans="16:17" x14ac:dyDescent="0.3">
      <c r="P9673" s="99"/>
      <c r="Q9673" s="99"/>
    </row>
    <row r="9674" spans="16:17" x14ac:dyDescent="0.3">
      <c r="P9674" s="99"/>
      <c r="Q9674" s="99"/>
    </row>
    <row r="9675" spans="16:17" x14ac:dyDescent="0.3">
      <c r="P9675" s="99"/>
      <c r="Q9675" s="99"/>
    </row>
    <row r="9676" spans="16:17" x14ac:dyDescent="0.3">
      <c r="P9676" s="99"/>
      <c r="Q9676" s="99"/>
    </row>
    <row r="9677" spans="16:17" x14ac:dyDescent="0.3">
      <c r="P9677" s="99"/>
      <c r="Q9677" s="99"/>
    </row>
    <row r="9678" spans="16:17" x14ac:dyDescent="0.3">
      <c r="P9678" s="99"/>
      <c r="Q9678" s="99"/>
    </row>
    <row r="9679" spans="16:17" x14ac:dyDescent="0.3">
      <c r="P9679" s="99"/>
      <c r="Q9679" s="99"/>
    </row>
    <row r="9680" spans="16:17" x14ac:dyDescent="0.3">
      <c r="P9680" s="99"/>
      <c r="Q9680" s="99"/>
    </row>
    <row r="9681" spans="16:17" x14ac:dyDescent="0.3">
      <c r="P9681" s="99"/>
      <c r="Q9681" s="99"/>
    </row>
    <row r="9682" spans="16:17" x14ac:dyDescent="0.3">
      <c r="P9682" s="99"/>
      <c r="Q9682" s="99"/>
    </row>
    <row r="9683" spans="16:17" x14ac:dyDescent="0.3">
      <c r="P9683" s="99"/>
      <c r="Q9683" s="99"/>
    </row>
    <row r="9684" spans="16:17" x14ac:dyDescent="0.3">
      <c r="P9684" s="99"/>
      <c r="Q9684" s="99"/>
    </row>
    <row r="9685" spans="16:17" x14ac:dyDescent="0.3">
      <c r="P9685" s="99"/>
      <c r="Q9685" s="99"/>
    </row>
    <row r="9686" spans="16:17" x14ac:dyDescent="0.3">
      <c r="P9686" s="99"/>
      <c r="Q9686" s="99"/>
    </row>
    <row r="9687" spans="16:17" x14ac:dyDescent="0.3">
      <c r="P9687" s="99"/>
      <c r="Q9687" s="99"/>
    </row>
    <row r="9688" spans="16:17" x14ac:dyDescent="0.3">
      <c r="P9688" s="99"/>
      <c r="Q9688" s="99"/>
    </row>
    <row r="9689" spans="16:17" x14ac:dyDescent="0.3">
      <c r="P9689" s="99"/>
      <c r="Q9689" s="99"/>
    </row>
    <row r="9690" spans="16:17" x14ac:dyDescent="0.3">
      <c r="P9690" s="99"/>
      <c r="Q9690" s="99"/>
    </row>
    <row r="9691" spans="16:17" x14ac:dyDescent="0.3">
      <c r="P9691" s="99"/>
      <c r="Q9691" s="99"/>
    </row>
    <row r="9692" spans="16:17" x14ac:dyDescent="0.3">
      <c r="P9692" s="99"/>
      <c r="Q9692" s="99"/>
    </row>
    <row r="9693" spans="16:17" x14ac:dyDescent="0.3">
      <c r="P9693" s="99"/>
      <c r="Q9693" s="99"/>
    </row>
    <row r="9694" spans="16:17" x14ac:dyDescent="0.3">
      <c r="P9694" s="99"/>
      <c r="Q9694" s="99"/>
    </row>
    <row r="9695" spans="16:17" x14ac:dyDescent="0.3">
      <c r="P9695" s="99"/>
      <c r="Q9695" s="99"/>
    </row>
    <row r="9696" spans="16:17" x14ac:dyDescent="0.3">
      <c r="P9696" s="99"/>
      <c r="Q9696" s="99"/>
    </row>
    <row r="9697" spans="16:17" x14ac:dyDescent="0.3">
      <c r="P9697" s="99"/>
      <c r="Q9697" s="99"/>
    </row>
    <row r="9698" spans="16:17" x14ac:dyDescent="0.3">
      <c r="P9698" s="99"/>
      <c r="Q9698" s="99"/>
    </row>
    <row r="9699" spans="16:17" x14ac:dyDescent="0.3">
      <c r="P9699" s="99"/>
      <c r="Q9699" s="99"/>
    </row>
    <row r="9700" spans="16:17" x14ac:dyDescent="0.3">
      <c r="P9700" s="99"/>
      <c r="Q9700" s="99"/>
    </row>
    <row r="9701" spans="16:17" x14ac:dyDescent="0.3">
      <c r="P9701" s="99"/>
      <c r="Q9701" s="99"/>
    </row>
    <row r="9702" spans="16:17" x14ac:dyDescent="0.3">
      <c r="P9702" s="99"/>
      <c r="Q9702" s="99"/>
    </row>
    <row r="9703" spans="16:17" x14ac:dyDescent="0.3">
      <c r="P9703" s="99"/>
      <c r="Q9703" s="99"/>
    </row>
    <row r="9704" spans="16:17" x14ac:dyDescent="0.3">
      <c r="P9704" s="99"/>
      <c r="Q9704" s="99"/>
    </row>
    <row r="9705" spans="16:17" x14ac:dyDescent="0.3">
      <c r="P9705" s="99"/>
      <c r="Q9705" s="99"/>
    </row>
    <row r="9706" spans="16:17" x14ac:dyDescent="0.3">
      <c r="P9706" s="99"/>
      <c r="Q9706" s="99"/>
    </row>
    <row r="9707" spans="16:17" x14ac:dyDescent="0.3">
      <c r="P9707" s="99"/>
      <c r="Q9707" s="99"/>
    </row>
    <row r="9708" spans="16:17" x14ac:dyDescent="0.3">
      <c r="P9708" s="99"/>
      <c r="Q9708" s="99"/>
    </row>
    <row r="9709" spans="16:17" x14ac:dyDescent="0.3">
      <c r="P9709" s="99"/>
      <c r="Q9709" s="99"/>
    </row>
    <row r="9710" spans="16:17" x14ac:dyDescent="0.3">
      <c r="P9710" s="99"/>
      <c r="Q9710" s="99"/>
    </row>
    <row r="9711" spans="16:17" x14ac:dyDescent="0.3">
      <c r="P9711" s="99"/>
      <c r="Q9711" s="99"/>
    </row>
    <row r="9712" spans="16:17" x14ac:dyDescent="0.3">
      <c r="P9712" s="99"/>
      <c r="Q9712" s="99"/>
    </row>
    <row r="9713" spans="16:17" x14ac:dyDescent="0.3">
      <c r="P9713" s="99"/>
      <c r="Q9713" s="99"/>
    </row>
    <row r="9714" spans="16:17" x14ac:dyDescent="0.3">
      <c r="P9714" s="99"/>
      <c r="Q9714" s="99"/>
    </row>
    <row r="9715" spans="16:17" x14ac:dyDescent="0.3">
      <c r="P9715" s="99"/>
      <c r="Q9715" s="99"/>
    </row>
    <row r="9716" spans="16:17" x14ac:dyDescent="0.3">
      <c r="P9716" s="99"/>
      <c r="Q9716" s="99"/>
    </row>
    <row r="9717" spans="16:17" x14ac:dyDescent="0.3">
      <c r="P9717" s="99"/>
      <c r="Q9717" s="99"/>
    </row>
    <row r="9718" spans="16:17" x14ac:dyDescent="0.3">
      <c r="P9718" s="99"/>
      <c r="Q9718" s="99"/>
    </row>
    <row r="9719" spans="16:17" x14ac:dyDescent="0.3">
      <c r="P9719" s="99"/>
      <c r="Q9719" s="99"/>
    </row>
    <row r="9720" spans="16:17" x14ac:dyDescent="0.3">
      <c r="P9720" s="99"/>
      <c r="Q9720" s="99"/>
    </row>
    <row r="9721" spans="16:17" x14ac:dyDescent="0.3">
      <c r="P9721" s="99"/>
      <c r="Q9721" s="99"/>
    </row>
    <row r="9722" spans="16:17" x14ac:dyDescent="0.3">
      <c r="P9722" s="99"/>
      <c r="Q9722" s="99"/>
    </row>
    <row r="9723" spans="16:17" x14ac:dyDescent="0.3">
      <c r="P9723" s="99"/>
      <c r="Q9723" s="99"/>
    </row>
    <row r="9724" spans="16:17" x14ac:dyDescent="0.3">
      <c r="P9724" s="99"/>
      <c r="Q9724" s="99"/>
    </row>
    <row r="9725" spans="16:17" x14ac:dyDescent="0.3">
      <c r="P9725" s="99"/>
      <c r="Q9725" s="99"/>
    </row>
    <row r="9726" spans="16:17" x14ac:dyDescent="0.3">
      <c r="P9726" s="99"/>
      <c r="Q9726" s="99"/>
    </row>
    <row r="9727" spans="16:17" x14ac:dyDescent="0.3">
      <c r="P9727" s="99"/>
      <c r="Q9727" s="99"/>
    </row>
    <row r="9728" spans="16:17" x14ac:dyDescent="0.3">
      <c r="P9728" s="99"/>
      <c r="Q9728" s="99"/>
    </row>
    <row r="9729" spans="16:17" x14ac:dyDescent="0.3">
      <c r="P9729" s="99"/>
      <c r="Q9729" s="99"/>
    </row>
    <row r="9730" spans="16:17" x14ac:dyDescent="0.3">
      <c r="P9730" s="99"/>
      <c r="Q9730" s="99"/>
    </row>
    <row r="9731" spans="16:17" x14ac:dyDescent="0.3">
      <c r="P9731" s="99"/>
      <c r="Q9731" s="99"/>
    </row>
    <row r="9732" spans="16:17" x14ac:dyDescent="0.3">
      <c r="P9732" s="99"/>
      <c r="Q9732" s="99"/>
    </row>
    <row r="9733" spans="16:17" x14ac:dyDescent="0.3">
      <c r="P9733" s="99"/>
      <c r="Q9733" s="99"/>
    </row>
    <row r="9734" spans="16:17" x14ac:dyDescent="0.3">
      <c r="P9734" s="99"/>
      <c r="Q9734" s="99"/>
    </row>
    <row r="9735" spans="16:17" x14ac:dyDescent="0.3">
      <c r="P9735" s="99"/>
      <c r="Q9735" s="99"/>
    </row>
    <row r="9736" spans="16:17" x14ac:dyDescent="0.3">
      <c r="P9736" s="99"/>
      <c r="Q9736" s="99"/>
    </row>
    <row r="9737" spans="16:17" x14ac:dyDescent="0.3">
      <c r="P9737" s="99"/>
      <c r="Q9737" s="99"/>
    </row>
    <row r="9738" spans="16:17" x14ac:dyDescent="0.3">
      <c r="P9738" s="99"/>
      <c r="Q9738" s="99"/>
    </row>
    <row r="9739" spans="16:17" x14ac:dyDescent="0.3">
      <c r="P9739" s="99"/>
      <c r="Q9739" s="99"/>
    </row>
    <row r="9740" spans="16:17" x14ac:dyDescent="0.3">
      <c r="P9740" s="99"/>
      <c r="Q9740" s="99"/>
    </row>
    <row r="9741" spans="16:17" x14ac:dyDescent="0.3">
      <c r="P9741" s="99"/>
      <c r="Q9741" s="99"/>
    </row>
    <row r="9742" spans="16:17" x14ac:dyDescent="0.3">
      <c r="P9742" s="99"/>
      <c r="Q9742" s="99"/>
    </row>
    <row r="9743" spans="16:17" x14ac:dyDescent="0.3">
      <c r="P9743" s="99"/>
      <c r="Q9743" s="99"/>
    </row>
    <row r="9744" spans="16:17" x14ac:dyDescent="0.3">
      <c r="P9744" s="99"/>
      <c r="Q9744" s="99"/>
    </row>
    <row r="9745" spans="16:17" x14ac:dyDescent="0.3">
      <c r="P9745" s="99"/>
      <c r="Q9745" s="99"/>
    </row>
    <row r="9746" spans="16:17" x14ac:dyDescent="0.3">
      <c r="P9746" s="99"/>
      <c r="Q9746" s="99"/>
    </row>
    <row r="9747" spans="16:17" x14ac:dyDescent="0.3">
      <c r="P9747" s="99"/>
      <c r="Q9747" s="99"/>
    </row>
    <row r="9748" spans="16:17" x14ac:dyDescent="0.3">
      <c r="P9748" s="99"/>
      <c r="Q9748" s="99"/>
    </row>
    <row r="9749" spans="16:17" x14ac:dyDescent="0.3">
      <c r="P9749" s="99"/>
      <c r="Q9749" s="99"/>
    </row>
    <row r="9750" spans="16:17" x14ac:dyDescent="0.3">
      <c r="P9750" s="99"/>
      <c r="Q9750" s="99"/>
    </row>
    <row r="9751" spans="16:17" x14ac:dyDescent="0.3">
      <c r="P9751" s="99"/>
      <c r="Q9751" s="99"/>
    </row>
    <row r="9752" spans="16:17" x14ac:dyDescent="0.3">
      <c r="P9752" s="99"/>
      <c r="Q9752" s="99"/>
    </row>
    <row r="9753" spans="16:17" x14ac:dyDescent="0.3">
      <c r="P9753" s="99"/>
      <c r="Q9753" s="99"/>
    </row>
    <row r="9754" spans="16:17" x14ac:dyDescent="0.3">
      <c r="P9754" s="99"/>
      <c r="Q9754" s="99"/>
    </row>
    <row r="9755" spans="16:17" x14ac:dyDescent="0.3">
      <c r="P9755" s="99"/>
      <c r="Q9755" s="99"/>
    </row>
    <row r="9756" spans="16:17" x14ac:dyDescent="0.3">
      <c r="P9756" s="99"/>
      <c r="Q9756" s="99"/>
    </row>
    <row r="9757" spans="16:17" x14ac:dyDescent="0.3">
      <c r="P9757" s="99"/>
      <c r="Q9757" s="99"/>
    </row>
    <row r="9758" spans="16:17" x14ac:dyDescent="0.3">
      <c r="P9758" s="99"/>
      <c r="Q9758" s="99"/>
    </row>
    <row r="9759" spans="16:17" x14ac:dyDescent="0.3">
      <c r="P9759" s="99"/>
      <c r="Q9759" s="99"/>
    </row>
    <row r="9760" spans="16:17" x14ac:dyDescent="0.3">
      <c r="P9760" s="99"/>
      <c r="Q9760" s="99"/>
    </row>
    <row r="9761" spans="16:17" x14ac:dyDescent="0.3">
      <c r="P9761" s="99"/>
      <c r="Q9761" s="99"/>
    </row>
    <row r="9762" spans="16:17" x14ac:dyDescent="0.3">
      <c r="P9762" s="99"/>
      <c r="Q9762" s="99"/>
    </row>
    <row r="9763" spans="16:17" x14ac:dyDescent="0.3">
      <c r="P9763" s="99"/>
      <c r="Q9763" s="99"/>
    </row>
    <row r="9764" spans="16:17" x14ac:dyDescent="0.3">
      <c r="P9764" s="99"/>
      <c r="Q9764" s="99"/>
    </row>
    <row r="9765" spans="16:17" x14ac:dyDescent="0.3">
      <c r="P9765" s="99"/>
      <c r="Q9765" s="99"/>
    </row>
    <row r="9766" spans="16:17" x14ac:dyDescent="0.3">
      <c r="P9766" s="99"/>
      <c r="Q9766" s="99"/>
    </row>
    <row r="9767" spans="16:17" x14ac:dyDescent="0.3">
      <c r="P9767" s="99"/>
      <c r="Q9767" s="99"/>
    </row>
    <row r="9768" spans="16:17" x14ac:dyDescent="0.3">
      <c r="P9768" s="99"/>
      <c r="Q9768" s="99"/>
    </row>
    <row r="9769" spans="16:17" x14ac:dyDescent="0.3">
      <c r="P9769" s="99"/>
      <c r="Q9769" s="99"/>
    </row>
    <row r="9770" spans="16:17" x14ac:dyDescent="0.3">
      <c r="P9770" s="99"/>
      <c r="Q9770" s="99"/>
    </row>
    <row r="9771" spans="16:17" x14ac:dyDescent="0.3">
      <c r="P9771" s="99"/>
      <c r="Q9771" s="99"/>
    </row>
    <row r="9772" spans="16:17" x14ac:dyDescent="0.3">
      <c r="P9772" s="99"/>
      <c r="Q9772" s="99"/>
    </row>
    <row r="9773" spans="16:17" x14ac:dyDescent="0.3">
      <c r="P9773" s="99"/>
      <c r="Q9773" s="99"/>
    </row>
    <row r="9774" spans="16:17" x14ac:dyDescent="0.3">
      <c r="P9774" s="99"/>
      <c r="Q9774" s="99"/>
    </row>
    <row r="9775" spans="16:17" x14ac:dyDescent="0.3">
      <c r="P9775" s="99"/>
      <c r="Q9775" s="99"/>
    </row>
    <row r="9776" spans="16:17" x14ac:dyDescent="0.3">
      <c r="P9776" s="99"/>
      <c r="Q9776" s="99"/>
    </row>
    <row r="9777" spans="16:17" x14ac:dyDescent="0.3">
      <c r="P9777" s="99"/>
      <c r="Q9777" s="99"/>
    </row>
    <row r="9778" spans="16:17" x14ac:dyDescent="0.3">
      <c r="P9778" s="99"/>
      <c r="Q9778" s="99"/>
    </row>
    <row r="9779" spans="16:17" x14ac:dyDescent="0.3">
      <c r="P9779" s="99"/>
      <c r="Q9779" s="99"/>
    </row>
    <row r="9780" spans="16:17" x14ac:dyDescent="0.3">
      <c r="P9780" s="99"/>
      <c r="Q9780" s="99"/>
    </row>
    <row r="9781" spans="16:17" x14ac:dyDescent="0.3">
      <c r="P9781" s="99"/>
      <c r="Q9781" s="99"/>
    </row>
    <row r="9782" spans="16:17" x14ac:dyDescent="0.3">
      <c r="P9782" s="99"/>
      <c r="Q9782" s="99"/>
    </row>
    <row r="9783" spans="16:17" x14ac:dyDescent="0.3">
      <c r="P9783" s="99"/>
      <c r="Q9783" s="99"/>
    </row>
    <row r="9784" spans="16:17" x14ac:dyDescent="0.3">
      <c r="P9784" s="99"/>
      <c r="Q9784" s="99"/>
    </row>
    <row r="9785" spans="16:17" x14ac:dyDescent="0.3">
      <c r="P9785" s="99"/>
      <c r="Q9785" s="99"/>
    </row>
    <row r="9786" spans="16:17" x14ac:dyDescent="0.3">
      <c r="P9786" s="99"/>
      <c r="Q9786" s="99"/>
    </row>
    <row r="9787" spans="16:17" x14ac:dyDescent="0.3">
      <c r="P9787" s="99"/>
      <c r="Q9787" s="99"/>
    </row>
    <row r="9788" spans="16:17" x14ac:dyDescent="0.3">
      <c r="P9788" s="99"/>
      <c r="Q9788" s="99"/>
    </row>
    <row r="9789" spans="16:17" x14ac:dyDescent="0.3">
      <c r="P9789" s="99"/>
      <c r="Q9789" s="99"/>
    </row>
    <row r="9790" spans="16:17" x14ac:dyDescent="0.3">
      <c r="P9790" s="99"/>
      <c r="Q9790" s="99"/>
    </row>
    <row r="9791" spans="16:17" x14ac:dyDescent="0.3">
      <c r="P9791" s="99"/>
      <c r="Q9791" s="99"/>
    </row>
    <row r="9792" spans="16:17" x14ac:dyDescent="0.3">
      <c r="P9792" s="99"/>
      <c r="Q9792" s="99"/>
    </row>
    <row r="9793" spans="16:17" x14ac:dyDescent="0.3">
      <c r="P9793" s="99"/>
      <c r="Q9793" s="99"/>
    </row>
    <row r="9794" spans="16:17" x14ac:dyDescent="0.3">
      <c r="P9794" s="99"/>
      <c r="Q9794" s="99"/>
    </row>
    <row r="9795" spans="16:17" x14ac:dyDescent="0.3">
      <c r="P9795" s="99"/>
      <c r="Q9795" s="99"/>
    </row>
    <row r="9796" spans="16:17" x14ac:dyDescent="0.3">
      <c r="P9796" s="99"/>
      <c r="Q9796" s="99"/>
    </row>
    <row r="9797" spans="16:17" x14ac:dyDescent="0.3">
      <c r="P9797" s="99"/>
      <c r="Q9797" s="99"/>
    </row>
    <row r="9798" spans="16:17" x14ac:dyDescent="0.3">
      <c r="P9798" s="99"/>
      <c r="Q9798" s="99"/>
    </row>
    <row r="9799" spans="16:17" x14ac:dyDescent="0.3">
      <c r="P9799" s="99"/>
      <c r="Q9799" s="99"/>
    </row>
    <row r="9800" spans="16:17" x14ac:dyDescent="0.3">
      <c r="P9800" s="99"/>
      <c r="Q9800" s="99"/>
    </row>
    <row r="9801" spans="16:17" x14ac:dyDescent="0.3">
      <c r="P9801" s="99"/>
      <c r="Q9801" s="99"/>
    </row>
    <row r="9802" spans="16:17" x14ac:dyDescent="0.3">
      <c r="P9802" s="99"/>
      <c r="Q9802" s="99"/>
    </row>
    <row r="9803" spans="16:17" x14ac:dyDescent="0.3">
      <c r="P9803" s="99"/>
      <c r="Q9803" s="99"/>
    </row>
    <row r="9804" spans="16:17" x14ac:dyDescent="0.3">
      <c r="P9804" s="99"/>
      <c r="Q9804" s="99"/>
    </row>
    <row r="9805" spans="16:17" x14ac:dyDescent="0.3">
      <c r="P9805" s="99"/>
      <c r="Q9805" s="99"/>
    </row>
    <row r="9806" spans="16:17" x14ac:dyDescent="0.3">
      <c r="P9806" s="99"/>
      <c r="Q9806" s="99"/>
    </row>
    <row r="9807" spans="16:17" x14ac:dyDescent="0.3">
      <c r="P9807" s="99"/>
      <c r="Q9807" s="99"/>
    </row>
    <row r="9808" spans="16:17" x14ac:dyDescent="0.3">
      <c r="P9808" s="99"/>
      <c r="Q9808" s="99"/>
    </row>
    <row r="9809" spans="16:17" x14ac:dyDescent="0.3">
      <c r="P9809" s="99"/>
      <c r="Q9809" s="99"/>
    </row>
    <row r="9810" spans="16:17" x14ac:dyDescent="0.3">
      <c r="P9810" s="99"/>
      <c r="Q9810" s="99"/>
    </row>
    <row r="9811" spans="16:17" x14ac:dyDescent="0.3">
      <c r="P9811" s="99"/>
      <c r="Q9811" s="99"/>
    </row>
    <row r="9812" spans="16:17" x14ac:dyDescent="0.3">
      <c r="P9812" s="99"/>
      <c r="Q9812" s="99"/>
    </row>
    <row r="9813" spans="16:17" x14ac:dyDescent="0.3">
      <c r="P9813" s="99"/>
      <c r="Q9813" s="99"/>
    </row>
    <row r="9814" spans="16:17" x14ac:dyDescent="0.3">
      <c r="P9814" s="99"/>
      <c r="Q9814" s="99"/>
    </row>
    <row r="9815" spans="16:17" x14ac:dyDescent="0.3">
      <c r="P9815" s="99"/>
      <c r="Q9815" s="99"/>
    </row>
    <row r="9816" spans="16:17" x14ac:dyDescent="0.3">
      <c r="P9816" s="99"/>
      <c r="Q9816" s="99"/>
    </row>
    <row r="9817" spans="16:17" x14ac:dyDescent="0.3">
      <c r="P9817" s="99"/>
      <c r="Q9817" s="99"/>
    </row>
    <row r="9818" spans="16:17" x14ac:dyDescent="0.3">
      <c r="P9818" s="99"/>
      <c r="Q9818" s="99"/>
    </row>
    <row r="9819" spans="16:17" x14ac:dyDescent="0.3">
      <c r="P9819" s="99"/>
      <c r="Q9819" s="99"/>
    </row>
    <row r="9820" spans="16:17" x14ac:dyDescent="0.3">
      <c r="P9820" s="99"/>
      <c r="Q9820" s="99"/>
    </row>
    <row r="9821" spans="16:17" x14ac:dyDescent="0.3">
      <c r="P9821" s="99"/>
      <c r="Q9821" s="99"/>
    </row>
    <row r="9822" spans="16:17" x14ac:dyDescent="0.3">
      <c r="P9822" s="99"/>
      <c r="Q9822" s="99"/>
    </row>
    <row r="9823" spans="16:17" x14ac:dyDescent="0.3">
      <c r="P9823" s="99"/>
      <c r="Q9823" s="99"/>
    </row>
    <row r="9824" spans="16:17" x14ac:dyDescent="0.3">
      <c r="P9824" s="99"/>
      <c r="Q9824" s="99"/>
    </row>
    <row r="9825" spans="16:17" x14ac:dyDescent="0.3">
      <c r="P9825" s="99"/>
      <c r="Q9825" s="99"/>
    </row>
    <row r="9826" spans="16:17" x14ac:dyDescent="0.3">
      <c r="P9826" s="99"/>
      <c r="Q9826" s="99"/>
    </row>
    <row r="9827" spans="16:17" x14ac:dyDescent="0.3">
      <c r="P9827" s="99"/>
      <c r="Q9827" s="99"/>
    </row>
    <row r="9828" spans="16:17" x14ac:dyDescent="0.3">
      <c r="P9828" s="99"/>
      <c r="Q9828" s="99"/>
    </row>
    <row r="9829" spans="16:17" x14ac:dyDescent="0.3">
      <c r="P9829" s="99"/>
      <c r="Q9829" s="99"/>
    </row>
    <row r="9830" spans="16:17" x14ac:dyDescent="0.3">
      <c r="P9830" s="99"/>
      <c r="Q9830" s="99"/>
    </row>
    <row r="9831" spans="16:17" x14ac:dyDescent="0.3">
      <c r="P9831" s="99"/>
      <c r="Q9831" s="99"/>
    </row>
    <row r="9832" spans="16:17" x14ac:dyDescent="0.3">
      <c r="P9832" s="99"/>
      <c r="Q9832" s="99"/>
    </row>
    <row r="9833" spans="16:17" x14ac:dyDescent="0.3">
      <c r="P9833" s="99"/>
      <c r="Q9833" s="99"/>
    </row>
    <row r="9834" spans="16:17" x14ac:dyDescent="0.3">
      <c r="P9834" s="99"/>
      <c r="Q9834" s="99"/>
    </row>
    <row r="9835" spans="16:17" x14ac:dyDescent="0.3">
      <c r="P9835" s="99"/>
      <c r="Q9835" s="99"/>
    </row>
    <row r="9836" spans="16:17" x14ac:dyDescent="0.3">
      <c r="P9836" s="99"/>
      <c r="Q9836" s="99"/>
    </row>
    <row r="9837" spans="16:17" x14ac:dyDescent="0.3">
      <c r="P9837" s="99"/>
      <c r="Q9837" s="99"/>
    </row>
    <row r="9838" spans="16:17" x14ac:dyDescent="0.3">
      <c r="P9838" s="99"/>
      <c r="Q9838" s="99"/>
    </row>
    <row r="9839" spans="16:17" x14ac:dyDescent="0.3">
      <c r="P9839" s="99"/>
      <c r="Q9839" s="99"/>
    </row>
    <row r="9840" spans="16:17" x14ac:dyDescent="0.3">
      <c r="P9840" s="99"/>
      <c r="Q9840" s="99"/>
    </row>
    <row r="9841" spans="16:17" x14ac:dyDescent="0.3">
      <c r="P9841" s="99"/>
      <c r="Q9841" s="99"/>
    </row>
    <row r="9842" spans="16:17" x14ac:dyDescent="0.3">
      <c r="P9842" s="99"/>
      <c r="Q9842" s="99"/>
    </row>
    <row r="9843" spans="16:17" x14ac:dyDescent="0.3">
      <c r="P9843" s="99"/>
      <c r="Q9843" s="99"/>
    </row>
    <row r="9844" spans="16:17" x14ac:dyDescent="0.3">
      <c r="P9844" s="99"/>
      <c r="Q9844" s="99"/>
    </row>
    <row r="9845" spans="16:17" x14ac:dyDescent="0.3">
      <c r="P9845" s="99"/>
      <c r="Q9845" s="99"/>
    </row>
    <row r="9846" spans="16:17" x14ac:dyDescent="0.3">
      <c r="P9846" s="99"/>
      <c r="Q9846" s="99"/>
    </row>
    <row r="9847" spans="16:17" x14ac:dyDescent="0.3">
      <c r="P9847" s="99"/>
      <c r="Q9847" s="99"/>
    </row>
    <row r="9848" spans="16:17" x14ac:dyDescent="0.3">
      <c r="P9848" s="99"/>
      <c r="Q9848" s="99"/>
    </row>
    <row r="9849" spans="16:17" x14ac:dyDescent="0.3">
      <c r="P9849" s="99"/>
      <c r="Q9849" s="99"/>
    </row>
    <row r="9850" spans="16:17" x14ac:dyDescent="0.3">
      <c r="P9850" s="99"/>
      <c r="Q9850" s="99"/>
    </row>
    <row r="9851" spans="16:17" x14ac:dyDescent="0.3">
      <c r="P9851" s="99"/>
      <c r="Q9851" s="99"/>
    </row>
    <row r="9852" spans="16:17" x14ac:dyDescent="0.3">
      <c r="P9852" s="99"/>
      <c r="Q9852" s="99"/>
    </row>
    <row r="9853" spans="16:17" x14ac:dyDescent="0.3">
      <c r="P9853" s="99"/>
      <c r="Q9853" s="99"/>
    </row>
    <row r="9854" spans="16:17" x14ac:dyDescent="0.3">
      <c r="P9854" s="99"/>
      <c r="Q9854" s="99"/>
    </row>
    <row r="9855" spans="16:17" x14ac:dyDescent="0.3">
      <c r="P9855" s="99"/>
      <c r="Q9855" s="99"/>
    </row>
    <row r="9856" spans="16:17" x14ac:dyDescent="0.3">
      <c r="P9856" s="99"/>
      <c r="Q9856" s="99"/>
    </row>
    <row r="9857" spans="16:17" x14ac:dyDescent="0.3">
      <c r="P9857" s="99"/>
      <c r="Q9857" s="99"/>
    </row>
    <row r="9858" spans="16:17" x14ac:dyDescent="0.3">
      <c r="P9858" s="99"/>
      <c r="Q9858" s="99"/>
    </row>
    <row r="9859" spans="16:17" x14ac:dyDescent="0.3">
      <c r="P9859" s="99"/>
      <c r="Q9859" s="99"/>
    </row>
    <row r="9860" spans="16:17" x14ac:dyDescent="0.3">
      <c r="P9860" s="99"/>
      <c r="Q9860" s="99"/>
    </row>
    <row r="9861" spans="16:17" x14ac:dyDescent="0.3">
      <c r="P9861" s="99"/>
      <c r="Q9861" s="99"/>
    </row>
    <row r="9862" spans="16:17" x14ac:dyDescent="0.3">
      <c r="P9862" s="99"/>
      <c r="Q9862" s="99"/>
    </row>
    <row r="9863" spans="16:17" x14ac:dyDescent="0.3">
      <c r="P9863" s="99"/>
      <c r="Q9863" s="99"/>
    </row>
    <row r="9864" spans="16:17" x14ac:dyDescent="0.3">
      <c r="P9864" s="99"/>
      <c r="Q9864" s="99"/>
    </row>
    <row r="9865" spans="16:17" x14ac:dyDescent="0.3">
      <c r="P9865" s="99"/>
      <c r="Q9865" s="99"/>
    </row>
    <row r="9866" spans="16:17" x14ac:dyDescent="0.3">
      <c r="P9866" s="99"/>
      <c r="Q9866" s="99"/>
    </row>
    <row r="9867" spans="16:17" x14ac:dyDescent="0.3">
      <c r="P9867" s="99"/>
      <c r="Q9867" s="99"/>
    </row>
    <row r="9868" spans="16:17" x14ac:dyDescent="0.3">
      <c r="P9868" s="99"/>
      <c r="Q9868" s="99"/>
    </row>
    <row r="9869" spans="16:17" x14ac:dyDescent="0.3">
      <c r="P9869" s="99"/>
      <c r="Q9869" s="99"/>
    </row>
    <row r="9870" spans="16:17" x14ac:dyDescent="0.3">
      <c r="P9870" s="99"/>
      <c r="Q9870" s="99"/>
    </row>
    <row r="9871" spans="16:17" x14ac:dyDescent="0.3">
      <c r="P9871" s="99"/>
      <c r="Q9871" s="99"/>
    </row>
    <row r="9872" spans="16:17" x14ac:dyDescent="0.3">
      <c r="P9872" s="99"/>
      <c r="Q9872" s="99"/>
    </row>
    <row r="9873" spans="16:17" x14ac:dyDescent="0.3">
      <c r="P9873" s="99"/>
      <c r="Q9873" s="99"/>
    </row>
    <row r="9874" spans="16:17" x14ac:dyDescent="0.3">
      <c r="P9874" s="99"/>
      <c r="Q9874" s="99"/>
    </row>
    <row r="9875" spans="16:17" x14ac:dyDescent="0.3">
      <c r="P9875" s="99"/>
      <c r="Q9875" s="99"/>
    </row>
    <row r="9876" spans="16:17" x14ac:dyDescent="0.3">
      <c r="P9876" s="99"/>
      <c r="Q9876" s="99"/>
    </row>
    <row r="9877" spans="16:17" x14ac:dyDescent="0.3">
      <c r="P9877" s="99"/>
      <c r="Q9877" s="99"/>
    </row>
    <row r="9878" spans="16:17" x14ac:dyDescent="0.3">
      <c r="P9878" s="99"/>
      <c r="Q9878" s="99"/>
    </row>
    <row r="9879" spans="16:17" x14ac:dyDescent="0.3">
      <c r="P9879" s="99"/>
      <c r="Q9879" s="99"/>
    </row>
    <row r="9880" spans="16:17" x14ac:dyDescent="0.3">
      <c r="P9880" s="99"/>
      <c r="Q9880" s="99"/>
    </row>
    <row r="9881" spans="16:17" x14ac:dyDescent="0.3">
      <c r="P9881" s="99"/>
      <c r="Q9881" s="99"/>
    </row>
    <row r="9882" spans="16:17" x14ac:dyDescent="0.3">
      <c r="P9882" s="99"/>
      <c r="Q9882" s="99"/>
    </row>
    <row r="9883" spans="16:17" x14ac:dyDescent="0.3">
      <c r="P9883" s="99"/>
      <c r="Q9883" s="99"/>
    </row>
    <row r="9884" spans="16:17" x14ac:dyDescent="0.3">
      <c r="P9884" s="99"/>
      <c r="Q9884" s="99"/>
    </row>
    <row r="9885" spans="16:17" x14ac:dyDescent="0.3">
      <c r="P9885" s="99"/>
      <c r="Q9885" s="99"/>
    </row>
    <row r="9886" spans="16:17" x14ac:dyDescent="0.3">
      <c r="P9886" s="99"/>
      <c r="Q9886" s="99"/>
    </row>
    <row r="9887" spans="16:17" x14ac:dyDescent="0.3">
      <c r="P9887" s="99"/>
      <c r="Q9887" s="99"/>
    </row>
    <row r="9888" spans="16:17" x14ac:dyDescent="0.3">
      <c r="P9888" s="99"/>
      <c r="Q9888" s="99"/>
    </row>
    <row r="9889" spans="16:17" x14ac:dyDescent="0.3">
      <c r="P9889" s="99"/>
      <c r="Q9889" s="99"/>
    </row>
    <row r="9890" spans="16:17" x14ac:dyDescent="0.3">
      <c r="P9890" s="99"/>
      <c r="Q9890" s="99"/>
    </row>
    <row r="9891" spans="16:17" x14ac:dyDescent="0.3">
      <c r="P9891" s="99"/>
      <c r="Q9891" s="99"/>
    </row>
    <row r="9892" spans="16:17" x14ac:dyDescent="0.3">
      <c r="P9892" s="99"/>
      <c r="Q9892" s="99"/>
    </row>
    <row r="9893" spans="16:17" x14ac:dyDescent="0.3">
      <c r="P9893" s="99"/>
      <c r="Q9893" s="99"/>
    </row>
    <row r="9894" spans="16:17" x14ac:dyDescent="0.3">
      <c r="P9894" s="99"/>
      <c r="Q9894" s="99"/>
    </row>
    <row r="9895" spans="16:17" x14ac:dyDescent="0.3">
      <c r="P9895" s="99"/>
      <c r="Q9895" s="99"/>
    </row>
    <row r="9896" spans="16:17" x14ac:dyDescent="0.3">
      <c r="P9896" s="99"/>
      <c r="Q9896" s="99"/>
    </row>
    <row r="9897" spans="16:17" x14ac:dyDescent="0.3">
      <c r="P9897" s="99"/>
      <c r="Q9897" s="99"/>
    </row>
    <row r="9898" spans="16:17" x14ac:dyDescent="0.3">
      <c r="P9898" s="99"/>
      <c r="Q9898" s="99"/>
    </row>
    <row r="9899" spans="16:17" x14ac:dyDescent="0.3">
      <c r="P9899" s="99"/>
      <c r="Q9899" s="99"/>
    </row>
    <row r="9900" spans="16:17" x14ac:dyDescent="0.3">
      <c r="P9900" s="99"/>
      <c r="Q9900" s="99"/>
    </row>
    <row r="9901" spans="16:17" x14ac:dyDescent="0.3">
      <c r="P9901" s="99"/>
      <c r="Q9901" s="99"/>
    </row>
    <row r="9902" spans="16:17" x14ac:dyDescent="0.3">
      <c r="P9902" s="99"/>
      <c r="Q9902" s="99"/>
    </row>
    <row r="9903" spans="16:17" x14ac:dyDescent="0.3">
      <c r="P9903" s="99"/>
      <c r="Q9903" s="99"/>
    </row>
    <row r="9904" spans="16:17" x14ac:dyDescent="0.3">
      <c r="P9904" s="99"/>
      <c r="Q9904" s="99"/>
    </row>
    <row r="9905" spans="16:17" x14ac:dyDescent="0.3">
      <c r="P9905" s="99"/>
      <c r="Q9905" s="99"/>
    </row>
    <row r="9906" spans="16:17" x14ac:dyDescent="0.3">
      <c r="P9906" s="99"/>
      <c r="Q9906" s="99"/>
    </row>
    <row r="9907" spans="16:17" x14ac:dyDescent="0.3">
      <c r="P9907" s="99"/>
      <c r="Q9907" s="99"/>
    </row>
    <row r="9908" spans="16:17" x14ac:dyDescent="0.3">
      <c r="P9908" s="99"/>
      <c r="Q9908" s="99"/>
    </row>
    <row r="9909" spans="16:17" x14ac:dyDescent="0.3">
      <c r="P9909" s="99"/>
      <c r="Q9909" s="99"/>
    </row>
    <row r="9910" spans="16:17" x14ac:dyDescent="0.3">
      <c r="P9910" s="99"/>
      <c r="Q9910" s="99"/>
    </row>
    <row r="9911" spans="16:17" x14ac:dyDescent="0.3">
      <c r="P9911" s="99"/>
      <c r="Q9911" s="99"/>
    </row>
    <row r="9912" spans="16:17" x14ac:dyDescent="0.3">
      <c r="P9912" s="99"/>
      <c r="Q9912" s="99"/>
    </row>
    <row r="9913" spans="16:17" x14ac:dyDescent="0.3">
      <c r="P9913" s="99"/>
      <c r="Q9913" s="99"/>
    </row>
    <row r="9914" spans="16:17" x14ac:dyDescent="0.3">
      <c r="P9914" s="99"/>
      <c r="Q9914" s="99"/>
    </row>
    <row r="9915" spans="16:17" x14ac:dyDescent="0.3">
      <c r="P9915" s="99"/>
      <c r="Q9915" s="99"/>
    </row>
    <row r="9916" spans="16:17" x14ac:dyDescent="0.3">
      <c r="P9916" s="99"/>
      <c r="Q9916" s="99"/>
    </row>
    <row r="9917" spans="16:17" x14ac:dyDescent="0.3">
      <c r="P9917" s="99"/>
      <c r="Q9917" s="99"/>
    </row>
    <row r="9918" spans="16:17" x14ac:dyDescent="0.3">
      <c r="P9918" s="99"/>
      <c r="Q9918" s="99"/>
    </row>
    <row r="9919" spans="16:17" x14ac:dyDescent="0.3">
      <c r="P9919" s="99"/>
      <c r="Q9919" s="99"/>
    </row>
    <row r="9920" spans="16:17" x14ac:dyDescent="0.3">
      <c r="P9920" s="99"/>
      <c r="Q9920" s="99"/>
    </row>
    <row r="9921" spans="16:17" x14ac:dyDescent="0.3">
      <c r="P9921" s="99"/>
      <c r="Q9921" s="99"/>
    </row>
    <row r="9922" spans="16:17" x14ac:dyDescent="0.3">
      <c r="P9922" s="99"/>
      <c r="Q9922" s="99"/>
    </row>
    <row r="9923" spans="16:17" x14ac:dyDescent="0.3">
      <c r="P9923" s="99"/>
      <c r="Q9923" s="99"/>
    </row>
    <row r="9924" spans="16:17" x14ac:dyDescent="0.3">
      <c r="P9924" s="99"/>
      <c r="Q9924" s="99"/>
    </row>
    <row r="9925" spans="16:17" x14ac:dyDescent="0.3">
      <c r="P9925" s="99"/>
      <c r="Q9925" s="99"/>
    </row>
    <row r="9926" spans="16:17" x14ac:dyDescent="0.3">
      <c r="P9926" s="99"/>
      <c r="Q9926" s="99"/>
    </row>
    <row r="9927" spans="16:17" x14ac:dyDescent="0.3">
      <c r="P9927" s="99"/>
      <c r="Q9927" s="99"/>
    </row>
    <row r="9928" spans="16:17" x14ac:dyDescent="0.3">
      <c r="P9928" s="99"/>
      <c r="Q9928" s="99"/>
    </row>
    <row r="9929" spans="16:17" x14ac:dyDescent="0.3">
      <c r="P9929" s="99"/>
      <c r="Q9929" s="99"/>
    </row>
    <row r="9930" spans="16:17" x14ac:dyDescent="0.3">
      <c r="P9930" s="99"/>
      <c r="Q9930" s="99"/>
    </row>
    <row r="9931" spans="16:17" x14ac:dyDescent="0.3">
      <c r="P9931" s="99"/>
      <c r="Q9931" s="99"/>
    </row>
    <row r="9932" spans="16:17" x14ac:dyDescent="0.3">
      <c r="P9932" s="99"/>
      <c r="Q9932" s="99"/>
    </row>
    <row r="9933" spans="16:17" x14ac:dyDescent="0.3">
      <c r="P9933" s="99"/>
      <c r="Q9933" s="99"/>
    </row>
    <row r="9934" spans="16:17" x14ac:dyDescent="0.3">
      <c r="P9934" s="99"/>
      <c r="Q9934" s="99"/>
    </row>
    <row r="9935" spans="16:17" x14ac:dyDescent="0.3">
      <c r="P9935" s="99"/>
      <c r="Q9935" s="99"/>
    </row>
    <row r="9936" spans="16:17" x14ac:dyDescent="0.3">
      <c r="P9936" s="99"/>
      <c r="Q9936" s="99"/>
    </row>
    <row r="9937" spans="16:17" x14ac:dyDescent="0.3">
      <c r="P9937" s="99"/>
      <c r="Q9937" s="99"/>
    </row>
    <row r="9938" spans="16:17" x14ac:dyDescent="0.3">
      <c r="P9938" s="99"/>
      <c r="Q9938" s="99"/>
    </row>
    <row r="9939" spans="16:17" x14ac:dyDescent="0.3">
      <c r="P9939" s="99"/>
      <c r="Q9939" s="99"/>
    </row>
    <row r="9940" spans="16:17" x14ac:dyDescent="0.3">
      <c r="P9940" s="99"/>
      <c r="Q9940" s="99"/>
    </row>
    <row r="9941" spans="16:17" x14ac:dyDescent="0.3">
      <c r="P9941" s="99"/>
      <c r="Q9941" s="99"/>
    </row>
    <row r="9942" spans="16:17" x14ac:dyDescent="0.3">
      <c r="P9942" s="99"/>
      <c r="Q9942" s="99"/>
    </row>
    <row r="9943" spans="16:17" x14ac:dyDescent="0.3">
      <c r="P9943" s="99"/>
      <c r="Q9943" s="99"/>
    </row>
    <row r="9944" spans="16:17" x14ac:dyDescent="0.3">
      <c r="P9944" s="99"/>
      <c r="Q9944" s="99"/>
    </row>
    <row r="9945" spans="16:17" x14ac:dyDescent="0.3">
      <c r="P9945" s="99"/>
      <c r="Q9945" s="99"/>
    </row>
    <row r="9946" spans="16:17" x14ac:dyDescent="0.3">
      <c r="P9946" s="99"/>
      <c r="Q9946" s="99"/>
    </row>
    <row r="9947" spans="16:17" x14ac:dyDescent="0.3">
      <c r="P9947" s="99"/>
      <c r="Q9947" s="99"/>
    </row>
    <row r="9948" spans="16:17" x14ac:dyDescent="0.3">
      <c r="P9948" s="99"/>
      <c r="Q9948" s="99"/>
    </row>
    <row r="9949" spans="16:17" x14ac:dyDescent="0.3">
      <c r="P9949" s="99"/>
      <c r="Q9949" s="99"/>
    </row>
    <row r="9950" spans="16:17" x14ac:dyDescent="0.3">
      <c r="P9950" s="99"/>
      <c r="Q9950" s="99"/>
    </row>
    <row r="9951" spans="16:17" x14ac:dyDescent="0.3">
      <c r="P9951" s="99"/>
      <c r="Q9951" s="99"/>
    </row>
    <row r="9952" spans="16:17" x14ac:dyDescent="0.3">
      <c r="P9952" s="99"/>
      <c r="Q9952" s="99"/>
    </row>
    <row r="9953" spans="16:17" x14ac:dyDescent="0.3">
      <c r="P9953" s="99"/>
      <c r="Q9953" s="99"/>
    </row>
    <row r="9954" spans="16:17" x14ac:dyDescent="0.3">
      <c r="P9954" s="99"/>
      <c r="Q9954" s="99"/>
    </row>
    <row r="9955" spans="16:17" x14ac:dyDescent="0.3">
      <c r="P9955" s="99"/>
      <c r="Q9955" s="99"/>
    </row>
    <row r="9956" spans="16:17" x14ac:dyDescent="0.3">
      <c r="P9956" s="99"/>
      <c r="Q9956" s="99"/>
    </row>
    <row r="9957" spans="16:17" x14ac:dyDescent="0.3">
      <c r="P9957" s="99"/>
      <c r="Q9957" s="99"/>
    </row>
    <row r="9958" spans="16:17" x14ac:dyDescent="0.3">
      <c r="P9958" s="99"/>
      <c r="Q9958" s="99"/>
    </row>
    <row r="9959" spans="16:17" x14ac:dyDescent="0.3">
      <c r="P9959" s="99"/>
      <c r="Q9959" s="99"/>
    </row>
    <row r="9960" spans="16:17" x14ac:dyDescent="0.3">
      <c r="P9960" s="99"/>
      <c r="Q9960" s="99"/>
    </row>
    <row r="9961" spans="16:17" x14ac:dyDescent="0.3">
      <c r="P9961" s="99"/>
      <c r="Q9961" s="99"/>
    </row>
    <row r="9962" spans="16:17" x14ac:dyDescent="0.3">
      <c r="P9962" s="99"/>
      <c r="Q9962" s="99"/>
    </row>
    <row r="9963" spans="16:17" x14ac:dyDescent="0.3">
      <c r="P9963" s="99"/>
      <c r="Q9963" s="99"/>
    </row>
    <row r="9964" spans="16:17" x14ac:dyDescent="0.3">
      <c r="P9964" s="99"/>
      <c r="Q9964" s="99"/>
    </row>
    <row r="9965" spans="16:17" x14ac:dyDescent="0.3">
      <c r="P9965" s="99"/>
      <c r="Q9965" s="99"/>
    </row>
    <row r="9966" spans="16:17" x14ac:dyDescent="0.3">
      <c r="P9966" s="99"/>
      <c r="Q9966" s="99"/>
    </row>
    <row r="9967" spans="16:17" x14ac:dyDescent="0.3">
      <c r="P9967" s="99"/>
      <c r="Q9967" s="99"/>
    </row>
    <row r="9968" spans="16:17" x14ac:dyDescent="0.3">
      <c r="P9968" s="99"/>
      <c r="Q9968" s="99"/>
    </row>
    <row r="9969" spans="16:17" x14ac:dyDescent="0.3">
      <c r="P9969" s="99"/>
      <c r="Q9969" s="99"/>
    </row>
    <row r="9970" spans="16:17" x14ac:dyDescent="0.3">
      <c r="P9970" s="99"/>
      <c r="Q9970" s="99"/>
    </row>
    <row r="9971" spans="16:17" x14ac:dyDescent="0.3">
      <c r="P9971" s="99"/>
      <c r="Q9971" s="99"/>
    </row>
    <row r="9972" spans="16:17" x14ac:dyDescent="0.3">
      <c r="P9972" s="99"/>
      <c r="Q9972" s="99"/>
    </row>
    <row r="9973" spans="16:17" x14ac:dyDescent="0.3">
      <c r="P9973" s="99"/>
      <c r="Q9973" s="99"/>
    </row>
    <row r="9974" spans="16:17" x14ac:dyDescent="0.3">
      <c r="P9974" s="99"/>
      <c r="Q9974" s="99"/>
    </row>
    <row r="9975" spans="16:17" x14ac:dyDescent="0.3">
      <c r="P9975" s="99"/>
      <c r="Q9975" s="99"/>
    </row>
    <row r="9976" spans="16:17" x14ac:dyDescent="0.3">
      <c r="P9976" s="99"/>
      <c r="Q9976" s="99"/>
    </row>
    <row r="9977" spans="16:17" x14ac:dyDescent="0.3">
      <c r="P9977" s="99"/>
      <c r="Q9977" s="99"/>
    </row>
    <row r="9978" spans="16:17" x14ac:dyDescent="0.3">
      <c r="P9978" s="99"/>
      <c r="Q9978" s="99"/>
    </row>
    <row r="9979" spans="16:17" x14ac:dyDescent="0.3">
      <c r="P9979" s="99"/>
      <c r="Q9979" s="99"/>
    </row>
    <row r="9980" spans="16:17" x14ac:dyDescent="0.3">
      <c r="P9980" s="99"/>
      <c r="Q9980" s="99"/>
    </row>
    <row r="9981" spans="16:17" x14ac:dyDescent="0.3">
      <c r="P9981" s="99"/>
      <c r="Q9981" s="99"/>
    </row>
    <row r="9982" spans="16:17" x14ac:dyDescent="0.3">
      <c r="P9982" s="99"/>
      <c r="Q9982" s="99"/>
    </row>
    <row r="9983" spans="16:17" x14ac:dyDescent="0.3">
      <c r="P9983" s="99"/>
      <c r="Q9983" s="99"/>
    </row>
    <row r="9984" spans="16:17" x14ac:dyDescent="0.3">
      <c r="P9984" s="99"/>
      <c r="Q9984" s="99"/>
    </row>
    <row r="9985" spans="16:17" x14ac:dyDescent="0.3">
      <c r="P9985" s="99"/>
      <c r="Q9985" s="99"/>
    </row>
    <row r="9986" spans="16:17" x14ac:dyDescent="0.3">
      <c r="P9986" s="99"/>
      <c r="Q9986" s="99"/>
    </row>
    <row r="9987" spans="16:17" x14ac:dyDescent="0.3">
      <c r="P9987" s="99"/>
      <c r="Q9987" s="99"/>
    </row>
    <row r="9988" spans="16:17" x14ac:dyDescent="0.3">
      <c r="P9988" s="99"/>
      <c r="Q9988" s="99"/>
    </row>
    <row r="9989" spans="16:17" x14ac:dyDescent="0.3">
      <c r="P9989" s="99"/>
      <c r="Q9989" s="99"/>
    </row>
    <row r="9990" spans="16:17" x14ac:dyDescent="0.3">
      <c r="P9990" s="99"/>
      <c r="Q9990" s="99"/>
    </row>
    <row r="9991" spans="16:17" x14ac:dyDescent="0.3">
      <c r="P9991" s="99"/>
      <c r="Q9991" s="99"/>
    </row>
    <row r="9992" spans="16:17" x14ac:dyDescent="0.3">
      <c r="P9992" s="99"/>
      <c r="Q9992" s="99"/>
    </row>
    <row r="9993" spans="16:17" x14ac:dyDescent="0.3">
      <c r="P9993" s="99"/>
      <c r="Q9993" s="99"/>
    </row>
    <row r="9994" spans="16:17" x14ac:dyDescent="0.3">
      <c r="P9994" s="99"/>
      <c r="Q9994" s="99"/>
    </row>
    <row r="9995" spans="16:17" x14ac:dyDescent="0.3">
      <c r="P9995" s="99"/>
      <c r="Q9995" s="99"/>
    </row>
    <row r="9996" spans="16:17" x14ac:dyDescent="0.3">
      <c r="P9996" s="99"/>
      <c r="Q9996" s="99"/>
    </row>
    <row r="9997" spans="16:17" x14ac:dyDescent="0.3">
      <c r="P9997" s="99"/>
      <c r="Q9997" s="99"/>
    </row>
    <row r="9998" spans="16:17" x14ac:dyDescent="0.3">
      <c r="P9998" s="99"/>
      <c r="Q9998" s="99"/>
    </row>
    <row r="9999" spans="16:17" x14ac:dyDescent="0.3">
      <c r="P9999" s="99"/>
      <c r="Q9999" s="99"/>
    </row>
    <row r="10000" spans="16:17" x14ac:dyDescent="0.3">
      <c r="P10000" s="99"/>
      <c r="Q10000" s="99"/>
    </row>
    <row r="10001" spans="16:17" x14ac:dyDescent="0.3">
      <c r="P10001" s="99"/>
      <c r="Q10001" s="99"/>
    </row>
    <row r="10002" spans="16:17" x14ac:dyDescent="0.3">
      <c r="P10002" s="99"/>
      <c r="Q10002" s="99"/>
    </row>
    <row r="10003" spans="16:17" x14ac:dyDescent="0.3">
      <c r="P10003" s="99"/>
      <c r="Q10003" s="99"/>
    </row>
    <row r="10004" spans="16:17" x14ac:dyDescent="0.3">
      <c r="P10004" s="99"/>
      <c r="Q10004" s="99"/>
    </row>
    <row r="10005" spans="16:17" x14ac:dyDescent="0.3">
      <c r="P10005" s="99"/>
      <c r="Q10005" s="99"/>
    </row>
    <row r="10006" spans="16:17" x14ac:dyDescent="0.3">
      <c r="P10006" s="99"/>
      <c r="Q10006" s="99"/>
    </row>
    <row r="10007" spans="16:17" x14ac:dyDescent="0.3">
      <c r="P10007" s="99"/>
      <c r="Q10007" s="99"/>
    </row>
    <row r="10008" spans="16:17" x14ac:dyDescent="0.3">
      <c r="P10008" s="99"/>
      <c r="Q10008" s="99"/>
    </row>
    <row r="10009" spans="16:17" x14ac:dyDescent="0.3">
      <c r="P10009" s="99"/>
      <c r="Q10009" s="99"/>
    </row>
    <row r="10010" spans="16:17" x14ac:dyDescent="0.3">
      <c r="P10010" s="99"/>
      <c r="Q10010" s="99"/>
    </row>
    <row r="10011" spans="16:17" x14ac:dyDescent="0.3">
      <c r="P10011" s="99"/>
      <c r="Q10011" s="99"/>
    </row>
    <row r="10012" spans="16:17" x14ac:dyDescent="0.3">
      <c r="P10012" s="99"/>
      <c r="Q10012" s="99"/>
    </row>
    <row r="10013" spans="16:17" x14ac:dyDescent="0.3">
      <c r="P10013" s="99"/>
      <c r="Q10013" s="99"/>
    </row>
    <row r="10014" spans="16:17" x14ac:dyDescent="0.3">
      <c r="P10014" s="99"/>
      <c r="Q10014" s="99"/>
    </row>
    <row r="10015" spans="16:17" x14ac:dyDescent="0.3">
      <c r="P10015" s="99"/>
      <c r="Q10015" s="99"/>
    </row>
    <row r="10016" spans="16:17" x14ac:dyDescent="0.3">
      <c r="P10016" s="99"/>
      <c r="Q10016" s="99"/>
    </row>
    <row r="10017" spans="16:17" x14ac:dyDescent="0.3">
      <c r="P10017" s="99"/>
      <c r="Q10017" s="99"/>
    </row>
    <row r="10018" spans="16:17" x14ac:dyDescent="0.3">
      <c r="P10018" s="99"/>
      <c r="Q10018" s="99"/>
    </row>
    <row r="10019" spans="16:17" x14ac:dyDescent="0.3">
      <c r="P10019" s="99"/>
      <c r="Q10019" s="99"/>
    </row>
    <row r="10020" spans="16:17" x14ac:dyDescent="0.3">
      <c r="P10020" s="99"/>
      <c r="Q10020" s="99"/>
    </row>
    <row r="10021" spans="16:17" x14ac:dyDescent="0.3">
      <c r="P10021" s="99"/>
      <c r="Q10021" s="99"/>
    </row>
    <row r="10022" spans="16:17" x14ac:dyDescent="0.3">
      <c r="P10022" s="99"/>
      <c r="Q10022" s="99"/>
    </row>
    <row r="10023" spans="16:17" x14ac:dyDescent="0.3">
      <c r="P10023" s="99"/>
      <c r="Q10023" s="99"/>
    </row>
    <row r="10024" spans="16:17" x14ac:dyDescent="0.3">
      <c r="P10024" s="99"/>
      <c r="Q10024" s="99"/>
    </row>
    <row r="10025" spans="16:17" x14ac:dyDescent="0.3">
      <c r="P10025" s="99"/>
      <c r="Q10025" s="99"/>
    </row>
    <row r="10026" spans="16:17" x14ac:dyDescent="0.3">
      <c r="P10026" s="99"/>
      <c r="Q10026" s="99"/>
    </row>
    <row r="10027" spans="16:17" x14ac:dyDescent="0.3">
      <c r="P10027" s="99"/>
      <c r="Q10027" s="99"/>
    </row>
    <row r="10028" spans="16:17" x14ac:dyDescent="0.3">
      <c r="P10028" s="99"/>
      <c r="Q10028" s="99"/>
    </row>
    <row r="10029" spans="16:17" x14ac:dyDescent="0.3">
      <c r="P10029" s="99"/>
      <c r="Q10029" s="99"/>
    </row>
    <row r="10030" spans="16:17" x14ac:dyDescent="0.3">
      <c r="P10030" s="99"/>
      <c r="Q10030" s="99"/>
    </row>
    <row r="10031" spans="16:17" x14ac:dyDescent="0.3">
      <c r="P10031" s="99"/>
      <c r="Q10031" s="99"/>
    </row>
    <row r="10032" spans="16:17" x14ac:dyDescent="0.3">
      <c r="P10032" s="99"/>
      <c r="Q10032" s="99"/>
    </row>
    <row r="10033" spans="16:17" x14ac:dyDescent="0.3">
      <c r="P10033" s="99"/>
      <c r="Q10033" s="99"/>
    </row>
    <row r="10034" spans="16:17" x14ac:dyDescent="0.3">
      <c r="P10034" s="99"/>
      <c r="Q10034" s="99"/>
    </row>
    <row r="10035" spans="16:17" x14ac:dyDescent="0.3">
      <c r="P10035" s="99"/>
      <c r="Q10035" s="99"/>
    </row>
    <row r="10036" spans="16:17" x14ac:dyDescent="0.3">
      <c r="P10036" s="99"/>
      <c r="Q10036" s="99"/>
    </row>
    <row r="10037" spans="16:17" x14ac:dyDescent="0.3">
      <c r="P10037" s="99"/>
      <c r="Q10037" s="99"/>
    </row>
    <row r="10038" spans="16:17" x14ac:dyDescent="0.3">
      <c r="P10038" s="99"/>
      <c r="Q10038" s="99"/>
    </row>
    <row r="10039" spans="16:17" x14ac:dyDescent="0.3">
      <c r="P10039" s="99"/>
      <c r="Q10039" s="99"/>
    </row>
    <row r="10040" spans="16:17" x14ac:dyDescent="0.3">
      <c r="P10040" s="99"/>
      <c r="Q10040" s="99"/>
    </row>
    <row r="10041" spans="16:17" x14ac:dyDescent="0.3">
      <c r="P10041" s="99"/>
      <c r="Q10041" s="99"/>
    </row>
    <row r="10042" spans="16:17" x14ac:dyDescent="0.3">
      <c r="P10042" s="99"/>
      <c r="Q10042" s="99"/>
    </row>
    <row r="10043" spans="16:17" x14ac:dyDescent="0.3">
      <c r="P10043" s="99"/>
      <c r="Q10043" s="99"/>
    </row>
    <row r="10044" spans="16:17" x14ac:dyDescent="0.3">
      <c r="P10044" s="99"/>
      <c r="Q10044" s="99"/>
    </row>
    <row r="10045" spans="16:17" x14ac:dyDescent="0.3">
      <c r="P10045" s="99"/>
      <c r="Q10045" s="99"/>
    </row>
    <row r="10046" spans="16:17" x14ac:dyDescent="0.3">
      <c r="P10046" s="99"/>
      <c r="Q10046" s="99"/>
    </row>
    <row r="10047" spans="16:17" x14ac:dyDescent="0.3">
      <c r="P10047" s="99"/>
      <c r="Q10047" s="99"/>
    </row>
    <row r="10048" spans="16:17" x14ac:dyDescent="0.3">
      <c r="P10048" s="99"/>
      <c r="Q10048" s="99"/>
    </row>
    <row r="10049" spans="16:17" x14ac:dyDescent="0.3">
      <c r="P10049" s="99"/>
      <c r="Q10049" s="99"/>
    </row>
    <row r="10050" spans="16:17" x14ac:dyDescent="0.3">
      <c r="P10050" s="99"/>
      <c r="Q10050" s="99"/>
    </row>
    <row r="10051" spans="16:17" x14ac:dyDescent="0.3">
      <c r="P10051" s="99"/>
      <c r="Q10051" s="99"/>
    </row>
    <row r="10052" spans="16:17" x14ac:dyDescent="0.3">
      <c r="P10052" s="99"/>
      <c r="Q10052" s="99"/>
    </row>
    <row r="10053" spans="16:17" x14ac:dyDescent="0.3">
      <c r="P10053" s="99"/>
      <c r="Q10053" s="99"/>
    </row>
    <row r="10054" spans="16:17" x14ac:dyDescent="0.3">
      <c r="P10054" s="99"/>
      <c r="Q10054" s="99"/>
    </row>
    <row r="10055" spans="16:17" x14ac:dyDescent="0.3">
      <c r="P10055" s="99"/>
      <c r="Q10055" s="99"/>
    </row>
    <row r="10056" spans="16:17" x14ac:dyDescent="0.3">
      <c r="P10056" s="99"/>
      <c r="Q10056" s="99"/>
    </row>
    <row r="10057" spans="16:17" x14ac:dyDescent="0.3">
      <c r="P10057" s="99"/>
      <c r="Q10057" s="99"/>
    </row>
    <row r="10058" spans="16:17" x14ac:dyDescent="0.3">
      <c r="P10058" s="99"/>
      <c r="Q10058" s="99"/>
    </row>
    <row r="10059" spans="16:17" x14ac:dyDescent="0.3">
      <c r="P10059" s="99"/>
      <c r="Q10059" s="99"/>
    </row>
    <row r="10060" spans="16:17" x14ac:dyDescent="0.3">
      <c r="P10060" s="99"/>
      <c r="Q10060" s="99"/>
    </row>
    <row r="10061" spans="16:17" x14ac:dyDescent="0.3">
      <c r="P10061" s="99"/>
      <c r="Q10061" s="99"/>
    </row>
    <row r="10062" spans="16:17" x14ac:dyDescent="0.3">
      <c r="P10062" s="99"/>
      <c r="Q10062" s="99"/>
    </row>
    <row r="10063" spans="16:17" x14ac:dyDescent="0.3">
      <c r="P10063" s="99"/>
      <c r="Q10063" s="99"/>
    </row>
    <row r="10064" spans="16:17" x14ac:dyDescent="0.3">
      <c r="P10064" s="99"/>
      <c r="Q10064" s="99"/>
    </row>
    <row r="10065" spans="16:17" x14ac:dyDescent="0.3">
      <c r="P10065" s="99"/>
      <c r="Q10065" s="99"/>
    </row>
    <row r="10066" spans="16:17" x14ac:dyDescent="0.3">
      <c r="P10066" s="99"/>
      <c r="Q10066" s="99"/>
    </row>
    <row r="10067" spans="16:17" x14ac:dyDescent="0.3">
      <c r="P10067" s="99"/>
      <c r="Q10067" s="99"/>
    </row>
    <row r="10068" spans="16:17" x14ac:dyDescent="0.3">
      <c r="P10068" s="99"/>
      <c r="Q10068" s="99"/>
    </row>
    <row r="10069" spans="16:17" x14ac:dyDescent="0.3">
      <c r="P10069" s="99"/>
      <c r="Q10069" s="99"/>
    </row>
    <row r="10070" spans="16:17" x14ac:dyDescent="0.3">
      <c r="P10070" s="99"/>
      <c r="Q10070" s="99"/>
    </row>
    <row r="10071" spans="16:17" x14ac:dyDescent="0.3">
      <c r="P10071" s="99"/>
      <c r="Q10071" s="99"/>
    </row>
    <row r="10072" spans="16:17" x14ac:dyDescent="0.3">
      <c r="P10072" s="99"/>
      <c r="Q10072" s="99"/>
    </row>
    <row r="10073" spans="16:17" x14ac:dyDescent="0.3">
      <c r="P10073" s="99"/>
      <c r="Q10073" s="99"/>
    </row>
    <row r="10074" spans="16:17" x14ac:dyDescent="0.3">
      <c r="P10074" s="99"/>
      <c r="Q10074" s="99"/>
    </row>
    <row r="10075" spans="16:17" x14ac:dyDescent="0.3">
      <c r="P10075" s="99"/>
      <c r="Q10075" s="99"/>
    </row>
    <row r="10076" spans="16:17" x14ac:dyDescent="0.3">
      <c r="P10076" s="99"/>
      <c r="Q10076" s="99"/>
    </row>
    <row r="10077" spans="16:17" x14ac:dyDescent="0.3">
      <c r="P10077" s="99"/>
      <c r="Q10077" s="99"/>
    </row>
    <row r="10078" spans="16:17" x14ac:dyDescent="0.3">
      <c r="P10078" s="99"/>
      <c r="Q10078" s="99"/>
    </row>
    <row r="10079" spans="16:17" x14ac:dyDescent="0.3">
      <c r="P10079" s="99"/>
      <c r="Q10079" s="99"/>
    </row>
    <row r="10080" spans="16:17" x14ac:dyDescent="0.3">
      <c r="P10080" s="99"/>
      <c r="Q10080" s="99"/>
    </row>
    <row r="10081" spans="16:17" x14ac:dyDescent="0.3">
      <c r="P10081" s="99"/>
      <c r="Q10081" s="99"/>
    </row>
    <row r="10082" spans="16:17" x14ac:dyDescent="0.3">
      <c r="P10082" s="99"/>
      <c r="Q10082" s="99"/>
    </row>
    <row r="10083" spans="16:17" x14ac:dyDescent="0.3">
      <c r="P10083" s="99"/>
      <c r="Q10083" s="99"/>
    </row>
    <row r="10084" spans="16:17" x14ac:dyDescent="0.3">
      <c r="P10084" s="99"/>
      <c r="Q10084" s="99"/>
    </row>
    <row r="10085" spans="16:17" x14ac:dyDescent="0.3">
      <c r="P10085" s="99"/>
      <c r="Q10085" s="99"/>
    </row>
    <row r="10086" spans="16:17" x14ac:dyDescent="0.3">
      <c r="P10086" s="99"/>
      <c r="Q10086" s="99"/>
    </row>
    <row r="10087" spans="16:17" x14ac:dyDescent="0.3">
      <c r="P10087" s="99"/>
      <c r="Q10087" s="99"/>
    </row>
    <row r="10088" spans="16:17" x14ac:dyDescent="0.3">
      <c r="P10088" s="99"/>
      <c r="Q10088" s="99"/>
    </row>
    <row r="10089" spans="16:17" x14ac:dyDescent="0.3">
      <c r="P10089" s="99"/>
      <c r="Q10089" s="99"/>
    </row>
    <row r="10090" spans="16:17" x14ac:dyDescent="0.3">
      <c r="P10090" s="99"/>
      <c r="Q10090" s="99"/>
    </row>
    <row r="10091" spans="16:17" x14ac:dyDescent="0.3">
      <c r="P10091" s="99"/>
      <c r="Q10091" s="99"/>
    </row>
    <row r="10092" spans="16:17" x14ac:dyDescent="0.3">
      <c r="P10092" s="99"/>
      <c r="Q10092" s="99"/>
    </row>
    <row r="10093" spans="16:17" x14ac:dyDescent="0.3">
      <c r="P10093" s="99"/>
      <c r="Q10093" s="99"/>
    </row>
    <row r="10094" spans="16:17" x14ac:dyDescent="0.3">
      <c r="P10094" s="99"/>
      <c r="Q10094" s="99"/>
    </row>
    <row r="10095" spans="16:17" x14ac:dyDescent="0.3">
      <c r="P10095" s="99"/>
      <c r="Q10095" s="99"/>
    </row>
    <row r="10096" spans="16:17" x14ac:dyDescent="0.3">
      <c r="P10096" s="99"/>
      <c r="Q10096" s="99"/>
    </row>
    <row r="10097" spans="16:17" x14ac:dyDescent="0.3">
      <c r="P10097" s="99"/>
      <c r="Q10097" s="99"/>
    </row>
    <row r="10098" spans="16:17" x14ac:dyDescent="0.3">
      <c r="P10098" s="99"/>
      <c r="Q10098" s="99"/>
    </row>
    <row r="10099" spans="16:17" x14ac:dyDescent="0.3">
      <c r="P10099" s="99"/>
      <c r="Q10099" s="99"/>
    </row>
    <row r="10100" spans="16:17" x14ac:dyDescent="0.3">
      <c r="P10100" s="99"/>
      <c r="Q10100" s="99"/>
    </row>
    <row r="10101" spans="16:17" x14ac:dyDescent="0.3">
      <c r="P10101" s="99"/>
      <c r="Q10101" s="99"/>
    </row>
    <row r="10102" spans="16:17" x14ac:dyDescent="0.3">
      <c r="P10102" s="99"/>
      <c r="Q10102" s="99"/>
    </row>
    <row r="10103" spans="16:17" x14ac:dyDescent="0.3">
      <c r="P10103" s="99"/>
      <c r="Q10103" s="99"/>
    </row>
    <row r="10104" spans="16:17" x14ac:dyDescent="0.3">
      <c r="P10104" s="99"/>
      <c r="Q10104" s="99"/>
    </row>
    <row r="10105" spans="16:17" x14ac:dyDescent="0.3">
      <c r="P10105" s="99"/>
      <c r="Q10105" s="99"/>
    </row>
    <row r="10106" spans="16:17" x14ac:dyDescent="0.3">
      <c r="P10106" s="99"/>
      <c r="Q10106" s="99"/>
    </row>
    <row r="10107" spans="16:17" x14ac:dyDescent="0.3">
      <c r="P10107" s="99"/>
      <c r="Q10107" s="99"/>
    </row>
    <row r="10108" spans="16:17" x14ac:dyDescent="0.3">
      <c r="P10108" s="99"/>
      <c r="Q10108" s="99"/>
    </row>
    <row r="10109" spans="16:17" x14ac:dyDescent="0.3">
      <c r="P10109" s="99"/>
      <c r="Q10109" s="99"/>
    </row>
    <row r="10110" spans="16:17" x14ac:dyDescent="0.3">
      <c r="P10110" s="99"/>
      <c r="Q10110" s="99"/>
    </row>
    <row r="10111" spans="16:17" x14ac:dyDescent="0.3">
      <c r="P10111" s="99"/>
      <c r="Q10111" s="99"/>
    </row>
    <row r="10112" spans="16:17" x14ac:dyDescent="0.3">
      <c r="P10112" s="99"/>
      <c r="Q10112" s="99"/>
    </row>
    <row r="10113" spans="16:17" x14ac:dyDescent="0.3">
      <c r="P10113" s="99"/>
      <c r="Q10113" s="99"/>
    </row>
    <row r="10114" spans="16:17" x14ac:dyDescent="0.3">
      <c r="P10114" s="99"/>
      <c r="Q10114" s="99"/>
    </row>
    <row r="10115" spans="16:17" x14ac:dyDescent="0.3">
      <c r="P10115" s="99"/>
      <c r="Q10115" s="99"/>
    </row>
    <row r="10116" spans="16:17" x14ac:dyDescent="0.3">
      <c r="P10116" s="99"/>
      <c r="Q10116" s="99"/>
    </row>
    <row r="10117" spans="16:17" x14ac:dyDescent="0.3">
      <c r="P10117" s="99"/>
      <c r="Q10117" s="99"/>
    </row>
    <row r="10118" spans="16:17" x14ac:dyDescent="0.3">
      <c r="P10118" s="99"/>
      <c r="Q10118" s="99"/>
    </row>
    <row r="10119" spans="16:17" x14ac:dyDescent="0.3">
      <c r="P10119" s="99"/>
      <c r="Q10119" s="99"/>
    </row>
    <row r="10120" spans="16:17" x14ac:dyDescent="0.3">
      <c r="P10120" s="99"/>
      <c r="Q10120" s="99"/>
    </row>
    <row r="10121" spans="16:17" x14ac:dyDescent="0.3">
      <c r="P10121" s="99"/>
      <c r="Q10121" s="99"/>
    </row>
    <row r="10122" spans="16:17" x14ac:dyDescent="0.3">
      <c r="P10122" s="99"/>
      <c r="Q10122" s="99"/>
    </row>
    <row r="10123" spans="16:17" x14ac:dyDescent="0.3">
      <c r="P10123" s="99"/>
      <c r="Q10123" s="99"/>
    </row>
    <row r="10124" spans="16:17" x14ac:dyDescent="0.3">
      <c r="P10124" s="99"/>
      <c r="Q10124" s="99"/>
    </row>
    <row r="10125" spans="16:17" x14ac:dyDescent="0.3">
      <c r="P10125" s="99"/>
      <c r="Q10125" s="99"/>
    </row>
    <row r="10126" spans="16:17" x14ac:dyDescent="0.3">
      <c r="P10126" s="99"/>
      <c r="Q10126" s="99"/>
    </row>
    <row r="10127" spans="16:17" x14ac:dyDescent="0.3">
      <c r="P10127" s="99"/>
      <c r="Q10127" s="99"/>
    </row>
    <row r="10128" spans="16:17" x14ac:dyDescent="0.3">
      <c r="P10128" s="99"/>
      <c r="Q10128" s="99"/>
    </row>
    <row r="10129" spans="16:17" x14ac:dyDescent="0.3">
      <c r="P10129" s="99"/>
      <c r="Q10129" s="99"/>
    </row>
    <row r="10130" spans="16:17" x14ac:dyDescent="0.3">
      <c r="P10130" s="99"/>
      <c r="Q10130" s="99"/>
    </row>
    <row r="10131" spans="16:17" x14ac:dyDescent="0.3">
      <c r="P10131" s="99"/>
      <c r="Q10131" s="99"/>
    </row>
    <row r="10132" spans="16:17" x14ac:dyDescent="0.3">
      <c r="P10132" s="99"/>
      <c r="Q10132" s="99"/>
    </row>
    <row r="10133" spans="16:17" x14ac:dyDescent="0.3">
      <c r="P10133" s="99"/>
      <c r="Q10133" s="99"/>
    </row>
    <row r="10134" spans="16:17" x14ac:dyDescent="0.3">
      <c r="P10134" s="99"/>
      <c r="Q10134" s="99"/>
    </row>
    <row r="10135" spans="16:17" x14ac:dyDescent="0.3">
      <c r="P10135" s="99"/>
      <c r="Q10135" s="99"/>
    </row>
    <row r="10136" spans="16:17" x14ac:dyDescent="0.3">
      <c r="P10136" s="99"/>
      <c r="Q10136" s="99"/>
    </row>
    <row r="10137" spans="16:17" x14ac:dyDescent="0.3">
      <c r="P10137" s="99"/>
      <c r="Q10137" s="99"/>
    </row>
    <row r="10138" spans="16:17" x14ac:dyDescent="0.3">
      <c r="P10138" s="99"/>
      <c r="Q10138" s="99"/>
    </row>
    <row r="10139" spans="16:17" x14ac:dyDescent="0.3">
      <c r="P10139" s="99"/>
      <c r="Q10139" s="99"/>
    </row>
    <row r="10140" spans="16:17" x14ac:dyDescent="0.3">
      <c r="P10140" s="99"/>
      <c r="Q10140" s="99"/>
    </row>
    <row r="10141" spans="16:17" x14ac:dyDescent="0.3">
      <c r="P10141" s="99"/>
      <c r="Q10141" s="99"/>
    </row>
    <row r="10142" spans="16:17" x14ac:dyDescent="0.3">
      <c r="P10142" s="99"/>
      <c r="Q10142" s="99"/>
    </row>
    <row r="10143" spans="16:17" x14ac:dyDescent="0.3">
      <c r="P10143" s="99"/>
      <c r="Q10143" s="99"/>
    </row>
    <row r="10144" spans="16:17" x14ac:dyDescent="0.3">
      <c r="P10144" s="99"/>
      <c r="Q10144" s="99"/>
    </row>
    <row r="10145" spans="16:17" x14ac:dyDescent="0.3">
      <c r="P10145" s="99"/>
      <c r="Q10145" s="99"/>
    </row>
    <row r="10146" spans="16:17" x14ac:dyDescent="0.3">
      <c r="P10146" s="99"/>
      <c r="Q10146" s="99"/>
    </row>
    <row r="10147" spans="16:17" x14ac:dyDescent="0.3">
      <c r="P10147" s="99"/>
      <c r="Q10147" s="99"/>
    </row>
    <row r="10148" spans="16:17" x14ac:dyDescent="0.3">
      <c r="P10148" s="99"/>
      <c r="Q10148" s="99"/>
    </row>
    <row r="10149" spans="16:17" x14ac:dyDescent="0.3">
      <c r="P10149" s="99"/>
      <c r="Q10149" s="99"/>
    </row>
    <row r="10150" spans="16:17" x14ac:dyDescent="0.3">
      <c r="P10150" s="99"/>
      <c r="Q10150" s="99"/>
    </row>
    <row r="10151" spans="16:17" x14ac:dyDescent="0.3">
      <c r="P10151" s="99"/>
      <c r="Q10151" s="99"/>
    </row>
    <row r="10152" spans="16:17" x14ac:dyDescent="0.3">
      <c r="P10152" s="99"/>
      <c r="Q10152" s="99"/>
    </row>
    <row r="10153" spans="16:17" x14ac:dyDescent="0.3">
      <c r="P10153" s="99"/>
      <c r="Q10153" s="99"/>
    </row>
    <row r="10154" spans="16:17" x14ac:dyDescent="0.3">
      <c r="P10154" s="99"/>
      <c r="Q10154" s="99"/>
    </row>
    <row r="10155" spans="16:17" x14ac:dyDescent="0.3">
      <c r="P10155" s="99"/>
      <c r="Q10155" s="99"/>
    </row>
    <row r="10156" spans="16:17" x14ac:dyDescent="0.3">
      <c r="P10156" s="99"/>
      <c r="Q10156" s="99"/>
    </row>
    <row r="10157" spans="16:17" x14ac:dyDescent="0.3">
      <c r="P10157" s="99"/>
      <c r="Q10157" s="99"/>
    </row>
    <row r="10158" spans="16:17" x14ac:dyDescent="0.3">
      <c r="P10158" s="99"/>
      <c r="Q10158" s="99"/>
    </row>
    <row r="10159" spans="16:17" x14ac:dyDescent="0.3">
      <c r="P10159" s="99"/>
      <c r="Q10159" s="99"/>
    </row>
    <row r="10160" spans="16:17" x14ac:dyDescent="0.3">
      <c r="P10160" s="99"/>
      <c r="Q10160" s="99"/>
    </row>
    <row r="10161" spans="16:17" x14ac:dyDescent="0.3">
      <c r="P10161" s="99"/>
      <c r="Q10161" s="99"/>
    </row>
    <row r="10162" spans="16:17" x14ac:dyDescent="0.3">
      <c r="P10162" s="99"/>
      <c r="Q10162" s="99"/>
    </row>
    <row r="10163" spans="16:17" x14ac:dyDescent="0.3">
      <c r="P10163" s="99"/>
      <c r="Q10163" s="99"/>
    </row>
    <row r="10164" spans="16:17" x14ac:dyDescent="0.3">
      <c r="P10164" s="99"/>
      <c r="Q10164" s="99"/>
    </row>
    <row r="10165" spans="16:17" x14ac:dyDescent="0.3">
      <c r="P10165" s="99"/>
      <c r="Q10165" s="99"/>
    </row>
    <row r="10166" spans="16:17" x14ac:dyDescent="0.3">
      <c r="P10166" s="99"/>
      <c r="Q10166" s="99"/>
    </row>
    <row r="10167" spans="16:17" x14ac:dyDescent="0.3">
      <c r="P10167" s="99"/>
      <c r="Q10167" s="99"/>
    </row>
    <row r="10168" spans="16:17" x14ac:dyDescent="0.3">
      <c r="P10168" s="99"/>
      <c r="Q10168" s="99"/>
    </row>
    <row r="10169" spans="16:17" x14ac:dyDescent="0.3">
      <c r="P10169" s="99"/>
      <c r="Q10169" s="99"/>
    </row>
    <row r="10170" spans="16:17" x14ac:dyDescent="0.3">
      <c r="P10170" s="99"/>
      <c r="Q10170" s="99"/>
    </row>
    <row r="10171" spans="16:17" x14ac:dyDescent="0.3">
      <c r="P10171" s="99"/>
      <c r="Q10171" s="99"/>
    </row>
    <row r="10172" spans="16:17" x14ac:dyDescent="0.3">
      <c r="P10172" s="99"/>
      <c r="Q10172" s="99"/>
    </row>
    <row r="10173" spans="16:17" x14ac:dyDescent="0.3">
      <c r="P10173" s="99"/>
      <c r="Q10173" s="99"/>
    </row>
    <row r="10174" spans="16:17" x14ac:dyDescent="0.3">
      <c r="P10174" s="99"/>
      <c r="Q10174" s="99"/>
    </row>
    <row r="10175" spans="16:17" x14ac:dyDescent="0.3">
      <c r="P10175" s="99"/>
      <c r="Q10175" s="99"/>
    </row>
    <row r="10176" spans="16:17" x14ac:dyDescent="0.3">
      <c r="P10176" s="99"/>
      <c r="Q10176" s="99"/>
    </row>
    <row r="10177" spans="16:17" x14ac:dyDescent="0.3">
      <c r="P10177" s="99"/>
      <c r="Q10177" s="99"/>
    </row>
    <row r="10178" spans="16:17" x14ac:dyDescent="0.3">
      <c r="P10178" s="99"/>
      <c r="Q10178" s="99"/>
    </row>
    <row r="10179" spans="16:17" x14ac:dyDescent="0.3">
      <c r="P10179" s="99"/>
      <c r="Q10179" s="99"/>
    </row>
    <row r="10180" spans="16:17" x14ac:dyDescent="0.3">
      <c r="P10180" s="99"/>
      <c r="Q10180" s="99"/>
    </row>
    <row r="10181" spans="16:17" x14ac:dyDescent="0.3">
      <c r="P10181" s="99"/>
      <c r="Q10181" s="99"/>
    </row>
    <row r="10182" spans="16:17" x14ac:dyDescent="0.3">
      <c r="P10182" s="99"/>
      <c r="Q10182" s="99"/>
    </row>
    <row r="10183" spans="16:17" x14ac:dyDescent="0.3">
      <c r="P10183" s="99"/>
      <c r="Q10183" s="99"/>
    </row>
    <row r="10184" spans="16:17" x14ac:dyDescent="0.3">
      <c r="P10184" s="99"/>
      <c r="Q10184" s="99"/>
    </row>
    <row r="10185" spans="16:17" x14ac:dyDescent="0.3">
      <c r="P10185" s="99"/>
      <c r="Q10185" s="99"/>
    </row>
    <row r="10186" spans="16:17" x14ac:dyDescent="0.3">
      <c r="P10186" s="99"/>
      <c r="Q10186" s="99"/>
    </row>
    <row r="10187" spans="16:17" x14ac:dyDescent="0.3">
      <c r="P10187" s="99"/>
      <c r="Q10187" s="99"/>
    </row>
    <row r="10188" spans="16:17" x14ac:dyDescent="0.3">
      <c r="P10188" s="99"/>
      <c r="Q10188" s="99"/>
    </row>
    <row r="10189" spans="16:17" x14ac:dyDescent="0.3">
      <c r="P10189" s="99"/>
      <c r="Q10189" s="99"/>
    </row>
    <row r="10190" spans="16:17" x14ac:dyDescent="0.3">
      <c r="P10190" s="99"/>
      <c r="Q10190" s="99"/>
    </row>
    <row r="10191" spans="16:17" x14ac:dyDescent="0.3">
      <c r="P10191" s="99"/>
      <c r="Q10191" s="99"/>
    </row>
    <row r="10192" spans="16:17" x14ac:dyDescent="0.3">
      <c r="P10192" s="99"/>
      <c r="Q10192" s="99"/>
    </row>
    <row r="10193" spans="16:17" x14ac:dyDescent="0.3">
      <c r="P10193" s="99"/>
      <c r="Q10193" s="99"/>
    </row>
    <row r="10194" spans="16:17" x14ac:dyDescent="0.3">
      <c r="P10194" s="99"/>
      <c r="Q10194" s="99"/>
    </row>
    <row r="10195" spans="16:17" x14ac:dyDescent="0.3">
      <c r="P10195" s="99"/>
      <c r="Q10195" s="99"/>
    </row>
    <row r="10196" spans="16:17" x14ac:dyDescent="0.3">
      <c r="P10196" s="99"/>
      <c r="Q10196" s="99"/>
    </row>
    <row r="10197" spans="16:17" x14ac:dyDescent="0.3">
      <c r="P10197" s="99"/>
      <c r="Q10197" s="99"/>
    </row>
    <row r="10198" spans="16:17" x14ac:dyDescent="0.3">
      <c r="P10198" s="99"/>
      <c r="Q10198" s="99"/>
    </row>
    <row r="10199" spans="16:17" x14ac:dyDescent="0.3">
      <c r="P10199" s="99"/>
      <c r="Q10199" s="99"/>
    </row>
    <row r="10200" spans="16:17" x14ac:dyDescent="0.3">
      <c r="P10200" s="99"/>
      <c r="Q10200" s="99"/>
    </row>
    <row r="10201" spans="16:17" x14ac:dyDescent="0.3">
      <c r="P10201" s="99"/>
      <c r="Q10201" s="99"/>
    </row>
    <row r="10202" spans="16:17" x14ac:dyDescent="0.3">
      <c r="P10202" s="99"/>
      <c r="Q10202" s="99"/>
    </row>
    <row r="10203" spans="16:17" x14ac:dyDescent="0.3">
      <c r="P10203" s="99"/>
      <c r="Q10203" s="99"/>
    </row>
    <row r="10204" spans="16:17" x14ac:dyDescent="0.3">
      <c r="P10204" s="99"/>
      <c r="Q10204" s="99"/>
    </row>
    <row r="10205" spans="16:17" x14ac:dyDescent="0.3">
      <c r="P10205" s="99"/>
      <c r="Q10205" s="99"/>
    </row>
    <row r="10206" spans="16:17" x14ac:dyDescent="0.3">
      <c r="P10206" s="99"/>
      <c r="Q10206" s="99"/>
    </row>
    <row r="10207" spans="16:17" x14ac:dyDescent="0.3">
      <c r="P10207" s="99"/>
      <c r="Q10207" s="99"/>
    </row>
    <row r="10208" spans="16:17" x14ac:dyDescent="0.3">
      <c r="P10208" s="99"/>
      <c r="Q10208" s="99"/>
    </row>
    <row r="10209" spans="16:17" x14ac:dyDescent="0.3">
      <c r="P10209" s="99"/>
      <c r="Q10209" s="99"/>
    </row>
    <row r="10210" spans="16:17" x14ac:dyDescent="0.3">
      <c r="P10210" s="99"/>
      <c r="Q10210" s="99"/>
    </row>
    <row r="10211" spans="16:17" x14ac:dyDescent="0.3">
      <c r="P10211" s="99"/>
      <c r="Q10211" s="99"/>
    </row>
    <row r="10212" spans="16:17" x14ac:dyDescent="0.3">
      <c r="P10212" s="99"/>
      <c r="Q10212" s="99"/>
    </row>
    <row r="10213" spans="16:17" x14ac:dyDescent="0.3">
      <c r="P10213" s="99"/>
      <c r="Q10213" s="99"/>
    </row>
    <row r="10214" spans="16:17" x14ac:dyDescent="0.3">
      <c r="P10214" s="99"/>
      <c r="Q10214" s="99"/>
    </row>
    <row r="10215" spans="16:17" x14ac:dyDescent="0.3">
      <c r="P10215" s="99"/>
      <c r="Q10215" s="99"/>
    </row>
    <row r="10216" spans="16:17" x14ac:dyDescent="0.3">
      <c r="P10216" s="99"/>
      <c r="Q10216" s="99"/>
    </row>
    <row r="10217" spans="16:17" x14ac:dyDescent="0.3">
      <c r="P10217" s="99"/>
      <c r="Q10217" s="99"/>
    </row>
    <row r="10218" spans="16:17" x14ac:dyDescent="0.3">
      <c r="P10218" s="99"/>
      <c r="Q10218" s="99"/>
    </row>
    <row r="10219" spans="16:17" x14ac:dyDescent="0.3">
      <c r="P10219" s="99"/>
      <c r="Q10219" s="99"/>
    </row>
    <row r="10220" spans="16:17" x14ac:dyDescent="0.3">
      <c r="P10220" s="99"/>
      <c r="Q10220" s="99"/>
    </row>
    <row r="10221" spans="16:17" x14ac:dyDescent="0.3">
      <c r="P10221" s="99"/>
      <c r="Q10221" s="99"/>
    </row>
    <row r="10222" spans="16:17" x14ac:dyDescent="0.3">
      <c r="P10222" s="99"/>
      <c r="Q10222" s="99"/>
    </row>
    <row r="10223" spans="16:17" x14ac:dyDescent="0.3">
      <c r="P10223" s="99"/>
      <c r="Q10223" s="99"/>
    </row>
    <row r="10224" spans="16:17" x14ac:dyDescent="0.3">
      <c r="P10224" s="99"/>
      <c r="Q10224" s="99"/>
    </row>
    <row r="10225" spans="16:17" x14ac:dyDescent="0.3">
      <c r="P10225" s="99"/>
      <c r="Q10225" s="99"/>
    </row>
    <row r="10226" spans="16:17" x14ac:dyDescent="0.3">
      <c r="P10226" s="99"/>
      <c r="Q10226" s="99"/>
    </row>
    <row r="10227" spans="16:17" x14ac:dyDescent="0.3">
      <c r="P10227" s="99"/>
      <c r="Q10227" s="99"/>
    </row>
    <row r="10228" spans="16:17" x14ac:dyDescent="0.3">
      <c r="P10228" s="99"/>
      <c r="Q10228" s="99"/>
    </row>
    <row r="10229" spans="16:17" x14ac:dyDescent="0.3">
      <c r="P10229" s="99"/>
      <c r="Q10229" s="99"/>
    </row>
    <row r="10230" spans="16:17" x14ac:dyDescent="0.3">
      <c r="P10230" s="99"/>
      <c r="Q10230" s="99"/>
    </row>
    <row r="10231" spans="16:17" x14ac:dyDescent="0.3">
      <c r="P10231" s="99"/>
      <c r="Q10231" s="99"/>
    </row>
    <row r="10232" spans="16:17" x14ac:dyDescent="0.3">
      <c r="P10232" s="99"/>
      <c r="Q10232" s="99"/>
    </row>
    <row r="10233" spans="16:17" x14ac:dyDescent="0.3">
      <c r="P10233" s="99"/>
      <c r="Q10233" s="99"/>
    </row>
    <row r="10234" spans="16:17" x14ac:dyDescent="0.3">
      <c r="P10234" s="99"/>
      <c r="Q10234" s="99"/>
    </row>
    <row r="10235" spans="16:17" x14ac:dyDescent="0.3">
      <c r="P10235" s="99"/>
      <c r="Q10235" s="99"/>
    </row>
    <row r="10236" spans="16:17" x14ac:dyDescent="0.3">
      <c r="P10236" s="99"/>
      <c r="Q10236" s="99"/>
    </row>
    <row r="10237" spans="16:17" x14ac:dyDescent="0.3">
      <c r="P10237" s="99"/>
      <c r="Q10237" s="99"/>
    </row>
    <row r="10238" spans="16:17" x14ac:dyDescent="0.3">
      <c r="P10238" s="99"/>
      <c r="Q10238" s="99"/>
    </row>
    <row r="10239" spans="16:17" x14ac:dyDescent="0.3">
      <c r="P10239" s="99"/>
      <c r="Q10239" s="99"/>
    </row>
    <row r="10240" spans="16:17" x14ac:dyDescent="0.3">
      <c r="P10240" s="99"/>
      <c r="Q10240" s="99"/>
    </row>
    <row r="10241" spans="16:17" x14ac:dyDescent="0.3">
      <c r="P10241" s="99"/>
      <c r="Q10241" s="99"/>
    </row>
    <row r="10242" spans="16:17" x14ac:dyDescent="0.3">
      <c r="P10242" s="99"/>
      <c r="Q10242" s="99"/>
    </row>
    <row r="10243" spans="16:17" x14ac:dyDescent="0.3">
      <c r="P10243" s="99"/>
      <c r="Q10243" s="99"/>
    </row>
    <row r="10244" spans="16:17" x14ac:dyDescent="0.3">
      <c r="P10244" s="99"/>
      <c r="Q10244" s="99"/>
    </row>
    <row r="10245" spans="16:17" x14ac:dyDescent="0.3">
      <c r="P10245" s="99"/>
      <c r="Q10245" s="99"/>
    </row>
    <row r="10246" spans="16:17" x14ac:dyDescent="0.3">
      <c r="P10246" s="99"/>
      <c r="Q10246" s="99"/>
    </row>
    <row r="10247" spans="16:17" x14ac:dyDescent="0.3">
      <c r="P10247" s="99"/>
      <c r="Q10247" s="99"/>
    </row>
    <row r="10248" spans="16:17" x14ac:dyDescent="0.3">
      <c r="P10248" s="99"/>
      <c r="Q10248" s="99"/>
    </row>
    <row r="10249" spans="16:17" x14ac:dyDescent="0.3">
      <c r="P10249" s="99"/>
      <c r="Q10249" s="99"/>
    </row>
    <row r="10250" spans="16:17" x14ac:dyDescent="0.3">
      <c r="P10250" s="99"/>
      <c r="Q10250" s="99"/>
    </row>
    <row r="10251" spans="16:17" x14ac:dyDescent="0.3">
      <c r="P10251" s="99"/>
      <c r="Q10251" s="99"/>
    </row>
    <row r="10252" spans="16:17" x14ac:dyDescent="0.3">
      <c r="P10252" s="99"/>
      <c r="Q10252" s="99"/>
    </row>
    <row r="10253" spans="16:17" x14ac:dyDescent="0.3">
      <c r="P10253" s="99"/>
      <c r="Q10253" s="99"/>
    </row>
    <row r="10254" spans="16:17" x14ac:dyDescent="0.3">
      <c r="P10254" s="99"/>
      <c r="Q10254" s="99"/>
    </row>
    <row r="10255" spans="16:17" x14ac:dyDescent="0.3">
      <c r="P10255" s="99"/>
      <c r="Q10255" s="99"/>
    </row>
    <row r="10256" spans="16:17" x14ac:dyDescent="0.3">
      <c r="P10256" s="99"/>
      <c r="Q10256" s="99"/>
    </row>
    <row r="10257" spans="16:17" x14ac:dyDescent="0.3">
      <c r="P10257" s="99"/>
      <c r="Q10257" s="99"/>
    </row>
    <row r="10258" spans="16:17" x14ac:dyDescent="0.3">
      <c r="P10258" s="99"/>
      <c r="Q10258" s="99"/>
    </row>
    <row r="10259" spans="16:17" x14ac:dyDescent="0.3">
      <c r="P10259" s="99"/>
      <c r="Q10259" s="99"/>
    </row>
    <row r="10260" spans="16:17" x14ac:dyDescent="0.3">
      <c r="P10260" s="99"/>
      <c r="Q10260" s="99"/>
    </row>
    <row r="10261" spans="16:17" x14ac:dyDescent="0.3">
      <c r="P10261" s="99"/>
      <c r="Q10261" s="99"/>
    </row>
    <row r="10262" spans="16:17" x14ac:dyDescent="0.3">
      <c r="P10262" s="99"/>
      <c r="Q10262" s="99"/>
    </row>
    <row r="10263" spans="16:17" x14ac:dyDescent="0.3">
      <c r="P10263" s="99"/>
      <c r="Q10263" s="99"/>
    </row>
    <row r="10264" spans="16:17" x14ac:dyDescent="0.3">
      <c r="P10264" s="99"/>
      <c r="Q10264" s="99"/>
    </row>
    <row r="10265" spans="16:17" x14ac:dyDescent="0.3">
      <c r="P10265" s="99"/>
      <c r="Q10265" s="99"/>
    </row>
    <row r="10266" spans="16:17" x14ac:dyDescent="0.3">
      <c r="P10266" s="99"/>
      <c r="Q10266" s="99"/>
    </row>
    <row r="10267" spans="16:17" x14ac:dyDescent="0.3">
      <c r="P10267" s="99"/>
      <c r="Q10267" s="99"/>
    </row>
    <row r="10268" spans="16:17" x14ac:dyDescent="0.3">
      <c r="P10268" s="99"/>
      <c r="Q10268" s="99"/>
    </row>
    <row r="10269" spans="16:17" x14ac:dyDescent="0.3">
      <c r="P10269" s="99"/>
      <c r="Q10269" s="99"/>
    </row>
    <row r="10270" spans="16:17" x14ac:dyDescent="0.3">
      <c r="P10270" s="99"/>
      <c r="Q10270" s="99"/>
    </row>
    <row r="10271" spans="16:17" x14ac:dyDescent="0.3">
      <c r="P10271" s="99"/>
      <c r="Q10271" s="99"/>
    </row>
    <row r="10272" spans="16:17" x14ac:dyDescent="0.3">
      <c r="P10272" s="99"/>
      <c r="Q10272" s="99"/>
    </row>
    <row r="10273" spans="16:17" x14ac:dyDescent="0.3">
      <c r="P10273" s="99"/>
      <c r="Q10273" s="99"/>
    </row>
    <row r="10274" spans="16:17" x14ac:dyDescent="0.3">
      <c r="P10274" s="99"/>
      <c r="Q10274" s="99"/>
    </row>
    <row r="10275" spans="16:17" x14ac:dyDescent="0.3">
      <c r="P10275" s="99"/>
      <c r="Q10275" s="99"/>
    </row>
    <row r="10276" spans="16:17" x14ac:dyDescent="0.3">
      <c r="P10276" s="99"/>
      <c r="Q10276" s="99"/>
    </row>
    <row r="10277" spans="16:17" x14ac:dyDescent="0.3">
      <c r="P10277" s="99"/>
      <c r="Q10277" s="99"/>
    </row>
    <row r="10278" spans="16:17" x14ac:dyDescent="0.3">
      <c r="P10278" s="99"/>
      <c r="Q10278" s="99"/>
    </row>
    <row r="10279" spans="16:17" x14ac:dyDescent="0.3">
      <c r="P10279" s="99"/>
      <c r="Q10279" s="99"/>
    </row>
    <row r="10280" spans="16:17" x14ac:dyDescent="0.3">
      <c r="P10280" s="99"/>
      <c r="Q10280" s="99"/>
    </row>
    <row r="10281" spans="16:17" x14ac:dyDescent="0.3">
      <c r="P10281" s="99"/>
      <c r="Q10281" s="99"/>
    </row>
    <row r="10282" spans="16:17" x14ac:dyDescent="0.3">
      <c r="P10282" s="99"/>
      <c r="Q10282" s="99"/>
    </row>
    <row r="10283" spans="16:17" x14ac:dyDescent="0.3">
      <c r="P10283" s="99"/>
      <c r="Q10283" s="99"/>
    </row>
    <row r="10284" spans="16:17" x14ac:dyDescent="0.3">
      <c r="P10284" s="99"/>
      <c r="Q10284" s="99"/>
    </row>
    <row r="10285" spans="16:17" x14ac:dyDescent="0.3">
      <c r="P10285" s="99"/>
      <c r="Q10285" s="99"/>
    </row>
    <row r="10286" spans="16:17" x14ac:dyDescent="0.3">
      <c r="P10286" s="99"/>
      <c r="Q10286" s="99"/>
    </row>
    <row r="10287" spans="16:17" x14ac:dyDescent="0.3">
      <c r="P10287" s="99"/>
      <c r="Q10287" s="99"/>
    </row>
    <row r="10288" spans="16:17" x14ac:dyDescent="0.3">
      <c r="P10288" s="99"/>
      <c r="Q10288" s="99"/>
    </row>
    <row r="10289" spans="16:17" x14ac:dyDescent="0.3">
      <c r="P10289" s="99"/>
      <c r="Q10289" s="99"/>
    </row>
    <row r="10290" spans="16:17" x14ac:dyDescent="0.3">
      <c r="P10290" s="99"/>
      <c r="Q10290" s="99"/>
    </row>
    <row r="10291" spans="16:17" x14ac:dyDescent="0.3">
      <c r="P10291" s="99"/>
      <c r="Q10291" s="99"/>
    </row>
    <row r="10292" spans="16:17" x14ac:dyDescent="0.3">
      <c r="P10292" s="99"/>
      <c r="Q10292" s="99"/>
    </row>
    <row r="10293" spans="16:17" x14ac:dyDescent="0.3">
      <c r="P10293" s="99"/>
      <c r="Q10293" s="99"/>
    </row>
    <row r="10294" spans="16:17" x14ac:dyDescent="0.3">
      <c r="P10294" s="99"/>
      <c r="Q10294" s="99"/>
    </row>
    <row r="10295" spans="16:17" x14ac:dyDescent="0.3">
      <c r="P10295" s="99"/>
      <c r="Q10295" s="99"/>
    </row>
    <row r="10296" spans="16:17" x14ac:dyDescent="0.3">
      <c r="P10296" s="99"/>
      <c r="Q10296" s="99"/>
    </row>
    <row r="10297" spans="16:17" x14ac:dyDescent="0.3">
      <c r="P10297" s="99"/>
      <c r="Q10297" s="99"/>
    </row>
    <row r="10298" spans="16:17" x14ac:dyDescent="0.3">
      <c r="P10298" s="99"/>
      <c r="Q10298" s="99"/>
    </row>
    <row r="10299" spans="16:17" x14ac:dyDescent="0.3">
      <c r="P10299" s="99"/>
      <c r="Q10299" s="99"/>
    </row>
    <row r="10300" spans="16:17" x14ac:dyDescent="0.3">
      <c r="P10300" s="99"/>
      <c r="Q10300" s="99"/>
    </row>
    <row r="10301" spans="16:17" x14ac:dyDescent="0.3">
      <c r="P10301" s="99"/>
      <c r="Q10301" s="99"/>
    </row>
    <row r="10302" spans="16:17" x14ac:dyDescent="0.3">
      <c r="P10302" s="99"/>
      <c r="Q10302" s="99"/>
    </row>
    <row r="10303" spans="16:17" x14ac:dyDescent="0.3">
      <c r="P10303" s="99"/>
      <c r="Q10303" s="99"/>
    </row>
    <row r="10304" spans="16:17" x14ac:dyDescent="0.3">
      <c r="P10304" s="99"/>
      <c r="Q10304" s="99"/>
    </row>
    <row r="10305" spans="16:17" x14ac:dyDescent="0.3">
      <c r="P10305" s="99"/>
      <c r="Q10305" s="99"/>
    </row>
    <row r="10306" spans="16:17" x14ac:dyDescent="0.3">
      <c r="P10306" s="99"/>
      <c r="Q10306" s="99"/>
    </row>
    <row r="10307" spans="16:17" x14ac:dyDescent="0.3">
      <c r="P10307" s="99"/>
      <c r="Q10307" s="99"/>
    </row>
    <row r="10308" spans="16:17" x14ac:dyDescent="0.3">
      <c r="P10308" s="99"/>
      <c r="Q10308" s="99"/>
    </row>
    <row r="10309" spans="16:17" x14ac:dyDescent="0.3">
      <c r="P10309" s="99"/>
      <c r="Q10309" s="99"/>
    </row>
    <row r="10310" spans="16:17" x14ac:dyDescent="0.3">
      <c r="P10310" s="99"/>
      <c r="Q10310" s="99"/>
    </row>
    <row r="10311" spans="16:17" x14ac:dyDescent="0.3">
      <c r="P10311" s="99"/>
      <c r="Q10311" s="99"/>
    </row>
    <row r="10312" spans="16:17" x14ac:dyDescent="0.3">
      <c r="P10312" s="99"/>
      <c r="Q10312" s="99"/>
    </row>
    <row r="10313" spans="16:17" x14ac:dyDescent="0.3">
      <c r="P10313" s="99"/>
      <c r="Q10313" s="99"/>
    </row>
    <row r="10314" spans="16:17" x14ac:dyDescent="0.3">
      <c r="P10314" s="99"/>
      <c r="Q10314" s="99"/>
    </row>
    <row r="10315" spans="16:17" x14ac:dyDescent="0.3">
      <c r="P10315" s="99"/>
      <c r="Q10315" s="99"/>
    </row>
    <row r="10316" spans="16:17" x14ac:dyDescent="0.3">
      <c r="P10316" s="99"/>
      <c r="Q10316" s="99"/>
    </row>
    <row r="10317" spans="16:17" x14ac:dyDescent="0.3">
      <c r="P10317" s="99"/>
      <c r="Q10317" s="99"/>
    </row>
    <row r="10318" spans="16:17" x14ac:dyDescent="0.3">
      <c r="P10318" s="99"/>
      <c r="Q10318" s="99"/>
    </row>
    <row r="10319" spans="16:17" x14ac:dyDescent="0.3">
      <c r="P10319" s="99"/>
      <c r="Q10319" s="99"/>
    </row>
    <row r="10320" spans="16:17" x14ac:dyDescent="0.3">
      <c r="P10320" s="99"/>
      <c r="Q10320" s="99"/>
    </row>
    <row r="10321" spans="16:17" x14ac:dyDescent="0.3">
      <c r="P10321" s="99"/>
      <c r="Q10321" s="99"/>
    </row>
    <row r="10322" spans="16:17" x14ac:dyDescent="0.3">
      <c r="P10322" s="99"/>
      <c r="Q10322" s="99"/>
    </row>
    <row r="10323" spans="16:17" x14ac:dyDescent="0.3">
      <c r="P10323" s="99"/>
      <c r="Q10323" s="99"/>
    </row>
    <row r="10324" spans="16:17" x14ac:dyDescent="0.3">
      <c r="P10324" s="99"/>
      <c r="Q10324" s="99"/>
    </row>
    <row r="10325" spans="16:17" x14ac:dyDescent="0.3">
      <c r="P10325" s="99"/>
      <c r="Q10325" s="99"/>
    </row>
    <row r="10326" spans="16:17" x14ac:dyDescent="0.3">
      <c r="P10326" s="99"/>
      <c r="Q10326" s="99"/>
    </row>
    <row r="10327" spans="16:17" x14ac:dyDescent="0.3">
      <c r="P10327" s="99"/>
      <c r="Q10327" s="99"/>
    </row>
    <row r="10328" spans="16:17" x14ac:dyDescent="0.3">
      <c r="P10328" s="99"/>
      <c r="Q10328" s="99"/>
    </row>
    <row r="10329" spans="16:17" x14ac:dyDescent="0.3">
      <c r="P10329" s="99"/>
      <c r="Q10329" s="99"/>
    </row>
    <row r="10330" spans="16:17" x14ac:dyDescent="0.3">
      <c r="P10330" s="99"/>
      <c r="Q10330" s="99"/>
    </row>
    <row r="10331" spans="16:17" x14ac:dyDescent="0.3">
      <c r="P10331" s="99"/>
      <c r="Q10331" s="99"/>
    </row>
    <row r="10332" spans="16:17" x14ac:dyDescent="0.3">
      <c r="P10332" s="99"/>
      <c r="Q10332" s="99"/>
    </row>
    <row r="10333" spans="16:17" x14ac:dyDescent="0.3">
      <c r="P10333" s="99"/>
      <c r="Q10333" s="99"/>
    </row>
    <row r="10334" spans="16:17" x14ac:dyDescent="0.3">
      <c r="P10334" s="99"/>
      <c r="Q10334" s="99"/>
    </row>
    <row r="10335" spans="16:17" x14ac:dyDescent="0.3">
      <c r="P10335" s="99"/>
      <c r="Q10335" s="99"/>
    </row>
    <row r="10336" spans="16:17" x14ac:dyDescent="0.3">
      <c r="P10336" s="99"/>
      <c r="Q10336" s="99"/>
    </row>
    <row r="10337" spans="16:17" x14ac:dyDescent="0.3">
      <c r="P10337" s="99"/>
      <c r="Q10337" s="99"/>
    </row>
    <row r="10338" spans="16:17" x14ac:dyDescent="0.3">
      <c r="P10338" s="99"/>
      <c r="Q10338" s="99"/>
    </row>
    <row r="10339" spans="16:17" x14ac:dyDescent="0.3">
      <c r="P10339" s="99"/>
      <c r="Q10339" s="99"/>
    </row>
    <row r="10340" spans="16:17" x14ac:dyDescent="0.3">
      <c r="P10340" s="99"/>
      <c r="Q10340" s="99"/>
    </row>
    <row r="10341" spans="16:17" x14ac:dyDescent="0.3">
      <c r="P10341" s="99"/>
      <c r="Q10341" s="99"/>
    </row>
    <row r="10342" spans="16:17" x14ac:dyDescent="0.3">
      <c r="P10342" s="99"/>
      <c r="Q10342" s="99"/>
    </row>
    <row r="10343" spans="16:17" x14ac:dyDescent="0.3">
      <c r="P10343" s="99"/>
      <c r="Q10343" s="99"/>
    </row>
    <row r="10344" spans="16:17" x14ac:dyDescent="0.3">
      <c r="P10344" s="99"/>
      <c r="Q10344" s="99"/>
    </row>
    <row r="10345" spans="16:17" x14ac:dyDescent="0.3">
      <c r="P10345" s="99"/>
      <c r="Q10345" s="99"/>
    </row>
    <row r="10346" spans="16:17" x14ac:dyDescent="0.3">
      <c r="P10346" s="99"/>
      <c r="Q10346" s="99"/>
    </row>
    <row r="10347" spans="16:17" x14ac:dyDescent="0.3">
      <c r="P10347" s="99"/>
      <c r="Q10347" s="99"/>
    </row>
    <row r="10348" spans="16:17" x14ac:dyDescent="0.3">
      <c r="P10348" s="99"/>
      <c r="Q10348" s="99"/>
    </row>
    <row r="10349" spans="16:17" x14ac:dyDescent="0.3">
      <c r="P10349" s="99"/>
      <c r="Q10349" s="99"/>
    </row>
    <row r="10350" spans="16:17" x14ac:dyDescent="0.3">
      <c r="P10350" s="99"/>
      <c r="Q10350" s="99"/>
    </row>
    <row r="10351" spans="16:17" x14ac:dyDescent="0.3">
      <c r="P10351" s="99"/>
      <c r="Q10351" s="99"/>
    </row>
    <row r="10352" spans="16:17" x14ac:dyDescent="0.3">
      <c r="P10352" s="99"/>
      <c r="Q10352" s="99"/>
    </row>
    <row r="10353" spans="16:17" x14ac:dyDescent="0.3">
      <c r="P10353" s="99"/>
      <c r="Q10353" s="99"/>
    </row>
    <row r="10354" spans="16:17" x14ac:dyDescent="0.3">
      <c r="P10354" s="99"/>
      <c r="Q10354" s="99"/>
    </row>
    <row r="10355" spans="16:17" x14ac:dyDescent="0.3">
      <c r="P10355" s="99"/>
      <c r="Q10355" s="99"/>
    </row>
    <row r="10356" spans="16:17" x14ac:dyDescent="0.3">
      <c r="P10356" s="99"/>
      <c r="Q10356" s="99"/>
    </row>
    <row r="10357" spans="16:17" x14ac:dyDescent="0.3">
      <c r="P10357" s="99"/>
      <c r="Q10357" s="99"/>
    </row>
    <row r="10358" spans="16:17" x14ac:dyDescent="0.3">
      <c r="P10358" s="99"/>
      <c r="Q10358" s="99"/>
    </row>
    <row r="10359" spans="16:17" x14ac:dyDescent="0.3">
      <c r="P10359" s="99"/>
      <c r="Q10359" s="99"/>
    </row>
    <row r="10360" spans="16:17" x14ac:dyDescent="0.3">
      <c r="P10360" s="99"/>
      <c r="Q10360" s="99"/>
    </row>
    <row r="10361" spans="16:17" x14ac:dyDescent="0.3">
      <c r="P10361" s="99"/>
      <c r="Q10361" s="99"/>
    </row>
    <row r="10362" spans="16:17" x14ac:dyDescent="0.3">
      <c r="P10362" s="99"/>
      <c r="Q10362" s="99"/>
    </row>
    <row r="10363" spans="16:17" x14ac:dyDescent="0.3">
      <c r="P10363" s="99"/>
      <c r="Q10363" s="99"/>
    </row>
    <row r="10364" spans="16:17" x14ac:dyDescent="0.3">
      <c r="P10364" s="99"/>
      <c r="Q10364" s="99"/>
    </row>
    <row r="10365" spans="16:17" x14ac:dyDescent="0.3">
      <c r="P10365" s="99"/>
      <c r="Q10365" s="99"/>
    </row>
    <row r="10366" spans="16:17" x14ac:dyDescent="0.3">
      <c r="P10366" s="99"/>
      <c r="Q10366" s="99"/>
    </row>
    <row r="10367" spans="16:17" x14ac:dyDescent="0.3">
      <c r="P10367" s="99"/>
      <c r="Q10367" s="99"/>
    </row>
    <row r="10368" spans="16:17" x14ac:dyDescent="0.3">
      <c r="P10368" s="99"/>
      <c r="Q10368" s="99"/>
    </row>
    <row r="10369" spans="16:17" x14ac:dyDescent="0.3">
      <c r="P10369" s="99"/>
      <c r="Q10369" s="99"/>
    </row>
    <row r="10370" spans="16:17" x14ac:dyDescent="0.3">
      <c r="P10370" s="99"/>
      <c r="Q10370" s="99"/>
    </row>
    <row r="10371" spans="16:17" x14ac:dyDescent="0.3">
      <c r="P10371" s="99"/>
      <c r="Q10371" s="99"/>
    </row>
    <row r="10372" spans="16:17" x14ac:dyDescent="0.3">
      <c r="P10372" s="99"/>
      <c r="Q10372" s="99"/>
    </row>
    <row r="10373" spans="16:17" x14ac:dyDescent="0.3">
      <c r="P10373" s="99"/>
      <c r="Q10373" s="99"/>
    </row>
    <row r="10374" spans="16:17" x14ac:dyDescent="0.3">
      <c r="P10374" s="99"/>
      <c r="Q10374" s="99"/>
    </row>
    <row r="10375" spans="16:17" x14ac:dyDescent="0.3">
      <c r="P10375" s="99"/>
      <c r="Q10375" s="99"/>
    </row>
    <row r="10376" spans="16:17" x14ac:dyDescent="0.3">
      <c r="P10376" s="99"/>
      <c r="Q10376" s="99"/>
    </row>
    <row r="10377" spans="16:17" x14ac:dyDescent="0.3">
      <c r="P10377" s="99"/>
      <c r="Q10377" s="99"/>
    </row>
    <row r="10378" spans="16:17" x14ac:dyDescent="0.3">
      <c r="P10378" s="99"/>
      <c r="Q10378" s="99"/>
    </row>
    <row r="10379" spans="16:17" x14ac:dyDescent="0.3">
      <c r="P10379" s="99"/>
      <c r="Q10379" s="99"/>
    </row>
    <row r="10380" spans="16:17" x14ac:dyDescent="0.3">
      <c r="P10380" s="99"/>
      <c r="Q10380" s="99"/>
    </row>
    <row r="10381" spans="16:17" x14ac:dyDescent="0.3">
      <c r="P10381" s="99"/>
      <c r="Q10381" s="99"/>
    </row>
    <row r="10382" spans="16:17" x14ac:dyDescent="0.3">
      <c r="P10382" s="99"/>
      <c r="Q10382" s="99"/>
    </row>
    <row r="10383" spans="16:17" x14ac:dyDescent="0.3">
      <c r="P10383" s="99"/>
      <c r="Q10383" s="99"/>
    </row>
    <row r="10384" spans="16:17" x14ac:dyDescent="0.3">
      <c r="P10384" s="99"/>
      <c r="Q10384" s="99"/>
    </row>
    <row r="10385" spans="16:17" x14ac:dyDescent="0.3">
      <c r="P10385" s="99"/>
      <c r="Q10385" s="99"/>
    </row>
    <row r="10386" spans="16:17" x14ac:dyDescent="0.3">
      <c r="P10386" s="99"/>
      <c r="Q10386" s="99"/>
    </row>
    <row r="10387" spans="16:17" x14ac:dyDescent="0.3">
      <c r="P10387" s="99"/>
      <c r="Q10387" s="99"/>
    </row>
    <row r="10388" spans="16:17" x14ac:dyDescent="0.3">
      <c r="P10388" s="99"/>
      <c r="Q10388" s="99"/>
    </row>
    <row r="10389" spans="16:17" x14ac:dyDescent="0.3">
      <c r="P10389" s="99"/>
      <c r="Q10389" s="99"/>
    </row>
    <row r="10390" spans="16:17" x14ac:dyDescent="0.3">
      <c r="P10390" s="99"/>
      <c r="Q10390" s="99"/>
    </row>
    <row r="10391" spans="16:17" x14ac:dyDescent="0.3">
      <c r="P10391" s="99"/>
      <c r="Q10391" s="99"/>
    </row>
    <row r="10392" spans="16:17" x14ac:dyDescent="0.3">
      <c r="P10392" s="99"/>
      <c r="Q10392" s="99"/>
    </row>
    <row r="10393" spans="16:17" x14ac:dyDescent="0.3">
      <c r="P10393" s="99"/>
      <c r="Q10393" s="99"/>
    </row>
    <row r="10394" spans="16:17" x14ac:dyDescent="0.3">
      <c r="P10394" s="99"/>
      <c r="Q10394" s="99"/>
    </row>
    <row r="10395" spans="16:17" x14ac:dyDescent="0.3">
      <c r="P10395" s="99"/>
      <c r="Q10395" s="99"/>
    </row>
    <row r="10396" spans="16:17" x14ac:dyDescent="0.3">
      <c r="P10396" s="99"/>
      <c r="Q10396" s="99"/>
    </row>
    <row r="10397" spans="16:17" x14ac:dyDescent="0.3">
      <c r="P10397" s="99"/>
      <c r="Q10397" s="99"/>
    </row>
    <row r="10398" spans="16:17" x14ac:dyDescent="0.3">
      <c r="P10398" s="99"/>
      <c r="Q10398" s="99"/>
    </row>
    <row r="10399" spans="16:17" x14ac:dyDescent="0.3">
      <c r="P10399" s="99"/>
      <c r="Q10399" s="99"/>
    </row>
    <row r="10400" spans="16:17" x14ac:dyDescent="0.3">
      <c r="P10400" s="99"/>
      <c r="Q10400" s="99"/>
    </row>
    <row r="10401" spans="16:17" x14ac:dyDescent="0.3">
      <c r="P10401" s="99"/>
      <c r="Q10401" s="99"/>
    </row>
    <row r="10402" spans="16:17" x14ac:dyDescent="0.3">
      <c r="P10402" s="99"/>
      <c r="Q10402" s="99"/>
    </row>
    <row r="10403" spans="16:17" x14ac:dyDescent="0.3">
      <c r="P10403" s="99"/>
      <c r="Q10403" s="99"/>
    </row>
    <row r="10404" spans="16:17" x14ac:dyDescent="0.3">
      <c r="P10404" s="99"/>
      <c r="Q10404" s="99"/>
    </row>
    <row r="10405" spans="16:17" x14ac:dyDescent="0.3">
      <c r="P10405" s="99"/>
      <c r="Q10405" s="99"/>
    </row>
    <row r="10406" spans="16:17" x14ac:dyDescent="0.3">
      <c r="P10406" s="99"/>
      <c r="Q10406" s="99"/>
    </row>
    <row r="10407" spans="16:17" x14ac:dyDescent="0.3">
      <c r="P10407" s="99"/>
      <c r="Q10407" s="99"/>
    </row>
    <row r="10408" spans="16:17" x14ac:dyDescent="0.3">
      <c r="P10408" s="99"/>
      <c r="Q10408" s="99"/>
    </row>
    <row r="10409" spans="16:17" x14ac:dyDescent="0.3">
      <c r="P10409" s="99"/>
      <c r="Q10409" s="99"/>
    </row>
    <row r="10410" spans="16:17" x14ac:dyDescent="0.3">
      <c r="P10410" s="99"/>
      <c r="Q10410" s="99"/>
    </row>
    <row r="10411" spans="16:17" x14ac:dyDescent="0.3">
      <c r="P10411" s="99"/>
      <c r="Q10411" s="99"/>
    </row>
    <row r="10412" spans="16:17" x14ac:dyDescent="0.3">
      <c r="P10412" s="99"/>
      <c r="Q10412" s="99"/>
    </row>
    <row r="10413" spans="16:17" x14ac:dyDescent="0.3">
      <c r="P10413" s="99"/>
      <c r="Q10413" s="99"/>
    </row>
    <row r="10414" spans="16:17" x14ac:dyDescent="0.3">
      <c r="P10414" s="99"/>
      <c r="Q10414" s="99"/>
    </row>
    <row r="10415" spans="16:17" x14ac:dyDescent="0.3">
      <c r="P10415" s="99"/>
      <c r="Q10415" s="99"/>
    </row>
    <row r="10416" spans="16:17" x14ac:dyDescent="0.3">
      <c r="P10416" s="99"/>
      <c r="Q10416" s="99"/>
    </row>
    <row r="10417" spans="16:17" x14ac:dyDescent="0.3">
      <c r="P10417" s="99"/>
      <c r="Q10417" s="99"/>
    </row>
    <row r="10418" spans="16:17" x14ac:dyDescent="0.3">
      <c r="P10418" s="99"/>
      <c r="Q10418" s="99"/>
    </row>
    <row r="10419" spans="16:17" x14ac:dyDescent="0.3">
      <c r="P10419" s="99"/>
      <c r="Q10419" s="99"/>
    </row>
    <row r="10420" spans="16:17" x14ac:dyDescent="0.3">
      <c r="P10420" s="99"/>
      <c r="Q10420" s="99"/>
    </row>
    <row r="10421" spans="16:17" x14ac:dyDescent="0.3">
      <c r="P10421" s="99"/>
      <c r="Q10421" s="99"/>
    </row>
    <row r="10422" spans="16:17" x14ac:dyDescent="0.3">
      <c r="P10422" s="99"/>
      <c r="Q10422" s="99"/>
    </row>
    <row r="10423" spans="16:17" x14ac:dyDescent="0.3">
      <c r="P10423" s="99"/>
      <c r="Q10423" s="99"/>
    </row>
    <row r="10424" spans="16:17" x14ac:dyDescent="0.3">
      <c r="P10424" s="99"/>
      <c r="Q10424" s="99"/>
    </row>
    <row r="10425" spans="16:17" x14ac:dyDescent="0.3">
      <c r="P10425" s="99"/>
      <c r="Q10425" s="99"/>
    </row>
    <row r="10426" spans="16:17" x14ac:dyDescent="0.3">
      <c r="P10426" s="99"/>
      <c r="Q10426" s="99"/>
    </row>
    <row r="10427" spans="16:17" x14ac:dyDescent="0.3">
      <c r="P10427" s="99"/>
      <c r="Q10427" s="99"/>
    </row>
    <row r="10428" spans="16:17" x14ac:dyDescent="0.3">
      <c r="P10428" s="99"/>
      <c r="Q10428" s="99"/>
    </row>
    <row r="10429" spans="16:17" x14ac:dyDescent="0.3">
      <c r="P10429" s="99"/>
      <c r="Q10429" s="99"/>
    </row>
    <row r="10430" spans="16:17" x14ac:dyDescent="0.3">
      <c r="P10430" s="99"/>
      <c r="Q10430" s="99"/>
    </row>
    <row r="10431" spans="16:17" x14ac:dyDescent="0.3">
      <c r="P10431" s="99"/>
      <c r="Q10431" s="99"/>
    </row>
    <row r="10432" spans="16:17" x14ac:dyDescent="0.3">
      <c r="P10432" s="99"/>
      <c r="Q10432" s="99"/>
    </row>
    <row r="10433" spans="16:17" x14ac:dyDescent="0.3">
      <c r="P10433" s="99"/>
      <c r="Q10433" s="99"/>
    </row>
    <row r="10434" spans="16:17" x14ac:dyDescent="0.3">
      <c r="P10434" s="99"/>
      <c r="Q10434" s="99"/>
    </row>
    <row r="10435" spans="16:17" x14ac:dyDescent="0.3">
      <c r="P10435" s="99"/>
      <c r="Q10435" s="99"/>
    </row>
    <row r="10436" spans="16:17" x14ac:dyDescent="0.3">
      <c r="P10436" s="99"/>
      <c r="Q10436" s="99"/>
    </row>
    <row r="10437" spans="16:17" x14ac:dyDescent="0.3">
      <c r="P10437" s="99"/>
      <c r="Q10437" s="99"/>
    </row>
    <row r="10438" spans="16:17" x14ac:dyDescent="0.3">
      <c r="P10438" s="99"/>
      <c r="Q10438" s="99"/>
    </row>
    <row r="10439" spans="16:17" x14ac:dyDescent="0.3">
      <c r="P10439" s="99"/>
      <c r="Q10439" s="99"/>
    </row>
    <row r="10440" spans="16:17" x14ac:dyDescent="0.3">
      <c r="P10440" s="99"/>
      <c r="Q10440" s="99"/>
    </row>
    <row r="10441" spans="16:17" x14ac:dyDescent="0.3">
      <c r="P10441" s="99"/>
      <c r="Q10441" s="99"/>
    </row>
    <row r="10442" spans="16:17" x14ac:dyDescent="0.3">
      <c r="P10442" s="99"/>
      <c r="Q10442" s="99"/>
    </row>
    <row r="10443" spans="16:17" x14ac:dyDescent="0.3">
      <c r="P10443" s="99"/>
      <c r="Q10443" s="99"/>
    </row>
    <row r="10444" spans="16:17" x14ac:dyDescent="0.3">
      <c r="P10444" s="99"/>
      <c r="Q10444" s="99"/>
    </row>
    <row r="10445" spans="16:17" x14ac:dyDescent="0.3">
      <c r="P10445" s="99"/>
      <c r="Q10445" s="99"/>
    </row>
    <row r="10446" spans="16:17" x14ac:dyDescent="0.3">
      <c r="P10446" s="99"/>
      <c r="Q10446" s="99"/>
    </row>
    <row r="10447" spans="16:17" x14ac:dyDescent="0.3">
      <c r="P10447" s="99"/>
      <c r="Q10447" s="99"/>
    </row>
    <row r="10448" spans="16:17" x14ac:dyDescent="0.3">
      <c r="P10448" s="99"/>
      <c r="Q10448" s="99"/>
    </row>
    <row r="10449" spans="16:17" x14ac:dyDescent="0.3">
      <c r="P10449" s="99"/>
      <c r="Q10449" s="99"/>
    </row>
    <row r="10450" spans="16:17" x14ac:dyDescent="0.3">
      <c r="P10450" s="99"/>
      <c r="Q10450" s="99"/>
    </row>
    <row r="10451" spans="16:17" x14ac:dyDescent="0.3">
      <c r="P10451" s="99"/>
      <c r="Q10451" s="99"/>
    </row>
    <row r="10452" spans="16:17" x14ac:dyDescent="0.3">
      <c r="P10452" s="99"/>
      <c r="Q10452" s="99"/>
    </row>
    <row r="10453" spans="16:17" x14ac:dyDescent="0.3">
      <c r="P10453" s="99"/>
      <c r="Q10453" s="99"/>
    </row>
    <row r="10454" spans="16:17" x14ac:dyDescent="0.3">
      <c r="P10454" s="99"/>
      <c r="Q10454" s="99"/>
    </row>
    <row r="10455" spans="16:17" x14ac:dyDescent="0.3">
      <c r="P10455" s="99"/>
      <c r="Q10455" s="99"/>
    </row>
    <row r="10456" spans="16:17" x14ac:dyDescent="0.3">
      <c r="P10456" s="99"/>
      <c r="Q10456" s="99"/>
    </row>
    <row r="10457" spans="16:17" x14ac:dyDescent="0.3">
      <c r="P10457" s="99"/>
      <c r="Q10457" s="99"/>
    </row>
    <row r="10458" spans="16:17" x14ac:dyDescent="0.3">
      <c r="P10458" s="99"/>
      <c r="Q10458" s="99"/>
    </row>
    <row r="10459" spans="16:17" x14ac:dyDescent="0.3">
      <c r="P10459" s="99"/>
      <c r="Q10459" s="99"/>
    </row>
    <row r="10460" spans="16:17" x14ac:dyDescent="0.3">
      <c r="P10460" s="99"/>
      <c r="Q10460" s="99"/>
    </row>
    <row r="10461" spans="16:17" x14ac:dyDescent="0.3">
      <c r="P10461" s="99"/>
      <c r="Q10461" s="99"/>
    </row>
    <row r="10462" spans="16:17" x14ac:dyDescent="0.3">
      <c r="P10462" s="99"/>
      <c r="Q10462" s="99"/>
    </row>
    <row r="10463" spans="16:17" x14ac:dyDescent="0.3">
      <c r="P10463" s="99"/>
      <c r="Q10463" s="99"/>
    </row>
    <row r="10464" spans="16:17" x14ac:dyDescent="0.3">
      <c r="P10464" s="99"/>
      <c r="Q10464" s="99"/>
    </row>
    <row r="10465" spans="16:17" x14ac:dyDescent="0.3">
      <c r="P10465" s="99"/>
      <c r="Q10465" s="99"/>
    </row>
    <row r="10466" spans="16:17" x14ac:dyDescent="0.3">
      <c r="P10466" s="99"/>
      <c r="Q10466" s="99"/>
    </row>
    <row r="10467" spans="16:17" x14ac:dyDescent="0.3">
      <c r="P10467" s="99"/>
      <c r="Q10467" s="99"/>
    </row>
    <row r="10468" spans="16:17" x14ac:dyDescent="0.3">
      <c r="P10468" s="99"/>
      <c r="Q10468" s="99"/>
    </row>
    <row r="10469" spans="16:17" x14ac:dyDescent="0.3">
      <c r="P10469" s="99"/>
      <c r="Q10469" s="99"/>
    </row>
    <row r="10470" spans="16:17" x14ac:dyDescent="0.3">
      <c r="P10470" s="99"/>
      <c r="Q10470" s="99"/>
    </row>
    <row r="10471" spans="16:17" x14ac:dyDescent="0.3">
      <c r="P10471" s="99"/>
      <c r="Q10471" s="99"/>
    </row>
    <row r="10472" spans="16:17" x14ac:dyDescent="0.3">
      <c r="P10472" s="99"/>
      <c r="Q10472" s="99"/>
    </row>
    <row r="10473" spans="16:17" x14ac:dyDescent="0.3">
      <c r="P10473" s="99"/>
      <c r="Q10473" s="99"/>
    </row>
    <row r="10474" spans="16:17" x14ac:dyDescent="0.3">
      <c r="P10474" s="99"/>
      <c r="Q10474" s="99"/>
    </row>
    <row r="10475" spans="16:17" x14ac:dyDescent="0.3">
      <c r="P10475" s="99"/>
      <c r="Q10475" s="99"/>
    </row>
    <row r="10476" spans="16:17" x14ac:dyDescent="0.3">
      <c r="P10476" s="99"/>
      <c r="Q10476" s="99"/>
    </row>
    <row r="10477" spans="16:17" x14ac:dyDescent="0.3">
      <c r="P10477" s="99"/>
      <c r="Q10477" s="99"/>
    </row>
    <row r="10478" spans="16:17" x14ac:dyDescent="0.3">
      <c r="P10478" s="99"/>
      <c r="Q10478" s="99"/>
    </row>
    <row r="10479" spans="16:17" x14ac:dyDescent="0.3">
      <c r="P10479" s="99"/>
      <c r="Q10479" s="99"/>
    </row>
    <row r="10480" spans="16:17" x14ac:dyDescent="0.3">
      <c r="P10480" s="99"/>
      <c r="Q10480" s="99"/>
    </row>
    <row r="10481" spans="16:17" x14ac:dyDescent="0.3">
      <c r="P10481" s="99"/>
      <c r="Q10481" s="99"/>
    </row>
    <row r="10482" spans="16:17" x14ac:dyDescent="0.3">
      <c r="P10482" s="99"/>
      <c r="Q10482" s="99"/>
    </row>
    <row r="10483" spans="16:17" x14ac:dyDescent="0.3">
      <c r="P10483" s="99"/>
      <c r="Q10483" s="99"/>
    </row>
    <row r="10484" spans="16:17" x14ac:dyDescent="0.3">
      <c r="P10484" s="99"/>
      <c r="Q10484" s="99"/>
    </row>
    <row r="10485" spans="16:17" x14ac:dyDescent="0.3">
      <c r="P10485" s="99"/>
      <c r="Q10485" s="99"/>
    </row>
    <row r="10486" spans="16:17" x14ac:dyDescent="0.3">
      <c r="P10486" s="99"/>
      <c r="Q10486" s="99"/>
    </row>
    <row r="10487" spans="16:17" x14ac:dyDescent="0.3">
      <c r="P10487" s="99"/>
      <c r="Q10487" s="99"/>
    </row>
    <row r="10488" spans="16:17" x14ac:dyDescent="0.3">
      <c r="P10488" s="99"/>
      <c r="Q10488" s="99"/>
    </row>
    <row r="10489" spans="16:17" x14ac:dyDescent="0.3">
      <c r="P10489" s="99"/>
      <c r="Q10489" s="99"/>
    </row>
    <row r="10490" spans="16:17" x14ac:dyDescent="0.3">
      <c r="P10490" s="99"/>
      <c r="Q10490" s="99"/>
    </row>
    <row r="10491" spans="16:17" x14ac:dyDescent="0.3">
      <c r="P10491" s="99"/>
      <c r="Q10491" s="99"/>
    </row>
    <row r="10492" spans="16:17" x14ac:dyDescent="0.3">
      <c r="P10492" s="99"/>
      <c r="Q10492" s="99"/>
    </row>
    <row r="10493" spans="16:17" x14ac:dyDescent="0.3">
      <c r="P10493" s="99"/>
      <c r="Q10493" s="99"/>
    </row>
    <row r="10494" spans="16:17" x14ac:dyDescent="0.3">
      <c r="P10494" s="99"/>
      <c r="Q10494" s="99"/>
    </row>
    <row r="10495" spans="16:17" x14ac:dyDescent="0.3">
      <c r="P10495" s="99"/>
      <c r="Q10495" s="99"/>
    </row>
    <row r="10496" spans="16:17" x14ac:dyDescent="0.3">
      <c r="P10496" s="99"/>
      <c r="Q10496" s="99"/>
    </row>
    <row r="10497" spans="16:17" x14ac:dyDescent="0.3">
      <c r="P10497" s="99"/>
      <c r="Q10497" s="99"/>
    </row>
    <row r="10498" spans="16:17" x14ac:dyDescent="0.3">
      <c r="P10498" s="99"/>
      <c r="Q10498" s="99"/>
    </row>
    <row r="10499" spans="16:17" x14ac:dyDescent="0.3">
      <c r="P10499" s="99"/>
      <c r="Q10499" s="99"/>
    </row>
    <row r="10500" spans="16:17" x14ac:dyDescent="0.3">
      <c r="P10500" s="99"/>
      <c r="Q10500" s="99"/>
    </row>
    <row r="10501" spans="16:17" x14ac:dyDescent="0.3">
      <c r="P10501" s="99"/>
      <c r="Q10501" s="99"/>
    </row>
    <row r="10502" spans="16:17" x14ac:dyDescent="0.3">
      <c r="P10502" s="99"/>
      <c r="Q10502" s="99"/>
    </row>
    <row r="10503" spans="16:17" x14ac:dyDescent="0.3">
      <c r="P10503" s="99"/>
      <c r="Q10503" s="99"/>
    </row>
    <row r="10504" spans="16:17" x14ac:dyDescent="0.3">
      <c r="P10504" s="99"/>
      <c r="Q10504" s="99"/>
    </row>
    <row r="10505" spans="16:17" x14ac:dyDescent="0.3">
      <c r="P10505" s="99"/>
      <c r="Q10505" s="99"/>
    </row>
    <row r="10506" spans="16:17" x14ac:dyDescent="0.3">
      <c r="P10506" s="99"/>
      <c r="Q10506" s="99"/>
    </row>
    <row r="10507" spans="16:17" x14ac:dyDescent="0.3">
      <c r="P10507" s="99"/>
      <c r="Q10507" s="99"/>
    </row>
    <row r="10508" spans="16:17" x14ac:dyDescent="0.3">
      <c r="P10508" s="99"/>
      <c r="Q10508" s="99"/>
    </row>
    <row r="10509" spans="16:17" x14ac:dyDescent="0.3">
      <c r="P10509" s="99"/>
      <c r="Q10509" s="99"/>
    </row>
    <row r="10510" spans="16:17" x14ac:dyDescent="0.3">
      <c r="P10510" s="99"/>
      <c r="Q10510" s="99"/>
    </row>
    <row r="10511" spans="16:17" x14ac:dyDescent="0.3">
      <c r="P10511" s="99"/>
      <c r="Q10511" s="99"/>
    </row>
    <row r="10512" spans="16:17" x14ac:dyDescent="0.3">
      <c r="P10512" s="99"/>
      <c r="Q10512" s="99"/>
    </row>
    <row r="10513" spans="16:17" x14ac:dyDescent="0.3">
      <c r="P10513" s="99"/>
      <c r="Q10513" s="99"/>
    </row>
    <row r="10514" spans="16:17" x14ac:dyDescent="0.3">
      <c r="P10514" s="99"/>
      <c r="Q10514" s="99"/>
    </row>
    <row r="10515" spans="16:17" x14ac:dyDescent="0.3">
      <c r="P10515" s="99"/>
      <c r="Q10515" s="99"/>
    </row>
    <row r="10516" spans="16:17" x14ac:dyDescent="0.3">
      <c r="P10516" s="99"/>
      <c r="Q10516" s="99"/>
    </row>
    <row r="10517" spans="16:17" x14ac:dyDescent="0.3">
      <c r="P10517" s="99"/>
      <c r="Q10517" s="99"/>
    </row>
    <row r="10518" spans="16:17" x14ac:dyDescent="0.3">
      <c r="P10518" s="99"/>
      <c r="Q10518" s="99"/>
    </row>
    <row r="10519" spans="16:17" x14ac:dyDescent="0.3">
      <c r="P10519" s="99"/>
      <c r="Q10519" s="99"/>
    </row>
    <row r="10520" spans="16:17" x14ac:dyDescent="0.3">
      <c r="P10520" s="99"/>
      <c r="Q10520" s="99"/>
    </row>
    <row r="10521" spans="16:17" x14ac:dyDescent="0.3">
      <c r="P10521" s="99"/>
      <c r="Q10521" s="99"/>
    </row>
    <row r="10522" spans="16:17" x14ac:dyDescent="0.3">
      <c r="P10522" s="99"/>
      <c r="Q10522" s="99"/>
    </row>
    <row r="10523" spans="16:17" x14ac:dyDescent="0.3">
      <c r="P10523" s="99"/>
      <c r="Q10523" s="99"/>
    </row>
    <row r="10524" spans="16:17" x14ac:dyDescent="0.3">
      <c r="P10524" s="99"/>
      <c r="Q10524" s="99"/>
    </row>
    <row r="10525" spans="16:17" x14ac:dyDescent="0.3">
      <c r="P10525" s="99"/>
      <c r="Q10525" s="99"/>
    </row>
    <row r="10526" spans="16:17" x14ac:dyDescent="0.3">
      <c r="P10526" s="99"/>
      <c r="Q10526" s="99"/>
    </row>
    <row r="10527" spans="16:17" x14ac:dyDescent="0.3">
      <c r="P10527" s="99"/>
      <c r="Q10527" s="99"/>
    </row>
    <row r="10528" spans="16:17" x14ac:dyDescent="0.3">
      <c r="P10528" s="99"/>
      <c r="Q10528" s="99"/>
    </row>
    <row r="10529" spans="16:17" x14ac:dyDescent="0.3">
      <c r="P10529" s="99"/>
      <c r="Q10529" s="99"/>
    </row>
    <row r="10530" spans="16:17" x14ac:dyDescent="0.3">
      <c r="P10530" s="99"/>
      <c r="Q10530" s="99"/>
    </row>
    <row r="10531" spans="16:17" x14ac:dyDescent="0.3">
      <c r="P10531" s="99"/>
      <c r="Q10531" s="99"/>
    </row>
    <row r="10532" spans="16:17" x14ac:dyDescent="0.3">
      <c r="P10532" s="99"/>
      <c r="Q10532" s="99"/>
    </row>
    <row r="10533" spans="16:17" x14ac:dyDescent="0.3">
      <c r="P10533" s="99"/>
      <c r="Q10533" s="99"/>
    </row>
    <row r="10534" spans="16:17" x14ac:dyDescent="0.3">
      <c r="P10534" s="99"/>
      <c r="Q10534" s="99"/>
    </row>
    <row r="10535" spans="16:17" x14ac:dyDescent="0.3">
      <c r="P10535" s="99"/>
      <c r="Q10535" s="99"/>
    </row>
    <row r="10536" spans="16:17" x14ac:dyDescent="0.3">
      <c r="P10536" s="99"/>
      <c r="Q10536" s="99"/>
    </row>
    <row r="10537" spans="16:17" x14ac:dyDescent="0.3">
      <c r="P10537" s="99"/>
      <c r="Q10537" s="99"/>
    </row>
    <row r="10538" spans="16:17" x14ac:dyDescent="0.3">
      <c r="P10538" s="99"/>
      <c r="Q10538" s="99"/>
    </row>
    <row r="10539" spans="16:17" x14ac:dyDescent="0.3">
      <c r="P10539" s="99"/>
      <c r="Q10539" s="99"/>
    </row>
    <row r="10540" spans="16:17" x14ac:dyDescent="0.3">
      <c r="P10540" s="99"/>
      <c r="Q10540" s="99"/>
    </row>
    <row r="10541" spans="16:17" x14ac:dyDescent="0.3">
      <c r="P10541" s="99"/>
      <c r="Q10541" s="99"/>
    </row>
    <row r="10542" spans="16:17" x14ac:dyDescent="0.3">
      <c r="P10542" s="99"/>
      <c r="Q10542" s="99"/>
    </row>
    <row r="10543" spans="16:17" x14ac:dyDescent="0.3">
      <c r="P10543" s="99"/>
      <c r="Q10543" s="99"/>
    </row>
    <row r="10544" spans="16:17" x14ac:dyDescent="0.3">
      <c r="P10544" s="99"/>
      <c r="Q10544" s="99"/>
    </row>
    <row r="10545" spans="16:17" x14ac:dyDescent="0.3">
      <c r="P10545" s="99"/>
      <c r="Q10545" s="99"/>
    </row>
    <row r="10546" spans="16:17" x14ac:dyDescent="0.3">
      <c r="P10546" s="99"/>
      <c r="Q10546" s="99"/>
    </row>
    <row r="10547" spans="16:17" x14ac:dyDescent="0.3">
      <c r="P10547" s="99"/>
      <c r="Q10547" s="99"/>
    </row>
    <row r="10548" spans="16:17" x14ac:dyDescent="0.3">
      <c r="P10548" s="99"/>
      <c r="Q10548" s="99"/>
    </row>
    <row r="10549" spans="16:17" x14ac:dyDescent="0.3">
      <c r="P10549" s="99"/>
      <c r="Q10549" s="99"/>
    </row>
    <row r="10550" spans="16:17" x14ac:dyDescent="0.3">
      <c r="P10550" s="99"/>
      <c r="Q10550" s="99"/>
    </row>
    <row r="10551" spans="16:17" x14ac:dyDescent="0.3">
      <c r="P10551" s="99"/>
      <c r="Q10551" s="99"/>
    </row>
    <row r="10552" spans="16:17" x14ac:dyDescent="0.3">
      <c r="P10552" s="99"/>
      <c r="Q10552" s="99"/>
    </row>
    <row r="10553" spans="16:17" x14ac:dyDescent="0.3">
      <c r="P10553" s="99"/>
      <c r="Q10553" s="99"/>
    </row>
    <row r="10554" spans="16:17" x14ac:dyDescent="0.3">
      <c r="P10554" s="99"/>
      <c r="Q10554" s="99"/>
    </row>
    <row r="10555" spans="16:17" x14ac:dyDescent="0.3">
      <c r="P10555" s="99"/>
      <c r="Q10555" s="99"/>
    </row>
    <row r="10556" spans="16:17" x14ac:dyDescent="0.3">
      <c r="P10556" s="99"/>
      <c r="Q10556" s="99"/>
    </row>
    <row r="10557" spans="16:17" x14ac:dyDescent="0.3">
      <c r="P10557" s="99"/>
      <c r="Q10557" s="99"/>
    </row>
    <row r="10558" spans="16:17" x14ac:dyDescent="0.3">
      <c r="P10558" s="99"/>
      <c r="Q10558" s="99"/>
    </row>
    <row r="10559" spans="16:17" x14ac:dyDescent="0.3">
      <c r="P10559" s="99"/>
      <c r="Q10559" s="99"/>
    </row>
    <row r="10560" spans="16:17" x14ac:dyDescent="0.3">
      <c r="P10560" s="99"/>
      <c r="Q10560" s="99"/>
    </row>
    <row r="10561" spans="16:17" x14ac:dyDescent="0.3">
      <c r="P10561" s="99"/>
      <c r="Q10561" s="99"/>
    </row>
    <row r="10562" spans="16:17" x14ac:dyDescent="0.3">
      <c r="P10562" s="99"/>
      <c r="Q10562" s="99"/>
    </row>
    <row r="10563" spans="16:17" x14ac:dyDescent="0.3">
      <c r="P10563" s="99"/>
      <c r="Q10563" s="99"/>
    </row>
    <row r="10564" spans="16:17" x14ac:dyDescent="0.3">
      <c r="P10564" s="99"/>
      <c r="Q10564" s="99"/>
    </row>
    <row r="10565" spans="16:17" x14ac:dyDescent="0.3">
      <c r="P10565" s="99"/>
      <c r="Q10565" s="99"/>
    </row>
    <row r="10566" spans="16:17" x14ac:dyDescent="0.3">
      <c r="P10566" s="99"/>
      <c r="Q10566" s="99"/>
    </row>
    <row r="10567" spans="16:17" x14ac:dyDescent="0.3">
      <c r="P10567" s="99"/>
      <c r="Q10567" s="99"/>
    </row>
    <row r="10568" spans="16:17" x14ac:dyDescent="0.3">
      <c r="P10568" s="99"/>
      <c r="Q10568" s="99"/>
    </row>
    <row r="10569" spans="16:17" x14ac:dyDescent="0.3">
      <c r="P10569" s="99"/>
      <c r="Q10569" s="99"/>
    </row>
    <row r="10570" spans="16:17" x14ac:dyDescent="0.3">
      <c r="P10570" s="99"/>
      <c r="Q10570" s="99"/>
    </row>
    <row r="10571" spans="16:17" x14ac:dyDescent="0.3">
      <c r="P10571" s="99"/>
      <c r="Q10571" s="99"/>
    </row>
    <row r="10572" spans="16:17" x14ac:dyDescent="0.3">
      <c r="P10572" s="99"/>
      <c r="Q10572" s="99"/>
    </row>
    <row r="10573" spans="16:17" x14ac:dyDescent="0.3">
      <c r="P10573" s="99"/>
      <c r="Q10573" s="99"/>
    </row>
    <row r="10574" spans="16:17" x14ac:dyDescent="0.3">
      <c r="P10574" s="99"/>
      <c r="Q10574" s="99"/>
    </row>
    <row r="10575" spans="16:17" x14ac:dyDescent="0.3">
      <c r="P10575" s="99"/>
      <c r="Q10575" s="99"/>
    </row>
    <row r="10576" spans="16:17" x14ac:dyDescent="0.3">
      <c r="P10576" s="99"/>
      <c r="Q10576" s="99"/>
    </row>
    <row r="10577" spans="16:17" x14ac:dyDescent="0.3">
      <c r="P10577" s="99"/>
      <c r="Q10577" s="99"/>
    </row>
    <row r="10578" spans="16:17" x14ac:dyDescent="0.3">
      <c r="P10578" s="99"/>
      <c r="Q10578" s="99"/>
    </row>
    <row r="10579" spans="16:17" x14ac:dyDescent="0.3">
      <c r="P10579" s="99"/>
      <c r="Q10579" s="99"/>
    </row>
    <row r="10580" spans="16:17" x14ac:dyDescent="0.3">
      <c r="P10580" s="99"/>
      <c r="Q10580" s="99"/>
    </row>
    <row r="10581" spans="16:17" x14ac:dyDescent="0.3">
      <c r="P10581" s="99"/>
      <c r="Q10581" s="99"/>
    </row>
    <row r="10582" spans="16:17" x14ac:dyDescent="0.3">
      <c r="P10582" s="99"/>
      <c r="Q10582" s="99"/>
    </row>
    <row r="10583" spans="16:17" x14ac:dyDescent="0.3">
      <c r="P10583" s="99"/>
      <c r="Q10583" s="99"/>
    </row>
    <row r="10584" spans="16:17" x14ac:dyDescent="0.3">
      <c r="P10584" s="99"/>
      <c r="Q10584" s="99"/>
    </row>
    <row r="10585" spans="16:17" x14ac:dyDescent="0.3">
      <c r="P10585" s="99"/>
      <c r="Q10585" s="99"/>
    </row>
    <row r="10586" spans="16:17" x14ac:dyDescent="0.3">
      <c r="P10586" s="99"/>
      <c r="Q10586" s="99"/>
    </row>
    <row r="10587" spans="16:17" x14ac:dyDescent="0.3">
      <c r="P10587" s="99"/>
      <c r="Q10587" s="99"/>
    </row>
    <row r="10588" spans="16:17" x14ac:dyDescent="0.3">
      <c r="P10588" s="99"/>
      <c r="Q10588" s="99"/>
    </row>
    <row r="10589" spans="16:17" x14ac:dyDescent="0.3">
      <c r="P10589" s="99"/>
      <c r="Q10589" s="99"/>
    </row>
    <row r="10590" spans="16:17" x14ac:dyDescent="0.3">
      <c r="P10590" s="99"/>
      <c r="Q10590" s="99"/>
    </row>
    <row r="10591" spans="16:17" x14ac:dyDescent="0.3">
      <c r="P10591" s="99"/>
      <c r="Q10591" s="99"/>
    </row>
    <row r="10592" spans="16:17" x14ac:dyDescent="0.3">
      <c r="P10592" s="99"/>
      <c r="Q10592" s="99"/>
    </row>
    <row r="10593" spans="16:17" x14ac:dyDescent="0.3">
      <c r="P10593" s="99"/>
      <c r="Q10593" s="99"/>
    </row>
    <row r="10594" spans="16:17" x14ac:dyDescent="0.3">
      <c r="P10594" s="99"/>
      <c r="Q10594" s="99"/>
    </row>
    <row r="10595" spans="16:17" x14ac:dyDescent="0.3">
      <c r="P10595" s="99"/>
      <c r="Q10595" s="99"/>
    </row>
    <row r="10596" spans="16:17" x14ac:dyDescent="0.3">
      <c r="P10596" s="99"/>
      <c r="Q10596" s="99"/>
    </row>
    <row r="10597" spans="16:17" x14ac:dyDescent="0.3">
      <c r="P10597" s="99"/>
      <c r="Q10597" s="99"/>
    </row>
    <row r="10598" spans="16:17" x14ac:dyDescent="0.3">
      <c r="P10598" s="99"/>
      <c r="Q10598" s="99"/>
    </row>
    <row r="10599" spans="16:17" x14ac:dyDescent="0.3">
      <c r="P10599" s="99"/>
      <c r="Q10599" s="99"/>
    </row>
    <row r="10600" spans="16:17" x14ac:dyDescent="0.3">
      <c r="P10600" s="99"/>
      <c r="Q10600" s="99"/>
    </row>
    <row r="10601" spans="16:17" x14ac:dyDescent="0.3">
      <c r="P10601" s="99"/>
      <c r="Q10601" s="99"/>
    </row>
    <row r="10602" spans="16:17" x14ac:dyDescent="0.3">
      <c r="P10602" s="99"/>
      <c r="Q10602" s="99"/>
    </row>
    <row r="10603" spans="16:17" x14ac:dyDescent="0.3">
      <c r="P10603" s="99"/>
      <c r="Q10603" s="99"/>
    </row>
    <row r="10604" spans="16:17" x14ac:dyDescent="0.3">
      <c r="P10604" s="99"/>
      <c r="Q10604" s="99"/>
    </row>
    <row r="10605" spans="16:17" x14ac:dyDescent="0.3">
      <c r="P10605" s="99"/>
      <c r="Q10605" s="99"/>
    </row>
    <row r="10606" spans="16:17" x14ac:dyDescent="0.3">
      <c r="P10606" s="99"/>
      <c r="Q10606" s="99"/>
    </row>
    <row r="10607" spans="16:17" x14ac:dyDescent="0.3">
      <c r="P10607" s="99"/>
      <c r="Q10607" s="99"/>
    </row>
    <row r="10608" spans="16:17" x14ac:dyDescent="0.3">
      <c r="P10608" s="99"/>
      <c r="Q10608" s="99"/>
    </row>
    <row r="10609" spans="16:17" x14ac:dyDescent="0.3">
      <c r="P10609" s="99"/>
      <c r="Q10609" s="99"/>
    </row>
    <row r="10610" spans="16:17" x14ac:dyDescent="0.3">
      <c r="P10610" s="99"/>
      <c r="Q10610" s="99"/>
    </row>
    <row r="10611" spans="16:17" x14ac:dyDescent="0.3">
      <c r="P10611" s="99"/>
      <c r="Q10611" s="99"/>
    </row>
    <row r="10612" spans="16:17" x14ac:dyDescent="0.3">
      <c r="P10612" s="99"/>
      <c r="Q10612" s="99"/>
    </row>
    <row r="10613" spans="16:17" x14ac:dyDescent="0.3">
      <c r="P10613" s="99"/>
      <c r="Q10613" s="99"/>
    </row>
    <row r="10614" spans="16:17" x14ac:dyDescent="0.3">
      <c r="P10614" s="99"/>
      <c r="Q10614" s="99"/>
    </row>
    <row r="10615" spans="16:17" x14ac:dyDescent="0.3">
      <c r="P10615" s="99"/>
      <c r="Q10615" s="99"/>
    </row>
    <row r="10616" spans="16:17" x14ac:dyDescent="0.3">
      <c r="P10616" s="99"/>
      <c r="Q10616" s="99"/>
    </row>
    <row r="10617" spans="16:17" x14ac:dyDescent="0.3">
      <c r="P10617" s="99"/>
      <c r="Q10617" s="99"/>
    </row>
    <row r="10618" spans="16:17" x14ac:dyDescent="0.3">
      <c r="P10618" s="99"/>
      <c r="Q10618" s="99"/>
    </row>
    <row r="10619" spans="16:17" x14ac:dyDescent="0.3">
      <c r="P10619" s="99"/>
      <c r="Q10619" s="99"/>
    </row>
    <row r="10620" spans="16:17" x14ac:dyDescent="0.3">
      <c r="P10620" s="99"/>
      <c r="Q10620" s="99"/>
    </row>
    <row r="10621" spans="16:17" x14ac:dyDescent="0.3">
      <c r="P10621" s="99"/>
      <c r="Q10621" s="99"/>
    </row>
    <row r="10622" spans="16:17" x14ac:dyDescent="0.3">
      <c r="P10622" s="99"/>
      <c r="Q10622" s="99"/>
    </row>
    <row r="10623" spans="16:17" x14ac:dyDescent="0.3">
      <c r="P10623" s="99"/>
      <c r="Q10623" s="99"/>
    </row>
    <row r="10624" spans="16:17" x14ac:dyDescent="0.3">
      <c r="P10624" s="99"/>
      <c r="Q10624" s="99"/>
    </row>
    <row r="10625" spans="16:17" x14ac:dyDescent="0.3">
      <c r="P10625" s="99"/>
      <c r="Q10625" s="99"/>
    </row>
    <row r="10626" spans="16:17" x14ac:dyDescent="0.3">
      <c r="P10626" s="99"/>
      <c r="Q10626" s="99"/>
    </row>
    <row r="10627" spans="16:17" x14ac:dyDescent="0.3">
      <c r="P10627" s="99"/>
      <c r="Q10627" s="99"/>
    </row>
    <row r="10628" spans="16:17" x14ac:dyDescent="0.3">
      <c r="P10628" s="99"/>
      <c r="Q10628" s="99"/>
    </row>
    <row r="10629" spans="16:17" x14ac:dyDescent="0.3">
      <c r="P10629" s="99"/>
      <c r="Q10629" s="99"/>
    </row>
    <row r="10630" spans="16:17" x14ac:dyDescent="0.3">
      <c r="P10630" s="99"/>
      <c r="Q10630" s="99"/>
    </row>
    <row r="10631" spans="16:17" x14ac:dyDescent="0.3">
      <c r="P10631" s="99"/>
      <c r="Q10631" s="99"/>
    </row>
    <row r="10632" spans="16:17" x14ac:dyDescent="0.3">
      <c r="P10632" s="99"/>
      <c r="Q10632" s="99"/>
    </row>
    <row r="10633" spans="16:17" x14ac:dyDescent="0.3">
      <c r="P10633" s="99"/>
      <c r="Q10633" s="99"/>
    </row>
    <row r="10634" spans="16:17" x14ac:dyDescent="0.3">
      <c r="P10634" s="99"/>
      <c r="Q10634" s="99"/>
    </row>
    <row r="10635" spans="16:17" x14ac:dyDescent="0.3">
      <c r="P10635" s="99"/>
      <c r="Q10635" s="99"/>
    </row>
    <row r="10636" spans="16:17" x14ac:dyDescent="0.3">
      <c r="P10636" s="99"/>
      <c r="Q10636" s="99"/>
    </row>
    <row r="10637" spans="16:17" x14ac:dyDescent="0.3">
      <c r="P10637" s="99"/>
      <c r="Q10637" s="99"/>
    </row>
    <row r="10638" spans="16:17" x14ac:dyDescent="0.3">
      <c r="P10638" s="99"/>
      <c r="Q10638" s="99"/>
    </row>
    <row r="10639" spans="16:17" x14ac:dyDescent="0.3">
      <c r="P10639" s="99"/>
      <c r="Q10639" s="99"/>
    </row>
    <row r="10640" spans="16:17" x14ac:dyDescent="0.3">
      <c r="P10640" s="99"/>
      <c r="Q10640" s="99"/>
    </row>
    <row r="10641" spans="16:17" x14ac:dyDescent="0.3">
      <c r="P10641" s="99"/>
      <c r="Q10641" s="99"/>
    </row>
    <row r="10642" spans="16:17" x14ac:dyDescent="0.3">
      <c r="P10642" s="99"/>
      <c r="Q10642" s="99"/>
    </row>
    <row r="10643" spans="16:17" x14ac:dyDescent="0.3">
      <c r="P10643" s="99"/>
      <c r="Q10643" s="99"/>
    </row>
    <row r="10644" spans="16:17" x14ac:dyDescent="0.3">
      <c r="P10644" s="99"/>
      <c r="Q10644" s="99"/>
    </row>
    <row r="10645" spans="16:17" x14ac:dyDescent="0.3">
      <c r="P10645" s="99"/>
      <c r="Q10645" s="99"/>
    </row>
    <row r="10646" spans="16:17" x14ac:dyDescent="0.3">
      <c r="P10646" s="99"/>
      <c r="Q10646" s="99"/>
    </row>
    <row r="10647" spans="16:17" x14ac:dyDescent="0.3">
      <c r="P10647" s="99"/>
      <c r="Q10647" s="99"/>
    </row>
    <row r="10648" spans="16:17" x14ac:dyDescent="0.3">
      <c r="P10648" s="99"/>
      <c r="Q10648" s="99"/>
    </row>
    <row r="10649" spans="16:17" x14ac:dyDescent="0.3">
      <c r="P10649" s="99"/>
      <c r="Q10649" s="99"/>
    </row>
    <row r="10650" spans="16:17" x14ac:dyDescent="0.3">
      <c r="P10650" s="99"/>
      <c r="Q10650" s="99"/>
    </row>
    <row r="10651" spans="16:17" x14ac:dyDescent="0.3">
      <c r="P10651" s="99"/>
      <c r="Q10651" s="99"/>
    </row>
    <row r="10652" spans="16:17" x14ac:dyDescent="0.3">
      <c r="P10652" s="99"/>
      <c r="Q10652" s="99"/>
    </row>
    <row r="10653" spans="16:17" x14ac:dyDescent="0.3">
      <c r="P10653" s="99"/>
      <c r="Q10653" s="99"/>
    </row>
    <row r="10654" spans="16:17" x14ac:dyDescent="0.3">
      <c r="P10654" s="99"/>
      <c r="Q10654" s="99"/>
    </row>
    <row r="10655" spans="16:17" x14ac:dyDescent="0.3">
      <c r="P10655" s="99"/>
      <c r="Q10655" s="99"/>
    </row>
    <row r="10656" spans="16:17" x14ac:dyDescent="0.3">
      <c r="P10656" s="99"/>
      <c r="Q10656" s="99"/>
    </row>
    <row r="10657" spans="16:17" x14ac:dyDescent="0.3">
      <c r="P10657" s="99"/>
      <c r="Q10657" s="99"/>
    </row>
    <row r="10658" spans="16:17" x14ac:dyDescent="0.3">
      <c r="P10658" s="99"/>
      <c r="Q10658" s="99"/>
    </row>
    <row r="10659" spans="16:17" x14ac:dyDescent="0.3">
      <c r="P10659" s="99"/>
      <c r="Q10659" s="99"/>
    </row>
    <row r="10660" spans="16:17" x14ac:dyDescent="0.3">
      <c r="P10660" s="99"/>
      <c r="Q10660" s="99"/>
    </row>
    <row r="10661" spans="16:17" x14ac:dyDescent="0.3">
      <c r="P10661" s="99"/>
      <c r="Q10661" s="99"/>
    </row>
    <row r="10662" spans="16:17" x14ac:dyDescent="0.3">
      <c r="P10662" s="99"/>
      <c r="Q10662" s="99"/>
    </row>
    <row r="10663" spans="16:17" x14ac:dyDescent="0.3">
      <c r="P10663" s="99"/>
      <c r="Q10663" s="99"/>
    </row>
    <row r="10664" spans="16:17" x14ac:dyDescent="0.3">
      <c r="P10664" s="99"/>
      <c r="Q10664" s="99"/>
    </row>
    <row r="10665" spans="16:17" x14ac:dyDescent="0.3">
      <c r="P10665" s="99"/>
      <c r="Q10665" s="99"/>
    </row>
    <row r="10666" spans="16:17" x14ac:dyDescent="0.3">
      <c r="P10666" s="99"/>
      <c r="Q10666" s="99"/>
    </row>
    <row r="10667" spans="16:17" x14ac:dyDescent="0.3">
      <c r="P10667" s="99"/>
      <c r="Q10667" s="99"/>
    </row>
    <row r="10668" spans="16:17" x14ac:dyDescent="0.3">
      <c r="P10668" s="99"/>
      <c r="Q10668" s="99"/>
    </row>
    <row r="10669" spans="16:17" x14ac:dyDescent="0.3">
      <c r="P10669" s="99"/>
      <c r="Q10669" s="99"/>
    </row>
    <row r="10670" spans="16:17" x14ac:dyDescent="0.3">
      <c r="P10670" s="99"/>
      <c r="Q10670" s="99"/>
    </row>
    <row r="10671" spans="16:17" x14ac:dyDescent="0.3">
      <c r="P10671" s="99"/>
      <c r="Q10671" s="99"/>
    </row>
    <row r="10672" spans="16:17" x14ac:dyDescent="0.3">
      <c r="P10672" s="99"/>
      <c r="Q10672" s="99"/>
    </row>
    <row r="10673" spans="16:17" x14ac:dyDescent="0.3">
      <c r="P10673" s="99"/>
      <c r="Q10673" s="99"/>
    </row>
    <row r="10674" spans="16:17" x14ac:dyDescent="0.3">
      <c r="P10674" s="99"/>
      <c r="Q10674" s="99"/>
    </row>
    <row r="10675" spans="16:17" x14ac:dyDescent="0.3">
      <c r="P10675" s="99"/>
      <c r="Q10675" s="99"/>
    </row>
    <row r="10676" spans="16:17" x14ac:dyDescent="0.3">
      <c r="P10676" s="99"/>
      <c r="Q10676" s="99"/>
    </row>
    <row r="10677" spans="16:17" x14ac:dyDescent="0.3">
      <c r="P10677" s="99"/>
      <c r="Q10677" s="99"/>
    </row>
    <row r="10678" spans="16:17" x14ac:dyDescent="0.3">
      <c r="P10678" s="99"/>
      <c r="Q10678" s="99"/>
    </row>
    <row r="10679" spans="16:17" x14ac:dyDescent="0.3">
      <c r="P10679" s="99"/>
      <c r="Q10679" s="99"/>
    </row>
    <row r="10680" spans="16:17" x14ac:dyDescent="0.3">
      <c r="P10680" s="99"/>
      <c r="Q10680" s="99"/>
    </row>
    <row r="10681" spans="16:17" x14ac:dyDescent="0.3">
      <c r="P10681" s="99"/>
      <c r="Q10681" s="99"/>
    </row>
    <row r="10682" spans="16:17" x14ac:dyDescent="0.3">
      <c r="P10682" s="99"/>
      <c r="Q10682" s="99"/>
    </row>
    <row r="10683" spans="16:17" x14ac:dyDescent="0.3">
      <c r="P10683" s="99"/>
      <c r="Q10683" s="99"/>
    </row>
    <row r="10684" spans="16:17" x14ac:dyDescent="0.3">
      <c r="P10684" s="99"/>
      <c r="Q10684" s="99"/>
    </row>
    <row r="10685" spans="16:17" x14ac:dyDescent="0.3">
      <c r="P10685" s="99"/>
      <c r="Q10685" s="99"/>
    </row>
    <row r="10686" spans="16:17" x14ac:dyDescent="0.3">
      <c r="P10686" s="99"/>
      <c r="Q10686" s="99"/>
    </row>
    <row r="10687" spans="16:17" x14ac:dyDescent="0.3">
      <c r="P10687" s="99"/>
      <c r="Q10687" s="99"/>
    </row>
    <row r="10688" spans="16:17" x14ac:dyDescent="0.3">
      <c r="P10688" s="99"/>
      <c r="Q10688" s="99"/>
    </row>
    <row r="10689" spans="16:17" x14ac:dyDescent="0.3">
      <c r="P10689" s="99"/>
      <c r="Q10689" s="99"/>
    </row>
    <row r="10690" spans="16:17" x14ac:dyDescent="0.3">
      <c r="P10690" s="99"/>
      <c r="Q10690" s="99"/>
    </row>
    <row r="10691" spans="16:17" x14ac:dyDescent="0.3">
      <c r="P10691" s="99"/>
      <c r="Q10691" s="99"/>
    </row>
    <row r="10692" spans="16:17" x14ac:dyDescent="0.3">
      <c r="P10692" s="99"/>
      <c r="Q10692" s="99"/>
    </row>
    <row r="10693" spans="16:17" x14ac:dyDescent="0.3">
      <c r="P10693" s="99"/>
      <c r="Q10693" s="99"/>
    </row>
    <row r="10694" spans="16:17" x14ac:dyDescent="0.3">
      <c r="P10694" s="99"/>
      <c r="Q10694" s="99"/>
    </row>
    <row r="10695" spans="16:17" x14ac:dyDescent="0.3">
      <c r="P10695" s="99"/>
      <c r="Q10695" s="99"/>
    </row>
    <row r="10696" spans="16:17" x14ac:dyDescent="0.3">
      <c r="P10696" s="99"/>
      <c r="Q10696" s="99"/>
    </row>
    <row r="10697" spans="16:17" x14ac:dyDescent="0.3">
      <c r="P10697" s="99"/>
      <c r="Q10697" s="99"/>
    </row>
    <row r="10698" spans="16:17" x14ac:dyDescent="0.3">
      <c r="P10698" s="99"/>
      <c r="Q10698" s="99"/>
    </row>
    <row r="10699" spans="16:17" x14ac:dyDescent="0.3">
      <c r="P10699" s="99"/>
      <c r="Q10699" s="99"/>
    </row>
    <row r="10700" spans="16:17" x14ac:dyDescent="0.3">
      <c r="P10700" s="99"/>
      <c r="Q10700" s="99"/>
    </row>
    <row r="10701" spans="16:17" x14ac:dyDescent="0.3">
      <c r="P10701" s="99"/>
      <c r="Q10701" s="99"/>
    </row>
    <row r="10702" spans="16:17" x14ac:dyDescent="0.3">
      <c r="P10702" s="99"/>
      <c r="Q10702" s="99"/>
    </row>
    <row r="10703" spans="16:17" x14ac:dyDescent="0.3">
      <c r="P10703" s="99"/>
      <c r="Q10703" s="99"/>
    </row>
    <row r="10704" spans="16:17" x14ac:dyDescent="0.3">
      <c r="P10704" s="99"/>
      <c r="Q10704" s="99"/>
    </row>
    <row r="10705" spans="16:17" x14ac:dyDescent="0.3">
      <c r="P10705" s="99"/>
      <c r="Q10705" s="99"/>
    </row>
    <row r="10706" spans="16:17" x14ac:dyDescent="0.3">
      <c r="P10706" s="99"/>
      <c r="Q10706" s="99"/>
    </row>
    <row r="10707" spans="16:17" x14ac:dyDescent="0.3">
      <c r="P10707" s="99"/>
      <c r="Q10707" s="99"/>
    </row>
    <row r="10708" spans="16:17" x14ac:dyDescent="0.3">
      <c r="P10708" s="99"/>
      <c r="Q10708" s="99"/>
    </row>
    <row r="10709" spans="16:17" x14ac:dyDescent="0.3">
      <c r="P10709" s="99"/>
      <c r="Q10709" s="99"/>
    </row>
    <row r="10710" spans="16:17" x14ac:dyDescent="0.3">
      <c r="P10710" s="99"/>
      <c r="Q10710" s="99"/>
    </row>
    <row r="10711" spans="16:17" x14ac:dyDescent="0.3">
      <c r="P10711" s="99"/>
      <c r="Q10711" s="99"/>
    </row>
    <row r="10712" spans="16:17" x14ac:dyDescent="0.3">
      <c r="P10712" s="99"/>
      <c r="Q10712" s="99"/>
    </row>
    <row r="10713" spans="16:17" x14ac:dyDescent="0.3">
      <c r="P10713" s="99"/>
      <c r="Q10713" s="99"/>
    </row>
    <row r="10714" spans="16:17" x14ac:dyDescent="0.3">
      <c r="P10714" s="99"/>
      <c r="Q10714" s="99"/>
    </row>
    <row r="10715" spans="16:17" x14ac:dyDescent="0.3">
      <c r="P10715" s="99"/>
      <c r="Q10715" s="99"/>
    </row>
    <row r="10716" spans="16:17" x14ac:dyDescent="0.3">
      <c r="P10716" s="99"/>
      <c r="Q10716" s="99"/>
    </row>
    <row r="10717" spans="16:17" x14ac:dyDescent="0.3">
      <c r="P10717" s="99"/>
      <c r="Q10717" s="99"/>
    </row>
    <row r="10718" spans="16:17" x14ac:dyDescent="0.3">
      <c r="P10718" s="99"/>
      <c r="Q10718" s="99"/>
    </row>
    <row r="10719" spans="16:17" x14ac:dyDescent="0.3">
      <c r="P10719" s="99"/>
      <c r="Q10719" s="99"/>
    </row>
    <row r="10720" spans="16:17" x14ac:dyDescent="0.3">
      <c r="P10720" s="99"/>
      <c r="Q10720" s="99"/>
    </row>
    <row r="10721" spans="16:17" x14ac:dyDescent="0.3">
      <c r="P10721" s="99"/>
      <c r="Q10721" s="99"/>
    </row>
    <row r="10722" spans="16:17" x14ac:dyDescent="0.3">
      <c r="P10722" s="99"/>
      <c r="Q10722" s="99"/>
    </row>
    <row r="10723" spans="16:17" x14ac:dyDescent="0.3">
      <c r="P10723" s="99"/>
      <c r="Q10723" s="99"/>
    </row>
    <row r="10724" spans="16:17" x14ac:dyDescent="0.3">
      <c r="P10724" s="99"/>
      <c r="Q10724" s="99"/>
    </row>
    <row r="10725" spans="16:17" x14ac:dyDescent="0.3">
      <c r="P10725" s="99"/>
      <c r="Q10725" s="99"/>
    </row>
    <row r="10726" spans="16:17" x14ac:dyDescent="0.3">
      <c r="P10726" s="99"/>
      <c r="Q10726" s="99"/>
    </row>
    <row r="10727" spans="16:17" x14ac:dyDescent="0.3">
      <c r="P10727" s="99"/>
      <c r="Q10727" s="99"/>
    </row>
    <row r="10728" spans="16:17" x14ac:dyDescent="0.3">
      <c r="P10728" s="99"/>
      <c r="Q10728" s="99"/>
    </row>
    <row r="10729" spans="16:17" x14ac:dyDescent="0.3">
      <c r="P10729" s="99"/>
      <c r="Q10729" s="99"/>
    </row>
    <row r="10730" spans="16:17" x14ac:dyDescent="0.3">
      <c r="P10730" s="99"/>
      <c r="Q10730" s="99"/>
    </row>
    <row r="10731" spans="16:17" x14ac:dyDescent="0.3">
      <c r="P10731" s="99"/>
      <c r="Q10731" s="99"/>
    </row>
    <row r="10732" spans="16:17" x14ac:dyDescent="0.3">
      <c r="P10732" s="99"/>
      <c r="Q10732" s="99"/>
    </row>
    <row r="10733" spans="16:17" x14ac:dyDescent="0.3">
      <c r="P10733" s="99"/>
      <c r="Q10733" s="99"/>
    </row>
    <row r="10734" spans="16:17" x14ac:dyDescent="0.3">
      <c r="P10734" s="99"/>
      <c r="Q10734" s="99"/>
    </row>
    <row r="10735" spans="16:17" x14ac:dyDescent="0.3">
      <c r="P10735" s="99"/>
      <c r="Q10735" s="99"/>
    </row>
    <row r="10736" spans="16:17" x14ac:dyDescent="0.3">
      <c r="P10736" s="99"/>
      <c r="Q10736" s="99"/>
    </row>
    <row r="10737" spans="16:17" x14ac:dyDescent="0.3">
      <c r="P10737" s="99"/>
      <c r="Q10737" s="99"/>
    </row>
    <row r="10738" spans="16:17" x14ac:dyDescent="0.3">
      <c r="P10738" s="99"/>
      <c r="Q10738" s="99"/>
    </row>
    <row r="10739" spans="16:17" x14ac:dyDescent="0.3">
      <c r="P10739" s="99"/>
      <c r="Q10739" s="99"/>
    </row>
    <row r="10740" spans="16:17" x14ac:dyDescent="0.3">
      <c r="P10740" s="99"/>
      <c r="Q10740" s="99"/>
    </row>
    <row r="10741" spans="16:17" x14ac:dyDescent="0.3">
      <c r="P10741" s="99"/>
      <c r="Q10741" s="99"/>
    </row>
    <row r="10742" spans="16:17" x14ac:dyDescent="0.3">
      <c r="P10742" s="99"/>
      <c r="Q10742" s="99"/>
    </row>
    <row r="10743" spans="16:17" x14ac:dyDescent="0.3">
      <c r="P10743" s="99"/>
      <c r="Q10743" s="99"/>
    </row>
    <row r="10744" spans="16:17" x14ac:dyDescent="0.3">
      <c r="P10744" s="99"/>
      <c r="Q10744" s="99"/>
    </row>
    <row r="10745" spans="16:17" x14ac:dyDescent="0.3">
      <c r="P10745" s="99"/>
      <c r="Q10745" s="99"/>
    </row>
    <row r="10746" spans="16:17" x14ac:dyDescent="0.3">
      <c r="P10746" s="99"/>
      <c r="Q10746" s="99"/>
    </row>
    <row r="10747" spans="16:17" x14ac:dyDescent="0.3">
      <c r="P10747" s="99"/>
      <c r="Q10747" s="99"/>
    </row>
    <row r="10748" spans="16:17" x14ac:dyDescent="0.3">
      <c r="P10748" s="99"/>
      <c r="Q10748" s="99"/>
    </row>
    <row r="10749" spans="16:17" x14ac:dyDescent="0.3">
      <c r="P10749" s="99"/>
      <c r="Q10749" s="99"/>
    </row>
    <row r="10750" spans="16:17" x14ac:dyDescent="0.3">
      <c r="P10750" s="99"/>
      <c r="Q10750" s="99"/>
    </row>
    <row r="10751" spans="16:17" x14ac:dyDescent="0.3">
      <c r="P10751" s="99"/>
      <c r="Q10751" s="99"/>
    </row>
    <row r="10752" spans="16:17" x14ac:dyDescent="0.3">
      <c r="P10752" s="99"/>
      <c r="Q10752" s="99"/>
    </row>
    <row r="10753" spans="16:17" x14ac:dyDescent="0.3">
      <c r="P10753" s="99"/>
      <c r="Q10753" s="99"/>
    </row>
    <row r="10754" spans="16:17" x14ac:dyDescent="0.3">
      <c r="P10754" s="99"/>
      <c r="Q10754" s="99"/>
    </row>
    <row r="10755" spans="16:17" x14ac:dyDescent="0.3">
      <c r="P10755" s="99"/>
      <c r="Q10755" s="99"/>
    </row>
    <row r="10756" spans="16:17" x14ac:dyDescent="0.3">
      <c r="P10756" s="99"/>
      <c r="Q10756" s="99"/>
    </row>
    <row r="10757" spans="16:17" x14ac:dyDescent="0.3">
      <c r="P10757" s="99"/>
      <c r="Q10757" s="99"/>
    </row>
    <row r="10758" spans="16:17" x14ac:dyDescent="0.3">
      <c r="P10758" s="99"/>
      <c r="Q10758" s="99"/>
    </row>
    <row r="10759" spans="16:17" x14ac:dyDescent="0.3">
      <c r="P10759" s="99"/>
      <c r="Q10759" s="99"/>
    </row>
    <row r="10760" spans="16:17" x14ac:dyDescent="0.3">
      <c r="P10760" s="99"/>
      <c r="Q10760" s="99"/>
    </row>
    <row r="10761" spans="16:17" x14ac:dyDescent="0.3">
      <c r="P10761" s="99"/>
      <c r="Q10761" s="99"/>
    </row>
    <row r="10762" spans="16:17" x14ac:dyDescent="0.3">
      <c r="P10762" s="99"/>
      <c r="Q10762" s="99"/>
    </row>
    <row r="10763" spans="16:17" x14ac:dyDescent="0.3">
      <c r="P10763" s="99"/>
      <c r="Q10763" s="99"/>
    </row>
    <row r="10764" spans="16:17" x14ac:dyDescent="0.3">
      <c r="P10764" s="99"/>
      <c r="Q10764" s="99"/>
    </row>
    <row r="10765" spans="16:17" x14ac:dyDescent="0.3">
      <c r="P10765" s="99"/>
      <c r="Q10765" s="99"/>
    </row>
    <row r="10766" spans="16:17" x14ac:dyDescent="0.3">
      <c r="P10766" s="99"/>
      <c r="Q10766" s="99"/>
    </row>
    <row r="10767" spans="16:17" x14ac:dyDescent="0.3">
      <c r="P10767" s="99"/>
      <c r="Q10767" s="99"/>
    </row>
    <row r="10768" spans="16:17" x14ac:dyDescent="0.3">
      <c r="P10768" s="99"/>
      <c r="Q10768" s="99"/>
    </row>
    <row r="10769" spans="16:17" x14ac:dyDescent="0.3">
      <c r="P10769" s="99"/>
      <c r="Q10769" s="99"/>
    </row>
    <row r="10770" spans="16:17" x14ac:dyDescent="0.3">
      <c r="P10770" s="99"/>
      <c r="Q10770" s="99"/>
    </row>
    <row r="10771" spans="16:17" x14ac:dyDescent="0.3">
      <c r="P10771" s="99"/>
      <c r="Q10771" s="99"/>
    </row>
    <row r="10772" spans="16:17" x14ac:dyDescent="0.3">
      <c r="P10772" s="99"/>
      <c r="Q10772" s="99"/>
    </row>
    <row r="10773" spans="16:17" x14ac:dyDescent="0.3">
      <c r="P10773" s="99"/>
      <c r="Q10773" s="99"/>
    </row>
    <row r="10774" spans="16:17" x14ac:dyDescent="0.3">
      <c r="P10774" s="99"/>
      <c r="Q10774" s="99"/>
    </row>
    <row r="10775" spans="16:17" x14ac:dyDescent="0.3">
      <c r="P10775" s="99"/>
      <c r="Q10775" s="99"/>
    </row>
    <row r="10776" spans="16:17" x14ac:dyDescent="0.3">
      <c r="P10776" s="99"/>
      <c r="Q10776" s="99"/>
    </row>
    <row r="10777" spans="16:17" x14ac:dyDescent="0.3">
      <c r="P10777" s="99"/>
      <c r="Q10777" s="99"/>
    </row>
    <row r="10778" spans="16:17" x14ac:dyDescent="0.3">
      <c r="P10778" s="99"/>
      <c r="Q10778" s="99"/>
    </row>
    <row r="10779" spans="16:17" x14ac:dyDescent="0.3">
      <c r="P10779" s="99"/>
      <c r="Q10779" s="99"/>
    </row>
    <row r="10780" spans="16:17" x14ac:dyDescent="0.3">
      <c r="P10780" s="99"/>
      <c r="Q10780" s="99"/>
    </row>
    <row r="10781" spans="16:17" x14ac:dyDescent="0.3">
      <c r="P10781" s="99"/>
      <c r="Q10781" s="99"/>
    </row>
    <row r="10782" spans="16:17" x14ac:dyDescent="0.3">
      <c r="P10782" s="99"/>
      <c r="Q10782" s="99"/>
    </row>
    <row r="10783" spans="16:17" x14ac:dyDescent="0.3">
      <c r="P10783" s="99"/>
      <c r="Q10783" s="99"/>
    </row>
    <row r="10784" spans="16:17" x14ac:dyDescent="0.3">
      <c r="P10784" s="99"/>
      <c r="Q10784" s="99"/>
    </row>
    <row r="10785" spans="16:17" x14ac:dyDescent="0.3">
      <c r="P10785" s="99"/>
      <c r="Q10785" s="99"/>
    </row>
    <row r="10786" spans="16:17" x14ac:dyDescent="0.3">
      <c r="P10786" s="99"/>
      <c r="Q10786" s="99"/>
    </row>
    <row r="10787" spans="16:17" x14ac:dyDescent="0.3">
      <c r="P10787" s="99"/>
      <c r="Q10787" s="99"/>
    </row>
    <row r="10788" spans="16:17" x14ac:dyDescent="0.3">
      <c r="P10788" s="99"/>
      <c r="Q10788" s="99"/>
    </row>
    <row r="10789" spans="16:17" x14ac:dyDescent="0.3">
      <c r="P10789" s="99"/>
      <c r="Q10789" s="99"/>
    </row>
    <row r="10790" spans="16:17" x14ac:dyDescent="0.3">
      <c r="P10790" s="99"/>
      <c r="Q10790" s="99"/>
    </row>
    <row r="10791" spans="16:17" x14ac:dyDescent="0.3">
      <c r="P10791" s="99"/>
      <c r="Q10791" s="99"/>
    </row>
    <row r="10792" spans="16:17" x14ac:dyDescent="0.3">
      <c r="P10792" s="99"/>
      <c r="Q10792" s="99"/>
    </row>
    <row r="10793" spans="16:17" x14ac:dyDescent="0.3">
      <c r="P10793" s="99"/>
      <c r="Q10793" s="99"/>
    </row>
    <row r="10794" spans="16:17" x14ac:dyDescent="0.3">
      <c r="P10794" s="99"/>
      <c r="Q10794" s="99"/>
    </row>
    <row r="10795" spans="16:17" x14ac:dyDescent="0.3">
      <c r="P10795" s="99"/>
      <c r="Q10795" s="99"/>
    </row>
    <row r="10796" spans="16:17" x14ac:dyDescent="0.3">
      <c r="P10796" s="99"/>
      <c r="Q10796" s="99"/>
    </row>
    <row r="10797" spans="16:17" x14ac:dyDescent="0.3">
      <c r="P10797" s="99"/>
      <c r="Q10797" s="99"/>
    </row>
    <row r="10798" spans="16:17" x14ac:dyDescent="0.3">
      <c r="P10798" s="99"/>
      <c r="Q10798" s="99"/>
    </row>
    <row r="10799" spans="16:17" x14ac:dyDescent="0.3">
      <c r="P10799" s="99"/>
      <c r="Q10799" s="99"/>
    </row>
    <row r="10800" spans="16:17" x14ac:dyDescent="0.3">
      <c r="P10800" s="99"/>
      <c r="Q10800" s="99"/>
    </row>
    <row r="10801" spans="16:17" x14ac:dyDescent="0.3">
      <c r="P10801" s="99"/>
      <c r="Q10801" s="99"/>
    </row>
    <row r="10802" spans="16:17" x14ac:dyDescent="0.3">
      <c r="P10802" s="99"/>
      <c r="Q10802" s="99"/>
    </row>
    <row r="10803" spans="16:17" x14ac:dyDescent="0.3">
      <c r="P10803" s="99"/>
      <c r="Q10803" s="99"/>
    </row>
    <row r="10804" spans="16:17" x14ac:dyDescent="0.3">
      <c r="P10804" s="99"/>
      <c r="Q10804" s="99"/>
    </row>
    <row r="10805" spans="16:17" x14ac:dyDescent="0.3">
      <c r="P10805" s="99"/>
      <c r="Q10805" s="99"/>
    </row>
    <row r="10806" spans="16:17" x14ac:dyDescent="0.3">
      <c r="P10806" s="99"/>
      <c r="Q10806" s="99"/>
    </row>
    <row r="10807" spans="16:17" x14ac:dyDescent="0.3">
      <c r="P10807" s="99"/>
      <c r="Q10807" s="99"/>
    </row>
    <row r="10808" spans="16:17" x14ac:dyDescent="0.3">
      <c r="P10808" s="99"/>
      <c r="Q10808" s="99"/>
    </row>
    <row r="10809" spans="16:17" x14ac:dyDescent="0.3">
      <c r="P10809" s="99"/>
      <c r="Q10809" s="99"/>
    </row>
    <row r="10810" spans="16:17" x14ac:dyDescent="0.3">
      <c r="P10810" s="99"/>
      <c r="Q10810" s="99"/>
    </row>
    <row r="10811" spans="16:17" x14ac:dyDescent="0.3">
      <c r="P10811" s="99"/>
      <c r="Q10811" s="99"/>
    </row>
    <row r="10812" spans="16:17" x14ac:dyDescent="0.3">
      <c r="P10812" s="99"/>
      <c r="Q10812" s="99"/>
    </row>
    <row r="10813" spans="16:17" x14ac:dyDescent="0.3">
      <c r="P10813" s="99"/>
      <c r="Q10813" s="99"/>
    </row>
    <row r="10814" spans="16:17" x14ac:dyDescent="0.3">
      <c r="P10814" s="99"/>
      <c r="Q10814" s="99"/>
    </row>
    <row r="10815" spans="16:17" x14ac:dyDescent="0.3">
      <c r="P10815" s="99"/>
      <c r="Q10815" s="99"/>
    </row>
    <row r="10816" spans="16:17" x14ac:dyDescent="0.3">
      <c r="P10816" s="99"/>
      <c r="Q10816" s="99"/>
    </row>
    <row r="10817" spans="16:17" x14ac:dyDescent="0.3">
      <c r="P10817" s="99"/>
      <c r="Q10817" s="99"/>
    </row>
    <row r="10818" spans="16:17" x14ac:dyDescent="0.3">
      <c r="P10818" s="99"/>
      <c r="Q10818" s="99"/>
    </row>
    <row r="10819" spans="16:17" x14ac:dyDescent="0.3">
      <c r="P10819" s="99"/>
      <c r="Q10819" s="99"/>
    </row>
    <row r="10820" spans="16:17" x14ac:dyDescent="0.3">
      <c r="P10820" s="99"/>
      <c r="Q10820" s="99"/>
    </row>
    <row r="10821" spans="16:17" x14ac:dyDescent="0.3">
      <c r="P10821" s="99"/>
      <c r="Q10821" s="99"/>
    </row>
    <row r="10822" spans="16:17" x14ac:dyDescent="0.3">
      <c r="P10822" s="99"/>
      <c r="Q10822" s="99"/>
    </row>
    <row r="10823" spans="16:17" x14ac:dyDescent="0.3">
      <c r="P10823" s="99"/>
      <c r="Q10823" s="99"/>
    </row>
    <row r="10824" spans="16:17" x14ac:dyDescent="0.3">
      <c r="P10824" s="99"/>
      <c r="Q10824" s="99"/>
    </row>
    <row r="10825" spans="16:17" x14ac:dyDescent="0.3">
      <c r="P10825" s="99"/>
      <c r="Q10825" s="99"/>
    </row>
    <row r="10826" spans="16:17" x14ac:dyDescent="0.3">
      <c r="P10826" s="99"/>
      <c r="Q10826" s="99"/>
    </row>
    <row r="10827" spans="16:17" x14ac:dyDescent="0.3">
      <c r="P10827" s="99"/>
      <c r="Q10827" s="99"/>
    </row>
    <row r="10828" spans="16:17" x14ac:dyDescent="0.3">
      <c r="P10828" s="99"/>
      <c r="Q10828" s="99"/>
    </row>
    <row r="10829" spans="16:17" x14ac:dyDescent="0.3">
      <c r="P10829" s="99"/>
      <c r="Q10829" s="99"/>
    </row>
    <row r="10830" spans="16:17" x14ac:dyDescent="0.3">
      <c r="P10830" s="99"/>
      <c r="Q10830" s="99"/>
    </row>
    <row r="10831" spans="16:17" x14ac:dyDescent="0.3">
      <c r="P10831" s="99"/>
      <c r="Q10831" s="99"/>
    </row>
    <row r="10832" spans="16:17" x14ac:dyDescent="0.3">
      <c r="P10832" s="99"/>
      <c r="Q10832" s="99"/>
    </row>
    <row r="10833" spans="16:17" x14ac:dyDescent="0.3">
      <c r="P10833" s="99"/>
      <c r="Q10833" s="99"/>
    </row>
    <row r="10834" spans="16:17" x14ac:dyDescent="0.3">
      <c r="P10834" s="99"/>
      <c r="Q10834" s="99"/>
    </row>
    <row r="10835" spans="16:17" x14ac:dyDescent="0.3">
      <c r="P10835" s="99"/>
      <c r="Q10835" s="99"/>
    </row>
    <row r="10836" spans="16:17" x14ac:dyDescent="0.3">
      <c r="P10836" s="99"/>
      <c r="Q10836" s="99"/>
    </row>
    <row r="10837" spans="16:17" x14ac:dyDescent="0.3">
      <c r="P10837" s="99"/>
      <c r="Q10837" s="99"/>
    </row>
    <row r="10838" spans="16:17" x14ac:dyDescent="0.3">
      <c r="P10838" s="99"/>
      <c r="Q10838" s="99"/>
    </row>
    <row r="10839" spans="16:17" x14ac:dyDescent="0.3">
      <c r="P10839" s="99"/>
      <c r="Q10839" s="99"/>
    </row>
    <row r="10840" spans="16:17" x14ac:dyDescent="0.3">
      <c r="P10840" s="99"/>
      <c r="Q10840" s="99"/>
    </row>
    <row r="10841" spans="16:17" x14ac:dyDescent="0.3">
      <c r="P10841" s="99"/>
      <c r="Q10841" s="99"/>
    </row>
    <row r="10842" spans="16:17" x14ac:dyDescent="0.3">
      <c r="P10842" s="99"/>
      <c r="Q10842" s="99"/>
    </row>
    <row r="10843" spans="16:17" x14ac:dyDescent="0.3">
      <c r="P10843" s="99"/>
      <c r="Q10843" s="99"/>
    </row>
    <row r="10844" spans="16:17" x14ac:dyDescent="0.3">
      <c r="P10844" s="99"/>
      <c r="Q10844" s="99"/>
    </row>
    <row r="10845" spans="16:17" x14ac:dyDescent="0.3">
      <c r="P10845" s="99"/>
      <c r="Q10845" s="99"/>
    </row>
    <row r="10846" spans="16:17" x14ac:dyDescent="0.3">
      <c r="P10846" s="99"/>
      <c r="Q10846" s="99"/>
    </row>
    <row r="10847" spans="16:17" x14ac:dyDescent="0.3">
      <c r="P10847" s="99"/>
      <c r="Q10847" s="99"/>
    </row>
    <row r="10848" spans="16:17" x14ac:dyDescent="0.3">
      <c r="P10848" s="99"/>
      <c r="Q10848" s="99"/>
    </row>
    <row r="10849" spans="16:17" x14ac:dyDescent="0.3">
      <c r="P10849" s="99"/>
      <c r="Q10849" s="99"/>
    </row>
    <row r="10850" spans="16:17" x14ac:dyDescent="0.3">
      <c r="P10850" s="99"/>
      <c r="Q10850" s="99"/>
    </row>
    <row r="10851" spans="16:17" x14ac:dyDescent="0.3">
      <c r="P10851" s="99"/>
      <c r="Q10851" s="99"/>
    </row>
    <row r="10852" spans="16:17" x14ac:dyDescent="0.3">
      <c r="P10852" s="99"/>
      <c r="Q10852" s="99"/>
    </row>
    <row r="10853" spans="16:17" x14ac:dyDescent="0.3">
      <c r="P10853" s="99"/>
      <c r="Q10853" s="99"/>
    </row>
    <row r="10854" spans="16:17" x14ac:dyDescent="0.3">
      <c r="P10854" s="99"/>
      <c r="Q10854" s="99"/>
    </row>
    <row r="10855" spans="16:17" x14ac:dyDescent="0.3">
      <c r="P10855" s="99"/>
      <c r="Q10855" s="99"/>
    </row>
    <row r="10856" spans="16:17" x14ac:dyDescent="0.3">
      <c r="P10856" s="99"/>
      <c r="Q10856" s="99"/>
    </row>
    <row r="10857" spans="16:17" x14ac:dyDescent="0.3">
      <c r="P10857" s="99"/>
      <c r="Q10857" s="99"/>
    </row>
    <row r="10858" spans="16:17" x14ac:dyDescent="0.3">
      <c r="P10858" s="99"/>
      <c r="Q10858" s="99"/>
    </row>
    <row r="10859" spans="16:17" x14ac:dyDescent="0.3">
      <c r="P10859" s="99"/>
      <c r="Q10859" s="99"/>
    </row>
    <row r="10860" spans="16:17" x14ac:dyDescent="0.3">
      <c r="P10860" s="99"/>
      <c r="Q10860" s="99"/>
    </row>
    <row r="10861" spans="16:17" x14ac:dyDescent="0.3">
      <c r="P10861" s="99"/>
      <c r="Q10861" s="99"/>
    </row>
    <row r="10862" spans="16:17" x14ac:dyDescent="0.3">
      <c r="P10862" s="99"/>
      <c r="Q10862" s="99"/>
    </row>
    <row r="10863" spans="16:17" x14ac:dyDescent="0.3">
      <c r="P10863" s="99"/>
      <c r="Q10863" s="99"/>
    </row>
    <row r="10864" spans="16:17" x14ac:dyDescent="0.3">
      <c r="P10864" s="99"/>
      <c r="Q10864" s="99"/>
    </row>
    <row r="10865" spans="16:17" x14ac:dyDescent="0.3">
      <c r="P10865" s="99"/>
      <c r="Q10865" s="99"/>
    </row>
    <row r="10866" spans="16:17" x14ac:dyDescent="0.3">
      <c r="P10866" s="99"/>
      <c r="Q10866" s="99"/>
    </row>
    <row r="10867" spans="16:17" x14ac:dyDescent="0.3">
      <c r="P10867" s="99"/>
      <c r="Q10867" s="99"/>
    </row>
    <row r="10868" spans="16:17" x14ac:dyDescent="0.3">
      <c r="P10868" s="99"/>
      <c r="Q10868" s="99"/>
    </row>
    <row r="10869" spans="16:17" x14ac:dyDescent="0.3">
      <c r="P10869" s="99"/>
      <c r="Q10869" s="99"/>
    </row>
    <row r="10870" spans="16:17" x14ac:dyDescent="0.3">
      <c r="P10870" s="99"/>
      <c r="Q10870" s="99"/>
    </row>
    <row r="10871" spans="16:17" x14ac:dyDescent="0.3">
      <c r="P10871" s="99"/>
      <c r="Q10871" s="99"/>
    </row>
    <row r="10872" spans="16:17" x14ac:dyDescent="0.3">
      <c r="P10872" s="99"/>
      <c r="Q10872" s="99"/>
    </row>
    <row r="10873" spans="16:17" x14ac:dyDescent="0.3">
      <c r="P10873" s="99"/>
      <c r="Q10873" s="99"/>
    </row>
    <row r="10874" spans="16:17" x14ac:dyDescent="0.3">
      <c r="P10874" s="99"/>
      <c r="Q10874" s="99"/>
    </row>
    <row r="10875" spans="16:17" x14ac:dyDescent="0.3">
      <c r="P10875" s="99"/>
      <c r="Q10875" s="99"/>
    </row>
    <row r="10876" spans="16:17" x14ac:dyDescent="0.3">
      <c r="P10876" s="99"/>
      <c r="Q10876" s="99"/>
    </row>
    <row r="10877" spans="16:17" x14ac:dyDescent="0.3">
      <c r="P10877" s="99"/>
      <c r="Q10877" s="99"/>
    </row>
    <row r="10878" spans="16:17" x14ac:dyDescent="0.3">
      <c r="P10878" s="99"/>
      <c r="Q10878" s="99"/>
    </row>
    <row r="10879" spans="16:17" x14ac:dyDescent="0.3">
      <c r="P10879" s="99"/>
      <c r="Q10879" s="99"/>
    </row>
    <row r="10880" spans="16:17" x14ac:dyDescent="0.3">
      <c r="P10880" s="99"/>
      <c r="Q10880" s="99"/>
    </row>
    <row r="10881" spans="16:17" x14ac:dyDescent="0.3">
      <c r="P10881" s="99"/>
      <c r="Q10881" s="99"/>
    </row>
    <row r="10882" spans="16:17" x14ac:dyDescent="0.3">
      <c r="P10882" s="99"/>
      <c r="Q10882" s="99"/>
    </row>
    <row r="10883" spans="16:17" x14ac:dyDescent="0.3">
      <c r="P10883" s="99"/>
      <c r="Q10883" s="99"/>
    </row>
    <row r="10884" spans="16:17" x14ac:dyDescent="0.3">
      <c r="P10884" s="99"/>
      <c r="Q10884" s="99"/>
    </row>
    <row r="10885" spans="16:17" x14ac:dyDescent="0.3">
      <c r="P10885" s="99"/>
      <c r="Q10885" s="99"/>
    </row>
    <row r="10886" spans="16:17" x14ac:dyDescent="0.3">
      <c r="P10886" s="99"/>
      <c r="Q10886" s="99"/>
    </row>
    <row r="10887" spans="16:17" x14ac:dyDescent="0.3">
      <c r="P10887" s="99"/>
      <c r="Q10887" s="99"/>
    </row>
    <row r="10888" spans="16:17" x14ac:dyDescent="0.3">
      <c r="P10888" s="99"/>
      <c r="Q10888" s="99"/>
    </row>
    <row r="10889" spans="16:17" x14ac:dyDescent="0.3">
      <c r="P10889" s="99"/>
      <c r="Q10889" s="99"/>
    </row>
    <row r="10890" spans="16:17" x14ac:dyDescent="0.3">
      <c r="P10890" s="99"/>
      <c r="Q10890" s="99"/>
    </row>
    <row r="10891" spans="16:17" x14ac:dyDescent="0.3">
      <c r="P10891" s="99"/>
      <c r="Q10891" s="99"/>
    </row>
    <row r="10892" spans="16:17" x14ac:dyDescent="0.3">
      <c r="P10892" s="99"/>
      <c r="Q10892" s="99"/>
    </row>
    <row r="10893" spans="16:17" x14ac:dyDescent="0.3">
      <c r="P10893" s="99"/>
      <c r="Q10893" s="99"/>
    </row>
    <row r="10894" spans="16:17" x14ac:dyDescent="0.3">
      <c r="P10894" s="99"/>
      <c r="Q10894" s="99"/>
    </row>
    <row r="10895" spans="16:17" x14ac:dyDescent="0.3">
      <c r="P10895" s="99"/>
      <c r="Q10895" s="99"/>
    </row>
    <row r="10896" spans="16:17" x14ac:dyDescent="0.3">
      <c r="P10896" s="99"/>
      <c r="Q10896" s="99"/>
    </row>
    <row r="10897" spans="16:17" x14ac:dyDescent="0.3">
      <c r="P10897" s="99"/>
      <c r="Q10897" s="99"/>
    </row>
    <row r="10898" spans="16:17" x14ac:dyDescent="0.3">
      <c r="P10898" s="99"/>
      <c r="Q10898" s="99"/>
    </row>
    <row r="10899" spans="16:17" x14ac:dyDescent="0.3">
      <c r="P10899" s="99"/>
      <c r="Q10899" s="99"/>
    </row>
    <row r="10900" spans="16:17" x14ac:dyDescent="0.3">
      <c r="P10900" s="99"/>
      <c r="Q10900" s="99"/>
    </row>
    <row r="10901" spans="16:17" x14ac:dyDescent="0.3">
      <c r="P10901" s="99"/>
      <c r="Q10901" s="99"/>
    </row>
    <row r="10902" spans="16:17" x14ac:dyDescent="0.3">
      <c r="P10902" s="99"/>
      <c r="Q10902" s="99"/>
    </row>
    <row r="10903" spans="16:17" x14ac:dyDescent="0.3">
      <c r="P10903" s="99"/>
      <c r="Q10903" s="99"/>
    </row>
    <row r="10904" spans="16:17" x14ac:dyDescent="0.3">
      <c r="P10904" s="99"/>
      <c r="Q10904" s="99"/>
    </row>
    <row r="10905" spans="16:17" x14ac:dyDescent="0.3">
      <c r="P10905" s="99"/>
      <c r="Q10905" s="99"/>
    </row>
    <row r="10906" spans="16:17" x14ac:dyDescent="0.3">
      <c r="P10906" s="99"/>
      <c r="Q10906" s="99"/>
    </row>
    <row r="10907" spans="16:17" x14ac:dyDescent="0.3">
      <c r="P10907" s="99"/>
      <c r="Q10907" s="99"/>
    </row>
    <row r="10908" spans="16:17" x14ac:dyDescent="0.3">
      <c r="P10908" s="99"/>
      <c r="Q10908" s="99"/>
    </row>
    <row r="10909" spans="16:17" x14ac:dyDescent="0.3">
      <c r="P10909" s="99"/>
      <c r="Q10909" s="99"/>
    </row>
    <row r="10910" spans="16:17" x14ac:dyDescent="0.3">
      <c r="P10910" s="99"/>
      <c r="Q10910" s="99"/>
    </row>
    <row r="10911" spans="16:17" x14ac:dyDescent="0.3">
      <c r="P10911" s="99"/>
      <c r="Q10911" s="99"/>
    </row>
    <row r="10912" spans="16:17" x14ac:dyDescent="0.3">
      <c r="P10912" s="99"/>
      <c r="Q10912" s="99"/>
    </row>
    <row r="10913" spans="16:17" x14ac:dyDescent="0.3">
      <c r="P10913" s="99"/>
      <c r="Q10913" s="99"/>
    </row>
    <row r="10914" spans="16:17" x14ac:dyDescent="0.3">
      <c r="P10914" s="99"/>
      <c r="Q10914" s="99"/>
    </row>
    <row r="10915" spans="16:17" x14ac:dyDescent="0.3">
      <c r="P10915" s="99"/>
      <c r="Q10915" s="99"/>
    </row>
    <row r="10916" spans="16:17" x14ac:dyDescent="0.3">
      <c r="P10916" s="99"/>
      <c r="Q10916" s="99"/>
    </row>
    <row r="10917" spans="16:17" x14ac:dyDescent="0.3">
      <c r="P10917" s="99"/>
      <c r="Q10917" s="99"/>
    </row>
    <row r="10918" spans="16:17" x14ac:dyDescent="0.3">
      <c r="P10918" s="99"/>
      <c r="Q10918" s="99"/>
    </row>
    <row r="10919" spans="16:17" x14ac:dyDescent="0.3">
      <c r="P10919" s="99"/>
      <c r="Q10919" s="99"/>
    </row>
    <row r="10920" spans="16:17" x14ac:dyDescent="0.3">
      <c r="P10920" s="99"/>
      <c r="Q10920" s="99"/>
    </row>
    <row r="10921" spans="16:17" x14ac:dyDescent="0.3">
      <c r="P10921" s="99"/>
      <c r="Q10921" s="99"/>
    </row>
    <row r="10922" spans="16:17" x14ac:dyDescent="0.3">
      <c r="P10922" s="99"/>
      <c r="Q10922" s="99"/>
    </row>
    <row r="10923" spans="16:17" x14ac:dyDescent="0.3">
      <c r="P10923" s="99"/>
      <c r="Q10923" s="99"/>
    </row>
    <row r="10924" spans="16:17" x14ac:dyDescent="0.3">
      <c r="P10924" s="99"/>
      <c r="Q10924" s="99"/>
    </row>
    <row r="10925" spans="16:17" x14ac:dyDescent="0.3">
      <c r="P10925" s="99"/>
      <c r="Q10925" s="99"/>
    </row>
    <row r="10926" spans="16:17" x14ac:dyDescent="0.3">
      <c r="P10926" s="99"/>
      <c r="Q10926" s="99"/>
    </row>
    <row r="10927" spans="16:17" x14ac:dyDescent="0.3">
      <c r="P10927" s="99"/>
      <c r="Q10927" s="99"/>
    </row>
    <row r="10928" spans="16:17" x14ac:dyDescent="0.3">
      <c r="P10928" s="99"/>
      <c r="Q10928" s="99"/>
    </row>
    <row r="10929" spans="16:17" x14ac:dyDescent="0.3">
      <c r="P10929" s="99"/>
      <c r="Q10929" s="99"/>
    </row>
    <row r="10930" spans="16:17" x14ac:dyDescent="0.3">
      <c r="P10930" s="99"/>
      <c r="Q10930" s="99"/>
    </row>
    <row r="10931" spans="16:17" x14ac:dyDescent="0.3">
      <c r="P10931" s="99"/>
      <c r="Q10931" s="99"/>
    </row>
    <row r="10932" spans="16:17" x14ac:dyDescent="0.3">
      <c r="P10932" s="99"/>
      <c r="Q10932" s="99"/>
    </row>
    <row r="10933" spans="16:17" x14ac:dyDescent="0.3">
      <c r="P10933" s="99"/>
      <c r="Q10933" s="99"/>
    </row>
    <row r="10934" spans="16:17" x14ac:dyDescent="0.3">
      <c r="P10934" s="99"/>
      <c r="Q10934" s="99"/>
    </row>
    <row r="10935" spans="16:17" x14ac:dyDescent="0.3">
      <c r="P10935" s="99"/>
      <c r="Q10935" s="99"/>
    </row>
    <row r="10936" spans="16:17" x14ac:dyDescent="0.3">
      <c r="P10936" s="99"/>
      <c r="Q10936" s="99"/>
    </row>
    <row r="10937" spans="16:17" x14ac:dyDescent="0.3">
      <c r="P10937" s="99"/>
      <c r="Q10937" s="99"/>
    </row>
    <row r="10938" spans="16:17" x14ac:dyDescent="0.3">
      <c r="P10938" s="99"/>
      <c r="Q10938" s="99"/>
    </row>
    <row r="10939" spans="16:17" x14ac:dyDescent="0.3">
      <c r="P10939" s="99"/>
      <c r="Q10939" s="99"/>
    </row>
    <row r="10940" spans="16:17" x14ac:dyDescent="0.3">
      <c r="P10940" s="99"/>
      <c r="Q10940" s="99"/>
    </row>
    <row r="10941" spans="16:17" x14ac:dyDescent="0.3">
      <c r="P10941" s="99"/>
      <c r="Q10941" s="99"/>
    </row>
    <row r="10942" spans="16:17" x14ac:dyDescent="0.3">
      <c r="P10942" s="99"/>
      <c r="Q10942" s="99"/>
    </row>
    <row r="10943" spans="16:17" x14ac:dyDescent="0.3">
      <c r="P10943" s="99"/>
      <c r="Q10943" s="99"/>
    </row>
    <row r="10944" spans="16:17" x14ac:dyDescent="0.3">
      <c r="P10944" s="99"/>
      <c r="Q10944" s="99"/>
    </row>
    <row r="10945" spans="16:17" x14ac:dyDescent="0.3">
      <c r="P10945" s="99"/>
      <c r="Q10945" s="99"/>
    </row>
    <row r="10946" spans="16:17" x14ac:dyDescent="0.3">
      <c r="P10946" s="99"/>
      <c r="Q10946" s="99"/>
    </row>
    <row r="10947" spans="16:17" x14ac:dyDescent="0.3">
      <c r="P10947" s="99"/>
      <c r="Q10947" s="99"/>
    </row>
    <row r="10948" spans="16:17" x14ac:dyDescent="0.3">
      <c r="P10948" s="99"/>
      <c r="Q10948" s="99"/>
    </row>
    <row r="10949" spans="16:17" x14ac:dyDescent="0.3">
      <c r="P10949" s="99"/>
      <c r="Q10949" s="99"/>
    </row>
    <row r="10950" spans="16:17" x14ac:dyDescent="0.3">
      <c r="P10950" s="99"/>
      <c r="Q10950" s="99"/>
    </row>
    <row r="10951" spans="16:17" x14ac:dyDescent="0.3">
      <c r="P10951" s="99"/>
      <c r="Q10951" s="99"/>
    </row>
    <row r="10952" spans="16:17" x14ac:dyDescent="0.3">
      <c r="P10952" s="99"/>
      <c r="Q10952" s="99"/>
    </row>
    <row r="10953" spans="16:17" x14ac:dyDescent="0.3">
      <c r="P10953" s="99"/>
      <c r="Q10953" s="99"/>
    </row>
    <row r="10954" spans="16:17" x14ac:dyDescent="0.3">
      <c r="P10954" s="99"/>
      <c r="Q10954" s="99"/>
    </row>
    <row r="10955" spans="16:17" x14ac:dyDescent="0.3">
      <c r="P10955" s="99"/>
      <c r="Q10955" s="99"/>
    </row>
    <row r="10956" spans="16:17" x14ac:dyDescent="0.3">
      <c r="P10956" s="99"/>
      <c r="Q10956" s="99"/>
    </row>
    <row r="10957" spans="16:17" x14ac:dyDescent="0.3">
      <c r="P10957" s="99"/>
      <c r="Q10957" s="99"/>
    </row>
    <row r="10958" spans="16:17" x14ac:dyDescent="0.3">
      <c r="P10958" s="99"/>
      <c r="Q10958" s="99"/>
    </row>
    <row r="10959" spans="16:17" x14ac:dyDescent="0.3">
      <c r="P10959" s="99"/>
      <c r="Q10959" s="99"/>
    </row>
    <row r="10960" spans="16:17" x14ac:dyDescent="0.3">
      <c r="P10960" s="99"/>
      <c r="Q10960" s="99"/>
    </row>
    <row r="10961" spans="16:17" x14ac:dyDescent="0.3">
      <c r="P10961" s="99"/>
      <c r="Q10961" s="99"/>
    </row>
    <row r="10962" spans="16:17" x14ac:dyDescent="0.3">
      <c r="P10962" s="99"/>
      <c r="Q10962" s="99"/>
    </row>
    <row r="10963" spans="16:17" x14ac:dyDescent="0.3">
      <c r="P10963" s="99"/>
      <c r="Q10963" s="99"/>
    </row>
    <row r="10964" spans="16:17" x14ac:dyDescent="0.3">
      <c r="P10964" s="99"/>
      <c r="Q10964" s="99"/>
    </row>
    <row r="10965" spans="16:17" x14ac:dyDescent="0.3">
      <c r="P10965" s="99"/>
      <c r="Q10965" s="99"/>
    </row>
    <row r="10966" spans="16:17" x14ac:dyDescent="0.3">
      <c r="P10966" s="99"/>
      <c r="Q10966" s="99"/>
    </row>
    <row r="10967" spans="16:17" x14ac:dyDescent="0.3">
      <c r="P10967" s="99"/>
      <c r="Q10967" s="99"/>
    </row>
    <row r="10968" spans="16:17" x14ac:dyDescent="0.3">
      <c r="P10968" s="99"/>
      <c r="Q10968" s="99"/>
    </row>
    <row r="10969" spans="16:17" x14ac:dyDescent="0.3">
      <c r="P10969" s="99"/>
      <c r="Q10969" s="99"/>
    </row>
    <row r="10970" spans="16:17" x14ac:dyDescent="0.3">
      <c r="P10970" s="99"/>
      <c r="Q10970" s="99"/>
    </row>
    <row r="10971" spans="16:17" x14ac:dyDescent="0.3">
      <c r="P10971" s="99"/>
      <c r="Q10971" s="99"/>
    </row>
    <row r="10972" spans="16:17" x14ac:dyDescent="0.3">
      <c r="P10972" s="99"/>
      <c r="Q10972" s="99"/>
    </row>
    <row r="10973" spans="16:17" x14ac:dyDescent="0.3">
      <c r="P10973" s="99"/>
      <c r="Q10973" s="99"/>
    </row>
    <row r="10974" spans="16:17" x14ac:dyDescent="0.3">
      <c r="P10974" s="99"/>
      <c r="Q10974" s="99"/>
    </row>
    <row r="10975" spans="16:17" x14ac:dyDescent="0.3">
      <c r="P10975" s="99"/>
      <c r="Q10975" s="99"/>
    </row>
    <row r="10976" spans="16:17" x14ac:dyDescent="0.3">
      <c r="P10976" s="99"/>
      <c r="Q10976" s="99"/>
    </row>
    <row r="10977" spans="16:17" x14ac:dyDescent="0.3">
      <c r="P10977" s="99"/>
      <c r="Q10977" s="99"/>
    </row>
    <row r="10978" spans="16:17" x14ac:dyDescent="0.3">
      <c r="P10978" s="99"/>
      <c r="Q10978" s="99"/>
    </row>
    <row r="10979" spans="16:17" x14ac:dyDescent="0.3">
      <c r="P10979" s="99"/>
      <c r="Q10979" s="99"/>
    </row>
    <row r="10980" spans="16:17" x14ac:dyDescent="0.3">
      <c r="P10980" s="99"/>
      <c r="Q10980" s="99"/>
    </row>
    <row r="10981" spans="16:17" x14ac:dyDescent="0.3">
      <c r="P10981" s="99"/>
      <c r="Q10981" s="99"/>
    </row>
    <row r="10982" spans="16:17" x14ac:dyDescent="0.3">
      <c r="P10982" s="99"/>
      <c r="Q10982" s="99"/>
    </row>
    <row r="10983" spans="16:17" x14ac:dyDescent="0.3">
      <c r="P10983" s="99"/>
      <c r="Q10983" s="99"/>
    </row>
    <row r="10984" spans="16:17" x14ac:dyDescent="0.3">
      <c r="P10984" s="99"/>
      <c r="Q10984" s="99"/>
    </row>
    <row r="10985" spans="16:17" x14ac:dyDescent="0.3">
      <c r="P10985" s="99"/>
      <c r="Q10985" s="99"/>
    </row>
    <row r="10986" spans="16:17" x14ac:dyDescent="0.3">
      <c r="P10986" s="99"/>
      <c r="Q10986" s="99"/>
    </row>
    <row r="10987" spans="16:17" x14ac:dyDescent="0.3">
      <c r="P10987" s="99"/>
      <c r="Q10987" s="99"/>
    </row>
    <row r="10988" spans="16:17" x14ac:dyDescent="0.3">
      <c r="P10988" s="99"/>
      <c r="Q10988" s="99"/>
    </row>
    <row r="10989" spans="16:17" x14ac:dyDescent="0.3">
      <c r="P10989" s="99"/>
      <c r="Q10989" s="99"/>
    </row>
    <row r="10990" spans="16:17" x14ac:dyDescent="0.3">
      <c r="P10990" s="99"/>
      <c r="Q10990" s="99"/>
    </row>
    <row r="10991" spans="16:17" x14ac:dyDescent="0.3">
      <c r="P10991" s="99"/>
      <c r="Q10991" s="99"/>
    </row>
    <row r="10992" spans="16:17" x14ac:dyDescent="0.3">
      <c r="P10992" s="99"/>
      <c r="Q10992" s="99"/>
    </row>
    <row r="10993" spans="16:17" x14ac:dyDescent="0.3">
      <c r="P10993" s="99"/>
      <c r="Q10993" s="99"/>
    </row>
    <row r="10994" spans="16:17" x14ac:dyDescent="0.3">
      <c r="P10994" s="99"/>
      <c r="Q10994" s="99"/>
    </row>
    <row r="10995" spans="16:17" x14ac:dyDescent="0.3">
      <c r="P10995" s="99"/>
      <c r="Q10995" s="99"/>
    </row>
    <row r="10996" spans="16:17" x14ac:dyDescent="0.3">
      <c r="P10996" s="99"/>
      <c r="Q10996" s="99"/>
    </row>
    <row r="10997" spans="16:17" x14ac:dyDescent="0.3">
      <c r="P10997" s="99"/>
      <c r="Q10997" s="99"/>
    </row>
    <row r="10998" spans="16:17" x14ac:dyDescent="0.3">
      <c r="P10998" s="99"/>
      <c r="Q10998" s="99"/>
    </row>
    <row r="10999" spans="16:17" x14ac:dyDescent="0.3">
      <c r="P10999" s="99"/>
      <c r="Q10999" s="99"/>
    </row>
    <row r="11000" spans="16:17" x14ac:dyDescent="0.3">
      <c r="P11000" s="99"/>
      <c r="Q11000" s="99"/>
    </row>
    <row r="11001" spans="16:17" x14ac:dyDescent="0.3">
      <c r="P11001" s="99"/>
      <c r="Q11001" s="99"/>
    </row>
    <row r="11002" spans="16:17" x14ac:dyDescent="0.3">
      <c r="P11002" s="99"/>
      <c r="Q11002" s="99"/>
    </row>
    <row r="11003" spans="16:17" x14ac:dyDescent="0.3">
      <c r="P11003" s="99"/>
      <c r="Q11003" s="99"/>
    </row>
    <row r="11004" spans="16:17" x14ac:dyDescent="0.3">
      <c r="P11004" s="99"/>
      <c r="Q11004" s="99"/>
    </row>
    <row r="11005" spans="16:17" x14ac:dyDescent="0.3">
      <c r="P11005" s="99"/>
      <c r="Q11005" s="99"/>
    </row>
    <row r="11006" spans="16:17" x14ac:dyDescent="0.3">
      <c r="P11006" s="99"/>
      <c r="Q11006" s="99"/>
    </row>
    <row r="11007" spans="16:17" x14ac:dyDescent="0.3">
      <c r="P11007" s="99"/>
      <c r="Q11007" s="99"/>
    </row>
    <row r="11008" spans="16:17" x14ac:dyDescent="0.3">
      <c r="P11008" s="99"/>
      <c r="Q11008" s="99"/>
    </row>
    <row r="11009" spans="16:17" x14ac:dyDescent="0.3">
      <c r="P11009" s="99"/>
      <c r="Q11009" s="99"/>
    </row>
    <row r="11010" spans="16:17" x14ac:dyDescent="0.3">
      <c r="P11010" s="99"/>
      <c r="Q11010" s="99"/>
    </row>
    <row r="11011" spans="16:17" x14ac:dyDescent="0.3">
      <c r="P11011" s="99"/>
      <c r="Q11011" s="99"/>
    </row>
    <row r="11012" spans="16:17" x14ac:dyDescent="0.3">
      <c r="P11012" s="99"/>
      <c r="Q11012" s="99"/>
    </row>
    <row r="11013" spans="16:17" x14ac:dyDescent="0.3">
      <c r="P11013" s="99"/>
      <c r="Q11013" s="99"/>
    </row>
    <row r="11014" spans="16:17" x14ac:dyDescent="0.3">
      <c r="P11014" s="99"/>
      <c r="Q11014" s="99"/>
    </row>
    <row r="11015" spans="16:17" x14ac:dyDescent="0.3">
      <c r="P11015" s="99"/>
      <c r="Q11015" s="99"/>
    </row>
    <row r="11016" spans="16:17" x14ac:dyDescent="0.3">
      <c r="P11016" s="99"/>
      <c r="Q11016" s="99"/>
    </row>
    <row r="11017" spans="16:17" x14ac:dyDescent="0.3">
      <c r="P11017" s="99"/>
      <c r="Q11017" s="99"/>
    </row>
    <row r="11018" spans="16:17" x14ac:dyDescent="0.3">
      <c r="P11018" s="99"/>
      <c r="Q11018" s="99"/>
    </row>
    <row r="11019" spans="16:17" x14ac:dyDescent="0.3">
      <c r="P11019" s="99"/>
      <c r="Q11019" s="99"/>
    </row>
    <row r="11020" spans="16:17" x14ac:dyDescent="0.3">
      <c r="P11020" s="99"/>
      <c r="Q11020" s="99"/>
    </row>
    <row r="11021" spans="16:17" x14ac:dyDescent="0.3">
      <c r="P11021" s="99"/>
      <c r="Q11021" s="99"/>
    </row>
    <row r="11022" spans="16:17" x14ac:dyDescent="0.3">
      <c r="P11022" s="99"/>
      <c r="Q11022" s="99"/>
    </row>
    <row r="11023" spans="16:17" x14ac:dyDescent="0.3">
      <c r="P11023" s="99"/>
      <c r="Q11023" s="99"/>
    </row>
    <row r="11024" spans="16:17" x14ac:dyDescent="0.3">
      <c r="P11024" s="99"/>
      <c r="Q11024" s="99"/>
    </row>
    <row r="11025" spans="16:17" x14ac:dyDescent="0.3">
      <c r="P11025" s="99"/>
      <c r="Q11025" s="99"/>
    </row>
    <row r="11026" spans="16:17" x14ac:dyDescent="0.3">
      <c r="P11026" s="99"/>
      <c r="Q11026" s="99"/>
    </row>
    <row r="11027" spans="16:17" x14ac:dyDescent="0.3">
      <c r="P11027" s="99"/>
      <c r="Q11027" s="99"/>
    </row>
    <row r="11028" spans="16:17" x14ac:dyDescent="0.3">
      <c r="P11028" s="99"/>
      <c r="Q11028" s="99"/>
    </row>
    <row r="11029" spans="16:17" x14ac:dyDescent="0.3">
      <c r="P11029" s="99"/>
      <c r="Q11029" s="99"/>
    </row>
    <row r="11030" spans="16:17" x14ac:dyDescent="0.3">
      <c r="P11030" s="99"/>
      <c r="Q11030" s="99"/>
    </row>
    <row r="11031" spans="16:17" x14ac:dyDescent="0.3">
      <c r="P11031" s="99"/>
      <c r="Q11031" s="99"/>
    </row>
    <row r="11032" spans="16:17" x14ac:dyDescent="0.3">
      <c r="P11032" s="99"/>
      <c r="Q11032" s="99"/>
    </row>
    <row r="11033" spans="16:17" x14ac:dyDescent="0.3">
      <c r="P11033" s="99"/>
      <c r="Q11033" s="99"/>
    </row>
    <row r="11034" spans="16:17" x14ac:dyDescent="0.3">
      <c r="P11034" s="99"/>
      <c r="Q11034" s="99"/>
    </row>
    <row r="11035" spans="16:17" x14ac:dyDescent="0.3">
      <c r="P11035" s="99"/>
      <c r="Q11035" s="99"/>
    </row>
    <row r="11036" spans="16:17" x14ac:dyDescent="0.3">
      <c r="P11036" s="99"/>
      <c r="Q11036" s="99"/>
    </row>
    <row r="11037" spans="16:17" x14ac:dyDescent="0.3">
      <c r="P11037" s="99"/>
      <c r="Q11037" s="99"/>
    </row>
    <row r="11038" spans="16:17" x14ac:dyDescent="0.3">
      <c r="P11038" s="99"/>
      <c r="Q11038" s="99"/>
    </row>
    <row r="11039" spans="16:17" x14ac:dyDescent="0.3">
      <c r="P11039" s="99"/>
      <c r="Q11039" s="99"/>
    </row>
    <row r="11040" spans="16:17" x14ac:dyDescent="0.3">
      <c r="P11040" s="99"/>
      <c r="Q11040" s="99"/>
    </row>
    <row r="11041" spans="16:17" x14ac:dyDescent="0.3">
      <c r="P11041" s="99"/>
      <c r="Q11041" s="99"/>
    </row>
    <row r="11042" spans="16:17" x14ac:dyDescent="0.3">
      <c r="P11042" s="99"/>
      <c r="Q11042" s="99"/>
    </row>
    <row r="11043" spans="16:17" x14ac:dyDescent="0.3">
      <c r="P11043" s="99"/>
      <c r="Q11043" s="99"/>
    </row>
    <row r="11044" spans="16:17" x14ac:dyDescent="0.3">
      <c r="P11044" s="99"/>
      <c r="Q11044" s="99"/>
    </row>
    <row r="11045" spans="16:17" x14ac:dyDescent="0.3">
      <c r="P11045" s="99"/>
      <c r="Q11045" s="99"/>
    </row>
    <row r="11046" spans="16:17" x14ac:dyDescent="0.3">
      <c r="P11046" s="99"/>
      <c r="Q11046" s="99"/>
    </row>
    <row r="11047" spans="16:17" x14ac:dyDescent="0.3">
      <c r="P11047" s="99"/>
      <c r="Q11047" s="99"/>
    </row>
    <row r="11048" spans="16:17" x14ac:dyDescent="0.3">
      <c r="P11048" s="99"/>
      <c r="Q11048" s="99"/>
    </row>
    <row r="11049" spans="16:17" x14ac:dyDescent="0.3">
      <c r="P11049" s="99"/>
      <c r="Q11049" s="99"/>
    </row>
    <row r="11050" spans="16:17" x14ac:dyDescent="0.3">
      <c r="P11050" s="99"/>
      <c r="Q11050" s="99"/>
    </row>
    <row r="11051" spans="16:17" x14ac:dyDescent="0.3">
      <c r="P11051" s="99"/>
      <c r="Q11051" s="99"/>
    </row>
    <row r="11052" spans="16:17" x14ac:dyDescent="0.3">
      <c r="P11052" s="99"/>
      <c r="Q11052" s="99"/>
    </row>
    <row r="11053" spans="16:17" x14ac:dyDescent="0.3">
      <c r="P11053" s="99"/>
      <c r="Q11053" s="99"/>
    </row>
    <row r="11054" spans="16:17" x14ac:dyDescent="0.3">
      <c r="P11054" s="99"/>
      <c r="Q11054" s="99"/>
    </row>
    <row r="11055" spans="16:17" x14ac:dyDescent="0.3">
      <c r="P11055" s="99"/>
      <c r="Q11055" s="99"/>
    </row>
    <row r="11056" spans="16:17" x14ac:dyDescent="0.3">
      <c r="P11056" s="99"/>
      <c r="Q11056" s="99"/>
    </row>
    <row r="11057" spans="16:17" x14ac:dyDescent="0.3">
      <c r="P11057" s="99"/>
      <c r="Q11057" s="99"/>
    </row>
    <row r="11058" spans="16:17" x14ac:dyDescent="0.3">
      <c r="P11058" s="99"/>
      <c r="Q11058" s="99"/>
    </row>
    <row r="11059" spans="16:17" x14ac:dyDescent="0.3">
      <c r="P11059" s="99"/>
      <c r="Q11059" s="99"/>
    </row>
    <row r="11060" spans="16:17" x14ac:dyDescent="0.3">
      <c r="P11060" s="99"/>
      <c r="Q11060" s="99"/>
    </row>
    <row r="11061" spans="16:17" x14ac:dyDescent="0.3">
      <c r="P11061" s="99"/>
      <c r="Q11061" s="99"/>
    </row>
    <row r="11062" spans="16:17" x14ac:dyDescent="0.3">
      <c r="P11062" s="99"/>
      <c r="Q11062" s="99"/>
    </row>
    <row r="11063" spans="16:17" x14ac:dyDescent="0.3">
      <c r="P11063" s="99"/>
      <c r="Q11063" s="99"/>
    </row>
    <row r="11064" spans="16:17" x14ac:dyDescent="0.3">
      <c r="P11064" s="99"/>
      <c r="Q11064" s="99"/>
    </row>
    <row r="11065" spans="16:17" x14ac:dyDescent="0.3">
      <c r="P11065" s="99"/>
      <c r="Q11065" s="99"/>
    </row>
    <row r="11066" spans="16:17" x14ac:dyDescent="0.3">
      <c r="P11066" s="99"/>
      <c r="Q11066" s="99"/>
    </row>
    <row r="11067" spans="16:17" x14ac:dyDescent="0.3">
      <c r="P11067" s="99"/>
      <c r="Q11067" s="99"/>
    </row>
    <row r="11068" spans="16:17" x14ac:dyDescent="0.3">
      <c r="P11068" s="99"/>
      <c r="Q11068" s="99"/>
    </row>
    <row r="11069" spans="16:17" x14ac:dyDescent="0.3">
      <c r="P11069" s="99"/>
      <c r="Q11069" s="99"/>
    </row>
    <row r="11070" spans="16:17" x14ac:dyDescent="0.3">
      <c r="P11070" s="99"/>
      <c r="Q11070" s="99"/>
    </row>
    <row r="11071" spans="16:17" x14ac:dyDescent="0.3">
      <c r="P11071" s="99"/>
      <c r="Q11071" s="99"/>
    </row>
    <row r="11072" spans="16:17" x14ac:dyDescent="0.3">
      <c r="P11072" s="99"/>
      <c r="Q11072" s="99"/>
    </row>
    <row r="11073" spans="16:17" x14ac:dyDescent="0.3">
      <c r="P11073" s="99"/>
      <c r="Q11073" s="99"/>
    </row>
    <row r="11074" spans="16:17" x14ac:dyDescent="0.3">
      <c r="P11074" s="99"/>
      <c r="Q11074" s="99"/>
    </row>
    <row r="11075" spans="16:17" x14ac:dyDescent="0.3">
      <c r="P11075" s="99"/>
      <c r="Q11075" s="99"/>
    </row>
    <row r="11076" spans="16:17" x14ac:dyDescent="0.3">
      <c r="P11076" s="99"/>
      <c r="Q11076" s="99"/>
    </row>
    <row r="11077" spans="16:17" x14ac:dyDescent="0.3">
      <c r="P11077" s="99"/>
      <c r="Q11077" s="99"/>
    </row>
    <row r="11078" spans="16:17" x14ac:dyDescent="0.3">
      <c r="P11078" s="99"/>
      <c r="Q11078" s="99"/>
    </row>
    <row r="11079" spans="16:17" x14ac:dyDescent="0.3">
      <c r="P11079" s="99"/>
      <c r="Q11079" s="99"/>
    </row>
    <row r="11080" spans="16:17" x14ac:dyDescent="0.3">
      <c r="P11080" s="99"/>
      <c r="Q11080" s="99"/>
    </row>
    <row r="11081" spans="16:17" x14ac:dyDescent="0.3">
      <c r="P11081" s="99"/>
      <c r="Q11081" s="99"/>
    </row>
    <row r="11082" spans="16:17" x14ac:dyDescent="0.3">
      <c r="P11082" s="99"/>
      <c r="Q11082" s="99"/>
    </row>
    <row r="11083" spans="16:17" x14ac:dyDescent="0.3">
      <c r="P11083" s="99"/>
      <c r="Q11083" s="99"/>
    </row>
    <row r="11084" spans="16:17" x14ac:dyDescent="0.3">
      <c r="P11084" s="99"/>
      <c r="Q11084" s="99"/>
    </row>
    <row r="11085" spans="16:17" x14ac:dyDescent="0.3">
      <c r="P11085" s="99"/>
      <c r="Q11085" s="99"/>
    </row>
    <row r="11086" spans="16:17" x14ac:dyDescent="0.3">
      <c r="P11086" s="99"/>
      <c r="Q11086" s="99"/>
    </row>
    <row r="11087" spans="16:17" x14ac:dyDescent="0.3">
      <c r="P11087" s="99"/>
      <c r="Q11087" s="99"/>
    </row>
    <row r="11088" spans="16:17" x14ac:dyDescent="0.3">
      <c r="P11088" s="99"/>
      <c r="Q11088" s="99"/>
    </row>
    <row r="11089" spans="16:17" x14ac:dyDescent="0.3">
      <c r="P11089" s="99"/>
      <c r="Q11089" s="99"/>
    </row>
    <row r="11090" spans="16:17" x14ac:dyDescent="0.3">
      <c r="P11090" s="99"/>
      <c r="Q11090" s="99"/>
    </row>
    <row r="11091" spans="16:17" x14ac:dyDescent="0.3">
      <c r="P11091" s="99"/>
      <c r="Q11091" s="99"/>
    </row>
    <row r="11092" spans="16:17" x14ac:dyDescent="0.3">
      <c r="P11092" s="99"/>
      <c r="Q11092" s="99"/>
    </row>
    <row r="11093" spans="16:17" x14ac:dyDescent="0.3">
      <c r="P11093" s="99"/>
      <c r="Q11093" s="99"/>
    </row>
    <row r="11094" spans="16:17" x14ac:dyDescent="0.3">
      <c r="P11094" s="99"/>
      <c r="Q11094" s="99"/>
    </row>
    <row r="11095" spans="16:17" x14ac:dyDescent="0.3">
      <c r="P11095" s="99"/>
      <c r="Q11095" s="99"/>
    </row>
    <row r="11096" spans="16:17" x14ac:dyDescent="0.3">
      <c r="P11096" s="99"/>
      <c r="Q11096" s="99"/>
    </row>
    <row r="11097" spans="16:17" x14ac:dyDescent="0.3">
      <c r="P11097" s="99"/>
      <c r="Q11097" s="99"/>
    </row>
    <row r="11098" spans="16:17" x14ac:dyDescent="0.3">
      <c r="P11098" s="99"/>
      <c r="Q11098" s="99"/>
    </row>
    <row r="11099" spans="16:17" x14ac:dyDescent="0.3">
      <c r="P11099" s="99"/>
      <c r="Q11099" s="99"/>
    </row>
    <row r="11100" spans="16:17" x14ac:dyDescent="0.3">
      <c r="P11100" s="99"/>
      <c r="Q11100" s="99"/>
    </row>
    <row r="11101" spans="16:17" x14ac:dyDescent="0.3">
      <c r="P11101" s="99"/>
      <c r="Q11101" s="99"/>
    </row>
    <row r="11102" spans="16:17" x14ac:dyDescent="0.3">
      <c r="P11102" s="99"/>
      <c r="Q11102" s="99"/>
    </row>
    <row r="11103" spans="16:17" x14ac:dyDescent="0.3">
      <c r="P11103" s="99"/>
      <c r="Q11103" s="99"/>
    </row>
    <row r="11104" spans="16:17" x14ac:dyDescent="0.3">
      <c r="P11104" s="99"/>
      <c r="Q11104" s="99"/>
    </row>
    <row r="11105" spans="16:17" x14ac:dyDescent="0.3">
      <c r="P11105" s="99"/>
      <c r="Q11105" s="99"/>
    </row>
    <row r="11106" spans="16:17" x14ac:dyDescent="0.3">
      <c r="P11106" s="99"/>
      <c r="Q11106" s="99"/>
    </row>
    <row r="11107" spans="16:17" x14ac:dyDescent="0.3">
      <c r="P11107" s="99"/>
      <c r="Q11107" s="99"/>
    </row>
    <row r="11108" spans="16:17" x14ac:dyDescent="0.3">
      <c r="P11108" s="99"/>
      <c r="Q11108" s="99"/>
    </row>
    <row r="11109" spans="16:17" x14ac:dyDescent="0.3">
      <c r="P11109" s="99"/>
      <c r="Q11109" s="99"/>
    </row>
    <row r="11110" spans="16:17" x14ac:dyDescent="0.3">
      <c r="P11110" s="99"/>
      <c r="Q11110" s="99"/>
    </row>
    <row r="11111" spans="16:17" x14ac:dyDescent="0.3">
      <c r="P11111" s="99"/>
      <c r="Q11111" s="99"/>
    </row>
    <row r="11112" spans="16:17" x14ac:dyDescent="0.3">
      <c r="P11112" s="99"/>
      <c r="Q11112" s="99"/>
    </row>
    <row r="11113" spans="16:17" x14ac:dyDescent="0.3">
      <c r="P11113" s="99"/>
      <c r="Q11113" s="99"/>
    </row>
    <row r="11114" spans="16:17" x14ac:dyDescent="0.3">
      <c r="P11114" s="99"/>
      <c r="Q11114" s="99"/>
    </row>
    <row r="11115" spans="16:17" x14ac:dyDescent="0.3">
      <c r="P11115" s="99"/>
      <c r="Q11115" s="99"/>
    </row>
    <row r="11116" spans="16:17" x14ac:dyDescent="0.3">
      <c r="P11116" s="99"/>
      <c r="Q11116" s="99"/>
    </row>
    <row r="11117" spans="16:17" x14ac:dyDescent="0.3">
      <c r="P11117" s="99"/>
      <c r="Q11117" s="99"/>
    </row>
    <row r="11118" spans="16:17" x14ac:dyDescent="0.3">
      <c r="P11118" s="99"/>
      <c r="Q11118" s="99"/>
    </row>
    <row r="11119" spans="16:17" x14ac:dyDescent="0.3">
      <c r="P11119" s="99"/>
      <c r="Q11119" s="99"/>
    </row>
    <row r="11120" spans="16:17" x14ac:dyDescent="0.3">
      <c r="P11120" s="99"/>
      <c r="Q11120" s="99"/>
    </row>
    <row r="11121" spans="16:17" x14ac:dyDescent="0.3">
      <c r="P11121" s="99"/>
      <c r="Q11121" s="99"/>
    </row>
    <row r="11122" spans="16:17" x14ac:dyDescent="0.3">
      <c r="P11122" s="99"/>
      <c r="Q11122" s="99"/>
    </row>
    <row r="11123" spans="16:17" x14ac:dyDescent="0.3">
      <c r="P11123" s="99"/>
      <c r="Q11123" s="99"/>
    </row>
    <row r="11124" spans="16:17" x14ac:dyDescent="0.3">
      <c r="P11124" s="99"/>
      <c r="Q11124" s="99"/>
    </row>
    <row r="11125" spans="16:17" x14ac:dyDescent="0.3">
      <c r="P11125" s="99"/>
      <c r="Q11125" s="99"/>
    </row>
    <row r="11126" spans="16:17" x14ac:dyDescent="0.3">
      <c r="P11126" s="99"/>
      <c r="Q11126" s="99"/>
    </row>
    <row r="11127" spans="16:17" x14ac:dyDescent="0.3">
      <c r="P11127" s="99"/>
      <c r="Q11127" s="99"/>
    </row>
    <row r="11128" spans="16:17" x14ac:dyDescent="0.3">
      <c r="P11128" s="99"/>
      <c r="Q11128" s="99"/>
    </row>
    <row r="11129" spans="16:17" x14ac:dyDescent="0.3">
      <c r="P11129" s="99"/>
      <c r="Q11129" s="99"/>
    </row>
    <row r="11130" spans="16:17" x14ac:dyDescent="0.3">
      <c r="P11130" s="99"/>
      <c r="Q11130" s="99"/>
    </row>
    <row r="11131" spans="16:17" x14ac:dyDescent="0.3">
      <c r="P11131" s="99"/>
      <c r="Q11131" s="99"/>
    </row>
    <row r="11132" spans="16:17" x14ac:dyDescent="0.3">
      <c r="P11132" s="99"/>
      <c r="Q11132" s="99"/>
    </row>
    <row r="11133" spans="16:17" x14ac:dyDescent="0.3">
      <c r="P11133" s="99"/>
      <c r="Q11133" s="99"/>
    </row>
    <row r="11134" spans="16:17" x14ac:dyDescent="0.3">
      <c r="P11134" s="99"/>
      <c r="Q11134" s="99"/>
    </row>
    <row r="11135" spans="16:17" x14ac:dyDescent="0.3">
      <c r="P11135" s="99"/>
      <c r="Q11135" s="99"/>
    </row>
    <row r="11136" spans="16:17" x14ac:dyDescent="0.3">
      <c r="P11136" s="99"/>
      <c r="Q11136" s="99"/>
    </row>
    <row r="11137" spans="16:17" x14ac:dyDescent="0.3">
      <c r="P11137" s="99"/>
      <c r="Q11137" s="99"/>
    </row>
    <row r="11138" spans="16:17" x14ac:dyDescent="0.3">
      <c r="P11138" s="99"/>
      <c r="Q11138" s="99"/>
    </row>
    <row r="11139" spans="16:17" x14ac:dyDescent="0.3">
      <c r="P11139" s="99"/>
      <c r="Q11139" s="99"/>
    </row>
    <row r="11140" spans="16:17" x14ac:dyDescent="0.3">
      <c r="P11140" s="99"/>
      <c r="Q11140" s="99"/>
    </row>
    <row r="11141" spans="16:17" x14ac:dyDescent="0.3">
      <c r="P11141" s="99"/>
      <c r="Q11141" s="99"/>
    </row>
    <row r="11142" spans="16:17" x14ac:dyDescent="0.3">
      <c r="P11142" s="99"/>
      <c r="Q11142" s="99"/>
    </row>
    <row r="11143" spans="16:17" x14ac:dyDescent="0.3">
      <c r="P11143" s="99"/>
      <c r="Q11143" s="99"/>
    </row>
    <row r="11144" spans="16:17" x14ac:dyDescent="0.3">
      <c r="P11144" s="99"/>
      <c r="Q11144" s="99"/>
    </row>
    <row r="11145" spans="16:17" x14ac:dyDescent="0.3">
      <c r="P11145" s="99"/>
      <c r="Q11145" s="99"/>
    </row>
    <row r="11146" spans="16:17" x14ac:dyDescent="0.3">
      <c r="P11146" s="99"/>
      <c r="Q11146" s="99"/>
    </row>
    <row r="11147" spans="16:17" x14ac:dyDescent="0.3">
      <c r="P11147" s="99"/>
      <c r="Q11147" s="99"/>
    </row>
    <row r="11148" spans="16:17" x14ac:dyDescent="0.3">
      <c r="P11148" s="99"/>
      <c r="Q11148" s="99"/>
    </row>
    <row r="11149" spans="16:17" x14ac:dyDescent="0.3">
      <c r="P11149" s="99"/>
      <c r="Q11149" s="99"/>
    </row>
    <row r="11150" spans="16:17" x14ac:dyDescent="0.3">
      <c r="P11150" s="99"/>
      <c r="Q11150" s="99"/>
    </row>
    <row r="11151" spans="16:17" x14ac:dyDescent="0.3">
      <c r="P11151" s="99"/>
      <c r="Q11151" s="99"/>
    </row>
    <row r="11152" spans="16:17" x14ac:dyDescent="0.3">
      <c r="P11152" s="99"/>
      <c r="Q11152" s="99"/>
    </row>
    <row r="11153" spans="16:17" x14ac:dyDescent="0.3">
      <c r="P11153" s="99"/>
      <c r="Q11153" s="99"/>
    </row>
    <row r="11154" spans="16:17" x14ac:dyDescent="0.3">
      <c r="P11154" s="99"/>
      <c r="Q11154" s="99"/>
    </row>
    <row r="11155" spans="16:17" x14ac:dyDescent="0.3">
      <c r="P11155" s="99"/>
      <c r="Q11155" s="99"/>
    </row>
    <row r="11156" spans="16:17" x14ac:dyDescent="0.3">
      <c r="P11156" s="99"/>
      <c r="Q11156" s="99"/>
    </row>
    <row r="11157" spans="16:17" x14ac:dyDescent="0.3">
      <c r="P11157" s="99"/>
      <c r="Q11157" s="99"/>
    </row>
    <row r="11158" spans="16:17" x14ac:dyDescent="0.3">
      <c r="P11158" s="99"/>
      <c r="Q11158" s="99"/>
    </row>
    <row r="11159" spans="16:17" x14ac:dyDescent="0.3">
      <c r="P11159" s="99"/>
      <c r="Q11159" s="99"/>
    </row>
    <row r="11160" spans="16:17" x14ac:dyDescent="0.3">
      <c r="P11160" s="99"/>
      <c r="Q11160" s="99"/>
    </row>
    <row r="11161" spans="16:17" x14ac:dyDescent="0.3">
      <c r="P11161" s="99"/>
      <c r="Q11161" s="99"/>
    </row>
    <row r="11162" spans="16:17" x14ac:dyDescent="0.3">
      <c r="P11162" s="99"/>
      <c r="Q11162" s="99"/>
    </row>
    <row r="11163" spans="16:17" x14ac:dyDescent="0.3">
      <c r="P11163" s="99"/>
      <c r="Q11163" s="99"/>
    </row>
    <row r="11164" spans="16:17" x14ac:dyDescent="0.3">
      <c r="P11164" s="99"/>
      <c r="Q11164" s="99"/>
    </row>
    <row r="11165" spans="16:17" x14ac:dyDescent="0.3">
      <c r="P11165" s="99"/>
      <c r="Q11165" s="99"/>
    </row>
    <row r="11166" spans="16:17" x14ac:dyDescent="0.3">
      <c r="P11166" s="99"/>
      <c r="Q11166" s="99"/>
    </row>
    <row r="11167" spans="16:17" x14ac:dyDescent="0.3">
      <c r="P11167" s="99"/>
      <c r="Q11167" s="99"/>
    </row>
    <row r="11168" spans="16:17" x14ac:dyDescent="0.3">
      <c r="P11168" s="99"/>
      <c r="Q11168" s="99"/>
    </row>
    <row r="11169" spans="16:17" x14ac:dyDescent="0.3">
      <c r="P11169" s="99"/>
      <c r="Q11169" s="99"/>
    </row>
    <row r="11170" spans="16:17" x14ac:dyDescent="0.3">
      <c r="P11170" s="99"/>
      <c r="Q11170" s="99"/>
    </row>
    <row r="11171" spans="16:17" x14ac:dyDescent="0.3">
      <c r="P11171" s="99"/>
      <c r="Q11171" s="99"/>
    </row>
    <row r="11172" spans="16:17" x14ac:dyDescent="0.3">
      <c r="P11172" s="99"/>
      <c r="Q11172" s="99"/>
    </row>
    <row r="11173" spans="16:17" x14ac:dyDescent="0.3">
      <c r="P11173" s="99"/>
      <c r="Q11173" s="99"/>
    </row>
    <row r="11174" spans="16:17" x14ac:dyDescent="0.3">
      <c r="P11174" s="99"/>
      <c r="Q11174" s="99"/>
    </row>
    <row r="11175" spans="16:17" x14ac:dyDescent="0.3">
      <c r="P11175" s="99"/>
      <c r="Q11175" s="99"/>
    </row>
    <row r="11176" spans="16:17" x14ac:dyDescent="0.3">
      <c r="P11176" s="99"/>
      <c r="Q11176" s="99"/>
    </row>
    <row r="11177" spans="16:17" x14ac:dyDescent="0.3">
      <c r="P11177" s="99"/>
      <c r="Q11177" s="99"/>
    </row>
    <row r="11178" spans="16:17" x14ac:dyDescent="0.3">
      <c r="P11178" s="99"/>
      <c r="Q11178" s="99"/>
    </row>
    <row r="11179" spans="16:17" x14ac:dyDescent="0.3">
      <c r="P11179" s="99"/>
      <c r="Q11179" s="99"/>
    </row>
    <row r="11180" spans="16:17" x14ac:dyDescent="0.3">
      <c r="P11180" s="99"/>
      <c r="Q11180" s="99"/>
    </row>
    <row r="11181" spans="16:17" x14ac:dyDescent="0.3">
      <c r="P11181" s="99"/>
      <c r="Q11181" s="99"/>
    </row>
    <row r="11182" spans="16:17" x14ac:dyDescent="0.3">
      <c r="P11182" s="99"/>
      <c r="Q11182" s="99"/>
    </row>
    <row r="11183" spans="16:17" x14ac:dyDescent="0.3">
      <c r="P11183" s="99"/>
      <c r="Q11183" s="99"/>
    </row>
    <row r="11184" spans="16:17" x14ac:dyDescent="0.3">
      <c r="P11184" s="99"/>
      <c r="Q11184" s="99"/>
    </row>
    <row r="11185" spans="16:17" x14ac:dyDescent="0.3">
      <c r="P11185" s="99"/>
      <c r="Q11185" s="99"/>
    </row>
    <row r="11186" spans="16:17" x14ac:dyDescent="0.3">
      <c r="P11186" s="99"/>
      <c r="Q11186" s="99"/>
    </row>
    <row r="11187" spans="16:17" x14ac:dyDescent="0.3">
      <c r="P11187" s="99"/>
      <c r="Q11187" s="99"/>
    </row>
    <row r="11188" spans="16:17" x14ac:dyDescent="0.3">
      <c r="P11188" s="99"/>
      <c r="Q11188" s="99"/>
    </row>
    <row r="11189" spans="16:17" x14ac:dyDescent="0.3">
      <c r="P11189" s="99"/>
      <c r="Q11189" s="99"/>
    </row>
    <row r="11190" spans="16:17" x14ac:dyDescent="0.3">
      <c r="P11190" s="99"/>
      <c r="Q11190" s="99"/>
    </row>
    <row r="11191" spans="16:17" x14ac:dyDescent="0.3">
      <c r="P11191" s="99"/>
      <c r="Q11191" s="99"/>
    </row>
    <row r="11192" spans="16:17" x14ac:dyDescent="0.3">
      <c r="P11192" s="99"/>
      <c r="Q11192" s="99"/>
    </row>
    <row r="11193" spans="16:17" x14ac:dyDescent="0.3">
      <c r="P11193" s="99"/>
      <c r="Q11193" s="99"/>
    </row>
    <row r="11194" spans="16:17" x14ac:dyDescent="0.3">
      <c r="P11194" s="99"/>
      <c r="Q11194" s="99"/>
    </row>
    <row r="11195" spans="16:17" x14ac:dyDescent="0.3">
      <c r="P11195" s="99"/>
      <c r="Q11195" s="99"/>
    </row>
    <row r="11196" spans="16:17" x14ac:dyDescent="0.3">
      <c r="P11196" s="99"/>
      <c r="Q11196" s="99"/>
    </row>
    <row r="11197" spans="16:17" x14ac:dyDescent="0.3">
      <c r="P11197" s="99"/>
      <c r="Q11197" s="99"/>
    </row>
    <row r="11198" spans="16:17" x14ac:dyDescent="0.3">
      <c r="P11198" s="99"/>
      <c r="Q11198" s="99"/>
    </row>
    <row r="11199" spans="16:17" x14ac:dyDescent="0.3">
      <c r="P11199" s="99"/>
      <c r="Q11199" s="99"/>
    </row>
    <row r="11200" spans="16:17" x14ac:dyDescent="0.3">
      <c r="P11200" s="99"/>
      <c r="Q11200" s="99"/>
    </row>
    <row r="11201" spans="16:17" x14ac:dyDescent="0.3">
      <c r="P11201" s="99"/>
      <c r="Q11201" s="99"/>
    </row>
    <row r="11202" spans="16:17" x14ac:dyDescent="0.3">
      <c r="P11202" s="99"/>
      <c r="Q11202" s="99"/>
    </row>
    <row r="11203" spans="16:17" x14ac:dyDescent="0.3">
      <c r="P11203" s="99"/>
      <c r="Q11203" s="99"/>
    </row>
    <row r="11204" spans="16:17" x14ac:dyDescent="0.3">
      <c r="P11204" s="99"/>
      <c r="Q11204" s="99"/>
    </row>
    <row r="11205" spans="16:17" x14ac:dyDescent="0.3">
      <c r="P11205" s="99"/>
      <c r="Q11205" s="99"/>
    </row>
    <row r="11206" spans="16:17" x14ac:dyDescent="0.3">
      <c r="P11206" s="99"/>
      <c r="Q11206" s="99"/>
    </row>
    <row r="11207" spans="16:17" x14ac:dyDescent="0.3">
      <c r="P11207" s="99"/>
      <c r="Q11207" s="99"/>
    </row>
    <row r="11208" spans="16:17" x14ac:dyDescent="0.3">
      <c r="P11208" s="99"/>
      <c r="Q11208" s="99"/>
    </row>
    <row r="11209" spans="16:17" x14ac:dyDescent="0.3">
      <c r="P11209" s="99"/>
      <c r="Q11209" s="99"/>
    </row>
    <row r="11210" spans="16:17" x14ac:dyDescent="0.3">
      <c r="P11210" s="99"/>
      <c r="Q11210" s="99"/>
    </row>
    <row r="11211" spans="16:17" x14ac:dyDescent="0.3">
      <c r="P11211" s="99"/>
      <c r="Q11211" s="99"/>
    </row>
    <row r="11212" spans="16:17" x14ac:dyDescent="0.3">
      <c r="P11212" s="99"/>
      <c r="Q11212" s="99"/>
    </row>
    <row r="11213" spans="16:17" x14ac:dyDescent="0.3">
      <c r="P11213" s="99"/>
      <c r="Q11213" s="99"/>
    </row>
    <row r="11214" spans="16:17" x14ac:dyDescent="0.3">
      <c r="P11214" s="99"/>
      <c r="Q11214" s="99"/>
    </row>
    <row r="11215" spans="16:17" x14ac:dyDescent="0.3">
      <c r="P11215" s="99"/>
      <c r="Q11215" s="99"/>
    </row>
    <row r="11216" spans="16:17" x14ac:dyDescent="0.3">
      <c r="P11216" s="99"/>
      <c r="Q11216" s="99"/>
    </row>
    <row r="11217" spans="16:17" x14ac:dyDescent="0.3">
      <c r="P11217" s="99"/>
      <c r="Q11217" s="99"/>
    </row>
    <row r="11218" spans="16:17" x14ac:dyDescent="0.3">
      <c r="P11218" s="99"/>
      <c r="Q11218" s="99"/>
    </row>
    <row r="11219" spans="16:17" x14ac:dyDescent="0.3">
      <c r="P11219" s="99"/>
      <c r="Q11219" s="99"/>
    </row>
    <row r="11220" spans="16:17" x14ac:dyDescent="0.3">
      <c r="P11220" s="99"/>
      <c r="Q11220" s="99"/>
    </row>
    <row r="11221" spans="16:17" x14ac:dyDescent="0.3">
      <c r="P11221" s="99"/>
      <c r="Q11221" s="99"/>
    </row>
    <row r="11222" spans="16:17" x14ac:dyDescent="0.3">
      <c r="P11222" s="99"/>
      <c r="Q11222" s="99"/>
    </row>
    <row r="11223" spans="16:17" x14ac:dyDescent="0.3">
      <c r="P11223" s="99"/>
      <c r="Q11223" s="99"/>
    </row>
    <row r="11224" spans="16:17" x14ac:dyDescent="0.3">
      <c r="P11224" s="99"/>
      <c r="Q11224" s="99"/>
    </row>
    <row r="11225" spans="16:17" x14ac:dyDescent="0.3">
      <c r="P11225" s="99"/>
      <c r="Q11225" s="99"/>
    </row>
    <row r="11226" spans="16:17" x14ac:dyDescent="0.3">
      <c r="P11226" s="99"/>
      <c r="Q11226" s="99"/>
    </row>
    <row r="11227" spans="16:17" x14ac:dyDescent="0.3">
      <c r="P11227" s="99"/>
      <c r="Q11227" s="99"/>
    </row>
    <row r="11228" spans="16:17" x14ac:dyDescent="0.3">
      <c r="P11228" s="99"/>
      <c r="Q11228" s="99"/>
    </row>
    <row r="11229" spans="16:17" x14ac:dyDescent="0.3">
      <c r="P11229" s="99"/>
      <c r="Q11229" s="99"/>
    </row>
    <row r="11230" spans="16:17" x14ac:dyDescent="0.3">
      <c r="P11230" s="99"/>
      <c r="Q11230" s="99"/>
    </row>
    <row r="11231" spans="16:17" x14ac:dyDescent="0.3">
      <c r="P11231" s="99"/>
      <c r="Q11231" s="99"/>
    </row>
    <row r="11232" spans="16:17" x14ac:dyDescent="0.3">
      <c r="P11232" s="99"/>
      <c r="Q11232" s="99"/>
    </row>
    <row r="11233" spans="16:17" x14ac:dyDescent="0.3">
      <c r="P11233" s="99"/>
      <c r="Q11233" s="99"/>
    </row>
    <row r="11234" spans="16:17" x14ac:dyDescent="0.3">
      <c r="P11234" s="99"/>
      <c r="Q11234" s="99"/>
    </row>
    <row r="11235" spans="16:17" x14ac:dyDescent="0.3">
      <c r="P11235" s="99"/>
      <c r="Q11235" s="99"/>
    </row>
    <row r="11236" spans="16:17" x14ac:dyDescent="0.3">
      <c r="P11236" s="99"/>
      <c r="Q11236" s="99"/>
    </row>
    <row r="11237" spans="16:17" x14ac:dyDescent="0.3">
      <c r="P11237" s="99"/>
      <c r="Q11237" s="99"/>
    </row>
    <row r="11238" spans="16:17" x14ac:dyDescent="0.3">
      <c r="P11238" s="99"/>
      <c r="Q11238" s="99"/>
    </row>
    <row r="11239" spans="16:17" x14ac:dyDescent="0.3">
      <c r="P11239" s="99"/>
      <c r="Q11239" s="99"/>
    </row>
    <row r="11240" spans="16:17" x14ac:dyDescent="0.3">
      <c r="P11240" s="99"/>
      <c r="Q11240" s="99"/>
    </row>
    <row r="11241" spans="16:17" x14ac:dyDescent="0.3">
      <c r="P11241" s="99"/>
      <c r="Q11241" s="99"/>
    </row>
    <row r="11242" spans="16:17" x14ac:dyDescent="0.3">
      <c r="P11242" s="99"/>
      <c r="Q11242" s="99"/>
    </row>
    <row r="11243" spans="16:17" x14ac:dyDescent="0.3">
      <c r="P11243" s="99"/>
      <c r="Q11243" s="99"/>
    </row>
    <row r="11244" spans="16:17" x14ac:dyDescent="0.3">
      <c r="P11244" s="99"/>
      <c r="Q11244" s="99"/>
    </row>
    <row r="11245" spans="16:17" x14ac:dyDescent="0.3">
      <c r="P11245" s="99"/>
      <c r="Q11245" s="99"/>
    </row>
    <row r="11246" spans="16:17" x14ac:dyDescent="0.3">
      <c r="P11246" s="99"/>
      <c r="Q11246" s="99"/>
    </row>
    <row r="11247" spans="16:17" x14ac:dyDescent="0.3">
      <c r="P11247" s="99"/>
      <c r="Q11247" s="99"/>
    </row>
    <row r="11248" spans="16:17" x14ac:dyDescent="0.3">
      <c r="P11248" s="99"/>
      <c r="Q11248" s="99"/>
    </row>
    <row r="11249" spans="16:17" x14ac:dyDescent="0.3">
      <c r="P11249" s="99"/>
      <c r="Q11249" s="99"/>
    </row>
    <row r="11250" spans="16:17" x14ac:dyDescent="0.3">
      <c r="P11250" s="99"/>
      <c r="Q11250" s="99"/>
    </row>
    <row r="11251" spans="16:17" x14ac:dyDescent="0.3">
      <c r="P11251" s="99"/>
      <c r="Q11251" s="99"/>
    </row>
    <row r="11252" spans="16:17" x14ac:dyDescent="0.3">
      <c r="P11252" s="99"/>
      <c r="Q11252" s="99"/>
    </row>
    <row r="11253" spans="16:17" x14ac:dyDescent="0.3">
      <c r="P11253" s="99"/>
      <c r="Q11253" s="99"/>
    </row>
    <row r="11254" spans="16:17" x14ac:dyDescent="0.3">
      <c r="P11254" s="99"/>
      <c r="Q11254" s="99"/>
    </row>
    <row r="11255" spans="16:17" x14ac:dyDescent="0.3">
      <c r="P11255" s="99"/>
      <c r="Q11255" s="99"/>
    </row>
    <row r="11256" spans="16:17" x14ac:dyDescent="0.3">
      <c r="P11256" s="99"/>
      <c r="Q11256" s="99"/>
    </row>
    <row r="11257" spans="16:17" x14ac:dyDescent="0.3">
      <c r="P11257" s="99"/>
      <c r="Q11257" s="99"/>
    </row>
    <row r="11258" spans="16:17" x14ac:dyDescent="0.3">
      <c r="P11258" s="99"/>
      <c r="Q11258" s="99"/>
    </row>
    <row r="11259" spans="16:17" x14ac:dyDescent="0.3">
      <c r="P11259" s="99"/>
      <c r="Q11259" s="99"/>
    </row>
    <row r="11260" spans="16:17" x14ac:dyDescent="0.3">
      <c r="P11260" s="99"/>
      <c r="Q11260" s="99"/>
    </row>
    <row r="11261" spans="16:17" x14ac:dyDescent="0.3">
      <c r="P11261" s="99"/>
      <c r="Q11261" s="99"/>
    </row>
    <row r="11262" spans="16:17" x14ac:dyDescent="0.3">
      <c r="P11262" s="99"/>
      <c r="Q11262" s="99"/>
    </row>
    <row r="11263" spans="16:17" x14ac:dyDescent="0.3">
      <c r="P11263" s="99"/>
      <c r="Q11263" s="99"/>
    </row>
    <row r="11264" spans="16:17" x14ac:dyDescent="0.3">
      <c r="P11264" s="99"/>
      <c r="Q11264" s="99"/>
    </row>
    <row r="11265" spans="16:17" x14ac:dyDescent="0.3">
      <c r="P11265" s="99"/>
      <c r="Q11265" s="99"/>
    </row>
    <row r="11266" spans="16:17" x14ac:dyDescent="0.3">
      <c r="P11266" s="99"/>
      <c r="Q11266" s="99"/>
    </row>
    <row r="11267" spans="16:17" x14ac:dyDescent="0.3">
      <c r="P11267" s="99"/>
      <c r="Q11267" s="99"/>
    </row>
    <row r="11268" spans="16:17" x14ac:dyDescent="0.3">
      <c r="P11268" s="99"/>
      <c r="Q11268" s="99"/>
    </row>
    <row r="11269" spans="16:17" x14ac:dyDescent="0.3">
      <c r="P11269" s="99"/>
      <c r="Q11269" s="99"/>
    </row>
    <row r="11270" spans="16:17" x14ac:dyDescent="0.3">
      <c r="P11270" s="99"/>
      <c r="Q11270" s="99"/>
    </row>
    <row r="11271" spans="16:17" x14ac:dyDescent="0.3">
      <c r="P11271" s="99"/>
      <c r="Q11271" s="99"/>
    </row>
    <row r="11272" spans="16:17" x14ac:dyDescent="0.3">
      <c r="P11272" s="99"/>
      <c r="Q11272" s="99"/>
    </row>
    <row r="11273" spans="16:17" x14ac:dyDescent="0.3">
      <c r="P11273" s="99"/>
      <c r="Q11273" s="99"/>
    </row>
    <row r="11274" spans="16:17" x14ac:dyDescent="0.3">
      <c r="P11274" s="99"/>
      <c r="Q11274" s="99"/>
    </row>
    <row r="11275" spans="16:17" x14ac:dyDescent="0.3">
      <c r="P11275" s="99"/>
      <c r="Q11275" s="99"/>
    </row>
    <row r="11276" spans="16:17" x14ac:dyDescent="0.3">
      <c r="P11276" s="99"/>
      <c r="Q11276" s="99"/>
    </row>
    <row r="11277" spans="16:17" x14ac:dyDescent="0.3">
      <c r="P11277" s="99"/>
      <c r="Q11277" s="99"/>
    </row>
    <row r="11278" spans="16:17" x14ac:dyDescent="0.3">
      <c r="P11278" s="99"/>
      <c r="Q11278" s="99"/>
    </row>
    <row r="11279" spans="16:17" x14ac:dyDescent="0.3">
      <c r="P11279" s="99"/>
      <c r="Q11279" s="99"/>
    </row>
    <row r="11280" spans="16:17" x14ac:dyDescent="0.3">
      <c r="P11280" s="99"/>
      <c r="Q11280" s="99"/>
    </row>
    <row r="11281" spans="16:17" x14ac:dyDescent="0.3">
      <c r="P11281" s="99"/>
      <c r="Q11281" s="99"/>
    </row>
    <row r="11282" spans="16:17" x14ac:dyDescent="0.3">
      <c r="P11282" s="99"/>
      <c r="Q11282" s="99"/>
    </row>
    <row r="11283" spans="16:17" x14ac:dyDescent="0.3">
      <c r="P11283" s="99"/>
      <c r="Q11283" s="99"/>
    </row>
    <row r="11284" spans="16:17" x14ac:dyDescent="0.3">
      <c r="P11284" s="99"/>
      <c r="Q11284" s="99"/>
    </row>
    <row r="11285" spans="16:17" x14ac:dyDescent="0.3">
      <c r="P11285" s="99"/>
      <c r="Q11285" s="99"/>
    </row>
    <row r="11286" spans="16:17" x14ac:dyDescent="0.3">
      <c r="P11286" s="99"/>
      <c r="Q11286" s="99"/>
    </row>
    <row r="11287" spans="16:17" x14ac:dyDescent="0.3">
      <c r="P11287" s="99"/>
      <c r="Q11287" s="99"/>
    </row>
    <row r="11288" spans="16:17" x14ac:dyDescent="0.3">
      <c r="P11288" s="99"/>
      <c r="Q11288" s="99"/>
    </row>
    <row r="11289" spans="16:17" x14ac:dyDescent="0.3">
      <c r="P11289" s="99"/>
      <c r="Q11289" s="99"/>
    </row>
    <row r="11290" spans="16:17" x14ac:dyDescent="0.3">
      <c r="P11290" s="99"/>
      <c r="Q11290" s="99"/>
    </row>
    <row r="11291" spans="16:17" x14ac:dyDescent="0.3">
      <c r="P11291" s="99"/>
      <c r="Q11291" s="99"/>
    </row>
    <row r="11292" spans="16:17" x14ac:dyDescent="0.3">
      <c r="P11292" s="99"/>
      <c r="Q11292" s="99"/>
    </row>
    <row r="11293" spans="16:17" x14ac:dyDescent="0.3">
      <c r="P11293" s="99"/>
      <c r="Q11293" s="99"/>
    </row>
    <row r="11294" spans="16:17" x14ac:dyDescent="0.3">
      <c r="P11294" s="99"/>
      <c r="Q11294" s="99"/>
    </row>
    <row r="11295" spans="16:17" x14ac:dyDescent="0.3">
      <c r="P11295" s="99"/>
      <c r="Q11295" s="99"/>
    </row>
    <row r="11296" spans="16:17" x14ac:dyDescent="0.3">
      <c r="P11296" s="99"/>
      <c r="Q11296" s="99"/>
    </row>
    <row r="11297" spans="16:17" x14ac:dyDescent="0.3">
      <c r="P11297" s="99"/>
      <c r="Q11297" s="99"/>
    </row>
    <row r="11298" spans="16:17" x14ac:dyDescent="0.3">
      <c r="P11298" s="99"/>
      <c r="Q11298" s="99"/>
    </row>
    <row r="11299" spans="16:17" x14ac:dyDescent="0.3">
      <c r="P11299" s="99"/>
      <c r="Q11299" s="99"/>
    </row>
    <row r="11300" spans="16:17" x14ac:dyDescent="0.3">
      <c r="P11300" s="99"/>
      <c r="Q11300" s="99"/>
    </row>
    <row r="11301" spans="16:17" x14ac:dyDescent="0.3">
      <c r="P11301" s="99"/>
      <c r="Q11301" s="99"/>
    </row>
    <row r="11302" spans="16:17" x14ac:dyDescent="0.3">
      <c r="P11302" s="99"/>
      <c r="Q11302" s="99"/>
    </row>
    <row r="11303" spans="16:17" x14ac:dyDescent="0.3">
      <c r="P11303" s="99"/>
      <c r="Q11303" s="99"/>
    </row>
    <row r="11304" spans="16:17" x14ac:dyDescent="0.3">
      <c r="P11304" s="99"/>
      <c r="Q11304" s="99"/>
    </row>
    <row r="11305" spans="16:17" x14ac:dyDescent="0.3">
      <c r="P11305" s="99"/>
      <c r="Q11305" s="99"/>
    </row>
    <row r="11306" spans="16:17" x14ac:dyDescent="0.3">
      <c r="P11306" s="99"/>
      <c r="Q11306" s="99"/>
    </row>
    <row r="11307" spans="16:17" x14ac:dyDescent="0.3">
      <c r="P11307" s="99"/>
      <c r="Q11307" s="99"/>
    </row>
    <row r="11308" spans="16:17" x14ac:dyDescent="0.3">
      <c r="P11308" s="99"/>
      <c r="Q11308" s="99"/>
    </row>
    <row r="11309" spans="16:17" x14ac:dyDescent="0.3">
      <c r="P11309" s="99"/>
      <c r="Q11309" s="99"/>
    </row>
    <row r="11310" spans="16:17" x14ac:dyDescent="0.3">
      <c r="P11310" s="99"/>
      <c r="Q11310" s="99"/>
    </row>
    <row r="11311" spans="16:17" x14ac:dyDescent="0.3">
      <c r="P11311" s="99"/>
      <c r="Q11311" s="99"/>
    </row>
    <row r="11312" spans="16:17" x14ac:dyDescent="0.3">
      <c r="P11312" s="99"/>
      <c r="Q11312" s="99"/>
    </row>
    <row r="11313" spans="16:17" x14ac:dyDescent="0.3">
      <c r="P11313" s="99"/>
      <c r="Q11313" s="99"/>
    </row>
    <row r="11314" spans="16:17" x14ac:dyDescent="0.3">
      <c r="P11314" s="99"/>
      <c r="Q11314" s="99"/>
    </row>
    <row r="11315" spans="16:17" x14ac:dyDescent="0.3">
      <c r="P11315" s="99"/>
      <c r="Q11315" s="99"/>
    </row>
    <row r="11316" spans="16:17" x14ac:dyDescent="0.3">
      <c r="P11316" s="99"/>
      <c r="Q11316" s="99"/>
    </row>
    <row r="11317" spans="16:17" x14ac:dyDescent="0.3">
      <c r="P11317" s="99"/>
      <c r="Q11317" s="99"/>
    </row>
    <row r="11318" spans="16:17" x14ac:dyDescent="0.3">
      <c r="P11318" s="99"/>
      <c r="Q11318" s="99"/>
    </row>
    <row r="11319" spans="16:17" x14ac:dyDescent="0.3">
      <c r="P11319" s="99"/>
      <c r="Q11319" s="99"/>
    </row>
    <row r="11320" spans="16:17" x14ac:dyDescent="0.3">
      <c r="P11320" s="99"/>
      <c r="Q11320" s="99"/>
    </row>
    <row r="11321" spans="16:17" x14ac:dyDescent="0.3">
      <c r="P11321" s="99"/>
      <c r="Q11321" s="99"/>
    </row>
    <row r="11322" spans="16:17" x14ac:dyDescent="0.3">
      <c r="P11322" s="99"/>
      <c r="Q11322" s="99"/>
    </row>
    <row r="11323" spans="16:17" x14ac:dyDescent="0.3">
      <c r="P11323" s="99"/>
      <c r="Q11323" s="99"/>
    </row>
    <row r="11324" spans="16:17" x14ac:dyDescent="0.3">
      <c r="P11324" s="99"/>
      <c r="Q11324" s="99"/>
    </row>
    <row r="11325" spans="16:17" x14ac:dyDescent="0.3">
      <c r="P11325" s="99"/>
      <c r="Q11325" s="99"/>
    </row>
    <row r="11326" spans="16:17" x14ac:dyDescent="0.3">
      <c r="P11326" s="99"/>
      <c r="Q11326" s="99"/>
    </row>
    <row r="11327" spans="16:17" x14ac:dyDescent="0.3">
      <c r="P11327" s="99"/>
      <c r="Q11327" s="99"/>
    </row>
    <row r="11328" spans="16:17" x14ac:dyDescent="0.3">
      <c r="P11328" s="99"/>
      <c r="Q11328" s="99"/>
    </row>
    <row r="11329" spans="16:17" x14ac:dyDescent="0.3">
      <c r="P11329" s="99"/>
      <c r="Q11329" s="99"/>
    </row>
    <row r="11330" spans="16:17" x14ac:dyDescent="0.3">
      <c r="P11330" s="99"/>
      <c r="Q11330" s="99"/>
    </row>
    <row r="11331" spans="16:17" x14ac:dyDescent="0.3">
      <c r="P11331" s="99"/>
      <c r="Q11331" s="99"/>
    </row>
    <row r="11332" spans="16:17" x14ac:dyDescent="0.3">
      <c r="P11332" s="99"/>
      <c r="Q11332" s="99"/>
    </row>
    <row r="11333" spans="16:17" x14ac:dyDescent="0.3">
      <c r="P11333" s="99"/>
      <c r="Q11333" s="99"/>
    </row>
    <row r="11334" spans="16:17" x14ac:dyDescent="0.3">
      <c r="P11334" s="99"/>
      <c r="Q11334" s="99"/>
    </row>
    <row r="11335" spans="16:17" x14ac:dyDescent="0.3">
      <c r="P11335" s="99"/>
      <c r="Q11335" s="99"/>
    </row>
    <row r="11336" spans="16:17" x14ac:dyDescent="0.3">
      <c r="P11336" s="99"/>
      <c r="Q11336" s="99"/>
    </row>
    <row r="11337" spans="16:17" x14ac:dyDescent="0.3">
      <c r="P11337" s="99"/>
      <c r="Q11337" s="99"/>
    </row>
    <row r="11338" spans="16:17" x14ac:dyDescent="0.3">
      <c r="P11338" s="99"/>
      <c r="Q11338" s="99"/>
    </row>
    <row r="11339" spans="16:17" x14ac:dyDescent="0.3">
      <c r="P11339" s="99"/>
      <c r="Q11339" s="99"/>
    </row>
    <row r="11340" spans="16:17" x14ac:dyDescent="0.3">
      <c r="P11340" s="99"/>
      <c r="Q11340" s="99"/>
    </row>
    <row r="11341" spans="16:17" x14ac:dyDescent="0.3">
      <c r="P11341" s="99"/>
      <c r="Q11341" s="99"/>
    </row>
    <row r="11342" spans="16:17" x14ac:dyDescent="0.3">
      <c r="P11342" s="99"/>
      <c r="Q11342" s="99"/>
    </row>
    <row r="11343" spans="16:17" x14ac:dyDescent="0.3">
      <c r="P11343" s="99"/>
      <c r="Q11343" s="99"/>
    </row>
    <row r="11344" spans="16:17" x14ac:dyDescent="0.3">
      <c r="P11344" s="99"/>
      <c r="Q11344" s="99"/>
    </row>
    <row r="11345" spans="16:17" x14ac:dyDescent="0.3">
      <c r="P11345" s="99"/>
      <c r="Q11345" s="99"/>
    </row>
    <row r="11346" spans="16:17" x14ac:dyDescent="0.3">
      <c r="P11346" s="99"/>
      <c r="Q11346" s="99"/>
    </row>
    <row r="11347" spans="16:17" x14ac:dyDescent="0.3">
      <c r="P11347" s="99"/>
      <c r="Q11347" s="99"/>
    </row>
    <row r="11348" spans="16:17" x14ac:dyDescent="0.3">
      <c r="P11348" s="99"/>
      <c r="Q11348" s="99"/>
    </row>
    <row r="11349" spans="16:17" x14ac:dyDescent="0.3">
      <c r="P11349" s="99"/>
      <c r="Q11349" s="99"/>
    </row>
    <row r="11350" spans="16:17" x14ac:dyDescent="0.3">
      <c r="P11350" s="99"/>
      <c r="Q11350" s="99"/>
    </row>
    <row r="11351" spans="16:17" x14ac:dyDescent="0.3">
      <c r="P11351" s="99"/>
      <c r="Q11351" s="99"/>
    </row>
    <row r="11352" spans="16:17" x14ac:dyDescent="0.3">
      <c r="P11352" s="99"/>
      <c r="Q11352" s="99"/>
    </row>
    <row r="11353" spans="16:17" x14ac:dyDescent="0.3">
      <c r="P11353" s="99"/>
      <c r="Q11353" s="99"/>
    </row>
    <row r="11354" spans="16:17" x14ac:dyDescent="0.3">
      <c r="P11354" s="99"/>
      <c r="Q11354" s="99"/>
    </row>
    <row r="11355" spans="16:17" x14ac:dyDescent="0.3">
      <c r="P11355" s="99"/>
      <c r="Q11355" s="99"/>
    </row>
    <row r="11356" spans="16:17" x14ac:dyDescent="0.3">
      <c r="P11356" s="99"/>
      <c r="Q11356" s="99"/>
    </row>
    <row r="11357" spans="16:17" x14ac:dyDescent="0.3">
      <c r="P11357" s="99"/>
      <c r="Q11357" s="99"/>
    </row>
    <row r="11358" spans="16:17" x14ac:dyDescent="0.3">
      <c r="P11358" s="99"/>
      <c r="Q11358" s="99"/>
    </row>
    <row r="11359" spans="16:17" x14ac:dyDescent="0.3">
      <c r="P11359" s="99"/>
      <c r="Q11359" s="99"/>
    </row>
    <row r="11360" spans="16:17" x14ac:dyDescent="0.3">
      <c r="P11360" s="99"/>
      <c r="Q11360" s="99"/>
    </row>
    <row r="11361" spans="16:17" x14ac:dyDescent="0.3">
      <c r="P11361" s="99"/>
      <c r="Q11361" s="99"/>
    </row>
    <row r="11362" spans="16:17" x14ac:dyDescent="0.3">
      <c r="P11362" s="99"/>
      <c r="Q11362" s="99"/>
    </row>
    <row r="11363" spans="16:17" x14ac:dyDescent="0.3">
      <c r="P11363" s="99"/>
      <c r="Q11363" s="99"/>
    </row>
    <row r="11364" spans="16:17" x14ac:dyDescent="0.3">
      <c r="P11364" s="99"/>
      <c r="Q11364" s="99"/>
    </row>
    <row r="11365" spans="16:17" x14ac:dyDescent="0.3">
      <c r="P11365" s="99"/>
      <c r="Q11365" s="99"/>
    </row>
    <row r="11366" spans="16:17" x14ac:dyDescent="0.3">
      <c r="P11366" s="99"/>
      <c r="Q11366" s="99"/>
    </row>
    <row r="11367" spans="16:17" x14ac:dyDescent="0.3">
      <c r="P11367" s="99"/>
      <c r="Q11367" s="99"/>
    </row>
    <row r="11368" spans="16:17" x14ac:dyDescent="0.3">
      <c r="P11368" s="99"/>
      <c r="Q11368" s="99"/>
    </row>
    <row r="11369" spans="16:17" x14ac:dyDescent="0.3">
      <c r="P11369" s="99"/>
      <c r="Q11369" s="99"/>
    </row>
    <row r="11370" spans="16:17" x14ac:dyDescent="0.3">
      <c r="P11370" s="99"/>
      <c r="Q11370" s="99"/>
    </row>
    <row r="11371" spans="16:17" x14ac:dyDescent="0.3">
      <c r="P11371" s="99"/>
      <c r="Q11371" s="99"/>
    </row>
    <row r="11372" spans="16:17" x14ac:dyDescent="0.3">
      <c r="P11372" s="99"/>
      <c r="Q11372" s="99"/>
    </row>
    <row r="11373" spans="16:17" x14ac:dyDescent="0.3">
      <c r="P11373" s="99"/>
      <c r="Q11373" s="99"/>
    </row>
    <row r="11374" spans="16:17" x14ac:dyDescent="0.3">
      <c r="P11374" s="99"/>
      <c r="Q11374" s="99"/>
    </row>
    <row r="11375" spans="16:17" x14ac:dyDescent="0.3">
      <c r="P11375" s="99"/>
      <c r="Q11375" s="99"/>
    </row>
    <row r="11376" spans="16:17" x14ac:dyDescent="0.3">
      <c r="P11376" s="99"/>
      <c r="Q11376" s="99"/>
    </row>
    <row r="11377" spans="16:17" x14ac:dyDescent="0.3">
      <c r="P11377" s="99"/>
      <c r="Q11377" s="99"/>
    </row>
    <row r="11378" spans="16:17" x14ac:dyDescent="0.3">
      <c r="P11378" s="99"/>
      <c r="Q11378" s="99"/>
    </row>
    <row r="11379" spans="16:17" x14ac:dyDescent="0.3">
      <c r="P11379" s="99"/>
      <c r="Q11379" s="99"/>
    </row>
    <row r="11380" spans="16:17" x14ac:dyDescent="0.3">
      <c r="P11380" s="99"/>
      <c r="Q11380" s="99"/>
    </row>
    <row r="11381" spans="16:17" x14ac:dyDescent="0.3">
      <c r="P11381" s="99"/>
      <c r="Q11381" s="99"/>
    </row>
    <row r="11382" spans="16:17" x14ac:dyDescent="0.3">
      <c r="P11382" s="99"/>
      <c r="Q11382" s="99"/>
    </row>
    <row r="11383" spans="16:17" x14ac:dyDescent="0.3">
      <c r="P11383" s="99"/>
      <c r="Q11383" s="99"/>
    </row>
    <row r="11384" spans="16:17" x14ac:dyDescent="0.3">
      <c r="P11384" s="99"/>
      <c r="Q11384" s="99"/>
    </row>
    <row r="11385" spans="16:17" x14ac:dyDescent="0.3">
      <c r="P11385" s="99"/>
      <c r="Q11385" s="99"/>
    </row>
    <row r="11386" spans="16:17" x14ac:dyDescent="0.3">
      <c r="P11386" s="99"/>
      <c r="Q11386" s="99"/>
    </row>
    <row r="11387" spans="16:17" x14ac:dyDescent="0.3">
      <c r="P11387" s="99"/>
      <c r="Q11387" s="99"/>
    </row>
    <row r="11388" spans="16:17" x14ac:dyDescent="0.3">
      <c r="P11388" s="99"/>
      <c r="Q11388" s="99"/>
    </row>
    <row r="11389" spans="16:17" x14ac:dyDescent="0.3">
      <c r="P11389" s="99"/>
      <c r="Q11389" s="99"/>
    </row>
    <row r="11390" spans="16:17" x14ac:dyDescent="0.3">
      <c r="P11390" s="99"/>
      <c r="Q11390" s="99"/>
    </row>
    <row r="11391" spans="16:17" x14ac:dyDescent="0.3">
      <c r="P11391" s="99"/>
      <c r="Q11391" s="99"/>
    </row>
    <row r="11392" spans="16:17" x14ac:dyDescent="0.3">
      <c r="P11392" s="99"/>
      <c r="Q11392" s="99"/>
    </row>
    <row r="11393" spans="16:17" x14ac:dyDescent="0.3">
      <c r="P11393" s="99"/>
      <c r="Q11393" s="99"/>
    </row>
    <row r="11394" spans="16:17" x14ac:dyDescent="0.3">
      <c r="P11394" s="99"/>
      <c r="Q11394" s="99"/>
    </row>
    <row r="11395" spans="16:17" x14ac:dyDescent="0.3">
      <c r="P11395" s="99"/>
      <c r="Q11395" s="99"/>
    </row>
    <row r="11396" spans="16:17" x14ac:dyDescent="0.3">
      <c r="P11396" s="99"/>
      <c r="Q11396" s="99"/>
    </row>
    <row r="11397" spans="16:17" x14ac:dyDescent="0.3">
      <c r="P11397" s="99"/>
      <c r="Q11397" s="99"/>
    </row>
    <row r="11398" spans="16:17" x14ac:dyDescent="0.3">
      <c r="P11398" s="99"/>
      <c r="Q11398" s="99"/>
    </row>
    <row r="11399" spans="16:17" x14ac:dyDescent="0.3">
      <c r="P11399" s="99"/>
      <c r="Q11399" s="99"/>
    </row>
    <row r="11400" spans="16:17" x14ac:dyDescent="0.3">
      <c r="P11400" s="99"/>
      <c r="Q11400" s="99"/>
    </row>
    <row r="11401" spans="16:17" x14ac:dyDescent="0.3">
      <c r="P11401" s="99"/>
      <c r="Q11401" s="99"/>
    </row>
    <row r="11402" spans="16:17" x14ac:dyDescent="0.3">
      <c r="P11402" s="99"/>
      <c r="Q11402" s="99"/>
    </row>
    <row r="11403" spans="16:17" x14ac:dyDescent="0.3">
      <c r="P11403" s="99"/>
      <c r="Q11403" s="99"/>
    </row>
    <row r="11404" spans="16:17" x14ac:dyDescent="0.3">
      <c r="P11404" s="99"/>
      <c r="Q11404" s="99"/>
    </row>
    <row r="11405" spans="16:17" x14ac:dyDescent="0.3">
      <c r="P11405" s="99"/>
      <c r="Q11405" s="99"/>
    </row>
    <row r="11406" spans="16:17" x14ac:dyDescent="0.3">
      <c r="P11406" s="99"/>
      <c r="Q11406" s="99"/>
    </row>
    <row r="11407" spans="16:17" x14ac:dyDescent="0.3">
      <c r="P11407" s="99"/>
      <c r="Q11407" s="99"/>
    </row>
    <row r="11408" spans="16:17" x14ac:dyDescent="0.3">
      <c r="P11408" s="99"/>
      <c r="Q11408" s="99"/>
    </row>
    <row r="11409" spans="16:17" x14ac:dyDescent="0.3">
      <c r="P11409" s="99"/>
      <c r="Q11409" s="99"/>
    </row>
    <row r="11410" spans="16:17" x14ac:dyDescent="0.3">
      <c r="P11410" s="99"/>
      <c r="Q11410" s="99"/>
    </row>
    <row r="11411" spans="16:17" x14ac:dyDescent="0.3">
      <c r="P11411" s="99"/>
      <c r="Q11411" s="99"/>
    </row>
    <row r="11412" spans="16:17" x14ac:dyDescent="0.3">
      <c r="P11412" s="99"/>
      <c r="Q11412" s="99"/>
    </row>
    <row r="11413" spans="16:17" x14ac:dyDescent="0.3">
      <c r="P11413" s="99"/>
      <c r="Q11413" s="99"/>
    </row>
    <row r="11414" spans="16:17" x14ac:dyDescent="0.3">
      <c r="P11414" s="99"/>
      <c r="Q11414" s="99"/>
    </row>
    <row r="11415" spans="16:17" x14ac:dyDescent="0.3">
      <c r="P11415" s="99"/>
      <c r="Q11415" s="99"/>
    </row>
    <row r="11416" spans="16:17" x14ac:dyDescent="0.3">
      <c r="P11416" s="99"/>
      <c r="Q11416" s="99"/>
    </row>
    <row r="11417" spans="16:17" x14ac:dyDescent="0.3">
      <c r="P11417" s="99"/>
      <c r="Q11417" s="99"/>
    </row>
    <row r="11418" spans="16:17" x14ac:dyDescent="0.3">
      <c r="P11418" s="99"/>
      <c r="Q11418" s="99"/>
    </row>
    <row r="11419" spans="16:17" x14ac:dyDescent="0.3">
      <c r="P11419" s="99"/>
      <c r="Q11419" s="99"/>
    </row>
    <row r="11420" spans="16:17" x14ac:dyDescent="0.3">
      <c r="P11420" s="99"/>
      <c r="Q11420" s="99"/>
    </row>
    <row r="11421" spans="16:17" x14ac:dyDescent="0.3">
      <c r="P11421" s="99"/>
      <c r="Q11421" s="99"/>
    </row>
    <row r="11422" spans="16:17" x14ac:dyDescent="0.3">
      <c r="P11422" s="99"/>
      <c r="Q11422" s="99"/>
    </row>
    <row r="11423" spans="16:17" x14ac:dyDescent="0.3">
      <c r="P11423" s="99"/>
      <c r="Q11423" s="99"/>
    </row>
    <row r="11424" spans="16:17" x14ac:dyDescent="0.3">
      <c r="P11424" s="99"/>
      <c r="Q11424" s="99"/>
    </row>
    <row r="11425" spans="16:17" x14ac:dyDescent="0.3">
      <c r="P11425" s="99"/>
      <c r="Q11425" s="99"/>
    </row>
    <row r="11426" spans="16:17" x14ac:dyDescent="0.3">
      <c r="P11426" s="99"/>
      <c r="Q11426" s="99"/>
    </row>
    <row r="11427" spans="16:17" x14ac:dyDescent="0.3">
      <c r="P11427" s="99"/>
      <c r="Q11427" s="99"/>
    </row>
    <row r="11428" spans="16:17" x14ac:dyDescent="0.3">
      <c r="P11428" s="99"/>
      <c r="Q11428" s="99"/>
    </row>
    <row r="11429" spans="16:17" x14ac:dyDescent="0.3">
      <c r="P11429" s="99"/>
      <c r="Q11429" s="99"/>
    </row>
    <row r="11430" spans="16:17" x14ac:dyDescent="0.3">
      <c r="P11430" s="99"/>
      <c r="Q11430" s="99"/>
    </row>
    <row r="11431" spans="16:17" x14ac:dyDescent="0.3">
      <c r="P11431" s="99"/>
      <c r="Q11431" s="99"/>
    </row>
    <row r="11432" spans="16:17" x14ac:dyDescent="0.3">
      <c r="P11432" s="99"/>
      <c r="Q11432" s="99"/>
    </row>
    <row r="11433" spans="16:17" x14ac:dyDescent="0.3">
      <c r="P11433" s="99"/>
      <c r="Q11433" s="99"/>
    </row>
    <row r="11434" spans="16:17" x14ac:dyDescent="0.3">
      <c r="P11434" s="99"/>
      <c r="Q11434" s="99"/>
    </row>
    <row r="11435" spans="16:17" x14ac:dyDescent="0.3">
      <c r="P11435" s="99"/>
      <c r="Q11435" s="99"/>
    </row>
    <row r="11436" spans="16:17" x14ac:dyDescent="0.3">
      <c r="P11436" s="99"/>
      <c r="Q11436" s="99"/>
    </row>
    <row r="11437" spans="16:17" x14ac:dyDescent="0.3">
      <c r="P11437" s="99"/>
      <c r="Q11437" s="99"/>
    </row>
    <row r="11438" spans="16:17" x14ac:dyDescent="0.3">
      <c r="P11438" s="99"/>
      <c r="Q11438" s="99"/>
    </row>
    <row r="11439" spans="16:17" x14ac:dyDescent="0.3">
      <c r="P11439" s="99"/>
      <c r="Q11439" s="99"/>
    </row>
    <row r="11440" spans="16:17" x14ac:dyDescent="0.3">
      <c r="P11440" s="99"/>
      <c r="Q11440" s="99"/>
    </row>
    <row r="11441" spans="16:17" x14ac:dyDescent="0.3">
      <c r="P11441" s="99"/>
      <c r="Q11441" s="99"/>
    </row>
    <row r="11442" spans="16:17" x14ac:dyDescent="0.3">
      <c r="P11442" s="99"/>
      <c r="Q11442" s="99"/>
    </row>
    <row r="11443" spans="16:17" x14ac:dyDescent="0.3">
      <c r="P11443" s="99"/>
      <c r="Q11443" s="99"/>
    </row>
    <row r="11444" spans="16:17" x14ac:dyDescent="0.3">
      <c r="P11444" s="99"/>
      <c r="Q11444" s="99"/>
    </row>
    <row r="11445" spans="16:17" x14ac:dyDescent="0.3">
      <c r="P11445" s="99"/>
      <c r="Q11445" s="99"/>
    </row>
    <row r="11446" spans="16:17" x14ac:dyDescent="0.3">
      <c r="P11446" s="99"/>
      <c r="Q11446" s="99"/>
    </row>
    <row r="11447" spans="16:17" x14ac:dyDescent="0.3">
      <c r="P11447" s="99"/>
      <c r="Q11447" s="99"/>
    </row>
    <row r="11448" spans="16:17" x14ac:dyDescent="0.3">
      <c r="P11448" s="99"/>
      <c r="Q11448" s="99"/>
    </row>
    <row r="11449" spans="16:17" x14ac:dyDescent="0.3">
      <c r="P11449" s="99"/>
      <c r="Q11449" s="99"/>
    </row>
    <row r="11450" spans="16:17" x14ac:dyDescent="0.3">
      <c r="P11450" s="99"/>
      <c r="Q11450" s="99"/>
    </row>
    <row r="11451" spans="16:17" x14ac:dyDescent="0.3">
      <c r="P11451" s="99"/>
      <c r="Q11451" s="99"/>
    </row>
    <row r="11452" spans="16:17" x14ac:dyDescent="0.3">
      <c r="P11452" s="99"/>
      <c r="Q11452" s="99"/>
    </row>
    <row r="11453" spans="16:17" x14ac:dyDescent="0.3">
      <c r="P11453" s="99"/>
      <c r="Q11453" s="99"/>
    </row>
    <row r="11454" spans="16:17" x14ac:dyDescent="0.3">
      <c r="P11454" s="99"/>
      <c r="Q11454" s="99"/>
    </row>
    <row r="11455" spans="16:17" x14ac:dyDescent="0.3">
      <c r="P11455" s="99"/>
      <c r="Q11455" s="99"/>
    </row>
    <row r="11456" spans="16:17" x14ac:dyDescent="0.3">
      <c r="P11456" s="99"/>
      <c r="Q11456" s="99"/>
    </row>
    <row r="11457" spans="16:17" x14ac:dyDescent="0.3">
      <c r="P11457" s="99"/>
      <c r="Q11457" s="99"/>
    </row>
    <row r="11458" spans="16:17" x14ac:dyDescent="0.3">
      <c r="P11458" s="99"/>
      <c r="Q11458" s="99"/>
    </row>
    <row r="11459" spans="16:17" x14ac:dyDescent="0.3">
      <c r="P11459" s="99"/>
      <c r="Q11459" s="99"/>
    </row>
    <row r="11460" spans="16:17" x14ac:dyDescent="0.3">
      <c r="P11460" s="99"/>
      <c r="Q11460" s="99"/>
    </row>
    <row r="11461" spans="16:17" x14ac:dyDescent="0.3">
      <c r="P11461" s="99"/>
      <c r="Q11461" s="99"/>
    </row>
    <row r="11462" spans="16:17" x14ac:dyDescent="0.3">
      <c r="P11462" s="99"/>
      <c r="Q11462" s="99"/>
    </row>
    <row r="11463" spans="16:17" x14ac:dyDescent="0.3">
      <c r="P11463" s="99"/>
      <c r="Q11463" s="99"/>
    </row>
    <row r="11464" spans="16:17" x14ac:dyDescent="0.3">
      <c r="P11464" s="99"/>
      <c r="Q11464" s="99"/>
    </row>
    <row r="11465" spans="16:17" x14ac:dyDescent="0.3">
      <c r="P11465" s="99"/>
      <c r="Q11465" s="99"/>
    </row>
    <row r="11466" spans="16:17" x14ac:dyDescent="0.3">
      <c r="P11466" s="99"/>
      <c r="Q11466" s="99"/>
    </row>
    <row r="11467" spans="16:17" x14ac:dyDescent="0.3">
      <c r="P11467" s="99"/>
      <c r="Q11467" s="99"/>
    </row>
    <row r="11468" spans="16:17" x14ac:dyDescent="0.3">
      <c r="P11468" s="99"/>
      <c r="Q11468" s="99"/>
    </row>
    <row r="11469" spans="16:17" x14ac:dyDescent="0.3">
      <c r="P11469" s="99"/>
      <c r="Q11469" s="99"/>
    </row>
    <row r="11470" spans="16:17" x14ac:dyDescent="0.3">
      <c r="P11470" s="99"/>
      <c r="Q11470" s="99"/>
    </row>
    <row r="11471" spans="16:17" x14ac:dyDescent="0.3">
      <c r="P11471" s="99"/>
      <c r="Q11471" s="99"/>
    </row>
    <row r="11472" spans="16:17" x14ac:dyDescent="0.3">
      <c r="P11472" s="99"/>
      <c r="Q11472" s="99"/>
    </row>
    <row r="11473" spans="16:17" x14ac:dyDescent="0.3">
      <c r="P11473" s="99"/>
      <c r="Q11473" s="99"/>
    </row>
    <row r="11474" spans="16:17" x14ac:dyDescent="0.3">
      <c r="P11474" s="99"/>
      <c r="Q11474" s="99"/>
    </row>
    <row r="11475" spans="16:17" x14ac:dyDescent="0.3">
      <c r="P11475" s="99"/>
      <c r="Q11475" s="99"/>
    </row>
    <row r="11476" spans="16:17" x14ac:dyDescent="0.3">
      <c r="P11476" s="99"/>
      <c r="Q11476" s="99"/>
    </row>
    <row r="11477" spans="16:17" x14ac:dyDescent="0.3">
      <c r="P11477" s="99"/>
      <c r="Q11477" s="99"/>
    </row>
    <row r="11478" spans="16:17" x14ac:dyDescent="0.3">
      <c r="P11478" s="99"/>
      <c r="Q11478" s="99"/>
    </row>
    <row r="11479" spans="16:17" x14ac:dyDescent="0.3">
      <c r="P11479" s="99"/>
      <c r="Q11479" s="99"/>
    </row>
    <row r="11480" spans="16:17" x14ac:dyDescent="0.3">
      <c r="P11480" s="99"/>
      <c r="Q11480" s="99"/>
    </row>
    <row r="11481" spans="16:17" x14ac:dyDescent="0.3">
      <c r="P11481" s="99"/>
      <c r="Q11481" s="99"/>
    </row>
    <row r="11482" spans="16:17" x14ac:dyDescent="0.3">
      <c r="P11482" s="99"/>
      <c r="Q11482" s="99"/>
    </row>
    <row r="11483" spans="16:17" x14ac:dyDescent="0.3">
      <c r="P11483" s="99"/>
      <c r="Q11483" s="99"/>
    </row>
    <row r="11484" spans="16:17" x14ac:dyDescent="0.3">
      <c r="P11484" s="99"/>
      <c r="Q11484" s="99"/>
    </row>
    <row r="11485" spans="16:17" x14ac:dyDescent="0.3">
      <c r="P11485" s="99"/>
      <c r="Q11485" s="99"/>
    </row>
    <row r="11486" spans="16:17" x14ac:dyDescent="0.3">
      <c r="P11486" s="99"/>
      <c r="Q11486" s="99"/>
    </row>
    <row r="11487" spans="16:17" x14ac:dyDescent="0.3">
      <c r="P11487" s="99"/>
      <c r="Q11487" s="99"/>
    </row>
    <row r="11488" spans="16:17" x14ac:dyDescent="0.3">
      <c r="P11488" s="99"/>
      <c r="Q11488" s="99"/>
    </row>
    <row r="11489" spans="16:17" x14ac:dyDescent="0.3">
      <c r="P11489" s="99"/>
      <c r="Q11489" s="99"/>
    </row>
    <row r="11490" spans="16:17" x14ac:dyDescent="0.3">
      <c r="P11490" s="99"/>
      <c r="Q11490" s="99"/>
    </row>
    <row r="11491" spans="16:17" x14ac:dyDescent="0.3">
      <c r="P11491" s="99"/>
      <c r="Q11491" s="99"/>
    </row>
    <row r="11492" spans="16:17" x14ac:dyDescent="0.3">
      <c r="P11492" s="99"/>
      <c r="Q11492" s="99"/>
    </row>
    <row r="11493" spans="16:17" x14ac:dyDescent="0.3">
      <c r="P11493" s="99"/>
      <c r="Q11493" s="99"/>
    </row>
    <row r="11494" spans="16:17" x14ac:dyDescent="0.3">
      <c r="P11494" s="99"/>
      <c r="Q11494" s="99"/>
    </row>
    <row r="11495" spans="16:17" x14ac:dyDescent="0.3">
      <c r="P11495" s="99"/>
      <c r="Q11495" s="99"/>
    </row>
    <row r="11496" spans="16:17" x14ac:dyDescent="0.3">
      <c r="P11496" s="99"/>
      <c r="Q11496" s="99"/>
    </row>
    <row r="11497" spans="16:17" x14ac:dyDescent="0.3">
      <c r="P11497" s="99"/>
      <c r="Q11497" s="99"/>
    </row>
    <row r="11498" spans="16:17" x14ac:dyDescent="0.3">
      <c r="P11498" s="99"/>
      <c r="Q11498" s="99"/>
    </row>
    <row r="11499" spans="16:17" x14ac:dyDescent="0.3">
      <c r="P11499" s="99"/>
      <c r="Q11499" s="99"/>
    </row>
    <row r="11500" spans="16:17" x14ac:dyDescent="0.3">
      <c r="P11500" s="99"/>
      <c r="Q11500" s="99"/>
    </row>
    <row r="11501" spans="16:17" x14ac:dyDescent="0.3">
      <c r="P11501" s="99"/>
      <c r="Q11501" s="99"/>
    </row>
    <row r="11502" spans="16:17" x14ac:dyDescent="0.3">
      <c r="P11502" s="99"/>
      <c r="Q11502" s="99"/>
    </row>
    <row r="11503" spans="16:17" x14ac:dyDescent="0.3">
      <c r="P11503" s="99"/>
      <c r="Q11503" s="99"/>
    </row>
    <row r="11504" spans="16:17" x14ac:dyDescent="0.3">
      <c r="P11504" s="99"/>
      <c r="Q11504" s="99"/>
    </row>
    <row r="11505" spans="16:17" x14ac:dyDescent="0.3">
      <c r="P11505" s="99"/>
      <c r="Q11505" s="99"/>
    </row>
    <row r="11506" spans="16:17" x14ac:dyDescent="0.3">
      <c r="P11506" s="99"/>
      <c r="Q11506" s="99"/>
    </row>
    <row r="11507" spans="16:17" x14ac:dyDescent="0.3">
      <c r="P11507" s="99"/>
      <c r="Q11507" s="99"/>
    </row>
    <row r="11508" spans="16:17" x14ac:dyDescent="0.3">
      <c r="P11508" s="99"/>
      <c r="Q11508" s="99"/>
    </row>
    <row r="11509" spans="16:17" x14ac:dyDescent="0.3">
      <c r="P11509" s="99"/>
      <c r="Q11509" s="99"/>
    </row>
    <row r="11510" spans="16:17" x14ac:dyDescent="0.3">
      <c r="P11510" s="99"/>
      <c r="Q11510" s="99"/>
    </row>
    <row r="11511" spans="16:17" x14ac:dyDescent="0.3">
      <c r="P11511" s="99"/>
      <c r="Q11511" s="99"/>
    </row>
    <row r="11512" spans="16:17" x14ac:dyDescent="0.3">
      <c r="P11512" s="99"/>
      <c r="Q11512" s="99"/>
    </row>
    <row r="11513" spans="16:17" x14ac:dyDescent="0.3">
      <c r="P11513" s="99"/>
      <c r="Q11513" s="99"/>
    </row>
    <row r="11514" spans="16:17" x14ac:dyDescent="0.3">
      <c r="P11514" s="99"/>
      <c r="Q11514" s="99"/>
    </row>
    <row r="11515" spans="16:17" x14ac:dyDescent="0.3">
      <c r="P11515" s="99"/>
      <c r="Q11515" s="99"/>
    </row>
    <row r="11516" spans="16:17" x14ac:dyDescent="0.3">
      <c r="P11516" s="99"/>
      <c r="Q11516" s="99"/>
    </row>
    <row r="11517" spans="16:17" x14ac:dyDescent="0.3">
      <c r="P11517" s="99"/>
      <c r="Q11517" s="99"/>
    </row>
    <row r="11518" spans="16:17" x14ac:dyDescent="0.3">
      <c r="P11518" s="99"/>
      <c r="Q11518" s="99"/>
    </row>
    <row r="11519" spans="16:17" x14ac:dyDescent="0.3">
      <c r="P11519" s="99"/>
      <c r="Q11519" s="99"/>
    </row>
    <row r="11520" spans="16:17" x14ac:dyDescent="0.3">
      <c r="P11520" s="99"/>
      <c r="Q11520" s="99"/>
    </row>
    <row r="11521" spans="16:17" x14ac:dyDescent="0.3">
      <c r="P11521" s="99"/>
      <c r="Q11521" s="99"/>
    </row>
    <row r="11522" spans="16:17" x14ac:dyDescent="0.3">
      <c r="P11522" s="99"/>
      <c r="Q11522" s="99"/>
    </row>
    <row r="11523" spans="16:17" x14ac:dyDescent="0.3">
      <c r="P11523" s="99"/>
      <c r="Q11523" s="99"/>
    </row>
    <row r="11524" spans="16:17" x14ac:dyDescent="0.3">
      <c r="P11524" s="99"/>
      <c r="Q11524" s="99"/>
    </row>
    <row r="11525" spans="16:17" x14ac:dyDescent="0.3">
      <c r="P11525" s="99"/>
      <c r="Q11525" s="99"/>
    </row>
    <row r="11526" spans="16:17" x14ac:dyDescent="0.3">
      <c r="P11526" s="99"/>
      <c r="Q11526" s="99"/>
    </row>
    <row r="11527" spans="16:17" x14ac:dyDescent="0.3">
      <c r="P11527" s="99"/>
      <c r="Q11527" s="99"/>
    </row>
    <row r="11528" spans="16:17" x14ac:dyDescent="0.3">
      <c r="P11528" s="99"/>
      <c r="Q11528" s="99"/>
    </row>
    <row r="11529" spans="16:17" x14ac:dyDescent="0.3">
      <c r="P11529" s="99"/>
      <c r="Q11529" s="99"/>
    </row>
    <row r="11530" spans="16:17" x14ac:dyDescent="0.3">
      <c r="P11530" s="99"/>
      <c r="Q11530" s="99"/>
    </row>
    <row r="11531" spans="16:17" x14ac:dyDescent="0.3">
      <c r="P11531" s="99"/>
      <c r="Q11531" s="99"/>
    </row>
    <row r="11532" spans="16:17" x14ac:dyDescent="0.3">
      <c r="P11532" s="99"/>
      <c r="Q11532" s="99"/>
    </row>
    <row r="11533" spans="16:17" x14ac:dyDescent="0.3">
      <c r="P11533" s="99"/>
      <c r="Q11533" s="99"/>
    </row>
    <row r="11534" spans="16:17" x14ac:dyDescent="0.3">
      <c r="P11534" s="99"/>
      <c r="Q11534" s="99"/>
    </row>
    <row r="11535" spans="16:17" x14ac:dyDescent="0.3">
      <c r="P11535" s="99"/>
      <c r="Q11535" s="99"/>
    </row>
    <row r="11536" spans="16:17" x14ac:dyDescent="0.3">
      <c r="P11536" s="99"/>
      <c r="Q11536" s="99"/>
    </row>
    <row r="11537" spans="16:17" x14ac:dyDescent="0.3">
      <c r="P11537" s="99"/>
      <c r="Q11537" s="99"/>
    </row>
    <row r="11538" spans="16:17" x14ac:dyDescent="0.3">
      <c r="P11538" s="99"/>
      <c r="Q11538" s="99"/>
    </row>
    <row r="11539" spans="16:17" x14ac:dyDescent="0.3">
      <c r="P11539" s="99"/>
      <c r="Q11539" s="99"/>
    </row>
    <row r="11540" spans="16:17" x14ac:dyDescent="0.3">
      <c r="P11540" s="99"/>
      <c r="Q11540" s="99"/>
    </row>
    <row r="11541" spans="16:17" x14ac:dyDescent="0.3">
      <c r="P11541" s="99"/>
      <c r="Q11541" s="99"/>
    </row>
    <row r="11542" spans="16:17" x14ac:dyDescent="0.3">
      <c r="P11542" s="99"/>
      <c r="Q11542" s="99"/>
    </row>
    <row r="11543" spans="16:17" x14ac:dyDescent="0.3">
      <c r="P11543" s="99"/>
      <c r="Q11543" s="99"/>
    </row>
    <row r="11544" spans="16:17" x14ac:dyDescent="0.3">
      <c r="P11544" s="99"/>
      <c r="Q11544" s="99"/>
    </row>
    <row r="11545" spans="16:17" x14ac:dyDescent="0.3">
      <c r="P11545" s="99"/>
      <c r="Q11545" s="99"/>
    </row>
    <row r="11546" spans="16:17" x14ac:dyDescent="0.3">
      <c r="P11546" s="99"/>
      <c r="Q11546" s="99"/>
    </row>
    <row r="11547" spans="16:17" x14ac:dyDescent="0.3">
      <c r="P11547" s="99"/>
      <c r="Q11547" s="99"/>
    </row>
    <row r="11548" spans="16:17" x14ac:dyDescent="0.3">
      <c r="P11548" s="99"/>
      <c r="Q11548" s="99"/>
    </row>
    <row r="11549" spans="16:17" x14ac:dyDescent="0.3">
      <c r="P11549" s="99"/>
      <c r="Q11549" s="99"/>
    </row>
    <row r="11550" spans="16:17" x14ac:dyDescent="0.3">
      <c r="P11550" s="99"/>
      <c r="Q11550" s="99"/>
    </row>
    <row r="11551" spans="16:17" x14ac:dyDescent="0.3">
      <c r="P11551" s="99"/>
      <c r="Q11551" s="99"/>
    </row>
    <row r="11552" spans="16:17" x14ac:dyDescent="0.3">
      <c r="P11552" s="99"/>
      <c r="Q11552" s="99"/>
    </row>
    <row r="11553" spans="16:17" x14ac:dyDescent="0.3">
      <c r="P11553" s="99"/>
      <c r="Q11553" s="99"/>
    </row>
    <row r="11554" spans="16:17" x14ac:dyDescent="0.3">
      <c r="P11554" s="99"/>
      <c r="Q11554" s="99"/>
    </row>
    <row r="11555" spans="16:17" x14ac:dyDescent="0.3">
      <c r="P11555" s="99"/>
      <c r="Q11555" s="99"/>
    </row>
    <row r="11556" spans="16:17" x14ac:dyDescent="0.3">
      <c r="P11556" s="99"/>
      <c r="Q11556" s="99"/>
    </row>
    <row r="11557" spans="16:17" x14ac:dyDescent="0.3">
      <c r="P11557" s="99"/>
      <c r="Q11557" s="99"/>
    </row>
    <row r="11558" spans="16:17" x14ac:dyDescent="0.3">
      <c r="P11558" s="99"/>
      <c r="Q11558" s="99"/>
    </row>
    <row r="11559" spans="16:17" x14ac:dyDescent="0.3">
      <c r="P11559" s="99"/>
      <c r="Q11559" s="99"/>
    </row>
    <row r="11560" spans="16:17" x14ac:dyDescent="0.3">
      <c r="P11560" s="99"/>
      <c r="Q11560" s="99"/>
    </row>
    <row r="11561" spans="16:17" x14ac:dyDescent="0.3">
      <c r="P11561" s="99"/>
      <c r="Q11561" s="99"/>
    </row>
    <row r="11562" spans="16:17" x14ac:dyDescent="0.3">
      <c r="P11562" s="99"/>
      <c r="Q11562" s="99"/>
    </row>
    <row r="11563" spans="16:17" x14ac:dyDescent="0.3">
      <c r="P11563" s="99"/>
      <c r="Q11563" s="99"/>
    </row>
    <row r="11564" spans="16:17" x14ac:dyDescent="0.3">
      <c r="P11564" s="99"/>
      <c r="Q11564" s="99"/>
    </row>
    <row r="11565" spans="16:17" x14ac:dyDescent="0.3">
      <c r="P11565" s="99"/>
      <c r="Q11565" s="99"/>
    </row>
    <row r="11566" spans="16:17" x14ac:dyDescent="0.3">
      <c r="P11566" s="99"/>
      <c r="Q11566" s="99"/>
    </row>
    <row r="11567" spans="16:17" x14ac:dyDescent="0.3">
      <c r="P11567" s="99"/>
      <c r="Q11567" s="99"/>
    </row>
    <row r="11568" spans="16:17" x14ac:dyDescent="0.3">
      <c r="P11568" s="99"/>
      <c r="Q11568" s="99"/>
    </row>
    <row r="11569" spans="16:17" x14ac:dyDescent="0.3">
      <c r="P11569" s="99"/>
      <c r="Q11569" s="99"/>
    </row>
    <row r="11570" spans="16:17" x14ac:dyDescent="0.3">
      <c r="P11570" s="99"/>
      <c r="Q11570" s="99"/>
    </row>
    <row r="11571" spans="16:17" x14ac:dyDescent="0.3">
      <c r="P11571" s="99"/>
      <c r="Q11571" s="99"/>
    </row>
    <row r="11572" spans="16:17" x14ac:dyDescent="0.3">
      <c r="P11572" s="99"/>
      <c r="Q11572" s="99"/>
    </row>
    <row r="11573" spans="16:17" x14ac:dyDescent="0.3">
      <c r="P11573" s="99"/>
      <c r="Q11573" s="99"/>
    </row>
    <row r="11574" spans="16:17" x14ac:dyDescent="0.3">
      <c r="P11574" s="99"/>
      <c r="Q11574" s="99"/>
    </row>
    <row r="11575" spans="16:17" x14ac:dyDescent="0.3">
      <c r="P11575" s="99"/>
      <c r="Q11575" s="99"/>
    </row>
    <row r="11576" spans="16:17" x14ac:dyDescent="0.3">
      <c r="P11576" s="99"/>
      <c r="Q11576" s="99"/>
    </row>
    <row r="11577" spans="16:17" x14ac:dyDescent="0.3">
      <c r="P11577" s="99"/>
      <c r="Q11577" s="99"/>
    </row>
    <row r="11578" spans="16:17" x14ac:dyDescent="0.3">
      <c r="P11578" s="99"/>
      <c r="Q11578" s="99"/>
    </row>
    <row r="11579" spans="16:17" x14ac:dyDescent="0.3">
      <c r="P11579" s="99"/>
      <c r="Q11579" s="99"/>
    </row>
    <row r="11580" spans="16:17" x14ac:dyDescent="0.3">
      <c r="P11580" s="99"/>
      <c r="Q11580" s="99"/>
    </row>
    <row r="11581" spans="16:17" x14ac:dyDescent="0.3">
      <c r="P11581" s="99"/>
      <c r="Q11581" s="99"/>
    </row>
    <row r="11582" spans="16:17" x14ac:dyDescent="0.3">
      <c r="P11582" s="99"/>
      <c r="Q11582" s="99"/>
    </row>
    <row r="11583" spans="16:17" x14ac:dyDescent="0.3">
      <c r="P11583" s="99"/>
      <c r="Q11583" s="99"/>
    </row>
    <row r="11584" spans="16:17" x14ac:dyDescent="0.3">
      <c r="P11584" s="99"/>
      <c r="Q11584" s="99"/>
    </row>
    <row r="11585" spans="16:17" x14ac:dyDescent="0.3">
      <c r="P11585" s="99"/>
      <c r="Q11585" s="99"/>
    </row>
    <row r="11586" spans="16:17" x14ac:dyDescent="0.3">
      <c r="P11586" s="99"/>
      <c r="Q11586" s="99"/>
    </row>
    <row r="11587" spans="16:17" x14ac:dyDescent="0.3">
      <c r="P11587" s="99"/>
      <c r="Q11587" s="99"/>
    </row>
    <row r="11588" spans="16:17" x14ac:dyDescent="0.3">
      <c r="P11588" s="99"/>
      <c r="Q11588" s="99"/>
    </row>
    <row r="11589" spans="16:17" x14ac:dyDescent="0.3">
      <c r="P11589" s="99"/>
      <c r="Q11589" s="99"/>
    </row>
    <row r="11590" spans="16:17" x14ac:dyDescent="0.3">
      <c r="P11590" s="99"/>
      <c r="Q11590" s="99"/>
    </row>
    <row r="11591" spans="16:17" x14ac:dyDescent="0.3">
      <c r="P11591" s="99"/>
      <c r="Q11591" s="99"/>
    </row>
    <row r="11592" spans="16:17" x14ac:dyDescent="0.3">
      <c r="P11592" s="99"/>
      <c r="Q11592" s="99"/>
    </row>
    <row r="11593" spans="16:17" x14ac:dyDescent="0.3">
      <c r="P11593" s="99"/>
      <c r="Q11593" s="99"/>
    </row>
    <row r="11594" spans="16:17" x14ac:dyDescent="0.3">
      <c r="P11594" s="99"/>
      <c r="Q11594" s="99"/>
    </row>
    <row r="11595" spans="16:17" x14ac:dyDescent="0.3">
      <c r="P11595" s="99"/>
      <c r="Q11595" s="99"/>
    </row>
    <row r="11596" spans="16:17" x14ac:dyDescent="0.3">
      <c r="P11596" s="99"/>
      <c r="Q11596" s="99"/>
    </row>
    <row r="11597" spans="16:17" x14ac:dyDescent="0.3">
      <c r="P11597" s="99"/>
      <c r="Q11597" s="99"/>
    </row>
    <row r="11598" spans="16:17" x14ac:dyDescent="0.3">
      <c r="P11598" s="99"/>
      <c r="Q11598" s="99"/>
    </row>
    <row r="11599" spans="16:17" x14ac:dyDescent="0.3">
      <c r="P11599" s="99"/>
      <c r="Q11599" s="99"/>
    </row>
    <row r="11600" spans="16:17" x14ac:dyDescent="0.3">
      <c r="P11600" s="99"/>
      <c r="Q11600" s="99"/>
    </row>
    <row r="11601" spans="16:17" x14ac:dyDescent="0.3">
      <c r="P11601" s="99"/>
      <c r="Q11601" s="99"/>
    </row>
    <row r="11602" spans="16:17" x14ac:dyDescent="0.3">
      <c r="P11602" s="99"/>
      <c r="Q11602" s="99"/>
    </row>
    <row r="11603" spans="16:17" x14ac:dyDescent="0.3">
      <c r="P11603" s="99"/>
      <c r="Q11603" s="99"/>
    </row>
    <row r="11604" spans="16:17" x14ac:dyDescent="0.3">
      <c r="P11604" s="99"/>
      <c r="Q11604" s="99"/>
    </row>
    <row r="11605" spans="16:17" x14ac:dyDescent="0.3">
      <c r="P11605" s="99"/>
      <c r="Q11605" s="99"/>
    </row>
    <row r="11606" spans="16:17" x14ac:dyDescent="0.3">
      <c r="P11606" s="99"/>
      <c r="Q11606" s="99"/>
    </row>
    <row r="11607" spans="16:17" x14ac:dyDescent="0.3">
      <c r="P11607" s="99"/>
      <c r="Q11607" s="99"/>
    </row>
    <row r="11608" spans="16:17" x14ac:dyDescent="0.3">
      <c r="P11608" s="99"/>
      <c r="Q11608" s="99"/>
    </row>
    <row r="11609" spans="16:17" x14ac:dyDescent="0.3">
      <c r="P11609" s="99"/>
      <c r="Q11609" s="99"/>
    </row>
    <row r="11610" spans="16:17" x14ac:dyDescent="0.3">
      <c r="P11610" s="99"/>
      <c r="Q11610" s="99"/>
    </row>
    <row r="11611" spans="16:17" x14ac:dyDescent="0.3">
      <c r="P11611" s="99"/>
      <c r="Q11611" s="99"/>
    </row>
    <row r="11612" spans="16:17" x14ac:dyDescent="0.3">
      <c r="P11612" s="99"/>
      <c r="Q11612" s="99"/>
    </row>
    <row r="11613" spans="16:17" x14ac:dyDescent="0.3">
      <c r="P11613" s="99"/>
      <c r="Q11613" s="99"/>
    </row>
    <row r="11614" spans="16:17" x14ac:dyDescent="0.3">
      <c r="P11614" s="99"/>
      <c r="Q11614" s="99"/>
    </row>
    <row r="11615" spans="16:17" x14ac:dyDescent="0.3">
      <c r="P11615" s="99"/>
      <c r="Q11615" s="99"/>
    </row>
    <row r="11616" spans="16:17" x14ac:dyDescent="0.3">
      <c r="P11616" s="99"/>
      <c r="Q11616" s="99"/>
    </row>
    <row r="11617" spans="16:17" x14ac:dyDescent="0.3">
      <c r="P11617" s="99"/>
      <c r="Q11617" s="99"/>
    </row>
    <row r="11618" spans="16:17" x14ac:dyDescent="0.3">
      <c r="P11618" s="99"/>
      <c r="Q11618" s="99"/>
    </row>
    <row r="11619" spans="16:17" x14ac:dyDescent="0.3">
      <c r="P11619" s="99"/>
      <c r="Q11619" s="99"/>
    </row>
    <row r="11620" spans="16:17" x14ac:dyDescent="0.3">
      <c r="P11620" s="99"/>
      <c r="Q11620" s="99"/>
    </row>
    <row r="11621" spans="16:17" x14ac:dyDescent="0.3">
      <c r="P11621" s="99"/>
      <c r="Q11621" s="99"/>
    </row>
    <row r="11622" spans="16:17" x14ac:dyDescent="0.3">
      <c r="P11622" s="99"/>
      <c r="Q11622" s="99"/>
    </row>
    <row r="11623" spans="16:17" x14ac:dyDescent="0.3">
      <c r="P11623" s="99"/>
      <c r="Q11623" s="99"/>
    </row>
    <row r="11624" spans="16:17" x14ac:dyDescent="0.3">
      <c r="P11624" s="99"/>
      <c r="Q11624" s="99"/>
    </row>
    <row r="11625" spans="16:17" x14ac:dyDescent="0.3">
      <c r="P11625" s="99"/>
      <c r="Q11625" s="99"/>
    </row>
    <row r="11626" spans="16:17" x14ac:dyDescent="0.3">
      <c r="P11626" s="99"/>
      <c r="Q11626" s="99"/>
    </row>
    <row r="11627" spans="16:17" x14ac:dyDescent="0.3">
      <c r="P11627" s="99"/>
      <c r="Q11627" s="99"/>
    </row>
    <row r="11628" spans="16:17" x14ac:dyDescent="0.3">
      <c r="P11628" s="99"/>
      <c r="Q11628" s="99"/>
    </row>
    <row r="11629" spans="16:17" x14ac:dyDescent="0.3">
      <c r="P11629" s="99"/>
      <c r="Q11629" s="99"/>
    </row>
    <row r="11630" spans="16:17" x14ac:dyDescent="0.3">
      <c r="P11630" s="99"/>
      <c r="Q11630" s="99"/>
    </row>
    <row r="11631" spans="16:17" x14ac:dyDescent="0.3">
      <c r="P11631" s="99"/>
      <c r="Q11631" s="99"/>
    </row>
    <row r="11632" spans="16:17" x14ac:dyDescent="0.3">
      <c r="P11632" s="99"/>
      <c r="Q11632" s="99"/>
    </row>
    <row r="11633" spans="16:17" x14ac:dyDescent="0.3">
      <c r="P11633" s="99"/>
      <c r="Q11633" s="99"/>
    </row>
    <row r="11634" spans="16:17" x14ac:dyDescent="0.3">
      <c r="P11634" s="99"/>
      <c r="Q11634" s="99"/>
    </row>
    <row r="11635" spans="16:17" x14ac:dyDescent="0.3">
      <c r="P11635" s="99"/>
      <c r="Q11635" s="99"/>
    </row>
    <row r="11636" spans="16:17" x14ac:dyDescent="0.3">
      <c r="P11636" s="99"/>
      <c r="Q11636" s="99"/>
    </row>
    <row r="11637" spans="16:17" x14ac:dyDescent="0.3">
      <c r="P11637" s="99"/>
      <c r="Q11637" s="99"/>
    </row>
    <row r="11638" spans="16:17" x14ac:dyDescent="0.3">
      <c r="P11638" s="99"/>
      <c r="Q11638" s="99"/>
    </row>
    <row r="11639" spans="16:17" x14ac:dyDescent="0.3">
      <c r="P11639" s="99"/>
      <c r="Q11639" s="99"/>
    </row>
    <row r="11640" spans="16:17" x14ac:dyDescent="0.3">
      <c r="P11640" s="99"/>
      <c r="Q11640" s="99"/>
    </row>
    <row r="11641" spans="16:17" x14ac:dyDescent="0.3">
      <c r="P11641" s="99"/>
      <c r="Q11641" s="99"/>
    </row>
    <row r="11642" spans="16:17" x14ac:dyDescent="0.3">
      <c r="P11642" s="99"/>
      <c r="Q11642" s="99"/>
    </row>
    <row r="11643" spans="16:17" x14ac:dyDescent="0.3">
      <c r="P11643" s="99"/>
      <c r="Q11643" s="99"/>
    </row>
    <row r="11644" spans="16:17" x14ac:dyDescent="0.3">
      <c r="P11644" s="99"/>
      <c r="Q11644" s="99"/>
    </row>
    <row r="11645" spans="16:17" x14ac:dyDescent="0.3">
      <c r="P11645" s="99"/>
      <c r="Q11645" s="99"/>
    </row>
    <row r="11646" spans="16:17" x14ac:dyDescent="0.3">
      <c r="P11646" s="99"/>
      <c r="Q11646" s="99"/>
    </row>
    <row r="11647" spans="16:17" x14ac:dyDescent="0.3">
      <c r="P11647" s="99"/>
      <c r="Q11647" s="99"/>
    </row>
    <row r="11648" spans="16:17" x14ac:dyDescent="0.3">
      <c r="P11648" s="99"/>
      <c r="Q11648" s="99"/>
    </row>
    <row r="11649" spans="16:17" x14ac:dyDescent="0.3">
      <c r="P11649" s="99"/>
      <c r="Q11649" s="99"/>
    </row>
    <row r="11650" spans="16:17" x14ac:dyDescent="0.3">
      <c r="P11650" s="99"/>
      <c r="Q11650" s="99"/>
    </row>
    <row r="11651" spans="16:17" x14ac:dyDescent="0.3">
      <c r="P11651" s="99"/>
      <c r="Q11651" s="99"/>
    </row>
    <row r="11652" spans="16:17" x14ac:dyDescent="0.3">
      <c r="P11652" s="99"/>
      <c r="Q11652" s="99"/>
    </row>
    <row r="11653" spans="16:17" x14ac:dyDescent="0.3">
      <c r="P11653" s="99"/>
      <c r="Q11653" s="99"/>
    </row>
    <row r="11654" spans="16:17" x14ac:dyDescent="0.3">
      <c r="P11654" s="99"/>
      <c r="Q11654" s="99"/>
    </row>
    <row r="11655" spans="16:17" x14ac:dyDescent="0.3">
      <c r="P11655" s="99"/>
      <c r="Q11655" s="99"/>
    </row>
    <row r="11656" spans="16:17" x14ac:dyDescent="0.3">
      <c r="P11656" s="99"/>
      <c r="Q11656" s="99"/>
    </row>
    <row r="11657" spans="16:17" x14ac:dyDescent="0.3">
      <c r="P11657" s="99"/>
      <c r="Q11657" s="99"/>
    </row>
    <row r="11658" spans="16:17" x14ac:dyDescent="0.3">
      <c r="P11658" s="99"/>
      <c r="Q11658" s="99"/>
    </row>
    <row r="11659" spans="16:17" x14ac:dyDescent="0.3">
      <c r="P11659" s="99"/>
      <c r="Q11659" s="99"/>
    </row>
    <row r="11660" spans="16:17" x14ac:dyDescent="0.3">
      <c r="P11660" s="99"/>
      <c r="Q11660" s="99"/>
    </row>
    <row r="11661" spans="16:17" x14ac:dyDescent="0.3">
      <c r="P11661" s="99"/>
      <c r="Q11661" s="99"/>
    </row>
    <row r="11662" spans="16:17" x14ac:dyDescent="0.3">
      <c r="P11662" s="99"/>
      <c r="Q11662" s="99"/>
    </row>
    <row r="11663" spans="16:17" x14ac:dyDescent="0.3">
      <c r="P11663" s="99"/>
      <c r="Q11663" s="99"/>
    </row>
    <row r="11664" spans="16:17" x14ac:dyDescent="0.3">
      <c r="P11664" s="99"/>
      <c r="Q11664" s="99"/>
    </row>
    <row r="11665" spans="16:17" x14ac:dyDescent="0.3">
      <c r="P11665" s="99"/>
      <c r="Q11665" s="99"/>
    </row>
    <row r="11666" spans="16:17" x14ac:dyDescent="0.3">
      <c r="P11666" s="99"/>
      <c r="Q11666" s="99"/>
    </row>
    <row r="11667" spans="16:17" x14ac:dyDescent="0.3">
      <c r="P11667" s="99"/>
      <c r="Q11667" s="99"/>
    </row>
    <row r="11668" spans="16:17" x14ac:dyDescent="0.3">
      <c r="P11668" s="99"/>
      <c r="Q11668" s="99"/>
    </row>
    <row r="11669" spans="16:17" x14ac:dyDescent="0.3">
      <c r="P11669" s="99"/>
      <c r="Q11669" s="99"/>
    </row>
    <row r="11670" spans="16:17" x14ac:dyDescent="0.3">
      <c r="P11670" s="99"/>
      <c r="Q11670" s="99"/>
    </row>
    <row r="11671" spans="16:17" x14ac:dyDescent="0.3">
      <c r="P11671" s="99"/>
      <c r="Q11671" s="99"/>
    </row>
    <row r="11672" spans="16:17" x14ac:dyDescent="0.3">
      <c r="P11672" s="99"/>
      <c r="Q11672" s="99"/>
    </row>
    <row r="11673" spans="16:17" x14ac:dyDescent="0.3">
      <c r="P11673" s="99"/>
      <c r="Q11673" s="99"/>
    </row>
    <row r="11674" spans="16:17" x14ac:dyDescent="0.3">
      <c r="P11674" s="99"/>
      <c r="Q11674" s="99"/>
    </row>
    <row r="11675" spans="16:17" x14ac:dyDescent="0.3">
      <c r="P11675" s="99"/>
      <c r="Q11675" s="99"/>
    </row>
    <row r="11676" spans="16:17" x14ac:dyDescent="0.3">
      <c r="P11676" s="99"/>
      <c r="Q11676" s="99"/>
    </row>
    <row r="11677" spans="16:17" x14ac:dyDescent="0.3">
      <c r="P11677" s="99"/>
      <c r="Q11677" s="99"/>
    </row>
    <row r="11678" spans="16:17" x14ac:dyDescent="0.3">
      <c r="P11678" s="99"/>
      <c r="Q11678" s="99"/>
    </row>
    <row r="11679" spans="16:17" x14ac:dyDescent="0.3">
      <c r="P11679" s="99"/>
      <c r="Q11679" s="99"/>
    </row>
    <row r="11680" spans="16:17" x14ac:dyDescent="0.3">
      <c r="P11680" s="99"/>
      <c r="Q11680" s="99"/>
    </row>
    <row r="11681" spans="16:17" x14ac:dyDescent="0.3">
      <c r="P11681" s="99"/>
      <c r="Q11681" s="99"/>
    </row>
    <row r="11682" spans="16:17" x14ac:dyDescent="0.3">
      <c r="P11682" s="99"/>
      <c r="Q11682" s="99"/>
    </row>
    <row r="11683" spans="16:17" x14ac:dyDescent="0.3">
      <c r="P11683" s="99"/>
      <c r="Q11683" s="99"/>
    </row>
    <row r="11684" spans="16:17" x14ac:dyDescent="0.3">
      <c r="P11684" s="99"/>
      <c r="Q11684" s="99"/>
    </row>
    <row r="11685" spans="16:17" x14ac:dyDescent="0.3">
      <c r="P11685" s="99"/>
      <c r="Q11685" s="99"/>
    </row>
    <row r="11686" spans="16:17" x14ac:dyDescent="0.3">
      <c r="P11686" s="99"/>
      <c r="Q11686" s="99"/>
    </row>
    <row r="11687" spans="16:17" x14ac:dyDescent="0.3">
      <c r="P11687" s="99"/>
      <c r="Q11687" s="99"/>
    </row>
    <row r="11688" spans="16:17" x14ac:dyDescent="0.3">
      <c r="P11688" s="99"/>
      <c r="Q11688" s="99"/>
    </row>
    <row r="11689" spans="16:17" x14ac:dyDescent="0.3">
      <c r="P11689" s="99"/>
      <c r="Q11689" s="99"/>
    </row>
    <row r="11690" spans="16:17" x14ac:dyDescent="0.3">
      <c r="P11690" s="99"/>
      <c r="Q11690" s="99"/>
    </row>
    <row r="11691" spans="16:17" x14ac:dyDescent="0.3">
      <c r="P11691" s="99"/>
      <c r="Q11691" s="99"/>
    </row>
    <row r="11692" spans="16:17" x14ac:dyDescent="0.3">
      <c r="P11692" s="99"/>
      <c r="Q11692" s="99"/>
    </row>
    <row r="11693" spans="16:17" x14ac:dyDescent="0.3">
      <c r="P11693" s="99"/>
      <c r="Q11693" s="99"/>
    </row>
    <row r="11694" spans="16:17" x14ac:dyDescent="0.3">
      <c r="P11694" s="99"/>
      <c r="Q11694" s="99"/>
    </row>
    <row r="11695" spans="16:17" x14ac:dyDescent="0.3">
      <c r="P11695" s="99"/>
      <c r="Q11695" s="99"/>
    </row>
    <row r="11696" spans="16:17" x14ac:dyDescent="0.3">
      <c r="P11696" s="99"/>
      <c r="Q11696" s="99"/>
    </row>
    <row r="11697" spans="16:17" x14ac:dyDescent="0.3">
      <c r="P11697" s="99"/>
      <c r="Q11697" s="99"/>
    </row>
    <row r="11698" spans="16:17" x14ac:dyDescent="0.3">
      <c r="P11698" s="99"/>
      <c r="Q11698" s="99"/>
    </row>
    <row r="11699" spans="16:17" x14ac:dyDescent="0.3">
      <c r="P11699" s="99"/>
      <c r="Q11699" s="99"/>
    </row>
    <row r="11700" spans="16:17" x14ac:dyDescent="0.3">
      <c r="P11700" s="99"/>
      <c r="Q11700" s="99"/>
    </row>
    <row r="11701" spans="16:17" x14ac:dyDescent="0.3">
      <c r="P11701" s="99"/>
      <c r="Q11701" s="99"/>
    </row>
    <row r="11702" spans="16:17" x14ac:dyDescent="0.3">
      <c r="P11702" s="99"/>
      <c r="Q11702" s="99"/>
    </row>
    <row r="11703" spans="16:17" x14ac:dyDescent="0.3">
      <c r="P11703" s="99"/>
      <c r="Q11703" s="99"/>
    </row>
    <row r="11704" spans="16:17" x14ac:dyDescent="0.3">
      <c r="P11704" s="99"/>
      <c r="Q11704" s="99"/>
    </row>
    <row r="11705" spans="16:17" x14ac:dyDescent="0.3">
      <c r="P11705" s="99"/>
      <c r="Q11705" s="99"/>
    </row>
    <row r="11706" spans="16:17" x14ac:dyDescent="0.3">
      <c r="P11706" s="99"/>
      <c r="Q11706" s="99"/>
    </row>
    <row r="11707" spans="16:17" x14ac:dyDescent="0.3">
      <c r="P11707" s="99"/>
      <c r="Q11707" s="99"/>
    </row>
    <row r="11708" spans="16:17" x14ac:dyDescent="0.3">
      <c r="P11708" s="99"/>
      <c r="Q11708" s="99"/>
    </row>
    <row r="11709" spans="16:17" x14ac:dyDescent="0.3">
      <c r="P11709" s="99"/>
      <c r="Q11709" s="99"/>
    </row>
    <row r="11710" spans="16:17" x14ac:dyDescent="0.3">
      <c r="P11710" s="99"/>
      <c r="Q11710" s="99"/>
    </row>
    <row r="11711" spans="16:17" x14ac:dyDescent="0.3">
      <c r="P11711" s="99"/>
      <c r="Q11711" s="99"/>
    </row>
    <row r="11712" spans="16:17" x14ac:dyDescent="0.3">
      <c r="P11712" s="99"/>
      <c r="Q11712" s="99"/>
    </row>
    <row r="11713" spans="16:17" x14ac:dyDescent="0.3">
      <c r="P11713" s="99"/>
      <c r="Q11713" s="99"/>
    </row>
    <row r="11714" spans="16:17" x14ac:dyDescent="0.3">
      <c r="P11714" s="99"/>
      <c r="Q11714" s="99"/>
    </row>
    <row r="11715" spans="16:17" x14ac:dyDescent="0.3">
      <c r="P11715" s="99"/>
      <c r="Q11715" s="99"/>
    </row>
    <row r="11716" spans="16:17" x14ac:dyDescent="0.3">
      <c r="P11716" s="99"/>
      <c r="Q11716" s="99"/>
    </row>
    <row r="11717" spans="16:17" x14ac:dyDescent="0.3">
      <c r="P11717" s="99"/>
      <c r="Q11717" s="99"/>
    </row>
    <row r="11718" spans="16:17" x14ac:dyDescent="0.3">
      <c r="P11718" s="99"/>
      <c r="Q11718" s="99"/>
    </row>
    <row r="11719" spans="16:17" x14ac:dyDescent="0.3">
      <c r="P11719" s="99"/>
      <c r="Q11719" s="99"/>
    </row>
    <row r="11720" spans="16:17" x14ac:dyDescent="0.3">
      <c r="P11720" s="99"/>
      <c r="Q11720" s="99"/>
    </row>
    <row r="11721" spans="16:17" x14ac:dyDescent="0.3">
      <c r="P11721" s="99"/>
      <c r="Q11721" s="99"/>
    </row>
    <row r="11722" spans="16:17" x14ac:dyDescent="0.3">
      <c r="P11722" s="99"/>
      <c r="Q11722" s="99"/>
    </row>
    <row r="11723" spans="16:17" x14ac:dyDescent="0.3">
      <c r="P11723" s="99"/>
      <c r="Q11723" s="99"/>
    </row>
    <row r="11724" spans="16:17" x14ac:dyDescent="0.3">
      <c r="P11724" s="99"/>
      <c r="Q11724" s="99"/>
    </row>
    <row r="11725" spans="16:17" x14ac:dyDescent="0.3">
      <c r="P11725" s="99"/>
      <c r="Q11725" s="99"/>
    </row>
    <row r="11726" spans="16:17" x14ac:dyDescent="0.3">
      <c r="P11726" s="99"/>
      <c r="Q11726" s="99"/>
    </row>
    <row r="11727" spans="16:17" x14ac:dyDescent="0.3">
      <c r="P11727" s="99"/>
      <c r="Q11727" s="99"/>
    </row>
    <row r="11728" spans="16:17" x14ac:dyDescent="0.3">
      <c r="P11728" s="99"/>
      <c r="Q11728" s="99"/>
    </row>
    <row r="11729" spans="16:17" x14ac:dyDescent="0.3">
      <c r="P11729" s="99"/>
      <c r="Q11729" s="99"/>
    </row>
    <row r="11730" spans="16:17" x14ac:dyDescent="0.3">
      <c r="P11730" s="99"/>
      <c r="Q11730" s="99"/>
    </row>
    <row r="11731" spans="16:17" x14ac:dyDescent="0.3">
      <c r="P11731" s="99"/>
      <c r="Q11731" s="99"/>
    </row>
    <row r="11732" spans="16:17" x14ac:dyDescent="0.3">
      <c r="P11732" s="99"/>
      <c r="Q11732" s="99"/>
    </row>
    <row r="11733" spans="16:17" x14ac:dyDescent="0.3">
      <c r="P11733" s="99"/>
      <c r="Q11733" s="99"/>
    </row>
    <row r="11734" spans="16:17" x14ac:dyDescent="0.3">
      <c r="P11734" s="99"/>
      <c r="Q11734" s="99"/>
    </row>
    <row r="11735" spans="16:17" x14ac:dyDescent="0.3">
      <c r="P11735" s="99"/>
      <c r="Q11735" s="99"/>
    </row>
    <row r="11736" spans="16:17" x14ac:dyDescent="0.3">
      <c r="P11736" s="99"/>
      <c r="Q11736" s="99"/>
    </row>
    <row r="11737" spans="16:17" x14ac:dyDescent="0.3">
      <c r="P11737" s="99"/>
      <c r="Q11737" s="99"/>
    </row>
    <row r="11738" spans="16:17" x14ac:dyDescent="0.3">
      <c r="P11738" s="99"/>
      <c r="Q11738" s="99"/>
    </row>
    <row r="11739" spans="16:17" x14ac:dyDescent="0.3">
      <c r="P11739" s="99"/>
      <c r="Q11739" s="99"/>
    </row>
    <row r="11740" spans="16:17" x14ac:dyDescent="0.3">
      <c r="P11740" s="99"/>
      <c r="Q11740" s="99"/>
    </row>
    <row r="11741" spans="16:17" x14ac:dyDescent="0.3">
      <c r="P11741" s="99"/>
      <c r="Q11741" s="99"/>
    </row>
    <row r="11742" spans="16:17" x14ac:dyDescent="0.3">
      <c r="P11742" s="99"/>
      <c r="Q11742" s="99"/>
    </row>
    <row r="11743" spans="16:17" x14ac:dyDescent="0.3">
      <c r="P11743" s="99"/>
      <c r="Q11743" s="99"/>
    </row>
    <row r="11744" spans="16:17" x14ac:dyDescent="0.3">
      <c r="P11744" s="99"/>
      <c r="Q11744" s="99"/>
    </row>
    <row r="11745" spans="16:17" x14ac:dyDescent="0.3">
      <c r="P11745" s="99"/>
      <c r="Q11745" s="99"/>
    </row>
    <row r="11746" spans="16:17" x14ac:dyDescent="0.3">
      <c r="P11746" s="99"/>
      <c r="Q11746" s="99"/>
    </row>
    <row r="11747" spans="16:17" x14ac:dyDescent="0.3">
      <c r="P11747" s="99"/>
      <c r="Q11747" s="99"/>
    </row>
    <row r="11748" spans="16:17" x14ac:dyDescent="0.3">
      <c r="P11748" s="99"/>
      <c r="Q11748" s="99"/>
    </row>
    <row r="11749" spans="16:17" x14ac:dyDescent="0.3">
      <c r="P11749" s="99"/>
      <c r="Q11749" s="99"/>
    </row>
    <row r="11750" spans="16:17" x14ac:dyDescent="0.3">
      <c r="P11750" s="99"/>
      <c r="Q11750" s="99"/>
    </row>
    <row r="11751" spans="16:17" x14ac:dyDescent="0.3">
      <c r="P11751" s="99"/>
      <c r="Q11751" s="99"/>
    </row>
    <row r="11752" spans="16:17" x14ac:dyDescent="0.3">
      <c r="P11752" s="99"/>
      <c r="Q11752" s="99"/>
    </row>
    <row r="11753" spans="16:17" x14ac:dyDescent="0.3">
      <c r="P11753" s="99"/>
      <c r="Q11753" s="99"/>
    </row>
    <row r="11754" spans="16:17" x14ac:dyDescent="0.3">
      <c r="P11754" s="99"/>
      <c r="Q11754" s="99"/>
    </row>
    <row r="11755" spans="16:17" x14ac:dyDescent="0.3">
      <c r="P11755" s="99"/>
      <c r="Q11755" s="99"/>
    </row>
    <row r="11756" spans="16:17" x14ac:dyDescent="0.3">
      <c r="P11756" s="99"/>
      <c r="Q11756" s="99"/>
    </row>
    <row r="11757" spans="16:17" x14ac:dyDescent="0.3">
      <c r="P11757" s="99"/>
      <c r="Q11757" s="99"/>
    </row>
    <row r="11758" spans="16:17" x14ac:dyDescent="0.3">
      <c r="P11758" s="99"/>
      <c r="Q11758" s="99"/>
    </row>
    <row r="11759" spans="16:17" x14ac:dyDescent="0.3">
      <c r="P11759" s="99"/>
      <c r="Q11759" s="99"/>
    </row>
    <row r="11760" spans="16:17" x14ac:dyDescent="0.3">
      <c r="P11760" s="99"/>
      <c r="Q11760" s="99"/>
    </row>
    <row r="11761" spans="16:17" x14ac:dyDescent="0.3">
      <c r="P11761" s="99"/>
      <c r="Q11761" s="99"/>
    </row>
    <row r="11762" spans="16:17" x14ac:dyDescent="0.3">
      <c r="P11762" s="99"/>
      <c r="Q11762" s="99"/>
    </row>
    <row r="11763" spans="16:17" x14ac:dyDescent="0.3">
      <c r="P11763" s="99"/>
      <c r="Q11763" s="99"/>
    </row>
    <row r="11764" spans="16:17" x14ac:dyDescent="0.3">
      <c r="P11764" s="99"/>
      <c r="Q11764" s="99"/>
    </row>
    <row r="11765" spans="16:17" x14ac:dyDescent="0.3">
      <c r="P11765" s="99"/>
      <c r="Q11765" s="99"/>
    </row>
    <row r="11766" spans="16:17" x14ac:dyDescent="0.3">
      <c r="P11766" s="99"/>
      <c r="Q11766" s="99"/>
    </row>
    <row r="11767" spans="16:17" x14ac:dyDescent="0.3">
      <c r="P11767" s="99"/>
      <c r="Q11767" s="99"/>
    </row>
    <row r="11768" spans="16:17" x14ac:dyDescent="0.3">
      <c r="P11768" s="99"/>
      <c r="Q11768" s="99"/>
    </row>
    <row r="11769" spans="16:17" x14ac:dyDescent="0.3">
      <c r="P11769" s="99"/>
      <c r="Q11769" s="99"/>
    </row>
    <row r="11770" spans="16:17" x14ac:dyDescent="0.3">
      <c r="P11770" s="99"/>
      <c r="Q11770" s="99"/>
    </row>
    <row r="11771" spans="16:17" x14ac:dyDescent="0.3">
      <c r="P11771" s="99"/>
      <c r="Q11771" s="99"/>
    </row>
    <row r="11772" spans="16:17" x14ac:dyDescent="0.3">
      <c r="P11772" s="99"/>
      <c r="Q11772" s="99"/>
    </row>
    <row r="11773" spans="16:17" x14ac:dyDescent="0.3">
      <c r="P11773" s="99"/>
      <c r="Q11773" s="99"/>
    </row>
    <row r="11774" spans="16:17" x14ac:dyDescent="0.3">
      <c r="P11774" s="99"/>
      <c r="Q11774" s="99"/>
    </row>
    <row r="11775" spans="16:17" x14ac:dyDescent="0.3">
      <c r="P11775" s="99"/>
      <c r="Q11775" s="99"/>
    </row>
    <row r="11776" spans="16:17" x14ac:dyDescent="0.3">
      <c r="P11776" s="99"/>
      <c r="Q11776" s="99"/>
    </row>
    <row r="11777" spans="16:17" x14ac:dyDescent="0.3">
      <c r="P11777" s="99"/>
      <c r="Q11777" s="99"/>
    </row>
    <row r="11778" spans="16:17" x14ac:dyDescent="0.3">
      <c r="P11778" s="99"/>
      <c r="Q11778" s="99"/>
    </row>
    <row r="11779" spans="16:17" x14ac:dyDescent="0.3">
      <c r="P11779" s="99"/>
      <c r="Q11779" s="99"/>
    </row>
    <row r="11780" spans="16:17" x14ac:dyDescent="0.3">
      <c r="P11780" s="99"/>
      <c r="Q11780" s="99"/>
    </row>
    <row r="11781" spans="16:17" x14ac:dyDescent="0.3">
      <c r="P11781" s="99"/>
      <c r="Q11781" s="99"/>
    </row>
    <row r="11782" spans="16:17" x14ac:dyDescent="0.3">
      <c r="P11782" s="99"/>
      <c r="Q11782" s="99"/>
    </row>
    <row r="11783" spans="16:17" x14ac:dyDescent="0.3">
      <c r="P11783" s="99"/>
      <c r="Q11783" s="99"/>
    </row>
    <row r="11784" spans="16:17" x14ac:dyDescent="0.3">
      <c r="P11784" s="99"/>
      <c r="Q11784" s="99"/>
    </row>
    <row r="11785" spans="16:17" x14ac:dyDescent="0.3">
      <c r="P11785" s="99"/>
      <c r="Q11785" s="99"/>
    </row>
    <row r="11786" spans="16:17" x14ac:dyDescent="0.3">
      <c r="P11786" s="99"/>
      <c r="Q11786" s="99"/>
    </row>
    <row r="11787" spans="16:17" x14ac:dyDescent="0.3">
      <c r="P11787" s="99"/>
      <c r="Q11787" s="99"/>
    </row>
    <row r="11788" spans="16:17" x14ac:dyDescent="0.3">
      <c r="P11788" s="99"/>
      <c r="Q11788" s="99"/>
    </row>
    <row r="11789" spans="16:17" x14ac:dyDescent="0.3">
      <c r="P11789" s="99"/>
      <c r="Q11789" s="99"/>
    </row>
    <row r="11790" spans="16:17" x14ac:dyDescent="0.3">
      <c r="P11790" s="99"/>
      <c r="Q11790" s="99"/>
    </row>
    <row r="11791" spans="16:17" x14ac:dyDescent="0.3">
      <c r="P11791" s="99"/>
      <c r="Q11791" s="99"/>
    </row>
    <row r="11792" spans="16:17" x14ac:dyDescent="0.3">
      <c r="P11792" s="99"/>
      <c r="Q11792" s="99"/>
    </row>
    <row r="11793" spans="16:17" x14ac:dyDescent="0.3">
      <c r="P11793" s="99"/>
      <c r="Q11793" s="99"/>
    </row>
    <row r="11794" spans="16:17" x14ac:dyDescent="0.3">
      <c r="P11794" s="99"/>
      <c r="Q11794" s="99"/>
    </row>
    <row r="11795" spans="16:17" x14ac:dyDescent="0.3">
      <c r="P11795" s="99"/>
      <c r="Q11795" s="99"/>
    </row>
    <row r="11796" spans="16:17" x14ac:dyDescent="0.3">
      <c r="P11796" s="99"/>
      <c r="Q11796" s="99"/>
    </row>
    <row r="11797" spans="16:17" x14ac:dyDescent="0.3">
      <c r="P11797" s="99"/>
      <c r="Q11797" s="99"/>
    </row>
    <row r="11798" spans="16:17" x14ac:dyDescent="0.3">
      <c r="P11798" s="99"/>
      <c r="Q11798" s="99"/>
    </row>
    <row r="11799" spans="16:17" x14ac:dyDescent="0.3">
      <c r="P11799" s="99"/>
      <c r="Q11799" s="99"/>
    </row>
    <row r="11800" spans="16:17" x14ac:dyDescent="0.3">
      <c r="P11800" s="99"/>
      <c r="Q11800" s="99"/>
    </row>
    <row r="11801" spans="16:17" x14ac:dyDescent="0.3">
      <c r="P11801" s="99"/>
      <c r="Q11801" s="99"/>
    </row>
    <row r="11802" spans="16:17" x14ac:dyDescent="0.3">
      <c r="P11802" s="99"/>
      <c r="Q11802" s="99"/>
    </row>
    <row r="11803" spans="16:17" x14ac:dyDescent="0.3">
      <c r="P11803" s="99"/>
      <c r="Q11803" s="99"/>
    </row>
    <row r="11804" spans="16:17" x14ac:dyDescent="0.3">
      <c r="P11804" s="99"/>
      <c r="Q11804" s="99"/>
    </row>
    <row r="11805" spans="16:17" x14ac:dyDescent="0.3">
      <c r="P11805" s="99"/>
      <c r="Q11805" s="99"/>
    </row>
    <row r="11806" spans="16:17" x14ac:dyDescent="0.3">
      <c r="P11806" s="99"/>
      <c r="Q11806" s="99"/>
    </row>
    <row r="11807" spans="16:17" x14ac:dyDescent="0.3">
      <c r="P11807" s="99"/>
      <c r="Q11807" s="99"/>
    </row>
    <row r="11808" spans="16:17" x14ac:dyDescent="0.3">
      <c r="P11808" s="99"/>
      <c r="Q11808" s="99"/>
    </row>
    <row r="11809" spans="16:17" x14ac:dyDescent="0.3">
      <c r="P11809" s="99"/>
      <c r="Q11809" s="99"/>
    </row>
    <row r="11810" spans="16:17" x14ac:dyDescent="0.3">
      <c r="P11810" s="99"/>
      <c r="Q11810" s="99"/>
    </row>
    <row r="11811" spans="16:17" x14ac:dyDescent="0.3">
      <c r="P11811" s="99"/>
      <c r="Q11811" s="99"/>
    </row>
    <row r="11812" spans="16:17" x14ac:dyDescent="0.3">
      <c r="P11812" s="99"/>
      <c r="Q11812" s="99"/>
    </row>
    <row r="11813" spans="16:17" x14ac:dyDescent="0.3">
      <c r="P11813" s="99"/>
      <c r="Q11813" s="99"/>
    </row>
    <row r="11814" spans="16:17" x14ac:dyDescent="0.3">
      <c r="P11814" s="99"/>
      <c r="Q11814" s="99"/>
    </row>
    <row r="11815" spans="16:17" x14ac:dyDescent="0.3">
      <c r="P11815" s="99"/>
      <c r="Q11815" s="99"/>
    </row>
    <row r="11816" spans="16:17" x14ac:dyDescent="0.3">
      <c r="P11816" s="99"/>
      <c r="Q11816" s="99"/>
    </row>
    <row r="11817" spans="16:17" x14ac:dyDescent="0.3">
      <c r="P11817" s="99"/>
      <c r="Q11817" s="99"/>
    </row>
    <row r="11818" spans="16:17" x14ac:dyDescent="0.3">
      <c r="P11818" s="99"/>
      <c r="Q11818" s="99"/>
    </row>
    <row r="11819" spans="16:17" x14ac:dyDescent="0.3">
      <c r="P11819" s="99"/>
      <c r="Q11819" s="99"/>
    </row>
    <row r="11820" spans="16:17" x14ac:dyDescent="0.3">
      <c r="P11820" s="99"/>
      <c r="Q11820" s="99"/>
    </row>
    <row r="11821" spans="16:17" x14ac:dyDescent="0.3">
      <c r="P11821" s="99"/>
      <c r="Q11821" s="99"/>
    </row>
    <row r="11822" spans="16:17" x14ac:dyDescent="0.3">
      <c r="P11822" s="99"/>
      <c r="Q11822" s="99"/>
    </row>
    <row r="11823" spans="16:17" x14ac:dyDescent="0.3">
      <c r="P11823" s="99"/>
      <c r="Q11823" s="99"/>
    </row>
    <row r="11824" spans="16:17" x14ac:dyDescent="0.3">
      <c r="P11824" s="99"/>
      <c r="Q11824" s="99"/>
    </row>
    <row r="11825" spans="16:17" x14ac:dyDescent="0.3">
      <c r="P11825" s="99"/>
      <c r="Q11825" s="99"/>
    </row>
    <row r="11826" spans="16:17" x14ac:dyDescent="0.3">
      <c r="P11826" s="99"/>
      <c r="Q11826" s="99"/>
    </row>
    <row r="11827" spans="16:17" x14ac:dyDescent="0.3">
      <c r="P11827" s="99"/>
      <c r="Q11827" s="99"/>
    </row>
    <row r="11828" spans="16:17" x14ac:dyDescent="0.3">
      <c r="P11828" s="99"/>
      <c r="Q11828" s="99"/>
    </row>
    <row r="11829" spans="16:17" x14ac:dyDescent="0.3">
      <c r="P11829" s="99"/>
      <c r="Q11829" s="99"/>
    </row>
    <row r="11830" spans="16:17" x14ac:dyDescent="0.3">
      <c r="P11830" s="99"/>
      <c r="Q11830" s="99"/>
    </row>
    <row r="11831" spans="16:17" x14ac:dyDescent="0.3">
      <c r="P11831" s="99"/>
      <c r="Q11831" s="99"/>
    </row>
    <row r="11832" spans="16:17" x14ac:dyDescent="0.3">
      <c r="P11832" s="99"/>
      <c r="Q11832" s="99"/>
    </row>
    <row r="11833" spans="16:17" x14ac:dyDescent="0.3">
      <c r="P11833" s="99"/>
      <c r="Q11833" s="99"/>
    </row>
    <row r="11834" spans="16:17" x14ac:dyDescent="0.3">
      <c r="P11834" s="99"/>
      <c r="Q11834" s="99"/>
    </row>
    <row r="11835" spans="16:17" x14ac:dyDescent="0.3">
      <c r="P11835" s="99"/>
      <c r="Q11835" s="99"/>
    </row>
    <row r="11836" spans="16:17" x14ac:dyDescent="0.3">
      <c r="P11836" s="99"/>
      <c r="Q11836" s="99"/>
    </row>
    <row r="11837" spans="16:17" x14ac:dyDescent="0.3">
      <c r="P11837" s="99"/>
      <c r="Q11837" s="99"/>
    </row>
    <row r="11838" spans="16:17" x14ac:dyDescent="0.3">
      <c r="P11838" s="99"/>
      <c r="Q11838" s="99"/>
    </row>
    <row r="11839" spans="16:17" x14ac:dyDescent="0.3">
      <c r="P11839" s="99"/>
      <c r="Q11839" s="99"/>
    </row>
    <row r="11840" spans="16:17" x14ac:dyDescent="0.3">
      <c r="P11840" s="99"/>
      <c r="Q11840" s="99"/>
    </row>
    <row r="11841" spans="16:17" x14ac:dyDescent="0.3">
      <c r="P11841" s="99"/>
      <c r="Q11841" s="99"/>
    </row>
    <row r="11842" spans="16:17" x14ac:dyDescent="0.3">
      <c r="P11842" s="99"/>
      <c r="Q11842" s="99"/>
    </row>
    <row r="11843" spans="16:17" x14ac:dyDescent="0.3">
      <c r="P11843" s="99"/>
      <c r="Q11843" s="99"/>
    </row>
    <row r="11844" spans="16:17" x14ac:dyDescent="0.3">
      <c r="P11844" s="99"/>
      <c r="Q11844" s="99"/>
    </row>
    <row r="11845" spans="16:17" x14ac:dyDescent="0.3">
      <c r="P11845" s="99"/>
      <c r="Q11845" s="99"/>
    </row>
    <row r="11846" spans="16:17" x14ac:dyDescent="0.3">
      <c r="P11846" s="99"/>
      <c r="Q11846" s="99"/>
    </row>
    <row r="11847" spans="16:17" x14ac:dyDescent="0.3">
      <c r="P11847" s="99"/>
      <c r="Q11847" s="99"/>
    </row>
    <row r="11848" spans="16:17" x14ac:dyDescent="0.3">
      <c r="P11848" s="99"/>
      <c r="Q11848" s="99"/>
    </row>
    <row r="11849" spans="16:17" x14ac:dyDescent="0.3">
      <c r="P11849" s="99"/>
      <c r="Q11849" s="99"/>
    </row>
    <row r="11850" spans="16:17" x14ac:dyDescent="0.3">
      <c r="P11850" s="99"/>
      <c r="Q11850" s="99"/>
    </row>
    <row r="11851" spans="16:17" x14ac:dyDescent="0.3">
      <c r="P11851" s="99"/>
      <c r="Q11851" s="99"/>
    </row>
    <row r="11852" spans="16:17" x14ac:dyDescent="0.3">
      <c r="P11852" s="99"/>
      <c r="Q11852" s="99"/>
    </row>
    <row r="11853" spans="16:17" x14ac:dyDescent="0.3">
      <c r="P11853" s="99"/>
      <c r="Q11853" s="99"/>
    </row>
    <row r="11854" spans="16:17" x14ac:dyDescent="0.3">
      <c r="P11854" s="99"/>
      <c r="Q11854" s="99"/>
    </row>
    <row r="11855" spans="16:17" x14ac:dyDescent="0.3">
      <c r="P11855" s="99"/>
      <c r="Q11855" s="99"/>
    </row>
    <row r="11856" spans="16:17" x14ac:dyDescent="0.3">
      <c r="P11856" s="99"/>
      <c r="Q11856" s="99"/>
    </row>
    <row r="11857" spans="16:17" x14ac:dyDescent="0.3">
      <c r="P11857" s="99"/>
      <c r="Q11857" s="99"/>
    </row>
    <row r="11858" spans="16:17" x14ac:dyDescent="0.3">
      <c r="P11858" s="99"/>
      <c r="Q11858" s="99"/>
    </row>
    <row r="11859" spans="16:17" x14ac:dyDescent="0.3">
      <c r="P11859" s="99"/>
      <c r="Q11859" s="99"/>
    </row>
    <row r="11860" spans="16:17" x14ac:dyDescent="0.3">
      <c r="P11860" s="99"/>
      <c r="Q11860" s="99"/>
    </row>
    <row r="11861" spans="16:17" x14ac:dyDescent="0.3">
      <c r="P11861" s="99"/>
      <c r="Q11861" s="99"/>
    </row>
    <row r="11862" spans="16:17" x14ac:dyDescent="0.3">
      <c r="P11862" s="99"/>
      <c r="Q11862" s="99"/>
    </row>
    <row r="11863" spans="16:17" x14ac:dyDescent="0.3">
      <c r="P11863" s="99"/>
      <c r="Q11863" s="99"/>
    </row>
    <row r="11864" spans="16:17" x14ac:dyDescent="0.3">
      <c r="P11864" s="99"/>
      <c r="Q11864" s="99"/>
    </row>
    <row r="11865" spans="16:17" x14ac:dyDescent="0.3">
      <c r="P11865" s="99"/>
      <c r="Q11865" s="99"/>
    </row>
    <row r="11866" spans="16:17" x14ac:dyDescent="0.3">
      <c r="P11866" s="99"/>
      <c r="Q11866" s="99"/>
    </row>
    <row r="11867" spans="16:17" x14ac:dyDescent="0.3">
      <c r="P11867" s="99"/>
      <c r="Q11867" s="99"/>
    </row>
    <row r="11868" spans="16:17" x14ac:dyDescent="0.3">
      <c r="P11868" s="99"/>
      <c r="Q11868" s="99"/>
    </row>
    <row r="11869" spans="16:17" x14ac:dyDescent="0.3">
      <c r="P11869" s="99"/>
      <c r="Q11869" s="99"/>
    </row>
    <row r="11870" spans="16:17" x14ac:dyDescent="0.3">
      <c r="P11870" s="99"/>
      <c r="Q11870" s="99"/>
    </row>
    <row r="11871" spans="16:17" x14ac:dyDescent="0.3">
      <c r="P11871" s="99"/>
      <c r="Q11871" s="99"/>
    </row>
    <row r="11872" spans="16:17" x14ac:dyDescent="0.3">
      <c r="P11872" s="99"/>
      <c r="Q11872" s="99"/>
    </row>
    <row r="11873" spans="16:17" x14ac:dyDescent="0.3">
      <c r="P11873" s="99"/>
      <c r="Q11873" s="99"/>
    </row>
    <row r="11874" spans="16:17" x14ac:dyDescent="0.3">
      <c r="P11874" s="99"/>
      <c r="Q11874" s="99"/>
    </row>
    <row r="11875" spans="16:17" x14ac:dyDescent="0.3">
      <c r="P11875" s="99"/>
      <c r="Q11875" s="99"/>
    </row>
    <row r="11876" spans="16:17" x14ac:dyDescent="0.3">
      <c r="P11876" s="99"/>
      <c r="Q11876" s="99"/>
    </row>
    <row r="11877" spans="16:17" x14ac:dyDescent="0.3">
      <c r="P11877" s="99"/>
      <c r="Q11877" s="99"/>
    </row>
    <row r="11878" spans="16:17" x14ac:dyDescent="0.3">
      <c r="P11878" s="99"/>
      <c r="Q11878" s="99"/>
    </row>
    <row r="11879" spans="16:17" x14ac:dyDescent="0.3">
      <c r="P11879" s="99"/>
      <c r="Q11879" s="99"/>
    </row>
    <row r="11880" spans="16:17" x14ac:dyDescent="0.3">
      <c r="P11880" s="99"/>
      <c r="Q11880" s="99"/>
    </row>
    <row r="11881" spans="16:17" x14ac:dyDescent="0.3">
      <c r="P11881" s="99"/>
      <c r="Q11881" s="99"/>
    </row>
    <row r="11882" spans="16:17" x14ac:dyDescent="0.3">
      <c r="P11882" s="99"/>
      <c r="Q11882" s="99"/>
    </row>
    <row r="11883" spans="16:17" x14ac:dyDescent="0.3">
      <c r="P11883" s="99"/>
      <c r="Q11883" s="99"/>
    </row>
    <row r="11884" spans="16:17" x14ac:dyDescent="0.3">
      <c r="P11884" s="99"/>
      <c r="Q11884" s="99"/>
    </row>
    <row r="11885" spans="16:17" x14ac:dyDescent="0.3">
      <c r="P11885" s="99"/>
      <c r="Q11885" s="99"/>
    </row>
    <row r="11886" spans="16:17" x14ac:dyDescent="0.3">
      <c r="P11886" s="99"/>
      <c r="Q11886" s="99"/>
    </row>
    <row r="11887" spans="16:17" x14ac:dyDescent="0.3">
      <c r="P11887" s="99"/>
      <c r="Q11887" s="99"/>
    </row>
    <row r="11888" spans="16:17" x14ac:dyDescent="0.3">
      <c r="P11888" s="99"/>
      <c r="Q11888" s="99"/>
    </row>
    <row r="11889" spans="16:17" x14ac:dyDescent="0.3">
      <c r="P11889" s="99"/>
      <c r="Q11889" s="99"/>
    </row>
    <row r="11890" spans="16:17" x14ac:dyDescent="0.3">
      <c r="P11890" s="99"/>
      <c r="Q11890" s="99"/>
    </row>
    <row r="11891" spans="16:17" x14ac:dyDescent="0.3">
      <c r="P11891" s="99"/>
      <c r="Q11891" s="99"/>
    </row>
    <row r="11892" spans="16:17" x14ac:dyDescent="0.3">
      <c r="P11892" s="99"/>
      <c r="Q11892" s="99"/>
    </row>
    <row r="11893" spans="16:17" x14ac:dyDescent="0.3">
      <c r="P11893" s="99"/>
      <c r="Q11893" s="99"/>
    </row>
    <row r="11894" spans="16:17" x14ac:dyDescent="0.3">
      <c r="P11894" s="99"/>
      <c r="Q11894" s="99"/>
    </row>
    <row r="11895" spans="16:17" x14ac:dyDescent="0.3">
      <c r="P11895" s="99"/>
      <c r="Q11895" s="99"/>
    </row>
    <row r="11896" spans="16:17" x14ac:dyDescent="0.3">
      <c r="P11896" s="99"/>
      <c r="Q11896" s="99"/>
    </row>
    <row r="11897" spans="16:17" x14ac:dyDescent="0.3">
      <c r="P11897" s="99"/>
      <c r="Q11897" s="99"/>
    </row>
    <row r="11898" spans="16:17" x14ac:dyDescent="0.3">
      <c r="P11898" s="99"/>
      <c r="Q11898" s="99"/>
    </row>
    <row r="11899" spans="16:17" x14ac:dyDescent="0.3">
      <c r="P11899" s="99"/>
      <c r="Q11899" s="99"/>
    </row>
    <row r="11900" spans="16:17" x14ac:dyDescent="0.3">
      <c r="P11900" s="99"/>
      <c r="Q11900" s="99"/>
    </row>
    <row r="11901" spans="16:17" x14ac:dyDescent="0.3">
      <c r="P11901" s="99"/>
      <c r="Q11901" s="99"/>
    </row>
    <row r="11902" spans="16:17" x14ac:dyDescent="0.3">
      <c r="P11902" s="99"/>
      <c r="Q11902" s="99"/>
    </row>
    <row r="11903" spans="16:17" x14ac:dyDescent="0.3">
      <c r="P11903" s="99"/>
      <c r="Q11903" s="99"/>
    </row>
    <row r="11904" spans="16:17" x14ac:dyDescent="0.3">
      <c r="P11904" s="99"/>
      <c r="Q11904" s="99"/>
    </row>
    <row r="11905" spans="16:17" x14ac:dyDescent="0.3">
      <c r="P11905" s="99"/>
      <c r="Q11905" s="99"/>
    </row>
    <row r="11906" spans="16:17" x14ac:dyDescent="0.3">
      <c r="P11906" s="99"/>
      <c r="Q11906" s="99"/>
    </row>
    <row r="11907" spans="16:17" x14ac:dyDescent="0.3">
      <c r="P11907" s="99"/>
      <c r="Q11907" s="99"/>
    </row>
    <row r="11908" spans="16:17" x14ac:dyDescent="0.3">
      <c r="P11908" s="99"/>
      <c r="Q11908" s="99"/>
    </row>
    <row r="11909" spans="16:17" x14ac:dyDescent="0.3">
      <c r="P11909" s="99"/>
      <c r="Q11909" s="99"/>
    </row>
    <row r="11910" spans="16:17" x14ac:dyDescent="0.3">
      <c r="P11910" s="99"/>
      <c r="Q11910" s="99"/>
    </row>
    <row r="11911" spans="16:17" x14ac:dyDescent="0.3">
      <c r="P11911" s="99"/>
      <c r="Q11911" s="99"/>
    </row>
    <row r="11912" spans="16:17" x14ac:dyDescent="0.3">
      <c r="P11912" s="99"/>
      <c r="Q11912" s="99"/>
    </row>
    <row r="11913" spans="16:17" x14ac:dyDescent="0.3">
      <c r="P11913" s="99"/>
      <c r="Q11913" s="99"/>
    </row>
    <row r="11914" spans="16:17" x14ac:dyDescent="0.3">
      <c r="P11914" s="99"/>
      <c r="Q11914" s="99"/>
    </row>
    <row r="11915" spans="16:17" x14ac:dyDescent="0.3">
      <c r="P11915" s="99"/>
      <c r="Q11915" s="99"/>
    </row>
    <row r="11916" spans="16:17" x14ac:dyDescent="0.3">
      <c r="P11916" s="99"/>
      <c r="Q11916" s="99"/>
    </row>
    <row r="11917" spans="16:17" x14ac:dyDescent="0.3">
      <c r="P11917" s="99"/>
      <c r="Q11917" s="99"/>
    </row>
    <row r="11918" spans="16:17" x14ac:dyDescent="0.3">
      <c r="P11918" s="99"/>
      <c r="Q11918" s="99"/>
    </row>
    <row r="11919" spans="16:17" x14ac:dyDescent="0.3">
      <c r="P11919" s="99"/>
      <c r="Q11919" s="99"/>
    </row>
    <row r="11920" spans="16:17" x14ac:dyDescent="0.3">
      <c r="P11920" s="99"/>
      <c r="Q11920" s="99"/>
    </row>
    <row r="11921" spans="16:17" x14ac:dyDescent="0.3">
      <c r="P11921" s="99"/>
      <c r="Q11921" s="99"/>
    </row>
    <row r="11922" spans="16:17" x14ac:dyDescent="0.3">
      <c r="P11922" s="99"/>
      <c r="Q11922" s="99"/>
    </row>
    <row r="11923" spans="16:17" x14ac:dyDescent="0.3">
      <c r="P11923" s="99"/>
      <c r="Q11923" s="99"/>
    </row>
    <row r="11924" spans="16:17" x14ac:dyDescent="0.3">
      <c r="P11924" s="99"/>
      <c r="Q11924" s="99"/>
    </row>
    <row r="11925" spans="16:17" x14ac:dyDescent="0.3">
      <c r="P11925" s="99"/>
      <c r="Q11925" s="99"/>
    </row>
    <row r="11926" spans="16:17" x14ac:dyDescent="0.3">
      <c r="P11926" s="99"/>
      <c r="Q11926" s="99"/>
    </row>
    <row r="11927" spans="16:17" x14ac:dyDescent="0.3">
      <c r="P11927" s="99"/>
      <c r="Q11927" s="99"/>
    </row>
    <row r="11928" spans="16:17" x14ac:dyDescent="0.3">
      <c r="P11928" s="99"/>
      <c r="Q11928" s="99"/>
    </row>
    <row r="11929" spans="16:17" x14ac:dyDescent="0.3">
      <c r="P11929" s="99"/>
      <c r="Q11929" s="99"/>
    </row>
    <row r="11930" spans="16:17" x14ac:dyDescent="0.3">
      <c r="P11930" s="99"/>
      <c r="Q11930" s="99"/>
    </row>
    <row r="11931" spans="16:17" x14ac:dyDescent="0.3">
      <c r="P11931" s="99"/>
      <c r="Q11931" s="99"/>
    </row>
    <row r="11932" spans="16:17" x14ac:dyDescent="0.3">
      <c r="P11932" s="99"/>
      <c r="Q11932" s="99"/>
    </row>
    <row r="11933" spans="16:17" x14ac:dyDescent="0.3">
      <c r="P11933" s="99"/>
      <c r="Q11933" s="99"/>
    </row>
    <row r="11934" spans="16:17" x14ac:dyDescent="0.3">
      <c r="P11934" s="99"/>
      <c r="Q11934" s="99"/>
    </row>
    <row r="11935" spans="16:17" x14ac:dyDescent="0.3">
      <c r="P11935" s="99"/>
      <c r="Q11935" s="99"/>
    </row>
    <row r="11936" spans="16:17" x14ac:dyDescent="0.3">
      <c r="P11936" s="99"/>
      <c r="Q11936" s="99"/>
    </row>
    <row r="11937" spans="16:17" x14ac:dyDescent="0.3">
      <c r="P11937" s="99"/>
      <c r="Q11937" s="99"/>
    </row>
    <row r="11938" spans="16:17" x14ac:dyDescent="0.3">
      <c r="P11938" s="99"/>
      <c r="Q11938" s="99"/>
    </row>
    <row r="11939" spans="16:17" x14ac:dyDescent="0.3">
      <c r="P11939" s="99"/>
      <c r="Q11939" s="99"/>
    </row>
    <row r="11940" spans="16:17" x14ac:dyDescent="0.3">
      <c r="P11940" s="99"/>
      <c r="Q11940" s="99"/>
    </row>
    <row r="11941" spans="16:17" x14ac:dyDescent="0.3">
      <c r="P11941" s="99"/>
      <c r="Q11941" s="99"/>
    </row>
    <row r="11942" spans="16:17" x14ac:dyDescent="0.3">
      <c r="P11942" s="99"/>
      <c r="Q11942" s="99"/>
    </row>
    <row r="11943" spans="16:17" x14ac:dyDescent="0.3">
      <c r="P11943" s="99"/>
      <c r="Q11943" s="99"/>
    </row>
    <row r="11944" spans="16:17" x14ac:dyDescent="0.3">
      <c r="P11944" s="99"/>
      <c r="Q11944" s="99"/>
    </row>
    <row r="11945" spans="16:17" x14ac:dyDescent="0.3">
      <c r="P11945" s="99"/>
      <c r="Q11945" s="99"/>
    </row>
    <row r="11946" spans="16:17" x14ac:dyDescent="0.3">
      <c r="P11946" s="99"/>
      <c r="Q11946" s="99"/>
    </row>
    <row r="11947" spans="16:17" x14ac:dyDescent="0.3">
      <c r="P11947" s="99"/>
      <c r="Q11947" s="99"/>
    </row>
    <row r="11948" spans="16:17" x14ac:dyDescent="0.3">
      <c r="P11948" s="99"/>
      <c r="Q11948" s="99"/>
    </row>
    <row r="11949" spans="16:17" x14ac:dyDescent="0.3">
      <c r="P11949" s="99"/>
      <c r="Q11949" s="99"/>
    </row>
    <row r="11950" spans="16:17" x14ac:dyDescent="0.3">
      <c r="P11950" s="99"/>
      <c r="Q11950" s="99"/>
    </row>
    <row r="11951" spans="16:17" x14ac:dyDescent="0.3">
      <c r="P11951" s="99"/>
      <c r="Q11951" s="99"/>
    </row>
    <row r="11952" spans="16:17" x14ac:dyDescent="0.3">
      <c r="P11952" s="99"/>
      <c r="Q11952" s="99"/>
    </row>
    <row r="11953" spans="16:17" x14ac:dyDescent="0.3">
      <c r="P11953" s="99"/>
      <c r="Q11953" s="99"/>
    </row>
    <row r="11954" spans="16:17" x14ac:dyDescent="0.3">
      <c r="P11954" s="99"/>
      <c r="Q11954" s="99"/>
    </row>
    <row r="11955" spans="16:17" x14ac:dyDescent="0.3">
      <c r="P11955" s="99"/>
      <c r="Q11955" s="99"/>
    </row>
    <row r="11956" spans="16:17" x14ac:dyDescent="0.3">
      <c r="P11956" s="99"/>
      <c r="Q11956" s="99"/>
    </row>
    <row r="11957" spans="16:17" x14ac:dyDescent="0.3">
      <c r="P11957" s="99"/>
      <c r="Q11957" s="99"/>
    </row>
    <row r="11958" spans="16:17" x14ac:dyDescent="0.3">
      <c r="P11958" s="99"/>
      <c r="Q11958" s="99"/>
    </row>
    <row r="11959" spans="16:17" x14ac:dyDescent="0.3">
      <c r="P11959" s="99"/>
      <c r="Q11959" s="99"/>
    </row>
    <row r="11960" spans="16:17" x14ac:dyDescent="0.3">
      <c r="P11960" s="99"/>
      <c r="Q11960" s="99"/>
    </row>
    <row r="11961" spans="16:17" x14ac:dyDescent="0.3">
      <c r="P11961" s="99"/>
      <c r="Q11961" s="99"/>
    </row>
    <row r="11962" spans="16:17" x14ac:dyDescent="0.3">
      <c r="P11962" s="99"/>
      <c r="Q11962" s="99"/>
    </row>
    <row r="11963" spans="16:17" x14ac:dyDescent="0.3">
      <c r="P11963" s="99"/>
      <c r="Q11963" s="99"/>
    </row>
    <row r="11964" spans="16:17" x14ac:dyDescent="0.3">
      <c r="P11964" s="99"/>
      <c r="Q11964" s="99"/>
    </row>
    <row r="11965" spans="16:17" x14ac:dyDescent="0.3">
      <c r="P11965" s="99"/>
      <c r="Q11965" s="99"/>
    </row>
    <row r="11966" spans="16:17" x14ac:dyDescent="0.3">
      <c r="P11966" s="99"/>
      <c r="Q11966" s="99"/>
    </row>
    <row r="11967" spans="16:17" x14ac:dyDescent="0.3">
      <c r="P11967" s="99"/>
      <c r="Q11967" s="99"/>
    </row>
    <row r="11968" spans="16:17" x14ac:dyDescent="0.3">
      <c r="P11968" s="99"/>
      <c r="Q11968" s="99"/>
    </row>
    <row r="11969" spans="16:17" x14ac:dyDescent="0.3">
      <c r="P11969" s="99"/>
      <c r="Q11969" s="99"/>
    </row>
    <row r="11970" spans="16:17" x14ac:dyDescent="0.3">
      <c r="P11970" s="99"/>
      <c r="Q11970" s="99"/>
    </row>
    <row r="11971" spans="16:17" x14ac:dyDescent="0.3">
      <c r="P11971" s="99"/>
      <c r="Q11971" s="99"/>
    </row>
    <row r="11972" spans="16:17" x14ac:dyDescent="0.3">
      <c r="P11972" s="99"/>
      <c r="Q11972" s="99"/>
    </row>
    <row r="11973" spans="16:17" x14ac:dyDescent="0.3">
      <c r="P11973" s="99"/>
      <c r="Q11973" s="99"/>
    </row>
    <row r="11974" spans="16:17" x14ac:dyDescent="0.3">
      <c r="P11974" s="99"/>
      <c r="Q11974" s="99"/>
    </row>
    <row r="11975" spans="16:17" x14ac:dyDescent="0.3">
      <c r="P11975" s="99"/>
      <c r="Q11975" s="99"/>
    </row>
    <row r="11976" spans="16:17" x14ac:dyDescent="0.3">
      <c r="P11976" s="99"/>
      <c r="Q11976" s="99"/>
    </row>
    <row r="11977" spans="16:17" x14ac:dyDescent="0.3">
      <c r="P11977" s="99"/>
      <c r="Q11977" s="99"/>
    </row>
    <row r="11978" spans="16:17" x14ac:dyDescent="0.3">
      <c r="P11978" s="99"/>
      <c r="Q11978" s="99"/>
    </row>
    <row r="11979" spans="16:17" x14ac:dyDescent="0.3">
      <c r="P11979" s="99"/>
      <c r="Q11979" s="99"/>
    </row>
    <row r="11980" spans="16:17" x14ac:dyDescent="0.3">
      <c r="P11980" s="99"/>
      <c r="Q11980" s="99"/>
    </row>
    <row r="11981" spans="16:17" x14ac:dyDescent="0.3">
      <c r="P11981" s="99"/>
      <c r="Q11981" s="99"/>
    </row>
    <row r="11982" spans="16:17" x14ac:dyDescent="0.3">
      <c r="P11982" s="99"/>
      <c r="Q11982" s="99"/>
    </row>
    <row r="11983" spans="16:17" x14ac:dyDescent="0.3">
      <c r="P11983" s="99"/>
      <c r="Q11983" s="99"/>
    </row>
    <row r="11984" spans="16:17" x14ac:dyDescent="0.3">
      <c r="P11984" s="99"/>
      <c r="Q11984" s="99"/>
    </row>
    <row r="11985" spans="16:17" x14ac:dyDescent="0.3">
      <c r="P11985" s="99"/>
      <c r="Q11985" s="99"/>
    </row>
    <row r="11986" spans="16:17" x14ac:dyDescent="0.3">
      <c r="P11986" s="99"/>
      <c r="Q11986" s="99"/>
    </row>
    <row r="11987" spans="16:17" x14ac:dyDescent="0.3">
      <c r="P11987" s="99"/>
      <c r="Q11987" s="99"/>
    </row>
    <row r="11988" spans="16:17" x14ac:dyDescent="0.3">
      <c r="P11988" s="99"/>
      <c r="Q11988" s="99"/>
    </row>
    <row r="11989" spans="16:17" x14ac:dyDescent="0.3">
      <c r="P11989" s="99"/>
      <c r="Q11989" s="99"/>
    </row>
    <row r="11990" spans="16:17" x14ac:dyDescent="0.3">
      <c r="P11990" s="99"/>
      <c r="Q11990" s="99"/>
    </row>
    <row r="11991" spans="16:17" x14ac:dyDescent="0.3">
      <c r="P11991" s="99"/>
      <c r="Q11991" s="99"/>
    </row>
    <row r="11992" spans="16:17" x14ac:dyDescent="0.3">
      <c r="P11992" s="99"/>
      <c r="Q11992" s="99"/>
    </row>
    <row r="11993" spans="16:17" x14ac:dyDescent="0.3">
      <c r="P11993" s="99"/>
      <c r="Q11993" s="99"/>
    </row>
    <row r="11994" spans="16:17" x14ac:dyDescent="0.3">
      <c r="P11994" s="99"/>
      <c r="Q11994" s="99"/>
    </row>
    <row r="11995" spans="16:17" x14ac:dyDescent="0.3">
      <c r="P11995" s="99"/>
      <c r="Q11995" s="99"/>
    </row>
    <row r="11996" spans="16:17" x14ac:dyDescent="0.3">
      <c r="P11996" s="99"/>
      <c r="Q11996" s="99"/>
    </row>
    <row r="11997" spans="16:17" x14ac:dyDescent="0.3">
      <c r="P11997" s="99"/>
      <c r="Q11997" s="99"/>
    </row>
    <row r="11998" spans="16:17" x14ac:dyDescent="0.3">
      <c r="P11998" s="99"/>
      <c r="Q11998" s="99"/>
    </row>
    <row r="11999" spans="16:17" x14ac:dyDescent="0.3">
      <c r="P11999" s="99"/>
      <c r="Q11999" s="99"/>
    </row>
    <row r="12000" spans="16:17" x14ac:dyDescent="0.3">
      <c r="P12000" s="99"/>
      <c r="Q12000" s="99"/>
    </row>
    <row r="12001" spans="16:17" x14ac:dyDescent="0.3">
      <c r="P12001" s="99"/>
      <c r="Q12001" s="99"/>
    </row>
    <row r="12002" spans="16:17" x14ac:dyDescent="0.3">
      <c r="P12002" s="99"/>
      <c r="Q12002" s="99"/>
    </row>
    <row r="12003" spans="16:17" x14ac:dyDescent="0.3">
      <c r="P12003" s="99"/>
      <c r="Q12003" s="99"/>
    </row>
    <row r="12004" spans="16:17" x14ac:dyDescent="0.3">
      <c r="P12004" s="99"/>
      <c r="Q12004" s="99"/>
    </row>
    <row r="12005" spans="16:17" x14ac:dyDescent="0.3">
      <c r="P12005" s="99"/>
      <c r="Q12005" s="99"/>
    </row>
    <row r="12006" spans="16:17" x14ac:dyDescent="0.3">
      <c r="P12006" s="99"/>
      <c r="Q12006" s="99"/>
    </row>
    <row r="12007" spans="16:17" x14ac:dyDescent="0.3">
      <c r="P12007" s="99"/>
      <c r="Q12007" s="99"/>
    </row>
    <row r="12008" spans="16:17" x14ac:dyDescent="0.3">
      <c r="P12008" s="99"/>
      <c r="Q12008" s="99"/>
    </row>
    <row r="12009" spans="16:17" x14ac:dyDescent="0.3">
      <c r="P12009" s="99"/>
      <c r="Q12009" s="99"/>
    </row>
    <row r="12010" spans="16:17" x14ac:dyDescent="0.3">
      <c r="P12010" s="99"/>
      <c r="Q12010" s="99"/>
    </row>
    <row r="12011" spans="16:17" x14ac:dyDescent="0.3">
      <c r="P12011" s="99"/>
      <c r="Q12011" s="99"/>
    </row>
    <row r="12012" spans="16:17" x14ac:dyDescent="0.3">
      <c r="P12012" s="99"/>
      <c r="Q12012" s="99"/>
    </row>
    <row r="12013" spans="16:17" x14ac:dyDescent="0.3">
      <c r="P12013" s="99"/>
      <c r="Q12013" s="99"/>
    </row>
    <row r="12014" spans="16:17" x14ac:dyDescent="0.3">
      <c r="P12014" s="99"/>
      <c r="Q12014" s="99"/>
    </row>
    <row r="12015" spans="16:17" x14ac:dyDescent="0.3">
      <c r="P12015" s="99"/>
      <c r="Q12015" s="99"/>
    </row>
    <row r="12016" spans="16:17" x14ac:dyDescent="0.3">
      <c r="P12016" s="99"/>
      <c r="Q12016" s="99"/>
    </row>
    <row r="12017" spans="16:17" x14ac:dyDescent="0.3">
      <c r="P12017" s="99"/>
      <c r="Q12017" s="99"/>
    </row>
    <row r="12018" spans="16:17" x14ac:dyDescent="0.3">
      <c r="P12018" s="99"/>
      <c r="Q12018" s="99"/>
    </row>
    <row r="12019" spans="16:17" x14ac:dyDescent="0.3">
      <c r="P12019" s="99"/>
      <c r="Q12019" s="99"/>
    </row>
    <row r="12020" spans="16:17" x14ac:dyDescent="0.3">
      <c r="P12020" s="99"/>
      <c r="Q12020" s="99"/>
    </row>
    <row r="12021" spans="16:17" x14ac:dyDescent="0.3">
      <c r="P12021" s="99"/>
      <c r="Q12021" s="99"/>
    </row>
    <row r="12022" spans="16:17" x14ac:dyDescent="0.3">
      <c r="P12022" s="99"/>
      <c r="Q12022" s="99"/>
    </row>
    <row r="12023" spans="16:17" x14ac:dyDescent="0.3">
      <c r="P12023" s="99"/>
      <c r="Q12023" s="99"/>
    </row>
    <row r="12024" spans="16:17" x14ac:dyDescent="0.3">
      <c r="P12024" s="99"/>
      <c r="Q12024" s="99"/>
    </row>
    <row r="12025" spans="16:17" x14ac:dyDescent="0.3">
      <c r="P12025" s="99"/>
      <c r="Q12025" s="99"/>
    </row>
    <row r="12026" spans="16:17" x14ac:dyDescent="0.3">
      <c r="P12026" s="99"/>
      <c r="Q12026" s="99"/>
    </row>
    <row r="12027" spans="16:17" x14ac:dyDescent="0.3">
      <c r="P12027" s="99"/>
      <c r="Q12027" s="99"/>
    </row>
    <row r="12028" spans="16:17" x14ac:dyDescent="0.3">
      <c r="P12028" s="99"/>
      <c r="Q12028" s="99"/>
    </row>
    <row r="12029" spans="16:17" x14ac:dyDescent="0.3">
      <c r="P12029" s="99"/>
      <c r="Q12029" s="99"/>
    </row>
    <row r="12030" spans="16:17" x14ac:dyDescent="0.3">
      <c r="P12030" s="99"/>
      <c r="Q12030" s="99"/>
    </row>
    <row r="12031" spans="16:17" x14ac:dyDescent="0.3">
      <c r="P12031" s="99"/>
      <c r="Q12031" s="99"/>
    </row>
    <row r="12032" spans="16:17" x14ac:dyDescent="0.3">
      <c r="P12032" s="99"/>
      <c r="Q12032" s="99"/>
    </row>
    <row r="12033" spans="16:17" x14ac:dyDescent="0.3">
      <c r="P12033" s="99"/>
      <c r="Q12033" s="99"/>
    </row>
    <row r="12034" spans="16:17" x14ac:dyDescent="0.3">
      <c r="P12034" s="99"/>
      <c r="Q12034" s="99"/>
    </row>
    <row r="12035" spans="16:17" x14ac:dyDescent="0.3">
      <c r="P12035" s="99"/>
      <c r="Q12035" s="99"/>
    </row>
    <row r="12036" spans="16:17" x14ac:dyDescent="0.3">
      <c r="P12036" s="99"/>
      <c r="Q12036" s="99"/>
    </row>
    <row r="12037" spans="16:17" x14ac:dyDescent="0.3">
      <c r="P12037" s="99"/>
      <c r="Q12037" s="99"/>
    </row>
    <row r="12038" spans="16:17" x14ac:dyDescent="0.3">
      <c r="P12038" s="99"/>
      <c r="Q12038" s="99"/>
    </row>
    <row r="12039" spans="16:17" x14ac:dyDescent="0.3">
      <c r="P12039" s="99"/>
      <c r="Q12039" s="99"/>
    </row>
    <row r="12040" spans="16:17" x14ac:dyDescent="0.3">
      <c r="P12040" s="99"/>
      <c r="Q12040" s="99"/>
    </row>
    <row r="12041" spans="16:17" x14ac:dyDescent="0.3">
      <c r="P12041" s="99"/>
      <c r="Q12041" s="99"/>
    </row>
    <row r="12042" spans="16:17" x14ac:dyDescent="0.3">
      <c r="P12042" s="99"/>
      <c r="Q12042" s="99"/>
    </row>
    <row r="12043" spans="16:17" x14ac:dyDescent="0.3">
      <c r="P12043" s="99"/>
      <c r="Q12043" s="99"/>
    </row>
    <row r="12044" spans="16:17" x14ac:dyDescent="0.3">
      <c r="P12044" s="99"/>
      <c r="Q12044" s="99"/>
    </row>
    <row r="12045" spans="16:17" x14ac:dyDescent="0.3">
      <c r="P12045" s="99"/>
      <c r="Q12045" s="99"/>
    </row>
    <row r="12046" spans="16:17" x14ac:dyDescent="0.3">
      <c r="P12046" s="99"/>
      <c r="Q12046" s="99"/>
    </row>
    <row r="12047" spans="16:17" x14ac:dyDescent="0.3">
      <c r="P12047" s="99"/>
      <c r="Q12047" s="99"/>
    </row>
    <row r="12048" spans="16:17" x14ac:dyDescent="0.3">
      <c r="P12048" s="99"/>
      <c r="Q12048" s="99"/>
    </row>
    <row r="12049" spans="16:17" x14ac:dyDescent="0.3">
      <c r="P12049" s="99"/>
      <c r="Q12049" s="99"/>
    </row>
    <row r="12050" spans="16:17" x14ac:dyDescent="0.3">
      <c r="P12050" s="99"/>
      <c r="Q12050" s="99"/>
    </row>
    <row r="12051" spans="16:17" x14ac:dyDescent="0.3">
      <c r="P12051" s="99"/>
      <c r="Q12051" s="99"/>
    </row>
    <row r="12052" spans="16:17" x14ac:dyDescent="0.3">
      <c r="P12052" s="99"/>
      <c r="Q12052" s="99"/>
    </row>
    <row r="12053" spans="16:17" x14ac:dyDescent="0.3">
      <c r="P12053" s="99"/>
      <c r="Q12053" s="99"/>
    </row>
    <row r="12054" spans="16:17" x14ac:dyDescent="0.3">
      <c r="P12054" s="99"/>
      <c r="Q12054" s="99"/>
    </row>
    <row r="12055" spans="16:17" x14ac:dyDescent="0.3">
      <c r="P12055" s="99"/>
      <c r="Q12055" s="99"/>
    </row>
    <row r="12056" spans="16:17" x14ac:dyDescent="0.3">
      <c r="P12056" s="99"/>
      <c r="Q12056" s="99"/>
    </row>
    <row r="12057" spans="16:17" x14ac:dyDescent="0.3">
      <c r="P12057" s="99"/>
      <c r="Q12057" s="99"/>
    </row>
    <row r="12058" spans="16:17" x14ac:dyDescent="0.3">
      <c r="P12058" s="99"/>
      <c r="Q12058" s="99"/>
    </row>
    <row r="12059" spans="16:17" x14ac:dyDescent="0.3">
      <c r="P12059" s="99"/>
      <c r="Q12059" s="99"/>
    </row>
    <row r="12060" spans="16:17" x14ac:dyDescent="0.3">
      <c r="P12060" s="99"/>
      <c r="Q12060" s="99"/>
    </row>
    <row r="12061" spans="16:17" x14ac:dyDescent="0.3">
      <c r="P12061" s="99"/>
      <c r="Q12061" s="99"/>
    </row>
    <row r="12062" spans="16:17" x14ac:dyDescent="0.3">
      <c r="P12062" s="99"/>
      <c r="Q12062" s="99"/>
    </row>
    <row r="12063" spans="16:17" x14ac:dyDescent="0.3">
      <c r="P12063" s="99"/>
      <c r="Q12063" s="99"/>
    </row>
    <row r="12064" spans="16:17" x14ac:dyDescent="0.3">
      <c r="P12064" s="99"/>
      <c r="Q12064" s="99"/>
    </row>
    <row r="12065" spans="16:17" x14ac:dyDescent="0.3">
      <c r="P12065" s="99"/>
      <c r="Q12065" s="99"/>
    </row>
    <row r="12066" spans="16:17" x14ac:dyDescent="0.3">
      <c r="P12066" s="99"/>
      <c r="Q12066" s="99"/>
    </row>
    <row r="12067" spans="16:17" x14ac:dyDescent="0.3">
      <c r="P12067" s="99"/>
      <c r="Q12067" s="99"/>
    </row>
    <row r="12068" spans="16:17" x14ac:dyDescent="0.3">
      <c r="P12068" s="99"/>
      <c r="Q12068" s="99"/>
    </row>
    <row r="12069" spans="16:17" x14ac:dyDescent="0.3">
      <c r="P12069" s="99"/>
      <c r="Q12069" s="99"/>
    </row>
    <row r="12070" spans="16:17" x14ac:dyDescent="0.3">
      <c r="P12070" s="99"/>
      <c r="Q12070" s="99"/>
    </row>
    <row r="12071" spans="16:17" x14ac:dyDescent="0.3">
      <c r="P12071" s="99"/>
      <c r="Q12071" s="99"/>
    </row>
    <row r="12072" spans="16:17" x14ac:dyDescent="0.3">
      <c r="P12072" s="99"/>
      <c r="Q12072" s="99"/>
    </row>
    <row r="12073" spans="16:17" x14ac:dyDescent="0.3">
      <c r="P12073" s="99"/>
      <c r="Q12073" s="99"/>
    </row>
    <row r="12074" spans="16:17" x14ac:dyDescent="0.3">
      <c r="P12074" s="99"/>
      <c r="Q12074" s="99"/>
    </row>
    <row r="12075" spans="16:17" x14ac:dyDescent="0.3">
      <c r="P12075" s="99"/>
      <c r="Q12075" s="99"/>
    </row>
    <row r="12076" spans="16:17" x14ac:dyDescent="0.3">
      <c r="P12076" s="99"/>
      <c r="Q12076" s="99"/>
    </row>
    <row r="12077" spans="16:17" x14ac:dyDescent="0.3">
      <c r="P12077" s="99"/>
      <c r="Q12077" s="99"/>
    </row>
    <row r="12078" spans="16:17" x14ac:dyDescent="0.3">
      <c r="P12078" s="99"/>
      <c r="Q12078" s="99"/>
    </row>
    <row r="12079" spans="16:17" x14ac:dyDescent="0.3">
      <c r="P12079" s="99"/>
      <c r="Q12079" s="99"/>
    </row>
    <row r="12080" spans="16:17" x14ac:dyDescent="0.3">
      <c r="P12080" s="99"/>
      <c r="Q12080" s="99"/>
    </row>
    <row r="12081" spans="16:17" x14ac:dyDescent="0.3">
      <c r="P12081" s="99"/>
      <c r="Q12081" s="99"/>
    </row>
    <row r="12082" spans="16:17" x14ac:dyDescent="0.3">
      <c r="P12082" s="99"/>
      <c r="Q12082" s="99"/>
    </row>
    <row r="12083" spans="16:17" x14ac:dyDescent="0.3">
      <c r="P12083" s="99"/>
      <c r="Q12083" s="99"/>
    </row>
    <row r="12084" spans="16:17" x14ac:dyDescent="0.3">
      <c r="P12084" s="99"/>
      <c r="Q12084" s="99"/>
    </row>
    <row r="12085" spans="16:17" x14ac:dyDescent="0.3">
      <c r="P12085" s="99"/>
      <c r="Q12085" s="99"/>
    </row>
    <row r="12086" spans="16:17" x14ac:dyDescent="0.3">
      <c r="P12086" s="99"/>
      <c r="Q12086" s="99"/>
    </row>
    <row r="12087" spans="16:17" x14ac:dyDescent="0.3">
      <c r="P12087" s="99"/>
      <c r="Q12087" s="99"/>
    </row>
    <row r="12088" spans="16:17" x14ac:dyDescent="0.3">
      <c r="P12088" s="99"/>
      <c r="Q12088" s="99"/>
    </row>
    <row r="12089" spans="16:17" x14ac:dyDescent="0.3">
      <c r="P12089" s="99"/>
      <c r="Q12089" s="99"/>
    </row>
    <row r="12090" spans="16:17" x14ac:dyDescent="0.3">
      <c r="P12090" s="99"/>
      <c r="Q12090" s="99"/>
    </row>
    <row r="12091" spans="16:17" x14ac:dyDescent="0.3">
      <c r="P12091" s="99"/>
      <c r="Q12091" s="99"/>
    </row>
    <row r="12092" spans="16:17" x14ac:dyDescent="0.3">
      <c r="P12092" s="99"/>
      <c r="Q12092" s="99"/>
    </row>
    <row r="12093" spans="16:17" x14ac:dyDescent="0.3">
      <c r="P12093" s="99"/>
      <c r="Q12093" s="99"/>
    </row>
    <row r="12094" spans="16:17" x14ac:dyDescent="0.3">
      <c r="P12094" s="99"/>
      <c r="Q12094" s="99"/>
    </row>
    <row r="12095" spans="16:17" x14ac:dyDescent="0.3">
      <c r="P12095" s="99"/>
      <c r="Q12095" s="99"/>
    </row>
    <row r="12096" spans="16:17" x14ac:dyDescent="0.3">
      <c r="P12096" s="99"/>
      <c r="Q12096" s="99"/>
    </row>
    <row r="12097" spans="16:17" x14ac:dyDescent="0.3">
      <c r="P12097" s="99"/>
      <c r="Q12097" s="99"/>
    </row>
    <row r="12098" spans="16:17" x14ac:dyDescent="0.3">
      <c r="P12098" s="99"/>
      <c r="Q12098" s="99"/>
    </row>
    <row r="12099" spans="16:17" x14ac:dyDescent="0.3">
      <c r="P12099" s="99"/>
      <c r="Q12099" s="99"/>
    </row>
    <row r="12100" spans="16:17" x14ac:dyDescent="0.3">
      <c r="P12100" s="99"/>
      <c r="Q12100" s="99"/>
    </row>
    <row r="12101" spans="16:17" x14ac:dyDescent="0.3">
      <c r="P12101" s="99"/>
      <c r="Q12101" s="99"/>
    </row>
    <row r="12102" spans="16:17" x14ac:dyDescent="0.3">
      <c r="P12102" s="99"/>
      <c r="Q12102" s="99"/>
    </row>
    <row r="12103" spans="16:17" x14ac:dyDescent="0.3">
      <c r="P12103" s="99"/>
      <c r="Q12103" s="99"/>
    </row>
    <row r="12104" spans="16:17" x14ac:dyDescent="0.3">
      <c r="P12104" s="99"/>
      <c r="Q12104" s="99"/>
    </row>
    <row r="12105" spans="16:17" x14ac:dyDescent="0.3">
      <c r="P12105" s="99"/>
      <c r="Q12105" s="99"/>
    </row>
    <row r="12106" spans="16:17" x14ac:dyDescent="0.3">
      <c r="P12106" s="99"/>
      <c r="Q12106" s="99"/>
    </row>
    <row r="12107" spans="16:17" x14ac:dyDescent="0.3">
      <c r="P12107" s="99"/>
      <c r="Q12107" s="99"/>
    </row>
    <row r="12108" spans="16:17" x14ac:dyDescent="0.3">
      <c r="P12108" s="99"/>
      <c r="Q12108" s="99"/>
    </row>
    <row r="12109" spans="16:17" x14ac:dyDescent="0.3">
      <c r="P12109" s="99"/>
      <c r="Q12109" s="99"/>
    </row>
    <row r="12110" spans="16:17" x14ac:dyDescent="0.3">
      <c r="P12110" s="99"/>
      <c r="Q12110" s="99"/>
    </row>
    <row r="12111" spans="16:17" x14ac:dyDescent="0.3">
      <c r="P12111" s="99"/>
      <c r="Q12111" s="99"/>
    </row>
    <row r="12112" spans="16:17" x14ac:dyDescent="0.3">
      <c r="P12112" s="99"/>
      <c r="Q12112" s="99"/>
    </row>
    <row r="12113" spans="16:17" x14ac:dyDescent="0.3">
      <c r="P12113" s="99"/>
      <c r="Q12113" s="99"/>
    </row>
    <row r="12114" spans="16:17" x14ac:dyDescent="0.3">
      <c r="P12114" s="99"/>
      <c r="Q12114" s="99"/>
    </row>
    <row r="12115" spans="16:17" x14ac:dyDescent="0.3">
      <c r="P12115" s="99"/>
      <c r="Q12115" s="99"/>
    </row>
    <row r="12116" spans="16:17" x14ac:dyDescent="0.3">
      <c r="P12116" s="99"/>
      <c r="Q12116" s="99"/>
    </row>
    <row r="12117" spans="16:17" x14ac:dyDescent="0.3">
      <c r="P12117" s="99"/>
      <c r="Q12117" s="99"/>
    </row>
    <row r="12118" spans="16:17" x14ac:dyDescent="0.3">
      <c r="P12118" s="99"/>
      <c r="Q12118" s="99"/>
    </row>
    <row r="12119" spans="16:17" x14ac:dyDescent="0.3">
      <c r="P12119" s="99"/>
      <c r="Q12119" s="99"/>
    </row>
    <row r="12120" spans="16:17" x14ac:dyDescent="0.3">
      <c r="P12120" s="99"/>
      <c r="Q12120" s="99"/>
    </row>
    <row r="12121" spans="16:17" x14ac:dyDescent="0.3">
      <c r="P12121" s="99"/>
      <c r="Q12121" s="99"/>
    </row>
    <row r="12122" spans="16:17" x14ac:dyDescent="0.3">
      <c r="P12122" s="99"/>
      <c r="Q12122" s="99"/>
    </row>
    <row r="12123" spans="16:17" x14ac:dyDescent="0.3">
      <c r="P12123" s="99"/>
      <c r="Q12123" s="99"/>
    </row>
    <row r="12124" spans="16:17" x14ac:dyDescent="0.3">
      <c r="P12124" s="99"/>
      <c r="Q12124" s="99"/>
    </row>
    <row r="12125" spans="16:17" x14ac:dyDescent="0.3">
      <c r="P12125" s="99"/>
      <c r="Q12125" s="99"/>
    </row>
    <row r="12126" spans="16:17" x14ac:dyDescent="0.3">
      <c r="P12126" s="99"/>
      <c r="Q12126" s="99"/>
    </row>
    <row r="12127" spans="16:17" x14ac:dyDescent="0.3">
      <c r="P12127" s="99"/>
      <c r="Q12127" s="99"/>
    </row>
    <row r="12128" spans="16:17" x14ac:dyDescent="0.3">
      <c r="P12128" s="99"/>
      <c r="Q12128" s="99"/>
    </row>
    <row r="12129" spans="16:17" x14ac:dyDescent="0.3">
      <c r="P12129" s="99"/>
      <c r="Q12129" s="99"/>
    </row>
    <row r="12130" spans="16:17" x14ac:dyDescent="0.3">
      <c r="P12130" s="99"/>
      <c r="Q12130" s="99"/>
    </row>
    <row r="12131" spans="16:17" x14ac:dyDescent="0.3">
      <c r="P12131" s="99"/>
      <c r="Q12131" s="99"/>
    </row>
    <row r="12132" spans="16:17" x14ac:dyDescent="0.3">
      <c r="P12132" s="99"/>
      <c r="Q12132" s="99"/>
    </row>
    <row r="12133" spans="16:17" x14ac:dyDescent="0.3">
      <c r="P12133" s="99"/>
      <c r="Q12133" s="99"/>
    </row>
    <row r="12134" spans="16:17" x14ac:dyDescent="0.3">
      <c r="P12134" s="99"/>
      <c r="Q12134" s="99"/>
    </row>
    <row r="12135" spans="16:17" x14ac:dyDescent="0.3">
      <c r="P12135" s="99"/>
      <c r="Q12135" s="99"/>
    </row>
    <row r="12136" spans="16:17" x14ac:dyDescent="0.3">
      <c r="P12136" s="99"/>
      <c r="Q12136" s="99"/>
    </row>
    <row r="12137" spans="16:17" x14ac:dyDescent="0.3">
      <c r="P12137" s="99"/>
      <c r="Q12137" s="99"/>
    </row>
    <row r="12138" spans="16:17" x14ac:dyDescent="0.3">
      <c r="P12138" s="99"/>
      <c r="Q12138" s="99"/>
    </row>
    <row r="12139" spans="16:17" x14ac:dyDescent="0.3">
      <c r="P12139" s="99"/>
      <c r="Q12139" s="99"/>
    </row>
    <row r="12140" spans="16:17" x14ac:dyDescent="0.3">
      <c r="P12140" s="99"/>
      <c r="Q12140" s="99"/>
    </row>
    <row r="12141" spans="16:17" x14ac:dyDescent="0.3">
      <c r="P12141" s="99"/>
      <c r="Q12141" s="99"/>
    </row>
    <row r="12142" spans="16:17" x14ac:dyDescent="0.3">
      <c r="P12142" s="99"/>
      <c r="Q12142" s="99"/>
    </row>
    <row r="12143" spans="16:17" x14ac:dyDescent="0.3">
      <c r="P12143" s="99"/>
      <c r="Q12143" s="99"/>
    </row>
    <row r="12144" spans="16:17" x14ac:dyDescent="0.3">
      <c r="P12144" s="99"/>
      <c r="Q12144" s="99"/>
    </row>
    <row r="12145" spans="16:17" x14ac:dyDescent="0.3">
      <c r="P12145" s="99"/>
      <c r="Q12145" s="99"/>
    </row>
    <row r="12146" spans="16:17" x14ac:dyDescent="0.3">
      <c r="P12146" s="99"/>
      <c r="Q12146" s="99"/>
    </row>
    <row r="12147" spans="16:17" x14ac:dyDescent="0.3">
      <c r="P12147" s="99"/>
      <c r="Q12147" s="99"/>
    </row>
    <row r="12148" spans="16:17" x14ac:dyDescent="0.3">
      <c r="P12148" s="99"/>
      <c r="Q12148" s="99"/>
    </row>
    <row r="12149" spans="16:17" x14ac:dyDescent="0.3">
      <c r="P12149" s="99"/>
      <c r="Q12149" s="99"/>
    </row>
    <row r="12150" spans="16:17" x14ac:dyDescent="0.3">
      <c r="P12150" s="99"/>
      <c r="Q12150" s="99"/>
    </row>
    <row r="12151" spans="16:17" x14ac:dyDescent="0.3">
      <c r="P12151" s="99"/>
      <c r="Q12151" s="99"/>
    </row>
    <row r="12152" spans="16:17" x14ac:dyDescent="0.3">
      <c r="P12152" s="99"/>
      <c r="Q12152" s="99"/>
    </row>
    <row r="12153" spans="16:17" x14ac:dyDescent="0.3">
      <c r="P12153" s="99"/>
      <c r="Q12153" s="99"/>
    </row>
    <row r="12154" spans="16:17" x14ac:dyDescent="0.3">
      <c r="P12154" s="99"/>
      <c r="Q12154" s="99"/>
    </row>
    <row r="12155" spans="16:17" x14ac:dyDescent="0.3">
      <c r="P12155" s="99"/>
      <c r="Q12155" s="99"/>
    </row>
    <row r="12156" spans="16:17" x14ac:dyDescent="0.3">
      <c r="P12156" s="99"/>
      <c r="Q12156" s="99"/>
    </row>
    <row r="12157" spans="16:17" x14ac:dyDescent="0.3">
      <c r="P12157" s="99"/>
      <c r="Q12157" s="99"/>
    </row>
    <row r="12158" spans="16:17" x14ac:dyDescent="0.3">
      <c r="P12158" s="99"/>
      <c r="Q12158" s="99"/>
    </row>
    <row r="12159" spans="16:17" x14ac:dyDescent="0.3">
      <c r="P12159" s="99"/>
      <c r="Q12159" s="99"/>
    </row>
    <row r="12160" spans="16:17" x14ac:dyDescent="0.3">
      <c r="P12160" s="99"/>
      <c r="Q12160" s="99"/>
    </row>
    <row r="12161" spans="16:17" x14ac:dyDescent="0.3">
      <c r="P12161" s="99"/>
      <c r="Q12161" s="99"/>
    </row>
    <row r="12162" spans="16:17" x14ac:dyDescent="0.3">
      <c r="P12162" s="99"/>
      <c r="Q12162" s="99"/>
    </row>
    <row r="12163" spans="16:17" x14ac:dyDescent="0.3">
      <c r="P12163" s="99"/>
      <c r="Q12163" s="99"/>
    </row>
    <row r="12164" spans="16:17" x14ac:dyDescent="0.3">
      <c r="P12164" s="99"/>
      <c r="Q12164" s="99"/>
    </row>
    <row r="12165" spans="16:17" x14ac:dyDescent="0.3">
      <c r="P12165" s="99"/>
      <c r="Q12165" s="99"/>
    </row>
    <row r="12166" spans="16:17" x14ac:dyDescent="0.3">
      <c r="P12166" s="99"/>
      <c r="Q12166" s="99"/>
    </row>
    <row r="12167" spans="16:17" x14ac:dyDescent="0.3">
      <c r="P12167" s="99"/>
      <c r="Q12167" s="99"/>
    </row>
    <row r="12168" spans="16:17" x14ac:dyDescent="0.3">
      <c r="P12168" s="99"/>
      <c r="Q12168" s="99"/>
    </row>
    <row r="12169" spans="16:17" x14ac:dyDescent="0.3">
      <c r="P12169" s="99"/>
      <c r="Q12169" s="99"/>
    </row>
    <row r="12170" spans="16:17" x14ac:dyDescent="0.3">
      <c r="P12170" s="99"/>
      <c r="Q12170" s="99"/>
    </row>
    <row r="12171" spans="16:17" x14ac:dyDescent="0.3">
      <c r="P12171" s="99"/>
      <c r="Q12171" s="99"/>
    </row>
    <row r="12172" spans="16:17" x14ac:dyDescent="0.3">
      <c r="P12172" s="99"/>
      <c r="Q12172" s="99"/>
    </row>
    <row r="12173" spans="16:17" x14ac:dyDescent="0.3">
      <c r="P12173" s="99"/>
      <c r="Q12173" s="99"/>
    </row>
    <row r="12174" spans="16:17" x14ac:dyDescent="0.3">
      <c r="P12174" s="99"/>
      <c r="Q12174" s="99"/>
    </row>
    <row r="12175" spans="16:17" x14ac:dyDescent="0.3">
      <c r="P12175" s="99"/>
      <c r="Q12175" s="99"/>
    </row>
    <row r="12176" spans="16:17" x14ac:dyDescent="0.3">
      <c r="P12176" s="99"/>
      <c r="Q12176" s="99"/>
    </row>
    <row r="12177" spans="16:17" x14ac:dyDescent="0.3">
      <c r="P12177" s="99"/>
      <c r="Q12177" s="99"/>
    </row>
    <row r="12178" spans="16:17" x14ac:dyDescent="0.3">
      <c r="P12178" s="99"/>
      <c r="Q12178" s="99"/>
    </row>
    <row r="12179" spans="16:17" x14ac:dyDescent="0.3">
      <c r="P12179" s="99"/>
      <c r="Q12179" s="99"/>
    </row>
    <row r="12180" spans="16:17" x14ac:dyDescent="0.3">
      <c r="P12180" s="99"/>
      <c r="Q12180" s="99"/>
    </row>
    <row r="12181" spans="16:17" x14ac:dyDescent="0.3">
      <c r="P12181" s="99"/>
      <c r="Q12181" s="99"/>
    </row>
    <row r="12182" spans="16:17" x14ac:dyDescent="0.3">
      <c r="P12182" s="99"/>
      <c r="Q12182" s="99"/>
    </row>
    <row r="12183" spans="16:17" x14ac:dyDescent="0.3">
      <c r="P12183" s="99"/>
      <c r="Q12183" s="99"/>
    </row>
    <row r="12184" spans="16:17" x14ac:dyDescent="0.3">
      <c r="P12184" s="99"/>
      <c r="Q12184" s="99"/>
    </row>
    <row r="12185" spans="16:17" x14ac:dyDescent="0.3">
      <c r="P12185" s="99"/>
      <c r="Q12185" s="99"/>
    </row>
    <row r="12186" spans="16:17" x14ac:dyDescent="0.3">
      <c r="P12186" s="99"/>
      <c r="Q12186" s="99"/>
    </row>
    <row r="12187" spans="16:17" x14ac:dyDescent="0.3">
      <c r="P12187" s="99"/>
      <c r="Q12187" s="99"/>
    </row>
    <row r="12188" spans="16:17" x14ac:dyDescent="0.3">
      <c r="P12188" s="99"/>
      <c r="Q12188" s="99"/>
    </row>
    <row r="12189" spans="16:17" x14ac:dyDescent="0.3">
      <c r="P12189" s="99"/>
      <c r="Q12189" s="99"/>
    </row>
    <row r="12190" spans="16:17" x14ac:dyDescent="0.3">
      <c r="P12190" s="99"/>
      <c r="Q12190" s="99"/>
    </row>
    <row r="12191" spans="16:17" x14ac:dyDescent="0.3">
      <c r="P12191" s="99"/>
      <c r="Q12191" s="99"/>
    </row>
    <row r="12192" spans="16:17" x14ac:dyDescent="0.3">
      <c r="P12192" s="99"/>
      <c r="Q12192" s="99"/>
    </row>
    <row r="12193" spans="16:17" x14ac:dyDescent="0.3">
      <c r="P12193" s="99"/>
      <c r="Q12193" s="99"/>
    </row>
    <row r="12194" spans="16:17" x14ac:dyDescent="0.3">
      <c r="P12194" s="99"/>
      <c r="Q12194" s="99"/>
    </row>
    <row r="12195" spans="16:17" x14ac:dyDescent="0.3">
      <c r="P12195" s="99"/>
      <c r="Q12195" s="99"/>
    </row>
    <row r="12196" spans="16:17" x14ac:dyDescent="0.3">
      <c r="P12196" s="99"/>
      <c r="Q12196" s="99"/>
    </row>
    <row r="12197" spans="16:17" x14ac:dyDescent="0.3">
      <c r="P12197" s="99"/>
      <c r="Q12197" s="99"/>
    </row>
    <row r="12198" spans="16:17" x14ac:dyDescent="0.3">
      <c r="P12198" s="99"/>
      <c r="Q12198" s="99"/>
    </row>
    <row r="12199" spans="16:17" x14ac:dyDescent="0.3">
      <c r="P12199" s="99"/>
      <c r="Q12199" s="99"/>
    </row>
    <row r="12200" spans="16:17" x14ac:dyDescent="0.3">
      <c r="P12200" s="99"/>
      <c r="Q12200" s="99"/>
    </row>
    <row r="12201" spans="16:17" x14ac:dyDescent="0.3">
      <c r="P12201" s="99"/>
      <c r="Q12201" s="99"/>
    </row>
    <row r="12202" spans="16:17" x14ac:dyDescent="0.3">
      <c r="P12202" s="99"/>
      <c r="Q12202" s="99"/>
    </row>
    <row r="12203" spans="16:17" x14ac:dyDescent="0.3">
      <c r="P12203" s="99"/>
      <c r="Q12203" s="99"/>
    </row>
    <row r="12204" spans="16:17" x14ac:dyDescent="0.3">
      <c r="P12204" s="99"/>
      <c r="Q12204" s="99"/>
    </row>
    <row r="12205" spans="16:17" x14ac:dyDescent="0.3">
      <c r="P12205" s="99"/>
      <c r="Q12205" s="99"/>
    </row>
    <row r="12206" spans="16:17" x14ac:dyDescent="0.3">
      <c r="P12206" s="99"/>
      <c r="Q12206" s="99"/>
    </row>
    <row r="12207" spans="16:17" x14ac:dyDescent="0.3">
      <c r="P12207" s="99"/>
      <c r="Q12207" s="99"/>
    </row>
    <row r="12208" spans="16:17" x14ac:dyDescent="0.3">
      <c r="P12208" s="99"/>
      <c r="Q12208" s="99"/>
    </row>
    <row r="12209" spans="16:17" x14ac:dyDescent="0.3">
      <c r="P12209" s="99"/>
      <c r="Q12209" s="99"/>
    </row>
    <row r="12210" spans="16:17" x14ac:dyDescent="0.3">
      <c r="P12210" s="99"/>
      <c r="Q12210" s="99"/>
    </row>
    <row r="12211" spans="16:17" x14ac:dyDescent="0.3">
      <c r="P12211" s="99"/>
      <c r="Q12211" s="99"/>
    </row>
    <row r="12212" spans="16:17" x14ac:dyDescent="0.3">
      <c r="P12212" s="99"/>
      <c r="Q12212" s="99"/>
    </row>
    <row r="12213" spans="16:17" x14ac:dyDescent="0.3">
      <c r="P12213" s="99"/>
      <c r="Q12213" s="99"/>
    </row>
    <row r="12214" spans="16:17" x14ac:dyDescent="0.3">
      <c r="P12214" s="99"/>
      <c r="Q12214" s="99"/>
    </row>
    <row r="12215" spans="16:17" x14ac:dyDescent="0.3">
      <c r="P12215" s="99"/>
      <c r="Q12215" s="99"/>
    </row>
    <row r="12216" spans="16:17" x14ac:dyDescent="0.3">
      <c r="P12216" s="99"/>
      <c r="Q12216" s="99"/>
    </row>
    <row r="12217" spans="16:17" x14ac:dyDescent="0.3">
      <c r="P12217" s="99"/>
      <c r="Q12217" s="99"/>
    </row>
    <row r="12218" spans="16:17" x14ac:dyDescent="0.3">
      <c r="P12218" s="99"/>
      <c r="Q12218" s="99"/>
    </row>
    <row r="12219" spans="16:17" x14ac:dyDescent="0.3">
      <c r="P12219" s="99"/>
      <c r="Q12219" s="99"/>
    </row>
    <row r="12220" spans="16:17" x14ac:dyDescent="0.3">
      <c r="P12220" s="99"/>
      <c r="Q12220" s="99"/>
    </row>
    <row r="12221" spans="16:17" x14ac:dyDescent="0.3">
      <c r="P12221" s="99"/>
      <c r="Q12221" s="99"/>
    </row>
    <row r="12222" spans="16:17" x14ac:dyDescent="0.3">
      <c r="P12222" s="99"/>
      <c r="Q12222" s="99"/>
    </row>
    <row r="12223" spans="16:17" x14ac:dyDescent="0.3">
      <c r="P12223" s="99"/>
      <c r="Q12223" s="99"/>
    </row>
    <row r="12224" spans="16:17" x14ac:dyDescent="0.3">
      <c r="P12224" s="99"/>
      <c r="Q12224" s="99"/>
    </row>
    <row r="12225" spans="16:17" x14ac:dyDescent="0.3">
      <c r="P12225" s="99"/>
      <c r="Q12225" s="99"/>
    </row>
    <row r="12226" spans="16:17" x14ac:dyDescent="0.3">
      <c r="P12226" s="99"/>
      <c r="Q12226" s="99"/>
    </row>
    <row r="12227" spans="16:17" x14ac:dyDescent="0.3">
      <c r="P12227" s="99"/>
      <c r="Q12227" s="99"/>
    </row>
    <row r="12228" spans="16:17" x14ac:dyDescent="0.3">
      <c r="P12228" s="99"/>
      <c r="Q12228" s="99"/>
    </row>
    <row r="12229" spans="16:17" x14ac:dyDescent="0.3">
      <c r="P12229" s="99"/>
      <c r="Q12229" s="99"/>
    </row>
    <row r="12230" spans="16:17" x14ac:dyDescent="0.3">
      <c r="P12230" s="99"/>
      <c r="Q12230" s="99"/>
    </row>
    <row r="12231" spans="16:17" x14ac:dyDescent="0.3">
      <c r="P12231" s="99"/>
      <c r="Q12231" s="99"/>
    </row>
    <row r="12232" spans="16:17" x14ac:dyDescent="0.3">
      <c r="P12232" s="99"/>
      <c r="Q12232" s="99"/>
    </row>
    <row r="12233" spans="16:17" x14ac:dyDescent="0.3">
      <c r="P12233" s="99"/>
      <c r="Q12233" s="99"/>
    </row>
    <row r="12234" spans="16:17" x14ac:dyDescent="0.3">
      <c r="P12234" s="99"/>
      <c r="Q12234" s="99"/>
    </row>
    <row r="12235" spans="16:17" x14ac:dyDescent="0.3">
      <c r="P12235" s="99"/>
      <c r="Q12235" s="99"/>
    </row>
    <row r="12236" spans="16:17" x14ac:dyDescent="0.3">
      <c r="P12236" s="99"/>
      <c r="Q12236" s="99"/>
    </row>
    <row r="12237" spans="16:17" x14ac:dyDescent="0.3">
      <c r="P12237" s="99"/>
      <c r="Q12237" s="99"/>
    </row>
    <row r="12238" spans="16:17" x14ac:dyDescent="0.3">
      <c r="P12238" s="99"/>
      <c r="Q12238" s="99"/>
    </row>
    <row r="12239" spans="16:17" x14ac:dyDescent="0.3">
      <c r="P12239" s="99"/>
      <c r="Q12239" s="99"/>
    </row>
    <row r="12240" spans="16:17" x14ac:dyDescent="0.3">
      <c r="P12240" s="99"/>
      <c r="Q12240" s="99"/>
    </row>
    <row r="12241" spans="16:17" x14ac:dyDescent="0.3">
      <c r="P12241" s="99"/>
      <c r="Q12241" s="99"/>
    </row>
    <row r="12242" spans="16:17" x14ac:dyDescent="0.3">
      <c r="P12242" s="99"/>
      <c r="Q12242" s="99"/>
    </row>
    <row r="12243" spans="16:17" x14ac:dyDescent="0.3">
      <c r="P12243" s="99"/>
      <c r="Q12243" s="99"/>
    </row>
    <row r="12244" spans="16:17" x14ac:dyDescent="0.3">
      <c r="P12244" s="99"/>
      <c r="Q12244" s="99"/>
    </row>
    <row r="12245" spans="16:17" x14ac:dyDescent="0.3">
      <c r="P12245" s="99"/>
      <c r="Q12245" s="99"/>
    </row>
    <row r="12246" spans="16:17" x14ac:dyDescent="0.3">
      <c r="P12246" s="99"/>
      <c r="Q12246" s="99"/>
    </row>
    <row r="12247" spans="16:17" x14ac:dyDescent="0.3">
      <c r="P12247" s="99"/>
      <c r="Q12247" s="99"/>
    </row>
    <row r="12248" spans="16:17" x14ac:dyDescent="0.3">
      <c r="P12248" s="99"/>
      <c r="Q12248" s="99"/>
    </row>
    <row r="12249" spans="16:17" x14ac:dyDescent="0.3">
      <c r="P12249" s="99"/>
      <c r="Q12249" s="99"/>
    </row>
    <row r="12250" spans="16:17" x14ac:dyDescent="0.3">
      <c r="P12250" s="99"/>
      <c r="Q12250" s="99"/>
    </row>
    <row r="12251" spans="16:17" x14ac:dyDescent="0.3">
      <c r="P12251" s="99"/>
      <c r="Q12251" s="99"/>
    </row>
    <row r="12252" spans="16:17" x14ac:dyDescent="0.3">
      <c r="P12252" s="99"/>
      <c r="Q12252" s="99"/>
    </row>
    <row r="12253" spans="16:17" x14ac:dyDescent="0.3">
      <c r="P12253" s="99"/>
      <c r="Q12253" s="99"/>
    </row>
    <row r="12254" spans="16:17" x14ac:dyDescent="0.3">
      <c r="P12254" s="99"/>
      <c r="Q12254" s="99"/>
    </row>
    <row r="12255" spans="16:17" x14ac:dyDescent="0.3">
      <c r="P12255" s="99"/>
      <c r="Q12255" s="99"/>
    </row>
    <row r="12256" spans="16:17" x14ac:dyDescent="0.3">
      <c r="P12256" s="99"/>
      <c r="Q12256" s="99"/>
    </row>
    <row r="12257" spans="16:17" x14ac:dyDescent="0.3">
      <c r="P12257" s="99"/>
      <c r="Q12257" s="99"/>
    </row>
    <row r="12258" spans="16:17" x14ac:dyDescent="0.3">
      <c r="P12258" s="99"/>
      <c r="Q12258" s="99"/>
    </row>
    <row r="12259" spans="16:17" x14ac:dyDescent="0.3">
      <c r="P12259" s="99"/>
      <c r="Q12259" s="99"/>
    </row>
    <row r="12260" spans="16:17" x14ac:dyDescent="0.3">
      <c r="P12260" s="99"/>
      <c r="Q12260" s="99"/>
    </row>
    <row r="12261" spans="16:17" x14ac:dyDescent="0.3">
      <c r="P12261" s="99"/>
      <c r="Q12261" s="99"/>
    </row>
    <row r="12262" spans="16:17" x14ac:dyDescent="0.3">
      <c r="P12262" s="99"/>
      <c r="Q12262" s="99"/>
    </row>
    <row r="12263" spans="16:17" x14ac:dyDescent="0.3">
      <c r="P12263" s="99"/>
      <c r="Q12263" s="99"/>
    </row>
    <row r="12264" spans="16:17" x14ac:dyDescent="0.3">
      <c r="P12264" s="99"/>
      <c r="Q12264" s="99"/>
    </row>
    <row r="12265" spans="16:17" x14ac:dyDescent="0.3">
      <c r="P12265" s="99"/>
      <c r="Q12265" s="99"/>
    </row>
    <row r="12266" spans="16:17" x14ac:dyDescent="0.3">
      <c r="P12266" s="99"/>
      <c r="Q12266" s="99"/>
    </row>
    <row r="12267" spans="16:17" x14ac:dyDescent="0.3">
      <c r="P12267" s="99"/>
      <c r="Q12267" s="99"/>
    </row>
    <row r="12268" spans="16:17" x14ac:dyDescent="0.3">
      <c r="P12268" s="99"/>
      <c r="Q12268" s="99"/>
    </row>
    <row r="12269" spans="16:17" x14ac:dyDescent="0.3">
      <c r="P12269" s="99"/>
      <c r="Q12269" s="99"/>
    </row>
    <row r="12270" spans="16:17" x14ac:dyDescent="0.3">
      <c r="P12270" s="99"/>
      <c r="Q12270" s="99"/>
    </row>
    <row r="12271" spans="16:17" x14ac:dyDescent="0.3">
      <c r="P12271" s="99"/>
      <c r="Q12271" s="99"/>
    </row>
    <row r="12272" spans="16:17" x14ac:dyDescent="0.3">
      <c r="P12272" s="99"/>
      <c r="Q12272" s="99"/>
    </row>
    <row r="12273" spans="16:17" x14ac:dyDescent="0.3">
      <c r="P12273" s="99"/>
      <c r="Q12273" s="99"/>
    </row>
    <row r="12274" spans="16:17" x14ac:dyDescent="0.3">
      <c r="P12274" s="99"/>
      <c r="Q12274" s="99"/>
    </row>
    <row r="12275" spans="16:17" x14ac:dyDescent="0.3">
      <c r="P12275" s="99"/>
      <c r="Q12275" s="99"/>
    </row>
    <row r="12276" spans="16:17" x14ac:dyDescent="0.3">
      <c r="P12276" s="99"/>
      <c r="Q12276" s="99"/>
    </row>
    <row r="12277" spans="16:17" x14ac:dyDescent="0.3">
      <c r="P12277" s="99"/>
      <c r="Q12277" s="99"/>
    </row>
    <row r="12278" spans="16:17" x14ac:dyDescent="0.3">
      <c r="P12278" s="99"/>
      <c r="Q12278" s="99"/>
    </row>
    <row r="12279" spans="16:17" x14ac:dyDescent="0.3">
      <c r="P12279" s="99"/>
      <c r="Q12279" s="99"/>
    </row>
    <row r="12280" spans="16:17" x14ac:dyDescent="0.3">
      <c r="P12280" s="99"/>
      <c r="Q12280" s="99"/>
    </row>
    <row r="12281" spans="16:17" x14ac:dyDescent="0.3">
      <c r="P12281" s="99"/>
      <c r="Q12281" s="99"/>
    </row>
    <row r="12282" spans="16:17" x14ac:dyDescent="0.3">
      <c r="P12282" s="99"/>
      <c r="Q12282" s="99"/>
    </row>
    <row r="12283" spans="16:17" x14ac:dyDescent="0.3">
      <c r="P12283" s="99"/>
      <c r="Q12283" s="99"/>
    </row>
    <row r="12284" spans="16:17" x14ac:dyDescent="0.3">
      <c r="P12284" s="99"/>
      <c r="Q12284" s="99"/>
    </row>
    <row r="12285" spans="16:17" x14ac:dyDescent="0.3">
      <c r="P12285" s="99"/>
      <c r="Q12285" s="99"/>
    </row>
    <row r="12286" spans="16:17" x14ac:dyDescent="0.3">
      <c r="P12286" s="99"/>
      <c r="Q12286" s="99"/>
    </row>
    <row r="12287" spans="16:17" x14ac:dyDescent="0.3">
      <c r="P12287" s="99"/>
      <c r="Q12287" s="99"/>
    </row>
    <row r="12288" spans="16:17" x14ac:dyDescent="0.3">
      <c r="P12288" s="99"/>
      <c r="Q12288" s="99"/>
    </row>
    <row r="12289" spans="16:17" x14ac:dyDescent="0.3">
      <c r="P12289" s="99"/>
      <c r="Q12289" s="99"/>
    </row>
    <row r="12290" spans="16:17" x14ac:dyDescent="0.3">
      <c r="P12290" s="99"/>
      <c r="Q12290" s="99"/>
    </row>
    <row r="12291" spans="16:17" x14ac:dyDescent="0.3">
      <c r="P12291" s="99"/>
      <c r="Q12291" s="99"/>
    </row>
    <row r="12292" spans="16:17" x14ac:dyDescent="0.3">
      <c r="P12292" s="99"/>
      <c r="Q12292" s="99"/>
    </row>
    <row r="12293" spans="16:17" x14ac:dyDescent="0.3">
      <c r="P12293" s="99"/>
      <c r="Q12293" s="99"/>
    </row>
    <row r="12294" spans="16:17" x14ac:dyDescent="0.3">
      <c r="P12294" s="99"/>
      <c r="Q12294" s="99"/>
    </row>
    <row r="12295" spans="16:17" x14ac:dyDescent="0.3">
      <c r="P12295" s="99"/>
      <c r="Q12295" s="99"/>
    </row>
    <row r="12296" spans="16:17" x14ac:dyDescent="0.3">
      <c r="P12296" s="99"/>
      <c r="Q12296" s="99"/>
    </row>
    <row r="12297" spans="16:17" x14ac:dyDescent="0.3">
      <c r="P12297" s="99"/>
      <c r="Q12297" s="99"/>
    </row>
    <row r="12298" spans="16:17" x14ac:dyDescent="0.3">
      <c r="P12298" s="99"/>
      <c r="Q12298" s="99"/>
    </row>
    <row r="12299" spans="16:17" x14ac:dyDescent="0.3">
      <c r="P12299" s="99"/>
      <c r="Q12299" s="99"/>
    </row>
    <row r="12300" spans="16:17" x14ac:dyDescent="0.3">
      <c r="P12300" s="99"/>
      <c r="Q12300" s="99"/>
    </row>
    <row r="12301" spans="16:17" x14ac:dyDescent="0.3">
      <c r="P12301" s="99"/>
      <c r="Q12301" s="99"/>
    </row>
    <row r="12302" spans="16:17" x14ac:dyDescent="0.3">
      <c r="P12302" s="99"/>
      <c r="Q12302" s="99"/>
    </row>
    <row r="12303" spans="16:17" x14ac:dyDescent="0.3">
      <c r="P12303" s="99"/>
      <c r="Q12303" s="99"/>
    </row>
    <row r="12304" spans="16:17" x14ac:dyDescent="0.3">
      <c r="P12304" s="99"/>
      <c r="Q12304" s="99"/>
    </row>
    <row r="12305" spans="16:17" x14ac:dyDescent="0.3">
      <c r="P12305" s="99"/>
      <c r="Q12305" s="99"/>
    </row>
    <row r="12306" spans="16:17" x14ac:dyDescent="0.3">
      <c r="P12306" s="99"/>
      <c r="Q12306" s="99"/>
    </row>
    <row r="12307" spans="16:17" x14ac:dyDescent="0.3">
      <c r="P12307" s="99"/>
      <c r="Q12307" s="99"/>
    </row>
    <row r="12308" spans="16:17" x14ac:dyDescent="0.3">
      <c r="P12308" s="99"/>
      <c r="Q12308" s="99"/>
    </row>
    <row r="12309" spans="16:17" x14ac:dyDescent="0.3">
      <c r="P12309" s="99"/>
      <c r="Q12309" s="99"/>
    </row>
    <row r="12310" spans="16:17" x14ac:dyDescent="0.3">
      <c r="P12310" s="99"/>
      <c r="Q12310" s="99"/>
    </row>
    <row r="12311" spans="16:17" x14ac:dyDescent="0.3">
      <c r="P12311" s="99"/>
      <c r="Q12311" s="99"/>
    </row>
    <row r="12312" spans="16:17" x14ac:dyDescent="0.3">
      <c r="P12312" s="99"/>
      <c r="Q12312" s="99"/>
    </row>
    <row r="12313" spans="16:17" x14ac:dyDescent="0.3">
      <c r="P12313" s="99"/>
      <c r="Q12313" s="99"/>
    </row>
    <row r="12314" spans="16:17" x14ac:dyDescent="0.3">
      <c r="P12314" s="99"/>
      <c r="Q12314" s="99"/>
    </row>
    <row r="12315" spans="16:17" x14ac:dyDescent="0.3">
      <c r="P12315" s="99"/>
      <c r="Q12315" s="99"/>
    </row>
    <row r="12316" spans="16:17" x14ac:dyDescent="0.3">
      <c r="P12316" s="99"/>
      <c r="Q12316" s="99"/>
    </row>
    <row r="12317" spans="16:17" x14ac:dyDescent="0.3">
      <c r="P12317" s="99"/>
      <c r="Q12317" s="99"/>
    </row>
    <row r="12318" spans="16:17" x14ac:dyDescent="0.3">
      <c r="P12318" s="99"/>
      <c r="Q12318" s="99"/>
    </row>
    <row r="12319" spans="16:17" x14ac:dyDescent="0.3">
      <c r="P12319" s="99"/>
      <c r="Q12319" s="99"/>
    </row>
    <row r="12320" spans="16:17" x14ac:dyDescent="0.3">
      <c r="P12320" s="99"/>
      <c r="Q12320" s="99"/>
    </row>
    <row r="12321" spans="16:17" x14ac:dyDescent="0.3">
      <c r="P12321" s="99"/>
      <c r="Q12321" s="99"/>
    </row>
    <row r="12322" spans="16:17" x14ac:dyDescent="0.3">
      <c r="P12322" s="99"/>
      <c r="Q12322" s="99"/>
    </row>
    <row r="12323" spans="16:17" x14ac:dyDescent="0.3">
      <c r="P12323" s="99"/>
      <c r="Q12323" s="99"/>
    </row>
    <row r="12324" spans="16:17" x14ac:dyDescent="0.3">
      <c r="P12324" s="99"/>
      <c r="Q12324" s="99"/>
    </row>
    <row r="12325" spans="16:17" x14ac:dyDescent="0.3">
      <c r="P12325" s="99"/>
      <c r="Q12325" s="99"/>
    </row>
    <row r="12326" spans="16:17" x14ac:dyDescent="0.3">
      <c r="P12326" s="99"/>
      <c r="Q12326" s="99"/>
    </row>
    <row r="12327" spans="16:17" x14ac:dyDescent="0.3">
      <c r="P12327" s="99"/>
      <c r="Q12327" s="99"/>
    </row>
    <row r="12328" spans="16:17" x14ac:dyDescent="0.3">
      <c r="P12328" s="99"/>
      <c r="Q12328" s="99"/>
    </row>
    <row r="12329" spans="16:17" x14ac:dyDescent="0.3">
      <c r="P12329" s="99"/>
      <c r="Q12329" s="99"/>
    </row>
    <row r="12330" spans="16:17" x14ac:dyDescent="0.3">
      <c r="P12330" s="99"/>
      <c r="Q12330" s="99"/>
    </row>
    <row r="12331" spans="16:17" x14ac:dyDescent="0.3">
      <c r="P12331" s="99"/>
      <c r="Q12331" s="99"/>
    </row>
    <row r="12332" spans="16:17" x14ac:dyDescent="0.3">
      <c r="P12332" s="99"/>
      <c r="Q12332" s="99"/>
    </row>
    <row r="12333" spans="16:17" x14ac:dyDescent="0.3">
      <c r="P12333" s="99"/>
      <c r="Q12333" s="99"/>
    </row>
    <row r="12334" spans="16:17" x14ac:dyDescent="0.3">
      <c r="P12334" s="99"/>
      <c r="Q12334" s="99"/>
    </row>
    <row r="12335" spans="16:17" x14ac:dyDescent="0.3">
      <c r="P12335" s="99"/>
      <c r="Q12335" s="99"/>
    </row>
    <row r="12336" spans="16:17" x14ac:dyDescent="0.3">
      <c r="P12336" s="99"/>
      <c r="Q12336" s="99"/>
    </row>
    <row r="12337" spans="16:17" x14ac:dyDescent="0.3">
      <c r="P12337" s="99"/>
      <c r="Q12337" s="99"/>
    </row>
    <row r="12338" spans="16:17" x14ac:dyDescent="0.3">
      <c r="P12338" s="99"/>
      <c r="Q12338" s="99"/>
    </row>
    <row r="12339" spans="16:17" x14ac:dyDescent="0.3">
      <c r="P12339" s="99"/>
      <c r="Q12339" s="99"/>
    </row>
    <row r="12340" spans="16:17" x14ac:dyDescent="0.3">
      <c r="P12340" s="99"/>
      <c r="Q12340" s="99"/>
    </row>
    <row r="12341" spans="16:17" x14ac:dyDescent="0.3">
      <c r="P12341" s="99"/>
      <c r="Q12341" s="99"/>
    </row>
    <row r="12342" spans="16:17" x14ac:dyDescent="0.3">
      <c r="P12342" s="99"/>
      <c r="Q12342" s="99"/>
    </row>
    <row r="12343" spans="16:17" x14ac:dyDescent="0.3">
      <c r="P12343" s="99"/>
      <c r="Q12343" s="99"/>
    </row>
    <row r="12344" spans="16:17" x14ac:dyDescent="0.3">
      <c r="P12344" s="99"/>
      <c r="Q12344" s="99"/>
    </row>
    <row r="12345" spans="16:17" x14ac:dyDescent="0.3">
      <c r="P12345" s="99"/>
      <c r="Q12345" s="99"/>
    </row>
    <row r="12346" spans="16:17" x14ac:dyDescent="0.3">
      <c r="P12346" s="99"/>
      <c r="Q12346" s="99"/>
    </row>
    <row r="12347" spans="16:17" x14ac:dyDescent="0.3">
      <c r="P12347" s="99"/>
      <c r="Q12347" s="99"/>
    </row>
    <row r="12348" spans="16:17" x14ac:dyDescent="0.3">
      <c r="P12348" s="99"/>
      <c r="Q12348" s="99"/>
    </row>
    <row r="12349" spans="16:17" x14ac:dyDescent="0.3">
      <c r="P12349" s="99"/>
      <c r="Q12349" s="99"/>
    </row>
    <row r="12350" spans="16:17" x14ac:dyDescent="0.3">
      <c r="P12350" s="99"/>
      <c r="Q12350" s="99"/>
    </row>
    <row r="12351" spans="16:17" x14ac:dyDescent="0.3">
      <c r="P12351" s="99"/>
      <c r="Q12351" s="99"/>
    </row>
    <row r="12352" spans="16:17" x14ac:dyDescent="0.3">
      <c r="P12352" s="99"/>
      <c r="Q12352" s="99"/>
    </row>
    <row r="12353" spans="16:17" x14ac:dyDescent="0.3">
      <c r="P12353" s="99"/>
      <c r="Q12353" s="99"/>
    </row>
    <row r="12354" spans="16:17" x14ac:dyDescent="0.3">
      <c r="P12354" s="99"/>
      <c r="Q12354" s="99"/>
    </row>
    <row r="12355" spans="16:17" x14ac:dyDescent="0.3">
      <c r="P12355" s="99"/>
      <c r="Q12355" s="99"/>
    </row>
    <row r="12356" spans="16:17" x14ac:dyDescent="0.3">
      <c r="P12356" s="99"/>
      <c r="Q12356" s="99"/>
    </row>
    <row r="12357" spans="16:17" x14ac:dyDescent="0.3">
      <c r="P12357" s="99"/>
      <c r="Q12357" s="99"/>
    </row>
    <row r="12358" spans="16:17" x14ac:dyDescent="0.3">
      <c r="P12358" s="99"/>
      <c r="Q12358" s="99"/>
    </row>
    <row r="12359" spans="16:17" x14ac:dyDescent="0.3">
      <c r="P12359" s="99"/>
      <c r="Q12359" s="99"/>
    </row>
    <row r="12360" spans="16:17" x14ac:dyDescent="0.3">
      <c r="P12360" s="99"/>
      <c r="Q12360" s="99"/>
    </row>
    <row r="12361" spans="16:17" x14ac:dyDescent="0.3">
      <c r="P12361" s="99"/>
      <c r="Q12361" s="99"/>
    </row>
    <row r="12362" spans="16:17" x14ac:dyDescent="0.3">
      <c r="P12362" s="99"/>
      <c r="Q12362" s="99"/>
    </row>
    <row r="12363" spans="16:17" x14ac:dyDescent="0.3">
      <c r="P12363" s="99"/>
      <c r="Q12363" s="99"/>
    </row>
    <row r="12364" spans="16:17" x14ac:dyDescent="0.3">
      <c r="P12364" s="99"/>
      <c r="Q12364" s="99"/>
    </row>
    <row r="12365" spans="16:17" x14ac:dyDescent="0.3">
      <c r="P12365" s="99"/>
      <c r="Q12365" s="99"/>
    </row>
    <row r="12366" spans="16:17" x14ac:dyDescent="0.3">
      <c r="P12366" s="99"/>
      <c r="Q12366" s="99"/>
    </row>
    <row r="12367" spans="16:17" x14ac:dyDescent="0.3">
      <c r="P12367" s="99"/>
      <c r="Q12367" s="99"/>
    </row>
    <row r="12368" spans="16:17" x14ac:dyDescent="0.3">
      <c r="P12368" s="99"/>
      <c r="Q12368" s="99"/>
    </row>
    <row r="12369" spans="16:17" x14ac:dyDescent="0.3">
      <c r="P12369" s="99"/>
      <c r="Q12369" s="99"/>
    </row>
    <row r="12370" spans="16:17" x14ac:dyDescent="0.3">
      <c r="P12370" s="99"/>
      <c r="Q12370" s="99"/>
    </row>
    <row r="12371" spans="16:17" x14ac:dyDescent="0.3">
      <c r="P12371" s="99"/>
      <c r="Q12371" s="99"/>
    </row>
    <row r="12372" spans="16:17" x14ac:dyDescent="0.3">
      <c r="P12372" s="99"/>
      <c r="Q12372" s="99"/>
    </row>
    <row r="12373" spans="16:17" x14ac:dyDescent="0.3">
      <c r="P12373" s="99"/>
      <c r="Q12373" s="99"/>
    </row>
    <row r="12374" spans="16:17" x14ac:dyDescent="0.3">
      <c r="P12374" s="99"/>
      <c r="Q12374" s="99"/>
    </row>
    <row r="12375" spans="16:17" x14ac:dyDescent="0.3">
      <c r="P12375" s="99"/>
      <c r="Q12375" s="99"/>
    </row>
    <row r="12376" spans="16:17" x14ac:dyDescent="0.3">
      <c r="P12376" s="99"/>
      <c r="Q12376" s="99"/>
    </row>
    <row r="12377" spans="16:17" x14ac:dyDescent="0.3">
      <c r="P12377" s="99"/>
      <c r="Q12377" s="99"/>
    </row>
    <row r="12378" spans="16:17" x14ac:dyDescent="0.3">
      <c r="P12378" s="99"/>
      <c r="Q12378" s="99"/>
    </row>
    <row r="12379" spans="16:17" x14ac:dyDescent="0.3">
      <c r="P12379" s="99"/>
      <c r="Q12379" s="99"/>
    </row>
    <row r="12380" spans="16:17" x14ac:dyDescent="0.3">
      <c r="P12380" s="99"/>
      <c r="Q12380" s="99"/>
    </row>
    <row r="12381" spans="16:17" x14ac:dyDescent="0.3">
      <c r="P12381" s="99"/>
      <c r="Q12381" s="99"/>
    </row>
    <row r="12382" spans="16:17" x14ac:dyDescent="0.3">
      <c r="P12382" s="99"/>
      <c r="Q12382" s="99"/>
    </row>
    <row r="12383" spans="16:17" x14ac:dyDescent="0.3">
      <c r="P12383" s="99"/>
      <c r="Q12383" s="99"/>
    </row>
    <row r="12384" spans="16:17" x14ac:dyDescent="0.3">
      <c r="P12384" s="99"/>
      <c r="Q12384" s="99"/>
    </row>
    <row r="12385" spans="16:17" x14ac:dyDescent="0.3">
      <c r="P12385" s="99"/>
      <c r="Q12385" s="99"/>
    </row>
    <row r="12386" spans="16:17" x14ac:dyDescent="0.3">
      <c r="P12386" s="99"/>
      <c r="Q12386" s="99"/>
    </row>
    <row r="12387" spans="16:17" x14ac:dyDescent="0.3">
      <c r="P12387" s="99"/>
      <c r="Q12387" s="99"/>
    </row>
    <row r="12388" spans="16:17" x14ac:dyDescent="0.3">
      <c r="P12388" s="99"/>
      <c r="Q12388" s="99"/>
    </row>
    <row r="12389" spans="16:17" x14ac:dyDescent="0.3">
      <c r="P12389" s="99"/>
      <c r="Q12389" s="99"/>
    </row>
    <row r="12390" spans="16:17" x14ac:dyDescent="0.3">
      <c r="P12390" s="99"/>
      <c r="Q12390" s="99"/>
    </row>
    <row r="12391" spans="16:17" x14ac:dyDescent="0.3">
      <c r="P12391" s="99"/>
      <c r="Q12391" s="99"/>
    </row>
    <row r="12392" spans="16:17" x14ac:dyDescent="0.3">
      <c r="P12392" s="99"/>
      <c r="Q12392" s="99"/>
    </row>
    <row r="12393" spans="16:17" x14ac:dyDescent="0.3">
      <c r="P12393" s="99"/>
      <c r="Q12393" s="99"/>
    </row>
    <row r="12394" spans="16:17" x14ac:dyDescent="0.3">
      <c r="P12394" s="99"/>
      <c r="Q12394" s="99"/>
    </row>
    <row r="12395" spans="16:17" x14ac:dyDescent="0.3">
      <c r="P12395" s="99"/>
      <c r="Q12395" s="99"/>
    </row>
    <row r="12396" spans="16:17" x14ac:dyDescent="0.3">
      <c r="P12396" s="99"/>
      <c r="Q12396" s="99"/>
    </row>
    <row r="12397" spans="16:17" x14ac:dyDescent="0.3">
      <c r="P12397" s="99"/>
      <c r="Q12397" s="99"/>
    </row>
    <row r="12398" spans="16:17" x14ac:dyDescent="0.3">
      <c r="P12398" s="99"/>
      <c r="Q12398" s="99"/>
    </row>
    <row r="12399" spans="16:17" x14ac:dyDescent="0.3">
      <c r="P12399" s="99"/>
      <c r="Q12399" s="99"/>
    </row>
    <row r="12400" spans="16:17" x14ac:dyDescent="0.3">
      <c r="P12400" s="99"/>
      <c r="Q12400" s="99"/>
    </row>
    <row r="12401" spans="16:17" x14ac:dyDescent="0.3">
      <c r="P12401" s="99"/>
      <c r="Q12401" s="99"/>
    </row>
    <row r="12402" spans="16:17" x14ac:dyDescent="0.3">
      <c r="P12402" s="99"/>
      <c r="Q12402" s="99"/>
    </row>
    <row r="12403" spans="16:17" x14ac:dyDescent="0.3">
      <c r="P12403" s="99"/>
      <c r="Q12403" s="99"/>
    </row>
    <row r="12404" spans="16:17" x14ac:dyDescent="0.3">
      <c r="P12404" s="99"/>
      <c r="Q12404" s="99"/>
    </row>
    <row r="12405" spans="16:17" x14ac:dyDescent="0.3">
      <c r="P12405" s="99"/>
      <c r="Q12405" s="99"/>
    </row>
    <row r="12406" spans="16:17" x14ac:dyDescent="0.3">
      <c r="P12406" s="99"/>
      <c r="Q12406" s="99"/>
    </row>
    <row r="12407" spans="16:17" x14ac:dyDescent="0.3">
      <c r="P12407" s="99"/>
      <c r="Q12407" s="99"/>
    </row>
    <row r="12408" spans="16:17" x14ac:dyDescent="0.3">
      <c r="P12408" s="99"/>
      <c r="Q12408" s="99"/>
    </row>
    <row r="12409" spans="16:17" x14ac:dyDescent="0.3">
      <c r="P12409" s="99"/>
      <c r="Q12409" s="99"/>
    </row>
    <row r="12410" spans="16:17" x14ac:dyDescent="0.3">
      <c r="P12410" s="99"/>
      <c r="Q12410" s="99"/>
    </row>
    <row r="12411" spans="16:17" x14ac:dyDescent="0.3">
      <c r="P12411" s="99"/>
      <c r="Q12411" s="99"/>
    </row>
    <row r="12412" spans="16:17" x14ac:dyDescent="0.3">
      <c r="P12412" s="99"/>
      <c r="Q12412" s="99"/>
    </row>
    <row r="12413" spans="16:17" x14ac:dyDescent="0.3">
      <c r="P12413" s="99"/>
      <c r="Q12413" s="99"/>
    </row>
    <row r="12414" spans="16:17" x14ac:dyDescent="0.3">
      <c r="P12414" s="99"/>
      <c r="Q12414" s="99"/>
    </row>
    <row r="12415" spans="16:17" x14ac:dyDescent="0.3">
      <c r="P12415" s="99"/>
      <c r="Q12415" s="99"/>
    </row>
    <row r="12416" spans="16:17" x14ac:dyDescent="0.3">
      <c r="P12416" s="99"/>
      <c r="Q12416" s="99"/>
    </row>
    <row r="12417" spans="16:17" x14ac:dyDescent="0.3">
      <c r="P12417" s="99"/>
      <c r="Q12417" s="99"/>
    </row>
    <row r="12418" spans="16:17" x14ac:dyDescent="0.3">
      <c r="P12418" s="99"/>
      <c r="Q12418" s="99"/>
    </row>
    <row r="12419" spans="16:17" x14ac:dyDescent="0.3">
      <c r="P12419" s="99"/>
      <c r="Q12419" s="99"/>
    </row>
    <row r="12420" spans="16:17" x14ac:dyDescent="0.3">
      <c r="P12420" s="99"/>
      <c r="Q12420" s="99"/>
    </row>
    <row r="12421" spans="16:17" x14ac:dyDescent="0.3">
      <c r="P12421" s="99"/>
      <c r="Q12421" s="99"/>
    </row>
    <row r="12422" spans="16:17" x14ac:dyDescent="0.3">
      <c r="P12422" s="99"/>
      <c r="Q12422" s="99"/>
    </row>
    <row r="12423" spans="16:17" x14ac:dyDescent="0.3">
      <c r="P12423" s="99"/>
      <c r="Q12423" s="99"/>
    </row>
    <row r="12424" spans="16:17" x14ac:dyDescent="0.3">
      <c r="P12424" s="99"/>
      <c r="Q12424" s="99"/>
    </row>
    <row r="12425" spans="16:17" x14ac:dyDescent="0.3">
      <c r="P12425" s="99"/>
      <c r="Q12425" s="99"/>
    </row>
    <row r="12426" spans="16:17" x14ac:dyDescent="0.3">
      <c r="P12426" s="99"/>
      <c r="Q12426" s="99"/>
    </row>
    <row r="12427" spans="16:17" x14ac:dyDescent="0.3">
      <c r="P12427" s="99"/>
      <c r="Q12427" s="99"/>
    </row>
    <row r="12428" spans="16:17" x14ac:dyDescent="0.3">
      <c r="P12428" s="99"/>
      <c r="Q12428" s="99"/>
    </row>
    <row r="12429" spans="16:17" x14ac:dyDescent="0.3">
      <c r="P12429" s="99"/>
      <c r="Q12429" s="99"/>
    </row>
    <row r="12430" spans="16:17" x14ac:dyDescent="0.3">
      <c r="P12430" s="99"/>
      <c r="Q12430" s="99"/>
    </row>
    <row r="12431" spans="16:17" x14ac:dyDescent="0.3">
      <c r="P12431" s="99"/>
      <c r="Q12431" s="99"/>
    </row>
    <row r="12432" spans="16:17" x14ac:dyDescent="0.3">
      <c r="P12432" s="99"/>
      <c r="Q12432" s="99"/>
    </row>
    <row r="12433" spans="16:17" x14ac:dyDescent="0.3">
      <c r="P12433" s="99"/>
      <c r="Q12433" s="99"/>
    </row>
    <row r="12434" spans="16:17" x14ac:dyDescent="0.3">
      <c r="P12434" s="99"/>
      <c r="Q12434" s="99"/>
    </row>
    <row r="12435" spans="16:17" x14ac:dyDescent="0.3">
      <c r="P12435" s="99"/>
      <c r="Q12435" s="99"/>
    </row>
    <row r="12436" spans="16:17" x14ac:dyDescent="0.3">
      <c r="P12436" s="99"/>
      <c r="Q12436" s="99"/>
    </row>
    <row r="12437" spans="16:17" x14ac:dyDescent="0.3">
      <c r="P12437" s="99"/>
      <c r="Q12437" s="99"/>
    </row>
    <row r="12438" spans="16:17" x14ac:dyDescent="0.3">
      <c r="P12438" s="99"/>
      <c r="Q12438" s="99"/>
    </row>
    <row r="12439" spans="16:17" x14ac:dyDescent="0.3">
      <c r="P12439" s="99"/>
      <c r="Q12439" s="99"/>
    </row>
    <row r="12440" spans="16:17" x14ac:dyDescent="0.3">
      <c r="P12440" s="99"/>
      <c r="Q12440" s="99"/>
    </row>
    <row r="12441" spans="16:17" x14ac:dyDescent="0.3">
      <c r="P12441" s="99"/>
      <c r="Q12441" s="99"/>
    </row>
    <row r="12442" spans="16:17" x14ac:dyDescent="0.3">
      <c r="P12442" s="99"/>
      <c r="Q12442" s="99"/>
    </row>
    <row r="12443" spans="16:17" x14ac:dyDescent="0.3">
      <c r="P12443" s="99"/>
      <c r="Q12443" s="99"/>
    </row>
    <row r="12444" spans="16:17" x14ac:dyDescent="0.3">
      <c r="P12444" s="99"/>
      <c r="Q12444" s="99"/>
    </row>
    <row r="12445" spans="16:17" x14ac:dyDescent="0.3">
      <c r="P12445" s="99"/>
      <c r="Q12445" s="99"/>
    </row>
    <row r="12446" spans="16:17" x14ac:dyDescent="0.3">
      <c r="P12446" s="99"/>
      <c r="Q12446" s="99"/>
    </row>
    <row r="12447" spans="16:17" x14ac:dyDescent="0.3">
      <c r="P12447" s="99"/>
      <c r="Q12447" s="99"/>
    </row>
    <row r="12448" spans="16:17" x14ac:dyDescent="0.3">
      <c r="P12448" s="99"/>
      <c r="Q12448" s="99"/>
    </row>
    <row r="12449" spans="16:17" x14ac:dyDescent="0.3">
      <c r="P12449" s="99"/>
      <c r="Q12449" s="99"/>
    </row>
    <row r="12450" spans="16:17" x14ac:dyDescent="0.3">
      <c r="P12450" s="99"/>
      <c r="Q12450" s="99"/>
    </row>
    <row r="12451" spans="16:17" x14ac:dyDescent="0.3">
      <c r="P12451" s="99"/>
      <c r="Q12451" s="99"/>
    </row>
    <row r="12452" spans="16:17" x14ac:dyDescent="0.3">
      <c r="P12452" s="99"/>
      <c r="Q12452" s="99"/>
    </row>
    <row r="12453" spans="16:17" x14ac:dyDescent="0.3">
      <c r="P12453" s="99"/>
      <c r="Q12453" s="99"/>
    </row>
    <row r="12454" spans="16:17" x14ac:dyDescent="0.3">
      <c r="P12454" s="99"/>
      <c r="Q12454" s="99"/>
    </row>
    <row r="12455" spans="16:17" x14ac:dyDescent="0.3">
      <c r="P12455" s="99"/>
      <c r="Q12455" s="99"/>
    </row>
    <row r="12456" spans="16:17" x14ac:dyDescent="0.3">
      <c r="P12456" s="99"/>
      <c r="Q12456" s="99"/>
    </row>
    <row r="12457" spans="16:17" x14ac:dyDescent="0.3">
      <c r="P12457" s="99"/>
      <c r="Q12457" s="99"/>
    </row>
    <row r="12458" spans="16:17" x14ac:dyDescent="0.3">
      <c r="P12458" s="99"/>
      <c r="Q12458" s="99"/>
    </row>
    <row r="12459" spans="16:17" x14ac:dyDescent="0.3">
      <c r="P12459" s="99"/>
      <c r="Q12459" s="99"/>
    </row>
    <row r="12460" spans="16:17" x14ac:dyDescent="0.3">
      <c r="P12460" s="99"/>
      <c r="Q12460" s="99"/>
    </row>
    <row r="12461" spans="16:17" x14ac:dyDescent="0.3">
      <c r="P12461" s="99"/>
      <c r="Q12461" s="99"/>
    </row>
    <row r="12462" spans="16:17" x14ac:dyDescent="0.3">
      <c r="P12462" s="99"/>
      <c r="Q12462" s="99"/>
    </row>
    <row r="12463" spans="16:17" x14ac:dyDescent="0.3">
      <c r="P12463" s="99"/>
      <c r="Q12463" s="99"/>
    </row>
    <row r="12464" spans="16:17" x14ac:dyDescent="0.3">
      <c r="P12464" s="99"/>
      <c r="Q12464" s="99"/>
    </row>
    <row r="12465" spans="16:17" x14ac:dyDescent="0.3">
      <c r="P12465" s="99"/>
      <c r="Q12465" s="99"/>
    </row>
    <row r="12466" spans="16:17" x14ac:dyDescent="0.3">
      <c r="P12466" s="99"/>
      <c r="Q12466" s="99"/>
    </row>
    <row r="12467" spans="16:17" x14ac:dyDescent="0.3">
      <c r="P12467" s="99"/>
      <c r="Q12467" s="99"/>
    </row>
    <row r="12468" spans="16:17" x14ac:dyDescent="0.3">
      <c r="P12468" s="99"/>
      <c r="Q12468" s="99"/>
    </row>
    <row r="12469" spans="16:17" x14ac:dyDescent="0.3">
      <c r="P12469" s="99"/>
      <c r="Q12469" s="99"/>
    </row>
    <row r="12470" spans="16:17" x14ac:dyDescent="0.3">
      <c r="P12470" s="99"/>
      <c r="Q12470" s="99"/>
    </row>
    <row r="12471" spans="16:17" x14ac:dyDescent="0.3">
      <c r="P12471" s="99"/>
      <c r="Q12471" s="99"/>
    </row>
    <row r="12472" spans="16:17" x14ac:dyDescent="0.3">
      <c r="P12472" s="99"/>
      <c r="Q12472" s="99"/>
    </row>
    <row r="12473" spans="16:17" x14ac:dyDescent="0.3">
      <c r="P12473" s="99"/>
      <c r="Q12473" s="99"/>
    </row>
    <row r="12474" spans="16:17" x14ac:dyDescent="0.3">
      <c r="P12474" s="99"/>
      <c r="Q12474" s="99"/>
    </row>
    <row r="12475" spans="16:17" x14ac:dyDescent="0.3">
      <c r="P12475" s="99"/>
      <c r="Q12475" s="99"/>
    </row>
    <row r="12476" spans="16:17" x14ac:dyDescent="0.3">
      <c r="P12476" s="99"/>
      <c r="Q12476" s="99"/>
    </row>
    <row r="12477" spans="16:17" x14ac:dyDescent="0.3">
      <c r="P12477" s="99"/>
      <c r="Q12477" s="99"/>
    </row>
    <row r="12478" spans="16:17" x14ac:dyDescent="0.3">
      <c r="P12478" s="99"/>
      <c r="Q12478" s="99"/>
    </row>
    <row r="12479" spans="16:17" x14ac:dyDescent="0.3">
      <c r="P12479" s="99"/>
      <c r="Q12479" s="99"/>
    </row>
    <row r="12480" spans="16:17" x14ac:dyDescent="0.3">
      <c r="P12480" s="99"/>
      <c r="Q12480" s="99"/>
    </row>
    <row r="12481" spans="16:17" x14ac:dyDescent="0.3">
      <c r="P12481" s="99"/>
      <c r="Q12481" s="99"/>
    </row>
    <row r="12482" spans="16:17" x14ac:dyDescent="0.3">
      <c r="P12482" s="99"/>
      <c r="Q12482" s="99"/>
    </row>
    <row r="12483" spans="16:17" x14ac:dyDescent="0.3">
      <c r="P12483" s="99"/>
      <c r="Q12483" s="99"/>
    </row>
    <row r="12484" spans="16:17" x14ac:dyDescent="0.3">
      <c r="P12484" s="99"/>
      <c r="Q12484" s="99"/>
    </row>
    <row r="12485" spans="16:17" x14ac:dyDescent="0.3">
      <c r="P12485" s="99"/>
      <c r="Q12485" s="99"/>
    </row>
    <row r="12486" spans="16:17" x14ac:dyDescent="0.3">
      <c r="P12486" s="99"/>
      <c r="Q12486" s="99"/>
    </row>
    <row r="12487" spans="16:17" x14ac:dyDescent="0.3">
      <c r="P12487" s="99"/>
      <c r="Q12487" s="99"/>
    </row>
    <row r="12488" spans="16:17" x14ac:dyDescent="0.3">
      <c r="P12488" s="99"/>
      <c r="Q12488" s="99"/>
    </row>
    <row r="12489" spans="16:17" x14ac:dyDescent="0.3">
      <c r="P12489" s="99"/>
      <c r="Q12489" s="99"/>
    </row>
    <row r="12490" spans="16:17" x14ac:dyDescent="0.3">
      <c r="P12490" s="99"/>
      <c r="Q12490" s="99"/>
    </row>
    <row r="12491" spans="16:17" x14ac:dyDescent="0.3">
      <c r="P12491" s="99"/>
      <c r="Q12491" s="99"/>
    </row>
    <row r="12492" spans="16:17" x14ac:dyDescent="0.3">
      <c r="P12492" s="99"/>
      <c r="Q12492" s="99"/>
    </row>
    <row r="12493" spans="16:17" x14ac:dyDescent="0.3">
      <c r="P12493" s="99"/>
      <c r="Q12493" s="99"/>
    </row>
    <row r="12494" spans="16:17" x14ac:dyDescent="0.3">
      <c r="P12494" s="99"/>
      <c r="Q12494" s="99"/>
    </row>
    <row r="12495" spans="16:17" x14ac:dyDescent="0.3">
      <c r="P12495" s="99"/>
      <c r="Q12495" s="99"/>
    </row>
    <row r="12496" spans="16:17" x14ac:dyDescent="0.3">
      <c r="P12496" s="99"/>
      <c r="Q12496" s="99"/>
    </row>
    <row r="12497" spans="16:17" x14ac:dyDescent="0.3">
      <c r="P12497" s="99"/>
      <c r="Q12497" s="99"/>
    </row>
    <row r="12498" spans="16:17" x14ac:dyDescent="0.3">
      <c r="P12498" s="99"/>
      <c r="Q12498" s="99"/>
    </row>
    <row r="12499" spans="16:17" x14ac:dyDescent="0.3">
      <c r="P12499" s="99"/>
      <c r="Q12499" s="99"/>
    </row>
    <row r="12500" spans="16:17" x14ac:dyDescent="0.3">
      <c r="P12500" s="99"/>
      <c r="Q12500" s="99"/>
    </row>
    <row r="12501" spans="16:17" x14ac:dyDescent="0.3">
      <c r="P12501" s="99"/>
      <c r="Q12501" s="99"/>
    </row>
    <row r="12502" spans="16:17" x14ac:dyDescent="0.3">
      <c r="P12502" s="99"/>
      <c r="Q12502" s="99"/>
    </row>
    <row r="12503" spans="16:17" x14ac:dyDescent="0.3">
      <c r="P12503" s="99"/>
      <c r="Q12503" s="99"/>
    </row>
    <row r="12504" spans="16:17" x14ac:dyDescent="0.3">
      <c r="P12504" s="99"/>
      <c r="Q12504" s="99"/>
    </row>
    <row r="12505" spans="16:17" x14ac:dyDescent="0.3">
      <c r="P12505" s="99"/>
      <c r="Q12505" s="99"/>
    </row>
    <row r="12506" spans="16:17" x14ac:dyDescent="0.3">
      <c r="P12506" s="99"/>
      <c r="Q12506" s="99"/>
    </row>
    <row r="12507" spans="16:17" x14ac:dyDescent="0.3">
      <c r="P12507" s="99"/>
      <c r="Q12507" s="99"/>
    </row>
    <row r="12508" spans="16:17" x14ac:dyDescent="0.3">
      <c r="P12508" s="99"/>
      <c r="Q12508" s="99"/>
    </row>
    <row r="12509" spans="16:17" x14ac:dyDescent="0.3">
      <c r="P12509" s="99"/>
      <c r="Q12509" s="99"/>
    </row>
    <row r="12510" spans="16:17" x14ac:dyDescent="0.3">
      <c r="P12510" s="99"/>
      <c r="Q12510" s="99"/>
    </row>
    <row r="12511" spans="16:17" x14ac:dyDescent="0.3">
      <c r="P12511" s="99"/>
      <c r="Q12511" s="99"/>
    </row>
    <row r="12512" spans="16:17" x14ac:dyDescent="0.3">
      <c r="P12512" s="99"/>
      <c r="Q12512" s="99"/>
    </row>
    <row r="12513" spans="16:17" x14ac:dyDescent="0.3">
      <c r="P12513" s="99"/>
      <c r="Q12513" s="99"/>
    </row>
    <row r="12514" spans="16:17" x14ac:dyDescent="0.3">
      <c r="P12514" s="99"/>
      <c r="Q12514" s="99"/>
    </row>
    <row r="12515" spans="16:17" x14ac:dyDescent="0.3">
      <c r="P12515" s="99"/>
      <c r="Q12515" s="99"/>
    </row>
    <row r="12516" spans="16:17" x14ac:dyDescent="0.3">
      <c r="P12516" s="99"/>
      <c r="Q12516" s="99"/>
    </row>
    <row r="12517" spans="16:17" x14ac:dyDescent="0.3">
      <c r="P12517" s="99"/>
      <c r="Q12517" s="99"/>
    </row>
    <row r="12518" spans="16:17" x14ac:dyDescent="0.3">
      <c r="P12518" s="99"/>
      <c r="Q12518" s="99"/>
    </row>
    <row r="12519" spans="16:17" x14ac:dyDescent="0.3">
      <c r="P12519" s="99"/>
      <c r="Q12519" s="99"/>
    </row>
    <row r="12520" spans="16:17" x14ac:dyDescent="0.3">
      <c r="P12520" s="99"/>
      <c r="Q12520" s="99"/>
    </row>
    <row r="12521" spans="16:17" x14ac:dyDescent="0.3">
      <c r="P12521" s="99"/>
      <c r="Q12521" s="99"/>
    </row>
    <row r="12522" spans="16:17" x14ac:dyDescent="0.3">
      <c r="P12522" s="99"/>
      <c r="Q12522" s="99"/>
    </row>
    <row r="12523" spans="16:17" x14ac:dyDescent="0.3">
      <c r="P12523" s="99"/>
      <c r="Q12523" s="99"/>
    </row>
    <row r="12524" spans="16:17" x14ac:dyDescent="0.3">
      <c r="P12524" s="99"/>
      <c r="Q12524" s="99"/>
    </row>
    <row r="12525" spans="16:17" x14ac:dyDescent="0.3">
      <c r="P12525" s="99"/>
      <c r="Q12525" s="99"/>
    </row>
    <row r="12526" spans="16:17" x14ac:dyDescent="0.3">
      <c r="P12526" s="99"/>
      <c r="Q12526" s="99"/>
    </row>
    <row r="12527" spans="16:17" x14ac:dyDescent="0.3">
      <c r="P12527" s="99"/>
      <c r="Q12527" s="99"/>
    </row>
    <row r="12528" spans="16:17" x14ac:dyDescent="0.3">
      <c r="P12528" s="99"/>
      <c r="Q12528" s="99"/>
    </row>
    <row r="12529" spans="16:17" x14ac:dyDescent="0.3">
      <c r="P12529" s="99"/>
      <c r="Q12529" s="99"/>
    </row>
    <row r="12530" spans="16:17" x14ac:dyDescent="0.3">
      <c r="P12530" s="99"/>
      <c r="Q12530" s="99"/>
    </row>
    <row r="12531" spans="16:17" x14ac:dyDescent="0.3">
      <c r="P12531" s="99"/>
      <c r="Q12531" s="99"/>
    </row>
    <row r="12532" spans="16:17" x14ac:dyDescent="0.3">
      <c r="P12532" s="99"/>
      <c r="Q12532" s="99"/>
    </row>
    <row r="12533" spans="16:17" x14ac:dyDescent="0.3">
      <c r="P12533" s="99"/>
      <c r="Q12533" s="99"/>
    </row>
    <row r="12534" spans="16:17" x14ac:dyDescent="0.3">
      <c r="P12534" s="99"/>
      <c r="Q12534" s="99"/>
    </row>
    <row r="12535" spans="16:17" x14ac:dyDescent="0.3">
      <c r="P12535" s="99"/>
      <c r="Q12535" s="99"/>
    </row>
    <row r="12536" spans="16:17" x14ac:dyDescent="0.3">
      <c r="P12536" s="99"/>
      <c r="Q12536" s="99"/>
    </row>
    <row r="12537" spans="16:17" x14ac:dyDescent="0.3">
      <c r="P12537" s="99"/>
      <c r="Q12537" s="99"/>
    </row>
    <row r="12538" spans="16:17" x14ac:dyDescent="0.3">
      <c r="P12538" s="99"/>
      <c r="Q12538" s="99"/>
    </row>
    <row r="12539" spans="16:17" x14ac:dyDescent="0.3">
      <c r="P12539" s="99"/>
      <c r="Q12539" s="99"/>
    </row>
    <row r="12540" spans="16:17" x14ac:dyDescent="0.3">
      <c r="P12540" s="99"/>
      <c r="Q12540" s="99"/>
    </row>
    <row r="12541" spans="16:17" x14ac:dyDescent="0.3">
      <c r="P12541" s="99"/>
      <c r="Q12541" s="99"/>
    </row>
    <row r="12542" spans="16:17" x14ac:dyDescent="0.3">
      <c r="P12542" s="99"/>
      <c r="Q12542" s="99"/>
    </row>
    <row r="12543" spans="16:17" x14ac:dyDescent="0.3">
      <c r="P12543" s="99"/>
      <c r="Q12543" s="99"/>
    </row>
    <row r="12544" spans="16:17" x14ac:dyDescent="0.3">
      <c r="P12544" s="99"/>
      <c r="Q12544" s="99"/>
    </row>
    <row r="12545" spans="16:17" x14ac:dyDescent="0.3">
      <c r="P12545" s="99"/>
      <c r="Q12545" s="99"/>
    </row>
    <row r="12546" spans="16:17" x14ac:dyDescent="0.3">
      <c r="P12546" s="99"/>
      <c r="Q12546" s="99"/>
    </row>
    <row r="12547" spans="16:17" x14ac:dyDescent="0.3">
      <c r="P12547" s="99"/>
      <c r="Q12547" s="99"/>
    </row>
    <row r="12548" spans="16:17" x14ac:dyDescent="0.3">
      <c r="P12548" s="99"/>
      <c r="Q12548" s="99"/>
    </row>
    <row r="12549" spans="16:17" x14ac:dyDescent="0.3">
      <c r="P12549" s="99"/>
      <c r="Q12549" s="99"/>
    </row>
    <row r="12550" spans="16:17" x14ac:dyDescent="0.3">
      <c r="P12550" s="99"/>
      <c r="Q12550" s="99"/>
    </row>
    <row r="12551" spans="16:17" x14ac:dyDescent="0.3">
      <c r="P12551" s="99"/>
      <c r="Q12551" s="99"/>
    </row>
    <row r="12552" spans="16:17" x14ac:dyDescent="0.3">
      <c r="P12552" s="99"/>
      <c r="Q12552" s="99"/>
    </row>
    <row r="12553" spans="16:17" x14ac:dyDescent="0.3">
      <c r="P12553" s="99"/>
      <c r="Q12553" s="99"/>
    </row>
    <row r="12554" spans="16:17" x14ac:dyDescent="0.3">
      <c r="P12554" s="99"/>
      <c r="Q12554" s="99"/>
    </row>
    <row r="12555" spans="16:17" x14ac:dyDescent="0.3">
      <c r="P12555" s="99"/>
      <c r="Q12555" s="99"/>
    </row>
    <row r="12556" spans="16:17" x14ac:dyDescent="0.3">
      <c r="P12556" s="99"/>
      <c r="Q12556" s="99"/>
    </row>
    <row r="12557" spans="16:17" x14ac:dyDescent="0.3">
      <c r="P12557" s="99"/>
      <c r="Q12557" s="99"/>
    </row>
    <row r="12558" spans="16:17" x14ac:dyDescent="0.3">
      <c r="P12558" s="99"/>
      <c r="Q12558" s="99"/>
    </row>
    <row r="12559" spans="16:17" x14ac:dyDescent="0.3">
      <c r="P12559" s="99"/>
      <c r="Q12559" s="99"/>
    </row>
    <row r="12560" spans="16:17" x14ac:dyDescent="0.3">
      <c r="P12560" s="99"/>
      <c r="Q12560" s="99"/>
    </row>
    <row r="12561" spans="16:17" x14ac:dyDescent="0.3">
      <c r="P12561" s="99"/>
      <c r="Q12561" s="99"/>
    </row>
    <row r="12562" spans="16:17" x14ac:dyDescent="0.3">
      <c r="P12562" s="99"/>
      <c r="Q12562" s="99"/>
    </row>
    <row r="12563" spans="16:17" x14ac:dyDescent="0.3">
      <c r="P12563" s="99"/>
      <c r="Q12563" s="99"/>
    </row>
    <row r="12564" spans="16:17" x14ac:dyDescent="0.3">
      <c r="P12564" s="99"/>
      <c r="Q12564" s="99"/>
    </row>
    <row r="12565" spans="16:17" x14ac:dyDescent="0.3">
      <c r="P12565" s="99"/>
      <c r="Q12565" s="99"/>
    </row>
    <row r="12566" spans="16:17" x14ac:dyDescent="0.3">
      <c r="P12566" s="99"/>
      <c r="Q12566" s="99"/>
    </row>
    <row r="12567" spans="16:17" x14ac:dyDescent="0.3">
      <c r="P12567" s="99"/>
      <c r="Q12567" s="99"/>
    </row>
    <row r="12568" spans="16:17" x14ac:dyDescent="0.3">
      <c r="P12568" s="99"/>
      <c r="Q12568" s="99"/>
    </row>
    <row r="12569" spans="16:17" x14ac:dyDescent="0.3">
      <c r="P12569" s="99"/>
      <c r="Q12569" s="99"/>
    </row>
    <row r="12570" spans="16:17" x14ac:dyDescent="0.3">
      <c r="P12570" s="99"/>
      <c r="Q12570" s="99"/>
    </row>
    <row r="12571" spans="16:17" x14ac:dyDescent="0.3">
      <c r="P12571" s="99"/>
      <c r="Q12571" s="99"/>
    </row>
    <row r="12572" spans="16:17" x14ac:dyDescent="0.3">
      <c r="P12572" s="99"/>
      <c r="Q12572" s="99"/>
    </row>
    <row r="12573" spans="16:17" x14ac:dyDescent="0.3">
      <c r="P12573" s="99"/>
      <c r="Q12573" s="99"/>
    </row>
    <row r="12574" spans="16:17" x14ac:dyDescent="0.3">
      <c r="P12574" s="99"/>
      <c r="Q12574" s="99"/>
    </row>
    <row r="12575" spans="16:17" x14ac:dyDescent="0.3">
      <c r="P12575" s="99"/>
      <c r="Q12575" s="99"/>
    </row>
    <row r="12576" spans="16:17" x14ac:dyDescent="0.3">
      <c r="P12576" s="99"/>
      <c r="Q12576" s="99"/>
    </row>
    <row r="12577" spans="16:17" x14ac:dyDescent="0.3">
      <c r="P12577" s="99"/>
      <c r="Q12577" s="99"/>
    </row>
    <row r="12578" spans="16:17" x14ac:dyDescent="0.3">
      <c r="P12578" s="99"/>
      <c r="Q12578" s="99"/>
    </row>
    <row r="12579" spans="16:17" x14ac:dyDescent="0.3">
      <c r="P12579" s="99"/>
      <c r="Q12579" s="99"/>
    </row>
    <row r="12580" spans="16:17" x14ac:dyDescent="0.3">
      <c r="P12580" s="99"/>
      <c r="Q12580" s="99"/>
    </row>
    <row r="12581" spans="16:17" x14ac:dyDescent="0.3">
      <c r="P12581" s="99"/>
      <c r="Q12581" s="99"/>
    </row>
    <row r="12582" spans="16:17" x14ac:dyDescent="0.3">
      <c r="P12582" s="99"/>
      <c r="Q12582" s="99"/>
    </row>
    <row r="12583" spans="16:17" x14ac:dyDescent="0.3">
      <c r="P12583" s="99"/>
      <c r="Q12583" s="99"/>
    </row>
    <row r="12584" spans="16:17" x14ac:dyDescent="0.3">
      <c r="P12584" s="99"/>
      <c r="Q12584" s="99"/>
    </row>
    <row r="12585" spans="16:17" x14ac:dyDescent="0.3">
      <c r="P12585" s="99"/>
      <c r="Q12585" s="99"/>
    </row>
    <row r="12586" spans="16:17" x14ac:dyDescent="0.3">
      <c r="P12586" s="99"/>
      <c r="Q12586" s="99"/>
    </row>
    <row r="12587" spans="16:17" x14ac:dyDescent="0.3">
      <c r="P12587" s="99"/>
      <c r="Q12587" s="99"/>
    </row>
    <row r="12588" spans="16:17" x14ac:dyDescent="0.3">
      <c r="P12588" s="99"/>
      <c r="Q12588" s="99"/>
    </row>
    <row r="12589" spans="16:17" x14ac:dyDescent="0.3">
      <c r="P12589" s="99"/>
      <c r="Q12589" s="99"/>
    </row>
    <row r="12590" spans="16:17" x14ac:dyDescent="0.3">
      <c r="P12590" s="99"/>
      <c r="Q12590" s="99"/>
    </row>
    <row r="12591" spans="16:17" x14ac:dyDescent="0.3">
      <c r="P12591" s="99"/>
      <c r="Q12591" s="99"/>
    </row>
    <row r="12592" spans="16:17" x14ac:dyDescent="0.3">
      <c r="P12592" s="99"/>
      <c r="Q12592" s="99"/>
    </row>
    <row r="12593" spans="16:17" x14ac:dyDescent="0.3">
      <c r="P12593" s="99"/>
      <c r="Q12593" s="99"/>
    </row>
    <row r="12594" spans="16:17" x14ac:dyDescent="0.3">
      <c r="P12594" s="99"/>
      <c r="Q12594" s="99"/>
    </row>
    <row r="12595" spans="16:17" x14ac:dyDescent="0.3">
      <c r="P12595" s="99"/>
      <c r="Q12595" s="99"/>
    </row>
    <row r="12596" spans="16:17" x14ac:dyDescent="0.3">
      <c r="P12596" s="99"/>
      <c r="Q12596" s="99"/>
    </row>
    <row r="12597" spans="16:17" x14ac:dyDescent="0.3">
      <c r="P12597" s="99"/>
      <c r="Q12597" s="99"/>
    </row>
    <row r="12598" spans="16:17" x14ac:dyDescent="0.3">
      <c r="P12598" s="99"/>
      <c r="Q12598" s="99"/>
    </row>
    <row r="12599" spans="16:17" x14ac:dyDescent="0.3">
      <c r="P12599" s="99"/>
      <c r="Q12599" s="99"/>
    </row>
    <row r="12600" spans="16:17" x14ac:dyDescent="0.3">
      <c r="P12600" s="99"/>
      <c r="Q12600" s="99"/>
    </row>
    <row r="12601" spans="16:17" x14ac:dyDescent="0.3">
      <c r="P12601" s="99"/>
      <c r="Q12601" s="99"/>
    </row>
    <row r="12602" spans="16:17" x14ac:dyDescent="0.3">
      <c r="P12602" s="99"/>
      <c r="Q12602" s="99"/>
    </row>
    <row r="12603" spans="16:17" x14ac:dyDescent="0.3">
      <c r="P12603" s="99"/>
      <c r="Q12603" s="99"/>
    </row>
    <row r="12604" spans="16:17" x14ac:dyDescent="0.3">
      <c r="P12604" s="99"/>
      <c r="Q12604" s="99"/>
    </row>
    <row r="12605" spans="16:17" x14ac:dyDescent="0.3">
      <c r="P12605" s="99"/>
      <c r="Q12605" s="99"/>
    </row>
    <row r="12606" spans="16:17" x14ac:dyDescent="0.3">
      <c r="P12606" s="99"/>
      <c r="Q12606" s="99"/>
    </row>
    <row r="12607" spans="16:17" x14ac:dyDescent="0.3">
      <c r="P12607" s="99"/>
      <c r="Q12607" s="99"/>
    </row>
    <row r="12608" spans="16:17" x14ac:dyDescent="0.3">
      <c r="P12608" s="99"/>
      <c r="Q12608" s="99"/>
    </row>
    <row r="12609" spans="16:17" x14ac:dyDescent="0.3">
      <c r="P12609" s="99"/>
      <c r="Q12609" s="99"/>
    </row>
    <row r="12610" spans="16:17" x14ac:dyDescent="0.3">
      <c r="P12610" s="99"/>
      <c r="Q12610" s="99"/>
    </row>
    <row r="12611" spans="16:17" x14ac:dyDescent="0.3">
      <c r="P12611" s="99"/>
      <c r="Q12611" s="99"/>
    </row>
    <row r="12612" spans="16:17" x14ac:dyDescent="0.3">
      <c r="P12612" s="99"/>
      <c r="Q12612" s="99"/>
    </row>
    <row r="12613" spans="16:17" x14ac:dyDescent="0.3">
      <c r="P12613" s="99"/>
      <c r="Q12613" s="99"/>
    </row>
    <row r="12614" spans="16:17" x14ac:dyDescent="0.3">
      <c r="P12614" s="99"/>
      <c r="Q12614" s="99"/>
    </row>
    <row r="12615" spans="16:17" x14ac:dyDescent="0.3">
      <c r="P12615" s="99"/>
      <c r="Q12615" s="99"/>
    </row>
    <row r="12616" spans="16:17" x14ac:dyDescent="0.3">
      <c r="P12616" s="99"/>
      <c r="Q12616" s="99"/>
    </row>
    <row r="12617" spans="16:17" x14ac:dyDescent="0.3">
      <c r="P12617" s="99"/>
      <c r="Q12617" s="99"/>
    </row>
    <row r="12618" spans="16:17" x14ac:dyDescent="0.3">
      <c r="P12618" s="99"/>
      <c r="Q12618" s="99"/>
    </row>
    <row r="12619" spans="16:17" x14ac:dyDescent="0.3">
      <c r="P12619" s="99"/>
      <c r="Q12619" s="99"/>
    </row>
    <row r="12620" spans="16:17" x14ac:dyDescent="0.3">
      <c r="P12620" s="99"/>
      <c r="Q12620" s="99"/>
    </row>
    <row r="12621" spans="16:17" x14ac:dyDescent="0.3">
      <c r="P12621" s="99"/>
      <c r="Q12621" s="99"/>
    </row>
    <row r="12622" spans="16:17" x14ac:dyDescent="0.3">
      <c r="P12622" s="99"/>
      <c r="Q12622" s="99"/>
    </row>
    <row r="12623" spans="16:17" x14ac:dyDescent="0.3">
      <c r="P12623" s="99"/>
      <c r="Q12623" s="99"/>
    </row>
    <row r="12624" spans="16:17" x14ac:dyDescent="0.3">
      <c r="P12624" s="99"/>
      <c r="Q12624" s="99"/>
    </row>
    <row r="12625" spans="16:17" x14ac:dyDescent="0.3">
      <c r="P12625" s="99"/>
      <c r="Q12625" s="99"/>
    </row>
    <row r="12626" spans="16:17" x14ac:dyDescent="0.3">
      <c r="P12626" s="99"/>
      <c r="Q12626" s="99"/>
    </row>
    <row r="12627" spans="16:17" x14ac:dyDescent="0.3">
      <c r="P12627" s="99"/>
      <c r="Q12627" s="99"/>
    </row>
    <row r="12628" spans="16:17" x14ac:dyDescent="0.3">
      <c r="P12628" s="99"/>
      <c r="Q12628" s="99"/>
    </row>
    <row r="12629" spans="16:17" x14ac:dyDescent="0.3">
      <c r="P12629" s="99"/>
      <c r="Q12629" s="99"/>
    </row>
    <row r="12630" spans="16:17" x14ac:dyDescent="0.3">
      <c r="P12630" s="99"/>
      <c r="Q12630" s="99"/>
    </row>
    <row r="12631" spans="16:17" x14ac:dyDescent="0.3">
      <c r="P12631" s="99"/>
      <c r="Q12631" s="99"/>
    </row>
    <row r="12632" spans="16:17" x14ac:dyDescent="0.3">
      <c r="P12632" s="99"/>
      <c r="Q12632" s="99"/>
    </row>
    <row r="12633" spans="16:17" x14ac:dyDescent="0.3">
      <c r="P12633" s="99"/>
      <c r="Q12633" s="99"/>
    </row>
    <row r="12634" spans="16:17" x14ac:dyDescent="0.3">
      <c r="P12634" s="99"/>
      <c r="Q12634" s="99"/>
    </row>
    <row r="12635" spans="16:17" x14ac:dyDescent="0.3">
      <c r="P12635" s="99"/>
      <c r="Q12635" s="99"/>
    </row>
    <row r="12636" spans="16:17" x14ac:dyDescent="0.3">
      <c r="P12636" s="99"/>
      <c r="Q12636" s="99"/>
    </row>
    <row r="12637" spans="16:17" x14ac:dyDescent="0.3">
      <c r="P12637" s="99"/>
      <c r="Q12637" s="99"/>
    </row>
    <row r="12638" spans="16:17" x14ac:dyDescent="0.3">
      <c r="P12638" s="99"/>
      <c r="Q12638" s="99"/>
    </row>
    <row r="12639" spans="16:17" x14ac:dyDescent="0.3">
      <c r="P12639" s="99"/>
      <c r="Q12639" s="99"/>
    </row>
    <row r="12640" spans="16:17" x14ac:dyDescent="0.3">
      <c r="P12640" s="99"/>
      <c r="Q12640" s="99"/>
    </row>
    <row r="12641" spans="16:17" x14ac:dyDescent="0.3">
      <c r="P12641" s="99"/>
      <c r="Q12641" s="99"/>
    </row>
    <row r="12642" spans="16:17" x14ac:dyDescent="0.3">
      <c r="P12642" s="99"/>
      <c r="Q12642" s="99"/>
    </row>
    <row r="12643" spans="16:17" x14ac:dyDescent="0.3">
      <c r="P12643" s="99"/>
      <c r="Q12643" s="99"/>
    </row>
    <row r="12644" spans="16:17" x14ac:dyDescent="0.3">
      <c r="P12644" s="99"/>
      <c r="Q12644" s="99"/>
    </row>
    <row r="12645" spans="16:17" x14ac:dyDescent="0.3">
      <c r="P12645" s="99"/>
      <c r="Q12645" s="99"/>
    </row>
    <row r="12646" spans="16:17" x14ac:dyDescent="0.3">
      <c r="P12646" s="99"/>
      <c r="Q12646" s="99"/>
    </row>
    <row r="12647" spans="16:17" x14ac:dyDescent="0.3">
      <c r="P12647" s="99"/>
      <c r="Q12647" s="99"/>
    </row>
    <row r="12648" spans="16:17" x14ac:dyDescent="0.3">
      <c r="P12648" s="99"/>
      <c r="Q12648" s="99"/>
    </row>
    <row r="12649" spans="16:17" x14ac:dyDescent="0.3">
      <c r="P12649" s="99"/>
      <c r="Q12649" s="99"/>
    </row>
    <row r="12650" spans="16:17" x14ac:dyDescent="0.3">
      <c r="P12650" s="99"/>
      <c r="Q12650" s="99"/>
    </row>
    <row r="12651" spans="16:17" x14ac:dyDescent="0.3">
      <c r="P12651" s="99"/>
      <c r="Q12651" s="99"/>
    </row>
    <row r="12652" spans="16:17" x14ac:dyDescent="0.3">
      <c r="P12652" s="99"/>
      <c r="Q12652" s="99"/>
    </row>
    <row r="12653" spans="16:17" x14ac:dyDescent="0.3">
      <c r="P12653" s="99"/>
      <c r="Q12653" s="99"/>
    </row>
    <row r="12654" spans="16:17" x14ac:dyDescent="0.3">
      <c r="P12654" s="99"/>
      <c r="Q12654" s="99"/>
    </row>
    <row r="12655" spans="16:17" x14ac:dyDescent="0.3">
      <c r="P12655" s="99"/>
      <c r="Q12655" s="99"/>
    </row>
    <row r="12656" spans="16:17" x14ac:dyDescent="0.3">
      <c r="P12656" s="99"/>
      <c r="Q12656" s="99"/>
    </row>
    <row r="12657" spans="16:17" x14ac:dyDescent="0.3">
      <c r="P12657" s="99"/>
      <c r="Q12657" s="99"/>
    </row>
    <row r="12658" spans="16:17" x14ac:dyDescent="0.3">
      <c r="P12658" s="99"/>
      <c r="Q12658" s="99"/>
    </row>
    <row r="12659" spans="16:17" x14ac:dyDescent="0.3">
      <c r="P12659" s="99"/>
      <c r="Q12659" s="99"/>
    </row>
    <row r="12660" spans="16:17" x14ac:dyDescent="0.3">
      <c r="P12660" s="99"/>
      <c r="Q12660" s="99"/>
    </row>
    <row r="12661" spans="16:17" x14ac:dyDescent="0.3">
      <c r="P12661" s="99"/>
      <c r="Q12661" s="99"/>
    </row>
    <row r="12662" spans="16:17" x14ac:dyDescent="0.3">
      <c r="P12662" s="99"/>
      <c r="Q12662" s="99"/>
    </row>
    <row r="12663" spans="16:17" x14ac:dyDescent="0.3">
      <c r="P12663" s="99"/>
      <c r="Q12663" s="99"/>
    </row>
    <row r="12664" spans="16:17" x14ac:dyDescent="0.3">
      <c r="P12664" s="99"/>
      <c r="Q12664" s="99"/>
    </row>
    <row r="12665" spans="16:17" x14ac:dyDescent="0.3">
      <c r="P12665" s="99"/>
      <c r="Q12665" s="99"/>
    </row>
    <row r="12666" spans="16:17" x14ac:dyDescent="0.3">
      <c r="P12666" s="99"/>
      <c r="Q12666" s="99"/>
    </row>
    <row r="12667" spans="16:17" x14ac:dyDescent="0.3">
      <c r="P12667" s="99"/>
      <c r="Q12667" s="99"/>
    </row>
    <row r="12668" spans="16:17" x14ac:dyDescent="0.3">
      <c r="P12668" s="99"/>
      <c r="Q12668" s="99"/>
    </row>
    <row r="12669" spans="16:17" x14ac:dyDescent="0.3">
      <c r="P12669" s="99"/>
      <c r="Q12669" s="99"/>
    </row>
    <row r="12670" spans="16:17" x14ac:dyDescent="0.3">
      <c r="P12670" s="99"/>
      <c r="Q12670" s="99"/>
    </row>
    <row r="12671" spans="16:17" x14ac:dyDescent="0.3">
      <c r="P12671" s="99"/>
      <c r="Q12671" s="99"/>
    </row>
    <row r="12672" spans="16:17" x14ac:dyDescent="0.3">
      <c r="P12672" s="99"/>
      <c r="Q12672" s="99"/>
    </row>
    <row r="12673" spans="16:17" x14ac:dyDescent="0.3">
      <c r="P12673" s="99"/>
      <c r="Q12673" s="99"/>
    </row>
    <row r="12674" spans="16:17" x14ac:dyDescent="0.3">
      <c r="P12674" s="99"/>
      <c r="Q12674" s="99"/>
    </row>
    <row r="12675" spans="16:17" x14ac:dyDescent="0.3">
      <c r="P12675" s="99"/>
      <c r="Q12675" s="99"/>
    </row>
    <row r="12676" spans="16:17" x14ac:dyDescent="0.3">
      <c r="P12676" s="99"/>
      <c r="Q12676" s="99"/>
    </row>
    <row r="12677" spans="16:17" x14ac:dyDescent="0.3">
      <c r="P12677" s="99"/>
      <c r="Q12677" s="99"/>
    </row>
    <row r="12678" spans="16:17" x14ac:dyDescent="0.3">
      <c r="P12678" s="99"/>
      <c r="Q12678" s="99"/>
    </row>
    <row r="12679" spans="16:17" x14ac:dyDescent="0.3">
      <c r="P12679" s="99"/>
      <c r="Q12679" s="99"/>
    </row>
    <row r="12680" spans="16:17" x14ac:dyDescent="0.3">
      <c r="P12680" s="99"/>
      <c r="Q12680" s="99"/>
    </row>
    <row r="12681" spans="16:17" x14ac:dyDescent="0.3">
      <c r="P12681" s="99"/>
      <c r="Q12681" s="99"/>
    </row>
    <row r="12682" spans="16:17" x14ac:dyDescent="0.3">
      <c r="P12682" s="99"/>
      <c r="Q12682" s="99"/>
    </row>
    <row r="12683" spans="16:17" x14ac:dyDescent="0.3">
      <c r="P12683" s="99"/>
      <c r="Q12683" s="99"/>
    </row>
    <row r="12684" spans="16:17" x14ac:dyDescent="0.3">
      <c r="P12684" s="99"/>
      <c r="Q12684" s="99"/>
    </row>
    <row r="12685" spans="16:17" x14ac:dyDescent="0.3">
      <c r="P12685" s="99"/>
      <c r="Q12685" s="99"/>
    </row>
    <row r="12686" spans="16:17" x14ac:dyDescent="0.3">
      <c r="P12686" s="99"/>
      <c r="Q12686" s="99"/>
    </row>
    <row r="12687" spans="16:17" x14ac:dyDescent="0.3">
      <c r="P12687" s="99"/>
      <c r="Q12687" s="99"/>
    </row>
    <row r="12688" spans="16:17" x14ac:dyDescent="0.3">
      <c r="P12688" s="99"/>
      <c r="Q12688" s="99"/>
    </row>
    <row r="12689" spans="16:17" x14ac:dyDescent="0.3">
      <c r="P12689" s="99"/>
      <c r="Q12689" s="99"/>
    </row>
    <row r="12690" spans="16:17" x14ac:dyDescent="0.3">
      <c r="P12690" s="99"/>
      <c r="Q12690" s="99"/>
    </row>
    <row r="12691" spans="16:17" x14ac:dyDescent="0.3">
      <c r="P12691" s="99"/>
      <c r="Q12691" s="99"/>
    </row>
    <row r="12692" spans="16:17" x14ac:dyDescent="0.3">
      <c r="P12692" s="99"/>
      <c r="Q12692" s="99"/>
    </row>
    <row r="12693" spans="16:17" x14ac:dyDescent="0.3">
      <c r="P12693" s="99"/>
      <c r="Q12693" s="99"/>
    </row>
    <row r="12694" spans="16:17" x14ac:dyDescent="0.3">
      <c r="P12694" s="99"/>
      <c r="Q12694" s="99"/>
    </row>
    <row r="12695" spans="16:17" x14ac:dyDescent="0.3">
      <c r="P12695" s="99"/>
      <c r="Q12695" s="99"/>
    </row>
    <row r="12696" spans="16:17" x14ac:dyDescent="0.3">
      <c r="P12696" s="99"/>
      <c r="Q12696" s="99"/>
    </row>
    <row r="12697" spans="16:17" x14ac:dyDescent="0.3">
      <c r="P12697" s="99"/>
      <c r="Q12697" s="99"/>
    </row>
    <row r="12698" spans="16:17" x14ac:dyDescent="0.3">
      <c r="P12698" s="99"/>
      <c r="Q12698" s="99"/>
    </row>
    <row r="12699" spans="16:17" x14ac:dyDescent="0.3">
      <c r="P12699" s="99"/>
      <c r="Q12699" s="99"/>
    </row>
    <row r="12700" spans="16:17" x14ac:dyDescent="0.3">
      <c r="P12700" s="99"/>
      <c r="Q12700" s="99"/>
    </row>
    <row r="12701" spans="16:17" x14ac:dyDescent="0.3">
      <c r="P12701" s="99"/>
      <c r="Q12701" s="99"/>
    </row>
    <row r="12702" spans="16:17" x14ac:dyDescent="0.3">
      <c r="P12702" s="99"/>
      <c r="Q12702" s="99"/>
    </row>
    <row r="12703" spans="16:17" x14ac:dyDescent="0.3">
      <c r="P12703" s="99"/>
      <c r="Q12703" s="99"/>
    </row>
    <row r="12704" spans="16:17" x14ac:dyDescent="0.3">
      <c r="P12704" s="99"/>
      <c r="Q12704" s="99"/>
    </row>
    <row r="12705" spans="16:17" x14ac:dyDescent="0.3">
      <c r="P12705" s="99"/>
      <c r="Q12705" s="99"/>
    </row>
    <row r="12706" spans="16:17" x14ac:dyDescent="0.3">
      <c r="P12706" s="99"/>
      <c r="Q12706" s="99"/>
    </row>
    <row r="12707" spans="16:17" x14ac:dyDescent="0.3">
      <c r="P12707" s="99"/>
      <c r="Q12707" s="99"/>
    </row>
    <row r="12708" spans="16:17" x14ac:dyDescent="0.3">
      <c r="P12708" s="99"/>
      <c r="Q12708" s="99"/>
    </row>
    <row r="12709" spans="16:17" x14ac:dyDescent="0.3">
      <c r="P12709" s="99"/>
      <c r="Q12709" s="99"/>
    </row>
    <row r="12710" spans="16:17" x14ac:dyDescent="0.3">
      <c r="P12710" s="99"/>
      <c r="Q12710" s="99"/>
    </row>
    <row r="12711" spans="16:17" x14ac:dyDescent="0.3">
      <c r="P12711" s="99"/>
      <c r="Q12711" s="99"/>
    </row>
    <row r="12712" spans="16:17" x14ac:dyDescent="0.3">
      <c r="P12712" s="99"/>
      <c r="Q12712" s="99"/>
    </row>
    <row r="12713" spans="16:17" x14ac:dyDescent="0.3">
      <c r="P12713" s="99"/>
      <c r="Q12713" s="99"/>
    </row>
    <row r="12714" spans="16:17" x14ac:dyDescent="0.3">
      <c r="P12714" s="99"/>
      <c r="Q12714" s="99"/>
    </row>
    <row r="12715" spans="16:17" x14ac:dyDescent="0.3">
      <c r="P12715" s="99"/>
      <c r="Q12715" s="99"/>
    </row>
    <row r="12716" spans="16:17" x14ac:dyDescent="0.3">
      <c r="P12716" s="99"/>
      <c r="Q12716" s="99"/>
    </row>
    <row r="12717" spans="16:17" x14ac:dyDescent="0.3">
      <c r="P12717" s="99"/>
      <c r="Q12717" s="99"/>
    </row>
    <row r="12718" spans="16:17" x14ac:dyDescent="0.3">
      <c r="P12718" s="99"/>
      <c r="Q12718" s="99"/>
    </row>
    <row r="12719" spans="16:17" x14ac:dyDescent="0.3">
      <c r="P12719" s="99"/>
      <c r="Q12719" s="99"/>
    </row>
    <row r="12720" spans="16:17" x14ac:dyDescent="0.3">
      <c r="P12720" s="99"/>
      <c r="Q12720" s="99"/>
    </row>
    <row r="12721" spans="16:17" x14ac:dyDescent="0.3">
      <c r="P12721" s="99"/>
      <c r="Q12721" s="99"/>
    </row>
    <row r="12722" spans="16:17" x14ac:dyDescent="0.3">
      <c r="P12722" s="99"/>
      <c r="Q12722" s="99"/>
    </row>
    <row r="12723" spans="16:17" x14ac:dyDescent="0.3">
      <c r="P12723" s="99"/>
      <c r="Q12723" s="99"/>
    </row>
    <row r="12724" spans="16:17" x14ac:dyDescent="0.3">
      <c r="P12724" s="99"/>
      <c r="Q12724" s="99"/>
    </row>
    <row r="12725" spans="16:17" x14ac:dyDescent="0.3">
      <c r="P12725" s="99"/>
      <c r="Q12725" s="99"/>
    </row>
    <row r="12726" spans="16:17" x14ac:dyDescent="0.3">
      <c r="P12726" s="99"/>
      <c r="Q12726" s="99"/>
    </row>
    <row r="12727" spans="16:17" x14ac:dyDescent="0.3">
      <c r="P12727" s="99"/>
      <c r="Q12727" s="99"/>
    </row>
    <row r="12728" spans="16:17" x14ac:dyDescent="0.3">
      <c r="P12728" s="99"/>
      <c r="Q12728" s="99"/>
    </row>
    <row r="12729" spans="16:17" x14ac:dyDescent="0.3">
      <c r="P12729" s="99"/>
      <c r="Q12729" s="99"/>
    </row>
    <row r="12730" spans="16:17" x14ac:dyDescent="0.3">
      <c r="P12730" s="99"/>
      <c r="Q12730" s="99"/>
    </row>
    <row r="12731" spans="16:17" x14ac:dyDescent="0.3">
      <c r="P12731" s="99"/>
      <c r="Q12731" s="99"/>
    </row>
    <row r="12732" spans="16:17" x14ac:dyDescent="0.3">
      <c r="P12732" s="99"/>
      <c r="Q12732" s="99"/>
    </row>
    <row r="12733" spans="16:17" x14ac:dyDescent="0.3">
      <c r="P12733" s="99"/>
      <c r="Q12733" s="99"/>
    </row>
    <row r="12734" spans="16:17" x14ac:dyDescent="0.3">
      <c r="P12734" s="99"/>
      <c r="Q12734" s="99"/>
    </row>
    <row r="12735" spans="16:17" x14ac:dyDescent="0.3">
      <c r="P12735" s="99"/>
      <c r="Q12735" s="99"/>
    </row>
    <row r="12736" spans="16:17" x14ac:dyDescent="0.3">
      <c r="P12736" s="99"/>
      <c r="Q12736" s="99"/>
    </row>
    <row r="12737" spans="16:17" x14ac:dyDescent="0.3">
      <c r="P12737" s="99"/>
      <c r="Q12737" s="99"/>
    </row>
    <row r="12738" spans="16:17" x14ac:dyDescent="0.3">
      <c r="P12738" s="99"/>
      <c r="Q12738" s="99"/>
    </row>
    <row r="12739" spans="16:17" x14ac:dyDescent="0.3">
      <c r="P12739" s="99"/>
      <c r="Q12739" s="99"/>
    </row>
    <row r="12740" spans="16:17" x14ac:dyDescent="0.3">
      <c r="P12740" s="99"/>
      <c r="Q12740" s="99"/>
    </row>
    <row r="12741" spans="16:17" x14ac:dyDescent="0.3">
      <c r="P12741" s="99"/>
      <c r="Q12741" s="99"/>
    </row>
    <row r="12742" spans="16:17" x14ac:dyDescent="0.3">
      <c r="P12742" s="99"/>
      <c r="Q12742" s="99"/>
    </row>
    <row r="12743" spans="16:17" x14ac:dyDescent="0.3">
      <c r="P12743" s="99"/>
      <c r="Q12743" s="99"/>
    </row>
    <row r="12744" spans="16:17" x14ac:dyDescent="0.3">
      <c r="P12744" s="99"/>
      <c r="Q12744" s="99"/>
    </row>
    <row r="12745" spans="16:17" x14ac:dyDescent="0.3">
      <c r="P12745" s="99"/>
      <c r="Q12745" s="99"/>
    </row>
    <row r="12746" spans="16:17" x14ac:dyDescent="0.3">
      <c r="P12746" s="99"/>
      <c r="Q12746" s="99"/>
    </row>
    <row r="12747" spans="16:17" x14ac:dyDescent="0.3">
      <c r="P12747" s="99"/>
      <c r="Q12747" s="99"/>
    </row>
    <row r="12748" spans="16:17" x14ac:dyDescent="0.3">
      <c r="P12748" s="99"/>
      <c r="Q12748" s="99"/>
    </row>
    <row r="12749" spans="16:17" x14ac:dyDescent="0.3">
      <c r="P12749" s="99"/>
      <c r="Q12749" s="99"/>
    </row>
    <row r="12750" spans="16:17" x14ac:dyDescent="0.3">
      <c r="P12750" s="99"/>
      <c r="Q12750" s="99"/>
    </row>
    <row r="12751" spans="16:17" x14ac:dyDescent="0.3">
      <c r="P12751" s="99"/>
      <c r="Q12751" s="99"/>
    </row>
    <row r="12752" spans="16:17" x14ac:dyDescent="0.3">
      <c r="P12752" s="99"/>
      <c r="Q12752" s="99"/>
    </row>
    <row r="12753" spans="16:17" x14ac:dyDescent="0.3">
      <c r="P12753" s="99"/>
      <c r="Q12753" s="99"/>
    </row>
    <row r="12754" spans="16:17" x14ac:dyDescent="0.3">
      <c r="P12754" s="99"/>
      <c r="Q12754" s="99"/>
    </row>
    <row r="12755" spans="16:17" x14ac:dyDescent="0.3">
      <c r="P12755" s="99"/>
      <c r="Q12755" s="99"/>
    </row>
    <row r="12756" spans="16:17" x14ac:dyDescent="0.3">
      <c r="P12756" s="99"/>
      <c r="Q12756" s="99"/>
    </row>
    <row r="12757" spans="16:17" x14ac:dyDescent="0.3">
      <c r="P12757" s="99"/>
      <c r="Q12757" s="99"/>
    </row>
    <row r="12758" spans="16:17" x14ac:dyDescent="0.3">
      <c r="P12758" s="99"/>
      <c r="Q12758" s="99"/>
    </row>
    <row r="12759" spans="16:17" x14ac:dyDescent="0.3">
      <c r="P12759" s="99"/>
      <c r="Q12759" s="99"/>
    </row>
    <row r="12760" spans="16:17" x14ac:dyDescent="0.3">
      <c r="P12760" s="99"/>
      <c r="Q12760" s="99"/>
    </row>
    <row r="12761" spans="16:17" x14ac:dyDescent="0.3">
      <c r="P12761" s="99"/>
      <c r="Q12761" s="99"/>
    </row>
    <row r="12762" spans="16:17" x14ac:dyDescent="0.3">
      <c r="P12762" s="99"/>
      <c r="Q12762" s="99"/>
    </row>
    <row r="12763" spans="16:17" x14ac:dyDescent="0.3">
      <c r="P12763" s="99"/>
      <c r="Q12763" s="99"/>
    </row>
    <row r="12764" spans="16:17" x14ac:dyDescent="0.3">
      <c r="P12764" s="99"/>
      <c r="Q12764" s="99"/>
    </row>
    <row r="12765" spans="16:17" x14ac:dyDescent="0.3">
      <c r="P12765" s="99"/>
      <c r="Q12765" s="99"/>
    </row>
    <row r="12766" spans="16:17" x14ac:dyDescent="0.3">
      <c r="P12766" s="99"/>
      <c r="Q12766" s="99"/>
    </row>
    <row r="12767" spans="16:17" x14ac:dyDescent="0.3">
      <c r="P12767" s="99"/>
      <c r="Q12767" s="99"/>
    </row>
    <row r="12768" spans="16:17" x14ac:dyDescent="0.3">
      <c r="P12768" s="99"/>
      <c r="Q12768" s="99"/>
    </row>
    <row r="12769" spans="16:17" x14ac:dyDescent="0.3">
      <c r="P12769" s="99"/>
      <c r="Q12769" s="99"/>
    </row>
    <row r="12770" spans="16:17" x14ac:dyDescent="0.3">
      <c r="P12770" s="99"/>
      <c r="Q12770" s="99"/>
    </row>
    <row r="12771" spans="16:17" x14ac:dyDescent="0.3">
      <c r="P12771" s="99"/>
      <c r="Q12771" s="99"/>
    </row>
    <row r="12772" spans="16:17" x14ac:dyDescent="0.3">
      <c r="P12772" s="99"/>
      <c r="Q12772" s="99"/>
    </row>
    <row r="12773" spans="16:17" x14ac:dyDescent="0.3">
      <c r="P12773" s="99"/>
      <c r="Q12773" s="99"/>
    </row>
    <row r="12774" spans="16:17" x14ac:dyDescent="0.3">
      <c r="P12774" s="99"/>
      <c r="Q12774" s="99"/>
    </row>
    <row r="12775" spans="16:17" x14ac:dyDescent="0.3">
      <c r="P12775" s="99"/>
      <c r="Q12775" s="99"/>
    </row>
    <row r="12776" spans="16:17" x14ac:dyDescent="0.3">
      <c r="P12776" s="99"/>
      <c r="Q12776" s="99"/>
    </row>
    <row r="12777" spans="16:17" x14ac:dyDescent="0.3">
      <c r="P12777" s="99"/>
      <c r="Q12777" s="99"/>
    </row>
    <row r="12778" spans="16:17" x14ac:dyDescent="0.3">
      <c r="P12778" s="99"/>
      <c r="Q12778" s="99"/>
    </row>
    <row r="12779" spans="16:17" x14ac:dyDescent="0.3">
      <c r="P12779" s="99"/>
      <c r="Q12779" s="99"/>
    </row>
    <row r="12780" spans="16:17" x14ac:dyDescent="0.3">
      <c r="P12780" s="99"/>
      <c r="Q12780" s="99"/>
    </row>
    <row r="12781" spans="16:17" x14ac:dyDescent="0.3">
      <c r="P12781" s="99"/>
      <c r="Q12781" s="99"/>
    </row>
    <row r="12782" spans="16:17" x14ac:dyDescent="0.3">
      <c r="P12782" s="99"/>
      <c r="Q12782" s="99"/>
    </row>
    <row r="12783" spans="16:17" x14ac:dyDescent="0.3">
      <c r="P12783" s="99"/>
      <c r="Q12783" s="99"/>
    </row>
    <row r="12784" spans="16:17" x14ac:dyDescent="0.3">
      <c r="P12784" s="99"/>
      <c r="Q12784" s="99"/>
    </row>
    <row r="12785" spans="16:17" x14ac:dyDescent="0.3">
      <c r="P12785" s="99"/>
      <c r="Q12785" s="99"/>
    </row>
    <row r="12786" spans="16:17" x14ac:dyDescent="0.3">
      <c r="P12786" s="99"/>
      <c r="Q12786" s="99"/>
    </row>
    <row r="12787" spans="16:17" x14ac:dyDescent="0.3">
      <c r="P12787" s="99"/>
      <c r="Q12787" s="99"/>
    </row>
    <row r="12788" spans="16:17" x14ac:dyDescent="0.3">
      <c r="P12788" s="99"/>
      <c r="Q12788" s="99"/>
    </row>
    <row r="12789" spans="16:17" x14ac:dyDescent="0.3">
      <c r="P12789" s="99"/>
      <c r="Q12789" s="99"/>
    </row>
    <row r="12790" spans="16:17" x14ac:dyDescent="0.3">
      <c r="P12790" s="99"/>
      <c r="Q12790" s="99"/>
    </row>
    <row r="12791" spans="16:17" x14ac:dyDescent="0.3">
      <c r="P12791" s="99"/>
      <c r="Q12791" s="99"/>
    </row>
    <row r="12792" spans="16:17" x14ac:dyDescent="0.3">
      <c r="P12792" s="99"/>
      <c r="Q12792" s="99"/>
    </row>
    <row r="12793" spans="16:17" x14ac:dyDescent="0.3">
      <c r="P12793" s="99"/>
      <c r="Q12793" s="99"/>
    </row>
    <row r="12794" spans="16:17" x14ac:dyDescent="0.3">
      <c r="P12794" s="99"/>
      <c r="Q12794" s="99"/>
    </row>
    <row r="12795" spans="16:17" x14ac:dyDescent="0.3">
      <c r="P12795" s="99"/>
      <c r="Q12795" s="99"/>
    </row>
    <row r="12796" spans="16:17" x14ac:dyDescent="0.3">
      <c r="P12796" s="99"/>
      <c r="Q12796" s="99"/>
    </row>
    <row r="12797" spans="16:17" x14ac:dyDescent="0.3">
      <c r="P12797" s="99"/>
      <c r="Q12797" s="99"/>
    </row>
    <row r="12798" spans="16:17" x14ac:dyDescent="0.3">
      <c r="P12798" s="99"/>
      <c r="Q12798" s="99"/>
    </row>
    <row r="12799" spans="16:17" x14ac:dyDescent="0.3">
      <c r="P12799" s="99"/>
      <c r="Q12799" s="99"/>
    </row>
    <row r="12800" spans="16:17" x14ac:dyDescent="0.3">
      <c r="P12800" s="99"/>
      <c r="Q12800" s="99"/>
    </row>
    <row r="12801" spans="16:17" x14ac:dyDescent="0.3">
      <c r="P12801" s="99"/>
      <c r="Q12801" s="99"/>
    </row>
    <row r="12802" spans="16:17" x14ac:dyDescent="0.3">
      <c r="P12802" s="99"/>
      <c r="Q12802" s="99"/>
    </row>
    <row r="12803" spans="16:17" x14ac:dyDescent="0.3">
      <c r="P12803" s="99"/>
      <c r="Q12803" s="99"/>
    </row>
    <row r="12804" spans="16:17" x14ac:dyDescent="0.3">
      <c r="P12804" s="99"/>
      <c r="Q12804" s="99"/>
    </row>
    <row r="12805" spans="16:17" x14ac:dyDescent="0.3">
      <c r="P12805" s="99"/>
      <c r="Q12805" s="99"/>
    </row>
    <row r="12806" spans="16:17" x14ac:dyDescent="0.3">
      <c r="P12806" s="99"/>
      <c r="Q12806" s="99"/>
    </row>
    <row r="12807" spans="16:17" x14ac:dyDescent="0.3">
      <c r="P12807" s="99"/>
      <c r="Q12807" s="99"/>
    </row>
    <row r="12808" spans="16:17" x14ac:dyDescent="0.3">
      <c r="P12808" s="99"/>
      <c r="Q12808" s="99"/>
    </row>
    <row r="12809" spans="16:17" x14ac:dyDescent="0.3">
      <c r="P12809" s="99"/>
      <c r="Q12809" s="99"/>
    </row>
    <row r="12810" spans="16:17" x14ac:dyDescent="0.3">
      <c r="P12810" s="99"/>
      <c r="Q12810" s="99"/>
    </row>
    <row r="12811" spans="16:17" x14ac:dyDescent="0.3">
      <c r="P12811" s="99"/>
      <c r="Q12811" s="99"/>
    </row>
    <row r="12812" spans="16:17" x14ac:dyDescent="0.3">
      <c r="P12812" s="99"/>
      <c r="Q12812" s="99"/>
    </row>
    <row r="12813" spans="16:17" x14ac:dyDescent="0.3">
      <c r="P12813" s="99"/>
      <c r="Q12813" s="99"/>
    </row>
    <row r="12814" spans="16:17" x14ac:dyDescent="0.3">
      <c r="P12814" s="99"/>
      <c r="Q12814" s="99"/>
    </row>
    <row r="12815" spans="16:17" x14ac:dyDescent="0.3">
      <c r="P12815" s="99"/>
      <c r="Q12815" s="99"/>
    </row>
    <row r="12816" spans="16:17" x14ac:dyDescent="0.3">
      <c r="P12816" s="99"/>
      <c r="Q12816" s="99"/>
    </row>
    <row r="12817" spans="16:17" x14ac:dyDescent="0.3">
      <c r="P12817" s="99"/>
      <c r="Q12817" s="99"/>
    </row>
    <row r="12818" spans="16:17" x14ac:dyDescent="0.3">
      <c r="P12818" s="99"/>
      <c r="Q12818" s="99"/>
    </row>
    <row r="12819" spans="16:17" x14ac:dyDescent="0.3">
      <c r="P12819" s="99"/>
      <c r="Q12819" s="99"/>
    </row>
    <row r="12820" spans="16:17" x14ac:dyDescent="0.3">
      <c r="P12820" s="99"/>
      <c r="Q12820" s="99"/>
    </row>
    <row r="12821" spans="16:17" x14ac:dyDescent="0.3">
      <c r="P12821" s="99"/>
      <c r="Q12821" s="99"/>
    </row>
    <row r="12822" spans="16:17" x14ac:dyDescent="0.3">
      <c r="P12822" s="99"/>
      <c r="Q12822" s="99"/>
    </row>
    <row r="12823" spans="16:17" x14ac:dyDescent="0.3">
      <c r="P12823" s="99"/>
      <c r="Q12823" s="99"/>
    </row>
    <row r="12824" spans="16:17" x14ac:dyDescent="0.3">
      <c r="P12824" s="99"/>
      <c r="Q12824" s="99"/>
    </row>
    <row r="12825" spans="16:17" x14ac:dyDescent="0.3">
      <c r="P12825" s="99"/>
      <c r="Q12825" s="99"/>
    </row>
    <row r="12826" spans="16:17" x14ac:dyDescent="0.3">
      <c r="P12826" s="99"/>
      <c r="Q12826" s="99"/>
    </row>
    <row r="12827" spans="16:17" x14ac:dyDescent="0.3">
      <c r="P12827" s="99"/>
      <c r="Q12827" s="99"/>
    </row>
    <row r="12828" spans="16:17" x14ac:dyDescent="0.3">
      <c r="P12828" s="99"/>
      <c r="Q12828" s="99"/>
    </row>
    <row r="12829" spans="16:17" x14ac:dyDescent="0.3">
      <c r="P12829" s="99"/>
      <c r="Q12829" s="99"/>
    </row>
    <row r="12830" spans="16:17" x14ac:dyDescent="0.3">
      <c r="P12830" s="99"/>
      <c r="Q12830" s="99"/>
    </row>
    <row r="12831" spans="16:17" x14ac:dyDescent="0.3">
      <c r="P12831" s="99"/>
      <c r="Q12831" s="99"/>
    </row>
    <row r="12832" spans="16:17" x14ac:dyDescent="0.3">
      <c r="P12832" s="99"/>
      <c r="Q12832" s="99"/>
    </row>
    <row r="12833" spans="16:17" x14ac:dyDescent="0.3">
      <c r="P12833" s="99"/>
      <c r="Q12833" s="99"/>
    </row>
    <row r="12834" spans="16:17" x14ac:dyDescent="0.3">
      <c r="P12834" s="99"/>
      <c r="Q12834" s="99"/>
    </row>
    <row r="12835" spans="16:17" x14ac:dyDescent="0.3">
      <c r="P12835" s="99"/>
      <c r="Q12835" s="99"/>
    </row>
    <row r="12836" spans="16:17" x14ac:dyDescent="0.3">
      <c r="P12836" s="99"/>
      <c r="Q12836" s="99"/>
    </row>
    <row r="12837" spans="16:17" x14ac:dyDescent="0.3">
      <c r="P12837" s="99"/>
      <c r="Q12837" s="99"/>
    </row>
    <row r="12838" spans="16:17" x14ac:dyDescent="0.3">
      <c r="P12838" s="99"/>
      <c r="Q12838" s="99"/>
    </row>
    <row r="12839" spans="16:17" x14ac:dyDescent="0.3">
      <c r="P12839" s="99"/>
      <c r="Q12839" s="99"/>
    </row>
    <row r="12840" spans="16:17" x14ac:dyDescent="0.3">
      <c r="P12840" s="99"/>
      <c r="Q12840" s="99"/>
    </row>
    <row r="12841" spans="16:17" x14ac:dyDescent="0.3">
      <c r="P12841" s="99"/>
      <c r="Q12841" s="99"/>
    </row>
    <row r="12842" spans="16:17" x14ac:dyDescent="0.3">
      <c r="P12842" s="99"/>
      <c r="Q12842" s="99"/>
    </row>
    <row r="12843" spans="16:17" x14ac:dyDescent="0.3">
      <c r="P12843" s="99"/>
      <c r="Q12843" s="99"/>
    </row>
    <row r="12844" spans="16:17" x14ac:dyDescent="0.3">
      <c r="P12844" s="99"/>
      <c r="Q12844" s="99"/>
    </row>
    <row r="12845" spans="16:17" x14ac:dyDescent="0.3">
      <c r="P12845" s="99"/>
      <c r="Q12845" s="99"/>
    </row>
    <row r="12846" spans="16:17" x14ac:dyDescent="0.3">
      <c r="P12846" s="99"/>
      <c r="Q12846" s="99"/>
    </row>
    <row r="12847" spans="16:17" x14ac:dyDescent="0.3">
      <c r="P12847" s="99"/>
      <c r="Q12847" s="99"/>
    </row>
    <row r="12848" spans="16:17" x14ac:dyDescent="0.3">
      <c r="P12848" s="99"/>
      <c r="Q12848" s="99"/>
    </row>
    <row r="12849" spans="16:17" x14ac:dyDescent="0.3">
      <c r="P12849" s="99"/>
      <c r="Q12849" s="99"/>
    </row>
    <row r="12850" spans="16:17" x14ac:dyDescent="0.3">
      <c r="P12850" s="99"/>
      <c r="Q12850" s="99"/>
    </row>
    <row r="12851" spans="16:17" x14ac:dyDescent="0.3">
      <c r="P12851" s="99"/>
      <c r="Q12851" s="99"/>
    </row>
    <row r="12852" spans="16:17" x14ac:dyDescent="0.3">
      <c r="P12852" s="99"/>
      <c r="Q12852" s="99"/>
    </row>
    <row r="12853" spans="16:17" x14ac:dyDescent="0.3">
      <c r="P12853" s="99"/>
      <c r="Q12853" s="99"/>
    </row>
    <row r="12854" spans="16:17" x14ac:dyDescent="0.3">
      <c r="P12854" s="99"/>
      <c r="Q12854" s="99"/>
    </row>
    <row r="12855" spans="16:17" x14ac:dyDescent="0.3">
      <c r="P12855" s="99"/>
      <c r="Q12855" s="99"/>
    </row>
    <row r="12856" spans="16:17" x14ac:dyDescent="0.3">
      <c r="P12856" s="99"/>
      <c r="Q12856" s="99"/>
    </row>
    <row r="12857" spans="16:17" x14ac:dyDescent="0.3">
      <c r="P12857" s="99"/>
      <c r="Q12857" s="99"/>
    </row>
    <row r="12858" spans="16:17" x14ac:dyDescent="0.3">
      <c r="P12858" s="99"/>
      <c r="Q12858" s="99"/>
    </row>
    <row r="12859" spans="16:17" x14ac:dyDescent="0.3">
      <c r="P12859" s="99"/>
      <c r="Q12859" s="99"/>
    </row>
    <row r="12860" spans="16:17" x14ac:dyDescent="0.3">
      <c r="P12860" s="99"/>
      <c r="Q12860" s="99"/>
    </row>
    <row r="12861" spans="16:17" x14ac:dyDescent="0.3">
      <c r="P12861" s="99"/>
      <c r="Q12861" s="99"/>
    </row>
    <row r="12862" spans="16:17" x14ac:dyDescent="0.3">
      <c r="P12862" s="99"/>
      <c r="Q12862" s="99"/>
    </row>
    <row r="12863" spans="16:17" x14ac:dyDescent="0.3">
      <c r="P12863" s="99"/>
      <c r="Q12863" s="99"/>
    </row>
    <row r="12864" spans="16:17" x14ac:dyDescent="0.3">
      <c r="P12864" s="99"/>
      <c r="Q12864" s="99"/>
    </row>
    <row r="12865" spans="16:17" x14ac:dyDescent="0.3">
      <c r="P12865" s="99"/>
      <c r="Q12865" s="99"/>
    </row>
    <row r="12866" spans="16:17" x14ac:dyDescent="0.3">
      <c r="P12866" s="99"/>
      <c r="Q12866" s="99"/>
    </row>
    <row r="12867" spans="16:17" x14ac:dyDescent="0.3">
      <c r="P12867" s="99"/>
      <c r="Q12867" s="99"/>
    </row>
    <row r="12868" spans="16:17" x14ac:dyDescent="0.3">
      <c r="P12868" s="99"/>
      <c r="Q12868" s="99"/>
    </row>
    <row r="12869" spans="16:17" x14ac:dyDescent="0.3">
      <c r="P12869" s="99"/>
      <c r="Q12869" s="99"/>
    </row>
    <row r="12870" spans="16:17" x14ac:dyDescent="0.3">
      <c r="P12870" s="99"/>
      <c r="Q12870" s="99"/>
    </row>
    <row r="12871" spans="16:17" x14ac:dyDescent="0.3">
      <c r="P12871" s="99"/>
      <c r="Q12871" s="99"/>
    </row>
    <row r="12872" spans="16:17" x14ac:dyDescent="0.3">
      <c r="P12872" s="99"/>
      <c r="Q12872" s="99"/>
    </row>
    <row r="12873" spans="16:17" x14ac:dyDescent="0.3">
      <c r="P12873" s="99"/>
      <c r="Q12873" s="99"/>
    </row>
    <row r="12874" spans="16:17" x14ac:dyDescent="0.3">
      <c r="P12874" s="99"/>
      <c r="Q12874" s="99"/>
    </row>
    <row r="12875" spans="16:17" x14ac:dyDescent="0.3">
      <c r="P12875" s="99"/>
      <c r="Q12875" s="99"/>
    </row>
    <row r="12876" spans="16:17" x14ac:dyDescent="0.3">
      <c r="P12876" s="99"/>
      <c r="Q12876" s="99"/>
    </row>
    <row r="12877" spans="16:17" x14ac:dyDescent="0.3">
      <c r="P12877" s="99"/>
      <c r="Q12877" s="99"/>
    </row>
    <row r="12878" spans="16:17" x14ac:dyDescent="0.3">
      <c r="P12878" s="99"/>
      <c r="Q12878" s="99"/>
    </row>
    <row r="12879" spans="16:17" x14ac:dyDescent="0.3">
      <c r="P12879" s="99"/>
      <c r="Q12879" s="99"/>
    </row>
    <row r="12880" spans="16:17" x14ac:dyDescent="0.3">
      <c r="P12880" s="99"/>
      <c r="Q12880" s="99"/>
    </row>
    <row r="12881" spans="16:17" x14ac:dyDescent="0.3">
      <c r="P12881" s="99"/>
      <c r="Q12881" s="99"/>
    </row>
    <row r="12882" spans="16:17" x14ac:dyDescent="0.3">
      <c r="P12882" s="99"/>
      <c r="Q12882" s="99"/>
    </row>
    <row r="12883" spans="16:17" x14ac:dyDescent="0.3">
      <c r="P12883" s="99"/>
      <c r="Q12883" s="99"/>
    </row>
    <row r="12884" spans="16:17" x14ac:dyDescent="0.3">
      <c r="P12884" s="99"/>
      <c r="Q12884" s="99"/>
    </row>
    <row r="12885" spans="16:17" x14ac:dyDescent="0.3">
      <c r="P12885" s="99"/>
      <c r="Q12885" s="99"/>
    </row>
    <row r="12886" spans="16:17" x14ac:dyDescent="0.3">
      <c r="P12886" s="99"/>
      <c r="Q12886" s="99"/>
    </row>
    <row r="12887" spans="16:17" x14ac:dyDescent="0.3">
      <c r="P12887" s="99"/>
      <c r="Q12887" s="99"/>
    </row>
    <row r="12888" spans="16:17" x14ac:dyDescent="0.3">
      <c r="P12888" s="99"/>
      <c r="Q12888" s="99"/>
    </row>
    <row r="12889" spans="16:17" x14ac:dyDescent="0.3">
      <c r="P12889" s="99"/>
      <c r="Q12889" s="99"/>
    </row>
    <row r="12890" spans="16:17" x14ac:dyDescent="0.3">
      <c r="P12890" s="99"/>
      <c r="Q12890" s="99"/>
    </row>
    <row r="12891" spans="16:17" x14ac:dyDescent="0.3">
      <c r="P12891" s="99"/>
      <c r="Q12891" s="99"/>
    </row>
    <row r="12892" spans="16:17" x14ac:dyDescent="0.3">
      <c r="P12892" s="99"/>
      <c r="Q12892" s="99"/>
    </row>
    <row r="12893" spans="16:17" x14ac:dyDescent="0.3">
      <c r="P12893" s="99"/>
      <c r="Q12893" s="99"/>
    </row>
    <row r="12894" spans="16:17" x14ac:dyDescent="0.3">
      <c r="P12894" s="99"/>
      <c r="Q12894" s="99"/>
    </row>
    <row r="12895" spans="16:17" x14ac:dyDescent="0.3">
      <c r="P12895" s="99"/>
      <c r="Q12895" s="99"/>
    </row>
    <row r="12896" spans="16:17" x14ac:dyDescent="0.3">
      <c r="P12896" s="99"/>
      <c r="Q12896" s="99"/>
    </row>
    <row r="12897" spans="16:17" x14ac:dyDescent="0.3">
      <c r="P12897" s="99"/>
      <c r="Q12897" s="99"/>
    </row>
    <row r="12898" spans="16:17" x14ac:dyDescent="0.3">
      <c r="P12898" s="99"/>
      <c r="Q12898" s="99"/>
    </row>
    <row r="12899" spans="16:17" x14ac:dyDescent="0.3">
      <c r="P12899" s="99"/>
      <c r="Q12899" s="99"/>
    </row>
    <row r="12900" spans="16:17" x14ac:dyDescent="0.3">
      <c r="P12900" s="99"/>
      <c r="Q12900" s="99"/>
    </row>
    <row r="12901" spans="16:17" x14ac:dyDescent="0.3">
      <c r="P12901" s="99"/>
      <c r="Q12901" s="99"/>
    </row>
    <row r="12902" spans="16:17" x14ac:dyDescent="0.3">
      <c r="P12902" s="99"/>
      <c r="Q12902" s="99"/>
    </row>
    <row r="12903" spans="16:17" x14ac:dyDescent="0.3">
      <c r="P12903" s="99"/>
      <c r="Q12903" s="99"/>
    </row>
    <row r="12904" spans="16:17" x14ac:dyDescent="0.3">
      <c r="P12904" s="99"/>
      <c r="Q12904" s="99"/>
    </row>
    <row r="12905" spans="16:17" x14ac:dyDescent="0.3">
      <c r="P12905" s="99"/>
      <c r="Q12905" s="99"/>
    </row>
    <row r="12906" spans="16:17" x14ac:dyDescent="0.3">
      <c r="P12906" s="99"/>
      <c r="Q12906" s="99"/>
    </row>
    <row r="12907" spans="16:17" x14ac:dyDescent="0.3">
      <c r="P12907" s="99"/>
      <c r="Q12907" s="99"/>
    </row>
    <row r="12908" spans="16:17" x14ac:dyDescent="0.3">
      <c r="P12908" s="99"/>
      <c r="Q12908" s="99"/>
    </row>
    <row r="12909" spans="16:17" x14ac:dyDescent="0.3">
      <c r="P12909" s="99"/>
      <c r="Q12909" s="99"/>
    </row>
    <row r="12910" spans="16:17" x14ac:dyDescent="0.3">
      <c r="P12910" s="99"/>
      <c r="Q12910" s="99"/>
    </row>
    <row r="12911" spans="16:17" x14ac:dyDescent="0.3">
      <c r="P12911" s="99"/>
      <c r="Q12911" s="99"/>
    </row>
    <row r="12912" spans="16:17" x14ac:dyDescent="0.3">
      <c r="P12912" s="99"/>
      <c r="Q12912" s="99"/>
    </row>
    <row r="12913" spans="16:17" x14ac:dyDescent="0.3">
      <c r="P12913" s="99"/>
      <c r="Q12913" s="99"/>
    </row>
    <row r="12914" spans="16:17" x14ac:dyDescent="0.3">
      <c r="P12914" s="99"/>
      <c r="Q12914" s="99"/>
    </row>
    <row r="12915" spans="16:17" x14ac:dyDescent="0.3">
      <c r="P12915" s="99"/>
      <c r="Q12915" s="99"/>
    </row>
    <row r="12916" spans="16:17" x14ac:dyDescent="0.3">
      <c r="P12916" s="99"/>
      <c r="Q12916" s="99"/>
    </row>
    <row r="12917" spans="16:17" x14ac:dyDescent="0.3">
      <c r="P12917" s="99"/>
      <c r="Q12917" s="99"/>
    </row>
    <row r="12918" spans="16:17" x14ac:dyDescent="0.3">
      <c r="P12918" s="99"/>
      <c r="Q12918" s="99"/>
    </row>
    <row r="12919" spans="16:17" x14ac:dyDescent="0.3">
      <c r="P12919" s="99"/>
      <c r="Q12919" s="99"/>
    </row>
    <row r="12920" spans="16:17" x14ac:dyDescent="0.3">
      <c r="P12920" s="99"/>
      <c r="Q12920" s="99"/>
    </row>
    <row r="12921" spans="16:17" x14ac:dyDescent="0.3">
      <c r="P12921" s="99"/>
      <c r="Q12921" s="99"/>
    </row>
    <row r="12922" spans="16:17" x14ac:dyDescent="0.3">
      <c r="P12922" s="99"/>
      <c r="Q12922" s="99"/>
    </row>
    <row r="12923" spans="16:17" x14ac:dyDescent="0.3">
      <c r="P12923" s="99"/>
      <c r="Q12923" s="99"/>
    </row>
    <row r="12924" spans="16:17" x14ac:dyDescent="0.3">
      <c r="P12924" s="99"/>
      <c r="Q12924" s="99"/>
    </row>
    <row r="12925" spans="16:17" x14ac:dyDescent="0.3">
      <c r="P12925" s="99"/>
      <c r="Q12925" s="99"/>
    </row>
    <row r="12926" spans="16:17" x14ac:dyDescent="0.3">
      <c r="P12926" s="99"/>
      <c r="Q12926" s="99"/>
    </row>
    <row r="12927" spans="16:17" x14ac:dyDescent="0.3">
      <c r="P12927" s="99"/>
      <c r="Q12927" s="99"/>
    </row>
    <row r="12928" spans="16:17" x14ac:dyDescent="0.3">
      <c r="P12928" s="99"/>
      <c r="Q12928" s="99"/>
    </row>
    <row r="12929" spans="16:17" x14ac:dyDescent="0.3">
      <c r="P12929" s="99"/>
      <c r="Q12929" s="99"/>
    </row>
    <row r="12930" spans="16:17" x14ac:dyDescent="0.3">
      <c r="P12930" s="99"/>
      <c r="Q12930" s="99"/>
    </row>
    <row r="12931" spans="16:17" x14ac:dyDescent="0.3">
      <c r="P12931" s="99"/>
      <c r="Q12931" s="99"/>
    </row>
    <row r="12932" spans="16:17" x14ac:dyDescent="0.3">
      <c r="P12932" s="99"/>
      <c r="Q12932" s="99"/>
    </row>
    <row r="12933" spans="16:17" x14ac:dyDescent="0.3">
      <c r="P12933" s="99"/>
      <c r="Q12933" s="99"/>
    </row>
    <row r="12934" spans="16:17" x14ac:dyDescent="0.3">
      <c r="P12934" s="99"/>
      <c r="Q12934" s="99"/>
    </row>
    <row r="12935" spans="16:17" x14ac:dyDescent="0.3">
      <c r="P12935" s="99"/>
      <c r="Q12935" s="99"/>
    </row>
    <row r="12936" spans="16:17" x14ac:dyDescent="0.3">
      <c r="P12936" s="99"/>
      <c r="Q12936" s="99"/>
    </row>
    <row r="12937" spans="16:17" x14ac:dyDescent="0.3">
      <c r="P12937" s="99"/>
      <c r="Q12937" s="99"/>
    </row>
    <row r="12938" spans="16:17" x14ac:dyDescent="0.3">
      <c r="P12938" s="99"/>
      <c r="Q12938" s="99"/>
    </row>
    <row r="12939" spans="16:17" x14ac:dyDescent="0.3">
      <c r="P12939" s="99"/>
      <c r="Q12939" s="99"/>
    </row>
    <row r="12940" spans="16:17" x14ac:dyDescent="0.3">
      <c r="P12940" s="99"/>
      <c r="Q12940" s="99"/>
    </row>
    <row r="12941" spans="16:17" x14ac:dyDescent="0.3">
      <c r="P12941" s="99"/>
      <c r="Q12941" s="99"/>
    </row>
    <row r="12942" spans="16:17" x14ac:dyDescent="0.3">
      <c r="P12942" s="99"/>
      <c r="Q12942" s="99"/>
    </row>
    <row r="12943" spans="16:17" x14ac:dyDescent="0.3">
      <c r="P12943" s="99"/>
      <c r="Q12943" s="99"/>
    </row>
    <row r="12944" spans="16:17" x14ac:dyDescent="0.3">
      <c r="P12944" s="99"/>
      <c r="Q12944" s="99"/>
    </row>
    <row r="12945" spans="16:17" x14ac:dyDescent="0.3">
      <c r="P12945" s="99"/>
      <c r="Q12945" s="99"/>
    </row>
    <row r="12946" spans="16:17" x14ac:dyDescent="0.3">
      <c r="P12946" s="99"/>
      <c r="Q12946" s="99"/>
    </row>
    <row r="12947" spans="16:17" x14ac:dyDescent="0.3">
      <c r="P12947" s="99"/>
      <c r="Q12947" s="99"/>
    </row>
    <row r="12948" spans="16:17" x14ac:dyDescent="0.3">
      <c r="P12948" s="99"/>
      <c r="Q12948" s="99"/>
    </row>
    <row r="12949" spans="16:17" x14ac:dyDescent="0.3">
      <c r="P12949" s="99"/>
      <c r="Q12949" s="99"/>
    </row>
    <row r="12950" spans="16:17" x14ac:dyDescent="0.3">
      <c r="P12950" s="99"/>
      <c r="Q12950" s="99"/>
    </row>
    <row r="12951" spans="16:17" x14ac:dyDescent="0.3">
      <c r="P12951" s="99"/>
      <c r="Q12951" s="99"/>
    </row>
    <row r="12952" spans="16:17" x14ac:dyDescent="0.3">
      <c r="P12952" s="99"/>
      <c r="Q12952" s="99"/>
    </row>
    <row r="12953" spans="16:17" x14ac:dyDescent="0.3">
      <c r="P12953" s="99"/>
      <c r="Q12953" s="99"/>
    </row>
    <row r="12954" spans="16:17" x14ac:dyDescent="0.3">
      <c r="P12954" s="99"/>
      <c r="Q12954" s="99"/>
    </row>
    <row r="12955" spans="16:17" x14ac:dyDescent="0.3">
      <c r="P12955" s="99"/>
      <c r="Q12955" s="99"/>
    </row>
    <row r="12956" spans="16:17" x14ac:dyDescent="0.3">
      <c r="P12956" s="99"/>
      <c r="Q12956" s="99"/>
    </row>
    <row r="12957" spans="16:17" x14ac:dyDescent="0.3">
      <c r="P12957" s="99"/>
      <c r="Q12957" s="99"/>
    </row>
    <row r="12958" spans="16:17" x14ac:dyDescent="0.3">
      <c r="P12958" s="99"/>
      <c r="Q12958" s="99"/>
    </row>
    <row r="12959" spans="16:17" x14ac:dyDescent="0.3">
      <c r="P12959" s="99"/>
      <c r="Q12959" s="99"/>
    </row>
    <row r="12960" spans="16:17" x14ac:dyDescent="0.3">
      <c r="P12960" s="99"/>
      <c r="Q12960" s="99"/>
    </row>
    <row r="12961" spans="16:17" x14ac:dyDescent="0.3">
      <c r="P12961" s="99"/>
      <c r="Q12961" s="99"/>
    </row>
    <row r="12962" spans="16:17" x14ac:dyDescent="0.3">
      <c r="P12962" s="99"/>
      <c r="Q12962" s="99"/>
    </row>
    <row r="12963" spans="16:17" x14ac:dyDescent="0.3">
      <c r="P12963" s="99"/>
      <c r="Q12963" s="99"/>
    </row>
    <row r="12964" spans="16:17" x14ac:dyDescent="0.3">
      <c r="P12964" s="99"/>
      <c r="Q12964" s="99"/>
    </row>
    <row r="12965" spans="16:17" x14ac:dyDescent="0.3">
      <c r="P12965" s="99"/>
      <c r="Q12965" s="99"/>
    </row>
    <row r="12966" spans="16:17" x14ac:dyDescent="0.3">
      <c r="P12966" s="99"/>
      <c r="Q12966" s="99"/>
    </row>
    <row r="12967" spans="16:17" x14ac:dyDescent="0.3">
      <c r="P12967" s="99"/>
      <c r="Q12967" s="99"/>
    </row>
    <row r="12968" spans="16:17" x14ac:dyDescent="0.3">
      <c r="P12968" s="99"/>
      <c r="Q12968" s="99"/>
    </row>
    <row r="12969" spans="16:17" x14ac:dyDescent="0.3">
      <c r="P12969" s="99"/>
      <c r="Q12969" s="99"/>
    </row>
    <row r="12970" spans="16:17" x14ac:dyDescent="0.3">
      <c r="P12970" s="99"/>
      <c r="Q12970" s="99"/>
    </row>
    <row r="12971" spans="16:17" x14ac:dyDescent="0.3">
      <c r="P12971" s="99"/>
      <c r="Q12971" s="99"/>
    </row>
    <row r="12972" spans="16:17" x14ac:dyDescent="0.3">
      <c r="P12972" s="99"/>
      <c r="Q12972" s="99"/>
    </row>
    <row r="12973" spans="16:17" x14ac:dyDescent="0.3">
      <c r="P12973" s="99"/>
      <c r="Q12973" s="99"/>
    </row>
    <row r="12974" spans="16:17" x14ac:dyDescent="0.3">
      <c r="P12974" s="99"/>
      <c r="Q12974" s="99"/>
    </row>
    <row r="12975" spans="16:17" x14ac:dyDescent="0.3">
      <c r="P12975" s="99"/>
      <c r="Q12975" s="99"/>
    </row>
    <row r="12976" spans="16:17" x14ac:dyDescent="0.3">
      <c r="P12976" s="99"/>
      <c r="Q12976" s="99"/>
    </row>
    <row r="12977" spans="16:17" x14ac:dyDescent="0.3">
      <c r="P12977" s="99"/>
      <c r="Q12977" s="99"/>
    </row>
    <row r="12978" spans="16:17" x14ac:dyDescent="0.3">
      <c r="P12978" s="99"/>
      <c r="Q12978" s="99"/>
    </row>
    <row r="12979" spans="16:17" x14ac:dyDescent="0.3">
      <c r="P12979" s="99"/>
      <c r="Q12979" s="99"/>
    </row>
    <row r="12980" spans="16:17" x14ac:dyDescent="0.3">
      <c r="P12980" s="99"/>
      <c r="Q12980" s="99"/>
    </row>
    <row r="12981" spans="16:17" x14ac:dyDescent="0.3">
      <c r="P12981" s="99"/>
      <c r="Q12981" s="99"/>
    </row>
    <row r="12982" spans="16:17" x14ac:dyDescent="0.3">
      <c r="P12982" s="99"/>
      <c r="Q12982" s="99"/>
    </row>
    <row r="12983" spans="16:17" x14ac:dyDescent="0.3">
      <c r="P12983" s="99"/>
      <c r="Q12983" s="99"/>
    </row>
    <row r="12984" spans="16:17" x14ac:dyDescent="0.3">
      <c r="P12984" s="99"/>
      <c r="Q12984" s="99"/>
    </row>
    <row r="12985" spans="16:17" x14ac:dyDescent="0.3">
      <c r="P12985" s="99"/>
      <c r="Q12985" s="99"/>
    </row>
    <row r="12986" spans="16:17" x14ac:dyDescent="0.3">
      <c r="P12986" s="99"/>
      <c r="Q12986" s="99"/>
    </row>
    <row r="12987" spans="16:17" x14ac:dyDescent="0.3">
      <c r="P12987" s="99"/>
      <c r="Q12987" s="99"/>
    </row>
    <row r="12988" spans="16:17" x14ac:dyDescent="0.3">
      <c r="P12988" s="99"/>
      <c r="Q12988" s="99"/>
    </row>
    <row r="12989" spans="16:17" x14ac:dyDescent="0.3">
      <c r="P12989" s="99"/>
      <c r="Q12989" s="99"/>
    </row>
    <row r="12990" spans="16:17" x14ac:dyDescent="0.3">
      <c r="P12990" s="99"/>
      <c r="Q12990" s="99"/>
    </row>
    <row r="12991" spans="16:17" x14ac:dyDescent="0.3">
      <c r="P12991" s="99"/>
      <c r="Q12991" s="99"/>
    </row>
    <row r="12992" spans="16:17" x14ac:dyDescent="0.3">
      <c r="P12992" s="99"/>
      <c r="Q12992" s="99"/>
    </row>
    <row r="12993" spans="16:17" x14ac:dyDescent="0.3">
      <c r="P12993" s="99"/>
      <c r="Q12993" s="99"/>
    </row>
    <row r="12994" spans="16:17" x14ac:dyDescent="0.3">
      <c r="P12994" s="99"/>
      <c r="Q12994" s="99"/>
    </row>
    <row r="12995" spans="16:17" x14ac:dyDescent="0.3">
      <c r="P12995" s="99"/>
      <c r="Q12995" s="99"/>
    </row>
    <row r="12996" spans="16:17" x14ac:dyDescent="0.3">
      <c r="P12996" s="99"/>
      <c r="Q12996" s="99"/>
    </row>
    <row r="12997" spans="16:17" x14ac:dyDescent="0.3">
      <c r="P12997" s="99"/>
      <c r="Q12997" s="99"/>
    </row>
    <row r="12998" spans="16:17" x14ac:dyDescent="0.3">
      <c r="P12998" s="99"/>
      <c r="Q12998" s="99"/>
    </row>
    <row r="12999" spans="16:17" x14ac:dyDescent="0.3">
      <c r="P12999" s="99"/>
      <c r="Q12999" s="99"/>
    </row>
    <row r="13000" spans="16:17" x14ac:dyDescent="0.3">
      <c r="P13000" s="99"/>
      <c r="Q13000" s="99"/>
    </row>
    <row r="13001" spans="16:17" x14ac:dyDescent="0.3">
      <c r="P13001" s="99"/>
      <c r="Q13001" s="99"/>
    </row>
    <row r="13002" spans="16:17" x14ac:dyDescent="0.3">
      <c r="P13002" s="99"/>
      <c r="Q13002" s="99"/>
    </row>
    <row r="13003" spans="16:17" x14ac:dyDescent="0.3">
      <c r="P13003" s="99"/>
      <c r="Q13003" s="99"/>
    </row>
    <row r="13004" spans="16:17" x14ac:dyDescent="0.3">
      <c r="P13004" s="99"/>
      <c r="Q13004" s="99"/>
    </row>
    <row r="13005" spans="16:17" x14ac:dyDescent="0.3">
      <c r="P13005" s="99"/>
      <c r="Q13005" s="99"/>
    </row>
    <row r="13006" spans="16:17" x14ac:dyDescent="0.3">
      <c r="P13006" s="99"/>
      <c r="Q13006" s="99"/>
    </row>
    <row r="13007" spans="16:17" x14ac:dyDescent="0.3">
      <c r="P13007" s="99"/>
      <c r="Q13007" s="99"/>
    </row>
    <row r="13008" spans="16:17" x14ac:dyDescent="0.3">
      <c r="P13008" s="99"/>
      <c r="Q13008" s="99"/>
    </row>
    <row r="13009" spans="16:17" x14ac:dyDescent="0.3">
      <c r="P13009" s="99"/>
      <c r="Q13009" s="99"/>
    </row>
    <row r="13010" spans="16:17" x14ac:dyDescent="0.3">
      <c r="P13010" s="99"/>
      <c r="Q13010" s="99"/>
    </row>
    <row r="13011" spans="16:17" x14ac:dyDescent="0.3">
      <c r="P13011" s="99"/>
      <c r="Q13011" s="99"/>
    </row>
    <row r="13012" spans="16:17" x14ac:dyDescent="0.3">
      <c r="P13012" s="99"/>
      <c r="Q13012" s="99"/>
    </row>
    <row r="13013" spans="16:17" x14ac:dyDescent="0.3">
      <c r="P13013" s="99"/>
      <c r="Q13013" s="99"/>
    </row>
    <row r="13014" spans="16:17" x14ac:dyDescent="0.3">
      <c r="P13014" s="99"/>
      <c r="Q13014" s="99"/>
    </row>
    <row r="13015" spans="16:17" x14ac:dyDescent="0.3">
      <c r="P13015" s="99"/>
      <c r="Q13015" s="99"/>
    </row>
    <row r="13016" spans="16:17" x14ac:dyDescent="0.3">
      <c r="P13016" s="99"/>
      <c r="Q13016" s="99"/>
    </row>
    <row r="13017" spans="16:17" x14ac:dyDescent="0.3">
      <c r="P13017" s="99"/>
      <c r="Q13017" s="99"/>
    </row>
    <row r="13018" spans="16:17" x14ac:dyDescent="0.3">
      <c r="P13018" s="99"/>
      <c r="Q13018" s="99"/>
    </row>
    <row r="13019" spans="16:17" x14ac:dyDescent="0.3">
      <c r="P13019" s="99"/>
      <c r="Q13019" s="99"/>
    </row>
    <row r="13020" spans="16:17" x14ac:dyDescent="0.3">
      <c r="P13020" s="99"/>
      <c r="Q13020" s="99"/>
    </row>
    <row r="13021" spans="16:17" x14ac:dyDescent="0.3">
      <c r="P13021" s="99"/>
      <c r="Q13021" s="99"/>
    </row>
    <row r="13022" spans="16:17" x14ac:dyDescent="0.3">
      <c r="P13022" s="99"/>
      <c r="Q13022" s="99"/>
    </row>
    <row r="13023" spans="16:17" x14ac:dyDescent="0.3">
      <c r="P13023" s="99"/>
      <c r="Q13023" s="99"/>
    </row>
    <row r="13024" spans="16:17" x14ac:dyDescent="0.3">
      <c r="P13024" s="99"/>
      <c r="Q13024" s="99"/>
    </row>
    <row r="13025" spans="16:17" x14ac:dyDescent="0.3">
      <c r="P13025" s="99"/>
      <c r="Q13025" s="99"/>
    </row>
    <row r="13026" spans="16:17" x14ac:dyDescent="0.3">
      <c r="P13026" s="99"/>
      <c r="Q13026" s="99"/>
    </row>
    <row r="13027" spans="16:17" x14ac:dyDescent="0.3">
      <c r="P13027" s="99"/>
      <c r="Q13027" s="99"/>
    </row>
    <row r="13028" spans="16:17" x14ac:dyDescent="0.3">
      <c r="P13028" s="99"/>
      <c r="Q13028" s="99"/>
    </row>
    <row r="13029" spans="16:17" x14ac:dyDescent="0.3">
      <c r="P13029" s="99"/>
      <c r="Q13029" s="99"/>
    </row>
    <row r="13030" spans="16:17" x14ac:dyDescent="0.3">
      <c r="P13030" s="99"/>
      <c r="Q13030" s="99"/>
    </row>
    <row r="13031" spans="16:17" x14ac:dyDescent="0.3">
      <c r="P13031" s="99"/>
      <c r="Q13031" s="99"/>
    </row>
    <row r="13032" spans="16:17" x14ac:dyDescent="0.3">
      <c r="P13032" s="99"/>
      <c r="Q13032" s="99"/>
    </row>
    <row r="13033" spans="16:17" x14ac:dyDescent="0.3">
      <c r="P13033" s="99"/>
      <c r="Q13033" s="99"/>
    </row>
    <row r="13034" spans="16:17" x14ac:dyDescent="0.3">
      <c r="P13034" s="99"/>
      <c r="Q13034" s="99"/>
    </row>
    <row r="13035" spans="16:17" x14ac:dyDescent="0.3">
      <c r="P13035" s="99"/>
      <c r="Q13035" s="99"/>
    </row>
    <row r="13036" spans="16:17" x14ac:dyDescent="0.3">
      <c r="P13036" s="99"/>
      <c r="Q13036" s="99"/>
    </row>
    <row r="13037" spans="16:17" x14ac:dyDescent="0.3">
      <c r="P13037" s="99"/>
      <c r="Q13037" s="99"/>
    </row>
    <row r="13038" spans="16:17" x14ac:dyDescent="0.3">
      <c r="P13038" s="99"/>
      <c r="Q13038" s="99"/>
    </row>
    <row r="13039" spans="16:17" x14ac:dyDescent="0.3">
      <c r="P13039" s="99"/>
      <c r="Q13039" s="99"/>
    </row>
    <row r="13040" spans="16:17" x14ac:dyDescent="0.3">
      <c r="P13040" s="99"/>
      <c r="Q13040" s="99"/>
    </row>
    <row r="13041" spans="16:17" x14ac:dyDescent="0.3">
      <c r="P13041" s="99"/>
      <c r="Q13041" s="99"/>
    </row>
    <row r="13042" spans="16:17" x14ac:dyDescent="0.3">
      <c r="P13042" s="99"/>
      <c r="Q13042" s="99"/>
    </row>
    <row r="13043" spans="16:17" x14ac:dyDescent="0.3">
      <c r="P13043" s="99"/>
      <c r="Q13043" s="99"/>
    </row>
    <row r="13044" spans="16:17" x14ac:dyDescent="0.3">
      <c r="P13044" s="99"/>
      <c r="Q13044" s="99"/>
    </row>
    <row r="13045" spans="16:17" x14ac:dyDescent="0.3">
      <c r="P13045" s="99"/>
      <c r="Q13045" s="99"/>
    </row>
    <row r="13046" spans="16:17" x14ac:dyDescent="0.3">
      <c r="P13046" s="99"/>
      <c r="Q13046" s="99"/>
    </row>
    <row r="13047" spans="16:17" x14ac:dyDescent="0.3">
      <c r="P13047" s="99"/>
      <c r="Q13047" s="99"/>
    </row>
    <row r="13048" spans="16:17" x14ac:dyDescent="0.3">
      <c r="P13048" s="99"/>
      <c r="Q13048" s="99"/>
    </row>
    <row r="13049" spans="16:17" x14ac:dyDescent="0.3">
      <c r="P13049" s="99"/>
      <c r="Q13049" s="99"/>
    </row>
    <row r="13050" spans="16:17" x14ac:dyDescent="0.3">
      <c r="P13050" s="99"/>
      <c r="Q13050" s="99"/>
    </row>
    <row r="13051" spans="16:17" x14ac:dyDescent="0.3">
      <c r="P13051" s="99"/>
      <c r="Q13051" s="99"/>
    </row>
    <row r="13052" spans="16:17" x14ac:dyDescent="0.3">
      <c r="P13052" s="99"/>
      <c r="Q13052" s="99"/>
    </row>
    <row r="13053" spans="16:17" x14ac:dyDescent="0.3">
      <c r="P13053" s="99"/>
      <c r="Q13053" s="99"/>
    </row>
    <row r="13054" spans="16:17" x14ac:dyDescent="0.3">
      <c r="P13054" s="99"/>
      <c r="Q13054" s="99"/>
    </row>
    <row r="13055" spans="16:17" x14ac:dyDescent="0.3">
      <c r="P13055" s="99"/>
      <c r="Q13055" s="99"/>
    </row>
    <row r="13056" spans="16:17" x14ac:dyDescent="0.3">
      <c r="P13056" s="99"/>
      <c r="Q13056" s="99"/>
    </row>
    <row r="13057" spans="16:17" x14ac:dyDescent="0.3">
      <c r="P13057" s="99"/>
      <c r="Q13057" s="99"/>
    </row>
    <row r="13058" spans="16:17" x14ac:dyDescent="0.3">
      <c r="P13058" s="99"/>
      <c r="Q13058" s="99"/>
    </row>
    <row r="13059" spans="16:17" x14ac:dyDescent="0.3">
      <c r="P13059" s="99"/>
      <c r="Q13059" s="99"/>
    </row>
    <row r="13060" spans="16:17" x14ac:dyDescent="0.3">
      <c r="P13060" s="99"/>
      <c r="Q13060" s="99"/>
    </row>
    <row r="13061" spans="16:17" x14ac:dyDescent="0.3">
      <c r="P13061" s="99"/>
      <c r="Q13061" s="99"/>
    </row>
    <row r="13062" spans="16:17" x14ac:dyDescent="0.3">
      <c r="P13062" s="99"/>
      <c r="Q13062" s="99"/>
    </row>
    <row r="13063" spans="16:17" x14ac:dyDescent="0.3">
      <c r="P13063" s="99"/>
      <c r="Q13063" s="99"/>
    </row>
    <row r="13064" spans="16:17" x14ac:dyDescent="0.3">
      <c r="P13064" s="99"/>
      <c r="Q13064" s="99"/>
    </row>
    <row r="13065" spans="16:17" x14ac:dyDescent="0.3">
      <c r="P13065" s="99"/>
      <c r="Q13065" s="99"/>
    </row>
    <row r="13066" spans="16:17" x14ac:dyDescent="0.3">
      <c r="P13066" s="99"/>
      <c r="Q13066" s="99"/>
    </row>
    <row r="13067" spans="16:17" x14ac:dyDescent="0.3">
      <c r="P13067" s="99"/>
      <c r="Q13067" s="99"/>
    </row>
    <row r="13068" spans="16:17" x14ac:dyDescent="0.3">
      <c r="P13068" s="99"/>
      <c r="Q13068" s="99"/>
    </row>
    <row r="13069" spans="16:17" x14ac:dyDescent="0.3">
      <c r="P13069" s="99"/>
      <c r="Q13069" s="99"/>
    </row>
    <row r="13070" spans="16:17" x14ac:dyDescent="0.3">
      <c r="P13070" s="99"/>
      <c r="Q13070" s="99"/>
    </row>
    <row r="13071" spans="16:17" x14ac:dyDescent="0.3">
      <c r="P13071" s="99"/>
      <c r="Q13071" s="99"/>
    </row>
    <row r="13072" spans="16:17" x14ac:dyDescent="0.3">
      <c r="P13072" s="99"/>
      <c r="Q13072" s="99"/>
    </row>
    <row r="13073" spans="16:17" x14ac:dyDescent="0.3">
      <c r="P13073" s="99"/>
      <c r="Q13073" s="99"/>
    </row>
    <row r="13074" spans="16:17" x14ac:dyDescent="0.3">
      <c r="P13074" s="99"/>
      <c r="Q13074" s="99"/>
    </row>
    <row r="13075" spans="16:17" x14ac:dyDescent="0.3">
      <c r="P13075" s="99"/>
      <c r="Q13075" s="99"/>
    </row>
    <row r="13076" spans="16:17" x14ac:dyDescent="0.3">
      <c r="P13076" s="99"/>
      <c r="Q13076" s="99"/>
    </row>
    <row r="13077" spans="16:17" x14ac:dyDescent="0.3">
      <c r="P13077" s="99"/>
      <c r="Q13077" s="99"/>
    </row>
    <row r="13078" spans="16:17" x14ac:dyDescent="0.3">
      <c r="P13078" s="99"/>
      <c r="Q13078" s="99"/>
    </row>
    <row r="13079" spans="16:17" x14ac:dyDescent="0.3">
      <c r="P13079" s="99"/>
      <c r="Q13079" s="99"/>
    </row>
    <row r="13080" spans="16:17" x14ac:dyDescent="0.3">
      <c r="P13080" s="99"/>
      <c r="Q13080" s="99"/>
    </row>
    <row r="13081" spans="16:17" x14ac:dyDescent="0.3">
      <c r="P13081" s="99"/>
      <c r="Q13081" s="99"/>
    </row>
    <row r="13082" spans="16:17" x14ac:dyDescent="0.3">
      <c r="P13082" s="99"/>
      <c r="Q13082" s="99"/>
    </row>
    <row r="13083" spans="16:17" x14ac:dyDescent="0.3">
      <c r="P13083" s="99"/>
      <c r="Q13083" s="99"/>
    </row>
    <row r="13084" spans="16:17" x14ac:dyDescent="0.3">
      <c r="P13084" s="99"/>
      <c r="Q13084" s="99"/>
    </row>
    <row r="13085" spans="16:17" x14ac:dyDescent="0.3">
      <c r="P13085" s="99"/>
      <c r="Q13085" s="99"/>
    </row>
    <row r="13086" spans="16:17" x14ac:dyDescent="0.3">
      <c r="P13086" s="99"/>
      <c r="Q13086" s="99"/>
    </row>
    <row r="13087" spans="16:17" x14ac:dyDescent="0.3">
      <c r="P13087" s="99"/>
      <c r="Q13087" s="99"/>
    </row>
    <row r="13088" spans="16:17" x14ac:dyDescent="0.3">
      <c r="P13088" s="99"/>
      <c r="Q13088" s="99"/>
    </row>
    <row r="13089" spans="16:17" x14ac:dyDescent="0.3">
      <c r="P13089" s="99"/>
      <c r="Q13089" s="99"/>
    </row>
    <row r="13090" spans="16:17" x14ac:dyDescent="0.3">
      <c r="P13090" s="99"/>
      <c r="Q13090" s="99"/>
    </row>
    <row r="13091" spans="16:17" x14ac:dyDescent="0.3">
      <c r="P13091" s="99"/>
      <c r="Q13091" s="99"/>
    </row>
    <row r="13092" spans="16:17" x14ac:dyDescent="0.3">
      <c r="P13092" s="99"/>
      <c r="Q13092" s="99"/>
    </row>
    <row r="13093" spans="16:17" x14ac:dyDescent="0.3">
      <c r="P13093" s="99"/>
      <c r="Q13093" s="99"/>
    </row>
    <row r="13094" spans="16:17" x14ac:dyDescent="0.3">
      <c r="P13094" s="99"/>
      <c r="Q13094" s="99"/>
    </row>
    <row r="13095" spans="16:17" x14ac:dyDescent="0.3">
      <c r="P13095" s="99"/>
      <c r="Q13095" s="99"/>
    </row>
    <row r="13096" spans="16:17" x14ac:dyDescent="0.3">
      <c r="P13096" s="99"/>
      <c r="Q13096" s="99"/>
    </row>
    <row r="13097" spans="16:17" x14ac:dyDescent="0.3">
      <c r="P13097" s="99"/>
      <c r="Q13097" s="99"/>
    </row>
    <row r="13098" spans="16:17" x14ac:dyDescent="0.3">
      <c r="P13098" s="99"/>
      <c r="Q13098" s="99"/>
    </row>
    <row r="13099" spans="16:17" x14ac:dyDescent="0.3">
      <c r="P13099" s="99"/>
      <c r="Q13099" s="99"/>
    </row>
    <row r="13100" spans="16:17" x14ac:dyDescent="0.3">
      <c r="P13100" s="99"/>
      <c r="Q13100" s="99"/>
    </row>
    <row r="13101" spans="16:17" x14ac:dyDescent="0.3">
      <c r="P13101" s="99"/>
      <c r="Q13101" s="99"/>
    </row>
    <row r="13102" spans="16:17" x14ac:dyDescent="0.3">
      <c r="P13102" s="99"/>
      <c r="Q13102" s="99"/>
    </row>
    <row r="13103" spans="16:17" x14ac:dyDescent="0.3">
      <c r="P13103" s="99"/>
      <c r="Q13103" s="99"/>
    </row>
    <row r="13104" spans="16:17" x14ac:dyDescent="0.3">
      <c r="P13104" s="99"/>
      <c r="Q13104" s="99"/>
    </row>
    <row r="13105" spans="16:17" x14ac:dyDescent="0.3">
      <c r="P13105" s="99"/>
      <c r="Q13105" s="99"/>
    </row>
    <row r="13106" spans="16:17" x14ac:dyDescent="0.3">
      <c r="P13106" s="99"/>
      <c r="Q13106" s="99"/>
    </row>
    <row r="13107" spans="16:17" x14ac:dyDescent="0.3">
      <c r="P13107" s="99"/>
      <c r="Q13107" s="99"/>
    </row>
    <row r="13108" spans="16:17" x14ac:dyDescent="0.3">
      <c r="P13108" s="99"/>
      <c r="Q13108" s="99"/>
    </row>
    <row r="13109" spans="16:17" x14ac:dyDescent="0.3">
      <c r="P13109" s="99"/>
      <c r="Q13109" s="99"/>
    </row>
    <row r="13110" spans="16:17" x14ac:dyDescent="0.3">
      <c r="P13110" s="99"/>
      <c r="Q13110" s="99"/>
    </row>
    <row r="13111" spans="16:17" x14ac:dyDescent="0.3">
      <c r="P13111" s="99"/>
      <c r="Q13111" s="99"/>
    </row>
    <row r="13112" spans="16:17" x14ac:dyDescent="0.3">
      <c r="P13112" s="99"/>
      <c r="Q13112" s="99"/>
    </row>
    <row r="13113" spans="16:17" x14ac:dyDescent="0.3">
      <c r="P13113" s="99"/>
      <c r="Q13113" s="99"/>
    </row>
    <row r="13114" spans="16:17" x14ac:dyDescent="0.3">
      <c r="P13114" s="99"/>
      <c r="Q13114" s="99"/>
    </row>
    <row r="13115" spans="16:17" x14ac:dyDescent="0.3">
      <c r="P13115" s="99"/>
      <c r="Q13115" s="99"/>
    </row>
    <row r="13116" spans="16:17" x14ac:dyDescent="0.3">
      <c r="P13116" s="99"/>
      <c r="Q13116" s="99"/>
    </row>
    <row r="13117" spans="16:17" x14ac:dyDescent="0.3">
      <c r="P13117" s="99"/>
      <c r="Q13117" s="99"/>
    </row>
    <row r="13118" spans="16:17" x14ac:dyDescent="0.3">
      <c r="P13118" s="99"/>
      <c r="Q13118" s="99"/>
    </row>
    <row r="13119" spans="16:17" x14ac:dyDescent="0.3">
      <c r="P13119" s="99"/>
      <c r="Q13119" s="99"/>
    </row>
    <row r="13120" spans="16:17" x14ac:dyDescent="0.3">
      <c r="P13120" s="99"/>
      <c r="Q13120" s="99"/>
    </row>
    <row r="13121" spans="16:17" x14ac:dyDescent="0.3">
      <c r="P13121" s="99"/>
      <c r="Q13121" s="99"/>
    </row>
    <row r="13122" spans="16:17" x14ac:dyDescent="0.3">
      <c r="P13122" s="99"/>
      <c r="Q13122" s="99"/>
    </row>
    <row r="13123" spans="16:17" x14ac:dyDescent="0.3">
      <c r="P13123" s="99"/>
      <c r="Q13123" s="99"/>
    </row>
    <row r="13124" spans="16:17" x14ac:dyDescent="0.3">
      <c r="P13124" s="99"/>
      <c r="Q13124" s="99"/>
    </row>
    <row r="13125" spans="16:17" x14ac:dyDescent="0.3">
      <c r="P13125" s="99"/>
      <c r="Q13125" s="99"/>
    </row>
    <row r="13126" spans="16:17" x14ac:dyDescent="0.3">
      <c r="P13126" s="99"/>
      <c r="Q13126" s="99"/>
    </row>
    <row r="13127" spans="16:17" x14ac:dyDescent="0.3">
      <c r="P13127" s="99"/>
      <c r="Q13127" s="99"/>
    </row>
    <row r="13128" spans="16:17" x14ac:dyDescent="0.3">
      <c r="P13128" s="99"/>
      <c r="Q13128" s="99"/>
    </row>
    <row r="13129" spans="16:17" x14ac:dyDescent="0.3">
      <c r="P13129" s="99"/>
      <c r="Q13129" s="99"/>
    </row>
    <row r="13130" spans="16:17" x14ac:dyDescent="0.3">
      <c r="P13130" s="99"/>
      <c r="Q13130" s="99"/>
    </row>
    <row r="13131" spans="16:17" x14ac:dyDescent="0.3">
      <c r="P13131" s="99"/>
      <c r="Q13131" s="99"/>
    </row>
    <row r="13132" spans="16:17" x14ac:dyDescent="0.3">
      <c r="P13132" s="99"/>
      <c r="Q13132" s="99"/>
    </row>
    <row r="13133" spans="16:17" x14ac:dyDescent="0.3">
      <c r="P13133" s="99"/>
      <c r="Q13133" s="99"/>
    </row>
    <row r="13134" spans="16:17" x14ac:dyDescent="0.3">
      <c r="P13134" s="99"/>
      <c r="Q13134" s="99"/>
    </row>
    <row r="13135" spans="16:17" x14ac:dyDescent="0.3">
      <c r="P13135" s="99"/>
      <c r="Q13135" s="99"/>
    </row>
    <row r="13136" spans="16:17" x14ac:dyDescent="0.3">
      <c r="P13136" s="99"/>
      <c r="Q13136" s="99"/>
    </row>
    <row r="13137" spans="16:17" x14ac:dyDescent="0.3">
      <c r="P13137" s="99"/>
      <c r="Q13137" s="99"/>
    </row>
    <row r="13138" spans="16:17" x14ac:dyDescent="0.3">
      <c r="P13138" s="99"/>
      <c r="Q13138" s="99"/>
    </row>
    <row r="13139" spans="16:17" x14ac:dyDescent="0.3">
      <c r="P13139" s="99"/>
      <c r="Q13139" s="99"/>
    </row>
    <row r="13140" spans="16:17" x14ac:dyDescent="0.3">
      <c r="P13140" s="99"/>
      <c r="Q13140" s="99"/>
    </row>
    <row r="13141" spans="16:17" x14ac:dyDescent="0.3">
      <c r="P13141" s="99"/>
      <c r="Q13141" s="99"/>
    </row>
    <row r="13142" spans="16:17" x14ac:dyDescent="0.3">
      <c r="P13142" s="99"/>
      <c r="Q13142" s="99"/>
    </row>
    <row r="13143" spans="16:17" x14ac:dyDescent="0.3">
      <c r="P13143" s="99"/>
      <c r="Q13143" s="99"/>
    </row>
    <row r="13144" spans="16:17" x14ac:dyDescent="0.3">
      <c r="P13144" s="99"/>
      <c r="Q13144" s="99"/>
    </row>
    <row r="13145" spans="16:17" x14ac:dyDescent="0.3">
      <c r="P13145" s="99"/>
      <c r="Q13145" s="99"/>
    </row>
    <row r="13146" spans="16:17" x14ac:dyDescent="0.3">
      <c r="P13146" s="99"/>
      <c r="Q13146" s="99"/>
    </row>
    <row r="13147" spans="16:17" x14ac:dyDescent="0.3">
      <c r="P13147" s="99"/>
      <c r="Q13147" s="99"/>
    </row>
    <row r="13148" spans="16:17" x14ac:dyDescent="0.3">
      <c r="P13148" s="99"/>
      <c r="Q13148" s="99"/>
    </row>
    <row r="13149" spans="16:17" x14ac:dyDescent="0.3">
      <c r="P13149" s="99"/>
      <c r="Q13149" s="99"/>
    </row>
    <row r="13150" spans="16:17" x14ac:dyDescent="0.3">
      <c r="P13150" s="99"/>
      <c r="Q13150" s="99"/>
    </row>
    <row r="13151" spans="16:17" x14ac:dyDescent="0.3">
      <c r="P13151" s="99"/>
      <c r="Q13151" s="99"/>
    </row>
    <row r="13152" spans="16:17" x14ac:dyDescent="0.3">
      <c r="P13152" s="99"/>
      <c r="Q13152" s="99"/>
    </row>
    <row r="13153" spans="16:17" x14ac:dyDescent="0.3">
      <c r="P13153" s="99"/>
      <c r="Q13153" s="99"/>
    </row>
    <row r="13154" spans="16:17" x14ac:dyDescent="0.3">
      <c r="P13154" s="99"/>
      <c r="Q13154" s="99"/>
    </row>
    <row r="13155" spans="16:17" x14ac:dyDescent="0.3">
      <c r="P13155" s="99"/>
      <c r="Q13155" s="99"/>
    </row>
    <row r="13156" spans="16:17" x14ac:dyDescent="0.3">
      <c r="P13156" s="99"/>
      <c r="Q13156" s="99"/>
    </row>
    <row r="13157" spans="16:17" x14ac:dyDescent="0.3">
      <c r="P13157" s="99"/>
      <c r="Q13157" s="99"/>
    </row>
    <row r="13158" spans="16:17" x14ac:dyDescent="0.3">
      <c r="P13158" s="99"/>
      <c r="Q13158" s="99"/>
    </row>
    <row r="13159" spans="16:17" x14ac:dyDescent="0.3">
      <c r="P13159" s="99"/>
      <c r="Q13159" s="99"/>
    </row>
    <row r="13160" spans="16:17" x14ac:dyDescent="0.3">
      <c r="P13160" s="99"/>
      <c r="Q13160" s="99"/>
    </row>
    <row r="13161" spans="16:17" x14ac:dyDescent="0.3">
      <c r="P13161" s="99"/>
      <c r="Q13161" s="99"/>
    </row>
    <row r="13162" spans="16:17" x14ac:dyDescent="0.3">
      <c r="P13162" s="99"/>
      <c r="Q13162" s="99"/>
    </row>
    <row r="13163" spans="16:17" x14ac:dyDescent="0.3">
      <c r="P13163" s="99"/>
      <c r="Q13163" s="99"/>
    </row>
    <row r="13164" spans="16:17" x14ac:dyDescent="0.3">
      <c r="P13164" s="99"/>
      <c r="Q13164" s="99"/>
    </row>
    <row r="13165" spans="16:17" x14ac:dyDescent="0.3">
      <c r="P13165" s="99"/>
      <c r="Q13165" s="99"/>
    </row>
    <row r="13166" spans="16:17" x14ac:dyDescent="0.3">
      <c r="P13166" s="99"/>
      <c r="Q13166" s="99"/>
    </row>
    <row r="13167" spans="16:17" x14ac:dyDescent="0.3">
      <c r="P13167" s="99"/>
      <c r="Q13167" s="99"/>
    </row>
    <row r="13168" spans="16:17" x14ac:dyDescent="0.3">
      <c r="P13168" s="99"/>
      <c r="Q13168" s="99"/>
    </row>
    <row r="13169" spans="16:17" x14ac:dyDescent="0.3">
      <c r="P13169" s="99"/>
      <c r="Q13169" s="99"/>
    </row>
    <row r="13170" spans="16:17" x14ac:dyDescent="0.3">
      <c r="P13170" s="99"/>
      <c r="Q13170" s="99"/>
    </row>
    <row r="13171" spans="16:17" x14ac:dyDescent="0.3">
      <c r="P13171" s="99"/>
      <c r="Q13171" s="99"/>
    </row>
    <row r="13172" spans="16:17" x14ac:dyDescent="0.3">
      <c r="P13172" s="99"/>
      <c r="Q13172" s="99"/>
    </row>
    <row r="13173" spans="16:17" x14ac:dyDescent="0.3">
      <c r="P13173" s="99"/>
      <c r="Q13173" s="99"/>
    </row>
    <row r="13174" spans="16:17" x14ac:dyDescent="0.3">
      <c r="P13174" s="99"/>
      <c r="Q13174" s="99"/>
    </row>
    <row r="13175" spans="16:17" x14ac:dyDescent="0.3">
      <c r="P13175" s="99"/>
      <c r="Q13175" s="99"/>
    </row>
    <row r="13176" spans="16:17" x14ac:dyDescent="0.3">
      <c r="P13176" s="99"/>
      <c r="Q13176" s="99"/>
    </row>
    <row r="13177" spans="16:17" x14ac:dyDescent="0.3">
      <c r="P13177" s="99"/>
      <c r="Q13177" s="99"/>
    </row>
    <row r="13178" spans="16:17" x14ac:dyDescent="0.3">
      <c r="P13178" s="99"/>
      <c r="Q13178" s="99"/>
    </row>
    <row r="13179" spans="16:17" x14ac:dyDescent="0.3">
      <c r="P13179" s="99"/>
      <c r="Q13179" s="99"/>
    </row>
    <row r="13180" spans="16:17" x14ac:dyDescent="0.3">
      <c r="P13180" s="99"/>
      <c r="Q13180" s="99"/>
    </row>
    <row r="13181" spans="16:17" x14ac:dyDescent="0.3">
      <c r="P13181" s="99"/>
      <c r="Q13181" s="99"/>
    </row>
    <row r="13182" spans="16:17" x14ac:dyDescent="0.3">
      <c r="P13182" s="99"/>
      <c r="Q13182" s="99"/>
    </row>
    <row r="13183" spans="16:17" x14ac:dyDescent="0.3">
      <c r="P13183" s="99"/>
      <c r="Q13183" s="99"/>
    </row>
    <row r="13184" spans="16:17" x14ac:dyDescent="0.3">
      <c r="P13184" s="99"/>
      <c r="Q13184" s="99"/>
    </row>
    <row r="13185" spans="16:17" x14ac:dyDescent="0.3">
      <c r="P13185" s="99"/>
      <c r="Q13185" s="99"/>
    </row>
    <row r="13186" spans="16:17" x14ac:dyDescent="0.3">
      <c r="P13186" s="99"/>
      <c r="Q13186" s="99"/>
    </row>
    <row r="13187" spans="16:17" x14ac:dyDescent="0.3">
      <c r="P13187" s="99"/>
      <c r="Q13187" s="99"/>
    </row>
    <row r="13188" spans="16:17" x14ac:dyDescent="0.3">
      <c r="P13188" s="99"/>
      <c r="Q13188" s="99"/>
    </row>
    <row r="13189" spans="16:17" x14ac:dyDescent="0.3">
      <c r="P13189" s="99"/>
      <c r="Q13189" s="99"/>
    </row>
    <row r="13190" spans="16:17" x14ac:dyDescent="0.3">
      <c r="P13190" s="99"/>
      <c r="Q13190" s="99"/>
    </row>
    <row r="13191" spans="16:17" x14ac:dyDescent="0.3">
      <c r="P13191" s="99"/>
      <c r="Q13191" s="99"/>
    </row>
    <row r="13192" spans="16:17" x14ac:dyDescent="0.3">
      <c r="P13192" s="99"/>
      <c r="Q13192" s="99"/>
    </row>
    <row r="13193" spans="16:17" x14ac:dyDescent="0.3">
      <c r="P13193" s="99"/>
      <c r="Q13193" s="99"/>
    </row>
    <row r="13194" spans="16:17" x14ac:dyDescent="0.3">
      <c r="P13194" s="99"/>
      <c r="Q13194" s="99"/>
    </row>
    <row r="13195" spans="16:17" x14ac:dyDescent="0.3">
      <c r="P13195" s="99"/>
      <c r="Q13195" s="99"/>
    </row>
    <row r="13196" spans="16:17" x14ac:dyDescent="0.3">
      <c r="P13196" s="99"/>
      <c r="Q13196" s="99"/>
    </row>
    <row r="13197" spans="16:17" x14ac:dyDescent="0.3">
      <c r="P13197" s="99"/>
      <c r="Q13197" s="99"/>
    </row>
    <row r="13198" spans="16:17" x14ac:dyDescent="0.3">
      <c r="P13198" s="99"/>
      <c r="Q13198" s="99"/>
    </row>
    <row r="13199" spans="16:17" x14ac:dyDescent="0.3">
      <c r="P13199" s="99"/>
      <c r="Q13199" s="99"/>
    </row>
    <row r="13200" spans="16:17" x14ac:dyDescent="0.3">
      <c r="P13200" s="99"/>
      <c r="Q13200" s="99"/>
    </row>
    <row r="13201" spans="16:17" x14ac:dyDescent="0.3">
      <c r="P13201" s="99"/>
      <c r="Q13201" s="99"/>
    </row>
    <row r="13202" spans="16:17" x14ac:dyDescent="0.3">
      <c r="P13202" s="99"/>
      <c r="Q13202" s="99"/>
    </row>
    <row r="13203" spans="16:17" x14ac:dyDescent="0.3">
      <c r="P13203" s="99"/>
      <c r="Q13203" s="99"/>
    </row>
    <row r="13204" spans="16:17" x14ac:dyDescent="0.3">
      <c r="P13204" s="99"/>
      <c r="Q13204" s="99"/>
    </row>
    <row r="13205" spans="16:17" x14ac:dyDescent="0.3">
      <c r="P13205" s="99"/>
      <c r="Q13205" s="99"/>
    </row>
    <row r="13206" spans="16:17" x14ac:dyDescent="0.3">
      <c r="P13206" s="99"/>
      <c r="Q13206" s="99"/>
    </row>
    <row r="13207" spans="16:17" x14ac:dyDescent="0.3">
      <c r="P13207" s="99"/>
      <c r="Q13207" s="99"/>
    </row>
    <row r="13208" spans="16:17" x14ac:dyDescent="0.3">
      <c r="P13208" s="99"/>
      <c r="Q13208" s="99"/>
    </row>
    <row r="13209" spans="16:17" x14ac:dyDescent="0.3">
      <c r="P13209" s="99"/>
      <c r="Q13209" s="99"/>
    </row>
    <row r="13210" spans="16:17" x14ac:dyDescent="0.3">
      <c r="P13210" s="99"/>
      <c r="Q13210" s="99"/>
    </row>
    <row r="13211" spans="16:17" x14ac:dyDescent="0.3">
      <c r="P13211" s="99"/>
      <c r="Q13211" s="99"/>
    </row>
    <row r="13212" spans="16:17" x14ac:dyDescent="0.3">
      <c r="P13212" s="99"/>
      <c r="Q13212" s="99"/>
    </row>
    <row r="13213" spans="16:17" x14ac:dyDescent="0.3">
      <c r="P13213" s="99"/>
      <c r="Q13213" s="99"/>
    </row>
    <row r="13214" spans="16:17" x14ac:dyDescent="0.3">
      <c r="P13214" s="99"/>
      <c r="Q13214" s="99"/>
    </row>
    <row r="13215" spans="16:17" x14ac:dyDescent="0.3">
      <c r="P13215" s="99"/>
      <c r="Q13215" s="99"/>
    </row>
    <row r="13216" spans="16:17" x14ac:dyDescent="0.3">
      <c r="P13216" s="99"/>
      <c r="Q13216" s="99"/>
    </row>
    <row r="13217" spans="16:17" x14ac:dyDescent="0.3">
      <c r="P13217" s="99"/>
      <c r="Q13217" s="99"/>
    </row>
    <row r="13218" spans="16:17" x14ac:dyDescent="0.3">
      <c r="P13218" s="99"/>
      <c r="Q13218" s="99"/>
    </row>
    <row r="13219" spans="16:17" x14ac:dyDescent="0.3">
      <c r="P13219" s="99"/>
      <c r="Q13219" s="99"/>
    </row>
    <row r="13220" spans="16:17" x14ac:dyDescent="0.3">
      <c r="P13220" s="99"/>
      <c r="Q13220" s="99"/>
    </row>
    <row r="13221" spans="16:17" x14ac:dyDescent="0.3">
      <c r="P13221" s="99"/>
      <c r="Q13221" s="99"/>
    </row>
    <row r="13222" spans="16:17" x14ac:dyDescent="0.3">
      <c r="P13222" s="99"/>
      <c r="Q13222" s="99"/>
    </row>
    <row r="13223" spans="16:17" x14ac:dyDescent="0.3">
      <c r="P13223" s="99"/>
      <c r="Q13223" s="99"/>
    </row>
    <row r="13224" spans="16:17" x14ac:dyDescent="0.3">
      <c r="P13224" s="99"/>
      <c r="Q13224" s="99"/>
    </row>
    <row r="13225" spans="16:17" x14ac:dyDescent="0.3">
      <c r="P13225" s="99"/>
      <c r="Q13225" s="99"/>
    </row>
    <row r="13226" spans="16:17" x14ac:dyDescent="0.3">
      <c r="P13226" s="99"/>
      <c r="Q13226" s="99"/>
    </row>
    <row r="13227" spans="16:17" x14ac:dyDescent="0.3">
      <c r="P13227" s="99"/>
      <c r="Q13227" s="99"/>
    </row>
    <row r="13228" spans="16:17" x14ac:dyDescent="0.3">
      <c r="P13228" s="99"/>
      <c r="Q13228" s="99"/>
    </row>
    <row r="13229" spans="16:17" x14ac:dyDescent="0.3">
      <c r="P13229" s="99"/>
      <c r="Q13229" s="99"/>
    </row>
    <row r="13230" spans="16:17" x14ac:dyDescent="0.3">
      <c r="P13230" s="99"/>
      <c r="Q13230" s="99"/>
    </row>
    <row r="13231" spans="16:17" x14ac:dyDescent="0.3">
      <c r="P13231" s="99"/>
      <c r="Q13231" s="99"/>
    </row>
    <row r="13232" spans="16:17" x14ac:dyDescent="0.3">
      <c r="P13232" s="99"/>
      <c r="Q13232" s="99"/>
    </row>
    <row r="13233" spans="16:17" x14ac:dyDescent="0.3">
      <c r="P13233" s="99"/>
      <c r="Q13233" s="99"/>
    </row>
    <row r="13234" spans="16:17" x14ac:dyDescent="0.3">
      <c r="P13234" s="99"/>
      <c r="Q13234" s="99"/>
    </row>
    <row r="13235" spans="16:17" x14ac:dyDescent="0.3">
      <c r="P13235" s="99"/>
      <c r="Q13235" s="99"/>
    </row>
    <row r="13236" spans="16:17" x14ac:dyDescent="0.3">
      <c r="P13236" s="99"/>
      <c r="Q13236" s="99"/>
    </row>
    <row r="13237" spans="16:17" x14ac:dyDescent="0.3">
      <c r="P13237" s="99"/>
      <c r="Q13237" s="99"/>
    </row>
    <row r="13238" spans="16:17" x14ac:dyDescent="0.3">
      <c r="P13238" s="99"/>
      <c r="Q13238" s="99"/>
    </row>
    <row r="13239" spans="16:17" x14ac:dyDescent="0.3">
      <c r="P13239" s="99"/>
      <c r="Q13239" s="99"/>
    </row>
    <row r="13240" spans="16:17" x14ac:dyDescent="0.3">
      <c r="P13240" s="99"/>
      <c r="Q13240" s="99"/>
    </row>
    <row r="13241" spans="16:17" x14ac:dyDescent="0.3">
      <c r="P13241" s="99"/>
      <c r="Q13241" s="99"/>
    </row>
    <row r="13242" spans="16:17" x14ac:dyDescent="0.3">
      <c r="P13242" s="99"/>
      <c r="Q13242" s="99"/>
    </row>
    <row r="13243" spans="16:17" x14ac:dyDescent="0.3">
      <c r="P13243" s="99"/>
      <c r="Q13243" s="99"/>
    </row>
    <row r="13244" spans="16:17" x14ac:dyDescent="0.3">
      <c r="P13244" s="99"/>
      <c r="Q13244" s="99"/>
    </row>
    <row r="13245" spans="16:17" x14ac:dyDescent="0.3">
      <c r="P13245" s="99"/>
      <c r="Q13245" s="99"/>
    </row>
    <row r="13246" spans="16:17" x14ac:dyDescent="0.3">
      <c r="P13246" s="99"/>
      <c r="Q13246" s="99"/>
    </row>
    <row r="13247" spans="16:17" x14ac:dyDescent="0.3">
      <c r="P13247" s="99"/>
      <c r="Q13247" s="99"/>
    </row>
    <row r="13248" spans="16:17" x14ac:dyDescent="0.3">
      <c r="P13248" s="99"/>
      <c r="Q13248" s="99"/>
    </row>
    <row r="13249" spans="16:17" x14ac:dyDescent="0.3">
      <c r="P13249" s="99"/>
      <c r="Q13249" s="99"/>
    </row>
    <row r="13250" spans="16:17" x14ac:dyDescent="0.3">
      <c r="P13250" s="99"/>
      <c r="Q13250" s="99"/>
    </row>
    <row r="13251" spans="16:17" x14ac:dyDescent="0.3">
      <c r="P13251" s="99"/>
      <c r="Q13251" s="99"/>
    </row>
    <row r="13252" spans="16:17" x14ac:dyDescent="0.3">
      <c r="P13252" s="99"/>
      <c r="Q13252" s="99"/>
    </row>
    <row r="13253" spans="16:17" x14ac:dyDescent="0.3">
      <c r="P13253" s="99"/>
      <c r="Q13253" s="99"/>
    </row>
    <row r="13254" spans="16:17" x14ac:dyDescent="0.3">
      <c r="P13254" s="99"/>
      <c r="Q13254" s="99"/>
    </row>
    <row r="13255" spans="16:17" x14ac:dyDescent="0.3">
      <c r="P13255" s="99"/>
      <c r="Q13255" s="99"/>
    </row>
    <row r="13256" spans="16:17" x14ac:dyDescent="0.3">
      <c r="P13256" s="99"/>
      <c r="Q13256" s="99"/>
    </row>
    <row r="13257" spans="16:17" x14ac:dyDescent="0.3">
      <c r="P13257" s="99"/>
      <c r="Q13257" s="99"/>
    </row>
    <row r="13258" spans="16:17" x14ac:dyDescent="0.3">
      <c r="P13258" s="99"/>
      <c r="Q13258" s="99"/>
    </row>
    <row r="13259" spans="16:17" x14ac:dyDescent="0.3">
      <c r="P13259" s="99"/>
      <c r="Q13259" s="99"/>
    </row>
    <row r="13260" spans="16:17" x14ac:dyDescent="0.3">
      <c r="P13260" s="99"/>
      <c r="Q13260" s="99"/>
    </row>
    <row r="13261" spans="16:17" x14ac:dyDescent="0.3">
      <c r="P13261" s="99"/>
      <c r="Q13261" s="99"/>
    </row>
    <row r="13262" spans="16:17" x14ac:dyDescent="0.3">
      <c r="P13262" s="99"/>
      <c r="Q13262" s="99"/>
    </row>
    <row r="13263" spans="16:17" x14ac:dyDescent="0.3">
      <c r="P13263" s="99"/>
      <c r="Q13263" s="99"/>
    </row>
    <row r="13264" spans="16:17" x14ac:dyDescent="0.3">
      <c r="P13264" s="99"/>
      <c r="Q13264" s="99"/>
    </row>
    <row r="13265" spans="16:17" x14ac:dyDescent="0.3">
      <c r="P13265" s="99"/>
      <c r="Q13265" s="99"/>
    </row>
    <row r="13266" spans="16:17" x14ac:dyDescent="0.3">
      <c r="P13266" s="99"/>
      <c r="Q13266" s="99"/>
    </row>
    <row r="13267" spans="16:17" x14ac:dyDescent="0.3">
      <c r="P13267" s="99"/>
      <c r="Q13267" s="99"/>
    </row>
    <row r="13268" spans="16:17" x14ac:dyDescent="0.3">
      <c r="P13268" s="99"/>
      <c r="Q13268" s="99"/>
    </row>
    <row r="13269" spans="16:17" x14ac:dyDescent="0.3">
      <c r="P13269" s="99"/>
      <c r="Q13269" s="99"/>
    </row>
    <row r="13270" spans="16:17" x14ac:dyDescent="0.3">
      <c r="P13270" s="99"/>
      <c r="Q13270" s="99"/>
    </row>
    <row r="13271" spans="16:17" x14ac:dyDescent="0.3">
      <c r="P13271" s="99"/>
      <c r="Q13271" s="99"/>
    </row>
    <row r="13272" spans="16:17" x14ac:dyDescent="0.3">
      <c r="P13272" s="99"/>
      <c r="Q13272" s="99"/>
    </row>
    <row r="13273" spans="16:17" x14ac:dyDescent="0.3">
      <c r="P13273" s="99"/>
      <c r="Q13273" s="99"/>
    </row>
    <row r="13274" spans="16:17" x14ac:dyDescent="0.3">
      <c r="P13274" s="99"/>
      <c r="Q13274" s="99"/>
    </row>
    <row r="13275" spans="16:17" x14ac:dyDescent="0.3">
      <c r="P13275" s="99"/>
      <c r="Q13275" s="99"/>
    </row>
    <row r="13276" spans="16:17" x14ac:dyDescent="0.3">
      <c r="P13276" s="99"/>
      <c r="Q13276" s="99"/>
    </row>
    <row r="13277" spans="16:17" x14ac:dyDescent="0.3">
      <c r="P13277" s="99"/>
      <c r="Q13277" s="99"/>
    </row>
    <row r="13278" spans="16:17" x14ac:dyDescent="0.3">
      <c r="P13278" s="99"/>
      <c r="Q13278" s="99"/>
    </row>
    <row r="13279" spans="16:17" x14ac:dyDescent="0.3">
      <c r="P13279" s="99"/>
      <c r="Q13279" s="99"/>
    </row>
    <row r="13280" spans="16:17" x14ac:dyDescent="0.3">
      <c r="P13280" s="99"/>
      <c r="Q13280" s="99"/>
    </row>
    <row r="13281" spans="16:17" x14ac:dyDescent="0.3">
      <c r="P13281" s="99"/>
      <c r="Q13281" s="99"/>
    </row>
    <row r="13282" spans="16:17" x14ac:dyDescent="0.3">
      <c r="P13282" s="99"/>
      <c r="Q13282" s="99"/>
    </row>
    <row r="13283" spans="16:17" x14ac:dyDescent="0.3">
      <c r="P13283" s="99"/>
      <c r="Q13283" s="99"/>
    </row>
    <row r="13284" spans="16:17" x14ac:dyDescent="0.3">
      <c r="P13284" s="99"/>
      <c r="Q13284" s="99"/>
    </row>
    <row r="13285" spans="16:17" x14ac:dyDescent="0.3">
      <c r="P13285" s="99"/>
      <c r="Q13285" s="99"/>
    </row>
    <row r="13286" spans="16:17" x14ac:dyDescent="0.3">
      <c r="P13286" s="99"/>
      <c r="Q13286" s="99"/>
    </row>
    <row r="13287" spans="16:17" x14ac:dyDescent="0.3">
      <c r="P13287" s="99"/>
      <c r="Q13287" s="99"/>
    </row>
    <row r="13288" spans="16:17" x14ac:dyDescent="0.3">
      <c r="P13288" s="99"/>
      <c r="Q13288" s="99"/>
    </row>
    <row r="13289" spans="16:17" x14ac:dyDescent="0.3">
      <c r="P13289" s="99"/>
      <c r="Q13289" s="99"/>
    </row>
    <row r="13290" spans="16:17" x14ac:dyDescent="0.3">
      <c r="P13290" s="99"/>
      <c r="Q13290" s="99"/>
    </row>
    <row r="13291" spans="16:17" x14ac:dyDescent="0.3">
      <c r="P13291" s="99"/>
      <c r="Q13291" s="99"/>
    </row>
    <row r="13292" spans="16:17" x14ac:dyDescent="0.3">
      <c r="P13292" s="99"/>
      <c r="Q13292" s="99"/>
    </row>
    <row r="13293" spans="16:17" x14ac:dyDescent="0.3">
      <c r="P13293" s="99"/>
      <c r="Q13293" s="99"/>
    </row>
    <row r="13294" spans="16:17" x14ac:dyDescent="0.3">
      <c r="P13294" s="99"/>
      <c r="Q13294" s="99"/>
    </row>
    <row r="13295" spans="16:17" x14ac:dyDescent="0.3">
      <c r="P13295" s="99"/>
      <c r="Q13295" s="99"/>
    </row>
    <row r="13296" spans="16:17" x14ac:dyDescent="0.3">
      <c r="P13296" s="99"/>
      <c r="Q13296" s="99"/>
    </row>
    <row r="13297" spans="16:17" x14ac:dyDescent="0.3">
      <c r="P13297" s="99"/>
      <c r="Q13297" s="99"/>
    </row>
    <row r="13298" spans="16:17" x14ac:dyDescent="0.3">
      <c r="P13298" s="99"/>
      <c r="Q13298" s="99"/>
    </row>
    <row r="13299" spans="16:17" x14ac:dyDescent="0.3">
      <c r="P13299" s="99"/>
      <c r="Q13299" s="99"/>
    </row>
    <row r="13300" spans="16:17" x14ac:dyDescent="0.3">
      <c r="P13300" s="99"/>
      <c r="Q13300" s="99"/>
    </row>
    <row r="13301" spans="16:17" x14ac:dyDescent="0.3">
      <c r="P13301" s="99"/>
      <c r="Q13301" s="99"/>
    </row>
    <row r="13302" spans="16:17" x14ac:dyDescent="0.3">
      <c r="P13302" s="99"/>
      <c r="Q13302" s="99"/>
    </row>
    <row r="13303" spans="16:17" x14ac:dyDescent="0.3">
      <c r="P13303" s="99"/>
      <c r="Q13303" s="99"/>
    </row>
    <row r="13304" spans="16:17" x14ac:dyDescent="0.3">
      <c r="P13304" s="99"/>
      <c r="Q13304" s="99"/>
    </row>
    <row r="13305" spans="16:17" x14ac:dyDescent="0.3">
      <c r="P13305" s="99"/>
      <c r="Q13305" s="99"/>
    </row>
    <row r="13306" spans="16:17" x14ac:dyDescent="0.3">
      <c r="P13306" s="99"/>
      <c r="Q13306" s="99"/>
    </row>
    <row r="13307" spans="16:17" x14ac:dyDescent="0.3">
      <c r="P13307" s="99"/>
      <c r="Q13307" s="99"/>
    </row>
    <row r="13308" spans="16:17" x14ac:dyDescent="0.3">
      <c r="P13308" s="99"/>
      <c r="Q13308" s="99"/>
    </row>
    <row r="13309" spans="16:17" x14ac:dyDescent="0.3">
      <c r="P13309" s="99"/>
      <c r="Q13309" s="99"/>
    </row>
    <row r="13310" spans="16:17" x14ac:dyDescent="0.3">
      <c r="P13310" s="99"/>
      <c r="Q13310" s="99"/>
    </row>
    <row r="13311" spans="16:17" x14ac:dyDescent="0.3">
      <c r="P13311" s="99"/>
      <c r="Q13311" s="99"/>
    </row>
    <row r="13312" spans="16:17" x14ac:dyDescent="0.3">
      <c r="P13312" s="99"/>
      <c r="Q13312" s="99"/>
    </row>
    <row r="13313" spans="16:17" x14ac:dyDescent="0.3">
      <c r="P13313" s="99"/>
      <c r="Q13313" s="99"/>
    </row>
    <row r="13314" spans="16:17" x14ac:dyDescent="0.3">
      <c r="P13314" s="99"/>
      <c r="Q13314" s="99"/>
    </row>
    <row r="13315" spans="16:17" x14ac:dyDescent="0.3">
      <c r="P13315" s="99"/>
      <c r="Q13315" s="99"/>
    </row>
    <row r="13316" spans="16:17" x14ac:dyDescent="0.3">
      <c r="P13316" s="99"/>
      <c r="Q13316" s="99"/>
    </row>
    <row r="13317" spans="16:17" x14ac:dyDescent="0.3">
      <c r="P13317" s="99"/>
      <c r="Q13317" s="99"/>
    </row>
    <row r="13318" spans="16:17" x14ac:dyDescent="0.3">
      <c r="P13318" s="99"/>
      <c r="Q13318" s="99"/>
    </row>
    <row r="13319" spans="16:17" x14ac:dyDescent="0.3">
      <c r="P13319" s="99"/>
      <c r="Q13319" s="99"/>
    </row>
    <row r="13320" spans="16:17" x14ac:dyDescent="0.3">
      <c r="P13320" s="99"/>
      <c r="Q13320" s="99"/>
    </row>
    <row r="13321" spans="16:17" x14ac:dyDescent="0.3">
      <c r="P13321" s="99"/>
      <c r="Q13321" s="99"/>
    </row>
    <row r="13322" spans="16:17" x14ac:dyDescent="0.3">
      <c r="P13322" s="99"/>
      <c r="Q13322" s="99"/>
    </row>
    <row r="13323" spans="16:17" x14ac:dyDescent="0.3">
      <c r="P13323" s="99"/>
      <c r="Q13323" s="99"/>
    </row>
    <row r="13324" spans="16:17" x14ac:dyDescent="0.3">
      <c r="P13324" s="99"/>
      <c r="Q13324" s="99"/>
    </row>
    <row r="13325" spans="16:17" x14ac:dyDescent="0.3">
      <c r="P13325" s="99"/>
      <c r="Q13325" s="99"/>
    </row>
    <row r="13326" spans="16:17" x14ac:dyDescent="0.3">
      <c r="P13326" s="99"/>
      <c r="Q13326" s="99"/>
    </row>
    <row r="13327" spans="16:17" x14ac:dyDescent="0.3">
      <c r="P13327" s="99"/>
      <c r="Q13327" s="99"/>
    </row>
    <row r="13328" spans="16:17" x14ac:dyDescent="0.3">
      <c r="P13328" s="99"/>
      <c r="Q13328" s="99"/>
    </row>
    <row r="13329" spans="16:17" x14ac:dyDescent="0.3">
      <c r="P13329" s="99"/>
      <c r="Q13329" s="99"/>
    </row>
    <row r="13330" spans="16:17" x14ac:dyDescent="0.3">
      <c r="P13330" s="99"/>
      <c r="Q13330" s="99"/>
    </row>
    <row r="13331" spans="16:17" x14ac:dyDescent="0.3">
      <c r="P13331" s="99"/>
      <c r="Q13331" s="99"/>
    </row>
    <row r="13332" spans="16:17" x14ac:dyDescent="0.3">
      <c r="P13332" s="99"/>
      <c r="Q13332" s="99"/>
    </row>
    <row r="13333" spans="16:17" x14ac:dyDescent="0.3">
      <c r="P13333" s="99"/>
      <c r="Q13333" s="99"/>
    </row>
    <row r="13334" spans="16:17" x14ac:dyDescent="0.3">
      <c r="P13334" s="99"/>
      <c r="Q13334" s="99"/>
    </row>
    <row r="13335" spans="16:17" x14ac:dyDescent="0.3">
      <c r="P13335" s="99"/>
      <c r="Q13335" s="99"/>
    </row>
    <row r="13336" spans="16:17" x14ac:dyDescent="0.3">
      <c r="P13336" s="99"/>
      <c r="Q13336" s="99"/>
    </row>
    <row r="13337" spans="16:17" x14ac:dyDescent="0.3">
      <c r="P13337" s="99"/>
      <c r="Q13337" s="99"/>
    </row>
    <row r="13338" spans="16:17" x14ac:dyDescent="0.3">
      <c r="P13338" s="99"/>
      <c r="Q13338" s="99"/>
    </row>
    <row r="13339" spans="16:17" x14ac:dyDescent="0.3">
      <c r="P13339" s="99"/>
      <c r="Q13339" s="99"/>
    </row>
    <row r="13340" spans="16:17" x14ac:dyDescent="0.3">
      <c r="P13340" s="99"/>
      <c r="Q13340" s="99"/>
    </row>
    <row r="13341" spans="16:17" x14ac:dyDescent="0.3">
      <c r="P13341" s="99"/>
      <c r="Q13341" s="99"/>
    </row>
    <row r="13342" spans="16:17" x14ac:dyDescent="0.3">
      <c r="P13342" s="99"/>
      <c r="Q13342" s="99"/>
    </row>
    <row r="13343" spans="16:17" x14ac:dyDescent="0.3">
      <c r="P13343" s="99"/>
      <c r="Q13343" s="99"/>
    </row>
    <row r="13344" spans="16:17" x14ac:dyDescent="0.3">
      <c r="P13344" s="99"/>
      <c r="Q13344" s="99"/>
    </row>
    <row r="13345" spans="16:17" x14ac:dyDescent="0.3">
      <c r="P13345" s="99"/>
      <c r="Q13345" s="99"/>
    </row>
    <row r="13346" spans="16:17" x14ac:dyDescent="0.3">
      <c r="P13346" s="99"/>
      <c r="Q13346" s="99"/>
    </row>
    <row r="13347" spans="16:17" x14ac:dyDescent="0.3">
      <c r="P13347" s="99"/>
      <c r="Q13347" s="99"/>
    </row>
    <row r="13348" spans="16:17" x14ac:dyDescent="0.3">
      <c r="P13348" s="99"/>
      <c r="Q13348" s="99"/>
    </row>
    <row r="13349" spans="16:17" x14ac:dyDescent="0.3">
      <c r="P13349" s="99"/>
      <c r="Q13349" s="99"/>
    </row>
    <row r="13350" spans="16:17" x14ac:dyDescent="0.3">
      <c r="P13350" s="99"/>
      <c r="Q13350" s="99"/>
    </row>
    <row r="13351" spans="16:17" x14ac:dyDescent="0.3">
      <c r="P13351" s="99"/>
      <c r="Q13351" s="99"/>
    </row>
    <row r="13352" spans="16:17" x14ac:dyDescent="0.3">
      <c r="P13352" s="99"/>
      <c r="Q13352" s="99"/>
    </row>
    <row r="13353" spans="16:17" x14ac:dyDescent="0.3">
      <c r="P13353" s="99"/>
      <c r="Q13353" s="99"/>
    </row>
    <row r="13354" spans="16:17" x14ac:dyDescent="0.3">
      <c r="P13354" s="99"/>
      <c r="Q13354" s="99"/>
    </row>
    <row r="13355" spans="16:17" x14ac:dyDescent="0.3">
      <c r="P13355" s="99"/>
      <c r="Q13355" s="99"/>
    </row>
    <row r="13356" spans="16:17" x14ac:dyDescent="0.3">
      <c r="P13356" s="99"/>
      <c r="Q13356" s="99"/>
    </row>
    <row r="13357" spans="16:17" x14ac:dyDescent="0.3">
      <c r="P13357" s="99"/>
      <c r="Q13357" s="99"/>
    </row>
    <row r="13358" spans="16:17" x14ac:dyDescent="0.3">
      <c r="P13358" s="99"/>
      <c r="Q13358" s="99"/>
    </row>
    <row r="13359" spans="16:17" x14ac:dyDescent="0.3">
      <c r="P13359" s="99"/>
      <c r="Q13359" s="99"/>
    </row>
    <row r="13360" spans="16:17" x14ac:dyDescent="0.3">
      <c r="P13360" s="99"/>
      <c r="Q13360" s="99"/>
    </row>
    <row r="13361" spans="16:17" x14ac:dyDescent="0.3">
      <c r="P13361" s="99"/>
      <c r="Q13361" s="99"/>
    </row>
    <row r="13362" spans="16:17" x14ac:dyDescent="0.3">
      <c r="P13362" s="99"/>
      <c r="Q13362" s="99"/>
    </row>
    <row r="13363" spans="16:17" x14ac:dyDescent="0.3">
      <c r="P13363" s="99"/>
      <c r="Q13363" s="99"/>
    </row>
    <row r="13364" spans="16:17" x14ac:dyDescent="0.3">
      <c r="P13364" s="99"/>
      <c r="Q13364" s="99"/>
    </row>
    <row r="13365" spans="16:17" x14ac:dyDescent="0.3">
      <c r="P13365" s="99"/>
      <c r="Q13365" s="99"/>
    </row>
    <row r="13366" spans="16:17" x14ac:dyDescent="0.3">
      <c r="P13366" s="99"/>
      <c r="Q13366" s="99"/>
    </row>
    <row r="13367" spans="16:17" x14ac:dyDescent="0.3">
      <c r="P13367" s="99"/>
      <c r="Q13367" s="99"/>
    </row>
    <row r="13368" spans="16:17" x14ac:dyDescent="0.3">
      <c r="P13368" s="99"/>
      <c r="Q13368" s="99"/>
    </row>
    <row r="13369" spans="16:17" x14ac:dyDescent="0.3">
      <c r="P13369" s="99"/>
      <c r="Q13369" s="99"/>
    </row>
    <row r="13370" spans="16:17" x14ac:dyDescent="0.3">
      <c r="P13370" s="99"/>
      <c r="Q13370" s="99"/>
    </row>
    <row r="13371" spans="16:17" x14ac:dyDescent="0.3">
      <c r="P13371" s="99"/>
      <c r="Q13371" s="99"/>
    </row>
    <row r="13372" spans="16:17" x14ac:dyDescent="0.3">
      <c r="P13372" s="99"/>
      <c r="Q13372" s="99"/>
    </row>
    <row r="13373" spans="16:17" x14ac:dyDescent="0.3">
      <c r="P13373" s="99"/>
      <c r="Q13373" s="99"/>
    </row>
    <row r="13374" spans="16:17" x14ac:dyDescent="0.3">
      <c r="P13374" s="99"/>
      <c r="Q13374" s="99"/>
    </row>
    <row r="13375" spans="16:17" x14ac:dyDescent="0.3">
      <c r="P13375" s="99"/>
      <c r="Q13375" s="99"/>
    </row>
    <row r="13376" spans="16:17" x14ac:dyDescent="0.3">
      <c r="P13376" s="99"/>
      <c r="Q13376" s="99"/>
    </row>
    <row r="13377" spans="16:17" x14ac:dyDescent="0.3">
      <c r="P13377" s="99"/>
      <c r="Q13377" s="99"/>
    </row>
    <row r="13378" spans="16:17" x14ac:dyDescent="0.3">
      <c r="P13378" s="99"/>
      <c r="Q13378" s="99"/>
    </row>
    <row r="13379" spans="16:17" x14ac:dyDescent="0.3">
      <c r="P13379" s="99"/>
      <c r="Q13379" s="99"/>
    </row>
    <row r="13380" spans="16:17" x14ac:dyDescent="0.3">
      <c r="P13380" s="99"/>
      <c r="Q13380" s="99"/>
    </row>
    <row r="13381" spans="16:17" x14ac:dyDescent="0.3">
      <c r="P13381" s="99"/>
      <c r="Q13381" s="99"/>
    </row>
    <row r="13382" spans="16:17" x14ac:dyDescent="0.3">
      <c r="P13382" s="99"/>
      <c r="Q13382" s="99"/>
    </row>
    <row r="13383" spans="16:17" x14ac:dyDescent="0.3">
      <c r="P13383" s="99"/>
      <c r="Q13383" s="99"/>
    </row>
    <row r="13384" spans="16:17" x14ac:dyDescent="0.3">
      <c r="P13384" s="99"/>
      <c r="Q13384" s="99"/>
    </row>
    <row r="13385" spans="16:17" x14ac:dyDescent="0.3">
      <c r="P13385" s="99"/>
      <c r="Q13385" s="99"/>
    </row>
    <row r="13386" spans="16:17" x14ac:dyDescent="0.3">
      <c r="P13386" s="99"/>
      <c r="Q13386" s="99"/>
    </row>
    <row r="13387" spans="16:17" x14ac:dyDescent="0.3">
      <c r="P13387" s="99"/>
      <c r="Q13387" s="99"/>
    </row>
    <row r="13388" spans="16:17" x14ac:dyDescent="0.3">
      <c r="P13388" s="99"/>
      <c r="Q13388" s="99"/>
    </row>
    <row r="13389" spans="16:17" x14ac:dyDescent="0.3">
      <c r="P13389" s="99"/>
      <c r="Q13389" s="99"/>
    </row>
    <row r="13390" spans="16:17" x14ac:dyDescent="0.3">
      <c r="P13390" s="99"/>
      <c r="Q13390" s="99"/>
    </row>
    <row r="13391" spans="16:17" x14ac:dyDescent="0.3">
      <c r="P13391" s="99"/>
      <c r="Q13391" s="99"/>
    </row>
    <row r="13392" spans="16:17" x14ac:dyDescent="0.3">
      <c r="P13392" s="99"/>
      <c r="Q13392" s="99"/>
    </row>
    <row r="13393" spans="16:17" x14ac:dyDescent="0.3">
      <c r="P13393" s="99"/>
      <c r="Q13393" s="99"/>
    </row>
    <row r="13394" spans="16:17" x14ac:dyDescent="0.3">
      <c r="P13394" s="99"/>
      <c r="Q13394" s="99"/>
    </row>
    <row r="13395" spans="16:17" x14ac:dyDescent="0.3">
      <c r="P13395" s="99"/>
      <c r="Q13395" s="99"/>
    </row>
    <row r="13396" spans="16:17" x14ac:dyDescent="0.3">
      <c r="P13396" s="99"/>
      <c r="Q13396" s="99"/>
    </row>
    <row r="13397" spans="16:17" x14ac:dyDescent="0.3">
      <c r="P13397" s="99"/>
      <c r="Q13397" s="99"/>
    </row>
    <row r="13398" spans="16:17" x14ac:dyDescent="0.3">
      <c r="P13398" s="99"/>
      <c r="Q13398" s="99"/>
    </row>
    <row r="13399" spans="16:17" x14ac:dyDescent="0.3">
      <c r="P13399" s="99"/>
      <c r="Q13399" s="99"/>
    </row>
    <row r="13400" spans="16:17" x14ac:dyDescent="0.3">
      <c r="P13400" s="99"/>
      <c r="Q13400" s="99"/>
    </row>
    <row r="13401" spans="16:17" x14ac:dyDescent="0.3">
      <c r="P13401" s="99"/>
      <c r="Q13401" s="99"/>
    </row>
    <row r="13402" spans="16:17" x14ac:dyDescent="0.3">
      <c r="P13402" s="99"/>
      <c r="Q13402" s="99"/>
    </row>
    <row r="13403" spans="16:17" x14ac:dyDescent="0.3">
      <c r="P13403" s="99"/>
      <c r="Q13403" s="99"/>
    </row>
    <row r="13404" spans="16:17" x14ac:dyDescent="0.3">
      <c r="P13404" s="99"/>
      <c r="Q13404" s="99"/>
    </row>
    <row r="13405" spans="16:17" x14ac:dyDescent="0.3">
      <c r="P13405" s="99"/>
      <c r="Q13405" s="99"/>
    </row>
    <row r="13406" spans="16:17" x14ac:dyDescent="0.3">
      <c r="P13406" s="99"/>
      <c r="Q13406" s="99"/>
    </row>
    <row r="13407" spans="16:17" x14ac:dyDescent="0.3">
      <c r="P13407" s="99"/>
      <c r="Q13407" s="99"/>
    </row>
    <row r="13408" spans="16:17" x14ac:dyDescent="0.3">
      <c r="P13408" s="99"/>
      <c r="Q13408" s="99"/>
    </row>
    <row r="13409" spans="16:17" x14ac:dyDescent="0.3">
      <c r="P13409" s="99"/>
      <c r="Q13409" s="99"/>
    </row>
    <row r="13410" spans="16:17" x14ac:dyDescent="0.3">
      <c r="P13410" s="99"/>
      <c r="Q13410" s="99"/>
    </row>
    <row r="13411" spans="16:17" x14ac:dyDescent="0.3">
      <c r="P13411" s="99"/>
      <c r="Q13411" s="99"/>
    </row>
    <row r="13412" spans="16:17" x14ac:dyDescent="0.3">
      <c r="P13412" s="99"/>
      <c r="Q13412" s="99"/>
    </row>
    <row r="13413" spans="16:17" x14ac:dyDescent="0.3">
      <c r="P13413" s="99"/>
      <c r="Q13413" s="99"/>
    </row>
    <row r="13414" spans="16:17" x14ac:dyDescent="0.3">
      <c r="P13414" s="99"/>
      <c r="Q13414" s="99"/>
    </row>
    <row r="13415" spans="16:17" x14ac:dyDescent="0.3">
      <c r="P13415" s="99"/>
      <c r="Q13415" s="99"/>
    </row>
    <row r="13416" spans="16:17" x14ac:dyDescent="0.3">
      <c r="P13416" s="99"/>
      <c r="Q13416" s="99"/>
    </row>
    <row r="13417" spans="16:17" x14ac:dyDescent="0.3">
      <c r="P13417" s="99"/>
      <c r="Q13417" s="99"/>
    </row>
    <row r="13418" spans="16:17" x14ac:dyDescent="0.3">
      <c r="P13418" s="99"/>
      <c r="Q13418" s="99"/>
    </row>
    <row r="13419" spans="16:17" x14ac:dyDescent="0.3">
      <c r="P13419" s="99"/>
      <c r="Q13419" s="99"/>
    </row>
    <row r="13420" spans="16:17" x14ac:dyDescent="0.3">
      <c r="P13420" s="99"/>
      <c r="Q13420" s="99"/>
    </row>
    <row r="13421" spans="16:17" x14ac:dyDescent="0.3">
      <c r="P13421" s="99"/>
      <c r="Q13421" s="99"/>
    </row>
    <row r="13422" spans="16:17" x14ac:dyDescent="0.3">
      <c r="P13422" s="99"/>
      <c r="Q13422" s="99"/>
    </row>
    <row r="13423" spans="16:17" x14ac:dyDescent="0.3">
      <c r="P13423" s="99"/>
      <c r="Q13423" s="99"/>
    </row>
    <row r="13424" spans="16:17" x14ac:dyDescent="0.3">
      <c r="P13424" s="99"/>
      <c r="Q13424" s="99"/>
    </row>
    <row r="13425" spans="16:17" x14ac:dyDescent="0.3">
      <c r="P13425" s="99"/>
      <c r="Q13425" s="99"/>
    </row>
    <row r="13426" spans="16:17" x14ac:dyDescent="0.3">
      <c r="P13426" s="99"/>
      <c r="Q13426" s="99"/>
    </row>
    <row r="13427" spans="16:17" x14ac:dyDescent="0.3">
      <c r="P13427" s="99"/>
      <c r="Q13427" s="99"/>
    </row>
    <row r="13428" spans="16:17" x14ac:dyDescent="0.3">
      <c r="P13428" s="99"/>
      <c r="Q13428" s="99"/>
    </row>
    <row r="13429" spans="16:17" x14ac:dyDescent="0.3">
      <c r="P13429" s="99"/>
      <c r="Q13429" s="99"/>
    </row>
    <row r="13430" spans="16:17" x14ac:dyDescent="0.3">
      <c r="P13430" s="99"/>
      <c r="Q13430" s="99"/>
    </row>
    <row r="13431" spans="16:17" x14ac:dyDescent="0.3">
      <c r="P13431" s="99"/>
      <c r="Q13431" s="99"/>
    </row>
    <row r="13432" spans="16:17" x14ac:dyDescent="0.3">
      <c r="P13432" s="99"/>
      <c r="Q13432" s="99"/>
    </row>
    <row r="13433" spans="16:17" x14ac:dyDescent="0.3">
      <c r="P13433" s="99"/>
      <c r="Q13433" s="99"/>
    </row>
    <row r="13434" spans="16:17" x14ac:dyDescent="0.3">
      <c r="P13434" s="99"/>
      <c r="Q13434" s="99"/>
    </row>
    <row r="13435" spans="16:17" x14ac:dyDescent="0.3">
      <c r="P13435" s="99"/>
      <c r="Q13435" s="99"/>
    </row>
    <row r="13436" spans="16:17" x14ac:dyDescent="0.3">
      <c r="P13436" s="99"/>
      <c r="Q13436" s="99"/>
    </row>
    <row r="13437" spans="16:17" x14ac:dyDescent="0.3">
      <c r="P13437" s="99"/>
      <c r="Q13437" s="99"/>
    </row>
    <row r="13438" spans="16:17" x14ac:dyDescent="0.3">
      <c r="P13438" s="99"/>
      <c r="Q13438" s="99"/>
    </row>
    <row r="13439" spans="16:17" x14ac:dyDescent="0.3">
      <c r="P13439" s="99"/>
      <c r="Q13439" s="99"/>
    </row>
    <row r="13440" spans="16:17" x14ac:dyDescent="0.3">
      <c r="P13440" s="99"/>
      <c r="Q13440" s="99"/>
    </row>
    <row r="13441" spans="16:17" x14ac:dyDescent="0.3">
      <c r="P13441" s="99"/>
      <c r="Q13441" s="99"/>
    </row>
    <row r="13442" spans="16:17" x14ac:dyDescent="0.3">
      <c r="P13442" s="99"/>
      <c r="Q13442" s="99"/>
    </row>
    <row r="13443" spans="16:17" x14ac:dyDescent="0.3">
      <c r="P13443" s="99"/>
      <c r="Q13443" s="99"/>
    </row>
    <row r="13444" spans="16:17" x14ac:dyDescent="0.3">
      <c r="P13444" s="99"/>
      <c r="Q13444" s="99"/>
    </row>
    <row r="13445" spans="16:17" x14ac:dyDescent="0.3">
      <c r="P13445" s="99"/>
      <c r="Q13445" s="99"/>
    </row>
    <row r="13446" spans="16:17" x14ac:dyDescent="0.3">
      <c r="P13446" s="99"/>
      <c r="Q13446" s="99"/>
    </row>
    <row r="13447" spans="16:17" x14ac:dyDescent="0.3">
      <c r="P13447" s="99"/>
      <c r="Q13447" s="99"/>
    </row>
    <row r="13448" spans="16:17" x14ac:dyDescent="0.3">
      <c r="P13448" s="99"/>
      <c r="Q13448" s="99"/>
    </row>
    <row r="13449" spans="16:17" x14ac:dyDescent="0.3">
      <c r="P13449" s="99"/>
      <c r="Q13449" s="99"/>
    </row>
    <row r="13450" spans="16:17" x14ac:dyDescent="0.3">
      <c r="P13450" s="99"/>
      <c r="Q13450" s="99"/>
    </row>
    <row r="13451" spans="16:17" x14ac:dyDescent="0.3">
      <c r="P13451" s="99"/>
      <c r="Q13451" s="99"/>
    </row>
    <row r="13452" spans="16:17" x14ac:dyDescent="0.3">
      <c r="P13452" s="99"/>
      <c r="Q13452" s="99"/>
    </row>
    <row r="13453" spans="16:17" x14ac:dyDescent="0.3">
      <c r="P13453" s="99"/>
      <c r="Q13453" s="99"/>
    </row>
    <row r="13454" spans="16:17" x14ac:dyDescent="0.3">
      <c r="P13454" s="99"/>
      <c r="Q13454" s="99"/>
    </row>
    <row r="13455" spans="16:17" x14ac:dyDescent="0.3">
      <c r="P13455" s="99"/>
      <c r="Q13455" s="99"/>
    </row>
    <row r="13456" spans="16:17" x14ac:dyDescent="0.3">
      <c r="P13456" s="99"/>
      <c r="Q13456" s="99"/>
    </row>
    <row r="13457" spans="16:17" x14ac:dyDescent="0.3">
      <c r="P13457" s="99"/>
      <c r="Q13457" s="99"/>
    </row>
    <row r="13458" spans="16:17" x14ac:dyDescent="0.3">
      <c r="P13458" s="99"/>
      <c r="Q13458" s="99"/>
    </row>
    <row r="13459" spans="16:17" x14ac:dyDescent="0.3">
      <c r="P13459" s="99"/>
      <c r="Q13459" s="99"/>
    </row>
    <row r="13460" spans="16:17" x14ac:dyDescent="0.3">
      <c r="P13460" s="99"/>
      <c r="Q13460" s="99"/>
    </row>
    <row r="13461" spans="16:17" x14ac:dyDescent="0.3">
      <c r="P13461" s="99"/>
      <c r="Q13461" s="99"/>
    </row>
    <row r="13462" spans="16:17" x14ac:dyDescent="0.3">
      <c r="P13462" s="99"/>
      <c r="Q13462" s="99"/>
    </row>
    <row r="13463" spans="16:17" x14ac:dyDescent="0.3">
      <c r="P13463" s="99"/>
      <c r="Q13463" s="99"/>
    </row>
    <row r="13464" spans="16:17" x14ac:dyDescent="0.3">
      <c r="P13464" s="99"/>
      <c r="Q13464" s="99"/>
    </row>
    <row r="13465" spans="16:17" x14ac:dyDescent="0.3">
      <c r="P13465" s="99"/>
      <c r="Q13465" s="99"/>
    </row>
    <row r="13466" spans="16:17" x14ac:dyDescent="0.3">
      <c r="P13466" s="99"/>
      <c r="Q13466" s="99"/>
    </row>
    <row r="13467" spans="16:17" x14ac:dyDescent="0.3">
      <c r="P13467" s="99"/>
      <c r="Q13467" s="99"/>
    </row>
    <row r="13468" spans="16:17" x14ac:dyDescent="0.3">
      <c r="P13468" s="99"/>
      <c r="Q13468" s="99"/>
    </row>
    <row r="13469" spans="16:17" x14ac:dyDescent="0.3">
      <c r="P13469" s="99"/>
      <c r="Q13469" s="99"/>
    </row>
    <row r="13470" spans="16:17" x14ac:dyDescent="0.3">
      <c r="P13470" s="99"/>
      <c r="Q13470" s="99"/>
    </row>
    <row r="13471" spans="16:17" x14ac:dyDescent="0.3">
      <c r="P13471" s="99"/>
      <c r="Q13471" s="99"/>
    </row>
    <row r="13472" spans="16:17" x14ac:dyDescent="0.3">
      <c r="P13472" s="99"/>
      <c r="Q13472" s="99"/>
    </row>
    <row r="13473" spans="16:17" x14ac:dyDescent="0.3">
      <c r="P13473" s="99"/>
      <c r="Q13473" s="99"/>
    </row>
    <row r="13474" spans="16:17" x14ac:dyDescent="0.3">
      <c r="P13474" s="99"/>
      <c r="Q13474" s="99"/>
    </row>
    <row r="13475" spans="16:17" x14ac:dyDescent="0.3">
      <c r="P13475" s="99"/>
      <c r="Q13475" s="99"/>
    </row>
    <row r="13476" spans="16:17" x14ac:dyDescent="0.3">
      <c r="P13476" s="99"/>
      <c r="Q13476" s="99"/>
    </row>
    <row r="13477" spans="16:17" x14ac:dyDescent="0.3">
      <c r="P13477" s="99"/>
      <c r="Q13477" s="99"/>
    </row>
    <row r="13478" spans="16:17" x14ac:dyDescent="0.3">
      <c r="P13478" s="99"/>
      <c r="Q13478" s="99"/>
    </row>
    <row r="13479" spans="16:17" x14ac:dyDescent="0.3">
      <c r="P13479" s="99"/>
      <c r="Q13479" s="99"/>
    </row>
    <row r="13480" spans="16:17" x14ac:dyDescent="0.3">
      <c r="P13480" s="99"/>
      <c r="Q13480" s="99"/>
    </row>
    <row r="13481" spans="16:17" x14ac:dyDescent="0.3">
      <c r="P13481" s="99"/>
      <c r="Q13481" s="99"/>
    </row>
    <row r="13482" spans="16:17" x14ac:dyDescent="0.3">
      <c r="P13482" s="99"/>
      <c r="Q13482" s="99"/>
    </row>
    <row r="13483" spans="16:17" x14ac:dyDescent="0.3">
      <c r="P13483" s="99"/>
      <c r="Q13483" s="99"/>
    </row>
    <row r="13484" spans="16:17" x14ac:dyDescent="0.3">
      <c r="P13484" s="99"/>
      <c r="Q13484" s="99"/>
    </row>
    <row r="13485" spans="16:17" x14ac:dyDescent="0.3">
      <c r="P13485" s="99"/>
      <c r="Q13485" s="99"/>
    </row>
    <row r="13486" spans="16:17" x14ac:dyDescent="0.3">
      <c r="P13486" s="99"/>
      <c r="Q13486" s="99"/>
    </row>
    <row r="13487" spans="16:17" x14ac:dyDescent="0.3">
      <c r="P13487" s="99"/>
      <c r="Q13487" s="99"/>
    </row>
    <row r="13488" spans="16:17" x14ac:dyDescent="0.3">
      <c r="P13488" s="99"/>
      <c r="Q13488" s="99"/>
    </row>
    <row r="13489" spans="16:17" x14ac:dyDescent="0.3">
      <c r="P13489" s="99"/>
      <c r="Q13489" s="99"/>
    </row>
    <row r="13490" spans="16:17" x14ac:dyDescent="0.3">
      <c r="P13490" s="99"/>
      <c r="Q13490" s="99"/>
    </row>
    <row r="13491" spans="16:17" x14ac:dyDescent="0.3">
      <c r="P13491" s="99"/>
      <c r="Q13491" s="99"/>
    </row>
    <row r="13492" spans="16:17" x14ac:dyDescent="0.3">
      <c r="P13492" s="99"/>
      <c r="Q13492" s="99"/>
    </row>
    <row r="13493" spans="16:17" x14ac:dyDescent="0.3">
      <c r="P13493" s="99"/>
      <c r="Q13493" s="99"/>
    </row>
    <row r="13494" spans="16:17" x14ac:dyDescent="0.3">
      <c r="P13494" s="99"/>
      <c r="Q13494" s="99"/>
    </row>
    <row r="13495" spans="16:17" x14ac:dyDescent="0.3">
      <c r="P13495" s="99"/>
      <c r="Q13495" s="99"/>
    </row>
    <row r="13496" spans="16:17" x14ac:dyDescent="0.3">
      <c r="P13496" s="99"/>
      <c r="Q13496" s="99"/>
    </row>
    <row r="13497" spans="16:17" x14ac:dyDescent="0.3">
      <c r="P13497" s="99"/>
      <c r="Q13497" s="99"/>
    </row>
    <row r="13498" spans="16:17" x14ac:dyDescent="0.3">
      <c r="P13498" s="99"/>
      <c r="Q13498" s="99"/>
    </row>
    <row r="13499" spans="16:17" x14ac:dyDescent="0.3">
      <c r="P13499" s="99"/>
      <c r="Q13499" s="99"/>
    </row>
    <row r="13500" spans="16:17" x14ac:dyDescent="0.3">
      <c r="P13500" s="99"/>
      <c r="Q13500" s="99"/>
    </row>
    <row r="13501" spans="16:17" x14ac:dyDescent="0.3">
      <c r="P13501" s="99"/>
      <c r="Q13501" s="99"/>
    </row>
    <row r="13502" spans="16:17" x14ac:dyDescent="0.3">
      <c r="P13502" s="99"/>
      <c r="Q13502" s="99"/>
    </row>
    <row r="13503" spans="16:17" x14ac:dyDescent="0.3">
      <c r="P13503" s="99"/>
      <c r="Q13503" s="99"/>
    </row>
    <row r="13504" spans="16:17" x14ac:dyDescent="0.3">
      <c r="P13504" s="99"/>
      <c r="Q13504" s="99"/>
    </row>
    <row r="13505" spans="16:17" x14ac:dyDescent="0.3">
      <c r="P13505" s="99"/>
      <c r="Q13505" s="99"/>
    </row>
    <row r="13506" spans="16:17" x14ac:dyDescent="0.3">
      <c r="P13506" s="99"/>
      <c r="Q13506" s="99"/>
    </row>
    <row r="13507" spans="16:17" x14ac:dyDescent="0.3">
      <c r="P13507" s="99"/>
      <c r="Q13507" s="99"/>
    </row>
    <row r="13508" spans="16:17" x14ac:dyDescent="0.3">
      <c r="P13508" s="99"/>
      <c r="Q13508" s="99"/>
    </row>
    <row r="13509" spans="16:17" x14ac:dyDescent="0.3">
      <c r="P13509" s="99"/>
      <c r="Q13509" s="99"/>
    </row>
    <row r="13510" spans="16:17" x14ac:dyDescent="0.3">
      <c r="P13510" s="99"/>
      <c r="Q13510" s="99"/>
    </row>
    <row r="13511" spans="16:17" x14ac:dyDescent="0.3">
      <c r="P13511" s="99"/>
      <c r="Q13511" s="99"/>
    </row>
    <row r="13512" spans="16:17" x14ac:dyDescent="0.3">
      <c r="P13512" s="99"/>
      <c r="Q13512" s="99"/>
    </row>
    <row r="13513" spans="16:17" x14ac:dyDescent="0.3">
      <c r="P13513" s="99"/>
      <c r="Q13513" s="99"/>
    </row>
    <row r="13514" spans="16:17" x14ac:dyDescent="0.3">
      <c r="P13514" s="99"/>
      <c r="Q13514" s="99"/>
    </row>
    <row r="13515" spans="16:17" x14ac:dyDescent="0.3">
      <c r="P13515" s="99"/>
      <c r="Q13515" s="99"/>
    </row>
    <row r="13516" spans="16:17" x14ac:dyDescent="0.3">
      <c r="P13516" s="99"/>
      <c r="Q13516" s="99"/>
    </row>
    <row r="13517" spans="16:17" x14ac:dyDescent="0.3">
      <c r="P13517" s="99"/>
      <c r="Q13517" s="99"/>
    </row>
    <row r="13518" spans="16:17" x14ac:dyDescent="0.3">
      <c r="P13518" s="99"/>
      <c r="Q13518" s="99"/>
    </row>
    <row r="13519" spans="16:17" x14ac:dyDescent="0.3">
      <c r="P13519" s="99"/>
      <c r="Q13519" s="99"/>
    </row>
    <row r="13520" spans="16:17" x14ac:dyDescent="0.3">
      <c r="P13520" s="99"/>
      <c r="Q13520" s="99"/>
    </row>
    <row r="13521" spans="16:17" x14ac:dyDescent="0.3">
      <c r="P13521" s="99"/>
      <c r="Q13521" s="99"/>
    </row>
    <row r="13522" spans="16:17" x14ac:dyDescent="0.3">
      <c r="P13522" s="99"/>
      <c r="Q13522" s="99"/>
    </row>
    <row r="13523" spans="16:17" x14ac:dyDescent="0.3">
      <c r="P13523" s="99"/>
      <c r="Q13523" s="99"/>
    </row>
    <row r="13524" spans="16:17" x14ac:dyDescent="0.3">
      <c r="P13524" s="99"/>
      <c r="Q13524" s="99"/>
    </row>
    <row r="13525" spans="16:17" x14ac:dyDescent="0.3">
      <c r="P13525" s="99"/>
      <c r="Q13525" s="99"/>
    </row>
    <row r="13526" spans="16:17" x14ac:dyDescent="0.3">
      <c r="P13526" s="99"/>
      <c r="Q13526" s="99"/>
    </row>
    <row r="13527" spans="16:17" x14ac:dyDescent="0.3">
      <c r="P13527" s="99"/>
      <c r="Q13527" s="99"/>
    </row>
    <row r="13528" spans="16:17" x14ac:dyDescent="0.3">
      <c r="P13528" s="99"/>
      <c r="Q13528" s="99"/>
    </row>
    <row r="13529" spans="16:17" x14ac:dyDescent="0.3">
      <c r="P13529" s="99"/>
      <c r="Q13529" s="99"/>
    </row>
    <row r="13530" spans="16:17" x14ac:dyDescent="0.3">
      <c r="P13530" s="99"/>
      <c r="Q13530" s="99"/>
    </row>
    <row r="13531" spans="16:17" x14ac:dyDescent="0.3">
      <c r="P13531" s="99"/>
      <c r="Q13531" s="99"/>
    </row>
    <row r="13532" spans="16:17" x14ac:dyDescent="0.3">
      <c r="P13532" s="99"/>
      <c r="Q13532" s="99"/>
    </row>
    <row r="13533" spans="16:17" x14ac:dyDescent="0.3">
      <c r="P13533" s="99"/>
      <c r="Q13533" s="99"/>
    </row>
    <row r="13534" spans="16:17" x14ac:dyDescent="0.3">
      <c r="P13534" s="99"/>
      <c r="Q13534" s="99"/>
    </row>
    <row r="13535" spans="16:17" x14ac:dyDescent="0.3">
      <c r="P13535" s="99"/>
      <c r="Q13535" s="99"/>
    </row>
    <row r="13536" spans="16:17" x14ac:dyDescent="0.3">
      <c r="P13536" s="99"/>
      <c r="Q13536" s="99"/>
    </row>
    <row r="13537" spans="16:17" x14ac:dyDescent="0.3">
      <c r="P13537" s="99"/>
      <c r="Q13537" s="99"/>
    </row>
    <row r="13538" spans="16:17" x14ac:dyDescent="0.3">
      <c r="P13538" s="99"/>
      <c r="Q13538" s="99"/>
    </row>
    <row r="13539" spans="16:17" x14ac:dyDescent="0.3">
      <c r="P13539" s="99"/>
      <c r="Q13539" s="99"/>
    </row>
    <row r="13540" spans="16:17" x14ac:dyDescent="0.3">
      <c r="P13540" s="99"/>
      <c r="Q13540" s="99"/>
    </row>
    <row r="13541" spans="16:17" x14ac:dyDescent="0.3">
      <c r="P13541" s="99"/>
      <c r="Q13541" s="99"/>
    </row>
    <row r="13542" spans="16:17" x14ac:dyDescent="0.3">
      <c r="P13542" s="99"/>
      <c r="Q13542" s="99"/>
    </row>
    <row r="13543" spans="16:17" x14ac:dyDescent="0.3">
      <c r="P13543" s="99"/>
      <c r="Q13543" s="99"/>
    </row>
    <row r="13544" spans="16:17" x14ac:dyDescent="0.3">
      <c r="P13544" s="99"/>
      <c r="Q13544" s="99"/>
    </row>
    <row r="13545" spans="16:17" x14ac:dyDescent="0.3">
      <c r="P13545" s="99"/>
      <c r="Q13545" s="99"/>
    </row>
    <row r="13546" spans="16:17" x14ac:dyDescent="0.3">
      <c r="P13546" s="99"/>
      <c r="Q13546" s="99"/>
    </row>
    <row r="13547" spans="16:17" x14ac:dyDescent="0.3">
      <c r="P13547" s="99"/>
      <c r="Q13547" s="99"/>
    </row>
    <row r="13548" spans="16:17" x14ac:dyDescent="0.3">
      <c r="P13548" s="99"/>
      <c r="Q13548" s="99"/>
    </row>
    <row r="13549" spans="16:17" x14ac:dyDescent="0.3">
      <c r="P13549" s="99"/>
      <c r="Q13549" s="99"/>
    </row>
    <row r="13550" spans="16:17" x14ac:dyDescent="0.3">
      <c r="P13550" s="99"/>
      <c r="Q13550" s="99"/>
    </row>
    <row r="13551" spans="16:17" x14ac:dyDescent="0.3">
      <c r="P13551" s="99"/>
      <c r="Q13551" s="99"/>
    </row>
    <row r="13552" spans="16:17" x14ac:dyDescent="0.3">
      <c r="P13552" s="99"/>
      <c r="Q13552" s="99"/>
    </row>
    <row r="13553" spans="16:17" x14ac:dyDescent="0.3">
      <c r="P13553" s="99"/>
      <c r="Q13553" s="99"/>
    </row>
    <row r="13554" spans="16:17" x14ac:dyDescent="0.3">
      <c r="P13554" s="99"/>
      <c r="Q13554" s="99"/>
    </row>
    <row r="13555" spans="16:17" x14ac:dyDescent="0.3">
      <c r="P13555" s="99"/>
      <c r="Q13555" s="99"/>
    </row>
    <row r="13556" spans="16:17" x14ac:dyDescent="0.3">
      <c r="P13556" s="99"/>
      <c r="Q13556" s="99"/>
    </row>
    <row r="13557" spans="16:17" x14ac:dyDescent="0.3">
      <c r="P13557" s="99"/>
      <c r="Q13557" s="99"/>
    </row>
    <row r="13558" spans="16:17" x14ac:dyDescent="0.3">
      <c r="P13558" s="99"/>
      <c r="Q13558" s="99"/>
    </row>
    <row r="13559" spans="16:17" x14ac:dyDescent="0.3">
      <c r="P13559" s="99"/>
      <c r="Q13559" s="99"/>
    </row>
    <row r="13560" spans="16:17" x14ac:dyDescent="0.3">
      <c r="P13560" s="99"/>
      <c r="Q13560" s="99"/>
    </row>
    <row r="13561" spans="16:17" x14ac:dyDescent="0.3">
      <c r="P13561" s="99"/>
      <c r="Q13561" s="99"/>
    </row>
    <row r="13562" spans="16:17" x14ac:dyDescent="0.3">
      <c r="P13562" s="99"/>
      <c r="Q13562" s="99"/>
    </row>
    <row r="13563" spans="16:17" x14ac:dyDescent="0.3">
      <c r="P13563" s="99"/>
      <c r="Q13563" s="99"/>
    </row>
    <row r="13564" spans="16:17" x14ac:dyDescent="0.3">
      <c r="P13564" s="99"/>
      <c r="Q13564" s="99"/>
    </row>
    <row r="13565" spans="16:17" x14ac:dyDescent="0.3">
      <c r="P13565" s="99"/>
      <c r="Q13565" s="99"/>
    </row>
    <row r="13566" spans="16:17" x14ac:dyDescent="0.3">
      <c r="P13566" s="99"/>
      <c r="Q13566" s="99"/>
    </row>
    <row r="13567" spans="16:17" x14ac:dyDescent="0.3">
      <c r="P13567" s="99"/>
      <c r="Q13567" s="99"/>
    </row>
    <row r="13568" spans="16:17" x14ac:dyDescent="0.3">
      <c r="P13568" s="99"/>
      <c r="Q13568" s="99"/>
    </row>
    <row r="13569" spans="16:17" x14ac:dyDescent="0.3">
      <c r="P13569" s="99"/>
      <c r="Q13569" s="99"/>
    </row>
    <row r="13570" spans="16:17" x14ac:dyDescent="0.3">
      <c r="P13570" s="99"/>
      <c r="Q13570" s="99"/>
    </row>
    <row r="13571" spans="16:17" x14ac:dyDescent="0.3">
      <c r="P13571" s="99"/>
      <c r="Q13571" s="99"/>
    </row>
    <row r="13572" spans="16:17" x14ac:dyDescent="0.3">
      <c r="P13572" s="99"/>
      <c r="Q13572" s="99"/>
    </row>
    <row r="13573" spans="16:17" x14ac:dyDescent="0.3">
      <c r="P13573" s="99"/>
      <c r="Q13573" s="99"/>
    </row>
    <row r="13574" spans="16:17" x14ac:dyDescent="0.3">
      <c r="P13574" s="99"/>
      <c r="Q13574" s="99"/>
    </row>
    <row r="13575" spans="16:17" x14ac:dyDescent="0.3">
      <c r="P13575" s="99"/>
      <c r="Q13575" s="99"/>
    </row>
    <row r="13576" spans="16:17" x14ac:dyDescent="0.3">
      <c r="P13576" s="99"/>
      <c r="Q13576" s="99"/>
    </row>
    <row r="13577" spans="16:17" x14ac:dyDescent="0.3">
      <c r="P13577" s="99"/>
      <c r="Q13577" s="99"/>
    </row>
    <row r="13578" spans="16:17" x14ac:dyDescent="0.3">
      <c r="P13578" s="99"/>
      <c r="Q13578" s="99"/>
    </row>
    <row r="13579" spans="16:17" x14ac:dyDescent="0.3">
      <c r="P13579" s="99"/>
      <c r="Q13579" s="99"/>
    </row>
    <row r="13580" spans="16:17" x14ac:dyDescent="0.3">
      <c r="P13580" s="99"/>
      <c r="Q13580" s="99"/>
    </row>
    <row r="13581" spans="16:17" x14ac:dyDescent="0.3">
      <c r="P13581" s="99"/>
      <c r="Q13581" s="99"/>
    </row>
    <row r="13582" spans="16:17" x14ac:dyDescent="0.3">
      <c r="P13582" s="99"/>
      <c r="Q13582" s="99"/>
    </row>
    <row r="13583" spans="16:17" x14ac:dyDescent="0.3">
      <c r="P13583" s="99"/>
      <c r="Q13583" s="99"/>
    </row>
    <row r="13584" spans="16:17" x14ac:dyDescent="0.3">
      <c r="P13584" s="99"/>
      <c r="Q13584" s="99"/>
    </row>
    <row r="13585" spans="16:17" x14ac:dyDescent="0.3">
      <c r="P13585" s="99"/>
      <c r="Q13585" s="99"/>
    </row>
    <row r="13586" spans="16:17" x14ac:dyDescent="0.3">
      <c r="P13586" s="99"/>
      <c r="Q13586" s="99"/>
    </row>
    <row r="13587" spans="16:17" x14ac:dyDescent="0.3">
      <c r="P13587" s="99"/>
      <c r="Q13587" s="99"/>
    </row>
    <row r="13588" spans="16:17" x14ac:dyDescent="0.3">
      <c r="P13588" s="99"/>
      <c r="Q13588" s="99"/>
    </row>
    <row r="13589" spans="16:17" x14ac:dyDescent="0.3">
      <c r="P13589" s="99"/>
      <c r="Q13589" s="99"/>
    </row>
    <row r="13590" spans="16:17" x14ac:dyDescent="0.3">
      <c r="P13590" s="99"/>
      <c r="Q13590" s="99"/>
    </row>
    <row r="13591" spans="16:17" x14ac:dyDescent="0.3">
      <c r="P13591" s="99"/>
      <c r="Q13591" s="99"/>
    </row>
    <row r="13592" spans="16:17" x14ac:dyDescent="0.3">
      <c r="P13592" s="99"/>
      <c r="Q13592" s="99"/>
    </row>
    <row r="13593" spans="16:17" x14ac:dyDescent="0.3">
      <c r="P13593" s="99"/>
      <c r="Q13593" s="99"/>
    </row>
    <row r="13594" spans="16:17" x14ac:dyDescent="0.3">
      <c r="P13594" s="99"/>
      <c r="Q13594" s="99"/>
    </row>
    <row r="13595" spans="16:17" x14ac:dyDescent="0.3">
      <c r="P13595" s="99"/>
      <c r="Q13595" s="99"/>
    </row>
    <row r="13596" spans="16:17" x14ac:dyDescent="0.3">
      <c r="P13596" s="99"/>
      <c r="Q13596" s="99"/>
    </row>
    <row r="13597" spans="16:17" x14ac:dyDescent="0.3">
      <c r="P13597" s="99"/>
      <c r="Q13597" s="99"/>
    </row>
    <row r="13598" spans="16:17" x14ac:dyDescent="0.3">
      <c r="P13598" s="99"/>
      <c r="Q13598" s="99"/>
    </row>
    <row r="13599" spans="16:17" x14ac:dyDescent="0.3">
      <c r="P13599" s="99"/>
      <c r="Q13599" s="99"/>
    </row>
    <row r="13600" spans="16:17" x14ac:dyDescent="0.3">
      <c r="P13600" s="99"/>
      <c r="Q13600" s="99"/>
    </row>
    <row r="13601" spans="16:17" x14ac:dyDescent="0.3">
      <c r="P13601" s="99"/>
      <c r="Q13601" s="99"/>
    </row>
    <row r="13602" spans="16:17" x14ac:dyDescent="0.3">
      <c r="P13602" s="99"/>
      <c r="Q13602" s="99"/>
    </row>
    <row r="13603" spans="16:17" x14ac:dyDescent="0.3">
      <c r="P13603" s="99"/>
      <c r="Q13603" s="99"/>
    </row>
    <row r="13604" spans="16:17" x14ac:dyDescent="0.3">
      <c r="P13604" s="99"/>
      <c r="Q13604" s="99"/>
    </row>
    <row r="13605" spans="16:17" x14ac:dyDescent="0.3">
      <c r="P13605" s="99"/>
      <c r="Q13605" s="99"/>
    </row>
    <row r="13606" spans="16:17" x14ac:dyDescent="0.3">
      <c r="P13606" s="99"/>
      <c r="Q13606" s="99"/>
    </row>
    <row r="13607" spans="16:17" x14ac:dyDescent="0.3">
      <c r="P13607" s="99"/>
      <c r="Q13607" s="99"/>
    </row>
    <row r="13608" spans="16:17" x14ac:dyDescent="0.3">
      <c r="P13608" s="99"/>
      <c r="Q13608" s="99"/>
    </row>
    <row r="13609" spans="16:17" x14ac:dyDescent="0.3">
      <c r="P13609" s="99"/>
      <c r="Q13609" s="99"/>
    </row>
    <row r="13610" spans="16:17" x14ac:dyDescent="0.3">
      <c r="P13610" s="99"/>
      <c r="Q13610" s="99"/>
    </row>
    <row r="13611" spans="16:17" x14ac:dyDescent="0.3">
      <c r="P13611" s="99"/>
      <c r="Q13611" s="99"/>
    </row>
    <row r="13612" spans="16:17" x14ac:dyDescent="0.3">
      <c r="P13612" s="99"/>
      <c r="Q13612" s="99"/>
    </row>
    <row r="13613" spans="16:17" x14ac:dyDescent="0.3">
      <c r="P13613" s="99"/>
      <c r="Q13613" s="99"/>
    </row>
    <row r="13614" spans="16:17" x14ac:dyDescent="0.3">
      <c r="P13614" s="99"/>
      <c r="Q13614" s="99"/>
    </row>
    <row r="13615" spans="16:17" x14ac:dyDescent="0.3">
      <c r="P13615" s="99"/>
      <c r="Q13615" s="99"/>
    </row>
    <row r="13616" spans="16:17" x14ac:dyDescent="0.3">
      <c r="P13616" s="99"/>
      <c r="Q13616" s="99"/>
    </row>
    <row r="13617" spans="16:17" x14ac:dyDescent="0.3">
      <c r="P13617" s="99"/>
      <c r="Q13617" s="99"/>
    </row>
    <row r="13618" spans="16:17" x14ac:dyDescent="0.3">
      <c r="P13618" s="99"/>
      <c r="Q13618" s="99"/>
    </row>
    <row r="13619" spans="16:17" x14ac:dyDescent="0.3">
      <c r="P13619" s="99"/>
      <c r="Q13619" s="99"/>
    </row>
    <row r="13620" spans="16:17" x14ac:dyDescent="0.3">
      <c r="P13620" s="99"/>
      <c r="Q13620" s="99"/>
    </row>
    <row r="13621" spans="16:17" x14ac:dyDescent="0.3">
      <c r="P13621" s="99"/>
      <c r="Q13621" s="99"/>
    </row>
    <row r="13622" spans="16:17" x14ac:dyDescent="0.3">
      <c r="P13622" s="99"/>
      <c r="Q13622" s="99"/>
    </row>
    <row r="13623" spans="16:17" x14ac:dyDescent="0.3">
      <c r="P13623" s="99"/>
      <c r="Q13623" s="99"/>
    </row>
    <row r="13624" spans="16:17" x14ac:dyDescent="0.3">
      <c r="P13624" s="99"/>
      <c r="Q13624" s="99"/>
    </row>
    <row r="13625" spans="16:17" x14ac:dyDescent="0.3">
      <c r="P13625" s="99"/>
      <c r="Q13625" s="99"/>
    </row>
    <row r="13626" spans="16:17" x14ac:dyDescent="0.3">
      <c r="P13626" s="99"/>
      <c r="Q13626" s="99"/>
    </row>
    <row r="13627" spans="16:17" x14ac:dyDescent="0.3">
      <c r="P13627" s="99"/>
      <c r="Q13627" s="99"/>
    </row>
    <row r="13628" spans="16:17" x14ac:dyDescent="0.3">
      <c r="P13628" s="99"/>
      <c r="Q13628" s="99"/>
    </row>
    <row r="13629" spans="16:17" x14ac:dyDescent="0.3">
      <c r="P13629" s="99"/>
      <c r="Q13629" s="99"/>
    </row>
    <row r="13630" spans="16:17" x14ac:dyDescent="0.3">
      <c r="P13630" s="99"/>
      <c r="Q13630" s="99"/>
    </row>
    <row r="13631" spans="16:17" x14ac:dyDescent="0.3">
      <c r="P13631" s="99"/>
      <c r="Q13631" s="99"/>
    </row>
    <row r="13632" spans="16:17" x14ac:dyDescent="0.3">
      <c r="P13632" s="99"/>
      <c r="Q13632" s="99"/>
    </row>
    <row r="13633" spans="16:17" x14ac:dyDescent="0.3">
      <c r="P13633" s="99"/>
      <c r="Q13633" s="99"/>
    </row>
    <row r="13634" spans="16:17" x14ac:dyDescent="0.3">
      <c r="P13634" s="99"/>
      <c r="Q13634" s="99"/>
    </row>
    <row r="13635" spans="16:17" x14ac:dyDescent="0.3">
      <c r="P13635" s="99"/>
      <c r="Q13635" s="99"/>
    </row>
    <row r="13636" spans="16:17" x14ac:dyDescent="0.3">
      <c r="P13636" s="99"/>
      <c r="Q13636" s="99"/>
    </row>
    <row r="13637" spans="16:17" x14ac:dyDescent="0.3">
      <c r="P13637" s="99"/>
      <c r="Q13637" s="99"/>
    </row>
    <row r="13638" spans="16:17" x14ac:dyDescent="0.3">
      <c r="P13638" s="99"/>
      <c r="Q13638" s="99"/>
    </row>
    <row r="13639" spans="16:17" x14ac:dyDescent="0.3">
      <c r="P13639" s="99"/>
      <c r="Q13639" s="99"/>
    </row>
    <row r="13640" spans="16:17" x14ac:dyDescent="0.3">
      <c r="P13640" s="99"/>
      <c r="Q13640" s="99"/>
    </row>
    <row r="13641" spans="16:17" x14ac:dyDescent="0.3">
      <c r="P13641" s="99"/>
      <c r="Q13641" s="99"/>
    </row>
    <row r="13642" spans="16:17" x14ac:dyDescent="0.3">
      <c r="P13642" s="99"/>
      <c r="Q13642" s="99"/>
    </row>
    <row r="13643" spans="16:17" x14ac:dyDescent="0.3">
      <c r="P13643" s="99"/>
      <c r="Q13643" s="99"/>
    </row>
    <row r="13644" spans="16:17" x14ac:dyDescent="0.3">
      <c r="P13644" s="99"/>
      <c r="Q13644" s="99"/>
    </row>
    <row r="13645" spans="16:17" x14ac:dyDescent="0.3">
      <c r="P13645" s="99"/>
      <c r="Q13645" s="99"/>
    </row>
    <row r="13646" spans="16:17" x14ac:dyDescent="0.3">
      <c r="P13646" s="99"/>
      <c r="Q13646" s="99"/>
    </row>
    <row r="13647" spans="16:17" x14ac:dyDescent="0.3">
      <c r="P13647" s="99"/>
      <c r="Q13647" s="99"/>
    </row>
    <row r="13648" spans="16:17" x14ac:dyDescent="0.3">
      <c r="P13648" s="99"/>
      <c r="Q13648" s="99"/>
    </row>
    <row r="13649" spans="16:17" x14ac:dyDescent="0.3">
      <c r="P13649" s="99"/>
      <c r="Q13649" s="99"/>
    </row>
    <row r="13650" spans="16:17" x14ac:dyDescent="0.3">
      <c r="P13650" s="99"/>
      <c r="Q13650" s="99"/>
    </row>
    <row r="13651" spans="16:17" x14ac:dyDescent="0.3">
      <c r="P13651" s="99"/>
      <c r="Q13651" s="99"/>
    </row>
    <row r="13652" spans="16:17" x14ac:dyDescent="0.3">
      <c r="P13652" s="99"/>
      <c r="Q13652" s="99"/>
    </row>
    <row r="13653" spans="16:17" x14ac:dyDescent="0.3">
      <c r="P13653" s="99"/>
      <c r="Q13653" s="99"/>
    </row>
    <row r="13654" spans="16:17" x14ac:dyDescent="0.3">
      <c r="P13654" s="99"/>
      <c r="Q13654" s="99"/>
    </row>
    <row r="13655" spans="16:17" x14ac:dyDescent="0.3">
      <c r="P13655" s="99"/>
      <c r="Q13655" s="99"/>
    </row>
    <row r="13656" spans="16:17" x14ac:dyDescent="0.3">
      <c r="P13656" s="99"/>
      <c r="Q13656" s="99"/>
    </row>
    <row r="13657" spans="16:17" x14ac:dyDescent="0.3">
      <c r="P13657" s="99"/>
      <c r="Q13657" s="99"/>
    </row>
    <row r="13658" spans="16:17" x14ac:dyDescent="0.3">
      <c r="P13658" s="99"/>
      <c r="Q13658" s="99"/>
    </row>
    <row r="13659" spans="16:17" x14ac:dyDescent="0.3">
      <c r="P13659" s="99"/>
      <c r="Q13659" s="99"/>
    </row>
    <row r="13660" spans="16:17" x14ac:dyDescent="0.3">
      <c r="P13660" s="99"/>
      <c r="Q13660" s="99"/>
    </row>
    <row r="13661" spans="16:17" x14ac:dyDescent="0.3">
      <c r="P13661" s="99"/>
      <c r="Q13661" s="99"/>
    </row>
    <row r="13662" spans="16:17" x14ac:dyDescent="0.3">
      <c r="P13662" s="99"/>
      <c r="Q13662" s="99"/>
    </row>
    <row r="13663" spans="16:17" x14ac:dyDescent="0.3">
      <c r="P13663" s="99"/>
      <c r="Q13663" s="99"/>
    </row>
    <row r="13664" spans="16:17" x14ac:dyDescent="0.3">
      <c r="P13664" s="99"/>
      <c r="Q13664" s="99"/>
    </row>
    <row r="13665" spans="16:17" x14ac:dyDescent="0.3">
      <c r="P13665" s="99"/>
      <c r="Q13665" s="99"/>
    </row>
    <row r="13666" spans="16:17" x14ac:dyDescent="0.3">
      <c r="P13666" s="99"/>
      <c r="Q13666" s="99"/>
    </row>
    <row r="13667" spans="16:17" x14ac:dyDescent="0.3">
      <c r="P13667" s="99"/>
      <c r="Q13667" s="99"/>
    </row>
    <row r="13668" spans="16:17" x14ac:dyDescent="0.3">
      <c r="P13668" s="99"/>
      <c r="Q13668" s="99"/>
    </row>
    <row r="13669" spans="16:17" x14ac:dyDescent="0.3">
      <c r="P13669" s="99"/>
      <c r="Q13669" s="99"/>
    </row>
    <row r="13670" spans="16:17" x14ac:dyDescent="0.3">
      <c r="P13670" s="99"/>
      <c r="Q13670" s="99"/>
    </row>
    <row r="13671" spans="16:17" x14ac:dyDescent="0.3">
      <c r="P13671" s="99"/>
      <c r="Q13671" s="99"/>
    </row>
    <row r="13672" spans="16:17" x14ac:dyDescent="0.3">
      <c r="P13672" s="99"/>
      <c r="Q13672" s="99"/>
    </row>
    <row r="13673" spans="16:17" x14ac:dyDescent="0.3">
      <c r="P13673" s="99"/>
      <c r="Q13673" s="99"/>
    </row>
    <row r="13674" spans="16:17" x14ac:dyDescent="0.3">
      <c r="P13674" s="99"/>
      <c r="Q13674" s="99"/>
    </row>
    <row r="13675" spans="16:17" x14ac:dyDescent="0.3">
      <c r="P13675" s="99"/>
      <c r="Q13675" s="99"/>
    </row>
    <row r="13676" spans="16:17" x14ac:dyDescent="0.3">
      <c r="P13676" s="99"/>
      <c r="Q13676" s="99"/>
    </row>
    <row r="13677" spans="16:17" x14ac:dyDescent="0.3">
      <c r="P13677" s="99"/>
      <c r="Q13677" s="99"/>
    </row>
    <row r="13678" spans="16:17" x14ac:dyDescent="0.3">
      <c r="P13678" s="99"/>
      <c r="Q13678" s="99"/>
    </row>
    <row r="13679" spans="16:17" x14ac:dyDescent="0.3">
      <c r="P13679" s="99"/>
      <c r="Q13679" s="99"/>
    </row>
    <row r="13680" spans="16:17" x14ac:dyDescent="0.3">
      <c r="P13680" s="99"/>
      <c r="Q13680" s="99"/>
    </row>
    <row r="13681" spans="16:17" x14ac:dyDescent="0.3">
      <c r="P13681" s="99"/>
      <c r="Q13681" s="99"/>
    </row>
    <row r="13682" spans="16:17" x14ac:dyDescent="0.3">
      <c r="P13682" s="99"/>
      <c r="Q13682" s="99"/>
    </row>
    <row r="13683" spans="16:17" x14ac:dyDescent="0.3">
      <c r="P13683" s="99"/>
      <c r="Q13683" s="99"/>
    </row>
    <row r="13684" spans="16:17" x14ac:dyDescent="0.3">
      <c r="P13684" s="99"/>
      <c r="Q13684" s="99"/>
    </row>
    <row r="13685" spans="16:17" x14ac:dyDescent="0.3">
      <c r="P13685" s="99"/>
      <c r="Q13685" s="99"/>
    </row>
    <row r="13686" spans="16:17" x14ac:dyDescent="0.3">
      <c r="P13686" s="99"/>
      <c r="Q13686" s="99"/>
    </row>
    <row r="13687" spans="16:17" x14ac:dyDescent="0.3">
      <c r="P13687" s="99"/>
      <c r="Q13687" s="99"/>
    </row>
    <row r="13688" spans="16:17" x14ac:dyDescent="0.3">
      <c r="P13688" s="99"/>
      <c r="Q13688" s="99"/>
    </row>
    <row r="13689" spans="16:17" x14ac:dyDescent="0.3">
      <c r="P13689" s="99"/>
      <c r="Q13689" s="99"/>
    </row>
    <row r="13690" spans="16:17" x14ac:dyDescent="0.3">
      <c r="P13690" s="99"/>
      <c r="Q13690" s="99"/>
    </row>
    <row r="13691" spans="16:17" x14ac:dyDescent="0.3">
      <c r="P13691" s="99"/>
      <c r="Q13691" s="99"/>
    </row>
    <row r="13692" spans="16:17" x14ac:dyDescent="0.3">
      <c r="P13692" s="99"/>
      <c r="Q13692" s="99"/>
    </row>
    <row r="13693" spans="16:17" x14ac:dyDescent="0.3">
      <c r="P13693" s="99"/>
      <c r="Q13693" s="99"/>
    </row>
    <row r="13694" spans="16:17" x14ac:dyDescent="0.3">
      <c r="P13694" s="99"/>
      <c r="Q13694" s="99"/>
    </row>
    <row r="13695" spans="16:17" x14ac:dyDescent="0.3">
      <c r="P13695" s="99"/>
      <c r="Q13695" s="99"/>
    </row>
    <row r="13696" spans="16:17" x14ac:dyDescent="0.3">
      <c r="P13696" s="99"/>
      <c r="Q13696" s="99"/>
    </row>
    <row r="13697" spans="16:17" x14ac:dyDescent="0.3">
      <c r="P13697" s="99"/>
      <c r="Q13697" s="99"/>
    </row>
    <row r="13698" spans="16:17" x14ac:dyDescent="0.3">
      <c r="P13698" s="99"/>
      <c r="Q13698" s="99"/>
    </row>
    <row r="13699" spans="16:17" x14ac:dyDescent="0.3">
      <c r="P13699" s="99"/>
      <c r="Q13699" s="99"/>
    </row>
    <row r="13700" spans="16:17" x14ac:dyDescent="0.3">
      <c r="P13700" s="99"/>
      <c r="Q13700" s="99"/>
    </row>
    <row r="13701" spans="16:17" x14ac:dyDescent="0.3">
      <c r="P13701" s="99"/>
      <c r="Q13701" s="99"/>
    </row>
    <row r="13702" spans="16:17" x14ac:dyDescent="0.3">
      <c r="P13702" s="99"/>
      <c r="Q13702" s="99"/>
    </row>
    <row r="13703" spans="16:17" x14ac:dyDescent="0.3">
      <c r="P13703" s="99"/>
      <c r="Q13703" s="99"/>
    </row>
    <row r="13704" spans="16:17" x14ac:dyDescent="0.3">
      <c r="P13704" s="99"/>
      <c r="Q13704" s="99"/>
    </row>
    <row r="13705" spans="16:17" x14ac:dyDescent="0.3">
      <c r="P13705" s="99"/>
      <c r="Q13705" s="99"/>
    </row>
    <row r="13706" spans="16:17" x14ac:dyDescent="0.3">
      <c r="P13706" s="99"/>
      <c r="Q13706" s="99"/>
    </row>
    <row r="13707" spans="16:17" x14ac:dyDescent="0.3">
      <c r="P13707" s="99"/>
      <c r="Q13707" s="99"/>
    </row>
    <row r="13708" spans="16:17" x14ac:dyDescent="0.3">
      <c r="P13708" s="99"/>
      <c r="Q13708" s="99"/>
    </row>
    <row r="13709" spans="16:17" x14ac:dyDescent="0.3">
      <c r="P13709" s="99"/>
      <c r="Q13709" s="99"/>
    </row>
    <row r="13710" spans="16:17" x14ac:dyDescent="0.3">
      <c r="P13710" s="99"/>
      <c r="Q13710" s="99"/>
    </row>
    <row r="13711" spans="16:17" x14ac:dyDescent="0.3">
      <c r="P13711" s="99"/>
      <c r="Q13711" s="99"/>
    </row>
    <row r="13712" spans="16:17" x14ac:dyDescent="0.3">
      <c r="P13712" s="99"/>
      <c r="Q13712" s="99"/>
    </row>
    <row r="13713" spans="16:17" x14ac:dyDescent="0.3">
      <c r="P13713" s="99"/>
      <c r="Q13713" s="99"/>
    </row>
    <row r="13714" spans="16:17" x14ac:dyDescent="0.3">
      <c r="P13714" s="99"/>
      <c r="Q13714" s="99"/>
    </row>
    <row r="13715" spans="16:17" x14ac:dyDescent="0.3">
      <c r="P13715" s="99"/>
      <c r="Q13715" s="99"/>
    </row>
    <row r="13716" spans="16:17" x14ac:dyDescent="0.3">
      <c r="P13716" s="99"/>
      <c r="Q13716" s="99"/>
    </row>
    <row r="13717" spans="16:17" x14ac:dyDescent="0.3">
      <c r="P13717" s="99"/>
      <c r="Q13717" s="99"/>
    </row>
    <row r="13718" spans="16:17" x14ac:dyDescent="0.3">
      <c r="P13718" s="99"/>
      <c r="Q13718" s="99"/>
    </row>
    <row r="13719" spans="16:17" x14ac:dyDescent="0.3">
      <c r="P13719" s="99"/>
      <c r="Q13719" s="99"/>
    </row>
    <row r="13720" spans="16:17" x14ac:dyDescent="0.3">
      <c r="P13720" s="99"/>
      <c r="Q13720" s="99"/>
    </row>
    <row r="13721" spans="16:17" x14ac:dyDescent="0.3">
      <c r="P13721" s="99"/>
      <c r="Q13721" s="99"/>
    </row>
    <row r="13722" spans="16:17" x14ac:dyDescent="0.3">
      <c r="P13722" s="99"/>
      <c r="Q13722" s="99"/>
    </row>
    <row r="13723" spans="16:17" x14ac:dyDescent="0.3">
      <c r="P13723" s="99"/>
      <c r="Q13723" s="99"/>
    </row>
    <row r="13724" spans="16:17" x14ac:dyDescent="0.3">
      <c r="P13724" s="99"/>
      <c r="Q13724" s="99"/>
    </row>
    <row r="13725" spans="16:17" x14ac:dyDescent="0.3">
      <c r="P13725" s="99"/>
      <c r="Q13725" s="99"/>
    </row>
    <row r="13726" spans="16:17" x14ac:dyDescent="0.3">
      <c r="P13726" s="99"/>
      <c r="Q13726" s="99"/>
    </row>
    <row r="13727" spans="16:17" x14ac:dyDescent="0.3">
      <c r="P13727" s="99"/>
      <c r="Q13727" s="99"/>
    </row>
    <row r="13728" spans="16:17" x14ac:dyDescent="0.3">
      <c r="P13728" s="99"/>
      <c r="Q13728" s="99"/>
    </row>
    <row r="13729" spans="16:17" x14ac:dyDescent="0.3">
      <c r="P13729" s="99"/>
      <c r="Q13729" s="99"/>
    </row>
    <row r="13730" spans="16:17" x14ac:dyDescent="0.3">
      <c r="P13730" s="99"/>
      <c r="Q13730" s="99"/>
    </row>
    <row r="13731" spans="16:17" x14ac:dyDescent="0.3">
      <c r="P13731" s="99"/>
      <c r="Q13731" s="99"/>
    </row>
    <row r="13732" spans="16:17" x14ac:dyDescent="0.3">
      <c r="P13732" s="99"/>
      <c r="Q13732" s="99"/>
    </row>
    <row r="13733" spans="16:17" x14ac:dyDescent="0.3">
      <c r="P13733" s="99"/>
      <c r="Q13733" s="99"/>
    </row>
    <row r="13734" spans="16:17" x14ac:dyDescent="0.3">
      <c r="P13734" s="99"/>
      <c r="Q13734" s="99"/>
    </row>
    <row r="13735" spans="16:17" x14ac:dyDescent="0.3">
      <c r="P13735" s="99"/>
      <c r="Q13735" s="99"/>
    </row>
    <row r="13736" spans="16:17" x14ac:dyDescent="0.3">
      <c r="P13736" s="99"/>
      <c r="Q13736" s="99"/>
    </row>
    <row r="13737" spans="16:17" x14ac:dyDescent="0.3">
      <c r="P13737" s="99"/>
      <c r="Q13737" s="99"/>
    </row>
    <row r="13738" spans="16:17" x14ac:dyDescent="0.3">
      <c r="P13738" s="99"/>
      <c r="Q13738" s="99"/>
    </row>
    <row r="13739" spans="16:17" x14ac:dyDescent="0.3">
      <c r="P13739" s="99"/>
      <c r="Q13739" s="99"/>
    </row>
    <row r="13740" spans="16:17" x14ac:dyDescent="0.3">
      <c r="P13740" s="99"/>
      <c r="Q13740" s="99"/>
    </row>
    <row r="13741" spans="16:17" x14ac:dyDescent="0.3">
      <c r="P13741" s="99"/>
      <c r="Q13741" s="99"/>
    </row>
    <row r="13742" spans="16:17" x14ac:dyDescent="0.3">
      <c r="P13742" s="99"/>
      <c r="Q13742" s="99"/>
    </row>
    <row r="13743" spans="16:17" x14ac:dyDescent="0.3">
      <c r="P13743" s="99"/>
      <c r="Q13743" s="99"/>
    </row>
    <row r="13744" spans="16:17" x14ac:dyDescent="0.3">
      <c r="P13744" s="99"/>
      <c r="Q13744" s="99"/>
    </row>
    <row r="13745" spans="16:17" x14ac:dyDescent="0.3">
      <c r="P13745" s="99"/>
      <c r="Q13745" s="99"/>
    </row>
    <row r="13746" spans="16:17" x14ac:dyDescent="0.3">
      <c r="P13746" s="99"/>
      <c r="Q13746" s="99"/>
    </row>
    <row r="13747" spans="16:17" x14ac:dyDescent="0.3">
      <c r="P13747" s="99"/>
      <c r="Q13747" s="99"/>
    </row>
    <row r="13748" spans="16:17" x14ac:dyDescent="0.3">
      <c r="P13748" s="99"/>
      <c r="Q13748" s="99"/>
    </row>
    <row r="13749" spans="16:17" x14ac:dyDescent="0.3">
      <c r="P13749" s="99"/>
      <c r="Q13749" s="99"/>
    </row>
    <row r="13750" spans="16:17" x14ac:dyDescent="0.3">
      <c r="P13750" s="99"/>
      <c r="Q13750" s="99"/>
    </row>
    <row r="13751" spans="16:17" x14ac:dyDescent="0.3">
      <c r="P13751" s="99"/>
      <c r="Q13751" s="99"/>
    </row>
    <row r="13752" spans="16:17" x14ac:dyDescent="0.3">
      <c r="P13752" s="99"/>
      <c r="Q13752" s="99"/>
    </row>
    <row r="13753" spans="16:17" x14ac:dyDescent="0.3">
      <c r="P13753" s="99"/>
      <c r="Q13753" s="99"/>
    </row>
    <row r="13754" spans="16:17" x14ac:dyDescent="0.3">
      <c r="P13754" s="99"/>
      <c r="Q13754" s="99"/>
    </row>
    <row r="13755" spans="16:17" x14ac:dyDescent="0.3">
      <c r="P13755" s="99"/>
      <c r="Q13755" s="99"/>
    </row>
    <row r="13756" spans="16:17" x14ac:dyDescent="0.3">
      <c r="P13756" s="99"/>
      <c r="Q13756" s="99"/>
    </row>
    <row r="13757" spans="16:17" x14ac:dyDescent="0.3">
      <c r="P13757" s="99"/>
      <c r="Q13757" s="99"/>
    </row>
    <row r="13758" spans="16:17" x14ac:dyDescent="0.3">
      <c r="P13758" s="99"/>
      <c r="Q13758" s="99"/>
    </row>
    <row r="13759" spans="16:17" x14ac:dyDescent="0.3">
      <c r="P13759" s="99"/>
      <c r="Q13759" s="99"/>
    </row>
    <row r="13760" spans="16:17" x14ac:dyDescent="0.3">
      <c r="P13760" s="99"/>
      <c r="Q13760" s="99"/>
    </row>
    <row r="13761" spans="16:17" x14ac:dyDescent="0.3">
      <c r="P13761" s="99"/>
      <c r="Q13761" s="99"/>
    </row>
    <row r="13762" spans="16:17" x14ac:dyDescent="0.3">
      <c r="P13762" s="99"/>
      <c r="Q13762" s="99"/>
    </row>
    <row r="13763" spans="16:17" x14ac:dyDescent="0.3">
      <c r="P13763" s="99"/>
      <c r="Q13763" s="99"/>
    </row>
    <row r="13764" spans="16:17" x14ac:dyDescent="0.3">
      <c r="P13764" s="99"/>
      <c r="Q13764" s="99"/>
    </row>
    <row r="13765" spans="16:17" x14ac:dyDescent="0.3">
      <c r="P13765" s="99"/>
      <c r="Q13765" s="99"/>
    </row>
    <row r="13766" spans="16:17" x14ac:dyDescent="0.3">
      <c r="P13766" s="99"/>
      <c r="Q13766" s="99"/>
    </row>
    <row r="13767" spans="16:17" x14ac:dyDescent="0.3">
      <c r="P13767" s="99"/>
      <c r="Q13767" s="99"/>
    </row>
    <row r="13768" spans="16:17" x14ac:dyDescent="0.3">
      <c r="P13768" s="99"/>
      <c r="Q13768" s="99"/>
    </row>
    <row r="13769" spans="16:17" x14ac:dyDescent="0.3">
      <c r="P13769" s="99"/>
      <c r="Q13769" s="99"/>
    </row>
    <row r="13770" spans="16:17" x14ac:dyDescent="0.3">
      <c r="P13770" s="99"/>
      <c r="Q13770" s="99"/>
    </row>
    <row r="13771" spans="16:17" x14ac:dyDescent="0.3">
      <c r="P13771" s="99"/>
      <c r="Q13771" s="99"/>
    </row>
    <row r="13772" spans="16:17" x14ac:dyDescent="0.3">
      <c r="P13772" s="99"/>
      <c r="Q13772" s="99"/>
    </row>
    <row r="13773" spans="16:17" x14ac:dyDescent="0.3">
      <c r="P13773" s="99"/>
      <c r="Q13773" s="99"/>
    </row>
    <row r="13774" spans="16:17" x14ac:dyDescent="0.3">
      <c r="P13774" s="99"/>
      <c r="Q13774" s="99"/>
    </row>
    <row r="13775" spans="16:17" x14ac:dyDescent="0.3">
      <c r="P13775" s="99"/>
      <c r="Q13775" s="99"/>
    </row>
    <row r="13776" spans="16:17" x14ac:dyDescent="0.3">
      <c r="P13776" s="99"/>
      <c r="Q13776" s="99"/>
    </row>
    <row r="13777" spans="16:17" x14ac:dyDescent="0.3">
      <c r="P13777" s="99"/>
      <c r="Q13777" s="99"/>
    </row>
    <row r="13778" spans="16:17" x14ac:dyDescent="0.3">
      <c r="P13778" s="99"/>
      <c r="Q13778" s="99"/>
    </row>
    <row r="13779" spans="16:17" x14ac:dyDescent="0.3">
      <c r="P13779" s="99"/>
      <c r="Q13779" s="99"/>
    </row>
    <row r="13780" spans="16:17" x14ac:dyDescent="0.3">
      <c r="P13780" s="99"/>
      <c r="Q13780" s="99"/>
    </row>
    <row r="13781" spans="16:17" x14ac:dyDescent="0.3">
      <c r="P13781" s="99"/>
      <c r="Q13781" s="99"/>
    </row>
    <row r="13782" spans="16:17" x14ac:dyDescent="0.3">
      <c r="P13782" s="99"/>
      <c r="Q13782" s="99"/>
    </row>
    <row r="13783" spans="16:17" x14ac:dyDescent="0.3">
      <c r="P13783" s="99"/>
      <c r="Q13783" s="99"/>
    </row>
    <row r="13784" spans="16:17" x14ac:dyDescent="0.3">
      <c r="P13784" s="99"/>
      <c r="Q13784" s="99"/>
    </row>
    <row r="13785" spans="16:17" x14ac:dyDescent="0.3">
      <c r="P13785" s="99"/>
      <c r="Q13785" s="99"/>
    </row>
    <row r="13786" spans="16:17" x14ac:dyDescent="0.3">
      <c r="P13786" s="99"/>
      <c r="Q13786" s="99"/>
    </row>
    <row r="13787" spans="16:17" x14ac:dyDescent="0.3">
      <c r="P13787" s="99"/>
      <c r="Q13787" s="99"/>
    </row>
    <row r="13788" spans="16:17" x14ac:dyDescent="0.3">
      <c r="P13788" s="99"/>
      <c r="Q13788" s="99"/>
    </row>
    <row r="13789" spans="16:17" x14ac:dyDescent="0.3">
      <c r="P13789" s="99"/>
      <c r="Q13789" s="99"/>
    </row>
    <row r="13790" spans="16:17" x14ac:dyDescent="0.3">
      <c r="P13790" s="99"/>
      <c r="Q13790" s="99"/>
    </row>
    <row r="13791" spans="16:17" x14ac:dyDescent="0.3">
      <c r="P13791" s="99"/>
      <c r="Q13791" s="99"/>
    </row>
    <row r="13792" spans="16:17" x14ac:dyDescent="0.3">
      <c r="P13792" s="99"/>
      <c r="Q13792" s="99"/>
    </row>
    <row r="13793" spans="16:17" x14ac:dyDescent="0.3">
      <c r="P13793" s="99"/>
      <c r="Q13793" s="99"/>
    </row>
    <row r="13794" spans="16:17" x14ac:dyDescent="0.3">
      <c r="P13794" s="99"/>
      <c r="Q13794" s="99"/>
    </row>
    <row r="13795" spans="16:17" x14ac:dyDescent="0.3">
      <c r="P13795" s="99"/>
      <c r="Q13795" s="99"/>
    </row>
    <row r="13796" spans="16:17" x14ac:dyDescent="0.3">
      <c r="P13796" s="99"/>
      <c r="Q13796" s="99"/>
    </row>
    <row r="13797" spans="16:17" x14ac:dyDescent="0.3">
      <c r="P13797" s="99"/>
      <c r="Q13797" s="99"/>
    </row>
    <row r="13798" spans="16:17" x14ac:dyDescent="0.3">
      <c r="P13798" s="99"/>
      <c r="Q13798" s="99"/>
    </row>
    <row r="13799" spans="16:17" x14ac:dyDescent="0.3">
      <c r="P13799" s="99"/>
      <c r="Q13799" s="99"/>
    </row>
    <row r="13800" spans="16:17" x14ac:dyDescent="0.3">
      <c r="P13800" s="99"/>
      <c r="Q13800" s="99"/>
    </row>
    <row r="13801" spans="16:17" x14ac:dyDescent="0.3">
      <c r="P13801" s="99"/>
      <c r="Q13801" s="99"/>
    </row>
    <row r="13802" spans="16:17" x14ac:dyDescent="0.3">
      <c r="P13802" s="99"/>
      <c r="Q13802" s="99"/>
    </row>
    <row r="13803" spans="16:17" x14ac:dyDescent="0.3">
      <c r="P13803" s="99"/>
      <c r="Q13803" s="99"/>
    </row>
    <row r="13804" spans="16:17" x14ac:dyDescent="0.3">
      <c r="P13804" s="99"/>
      <c r="Q13804" s="99"/>
    </row>
    <row r="13805" spans="16:17" x14ac:dyDescent="0.3">
      <c r="P13805" s="99"/>
      <c r="Q13805" s="99"/>
    </row>
    <row r="13806" spans="16:17" x14ac:dyDescent="0.3">
      <c r="P13806" s="99"/>
      <c r="Q13806" s="99"/>
    </row>
    <row r="13807" spans="16:17" x14ac:dyDescent="0.3">
      <c r="P13807" s="99"/>
      <c r="Q13807" s="99"/>
    </row>
    <row r="13808" spans="16:17" x14ac:dyDescent="0.3">
      <c r="P13808" s="99"/>
      <c r="Q13808" s="99"/>
    </row>
    <row r="13809" spans="16:17" x14ac:dyDescent="0.3">
      <c r="P13809" s="99"/>
      <c r="Q13809" s="99"/>
    </row>
    <row r="13810" spans="16:17" x14ac:dyDescent="0.3">
      <c r="P13810" s="99"/>
      <c r="Q13810" s="99"/>
    </row>
    <row r="13811" spans="16:17" x14ac:dyDescent="0.3">
      <c r="P13811" s="99"/>
      <c r="Q13811" s="99"/>
    </row>
    <row r="13812" spans="16:17" x14ac:dyDescent="0.3">
      <c r="P13812" s="99"/>
      <c r="Q13812" s="99"/>
    </row>
    <row r="13813" spans="16:17" x14ac:dyDescent="0.3">
      <c r="P13813" s="99"/>
      <c r="Q13813" s="99"/>
    </row>
    <row r="13814" spans="16:17" x14ac:dyDescent="0.3">
      <c r="P13814" s="99"/>
      <c r="Q13814" s="99"/>
    </row>
    <row r="13815" spans="16:17" x14ac:dyDescent="0.3">
      <c r="P13815" s="99"/>
      <c r="Q13815" s="99"/>
    </row>
    <row r="13816" spans="16:17" x14ac:dyDescent="0.3">
      <c r="P13816" s="99"/>
      <c r="Q13816" s="99"/>
    </row>
    <row r="13817" spans="16:17" x14ac:dyDescent="0.3">
      <c r="P13817" s="99"/>
      <c r="Q13817" s="99"/>
    </row>
    <row r="13818" spans="16:17" x14ac:dyDescent="0.3">
      <c r="P13818" s="99"/>
      <c r="Q13818" s="99"/>
    </row>
    <row r="13819" spans="16:17" x14ac:dyDescent="0.3">
      <c r="P13819" s="99"/>
      <c r="Q13819" s="99"/>
    </row>
    <row r="13820" spans="16:17" x14ac:dyDescent="0.3">
      <c r="P13820" s="99"/>
      <c r="Q13820" s="99"/>
    </row>
    <row r="13821" spans="16:17" x14ac:dyDescent="0.3">
      <c r="P13821" s="99"/>
      <c r="Q13821" s="99"/>
    </row>
    <row r="13822" spans="16:17" x14ac:dyDescent="0.3">
      <c r="P13822" s="99"/>
      <c r="Q13822" s="99"/>
    </row>
    <row r="13823" spans="16:17" x14ac:dyDescent="0.3">
      <c r="P13823" s="99"/>
      <c r="Q13823" s="99"/>
    </row>
    <row r="13824" spans="16:17" x14ac:dyDescent="0.3">
      <c r="P13824" s="99"/>
      <c r="Q13824" s="99"/>
    </row>
    <row r="13825" spans="16:17" x14ac:dyDescent="0.3">
      <c r="P13825" s="99"/>
      <c r="Q13825" s="99"/>
    </row>
    <row r="13826" spans="16:17" x14ac:dyDescent="0.3">
      <c r="P13826" s="99"/>
      <c r="Q13826" s="99"/>
    </row>
    <row r="13827" spans="16:17" x14ac:dyDescent="0.3">
      <c r="P13827" s="99"/>
      <c r="Q13827" s="99"/>
    </row>
    <row r="13828" spans="16:17" x14ac:dyDescent="0.3">
      <c r="P13828" s="99"/>
      <c r="Q13828" s="99"/>
    </row>
    <row r="13829" spans="16:17" x14ac:dyDescent="0.3">
      <c r="P13829" s="99"/>
      <c r="Q13829" s="99"/>
    </row>
    <row r="13830" spans="16:17" x14ac:dyDescent="0.3">
      <c r="P13830" s="99"/>
      <c r="Q13830" s="99"/>
    </row>
    <row r="13831" spans="16:17" x14ac:dyDescent="0.3">
      <c r="P13831" s="99"/>
      <c r="Q13831" s="99"/>
    </row>
    <row r="13832" spans="16:17" x14ac:dyDescent="0.3">
      <c r="P13832" s="99"/>
      <c r="Q13832" s="99"/>
    </row>
    <row r="13833" spans="16:17" x14ac:dyDescent="0.3">
      <c r="P13833" s="99"/>
      <c r="Q13833" s="99"/>
    </row>
    <row r="13834" spans="16:17" x14ac:dyDescent="0.3">
      <c r="P13834" s="99"/>
      <c r="Q13834" s="99"/>
    </row>
    <row r="13835" spans="16:17" x14ac:dyDescent="0.3">
      <c r="P13835" s="99"/>
      <c r="Q13835" s="99"/>
    </row>
    <row r="13836" spans="16:17" x14ac:dyDescent="0.3">
      <c r="P13836" s="99"/>
      <c r="Q13836" s="99"/>
    </row>
    <row r="13837" spans="16:17" x14ac:dyDescent="0.3">
      <c r="P13837" s="99"/>
      <c r="Q13837" s="99"/>
    </row>
    <row r="13838" spans="16:17" x14ac:dyDescent="0.3">
      <c r="P13838" s="99"/>
      <c r="Q13838" s="99"/>
    </row>
    <row r="13839" spans="16:17" x14ac:dyDescent="0.3">
      <c r="P13839" s="99"/>
      <c r="Q13839" s="99"/>
    </row>
    <row r="13840" spans="16:17" x14ac:dyDescent="0.3">
      <c r="P13840" s="99"/>
      <c r="Q13840" s="99"/>
    </row>
    <row r="13841" spans="16:17" x14ac:dyDescent="0.3">
      <c r="P13841" s="99"/>
      <c r="Q13841" s="99"/>
    </row>
    <row r="13842" spans="16:17" x14ac:dyDescent="0.3">
      <c r="P13842" s="99"/>
      <c r="Q13842" s="99"/>
    </row>
    <row r="13843" spans="16:17" x14ac:dyDescent="0.3">
      <c r="P13843" s="99"/>
      <c r="Q13843" s="99"/>
    </row>
    <row r="13844" spans="16:17" x14ac:dyDescent="0.3">
      <c r="P13844" s="99"/>
      <c r="Q13844" s="99"/>
    </row>
    <row r="13845" spans="16:17" x14ac:dyDescent="0.3">
      <c r="P13845" s="99"/>
      <c r="Q13845" s="99"/>
    </row>
    <row r="13846" spans="16:17" x14ac:dyDescent="0.3">
      <c r="P13846" s="99"/>
      <c r="Q13846" s="99"/>
    </row>
    <row r="13847" spans="16:17" x14ac:dyDescent="0.3">
      <c r="P13847" s="99"/>
      <c r="Q13847" s="99"/>
    </row>
    <row r="13848" spans="16:17" x14ac:dyDescent="0.3">
      <c r="P13848" s="99"/>
      <c r="Q13848" s="99"/>
    </row>
    <row r="13849" spans="16:17" x14ac:dyDescent="0.3">
      <c r="P13849" s="99"/>
      <c r="Q13849" s="99"/>
    </row>
    <row r="13850" spans="16:17" x14ac:dyDescent="0.3">
      <c r="P13850" s="99"/>
      <c r="Q13850" s="99"/>
    </row>
    <row r="13851" spans="16:17" x14ac:dyDescent="0.3">
      <c r="P13851" s="99"/>
      <c r="Q13851" s="99"/>
    </row>
    <row r="13852" spans="16:17" x14ac:dyDescent="0.3">
      <c r="P13852" s="99"/>
      <c r="Q13852" s="99"/>
    </row>
    <row r="13853" spans="16:17" x14ac:dyDescent="0.3">
      <c r="P13853" s="99"/>
      <c r="Q13853" s="99"/>
    </row>
    <row r="13854" spans="16:17" x14ac:dyDescent="0.3">
      <c r="P13854" s="99"/>
      <c r="Q13854" s="99"/>
    </row>
    <row r="13855" spans="16:17" x14ac:dyDescent="0.3">
      <c r="P13855" s="99"/>
      <c r="Q13855" s="99"/>
    </row>
    <row r="13856" spans="16:17" x14ac:dyDescent="0.3">
      <c r="P13856" s="99"/>
      <c r="Q13856" s="99"/>
    </row>
    <row r="13857" spans="16:17" x14ac:dyDescent="0.3">
      <c r="P13857" s="99"/>
      <c r="Q13857" s="99"/>
    </row>
    <row r="13858" spans="16:17" x14ac:dyDescent="0.3">
      <c r="P13858" s="99"/>
      <c r="Q13858" s="99"/>
    </row>
    <row r="13859" spans="16:17" x14ac:dyDescent="0.3">
      <c r="P13859" s="99"/>
      <c r="Q13859" s="99"/>
    </row>
    <row r="13860" spans="16:17" x14ac:dyDescent="0.3">
      <c r="P13860" s="99"/>
      <c r="Q13860" s="99"/>
    </row>
    <row r="13861" spans="16:17" x14ac:dyDescent="0.3">
      <c r="P13861" s="99"/>
      <c r="Q13861" s="99"/>
    </row>
    <row r="13862" spans="16:17" x14ac:dyDescent="0.3">
      <c r="P13862" s="99"/>
      <c r="Q13862" s="99"/>
    </row>
    <row r="13863" spans="16:17" x14ac:dyDescent="0.3">
      <c r="P13863" s="99"/>
      <c r="Q13863" s="99"/>
    </row>
    <row r="13864" spans="16:17" x14ac:dyDescent="0.3">
      <c r="P13864" s="99"/>
      <c r="Q13864" s="99"/>
    </row>
    <row r="13865" spans="16:17" x14ac:dyDescent="0.3">
      <c r="P13865" s="99"/>
      <c r="Q13865" s="99"/>
    </row>
    <row r="13866" spans="16:17" x14ac:dyDescent="0.3">
      <c r="P13866" s="99"/>
      <c r="Q13866" s="99"/>
    </row>
    <row r="13867" spans="16:17" x14ac:dyDescent="0.3">
      <c r="P13867" s="99"/>
      <c r="Q13867" s="99"/>
    </row>
    <row r="13868" spans="16:17" x14ac:dyDescent="0.3">
      <c r="P13868" s="99"/>
      <c r="Q13868" s="99"/>
    </row>
    <row r="13869" spans="16:17" x14ac:dyDescent="0.3">
      <c r="P13869" s="99"/>
      <c r="Q13869" s="99"/>
    </row>
    <row r="13870" spans="16:17" x14ac:dyDescent="0.3">
      <c r="P13870" s="99"/>
      <c r="Q13870" s="99"/>
    </row>
    <row r="13871" spans="16:17" x14ac:dyDescent="0.3">
      <c r="P13871" s="99"/>
      <c r="Q13871" s="99"/>
    </row>
    <row r="13872" spans="16:17" x14ac:dyDescent="0.3">
      <c r="P13872" s="99"/>
      <c r="Q13872" s="99"/>
    </row>
    <row r="13873" spans="16:17" x14ac:dyDescent="0.3">
      <c r="P13873" s="99"/>
      <c r="Q13873" s="99"/>
    </row>
    <row r="13874" spans="16:17" x14ac:dyDescent="0.3">
      <c r="P13874" s="99"/>
      <c r="Q13874" s="99"/>
    </row>
    <row r="13875" spans="16:17" x14ac:dyDescent="0.3">
      <c r="P13875" s="99"/>
      <c r="Q13875" s="99"/>
    </row>
    <row r="13876" spans="16:17" x14ac:dyDescent="0.3">
      <c r="P13876" s="99"/>
      <c r="Q13876" s="99"/>
    </row>
    <row r="13877" spans="16:17" x14ac:dyDescent="0.3">
      <c r="P13877" s="99"/>
      <c r="Q13877" s="99"/>
    </row>
    <row r="13878" spans="16:17" x14ac:dyDescent="0.3">
      <c r="P13878" s="99"/>
      <c r="Q13878" s="99"/>
    </row>
    <row r="13879" spans="16:17" x14ac:dyDescent="0.3">
      <c r="P13879" s="99"/>
      <c r="Q13879" s="99"/>
    </row>
    <row r="13880" spans="16:17" x14ac:dyDescent="0.3">
      <c r="P13880" s="99"/>
      <c r="Q13880" s="99"/>
    </row>
    <row r="13881" spans="16:17" x14ac:dyDescent="0.3">
      <c r="P13881" s="99"/>
      <c r="Q13881" s="99"/>
    </row>
    <row r="13882" spans="16:17" x14ac:dyDescent="0.3">
      <c r="P13882" s="99"/>
      <c r="Q13882" s="99"/>
    </row>
    <row r="13883" spans="16:17" x14ac:dyDescent="0.3">
      <c r="P13883" s="99"/>
      <c r="Q13883" s="99"/>
    </row>
    <row r="13884" spans="16:17" x14ac:dyDescent="0.3">
      <c r="P13884" s="99"/>
      <c r="Q13884" s="99"/>
    </row>
    <row r="13885" spans="16:17" x14ac:dyDescent="0.3">
      <c r="P13885" s="99"/>
      <c r="Q13885" s="99"/>
    </row>
    <row r="13886" spans="16:17" x14ac:dyDescent="0.3">
      <c r="P13886" s="99"/>
      <c r="Q13886" s="99"/>
    </row>
    <row r="13887" spans="16:17" x14ac:dyDescent="0.3">
      <c r="P13887" s="99"/>
      <c r="Q13887" s="99"/>
    </row>
    <row r="13888" spans="16:17" x14ac:dyDescent="0.3">
      <c r="P13888" s="99"/>
      <c r="Q13888" s="99"/>
    </row>
    <row r="13889" spans="16:17" x14ac:dyDescent="0.3">
      <c r="P13889" s="99"/>
      <c r="Q13889" s="99"/>
    </row>
    <row r="13890" spans="16:17" x14ac:dyDescent="0.3">
      <c r="P13890" s="99"/>
      <c r="Q13890" s="99"/>
    </row>
    <row r="13891" spans="16:17" x14ac:dyDescent="0.3">
      <c r="P13891" s="99"/>
      <c r="Q13891" s="99"/>
    </row>
    <row r="13892" spans="16:17" x14ac:dyDescent="0.3">
      <c r="P13892" s="99"/>
      <c r="Q13892" s="99"/>
    </row>
    <row r="13893" spans="16:17" x14ac:dyDescent="0.3">
      <c r="P13893" s="99"/>
      <c r="Q13893" s="99"/>
    </row>
    <row r="13894" spans="16:17" x14ac:dyDescent="0.3">
      <c r="P13894" s="99"/>
      <c r="Q13894" s="99"/>
    </row>
    <row r="13895" spans="16:17" x14ac:dyDescent="0.3">
      <c r="P13895" s="99"/>
      <c r="Q13895" s="99"/>
    </row>
    <row r="13896" spans="16:17" x14ac:dyDescent="0.3">
      <c r="P13896" s="99"/>
      <c r="Q13896" s="99"/>
    </row>
    <row r="13897" spans="16:17" x14ac:dyDescent="0.3">
      <c r="P13897" s="99"/>
      <c r="Q13897" s="99"/>
    </row>
    <row r="13898" spans="16:17" x14ac:dyDescent="0.3">
      <c r="P13898" s="99"/>
      <c r="Q13898" s="99"/>
    </row>
    <row r="13899" spans="16:17" x14ac:dyDescent="0.3">
      <c r="P13899" s="99"/>
      <c r="Q13899" s="99"/>
    </row>
    <row r="13900" spans="16:17" x14ac:dyDescent="0.3">
      <c r="P13900" s="99"/>
      <c r="Q13900" s="99"/>
    </row>
    <row r="13901" spans="16:17" x14ac:dyDescent="0.3">
      <c r="P13901" s="99"/>
      <c r="Q13901" s="99"/>
    </row>
    <row r="13902" spans="16:17" x14ac:dyDescent="0.3">
      <c r="P13902" s="99"/>
      <c r="Q13902" s="99"/>
    </row>
    <row r="13903" spans="16:17" x14ac:dyDescent="0.3">
      <c r="P13903" s="99"/>
      <c r="Q13903" s="99"/>
    </row>
    <row r="13904" spans="16:17" x14ac:dyDescent="0.3">
      <c r="P13904" s="99"/>
      <c r="Q13904" s="99"/>
    </row>
    <row r="13905" spans="16:17" x14ac:dyDescent="0.3">
      <c r="P13905" s="99"/>
      <c r="Q13905" s="99"/>
    </row>
    <row r="13906" spans="16:17" x14ac:dyDescent="0.3">
      <c r="P13906" s="99"/>
      <c r="Q13906" s="99"/>
    </row>
    <row r="13907" spans="16:17" x14ac:dyDescent="0.3">
      <c r="P13907" s="99"/>
      <c r="Q13907" s="99"/>
    </row>
    <row r="13908" spans="16:17" x14ac:dyDescent="0.3">
      <c r="P13908" s="99"/>
      <c r="Q13908" s="99"/>
    </row>
    <row r="13909" spans="16:17" x14ac:dyDescent="0.3">
      <c r="P13909" s="99"/>
      <c r="Q13909" s="99"/>
    </row>
    <row r="13910" spans="16:17" x14ac:dyDescent="0.3">
      <c r="P13910" s="99"/>
      <c r="Q13910" s="99"/>
    </row>
    <row r="13911" spans="16:17" x14ac:dyDescent="0.3">
      <c r="P13911" s="99"/>
      <c r="Q13911" s="99"/>
    </row>
    <row r="13912" spans="16:17" x14ac:dyDescent="0.3">
      <c r="P13912" s="99"/>
      <c r="Q13912" s="99"/>
    </row>
    <row r="13913" spans="16:17" x14ac:dyDescent="0.3">
      <c r="P13913" s="99"/>
      <c r="Q13913" s="99"/>
    </row>
    <row r="13914" spans="16:17" x14ac:dyDescent="0.3">
      <c r="P13914" s="99"/>
      <c r="Q13914" s="99"/>
    </row>
    <row r="13915" spans="16:17" x14ac:dyDescent="0.3">
      <c r="P13915" s="99"/>
      <c r="Q13915" s="99"/>
    </row>
    <row r="13916" spans="16:17" x14ac:dyDescent="0.3">
      <c r="P13916" s="99"/>
      <c r="Q13916" s="99"/>
    </row>
    <row r="13917" spans="16:17" x14ac:dyDescent="0.3">
      <c r="P13917" s="99"/>
      <c r="Q13917" s="99"/>
    </row>
    <row r="13918" spans="16:17" x14ac:dyDescent="0.3">
      <c r="P13918" s="99"/>
      <c r="Q13918" s="99"/>
    </row>
    <row r="13919" spans="16:17" x14ac:dyDescent="0.3">
      <c r="P13919" s="99"/>
      <c r="Q13919" s="99"/>
    </row>
    <row r="13920" spans="16:17" x14ac:dyDescent="0.3">
      <c r="P13920" s="99"/>
      <c r="Q13920" s="99"/>
    </row>
    <row r="13921" spans="16:17" x14ac:dyDescent="0.3">
      <c r="P13921" s="99"/>
      <c r="Q13921" s="99"/>
    </row>
    <row r="13922" spans="16:17" x14ac:dyDescent="0.3">
      <c r="P13922" s="99"/>
      <c r="Q13922" s="99"/>
    </row>
    <row r="13923" spans="16:17" x14ac:dyDescent="0.3">
      <c r="P13923" s="99"/>
      <c r="Q13923" s="99"/>
    </row>
    <row r="13924" spans="16:17" x14ac:dyDescent="0.3">
      <c r="P13924" s="99"/>
      <c r="Q13924" s="99"/>
    </row>
    <row r="13925" spans="16:17" x14ac:dyDescent="0.3">
      <c r="P13925" s="99"/>
      <c r="Q13925" s="99"/>
    </row>
    <row r="13926" spans="16:17" x14ac:dyDescent="0.3">
      <c r="P13926" s="99"/>
      <c r="Q13926" s="99"/>
    </row>
    <row r="13927" spans="16:17" x14ac:dyDescent="0.3">
      <c r="P13927" s="99"/>
      <c r="Q13927" s="99"/>
    </row>
    <row r="13928" spans="16:17" x14ac:dyDescent="0.3">
      <c r="P13928" s="99"/>
      <c r="Q13928" s="99"/>
    </row>
    <row r="13929" spans="16:17" x14ac:dyDescent="0.3">
      <c r="P13929" s="99"/>
      <c r="Q13929" s="99"/>
    </row>
    <row r="13930" spans="16:17" x14ac:dyDescent="0.3">
      <c r="P13930" s="99"/>
      <c r="Q13930" s="99"/>
    </row>
    <row r="13931" spans="16:17" x14ac:dyDescent="0.3">
      <c r="P13931" s="99"/>
      <c r="Q13931" s="99"/>
    </row>
    <row r="13932" spans="16:17" x14ac:dyDescent="0.3">
      <c r="P13932" s="99"/>
      <c r="Q13932" s="99"/>
    </row>
    <row r="13933" spans="16:17" x14ac:dyDescent="0.3">
      <c r="P13933" s="99"/>
      <c r="Q13933" s="99"/>
    </row>
    <row r="13934" spans="16:17" x14ac:dyDescent="0.3">
      <c r="P13934" s="99"/>
      <c r="Q13934" s="99"/>
    </row>
    <row r="13935" spans="16:17" x14ac:dyDescent="0.3">
      <c r="P13935" s="99"/>
      <c r="Q13935" s="99"/>
    </row>
    <row r="13936" spans="16:17" x14ac:dyDescent="0.3">
      <c r="P13936" s="99"/>
      <c r="Q13936" s="99"/>
    </row>
    <row r="13937" spans="16:17" x14ac:dyDescent="0.3">
      <c r="P13937" s="99"/>
      <c r="Q13937" s="99"/>
    </row>
    <row r="13938" spans="16:17" x14ac:dyDescent="0.3">
      <c r="P13938" s="99"/>
      <c r="Q13938" s="99"/>
    </row>
    <row r="13939" spans="16:17" x14ac:dyDescent="0.3">
      <c r="P13939" s="99"/>
      <c r="Q13939" s="99"/>
    </row>
    <row r="13940" spans="16:17" x14ac:dyDescent="0.3">
      <c r="P13940" s="99"/>
      <c r="Q13940" s="99"/>
    </row>
    <row r="13941" spans="16:17" x14ac:dyDescent="0.3">
      <c r="P13941" s="99"/>
      <c r="Q13941" s="99"/>
    </row>
    <row r="13942" spans="16:17" x14ac:dyDescent="0.3">
      <c r="P13942" s="99"/>
      <c r="Q13942" s="99"/>
    </row>
    <row r="13943" spans="16:17" x14ac:dyDescent="0.3">
      <c r="P13943" s="99"/>
      <c r="Q13943" s="99"/>
    </row>
    <row r="13944" spans="16:17" x14ac:dyDescent="0.3">
      <c r="P13944" s="99"/>
      <c r="Q13944" s="99"/>
    </row>
    <row r="13945" spans="16:17" x14ac:dyDescent="0.3">
      <c r="P13945" s="99"/>
      <c r="Q13945" s="99"/>
    </row>
    <row r="13946" spans="16:17" x14ac:dyDescent="0.3">
      <c r="P13946" s="99"/>
      <c r="Q13946" s="99"/>
    </row>
    <row r="13947" spans="16:17" x14ac:dyDescent="0.3">
      <c r="P13947" s="99"/>
      <c r="Q13947" s="99"/>
    </row>
    <row r="13948" spans="16:17" x14ac:dyDescent="0.3">
      <c r="P13948" s="99"/>
      <c r="Q13948" s="99"/>
    </row>
    <row r="13949" spans="16:17" x14ac:dyDescent="0.3">
      <c r="P13949" s="99"/>
      <c r="Q13949" s="99"/>
    </row>
    <row r="13950" spans="16:17" x14ac:dyDescent="0.3">
      <c r="P13950" s="99"/>
      <c r="Q13950" s="99"/>
    </row>
    <row r="13951" spans="16:17" x14ac:dyDescent="0.3">
      <c r="P13951" s="99"/>
      <c r="Q13951" s="99"/>
    </row>
    <row r="13952" spans="16:17" x14ac:dyDescent="0.3">
      <c r="P13952" s="99"/>
      <c r="Q13952" s="99"/>
    </row>
    <row r="13953" spans="16:17" x14ac:dyDescent="0.3">
      <c r="P13953" s="99"/>
      <c r="Q13953" s="99"/>
    </row>
    <row r="13954" spans="16:17" x14ac:dyDescent="0.3">
      <c r="P13954" s="99"/>
      <c r="Q13954" s="99"/>
    </row>
    <row r="13955" spans="16:17" x14ac:dyDescent="0.3">
      <c r="P13955" s="99"/>
      <c r="Q13955" s="99"/>
    </row>
    <row r="13956" spans="16:17" x14ac:dyDescent="0.3">
      <c r="P13956" s="99"/>
      <c r="Q13956" s="99"/>
    </row>
    <row r="13957" spans="16:17" x14ac:dyDescent="0.3">
      <c r="P13957" s="99"/>
      <c r="Q13957" s="99"/>
    </row>
    <row r="13958" spans="16:17" x14ac:dyDescent="0.3">
      <c r="P13958" s="99"/>
      <c r="Q13958" s="99"/>
    </row>
    <row r="13959" spans="16:17" x14ac:dyDescent="0.3">
      <c r="P13959" s="99"/>
      <c r="Q13959" s="99"/>
    </row>
    <row r="13960" spans="16:17" x14ac:dyDescent="0.3">
      <c r="P13960" s="99"/>
      <c r="Q13960" s="99"/>
    </row>
    <row r="13961" spans="16:17" x14ac:dyDescent="0.3">
      <c r="P13961" s="99"/>
      <c r="Q13961" s="99"/>
    </row>
    <row r="13962" spans="16:17" x14ac:dyDescent="0.3">
      <c r="P13962" s="99"/>
      <c r="Q13962" s="99"/>
    </row>
    <row r="13963" spans="16:17" x14ac:dyDescent="0.3">
      <c r="P13963" s="99"/>
      <c r="Q13963" s="99"/>
    </row>
    <row r="13964" spans="16:17" x14ac:dyDescent="0.3">
      <c r="P13964" s="99"/>
      <c r="Q13964" s="99"/>
    </row>
    <row r="13965" spans="16:17" x14ac:dyDescent="0.3">
      <c r="P13965" s="99"/>
      <c r="Q13965" s="99"/>
    </row>
    <row r="13966" spans="16:17" x14ac:dyDescent="0.3">
      <c r="P13966" s="99"/>
      <c r="Q13966" s="99"/>
    </row>
    <row r="13967" spans="16:17" x14ac:dyDescent="0.3">
      <c r="P13967" s="99"/>
      <c r="Q13967" s="99"/>
    </row>
    <row r="13968" spans="16:17" x14ac:dyDescent="0.3">
      <c r="P13968" s="99"/>
      <c r="Q13968" s="99"/>
    </row>
    <row r="13969" spans="16:17" x14ac:dyDescent="0.3">
      <c r="P13969" s="99"/>
      <c r="Q13969" s="99"/>
    </row>
    <row r="13970" spans="16:17" x14ac:dyDescent="0.3">
      <c r="P13970" s="99"/>
      <c r="Q13970" s="99"/>
    </row>
    <row r="13971" spans="16:17" x14ac:dyDescent="0.3">
      <c r="P13971" s="99"/>
      <c r="Q13971" s="99"/>
    </row>
    <row r="13972" spans="16:17" x14ac:dyDescent="0.3">
      <c r="P13972" s="99"/>
      <c r="Q13972" s="99"/>
    </row>
    <row r="13973" spans="16:17" x14ac:dyDescent="0.3">
      <c r="P13973" s="99"/>
      <c r="Q13973" s="99"/>
    </row>
    <row r="13974" spans="16:17" x14ac:dyDescent="0.3">
      <c r="P13974" s="99"/>
      <c r="Q13974" s="99"/>
    </row>
    <row r="13975" spans="16:17" x14ac:dyDescent="0.3">
      <c r="P13975" s="99"/>
      <c r="Q13975" s="99"/>
    </row>
    <row r="13976" spans="16:17" x14ac:dyDescent="0.3">
      <c r="P13976" s="99"/>
      <c r="Q13976" s="99"/>
    </row>
    <row r="13977" spans="16:17" x14ac:dyDescent="0.3">
      <c r="P13977" s="99"/>
      <c r="Q13977" s="99"/>
    </row>
    <row r="13978" spans="16:17" x14ac:dyDescent="0.3">
      <c r="P13978" s="99"/>
      <c r="Q13978" s="99"/>
    </row>
    <row r="13979" spans="16:17" x14ac:dyDescent="0.3">
      <c r="P13979" s="99"/>
      <c r="Q13979" s="99"/>
    </row>
    <row r="13980" spans="16:17" x14ac:dyDescent="0.3">
      <c r="P13980" s="99"/>
      <c r="Q13980" s="99"/>
    </row>
    <row r="13981" spans="16:17" x14ac:dyDescent="0.3">
      <c r="P13981" s="99"/>
      <c r="Q13981" s="99"/>
    </row>
    <row r="13982" spans="16:17" x14ac:dyDescent="0.3">
      <c r="P13982" s="99"/>
      <c r="Q13982" s="99"/>
    </row>
    <row r="13983" spans="16:17" x14ac:dyDescent="0.3">
      <c r="P13983" s="99"/>
      <c r="Q13983" s="99"/>
    </row>
    <row r="13984" spans="16:17" x14ac:dyDescent="0.3">
      <c r="P13984" s="99"/>
      <c r="Q13984" s="99"/>
    </row>
    <row r="13985" spans="16:17" x14ac:dyDescent="0.3">
      <c r="P13985" s="99"/>
      <c r="Q13985" s="99"/>
    </row>
    <row r="13986" spans="16:17" x14ac:dyDescent="0.3">
      <c r="P13986" s="99"/>
      <c r="Q13986" s="99"/>
    </row>
    <row r="13987" spans="16:17" x14ac:dyDescent="0.3">
      <c r="P13987" s="99"/>
      <c r="Q13987" s="99"/>
    </row>
    <row r="13988" spans="16:17" x14ac:dyDescent="0.3">
      <c r="P13988" s="99"/>
      <c r="Q13988" s="99"/>
    </row>
    <row r="13989" spans="16:17" x14ac:dyDescent="0.3">
      <c r="P13989" s="99"/>
      <c r="Q13989" s="99"/>
    </row>
    <row r="13990" spans="16:17" x14ac:dyDescent="0.3">
      <c r="P13990" s="99"/>
      <c r="Q13990" s="99"/>
    </row>
    <row r="13991" spans="16:17" x14ac:dyDescent="0.3">
      <c r="P13991" s="99"/>
      <c r="Q13991" s="99"/>
    </row>
    <row r="13992" spans="16:17" x14ac:dyDescent="0.3">
      <c r="P13992" s="99"/>
      <c r="Q13992" s="99"/>
    </row>
    <row r="13993" spans="16:17" x14ac:dyDescent="0.3">
      <c r="P13993" s="99"/>
      <c r="Q13993" s="99"/>
    </row>
    <row r="13994" spans="16:17" x14ac:dyDescent="0.3">
      <c r="P13994" s="99"/>
      <c r="Q13994" s="99"/>
    </row>
    <row r="13995" spans="16:17" x14ac:dyDescent="0.3">
      <c r="P13995" s="99"/>
      <c r="Q13995" s="99"/>
    </row>
    <row r="13996" spans="16:17" x14ac:dyDescent="0.3">
      <c r="P13996" s="99"/>
      <c r="Q13996" s="99"/>
    </row>
    <row r="13997" spans="16:17" x14ac:dyDescent="0.3">
      <c r="P13997" s="99"/>
      <c r="Q13997" s="99"/>
    </row>
    <row r="13998" spans="16:17" x14ac:dyDescent="0.3">
      <c r="P13998" s="99"/>
      <c r="Q13998" s="99"/>
    </row>
    <row r="13999" spans="16:17" x14ac:dyDescent="0.3">
      <c r="P13999" s="99"/>
      <c r="Q13999" s="99"/>
    </row>
    <row r="14000" spans="16:17" x14ac:dyDescent="0.3">
      <c r="P14000" s="99"/>
      <c r="Q14000" s="99"/>
    </row>
    <row r="14001" spans="16:17" x14ac:dyDescent="0.3">
      <c r="P14001" s="99"/>
      <c r="Q14001" s="99"/>
    </row>
    <row r="14002" spans="16:17" x14ac:dyDescent="0.3">
      <c r="P14002" s="99"/>
      <c r="Q14002" s="99"/>
    </row>
    <row r="14003" spans="16:17" x14ac:dyDescent="0.3">
      <c r="P14003" s="99"/>
      <c r="Q14003" s="99"/>
    </row>
    <row r="14004" spans="16:17" x14ac:dyDescent="0.3">
      <c r="P14004" s="99"/>
      <c r="Q14004" s="99"/>
    </row>
    <row r="14005" spans="16:17" x14ac:dyDescent="0.3">
      <c r="P14005" s="99"/>
      <c r="Q14005" s="99"/>
    </row>
    <row r="14006" spans="16:17" x14ac:dyDescent="0.3">
      <c r="P14006" s="99"/>
      <c r="Q14006" s="99"/>
    </row>
    <row r="14007" spans="16:17" x14ac:dyDescent="0.3">
      <c r="P14007" s="99"/>
      <c r="Q14007" s="99"/>
    </row>
    <row r="14008" spans="16:17" x14ac:dyDescent="0.3">
      <c r="P14008" s="99"/>
      <c r="Q14008" s="99"/>
    </row>
    <row r="14009" spans="16:17" x14ac:dyDescent="0.3">
      <c r="P14009" s="99"/>
      <c r="Q14009" s="99"/>
    </row>
    <row r="14010" spans="16:17" x14ac:dyDescent="0.3">
      <c r="P14010" s="99"/>
      <c r="Q14010" s="99"/>
    </row>
    <row r="14011" spans="16:17" x14ac:dyDescent="0.3">
      <c r="P14011" s="99"/>
      <c r="Q14011" s="99"/>
    </row>
    <row r="14012" spans="16:17" x14ac:dyDescent="0.3">
      <c r="P14012" s="99"/>
      <c r="Q14012" s="99"/>
    </row>
    <row r="14013" spans="16:17" x14ac:dyDescent="0.3">
      <c r="P14013" s="99"/>
      <c r="Q14013" s="99"/>
    </row>
    <row r="14014" spans="16:17" x14ac:dyDescent="0.3">
      <c r="P14014" s="99"/>
      <c r="Q14014" s="99"/>
    </row>
    <row r="14015" spans="16:17" x14ac:dyDescent="0.3">
      <c r="P14015" s="99"/>
      <c r="Q14015" s="99"/>
    </row>
    <row r="14016" spans="16:17" x14ac:dyDescent="0.3">
      <c r="P14016" s="99"/>
      <c r="Q14016" s="99"/>
    </row>
    <row r="14017" spans="16:17" x14ac:dyDescent="0.3">
      <c r="P14017" s="99"/>
      <c r="Q14017" s="99"/>
    </row>
    <row r="14018" spans="16:17" x14ac:dyDescent="0.3">
      <c r="P14018" s="99"/>
      <c r="Q14018" s="99"/>
    </row>
    <row r="14019" spans="16:17" x14ac:dyDescent="0.3">
      <c r="P14019" s="99"/>
      <c r="Q14019" s="99"/>
    </row>
    <row r="14020" spans="16:17" x14ac:dyDescent="0.3">
      <c r="P14020" s="99"/>
      <c r="Q14020" s="99"/>
    </row>
    <row r="14021" spans="16:17" x14ac:dyDescent="0.3">
      <c r="P14021" s="99"/>
      <c r="Q14021" s="99"/>
    </row>
    <row r="14022" spans="16:17" x14ac:dyDescent="0.3">
      <c r="P14022" s="99"/>
      <c r="Q14022" s="99"/>
    </row>
    <row r="14023" spans="16:17" x14ac:dyDescent="0.3">
      <c r="P14023" s="99"/>
      <c r="Q14023" s="99"/>
    </row>
    <row r="14024" spans="16:17" x14ac:dyDescent="0.3">
      <c r="P14024" s="99"/>
      <c r="Q14024" s="99"/>
    </row>
    <row r="14025" spans="16:17" x14ac:dyDescent="0.3">
      <c r="P14025" s="99"/>
      <c r="Q14025" s="99"/>
    </row>
    <row r="14026" spans="16:17" x14ac:dyDescent="0.3">
      <c r="P14026" s="99"/>
      <c r="Q14026" s="99"/>
    </row>
    <row r="14027" spans="16:17" x14ac:dyDescent="0.3">
      <c r="P14027" s="99"/>
      <c r="Q14027" s="99"/>
    </row>
    <row r="14028" spans="16:17" x14ac:dyDescent="0.3">
      <c r="P14028" s="99"/>
      <c r="Q14028" s="99"/>
    </row>
    <row r="14029" spans="16:17" x14ac:dyDescent="0.3">
      <c r="P14029" s="99"/>
      <c r="Q14029" s="99"/>
    </row>
    <row r="14030" spans="16:17" x14ac:dyDescent="0.3">
      <c r="P14030" s="99"/>
      <c r="Q14030" s="99"/>
    </row>
    <row r="14031" spans="16:17" x14ac:dyDescent="0.3">
      <c r="P14031" s="99"/>
      <c r="Q14031" s="99"/>
    </row>
    <row r="14032" spans="16:17" x14ac:dyDescent="0.3">
      <c r="P14032" s="99"/>
      <c r="Q14032" s="99"/>
    </row>
    <row r="14033" spans="16:17" x14ac:dyDescent="0.3">
      <c r="P14033" s="99"/>
      <c r="Q14033" s="99"/>
    </row>
    <row r="14034" spans="16:17" x14ac:dyDescent="0.3">
      <c r="P14034" s="99"/>
      <c r="Q14034" s="99"/>
    </row>
    <row r="14035" spans="16:17" x14ac:dyDescent="0.3">
      <c r="P14035" s="99"/>
      <c r="Q14035" s="99"/>
    </row>
    <row r="14036" spans="16:17" x14ac:dyDescent="0.3">
      <c r="P14036" s="99"/>
      <c r="Q14036" s="99"/>
    </row>
    <row r="14037" spans="16:17" x14ac:dyDescent="0.3">
      <c r="P14037" s="99"/>
      <c r="Q14037" s="99"/>
    </row>
    <row r="14038" spans="16:17" x14ac:dyDescent="0.3">
      <c r="P14038" s="99"/>
      <c r="Q14038" s="99"/>
    </row>
    <row r="14039" spans="16:17" x14ac:dyDescent="0.3">
      <c r="P14039" s="99"/>
      <c r="Q14039" s="99"/>
    </row>
    <row r="14040" spans="16:17" x14ac:dyDescent="0.3">
      <c r="P14040" s="99"/>
      <c r="Q14040" s="99"/>
    </row>
    <row r="14041" spans="16:17" x14ac:dyDescent="0.3">
      <c r="P14041" s="99"/>
      <c r="Q14041" s="99"/>
    </row>
    <row r="14042" spans="16:17" x14ac:dyDescent="0.3">
      <c r="P14042" s="99"/>
      <c r="Q14042" s="99"/>
    </row>
    <row r="14043" spans="16:17" x14ac:dyDescent="0.3">
      <c r="P14043" s="99"/>
      <c r="Q14043" s="99"/>
    </row>
    <row r="14044" spans="16:17" x14ac:dyDescent="0.3">
      <c r="P14044" s="99"/>
      <c r="Q14044" s="99"/>
    </row>
    <row r="14045" spans="16:17" x14ac:dyDescent="0.3">
      <c r="P14045" s="99"/>
      <c r="Q14045" s="99"/>
    </row>
    <row r="14046" spans="16:17" x14ac:dyDescent="0.3">
      <c r="P14046" s="99"/>
      <c r="Q14046" s="99"/>
    </row>
    <row r="14047" spans="16:17" x14ac:dyDescent="0.3">
      <c r="P14047" s="99"/>
      <c r="Q14047" s="99"/>
    </row>
    <row r="14048" spans="16:17" x14ac:dyDescent="0.3">
      <c r="P14048" s="99"/>
      <c r="Q14048" s="99"/>
    </row>
    <row r="14049" spans="16:17" x14ac:dyDescent="0.3">
      <c r="P14049" s="99"/>
      <c r="Q14049" s="99"/>
    </row>
    <row r="14050" spans="16:17" x14ac:dyDescent="0.3">
      <c r="P14050" s="99"/>
      <c r="Q14050" s="99"/>
    </row>
    <row r="14051" spans="16:17" x14ac:dyDescent="0.3">
      <c r="P14051" s="99"/>
      <c r="Q14051" s="99"/>
    </row>
    <row r="14052" spans="16:17" x14ac:dyDescent="0.3">
      <c r="P14052" s="99"/>
      <c r="Q14052" s="99"/>
    </row>
    <row r="14053" spans="16:17" x14ac:dyDescent="0.3">
      <c r="P14053" s="99"/>
      <c r="Q14053" s="99"/>
    </row>
    <row r="14054" spans="16:17" x14ac:dyDescent="0.3">
      <c r="P14054" s="99"/>
      <c r="Q14054" s="99"/>
    </row>
    <row r="14055" spans="16:17" x14ac:dyDescent="0.3">
      <c r="P14055" s="99"/>
      <c r="Q14055" s="99"/>
    </row>
    <row r="14056" spans="16:17" x14ac:dyDescent="0.3">
      <c r="P14056" s="99"/>
      <c r="Q14056" s="99"/>
    </row>
    <row r="14057" spans="16:17" x14ac:dyDescent="0.3">
      <c r="P14057" s="99"/>
      <c r="Q14057" s="99"/>
    </row>
    <row r="14058" spans="16:17" x14ac:dyDescent="0.3">
      <c r="P14058" s="99"/>
      <c r="Q14058" s="99"/>
    </row>
    <row r="14059" spans="16:17" x14ac:dyDescent="0.3">
      <c r="P14059" s="99"/>
      <c r="Q14059" s="99"/>
    </row>
    <row r="14060" spans="16:17" x14ac:dyDescent="0.3">
      <c r="P14060" s="99"/>
      <c r="Q14060" s="99"/>
    </row>
    <row r="14061" spans="16:17" x14ac:dyDescent="0.3">
      <c r="P14061" s="99"/>
      <c r="Q14061" s="99"/>
    </row>
    <row r="14062" spans="16:17" x14ac:dyDescent="0.3">
      <c r="P14062" s="99"/>
      <c r="Q14062" s="99"/>
    </row>
    <row r="14063" spans="16:17" x14ac:dyDescent="0.3">
      <c r="P14063" s="99"/>
      <c r="Q14063" s="99"/>
    </row>
    <row r="14064" spans="16:17" x14ac:dyDescent="0.3">
      <c r="P14064" s="99"/>
      <c r="Q14064" s="99"/>
    </row>
    <row r="14065" spans="16:17" x14ac:dyDescent="0.3">
      <c r="P14065" s="99"/>
      <c r="Q14065" s="99"/>
    </row>
    <row r="14066" spans="16:17" x14ac:dyDescent="0.3">
      <c r="P14066" s="99"/>
      <c r="Q14066" s="99"/>
    </row>
    <row r="14067" spans="16:17" x14ac:dyDescent="0.3">
      <c r="P14067" s="99"/>
      <c r="Q14067" s="99"/>
    </row>
    <row r="14068" spans="16:17" x14ac:dyDescent="0.3">
      <c r="P14068" s="99"/>
      <c r="Q14068" s="99"/>
    </row>
    <row r="14069" spans="16:17" x14ac:dyDescent="0.3">
      <c r="P14069" s="99"/>
      <c r="Q14069" s="99"/>
    </row>
    <row r="14070" spans="16:17" x14ac:dyDescent="0.3">
      <c r="P14070" s="99"/>
      <c r="Q14070" s="99"/>
    </row>
    <row r="14071" spans="16:17" x14ac:dyDescent="0.3">
      <c r="P14071" s="99"/>
      <c r="Q14071" s="99"/>
    </row>
    <row r="14072" spans="16:17" x14ac:dyDescent="0.3">
      <c r="P14072" s="99"/>
      <c r="Q14072" s="99"/>
    </row>
    <row r="14073" spans="16:17" x14ac:dyDescent="0.3">
      <c r="P14073" s="99"/>
      <c r="Q14073" s="99"/>
    </row>
    <row r="14074" spans="16:17" x14ac:dyDescent="0.3">
      <c r="P14074" s="99"/>
      <c r="Q14074" s="99"/>
    </row>
    <row r="14075" spans="16:17" x14ac:dyDescent="0.3">
      <c r="P14075" s="99"/>
      <c r="Q14075" s="99"/>
    </row>
    <row r="14076" spans="16:17" x14ac:dyDescent="0.3">
      <c r="P14076" s="99"/>
      <c r="Q14076" s="99"/>
    </row>
    <row r="14077" spans="16:17" x14ac:dyDescent="0.3">
      <c r="P14077" s="99"/>
      <c r="Q14077" s="99"/>
    </row>
    <row r="14078" spans="16:17" x14ac:dyDescent="0.3">
      <c r="P14078" s="99"/>
      <c r="Q14078" s="99"/>
    </row>
    <row r="14079" spans="16:17" x14ac:dyDescent="0.3">
      <c r="P14079" s="99"/>
      <c r="Q14079" s="99"/>
    </row>
    <row r="14080" spans="16:17" x14ac:dyDescent="0.3">
      <c r="P14080" s="99"/>
      <c r="Q14080" s="99"/>
    </row>
    <row r="14081" spans="16:17" x14ac:dyDescent="0.3">
      <c r="P14081" s="99"/>
      <c r="Q14081" s="99"/>
    </row>
    <row r="14082" spans="16:17" x14ac:dyDescent="0.3">
      <c r="P14082" s="99"/>
      <c r="Q14082" s="99"/>
    </row>
    <row r="14083" spans="16:17" x14ac:dyDescent="0.3">
      <c r="P14083" s="99"/>
      <c r="Q14083" s="99"/>
    </row>
    <row r="14084" spans="16:17" x14ac:dyDescent="0.3">
      <c r="P14084" s="99"/>
      <c r="Q14084" s="99"/>
    </row>
    <row r="14085" spans="16:17" x14ac:dyDescent="0.3">
      <c r="P14085" s="99"/>
      <c r="Q14085" s="99"/>
    </row>
    <row r="14086" spans="16:17" x14ac:dyDescent="0.3">
      <c r="P14086" s="99"/>
      <c r="Q14086" s="99"/>
    </row>
    <row r="14087" spans="16:17" x14ac:dyDescent="0.3">
      <c r="P14087" s="99"/>
      <c r="Q14087" s="99"/>
    </row>
    <row r="14088" spans="16:17" x14ac:dyDescent="0.3">
      <c r="P14088" s="99"/>
      <c r="Q14088" s="99"/>
    </row>
    <row r="14089" spans="16:17" x14ac:dyDescent="0.3">
      <c r="P14089" s="99"/>
      <c r="Q14089" s="99"/>
    </row>
    <row r="14090" spans="16:17" x14ac:dyDescent="0.3">
      <c r="P14090" s="99"/>
      <c r="Q14090" s="99"/>
    </row>
    <row r="14091" spans="16:17" x14ac:dyDescent="0.3">
      <c r="P14091" s="99"/>
      <c r="Q14091" s="99"/>
    </row>
    <row r="14092" spans="16:17" x14ac:dyDescent="0.3">
      <c r="P14092" s="99"/>
      <c r="Q14092" s="99"/>
    </row>
    <row r="14093" spans="16:17" x14ac:dyDescent="0.3">
      <c r="P14093" s="99"/>
      <c r="Q14093" s="99"/>
    </row>
    <row r="14094" spans="16:17" x14ac:dyDescent="0.3">
      <c r="P14094" s="99"/>
      <c r="Q14094" s="99"/>
    </row>
    <row r="14095" spans="16:17" x14ac:dyDescent="0.3">
      <c r="P14095" s="99"/>
      <c r="Q14095" s="99"/>
    </row>
    <row r="14096" spans="16:17" x14ac:dyDescent="0.3">
      <c r="P14096" s="99"/>
      <c r="Q14096" s="99"/>
    </row>
    <row r="14097" spans="16:17" x14ac:dyDescent="0.3">
      <c r="P14097" s="99"/>
      <c r="Q14097" s="99"/>
    </row>
    <row r="14098" spans="16:17" x14ac:dyDescent="0.3">
      <c r="P14098" s="99"/>
      <c r="Q14098" s="99"/>
    </row>
    <row r="14099" spans="16:17" x14ac:dyDescent="0.3">
      <c r="P14099" s="99"/>
      <c r="Q14099" s="99"/>
    </row>
    <row r="14100" spans="16:17" x14ac:dyDescent="0.3">
      <c r="P14100" s="99"/>
      <c r="Q14100" s="99"/>
    </row>
    <row r="14101" spans="16:17" x14ac:dyDescent="0.3">
      <c r="P14101" s="99"/>
      <c r="Q14101" s="99"/>
    </row>
    <row r="14102" spans="16:17" x14ac:dyDescent="0.3">
      <c r="P14102" s="99"/>
      <c r="Q14102" s="99"/>
    </row>
    <row r="14103" spans="16:17" x14ac:dyDescent="0.3">
      <c r="P14103" s="99"/>
      <c r="Q14103" s="99"/>
    </row>
    <row r="14104" spans="16:17" x14ac:dyDescent="0.3">
      <c r="P14104" s="99"/>
      <c r="Q14104" s="99"/>
    </row>
    <row r="14105" spans="16:17" x14ac:dyDescent="0.3">
      <c r="P14105" s="99"/>
      <c r="Q14105" s="99"/>
    </row>
    <row r="14106" spans="16:17" x14ac:dyDescent="0.3">
      <c r="P14106" s="99"/>
      <c r="Q14106" s="99"/>
    </row>
    <row r="14107" spans="16:17" x14ac:dyDescent="0.3">
      <c r="P14107" s="99"/>
      <c r="Q14107" s="99"/>
    </row>
    <row r="14108" spans="16:17" x14ac:dyDescent="0.3">
      <c r="P14108" s="99"/>
      <c r="Q14108" s="99"/>
    </row>
    <row r="14109" spans="16:17" x14ac:dyDescent="0.3">
      <c r="P14109" s="99"/>
      <c r="Q14109" s="99"/>
    </row>
    <row r="14110" spans="16:17" x14ac:dyDescent="0.3">
      <c r="P14110" s="99"/>
      <c r="Q14110" s="99"/>
    </row>
    <row r="14111" spans="16:17" x14ac:dyDescent="0.3">
      <c r="P14111" s="99"/>
      <c r="Q14111" s="99"/>
    </row>
    <row r="14112" spans="16:17" x14ac:dyDescent="0.3">
      <c r="P14112" s="99"/>
      <c r="Q14112" s="99"/>
    </row>
    <row r="14113" spans="16:17" x14ac:dyDescent="0.3">
      <c r="P14113" s="99"/>
      <c r="Q14113" s="99"/>
    </row>
    <row r="14114" spans="16:17" x14ac:dyDescent="0.3">
      <c r="P14114" s="99"/>
      <c r="Q14114" s="99"/>
    </row>
    <row r="14115" spans="16:17" x14ac:dyDescent="0.3">
      <c r="P14115" s="99"/>
      <c r="Q14115" s="99"/>
    </row>
    <row r="14116" spans="16:17" x14ac:dyDescent="0.3">
      <c r="P14116" s="99"/>
      <c r="Q14116" s="99"/>
    </row>
    <row r="14117" spans="16:17" x14ac:dyDescent="0.3">
      <c r="P14117" s="99"/>
      <c r="Q14117" s="99"/>
    </row>
    <row r="14118" spans="16:17" x14ac:dyDescent="0.3">
      <c r="P14118" s="99"/>
      <c r="Q14118" s="99"/>
    </row>
    <row r="14119" spans="16:17" x14ac:dyDescent="0.3">
      <c r="P14119" s="99"/>
      <c r="Q14119" s="99"/>
    </row>
    <row r="14120" spans="16:17" x14ac:dyDescent="0.3">
      <c r="P14120" s="99"/>
      <c r="Q14120" s="99"/>
    </row>
    <row r="14121" spans="16:17" x14ac:dyDescent="0.3">
      <c r="P14121" s="99"/>
      <c r="Q14121" s="99"/>
    </row>
    <row r="14122" spans="16:17" x14ac:dyDescent="0.3">
      <c r="P14122" s="99"/>
      <c r="Q14122" s="99"/>
    </row>
    <row r="14123" spans="16:17" x14ac:dyDescent="0.3">
      <c r="P14123" s="99"/>
      <c r="Q14123" s="99"/>
    </row>
    <row r="14124" spans="16:17" x14ac:dyDescent="0.3">
      <c r="P14124" s="99"/>
      <c r="Q14124" s="99"/>
    </row>
    <row r="14125" spans="16:17" x14ac:dyDescent="0.3">
      <c r="P14125" s="99"/>
      <c r="Q14125" s="99"/>
    </row>
    <row r="14126" spans="16:17" x14ac:dyDescent="0.3">
      <c r="P14126" s="99"/>
      <c r="Q14126" s="99"/>
    </row>
    <row r="14127" spans="16:17" x14ac:dyDescent="0.3">
      <c r="P14127" s="99"/>
      <c r="Q14127" s="99"/>
    </row>
    <row r="14128" spans="16:17" x14ac:dyDescent="0.3">
      <c r="P14128" s="99"/>
      <c r="Q14128" s="99"/>
    </row>
    <row r="14129" spans="16:17" x14ac:dyDescent="0.3">
      <c r="P14129" s="99"/>
      <c r="Q14129" s="99"/>
    </row>
    <row r="14130" spans="16:17" x14ac:dyDescent="0.3">
      <c r="P14130" s="99"/>
      <c r="Q14130" s="99"/>
    </row>
    <row r="14131" spans="16:17" x14ac:dyDescent="0.3">
      <c r="P14131" s="99"/>
      <c r="Q14131" s="99"/>
    </row>
    <row r="14132" spans="16:17" x14ac:dyDescent="0.3">
      <c r="P14132" s="99"/>
      <c r="Q14132" s="99"/>
    </row>
    <row r="14133" spans="16:17" x14ac:dyDescent="0.3">
      <c r="P14133" s="99"/>
      <c r="Q14133" s="99"/>
    </row>
    <row r="14134" spans="16:17" x14ac:dyDescent="0.3">
      <c r="P14134" s="99"/>
      <c r="Q14134" s="99"/>
    </row>
    <row r="14135" spans="16:17" x14ac:dyDescent="0.3">
      <c r="P14135" s="99"/>
      <c r="Q14135" s="99"/>
    </row>
    <row r="14136" spans="16:17" x14ac:dyDescent="0.3">
      <c r="P14136" s="99"/>
      <c r="Q14136" s="99"/>
    </row>
    <row r="14137" spans="16:17" x14ac:dyDescent="0.3">
      <c r="P14137" s="99"/>
      <c r="Q14137" s="99"/>
    </row>
    <row r="14138" spans="16:17" x14ac:dyDescent="0.3">
      <c r="P14138" s="99"/>
      <c r="Q14138" s="99"/>
    </row>
    <row r="14139" spans="16:17" x14ac:dyDescent="0.3">
      <c r="P14139" s="99"/>
      <c r="Q14139" s="99"/>
    </row>
    <row r="14140" spans="16:17" x14ac:dyDescent="0.3">
      <c r="P14140" s="99"/>
      <c r="Q14140" s="99"/>
    </row>
    <row r="14141" spans="16:17" x14ac:dyDescent="0.3">
      <c r="P14141" s="99"/>
      <c r="Q14141" s="99"/>
    </row>
    <row r="14142" spans="16:17" x14ac:dyDescent="0.3">
      <c r="P14142" s="99"/>
      <c r="Q14142" s="99"/>
    </row>
    <row r="14143" spans="16:17" x14ac:dyDescent="0.3">
      <c r="P14143" s="99"/>
      <c r="Q14143" s="99"/>
    </row>
    <row r="14144" spans="16:17" x14ac:dyDescent="0.3">
      <c r="P14144" s="99"/>
      <c r="Q14144" s="99"/>
    </row>
    <row r="14145" spans="16:17" x14ac:dyDescent="0.3">
      <c r="P14145" s="99"/>
      <c r="Q14145" s="99"/>
    </row>
    <row r="14146" spans="16:17" x14ac:dyDescent="0.3">
      <c r="P14146" s="99"/>
      <c r="Q14146" s="99"/>
    </row>
    <row r="14147" spans="16:17" x14ac:dyDescent="0.3">
      <c r="P14147" s="99"/>
      <c r="Q14147" s="99"/>
    </row>
    <row r="14148" spans="16:17" x14ac:dyDescent="0.3">
      <c r="P14148" s="99"/>
      <c r="Q14148" s="99"/>
    </row>
    <row r="14149" spans="16:17" x14ac:dyDescent="0.3">
      <c r="P14149" s="99"/>
      <c r="Q14149" s="99"/>
    </row>
    <row r="14150" spans="16:17" x14ac:dyDescent="0.3">
      <c r="P14150" s="99"/>
      <c r="Q14150" s="99"/>
    </row>
    <row r="14151" spans="16:17" x14ac:dyDescent="0.3">
      <c r="P14151" s="99"/>
      <c r="Q14151" s="99"/>
    </row>
    <row r="14152" spans="16:17" x14ac:dyDescent="0.3">
      <c r="P14152" s="99"/>
      <c r="Q14152" s="99"/>
    </row>
    <row r="14153" spans="16:17" x14ac:dyDescent="0.3">
      <c r="P14153" s="99"/>
      <c r="Q14153" s="99"/>
    </row>
    <row r="14154" spans="16:17" x14ac:dyDescent="0.3">
      <c r="P14154" s="99"/>
      <c r="Q14154" s="99"/>
    </row>
    <row r="14155" spans="16:17" x14ac:dyDescent="0.3">
      <c r="P14155" s="99"/>
      <c r="Q14155" s="99"/>
    </row>
    <row r="14156" spans="16:17" x14ac:dyDescent="0.3">
      <c r="P14156" s="99"/>
      <c r="Q14156" s="99"/>
    </row>
    <row r="14157" spans="16:17" x14ac:dyDescent="0.3">
      <c r="P14157" s="99"/>
      <c r="Q14157" s="99"/>
    </row>
    <row r="14158" spans="16:17" x14ac:dyDescent="0.3">
      <c r="P14158" s="99"/>
      <c r="Q14158" s="99"/>
    </row>
    <row r="14159" spans="16:17" x14ac:dyDescent="0.3">
      <c r="P14159" s="99"/>
      <c r="Q14159" s="99"/>
    </row>
    <row r="14160" spans="16:17" x14ac:dyDescent="0.3">
      <c r="P14160" s="99"/>
      <c r="Q14160" s="99"/>
    </row>
    <row r="14161" spans="16:17" x14ac:dyDescent="0.3">
      <c r="P14161" s="99"/>
      <c r="Q14161" s="99"/>
    </row>
    <row r="14162" spans="16:17" x14ac:dyDescent="0.3">
      <c r="P14162" s="99"/>
      <c r="Q14162" s="99"/>
    </row>
    <row r="14163" spans="16:17" x14ac:dyDescent="0.3">
      <c r="P14163" s="99"/>
      <c r="Q14163" s="99"/>
    </row>
    <row r="14164" spans="16:17" x14ac:dyDescent="0.3">
      <c r="P14164" s="99"/>
      <c r="Q14164" s="99"/>
    </row>
    <row r="14165" spans="16:17" x14ac:dyDescent="0.3">
      <c r="P14165" s="99"/>
      <c r="Q14165" s="99"/>
    </row>
    <row r="14166" spans="16:17" x14ac:dyDescent="0.3">
      <c r="P14166" s="99"/>
      <c r="Q14166" s="99"/>
    </row>
    <row r="14167" spans="16:17" x14ac:dyDescent="0.3">
      <c r="P14167" s="99"/>
      <c r="Q14167" s="99"/>
    </row>
    <row r="14168" spans="16:17" x14ac:dyDescent="0.3">
      <c r="P14168" s="99"/>
      <c r="Q14168" s="99"/>
    </row>
    <row r="14169" spans="16:17" x14ac:dyDescent="0.3">
      <c r="P14169" s="99"/>
      <c r="Q14169" s="99"/>
    </row>
    <row r="14170" spans="16:17" x14ac:dyDescent="0.3">
      <c r="P14170" s="99"/>
      <c r="Q14170" s="99"/>
    </row>
    <row r="14171" spans="16:17" x14ac:dyDescent="0.3">
      <c r="P14171" s="99"/>
      <c r="Q14171" s="99"/>
    </row>
    <row r="14172" spans="16:17" x14ac:dyDescent="0.3">
      <c r="P14172" s="99"/>
      <c r="Q14172" s="99"/>
    </row>
    <row r="14173" spans="16:17" x14ac:dyDescent="0.3">
      <c r="P14173" s="99"/>
      <c r="Q14173" s="99"/>
    </row>
    <row r="14174" spans="16:17" x14ac:dyDescent="0.3">
      <c r="P14174" s="99"/>
      <c r="Q14174" s="99"/>
    </row>
    <row r="14175" spans="16:17" x14ac:dyDescent="0.3">
      <c r="P14175" s="99"/>
      <c r="Q14175" s="99"/>
    </row>
    <row r="14176" spans="16:17" x14ac:dyDescent="0.3">
      <c r="P14176" s="99"/>
      <c r="Q14176" s="99"/>
    </row>
    <row r="14177" spans="16:17" x14ac:dyDescent="0.3">
      <c r="P14177" s="99"/>
      <c r="Q14177" s="99"/>
    </row>
    <row r="14178" spans="16:17" x14ac:dyDescent="0.3">
      <c r="P14178" s="99"/>
      <c r="Q14178" s="99"/>
    </row>
    <row r="14179" spans="16:17" x14ac:dyDescent="0.3">
      <c r="P14179" s="99"/>
      <c r="Q14179" s="99"/>
    </row>
    <row r="14180" spans="16:17" x14ac:dyDescent="0.3">
      <c r="P14180" s="99"/>
      <c r="Q14180" s="99"/>
    </row>
    <row r="14181" spans="16:17" x14ac:dyDescent="0.3">
      <c r="P14181" s="99"/>
      <c r="Q14181" s="99"/>
    </row>
    <row r="14182" spans="16:17" x14ac:dyDescent="0.3">
      <c r="P14182" s="99"/>
      <c r="Q14182" s="99"/>
    </row>
    <row r="14183" spans="16:17" x14ac:dyDescent="0.3">
      <c r="P14183" s="99"/>
      <c r="Q14183" s="99"/>
    </row>
    <row r="14184" spans="16:17" x14ac:dyDescent="0.3">
      <c r="P14184" s="99"/>
      <c r="Q14184" s="99"/>
    </row>
    <row r="14185" spans="16:17" x14ac:dyDescent="0.3">
      <c r="P14185" s="99"/>
      <c r="Q14185" s="99"/>
    </row>
    <row r="14186" spans="16:17" x14ac:dyDescent="0.3">
      <c r="P14186" s="99"/>
      <c r="Q14186" s="99"/>
    </row>
    <row r="14187" spans="16:17" x14ac:dyDescent="0.3">
      <c r="P14187" s="99"/>
      <c r="Q14187" s="99"/>
    </row>
    <row r="14188" spans="16:17" x14ac:dyDescent="0.3">
      <c r="P14188" s="99"/>
      <c r="Q14188" s="99"/>
    </row>
    <row r="14189" spans="16:17" x14ac:dyDescent="0.3">
      <c r="P14189" s="99"/>
      <c r="Q14189" s="99"/>
    </row>
    <row r="14190" spans="16:17" x14ac:dyDescent="0.3">
      <c r="P14190" s="99"/>
      <c r="Q14190" s="99"/>
    </row>
    <row r="14191" spans="16:17" x14ac:dyDescent="0.3">
      <c r="P14191" s="99"/>
      <c r="Q14191" s="99"/>
    </row>
    <row r="14192" spans="16:17" x14ac:dyDescent="0.3">
      <c r="P14192" s="99"/>
      <c r="Q14192" s="99"/>
    </row>
    <row r="14193" spans="16:17" x14ac:dyDescent="0.3">
      <c r="P14193" s="99"/>
      <c r="Q14193" s="99"/>
    </row>
    <row r="14194" spans="16:17" x14ac:dyDescent="0.3">
      <c r="P14194" s="99"/>
      <c r="Q14194" s="99"/>
    </row>
    <row r="14195" spans="16:17" x14ac:dyDescent="0.3">
      <c r="P14195" s="99"/>
      <c r="Q14195" s="99"/>
    </row>
    <row r="14196" spans="16:17" x14ac:dyDescent="0.3">
      <c r="P14196" s="99"/>
      <c r="Q14196" s="99"/>
    </row>
    <row r="14197" spans="16:17" x14ac:dyDescent="0.3">
      <c r="P14197" s="99"/>
      <c r="Q14197" s="99"/>
    </row>
    <row r="14198" spans="16:17" x14ac:dyDescent="0.3">
      <c r="P14198" s="99"/>
      <c r="Q14198" s="99"/>
    </row>
    <row r="14199" spans="16:17" x14ac:dyDescent="0.3">
      <c r="P14199" s="99"/>
      <c r="Q14199" s="99"/>
    </row>
    <row r="14200" spans="16:17" x14ac:dyDescent="0.3">
      <c r="P14200" s="99"/>
      <c r="Q14200" s="99"/>
    </row>
    <row r="14201" spans="16:17" x14ac:dyDescent="0.3">
      <c r="P14201" s="99"/>
      <c r="Q14201" s="99"/>
    </row>
    <row r="14202" spans="16:17" x14ac:dyDescent="0.3">
      <c r="P14202" s="99"/>
      <c r="Q14202" s="99"/>
    </row>
    <row r="14203" spans="16:17" x14ac:dyDescent="0.3">
      <c r="P14203" s="99"/>
      <c r="Q14203" s="99"/>
    </row>
    <row r="14204" spans="16:17" x14ac:dyDescent="0.3">
      <c r="P14204" s="99"/>
      <c r="Q14204" s="99"/>
    </row>
    <row r="14205" spans="16:17" x14ac:dyDescent="0.3">
      <c r="P14205" s="99"/>
      <c r="Q14205" s="99"/>
    </row>
    <row r="14206" spans="16:17" x14ac:dyDescent="0.3">
      <c r="P14206" s="99"/>
      <c r="Q14206" s="99"/>
    </row>
    <row r="14207" spans="16:17" x14ac:dyDescent="0.3">
      <c r="P14207" s="99"/>
      <c r="Q14207" s="99"/>
    </row>
    <row r="14208" spans="16:17" x14ac:dyDescent="0.3">
      <c r="P14208" s="99"/>
      <c r="Q14208" s="99"/>
    </row>
    <row r="14209" spans="16:17" x14ac:dyDescent="0.3">
      <c r="P14209" s="99"/>
      <c r="Q14209" s="99"/>
    </row>
    <row r="14210" spans="16:17" x14ac:dyDescent="0.3">
      <c r="P14210" s="99"/>
      <c r="Q14210" s="99"/>
    </row>
    <row r="14211" spans="16:17" x14ac:dyDescent="0.3">
      <c r="P14211" s="99"/>
      <c r="Q14211" s="99"/>
    </row>
    <row r="14212" spans="16:17" x14ac:dyDescent="0.3">
      <c r="P14212" s="99"/>
      <c r="Q14212" s="99"/>
    </row>
    <row r="14213" spans="16:17" x14ac:dyDescent="0.3">
      <c r="P14213" s="99"/>
      <c r="Q14213" s="99"/>
    </row>
    <row r="14214" spans="16:17" x14ac:dyDescent="0.3">
      <c r="P14214" s="99"/>
      <c r="Q14214" s="99"/>
    </row>
    <row r="14215" spans="16:17" x14ac:dyDescent="0.3">
      <c r="P14215" s="99"/>
      <c r="Q14215" s="99"/>
    </row>
    <row r="14216" spans="16:17" x14ac:dyDescent="0.3">
      <c r="P14216" s="99"/>
      <c r="Q14216" s="99"/>
    </row>
    <row r="14217" spans="16:17" x14ac:dyDescent="0.3">
      <c r="P14217" s="99"/>
      <c r="Q14217" s="99"/>
    </row>
    <row r="14218" spans="16:17" x14ac:dyDescent="0.3">
      <c r="P14218" s="99"/>
      <c r="Q14218" s="99"/>
    </row>
    <row r="14219" spans="16:17" x14ac:dyDescent="0.3">
      <c r="P14219" s="99"/>
      <c r="Q14219" s="99"/>
    </row>
    <row r="14220" spans="16:17" x14ac:dyDescent="0.3">
      <c r="P14220" s="99"/>
      <c r="Q14220" s="99"/>
    </row>
    <row r="14221" spans="16:17" x14ac:dyDescent="0.3">
      <c r="P14221" s="99"/>
      <c r="Q14221" s="99"/>
    </row>
    <row r="14222" spans="16:17" x14ac:dyDescent="0.3">
      <c r="P14222" s="99"/>
      <c r="Q14222" s="99"/>
    </row>
    <row r="14223" spans="16:17" x14ac:dyDescent="0.3">
      <c r="P14223" s="99"/>
      <c r="Q14223" s="99"/>
    </row>
    <row r="14224" spans="16:17" x14ac:dyDescent="0.3">
      <c r="P14224" s="99"/>
      <c r="Q14224" s="99"/>
    </row>
    <row r="14225" spans="16:17" x14ac:dyDescent="0.3">
      <c r="P14225" s="99"/>
      <c r="Q14225" s="99"/>
    </row>
    <row r="14226" spans="16:17" x14ac:dyDescent="0.3">
      <c r="P14226" s="99"/>
      <c r="Q14226" s="99"/>
    </row>
    <row r="14227" spans="16:17" x14ac:dyDescent="0.3">
      <c r="P14227" s="99"/>
      <c r="Q14227" s="99"/>
    </row>
    <row r="14228" spans="16:17" x14ac:dyDescent="0.3">
      <c r="P14228" s="99"/>
      <c r="Q14228" s="99"/>
    </row>
    <row r="14229" spans="16:17" x14ac:dyDescent="0.3">
      <c r="P14229" s="99"/>
      <c r="Q14229" s="99"/>
    </row>
    <row r="14230" spans="16:17" x14ac:dyDescent="0.3">
      <c r="P14230" s="99"/>
      <c r="Q14230" s="99"/>
    </row>
    <row r="14231" spans="16:17" x14ac:dyDescent="0.3">
      <c r="P14231" s="99"/>
      <c r="Q14231" s="99"/>
    </row>
    <row r="14232" spans="16:17" x14ac:dyDescent="0.3">
      <c r="P14232" s="99"/>
      <c r="Q14232" s="99"/>
    </row>
    <row r="14233" spans="16:17" x14ac:dyDescent="0.3">
      <c r="P14233" s="99"/>
      <c r="Q14233" s="99"/>
    </row>
    <row r="14234" spans="16:17" x14ac:dyDescent="0.3">
      <c r="P14234" s="99"/>
      <c r="Q14234" s="99"/>
    </row>
    <row r="14235" spans="16:17" x14ac:dyDescent="0.3">
      <c r="P14235" s="99"/>
      <c r="Q14235" s="99"/>
    </row>
    <row r="14236" spans="16:17" x14ac:dyDescent="0.3">
      <c r="P14236" s="99"/>
      <c r="Q14236" s="99"/>
    </row>
    <row r="14237" spans="16:17" x14ac:dyDescent="0.3">
      <c r="P14237" s="99"/>
      <c r="Q14237" s="99"/>
    </row>
    <row r="14238" spans="16:17" x14ac:dyDescent="0.3">
      <c r="P14238" s="99"/>
      <c r="Q14238" s="99"/>
    </row>
    <row r="14239" spans="16:17" x14ac:dyDescent="0.3">
      <c r="P14239" s="99"/>
      <c r="Q14239" s="99"/>
    </row>
    <row r="14240" spans="16:17" x14ac:dyDescent="0.3">
      <c r="P14240" s="99"/>
      <c r="Q14240" s="99"/>
    </row>
    <row r="14241" spans="16:17" x14ac:dyDescent="0.3">
      <c r="P14241" s="99"/>
      <c r="Q14241" s="99"/>
    </row>
    <row r="14242" spans="16:17" x14ac:dyDescent="0.3">
      <c r="P14242" s="99"/>
      <c r="Q14242" s="99"/>
    </row>
    <row r="14243" spans="16:17" x14ac:dyDescent="0.3">
      <c r="P14243" s="99"/>
      <c r="Q14243" s="99"/>
    </row>
    <row r="14244" spans="16:17" x14ac:dyDescent="0.3">
      <c r="P14244" s="99"/>
      <c r="Q14244" s="99"/>
    </row>
    <row r="14245" spans="16:17" x14ac:dyDescent="0.3">
      <c r="P14245" s="99"/>
      <c r="Q14245" s="99"/>
    </row>
    <row r="14246" spans="16:17" x14ac:dyDescent="0.3">
      <c r="P14246" s="99"/>
      <c r="Q14246" s="99"/>
    </row>
    <row r="14247" spans="16:17" x14ac:dyDescent="0.3">
      <c r="P14247" s="99"/>
      <c r="Q14247" s="99"/>
    </row>
    <row r="14248" spans="16:17" x14ac:dyDescent="0.3">
      <c r="P14248" s="99"/>
      <c r="Q14248" s="99"/>
    </row>
    <row r="14249" spans="16:17" x14ac:dyDescent="0.3">
      <c r="P14249" s="99"/>
      <c r="Q14249" s="99"/>
    </row>
    <row r="14250" spans="16:17" x14ac:dyDescent="0.3">
      <c r="P14250" s="99"/>
      <c r="Q14250" s="99"/>
    </row>
    <row r="14251" spans="16:17" x14ac:dyDescent="0.3">
      <c r="P14251" s="99"/>
      <c r="Q14251" s="99"/>
    </row>
    <row r="14252" spans="16:17" x14ac:dyDescent="0.3">
      <c r="P14252" s="99"/>
      <c r="Q14252" s="99"/>
    </row>
    <row r="14253" spans="16:17" x14ac:dyDescent="0.3">
      <c r="P14253" s="99"/>
      <c r="Q14253" s="99"/>
    </row>
    <row r="14254" spans="16:17" x14ac:dyDescent="0.3">
      <c r="P14254" s="99"/>
      <c r="Q14254" s="99"/>
    </row>
    <row r="14255" spans="16:17" x14ac:dyDescent="0.3">
      <c r="P14255" s="99"/>
      <c r="Q14255" s="99"/>
    </row>
    <row r="14256" spans="16:17" x14ac:dyDescent="0.3">
      <c r="P14256" s="99"/>
      <c r="Q14256" s="99"/>
    </row>
    <row r="14257" spans="16:17" x14ac:dyDescent="0.3">
      <c r="P14257" s="99"/>
      <c r="Q14257" s="99"/>
    </row>
    <row r="14258" spans="16:17" x14ac:dyDescent="0.3">
      <c r="P14258" s="99"/>
      <c r="Q14258" s="99"/>
    </row>
    <row r="14259" spans="16:17" x14ac:dyDescent="0.3">
      <c r="P14259" s="99"/>
      <c r="Q14259" s="99"/>
    </row>
    <row r="14260" spans="16:17" x14ac:dyDescent="0.3">
      <c r="P14260" s="99"/>
      <c r="Q14260" s="99"/>
    </row>
    <row r="14261" spans="16:17" x14ac:dyDescent="0.3">
      <c r="P14261" s="99"/>
      <c r="Q14261" s="99"/>
    </row>
    <row r="14262" spans="16:17" x14ac:dyDescent="0.3">
      <c r="P14262" s="99"/>
      <c r="Q14262" s="99"/>
    </row>
    <row r="14263" spans="16:17" x14ac:dyDescent="0.3">
      <c r="P14263" s="99"/>
      <c r="Q14263" s="99"/>
    </row>
    <row r="14264" spans="16:17" x14ac:dyDescent="0.3">
      <c r="P14264" s="99"/>
      <c r="Q14264" s="99"/>
    </row>
    <row r="14265" spans="16:17" x14ac:dyDescent="0.3">
      <c r="P14265" s="99"/>
      <c r="Q14265" s="99"/>
    </row>
    <row r="14266" spans="16:17" x14ac:dyDescent="0.3">
      <c r="P14266" s="99"/>
      <c r="Q14266" s="99"/>
    </row>
    <row r="14267" spans="16:17" x14ac:dyDescent="0.3">
      <c r="P14267" s="99"/>
      <c r="Q14267" s="99"/>
    </row>
    <row r="14268" spans="16:17" x14ac:dyDescent="0.3">
      <c r="P14268" s="99"/>
      <c r="Q14268" s="99"/>
    </row>
    <row r="14269" spans="16:17" x14ac:dyDescent="0.3">
      <c r="P14269" s="99"/>
      <c r="Q14269" s="99"/>
    </row>
    <row r="14270" spans="16:17" x14ac:dyDescent="0.3">
      <c r="P14270" s="99"/>
      <c r="Q14270" s="99"/>
    </row>
    <row r="14271" spans="16:17" x14ac:dyDescent="0.3">
      <c r="P14271" s="99"/>
      <c r="Q14271" s="99"/>
    </row>
    <row r="14272" spans="16:17" x14ac:dyDescent="0.3">
      <c r="P14272" s="99"/>
      <c r="Q14272" s="99"/>
    </row>
    <row r="14273" spans="16:17" x14ac:dyDescent="0.3">
      <c r="P14273" s="99"/>
      <c r="Q14273" s="99"/>
    </row>
    <row r="14274" spans="16:17" x14ac:dyDescent="0.3">
      <c r="P14274" s="99"/>
      <c r="Q14274" s="99"/>
    </row>
    <row r="14275" spans="16:17" x14ac:dyDescent="0.3">
      <c r="P14275" s="99"/>
      <c r="Q14275" s="99"/>
    </row>
    <row r="14276" spans="16:17" x14ac:dyDescent="0.3">
      <c r="P14276" s="99"/>
      <c r="Q14276" s="99"/>
    </row>
    <row r="14277" spans="16:17" x14ac:dyDescent="0.3">
      <c r="P14277" s="99"/>
      <c r="Q14277" s="99"/>
    </row>
    <row r="14278" spans="16:17" x14ac:dyDescent="0.3">
      <c r="P14278" s="99"/>
      <c r="Q14278" s="99"/>
    </row>
    <row r="14279" spans="16:17" x14ac:dyDescent="0.3">
      <c r="P14279" s="99"/>
      <c r="Q14279" s="99"/>
    </row>
    <row r="14280" spans="16:17" x14ac:dyDescent="0.3">
      <c r="P14280" s="99"/>
      <c r="Q14280" s="99"/>
    </row>
    <row r="14281" spans="16:17" x14ac:dyDescent="0.3">
      <c r="P14281" s="99"/>
      <c r="Q14281" s="99"/>
    </row>
    <row r="14282" spans="16:17" x14ac:dyDescent="0.3">
      <c r="P14282" s="99"/>
      <c r="Q14282" s="99"/>
    </row>
    <row r="14283" spans="16:17" x14ac:dyDescent="0.3">
      <c r="P14283" s="99"/>
      <c r="Q14283" s="99"/>
    </row>
    <row r="14284" spans="16:17" x14ac:dyDescent="0.3">
      <c r="P14284" s="99"/>
      <c r="Q14284" s="99"/>
    </row>
    <row r="14285" spans="16:17" x14ac:dyDescent="0.3">
      <c r="P14285" s="99"/>
      <c r="Q14285" s="99"/>
    </row>
    <row r="14286" spans="16:17" x14ac:dyDescent="0.3">
      <c r="P14286" s="99"/>
      <c r="Q14286" s="99"/>
    </row>
    <row r="14287" spans="16:17" x14ac:dyDescent="0.3">
      <c r="P14287" s="99"/>
      <c r="Q14287" s="99"/>
    </row>
    <row r="14288" spans="16:17" x14ac:dyDescent="0.3">
      <c r="P14288" s="99"/>
      <c r="Q14288" s="99"/>
    </row>
    <row r="14289" spans="16:17" x14ac:dyDescent="0.3">
      <c r="P14289" s="99"/>
      <c r="Q14289" s="99"/>
    </row>
    <row r="14290" spans="16:17" x14ac:dyDescent="0.3">
      <c r="P14290" s="99"/>
      <c r="Q14290" s="99"/>
    </row>
    <row r="14291" spans="16:17" x14ac:dyDescent="0.3">
      <c r="P14291" s="99"/>
      <c r="Q14291" s="99"/>
    </row>
    <row r="14292" spans="16:17" x14ac:dyDescent="0.3">
      <c r="P14292" s="99"/>
      <c r="Q14292" s="99"/>
    </row>
    <row r="14293" spans="16:17" x14ac:dyDescent="0.3">
      <c r="P14293" s="99"/>
      <c r="Q14293" s="99"/>
    </row>
    <row r="14294" spans="16:17" x14ac:dyDescent="0.3">
      <c r="P14294" s="99"/>
      <c r="Q14294" s="99"/>
    </row>
    <row r="14295" spans="16:17" x14ac:dyDescent="0.3">
      <c r="P14295" s="99"/>
      <c r="Q14295" s="99"/>
    </row>
    <row r="14296" spans="16:17" x14ac:dyDescent="0.3">
      <c r="P14296" s="99"/>
      <c r="Q14296" s="99"/>
    </row>
    <row r="14297" spans="16:17" x14ac:dyDescent="0.3">
      <c r="P14297" s="99"/>
      <c r="Q14297" s="99"/>
    </row>
    <row r="14298" spans="16:17" x14ac:dyDescent="0.3">
      <c r="P14298" s="99"/>
      <c r="Q14298" s="99"/>
    </row>
    <row r="14299" spans="16:17" x14ac:dyDescent="0.3">
      <c r="P14299" s="99"/>
      <c r="Q14299" s="99"/>
    </row>
    <row r="14300" spans="16:17" x14ac:dyDescent="0.3">
      <c r="P14300" s="99"/>
      <c r="Q14300" s="99"/>
    </row>
    <row r="14301" spans="16:17" x14ac:dyDescent="0.3">
      <c r="P14301" s="99"/>
      <c r="Q14301" s="99"/>
    </row>
    <row r="14302" spans="16:17" x14ac:dyDescent="0.3">
      <c r="P14302" s="99"/>
      <c r="Q14302" s="99"/>
    </row>
    <row r="14303" spans="16:17" x14ac:dyDescent="0.3">
      <c r="P14303" s="99"/>
      <c r="Q14303" s="99"/>
    </row>
    <row r="14304" spans="16:17" x14ac:dyDescent="0.3">
      <c r="P14304" s="99"/>
      <c r="Q14304" s="99"/>
    </row>
    <row r="14305" spans="16:17" x14ac:dyDescent="0.3">
      <c r="P14305" s="99"/>
      <c r="Q14305" s="99"/>
    </row>
    <row r="14306" spans="16:17" x14ac:dyDescent="0.3">
      <c r="P14306" s="99"/>
      <c r="Q14306" s="99"/>
    </row>
    <row r="14307" spans="16:17" x14ac:dyDescent="0.3">
      <c r="P14307" s="99"/>
      <c r="Q14307" s="99"/>
    </row>
    <row r="14308" spans="16:17" x14ac:dyDescent="0.3">
      <c r="P14308" s="99"/>
      <c r="Q14308" s="99"/>
    </row>
    <row r="14309" spans="16:17" x14ac:dyDescent="0.3">
      <c r="P14309" s="99"/>
      <c r="Q14309" s="99"/>
    </row>
    <row r="14310" spans="16:17" x14ac:dyDescent="0.3">
      <c r="P14310" s="99"/>
      <c r="Q14310" s="99"/>
    </row>
    <row r="14311" spans="16:17" x14ac:dyDescent="0.3">
      <c r="P14311" s="99"/>
      <c r="Q14311" s="99"/>
    </row>
    <row r="14312" spans="16:17" x14ac:dyDescent="0.3">
      <c r="P14312" s="99"/>
      <c r="Q14312" s="99"/>
    </row>
    <row r="14313" spans="16:17" x14ac:dyDescent="0.3">
      <c r="P14313" s="99"/>
      <c r="Q14313" s="99"/>
    </row>
    <row r="14314" spans="16:17" x14ac:dyDescent="0.3">
      <c r="P14314" s="99"/>
      <c r="Q14314" s="99"/>
    </row>
    <row r="14315" spans="16:17" x14ac:dyDescent="0.3">
      <c r="P14315" s="99"/>
      <c r="Q14315" s="99"/>
    </row>
    <row r="14316" spans="16:17" x14ac:dyDescent="0.3">
      <c r="P14316" s="99"/>
      <c r="Q14316" s="99"/>
    </row>
    <row r="14317" spans="16:17" x14ac:dyDescent="0.3">
      <c r="P14317" s="99"/>
      <c r="Q14317" s="99"/>
    </row>
    <row r="14318" spans="16:17" x14ac:dyDescent="0.3">
      <c r="P14318" s="99"/>
      <c r="Q14318" s="99"/>
    </row>
    <row r="14319" spans="16:17" x14ac:dyDescent="0.3">
      <c r="P14319" s="99"/>
      <c r="Q14319" s="99"/>
    </row>
    <row r="14320" spans="16:17" x14ac:dyDescent="0.3">
      <c r="P14320" s="99"/>
      <c r="Q14320" s="99"/>
    </row>
    <row r="14321" spans="16:17" x14ac:dyDescent="0.3">
      <c r="P14321" s="99"/>
      <c r="Q14321" s="99"/>
    </row>
    <row r="14322" spans="16:17" x14ac:dyDescent="0.3">
      <c r="P14322" s="99"/>
      <c r="Q14322" s="99"/>
    </row>
    <row r="14323" spans="16:17" x14ac:dyDescent="0.3">
      <c r="P14323" s="99"/>
      <c r="Q14323" s="99"/>
    </row>
    <row r="14324" spans="16:17" x14ac:dyDescent="0.3">
      <c r="P14324" s="99"/>
      <c r="Q14324" s="99"/>
    </row>
    <row r="14325" spans="16:17" x14ac:dyDescent="0.3">
      <c r="P14325" s="99"/>
      <c r="Q14325" s="99"/>
    </row>
    <row r="14326" spans="16:17" x14ac:dyDescent="0.3">
      <c r="P14326" s="99"/>
      <c r="Q14326" s="99"/>
    </row>
    <row r="14327" spans="16:17" x14ac:dyDescent="0.3">
      <c r="P14327" s="99"/>
      <c r="Q14327" s="99"/>
    </row>
    <row r="14328" spans="16:17" x14ac:dyDescent="0.3">
      <c r="P14328" s="99"/>
      <c r="Q14328" s="99"/>
    </row>
    <row r="14329" spans="16:17" x14ac:dyDescent="0.3">
      <c r="P14329" s="99"/>
      <c r="Q14329" s="99"/>
    </row>
    <row r="14330" spans="16:17" x14ac:dyDescent="0.3">
      <c r="P14330" s="99"/>
      <c r="Q14330" s="99"/>
    </row>
    <row r="14331" spans="16:17" x14ac:dyDescent="0.3">
      <c r="P14331" s="99"/>
      <c r="Q14331" s="99"/>
    </row>
    <row r="14332" spans="16:17" x14ac:dyDescent="0.3">
      <c r="P14332" s="99"/>
      <c r="Q14332" s="99"/>
    </row>
    <row r="14333" spans="16:17" x14ac:dyDescent="0.3">
      <c r="P14333" s="99"/>
      <c r="Q14333" s="99"/>
    </row>
    <row r="14334" spans="16:17" x14ac:dyDescent="0.3">
      <c r="P14334" s="99"/>
      <c r="Q14334" s="99"/>
    </row>
    <row r="14335" spans="16:17" x14ac:dyDescent="0.3">
      <c r="P14335" s="99"/>
      <c r="Q14335" s="99"/>
    </row>
    <row r="14336" spans="16:17" x14ac:dyDescent="0.3">
      <c r="P14336" s="99"/>
      <c r="Q14336" s="99"/>
    </row>
    <row r="14337" spans="16:17" x14ac:dyDescent="0.3">
      <c r="P14337" s="99"/>
      <c r="Q14337" s="99"/>
    </row>
    <row r="14338" spans="16:17" x14ac:dyDescent="0.3">
      <c r="P14338" s="99"/>
      <c r="Q14338" s="99"/>
    </row>
    <row r="14339" spans="16:17" x14ac:dyDescent="0.3">
      <c r="P14339" s="99"/>
      <c r="Q14339" s="99"/>
    </row>
    <row r="14340" spans="16:17" x14ac:dyDescent="0.3">
      <c r="P14340" s="99"/>
      <c r="Q14340" s="99"/>
    </row>
    <row r="14341" spans="16:17" x14ac:dyDescent="0.3">
      <c r="P14341" s="99"/>
      <c r="Q14341" s="99"/>
    </row>
    <row r="14342" spans="16:17" x14ac:dyDescent="0.3">
      <c r="P14342" s="99"/>
      <c r="Q14342" s="99"/>
    </row>
    <row r="14343" spans="16:17" x14ac:dyDescent="0.3">
      <c r="P14343" s="99"/>
      <c r="Q14343" s="99"/>
    </row>
    <row r="14344" spans="16:17" x14ac:dyDescent="0.3">
      <c r="P14344" s="99"/>
      <c r="Q14344" s="99"/>
    </row>
    <row r="14345" spans="16:17" x14ac:dyDescent="0.3">
      <c r="P14345" s="99"/>
      <c r="Q14345" s="99"/>
    </row>
    <row r="14346" spans="16:17" x14ac:dyDescent="0.3">
      <c r="P14346" s="99"/>
      <c r="Q14346" s="99"/>
    </row>
    <row r="14347" spans="16:17" x14ac:dyDescent="0.3">
      <c r="P14347" s="99"/>
      <c r="Q14347" s="99"/>
    </row>
    <row r="14348" spans="16:17" x14ac:dyDescent="0.3">
      <c r="P14348" s="99"/>
      <c r="Q14348" s="99"/>
    </row>
    <row r="14349" spans="16:17" x14ac:dyDescent="0.3">
      <c r="P14349" s="99"/>
      <c r="Q14349" s="99"/>
    </row>
    <row r="14350" spans="16:17" x14ac:dyDescent="0.3">
      <c r="P14350" s="99"/>
      <c r="Q14350" s="99"/>
    </row>
    <row r="14351" spans="16:17" x14ac:dyDescent="0.3">
      <c r="P14351" s="99"/>
      <c r="Q14351" s="99"/>
    </row>
    <row r="14352" spans="16:17" x14ac:dyDescent="0.3">
      <c r="P14352" s="99"/>
      <c r="Q14352" s="99"/>
    </row>
    <row r="14353" spans="16:17" x14ac:dyDescent="0.3">
      <c r="P14353" s="99"/>
      <c r="Q14353" s="99"/>
    </row>
    <row r="14354" spans="16:17" x14ac:dyDescent="0.3">
      <c r="P14354" s="99"/>
      <c r="Q14354" s="99"/>
    </row>
    <row r="14355" spans="16:17" x14ac:dyDescent="0.3">
      <c r="P14355" s="99"/>
      <c r="Q14355" s="99"/>
    </row>
    <row r="14356" spans="16:17" x14ac:dyDescent="0.3">
      <c r="P14356" s="99"/>
      <c r="Q14356" s="99"/>
    </row>
    <row r="14357" spans="16:17" x14ac:dyDescent="0.3">
      <c r="P14357" s="99"/>
      <c r="Q14357" s="99"/>
    </row>
    <row r="14358" spans="16:17" x14ac:dyDescent="0.3">
      <c r="P14358" s="99"/>
      <c r="Q14358" s="99"/>
    </row>
    <row r="14359" spans="16:17" x14ac:dyDescent="0.3">
      <c r="P14359" s="99"/>
      <c r="Q14359" s="99"/>
    </row>
    <row r="14360" spans="16:17" x14ac:dyDescent="0.3">
      <c r="P14360" s="99"/>
      <c r="Q14360" s="99"/>
    </row>
    <row r="14361" spans="16:17" x14ac:dyDescent="0.3">
      <c r="P14361" s="99"/>
      <c r="Q14361" s="99"/>
    </row>
    <row r="14362" spans="16:17" x14ac:dyDescent="0.3">
      <c r="P14362" s="99"/>
      <c r="Q14362" s="99"/>
    </row>
    <row r="14363" spans="16:17" x14ac:dyDescent="0.3">
      <c r="P14363" s="99"/>
      <c r="Q14363" s="99"/>
    </row>
    <row r="14364" spans="16:17" x14ac:dyDescent="0.3">
      <c r="P14364" s="99"/>
      <c r="Q14364" s="99"/>
    </row>
    <row r="14365" spans="16:17" x14ac:dyDescent="0.3">
      <c r="P14365" s="99"/>
      <c r="Q14365" s="99"/>
    </row>
    <row r="14366" spans="16:17" x14ac:dyDescent="0.3">
      <c r="P14366" s="99"/>
      <c r="Q14366" s="99"/>
    </row>
    <row r="14367" spans="16:17" x14ac:dyDescent="0.3">
      <c r="P14367" s="99"/>
      <c r="Q14367" s="99"/>
    </row>
    <row r="14368" spans="16:17" x14ac:dyDescent="0.3">
      <c r="P14368" s="99"/>
      <c r="Q14368" s="99"/>
    </row>
    <row r="14369" spans="16:17" x14ac:dyDescent="0.3">
      <c r="P14369" s="99"/>
      <c r="Q14369" s="99"/>
    </row>
    <row r="14370" spans="16:17" x14ac:dyDescent="0.3">
      <c r="P14370" s="99"/>
      <c r="Q14370" s="99"/>
    </row>
    <row r="14371" spans="16:17" x14ac:dyDescent="0.3">
      <c r="P14371" s="99"/>
      <c r="Q14371" s="99"/>
    </row>
    <row r="14372" spans="16:17" x14ac:dyDescent="0.3">
      <c r="P14372" s="99"/>
      <c r="Q14372" s="99"/>
    </row>
    <row r="14373" spans="16:17" x14ac:dyDescent="0.3">
      <c r="P14373" s="99"/>
      <c r="Q14373" s="99"/>
    </row>
    <row r="14374" spans="16:17" x14ac:dyDescent="0.3">
      <c r="P14374" s="99"/>
      <c r="Q14374" s="99"/>
    </row>
    <row r="14375" spans="16:17" x14ac:dyDescent="0.3">
      <c r="P14375" s="99"/>
      <c r="Q14375" s="99"/>
    </row>
    <row r="14376" spans="16:17" x14ac:dyDescent="0.3">
      <c r="P14376" s="99"/>
      <c r="Q14376" s="99"/>
    </row>
    <row r="14377" spans="16:17" x14ac:dyDescent="0.3">
      <c r="P14377" s="99"/>
      <c r="Q14377" s="99"/>
    </row>
    <row r="14378" spans="16:17" x14ac:dyDescent="0.3">
      <c r="P14378" s="99"/>
      <c r="Q14378" s="99"/>
    </row>
    <row r="14379" spans="16:17" x14ac:dyDescent="0.3">
      <c r="P14379" s="99"/>
      <c r="Q14379" s="99"/>
    </row>
    <row r="14380" spans="16:17" x14ac:dyDescent="0.3">
      <c r="P14380" s="99"/>
      <c r="Q14380" s="99"/>
    </row>
    <row r="14381" spans="16:17" x14ac:dyDescent="0.3">
      <c r="P14381" s="99"/>
      <c r="Q14381" s="99"/>
    </row>
    <row r="14382" spans="16:17" x14ac:dyDescent="0.3">
      <c r="P14382" s="99"/>
      <c r="Q14382" s="99"/>
    </row>
    <row r="14383" spans="16:17" x14ac:dyDescent="0.3">
      <c r="P14383" s="99"/>
      <c r="Q14383" s="99"/>
    </row>
    <row r="14384" spans="16:17" x14ac:dyDescent="0.3">
      <c r="P14384" s="99"/>
      <c r="Q14384" s="99"/>
    </row>
    <row r="14385" spans="16:17" x14ac:dyDescent="0.3">
      <c r="P14385" s="99"/>
      <c r="Q14385" s="99"/>
    </row>
    <row r="14386" spans="16:17" x14ac:dyDescent="0.3">
      <c r="P14386" s="99"/>
      <c r="Q14386" s="99"/>
    </row>
    <row r="14387" spans="16:17" x14ac:dyDescent="0.3">
      <c r="P14387" s="99"/>
      <c r="Q14387" s="99"/>
    </row>
    <row r="14388" spans="16:17" x14ac:dyDescent="0.3">
      <c r="P14388" s="99"/>
      <c r="Q14388" s="99"/>
    </row>
    <row r="14389" spans="16:17" x14ac:dyDescent="0.3">
      <c r="P14389" s="99"/>
      <c r="Q14389" s="99"/>
    </row>
    <row r="14390" spans="16:17" x14ac:dyDescent="0.3">
      <c r="P14390" s="99"/>
      <c r="Q14390" s="99"/>
    </row>
    <row r="14391" spans="16:17" x14ac:dyDescent="0.3">
      <c r="P14391" s="99"/>
      <c r="Q14391" s="99"/>
    </row>
    <row r="14392" spans="16:17" x14ac:dyDescent="0.3">
      <c r="P14392" s="99"/>
      <c r="Q14392" s="99"/>
    </row>
    <row r="14393" spans="16:17" x14ac:dyDescent="0.3">
      <c r="P14393" s="99"/>
      <c r="Q14393" s="99"/>
    </row>
    <row r="14394" spans="16:17" x14ac:dyDescent="0.3">
      <c r="P14394" s="99"/>
      <c r="Q14394" s="99"/>
    </row>
    <row r="14395" spans="16:17" x14ac:dyDescent="0.3">
      <c r="P14395" s="99"/>
      <c r="Q14395" s="99"/>
    </row>
    <row r="14396" spans="16:17" x14ac:dyDescent="0.3">
      <c r="P14396" s="99"/>
      <c r="Q14396" s="99"/>
    </row>
    <row r="14397" spans="16:17" x14ac:dyDescent="0.3">
      <c r="P14397" s="99"/>
      <c r="Q14397" s="99"/>
    </row>
    <row r="14398" spans="16:17" x14ac:dyDescent="0.3">
      <c r="P14398" s="99"/>
      <c r="Q14398" s="99"/>
    </row>
    <row r="14399" spans="16:17" x14ac:dyDescent="0.3">
      <c r="P14399" s="99"/>
      <c r="Q14399" s="99"/>
    </row>
    <row r="14400" spans="16:17" x14ac:dyDescent="0.3">
      <c r="P14400" s="99"/>
      <c r="Q14400" s="99"/>
    </row>
    <row r="14401" spans="16:17" x14ac:dyDescent="0.3">
      <c r="P14401" s="99"/>
      <c r="Q14401" s="99"/>
    </row>
    <row r="14402" spans="16:17" x14ac:dyDescent="0.3">
      <c r="P14402" s="99"/>
      <c r="Q14402" s="99"/>
    </row>
    <row r="14403" spans="16:17" x14ac:dyDescent="0.3">
      <c r="P14403" s="99"/>
      <c r="Q14403" s="99"/>
    </row>
    <row r="14404" spans="16:17" x14ac:dyDescent="0.3">
      <c r="P14404" s="99"/>
      <c r="Q14404" s="99"/>
    </row>
    <row r="14405" spans="16:17" x14ac:dyDescent="0.3">
      <c r="P14405" s="99"/>
      <c r="Q14405" s="99"/>
    </row>
    <row r="14406" spans="16:17" x14ac:dyDescent="0.3">
      <c r="P14406" s="99"/>
      <c r="Q14406" s="99"/>
    </row>
    <row r="14407" spans="16:17" x14ac:dyDescent="0.3">
      <c r="P14407" s="99"/>
      <c r="Q14407" s="99"/>
    </row>
    <row r="14408" spans="16:17" x14ac:dyDescent="0.3">
      <c r="P14408" s="99"/>
      <c r="Q14408" s="99"/>
    </row>
    <row r="14409" spans="16:17" x14ac:dyDescent="0.3">
      <c r="P14409" s="99"/>
      <c r="Q14409" s="99"/>
    </row>
    <row r="14410" spans="16:17" x14ac:dyDescent="0.3">
      <c r="P14410" s="99"/>
      <c r="Q14410" s="99"/>
    </row>
    <row r="14411" spans="16:17" x14ac:dyDescent="0.3">
      <c r="P14411" s="99"/>
      <c r="Q14411" s="99"/>
    </row>
    <row r="14412" spans="16:17" x14ac:dyDescent="0.3">
      <c r="P14412" s="99"/>
      <c r="Q14412" s="99"/>
    </row>
    <row r="14413" spans="16:17" x14ac:dyDescent="0.3">
      <c r="P14413" s="99"/>
      <c r="Q14413" s="99"/>
    </row>
    <row r="14414" spans="16:17" x14ac:dyDescent="0.3">
      <c r="P14414" s="99"/>
      <c r="Q14414" s="99"/>
    </row>
    <row r="14415" spans="16:17" x14ac:dyDescent="0.3">
      <c r="P14415" s="99"/>
      <c r="Q14415" s="99"/>
    </row>
    <row r="14416" spans="16:17" x14ac:dyDescent="0.3">
      <c r="P14416" s="99"/>
      <c r="Q14416" s="99"/>
    </row>
    <row r="14417" spans="16:17" x14ac:dyDescent="0.3">
      <c r="P14417" s="99"/>
      <c r="Q14417" s="99"/>
    </row>
    <row r="14418" spans="16:17" x14ac:dyDescent="0.3">
      <c r="P14418" s="99"/>
      <c r="Q14418" s="99"/>
    </row>
    <row r="14419" spans="16:17" x14ac:dyDescent="0.3">
      <c r="P14419" s="99"/>
      <c r="Q14419" s="99"/>
    </row>
    <row r="14420" spans="16:17" x14ac:dyDescent="0.3">
      <c r="P14420" s="99"/>
      <c r="Q14420" s="99"/>
    </row>
    <row r="14421" spans="16:17" x14ac:dyDescent="0.3">
      <c r="P14421" s="99"/>
      <c r="Q14421" s="99"/>
    </row>
    <row r="14422" spans="16:17" x14ac:dyDescent="0.3">
      <c r="P14422" s="99"/>
      <c r="Q14422" s="99"/>
    </row>
    <row r="14423" spans="16:17" x14ac:dyDescent="0.3">
      <c r="P14423" s="99"/>
      <c r="Q14423" s="99"/>
    </row>
    <row r="14424" spans="16:17" x14ac:dyDescent="0.3">
      <c r="P14424" s="99"/>
      <c r="Q14424" s="99"/>
    </row>
    <row r="14425" spans="16:17" x14ac:dyDescent="0.3">
      <c r="P14425" s="99"/>
      <c r="Q14425" s="99"/>
    </row>
    <row r="14426" spans="16:17" x14ac:dyDescent="0.3">
      <c r="P14426" s="99"/>
      <c r="Q14426" s="99"/>
    </row>
    <row r="14427" spans="16:17" x14ac:dyDescent="0.3">
      <c r="P14427" s="99"/>
      <c r="Q14427" s="99"/>
    </row>
    <row r="14428" spans="16:17" x14ac:dyDescent="0.3">
      <c r="P14428" s="99"/>
      <c r="Q14428" s="99"/>
    </row>
    <row r="14429" spans="16:17" x14ac:dyDescent="0.3">
      <c r="P14429" s="99"/>
      <c r="Q14429" s="99"/>
    </row>
    <row r="14430" spans="16:17" x14ac:dyDescent="0.3">
      <c r="P14430" s="99"/>
      <c r="Q14430" s="99"/>
    </row>
    <row r="14431" spans="16:17" x14ac:dyDescent="0.3">
      <c r="P14431" s="99"/>
      <c r="Q14431" s="99"/>
    </row>
    <row r="14432" spans="16:17" x14ac:dyDescent="0.3">
      <c r="P14432" s="99"/>
      <c r="Q14432" s="99"/>
    </row>
    <row r="14433" spans="16:17" x14ac:dyDescent="0.3">
      <c r="P14433" s="99"/>
      <c r="Q14433" s="99"/>
    </row>
    <row r="14434" spans="16:17" x14ac:dyDescent="0.3">
      <c r="P14434" s="99"/>
      <c r="Q14434" s="99"/>
    </row>
    <row r="14435" spans="16:17" x14ac:dyDescent="0.3">
      <c r="P14435" s="99"/>
      <c r="Q14435" s="99"/>
    </row>
    <row r="14436" spans="16:17" x14ac:dyDescent="0.3">
      <c r="P14436" s="99"/>
      <c r="Q14436" s="99"/>
    </row>
    <row r="14437" spans="16:17" x14ac:dyDescent="0.3">
      <c r="P14437" s="99"/>
      <c r="Q14437" s="99"/>
    </row>
    <row r="14438" spans="16:17" x14ac:dyDescent="0.3">
      <c r="P14438" s="99"/>
      <c r="Q14438" s="99"/>
    </row>
    <row r="14439" spans="16:17" x14ac:dyDescent="0.3">
      <c r="P14439" s="99"/>
      <c r="Q14439" s="99"/>
    </row>
    <row r="14440" spans="16:17" x14ac:dyDescent="0.3">
      <c r="P14440" s="99"/>
      <c r="Q14440" s="99"/>
    </row>
    <row r="14441" spans="16:17" x14ac:dyDescent="0.3">
      <c r="P14441" s="99"/>
      <c r="Q14441" s="99"/>
    </row>
    <row r="14442" spans="16:17" x14ac:dyDescent="0.3">
      <c r="P14442" s="99"/>
      <c r="Q14442" s="99"/>
    </row>
    <row r="14443" spans="16:17" x14ac:dyDescent="0.3">
      <c r="P14443" s="99"/>
      <c r="Q14443" s="99"/>
    </row>
    <row r="14444" spans="16:17" x14ac:dyDescent="0.3">
      <c r="P14444" s="99"/>
      <c r="Q14444" s="99"/>
    </row>
    <row r="14445" spans="16:17" x14ac:dyDescent="0.3">
      <c r="P14445" s="99"/>
      <c r="Q14445" s="99"/>
    </row>
    <row r="14446" spans="16:17" x14ac:dyDescent="0.3">
      <c r="P14446" s="99"/>
      <c r="Q14446" s="99"/>
    </row>
    <row r="14447" spans="16:17" x14ac:dyDescent="0.3">
      <c r="P14447" s="99"/>
      <c r="Q14447" s="99"/>
    </row>
    <row r="14448" spans="16:17" x14ac:dyDescent="0.3">
      <c r="P14448" s="99"/>
      <c r="Q14448" s="99"/>
    </row>
    <row r="14449" spans="16:17" x14ac:dyDescent="0.3">
      <c r="P14449" s="99"/>
      <c r="Q14449" s="99"/>
    </row>
    <row r="14450" spans="16:17" x14ac:dyDescent="0.3">
      <c r="P14450" s="99"/>
      <c r="Q14450" s="99"/>
    </row>
    <row r="14451" spans="16:17" x14ac:dyDescent="0.3">
      <c r="P14451" s="99"/>
      <c r="Q14451" s="99"/>
    </row>
    <row r="14452" spans="16:17" x14ac:dyDescent="0.3">
      <c r="P14452" s="99"/>
      <c r="Q14452" s="99"/>
    </row>
    <row r="14453" spans="16:17" x14ac:dyDescent="0.3">
      <c r="P14453" s="99"/>
      <c r="Q14453" s="99"/>
    </row>
    <row r="14454" spans="16:17" x14ac:dyDescent="0.3">
      <c r="P14454" s="99"/>
      <c r="Q14454" s="99"/>
    </row>
    <row r="14455" spans="16:17" x14ac:dyDescent="0.3">
      <c r="P14455" s="99"/>
      <c r="Q14455" s="99"/>
    </row>
    <row r="14456" spans="16:17" x14ac:dyDescent="0.3">
      <c r="P14456" s="99"/>
      <c r="Q14456" s="99"/>
    </row>
    <row r="14457" spans="16:17" x14ac:dyDescent="0.3">
      <c r="P14457" s="99"/>
      <c r="Q14457" s="99"/>
    </row>
    <row r="14458" spans="16:17" x14ac:dyDescent="0.3">
      <c r="P14458" s="99"/>
      <c r="Q14458" s="99"/>
    </row>
    <row r="14459" spans="16:17" x14ac:dyDescent="0.3">
      <c r="P14459" s="99"/>
      <c r="Q14459" s="99"/>
    </row>
    <row r="14460" spans="16:17" x14ac:dyDescent="0.3">
      <c r="P14460" s="99"/>
      <c r="Q14460" s="99"/>
    </row>
    <row r="14461" spans="16:17" x14ac:dyDescent="0.3">
      <c r="P14461" s="99"/>
      <c r="Q14461" s="99"/>
    </row>
    <row r="14462" spans="16:17" x14ac:dyDescent="0.3">
      <c r="P14462" s="99"/>
      <c r="Q14462" s="99"/>
    </row>
    <row r="14463" spans="16:17" x14ac:dyDescent="0.3">
      <c r="P14463" s="99"/>
      <c r="Q14463" s="99"/>
    </row>
    <row r="14464" spans="16:17" x14ac:dyDescent="0.3">
      <c r="P14464" s="99"/>
      <c r="Q14464" s="99"/>
    </row>
    <row r="14465" spans="16:17" x14ac:dyDescent="0.3">
      <c r="P14465" s="99"/>
      <c r="Q14465" s="99"/>
    </row>
    <row r="14466" spans="16:17" x14ac:dyDescent="0.3">
      <c r="P14466" s="99"/>
      <c r="Q14466" s="99"/>
    </row>
    <row r="14467" spans="16:17" x14ac:dyDescent="0.3">
      <c r="P14467" s="99"/>
      <c r="Q14467" s="99"/>
    </row>
    <row r="14468" spans="16:17" x14ac:dyDescent="0.3">
      <c r="P14468" s="99"/>
      <c r="Q14468" s="99"/>
    </row>
    <row r="14469" spans="16:17" x14ac:dyDescent="0.3">
      <c r="P14469" s="99"/>
      <c r="Q14469" s="99"/>
    </row>
    <row r="14470" spans="16:17" x14ac:dyDescent="0.3">
      <c r="P14470" s="99"/>
      <c r="Q14470" s="99"/>
    </row>
    <row r="14471" spans="16:17" x14ac:dyDescent="0.3">
      <c r="P14471" s="99"/>
      <c r="Q14471" s="99"/>
    </row>
    <row r="14472" spans="16:17" x14ac:dyDescent="0.3">
      <c r="P14472" s="99"/>
      <c r="Q14472" s="99"/>
    </row>
    <row r="14473" spans="16:17" x14ac:dyDescent="0.3">
      <c r="P14473" s="99"/>
      <c r="Q14473" s="99"/>
    </row>
    <row r="14474" spans="16:17" x14ac:dyDescent="0.3">
      <c r="P14474" s="99"/>
      <c r="Q14474" s="99"/>
    </row>
    <row r="14475" spans="16:17" x14ac:dyDescent="0.3">
      <c r="P14475" s="99"/>
      <c r="Q14475" s="99"/>
    </row>
    <row r="14476" spans="16:17" x14ac:dyDescent="0.3">
      <c r="P14476" s="99"/>
      <c r="Q14476" s="99"/>
    </row>
    <row r="14477" spans="16:17" x14ac:dyDescent="0.3">
      <c r="P14477" s="99"/>
      <c r="Q14477" s="99"/>
    </row>
    <row r="14478" spans="16:17" x14ac:dyDescent="0.3">
      <c r="P14478" s="99"/>
      <c r="Q14478" s="99"/>
    </row>
    <row r="14479" spans="16:17" x14ac:dyDescent="0.3">
      <c r="P14479" s="99"/>
      <c r="Q14479" s="99"/>
    </row>
    <row r="14480" spans="16:17" x14ac:dyDescent="0.3">
      <c r="P14480" s="99"/>
      <c r="Q14480" s="99"/>
    </row>
    <row r="14481" spans="16:17" x14ac:dyDescent="0.3">
      <c r="P14481" s="99"/>
      <c r="Q14481" s="99"/>
    </row>
    <row r="14482" spans="16:17" x14ac:dyDescent="0.3">
      <c r="P14482" s="99"/>
      <c r="Q14482" s="99"/>
    </row>
    <row r="14483" spans="16:17" x14ac:dyDescent="0.3">
      <c r="P14483" s="99"/>
      <c r="Q14483" s="99"/>
    </row>
    <row r="14484" spans="16:17" x14ac:dyDescent="0.3">
      <c r="P14484" s="99"/>
      <c r="Q14484" s="99"/>
    </row>
    <row r="14485" spans="16:17" x14ac:dyDescent="0.3">
      <c r="P14485" s="99"/>
      <c r="Q14485" s="99"/>
    </row>
    <row r="14486" spans="16:17" x14ac:dyDescent="0.3">
      <c r="P14486" s="99"/>
      <c r="Q14486" s="99"/>
    </row>
    <row r="14487" spans="16:17" x14ac:dyDescent="0.3">
      <c r="P14487" s="99"/>
      <c r="Q14487" s="99"/>
    </row>
    <row r="14488" spans="16:17" x14ac:dyDescent="0.3">
      <c r="P14488" s="99"/>
      <c r="Q14488" s="99"/>
    </row>
    <row r="14489" spans="16:17" x14ac:dyDescent="0.3">
      <c r="P14489" s="99"/>
      <c r="Q14489" s="99"/>
    </row>
    <row r="14490" spans="16:17" x14ac:dyDescent="0.3">
      <c r="P14490" s="99"/>
      <c r="Q14490" s="99"/>
    </row>
    <row r="14491" spans="16:17" x14ac:dyDescent="0.3">
      <c r="P14491" s="99"/>
      <c r="Q14491" s="99"/>
    </row>
    <row r="14492" spans="16:17" x14ac:dyDescent="0.3">
      <c r="P14492" s="99"/>
      <c r="Q14492" s="99"/>
    </row>
    <row r="14493" spans="16:17" x14ac:dyDescent="0.3">
      <c r="P14493" s="99"/>
      <c r="Q14493" s="99"/>
    </row>
    <row r="14494" spans="16:17" x14ac:dyDescent="0.3">
      <c r="P14494" s="99"/>
      <c r="Q14494" s="99"/>
    </row>
    <row r="14495" spans="16:17" x14ac:dyDescent="0.3">
      <c r="P14495" s="99"/>
      <c r="Q14495" s="99"/>
    </row>
    <row r="14496" spans="16:17" x14ac:dyDescent="0.3">
      <c r="P14496" s="99"/>
      <c r="Q14496" s="99"/>
    </row>
    <row r="14497" spans="16:17" x14ac:dyDescent="0.3">
      <c r="P14497" s="99"/>
      <c r="Q14497" s="99"/>
    </row>
    <row r="14498" spans="16:17" x14ac:dyDescent="0.3">
      <c r="P14498" s="99"/>
      <c r="Q14498" s="99"/>
    </row>
    <row r="14499" spans="16:17" x14ac:dyDescent="0.3">
      <c r="P14499" s="99"/>
      <c r="Q14499" s="99"/>
    </row>
    <row r="14500" spans="16:17" x14ac:dyDescent="0.3">
      <c r="P14500" s="99"/>
      <c r="Q14500" s="99"/>
    </row>
    <row r="14501" spans="16:17" x14ac:dyDescent="0.3">
      <c r="P14501" s="99"/>
      <c r="Q14501" s="99"/>
    </row>
    <row r="14502" spans="16:17" x14ac:dyDescent="0.3">
      <c r="P14502" s="99"/>
      <c r="Q14502" s="99"/>
    </row>
    <row r="14503" spans="16:17" x14ac:dyDescent="0.3">
      <c r="P14503" s="99"/>
      <c r="Q14503" s="99"/>
    </row>
    <row r="14504" spans="16:17" x14ac:dyDescent="0.3">
      <c r="P14504" s="99"/>
      <c r="Q14504" s="99"/>
    </row>
    <row r="14505" spans="16:17" x14ac:dyDescent="0.3">
      <c r="P14505" s="99"/>
      <c r="Q14505" s="99"/>
    </row>
    <row r="14506" spans="16:17" x14ac:dyDescent="0.3">
      <c r="P14506" s="99"/>
      <c r="Q14506" s="99"/>
    </row>
    <row r="14507" spans="16:17" x14ac:dyDescent="0.3">
      <c r="P14507" s="99"/>
      <c r="Q14507" s="99"/>
    </row>
    <row r="14508" spans="16:17" x14ac:dyDescent="0.3">
      <c r="P14508" s="99"/>
      <c r="Q14508" s="99"/>
    </row>
    <row r="14509" spans="16:17" x14ac:dyDescent="0.3">
      <c r="P14509" s="99"/>
      <c r="Q14509" s="99"/>
    </row>
    <row r="14510" spans="16:17" x14ac:dyDescent="0.3">
      <c r="P14510" s="99"/>
      <c r="Q14510" s="99"/>
    </row>
    <row r="14511" spans="16:17" x14ac:dyDescent="0.3">
      <c r="P14511" s="99"/>
      <c r="Q14511" s="99"/>
    </row>
    <row r="14512" spans="16:17" x14ac:dyDescent="0.3">
      <c r="P14512" s="99"/>
      <c r="Q14512" s="99"/>
    </row>
    <row r="14513" spans="16:17" x14ac:dyDescent="0.3">
      <c r="P14513" s="99"/>
      <c r="Q14513" s="99"/>
    </row>
    <row r="14514" spans="16:17" x14ac:dyDescent="0.3">
      <c r="P14514" s="99"/>
      <c r="Q14514" s="99"/>
    </row>
    <row r="14515" spans="16:17" x14ac:dyDescent="0.3">
      <c r="P14515" s="99"/>
      <c r="Q14515" s="99"/>
    </row>
    <row r="14516" spans="16:17" x14ac:dyDescent="0.3">
      <c r="P14516" s="99"/>
      <c r="Q14516" s="99"/>
    </row>
    <row r="14517" spans="16:17" x14ac:dyDescent="0.3">
      <c r="P14517" s="99"/>
      <c r="Q14517" s="99"/>
    </row>
    <row r="14518" spans="16:17" x14ac:dyDescent="0.3">
      <c r="P14518" s="99"/>
      <c r="Q14518" s="99"/>
    </row>
    <row r="14519" spans="16:17" x14ac:dyDescent="0.3">
      <c r="P14519" s="99"/>
      <c r="Q14519" s="99"/>
    </row>
    <row r="14520" spans="16:17" x14ac:dyDescent="0.3">
      <c r="P14520" s="99"/>
      <c r="Q14520" s="99"/>
    </row>
    <row r="14521" spans="16:17" x14ac:dyDescent="0.3">
      <c r="P14521" s="99"/>
      <c r="Q14521" s="99"/>
    </row>
    <row r="14522" spans="16:17" x14ac:dyDescent="0.3">
      <c r="P14522" s="99"/>
      <c r="Q14522" s="99"/>
    </row>
    <row r="14523" spans="16:17" x14ac:dyDescent="0.3">
      <c r="P14523" s="99"/>
      <c r="Q14523" s="99"/>
    </row>
    <row r="14524" spans="16:17" x14ac:dyDescent="0.3">
      <c r="P14524" s="99"/>
      <c r="Q14524" s="99"/>
    </row>
    <row r="14525" spans="16:17" x14ac:dyDescent="0.3">
      <c r="P14525" s="99"/>
      <c r="Q14525" s="99"/>
    </row>
    <row r="14526" spans="16:17" x14ac:dyDescent="0.3">
      <c r="P14526" s="99"/>
      <c r="Q14526" s="99"/>
    </row>
    <row r="14527" spans="16:17" x14ac:dyDescent="0.3">
      <c r="P14527" s="99"/>
      <c r="Q14527" s="99"/>
    </row>
    <row r="14528" spans="16:17" x14ac:dyDescent="0.3">
      <c r="P14528" s="99"/>
      <c r="Q14528" s="99"/>
    </row>
    <row r="14529" spans="16:17" x14ac:dyDescent="0.3">
      <c r="P14529" s="99"/>
      <c r="Q14529" s="99"/>
    </row>
    <row r="14530" spans="16:17" x14ac:dyDescent="0.3">
      <c r="P14530" s="99"/>
      <c r="Q14530" s="99"/>
    </row>
    <row r="14531" spans="16:17" x14ac:dyDescent="0.3">
      <c r="P14531" s="99"/>
      <c r="Q14531" s="99"/>
    </row>
    <row r="14532" spans="16:17" x14ac:dyDescent="0.3">
      <c r="P14532" s="99"/>
      <c r="Q14532" s="99"/>
    </row>
    <row r="14533" spans="16:17" x14ac:dyDescent="0.3">
      <c r="P14533" s="99"/>
      <c r="Q14533" s="99"/>
    </row>
    <row r="14534" spans="16:17" x14ac:dyDescent="0.3">
      <c r="P14534" s="99"/>
      <c r="Q14534" s="99"/>
    </row>
    <row r="14535" spans="16:17" x14ac:dyDescent="0.3">
      <c r="P14535" s="99"/>
      <c r="Q14535" s="99"/>
    </row>
    <row r="14536" spans="16:17" x14ac:dyDescent="0.3">
      <c r="P14536" s="99"/>
      <c r="Q14536" s="99"/>
    </row>
    <row r="14537" spans="16:17" x14ac:dyDescent="0.3">
      <c r="P14537" s="99"/>
      <c r="Q14537" s="99"/>
    </row>
    <row r="14538" spans="16:17" x14ac:dyDescent="0.3">
      <c r="P14538" s="99"/>
      <c r="Q14538" s="99"/>
    </row>
    <row r="14539" spans="16:17" x14ac:dyDescent="0.3">
      <c r="P14539" s="99"/>
      <c r="Q14539" s="99"/>
    </row>
    <row r="14540" spans="16:17" x14ac:dyDescent="0.3">
      <c r="P14540" s="99"/>
      <c r="Q14540" s="99"/>
    </row>
    <row r="14541" spans="16:17" x14ac:dyDescent="0.3">
      <c r="P14541" s="99"/>
      <c r="Q14541" s="99"/>
    </row>
    <row r="14542" spans="16:17" x14ac:dyDescent="0.3">
      <c r="P14542" s="99"/>
      <c r="Q14542" s="99"/>
    </row>
    <row r="14543" spans="16:17" x14ac:dyDescent="0.3">
      <c r="P14543" s="99"/>
      <c r="Q14543" s="99"/>
    </row>
    <row r="14544" spans="16:17" x14ac:dyDescent="0.3">
      <c r="P14544" s="99"/>
      <c r="Q14544" s="99"/>
    </row>
    <row r="14545" spans="16:17" x14ac:dyDescent="0.3">
      <c r="P14545" s="99"/>
      <c r="Q14545" s="99"/>
    </row>
    <row r="14546" spans="16:17" x14ac:dyDescent="0.3">
      <c r="P14546" s="99"/>
      <c r="Q14546" s="99"/>
    </row>
    <row r="14547" spans="16:17" x14ac:dyDescent="0.3">
      <c r="P14547" s="99"/>
      <c r="Q14547" s="99"/>
    </row>
    <row r="14548" spans="16:17" x14ac:dyDescent="0.3">
      <c r="P14548" s="99"/>
      <c r="Q14548" s="99"/>
    </row>
    <row r="14549" spans="16:17" x14ac:dyDescent="0.3">
      <c r="P14549" s="99"/>
      <c r="Q14549" s="99"/>
    </row>
    <row r="14550" spans="16:17" x14ac:dyDescent="0.3">
      <c r="P14550" s="99"/>
      <c r="Q14550" s="99"/>
    </row>
    <row r="14551" spans="16:17" x14ac:dyDescent="0.3">
      <c r="P14551" s="99"/>
      <c r="Q14551" s="99"/>
    </row>
    <row r="14552" spans="16:17" x14ac:dyDescent="0.3">
      <c r="P14552" s="99"/>
      <c r="Q14552" s="99"/>
    </row>
    <row r="14553" spans="16:17" x14ac:dyDescent="0.3">
      <c r="P14553" s="99"/>
      <c r="Q14553" s="99"/>
    </row>
    <row r="14554" spans="16:17" x14ac:dyDescent="0.3">
      <c r="P14554" s="99"/>
      <c r="Q14554" s="99"/>
    </row>
    <row r="14555" spans="16:17" x14ac:dyDescent="0.3">
      <c r="P14555" s="99"/>
      <c r="Q14555" s="99"/>
    </row>
    <row r="14556" spans="16:17" x14ac:dyDescent="0.3">
      <c r="P14556" s="99"/>
      <c r="Q14556" s="99"/>
    </row>
    <row r="14557" spans="16:17" x14ac:dyDescent="0.3">
      <c r="P14557" s="99"/>
      <c r="Q14557" s="99"/>
    </row>
    <row r="14558" spans="16:17" x14ac:dyDescent="0.3">
      <c r="P14558" s="99"/>
      <c r="Q14558" s="99"/>
    </row>
    <row r="14559" spans="16:17" x14ac:dyDescent="0.3">
      <c r="P14559" s="99"/>
      <c r="Q14559" s="99"/>
    </row>
    <row r="14560" spans="16:17" x14ac:dyDescent="0.3">
      <c r="P14560" s="99"/>
      <c r="Q14560" s="99"/>
    </row>
    <row r="14561" spans="16:17" x14ac:dyDescent="0.3">
      <c r="P14561" s="99"/>
      <c r="Q14561" s="99"/>
    </row>
    <row r="14562" spans="16:17" x14ac:dyDescent="0.3">
      <c r="P14562" s="99"/>
      <c r="Q14562" s="99"/>
    </row>
    <row r="14563" spans="16:17" x14ac:dyDescent="0.3">
      <c r="P14563" s="99"/>
      <c r="Q14563" s="99"/>
    </row>
    <row r="14564" spans="16:17" x14ac:dyDescent="0.3">
      <c r="P14564" s="99"/>
      <c r="Q14564" s="99"/>
    </row>
    <row r="14565" spans="16:17" x14ac:dyDescent="0.3">
      <c r="P14565" s="99"/>
      <c r="Q14565" s="99"/>
    </row>
    <row r="14566" spans="16:17" x14ac:dyDescent="0.3">
      <c r="P14566" s="99"/>
      <c r="Q14566" s="99"/>
    </row>
    <row r="14567" spans="16:17" x14ac:dyDescent="0.3">
      <c r="P14567" s="99"/>
      <c r="Q14567" s="99"/>
    </row>
    <row r="14568" spans="16:17" x14ac:dyDescent="0.3">
      <c r="P14568" s="99"/>
      <c r="Q14568" s="99"/>
    </row>
    <row r="14569" spans="16:17" x14ac:dyDescent="0.3">
      <c r="P14569" s="99"/>
      <c r="Q14569" s="99"/>
    </row>
    <row r="14570" spans="16:17" x14ac:dyDescent="0.3">
      <c r="P14570" s="99"/>
      <c r="Q14570" s="99"/>
    </row>
    <row r="14571" spans="16:17" x14ac:dyDescent="0.3">
      <c r="P14571" s="99"/>
      <c r="Q14571" s="99"/>
    </row>
    <row r="14572" spans="16:17" x14ac:dyDescent="0.3">
      <c r="P14572" s="99"/>
      <c r="Q14572" s="99"/>
    </row>
    <row r="14573" spans="16:17" x14ac:dyDescent="0.3">
      <c r="P14573" s="99"/>
      <c r="Q14573" s="99"/>
    </row>
    <row r="14574" spans="16:17" x14ac:dyDescent="0.3">
      <c r="P14574" s="99"/>
      <c r="Q14574" s="99"/>
    </row>
    <row r="14575" spans="16:17" x14ac:dyDescent="0.3">
      <c r="P14575" s="99"/>
      <c r="Q14575" s="99"/>
    </row>
    <row r="14576" spans="16:17" x14ac:dyDescent="0.3">
      <c r="P14576" s="99"/>
      <c r="Q14576" s="99"/>
    </row>
    <row r="14577" spans="16:17" x14ac:dyDescent="0.3">
      <c r="P14577" s="99"/>
      <c r="Q14577" s="99"/>
    </row>
    <row r="14578" spans="16:17" x14ac:dyDescent="0.3">
      <c r="P14578" s="99"/>
      <c r="Q14578" s="99"/>
    </row>
    <row r="14579" spans="16:17" x14ac:dyDescent="0.3">
      <c r="P14579" s="99"/>
      <c r="Q14579" s="99"/>
    </row>
    <row r="14580" spans="16:17" x14ac:dyDescent="0.3">
      <c r="P14580" s="99"/>
      <c r="Q14580" s="99"/>
    </row>
    <row r="14581" spans="16:17" x14ac:dyDescent="0.3">
      <c r="P14581" s="99"/>
      <c r="Q14581" s="99"/>
    </row>
    <row r="14582" spans="16:17" x14ac:dyDescent="0.3">
      <c r="P14582" s="99"/>
      <c r="Q14582" s="99"/>
    </row>
    <row r="14583" spans="16:17" x14ac:dyDescent="0.3">
      <c r="P14583" s="99"/>
      <c r="Q14583" s="99"/>
    </row>
    <row r="14584" spans="16:17" x14ac:dyDescent="0.3">
      <c r="P14584" s="99"/>
      <c r="Q14584" s="99"/>
    </row>
    <row r="14585" spans="16:17" x14ac:dyDescent="0.3">
      <c r="P14585" s="99"/>
      <c r="Q14585" s="99"/>
    </row>
    <row r="14586" spans="16:17" x14ac:dyDescent="0.3">
      <c r="P14586" s="99"/>
      <c r="Q14586" s="99"/>
    </row>
    <row r="14587" spans="16:17" x14ac:dyDescent="0.3">
      <c r="P14587" s="99"/>
      <c r="Q14587" s="99"/>
    </row>
    <row r="14588" spans="16:17" x14ac:dyDescent="0.3">
      <c r="P14588" s="99"/>
      <c r="Q14588" s="99"/>
    </row>
    <row r="14589" spans="16:17" x14ac:dyDescent="0.3">
      <c r="P14589" s="99"/>
      <c r="Q14589" s="99"/>
    </row>
    <row r="14590" spans="16:17" x14ac:dyDescent="0.3">
      <c r="P14590" s="99"/>
      <c r="Q14590" s="99"/>
    </row>
    <row r="14591" spans="16:17" x14ac:dyDescent="0.3">
      <c r="P14591" s="99"/>
      <c r="Q14591" s="99"/>
    </row>
    <row r="14592" spans="16:17" x14ac:dyDescent="0.3">
      <c r="P14592" s="99"/>
      <c r="Q14592" s="99"/>
    </row>
    <row r="14593" spans="16:17" x14ac:dyDescent="0.3">
      <c r="P14593" s="99"/>
      <c r="Q14593" s="99"/>
    </row>
    <row r="14594" spans="16:17" x14ac:dyDescent="0.3">
      <c r="P14594" s="99"/>
      <c r="Q14594" s="99"/>
    </row>
    <row r="14595" spans="16:17" x14ac:dyDescent="0.3">
      <c r="P14595" s="99"/>
      <c r="Q14595" s="99"/>
    </row>
    <row r="14596" spans="16:17" x14ac:dyDescent="0.3">
      <c r="P14596" s="99"/>
      <c r="Q14596" s="99"/>
    </row>
    <row r="14597" spans="16:17" x14ac:dyDescent="0.3">
      <c r="P14597" s="99"/>
      <c r="Q14597" s="99"/>
    </row>
    <row r="14598" spans="16:17" x14ac:dyDescent="0.3">
      <c r="P14598" s="99"/>
      <c r="Q14598" s="99"/>
    </row>
    <row r="14599" spans="16:17" x14ac:dyDescent="0.3">
      <c r="P14599" s="99"/>
      <c r="Q14599" s="99"/>
    </row>
    <row r="14600" spans="16:17" x14ac:dyDescent="0.3">
      <c r="P14600" s="99"/>
      <c r="Q14600" s="99"/>
    </row>
    <row r="14601" spans="16:17" x14ac:dyDescent="0.3">
      <c r="P14601" s="99"/>
      <c r="Q14601" s="99"/>
    </row>
    <row r="14602" spans="16:17" x14ac:dyDescent="0.3">
      <c r="P14602" s="99"/>
      <c r="Q14602" s="99"/>
    </row>
    <row r="14603" spans="16:17" x14ac:dyDescent="0.3">
      <c r="P14603" s="99"/>
      <c r="Q14603" s="99"/>
    </row>
    <row r="14604" spans="16:17" x14ac:dyDescent="0.3">
      <c r="P14604" s="99"/>
      <c r="Q14604" s="99"/>
    </row>
    <row r="14605" spans="16:17" x14ac:dyDescent="0.3">
      <c r="P14605" s="99"/>
      <c r="Q14605" s="99"/>
    </row>
    <row r="14606" spans="16:17" x14ac:dyDescent="0.3">
      <c r="P14606" s="99"/>
      <c r="Q14606" s="99"/>
    </row>
    <row r="14607" spans="16:17" x14ac:dyDescent="0.3">
      <c r="P14607" s="99"/>
      <c r="Q14607" s="99"/>
    </row>
    <row r="14608" spans="16:17" x14ac:dyDescent="0.3">
      <c r="P14608" s="99"/>
      <c r="Q14608" s="99"/>
    </row>
    <row r="14609" spans="16:17" x14ac:dyDescent="0.3">
      <c r="P14609" s="99"/>
      <c r="Q14609" s="99"/>
    </row>
    <row r="14610" spans="16:17" x14ac:dyDescent="0.3">
      <c r="P14610" s="99"/>
      <c r="Q14610" s="99"/>
    </row>
    <row r="14611" spans="16:17" x14ac:dyDescent="0.3">
      <c r="P14611" s="99"/>
      <c r="Q14611" s="99"/>
    </row>
    <row r="14612" spans="16:17" x14ac:dyDescent="0.3">
      <c r="P14612" s="99"/>
      <c r="Q14612" s="99"/>
    </row>
    <row r="14613" spans="16:17" x14ac:dyDescent="0.3">
      <c r="P14613" s="99"/>
      <c r="Q14613" s="99"/>
    </row>
    <row r="14614" spans="16:17" x14ac:dyDescent="0.3">
      <c r="P14614" s="99"/>
      <c r="Q14614" s="99"/>
    </row>
    <row r="14615" spans="16:17" x14ac:dyDescent="0.3">
      <c r="P14615" s="99"/>
      <c r="Q14615" s="99"/>
    </row>
    <row r="14616" spans="16:17" x14ac:dyDescent="0.3">
      <c r="P14616" s="99"/>
      <c r="Q14616" s="99"/>
    </row>
    <row r="14617" spans="16:17" x14ac:dyDescent="0.3">
      <c r="P14617" s="99"/>
      <c r="Q14617" s="99"/>
    </row>
    <row r="14618" spans="16:17" x14ac:dyDescent="0.3">
      <c r="P14618" s="99"/>
      <c r="Q14618" s="99"/>
    </row>
    <row r="14619" spans="16:17" x14ac:dyDescent="0.3">
      <c r="P14619" s="99"/>
      <c r="Q14619" s="99"/>
    </row>
    <row r="14620" spans="16:17" x14ac:dyDescent="0.3">
      <c r="P14620" s="99"/>
      <c r="Q14620" s="99"/>
    </row>
    <row r="14621" spans="16:17" x14ac:dyDescent="0.3">
      <c r="P14621" s="99"/>
      <c r="Q14621" s="99"/>
    </row>
    <row r="14622" spans="16:17" x14ac:dyDescent="0.3">
      <c r="P14622" s="99"/>
      <c r="Q14622" s="99"/>
    </row>
    <row r="14623" spans="16:17" x14ac:dyDescent="0.3">
      <c r="P14623" s="99"/>
      <c r="Q14623" s="99"/>
    </row>
    <row r="14624" spans="16:17" x14ac:dyDescent="0.3">
      <c r="P14624" s="99"/>
      <c r="Q14624" s="99"/>
    </row>
    <row r="14625" spans="16:17" x14ac:dyDescent="0.3">
      <c r="P14625" s="99"/>
      <c r="Q14625" s="99"/>
    </row>
    <row r="14626" spans="16:17" x14ac:dyDescent="0.3">
      <c r="P14626" s="99"/>
      <c r="Q14626" s="99"/>
    </row>
    <row r="14627" spans="16:17" x14ac:dyDescent="0.3">
      <c r="P14627" s="99"/>
      <c r="Q14627" s="99"/>
    </row>
    <row r="14628" spans="16:17" x14ac:dyDescent="0.3">
      <c r="P14628" s="99"/>
      <c r="Q14628" s="99"/>
    </row>
    <row r="14629" spans="16:17" x14ac:dyDescent="0.3">
      <c r="P14629" s="99"/>
      <c r="Q14629" s="99"/>
    </row>
    <row r="14630" spans="16:17" x14ac:dyDescent="0.3">
      <c r="P14630" s="99"/>
      <c r="Q14630" s="99"/>
    </row>
    <row r="14631" spans="16:17" x14ac:dyDescent="0.3">
      <c r="P14631" s="99"/>
      <c r="Q14631" s="99"/>
    </row>
    <row r="14632" spans="16:17" x14ac:dyDescent="0.3">
      <c r="P14632" s="99"/>
      <c r="Q14632" s="99"/>
    </row>
    <row r="14633" spans="16:17" x14ac:dyDescent="0.3">
      <c r="P14633" s="99"/>
      <c r="Q14633" s="99"/>
    </row>
    <row r="14634" spans="16:17" x14ac:dyDescent="0.3">
      <c r="P14634" s="99"/>
      <c r="Q14634" s="99"/>
    </row>
    <row r="14635" spans="16:17" x14ac:dyDescent="0.3">
      <c r="P14635" s="99"/>
      <c r="Q14635" s="99"/>
    </row>
    <row r="14636" spans="16:17" x14ac:dyDescent="0.3">
      <c r="P14636" s="99"/>
      <c r="Q14636" s="99"/>
    </row>
    <row r="14637" spans="16:17" x14ac:dyDescent="0.3">
      <c r="P14637" s="99"/>
      <c r="Q14637" s="99"/>
    </row>
    <row r="14638" spans="16:17" x14ac:dyDescent="0.3">
      <c r="P14638" s="99"/>
      <c r="Q14638" s="99"/>
    </row>
    <row r="14639" spans="16:17" x14ac:dyDescent="0.3">
      <c r="P14639" s="99"/>
      <c r="Q14639" s="99"/>
    </row>
    <row r="14640" spans="16:17" x14ac:dyDescent="0.3">
      <c r="P14640" s="99"/>
      <c r="Q14640" s="99"/>
    </row>
    <row r="14641" spans="16:17" x14ac:dyDescent="0.3">
      <c r="P14641" s="99"/>
      <c r="Q14641" s="99"/>
    </row>
    <row r="14642" spans="16:17" x14ac:dyDescent="0.3">
      <c r="P14642" s="99"/>
      <c r="Q14642" s="99"/>
    </row>
    <row r="14643" spans="16:17" x14ac:dyDescent="0.3">
      <c r="P14643" s="99"/>
      <c r="Q14643" s="99"/>
    </row>
    <row r="14644" spans="16:17" x14ac:dyDescent="0.3">
      <c r="P14644" s="99"/>
      <c r="Q14644" s="99"/>
    </row>
    <row r="14645" spans="16:17" x14ac:dyDescent="0.3">
      <c r="P14645" s="99"/>
      <c r="Q14645" s="99"/>
    </row>
    <row r="14646" spans="16:17" x14ac:dyDescent="0.3">
      <c r="P14646" s="99"/>
      <c r="Q14646" s="99"/>
    </row>
    <row r="14647" spans="16:17" x14ac:dyDescent="0.3">
      <c r="P14647" s="99"/>
      <c r="Q14647" s="99"/>
    </row>
    <row r="14648" spans="16:17" x14ac:dyDescent="0.3">
      <c r="P14648" s="99"/>
      <c r="Q14648" s="99"/>
    </row>
    <row r="14649" spans="16:17" x14ac:dyDescent="0.3">
      <c r="P14649" s="99"/>
      <c r="Q14649" s="99"/>
    </row>
    <row r="14650" spans="16:17" x14ac:dyDescent="0.3">
      <c r="P14650" s="99"/>
      <c r="Q14650" s="99"/>
    </row>
    <row r="14651" spans="16:17" x14ac:dyDescent="0.3">
      <c r="P14651" s="99"/>
      <c r="Q14651" s="99"/>
    </row>
    <row r="14652" spans="16:17" x14ac:dyDescent="0.3">
      <c r="P14652" s="99"/>
      <c r="Q14652" s="99"/>
    </row>
    <row r="14653" spans="16:17" x14ac:dyDescent="0.3">
      <c r="P14653" s="99"/>
      <c r="Q14653" s="99"/>
    </row>
    <row r="14654" spans="16:17" x14ac:dyDescent="0.3">
      <c r="P14654" s="99"/>
      <c r="Q14654" s="99"/>
    </row>
    <row r="14655" spans="16:17" x14ac:dyDescent="0.3">
      <c r="P14655" s="99"/>
      <c r="Q14655" s="99"/>
    </row>
    <row r="14656" spans="16:17" x14ac:dyDescent="0.3">
      <c r="P14656" s="99"/>
      <c r="Q14656" s="99"/>
    </row>
    <row r="14657" spans="16:17" x14ac:dyDescent="0.3">
      <c r="P14657" s="99"/>
      <c r="Q14657" s="99"/>
    </row>
    <row r="14658" spans="16:17" x14ac:dyDescent="0.3">
      <c r="P14658" s="99"/>
      <c r="Q14658" s="99"/>
    </row>
    <row r="14659" spans="16:17" x14ac:dyDescent="0.3">
      <c r="P14659" s="99"/>
      <c r="Q14659" s="99"/>
    </row>
    <row r="14660" spans="16:17" x14ac:dyDescent="0.3">
      <c r="P14660" s="99"/>
      <c r="Q14660" s="99"/>
    </row>
    <row r="14661" spans="16:17" x14ac:dyDescent="0.3">
      <c r="P14661" s="99"/>
      <c r="Q14661" s="99"/>
    </row>
    <row r="14662" spans="16:17" x14ac:dyDescent="0.3">
      <c r="P14662" s="99"/>
      <c r="Q14662" s="99"/>
    </row>
    <row r="14663" spans="16:17" x14ac:dyDescent="0.3">
      <c r="P14663" s="99"/>
      <c r="Q14663" s="99"/>
    </row>
    <row r="14664" spans="16:17" x14ac:dyDescent="0.3">
      <c r="P14664" s="99"/>
      <c r="Q14664" s="99"/>
    </row>
    <row r="14665" spans="16:17" x14ac:dyDescent="0.3">
      <c r="P14665" s="99"/>
      <c r="Q14665" s="99"/>
    </row>
    <row r="14666" spans="16:17" x14ac:dyDescent="0.3">
      <c r="P14666" s="99"/>
      <c r="Q14666" s="99"/>
    </row>
    <row r="14667" spans="16:17" x14ac:dyDescent="0.3">
      <c r="P14667" s="99"/>
      <c r="Q14667" s="99"/>
    </row>
    <row r="14668" spans="16:17" x14ac:dyDescent="0.3">
      <c r="P14668" s="99"/>
      <c r="Q14668" s="99"/>
    </row>
    <row r="14669" spans="16:17" x14ac:dyDescent="0.3">
      <c r="P14669" s="99"/>
      <c r="Q14669" s="99"/>
    </row>
    <row r="14670" spans="16:17" x14ac:dyDescent="0.3">
      <c r="P14670" s="99"/>
      <c r="Q14670" s="99"/>
    </row>
    <row r="14671" spans="16:17" x14ac:dyDescent="0.3">
      <c r="P14671" s="99"/>
      <c r="Q14671" s="99"/>
    </row>
    <row r="14672" spans="16:17" x14ac:dyDescent="0.3">
      <c r="P14672" s="99"/>
      <c r="Q14672" s="99"/>
    </row>
    <row r="14673" spans="16:17" x14ac:dyDescent="0.3">
      <c r="P14673" s="99"/>
      <c r="Q14673" s="99"/>
    </row>
    <row r="14674" spans="16:17" x14ac:dyDescent="0.3">
      <c r="P14674" s="99"/>
      <c r="Q14674" s="99"/>
    </row>
    <row r="14675" spans="16:17" x14ac:dyDescent="0.3">
      <c r="P14675" s="99"/>
      <c r="Q14675" s="99"/>
    </row>
    <row r="14676" spans="16:17" x14ac:dyDescent="0.3">
      <c r="P14676" s="99"/>
      <c r="Q14676" s="99"/>
    </row>
    <row r="14677" spans="16:17" x14ac:dyDescent="0.3">
      <c r="P14677" s="99"/>
      <c r="Q14677" s="99"/>
    </row>
    <row r="14678" spans="16:17" x14ac:dyDescent="0.3">
      <c r="P14678" s="99"/>
      <c r="Q14678" s="99"/>
    </row>
    <row r="14679" spans="16:17" x14ac:dyDescent="0.3">
      <c r="P14679" s="99"/>
      <c r="Q14679" s="99"/>
    </row>
    <row r="14680" spans="16:17" x14ac:dyDescent="0.3">
      <c r="P14680" s="99"/>
      <c r="Q14680" s="99"/>
    </row>
    <row r="14681" spans="16:17" x14ac:dyDescent="0.3">
      <c r="P14681" s="99"/>
      <c r="Q14681" s="99"/>
    </row>
    <row r="14682" spans="16:17" x14ac:dyDescent="0.3">
      <c r="P14682" s="99"/>
      <c r="Q14682" s="99"/>
    </row>
    <row r="14683" spans="16:17" x14ac:dyDescent="0.3">
      <c r="P14683" s="99"/>
      <c r="Q14683" s="99"/>
    </row>
    <row r="14684" spans="16:17" x14ac:dyDescent="0.3">
      <c r="P14684" s="99"/>
      <c r="Q14684" s="99"/>
    </row>
    <row r="14685" spans="16:17" x14ac:dyDescent="0.3">
      <c r="P14685" s="99"/>
      <c r="Q14685" s="99"/>
    </row>
    <row r="14686" spans="16:17" x14ac:dyDescent="0.3">
      <c r="P14686" s="99"/>
      <c r="Q14686" s="99"/>
    </row>
    <row r="14687" spans="16:17" x14ac:dyDescent="0.3">
      <c r="P14687" s="99"/>
      <c r="Q14687" s="99"/>
    </row>
    <row r="14688" spans="16:17" x14ac:dyDescent="0.3">
      <c r="P14688" s="99"/>
      <c r="Q14688" s="99"/>
    </row>
    <row r="14689" spans="16:17" x14ac:dyDescent="0.3">
      <c r="P14689" s="99"/>
      <c r="Q14689" s="99"/>
    </row>
    <row r="14690" spans="16:17" x14ac:dyDescent="0.3">
      <c r="P14690" s="99"/>
      <c r="Q14690" s="99"/>
    </row>
    <row r="14691" spans="16:17" x14ac:dyDescent="0.3">
      <c r="P14691" s="99"/>
      <c r="Q14691" s="99"/>
    </row>
    <row r="14692" spans="16:17" x14ac:dyDescent="0.3">
      <c r="P14692" s="99"/>
      <c r="Q14692" s="99"/>
    </row>
    <row r="14693" spans="16:17" x14ac:dyDescent="0.3">
      <c r="P14693" s="99"/>
      <c r="Q14693" s="99"/>
    </row>
    <row r="14694" spans="16:17" x14ac:dyDescent="0.3">
      <c r="P14694" s="99"/>
      <c r="Q14694" s="99"/>
    </row>
    <row r="14695" spans="16:17" x14ac:dyDescent="0.3">
      <c r="P14695" s="99"/>
      <c r="Q14695" s="99"/>
    </row>
    <row r="14696" spans="16:17" x14ac:dyDescent="0.3">
      <c r="P14696" s="99"/>
      <c r="Q14696" s="99"/>
    </row>
    <row r="14697" spans="16:17" x14ac:dyDescent="0.3">
      <c r="P14697" s="99"/>
      <c r="Q14697" s="99"/>
    </row>
    <row r="14698" spans="16:17" x14ac:dyDescent="0.3">
      <c r="P14698" s="99"/>
      <c r="Q14698" s="99"/>
    </row>
    <row r="14699" spans="16:17" x14ac:dyDescent="0.3">
      <c r="P14699" s="99"/>
      <c r="Q14699" s="99"/>
    </row>
    <row r="14700" spans="16:17" x14ac:dyDescent="0.3">
      <c r="P14700" s="99"/>
      <c r="Q14700" s="99"/>
    </row>
    <row r="14701" spans="16:17" x14ac:dyDescent="0.3">
      <c r="P14701" s="99"/>
      <c r="Q14701" s="99"/>
    </row>
    <row r="14702" spans="16:17" x14ac:dyDescent="0.3">
      <c r="P14702" s="99"/>
      <c r="Q14702" s="99"/>
    </row>
    <row r="14703" spans="16:17" x14ac:dyDescent="0.3">
      <c r="P14703" s="99"/>
      <c r="Q14703" s="99"/>
    </row>
    <row r="14704" spans="16:17" x14ac:dyDescent="0.3">
      <c r="P14704" s="99"/>
      <c r="Q14704" s="99"/>
    </row>
    <row r="14705" spans="16:17" x14ac:dyDescent="0.3">
      <c r="P14705" s="99"/>
      <c r="Q14705" s="99"/>
    </row>
    <row r="14706" spans="16:17" x14ac:dyDescent="0.3">
      <c r="P14706" s="99"/>
      <c r="Q14706" s="99"/>
    </row>
    <row r="14707" spans="16:17" x14ac:dyDescent="0.3">
      <c r="P14707" s="99"/>
      <c r="Q14707" s="99"/>
    </row>
    <row r="14708" spans="16:17" x14ac:dyDescent="0.3">
      <c r="P14708" s="99"/>
      <c r="Q14708" s="99"/>
    </row>
    <row r="14709" spans="16:17" x14ac:dyDescent="0.3">
      <c r="P14709" s="99"/>
      <c r="Q14709" s="99"/>
    </row>
    <row r="14710" spans="16:17" x14ac:dyDescent="0.3">
      <c r="P14710" s="99"/>
      <c r="Q14710" s="99"/>
    </row>
    <row r="14711" spans="16:17" x14ac:dyDescent="0.3">
      <c r="P14711" s="99"/>
      <c r="Q14711" s="99"/>
    </row>
    <row r="14712" spans="16:17" x14ac:dyDescent="0.3">
      <c r="P14712" s="99"/>
      <c r="Q14712" s="99"/>
    </row>
    <row r="14713" spans="16:17" x14ac:dyDescent="0.3">
      <c r="P14713" s="99"/>
      <c r="Q14713" s="99"/>
    </row>
    <row r="14714" spans="16:17" x14ac:dyDescent="0.3">
      <c r="P14714" s="99"/>
      <c r="Q14714" s="99"/>
    </row>
    <row r="14715" spans="16:17" x14ac:dyDescent="0.3">
      <c r="P14715" s="99"/>
      <c r="Q14715" s="99"/>
    </row>
    <row r="14716" spans="16:17" x14ac:dyDescent="0.3">
      <c r="P14716" s="99"/>
      <c r="Q14716" s="99"/>
    </row>
    <row r="14717" spans="16:17" x14ac:dyDescent="0.3">
      <c r="P14717" s="99"/>
      <c r="Q14717" s="99"/>
    </row>
    <row r="14718" spans="16:17" x14ac:dyDescent="0.3">
      <c r="P14718" s="99"/>
      <c r="Q14718" s="99"/>
    </row>
    <row r="14719" spans="16:17" x14ac:dyDescent="0.3">
      <c r="P14719" s="99"/>
      <c r="Q14719" s="99"/>
    </row>
    <row r="14720" spans="16:17" x14ac:dyDescent="0.3">
      <c r="P14720" s="99"/>
      <c r="Q14720" s="99"/>
    </row>
    <row r="14721" spans="16:17" x14ac:dyDescent="0.3">
      <c r="P14721" s="99"/>
      <c r="Q14721" s="99"/>
    </row>
    <row r="14722" spans="16:17" x14ac:dyDescent="0.3">
      <c r="P14722" s="99"/>
      <c r="Q14722" s="99"/>
    </row>
    <row r="14723" spans="16:17" x14ac:dyDescent="0.3">
      <c r="P14723" s="99"/>
      <c r="Q14723" s="99"/>
    </row>
    <row r="14724" spans="16:17" x14ac:dyDescent="0.3">
      <c r="P14724" s="99"/>
      <c r="Q14724" s="99"/>
    </row>
    <row r="14725" spans="16:17" x14ac:dyDescent="0.3">
      <c r="P14725" s="99"/>
      <c r="Q14725" s="99"/>
    </row>
    <row r="14726" spans="16:17" x14ac:dyDescent="0.3">
      <c r="P14726" s="99"/>
      <c r="Q14726" s="99"/>
    </row>
    <row r="14727" spans="16:17" x14ac:dyDescent="0.3">
      <c r="P14727" s="99"/>
      <c r="Q14727" s="99"/>
    </row>
    <row r="14728" spans="16:17" x14ac:dyDescent="0.3">
      <c r="P14728" s="99"/>
      <c r="Q14728" s="99"/>
    </row>
    <row r="14729" spans="16:17" x14ac:dyDescent="0.3">
      <c r="P14729" s="99"/>
      <c r="Q14729" s="99"/>
    </row>
    <row r="14730" spans="16:17" x14ac:dyDescent="0.3">
      <c r="P14730" s="99"/>
      <c r="Q14730" s="99"/>
    </row>
    <row r="14731" spans="16:17" x14ac:dyDescent="0.3">
      <c r="P14731" s="99"/>
      <c r="Q14731" s="99"/>
    </row>
    <row r="14732" spans="16:17" x14ac:dyDescent="0.3">
      <c r="P14732" s="99"/>
      <c r="Q14732" s="99"/>
    </row>
    <row r="14733" spans="16:17" x14ac:dyDescent="0.3">
      <c r="P14733" s="99"/>
      <c r="Q14733" s="99"/>
    </row>
    <row r="14734" spans="16:17" x14ac:dyDescent="0.3">
      <c r="P14734" s="99"/>
      <c r="Q14734" s="99"/>
    </row>
    <row r="14735" spans="16:17" x14ac:dyDescent="0.3">
      <c r="P14735" s="99"/>
      <c r="Q14735" s="99"/>
    </row>
    <row r="14736" spans="16:17" x14ac:dyDescent="0.3">
      <c r="P14736" s="99"/>
      <c r="Q14736" s="99"/>
    </row>
    <row r="14737" spans="16:17" x14ac:dyDescent="0.3">
      <c r="P14737" s="99"/>
      <c r="Q14737" s="99"/>
    </row>
    <row r="14738" spans="16:17" x14ac:dyDescent="0.3">
      <c r="P14738" s="99"/>
      <c r="Q14738" s="99"/>
    </row>
    <row r="14739" spans="16:17" x14ac:dyDescent="0.3">
      <c r="P14739" s="99"/>
      <c r="Q14739" s="99"/>
    </row>
    <row r="14740" spans="16:17" x14ac:dyDescent="0.3">
      <c r="P14740" s="99"/>
      <c r="Q14740" s="99"/>
    </row>
    <row r="14741" spans="16:17" x14ac:dyDescent="0.3">
      <c r="P14741" s="99"/>
      <c r="Q14741" s="99"/>
    </row>
    <row r="14742" spans="16:17" x14ac:dyDescent="0.3">
      <c r="P14742" s="99"/>
      <c r="Q14742" s="99"/>
    </row>
    <row r="14743" spans="16:17" x14ac:dyDescent="0.3">
      <c r="P14743" s="99"/>
      <c r="Q14743" s="99"/>
    </row>
    <row r="14744" spans="16:17" x14ac:dyDescent="0.3">
      <c r="P14744" s="99"/>
      <c r="Q14744" s="99"/>
    </row>
    <row r="14745" spans="16:17" x14ac:dyDescent="0.3">
      <c r="P14745" s="99"/>
      <c r="Q14745" s="99"/>
    </row>
    <row r="14746" spans="16:17" x14ac:dyDescent="0.3">
      <c r="P14746" s="99"/>
      <c r="Q14746" s="99"/>
    </row>
    <row r="14747" spans="16:17" x14ac:dyDescent="0.3">
      <c r="P14747" s="99"/>
      <c r="Q14747" s="99"/>
    </row>
    <row r="14748" spans="16:17" x14ac:dyDescent="0.3">
      <c r="P14748" s="99"/>
      <c r="Q14748" s="99"/>
    </row>
    <row r="14749" spans="16:17" x14ac:dyDescent="0.3">
      <c r="P14749" s="99"/>
      <c r="Q14749" s="99"/>
    </row>
    <row r="14750" spans="16:17" x14ac:dyDescent="0.3">
      <c r="P14750" s="99"/>
      <c r="Q14750" s="99"/>
    </row>
    <row r="14751" spans="16:17" x14ac:dyDescent="0.3">
      <c r="P14751" s="99"/>
      <c r="Q14751" s="99"/>
    </row>
    <row r="14752" spans="16:17" x14ac:dyDescent="0.3">
      <c r="P14752" s="99"/>
      <c r="Q14752" s="99"/>
    </row>
    <row r="14753" spans="16:17" x14ac:dyDescent="0.3">
      <c r="P14753" s="99"/>
      <c r="Q14753" s="99"/>
    </row>
    <row r="14754" spans="16:17" x14ac:dyDescent="0.3">
      <c r="P14754" s="99"/>
      <c r="Q14754" s="99"/>
    </row>
    <row r="14755" spans="16:17" x14ac:dyDescent="0.3">
      <c r="P14755" s="99"/>
      <c r="Q14755" s="99"/>
    </row>
    <row r="14756" spans="16:17" x14ac:dyDescent="0.3">
      <c r="P14756" s="99"/>
      <c r="Q14756" s="99"/>
    </row>
    <row r="14757" spans="16:17" x14ac:dyDescent="0.3">
      <c r="P14757" s="99"/>
      <c r="Q14757" s="99"/>
    </row>
    <row r="14758" spans="16:17" x14ac:dyDescent="0.3">
      <c r="P14758" s="99"/>
      <c r="Q14758" s="99"/>
    </row>
    <row r="14759" spans="16:17" x14ac:dyDescent="0.3">
      <c r="P14759" s="99"/>
      <c r="Q14759" s="99"/>
    </row>
    <row r="14760" spans="16:17" x14ac:dyDescent="0.3">
      <c r="P14760" s="99"/>
      <c r="Q14760" s="99"/>
    </row>
    <row r="14761" spans="16:17" x14ac:dyDescent="0.3">
      <c r="P14761" s="99"/>
      <c r="Q14761" s="99"/>
    </row>
    <row r="14762" spans="16:17" x14ac:dyDescent="0.3">
      <c r="P14762" s="99"/>
      <c r="Q14762" s="99"/>
    </row>
    <row r="14763" spans="16:17" x14ac:dyDescent="0.3">
      <c r="P14763" s="99"/>
      <c r="Q14763" s="99"/>
    </row>
    <row r="14764" spans="16:17" x14ac:dyDescent="0.3">
      <c r="P14764" s="99"/>
      <c r="Q14764" s="99"/>
    </row>
    <row r="14765" spans="16:17" x14ac:dyDescent="0.3">
      <c r="P14765" s="99"/>
      <c r="Q14765" s="99"/>
    </row>
    <row r="14766" spans="16:17" x14ac:dyDescent="0.3">
      <c r="P14766" s="99"/>
      <c r="Q14766" s="99"/>
    </row>
    <row r="14767" spans="16:17" x14ac:dyDescent="0.3">
      <c r="P14767" s="99"/>
      <c r="Q14767" s="99"/>
    </row>
    <row r="14768" spans="16:17" x14ac:dyDescent="0.3">
      <c r="P14768" s="99"/>
      <c r="Q14768" s="99"/>
    </row>
    <row r="14769" spans="16:17" x14ac:dyDescent="0.3">
      <c r="P14769" s="99"/>
      <c r="Q14769" s="99"/>
    </row>
    <row r="14770" spans="16:17" x14ac:dyDescent="0.3">
      <c r="P14770" s="99"/>
      <c r="Q14770" s="99"/>
    </row>
    <row r="14771" spans="16:17" x14ac:dyDescent="0.3">
      <c r="P14771" s="99"/>
      <c r="Q14771" s="99"/>
    </row>
    <row r="14772" spans="16:17" x14ac:dyDescent="0.3">
      <c r="P14772" s="99"/>
      <c r="Q14772" s="99"/>
    </row>
    <row r="14773" spans="16:17" x14ac:dyDescent="0.3">
      <c r="P14773" s="99"/>
      <c r="Q14773" s="99"/>
    </row>
    <row r="14774" spans="16:17" x14ac:dyDescent="0.3">
      <c r="P14774" s="99"/>
      <c r="Q14774" s="99"/>
    </row>
    <row r="14775" spans="16:17" x14ac:dyDescent="0.3">
      <c r="P14775" s="99"/>
      <c r="Q14775" s="99"/>
    </row>
    <row r="14776" spans="16:17" x14ac:dyDescent="0.3">
      <c r="P14776" s="99"/>
      <c r="Q14776" s="99"/>
    </row>
    <row r="14777" spans="16:17" x14ac:dyDescent="0.3">
      <c r="P14777" s="99"/>
      <c r="Q14777" s="99"/>
    </row>
    <row r="14778" spans="16:17" x14ac:dyDescent="0.3">
      <c r="P14778" s="99"/>
      <c r="Q14778" s="99"/>
    </row>
    <row r="14779" spans="16:17" x14ac:dyDescent="0.3">
      <c r="P14779" s="99"/>
      <c r="Q14779" s="99"/>
    </row>
    <row r="14780" spans="16:17" x14ac:dyDescent="0.3">
      <c r="P14780" s="99"/>
      <c r="Q14780" s="99"/>
    </row>
    <row r="14781" spans="16:17" x14ac:dyDescent="0.3">
      <c r="P14781" s="99"/>
      <c r="Q14781" s="99"/>
    </row>
    <row r="14782" spans="16:17" x14ac:dyDescent="0.3">
      <c r="P14782" s="99"/>
      <c r="Q14782" s="99"/>
    </row>
    <row r="14783" spans="16:17" x14ac:dyDescent="0.3">
      <c r="P14783" s="99"/>
      <c r="Q14783" s="99"/>
    </row>
    <row r="14784" spans="16:17" x14ac:dyDescent="0.3">
      <c r="P14784" s="99"/>
      <c r="Q14784" s="99"/>
    </row>
    <row r="14785" spans="16:17" x14ac:dyDescent="0.3">
      <c r="P14785" s="99"/>
      <c r="Q14785" s="99"/>
    </row>
    <row r="14786" spans="16:17" x14ac:dyDescent="0.3">
      <c r="P14786" s="99"/>
      <c r="Q14786" s="99"/>
    </row>
    <row r="14787" spans="16:17" x14ac:dyDescent="0.3">
      <c r="P14787" s="99"/>
      <c r="Q14787" s="99"/>
    </row>
    <row r="14788" spans="16:17" x14ac:dyDescent="0.3">
      <c r="P14788" s="99"/>
      <c r="Q14788" s="99"/>
    </row>
    <row r="14789" spans="16:17" x14ac:dyDescent="0.3">
      <c r="P14789" s="99"/>
      <c r="Q14789" s="99"/>
    </row>
    <row r="14790" spans="16:17" x14ac:dyDescent="0.3">
      <c r="P14790" s="99"/>
      <c r="Q14790" s="99"/>
    </row>
    <row r="14791" spans="16:17" x14ac:dyDescent="0.3">
      <c r="P14791" s="99"/>
      <c r="Q14791" s="99"/>
    </row>
    <row r="14792" spans="16:17" x14ac:dyDescent="0.3">
      <c r="P14792" s="99"/>
      <c r="Q14792" s="99"/>
    </row>
    <row r="14793" spans="16:17" x14ac:dyDescent="0.3">
      <c r="P14793" s="99"/>
      <c r="Q14793" s="99"/>
    </row>
    <row r="14794" spans="16:17" x14ac:dyDescent="0.3">
      <c r="P14794" s="99"/>
      <c r="Q14794" s="99"/>
    </row>
    <row r="14795" spans="16:17" x14ac:dyDescent="0.3">
      <c r="P14795" s="99"/>
      <c r="Q14795" s="99"/>
    </row>
    <row r="14796" spans="16:17" x14ac:dyDescent="0.3">
      <c r="P14796" s="99"/>
      <c r="Q14796" s="99"/>
    </row>
    <row r="14797" spans="16:17" x14ac:dyDescent="0.3">
      <c r="P14797" s="99"/>
      <c r="Q14797" s="99"/>
    </row>
    <row r="14798" spans="16:17" x14ac:dyDescent="0.3">
      <c r="P14798" s="99"/>
      <c r="Q14798" s="99"/>
    </row>
    <row r="14799" spans="16:17" x14ac:dyDescent="0.3">
      <c r="P14799" s="99"/>
      <c r="Q14799" s="99"/>
    </row>
    <row r="14800" spans="16:17" x14ac:dyDescent="0.3">
      <c r="P14800" s="99"/>
      <c r="Q14800" s="99"/>
    </row>
    <row r="14801" spans="16:17" x14ac:dyDescent="0.3">
      <c r="P14801" s="99"/>
      <c r="Q14801" s="99"/>
    </row>
    <row r="14802" spans="16:17" x14ac:dyDescent="0.3">
      <c r="P14802" s="99"/>
      <c r="Q14802" s="99"/>
    </row>
    <row r="14803" spans="16:17" x14ac:dyDescent="0.3">
      <c r="P14803" s="99"/>
      <c r="Q14803" s="99"/>
    </row>
    <row r="14804" spans="16:17" x14ac:dyDescent="0.3">
      <c r="P14804" s="99"/>
      <c r="Q14804" s="99"/>
    </row>
    <row r="14805" spans="16:17" x14ac:dyDescent="0.3">
      <c r="P14805" s="99"/>
      <c r="Q14805" s="99"/>
    </row>
    <row r="14806" spans="16:17" x14ac:dyDescent="0.3">
      <c r="P14806" s="99"/>
      <c r="Q14806" s="99"/>
    </row>
    <row r="14807" spans="16:17" x14ac:dyDescent="0.3">
      <c r="P14807" s="99"/>
      <c r="Q14807" s="99"/>
    </row>
    <row r="14808" spans="16:17" x14ac:dyDescent="0.3">
      <c r="P14808" s="99"/>
      <c r="Q14808" s="99"/>
    </row>
    <row r="14809" spans="16:17" x14ac:dyDescent="0.3">
      <c r="P14809" s="99"/>
      <c r="Q14809" s="99"/>
    </row>
    <row r="14810" spans="16:17" x14ac:dyDescent="0.3">
      <c r="P14810" s="99"/>
      <c r="Q14810" s="99"/>
    </row>
    <row r="14811" spans="16:17" x14ac:dyDescent="0.3">
      <c r="P14811" s="99"/>
      <c r="Q14811" s="99"/>
    </row>
    <row r="14812" spans="16:17" x14ac:dyDescent="0.3">
      <c r="P14812" s="99"/>
      <c r="Q14812" s="99"/>
    </row>
    <row r="14813" spans="16:17" x14ac:dyDescent="0.3">
      <c r="P14813" s="99"/>
      <c r="Q14813" s="99"/>
    </row>
    <row r="14814" spans="16:17" x14ac:dyDescent="0.3">
      <c r="P14814" s="99"/>
      <c r="Q14814" s="99"/>
    </row>
    <row r="14815" spans="16:17" x14ac:dyDescent="0.3">
      <c r="P14815" s="99"/>
      <c r="Q14815" s="99"/>
    </row>
    <row r="14816" spans="16:17" x14ac:dyDescent="0.3">
      <c r="P14816" s="99"/>
      <c r="Q14816" s="99"/>
    </row>
    <row r="14817" spans="16:17" x14ac:dyDescent="0.3">
      <c r="P14817" s="99"/>
      <c r="Q14817" s="99"/>
    </row>
    <row r="14818" spans="16:17" x14ac:dyDescent="0.3">
      <c r="P14818" s="99"/>
      <c r="Q14818" s="99"/>
    </row>
    <row r="14819" spans="16:17" x14ac:dyDescent="0.3">
      <c r="P14819" s="99"/>
      <c r="Q14819" s="99"/>
    </row>
    <row r="14820" spans="16:17" x14ac:dyDescent="0.3">
      <c r="P14820" s="99"/>
      <c r="Q14820" s="99"/>
    </row>
    <row r="14821" spans="16:17" x14ac:dyDescent="0.3">
      <c r="P14821" s="99"/>
      <c r="Q14821" s="99"/>
    </row>
    <row r="14822" spans="16:17" x14ac:dyDescent="0.3">
      <c r="P14822" s="99"/>
      <c r="Q14822" s="99"/>
    </row>
    <row r="14823" spans="16:17" x14ac:dyDescent="0.3">
      <c r="P14823" s="99"/>
      <c r="Q14823" s="99"/>
    </row>
    <row r="14824" spans="16:17" x14ac:dyDescent="0.3">
      <c r="P14824" s="99"/>
      <c r="Q14824" s="99"/>
    </row>
    <row r="14825" spans="16:17" x14ac:dyDescent="0.3">
      <c r="P14825" s="99"/>
      <c r="Q14825" s="99"/>
    </row>
    <row r="14826" spans="16:17" x14ac:dyDescent="0.3">
      <c r="P14826" s="99"/>
      <c r="Q14826" s="99"/>
    </row>
    <row r="14827" spans="16:17" x14ac:dyDescent="0.3">
      <c r="P14827" s="99"/>
      <c r="Q14827" s="99"/>
    </row>
    <row r="14828" spans="16:17" x14ac:dyDescent="0.3">
      <c r="P14828" s="99"/>
      <c r="Q14828" s="99"/>
    </row>
    <row r="14829" spans="16:17" x14ac:dyDescent="0.3">
      <c r="P14829" s="99"/>
      <c r="Q14829" s="99"/>
    </row>
    <row r="14830" spans="16:17" x14ac:dyDescent="0.3">
      <c r="P14830" s="99"/>
      <c r="Q14830" s="99"/>
    </row>
    <row r="14831" spans="16:17" x14ac:dyDescent="0.3">
      <c r="P14831" s="99"/>
      <c r="Q14831" s="99"/>
    </row>
    <row r="14832" spans="16:17" x14ac:dyDescent="0.3">
      <c r="P14832" s="99"/>
      <c r="Q14832" s="99"/>
    </row>
    <row r="14833" spans="16:17" x14ac:dyDescent="0.3">
      <c r="P14833" s="99"/>
      <c r="Q14833" s="99"/>
    </row>
    <row r="14834" spans="16:17" x14ac:dyDescent="0.3">
      <c r="P14834" s="99"/>
      <c r="Q14834" s="99"/>
    </row>
    <row r="14835" spans="16:17" x14ac:dyDescent="0.3">
      <c r="P14835" s="99"/>
      <c r="Q14835" s="99"/>
    </row>
    <row r="14836" spans="16:17" x14ac:dyDescent="0.3">
      <c r="P14836" s="99"/>
      <c r="Q14836" s="99"/>
    </row>
    <row r="14837" spans="16:17" x14ac:dyDescent="0.3">
      <c r="P14837" s="99"/>
      <c r="Q14837" s="99"/>
    </row>
    <row r="14838" spans="16:17" x14ac:dyDescent="0.3">
      <c r="P14838" s="99"/>
      <c r="Q14838" s="99"/>
    </row>
    <row r="14839" spans="16:17" x14ac:dyDescent="0.3">
      <c r="P14839" s="99"/>
      <c r="Q14839" s="99"/>
    </row>
    <row r="14840" spans="16:17" x14ac:dyDescent="0.3">
      <c r="P14840" s="99"/>
      <c r="Q14840" s="99"/>
    </row>
    <row r="14841" spans="16:17" x14ac:dyDescent="0.3">
      <c r="P14841" s="99"/>
      <c r="Q14841" s="99"/>
    </row>
    <row r="14842" spans="16:17" x14ac:dyDescent="0.3">
      <c r="P14842" s="99"/>
      <c r="Q14842" s="99"/>
    </row>
    <row r="14843" spans="16:17" x14ac:dyDescent="0.3">
      <c r="P14843" s="99"/>
      <c r="Q14843" s="99"/>
    </row>
    <row r="14844" spans="16:17" x14ac:dyDescent="0.3">
      <c r="P14844" s="99"/>
      <c r="Q14844" s="99"/>
    </row>
    <row r="14845" spans="16:17" x14ac:dyDescent="0.3">
      <c r="P14845" s="99"/>
      <c r="Q14845" s="99"/>
    </row>
    <row r="14846" spans="16:17" x14ac:dyDescent="0.3">
      <c r="P14846" s="99"/>
      <c r="Q14846" s="99"/>
    </row>
    <row r="14847" spans="16:17" x14ac:dyDescent="0.3">
      <c r="P14847" s="99"/>
      <c r="Q14847" s="99"/>
    </row>
    <row r="14848" spans="16:17" x14ac:dyDescent="0.3">
      <c r="P14848" s="99"/>
      <c r="Q14848" s="99"/>
    </row>
    <row r="14849" spans="16:17" x14ac:dyDescent="0.3">
      <c r="P14849" s="99"/>
      <c r="Q14849" s="99"/>
    </row>
    <row r="14850" spans="16:17" x14ac:dyDescent="0.3">
      <c r="P14850" s="99"/>
      <c r="Q14850" s="99"/>
    </row>
    <row r="14851" spans="16:17" x14ac:dyDescent="0.3">
      <c r="P14851" s="99"/>
      <c r="Q14851" s="99"/>
    </row>
    <row r="14852" spans="16:17" x14ac:dyDescent="0.3">
      <c r="P14852" s="99"/>
      <c r="Q14852" s="99"/>
    </row>
    <row r="14853" spans="16:17" x14ac:dyDescent="0.3">
      <c r="P14853" s="99"/>
      <c r="Q14853" s="99"/>
    </row>
    <row r="14854" spans="16:17" x14ac:dyDescent="0.3">
      <c r="P14854" s="99"/>
      <c r="Q14854" s="99"/>
    </row>
    <row r="14855" spans="16:17" x14ac:dyDescent="0.3">
      <c r="P14855" s="99"/>
      <c r="Q14855" s="99"/>
    </row>
    <row r="14856" spans="16:17" x14ac:dyDescent="0.3">
      <c r="P14856" s="99"/>
      <c r="Q14856" s="99"/>
    </row>
    <row r="14857" spans="16:17" x14ac:dyDescent="0.3">
      <c r="P14857" s="99"/>
      <c r="Q14857" s="99"/>
    </row>
    <row r="14858" spans="16:17" x14ac:dyDescent="0.3">
      <c r="P14858" s="99"/>
      <c r="Q14858" s="99"/>
    </row>
    <row r="14859" spans="16:17" x14ac:dyDescent="0.3">
      <c r="P14859" s="99"/>
      <c r="Q14859" s="99"/>
    </row>
    <row r="14860" spans="16:17" x14ac:dyDescent="0.3">
      <c r="P14860" s="99"/>
      <c r="Q14860" s="99"/>
    </row>
    <row r="14861" spans="16:17" x14ac:dyDescent="0.3">
      <c r="P14861" s="99"/>
      <c r="Q14861" s="99"/>
    </row>
    <row r="14862" spans="16:17" x14ac:dyDescent="0.3">
      <c r="P14862" s="99"/>
      <c r="Q14862" s="99"/>
    </row>
    <row r="14863" spans="16:17" x14ac:dyDescent="0.3">
      <c r="P14863" s="99"/>
      <c r="Q14863" s="99"/>
    </row>
    <row r="14864" spans="16:17" x14ac:dyDescent="0.3">
      <c r="P14864" s="99"/>
      <c r="Q14864" s="99"/>
    </row>
    <row r="14865" spans="16:17" x14ac:dyDescent="0.3">
      <c r="P14865" s="99"/>
      <c r="Q14865" s="99"/>
    </row>
    <row r="14866" spans="16:17" x14ac:dyDescent="0.3">
      <c r="P14866" s="99"/>
      <c r="Q14866" s="99"/>
    </row>
    <row r="14867" spans="16:17" x14ac:dyDescent="0.3">
      <c r="P14867" s="99"/>
      <c r="Q14867" s="99"/>
    </row>
    <row r="14868" spans="16:17" x14ac:dyDescent="0.3">
      <c r="P14868" s="99"/>
      <c r="Q14868" s="99"/>
    </row>
    <row r="14869" spans="16:17" x14ac:dyDescent="0.3">
      <c r="P14869" s="99"/>
      <c r="Q14869" s="99"/>
    </row>
    <row r="14870" spans="16:17" x14ac:dyDescent="0.3">
      <c r="P14870" s="99"/>
      <c r="Q14870" s="99"/>
    </row>
    <row r="14871" spans="16:17" x14ac:dyDescent="0.3">
      <c r="P14871" s="99"/>
      <c r="Q14871" s="99"/>
    </row>
    <row r="14872" spans="16:17" x14ac:dyDescent="0.3">
      <c r="P14872" s="99"/>
      <c r="Q14872" s="99"/>
    </row>
    <row r="14873" spans="16:17" x14ac:dyDescent="0.3">
      <c r="P14873" s="99"/>
      <c r="Q14873" s="99"/>
    </row>
    <row r="14874" spans="16:17" x14ac:dyDescent="0.3">
      <c r="P14874" s="99"/>
      <c r="Q14874" s="99"/>
    </row>
    <row r="14875" spans="16:17" x14ac:dyDescent="0.3">
      <c r="P14875" s="99"/>
      <c r="Q14875" s="99"/>
    </row>
    <row r="14876" spans="16:17" x14ac:dyDescent="0.3">
      <c r="P14876" s="99"/>
      <c r="Q14876" s="99"/>
    </row>
    <row r="14877" spans="16:17" x14ac:dyDescent="0.3">
      <c r="P14877" s="99"/>
      <c r="Q14877" s="99"/>
    </row>
    <row r="14878" spans="16:17" x14ac:dyDescent="0.3">
      <c r="P14878" s="99"/>
      <c r="Q14878" s="99"/>
    </row>
    <row r="14879" spans="16:17" x14ac:dyDescent="0.3">
      <c r="P14879" s="99"/>
      <c r="Q14879" s="99"/>
    </row>
    <row r="14880" spans="16:17" x14ac:dyDescent="0.3">
      <c r="P14880" s="99"/>
      <c r="Q14880" s="99"/>
    </row>
    <row r="14881" spans="16:17" x14ac:dyDescent="0.3">
      <c r="P14881" s="99"/>
      <c r="Q14881" s="99"/>
    </row>
    <row r="14882" spans="16:17" x14ac:dyDescent="0.3">
      <c r="P14882" s="99"/>
      <c r="Q14882" s="99"/>
    </row>
    <row r="14883" spans="16:17" x14ac:dyDescent="0.3">
      <c r="P14883" s="99"/>
      <c r="Q14883" s="99"/>
    </row>
    <row r="14884" spans="16:17" x14ac:dyDescent="0.3">
      <c r="P14884" s="99"/>
      <c r="Q14884" s="99"/>
    </row>
    <row r="14885" spans="16:17" x14ac:dyDescent="0.3">
      <c r="P14885" s="99"/>
      <c r="Q14885" s="99"/>
    </row>
    <row r="14886" spans="16:17" x14ac:dyDescent="0.3">
      <c r="P14886" s="99"/>
      <c r="Q14886" s="99"/>
    </row>
    <row r="14887" spans="16:17" x14ac:dyDescent="0.3">
      <c r="P14887" s="99"/>
      <c r="Q14887" s="99"/>
    </row>
    <row r="14888" spans="16:17" x14ac:dyDescent="0.3">
      <c r="P14888" s="99"/>
      <c r="Q14888" s="99"/>
    </row>
    <row r="14889" spans="16:17" x14ac:dyDescent="0.3">
      <c r="P14889" s="99"/>
      <c r="Q14889" s="99"/>
    </row>
    <row r="14890" spans="16:17" x14ac:dyDescent="0.3">
      <c r="P14890" s="99"/>
      <c r="Q14890" s="99"/>
    </row>
    <row r="14891" spans="16:17" x14ac:dyDescent="0.3">
      <c r="P14891" s="99"/>
      <c r="Q14891" s="99"/>
    </row>
    <row r="14892" spans="16:17" x14ac:dyDescent="0.3">
      <c r="P14892" s="99"/>
      <c r="Q14892" s="99"/>
    </row>
    <row r="14893" spans="16:17" x14ac:dyDescent="0.3">
      <c r="P14893" s="99"/>
      <c r="Q14893" s="99"/>
    </row>
    <row r="14894" spans="16:17" x14ac:dyDescent="0.3">
      <c r="P14894" s="99"/>
      <c r="Q14894" s="99"/>
    </row>
    <row r="14895" spans="16:17" x14ac:dyDescent="0.3">
      <c r="P14895" s="99"/>
      <c r="Q14895" s="99"/>
    </row>
    <row r="14896" spans="16:17" x14ac:dyDescent="0.3">
      <c r="P14896" s="99"/>
      <c r="Q14896" s="99"/>
    </row>
    <row r="14897" spans="16:17" x14ac:dyDescent="0.3">
      <c r="P14897" s="99"/>
      <c r="Q14897" s="99"/>
    </row>
    <row r="14898" spans="16:17" x14ac:dyDescent="0.3">
      <c r="P14898" s="99"/>
      <c r="Q14898" s="99"/>
    </row>
    <row r="14899" spans="16:17" x14ac:dyDescent="0.3">
      <c r="P14899" s="99"/>
      <c r="Q14899" s="99"/>
    </row>
    <row r="14900" spans="16:17" x14ac:dyDescent="0.3">
      <c r="P14900" s="99"/>
      <c r="Q14900" s="99"/>
    </row>
    <row r="14901" spans="16:17" x14ac:dyDescent="0.3">
      <c r="P14901" s="99"/>
      <c r="Q14901" s="99"/>
    </row>
    <row r="14902" spans="16:17" x14ac:dyDescent="0.3">
      <c r="P14902" s="99"/>
      <c r="Q14902" s="99"/>
    </row>
    <row r="14903" spans="16:17" x14ac:dyDescent="0.3">
      <c r="P14903" s="99"/>
      <c r="Q14903" s="99"/>
    </row>
    <row r="14904" spans="16:17" x14ac:dyDescent="0.3">
      <c r="P14904" s="99"/>
      <c r="Q14904" s="99"/>
    </row>
    <row r="14905" spans="16:17" x14ac:dyDescent="0.3">
      <c r="P14905" s="99"/>
      <c r="Q14905" s="99"/>
    </row>
    <row r="14906" spans="16:17" x14ac:dyDescent="0.3">
      <c r="P14906" s="99"/>
      <c r="Q14906" s="99"/>
    </row>
    <row r="14907" spans="16:17" x14ac:dyDescent="0.3">
      <c r="P14907" s="99"/>
      <c r="Q14907" s="99"/>
    </row>
    <row r="14908" spans="16:17" x14ac:dyDescent="0.3">
      <c r="P14908" s="99"/>
      <c r="Q14908" s="99"/>
    </row>
    <row r="14909" spans="16:17" x14ac:dyDescent="0.3">
      <c r="P14909" s="99"/>
      <c r="Q14909" s="99"/>
    </row>
    <row r="14910" spans="16:17" x14ac:dyDescent="0.3">
      <c r="P14910" s="99"/>
      <c r="Q14910" s="99"/>
    </row>
    <row r="14911" spans="16:17" x14ac:dyDescent="0.3">
      <c r="P14911" s="99"/>
      <c r="Q14911" s="99"/>
    </row>
    <row r="14912" spans="16:17" x14ac:dyDescent="0.3">
      <c r="P14912" s="99"/>
      <c r="Q14912" s="99"/>
    </row>
    <row r="14913" spans="16:17" x14ac:dyDescent="0.3">
      <c r="P14913" s="99"/>
      <c r="Q14913" s="99"/>
    </row>
    <row r="14914" spans="16:17" x14ac:dyDescent="0.3">
      <c r="P14914" s="99"/>
      <c r="Q14914" s="99"/>
    </row>
    <row r="14915" spans="16:17" x14ac:dyDescent="0.3">
      <c r="P14915" s="99"/>
      <c r="Q14915" s="99"/>
    </row>
    <row r="14916" spans="16:17" x14ac:dyDescent="0.3">
      <c r="P14916" s="99"/>
      <c r="Q14916" s="99"/>
    </row>
    <row r="14917" spans="16:17" x14ac:dyDescent="0.3">
      <c r="P14917" s="99"/>
      <c r="Q14917" s="99"/>
    </row>
    <row r="14918" spans="16:17" x14ac:dyDescent="0.3">
      <c r="P14918" s="99"/>
      <c r="Q14918" s="99"/>
    </row>
    <row r="14919" spans="16:17" x14ac:dyDescent="0.3">
      <c r="P14919" s="99"/>
      <c r="Q14919" s="99"/>
    </row>
    <row r="14920" spans="16:17" x14ac:dyDescent="0.3">
      <c r="P14920" s="99"/>
      <c r="Q14920" s="99"/>
    </row>
    <row r="14921" spans="16:17" x14ac:dyDescent="0.3">
      <c r="P14921" s="99"/>
      <c r="Q14921" s="99"/>
    </row>
    <row r="14922" spans="16:17" x14ac:dyDescent="0.3">
      <c r="P14922" s="99"/>
      <c r="Q14922" s="99"/>
    </row>
    <row r="14923" spans="16:17" x14ac:dyDescent="0.3">
      <c r="P14923" s="99"/>
      <c r="Q14923" s="99"/>
    </row>
    <row r="14924" spans="16:17" x14ac:dyDescent="0.3">
      <c r="P14924" s="99"/>
      <c r="Q14924" s="99"/>
    </row>
    <row r="14925" spans="16:17" x14ac:dyDescent="0.3">
      <c r="P14925" s="99"/>
      <c r="Q14925" s="99"/>
    </row>
    <row r="14926" spans="16:17" x14ac:dyDescent="0.3">
      <c r="P14926" s="99"/>
      <c r="Q14926" s="99"/>
    </row>
    <row r="14927" spans="16:17" x14ac:dyDescent="0.3">
      <c r="P14927" s="99"/>
      <c r="Q14927" s="99"/>
    </row>
    <row r="14928" spans="16:17" x14ac:dyDescent="0.3">
      <c r="P14928" s="99"/>
      <c r="Q14928" s="99"/>
    </row>
    <row r="14929" spans="16:17" x14ac:dyDescent="0.3">
      <c r="P14929" s="99"/>
      <c r="Q14929" s="99"/>
    </row>
    <row r="14930" spans="16:17" x14ac:dyDescent="0.3">
      <c r="P14930" s="99"/>
      <c r="Q14930" s="99"/>
    </row>
    <row r="14931" spans="16:17" x14ac:dyDescent="0.3">
      <c r="P14931" s="99"/>
      <c r="Q14931" s="99"/>
    </row>
    <row r="14932" spans="16:17" x14ac:dyDescent="0.3">
      <c r="P14932" s="99"/>
      <c r="Q14932" s="99"/>
    </row>
    <row r="14933" spans="16:17" x14ac:dyDescent="0.3">
      <c r="P14933" s="99"/>
      <c r="Q14933" s="99"/>
    </row>
    <row r="14934" spans="16:17" x14ac:dyDescent="0.3">
      <c r="P14934" s="99"/>
      <c r="Q14934" s="99"/>
    </row>
    <row r="14935" spans="16:17" x14ac:dyDescent="0.3">
      <c r="P14935" s="99"/>
      <c r="Q14935" s="99"/>
    </row>
    <row r="14936" spans="16:17" x14ac:dyDescent="0.3">
      <c r="P14936" s="99"/>
      <c r="Q14936" s="99"/>
    </row>
    <row r="14937" spans="16:17" x14ac:dyDescent="0.3">
      <c r="P14937" s="99"/>
      <c r="Q14937" s="99"/>
    </row>
    <row r="14938" spans="16:17" x14ac:dyDescent="0.3">
      <c r="P14938" s="99"/>
      <c r="Q14938" s="99"/>
    </row>
    <row r="14939" spans="16:17" x14ac:dyDescent="0.3">
      <c r="P14939" s="99"/>
      <c r="Q14939" s="99"/>
    </row>
    <row r="14940" spans="16:17" x14ac:dyDescent="0.3">
      <c r="P14940" s="99"/>
      <c r="Q14940" s="99"/>
    </row>
    <row r="14941" spans="16:17" x14ac:dyDescent="0.3">
      <c r="P14941" s="99"/>
      <c r="Q14941" s="99"/>
    </row>
    <row r="14942" spans="16:17" x14ac:dyDescent="0.3">
      <c r="P14942" s="99"/>
      <c r="Q14942" s="99"/>
    </row>
    <row r="14943" spans="16:17" x14ac:dyDescent="0.3">
      <c r="P14943" s="99"/>
      <c r="Q14943" s="99"/>
    </row>
    <row r="14944" spans="16:17" x14ac:dyDescent="0.3">
      <c r="P14944" s="99"/>
      <c r="Q14944" s="99"/>
    </row>
    <row r="14945" spans="16:17" x14ac:dyDescent="0.3">
      <c r="P14945" s="99"/>
      <c r="Q14945" s="99"/>
    </row>
    <row r="14946" spans="16:17" x14ac:dyDescent="0.3">
      <c r="P14946" s="99"/>
      <c r="Q14946" s="99"/>
    </row>
    <row r="14947" spans="16:17" x14ac:dyDescent="0.3">
      <c r="P14947" s="99"/>
      <c r="Q14947" s="99"/>
    </row>
    <row r="14948" spans="16:17" x14ac:dyDescent="0.3">
      <c r="P14948" s="99"/>
      <c r="Q14948" s="99"/>
    </row>
    <row r="14949" spans="16:17" x14ac:dyDescent="0.3">
      <c r="P14949" s="99"/>
      <c r="Q14949" s="99"/>
    </row>
    <row r="14950" spans="16:17" x14ac:dyDescent="0.3">
      <c r="P14950" s="99"/>
      <c r="Q14950" s="99"/>
    </row>
    <row r="14951" spans="16:17" x14ac:dyDescent="0.3">
      <c r="P14951" s="99"/>
      <c r="Q14951" s="99"/>
    </row>
    <row r="14952" spans="16:17" x14ac:dyDescent="0.3">
      <c r="P14952" s="99"/>
      <c r="Q14952" s="99"/>
    </row>
    <row r="14953" spans="16:17" x14ac:dyDescent="0.3">
      <c r="P14953" s="99"/>
      <c r="Q14953" s="99"/>
    </row>
    <row r="14954" spans="16:17" x14ac:dyDescent="0.3">
      <c r="P14954" s="99"/>
      <c r="Q14954" s="99"/>
    </row>
    <row r="14955" spans="16:17" x14ac:dyDescent="0.3">
      <c r="P14955" s="99"/>
      <c r="Q14955" s="99"/>
    </row>
    <row r="14956" spans="16:17" x14ac:dyDescent="0.3">
      <c r="P14956" s="99"/>
      <c r="Q14956" s="99"/>
    </row>
    <row r="14957" spans="16:17" x14ac:dyDescent="0.3">
      <c r="P14957" s="99"/>
      <c r="Q14957" s="99"/>
    </row>
    <row r="14958" spans="16:17" x14ac:dyDescent="0.3">
      <c r="P14958" s="99"/>
      <c r="Q14958" s="99"/>
    </row>
    <row r="14959" spans="16:17" x14ac:dyDescent="0.3">
      <c r="P14959" s="99"/>
      <c r="Q14959" s="99"/>
    </row>
    <row r="14960" spans="16:17" x14ac:dyDescent="0.3">
      <c r="P14960" s="99"/>
      <c r="Q14960" s="99"/>
    </row>
    <row r="14961" spans="16:17" x14ac:dyDescent="0.3">
      <c r="P14961" s="99"/>
      <c r="Q14961" s="99"/>
    </row>
    <row r="14962" spans="16:17" x14ac:dyDescent="0.3">
      <c r="P14962" s="99"/>
      <c r="Q14962" s="99"/>
    </row>
    <row r="14963" spans="16:17" x14ac:dyDescent="0.3">
      <c r="P14963" s="99"/>
      <c r="Q14963" s="99"/>
    </row>
    <row r="14964" spans="16:17" x14ac:dyDescent="0.3">
      <c r="P14964" s="99"/>
      <c r="Q14964" s="99"/>
    </row>
    <row r="14965" spans="16:17" x14ac:dyDescent="0.3">
      <c r="P14965" s="99"/>
      <c r="Q14965" s="99"/>
    </row>
    <row r="14966" spans="16:17" x14ac:dyDescent="0.3">
      <c r="P14966" s="99"/>
      <c r="Q14966" s="99"/>
    </row>
    <row r="14967" spans="16:17" x14ac:dyDescent="0.3">
      <c r="P14967" s="99"/>
      <c r="Q14967" s="99"/>
    </row>
    <row r="14968" spans="16:17" x14ac:dyDescent="0.3">
      <c r="P14968" s="99"/>
      <c r="Q14968" s="99"/>
    </row>
    <row r="14969" spans="16:17" x14ac:dyDescent="0.3">
      <c r="P14969" s="99"/>
      <c r="Q14969" s="99"/>
    </row>
    <row r="14970" spans="16:17" x14ac:dyDescent="0.3">
      <c r="P14970" s="99"/>
      <c r="Q14970" s="99"/>
    </row>
    <row r="14971" spans="16:17" x14ac:dyDescent="0.3">
      <c r="P14971" s="99"/>
      <c r="Q14971" s="99"/>
    </row>
    <row r="14972" spans="16:17" x14ac:dyDescent="0.3">
      <c r="P14972" s="99"/>
      <c r="Q14972" s="99"/>
    </row>
    <row r="14973" spans="16:17" x14ac:dyDescent="0.3">
      <c r="P14973" s="99"/>
      <c r="Q14973" s="99"/>
    </row>
    <row r="14974" spans="16:17" x14ac:dyDescent="0.3">
      <c r="P14974" s="99"/>
      <c r="Q14974" s="99"/>
    </row>
    <row r="14975" spans="16:17" x14ac:dyDescent="0.3">
      <c r="P14975" s="99"/>
      <c r="Q14975" s="99"/>
    </row>
    <row r="14976" spans="16:17" x14ac:dyDescent="0.3">
      <c r="P14976" s="99"/>
      <c r="Q14976" s="99"/>
    </row>
    <row r="14977" spans="16:17" x14ac:dyDescent="0.3">
      <c r="P14977" s="99"/>
      <c r="Q14977" s="99"/>
    </row>
    <row r="14978" spans="16:17" x14ac:dyDescent="0.3">
      <c r="P14978" s="99"/>
      <c r="Q14978" s="99"/>
    </row>
    <row r="14979" spans="16:17" x14ac:dyDescent="0.3">
      <c r="P14979" s="99"/>
      <c r="Q14979" s="99"/>
    </row>
    <row r="14980" spans="16:17" x14ac:dyDescent="0.3">
      <c r="P14980" s="99"/>
      <c r="Q14980" s="99"/>
    </row>
    <row r="14981" spans="16:17" x14ac:dyDescent="0.3">
      <c r="P14981" s="99"/>
      <c r="Q14981" s="99"/>
    </row>
    <row r="14982" spans="16:17" x14ac:dyDescent="0.3">
      <c r="P14982" s="99"/>
      <c r="Q14982" s="99"/>
    </row>
    <row r="14983" spans="16:17" x14ac:dyDescent="0.3">
      <c r="P14983" s="99"/>
      <c r="Q14983" s="99"/>
    </row>
    <row r="14984" spans="16:17" x14ac:dyDescent="0.3">
      <c r="P14984" s="99"/>
      <c r="Q14984" s="99"/>
    </row>
    <row r="14985" spans="16:17" x14ac:dyDescent="0.3">
      <c r="P14985" s="99"/>
      <c r="Q14985" s="99"/>
    </row>
    <row r="14986" spans="16:17" x14ac:dyDescent="0.3">
      <c r="P14986" s="99"/>
      <c r="Q14986" s="99"/>
    </row>
    <row r="14987" spans="16:17" x14ac:dyDescent="0.3">
      <c r="P14987" s="99"/>
      <c r="Q14987" s="99"/>
    </row>
    <row r="14988" spans="16:17" x14ac:dyDescent="0.3">
      <c r="P14988" s="99"/>
      <c r="Q14988" s="99"/>
    </row>
    <row r="14989" spans="16:17" x14ac:dyDescent="0.3">
      <c r="P14989" s="99"/>
      <c r="Q14989" s="99"/>
    </row>
    <row r="14990" spans="16:17" x14ac:dyDescent="0.3">
      <c r="P14990" s="99"/>
      <c r="Q14990" s="99"/>
    </row>
    <row r="14991" spans="16:17" x14ac:dyDescent="0.3">
      <c r="P14991" s="99"/>
      <c r="Q14991" s="99"/>
    </row>
    <row r="14992" spans="16:17" x14ac:dyDescent="0.3">
      <c r="P14992" s="99"/>
      <c r="Q14992" s="99"/>
    </row>
    <row r="14993" spans="16:17" x14ac:dyDescent="0.3">
      <c r="P14993" s="99"/>
      <c r="Q14993" s="99"/>
    </row>
    <row r="14994" spans="16:17" x14ac:dyDescent="0.3">
      <c r="P14994" s="99"/>
      <c r="Q14994" s="99"/>
    </row>
    <row r="14995" spans="16:17" x14ac:dyDescent="0.3">
      <c r="P14995" s="99"/>
      <c r="Q14995" s="99"/>
    </row>
    <row r="14996" spans="16:17" x14ac:dyDescent="0.3">
      <c r="P14996" s="99"/>
      <c r="Q14996" s="99"/>
    </row>
    <row r="14997" spans="16:17" x14ac:dyDescent="0.3">
      <c r="P14997" s="99"/>
      <c r="Q14997" s="99"/>
    </row>
    <row r="14998" spans="16:17" x14ac:dyDescent="0.3">
      <c r="P14998" s="99"/>
      <c r="Q14998" s="99"/>
    </row>
    <row r="14999" spans="16:17" x14ac:dyDescent="0.3">
      <c r="P14999" s="99"/>
      <c r="Q14999" s="99"/>
    </row>
    <row r="15000" spans="16:17" x14ac:dyDescent="0.3">
      <c r="P15000" s="99"/>
      <c r="Q15000" s="99"/>
    </row>
    <row r="15001" spans="16:17" x14ac:dyDescent="0.3">
      <c r="P15001" s="99"/>
      <c r="Q15001" s="99"/>
    </row>
    <row r="15002" spans="16:17" x14ac:dyDescent="0.3">
      <c r="P15002" s="99"/>
      <c r="Q15002" s="99"/>
    </row>
    <row r="15003" spans="16:17" x14ac:dyDescent="0.3">
      <c r="P15003" s="99"/>
      <c r="Q15003" s="99"/>
    </row>
    <row r="15004" spans="16:17" x14ac:dyDescent="0.3">
      <c r="P15004" s="99"/>
      <c r="Q15004" s="99"/>
    </row>
    <row r="15005" spans="16:17" x14ac:dyDescent="0.3">
      <c r="P15005" s="99"/>
      <c r="Q15005" s="99"/>
    </row>
    <row r="15006" spans="16:17" x14ac:dyDescent="0.3">
      <c r="P15006" s="99"/>
      <c r="Q15006" s="99"/>
    </row>
    <row r="15007" spans="16:17" x14ac:dyDescent="0.3">
      <c r="P15007" s="99"/>
      <c r="Q15007" s="99"/>
    </row>
    <row r="15008" spans="16:17" x14ac:dyDescent="0.3">
      <c r="P15008" s="99"/>
      <c r="Q15008" s="99"/>
    </row>
    <row r="15009" spans="16:17" x14ac:dyDescent="0.3">
      <c r="P15009" s="99"/>
      <c r="Q15009" s="99"/>
    </row>
    <row r="15010" spans="16:17" x14ac:dyDescent="0.3">
      <c r="P15010" s="99"/>
      <c r="Q15010" s="99"/>
    </row>
    <row r="15011" spans="16:17" x14ac:dyDescent="0.3">
      <c r="P15011" s="99"/>
      <c r="Q15011" s="99"/>
    </row>
    <row r="15012" spans="16:17" x14ac:dyDescent="0.3">
      <c r="P15012" s="99"/>
      <c r="Q15012" s="99"/>
    </row>
    <row r="15013" spans="16:17" x14ac:dyDescent="0.3">
      <c r="P15013" s="99"/>
      <c r="Q15013" s="99"/>
    </row>
    <row r="15014" spans="16:17" x14ac:dyDescent="0.3">
      <c r="P15014" s="99"/>
      <c r="Q15014" s="99"/>
    </row>
    <row r="15015" spans="16:17" x14ac:dyDescent="0.3">
      <c r="P15015" s="99"/>
      <c r="Q15015" s="99"/>
    </row>
    <row r="15016" spans="16:17" x14ac:dyDescent="0.3">
      <c r="P15016" s="99"/>
      <c r="Q15016" s="99"/>
    </row>
    <row r="15017" spans="16:17" x14ac:dyDescent="0.3">
      <c r="P15017" s="99"/>
      <c r="Q15017" s="99"/>
    </row>
    <row r="15018" spans="16:17" x14ac:dyDescent="0.3">
      <c r="P15018" s="99"/>
      <c r="Q15018" s="99"/>
    </row>
    <row r="15019" spans="16:17" x14ac:dyDescent="0.3">
      <c r="P15019" s="99"/>
      <c r="Q15019" s="99"/>
    </row>
    <row r="15020" spans="16:17" x14ac:dyDescent="0.3">
      <c r="P15020" s="99"/>
      <c r="Q15020" s="99"/>
    </row>
    <row r="15021" spans="16:17" x14ac:dyDescent="0.3">
      <c r="P15021" s="99"/>
      <c r="Q15021" s="99"/>
    </row>
    <row r="15022" spans="16:17" x14ac:dyDescent="0.3">
      <c r="P15022" s="99"/>
      <c r="Q15022" s="99"/>
    </row>
    <row r="15023" spans="16:17" x14ac:dyDescent="0.3">
      <c r="P15023" s="99"/>
      <c r="Q15023" s="99"/>
    </row>
    <row r="15024" spans="16:17" x14ac:dyDescent="0.3">
      <c r="P15024" s="99"/>
      <c r="Q15024" s="99"/>
    </row>
    <row r="15025" spans="16:17" x14ac:dyDescent="0.3">
      <c r="P15025" s="99"/>
      <c r="Q15025" s="99"/>
    </row>
    <row r="15026" spans="16:17" x14ac:dyDescent="0.3">
      <c r="P15026" s="99"/>
      <c r="Q15026" s="99"/>
    </row>
    <row r="15027" spans="16:17" x14ac:dyDescent="0.3">
      <c r="P15027" s="99"/>
      <c r="Q15027" s="99"/>
    </row>
    <row r="15028" spans="16:17" x14ac:dyDescent="0.3">
      <c r="P15028" s="99"/>
      <c r="Q15028" s="99"/>
    </row>
    <row r="15029" spans="16:17" x14ac:dyDescent="0.3">
      <c r="P15029" s="99"/>
      <c r="Q15029" s="99"/>
    </row>
    <row r="15030" spans="16:17" x14ac:dyDescent="0.3">
      <c r="P15030" s="99"/>
      <c r="Q15030" s="99"/>
    </row>
    <row r="15031" spans="16:17" x14ac:dyDescent="0.3">
      <c r="P15031" s="99"/>
      <c r="Q15031" s="99"/>
    </row>
    <row r="15032" spans="16:17" x14ac:dyDescent="0.3">
      <c r="P15032" s="99"/>
      <c r="Q15032" s="99"/>
    </row>
    <row r="15033" spans="16:17" x14ac:dyDescent="0.3">
      <c r="P15033" s="99"/>
      <c r="Q15033" s="99"/>
    </row>
    <row r="15034" spans="16:17" x14ac:dyDescent="0.3">
      <c r="P15034" s="99"/>
      <c r="Q15034" s="99"/>
    </row>
    <row r="15035" spans="16:17" x14ac:dyDescent="0.3">
      <c r="P15035" s="99"/>
      <c r="Q15035" s="99"/>
    </row>
    <row r="15036" spans="16:17" x14ac:dyDescent="0.3">
      <c r="P15036" s="99"/>
      <c r="Q15036" s="99"/>
    </row>
    <row r="15037" spans="16:17" x14ac:dyDescent="0.3">
      <c r="P15037" s="99"/>
      <c r="Q15037" s="99"/>
    </row>
    <row r="15038" spans="16:17" x14ac:dyDescent="0.3">
      <c r="P15038" s="99"/>
      <c r="Q15038" s="99"/>
    </row>
    <row r="15039" spans="16:17" x14ac:dyDescent="0.3">
      <c r="P15039" s="99"/>
      <c r="Q15039" s="99"/>
    </row>
    <row r="15040" spans="16:17" x14ac:dyDescent="0.3">
      <c r="P15040" s="99"/>
      <c r="Q15040" s="99"/>
    </row>
    <row r="15041" spans="16:17" x14ac:dyDescent="0.3">
      <c r="P15041" s="99"/>
      <c r="Q15041" s="99"/>
    </row>
    <row r="15042" spans="16:17" x14ac:dyDescent="0.3">
      <c r="P15042" s="99"/>
      <c r="Q15042" s="99"/>
    </row>
    <row r="15043" spans="16:17" x14ac:dyDescent="0.3">
      <c r="P15043" s="99"/>
      <c r="Q15043" s="99"/>
    </row>
    <row r="15044" spans="16:17" x14ac:dyDescent="0.3">
      <c r="P15044" s="99"/>
      <c r="Q15044" s="99"/>
    </row>
    <row r="15045" spans="16:17" x14ac:dyDescent="0.3">
      <c r="P15045" s="99"/>
      <c r="Q15045" s="99"/>
    </row>
    <row r="15046" spans="16:17" x14ac:dyDescent="0.3">
      <c r="P15046" s="99"/>
      <c r="Q15046" s="99"/>
    </row>
    <row r="15047" spans="16:17" x14ac:dyDescent="0.3">
      <c r="P15047" s="99"/>
      <c r="Q15047" s="99"/>
    </row>
    <row r="15048" spans="16:17" x14ac:dyDescent="0.3">
      <c r="P15048" s="99"/>
      <c r="Q15048" s="99"/>
    </row>
    <row r="15049" spans="16:17" x14ac:dyDescent="0.3">
      <c r="P15049" s="99"/>
      <c r="Q15049" s="99"/>
    </row>
    <row r="15050" spans="16:17" x14ac:dyDescent="0.3">
      <c r="P15050" s="99"/>
      <c r="Q15050" s="99"/>
    </row>
    <row r="15051" spans="16:17" x14ac:dyDescent="0.3">
      <c r="P15051" s="99"/>
      <c r="Q15051" s="99"/>
    </row>
    <row r="15052" spans="16:17" x14ac:dyDescent="0.3">
      <c r="P15052" s="99"/>
      <c r="Q15052" s="99"/>
    </row>
    <row r="15053" spans="16:17" x14ac:dyDescent="0.3">
      <c r="P15053" s="99"/>
      <c r="Q15053" s="99"/>
    </row>
    <row r="15054" spans="16:17" x14ac:dyDescent="0.3">
      <c r="P15054" s="99"/>
      <c r="Q15054" s="99"/>
    </row>
    <row r="15055" spans="16:17" x14ac:dyDescent="0.3">
      <c r="P15055" s="99"/>
      <c r="Q15055" s="99"/>
    </row>
    <row r="15056" spans="16:17" x14ac:dyDescent="0.3">
      <c r="P15056" s="99"/>
      <c r="Q15056" s="99"/>
    </row>
    <row r="15057" spans="16:17" x14ac:dyDescent="0.3">
      <c r="P15057" s="99"/>
      <c r="Q15057" s="99"/>
    </row>
    <row r="15058" spans="16:17" x14ac:dyDescent="0.3">
      <c r="P15058" s="99"/>
      <c r="Q15058" s="99"/>
    </row>
    <row r="15059" spans="16:17" x14ac:dyDescent="0.3">
      <c r="P15059" s="99"/>
      <c r="Q15059" s="99"/>
    </row>
    <row r="15060" spans="16:17" x14ac:dyDescent="0.3">
      <c r="P15060" s="99"/>
      <c r="Q15060" s="99"/>
    </row>
    <row r="15061" spans="16:17" x14ac:dyDescent="0.3">
      <c r="P15061" s="99"/>
      <c r="Q15061" s="99"/>
    </row>
    <row r="15062" spans="16:17" x14ac:dyDescent="0.3">
      <c r="P15062" s="99"/>
      <c r="Q15062" s="99"/>
    </row>
    <row r="15063" spans="16:17" x14ac:dyDescent="0.3">
      <c r="P15063" s="99"/>
      <c r="Q15063" s="99"/>
    </row>
    <row r="15064" spans="16:17" x14ac:dyDescent="0.3">
      <c r="P15064" s="99"/>
      <c r="Q15064" s="99"/>
    </row>
    <row r="15065" spans="16:17" x14ac:dyDescent="0.3">
      <c r="P15065" s="99"/>
      <c r="Q15065" s="99"/>
    </row>
    <row r="15066" spans="16:17" x14ac:dyDescent="0.3">
      <c r="P15066" s="99"/>
      <c r="Q15066" s="99"/>
    </row>
    <row r="15067" spans="16:17" x14ac:dyDescent="0.3">
      <c r="P15067" s="99"/>
      <c r="Q15067" s="99"/>
    </row>
    <row r="15068" spans="16:17" x14ac:dyDescent="0.3">
      <c r="P15068" s="99"/>
      <c r="Q15068" s="99"/>
    </row>
    <row r="15069" spans="16:17" x14ac:dyDescent="0.3">
      <c r="P15069" s="99"/>
      <c r="Q15069" s="99"/>
    </row>
    <row r="15070" spans="16:17" x14ac:dyDescent="0.3">
      <c r="P15070" s="99"/>
      <c r="Q15070" s="99"/>
    </row>
    <row r="15071" spans="16:17" x14ac:dyDescent="0.3">
      <c r="P15071" s="99"/>
      <c r="Q15071" s="99"/>
    </row>
    <row r="15072" spans="16:17" x14ac:dyDescent="0.3">
      <c r="P15072" s="99"/>
      <c r="Q15072" s="99"/>
    </row>
    <row r="15073" spans="16:17" x14ac:dyDescent="0.3">
      <c r="P15073" s="99"/>
      <c r="Q15073" s="99"/>
    </row>
    <row r="15074" spans="16:17" x14ac:dyDescent="0.3">
      <c r="P15074" s="99"/>
      <c r="Q15074" s="99"/>
    </row>
    <row r="15075" spans="16:17" x14ac:dyDescent="0.3">
      <c r="P15075" s="99"/>
      <c r="Q15075" s="99"/>
    </row>
    <row r="15076" spans="16:17" x14ac:dyDescent="0.3">
      <c r="P15076" s="99"/>
      <c r="Q15076" s="99"/>
    </row>
    <row r="15077" spans="16:17" x14ac:dyDescent="0.3">
      <c r="P15077" s="99"/>
      <c r="Q15077" s="99"/>
    </row>
    <row r="15078" spans="16:17" x14ac:dyDescent="0.3">
      <c r="P15078" s="99"/>
      <c r="Q15078" s="99"/>
    </row>
    <row r="15079" spans="16:17" x14ac:dyDescent="0.3">
      <c r="P15079" s="99"/>
      <c r="Q15079" s="99"/>
    </row>
    <row r="15080" spans="16:17" x14ac:dyDescent="0.3">
      <c r="P15080" s="99"/>
      <c r="Q15080" s="99"/>
    </row>
    <row r="15081" spans="16:17" x14ac:dyDescent="0.3">
      <c r="P15081" s="99"/>
      <c r="Q15081" s="99"/>
    </row>
    <row r="15082" spans="16:17" x14ac:dyDescent="0.3">
      <c r="P15082" s="99"/>
      <c r="Q15082" s="99"/>
    </row>
    <row r="15083" spans="16:17" x14ac:dyDescent="0.3">
      <c r="P15083" s="99"/>
      <c r="Q15083" s="99"/>
    </row>
    <row r="15084" spans="16:17" x14ac:dyDescent="0.3">
      <c r="P15084" s="99"/>
      <c r="Q15084" s="99"/>
    </row>
    <row r="15085" spans="16:17" x14ac:dyDescent="0.3">
      <c r="P15085" s="99"/>
      <c r="Q15085" s="99"/>
    </row>
    <row r="15086" spans="16:17" x14ac:dyDescent="0.3">
      <c r="P15086" s="99"/>
      <c r="Q15086" s="99"/>
    </row>
    <row r="15087" spans="16:17" x14ac:dyDescent="0.3">
      <c r="P15087" s="99"/>
      <c r="Q15087" s="99"/>
    </row>
    <row r="15088" spans="16:17" x14ac:dyDescent="0.3">
      <c r="P15088" s="99"/>
      <c r="Q15088" s="99"/>
    </row>
    <row r="15089" spans="16:17" x14ac:dyDescent="0.3">
      <c r="P15089" s="99"/>
      <c r="Q15089" s="99"/>
    </row>
    <row r="15090" spans="16:17" x14ac:dyDescent="0.3">
      <c r="P15090" s="99"/>
      <c r="Q15090" s="99"/>
    </row>
    <row r="15091" spans="16:17" x14ac:dyDescent="0.3">
      <c r="P15091" s="99"/>
      <c r="Q15091" s="99"/>
    </row>
    <row r="15092" spans="16:17" x14ac:dyDescent="0.3">
      <c r="P15092" s="99"/>
      <c r="Q15092" s="99"/>
    </row>
    <row r="15093" spans="16:17" x14ac:dyDescent="0.3">
      <c r="P15093" s="99"/>
      <c r="Q15093" s="99"/>
    </row>
    <row r="15094" spans="16:17" x14ac:dyDescent="0.3">
      <c r="P15094" s="99"/>
      <c r="Q15094" s="99"/>
    </row>
    <row r="15095" spans="16:17" x14ac:dyDescent="0.3">
      <c r="P15095" s="99"/>
      <c r="Q15095" s="99"/>
    </row>
    <row r="15096" spans="16:17" x14ac:dyDescent="0.3">
      <c r="P15096" s="99"/>
      <c r="Q15096" s="99"/>
    </row>
    <row r="15097" spans="16:17" x14ac:dyDescent="0.3">
      <c r="P15097" s="99"/>
      <c r="Q15097" s="99"/>
    </row>
    <row r="15098" spans="16:17" x14ac:dyDescent="0.3">
      <c r="P15098" s="99"/>
      <c r="Q15098" s="99"/>
    </row>
    <row r="15099" spans="16:17" x14ac:dyDescent="0.3">
      <c r="P15099" s="99"/>
      <c r="Q15099" s="99"/>
    </row>
    <row r="15100" spans="16:17" x14ac:dyDescent="0.3">
      <c r="P15100" s="99"/>
      <c r="Q15100" s="99"/>
    </row>
    <row r="15101" spans="16:17" x14ac:dyDescent="0.3">
      <c r="P15101" s="99"/>
      <c r="Q15101" s="99"/>
    </row>
    <row r="15102" spans="16:17" x14ac:dyDescent="0.3">
      <c r="P15102" s="99"/>
      <c r="Q15102" s="99"/>
    </row>
    <row r="15103" spans="16:17" x14ac:dyDescent="0.3">
      <c r="P15103" s="99"/>
      <c r="Q15103" s="99"/>
    </row>
    <row r="15104" spans="16:17" x14ac:dyDescent="0.3">
      <c r="P15104" s="99"/>
      <c r="Q15104" s="99"/>
    </row>
    <row r="15105" spans="16:17" x14ac:dyDescent="0.3">
      <c r="P15105" s="99"/>
      <c r="Q15105" s="99"/>
    </row>
    <row r="15106" spans="16:17" x14ac:dyDescent="0.3">
      <c r="P15106" s="99"/>
      <c r="Q15106" s="99"/>
    </row>
    <row r="15107" spans="16:17" x14ac:dyDescent="0.3">
      <c r="P15107" s="99"/>
      <c r="Q15107" s="99"/>
    </row>
    <row r="15108" spans="16:17" x14ac:dyDescent="0.3">
      <c r="P15108" s="99"/>
      <c r="Q15108" s="99"/>
    </row>
    <row r="15109" spans="16:17" x14ac:dyDescent="0.3">
      <c r="P15109" s="99"/>
      <c r="Q15109" s="99"/>
    </row>
    <row r="15110" spans="16:17" x14ac:dyDescent="0.3">
      <c r="P15110" s="99"/>
      <c r="Q15110" s="99"/>
    </row>
    <row r="15111" spans="16:17" x14ac:dyDescent="0.3">
      <c r="P15111" s="99"/>
      <c r="Q15111" s="99"/>
    </row>
    <row r="15112" spans="16:17" x14ac:dyDescent="0.3">
      <c r="P15112" s="99"/>
      <c r="Q15112" s="99"/>
    </row>
    <row r="15113" spans="16:17" x14ac:dyDescent="0.3">
      <c r="P15113" s="99"/>
      <c r="Q15113" s="99"/>
    </row>
    <row r="15114" spans="16:17" x14ac:dyDescent="0.3">
      <c r="P15114" s="99"/>
      <c r="Q15114" s="99"/>
    </row>
    <row r="15115" spans="16:17" x14ac:dyDescent="0.3">
      <c r="P15115" s="99"/>
      <c r="Q15115" s="99"/>
    </row>
    <row r="15116" spans="16:17" x14ac:dyDescent="0.3">
      <c r="P15116" s="99"/>
      <c r="Q15116" s="99"/>
    </row>
    <row r="15117" spans="16:17" x14ac:dyDescent="0.3">
      <c r="P15117" s="99"/>
      <c r="Q15117" s="99"/>
    </row>
    <row r="15118" spans="16:17" x14ac:dyDescent="0.3">
      <c r="P15118" s="99"/>
      <c r="Q15118" s="99"/>
    </row>
    <row r="15119" spans="16:17" x14ac:dyDescent="0.3">
      <c r="P15119" s="99"/>
      <c r="Q15119" s="99"/>
    </row>
    <row r="15120" spans="16:17" x14ac:dyDescent="0.3">
      <c r="P15120" s="99"/>
      <c r="Q15120" s="99"/>
    </row>
    <row r="15121" spans="16:17" x14ac:dyDescent="0.3">
      <c r="P15121" s="99"/>
      <c r="Q15121" s="99"/>
    </row>
    <row r="15122" spans="16:17" x14ac:dyDescent="0.3">
      <c r="P15122" s="99"/>
      <c r="Q15122" s="99"/>
    </row>
    <row r="15123" spans="16:17" x14ac:dyDescent="0.3">
      <c r="P15123" s="99"/>
      <c r="Q15123" s="99"/>
    </row>
    <row r="15124" spans="16:17" x14ac:dyDescent="0.3">
      <c r="P15124" s="99"/>
      <c r="Q15124" s="99"/>
    </row>
    <row r="15125" spans="16:17" x14ac:dyDescent="0.3">
      <c r="P15125" s="99"/>
      <c r="Q15125" s="99"/>
    </row>
    <row r="15126" spans="16:17" x14ac:dyDescent="0.3">
      <c r="P15126" s="99"/>
      <c r="Q15126" s="99"/>
    </row>
    <row r="15127" spans="16:17" x14ac:dyDescent="0.3">
      <c r="P15127" s="99"/>
      <c r="Q15127" s="99"/>
    </row>
    <row r="15128" spans="16:17" x14ac:dyDescent="0.3">
      <c r="P15128" s="99"/>
      <c r="Q15128" s="99"/>
    </row>
    <row r="15129" spans="16:17" x14ac:dyDescent="0.3">
      <c r="P15129" s="99"/>
      <c r="Q15129" s="99"/>
    </row>
    <row r="15130" spans="16:17" x14ac:dyDescent="0.3">
      <c r="P15130" s="99"/>
      <c r="Q15130" s="99"/>
    </row>
    <row r="15131" spans="16:17" x14ac:dyDescent="0.3">
      <c r="P15131" s="99"/>
      <c r="Q15131" s="99"/>
    </row>
    <row r="15132" spans="16:17" x14ac:dyDescent="0.3">
      <c r="P15132" s="99"/>
      <c r="Q15132" s="99"/>
    </row>
    <row r="15133" spans="16:17" x14ac:dyDescent="0.3">
      <c r="P15133" s="99"/>
      <c r="Q15133" s="99"/>
    </row>
    <row r="15134" spans="16:17" x14ac:dyDescent="0.3">
      <c r="P15134" s="99"/>
      <c r="Q15134" s="99"/>
    </row>
    <row r="15135" spans="16:17" x14ac:dyDescent="0.3">
      <c r="P15135" s="99"/>
      <c r="Q15135" s="99"/>
    </row>
    <row r="15136" spans="16:17" x14ac:dyDescent="0.3">
      <c r="P15136" s="99"/>
      <c r="Q15136" s="99"/>
    </row>
    <row r="15137" spans="16:17" x14ac:dyDescent="0.3">
      <c r="P15137" s="99"/>
      <c r="Q15137" s="99"/>
    </row>
    <row r="15138" spans="16:17" x14ac:dyDescent="0.3">
      <c r="P15138" s="99"/>
      <c r="Q15138" s="99"/>
    </row>
    <row r="15139" spans="16:17" x14ac:dyDescent="0.3">
      <c r="P15139" s="99"/>
      <c r="Q15139" s="99"/>
    </row>
    <row r="15140" spans="16:17" x14ac:dyDescent="0.3">
      <c r="P15140" s="99"/>
      <c r="Q15140" s="99"/>
    </row>
    <row r="15141" spans="16:17" x14ac:dyDescent="0.3">
      <c r="P15141" s="99"/>
      <c r="Q15141" s="99"/>
    </row>
    <row r="15142" spans="16:17" x14ac:dyDescent="0.3">
      <c r="P15142" s="99"/>
      <c r="Q15142" s="99"/>
    </row>
    <row r="15143" spans="16:17" x14ac:dyDescent="0.3">
      <c r="P15143" s="99"/>
      <c r="Q15143" s="99"/>
    </row>
    <row r="15144" spans="16:17" x14ac:dyDescent="0.3">
      <c r="P15144" s="99"/>
      <c r="Q15144" s="99"/>
    </row>
    <row r="15145" spans="16:17" x14ac:dyDescent="0.3">
      <c r="P15145" s="99"/>
      <c r="Q15145" s="99"/>
    </row>
    <row r="15146" spans="16:17" x14ac:dyDescent="0.3">
      <c r="P15146" s="99"/>
      <c r="Q15146" s="99"/>
    </row>
    <row r="15147" spans="16:17" x14ac:dyDescent="0.3">
      <c r="P15147" s="99"/>
      <c r="Q15147" s="99"/>
    </row>
    <row r="15148" spans="16:17" x14ac:dyDescent="0.3">
      <c r="P15148" s="99"/>
      <c r="Q15148" s="99"/>
    </row>
    <row r="15149" spans="16:17" x14ac:dyDescent="0.3">
      <c r="P15149" s="99"/>
      <c r="Q15149" s="99"/>
    </row>
    <row r="15150" spans="16:17" x14ac:dyDescent="0.3">
      <c r="P15150" s="99"/>
      <c r="Q15150" s="99"/>
    </row>
    <row r="15151" spans="16:17" x14ac:dyDescent="0.3">
      <c r="P15151" s="99"/>
      <c r="Q15151" s="99"/>
    </row>
    <row r="15152" spans="16:17" x14ac:dyDescent="0.3">
      <c r="P15152" s="99"/>
      <c r="Q15152" s="99"/>
    </row>
    <row r="15153" spans="16:17" x14ac:dyDescent="0.3">
      <c r="P15153" s="99"/>
      <c r="Q15153" s="99"/>
    </row>
    <row r="15154" spans="16:17" x14ac:dyDescent="0.3">
      <c r="P15154" s="99"/>
      <c r="Q15154" s="99"/>
    </row>
    <row r="15155" spans="16:17" x14ac:dyDescent="0.3">
      <c r="P15155" s="99"/>
      <c r="Q15155" s="99"/>
    </row>
    <row r="15156" spans="16:17" x14ac:dyDescent="0.3">
      <c r="P15156" s="99"/>
      <c r="Q15156" s="99"/>
    </row>
    <row r="15157" spans="16:17" x14ac:dyDescent="0.3">
      <c r="P15157" s="99"/>
      <c r="Q15157" s="99"/>
    </row>
    <row r="15158" spans="16:17" x14ac:dyDescent="0.3">
      <c r="P15158" s="99"/>
      <c r="Q15158" s="99"/>
    </row>
    <row r="15159" spans="16:17" x14ac:dyDescent="0.3">
      <c r="P15159" s="99"/>
      <c r="Q15159" s="99"/>
    </row>
    <row r="15160" spans="16:17" x14ac:dyDescent="0.3">
      <c r="P15160" s="99"/>
      <c r="Q15160" s="99"/>
    </row>
    <row r="15161" spans="16:17" x14ac:dyDescent="0.3">
      <c r="P15161" s="99"/>
      <c r="Q15161" s="99"/>
    </row>
    <row r="15162" spans="16:17" x14ac:dyDescent="0.3">
      <c r="P15162" s="99"/>
      <c r="Q15162" s="99"/>
    </row>
    <row r="15163" spans="16:17" x14ac:dyDescent="0.3">
      <c r="P15163" s="99"/>
      <c r="Q15163" s="99"/>
    </row>
    <row r="15164" spans="16:17" x14ac:dyDescent="0.3">
      <c r="P15164" s="99"/>
      <c r="Q15164" s="99"/>
    </row>
    <row r="15165" spans="16:17" x14ac:dyDescent="0.3">
      <c r="P15165" s="99"/>
      <c r="Q15165" s="99"/>
    </row>
    <row r="15166" spans="16:17" x14ac:dyDescent="0.3">
      <c r="P15166" s="99"/>
      <c r="Q15166" s="99"/>
    </row>
    <row r="15167" spans="16:17" x14ac:dyDescent="0.3">
      <c r="P15167" s="99"/>
      <c r="Q15167" s="99"/>
    </row>
    <row r="15168" spans="16:17" x14ac:dyDescent="0.3">
      <c r="P15168" s="99"/>
      <c r="Q15168" s="99"/>
    </row>
    <row r="15169" spans="16:17" x14ac:dyDescent="0.3">
      <c r="P15169" s="99"/>
      <c r="Q15169" s="99"/>
    </row>
    <row r="15170" spans="16:17" x14ac:dyDescent="0.3">
      <c r="P15170" s="99"/>
      <c r="Q15170" s="99"/>
    </row>
    <row r="15171" spans="16:17" x14ac:dyDescent="0.3">
      <c r="P15171" s="99"/>
      <c r="Q15171" s="99"/>
    </row>
    <row r="15172" spans="16:17" x14ac:dyDescent="0.3">
      <c r="P15172" s="99"/>
      <c r="Q15172" s="99"/>
    </row>
    <row r="15173" spans="16:17" x14ac:dyDescent="0.3">
      <c r="P15173" s="99"/>
      <c r="Q15173" s="99"/>
    </row>
    <row r="15174" spans="16:17" x14ac:dyDescent="0.3">
      <c r="P15174" s="99"/>
      <c r="Q15174" s="99"/>
    </row>
    <row r="15175" spans="16:17" x14ac:dyDescent="0.3">
      <c r="P15175" s="99"/>
      <c r="Q15175" s="99"/>
    </row>
    <row r="15176" spans="16:17" x14ac:dyDescent="0.3">
      <c r="P15176" s="99"/>
      <c r="Q15176" s="99"/>
    </row>
    <row r="15177" spans="16:17" x14ac:dyDescent="0.3">
      <c r="P15177" s="99"/>
      <c r="Q15177" s="99"/>
    </row>
    <row r="15178" spans="16:17" x14ac:dyDescent="0.3">
      <c r="P15178" s="99"/>
      <c r="Q15178" s="99"/>
    </row>
    <row r="15179" spans="16:17" x14ac:dyDescent="0.3">
      <c r="P15179" s="99"/>
      <c r="Q15179" s="99"/>
    </row>
    <row r="15180" spans="16:17" x14ac:dyDescent="0.3">
      <c r="P15180" s="99"/>
      <c r="Q15180" s="99"/>
    </row>
    <row r="15181" spans="16:17" x14ac:dyDescent="0.3">
      <c r="P15181" s="99"/>
      <c r="Q15181" s="99"/>
    </row>
    <row r="15182" spans="16:17" x14ac:dyDescent="0.3">
      <c r="P15182" s="99"/>
      <c r="Q15182" s="99"/>
    </row>
    <row r="15183" spans="16:17" x14ac:dyDescent="0.3">
      <c r="P15183" s="99"/>
      <c r="Q15183" s="99"/>
    </row>
    <row r="15184" spans="16:17" x14ac:dyDescent="0.3">
      <c r="P15184" s="99"/>
      <c r="Q15184" s="99"/>
    </row>
    <row r="15185" spans="16:17" x14ac:dyDescent="0.3">
      <c r="P15185" s="99"/>
      <c r="Q15185" s="99"/>
    </row>
    <row r="15186" spans="16:17" x14ac:dyDescent="0.3">
      <c r="P15186" s="99"/>
      <c r="Q15186" s="99"/>
    </row>
    <row r="15187" spans="16:17" x14ac:dyDescent="0.3">
      <c r="P15187" s="99"/>
      <c r="Q15187" s="99"/>
    </row>
    <row r="15188" spans="16:17" x14ac:dyDescent="0.3">
      <c r="P15188" s="99"/>
      <c r="Q15188" s="99"/>
    </row>
    <row r="15189" spans="16:17" x14ac:dyDescent="0.3">
      <c r="P15189" s="99"/>
      <c r="Q15189" s="99"/>
    </row>
    <row r="15190" spans="16:17" x14ac:dyDescent="0.3">
      <c r="P15190" s="99"/>
      <c r="Q15190" s="99"/>
    </row>
    <row r="15191" spans="16:17" x14ac:dyDescent="0.3">
      <c r="P15191" s="99"/>
      <c r="Q15191" s="99"/>
    </row>
    <row r="15192" spans="16:17" x14ac:dyDescent="0.3">
      <c r="P15192" s="99"/>
      <c r="Q15192" s="99"/>
    </row>
    <row r="15193" spans="16:17" x14ac:dyDescent="0.3">
      <c r="P15193" s="99"/>
      <c r="Q15193" s="99"/>
    </row>
    <row r="15194" spans="16:17" x14ac:dyDescent="0.3">
      <c r="P15194" s="99"/>
      <c r="Q15194" s="99"/>
    </row>
    <row r="15195" spans="16:17" x14ac:dyDescent="0.3">
      <c r="P15195" s="99"/>
      <c r="Q15195" s="99"/>
    </row>
    <row r="15196" spans="16:17" x14ac:dyDescent="0.3">
      <c r="P15196" s="99"/>
      <c r="Q15196" s="99"/>
    </row>
    <row r="15197" spans="16:17" x14ac:dyDescent="0.3">
      <c r="P15197" s="99"/>
      <c r="Q15197" s="99"/>
    </row>
    <row r="15198" spans="16:17" x14ac:dyDescent="0.3">
      <c r="P15198" s="99"/>
      <c r="Q15198" s="99"/>
    </row>
    <row r="15199" spans="16:17" x14ac:dyDescent="0.3">
      <c r="P15199" s="99"/>
      <c r="Q15199" s="99"/>
    </row>
    <row r="15200" spans="16:17" x14ac:dyDescent="0.3">
      <c r="P15200" s="99"/>
      <c r="Q15200" s="99"/>
    </row>
    <row r="15201" spans="16:17" x14ac:dyDescent="0.3">
      <c r="P15201" s="99"/>
      <c r="Q15201" s="99"/>
    </row>
    <row r="15202" spans="16:17" x14ac:dyDescent="0.3">
      <c r="P15202" s="99"/>
      <c r="Q15202" s="99"/>
    </row>
    <row r="15203" spans="16:17" x14ac:dyDescent="0.3">
      <c r="P15203" s="99"/>
      <c r="Q15203" s="99"/>
    </row>
    <row r="15204" spans="16:17" x14ac:dyDescent="0.3">
      <c r="P15204" s="99"/>
      <c r="Q15204" s="99"/>
    </row>
    <row r="15205" spans="16:17" x14ac:dyDescent="0.3">
      <c r="P15205" s="99"/>
      <c r="Q15205" s="99"/>
    </row>
    <row r="15206" spans="16:17" x14ac:dyDescent="0.3">
      <c r="P15206" s="99"/>
      <c r="Q15206" s="99"/>
    </row>
    <row r="15207" spans="16:17" x14ac:dyDescent="0.3">
      <c r="P15207" s="99"/>
      <c r="Q15207" s="99"/>
    </row>
    <row r="15208" spans="16:17" x14ac:dyDescent="0.3">
      <c r="P15208" s="99"/>
      <c r="Q15208" s="99"/>
    </row>
    <row r="15209" spans="16:17" x14ac:dyDescent="0.3">
      <c r="P15209" s="99"/>
      <c r="Q15209" s="99"/>
    </row>
    <row r="15210" spans="16:17" x14ac:dyDescent="0.3">
      <c r="P15210" s="99"/>
      <c r="Q15210" s="99"/>
    </row>
    <row r="15211" spans="16:17" x14ac:dyDescent="0.3">
      <c r="P15211" s="99"/>
      <c r="Q15211" s="99"/>
    </row>
    <row r="15212" spans="16:17" x14ac:dyDescent="0.3">
      <c r="P15212" s="99"/>
      <c r="Q15212" s="99"/>
    </row>
    <row r="15213" spans="16:17" x14ac:dyDescent="0.3">
      <c r="P15213" s="99"/>
      <c r="Q15213" s="99"/>
    </row>
    <row r="15214" spans="16:17" x14ac:dyDescent="0.3">
      <c r="P15214" s="99"/>
      <c r="Q15214" s="99"/>
    </row>
    <row r="15215" spans="16:17" x14ac:dyDescent="0.3">
      <c r="P15215" s="99"/>
      <c r="Q15215" s="99"/>
    </row>
    <row r="15216" spans="16:17" x14ac:dyDescent="0.3">
      <c r="P15216" s="99"/>
      <c r="Q15216" s="99"/>
    </row>
    <row r="15217" spans="16:17" x14ac:dyDescent="0.3">
      <c r="P15217" s="99"/>
      <c r="Q15217" s="99"/>
    </row>
    <row r="15218" spans="16:17" x14ac:dyDescent="0.3">
      <c r="P15218" s="99"/>
      <c r="Q15218" s="99"/>
    </row>
    <row r="15219" spans="16:17" x14ac:dyDescent="0.3">
      <c r="P15219" s="99"/>
      <c r="Q15219" s="99"/>
    </row>
    <row r="15220" spans="16:17" x14ac:dyDescent="0.3">
      <c r="P15220" s="99"/>
      <c r="Q15220" s="99"/>
    </row>
    <row r="15221" spans="16:17" x14ac:dyDescent="0.3">
      <c r="P15221" s="99"/>
      <c r="Q15221" s="99"/>
    </row>
    <row r="15222" spans="16:17" x14ac:dyDescent="0.3">
      <c r="P15222" s="99"/>
      <c r="Q15222" s="99"/>
    </row>
    <row r="15223" spans="16:17" x14ac:dyDescent="0.3">
      <c r="P15223" s="99"/>
      <c r="Q15223" s="99"/>
    </row>
    <row r="15224" spans="16:17" x14ac:dyDescent="0.3">
      <c r="P15224" s="99"/>
      <c r="Q15224" s="99"/>
    </row>
    <row r="15225" spans="16:17" x14ac:dyDescent="0.3">
      <c r="P15225" s="99"/>
      <c r="Q15225" s="99"/>
    </row>
    <row r="15226" spans="16:17" x14ac:dyDescent="0.3">
      <c r="P15226" s="99"/>
      <c r="Q15226" s="99"/>
    </row>
    <row r="15227" spans="16:17" x14ac:dyDescent="0.3">
      <c r="P15227" s="99"/>
      <c r="Q15227" s="99"/>
    </row>
    <row r="15228" spans="16:17" x14ac:dyDescent="0.3">
      <c r="P15228" s="99"/>
      <c r="Q15228" s="99"/>
    </row>
    <row r="15229" spans="16:17" x14ac:dyDescent="0.3">
      <c r="P15229" s="99"/>
      <c r="Q15229" s="99"/>
    </row>
    <row r="15230" spans="16:17" x14ac:dyDescent="0.3">
      <c r="P15230" s="99"/>
      <c r="Q15230" s="99"/>
    </row>
    <row r="15231" spans="16:17" x14ac:dyDescent="0.3">
      <c r="P15231" s="99"/>
      <c r="Q15231" s="99"/>
    </row>
    <row r="15232" spans="16:17" x14ac:dyDescent="0.3">
      <c r="P15232" s="99"/>
      <c r="Q15232" s="99"/>
    </row>
    <row r="15233" spans="16:17" x14ac:dyDescent="0.3">
      <c r="P15233" s="99"/>
      <c r="Q15233" s="99"/>
    </row>
    <row r="15234" spans="16:17" x14ac:dyDescent="0.3">
      <c r="P15234" s="99"/>
      <c r="Q15234" s="99"/>
    </row>
    <row r="15235" spans="16:17" x14ac:dyDescent="0.3">
      <c r="P15235" s="99"/>
      <c r="Q15235" s="99"/>
    </row>
    <row r="15236" spans="16:17" x14ac:dyDescent="0.3">
      <c r="P15236" s="99"/>
      <c r="Q15236" s="99"/>
    </row>
    <row r="15237" spans="16:17" x14ac:dyDescent="0.3">
      <c r="P15237" s="99"/>
      <c r="Q15237" s="99"/>
    </row>
    <row r="15238" spans="16:17" x14ac:dyDescent="0.3">
      <c r="P15238" s="99"/>
      <c r="Q15238" s="99"/>
    </row>
    <row r="15239" spans="16:17" x14ac:dyDescent="0.3">
      <c r="P15239" s="99"/>
      <c r="Q15239" s="99"/>
    </row>
    <row r="15240" spans="16:17" x14ac:dyDescent="0.3">
      <c r="P15240" s="99"/>
      <c r="Q15240" s="99"/>
    </row>
    <row r="15241" spans="16:17" x14ac:dyDescent="0.3">
      <c r="P15241" s="99"/>
      <c r="Q15241" s="99"/>
    </row>
    <row r="15242" spans="16:17" x14ac:dyDescent="0.3">
      <c r="P15242" s="99"/>
      <c r="Q15242" s="99"/>
    </row>
    <row r="15243" spans="16:17" x14ac:dyDescent="0.3">
      <c r="P15243" s="99"/>
      <c r="Q15243" s="99"/>
    </row>
    <row r="15244" spans="16:17" x14ac:dyDescent="0.3">
      <c r="P15244" s="99"/>
      <c r="Q15244" s="99"/>
    </row>
    <row r="15245" spans="16:17" x14ac:dyDescent="0.3">
      <c r="P15245" s="99"/>
      <c r="Q15245" s="99"/>
    </row>
    <row r="15246" spans="16:17" x14ac:dyDescent="0.3">
      <c r="P15246" s="99"/>
      <c r="Q15246" s="99"/>
    </row>
    <row r="15247" spans="16:17" x14ac:dyDescent="0.3">
      <c r="P15247" s="99"/>
      <c r="Q15247" s="99"/>
    </row>
    <row r="15248" spans="16:17" x14ac:dyDescent="0.3">
      <c r="P15248" s="99"/>
      <c r="Q15248" s="99"/>
    </row>
    <row r="15249" spans="16:17" x14ac:dyDescent="0.3">
      <c r="P15249" s="99"/>
      <c r="Q15249" s="99"/>
    </row>
    <row r="15250" spans="16:17" x14ac:dyDescent="0.3">
      <c r="P15250" s="99"/>
      <c r="Q15250" s="99"/>
    </row>
    <row r="15251" spans="16:17" x14ac:dyDescent="0.3">
      <c r="P15251" s="99"/>
      <c r="Q15251" s="99"/>
    </row>
    <row r="15252" spans="16:17" x14ac:dyDescent="0.3">
      <c r="P15252" s="99"/>
      <c r="Q15252" s="99"/>
    </row>
    <row r="15253" spans="16:17" x14ac:dyDescent="0.3">
      <c r="P15253" s="99"/>
      <c r="Q15253" s="99"/>
    </row>
    <row r="15254" spans="16:17" x14ac:dyDescent="0.3">
      <c r="P15254" s="99"/>
      <c r="Q15254" s="99"/>
    </row>
    <row r="15255" spans="16:17" x14ac:dyDescent="0.3">
      <c r="P15255" s="99"/>
      <c r="Q15255" s="99"/>
    </row>
    <row r="15256" spans="16:17" x14ac:dyDescent="0.3">
      <c r="P15256" s="99"/>
      <c r="Q15256" s="99"/>
    </row>
    <row r="15257" spans="16:17" x14ac:dyDescent="0.3">
      <c r="P15257" s="99"/>
      <c r="Q15257" s="99"/>
    </row>
    <row r="15258" spans="16:17" x14ac:dyDescent="0.3">
      <c r="P15258" s="99"/>
      <c r="Q15258" s="99"/>
    </row>
    <row r="15259" spans="16:17" x14ac:dyDescent="0.3">
      <c r="P15259" s="99"/>
      <c r="Q15259" s="99"/>
    </row>
    <row r="15260" spans="16:17" x14ac:dyDescent="0.3">
      <c r="P15260" s="99"/>
      <c r="Q15260" s="99"/>
    </row>
    <row r="15261" spans="16:17" x14ac:dyDescent="0.3">
      <c r="P15261" s="99"/>
      <c r="Q15261" s="99"/>
    </row>
    <row r="15262" spans="16:17" x14ac:dyDescent="0.3">
      <c r="P15262" s="99"/>
      <c r="Q15262" s="99"/>
    </row>
    <row r="15263" spans="16:17" x14ac:dyDescent="0.3">
      <c r="P15263" s="99"/>
      <c r="Q15263" s="99"/>
    </row>
    <row r="15264" spans="16:17" x14ac:dyDescent="0.3">
      <c r="P15264" s="99"/>
      <c r="Q15264" s="99"/>
    </row>
    <row r="15265" spans="16:17" x14ac:dyDescent="0.3">
      <c r="P15265" s="99"/>
      <c r="Q15265" s="99"/>
    </row>
    <row r="15266" spans="16:17" x14ac:dyDescent="0.3">
      <c r="P15266" s="99"/>
      <c r="Q15266" s="99"/>
    </row>
    <row r="15267" spans="16:17" x14ac:dyDescent="0.3">
      <c r="P15267" s="99"/>
      <c r="Q15267" s="99"/>
    </row>
    <row r="15268" spans="16:17" x14ac:dyDescent="0.3">
      <c r="P15268" s="99"/>
      <c r="Q15268" s="99"/>
    </row>
    <row r="15269" spans="16:17" x14ac:dyDescent="0.3">
      <c r="P15269" s="99"/>
      <c r="Q15269" s="99"/>
    </row>
    <row r="15270" spans="16:17" x14ac:dyDescent="0.3">
      <c r="P15270" s="99"/>
      <c r="Q15270" s="99"/>
    </row>
    <row r="15271" spans="16:17" x14ac:dyDescent="0.3">
      <c r="P15271" s="99"/>
      <c r="Q15271" s="99"/>
    </row>
    <row r="15272" spans="16:17" x14ac:dyDescent="0.3">
      <c r="P15272" s="99"/>
      <c r="Q15272" s="99"/>
    </row>
    <row r="15273" spans="16:17" x14ac:dyDescent="0.3">
      <c r="P15273" s="99"/>
      <c r="Q15273" s="99"/>
    </row>
    <row r="15274" spans="16:17" x14ac:dyDescent="0.3">
      <c r="P15274" s="99"/>
      <c r="Q15274" s="99"/>
    </row>
    <row r="15275" spans="16:17" x14ac:dyDescent="0.3">
      <c r="P15275" s="99"/>
      <c r="Q15275" s="99"/>
    </row>
    <row r="15276" spans="16:17" x14ac:dyDescent="0.3">
      <c r="P15276" s="99"/>
      <c r="Q15276" s="99"/>
    </row>
    <row r="15277" spans="16:17" x14ac:dyDescent="0.3">
      <c r="P15277" s="99"/>
      <c r="Q15277" s="99"/>
    </row>
    <row r="15278" spans="16:17" x14ac:dyDescent="0.3">
      <c r="P15278" s="99"/>
      <c r="Q15278" s="99"/>
    </row>
    <row r="15279" spans="16:17" x14ac:dyDescent="0.3">
      <c r="P15279" s="99"/>
      <c r="Q15279" s="99"/>
    </row>
    <row r="15280" spans="16:17" x14ac:dyDescent="0.3">
      <c r="P15280" s="99"/>
      <c r="Q15280" s="99"/>
    </row>
    <row r="15281" spans="16:17" x14ac:dyDescent="0.3">
      <c r="P15281" s="99"/>
      <c r="Q15281" s="99"/>
    </row>
    <row r="15282" spans="16:17" x14ac:dyDescent="0.3">
      <c r="P15282" s="99"/>
      <c r="Q15282" s="99"/>
    </row>
    <row r="15283" spans="16:17" x14ac:dyDescent="0.3">
      <c r="P15283" s="99"/>
      <c r="Q15283" s="99"/>
    </row>
    <row r="15284" spans="16:17" x14ac:dyDescent="0.3">
      <c r="P15284" s="99"/>
      <c r="Q15284" s="99"/>
    </row>
    <row r="15285" spans="16:17" x14ac:dyDescent="0.3">
      <c r="P15285" s="99"/>
      <c r="Q15285" s="99"/>
    </row>
    <row r="15286" spans="16:17" x14ac:dyDescent="0.3">
      <c r="P15286" s="99"/>
      <c r="Q15286" s="99"/>
    </row>
    <row r="15287" spans="16:17" x14ac:dyDescent="0.3">
      <c r="P15287" s="99"/>
      <c r="Q15287" s="99"/>
    </row>
    <row r="15288" spans="16:17" x14ac:dyDescent="0.3">
      <c r="P15288" s="99"/>
      <c r="Q15288" s="99"/>
    </row>
    <row r="15289" spans="16:17" x14ac:dyDescent="0.3">
      <c r="P15289" s="99"/>
      <c r="Q15289" s="99"/>
    </row>
    <row r="15290" spans="16:17" x14ac:dyDescent="0.3">
      <c r="P15290" s="99"/>
      <c r="Q15290" s="99"/>
    </row>
    <row r="15291" spans="16:17" x14ac:dyDescent="0.3">
      <c r="P15291" s="99"/>
      <c r="Q15291" s="99"/>
    </row>
    <row r="15292" spans="16:17" x14ac:dyDescent="0.3">
      <c r="P15292" s="99"/>
      <c r="Q15292" s="99"/>
    </row>
    <row r="15293" spans="16:17" x14ac:dyDescent="0.3">
      <c r="P15293" s="99"/>
      <c r="Q15293" s="99"/>
    </row>
    <row r="15294" spans="16:17" x14ac:dyDescent="0.3">
      <c r="P15294" s="99"/>
      <c r="Q15294" s="99"/>
    </row>
    <row r="15295" spans="16:17" x14ac:dyDescent="0.3">
      <c r="P15295" s="99"/>
      <c r="Q15295" s="99"/>
    </row>
    <row r="15296" spans="16:17" x14ac:dyDescent="0.3">
      <c r="P15296" s="99"/>
      <c r="Q15296" s="99"/>
    </row>
    <row r="15297" spans="16:17" x14ac:dyDescent="0.3">
      <c r="P15297" s="99"/>
      <c r="Q15297" s="99"/>
    </row>
    <row r="15298" spans="16:17" x14ac:dyDescent="0.3">
      <c r="P15298" s="99"/>
      <c r="Q15298" s="99"/>
    </row>
    <row r="15299" spans="16:17" x14ac:dyDescent="0.3">
      <c r="P15299" s="99"/>
      <c r="Q15299" s="99"/>
    </row>
    <row r="15300" spans="16:17" x14ac:dyDescent="0.3">
      <c r="P15300" s="99"/>
      <c r="Q15300" s="99"/>
    </row>
    <row r="15301" spans="16:17" x14ac:dyDescent="0.3">
      <c r="P15301" s="99"/>
      <c r="Q15301" s="99"/>
    </row>
    <row r="15302" spans="16:17" x14ac:dyDescent="0.3">
      <c r="P15302" s="99"/>
      <c r="Q15302" s="99"/>
    </row>
    <row r="15303" spans="16:17" x14ac:dyDescent="0.3">
      <c r="P15303" s="99"/>
      <c r="Q15303" s="99"/>
    </row>
    <row r="15304" spans="16:17" x14ac:dyDescent="0.3">
      <c r="P15304" s="99"/>
      <c r="Q15304" s="99"/>
    </row>
    <row r="15305" spans="16:17" x14ac:dyDescent="0.3">
      <c r="P15305" s="99"/>
      <c r="Q15305" s="99"/>
    </row>
    <row r="15306" spans="16:17" x14ac:dyDescent="0.3">
      <c r="P15306" s="99"/>
      <c r="Q15306" s="99"/>
    </row>
    <row r="15307" spans="16:17" x14ac:dyDescent="0.3">
      <c r="P15307" s="99"/>
      <c r="Q15307" s="99"/>
    </row>
    <row r="15308" spans="16:17" x14ac:dyDescent="0.3">
      <c r="P15308" s="99"/>
      <c r="Q15308" s="99"/>
    </row>
    <row r="15309" spans="16:17" x14ac:dyDescent="0.3">
      <c r="P15309" s="99"/>
      <c r="Q15309" s="99"/>
    </row>
    <row r="15310" spans="16:17" x14ac:dyDescent="0.3">
      <c r="P15310" s="99"/>
      <c r="Q15310" s="99"/>
    </row>
    <row r="15311" spans="16:17" x14ac:dyDescent="0.3">
      <c r="P15311" s="99"/>
      <c r="Q15311" s="99"/>
    </row>
    <row r="15312" spans="16:17" x14ac:dyDescent="0.3">
      <c r="P15312" s="99"/>
      <c r="Q15312" s="99"/>
    </row>
    <row r="15313" spans="16:17" x14ac:dyDescent="0.3">
      <c r="P15313" s="99"/>
      <c r="Q15313" s="99"/>
    </row>
    <row r="15314" spans="16:17" x14ac:dyDescent="0.3">
      <c r="P15314" s="99"/>
      <c r="Q15314" s="99"/>
    </row>
    <row r="15315" spans="16:17" x14ac:dyDescent="0.3">
      <c r="P15315" s="99"/>
      <c r="Q15315" s="99"/>
    </row>
    <row r="15316" spans="16:17" x14ac:dyDescent="0.3">
      <c r="P15316" s="99"/>
      <c r="Q15316" s="99"/>
    </row>
    <row r="15317" spans="16:17" x14ac:dyDescent="0.3">
      <c r="P15317" s="99"/>
      <c r="Q15317" s="99"/>
    </row>
    <row r="15318" spans="16:17" x14ac:dyDescent="0.3">
      <c r="P15318" s="99"/>
      <c r="Q15318" s="99"/>
    </row>
    <row r="15319" spans="16:17" x14ac:dyDescent="0.3">
      <c r="P15319" s="99"/>
      <c r="Q15319" s="99"/>
    </row>
    <row r="15320" spans="16:17" x14ac:dyDescent="0.3">
      <c r="P15320" s="99"/>
      <c r="Q15320" s="99"/>
    </row>
    <row r="15321" spans="16:17" x14ac:dyDescent="0.3">
      <c r="P15321" s="99"/>
      <c r="Q15321" s="99"/>
    </row>
    <row r="15322" spans="16:17" x14ac:dyDescent="0.3">
      <c r="P15322" s="99"/>
      <c r="Q15322" s="99"/>
    </row>
    <row r="15323" spans="16:17" x14ac:dyDescent="0.3">
      <c r="P15323" s="99"/>
      <c r="Q15323" s="99"/>
    </row>
    <row r="15324" spans="16:17" x14ac:dyDescent="0.3">
      <c r="P15324" s="99"/>
      <c r="Q15324" s="99"/>
    </row>
    <row r="15325" spans="16:17" x14ac:dyDescent="0.3">
      <c r="P15325" s="99"/>
      <c r="Q15325" s="99"/>
    </row>
    <row r="15326" spans="16:17" x14ac:dyDescent="0.3">
      <c r="P15326" s="99"/>
      <c r="Q15326" s="99"/>
    </row>
    <row r="15327" spans="16:17" x14ac:dyDescent="0.3">
      <c r="P15327" s="99"/>
      <c r="Q15327" s="99"/>
    </row>
    <row r="15328" spans="16:17" x14ac:dyDescent="0.3">
      <c r="P15328" s="99"/>
      <c r="Q15328" s="99"/>
    </row>
    <row r="15329" spans="16:17" x14ac:dyDescent="0.3">
      <c r="P15329" s="99"/>
      <c r="Q15329" s="99"/>
    </row>
    <row r="15330" spans="16:17" x14ac:dyDescent="0.3">
      <c r="P15330" s="99"/>
      <c r="Q15330" s="99"/>
    </row>
    <row r="15331" spans="16:17" x14ac:dyDescent="0.3">
      <c r="P15331" s="99"/>
      <c r="Q15331" s="99"/>
    </row>
    <row r="15332" spans="16:17" x14ac:dyDescent="0.3">
      <c r="P15332" s="99"/>
      <c r="Q15332" s="99"/>
    </row>
    <row r="15333" spans="16:17" x14ac:dyDescent="0.3">
      <c r="P15333" s="99"/>
      <c r="Q15333" s="99"/>
    </row>
    <row r="15334" spans="16:17" x14ac:dyDescent="0.3">
      <c r="P15334" s="99"/>
      <c r="Q15334" s="99"/>
    </row>
    <row r="15335" spans="16:17" x14ac:dyDescent="0.3">
      <c r="P15335" s="99"/>
      <c r="Q15335" s="99"/>
    </row>
    <row r="15336" spans="16:17" x14ac:dyDescent="0.3">
      <c r="P15336" s="99"/>
      <c r="Q15336" s="99"/>
    </row>
    <row r="15337" spans="16:17" x14ac:dyDescent="0.3">
      <c r="P15337" s="99"/>
      <c r="Q15337" s="99"/>
    </row>
    <row r="15338" spans="16:17" x14ac:dyDescent="0.3">
      <c r="P15338" s="99"/>
      <c r="Q15338" s="99"/>
    </row>
    <row r="15339" spans="16:17" x14ac:dyDescent="0.3">
      <c r="P15339" s="99"/>
      <c r="Q15339" s="99"/>
    </row>
    <row r="15340" spans="16:17" x14ac:dyDescent="0.3">
      <c r="P15340" s="99"/>
      <c r="Q15340" s="99"/>
    </row>
    <row r="15341" spans="16:17" x14ac:dyDescent="0.3">
      <c r="P15341" s="99"/>
      <c r="Q15341" s="99"/>
    </row>
    <row r="15342" spans="16:17" x14ac:dyDescent="0.3">
      <c r="P15342" s="99"/>
      <c r="Q15342" s="99"/>
    </row>
    <row r="15343" spans="16:17" x14ac:dyDescent="0.3">
      <c r="P15343" s="99"/>
      <c r="Q15343" s="99"/>
    </row>
    <row r="15344" spans="16:17" x14ac:dyDescent="0.3">
      <c r="P15344" s="99"/>
      <c r="Q15344" s="99"/>
    </row>
    <row r="15345" spans="16:17" x14ac:dyDescent="0.3">
      <c r="P15345" s="99"/>
      <c r="Q15345" s="99"/>
    </row>
    <row r="15346" spans="16:17" x14ac:dyDescent="0.3">
      <c r="P15346" s="99"/>
      <c r="Q15346" s="99"/>
    </row>
    <row r="15347" spans="16:17" x14ac:dyDescent="0.3">
      <c r="P15347" s="99"/>
      <c r="Q15347" s="99"/>
    </row>
    <row r="15348" spans="16:17" x14ac:dyDescent="0.3">
      <c r="P15348" s="99"/>
      <c r="Q15348" s="99"/>
    </row>
    <row r="15349" spans="16:17" x14ac:dyDescent="0.3">
      <c r="P15349" s="99"/>
      <c r="Q15349" s="99"/>
    </row>
    <row r="15350" spans="16:17" x14ac:dyDescent="0.3">
      <c r="P15350" s="99"/>
      <c r="Q15350" s="99"/>
    </row>
    <row r="15351" spans="16:17" x14ac:dyDescent="0.3">
      <c r="P15351" s="99"/>
      <c r="Q15351" s="99"/>
    </row>
    <row r="15352" spans="16:17" x14ac:dyDescent="0.3">
      <c r="P15352" s="99"/>
      <c r="Q15352" s="99"/>
    </row>
    <row r="15353" spans="16:17" x14ac:dyDescent="0.3">
      <c r="P15353" s="99"/>
      <c r="Q15353" s="99"/>
    </row>
    <row r="15354" spans="16:17" x14ac:dyDescent="0.3">
      <c r="P15354" s="99"/>
      <c r="Q15354" s="99"/>
    </row>
    <row r="15355" spans="16:17" x14ac:dyDescent="0.3">
      <c r="P15355" s="99"/>
      <c r="Q15355" s="99"/>
    </row>
    <row r="15356" spans="16:17" x14ac:dyDescent="0.3">
      <c r="P15356" s="99"/>
      <c r="Q15356" s="99"/>
    </row>
    <row r="15357" spans="16:17" x14ac:dyDescent="0.3">
      <c r="P15357" s="99"/>
      <c r="Q15357" s="99"/>
    </row>
    <row r="15358" spans="16:17" x14ac:dyDescent="0.3">
      <c r="P15358" s="99"/>
      <c r="Q15358" s="99"/>
    </row>
    <row r="15359" spans="16:17" x14ac:dyDescent="0.3">
      <c r="P15359" s="99"/>
      <c r="Q15359" s="99"/>
    </row>
    <row r="15360" spans="16:17" x14ac:dyDescent="0.3">
      <c r="P15360" s="99"/>
      <c r="Q15360" s="99"/>
    </row>
    <row r="15361" spans="16:17" x14ac:dyDescent="0.3">
      <c r="P15361" s="99"/>
      <c r="Q15361" s="99"/>
    </row>
    <row r="15362" spans="16:17" x14ac:dyDescent="0.3">
      <c r="P15362" s="99"/>
      <c r="Q15362" s="99"/>
    </row>
    <row r="15363" spans="16:17" x14ac:dyDescent="0.3">
      <c r="P15363" s="99"/>
      <c r="Q15363" s="99"/>
    </row>
    <row r="15364" spans="16:17" x14ac:dyDescent="0.3">
      <c r="P15364" s="99"/>
      <c r="Q15364" s="99"/>
    </row>
    <row r="15365" spans="16:17" x14ac:dyDescent="0.3">
      <c r="P15365" s="99"/>
      <c r="Q15365" s="99"/>
    </row>
    <row r="15366" spans="16:17" x14ac:dyDescent="0.3">
      <c r="P15366" s="99"/>
      <c r="Q15366" s="99"/>
    </row>
    <row r="15367" spans="16:17" x14ac:dyDescent="0.3">
      <c r="P15367" s="99"/>
      <c r="Q15367" s="99"/>
    </row>
    <row r="15368" spans="16:17" x14ac:dyDescent="0.3">
      <c r="P15368" s="99"/>
      <c r="Q15368" s="99"/>
    </row>
    <row r="15369" spans="16:17" x14ac:dyDescent="0.3">
      <c r="P15369" s="99"/>
      <c r="Q15369" s="99"/>
    </row>
    <row r="15370" spans="16:17" x14ac:dyDescent="0.3">
      <c r="P15370" s="99"/>
      <c r="Q15370" s="99"/>
    </row>
    <row r="15371" spans="16:17" x14ac:dyDescent="0.3">
      <c r="P15371" s="99"/>
      <c r="Q15371" s="99"/>
    </row>
    <row r="15372" spans="16:17" x14ac:dyDescent="0.3">
      <c r="P15372" s="99"/>
      <c r="Q15372" s="99"/>
    </row>
    <row r="15373" spans="16:17" x14ac:dyDescent="0.3">
      <c r="P15373" s="99"/>
      <c r="Q15373" s="99"/>
    </row>
    <row r="15374" spans="16:17" x14ac:dyDescent="0.3">
      <c r="P15374" s="99"/>
      <c r="Q15374" s="99"/>
    </row>
    <row r="15375" spans="16:17" x14ac:dyDescent="0.3">
      <c r="P15375" s="99"/>
      <c r="Q15375" s="99"/>
    </row>
    <row r="15376" spans="16:17" x14ac:dyDescent="0.3">
      <c r="P15376" s="99"/>
      <c r="Q15376" s="99"/>
    </row>
    <row r="15377" spans="16:17" x14ac:dyDescent="0.3">
      <c r="P15377" s="99"/>
      <c r="Q15377" s="99"/>
    </row>
    <row r="15378" spans="16:17" x14ac:dyDescent="0.3">
      <c r="P15378" s="99"/>
      <c r="Q15378" s="99"/>
    </row>
    <row r="15379" spans="16:17" x14ac:dyDescent="0.3">
      <c r="P15379" s="99"/>
      <c r="Q15379" s="99"/>
    </row>
    <row r="15380" spans="16:17" x14ac:dyDescent="0.3">
      <c r="P15380" s="99"/>
      <c r="Q15380" s="99"/>
    </row>
    <row r="15381" spans="16:17" x14ac:dyDescent="0.3">
      <c r="P15381" s="99"/>
      <c r="Q15381" s="99"/>
    </row>
    <row r="15382" spans="16:17" x14ac:dyDescent="0.3">
      <c r="P15382" s="99"/>
      <c r="Q15382" s="99"/>
    </row>
    <row r="15383" spans="16:17" x14ac:dyDescent="0.3">
      <c r="P15383" s="99"/>
      <c r="Q15383" s="99"/>
    </row>
    <row r="15384" spans="16:17" x14ac:dyDescent="0.3">
      <c r="P15384" s="99"/>
      <c r="Q15384" s="99"/>
    </row>
    <row r="15385" spans="16:17" x14ac:dyDescent="0.3">
      <c r="P15385" s="99"/>
      <c r="Q15385" s="99"/>
    </row>
    <row r="15386" spans="16:17" x14ac:dyDescent="0.3">
      <c r="P15386" s="99"/>
      <c r="Q15386" s="99"/>
    </row>
    <row r="15387" spans="16:17" x14ac:dyDescent="0.3">
      <c r="P15387" s="99"/>
      <c r="Q15387" s="99"/>
    </row>
    <row r="15388" spans="16:17" x14ac:dyDescent="0.3">
      <c r="P15388" s="99"/>
      <c r="Q15388" s="99"/>
    </row>
    <row r="15389" spans="16:17" x14ac:dyDescent="0.3">
      <c r="P15389" s="99"/>
      <c r="Q15389" s="99"/>
    </row>
    <row r="15390" spans="16:17" x14ac:dyDescent="0.3">
      <c r="P15390" s="99"/>
      <c r="Q15390" s="99"/>
    </row>
    <row r="15391" spans="16:17" x14ac:dyDescent="0.3">
      <c r="P15391" s="99"/>
      <c r="Q15391" s="99"/>
    </row>
    <row r="15392" spans="16:17" x14ac:dyDescent="0.3">
      <c r="P15392" s="99"/>
      <c r="Q15392" s="99"/>
    </row>
    <row r="15393" spans="16:17" x14ac:dyDescent="0.3">
      <c r="P15393" s="99"/>
      <c r="Q15393" s="99"/>
    </row>
    <row r="15394" spans="16:17" x14ac:dyDescent="0.3">
      <c r="P15394" s="99"/>
      <c r="Q15394" s="99"/>
    </row>
    <row r="15395" spans="16:17" x14ac:dyDescent="0.3">
      <c r="P15395" s="99"/>
      <c r="Q15395" s="99"/>
    </row>
    <row r="15396" spans="16:17" x14ac:dyDescent="0.3">
      <c r="P15396" s="99"/>
      <c r="Q15396" s="99"/>
    </row>
    <row r="15397" spans="16:17" x14ac:dyDescent="0.3">
      <c r="P15397" s="99"/>
      <c r="Q15397" s="99"/>
    </row>
    <row r="15398" spans="16:17" x14ac:dyDescent="0.3">
      <c r="P15398" s="99"/>
      <c r="Q15398" s="99"/>
    </row>
    <row r="15399" spans="16:17" x14ac:dyDescent="0.3">
      <c r="P15399" s="99"/>
      <c r="Q15399" s="99"/>
    </row>
    <row r="15400" spans="16:17" x14ac:dyDescent="0.3">
      <c r="P15400" s="99"/>
      <c r="Q15400" s="99"/>
    </row>
    <row r="15401" spans="16:17" x14ac:dyDescent="0.3">
      <c r="P15401" s="99"/>
      <c r="Q15401" s="99"/>
    </row>
    <row r="15402" spans="16:17" x14ac:dyDescent="0.3">
      <c r="P15402" s="99"/>
      <c r="Q15402" s="99"/>
    </row>
    <row r="15403" spans="16:17" x14ac:dyDescent="0.3">
      <c r="P15403" s="99"/>
      <c r="Q15403" s="99"/>
    </row>
    <row r="15404" spans="16:17" x14ac:dyDescent="0.3">
      <c r="P15404" s="99"/>
      <c r="Q15404" s="99"/>
    </row>
    <row r="15405" spans="16:17" x14ac:dyDescent="0.3">
      <c r="P15405" s="99"/>
      <c r="Q15405" s="99"/>
    </row>
    <row r="15406" spans="16:17" x14ac:dyDescent="0.3">
      <c r="P15406" s="99"/>
      <c r="Q15406" s="99"/>
    </row>
    <row r="15407" spans="16:17" x14ac:dyDescent="0.3">
      <c r="P15407" s="99"/>
      <c r="Q15407" s="99"/>
    </row>
    <row r="15408" spans="16:17" x14ac:dyDescent="0.3">
      <c r="P15408" s="99"/>
      <c r="Q15408" s="99"/>
    </row>
    <row r="15409" spans="16:17" x14ac:dyDescent="0.3">
      <c r="P15409" s="99"/>
      <c r="Q15409" s="99"/>
    </row>
    <row r="15410" spans="16:17" x14ac:dyDescent="0.3">
      <c r="P15410" s="99"/>
      <c r="Q15410" s="99"/>
    </row>
    <row r="15411" spans="16:17" x14ac:dyDescent="0.3">
      <c r="P15411" s="99"/>
      <c r="Q15411" s="99"/>
    </row>
    <row r="15412" spans="16:17" x14ac:dyDescent="0.3">
      <c r="P15412" s="99"/>
      <c r="Q15412" s="99"/>
    </row>
    <row r="15413" spans="16:17" x14ac:dyDescent="0.3">
      <c r="P15413" s="99"/>
      <c r="Q15413" s="99"/>
    </row>
    <row r="15414" spans="16:17" x14ac:dyDescent="0.3">
      <c r="P15414" s="99"/>
      <c r="Q15414" s="99"/>
    </row>
    <row r="15415" spans="16:17" x14ac:dyDescent="0.3">
      <c r="P15415" s="99"/>
      <c r="Q15415" s="99"/>
    </row>
    <row r="15416" spans="16:17" x14ac:dyDescent="0.3">
      <c r="P15416" s="99"/>
      <c r="Q15416" s="99"/>
    </row>
    <row r="15417" spans="16:17" x14ac:dyDescent="0.3">
      <c r="P15417" s="99"/>
      <c r="Q15417" s="99"/>
    </row>
    <row r="15418" spans="16:17" x14ac:dyDescent="0.3">
      <c r="P15418" s="99"/>
      <c r="Q15418" s="99"/>
    </row>
    <row r="15419" spans="16:17" x14ac:dyDescent="0.3">
      <c r="P15419" s="99"/>
      <c r="Q15419" s="99"/>
    </row>
    <row r="15420" spans="16:17" x14ac:dyDescent="0.3">
      <c r="P15420" s="99"/>
      <c r="Q15420" s="99"/>
    </row>
    <row r="15421" spans="16:17" x14ac:dyDescent="0.3">
      <c r="P15421" s="99"/>
      <c r="Q15421" s="99"/>
    </row>
    <row r="15422" spans="16:17" x14ac:dyDescent="0.3">
      <c r="P15422" s="99"/>
      <c r="Q15422" s="99"/>
    </row>
    <row r="15423" spans="16:17" x14ac:dyDescent="0.3">
      <c r="P15423" s="99"/>
      <c r="Q15423" s="99"/>
    </row>
    <row r="15424" spans="16:17" x14ac:dyDescent="0.3">
      <c r="P15424" s="99"/>
      <c r="Q15424" s="99"/>
    </row>
    <row r="15425" spans="16:17" x14ac:dyDescent="0.3">
      <c r="P15425" s="99"/>
      <c r="Q15425" s="99"/>
    </row>
    <row r="15426" spans="16:17" x14ac:dyDescent="0.3">
      <c r="P15426" s="99"/>
      <c r="Q15426" s="99"/>
    </row>
    <row r="15427" spans="16:17" x14ac:dyDescent="0.3">
      <c r="P15427" s="99"/>
      <c r="Q15427" s="99"/>
    </row>
    <row r="15428" spans="16:17" x14ac:dyDescent="0.3">
      <c r="P15428" s="99"/>
      <c r="Q15428" s="99"/>
    </row>
    <row r="15429" spans="16:17" x14ac:dyDescent="0.3">
      <c r="P15429" s="99"/>
      <c r="Q15429" s="99"/>
    </row>
    <row r="15430" spans="16:17" x14ac:dyDescent="0.3">
      <c r="P15430" s="99"/>
      <c r="Q15430" s="99"/>
    </row>
    <row r="15431" spans="16:17" x14ac:dyDescent="0.3">
      <c r="P15431" s="99"/>
      <c r="Q15431" s="99"/>
    </row>
    <row r="15432" spans="16:17" x14ac:dyDescent="0.3">
      <c r="P15432" s="99"/>
      <c r="Q15432" s="99"/>
    </row>
    <row r="15433" spans="16:17" x14ac:dyDescent="0.3">
      <c r="P15433" s="99"/>
      <c r="Q15433" s="99"/>
    </row>
    <row r="15434" spans="16:17" x14ac:dyDescent="0.3">
      <c r="P15434" s="99"/>
      <c r="Q15434" s="99"/>
    </row>
    <row r="15435" spans="16:17" x14ac:dyDescent="0.3">
      <c r="P15435" s="99"/>
      <c r="Q15435" s="99"/>
    </row>
    <row r="15436" spans="16:17" x14ac:dyDescent="0.3">
      <c r="P15436" s="99"/>
      <c r="Q15436" s="99"/>
    </row>
    <row r="15437" spans="16:17" x14ac:dyDescent="0.3">
      <c r="P15437" s="99"/>
      <c r="Q15437" s="99"/>
    </row>
    <row r="15438" spans="16:17" x14ac:dyDescent="0.3">
      <c r="P15438" s="99"/>
      <c r="Q15438" s="99"/>
    </row>
    <row r="15439" spans="16:17" x14ac:dyDescent="0.3">
      <c r="P15439" s="99"/>
      <c r="Q15439" s="99"/>
    </row>
    <row r="15440" spans="16:17" x14ac:dyDescent="0.3">
      <c r="P15440" s="99"/>
      <c r="Q15440" s="99"/>
    </row>
    <row r="15441" spans="16:17" x14ac:dyDescent="0.3">
      <c r="P15441" s="99"/>
      <c r="Q15441" s="99"/>
    </row>
    <row r="15442" spans="16:17" x14ac:dyDescent="0.3">
      <c r="P15442" s="99"/>
      <c r="Q15442" s="99"/>
    </row>
    <row r="15443" spans="16:17" x14ac:dyDescent="0.3">
      <c r="P15443" s="99"/>
      <c r="Q15443" s="99"/>
    </row>
    <row r="15444" spans="16:17" x14ac:dyDescent="0.3">
      <c r="P15444" s="99"/>
      <c r="Q15444" s="99"/>
    </row>
    <row r="15445" spans="16:17" x14ac:dyDescent="0.3">
      <c r="P15445" s="99"/>
      <c r="Q15445" s="99"/>
    </row>
    <row r="15446" spans="16:17" x14ac:dyDescent="0.3">
      <c r="P15446" s="99"/>
      <c r="Q15446" s="99"/>
    </row>
    <row r="15447" spans="16:17" x14ac:dyDescent="0.3">
      <c r="P15447" s="99"/>
      <c r="Q15447" s="99"/>
    </row>
    <row r="15448" spans="16:17" x14ac:dyDescent="0.3">
      <c r="P15448" s="99"/>
      <c r="Q15448" s="99"/>
    </row>
    <row r="15449" spans="16:17" x14ac:dyDescent="0.3">
      <c r="P15449" s="99"/>
      <c r="Q15449" s="99"/>
    </row>
    <row r="15450" spans="16:17" x14ac:dyDescent="0.3">
      <c r="P15450" s="99"/>
      <c r="Q15450" s="99"/>
    </row>
    <row r="15451" spans="16:17" x14ac:dyDescent="0.3">
      <c r="P15451" s="99"/>
      <c r="Q15451" s="99"/>
    </row>
    <row r="15452" spans="16:17" x14ac:dyDescent="0.3">
      <c r="P15452" s="99"/>
      <c r="Q15452" s="99"/>
    </row>
    <row r="15453" spans="16:17" x14ac:dyDescent="0.3">
      <c r="P15453" s="99"/>
      <c r="Q15453" s="99"/>
    </row>
    <row r="15454" spans="16:17" x14ac:dyDescent="0.3">
      <c r="P15454" s="99"/>
      <c r="Q15454" s="99"/>
    </row>
    <row r="15455" spans="16:17" x14ac:dyDescent="0.3">
      <c r="P15455" s="99"/>
      <c r="Q15455" s="99"/>
    </row>
    <row r="15456" spans="16:17" x14ac:dyDescent="0.3">
      <c r="P15456" s="99"/>
      <c r="Q15456" s="99"/>
    </row>
    <row r="15457" spans="16:17" x14ac:dyDescent="0.3">
      <c r="P15457" s="99"/>
      <c r="Q15457" s="99"/>
    </row>
    <row r="15458" spans="16:17" x14ac:dyDescent="0.3">
      <c r="P15458" s="99"/>
      <c r="Q15458" s="99"/>
    </row>
    <row r="15459" spans="16:17" x14ac:dyDescent="0.3">
      <c r="P15459" s="99"/>
      <c r="Q15459" s="99"/>
    </row>
    <row r="15460" spans="16:17" x14ac:dyDescent="0.3">
      <c r="P15460" s="99"/>
      <c r="Q15460" s="99"/>
    </row>
    <row r="15461" spans="16:17" x14ac:dyDescent="0.3">
      <c r="P15461" s="99"/>
      <c r="Q15461" s="99"/>
    </row>
    <row r="15462" spans="16:17" x14ac:dyDescent="0.3">
      <c r="P15462" s="99"/>
      <c r="Q15462" s="99"/>
    </row>
    <row r="15463" spans="16:17" x14ac:dyDescent="0.3">
      <c r="P15463" s="99"/>
      <c r="Q15463" s="99"/>
    </row>
    <row r="15464" spans="16:17" x14ac:dyDescent="0.3">
      <c r="P15464" s="99"/>
      <c r="Q15464" s="99"/>
    </row>
    <row r="15465" spans="16:17" x14ac:dyDescent="0.3">
      <c r="P15465" s="99"/>
      <c r="Q15465" s="99"/>
    </row>
    <row r="15466" spans="16:17" x14ac:dyDescent="0.3">
      <c r="P15466" s="99"/>
      <c r="Q15466" s="99"/>
    </row>
    <row r="15467" spans="16:17" x14ac:dyDescent="0.3">
      <c r="P15467" s="99"/>
      <c r="Q15467" s="99"/>
    </row>
    <row r="15468" spans="16:17" x14ac:dyDescent="0.3">
      <c r="P15468" s="99"/>
      <c r="Q15468" s="99"/>
    </row>
    <row r="15469" spans="16:17" x14ac:dyDescent="0.3">
      <c r="P15469" s="99"/>
      <c r="Q15469" s="99"/>
    </row>
    <row r="15470" spans="16:17" x14ac:dyDescent="0.3">
      <c r="P15470" s="99"/>
      <c r="Q15470" s="99"/>
    </row>
    <row r="15471" spans="16:17" x14ac:dyDescent="0.3">
      <c r="P15471" s="99"/>
      <c r="Q15471" s="99"/>
    </row>
    <row r="15472" spans="16:17" x14ac:dyDescent="0.3">
      <c r="P15472" s="99"/>
      <c r="Q15472" s="99"/>
    </row>
    <row r="15473" spans="16:17" x14ac:dyDescent="0.3">
      <c r="P15473" s="99"/>
      <c r="Q15473" s="99"/>
    </row>
    <row r="15474" spans="16:17" x14ac:dyDescent="0.3">
      <c r="P15474" s="99"/>
      <c r="Q15474" s="99"/>
    </row>
    <row r="15475" spans="16:17" x14ac:dyDescent="0.3">
      <c r="P15475" s="99"/>
      <c r="Q15475" s="99"/>
    </row>
    <row r="15476" spans="16:17" x14ac:dyDescent="0.3">
      <c r="P15476" s="99"/>
      <c r="Q15476" s="99"/>
    </row>
    <row r="15477" spans="16:17" x14ac:dyDescent="0.3">
      <c r="P15477" s="99"/>
      <c r="Q15477" s="99"/>
    </row>
    <row r="15478" spans="16:17" x14ac:dyDescent="0.3">
      <c r="P15478" s="99"/>
      <c r="Q15478" s="99"/>
    </row>
    <row r="15479" spans="16:17" x14ac:dyDescent="0.3">
      <c r="P15479" s="99"/>
      <c r="Q15479" s="99"/>
    </row>
    <row r="15480" spans="16:17" x14ac:dyDescent="0.3">
      <c r="P15480" s="99"/>
      <c r="Q15480" s="99"/>
    </row>
    <row r="15481" spans="16:17" x14ac:dyDescent="0.3">
      <c r="P15481" s="99"/>
      <c r="Q15481" s="99"/>
    </row>
    <row r="15482" spans="16:17" x14ac:dyDescent="0.3">
      <c r="P15482" s="99"/>
      <c r="Q15482" s="99"/>
    </row>
    <row r="15483" spans="16:17" x14ac:dyDescent="0.3">
      <c r="P15483" s="99"/>
      <c r="Q15483" s="99"/>
    </row>
    <row r="15484" spans="16:17" x14ac:dyDescent="0.3">
      <c r="P15484" s="99"/>
      <c r="Q15484" s="99"/>
    </row>
    <row r="15485" spans="16:17" x14ac:dyDescent="0.3">
      <c r="P15485" s="99"/>
      <c r="Q15485" s="99"/>
    </row>
    <row r="15486" spans="16:17" x14ac:dyDescent="0.3">
      <c r="P15486" s="99"/>
      <c r="Q15486" s="99"/>
    </row>
    <row r="15487" spans="16:17" x14ac:dyDescent="0.3">
      <c r="P15487" s="99"/>
      <c r="Q15487" s="99"/>
    </row>
    <row r="15488" spans="16:17" x14ac:dyDescent="0.3">
      <c r="P15488" s="99"/>
      <c r="Q15488" s="99"/>
    </row>
    <row r="15489" spans="16:17" x14ac:dyDescent="0.3">
      <c r="P15489" s="99"/>
      <c r="Q15489" s="99"/>
    </row>
    <row r="15490" spans="16:17" x14ac:dyDescent="0.3">
      <c r="P15490" s="99"/>
      <c r="Q15490" s="99"/>
    </row>
    <row r="15491" spans="16:17" x14ac:dyDescent="0.3">
      <c r="P15491" s="99"/>
      <c r="Q15491" s="99"/>
    </row>
    <row r="15492" spans="16:17" x14ac:dyDescent="0.3">
      <c r="P15492" s="99"/>
      <c r="Q15492" s="99"/>
    </row>
    <row r="15493" spans="16:17" x14ac:dyDescent="0.3">
      <c r="P15493" s="99"/>
      <c r="Q15493" s="99"/>
    </row>
    <row r="15494" spans="16:17" x14ac:dyDescent="0.3">
      <c r="P15494" s="99"/>
      <c r="Q15494" s="99"/>
    </row>
    <row r="15495" spans="16:17" x14ac:dyDescent="0.3">
      <c r="P15495" s="99"/>
      <c r="Q15495" s="99"/>
    </row>
    <row r="15496" spans="16:17" x14ac:dyDescent="0.3">
      <c r="P15496" s="99"/>
      <c r="Q15496" s="99"/>
    </row>
    <row r="15497" spans="16:17" x14ac:dyDescent="0.3">
      <c r="P15497" s="99"/>
      <c r="Q15497" s="99"/>
    </row>
    <row r="15498" spans="16:17" x14ac:dyDescent="0.3">
      <c r="P15498" s="99"/>
      <c r="Q15498" s="99"/>
    </row>
    <row r="15499" spans="16:17" x14ac:dyDescent="0.3">
      <c r="P15499" s="99"/>
      <c r="Q15499" s="99"/>
    </row>
    <row r="15500" spans="16:17" x14ac:dyDescent="0.3">
      <c r="P15500" s="99"/>
      <c r="Q15500" s="99"/>
    </row>
    <row r="15501" spans="16:17" x14ac:dyDescent="0.3">
      <c r="P15501" s="99"/>
      <c r="Q15501" s="99"/>
    </row>
    <row r="15502" spans="16:17" x14ac:dyDescent="0.3">
      <c r="P15502" s="99"/>
      <c r="Q15502" s="99"/>
    </row>
    <row r="15503" spans="16:17" x14ac:dyDescent="0.3">
      <c r="P15503" s="99"/>
      <c r="Q15503" s="99"/>
    </row>
    <row r="15504" spans="16:17" x14ac:dyDescent="0.3">
      <c r="P15504" s="99"/>
      <c r="Q15504" s="99"/>
    </row>
    <row r="15505" spans="16:17" x14ac:dyDescent="0.3">
      <c r="P15505" s="99"/>
      <c r="Q15505" s="99"/>
    </row>
    <row r="15506" spans="16:17" x14ac:dyDescent="0.3">
      <c r="P15506" s="99"/>
      <c r="Q15506" s="99"/>
    </row>
    <row r="15507" spans="16:17" x14ac:dyDescent="0.3">
      <c r="P15507" s="99"/>
      <c r="Q15507" s="99"/>
    </row>
    <row r="15508" spans="16:17" x14ac:dyDescent="0.3">
      <c r="P15508" s="99"/>
      <c r="Q15508" s="99"/>
    </row>
    <row r="15509" spans="16:17" x14ac:dyDescent="0.3">
      <c r="P15509" s="99"/>
      <c r="Q15509" s="99"/>
    </row>
    <row r="15510" spans="16:17" x14ac:dyDescent="0.3">
      <c r="P15510" s="99"/>
      <c r="Q15510" s="99"/>
    </row>
    <row r="15511" spans="16:17" x14ac:dyDescent="0.3">
      <c r="P15511" s="99"/>
      <c r="Q15511" s="99"/>
    </row>
    <row r="15512" spans="16:17" x14ac:dyDescent="0.3">
      <c r="P15512" s="99"/>
      <c r="Q15512" s="99"/>
    </row>
    <row r="15513" spans="16:17" x14ac:dyDescent="0.3">
      <c r="P15513" s="99"/>
      <c r="Q15513" s="99"/>
    </row>
    <row r="15514" spans="16:17" x14ac:dyDescent="0.3">
      <c r="P15514" s="99"/>
      <c r="Q15514" s="99"/>
    </row>
    <row r="15515" spans="16:17" x14ac:dyDescent="0.3">
      <c r="P15515" s="99"/>
      <c r="Q15515" s="99"/>
    </row>
    <row r="15516" spans="16:17" x14ac:dyDescent="0.3">
      <c r="P15516" s="99"/>
      <c r="Q15516" s="99"/>
    </row>
    <row r="15517" spans="16:17" x14ac:dyDescent="0.3">
      <c r="P15517" s="99"/>
      <c r="Q15517" s="99"/>
    </row>
    <row r="15518" spans="16:17" x14ac:dyDescent="0.3">
      <c r="P15518" s="99"/>
      <c r="Q15518" s="99"/>
    </row>
    <row r="15519" spans="16:17" x14ac:dyDescent="0.3">
      <c r="P15519" s="99"/>
      <c r="Q15519" s="99"/>
    </row>
    <row r="15520" spans="16:17" x14ac:dyDescent="0.3">
      <c r="P15520" s="99"/>
      <c r="Q15520" s="99"/>
    </row>
    <row r="15521" spans="16:17" x14ac:dyDescent="0.3">
      <c r="P15521" s="99"/>
      <c r="Q15521" s="99"/>
    </row>
    <row r="15522" spans="16:17" x14ac:dyDescent="0.3">
      <c r="P15522" s="99"/>
      <c r="Q15522" s="99"/>
    </row>
    <row r="15523" spans="16:17" x14ac:dyDescent="0.3">
      <c r="P15523" s="99"/>
      <c r="Q15523" s="99"/>
    </row>
    <row r="15524" spans="16:17" x14ac:dyDescent="0.3">
      <c r="P15524" s="99"/>
      <c r="Q15524" s="99"/>
    </row>
    <row r="15525" spans="16:17" x14ac:dyDescent="0.3">
      <c r="P15525" s="99"/>
      <c r="Q15525" s="99"/>
    </row>
    <row r="15526" spans="16:17" x14ac:dyDescent="0.3">
      <c r="P15526" s="99"/>
      <c r="Q15526" s="99"/>
    </row>
    <row r="15527" spans="16:17" x14ac:dyDescent="0.3">
      <c r="P15527" s="99"/>
      <c r="Q15527" s="99"/>
    </row>
    <row r="15528" spans="16:17" x14ac:dyDescent="0.3">
      <c r="P15528" s="99"/>
      <c r="Q15528" s="99"/>
    </row>
    <row r="15529" spans="16:17" x14ac:dyDescent="0.3">
      <c r="P15529" s="99"/>
      <c r="Q15529" s="99"/>
    </row>
    <row r="15530" spans="16:17" x14ac:dyDescent="0.3">
      <c r="P15530" s="99"/>
      <c r="Q15530" s="99"/>
    </row>
    <row r="15531" spans="16:17" x14ac:dyDescent="0.3">
      <c r="P15531" s="99"/>
      <c r="Q15531" s="99"/>
    </row>
    <row r="15532" spans="16:17" x14ac:dyDescent="0.3">
      <c r="P15532" s="99"/>
      <c r="Q15532" s="99"/>
    </row>
    <row r="15533" spans="16:17" x14ac:dyDescent="0.3">
      <c r="P15533" s="99"/>
      <c r="Q15533" s="99"/>
    </row>
    <row r="15534" spans="16:17" x14ac:dyDescent="0.3">
      <c r="P15534" s="99"/>
      <c r="Q15534" s="99"/>
    </row>
    <row r="15535" spans="16:17" x14ac:dyDescent="0.3">
      <c r="P15535" s="99"/>
      <c r="Q15535" s="99"/>
    </row>
    <row r="15536" spans="16:17" x14ac:dyDescent="0.3">
      <c r="P15536" s="99"/>
      <c r="Q15536" s="99"/>
    </row>
    <row r="15537" spans="16:17" x14ac:dyDescent="0.3">
      <c r="P15537" s="99"/>
      <c r="Q15537" s="99"/>
    </row>
    <row r="15538" spans="16:17" x14ac:dyDescent="0.3">
      <c r="P15538" s="99"/>
      <c r="Q15538" s="99"/>
    </row>
    <row r="15539" spans="16:17" x14ac:dyDescent="0.3">
      <c r="P15539" s="99"/>
      <c r="Q15539" s="99"/>
    </row>
    <row r="15540" spans="16:17" x14ac:dyDescent="0.3">
      <c r="P15540" s="99"/>
      <c r="Q15540" s="99"/>
    </row>
    <row r="15541" spans="16:17" x14ac:dyDescent="0.3">
      <c r="P15541" s="99"/>
      <c r="Q15541" s="99"/>
    </row>
    <row r="15542" spans="16:17" x14ac:dyDescent="0.3">
      <c r="P15542" s="99"/>
      <c r="Q15542" s="99"/>
    </row>
    <row r="15543" spans="16:17" x14ac:dyDescent="0.3">
      <c r="P15543" s="99"/>
      <c r="Q15543" s="99"/>
    </row>
    <row r="15544" spans="16:17" x14ac:dyDescent="0.3">
      <c r="P15544" s="99"/>
      <c r="Q15544" s="99"/>
    </row>
    <row r="15545" spans="16:17" x14ac:dyDescent="0.3">
      <c r="P15545" s="99"/>
      <c r="Q15545" s="99"/>
    </row>
    <row r="15546" spans="16:17" x14ac:dyDescent="0.3">
      <c r="P15546" s="99"/>
      <c r="Q15546" s="99"/>
    </row>
    <row r="15547" spans="16:17" x14ac:dyDescent="0.3">
      <c r="P15547" s="99"/>
      <c r="Q15547" s="99"/>
    </row>
    <row r="15548" spans="16:17" x14ac:dyDescent="0.3">
      <c r="P15548" s="99"/>
      <c r="Q15548" s="99"/>
    </row>
    <row r="15549" spans="16:17" x14ac:dyDescent="0.3">
      <c r="P15549" s="99"/>
      <c r="Q15549" s="99"/>
    </row>
    <row r="15550" spans="16:17" x14ac:dyDescent="0.3">
      <c r="P15550" s="99"/>
      <c r="Q15550" s="99"/>
    </row>
    <row r="15551" spans="16:17" x14ac:dyDescent="0.3">
      <c r="P15551" s="99"/>
      <c r="Q15551" s="99"/>
    </row>
    <row r="15552" spans="16:17" x14ac:dyDescent="0.3">
      <c r="P15552" s="99"/>
      <c r="Q15552" s="99"/>
    </row>
    <row r="15553" spans="16:17" x14ac:dyDescent="0.3">
      <c r="P15553" s="99"/>
      <c r="Q15553" s="99"/>
    </row>
    <row r="15554" spans="16:17" x14ac:dyDescent="0.3">
      <c r="P15554" s="99"/>
      <c r="Q15554" s="99"/>
    </row>
    <row r="15555" spans="16:17" x14ac:dyDescent="0.3">
      <c r="P15555" s="99"/>
      <c r="Q15555" s="99"/>
    </row>
    <row r="15556" spans="16:17" x14ac:dyDescent="0.3">
      <c r="P15556" s="99"/>
      <c r="Q15556" s="99"/>
    </row>
    <row r="15557" spans="16:17" x14ac:dyDescent="0.3">
      <c r="P15557" s="99"/>
      <c r="Q15557" s="99"/>
    </row>
    <row r="15558" spans="16:17" x14ac:dyDescent="0.3">
      <c r="P15558" s="99"/>
      <c r="Q15558" s="99"/>
    </row>
    <row r="15559" spans="16:17" x14ac:dyDescent="0.3">
      <c r="P15559" s="99"/>
      <c r="Q15559" s="99"/>
    </row>
    <row r="15560" spans="16:17" x14ac:dyDescent="0.3">
      <c r="P15560" s="99"/>
      <c r="Q15560" s="99"/>
    </row>
    <row r="15561" spans="16:17" x14ac:dyDescent="0.3">
      <c r="P15561" s="99"/>
      <c r="Q15561" s="99"/>
    </row>
    <row r="15562" spans="16:17" x14ac:dyDescent="0.3">
      <c r="P15562" s="99"/>
      <c r="Q15562" s="99"/>
    </row>
    <row r="15563" spans="16:17" x14ac:dyDescent="0.3">
      <c r="P15563" s="99"/>
      <c r="Q15563" s="99"/>
    </row>
    <row r="15564" spans="16:17" x14ac:dyDescent="0.3">
      <c r="P15564" s="99"/>
      <c r="Q15564" s="99"/>
    </row>
    <row r="15565" spans="16:17" x14ac:dyDescent="0.3">
      <c r="P15565" s="99"/>
      <c r="Q15565" s="99"/>
    </row>
    <row r="15566" spans="16:17" x14ac:dyDescent="0.3">
      <c r="P15566" s="99"/>
      <c r="Q15566" s="99"/>
    </row>
    <row r="15567" spans="16:17" x14ac:dyDescent="0.3">
      <c r="P15567" s="99"/>
      <c r="Q15567" s="99"/>
    </row>
    <row r="15568" spans="16:17" x14ac:dyDescent="0.3">
      <c r="P15568" s="99"/>
      <c r="Q15568" s="99"/>
    </row>
    <row r="15569" spans="16:17" x14ac:dyDescent="0.3">
      <c r="P15569" s="99"/>
      <c r="Q15569" s="99"/>
    </row>
    <row r="15570" spans="16:17" x14ac:dyDescent="0.3">
      <c r="P15570" s="99"/>
      <c r="Q15570" s="99"/>
    </row>
    <row r="15571" spans="16:17" x14ac:dyDescent="0.3">
      <c r="P15571" s="99"/>
      <c r="Q15571" s="99"/>
    </row>
    <row r="15572" spans="16:17" x14ac:dyDescent="0.3">
      <c r="P15572" s="99"/>
      <c r="Q15572" s="99"/>
    </row>
    <row r="15573" spans="16:17" x14ac:dyDescent="0.3">
      <c r="P15573" s="99"/>
      <c r="Q15573" s="99"/>
    </row>
    <row r="15574" spans="16:17" x14ac:dyDescent="0.3">
      <c r="P15574" s="99"/>
      <c r="Q15574" s="99"/>
    </row>
    <row r="15575" spans="16:17" x14ac:dyDescent="0.3">
      <c r="P15575" s="99"/>
      <c r="Q15575" s="99"/>
    </row>
    <row r="15576" spans="16:17" x14ac:dyDescent="0.3">
      <c r="P15576" s="99"/>
      <c r="Q15576" s="99"/>
    </row>
    <row r="15577" spans="16:17" x14ac:dyDescent="0.3">
      <c r="P15577" s="99"/>
      <c r="Q15577" s="99"/>
    </row>
    <row r="15578" spans="16:17" x14ac:dyDescent="0.3">
      <c r="P15578" s="99"/>
      <c r="Q15578" s="99"/>
    </row>
    <row r="15579" spans="16:17" x14ac:dyDescent="0.3">
      <c r="P15579" s="99"/>
      <c r="Q15579" s="99"/>
    </row>
    <row r="15580" spans="16:17" x14ac:dyDescent="0.3">
      <c r="P15580" s="99"/>
      <c r="Q15580" s="99"/>
    </row>
    <row r="15581" spans="16:17" x14ac:dyDescent="0.3">
      <c r="P15581" s="99"/>
      <c r="Q15581" s="99"/>
    </row>
    <row r="15582" spans="16:17" x14ac:dyDescent="0.3">
      <c r="P15582" s="99"/>
      <c r="Q15582" s="99"/>
    </row>
    <row r="15583" spans="16:17" x14ac:dyDescent="0.3">
      <c r="P15583" s="99"/>
      <c r="Q15583" s="99"/>
    </row>
    <row r="15584" spans="16:17" x14ac:dyDescent="0.3">
      <c r="P15584" s="99"/>
      <c r="Q15584" s="99"/>
    </row>
    <row r="15585" spans="16:17" x14ac:dyDescent="0.3">
      <c r="P15585" s="99"/>
      <c r="Q15585" s="99"/>
    </row>
    <row r="15586" spans="16:17" x14ac:dyDescent="0.3">
      <c r="P15586" s="99"/>
      <c r="Q15586" s="99"/>
    </row>
    <row r="15587" spans="16:17" x14ac:dyDescent="0.3">
      <c r="P15587" s="99"/>
      <c r="Q15587" s="99"/>
    </row>
    <row r="15588" spans="16:17" x14ac:dyDescent="0.3">
      <c r="P15588" s="99"/>
      <c r="Q15588" s="99"/>
    </row>
    <row r="15589" spans="16:17" x14ac:dyDescent="0.3">
      <c r="P15589" s="99"/>
      <c r="Q15589" s="99"/>
    </row>
    <row r="15590" spans="16:17" x14ac:dyDescent="0.3">
      <c r="P15590" s="99"/>
      <c r="Q15590" s="99"/>
    </row>
    <row r="15591" spans="16:17" x14ac:dyDescent="0.3">
      <c r="P15591" s="99"/>
      <c r="Q15591" s="99"/>
    </row>
    <row r="15592" spans="16:17" x14ac:dyDescent="0.3">
      <c r="P15592" s="99"/>
      <c r="Q15592" s="99"/>
    </row>
    <row r="15593" spans="16:17" x14ac:dyDescent="0.3">
      <c r="P15593" s="99"/>
      <c r="Q15593" s="99"/>
    </row>
    <row r="15594" spans="16:17" x14ac:dyDescent="0.3">
      <c r="P15594" s="99"/>
      <c r="Q15594" s="99"/>
    </row>
    <row r="15595" spans="16:17" x14ac:dyDescent="0.3">
      <c r="P15595" s="99"/>
      <c r="Q15595" s="99"/>
    </row>
    <row r="15596" spans="16:17" x14ac:dyDescent="0.3">
      <c r="P15596" s="99"/>
      <c r="Q15596" s="99"/>
    </row>
    <row r="15597" spans="16:17" x14ac:dyDescent="0.3">
      <c r="P15597" s="99"/>
      <c r="Q15597" s="99"/>
    </row>
    <row r="15598" spans="16:17" x14ac:dyDescent="0.3">
      <c r="P15598" s="99"/>
      <c r="Q15598" s="99"/>
    </row>
    <row r="15599" spans="16:17" x14ac:dyDescent="0.3">
      <c r="P15599" s="99"/>
      <c r="Q15599" s="99"/>
    </row>
    <row r="15600" spans="16:17" x14ac:dyDescent="0.3">
      <c r="P15600" s="99"/>
      <c r="Q15600" s="99"/>
    </row>
    <row r="15601" spans="16:17" x14ac:dyDescent="0.3">
      <c r="P15601" s="99"/>
      <c r="Q15601" s="99"/>
    </row>
    <row r="15602" spans="16:17" x14ac:dyDescent="0.3">
      <c r="P15602" s="99"/>
      <c r="Q15602" s="99"/>
    </row>
    <row r="15603" spans="16:17" x14ac:dyDescent="0.3">
      <c r="P15603" s="99"/>
      <c r="Q15603" s="99"/>
    </row>
    <row r="15604" spans="16:17" x14ac:dyDescent="0.3">
      <c r="P15604" s="99"/>
      <c r="Q15604" s="99"/>
    </row>
    <row r="15605" spans="16:17" x14ac:dyDescent="0.3">
      <c r="P15605" s="99"/>
      <c r="Q15605" s="99"/>
    </row>
    <row r="15606" spans="16:17" x14ac:dyDescent="0.3">
      <c r="P15606" s="99"/>
      <c r="Q15606" s="99"/>
    </row>
    <row r="15607" spans="16:17" x14ac:dyDescent="0.3">
      <c r="P15607" s="99"/>
      <c r="Q15607" s="99"/>
    </row>
    <row r="15608" spans="16:17" x14ac:dyDescent="0.3">
      <c r="P15608" s="99"/>
      <c r="Q15608" s="99"/>
    </row>
    <row r="15609" spans="16:17" x14ac:dyDescent="0.3">
      <c r="P15609" s="99"/>
      <c r="Q15609" s="99"/>
    </row>
    <row r="15610" spans="16:17" x14ac:dyDescent="0.3">
      <c r="P15610" s="99"/>
      <c r="Q15610" s="99"/>
    </row>
    <row r="15611" spans="16:17" x14ac:dyDescent="0.3">
      <c r="P15611" s="99"/>
      <c r="Q15611" s="99"/>
    </row>
    <row r="15612" spans="16:17" x14ac:dyDescent="0.3">
      <c r="P15612" s="99"/>
      <c r="Q15612" s="99"/>
    </row>
    <row r="15613" spans="16:17" x14ac:dyDescent="0.3">
      <c r="P15613" s="99"/>
      <c r="Q15613" s="99"/>
    </row>
    <row r="15614" spans="16:17" x14ac:dyDescent="0.3">
      <c r="P15614" s="99"/>
      <c r="Q15614" s="99"/>
    </row>
    <row r="15615" spans="16:17" x14ac:dyDescent="0.3">
      <c r="P15615" s="99"/>
      <c r="Q15615" s="99"/>
    </row>
    <row r="15616" spans="16:17" x14ac:dyDescent="0.3">
      <c r="P15616" s="99"/>
      <c r="Q15616" s="99"/>
    </row>
    <row r="15617" spans="16:17" x14ac:dyDescent="0.3">
      <c r="P15617" s="99"/>
      <c r="Q15617" s="99"/>
    </row>
    <row r="15618" spans="16:17" x14ac:dyDescent="0.3">
      <c r="P15618" s="99"/>
      <c r="Q15618" s="99"/>
    </row>
    <row r="15619" spans="16:17" x14ac:dyDescent="0.3">
      <c r="P15619" s="99"/>
      <c r="Q15619" s="99"/>
    </row>
    <row r="15620" spans="16:17" x14ac:dyDescent="0.3">
      <c r="P15620" s="99"/>
      <c r="Q15620" s="99"/>
    </row>
    <row r="15621" spans="16:17" x14ac:dyDescent="0.3">
      <c r="P15621" s="99"/>
      <c r="Q15621" s="99"/>
    </row>
    <row r="15622" spans="16:17" x14ac:dyDescent="0.3">
      <c r="P15622" s="99"/>
      <c r="Q15622" s="99"/>
    </row>
    <row r="15623" spans="16:17" x14ac:dyDescent="0.3">
      <c r="P15623" s="99"/>
      <c r="Q15623" s="99"/>
    </row>
    <row r="15624" spans="16:17" x14ac:dyDescent="0.3">
      <c r="P15624" s="99"/>
      <c r="Q15624" s="99"/>
    </row>
    <row r="15625" spans="16:17" x14ac:dyDescent="0.3">
      <c r="P15625" s="99"/>
      <c r="Q15625" s="99"/>
    </row>
    <row r="15626" spans="16:17" x14ac:dyDescent="0.3">
      <c r="P15626" s="99"/>
      <c r="Q15626" s="99"/>
    </row>
    <row r="15627" spans="16:17" x14ac:dyDescent="0.3">
      <c r="P15627" s="99"/>
      <c r="Q15627" s="99"/>
    </row>
    <row r="15628" spans="16:17" x14ac:dyDescent="0.3">
      <c r="P15628" s="99"/>
      <c r="Q15628" s="99"/>
    </row>
    <row r="15629" spans="16:17" x14ac:dyDescent="0.3">
      <c r="P15629" s="99"/>
      <c r="Q15629" s="99"/>
    </row>
    <row r="15630" spans="16:17" x14ac:dyDescent="0.3">
      <c r="P15630" s="99"/>
      <c r="Q15630" s="99"/>
    </row>
    <row r="15631" spans="16:17" x14ac:dyDescent="0.3">
      <c r="P15631" s="99"/>
      <c r="Q15631" s="99"/>
    </row>
    <row r="15632" spans="16:17" x14ac:dyDescent="0.3">
      <c r="P15632" s="99"/>
      <c r="Q15632" s="99"/>
    </row>
    <row r="15633" spans="16:17" x14ac:dyDescent="0.3">
      <c r="P15633" s="99"/>
      <c r="Q15633" s="99"/>
    </row>
    <row r="15634" spans="16:17" x14ac:dyDescent="0.3">
      <c r="P15634" s="99"/>
      <c r="Q15634" s="99"/>
    </row>
    <row r="15635" spans="16:17" x14ac:dyDescent="0.3">
      <c r="P15635" s="99"/>
      <c r="Q15635" s="99"/>
    </row>
    <row r="15636" spans="16:17" x14ac:dyDescent="0.3">
      <c r="P15636" s="99"/>
      <c r="Q15636" s="99"/>
    </row>
    <row r="15637" spans="16:17" x14ac:dyDescent="0.3">
      <c r="P15637" s="99"/>
      <c r="Q15637" s="99"/>
    </row>
    <row r="15638" spans="16:17" x14ac:dyDescent="0.3">
      <c r="P15638" s="99"/>
      <c r="Q15638" s="99"/>
    </row>
    <row r="15639" spans="16:17" x14ac:dyDescent="0.3">
      <c r="P15639" s="99"/>
      <c r="Q15639" s="99"/>
    </row>
    <row r="15640" spans="16:17" x14ac:dyDescent="0.3">
      <c r="P15640" s="99"/>
      <c r="Q15640" s="99"/>
    </row>
    <row r="15641" spans="16:17" x14ac:dyDescent="0.3">
      <c r="P15641" s="99"/>
      <c r="Q15641" s="99"/>
    </row>
    <row r="15642" spans="16:17" x14ac:dyDescent="0.3">
      <c r="P15642" s="99"/>
      <c r="Q15642" s="99"/>
    </row>
    <row r="15643" spans="16:17" x14ac:dyDescent="0.3">
      <c r="P15643" s="99"/>
      <c r="Q15643" s="99"/>
    </row>
    <row r="15644" spans="16:17" x14ac:dyDescent="0.3">
      <c r="P15644" s="99"/>
      <c r="Q15644" s="99"/>
    </row>
    <row r="15645" spans="16:17" x14ac:dyDescent="0.3">
      <c r="P15645" s="99"/>
      <c r="Q15645" s="99"/>
    </row>
    <row r="15646" spans="16:17" x14ac:dyDescent="0.3">
      <c r="P15646" s="99"/>
      <c r="Q15646" s="99"/>
    </row>
    <row r="15647" spans="16:17" x14ac:dyDescent="0.3">
      <c r="P15647" s="99"/>
      <c r="Q15647" s="99"/>
    </row>
    <row r="15648" spans="16:17" x14ac:dyDescent="0.3">
      <c r="P15648" s="99"/>
      <c r="Q15648" s="99"/>
    </row>
    <row r="15649" spans="16:17" x14ac:dyDescent="0.3">
      <c r="P15649" s="99"/>
      <c r="Q15649" s="99"/>
    </row>
    <row r="15650" spans="16:17" x14ac:dyDescent="0.3">
      <c r="P15650" s="99"/>
      <c r="Q15650" s="99"/>
    </row>
    <row r="15651" spans="16:17" x14ac:dyDescent="0.3">
      <c r="P15651" s="99"/>
      <c r="Q15651" s="99"/>
    </row>
    <row r="15652" spans="16:17" x14ac:dyDescent="0.3">
      <c r="P15652" s="99"/>
      <c r="Q15652" s="99"/>
    </row>
    <row r="15653" spans="16:17" x14ac:dyDescent="0.3">
      <c r="P15653" s="99"/>
      <c r="Q15653" s="99"/>
    </row>
    <row r="15654" spans="16:17" x14ac:dyDescent="0.3">
      <c r="P15654" s="99"/>
      <c r="Q15654" s="99"/>
    </row>
    <row r="15655" spans="16:17" x14ac:dyDescent="0.3">
      <c r="P15655" s="99"/>
      <c r="Q15655" s="99"/>
    </row>
    <row r="15656" spans="16:17" x14ac:dyDescent="0.3">
      <c r="P15656" s="99"/>
      <c r="Q15656" s="99"/>
    </row>
    <row r="15657" spans="16:17" x14ac:dyDescent="0.3">
      <c r="P15657" s="99"/>
      <c r="Q15657" s="99"/>
    </row>
    <row r="15658" spans="16:17" x14ac:dyDescent="0.3">
      <c r="P15658" s="99"/>
      <c r="Q15658" s="99"/>
    </row>
    <row r="15659" spans="16:17" x14ac:dyDescent="0.3">
      <c r="P15659" s="99"/>
      <c r="Q15659" s="99"/>
    </row>
    <row r="15660" spans="16:17" x14ac:dyDescent="0.3">
      <c r="P15660" s="99"/>
      <c r="Q15660" s="99"/>
    </row>
    <row r="15661" spans="16:17" x14ac:dyDescent="0.3">
      <c r="P15661" s="99"/>
      <c r="Q15661" s="99"/>
    </row>
    <row r="15662" spans="16:17" x14ac:dyDescent="0.3">
      <c r="P15662" s="99"/>
      <c r="Q15662" s="99"/>
    </row>
    <row r="15663" spans="16:17" x14ac:dyDescent="0.3">
      <c r="P15663" s="99"/>
      <c r="Q15663" s="99"/>
    </row>
    <row r="15664" spans="16:17" x14ac:dyDescent="0.3">
      <c r="P15664" s="99"/>
      <c r="Q15664" s="99"/>
    </row>
    <row r="15665" spans="16:17" x14ac:dyDescent="0.3">
      <c r="P15665" s="99"/>
      <c r="Q15665" s="99"/>
    </row>
    <row r="15666" spans="16:17" x14ac:dyDescent="0.3">
      <c r="P15666" s="99"/>
      <c r="Q15666" s="99"/>
    </row>
    <row r="15667" spans="16:17" x14ac:dyDescent="0.3">
      <c r="P15667" s="99"/>
      <c r="Q15667" s="99"/>
    </row>
    <row r="15668" spans="16:17" x14ac:dyDescent="0.3">
      <c r="P15668" s="99"/>
      <c r="Q15668" s="99"/>
    </row>
    <row r="15669" spans="16:17" x14ac:dyDescent="0.3">
      <c r="P15669" s="99"/>
      <c r="Q15669" s="99"/>
    </row>
    <row r="15670" spans="16:17" x14ac:dyDescent="0.3">
      <c r="P15670" s="99"/>
      <c r="Q15670" s="99"/>
    </row>
    <row r="15671" spans="16:17" x14ac:dyDescent="0.3">
      <c r="P15671" s="99"/>
      <c r="Q15671" s="99"/>
    </row>
    <row r="15672" spans="16:17" x14ac:dyDescent="0.3">
      <c r="P15672" s="99"/>
      <c r="Q15672" s="99"/>
    </row>
    <row r="15673" spans="16:17" x14ac:dyDescent="0.3">
      <c r="P15673" s="99"/>
      <c r="Q15673" s="99"/>
    </row>
    <row r="15674" spans="16:17" x14ac:dyDescent="0.3">
      <c r="P15674" s="99"/>
      <c r="Q15674" s="99"/>
    </row>
    <row r="15675" spans="16:17" x14ac:dyDescent="0.3">
      <c r="P15675" s="99"/>
      <c r="Q15675" s="99"/>
    </row>
    <row r="15676" spans="16:17" x14ac:dyDescent="0.3">
      <c r="P15676" s="99"/>
      <c r="Q15676" s="99"/>
    </row>
    <row r="15677" spans="16:17" x14ac:dyDescent="0.3">
      <c r="P15677" s="99"/>
      <c r="Q15677" s="99"/>
    </row>
    <row r="15678" spans="16:17" x14ac:dyDescent="0.3">
      <c r="P15678" s="99"/>
      <c r="Q15678" s="99"/>
    </row>
    <row r="15679" spans="16:17" x14ac:dyDescent="0.3">
      <c r="P15679" s="99"/>
      <c r="Q15679" s="99"/>
    </row>
    <row r="15680" spans="16:17" x14ac:dyDescent="0.3">
      <c r="P15680" s="99"/>
      <c r="Q15680" s="99"/>
    </row>
    <row r="15681" spans="16:17" x14ac:dyDescent="0.3">
      <c r="P15681" s="99"/>
      <c r="Q15681" s="99"/>
    </row>
    <row r="15682" spans="16:17" x14ac:dyDescent="0.3">
      <c r="P15682" s="99"/>
      <c r="Q15682" s="99"/>
    </row>
    <row r="15683" spans="16:17" x14ac:dyDescent="0.3">
      <c r="P15683" s="99"/>
      <c r="Q15683" s="99"/>
    </row>
    <row r="15684" spans="16:17" x14ac:dyDescent="0.3">
      <c r="P15684" s="99"/>
      <c r="Q15684" s="99"/>
    </row>
    <row r="15685" spans="16:17" x14ac:dyDescent="0.3">
      <c r="P15685" s="99"/>
      <c r="Q15685" s="99"/>
    </row>
    <row r="15686" spans="16:17" x14ac:dyDescent="0.3">
      <c r="P15686" s="99"/>
      <c r="Q15686" s="99"/>
    </row>
    <row r="15687" spans="16:17" x14ac:dyDescent="0.3">
      <c r="P15687" s="99"/>
      <c r="Q15687" s="99"/>
    </row>
    <row r="15688" spans="16:17" x14ac:dyDescent="0.3">
      <c r="P15688" s="99"/>
      <c r="Q15688" s="99"/>
    </row>
    <row r="15689" spans="16:17" x14ac:dyDescent="0.3">
      <c r="P15689" s="99"/>
      <c r="Q15689" s="99"/>
    </row>
    <row r="15690" spans="16:17" x14ac:dyDescent="0.3">
      <c r="P15690" s="99"/>
      <c r="Q15690" s="99"/>
    </row>
    <row r="15691" spans="16:17" x14ac:dyDescent="0.3">
      <c r="P15691" s="99"/>
      <c r="Q15691" s="99"/>
    </row>
    <row r="15692" spans="16:17" x14ac:dyDescent="0.3">
      <c r="P15692" s="99"/>
      <c r="Q15692" s="99"/>
    </row>
    <row r="15693" spans="16:17" x14ac:dyDescent="0.3">
      <c r="P15693" s="99"/>
      <c r="Q15693" s="99"/>
    </row>
    <row r="15694" spans="16:17" x14ac:dyDescent="0.3">
      <c r="P15694" s="99"/>
      <c r="Q15694" s="99"/>
    </row>
    <row r="15695" spans="16:17" x14ac:dyDescent="0.3">
      <c r="P15695" s="99"/>
      <c r="Q15695" s="99"/>
    </row>
    <row r="15696" spans="16:17" x14ac:dyDescent="0.3">
      <c r="P15696" s="99"/>
      <c r="Q15696" s="99"/>
    </row>
    <row r="15697" spans="16:17" x14ac:dyDescent="0.3">
      <c r="P15697" s="99"/>
      <c r="Q15697" s="99"/>
    </row>
    <row r="15698" spans="16:17" x14ac:dyDescent="0.3">
      <c r="P15698" s="99"/>
      <c r="Q15698" s="99"/>
    </row>
    <row r="15699" spans="16:17" x14ac:dyDescent="0.3">
      <c r="P15699" s="99"/>
      <c r="Q15699" s="99"/>
    </row>
    <row r="15700" spans="16:17" x14ac:dyDescent="0.3">
      <c r="P15700" s="99"/>
      <c r="Q15700" s="99"/>
    </row>
    <row r="15701" spans="16:17" x14ac:dyDescent="0.3">
      <c r="P15701" s="99"/>
      <c r="Q15701" s="99"/>
    </row>
    <row r="15702" spans="16:17" x14ac:dyDescent="0.3">
      <c r="P15702" s="99"/>
      <c r="Q15702" s="99"/>
    </row>
    <row r="15703" spans="16:17" x14ac:dyDescent="0.3">
      <c r="P15703" s="99"/>
      <c r="Q15703" s="99"/>
    </row>
    <row r="15704" spans="16:17" x14ac:dyDescent="0.3">
      <c r="P15704" s="99"/>
      <c r="Q15704" s="99"/>
    </row>
    <row r="15705" spans="16:17" x14ac:dyDescent="0.3">
      <c r="P15705" s="99"/>
      <c r="Q15705" s="99"/>
    </row>
    <row r="15706" spans="16:17" x14ac:dyDescent="0.3">
      <c r="P15706" s="99"/>
      <c r="Q15706" s="99"/>
    </row>
    <row r="15707" spans="16:17" x14ac:dyDescent="0.3">
      <c r="P15707" s="99"/>
      <c r="Q15707" s="99"/>
    </row>
    <row r="15708" spans="16:17" x14ac:dyDescent="0.3">
      <c r="P15708" s="99"/>
      <c r="Q15708" s="99"/>
    </row>
    <row r="15709" spans="16:17" x14ac:dyDescent="0.3">
      <c r="P15709" s="99"/>
      <c r="Q15709" s="99"/>
    </row>
    <row r="15710" spans="16:17" x14ac:dyDescent="0.3">
      <c r="P15710" s="99"/>
      <c r="Q15710" s="99"/>
    </row>
    <row r="15711" spans="16:17" x14ac:dyDescent="0.3">
      <c r="P15711" s="99"/>
      <c r="Q15711" s="99"/>
    </row>
    <row r="15712" spans="16:17" x14ac:dyDescent="0.3">
      <c r="P15712" s="99"/>
      <c r="Q15712" s="99"/>
    </row>
    <row r="15713" spans="16:17" x14ac:dyDescent="0.3">
      <c r="P15713" s="99"/>
      <c r="Q15713" s="99"/>
    </row>
    <row r="15714" spans="16:17" x14ac:dyDescent="0.3">
      <c r="P15714" s="99"/>
      <c r="Q15714" s="99"/>
    </row>
    <row r="15715" spans="16:17" x14ac:dyDescent="0.3">
      <c r="P15715" s="99"/>
      <c r="Q15715" s="99"/>
    </row>
    <row r="15716" spans="16:17" x14ac:dyDescent="0.3">
      <c r="P15716" s="99"/>
      <c r="Q15716" s="99"/>
    </row>
    <row r="15717" spans="16:17" x14ac:dyDescent="0.3">
      <c r="P15717" s="99"/>
      <c r="Q15717" s="99"/>
    </row>
    <row r="15718" spans="16:17" x14ac:dyDescent="0.3">
      <c r="P15718" s="99"/>
      <c r="Q15718" s="99"/>
    </row>
    <row r="15719" spans="16:17" x14ac:dyDescent="0.3">
      <c r="P15719" s="99"/>
      <c r="Q15719" s="99"/>
    </row>
    <row r="15720" spans="16:17" x14ac:dyDescent="0.3">
      <c r="P15720" s="99"/>
      <c r="Q15720" s="99"/>
    </row>
    <row r="15721" spans="16:17" x14ac:dyDescent="0.3">
      <c r="P15721" s="99"/>
      <c r="Q15721" s="99"/>
    </row>
    <row r="15722" spans="16:17" x14ac:dyDescent="0.3">
      <c r="P15722" s="99"/>
      <c r="Q15722" s="99"/>
    </row>
    <row r="15723" spans="16:17" x14ac:dyDescent="0.3">
      <c r="P15723" s="99"/>
      <c r="Q15723" s="99"/>
    </row>
    <row r="15724" spans="16:17" x14ac:dyDescent="0.3">
      <c r="P15724" s="99"/>
      <c r="Q15724" s="99"/>
    </row>
    <row r="15725" spans="16:17" x14ac:dyDescent="0.3">
      <c r="P15725" s="99"/>
      <c r="Q15725" s="99"/>
    </row>
    <row r="15726" spans="16:17" x14ac:dyDescent="0.3">
      <c r="P15726" s="99"/>
      <c r="Q15726" s="99"/>
    </row>
    <row r="15727" spans="16:17" x14ac:dyDescent="0.3">
      <c r="P15727" s="99"/>
      <c r="Q15727" s="99"/>
    </row>
    <row r="15728" spans="16:17" x14ac:dyDescent="0.3">
      <c r="P15728" s="99"/>
      <c r="Q15728" s="99"/>
    </row>
    <row r="15729" spans="16:17" x14ac:dyDescent="0.3">
      <c r="P15729" s="99"/>
      <c r="Q15729" s="99"/>
    </row>
    <row r="15730" spans="16:17" x14ac:dyDescent="0.3">
      <c r="P15730" s="99"/>
      <c r="Q15730" s="99"/>
    </row>
    <row r="15731" spans="16:17" x14ac:dyDescent="0.3">
      <c r="P15731" s="99"/>
      <c r="Q15731" s="99"/>
    </row>
    <row r="15732" spans="16:17" x14ac:dyDescent="0.3">
      <c r="P15732" s="99"/>
      <c r="Q15732" s="99"/>
    </row>
    <row r="15733" spans="16:17" x14ac:dyDescent="0.3">
      <c r="P15733" s="99"/>
      <c r="Q15733" s="99"/>
    </row>
    <row r="15734" spans="16:17" x14ac:dyDescent="0.3">
      <c r="P15734" s="99"/>
      <c r="Q15734" s="99"/>
    </row>
    <row r="15735" spans="16:17" x14ac:dyDescent="0.3">
      <c r="P15735" s="99"/>
      <c r="Q15735" s="99"/>
    </row>
    <row r="15736" spans="16:17" x14ac:dyDescent="0.3">
      <c r="P15736" s="99"/>
      <c r="Q15736" s="99"/>
    </row>
    <row r="15737" spans="16:17" x14ac:dyDescent="0.3">
      <c r="P15737" s="99"/>
      <c r="Q15737" s="99"/>
    </row>
    <row r="15738" spans="16:17" x14ac:dyDescent="0.3">
      <c r="P15738" s="99"/>
      <c r="Q15738" s="99"/>
    </row>
    <row r="15739" spans="16:17" x14ac:dyDescent="0.3">
      <c r="P15739" s="99"/>
      <c r="Q15739" s="99"/>
    </row>
    <row r="15740" spans="16:17" x14ac:dyDescent="0.3">
      <c r="P15740" s="99"/>
      <c r="Q15740" s="99"/>
    </row>
    <row r="15741" spans="16:17" x14ac:dyDescent="0.3">
      <c r="P15741" s="99"/>
      <c r="Q15741" s="99"/>
    </row>
    <row r="15742" spans="16:17" x14ac:dyDescent="0.3">
      <c r="P15742" s="99"/>
      <c r="Q15742" s="99"/>
    </row>
    <row r="15743" spans="16:17" x14ac:dyDescent="0.3">
      <c r="P15743" s="99"/>
      <c r="Q15743" s="99"/>
    </row>
    <row r="15744" spans="16:17" x14ac:dyDescent="0.3">
      <c r="P15744" s="99"/>
      <c r="Q15744" s="99"/>
    </row>
    <row r="15745" spans="16:17" x14ac:dyDescent="0.3">
      <c r="P15745" s="99"/>
      <c r="Q15745" s="99"/>
    </row>
    <row r="15746" spans="16:17" x14ac:dyDescent="0.3">
      <c r="P15746" s="99"/>
      <c r="Q15746" s="99"/>
    </row>
    <row r="15747" spans="16:17" x14ac:dyDescent="0.3">
      <c r="P15747" s="99"/>
      <c r="Q15747" s="99"/>
    </row>
    <row r="15748" spans="16:17" x14ac:dyDescent="0.3">
      <c r="P15748" s="99"/>
      <c r="Q15748" s="99"/>
    </row>
    <row r="15749" spans="16:17" x14ac:dyDescent="0.3">
      <c r="P15749" s="99"/>
      <c r="Q15749" s="99"/>
    </row>
    <row r="15750" spans="16:17" x14ac:dyDescent="0.3">
      <c r="P15750" s="99"/>
      <c r="Q15750" s="99"/>
    </row>
    <row r="15751" spans="16:17" x14ac:dyDescent="0.3">
      <c r="P15751" s="99"/>
      <c r="Q15751" s="99"/>
    </row>
    <row r="15752" spans="16:17" x14ac:dyDescent="0.3">
      <c r="P15752" s="99"/>
      <c r="Q15752" s="99"/>
    </row>
    <row r="15753" spans="16:17" x14ac:dyDescent="0.3">
      <c r="P15753" s="99"/>
      <c r="Q15753" s="99"/>
    </row>
    <row r="15754" spans="16:17" x14ac:dyDescent="0.3">
      <c r="P15754" s="99"/>
      <c r="Q15754" s="99"/>
    </row>
    <row r="15755" spans="16:17" x14ac:dyDescent="0.3">
      <c r="P15755" s="99"/>
      <c r="Q15755" s="99"/>
    </row>
    <row r="15756" spans="16:17" x14ac:dyDescent="0.3">
      <c r="P15756" s="99"/>
      <c r="Q15756" s="99"/>
    </row>
    <row r="15757" spans="16:17" x14ac:dyDescent="0.3">
      <c r="P15757" s="99"/>
      <c r="Q15757" s="99"/>
    </row>
    <row r="15758" spans="16:17" x14ac:dyDescent="0.3">
      <c r="P15758" s="99"/>
      <c r="Q15758" s="99"/>
    </row>
    <row r="15759" spans="16:17" x14ac:dyDescent="0.3">
      <c r="P15759" s="99"/>
      <c r="Q15759" s="99"/>
    </row>
    <row r="15760" spans="16:17" x14ac:dyDescent="0.3">
      <c r="P15760" s="99"/>
      <c r="Q15760" s="99"/>
    </row>
    <row r="15761" spans="16:17" x14ac:dyDescent="0.3">
      <c r="P15761" s="99"/>
      <c r="Q15761" s="99"/>
    </row>
    <row r="15762" spans="16:17" x14ac:dyDescent="0.3">
      <c r="P15762" s="99"/>
      <c r="Q15762" s="99"/>
    </row>
    <row r="15763" spans="16:17" x14ac:dyDescent="0.3">
      <c r="P15763" s="99"/>
      <c r="Q15763" s="99"/>
    </row>
    <row r="15764" spans="16:17" x14ac:dyDescent="0.3">
      <c r="P15764" s="99"/>
      <c r="Q15764" s="99"/>
    </row>
    <row r="15765" spans="16:17" x14ac:dyDescent="0.3">
      <c r="P15765" s="99"/>
      <c r="Q15765" s="99"/>
    </row>
    <row r="15766" spans="16:17" x14ac:dyDescent="0.3">
      <c r="P15766" s="99"/>
      <c r="Q15766" s="99"/>
    </row>
    <row r="15767" spans="16:17" x14ac:dyDescent="0.3">
      <c r="P15767" s="99"/>
      <c r="Q15767" s="99"/>
    </row>
    <row r="15768" spans="16:17" x14ac:dyDescent="0.3">
      <c r="P15768" s="99"/>
      <c r="Q15768" s="99"/>
    </row>
    <row r="15769" spans="16:17" x14ac:dyDescent="0.3">
      <c r="P15769" s="99"/>
      <c r="Q15769" s="99"/>
    </row>
    <row r="15770" spans="16:17" x14ac:dyDescent="0.3">
      <c r="P15770" s="99"/>
      <c r="Q15770" s="99"/>
    </row>
    <row r="15771" spans="16:17" x14ac:dyDescent="0.3">
      <c r="P15771" s="99"/>
      <c r="Q15771" s="99"/>
    </row>
    <row r="15772" spans="16:17" x14ac:dyDescent="0.3">
      <c r="P15772" s="99"/>
      <c r="Q15772" s="99"/>
    </row>
    <row r="15773" spans="16:17" x14ac:dyDescent="0.3">
      <c r="P15773" s="99"/>
      <c r="Q15773" s="99"/>
    </row>
    <row r="15774" spans="16:17" x14ac:dyDescent="0.3">
      <c r="P15774" s="99"/>
      <c r="Q15774" s="99"/>
    </row>
    <row r="15775" spans="16:17" x14ac:dyDescent="0.3">
      <c r="P15775" s="99"/>
      <c r="Q15775" s="99"/>
    </row>
    <row r="15776" spans="16:17" x14ac:dyDescent="0.3">
      <c r="P15776" s="99"/>
      <c r="Q15776" s="99"/>
    </row>
    <row r="15777" spans="16:17" x14ac:dyDescent="0.3">
      <c r="P15777" s="99"/>
      <c r="Q15777" s="99"/>
    </row>
    <row r="15778" spans="16:17" x14ac:dyDescent="0.3">
      <c r="P15778" s="99"/>
      <c r="Q15778" s="99"/>
    </row>
    <row r="15779" spans="16:17" x14ac:dyDescent="0.3">
      <c r="P15779" s="99"/>
      <c r="Q15779" s="99"/>
    </row>
    <row r="15780" spans="16:17" x14ac:dyDescent="0.3">
      <c r="P15780" s="99"/>
      <c r="Q15780" s="99"/>
    </row>
    <row r="15781" spans="16:17" x14ac:dyDescent="0.3">
      <c r="P15781" s="99"/>
      <c r="Q15781" s="99"/>
    </row>
    <row r="15782" spans="16:17" x14ac:dyDescent="0.3">
      <c r="P15782" s="99"/>
      <c r="Q15782" s="99"/>
    </row>
    <row r="15783" spans="16:17" x14ac:dyDescent="0.3">
      <c r="P15783" s="99"/>
      <c r="Q15783" s="99"/>
    </row>
    <row r="15784" spans="16:17" x14ac:dyDescent="0.3">
      <c r="P15784" s="99"/>
      <c r="Q15784" s="99"/>
    </row>
    <row r="15785" spans="16:17" x14ac:dyDescent="0.3">
      <c r="P15785" s="99"/>
      <c r="Q15785" s="99"/>
    </row>
    <row r="15786" spans="16:17" x14ac:dyDescent="0.3">
      <c r="P15786" s="99"/>
      <c r="Q15786" s="99"/>
    </row>
    <row r="15787" spans="16:17" x14ac:dyDescent="0.3">
      <c r="P15787" s="99"/>
      <c r="Q15787" s="99"/>
    </row>
    <row r="15788" spans="16:17" x14ac:dyDescent="0.3">
      <c r="P15788" s="99"/>
      <c r="Q15788" s="99"/>
    </row>
    <row r="15789" spans="16:17" x14ac:dyDescent="0.3">
      <c r="P15789" s="99"/>
      <c r="Q15789" s="99"/>
    </row>
    <row r="15790" spans="16:17" x14ac:dyDescent="0.3">
      <c r="P15790" s="99"/>
      <c r="Q15790" s="99"/>
    </row>
    <row r="15791" spans="16:17" x14ac:dyDescent="0.3">
      <c r="P15791" s="99"/>
      <c r="Q15791" s="99"/>
    </row>
    <row r="15792" spans="16:17" x14ac:dyDescent="0.3">
      <c r="P15792" s="99"/>
      <c r="Q15792" s="99"/>
    </row>
    <row r="15793" spans="16:17" x14ac:dyDescent="0.3">
      <c r="P15793" s="99"/>
      <c r="Q15793" s="99"/>
    </row>
    <row r="15794" spans="16:17" x14ac:dyDescent="0.3">
      <c r="P15794" s="99"/>
      <c r="Q15794" s="99"/>
    </row>
    <row r="15795" spans="16:17" x14ac:dyDescent="0.3">
      <c r="P15795" s="99"/>
      <c r="Q15795" s="99"/>
    </row>
    <row r="15796" spans="16:17" x14ac:dyDescent="0.3">
      <c r="P15796" s="99"/>
      <c r="Q15796" s="99"/>
    </row>
    <row r="15797" spans="16:17" x14ac:dyDescent="0.3">
      <c r="P15797" s="99"/>
      <c r="Q15797" s="99"/>
    </row>
    <row r="15798" spans="16:17" x14ac:dyDescent="0.3">
      <c r="P15798" s="99"/>
      <c r="Q15798" s="99"/>
    </row>
    <row r="15799" spans="16:17" x14ac:dyDescent="0.3">
      <c r="P15799" s="99"/>
      <c r="Q15799" s="99"/>
    </row>
    <row r="15800" spans="16:17" x14ac:dyDescent="0.3">
      <c r="P15800" s="99"/>
      <c r="Q15800" s="99"/>
    </row>
    <row r="15801" spans="16:17" x14ac:dyDescent="0.3">
      <c r="P15801" s="99"/>
      <c r="Q15801" s="99"/>
    </row>
    <row r="15802" spans="16:17" x14ac:dyDescent="0.3">
      <c r="P15802" s="99"/>
      <c r="Q15802" s="99"/>
    </row>
    <row r="15803" spans="16:17" x14ac:dyDescent="0.3">
      <c r="P15803" s="99"/>
      <c r="Q15803" s="99"/>
    </row>
    <row r="15804" spans="16:17" x14ac:dyDescent="0.3">
      <c r="P15804" s="99"/>
      <c r="Q15804" s="99"/>
    </row>
    <row r="15805" spans="16:17" x14ac:dyDescent="0.3">
      <c r="P15805" s="99"/>
      <c r="Q15805" s="99"/>
    </row>
    <row r="15806" spans="16:17" x14ac:dyDescent="0.3">
      <c r="P15806" s="99"/>
      <c r="Q15806" s="99"/>
    </row>
    <row r="15807" spans="16:17" x14ac:dyDescent="0.3">
      <c r="P15807" s="99"/>
      <c r="Q15807" s="99"/>
    </row>
    <row r="15808" spans="16:17" x14ac:dyDescent="0.3">
      <c r="P15808" s="99"/>
      <c r="Q15808" s="99"/>
    </row>
    <row r="15809" spans="16:17" x14ac:dyDescent="0.3">
      <c r="P15809" s="99"/>
      <c r="Q15809" s="99"/>
    </row>
    <row r="15810" spans="16:17" x14ac:dyDescent="0.3">
      <c r="P15810" s="99"/>
      <c r="Q15810" s="99"/>
    </row>
    <row r="15811" spans="16:17" x14ac:dyDescent="0.3">
      <c r="P15811" s="99"/>
      <c r="Q15811" s="99"/>
    </row>
    <row r="15812" spans="16:17" x14ac:dyDescent="0.3">
      <c r="P15812" s="99"/>
      <c r="Q15812" s="99"/>
    </row>
    <row r="15813" spans="16:17" x14ac:dyDescent="0.3">
      <c r="P15813" s="99"/>
      <c r="Q15813" s="99"/>
    </row>
    <row r="15814" spans="16:17" x14ac:dyDescent="0.3">
      <c r="P15814" s="99"/>
      <c r="Q15814" s="99"/>
    </row>
    <row r="15815" spans="16:17" x14ac:dyDescent="0.3">
      <c r="P15815" s="99"/>
      <c r="Q15815" s="99"/>
    </row>
    <row r="15816" spans="16:17" x14ac:dyDescent="0.3">
      <c r="P15816" s="99"/>
      <c r="Q15816" s="99"/>
    </row>
    <row r="15817" spans="16:17" x14ac:dyDescent="0.3">
      <c r="P15817" s="99"/>
      <c r="Q15817" s="99"/>
    </row>
    <row r="15818" spans="16:17" x14ac:dyDescent="0.3">
      <c r="P15818" s="99"/>
      <c r="Q15818" s="99"/>
    </row>
    <row r="15819" spans="16:17" x14ac:dyDescent="0.3">
      <c r="P15819" s="99"/>
      <c r="Q15819" s="99"/>
    </row>
    <row r="15820" spans="16:17" x14ac:dyDescent="0.3">
      <c r="P15820" s="99"/>
      <c r="Q15820" s="99"/>
    </row>
    <row r="15821" spans="16:17" x14ac:dyDescent="0.3">
      <c r="P15821" s="99"/>
      <c r="Q15821" s="99"/>
    </row>
    <row r="15822" spans="16:17" x14ac:dyDescent="0.3">
      <c r="P15822" s="99"/>
      <c r="Q15822" s="99"/>
    </row>
    <row r="15823" spans="16:17" x14ac:dyDescent="0.3">
      <c r="P15823" s="99"/>
      <c r="Q15823" s="99"/>
    </row>
    <row r="15824" spans="16:17" x14ac:dyDescent="0.3">
      <c r="P15824" s="99"/>
      <c r="Q15824" s="99"/>
    </row>
    <row r="15825" spans="16:17" x14ac:dyDescent="0.3">
      <c r="P15825" s="99"/>
      <c r="Q15825" s="99"/>
    </row>
    <row r="15826" spans="16:17" x14ac:dyDescent="0.3">
      <c r="P15826" s="99"/>
      <c r="Q15826" s="99"/>
    </row>
    <row r="15827" spans="16:17" x14ac:dyDescent="0.3">
      <c r="P15827" s="99"/>
      <c r="Q15827" s="99"/>
    </row>
    <row r="15828" spans="16:17" x14ac:dyDescent="0.3">
      <c r="P15828" s="99"/>
      <c r="Q15828" s="99"/>
    </row>
    <row r="15829" spans="16:17" x14ac:dyDescent="0.3">
      <c r="P15829" s="99"/>
      <c r="Q15829" s="99"/>
    </row>
    <row r="15830" spans="16:17" x14ac:dyDescent="0.3">
      <c r="P15830" s="99"/>
      <c r="Q15830" s="99"/>
    </row>
    <row r="15831" spans="16:17" x14ac:dyDescent="0.3">
      <c r="P15831" s="99"/>
      <c r="Q15831" s="99"/>
    </row>
    <row r="15832" spans="16:17" x14ac:dyDescent="0.3">
      <c r="P15832" s="99"/>
      <c r="Q15832" s="99"/>
    </row>
    <row r="15833" spans="16:17" x14ac:dyDescent="0.3">
      <c r="P15833" s="99"/>
      <c r="Q15833" s="99"/>
    </row>
    <row r="15834" spans="16:17" x14ac:dyDescent="0.3">
      <c r="P15834" s="99"/>
      <c r="Q15834" s="99"/>
    </row>
    <row r="15835" spans="16:17" x14ac:dyDescent="0.3">
      <c r="P15835" s="99"/>
      <c r="Q15835" s="99"/>
    </row>
    <row r="15836" spans="16:17" x14ac:dyDescent="0.3">
      <c r="P15836" s="99"/>
      <c r="Q15836" s="99"/>
    </row>
    <row r="15837" spans="16:17" x14ac:dyDescent="0.3">
      <c r="P15837" s="99"/>
      <c r="Q15837" s="99"/>
    </row>
    <row r="15838" spans="16:17" x14ac:dyDescent="0.3">
      <c r="P15838" s="99"/>
      <c r="Q15838" s="99"/>
    </row>
    <row r="15839" spans="16:17" x14ac:dyDescent="0.3">
      <c r="P15839" s="99"/>
      <c r="Q15839" s="99"/>
    </row>
    <row r="15840" spans="16:17" x14ac:dyDescent="0.3">
      <c r="P15840" s="99"/>
      <c r="Q15840" s="99"/>
    </row>
    <row r="15841" spans="16:17" x14ac:dyDescent="0.3">
      <c r="P15841" s="99"/>
      <c r="Q15841" s="99"/>
    </row>
    <row r="15842" spans="16:17" x14ac:dyDescent="0.3">
      <c r="P15842" s="99"/>
      <c r="Q15842" s="99"/>
    </row>
    <row r="15843" spans="16:17" x14ac:dyDescent="0.3">
      <c r="P15843" s="99"/>
      <c r="Q15843" s="99"/>
    </row>
    <row r="15844" spans="16:17" x14ac:dyDescent="0.3">
      <c r="P15844" s="99"/>
      <c r="Q15844" s="99"/>
    </row>
    <row r="15845" spans="16:17" x14ac:dyDescent="0.3">
      <c r="P15845" s="99"/>
      <c r="Q15845" s="99"/>
    </row>
    <row r="15846" spans="16:17" x14ac:dyDescent="0.3">
      <c r="P15846" s="99"/>
      <c r="Q15846" s="99"/>
    </row>
    <row r="15847" spans="16:17" x14ac:dyDescent="0.3">
      <c r="P15847" s="99"/>
      <c r="Q15847" s="99"/>
    </row>
    <row r="15848" spans="16:17" x14ac:dyDescent="0.3">
      <c r="P15848" s="99"/>
      <c r="Q15848" s="99"/>
    </row>
    <row r="15849" spans="16:17" x14ac:dyDescent="0.3">
      <c r="P15849" s="99"/>
      <c r="Q15849" s="99"/>
    </row>
    <row r="15850" spans="16:17" x14ac:dyDescent="0.3">
      <c r="P15850" s="99"/>
      <c r="Q15850" s="99"/>
    </row>
    <row r="15851" spans="16:17" x14ac:dyDescent="0.3">
      <c r="P15851" s="99"/>
      <c r="Q15851" s="99"/>
    </row>
    <row r="15852" spans="16:17" x14ac:dyDescent="0.3">
      <c r="P15852" s="99"/>
      <c r="Q15852" s="99"/>
    </row>
    <row r="15853" spans="16:17" x14ac:dyDescent="0.3">
      <c r="P15853" s="99"/>
      <c r="Q15853" s="99"/>
    </row>
    <row r="15854" spans="16:17" x14ac:dyDescent="0.3">
      <c r="P15854" s="99"/>
      <c r="Q15854" s="99"/>
    </row>
    <row r="15855" spans="16:17" x14ac:dyDescent="0.3">
      <c r="P15855" s="99"/>
      <c r="Q15855" s="99"/>
    </row>
    <row r="15856" spans="16:17" x14ac:dyDescent="0.3">
      <c r="P15856" s="99"/>
      <c r="Q15856" s="99"/>
    </row>
    <row r="15857" spans="16:17" x14ac:dyDescent="0.3">
      <c r="P15857" s="99"/>
      <c r="Q15857" s="99"/>
    </row>
    <row r="15858" spans="16:17" x14ac:dyDescent="0.3">
      <c r="P15858" s="99"/>
      <c r="Q15858" s="99"/>
    </row>
    <row r="15859" spans="16:17" x14ac:dyDescent="0.3">
      <c r="P15859" s="99"/>
      <c r="Q15859" s="99"/>
    </row>
    <row r="15860" spans="16:17" x14ac:dyDescent="0.3">
      <c r="P15860" s="99"/>
      <c r="Q15860" s="99"/>
    </row>
    <row r="15861" spans="16:17" x14ac:dyDescent="0.3">
      <c r="P15861" s="99"/>
      <c r="Q15861" s="99"/>
    </row>
    <row r="15862" spans="16:17" x14ac:dyDescent="0.3">
      <c r="P15862" s="99"/>
      <c r="Q15862" s="99"/>
    </row>
    <row r="15863" spans="16:17" x14ac:dyDescent="0.3">
      <c r="P15863" s="99"/>
      <c r="Q15863" s="99"/>
    </row>
    <row r="15864" spans="16:17" x14ac:dyDescent="0.3">
      <c r="P15864" s="99"/>
      <c r="Q15864" s="99"/>
    </row>
    <row r="15865" spans="16:17" x14ac:dyDescent="0.3">
      <c r="P15865" s="99"/>
      <c r="Q15865" s="99"/>
    </row>
    <row r="15866" spans="16:17" x14ac:dyDescent="0.3">
      <c r="P15866" s="99"/>
      <c r="Q15866" s="99"/>
    </row>
    <row r="15867" spans="16:17" x14ac:dyDescent="0.3">
      <c r="P15867" s="99"/>
      <c r="Q15867" s="99"/>
    </row>
    <row r="15868" spans="16:17" x14ac:dyDescent="0.3">
      <c r="P15868" s="99"/>
      <c r="Q15868" s="99"/>
    </row>
    <row r="15869" spans="16:17" x14ac:dyDescent="0.3">
      <c r="P15869" s="99"/>
      <c r="Q15869" s="99"/>
    </row>
    <row r="15870" spans="16:17" x14ac:dyDescent="0.3">
      <c r="P15870" s="99"/>
      <c r="Q15870" s="99"/>
    </row>
    <row r="15871" spans="16:17" x14ac:dyDescent="0.3">
      <c r="P15871" s="99"/>
      <c r="Q15871" s="99"/>
    </row>
    <row r="15872" spans="16:17" x14ac:dyDescent="0.3">
      <c r="P15872" s="99"/>
      <c r="Q15872" s="99"/>
    </row>
    <row r="15873" spans="16:17" x14ac:dyDescent="0.3">
      <c r="P15873" s="99"/>
      <c r="Q15873" s="99"/>
    </row>
    <row r="15874" spans="16:17" x14ac:dyDescent="0.3">
      <c r="P15874" s="99"/>
      <c r="Q15874" s="99"/>
    </row>
    <row r="15875" spans="16:17" x14ac:dyDescent="0.3">
      <c r="P15875" s="99"/>
      <c r="Q15875" s="99"/>
    </row>
    <row r="15876" spans="16:17" x14ac:dyDescent="0.3">
      <c r="P15876" s="99"/>
      <c r="Q15876" s="99"/>
    </row>
    <row r="15877" spans="16:17" x14ac:dyDescent="0.3">
      <c r="P15877" s="99"/>
      <c r="Q15877" s="99"/>
    </row>
    <row r="15878" spans="16:17" x14ac:dyDescent="0.3">
      <c r="P15878" s="99"/>
      <c r="Q15878" s="99"/>
    </row>
    <row r="15879" spans="16:17" x14ac:dyDescent="0.3">
      <c r="P15879" s="99"/>
      <c r="Q15879" s="99"/>
    </row>
    <row r="15880" spans="16:17" x14ac:dyDescent="0.3">
      <c r="P15880" s="99"/>
      <c r="Q15880" s="99"/>
    </row>
    <row r="15881" spans="16:17" x14ac:dyDescent="0.3">
      <c r="P15881" s="99"/>
      <c r="Q15881" s="99"/>
    </row>
    <row r="15882" spans="16:17" x14ac:dyDescent="0.3">
      <c r="P15882" s="99"/>
      <c r="Q15882" s="99"/>
    </row>
    <row r="15883" spans="16:17" x14ac:dyDescent="0.3">
      <c r="P15883" s="99"/>
      <c r="Q15883" s="99"/>
    </row>
    <row r="15884" spans="16:17" x14ac:dyDescent="0.3">
      <c r="P15884" s="99"/>
      <c r="Q15884" s="99"/>
    </row>
    <row r="15885" spans="16:17" x14ac:dyDescent="0.3">
      <c r="P15885" s="99"/>
      <c r="Q15885" s="99"/>
    </row>
    <row r="15886" spans="16:17" x14ac:dyDescent="0.3">
      <c r="P15886" s="99"/>
      <c r="Q15886" s="99"/>
    </row>
    <row r="15887" spans="16:17" x14ac:dyDescent="0.3">
      <c r="P15887" s="99"/>
      <c r="Q15887" s="99"/>
    </row>
    <row r="15888" spans="16:17" x14ac:dyDescent="0.3">
      <c r="P15888" s="99"/>
      <c r="Q15888" s="99"/>
    </row>
    <row r="15889" spans="16:17" x14ac:dyDescent="0.3">
      <c r="P15889" s="99"/>
      <c r="Q15889" s="99"/>
    </row>
    <row r="15890" spans="16:17" x14ac:dyDescent="0.3">
      <c r="P15890" s="99"/>
      <c r="Q15890" s="99"/>
    </row>
    <row r="15891" spans="16:17" x14ac:dyDescent="0.3">
      <c r="P15891" s="99"/>
      <c r="Q15891" s="99"/>
    </row>
    <row r="15892" spans="16:17" x14ac:dyDescent="0.3">
      <c r="P15892" s="99"/>
      <c r="Q15892" s="99"/>
    </row>
    <row r="15893" spans="16:17" x14ac:dyDescent="0.3">
      <c r="P15893" s="99"/>
      <c r="Q15893" s="99"/>
    </row>
    <row r="15894" spans="16:17" x14ac:dyDescent="0.3">
      <c r="P15894" s="99"/>
      <c r="Q15894" s="99"/>
    </row>
    <row r="15895" spans="16:17" x14ac:dyDescent="0.3">
      <c r="P15895" s="99"/>
      <c r="Q15895" s="99"/>
    </row>
    <row r="15896" spans="16:17" x14ac:dyDescent="0.3">
      <c r="P15896" s="99"/>
      <c r="Q15896" s="99"/>
    </row>
    <row r="15897" spans="16:17" x14ac:dyDescent="0.3">
      <c r="P15897" s="99"/>
      <c r="Q15897" s="99"/>
    </row>
    <row r="15898" spans="16:17" x14ac:dyDescent="0.3">
      <c r="P15898" s="99"/>
      <c r="Q15898" s="99"/>
    </row>
    <row r="15899" spans="16:17" x14ac:dyDescent="0.3">
      <c r="P15899" s="99"/>
      <c r="Q15899" s="99"/>
    </row>
    <row r="15900" spans="16:17" x14ac:dyDescent="0.3">
      <c r="P15900" s="99"/>
      <c r="Q15900" s="99"/>
    </row>
    <row r="15901" spans="16:17" x14ac:dyDescent="0.3">
      <c r="P15901" s="99"/>
      <c r="Q15901" s="99"/>
    </row>
    <row r="15902" spans="16:17" x14ac:dyDescent="0.3">
      <c r="P15902" s="99"/>
      <c r="Q15902" s="99"/>
    </row>
    <row r="15903" spans="16:17" x14ac:dyDescent="0.3">
      <c r="P15903" s="99"/>
      <c r="Q15903" s="99"/>
    </row>
    <row r="15904" spans="16:17" x14ac:dyDescent="0.3">
      <c r="P15904" s="99"/>
      <c r="Q15904" s="99"/>
    </row>
    <row r="15905" spans="16:17" x14ac:dyDescent="0.3">
      <c r="P15905" s="99"/>
      <c r="Q15905" s="99"/>
    </row>
    <row r="15906" spans="16:17" x14ac:dyDescent="0.3">
      <c r="P15906" s="99"/>
      <c r="Q15906" s="99"/>
    </row>
    <row r="15907" spans="16:17" x14ac:dyDescent="0.3">
      <c r="P15907" s="99"/>
      <c r="Q15907" s="99"/>
    </row>
    <row r="15908" spans="16:17" x14ac:dyDescent="0.3">
      <c r="P15908" s="99"/>
      <c r="Q15908" s="99"/>
    </row>
    <row r="15909" spans="16:17" x14ac:dyDescent="0.3">
      <c r="P15909" s="99"/>
      <c r="Q15909" s="99"/>
    </row>
    <row r="15910" spans="16:17" x14ac:dyDescent="0.3">
      <c r="P15910" s="99"/>
      <c r="Q15910" s="99"/>
    </row>
    <row r="15911" spans="16:17" x14ac:dyDescent="0.3">
      <c r="P15911" s="99"/>
      <c r="Q15911" s="99"/>
    </row>
    <row r="15912" spans="16:17" x14ac:dyDescent="0.3">
      <c r="P15912" s="99"/>
      <c r="Q15912" s="99"/>
    </row>
    <row r="15913" spans="16:17" x14ac:dyDescent="0.3">
      <c r="P15913" s="99"/>
      <c r="Q15913" s="99"/>
    </row>
    <row r="15914" spans="16:17" x14ac:dyDescent="0.3">
      <c r="P15914" s="99"/>
      <c r="Q15914" s="99"/>
    </row>
    <row r="15915" spans="16:17" x14ac:dyDescent="0.3">
      <c r="P15915" s="99"/>
      <c r="Q15915" s="99"/>
    </row>
    <row r="15916" spans="16:17" x14ac:dyDescent="0.3">
      <c r="P15916" s="99"/>
      <c r="Q15916" s="99"/>
    </row>
    <row r="15917" spans="16:17" x14ac:dyDescent="0.3">
      <c r="P15917" s="99"/>
      <c r="Q15917" s="99"/>
    </row>
    <row r="15918" spans="16:17" x14ac:dyDescent="0.3">
      <c r="P15918" s="99"/>
      <c r="Q15918" s="99"/>
    </row>
    <row r="15919" spans="16:17" x14ac:dyDescent="0.3">
      <c r="P15919" s="99"/>
      <c r="Q15919" s="99"/>
    </row>
    <row r="15920" spans="16:17" x14ac:dyDescent="0.3">
      <c r="P15920" s="99"/>
      <c r="Q15920" s="99"/>
    </row>
    <row r="15921" spans="16:17" x14ac:dyDescent="0.3">
      <c r="P15921" s="99"/>
      <c r="Q15921" s="99"/>
    </row>
    <row r="15922" spans="16:17" x14ac:dyDescent="0.3">
      <c r="P15922" s="99"/>
      <c r="Q15922" s="99"/>
    </row>
    <row r="15923" spans="16:17" x14ac:dyDescent="0.3">
      <c r="P15923" s="99"/>
      <c r="Q15923" s="99"/>
    </row>
    <row r="15924" spans="16:17" x14ac:dyDescent="0.3">
      <c r="P15924" s="99"/>
      <c r="Q15924" s="99"/>
    </row>
    <row r="15925" spans="16:17" x14ac:dyDescent="0.3">
      <c r="P15925" s="99"/>
      <c r="Q15925" s="99"/>
    </row>
    <row r="15926" spans="16:17" x14ac:dyDescent="0.3">
      <c r="P15926" s="99"/>
      <c r="Q15926" s="99"/>
    </row>
    <row r="15927" spans="16:17" x14ac:dyDescent="0.3">
      <c r="P15927" s="99"/>
      <c r="Q15927" s="99"/>
    </row>
    <row r="15928" spans="16:17" x14ac:dyDescent="0.3">
      <c r="P15928" s="99"/>
      <c r="Q15928" s="99"/>
    </row>
    <row r="15929" spans="16:17" x14ac:dyDescent="0.3">
      <c r="P15929" s="99"/>
      <c r="Q15929" s="99"/>
    </row>
    <row r="15930" spans="16:17" x14ac:dyDescent="0.3">
      <c r="P15930" s="99"/>
      <c r="Q15930" s="99"/>
    </row>
    <row r="15931" spans="16:17" x14ac:dyDescent="0.3">
      <c r="P15931" s="99"/>
      <c r="Q15931" s="99"/>
    </row>
    <row r="15932" spans="16:17" x14ac:dyDescent="0.3">
      <c r="P15932" s="99"/>
      <c r="Q15932" s="99"/>
    </row>
    <row r="15933" spans="16:17" x14ac:dyDescent="0.3">
      <c r="P15933" s="99"/>
      <c r="Q15933" s="99"/>
    </row>
    <row r="15934" spans="16:17" x14ac:dyDescent="0.3">
      <c r="P15934" s="99"/>
      <c r="Q15934" s="99"/>
    </row>
    <row r="15935" spans="16:17" x14ac:dyDescent="0.3">
      <c r="P15935" s="99"/>
      <c r="Q15935" s="99"/>
    </row>
    <row r="15936" spans="16:17" x14ac:dyDescent="0.3">
      <c r="P15936" s="99"/>
      <c r="Q15936" s="99"/>
    </row>
    <row r="15937" spans="16:17" x14ac:dyDescent="0.3">
      <c r="P15937" s="99"/>
      <c r="Q15937" s="99"/>
    </row>
    <row r="15938" spans="16:17" x14ac:dyDescent="0.3">
      <c r="P15938" s="99"/>
      <c r="Q15938" s="99"/>
    </row>
    <row r="15939" spans="16:17" x14ac:dyDescent="0.3">
      <c r="P15939" s="99"/>
      <c r="Q15939" s="99"/>
    </row>
    <row r="15940" spans="16:17" x14ac:dyDescent="0.3">
      <c r="P15940" s="99"/>
      <c r="Q15940" s="99"/>
    </row>
    <row r="15941" spans="16:17" x14ac:dyDescent="0.3">
      <c r="P15941" s="99"/>
      <c r="Q15941" s="99"/>
    </row>
    <row r="15942" spans="16:17" x14ac:dyDescent="0.3">
      <c r="P15942" s="99"/>
      <c r="Q15942" s="99"/>
    </row>
    <row r="15943" spans="16:17" x14ac:dyDescent="0.3">
      <c r="P15943" s="99"/>
      <c r="Q15943" s="99"/>
    </row>
    <row r="15944" spans="16:17" x14ac:dyDescent="0.3">
      <c r="P15944" s="99"/>
      <c r="Q15944" s="99"/>
    </row>
    <row r="15945" spans="16:17" x14ac:dyDescent="0.3">
      <c r="P15945" s="99"/>
      <c r="Q15945" s="99"/>
    </row>
    <row r="15946" spans="16:17" x14ac:dyDescent="0.3">
      <c r="P15946" s="99"/>
      <c r="Q15946" s="99"/>
    </row>
    <row r="15947" spans="16:17" x14ac:dyDescent="0.3">
      <c r="P15947" s="99"/>
      <c r="Q15947" s="99"/>
    </row>
    <row r="15948" spans="16:17" x14ac:dyDescent="0.3">
      <c r="P15948" s="99"/>
      <c r="Q15948" s="99"/>
    </row>
    <row r="15949" spans="16:17" x14ac:dyDescent="0.3">
      <c r="P15949" s="99"/>
      <c r="Q15949" s="99"/>
    </row>
    <row r="15950" spans="16:17" x14ac:dyDescent="0.3">
      <c r="P15950" s="99"/>
      <c r="Q15950" s="99"/>
    </row>
    <row r="15951" spans="16:17" x14ac:dyDescent="0.3">
      <c r="P15951" s="99"/>
      <c r="Q15951" s="99"/>
    </row>
    <row r="15952" spans="16:17" x14ac:dyDescent="0.3">
      <c r="P15952" s="99"/>
      <c r="Q15952" s="99"/>
    </row>
    <row r="15953" spans="16:17" x14ac:dyDescent="0.3">
      <c r="P15953" s="99"/>
      <c r="Q15953" s="99"/>
    </row>
    <row r="15954" spans="16:17" x14ac:dyDescent="0.3">
      <c r="P15954" s="99"/>
      <c r="Q15954" s="99"/>
    </row>
    <row r="15955" spans="16:17" x14ac:dyDescent="0.3">
      <c r="P15955" s="99"/>
      <c r="Q15955" s="99"/>
    </row>
    <row r="15956" spans="16:17" x14ac:dyDescent="0.3">
      <c r="P15956" s="99"/>
      <c r="Q15956" s="99"/>
    </row>
    <row r="15957" spans="16:17" x14ac:dyDescent="0.3">
      <c r="P15957" s="99"/>
      <c r="Q15957" s="99"/>
    </row>
    <row r="15958" spans="16:17" x14ac:dyDescent="0.3">
      <c r="P15958" s="99"/>
      <c r="Q15958" s="99"/>
    </row>
    <row r="15959" spans="16:17" x14ac:dyDescent="0.3">
      <c r="P15959" s="99"/>
      <c r="Q15959" s="99"/>
    </row>
    <row r="15960" spans="16:17" x14ac:dyDescent="0.3">
      <c r="P15960" s="99"/>
      <c r="Q15960" s="99"/>
    </row>
    <row r="15961" spans="16:17" x14ac:dyDescent="0.3">
      <c r="P15961" s="99"/>
      <c r="Q15961" s="99"/>
    </row>
    <row r="15962" spans="16:17" x14ac:dyDescent="0.3">
      <c r="P15962" s="99"/>
      <c r="Q15962" s="99"/>
    </row>
    <row r="15963" spans="16:17" x14ac:dyDescent="0.3">
      <c r="P15963" s="99"/>
      <c r="Q15963" s="99"/>
    </row>
    <row r="15964" spans="16:17" x14ac:dyDescent="0.3">
      <c r="P15964" s="99"/>
      <c r="Q15964" s="99"/>
    </row>
    <row r="15965" spans="16:17" x14ac:dyDescent="0.3">
      <c r="P15965" s="99"/>
      <c r="Q15965" s="99"/>
    </row>
    <row r="15966" spans="16:17" x14ac:dyDescent="0.3">
      <c r="P15966" s="99"/>
      <c r="Q15966" s="99"/>
    </row>
    <row r="15967" spans="16:17" x14ac:dyDescent="0.3">
      <c r="P15967" s="99"/>
      <c r="Q15967" s="99"/>
    </row>
    <row r="15968" spans="16:17" x14ac:dyDescent="0.3">
      <c r="P15968" s="99"/>
      <c r="Q15968" s="99"/>
    </row>
    <row r="15969" spans="16:17" x14ac:dyDescent="0.3">
      <c r="P15969" s="99"/>
      <c r="Q15969" s="99"/>
    </row>
    <row r="15970" spans="16:17" x14ac:dyDescent="0.3">
      <c r="P15970" s="99"/>
      <c r="Q15970" s="99"/>
    </row>
    <row r="15971" spans="16:17" x14ac:dyDescent="0.3">
      <c r="P15971" s="99"/>
      <c r="Q15971" s="99"/>
    </row>
    <row r="15972" spans="16:17" x14ac:dyDescent="0.3">
      <c r="P15972" s="99"/>
      <c r="Q15972" s="99"/>
    </row>
    <row r="15973" spans="16:17" x14ac:dyDescent="0.3">
      <c r="P15973" s="99"/>
      <c r="Q15973" s="99"/>
    </row>
    <row r="15974" spans="16:17" x14ac:dyDescent="0.3">
      <c r="P15974" s="99"/>
      <c r="Q15974" s="99"/>
    </row>
    <row r="15975" spans="16:17" x14ac:dyDescent="0.3">
      <c r="P15975" s="99"/>
      <c r="Q15975" s="99"/>
    </row>
    <row r="15976" spans="16:17" x14ac:dyDescent="0.3">
      <c r="P15976" s="99"/>
      <c r="Q15976" s="99"/>
    </row>
    <row r="15977" spans="16:17" x14ac:dyDescent="0.3">
      <c r="P15977" s="99"/>
      <c r="Q15977" s="99"/>
    </row>
    <row r="15978" spans="16:17" x14ac:dyDescent="0.3">
      <c r="P15978" s="99"/>
      <c r="Q15978" s="99"/>
    </row>
    <row r="15979" spans="16:17" x14ac:dyDescent="0.3">
      <c r="P15979" s="99"/>
      <c r="Q15979" s="99"/>
    </row>
    <row r="15980" spans="16:17" x14ac:dyDescent="0.3">
      <c r="P15980" s="99"/>
      <c r="Q15980" s="99"/>
    </row>
    <row r="15981" spans="16:17" x14ac:dyDescent="0.3">
      <c r="P15981" s="99"/>
      <c r="Q15981" s="99"/>
    </row>
    <row r="15982" spans="16:17" x14ac:dyDescent="0.3">
      <c r="P15982" s="99"/>
      <c r="Q15982" s="99"/>
    </row>
    <row r="15983" spans="16:17" x14ac:dyDescent="0.3">
      <c r="P15983" s="99"/>
      <c r="Q15983" s="99"/>
    </row>
    <row r="15984" spans="16:17" x14ac:dyDescent="0.3">
      <c r="P15984" s="99"/>
      <c r="Q15984" s="99"/>
    </row>
    <row r="15985" spans="16:17" x14ac:dyDescent="0.3">
      <c r="P15985" s="99"/>
      <c r="Q15985" s="99"/>
    </row>
    <row r="15986" spans="16:17" x14ac:dyDescent="0.3">
      <c r="P15986" s="99"/>
      <c r="Q15986" s="99"/>
    </row>
    <row r="15987" spans="16:17" x14ac:dyDescent="0.3">
      <c r="P15987" s="99"/>
      <c r="Q15987" s="99"/>
    </row>
    <row r="15988" spans="16:17" x14ac:dyDescent="0.3">
      <c r="P15988" s="99"/>
      <c r="Q15988" s="99"/>
    </row>
    <row r="15989" spans="16:17" x14ac:dyDescent="0.3">
      <c r="P15989" s="99"/>
      <c r="Q15989" s="99"/>
    </row>
    <row r="15990" spans="16:17" x14ac:dyDescent="0.3">
      <c r="P15990" s="99"/>
      <c r="Q15990" s="99"/>
    </row>
    <row r="15991" spans="16:17" x14ac:dyDescent="0.3">
      <c r="P15991" s="99"/>
      <c r="Q15991" s="99"/>
    </row>
    <row r="15992" spans="16:17" x14ac:dyDescent="0.3">
      <c r="P15992" s="99"/>
      <c r="Q15992" s="99"/>
    </row>
    <row r="15993" spans="16:17" x14ac:dyDescent="0.3">
      <c r="P15993" s="99"/>
      <c r="Q15993" s="99"/>
    </row>
    <row r="15994" spans="16:17" x14ac:dyDescent="0.3">
      <c r="P15994" s="99"/>
      <c r="Q15994" s="99"/>
    </row>
    <row r="15995" spans="16:17" x14ac:dyDescent="0.3">
      <c r="P15995" s="99"/>
      <c r="Q15995" s="99"/>
    </row>
    <row r="15996" spans="16:17" x14ac:dyDescent="0.3">
      <c r="P15996" s="99"/>
      <c r="Q15996" s="99"/>
    </row>
    <row r="15997" spans="16:17" x14ac:dyDescent="0.3">
      <c r="P15997" s="99"/>
      <c r="Q15997" s="99"/>
    </row>
    <row r="15998" spans="16:17" x14ac:dyDescent="0.3">
      <c r="P15998" s="99"/>
      <c r="Q15998" s="99"/>
    </row>
    <row r="15999" spans="16:17" x14ac:dyDescent="0.3">
      <c r="P15999" s="99"/>
      <c r="Q15999" s="99"/>
    </row>
    <row r="16000" spans="16:17" x14ac:dyDescent="0.3">
      <c r="P16000" s="99"/>
      <c r="Q16000" s="99"/>
    </row>
    <row r="16001" spans="16:17" x14ac:dyDescent="0.3">
      <c r="P16001" s="99"/>
      <c r="Q16001" s="99"/>
    </row>
    <row r="16002" spans="16:17" x14ac:dyDescent="0.3">
      <c r="P16002" s="99"/>
      <c r="Q16002" s="99"/>
    </row>
    <row r="16003" spans="16:17" x14ac:dyDescent="0.3">
      <c r="P16003" s="99"/>
      <c r="Q16003" s="99"/>
    </row>
    <row r="16004" spans="16:17" x14ac:dyDescent="0.3">
      <c r="P16004" s="99"/>
      <c r="Q16004" s="99"/>
    </row>
    <row r="16005" spans="16:17" x14ac:dyDescent="0.3">
      <c r="P16005" s="99"/>
      <c r="Q16005" s="99"/>
    </row>
    <row r="16006" spans="16:17" x14ac:dyDescent="0.3">
      <c r="P16006" s="99"/>
      <c r="Q16006" s="99"/>
    </row>
    <row r="16007" spans="16:17" x14ac:dyDescent="0.3">
      <c r="P16007" s="99"/>
      <c r="Q16007" s="99"/>
    </row>
    <row r="16008" spans="16:17" x14ac:dyDescent="0.3">
      <c r="P16008" s="99"/>
      <c r="Q16008" s="99"/>
    </row>
    <row r="16009" spans="16:17" x14ac:dyDescent="0.3">
      <c r="P16009" s="99"/>
      <c r="Q16009" s="99"/>
    </row>
    <row r="16010" spans="16:17" x14ac:dyDescent="0.3">
      <c r="P16010" s="99"/>
      <c r="Q16010" s="99"/>
    </row>
    <row r="16011" spans="16:17" x14ac:dyDescent="0.3">
      <c r="P16011" s="99"/>
      <c r="Q16011" s="99"/>
    </row>
    <row r="16012" spans="16:17" x14ac:dyDescent="0.3">
      <c r="P16012" s="99"/>
      <c r="Q16012" s="99"/>
    </row>
    <row r="16013" spans="16:17" x14ac:dyDescent="0.3">
      <c r="P16013" s="99"/>
      <c r="Q16013" s="99"/>
    </row>
    <row r="16014" spans="16:17" x14ac:dyDescent="0.3">
      <c r="P16014" s="99"/>
      <c r="Q16014" s="99"/>
    </row>
    <row r="16015" spans="16:17" x14ac:dyDescent="0.3">
      <c r="P16015" s="99"/>
      <c r="Q16015" s="99"/>
    </row>
    <row r="16016" spans="16:17" x14ac:dyDescent="0.3">
      <c r="P16016" s="99"/>
      <c r="Q16016" s="99"/>
    </row>
    <row r="16017" spans="16:17" x14ac:dyDescent="0.3">
      <c r="P16017" s="99"/>
      <c r="Q16017" s="99"/>
    </row>
    <row r="16018" spans="16:17" x14ac:dyDescent="0.3">
      <c r="P16018" s="99"/>
      <c r="Q16018" s="99"/>
    </row>
    <row r="16019" spans="16:17" x14ac:dyDescent="0.3">
      <c r="P16019" s="99"/>
      <c r="Q16019" s="99"/>
    </row>
    <row r="16020" spans="16:17" x14ac:dyDescent="0.3">
      <c r="P16020" s="99"/>
      <c r="Q16020" s="99"/>
    </row>
    <row r="16021" spans="16:17" x14ac:dyDescent="0.3">
      <c r="P16021" s="99"/>
      <c r="Q16021" s="99"/>
    </row>
    <row r="16022" spans="16:17" x14ac:dyDescent="0.3">
      <c r="P16022" s="99"/>
      <c r="Q16022" s="99"/>
    </row>
    <row r="16023" spans="16:17" x14ac:dyDescent="0.3">
      <c r="P16023" s="99"/>
      <c r="Q16023" s="99"/>
    </row>
    <row r="16024" spans="16:17" x14ac:dyDescent="0.3">
      <c r="P16024" s="99"/>
      <c r="Q16024" s="99"/>
    </row>
    <row r="16025" spans="16:17" x14ac:dyDescent="0.3">
      <c r="P16025" s="99"/>
      <c r="Q16025" s="99"/>
    </row>
    <row r="16026" spans="16:17" x14ac:dyDescent="0.3">
      <c r="P16026" s="99"/>
      <c r="Q16026" s="99"/>
    </row>
    <row r="16027" spans="16:17" x14ac:dyDescent="0.3">
      <c r="P16027" s="99"/>
      <c r="Q16027" s="99"/>
    </row>
    <row r="16028" spans="16:17" x14ac:dyDescent="0.3">
      <c r="P16028" s="99"/>
      <c r="Q16028" s="99"/>
    </row>
    <row r="16029" spans="16:17" x14ac:dyDescent="0.3">
      <c r="P16029" s="99"/>
      <c r="Q16029" s="99"/>
    </row>
    <row r="16030" spans="16:17" x14ac:dyDescent="0.3">
      <c r="P16030" s="99"/>
      <c r="Q16030" s="99"/>
    </row>
    <row r="16031" spans="16:17" x14ac:dyDescent="0.3">
      <c r="P16031" s="99"/>
      <c r="Q16031" s="99"/>
    </row>
    <row r="16032" spans="16:17" x14ac:dyDescent="0.3">
      <c r="P16032" s="99"/>
      <c r="Q16032" s="99"/>
    </row>
    <row r="16033" spans="16:17" x14ac:dyDescent="0.3">
      <c r="P16033" s="99"/>
      <c r="Q16033" s="99"/>
    </row>
    <row r="16034" spans="16:17" x14ac:dyDescent="0.3">
      <c r="P16034" s="99"/>
      <c r="Q16034" s="99"/>
    </row>
    <row r="16035" spans="16:17" x14ac:dyDescent="0.3">
      <c r="P16035" s="99"/>
      <c r="Q16035" s="99"/>
    </row>
    <row r="16036" spans="16:17" x14ac:dyDescent="0.3">
      <c r="P16036" s="99"/>
      <c r="Q16036" s="99"/>
    </row>
    <row r="16037" spans="16:17" x14ac:dyDescent="0.3">
      <c r="P16037" s="99"/>
      <c r="Q16037" s="99"/>
    </row>
    <row r="16038" spans="16:17" x14ac:dyDescent="0.3">
      <c r="P16038" s="99"/>
      <c r="Q16038" s="99"/>
    </row>
    <row r="16039" spans="16:17" x14ac:dyDescent="0.3">
      <c r="P16039" s="99"/>
      <c r="Q16039" s="99"/>
    </row>
    <row r="16040" spans="16:17" x14ac:dyDescent="0.3">
      <c r="P16040" s="99"/>
      <c r="Q16040" s="99"/>
    </row>
    <row r="16041" spans="16:17" x14ac:dyDescent="0.3">
      <c r="P16041" s="99"/>
      <c r="Q16041" s="99"/>
    </row>
    <row r="16042" spans="16:17" x14ac:dyDescent="0.3">
      <c r="P16042" s="99"/>
      <c r="Q16042" s="99"/>
    </row>
    <row r="16043" spans="16:17" x14ac:dyDescent="0.3">
      <c r="P16043" s="99"/>
      <c r="Q16043" s="99"/>
    </row>
    <row r="16044" spans="16:17" x14ac:dyDescent="0.3">
      <c r="P16044" s="99"/>
      <c r="Q16044" s="99"/>
    </row>
    <row r="16045" spans="16:17" x14ac:dyDescent="0.3">
      <c r="P16045" s="99"/>
      <c r="Q16045" s="99"/>
    </row>
    <row r="16046" spans="16:17" x14ac:dyDescent="0.3">
      <c r="P16046" s="99"/>
      <c r="Q16046" s="99"/>
    </row>
    <row r="16047" spans="16:17" x14ac:dyDescent="0.3">
      <c r="P16047" s="99"/>
      <c r="Q16047" s="99"/>
    </row>
    <row r="16048" spans="16:17" x14ac:dyDescent="0.3">
      <c r="P16048" s="99"/>
      <c r="Q16048" s="99"/>
    </row>
    <row r="16049" spans="16:17" x14ac:dyDescent="0.3">
      <c r="P16049" s="99"/>
      <c r="Q16049" s="99"/>
    </row>
    <row r="16050" spans="16:17" x14ac:dyDescent="0.3">
      <c r="P16050" s="99"/>
      <c r="Q16050" s="99"/>
    </row>
    <row r="16051" spans="16:17" x14ac:dyDescent="0.3">
      <c r="P16051" s="99"/>
      <c r="Q16051" s="99"/>
    </row>
    <row r="16052" spans="16:17" x14ac:dyDescent="0.3">
      <c r="P16052" s="99"/>
      <c r="Q16052" s="99"/>
    </row>
    <row r="16053" spans="16:17" x14ac:dyDescent="0.3">
      <c r="P16053" s="99"/>
      <c r="Q16053" s="99"/>
    </row>
    <row r="16054" spans="16:17" x14ac:dyDescent="0.3">
      <c r="P16054" s="99"/>
      <c r="Q16054" s="99"/>
    </row>
    <row r="16055" spans="16:17" x14ac:dyDescent="0.3">
      <c r="P16055" s="99"/>
      <c r="Q16055" s="99"/>
    </row>
    <row r="16056" spans="16:17" x14ac:dyDescent="0.3">
      <c r="P16056" s="99"/>
      <c r="Q16056" s="99"/>
    </row>
    <row r="16057" spans="16:17" x14ac:dyDescent="0.3">
      <c r="P16057" s="99"/>
      <c r="Q16057" s="99"/>
    </row>
    <row r="16058" spans="16:17" x14ac:dyDescent="0.3">
      <c r="P16058" s="99"/>
      <c r="Q16058" s="99"/>
    </row>
    <row r="16059" spans="16:17" x14ac:dyDescent="0.3">
      <c r="P16059" s="99"/>
      <c r="Q16059" s="99"/>
    </row>
    <row r="16060" spans="16:17" x14ac:dyDescent="0.3">
      <c r="P16060" s="99"/>
      <c r="Q16060" s="99"/>
    </row>
    <row r="16061" spans="16:17" x14ac:dyDescent="0.3">
      <c r="P16061" s="99"/>
      <c r="Q16061" s="99"/>
    </row>
    <row r="16062" spans="16:17" x14ac:dyDescent="0.3">
      <c r="P16062" s="99"/>
      <c r="Q16062" s="99"/>
    </row>
    <row r="16063" spans="16:17" x14ac:dyDescent="0.3">
      <c r="P16063" s="99"/>
      <c r="Q16063" s="99"/>
    </row>
    <row r="16064" spans="16:17" x14ac:dyDescent="0.3">
      <c r="P16064" s="99"/>
      <c r="Q16064" s="99"/>
    </row>
    <row r="16065" spans="16:17" x14ac:dyDescent="0.3">
      <c r="P16065" s="99"/>
      <c r="Q16065" s="99"/>
    </row>
    <row r="16066" spans="16:17" x14ac:dyDescent="0.3">
      <c r="P16066" s="99"/>
      <c r="Q16066" s="99"/>
    </row>
    <row r="16067" spans="16:17" x14ac:dyDescent="0.3">
      <c r="P16067" s="99"/>
      <c r="Q16067" s="99"/>
    </row>
    <row r="16068" spans="16:17" x14ac:dyDescent="0.3">
      <c r="P16068" s="99"/>
      <c r="Q16068" s="99"/>
    </row>
    <row r="16069" spans="16:17" x14ac:dyDescent="0.3">
      <c r="P16069" s="99"/>
      <c r="Q16069" s="99"/>
    </row>
    <row r="16070" spans="16:17" x14ac:dyDescent="0.3">
      <c r="P16070" s="99"/>
      <c r="Q16070" s="99"/>
    </row>
    <row r="16071" spans="16:17" x14ac:dyDescent="0.3">
      <c r="P16071" s="99"/>
      <c r="Q16071" s="99"/>
    </row>
    <row r="16072" spans="16:17" x14ac:dyDescent="0.3">
      <c r="P16072" s="99"/>
      <c r="Q16072" s="99"/>
    </row>
    <row r="16073" spans="16:17" x14ac:dyDescent="0.3">
      <c r="P16073" s="99"/>
      <c r="Q16073" s="99"/>
    </row>
    <row r="16074" spans="16:17" x14ac:dyDescent="0.3">
      <c r="P16074" s="99"/>
      <c r="Q16074" s="99"/>
    </row>
    <row r="16075" spans="16:17" x14ac:dyDescent="0.3">
      <c r="P16075" s="99"/>
      <c r="Q16075" s="99"/>
    </row>
    <row r="16076" spans="16:17" x14ac:dyDescent="0.3">
      <c r="P16076" s="99"/>
      <c r="Q16076" s="99"/>
    </row>
    <row r="16077" spans="16:17" x14ac:dyDescent="0.3">
      <c r="P16077" s="99"/>
      <c r="Q16077" s="99"/>
    </row>
    <row r="16078" spans="16:17" x14ac:dyDescent="0.3">
      <c r="P16078" s="99"/>
      <c r="Q16078" s="99"/>
    </row>
    <row r="16079" spans="16:17" x14ac:dyDescent="0.3">
      <c r="P16079" s="99"/>
      <c r="Q16079" s="99"/>
    </row>
    <row r="16080" spans="16:17" x14ac:dyDescent="0.3">
      <c r="P16080" s="99"/>
      <c r="Q16080" s="99"/>
    </row>
    <row r="16081" spans="16:17" x14ac:dyDescent="0.3">
      <c r="P16081" s="99"/>
      <c r="Q16081" s="99"/>
    </row>
    <row r="16082" spans="16:17" x14ac:dyDescent="0.3">
      <c r="P16082" s="99"/>
      <c r="Q16082" s="99"/>
    </row>
    <row r="16083" spans="16:17" x14ac:dyDescent="0.3">
      <c r="P16083" s="99"/>
      <c r="Q16083" s="99"/>
    </row>
    <row r="16084" spans="16:17" x14ac:dyDescent="0.3">
      <c r="P16084" s="99"/>
      <c r="Q16084" s="99"/>
    </row>
    <row r="16085" spans="16:17" x14ac:dyDescent="0.3">
      <c r="P16085" s="99"/>
      <c r="Q16085" s="99"/>
    </row>
    <row r="16086" spans="16:17" x14ac:dyDescent="0.3">
      <c r="P16086" s="99"/>
      <c r="Q16086" s="99"/>
    </row>
    <row r="16087" spans="16:17" x14ac:dyDescent="0.3">
      <c r="P16087" s="99"/>
      <c r="Q16087" s="99"/>
    </row>
    <row r="16088" spans="16:17" x14ac:dyDescent="0.3">
      <c r="P16088" s="99"/>
      <c r="Q16088" s="99"/>
    </row>
    <row r="16089" spans="16:17" x14ac:dyDescent="0.3">
      <c r="P16089" s="99"/>
      <c r="Q16089" s="99"/>
    </row>
    <row r="16090" spans="16:17" x14ac:dyDescent="0.3">
      <c r="P16090" s="99"/>
      <c r="Q16090" s="99"/>
    </row>
    <row r="16091" spans="16:17" x14ac:dyDescent="0.3">
      <c r="P16091" s="99"/>
      <c r="Q16091" s="99"/>
    </row>
    <row r="16092" spans="16:17" x14ac:dyDescent="0.3">
      <c r="P16092" s="99"/>
      <c r="Q16092" s="99"/>
    </row>
    <row r="16093" spans="16:17" x14ac:dyDescent="0.3">
      <c r="P16093" s="99"/>
      <c r="Q16093" s="99"/>
    </row>
    <row r="16094" spans="16:17" x14ac:dyDescent="0.3">
      <c r="P16094" s="99"/>
      <c r="Q16094" s="99"/>
    </row>
    <row r="16095" spans="16:17" x14ac:dyDescent="0.3">
      <c r="P16095" s="99"/>
      <c r="Q16095" s="99"/>
    </row>
    <row r="16096" spans="16:17" x14ac:dyDescent="0.3">
      <c r="P16096" s="99"/>
      <c r="Q16096" s="99"/>
    </row>
    <row r="16097" spans="16:17" x14ac:dyDescent="0.3">
      <c r="P16097" s="99"/>
      <c r="Q16097" s="99"/>
    </row>
    <row r="16098" spans="16:17" x14ac:dyDescent="0.3">
      <c r="P16098" s="99"/>
      <c r="Q16098" s="99"/>
    </row>
    <row r="16099" spans="16:17" x14ac:dyDescent="0.3">
      <c r="P16099" s="99"/>
      <c r="Q16099" s="99"/>
    </row>
    <row r="16100" spans="16:17" x14ac:dyDescent="0.3">
      <c r="P16100" s="99"/>
      <c r="Q16100" s="99"/>
    </row>
    <row r="16101" spans="16:17" x14ac:dyDescent="0.3">
      <c r="P16101" s="99"/>
      <c r="Q16101" s="99"/>
    </row>
    <row r="16102" spans="16:17" x14ac:dyDescent="0.3">
      <c r="P16102" s="99"/>
      <c r="Q16102" s="99"/>
    </row>
    <row r="16103" spans="16:17" x14ac:dyDescent="0.3">
      <c r="P16103" s="99"/>
      <c r="Q16103" s="99"/>
    </row>
    <row r="16104" spans="16:17" x14ac:dyDescent="0.3">
      <c r="P16104" s="99"/>
      <c r="Q16104" s="99"/>
    </row>
    <row r="16105" spans="16:17" x14ac:dyDescent="0.3">
      <c r="P16105" s="99"/>
      <c r="Q16105" s="99"/>
    </row>
    <row r="16106" spans="16:17" x14ac:dyDescent="0.3">
      <c r="P16106" s="99"/>
      <c r="Q16106" s="99"/>
    </row>
    <row r="16107" spans="16:17" x14ac:dyDescent="0.3">
      <c r="P16107" s="99"/>
      <c r="Q16107" s="99"/>
    </row>
    <row r="16108" spans="16:17" x14ac:dyDescent="0.3">
      <c r="P16108" s="99"/>
      <c r="Q16108" s="99"/>
    </row>
    <row r="16109" spans="16:17" x14ac:dyDescent="0.3">
      <c r="P16109" s="99"/>
      <c r="Q16109" s="99"/>
    </row>
    <row r="16110" spans="16:17" x14ac:dyDescent="0.3">
      <c r="P16110" s="99"/>
      <c r="Q16110" s="99"/>
    </row>
    <row r="16111" spans="16:17" x14ac:dyDescent="0.3">
      <c r="P16111" s="99"/>
      <c r="Q16111" s="99"/>
    </row>
    <row r="16112" spans="16:17" x14ac:dyDescent="0.3">
      <c r="P16112" s="99"/>
      <c r="Q16112" s="99"/>
    </row>
    <row r="16113" spans="16:17" x14ac:dyDescent="0.3">
      <c r="P16113" s="99"/>
      <c r="Q16113" s="99"/>
    </row>
    <row r="16114" spans="16:17" x14ac:dyDescent="0.3">
      <c r="P16114" s="99"/>
      <c r="Q16114" s="99"/>
    </row>
    <row r="16115" spans="16:17" x14ac:dyDescent="0.3">
      <c r="P16115" s="99"/>
      <c r="Q16115" s="99"/>
    </row>
    <row r="16116" spans="16:17" x14ac:dyDescent="0.3">
      <c r="P16116" s="99"/>
      <c r="Q16116" s="99"/>
    </row>
    <row r="16117" spans="16:17" x14ac:dyDescent="0.3">
      <c r="P16117" s="99"/>
      <c r="Q16117" s="99"/>
    </row>
    <row r="16118" spans="16:17" x14ac:dyDescent="0.3">
      <c r="P16118" s="99"/>
      <c r="Q16118" s="99"/>
    </row>
    <row r="16119" spans="16:17" x14ac:dyDescent="0.3">
      <c r="P16119" s="99"/>
      <c r="Q16119" s="99"/>
    </row>
    <row r="16120" spans="16:17" x14ac:dyDescent="0.3">
      <c r="P16120" s="99"/>
      <c r="Q16120" s="99"/>
    </row>
    <row r="16121" spans="16:17" x14ac:dyDescent="0.3">
      <c r="P16121" s="99"/>
      <c r="Q16121" s="99"/>
    </row>
    <row r="16122" spans="16:17" x14ac:dyDescent="0.3">
      <c r="P16122" s="99"/>
      <c r="Q16122" s="99"/>
    </row>
    <row r="16123" spans="16:17" x14ac:dyDescent="0.3">
      <c r="P16123" s="99"/>
      <c r="Q16123" s="99"/>
    </row>
    <row r="16124" spans="16:17" x14ac:dyDescent="0.3">
      <c r="P16124" s="99"/>
      <c r="Q16124" s="99"/>
    </row>
    <row r="16125" spans="16:17" x14ac:dyDescent="0.3">
      <c r="P16125" s="99"/>
      <c r="Q16125" s="99"/>
    </row>
    <row r="16126" spans="16:17" x14ac:dyDescent="0.3">
      <c r="P16126" s="99"/>
      <c r="Q16126" s="99"/>
    </row>
    <row r="16127" spans="16:17" x14ac:dyDescent="0.3">
      <c r="P16127" s="99"/>
      <c r="Q16127" s="99"/>
    </row>
    <row r="16128" spans="16:17" x14ac:dyDescent="0.3">
      <c r="P16128" s="99"/>
      <c r="Q16128" s="99"/>
    </row>
    <row r="16129" spans="16:17" x14ac:dyDescent="0.3">
      <c r="P16129" s="99"/>
      <c r="Q16129" s="99"/>
    </row>
    <row r="16130" spans="16:17" x14ac:dyDescent="0.3">
      <c r="P16130" s="99"/>
      <c r="Q16130" s="99"/>
    </row>
    <row r="16131" spans="16:17" x14ac:dyDescent="0.3">
      <c r="P16131" s="99"/>
      <c r="Q16131" s="99"/>
    </row>
    <row r="16132" spans="16:17" x14ac:dyDescent="0.3">
      <c r="P16132" s="99"/>
      <c r="Q16132" s="99"/>
    </row>
    <row r="16133" spans="16:17" x14ac:dyDescent="0.3">
      <c r="P16133" s="99"/>
      <c r="Q16133" s="99"/>
    </row>
    <row r="16134" spans="16:17" x14ac:dyDescent="0.3">
      <c r="P16134" s="99"/>
      <c r="Q16134" s="99"/>
    </row>
    <row r="16135" spans="16:17" x14ac:dyDescent="0.3">
      <c r="P16135" s="99"/>
      <c r="Q16135" s="99"/>
    </row>
    <row r="16136" spans="16:17" x14ac:dyDescent="0.3">
      <c r="P16136" s="99"/>
      <c r="Q16136" s="99"/>
    </row>
    <row r="16137" spans="16:17" x14ac:dyDescent="0.3">
      <c r="P16137" s="99"/>
      <c r="Q16137" s="99"/>
    </row>
    <row r="16138" spans="16:17" x14ac:dyDescent="0.3">
      <c r="P16138" s="99"/>
      <c r="Q16138" s="99"/>
    </row>
    <row r="16139" spans="16:17" x14ac:dyDescent="0.3">
      <c r="P16139" s="99"/>
      <c r="Q16139" s="99"/>
    </row>
    <row r="16140" spans="16:17" x14ac:dyDescent="0.3">
      <c r="P16140" s="99"/>
      <c r="Q16140" s="99"/>
    </row>
    <row r="16141" spans="16:17" x14ac:dyDescent="0.3">
      <c r="P16141" s="99"/>
      <c r="Q16141" s="99"/>
    </row>
    <row r="16142" spans="16:17" x14ac:dyDescent="0.3">
      <c r="P16142" s="99"/>
      <c r="Q16142" s="99"/>
    </row>
    <row r="16143" spans="16:17" x14ac:dyDescent="0.3">
      <c r="P16143" s="99"/>
      <c r="Q16143" s="99"/>
    </row>
    <row r="16144" spans="16:17" x14ac:dyDescent="0.3">
      <c r="P16144" s="99"/>
      <c r="Q16144" s="99"/>
    </row>
    <row r="16145" spans="16:17" x14ac:dyDescent="0.3">
      <c r="P16145" s="99"/>
      <c r="Q16145" s="99"/>
    </row>
    <row r="16146" spans="16:17" x14ac:dyDescent="0.3">
      <c r="P16146" s="99"/>
      <c r="Q16146" s="99"/>
    </row>
    <row r="16147" spans="16:17" x14ac:dyDescent="0.3">
      <c r="P16147" s="99"/>
      <c r="Q16147" s="99"/>
    </row>
    <row r="16148" spans="16:17" x14ac:dyDescent="0.3">
      <c r="P16148" s="99"/>
      <c r="Q16148" s="99"/>
    </row>
    <row r="16149" spans="16:17" x14ac:dyDescent="0.3">
      <c r="P16149" s="99"/>
      <c r="Q16149" s="99"/>
    </row>
    <row r="16150" spans="16:17" x14ac:dyDescent="0.3">
      <c r="P16150" s="99"/>
      <c r="Q16150" s="99"/>
    </row>
    <row r="16151" spans="16:17" x14ac:dyDescent="0.3">
      <c r="P16151" s="99"/>
      <c r="Q16151" s="99"/>
    </row>
    <row r="16152" spans="16:17" x14ac:dyDescent="0.3">
      <c r="P16152" s="99"/>
      <c r="Q16152" s="99"/>
    </row>
    <row r="16153" spans="16:17" x14ac:dyDescent="0.3">
      <c r="P16153" s="99"/>
      <c r="Q16153" s="99"/>
    </row>
    <row r="16154" spans="16:17" x14ac:dyDescent="0.3">
      <c r="P16154" s="99"/>
      <c r="Q16154" s="99"/>
    </row>
    <row r="16155" spans="16:17" x14ac:dyDescent="0.3">
      <c r="P16155" s="99"/>
      <c r="Q16155" s="99"/>
    </row>
    <row r="16156" spans="16:17" x14ac:dyDescent="0.3">
      <c r="P16156" s="99"/>
      <c r="Q16156" s="99"/>
    </row>
    <row r="16157" spans="16:17" x14ac:dyDescent="0.3">
      <c r="P16157" s="99"/>
      <c r="Q16157" s="99"/>
    </row>
    <row r="16158" spans="16:17" x14ac:dyDescent="0.3">
      <c r="P16158" s="99"/>
      <c r="Q16158" s="99"/>
    </row>
    <row r="16159" spans="16:17" x14ac:dyDescent="0.3">
      <c r="P16159" s="99"/>
      <c r="Q16159" s="99"/>
    </row>
    <row r="16160" spans="16:17" x14ac:dyDescent="0.3">
      <c r="P16160" s="99"/>
      <c r="Q16160" s="99"/>
    </row>
    <row r="16161" spans="16:17" x14ac:dyDescent="0.3">
      <c r="P16161" s="99"/>
      <c r="Q16161" s="99"/>
    </row>
    <row r="16162" spans="16:17" x14ac:dyDescent="0.3">
      <c r="P16162" s="99"/>
      <c r="Q16162" s="99"/>
    </row>
    <row r="16163" spans="16:17" x14ac:dyDescent="0.3">
      <c r="P16163" s="99"/>
      <c r="Q16163" s="99"/>
    </row>
    <row r="16164" spans="16:17" x14ac:dyDescent="0.3">
      <c r="P16164" s="99"/>
      <c r="Q16164" s="99"/>
    </row>
    <row r="16165" spans="16:17" x14ac:dyDescent="0.3">
      <c r="P16165" s="99"/>
      <c r="Q16165" s="99"/>
    </row>
    <row r="16166" spans="16:17" x14ac:dyDescent="0.3">
      <c r="P16166" s="99"/>
      <c r="Q16166" s="99"/>
    </row>
    <row r="16167" spans="16:17" x14ac:dyDescent="0.3">
      <c r="P16167" s="99"/>
      <c r="Q16167" s="99"/>
    </row>
    <row r="16168" spans="16:17" x14ac:dyDescent="0.3">
      <c r="P16168" s="99"/>
      <c r="Q16168" s="99"/>
    </row>
    <row r="16169" spans="16:17" x14ac:dyDescent="0.3">
      <c r="P16169" s="99"/>
      <c r="Q16169" s="99"/>
    </row>
    <row r="16170" spans="16:17" x14ac:dyDescent="0.3">
      <c r="P16170" s="99"/>
      <c r="Q16170" s="99"/>
    </row>
    <row r="16171" spans="16:17" x14ac:dyDescent="0.3">
      <c r="P16171" s="99"/>
      <c r="Q16171" s="99"/>
    </row>
    <row r="16172" spans="16:17" x14ac:dyDescent="0.3">
      <c r="P16172" s="99"/>
      <c r="Q16172" s="99"/>
    </row>
    <row r="16173" spans="16:17" x14ac:dyDescent="0.3">
      <c r="P16173" s="99"/>
      <c r="Q16173" s="99"/>
    </row>
    <row r="16174" spans="16:17" x14ac:dyDescent="0.3">
      <c r="P16174" s="99"/>
      <c r="Q16174" s="99"/>
    </row>
    <row r="16175" spans="16:17" x14ac:dyDescent="0.3">
      <c r="P16175" s="99"/>
      <c r="Q16175" s="99"/>
    </row>
    <row r="16176" spans="16:17" x14ac:dyDescent="0.3">
      <c r="P16176" s="99"/>
      <c r="Q16176" s="99"/>
    </row>
    <row r="16177" spans="16:17" x14ac:dyDescent="0.3">
      <c r="P16177" s="99"/>
      <c r="Q16177" s="99"/>
    </row>
    <row r="16178" spans="16:17" x14ac:dyDescent="0.3">
      <c r="P16178" s="99"/>
      <c r="Q16178" s="99"/>
    </row>
    <row r="16179" spans="16:17" x14ac:dyDescent="0.3">
      <c r="P16179" s="99"/>
      <c r="Q16179" s="99"/>
    </row>
    <row r="16180" spans="16:17" x14ac:dyDescent="0.3">
      <c r="P16180" s="99"/>
      <c r="Q16180" s="99"/>
    </row>
    <row r="16181" spans="16:17" x14ac:dyDescent="0.3">
      <c r="P16181" s="99"/>
      <c r="Q16181" s="99"/>
    </row>
    <row r="16182" spans="16:17" x14ac:dyDescent="0.3">
      <c r="P16182" s="99"/>
      <c r="Q16182" s="99"/>
    </row>
    <row r="16183" spans="16:17" x14ac:dyDescent="0.3">
      <c r="P16183" s="99"/>
      <c r="Q16183" s="99"/>
    </row>
    <row r="16184" spans="16:17" x14ac:dyDescent="0.3">
      <c r="P16184" s="99"/>
      <c r="Q16184" s="99"/>
    </row>
    <row r="16185" spans="16:17" x14ac:dyDescent="0.3">
      <c r="P16185" s="99"/>
      <c r="Q16185" s="99"/>
    </row>
    <row r="16186" spans="16:17" x14ac:dyDescent="0.3">
      <c r="P16186" s="99"/>
      <c r="Q16186" s="99"/>
    </row>
    <row r="16187" spans="16:17" x14ac:dyDescent="0.3">
      <c r="P16187" s="99"/>
      <c r="Q16187" s="99"/>
    </row>
    <row r="16188" spans="16:17" x14ac:dyDescent="0.3">
      <c r="P16188" s="99"/>
      <c r="Q16188" s="99"/>
    </row>
    <row r="16189" spans="16:17" x14ac:dyDescent="0.3">
      <c r="P16189" s="99"/>
      <c r="Q16189" s="99"/>
    </row>
    <row r="16190" spans="16:17" x14ac:dyDescent="0.3">
      <c r="P16190" s="99"/>
      <c r="Q16190" s="99"/>
    </row>
    <row r="16191" spans="16:17" x14ac:dyDescent="0.3">
      <c r="P16191" s="99"/>
      <c r="Q16191" s="99"/>
    </row>
    <row r="16192" spans="16:17" x14ac:dyDescent="0.3">
      <c r="P16192" s="99"/>
      <c r="Q16192" s="99"/>
    </row>
    <row r="16193" spans="16:17" x14ac:dyDescent="0.3">
      <c r="P16193" s="99"/>
      <c r="Q16193" s="99"/>
    </row>
    <row r="16194" spans="16:17" x14ac:dyDescent="0.3">
      <c r="P16194" s="99"/>
      <c r="Q16194" s="99"/>
    </row>
    <row r="16195" spans="16:17" x14ac:dyDescent="0.3">
      <c r="P16195" s="99"/>
      <c r="Q16195" s="99"/>
    </row>
    <row r="16196" spans="16:17" x14ac:dyDescent="0.3">
      <c r="P16196" s="99"/>
      <c r="Q16196" s="99"/>
    </row>
    <row r="16197" spans="16:17" x14ac:dyDescent="0.3">
      <c r="P16197" s="99"/>
      <c r="Q16197" s="99"/>
    </row>
    <row r="16198" spans="16:17" x14ac:dyDescent="0.3">
      <c r="P16198" s="99"/>
      <c r="Q16198" s="99"/>
    </row>
    <row r="16199" spans="16:17" x14ac:dyDescent="0.3">
      <c r="P16199" s="99"/>
      <c r="Q16199" s="99"/>
    </row>
    <row r="16200" spans="16:17" x14ac:dyDescent="0.3">
      <c r="P16200" s="99"/>
      <c r="Q16200" s="99"/>
    </row>
    <row r="16201" spans="16:17" x14ac:dyDescent="0.3">
      <c r="P16201" s="99"/>
      <c r="Q16201" s="99"/>
    </row>
    <row r="16202" spans="16:17" x14ac:dyDescent="0.3">
      <c r="P16202" s="99"/>
      <c r="Q16202" s="99"/>
    </row>
    <row r="16203" spans="16:17" x14ac:dyDescent="0.3">
      <c r="P16203" s="99"/>
      <c r="Q16203" s="99"/>
    </row>
    <row r="16204" spans="16:17" x14ac:dyDescent="0.3">
      <c r="P16204" s="99"/>
      <c r="Q16204" s="99"/>
    </row>
    <row r="16205" spans="16:17" x14ac:dyDescent="0.3">
      <c r="P16205" s="99"/>
      <c r="Q16205" s="99"/>
    </row>
    <row r="16206" spans="16:17" x14ac:dyDescent="0.3">
      <c r="P16206" s="99"/>
      <c r="Q16206" s="99"/>
    </row>
    <row r="16207" spans="16:17" x14ac:dyDescent="0.3">
      <c r="P16207" s="99"/>
      <c r="Q16207" s="99"/>
    </row>
    <row r="16208" spans="16:17" x14ac:dyDescent="0.3">
      <c r="P16208" s="99"/>
      <c r="Q16208" s="99"/>
    </row>
    <row r="16209" spans="16:17" x14ac:dyDescent="0.3">
      <c r="P16209" s="99"/>
      <c r="Q16209" s="99"/>
    </row>
    <row r="16210" spans="16:17" x14ac:dyDescent="0.3">
      <c r="P16210" s="99"/>
      <c r="Q16210" s="99"/>
    </row>
    <row r="16211" spans="16:17" x14ac:dyDescent="0.3">
      <c r="P16211" s="99"/>
      <c r="Q16211" s="99"/>
    </row>
    <row r="16212" spans="16:17" x14ac:dyDescent="0.3">
      <c r="P16212" s="99"/>
      <c r="Q16212" s="99"/>
    </row>
    <row r="16213" spans="16:17" x14ac:dyDescent="0.3">
      <c r="P16213" s="99"/>
      <c r="Q16213" s="99"/>
    </row>
    <row r="16214" spans="16:17" x14ac:dyDescent="0.3">
      <c r="P16214" s="99"/>
      <c r="Q16214" s="99"/>
    </row>
    <row r="16215" spans="16:17" x14ac:dyDescent="0.3">
      <c r="P16215" s="99"/>
      <c r="Q16215" s="99"/>
    </row>
    <row r="16216" spans="16:17" x14ac:dyDescent="0.3">
      <c r="P16216" s="99"/>
      <c r="Q16216" s="99"/>
    </row>
    <row r="16217" spans="16:17" x14ac:dyDescent="0.3">
      <c r="P16217" s="99"/>
      <c r="Q16217" s="99"/>
    </row>
    <row r="16218" spans="16:17" x14ac:dyDescent="0.3">
      <c r="P16218" s="99"/>
      <c r="Q16218" s="99"/>
    </row>
    <row r="16219" spans="16:17" x14ac:dyDescent="0.3">
      <c r="P16219" s="99"/>
      <c r="Q16219" s="99"/>
    </row>
    <row r="16220" spans="16:17" x14ac:dyDescent="0.3">
      <c r="P16220" s="99"/>
      <c r="Q16220" s="99"/>
    </row>
    <row r="16221" spans="16:17" x14ac:dyDescent="0.3">
      <c r="P16221" s="99"/>
      <c r="Q16221" s="99"/>
    </row>
    <row r="16222" spans="16:17" x14ac:dyDescent="0.3">
      <c r="P16222" s="99"/>
      <c r="Q16222" s="99"/>
    </row>
    <row r="16223" spans="16:17" x14ac:dyDescent="0.3">
      <c r="P16223" s="99"/>
      <c r="Q16223" s="99"/>
    </row>
    <row r="16224" spans="16:17" x14ac:dyDescent="0.3">
      <c r="P16224" s="99"/>
      <c r="Q16224" s="99"/>
    </row>
    <row r="16225" spans="16:17" x14ac:dyDescent="0.3">
      <c r="P16225" s="99"/>
      <c r="Q16225" s="99"/>
    </row>
    <row r="16226" spans="16:17" x14ac:dyDescent="0.3">
      <c r="P16226" s="99"/>
      <c r="Q16226" s="99"/>
    </row>
    <row r="16227" spans="16:17" x14ac:dyDescent="0.3">
      <c r="P16227" s="99"/>
      <c r="Q16227" s="99"/>
    </row>
    <row r="16228" spans="16:17" x14ac:dyDescent="0.3">
      <c r="P16228" s="99"/>
      <c r="Q16228" s="99"/>
    </row>
    <row r="16229" spans="16:17" x14ac:dyDescent="0.3">
      <c r="P16229" s="99"/>
      <c r="Q16229" s="99"/>
    </row>
    <row r="16230" spans="16:17" x14ac:dyDescent="0.3">
      <c r="P16230" s="99"/>
      <c r="Q16230" s="99"/>
    </row>
    <row r="16231" spans="16:17" x14ac:dyDescent="0.3">
      <c r="P16231" s="99"/>
      <c r="Q16231" s="99"/>
    </row>
    <row r="16232" spans="16:17" x14ac:dyDescent="0.3">
      <c r="P16232" s="99"/>
      <c r="Q16232" s="99"/>
    </row>
    <row r="16233" spans="16:17" x14ac:dyDescent="0.3">
      <c r="P16233" s="99"/>
      <c r="Q16233" s="99"/>
    </row>
    <row r="16234" spans="16:17" x14ac:dyDescent="0.3">
      <c r="P16234" s="99"/>
      <c r="Q16234" s="99"/>
    </row>
    <row r="16235" spans="16:17" x14ac:dyDescent="0.3">
      <c r="P16235" s="99"/>
      <c r="Q16235" s="99"/>
    </row>
    <row r="16236" spans="16:17" x14ac:dyDescent="0.3">
      <c r="P16236" s="99"/>
      <c r="Q16236" s="99"/>
    </row>
    <row r="16237" spans="16:17" x14ac:dyDescent="0.3">
      <c r="P16237" s="99"/>
      <c r="Q16237" s="99"/>
    </row>
    <row r="16238" spans="16:17" x14ac:dyDescent="0.3">
      <c r="P16238" s="99"/>
      <c r="Q16238" s="99"/>
    </row>
    <row r="16239" spans="16:17" x14ac:dyDescent="0.3">
      <c r="P16239" s="99"/>
      <c r="Q16239" s="99"/>
    </row>
    <row r="16240" spans="16:17" x14ac:dyDescent="0.3">
      <c r="P16240" s="99"/>
      <c r="Q16240" s="99"/>
    </row>
    <row r="16241" spans="16:17" x14ac:dyDescent="0.3">
      <c r="P16241" s="99"/>
      <c r="Q16241" s="99"/>
    </row>
    <row r="16242" spans="16:17" x14ac:dyDescent="0.3">
      <c r="P16242" s="99"/>
      <c r="Q16242" s="99"/>
    </row>
    <row r="16243" spans="16:17" x14ac:dyDescent="0.3">
      <c r="P16243" s="99"/>
      <c r="Q16243" s="99"/>
    </row>
    <row r="16244" spans="16:17" x14ac:dyDescent="0.3">
      <c r="P16244" s="99"/>
      <c r="Q16244" s="99"/>
    </row>
    <row r="16245" spans="16:17" x14ac:dyDescent="0.3">
      <c r="P16245" s="99"/>
      <c r="Q16245" s="99"/>
    </row>
    <row r="16246" spans="16:17" x14ac:dyDescent="0.3">
      <c r="P16246" s="99"/>
      <c r="Q16246" s="99"/>
    </row>
    <row r="16247" spans="16:17" x14ac:dyDescent="0.3">
      <c r="P16247" s="99"/>
      <c r="Q16247" s="99"/>
    </row>
    <row r="16248" spans="16:17" x14ac:dyDescent="0.3">
      <c r="P16248" s="99"/>
      <c r="Q16248" s="99"/>
    </row>
    <row r="16249" spans="16:17" x14ac:dyDescent="0.3">
      <c r="P16249" s="99"/>
      <c r="Q16249" s="99"/>
    </row>
    <row r="16250" spans="16:17" x14ac:dyDescent="0.3">
      <c r="P16250" s="99"/>
      <c r="Q16250" s="99"/>
    </row>
    <row r="16251" spans="16:17" x14ac:dyDescent="0.3">
      <c r="P16251" s="99"/>
      <c r="Q16251" s="99"/>
    </row>
    <row r="16252" spans="16:17" x14ac:dyDescent="0.3">
      <c r="P16252" s="99"/>
      <c r="Q16252" s="99"/>
    </row>
    <row r="16253" spans="16:17" x14ac:dyDescent="0.3">
      <c r="P16253" s="99"/>
      <c r="Q16253" s="99"/>
    </row>
    <row r="16254" spans="16:17" x14ac:dyDescent="0.3">
      <c r="P16254" s="99"/>
      <c r="Q16254" s="99"/>
    </row>
    <row r="16255" spans="16:17" x14ac:dyDescent="0.3">
      <c r="P16255" s="99"/>
      <c r="Q16255" s="99"/>
    </row>
    <row r="16256" spans="16:17" x14ac:dyDescent="0.3">
      <c r="P16256" s="99"/>
      <c r="Q16256" s="99"/>
    </row>
    <row r="16257" spans="16:17" x14ac:dyDescent="0.3">
      <c r="P16257" s="99"/>
      <c r="Q16257" s="99"/>
    </row>
    <row r="16258" spans="16:17" x14ac:dyDescent="0.3">
      <c r="P16258" s="99"/>
      <c r="Q16258" s="99"/>
    </row>
    <row r="16259" spans="16:17" x14ac:dyDescent="0.3">
      <c r="P16259" s="99"/>
      <c r="Q16259" s="99"/>
    </row>
    <row r="16260" spans="16:17" x14ac:dyDescent="0.3">
      <c r="P16260" s="99"/>
      <c r="Q16260" s="99"/>
    </row>
    <row r="16261" spans="16:17" x14ac:dyDescent="0.3">
      <c r="P16261" s="99"/>
      <c r="Q16261" s="99"/>
    </row>
    <row r="16262" spans="16:17" x14ac:dyDescent="0.3">
      <c r="P16262" s="99"/>
      <c r="Q16262" s="99"/>
    </row>
    <row r="16263" spans="16:17" x14ac:dyDescent="0.3">
      <c r="P16263" s="99"/>
      <c r="Q16263" s="99"/>
    </row>
    <row r="16264" spans="16:17" x14ac:dyDescent="0.3">
      <c r="P16264" s="99"/>
      <c r="Q16264" s="99"/>
    </row>
    <row r="16265" spans="16:17" x14ac:dyDescent="0.3">
      <c r="P16265" s="99"/>
      <c r="Q16265" s="99"/>
    </row>
    <row r="16266" spans="16:17" x14ac:dyDescent="0.3">
      <c r="P16266" s="99"/>
      <c r="Q16266" s="99"/>
    </row>
    <row r="16267" spans="16:17" x14ac:dyDescent="0.3">
      <c r="P16267" s="99"/>
      <c r="Q16267" s="99"/>
    </row>
    <row r="16268" spans="16:17" x14ac:dyDescent="0.3">
      <c r="P16268" s="99"/>
      <c r="Q16268" s="99"/>
    </row>
    <row r="16269" spans="16:17" x14ac:dyDescent="0.3">
      <c r="P16269" s="99"/>
      <c r="Q16269" s="99"/>
    </row>
    <row r="16270" spans="16:17" x14ac:dyDescent="0.3">
      <c r="P16270" s="99"/>
      <c r="Q16270" s="99"/>
    </row>
    <row r="16271" spans="16:17" x14ac:dyDescent="0.3">
      <c r="P16271" s="99"/>
      <c r="Q16271" s="99"/>
    </row>
    <row r="16272" spans="16:17" x14ac:dyDescent="0.3">
      <c r="P16272" s="99"/>
      <c r="Q16272" s="99"/>
    </row>
    <row r="16273" spans="16:17" x14ac:dyDescent="0.3">
      <c r="P16273" s="99"/>
      <c r="Q16273" s="99"/>
    </row>
    <row r="16274" spans="16:17" x14ac:dyDescent="0.3">
      <c r="P16274" s="99"/>
      <c r="Q16274" s="99"/>
    </row>
    <row r="16275" spans="16:17" x14ac:dyDescent="0.3">
      <c r="P16275" s="99"/>
      <c r="Q16275" s="99"/>
    </row>
    <row r="16276" spans="16:17" x14ac:dyDescent="0.3">
      <c r="P16276" s="99"/>
      <c r="Q16276" s="99"/>
    </row>
    <row r="16277" spans="16:17" x14ac:dyDescent="0.3">
      <c r="P16277" s="99"/>
      <c r="Q16277" s="99"/>
    </row>
    <row r="16278" spans="16:17" x14ac:dyDescent="0.3">
      <c r="P16278" s="99"/>
      <c r="Q16278" s="99"/>
    </row>
    <row r="16279" spans="16:17" x14ac:dyDescent="0.3">
      <c r="P16279" s="99"/>
      <c r="Q16279" s="99"/>
    </row>
    <row r="16280" spans="16:17" x14ac:dyDescent="0.3">
      <c r="P16280" s="99"/>
      <c r="Q16280" s="99"/>
    </row>
    <row r="16281" spans="16:17" x14ac:dyDescent="0.3">
      <c r="P16281" s="99"/>
      <c r="Q16281" s="99"/>
    </row>
    <row r="16282" spans="16:17" x14ac:dyDescent="0.3">
      <c r="P16282" s="99"/>
      <c r="Q16282" s="99"/>
    </row>
    <row r="16283" spans="16:17" x14ac:dyDescent="0.3">
      <c r="P16283" s="99"/>
      <c r="Q16283" s="99"/>
    </row>
    <row r="16284" spans="16:17" x14ac:dyDescent="0.3">
      <c r="P16284" s="99"/>
      <c r="Q16284" s="99"/>
    </row>
    <row r="16285" spans="16:17" x14ac:dyDescent="0.3">
      <c r="P16285" s="99"/>
      <c r="Q16285" s="99"/>
    </row>
    <row r="16286" spans="16:17" x14ac:dyDescent="0.3">
      <c r="P16286" s="99"/>
      <c r="Q16286" s="99"/>
    </row>
    <row r="16287" spans="16:17" x14ac:dyDescent="0.3">
      <c r="P16287" s="99"/>
      <c r="Q16287" s="99"/>
    </row>
    <row r="16288" spans="16:17" x14ac:dyDescent="0.3">
      <c r="P16288" s="99"/>
      <c r="Q16288" s="99"/>
    </row>
    <row r="16289" spans="16:17" x14ac:dyDescent="0.3">
      <c r="P16289" s="99"/>
      <c r="Q16289" s="99"/>
    </row>
    <row r="16290" spans="16:17" x14ac:dyDescent="0.3">
      <c r="P16290" s="99"/>
      <c r="Q16290" s="99"/>
    </row>
    <row r="16291" spans="16:17" x14ac:dyDescent="0.3">
      <c r="P16291" s="99"/>
      <c r="Q16291" s="99"/>
    </row>
    <row r="16292" spans="16:17" x14ac:dyDescent="0.3">
      <c r="P16292" s="99"/>
      <c r="Q16292" s="99"/>
    </row>
    <row r="16293" spans="16:17" x14ac:dyDescent="0.3">
      <c r="P16293" s="99"/>
      <c r="Q16293" s="99"/>
    </row>
    <row r="16294" spans="16:17" x14ac:dyDescent="0.3">
      <c r="P16294" s="99"/>
      <c r="Q16294" s="99"/>
    </row>
    <row r="16295" spans="16:17" x14ac:dyDescent="0.3">
      <c r="P16295" s="99"/>
      <c r="Q16295" s="99"/>
    </row>
    <row r="16296" spans="16:17" x14ac:dyDescent="0.3">
      <c r="P16296" s="99"/>
      <c r="Q16296" s="99"/>
    </row>
    <row r="16297" spans="16:17" x14ac:dyDescent="0.3">
      <c r="P16297" s="99"/>
      <c r="Q16297" s="99"/>
    </row>
    <row r="16298" spans="16:17" x14ac:dyDescent="0.3">
      <c r="P16298" s="99"/>
      <c r="Q16298" s="99"/>
    </row>
    <row r="16299" spans="16:17" x14ac:dyDescent="0.3">
      <c r="P16299" s="99"/>
      <c r="Q16299" s="99"/>
    </row>
    <row r="16300" spans="16:17" x14ac:dyDescent="0.3">
      <c r="P16300" s="99"/>
      <c r="Q16300" s="99"/>
    </row>
    <row r="16301" spans="16:17" x14ac:dyDescent="0.3">
      <c r="P16301" s="99"/>
      <c r="Q16301" s="99"/>
    </row>
    <row r="16302" spans="16:17" x14ac:dyDescent="0.3">
      <c r="P16302" s="99"/>
      <c r="Q16302" s="99"/>
    </row>
    <row r="16303" spans="16:17" x14ac:dyDescent="0.3">
      <c r="P16303" s="99"/>
      <c r="Q16303" s="99"/>
    </row>
    <row r="16304" spans="16:17" x14ac:dyDescent="0.3">
      <c r="P16304" s="99"/>
      <c r="Q16304" s="99"/>
    </row>
    <row r="16305" spans="16:17" x14ac:dyDescent="0.3">
      <c r="P16305" s="99"/>
      <c r="Q16305" s="99"/>
    </row>
    <row r="16306" spans="16:17" x14ac:dyDescent="0.3">
      <c r="P16306" s="99"/>
      <c r="Q16306" s="99"/>
    </row>
    <row r="16307" spans="16:17" x14ac:dyDescent="0.3">
      <c r="P16307" s="99"/>
      <c r="Q16307" s="99"/>
    </row>
    <row r="16308" spans="16:17" x14ac:dyDescent="0.3">
      <c r="P16308" s="99"/>
      <c r="Q16308" s="99"/>
    </row>
    <row r="16309" spans="16:17" x14ac:dyDescent="0.3">
      <c r="P16309" s="99"/>
      <c r="Q16309" s="99"/>
    </row>
    <row r="16310" spans="16:17" x14ac:dyDescent="0.3">
      <c r="P16310" s="99"/>
      <c r="Q16310" s="99"/>
    </row>
    <row r="16311" spans="16:17" x14ac:dyDescent="0.3">
      <c r="P16311" s="99"/>
      <c r="Q16311" s="99"/>
    </row>
    <row r="16312" spans="16:17" x14ac:dyDescent="0.3">
      <c r="P16312" s="99"/>
      <c r="Q16312" s="99"/>
    </row>
    <row r="16313" spans="16:17" x14ac:dyDescent="0.3">
      <c r="P16313" s="99"/>
      <c r="Q16313" s="99"/>
    </row>
    <row r="16314" spans="16:17" x14ac:dyDescent="0.3">
      <c r="P16314" s="99"/>
      <c r="Q16314" s="99"/>
    </row>
    <row r="16315" spans="16:17" x14ac:dyDescent="0.3">
      <c r="P16315" s="99"/>
      <c r="Q16315" s="99"/>
    </row>
    <row r="16316" spans="16:17" x14ac:dyDescent="0.3">
      <c r="P16316" s="99"/>
      <c r="Q16316" s="99"/>
    </row>
    <row r="16317" spans="16:17" x14ac:dyDescent="0.3">
      <c r="P16317" s="99"/>
      <c r="Q16317" s="99"/>
    </row>
    <row r="16318" spans="16:17" x14ac:dyDescent="0.3">
      <c r="P16318" s="99"/>
      <c r="Q16318" s="99"/>
    </row>
    <row r="16319" spans="16:17" x14ac:dyDescent="0.3">
      <c r="P16319" s="99"/>
      <c r="Q16319" s="99"/>
    </row>
    <row r="16320" spans="16:17" x14ac:dyDescent="0.3">
      <c r="P16320" s="99"/>
      <c r="Q16320" s="99"/>
    </row>
    <row r="16321" spans="16:17" x14ac:dyDescent="0.3">
      <c r="P16321" s="99"/>
      <c r="Q16321" s="99"/>
    </row>
    <row r="16322" spans="16:17" x14ac:dyDescent="0.3">
      <c r="P16322" s="99"/>
      <c r="Q16322" s="99"/>
    </row>
    <row r="16323" spans="16:17" x14ac:dyDescent="0.3">
      <c r="P16323" s="99"/>
      <c r="Q16323" s="99"/>
    </row>
    <row r="16324" spans="16:17" x14ac:dyDescent="0.3">
      <c r="P16324" s="99"/>
      <c r="Q16324" s="99"/>
    </row>
    <row r="16325" spans="16:17" x14ac:dyDescent="0.3">
      <c r="P16325" s="99"/>
      <c r="Q16325" s="99"/>
    </row>
    <row r="16326" spans="16:17" x14ac:dyDescent="0.3">
      <c r="P16326" s="99"/>
      <c r="Q16326" s="99"/>
    </row>
    <row r="16327" spans="16:17" x14ac:dyDescent="0.3">
      <c r="P16327" s="99"/>
      <c r="Q16327" s="99"/>
    </row>
    <row r="16328" spans="16:17" x14ac:dyDescent="0.3">
      <c r="P16328" s="99"/>
      <c r="Q16328" s="99"/>
    </row>
    <row r="16329" spans="16:17" x14ac:dyDescent="0.3">
      <c r="P16329" s="99"/>
      <c r="Q16329" s="99"/>
    </row>
    <row r="16330" spans="16:17" x14ac:dyDescent="0.3">
      <c r="P16330" s="99"/>
      <c r="Q16330" s="99"/>
    </row>
    <row r="16331" spans="16:17" x14ac:dyDescent="0.3">
      <c r="P16331" s="99"/>
      <c r="Q16331" s="99"/>
    </row>
    <row r="16332" spans="16:17" x14ac:dyDescent="0.3">
      <c r="P16332" s="99"/>
      <c r="Q16332" s="99"/>
    </row>
    <row r="16333" spans="16:17" x14ac:dyDescent="0.3">
      <c r="P16333" s="99"/>
      <c r="Q16333" s="99"/>
    </row>
    <row r="16334" spans="16:17" x14ac:dyDescent="0.3">
      <c r="P16334" s="99"/>
      <c r="Q16334" s="99"/>
    </row>
    <row r="16335" spans="16:17" x14ac:dyDescent="0.3">
      <c r="P16335" s="99"/>
      <c r="Q16335" s="99"/>
    </row>
    <row r="16336" spans="16:17" x14ac:dyDescent="0.3">
      <c r="P16336" s="99"/>
      <c r="Q16336" s="99"/>
    </row>
    <row r="16337" spans="16:17" x14ac:dyDescent="0.3">
      <c r="P16337" s="99"/>
      <c r="Q16337" s="99"/>
    </row>
    <row r="16338" spans="16:17" x14ac:dyDescent="0.3">
      <c r="P16338" s="99"/>
      <c r="Q16338" s="99"/>
    </row>
    <row r="16339" spans="16:17" x14ac:dyDescent="0.3">
      <c r="P16339" s="99"/>
      <c r="Q16339" s="99"/>
    </row>
    <row r="16340" spans="16:17" x14ac:dyDescent="0.3">
      <c r="P16340" s="99"/>
      <c r="Q16340" s="99"/>
    </row>
    <row r="16341" spans="16:17" x14ac:dyDescent="0.3">
      <c r="P16341" s="99"/>
      <c r="Q16341" s="99"/>
    </row>
    <row r="16342" spans="16:17" x14ac:dyDescent="0.3">
      <c r="P16342" s="99"/>
      <c r="Q16342" s="99"/>
    </row>
    <row r="16343" spans="16:17" x14ac:dyDescent="0.3">
      <c r="P16343" s="99"/>
      <c r="Q16343" s="99"/>
    </row>
    <row r="16344" spans="16:17" x14ac:dyDescent="0.3">
      <c r="P16344" s="99"/>
      <c r="Q16344" s="99"/>
    </row>
    <row r="16345" spans="16:17" x14ac:dyDescent="0.3">
      <c r="P16345" s="99"/>
      <c r="Q16345" s="99"/>
    </row>
    <row r="16346" spans="16:17" x14ac:dyDescent="0.3">
      <c r="P16346" s="99"/>
      <c r="Q16346" s="99"/>
    </row>
    <row r="16347" spans="16:17" x14ac:dyDescent="0.3">
      <c r="P16347" s="99"/>
      <c r="Q16347" s="99"/>
    </row>
    <row r="16348" spans="16:17" x14ac:dyDescent="0.3">
      <c r="P16348" s="99"/>
      <c r="Q16348" s="99"/>
    </row>
    <row r="16349" spans="16:17" x14ac:dyDescent="0.3">
      <c r="P16349" s="99"/>
      <c r="Q16349" s="99"/>
    </row>
    <row r="16350" spans="16:17" x14ac:dyDescent="0.3">
      <c r="P16350" s="99"/>
      <c r="Q16350" s="99"/>
    </row>
    <row r="16351" spans="16:17" x14ac:dyDescent="0.3">
      <c r="P16351" s="99"/>
      <c r="Q16351" s="99"/>
    </row>
    <row r="16352" spans="16:17" x14ac:dyDescent="0.3">
      <c r="P16352" s="99"/>
      <c r="Q16352" s="99"/>
    </row>
    <row r="16353" spans="16:17" x14ac:dyDescent="0.3">
      <c r="P16353" s="99"/>
      <c r="Q16353" s="99"/>
    </row>
    <row r="16354" spans="16:17" x14ac:dyDescent="0.3">
      <c r="P16354" s="99"/>
      <c r="Q16354" s="99"/>
    </row>
    <row r="16355" spans="16:17" x14ac:dyDescent="0.3">
      <c r="P16355" s="99"/>
      <c r="Q16355" s="99"/>
    </row>
    <row r="16356" spans="16:17" x14ac:dyDescent="0.3">
      <c r="P16356" s="99"/>
      <c r="Q16356" s="99"/>
    </row>
    <row r="16357" spans="16:17" x14ac:dyDescent="0.3">
      <c r="P16357" s="99"/>
      <c r="Q16357" s="99"/>
    </row>
    <row r="16358" spans="16:17" x14ac:dyDescent="0.3">
      <c r="P16358" s="99"/>
      <c r="Q16358" s="99"/>
    </row>
    <row r="16359" spans="16:17" x14ac:dyDescent="0.3">
      <c r="P16359" s="99"/>
      <c r="Q16359" s="99"/>
    </row>
    <row r="16360" spans="16:17" x14ac:dyDescent="0.3">
      <c r="P16360" s="99"/>
      <c r="Q16360" s="99"/>
    </row>
    <row r="16361" spans="16:17" x14ac:dyDescent="0.3">
      <c r="P16361" s="99"/>
      <c r="Q16361" s="99"/>
    </row>
    <row r="16362" spans="16:17" x14ac:dyDescent="0.3">
      <c r="P16362" s="99"/>
      <c r="Q16362" s="99"/>
    </row>
    <row r="16363" spans="16:17" x14ac:dyDescent="0.3">
      <c r="P16363" s="99"/>
      <c r="Q16363" s="99"/>
    </row>
    <row r="16364" spans="16:17" x14ac:dyDescent="0.3">
      <c r="P16364" s="99"/>
      <c r="Q16364" s="99"/>
    </row>
    <row r="16365" spans="16:17" x14ac:dyDescent="0.3">
      <c r="P16365" s="99"/>
      <c r="Q16365" s="99"/>
    </row>
    <row r="16366" spans="16:17" x14ac:dyDescent="0.3">
      <c r="P16366" s="99"/>
      <c r="Q16366" s="99"/>
    </row>
    <row r="16367" spans="16:17" x14ac:dyDescent="0.3">
      <c r="P16367" s="99"/>
      <c r="Q16367" s="99"/>
    </row>
    <row r="16368" spans="16:17" x14ac:dyDescent="0.3">
      <c r="P16368" s="99"/>
      <c r="Q16368" s="99"/>
    </row>
    <row r="16369" spans="16:17" x14ac:dyDescent="0.3">
      <c r="P16369" s="99"/>
      <c r="Q16369" s="99"/>
    </row>
    <row r="16370" spans="16:17" x14ac:dyDescent="0.3">
      <c r="P16370" s="99"/>
      <c r="Q16370" s="99"/>
    </row>
    <row r="16371" spans="16:17" x14ac:dyDescent="0.3">
      <c r="P16371" s="99"/>
      <c r="Q16371" s="99"/>
    </row>
    <row r="16372" spans="16:17" x14ac:dyDescent="0.3">
      <c r="P16372" s="99"/>
      <c r="Q16372" s="99"/>
    </row>
    <row r="16373" spans="16:17" x14ac:dyDescent="0.3">
      <c r="P16373" s="99"/>
      <c r="Q16373" s="99"/>
    </row>
    <row r="16374" spans="16:17" x14ac:dyDescent="0.3">
      <c r="P16374" s="99"/>
      <c r="Q16374" s="99"/>
    </row>
    <row r="16375" spans="16:17" x14ac:dyDescent="0.3">
      <c r="P16375" s="99"/>
      <c r="Q16375" s="99"/>
    </row>
    <row r="16376" spans="16:17" x14ac:dyDescent="0.3">
      <c r="P16376" s="99"/>
      <c r="Q16376" s="99"/>
    </row>
    <row r="16377" spans="16:17" x14ac:dyDescent="0.3">
      <c r="P16377" s="99"/>
      <c r="Q16377" s="99"/>
    </row>
    <row r="16378" spans="16:17" x14ac:dyDescent="0.3">
      <c r="P16378" s="99"/>
      <c r="Q16378" s="99"/>
    </row>
    <row r="16379" spans="16:17" x14ac:dyDescent="0.3">
      <c r="P16379" s="99"/>
      <c r="Q16379" s="99"/>
    </row>
    <row r="16380" spans="16:17" x14ac:dyDescent="0.3">
      <c r="P16380" s="99"/>
      <c r="Q16380" s="99"/>
    </row>
    <row r="16381" spans="16:17" x14ac:dyDescent="0.3">
      <c r="P16381" s="99"/>
      <c r="Q16381" s="99"/>
    </row>
    <row r="16382" spans="16:17" x14ac:dyDescent="0.3">
      <c r="P16382" s="99"/>
      <c r="Q16382" s="99"/>
    </row>
    <row r="16383" spans="16:17" x14ac:dyDescent="0.3">
      <c r="P16383" s="99"/>
      <c r="Q16383" s="99"/>
    </row>
    <row r="16384" spans="16:17" x14ac:dyDescent="0.3">
      <c r="P16384" s="99"/>
      <c r="Q16384" s="99"/>
    </row>
    <row r="16385" spans="16:17" x14ac:dyDescent="0.3">
      <c r="P16385" s="99"/>
      <c r="Q16385" s="99"/>
    </row>
    <row r="16386" spans="16:17" x14ac:dyDescent="0.3">
      <c r="P16386" s="99"/>
      <c r="Q16386" s="99"/>
    </row>
    <row r="16387" spans="16:17" x14ac:dyDescent="0.3">
      <c r="P16387" s="99"/>
      <c r="Q16387" s="99"/>
    </row>
    <row r="16388" spans="16:17" x14ac:dyDescent="0.3">
      <c r="P16388" s="99"/>
      <c r="Q16388" s="99"/>
    </row>
    <row r="16389" spans="16:17" x14ac:dyDescent="0.3">
      <c r="P16389" s="99"/>
      <c r="Q16389" s="99"/>
    </row>
    <row r="16390" spans="16:17" x14ac:dyDescent="0.3">
      <c r="P16390" s="99"/>
      <c r="Q16390" s="99"/>
    </row>
    <row r="16391" spans="16:17" x14ac:dyDescent="0.3">
      <c r="P16391" s="99"/>
      <c r="Q16391" s="99"/>
    </row>
    <row r="16392" spans="16:17" x14ac:dyDescent="0.3">
      <c r="P16392" s="99"/>
      <c r="Q16392" s="99"/>
    </row>
    <row r="16393" spans="16:17" x14ac:dyDescent="0.3">
      <c r="P16393" s="99"/>
      <c r="Q16393" s="99"/>
    </row>
    <row r="16394" spans="16:17" x14ac:dyDescent="0.3">
      <c r="P16394" s="99"/>
      <c r="Q16394" s="99"/>
    </row>
    <row r="16395" spans="16:17" x14ac:dyDescent="0.3">
      <c r="P16395" s="99"/>
      <c r="Q16395" s="99"/>
    </row>
    <row r="16396" spans="16:17" x14ac:dyDescent="0.3">
      <c r="P16396" s="99"/>
      <c r="Q16396" s="99"/>
    </row>
    <row r="16397" spans="16:17" x14ac:dyDescent="0.3">
      <c r="P16397" s="99"/>
      <c r="Q16397" s="99"/>
    </row>
    <row r="16398" spans="16:17" x14ac:dyDescent="0.3">
      <c r="P16398" s="99"/>
      <c r="Q16398" s="99"/>
    </row>
    <row r="16399" spans="16:17" x14ac:dyDescent="0.3">
      <c r="P16399" s="99"/>
      <c r="Q16399" s="99"/>
    </row>
    <row r="16400" spans="16:17" x14ac:dyDescent="0.3">
      <c r="P16400" s="99"/>
      <c r="Q16400" s="99"/>
    </row>
    <row r="16401" spans="16:17" x14ac:dyDescent="0.3">
      <c r="P16401" s="99"/>
      <c r="Q16401" s="99"/>
    </row>
    <row r="16402" spans="16:17" x14ac:dyDescent="0.3">
      <c r="P16402" s="99"/>
      <c r="Q16402" s="99"/>
    </row>
    <row r="16403" spans="16:17" x14ac:dyDescent="0.3">
      <c r="P16403" s="99"/>
      <c r="Q16403" s="99"/>
    </row>
    <row r="16404" spans="16:17" x14ac:dyDescent="0.3">
      <c r="P16404" s="99"/>
      <c r="Q16404" s="99"/>
    </row>
    <row r="16405" spans="16:17" x14ac:dyDescent="0.3">
      <c r="P16405" s="99"/>
      <c r="Q16405" s="99"/>
    </row>
    <row r="16406" spans="16:17" x14ac:dyDescent="0.3">
      <c r="P16406" s="99"/>
      <c r="Q16406" s="99"/>
    </row>
    <row r="16407" spans="16:17" x14ac:dyDescent="0.3">
      <c r="P16407" s="99"/>
      <c r="Q16407" s="99"/>
    </row>
    <row r="16408" spans="16:17" x14ac:dyDescent="0.3">
      <c r="P16408" s="99"/>
      <c r="Q16408" s="99"/>
    </row>
    <row r="16409" spans="16:17" x14ac:dyDescent="0.3">
      <c r="P16409" s="99"/>
      <c r="Q16409" s="99"/>
    </row>
    <row r="16410" spans="16:17" x14ac:dyDescent="0.3">
      <c r="P16410" s="99"/>
      <c r="Q16410" s="99"/>
    </row>
    <row r="16411" spans="16:17" x14ac:dyDescent="0.3">
      <c r="P16411" s="99"/>
      <c r="Q16411" s="99"/>
    </row>
    <row r="16412" spans="16:17" x14ac:dyDescent="0.3">
      <c r="P16412" s="99"/>
      <c r="Q16412" s="99"/>
    </row>
    <row r="16413" spans="16:17" x14ac:dyDescent="0.3">
      <c r="P16413" s="99"/>
      <c r="Q16413" s="99"/>
    </row>
    <row r="16414" spans="16:17" x14ac:dyDescent="0.3">
      <c r="P16414" s="99"/>
      <c r="Q16414" s="99"/>
    </row>
    <row r="16415" spans="16:17" x14ac:dyDescent="0.3">
      <c r="P16415" s="99"/>
      <c r="Q16415" s="99"/>
    </row>
    <row r="16416" spans="16:17" x14ac:dyDescent="0.3">
      <c r="P16416" s="99"/>
      <c r="Q16416" s="99"/>
    </row>
    <row r="16417" spans="16:17" x14ac:dyDescent="0.3">
      <c r="P16417" s="99"/>
      <c r="Q16417" s="99"/>
    </row>
    <row r="16418" spans="16:17" x14ac:dyDescent="0.3">
      <c r="P16418" s="99"/>
      <c r="Q16418" s="99"/>
    </row>
    <row r="16419" spans="16:17" x14ac:dyDescent="0.3">
      <c r="P16419" s="99"/>
      <c r="Q16419" s="99"/>
    </row>
    <row r="16420" spans="16:17" x14ac:dyDescent="0.3">
      <c r="P16420" s="99"/>
      <c r="Q16420" s="99"/>
    </row>
    <row r="16421" spans="16:17" x14ac:dyDescent="0.3">
      <c r="P16421" s="99"/>
      <c r="Q16421" s="99"/>
    </row>
    <row r="16422" spans="16:17" x14ac:dyDescent="0.3">
      <c r="P16422" s="99"/>
      <c r="Q16422" s="99"/>
    </row>
    <row r="16423" spans="16:17" x14ac:dyDescent="0.3">
      <c r="P16423" s="99"/>
      <c r="Q16423" s="99"/>
    </row>
    <row r="16424" spans="16:17" x14ac:dyDescent="0.3">
      <c r="P16424" s="99"/>
      <c r="Q16424" s="99"/>
    </row>
    <row r="16425" spans="16:17" x14ac:dyDescent="0.3">
      <c r="P16425" s="99"/>
      <c r="Q16425" s="99"/>
    </row>
    <row r="16426" spans="16:17" x14ac:dyDescent="0.3">
      <c r="P16426" s="99"/>
      <c r="Q16426" s="99"/>
    </row>
    <row r="16427" spans="16:17" x14ac:dyDescent="0.3">
      <c r="P16427" s="99"/>
      <c r="Q16427" s="99"/>
    </row>
    <row r="16428" spans="16:17" x14ac:dyDescent="0.3">
      <c r="P16428" s="99"/>
      <c r="Q16428" s="99"/>
    </row>
    <row r="16429" spans="16:17" x14ac:dyDescent="0.3">
      <c r="P16429" s="99"/>
      <c r="Q16429" s="99"/>
    </row>
    <row r="16430" spans="16:17" x14ac:dyDescent="0.3">
      <c r="P16430" s="99"/>
      <c r="Q16430" s="99"/>
    </row>
    <row r="16431" spans="16:17" x14ac:dyDescent="0.3">
      <c r="P16431" s="99"/>
      <c r="Q16431" s="99"/>
    </row>
    <row r="16432" spans="16:17" x14ac:dyDescent="0.3">
      <c r="P16432" s="99"/>
      <c r="Q16432" s="99"/>
    </row>
    <row r="16433" spans="16:17" x14ac:dyDescent="0.3">
      <c r="P16433" s="99"/>
      <c r="Q16433" s="99"/>
    </row>
    <row r="16434" spans="16:17" x14ac:dyDescent="0.3">
      <c r="P16434" s="99"/>
      <c r="Q16434" s="99"/>
    </row>
    <row r="16435" spans="16:17" x14ac:dyDescent="0.3">
      <c r="P16435" s="99"/>
      <c r="Q16435" s="99"/>
    </row>
    <row r="16436" spans="16:17" x14ac:dyDescent="0.3">
      <c r="P16436" s="99"/>
      <c r="Q16436" s="99"/>
    </row>
    <row r="16437" spans="16:17" x14ac:dyDescent="0.3">
      <c r="P16437" s="99"/>
      <c r="Q16437" s="99"/>
    </row>
    <row r="16438" spans="16:17" x14ac:dyDescent="0.3">
      <c r="P16438" s="99"/>
      <c r="Q16438" s="99"/>
    </row>
    <row r="16439" spans="16:17" x14ac:dyDescent="0.3">
      <c r="P16439" s="99"/>
      <c r="Q16439" s="99"/>
    </row>
    <row r="16440" spans="16:17" x14ac:dyDescent="0.3">
      <c r="P16440" s="99"/>
      <c r="Q16440" s="99"/>
    </row>
    <row r="16441" spans="16:17" x14ac:dyDescent="0.3">
      <c r="P16441" s="99"/>
      <c r="Q16441" s="99"/>
    </row>
    <row r="16442" spans="16:17" x14ac:dyDescent="0.3">
      <c r="P16442" s="99"/>
      <c r="Q16442" s="99"/>
    </row>
    <row r="16443" spans="16:17" x14ac:dyDescent="0.3">
      <c r="P16443" s="99"/>
      <c r="Q16443" s="99"/>
    </row>
    <row r="16444" spans="16:17" x14ac:dyDescent="0.3">
      <c r="P16444" s="99"/>
      <c r="Q16444" s="99"/>
    </row>
    <row r="16445" spans="16:17" x14ac:dyDescent="0.3">
      <c r="P16445" s="99"/>
      <c r="Q16445" s="99"/>
    </row>
    <row r="16446" spans="16:17" x14ac:dyDescent="0.3">
      <c r="P16446" s="99"/>
      <c r="Q16446" s="99"/>
    </row>
    <row r="16447" spans="16:17" x14ac:dyDescent="0.3">
      <c r="P16447" s="99"/>
      <c r="Q16447" s="99"/>
    </row>
    <row r="16448" spans="16:17" x14ac:dyDescent="0.3">
      <c r="P16448" s="99"/>
      <c r="Q16448" s="99"/>
    </row>
    <row r="16449" spans="16:17" x14ac:dyDescent="0.3">
      <c r="P16449" s="99"/>
      <c r="Q16449" s="99"/>
    </row>
    <row r="16450" spans="16:17" x14ac:dyDescent="0.3">
      <c r="P16450" s="99"/>
      <c r="Q16450" s="99"/>
    </row>
    <row r="16451" spans="16:17" x14ac:dyDescent="0.3">
      <c r="P16451" s="99"/>
      <c r="Q16451" s="99"/>
    </row>
    <row r="16452" spans="16:17" x14ac:dyDescent="0.3">
      <c r="P16452" s="99"/>
      <c r="Q16452" s="99"/>
    </row>
    <row r="16453" spans="16:17" x14ac:dyDescent="0.3">
      <c r="P16453" s="99"/>
      <c r="Q16453" s="99"/>
    </row>
    <row r="16454" spans="16:17" x14ac:dyDescent="0.3">
      <c r="P16454" s="99"/>
      <c r="Q16454" s="99"/>
    </row>
    <row r="16455" spans="16:17" x14ac:dyDescent="0.3">
      <c r="P16455" s="99"/>
      <c r="Q16455" s="99"/>
    </row>
    <row r="16456" spans="16:17" x14ac:dyDescent="0.3">
      <c r="P16456" s="99"/>
      <c r="Q16456" s="99"/>
    </row>
    <row r="16457" spans="16:17" x14ac:dyDescent="0.3">
      <c r="P16457" s="99"/>
      <c r="Q16457" s="99"/>
    </row>
    <row r="16458" spans="16:17" x14ac:dyDescent="0.3">
      <c r="P16458" s="99"/>
      <c r="Q16458" s="99"/>
    </row>
    <row r="16459" spans="16:17" x14ac:dyDescent="0.3">
      <c r="P16459" s="99"/>
      <c r="Q16459" s="99"/>
    </row>
    <row r="16460" spans="16:17" x14ac:dyDescent="0.3">
      <c r="P16460" s="99"/>
      <c r="Q16460" s="99"/>
    </row>
    <row r="16461" spans="16:17" x14ac:dyDescent="0.3">
      <c r="P16461" s="99"/>
      <c r="Q16461" s="99"/>
    </row>
    <row r="16462" spans="16:17" x14ac:dyDescent="0.3">
      <c r="P16462" s="99"/>
      <c r="Q16462" s="99"/>
    </row>
    <row r="16463" spans="16:17" x14ac:dyDescent="0.3">
      <c r="P16463" s="99"/>
      <c r="Q16463" s="99"/>
    </row>
    <row r="16464" spans="16:17" x14ac:dyDescent="0.3">
      <c r="P16464" s="99"/>
      <c r="Q16464" s="99"/>
    </row>
    <row r="16465" spans="16:17" x14ac:dyDescent="0.3">
      <c r="P16465" s="99"/>
      <c r="Q16465" s="99"/>
    </row>
    <row r="16466" spans="16:17" x14ac:dyDescent="0.3">
      <c r="P16466" s="99"/>
      <c r="Q16466" s="99"/>
    </row>
    <row r="16467" spans="16:17" x14ac:dyDescent="0.3">
      <c r="P16467" s="99"/>
      <c r="Q16467" s="99"/>
    </row>
    <row r="16468" spans="16:17" x14ac:dyDescent="0.3">
      <c r="P16468" s="99"/>
      <c r="Q16468" s="99"/>
    </row>
    <row r="16469" spans="16:17" x14ac:dyDescent="0.3">
      <c r="P16469" s="99"/>
      <c r="Q16469" s="99"/>
    </row>
    <row r="16470" spans="16:17" x14ac:dyDescent="0.3">
      <c r="P16470" s="99"/>
      <c r="Q16470" s="99"/>
    </row>
    <row r="16471" spans="16:17" x14ac:dyDescent="0.3">
      <c r="P16471" s="99"/>
      <c r="Q16471" s="99"/>
    </row>
    <row r="16472" spans="16:17" x14ac:dyDescent="0.3">
      <c r="P16472" s="99"/>
      <c r="Q16472" s="99"/>
    </row>
    <row r="16473" spans="16:17" x14ac:dyDescent="0.3">
      <c r="P16473" s="99"/>
      <c r="Q16473" s="99"/>
    </row>
    <row r="16474" spans="16:17" x14ac:dyDescent="0.3">
      <c r="P16474" s="99"/>
      <c r="Q16474" s="99"/>
    </row>
    <row r="16475" spans="16:17" x14ac:dyDescent="0.3">
      <c r="P16475" s="99"/>
      <c r="Q16475" s="99"/>
    </row>
    <row r="16476" spans="16:17" x14ac:dyDescent="0.3">
      <c r="P16476" s="99"/>
      <c r="Q16476" s="99"/>
    </row>
    <row r="16477" spans="16:17" x14ac:dyDescent="0.3">
      <c r="P16477" s="99"/>
      <c r="Q16477" s="99"/>
    </row>
    <row r="16478" spans="16:17" x14ac:dyDescent="0.3">
      <c r="P16478" s="99"/>
      <c r="Q16478" s="99"/>
    </row>
    <row r="16479" spans="16:17" x14ac:dyDescent="0.3">
      <c r="P16479" s="99"/>
      <c r="Q16479" s="99"/>
    </row>
    <row r="16480" spans="16:17" x14ac:dyDescent="0.3">
      <c r="P16480" s="99"/>
      <c r="Q16480" s="99"/>
    </row>
    <row r="16481" spans="16:17" x14ac:dyDescent="0.3">
      <c r="P16481" s="99"/>
      <c r="Q16481" s="99"/>
    </row>
    <row r="16482" spans="16:17" x14ac:dyDescent="0.3">
      <c r="P16482" s="99"/>
      <c r="Q16482" s="99"/>
    </row>
    <row r="16483" spans="16:17" x14ac:dyDescent="0.3">
      <c r="P16483" s="99"/>
      <c r="Q16483" s="99"/>
    </row>
    <row r="16484" spans="16:17" x14ac:dyDescent="0.3">
      <c r="P16484" s="99"/>
      <c r="Q16484" s="99"/>
    </row>
    <row r="16485" spans="16:17" x14ac:dyDescent="0.3">
      <c r="P16485" s="99"/>
      <c r="Q16485" s="99"/>
    </row>
    <row r="16486" spans="16:17" x14ac:dyDescent="0.3">
      <c r="P16486" s="99"/>
      <c r="Q16486" s="99"/>
    </row>
    <row r="16487" spans="16:17" x14ac:dyDescent="0.3">
      <c r="P16487" s="99"/>
      <c r="Q16487" s="99"/>
    </row>
    <row r="16488" spans="16:17" x14ac:dyDescent="0.3">
      <c r="P16488" s="99"/>
      <c r="Q16488" s="99"/>
    </row>
    <row r="16489" spans="16:17" x14ac:dyDescent="0.3">
      <c r="P16489" s="99"/>
      <c r="Q16489" s="99"/>
    </row>
    <row r="16490" spans="16:17" x14ac:dyDescent="0.3">
      <c r="P16490" s="99"/>
      <c r="Q16490" s="99"/>
    </row>
    <row r="16491" spans="16:17" x14ac:dyDescent="0.3">
      <c r="P16491" s="99"/>
      <c r="Q16491" s="99"/>
    </row>
    <row r="16492" spans="16:17" x14ac:dyDescent="0.3">
      <c r="P16492" s="99"/>
      <c r="Q16492" s="99"/>
    </row>
    <row r="16493" spans="16:17" x14ac:dyDescent="0.3">
      <c r="P16493" s="99"/>
      <c r="Q16493" s="99"/>
    </row>
    <row r="16494" spans="16:17" x14ac:dyDescent="0.3">
      <c r="P16494" s="99"/>
      <c r="Q16494" s="99"/>
    </row>
    <row r="16495" spans="16:17" x14ac:dyDescent="0.3">
      <c r="P16495" s="99"/>
      <c r="Q16495" s="99"/>
    </row>
    <row r="16496" spans="16:17" x14ac:dyDescent="0.3">
      <c r="P16496" s="99"/>
      <c r="Q16496" s="99"/>
    </row>
    <row r="16497" spans="16:17" x14ac:dyDescent="0.3">
      <c r="P16497" s="99"/>
      <c r="Q16497" s="99"/>
    </row>
    <row r="16498" spans="16:17" x14ac:dyDescent="0.3">
      <c r="P16498" s="99"/>
      <c r="Q16498" s="99"/>
    </row>
    <row r="16499" spans="16:17" x14ac:dyDescent="0.3">
      <c r="P16499" s="99"/>
      <c r="Q16499" s="99"/>
    </row>
    <row r="16500" spans="16:17" x14ac:dyDescent="0.3">
      <c r="P16500" s="99"/>
      <c r="Q16500" s="99"/>
    </row>
    <row r="16501" spans="16:17" x14ac:dyDescent="0.3">
      <c r="P16501" s="99"/>
      <c r="Q16501" s="99"/>
    </row>
    <row r="16502" spans="16:17" x14ac:dyDescent="0.3">
      <c r="P16502" s="99"/>
      <c r="Q16502" s="99"/>
    </row>
    <row r="16503" spans="16:17" x14ac:dyDescent="0.3">
      <c r="P16503" s="99"/>
      <c r="Q16503" s="99"/>
    </row>
    <row r="16504" spans="16:17" x14ac:dyDescent="0.3">
      <c r="P16504" s="99"/>
      <c r="Q16504" s="99"/>
    </row>
    <row r="16505" spans="16:17" x14ac:dyDescent="0.3">
      <c r="P16505" s="99"/>
      <c r="Q16505" s="99"/>
    </row>
    <row r="16506" spans="16:17" x14ac:dyDescent="0.3">
      <c r="P16506" s="99"/>
      <c r="Q16506" s="99"/>
    </row>
    <row r="16507" spans="16:17" x14ac:dyDescent="0.3">
      <c r="P16507" s="99"/>
      <c r="Q16507" s="99"/>
    </row>
    <row r="16508" spans="16:17" x14ac:dyDescent="0.3">
      <c r="P16508" s="99"/>
      <c r="Q16508" s="99"/>
    </row>
    <row r="16509" spans="16:17" x14ac:dyDescent="0.3">
      <c r="P16509" s="99"/>
      <c r="Q16509" s="99"/>
    </row>
    <row r="16510" spans="16:17" x14ac:dyDescent="0.3">
      <c r="P16510" s="99"/>
      <c r="Q16510" s="99"/>
    </row>
    <row r="16511" spans="16:17" x14ac:dyDescent="0.3">
      <c r="P16511" s="99"/>
      <c r="Q16511" s="99"/>
    </row>
    <row r="16512" spans="16:17" x14ac:dyDescent="0.3">
      <c r="P16512" s="99"/>
      <c r="Q16512" s="99"/>
    </row>
    <row r="16513" spans="16:17" x14ac:dyDescent="0.3">
      <c r="P16513" s="99"/>
      <c r="Q16513" s="99"/>
    </row>
    <row r="16514" spans="16:17" x14ac:dyDescent="0.3">
      <c r="P16514" s="99"/>
      <c r="Q16514" s="99"/>
    </row>
    <row r="16515" spans="16:17" x14ac:dyDescent="0.3">
      <c r="P16515" s="99"/>
      <c r="Q16515" s="99"/>
    </row>
    <row r="16516" spans="16:17" x14ac:dyDescent="0.3">
      <c r="P16516" s="99"/>
      <c r="Q16516" s="99"/>
    </row>
    <row r="16517" spans="16:17" x14ac:dyDescent="0.3">
      <c r="P16517" s="99"/>
      <c r="Q16517" s="99"/>
    </row>
    <row r="16518" spans="16:17" x14ac:dyDescent="0.3">
      <c r="P16518" s="99"/>
      <c r="Q16518" s="99"/>
    </row>
    <row r="16519" spans="16:17" x14ac:dyDescent="0.3">
      <c r="P16519" s="99"/>
      <c r="Q16519" s="99"/>
    </row>
    <row r="16520" spans="16:17" x14ac:dyDescent="0.3">
      <c r="P16520" s="99"/>
      <c r="Q16520" s="99"/>
    </row>
    <row r="16521" spans="16:17" x14ac:dyDescent="0.3">
      <c r="P16521" s="99"/>
      <c r="Q16521" s="99"/>
    </row>
    <row r="16522" spans="16:17" x14ac:dyDescent="0.3">
      <c r="P16522" s="99"/>
      <c r="Q16522" s="99"/>
    </row>
    <row r="16523" spans="16:17" x14ac:dyDescent="0.3">
      <c r="P16523" s="99"/>
      <c r="Q16523" s="99"/>
    </row>
    <row r="16524" spans="16:17" x14ac:dyDescent="0.3">
      <c r="P16524" s="99"/>
      <c r="Q16524" s="99"/>
    </row>
    <row r="16525" spans="16:17" x14ac:dyDescent="0.3">
      <c r="P16525" s="99"/>
      <c r="Q16525" s="99"/>
    </row>
    <row r="16526" spans="16:17" x14ac:dyDescent="0.3">
      <c r="P16526" s="99"/>
      <c r="Q16526" s="99"/>
    </row>
    <row r="16527" spans="16:17" x14ac:dyDescent="0.3">
      <c r="P16527" s="99"/>
      <c r="Q16527" s="99"/>
    </row>
    <row r="16528" spans="16:17" x14ac:dyDescent="0.3">
      <c r="P16528" s="99"/>
      <c r="Q16528" s="99"/>
    </row>
    <row r="16529" spans="16:17" x14ac:dyDescent="0.3">
      <c r="P16529" s="99"/>
      <c r="Q16529" s="99"/>
    </row>
    <row r="16530" spans="16:17" x14ac:dyDescent="0.3">
      <c r="P16530" s="99"/>
      <c r="Q16530" s="99"/>
    </row>
    <row r="16531" spans="16:17" x14ac:dyDescent="0.3">
      <c r="P16531" s="99"/>
      <c r="Q16531" s="99"/>
    </row>
    <row r="16532" spans="16:17" x14ac:dyDescent="0.3">
      <c r="P16532" s="99"/>
      <c r="Q16532" s="99"/>
    </row>
    <row r="16533" spans="16:17" x14ac:dyDescent="0.3">
      <c r="P16533" s="99"/>
      <c r="Q16533" s="99"/>
    </row>
    <row r="16534" spans="16:17" x14ac:dyDescent="0.3">
      <c r="P16534" s="99"/>
      <c r="Q16534" s="99"/>
    </row>
    <row r="16535" spans="16:17" x14ac:dyDescent="0.3">
      <c r="P16535" s="99"/>
      <c r="Q16535" s="99"/>
    </row>
    <row r="16536" spans="16:17" x14ac:dyDescent="0.3">
      <c r="P16536" s="99"/>
      <c r="Q16536" s="99"/>
    </row>
    <row r="16537" spans="16:17" x14ac:dyDescent="0.3">
      <c r="P16537" s="99"/>
      <c r="Q16537" s="99"/>
    </row>
    <row r="16538" spans="16:17" x14ac:dyDescent="0.3">
      <c r="P16538" s="99"/>
      <c r="Q16538" s="99"/>
    </row>
    <row r="16539" spans="16:17" x14ac:dyDescent="0.3">
      <c r="P16539" s="99"/>
      <c r="Q16539" s="99"/>
    </row>
    <row r="16540" spans="16:17" x14ac:dyDescent="0.3">
      <c r="P16540" s="99"/>
      <c r="Q16540" s="99"/>
    </row>
    <row r="16541" spans="16:17" x14ac:dyDescent="0.3">
      <c r="P16541" s="99"/>
      <c r="Q16541" s="99"/>
    </row>
    <row r="16542" spans="16:17" x14ac:dyDescent="0.3">
      <c r="P16542" s="99"/>
      <c r="Q16542" s="99"/>
    </row>
    <row r="16543" spans="16:17" x14ac:dyDescent="0.3">
      <c r="P16543" s="99"/>
      <c r="Q16543" s="99"/>
    </row>
    <row r="16544" spans="16:17" x14ac:dyDescent="0.3">
      <c r="P16544" s="99"/>
      <c r="Q16544" s="99"/>
    </row>
    <row r="16545" spans="16:17" x14ac:dyDescent="0.3">
      <c r="P16545" s="99"/>
      <c r="Q16545" s="99"/>
    </row>
    <row r="16546" spans="16:17" x14ac:dyDescent="0.3">
      <c r="P16546" s="99"/>
      <c r="Q16546" s="99"/>
    </row>
    <row r="16547" spans="16:17" x14ac:dyDescent="0.3">
      <c r="P16547" s="99"/>
      <c r="Q16547" s="99"/>
    </row>
    <row r="16548" spans="16:17" x14ac:dyDescent="0.3">
      <c r="P16548" s="99"/>
      <c r="Q16548" s="99"/>
    </row>
    <row r="16549" spans="16:17" x14ac:dyDescent="0.3">
      <c r="P16549" s="99"/>
      <c r="Q16549" s="99"/>
    </row>
    <row r="16550" spans="16:17" x14ac:dyDescent="0.3">
      <c r="P16550" s="99"/>
      <c r="Q16550" s="99"/>
    </row>
    <row r="16551" spans="16:17" x14ac:dyDescent="0.3">
      <c r="P16551" s="99"/>
      <c r="Q16551" s="99"/>
    </row>
    <row r="16552" spans="16:17" x14ac:dyDescent="0.3">
      <c r="P16552" s="99"/>
      <c r="Q16552" s="99"/>
    </row>
    <row r="16553" spans="16:17" x14ac:dyDescent="0.3">
      <c r="P16553" s="99"/>
      <c r="Q16553" s="99"/>
    </row>
    <row r="16554" spans="16:17" x14ac:dyDescent="0.3">
      <c r="P16554" s="99"/>
      <c r="Q16554" s="99"/>
    </row>
    <row r="16555" spans="16:17" x14ac:dyDescent="0.3">
      <c r="P16555" s="99"/>
      <c r="Q16555" s="99"/>
    </row>
    <row r="16556" spans="16:17" x14ac:dyDescent="0.3">
      <c r="P16556" s="99"/>
      <c r="Q16556" s="99"/>
    </row>
    <row r="16557" spans="16:17" x14ac:dyDescent="0.3">
      <c r="P16557" s="99"/>
      <c r="Q16557" s="99"/>
    </row>
    <row r="16558" spans="16:17" x14ac:dyDescent="0.3">
      <c r="P16558" s="99"/>
      <c r="Q16558" s="99"/>
    </row>
    <row r="16559" spans="16:17" x14ac:dyDescent="0.3">
      <c r="P16559" s="99"/>
      <c r="Q16559" s="99"/>
    </row>
    <row r="16560" spans="16:17" x14ac:dyDescent="0.3">
      <c r="P16560" s="99"/>
      <c r="Q16560" s="99"/>
    </row>
    <row r="16561" spans="16:17" x14ac:dyDescent="0.3">
      <c r="P16561" s="99"/>
      <c r="Q16561" s="99"/>
    </row>
    <row r="16562" spans="16:17" x14ac:dyDescent="0.3">
      <c r="P16562" s="99"/>
      <c r="Q16562" s="99"/>
    </row>
    <row r="16563" spans="16:17" x14ac:dyDescent="0.3">
      <c r="P16563" s="99"/>
      <c r="Q16563" s="99"/>
    </row>
    <row r="16564" spans="16:17" x14ac:dyDescent="0.3">
      <c r="P16564" s="99"/>
      <c r="Q16564" s="99"/>
    </row>
    <row r="16565" spans="16:17" x14ac:dyDescent="0.3">
      <c r="P16565" s="99"/>
      <c r="Q16565" s="99"/>
    </row>
    <row r="16566" spans="16:17" x14ac:dyDescent="0.3">
      <c r="P16566" s="99"/>
      <c r="Q16566" s="99"/>
    </row>
    <row r="16567" spans="16:17" x14ac:dyDescent="0.3">
      <c r="P16567" s="99"/>
      <c r="Q16567" s="99"/>
    </row>
    <row r="16568" spans="16:17" x14ac:dyDescent="0.3">
      <c r="P16568" s="99"/>
      <c r="Q16568" s="99"/>
    </row>
    <row r="16569" spans="16:17" x14ac:dyDescent="0.3">
      <c r="P16569" s="99"/>
      <c r="Q16569" s="99"/>
    </row>
    <row r="16570" spans="16:17" x14ac:dyDescent="0.3">
      <c r="P16570" s="99"/>
      <c r="Q16570" s="99"/>
    </row>
    <row r="16571" spans="16:17" x14ac:dyDescent="0.3">
      <c r="P16571" s="99"/>
      <c r="Q16571" s="99"/>
    </row>
    <row r="16572" spans="16:17" x14ac:dyDescent="0.3">
      <c r="P16572" s="99"/>
      <c r="Q16572" s="99"/>
    </row>
    <row r="16573" spans="16:17" x14ac:dyDescent="0.3">
      <c r="P16573" s="99"/>
      <c r="Q16573" s="99"/>
    </row>
    <row r="16574" spans="16:17" x14ac:dyDescent="0.3">
      <c r="P16574" s="99"/>
      <c r="Q16574" s="99"/>
    </row>
    <row r="16575" spans="16:17" x14ac:dyDescent="0.3">
      <c r="P16575" s="99"/>
      <c r="Q16575" s="99"/>
    </row>
    <row r="16576" spans="16:17" x14ac:dyDescent="0.3">
      <c r="P16576" s="99"/>
      <c r="Q16576" s="99"/>
    </row>
    <row r="16577" spans="16:17" x14ac:dyDescent="0.3">
      <c r="P16577" s="99"/>
      <c r="Q16577" s="99"/>
    </row>
    <row r="16578" spans="16:17" x14ac:dyDescent="0.3">
      <c r="P16578" s="99"/>
      <c r="Q16578" s="99"/>
    </row>
    <row r="16579" spans="16:17" x14ac:dyDescent="0.3">
      <c r="P16579" s="99"/>
      <c r="Q16579" s="99"/>
    </row>
    <row r="16580" spans="16:17" x14ac:dyDescent="0.3">
      <c r="P16580" s="99"/>
      <c r="Q16580" s="99"/>
    </row>
    <row r="16581" spans="16:17" x14ac:dyDescent="0.3">
      <c r="P16581" s="99"/>
      <c r="Q16581" s="99"/>
    </row>
    <row r="16582" spans="16:17" x14ac:dyDescent="0.3">
      <c r="P16582" s="99"/>
      <c r="Q16582" s="99"/>
    </row>
    <row r="16583" spans="16:17" x14ac:dyDescent="0.3">
      <c r="P16583" s="99"/>
      <c r="Q16583" s="99"/>
    </row>
    <row r="16584" spans="16:17" x14ac:dyDescent="0.3">
      <c r="P16584" s="99"/>
      <c r="Q16584" s="99"/>
    </row>
    <row r="16585" spans="16:17" x14ac:dyDescent="0.3">
      <c r="P16585" s="99"/>
      <c r="Q16585" s="99"/>
    </row>
    <row r="16586" spans="16:17" x14ac:dyDescent="0.3">
      <c r="P16586" s="99"/>
      <c r="Q16586" s="99"/>
    </row>
    <row r="16587" spans="16:17" x14ac:dyDescent="0.3">
      <c r="P16587" s="99"/>
      <c r="Q16587" s="99"/>
    </row>
    <row r="16588" spans="16:17" x14ac:dyDescent="0.3">
      <c r="P16588" s="99"/>
      <c r="Q16588" s="99"/>
    </row>
    <row r="16589" spans="16:17" x14ac:dyDescent="0.3">
      <c r="P16589" s="99"/>
      <c r="Q16589" s="99"/>
    </row>
    <row r="16590" spans="16:17" x14ac:dyDescent="0.3">
      <c r="P16590" s="99"/>
      <c r="Q16590" s="99"/>
    </row>
    <row r="16591" spans="16:17" x14ac:dyDescent="0.3">
      <c r="P16591" s="99"/>
      <c r="Q16591" s="99"/>
    </row>
    <row r="16592" spans="16:17" x14ac:dyDescent="0.3">
      <c r="P16592" s="99"/>
      <c r="Q16592" s="99"/>
    </row>
    <row r="16593" spans="16:17" x14ac:dyDescent="0.3">
      <c r="P16593" s="99"/>
      <c r="Q16593" s="99"/>
    </row>
    <row r="16594" spans="16:17" x14ac:dyDescent="0.3">
      <c r="P16594" s="99"/>
      <c r="Q16594" s="99"/>
    </row>
    <row r="16595" spans="16:17" x14ac:dyDescent="0.3">
      <c r="P16595" s="99"/>
      <c r="Q16595" s="99"/>
    </row>
    <row r="16596" spans="16:17" x14ac:dyDescent="0.3">
      <c r="P16596" s="99"/>
      <c r="Q16596" s="99"/>
    </row>
    <row r="16597" spans="16:17" x14ac:dyDescent="0.3">
      <c r="P16597" s="99"/>
      <c r="Q16597" s="99"/>
    </row>
    <row r="16598" spans="16:17" x14ac:dyDescent="0.3">
      <c r="P16598" s="99"/>
      <c r="Q16598" s="99"/>
    </row>
    <row r="16599" spans="16:17" x14ac:dyDescent="0.3">
      <c r="P16599" s="99"/>
      <c r="Q16599" s="99"/>
    </row>
    <row r="16600" spans="16:17" x14ac:dyDescent="0.3">
      <c r="P16600" s="99"/>
      <c r="Q16600" s="99"/>
    </row>
    <row r="16601" spans="16:17" x14ac:dyDescent="0.3">
      <c r="P16601" s="99"/>
      <c r="Q16601" s="99"/>
    </row>
    <row r="16602" spans="16:17" x14ac:dyDescent="0.3">
      <c r="P16602" s="99"/>
      <c r="Q16602" s="99"/>
    </row>
    <row r="16603" spans="16:17" x14ac:dyDescent="0.3">
      <c r="P16603" s="99"/>
      <c r="Q16603" s="99"/>
    </row>
    <row r="16604" spans="16:17" x14ac:dyDescent="0.3">
      <c r="P16604" s="99"/>
      <c r="Q16604" s="99"/>
    </row>
    <row r="16605" spans="16:17" x14ac:dyDescent="0.3">
      <c r="P16605" s="99"/>
      <c r="Q16605" s="99"/>
    </row>
    <row r="16606" spans="16:17" x14ac:dyDescent="0.3">
      <c r="P16606" s="99"/>
      <c r="Q16606" s="99"/>
    </row>
    <row r="16607" spans="16:17" x14ac:dyDescent="0.3">
      <c r="P16607" s="99"/>
      <c r="Q16607" s="99"/>
    </row>
    <row r="16608" spans="16:17" x14ac:dyDescent="0.3">
      <c r="P16608" s="99"/>
      <c r="Q16608" s="99"/>
    </row>
    <row r="16609" spans="16:17" x14ac:dyDescent="0.3">
      <c r="P16609" s="99"/>
      <c r="Q16609" s="99"/>
    </row>
    <row r="16610" spans="16:17" x14ac:dyDescent="0.3">
      <c r="P16610" s="99"/>
      <c r="Q16610" s="99"/>
    </row>
    <row r="16611" spans="16:17" x14ac:dyDescent="0.3">
      <c r="P16611" s="99"/>
      <c r="Q16611" s="99"/>
    </row>
    <row r="16612" spans="16:17" x14ac:dyDescent="0.3">
      <c r="P16612" s="99"/>
      <c r="Q16612" s="99"/>
    </row>
    <row r="16613" spans="16:17" x14ac:dyDescent="0.3">
      <c r="P16613" s="99"/>
      <c r="Q16613" s="99"/>
    </row>
    <row r="16614" spans="16:17" x14ac:dyDescent="0.3">
      <c r="P16614" s="99"/>
      <c r="Q16614" s="99"/>
    </row>
    <row r="16615" spans="16:17" x14ac:dyDescent="0.3">
      <c r="P16615" s="99"/>
      <c r="Q16615" s="99"/>
    </row>
    <row r="16616" spans="16:17" x14ac:dyDescent="0.3">
      <c r="P16616" s="99"/>
      <c r="Q16616" s="99"/>
    </row>
    <row r="16617" spans="16:17" x14ac:dyDescent="0.3">
      <c r="P16617" s="99"/>
      <c r="Q16617" s="99"/>
    </row>
    <row r="16618" spans="16:17" x14ac:dyDescent="0.3">
      <c r="P16618" s="99"/>
      <c r="Q16618" s="99"/>
    </row>
    <row r="16619" spans="16:17" x14ac:dyDescent="0.3">
      <c r="P16619" s="99"/>
      <c r="Q16619" s="99"/>
    </row>
    <row r="16620" spans="16:17" x14ac:dyDescent="0.3">
      <c r="P16620" s="99"/>
      <c r="Q16620" s="99"/>
    </row>
    <row r="16621" spans="16:17" x14ac:dyDescent="0.3">
      <c r="P16621" s="99"/>
      <c r="Q16621" s="99"/>
    </row>
    <row r="16622" spans="16:17" x14ac:dyDescent="0.3">
      <c r="P16622" s="99"/>
      <c r="Q16622" s="99"/>
    </row>
    <row r="16623" spans="16:17" x14ac:dyDescent="0.3">
      <c r="P16623" s="99"/>
      <c r="Q16623" s="99"/>
    </row>
    <row r="16624" spans="16:17" x14ac:dyDescent="0.3">
      <c r="P16624" s="99"/>
      <c r="Q16624" s="99"/>
    </row>
    <row r="16625" spans="16:17" x14ac:dyDescent="0.3">
      <c r="P16625" s="99"/>
      <c r="Q16625" s="99"/>
    </row>
    <row r="16626" spans="16:17" x14ac:dyDescent="0.3">
      <c r="P16626" s="99"/>
      <c r="Q16626" s="99"/>
    </row>
    <row r="16627" spans="16:17" x14ac:dyDescent="0.3">
      <c r="P16627" s="99"/>
      <c r="Q16627" s="99"/>
    </row>
    <row r="16628" spans="16:17" x14ac:dyDescent="0.3">
      <c r="P16628" s="99"/>
      <c r="Q16628" s="99"/>
    </row>
    <row r="16629" spans="16:17" x14ac:dyDescent="0.3">
      <c r="P16629" s="99"/>
      <c r="Q16629" s="99"/>
    </row>
    <row r="16630" spans="16:17" x14ac:dyDescent="0.3">
      <c r="P16630" s="99"/>
      <c r="Q16630" s="99"/>
    </row>
    <row r="16631" spans="16:17" x14ac:dyDescent="0.3">
      <c r="P16631" s="99"/>
      <c r="Q16631" s="99"/>
    </row>
    <row r="16632" spans="16:17" x14ac:dyDescent="0.3">
      <c r="P16632" s="99"/>
      <c r="Q16632" s="99"/>
    </row>
    <row r="16633" spans="16:17" x14ac:dyDescent="0.3">
      <c r="P16633" s="99"/>
      <c r="Q16633" s="99"/>
    </row>
    <row r="16634" spans="16:17" x14ac:dyDescent="0.3">
      <c r="P16634" s="99"/>
      <c r="Q16634" s="99"/>
    </row>
    <row r="16635" spans="16:17" x14ac:dyDescent="0.3">
      <c r="P16635" s="99"/>
      <c r="Q16635" s="99"/>
    </row>
    <row r="16636" spans="16:17" x14ac:dyDescent="0.3">
      <c r="P16636" s="99"/>
      <c r="Q16636" s="99"/>
    </row>
    <row r="16637" spans="16:17" x14ac:dyDescent="0.3">
      <c r="P16637" s="99"/>
      <c r="Q16637" s="99"/>
    </row>
    <row r="16638" spans="16:17" x14ac:dyDescent="0.3">
      <c r="P16638" s="99"/>
      <c r="Q16638" s="99"/>
    </row>
    <row r="16639" spans="16:17" x14ac:dyDescent="0.3">
      <c r="P16639" s="99"/>
      <c r="Q16639" s="99"/>
    </row>
    <row r="16640" spans="16:17" x14ac:dyDescent="0.3">
      <c r="P16640" s="99"/>
      <c r="Q16640" s="99"/>
    </row>
    <row r="16641" spans="16:17" x14ac:dyDescent="0.3">
      <c r="P16641" s="99"/>
      <c r="Q16641" s="99"/>
    </row>
    <row r="16642" spans="16:17" x14ac:dyDescent="0.3">
      <c r="P16642" s="99"/>
      <c r="Q16642" s="99"/>
    </row>
    <row r="16643" spans="16:17" x14ac:dyDescent="0.3">
      <c r="P16643" s="99"/>
      <c r="Q16643" s="99"/>
    </row>
    <row r="16644" spans="16:17" x14ac:dyDescent="0.3">
      <c r="P16644" s="99"/>
      <c r="Q16644" s="99"/>
    </row>
    <row r="16645" spans="16:17" x14ac:dyDescent="0.3">
      <c r="P16645" s="99"/>
      <c r="Q16645" s="99"/>
    </row>
    <row r="16646" spans="16:17" x14ac:dyDescent="0.3">
      <c r="P16646" s="99"/>
      <c r="Q16646" s="99"/>
    </row>
    <row r="16647" spans="16:17" x14ac:dyDescent="0.3">
      <c r="P16647" s="99"/>
      <c r="Q16647" s="99"/>
    </row>
    <row r="16648" spans="16:17" x14ac:dyDescent="0.3">
      <c r="P16648" s="99"/>
      <c r="Q16648" s="99"/>
    </row>
    <row r="16649" spans="16:17" x14ac:dyDescent="0.3">
      <c r="P16649" s="99"/>
      <c r="Q16649" s="99"/>
    </row>
    <row r="16650" spans="16:17" x14ac:dyDescent="0.3">
      <c r="P16650" s="99"/>
      <c r="Q16650" s="99"/>
    </row>
    <row r="16651" spans="16:17" x14ac:dyDescent="0.3">
      <c r="P16651" s="99"/>
      <c r="Q16651" s="99"/>
    </row>
    <row r="16652" spans="16:17" x14ac:dyDescent="0.3">
      <c r="P16652" s="99"/>
      <c r="Q16652" s="99"/>
    </row>
    <row r="16653" spans="16:17" x14ac:dyDescent="0.3">
      <c r="P16653" s="99"/>
      <c r="Q16653" s="99"/>
    </row>
    <row r="16654" spans="16:17" x14ac:dyDescent="0.3">
      <c r="P16654" s="99"/>
      <c r="Q16654" s="99"/>
    </row>
    <row r="16655" spans="16:17" x14ac:dyDescent="0.3">
      <c r="P16655" s="99"/>
      <c r="Q16655" s="99"/>
    </row>
    <row r="16656" spans="16:17" x14ac:dyDescent="0.3">
      <c r="P16656" s="99"/>
      <c r="Q16656" s="99"/>
    </row>
    <row r="16657" spans="16:17" x14ac:dyDescent="0.3">
      <c r="P16657" s="99"/>
      <c r="Q16657" s="99"/>
    </row>
    <row r="16658" spans="16:17" x14ac:dyDescent="0.3">
      <c r="P16658" s="99"/>
      <c r="Q16658" s="99"/>
    </row>
    <row r="16659" spans="16:17" x14ac:dyDescent="0.3">
      <c r="P16659" s="99"/>
      <c r="Q16659" s="99"/>
    </row>
    <row r="16660" spans="16:17" x14ac:dyDescent="0.3">
      <c r="P16660" s="99"/>
      <c r="Q16660" s="99"/>
    </row>
    <row r="16661" spans="16:17" x14ac:dyDescent="0.3">
      <c r="P16661" s="99"/>
      <c r="Q16661" s="99"/>
    </row>
    <row r="16662" spans="16:17" x14ac:dyDescent="0.3">
      <c r="P16662" s="99"/>
      <c r="Q16662" s="99"/>
    </row>
    <row r="16663" spans="16:17" x14ac:dyDescent="0.3">
      <c r="P16663" s="99"/>
      <c r="Q16663" s="99"/>
    </row>
    <row r="16664" spans="16:17" x14ac:dyDescent="0.3">
      <c r="P16664" s="99"/>
      <c r="Q16664" s="99"/>
    </row>
    <row r="16665" spans="16:17" x14ac:dyDescent="0.3">
      <c r="P16665" s="99"/>
      <c r="Q16665" s="99"/>
    </row>
    <row r="16666" spans="16:17" x14ac:dyDescent="0.3">
      <c r="P16666" s="99"/>
      <c r="Q16666" s="99"/>
    </row>
    <row r="16667" spans="16:17" x14ac:dyDescent="0.3">
      <c r="P16667" s="99"/>
      <c r="Q16667" s="99"/>
    </row>
    <row r="16668" spans="16:17" x14ac:dyDescent="0.3">
      <c r="P16668" s="99"/>
      <c r="Q16668" s="99"/>
    </row>
    <row r="16669" spans="16:17" x14ac:dyDescent="0.3">
      <c r="P16669" s="99"/>
      <c r="Q16669" s="99"/>
    </row>
    <row r="16670" spans="16:17" x14ac:dyDescent="0.3">
      <c r="P16670" s="99"/>
      <c r="Q16670" s="99"/>
    </row>
    <row r="16671" spans="16:17" x14ac:dyDescent="0.3">
      <c r="P16671" s="99"/>
      <c r="Q16671" s="99"/>
    </row>
    <row r="16672" spans="16:17" x14ac:dyDescent="0.3">
      <c r="P16672" s="99"/>
      <c r="Q16672" s="99"/>
    </row>
    <row r="16673" spans="16:17" x14ac:dyDescent="0.3">
      <c r="P16673" s="99"/>
      <c r="Q16673" s="99"/>
    </row>
    <row r="16674" spans="16:17" x14ac:dyDescent="0.3">
      <c r="P16674" s="99"/>
      <c r="Q16674" s="99"/>
    </row>
    <row r="16675" spans="16:17" x14ac:dyDescent="0.3">
      <c r="P16675" s="99"/>
      <c r="Q16675" s="99"/>
    </row>
    <row r="16676" spans="16:17" x14ac:dyDescent="0.3">
      <c r="P16676" s="99"/>
      <c r="Q16676" s="99"/>
    </row>
    <row r="16677" spans="16:17" x14ac:dyDescent="0.3">
      <c r="P16677" s="99"/>
      <c r="Q16677" s="99"/>
    </row>
    <row r="16678" spans="16:17" x14ac:dyDescent="0.3">
      <c r="P16678" s="99"/>
      <c r="Q16678" s="99"/>
    </row>
    <row r="16679" spans="16:17" x14ac:dyDescent="0.3">
      <c r="P16679" s="99"/>
      <c r="Q16679" s="99"/>
    </row>
    <row r="16680" spans="16:17" x14ac:dyDescent="0.3">
      <c r="P16680" s="99"/>
      <c r="Q16680" s="99"/>
    </row>
    <row r="16681" spans="16:17" x14ac:dyDescent="0.3">
      <c r="P16681" s="99"/>
      <c r="Q16681" s="99"/>
    </row>
    <row r="16682" spans="16:17" x14ac:dyDescent="0.3">
      <c r="P16682" s="99"/>
      <c r="Q16682" s="99"/>
    </row>
    <row r="16683" spans="16:17" x14ac:dyDescent="0.3">
      <c r="P16683" s="99"/>
      <c r="Q16683" s="99"/>
    </row>
    <row r="16684" spans="16:17" x14ac:dyDescent="0.3">
      <c r="P16684" s="99"/>
      <c r="Q16684" s="99"/>
    </row>
    <row r="16685" spans="16:17" x14ac:dyDescent="0.3">
      <c r="P16685" s="99"/>
      <c r="Q16685" s="99"/>
    </row>
    <row r="16686" spans="16:17" x14ac:dyDescent="0.3">
      <c r="P16686" s="99"/>
      <c r="Q16686" s="99"/>
    </row>
    <row r="16687" spans="16:17" x14ac:dyDescent="0.3">
      <c r="P16687" s="99"/>
      <c r="Q16687" s="99"/>
    </row>
    <row r="16688" spans="16:17" x14ac:dyDescent="0.3">
      <c r="P16688" s="99"/>
      <c r="Q16688" s="99"/>
    </row>
    <row r="16689" spans="16:17" x14ac:dyDescent="0.3">
      <c r="P16689" s="99"/>
      <c r="Q16689" s="99"/>
    </row>
    <row r="16690" spans="16:17" x14ac:dyDescent="0.3">
      <c r="P16690" s="99"/>
      <c r="Q16690" s="99"/>
    </row>
    <row r="16691" spans="16:17" x14ac:dyDescent="0.3">
      <c r="P16691" s="99"/>
      <c r="Q16691" s="99"/>
    </row>
    <row r="16692" spans="16:17" x14ac:dyDescent="0.3">
      <c r="P16692" s="99"/>
      <c r="Q16692" s="99"/>
    </row>
    <row r="16693" spans="16:17" x14ac:dyDescent="0.3">
      <c r="P16693" s="99"/>
      <c r="Q16693" s="99"/>
    </row>
    <row r="16694" spans="16:17" x14ac:dyDescent="0.3">
      <c r="P16694" s="99"/>
      <c r="Q16694" s="99"/>
    </row>
    <row r="16695" spans="16:17" x14ac:dyDescent="0.3">
      <c r="P16695" s="99"/>
      <c r="Q16695" s="99"/>
    </row>
    <row r="16696" spans="16:17" x14ac:dyDescent="0.3">
      <c r="P16696" s="99"/>
      <c r="Q16696" s="99"/>
    </row>
    <row r="16697" spans="16:17" x14ac:dyDescent="0.3">
      <c r="P16697" s="99"/>
      <c r="Q16697" s="99"/>
    </row>
    <row r="16698" spans="16:17" x14ac:dyDescent="0.3">
      <c r="P16698" s="99"/>
      <c r="Q16698" s="99"/>
    </row>
    <row r="16699" spans="16:17" x14ac:dyDescent="0.3">
      <c r="P16699" s="99"/>
      <c r="Q16699" s="99"/>
    </row>
    <row r="16700" spans="16:17" x14ac:dyDescent="0.3">
      <c r="P16700" s="99"/>
      <c r="Q16700" s="99"/>
    </row>
    <row r="16701" spans="16:17" x14ac:dyDescent="0.3">
      <c r="P16701" s="99"/>
      <c r="Q16701" s="99"/>
    </row>
    <row r="16702" spans="16:17" x14ac:dyDescent="0.3">
      <c r="P16702" s="99"/>
      <c r="Q16702" s="99"/>
    </row>
    <row r="16703" spans="16:17" x14ac:dyDescent="0.3">
      <c r="P16703" s="99"/>
      <c r="Q16703" s="99"/>
    </row>
    <row r="16704" spans="16:17" x14ac:dyDescent="0.3">
      <c r="P16704" s="99"/>
      <c r="Q16704" s="99"/>
    </row>
    <row r="16705" spans="16:17" x14ac:dyDescent="0.3">
      <c r="P16705" s="99"/>
      <c r="Q16705" s="99"/>
    </row>
    <row r="16706" spans="16:17" x14ac:dyDescent="0.3">
      <c r="P16706" s="99"/>
      <c r="Q16706" s="99"/>
    </row>
    <row r="16707" spans="16:17" x14ac:dyDescent="0.3">
      <c r="P16707" s="99"/>
      <c r="Q16707" s="99"/>
    </row>
    <row r="16708" spans="16:17" x14ac:dyDescent="0.3">
      <c r="P16708" s="99"/>
      <c r="Q16708" s="99"/>
    </row>
    <row r="16709" spans="16:17" x14ac:dyDescent="0.3">
      <c r="P16709" s="99"/>
      <c r="Q16709" s="99"/>
    </row>
    <row r="16710" spans="16:17" x14ac:dyDescent="0.3">
      <c r="P16710" s="99"/>
      <c r="Q16710" s="99"/>
    </row>
    <row r="16711" spans="16:17" x14ac:dyDescent="0.3">
      <c r="P16711" s="99"/>
      <c r="Q16711" s="99"/>
    </row>
    <row r="16712" spans="16:17" x14ac:dyDescent="0.3">
      <c r="P16712" s="99"/>
      <c r="Q16712" s="99"/>
    </row>
    <row r="16713" spans="16:17" x14ac:dyDescent="0.3">
      <c r="P16713" s="99"/>
      <c r="Q16713" s="99"/>
    </row>
    <row r="16714" spans="16:17" x14ac:dyDescent="0.3">
      <c r="P16714" s="99"/>
      <c r="Q16714" s="99"/>
    </row>
    <row r="16715" spans="16:17" x14ac:dyDescent="0.3">
      <c r="P16715" s="99"/>
      <c r="Q16715" s="99"/>
    </row>
    <row r="16716" spans="16:17" x14ac:dyDescent="0.3">
      <c r="P16716" s="99"/>
      <c r="Q16716" s="99"/>
    </row>
    <row r="16717" spans="16:17" x14ac:dyDescent="0.3">
      <c r="P16717" s="99"/>
      <c r="Q16717" s="99"/>
    </row>
    <row r="16718" spans="16:17" x14ac:dyDescent="0.3">
      <c r="P16718" s="99"/>
      <c r="Q16718" s="99"/>
    </row>
    <row r="16719" spans="16:17" x14ac:dyDescent="0.3">
      <c r="P16719" s="99"/>
      <c r="Q16719" s="99"/>
    </row>
    <row r="16720" spans="16:17" x14ac:dyDescent="0.3">
      <c r="P16720" s="99"/>
      <c r="Q16720" s="99"/>
    </row>
    <row r="16721" spans="16:17" x14ac:dyDescent="0.3">
      <c r="P16721" s="99"/>
      <c r="Q16721" s="99"/>
    </row>
    <row r="16722" spans="16:17" x14ac:dyDescent="0.3">
      <c r="P16722" s="99"/>
      <c r="Q16722" s="99"/>
    </row>
    <row r="16723" spans="16:17" x14ac:dyDescent="0.3">
      <c r="P16723" s="99"/>
      <c r="Q16723" s="99"/>
    </row>
    <row r="16724" spans="16:17" x14ac:dyDescent="0.3">
      <c r="P16724" s="99"/>
      <c r="Q16724" s="99"/>
    </row>
    <row r="16725" spans="16:17" x14ac:dyDescent="0.3">
      <c r="P16725" s="99"/>
      <c r="Q16725" s="99"/>
    </row>
    <row r="16726" spans="16:17" x14ac:dyDescent="0.3">
      <c r="P16726" s="99"/>
      <c r="Q16726" s="99"/>
    </row>
    <row r="16727" spans="16:17" x14ac:dyDescent="0.3">
      <c r="P16727" s="99"/>
      <c r="Q16727" s="99"/>
    </row>
    <row r="16728" spans="16:17" x14ac:dyDescent="0.3">
      <c r="P16728" s="99"/>
      <c r="Q16728" s="99"/>
    </row>
    <row r="16729" spans="16:17" x14ac:dyDescent="0.3">
      <c r="P16729" s="99"/>
      <c r="Q16729" s="99"/>
    </row>
    <row r="16730" spans="16:17" x14ac:dyDescent="0.3">
      <c r="P16730" s="99"/>
      <c r="Q16730" s="99"/>
    </row>
    <row r="16731" spans="16:17" x14ac:dyDescent="0.3">
      <c r="P16731" s="99"/>
      <c r="Q16731" s="99"/>
    </row>
    <row r="16732" spans="16:17" x14ac:dyDescent="0.3">
      <c r="P16732" s="99"/>
      <c r="Q16732" s="99"/>
    </row>
    <row r="16733" spans="16:17" x14ac:dyDescent="0.3">
      <c r="P16733" s="99"/>
      <c r="Q16733" s="99"/>
    </row>
    <row r="16734" spans="16:17" x14ac:dyDescent="0.3">
      <c r="P16734" s="99"/>
      <c r="Q16734" s="99"/>
    </row>
    <row r="16735" spans="16:17" x14ac:dyDescent="0.3">
      <c r="P16735" s="99"/>
      <c r="Q16735" s="99"/>
    </row>
    <row r="16736" spans="16:17" x14ac:dyDescent="0.3">
      <c r="P16736" s="99"/>
      <c r="Q16736" s="99"/>
    </row>
    <row r="16737" spans="16:17" x14ac:dyDescent="0.3">
      <c r="P16737" s="99"/>
      <c r="Q16737" s="99"/>
    </row>
    <row r="16738" spans="16:17" x14ac:dyDescent="0.3">
      <c r="P16738" s="99"/>
      <c r="Q16738" s="99"/>
    </row>
    <row r="16739" spans="16:17" x14ac:dyDescent="0.3">
      <c r="P16739" s="99"/>
      <c r="Q16739" s="99"/>
    </row>
    <row r="16740" spans="16:17" x14ac:dyDescent="0.3">
      <c r="P16740" s="99"/>
      <c r="Q16740" s="99"/>
    </row>
    <row r="16741" spans="16:17" x14ac:dyDescent="0.3">
      <c r="P16741" s="99"/>
      <c r="Q16741" s="99"/>
    </row>
    <row r="16742" spans="16:17" x14ac:dyDescent="0.3">
      <c r="P16742" s="99"/>
      <c r="Q16742" s="99"/>
    </row>
    <row r="16743" spans="16:17" x14ac:dyDescent="0.3">
      <c r="P16743" s="99"/>
      <c r="Q16743" s="99"/>
    </row>
    <row r="16744" spans="16:17" x14ac:dyDescent="0.3">
      <c r="P16744" s="99"/>
      <c r="Q16744" s="99"/>
    </row>
    <row r="16745" spans="16:17" x14ac:dyDescent="0.3">
      <c r="P16745" s="99"/>
      <c r="Q16745" s="99"/>
    </row>
    <row r="16746" spans="16:17" x14ac:dyDescent="0.3">
      <c r="P16746" s="99"/>
      <c r="Q16746" s="99"/>
    </row>
    <row r="16747" spans="16:17" x14ac:dyDescent="0.3">
      <c r="P16747" s="99"/>
      <c r="Q16747" s="99"/>
    </row>
    <row r="16748" spans="16:17" x14ac:dyDescent="0.3">
      <c r="P16748" s="99"/>
      <c r="Q16748" s="99"/>
    </row>
    <row r="16749" spans="16:17" x14ac:dyDescent="0.3">
      <c r="P16749" s="99"/>
      <c r="Q16749" s="99"/>
    </row>
    <row r="16750" spans="16:17" x14ac:dyDescent="0.3">
      <c r="P16750" s="99"/>
      <c r="Q16750" s="99"/>
    </row>
    <row r="16751" spans="16:17" x14ac:dyDescent="0.3">
      <c r="P16751" s="99"/>
      <c r="Q16751" s="99"/>
    </row>
    <row r="16752" spans="16:17" x14ac:dyDescent="0.3">
      <c r="P16752" s="99"/>
      <c r="Q16752" s="99"/>
    </row>
    <row r="16753" spans="16:17" x14ac:dyDescent="0.3">
      <c r="P16753" s="99"/>
      <c r="Q16753" s="99"/>
    </row>
    <row r="16754" spans="16:17" x14ac:dyDescent="0.3">
      <c r="P16754" s="99"/>
      <c r="Q16754" s="99"/>
    </row>
    <row r="16755" spans="16:17" x14ac:dyDescent="0.3">
      <c r="P16755" s="99"/>
      <c r="Q16755" s="99"/>
    </row>
    <row r="16756" spans="16:17" x14ac:dyDescent="0.3">
      <c r="P16756" s="99"/>
      <c r="Q16756" s="99"/>
    </row>
    <row r="16757" spans="16:17" x14ac:dyDescent="0.3">
      <c r="P16757" s="99"/>
      <c r="Q16757" s="99"/>
    </row>
    <row r="16758" spans="16:17" x14ac:dyDescent="0.3">
      <c r="P16758" s="99"/>
      <c r="Q16758" s="99"/>
    </row>
    <row r="16759" spans="16:17" x14ac:dyDescent="0.3">
      <c r="P16759" s="99"/>
      <c r="Q16759" s="99"/>
    </row>
    <row r="16760" spans="16:17" x14ac:dyDescent="0.3">
      <c r="P16760" s="99"/>
      <c r="Q16760" s="99"/>
    </row>
    <row r="16761" spans="16:17" x14ac:dyDescent="0.3">
      <c r="P16761" s="99"/>
      <c r="Q16761" s="99"/>
    </row>
    <row r="16762" spans="16:17" x14ac:dyDescent="0.3">
      <c r="P16762" s="99"/>
      <c r="Q16762" s="99"/>
    </row>
    <row r="16763" spans="16:17" x14ac:dyDescent="0.3">
      <c r="P16763" s="99"/>
      <c r="Q16763" s="99"/>
    </row>
    <row r="16764" spans="16:17" x14ac:dyDescent="0.3">
      <c r="P16764" s="99"/>
      <c r="Q16764" s="99"/>
    </row>
    <row r="16765" spans="16:17" x14ac:dyDescent="0.3">
      <c r="P16765" s="99"/>
      <c r="Q16765" s="99"/>
    </row>
    <row r="16766" spans="16:17" x14ac:dyDescent="0.3">
      <c r="P16766" s="99"/>
      <c r="Q16766" s="99"/>
    </row>
    <row r="16767" spans="16:17" x14ac:dyDescent="0.3">
      <c r="P16767" s="99"/>
      <c r="Q16767" s="99"/>
    </row>
    <row r="16768" spans="16:17" x14ac:dyDescent="0.3">
      <c r="P16768" s="99"/>
      <c r="Q16768" s="99"/>
    </row>
    <row r="16769" spans="16:17" x14ac:dyDescent="0.3">
      <c r="P16769" s="99"/>
      <c r="Q16769" s="99"/>
    </row>
    <row r="16770" spans="16:17" x14ac:dyDescent="0.3">
      <c r="P16770" s="99"/>
      <c r="Q16770" s="99"/>
    </row>
    <row r="16771" spans="16:17" x14ac:dyDescent="0.3">
      <c r="P16771" s="99"/>
      <c r="Q16771" s="99"/>
    </row>
    <row r="16772" spans="16:17" x14ac:dyDescent="0.3">
      <c r="P16772" s="99"/>
      <c r="Q16772" s="99"/>
    </row>
    <row r="16773" spans="16:17" x14ac:dyDescent="0.3">
      <c r="P16773" s="99"/>
      <c r="Q16773" s="99"/>
    </row>
    <row r="16774" spans="16:17" x14ac:dyDescent="0.3">
      <c r="P16774" s="99"/>
      <c r="Q16774" s="99"/>
    </row>
    <row r="16775" spans="16:17" x14ac:dyDescent="0.3">
      <c r="P16775" s="99"/>
      <c r="Q16775" s="99"/>
    </row>
    <row r="16776" spans="16:17" x14ac:dyDescent="0.3">
      <c r="P16776" s="99"/>
      <c r="Q16776" s="99"/>
    </row>
    <row r="16777" spans="16:17" x14ac:dyDescent="0.3">
      <c r="P16777" s="99"/>
      <c r="Q16777" s="99"/>
    </row>
    <row r="16778" spans="16:17" x14ac:dyDescent="0.3">
      <c r="P16778" s="99"/>
      <c r="Q16778" s="99"/>
    </row>
    <row r="16779" spans="16:17" x14ac:dyDescent="0.3">
      <c r="P16779" s="99"/>
      <c r="Q16779" s="99"/>
    </row>
    <row r="16780" spans="16:17" x14ac:dyDescent="0.3">
      <c r="P16780" s="99"/>
      <c r="Q16780" s="99"/>
    </row>
    <row r="16781" spans="16:17" x14ac:dyDescent="0.3">
      <c r="P16781" s="99"/>
      <c r="Q16781" s="99"/>
    </row>
    <row r="16782" spans="16:17" x14ac:dyDescent="0.3">
      <c r="P16782" s="99"/>
      <c r="Q16782" s="99"/>
    </row>
    <row r="16783" spans="16:17" x14ac:dyDescent="0.3">
      <c r="P16783" s="99"/>
      <c r="Q16783" s="99"/>
    </row>
    <row r="16784" spans="16:17" x14ac:dyDescent="0.3">
      <c r="P16784" s="99"/>
      <c r="Q16784" s="99"/>
    </row>
    <row r="16785" spans="16:17" x14ac:dyDescent="0.3">
      <c r="P16785" s="99"/>
      <c r="Q16785" s="99"/>
    </row>
    <row r="16786" spans="16:17" x14ac:dyDescent="0.3">
      <c r="P16786" s="99"/>
      <c r="Q16786" s="99"/>
    </row>
    <row r="16787" spans="16:17" x14ac:dyDescent="0.3">
      <c r="P16787" s="99"/>
      <c r="Q16787" s="99"/>
    </row>
    <row r="16788" spans="16:17" x14ac:dyDescent="0.3">
      <c r="P16788" s="99"/>
      <c r="Q16788" s="99"/>
    </row>
    <row r="16789" spans="16:17" x14ac:dyDescent="0.3">
      <c r="P16789" s="99"/>
      <c r="Q16789" s="99"/>
    </row>
    <row r="16790" spans="16:17" x14ac:dyDescent="0.3">
      <c r="P16790" s="99"/>
      <c r="Q16790" s="99"/>
    </row>
    <row r="16791" spans="16:17" x14ac:dyDescent="0.3">
      <c r="P16791" s="99"/>
      <c r="Q16791" s="99"/>
    </row>
    <row r="16792" spans="16:17" x14ac:dyDescent="0.3">
      <c r="P16792" s="99"/>
      <c r="Q16792" s="99"/>
    </row>
    <row r="16793" spans="16:17" x14ac:dyDescent="0.3">
      <c r="P16793" s="99"/>
      <c r="Q16793" s="99"/>
    </row>
    <row r="16794" spans="16:17" x14ac:dyDescent="0.3">
      <c r="P16794" s="99"/>
      <c r="Q16794" s="99"/>
    </row>
    <row r="16795" spans="16:17" x14ac:dyDescent="0.3">
      <c r="P16795" s="99"/>
      <c r="Q16795" s="99"/>
    </row>
    <row r="16796" spans="16:17" x14ac:dyDescent="0.3">
      <c r="P16796" s="99"/>
      <c r="Q16796" s="99"/>
    </row>
    <row r="16797" spans="16:17" x14ac:dyDescent="0.3">
      <c r="P16797" s="99"/>
      <c r="Q16797" s="99"/>
    </row>
    <row r="16798" spans="16:17" x14ac:dyDescent="0.3">
      <c r="P16798" s="99"/>
      <c r="Q16798" s="99"/>
    </row>
    <row r="16799" spans="16:17" x14ac:dyDescent="0.3">
      <c r="P16799" s="99"/>
      <c r="Q16799" s="99"/>
    </row>
    <row r="16800" spans="16:17" x14ac:dyDescent="0.3">
      <c r="P16800" s="99"/>
      <c r="Q16800" s="99"/>
    </row>
    <row r="16801" spans="16:17" x14ac:dyDescent="0.3">
      <c r="P16801" s="99"/>
      <c r="Q16801" s="99"/>
    </row>
    <row r="16802" spans="16:17" x14ac:dyDescent="0.3">
      <c r="P16802" s="99"/>
      <c r="Q16802" s="99"/>
    </row>
    <row r="16803" spans="16:17" x14ac:dyDescent="0.3">
      <c r="P16803" s="99"/>
      <c r="Q16803" s="99"/>
    </row>
    <row r="16804" spans="16:17" x14ac:dyDescent="0.3">
      <c r="P16804" s="99"/>
      <c r="Q16804" s="99"/>
    </row>
    <row r="16805" spans="16:17" x14ac:dyDescent="0.3">
      <c r="P16805" s="99"/>
      <c r="Q16805" s="99"/>
    </row>
    <row r="16806" spans="16:17" x14ac:dyDescent="0.3">
      <c r="P16806" s="99"/>
      <c r="Q16806" s="99"/>
    </row>
    <row r="16807" spans="16:17" x14ac:dyDescent="0.3">
      <c r="P16807" s="99"/>
      <c r="Q16807" s="99"/>
    </row>
    <row r="16808" spans="16:17" x14ac:dyDescent="0.3">
      <c r="P16808" s="99"/>
      <c r="Q16808" s="99"/>
    </row>
    <row r="16809" spans="16:17" x14ac:dyDescent="0.3">
      <c r="P16809" s="99"/>
      <c r="Q16809" s="99"/>
    </row>
    <row r="16810" spans="16:17" x14ac:dyDescent="0.3">
      <c r="P16810" s="99"/>
      <c r="Q16810" s="99"/>
    </row>
    <row r="16811" spans="16:17" x14ac:dyDescent="0.3">
      <c r="P16811" s="99"/>
      <c r="Q16811" s="99"/>
    </row>
    <row r="16812" spans="16:17" x14ac:dyDescent="0.3">
      <c r="P16812" s="99"/>
      <c r="Q16812" s="99"/>
    </row>
    <row r="16813" spans="16:17" x14ac:dyDescent="0.3">
      <c r="P16813" s="99"/>
      <c r="Q16813" s="99"/>
    </row>
    <row r="16814" spans="16:17" x14ac:dyDescent="0.3">
      <c r="P16814" s="99"/>
      <c r="Q16814" s="99"/>
    </row>
    <row r="16815" spans="16:17" x14ac:dyDescent="0.3">
      <c r="P16815" s="99"/>
      <c r="Q16815" s="99"/>
    </row>
    <row r="16816" spans="16:17" x14ac:dyDescent="0.3">
      <c r="P16816" s="99"/>
      <c r="Q16816" s="99"/>
    </row>
    <row r="16817" spans="16:17" x14ac:dyDescent="0.3">
      <c r="P16817" s="99"/>
      <c r="Q16817" s="99"/>
    </row>
    <row r="16818" spans="16:17" x14ac:dyDescent="0.3">
      <c r="P16818" s="99"/>
      <c r="Q16818" s="99"/>
    </row>
    <row r="16819" spans="16:17" x14ac:dyDescent="0.3">
      <c r="P16819" s="99"/>
      <c r="Q16819" s="99"/>
    </row>
    <row r="16820" spans="16:17" x14ac:dyDescent="0.3">
      <c r="P16820" s="99"/>
      <c r="Q16820" s="99"/>
    </row>
    <row r="16821" spans="16:17" x14ac:dyDescent="0.3">
      <c r="P16821" s="99"/>
      <c r="Q16821" s="99"/>
    </row>
    <row r="16822" spans="16:17" x14ac:dyDescent="0.3">
      <c r="P16822" s="99"/>
      <c r="Q16822" s="99"/>
    </row>
    <row r="16823" spans="16:17" x14ac:dyDescent="0.3">
      <c r="P16823" s="99"/>
      <c r="Q16823" s="99"/>
    </row>
    <row r="16824" spans="16:17" x14ac:dyDescent="0.3">
      <c r="P16824" s="99"/>
      <c r="Q16824" s="99"/>
    </row>
    <row r="16825" spans="16:17" x14ac:dyDescent="0.3">
      <c r="P16825" s="99"/>
      <c r="Q16825" s="99"/>
    </row>
    <row r="16826" spans="16:17" x14ac:dyDescent="0.3">
      <c r="P16826" s="99"/>
      <c r="Q16826" s="99"/>
    </row>
    <row r="16827" spans="16:17" x14ac:dyDescent="0.3">
      <c r="P16827" s="99"/>
      <c r="Q16827" s="99"/>
    </row>
    <row r="16828" spans="16:17" x14ac:dyDescent="0.3">
      <c r="P16828" s="99"/>
      <c r="Q16828" s="99"/>
    </row>
    <row r="16829" spans="16:17" x14ac:dyDescent="0.3">
      <c r="P16829" s="99"/>
      <c r="Q16829" s="99"/>
    </row>
    <row r="16830" spans="16:17" x14ac:dyDescent="0.3">
      <c r="P16830" s="99"/>
      <c r="Q16830" s="99"/>
    </row>
    <row r="16831" spans="16:17" x14ac:dyDescent="0.3">
      <c r="P16831" s="99"/>
      <c r="Q16831" s="99"/>
    </row>
    <row r="16832" spans="16:17" x14ac:dyDescent="0.3">
      <c r="P16832" s="99"/>
      <c r="Q16832" s="99"/>
    </row>
    <row r="16833" spans="16:17" x14ac:dyDescent="0.3">
      <c r="P16833" s="99"/>
      <c r="Q16833" s="99"/>
    </row>
    <row r="16834" spans="16:17" x14ac:dyDescent="0.3">
      <c r="P16834" s="99"/>
      <c r="Q16834" s="99"/>
    </row>
    <row r="16835" spans="16:17" x14ac:dyDescent="0.3">
      <c r="P16835" s="99"/>
      <c r="Q16835" s="99"/>
    </row>
    <row r="16836" spans="16:17" x14ac:dyDescent="0.3">
      <c r="P16836" s="99"/>
      <c r="Q16836" s="99"/>
    </row>
    <row r="16837" spans="16:17" x14ac:dyDescent="0.3">
      <c r="P16837" s="99"/>
      <c r="Q16837" s="99"/>
    </row>
    <row r="16838" spans="16:17" x14ac:dyDescent="0.3">
      <c r="P16838" s="99"/>
      <c r="Q16838" s="99"/>
    </row>
    <row r="16839" spans="16:17" x14ac:dyDescent="0.3">
      <c r="P16839" s="99"/>
      <c r="Q16839" s="99"/>
    </row>
    <row r="16840" spans="16:17" x14ac:dyDescent="0.3">
      <c r="P16840" s="99"/>
      <c r="Q16840" s="99"/>
    </row>
    <row r="16841" spans="16:17" x14ac:dyDescent="0.3">
      <c r="P16841" s="99"/>
      <c r="Q16841" s="99"/>
    </row>
    <row r="16842" spans="16:17" x14ac:dyDescent="0.3">
      <c r="P16842" s="99"/>
      <c r="Q16842" s="99"/>
    </row>
    <row r="16843" spans="16:17" x14ac:dyDescent="0.3">
      <c r="P16843" s="99"/>
      <c r="Q16843" s="99"/>
    </row>
    <row r="16844" spans="16:17" x14ac:dyDescent="0.3">
      <c r="P16844" s="99"/>
      <c r="Q16844" s="99"/>
    </row>
    <row r="16845" spans="16:17" x14ac:dyDescent="0.3">
      <c r="P16845" s="99"/>
      <c r="Q16845" s="99"/>
    </row>
    <row r="16846" spans="16:17" x14ac:dyDescent="0.3">
      <c r="P16846" s="99"/>
      <c r="Q16846" s="99"/>
    </row>
    <row r="16847" spans="16:17" x14ac:dyDescent="0.3">
      <c r="P16847" s="99"/>
      <c r="Q16847" s="99"/>
    </row>
    <row r="16848" spans="16:17" x14ac:dyDescent="0.3">
      <c r="P16848" s="99"/>
      <c r="Q16848" s="99"/>
    </row>
    <row r="16849" spans="16:17" x14ac:dyDescent="0.3">
      <c r="P16849" s="99"/>
      <c r="Q16849" s="99"/>
    </row>
    <row r="16850" spans="16:17" x14ac:dyDescent="0.3">
      <c r="P16850" s="99"/>
      <c r="Q16850" s="99"/>
    </row>
    <row r="16851" spans="16:17" x14ac:dyDescent="0.3">
      <c r="P16851" s="99"/>
      <c r="Q16851" s="99"/>
    </row>
    <row r="16852" spans="16:17" x14ac:dyDescent="0.3">
      <c r="P16852" s="99"/>
      <c r="Q16852" s="99"/>
    </row>
    <row r="16853" spans="16:17" x14ac:dyDescent="0.3">
      <c r="P16853" s="99"/>
      <c r="Q16853" s="99"/>
    </row>
    <row r="16854" spans="16:17" x14ac:dyDescent="0.3">
      <c r="P16854" s="99"/>
      <c r="Q16854" s="99"/>
    </row>
    <row r="16855" spans="16:17" x14ac:dyDescent="0.3">
      <c r="P16855" s="99"/>
      <c r="Q16855" s="99"/>
    </row>
    <row r="16856" spans="16:17" x14ac:dyDescent="0.3">
      <c r="P16856" s="99"/>
      <c r="Q16856" s="99"/>
    </row>
    <row r="16857" spans="16:17" x14ac:dyDescent="0.3">
      <c r="P16857" s="99"/>
      <c r="Q16857" s="99"/>
    </row>
    <row r="16858" spans="16:17" x14ac:dyDescent="0.3">
      <c r="P16858" s="99"/>
      <c r="Q16858" s="99"/>
    </row>
    <row r="16859" spans="16:17" x14ac:dyDescent="0.3">
      <c r="P16859" s="99"/>
      <c r="Q16859" s="99"/>
    </row>
    <row r="16860" spans="16:17" x14ac:dyDescent="0.3">
      <c r="P16860" s="99"/>
      <c r="Q16860" s="99"/>
    </row>
    <row r="16861" spans="16:17" x14ac:dyDescent="0.3">
      <c r="P16861" s="99"/>
      <c r="Q16861" s="99"/>
    </row>
    <row r="16862" spans="16:17" x14ac:dyDescent="0.3">
      <c r="P16862" s="99"/>
      <c r="Q16862" s="99"/>
    </row>
    <row r="16863" spans="16:17" x14ac:dyDescent="0.3">
      <c r="P16863" s="99"/>
      <c r="Q16863" s="99"/>
    </row>
    <row r="16864" spans="16:17" x14ac:dyDescent="0.3">
      <c r="P16864" s="99"/>
      <c r="Q16864" s="99"/>
    </row>
    <row r="16865" spans="16:17" x14ac:dyDescent="0.3">
      <c r="P16865" s="99"/>
      <c r="Q16865" s="99"/>
    </row>
    <row r="16866" spans="16:17" x14ac:dyDescent="0.3">
      <c r="P16866" s="99"/>
      <c r="Q16866" s="99"/>
    </row>
    <row r="16867" spans="16:17" x14ac:dyDescent="0.3">
      <c r="P16867" s="99"/>
      <c r="Q16867" s="99"/>
    </row>
    <row r="16868" spans="16:17" x14ac:dyDescent="0.3">
      <c r="P16868" s="99"/>
      <c r="Q16868" s="99"/>
    </row>
    <row r="16869" spans="16:17" x14ac:dyDescent="0.3">
      <c r="P16869" s="99"/>
      <c r="Q16869" s="99"/>
    </row>
    <row r="16870" spans="16:17" x14ac:dyDescent="0.3">
      <c r="P16870" s="99"/>
      <c r="Q16870" s="99"/>
    </row>
    <row r="16871" spans="16:17" x14ac:dyDescent="0.3">
      <c r="P16871" s="99"/>
      <c r="Q16871" s="99"/>
    </row>
    <row r="16872" spans="16:17" x14ac:dyDescent="0.3">
      <c r="P16872" s="99"/>
      <c r="Q16872" s="99"/>
    </row>
    <row r="16873" spans="16:17" x14ac:dyDescent="0.3">
      <c r="P16873" s="99"/>
      <c r="Q16873" s="99"/>
    </row>
    <row r="16874" spans="16:17" x14ac:dyDescent="0.3">
      <c r="P16874" s="99"/>
      <c r="Q16874" s="99"/>
    </row>
    <row r="16875" spans="16:17" x14ac:dyDescent="0.3">
      <c r="P16875" s="99"/>
      <c r="Q16875" s="99"/>
    </row>
    <row r="16876" spans="16:17" x14ac:dyDescent="0.3">
      <c r="P16876" s="99"/>
      <c r="Q16876" s="99"/>
    </row>
    <row r="16877" spans="16:17" x14ac:dyDescent="0.3">
      <c r="P16877" s="99"/>
      <c r="Q16877" s="99"/>
    </row>
    <row r="16878" spans="16:17" x14ac:dyDescent="0.3">
      <c r="P16878" s="99"/>
      <c r="Q16878" s="99"/>
    </row>
    <row r="16879" spans="16:17" x14ac:dyDescent="0.3">
      <c r="P16879" s="99"/>
      <c r="Q16879" s="99"/>
    </row>
    <row r="16880" spans="16:17" x14ac:dyDescent="0.3">
      <c r="P16880" s="99"/>
      <c r="Q16880" s="99"/>
    </row>
    <row r="16881" spans="16:17" x14ac:dyDescent="0.3">
      <c r="P16881" s="99"/>
      <c r="Q16881" s="99"/>
    </row>
    <row r="16882" spans="16:17" x14ac:dyDescent="0.3">
      <c r="P16882" s="99"/>
      <c r="Q16882" s="99"/>
    </row>
    <row r="16883" spans="16:17" x14ac:dyDescent="0.3">
      <c r="P16883" s="99"/>
      <c r="Q16883" s="99"/>
    </row>
    <row r="16884" spans="16:17" x14ac:dyDescent="0.3">
      <c r="P16884" s="99"/>
      <c r="Q16884" s="99"/>
    </row>
    <row r="16885" spans="16:17" x14ac:dyDescent="0.3">
      <c r="P16885" s="99"/>
      <c r="Q16885" s="99"/>
    </row>
    <row r="16886" spans="16:17" x14ac:dyDescent="0.3">
      <c r="P16886" s="99"/>
      <c r="Q16886" s="99"/>
    </row>
    <row r="16887" spans="16:17" x14ac:dyDescent="0.3">
      <c r="P16887" s="99"/>
      <c r="Q16887" s="99"/>
    </row>
    <row r="16888" spans="16:17" x14ac:dyDescent="0.3">
      <c r="P16888" s="99"/>
      <c r="Q16888" s="99"/>
    </row>
    <row r="16889" spans="16:17" x14ac:dyDescent="0.3">
      <c r="P16889" s="99"/>
      <c r="Q16889" s="99"/>
    </row>
    <row r="16890" spans="16:17" x14ac:dyDescent="0.3">
      <c r="P16890" s="99"/>
      <c r="Q16890" s="99"/>
    </row>
    <row r="16891" spans="16:17" x14ac:dyDescent="0.3">
      <c r="P16891" s="99"/>
      <c r="Q16891" s="99"/>
    </row>
    <row r="16892" spans="16:17" x14ac:dyDescent="0.3">
      <c r="P16892" s="99"/>
      <c r="Q16892" s="99"/>
    </row>
    <row r="16893" spans="16:17" x14ac:dyDescent="0.3">
      <c r="P16893" s="99"/>
      <c r="Q16893" s="99"/>
    </row>
    <row r="16894" spans="16:17" x14ac:dyDescent="0.3">
      <c r="P16894" s="99"/>
      <c r="Q16894" s="99"/>
    </row>
    <row r="16895" spans="16:17" x14ac:dyDescent="0.3">
      <c r="P16895" s="99"/>
      <c r="Q16895" s="99"/>
    </row>
    <row r="16896" spans="16:17" x14ac:dyDescent="0.3">
      <c r="P16896" s="99"/>
      <c r="Q16896" s="99"/>
    </row>
    <row r="16897" spans="16:17" x14ac:dyDescent="0.3">
      <c r="P16897" s="99"/>
      <c r="Q16897" s="99"/>
    </row>
    <row r="16898" spans="16:17" x14ac:dyDescent="0.3">
      <c r="P16898" s="99"/>
      <c r="Q16898" s="99"/>
    </row>
    <row r="16899" spans="16:17" x14ac:dyDescent="0.3">
      <c r="P16899" s="99"/>
      <c r="Q16899" s="99"/>
    </row>
    <row r="16900" spans="16:17" x14ac:dyDescent="0.3">
      <c r="P16900" s="99"/>
      <c r="Q16900" s="99"/>
    </row>
    <row r="16901" spans="16:17" x14ac:dyDescent="0.3">
      <c r="P16901" s="99"/>
      <c r="Q16901" s="99"/>
    </row>
    <row r="16902" spans="16:17" x14ac:dyDescent="0.3">
      <c r="P16902" s="99"/>
      <c r="Q16902" s="99"/>
    </row>
    <row r="16903" spans="16:17" x14ac:dyDescent="0.3">
      <c r="P16903" s="99"/>
      <c r="Q16903" s="99"/>
    </row>
    <row r="16904" spans="16:17" x14ac:dyDescent="0.3">
      <c r="P16904" s="99"/>
      <c r="Q16904" s="99"/>
    </row>
    <row r="16905" spans="16:17" x14ac:dyDescent="0.3">
      <c r="P16905" s="99"/>
      <c r="Q16905" s="99"/>
    </row>
    <row r="16906" spans="16:17" x14ac:dyDescent="0.3">
      <c r="P16906" s="99"/>
      <c r="Q16906" s="99"/>
    </row>
    <row r="16907" spans="16:17" x14ac:dyDescent="0.3">
      <c r="P16907" s="99"/>
      <c r="Q16907" s="99"/>
    </row>
    <row r="16908" spans="16:17" x14ac:dyDescent="0.3">
      <c r="P16908" s="99"/>
      <c r="Q16908" s="99"/>
    </row>
    <row r="16909" spans="16:17" x14ac:dyDescent="0.3">
      <c r="P16909" s="99"/>
      <c r="Q16909" s="99"/>
    </row>
    <row r="16910" spans="16:17" x14ac:dyDescent="0.3">
      <c r="P16910" s="99"/>
      <c r="Q16910" s="99"/>
    </row>
    <row r="16911" spans="16:17" x14ac:dyDescent="0.3">
      <c r="P16911" s="99"/>
      <c r="Q16911" s="99"/>
    </row>
    <row r="16912" spans="16:17" x14ac:dyDescent="0.3">
      <c r="P16912" s="99"/>
      <c r="Q16912" s="99"/>
    </row>
    <row r="16913" spans="16:17" x14ac:dyDescent="0.3">
      <c r="P16913" s="99"/>
      <c r="Q16913" s="99"/>
    </row>
    <row r="16914" spans="16:17" x14ac:dyDescent="0.3">
      <c r="P16914" s="99"/>
      <c r="Q16914" s="99"/>
    </row>
    <row r="16915" spans="16:17" x14ac:dyDescent="0.3">
      <c r="P16915" s="99"/>
      <c r="Q16915" s="99"/>
    </row>
    <row r="16916" spans="16:17" x14ac:dyDescent="0.3">
      <c r="P16916" s="99"/>
      <c r="Q16916" s="99"/>
    </row>
    <row r="16917" spans="16:17" x14ac:dyDescent="0.3">
      <c r="P16917" s="99"/>
      <c r="Q16917" s="99"/>
    </row>
    <row r="16918" spans="16:17" x14ac:dyDescent="0.3">
      <c r="P16918" s="99"/>
      <c r="Q16918" s="99"/>
    </row>
    <row r="16919" spans="16:17" x14ac:dyDescent="0.3">
      <c r="P16919" s="99"/>
      <c r="Q16919" s="99"/>
    </row>
    <row r="16920" spans="16:17" x14ac:dyDescent="0.3">
      <c r="P16920" s="99"/>
      <c r="Q16920" s="99"/>
    </row>
    <row r="16921" spans="16:17" x14ac:dyDescent="0.3">
      <c r="P16921" s="99"/>
      <c r="Q16921" s="99"/>
    </row>
    <row r="16922" spans="16:17" x14ac:dyDescent="0.3">
      <c r="P16922" s="99"/>
      <c r="Q16922" s="99"/>
    </row>
    <row r="16923" spans="16:17" x14ac:dyDescent="0.3">
      <c r="P16923" s="99"/>
      <c r="Q16923" s="99"/>
    </row>
    <row r="16924" spans="16:17" x14ac:dyDescent="0.3">
      <c r="P16924" s="99"/>
      <c r="Q16924" s="99"/>
    </row>
    <row r="16925" spans="16:17" x14ac:dyDescent="0.3">
      <c r="P16925" s="99"/>
      <c r="Q16925" s="99"/>
    </row>
    <row r="16926" spans="16:17" x14ac:dyDescent="0.3">
      <c r="P16926" s="99"/>
      <c r="Q16926" s="99"/>
    </row>
    <row r="16927" spans="16:17" x14ac:dyDescent="0.3">
      <c r="P16927" s="99"/>
      <c r="Q16927" s="99"/>
    </row>
    <row r="16928" spans="16:17" x14ac:dyDescent="0.3">
      <c r="P16928" s="99"/>
      <c r="Q16928" s="99"/>
    </row>
    <row r="16929" spans="16:17" x14ac:dyDescent="0.3">
      <c r="P16929" s="99"/>
      <c r="Q16929" s="99"/>
    </row>
    <row r="16930" spans="16:17" x14ac:dyDescent="0.3">
      <c r="P16930" s="99"/>
      <c r="Q16930" s="99"/>
    </row>
    <row r="16931" spans="16:17" x14ac:dyDescent="0.3">
      <c r="P16931" s="99"/>
      <c r="Q16931" s="99"/>
    </row>
    <row r="16932" spans="16:17" x14ac:dyDescent="0.3">
      <c r="P16932" s="99"/>
      <c r="Q16932" s="99"/>
    </row>
    <row r="16933" spans="16:17" x14ac:dyDescent="0.3">
      <c r="P16933" s="99"/>
      <c r="Q16933" s="99"/>
    </row>
    <row r="16934" spans="16:17" x14ac:dyDescent="0.3">
      <c r="P16934" s="99"/>
      <c r="Q16934" s="99"/>
    </row>
    <row r="16935" spans="16:17" x14ac:dyDescent="0.3">
      <c r="P16935" s="99"/>
      <c r="Q16935" s="99"/>
    </row>
    <row r="16936" spans="16:17" x14ac:dyDescent="0.3">
      <c r="P16936" s="99"/>
      <c r="Q16936" s="99"/>
    </row>
    <row r="16937" spans="16:17" x14ac:dyDescent="0.3">
      <c r="P16937" s="99"/>
      <c r="Q16937" s="99"/>
    </row>
    <row r="16938" spans="16:17" x14ac:dyDescent="0.3">
      <c r="P16938" s="99"/>
      <c r="Q16938" s="99"/>
    </row>
    <row r="16939" spans="16:17" x14ac:dyDescent="0.3">
      <c r="P16939" s="99"/>
      <c r="Q16939" s="99"/>
    </row>
    <row r="16940" spans="16:17" x14ac:dyDescent="0.3">
      <c r="P16940" s="99"/>
      <c r="Q16940" s="99"/>
    </row>
    <row r="16941" spans="16:17" x14ac:dyDescent="0.3">
      <c r="P16941" s="99"/>
      <c r="Q16941" s="99"/>
    </row>
    <row r="16942" spans="16:17" x14ac:dyDescent="0.3">
      <c r="P16942" s="99"/>
      <c r="Q16942" s="99"/>
    </row>
    <row r="16943" spans="16:17" x14ac:dyDescent="0.3">
      <c r="P16943" s="99"/>
      <c r="Q16943" s="99"/>
    </row>
    <row r="16944" spans="16:17" x14ac:dyDescent="0.3">
      <c r="P16944" s="99"/>
      <c r="Q16944" s="99"/>
    </row>
    <row r="16945" spans="16:17" x14ac:dyDescent="0.3">
      <c r="P16945" s="99"/>
      <c r="Q16945" s="99"/>
    </row>
    <row r="16946" spans="16:17" x14ac:dyDescent="0.3">
      <c r="P16946" s="99"/>
      <c r="Q16946" s="99"/>
    </row>
    <row r="16947" spans="16:17" x14ac:dyDescent="0.3">
      <c r="P16947" s="99"/>
      <c r="Q16947" s="99"/>
    </row>
    <row r="16948" spans="16:17" x14ac:dyDescent="0.3">
      <c r="P16948" s="99"/>
      <c r="Q16948" s="99"/>
    </row>
    <row r="16949" spans="16:17" x14ac:dyDescent="0.3">
      <c r="P16949" s="99"/>
      <c r="Q16949" s="99"/>
    </row>
    <row r="16950" spans="16:17" x14ac:dyDescent="0.3">
      <c r="P16950" s="99"/>
      <c r="Q16950" s="99"/>
    </row>
    <row r="16951" spans="16:17" x14ac:dyDescent="0.3">
      <c r="P16951" s="99"/>
      <c r="Q16951" s="99"/>
    </row>
    <row r="16952" spans="16:17" x14ac:dyDescent="0.3">
      <c r="P16952" s="99"/>
      <c r="Q16952" s="99"/>
    </row>
    <row r="16953" spans="16:17" x14ac:dyDescent="0.3">
      <c r="P16953" s="99"/>
      <c r="Q16953" s="99"/>
    </row>
    <row r="16954" spans="16:17" x14ac:dyDescent="0.3">
      <c r="P16954" s="99"/>
      <c r="Q16954" s="99"/>
    </row>
    <row r="16955" spans="16:17" x14ac:dyDescent="0.3">
      <c r="P16955" s="99"/>
      <c r="Q16955" s="99"/>
    </row>
    <row r="16956" spans="16:17" x14ac:dyDescent="0.3">
      <c r="P16956" s="99"/>
      <c r="Q16956" s="99"/>
    </row>
    <row r="16957" spans="16:17" x14ac:dyDescent="0.3">
      <c r="P16957" s="99"/>
      <c r="Q16957" s="99"/>
    </row>
    <row r="16958" spans="16:17" x14ac:dyDescent="0.3">
      <c r="P16958" s="99"/>
      <c r="Q16958" s="99"/>
    </row>
    <row r="16959" spans="16:17" x14ac:dyDescent="0.3">
      <c r="P16959" s="99"/>
      <c r="Q16959" s="99"/>
    </row>
    <row r="16960" spans="16:17" x14ac:dyDescent="0.3">
      <c r="P16960" s="99"/>
      <c r="Q16960" s="99"/>
    </row>
    <row r="16961" spans="16:17" x14ac:dyDescent="0.3">
      <c r="P16961" s="99"/>
      <c r="Q16961" s="99"/>
    </row>
    <row r="16962" spans="16:17" x14ac:dyDescent="0.3">
      <c r="P16962" s="99"/>
      <c r="Q16962" s="99"/>
    </row>
    <row r="16963" spans="16:17" x14ac:dyDescent="0.3">
      <c r="P16963" s="99"/>
      <c r="Q16963" s="99"/>
    </row>
    <row r="16964" spans="16:17" x14ac:dyDescent="0.3">
      <c r="P16964" s="99"/>
      <c r="Q16964" s="99"/>
    </row>
    <row r="16965" spans="16:17" x14ac:dyDescent="0.3">
      <c r="P16965" s="99"/>
      <c r="Q16965" s="99"/>
    </row>
    <row r="16966" spans="16:17" x14ac:dyDescent="0.3">
      <c r="P16966" s="99"/>
      <c r="Q16966" s="99"/>
    </row>
    <row r="16967" spans="16:17" x14ac:dyDescent="0.3">
      <c r="P16967" s="99"/>
      <c r="Q16967" s="99"/>
    </row>
    <row r="16968" spans="16:17" x14ac:dyDescent="0.3">
      <c r="P16968" s="99"/>
      <c r="Q16968" s="99"/>
    </row>
    <row r="16969" spans="16:17" x14ac:dyDescent="0.3">
      <c r="P16969" s="99"/>
      <c r="Q16969" s="99"/>
    </row>
    <row r="16970" spans="16:17" x14ac:dyDescent="0.3">
      <c r="P16970" s="99"/>
      <c r="Q16970" s="99"/>
    </row>
    <row r="16971" spans="16:17" x14ac:dyDescent="0.3">
      <c r="P16971" s="99"/>
      <c r="Q16971" s="99"/>
    </row>
    <row r="16972" spans="16:17" x14ac:dyDescent="0.3">
      <c r="P16972" s="99"/>
      <c r="Q16972" s="99"/>
    </row>
    <row r="16973" spans="16:17" x14ac:dyDescent="0.3">
      <c r="P16973" s="99"/>
      <c r="Q16973" s="99"/>
    </row>
    <row r="16974" spans="16:17" x14ac:dyDescent="0.3">
      <c r="P16974" s="99"/>
      <c r="Q16974" s="99"/>
    </row>
    <row r="16975" spans="16:17" x14ac:dyDescent="0.3">
      <c r="P16975" s="99"/>
      <c r="Q16975" s="99"/>
    </row>
    <row r="16976" spans="16:17" x14ac:dyDescent="0.3">
      <c r="P16976" s="99"/>
      <c r="Q16976" s="99"/>
    </row>
    <row r="16977" spans="16:17" x14ac:dyDescent="0.3">
      <c r="P16977" s="99"/>
      <c r="Q16977" s="99"/>
    </row>
    <row r="16978" spans="16:17" x14ac:dyDescent="0.3">
      <c r="P16978" s="99"/>
      <c r="Q16978" s="99"/>
    </row>
    <row r="16979" spans="16:17" x14ac:dyDescent="0.3">
      <c r="P16979" s="99"/>
      <c r="Q16979" s="99"/>
    </row>
    <row r="16980" spans="16:17" x14ac:dyDescent="0.3">
      <c r="P16980" s="99"/>
      <c r="Q16980" s="99"/>
    </row>
    <row r="16981" spans="16:17" x14ac:dyDescent="0.3">
      <c r="P16981" s="99"/>
      <c r="Q16981" s="99"/>
    </row>
    <row r="16982" spans="16:17" x14ac:dyDescent="0.3">
      <c r="P16982" s="99"/>
      <c r="Q16982" s="99"/>
    </row>
    <row r="16983" spans="16:17" x14ac:dyDescent="0.3">
      <c r="P16983" s="99"/>
      <c r="Q16983" s="99"/>
    </row>
    <row r="16984" spans="16:17" x14ac:dyDescent="0.3">
      <c r="P16984" s="99"/>
      <c r="Q16984" s="99"/>
    </row>
    <row r="16985" spans="16:17" x14ac:dyDescent="0.3">
      <c r="P16985" s="99"/>
      <c r="Q16985" s="99"/>
    </row>
    <row r="16986" spans="16:17" x14ac:dyDescent="0.3">
      <c r="P16986" s="99"/>
      <c r="Q16986" s="99"/>
    </row>
    <row r="16987" spans="16:17" x14ac:dyDescent="0.3">
      <c r="P16987" s="99"/>
      <c r="Q16987" s="99"/>
    </row>
    <row r="16988" spans="16:17" x14ac:dyDescent="0.3">
      <c r="P16988" s="99"/>
      <c r="Q16988" s="99"/>
    </row>
    <row r="16989" spans="16:17" x14ac:dyDescent="0.3">
      <c r="P16989" s="99"/>
      <c r="Q16989" s="99"/>
    </row>
    <row r="16990" spans="16:17" x14ac:dyDescent="0.3">
      <c r="P16990" s="99"/>
      <c r="Q16990" s="99"/>
    </row>
    <row r="16991" spans="16:17" x14ac:dyDescent="0.3">
      <c r="P16991" s="99"/>
      <c r="Q16991" s="99"/>
    </row>
    <row r="16992" spans="16:17" x14ac:dyDescent="0.3">
      <c r="P16992" s="99"/>
      <c r="Q16992" s="99"/>
    </row>
    <row r="16993" spans="16:17" x14ac:dyDescent="0.3">
      <c r="P16993" s="99"/>
      <c r="Q16993" s="99"/>
    </row>
    <row r="16994" spans="16:17" x14ac:dyDescent="0.3">
      <c r="P16994" s="99"/>
      <c r="Q16994" s="99"/>
    </row>
    <row r="16995" spans="16:17" x14ac:dyDescent="0.3">
      <c r="P16995" s="99"/>
      <c r="Q16995" s="99"/>
    </row>
    <row r="16996" spans="16:17" x14ac:dyDescent="0.3">
      <c r="P16996" s="99"/>
      <c r="Q16996" s="99"/>
    </row>
    <row r="16997" spans="16:17" x14ac:dyDescent="0.3">
      <c r="P16997" s="99"/>
      <c r="Q16997" s="99"/>
    </row>
    <row r="16998" spans="16:17" x14ac:dyDescent="0.3">
      <c r="P16998" s="99"/>
      <c r="Q16998" s="99"/>
    </row>
    <row r="16999" spans="16:17" x14ac:dyDescent="0.3">
      <c r="P16999" s="99"/>
      <c r="Q16999" s="99"/>
    </row>
    <row r="17000" spans="16:17" x14ac:dyDescent="0.3">
      <c r="P17000" s="99"/>
      <c r="Q17000" s="99"/>
    </row>
    <row r="17001" spans="16:17" x14ac:dyDescent="0.3">
      <c r="P17001" s="99"/>
      <c r="Q17001" s="99"/>
    </row>
    <row r="17002" spans="16:17" x14ac:dyDescent="0.3">
      <c r="P17002" s="99"/>
      <c r="Q17002" s="99"/>
    </row>
    <row r="17003" spans="16:17" x14ac:dyDescent="0.3">
      <c r="P17003" s="99"/>
      <c r="Q17003" s="99"/>
    </row>
    <row r="17004" spans="16:17" x14ac:dyDescent="0.3">
      <c r="P17004" s="99"/>
      <c r="Q17004" s="99"/>
    </row>
    <row r="17005" spans="16:17" x14ac:dyDescent="0.3">
      <c r="P17005" s="99"/>
      <c r="Q17005" s="99"/>
    </row>
    <row r="17006" spans="16:17" x14ac:dyDescent="0.3">
      <c r="P17006" s="99"/>
      <c r="Q17006" s="99"/>
    </row>
    <row r="17007" spans="16:17" x14ac:dyDescent="0.3">
      <c r="P17007" s="99"/>
      <c r="Q17007" s="99"/>
    </row>
    <row r="17008" spans="16:17" x14ac:dyDescent="0.3">
      <c r="P17008" s="99"/>
      <c r="Q17008" s="99"/>
    </row>
    <row r="17009" spans="16:17" x14ac:dyDescent="0.3">
      <c r="P17009" s="99"/>
      <c r="Q17009" s="99"/>
    </row>
    <row r="17010" spans="16:17" x14ac:dyDescent="0.3">
      <c r="P17010" s="99"/>
      <c r="Q17010" s="99"/>
    </row>
    <row r="17011" spans="16:17" x14ac:dyDescent="0.3">
      <c r="P17011" s="99"/>
      <c r="Q17011" s="99"/>
    </row>
    <row r="17012" spans="16:17" x14ac:dyDescent="0.3">
      <c r="P17012" s="99"/>
      <c r="Q17012" s="99"/>
    </row>
    <row r="17013" spans="16:17" x14ac:dyDescent="0.3">
      <c r="P17013" s="99"/>
      <c r="Q17013" s="99"/>
    </row>
    <row r="17014" spans="16:17" x14ac:dyDescent="0.3">
      <c r="P17014" s="99"/>
      <c r="Q17014" s="99"/>
    </row>
    <row r="17015" spans="16:17" x14ac:dyDescent="0.3">
      <c r="P17015" s="99"/>
      <c r="Q17015" s="99"/>
    </row>
    <row r="17016" spans="16:17" x14ac:dyDescent="0.3">
      <c r="P17016" s="99"/>
      <c r="Q17016" s="99"/>
    </row>
    <row r="17017" spans="16:17" x14ac:dyDescent="0.3">
      <c r="P17017" s="99"/>
      <c r="Q17017" s="99"/>
    </row>
    <row r="17018" spans="16:17" x14ac:dyDescent="0.3">
      <c r="P17018" s="99"/>
      <c r="Q17018" s="99"/>
    </row>
    <row r="17019" spans="16:17" x14ac:dyDescent="0.3">
      <c r="P17019" s="99"/>
      <c r="Q17019" s="99"/>
    </row>
    <row r="17020" spans="16:17" x14ac:dyDescent="0.3">
      <c r="P17020" s="99"/>
      <c r="Q17020" s="99"/>
    </row>
    <row r="17021" spans="16:17" x14ac:dyDescent="0.3">
      <c r="P17021" s="99"/>
      <c r="Q17021" s="99"/>
    </row>
    <row r="17022" spans="16:17" x14ac:dyDescent="0.3">
      <c r="P17022" s="99"/>
      <c r="Q17022" s="99"/>
    </row>
    <row r="17023" spans="16:17" x14ac:dyDescent="0.3">
      <c r="P17023" s="99"/>
      <c r="Q17023" s="99"/>
    </row>
    <row r="17024" spans="16:17" x14ac:dyDescent="0.3">
      <c r="P17024" s="99"/>
      <c r="Q17024" s="99"/>
    </row>
    <row r="17025" spans="16:17" x14ac:dyDescent="0.3">
      <c r="P17025" s="99"/>
      <c r="Q17025" s="99"/>
    </row>
    <row r="17026" spans="16:17" x14ac:dyDescent="0.3">
      <c r="P17026" s="99"/>
      <c r="Q17026" s="99"/>
    </row>
    <row r="17027" spans="16:17" x14ac:dyDescent="0.3">
      <c r="P17027" s="99"/>
      <c r="Q17027" s="99"/>
    </row>
    <row r="17028" spans="16:17" x14ac:dyDescent="0.3">
      <c r="P17028" s="99"/>
      <c r="Q17028" s="99"/>
    </row>
    <row r="17029" spans="16:17" x14ac:dyDescent="0.3">
      <c r="P17029" s="99"/>
      <c r="Q17029" s="99"/>
    </row>
    <row r="17030" spans="16:17" x14ac:dyDescent="0.3">
      <c r="P17030" s="99"/>
      <c r="Q17030" s="99"/>
    </row>
    <row r="17031" spans="16:17" x14ac:dyDescent="0.3">
      <c r="P17031" s="99"/>
      <c r="Q17031" s="99"/>
    </row>
    <row r="17032" spans="16:17" x14ac:dyDescent="0.3">
      <c r="P17032" s="99"/>
      <c r="Q17032" s="99"/>
    </row>
    <row r="17033" spans="16:17" x14ac:dyDescent="0.3">
      <c r="P17033" s="99"/>
      <c r="Q17033" s="99"/>
    </row>
    <row r="17034" spans="16:17" x14ac:dyDescent="0.3">
      <c r="P17034" s="99"/>
      <c r="Q17034" s="99"/>
    </row>
    <row r="17035" spans="16:17" x14ac:dyDescent="0.3">
      <c r="P17035" s="99"/>
      <c r="Q17035" s="99"/>
    </row>
    <row r="17036" spans="16:17" x14ac:dyDescent="0.3">
      <c r="P17036" s="99"/>
      <c r="Q17036" s="99"/>
    </row>
    <row r="17037" spans="16:17" x14ac:dyDescent="0.3">
      <c r="P17037" s="99"/>
      <c r="Q17037" s="99"/>
    </row>
    <row r="17038" spans="16:17" x14ac:dyDescent="0.3">
      <c r="P17038" s="99"/>
      <c r="Q17038" s="99"/>
    </row>
    <row r="17039" spans="16:17" x14ac:dyDescent="0.3">
      <c r="P17039" s="99"/>
      <c r="Q17039" s="99"/>
    </row>
    <row r="17040" spans="16:17" x14ac:dyDescent="0.3">
      <c r="P17040" s="99"/>
      <c r="Q17040" s="99"/>
    </row>
    <row r="17041" spans="16:17" x14ac:dyDescent="0.3">
      <c r="P17041" s="99"/>
      <c r="Q17041" s="99"/>
    </row>
    <row r="17042" spans="16:17" x14ac:dyDescent="0.3">
      <c r="P17042" s="99"/>
      <c r="Q17042" s="99"/>
    </row>
    <row r="17043" spans="16:17" x14ac:dyDescent="0.3">
      <c r="P17043" s="99"/>
      <c r="Q17043" s="99"/>
    </row>
    <row r="17044" spans="16:17" x14ac:dyDescent="0.3">
      <c r="P17044" s="99"/>
      <c r="Q17044" s="99"/>
    </row>
    <row r="17045" spans="16:17" x14ac:dyDescent="0.3">
      <c r="P17045" s="99"/>
      <c r="Q17045" s="99"/>
    </row>
    <row r="17046" spans="16:17" x14ac:dyDescent="0.3">
      <c r="P17046" s="99"/>
      <c r="Q17046" s="99"/>
    </row>
    <row r="17047" spans="16:17" x14ac:dyDescent="0.3">
      <c r="P17047" s="99"/>
      <c r="Q17047" s="99"/>
    </row>
    <row r="17048" spans="16:17" x14ac:dyDescent="0.3">
      <c r="P17048" s="99"/>
      <c r="Q17048" s="99"/>
    </row>
    <row r="17049" spans="16:17" x14ac:dyDescent="0.3">
      <c r="P17049" s="99"/>
      <c r="Q17049" s="99"/>
    </row>
    <row r="17050" spans="16:17" x14ac:dyDescent="0.3">
      <c r="P17050" s="99"/>
      <c r="Q17050" s="99"/>
    </row>
    <row r="17051" spans="16:17" x14ac:dyDescent="0.3">
      <c r="P17051" s="99"/>
      <c r="Q17051" s="99"/>
    </row>
    <row r="17052" spans="16:17" x14ac:dyDescent="0.3">
      <c r="P17052" s="99"/>
      <c r="Q17052" s="99"/>
    </row>
    <row r="17053" spans="16:17" x14ac:dyDescent="0.3">
      <c r="P17053" s="99"/>
      <c r="Q17053" s="99"/>
    </row>
    <row r="17054" spans="16:17" x14ac:dyDescent="0.3">
      <c r="P17054" s="99"/>
      <c r="Q17054" s="99"/>
    </row>
    <row r="17055" spans="16:17" x14ac:dyDescent="0.3">
      <c r="P17055" s="99"/>
      <c r="Q17055" s="99"/>
    </row>
    <row r="17056" spans="16:17" x14ac:dyDescent="0.3">
      <c r="P17056" s="99"/>
      <c r="Q17056" s="99"/>
    </row>
    <row r="17057" spans="16:17" x14ac:dyDescent="0.3">
      <c r="P17057" s="99"/>
      <c r="Q17057" s="99"/>
    </row>
    <row r="17058" spans="16:17" x14ac:dyDescent="0.3">
      <c r="P17058" s="99"/>
      <c r="Q17058" s="99"/>
    </row>
    <row r="17059" spans="16:17" x14ac:dyDescent="0.3">
      <c r="P17059" s="99"/>
      <c r="Q17059" s="99"/>
    </row>
    <row r="17060" spans="16:17" x14ac:dyDescent="0.3">
      <c r="P17060" s="99"/>
      <c r="Q17060" s="99"/>
    </row>
    <row r="17061" spans="16:17" x14ac:dyDescent="0.3">
      <c r="P17061" s="99"/>
      <c r="Q17061" s="99"/>
    </row>
    <row r="17062" spans="16:17" x14ac:dyDescent="0.3">
      <c r="P17062" s="99"/>
      <c r="Q17062" s="99"/>
    </row>
    <row r="17063" spans="16:17" x14ac:dyDescent="0.3">
      <c r="P17063" s="99"/>
      <c r="Q17063" s="99"/>
    </row>
    <row r="17064" spans="16:17" x14ac:dyDescent="0.3">
      <c r="P17064" s="99"/>
      <c r="Q17064" s="99"/>
    </row>
    <row r="17065" spans="16:17" x14ac:dyDescent="0.3">
      <c r="P17065" s="99"/>
      <c r="Q17065" s="99"/>
    </row>
    <row r="17066" spans="16:17" x14ac:dyDescent="0.3">
      <c r="P17066" s="99"/>
      <c r="Q17066" s="99"/>
    </row>
    <row r="17067" spans="16:17" x14ac:dyDescent="0.3">
      <c r="P17067" s="99"/>
      <c r="Q17067" s="99"/>
    </row>
    <row r="17068" spans="16:17" x14ac:dyDescent="0.3">
      <c r="P17068" s="99"/>
      <c r="Q17068" s="99"/>
    </row>
    <row r="17069" spans="16:17" x14ac:dyDescent="0.3">
      <c r="P17069" s="99"/>
      <c r="Q17069" s="99"/>
    </row>
    <row r="17070" spans="16:17" x14ac:dyDescent="0.3">
      <c r="P17070" s="99"/>
      <c r="Q17070" s="99"/>
    </row>
    <row r="17071" spans="16:17" x14ac:dyDescent="0.3">
      <c r="P17071" s="99"/>
      <c r="Q17071" s="99"/>
    </row>
    <row r="17072" spans="16:17" x14ac:dyDescent="0.3">
      <c r="P17072" s="99"/>
      <c r="Q17072" s="99"/>
    </row>
    <row r="17073" spans="16:17" x14ac:dyDescent="0.3">
      <c r="P17073" s="99"/>
      <c r="Q17073" s="99"/>
    </row>
    <row r="17074" spans="16:17" x14ac:dyDescent="0.3">
      <c r="P17074" s="99"/>
      <c r="Q17074" s="99"/>
    </row>
    <row r="17075" spans="16:17" x14ac:dyDescent="0.3">
      <c r="P17075" s="99"/>
      <c r="Q17075" s="99"/>
    </row>
    <row r="17076" spans="16:17" x14ac:dyDescent="0.3">
      <c r="P17076" s="99"/>
      <c r="Q17076" s="99"/>
    </row>
    <row r="17077" spans="16:17" x14ac:dyDescent="0.3">
      <c r="P17077" s="99"/>
      <c r="Q17077" s="99"/>
    </row>
    <row r="17078" spans="16:17" x14ac:dyDescent="0.3">
      <c r="P17078" s="99"/>
      <c r="Q17078" s="99"/>
    </row>
    <row r="17079" spans="16:17" x14ac:dyDescent="0.3">
      <c r="P17079" s="99"/>
      <c r="Q17079" s="99"/>
    </row>
    <row r="17080" spans="16:17" x14ac:dyDescent="0.3">
      <c r="P17080" s="99"/>
      <c r="Q17080" s="99"/>
    </row>
    <row r="17081" spans="16:17" x14ac:dyDescent="0.3">
      <c r="P17081" s="99"/>
      <c r="Q17081" s="99"/>
    </row>
    <row r="17082" spans="16:17" x14ac:dyDescent="0.3">
      <c r="P17082" s="99"/>
      <c r="Q17082" s="99"/>
    </row>
    <row r="17083" spans="16:17" x14ac:dyDescent="0.3">
      <c r="P17083" s="99"/>
      <c r="Q17083" s="99"/>
    </row>
    <row r="17084" spans="16:17" x14ac:dyDescent="0.3">
      <c r="P17084" s="99"/>
      <c r="Q17084" s="99"/>
    </row>
    <row r="17085" spans="16:17" x14ac:dyDescent="0.3">
      <c r="P17085" s="99"/>
      <c r="Q17085" s="99"/>
    </row>
    <row r="17086" spans="16:17" x14ac:dyDescent="0.3">
      <c r="P17086" s="99"/>
      <c r="Q17086" s="99"/>
    </row>
    <row r="17087" spans="16:17" x14ac:dyDescent="0.3">
      <c r="P17087" s="99"/>
      <c r="Q17087" s="99"/>
    </row>
    <row r="17088" spans="16:17" x14ac:dyDescent="0.3">
      <c r="P17088" s="99"/>
      <c r="Q17088" s="99"/>
    </row>
    <row r="17089" spans="16:17" x14ac:dyDescent="0.3">
      <c r="P17089" s="99"/>
      <c r="Q17089" s="99"/>
    </row>
    <row r="17090" spans="16:17" x14ac:dyDescent="0.3">
      <c r="P17090" s="99"/>
      <c r="Q17090" s="99"/>
    </row>
    <row r="17091" spans="16:17" x14ac:dyDescent="0.3">
      <c r="P17091" s="99"/>
      <c r="Q17091" s="99"/>
    </row>
    <row r="17092" spans="16:17" x14ac:dyDescent="0.3">
      <c r="P17092" s="99"/>
      <c r="Q17092" s="99"/>
    </row>
    <row r="17093" spans="16:17" x14ac:dyDescent="0.3">
      <c r="P17093" s="99"/>
      <c r="Q17093" s="99"/>
    </row>
    <row r="17094" spans="16:17" x14ac:dyDescent="0.3">
      <c r="P17094" s="99"/>
      <c r="Q17094" s="99"/>
    </row>
    <row r="17095" spans="16:17" x14ac:dyDescent="0.3">
      <c r="P17095" s="99"/>
      <c r="Q17095" s="99"/>
    </row>
    <row r="17096" spans="16:17" x14ac:dyDescent="0.3">
      <c r="P17096" s="99"/>
      <c r="Q17096" s="99"/>
    </row>
    <row r="17097" spans="16:17" x14ac:dyDescent="0.3">
      <c r="P17097" s="99"/>
      <c r="Q17097" s="99"/>
    </row>
    <row r="17098" spans="16:17" x14ac:dyDescent="0.3">
      <c r="P17098" s="99"/>
      <c r="Q17098" s="99"/>
    </row>
    <row r="17099" spans="16:17" x14ac:dyDescent="0.3">
      <c r="P17099" s="99"/>
      <c r="Q17099" s="99"/>
    </row>
    <row r="17100" spans="16:17" x14ac:dyDescent="0.3">
      <c r="P17100" s="99"/>
      <c r="Q17100" s="99"/>
    </row>
    <row r="17101" spans="16:17" x14ac:dyDescent="0.3">
      <c r="P17101" s="99"/>
      <c r="Q17101" s="99"/>
    </row>
    <row r="17102" spans="16:17" x14ac:dyDescent="0.3">
      <c r="P17102" s="99"/>
      <c r="Q17102" s="99"/>
    </row>
    <row r="17103" spans="16:17" x14ac:dyDescent="0.3">
      <c r="P17103" s="99"/>
      <c r="Q17103" s="99"/>
    </row>
    <row r="17104" spans="16:17" x14ac:dyDescent="0.3">
      <c r="P17104" s="99"/>
      <c r="Q17104" s="99"/>
    </row>
    <row r="17105" spans="16:17" x14ac:dyDescent="0.3">
      <c r="P17105" s="99"/>
      <c r="Q17105" s="99"/>
    </row>
    <row r="17106" spans="16:17" x14ac:dyDescent="0.3">
      <c r="P17106" s="99"/>
      <c r="Q17106" s="99"/>
    </row>
    <row r="17107" spans="16:17" x14ac:dyDescent="0.3">
      <c r="P17107" s="99"/>
      <c r="Q17107" s="99"/>
    </row>
    <row r="17108" spans="16:17" x14ac:dyDescent="0.3">
      <c r="P17108" s="99"/>
      <c r="Q17108" s="99"/>
    </row>
    <row r="17109" spans="16:17" x14ac:dyDescent="0.3">
      <c r="P17109" s="99"/>
      <c r="Q17109" s="99"/>
    </row>
    <row r="17110" spans="16:17" x14ac:dyDescent="0.3">
      <c r="P17110" s="99"/>
      <c r="Q17110" s="99"/>
    </row>
    <row r="17111" spans="16:17" x14ac:dyDescent="0.3">
      <c r="P17111" s="99"/>
      <c r="Q17111" s="99"/>
    </row>
    <row r="17112" spans="16:17" x14ac:dyDescent="0.3">
      <c r="P17112" s="99"/>
      <c r="Q17112" s="99"/>
    </row>
    <row r="17113" spans="16:17" x14ac:dyDescent="0.3">
      <c r="P17113" s="99"/>
      <c r="Q17113" s="99"/>
    </row>
    <row r="17114" spans="16:17" x14ac:dyDescent="0.3">
      <c r="P17114" s="99"/>
      <c r="Q17114" s="99"/>
    </row>
    <row r="17115" spans="16:17" x14ac:dyDescent="0.3">
      <c r="P17115" s="99"/>
      <c r="Q17115" s="99"/>
    </row>
    <row r="17116" spans="16:17" x14ac:dyDescent="0.3">
      <c r="P17116" s="99"/>
      <c r="Q17116" s="99"/>
    </row>
    <row r="17117" spans="16:17" x14ac:dyDescent="0.3">
      <c r="P17117" s="99"/>
      <c r="Q17117" s="99"/>
    </row>
    <row r="17118" spans="16:17" x14ac:dyDescent="0.3">
      <c r="P17118" s="99"/>
      <c r="Q17118" s="99"/>
    </row>
    <row r="17119" spans="16:17" x14ac:dyDescent="0.3">
      <c r="P17119" s="99"/>
      <c r="Q17119" s="99"/>
    </row>
    <row r="17120" spans="16:17" x14ac:dyDescent="0.3">
      <c r="P17120" s="99"/>
      <c r="Q17120" s="99"/>
    </row>
    <row r="17121" spans="16:17" x14ac:dyDescent="0.3">
      <c r="P17121" s="99"/>
      <c r="Q17121" s="99"/>
    </row>
    <row r="17122" spans="16:17" x14ac:dyDescent="0.3">
      <c r="P17122" s="99"/>
      <c r="Q17122" s="99"/>
    </row>
    <row r="17123" spans="16:17" x14ac:dyDescent="0.3">
      <c r="P17123" s="99"/>
      <c r="Q17123" s="99"/>
    </row>
    <row r="17124" spans="16:17" x14ac:dyDescent="0.3">
      <c r="P17124" s="99"/>
      <c r="Q17124" s="99"/>
    </row>
    <row r="17125" spans="16:17" x14ac:dyDescent="0.3">
      <c r="P17125" s="99"/>
      <c r="Q17125" s="99"/>
    </row>
    <row r="17126" spans="16:17" x14ac:dyDescent="0.3">
      <c r="P17126" s="99"/>
      <c r="Q17126" s="99"/>
    </row>
    <row r="17127" spans="16:17" x14ac:dyDescent="0.3">
      <c r="P17127" s="99"/>
      <c r="Q17127" s="99"/>
    </row>
    <row r="17128" spans="16:17" x14ac:dyDescent="0.3">
      <c r="P17128" s="99"/>
      <c r="Q17128" s="99"/>
    </row>
    <row r="17129" spans="16:17" x14ac:dyDescent="0.3">
      <c r="P17129" s="99"/>
      <c r="Q17129" s="99"/>
    </row>
    <row r="17130" spans="16:17" x14ac:dyDescent="0.3">
      <c r="P17130" s="99"/>
      <c r="Q17130" s="99"/>
    </row>
    <row r="17131" spans="16:17" x14ac:dyDescent="0.3">
      <c r="P17131" s="99"/>
      <c r="Q17131" s="99"/>
    </row>
    <row r="17132" spans="16:17" x14ac:dyDescent="0.3">
      <c r="P17132" s="99"/>
      <c r="Q17132" s="99"/>
    </row>
    <row r="17133" spans="16:17" x14ac:dyDescent="0.3">
      <c r="P17133" s="99"/>
      <c r="Q17133" s="99"/>
    </row>
    <row r="17134" spans="16:17" x14ac:dyDescent="0.3">
      <c r="P17134" s="99"/>
      <c r="Q17134" s="99"/>
    </row>
    <row r="17135" spans="16:17" x14ac:dyDescent="0.3">
      <c r="P17135" s="99"/>
      <c r="Q17135" s="99"/>
    </row>
    <row r="17136" spans="16:17" x14ac:dyDescent="0.3">
      <c r="P17136" s="99"/>
      <c r="Q17136" s="99"/>
    </row>
    <row r="17137" spans="16:17" x14ac:dyDescent="0.3">
      <c r="P17137" s="99"/>
      <c r="Q17137" s="99"/>
    </row>
    <row r="17138" spans="16:17" x14ac:dyDescent="0.3">
      <c r="P17138" s="99"/>
      <c r="Q17138" s="99"/>
    </row>
    <row r="17139" spans="16:17" x14ac:dyDescent="0.3">
      <c r="P17139" s="99"/>
      <c r="Q17139" s="99"/>
    </row>
    <row r="17140" spans="16:17" x14ac:dyDescent="0.3">
      <c r="P17140" s="99"/>
      <c r="Q17140" s="99"/>
    </row>
    <row r="17141" spans="16:17" x14ac:dyDescent="0.3">
      <c r="P17141" s="99"/>
      <c r="Q17141" s="99"/>
    </row>
    <row r="17142" spans="16:17" x14ac:dyDescent="0.3">
      <c r="P17142" s="99"/>
      <c r="Q17142" s="99"/>
    </row>
    <row r="17143" spans="16:17" x14ac:dyDescent="0.3">
      <c r="P17143" s="99"/>
      <c r="Q17143" s="99"/>
    </row>
    <row r="17144" spans="16:17" x14ac:dyDescent="0.3">
      <c r="P17144" s="99"/>
      <c r="Q17144" s="99"/>
    </row>
    <row r="17145" spans="16:17" x14ac:dyDescent="0.3">
      <c r="P17145" s="99"/>
      <c r="Q17145" s="99"/>
    </row>
    <row r="17146" spans="16:17" x14ac:dyDescent="0.3">
      <c r="P17146" s="99"/>
      <c r="Q17146" s="99"/>
    </row>
    <row r="17147" spans="16:17" x14ac:dyDescent="0.3">
      <c r="P17147" s="99"/>
      <c r="Q17147" s="99"/>
    </row>
    <row r="17148" spans="16:17" x14ac:dyDescent="0.3">
      <c r="P17148" s="99"/>
      <c r="Q17148" s="99"/>
    </row>
    <row r="17149" spans="16:17" x14ac:dyDescent="0.3">
      <c r="P17149" s="99"/>
      <c r="Q17149" s="99"/>
    </row>
    <row r="17150" spans="16:17" x14ac:dyDescent="0.3">
      <c r="P17150" s="99"/>
      <c r="Q17150" s="99"/>
    </row>
    <row r="17151" spans="16:17" x14ac:dyDescent="0.3">
      <c r="P17151" s="99"/>
      <c r="Q17151" s="99"/>
    </row>
    <row r="17152" spans="16:17" x14ac:dyDescent="0.3">
      <c r="P17152" s="99"/>
      <c r="Q17152" s="99"/>
    </row>
    <row r="17153" spans="16:17" x14ac:dyDescent="0.3">
      <c r="P17153" s="99"/>
      <c r="Q17153" s="99"/>
    </row>
    <row r="17154" spans="16:17" x14ac:dyDescent="0.3">
      <c r="P17154" s="99"/>
      <c r="Q17154" s="99"/>
    </row>
    <row r="17155" spans="16:17" x14ac:dyDescent="0.3">
      <c r="P17155" s="99"/>
      <c r="Q17155" s="99"/>
    </row>
    <row r="17156" spans="16:17" x14ac:dyDescent="0.3">
      <c r="P17156" s="99"/>
      <c r="Q17156" s="99"/>
    </row>
    <row r="17157" spans="16:17" x14ac:dyDescent="0.3">
      <c r="P17157" s="99"/>
      <c r="Q17157" s="99"/>
    </row>
    <row r="17158" spans="16:17" x14ac:dyDescent="0.3">
      <c r="P17158" s="99"/>
      <c r="Q17158" s="99"/>
    </row>
    <row r="17159" spans="16:17" x14ac:dyDescent="0.3">
      <c r="P17159" s="99"/>
      <c r="Q17159" s="99"/>
    </row>
    <row r="17160" spans="16:17" x14ac:dyDescent="0.3">
      <c r="P17160" s="99"/>
      <c r="Q17160" s="99"/>
    </row>
    <row r="17161" spans="16:17" x14ac:dyDescent="0.3">
      <c r="P17161" s="99"/>
      <c r="Q17161" s="99"/>
    </row>
    <row r="17162" spans="16:17" x14ac:dyDescent="0.3">
      <c r="P17162" s="99"/>
      <c r="Q17162" s="99"/>
    </row>
    <row r="17163" spans="16:17" x14ac:dyDescent="0.3">
      <c r="P17163" s="99"/>
      <c r="Q17163" s="99"/>
    </row>
    <row r="17164" spans="16:17" x14ac:dyDescent="0.3">
      <c r="P17164" s="99"/>
      <c r="Q17164" s="99"/>
    </row>
    <row r="17165" spans="16:17" x14ac:dyDescent="0.3">
      <c r="P17165" s="99"/>
      <c r="Q17165" s="99"/>
    </row>
    <row r="17166" spans="16:17" x14ac:dyDescent="0.3">
      <c r="P17166" s="99"/>
      <c r="Q17166" s="99"/>
    </row>
    <row r="17167" spans="16:17" x14ac:dyDescent="0.3">
      <c r="P17167" s="99"/>
      <c r="Q17167" s="99"/>
    </row>
    <row r="17168" spans="16:17" x14ac:dyDescent="0.3">
      <c r="P17168" s="99"/>
      <c r="Q17168" s="99"/>
    </row>
    <row r="17169" spans="16:17" x14ac:dyDescent="0.3">
      <c r="P17169" s="99"/>
      <c r="Q17169" s="99"/>
    </row>
    <row r="17170" spans="16:17" x14ac:dyDescent="0.3">
      <c r="P17170" s="99"/>
      <c r="Q17170" s="99"/>
    </row>
    <row r="17171" spans="16:17" x14ac:dyDescent="0.3">
      <c r="P17171" s="99"/>
      <c r="Q17171" s="99"/>
    </row>
    <row r="17172" spans="16:17" x14ac:dyDescent="0.3">
      <c r="P17172" s="99"/>
      <c r="Q17172" s="99"/>
    </row>
    <row r="17173" spans="16:17" x14ac:dyDescent="0.3">
      <c r="P17173" s="99"/>
      <c r="Q17173" s="99"/>
    </row>
    <row r="17174" spans="16:17" x14ac:dyDescent="0.3">
      <c r="P17174" s="99"/>
      <c r="Q17174" s="99"/>
    </row>
    <row r="17175" spans="16:17" x14ac:dyDescent="0.3">
      <c r="P17175" s="99"/>
      <c r="Q17175" s="99"/>
    </row>
    <row r="17176" spans="16:17" x14ac:dyDescent="0.3">
      <c r="P17176" s="99"/>
      <c r="Q17176" s="99"/>
    </row>
    <row r="17177" spans="16:17" x14ac:dyDescent="0.3">
      <c r="P17177" s="99"/>
      <c r="Q17177" s="99"/>
    </row>
    <row r="17178" spans="16:17" x14ac:dyDescent="0.3">
      <c r="P17178" s="99"/>
      <c r="Q17178" s="99"/>
    </row>
    <row r="17179" spans="16:17" x14ac:dyDescent="0.3">
      <c r="P17179" s="99"/>
      <c r="Q17179" s="99"/>
    </row>
    <row r="17180" spans="16:17" x14ac:dyDescent="0.3">
      <c r="P17180" s="99"/>
      <c r="Q17180" s="99"/>
    </row>
    <row r="17181" spans="16:17" x14ac:dyDescent="0.3">
      <c r="P17181" s="99"/>
      <c r="Q17181" s="99"/>
    </row>
    <row r="17182" spans="16:17" x14ac:dyDescent="0.3">
      <c r="P17182" s="99"/>
      <c r="Q17182" s="99"/>
    </row>
    <row r="17183" spans="16:17" x14ac:dyDescent="0.3">
      <c r="P17183" s="99"/>
      <c r="Q17183" s="99"/>
    </row>
    <row r="17184" spans="16:17" x14ac:dyDescent="0.3">
      <c r="P17184" s="99"/>
      <c r="Q17184" s="99"/>
    </row>
    <row r="17185" spans="16:17" x14ac:dyDescent="0.3">
      <c r="P17185" s="99"/>
      <c r="Q17185" s="99"/>
    </row>
    <row r="17186" spans="16:17" x14ac:dyDescent="0.3">
      <c r="P17186" s="99"/>
      <c r="Q17186" s="99"/>
    </row>
    <row r="17187" spans="16:17" x14ac:dyDescent="0.3">
      <c r="P17187" s="99"/>
      <c r="Q17187" s="99"/>
    </row>
    <row r="17188" spans="16:17" x14ac:dyDescent="0.3">
      <c r="P17188" s="99"/>
      <c r="Q17188" s="99"/>
    </row>
    <row r="17189" spans="16:17" x14ac:dyDescent="0.3">
      <c r="P17189" s="99"/>
      <c r="Q17189" s="99"/>
    </row>
    <row r="17190" spans="16:17" x14ac:dyDescent="0.3">
      <c r="P17190" s="99"/>
      <c r="Q17190" s="99"/>
    </row>
    <row r="17191" spans="16:17" x14ac:dyDescent="0.3">
      <c r="P17191" s="99"/>
      <c r="Q17191" s="99"/>
    </row>
    <row r="17192" spans="16:17" x14ac:dyDescent="0.3">
      <c r="P17192" s="99"/>
      <c r="Q17192" s="99"/>
    </row>
    <row r="17193" spans="16:17" x14ac:dyDescent="0.3">
      <c r="P17193" s="99"/>
      <c r="Q17193" s="99"/>
    </row>
    <row r="17194" spans="16:17" x14ac:dyDescent="0.3">
      <c r="P17194" s="99"/>
      <c r="Q17194" s="99"/>
    </row>
    <row r="17195" spans="16:17" x14ac:dyDescent="0.3">
      <c r="P17195" s="99"/>
      <c r="Q17195" s="99"/>
    </row>
    <row r="17196" spans="16:17" x14ac:dyDescent="0.3">
      <c r="P17196" s="99"/>
      <c r="Q17196" s="99"/>
    </row>
    <row r="17197" spans="16:17" x14ac:dyDescent="0.3">
      <c r="P17197" s="99"/>
      <c r="Q17197" s="99"/>
    </row>
    <row r="17198" spans="16:17" x14ac:dyDescent="0.3">
      <c r="P17198" s="99"/>
      <c r="Q17198" s="99"/>
    </row>
    <row r="17199" spans="16:17" x14ac:dyDescent="0.3">
      <c r="P17199" s="99"/>
      <c r="Q17199" s="99"/>
    </row>
    <row r="17200" spans="16:17" x14ac:dyDescent="0.3">
      <c r="P17200" s="99"/>
      <c r="Q17200" s="99"/>
    </row>
    <row r="17201" spans="16:17" x14ac:dyDescent="0.3">
      <c r="P17201" s="99"/>
      <c r="Q17201" s="99"/>
    </row>
    <row r="17202" spans="16:17" x14ac:dyDescent="0.3">
      <c r="P17202" s="99"/>
      <c r="Q17202" s="99"/>
    </row>
    <row r="17203" spans="16:17" x14ac:dyDescent="0.3">
      <c r="P17203" s="99"/>
      <c r="Q17203" s="99"/>
    </row>
    <row r="17204" spans="16:17" x14ac:dyDescent="0.3">
      <c r="P17204" s="99"/>
      <c r="Q17204" s="99"/>
    </row>
    <row r="17205" spans="16:17" x14ac:dyDescent="0.3">
      <c r="P17205" s="99"/>
      <c r="Q17205" s="99"/>
    </row>
    <row r="17206" spans="16:17" x14ac:dyDescent="0.3">
      <c r="P17206" s="99"/>
      <c r="Q17206" s="99"/>
    </row>
    <row r="17207" spans="16:17" x14ac:dyDescent="0.3">
      <c r="P17207" s="99"/>
      <c r="Q17207" s="99"/>
    </row>
    <row r="17208" spans="16:17" x14ac:dyDescent="0.3">
      <c r="P17208" s="99"/>
      <c r="Q17208" s="99"/>
    </row>
    <row r="17209" spans="16:17" x14ac:dyDescent="0.3">
      <c r="P17209" s="99"/>
      <c r="Q17209" s="99"/>
    </row>
    <row r="17210" spans="16:17" x14ac:dyDescent="0.3">
      <c r="P17210" s="99"/>
      <c r="Q17210" s="99"/>
    </row>
    <row r="17211" spans="16:17" x14ac:dyDescent="0.3">
      <c r="P17211" s="99"/>
      <c r="Q17211" s="99"/>
    </row>
    <row r="17212" spans="16:17" x14ac:dyDescent="0.3">
      <c r="P17212" s="99"/>
      <c r="Q17212" s="99"/>
    </row>
    <row r="17213" spans="16:17" x14ac:dyDescent="0.3">
      <c r="P17213" s="99"/>
      <c r="Q17213" s="99"/>
    </row>
    <row r="17214" spans="16:17" x14ac:dyDescent="0.3">
      <c r="P17214" s="99"/>
      <c r="Q17214" s="99"/>
    </row>
    <row r="17215" spans="16:17" x14ac:dyDescent="0.3">
      <c r="P17215" s="99"/>
      <c r="Q17215" s="99"/>
    </row>
    <row r="17216" spans="16:17" x14ac:dyDescent="0.3">
      <c r="P17216" s="99"/>
      <c r="Q17216" s="99"/>
    </row>
    <row r="17217" spans="16:17" x14ac:dyDescent="0.3">
      <c r="P17217" s="99"/>
      <c r="Q17217" s="99"/>
    </row>
    <row r="17218" spans="16:17" x14ac:dyDescent="0.3">
      <c r="P17218" s="99"/>
      <c r="Q17218" s="99"/>
    </row>
    <row r="17219" spans="16:17" x14ac:dyDescent="0.3">
      <c r="P17219" s="99"/>
      <c r="Q17219" s="99"/>
    </row>
    <row r="17220" spans="16:17" x14ac:dyDescent="0.3">
      <c r="P17220" s="99"/>
      <c r="Q17220" s="99"/>
    </row>
    <row r="17221" spans="16:17" x14ac:dyDescent="0.3">
      <c r="P17221" s="99"/>
      <c r="Q17221" s="99"/>
    </row>
    <row r="17222" spans="16:17" x14ac:dyDescent="0.3">
      <c r="P17222" s="99"/>
      <c r="Q17222" s="99"/>
    </row>
    <row r="17223" spans="16:17" x14ac:dyDescent="0.3">
      <c r="P17223" s="99"/>
      <c r="Q17223" s="99"/>
    </row>
    <row r="17224" spans="16:17" x14ac:dyDescent="0.3">
      <c r="P17224" s="99"/>
      <c r="Q17224" s="99"/>
    </row>
    <row r="17225" spans="16:17" x14ac:dyDescent="0.3">
      <c r="P17225" s="99"/>
      <c r="Q17225" s="99"/>
    </row>
    <row r="17226" spans="16:17" x14ac:dyDescent="0.3">
      <c r="P17226" s="99"/>
      <c r="Q17226" s="99"/>
    </row>
    <row r="17227" spans="16:17" x14ac:dyDescent="0.3">
      <c r="P17227" s="99"/>
      <c r="Q17227" s="99"/>
    </row>
    <row r="17228" spans="16:17" x14ac:dyDescent="0.3">
      <c r="P17228" s="99"/>
      <c r="Q17228" s="99"/>
    </row>
    <row r="17229" spans="16:17" x14ac:dyDescent="0.3">
      <c r="P17229" s="99"/>
      <c r="Q17229" s="99"/>
    </row>
    <row r="17230" spans="16:17" x14ac:dyDescent="0.3">
      <c r="P17230" s="99"/>
      <c r="Q17230" s="99"/>
    </row>
    <row r="17231" spans="16:17" x14ac:dyDescent="0.3">
      <c r="P17231" s="99"/>
      <c r="Q17231" s="99"/>
    </row>
    <row r="17232" spans="16:17" x14ac:dyDescent="0.3">
      <c r="P17232" s="99"/>
      <c r="Q17232" s="99"/>
    </row>
    <row r="17233" spans="16:17" x14ac:dyDescent="0.3">
      <c r="P17233" s="99"/>
      <c r="Q17233" s="99"/>
    </row>
    <row r="17234" spans="16:17" x14ac:dyDescent="0.3">
      <c r="P17234" s="99"/>
      <c r="Q17234" s="99"/>
    </row>
    <row r="17235" spans="16:17" x14ac:dyDescent="0.3">
      <c r="P17235" s="99"/>
      <c r="Q17235" s="99"/>
    </row>
    <row r="17236" spans="16:17" x14ac:dyDescent="0.3">
      <c r="P17236" s="99"/>
      <c r="Q17236" s="99"/>
    </row>
    <row r="17237" spans="16:17" x14ac:dyDescent="0.3">
      <c r="P17237" s="99"/>
      <c r="Q17237" s="99"/>
    </row>
    <row r="17238" spans="16:17" x14ac:dyDescent="0.3">
      <c r="P17238" s="99"/>
      <c r="Q17238" s="99"/>
    </row>
    <row r="17239" spans="16:17" x14ac:dyDescent="0.3">
      <c r="P17239" s="99"/>
      <c r="Q17239" s="99"/>
    </row>
    <row r="17240" spans="16:17" x14ac:dyDescent="0.3">
      <c r="P17240" s="99"/>
      <c r="Q17240" s="99"/>
    </row>
    <row r="17241" spans="16:17" x14ac:dyDescent="0.3">
      <c r="P17241" s="99"/>
      <c r="Q17241" s="99"/>
    </row>
    <row r="17242" spans="16:17" x14ac:dyDescent="0.3">
      <c r="P17242" s="99"/>
      <c r="Q17242" s="99"/>
    </row>
    <row r="17243" spans="16:17" x14ac:dyDescent="0.3">
      <c r="P17243" s="99"/>
      <c r="Q17243" s="99"/>
    </row>
    <row r="17244" spans="16:17" x14ac:dyDescent="0.3">
      <c r="P17244" s="99"/>
      <c r="Q17244" s="99"/>
    </row>
    <row r="17245" spans="16:17" x14ac:dyDescent="0.3">
      <c r="P17245" s="99"/>
      <c r="Q17245" s="99"/>
    </row>
    <row r="17246" spans="16:17" x14ac:dyDescent="0.3">
      <c r="P17246" s="99"/>
      <c r="Q17246" s="99"/>
    </row>
    <row r="17247" spans="16:17" x14ac:dyDescent="0.3">
      <c r="P17247" s="99"/>
      <c r="Q17247" s="99"/>
    </row>
    <row r="17248" spans="16:17" x14ac:dyDescent="0.3">
      <c r="P17248" s="99"/>
      <c r="Q17248" s="99"/>
    </row>
    <row r="17249" spans="16:17" x14ac:dyDescent="0.3">
      <c r="P17249" s="99"/>
      <c r="Q17249" s="99"/>
    </row>
    <row r="17250" spans="16:17" x14ac:dyDescent="0.3">
      <c r="P17250" s="99"/>
      <c r="Q17250" s="99"/>
    </row>
    <row r="17251" spans="16:17" x14ac:dyDescent="0.3">
      <c r="P17251" s="99"/>
      <c r="Q17251" s="99"/>
    </row>
    <row r="17252" spans="16:17" x14ac:dyDescent="0.3">
      <c r="P17252" s="99"/>
      <c r="Q17252" s="99"/>
    </row>
    <row r="17253" spans="16:17" x14ac:dyDescent="0.3">
      <c r="P17253" s="99"/>
      <c r="Q17253" s="99"/>
    </row>
    <row r="17254" spans="16:17" x14ac:dyDescent="0.3">
      <c r="P17254" s="99"/>
      <c r="Q17254" s="99"/>
    </row>
    <row r="17255" spans="16:17" x14ac:dyDescent="0.3">
      <c r="P17255" s="99"/>
      <c r="Q17255" s="99"/>
    </row>
    <row r="17256" spans="16:17" x14ac:dyDescent="0.3">
      <c r="P17256" s="99"/>
      <c r="Q17256" s="99"/>
    </row>
    <row r="17257" spans="16:17" x14ac:dyDescent="0.3">
      <c r="P17257" s="99"/>
      <c r="Q17257" s="99"/>
    </row>
    <row r="17258" spans="16:17" x14ac:dyDescent="0.3">
      <c r="P17258" s="99"/>
      <c r="Q17258" s="99"/>
    </row>
    <row r="17259" spans="16:17" x14ac:dyDescent="0.3">
      <c r="P17259" s="99"/>
      <c r="Q17259" s="99"/>
    </row>
    <row r="17260" spans="16:17" x14ac:dyDescent="0.3">
      <c r="P17260" s="99"/>
      <c r="Q17260" s="99"/>
    </row>
    <row r="17261" spans="16:17" x14ac:dyDescent="0.3">
      <c r="P17261" s="99"/>
      <c r="Q17261" s="99"/>
    </row>
    <row r="17262" spans="16:17" x14ac:dyDescent="0.3">
      <c r="P17262" s="99"/>
      <c r="Q17262" s="99"/>
    </row>
    <row r="17263" spans="16:17" x14ac:dyDescent="0.3">
      <c r="P17263" s="99"/>
      <c r="Q17263" s="99"/>
    </row>
    <row r="17264" spans="16:17" x14ac:dyDescent="0.3">
      <c r="P17264" s="99"/>
      <c r="Q17264" s="99"/>
    </row>
    <row r="17265" spans="16:17" x14ac:dyDescent="0.3">
      <c r="P17265" s="99"/>
      <c r="Q17265" s="99"/>
    </row>
    <row r="17266" spans="16:17" x14ac:dyDescent="0.3">
      <c r="P17266" s="99"/>
      <c r="Q17266" s="99"/>
    </row>
    <row r="17267" spans="16:17" x14ac:dyDescent="0.3">
      <c r="P17267" s="99"/>
      <c r="Q17267" s="99"/>
    </row>
    <row r="17268" spans="16:17" x14ac:dyDescent="0.3">
      <c r="P17268" s="99"/>
      <c r="Q17268" s="99"/>
    </row>
    <row r="17269" spans="16:17" x14ac:dyDescent="0.3">
      <c r="P17269" s="99"/>
      <c r="Q17269" s="99"/>
    </row>
    <row r="17270" spans="16:17" x14ac:dyDescent="0.3">
      <c r="P17270" s="99"/>
      <c r="Q17270" s="99"/>
    </row>
    <row r="17271" spans="16:17" x14ac:dyDescent="0.3">
      <c r="P17271" s="99"/>
      <c r="Q17271" s="99"/>
    </row>
    <row r="17272" spans="16:17" x14ac:dyDescent="0.3">
      <c r="P17272" s="99"/>
      <c r="Q17272" s="99"/>
    </row>
    <row r="17273" spans="16:17" x14ac:dyDescent="0.3">
      <c r="P17273" s="99"/>
      <c r="Q17273" s="99"/>
    </row>
    <row r="17274" spans="16:17" x14ac:dyDescent="0.3">
      <c r="P17274" s="99"/>
      <c r="Q17274" s="99"/>
    </row>
    <row r="17275" spans="16:17" x14ac:dyDescent="0.3">
      <c r="P17275" s="99"/>
      <c r="Q17275" s="99"/>
    </row>
    <row r="17276" spans="16:17" x14ac:dyDescent="0.3">
      <c r="P17276" s="99"/>
      <c r="Q17276" s="99"/>
    </row>
    <row r="17277" spans="16:17" x14ac:dyDescent="0.3">
      <c r="P17277" s="99"/>
      <c r="Q17277" s="99"/>
    </row>
    <row r="17278" spans="16:17" x14ac:dyDescent="0.3">
      <c r="P17278" s="99"/>
      <c r="Q17278" s="99"/>
    </row>
    <row r="17279" spans="16:17" x14ac:dyDescent="0.3">
      <c r="P17279" s="99"/>
      <c r="Q17279" s="99"/>
    </row>
    <row r="17280" spans="16:17" x14ac:dyDescent="0.3">
      <c r="P17280" s="99"/>
      <c r="Q17280" s="99"/>
    </row>
    <row r="17281" spans="16:17" x14ac:dyDescent="0.3">
      <c r="P17281" s="99"/>
      <c r="Q17281" s="99"/>
    </row>
    <row r="17282" spans="16:17" x14ac:dyDescent="0.3">
      <c r="P17282" s="99"/>
      <c r="Q17282" s="99"/>
    </row>
    <row r="17283" spans="16:17" x14ac:dyDescent="0.3">
      <c r="P17283" s="99"/>
      <c r="Q17283" s="99"/>
    </row>
    <row r="17284" spans="16:17" x14ac:dyDescent="0.3">
      <c r="P17284" s="99"/>
      <c r="Q17284" s="99"/>
    </row>
    <row r="17285" spans="16:17" x14ac:dyDescent="0.3">
      <c r="P17285" s="99"/>
      <c r="Q17285" s="99"/>
    </row>
    <row r="17286" spans="16:17" x14ac:dyDescent="0.3">
      <c r="P17286" s="99"/>
      <c r="Q17286" s="99"/>
    </row>
    <row r="17287" spans="16:17" x14ac:dyDescent="0.3">
      <c r="P17287" s="99"/>
      <c r="Q17287" s="99"/>
    </row>
    <row r="17288" spans="16:17" x14ac:dyDescent="0.3">
      <c r="P17288" s="99"/>
      <c r="Q17288" s="99"/>
    </row>
    <row r="17289" spans="16:17" x14ac:dyDescent="0.3">
      <c r="P17289" s="99"/>
      <c r="Q17289" s="99"/>
    </row>
    <row r="17290" spans="16:17" x14ac:dyDescent="0.3">
      <c r="P17290" s="99"/>
      <c r="Q17290" s="99"/>
    </row>
    <row r="17291" spans="16:17" x14ac:dyDescent="0.3">
      <c r="P17291" s="99"/>
      <c r="Q17291" s="99"/>
    </row>
    <row r="17292" spans="16:17" x14ac:dyDescent="0.3">
      <c r="P17292" s="99"/>
      <c r="Q17292" s="99"/>
    </row>
    <row r="17293" spans="16:17" x14ac:dyDescent="0.3">
      <c r="P17293" s="99"/>
      <c r="Q17293" s="99"/>
    </row>
    <row r="17294" spans="16:17" x14ac:dyDescent="0.3">
      <c r="P17294" s="99"/>
      <c r="Q17294" s="99"/>
    </row>
    <row r="17295" spans="16:17" x14ac:dyDescent="0.3">
      <c r="P17295" s="99"/>
      <c r="Q17295" s="99"/>
    </row>
    <row r="17296" spans="16:17" x14ac:dyDescent="0.3">
      <c r="P17296" s="99"/>
      <c r="Q17296" s="99"/>
    </row>
    <row r="17297" spans="16:17" x14ac:dyDescent="0.3">
      <c r="P17297" s="99"/>
      <c r="Q17297" s="99"/>
    </row>
    <row r="17298" spans="16:17" x14ac:dyDescent="0.3">
      <c r="P17298" s="99"/>
      <c r="Q17298" s="99"/>
    </row>
    <row r="17299" spans="16:17" x14ac:dyDescent="0.3">
      <c r="P17299" s="99"/>
      <c r="Q17299" s="99"/>
    </row>
    <row r="17300" spans="16:17" x14ac:dyDescent="0.3">
      <c r="P17300" s="99"/>
      <c r="Q17300" s="99"/>
    </row>
    <row r="17301" spans="16:17" x14ac:dyDescent="0.3">
      <c r="P17301" s="99"/>
      <c r="Q17301" s="99"/>
    </row>
    <row r="17302" spans="16:17" x14ac:dyDescent="0.3">
      <c r="P17302" s="99"/>
      <c r="Q17302" s="99"/>
    </row>
    <row r="17303" spans="16:17" x14ac:dyDescent="0.3">
      <c r="P17303" s="99"/>
      <c r="Q17303" s="99"/>
    </row>
    <row r="17304" spans="16:17" x14ac:dyDescent="0.3">
      <c r="P17304" s="99"/>
      <c r="Q17304" s="99"/>
    </row>
    <row r="17305" spans="16:17" x14ac:dyDescent="0.3">
      <c r="P17305" s="99"/>
      <c r="Q17305" s="99"/>
    </row>
    <row r="17306" spans="16:17" x14ac:dyDescent="0.3">
      <c r="P17306" s="99"/>
      <c r="Q17306" s="99"/>
    </row>
    <row r="17307" spans="16:17" x14ac:dyDescent="0.3">
      <c r="P17307" s="99"/>
      <c r="Q17307" s="99"/>
    </row>
    <row r="17308" spans="16:17" x14ac:dyDescent="0.3">
      <c r="P17308" s="99"/>
      <c r="Q17308" s="99"/>
    </row>
    <row r="17309" spans="16:17" x14ac:dyDescent="0.3">
      <c r="P17309" s="99"/>
      <c r="Q17309" s="99"/>
    </row>
    <row r="17310" spans="16:17" x14ac:dyDescent="0.3">
      <c r="P17310" s="99"/>
      <c r="Q17310" s="99"/>
    </row>
    <row r="17311" spans="16:17" x14ac:dyDescent="0.3">
      <c r="P17311" s="99"/>
      <c r="Q17311" s="99"/>
    </row>
    <row r="17312" spans="16:17" x14ac:dyDescent="0.3">
      <c r="P17312" s="99"/>
      <c r="Q17312" s="99"/>
    </row>
    <row r="17313" spans="16:17" x14ac:dyDescent="0.3">
      <c r="P17313" s="99"/>
      <c r="Q17313" s="99"/>
    </row>
    <row r="17314" spans="16:17" x14ac:dyDescent="0.3">
      <c r="P17314" s="99"/>
      <c r="Q17314" s="99"/>
    </row>
    <row r="17315" spans="16:17" x14ac:dyDescent="0.3">
      <c r="P17315" s="99"/>
      <c r="Q17315" s="99"/>
    </row>
    <row r="17316" spans="16:17" x14ac:dyDescent="0.3">
      <c r="P17316" s="99"/>
      <c r="Q17316" s="99"/>
    </row>
    <row r="17317" spans="16:17" x14ac:dyDescent="0.3">
      <c r="P17317" s="99"/>
      <c r="Q17317" s="99"/>
    </row>
    <row r="17318" spans="16:17" x14ac:dyDescent="0.3">
      <c r="P17318" s="99"/>
      <c r="Q17318" s="99"/>
    </row>
    <row r="17319" spans="16:17" x14ac:dyDescent="0.3">
      <c r="P17319" s="99"/>
      <c r="Q17319" s="99"/>
    </row>
    <row r="17320" spans="16:17" x14ac:dyDescent="0.3">
      <c r="P17320" s="99"/>
      <c r="Q17320" s="99"/>
    </row>
    <row r="17321" spans="16:17" x14ac:dyDescent="0.3">
      <c r="P17321" s="99"/>
      <c r="Q17321" s="99"/>
    </row>
    <row r="17322" spans="16:17" x14ac:dyDescent="0.3">
      <c r="P17322" s="99"/>
      <c r="Q17322" s="99"/>
    </row>
    <row r="17323" spans="16:17" x14ac:dyDescent="0.3">
      <c r="P17323" s="99"/>
      <c r="Q17323" s="99"/>
    </row>
    <row r="17324" spans="16:17" x14ac:dyDescent="0.3">
      <c r="P17324" s="99"/>
      <c r="Q17324" s="99"/>
    </row>
    <row r="17325" spans="16:17" x14ac:dyDescent="0.3">
      <c r="P17325" s="99"/>
      <c r="Q17325" s="99"/>
    </row>
    <row r="17326" spans="16:17" x14ac:dyDescent="0.3">
      <c r="P17326" s="99"/>
      <c r="Q17326" s="99"/>
    </row>
    <row r="17327" spans="16:17" x14ac:dyDescent="0.3">
      <c r="P17327" s="99"/>
      <c r="Q17327" s="99"/>
    </row>
    <row r="17328" spans="16:17" x14ac:dyDescent="0.3">
      <c r="P17328" s="99"/>
      <c r="Q17328" s="99"/>
    </row>
    <row r="17329" spans="16:17" x14ac:dyDescent="0.3">
      <c r="P17329" s="99"/>
      <c r="Q17329" s="99"/>
    </row>
    <row r="17330" spans="16:17" x14ac:dyDescent="0.3">
      <c r="P17330" s="99"/>
      <c r="Q17330" s="99"/>
    </row>
    <row r="17331" spans="16:17" x14ac:dyDescent="0.3">
      <c r="P17331" s="99"/>
      <c r="Q17331" s="99"/>
    </row>
    <row r="17332" spans="16:17" x14ac:dyDescent="0.3">
      <c r="P17332" s="99"/>
      <c r="Q17332" s="99"/>
    </row>
    <row r="17333" spans="16:17" x14ac:dyDescent="0.3">
      <c r="P17333" s="99"/>
      <c r="Q17333" s="99"/>
    </row>
    <row r="17334" spans="16:17" x14ac:dyDescent="0.3">
      <c r="P17334" s="99"/>
      <c r="Q17334" s="99"/>
    </row>
    <row r="17335" spans="16:17" x14ac:dyDescent="0.3">
      <c r="P17335" s="99"/>
      <c r="Q17335" s="99"/>
    </row>
    <row r="17336" spans="16:17" x14ac:dyDescent="0.3">
      <c r="P17336" s="99"/>
      <c r="Q17336" s="99"/>
    </row>
    <row r="17337" spans="16:17" x14ac:dyDescent="0.3">
      <c r="P17337" s="99"/>
      <c r="Q17337" s="99"/>
    </row>
    <row r="17338" spans="16:17" x14ac:dyDescent="0.3">
      <c r="P17338" s="99"/>
      <c r="Q17338" s="99"/>
    </row>
    <row r="17339" spans="16:17" x14ac:dyDescent="0.3">
      <c r="P17339" s="99"/>
      <c r="Q17339" s="99"/>
    </row>
    <row r="17340" spans="16:17" x14ac:dyDescent="0.3">
      <c r="P17340" s="99"/>
      <c r="Q17340" s="99"/>
    </row>
    <row r="17341" spans="16:17" x14ac:dyDescent="0.3">
      <c r="P17341" s="99"/>
      <c r="Q17341" s="99"/>
    </row>
    <row r="17342" spans="16:17" x14ac:dyDescent="0.3">
      <c r="P17342" s="99"/>
      <c r="Q17342" s="99"/>
    </row>
    <row r="17343" spans="16:17" x14ac:dyDescent="0.3">
      <c r="P17343" s="99"/>
      <c r="Q17343" s="99"/>
    </row>
    <row r="17344" spans="16:17" x14ac:dyDescent="0.3">
      <c r="P17344" s="99"/>
      <c r="Q17344" s="99"/>
    </row>
    <row r="17345" spans="16:17" x14ac:dyDescent="0.3">
      <c r="P17345" s="99"/>
      <c r="Q17345" s="99"/>
    </row>
    <row r="17346" spans="16:17" x14ac:dyDescent="0.3">
      <c r="P17346" s="99"/>
      <c r="Q17346" s="99"/>
    </row>
    <row r="17347" spans="16:17" x14ac:dyDescent="0.3">
      <c r="P17347" s="99"/>
      <c r="Q17347" s="99"/>
    </row>
    <row r="17348" spans="16:17" x14ac:dyDescent="0.3">
      <c r="P17348" s="99"/>
      <c r="Q17348" s="99"/>
    </row>
    <row r="17349" spans="16:17" x14ac:dyDescent="0.3">
      <c r="P17349" s="99"/>
      <c r="Q17349" s="99"/>
    </row>
    <row r="17350" spans="16:17" x14ac:dyDescent="0.3">
      <c r="P17350" s="99"/>
      <c r="Q17350" s="99"/>
    </row>
    <row r="17351" spans="16:17" x14ac:dyDescent="0.3">
      <c r="P17351" s="99"/>
      <c r="Q17351" s="99"/>
    </row>
    <row r="17352" spans="16:17" x14ac:dyDescent="0.3">
      <c r="P17352" s="99"/>
      <c r="Q17352" s="99"/>
    </row>
    <row r="17353" spans="16:17" x14ac:dyDescent="0.3">
      <c r="P17353" s="99"/>
      <c r="Q17353" s="99"/>
    </row>
    <row r="17354" spans="16:17" x14ac:dyDescent="0.3">
      <c r="P17354" s="99"/>
      <c r="Q17354" s="99"/>
    </row>
    <row r="17355" spans="16:17" x14ac:dyDescent="0.3">
      <c r="P17355" s="99"/>
      <c r="Q17355" s="99"/>
    </row>
    <row r="17356" spans="16:17" x14ac:dyDescent="0.3">
      <c r="P17356" s="99"/>
      <c r="Q17356" s="99"/>
    </row>
    <row r="17357" spans="16:17" x14ac:dyDescent="0.3">
      <c r="P17357" s="99"/>
      <c r="Q17357" s="99"/>
    </row>
    <row r="17358" spans="16:17" x14ac:dyDescent="0.3">
      <c r="P17358" s="99"/>
      <c r="Q17358" s="99"/>
    </row>
    <row r="17359" spans="16:17" x14ac:dyDescent="0.3">
      <c r="P17359" s="99"/>
      <c r="Q17359" s="99"/>
    </row>
    <row r="17360" spans="16:17" x14ac:dyDescent="0.3">
      <c r="P17360" s="99"/>
      <c r="Q17360" s="99"/>
    </row>
    <row r="17361" spans="16:17" x14ac:dyDescent="0.3">
      <c r="P17361" s="99"/>
      <c r="Q17361" s="99"/>
    </row>
    <row r="17362" spans="16:17" x14ac:dyDescent="0.3">
      <c r="P17362" s="99"/>
      <c r="Q17362" s="99"/>
    </row>
    <row r="17363" spans="16:17" x14ac:dyDescent="0.3">
      <c r="P17363" s="99"/>
      <c r="Q17363" s="99"/>
    </row>
    <row r="17364" spans="16:17" x14ac:dyDescent="0.3">
      <c r="P17364" s="99"/>
      <c r="Q17364" s="99"/>
    </row>
    <row r="17365" spans="16:17" x14ac:dyDescent="0.3">
      <c r="P17365" s="99"/>
      <c r="Q17365" s="99"/>
    </row>
    <row r="17366" spans="16:17" x14ac:dyDescent="0.3">
      <c r="P17366" s="99"/>
      <c r="Q17366" s="99"/>
    </row>
    <row r="17367" spans="16:17" x14ac:dyDescent="0.3">
      <c r="P17367" s="99"/>
      <c r="Q17367" s="99"/>
    </row>
    <row r="17368" spans="16:17" x14ac:dyDescent="0.3">
      <c r="P17368" s="99"/>
      <c r="Q17368" s="99"/>
    </row>
    <row r="17369" spans="16:17" x14ac:dyDescent="0.3">
      <c r="P17369" s="99"/>
      <c r="Q17369" s="99"/>
    </row>
    <row r="17370" spans="16:17" x14ac:dyDescent="0.3">
      <c r="P17370" s="99"/>
      <c r="Q17370" s="99"/>
    </row>
    <row r="17371" spans="16:17" x14ac:dyDescent="0.3">
      <c r="P17371" s="99"/>
      <c r="Q17371" s="99"/>
    </row>
    <row r="17372" spans="16:17" x14ac:dyDescent="0.3">
      <c r="P17372" s="99"/>
      <c r="Q17372" s="99"/>
    </row>
    <row r="17373" spans="16:17" x14ac:dyDescent="0.3">
      <c r="P17373" s="99"/>
      <c r="Q17373" s="99"/>
    </row>
    <row r="17374" spans="16:17" x14ac:dyDescent="0.3">
      <c r="P17374" s="99"/>
      <c r="Q17374" s="99"/>
    </row>
    <row r="17375" spans="16:17" x14ac:dyDescent="0.3">
      <c r="P17375" s="99"/>
      <c r="Q17375" s="99"/>
    </row>
    <row r="17376" spans="16:17" x14ac:dyDescent="0.3">
      <c r="P17376" s="99"/>
      <c r="Q17376" s="99"/>
    </row>
    <row r="17377" spans="16:17" x14ac:dyDescent="0.3">
      <c r="P17377" s="99"/>
      <c r="Q17377" s="99"/>
    </row>
    <row r="17378" spans="16:17" x14ac:dyDescent="0.3">
      <c r="P17378" s="99"/>
      <c r="Q17378" s="99"/>
    </row>
    <row r="17379" spans="16:17" x14ac:dyDescent="0.3">
      <c r="P17379" s="99"/>
      <c r="Q17379" s="99"/>
    </row>
    <row r="17380" spans="16:17" x14ac:dyDescent="0.3">
      <c r="P17380" s="99"/>
      <c r="Q17380" s="99"/>
    </row>
    <row r="17381" spans="16:17" x14ac:dyDescent="0.3">
      <c r="P17381" s="99"/>
      <c r="Q17381" s="99"/>
    </row>
    <row r="17382" spans="16:17" x14ac:dyDescent="0.3">
      <c r="P17382" s="99"/>
      <c r="Q17382" s="99"/>
    </row>
    <row r="17383" spans="16:17" x14ac:dyDescent="0.3">
      <c r="P17383" s="99"/>
      <c r="Q17383" s="99"/>
    </row>
    <row r="17384" spans="16:17" x14ac:dyDescent="0.3">
      <c r="P17384" s="99"/>
      <c r="Q17384" s="99"/>
    </row>
    <row r="17385" spans="16:17" x14ac:dyDescent="0.3">
      <c r="P17385" s="99"/>
      <c r="Q17385" s="99"/>
    </row>
    <row r="17386" spans="16:17" x14ac:dyDescent="0.3">
      <c r="P17386" s="99"/>
      <c r="Q17386" s="99"/>
    </row>
    <row r="17387" spans="16:17" x14ac:dyDescent="0.3">
      <c r="P17387" s="99"/>
      <c r="Q17387" s="99"/>
    </row>
    <row r="17388" spans="16:17" x14ac:dyDescent="0.3">
      <c r="P17388" s="99"/>
      <c r="Q17388" s="99"/>
    </row>
    <row r="17389" spans="16:17" x14ac:dyDescent="0.3">
      <c r="P17389" s="99"/>
      <c r="Q17389" s="99"/>
    </row>
    <row r="17390" spans="16:17" x14ac:dyDescent="0.3">
      <c r="P17390" s="99"/>
      <c r="Q17390" s="99"/>
    </row>
    <row r="17391" spans="16:17" x14ac:dyDescent="0.3">
      <c r="P17391" s="99"/>
      <c r="Q17391" s="99"/>
    </row>
    <row r="17392" spans="16:17" x14ac:dyDescent="0.3">
      <c r="P17392" s="99"/>
      <c r="Q17392" s="99"/>
    </row>
    <row r="17393" spans="16:17" x14ac:dyDescent="0.3">
      <c r="P17393" s="99"/>
      <c r="Q17393" s="99"/>
    </row>
    <row r="17394" spans="16:17" x14ac:dyDescent="0.3">
      <c r="P17394" s="99"/>
      <c r="Q17394" s="99"/>
    </row>
    <row r="17395" spans="16:17" x14ac:dyDescent="0.3">
      <c r="P17395" s="99"/>
      <c r="Q17395" s="99"/>
    </row>
    <row r="17396" spans="16:17" x14ac:dyDescent="0.3">
      <c r="P17396" s="99"/>
      <c r="Q17396" s="99"/>
    </row>
    <row r="17397" spans="16:17" x14ac:dyDescent="0.3">
      <c r="P17397" s="99"/>
      <c r="Q17397" s="99"/>
    </row>
    <row r="17398" spans="16:17" x14ac:dyDescent="0.3">
      <c r="P17398" s="99"/>
      <c r="Q17398" s="99"/>
    </row>
    <row r="17399" spans="16:17" x14ac:dyDescent="0.3">
      <c r="P17399" s="99"/>
      <c r="Q17399" s="99"/>
    </row>
    <row r="17400" spans="16:17" x14ac:dyDescent="0.3">
      <c r="P17400" s="99"/>
      <c r="Q17400" s="99"/>
    </row>
    <row r="17401" spans="16:17" x14ac:dyDescent="0.3">
      <c r="P17401" s="99"/>
      <c r="Q17401" s="99"/>
    </row>
    <row r="17402" spans="16:17" x14ac:dyDescent="0.3">
      <c r="P17402" s="99"/>
      <c r="Q17402" s="99"/>
    </row>
    <row r="17403" spans="16:17" x14ac:dyDescent="0.3">
      <c r="P17403" s="99"/>
      <c r="Q17403" s="99"/>
    </row>
    <row r="17404" spans="16:17" x14ac:dyDescent="0.3">
      <c r="P17404" s="99"/>
      <c r="Q17404" s="99"/>
    </row>
    <row r="17405" spans="16:17" x14ac:dyDescent="0.3">
      <c r="P17405" s="99"/>
      <c r="Q17405" s="99"/>
    </row>
    <row r="17406" spans="16:17" x14ac:dyDescent="0.3">
      <c r="P17406" s="99"/>
      <c r="Q17406" s="99"/>
    </row>
    <row r="17407" spans="16:17" x14ac:dyDescent="0.3">
      <c r="P17407" s="99"/>
      <c r="Q17407" s="99"/>
    </row>
    <row r="17408" spans="16:17" x14ac:dyDescent="0.3">
      <c r="P17408" s="99"/>
      <c r="Q17408" s="99"/>
    </row>
    <row r="17409" spans="16:17" x14ac:dyDescent="0.3">
      <c r="P17409" s="99"/>
      <c r="Q17409" s="99"/>
    </row>
    <row r="17410" spans="16:17" x14ac:dyDescent="0.3">
      <c r="P17410" s="99"/>
      <c r="Q17410" s="99"/>
    </row>
    <row r="17411" spans="16:17" x14ac:dyDescent="0.3">
      <c r="P17411" s="99"/>
      <c r="Q17411" s="99"/>
    </row>
    <row r="17412" spans="16:17" x14ac:dyDescent="0.3">
      <c r="P17412" s="99"/>
      <c r="Q17412" s="99"/>
    </row>
    <row r="17413" spans="16:17" x14ac:dyDescent="0.3">
      <c r="P17413" s="99"/>
      <c r="Q17413" s="99"/>
    </row>
    <row r="17414" spans="16:17" x14ac:dyDescent="0.3">
      <c r="P17414" s="99"/>
      <c r="Q17414" s="99"/>
    </row>
    <row r="17415" spans="16:17" x14ac:dyDescent="0.3">
      <c r="P17415" s="99"/>
      <c r="Q17415" s="99"/>
    </row>
    <row r="17416" spans="16:17" x14ac:dyDescent="0.3">
      <c r="P17416" s="99"/>
      <c r="Q17416" s="99"/>
    </row>
    <row r="17417" spans="16:17" x14ac:dyDescent="0.3">
      <c r="P17417" s="99"/>
      <c r="Q17417" s="99"/>
    </row>
    <row r="17418" spans="16:17" x14ac:dyDescent="0.3">
      <c r="P17418" s="99"/>
      <c r="Q17418" s="99"/>
    </row>
    <row r="17419" spans="16:17" x14ac:dyDescent="0.3">
      <c r="P17419" s="99"/>
      <c r="Q17419" s="99"/>
    </row>
    <row r="17420" spans="16:17" x14ac:dyDescent="0.3">
      <c r="P17420" s="99"/>
      <c r="Q17420" s="99"/>
    </row>
    <row r="17421" spans="16:17" x14ac:dyDescent="0.3">
      <c r="P17421" s="99"/>
      <c r="Q17421" s="99"/>
    </row>
    <row r="17422" spans="16:17" x14ac:dyDescent="0.3">
      <c r="P17422" s="99"/>
      <c r="Q17422" s="99"/>
    </row>
    <row r="17423" spans="16:17" x14ac:dyDescent="0.3">
      <c r="P17423" s="99"/>
      <c r="Q17423" s="99"/>
    </row>
    <row r="17424" spans="16:17" x14ac:dyDescent="0.3">
      <c r="P17424" s="99"/>
      <c r="Q17424" s="99"/>
    </row>
    <row r="17425" spans="16:17" x14ac:dyDescent="0.3">
      <c r="P17425" s="99"/>
      <c r="Q17425" s="99"/>
    </row>
    <row r="17426" spans="16:17" x14ac:dyDescent="0.3">
      <c r="P17426" s="99"/>
      <c r="Q17426" s="99"/>
    </row>
    <row r="17427" spans="16:17" x14ac:dyDescent="0.3">
      <c r="P17427" s="99"/>
      <c r="Q17427" s="99"/>
    </row>
    <row r="17428" spans="16:17" x14ac:dyDescent="0.3">
      <c r="P17428" s="99"/>
      <c r="Q17428" s="99"/>
    </row>
    <row r="17429" spans="16:17" x14ac:dyDescent="0.3">
      <c r="P17429" s="99"/>
      <c r="Q17429" s="99"/>
    </row>
    <row r="17430" spans="16:17" x14ac:dyDescent="0.3">
      <c r="P17430" s="99"/>
      <c r="Q17430" s="99"/>
    </row>
    <row r="17431" spans="16:17" x14ac:dyDescent="0.3">
      <c r="P17431" s="99"/>
      <c r="Q17431" s="99"/>
    </row>
    <row r="17432" spans="16:17" x14ac:dyDescent="0.3">
      <c r="P17432" s="99"/>
      <c r="Q17432" s="99"/>
    </row>
    <row r="17433" spans="16:17" x14ac:dyDescent="0.3">
      <c r="P17433" s="99"/>
      <c r="Q17433" s="99"/>
    </row>
    <row r="17434" spans="16:17" x14ac:dyDescent="0.3">
      <c r="P17434" s="99"/>
      <c r="Q17434" s="99"/>
    </row>
    <row r="17435" spans="16:17" x14ac:dyDescent="0.3">
      <c r="P17435" s="99"/>
      <c r="Q17435" s="99"/>
    </row>
    <row r="17436" spans="16:17" x14ac:dyDescent="0.3">
      <c r="P17436" s="99"/>
      <c r="Q17436" s="99"/>
    </row>
    <row r="17437" spans="16:17" x14ac:dyDescent="0.3">
      <c r="P17437" s="99"/>
      <c r="Q17437" s="99"/>
    </row>
    <row r="17438" spans="16:17" x14ac:dyDescent="0.3">
      <c r="P17438" s="99"/>
      <c r="Q17438" s="99"/>
    </row>
    <row r="17439" spans="16:17" x14ac:dyDescent="0.3">
      <c r="P17439" s="99"/>
      <c r="Q17439" s="99"/>
    </row>
    <row r="17440" spans="16:17" x14ac:dyDescent="0.3">
      <c r="P17440" s="99"/>
      <c r="Q17440" s="99"/>
    </row>
    <row r="17441" spans="16:17" x14ac:dyDescent="0.3">
      <c r="P17441" s="99"/>
      <c r="Q17441" s="99"/>
    </row>
    <row r="17442" spans="16:17" x14ac:dyDescent="0.3">
      <c r="P17442" s="99"/>
      <c r="Q17442" s="99"/>
    </row>
    <row r="17443" spans="16:17" x14ac:dyDescent="0.3">
      <c r="P17443" s="99"/>
      <c r="Q17443" s="99"/>
    </row>
    <row r="17444" spans="16:17" x14ac:dyDescent="0.3">
      <c r="P17444" s="99"/>
      <c r="Q17444" s="99"/>
    </row>
    <row r="17445" spans="16:17" x14ac:dyDescent="0.3">
      <c r="P17445" s="99"/>
      <c r="Q17445" s="99"/>
    </row>
    <row r="17446" spans="16:17" x14ac:dyDescent="0.3">
      <c r="P17446" s="99"/>
      <c r="Q17446" s="99"/>
    </row>
    <row r="17447" spans="16:17" x14ac:dyDescent="0.3">
      <c r="P17447" s="99"/>
      <c r="Q17447" s="99"/>
    </row>
    <row r="17448" spans="16:17" x14ac:dyDescent="0.3">
      <c r="P17448" s="99"/>
      <c r="Q17448" s="99"/>
    </row>
    <row r="17449" spans="16:17" x14ac:dyDescent="0.3">
      <c r="P17449" s="99"/>
      <c r="Q17449" s="99"/>
    </row>
    <row r="17450" spans="16:17" x14ac:dyDescent="0.3">
      <c r="P17450" s="99"/>
      <c r="Q17450" s="99"/>
    </row>
    <row r="17451" spans="16:17" x14ac:dyDescent="0.3">
      <c r="P17451" s="99"/>
      <c r="Q17451" s="99"/>
    </row>
    <row r="17452" spans="16:17" x14ac:dyDescent="0.3">
      <c r="P17452" s="99"/>
      <c r="Q17452" s="99"/>
    </row>
    <row r="17453" spans="16:17" x14ac:dyDescent="0.3">
      <c r="P17453" s="99"/>
      <c r="Q17453" s="99"/>
    </row>
    <row r="17454" spans="16:17" x14ac:dyDescent="0.3">
      <c r="P17454" s="99"/>
      <c r="Q17454" s="99"/>
    </row>
    <row r="17455" spans="16:17" x14ac:dyDescent="0.3">
      <c r="P17455" s="99"/>
      <c r="Q17455" s="99"/>
    </row>
    <row r="17456" spans="16:17" x14ac:dyDescent="0.3">
      <c r="P17456" s="99"/>
      <c r="Q17456" s="99"/>
    </row>
    <row r="17457" spans="16:17" x14ac:dyDescent="0.3">
      <c r="P17457" s="99"/>
      <c r="Q17457" s="99"/>
    </row>
    <row r="17458" spans="16:17" x14ac:dyDescent="0.3">
      <c r="P17458" s="99"/>
      <c r="Q17458" s="99"/>
    </row>
    <row r="17459" spans="16:17" x14ac:dyDescent="0.3">
      <c r="P17459" s="99"/>
      <c r="Q17459" s="99"/>
    </row>
    <row r="17460" spans="16:17" x14ac:dyDescent="0.3">
      <c r="P17460" s="99"/>
      <c r="Q17460" s="99"/>
    </row>
    <row r="17461" spans="16:17" x14ac:dyDescent="0.3">
      <c r="P17461" s="99"/>
      <c r="Q17461" s="99"/>
    </row>
    <row r="17462" spans="16:17" x14ac:dyDescent="0.3">
      <c r="P17462" s="99"/>
      <c r="Q17462" s="99"/>
    </row>
    <row r="17463" spans="16:17" x14ac:dyDescent="0.3">
      <c r="P17463" s="99"/>
      <c r="Q17463" s="99"/>
    </row>
    <row r="17464" spans="16:17" x14ac:dyDescent="0.3">
      <c r="P17464" s="99"/>
      <c r="Q17464" s="99"/>
    </row>
    <row r="17465" spans="16:17" x14ac:dyDescent="0.3">
      <c r="P17465" s="99"/>
      <c r="Q17465" s="99"/>
    </row>
    <row r="17466" spans="16:17" x14ac:dyDescent="0.3">
      <c r="P17466" s="99"/>
      <c r="Q17466" s="99"/>
    </row>
    <row r="17467" spans="16:17" x14ac:dyDescent="0.3">
      <c r="P17467" s="99"/>
      <c r="Q17467" s="99"/>
    </row>
    <row r="17468" spans="16:17" x14ac:dyDescent="0.3">
      <c r="P17468" s="99"/>
      <c r="Q17468" s="99"/>
    </row>
    <row r="17469" spans="16:17" x14ac:dyDescent="0.3">
      <c r="P17469" s="99"/>
      <c r="Q17469" s="99"/>
    </row>
    <row r="17470" spans="16:17" x14ac:dyDescent="0.3">
      <c r="P17470" s="99"/>
      <c r="Q17470" s="99"/>
    </row>
    <row r="17471" spans="16:17" x14ac:dyDescent="0.3">
      <c r="P17471" s="99"/>
      <c r="Q17471" s="99"/>
    </row>
    <row r="17472" spans="16:17" x14ac:dyDescent="0.3">
      <c r="P17472" s="99"/>
      <c r="Q17472" s="99"/>
    </row>
    <row r="17473" spans="16:17" x14ac:dyDescent="0.3">
      <c r="P17473" s="99"/>
      <c r="Q17473" s="99"/>
    </row>
    <row r="17474" spans="16:17" x14ac:dyDescent="0.3">
      <c r="P17474" s="99"/>
      <c r="Q17474" s="99"/>
    </row>
    <row r="17475" spans="16:17" x14ac:dyDescent="0.3">
      <c r="P17475" s="99"/>
      <c r="Q17475" s="99"/>
    </row>
    <row r="17476" spans="16:17" x14ac:dyDescent="0.3">
      <c r="P17476" s="99"/>
      <c r="Q17476" s="99"/>
    </row>
    <row r="17477" spans="16:17" x14ac:dyDescent="0.3">
      <c r="P17477" s="99"/>
      <c r="Q17477" s="99"/>
    </row>
    <row r="17478" spans="16:17" x14ac:dyDescent="0.3">
      <c r="P17478" s="99"/>
      <c r="Q17478" s="99"/>
    </row>
    <row r="17479" spans="16:17" x14ac:dyDescent="0.3">
      <c r="P17479" s="99"/>
      <c r="Q17479" s="99"/>
    </row>
    <row r="17480" spans="16:17" x14ac:dyDescent="0.3">
      <c r="P17480" s="99"/>
      <c r="Q17480" s="99"/>
    </row>
    <row r="17481" spans="16:17" x14ac:dyDescent="0.3">
      <c r="P17481" s="99"/>
      <c r="Q17481" s="99"/>
    </row>
    <row r="17482" spans="16:17" x14ac:dyDescent="0.3">
      <c r="P17482" s="99"/>
      <c r="Q17482" s="99"/>
    </row>
    <row r="17483" spans="16:17" x14ac:dyDescent="0.3">
      <c r="P17483" s="99"/>
      <c r="Q17483" s="99"/>
    </row>
    <row r="17484" spans="16:17" x14ac:dyDescent="0.3">
      <c r="P17484" s="99"/>
      <c r="Q17484" s="99"/>
    </row>
    <row r="17485" spans="16:17" x14ac:dyDescent="0.3">
      <c r="P17485" s="99"/>
      <c r="Q17485" s="99"/>
    </row>
    <row r="17486" spans="16:17" x14ac:dyDescent="0.3">
      <c r="P17486" s="99"/>
      <c r="Q17486" s="99"/>
    </row>
    <row r="17487" spans="16:17" x14ac:dyDescent="0.3">
      <c r="P17487" s="99"/>
      <c r="Q17487" s="99"/>
    </row>
    <row r="17488" spans="16:17" x14ac:dyDescent="0.3">
      <c r="P17488" s="99"/>
      <c r="Q17488" s="99"/>
    </row>
    <row r="17489" spans="16:17" x14ac:dyDescent="0.3">
      <c r="P17489" s="99"/>
      <c r="Q17489" s="99"/>
    </row>
    <row r="17490" spans="16:17" x14ac:dyDescent="0.3">
      <c r="P17490" s="99"/>
      <c r="Q17490" s="99"/>
    </row>
    <row r="17491" spans="16:17" x14ac:dyDescent="0.3">
      <c r="P17491" s="99"/>
      <c r="Q17491" s="99"/>
    </row>
    <row r="17492" spans="16:17" x14ac:dyDescent="0.3">
      <c r="P17492" s="99"/>
      <c r="Q17492" s="99"/>
    </row>
    <row r="17493" spans="16:17" x14ac:dyDescent="0.3">
      <c r="P17493" s="99"/>
      <c r="Q17493" s="99"/>
    </row>
    <row r="17494" spans="16:17" x14ac:dyDescent="0.3">
      <c r="P17494" s="99"/>
      <c r="Q17494" s="99"/>
    </row>
    <row r="17495" spans="16:17" x14ac:dyDescent="0.3">
      <c r="P17495" s="99"/>
      <c r="Q17495" s="99"/>
    </row>
    <row r="17496" spans="16:17" x14ac:dyDescent="0.3">
      <c r="P17496" s="99"/>
      <c r="Q17496" s="99"/>
    </row>
    <row r="17497" spans="16:17" x14ac:dyDescent="0.3">
      <c r="P17497" s="99"/>
      <c r="Q17497" s="99"/>
    </row>
    <row r="17498" spans="16:17" x14ac:dyDescent="0.3">
      <c r="P17498" s="99"/>
      <c r="Q17498" s="99"/>
    </row>
    <row r="17499" spans="16:17" x14ac:dyDescent="0.3">
      <c r="P17499" s="99"/>
      <c r="Q17499" s="99"/>
    </row>
    <row r="17500" spans="16:17" x14ac:dyDescent="0.3">
      <c r="P17500" s="99"/>
      <c r="Q17500" s="99"/>
    </row>
    <row r="17501" spans="16:17" x14ac:dyDescent="0.3">
      <c r="P17501" s="99"/>
      <c r="Q17501" s="99"/>
    </row>
    <row r="17502" spans="16:17" x14ac:dyDescent="0.3">
      <c r="P17502" s="99"/>
      <c r="Q17502" s="99"/>
    </row>
    <row r="17503" spans="16:17" x14ac:dyDescent="0.3">
      <c r="P17503" s="99"/>
      <c r="Q17503" s="99"/>
    </row>
    <row r="17504" spans="16:17" x14ac:dyDescent="0.3">
      <c r="P17504" s="99"/>
      <c r="Q17504" s="99"/>
    </row>
    <row r="17505" spans="16:17" x14ac:dyDescent="0.3">
      <c r="P17505" s="99"/>
      <c r="Q17505" s="99"/>
    </row>
    <row r="17506" spans="16:17" x14ac:dyDescent="0.3">
      <c r="P17506" s="99"/>
      <c r="Q17506" s="99"/>
    </row>
    <row r="17507" spans="16:17" x14ac:dyDescent="0.3">
      <c r="P17507" s="99"/>
      <c r="Q17507" s="99"/>
    </row>
    <row r="17508" spans="16:17" x14ac:dyDescent="0.3">
      <c r="P17508" s="99"/>
      <c r="Q17508" s="99"/>
    </row>
    <row r="17509" spans="16:17" x14ac:dyDescent="0.3">
      <c r="P17509" s="99"/>
      <c r="Q17509" s="99"/>
    </row>
    <row r="17510" spans="16:17" x14ac:dyDescent="0.3">
      <c r="P17510" s="99"/>
      <c r="Q17510" s="99"/>
    </row>
    <row r="17511" spans="16:17" x14ac:dyDescent="0.3">
      <c r="P17511" s="99"/>
      <c r="Q17511" s="99"/>
    </row>
    <row r="17512" spans="16:17" x14ac:dyDescent="0.3">
      <c r="P17512" s="99"/>
      <c r="Q17512" s="99"/>
    </row>
    <row r="17513" spans="16:17" x14ac:dyDescent="0.3">
      <c r="P17513" s="99"/>
      <c r="Q17513" s="99"/>
    </row>
    <row r="17514" spans="16:17" x14ac:dyDescent="0.3">
      <c r="P17514" s="99"/>
      <c r="Q17514" s="99"/>
    </row>
    <row r="17515" spans="16:17" x14ac:dyDescent="0.3">
      <c r="P17515" s="99"/>
      <c r="Q17515" s="99"/>
    </row>
    <row r="17516" spans="16:17" x14ac:dyDescent="0.3">
      <c r="P17516" s="99"/>
      <c r="Q17516" s="99"/>
    </row>
    <row r="17517" spans="16:17" x14ac:dyDescent="0.3">
      <c r="P17517" s="99"/>
      <c r="Q17517" s="99"/>
    </row>
    <row r="17518" spans="16:17" x14ac:dyDescent="0.3">
      <c r="P17518" s="99"/>
      <c r="Q17518" s="99"/>
    </row>
    <row r="17519" spans="16:17" x14ac:dyDescent="0.3">
      <c r="P17519" s="99"/>
      <c r="Q17519" s="99"/>
    </row>
    <row r="17520" spans="16:17" x14ac:dyDescent="0.3">
      <c r="P17520" s="99"/>
      <c r="Q17520" s="99"/>
    </row>
    <row r="17521" spans="16:17" x14ac:dyDescent="0.3">
      <c r="P17521" s="99"/>
      <c r="Q17521" s="99"/>
    </row>
    <row r="17522" spans="16:17" x14ac:dyDescent="0.3">
      <c r="P17522" s="99"/>
      <c r="Q17522" s="99"/>
    </row>
    <row r="17523" spans="16:17" x14ac:dyDescent="0.3">
      <c r="P17523" s="99"/>
      <c r="Q17523" s="99"/>
    </row>
    <row r="17524" spans="16:17" x14ac:dyDescent="0.3">
      <c r="P17524" s="99"/>
      <c r="Q17524" s="99"/>
    </row>
    <row r="17525" spans="16:17" x14ac:dyDescent="0.3">
      <c r="P17525" s="99"/>
      <c r="Q17525" s="99"/>
    </row>
    <row r="17526" spans="16:17" x14ac:dyDescent="0.3">
      <c r="P17526" s="99"/>
      <c r="Q17526" s="99"/>
    </row>
    <row r="17527" spans="16:17" x14ac:dyDescent="0.3">
      <c r="P17527" s="99"/>
      <c r="Q17527" s="99"/>
    </row>
    <row r="17528" spans="16:17" x14ac:dyDescent="0.3">
      <c r="P17528" s="99"/>
      <c r="Q17528" s="99"/>
    </row>
    <row r="17529" spans="16:17" x14ac:dyDescent="0.3">
      <c r="P17529" s="99"/>
      <c r="Q17529" s="99"/>
    </row>
    <row r="17530" spans="16:17" x14ac:dyDescent="0.3">
      <c r="P17530" s="99"/>
      <c r="Q17530" s="99"/>
    </row>
    <row r="17531" spans="16:17" x14ac:dyDescent="0.3">
      <c r="P17531" s="99"/>
      <c r="Q17531" s="99"/>
    </row>
    <row r="17532" spans="16:17" x14ac:dyDescent="0.3">
      <c r="P17532" s="99"/>
      <c r="Q17532" s="99"/>
    </row>
    <row r="17533" spans="16:17" x14ac:dyDescent="0.3">
      <c r="P17533" s="99"/>
      <c r="Q17533" s="99"/>
    </row>
    <row r="17534" spans="16:17" x14ac:dyDescent="0.3">
      <c r="P17534" s="99"/>
      <c r="Q17534" s="99"/>
    </row>
    <row r="17535" spans="16:17" x14ac:dyDescent="0.3">
      <c r="P17535" s="99"/>
      <c r="Q17535" s="99"/>
    </row>
    <row r="17536" spans="16:17" x14ac:dyDescent="0.3">
      <c r="P17536" s="99"/>
      <c r="Q17536" s="99"/>
    </row>
    <row r="17537" spans="16:17" x14ac:dyDescent="0.3">
      <c r="P17537" s="99"/>
      <c r="Q17537" s="99"/>
    </row>
    <row r="17538" spans="16:17" x14ac:dyDescent="0.3">
      <c r="P17538" s="99"/>
      <c r="Q17538" s="99"/>
    </row>
    <row r="17539" spans="16:17" x14ac:dyDescent="0.3">
      <c r="P17539" s="99"/>
      <c r="Q17539" s="99"/>
    </row>
    <row r="17540" spans="16:17" x14ac:dyDescent="0.3">
      <c r="P17540" s="99"/>
      <c r="Q17540" s="99"/>
    </row>
    <row r="17541" spans="16:17" x14ac:dyDescent="0.3">
      <c r="P17541" s="99"/>
      <c r="Q17541" s="99"/>
    </row>
    <row r="17542" spans="16:17" x14ac:dyDescent="0.3">
      <c r="P17542" s="99"/>
      <c r="Q17542" s="99"/>
    </row>
    <row r="17543" spans="16:17" x14ac:dyDescent="0.3">
      <c r="P17543" s="99"/>
      <c r="Q17543" s="99"/>
    </row>
    <row r="17544" spans="16:17" x14ac:dyDescent="0.3">
      <c r="P17544" s="99"/>
      <c r="Q17544" s="99"/>
    </row>
    <row r="17545" spans="16:17" x14ac:dyDescent="0.3">
      <c r="P17545" s="99"/>
      <c r="Q17545" s="99"/>
    </row>
    <row r="17546" spans="16:17" x14ac:dyDescent="0.3">
      <c r="P17546" s="99"/>
      <c r="Q17546" s="99"/>
    </row>
    <row r="17547" spans="16:17" x14ac:dyDescent="0.3">
      <c r="P17547" s="99"/>
      <c r="Q17547" s="99"/>
    </row>
    <row r="17548" spans="16:17" x14ac:dyDescent="0.3">
      <c r="P17548" s="99"/>
      <c r="Q17548" s="99"/>
    </row>
    <row r="17549" spans="16:17" x14ac:dyDescent="0.3">
      <c r="P17549" s="99"/>
      <c r="Q17549" s="99"/>
    </row>
    <row r="17550" spans="16:17" x14ac:dyDescent="0.3">
      <c r="P17550" s="99"/>
      <c r="Q17550" s="99"/>
    </row>
    <row r="17551" spans="16:17" x14ac:dyDescent="0.3">
      <c r="P17551" s="99"/>
      <c r="Q17551" s="99"/>
    </row>
    <row r="17552" spans="16:17" x14ac:dyDescent="0.3">
      <c r="P17552" s="99"/>
      <c r="Q17552" s="99"/>
    </row>
    <row r="17553" spans="16:17" x14ac:dyDescent="0.3">
      <c r="P17553" s="99"/>
      <c r="Q17553" s="99"/>
    </row>
    <row r="17554" spans="16:17" x14ac:dyDescent="0.3">
      <c r="P17554" s="99"/>
      <c r="Q17554" s="99"/>
    </row>
    <row r="17555" spans="16:17" x14ac:dyDescent="0.3">
      <c r="P17555" s="99"/>
      <c r="Q17555" s="99"/>
    </row>
    <row r="17556" spans="16:17" x14ac:dyDescent="0.3">
      <c r="P17556" s="99"/>
      <c r="Q17556" s="99"/>
    </row>
    <row r="17557" spans="16:17" x14ac:dyDescent="0.3">
      <c r="P17557" s="99"/>
      <c r="Q17557" s="99"/>
    </row>
    <row r="17558" spans="16:17" x14ac:dyDescent="0.3">
      <c r="P17558" s="99"/>
      <c r="Q17558" s="99"/>
    </row>
    <row r="17559" spans="16:17" x14ac:dyDescent="0.3">
      <c r="P17559" s="99"/>
      <c r="Q17559" s="99"/>
    </row>
    <row r="17560" spans="16:17" x14ac:dyDescent="0.3">
      <c r="P17560" s="99"/>
      <c r="Q17560" s="99"/>
    </row>
    <row r="17561" spans="16:17" x14ac:dyDescent="0.3">
      <c r="P17561" s="99"/>
      <c r="Q17561" s="99"/>
    </row>
    <row r="17562" spans="16:17" x14ac:dyDescent="0.3">
      <c r="P17562" s="99"/>
      <c r="Q17562" s="99"/>
    </row>
    <row r="17563" spans="16:17" x14ac:dyDescent="0.3">
      <c r="P17563" s="99"/>
      <c r="Q17563" s="99"/>
    </row>
    <row r="17564" spans="16:17" x14ac:dyDescent="0.3">
      <c r="P17564" s="99"/>
      <c r="Q17564" s="99"/>
    </row>
    <row r="17565" spans="16:17" x14ac:dyDescent="0.3">
      <c r="P17565" s="99"/>
      <c r="Q17565" s="99"/>
    </row>
    <row r="17566" spans="16:17" x14ac:dyDescent="0.3">
      <c r="P17566" s="99"/>
      <c r="Q17566" s="99"/>
    </row>
    <row r="17567" spans="16:17" x14ac:dyDescent="0.3">
      <c r="P17567" s="99"/>
      <c r="Q17567" s="99"/>
    </row>
    <row r="17568" spans="16:17" x14ac:dyDescent="0.3">
      <c r="P17568" s="99"/>
      <c r="Q17568" s="99"/>
    </row>
    <row r="17569" spans="16:17" x14ac:dyDescent="0.3">
      <c r="P17569" s="99"/>
      <c r="Q17569" s="99"/>
    </row>
    <row r="17570" spans="16:17" x14ac:dyDescent="0.3">
      <c r="P17570" s="99"/>
      <c r="Q17570" s="99"/>
    </row>
    <row r="17571" spans="16:17" x14ac:dyDescent="0.3">
      <c r="P17571" s="99"/>
      <c r="Q17571" s="99"/>
    </row>
    <row r="17572" spans="16:17" x14ac:dyDescent="0.3">
      <c r="P17572" s="99"/>
      <c r="Q17572" s="99"/>
    </row>
    <row r="17573" spans="16:17" x14ac:dyDescent="0.3">
      <c r="P17573" s="99"/>
      <c r="Q17573" s="99"/>
    </row>
    <row r="17574" spans="16:17" x14ac:dyDescent="0.3">
      <c r="P17574" s="99"/>
      <c r="Q17574" s="99"/>
    </row>
    <row r="17575" spans="16:17" x14ac:dyDescent="0.3">
      <c r="P17575" s="99"/>
      <c r="Q17575" s="99"/>
    </row>
    <row r="17576" spans="16:17" x14ac:dyDescent="0.3">
      <c r="P17576" s="99"/>
      <c r="Q17576" s="99"/>
    </row>
    <row r="17577" spans="16:17" x14ac:dyDescent="0.3">
      <c r="P17577" s="99"/>
      <c r="Q17577" s="99"/>
    </row>
    <row r="17578" spans="16:17" x14ac:dyDescent="0.3">
      <c r="P17578" s="99"/>
      <c r="Q17578" s="99"/>
    </row>
    <row r="17579" spans="16:17" x14ac:dyDescent="0.3">
      <c r="P17579" s="99"/>
      <c r="Q17579" s="99"/>
    </row>
    <row r="17580" spans="16:17" x14ac:dyDescent="0.3">
      <c r="P17580" s="99"/>
      <c r="Q17580" s="99"/>
    </row>
    <row r="17581" spans="16:17" x14ac:dyDescent="0.3">
      <c r="P17581" s="99"/>
      <c r="Q17581" s="99"/>
    </row>
    <row r="17582" spans="16:17" x14ac:dyDescent="0.3">
      <c r="P17582" s="99"/>
      <c r="Q17582" s="99"/>
    </row>
    <row r="17583" spans="16:17" x14ac:dyDescent="0.3">
      <c r="P17583" s="99"/>
      <c r="Q17583" s="99"/>
    </row>
    <row r="17584" spans="16:17" x14ac:dyDescent="0.3">
      <c r="P17584" s="99"/>
      <c r="Q17584" s="99"/>
    </row>
    <row r="17585" spans="16:17" x14ac:dyDescent="0.3">
      <c r="P17585" s="99"/>
      <c r="Q17585" s="99"/>
    </row>
    <row r="17586" spans="16:17" x14ac:dyDescent="0.3">
      <c r="P17586" s="99"/>
      <c r="Q17586" s="99"/>
    </row>
    <row r="17587" spans="16:17" x14ac:dyDescent="0.3">
      <c r="P17587" s="99"/>
      <c r="Q17587" s="99"/>
    </row>
    <row r="17588" spans="16:17" x14ac:dyDescent="0.3">
      <c r="P17588" s="99"/>
      <c r="Q17588" s="99"/>
    </row>
    <row r="17589" spans="16:17" x14ac:dyDescent="0.3">
      <c r="P17589" s="99"/>
      <c r="Q17589" s="99"/>
    </row>
    <row r="17590" spans="16:17" x14ac:dyDescent="0.3">
      <c r="P17590" s="99"/>
      <c r="Q17590" s="99"/>
    </row>
    <row r="17591" spans="16:17" x14ac:dyDescent="0.3">
      <c r="P17591" s="99"/>
      <c r="Q17591" s="99"/>
    </row>
    <row r="17592" spans="16:17" x14ac:dyDescent="0.3">
      <c r="P17592" s="99"/>
      <c r="Q17592" s="99"/>
    </row>
    <row r="17593" spans="16:17" x14ac:dyDescent="0.3">
      <c r="P17593" s="99"/>
      <c r="Q17593" s="99"/>
    </row>
    <row r="17594" spans="16:17" x14ac:dyDescent="0.3">
      <c r="P17594" s="99"/>
      <c r="Q17594" s="99"/>
    </row>
    <row r="17595" spans="16:17" x14ac:dyDescent="0.3">
      <c r="P17595" s="99"/>
      <c r="Q17595" s="99"/>
    </row>
    <row r="17596" spans="16:17" x14ac:dyDescent="0.3">
      <c r="P17596" s="99"/>
      <c r="Q17596" s="99"/>
    </row>
    <row r="17597" spans="16:17" x14ac:dyDescent="0.3">
      <c r="P17597" s="99"/>
      <c r="Q17597" s="99"/>
    </row>
    <row r="17598" spans="16:17" x14ac:dyDescent="0.3">
      <c r="P17598" s="99"/>
      <c r="Q17598" s="99"/>
    </row>
    <row r="17599" spans="16:17" x14ac:dyDescent="0.3">
      <c r="P17599" s="99"/>
      <c r="Q17599" s="99"/>
    </row>
    <row r="17600" spans="16:17" x14ac:dyDescent="0.3">
      <c r="P17600" s="99"/>
      <c r="Q17600" s="99"/>
    </row>
    <row r="17601" spans="16:17" x14ac:dyDescent="0.3">
      <c r="P17601" s="99"/>
      <c r="Q17601" s="99"/>
    </row>
    <row r="17602" spans="16:17" x14ac:dyDescent="0.3">
      <c r="P17602" s="99"/>
      <c r="Q17602" s="99"/>
    </row>
    <row r="17603" spans="16:17" x14ac:dyDescent="0.3">
      <c r="P17603" s="99"/>
      <c r="Q17603" s="99"/>
    </row>
    <row r="17604" spans="16:17" x14ac:dyDescent="0.3">
      <c r="P17604" s="99"/>
      <c r="Q17604" s="99"/>
    </row>
    <row r="17605" spans="16:17" x14ac:dyDescent="0.3">
      <c r="P17605" s="99"/>
      <c r="Q17605" s="99"/>
    </row>
    <row r="17606" spans="16:17" x14ac:dyDescent="0.3">
      <c r="P17606" s="99"/>
      <c r="Q17606" s="99"/>
    </row>
    <row r="17607" spans="16:17" x14ac:dyDescent="0.3">
      <c r="P17607" s="99"/>
      <c r="Q17607" s="99"/>
    </row>
    <row r="17608" spans="16:17" x14ac:dyDescent="0.3">
      <c r="P17608" s="99"/>
      <c r="Q17608" s="99"/>
    </row>
    <row r="17609" spans="16:17" x14ac:dyDescent="0.3">
      <c r="P17609" s="99"/>
      <c r="Q17609" s="99"/>
    </row>
    <row r="17610" spans="16:17" x14ac:dyDescent="0.3">
      <c r="P17610" s="99"/>
      <c r="Q17610" s="99"/>
    </row>
    <row r="17611" spans="16:17" x14ac:dyDescent="0.3">
      <c r="P17611" s="99"/>
      <c r="Q17611" s="99"/>
    </row>
    <row r="17612" spans="16:17" x14ac:dyDescent="0.3">
      <c r="P17612" s="99"/>
      <c r="Q17612" s="99"/>
    </row>
    <row r="17613" spans="16:17" x14ac:dyDescent="0.3">
      <c r="P17613" s="99"/>
      <c r="Q17613" s="99"/>
    </row>
    <row r="17614" spans="16:17" x14ac:dyDescent="0.3">
      <c r="P17614" s="99"/>
      <c r="Q17614" s="99"/>
    </row>
    <row r="17615" spans="16:17" x14ac:dyDescent="0.3">
      <c r="P17615" s="99"/>
      <c r="Q17615" s="99"/>
    </row>
    <row r="17616" spans="16:17" x14ac:dyDescent="0.3">
      <c r="P17616" s="99"/>
      <c r="Q17616" s="99"/>
    </row>
    <row r="17617" spans="16:17" x14ac:dyDescent="0.3">
      <c r="P17617" s="99"/>
      <c r="Q17617" s="99"/>
    </row>
    <row r="17618" spans="16:17" x14ac:dyDescent="0.3">
      <c r="P17618" s="99"/>
      <c r="Q17618" s="99"/>
    </row>
    <row r="17619" spans="16:17" x14ac:dyDescent="0.3">
      <c r="P17619" s="99"/>
      <c r="Q17619" s="99"/>
    </row>
    <row r="17620" spans="16:17" x14ac:dyDescent="0.3">
      <c r="P17620" s="99"/>
      <c r="Q17620" s="99"/>
    </row>
    <row r="17621" spans="16:17" x14ac:dyDescent="0.3">
      <c r="P17621" s="99"/>
      <c r="Q17621" s="99"/>
    </row>
    <row r="17622" spans="16:17" x14ac:dyDescent="0.3">
      <c r="P17622" s="99"/>
      <c r="Q17622" s="99"/>
    </row>
    <row r="17623" spans="16:17" x14ac:dyDescent="0.3">
      <c r="P17623" s="99"/>
      <c r="Q17623" s="99"/>
    </row>
    <row r="17624" spans="16:17" x14ac:dyDescent="0.3">
      <c r="P17624" s="99"/>
      <c r="Q17624" s="99"/>
    </row>
    <row r="17625" spans="16:17" x14ac:dyDescent="0.3">
      <c r="P17625" s="99"/>
      <c r="Q17625" s="99"/>
    </row>
    <row r="17626" spans="16:17" x14ac:dyDescent="0.3">
      <c r="P17626" s="99"/>
      <c r="Q17626" s="99"/>
    </row>
    <row r="17627" spans="16:17" x14ac:dyDescent="0.3">
      <c r="P17627" s="99"/>
      <c r="Q17627" s="99"/>
    </row>
    <row r="17628" spans="16:17" x14ac:dyDescent="0.3">
      <c r="P17628" s="99"/>
      <c r="Q17628" s="99"/>
    </row>
    <row r="17629" spans="16:17" x14ac:dyDescent="0.3">
      <c r="P17629" s="99"/>
      <c r="Q17629" s="99"/>
    </row>
    <row r="17630" spans="16:17" x14ac:dyDescent="0.3">
      <c r="P17630" s="99"/>
      <c r="Q17630" s="99"/>
    </row>
    <row r="17631" spans="16:17" x14ac:dyDescent="0.3">
      <c r="P17631" s="99"/>
      <c r="Q17631" s="99"/>
    </row>
    <row r="17632" spans="16:17" x14ac:dyDescent="0.3">
      <c r="P17632" s="99"/>
      <c r="Q17632" s="99"/>
    </row>
    <row r="17633" spans="16:17" x14ac:dyDescent="0.3">
      <c r="P17633" s="99"/>
      <c r="Q17633" s="99"/>
    </row>
    <row r="17634" spans="16:17" x14ac:dyDescent="0.3">
      <c r="P17634" s="99"/>
      <c r="Q17634" s="99"/>
    </row>
    <row r="17635" spans="16:17" x14ac:dyDescent="0.3">
      <c r="P17635" s="99"/>
      <c r="Q17635" s="99"/>
    </row>
    <row r="17636" spans="16:17" x14ac:dyDescent="0.3">
      <c r="P17636" s="99"/>
      <c r="Q17636" s="99"/>
    </row>
    <row r="17637" spans="16:17" x14ac:dyDescent="0.3">
      <c r="P17637" s="99"/>
      <c r="Q17637" s="99"/>
    </row>
    <row r="17638" spans="16:17" x14ac:dyDescent="0.3">
      <c r="P17638" s="99"/>
      <c r="Q17638" s="99"/>
    </row>
    <row r="17639" spans="16:17" x14ac:dyDescent="0.3">
      <c r="P17639" s="99"/>
      <c r="Q17639" s="99"/>
    </row>
    <row r="17640" spans="16:17" x14ac:dyDescent="0.3">
      <c r="P17640" s="99"/>
      <c r="Q17640" s="99"/>
    </row>
    <row r="17641" spans="16:17" x14ac:dyDescent="0.3">
      <c r="P17641" s="99"/>
      <c r="Q17641" s="99"/>
    </row>
    <row r="17642" spans="16:17" x14ac:dyDescent="0.3">
      <c r="P17642" s="99"/>
      <c r="Q17642" s="99"/>
    </row>
    <row r="17643" spans="16:17" x14ac:dyDescent="0.3">
      <c r="P17643" s="99"/>
      <c r="Q17643" s="99"/>
    </row>
    <row r="17644" spans="16:17" x14ac:dyDescent="0.3">
      <c r="P17644" s="99"/>
      <c r="Q17644" s="99"/>
    </row>
    <row r="17645" spans="16:17" x14ac:dyDescent="0.3">
      <c r="P17645" s="99"/>
      <c r="Q17645" s="99"/>
    </row>
    <row r="17646" spans="16:17" x14ac:dyDescent="0.3">
      <c r="P17646" s="99"/>
      <c r="Q17646" s="99"/>
    </row>
    <row r="17647" spans="16:17" x14ac:dyDescent="0.3">
      <c r="P17647" s="99"/>
      <c r="Q17647" s="99"/>
    </row>
    <row r="17648" spans="16:17" x14ac:dyDescent="0.3">
      <c r="P17648" s="99"/>
      <c r="Q17648" s="99"/>
    </row>
    <row r="17649" spans="16:17" x14ac:dyDescent="0.3">
      <c r="P17649" s="99"/>
      <c r="Q17649" s="99"/>
    </row>
    <row r="17650" spans="16:17" x14ac:dyDescent="0.3">
      <c r="P17650" s="99"/>
      <c r="Q17650" s="99"/>
    </row>
    <row r="17651" spans="16:17" x14ac:dyDescent="0.3">
      <c r="P17651" s="99"/>
      <c r="Q17651" s="99"/>
    </row>
    <row r="17652" spans="16:17" x14ac:dyDescent="0.3">
      <c r="P17652" s="99"/>
      <c r="Q17652" s="99"/>
    </row>
    <row r="17653" spans="16:17" x14ac:dyDescent="0.3">
      <c r="P17653" s="99"/>
      <c r="Q17653" s="99"/>
    </row>
    <row r="17654" spans="16:17" x14ac:dyDescent="0.3">
      <c r="P17654" s="99"/>
      <c r="Q17654" s="99"/>
    </row>
    <row r="17655" spans="16:17" x14ac:dyDescent="0.3">
      <c r="P17655" s="99"/>
      <c r="Q17655" s="99"/>
    </row>
    <row r="17656" spans="16:17" x14ac:dyDescent="0.3">
      <c r="P17656" s="99"/>
      <c r="Q17656" s="99"/>
    </row>
    <row r="17657" spans="16:17" x14ac:dyDescent="0.3">
      <c r="P17657" s="99"/>
      <c r="Q17657" s="99"/>
    </row>
    <row r="17658" spans="16:17" x14ac:dyDescent="0.3">
      <c r="P17658" s="99"/>
      <c r="Q17658" s="99"/>
    </row>
    <row r="17659" spans="16:17" x14ac:dyDescent="0.3">
      <c r="P17659" s="99"/>
      <c r="Q17659" s="99"/>
    </row>
    <row r="17660" spans="16:17" x14ac:dyDescent="0.3">
      <c r="P17660" s="99"/>
      <c r="Q17660" s="99"/>
    </row>
    <row r="17661" spans="16:17" x14ac:dyDescent="0.3">
      <c r="P17661" s="99"/>
      <c r="Q17661" s="99"/>
    </row>
    <row r="17662" spans="16:17" x14ac:dyDescent="0.3">
      <c r="P17662" s="99"/>
      <c r="Q17662" s="99"/>
    </row>
    <row r="17663" spans="16:17" x14ac:dyDescent="0.3">
      <c r="P17663" s="99"/>
      <c r="Q17663" s="99"/>
    </row>
    <row r="17664" spans="16:17" x14ac:dyDescent="0.3">
      <c r="P17664" s="99"/>
      <c r="Q17664" s="99"/>
    </row>
    <row r="17665" spans="16:17" x14ac:dyDescent="0.3">
      <c r="P17665" s="99"/>
      <c r="Q17665" s="99"/>
    </row>
    <row r="17666" spans="16:17" x14ac:dyDescent="0.3">
      <c r="P17666" s="99"/>
      <c r="Q17666" s="99"/>
    </row>
    <row r="17667" spans="16:17" x14ac:dyDescent="0.3">
      <c r="P17667" s="99"/>
      <c r="Q17667" s="99"/>
    </row>
    <row r="17668" spans="16:17" x14ac:dyDescent="0.3">
      <c r="P17668" s="99"/>
      <c r="Q17668" s="99"/>
    </row>
    <row r="17669" spans="16:17" x14ac:dyDescent="0.3">
      <c r="P17669" s="99"/>
      <c r="Q17669" s="99"/>
    </row>
    <row r="17670" spans="16:17" x14ac:dyDescent="0.3">
      <c r="P17670" s="99"/>
      <c r="Q17670" s="99"/>
    </row>
    <row r="17671" spans="16:17" x14ac:dyDescent="0.3">
      <c r="P17671" s="99"/>
      <c r="Q17671" s="99"/>
    </row>
    <row r="17672" spans="16:17" x14ac:dyDescent="0.3">
      <c r="P17672" s="99"/>
      <c r="Q17672" s="99"/>
    </row>
    <row r="17673" spans="16:17" x14ac:dyDescent="0.3">
      <c r="P17673" s="99"/>
      <c r="Q17673" s="99"/>
    </row>
    <row r="17674" spans="16:17" x14ac:dyDescent="0.3">
      <c r="P17674" s="99"/>
      <c r="Q17674" s="99"/>
    </row>
    <row r="17675" spans="16:17" x14ac:dyDescent="0.3">
      <c r="P17675" s="99"/>
      <c r="Q17675" s="99"/>
    </row>
    <row r="17676" spans="16:17" x14ac:dyDescent="0.3">
      <c r="P17676" s="99"/>
      <c r="Q17676" s="99"/>
    </row>
    <row r="17677" spans="16:17" x14ac:dyDescent="0.3">
      <c r="P17677" s="99"/>
      <c r="Q17677" s="99"/>
    </row>
    <row r="17678" spans="16:17" x14ac:dyDescent="0.3">
      <c r="P17678" s="99"/>
      <c r="Q17678" s="99"/>
    </row>
    <row r="17679" spans="16:17" x14ac:dyDescent="0.3">
      <c r="P17679" s="99"/>
      <c r="Q17679" s="99"/>
    </row>
    <row r="17680" spans="16:17" x14ac:dyDescent="0.3">
      <c r="P17680" s="99"/>
      <c r="Q17680" s="99"/>
    </row>
    <row r="17681" spans="16:17" x14ac:dyDescent="0.3">
      <c r="P17681" s="99"/>
      <c r="Q17681" s="99"/>
    </row>
    <row r="17682" spans="16:17" x14ac:dyDescent="0.3">
      <c r="P17682" s="99"/>
      <c r="Q17682" s="99"/>
    </row>
    <row r="17683" spans="16:17" x14ac:dyDescent="0.3">
      <c r="P17683" s="99"/>
      <c r="Q17683" s="99"/>
    </row>
    <row r="17684" spans="16:17" x14ac:dyDescent="0.3">
      <c r="P17684" s="99"/>
      <c r="Q17684" s="99"/>
    </row>
    <row r="17685" spans="16:17" x14ac:dyDescent="0.3">
      <c r="P17685" s="99"/>
      <c r="Q17685" s="99"/>
    </row>
    <row r="17686" spans="16:17" x14ac:dyDescent="0.3">
      <c r="P17686" s="99"/>
      <c r="Q17686" s="99"/>
    </row>
    <row r="17687" spans="16:17" x14ac:dyDescent="0.3">
      <c r="P17687" s="99"/>
      <c r="Q17687" s="99"/>
    </row>
    <row r="17688" spans="16:17" x14ac:dyDescent="0.3">
      <c r="P17688" s="99"/>
      <c r="Q17688" s="99"/>
    </row>
    <row r="17689" spans="16:17" x14ac:dyDescent="0.3">
      <c r="P17689" s="99"/>
      <c r="Q17689" s="99"/>
    </row>
    <row r="17690" spans="16:17" x14ac:dyDescent="0.3">
      <c r="P17690" s="99"/>
      <c r="Q17690" s="99"/>
    </row>
    <row r="17691" spans="16:17" x14ac:dyDescent="0.3">
      <c r="P17691" s="99"/>
      <c r="Q17691" s="99"/>
    </row>
    <row r="17692" spans="16:17" x14ac:dyDescent="0.3">
      <c r="P17692" s="99"/>
      <c r="Q17692" s="99"/>
    </row>
    <row r="17693" spans="16:17" x14ac:dyDescent="0.3">
      <c r="P17693" s="99"/>
      <c r="Q17693" s="99"/>
    </row>
    <row r="17694" spans="16:17" x14ac:dyDescent="0.3">
      <c r="P17694" s="99"/>
      <c r="Q17694" s="99"/>
    </row>
    <row r="17695" spans="16:17" x14ac:dyDescent="0.3">
      <c r="P17695" s="99"/>
      <c r="Q17695" s="99"/>
    </row>
    <row r="17696" spans="16:17" x14ac:dyDescent="0.3">
      <c r="P17696" s="99"/>
      <c r="Q17696" s="99"/>
    </row>
    <row r="17697" spans="16:17" x14ac:dyDescent="0.3">
      <c r="P17697" s="99"/>
      <c r="Q17697" s="99"/>
    </row>
    <row r="17698" spans="16:17" x14ac:dyDescent="0.3">
      <c r="P17698" s="99"/>
      <c r="Q17698" s="99"/>
    </row>
    <row r="17699" spans="16:17" x14ac:dyDescent="0.3">
      <c r="P17699" s="99"/>
      <c r="Q17699" s="99"/>
    </row>
    <row r="17700" spans="16:17" x14ac:dyDescent="0.3">
      <c r="P17700" s="99"/>
      <c r="Q17700" s="99"/>
    </row>
    <row r="17701" spans="16:17" x14ac:dyDescent="0.3">
      <c r="P17701" s="99"/>
      <c r="Q17701" s="99"/>
    </row>
    <row r="17702" spans="16:17" x14ac:dyDescent="0.3">
      <c r="P17702" s="99"/>
      <c r="Q17702" s="99"/>
    </row>
    <row r="17703" spans="16:17" x14ac:dyDescent="0.3">
      <c r="P17703" s="99"/>
      <c r="Q17703" s="99"/>
    </row>
    <row r="17704" spans="16:17" x14ac:dyDescent="0.3">
      <c r="P17704" s="99"/>
      <c r="Q17704" s="99"/>
    </row>
    <row r="17705" spans="16:17" x14ac:dyDescent="0.3">
      <c r="P17705" s="99"/>
      <c r="Q17705" s="99"/>
    </row>
    <row r="17706" spans="16:17" x14ac:dyDescent="0.3">
      <c r="P17706" s="99"/>
      <c r="Q17706" s="99"/>
    </row>
    <row r="17707" spans="16:17" x14ac:dyDescent="0.3">
      <c r="P17707" s="99"/>
      <c r="Q17707" s="99"/>
    </row>
    <row r="17708" spans="16:17" x14ac:dyDescent="0.3">
      <c r="P17708" s="99"/>
      <c r="Q17708" s="99"/>
    </row>
    <row r="17709" spans="16:17" x14ac:dyDescent="0.3">
      <c r="P17709" s="99"/>
      <c r="Q17709" s="99"/>
    </row>
    <row r="17710" spans="16:17" x14ac:dyDescent="0.3">
      <c r="P17710" s="99"/>
      <c r="Q17710" s="99"/>
    </row>
    <row r="17711" spans="16:17" x14ac:dyDescent="0.3">
      <c r="P17711" s="99"/>
      <c r="Q17711" s="99"/>
    </row>
    <row r="17712" spans="16:17" x14ac:dyDescent="0.3">
      <c r="P17712" s="99"/>
      <c r="Q17712" s="99"/>
    </row>
    <row r="17713" spans="16:17" x14ac:dyDescent="0.3">
      <c r="P17713" s="99"/>
      <c r="Q17713" s="99"/>
    </row>
    <row r="17714" spans="16:17" x14ac:dyDescent="0.3">
      <c r="P17714" s="99"/>
      <c r="Q17714" s="99"/>
    </row>
    <row r="17715" spans="16:17" x14ac:dyDescent="0.3">
      <c r="P17715" s="99"/>
      <c r="Q17715" s="99"/>
    </row>
    <row r="17716" spans="16:17" x14ac:dyDescent="0.3">
      <c r="P17716" s="99"/>
      <c r="Q17716" s="99"/>
    </row>
    <row r="17717" spans="16:17" x14ac:dyDescent="0.3">
      <c r="P17717" s="99"/>
      <c r="Q17717" s="99"/>
    </row>
    <row r="17718" spans="16:17" x14ac:dyDescent="0.3">
      <c r="P17718" s="99"/>
      <c r="Q17718" s="99"/>
    </row>
    <row r="17719" spans="16:17" x14ac:dyDescent="0.3">
      <c r="P17719" s="99"/>
      <c r="Q17719" s="99"/>
    </row>
    <row r="17720" spans="16:17" x14ac:dyDescent="0.3">
      <c r="P17720" s="99"/>
      <c r="Q17720" s="99"/>
    </row>
    <row r="17721" spans="16:17" x14ac:dyDescent="0.3">
      <c r="P17721" s="99"/>
      <c r="Q17721" s="99"/>
    </row>
    <row r="17722" spans="16:17" x14ac:dyDescent="0.3">
      <c r="P17722" s="99"/>
      <c r="Q17722" s="99"/>
    </row>
    <row r="17723" spans="16:17" x14ac:dyDescent="0.3">
      <c r="P17723" s="99"/>
      <c r="Q17723" s="99"/>
    </row>
    <row r="17724" spans="16:17" x14ac:dyDescent="0.3">
      <c r="P17724" s="99"/>
      <c r="Q17724" s="99"/>
    </row>
    <row r="17725" spans="16:17" x14ac:dyDescent="0.3">
      <c r="P17725" s="99"/>
      <c r="Q17725" s="99"/>
    </row>
    <row r="17726" spans="16:17" x14ac:dyDescent="0.3">
      <c r="P17726" s="99"/>
      <c r="Q17726" s="99"/>
    </row>
    <row r="17727" spans="16:17" x14ac:dyDescent="0.3">
      <c r="P17727" s="99"/>
      <c r="Q17727" s="99"/>
    </row>
    <row r="17728" spans="16:17" x14ac:dyDescent="0.3">
      <c r="P17728" s="99"/>
      <c r="Q17728" s="99"/>
    </row>
    <row r="17729" spans="16:17" x14ac:dyDescent="0.3">
      <c r="P17729" s="99"/>
      <c r="Q17729" s="99"/>
    </row>
    <row r="17730" spans="16:17" x14ac:dyDescent="0.3">
      <c r="P17730" s="99"/>
      <c r="Q17730" s="99"/>
    </row>
    <row r="17731" spans="16:17" x14ac:dyDescent="0.3">
      <c r="P17731" s="99"/>
      <c r="Q17731" s="99"/>
    </row>
    <row r="17732" spans="16:17" x14ac:dyDescent="0.3">
      <c r="P17732" s="99"/>
      <c r="Q17732" s="99"/>
    </row>
    <row r="17733" spans="16:17" x14ac:dyDescent="0.3">
      <c r="P17733" s="99"/>
      <c r="Q17733" s="99"/>
    </row>
    <row r="17734" spans="16:17" x14ac:dyDescent="0.3">
      <c r="P17734" s="99"/>
      <c r="Q17734" s="99"/>
    </row>
    <row r="17735" spans="16:17" x14ac:dyDescent="0.3">
      <c r="P17735" s="99"/>
      <c r="Q17735" s="99"/>
    </row>
    <row r="17736" spans="16:17" x14ac:dyDescent="0.3">
      <c r="P17736" s="99"/>
      <c r="Q17736" s="99"/>
    </row>
    <row r="17737" spans="16:17" x14ac:dyDescent="0.3">
      <c r="P17737" s="99"/>
      <c r="Q17737" s="99"/>
    </row>
    <row r="17738" spans="16:17" x14ac:dyDescent="0.3">
      <c r="P17738" s="99"/>
      <c r="Q17738" s="99"/>
    </row>
    <row r="17739" spans="16:17" x14ac:dyDescent="0.3">
      <c r="P17739" s="99"/>
      <c r="Q17739" s="99"/>
    </row>
    <row r="17740" spans="16:17" x14ac:dyDescent="0.3">
      <c r="P17740" s="99"/>
      <c r="Q17740" s="99"/>
    </row>
    <row r="17741" spans="16:17" x14ac:dyDescent="0.3">
      <c r="P17741" s="99"/>
      <c r="Q17741" s="99"/>
    </row>
    <row r="17742" spans="16:17" x14ac:dyDescent="0.3">
      <c r="P17742" s="99"/>
      <c r="Q17742" s="99"/>
    </row>
    <row r="17743" spans="16:17" x14ac:dyDescent="0.3">
      <c r="P17743" s="99"/>
      <c r="Q17743" s="99"/>
    </row>
    <row r="17744" spans="16:17" x14ac:dyDescent="0.3">
      <c r="P17744" s="99"/>
      <c r="Q17744" s="99"/>
    </row>
    <row r="17745" spans="16:17" x14ac:dyDescent="0.3">
      <c r="P17745" s="99"/>
      <c r="Q17745" s="99"/>
    </row>
    <row r="17746" spans="16:17" x14ac:dyDescent="0.3">
      <c r="P17746" s="99"/>
      <c r="Q17746" s="99"/>
    </row>
    <row r="17747" spans="16:17" x14ac:dyDescent="0.3">
      <c r="P17747" s="99"/>
      <c r="Q17747" s="99"/>
    </row>
    <row r="17748" spans="16:17" x14ac:dyDescent="0.3">
      <c r="P17748" s="99"/>
      <c r="Q17748" s="99"/>
    </row>
    <row r="17749" spans="16:17" x14ac:dyDescent="0.3">
      <c r="P17749" s="99"/>
      <c r="Q17749" s="99"/>
    </row>
    <row r="17750" spans="16:17" x14ac:dyDescent="0.3">
      <c r="P17750" s="99"/>
      <c r="Q17750" s="99"/>
    </row>
    <row r="17751" spans="16:17" x14ac:dyDescent="0.3">
      <c r="P17751" s="99"/>
      <c r="Q17751" s="99"/>
    </row>
    <row r="17752" spans="16:17" x14ac:dyDescent="0.3">
      <c r="P17752" s="99"/>
      <c r="Q17752" s="99"/>
    </row>
    <row r="17753" spans="16:17" x14ac:dyDescent="0.3">
      <c r="P17753" s="99"/>
      <c r="Q17753" s="99"/>
    </row>
    <row r="17754" spans="16:17" x14ac:dyDescent="0.3">
      <c r="P17754" s="99"/>
      <c r="Q17754" s="99"/>
    </row>
    <row r="17755" spans="16:17" x14ac:dyDescent="0.3">
      <c r="P17755" s="99"/>
      <c r="Q17755" s="99"/>
    </row>
    <row r="17756" spans="16:17" x14ac:dyDescent="0.3">
      <c r="P17756" s="99"/>
      <c r="Q17756" s="99"/>
    </row>
    <row r="17757" spans="16:17" x14ac:dyDescent="0.3">
      <c r="P17757" s="99"/>
      <c r="Q17757" s="99"/>
    </row>
    <row r="17758" spans="16:17" x14ac:dyDescent="0.3">
      <c r="P17758" s="99"/>
      <c r="Q17758" s="99"/>
    </row>
    <row r="17759" spans="16:17" x14ac:dyDescent="0.3">
      <c r="P17759" s="99"/>
      <c r="Q17759" s="99"/>
    </row>
    <row r="17760" spans="16:17" x14ac:dyDescent="0.3">
      <c r="P17760" s="99"/>
      <c r="Q17760" s="99"/>
    </row>
    <row r="17761" spans="16:17" x14ac:dyDescent="0.3">
      <c r="P17761" s="99"/>
      <c r="Q17761" s="99"/>
    </row>
    <row r="17762" spans="16:17" x14ac:dyDescent="0.3">
      <c r="P17762" s="99"/>
      <c r="Q17762" s="99"/>
    </row>
    <row r="17763" spans="16:17" x14ac:dyDescent="0.3">
      <c r="P17763" s="99"/>
      <c r="Q17763" s="99"/>
    </row>
    <row r="17764" spans="16:17" x14ac:dyDescent="0.3">
      <c r="P17764" s="99"/>
      <c r="Q17764" s="99"/>
    </row>
    <row r="17765" spans="16:17" x14ac:dyDescent="0.3">
      <c r="P17765" s="99"/>
      <c r="Q17765" s="99"/>
    </row>
    <row r="17766" spans="16:17" x14ac:dyDescent="0.3">
      <c r="P17766" s="99"/>
      <c r="Q17766" s="99"/>
    </row>
    <row r="17767" spans="16:17" x14ac:dyDescent="0.3">
      <c r="P17767" s="99"/>
      <c r="Q17767" s="99"/>
    </row>
    <row r="17768" spans="16:17" x14ac:dyDescent="0.3">
      <c r="P17768" s="99"/>
      <c r="Q17768" s="99"/>
    </row>
    <row r="17769" spans="16:17" x14ac:dyDescent="0.3">
      <c r="P17769" s="99"/>
      <c r="Q17769" s="99"/>
    </row>
    <row r="17770" spans="16:17" x14ac:dyDescent="0.3">
      <c r="P17770" s="99"/>
      <c r="Q17770" s="99"/>
    </row>
    <row r="17771" spans="16:17" x14ac:dyDescent="0.3">
      <c r="P17771" s="99"/>
      <c r="Q17771" s="99"/>
    </row>
    <row r="17772" spans="16:17" x14ac:dyDescent="0.3">
      <c r="P17772" s="99"/>
      <c r="Q17772" s="99"/>
    </row>
    <row r="17773" spans="16:17" x14ac:dyDescent="0.3">
      <c r="P17773" s="99"/>
      <c r="Q17773" s="99"/>
    </row>
    <row r="17774" spans="16:17" x14ac:dyDescent="0.3">
      <c r="P17774" s="99"/>
      <c r="Q17774" s="99"/>
    </row>
    <row r="17775" spans="16:17" x14ac:dyDescent="0.3">
      <c r="P17775" s="99"/>
      <c r="Q17775" s="99"/>
    </row>
    <row r="17776" spans="16:17" x14ac:dyDescent="0.3">
      <c r="P17776" s="99"/>
      <c r="Q17776" s="99"/>
    </row>
    <row r="17777" spans="16:17" x14ac:dyDescent="0.3">
      <c r="P17777" s="99"/>
      <c r="Q17777" s="99"/>
    </row>
    <row r="17778" spans="16:17" x14ac:dyDescent="0.3">
      <c r="P17778" s="99"/>
      <c r="Q17778" s="99"/>
    </row>
    <row r="17779" spans="16:17" x14ac:dyDescent="0.3">
      <c r="P17779" s="99"/>
      <c r="Q17779" s="99"/>
    </row>
    <row r="17780" spans="16:17" x14ac:dyDescent="0.3">
      <c r="P17780" s="99"/>
      <c r="Q17780" s="99"/>
    </row>
    <row r="17781" spans="16:17" x14ac:dyDescent="0.3">
      <c r="P17781" s="99"/>
      <c r="Q17781" s="99"/>
    </row>
    <row r="17782" spans="16:17" x14ac:dyDescent="0.3">
      <c r="P17782" s="99"/>
      <c r="Q17782" s="99"/>
    </row>
    <row r="17783" spans="16:17" x14ac:dyDescent="0.3">
      <c r="P17783" s="99"/>
      <c r="Q17783" s="99"/>
    </row>
    <row r="17784" spans="16:17" x14ac:dyDescent="0.3">
      <c r="P17784" s="99"/>
      <c r="Q17784" s="99"/>
    </row>
    <row r="17785" spans="16:17" x14ac:dyDescent="0.3">
      <c r="P17785" s="99"/>
      <c r="Q17785" s="99"/>
    </row>
    <row r="17786" spans="16:17" x14ac:dyDescent="0.3">
      <c r="P17786" s="99"/>
      <c r="Q17786" s="99"/>
    </row>
    <row r="17787" spans="16:17" x14ac:dyDescent="0.3">
      <c r="P17787" s="99"/>
      <c r="Q17787" s="99"/>
    </row>
    <row r="17788" spans="16:17" x14ac:dyDescent="0.3">
      <c r="P17788" s="99"/>
      <c r="Q17788" s="99"/>
    </row>
    <row r="17789" spans="16:17" x14ac:dyDescent="0.3">
      <c r="P17789" s="99"/>
      <c r="Q17789" s="99"/>
    </row>
    <row r="17790" spans="16:17" x14ac:dyDescent="0.3">
      <c r="P17790" s="99"/>
      <c r="Q17790" s="99"/>
    </row>
    <row r="17791" spans="16:17" x14ac:dyDescent="0.3">
      <c r="P17791" s="99"/>
      <c r="Q17791" s="99"/>
    </row>
    <row r="17792" spans="16:17" x14ac:dyDescent="0.3">
      <c r="P17792" s="99"/>
      <c r="Q17792" s="99"/>
    </row>
    <row r="17793" spans="16:17" x14ac:dyDescent="0.3">
      <c r="P17793" s="99"/>
      <c r="Q17793" s="99"/>
    </row>
    <row r="17794" spans="16:17" x14ac:dyDescent="0.3">
      <c r="P17794" s="99"/>
      <c r="Q17794" s="99"/>
    </row>
    <row r="17795" spans="16:17" x14ac:dyDescent="0.3">
      <c r="P17795" s="99"/>
      <c r="Q17795" s="99"/>
    </row>
    <row r="17796" spans="16:17" x14ac:dyDescent="0.3">
      <c r="P17796" s="99"/>
      <c r="Q17796" s="99"/>
    </row>
    <row r="17797" spans="16:17" x14ac:dyDescent="0.3">
      <c r="P17797" s="99"/>
      <c r="Q17797" s="99"/>
    </row>
    <row r="17798" spans="16:17" x14ac:dyDescent="0.3">
      <c r="P17798" s="99"/>
      <c r="Q17798" s="99"/>
    </row>
    <row r="17799" spans="16:17" x14ac:dyDescent="0.3">
      <c r="P17799" s="99"/>
      <c r="Q17799" s="99"/>
    </row>
    <row r="17800" spans="16:17" x14ac:dyDescent="0.3">
      <c r="P17800" s="99"/>
      <c r="Q17800" s="99"/>
    </row>
    <row r="17801" spans="16:17" x14ac:dyDescent="0.3">
      <c r="P17801" s="99"/>
      <c r="Q17801" s="99"/>
    </row>
    <row r="17802" spans="16:17" x14ac:dyDescent="0.3">
      <c r="P17802" s="99"/>
      <c r="Q17802" s="99"/>
    </row>
    <row r="17803" spans="16:17" x14ac:dyDescent="0.3">
      <c r="P17803" s="99"/>
      <c r="Q17803" s="99"/>
    </row>
    <row r="17804" spans="16:17" x14ac:dyDescent="0.3">
      <c r="P17804" s="99"/>
      <c r="Q17804" s="99"/>
    </row>
    <row r="17805" spans="16:17" x14ac:dyDescent="0.3">
      <c r="P17805" s="99"/>
      <c r="Q17805" s="99"/>
    </row>
    <row r="17806" spans="16:17" x14ac:dyDescent="0.3">
      <c r="P17806" s="99"/>
      <c r="Q17806" s="99"/>
    </row>
    <row r="17807" spans="16:17" x14ac:dyDescent="0.3">
      <c r="P17807" s="99"/>
      <c r="Q17807" s="99"/>
    </row>
    <row r="17808" spans="16:17" x14ac:dyDescent="0.3">
      <c r="P17808" s="99"/>
      <c r="Q17808" s="99"/>
    </row>
    <row r="17809" spans="16:17" x14ac:dyDescent="0.3">
      <c r="P17809" s="99"/>
      <c r="Q17809" s="99"/>
    </row>
    <row r="17810" spans="16:17" x14ac:dyDescent="0.3">
      <c r="P17810" s="99"/>
      <c r="Q17810" s="99"/>
    </row>
    <row r="17811" spans="16:17" x14ac:dyDescent="0.3">
      <c r="P17811" s="99"/>
      <c r="Q17811" s="99"/>
    </row>
    <row r="17812" spans="16:17" x14ac:dyDescent="0.3">
      <c r="P17812" s="99"/>
      <c r="Q17812" s="99"/>
    </row>
    <row r="17813" spans="16:17" x14ac:dyDescent="0.3">
      <c r="P17813" s="99"/>
      <c r="Q17813" s="99"/>
    </row>
    <row r="17814" spans="16:17" x14ac:dyDescent="0.3">
      <c r="P17814" s="99"/>
      <c r="Q17814" s="99"/>
    </row>
    <row r="17815" spans="16:17" x14ac:dyDescent="0.3">
      <c r="P17815" s="99"/>
      <c r="Q17815" s="99"/>
    </row>
    <row r="17816" spans="16:17" x14ac:dyDescent="0.3">
      <c r="P17816" s="99"/>
      <c r="Q17816" s="99"/>
    </row>
    <row r="17817" spans="16:17" x14ac:dyDescent="0.3">
      <c r="P17817" s="99"/>
      <c r="Q17817" s="99"/>
    </row>
    <row r="17818" spans="16:17" x14ac:dyDescent="0.3">
      <c r="P17818" s="99"/>
      <c r="Q17818" s="99"/>
    </row>
    <row r="17819" spans="16:17" x14ac:dyDescent="0.3">
      <c r="P17819" s="99"/>
      <c r="Q17819" s="99"/>
    </row>
    <row r="17820" spans="16:17" x14ac:dyDescent="0.3">
      <c r="P17820" s="99"/>
      <c r="Q17820" s="99"/>
    </row>
    <row r="17821" spans="16:17" x14ac:dyDescent="0.3">
      <c r="P17821" s="99"/>
      <c r="Q17821" s="99"/>
    </row>
    <row r="17822" spans="16:17" x14ac:dyDescent="0.3">
      <c r="P17822" s="99"/>
      <c r="Q17822" s="99"/>
    </row>
    <row r="17823" spans="16:17" x14ac:dyDescent="0.3">
      <c r="P17823" s="99"/>
      <c r="Q17823" s="99"/>
    </row>
    <row r="17824" spans="16:17" x14ac:dyDescent="0.3">
      <c r="P17824" s="99"/>
      <c r="Q17824" s="99"/>
    </row>
    <row r="17825" spans="16:17" x14ac:dyDescent="0.3">
      <c r="P17825" s="99"/>
      <c r="Q17825" s="99"/>
    </row>
    <row r="17826" spans="16:17" x14ac:dyDescent="0.3">
      <c r="P17826" s="99"/>
      <c r="Q17826" s="99"/>
    </row>
    <row r="17827" spans="16:17" x14ac:dyDescent="0.3">
      <c r="P17827" s="99"/>
      <c r="Q17827" s="99"/>
    </row>
    <row r="17828" spans="16:17" x14ac:dyDescent="0.3">
      <c r="P17828" s="99"/>
      <c r="Q17828" s="99"/>
    </row>
    <row r="17829" spans="16:17" x14ac:dyDescent="0.3">
      <c r="P17829" s="99"/>
      <c r="Q17829" s="99"/>
    </row>
    <row r="17830" spans="16:17" x14ac:dyDescent="0.3">
      <c r="P17830" s="99"/>
      <c r="Q17830" s="99"/>
    </row>
    <row r="17831" spans="16:17" x14ac:dyDescent="0.3">
      <c r="P17831" s="99"/>
      <c r="Q17831" s="99"/>
    </row>
    <row r="17832" spans="16:17" x14ac:dyDescent="0.3">
      <c r="P17832" s="99"/>
      <c r="Q17832" s="99"/>
    </row>
    <row r="17833" spans="16:17" x14ac:dyDescent="0.3">
      <c r="P17833" s="99"/>
      <c r="Q17833" s="99"/>
    </row>
    <row r="17834" spans="16:17" x14ac:dyDescent="0.3">
      <c r="P17834" s="99"/>
      <c r="Q17834" s="99"/>
    </row>
    <row r="17835" spans="16:17" x14ac:dyDescent="0.3">
      <c r="P17835" s="99"/>
      <c r="Q17835" s="99"/>
    </row>
    <row r="17836" spans="16:17" x14ac:dyDescent="0.3">
      <c r="P17836" s="99"/>
      <c r="Q17836" s="99"/>
    </row>
    <row r="17837" spans="16:17" x14ac:dyDescent="0.3">
      <c r="P17837" s="99"/>
      <c r="Q17837" s="99"/>
    </row>
    <row r="17838" spans="16:17" x14ac:dyDescent="0.3">
      <c r="P17838" s="99"/>
      <c r="Q17838" s="99"/>
    </row>
    <row r="17839" spans="16:17" x14ac:dyDescent="0.3">
      <c r="P17839" s="99"/>
      <c r="Q17839" s="99"/>
    </row>
    <row r="17840" spans="16:17" x14ac:dyDescent="0.3">
      <c r="P17840" s="99"/>
      <c r="Q17840" s="99"/>
    </row>
    <row r="17841" spans="16:17" x14ac:dyDescent="0.3">
      <c r="P17841" s="99"/>
      <c r="Q17841" s="99"/>
    </row>
    <row r="17842" spans="16:17" x14ac:dyDescent="0.3">
      <c r="P17842" s="99"/>
      <c r="Q17842" s="99"/>
    </row>
    <row r="17843" spans="16:17" x14ac:dyDescent="0.3">
      <c r="P17843" s="99"/>
      <c r="Q17843" s="99"/>
    </row>
    <row r="17844" spans="16:17" x14ac:dyDescent="0.3">
      <c r="P17844" s="99"/>
      <c r="Q17844" s="99"/>
    </row>
    <row r="17845" spans="16:17" x14ac:dyDescent="0.3">
      <c r="P17845" s="99"/>
      <c r="Q17845" s="99"/>
    </row>
    <row r="17846" spans="16:17" x14ac:dyDescent="0.3">
      <c r="P17846" s="99"/>
      <c r="Q17846" s="99"/>
    </row>
    <row r="17847" spans="16:17" x14ac:dyDescent="0.3">
      <c r="P17847" s="99"/>
      <c r="Q17847" s="99"/>
    </row>
    <row r="17848" spans="16:17" x14ac:dyDescent="0.3">
      <c r="P17848" s="99"/>
      <c r="Q17848" s="99"/>
    </row>
    <row r="17849" spans="16:17" x14ac:dyDescent="0.3">
      <c r="P17849" s="99"/>
      <c r="Q17849" s="99"/>
    </row>
    <row r="17850" spans="16:17" x14ac:dyDescent="0.3">
      <c r="P17850" s="99"/>
      <c r="Q17850" s="99"/>
    </row>
    <row r="17851" spans="16:17" x14ac:dyDescent="0.3">
      <c r="P17851" s="99"/>
      <c r="Q17851" s="99"/>
    </row>
    <row r="17852" spans="16:17" x14ac:dyDescent="0.3">
      <c r="P17852" s="99"/>
      <c r="Q17852" s="99"/>
    </row>
    <row r="17853" spans="16:17" x14ac:dyDescent="0.3">
      <c r="P17853" s="99"/>
      <c r="Q17853" s="99"/>
    </row>
    <row r="17854" spans="16:17" x14ac:dyDescent="0.3">
      <c r="P17854" s="99"/>
      <c r="Q17854" s="99"/>
    </row>
    <row r="17855" spans="16:17" x14ac:dyDescent="0.3">
      <c r="P17855" s="99"/>
      <c r="Q17855" s="99"/>
    </row>
    <row r="17856" spans="16:17" x14ac:dyDescent="0.3">
      <c r="P17856" s="99"/>
      <c r="Q17856" s="99"/>
    </row>
    <row r="17857" spans="16:17" x14ac:dyDescent="0.3">
      <c r="P17857" s="99"/>
      <c r="Q17857" s="99"/>
    </row>
    <row r="17858" spans="16:17" x14ac:dyDescent="0.3">
      <c r="P17858" s="99"/>
      <c r="Q17858" s="99"/>
    </row>
    <row r="17859" spans="16:17" x14ac:dyDescent="0.3">
      <c r="P17859" s="99"/>
      <c r="Q17859" s="99"/>
    </row>
    <row r="17860" spans="16:17" x14ac:dyDescent="0.3">
      <c r="P17860" s="99"/>
      <c r="Q17860" s="99"/>
    </row>
    <row r="17861" spans="16:17" x14ac:dyDescent="0.3">
      <c r="P17861" s="99"/>
      <c r="Q17861" s="99"/>
    </row>
    <row r="17862" spans="16:17" x14ac:dyDescent="0.3">
      <c r="P17862" s="99"/>
      <c r="Q17862" s="99"/>
    </row>
    <row r="17863" spans="16:17" x14ac:dyDescent="0.3">
      <c r="P17863" s="99"/>
      <c r="Q17863" s="99"/>
    </row>
    <row r="17864" spans="16:17" x14ac:dyDescent="0.3">
      <c r="P17864" s="99"/>
      <c r="Q17864" s="99"/>
    </row>
    <row r="17865" spans="16:17" x14ac:dyDescent="0.3">
      <c r="P17865" s="99"/>
      <c r="Q17865" s="99"/>
    </row>
    <row r="17866" spans="16:17" x14ac:dyDescent="0.3">
      <c r="P17866" s="99"/>
      <c r="Q17866" s="99"/>
    </row>
    <row r="17867" spans="16:17" x14ac:dyDescent="0.3">
      <c r="P17867" s="99"/>
      <c r="Q17867" s="99"/>
    </row>
    <row r="17868" spans="16:17" x14ac:dyDescent="0.3">
      <c r="P17868" s="99"/>
      <c r="Q17868" s="99"/>
    </row>
    <row r="17869" spans="16:17" x14ac:dyDescent="0.3">
      <c r="P17869" s="99"/>
      <c r="Q17869" s="99"/>
    </row>
    <row r="17870" spans="16:17" x14ac:dyDescent="0.3">
      <c r="P17870" s="99"/>
      <c r="Q17870" s="99"/>
    </row>
    <row r="17871" spans="16:17" x14ac:dyDescent="0.3">
      <c r="P17871" s="99"/>
      <c r="Q17871" s="99"/>
    </row>
    <row r="17872" spans="16:17" x14ac:dyDescent="0.3">
      <c r="P17872" s="99"/>
      <c r="Q17872" s="99"/>
    </row>
    <row r="17873" spans="16:17" x14ac:dyDescent="0.3">
      <c r="P17873" s="99"/>
      <c r="Q17873" s="99"/>
    </row>
    <row r="17874" spans="16:17" x14ac:dyDescent="0.3">
      <c r="P17874" s="99"/>
      <c r="Q17874" s="99"/>
    </row>
    <row r="17875" spans="16:17" x14ac:dyDescent="0.3">
      <c r="P17875" s="99"/>
      <c r="Q17875" s="99"/>
    </row>
    <row r="17876" spans="16:17" x14ac:dyDescent="0.3">
      <c r="P17876" s="99"/>
      <c r="Q17876" s="99"/>
    </row>
    <row r="17877" spans="16:17" x14ac:dyDescent="0.3">
      <c r="P17877" s="99"/>
      <c r="Q17877" s="99"/>
    </row>
    <row r="17878" spans="16:17" x14ac:dyDescent="0.3">
      <c r="P17878" s="99"/>
      <c r="Q17878" s="99"/>
    </row>
    <row r="17879" spans="16:17" x14ac:dyDescent="0.3">
      <c r="P17879" s="99"/>
      <c r="Q17879" s="99"/>
    </row>
    <row r="17880" spans="16:17" x14ac:dyDescent="0.3">
      <c r="P17880" s="99"/>
      <c r="Q17880" s="99"/>
    </row>
    <row r="17881" spans="16:17" x14ac:dyDescent="0.3">
      <c r="P17881" s="99"/>
      <c r="Q17881" s="99"/>
    </row>
    <row r="17882" spans="16:17" x14ac:dyDescent="0.3">
      <c r="P17882" s="99"/>
      <c r="Q17882" s="99"/>
    </row>
    <row r="17883" spans="16:17" x14ac:dyDescent="0.3">
      <c r="P17883" s="99"/>
      <c r="Q17883" s="99"/>
    </row>
    <row r="17884" spans="16:17" x14ac:dyDescent="0.3">
      <c r="P17884" s="99"/>
      <c r="Q17884" s="99"/>
    </row>
    <row r="17885" spans="16:17" x14ac:dyDescent="0.3">
      <c r="P17885" s="99"/>
      <c r="Q17885" s="99"/>
    </row>
    <row r="17886" spans="16:17" x14ac:dyDescent="0.3">
      <c r="P17886" s="99"/>
      <c r="Q17886" s="99"/>
    </row>
    <row r="17887" spans="16:17" x14ac:dyDescent="0.3">
      <c r="P17887" s="99"/>
      <c r="Q17887" s="99"/>
    </row>
    <row r="17888" spans="16:17" x14ac:dyDescent="0.3">
      <c r="P17888" s="99"/>
      <c r="Q17888" s="99"/>
    </row>
    <row r="17889" spans="16:17" x14ac:dyDescent="0.3">
      <c r="P17889" s="99"/>
      <c r="Q17889" s="99"/>
    </row>
    <row r="17890" spans="16:17" x14ac:dyDescent="0.3">
      <c r="P17890" s="99"/>
      <c r="Q17890" s="99"/>
    </row>
    <row r="17891" spans="16:17" x14ac:dyDescent="0.3">
      <c r="P17891" s="99"/>
      <c r="Q17891" s="99"/>
    </row>
    <row r="17892" spans="16:17" x14ac:dyDescent="0.3">
      <c r="P17892" s="99"/>
      <c r="Q17892" s="99"/>
    </row>
    <row r="17893" spans="16:17" x14ac:dyDescent="0.3">
      <c r="P17893" s="99"/>
      <c r="Q17893" s="99"/>
    </row>
    <row r="17894" spans="16:17" x14ac:dyDescent="0.3">
      <c r="P17894" s="99"/>
      <c r="Q17894" s="99"/>
    </row>
    <row r="17895" spans="16:17" x14ac:dyDescent="0.3">
      <c r="P17895" s="99"/>
      <c r="Q17895" s="99"/>
    </row>
    <row r="17896" spans="16:17" x14ac:dyDescent="0.3">
      <c r="P17896" s="99"/>
      <c r="Q17896" s="99"/>
    </row>
    <row r="17897" spans="16:17" x14ac:dyDescent="0.3">
      <c r="P17897" s="99"/>
      <c r="Q17897" s="99"/>
    </row>
    <row r="17898" spans="16:17" x14ac:dyDescent="0.3">
      <c r="P17898" s="99"/>
      <c r="Q17898" s="99"/>
    </row>
    <row r="17899" spans="16:17" x14ac:dyDescent="0.3">
      <c r="P17899" s="99"/>
      <c r="Q17899" s="99"/>
    </row>
    <row r="17900" spans="16:17" x14ac:dyDescent="0.3">
      <c r="P17900" s="99"/>
      <c r="Q17900" s="99"/>
    </row>
    <row r="17901" spans="16:17" x14ac:dyDescent="0.3">
      <c r="P17901" s="99"/>
      <c r="Q17901" s="99"/>
    </row>
    <row r="17902" spans="16:17" x14ac:dyDescent="0.3">
      <c r="P17902" s="99"/>
      <c r="Q17902" s="99"/>
    </row>
    <row r="17903" spans="16:17" x14ac:dyDescent="0.3">
      <c r="P17903" s="99"/>
      <c r="Q17903" s="99"/>
    </row>
    <row r="17904" spans="16:17" x14ac:dyDescent="0.3">
      <c r="P17904" s="99"/>
      <c r="Q17904" s="99"/>
    </row>
    <row r="17905" spans="16:17" x14ac:dyDescent="0.3">
      <c r="P17905" s="99"/>
      <c r="Q17905" s="99"/>
    </row>
    <row r="17906" spans="16:17" x14ac:dyDescent="0.3">
      <c r="P17906" s="99"/>
      <c r="Q17906" s="99"/>
    </row>
    <row r="17907" spans="16:17" x14ac:dyDescent="0.3">
      <c r="P17907" s="99"/>
      <c r="Q17907" s="99"/>
    </row>
    <row r="17908" spans="16:17" x14ac:dyDescent="0.3">
      <c r="P17908" s="99"/>
      <c r="Q17908" s="99"/>
    </row>
    <row r="17909" spans="16:17" x14ac:dyDescent="0.3">
      <c r="P17909" s="99"/>
      <c r="Q17909" s="99"/>
    </row>
    <row r="17910" spans="16:17" x14ac:dyDescent="0.3">
      <c r="P17910" s="99"/>
      <c r="Q17910" s="99"/>
    </row>
    <row r="17911" spans="16:17" x14ac:dyDescent="0.3">
      <c r="P17911" s="99"/>
      <c r="Q17911" s="99"/>
    </row>
    <row r="17912" spans="16:17" x14ac:dyDescent="0.3">
      <c r="P17912" s="99"/>
      <c r="Q17912" s="99"/>
    </row>
    <row r="17913" spans="16:17" x14ac:dyDescent="0.3">
      <c r="P17913" s="99"/>
      <c r="Q17913" s="99"/>
    </row>
    <row r="17914" spans="16:17" x14ac:dyDescent="0.3">
      <c r="P17914" s="99"/>
      <c r="Q17914" s="99"/>
    </row>
    <row r="17915" spans="16:17" x14ac:dyDescent="0.3">
      <c r="P17915" s="99"/>
      <c r="Q17915" s="99"/>
    </row>
    <row r="17916" spans="16:17" x14ac:dyDescent="0.3">
      <c r="P17916" s="99"/>
      <c r="Q17916" s="99"/>
    </row>
    <row r="17917" spans="16:17" x14ac:dyDescent="0.3">
      <c r="P17917" s="99"/>
      <c r="Q17917" s="99"/>
    </row>
    <row r="17918" spans="16:17" x14ac:dyDescent="0.3">
      <c r="P17918" s="99"/>
      <c r="Q17918" s="99"/>
    </row>
    <row r="17919" spans="16:17" x14ac:dyDescent="0.3">
      <c r="P17919" s="99"/>
      <c r="Q17919" s="99"/>
    </row>
    <row r="17920" spans="16:17" x14ac:dyDescent="0.3">
      <c r="P17920" s="99"/>
      <c r="Q17920" s="99"/>
    </row>
    <row r="17921" spans="16:17" x14ac:dyDescent="0.3">
      <c r="P17921" s="99"/>
      <c r="Q17921" s="99"/>
    </row>
    <row r="17922" spans="16:17" x14ac:dyDescent="0.3">
      <c r="P17922" s="99"/>
      <c r="Q17922" s="99"/>
    </row>
    <row r="17923" spans="16:17" x14ac:dyDescent="0.3">
      <c r="P17923" s="99"/>
      <c r="Q17923" s="99"/>
    </row>
    <row r="17924" spans="16:17" x14ac:dyDescent="0.3">
      <c r="P17924" s="99"/>
      <c r="Q17924" s="99"/>
    </row>
    <row r="17925" spans="16:17" x14ac:dyDescent="0.3">
      <c r="P17925" s="99"/>
      <c r="Q17925" s="99"/>
    </row>
    <row r="17926" spans="16:17" x14ac:dyDescent="0.3">
      <c r="P17926" s="99"/>
      <c r="Q17926" s="99"/>
    </row>
    <row r="17927" spans="16:17" x14ac:dyDescent="0.3">
      <c r="P17927" s="99"/>
      <c r="Q17927" s="99"/>
    </row>
    <row r="17928" spans="16:17" x14ac:dyDescent="0.3">
      <c r="P17928" s="99"/>
      <c r="Q17928" s="99"/>
    </row>
    <row r="17929" spans="16:17" x14ac:dyDescent="0.3">
      <c r="P17929" s="99"/>
      <c r="Q17929" s="99"/>
    </row>
    <row r="17930" spans="16:17" x14ac:dyDescent="0.3">
      <c r="P17930" s="99"/>
      <c r="Q17930" s="99"/>
    </row>
    <row r="17931" spans="16:17" x14ac:dyDescent="0.3">
      <c r="P17931" s="99"/>
      <c r="Q17931" s="99"/>
    </row>
    <row r="17932" spans="16:17" x14ac:dyDescent="0.3">
      <c r="P17932" s="99"/>
      <c r="Q17932" s="99"/>
    </row>
    <row r="17933" spans="16:17" x14ac:dyDescent="0.3">
      <c r="P17933" s="99"/>
      <c r="Q17933" s="99"/>
    </row>
    <row r="17934" spans="16:17" x14ac:dyDescent="0.3">
      <c r="P17934" s="99"/>
      <c r="Q17934" s="99"/>
    </row>
    <row r="17935" spans="16:17" x14ac:dyDescent="0.3">
      <c r="P17935" s="99"/>
      <c r="Q17935" s="99"/>
    </row>
    <row r="17936" spans="16:17" x14ac:dyDescent="0.3">
      <c r="P17936" s="99"/>
      <c r="Q17936" s="99"/>
    </row>
    <row r="17937" spans="16:17" x14ac:dyDescent="0.3">
      <c r="P17937" s="99"/>
      <c r="Q17937" s="99"/>
    </row>
    <row r="17938" spans="16:17" x14ac:dyDescent="0.3">
      <c r="P17938" s="99"/>
      <c r="Q17938" s="99"/>
    </row>
    <row r="17939" spans="16:17" x14ac:dyDescent="0.3">
      <c r="P17939" s="99"/>
      <c r="Q17939" s="99"/>
    </row>
    <row r="17940" spans="16:17" x14ac:dyDescent="0.3">
      <c r="P17940" s="99"/>
      <c r="Q17940" s="99"/>
    </row>
    <row r="17941" spans="16:17" x14ac:dyDescent="0.3">
      <c r="P17941" s="99"/>
      <c r="Q17941" s="99"/>
    </row>
    <row r="17942" spans="16:17" x14ac:dyDescent="0.3">
      <c r="P17942" s="99"/>
      <c r="Q17942" s="99"/>
    </row>
    <row r="17943" spans="16:17" x14ac:dyDescent="0.3">
      <c r="P17943" s="99"/>
      <c r="Q17943" s="99"/>
    </row>
    <row r="17944" spans="16:17" x14ac:dyDescent="0.3">
      <c r="P17944" s="99"/>
      <c r="Q17944" s="99"/>
    </row>
    <row r="17945" spans="16:17" x14ac:dyDescent="0.3">
      <c r="P17945" s="99"/>
      <c r="Q17945" s="99"/>
    </row>
    <row r="17946" spans="16:17" x14ac:dyDescent="0.3">
      <c r="P17946" s="99"/>
      <c r="Q17946" s="99"/>
    </row>
    <row r="17947" spans="16:17" x14ac:dyDescent="0.3">
      <c r="P17947" s="99"/>
      <c r="Q17947" s="99"/>
    </row>
    <row r="17948" spans="16:17" x14ac:dyDescent="0.3">
      <c r="P17948" s="99"/>
      <c r="Q17948" s="99"/>
    </row>
    <row r="17949" spans="16:17" x14ac:dyDescent="0.3">
      <c r="P17949" s="99"/>
      <c r="Q17949" s="99"/>
    </row>
    <row r="17950" spans="16:17" x14ac:dyDescent="0.3">
      <c r="P17950" s="99"/>
      <c r="Q17950" s="99"/>
    </row>
    <row r="17951" spans="16:17" x14ac:dyDescent="0.3">
      <c r="P17951" s="99"/>
      <c r="Q17951" s="99"/>
    </row>
    <row r="17952" spans="16:17" x14ac:dyDescent="0.3">
      <c r="P17952" s="99"/>
      <c r="Q17952" s="99"/>
    </row>
    <row r="17953" spans="16:17" x14ac:dyDescent="0.3">
      <c r="P17953" s="99"/>
      <c r="Q17953" s="99"/>
    </row>
    <row r="17954" spans="16:17" x14ac:dyDescent="0.3">
      <c r="P17954" s="99"/>
      <c r="Q17954" s="99"/>
    </row>
    <row r="17955" spans="16:17" x14ac:dyDescent="0.3">
      <c r="P17955" s="99"/>
      <c r="Q17955" s="99"/>
    </row>
    <row r="17956" spans="16:17" x14ac:dyDescent="0.3">
      <c r="P17956" s="99"/>
      <c r="Q17956" s="99"/>
    </row>
    <row r="17957" spans="16:17" x14ac:dyDescent="0.3">
      <c r="P17957" s="99"/>
      <c r="Q17957" s="99"/>
    </row>
    <row r="17958" spans="16:17" x14ac:dyDescent="0.3">
      <c r="P17958" s="99"/>
      <c r="Q17958" s="99"/>
    </row>
    <row r="17959" spans="16:17" x14ac:dyDescent="0.3">
      <c r="P17959" s="99"/>
      <c r="Q17959" s="99"/>
    </row>
    <row r="17960" spans="16:17" x14ac:dyDescent="0.3">
      <c r="P17960" s="99"/>
      <c r="Q17960" s="99"/>
    </row>
    <row r="17961" spans="16:17" x14ac:dyDescent="0.3">
      <c r="P17961" s="99"/>
      <c r="Q17961" s="99"/>
    </row>
    <row r="17962" spans="16:17" x14ac:dyDescent="0.3">
      <c r="P17962" s="99"/>
      <c r="Q17962" s="99"/>
    </row>
    <row r="17963" spans="16:17" x14ac:dyDescent="0.3">
      <c r="P17963" s="99"/>
      <c r="Q17963" s="99"/>
    </row>
    <row r="17964" spans="16:17" x14ac:dyDescent="0.3">
      <c r="P17964" s="99"/>
      <c r="Q17964" s="99"/>
    </row>
    <row r="17965" spans="16:17" x14ac:dyDescent="0.3">
      <c r="P17965" s="99"/>
      <c r="Q17965" s="99"/>
    </row>
    <row r="17966" spans="16:17" x14ac:dyDescent="0.3">
      <c r="P17966" s="99"/>
      <c r="Q17966" s="99"/>
    </row>
    <row r="17967" spans="16:17" x14ac:dyDescent="0.3">
      <c r="P17967" s="99"/>
      <c r="Q17967" s="99"/>
    </row>
    <row r="17968" spans="16:17" x14ac:dyDescent="0.3">
      <c r="P17968" s="99"/>
      <c r="Q17968" s="99"/>
    </row>
    <row r="17969" spans="16:17" x14ac:dyDescent="0.3">
      <c r="P17969" s="99"/>
      <c r="Q17969" s="99"/>
    </row>
    <row r="17970" spans="16:17" x14ac:dyDescent="0.3">
      <c r="P17970" s="99"/>
      <c r="Q17970" s="99"/>
    </row>
    <row r="17971" spans="16:17" x14ac:dyDescent="0.3">
      <c r="P17971" s="99"/>
      <c r="Q17971" s="99"/>
    </row>
    <row r="17972" spans="16:17" x14ac:dyDescent="0.3">
      <c r="P17972" s="99"/>
      <c r="Q17972" s="99"/>
    </row>
    <row r="17973" spans="16:17" x14ac:dyDescent="0.3">
      <c r="P17973" s="99"/>
      <c r="Q17973" s="99"/>
    </row>
    <row r="17974" spans="16:17" x14ac:dyDescent="0.3">
      <c r="P17974" s="99"/>
      <c r="Q17974" s="99"/>
    </row>
    <row r="17975" spans="16:17" x14ac:dyDescent="0.3">
      <c r="P17975" s="99"/>
      <c r="Q17975" s="99"/>
    </row>
    <row r="17976" spans="16:17" x14ac:dyDescent="0.3">
      <c r="P17976" s="99"/>
      <c r="Q17976" s="99"/>
    </row>
    <row r="17977" spans="16:17" x14ac:dyDescent="0.3">
      <c r="P17977" s="99"/>
      <c r="Q17977" s="99"/>
    </row>
    <row r="17978" spans="16:17" x14ac:dyDescent="0.3">
      <c r="P17978" s="99"/>
      <c r="Q17978" s="99"/>
    </row>
    <row r="17979" spans="16:17" x14ac:dyDescent="0.3">
      <c r="P17979" s="99"/>
      <c r="Q17979" s="99"/>
    </row>
    <row r="17980" spans="16:17" x14ac:dyDescent="0.3">
      <c r="P17980" s="99"/>
      <c r="Q17980" s="99"/>
    </row>
    <row r="17981" spans="16:17" x14ac:dyDescent="0.3">
      <c r="P17981" s="99"/>
      <c r="Q17981" s="99"/>
    </row>
    <row r="17982" spans="16:17" x14ac:dyDescent="0.3">
      <c r="P17982" s="99"/>
      <c r="Q17982" s="99"/>
    </row>
    <row r="17983" spans="16:17" x14ac:dyDescent="0.3">
      <c r="P17983" s="99"/>
      <c r="Q17983" s="99"/>
    </row>
    <row r="17984" spans="16:17" x14ac:dyDescent="0.3">
      <c r="P17984" s="99"/>
      <c r="Q17984" s="99"/>
    </row>
    <row r="17985" spans="16:17" x14ac:dyDescent="0.3">
      <c r="P17985" s="99"/>
      <c r="Q17985" s="99"/>
    </row>
    <row r="17986" spans="16:17" x14ac:dyDescent="0.3">
      <c r="P17986" s="99"/>
      <c r="Q17986" s="99"/>
    </row>
    <row r="17987" spans="16:17" x14ac:dyDescent="0.3">
      <c r="P17987" s="99"/>
      <c r="Q17987" s="99"/>
    </row>
    <row r="17988" spans="16:17" x14ac:dyDescent="0.3">
      <c r="P17988" s="99"/>
      <c r="Q17988" s="99"/>
    </row>
    <row r="17989" spans="16:17" x14ac:dyDescent="0.3">
      <c r="P17989" s="99"/>
      <c r="Q17989" s="99"/>
    </row>
    <row r="17990" spans="16:17" x14ac:dyDescent="0.3">
      <c r="P17990" s="99"/>
      <c r="Q17990" s="99"/>
    </row>
    <row r="17991" spans="16:17" x14ac:dyDescent="0.3">
      <c r="P17991" s="99"/>
      <c r="Q17991" s="99"/>
    </row>
    <row r="17992" spans="16:17" x14ac:dyDescent="0.3">
      <c r="P17992" s="99"/>
      <c r="Q17992" s="99"/>
    </row>
    <row r="17993" spans="16:17" x14ac:dyDescent="0.3">
      <c r="P17993" s="99"/>
      <c r="Q17993" s="99"/>
    </row>
    <row r="17994" spans="16:17" x14ac:dyDescent="0.3">
      <c r="P17994" s="99"/>
      <c r="Q17994" s="99"/>
    </row>
    <row r="17995" spans="16:17" x14ac:dyDescent="0.3">
      <c r="P17995" s="99"/>
      <c r="Q17995" s="99"/>
    </row>
    <row r="17996" spans="16:17" x14ac:dyDescent="0.3">
      <c r="P17996" s="99"/>
      <c r="Q17996" s="99"/>
    </row>
    <row r="17997" spans="16:17" x14ac:dyDescent="0.3">
      <c r="P17997" s="99"/>
      <c r="Q17997" s="99"/>
    </row>
    <row r="17998" spans="16:17" x14ac:dyDescent="0.3">
      <c r="P17998" s="99"/>
      <c r="Q17998" s="99"/>
    </row>
    <row r="17999" spans="16:17" x14ac:dyDescent="0.3">
      <c r="P17999" s="99"/>
      <c r="Q17999" s="99"/>
    </row>
    <row r="18000" spans="16:17" x14ac:dyDescent="0.3">
      <c r="P18000" s="99"/>
      <c r="Q18000" s="99"/>
    </row>
    <row r="18001" spans="16:17" x14ac:dyDescent="0.3">
      <c r="P18001" s="99"/>
      <c r="Q18001" s="99"/>
    </row>
    <row r="18002" spans="16:17" x14ac:dyDescent="0.3">
      <c r="P18002" s="99"/>
      <c r="Q18002" s="99"/>
    </row>
    <row r="18003" spans="16:17" x14ac:dyDescent="0.3">
      <c r="P18003" s="99"/>
      <c r="Q18003" s="99"/>
    </row>
    <row r="18004" spans="16:17" x14ac:dyDescent="0.3">
      <c r="P18004" s="99"/>
      <c r="Q18004" s="99"/>
    </row>
    <row r="18005" spans="16:17" x14ac:dyDescent="0.3">
      <c r="P18005" s="99"/>
      <c r="Q18005" s="99"/>
    </row>
    <row r="18006" spans="16:17" x14ac:dyDescent="0.3">
      <c r="P18006" s="99"/>
      <c r="Q18006" s="99"/>
    </row>
    <row r="18007" spans="16:17" x14ac:dyDescent="0.3">
      <c r="P18007" s="99"/>
      <c r="Q18007" s="99"/>
    </row>
    <row r="18008" spans="16:17" x14ac:dyDescent="0.3">
      <c r="P18008" s="99"/>
      <c r="Q18008" s="99"/>
    </row>
    <row r="18009" spans="16:17" x14ac:dyDescent="0.3">
      <c r="P18009" s="99"/>
      <c r="Q18009" s="99"/>
    </row>
    <row r="18010" spans="16:17" x14ac:dyDescent="0.3">
      <c r="P18010" s="99"/>
      <c r="Q18010" s="99"/>
    </row>
    <row r="18011" spans="16:17" x14ac:dyDescent="0.3">
      <c r="P18011" s="99"/>
      <c r="Q18011" s="99"/>
    </row>
    <row r="18012" spans="16:17" x14ac:dyDescent="0.3">
      <c r="P18012" s="99"/>
      <c r="Q18012" s="99"/>
    </row>
    <row r="18013" spans="16:17" x14ac:dyDescent="0.3">
      <c r="P18013" s="99"/>
      <c r="Q18013" s="99"/>
    </row>
    <row r="18014" spans="16:17" x14ac:dyDescent="0.3">
      <c r="P18014" s="99"/>
      <c r="Q18014" s="99"/>
    </row>
    <row r="18015" spans="16:17" x14ac:dyDescent="0.3">
      <c r="P18015" s="99"/>
      <c r="Q18015" s="99"/>
    </row>
    <row r="18016" spans="16:17" x14ac:dyDescent="0.3">
      <c r="P18016" s="99"/>
      <c r="Q18016" s="99"/>
    </row>
    <row r="18017" spans="16:17" x14ac:dyDescent="0.3">
      <c r="P18017" s="99"/>
      <c r="Q18017" s="99"/>
    </row>
    <row r="18018" spans="16:17" x14ac:dyDescent="0.3">
      <c r="P18018" s="99"/>
      <c r="Q18018" s="99"/>
    </row>
    <row r="18019" spans="16:17" x14ac:dyDescent="0.3">
      <c r="P18019" s="99"/>
      <c r="Q18019" s="99"/>
    </row>
    <row r="18020" spans="16:17" x14ac:dyDescent="0.3">
      <c r="P18020" s="99"/>
      <c r="Q18020" s="99"/>
    </row>
    <row r="18021" spans="16:17" x14ac:dyDescent="0.3">
      <c r="P18021" s="99"/>
      <c r="Q18021" s="99"/>
    </row>
    <row r="18022" spans="16:17" x14ac:dyDescent="0.3">
      <c r="P18022" s="99"/>
      <c r="Q18022" s="99"/>
    </row>
    <row r="18023" spans="16:17" x14ac:dyDescent="0.3">
      <c r="P18023" s="99"/>
      <c r="Q18023" s="99"/>
    </row>
    <row r="18024" spans="16:17" x14ac:dyDescent="0.3">
      <c r="P18024" s="99"/>
      <c r="Q18024" s="99"/>
    </row>
    <row r="18025" spans="16:17" x14ac:dyDescent="0.3">
      <c r="P18025" s="99"/>
      <c r="Q18025" s="99"/>
    </row>
    <row r="18026" spans="16:17" x14ac:dyDescent="0.3">
      <c r="P18026" s="99"/>
      <c r="Q18026" s="99"/>
    </row>
    <row r="18027" spans="16:17" x14ac:dyDescent="0.3">
      <c r="P18027" s="99"/>
      <c r="Q18027" s="99"/>
    </row>
    <row r="18028" spans="16:17" x14ac:dyDescent="0.3">
      <c r="P18028" s="99"/>
      <c r="Q18028" s="99"/>
    </row>
    <row r="18029" spans="16:17" x14ac:dyDescent="0.3">
      <c r="P18029" s="99"/>
      <c r="Q18029" s="99"/>
    </row>
    <row r="18030" spans="16:17" x14ac:dyDescent="0.3">
      <c r="P18030" s="99"/>
      <c r="Q18030" s="99"/>
    </row>
    <row r="18031" spans="16:17" x14ac:dyDescent="0.3">
      <c r="P18031" s="99"/>
      <c r="Q18031" s="99"/>
    </row>
    <row r="18032" spans="16:17" x14ac:dyDescent="0.3">
      <c r="P18032" s="99"/>
      <c r="Q18032" s="99"/>
    </row>
    <row r="18033" spans="16:17" x14ac:dyDescent="0.3">
      <c r="P18033" s="99"/>
      <c r="Q18033" s="99"/>
    </row>
    <row r="18034" spans="16:17" x14ac:dyDescent="0.3">
      <c r="P18034" s="99"/>
      <c r="Q18034" s="99"/>
    </row>
    <row r="18035" spans="16:17" x14ac:dyDescent="0.3">
      <c r="P18035" s="99"/>
      <c r="Q18035" s="99"/>
    </row>
    <row r="18036" spans="16:17" x14ac:dyDescent="0.3">
      <c r="P18036" s="99"/>
      <c r="Q18036" s="99"/>
    </row>
    <row r="18037" spans="16:17" x14ac:dyDescent="0.3">
      <c r="P18037" s="99"/>
      <c r="Q18037" s="99"/>
    </row>
    <row r="18038" spans="16:17" x14ac:dyDescent="0.3">
      <c r="P18038" s="99"/>
      <c r="Q18038" s="99"/>
    </row>
    <row r="18039" spans="16:17" x14ac:dyDescent="0.3">
      <c r="P18039" s="99"/>
      <c r="Q18039" s="99"/>
    </row>
    <row r="18040" spans="16:17" x14ac:dyDescent="0.3">
      <c r="P18040" s="99"/>
      <c r="Q18040" s="99"/>
    </row>
    <row r="18041" spans="16:17" x14ac:dyDescent="0.3">
      <c r="P18041" s="99"/>
      <c r="Q18041" s="99"/>
    </row>
    <row r="18042" spans="16:17" x14ac:dyDescent="0.3">
      <c r="P18042" s="99"/>
      <c r="Q18042" s="99"/>
    </row>
    <row r="18043" spans="16:17" x14ac:dyDescent="0.3">
      <c r="P18043" s="99"/>
      <c r="Q18043" s="99"/>
    </row>
    <row r="18044" spans="16:17" x14ac:dyDescent="0.3">
      <c r="P18044" s="99"/>
      <c r="Q18044" s="99"/>
    </row>
    <row r="18045" spans="16:17" x14ac:dyDescent="0.3">
      <c r="P18045" s="99"/>
      <c r="Q18045" s="99"/>
    </row>
    <row r="18046" spans="16:17" x14ac:dyDescent="0.3">
      <c r="P18046" s="99"/>
      <c r="Q18046" s="99"/>
    </row>
    <row r="18047" spans="16:17" x14ac:dyDescent="0.3">
      <c r="P18047" s="99"/>
      <c r="Q18047" s="99"/>
    </row>
    <row r="18048" spans="16:17" x14ac:dyDescent="0.3">
      <c r="P18048" s="99"/>
      <c r="Q18048" s="99"/>
    </row>
    <row r="18049" spans="16:17" x14ac:dyDescent="0.3">
      <c r="P18049" s="99"/>
      <c r="Q18049" s="99"/>
    </row>
    <row r="18050" spans="16:17" x14ac:dyDescent="0.3">
      <c r="P18050" s="99"/>
      <c r="Q18050" s="99"/>
    </row>
    <row r="18051" spans="16:17" x14ac:dyDescent="0.3">
      <c r="P18051" s="99"/>
      <c r="Q18051" s="99"/>
    </row>
    <row r="18052" spans="16:17" x14ac:dyDescent="0.3">
      <c r="P18052" s="99"/>
      <c r="Q18052" s="99"/>
    </row>
    <row r="18053" spans="16:17" x14ac:dyDescent="0.3">
      <c r="P18053" s="99"/>
      <c r="Q18053" s="99"/>
    </row>
    <row r="18054" spans="16:17" x14ac:dyDescent="0.3">
      <c r="P18054" s="99"/>
      <c r="Q18054" s="99"/>
    </row>
    <row r="18055" spans="16:17" x14ac:dyDescent="0.3">
      <c r="P18055" s="99"/>
      <c r="Q18055" s="99"/>
    </row>
    <row r="18056" spans="16:17" x14ac:dyDescent="0.3">
      <c r="P18056" s="99"/>
      <c r="Q18056" s="99"/>
    </row>
    <row r="18057" spans="16:17" x14ac:dyDescent="0.3">
      <c r="P18057" s="99"/>
      <c r="Q18057" s="99"/>
    </row>
    <row r="18058" spans="16:17" x14ac:dyDescent="0.3">
      <c r="P18058" s="99"/>
      <c r="Q18058" s="99"/>
    </row>
    <row r="18059" spans="16:17" x14ac:dyDescent="0.3">
      <c r="P18059" s="99"/>
      <c r="Q18059" s="99"/>
    </row>
    <row r="18060" spans="16:17" x14ac:dyDescent="0.3">
      <c r="P18060" s="99"/>
      <c r="Q18060" s="99"/>
    </row>
    <row r="18061" spans="16:17" x14ac:dyDescent="0.3">
      <c r="P18061" s="99"/>
      <c r="Q18061" s="99"/>
    </row>
    <row r="18062" spans="16:17" x14ac:dyDescent="0.3">
      <c r="P18062" s="99"/>
      <c r="Q18062" s="99"/>
    </row>
    <row r="18063" spans="16:17" x14ac:dyDescent="0.3">
      <c r="P18063" s="99"/>
      <c r="Q18063" s="99"/>
    </row>
    <row r="18064" spans="16:17" x14ac:dyDescent="0.3">
      <c r="P18064" s="99"/>
      <c r="Q18064" s="99"/>
    </row>
    <row r="18065" spans="16:17" x14ac:dyDescent="0.3">
      <c r="P18065" s="99"/>
      <c r="Q18065" s="99"/>
    </row>
    <row r="18066" spans="16:17" x14ac:dyDescent="0.3">
      <c r="P18066" s="99"/>
      <c r="Q18066" s="99"/>
    </row>
    <row r="18067" spans="16:17" x14ac:dyDescent="0.3">
      <c r="P18067" s="99"/>
      <c r="Q18067" s="99"/>
    </row>
    <row r="18068" spans="16:17" x14ac:dyDescent="0.3">
      <c r="P18068" s="99"/>
      <c r="Q18068" s="99"/>
    </row>
    <row r="18069" spans="16:17" x14ac:dyDescent="0.3">
      <c r="P18069" s="99"/>
      <c r="Q18069" s="99"/>
    </row>
    <row r="18070" spans="16:17" x14ac:dyDescent="0.3">
      <c r="P18070" s="99"/>
      <c r="Q18070" s="99"/>
    </row>
    <row r="18071" spans="16:17" x14ac:dyDescent="0.3">
      <c r="P18071" s="99"/>
      <c r="Q18071" s="99"/>
    </row>
    <row r="18072" spans="16:17" x14ac:dyDescent="0.3">
      <c r="P18072" s="99"/>
      <c r="Q18072" s="99"/>
    </row>
    <row r="18073" spans="16:17" x14ac:dyDescent="0.3">
      <c r="P18073" s="99"/>
      <c r="Q18073" s="99"/>
    </row>
    <row r="18074" spans="16:17" x14ac:dyDescent="0.3">
      <c r="P18074" s="99"/>
      <c r="Q18074" s="99"/>
    </row>
    <row r="18075" spans="16:17" x14ac:dyDescent="0.3">
      <c r="P18075" s="99"/>
      <c r="Q18075" s="99"/>
    </row>
    <row r="18076" spans="16:17" x14ac:dyDescent="0.3">
      <c r="P18076" s="99"/>
      <c r="Q18076" s="99"/>
    </row>
    <row r="18077" spans="16:17" x14ac:dyDescent="0.3">
      <c r="P18077" s="99"/>
      <c r="Q18077" s="99"/>
    </row>
    <row r="18078" spans="16:17" x14ac:dyDescent="0.3">
      <c r="P18078" s="99"/>
      <c r="Q18078" s="99"/>
    </row>
    <row r="18079" spans="16:17" x14ac:dyDescent="0.3">
      <c r="P18079" s="99"/>
      <c r="Q18079" s="99"/>
    </row>
    <row r="18080" spans="16:17" x14ac:dyDescent="0.3">
      <c r="P18080" s="99"/>
      <c r="Q18080" s="99"/>
    </row>
    <row r="18081" spans="16:17" x14ac:dyDescent="0.3">
      <c r="P18081" s="99"/>
      <c r="Q18081" s="99"/>
    </row>
    <row r="18082" spans="16:17" x14ac:dyDescent="0.3">
      <c r="P18082" s="99"/>
      <c r="Q18082" s="99"/>
    </row>
    <row r="18083" spans="16:17" x14ac:dyDescent="0.3">
      <c r="P18083" s="99"/>
      <c r="Q18083" s="99"/>
    </row>
    <row r="18084" spans="16:17" x14ac:dyDescent="0.3">
      <c r="P18084" s="99"/>
      <c r="Q18084" s="99"/>
    </row>
    <row r="18085" spans="16:17" x14ac:dyDescent="0.3">
      <c r="P18085" s="99"/>
      <c r="Q18085" s="99"/>
    </row>
    <row r="18086" spans="16:17" x14ac:dyDescent="0.3">
      <c r="P18086" s="99"/>
      <c r="Q18086" s="99"/>
    </row>
    <row r="18087" spans="16:17" x14ac:dyDescent="0.3">
      <c r="P18087" s="99"/>
      <c r="Q18087" s="99"/>
    </row>
    <row r="18088" spans="16:17" x14ac:dyDescent="0.3">
      <c r="P18088" s="99"/>
      <c r="Q18088" s="99"/>
    </row>
    <row r="18089" spans="16:17" x14ac:dyDescent="0.3">
      <c r="P18089" s="99"/>
      <c r="Q18089" s="99"/>
    </row>
    <row r="18090" spans="16:17" x14ac:dyDescent="0.3">
      <c r="P18090" s="99"/>
      <c r="Q18090" s="99"/>
    </row>
    <row r="18091" spans="16:17" x14ac:dyDescent="0.3">
      <c r="P18091" s="99"/>
      <c r="Q18091" s="99"/>
    </row>
    <row r="18092" spans="16:17" x14ac:dyDescent="0.3">
      <c r="P18092" s="99"/>
      <c r="Q18092" s="99"/>
    </row>
    <row r="18093" spans="16:17" x14ac:dyDescent="0.3">
      <c r="P18093" s="99"/>
      <c r="Q18093" s="99"/>
    </row>
    <row r="18094" spans="16:17" x14ac:dyDescent="0.3">
      <c r="P18094" s="99"/>
      <c r="Q18094" s="99"/>
    </row>
    <row r="18095" spans="16:17" x14ac:dyDescent="0.3">
      <c r="P18095" s="99"/>
      <c r="Q18095" s="99"/>
    </row>
    <row r="18096" spans="16:17" x14ac:dyDescent="0.3">
      <c r="P18096" s="99"/>
      <c r="Q18096" s="99"/>
    </row>
    <row r="18097" spans="16:17" x14ac:dyDescent="0.3">
      <c r="P18097" s="99"/>
      <c r="Q18097" s="99"/>
    </row>
    <row r="18098" spans="16:17" x14ac:dyDescent="0.3">
      <c r="P18098" s="99"/>
      <c r="Q18098" s="99"/>
    </row>
    <row r="18099" spans="16:17" x14ac:dyDescent="0.3">
      <c r="P18099" s="99"/>
      <c r="Q18099" s="99"/>
    </row>
    <row r="18100" spans="16:17" x14ac:dyDescent="0.3">
      <c r="P18100" s="99"/>
      <c r="Q18100" s="99"/>
    </row>
    <row r="18101" spans="16:17" x14ac:dyDescent="0.3">
      <c r="P18101" s="99"/>
      <c r="Q18101" s="99"/>
    </row>
    <row r="18102" spans="16:17" x14ac:dyDescent="0.3">
      <c r="P18102" s="99"/>
      <c r="Q18102" s="99"/>
    </row>
    <row r="18103" spans="16:17" x14ac:dyDescent="0.3">
      <c r="P18103" s="99"/>
      <c r="Q18103" s="99"/>
    </row>
    <row r="18104" spans="16:17" x14ac:dyDescent="0.3">
      <c r="P18104" s="99"/>
      <c r="Q18104" s="99"/>
    </row>
    <row r="18105" spans="16:17" x14ac:dyDescent="0.3">
      <c r="P18105" s="99"/>
      <c r="Q18105" s="99"/>
    </row>
    <row r="18106" spans="16:17" x14ac:dyDescent="0.3">
      <c r="P18106" s="99"/>
      <c r="Q18106" s="99"/>
    </row>
    <row r="18107" spans="16:17" x14ac:dyDescent="0.3">
      <c r="P18107" s="99"/>
      <c r="Q18107" s="99"/>
    </row>
    <row r="18108" spans="16:17" x14ac:dyDescent="0.3">
      <c r="P18108" s="99"/>
      <c r="Q18108" s="99"/>
    </row>
    <row r="18109" spans="16:17" x14ac:dyDescent="0.3">
      <c r="P18109" s="99"/>
      <c r="Q18109" s="99"/>
    </row>
    <row r="18110" spans="16:17" x14ac:dyDescent="0.3">
      <c r="P18110" s="99"/>
      <c r="Q18110" s="99"/>
    </row>
    <row r="18111" spans="16:17" x14ac:dyDescent="0.3">
      <c r="P18111" s="99"/>
      <c r="Q18111" s="99"/>
    </row>
    <row r="18112" spans="16:17" x14ac:dyDescent="0.3">
      <c r="P18112" s="99"/>
      <c r="Q18112" s="99"/>
    </row>
    <row r="18113" spans="16:17" x14ac:dyDescent="0.3">
      <c r="P18113" s="99"/>
      <c r="Q18113" s="99"/>
    </row>
    <row r="18114" spans="16:17" x14ac:dyDescent="0.3">
      <c r="P18114" s="99"/>
      <c r="Q18114" s="99"/>
    </row>
    <row r="18115" spans="16:17" x14ac:dyDescent="0.3">
      <c r="P18115" s="99"/>
      <c r="Q18115" s="99"/>
    </row>
    <row r="18116" spans="16:17" x14ac:dyDescent="0.3">
      <c r="P18116" s="99"/>
      <c r="Q18116" s="99"/>
    </row>
    <row r="18117" spans="16:17" x14ac:dyDescent="0.3">
      <c r="P18117" s="99"/>
      <c r="Q18117" s="99"/>
    </row>
    <row r="18118" spans="16:17" x14ac:dyDescent="0.3">
      <c r="P18118" s="99"/>
      <c r="Q18118" s="99"/>
    </row>
    <row r="18119" spans="16:17" x14ac:dyDescent="0.3">
      <c r="P18119" s="99"/>
      <c r="Q18119" s="99"/>
    </row>
    <row r="18120" spans="16:17" x14ac:dyDescent="0.3">
      <c r="P18120" s="99"/>
      <c r="Q18120" s="99"/>
    </row>
    <row r="18121" spans="16:17" x14ac:dyDescent="0.3">
      <c r="P18121" s="99"/>
      <c r="Q18121" s="99"/>
    </row>
    <row r="18122" spans="16:17" x14ac:dyDescent="0.3">
      <c r="P18122" s="99"/>
      <c r="Q18122" s="99"/>
    </row>
    <row r="18123" spans="16:17" x14ac:dyDescent="0.3">
      <c r="P18123" s="99"/>
      <c r="Q18123" s="99"/>
    </row>
    <row r="18124" spans="16:17" x14ac:dyDescent="0.3">
      <c r="P18124" s="99"/>
      <c r="Q18124" s="99"/>
    </row>
    <row r="18125" spans="16:17" x14ac:dyDescent="0.3">
      <c r="P18125" s="99"/>
      <c r="Q18125" s="99"/>
    </row>
    <row r="18126" spans="16:17" x14ac:dyDescent="0.3">
      <c r="P18126" s="99"/>
      <c r="Q18126" s="99"/>
    </row>
    <row r="18127" spans="16:17" x14ac:dyDescent="0.3">
      <c r="P18127" s="99"/>
      <c r="Q18127" s="99"/>
    </row>
    <row r="18128" spans="16:17" x14ac:dyDescent="0.3">
      <c r="P18128" s="99"/>
      <c r="Q18128" s="99"/>
    </row>
    <row r="18129" spans="16:17" x14ac:dyDescent="0.3">
      <c r="P18129" s="99"/>
      <c r="Q18129" s="99"/>
    </row>
    <row r="18130" spans="16:17" x14ac:dyDescent="0.3">
      <c r="P18130" s="99"/>
      <c r="Q18130" s="99"/>
    </row>
    <row r="18131" spans="16:17" x14ac:dyDescent="0.3">
      <c r="P18131" s="99"/>
      <c r="Q18131" s="99"/>
    </row>
    <row r="18132" spans="16:17" x14ac:dyDescent="0.3">
      <c r="P18132" s="99"/>
      <c r="Q18132" s="99"/>
    </row>
    <row r="18133" spans="16:17" x14ac:dyDescent="0.3">
      <c r="P18133" s="99"/>
      <c r="Q18133" s="99"/>
    </row>
    <row r="18134" spans="16:17" x14ac:dyDescent="0.3">
      <c r="P18134" s="99"/>
      <c r="Q18134" s="99"/>
    </row>
    <row r="18135" spans="16:17" x14ac:dyDescent="0.3">
      <c r="P18135" s="99"/>
      <c r="Q18135" s="99"/>
    </row>
    <row r="18136" spans="16:17" x14ac:dyDescent="0.3">
      <c r="P18136" s="99"/>
      <c r="Q18136" s="99"/>
    </row>
    <row r="18137" spans="16:17" x14ac:dyDescent="0.3">
      <c r="P18137" s="99"/>
      <c r="Q18137" s="99"/>
    </row>
    <row r="18138" spans="16:17" x14ac:dyDescent="0.3">
      <c r="P18138" s="99"/>
      <c r="Q18138" s="99"/>
    </row>
    <row r="18139" spans="16:17" x14ac:dyDescent="0.3">
      <c r="P18139" s="99"/>
      <c r="Q18139" s="99"/>
    </row>
    <row r="18140" spans="16:17" x14ac:dyDescent="0.3">
      <c r="P18140" s="99"/>
      <c r="Q18140" s="99"/>
    </row>
    <row r="18141" spans="16:17" x14ac:dyDescent="0.3">
      <c r="P18141" s="99"/>
      <c r="Q18141" s="99"/>
    </row>
    <row r="18142" spans="16:17" x14ac:dyDescent="0.3">
      <c r="P18142" s="99"/>
      <c r="Q18142" s="99"/>
    </row>
    <row r="18143" spans="16:17" x14ac:dyDescent="0.3">
      <c r="P18143" s="99"/>
      <c r="Q18143" s="99"/>
    </row>
    <row r="18144" spans="16:17" x14ac:dyDescent="0.3">
      <c r="P18144" s="99"/>
      <c r="Q18144" s="99"/>
    </row>
    <row r="18145" spans="16:17" x14ac:dyDescent="0.3">
      <c r="P18145" s="99"/>
      <c r="Q18145" s="99"/>
    </row>
    <row r="18146" spans="16:17" x14ac:dyDescent="0.3">
      <c r="P18146" s="99"/>
      <c r="Q18146" s="99"/>
    </row>
    <row r="18147" spans="16:17" x14ac:dyDescent="0.3">
      <c r="P18147" s="99"/>
      <c r="Q18147" s="99"/>
    </row>
    <row r="18148" spans="16:17" x14ac:dyDescent="0.3">
      <c r="P18148" s="99"/>
      <c r="Q18148" s="99"/>
    </row>
    <row r="18149" spans="16:17" x14ac:dyDescent="0.3">
      <c r="P18149" s="99"/>
      <c r="Q18149" s="99"/>
    </row>
    <row r="18150" spans="16:17" x14ac:dyDescent="0.3">
      <c r="P18150" s="99"/>
      <c r="Q18150" s="99"/>
    </row>
    <row r="18151" spans="16:17" x14ac:dyDescent="0.3">
      <c r="P18151" s="99"/>
      <c r="Q18151" s="99"/>
    </row>
    <row r="18152" spans="16:17" x14ac:dyDescent="0.3">
      <c r="P18152" s="99"/>
      <c r="Q18152" s="99"/>
    </row>
    <row r="18153" spans="16:17" x14ac:dyDescent="0.3">
      <c r="P18153" s="99"/>
      <c r="Q18153" s="99"/>
    </row>
    <row r="18154" spans="16:17" x14ac:dyDescent="0.3">
      <c r="P18154" s="99"/>
      <c r="Q18154" s="99"/>
    </row>
    <row r="18155" spans="16:17" x14ac:dyDescent="0.3">
      <c r="P18155" s="99"/>
      <c r="Q18155" s="99"/>
    </row>
    <row r="18156" spans="16:17" x14ac:dyDescent="0.3">
      <c r="P18156" s="99"/>
      <c r="Q18156" s="99"/>
    </row>
    <row r="18157" spans="16:17" x14ac:dyDescent="0.3">
      <c r="P18157" s="99"/>
      <c r="Q18157" s="99"/>
    </row>
    <row r="18158" spans="16:17" x14ac:dyDescent="0.3">
      <c r="P18158" s="99"/>
      <c r="Q18158" s="99"/>
    </row>
    <row r="18159" spans="16:17" x14ac:dyDescent="0.3">
      <c r="P18159" s="99"/>
      <c r="Q18159" s="99"/>
    </row>
    <row r="18160" spans="16:17" x14ac:dyDescent="0.3">
      <c r="P18160" s="99"/>
      <c r="Q18160" s="99"/>
    </row>
    <row r="18161" spans="16:17" x14ac:dyDescent="0.3">
      <c r="P18161" s="99"/>
      <c r="Q18161" s="99"/>
    </row>
    <row r="18162" spans="16:17" x14ac:dyDescent="0.3">
      <c r="P18162" s="99"/>
      <c r="Q18162" s="99"/>
    </row>
    <row r="18163" spans="16:17" x14ac:dyDescent="0.3">
      <c r="P18163" s="99"/>
      <c r="Q18163" s="99"/>
    </row>
    <row r="18164" spans="16:17" x14ac:dyDescent="0.3">
      <c r="P18164" s="99"/>
      <c r="Q18164" s="99"/>
    </row>
    <row r="18165" spans="16:17" x14ac:dyDescent="0.3">
      <c r="P18165" s="99"/>
      <c r="Q18165" s="99"/>
    </row>
    <row r="18166" spans="16:17" x14ac:dyDescent="0.3">
      <c r="P18166" s="99"/>
      <c r="Q18166" s="99"/>
    </row>
    <row r="18167" spans="16:17" x14ac:dyDescent="0.3">
      <c r="P18167" s="99"/>
      <c r="Q18167" s="99"/>
    </row>
    <row r="18168" spans="16:17" x14ac:dyDescent="0.3">
      <c r="P18168" s="99"/>
      <c r="Q18168" s="99"/>
    </row>
    <row r="18169" spans="16:17" x14ac:dyDescent="0.3">
      <c r="P18169" s="99"/>
      <c r="Q18169" s="99"/>
    </row>
    <row r="18170" spans="16:17" x14ac:dyDescent="0.3">
      <c r="P18170" s="99"/>
      <c r="Q18170" s="99"/>
    </row>
    <row r="18171" spans="16:17" x14ac:dyDescent="0.3">
      <c r="P18171" s="99"/>
      <c r="Q18171" s="99"/>
    </row>
    <row r="18172" spans="16:17" x14ac:dyDescent="0.3">
      <c r="P18172" s="99"/>
      <c r="Q18172" s="99"/>
    </row>
    <row r="18173" spans="16:17" x14ac:dyDescent="0.3">
      <c r="P18173" s="99"/>
      <c r="Q18173" s="99"/>
    </row>
    <row r="18174" spans="16:17" x14ac:dyDescent="0.3">
      <c r="P18174" s="99"/>
      <c r="Q18174" s="99"/>
    </row>
    <row r="18175" spans="16:17" x14ac:dyDescent="0.3">
      <c r="P18175" s="99"/>
      <c r="Q18175" s="99"/>
    </row>
    <row r="18176" spans="16:17" x14ac:dyDescent="0.3">
      <c r="P18176" s="99"/>
      <c r="Q18176" s="99"/>
    </row>
    <row r="18177" spans="16:17" x14ac:dyDescent="0.3">
      <c r="P18177" s="99"/>
      <c r="Q18177" s="99"/>
    </row>
    <row r="18178" spans="16:17" x14ac:dyDescent="0.3">
      <c r="P18178" s="99"/>
      <c r="Q18178" s="99"/>
    </row>
    <row r="18179" spans="16:17" x14ac:dyDescent="0.3">
      <c r="P18179" s="99"/>
      <c r="Q18179" s="99"/>
    </row>
    <row r="18180" spans="16:17" x14ac:dyDescent="0.3">
      <c r="P18180" s="99"/>
      <c r="Q18180" s="99"/>
    </row>
    <row r="18181" spans="16:17" x14ac:dyDescent="0.3">
      <c r="P18181" s="99"/>
      <c r="Q18181" s="99"/>
    </row>
    <row r="18182" spans="16:17" x14ac:dyDescent="0.3">
      <c r="P18182" s="99"/>
      <c r="Q18182" s="99"/>
    </row>
    <row r="18183" spans="16:17" x14ac:dyDescent="0.3">
      <c r="P18183" s="99"/>
      <c r="Q18183" s="99"/>
    </row>
    <row r="18184" spans="16:17" x14ac:dyDescent="0.3">
      <c r="P18184" s="99"/>
      <c r="Q18184" s="99"/>
    </row>
    <row r="18185" spans="16:17" x14ac:dyDescent="0.3">
      <c r="P18185" s="99"/>
      <c r="Q18185" s="99"/>
    </row>
    <row r="18186" spans="16:17" x14ac:dyDescent="0.3">
      <c r="P18186" s="99"/>
      <c r="Q18186" s="99"/>
    </row>
    <row r="18187" spans="16:17" x14ac:dyDescent="0.3">
      <c r="P18187" s="99"/>
      <c r="Q18187" s="99"/>
    </row>
    <row r="18188" spans="16:17" x14ac:dyDescent="0.3">
      <c r="P18188" s="99"/>
      <c r="Q18188" s="99"/>
    </row>
    <row r="18189" spans="16:17" x14ac:dyDescent="0.3">
      <c r="P18189" s="99"/>
      <c r="Q18189" s="99"/>
    </row>
    <row r="18190" spans="16:17" x14ac:dyDescent="0.3">
      <c r="P18190" s="99"/>
      <c r="Q18190" s="99"/>
    </row>
    <row r="18191" spans="16:17" x14ac:dyDescent="0.3">
      <c r="P18191" s="99"/>
      <c r="Q18191" s="99"/>
    </row>
    <row r="18192" spans="16:17" x14ac:dyDescent="0.3">
      <c r="P18192" s="99"/>
      <c r="Q18192" s="99"/>
    </row>
    <row r="18193" spans="16:17" x14ac:dyDescent="0.3">
      <c r="P18193" s="99"/>
      <c r="Q18193" s="99"/>
    </row>
    <row r="18194" spans="16:17" x14ac:dyDescent="0.3">
      <c r="P18194" s="99"/>
      <c r="Q18194" s="99"/>
    </row>
    <row r="18195" spans="16:17" x14ac:dyDescent="0.3">
      <c r="P18195" s="99"/>
      <c r="Q18195" s="99"/>
    </row>
    <row r="18196" spans="16:17" x14ac:dyDescent="0.3">
      <c r="P18196" s="99"/>
      <c r="Q18196" s="99"/>
    </row>
    <row r="18197" spans="16:17" x14ac:dyDescent="0.3">
      <c r="P18197" s="99"/>
      <c r="Q18197" s="99"/>
    </row>
    <row r="18198" spans="16:17" x14ac:dyDescent="0.3">
      <c r="P18198" s="99"/>
      <c r="Q18198" s="99"/>
    </row>
    <row r="18199" spans="16:17" x14ac:dyDescent="0.3">
      <c r="P18199" s="99"/>
      <c r="Q18199" s="99"/>
    </row>
    <row r="18200" spans="16:17" x14ac:dyDescent="0.3">
      <c r="P18200" s="99"/>
      <c r="Q18200" s="99"/>
    </row>
    <row r="18201" spans="16:17" x14ac:dyDescent="0.3">
      <c r="P18201" s="99"/>
      <c r="Q18201" s="99"/>
    </row>
    <row r="18202" spans="16:17" x14ac:dyDescent="0.3">
      <c r="P18202" s="99"/>
      <c r="Q18202" s="99"/>
    </row>
    <row r="18203" spans="16:17" x14ac:dyDescent="0.3">
      <c r="P18203" s="99"/>
      <c r="Q18203" s="99"/>
    </row>
    <row r="18204" spans="16:17" x14ac:dyDescent="0.3">
      <c r="P18204" s="99"/>
      <c r="Q18204" s="99"/>
    </row>
    <row r="18205" spans="16:17" x14ac:dyDescent="0.3">
      <c r="P18205" s="99"/>
      <c r="Q18205" s="99"/>
    </row>
    <row r="18206" spans="16:17" x14ac:dyDescent="0.3">
      <c r="P18206" s="99"/>
      <c r="Q18206" s="99"/>
    </row>
    <row r="18207" spans="16:17" x14ac:dyDescent="0.3">
      <c r="P18207" s="99"/>
      <c r="Q18207" s="99"/>
    </row>
    <row r="18208" spans="16:17" x14ac:dyDescent="0.3">
      <c r="P18208" s="99"/>
      <c r="Q18208" s="99"/>
    </row>
    <row r="18209" spans="16:17" x14ac:dyDescent="0.3">
      <c r="P18209" s="99"/>
      <c r="Q18209" s="99"/>
    </row>
    <row r="18210" spans="16:17" x14ac:dyDescent="0.3">
      <c r="P18210" s="99"/>
      <c r="Q18210" s="99"/>
    </row>
    <row r="18211" spans="16:17" x14ac:dyDescent="0.3">
      <c r="P18211" s="99"/>
      <c r="Q18211" s="99"/>
    </row>
    <row r="18212" spans="16:17" x14ac:dyDescent="0.3">
      <c r="P18212" s="99"/>
      <c r="Q18212" s="99"/>
    </row>
    <row r="18213" spans="16:17" x14ac:dyDescent="0.3">
      <c r="P18213" s="99"/>
      <c r="Q18213" s="99"/>
    </row>
    <row r="18214" spans="16:17" x14ac:dyDescent="0.3">
      <c r="P18214" s="99"/>
      <c r="Q18214" s="99"/>
    </row>
    <row r="18215" spans="16:17" x14ac:dyDescent="0.3">
      <c r="P18215" s="99"/>
      <c r="Q18215" s="99"/>
    </row>
    <row r="18216" spans="16:17" x14ac:dyDescent="0.3">
      <c r="P18216" s="99"/>
      <c r="Q18216" s="99"/>
    </row>
    <row r="18217" spans="16:17" x14ac:dyDescent="0.3">
      <c r="P18217" s="99"/>
      <c r="Q18217" s="99"/>
    </row>
    <row r="18218" spans="16:17" x14ac:dyDescent="0.3">
      <c r="P18218" s="99"/>
      <c r="Q18218" s="99"/>
    </row>
    <row r="18219" spans="16:17" x14ac:dyDescent="0.3">
      <c r="P18219" s="99"/>
      <c r="Q18219" s="99"/>
    </row>
    <row r="18220" spans="16:17" x14ac:dyDescent="0.3">
      <c r="P18220" s="99"/>
      <c r="Q18220" s="99"/>
    </row>
    <row r="18221" spans="16:17" x14ac:dyDescent="0.3">
      <c r="P18221" s="99"/>
      <c r="Q18221" s="99"/>
    </row>
    <row r="18222" spans="16:17" x14ac:dyDescent="0.3">
      <c r="P18222" s="99"/>
      <c r="Q18222" s="99"/>
    </row>
    <row r="18223" spans="16:17" x14ac:dyDescent="0.3">
      <c r="P18223" s="99"/>
      <c r="Q18223" s="99"/>
    </row>
    <row r="18224" spans="16:17" x14ac:dyDescent="0.3">
      <c r="P18224" s="99"/>
      <c r="Q18224" s="99"/>
    </row>
    <row r="18225" spans="16:17" x14ac:dyDescent="0.3">
      <c r="P18225" s="99"/>
      <c r="Q18225" s="99"/>
    </row>
    <row r="18226" spans="16:17" x14ac:dyDescent="0.3">
      <c r="P18226" s="99"/>
      <c r="Q18226" s="99"/>
    </row>
    <row r="18227" spans="16:17" x14ac:dyDescent="0.3">
      <c r="P18227" s="99"/>
      <c r="Q18227" s="99"/>
    </row>
    <row r="18228" spans="16:17" x14ac:dyDescent="0.3">
      <c r="P18228" s="99"/>
      <c r="Q18228" s="99"/>
    </row>
    <row r="18229" spans="16:17" x14ac:dyDescent="0.3">
      <c r="P18229" s="99"/>
      <c r="Q18229" s="99"/>
    </row>
    <row r="18230" spans="16:17" x14ac:dyDescent="0.3">
      <c r="P18230" s="99"/>
      <c r="Q18230" s="99"/>
    </row>
    <row r="18231" spans="16:17" x14ac:dyDescent="0.3">
      <c r="P18231" s="99"/>
      <c r="Q18231" s="99"/>
    </row>
    <row r="18232" spans="16:17" x14ac:dyDescent="0.3">
      <c r="P18232" s="99"/>
      <c r="Q18232" s="99"/>
    </row>
    <row r="18233" spans="16:17" x14ac:dyDescent="0.3">
      <c r="P18233" s="99"/>
      <c r="Q18233" s="99"/>
    </row>
    <row r="18234" spans="16:17" x14ac:dyDescent="0.3">
      <c r="P18234" s="99"/>
      <c r="Q18234" s="99"/>
    </row>
    <row r="18235" spans="16:17" x14ac:dyDescent="0.3">
      <c r="P18235" s="99"/>
      <c r="Q18235" s="99"/>
    </row>
    <row r="18236" spans="16:17" x14ac:dyDescent="0.3">
      <c r="P18236" s="99"/>
      <c r="Q18236" s="99"/>
    </row>
    <row r="18237" spans="16:17" x14ac:dyDescent="0.3">
      <c r="P18237" s="99"/>
      <c r="Q18237" s="99"/>
    </row>
    <row r="18238" spans="16:17" x14ac:dyDescent="0.3">
      <c r="P18238" s="99"/>
      <c r="Q18238" s="99"/>
    </row>
    <row r="18239" spans="16:17" x14ac:dyDescent="0.3">
      <c r="P18239" s="99"/>
      <c r="Q18239" s="99"/>
    </row>
    <row r="18240" spans="16:17" x14ac:dyDescent="0.3">
      <c r="P18240" s="99"/>
      <c r="Q18240" s="99"/>
    </row>
    <row r="18241" spans="16:17" x14ac:dyDescent="0.3">
      <c r="P18241" s="99"/>
      <c r="Q18241" s="99"/>
    </row>
    <row r="18242" spans="16:17" x14ac:dyDescent="0.3">
      <c r="P18242" s="99"/>
      <c r="Q18242" s="99"/>
    </row>
    <row r="18243" spans="16:17" x14ac:dyDescent="0.3">
      <c r="P18243" s="99"/>
      <c r="Q18243" s="99"/>
    </row>
    <row r="18244" spans="16:17" x14ac:dyDescent="0.3">
      <c r="P18244" s="99"/>
      <c r="Q18244" s="99"/>
    </row>
    <row r="18245" spans="16:17" x14ac:dyDescent="0.3">
      <c r="P18245" s="99"/>
      <c r="Q18245" s="99"/>
    </row>
    <row r="18246" spans="16:17" x14ac:dyDescent="0.3">
      <c r="P18246" s="99"/>
      <c r="Q18246" s="99"/>
    </row>
    <row r="18247" spans="16:17" x14ac:dyDescent="0.3">
      <c r="P18247" s="99"/>
      <c r="Q18247" s="99"/>
    </row>
    <row r="18248" spans="16:17" x14ac:dyDescent="0.3">
      <c r="P18248" s="99"/>
      <c r="Q18248" s="99"/>
    </row>
    <row r="18249" spans="16:17" x14ac:dyDescent="0.3">
      <c r="P18249" s="99"/>
      <c r="Q18249" s="99"/>
    </row>
    <row r="18250" spans="16:17" x14ac:dyDescent="0.3">
      <c r="P18250" s="99"/>
      <c r="Q18250" s="99"/>
    </row>
    <row r="18251" spans="16:17" x14ac:dyDescent="0.3">
      <c r="P18251" s="99"/>
      <c r="Q18251" s="99"/>
    </row>
    <row r="18252" spans="16:17" x14ac:dyDescent="0.3">
      <c r="P18252" s="99"/>
      <c r="Q18252" s="99"/>
    </row>
    <row r="18253" spans="16:17" x14ac:dyDescent="0.3">
      <c r="P18253" s="99"/>
      <c r="Q18253" s="99"/>
    </row>
    <row r="18254" spans="16:17" x14ac:dyDescent="0.3">
      <c r="P18254" s="99"/>
      <c r="Q18254" s="99"/>
    </row>
    <row r="18255" spans="16:17" x14ac:dyDescent="0.3">
      <c r="P18255" s="99"/>
      <c r="Q18255" s="99"/>
    </row>
    <row r="18256" spans="16:17" x14ac:dyDescent="0.3">
      <c r="P18256" s="99"/>
      <c r="Q18256" s="99"/>
    </row>
    <row r="18257" spans="16:17" x14ac:dyDescent="0.3">
      <c r="P18257" s="99"/>
      <c r="Q18257" s="99"/>
    </row>
    <row r="18258" spans="16:17" x14ac:dyDescent="0.3">
      <c r="P18258" s="99"/>
      <c r="Q18258" s="99"/>
    </row>
    <row r="18259" spans="16:17" x14ac:dyDescent="0.3">
      <c r="P18259" s="99"/>
      <c r="Q18259" s="99"/>
    </row>
    <row r="18260" spans="16:17" x14ac:dyDescent="0.3">
      <c r="P18260" s="99"/>
      <c r="Q18260" s="99"/>
    </row>
    <row r="18261" spans="16:17" x14ac:dyDescent="0.3">
      <c r="P18261" s="99"/>
      <c r="Q18261" s="99"/>
    </row>
    <row r="18262" spans="16:17" x14ac:dyDescent="0.3">
      <c r="P18262" s="99"/>
      <c r="Q18262" s="99"/>
    </row>
    <row r="18263" spans="16:17" x14ac:dyDescent="0.3">
      <c r="P18263" s="99"/>
      <c r="Q18263" s="99"/>
    </row>
    <row r="18264" spans="16:17" x14ac:dyDescent="0.3">
      <c r="P18264" s="99"/>
      <c r="Q18264" s="99"/>
    </row>
    <row r="18265" spans="16:17" x14ac:dyDescent="0.3">
      <c r="P18265" s="99"/>
      <c r="Q18265" s="99"/>
    </row>
    <row r="18266" spans="16:17" x14ac:dyDescent="0.3">
      <c r="P18266" s="99"/>
      <c r="Q18266" s="99"/>
    </row>
    <row r="18267" spans="16:17" x14ac:dyDescent="0.3">
      <c r="P18267" s="99"/>
      <c r="Q18267" s="99"/>
    </row>
    <row r="18268" spans="16:17" x14ac:dyDescent="0.3">
      <c r="P18268" s="99"/>
      <c r="Q18268" s="99"/>
    </row>
    <row r="18269" spans="16:17" x14ac:dyDescent="0.3">
      <c r="P18269" s="99"/>
      <c r="Q18269" s="99"/>
    </row>
    <row r="18270" spans="16:17" x14ac:dyDescent="0.3">
      <c r="P18270" s="99"/>
      <c r="Q18270" s="99"/>
    </row>
    <row r="18271" spans="16:17" x14ac:dyDescent="0.3">
      <c r="P18271" s="99"/>
      <c r="Q18271" s="99"/>
    </row>
    <row r="18272" spans="16:17" x14ac:dyDescent="0.3">
      <c r="P18272" s="99"/>
      <c r="Q18272" s="99"/>
    </row>
    <row r="18273" spans="16:17" x14ac:dyDescent="0.3">
      <c r="P18273" s="99"/>
      <c r="Q18273" s="99"/>
    </row>
    <row r="18274" spans="16:17" x14ac:dyDescent="0.3">
      <c r="P18274" s="99"/>
      <c r="Q18274" s="99"/>
    </row>
    <row r="18275" spans="16:17" x14ac:dyDescent="0.3">
      <c r="P18275" s="99"/>
      <c r="Q18275" s="99"/>
    </row>
    <row r="18276" spans="16:17" x14ac:dyDescent="0.3">
      <c r="P18276" s="99"/>
      <c r="Q18276" s="99"/>
    </row>
    <row r="18277" spans="16:17" x14ac:dyDescent="0.3">
      <c r="P18277" s="99"/>
      <c r="Q18277" s="99"/>
    </row>
    <row r="18278" spans="16:17" x14ac:dyDescent="0.3">
      <c r="P18278" s="99"/>
      <c r="Q18278" s="99"/>
    </row>
    <row r="18279" spans="16:17" x14ac:dyDescent="0.3">
      <c r="P18279" s="99"/>
      <c r="Q18279" s="99"/>
    </row>
    <row r="18280" spans="16:17" x14ac:dyDescent="0.3">
      <c r="P18280" s="99"/>
      <c r="Q18280" s="99"/>
    </row>
    <row r="18281" spans="16:17" x14ac:dyDescent="0.3">
      <c r="P18281" s="99"/>
      <c r="Q18281" s="99"/>
    </row>
    <row r="18282" spans="16:17" x14ac:dyDescent="0.3">
      <c r="P18282" s="99"/>
      <c r="Q18282" s="99"/>
    </row>
    <row r="18283" spans="16:17" x14ac:dyDescent="0.3">
      <c r="P18283" s="99"/>
      <c r="Q18283" s="99"/>
    </row>
    <row r="18284" spans="16:17" x14ac:dyDescent="0.3">
      <c r="P18284" s="99"/>
      <c r="Q18284" s="99"/>
    </row>
    <row r="18285" spans="16:17" x14ac:dyDescent="0.3">
      <c r="P18285" s="99"/>
      <c r="Q18285" s="99"/>
    </row>
    <row r="18286" spans="16:17" x14ac:dyDescent="0.3">
      <c r="P18286" s="99"/>
      <c r="Q18286" s="99"/>
    </row>
    <row r="18287" spans="16:17" x14ac:dyDescent="0.3">
      <c r="P18287" s="99"/>
      <c r="Q18287" s="99"/>
    </row>
    <row r="18288" spans="16:17" x14ac:dyDescent="0.3">
      <c r="P18288" s="99"/>
      <c r="Q18288" s="99"/>
    </row>
    <row r="18289" spans="16:17" x14ac:dyDescent="0.3">
      <c r="P18289" s="99"/>
      <c r="Q18289" s="99"/>
    </row>
    <row r="18290" spans="16:17" x14ac:dyDescent="0.3">
      <c r="P18290" s="99"/>
      <c r="Q18290" s="99"/>
    </row>
    <row r="18291" spans="16:17" x14ac:dyDescent="0.3">
      <c r="P18291" s="99"/>
      <c r="Q18291" s="99"/>
    </row>
    <row r="18292" spans="16:17" x14ac:dyDescent="0.3">
      <c r="P18292" s="99"/>
      <c r="Q18292" s="99"/>
    </row>
    <row r="18293" spans="16:17" x14ac:dyDescent="0.3">
      <c r="P18293" s="99"/>
      <c r="Q18293" s="99"/>
    </row>
    <row r="18294" spans="16:17" x14ac:dyDescent="0.3">
      <c r="P18294" s="99"/>
      <c r="Q18294" s="99"/>
    </row>
    <row r="18295" spans="16:17" x14ac:dyDescent="0.3">
      <c r="P18295" s="99"/>
      <c r="Q18295" s="99"/>
    </row>
    <row r="18296" spans="16:17" x14ac:dyDescent="0.3">
      <c r="P18296" s="99"/>
      <c r="Q18296" s="99"/>
    </row>
    <row r="18297" spans="16:17" x14ac:dyDescent="0.3">
      <c r="P18297" s="99"/>
      <c r="Q18297" s="99"/>
    </row>
    <row r="18298" spans="16:17" x14ac:dyDescent="0.3">
      <c r="P18298" s="99"/>
      <c r="Q18298" s="99"/>
    </row>
    <row r="18299" spans="16:17" x14ac:dyDescent="0.3">
      <c r="P18299" s="99"/>
      <c r="Q18299" s="99"/>
    </row>
    <row r="18300" spans="16:17" x14ac:dyDescent="0.3">
      <c r="P18300" s="99"/>
      <c r="Q18300" s="99"/>
    </row>
    <row r="18301" spans="16:17" x14ac:dyDescent="0.3">
      <c r="P18301" s="99"/>
      <c r="Q18301" s="99"/>
    </row>
    <row r="18302" spans="16:17" x14ac:dyDescent="0.3">
      <c r="P18302" s="99"/>
      <c r="Q18302" s="99"/>
    </row>
    <row r="18303" spans="16:17" x14ac:dyDescent="0.3">
      <c r="P18303" s="99"/>
      <c r="Q18303" s="99"/>
    </row>
    <row r="18304" spans="16:17" x14ac:dyDescent="0.3">
      <c r="P18304" s="99"/>
      <c r="Q18304" s="99"/>
    </row>
    <row r="18305" spans="16:17" x14ac:dyDescent="0.3">
      <c r="P18305" s="99"/>
      <c r="Q18305" s="99"/>
    </row>
    <row r="18306" spans="16:17" x14ac:dyDescent="0.3">
      <c r="P18306" s="99"/>
      <c r="Q18306" s="99"/>
    </row>
    <row r="18307" spans="16:17" x14ac:dyDescent="0.3">
      <c r="P18307" s="99"/>
      <c r="Q18307" s="99"/>
    </row>
    <row r="18308" spans="16:17" x14ac:dyDescent="0.3">
      <c r="P18308" s="99"/>
      <c r="Q18308" s="99"/>
    </row>
    <row r="18309" spans="16:17" x14ac:dyDescent="0.3">
      <c r="P18309" s="99"/>
      <c r="Q18309" s="99"/>
    </row>
    <row r="18310" spans="16:17" x14ac:dyDescent="0.3">
      <c r="P18310" s="99"/>
      <c r="Q18310" s="99"/>
    </row>
    <row r="18311" spans="16:17" x14ac:dyDescent="0.3">
      <c r="P18311" s="99"/>
      <c r="Q18311" s="99"/>
    </row>
    <row r="18312" spans="16:17" x14ac:dyDescent="0.3">
      <c r="P18312" s="99"/>
      <c r="Q18312" s="99"/>
    </row>
    <row r="18313" spans="16:17" x14ac:dyDescent="0.3">
      <c r="P18313" s="99"/>
      <c r="Q18313" s="99"/>
    </row>
    <row r="18314" spans="16:17" x14ac:dyDescent="0.3">
      <c r="P18314" s="99"/>
      <c r="Q18314" s="99"/>
    </row>
    <row r="18315" spans="16:17" x14ac:dyDescent="0.3">
      <c r="P18315" s="99"/>
      <c r="Q18315" s="99"/>
    </row>
    <row r="18316" spans="16:17" x14ac:dyDescent="0.3">
      <c r="P18316" s="99"/>
      <c r="Q18316" s="99"/>
    </row>
    <row r="18317" spans="16:17" x14ac:dyDescent="0.3">
      <c r="P18317" s="99"/>
      <c r="Q18317" s="99"/>
    </row>
    <row r="18318" spans="16:17" x14ac:dyDescent="0.3">
      <c r="P18318" s="99"/>
      <c r="Q18318" s="99"/>
    </row>
    <row r="18319" spans="16:17" x14ac:dyDescent="0.3">
      <c r="P18319" s="99"/>
      <c r="Q18319" s="99"/>
    </row>
    <row r="18320" spans="16:17" x14ac:dyDescent="0.3">
      <c r="P18320" s="99"/>
      <c r="Q18320" s="99"/>
    </row>
    <row r="18321" spans="16:17" x14ac:dyDescent="0.3">
      <c r="P18321" s="99"/>
      <c r="Q18321" s="99"/>
    </row>
    <row r="18322" spans="16:17" x14ac:dyDescent="0.3">
      <c r="P18322" s="99"/>
      <c r="Q18322" s="99"/>
    </row>
    <row r="18323" spans="16:17" x14ac:dyDescent="0.3">
      <c r="P18323" s="99"/>
      <c r="Q18323" s="99"/>
    </row>
    <row r="18324" spans="16:17" x14ac:dyDescent="0.3">
      <c r="P18324" s="99"/>
      <c r="Q18324" s="99"/>
    </row>
    <row r="18325" spans="16:17" x14ac:dyDescent="0.3">
      <c r="P18325" s="99"/>
      <c r="Q18325" s="99"/>
    </row>
    <row r="18326" spans="16:17" x14ac:dyDescent="0.3">
      <c r="P18326" s="99"/>
      <c r="Q18326" s="99"/>
    </row>
    <row r="18327" spans="16:17" x14ac:dyDescent="0.3">
      <c r="P18327" s="99"/>
      <c r="Q18327" s="99"/>
    </row>
    <row r="18328" spans="16:17" x14ac:dyDescent="0.3">
      <c r="P18328" s="99"/>
      <c r="Q18328" s="99"/>
    </row>
    <row r="18329" spans="16:17" x14ac:dyDescent="0.3">
      <c r="P18329" s="99"/>
      <c r="Q18329" s="99"/>
    </row>
    <row r="18330" spans="16:17" x14ac:dyDescent="0.3">
      <c r="P18330" s="99"/>
      <c r="Q18330" s="99"/>
    </row>
    <row r="18331" spans="16:17" x14ac:dyDescent="0.3">
      <c r="P18331" s="99"/>
      <c r="Q18331" s="99"/>
    </row>
    <row r="18332" spans="16:17" x14ac:dyDescent="0.3">
      <c r="P18332" s="99"/>
      <c r="Q18332" s="99"/>
    </row>
    <row r="18333" spans="16:17" x14ac:dyDescent="0.3">
      <c r="P18333" s="99"/>
      <c r="Q18333" s="99"/>
    </row>
    <row r="18334" spans="16:17" x14ac:dyDescent="0.3">
      <c r="P18334" s="99"/>
      <c r="Q18334" s="99"/>
    </row>
    <row r="18335" spans="16:17" x14ac:dyDescent="0.3">
      <c r="P18335" s="99"/>
      <c r="Q18335" s="99"/>
    </row>
    <row r="18336" spans="16:17" x14ac:dyDescent="0.3">
      <c r="P18336" s="99"/>
      <c r="Q18336" s="99"/>
    </row>
    <row r="18337" spans="16:17" x14ac:dyDescent="0.3">
      <c r="P18337" s="99"/>
      <c r="Q18337" s="99"/>
    </row>
    <row r="18338" spans="16:17" x14ac:dyDescent="0.3">
      <c r="P18338" s="99"/>
      <c r="Q18338" s="99"/>
    </row>
    <row r="18339" spans="16:17" x14ac:dyDescent="0.3">
      <c r="P18339" s="99"/>
      <c r="Q18339" s="99"/>
    </row>
    <row r="18340" spans="16:17" x14ac:dyDescent="0.3">
      <c r="P18340" s="99"/>
      <c r="Q18340" s="99"/>
    </row>
    <row r="18341" spans="16:17" x14ac:dyDescent="0.3">
      <c r="P18341" s="99"/>
      <c r="Q18341" s="99"/>
    </row>
    <row r="18342" spans="16:17" x14ac:dyDescent="0.3">
      <c r="P18342" s="99"/>
      <c r="Q18342" s="99"/>
    </row>
    <row r="18343" spans="16:17" x14ac:dyDescent="0.3">
      <c r="P18343" s="99"/>
      <c r="Q18343" s="99"/>
    </row>
    <row r="18344" spans="16:17" x14ac:dyDescent="0.3">
      <c r="P18344" s="99"/>
      <c r="Q18344" s="99"/>
    </row>
    <row r="18345" spans="16:17" x14ac:dyDescent="0.3">
      <c r="P18345" s="99"/>
      <c r="Q18345" s="99"/>
    </row>
    <row r="18346" spans="16:17" x14ac:dyDescent="0.3">
      <c r="P18346" s="99"/>
      <c r="Q18346" s="99"/>
    </row>
    <row r="18347" spans="16:17" x14ac:dyDescent="0.3">
      <c r="P18347" s="99"/>
      <c r="Q18347" s="99"/>
    </row>
    <row r="18348" spans="16:17" x14ac:dyDescent="0.3">
      <c r="P18348" s="99"/>
      <c r="Q18348" s="99"/>
    </row>
    <row r="18349" spans="16:17" x14ac:dyDescent="0.3">
      <c r="P18349" s="99"/>
      <c r="Q18349" s="99"/>
    </row>
    <row r="18350" spans="16:17" x14ac:dyDescent="0.3">
      <c r="P18350" s="99"/>
      <c r="Q18350" s="99"/>
    </row>
    <row r="18351" spans="16:17" x14ac:dyDescent="0.3">
      <c r="P18351" s="99"/>
      <c r="Q18351" s="99"/>
    </row>
    <row r="18352" spans="16:17" x14ac:dyDescent="0.3">
      <c r="P18352" s="99"/>
      <c r="Q18352" s="99"/>
    </row>
    <row r="18353" spans="16:17" x14ac:dyDescent="0.3">
      <c r="P18353" s="99"/>
      <c r="Q18353" s="99"/>
    </row>
    <row r="18354" spans="16:17" x14ac:dyDescent="0.3">
      <c r="P18354" s="99"/>
      <c r="Q18354" s="99"/>
    </row>
    <row r="18355" spans="16:17" x14ac:dyDescent="0.3">
      <c r="P18355" s="99"/>
      <c r="Q18355" s="99"/>
    </row>
    <row r="18356" spans="16:17" x14ac:dyDescent="0.3">
      <c r="P18356" s="99"/>
      <c r="Q18356" s="99"/>
    </row>
    <row r="18357" spans="16:17" x14ac:dyDescent="0.3">
      <c r="P18357" s="99"/>
      <c r="Q18357" s="99"/>
    </row>
    <row r="18358" spans="16:17" x14ac:dyDescent="0.3">
      <c r="P18358" s="99"/>
      <c r="Q18358" s="99"/>
    </row>
    <row r="18359" spans="16:17" x14ac:dyDescent="0.3">
      <c r="P18359" s="99"/>
      <c r="Q18359" s="99"/>
    </row>
    <row r="18360" spans="16:17" x14ac:dyDescent="0.3">
      <c r="P18360" s="99"/>
      <c r="Q18360" s="99"/>
    </row>
    <row r="18361" spans="16:17" x14ac:dyDescent="0.3">
      <c r="P18361" s="99"/>
      <c r="Q18361" s="99"/>
    </row>
    <row r="18362" spans="16:17" x14ac:dyDescent="0.3">
      <c r="P18362" s="99"/>
      <c r="Q18362" s="99"/>
    </row>
    <row r="18363" spans="16:17" x14ac:dyDescent="0.3">
      <c r="P18363" s="99"/>
      <c r="Q18363" s="99"/>
    </row>
    <row r="18364" spans="16:17" x14ac:dyDescent="0.3">
      <c r="P18364" s="99"/>
      <c r="Q18364" s="99"/>
    </row>
    <row r="18365" spans="16:17" x14ac:dyDescent="0.3">
      <c r="P18365" s="99"/>
      <c r="Q18365" s="99"/>
    </row>
    <row r="18366" spans="16:17" x14ac:dyDescent="0.3">
      <c r="P18366" s="99"/>
      <c r="Q18366" s="99"/>
    </row>
    <row r="18367" spans="16:17" x14ac:dyDescent="0.3">
      <c r="P18367" s="99"/>
      <c r="Q18367" s="99"/>
    </row>
    <row r="18368" spans="16:17" x14ac:dyDescent="0.3">
      <c r="P18368" s="99"/>
      <c r="Q18368" s="99"/>
    </row>
    <row r="18369" spans="16:17" x14ac:dyDescent="0.3">
      <c r="P18369" s="99"/>
      <c r="Q18369" s="99"/>
    </row>
    <row r="18370" spans="16:17" x14ac:dyDescent="0.3">
      <c r="P18370" s="99"/>
      <c r="Q18370" s="99"/>
    </row>
    <row r="18371" spans="16:17" x14ac:dyDescent="0.3">
      <c r="P18371" s="99"/>
      <c r="Q18371" s="99"/>
    </row>
    <row r="18372" spans="16:17" x14ac:dyDescent="0.3">
      <c r="P18372" s="99"/>
      <c r="Q18372" s="99"/>
    </row>
    <row r="18373" spans="16:17" x14ac:dyDescent="0.3">
      <c r="P18373" s="99"/>
      <c r="Q18373" s="99"/>
    </row>
    <row r="18374" spans="16:17" x14ac:dyDescent="0.3">
      <c r="P18374" s="99"/>
      <c r="Q18374" s="99"/>
    </row>
    <row r="18375" spans="16:17" x14ac:dyDescent="0.3">
      <c r="P18375" s="99"/>
      <c r="Q18375" s="99"/>
    </row>
    <row r="18376" spans="16:17" x14ac:dyDescent="0.3">
      <c r="P18376" s="99"/>
      <c r="Q18376" s="99"/>
    </row>
    <row r="18377" spans="16:17" x14ac:dyDescent="0.3">
      <c r="P18377" s="99"/>
      <c r="Q18377" s="99"/>
    </row>
    <row r="18378" spans="16:17" x14ac:dyDescent="0.3">
      <c r="P18378" s="99"/>
      <c r="Q18378" s="99"/>
    </row>
    <row r="18379" spans="16:17" x14ac:dyDescent="0.3">
      <c r="P18379" s="99"/>
      <c r="Q18379" s="99"/>
    </row>
    <row r="18380" spans="16:17" x14ac:dyDescent="0.3">
      <c r="P18380" s="99"/>
      <c r="Q18380" s="99"/>
    </row>
    <row r="18381" spans="16:17" x14ac:dyDescent="0.3">
      <c r="P18381" s="99"/>
      <c r="Q18381" s="99"/>
    </row>
    <row r="18382" spans="16:17" x14ac:dyDescent="0.3">
      <c r="P18382" s="99"/>
      <c r="Q18382" s="99"/>
    </row>
    <row r="18383" spans="16:17" x14ac:dyDescent="0.3">
      <c r="P18383" s="99"/>
      <c r="Q18383" s="99"/>
    </row>
    <row r="18384" spans="16:17" x14ac:dyDescent="0.3">
      <c r="P18384" s="99"/>
      <c r="Q18384" s="99"/>
    </row>
    <row r="18385" spans="16:17" x14ac:dyDescent="0.3">
      <c r="P18385" s="99"/>
      <c r="Q18385" s="99"/>
    </row>
    <row r="18386" spans="16:17" x14ac:dyDescent="0.3">
      <c r="P18386" s="99"/>
      <c r="Q18386" s="99"/>
    </row>
    <row r="18387" spans="16:17" x14ac:dyDescent="0.3">
      <c r="P18387" s="99"/>
      <c r="Q18387" s="99"/>
    </row>
    <row r="18388" spans="16:17" x14ac:dyDescent="0.3">
      <c r="P18388" s="99"/>
      <c r="Q18388" s="99"/>
    </row>
    <row r="18389" spans="16:17" x14ac:dyDescent="0.3">
      <c r="P18389" s="99"/>
      <c r="Q18389" s="99"/>
    </row>
    <row r="18390" spans="16:17" x14ac:dyDescent="0.3">
      <c r="P18390" s="99"/>
      <c r="Q18390" s="99"/>
    </row>
    <row r="18391" spans="16:17" x14ac:dyDescent="0.3">
      <c r="P18391" s="99"/>
      <c r="Q18391" s="99"/>
    </row>
    <row r="18392" spans="16:17" x14ac:dyDescent="0.3">
      <c r="P18392" s="99"/>
      <c r="Q18392" s="99"/>
    </row>
    <row r="18393" spans="16:17" x14ac:dyDescent="0.3">
      <c r="P18393" s="99"/>
      <c r="Q18393" s="99"/>
    </row>
    <row r="18394" spans="16:17" x14ac:dyDescent="0.3">
      <c r="P18394" s="99"/>
      <c r="Q18394" s="99"/>
    </row>
    <row r="18395" spans="16:17" x14ac:dyDescent="0.3">
      <c r="P18395" s="99"/>
      <c r="Q18395" s="99"/>
    </row>
    <row r="18396" spans="16:17" x14ac:dyDescent="0.3">
      <c r="P18396" s="99"/>
      <c r="Q18396" s="99"/>
    </row>
    <row r="18397" spans="16:17" x14ac:dyDescent="0.3">
      <c r="P18397" s="99"/>
      <c r="Q18397" s="99"/>
    </row>
    <row r="18398" spans="16:17" x14ac:dyDescent="0.3">
      <c r="P18398" s="99"/>
      <c r="Q18398" s="99"/>
    </row>
    <row r="18399" spans="16:17" x14ac:dyDescent="0.3">
      <c r="P18399" s="99"/>
      <c r="Q18399" s="99"/>
    </row>
    <row r="18400" spans="16:17" x14ac:dyDescent="0.3">
      <c r="P18400" s="99"/>
      <c r="Q18400" s="99"/>
    </row>
    <row r="18401" spans="16:17" x14ac:dyDescent="0.3">
      <c r="P18401" s="99"/>
      <c r="Q18401" s="99"/>
    </row>
    <row r="18402" spans="16:17" x14ac:dyDescent="0.3">
      <c r="P18402" s="99"/>
      <c r="Q18402" s="99"/>
    </row>
    <row r="18403" spans="16:17" x14ac:dyDescent="0.3">
      <c r="P18403" s="99"/>
      <c r="Q18403" s="99"/>
    </row>
    <row r="18404" spans="16:17" x14ac:dyDescent="0.3">
      <c r="P18404" s="99"/>
      <c r="Q18404" s="99"/>
    </row>
    <row r="18405" spans="16:17" x14ac:dyDescent="0.3">
      <c r="P18405" s="99"/>
      <c r="Q18405" s="99"/>
    </row>
    <row r="18406" spans="16:17" x14ac:dyDescent="0.3">
      <c r="P18406" s="99"/>
      <c r="Q18406" s="99"/>
    </row>
    <row r="18407" spans="16:17" x14ac:dyDescent="0.3">
      <c r="P18407" s="99"/>
      <c r="Q18407" s="99"/>
    </row>
    <row r="18408" spans="16:17" x14ac:dyDescent="0.3">
      <c r="P18408" s="99"/>
      <c r="Q18408" s="99"/>
    </row>
    <row r="18409" spans="16:17" x14ac:dyDescent="0.3">
      <c r="P18409" s="99"/>
      <c r="Q18409" s="99"/>
    </row>
    <row r="18410" spans="16:17" x14ac:dyDescent="0.3">
      <c r="P18410" s="99"/>
      <c r="Q18410" s="99"/>
    </row>
    <row r="18411" spans="16:17" x14ac:dyDescent="0.3">
      <c r="P18411" s="99"/>
      <c r="Q18411" s="99"/>
    </row>
    <row r="18412" spans="16:17" x14ac:dyDescent="0.3">
      <c r="P18412" s="99"/>
      <c r="Q18412" s="99"/>
    </row>
    <row r="18413" spans="16:17" x14ac:dyDescent="0.3">
      <c r="P18413" s="99"/>
      <c r="Q18413" s="99"/>
    </row>
    <row r="18414" spans="16:17" x14ac:dyDescent="0.3">
      <c r="P18414" s="99"/>
      <c r="Q18414" s="99"/>
    </row>
    <row r="18415" spans="16:17" x14ac:dyDescent="0.3">
      <c r="P18415" s="99"/>
      <c r="Q18415" s="99"/>
    </row>
    <row r="18416" spans="16:17" x14ac:dyDescent="0.3">
      <c r="P18416" s="99"/>
      <c r="Q18416" s="99"/>
    </row>
    <row r="18417" spans="16:17" x14ac:dyDescent="0.3">
      <c r="P18417" s="99"/>
      <c r="Q18417" s="99"/>
    </row>
    <row r="18418" spans="16:17" x14ac:dyDescent="0.3">
      <c r="P18418" s="99"/>
      <c r="Q18418" s="99"/>
    </row>
    <row r="18419" spans="16:17" x14ac:dyDescent="0.3">
      <c r="P18419" s="99"/>
      <c r="Q18419" s="99"/>
    </row>
    <row r="18420" spans="16:17" x14ac:dyDescent="0.3">
      <c r="P18420" s="99"/>
      <c r="Q18420" s="99"/>
    </row>
    <row r="18421" spans="16:17" x14ac:dyDescent="0.3">
      <c r="P18421" s="99"/>
      <c r="Q18421" s="99"/>
    </row>
    <row r="18422" spans="16:17" x14ac:dyDescent="0.3">
      <c r="P18422" s="99"/>
      <c r="Q18422" s="99"/>
    </row>
    <row r="18423" spans="16:17" x14ac:dyDescent="0.3">
      <c r="P18423" s="99"/>
      <c r="Q18423" s="99"/>
    </row>
    <row r="18424" spans="16:17" x14ac:dyDescent="0.3">
      <c r="P18424" s="99"/>
      <c r="Q18424" s="99"/>
    </row>
    <row r="18425" spans="16:17" x14ac:dyDescent="0.3">
      <c r="P18425" s="99"/>
      <c r="Q18425" s="99"/>
    </row>
    <row r="18426" spans="16:17" x14ac:dyDescent="0.3">
      <c r="P18426" s="99"/>
      <c r="Q18426" s="99"/>
    </row>
    <row r="18427" spans="16:17" x14ac:dyDescent="0.3">
      <c r="P18427" s="99"/>
      <c r="Q18427" s="99"/>
    </row>
    <row r="18428" spans="16:17" x14ac:dyDescent="0.3">
      <c r="P18428" s="99"/>
      <c r="Q18428" s="99"/>
    </row>
    <row r="18429" spans="16:17" x14ac:dyDescent="0.3">
      <c r="P18429" s="99"/>
      <c r="Q18429" s="99"/>
    </row>
    <row r="18430" spans="16:17" x14ac:dyDescent="0.3">
      <c r="P18430" s="99"/>
      <c r="Q18430" s="99"/>
    </row>
    <row r="18431" spans="16:17" x14ac:dyDescent="0.3">
      <c r="P18431" s="99"/>
      <c r="Q18431" s="99"/>
    </row>
    <row r="18432" spans="16:17" x14ac:dyDescent="0.3">
      <c r="P18432" s="99"/>
      <c r="Q18432" s="99"/>
    </row>
    <row r="18433" spans="16:17" x14ac:dyDescent="0.3">
      <c r="P18433" s="99"/>
      <c r="Q18433" s="99"/>
    </row>
    <row r="18434" spans="16:17" x14ac:dyDescent="0.3">
      <c r="P18434" s="99"/>
      <c r="Q18434" s="99"/>
    </row>
    <row r="18435" spans="16:17" x14ac:dyDescent="0.3">
      <c r="P18435" s="99"/>
      <c r="Q18435" s="99"/>
    </row>
    <row r="18436" spans="16:17" x14ac:dyDescent="0.3">
      <c r="P18436" s="99"/>
      <c r="Q18436" s="99"/>
    </row>
    <row r="18437" spans="16:17" x14ac:dyDescent="0.3">
      <c r="P18437" s="99"/>
      <c r="Q18437" s="99"/>
    </row>
    <row r="18438" spans="16:17" x14ac:dyDescent="0.3">
      <c r="P18438" s="99"/>
      <c r="Q18438" s="99"/>
    </row>
    <row r="18439" spans="16:17" x14ac:dyDescent="0.3">
      <c r="P18439" s="99"/>
      <c r="Q18439" s="99"/>
    </row>
    <row r="18440" spans="16:17" x14ac:dyDescent="0.3">
      <c r="P18440" s="99"/>
      <c r="Q18440" s="99"/>
    </row>
    <row r="18441" spans="16:17" x14ac:dyDescent="0.3">
      <c r="P18441" s="99"/>
      <c r="Q18441" s="99"/>
    </row>
    <row r="18442" spans="16:17" x14ac:dyDescent="0.3">
      <c r="P18442" s="99"/>
      <c r="Q18442" s="99"/>
    </row>
    <row r="18443" spans="16:17" x14ac:dyDescent="0.3">
      <c r="P18443" s="99"/>
      <c r="Q18443" s="99"/>
    </row>
    <row r="18444" spans="16:17" x14ac:dyDescent="0.3">
      <c r="P18444" s="99"/>
      <c r="Q18444" s="99"/>
    </row>
    <row r="18445" spans="16:17" x14ac:dyDescent="0.3">
      <c r="P18445" s="99"/>
      <c r="Q18445" s="99"/>
    </row>
    <row r="18446" spans="16:17" x14ac:dyDescent="0.3">
      <c r="P18446" s="99"/>
      <c r="Q18446" s="99"/>
    </row>
    <row r="18447" spans="16:17" x14ac:dyDescent="0.3">
      <c r="P18447" s="99"/>
      <c r="Q18447" s="99"/>
    </row>
    <row r="18448" spans="16:17" x14ac:dyDescent="0.3">
      <c r="P18448" s="99"/>
      <c r="Q18448" s="99"/>
    </row>
    <row r="18449" spans="16:17" x14ac:dyDescent="0.3">
      <c r="P18449" s="99"/>
      <c r="Q18449" s="99"/>
    </row>
    <row r="18450" spans="16:17" x14ac:dyDescent="0.3">
      <c r="P18450" s="99"/>
      <c r="Q18450" s="99"/>
    </row>
    <row r="18451" spans="16:17" x14ac:dyDescent="0.3">
      <c r="P18451" s="99"/>
      <c r="Q18451" s="99"/>
    </row>
    <row r="18452" spans="16:17" x14ac:dyDescent="0.3">
      <c r="P18452" s="99"/>
      <c r="Q18452" s="99"/>
    </row>
    <row r="18453" spans="16:17" x14ac:dyDescent="0.3">
      <c r="P18453" s="99"/>
      <c r="Q18453" s="99"/>
    </row>
    <row r="18454" spans="16:17" x14ac:dyDescent="0.3">
      <c r="P18454" s="99"/>
      <c r="Q18454" s="99"/>
    </row>
    <row r="18455" spans="16:17" x14ac:dyDescent="0.3">
      <c r="P18455" s="99"/>
      <c r="Q18455" s="99"/>
    </row>
    <row r="18456" spans="16:17" x14ac:dyDescent="0.3">
      <c r="P18456" s="99"/>
      <c r="Q18456" s="99"/>
    </row>
    <row r="18457" spans="16:17" x14ac:dyDescent="0.3">
      <c r="P18457" s="99"/>
      <c r="Q18457" s="99"/>
    </row>
    <row r="18458" spans="16:17" x14ac:dyDescent="0.3">
      <c r="P18458" s="99"/>
      <c r="Q18458" s="99"/>
    </row>
    <row r="18459" spans="16:17" x14ac:dyDescent="0.3">
      <c r="P18459" s="99"/>
      <c r="Q18459" s="99"/>
    </row>
    <row r="18460" spans="16:17" x14ac:dyDescent="0.3">
      <c r="P18460" s="99"/>
      <c r="Q18460" s="99"/>
    </row>
    <row r="18461" spans="16:17" x14ac:dyDescent="0.3">
      <c r="P18461" s="99"/>
      <c r="Q18461" s="99"/>
    </row>
    <row r="18462" spans="16:17" x14ac:dyDescent="0.3">
      <c r="P18462" s="99"/>
      <c r="Q18462" s="99"/>
    </row>
    <row r="18463" spans="16:17" x14ac:dyDescent="0.3">
      <c r="P18463" s="99"/>
      <c r="Q18463" s="99"/>
    </row>
    <row r="18464" spans="16:17" x14ac:dyDescent="0.3">
      <c r="P18464" s="99"/>
      <c r="Q18464" s="99"/>
    </row>
    <row r="18465" spans="16:17" x14ac:dyDescent="0.3">
      <c r="P18465" s="99"/>
      <c r="Q18465" s="99"/>
    </row>
    <row r="18466" spans="16:17" x14ac:dyDescent="0.3">
      <c r="P18466" s="99"/>
      <c r="Q18466" s="99"/>
    </row>
    <row r="18467" spans="16:17" x14ac:dyDescent="0.3">
      <c r="P18467" s="99"/>
      <c r="Q18467" s="99"/>
    </row>
    <row r="18468" spans="16:17" x14ac:dyDescent="0.3">
      <c r="P18468" s="99"/>
      <c r="Q18468" s="99"/>
    </row>
    <row r="18469" spans="16:17" x14ac:dyDescent="0.3">
      <c r="P18469" s="99"/>
      <c r="Q18469" s="99"/>
    </row>
    <row r="18470" spans="16:17" x14ac:dyDescent="0.3">
      <c r="P18470" s="99"/>
      <c r="Q18470" s="99"/>
    </row>
    <row r="18471" spans="16:17" x14ac:dyDescent="0.3">
      <c r="P18471" s="99"/>
      <c r="Q18471" s="99"/>
    </row>
    <row r="18472" spans="16:17" x14ac:dyDescent="0.3">
      <c r="P18472" s="99"/>
      <c r="Q18472" s="99"/>
    </row>
    <row r="18473" spans="16:17" x14ac:dyDescent="0.3">
      <c r="P18473" s="99"/>
      <c r="Q18473" s="99"/>
    </row>
    <row r="18474" spans="16:17" x14ac:dyDescent="0.3">
      <c r="P18474" s="99"/>
      <c r="Q18474" s="99"/>
    </row>
    <row r="18475" spans="16:17" x14ac:dyDescent="0.3">
      <c r="P18475" s="99"/>
      <c r="Q18475" s="99"/>
    </row>
    <row r="18476" spans="16:17" x14ac:dyDescent="0.3">
      <c r="P18476" s="99"/>
      <c r="Q18476" s="99"/>
    </row>
    <row r="18477" spans="16:17" x14ac:dyDescent="0.3">
      <c r="P18477" s="99"/>
      <c r="Q18477" s="99"/>
    </row>
    <row r="18478" spans="16:17" x14ac:dyDescent="0.3">
      <c r="P18478" s="99"/>
      <c r="Q18478" s="99"/>
    </row>
    <row r="18479" spans="16:17" x14ac:dyDescent="0.3">
      <c r="P18479" s="99"/>
      <c r="Q18479" s="99"/>
    </row>
    <row r="18480" spans="16:17" x14ac:dyDescent="0.3">
      <c r="P18480" s="99"/>
      <c r="Q18480" s="99"/>
    </row>
    <row r="18481" spans="16:17" x14ac:dyDescent="0.3">
      <c r="P18481" s="99"/>
      <c r="Q18481" s="99"/>
    </row>
    <row r="18482" spans="16:17" x14ac:dyDescent="0.3">
      <c r="P18482" s="99"/>
      <c r="Q18482" s="99"/>
    </row>
    <row r="18483" spans="16:17" x14ac:dyDescent="0.3">
      <c r="P18483" s="99"/>
      <c r="Q18483" s="99"/>
    </row>
    <row r="18484" spans="16:17" x14ac:dyDescent="0.3">
      <c r="P18484" s="99"/>
      <c r="Q18484" s="99"/>
    </row>
    <row r="18485" spans="16:17" x14ac:dyDescent="0.3">
      <c r="P18485" s="99"/>
      <c r="Q18485" s="99"/>
    </row>
    <row r="18486" spans="16:17" x14ac:dyDescent="0.3">
      <c r="P18486" s="99"/>
      <c r="Q18486" s="99"/>
    </row>
    <row r="18487" spans="16:17" x14ac:dyDescent="0.3">
      <c r="P18487" s="99"/>
      <c r="Q18487" s="99"/>
    </row>
    <row r="18488" spans="16:17" x14ac:dyDescent="0.3">
      <c r="P18488" s="99"/>
      <c r="Q18488" s="99"/>
    </row>
    <row r="18489" spans="16:17" x14ac:dyDescent="0.3">
      <c r="P18489" s="99"/>
      <c r="Q18489" s="99"/>
    </row>
    <row r="18490" spans="16:17" x14ac:dyDescent="0.3">
      <c r="P18490" s="99"/>
      <c r="Q18490" s="99"/>
    </row>
    <row r="18491" spans="16:17" x14ac:dyDescent="0.3">
      <c r="P18491" s="99"/>
      <c r="Q18491" s="99"/>
    </row>
    <row r="18492" spans="16:17" x14ac:dyDescent="0.3">
      <c r="P18492" s="99"/>
      <c r="Q18492" s="99"/>
    </row>
    <row r="18493" spans="16:17" x14ac:dyDescent="0.3">
      <c r="P18493" s="99"/>
      <c r="Q18493" s="99"/>
    </row>
    <row r="18494" spans="16:17" x14ac:dyDescent="0.3">
      <c r="P18494" s="99"/>
      <c r="Q18494" s="99"/>
    </row>
    <row r="18495" spans="16:17" x14ac:dyDescent="0.3">
      <c r="P18495" s="99"/>
      <c r="Q18495" s="99"/>
    </row>
    <row r="18496" spans="16:17" x14ac:dyDescent="0.3">
      <c r="P18496" s="99"/>
      <c r="Q18496" s="99"/>
    </row>
    <row r="18497" spans="16:17" x14ac:dyDescent="0.3">
      <c r="P18497" s="99"/>
      <c r="Q18497" s="99"/>
    </row>
    <row r="18498" spans="16:17" x14ac:dyDescent="0.3">
      <c r="P18498" s="99"/>
      <c r="Q18498" s="99"/>
    </row>
    <row r="18499" spans="16:17" x14ac:dyDescent="0.3">
      <c r="P18499" s="99"/>
      <c r="Q18499" s="99"/>
    </row>
    <row r="18500" spans="16:17" x14ac:dyDescent="0.3">
      <c r="P18500" s="99"/>
      <c r="Q18500" s="99"/>
    </row>
    <row r="18501" spans="16:17" x14ac:dyDescent="0.3">
      <c r="P18501" s="99"/>
      <c r="Q18501" s="99"/>
    </row>
    <row r="18502" spans="16:17" x14ac:dyDescent="0.3">
      <c r="P18502" s="99"/>
      <c r="Q18502" s="99"/>
    </row>
    <row r="18503" spans="16:17" x14ac:dyDescent="0.3">
      <c r="P18503" s="99"/>
      <c r="Q18503" s="99"/>
    </row>
    <row r="18504" spans="16:17" x14ac:dyDescent="0.3">
      <c r="P18504" s="99"/>
      <c r="Q18504" s="99"/>
    </row>
    <row r="18505" spans="16:17" x14ac:dyDescent="0.3">
      <c r="P18505" s="99"/>
      <c r="Q18505" s="99"/>
    </row>
    <row r="18506" spans="16:17" x14ac:dyDescent="0.3">
      <c r="P18506" s="99"/>
      <c r="Q18506" s="99"/>
    </row>
    <row r="18507" spans="16:17" x14ac:dyDescent="0.3">
      <c r="P18507" s="99"/>
      <c r="Q18507" s="99"/>
    </row>
    <row r="18508" spans="16:17" x14ac:dyDescent="0.3">
      <c r="P18508" s="99"/>
      <c r="Q18508" s="99"/>
    </row>
    <row r="18509" spans="16:17" x14ac:dyDescent="0.3">
      <c r="P18509" s="99"/>
      <c r="Q18509" s="99"/>
    </row>
    <row r="18510" spans="16:17" x14ac:dyDescent="0.3">
      <c r="P18510" s="99"/>
      <c r="Q18510" s="99"/>
    </row>
    <row r="18511" spans="16:17" x14ac:dyDescent="0.3">
      <c r="P18511" s="99"/>
      <c r="Q18511" s="99"/>
    </row>
    <row r="18512" spans="16:17" x14ac:dyDescent="0.3">
      <c r="P18512" s="99"/>
      <c r="Q18512" s="99"/>
    </row>
    <row r="18513" spans="16:17" x14ac:dyDescent="0.3">
      <c r="P18513" s="99"/>
      <c r="Q18513" s="99"/>
    </row>
    <row r="18514" spans="16:17" x14ac:dyDescent="0.3">
      <c r="P18514" s="99"/>
      <c r="Q18514" s="99"/>
    </row>
    <row r="18515" spans="16:17" x14ac:dyDescent="0.3">
      <c r="P18515" s="99"/>
      <c r="Q18515" s="99"/>
    </row>
    <row r="18516" spans="16:17" x14ac:dyDescent="0.3">
      <c r="P18516" s="99"/>
      <c r="Q18516" s="99"/>
    </row>
    <row r="18517" spans="16:17" x14ac:dyDescent="0.3">
      <c r="P18517" s="99"/>
      <c r="Q18517" s="99"/>
    </row>
    <row r="18518" spans="16:17" x14ac:dyDescent="0.3">
      <c r="P18518" s="99"/>
      <c r="Q18518" s="99"/>
    </row>
    <row r="18519" spans="16:17" x14ac:dyDescent="0.3">
      <c r="P18519" s="99"/>
      <c r="Q18519" s="99"/>
    </row>
    <row r="18520" spans="16:17" x14ac:dyDescent="0.3">
      <c r="P18520" s="99"/>
      <c r="Q18520" s="99"/>
    </row>
    <row r="18521" spans="16:17" x14ac:dyDescent="0.3">
      <c r="P18521" s="99"/>
      <c r="Q18521" s="99"/>
    </row>
    <row r="18522" spans="16:17" x14ac:dyDescent="0.3">
      <c r="P18522" s="99"/>
      <c r="Q18522" s="99"/>
    </row>
    <row r="18523" spans="16:17" x14ac:dyDescent="0.3">
      <c r="P18523" s="99"/>
      <c r="Q18523" s="99"/>
    </row>
    <row r="18524" spans="16:17" x14ac:dyDescent="0.3">
      <c r="P18524" s="99"/>
      <c r="Q18524" s="99"/>
    </row>
    <row r="18525" spans="16:17" x14ac:dyDescent="0.3">
      <c r="P18525" s="99"/>
      <c r="Q18525" s="99"/>
    </row>
    <row r="18526" spans="16:17" x14ac:dyDescent="0.3">
      <c r="P18526" s="99"/>
      <c r="Q18526" s="99"/>
    </row>
    <row r="18527" spans="16:17" x14ac:dyDescent="0.3">
      <c r="P18527" s="99"/>
      <c r="Q18527" s="99"/>
    </row>
    <row r="18528" spans="16:17" x14ac:dyDescent="0.3">
      <c r="P18528" s="99"/>
      <c r="Q18528" s="99"/>
    </row>
    <row r="18529" spans="16:17" x14ac:dyDescent="0.3">
      <c r="P18529" s="99"/>
      <c r="Q18529" s="99"/>
    </row>
    <row r="18530" spans="16:17" x14ac:dyDescent="0.3">
      <c r="P18530" s="99"/>
      <c r="Q18530" s="99"/>
    </row>
    <row r="18531" spans="16:17" x14ac:dyDescent="0.3">
      <c r="P18531" s="99"/>
      <c r="Q18531" s="99"/>
    </row>
    <row r="18532" spans="16:17" x14ac:dyDescent="0.3">
      <c r="P18532" s="99"/>
      <c r="Q18532" s="99"/>
    </row>
    <row r="18533" spans="16:17" x14ac:dyDescent="0.3">
      <c r="P18533" s="99"/>
      <c r="Q18533" s="99"/>
    </row>
    <row r="18534" spans="16:17" x14ac:dyDescent="0.3">
      <c r="P18534" s="99"/>
      <c r="Q18534" s="99"/>
    </row>
    <row r="18535" spans="16:17" x14ac:dyDescent="0.3">
      <c r="P18535" s="99"/>
      <c r="Q18535" s="99"/>
    </row>
    <row r="18536" spans="16:17" x14ac:dyDescent="0.3">
      <c r="P18536" s="99"/>
      <c r="Q18536" s="99"/>
    </row>
    <row r="18537" spans="16:17" x14ac:dyDescent="0.3">
      <c r="P18537" s="99"/>
      <c r="Q18537" s="99"/>
    </row>
    <row r="18538" spans="16:17" x14ac:dyDescent="0.3">
      <c r="P18538" s="99"/>
      <c r="Q18538" s="99"/>
    </row>
    <row r="18539" spans="16:17" x14ac:dyDescent="0.3">
      <c r="P18539" s="99"/>
      <c r="Q18539" s="99"/>
    </row>
    <row r="18540" spans="16:17" x14ac:dyDescent="0.3">
      <c r="P18540" s="99"/>
      <c r="Q18540" s="99"/>
    </row>
    <row r="18541" spans="16:17" x14ac:dyDescent="0.3">
      <c r="P18541" s="99"/>
      <c r="Q18541" s="99"/>
    </row>
    <row r="18542" spans="16:17" x14ac:dyDescent="0.3">
      <c r="P18542" s="99"/>
      <c r="Q18542" s="99"/>
    </row>
    <row r="18543" spans="16:17" x14ac:dyDescent="0.3">
      <c r="P18543" s="99"/>
      <c r="Q18543" s="99"/>
    </row>
    <row r="18544" spans="16:17" x14ac:dyDescent="0.3">
      <c r="P18544" s="99"/>
      <c r="Q18544" s="99"/>
    </row>
    <row r="18545" spans="16:17" x14ac:dyDescent="0.3">
      <c r="P18545" s="99"/>
      <c r="Q18545" s="99"/>
    </row>
    <row r="18546" spans="16:17" x14ac:dyDescent="0.3">
      <c r="P18546" s="99"/>
      <c r="Q18546" s="99"/>
    </row>
    <row r="18547" spans="16:17" x14ac:dyDescent="0.3">
      <c r="P18547" s="99"/>
      <c r="Q18547" s="99"/>
    </row>
    <row r="18548" spans="16:17" x14ac:dyDescent="0.3">
      <c r="P18548" s="99"/>
      <c r="Q18548" s="99"/>
    </row>
    <row r="18549" spans="16:17" x14ac:dyDescent="0.3">
      <c r="P18549" s="99"/>
      <c r="Q18549" s="99"/>
    </row>
    <row r="18550" spans="16:17" x14ac:dyDescent="0.3">
      <c r="P18550" s="99"/>
      <c r="Q18550" s="99"/>
    </row>
    <row r="18551" spans="16:17" x14ac:dyDescent="0.3">
      <c r="P18551" s="99"/>
      <c r="Q18551" s="99"/>
    </row>
    <row r="18552" spans="16:17" x14ac:dyDescent="0.3">
      <c r="P18552" s="99"/>
      <c r="Q18552" s="99"/>
    </row>
    <row r="18553" spans="16:17" x14ac:dyDescent="0.3">
      <c r="P18553" s="99"/>
      <c r="Q18553" s="99"/>
    </row>
    <row r="18554" spans="16:17" x14ac:dyDescent="0.3">
      <c r="P18554" s="99"/>
      <c r="Q18554" s="99"/>
    </row>
    <row r="18555" spans="16:17" x14ac:dyDescent="0.3">
      <c r="P18555" s="99"/>
      <c r="Q18555" s="99"/>
    </row>
    <row r="18556" spans="16:17" x14ac:dyDescent="0.3">
      <c r="P18556" s="99"/>
      <c r="Q18556" s="99"/>
    </row>
    <row r="18557" spans="16:17" x14ac:dyDescent="0.3">
      <c r="P18557" s="99"/>
      <c r="Q18557" s="99"/>
    </row>
    <row r="18558" spans="16:17" x14ac:dyDescent="0.3">
      <c r="P18558" s="99"/>
      <c r="Q18558" s="99"/>
    </row>
    <row r="18559" spans="16:17" x14ac:dyDescent="0.3">
      <c r="P18559" s="99"/>
      <c r="Q18559" s="99"/>
    </row>
    <row r="18560" spans="16:17" x14ac:dyDescent="0.3">
      <c r="P18560" s="99"/>
      <c r="Q18560" s="99"/>
    </row>
    <row r="18561" spans="16:17" x14ac:dyDescent="0.3">
      <c r="P18561" s="99"/>
      <c r="Q18561" s="99"/>
    </row>
    <row r="18562" spans="16:17" x14ac:dyDescent="0.3">
      <c r="P18562" s="99"/>
      <c r="Q18562" s="99"/>
    </row>
    <row r="18563" spans="16:17" x14ac:dyDescent="0.3">
      <c r="P18563" s="99"/>
      <c r="Q18563" s="99"/>
    </row>
    <row r="18564" spans="16:17" x14ac:dyDescent="0.3">
      <c r="P18564" s="99"/>
      <c r="Q18564" s="99"/>
    </row>
    <row r="18565" spans="16:17" x14ac:dyDescent="0.3">
      <c r="P18565" s="99"/>
      <c r="Q18565" s="99"/>
    </row>
    <row r="18566" spans="16:17" x14ac:dyDescent="0.3">
      <c r="P18566" s="99"/>
      <c r="Q18566" s="99"/>
    </row>
    <row r="18567" spans="16:17" x14ac:dyDescent="0.3">
      <c r="P18567" s="99"/>
      <c r="Q18567" s="99"/>
    </row>
    <row r="18568" spans="16:17" x14ac:dyDescent="0.3">
      <c r="P18568" s="99"/>
      <c r="Q18568" s="99"/>
    </row>
    <row r="18569" spans="16:17" x14ac:dyDescent="0.3">
      <c r="P18569" s="99"/>
      <c r="Q18569" s="99"/>
    </row>
    <row r="18570" spans="16:17" x14ac:dyDescent="0.3">
      <c r="P18570" s="99"/>
      <c r="Q18570" s="99"/>
    </row>
    <row r="18571" spans="16:17" x14ac:dyDescent="0.3">
      <c r="P18571" s="99"/>
      <c r="Q18571" s="99"/>
    </row>
    <row r="18572" spans="16:17" x14ac:dyDescent="0.3">
      <c r="P18572" s="99"/>
      <c r="Q18572" s="99"/>
    </row>
    <row r="18573" spans="16:17" x14ac:dyDescent="0.3">
      <c r="P18573" s="99"/>
      <c r="Q18573" s="99"/>
    </row>
    <row r="18574" spans="16:17" x14ac:dyDescent="0.3">
      <c r="P18574" s="99"/>
      <c r="Q18574" s="99"/>
    </row>
    <row r="18575" spans="16:17" x14ac:dyDescent="0.3">
      <c r="P18575" s="99"/>
      <c r="Q18575" s="99"/>
    </row>
    <row r="18576" spans="16:17" x14ac:dyDescent="0.3">
      <c r="P18576" s="99"/>
      <c r="Q18576" s="99"/>
    </row>
    <row r="18577" spans="16:17" x14ac:dyDescent="0.3">
      <c r="P18577" s="99"/>
      <c r="Q18577" s="99"/>
    </row>
    <row r="18578" spans="16:17" x14ac:dyDescent="0.3">
      <c r="P18578" s="99"/>
      <c r="Q18578" s="99"/>
    </row>
    <row r="18579" spans="16:17" x14ac:dyDescent="0.3">
      <c r="P18579" s="99"/>
      <c r="Q18579" s="99"/>
    </row>
    <row r="18580" spans="16:17" x14ac:dyDescent="0.3">
      <c r="P18580" s="99"/>
      <c r="Q18580" s="99"/>
    </row>
    <row r="18581" spans="16:17" x14ac:dyDescent="0.3">
      <c r="P18581" s="99"/>
      <c r="Q18581" s="99"/>
    </row>
    <row r="18582" spans="16:17" x14ac:dyDescent="0.3">
      <c r="P18582" s="99"/>
      <c r="Q18582" s="99"/>
    </row>
    <row r="18583" spans="16:17" x14ac:dyDescent="0.3">
      <c r="P18583" s="99"/>
      <c r="Q18583" s="99"/>
    </row>
    <row r="18584" spans="16:17" x14ac:dyDescent="0.3">
      <c r="P18584" s="99"/>
      <c r="Q18584" s="99"/>
    </row>
    <row r="18585" spans="16:17" x14ac:dyDescent="0.3">
      <c r="P18585" s="99"/>
      <c r="Q18585" s="99"/>
    </row>
    <row r="18586" spans="16:17" x14ac:dyDescent="0.3">
      <c r="P18586" s="99"/>
      <c r="Q18586" s="99"/>
    </row>
    <row r="18587" spans="16:17" x14ac:dyDescent="0.3">
      <c r="P18587" s="99"/>
      <c r="Q18587" s="99"/>
    </row>
    <row r="18588" spans="16:17" x14ac:dyDescent="0.3">
      <c r="P18588" s="99"/>
      <c r="Q18588" s="99"/>
    </row>
    <row r="18589" spans="16:17" x14ac:dyDescent="0.3">
      <c r="P18589" s="99"/>
      <c r="Q18589" s="99"/>
    </row>
    <row r="18590" spans="16:17" x14ac:dyDescent="0.3">
      <c r="P18590" s="99"/>
      <c r="Q18590" s="99"/>
    </row>
    <row r="18591" spans="16:17" x14ac:dyDescent="0.3">
      <c r="P18591" s="99"/>
      <c r="Q18591" s="99"/>
    </row>
    <row r="18592" spans="16:17" x14ac:dyDescent="0.3">
      <c r="P18592" s="99"/>
      <c r="Q18592" s="99"/>
    </row>
    <row r="18593" spans="16:17" x14ac:dyDescent="0.3">
      <c r="P18593" s="99"/>
      <c r="Q18593" s="99"/>
    </row>
    <row r="18594" spans="16:17" x14ac:dyDescent="0.3">
      <c r="P18594" s="99"/>
      <c r="Q18594" s="99"/>
    </row>
    <row r="18595" spans="16:17" x14ac:dyDescent="0.3">
      <c r="P18595" s="99"/>
      <c r="Q18595" s="99"/>
    </row>
    <row r="18596" spans="16:17" x14ac:dyDescent="0.3">
      <c r="P18596" s="99"/>
      <c r="Q18596" s="99"/>
    </row>
    <row r="18597" spans="16:17" x14ac:dyDescent="0.3">
      <c r="P18597" s="99"/>
      <c r="Q18597" s="99"/>
    </row>
    <row r="18598" spans="16:17" x14ac:dyDescent="0.3">
      <c r="P18598" s="99"/>
      <c r="Q18598" s="99"/>
    </row>
    <row r="18599" spans="16:17" x14ac:dyDescent="0.3">
      <c r="P18599" s="99"/>
      <c r="Q18599" s="99"/>
    </row>
    <row r="18600" spans="16:17" x14ac:dyDescent="0.3">
      <c r="P18600" s="99"/>
      <c r="Q18600" s="99"/>
    </row>
    <row r="18601" spans="16:17" x14ac:dyDescent="0.3">
      <c r="P18601" s="99"/>
      <c r="Q18601" s="99"/>
    </row>
    <row r="18602" spans="16:17" x14ac:dyDescent="0.3">
      <c r="P18602" s="99"/>
      <c r="Q18602" s="99"/>
    </row>
    <row r="18603" spans="16:17" x14ac:dyDescent="0.3">
      <c r="P18603" s="99"/>
      <c r="Q18603" s="99"/>
    </row>
    <row r="18604" spans="16:17" x14ac:dyDescent="0.3">
      <c r="P18604" s="99"/>
      <c r="Q18604" s="99"/>
    </row>
    <row r="18605" spans="16:17" x14ac:dyDescent="0.3">
      <c r="P18605" s="99"/>
      <c r="Q18605" s="99"/>
    </row>
    <row r="18606" spans="16:17" x14ac:dyDescent="0.3">
      <c r="P18606" s="99"/>
      <c r="Q18606" s="99"/>
    </row>
    <row r="18607" spans="16:17" x14ac:dyDescent="0.3">
      <c r="P18607" s="99"/>
      <c r="Q18607" s="99"/>
    </row>
    <row r="18608" spans="16:17" x14ac:dyDescent="0.3">
      <c r="P18608" s="99"/>
      <c r="Q18608" s="99"/>
    </row>
    <row r="18609" spans="16:17" x14ac:dyDescent="0.3">
      <c r="P18609" s="99"/>
      <c r="Q18609" s="99"/>
    </row>
    <row r="18610" spans="16:17" x14ac:dyDescent="0.3">
      <c r="P18610" s="99"/>
      <c r="Q18610" s="99"/>
    </row>
    <row r="18611" spans="16:17" x14ac:dyDescent="0.3">
      <c r="P18611" s="99"/>
      <c r="Q18611" s="99"/>
    </row>
    <row r="18612" spans="16:17" x14ac:dyDescent="0.3">
      <c r="P18612" s="99"/>
      <c r="Q18612" s="99"/>
    </row>
    <row r="18613" spans="16:17" x14ac:dyDescent="0.3">
      <c r="P18613" s="99"/>
      <c r="Q18613" s="99"/>
    </row>
    <row r="18614" spans="16:17" x14ac:dyDescent="0.3">
      <c r="P18614" s="99"/>
      <c r="Q18614" s="99"/>
    </row>
    <row r="18615" spans="16:17" x14ac:dyDescent="0.3">
      <c r="P18615" s="99"/>
      <c r="Q18615" s="99"/>
    </row>
    <row r="18616" spans="16:17" x14ac:dyDescent="0.3">
      <c r="P18616" s="99"/>
      <c r="Q18616" s="99"/>
    </row>
    <row r="18617" spans="16:17" x14ac:dyDescent="0.3">
      <c r="P18617" s="99"/>
      <c r="Q18617" s="99"/>
    </row>
    <row r="18618" spans="16:17" x14ac:dyDescent="0.3">
      <c r="P18618" s="99"/>
      <c r="Q18618" s="99"/>
    </row>
    <row r="18619" spans="16:17" x14ac:dyDescent="0.3">
      <c r="P18619" s="99"/>
      <c r="Q18619" s="99"/>
    </row>
    <row r="18620" spans="16:17" x14ac:dyDescent="0.3">
      <c r="P18620" s="99"/>
      <c r="Q18620" s="99"/>
    </row>
    <row r="18621" spans="16:17" x14ac:dyDescent="0.3">
      <c r="P18621" s="99"/>
      <c r="Q18621" s="99"/>
    </row>
    <row r="18622" spans="16:17" x14ac:dyDescent="0.3">
      <c r="P18622" s="99"/>
      <c r="Q18622" s="99"/>
    </row>
    <row r="18623" spans="16:17" x14ac:dyDescent="0.3">
      <c r="P18623" s="99"/>
      <c r="Q18623" s="99"/>
    </row>
    <row r="18624" spans="16:17" x14ac:dyDescent="0.3">
      <c r="P18624" s="99"/>
      <c r="Q18624" s="99"/>
    </row>
    <row r="18625" spans="16:17" x14ac:dyDescent="0.3">
      <c r="P18625" s="99"/>
      <c r="Q18625" s="99"/>
    </row>
    <row r="18626" spans="16:17" x14ac:dyDescent="0.3">
      <c r="P18626" s="99"/>
      <c r="Q18626" s="99"/>
    </row>
    <row r="18627" spans="16:17" x14ac:dyDescent="0.3">
      <c r="P18627" s="99"/>
      <c r="Q18627" s="99"/>
    </row>
    <row r="18628" spans="16:17" x14ac:dyDescent="0.3">
      <c r="P18628" s="99"/>
      <c r="Q18628" s="99"/>
    </row>
    <row r="18629" spans="16:17" x14ac:dyDescent="0.3">
      <c r="P18629" s="99"/>
      <c r="Q18629" s="99"/>
    </row>
    <row r="18630" spans="16:17" x14ac:dyDescent="0.3">
      <c r="P18630" s="99"/>
      <c r="Q18630" s="99"/>
    </row>
    <row r="18631" spans="16:17" x14ac:dyDescent="0.3">
      <c r="P18631" s="99"/>
      <c r="Q18631" s="99"/>
    </row>
    <row r="18632" spans="16:17" x14ac:dyDescent="0.3">
      <c r="P18632" s="99"/>
      <c r="Q18632" s="99"/>
    </row>
    <row r="18633" spans="16:17" x14ac:dyDescent="0.3">
      <c r="P18633" s="99"/>
      <c r="Q18633" s="99"/>
    </row>
    <row r="18634" spans="16:17" x14ac:dyDescent="0.3">
      <c r="P18634" s="99"/>
      <c r="Q18634" s="99"/>
    </row>
    <row r="18635" spans="16:17" x14ac:dyDescent="0.3">
      <c r="P18635" s="99"/>
      <c r="Q18635" s="99"/>
    </row>
    <row r="18636" spans="16:17" x14ac:dyDescent="0.3">
      <c r="P18636" s="99"/>
      <c r="Q18636" s="99"/>
    </row>
    <row r="18637" spans="16:17" x14ac:dyDescent="0.3">
      <c r="P18637" s="99"/>
      <c r="Q18637" s="99"/>
    </row>
    <row r="18638" spans="16:17" x14ac:dyDescent="0.3">
      <c r="P18638" s="99"/>
      <c r="Q18638" s="99"/>
    </row>
    <row r="18639" spans="16:17" x14ac:dyDescent="0.3">
      <c r="P18639" s="99"/>
      <c r="Q18639" s="99"/>
    </row>
    <row r="18640" spans="16:17" x14ac:dyDescent="0.3">
      <c r="P18640" s="99"/>
      <c r="Q18640" s="99"/>
    </row>
    <row r="18641" spans="16:17" x14ac:dyDescent="0.3">
      <c r="P18641" s="99"/>
      <c r="Q18641" s="99"/>
    </row>
    <row r="18642" spans="16:17" x14ac:dyDescent="0.3">
      <c r="P18642" s="99"/>
      <c r="Q18642" s="99"/>
    </row>
    <row r="18643" spans="16:17" x14ac:dyDescent="0.3">
      <c r="P18643" s="99"/>
      <c r="Q18643" s="99"/>
    </row>
    <row r="18644" spans="16:17" x14ac:dyDescent="0.3">
      <c r="P18644" s="99"/>
      <c r="Q18644" s="99"/>
    </row>
    <row r="18645" spans="16:17" x14ac:dyDescent="0.3">
      <c r="P18645" s="99"/>
      <c r="Q18645" s="99"/>
    </row>
    <row r="18646" spans="16:17" x14ac:dyDescent="0.3">
      <c r="P18646" s="99"/>
      <c r="Q18646" s="99"/>
    </row>
    <row r="18647" spans="16:17" x14ac:dyDescent="0.3">
      <c r="P18647" s="99"/>
      <c r="Q18647" s="99"/>
    </row>
    <row r="18648" spans="16:17" x14ac:dyDescent="0.3">
      <c r="P18648" s="99"/>
      <c r="Q18648" s="99"/>
    </row>
    <row r="18649" spans="16:17" x14ac:dyDescent="0.3">
      <c r="P18649" s="99"/>
      <c r="Q18649" s="99"/>
    </row>
    <row r="18650" spans="16:17" x14ac:dyDescent="0.3">
      <c r="P18650" s="99"/>
      <c r="Q18650" s="99"/>
    </row>
    <row r="18651" spans="16:17" x14ac:dyDescent="0.3">
      <c r="P18651" s="99"/>
      <c r="Q18651" s="99"/>
    </row>
    <row r="18652" spans="16:17" x14ac:dyDescent="0.3">
      <c r="P18652" s="99"/>
      <c r="Q18652" s="99"/>
    </row>
    <row r="18653" spans="16:17" x14ac:dyDescent="0.3">
      <c r="P18653" s="99"/>
      <c r="Q18653" s="99"/>
    </row>
    <row r="18654" spans="16:17" x14ac:dyDescent="0.3">
      <c r="P18654" s="99"/>
      <c r="Q18654" s="99"/>
    </row>
    <row r="18655" spans="16:17" x14ac:dyDescent="0.3">
      <c r="P18655" s="99"/>
      <c r="Q18655" s="99"/>
    </row>
    <row r="18656" spans="16:17" x14ac:dyDescent="0.3">
      <c r="P18656" s="99"/>
      <c r="Q18656" s="99"/>
    </row>
    <row r="18657" spans="16:17" x14ac:dyDescent="0.3">
      <c r="P18657" s="99"/>
      <c r="Q18657" s="99"/>
    </row>
    <row r="18658" spans="16:17" x14ac:dyDescent="0.3">
      <c r="P18658" s="99"/>
      <c r="Q18658" s="99"/>
    </row>
    <row r="18659" spans="16:17" x14ac:dyDescent="0.3">
      <c r="P18659" s="99"/>
      <c r="Q18659" s="99"/>
    </row>
    <row r="18660" spans="16:17" x14ac:dyDescent="0.3">
      <c r="P18660" s="99"/>
      <c r="Q18660" s="99"/>
    </row>
    <row r="18661" spans="16:17" x14ac:dyDescent="0.3">
      <c r="P18661" s="99"/>
      <c r="Q18661" s="99"/>
    </row>
    <row r="18662" spans="16:17" x14ac:dyDescent="0.3">
      <c r="P18662" s="99"/>
      <c r="Q18662" s="99"/>
    </row>
    <row r="18663" spans="16:17" x14ac:dyDescent="0.3">
      <c r="P18663" s="99"/>
      <c r="Q18663" s="99"/>
    </row>
    <row r="18664" spans="16:17" x14ac:dyDescent="0.3">
      <c r="P18664" s="99"/>
      <c r="Q18664" s="99"/>
    </row>
    <row r="18665" spans="16:17" x14ac:dyDescent="0.3">
      <c r="P18665" s="99"/>
      <c r="Q18665" s="99"/>
    </row>
    <row r="18666" spans="16:17" x14ac:dyDescent="0.3">
      <c r="P18666" s="99"/>
      <c r="Q18666" s="99"/>
    </row>
    <row r="18667" spans="16:17" x14ac:dyDescent="0.3">
      <c r="P18667" s="99"/>
      <c r="Q18667" s="99"/>
    </row>
    <row r="18668" spans="16:17" x14ac:dyDescent="0.3">
      <c r="P18668" s="99"/>
      <c r="Q18668" s="99"/>
    </row>
    <row r="18669" spans="16:17" x14ac:dyDescent="0.3">
      <c r="P18669" s="99"/>
      <c r="Q18669" s="99"/>
    </row>
    <row r="18670" spans="16:17" x14ac:dyDescent="0.3">
      <c r="P18670" s="99"/>
      <c r="Q18670" s="99"/>
    </row>
    <row r="18671" spans="16:17" x14ac:dyDescent="0.3">
      <c r="P18671" s="99"/>
      <c r="Q18671" s="99"/>
    </row>
    <row r="18672" spans="16:17" x14ac:dyDescent="0.3">
      <c r="P18672" s="99"/>
      <c r="Q18672" s="99"/>
    </row>
    <row r="18673" spans="16:17" x14ac:dyDescent="0.3">
      <c r="P18673" s="99"/>
      <c r="Q18673" s="99"/>
    </row>
    <row r="18674" spans="16:17" x14ac:dyDescent="0.3">
      <c r="P18674" s="99"/>
      <c r="Q18674" s="99"/>
    </row>
    <row r="18675" spans="16:17" x14ac:dyDescent="0.3">
      <c r="P18675" s="99"/>
      <c r="Q18675" s="99"/>
    </row>
    <row r="18676" spans="16:17" x14ac:dyDescent="0.3">
      <c r="P18676" s="99"/>
      <c r="Q18676" s="99"/>
    </row>
    <row r="18677" spans="16:17" x14ac:dyDescent="0.3">
      <c r="P18677" s="99"/>
      <c r="Q18677" s="99"/>
    </row>
    <row r="18678" spans="16:17" x14ac:dyDescent="0.3">
      <c r="P18678" s="99"/>
      <c r="Q18678" s="99"/>
    </row>
    <row r="18679" spans="16:17" x14ac:dyDescent="0.3">
      <c r="P18679" s="99"/>
      <c r="Q18679" s="99"/>
    </row>
    <row r="18680" spans="16:17" x14ac:dyDescent="0.3">
      <c r="P18680" s="99"/>
      <c r="Q18680" s="99"/>
    </row>
    <row r="18681" spans="16:17" x14ac:dyDescent="0.3">
      <c r="P18681" s="99"/>
      <c r="Q18681" s="99"/>
    </row>
    <row r="18682" spans="16:17" x14ac:dyDescent="0.3">
      <c r="P18682" s="99"/>
      <c r="Q18682" s="99"/>
    </row>
    <row r="18683" spans="16:17" x14ac:dyDescent="0.3">
      <c r="P18683" s="99"/>
      <c r="Q18683" s="99"/>
    </row>
    <row r="18684" spans="16:17" x14ac:dyDescent="0.3">
      <c r="P18684" s="99"/>
      <c r="Q18684" s="99"/>
    </row>
    <row r="18685" spans="16:17" x14ac:dyDescent="0.3">
      <c r="P18685" s="99"/>
      <c r="Q18685" s="99"/>
    </row>
    <row r="18686" spans="16:17" x14ac:dyDescent="0.3">
      <c r="P18686" s="99"/>
      <c r="Q18686" s="99"/>
    </row>
    <row r="18687" spans="16:17" x14ac:dyDescent="0.3">
      <c r="P18687" s="99"/>
      <c r="Q18687" s="99"/>
    </row>
    <row r="18688" spans="16:17" x14ac:dyDescent="0.3">
      <c r="P18688" s="99"/>
      <c r="Q18688" s="99"/>
    </row>
    <row r="18689" spans="16:17" x14ac:dyDescent="0.3">
      <c r="P18689" s="99"/>
      <c r="Q18689" s="99"/>
    </row>
    <row r="18690" spans="16:17" x14ac:dyDescent="0.3">
      <c r="P18690" s="99"/>
      <c r="Q18690" s="99"/>
    </row>
    <row r="18691" spans="16:17" x14ac:dyDescent="0.3">
      <c r="P18691" s="99"/>
      <c r="Q18691" s="99"/>
    </row>
    <row r="18692" spans="16:17" x14ac:dyDescent="0.3">
      <c r="P18692" s="99"/>
      <c r="Q18692" s="99"/>
    </row>
    <row r="18693" spans="16:17" x14ac:dyDescent="0.3">
      <c r="P18693" s="99"/>
      <c r="Q18693" s="99"/>
    </row>
    <row r="18694" spans="16:17" x14ac:dyDescent="0.3">
      <c r="P18694" s="99"/>
      <c r="Q18694" s="99"/>
    </row>
    <row r="18695" spans="16:17" x14ac:dyDescent="0.3">
      <c r="P18695" s="99"/>
      <c r="Q18695" s="99"/>
    </row>
    <row r="18696" spans="16:17" x14ac:dyDescent="0.3">
      <c r="P18696" s="99"/>
      <c r="Q18696" s="99"/>
    </row>
    <row r="18697" spans="16:17" x14ac:dyDescent="0.3">
      <c r="P18697" s="99"/>
      <c r="Q18697" s="99"/>
    </row>
    <row r="18698" spans="16:17" x14ac:dyDescent="0.3">
      <c r="P18698" s="99"/>
      <c r="Q18698" s="99"/>
    </row>
    <row r="18699" spans="16:17" x14ac:dyDescent="0.3">
      <c r="P18699" s="99"/>
      <c r="Q18699" s="99"/>
    </row>
    <row r="18700" spans="16:17" x14ac:dyDescent="0.3">
      <c r="P18700" s="99"/>
      <c r="Q18700" s="99"/>
    </row>
    <row r="18701" spans="16:17" x14ac:dyDescent="0.3">
      <c r="P18701" s="99"/>
      <c r="Q18701" s="99"/>
    </row>
    <row r="18702" spans="16:17" x14ac:dyDescent="0.3">
      <c r="P18702" s="99"/>
      <c r="Q18702" s="99"/>
    </row>
    <row r="18703" spans="16:17" x14ac:dyDescent="0.3">
      <c r="P18703" s="99"/>
      <c r="Q18703" s="99"/>
    </row>
    <row r="18704" spans="16:17" x14ac:dyDescent="0.3">
      <c r="P18704" s="99"/>
      <c r="Q18704" s="99"/>
    </row>
    <row r="18705" spans="16:17" x14ac:dyDescent="0.3">
      <c r="P18705" s="99"/>
      <c r="Q18705" s="99"/>
    </row>
    <row r="18706" spans="16:17" x14ac:dyDescent="0.3">
      <c r="P18706" s="99"/>
      <c r="Q18706" s="99"/>
    </row>
    <row r="18707" spans="16:17" x14ac:dyDescent="0.3">
      <c r="P18707" s="99"/>
      <c r="Q18707" s="99"/>
    </row>
    <row r="18708" spans="16:17" x14ac:dyDescent="0.3">
      <c r="P18708" s="99"/>
      <c r="Q18708" s="99"/>
    </row>
    <row r="18709" spans="16:17" x14ac:dyDescent="0.3">
      <c r="P18709" s="99"/>
      <c r="Q18709" s="99"/>
    </row>
    <row r="18710" spans="16:17" x14ac:dyDescent="0.3">
      <c r="P18710" s="99"/>
      <c r="Q18710" s="99"/>
    </row>
    <row r="18711" spans="16:17" x14ac:dyDescent="0.3">
      <c r="P18711" s="99"/>
      <c r="Q18711" s="99"/>
    </row>
    <row r="18712" spans="16:17" x14ac:dyDescent="0.3">
      <c r="P18712" s="99"/>
      <c r="Q18712" s="99"/>
    </row>
    <row r="18713" spans="16:17" x14ac:dyDescent="0.3">
      <c r="P18713" s="99"/>
      <c r="Q18713" s="99"/>
    </row>
    <row r="18714" spans="16:17" x14ac:dyDescent="0.3">
      <c r="P18714" s="99"/>
      <c r="Q18714" s="99"/>
    </row>
    <row r="18715" spans="16:17" x14ac:dyDescent="0.3">
      <c r="P18715" s="99"/>
      <c r="Q18715" s="99"/>
    </row>
    <row r="18716" spans="16:17" x14ac:dyDescent="0.3">
      <c r="P18716" s="99"/>
      <c r="Q18716" s="99"/>
    </row>
    <row r="18717" spans="16:17" x14ac:dyDescent="0.3">
      <c r="P18717" s="99"/>
      <c r="Q18717" s="99"/>
    </row>
    <row r="18718" spans="16:17" x14ac:dyDescent="0.3">
      <c r="P18718" s="99"/>
      <c r="Q18718" s="99"/>
    </row>
    <row r="18719" spans="16:17" x14ac:dyDescent="0.3">
      <c r="P18719" s="99"/>
      <c r="Q18719" s="99"/>
    </row>
    <row r="18720" spans="16:17" x14ac:dyDescent="0.3">
      <c r="P18720" s="99"/>
      <c r="Q18720" s="99"/>
    </row>
    <row r="18721" spans="16:17" x14ac:dyDescent="0.3">
      <c r="P18721" s="99"/>
      <c r="Q18721" s="99"/>
    </row>
    <row r="18722" spans="16:17" x14ac:dyDescent="0.3">
      <c r="P18722" s="99"/>
      <c r="Q18722" s="99"/>
    </row>
    <row r="18723" spans="16:17" x14ac:dyDescent="0.3">
      <c r="P18723" s="99"/>
      <c r="Q18723" s="99"/>
    </row>
    <row r="18724" spans="16:17" x14ac:dyDescent="0.3">
      <c r="P18724" s="99"/>
      <c r="Q18724" s="99"/>
    </row>
    <row r="18725" spans="16:17" x14ac:dyDescent="0.3">
      <c r="P18725" s="99"/>
      <c r="Q18725" s="99"/>
    </row>
    <row r="18726" spans="16:17" x14ac:dyDescent="0.3">
      <c r="P18726" s="99"/>
      <c r="Q18726" s="99"/>
    </row>
    <row r="18727" spans="16:17" x14ac:dyDescent="0.3">
      <c r="P18727" s="99"/>
      <c r="Q18727" s="99"/>
    </row>
    <row r="18728" spans="16:17" x14ac:dyDescent="0.3">
      <c r="P18728" s="99"/>
      <c r="Q18728" s="99"/>
    </row>
    <row r="18729" spans="16:17" x14ac:dyDescent="0.3">
      <c r="P18729" s="99"/>
      <c r="Q18729" s="99"/>
    </row>
    <row r="18730" spans="16:17" x14ac:dyDescent="0.3">
      <c r="P18730" s="99"/>
      <c r="Q18730" s="99"/>
    </row>
    <row r="18731" spans="16:17" x14ac:dyDescent="0.3">
      <c r="P18731" s="99"/>
      <c r="Q18731" s="99"/>
    </row>
    <row r="18732" spans="16:17" x14ac:dyDescent="0.3">
      <c r="P18732" s="99"/>
      <c r="Q18732" s="99"/>
    </row>
    <row r="18733" spans="16:17" x14ac:dyDescent="0.3">
      <c r="P18733" s="99"/>
      <c r="Q18733" s="99"/>
    </row>
    <row r="18734" spans="16:17" x14ac:dyDescent="0.3">
      <c r="P18734" s="99"/>
      <c r="Q18734" s="99"/>
    </row>
    <row r="18735" spans="16:17" x14ac:dyDescent="0.3">
      <c r="P18735" s="99"/>
      <c r="Q18735" s="99"/>
    </row>
    <row r="18736" spans="16:17" x14ac:dyDescent="0.3">
      <c r="P18736" s="99"/>
      <c r="Q18736" s="99"/>
    </row>
    <row r="18737" spans="16:17" x14ac:dyDescent="0.3">
      <c r="P18737" s="99"/>
      <c r="Q18737" s="99"/>
    </row>
    <row r="18738" spans="16:17" x14ac:dyDescent="0.3">
      <c r="P18738" s="99"/>
      <c r="Q18738" s="99"/>
    </row>
    <row r="18739" spans="16:17" x14ac:dyDescent="0.3">
      <c r="P18739" s="99"/>
      <c r="Q18739" s="99"/>
    </row>
    <row r="18740" spans="16:17" x14ac:dyDescent="0.3">
      <c r="P18740" s="99"/>
      <c r="Q18740" s="99"/>
    </row>
    <row r="18741" spans="16:17" x14ac:dyDescent="0.3">
      <c r="P18741" s="99"/>
      <c r="Q18741" s="99"/>
    </row>
    <row r="18742" spans="16:17" x14ac:dyDescent="0.3">
      <c r="P18742" s="99"/>
      <c r="Q18742" s="99"/>
    </row>
    <row r="18743" spans="16:17" x14ac:dyDescent="0.3">
      <c r="P18743" s="99"/>
      <c r="Q18743" s="99"/>
    </row>
    <row r="18744" spans="16:17" x14ac:dyDescent="0.3">
      <c r="P18744" s="99"/>
      <c r="Q18744" s="99"/>
    </row>
    <row r="18745" spans="16:17" x14ac:dyDescent="0.3">
      <c r="P18745" s="99"/>
      <c r="Q18745" s="99"/>
    </row>
    <row r="18746" spans="16:17" x14ac:dyDescent="0.3">
      <c r="P18746" s="99"/>
      <c r="Q18746" s="99"/>
    </row>
    <row r="18747" spans="16:17" x14ac:dyDescent="0.3">
      <c r="P18747" s="99"/>
      <c r="Q18747" s="99"/>
    </row>
    <row r="18748" spans="16:17" x14ac:dyDescent="0.3">
      <c r="P18748" s="99"/>
      <c r="Q18748" s="99"/>
    </row>
    <row r="18749" spans="16:17" x14ac:dyDescent="0.3">
      <c r="P18749" s="99"/>
      <c r="Q18749" s="99"/>
    </row>
    <row r="18750" spans="16:17" x14ac:dyDescent="0.3">
      <c r="P18750" s="99"/>
      <c r="Q18750" s="99"/>
    </row>
    <row r="18751" spans="16:17" x14ac:dyDescent="0.3">
      <c r="P18751" s="99"/>
      <c r="Q18751" s="99"/>
    </row>
    <row r="18752" spans="16:17" x14ac:dyDescent="0.3">
      <c r="P18752" s="99"/>
      <c r="Q18752" s="99"/>
    </row>
    <row r="18753" spans="16:17" x14ac:dyDescent="0.3">
      <c r="P18753" s="99"/>
      <c r="Q18753" s="99"/>
    </row>
    <row r="18754" spans="16:17" x14ac:dyDescent="0.3">
      <c r="P18754" s="99"/>
      <c r="Q18754" s="99"/>
    </row>
    <row r="18755" spans="16:17" x14ac:dyDescent="0.3">
      <c r="P18755" s="99"/>
      <c r="Q18755" s="99"/>
    </row>
    <row r="18756" spans="16:17" x14ac:dyDescent="0.3">
      <c r="P18756" s="99"/>
      <c r="Q18756" s="99"/>
    </row>
    <row r="18757" spans="16:17" x14ac:dyDescent="0.3">
      <c r="P18757" s="99"/>
      <c r="Q18757" s="99"/>
    </row>
    <row r="18758" spans="16:17" x14ac:dyDescent="0.3">
      <c r="P18758" s="99"/>
      <c r="Q18758" s="99"/>
    </row>
    <row r="18759" spans="16:17" x14ac:dyDescent="0.3">
      <c r="P18759" s="99"/>
      <c r="Q18759" s="99"/>
    </row>
    <row r="18760" spans="16:17" x14ac:dyDescent="0.3">
      <c r="P18760" s="99"/>
      <c r="Q18760" s="99"/>
    </row>
    <row r="18761" spans="16:17" x14ac:dyDescent="0.3">
      <c r="P18761" s="99"/>
      <c r="Q18761" s="99"/>
    </row>
    <row r="18762" spans="16:17" x14ac:dyDescent="0.3">
      <c r="P18762" s="99"/>
      <c r="Q18762" s="99"/>
    </row>
    <row r="18763" spans="16:17" x14ac:dyDescent="0.3">
      <c r="P18763" s="99"/>
      <c r="Q18763" s="99"/>
    </row>
    <row r="18764" spans="16:17" x14ac:dyDescent="0.3">
      <c r="P18764" s="99"/>
      <c r="Q18764" s="99"/>
    </row>
    <row r="18765" spans="16:17" x14ac:dyDescent="0.3">
      <c r="P18765" s="99"/>
      <c r="Q18765" s="99"/>
    </row>
    <row r="18766" spans="16:17" x14ac:dyDescent="0.3">
      <c r="P18766" s="99"/>
      <c r="Q18766" s="99"/>
    </row>
    <row r="18767" spans="16:17" x14ac:dyDescent="0.3">
      <c r="P18767" s="99"/>
      <c r="Q18767" s="99"/>
    </row>
    <row r="18768" spans="16:17" x14ac:dyDescent="0.3">
      <c r="P18768" s="99"/>
      <c r="Q18768" s="99"/>
    </row>
    <row r="18769" spans="16:17" x14ac:dyDescent="0.3">
      <c r="P18769" s="99"/>
      <c r="Q18769" s="99"/>
    </row>
    <row r="18770" spans="16:17" x14ac:dyDescent="0.3">
      <c r="P18770" s="99"/>
      <c r="Q18770" s="99"/>
    </row>
    <row r="18771" spans="16:17" x14ac:dyDescent="0.3">
      <c r="P18771" s="99"/>
      <c r="Q18771" s="99"/>
    </row>
    <row r="18772" spans="16:17" x14ac:dyDescent="0.3">
      <c r="P18772" s="99"/>
      <c r="Q18772" s="99"/>
    </row>
    <row r="18773" spans="16:17" x14ac:dyDescent="0.3">
      <c r="P18773" s="99"/>
      <c r="Q18773" s="99"/>
    </row>
    <row r="18774" spans="16:17" x14ac:dyDescent="0.3">
      <c r="P18774" s="99"/>
      <c r="Q18774" s="99"/>
    </row>
    <row r="18775" spans="16:17" x14ac:dyDescent="0.3">
      <c r="P18775" s="99"/>
      <c r="Q18775" s="99"/>
    </row>
    <row r="18776" spans="16:17" x14ac:dyDescent="0.3">
      <c r="P18776" s="99"/>
      <c r="Q18776" s="99"/>
    </row>
    <row r="18777" spans="16:17" x14ac:dyDescent="0.3">
      <c r="P18777" s="99"/>
      <c r="Q18777" s="99"/>
    </row>
    <row r="18778" spans="16:17" x14ac:dyDescent="0.3">
      <c r="P18778" s="99"/>
      <c r="Q18778" s="99"/>
    </row>
    <row r="18779" spans="16:17" x14ac:dyDescent="0.3">
      <c r="P18779" s="99"/>
      <c r="Q18779" s="99"/>
    </row>
    <row r="18780" spans="16:17" x14ac:dyDescent="0.3">
      <c r="P18780" s="99"/>
      <c r="Q18780" s="99"/>
    </row>
    <row r="18781" spans="16:17" x14ac:dyDescent="0.3">
      <c r="P18781" s="99"/>
      <c r="Q18781" s="99"/>
    </row>
    <row r="18782" spans="16:17" x14ac:dyDescent="0.3">
      <c r="P18782" s="99"/>
      <c r="Q18782" s="99"/>
    </row>
    <row r="18783" spans="16:17" x14ac:dyDescent="0.3">
      <c r="P18783" s="99"/>
      <c r="Q18783" s="99"/>
    </row>
    <row r="18784" spans="16:17" x14ac:dyDescent="0.3">
      <c r="P18784" s="99"/>
      <c r="Q18784" s="99"/>
    </row>
    <row r="18785" spans="16:17" x14ac:dyDescent="0.3">
      <c r="P18785" s="99"/>
      <c r="Q18785" s="99"/>
    </row>
    <row r="18786" spans="16:17" x14ac:dyDescent="0.3">
      <c r="P18786" s="99"/>
      <c r="Q18786" s="99"/>
    </row>
    <row r="18787" spans="16:17" x14ac:dyDescent="0.3">
      <c r="P18787" s="99"/>
      <c r="Q18787" s="99"/>
    </row>
    <row r="18788" spans="16:17" x14ac:dyDescent="0.3">
      <c r="P18788" s="99"/>
      <c r="Q18788" s="99"/>
    </row>
    <row r="18789" spans="16:17" x14ac:dyDescent="0.3">
      <c r="P18789" s="99"/>
      <c r="Q18789" s="99"/>
    </row>
    <row r="18790" spans="16:17" x14ac:dyDescent="0.3">
      <c r="P18790" s="99"/>
      <c r="Q18790" s="99"/>
    </row>
    <row r="18791" spans="16:17" x14ac:dyDescent="0.3">
      <c r="P18791" s="99"/>
      <c r="Q18791" s="99"/>
    </row>
    <row r="18792" spans="16:17" x14ac:dyDescent="0.3">
      <c r="P18792" s="99"/>
      <c r="Q18792" s="99"/>
    </row>
    <row r="18793" spans="16:17" x14ac:dyDescent="0.3">
      <c r="P18793" s="99"/>
      <c r="Q18793" s="99"/>
    </row>
    <row r="18794" spans="16:17" x14ac:dyDescent="0.3">
      <c r="P18794" s="99"/>
      <c r="Q18794" s="99"/>
    </row>
    <row r="18795" spans="16:17" x14ac:dyDescent="0.3">
      <c r="P18795" s="99"/>
      <c r="Q18795" s="99"/>
    </row>
    <row r="18796" spans="16:17" x14ac:dyDescent="0.3">
      <c r="P18796" s="99"/>
      <c r="Q18796" s="99"/>
    </row>
    <row r="18797" spans="16:17" x14ac:dyDescent="0.3">
      <c r="P18797" s="99"/>
      <c r="Q18797" s="99"/>
    </row>
    <row r="18798" spans="16:17" x14ac:dyDescent="0.3">
      <c r="P18798" s="99"/>
      <c r="Q18798" s="99"/>
    </row>
    <row r="18799" spans="16:17" x14ac:dyDescent="0.3">
      <c r="P18799" s="99"/>
      <c r="Q18799" s="99"/>
    </row>
    <row r="18800" spans="16:17" x14ac:dyDescent="0.3">
      <c r="P18800" s="99"/>
      <c r="Q18800" s="99"/>
    </row>
    <row r="18801" spans="16:17" x14ac:dyDescent="0.3">
      <c r="P18801" s="99"/>
      <c r="Q18801" s="99"/>
    </row>
    <row r="18802" spans="16:17" x14ac:dyDescent="0.3">
      <c r="P18802" s="99"/>
      <c r="Q18802" s="99"/>
    </row>
    <row r="18803" spans="16:17" x14ac:dyDescent="0.3">
      <c r="P18803" s="99"/>
      <c r="Q18803" s="99"/>
    </row>
    <row r="18804" spans="16:17" x14ac:dyDescent="0.3">
      <c r="P18804" s="99"/>
      <c r="Q18804" s="99"/>
    </row>
    <row r="18805" spans="16:17" x14ac:dyDescent="0.3">
      <c r="P18805" s="99"/>
      <c r="Q18805" s="99"/>
    </row>
    <row r="18806" spans="16:17" x14ac:dyDescent="0.3">
      <c r="P18806" s="99"/>
      <c r="Q18806" s="99"/>
    </row>
    <row r="18807" spans="16:17" x14ac:dyDescent="0.3">
      <c r="P18807" s="99"/>
      <c r="Q18807" s="99"/>
    </row>
    <row r="18808" spans="16:17" x14ac:dyDescent="0.3">
      <c r="P18808" s="99"/>
      <c r="Q18808" s="99"/>
    </row>
    <row r="18809" spans="16:17" x14ac:dyDescent="0.3">
      <c r="P18809" s="99"/>
      <c r="Q18809" s="99"/>
    </row>
    <row r="18810" spans="16:17" x14ac:dyDescent="0.3">
      <c r="P18810" s="99"/>
      <c r="Q18810" s="99"/>
    </row>
    <row r="18811" spans="16:17" x14ac:dyDescent="0.3">
      <c r="P18811" s="99"/>
      <c r="Q18811" s="99"/>
    </row>
    <row r="18812" spans="16:17" x14ac:dyDescent="0.3">
      <c r="P18812" s="99"/>
      <c r="Q18812" s="99"/>
    </row>
    <row r="18813" spans="16:17" x14ac:dyDescent="0.3">
      <c r="P18813" s="99"/>
      <c r="Q18813" s="99"/>
    </row>
    <row r="18814" spans="16:17" x14ac:dyDescent="0.3">
      <c r="P18814" s="99"/>
      <c r="Q18814" s="99"/>
    </row>
    <row r="18815" spans="16:17" x14ac:dyDescent="0.3">
      <c r="P18815" s="99"/>
      <c r="Q18815" s="99"/>
    </row>
    <row r="18816" spans="16:17" x14ac:dyDescent="0.3">
      <c r="P18816" s="99"/>
      <c r="Q18816" s="99"/>
    </row>
    <row r="18817" spans="16:17" x14ac:dyDescent="0.3">
      <c r="P18817" s="99"/>
      <c r="Q18817" s="99"/>
    </row>
    <row r="18818" spans="16:17" x14ac:dyDescent="0.3">
      <c r="P18818" s="99"/>
      <c r="Q18818" s="99"/>
    </row>
    <row r="18819" spans="16:17" x14ac:dyDescent="0.3">
      <c r="P18819" s="99"/>
      <c r="Q18819" s="99"/>
    </row>
    <row r="18820" spans="16:17" x14ac:dyDescent="0.3">
      <c r="P18820" s="99"/>
      <c r="Q18820" s="99"/>
    </row>
    <row r="18821" spans="16:17" x14ac:dyDescent="0.3">
      <c r="P18821" s="99"/>
      <c r="Q18821" s="99"/>
    </row>
    <row r="18822" spans="16:17" x14ac:dyDescent="0.3">
      <c r="P18822" s="99"/>
      <c r="Q18822" s="99"/>
    </row>
    <row r="18823" spans="16:17" x14ac:dyDescent="0.3">
      <c r="P18823" s="99"/>
      <c r="Q18823" s="99"/>
    </row>
    <row r="18824" spans="16:17" x14ac:dyDescent="0.3">
      <c r="P18824" s="99"/>
      <c r="Q18824" s="99"/>
    </row>
    <row r="18825" spans="16:17" x14ac:dyDescent="0.3">
      <c r="P18825" s="99"/>
      <c r="Q18825" s="99"/>
    </row>
    <row r="18826" spans="16:17" x14ac:dyDescent="0.3">
      <c r="P18826" s="99"/>
      <c r="Q18826" s="99"/>
    </row>
    <row r="18827" spans="16:17" x14ac:dyDescent="0.3">
      <c r="P18827" s="99"/>
      <c r="Q18827" s="99"/>
    </row>
    <row r="18828" spans="16:17" x14ac:dyDescent="0.3">
      <c r="P18828" s="99"/>
      <c r="Q18828" s="99"/>
    </row>
    <row r="18829" spans="16:17" x14ac:dyDescent="0.3">
      <c r="P18829" s="99"/>
      <c r="Q18829" s="99"/>
    </row>
    <row r="18830" spans="16:17" x14ac:dyDescent="0.3">
      <c r="P18830" s="99"/>
      <c r="Q18830" s="99"/>
    </row>
    <row r="18831" spans="16:17" x14ac:dyDescent="0.3">
      <c r="P18831" s="99"/>
      <c r="Q18831" s="99"/>
    </row>
    <row r="18832" spans="16:17" x14ac:dyDescent="0.3">
      <c r="P18832" s="99"/>
      <c r="Q18832" s="99"/>
    </row>
    <row r="18833" spans="16:17" x14ac:dyDescent="0.3">
      <c r="P18833" s="99"/>
      <c r="Q18833" s="99"/>
    </row>
    <row r="18834" spans="16:17" x14ac:dyDescent="0.3">
      <c r="P18834" s="99"/>
      <c r="Q18834" s="99"/>
    </row>
    <row r="18835" spans="16:17" x14ac:dyDescent="0.3">
      <c r="P18835" s="99"/>
      <c r="Q18835" s="99"/>
    </row>
    <row r="18836" spans="16:17" x14ac:dyDescent="0.3">
      <c r="P18836" s="99"/>
      <c r="Q18836" s="99"/>
    </row>
    <row r="18837" spans="16:17" x14ac:dyDescent="0.3">
      <c r="P18837" s="99"/>
      <c r="Q18837" s="99"/>
    </row>
    <row r="18838" spans="16:17" x14ac:dyDescent="0.3">
      <c r="P18838" s="99"/>
      <c r="Q18838" s="99"/>
    </row>
    <row r="18839" spans="16:17" x14ac:dyDescent="0.3">
      <c r="P18839" s="99"/>
      <c r="Q18839" s="99"/>
    </row>
    <row r="18840" spans="16:17" x14ac:dyDescent="0.3">
      <c r="P18840" s="99"/>
      <c r="Q18840" s="99"/>
    </row>
    <row r="18841" spans="16:17" x14ac:dyDescent="0.3">
      <c r="P18841" s="99"/>
      <c r="Q18841" s="99"/>
    </row>
    <row r="18842" spans="16:17" x14ac:dyDescent="0.3">
      <c r="P18842" s="99"/>
      <c r="Q18842" s="99"/>
    </row>
    <row r="18843" spans="16:17" x14ac:dyDescent="0.3">
      <c r="P18843" s="99"/>
      <c r="Q18843" s="99"/>
    </row>
    <row r="18844" spans="16:17" x14ac:dyDescent="0.3">
      <c r="P18844" s="99"/>
      <c r="Q18844" s="99"/>
    </row>
    <row r="18845" spans="16:17" x14ac:dyDescent="0.3">
      <c r="P18845" s="99"/>
      <c r="Q18845" s="99"/>
    </row>
    <row r="18846" spans="16:17" x14ac:dyDescent="0.3">
      <c r="P18846" s="99"/>
      <c r="Q18846" s="99"/>
    </row>
    <row r="18847" spans="16:17" x14ac:dyDescent="0.3">
      <c r="P18847" s="99"/>
      <c r="Q18847" s="99"/>
    </row>
    <row r="18848" spans="16:17" x14ac:dyDescent="0.3">
      <c r="P18848" s="99"/>
      <c r="Q18848" s="99"/>
    </row>
    <row r="18849" spans="16:17" x14ac:dyDescent="0.3">
      <c r="P18849" s="99"/>
      <c r="Q18849" s="99"/>
    </row>
    <row r="18850" spans="16:17" x14ac:dyDescent="0.3">
      <c r="P18850" s="99"/>
      <c r="Q18850" s="99"/>
    </row>
    <row r="18851" spans="16:17" x14ac:dyDescent="0.3">
      <c r="P18851" s="99"/>
      <c r="Q18851" s="99"/>
    </row>
    <row r="18852" spans="16:17" x14ac:dyDescent="0.3">
      <c r="P18852" s="99"/>
      <c r="Q18852" s="99"/>
    </row>
    <row r="18853" spans="16:17" x14ac:dyDescent="0.3">
      <c r="P18853" s="99"/>
      <c r="Q18853" s="99"/>
    </row>
    <row r="18854" spans="16:17" x14ac:dyDescent="0.3">
      <c r="P18854" s="99"/>
      <c r="Q18854" s="99"/>
    </row>
    <row r="18855" spans="16:17" x14ac:dyDescent="0.3">
      <c r="P18855" s="99"/>
      <c r="Q18855" s="99"/>
    </row>
    <row r="18856" spans="16:17" x14ac:dyDescent="0.3">
      <c r="P18856" s="99"/>
      <c r="Q18856" s="99"/>
    </row>
    <row r="18857" spans="16:17" x14ac:dyDescent="0.3">
      <c r="P18857" s="99"/>
      <c r="Q18857" s="99"/>
    </row>
    <row r="18858" spans="16:17" x14ac:dyDescent="0.3">
      <c r="P18858" s="99"/>
      <c r="Q18858" s="99"/>
    </row>
    <row r="18859" spans="16:17" x14ac:dyDescent="0.3">
      <c r="P18859" s="99"/>
      <c r="Q18859" s="99"/>
    </row>
    <row r="18860" spans="16:17" x14ac:dyDescent="0.3">
      <c r="P18860" s="99"/>
      <c r="Q18860" s="99"/>
    </row>
    <row r="18861" spans="16:17" x14ac:dyDescent="0.3">
      <c r="P18861" s="99"/>
      <c r="Q18861" s="99"/>
    </row>
    <row r="18862" spans="16:17" x14ac:dyDescent="0.3">
      <c r="P18862" s="99"/>
      <c r="Q18862" s="99"/>
    </row>
    <row r="18863" spans="16:17" x14ac:dyDescent="0.3">
      <c r="P18863" s="99"/>
      <c r="Q18863" s="99"/>
    </row>
    <row r="18864" spans="16:17" x14ac:dyDescent="0.3">
      <c r="P18864" s="99"/>
      <c r="Q18864" s="99"/>
    </row>
    <row r="18865" spans="16:17" x14ac:dyDescent="0.3">
      <c r="P18865" s="99"/>
      <c r="Q18865" s="99"/>
    </row>
    <row r="18866" spans="16:17" x14ac:dyDescent="0.3">
      <c r="P18866" s="99"/>
      <c r="Q18866" s="99"/>
    </row>
    <row r="18867" spans="16:17" x14ac:dyDescent="0.3">
      <c r="P18867" s="99"/>
      <c r="Q18867" s="99"/>
    </row>
    <row r="18868" spans="16:17" x14ac:dyDescent="0.3">
      <c r="P18868" s="99"/>
      <c r="Q18868" s="99"/>
    </row>
    <row r="18869" spans="16:17" x14ac:dyDescent="0.3">
      <c r="P18869" s="99"/>
      <c r="Q18869" s="99"/>
    </row>
    <row r="18870" spans="16:17" x14ac:dyDescent="0.3">
      <c r="P18870" s="99"/>
      <c r="Q18870" s="99"/>
    </row>
    <row r="18871" spans="16:17" x14ac:dyDescent="0.3">
      <c r="P18871" s="99"/>
      <c r="Q18871" s="99"/>
    </row>
    <row r="18872" spans="16:17" x14ac:dyDescent="0.3">
      <c r="P18872" s="99"/>
      <c r="Q18872" s="99"/>
    </row>
    <row r="18873" spans="16:17" x14ac:dyDescent="0.3">
      <c r="P18873" s="99"/>
      <c r="Q18873" s="99"/>
    </row>
    <row r="18874" spans="16:17" x14ac:dyDescent="0.3">
      <c r="P18874" s="99"/>
      <c r="Q18874" s="99"/>
    </row>
    <row r="18875" spans="16:17" x14ac:dyDescent="0.3">
      <c r="P18875" s="99"/>
      <c r="Q18875" s="99"/>
    </row>
    <row r="18876" spans="16:17" x14ac:dyDescent="0.3">
      <c r="P18876" s="99"/>
      <c r="Q18876" s="99"/>
    </row>
    <row r="18877" spans="16:17" x14ac:dyDescent="0.3">
      <c r="P18877" s="99"/>
      <c r="Q18877" s="99"/>
    </row>
    <row r="18878" spans="16:17" x14ac:dyDescent="0.3">
      <c r="P18878" s="99"/>
      <c r="Q18878" s="99"/>
    </row>
    <row r="18879" spans="16:17" x14ac:dyDescent="0.3">
      <c r="P18879" s="99"/>
      <c r="Q18879" s="99"/>
    </row>
    <row r="18880" spans="16:17" x14ac:dyDescent="0.3">
      <c r="P18880" s="99"/>
      <c r="Q18880" s="99"/>
    </row>
    <row r="18881" spans="16:17" x14ac:dyDescent="0.3">
      <c r="P18881" s="99"/>
      <c r="Q18881" s="99"/>
    </row>
    <row r="18882" spans="16:17" x14ac:dyDescent="0.3">
      <c r="P18882" s="99"/>
      <c r="Q18882" s="99"/>
    </row>
    <row r="18883" spans="16:17" x14ac:dyDescent="0.3">
      <c r="P18883" s="99"/>
      <c r="Q18883" s="99"/>
    </row>
    <row r="18884" spans="16:17" x14ac:dyDescent="0.3">
      <c r="P18884" s="99"/>
      <c r="Q18884" s="99"/>
    </row>
    <row r="18885" spans="16:17" x14ac:dyDescent="0.3">
      <c r="P18885" s="99"/>
      <c r="Q18885" s="99"/>
    </row>
    <row r="18886" spans="16:17" x14ac:dyDescent="0.3">
      <c r="P18886" s="99"/>
      <c r="Q18886" s="99"/>
    </row>
    <row r="18887" spans="16:17" x14ac:dyDescent="0.3">
      <c r="P18887" s="99"/>
      <c r="Q18887" s="99"/>
    </row>
    <row r="18888" spans="16:17" x14ac:dyDescent="0.3">
      <c r="P18888" s="99"/>
      <c r="Q18888" s="99"/>
    </row>
    <row r="18889" spans="16:17" x14ac:dyDescent="0.3">
      <c r="P18889" s="99"/>
      <c r="Q18889" s="99"/>
    </row>
    <row r="18890" spans="16:17" x14ac:dyDescent="0.3">
      <c r="P18890" s="99"/>
      <c r="Q18890" s="99"/>
    </row>
    <row r="18891" spans="16:17" x14ac:dyDescent="0.3">
      <c r="P18891" s="99"/>
      <c r="Q18891" s="99"/>
    </row>
    <row r="18892" spans="16:17" x14ac:dyDescent="0.3">
      <c r="P18892" s="99"/>
      <c r="Q18892" s="99"/>
    </row>
    <row r="18893" spans="16:17" x14ac:dyDescent="0.3">
      <c r="P18893" s="99"/>
      <c r="Q18893" s="99"/>
    </row>
    <row r="18894" spans="16:17" x14ac:dyDescent="0.3">
      <c r="P18894" s="99"/>
      <c r="Q18894" s="99"/>
    </row>
    <row r="18895" spans="16:17" x14ac:dyDescent="0.3">
      <c r="P18895" s="99"/>
      <c r="Q18895" s="99"/>
    </row>
    <row r="18896" spans="16:17" x14ac:dyDescent="0.3">
      <c r="P18896" s="99"/>
      <c r="Q18896" s="99"/>
    </row>
    <row r="18897" spans="16:17" x14ac:dyDescent="0.3">
      <c r="P18897" s="99"/>
      <c r="Q18897" s="99"/>
    </row>
    <row r="18898" spans="16:17" x14ac:dyDescent="0.3">
      <c r="P18898" s="99"/>
      <c r="Q18898" s="99"/>
    </row>
    <row r="18899" spans="16:17" x14ac:dyDescent="0.3">
      <c r="P18899" s="99"/>
      <c r="Q18899" s="99"/>
    </row>
    <row r="18900" spans="16:17" x14ac:dyDescent="0.3">
      <c r="P18900" s="99"/>
      <c r="Q18900" s="99"/>
    </row>
    <row r="18901" spans="16:17" x14ac:dyDescent="0.3">
      <c r="P18901" s="99"/>
      <c r="Q18901" s="99"/>
    </row>
    <row r="18902" spans="16:17" x14ac:dyDescent="0.3">
      <c r="P18902" s="99"/>
      <c r="Q18902" s="99"/>
    </row>
    <row r="18903" spans="16:17" x14ac:dyDescent="0.3">
      <c r="P18903" s="99"/>
      <c r="Q18903" s="99"/>
    </row>
    <row r="18904" spans="16:17" x14ac:dyDescent="0.3">
      <c r="P18904" s="99"/>
      <c r="Q18904" s="99"/>
    </row>
    <row r="18905" spans="16:17" x14ac:dyDescent="0.3">
      <c r="P18905" s="99"/>
      <c r="Q18905" s="99"/>
    </row>
    <row r="18906" spans="16:17" x14ac:dyDescent="0.3">
      <c r="P18906" s="99"/>
      <c r="Q18906" s="99"/>
    </row>
    <row r="18907" spans="16:17" x14ac:dyDescent="0.3">
      <c r="P18907" s="99"/>
      <c r="Q18907" s="99"/>
    </row>
    <row r="18908" spans="16:17" x14ac:dyDescent="0.3">
      <c r="P18908" s="99"/>
      <c r="Q18908" s="99"/>
    </row>
    <row r="18909" spans="16:17" x14ac:dyDescent="0.3">
      <c r="P18909" s="99"/>
      <c r="Q18909" s="99"/>
    </row>
    <row r="18910" spans="16:17" x14ac:dyDescent="0.3">
      <c r="P18910" s="99"/>
      <c r="Q18910" s="99"/>
    </row>
    <row r="18911" spans="16:17" x14ac:dyDescent="0.3">
      <c r="P18911" s="99"/>
      <c r="Q18911" s="99"/>
    </row>
    <row r="18912" spans="16:17" x14ac:dyDescent="0.3">
      <c r="P18912" s="99"/>
      <c r="Q18912" s="99"/>
    </row>
    <row r="18913" spans="16:17" x14ac:dyDescent="0.3">
      <c r="P18913" s="99"/>
      <c r="Q18913" s="99"/>
    </row>
    <row r="18914" spans="16:17" x14ac:dyDescent="0.3">
      <c r="P18914" s="99"/>
      <c r="Q18914" s="99"/>
    </row>
    <row r="18915" spans="16:17" x14ac:dyDescent="0.3">
      <c r="P18915" s="99"/>
      <c r="Q18915" s="99"/>
    </row>
    <row r="18916" spans="16:17" x14ac:dyDescent="0.3">
      <c r="P18916" s="99"/>
      <c r="Q18916" s="99"/>
    </row>
    <row r="18917" spans="16:17" x14ac:dyDescent="0.3">
      <c r="P18917" s="99"/>
      <c r="Q18917" s="99"/>
    </row>
    <row r="18918" spans="16:17" x14ac:dyDescent="0.3">
      <c r="P18918" s="99"/>
      <c r="Q18918" s="99"/>
    </row>
    <row r="18919" spans="16:17" x14ac:dyDescent="0.3">
      <c r="P18919" s="99"/>
      <c r="Q18919" s="99"/>
    </row>
    <row r="18920" spans="16:17" x14ac:dyDescent="0.3">
      <c r="P18920" s="99"/>
      <c r="Q18920" s="99"/>
    </row>
    <row r="18921" spans="16:17" x14ac:dyDescent="0.3">
      <c r="P18921" s="99"/>
      <c r="Q18921" s="99"/>
    </row>
    <row r="18922" spans="16:17" x14ac:dyDescent="0.3">
      <c r="P18922" s="99"/>
      <c r="Q18922" s="99"/>
    </row>
    <row r="18923" spans="16:17" x14ac:dyDescent="0.3">
      <c r="P18923" s="99"/>
      <c r="Q18923" s="99"/>
    </row>
    <row r="18924" spans="16:17" x14ac:dyDescent="0.3">
      <c r="P18924" s="99"/>
      <c r="Q18924" s="99"/>
    </row>
    <row r="18925" spans="16:17" x14ac:dyDescent="0.3">
      <c r="P18925" s="99"/>
      <c r="Q18925" s="99"/>
    </row>
    <row r="18926" spans="16:17" x14ac:dyDescent="0.3">
      <c r="P18926" s="99"/>
      <c r="Q18926" s="99"/>
    </row>
    <row r="18927" spans="16:17" x14ac:dyDescent="0.3">
      <c r="P18927" s="99"/>
      <c r="Q18927" s="99"/>
    </row>
    <row r="18928" spans="16:17" x14ac:dyDescent="0.3">
      <c r="P18928" s="99"/>
      <c r="Q18928" s="99"/>
    </row>
    <row r="18929" spans="16:17" x14ac:dyDescent="0.3">
      <c r="P18929" s="99"/>
      <c r="Q18929" s="99"/>
    </row>
    <row r="18930" spans="16:17" x14ac:dyDescent="0.3">
      <c r="P18930" s="99"/>
      <c r="Q18930" s="99"/>
    </row>
    <row r="18931" spans="16:17" x14ac:dyDescent="0.3">
      <c r="P18931" s="99"/>
      <c r="Q18931" s="99"/>
    </row>
    <row r="18932" spans="16:17" x14ac:dyDescent="0.3">
      <c r="P18932" s="99"/>
      <c r="Q18932" s="99"/>
    </row>
    <row r="18933" spans="16:17" x14ac:dyDescent="0.3">
      <c r="P18933" s="99"/>
      <c r="Q18933" s="99"/>
    </row>
    <row r="18934" spans="16:17" x14ac:dyDescent="0.3">
      <c r="P18934" s="99"/>
      <c r="Q18934" s="99"/>
    </row>
    <row r="18935" spans="16:17" x14ac:dyDescent="0.3">
      <c r="P18935" s="99"/>
      <c r="Q18935" s="99"/>
    </row>
    <row r="18936" spans="16:17" x14ac:dyDescent="0.3">
      <c r="P18936" s="99"/>
      <c r="Q18936" s="99"/>
    </row>
    <row r="18937" spans="16:17" x14ac:dyDescent="0.3">
      <c r="P18937" s="99"/>
      <c r="Q18937" s="99"/>
    </row>
    <row r="18938" spans="16:17" x14ac:dyDescent="0.3">
      <c r="P18938" s="99"/>
      <c r="Q18938" s="99"/>
    </row>
    <row r="18939" spans="16:17" x14ac:dyDescent="0.3">
      <c r="P18939" s="99"/>
      <c r="Q18939" s="99"/>
    </row>
    <row r="18940" spans="16:17" x14ac:dyDescent="0.3">
      <c r="P18940" s="99"/>
      <c r="Q18940" s="99"/>
    </row>
    <row r="18941" spans="16:17" x14ac:dyDescent="0.3">
      <c r="P18941" s="99"/>
      <c r="Q18941" s="99"/>
    </row>
    <row r="18942" spans="16:17" x14ac:dyDescent="0.3">
      <c r="P18942" s="99"/>
      <c r="Q18942" s="99"/>
    </row>
    <row r="18943" spans="16:17" x14ac:dyDescent="0.3">
      <c r="P18943" s="99"/>
      <c r="Q18943" s="99"/>
    </row>
    <row r="18944" spans="16:17" x14ac:dyDescent="0.3">
      <c r="P18944" s="99"/>
      <c r="Q18944" s="99"/>
    </row>
    <row r="18945" spans="16:17" x14ac:dyDescent="0.3">
      <c r="P18945" s="99"/>
      <c r="Q18945" s="99"/>
    </row>
    <row r="18946" spans="16:17" x14ac:dyDescent="0.3">
      <c r="P18946" s="99"/>
      <c r="Q18946" s="99"/>
    </row>
    <row r="18947" spans="16:17" x14ac:dyDescent="0.3">
      <c r="P18947" s="99"/>
      <c r="Q18947" s="99"/>
    </row>
    <row r="18948" spans="16:17" x14ac:dyDescent="0.3">
      <c r="P18948" s="99"/>
      <c r="Q18948" s="99"/>
    </row>
    <row r="18949" spans="16:17" x14ac:dyDescent="0.3">
      <c r="P18949" s="99"/>
      <c r="Q18949" s="99"/>
    </row>
    <row r="18950" spans="16:17" x14ac:dyDescent="0.3">
      <c r="P18950" s="99"/>
      <c r="Q18950" s="99"/>
    </row>
    <row r="18951" spans="16:17" x14ac:dyDescent="0.3">
      <c r="P18951" s="99"/>
      <c r="Q18951" s="99"/>
    </row>
    <row r="18952" spans="16:17" x14ac:dyDescent="0.3">
      <c r="P18952" s="99"/>
      <c r="Q18952" s="99"/>
    </row>
    <row r="18953" spans="16:17" x14ac:dyDescent="0.3">
      <c r="P18953" s="99"/>
      <c r="Q18953" s="99"/>
    </row>
    <row r="18954" spans="16:17" x14ac:dyDescent="0.3">
      <c r="P18954" s="99"/>
      <c r="Q18954" s="99"/>
    </row>
    <row r="18955" spans="16:17" x14ac:dyDescent="0.3">
      <c r="P18955" s="99"/>
      <c r="Q18955" s="99"/>
    </row>
    <row r="18956" spans="16:17" x14ac:dyDescent="0.3">
      <c r="P18956" s="99"/>
      <c r="Q18956" s="99"/>
    </row>
    <row r="18957" spans="16:17" x14ac:dyDescent="0.3">
      <c r="P18957" s="99"/>
      <c r="Q18957" s="99"/>
    </row>
    <row r="18958" spans="16:17" x14ac:dyDescent="0.3">
      <c r="P18958" s="99"/>
      <c r="Q18958" s="99"/>
    </row>
    <row r="18959" spans="16:17" x14ac:dyDescent="0.3">
      <c r="P18959" s="99"/>
      <c r="Q18959" s="99"/>
    </row>
    <row r="18960" spans="16:17" x14ac:dyDescent="0.3">
      <c r="P18960" s="99"/>
      <c r="Q18960" s="99"/>
    </row>
    <row r="18961" spans="16:17" x14ac:dyDescent="0.3">
      <c r="P18961" s="99"/>
      <c r="Q18961" s="99"/>
    </row>
    <row r="18962" spans="16:17" x14ac:dyDescent="0.3">
      <c r="P18962" s="99"/>
      <c r="Q18962" s="99"/>
    </row>
    <row r="18963" spans="16:17" x14ac:dyDescent="0.3">
      <c r="P18963" s="99"/>
      <c r="Q18963" s="99"/>
    </row>
    <row r="18964" spans="16:17" x14ac:dyDescent="0.3">
      <c r="P18964" s="99"/>
      <c r="Q18964" s="99"/>
    </row>
    <row r="18965" spans="16:17" x14ac:dyDescent="0.3">
      <c r="P18965" s="99"/>
      <c r="Q18965" s="99"/>
    </row>
    <row r="18966" spans="16:17" x14ac:dyDescent="0.3">
      <c r="P18966" s="99"/>
      <c r="Q18966" s="99"/>
    </row>
    <row r="18967" spans="16:17" x14ac:dyDescent="0.3">
      <c r="P18967" s="99"/>
      <c r="Q18967" s="99"/>
    </row>
    <row r="18968" spans="16:17" x14ac:dyDescent="0.3">
      <c r="P18968" s="99"/>
      <c r="Q18968" s="99"/>
    </row>
    <row r="18969" spans="16:17" x14ac:dyDescent="0.3">
      <c r="P18969" s="99"/>
      <c r="Q18969" s="99"/>
    </row>
    <row r="18970" spans="16:17" x14ac:dyDescent="0.3">
      <c r="P18970" s="99"/>
      <c r="Q18970" s="99"/>
    </row>
    <row r="18971" spans="16:17" x14ac:dyDescent="0.3">
      <c r="P18971" s="99"/>
      <c r="Q18971" s="99"/>
    </row>
    <row r="18972" spans="16:17" x14ac:dyDescent="0.3">
      <c r="P18972" s="99"/>
      <c r="Q18972" s="99"/>
    </row>
    <row r="18973" spans="16:17" x14ac:dyDescent="0.3">
      <c r="P18973" s="99"/>
      <c r="Q18973" s="99"/>
    </row>
    <row r="18974" spans="16:17" x14ac:dyDescent="0.3">
      <c r="P18974" s="99"/>
      <c r="Q18974" s="99"/>
    </row>
    <row r="18975" spans="16:17" x14ac:dyDescent="0.3">
      <c r="P18975" s="99"/>
      <c r="Q18975" s="99"/>
    </row>
    <row r="18976" spans="16:17" x14ac:dyDescent="0.3">
      <c r="P18976" s="99"/>
      <c r="Q18976" s="99"/>
    </row>
    <row r="18977" spans="16:17" x14ac:dyDescent="0.3">
      <c r="P18977" s="99"/>
      <c r="Q18977" s="99"/>
    </row>
    <row r="18978" spans="16:17" x14ac:dyDescent="0.3">
      <c r="P18978" s="99"/>
      <c r="Q18978" s="99"/>
    </row>
    <row r="18979" spans="16:17" x14ac:dyDescent="0.3">
      <c r="P18979" s="99"/>
      <c r="Q18979" s="99"/>
    </row>
    <row r="18980" spans="16:17" x14ac:dyDescent="0.3">
      <c r="P18980" s="99"/>
      <c r="Q18980" s="99"/>
    </row>
    <row r="18981" spans="16:17" x14ac:dyDescent="0.3">
      <c r="P18981" s="99"/>
      <c r="Q18981" s="99"/>
    </row>
    <row r="18982" spans="16:17" x14ac:dyDescent="0.3">
      <c r="P18982" s="99"/>
      <c r="Q18982" s="99"/>
    </row>
    <row r="18983" spans="16:17" x14ac:dyDescent="0.3">
      <c r="P18983" s="99"/>
      <c r="Q18983" s="99"/>
    </row>
    <row r="18984" spans="16:17" x14ac:dyDescent="0.3">
      <c r="P18984" s="99"/>
      <c r="Q18984" s="99"/>
    </row>
    <row r="18985" spans="16:17" x14ac:dyDescent="0.3">
      <c r="P18985" s="99"/>
      <c r="Q18985" s="99"/>
    </row>
    <row r="18986" spans="16:17" x14ac:dyDescent="0.3">
      <c r="P18986" s="99"/>
      <c r="Q18986" s="99"/>
    </row>
    <row r="18987" spans="16:17" x14ac:dyDescent="0.3">
      <c r="P18987" s="99"/>
      <c r="Q18987" s="99"/>
    </row>
    <row r="18988" spans="16:17" x14ac:dyDescent="0.3">
      <c r="P18988" s="99"/>
      <c r="Q18988" s="99"/>
    </row>
    <row r="18989" spans="16:17" x14ac:dyDescent="0.3">
      <c r="P18989" s="99"/>
      <c r="Q18989" s="99"/>
    </row>
    <row r="18990" spans="16:17" x14ac:dyDescent="0.3">
      <c r="P18990" s="99"/>
      <c r="Q18990" s="99"/>
    </row>
    <row r="18991" spans="16:17" x14ac:dyDescent="0.3">
      <c r="P18991" s="99"/>
      <c r="Q18991" s="99"/>
    </row>
    <row r="18992" spans="16:17" x14ac:dyDescent="0.3">
      <c r="P18992" s="99"/>
      <c r="Q18992" s="99"/>
    </row>
    <row r="18993" spans="16:17" x14ac:dyDescent="0.3">
      <c r="P18993" s="99"/>
      <c r="Q18993" s="99"/>
    </row>
    <row r="18994" spans="16:17" x14ac:dyDescent="0.3">
      <c r="P18994" s="99"/>
      <c r="Q18994" s="99"/>
    </row>
    <row r="18995" spans="16:17" x14ac:dyDescent="0.3">
      <c r="P18995" s="99"/>
      <c r="Q18995" s="99"/>
    </row>
    <row r="18996" spans="16:17" x14ac:dyDescent="0.3">
      <c r="P18996" s="99"/>
      <c r="Q18996" s="99"/>
    </row>
    <row r="18997" spans="16:17" x14ac:dyDescent="0.3">
      <c r="P18997" s="99"/>
      <c r="Q18997" s="99"/>
    </row>
    <row r="18998" spans="16:17" x14ac:dyDescent="0.3">
      <c r="P18998" s="99"/>
      <c r="Q18998" s="99"/>
    </row>
    <row r="18999" spans="16:17" x14ac:dyDescent="0.3">
      <c r="P18999" s="99"/>
      <c r="Q18999" s="99"/>
    </row>
    <row r="19000" spans="16:17" x14ac:dyDescent="0.3">
      <c r="P19000" s="99"/>
      <c r="Q19000" s="99"/>
    </row>
    <row r="19001" spans="16:17" x14ac:dyDescent="0.3">
      <c r="P19001" s="99"/>
      <c r="Q19001" s="99"/>
    </row>
    <row r="19002" spans="16:17" x14ac:dyDescent="0.3">
      <c r="P19002" s="99"/>
      <c r="Q19002" s="99"/>
    </row>
    <row r="19003" spans="16:17" x14ac:dyDescent="0.3">
      <c r="P19003" s="99"/>
      <c r="Q19003" s="99"/>
    </row>
    <row r="19004" spans="16:17" x14ac:dyDescent="0.3">
      <c r="P19004" s="99"/>
      <c r="Q19004" s="99"/>
    </row>
    <row r="19005" spans="16:17" x14ac:dyDescent="0.3">
      <c r="P19005" s="99"/>
      <c r="Q19005" s="99"/>
    </row>
    <row r="19006" spans="16:17" x14ac:dyDescent="0.3">
      <c r="P19006" s="99"/>
      <c r="Q19006" s="99"/>
    </row>
    <row r="19007" spans="16:17" x14ac:dyDescent="0.3">
      <c r="P19007" s="99"/>
      <c r="Q19007" s="99"/>
    </row>
    <row r="19008" spans="16:17" x14ac:dyDescent="0.3">
      <c r="P19008" s="99"/>
      <c r="Q19008" s="99"/>
    </row>
    <row r="19009" spans="16:17" x14ac:dyDescent="0.3">
      <c r="P19009" s="99"/>
      <c r="Q19009" s="99"/>
    </row>
    <row r="19010" spans="16:17" x14ac:dyDescent="0.3">
      <c r="P19010" s="99"/>
      <c r="Q19010" s="99"/>
    </row>
    <row r="19011" spans="16:17" x14ac:dyDescent="0.3">
      <c r="P19011" s="99"/>
      <c r="Q19011" s="99"/>
    </row>
    <row r="19012" spans="16:17" x14ac:dyDescent="0.3">
      <c r="P19012" s="99"/>
      <c r="Q19012" s="99"/>
    </row>
    <row r="19013" spans="16:17" x14ac:dyDescent="0.3">
      <c r="P19013" s="99"/>
      <c r="Q19013" s="99"/>
    </row>
    <row r="19014" spans="16:17" x14ac:dyDescent="0.3">
      <c r="P19014" s="99"/>
      <c r="Q19014" s="99"/>
    </row>
    <row r="19015" spans="16:17" x14ac:dyDescent="0.3">
      <c r="P19015" s="99"/>
      <c r="Q19015" s="99"/>
    </row>
    <row r="19016" spans="16:17" x14ac:dyDescent="0.3">
      <c r="P19016" s="99"/>
      <c r="Q19016" s="99"/>
    </row>
    <row r="19017" spans="16:17" x14ac:dyDescent="0.3">
      <c r="P19017" s="99"/>
      <c r="Q19017" s="99"/>
    </row>
    <row r="19018" spans="16:17" x14ac:dyDescent="0.3">
      <c r="P19018" s="99"/>
      <c r="Q19018" s="99"/>
    </row>
    <row r="19019" spans="16:17" x14ac:dyDescent="0.3">
      <c r="P19019" s="99"/>
      <c r="Q19019" s="99"/>
    </row>
    <row r="19020" spans="16:17" x14ac:dyDescent="0.3">
      <c r="P19020" s="99"/>
      <c r="Q19020" s="99"/>
    </row>
    <row r="19021" spans="16:17" x14ac:dyDescent="0.3">
      <c r="P19021" s="99"/>
      <c r="Q19021" s="99"/>
    </row>
    <row r="19022" spans="16:17" x14ac:dyDescent="0.3">
      <c r="P19022" s="99"/>
      <c r="Q19022" s="99"/>
    </row>
    <row r="19023" spans="16:17" x14ac:dyDescent="0.3">
      <c r="P19023" s="99"/>
      <c r="Q19023" s="99"/>
    </row>
    <row r="19024" spans="16:17" x14ac:dyDescent="0.3">
      <c r="P19024" s="99"/>
      <c r="Q19024" s="99"/>
    </row>
    <row r="19025" spans="16:17" x14ac:dyDescent="0.3">
      <c r="P19025" s="99"/>
      <c r="Q19025" s="99"/>
    </row>
    <row r="19026" spans="16:17" x14ac:dyDescent="0.3">
      <c r="P19026" s="99"/>
      <c r="Q19026" s="99"/>
    </row>
    <row r="19027" spans="16:17" x14ac:dyDescent="0.3">
      <c r="P19027" s="99"/>
      <c r="Q19027" s="99"/>
    </row>
    <row r="19028" spans="16:17" x14ac:dyDescent="0.3">
      <c r="P19028" s="99"/>
      <c r="Q19028" s="99"/>
    </row>
    <row r="19029" spans="16:17" x14ac:dyDescent="0.3">
      <c r="P19029" s="99"/>
      <c r="Q19029" s="99"/>
    </row>
    <row r="19030" spans="16:17" x14ac:dyDescent="0.3">
      <c r="P19030" s="99"/>
      <c r="Q19030" s="99"/>
    </row>
    <row r="19031" spans="16:17" x14ac:dyDescent="0.3">
      <c r="P19031" s="99"/>
      <c r="Q19031" s="99"/>
    </row>
    <row r="19032" spans="16:17" x14ac:dyDescent="0.3">
      <c r="P19032" s="99"/>
      <c r="Q19032" s="99"/>
    </row>
    <row r="19033" spans="16:17" x14ac:dyDescent="0.3">
      <c r="P19033" s="99"/>
      <c r="Q19033" s="99"/>
    </row>
    <row r="19034" spans="16:17" x14ac:dyDescent="0.3">
      <c r="P19034" s="99"/>
      <c r="Q19034" s="99"/>
    </row>
    <row r="19035" spans="16:17" x14ac:dyDescent="0.3">
      <c r="P19035" s="99"/>
      <c r="Q19035" s="99"/>
    </row>
    <row r="19036" spans="16:17" x14ac:dyDescent="0.3">
      <c r="P19036" s="99"/>
      <c r="Q19036" s="99"/>
    </row>
    <row r="19037" spans="16:17" x14ac:dyDescent="0.3">
      <c r="P19037" s="99"/>
      <c r="Q19037" s="99"/>
    </row>
    <row r="19038" spans="16:17" x14ac:dyDescent="0.3">
      <c r="P19038" s="99"/>
      <c r="Q19038" s="99"/>
    </row>
    <row r="19039" spans="16:17" x14ac:dyDescent="0.3">
      <c r="P19039" s="99"/>
      <c r="Q19039" s="99"/>
    </row>
    <row r="19040" spans="16:17" x14ac:dyDescent="0.3">
      <c r="P19040" s="99"/>
      <c r="Q19040" s="99"/>
    </row>
    <row r="19041" spans="16:17" x14ac:dyDescent="0.3">
      <c r="P19041" s="99"/>
      <c r="Q19041" s="99"/>
    </row>
    <row r="19042" spans="16:17" x14ac:dyDescent="0.3">
      <c r="P19042" s="99"/>
      <c r="Q19042" s="99"/>
    </row>
    <row r="19043" spans="16:17" x14ac:dyDescent="0.3">
      <c r="P19043" s="99"/>
      <c r="Q19043" s="99"/>
    </row>
    <row r="19044" spans="16:17" x14ac:dyDescent="0.3">
      <c r="P19044" s="99"/>
      <c r="Q19044" s="99"/>
    </row>
    <row r="19045" spans="16:17" x14ac:dyDescent="0.3">
      <c r="P19045" s="99"/>
      <c r="Q19045" s="99"/>
    </row>
    <row r="19046" spans="16:17" x14ac:dyDescent="0.3">
      <c r="P19046" s="99"/>
      <c r="Q19046" s="99"/>
    </row>
    <row r="19047" spans="16:17" x14ac:dyDescent="0.3">
      <c r="P19047" s="99"/>
      <c r="Q19047" s="99"/>
    </row>
    <row r="19048" spans="16:17" x14ac:dyDescent="0.3">
      <c r="P19048" s="99"/>
      <c r="Q19048" s="99"/>
    </row>
    <row r="19049" spans="16:17" x14ac:dyDescent="0.3">
      <c r="P19049" s="99"/>
      <c r="Q19049" s="99"/>
    </row>
    <row r="19050" spans="16:17" x14ac:dyDescent="0.3">
      <c r="P19050" s="99"/>
      <c r="Q19050" s="99"/>
    </row>
    <row r="19051" spans="16:17" x14ac:dyDescent="0.3">
      <c r="P19051" s="99"/>
      <c r="Q19051" s="99"/>
    </row>
    <row r="19052" spans="16:17" x14ac:dyDescent="0.3">
      <c r="P19052" s="99"/>
      <c r="Q19052" s="99"/>
    </row>
    <row r="19053" spans="16:17" x14ac:dyDescent="0.3">
      <c r="P19053" s="99"/>
      <c r="Q19053" s="99"/>
    </row>
    <row r="19054" spans="16:17" x14ac:dyDescent="0.3">
      <c r="P19054" s="99"/>
      <c r="Q19054" s="99"/>
    </row>
    <row r="19055" spans="16:17" x14ac:dyDescent="0.3">
      <c r="P19055" s="99"/>
      <c r="Q19055" s="99"/>
    </row>
    <row r="19056" spans="16:17" x14ac:dyDescent="0.3">
      <c r="P19056" s="99"/>
      <c r="Q19056" s="99"/>
    </row>
    <row r="19057" spans="16:17" x14ac:dyDescent="0.3">
      <c r="P19057" s="99"/>
      <c r="Q19057" s="99"/>
    </row>
    <row r="19058" spans="16:17" x14ac:dyDescent="0.3">
      <c r="P19058" s="99"/>
      <c r="Q19058" s="99"/>
    </row>
    <row r="19059" spans="16:17" x14ac:dyDescent="0.3">
      <c r="P19059" s="99"/>
      <c r="Q19059" s="99"/>
    </row>
    <row r="19060" spans="16:17" x14ac:dyDescent="0.3">
      <c r="P19060" s="99"/>
      <c r="Q19060" s="99"/>
    </row>
    <row r="19061" spans="16:17" x14ac:dyDescent="0.3">
      <c r="P19061" s="99"/>
      <c r="Q19061" s="99"/>
    </row>
    <row r="19062" spans="16:17" x14ac:dyDescent="0.3">
      <c r="P19062" s="99"/>
      <c r="Q19062" s="99"/>
    </row>
    <row r="19063" spans="16:17" x14ac:dyDescent="0.3">
      <c r="P19063" s="99"/>
      <c r="Q19063" s="99"/>
    </row>
    <row r="19064" spans="16:17" x14ac:dyDescent="0.3">
      <c r="P19064" s="99"/>
      <c r="Q19064" s="99"/>
    </row>
    <row r="19065" spans="16:17" x14ac:dyDescent="0.3">
      <c r="P19065" s="99"/>
      <c r="Q19065" s="99"/>
    </row>
    <row r="19066" spans="16:17" x14ac:dyDescent="0.3">
      <c r="P19066" s="99"/>
      <c r="Q19066" s="99"/>
    </row>
    <row r="19067" spans="16:17" x14ac:dyDescent="0.3">
      <c r="P19067" s="99"/>
      <c r="Q19067" s="99"/>
    </row>
    <row r="19068" spans="16:17" x14ac:dyDescent="0.3">
      <c r="P19068" s="99"/>
      <c r="Q19068" s="99"/>
    </row>
    <row r="19069" spans="16:17" x14ac:dyDescent="0.3">
      <c r="P19069" s="99"/>
      <c r="Q19069" s="99"/>
    </row>
    <row r="19070" spans="16:17" x14ac:dyDescent="0.3">
      <c r="P19070" s="99"/>
      <c r="Q19070" s="99"/>
    </row>
    <row r="19071" spans="16:17" x14ac:dyDescent="0.3">
      <c r="P19071" s="99"/>
      <c r="Q19071" s="99"/>
    </row>
    <row r="19072" spans="16:17" x14ac:dyDescent="0.3">
      <c r="P19072" s="99"/>
      <c r="Q19072" s="99"/>
    </row>
    <row r="19073" spans="16:17" x14ac:dyDescent="0.3">
      <c r="P19073" s="99"/>
      <c r="Q19073" s="99"/>
    </row>
    <row r="19074" spans="16:17" x14ac:dyDescent="0.3">
      <c r="P19074" s="99"/>
      <c r="Q19074" s="99"/>
    </row>
    <row r="19075" spans="16:17" x14ac:dyDescent="0.3">
      <c r="P19075" s="99"/>
      <c r="Q19075" s="99"/>
    </row>
    <row r="19076" spans="16:17" x14ac:dyDescent="0.3">
      <c r="P19076" s="99"/>
      <c r="Q19076" s="99"/>
    </row>
    <row r="19077" spans="16:17" x14ac:dyDescent="0.3">
      <c r="P19077" s="99"/>
      <c r="Q19077" s="99"/>
    </row>
    <row r="19078" spans="16:17" x14ac:dyDescent="0.3">
      <c r="P19078" s="99"/>
      <c r="Q19078" s="99"/>
    </row>
    <row r="19079" spans="16:17" x14ac:dyDescent="0.3">
      <c r="P19079" s="99"/>
      <c r="Q19079" s="99"/>
    </row>
    <row r="19080" spans="16:17" x14ac:dyDescent="0.3">
      <c r="P19080" s="99"/>
      <c r="Q19080" s="99"/>
    </row>
    <row r="19081" spans="16:17" x14ac:dyDescent="0.3">
      <c r="P19081" s="99"/>
      <c r="Q19081" s="99"/>
    </row>
    <row r="19082" spans="16:17" x14ac:dyDescent="0.3">
      <c r="P19082" s="99"/>
      <c r="Q19082" s="99"/>
    </row>
    <row r="19083" spans="16:17" x14ac:dyDescent="0.3">
      <c r="P19083" s="99"/>
      <c r="Q19083" s="99"/>
    </row>
    <row r="19084" spans="16:17" x14ac:dyDescent="0.3">
      <c r="P19084" s="99"/>
      <c r="Q19084" s="99"/>
    </row>
    <row r="19085" spans="16:17" x14ac:dyDescent="0.3">
      <c r="P19085" s="99"/>
      <c r="Q19085" s="99"/>
    </row>
    <row r="19086" spans="16:17" x14ac:dyDescent="0.3">
      <c r="P19086" s="99"/>
      <c r="Q19086" s="99"/>
    </row>
    <row r="19087" spans="16:17" x14ac:dyDescent="0.3">
      <c r="P19087" s="99"/>
      <c r="Q19087" s="99"/>
    </row>
    <row r="19088" spans="16:17" x14ac:dyDescent="0.3">
      <c r="P19088" s="99"/>
      <c r="Q19088" s="99"/>
    </row>
    <row r="19089" spans="16:17" x14ac:dyDescent="0.3">
      <c r="P19089" s="99"/>
      <c r="Q19089" s="99"/>
    </row>
    <row r="19090" spans="16:17" x14ac:dyDescent="0.3">
      <c r="P19090" s="99"/>
      <c r="Q19090" s="99"/>
    </row>
    <row r="19091" spans="16:17" x14ac:dyDescent="0.3">
      <c r="P19091" s="99"/>
      <c r="Q19091" s="99"/>
    </row>
    <row r="19092" spans="16:17" x14ac:dyDescent="0.3">
      <c r="P19092" s="99"/>
      <c r="Q19092" s="99"/>
    </row>
    <row r="19093" spans="16:17" x14ac:dyDescent="0.3">
      <c r="P19093" s="99"/>
      <c r="Q19093" s="99"/>
    </row>
    <row r="19094" spans="16:17" x14ac:dyDescent="0.3">
      <c r="P19094" s="99"/>
      <c r="Q19094" s="99"/>
    </row>
    <row r="19095" spans="16:17" x14ac:dyDescent="0.3">
      <c r="P19095" s="99"/>
      <c r="Q19095" s="99"/>
    </row>
    <row r="19096" spans="16:17" x14ac:dyDescent="0.3">
      <c r="P19096" s="99"/>
      <c r="Q19096" s="99"/>
    </row>
    <row r="19097" spans="16:17" x14ac:dyDescent="0.3">
      <c r="P19097" s="99"/>
      <c r="Q19097" s="99"/>
    </row>
    <row r="19098" spans="16:17" x14ac:dyDescent="0.3">
      <c r="P19098" s="99"/>
      <c r="Q19098" s="99"/>
    </row>
    <row r="19099" spans="16:17" x14ac:dyDescent="0.3">
      <c r="P19099" s="99"/>
      <c r="Q19099" s="99"/>
    </row>
    <row r="19100" spans="16:17" x14ac:dyDescent="0.3">
      <c r="P19100" s="99"/>
      <c r="Q19100" s="99"/>
    </row>
    <row r="19101" spans="16:17" x14ac:dyDescent="0.3">
      <c r="P19101" s="99"/>
      <c r="Q19101" s="99"/>
    </row>
    <row r="19102" spans="16:17" x14ac:dyDescent="0.3">
      <c r="P19102" s="99"/>
      <c r="Q19102" s="99"/>
    </row>
    <row r="19103" spans="16:17" x14ac:dyDescent="0.3">
      <c r="P19103" s="99"/>
      <c r="Q19103" s="99"/>
    </row>
    <row r="19104" spans="16:17" x14ac:dyDescent="0.3">
      <c r="P19104" s="99"/>
      <c r="Q19104" s="99"/>
    </row>
    <row r="19105" spans="16:17" x14ac:dyDescent="0.3">
      <c r="P19105" s="99"/>
      <c r="Q19105" s="99"/>
    </row>
    <row r="19106" spans="16:17" x14ac:dyDescent="0.3">
      <c r="P19106" s="99"/>
      <c r="Q19106" s="99"/>
    </row>
    <row r="19107" spans="16:17" x14ac:dyDescent="0.3">
      <c r="P19107" s="99"/>
      <c r="Q19107" s="99"/>
    </row>
    <row r="19108" spans="16:17" x14ac:dyDescent="0.3">
      <c r="P19108" s="99"/>
      <c r="Q19108" s="99"/>
    </row>
    <row r="19109" spans="16:17" x14ac:dyDescent="0.3">
      <c r="P19109" s="99"/>
      <c r="Q19109" s="99"/>
    </row>
    <row r="19110" spans="16:17" x14ac:dyDescent="0.3">
      <c r="P19110" s="99"/>
      <c r="Q19110" s="99"/>
    </row>
    <row r="19111" spans="16:17" x14ac:dyDescent="0.3">
      <c r="P19111" s="99"/>
      <c r="Q19111" s="99"/>
    </row>
    <row r="19112" spans="16:17" x14ac:dyDescent="0.3">
      <c r="P19112" s="99"/>
      <c r="Q19112" s="99"/>
    </row>
    <row r="19113" spans="16:17" x14ac:dyDescent="0.3">
      <c r="P19113" s="99"/>
      <c r="Q19113" s="99"/>
    </row>
    <row r="19114" spans="16:17" x14ac:dyDescent="0.3">
      <c r="P19114" s="99"/>
      <c r="Q19114" s="99"/>
    </row>
    <row r="19115" spans="16:17" x14ac:dyDescent="0.3">
      <c r="P19115" s="99"/>
      <c r="Q19115" s="99"/>
    </row>
    <row r="19116" spans="16:17" x14ac:dyDescent="0.3">
      <c r="P19116" s="99"/>
      <c r="Q19116" s="99"/>
    </row>
    <row r="19117" spans="16:17" x14ac:dyDescent="0.3">
      <c r="P19117" s="99"/>
      <c r="Q19117" s="99"/>
    </row>
    <row r="19118" spans="16:17" x14ac:dyDescent="0.3">
      <c r="P19118" s="99"/>
      <c r="Q19118" s="99"/>
    </row>
    <row r="19119" spans="16:17" x14ac:dyDescent="0.3">
      <c r="P19119" s="99"/>
      <c r="Q19119" s="99"/>
    </row>
    <row r="19120" spans="16:17" x14ac:dyDescent="0.3">
      <c r="P19120" s="99"/>
      <c r="Q19120" s="99"/>
    </row>
    <row r="19121" spans="16:17" x14ac:dyDescent="0.3">
      <c r="P19121" s="99"/>
      <c r="Q19121" s="99"/>
    </row>
    <row r="19122" spans="16:17" x14ac:dyDescent="0.3">
      <c r="P19122" s="99"/>
      <c r="Q19122" s="99"/>
    </row>
    <row r="19123" spans="16:17" x14ac:dyDescent="0.3">
      <c r="P19123" s="99"/>
      <c r="Q19123" s="99"/>
    </row>
    <row r="19124" spans="16:17" x14ac:dyDescent="0.3">
      <c r="P19124" s="99"/>
      <c r="Q19124" s="99"/>
    </row>
    <row r="19125" spans="16:17" x14ac:dyDescent="0.3">
      <c r="P19125" s="99"/>
      <c r="Q19125" s="99"/>
    </row>
    <row r="19126" spans="16:17" x14ac:dyDescent="0.3">
      <c r="P19126" s="99"/>
      <c r="Q19126" s="99"/>
    </row>
    <row r="19127" spans="16:17" x14ac:dyDescent="0.3">
      <c r="P19127" s="99"/>
      <c r="Q19127" s="99"/>
    </row>
    <row r="19128" spans="16:17" x14ac:dyDescent="0.3">
      <c r="P19128" s="99"/>
      <c r="Q19128" s="99"/>
    </row>
    <row r="19129" spans="16:17" x14ac:dyDescent="0.3">
      <c r="P19129" s="99"/>
      <c r="Q19129" s="99"/>
    </row>
    <row r="19130" spans="16:17" x14ac:dyDescent="0.3">
      <c r="P19130" s="99"/>
      <c r="Q19130" s="99"/>
    </row>
    <row r="19131" spans="16:17" x14ac:dyDescent="0.3">
      <c r="P19131" s="99"/>
      <c r="Q19131" s="99"/>
    </row>
    <row r="19132" spans="16:17" x14ac:dyDescent="0.3">
      <c r="P19132" s="99"/>
      <c r="Q19132" s="99"/>
    </row>
    <row r="19133" spans="16:17" x14ac:dyDescent="0.3">
      <c r="P19133" s="99"/>
      <c r="Q19133" s="99"/>
    </row>
    <row r="19134" spans="16:17" x14ac:dyDescent="0.3">
      <c r="P19134" s="99"/>
      <c r="Q19134" s="99"/>
    </row>
    <row r="19135" spans="16:17" x14ac:dyDescent="0.3">
      <c r="P19135" s="99"/>
      <c r="Q19135" s="99"/>
    </row>
    <row r="19136" spans="16:17" x14ac:dyDescent="0.3">
      <c r="P19136" s="99"/>
      <c r="Q19136" s="99"/>
    </row>
    <row r="19137" spans="16:17" x14ac:dyDescent="0.3">
      <c r="P19137" s="99"/>
      <c r="Q19137" s="99"/>
    </row>
    <row r="19138" spans="16:17" x14ac:dyDescent="0.3">
      <c r="P19138" s="99"/>
      <c r="Q19138" s="99"/>
    </row>
    <row r="19139" spans="16:17" x14ac:dyDescent="0.3">
      <c r="P19139" s="99"/>
      <c r="Q19139" s="99"/>
    </row>
    <row r="19140" spans="16:17" x14ac:dyDescent="0.3">
      <c r="P19140" s="99"/>
      <c r="Q19140" s="99"/>
    </row>
    <row r="19141" spans="16:17" x14ac:dyDescent="0.3">
      <c r="P19141" s="99"/>
      <c r="Q19141" s="99"/>
    </row>
    <row r="19142" spans="16:17" x14ac:dyDescent="0.3">
      <c r="P19142" s="99"/>
      <c r="Q19142" s="99"/>
    </row>
    <row r="19143" spans="16:17" x14ac:dyDescent="0.3">
      <c r="P19143" s="99"/>
      <c r="Q19143" s="99"/>
    </row>
    <row r="19144" spans="16:17" x14ac:dyDescent="0.3">
      <c r="P19144" s="99"/>
      <c r="Q19144" s="99"/>
    </row>
    <row r="19145" spans="16:17" x14ac:dyDescent="0.3">
      <c r="P19145" s="99"/>
      <c r="Q19145" s="99"/>
    </row>
    <row r="19146" spans="16:17" x14ac:dyDescent="0.3">
      <c r="P19146" s="99"/>
      <c r="Q19146" s="99"/>
    </row>
    <row r="19147" spans="16:17" x14ac:dyDescent="0.3">
      <c r="P19147" s="99"/>
      <c r="Q19147" s="99"/>
    </row>
    <row r="19148" spans="16:17" x14ac:dyDescent="0.3">
      <c r="P19148" s="99"/>
      <c r="Q19148" s="99"/>
    </row>
    <row r="19149" spans="16:17" x14ac:dyDescent="0.3">
      <c r="P19149" s="99"/>
      <c r="Q19149" s="99"/>
    </row>
    <row r="19150" spans="16:17" x14ac:dyDescent="0.3">
      <c r="P19150" s="99"/>
      <c r="Q19150" s="99"/>
    </row>
    <row r="19151" spans="16:17" x14ac:dyDescent="0.3">
      <c r="P19151" s="99"/>
      <c r="Q19151" s="99"/>
    </row>
    <row r="19152" spans="16:17" x14ac:dyDescent="0.3">
      <c r="P19152" s="99"/>
      <c r="Q19152" s="99"/>
    </row>
    <row r="19153" spans="16:17" x14ac:dyDescent="0.3">
      <c r="P19153" s="99"/>
      <c r="Q19153" s="99"/>
    </row>
    <row r="19154" spans="16:17" x14ac:dyDescent="0.3">
      <c r="P19154" s="99"/>
      <c r="Q19154" s="99"/>
    </row>
    <row r="19155" spans="16:17" x14ac:dyDescent="0.3">
      <c r="P19155" s="99"/>
      <c r="Q19155" s="99"/>
    </row>
    <row r="19156" spans="16:17" x14ac:dyDescent="0.3">
      <c r="P19156" s="99"/>
      <c r="Q19156" s="99"/>
    </row>
    <row r="19157" spans="16:17" x14ac:dyDescent="0.3">
      <c r="P19157" s="99"/>
      <c r="Q19157" s="99"/>
    </row>
    <row r="19158" spans="16:17" x14ac:dyDescent="0.3">
      <c r="P19158" s="99"/>
      <c r="Q19158" s="99"/>
    </row>
    <row r="19159" spans="16:17" x14ac:dyDescent="0.3">
      <c r="P19159" s="99"/>
      <c r="Q19159" s="99"/>
    </row>
    <row r="19160" spans="16:17" x14ac:dyDescent="0.3">
      <c r="P19160" s="99"/>
      <c r="Q19160" s="99"/>
    </row>
    <row r="19161" spans="16:17" x14ac:dyDescent="0.3">
      <c r="P19161" s="99"/>
      <c r="Q19161" s="99"/>
    </row>
    <row r="19162" spans="16:17" x14ac:dyDescent="0.3">
      <c r="P19162" s="99"/>
      <c r="Q19162" s="99"/>
    </row>
    <row r="19163" spans="16:17" x14ac:dyDescent="0.3">
      <c r="P19163" s="99"/>
      <c r="Q19163" s="99"/>
    </row>
    <row r="19164" spans="16:17" x14ac:dyDescent="0.3">
      <c r="P19164" s="99"/>
      <c r="Q19164" s="99"/>
    </row>
    <row r="19165" spans="16:17" x14ac:dyDescent="0.3">
      <c r="P19165" s="99"/>
      <c r="Q19165" s="99"/>
    </row>
    <row r="19166" spans="16:17" x14ac:dyDescent="0.3">
      <c r="P19166" s="99"/>
      <c r="Q19166" s="99"/>
    </row>
    <row r="19167" spans="16:17" x14ac:dyDescent="0.3">
      <c r="P19167" s="99"/>
      <c r="Q19167" s="99"/>
    </row>
    <row r="19168" spans="16:17" x14ac:dyDescent="0.3">
      <c r="P19168" s="99"/>
      <c r="Q19168" s="99"/>
    </row>
    <row r="19169" spans="16:17" x14ac:dyDescent="0.3">
      <c r="P19169" s="99"/>
      <c r="Q19169" s="99"/>
    </row>
    <row r="19170" spans="16:17" x14ac:dyDescent="0.3">
      <c r="P19170" s="99"/>
      <c r="Q19170" s="99"/>
    </row>
    <row r="19171" spans="16:17" x14ac:dyDescent="0.3">
      <c r="P19171" s="99"/>
      <c r="Q19171" s="99"/>
    </row>
    <row r="19172" spans="16:17" x14ac:dyDescent="0.3">
      <c r="P19172" s="99"/>
      <c r="Q19172" s="99"/>
    </row>
    <row r="19173" spans="16:17" x14ac:dyDescent="0.3">
      <c r="P19173" s="99"/>
      <c r="Q19173" s="99"/>
    </row>
    <row r="19174" spans="16:17" x14ac:dyDescent="0.3">
      <c r="P19174" s="99"/>
      <c r="Q19174" s="99"/>
    </row>
    <row r="19175" spans="16:17" x14ac:dyDescent="0.3">
      <c r="P19175" s="99"/>
      <c r="Q19175" s="99"/>
    </row>
    <row r="19176" spans="16:17" x14ac:dyDescent="0.3">
      <c r="P19176" s="99"/>
      <c r="Q19176" s="99"/>
    </row>
    <row r="19177" spans="16:17" x14ac:dyDescent="0.3">
      <c r="P19177" s="99"/>
      <c r="Q19177" s="99"/>
    </row>
    <row r="19178" spans="16:17" x14ac:dyDescent="0.3">
      <c r="P19178" s="99"/>
      <c r="Q19178" s="99"/>
    </row>
    <row r="19179" spans="16:17" x14ac:dyDescent="0.3">
      <c r="P19179" s="99"/>
      <c r="Q19179" s="99"/>
    </row>
    <row r="19180" spans="16:17" x14ac:dyDescent="0.3">
      <c r="P19180" s="99"/>
      <c r="Q19180" s="99"/>
    </row>
    <row r="19181" spans="16:17" x14ac:dyDescent="0.3">
      <c r="P19181" s="99"/>
      <c r="Q19181" s="99"/>
    </row>
    <row r="19182" spans="16:17" x14ac:dyDescent="0.3">
      <c r="P19182" s="99"/>
      <c r="Q19182" s="99"/>
    </row>
    <row r="19183" spans="16:17" x14ac:dyDescent="0.3">
      <c r="P19183" s="99"/>
      <c r="Q19183" s="99"/>
    </row>
    <row r="19184" spans="16:17" x14ac:dyDescent="0.3">
      <c r="P19184" s="99"/>
      <c r="Q19184" s="99"/>
    </row>
    <row r="19185" spans="16:17" x14ac:dyDescent="0.3">
      <c r="P19185" s="99"/>
      <c r="Q19185" s="99"/>
    </row>
    <row r="19186" spans="16:17" x14ac:dyDescent="0.3">
      <c r="P19186" s="99"/>
      <c r="Q19186" s="99"/>
    </row>
    <row r="19187" spans="16:17" x14ac:dyDescent="0.3">
      <c r="P19187" s="99"/>
      <c r="Q19187" s="99"/>
    </row>
    <row r="19188" spans="16:17" x14ac:dyDescent="0.3">
      <c r="P19188" s="99"/>
      <c r="Q19188" s="99"/>
    </row>
    <row r="19189" spans="16:17" x14ac:dyDescent="0.3">
      <c r="P19189" s="99"/>
      <c r="Q19189" s="99"/>
    </row>
    <row r="19190" spans="16:17" x14ac:dyDescent="0.3">
      <c r="P19190" s="99"/>
      <c r="Q19190" s="99"/>
    </row>
    <row r="19191" spans="16:17" x14ac:dyDescent="0.3">
      <c r="P19191" s="99"/>
      <c r="Q19191" s="99"/>
    </row>
    <row r="19192" spans="16:17" x14ac:dyDescent="0.3">
      <c r="P19192" s="99"/>
      <c r="Q19192" s="99"/>
    </row>
    <row r="19193" spans="16:17" x14ac:dyDescent="0.3">
      <c r="P19193" s="99"/>
      <c r="Q19193" s="99"/>
    </row>
    <row r="19194" spans="16:17" x14ac:dyDescent="0.3">
      <c r="P19194" s="99"/>
      <c r="Q19194" s="99"/>
    </row>
    <row r="19195" spans="16:17" x14ac:dyDescent="0.3">
      <c r="P19195" s="99"/>
      <c r="Q19195" s="99"/>
    </row>
    <row r="19196" spans="16:17" x14ac:dyDescent="0.3">
      <c r="P19196" s="99"/>
      <c r="Q19196" s="99"/>
    </row>
    <row r="19197" spans="16:17" x14ac:dyDescent="0.3">
      <c r="P19197" s="99"/>
      <c r="Q19197" s="99"/>
    </row>
    <row r="19198" spans="16:17" x14ac:dyDescent="0.3">
      <c r="P19198" s="99"/>
      <c r="Q19198" s="99"/>
    </row>
    <row r="19199" spans="16:17" x14ac:dyDescent="0.3">
      <c r="P19199" s="99"/>
      <c r="Q19199" s="99"/>
    </row>
    <row r="19200" spans="16:17" x14ac:dyDescent="0.3">
      <c r="P19200" s="99"/>
      <c r="Q19200" s="99"/>
    </row>
    <row r="19201" spans="16:17" x14ac:dyDescent="0.3">
      <c r="P19201" s="99"/>
      <c r="Q19201" s="99"/>
    </row>
    <row r="19202" spans="16:17" x14ac:dyDescent="0.3">
      <c r="P19202" s="99"/>
      <c r="Q19202" s="99"/>
    </row>
    <row r="19203" spans="16:17" x14ac:dyDescent="0.3">
      <c r="P19203" s="99"/>
      <c r="Q19203" s="99"/>
    </row>
    <row r="19204" spans="16:17" x14ac:dyDescent="0.3">
      <c r="P19204" s="99"/>
      <c r="Q19204" s="99"/>
    </row>
    <row r="19205" spans="16:17" x14ac:dyDescent="0.3">
      <c r="P19205" s="99"/>
      <c r="Q19205" s="99"/>
    </row>
    <row r="19206" spans="16:17" x14ac:dyDescent="0.3">
      <c r="P19206" s="99"/>
      <c r="Q19206" s="99"/>
    </row>
    <row r="19207" spans="16:17" x14ac:dyDescent="0.3">
      <c r="P19207" s="99"/>
      <c r="Q19207" s="99"/>
    </row>
    <row r="19208" spans="16:17" x14ac:dyDescent="0.3">
      <c r="P19208" s="99"/>
      <c r="Q19208" s="99"/>
    </row>
    <row r="19209" spans="16:17" x14ac:dyDescent="0.3">
      <c r="P19209" s="99"/>
      <c r="Q19209" s="99"/>
    </row>
    <row r="19210" spans="16:17" x14ac:dyDescent="0.3">
      <c r="P19210" s="99"/>
      <c r="Q19210" s="99"/>
    </row>
    <row r="19211" spans="16:17" x14ac:dyDescent="0.3">
      <c r="P19211" s="99"/>
      <c r="Q19211" s="99"/>
    </row>
    <row r="19212" spans="16:17" x14ac:dyDescent="0.3">
      <c r="P19212" s="99"/>
      <c r="Q19212" s="99"/>
    </row>
    <row r="19213" spans="16:17" x14ac:dyDescent="0.3">
      <c r="P19213" s="99"/>
      <c r="Q19213" s="99"/>
    </row>
    <row r="19214" spans="16:17" x14ac:dyDescent="0.3">
      <c r="P19214" s="99"/>
      <c r="Q19214" s="99"/>
    </row>
    <row r="19215" spans="16:17" x14ac:dyDescent="0.3">
      <c r="P19215" s="99"/>
      <c r="Q19215" s="99"/>
    </row>
    <row r="19216" spans="16:17" x14ac:dyDescent="0.3">
      <c r="P19216" s="99"/>
      <c r="Q19216" s="99"/>
    </row>
    <row r="19217" spans="16:17" x14ac:dyDescent="0.3">
      <c r="P19217" s="99"/>
      <c r="Q19217" s="99"/>
    </row>
    <row r="19218" spans="16:17" x14ac:dyDescent="0.3">
      <c r="P19218" s="99"/>
      <c r="Q19218" s="99"/>
    </row>
    <row r="19219" spans="16:17" x14ac:dyDescent="0.3">
      <c r="P19219" s="99"/>
      <c r="Q19219" s="99"/>
    </row>
    <row r="19220" spans="16:17" x14ac:dyDescent="0.3">
      <c r="P19220" s="99"/>
      <c r="Q19220" s="99"/>
    </row>
    <row r="19221" spans="16:17" x14ac:dyDescent="0.3">
      <c r="P19221" s="99"/>
      <c r="Q19221" s="99"/>
    </row>
    <row r="19222" spans="16:17" x14ac:dyDescent="0.3">
      <c r="P19222" s="99"/>
      <c r="Q19222" s="99"/>
    </row>
    <row r="19223" spans="16:17" x14ac:dyDescent="0.3">
      <c r="P19223" s="99"/>
      <c r="Q19223" s="99"/>
    </row>
    <row r="19224" spans="16:17" x14ac:dyDescent="0.3">
      <c r="P19224" s="99"/>
      <c r="Q19224" s="99"/>
    </row>
    <row r="19225" spans="16:17" x14ac:dyDescent="0.3">
      <c r="P19225" s="99"/>
      <c r="Q19225" s="99"/>
    </row>
    <row r="19226" spans="16:17" x14ac:dyDescent="0.3">
      <c r="P19226" s="99"/>
      <c r="Q19226" s="99"/>
    </row>
    <row r="19227" spans="16:17" x14ac:dyDescent="0.3">
      <c r="P19227" s="99"/>
      <c r="Q19227" s="99"/>
    </row>
    <row r="19228" spans="16:17" x14ac:dyDescent="0.3">
      <c r="P19228" s="99"/>
      <c r="Q19228" s="99"/>
    </row>
    <row r="19229" spans="16:17" x14ac:dyDescent="0.3">
      <c r="P19229" s="99"/>
      <c r="Q19229" s="99"/>
    </row>
    <row r="19230" spans="16:17" x14ac:dyDescent="0.3">
      <c r="P19230" s="99"/>
      <c r="Q19230" s="99"/>
    </row>
    <row r="19231" spans="16:17" x14ac:dyDescent="0.3">
      <c r="P19231" s="99"/>
      <c r="Q19231" s="99"/>
    </row>
    <row r="19232" spans="16:17" x14ac:dyDescent="0.3">
      <c r="P19232" s="99"/>
      <c r="Q19232" s="99"/>
    </row>
    <row r="19233" spans="16:17" x14ac:dyDescent="0.3">
      <c r="P19233" s="99"/>
      <c r="Q19233" s="99"/>
    </row>
    <row r="19234" spans="16:17" x14ac:dyDescent="0.3">
      <c r="P19234" s="99"/>
      <c r="Q19234" s="99"/>
    </row>
    <row r="19235" spans="16:17" x14ac:dyDescent="0.3">
      <c r="P19235" s="99"/>
      <c r="Q19235" s="99"/>
    </row>
    <row r="19236" spans="16:17" x14ac:dyDescent="0.3">
      <c r="P19236" s="99"/>
      <c r="Q19236" s="99"/>
    </row>
    <row r="19237" spans="16:17" x14ac:dyDescent="0.3">
      <c r="P19237" s="99"/>
      <c r="Q19237" s="99"/>
    </row>
    <row r="19238" spans="16:17" x14ac:dyDescent="0.3">
      <c r="P19238" s="99"/>
      <c r="Q19238" s="99"/>
    </row>
    <row r="19239" spans="16:17" x14ac:dyDescent="0.3">
      <c r="P19239" s="99"/>
      <c r="Q19239" s="99"/>
    </row>
    <row r="19240" spans="16:17" x14ac:dyDescent="0.3">
      <c r="P19240" s="99"/>
      <c r="Q19240" s="99"/>
    </row>
    <row r="19241" spans="16:17" x14ac:dyDescent="0.3">
      <c r="P19241" s="99"/>
      <c r="Q19241" s="99"/>
    </row>
    <row r="19242" spans="16:17" x14ac:dyDescent="0.3">
      <c r="P19242" s="99"/>
      <c r="Q19242" s="99"/>
    </row>
    <row r="19243" spans="16:17" x14ac:dyDescent="0.3">
      <c r="P19243" s="99"/>
      <c r="Q19243" s="99"/>
    </row>
    <row r="19244" spans="16:17" x14ac:dyDescent="0.3">
      <c r="P19244" s="99"/>
      <c r="Q19244" s="99"/>
    </row>
    <row r="19245" spans="16:17" x14ac:dyDescent="0.3">
      <c r="P19245" s="99"/>
      <c r="Q19245" s="99"/>
    </row>
    <row r="19246" spans="16:17" x14ac:dyDescent="0.3">
      <c r="P19246" s="99"/>
      <c r="Q19246" s="99"/>
    </row>
    <row r="19247" spans="16:17" x14ac:dyDescent="0.3">
      <c r="P19247" s="99"/>
      <c r="Q19247" s="99"/>
    </row>
    <row r="19248" spans="16:17" x14ac:dyDescent="0.3">
      <c r="P19248" s="99"/>
      <c r="Q19248" s="99"/>
    </row>
    <row r="19249" spans="16:17" x14ac:dyDescent="0.3">
      <c r="P19249" s="99"/>
      <c r="Q19249" s="99"/>
    </row>
    <row r="19250" spans="16:17" x14ac:dyDescent="0.3">
      <c r="P19250" s="99"/>
      <c r="Q19250" s="99"/>
    </row>
    <row r="19251" spans="16:17" x14ac:dyDescent="0.3">
      <c r="P19251" s="99"/>
      <c r="Q19251" s="99"/>
    </row>
    <row r="19252" spans="16:17" x14ac:dyDescent="0.3">
      <c r="P19252" s="99"/>
      <c r="Q19252" s="99"/>
    </row>
    <row r="19253" spans="16:17" x14ac:dyDescent="0.3">
      <c r="P19253" s="99"/>
      <c r="Q19253" s="99"/>
    </row>
    <row r="19254" spans="16:17" x14ac:dyDescent="0.3">
      <c r="P19254" s="99"/>
      <c r="Q19254" s="99"/>
    </row>
    <row r="19255" spans="16:17" x14ac:dyDescent="0.3">
      <c r="P19255" s="99"/>
      <c r="Q19255" s="99"/>
    </row>
    <row r="19256" spans="16:17" x14ac:dyDescent="0.3">
      <c r="P19256" s="99"/>
      <c r="Q19256" s="99"/>
    </row>
    <row r="19257" spans="16:17" x14ac:dyDescent="0.3">
      <c r="P19257" s="99"/>
      <c r="Q19257" s="99"/>
    </row>
    <row r="19258" spans="16:17" x14ac:dyDescent="0.3">
      <c r="P19258" s="99"/>
      <c r="Q19258" s="99"/>
    </row>
    <row r="19259" spans="16:17" x14ac:dyDescent="0.3">
      <c r="P19259" s="99"/>
      <c r="Q19259" s="99"/>
    </row>
    <row r="19260" spans="16:17" x14ac:dyDescent="0.3">
      <c r="P19260" s="99"/>
      <c r="Q19260" s="99"/>
    </row>
    <row r="19261" spans="16:17" x14ac:dyDescent="0.3">
      <c r="P19261" s="99"/>
      <c r="Q19261" s="99"/>
    </row>
    <row r="19262" spans="16:17" x14ac:dyDescent="0.3">
      <c r="P19262" s="99"/>
      <c r="Q19262" s="99"/>
    </row>
    <row r="19263" spans="16:17" x14ac:dyDescent="0.3">
      <c r="P19263" s="99"/>
      <c r="Q19263" s="99"/>
    </row>
    <row r="19264" spans="16:17" x14ac:dyDescent="0.3">
      <c r="P19264" s="99"/>
      <c r="Q19264" s="99"/>
    </row>
    <row r="19265" spans="16:17" x14ac:dyDescent="0.3">
      <c r="P19265" s="99"/>
      <c r="Q19265" s="99"/>
    </row>
    <row r="19266" spans="16:17" x14ac:dyDescent="0.3">
      <c r="P19266" s="99"/>
      <c r="Q19266" s="99"/>
    </row>
    <row r="19267" spans="16:17" x14ac:dyDescent="0.3">
      <c r="P19267" s="99"/>
      <c r="Q19267" s="99"/>
    </row>
    <row r="19268" spans="16:17" x14ac:dyDescent="0.3">
      <c r="P19268" s="99"/>
      <c r="Q19268" s="99"/>
    </row>
    <row r="19269" spans="16:17" x14ac:dyDescent="0.3">
      <c r="P19269" s="99"/>
      <c r="Q19269" s="99"/>
    </row>
    <row r="19270" spans="16:17" x14ac:dyDescent="0.3">
      <c r="P19270" s="99"/>
      <c r="Q19270" s="99"/>
    </row>
    <row r="19271" spans="16:17" x14ac:dyDescent="0.3">
      <c r="P19271" s="99"/>
      <c r="Q19271" s="99"/>
    </row>
    <row r="19272" spans="16:17" x14ac:dyDescent="0.3">
      <c r="P19272" s="99"/>
      <c r="Q19272" s="99"/>
    </row>
    <row r="19273" spans="16:17" x14ac:dyDescent="0.3">
      <c r="P19273" s="99"/>
      <c r="Q19273" s="99"/>
    </row>
    <row r="19274" spans="16:17" x14ac:dyDescent="0.3">
      <c r="P19274" s="99"/>
      <c r="Q19274" s="99"/>
    </row>
    <row r="19275" spans="16:17" x14ac:dyDescent="0.3">
      <c r="P19275" s="99"/>
      <c r="Q19275" s="99"/>
    </row>
    <row r="19276" spans="16:17" x14ac:dyDescent="0.3">
      <c r="P19276" s="99"/>
      <c r="Q19276" s="99"/>
    </row>
    <row r="19277" spans="16:17" x14ac:dyDescent="0.3">
      <c r="P19277" s="99"/>
      <c r="Q19277" s="99"/>
    </row>
    <row r="19278" spans="16:17" x14ac:dyDescent="0.3">
      <c r="P19278" s="99"/>
      <c r="Q19278" s="99"/>
    </row>
    <row r="19279" spans="16:17" x14ac:dyDescent="0.3">
      <c r="P19279" s="99"/>
      <c r="Q19279" s="99"/>
    </row>
    <row r="19280" spans="16:17" x14ac:dyDescent="0.3">
      <c r="P19280" s="99"/>
      <c r="Q19280" s="99"/>
    </row>
    <row r="19281" spans="16:17" x14ac:dyDescent="0.3">
      <c r="P19281" s="99"/>
      <c r="Q19281" s="99"/>
    </row>
    <row r="19282" spans="16:17" x14ac:dyDescent="0.3">
      <c r="P19282" s="99"/>
      <c r="Q19282" s="99"/>
    </row>
    <row r="19283" spans="16:17" x14ac:dyDescent="0.3">
      <c r="P19283" s="99"/>
      <c r="Q19283" s="99"/>
    </row>
    <row r="19284" spans="16:17" x14ac:dyDescent="0.3">
      <c r="P19284" s="99"/>
      <c r="Q19284" s="99"/>
    </row>
    <row r="19285" spans="16:17" x14ac:dyDescent="0.3">
      <c r="P19285" s="99"/>
      <c r="Q19285" s="99"/>
    </row>
    <row r="19286" spans="16:17" x14ac:dyDescent="0.3">
      <c r="P19286" s="99"/>
      <c r="Q19286" s="99"/>
    </row>
    <row r="19287" spans="16:17" x14ac:dyDescent="0.3">
      <c r="P19287" s="99"/>
      <c r="Q19287" s="99"/>
    </row>
    <row r="19288" spans="16:17" x14ac:dyDescent="0.3">
      <c r="P19288" s="99"/>
      <c r="Q19288" s="99"/>
    </row>
    <row r="19289" spans="16:17" x14ac:dyDescent="0.3">
      <c r="P19289" s="99"/>
      <c r="Q19289" s="99"/>
    </row>
    <row r="19290" spans="16:17" x14ac:dyDescent="0.3">
      <c r="P19290" s="99"/>
      <c r="Q19290" s="99"/>
    </row>
    <row r="19291" spans="16:17" x14ac:dyDescent="0.3">
      <c r="P19291" s="99"/>
      <c r="Q19291" s="99"/>
    </row>
    <row r="19292" spans="16:17" x14ac:dyDescent="0.3">
      <c r="P19292" s="99"/>
      <c r="Q19292" s="99"/>
    </row>
    <row r="19293" spans="16:17" x14ac:dyDescent="0.3">
      <c r="P19293" s="99"/>
      <c r="Q19293" s="99"/>
    </row>
    <row r="19294" spans="16:17" x14ac:dyDescent="0.3">
      <c r="P19294" s="99"/>
      <c r="Q19294" s="99"/>
    </row>
    <row r="19295" spans="16:17" x14ac:dyDescent="0.3">
      <c r="P19295" s="99"/>
      <c r="Q19295" s="99"/>
    </row>
    <row r="19296" spans="16:17" x14ac:dyDescent="0.3">
      <c r="P19296" s="99"/>
      <c r="Q19296" s="99"/>
    </row>
    <row r="19297" spans="16:17" x14ac:dyDescent="0.3">
      <c r="P19297" s="99"/>
      <c r="Q19297" s="99"/>
    </row>
    <row r="19298" spans="16:17" x14ac:dyDescent="0.3">
      <c r="P19298" s="99"/>
      <c r="Q19298" s="99"/>
    </row>
    <row r="19299" spans="16:17" x14ac:dyDescent="0.3">
      <c r="P19299" s="99"/>
      <c r="Q19299" s="99"/>
    </row>
    <row r="19300" spans="16:17" x14ac:dyDescent="0.3">
      <c r="P19300" s="99"/>
      <c r="Q19300" s="99"/>
    </row>
    <row r="19301" spans="16:17" x14ac:dyDescent="0.3">
      <c r="P19301" s="99"/>
      <c r="Q19301" s="99"/>
    </row>
    <row r="19302" spans="16:17" x14ac:dyDescent="0.3">
      <c r="P19302" s="99"/>
      <c r="Q19302" s="99"/>
    </row>
    <row r="19303" spans="16:17" x14ac:dyDescent="0.3">
      <c r="P19303" s="99"/>
      <c r="Q19303" s="99"/>
    </row>
    <row r="19304" spans="16:17" x14ac:dyDescent="0.3">
      <c r="P19304" s="99"/>
      <c r="Q19304" s="99"/>
    </row>
    <row r="19305" spans="16:17" x14ac:dyDescent="0.3">
      <c r="P19305" s="99"/>
      <c r="Q19305" s="99"/>
    </row>
    <row r="19306" spans="16:17" x14ac:dyDescent="0.3">
      <c r="P19306" s="99"/>
      <c r="Q19306" s="99"/>
    </row>
    <row r="19307" spans="16:17" x14ac:dyDescent="0.3">
      <c r="P19307" s="99"/>
      <c r="Q19307" s="99"/>
    </row>
    <row r="19308" spans="16:17" x14ac:dyDescent="0.3">
      <c r="P19308" s="99"/>
      <c r="Q19308" s="99"/>
    </row>
    <row r="19309" spans="16:17" x14ac:dyDescent="0.3">
      <c r="P19309" s="99"/>
      <c r="Q19309" s="99"/>
    </row>
    <row r="19310" spans="16:17" x14ac:dyDescent="0.3">
      <c r="P19310" s="99"/>
      <c r="Q19310" s="99"/>
    </row>
    <row r="19311" spans="16:17" x14ac:dyDescent="0.3">
      <c r="P19311" s="99"/>
      <c r="Q19311" s="99"/>
    </row>
    <row r="19312" spans="16:17" x14ac:dyDescent="0.3">
      <c r="P19312" s="99"/>
      <c r="Q19312" s="99"/>
    </row>
    <row r="19313" spans="16:17" x14ac:dyDescent="0.3">
      <c r="P19313" s="99"/>
      <c r="Q19313" s="99"/>
    </row>
    <row r="19314" spans="16:17" x14ac:dyDescent="0.3">
      <c r="P19314" s="99"/>
      <c r="Q19314" s="99"/>
    </row>
    <row r="19315" spans="16:17" x14ac:dyDescent="0.3">
      <c r="P19315" s="99"/>
      <c r="Q19315" s="99"/>
    </row>
    <row r="19316" spans="16:17" x14ac:dyDescent="0.3">
      <c r="P19316" s="99"/>
      <c r="Q19316" s="99"/>
    </row>
    <row r="19317" spans="16:17" x14ac:dyDescent="0.3">
      <c r="P19317" s="99"/>
      <c r="Q19317" s="99"/>
    </row>
    <row r="19318" spans="16:17" x14ac:dyDescent="0.3">
      <c r="P19318" s="99"/>
      <c r="Q19318" s="99"/>
    </row>
    <row r="19319" spans="16:17" x14ac:dyDescent="0.3">
      <c r="P19319" s="99"/>
      <c r="Q19319" s="99"/>
    </row>
    <row r="19320" spans="16:17" x14ac:dyDescent="0.3">
      <c r="P19320" s="99"/>
      <c r="Q19320" s="99"/>
    </row>
    <row r="19321" spans="16:17" x14ac:dyDescent="0.3">
      <c r="P19321" s="99"/>
      <c r="Q19321" s="99"/>
    </row>
    <row r="19322" spans="16:17" x14ac:dyDescent="0.3">
      <c r="P19322" s="99"/>
      <c r="Q19322" s="99"/>
    </row>
    <row r="19323" spans="16:17" x14ac:dyDescent="0.3">
      <c r="P19323" s="99"/>
      <c r="Q19323" s="99"/>
    </row>
    <row r="19324" spans="16:17" x14ac:dyDescent="0.3">
      <c r="P19324" s="99"/>
      <c r="Q19324" s="99"/>
    </row>
    <row r="19325" spans="16:17" x14ac:dyDescent="0.3">
      <c r="P19325" s="99"/>
      <c r="Q19325" s="99"/>
    </row>
    <row r="19326" spans="16:17" x14ac:dyDescent="0.3">
      <c r="P19326" s="99"/>
      <c r="Q19326" s="99"/>
    </row>
    <row r="19327" spans="16:17" x14ac:dyDescent="0.3">
      <c r="P19327" s="99"/>
      <c r="Q19327" s="99"/>
    </row>
    <row r="19328" spans="16:17" x14ac:dyDescent="0.3">
      <c r="P19328" s="99"/>
      <c r="Q19328" s="99"/>
    </row>
    <row r="19329" spans="16:17" x14ac:dyDescent="0.3">
      <c r="P19329" s="99"/>
      <c r="Q19329" s="99"/>
    </row>
    <row r="19330" spans="16:17" x14ac:dyDescent="0.3">
      <c r="P19330" s="99"/>
      <c r="Q19330" s="99"/>
    </row>
    <row r="19331" spans="16:17" x14ac:dyDescent="0.3">
      <c r="P19331" s="99"/>
      <c r="Q19331" s="99"/>
    </row>
    <row r="19332" spans="16:17" x14ac:dyDescent="0.3">
      <c r="P19332" s="99"/>
      <c r="Q19332" s="99"/>
    </row>
    <row r="19333" spans="16:17" x14ac:dyDescent="0.3">
      <c r="P19333" s="99"/>
      <c r="Q19333" s="99"/>
    </row>
    <row r="19334" spans="16:17" x14ac:dyDescent="0.3">
      <c r="P19334" s="99"/>
      <c r="Q19334" s="99"/>
    </row>
    <row r="19335" spans="16:17" x14ac:dyDescent="0.3">
      <c r="P19335" s="99"/>
      <c r="Q19335" s="99"/>
    </row>
    <row r="19336" spans="16:17" x14ac:dyDescent="0.3">
      <c r="P19336" s="99"/>
      <c r="Q19336" s="99"/>
    </row>
    <row r="19337" spans="16:17" x14ac:dyDescent="0.3">
      <c r="P19337" s="99"/>
      <c r="Q19337" s="99"/>
    </row>
    <row r="19338" spans="16:17" x14ac:dyDescent="0.3">
      <c r="P19338" s="99"/>
      <c r="Q19338" s="99"/>
    </row>
    <row r="19339" spans="16:17" x14ac:dyDescent="0.3">
      <c r="P19339" s="99"/>
      <c r="Q19339" s="99"/>
    </row>
    <row r="19340" spans="16:17" x14ac:dyDescent="0.3">
      <c r="P19340" s="99"/>
      <c r="Q19340" s="99"/>
    </row>
    <row r="19341" spans="16:17" x14ac:dyDescent="0.3">
      <c r="P19341" s="99"/>
      <c r="Q19341" s="99"/>
    </row>
    <row r="19342" spans="16:17" x14ac:dyDescent="0.3">
      <c r="P19342" s="99"/>
      <c r="Q19342" s="99"/>
    </row>
    <row r="19343" spans="16:17" x14ac:dyDescent="0.3">
      <c r="P19343" s="99"/>
      <c r="Q19343" s="99"/>
    </row>
    <row r="19344" spans="16:17" x14ac:dyDescent="0.3">
      <c r="P19344" s="99"/>
      <c r="Q19344" s="99"/>
    </row>
    <row r="19345" spans="16:17" x14ac:dyDescent="0.3">
      <c r="P19345" s="99"/>
      <c r="Q19345" s="99"/>
    </row>
    <row r="19346" spans="16:17" x14ac:dyDescent="0.3">
      <c r="P19346" s="99"/>
      <c r="Q19346" s="99"/>
    </row>
    <row r="19347" spans="16:17" x14ac:dyDescent="0.3">
      <c r="P19347" s="99"/>
      <c r="Q19347" s="99"/>
    </row>
    <row r="19348" spans="16:17" x14ac:dyDescent="0.3">
      <c r="P19348" s="99"/>
      <c r="Q19348" s="99"/>
    </row>
    <row r="19349" spans="16:17" x14ac:dyDescent="0.3">
      <c r="P19349" s="99"/>
      <c r="Q19349" s="99"/>
    </row>
    <row r="19350" spans="16:17" x14ac:dyDescent="0.3">
      <c r="P19350" s="99"/>
      <c r="Q19350" s="99"/>
    </row>
    <row r="19351" spans="16:17" x14ac:dyDescent="0.3">
      <c r="P19351" s="99"/>
      <c r="Q19351" s="99"/>
    </row>
    <row r="19352" spans="16:17" x14ac:dyDescent="0.3">
      <c r="P19352" s="99"/>
      <c r="Q19352" s="99"/>
    </row>
    <row r="19353" spans="16:17" x14ac:dyDescent="0.3">
      <c r="P19353" s="99"/>
      <c r="Q19353" s="99"/>
    </row>
    <row r="19354" spans="16:17" x14ac:dyDescent="0.3">
      <c r="P19354" s="99"/>
      <c r="Q19354" s="99"/>
    </row>
    <row r="19355" spans="16:17" x14ac:dyDescent="0.3">
      <c r="P19355" s="99"/>
      <c r="Q19355" s="99"/>
    </row>
    <row r="19356" spans="16:17" x14ac:dyDescent="0.3">
      <c r="P19356" s="99"/>
      <c r="Q19356" s="99"/>
    </row>
    <row r="19357" spans="16:17" x14ac:dyDescent="0.3">
      <c r="P19357" s="99"/>
      <c r="Q19357" s="99"/>
    </row>
    <row r="19358" spans="16:17" x14ac:dyDescent="0.3">
      <c r="P19358" s="99"/>
      <c r="Q19358" s="99"/>
    </row>
    <row r="19359" spans="16:17" x14ac:dyDescent="0.3">
      <c r="P19359" s="99"/>
      <c r="Q19359" s="99"/>
    </row>
    <row r="19360" spans="16:17" x14ac:dyDescent="0.3">
      <c r="P19360" s="99"/>
      <c r="Q19360" s="99"/>
    </row>
    <row r="19361" spans="16:17" x14ac:dyDescent="0.3">
      <c r="P19361" s="99"/>
      <c r="Q19361" s="99"/>
    </row>
    <row r="19362" spans="16:17" x14ac:dyDescent="0.3">
      <c r="P19362" s="99"/>
      <c r="Q19362" s="99"/>
    </row>
    <row r="19363" spans="16:17" x14ac:dyDescent="0.3">
      <c r="P19363" s="99"/>
      <c r="Q19363" s="99"/>
    </row>
    <row r="19364" spans="16:17" x14ac:dyDescent="0.3">
      <c r="P19364" s="99"/>
      <c r="Q19364" s="99"/>
    </row>
    <row r="19365" spans="16:17" x14ac:dyDescent="0.3">
      <c r="P19365" s="99"/>
      <c r="Q19365" s="99"/>
    </row>
    <row r="19366" spans="16:17" x14ac:dyDescent="0.3">
      <c r="P19366" s="99"/>
      <c r="Q19366" s="99"/>
    </row>
    <row r="19367" spans="16:17" x14ac:dyDescent="0.3">
      <c r="P19367" s="99"/>
      <c r="Q19367" s="99"/>
    </row>
    <row r="19368" spans="16:17" x14ac:dyDescent="0.3">
      <c r="P19368" s="99"/>
      <c r="Q19368" s="99"/>
    </row>
    <row r="19369" spans="16:17" x14ac:dyDescent="0.3">
      <c r="P19369" s="99"/>
      <c r="Q19369" s="99"/>
    </row>
    <row r="19370" spans="16:17" x14ac:dyDescent="0.3">
      <c r="P19370" s="99"/>
      <c r="Q19370" s="99"/>
    </row>
    <row r="19371" spans="16:17" x14ac:dyDescent="0.3">
      <c r="P19371" s="99"/>
      <c r="Q19371" s="99"/>
    </row>
    <row r="19372" spans="16:17" x14ac:dyDescent="0.3">
      <c r="P19372" s="99"/>
      <c r="Q19372" s="99"/>
    </row>
    <row r="19373" spans="16:17" x14ac:dyDescent="0.3">
      <c r="P19373" s="99"/>
      <c r="Q19373" s="99"/>
    </row>
    <row r="19374" spans="16:17" x14ac:dyDescent="0.3">
      <c r="P19374" s="99"/>
      <c r="Q19374" s="99"/>
    </row>
    <row r="19375" spans="16:17" x14ac:dyDescent="0.3">
      <c r="P19375" s="99"/>
      <c r="Q19375" s="99"/>
    </row>
    <row r="19376" spans="16:17" x14ac:dyDescent="0.3">
      <c r="P19376" s="99"/>
      <c r="Q19376" s="99"/>
    </row>
    <row r="19377" spans="16:17" x14ac:dyDescent="0.3">
      <c r="P19377" s="99"/>
      <c r="Q19377" s="99"/>
    </row>
    <row r="19378" spans="16:17" x14ac:dyDescent="0.3">
      <c r="P19378" s="99"/>
      <c r="Q19378" s="99"/>
    </row>
    <row r="19379" spans="16:17" x14ac:dyDescent="0.3">
      <c r="P19379" s="99"/>
      <c r="Q19379" s="99"/>
    </row>
    <row r="19380" spans="16:17" x14ac:dyDescent="0.3">
      <c r="P19380" s="99"/>
      <c r="Q19380" s="99"/>
    </row>
    <row r="19381" spans="16:17" x14ac:dyDescent="0.3">
      <c r="P19381" s="99"/>
      <c r="Q19381" s="99"/>
    </row>
    <row r="19382" spans="16:17" x14ac:dyDescent="0.3">
      <c r="P19382" s="99"/>
      <c r="Q19382" s="99"/>
    </row>
    <row r="19383" spans="16:17" x14ac:dyDescent="0.3">
      <c r="P19383" s="99"/>
      <c r="Q19383" s="99"/>
    </row>
    <row r="19384" spans="16:17" x14ac:dyDescent="0.3">
      <c r="P19384" s="99"/>
      <c r="Q19384" s="99"/>
    </row>
    <row r="19385" spans="16:17" x14ac:dyDescent="0.3">
      <c r="P19385" s="99"/>
      <c r="Q19385" s="99"/>
    </row>
    <row r="19386" spans="16:17" x14ac:dyDescent="0.3">
      <c r="P19386" s="99"/>
      <c r="Q19386" s="99"/>
    </row>
    <row r="19387" spans="16:17" x14ac:dyDescent="0.3">
      <c r="P19387" s="99"/>
      <c r="Q19387" s="99"/>
    </row>
    <row r="19388" spans="16:17" x14ac:dyDescent="0.3">
      <c r="P19388" s="99"/>
      <c r="Q19388" s="99"/>
    </row>
    <row r="19389" spans="16:17" x14ac:dyDescent="0.3">
      <c r="P19389" s="99"/>
      <c r="Q19389" s="99"/>
    </row>
    <row r="19390" spans="16:17" x14ac:dyDescent="0.3">
      <c r="P19390" s="99"/>
      <c r="Q19390" s="99"/>
    </row>
    <row r="19391" spans="16:17" x14ac:dyDescent="0.3">
      <c r="P19391" s="99"/>
      <c r="Q19391" s="99"/>
    </row>
    <row r="19392" spans="16:17" x14ac:dyDescent="0.3">
      <c r="P19392" s="99"/>
      <c r="Q19392" s="99"/>
    </row>
    <row r="19393" spans="16:17" x14ac:dyDescent="0.3">
      <c r="P19393" s="99"/>
      <c r="Q19393" s="99"/>
    </row>
    <row r="19394" spans="16:17" x14ac:dyDescent="0.3">
      <c r="P19394" s="99"/>
      <c r="Q19394" s="99"/>
    </row>
    <row r="19395" spans="16:17" x14ac:dyDescent="0.3">
      <c r="P19395" s="99"/>
      <c r="Q19395" s="99"/>
    </row>
    <row r="19396" spans="16:17" x14ac:dyDescent="0.3">
      <c r="P19396" s="99"/>
      <c r="Q19396" s="99"/>
    </row>
    <row r="19397" spans="16:17" x14ac:dyDescent="0.3">
      <c r="P19397" s="99"/>
      <c r="Q19397" s="99"/>
    </row>
    <row r="19398" spans="16:17" x14ac:dyDescent="0.3">
      <c r="P19398" s="99"/>
      <c r="Q19398" s="99"/>
    </row>
    <row r="19399" spans="16:17" x14ac:dyDescent="0.3">
      <c r="P19399" s="99"/>
      <c r="Q19399" s="99"/>
    </row>
    <row r="19400" spans="16:17" x14ac:dyDescent="0.3">
      <c r="P19400" s="99"/>
      <c r="Q19400" s="99"/>
    </row>
    <row r="19401" spans="16:17" x14ac:dyDescent="0.3">
      <c r="P19401" s="99"/>
      <c r="Q19401" s="99"/>
    </row>
    <row r="19402" spans="16:17" x14ac:dyDescent="0.3">
      <c r="P19402" s="99"/>
      <c r="Q19402" s="99"/>
    </row>
    <row r="19403" spans="16:17" x14ac:dyDescent="0.3">
      <c r="P19403" s="99"/>
      <c r="Q19403" s="99"/>
    </row>
    <row r="19404" spans="16:17" x14ac:dyDescent="0.3">
      <c r="P19404" s="99"/>
      <c r="Q19404" s="99"/>
    </row>
    <row r="19405" spans="16:17" x14ac:dyDescent="0.3">
      <c r="P19405" s="99"/>
      <c r="Q19405" s="99"/>
    </row>
    <row r="19406" spans="16:17" x14ac:dyDescent="0.3">
      <c r="P19406" s="99"/>
      <c r="Q19406" s="99"/>
    </row>
    <row r="19407" spans="16:17" x14ac:dyDescent="0.3">
      <c r="P19407" s="99"/>
      <c r="Q19407" s="99"/>
    </row>
    <row r="19408" spans="16:17" x14ac:dyDescent="0.3">
      <c r="P19408" s="99"/>
      <c r="Q19408" s="99"/>
    </row>
    <row r="19409" spans="16:17" x14ac:dyDescent="0.3">
      <c r="P19409" s="99"/>
      <c r="Q19409" s="99"/>
    </row>
    <row r="19410" spans="16:17" x14ac:dyDescent="0.3">
      <c r="P19410" s="99"/>
      <c r="Q19410" s="99"/>
    </row>
    <row r="19411" spans="16:17" x14ac:dyDescent="0.3">
      <c r="P19411" s="99"/>
      <c r="Q19411" s="99"/>
    </row>
    <row r="19412" spans="16:17" x14ac:dyDescent="0.3">
      <c r="P19412" s="99"/>
      <c r="Q19412" s="99"/>
    </row>
    <row r="19413" spans="16:17" x14ac:dyDescent="0.3">
      <c r="P19413" s="99"/>
      <c r="Q19413" s="99"/>
    </row>
    <row r="19414" spans="16:17" x14ac:dyDescent="0.3">
      <c r="P19414" s="99"/>
      <c r="Q19414" s="99"/>
    </row>
    <row r="19415" spans="16:17" x14ac:dyDescent="0.3">
      <c r="P19415" s="99"/>
      <c r="Q19415" s="99"/>
    </row>
    <row r="19416" spans="16:17" x14ac:dyDescent="0.3">
      <c r="P19416" s="99"/>
      <c r="Q19416" s="99"/>
    </row>
    <row r="19417" spans="16:17" x14ac:dyDescent="0.3">
      <c r="P19417" s="99"/>
      <c r="Q19417" s="99"/>
    </row>
    <row r="19418" spans="16:17" x14ac:dyDescent="0.3">
      <c r="P19418" s="99"/>
      <c r="Q19418" s="99"/>
    </row>
    <row r="19419" spans="16:17" x14ac:dyDescent="0.3">
      <c r="P19419" s="99"/>
      <c r="Q19419" s="99"/>
    </row>
    <row r="19420" spans="16:17" x14ac:dyDescent="0.3">
      <c r="P19420" s="99"/>
      <c r="Q19420" s="99"/>
    </row>
    <row r="19421" spans="16:17" x14ac:dyDescent="0.3">
      <c r="P19421" s="99"/>
      <c r="Q19421" s="99"/>
    </row>
    <row r="19422" spans="16:17" x14ac:dyDescent="0.3">
      <c r="P19422" s="99"/>
      <c r="Q19422" s="99"/>
    </row>
    <row r="19423" spans="16:17" x14ac:dyDescent="0.3">
      <c r="P19423" s="99"/>
      <c r="Q19423" s="99"/>
    </row>
    <row r="19424" spans="16:17" x14ac:dyDescent="0.3">
      <c r="P19424" s="99"/>
      <c r="Q19424" s="99"/>
    </row>
    <row r="19425" spans="16:17" x14ac:dyDescent="0.3">
      <c r="P19425" s="99"/>
      <c r="Q19425" s="99"/>
    </row>
    <row r="19426" spans="16:17" x14ac:dyDescent="0.3">
      <c r="P19426" s="99"/>
      <c r="Q19426" s="99"/>
    </row>
    <row r="19427" spans="16:17" x14ac:dyDescent="0.3">
      <c r="P19427" s="99"/>
      <c r="Q19427" s="99"/>
    </row>
    <row r="19428" spans="16:17" x14ac:dyDescent="0.3">
      <c r="P19428" s="99"/>
      <c r="Q19428" s="99"/>
    </row>
    <row r="19429" spans="16:17" x14ac:dyDescent="0.3">
      <c r="P19429" s="99"/>
      <c r="Q19429" s="99"/>
    </row>
    <row r="19430" spans="16:17" x14ac:dyDescent="0.3">
      <c r="P19430" s="99"/>
      <c r="Q19430" s="99"/>
    </row>
    <row r="19431" spans="16:17" x14ac:dyDescent="0.3">
      <c r="P19431" s="99"/>
      <c r="Q19431" s="99"/>
    </row>
    <row r="19432" spans="16:17" x14ac:dyDescent="0.3">
      <c r="P19432" s="99"/>
      <c r="Q19432" s="99"/>
    </row>
    <row r="19433" spans="16:17" x14ac:dyDescent="0.3">
      <c r="P19433" s="99"/>
      <c r="Q19433" s="99"/>
    </row>
    <row r="19434" spans="16:17" x14ac:dyDescent="0.3">
      <c r="P19434" s="99"/>
      <c r="Q19434" s="99"/>
    </row>
    <row r="19435" spans="16:17" x14ac:dyDescent="0.3">
      <c r="P19435" s="99"/>
      <c r="Q19435" s="99"/>
    </row>
    <row r="19436" spans="16:17" x14ac:dyDescent="0.3">
      <c r="P19436" s="99"/>
      <c r="Q19436" s="99"/>
    </row>
    <row r="19437" spans="16:17" x14ac:dyDescent="0.3">
      <c r="P19437" s="99"/>
      <c r="Q19437" s="99"/>
    </row>
    <row r="19438" spans="16:17" x14ac:dyDescent="0.3">
      <c r="P19438" s="99"/>
      <c r="Q19438" s="99"/>
    </row>
    <row r="19439" spans="16:17" x14ac:dyDescent="0.3">
      <c r="P19439" s="99"/>
      <c r="Q19439" s="99"/>
    </row>
    <row r="19440" spans="16:17" x14ac:dyDescent="0.3">
      <c r="P19440" s="99"/>
      <c r="Q19440" s="99"/>
    </row>
    <row r="19441" spans="16:17" x14ac:dyDescent="0.3">
      <c r="P19441" s="99"/>
      <c r="Q19441" s="99"/>
    </row>
    <row r="19442" spans="16:17" x14ac:dyDescent="0.3">
      <c r="P19442" s="99"/>
      <c r="Q19442" s="99"/>
    </row>
    <row r="19443" spans="16:17" x14ac:dyDescent="0.3">
      <c r="P19443" s="99"/>
      <c r="Q19443" s="99"/>
    </row>
    <row r="19444" spans="16:17" x14ac:dyDescent="0.3">
      <c r="P19444" s="99"/>
      <c r="Q19444" s="99"/>
    </row>
    <row r="19445" spans="16:17" x14ac:dyDescent="0.3">
      <c r="P19445" s="99"/>
      <c r="Q19445" s="99"/>
    </row>
    <row r="19446" spans="16:17" x14ac:dyDescent="0.3">
      <c r="P19446" s="99"/>
      <c r="Q19446" s="99"/>
    </row>
    <row r="19447" spans="16:17" x14ac:dyDescent="0.3">
      <c r="P19447" s="99"/>
      <c r="Q19447" s="99"/>
    </row>
    <row r="19448" spans="16:17" x14ac:dyDescent="0.3">
      <c r="P19448" s="99"/>
      <c r="Q19448" s="99"/>
    </row>
    <row r="19449" spans="16:17" x14ac:dyDescent="0.3">
      <c r="P19449" s="99"/>
      <c r="Q19449" s="99"/>
    </row>
    <row r="19450" spans="16:17" x14ac:dyDescent="0.3">
      <c r="P19450" s="99"/>
      <c r="Q19450" s="99"/>
    </row>
    <row r="19451" spans="16:17" x14ac:dyDescent="0.3">
      <c r="P19451" s="99"/>
      <c r="Q19451" s="99"/>
    </row>
    <row r="19452" spans="16:17" x14ac:dyDescent="0.3">
      <c r="P19452" s="99"/>
      <c r="Q19452" s="99"/>
    </row>
    <row r="19453" spans="16:17" x14ac:dyDescent="0.3">
      <c r="P19453" s="99"/>
      <c r="Q19453" s="99"/>
    </row>
    <row r="19454" spans="16:17" x14ac:dyDescent="0.3">
      <c r="P19454" s="99"/>
      <c r="Q19454" s="99"/>
    </row>
    <row r="19455" spans="16:17" x14ac:dyDescent="0.3">
      <c r="P19455" s="99"/>
      <c r="Q19455" s="99"/>
    </row>
    <row r="19456" spans="16:17" x14ac:dyDescent="0.3">
      <c r="P19456" s="99"/>
      <c r="Q19456" s="99"/>
    </row>
    <row r="19457" spans="16:17" x14ac:dyDescent="0.3">
      <c r="P19457" s="99"/>
      <c r="Q19457" s="99"/>
    </row>
    <row r="19458" spans="16:17" x14ac:dyDescent="0.3">
      <c r="P19458" s="99"/>
      <c r="Q19458" s="99"/>
    </row>
    <row r="19459" spans="16:17" x14ac:dyDescent="0.3">
      <c r="P19459" s="99"/>
      <c r="Q19459" s="99"/>
    </row>
    <row r="19460" spans="16:17" x14ac:dyDescent="0.3">
      <c r="P19460" s="99"/>
      <c r="Q19460" s="99"/>
    </row>
    <row r="19461" spans="16:17" x14ac:dyDescent="0.3">
      <c r="P19461" s="99"/>
      <c r="Q19461" s="99"/>
    </row>
    <row r="19462" spans="16:17" x14ac:dyDescent="0.3">
      <c r="P19462" s="99"/>
      <c r="Q19462" s="99"/>
    </row>
    <row r="19463" spans="16:17" x14ac:dyDescent="0.3">
      <c r="P19463" s="99"/>
      <c r="Q19463" s="99"/>
    </row>
    <row r="19464" spans="16:17" x14ac:dyDescent="0.3">
      <c r="P19464" s="99"/>
      <c r="Q19464" s="99"/>
    </row>
    <row r="19465" spans="16:17" x14ac:dyDescent="0.3">
      <c r="P19465" s="99"/>
      <c r="Q19465" s="99"/>
    </row>
    <row r="19466" spans="16:17" x14ac:dyDescent="0.3">
      <c r="P19466" s="99"/>
      <c r="Q19466" s="99"/>
    </row>
    <row r="19467" spans="16:17" x14ac:dyDescent="0.3">
      <c r="P19467" s="99"/>
      <c r="Q19467" s="99"/>
    </row>
    <row r="19468" spans="16:17" x14ac:dyDescent="0.3">
      <c r="P19468" s="99"/>
      <c r="Q19468" s="99"/>
    </row>
    <row r="19469" spans="16:17" x14ac:dyDescent="0.3">
      <c r="P19469" s="99"/>
      <c r="Q19469" s="99"/>
    </row>
    <row r="19470" spans="16:17" x14ac:dyDescent="0.3">
      <c r="P19470" s="99"/>
      <c r="Q19470" s="99"/>
    </row>
    <row r="19471" spans="16:17" x14ac:dyDescent="0.3">
      <c r="P19471" s="99"/>
      <c r="Q19471" s="99"/>
    </row>
    <row r="19472" spans="16:17" x14ac:dyDescent="0.3">
      <c r="P19472" s="99"/>
      <c r="Q19472" s="99"/>
    </row>
    <row r="19473" spans="16:17" x14ac:dyDescent="0.3">
      <c r="P19473" s="99"/>
      <c r="Q19473" s="99"/>
    </row>
    <row r="19474" spans="16:17" x14ac:dyDescent="0.3">
      <c r="P19474" s="99"/>
      <c r="Q19474" s="99"/>
    </row>
    <row r="19475" spans="16:17" x14ac:dyDescent="0.3">
      <c r="P19475" s="99"/>
      <c r="Q19475" s="99"/>
    </row>
    <row r="19476" spans="16:17" x14ac:dyDescent="0.3">
      <c r="P19476" s="99"/>
      <c r="Q19476" s="99"/>
    </row>
    <row r="19477" spans="16:17" x14ac:dyDescent="0.3">
      <c r="P19477" s="99"/>
      <c r="Q19477" s="99"/>
    </row>
    <row r="19478" spans="16:17" x14ac:dyDescent="0.3">
      <c r="P19478" s="99"/>
      <c r="Q19478" s="99"/>
    </row>
    <row r="19479" spans="16:17" x14ac:dyDescent="0.3">
      <c r="P19479" s="99"/>
      <c r="Q19479" s="99"/>
    </row>
    <row r="19480" spans="16:17" x14ac:dyDescent="0.3">
      <c r="P19480" s="99"/>
      <c r="Q19480" s="99"/>
    </row>
    <row r="19481" spans="16:17" x14ac:dyDescent="0.3">
      <c r="P19481" s="99"/>
      <c r="Q19481" s="99"/>
    </row>
    <row r="19482" spans="16:17" x14ac:dyDescent="0.3">
      <c r="P19482" s="99"/>
      <c r="Q19482" s="99"/>
    </row>
    <row r="19483" spans="16:17" x14ac:dyDescent="0.3">
      <c r="P19483" s="99"/>
      <c r="Q19483" s="99"/>
    </row>
    <row r="19484" spans="16:17" x14ac:dyDescent="0.3">
      <c r="P19484" s="99"/>
      <c r="Q19484" s="99"/>
    </row>
    <row r="19485" spans="16:17" x14ac:dyDescent="0.3">
      <c r="P19485" s="99"/>
      <c r="Q19485" s="99"/>
    </row>
    <row r="19486" spans="16:17" x14ac:dyDescent="0.3">
      <c r="P19486" s="99"/>
      <c r="Q19486" s="99"/>
    </row>
    <row r="19487" spans="16:17" x14ac:dyDescent="0.3">
      <c r="P19487" s="99"/>
      <c r="Q19487" s="99"/>
    </row>
    <row r="19488" spans="16:17" x14ac:dyDescent="0.3">
      <c r="P19488" s="99"/>
      <c r="Q19488" s="99"/>
    </row>
    <row r="19489" spans="16:17" x14ac:dyDescent="0.3">
      <c r="P19489" s="99"/>
      <c r="Q19489" s="99"/>
    </row>
    <row r="19490" spans="16:17" x14ac:dyDescent="0.3">
      <c r="P19490" s="99"/>
      <c r="Q19490" s="99"/>
    </row>
    <row r="19491" spans="16:17" x14ac:dyDescent="0.3">
      <c r="P19491" s="99"/>
      <c r="Q19491" s="99"/>
    </row>
    <row r="19492" spans="16:17" x14ac:dyDescent="0.3">
      <c r="P19492" s="99"/>
      <c r="Q19492" s="99"/>
    </row>
    <row r="19493" spans="16:17" x14ac:dyDescent="0.3">
      <c r="P19493" s="99"/>
      <c r="Q19493" s="99"/>
    </row>
    <row r="19494" spans="16:17" x14ac:dyDescent="0.3">
      <c r="P19494" s="99"/>
      <c r="Q19494" s="99"/>
    </row>
    <row r="19495" spans="16:17" x14ac:dyDescent="0.3">
      <c r="P19495" s="99"/>
      <c r="Q19495" s="99"/>
    </row>
    <row r="19496" spans="16:17" x14ac:dyDescent="0.3">
      <c r="P19496" s="99"/>
      <c r="Q19496" s="99"/>
    </row>
    <row r="19497" spans="16:17" x14ac:dyDescent="0.3">
      <c r="P19497" s="99"/>
      <c r="Q19497" s="99"/>
    </row>
    <row r="19498" spans="16:17" x14ac:dyDescent="0.3">
      <c r="P19498" s="99"/>
      <c r="Q19498" s="99"/>
    </row>
    <row r="19499" spans="16:17" x14ac:dyDescent="0.3">
      <c r="P19499" s="99"/>
      <c r="Q19499" s="99"/>
    </row>
    <row r="19500" spans="16:17" x14ac:dyDescent="0.3">
      <c r="P19500" s="99"/>
      <c r="Q19500" s="99"/>
    </row>
    <row r="19501" spans="16:17" x14ac:dyDescent="0.3">
      <c r="P19501" s="99"/>
      <c r="Q19501" s="99"/>
    </row>
    <row r="19502" spans="16:17" x14ac:dyDescent="0.3">
      <c r="P19502" s="99"/>
      <c r="Q19502" s="99"/>
    </row>
    <row r="19503" spans="16:17" x14ac:dyDescent="0.3">
      <c r="P19503" s="99"/>
      <c r="Q19503" s="99"/>
    </row>
    <row r="19504" spans="16:17" x14ac:dyDescent="0.3">
      <c r="P19504" s="99"/>
      <c r="Q19504" s="99"/>
    </row>
    <row r="19505" spans="16:17" x14ac:dyDescent="0.3">
      <c r="P19505" s="99"/>
      <c r="Q19505" s="99"/>
    </row>
    <row r="19506" spans="16:17" x14ac:dyDescent="0.3">
      <c r="P19506" s="99"/>
      <c r="Q19506" s="99"/>
    </row>
    <row r="19507" spans="16:17" x14ac:dyDescent="0.3">
      <c r="P19507" s="99"/>
      <c r="Q19507" s="99"/>
    </row>
    <row r="19508" spans="16:17" x14ac:dyDescent="0.3">
      <c r="P19508" s="99"/>
      <c r="Q19508" s="99"/>
    </row>
    <row r="19509" spans="16:17" x14ac:dyDescent="0.3">
      <c r="P19509" s="99"/>
      <c r="Q19509" s="99"/>
    </row>
    <row r="19510" spans="16:17" x14ac:dyDescent="0.3">
      <c r="P19510" s="99"/>
      <c r="Q19510" s="99"/>
    </row>
    <row r="19511" spans="16:17" x14ac:dyDescent="0.3">
      <c r="P19511" s="99"/>
      <c r="Q19511" s="99"/>
    </row>
    <row r="19512" spans="16:17" x14ac:dyDescent="0.3">
      <c r="P19512" s="99"/>
      <c r="Q19512" s="99"/>
    </row>
    <row r="19513" spans="16:17" x14ac:dyDescent="0.3">
      <c r="P19513" s="99"/>
      <c r="Q19513" s="99"/>
    </row>
    <row r="19514" spans="16:17" x14ac:dyDescent="0.3">
      <c r="P19514" s="99"/>
      <c r="Q19514" s="99"/>
    </row>
    <row r="19515" spans="16:17" x14ac:dyDescent="0.3">
      <c r="P19515" s="99"/>
      <c r="Q19515" s="99"/>
    </row>
    <row r="19516" spans="16:17" x14ac:dyDescent="0.3">
      <c r="P19516" s="99"/>
      <c r="Q19516" s="99"/>
    </row>
    <row r="19517" spans="16:17" x14ac:dyDescent="0.3">
      <c r="P19517" s="99"/>
      <c r="Q19517" s="99"/>
    </row>
    <row r="19518" spans="16:17" x14ac:dyDescent="0.3">
      <c r="P19518" s="99"/>
      <c r="Q19518" s="99"/>
    </row>
    <row r="19519" spans="16:17" x14ac:dyDescent="0.3">
      <c r="P19519" s="99"/>
      <c r="Q19519" s="99"/>
    </row>
    <row r="19520" spans="16:17" x14ac:dyDescent="0.3">
      <c r="P19520" s="99"/>
      <c r="Q19520" s="99"/>
    </row>
    <row r="19521" spans="16:17" x14ac:dyDescent="0.3">
      <c r="P19521" s="99"/>
      <c r="Q19521" s="99"/>
    </row>
    <row r="19522" spans="16:17" x14ac:dyDescent="0.3">
      <c r="P19522" s="99"/>
      <c r="Q19522" s="99"/>
    </row>
    <row r="19523" spans="16:17" x14ac:dyDescent="0.3">
      <c r="P19523" s="99"/>
      <c r="Q19523" s="99"/>
    </row>
    <row r="19524" spans="16:17" x14ac:dyDescent="0.3">
      <c r="P19524" s="99"/>
      <c r="Q19524" s="99"/>
    </row>
    <row r="19525" spans="16:17" x14ac:dyDescent="0.3">
      <c r="P19525" s="99"/>
      <c r="Q19525" s="99"/>
    </row>
    <row r="19526" spans="16:17" x14ac:dyDescent="0.3">
      <c r="P19526" s="99"/>
      <c r="Q19526" s="99"/>
    </row>
    <row r="19527" spans="16:17" x14ac:dyDescent="0.3">
      <c r="P19527" s="99"/>
      <c r="Q19527" s="99"/>
    </row>
    <row r="19528" spans="16:17" x14ac:dyDescent="0.3">
      <c r="P19528" s="99"/>
      <c r="Q19528" s="99"/>
    </row>
    <row r="19529" spans="16:17" x14ac:dyDescent="0.3">
      <c r="P19529" s="99"/>
      <c r="Q19529" s="99"/>
    </row>
    <row r="19530" spans="16:17" x14ac:dyDescent="0.3">
      <c r="P19530" s="99"/>
      <c r="Q19530" s="99"/>
    </row>
    <row r="19531" spans="16:17" x14ac:dyDescent="0.3">
      <c r="P19531" s="99"/>
      <c r="Q19531" s="99"/>
    </row>
    <row r="19532" spans="16:17" x14ac:dyDescent="0.3">
      <c r="P19532" s="99"/>
      <c r="Q19532" s="99"/>
    </row>
    <row r="19533" spans="16:17" x14ac:dyDescent="0.3">
      <c r="P19533" s="99"/>
      <c r="Q19533" s="99"/>
    </row>
    <row r="19534" spans="16:17" x14ac:dyDescent="0.3">
      <c r="P19534" s="99"/>
      <c r="Q19534" s="99"/>
    </row>
    <row r="19535" spans="16:17" x14ac:dyDescent="0.3">
      <c r="P19535" s="99"/>
      <c r="Q19535" s="99"/>
    </row>
    <row r="19536" spans="16:17" x14ac:dyDescent="0.3">
      <c r="P19536" s="99"/>
      <c r="Q19536" s="99"/>
    </row>
    <row r="19537" spans="16:17" x14ac:dyDescent="0.3">
      <c r="P19537" s="99"/>
      <c r="Q19537" s="99"/>
    </row>
    <row r="19538" spans="16:17" x14ac:dyDescent="0.3">
      <c r="P19538" s="99"/>
      <c r="Q19538" s="99"/>
    </row>
    <row r="19539" spans="16:17" x14ac:dyDescent="0.3">
      <c r="P19539" s="99"/>
      <c r="Q19539" s="99"/>
    </row>
    <row r="19540" spans="16:17" x14ac:dyDescent="0.3">
      <c r="P19540" s="99"/>
      <c r="Q19540" s="99"/>
    </row>
    <row r="19541" spans="16:17" x14ac:dyDescent="0.3">
      <c r="P19541" s="99"/>
      <c r="Q19541" s="99"/>
    </row>
    <row r="19542" spans="16:17" x14ac:dyDescent="0.3">
      <c r="P19542" s="99"/>
      <c r="Q19542" s="99"/>
    </row>
    <row r="19543" spans="16:17" x14ac:dyDescent="0.3">
      <c r="P19543" s="99"/>
      <c r="Q19543" s="99"/>
    </row>
    <row r="19544" spans="16:17" x14ac:dyDescent="0.3">
      <c r="P19544" s="99"/>
      <c r="Q19544" s="99"/>
    </row>
    <row r="19545" spans="16:17" x14ac:dyDescent="0.3">
      <c r="P19545" s="99"/>
      <c r="Q19545" s="99"/>
    </row>
    <row r="19546" spans="16:17" x14ac:dyDescent="0.3">
      <c r="P19546" s="99"/>
      <c r="Q19546" s="99"/>
    </row>
    <row r="19547" spans="16:17" x14ac:dyDescent="0.3">
      <c r="P19547" s="99"/>
      <c r="Q19547" s="99"/>
    </row>
    <row r="19548" spans="16:17" x14ac:dyDescent="0.3">
      <c r="P19548" s="99"/>
      <c r="Q19548" s="99"/>
    </row>
    <row r="19549" spans="16:17" x14ac:dyDescent="0.3">
      <c r="P19549" s="99"/>
      <c r="Q19549" s="99"/>
    </row>
    <row r="19550" spans="16:17" x14ac:dyDescent="0.3">
      <c r="P19550" s="99"/>
      <c r="Q19550" s="99"/>
    </row>
    <row r="19551" spans="16:17" x14ac:dyDescent="0.3">
      <c r="P19551" s="99"/>
      <c r="Q19551" s="99"/>
    </row>
    <row r="19552" spans="16:17" x14ac:dyDescent="0.3">
      <c r="P19552" s="99"/>
      <c r="Q19552" s="99"/>
    </row>
    <row r="19553" spans="16:17" x14ac:dyDescent="0.3">
      <c r="P19553" s="99"/>
      <c r="Q19553" s="99"/>
    </row>
    <row r="19554" spans="16:17" x14ac:dyDescent="0.3">
      <c r="P19554" s="99"/>
      <c r="Q19554" s="99"/>
    </row>
    <row r="19555" spans="16:17" x14ac:dyDescent="0.3">
      <c r="P19555" s="99"/>
      <c r="Q19555" s="99"/>
    </row>
    <row r="19556" spans="16:17" x14ac:dyDescent="0.3">
      <c r="P19556" s="99"/>
      <c r="Q19556" s="99"/>
    </row>
    <row r="19557" spans="16:17" x14ac:dyDescent="0.3">
      <c r="P19557" s="99"/>
      <c r="Q19557" s="99"/>
    </row>
    <row r="19558" spans="16:17" x14ac:dyDescent="0.3">
      <c r="P19558" s="99"/>
      <c r="Q19558" s="99"/>
    </row>
    <row r="19559" spans="16:17" x14ac:dyDescent="0.3">
      <c r="P19559" s="99"/>
      <c r="Q19559" s="99"/>
    </row>
    <row r="19560" spans="16:17" x14ac:dyDescent="0.3">
      <c r="P19560" s="99"/>
      <c r="Q19560" s="99"/>
    </row>
    <row r="19561" spans="16:17" x14ac:dyDescent="0.3">
      <c r="P19561" s="99"/>
      <c r="Q19561" s="99"/>
    </row>
    <row r="19562" spans="16:17" x14ac:dyDescent="0.3">
      <c r="P19562" s="99"/>
      <c r="Q19562" s="99"/>
    </row>
    <row r="19563" spans="16:17" x14ac:dyDescent="0.3">
      <c r="P19563" s="99"/>
      <c r="Q19563" s="99"/>
    </row>
    <row r="19564" spans="16:17" x14ac:dyDescent="0.3">
      <c r="P19564" s="99"/>
      <c r="Q19564" s="99"/>
    </row>
    <row r="19565" spans="16:17" x14ac:dyDescent="0.3">
      <c r="P19565" s="99"/>
      <c r="Q19565" s="99"/>
    </row>
    <row r="19566" spans="16:17" x14ac:dyDescent="0.3">
      <c r="P19566" s="99"/>
      <c r="Q19566" s="99"/>
    </row>
    <row r="19567" spans="16:17" x14ac:dyDescent="0.3">
      <c r="P19567" s="99"/>
      <c r="Q19567" s="99"/>
    </row>
    <row r="19568" spans="16:17" x14ac:dyDescent="0.3">
      <c r="P19568" s="99"/>
      <c r="Q19568" s="99"/>
    </row>
    <row r="19569" spans="16:17" x14ac:dyDescent="0.3">
      <c r="P19569" s="99"/>
      <c r="Q19569" s="99"/>
    </row>
    <row r="19570" spans="16:17" x14ac:dyDescent="0.3">
      <c r="P19570" s="99"/>
      <c r="Q19570" s="99"/>
    </row>
    <row r="19571" spans="16:17" x14ac:dyDescent="0.3">
      <c r="P19571" s="99"/>
      <c r="Q19571" s="99"/>
    </row>
    <row r="19572" spans="16:17" x14ac:dyDescent="0.3">
      <c r="P19572" s="99"/>
      <c r="Q19572" s="99"/>
    </row>
    <row r="19573" spans="16:17" x14ac:dyDescent="0.3">
      <c r="P19573" s="99"/>
      <c r="Q19573" s="99"/>
    </row>
    <row r="19574" spans="16:17" x14ac:dyDescent="0.3">
      <c r="P19574" s="99"/>
      <c r="Q19574" s="99"/>
    </row>
    <row r="19575" spans="16:17" x14ac:dyDescent="0.3">
      <c r="P19575" s="99"/>
      <c r="Q19575" s="99"/>
    </row>
    <row r="19576" spans="16:17" x14ac:dyDescent="0.3">
      <c r="P19576" s="99"/>
      <c r="Q19576" s="99"/>
    </row>
    <row r="19577" spans="16:17" x14ac:dyDescent="0.3">
      <c r="P19577" s="99"/>
      <c r="Q19577" s="99"/>
    </row>
    <row r="19578" spans="16:17" x14ac:dyDescent="0.3">
      <c r="P19578" s="99"/>
      <c r="Q19578" s="99"/>
    </row>
    <row r="19579" spans="16:17" x14ac:dyDescent="0.3">
      <c r="P19579" s="99"/>
      <c r="Q19579" s="99"/>
    </row>
    <row r="19580" spans="16:17" x14ac:dyDescent="0.3">
      <c r="P19580" s="99"/>
      <c r="Q19580" s="99"/>
    </row>
    <row r="19581" spans="16:17" x14ac:dyDescent="0.3">
      <c r="P19581" s="99"/>
      <c r="Q19581" s="99"/>
    </row>
    <row r="19582" spans="16:17" x14ac:dyDescent="0.3">
      <c r="P19582" s="99"/>
      <c r="Q19582" s="99"/>
    </row>
    <row r="19583" spans="16:17" x14ac:dyDescent="0.3">
      <c r="P19583" s="99"/>
      <c r="Q19583" s="99"/>
    </row>
    <row r="19584" spans="16:17" x14ac:dyDescent="0.3">
      <c r="P19584" s="99"/>
      <c r="Q19584" s="99"/>
    </row>
    <row r="19585" spans="16:17" x14ac:dyDescent="0.3">
      <c r="P19585" s="99"/>
      <c r="Q19585" s="99"/>
    </row>
    <row r="19586" spans="16:17" x14ac:dyDescent="0.3">
      <c r="P19586" s="99"/>
      <c r="Q19586" s="99"/>
    </row>
    <row r="19587" spans="16:17" x14ac:dyDescent="0.3">
      <c r="P19587" s="99"/>
      <c r="Q19587" s="99"/>
    </row>
    <row r="19588" spans="16:17" x14ac:dyDescent="0.3">
      <c r="P19588" s="99"/>
      <c r="Q19588" s="99"/>
    </row>
    <row r="19589" spans="16:17" x14ac:dyDescent="0.3">
      <c r="P19589" s="99"/>
      <c r="Q19589" s="99"/>
    </row>
    <row r="19590" spans="16:17" x14ac:dyDescent="0.3">
      <c r="P19590" s="99"/>
      <c r="Q19590" s="99"/>
    </row>
    <row r="19591" spans="16:17" x14ac:dyDescent="0.3">
      <c r="P19591" s="99"/>
      <c r="Q19591" s="99"/>
    </row>
    <row r="19592" spans="16:17" x14ac:dyDescent="0.3">
      <c r="P19592" s="99"/>
      <c r="Q19592" s="99"/>
    </row>
    <row r="19593" spans="16:17" x14ac:dyDescent="0.3">
      <c r="P19593" s="99"/>
      <c r="Q19593" s="99"/>
    </row>
    <row r="19594" spans="16:17" x14ac:dyDescent="0.3">
      <c r="P19594" s="99"/>
      <c r="Q19594" s="99"/>
    </row>
    <row r="19595" spans="16:17" x14ac:dyDescent="0.3">
      <c r="P19595" s="99"/>
      <c r="Q19595" s="99"/>
    </row>
    <row r="19596" spans="16:17" x14ac:dyDescent="0.3">
      <c r="P19596" s="99"/>
      <c r="Q19596" s="99"/>
    </row>
    <row r="19597" spans="16:17" x14ac:dyDescent="0.3">
      <c r="P19597" s="99"/>
      <c r="Q19597" s="99"/>
    </row>
    <row r="19598" spans="16:17" x14ac:dyDescent="0.3">
      <c r="P19598" s="99"/>
      <c r="Q19598" s="99"/>
    </row>
    <row r="19599" spans="16:17" x14ac:dyDescent="0.3">
      <c r="P19599" s="99"/>
      <c r="Q19599" s="99"/>
    </row>
    <row r="19600" spans="16:17" x14ac:dyDescent="0.3">
      <c r="P19600" s="99"/>
      <c r="Q19600" s="99"/>
    </row>
    <row r="19601" spans="16:17" x14ac:dyDescent="0.3">
      <c r="P19601" s="99"/>
      <c r="Q19601" s="99"/>
    </row>
    <row r="19602" spans="16:17" x14ac:dyDescent="0.3">
      <c r="P19602" s="99"/>
      <c r="Q19602" s="99"/>
    </row>
    <row r="19603" spans="16:17" x14ac:dyDescent="0.3">
      <c r="P19603" s="99"/>
      <c r="Q19603" s="99"/>
    </row>
    <row r="19604" spans="16:17" x14ac:dyDescent="0.3">
      <c r="P19604" s="99"/>
      <c r="Q19604" s="99"/>
    </row>
    <row r="19605" spans="16:17" x14ac:dyDescent="0.3">
      <c r="P19605" s="99"/>
      <c r="Q19605" s="99"/>
    </row>
    <row r="19606" spans="16:17" x14ac:dyDescent="0.3">
      <c r="P19606" s="99"/>
      <c r="Q19606" s="99"/>
    </row>
    <row r="19607" spans="16:17" x14ac:dyDescent="0.3">
      <c r="P19607" s="99"/>
      <c r="Q19607" s="99"/>
    </row>
    <row r="19608" spans="16:17" x14ac:dyDescent="0.3">
      <c r="P19608" s="99"/>
      <c r="Q19608" s="99"/>
    </row>
    <row r="19609" spans="16:17" x14ac:dyDescent="0.3">
      <c r="P19609" s="99"/>
      <c r="Q19609" s="99"/>
    </row>
    <row r="19610" spans="16:17" x14ac:dyDescent="0.3">
      <c r="P19610" s="99"/>
      <c r="Q19610" s="99"/>
    </row>
    <row r="19611" spans="16:17" x14ac:dyDescent="0.3">
      <c r="P19611" s="99"/>
      <c r="Q19611" s="99"/>
    </row>
    <row r="19612" spans="16:17" x14ac:dyDescent="0.3">
      <c r="P19612" s="99"/>
      <c r="Q19612" s="99"/>
    </row>
    <row r="19613" spans="16:17" x14ac:dyDescent="0.3">
      <c r="P19613" s="99"/>
      <c r="Q19613" s="99"/>
    </row>
    <row r="19614" spans="16:17" x14ac:dyDescent="0.3">
      <c r="P19614" s="99"/>
      <c r="Q19614" s="99"/>
    </row>
    <row r="19615" spans="16:17" x14ac:dyDescent="0.3">
      <c r="P19615" s="99"/>
      <c r="Q19615" s="99"/>
    </row>
    <row r="19616" spans="16:17" x14ac:dyDescent="0.3">
      <c r="P19616" s="99"/>
      <c r="Q19616" s="99"/>
    </row>
    <row r="19617" spans="16:17" x14ac:dyDescent="0.3">
      <c r="P19617" s="99"/>
      <c r="Q19617" s="99"/>
    </row>
    <row r="19618" spans="16:17" x14ac:dyDescent="0.3">
      <c r="P19618" s="99"/>
      <c r="Q19618" s="99"/>
    </row>
    <row r="19619" spans="16:17" x14ac:dyDescent="0.3">
      <c r="P19619" s="99"/>
      <c r="Q19619" s="99"/>
    </row>
    <row r="19620" spans="16:17" x14ac:dyDescent="0.3">
      <c r="P19620" s="99"/>
      <c r="Q19620" s="99"/>
    </row>
    <row r="19621" spans="16:17" x14ac:dyDescent="0.3">
      <c r="P19621" s="99"/>
      <c r="Q19621" s="99"/>
    </row>
    <row r="19622" spans="16:17" x14ac:dyDescent="0.3">
      <c r="P19622" s="99"/>
      <c r="Q19622" s="99"/>
    </row>
    <row r="19623" spans="16:17" x14ac:dyDescent="0.3">
      <c r="P19623" s="99"/>
      <c r="Q19623" s="99"/>
    </row>
    <row r="19624" spans="16:17" x14ac:dyDescent="0.3">
      <c r="P19624" s="99"/>
      <c r="Q19624" s="99"/>
    </row>
    <row r="19625" spans="16:17" x14ac:dyDescent="0.3">
      <c r="P19625" s="99"/>
      <c r="Q19625" s="99"/>
    </row>
    <row r="19626" spans="16:17" x14ac:dyDescent="0.3">
      <c r="P19626" s="99"/>
      <c r="Q19626" s="99"/>
    </row>
    <row r="19627" spans="16:17" x14ac:dyDescent="0.3">
      <c r="P19627" s="99"/>
      <c r="Q19627" s="99"/>
    </row>
    <row r="19628" spans="16:17" x14ac:dyDescent="0.3">
      <c r="P19628" s="99"/>
      <c r="Q19628" s="99"/>
    </row>
    <row r="19629" spans="16:17" x14ac:dyDescent="0.3">
      <c r="P19629" s="99"/>
      <c r="Q19629" s="99"/>
    </row>
    <row r="19630" spans="16:17" x14ac:dyDescent="0.3">
      <c r="P19630" s="99"/>
      <c r="Q19630" s="99"/>
    </row>
    <row r="19631" spans="16:17" x14ac:dyDescent="0.3">
      <c r="P19631" s="99"/>
      <c r="Q19631" s="99"/>
    </row>
    <row r="19632" spans="16:17" x14ac:dyDescent="0.3">
      <c r="P19632" s="99"/>
      <c r="Q19632" s="99"/>
    </row>
    <row r="19633" spans="16:17" x14ac:dyDescent="0.3">
      <c r="P19633" s="99"/>
      <c r="Q19633" s="99"/>
    </row>
    <row r="19634" spans="16:17" x14ac:dyDescent="0.3">
      <c r="P19634" s="99"/>
      <c r="Q19634" s="99"/>
    </row>
    <row r="19635" spans="16:17" x14ac:dyDescent="0.3">
      <c r="P19635" s="99"/>
      <c r="Q19635" s="99"/>
    </row>
    <row r="19636" spans="16:17" x14ac:dyDescent="0.3">
      <c r="P19636" s="99"/>
      <c r="Q19636" s="99"/>
    </row>
    <row r="19637" spans="16:17" x14ac:dyDescent="0.3">
      <c r="P19637" s="99"/>
      <c r="Q19637" s="99"/>
    </row>
    <row r="19638" spans="16:17" x14ac:dyDescent="0.3">
      <c r="P19638" s="99"/>
      <c r="Q19638" s="99"/>
    </row>
    <row r="19639" spans="16:17" x14ac:dyDescent="0.3">
      <c r="P19639" s="99"/>
      <c r="Q19639" s="99"/>
    </row>
    <row r="19640" spans="16:17" x14ac:dyDescent="0.3">
      <c r="P19640" s="99"/>
      <c r="Q19640" s="99"/>
    </row>
    <row r="19641" spans="16:17" x14ac:dyDescent="0.3">
      <c r="P19641" s="99"/>
      <c r="Q19641" s="99"/>
    </row>
    <row r="19642" spans="16:17" x14ac:dyDescent="0.3">
      <c r="P19642" s="99"/>
      <c r="Q19642" s="99"/>
    </row>
    <row r="19643" spans="16:17" x14ac:dyDescent="0.3">
      <c r="P19643" s="99"/>
      <c r="Q19643" s="99"/>
    </row>
    <row r="19644" spans="16:17" x14ac:dyDescent="0.3">
      <c r="P19644" s="99"/>
      <c r="Q19644" s="99"/>
    </row>
    <row r="19645" spans="16:17" x14ac:dyDescent="0.3">
      <c r="P19645" s="99"/>
      <c r="Q19645" s="99"/>
    </row>
    <row r="19646" spans="16:17" x14ac:dyDescent="0.3">
      <c r="P19646" s="99"/>
      <c r="Q19646" s="99"/>
    </row>
    <row r="19647" spans="16:17" x14ac:dyDescent="0.3">
      <c r="P19647" s="99"/>
      <c r="Q19647" s="99"/>
    </row>
    <row r="19648" spans="16:17" x14ac:dyDescent="0.3">
      <c r="P19648" s="99"/>
      <c r="Q19648" s="99"/>
    </row>
    <row r="19649" spans="16:17" x14ac:dyDescent="0.3">
      <c r="P19649" s="99"/>
      <c r="Q19649" s="99"/>
    </row>
    <row r="19650" spans="16:17" x14ac:dyDescent="0.3">
      <c r="P19650" s="99"/>
      <c r="Q19650" s="99"/>
    </row>
    <row r="19651" spans="16:17" x14ac:dyDescent="0.3">
      <c r="P19651" s="99"/>
      <c r="Q19651" s="99"/>
    </row>
    <row r="19652" spans="16:17" x14ac:dyDescent="0.3">
      <c r="P19652" s="99"/>
      <c r="Q19652" s="99"/>
    </row>
    <row r="19653" spans="16:17" x14ac:dyDescent="0.3">
      <c r="P19653" s="99"/>
      <c r="Q19653" s="99"/>
    </row>
    <row r="19654" spans="16:17" x14ac:dyDescent="0.3">
      <c r="P19654" s="99"/>
      <c r="Q19654" s="99"/>
    </row>
    <row r="19655" spans="16:17" x14ac:dyDescent="0.3">
      <c r="P19655" s="99"/>
      <c r="Q19655" s="99"/>
    </row>
    <row r="19656" spans="16:17" x14ac:dyDescent="0.3">
      <c r="P19656" s="99"/>
      <c r="Q19656" s="99"/>
    </row>
    <row r="19657" spans="16:17" x14ac:dyDescent="0.3">
      <c r="P19657" s="99"/>
      <c r="Q19657" s="99"/>
    </row>
    <row r="19658" spans="16:17" x14ac:dyDescent="0.3">
      <c r="P19658" s="99"/>
      <c r="Q19658" s="99"/>
    </row>
    <row r="19659" spans="16:17" x14ac:dyDescent="0.3">
      <c r="P19659" s="99"/>
      <c r="Q19659" s="99"/>
    </row>
    <row r="19660" spans="16:17" x14ac:dyDescent="0.3">
      <c r="P19660" s="99"/>
      <c r="Q19660" s="99"/>
    </row>
    <row r="19661" spans="16:17" x14ac:dyDescent="0.3">
      <c r="P19661" s="99"/>
      <c r="Q19661" s="99"/>
    </row>
    <row r="19662" spans="16:17" x14ac:dyDescent="0.3">
      <c r="P19662" s="99"/>
      <c r="Q19662" s="99"/>
    </row>
    <row r="19663" spans="16:17" x14ac:dyDescent="0.3">
      <c r="P19663" s="99"/>
      <c r="Q19663" s="99"/>
    </row>
    <row r="19664" spans="16:17" x14ac:dyDescent="0.3">
      <c r="P19664" s="99"/>
      <c r="Q19664" s="99"/>
    </row>
    <row r="19665" spans="16:17" x14ac:dyDescent="0.3">
      <c r="P19665" s="99"/>
      <c r="Q19665" s="99"/>
    </row>
    <row r="19666" spans="16:17" x14ac:dyDescent="0.3">
      <c r="P19666" s="99"/>
      <c r="Q19666" s="99"/>
    </row>
    <row r="19667" spans="16:17" x14ac:dyDescent="0.3">
      <c r="P19667" s="99"/>
      <c r="Q19667" s="99"/>
    </row>
    <row r="19668" spans="16:17" x14ac:dyDescent="0.3">
      <c r="P19668" s="99"/>
      <c r="Q19668" s="99"/>
    </row>
    <row r="19669" spans="16:17" x14ac:dyDescent="0.3">
      <c r="P19669" s="99"/>
      <c r="Q19669" s="99"/>
    </row>
    <row r="19670" spans="16:17" x14ac:dyDescent="0.3">
      <c r="P19670" s="99"/>
      <c r="Q19670" s="99"/>
    </row>
    <row r="19671" spans="16:17" x14ac:dyDescent="0.3">
      <c r="P19671" s="99"/>
      <c r="Q19671" s="99"/>
    </row>
    <row r="19672" spans="16:17" x14ac:dyDescent="0.3">
      <c r="P19672" s="99"/>
      <c r="Q19672" s="99"/>
    </row>
    <row r="19673" spans="16:17" x14ac:dyDescent="0.3">
      <c r="P19673" s="99"/>
      <c r="Q19673" s="99"/>
    </row>
    <row r="19674" spans="16:17" x14ac:dyDescent="0.3">
      <c r="P19674" s="99"/>
      <c r="Q19674" s="99"/>
    </row>
    <row r="19675" spans="16:17" x14ac:dyDescent="0.3">
      <c r="P19675" s="99"/>
      <c r="Q19675" s="99"/>
    </row>
    <row r="19676" spans="16:17" x14ac:dyDescent="0.3">
      <c r="P19676" s="99"/>
      <c r="Q19676" s="99"/>
    </row>
    <row r="19677" spans="16:17" x14ac:dyDescent="0.3">
      <c r="P19677" s="99"/>
      <c r="Q19677" s="99"/>
    </row>
    <row r="19678" spans="16:17" x14ac:dyDescent="0.3">
      <c r="P19678" s="99"/>
      <c r="Q19678" s="99"/>
    </row>
    <row r="19679" spans="16:17" x14ac:dyDescent="0.3">
      <c r="P19679" s="99"/>
      <c r="Q19679" s="99"/>
    </row>
    <row r="19680" spans="16:17" x14ac:dyDescent="0.3">
      <c r="P19680" s="99"/>
      <c r="Q19680" s="99"/>
    </row>
    <row r="19681" spans="16:17" x14ac:dyDescent="0.3">
      <c r="P19681" s="99"/>
      <c r="Q19681" s="99"/>
    </row>
    <row r="19682" spans="16:17" x14ac:dyDescent="0.3">
      <c r="P19682" s="99"/>
      <c r="Q19682" s="99"/>
    </row>
    <row r="19683" spans="16:17" x14ac:dyDescent="0.3">
      <c r="P19683" s="99"/>
      <c r="Q19683" s="99"/>
    </row>
    <row r="19684" spans="16:17" x14ac:dyDescent="0.3">
      <c r="P19684" s="99"/>
      <c r="Q19684" s="99"/>
    </row>
    <row r="19685" spans="16:17" x14ac:dyDescent="0.3">
      <c r="P19685" s="99"/>
      <c r="Q19685" s="99"/>
    </row>
    <row r="19686" spans="16:17" x14ac:dyDescent="0.3">
      <c r="P19686" s="99"/>
      <c r="Q19686" s="99"/>
    </row>
    <row r="19687" spans="16:17" x14ac:dyDescent="0.3">
      <c r="P19687" s="99"/>
      <c r="Q19687" s="99"/>
    </row>
    <row r="19688" spans="16:17" x14ac:dyDescent="0.3">
      <c r="P19688" s="99"/>
      <c r="Q19688" s="99"/>
    </row>
    <row r="19689" spans="16:17" x14ac:dyDescent="0.3">
      <c r="P19689" s="99"/>
      <c r="Q19689" s="99"/>
    </row>
    <row r="19690" spans="16:17" x14ac:dyDescent="0.3">
      <c r="P19690" s="99"/>
      <c r="Q19690" s="99"/>
    </row>
    <row r="19691" spans="16:17" x14ac:dyDescent="0.3">
      <c r="P19691" s="99"/>
      <c r="Q19691" s="99"/>
    </row>
    <row r="19692" spans="16:17" x14ac:dyDescent="0.3">
      <c r="P19692" s="99"/>
      <c r="Q19692" s="99"/>
    </row>
    <row r="19693" spans="16:17" x14ac:dyDescent="0.3">
      <c r="P19693" s="99"/>
      <c r="Q19693" s="99"/>
    </row>
    <row r="19694" spans="16:17" x14ac:dyDescent="0.3">
      <c r="P19694" s="99"/>
      <c r="Q19694" s="99"/>
    </row>
    <row r="19695" spans="16:17" x14ac:dyDescent="0.3">
      <c r="P19695" s="99"/>
      <c r="Q19695" s="99"/>
    </row>
    <row r="19696" spans="16:17" x14ac:dyDescent="0.3">
      <c r="P19696" s="99"/>
      <c r="Q19696" s="99"/>
    </row>
    <row r="19697" spans="16:17" x14ac:dyDescent="0.3">
      <c r="P19697" s="99"/>
      <c r="Q19697" s="99"/>
    </row>
    <row r="19698" spans="16:17" x14ac:dyDescent="0.3">
      <c r="P19698" s="99"/>
      <c r="Q19698" s="99"/>
    </row>
    <row r="19699" spans="16:17" x14ac:dyDescent="0.3">
      <c r="P19699" s="99"/>
      <c r="Q19699" s="99"/>
    </row>
    <row r="19700" spans="16:17" x14ac:dyDescent="0.3">
      <c r="P19700" s="99"/>
      <c r="Q19700" s="99"/>
    </row>
    <row r="19701" spans="16:17" x14ac:dyDescent="0.3">
      <c r="P19701" s="99"/>
      <c r="Q19701" s="99"/>
    </row>
    <row r="19702" spans="16:17" x14ac:dyDescent="0.3">
      <c r="P19702" s="99"/>
      <c r="Q19702" s="99"/>
    </row>
    <row r="19703" spans="16:17" x14ac:dyDescent="0.3">
      <c r="P19703" s="99"/>
      <c r="Q19703" s="99"/>
    </row>
    <row r="19704" spans="16:17" x14ac:dyDescent="0.3">
      <c r="P19704" s="99"/>
      <c r="Q19704" s="99"/>
    </row>
    <row r="19705" spans="16:17" x14ac:dyDescent="0.3">
      <c r="P19705" s="99"/>
      <c r="Q19705" s="99"/>
    </row>
    <row r="19706" spans="16:17" x14ac:dyDescent="0.3">
      <c r="P19706" s="99"/>
      <c r="Q19706" s="99"/>
    </row>
    <row r="19707" spans="16:17" x14ac:dyDescent="0.3">
      <c r="P19707" s="99"/>
      <c r="Q19707" s="99"/>
    </row>
    <row r="19708" spans="16:17" x14ac:dyDescent="0.3">
      <c r="P19708" s="99"/>
      <c r="Q19708" s="99"/>
    </row>
    <row r="19709" spans="16:17" x14ac:dyDescent="0.3">
      <c r="P19709" s="99"/>
      <c r="Q19709" s="99"/>
    </row>
    <row r="19710" spans="16:17" x14ac:dyDescent="0.3">
      <c r="P19710" s="99"/>
      <c r="Q19710" s="99"/>
    </row>
    <row r="19711" spans="16:17" x14ac:dyDescent="0.3">
      <c r="P19711" s="99"/>
      <c r="Q19711" s="99"/>
    </row>
    <row r="19712" spans="16:17" x14ac:dyDescent="0.3">
      <c r="P19712" s="99"/>
      <c r="Q19712" s="99"/>
    </row>
    <row r="19713" spans="16:17" x14ac:dyDescent="0.3">
      <c r="P19713" s="99"/>
      <c r="Q19713" s="99"/>
    </row>
    <row r="19714" spans="16:17" x14ac:dyDescent="0.3">
      <c r="P19714" s="99"/>
      <c r="Q19714" s="99"/>
    </row>
    <row r="19715" spans="16:17" x14ac:dyDescent="0.3">
      <c r="P19715" s="99"/>
      <c r="Q19715" s="99"/>
    </row>
    <row r="19716" spans="16:17" x14ac:dyDescent="0.3">
      <c r="P19716" s="99"/>
      <c r="Q19716" s="99"/>
    </row>
    <row r="19717" spans="16:17" x14ac:dyDescent="0.3">
      <c r="P19717" s="99"/>
      <c r="Q19717" s="99"/>
    </row>
    <row r="19718" spans="16:17" x14ac:dyDescent="0.3">
      <c r="P19718" s="99"/>
      <c r="Q19718" s="99"/>
    </row>
    <row r="19719" spans="16:17" x14ac:dyDescent="0.3">
      <c r="P19719" s="99"/>
      <c r="Q19719" s="99"/>
    </row>
    <row r="19720" spans="16:17" x14ac:dyDescent="0.3">
      <c r="P19720" s="99"/>
      <c r="Q19720" s="99"/>
    </row>
    <row r="19721" spans="16:17" x14ac:dyDescent="0.3">
      <c r="P19721" s="99"/>
      <c r="Q19721" s="99"/>
    </row>
    <row r="19722" spans="16:17" x14ac:dyDescent="0.3">
      <c r="P19722" s="99"/>
      <c r="Q19722" s="99"/>
    </row>
    <row r="19723" spans="16:17" x14ac:dyDescent="0.3">
      <c r="P19723" s="99"/>
      <c r="Q19723" s="99"/>
    </row>
    <row r="19724" spans="16:17" x14ac:dyDescent="0.3">
      <c r="P19724" s="99"/>
      <c r="Q19724" s="99"/>
    </row>
    <row r="19725" spans="16:17" x14ac:dyDescent="0.3">
      <c r="P19725" s="99"/>
      <c r="Q19725" s="99"/>
    </row>
    <row r="19726" spans="16:17" x14ac:dyDescent="0.3">
      <c r="P19726" s="99"/>
      <c r="Q19726" s="99"/>
    </row>
    <row r="19727" spans="16:17" x14ac:dyDescent="0.3">
      <c r="P19727" s="99"/>
      <c r="Q19727" s="99"/>
    </row>
    <row r="19728" spans="16:17" x14ac:dyDescent="0.3">
      <c r="P19728" s="99"/>
      <c r="Q19728" s="99"/>
    </row>
    <row r="19729" spans="16:17" x14ac:dyDescent="0.3">
      <c r="P19729" s="99"/>
      <c r="Q19729" s="99"/>
    </row>
    <row r="19730" spans="16:17" x14ac:dyDescent="0.3">
      <c r="P19730" s="99"/>
      <c r="Q19730" s="99"/>
    </row>
    <row r="19731" spans="16:17" x14ac:dyDescent="0.3">
      <c r="P19731" s="99"/>
      <c r="Q19731" s="99"/>
    </row>
    <row r="19732" spans="16:17" x14ac:dyDescent="0.3">
      <c r="P19732" s="99"/>
      <c r="Q19732" s="99"/>
    </row>
    <row r="19733" spans="16:17" x14ac:dyDescent="0.3">
      <c r="P19733" s="99"/>
      <c r="Q19733" s="99"/>
    </row>
    <row r="19734" spans="16:17" x14ac:dyDescent="0.3">
      <c r="P19734" s="99"/>
      <c r="Q19734" s="99"/>
    </row>
    <row r="19735" spans="16:17" x14ac:dyDescent="0.3">
      <c r="P19735" s="99"/>
      <c r="Q19735" s="99"/>
    </row>
    <row r="19736" spans="16:17" x14ac:dyDescent="0.3">
      <c r="P19736" s="99"/>
      <c r="Q19736" s="99"/>
    </row>
    <row r="19737" spans="16:17" x14ac:dyDescent="0.3">
      <c r="P19737" s="99"/>
      <c r="Q19737" s="99"/>
    </row>
    <row r="19738" spans="16:17" x14ac:dyDescent="0.3">
      <c r="P19738" s="99"/>
      <c r="Q19738" s="99"/>
    </row>
    <row r="19739" spans="16:17" x14ac:dyDescent="0.3">
      <c r="P19739" s="99"/>
      <c r="Q19739" s="99"/>
    </row>
    <row r="19740" spans="16:17" x14ac:dyDescent="0.3">
      <c r="P19740" s="99"/>
      <c r="Q19740" s="99"/>
    </row>
    <row r="19741" spans="16:17" x14ac:dyDescent="0.3">
      <c r="P19741" s="99"/>
      <c r="Q19741" s="99"/>
    </row>
    <row r="19742" spans="16:17" x14ac:dyDescent="0.3">
      <c r="P19742" s="99"/>
      <c r="Q19742" s="99"/>
    </row>
    <row r="19743" spans="16:17" x14ac:dyDescent="0.3">
      <c r="P19743" s="99"/>
      <c r="Q19743" s="99"/>
    </row>
    <row r="19744" spans="16:17" x14ac:dyDescent="0.3">
      <c r="P19744" s="99"/>
      <c r="Q19744" s="99"/>
    </row>
    <row r="19745" spans="16:17" x14ac:dyDescent="0.3">
      <c r="P19745" s="99"/>
      <c r="Q19745" s="99"/>
    </row>
    <row r="19746" spans="16:17" x14ac:dyDescent="0.3">
      <c r="P19746" s="99"/>
      <c r="Q19746" s="99"/>
    </row>
    <row r="19747" spans="16:17" x14ac:dyDescent="0.3">
      <c r="P19747" s="99"/>
      <c r="Q19747" s="99"/>
    </row>
    <row r="19748" spans="16:17" x14ac:dyDescent="0.3">
      <c r="P19748" s="99"/>
      <c r="Q19748" s="99"/>
    </row>
    <row r="19749" spans="16:17" x14ac:dyDescent="0.3">
      <c r="P19749" s="99"/>
      <c r="Q19749" s="99"/>
    </row>
    <row r="19750" spans="16:17" x14ac:dyDescent="0.3">
      <c r="P19750" s="99"/>
      <c r="Q19750" s="99"/>
    </row>
    <row r="19751" spans="16:17" x14ac:dyDescent="0.3">
      <c r="P19751" s="99"/>
      <c r="Q19751" s="99"/>
    </row>
    <row r="19752" spans="16:17" x14ac:dyDescent="0.3">
      <c r="P19752" s="99"/>
      <c r="Q19752" s="99"/>
    </row>
    <row r="19753" spans="16:17" x14ac:dyDescent="0.3">
      <c r="P19753" s="99"/>
      <c r="Q19753" s="99"/>
    </row>
    <row r="19754" spans="16:17" x14ac:dyDescent="0.3">
      <c r="P19754" s="99"/>
      <c r="Q19754" s="99"/>
    </row>
    <row r="19755" spans="16:17" x14ac:dyDescent="0.3">
      <c r="P19755" s="99"/>
      <c r="Q19755" s="99"/>
    </row>
    <row r="19756" spans="16:17" x14ac:dyDescent="0.3">
      <c r="P19756" s="99"/>
      <c r="Q19756" s="99"/>
    </row>
    <row r="19757" spans="16:17" x14ac:dyDescent="0.3">
      <c r="P19757" s="99"/>
      <c r="Q19757" s="99"/>
    </row>
    <row r="19758" spans="16:17" x14ac:dyDescent="0.3">
      <c r="P19758" s="99"/>
      <c r="Q19758" s="99"/>
    </row>
    <row r="19759" spans="16:17" x14ac:dyDescent="0.3">
      <c r="P19759" s="99"/>
      <c r="Q19759" s="99"/>
    </row>
    <row r="19760" spans="16:17" x14ac:dyDescent="0.3">
      <c r="P19760" s="99"/>
      <c r="Q19760" s="99"/>
    </row>
    <row r="19761" spans="16:17" x14ac:dyDescent="0.3">
      <c r="P19761" s="99"/>
      <c r="Q19761" s="99"/>
    </row>
    <row r="19762" spans="16:17" x14ac:dyDescent="0.3">
      <c r="P19762" s="99"/>
      <c r="Q19762" s="99"/>
    </row>
    <row r="19763" spans="16:17" x14ac:dyDescent="0.3">
      <c r="P19763" s="99"/>
      <c r="Q19763" s="99"/>
    </row>
    <row r="19764" spans="16:17" x14ac:dyDescent="0.3">
      <c r="P19764" s="99"/>
      <c r="Q19764" s="99"/>
    </row>
    <row r="19765" spans="16:17" x14ac:dyDescent="0.3">
      <c r="P19765" s="99"/>
      <c r="Q19765" s="99"/>
    </row>
    <row r="19766" spans="16:17" x14ac:dyDescent="0.3">
      <c r="P19766" s="99"/>
      <c r="Q19766" s="99"/>
    </row>
    <row r="19767" spans="16:17" x14ac:dyDescent="0.3">
      <c r="P19767" s="99"/>
      <c r="Q19767" s="99"/>
    </row>
    <row r="19768" spans="16:17" x14ac:dyDescent="0.3">
      <c r="P19768" s="99"/>
      <c r="Q19768" s="99"/>
    </row>
    <row r="19769" spans="16:17" x14ac:dyDescent="0.3">
      <c r="P19769" s="99"/>
      <c r="Q19769" s="99"/>
    </row>
    <row r="19770" spans="16:17" x14ac:dyDescent="0.3">
      <c r="P19770" s="99"/>
      <c r="Q19770" s="99"/>
    </row>
    <row r="19771" spans="16:17" x14ac:dyDescent="0.3">
      <c r="P19771" s="99"/>
      <c r="Q19771" s="99"/>
    </row>
    <row r="19772" spans="16:17" x14ac:dyDescent="0.3">
      <c r="P19772" s="99"/>
      <c r="Q19772" s="99"/>
    </row>
    <row r="19773" spans="16:17" x14ac:dyDescent="0.3">
      <c r="P19773" s="99"/>
      <c r="Q19773" s="99"/>
    </row>
    <row r="19774" spans="16:17" x14ac:dyDescent="0.3">
      <c r="P19774" s="99"/>
      <c r="Q19774" s="99"/>
    </row>
    <row r="19775" spans="16:17" x14ac:dyDescent="0.3">
      <c r="P19775" s="99"/>
      <c r="Q19775" s="99"/>
    </row>
    <row r="19776" spans="16:17" x14ac:dyDescent="0.3">
      <c r="P19776" s="99"/>
      <c r="Q19776" s="99"/>
    </row>
    <row r="19777" spans="16:17" x14ac:dyDescent="0.3">
      <c r="P19777" s="99"/>
      <c r="Q19777" s="99"/>
    </row>
    <row r="19778" spans="16:17" x14ac:dyDescent="0.3">
      <c r="P19778" s="99"/>
      <c r="Q19778" s="99"/>
    </row>
    <row r="19779" spans="16:17" x14ac:dyDescent="0.3">
      <c r="P19779" s="99"/>
      <c r="Q19779" s="99"/>
    </row>
    <row r="19780" spans="16:17" x14ac:dyDescent="0.3">
      <c r="P19780" s="99"/>
      <c r="Q19780" s="99"/>
    </row>
    <row r="19781" spans="16:17" x14ac:dyDescent="0.3">
      <c r="P19781" s="99"/>
      <c r="Q19781" s="99"/>
    </row>
    <row r="19782" spans="16:17" x14ac:dyDescent="0.3">
      <c r="P19782" s="99"/>
      <c r="Q19782" s="99"/>
    </row>
    <row r="19783" spans="16:17" x14ac:dyDescent="0.3">
      <c r="P19783" s="99"/>
      <c r="Q19783" s="99"/>
    </row>
    <row r="19784" spans="16:17" x14ac:dyDescent="0.3">
      <c r="P19784" s="99"/>
      <c r="Q19784" s="99"/>
    </row>
    <row r="19785" spans="16:17" x14ac:dyDescent="0.3">
      <c r="P19785" s="99"/>
      <c r="Q19785" s="99"/>
    </row>
    <row r="19786" spans="16:17" x14ac:dyDescent="0.3">
      <c r="P19786" s="99"/>
      <c r="Q19786" s="99"/>
    </row>
    <row r="19787" spans="16:17" x14ac:dyDescent="0.3">
      <c r="P19787" s="99"/>
      <c r="Q19787" s="99"/>
    </row>
    <row r="19788" spans="16:17" x14ac:dyDescent="0.3">
      <c r="P19788" s="99"/>
      <c r="Q19788" s="99"/>
    </row>
    <row r="19789" spans="16:17" x14ac:dyDescent="0.3">
      <c r="P19789" s="99"/>
      <c r="Q19789" s="99"/>
    </row>
    <row r="19790" spans="16:17" x14ac:dyDescent="0.3">
      <c r="P19790" s="99"/>
      <c r="Q19790" s="99"/>
    </row>
    <row r="19791" spans="16:17" x14ac:dyDescent="0.3">
      <c r="P19791" s="99"/>
      <c r="Q19791" s="99"/>
    </row>
    <row r="19792" spans="16:17" x14ac:dyDescent="0.3">
      <c r="P19792" s="99"/>
      <c r="Q19792" s="99"/>
    </row>
    <row r="19793" spans="16:17" x14ac:dyDescent="0.3">
      <c r="P19793" s="99"/>
      <c r="Q19793" s="99"/>
    </row>
    <row r="19794" spans="16:17" x14ac:dyDescent="0.3">
      <c r="P19794" s="99"/>
      <c r="Q19794" s="99"/>
    </row>
    <row r="19795" spans="16:17" x14ac:dyDescent="0.3">
      <c r="P19795" s="99"/>
      <c r="Q19795" s="99"/>
    </row>
    <row r="19796" spans="16:17" x14ac:dyDescent="0.3">
      <c r="P19796" s="99"/>
      <c r="Q19796" s="99"/>
    </row>
    <row r="19797" spans="16:17" x14ac:dyDescent="0.3">
      <c r="P19797" s="99"/>
      <c r="Q19797" s="99"/>
    </row>
    <row r="19798" spans="16:17" x14ac:dyDescent="0.3">
      <c r="P19798" s="99"/>
      <c r="Q19798" s="99"/>
    </row>
    <row r="19799" spans="16:17" x14ac:dyDescent="0.3">
      <c r="P19799" s="99"/>
      <c r="Q19799" s="99"/>
    </row>
    <row r="19800" spans="16:17" x14ac:dyDescent="0.3">
      <c r="P19800" s="99"/>
      <c r="Q19800" s="99"/>
    </row>
    <row r="19801" spans="16:17" x14ac:dyDescent="0.3">
      <c r="P19801" s="99"/>
      <c r="Q19801" s="99"/>
    </row>
    <row r="19802" spans="16:17" x14ac:dyDescent="0.3">
      <c r="P19802" s="99"/>
      <c r="Q19802" s="99"/>
    </row>
    <row r="19803" spans="16:17" x14ac:dyDescent="0.3">
      <c r="P19803" s="99"/>
      <c r="Q19803" s="99"/>
    </row>
    <row r="19804" spans="16:17" x14ac:dyDescent="0.3">
      <c r="P19804" s="99"/>
      <c r="Q19804" s="99"/>
    </row>
    <row r="19805" spans="16:17" x14ac:dyDescent="0.3">
      <c r="P19805" s="99"/>
      <c r="Q19805" s="99"/>
    </row>
    <row r="19806" spans="16:17" x14ac:dyDescent="0.3">
      <c r="P19806" s="99"/>
      <c r="Q19806" s="99"/>
    </row>
    <row r="19807" spans="16:17" x14ac:dyDescent="0.3">
      <c r="P19807" s="99"/>
      <c r="Q19807" s="99"/>
    </row>
    <row r="19808" spans="16:17" x14ac:dyDescent="0.3">
      <c r="P19808" s="99"/>
      <c r="Q19808" s="99"/>
    </row>
    <row r="19809" spans="16:17" x14ac:dyDescent="0.3">
      <c r="P19809" s="99"/>
      <c r="Q19809" s="99"/>
    </row>
    <row r="19810" spans="16:17" x14ac:dyDescent="0.3">
      <c r="P19810" s="99"/>
      <c r="Q19810" s="99"/>
    </row>
    <row r="19811" spans="16:17" x14ac:dyDescent="0.3">
      <c r="P19811" s="99"/>
      <c r="Q19811" s="99"/>
    </row>
    <row r="19812" spans="16:17" x14ac:dyDescent="0.3">
      <c r="P19812" s="99"/>
      <c r="Q19812" s="99"/>
    </row>
    <row r="19813" spans="16:17" x14ac:dyDescent="0.3">
      <c r="P19813" s="99"/>
      <c r="Q19813" s="99"/>
    </row>
    <row r="19814" spans="16:17" x14ac:dyDescent="0.3">
      <c r="P19814" s="99"/>
      <c r="Q19814" s="99"/>
    </row>
    <row r="19815" spans="16:17" x14ac:dyDescent="0.3">
      <c r="P19815" s="99"/>
      <c r="Q19815" s="99"/>
    </row>
    <row r="19816" spans="16:17" x14ac:dyDescent="0.3">
      <c r="P19816" s="99"/>
      <c r="Q19816" s="99"/>
    </row>
    <row r="19817" spans="16:17" x14ac:dyDescent="0.3">
      <c r="P19817" s="99"/>
      <c r="Q19817" s="99"/>
    </row>
    <row r="19818" spans="16:17" x14ac:dyDescent="0.3">
      <c r="P19818" s="99"/>
      <c r="Q19818" s="99"/>
    </row>
    <row r="19819" spans="16:17" x14ac:dyDescent="0.3">
      <c r="P19819" s="99"/>
      <c r="Q19819" s="99"/>
    </row>
    <row r="19820" spans="16:17" x14ac:dyDescent="0.3">
      <c r="P19820" s="99"/>
      <c r="Q19820" s="99"/>
    </row>
    <row r="19821" spans="16:17" x14ac:dyDescent="0.3">
      <c r="P19821" s="99"/>
      <c r="Q19821" s="99"/>
    </row>
    <row r="19822" spans="16:17" x14ac:dyDescent="0.3">
      <c r="P19822" s="99"/>
      <c r="Q19822" s="99"/>
    </row>
    <row r="19823" spans="16:17" x14ac:dyDescent="0.3">
      <c r="P19823" s="99"/>
      <c r="Q19823" s="99"/>
    </row>
    <row r="19824" spans="16:17" x14ac:dyDescent="0.3">
      <c r="P19824" s="99"/>
      <c r="Q19824" s="99"/>
    </row>
    <row r="19825" spans="16:17" x14ac:dyDescent="0.3">
      <c r="P19825" s="99"/>
      <c r="Q19825" s="99"/>
    </row>
    <row r="19826" spans="16:17" x14ac:dyDescent="0.3">
      <c r="P19826" s="99"/>
      <c r="Q19826" s="99"/>
    </row>
    <row r="19827" spans="16:17" x14ac:dyDescent="0.3">
      <c r="P19827" s="99"/>
      <c r="Q19827" s="99"/>
    </row>
    <row r="19828" spans="16:17" x14ac:dyDescent="0.3">
      <c r="P19828" s="99"/>
      <c r="Q19828" s="99"/>
    </row>
    <row r="19829" spans="16:17" x14ac:dyDescent="0.3">
      <c r="P19829" s="99"/>
      <c r="Q19829" s="99"/>
    </row>
    <row r="19830" spans="16:17" x14ac:dyDescent="0.3">
      <c r="P19830" s="99"/>
      <c r="Q19830" s="99"/>
    </row>
    <row r="19831" spans="16:17" x14ac:dyDescent="0.3">
      <c r="P19831" s="99"/>
      <c r="Q19831" s="99"/>
    </row>
    <row r="19832" spans="16:17" x14ac:dyDescent="0.3">
      <c r="P19832" s="99"/>
      <c r="Q19832" s="99"/>
    </row>
    <row r="19833" spans="16:17" x14ac:dyDescent="0.3">
      <c r="P19833" s="99"/>
      <c r="Q19833" s="99"/>
    </row>
    <row r="19834" spans="16:17" x14ac:dyDescent="0.3">
      <c r="P19834" s="99"/>
      <c r="Q19834" s="99"/>
    </row>
    <row r="19835" spans="16:17" x14ac:dyDescent="0.3">
      <c r="P19835" s="99"/>
      <c r="Q19835" s="99"/>
    </row>
    <row r="19836" spans="16:17" x14ac:dyDescent="0.3">
      <c r="P19836" s="99"/>
      <c r="Q19836" s="99"/>
    </row>
    <row r="19837" spans="16:17" x14ac:dyDescent="0.3">
      <c r="P19837" s="99"/>
      <c r="Q19837" s="99"/>
    </row>
    <row r="19838" spans="16:17" x14ac:dyDescent="0.3">
      <c r="P19838" s="99"/>
      <c r="Q19838" s="99"/>
    </row>
    <row r="19839" spans="16:17" x14ac:dyDescent="0.3">
      <c r="P19839" s="99"/>
      <c r="Q19839" s="99"/>
    </row>
    <row r="19840" spans="16:17" x14ac:dyDescent="0.3">
      <c r="P19840" s="99"/>
      <c r="Q19840" s="99"/>
    </row>
    <row r="19841" spans="16:17" x14ac:dyDescent="0.3">
      <c r="P19841" s="99"/>
      <c r="Q19841" s="99"/>
    </row>
    <row r="19842" spans="16:17" x14ac:dyDescent="0.3">
      <c r="P19842" s="99"/>
      <c r="Q19842" s="99"/>
    </row>
    <row r="19843" spans="16:17" x14ac:dyDescent="0.3">
      <c r="P19843" s="99"/>
      <c r="Q19843" s="99"/>
    </row>
    <row r="19844" spans="16:17" x14ac:dyDescent="0.3">
      <c r="P19844" s="99"/>
      <c r="Q19844" s="99"/>
    </row>
    <row r="19845" spans="16:17" x14ac:dyDescent="0.3">
      <c r="P19845" s="99"/>
      <c r="Q19845" s="99"/>
    </row>
    <row r="19846" spans="16:17" x14ac:dyDescent="0.3">
      <c r="P19846" s="99"/>
      <c r="Q19846" s="99"/>
    </row>
    <row r="19847" spans="16:17" x14ac:dyDescent="0.3">
      <c r="P19847" s="99"/>
      <c r="Q19847" s="99"/>
    </row>
    <row r="19848" spans="16:17" x14ac:dyDescent="0.3">
      <c r="P19848" s="99"/>
      <c r="Q19848" s="99"/>
    </row>
    <row r="19849" spans="16:17" x14ac:dyDescent="0.3">
      <c r="P19849" s="99"/>
      <c r="Q19849" s="99"/>
    </row>
    <row r="19850" spans="16:17" x14ac:dyDescent="0.3">
      <c r="P19850" s="99"/>
      <c r="Q19850" s="99"/>
    </row>
    <row r="19851" spans="16:17" x14ac:dyDescent="0.3">
      <c r="P19851" s="99"/>
      <c r="Q19851" s="99"/>
    </row>
    <row r="19852" spans="16:17" x14ac:dyDescent="0.3">
      <c r="P19852" s="99"/>
      <c r="Q19852" s="99"/>
    </row>
    <row r="19853" spans="16:17" x14ac:dyDescent="0.3">
      <c r="P19853" s="99"/>
      <c r="Q19853" s="99"/>
    </row>
    <row r="19854" spans="16:17" x14ac:dyDescent="0.3">
      <c r="P19854" s="99"/>
      <c r="Q19854" s="99"/>
    </row>
    <row r="19855" spans="16:17" x14ac:dyDescent="0.3">
      <c r="P19855" s="99"/>
      <c r="Q19855" s="99"/>
    </row>
    <row r="19856" spans="16:17" x14ac:dyDescent="0.3">
      <c r="P19856" s="99"/>
      <c r="Q19856" s="99"/>
    </row>
    <row r="19857" spans="16:17" x14ac:dyDescent="0.3">
      <c r="P19857" s="99"/>
      <c r="Q19857" s="99"/>
    </row>
    <row r="19858" spans="16:17" x14ac:dyDescent="0.3">
      <c r="P19858" s="99"/>
      <c r="Q19858" s="99"/>
    </row>
    <row r="19859" spans="16:17" x14ac:dyDescent="0.3">
      <c r="P19859" s="99"/>
      <c r="Q19859" s="99"/>
    </row>
    <row r="19860" spans="16:17" x14ac:dyDescent="0.3">
      <c r="P19860" s="99"/>
      <c r="Q19860" s="99"/>
    </row>
    <row r="19861" spans="16:17" x14ac:dyDescent="0.3">
      <c r="P19861" s="99"/>
      <c r="Q19861" s="99"/>
    </row>
    <row r="19862" spans="16:17" x14ac:dyDescent="0.3">
      <c r="P19862" s="99"/>
      <c r="Q19862" s="99"/>
    </row>
    <row r="19863" spans="16:17" x14ac:dyDescent="0.3">
      <c r="P19863" s="99"/>
      <c r="Q19863" s="99"/>
    </row>
    <row r="19864" spans="16:17" x14ac:dyDescent="0.3">
      <c r="P19864" s="99"/>
      <c r="Q19864" s="99"/>
    </row>
    <row r="19865" spans="16:17" x14ac:dyDescent="0.3">
      <c r="P19865" s="99"/>
      <c r="Q19865" s="99"/>
    </row>
    <row r="19866" spans="16:17" x14ac:dyDescent="0.3">
      <c r="P19866" s="99"/>
      <c r="Q19866" s="99"/>
    </row>
    <row r="19867" spans="16:17" x14ac:dyDescent="0.3">
      <c r="P19867" s="99"/>
      <c r="Q19867" s="99"/>
    </row>
    <row r="19868" spans="16:17" x14ac:dyDescent="0.3">
      <c r="P19868" s="99"/>
      <c r="Q19868" s="99"/>
    </row>
    <row r="19869" spans="16:17" x14ac:dyDescent="0.3">
      <c r="P19869" s="99"/>
      <c r="Q19869" s="99"/>
    </row>
    <row r="19870" spans="16:17" x14ac:dyDescent="0.3">
      <c r="P19870" s="99"/>
      <c r="Q19870" s="99"/>
    </row>
    <row r="19871" spans="16:17" x14ac:dyDescent="0.3">
      <c r="P19871" s="99"/>
      <c r="Q19871" s="99"/>
    </row>
    <row r="19872" spans="16:17" x14ac:dyDescent="0.3">
      <c r="P19872" s="99"/>
      <c r="Q19872" s="99"/>
    </row>
    <row r="19873" spans="16:17" x14ac:dyDescent="0.3">
      <c r="P19873" s="99"/>
      <c r="Q19873" s="99"/>
    </row>
    <row r="19874" spans="16:17" x14ac:dyDescent="0.3">
      <c r="P19874" s="99"/>
      <c r="Q19874" s="99"/>
    </row>
    <row r="19875" spans="16:17" x14ac:dyDescent="0.3">
      <c r="P19875" s="99"/>
      <c r="Q19875" s="99"/>
    </row>
    <row r="19876" spans="16:17" x14ac:dyDescent="0.3">
      <c r="P19876" s="99"/>
      <c r="Q19876" s="99"/>
    </row>
    <row r="19877" spans="16:17" x14ac:dyDescent="0.3">
      <c r="P19877" s="99"/>
      <c r="Q19877" s="99"/>
    </row>
    <row r="19878" spans="16:17" x14ac:dyDescent="0.3">
      <c r="P19878" s="99"/>
      <c r="Q19878" s="99"/>
    </row>
    <row r="19879" spans="16:17" x14ac:dyDescent="0.3">
      <c r="P19879" s="99"/>
      <c r="Q19879" s="99"/>
    </row>
    <row r="19880" spans="16:17" x14ac:dyDescent="0.3">
      <c r="P19880" s="99"/>
      <c r="Q19880" s="99"/>
    </row>
    <row r="19881" spans="16:17" x14ac:dyDescent="0.3">
      <c r="P19881" s="99"/>
      <c r="Q19881" s="99"/>
    </row>
    <row r="19882" spans="16:17" x14ac:dyDescent="0.3">
      <c r="P19882" s="99"/>
      <c r="Q19882" s="99"/>
    </row>
    <row r="19883" spans="16:17" x14ac:dyDescent="0.3">
      <c r="P19883" s="99"/>
      <c r="Q19883" s="99"/>
    </row>
    <row r="19884" spans="16:17" x14ac:dyDescent="0.3">
      <c r="P19884" s="99"/>
      <c r="Q19884" s="99"/>
    </row>
    <row r="19885" spans="16:17" x14ac:dyDescent="0.3">
      <c r="P19885" s="99"/>
      <c r="Q19885" s="99"/>
    </row>
    <row r="19886" spans="16:17" x14ac:dyDescent="0.3">
      <c r="P19886" s="99"/>
      <c r="Q19886" s="99"/>
    </row>
    <row r="19887" spans="16:17" x14ac:dyDescent="0.3">
      <c r="P19887" s="99"/>
      <c r="Q19887" s="99"/>
    </row>
    <row r="19888" spans="16:17" x14ac:dyDescent="0.3">
      <c r="P19888" s="99"/>
      <c r="Q19888" s="99"/>
    </row>
    <row r="19889" spans="16:17" x14ac:dyDescent="0.3">
      <c r="P19889" s="99"/>
      <c r="Q19889" s="99"/>
    </row>
    <row r="19890" spans="16:17" x14ac:dyDescent="0.3">
      <c r="P19890" s="99"/>
      <c r="Q19890" s="99"/>
    </row>
    <row r="19891" spans="16:17" x14ac:dyDescent="0.3">
      <c r="P19891" s="99"/>
      <c r="Q19891" s="99"/>
    </row>
    <row r="19892" spans="16:17" x14ac:dyDescent="0.3">
      <c r="P19892" s="99"/>
      <c r="Q19892" s="99"/>
    </row>
    <row r="19893" spans="16:17" x14ac:dyDescent="0.3">
      <c r="P19893" s="99"/>
      <c r="Q19893" s="99"/>
    </row>
    <row r="19894" spans="16:17" x14ac:dyDescent="0.3">
      <c r="P19894" s="99"/>
      <c r="Q19894" s="99"/>
    </row>
    <row r="19895" spans="16:17" x14ac:dyDescent="0.3">
      <c r="P19895" s="99"/>
      <c r="Q19895" s="99"/>
    </row>
    <row r="19896" spans="16:17" x14ac:dyDescent="0.3">
      <c r="P19896" s="99"/>
      <c r="Q19896" s="99"/>
    </row>
    <row r="19897" spans="16:17" x14ac:dyDescent="0.3">
      <c r="P19897" s="99"/>
      <c r="Q19897" s="99"/>
    </row>
    <row r="19898" spans="16:17" x14ac:dyDescent="0.3">
      <c r="P19898" s="99"/>
      <c r="Q19898" s="99"/>
    </row>
    <row r="19899" spans="16:17" x14ac:dyDescent="0.3">
      <c r="P19899" s="99"/>
      <c r="Q19899" s="99"/>
    </row>
    <row r="19900" spans="16:17" x14ac:dyDescent="0.3">
      <c r="P19900" s="99"/>
      <c r="Q19900" s="99"/>
    </row>
    <row r="19901" spans="16:17" x14ac:dyDescent="0.3">
      <c r="P19901" s="99"/>
      <c r="Q19901" s="99"/>
    </row>
    <row r="19902" spans="16:17" x14ac:dyDescent="0.3">
      <c r="P19902" s="99"/>
      <c r="Q19902" s="99"/>
    </row>
    <row r="19903" spans="16:17" x14ac:dyDescent="0.3">
      <c r="P19903" s="99"/>
      <c r="Q19903" s="99"/>
    </row>
    <row r="19904" spans="16:17" x14ac:dyDescent="0.3">
      <c r="P19904" s="99"/>
      <c r="Q19904" s="99"/>
    </row>
    <row r="19905" spans="16:17" x14ac:dyDescent="0.3">
      <c r="P19905" s="99"/>
      <c r="Q19905" s="99"/>
    </row>
    <row r="19906" spans="16:17" x14ac:dyDescent="0.3">
      <c r="P19906" s="99"/>
      <c r="Q19906" s="99"/>
    </row>
    <row r="19907" spans="16:17" x14ac:dyDescent="0.3">
      <c r="P19907" s="99"/>
      <c r="Q19907" s="99"/>
    </row>
    <row r="19908" spans="16:17" x14ac:dyDescent="0.3">
      <c r="P19908" s="99"/>
      <c r="Q19908" s="99"/>
    </row>
    <row r="19909" spans="16:17" x14ac:dyDescent="0.3">
      <c r="P19909" s="99"/>
      <c r="Q19909" s="99"/>
    </row>
    <row r="19910" spans="16:17" x14ac:dyDescent="0.3">
      <c r="P19910" s="99"/>
      <c r="Q19910" s="99"/>
    </row>
    <row r="19911" spans="16:17" x14ac:dyDescent="0.3">
      <c r="P19911" s="99"/>
      <c r="Q19911" s="99"/>
    </row>
    <row r="19912" spans="16:17" x14ac:dyDescent="0.3">
      <c r="P19912" s="99"/>
      <c r="Q19912" s="99"/>
    </row>
    <row r="19913" spans="16:17" x14ac:dyDescent="0.3">
      <c r="P19913" s="99"/>
      <c r="Q19913" s="99"/>
    </row>
    <row r="19914" spans="16:17" x14ac:dyDescent="0.3">
      <c r="P19914" s="99"/>
      <c r="Q19914" s="99"/>
    </row>
    <row r="19915" spans="16:17" x14ac:dyDescent="0.3">
      <c r="P19915" s="99"/>
      <c r="Q19915" s="99"/>
    </row>
    <row r="19916" spans="16:17" x14ac:dyDescent="0.3">
      <c r="P19916" s="99"/>
      <c r="Q19916" s="99"/>
    </row>
    <row r="19917" spans="16:17" x14ac:dyDescent="0.3">
      <c r="P19917" s="99"/>
      <c r="Q19917" s="99"/>
    </row>
    <row r="19918" spans="16:17" x14ac:dyDescent="0.3">
      <c r="P19918" s="99"/>
      <c r="Q19918" s="99"/>
    </row>
    <row r="19919" spans="16:17" x14ac:dyDescent="0.3">
      <c r="P19919" s="99"/>
      <c r="Q19919" s="99"/>
    </row>
    <row r="19920" spans="16:17" x14ac:dyDescent="0.3">
      <c r="P19920" s="99"/>
      <c r="Q19920" s="99"/>
    </row>
    <row r="19921" spans="16:17" x14ac:dyDescent="0.3">
      <c r="P19921" s="99"/>
      <c r="Q19921" s="99"/>
    </row>
    <row r="19922" spans="16:17" x14ac:dyDescent="0.3">
      <c r="P19922" s="99"/>
      <c r="Q19922" s="99"/>
    </row>
    <row r="19923" spans="16:17" x14ac:dyDescent="0.3">
      <c r="P19923" s="99"/>
      <c r="Q19923" s="99"/>
    </row>
    <row r="19924" spans="16:17" x14ac:dyDescent="0.3">
      <c r="P19924" s="99"/>
      <c r="Q19924" s="99"/>
    </row>
    <row r="19925" spans="16:17" x14ac:dyDescent="0.3">
      <c r="P19925" s="99"/>
      <c r="Q19925" s="99"/>
    </row>
    <row r="19926" spans="16:17" x14ac:dyDescent="0.3">
      <c r="P19926" s="99"/>
      <c r="Q19926" s="99"/>
    </row>
    <row r="19927" spans="16:17" x14ac:dyDescent="0.3">
      <c r="P19927" s="99"/>
      <c r="Q19927" s="99"/>
    </row>
    <row r="19928" spans="16:17" x14ac:dyDescent="0.3">
      <c r="P19928" s="99"/>
      <c r="Q19928" s="99"/>
    </row>
    <row r="19929" spans="16:17" x14ac:dyDescent="0.3">
      <c r="P19929" s="99"/>
      <c r="Q19929" s="99"/>
    </row>
    <row r="19930" spans="16:17" x14ac:dyDescent="0.3">
      <c r="P19930" s="99"/>
      <c r="Q19930" s="99"/>
    </row>
    <row r="19931" spans="16:17" x14ac:dyDescent="0.3">
      <c r="P19931" s="99"/>
      <c r="Q19931" s="99"/>
    </row>
    <row r="19932" spans="16:17" x14ac:dyDescent="0.3">
      <c r="P19932" s="99"/>
      <c r="Q19932" s="99"/>
    </row>
    <row r="19933" spans="16:17" x14ac:dyDescent="0.3">
      <c r="P19933" s="99"/>
      <c r="Q19933" s="99"/>
    </row>
    <row r="19934" spans="16:17" x14ac:dyDescent="0.3">
      <c r="P19934" s="99"/>
      <c r="Q19934" s="99"/>
    </row>
    <row r="19935" spans="16:17" x14ac:dyDescent="0.3">
      <c r="P19935" s="99"/>
      <c r="Q19935" s="99"/>
    </row>
    <row r="19936" spans="16:17" x14ac:dyDescent="0.3">
      <c r="P19936" s="99"/>
      <c r="Q19936" s="99"/>
    </row>
    <row r="19937" spans="16:17" x14ac:dyDescent="0.3">
      <c r="P19937" s="99"/>
      <c r="Q19937" s="99"/>
    </row>
    <row r="19938" spans="16:17" x14ac:dyDescent="0.3">
      <c r="P19938" s="99"/>
      <c r="Q19938" s="99"/>
    </row>
    <row r="19939" spans="16:17" x14ac:dyDescent="0.3">
      <c r="P19939" s="99"/>
      <c r="Q19939" s="99"/>
    </row>
    <row r="19940" spans="16:17" x14ac:dyDescent="0.3">
      <c r="P19940" s="99"/>
      <c r="Q19940" s="99"/>
    </row>
    <row r="19941" spans="16:17" x14ac:dyDescent="0.3">
      <c r="P19941" s="99"/>
      <c r="Q19941" s="99"/>
    </row>
    <row r="19942" spans="16:17" x14ac:dyDescent="0.3">
      <c r="P19942" s="99"/>
      <c r="Q19942" s="99"/>
    </row>
    <row r="19943" spans="16:17" x14ac:dyDescent="0.3">
      <c r="P19943" s="99"/>
      <c r="Q19943" s="99"/>
    </row>
    <row r="19944" spans="16:17" x14ac:dyDescent="0.3">
      <c r="P19944" s="99"/>
      <c r="Q19944" s="99"/>
    </row>
    <row r="19945" spans="16:17" x14ac:dyDescent="0.3">
      <c r="P19945" s="99"/>
      <c r="Q19945" s="99"/>
    </row>
    <row r="19946" spans="16:17" x14ac:dyDescent="0.3">
      <c r="P19946" s="99"/>
      <c r="Q19946" s="99"/>
    </row>
    <row r="19947" spans="16:17" x14ac:dyDescent="0.3">
      <c r="P19947" s="99"/>
      <c r="Q19947" s="99"/>
    </row>
    <row r="19948" spans="16:17" x14ac:dyDescent="0.3">
      <c r="P19948" s="99"/>
      <c r="Q19948" s="99"/>
    </row>
    <row r="19949" spans="16:17" x14ac:dyDescent="0.3">
      <c r="P19949" s="99"/>
      <c r="Q19949" s="99"/>
    </row>
    <row r="19950" spans="16:17" x14ac:dyDescent="0.3">
      <c r="P19950" s="99"/>
      <c r="Q19950" s="99"/>
    </row>
    <row r="19951" spans="16:17" x14ac:dyDescent="0.3">
      <c r="P19951" s="99"/>
      <c r="Q19951" s="99"/>
    </row>
    <row r="19952" spans="16:17" x14ac:dyDescent="0.3">
      <c r="P19952" s="99"/>
      <c r="Q19952" s="99"/>
    </row>
    <row r="19953" spans="16:17" x14ac:dyDescent="0.3">
      <c r="P19953" s="99"/>
      <c r="Q19953" s="99"/>
    </row>
    <row r="19954" spans="16:17" x14ac:dyDescent="0.3">
      <c r="P19954" s="99"/>
      <c r="Q19954" s="99"/>
    </row>
    <row r="19955" spans="16:17" x14ac:dyDescent="0.3">
      <c r="P19955" s="99"/>
      <c r="Q19955" s="99"/>
    </row>
    <row r="19956" spans="16:17" x14ac:dyDescent="0.3">
      <c r="P19956" s="99"/>
      <c r="Q19956" s="99"/>
    </row>
    <row r="19957" spans="16:17" x14ac:dyDescent="0.3">
      <c r="P19957" s="99"/>
      <c r="Q19957" s="99"/>
    </row>
    <row r="19958" spans="16:17" x14ac:dyDescent="0.3">
      <c r="P19958" s="99"/>
      <c r="Q19958" s="99"/>
    </row>
    <row r="19959" spans="16:17" x14ac:dyDescent="0.3">
      <c r="P19959" s="99"/>
      <c r="Q19959" s="99"/>
    </row>
    <row r="19960" spans="16:17" x14ac:dyDescent="0.3">
      <c r="P19960" s="99"/>
      <c r="Q19960" s="99"/>
    </row>
    <row r="19961" spans="16:17" x14ac:dyDescent="0.3">
      <c r="P19961" s="99"/>
      <c r="Q19961" s="99"/>
    </row>
    <row r="19962" spans="16:17" x14ac:dyDescent="0.3">
      <c r="P19962" s="99"/>
      <c r="Q19962" s="99"/>
    </row>
    <row r="19963" spans="16:17" x14ac:dyDescent="0.3">
      <c r="P19963" s="99"/>
      <c r="Q19963" s="99"/>
    </row>
    <row r="19964" spans="16:17" x14ac:dyDescent="0.3">
      <c r="P19964" s="99"/>
      <c r="Q19964" s="99"/>
    </row>
    <row r="19965" spans="16:17" x14ac:dyDescent="0.3">
      <c r="P19965" s="99"/>
      <c r="Q19965" s="99"/>
    </row>
    <row r="19966" spans="16:17" x14ac:dyDescent="0.3">
      <c r="P19966" s="99"/>
      <c r="Q19966" s="99"/>
    </row>
    <row r="19967" spans="16:17" x14ac:dyDescent="0.3">
      <c r="P19967" s="99"/>
      <c r="Q19967" s="99"/>
    </row>
    <row r="19968" spans="16:17" x14ac:dyDescent="0.3">
      <c r="P19968" s="99"/>
      <c r="Q19968" s="99"/>
    </row>
    <row r="19969" spans="16:17" x14ac:dyDescent="0.3">
      <c r="P19969" s="99"/>
      <c r="Q19969" s="99"/>
    </row>
    <row r="19970" spans="16:17" x14ac:dyDescent="0.3">
      <c r="P19970" s="99"/>
      <c r="Q19970" s="99"/>
    </row>
    <row r="19971" spans="16:17" x14ac:dyDescent="0.3">
      <c r="P19971" s="99"/>
      <c r="Q19971" s="99"/>
    </row>
    <row r="19972" spans="16:17" x14ac:dyDescent="0.3">
      <c r="P19972" s="99"/>
      <c r="Q19972" s="99"/>
    </row>
    <row r="19973" spans="16:17" x14ac:dyDescent="0.3">
      <c r="P19973" s="99"/>
      <c r="Q19973" s="99"/>
    </row>
    <row r="19974" spans="16:17" x14ac:dyDescent="0.3">
      <c r="P19974" s="99"/>
      <c r="Q19974" s="99"/>
    </row>
    <row r="19975" spans="16:17" x14ac:dyDescent="0.3">
      <c r="P19975" s="99"/>
      <c r="Q19975" s="99"/>
    </row>
    <row r="19976" spans="16:17" x14ac:dyDescent="0.3">
      <c r="P19976" s="99"/>
      <c r="Q19976" s="99"/>
    </row>
    <row r="19977" spans="16:17" x14ac:dyDescent="0.3">
      <c r="P19977" s="99"/>
      <c r="Q19977" s="99"/>
    </row>
    <row r="19978" spans="16:17" x14ac:dyDescent="0.3">
      <c r="P19978" s="99"/>
      <c r="Q19978" s="99"/>
    </row>
    <row r="19979" spans="16:17" x14ac:dyDescent="0.3">
      <c r="P19979" s="99"/>
      <c r="Q19979" s="99"/>
    </row>
    <row r="19980" spans="16:17" x14ac:dyDescent="0.3">
      <c r="P19980" s="99"/>
      <c r="Q19980" s="99"/>
    </row>
    <row r="19981" spans="16:17" x14ac:dyDescent="0.3">
      <c r="P19981" s="99"/>
      <c r="Q19981" s="99"/>
    </row>
    <row r="19982" spans="16:17" x14ac:dyDescent="0.3">
      <c r="P19982" s="99"/>
      <c r="Q19982" s="99"/>
    </row>
    <row r="19983" spans="16:17" x14ac:dyDescent="0.3">
      <c r="P19983" s="99"/>
      <c r="Q19983" s="99"/>
    </row>
    <row r="19984" spans="16:17" x14ac:dyDescent="0.3">
      <c r="P19984" s="99"/>
      <c r="Q19984" s="99"/>
    </row>
    <row r="19985" spans="16:17" x14ac:dyDescent="0.3">
      <c r="P19985" s="99"/>
      <c r="Q19985" s="99"/>
    </row>
    <row r="19986" spans="16:17" x14ac:dyDescent="0.3">
      <c r="P19986" s="99"/>
      <c r="Q19986" s="99"/>
    </row>
    <row r="19987" spans="16:17" x14ac:dyDescent="0.3">
      <c r="P19987" s="99"/>
      <c r="Q19987" s="99"/>
    </row>
    <row r="19988" spans="16:17" x14ac:dyDescent="0.3">
      <c r="P19988" s="99"/>
      <c r="Q19988" s="99"/>
    </row>
    <row r="19989" spans="16:17" x14ac:dyDescent="0.3">
      <c r="P19989" s="99"/>
      <c r="Q19989" s="99"/>
    </row>
    <row r="19990" spans="16:17" x14ac:dyDescent="0.3">
      <c r="P19990" s="99"/>
      <c r="Q19990" s="99"/>
    </row>
    <row r="19991" spans="16:17" x14ac:dyDescent="0.3">
      <c r="P19991" s="99"/>
      <c r="Q19991" s="99"/>
    </row>
    <row r="19992" spans="16:17" x14ac:dyDescent="0.3">
      <c r="P19992" s="99"/>
      <c r="Q19992" s="99"/>
    </row>
    <row r="19993" spans="16:17" x14ac:dyDescent="0.3">
      <c r="P19993" s="99"/>
      <c r="Q19993" s="99"/>
    </row>
    <row r="19994" spans="16:17" x14ac:dyDescent="0.3">
      <c r="P19994" s="99"/>
      <c r="Q19994" s="99"/>
    </row>
    <row r="19995" spans="16:17" x14ac:dyDescent="0.3">
      <c r="P19995" s="99"/>
      <c r="Q19995" s="99"/>
    </row>
    <row r="19996" spans="16:17" x14ac:dyDescent="0.3">
      <c r="P19996" s="99"/>
      <c r="Q19996" s="99"/>
    </row>
    <row r="19997" spans="16:17" x14ac:dyDescent="0.3">
      <c r="P19997" s="99"/>
      <c r="Q19997" s="99"/>
    </row>
    <row r="19998" spans="16:17" x14ac:dyDescent="0.3">
      <c r="P19998" s="99"/>
      <c r="Q19998" s="99"/>
    </row>
    <row r="19999" spans="16:17" x14ac:dyDescent="0.3">
      <c r="P19999" s="99"/>
      <c r="Q19999" s="99"/>
    </row>
    <row r="20000" spans="16:17" x14ac:dyDescent="0.3">
      <c r="P20000" s="99"/>
      <c r="Q20000" s="99"/>
    </row>
    <row r="20001" spans="16:17" x14ac:dyDescent="0.3">
      <c r="P20001" s="99"/>
      <c r="Q20001" s="99"/>
    </row>
    <row r="20002" spans="16:17" x14ac:dyDescent="0.3">
      <c r="P20002" s="99"/>
      <c r="Q20002" s="99"/>
    </row>
    <row r="20003" spans="16:17" x14ac:dyDescent="0.3">
      <c r="P20003" s="99"/>
      <c r="Q20003" s="99"/>
    </row>
    <row r="20004" spans="16:17" x14ac:dyDescent="0.3">
      <c r="P20004" s="99"/>
      <c r="Q20004" s="99"/>
    </row>
    <row r="20005" spans="16:17" x14ac:dyDescent="0.3">
      <c r="P20005" s="99"/>
      <c r="Q20005" s="99"/>
    </row>
    <row r="20006" spans="16:17" x14ac:dyDescent="0.3">
      <c r="P20006" s="99"/>
      <c r="Q20006" s="99"/>
    </row>
    <row r="20007" spans="16:17" x14ac:dyDescent="0.3">
      <c r="P20007" s="99"/>
      <c r="Q20007" s="99"/>
    </row>
    <row r="20008" spans="16:17" x14ac:dyDescent="0.3">
      <c r="P20008" s="99"/>
      <c r="Q20008" s="99"/>
    </row>
    <row r="20009" spans="16:17" x14ac:dyDescent="0.3">
      <c r="P20009" s="99"/>
      <c r="Q20009" s="99"/>
    </row>
    <row r="20010" spans="16:17" x14ac:dyDescent="0.3">
      <c r="P20010" s="99"/>
      <c r="Q20010" s="99"/>
    </row>
    <row r="20011" spans="16:17" x14ac:dyDescent="0.3">
      <c r="P20011" s="99"/>
      <c r="Q20011" s="99"/>
    </row>
    <row r="20012" spans="16:17" x14ac:dyDescent="0.3">
      <c r="P20012" s="99"/>
      <c r="Q20012" s="99"/>
    </row>
    <row r="20013" spans="16:17" x14ac:dyDescent="0.3">
      <c r="P20013" s="99"/>
      <c r="Q20013" s="99"/>
    </row>
    <row r="20014" spans="16:17" x14ac:dyDescent="0.3">
      <c r="P20014" s="99"/>
      <c r="Q20014" s="99"/>
    </row>
    <row r="20015" spans="16:17" x14ac:dyDescent="0.3">
      <c r="P20015" s="99"/>
      <c r="Q20015" s="99"/>
    </row>
    <row r="20016" spans="16:17" x14ac:dyDescent="0.3">
      <c r="P20016" s="99"/>
      <c r="Q20016" s="99"/>
    </row>
    <row r="20017" spans="16:17" x14ac:dyDescent="0.3">
      <c r="P20017" s="99"/>
      <c r="Q20017" s="99"/>
    </row>
    <row r="20018" spans="16:17" x14ac:dyDescent="0.3">
      <c r="P20018" s="99"/>
      <c r="Q20018" s="99"/>
    </row>
    <row r="20019" spans="16:17" x14ac:dyDescent="0.3">
      <c r="P20019" s="99"/>
      <c r="Q20019" s="99"/>
    </row>
    <row r="20020" spans="16:17" x14ac:dyDescent="0.3">
      <c r="P20020" s="99"/>
      <c r="Q20020" s="99"/>
    </row>
    <row r="20021" spans="16:17" x14ac:dyDescent="0.3">
      <c r="P20021" s="99"/>
      <c r="Q20021" s="99"/>
    </row>
    <row r="20022" spans="16:17" x14ac:dyDescent="0.3">
      <c r="P20022" s="99"/>
      <c r="Q20022" s="99"/>
    </row>
    <row r="20023" spans="16:17" x14ac:dyDescent="0.3">
      <c r="P20023" s="99"/>
      <c r="Q20023" s="99"/>
    </row>
    <row r="20024" spans="16:17" x14ac:dyDescent="0.3">
      <c r="P20024" s="99"/>
      <c r="Q20024" s="99"/>
    </row>
    <row r="20025" spans="16:17" x14ac:dyDescent="0.3">
      <c r="P20025" s="99"/>
      <c r="Q20025" s="99"/>
    </row>
    <row r="20026" spans="16:17" x14ac:dyDescent="0.3">
      <c r="P20026" s="99"/>
      <c r="Q20026" s="99"/>
    </row>
    <row r="20027" spans="16:17" x14ac:dyDescent="0.3">
      <c r="P20027" s="99"/>
      <c r="Q20027" s="99"/>
    </row>
    <row r="20028" spans="16:17" x14ac:dyDescent="0.3">
      <c r="P20028" s="99"/>
      <c r="Q20028" s="99"/>
    </row>
    <row r="20029" spans="16:17" x14ac:dyDescent="0.3">
      <c r="P20029" s="99"/>
      <c r="Q20029" s="99"/>
    </row>
    <row r="20030" spans="16:17" x14ac:dyDescent="0.3">
      <c r="P20030" s="99"/>
      <c r="Q20030" s="99"/>
    </row>
    <row r="20031" spans="16:17" x14ac:dyDescent="0.3">
      <c r="P20031" s="99"/>
      <c r="Q20031" s="99"/>
    </row>
    <row r="20032" spans="16:17" x14ac:dyDescent="0.3">
      <c r="P20032" s="99"/>
      <c r="Q20032" s="99"/>
    </row>
    <row r="20033" spans="16:17" x14ac:dyDescent="0.3">
      <c r="P20033" s="99"/>
      <c r="Q20033" s="99"/>
    </row>
    <row r="20034" spans="16:17" x14ac:dyDescent="0.3">
      <c r="P20034" s="99"/>
      <c r="Q20034" s="99"/>
    </row>
    <row r="20035" spans="16:17" x14ac:dyDescent="0.3">
      <c r="P20035" s="99"/>
      <c r="Q20035" s="99"/>
    </row>
    <row r="20036" spans="16:17" x14ac:dyDescent="0.3">
      <c r="P20036" s="99"/>
      <c r="Q20036" s="99"/>
    </row>
    <row r="20037" spans="16:17" x14ac:dyDescent="0.3">
      <c r="P20037" s="99"/>
      <c r="Q20037" s="99"/>
    </row>
    <row r="20038" spans="16:17" x14ac:dyDescent="0.3">
      <c r="P20038" s="99"/>
      <c r="Q20038" s="99"/>
    </row>
    <row r="20039" spans="16:17" x14ac:dyDescent="0.3">
      <c r="P20039" s="99"/>
      <c r="Q20039" s="99"/>
    </row>
    <row r="20040" spans="16:17" x14ac:dyDescent="0.3">
      <c r="P20040" s="99"/>
      <c r="Q20040" s="99"/>
    </row>
    <row r="20041" spans="16:17" x14ac:dyDescent="0.3">
      <c r="P20041" s="99"/>
      <c r="Q20041" s="99"/>
    </row>
    <row r="20042" spans="16:17" x14ac:dyDescent="0.3">
      <c r="P20042" s="99"/>
      <c r="Q20042" s="99"/>
    </row>
    <row r="20043" spans="16:17" x14ac:dyDescent="0.3">
      <c r="P20043" s="99"/>
      <c r="Q20043" s="99"/>
    </row>
    <row r="20044" spans="16:17" x14ac:dyDescent="0.3">
      <c r="P20044" s="99"/>
      <c r="Q20044" s="99"/>
    </row>
    <row r="20045" spans="16:17" x14ac:dyDescent="0.3">
      <c r="P20045" s="99"/>
      <c r="Q20045" s="99"/>
    </row>
    <row r="20046" spans="16:17" x14ac:dyDescent="0.3">
      <c r="P20046" s="99"/>
      <c r="Q20046" s="99"/>
    </row>
    <row r="20047" spans="16:17" x14ac:dyDescent="0.3">
      <c r="P20047" s="99"/>
      <c r="Q20047" s="99"/>
    </row>
    <row r="20048" spans="16:17" x14ac:dyDescent="0.3">
      <c r="P20048" s="99"/>
      <c r="Q20048" s="99"/>
    </row>
    <row r="20049" spans="16:17" x14ac:dyDescent="0.3">
      <c r="P20049" s="99"/>
      <c r="Q20049" s="99"/>
    </row>
    <row r="20050" spans="16:17" x14ac:dyDescent="0.3">
      <c r="P20050" s="99"/>
      <c r="Q20050" s="99"/>
    </row>
    <row r="20051" spans="16:17" x14ac:dyDescent="0.3">
      <c r="P20051" s="99"/>
      <c r="Q20051" s="99"/>
    </row>
    <row r="20052" spans="16:17" x14ac:dyDescent="0.3">
      <c r="P20052" s="99"/>
      <c r="Q20052" s="99"/>
    </row>
    <row r="20053" spans="16:17" x14ac:dyDescent="0.3">
      <c r="P20053" s="99"/>
      <c r="Q20053" s="99"/>
    </row>
    <row r="20054" spans="16:17" x14ac:dyDescent="0.3">
      <c r="P20054" s="99"/>
      <c r="Q20054" s="99"/>
    </row>
    <row r="20055" spans="16:17" x14ac:dyDescent="0.3">
      <c r="P20055" s="99"/>
      <c r="Q20055" s="99"/>
    </row>
    <row r="20056" spans="16:17" x14ac:dyDescent="0.3">
      <c r="P20056" s="99"/>
      <c r="Q20056" s="99"/>
    </row>
    <row r="20057" spans="16:17" x14ac:dyDescent="0.3">
      <c r="P20057" s="99"/>
      <c r="Q20057" s="99"/>
    </row>
    <row r="20058" spans="16:17" x14ac:dyDescent="0.3">
      <c r="P20058" s="99"/>
      <c r="Q20058" s="99"/>
    </row>
    <row r="20059" spans="16:17" x14ac:dyDescent="0.3">
      <c r="P20059" s="99"/>
      <c r="Q20059" s="99"/>
    </row>
    <row r="20060" spans="16:17" x14ac:dyDescent="0.3">
      <c r="P20060" s="99"/>
      <c r="Q20060" s="99"/>
    </row>
    <row r="20061" spans="16:17" x14ac:dyDescent="0.3">
      <c r="P20061" s="99"/>
      <c r="Q20061" s="99"/>
    </row>
    <row r="20062" spans="16:17" x14ac:dyDescent="0.3">
      <c r="P20062" s="99"/>
      <c r="Q20062" s="99"/>
    </row>
    <row r="20063" spans="16:17" x14ac:dyDescent="0.3">
      <c r="P20063" s="99"/>
      <c r="Q20063" s="99"/>
    </row>
    <row r="20064" spans="16:17" x14ac:dyDescent="0.3">
      <c r="P20064" s="99"/>
      <c r="Q20064" s="99"/>
    </row>
    <row r="20065" spans="16:17" x14ac:dyDescent="0.3">
      <c r="P20065" s="99"/>
      <c r="Q20065" s="99"/>
    </row>
    <row r="20066" spans="16:17" x14ac:dyDescent="0.3">
      <c r="P20066" s="99"/>
      <c r="Q20066" s="99"/>
    </row>
    <row r="20067" spans="16:17" x14ac:dyDescent="0.3">
      <c r="P20067" s="99"/>
      <c r="Q20067" s="99"/>
    </row>
    <row r="20068" spans="16:17" x14ac:dyDescent="0.3">
      <c r="P20068" s="99"/>
      <c r="Q20068" s="99"/>
    </row>
    <row r="20069" spans="16:17" x14ac:dyDescent="0.3">
      <c r="P20069" s="99"/>
      <c r="Q20069" s="99"/>
    </row>
    <row r="20070" spans="16:17" x14ac:dyDescent="0.3">
      <c r="P20070" s="99"/>
      <c r="Q20070" s="99"/>
    </row>
    <row r="20071" spans="16:17" x14ac:dyDescent="0.3">
      <c r="P20071" s="99"/>
      <c r="Q20071" s="99"/>
    </row>
    <row r="20072" spans="16:17" x14ac:dyDescent="0.3">
      <c r="P20072" s="99"/>
      <c r="Q20072" s="99"/>
    </row>
    <row r="20073" spans="16:17" x14ac:dyDescent="0.3">
      <c r="P20073" s="99"/>
      <c r="Q20073" s="99"/>
    </row>
    <row r="20074" spans="16:17" x14ac:dyDescent="0.3">
      <c r="P20074" s="99"/>
      <c r="Q20074" s="99"/>
    </row>
    <row r="20075" spans="16:17" x14ac:dyDescent="0.3">
      <c r="P20075" s="99"/>
      <c r="Q20075" s="99"/>
    </row>
    <row r="20076" spans="16:17" x14ac:dyDescent="0.3">
      <c r="P20076" s="99"/>
      <c r="Q20076" s="99"/>
    </row>
    <row r="20077" spans="16:17" x14ac:dyDescent="0.3">
      <c r="P20077" s="99"/>
      <c r="Q20077" s="99"/>
    </row>
    <row r="20078" spans="16:17" x14ac:dyDescent="0.3">
      <c r="P20078" s="99"/>
      <c r="Q20078" s="99"/>
    </row>
    <row r="20079" spans="16:17" x14ac:dyDescent="0.3">
      <c r="P20079" s="99"/>
      <c r="Q20079" s="99"/>
    </row>
    <row r="20080" spans="16:17" x14ac:dyDescent="0.3">
      <c r="P20080" s="99"/>
      <c r="Q20080" s="99"/>
    </row>
    <row r="20081" spans="16:17" x14ac:dyDescent="0.3">
      <c r="P20081" s="99"/>
      <c r="Q20081" s="99"/>
    </row>
    <row r="20082" spans="16:17" x14ac:dyDescent="0.3">
      <c r="P20082" s="99"/>
      <c r="Q20082" s="99"/>
    </row>
    <row r="20083" spans="16:17" x14ac:dyDescent="0.3">
      <c r="P20083" s="99"/>
      <c r="Q20083" s="99"/>
    </row>
    <row r="20084" spans="16:17" x14ac:dyDescent="0.3">
      <c r="P20084" s="99"/>
      <c r="Q20084" s="99"/>
    </row>
    <row r="20085" spans="16:17" x14ac:dyDescent="0.3">
      <c r="P20085" s="99"/>
      <c r="Q20085" s="99"/>
    </row>
    <row r="20086" spans="16:17" x14ac:dyDescent="0.3">
      <c r="P20086" s="99"/>
      <c r="Q20086" s="99"/>
    </row>
    <row r="20087" spans="16:17" x14ac:dyDescent="0.3">
      <c r="P20087" s="99"/>
      <c r="Q20087" s="99"/>
    </row>
    <row r="20088" spans="16:17" x14ac:dyDescent="0.3">
      <c r="P20088" s="99"/>
      <c r="Q20088" s="99"/>
    </row>
    <row r="20089" spans="16:17" x14ac:dyDescent="0.3">
      <c r="P20089" s="99"/>
      <c r="Q20089" s="99"/>
    </row>
    <row r="20090" spans="16:17" x14ac:dyDescent="0.3">
      <c r="P20090" s="99"/>
      <c r="Q20090" s="99"/>
    </row>
    <row r="20091" spans="16:17" x14ac:dyDescent="0.3">
      <c r="P20091" s="99"/>
      <c r="Q20091" s="99"/>
    </row>
    <row r="20092" spans="16:17" x14ac:dyDescent="0.3">
      <c r="P20092" s="99"/>
      <c r="Q20092" s="99"/>
    </row>
    <row r="20093" spans="16:17" x14ac:dyDescent="0.3">
      <c r="P20093" s="99"/>
      <c r="Q20093" s="99"/>
    </row>
    <row r="20094" spans="16:17" x14ac:dyDescent="0.3">
      <c r="P20094" s="99"/>
      <c r="Q20094" s="99"/>
    </row>
    <row r="20095" spans="16:17" x14ac:dyDescent="0.3">
      <c r="P20095" s="99"/>
      <c r="Q20095" s="99"/>
    </row>
    <row r="20096" spans="16:17" x14ac:dyDescent="0.3">
      <c r="P20096" s="99"/>
      <c r="Q20096" s="99"/>
    </row>
    <row r="20097" spans="16:17" x14ac:dyDescent="0.3">
      <c r="P20097" s="99"/>
      <c r="Q20097" s="99"/>
    </row>
    <row r="20098" spans="16:17" x14ac:dyDescent="0.3">
      <c r="P20098" s="99"/>
      <c r="Q20098" s="99"/>
    </row>
    <row r="20099" spans="16:17" x14ac:dyDescent="0.3">
      <c r="P20099" s="99"/>
      <c r="Q20099" s="99"/>
    </row>
    <row r="20100" spans="16:17" x14ac:dyDescent="0.3">
      <c r="P20100" s="99"/>
      <c r="Q20100" s="99"/>
    </row>
    <row r="20101" spans="16:17" x14ac:dyDescent="0.3">
      <c r="P20101" s="99"/>
      <c r="Q20101" s="99"/>
    </row>
    <row r="20102" spans="16:17" x14ac:dyDescent="0.3">
      <c r="P20102" s="99"/>
      <c r="Q20102" s="99"/>
    </row>
    <row r="20103" spans="16:17" x14ac:dyDescent="0.3">
      <c r="P20103" s="99"/>
      <c r="Q20103" s="99"/>
    </row>
    <row r="20104" spans="16:17" x14ac:dyDescent="0.3">
      <c r="P20104" s="99"/>
      <c r="Q20104" s="99"/>
    </row>
    <row r="20105" spans="16:17" x14ac:dyDescent="0.3">
      <c r="P20105" s="99"/>
      <c r="Q20105" s="99"/>
    </row>
    <row r="20106" spans="16:17" x14ac:dyDescent="0.3">
      <c r="P20106" s="99"/>
      <c r="Q20106" s="99"/>
    </row>
    <row r="20107" spans="16:17" x14ac:dyDescent="0.3">
      <c r="P20107" s="99"/>
      <c r="Q20107" s="99"/>
    </row>
    <row r="20108" spans="16:17" x14ac:dyDescent="0.3">
      <c r="P20108" s="99"/>
      <c r="Q20108" s="99"/>
    </row>
    <row r="20109" spans="16:17" x14ac:dyDescent="0.3">
      <c r="P20109" s="99"/>
      <c r="Q20109" s="99"/>
    </row>
    <row r="20110" spans="16:17" x14ac:dyDescent="0.3">
      <c r="P20110" s="99"/>
      <c r="Q20110" s="99"/>
    </row>
    <row r="20111" spans="16:17" x14ac:dyDescent="0.3">
      <c r="P20111" s="99"/>
      <c r="Q20111" s="99"/>
    </row>
    <row r="20112" spans="16:17" x14ac:dyDescent="0.3">
      <c r="P20112" s="99"/>
      <c r="Q20112" s="99"/>
    </row>
    <row r="20113" spans="16:17" x14ac:dyDescent="0.3">
      <c r="P20113" s="99"/>
      <c r="Q20113" s="99"/>
    </row>
    <row r="20114" spans="16:17" x14ac:dyDescent="0.3">
      <c r="P20114" s="99"/>
      <c r="Q20114" s="99"/>
    </row>
    <row r="20115" spans="16:17" x14ac:dyDescent="0.3">
      <c r="P20115" s="99"/>
      <c r="Q20115" s="99"/>
    </row>
    <row r="20116" spans="16:17" x14ac:dyDescent="0.3">
      <c r="P20116" s="99"/>
      <c r="Q20116" s="99"/>
    </row>
    <row r="20117" spans="16:17" x14ac:dyDescent="0.3">
      <c r="P20117" s="99"/>
      <c r="Q20117" s="99"/>
    </row>
    <row r="20118" spans="16:17" x14ac:dyDescent="0.3">
      <c r="P20118" s="99"/>
      <c r="Q20118" s="99"/>
    </row>
    <row r="20119" spans="16:17" x14ac:dyDescent="0.3">
      <c r="P20119" s="99"/>
      <c r="Q20119" s="99"/>
    </row>
    <row r="20120" spans="16:17" x14ac:dyDescent="0.3">
      <c r="P20120" s="99"/>
      <c r="Q20120" s="99"/>
    </row>
    <row r="20121" spans="16:17" x14ac:dyDescent="0.3">
      <c r="P20121" s="99"/>
      <c r="Q20121" s="99"/>
    </row>
    <row r="20122" spans="16:17" x14ac:dyDescent="0.3">
      <c r="P20122" s="99"/>
      <c r="Q20122" s="99"/>
    </row>
    <row r="20123" spans="16:17" x14ac:dyDescent="0.3">
      <c r="P20123" s="99"/>
      <c r="Q20123" s="99"/>
    </row>
    <row r="20124" spans="16:17" x14ac:dyDescent="0.3">
      <c r="P20124" s="99"/>
      <c r="Q20124" s="99"/>
    </row>
    <row r="20125" spans="16:17" x14ac:dyDescent="0.3">
      <c r="P20125" s="99"/>
      <c r="Q20125" s="99"/>
    </row>
    <row r="20126" spans="16:17" x14ac:dyDescent="0.3">
      <c r="P20126" s="99"/>
      <c r="Q20126" s="99"/>
    </row>
    <row r="20127" spans="16:17" x14ac:dyDescent="0.3">
      <c r="P20127" s="99"/>
      <c r="Q20127" s="99"/>
    </row>
    <row r="20128" spans="16:17" x14ac:dyDescent="0.3">
      <c r="P20128" s="99"/>
      <c r="Q20128" s="99"/>
    </row>
    <row r="20129" spans="16:17" x14ac:dyDescent="0.3">
      <c r="P20129" s="99"/>
      <c r="Q20129" s="99"/>
    </row>
    <row r="20130" spans="16:17" x14ac:dyDescent="0.3">
      <c r="P20130" s="99"/>
      <c r="Q20130" s="99"/>
    </row>
    <row r="20131" spans="16:17" x14ac:dyDescent="0.3">
      <c r="P20131" s="99"/>
      <c r="Q20131" s="99"/>
    </row>
    <row r="20132" spans="16:17" x14ac:dyDescent="0.3">
      <c r="P20132" s="99"/>
      <c r="Q20132" s="99"/>
    </row>
    <row r="20133" spans="16:17" x14ac:dyDescent="0.3">
      <c r="P20133" s="99"/>
      <c r="Q20133" s="99"/>
    </row>
    <row r="20134" spans="16:17" x14ac:dyDescent="0.3">
      <c r="P20134" s="99"/>
      <c r="Q20134" s="99"/>
    </row>
    <row r="20135" spans="16:17" x14ac:dyDescent="0.3">
      <c r="P20135" s="99"/>
      <c r="Q20135" s="99"/>
    </row>
    <row r="20136" spans="16:17" x14ac:dyDescent="0.3">
      <c r="P20136" s="99"/>
      <c r="Q20136" s="99"/>
    </row>
    <row r="20137" spans="16:17" x14ac:dyDescent="0.3">
      <c r="P20137" s="99"/>
      <c r="Q20137" s="99"/>
    </row>
    <row r="20138" spans="16:17" x14ac:dyDescent="0.3">
      <c r="P20138" s="99"/>
      <c r="Q20138" s="99"/>
    </row>
    <row r="20139" spans="16:17" x14ac:dyDescent="0.3">
      <c r="P20139" s="99"/>
      <c r="Q20139" s="99"/>
    </row>
    <row r="20140" spans="16:17" x14ac:dyDescent="0.3">
      <c r="P20140" s="99"/>
      <c r="Q20140" s="99"/>
    </row>
    <row r="20141" spans="16:17" x14ac:dyDescent="0.3">
      <c r="P20141" s="99"/>
      <c r="Q20141" s="99"/>
    </row>
    <row r="20142" spans="16:17" x14ac:dyDescent="0.3">
      <c r="P20142" s="99"/>
      <c r="Q20142" s="99"/>
    </row>
    <row r="20143" spans="16:17" x14ac:dyDescent="0.3">
      <c r="P20143" s="99"/>
      <c r="Q20143" s="99"/>
    </row>
    <row r="20144" spans="16:17" x14ac:dyDescent="0.3">
      <c r="P20144" s="99"/>
      <c r="Q20144" s="99"/>
    </row>
    <row r="20145" spans="16:17" x14ac:dyDescent="0.3">
      <c r="P20145" s="99"/>
      <c r="Q20145" s="99"/>
    </row>
    <row r="20146" spans="16:17" x14ac:dyDescent="0.3">
      <c r="P20146" s="99"/>
      <c r="Q20146" s="99"/>
    </row>
    <row r="20147" spans="16:17" x14ac:dyDescent="0.3">
      <c r="P20147" s="99"/>
      <c r="Q20147" s="99"/>
    </row>
    <row r="20148" spans="16:17" x14ac:dyDescent="0.3">
      <c r="P20148" s="99"/>
      <c r="Q20148" s="99"/>
    </row>
    <row r="20149" spans="16:17" x14ac:dyDescent="0.3">
      <c r="P20149" s="99"/>
      <c r="Q20149" s="99"/>
    </row>
    <row r="20150" spans="16:17" x14ac:dyDescent="0.3">
      <c r="P20150" s="99"/>
      <c r="Q20150" s="99"/>
    </row>
    <row r="20151" spans="16:17" x14ac:dyDescent="0.3">
      <c r="P20151" s="99"/>
      <c r="Q20151" s="99"/>
    </row>
    <row r="20152" spans="16:17" x14ac:dyDescent="0.3">
      <c r="P20152" s="99"/>
      <c r="Q20152" s="99"/>
    </row>
    <row r="20153" spans="16:17" x14ac:dyDescent="0.3">
      <c r="P20153" s="99"/>
      <c r="Q20153" s="99"/>
    </row>
    <row r="20154" spans="16:17" x14ac:dyDescent="0.3">
      <c r="P20154" s="99"/>
      <c r="Q20154" s="99"/>
    </row>
    <row r="20155" spans="16:17" x14ac:dyDescent="0.3">
      <c r="P20155" s="99"/>
      <c r="Q20155" s="99"/>
    </row>
    <row r="20156" spans="16:17" x14ac:dyDescent="0.3">
      <c r="P20156" s="99"/>
      <c r="Q20156" s="99"/>
    </row>
    <row r="20157" spans="16:17" x14ac:dyDescent="0.3">
      <c r="P20157" s="99"/>
      <c r="Q20157" s="99"/>
    </row>
    <row r="20158" spans="16:17" x14ac:dyDescent="0.3">
      <c r="P20158" s="99"/>
      <c r="Q20158" s="99"/>
    </row>
    <row r="20159" spans="16:17" x14ac:dyDescent="0.3">
      <c r="P20159" s="99"/>
      <c r="Q20159" s="99"/>
    </row>
    <row r="20160" spans="16:17" x14ac:dyDescent="0.3">
      <c r="P20160" s="99"/>
      <c r="Q20160" s="99"/>
    </row>
    <row r="20161" spans="16:17" x14ac:dyDescent="0.3">
      <c r="P20161" s="99"/>
      <c r="Q20161" s="99"/>
    </row>
    <row r="20162" spans="16:17" x14ac:dyDescent="0.3">
      <c r="P20162" s="99"/>
      <c r="Q20162" s="99"/>
    </row>
    <row r="20163" spans="16:17" x14ac:dyDescent="0.3">
      <c r="P20163" s="99"/>
      <c r="Q20163" s="99"/>
    </row>
    <row r="20164" spans="16:17" x14ac:dyDescent="0.3">
      <c r="P20164" s="99"/>
      <c r="Q20164" s="99"/>
    </row>
    <row r="20165" spans="16:17" x14ac:dyDescent="0.3">
      <c r="P20165" s="99"/>
      <c r="Q20165" s="99"/>
    </row>
    <row r="20166" spans="16:17" x14ac:dyDescent="0.3">
      <c r="P20166" s="99"/>
      <c r="Q20166" s="99"/>
    </row>
    <row r="20167" spans="16:17" x14ac:dyDescent="0.3">
      <c r="P20167" s="99"/>
      <c r="Q20167" s="99"/>
    </row>
    <row r="20168" spans="16:17" x14ac:dyDescent="0.3">
      <c r="P20168" s="99"/>
      <c r="Q20168" s="99"/>
    </row>
    <row r="20169" spans="16:17" x14ac:dyDescent="0.3">
      <c r="P20169" s="99"/>
      <c r="Q20169" s="99"/>
    </row>
    <row r="20170" spans="16:17" x14ac:dyDescent="0.3">
      <c r="P20170" s="99"/>
      <c r="Q20170" s="99"/>
    </row>
    <row r="20171" spans="16:17" x14ac:dyDescent="0.3">
      <c r="P20171" s="99"/>
      <c r="Q20171" s="99"/>
    </row>
    <row r="20172" spans="16:17" x14ac:dyDescent="0.3">
      <c r="P20172" s="99"/>
      <c r="Q20172" s="99"/>
    </row>
    <row r="20173" spans="16:17" x14ac:dyDescent="0.3">
      <c r="P20173" s="99"/>
      <c r="Q20173" s="99"/>
    </row>
    <row r="20174" spans="16:17" x14ac:dyDescent="0.3">
      <c r="P20174" s="99"/>
      <c r="Q20174" s="99"/>
    </row>
    <row r="20175" spans="16:17" x14ac:dyDescent="0.3">
      <c r="P20175" s="99"/>
      <c r="Q20175" s="99"/>
    </row>
    <row r="20176" spans="16:17" x14ac:dyDescent="0.3">
      <c r="P20176" s="99"/>
      <c r="Q20176" s="99"/>
    </row>
    <row r="20177" spans="16:17" x14ac:dyDescent="0.3">
      <c r="P20177" s="99"/>
      <c r="Q20177" s="99"/>
    </row>
    <row r="20178" spans="16:17" x14ac:dyDescent="0.3">
      <c r="P20178" s="99"/>
      <c r="Q20178" s="99"/>
    </row>
    <row r="20179" spans="16:17" x14ac:dyDescent="0.3">
      <c r="P20179" s="99"/>
      <c r="Q20179" s="99"/>
    </row>
    <row r="20180" spans="16:17" x14ac:dyDescent="0.3">
      <c r="P20180" s="99"/>
      <c r="Q20180" s="99"/>
    </row>
    <row r="20181" spans="16:17" x14ac:dyDescent="0.3">
      <c r="P20181" s="99"/>
      <c r="Q20181" s="99"/>
    </row>
    <row r="20182" spans="16:17" x14ac:dyDescent="0.3">
      <c r="P20182" s="99"/>
      <c r="Q20182" s="99"/>
    </row>
    <row r="20183" spans="16:17" x14ac:dyDescent="0.3">
      <c r="P20183" s="99"/>
      <c r="Q20183" s="99"/>
    </row>
    <row r="20184" spans="16:17" x14ac:dyDescent="0.3">
      <c r="P20184" s="99"/>
      <c r="Q20184" s="99"/>
    </row>
    <row r="20185" spans="16:17" x14ac:dyDescent="0.3">
      <c r="P20185" s="99"/>
      <c r="Q20185" s="99"/>
    </row>
    <row r="20186" spans="16:17" x14ac:dyDescent="0.3">
      <c r="P20186" s="99"/>
      <c r="Q20186" s="99"/>
    </row>
    <row r="20187" spans="16:17" x14ac:dyDescent="0.3">
      <c r="P20187" s="99"/>
      <c r="Q20187" s="99"/>
    </row>
    <row r="20188" spans="16:17" x14ac:dyDescent="0.3">
      <c r="P20188" s="99"/>
      <c r="Q20188" s="99"/>
    </row>
    <row r="20189" spans="16:17" x14ac:dyDescent="0.3">
      <c r="P20189" s="99"/>
      <c r="Q20189" s="99"/>
    </row>
    <row r="20190" spans="16:17" x14ac:dyDescent="0.3">
      <c r="P20190" s="99"/>
      <c r="Q20190" s="99"/>
    </row>
    <row r="20191" spans="16:17" x14ac:dyDescent="0.3">
      <c r="P20191" s="99"/>
      <c r="Q20191" s="99"/>
    </row>
    <row r="20192" spans="16:17" x14ac:dyDescent="0.3">
      <c r="P20192" s="99"/>
      <c r="Q20192" s="99"/>
    </row>
    <row r="20193" spans="16:17" x14ac:dyDescent="0.3">
      <c r="P20193" s="99"/>
      <c r="Q20193" s="99"/>
    </row>
    <row r="20194" spans="16:17" x14ac:dyDescent="0.3">
      <c r="P20194" s="99"/>
      <c r="Q20194" s="99"/>
    </row>
    <row r="20195" spans="16:17" x14ac:dyDescent="0.3">
      <c r="P20195" s="99"/>
      <c r="Q20195" s="99"/>
    </row>
    <row r="20196" spans="16:17" x14ac:dyDescent="0.3">
      <c r="P20196" s="99"/>
      <c r="Q20196" s="99"/>
    </row>
    <row r="20197" spans="16:17" x14ac:dyDescent="0.3">
      <c r="P20197" s="99"/>
      <c r="Q20197" s="99"/>
    </row>
    <row r="20198" spans="16:17" x14ac:dyDescent="0.3">
      <c r="P20198" s="99"/>
      <c r="Q20198" s="99"/>
    </row>
    <row r="20199" spans="16:17" x14ac:dyDescent="0.3">
      <c r="P20199" s="99"/>
      <c r="Q20199" s="99"/>
    </row>
    <row r="20200" spans="16:17" x14ac:dyDescent="0.3">
      <c r="P20200" s="99"/>
      <c r="Q20200" s="99"/>
    </row>
    <row r="20201" spans="16:17" x14ac:dyDescent="0.3">
      <c r="P20201" s="99"/>
      <c r="Q20201" s="99"/>
    </row>
    <row r="20202" spans="16:17" x14ac:dyDescent="0.3">
      <c r="P20202" s="99"/>
      <c r="Q20202" s="99"/>
    </row>
    <row r="20203" spans="16:17" x14ac:dyDescent="0.3">
      <c r="P20203" s="99"/>
      <c r="Q20203" s="99"/>
    </row>
    <row r="20204" spans="16:17" x14ac:dyDescent="0.3">
      <c r="P20204" s="99"/>
      <c r="Q20204" s="99"/>
    </row>
    <row r="20205" spans="16:17" x14ac:dyDescent="0.3">
      <c r="P20205" s="99"/>
      <c r="Q20205" s="99"/>
    </row>
    <row r="20206" spans="16:17" x14ac:dyDescent="0.3">
      <c r="P20206" s="99"/>
      <c r="Q20206" s="99"/>
    </row>
    <row r="20207" spans="16:17" x14ac:dyDescent="0.3">
      <c r="P20207" s="99"/>
      <c r="Q20207" s="99"/>
    </row>
    <row r="20208" spans="16:17" x14ac:dyDescent="0.3">
      <c r="P20208" s="99"/>
      <c r="Q20208" s="99"/>
    </row>
    <row r="20209" spans="16:17" x14ac:dyDescent="0.3">
      <c r="P20209" s="99"/>
      <c r="Q20209" s="99"/>
    </row>
    <row r="20210" spans="16:17" x14ac:dyDescent="0.3">
      <c r="P20210" s="99"/>
      <c r="Q20210" s="99"/>
    </row>
    <row r="20211" spans="16:17" x14ac:dyDescent="0.3">
      <c r="P20211" s="99"/>
      <c r="Q20211" s="99"/>
    </row>
    <row r="20212" spans="16:17" x14ac:dyDescent="0.3">
      <c r="P20212" s="99"/>
      <c r="Q20212" s="99"/>
    </row>
    <row r="20213" spans="16:17" x14ac:dyDescent="0.3">
      <c r="P20213" s="99"/>
      <c r="Q20213" s="99"/>
    </row>
    <row r="20214" spans="16:17" x14ac:dyDescent="0.3">
      <c r="P20214" s="99"/>
      <c r="Q20214" s="99"/>
    </row>
    <row r="20215" spans="16:17" x14ac:dyDescent="0.3">
      <c r="P20215" s="99"/>
      <c r="Q20215" s="99"/>
    </row>
    <row r="20216" spans="16:17" x14ac:dyDescent="0.3">
      <c r="P20216" s="99"/>
      <c r="Q20216" s="99"/>
    </row>
    <row r="20217" spans="16:17" x14ac:dyDescent="0.3">
      <c r="P20217" s="99"/>
      <c r="Q20217" s="99"/>
    </row>
    <row r="20218" spans="16:17" x14ac:dyDescent="0.3">
      <c r="P20218" s="99"/>
      <c r="Q20218" s="99"/>
    </row>
    <row r="20219" spans="16:17" x14ac:dyDescent="0.3">
      <c r="P20219" s="99"/>
      <c r="Q20219" s="99"/>
    </row>
    <row r="20220" spans="16:17" x14ac:dyDescent="0.3">
      <c r="P20220" s="99"/>
      <c r="Q20220" s="99"/>
    </row>
    <row r="20221" spans="16:17" x14ac:dyDescent="0.3">
      <c r="P20221" s="99"/>
      <c r="Q20221" s="99"/>
    </row>
    <row r="20222" spans="16:17" x14ac:dyDescent="0.3">
      <c r="P20222" s="99"/>
      <c r="Q20222" s="99"/>
    </row>
    <row r="20223" spans="16:17" x14ac:dyDescent="0.3">
      <c r="P20223" s="99"/>
      <c r="Q20223" s="99"/>
    </row>
    <row r="20224" spans="16:17" x14ac:dyDescent="0.3">
      <c r="P20224" s="99"/>
      <c r="Q20224" s="99"/>
    </row>
    <row r="20225" spans="16:17" x14ac:dyDescent="0.3">
      <c r="P20225" s="99"/>
      <c r="Q20225" s="99"/>
    </row>
    <row r="20226" spans="16:17" x14ac:dyDescent="0.3">
      <c r="P20226" s="99"/>
      <c r="Q20226" s="99"/>
    </row>
    <row r="20227" spans="16:17" x14ac:dyDescent="0.3">
      <c r="P20227" s="99"/>
      <c r="Q20227" s="99"/>
    </row>
    <row r="20228" spans="16:17" x14ac:dyDescent="0.3">
      <c r="P20228" s="99"/>
      <c r="Q20228" s="99"/>
    </row>
    <row r="20229" spans="16:17" x14ac:dyDescent="0.3">
      <c r="P20229" s="99"/>
      <c r="Q20229" s="99"/>
    </row>
    <row r="20230" spans="16:17" x14ac:dyDescent="0.3">
      <c r="P20230" s="99"/>
      <c r="Q20230" s="99"/>
    </row>
    <row r="20231" spans="16:17" x14ac:dyDescent="0.3">
      <c r="P20231" s="99"/>
      <c r="Q20231" s="99"/>
    </row>
    <row r="20232" spans="16:17" x14ac:dyDescent="0.3">
      <c r="P20232" s="99"/>
      <c r="Q20232" s="99"/>
    </row>
    <row r="20233" spans="16:17" x14ac:dyDescent="0.3">
      <c r="P20233" s="99"/>
      <c r="Q20233" s="99"/>
    </row>
    <row r="20234" spans="16:17" x14ac:dyDescent="0.3">
      <c r="P20234" s="99"/>
      <c r="Q20234" s="99"/>
    </row>
    <row r="20235" spans="16:17" x14ac:dyDescent="0.3">
      <c r="P20235" s="99"/>
      <c r="Q20235" s="99"/>
    </row>
    <row r="20236" spans="16:17" x14ac:dyDescent="0.3">
      <c r="P20236" s="99"/>
      <c r="Q20236" s="99"/>
    </row>
    <row r="20237" spans="16:17" x14ac:dyDescent="0.3">
      <c r="P20237" s="99"/>
      <c r="Q20237" s="99"/>
    </row>
    <row r="20238" spans="16:17" x14ac:dyDescent="0.3">
      <c r="P20238" s="99"/>
      <c r="Q20238" s="99"/>
    </row>
    <row r="20239" spans="16:17" x14ac:dyDescent="0.3">
      <c r="P20239" s="99"/>
      <c r="Q20239" s="99"/>
    </row>
    <row r="20240" spans="16:17" x14ac:dyDescent="0.3">
      <c r="P20240" s="99"/>
      <c r="Q20240" s="99"/>
    </row>
    <row r="20241" spans="16:17" x14ac:dyDescent="0.3">
      <c r="P20241" s="99"/>
      <c r="Q20241" s="99"/>
    </row>
    <row r="20242" spans="16:17" x14ac:dyDescent="0.3">
      <c r="P20242" s="99"/>
      <c r="Q20242" s="99"/>
    </row>
    <row r="20243" spans="16:17" x14ac:dyDescent="0.3">
      <c r="P20243" s="99"/>
      <c r="Q20243" s="99"/>
    </row>
    <row r="20244" spans="16:17" x14ac:dyDescent="0.3">
      <c r="P20244" s="99"/>
      <c r="Q20244" s="99"/>
    </row>
    <row r="20245" spans="16:17" x14ac:dyDescent="0.3">
      <c r="P20245" s="99"/>
      <c r="Q20245" s="99"/>
    </row>
    <row r="20246" spans="16:17" x14ac:dyDescent="0.3">
      <c r="P20246" s="99"/>
      <c r="Q20246" s="99"/>
    </row>
    <row r="20247" spans="16:17" x14ac:dyDescent="0.3">
      <c r="P20247" s="99"/>
      <c r="Q20247" s="99"/>
    </row>
    <row r="20248" spans="16:17" x14ac:dyDescent="0.3">
      <c r="P20248" s="99"/>
      <c r="Q20248" s="99"/>
    </row>
    <row r="20249" spans="16:17" x14ac:dyDescent="0.3">
      <c r="P20249" s="99"/>
      <c r="Q20249" s="99"/>
    </row>
    <row r="20250" spans="16:17" x14ac:dyDescent="0.3">
      <c r="P20250" s="99"/>
      <c r="Q20250" s="99"/>
    </row>
    <row r="20251" spans="16:17" x14ac:dyDescent="0.3">
      <c r="P20251" s="99"/>
      <c r="Q20251" s="99"/>
    </row>
    <row r="20252" spans="16:17" x14ac:dyDescent="0.3">
      <c r="P20252" s="99"/>
      <c r="Q20252" s="99"/>
    </row>
    <row r="20253" spans="16:17" x14ac:dyDescent="0.3">
      <c r="P20253" s="99"/>
      <c r="Q20253" s="99"/>
    </row>
    <row r="20254" spans="16:17" x14ac:dyDescent="0.3">
      <c r="P20254" s="99"/>
      <c r="Q20254" s="99"/>
    </row>
    <row r="20255" spans="16:17" x14ac:dyDescent="0.3">
      <c r="P20255" s="99"/>
      <c r="Q20255" s="99"/>
    </row>
    <row r="20256" spans="16:17" x14ac:dyDescent="0.3">
      <c r="P20256" s="99"/>
      <c r="Q20256" s="99"/>
    </row>
    <row r="20257" spans="16:17" x14ac:dyDescent="0.3">
      <c r="P20257" s="99"/>
      <c r="Q20257" s="99"/>
    </row>
    <row r="20258" spans="16:17" x14ac:dyDescent="0.3">
      <c r="P20258" s="99"/>
      <c r="Q20258" s="99"/>
    </row>
    <row r="20259" spans="16:17" x14ac:dyDescent="0.3">
      <c r="P20259" s="99"/>
      <c r="Q20259" s="99"/>
    </row>
    <row r="20260" spans="16:17" x14ac:dyDescent="0.3">
      <c r="P20260" s="99"/>
      <c r="Q20260" s="99"/>
    </row>
    <row r="20261" spans="16:17" x14ac:dyDescent="0.3">
      <c r="P20261" s="99"/>
      <c r="Q20261" s="99"/>
    </row>
    <row r="20262" spans="16:17" x14ac:dyDescent="0.3">
      <c r="P20262" s="99"/>
      <c r="Q20262" s="99"/>
    </row>
    <row r="20263" spans="16:17" x14ac:dyDescent="0.3">
      <c r="P20263" s="99"/>
      <c r="Q20263" s="99"/>
    </row>
    <row r="20264" spans="16:17" x14ac:dyDescent="0.3">
      <c r="P20264" s="99"/>
      <c r="Q20264" s="99"/>
    </row>
    <row r="20265" spans="16:17" x14ac:dyDescent="0.3">
      <c r="P20265" s="99"/>
      <c r="Q20265" s="99"/>
    </row>
    <row r="20266" spans="16:17" x14ac:dyDescent="0.3">
      <c r="P20266" s="99"/>
      <c r="Q20266" s="99"/>
    </row>
    <row r="20267" spans="16:17" x14ac:dyDescent="0.3">
      <c r="P20267" s="99"/>
      <c r="Q20267" s="99"/>
    </row>
    <row r="20268" spans="16:17" x14ac:dyDescent="0.3">
      <c r="P20268" s="99"/>
      <c r="Q20268" s="99"/>
    </row>
    <row r="20269" spans="16:17" x14ac:dyDescent="0.3">
      <c r="P20269" s="99"/>
      <c r="Q20269" s="99"/>
    </row>
    <row r="20270" spans="16:17" x14ac:dyDescent="0.3">
      <c r="P20270" s="99"/>
      <c r="Q20270" s="99"/>
    </row>
    <row r="20271" spans="16:17" x14ac:dyDescent="0.3">
      <c r="P20271" s="99"/>
      <c r="Q20271" s="99"/>
    </row>
    <row r="20272" spans="16:17" x14ac:dyDescent="0.3">
      <c r="P20272" s="99"/>
      <c r="Q20272" s="99"/>
    </row>
    <row r="20273" spans="16:17" x14ac:dyDescent="0.3">
      <c r="P20273" s="99"/>
      <c r="Q20273" s="99"/>
    </row>
    <row r="20274" spans="16:17" x14ac:dyDescent="0.3">
      <c r="P20274" s="99"/>
      <c r="Q20274" s="99"/>
    </row>
    <row r="20275" spans="16:17" x14ac:dyDescent="0.3">
      <c r="P20275" s="99"/>
      <c r="Q20275" s="99"/>
    </row>
    <row r="20276" spans="16:17" x14ac:dyDescent="0.3">
      <c r="P20276" s="99"/>
      <c r="Q20276" s="99"/>
    </row>
    <row r="20277" spans="16:17" x14ac:dyDescent="0.3">
      <c r="P20277" s="99"/>
      <c r="Q20277" s="99"/>
    </row>
    <row r="20278" spans="16:17" x14ac:dyDescent="0.3">
      <c r="P20278" s="99"/>
      <c r="Q20278" s="99"/>
    </row>
    <row r="20279" spans="16:17" x14ac:dyDescent="0.3">
      <c r="P20279" s="99"/>
      <c r="Q20279" s="99"/>
    </row>
    <row r="20280" spans="16:17" x14ac:dyDescent="0.3">
      <c r="P20280" s="99"/>
      <c r="Q20280" s="99"/>
    </row>
    <row r="20281" spans="16:17" x14ac:dyDescent="0.3">
      <c r="P20281" s="99"/>
      <c r="Q20281" s="99"/>
    </row>
    <row r="20282" spans="16:17" x14ac:dyDescent="0.3">
      <c r="P20282" s="99"/>
      <c r="Q20282" s="99"/>
    </row>
    <row r="20283" spans="16:17" x14ac:dyDescent="0.3">
      <c r="P20283" s="99"/>
      <c r="Q20283" s="99"/>
    </row>
    <row r="20284" spans="16:17" x14ac:dyDescent="0.3">
      <c r="P20284" s="99"/>
      <c r="Q20284" s="99"/>
    </row>
    <row r="20285" spans="16:17" x14ac:dyDescent="0.3">
      <c r="P20285" s="99"/>
      <c r="Q20285" s="99"/>
    </row>
    <row r="20286" spans="16:17" x14ac:dyDescent="0.3">
      <c r="P20286" s="99"/>
      <c r="Q20286" s="99"/>
    </row>
    <row r="20287" spans="16:17" x14ac:dyDescent="0.3">
      <c r="P20287" s="99"/>
      <c r="Q20287" s="99"/>
    </row>
    <row r="20288" spans="16:17" x14ac:dyDescent="0.3">
      <c r="P20288" s="99"/>
      <c r="Q20288" s="99"/>
    </row>
    <row r="20289" spans="16:17" x14ac:dyDescent="0.3">
      <c r="P20289" s="99"/>
      <c r="Q20289" s="99"/>
    </row>
    <row r="20290" spans="16:17" x14ac:dyDescent="0.3">
      <c r="P20290" s="99"/>
      <c r="Q20290" s="99"/>
    </row>
    <row r="20291" spans="16:17" x14ac:dyDescent="0.3">
      <c r="P20291" s="99"/>
      <c r="Q20291" s="99"/>
    </row>
    <row r="20292" spans="16:17" x14ac:dyDescent="0.3">
      <c r="P20292" s="99"/>
      <c r="Q20292" s="99"/>
    </row>
    <row r="20293" spans="16:17" x14ac:dyDescent="0.3">
      <c r="P20293" s="99"/>
      <c r="Q20293" s="99"/>
    </row>
    <row r="20294" spans="16:17" x14ac:dyDescent="0.3">
      <c r="P20294" s="99"/>
      <c r="Q20294" s="99"/>
    </row>
    <row r="20295" spans="16:17" x14ac:dyDescent="0.3">
      <c r="P20295" s="99"/>
      <c r="Q20295" s="99"/>
    </row>
    <row r="20296" spans="16:17" x14ac:dyDescent="0.3">
      <c r="P20296" s="99"/>
      <c r="Q20296" s="99"/>
    </row>
    <row r="20297" spans="16:17" x14ac:dyDescent="0.3">
      <c r="P20297" s="99"/>
      <c r="Q20297" s="99"/>
    </row>
    <row r="20298" spans="16:17" x14ac:dyDescent="0.3">
      <c r="P20298" s="99"/>
      <c r="Q20298" s="99"/>
    </row>
    <row r="20299" spans="16:17" x14ac:dyDescent="0.3">
      <c r="P20299" s="99"/>
      <c r="Q20299" s="99"/>
    </row>
    <row r="20300" spans="16:17" x14ac:dyDescent="0.3">
      <c r="P20300" s="99"/>
      <c r="Q20300" s="99"/>
    </row>
    <row r="20301" spans="16:17" x14ac:dyDescent="0.3">
      <c r="P20301" s="99"/>
      <c r="Q20301" s="99"/>
    </row>
    <row r="20302" spans="16:17" x14ac:dyDescent="0.3">
      <c r="P20302" s="99"/>
      <c r="Q20302" s="99"/>
    </row>
    <row r="20303" spans="16:17" x14ac:dyDescent="0.3">
      <c r="P20303" s="99"/>
      <c r="Q20303" s="99"/>
    </row>
    <row r="20304" spans="16:17" x14ac:dyDescent="0.3">
      <c r="P20304" s="99"/>
      <c r="Q20304" s="99"/>
    </row>
    <row r="20305" spans="16:17" x14ac:dyDescent="0.3">
      <c r="P20305" s="99"/>
      <c r="Q20305" s="99"/>
    </row>
    <row r="20306" spans="16:17" x14ac:dyDescent="0.3">
      <c r="P20306" s="99"/>
      <c r="Q20306" s="99"/>
    </row>
    <row r="20307" spans="16:17" x14ac:dyDescent="0.3">
      <c r="P20307" s="99"/>
      <c r="Q20307" s="99"/>
    </row>
    <row r="20308" spans="16:17" x14ac:dyDescent="0.3">
      <c r="P20308" s="99"/>
      <c r="Q20308" s="99"/>
    </row>
    <row r="20309" spans="16:17" x14ac:dyDescent="0.3">
      <c r="P20309" s="99"/>
      <c r="Q20309" s="99"/>
    </row>
    <row r="20310" spans="16:17" x14ac:dyDescent="0.3">
      <c r="P20310" s="99"/>
      <c r="Q20310" s="99"/>
    </row>
    <row r="20311" spans="16:17" x14ac:dyDescent="0.3">
      <c r="P20311" s="99"/>
      <c r="Q20311" s="99"/>
    </row>
    <row r="20312" spans="16:17" x14ac:dyDescent="0.3">
      <c r="P20312" s="99"/>
      <c r="Q20312" s="99"/>
    </row>
    <row r="20313" spans="16:17" x14ac:dyDescent="0.3">
      <c r="P20313" s="99"/>
      <c r="Q20313" s="99"/>
    </row>
    <row r="20314" spans="16:17" x14ac:dyDescent="0.3">
      <c r="P20314" s="99"/>
      <c r="Q20314" s="99"/>
    </row>
    <row r="20315" spans="16:17" x14ac:dyDescent="0.3">
      <c r="P20315" s="99"/>
      <c r="Q20315" s="99"/>
    </row>
    <row r="20316" spans="16:17" x14ac:dyDescent="0.3">
      <c r="P20316" s="99"/>
      <c r="Q20316" s="99"/>
    </row>
    <row r="20317" spans="16:17" x14ac:dyDescent="0.3">
      <c r="P20317" s="99"/>
      <c r="Q20317" s="99"/>
    </row>
    <row r="20318" spans="16:17" x14ac:dyDescent="0.3">
      <c r="P20318" s="99"/>
      <c r="Q20318" s="99"/>
    </row>
    <row r="20319" spans="16:17" x14ac:dyDescent="0.3">
      <c r="P20319" s="99"/>
      <c r="Q20319" s="99"/>
    </row>
    <row r="20320" spans="16:17" x14ac:dyDescent="0.3">
      <c r="P20320" s="99"/>
      <c r="Q20320" s="99"/>
    </row>
    <row r="20321" spans="16:17" x14ac:dyDescent="0.3">
      <c r="P20321" s="99"/>
      <c r="Q20321" s="99"/>
    </row>
    <row r="20322" spans="16:17" x14ac:dyDescent="0.3">
      <c r="P20322" s="99"/>
      <c r="Q20322" s="99"/>
    </row>
    <row r="20323" spans="16:17" x14ac:dyDescent="0.3">
      <c r="P20323" s="99"/>
      <c r="Q20323" s="99"/>
    </row>
    <row r="20324" spans="16:17" x14ac:dyDescent="0.3">
      <c r="P20324" s="99"/>
      <c r="Q20324" s="99"/>
    </row>
    <row r="20325" spans="16:17" x14ac:dyDescent="0.3">
      <c r="P20325" s="99"/>
      <c r="Q20325" s="99"/>
    </row>
    <row r="20326" spans="16:17" x14ac:dyDescent="0.3">
      <c r="P20326" s="99"/>
      <c r="Q20326" s="99"/>
    </row>
    <row r="20327" spans="16:17" x14ac:dyDescent="0.3">
      <c r="P20327" s="99"/>
      <c r="Q20327" s="99"/>
    </row>
    <row r="20328" spans="16:17" x14ac:dyDescent="0.3">
      <c r="P20328" s="99"/>
      <c r="Q20328" s="99"/>
    </row>
    <row r="20329" spans="16:17" x14ac:dyDescent="0.3">
      <c r="P20329" s="99"/>
      <c r="Q20329" s="99"/>
    </row>
    <row r="20330" spans="16:17" x14ac:dyDescent="0.3">
      <c r="P20330" s="99"/>
      <c r="Q20330" s="99"/>
    </row>
    <row r="20331" spans="16:17" x14ac:dyDescent="0.3">
      <c r="P20331" s="99"/>
      <c r="Q20331" s="99"/>
    </row>
    <row r="20332" spans="16:17" x14ac:dyDescent="0.3">
      <c r="P20332" s="99"/>
      <c r="Q20332" s="99"/>
    </row>
    <row r="20333" spans="16:17" x14ac:dyDescent="0.3">
      <c r="P20333" s="99"/>
      <c r="Q20333" s="99"/>
    </row>
    <row r="20334" spans="16:17" x14ac:dyDescent="0.3">
      <c r="P20334" s="99"/>
      <c r="Q20334" s="99"/>
    </row>
    <row r="20335" spans="16:17" x14ac:dyDescent="0.3">
      <c r="P20335" s="99"/>
      <c r="Q20335" s="99"/>
    </row>
    <row r="20336" spans="16:17" x14ac:dyDescent="0.3">
      <c r="P20336" s="99"/>
      <c r="Q20336" s="99"/>
    </row>
    <row r="20337" spans="16:17" x14ac:dyDescent="0.3">
      <c r="P20337" s="99"/>
      <c r="Q20337" s="99"/>
    </row>
    <row r="20338" spans="16:17" x14ac:dyDescent="0.3">
      <c r="P20338" s="99"/>
      <c r="Q20338" s="99"/>
    </row>
    <row r="20339" spans="16:17" x14ac:dyDescent="0.3">
      <c r="P20339" s="99"/>
      <c r="Q20339" s="99"/>
    </row>
    <row r="20340" spans="16:17" x14ac:dyDescent="0.3">
      <c r="P20340" s="99"/>
      <c r="Q20340" s="99"/>
    </row>
    <row r="20341" spans="16:17" x14ac:dyDescent="0.3">
      <c r="P20341" s="99"/>
      <c r="Q20341" s="99"/>
    </row>
    <row r="20342" spans="16:17" x14ac:dyDescent="0.3">
      <c r="P20342" s="99"/>
      <c r="Q20342" s="99"/>
    </row>
    <row r="20343" spans="16:17" x14ac:dyDescent="0.3">
      <c r="P20343" s="99"/>
      <c r="Q20343" s="99"/>
    </row>
    <row r="20344" spans="16:17" x14ac:dyDescent="0.3">
      <c r="P20344" s="99"/>
      <c r="Q20344" s="99"/>
    </row>
    <row r="20345" spans="16:17" x14ac:dyDescent="0.3">
      <c r="P20345" s="99"/>
      <c r="Q20345" s="99"/>
    </row>
    <row r="20346" spans="16:17" x14ac:dyDescent="0.3">
      <c r="P20346" s="99"/>
      <c r="Q20346" s="99"/>
    </row>
    <row r="20347" spans="16:17" x14ac:dyDescent="0.3">
      <c r="P20347" s="99"/>
      <c r="Q20347" s="99"/>
    </row>
    <row r="20348" spans="16:17" x14ac:dyDescent="0.3">
      <c r="P20348" s="99"/>
      <c r="Q20348" s="99"/>
    </row>
    <row r="20349" spans="16:17" x14ac:dyDescent="0.3">
      <c r="P20349" s="99"/>
      <c r="Q20349" s="99"/>
    </row>
    <row r="20350" spans="16:17" x14ac:dyDescent="0.3">
      <c r="P20350" s="99"/>
      <c r="Q20350" s="99"/>
    </row>
    <row r="20351" spans="16:17" x14ac:dyDescent="0.3">
      <c r="P20351" s="99"/>
      <c r="Q20351" s="99"/>
    </row>
    <row r="20352" spans="16:17" x14ac:dyDescent="0.3">
      <c r="P20352" s="99"/>
      <c r="Q20352" s="99"/>
    </row>
    <row r="20353" spans="16:17" x14ac:dyDescent="0.3">
      <c r="P20353" s="99"/>
      <c r="Q20353" s="99"/>
    </row>
    <row r="20354" spans="16:17" x14ac:dyDescent="0.3">
      <c r="P20354" s="99"/>
      <c r="Q20354" s="99"/>
    </row>
    <row r="20355" spans="16:17" x14ac:dyDescent="0.3">
      <c r="P20355" s="99"/>
      <c r="Q20355" s="99"/>
    </row>
    <row r="20356" spans="16:17" x14ac:dyDescent="0.3">
      <c r="P20356" s="99"/>
      <c r="Q20356" s="99"/>
    </row>
    <row r="20357" spans="16:17" x14ac:dyDescent="0.3">
      <c r="P20357" s="99"/>
      <c r="Q20357" s="99"/>
    </row>
    <row r="20358" spans="16:17" x14ac:dyDescent="0.3">
      <c r="P20358" s="99"/>
      <c r="Q20358" s="99"/>
    </row>
    <row r="20359" spans="16:17" x14ac:dyDescent="0.3">
      <c r="P20359" s="99"/>
      <c r="Q20359" s="99"/>
    </row>
    <row r="20360" spans="16:17" x14ac:dyDescent="0.3">
      <c r="P20360" s="99"/>
      <c r="Q20360" s="99"/>
    </row>
    <row r="20361" spans="16:17" x14ac:dyDescent="0.3">
      <c r="P20361" s="99"/>
      <c r="Q20361" s="99"/>
    </row>
    <row r="20362" spans="16:17" x14ac:dyDescent="0.3">
      <c r="P20362" s="99"/>
      <c r="Q20362" s="99"/>
    </row>
    <row r="20363" spans="16:17" x14ac:dyDescent="0.3">
      <c r="P20363" s="99"/>
      <c r="Q20363" s="99"/>
    </row>
    <row r="20364" spans="16:17" x14ac:dyDescent="0.3">
      <c r="P20364" s="99"/>
      <c r="Q20364" s="99"/>
    </row>
    <row r="20365" spans="16:17" x14ac:dyDescent="0.3">
      <c r="P20365" s="99"/>
      <c r="Q20365" s="99"/>
    </row>
    <row r="20366" spans="16:17" x14ac:dyDescent="0.3">
      <c r="P20366" s="99"/>
      <c r="Q20366" s="99"/>
    </row>
    <row r="20367" spans="16:17" x14ac:dyDescent="0.3">
      <c r="P20367" s="99"/>
      <c r="Q20367" s="99"/>
    </row>
    <row r="20368" spans="16:17" x14ac:dyDescent="0.3">
      <c r="P20368" s="99"/>
      <c r="Q20368" s="99"/>
    </row>
    <row r="20369" spans="16:17" x14ac:dyDescent="0.3">
      <c r="P20369" s="99"/>
      <c r="Q20369" s="99"/>
    </row>
    <row r="20370" spans="16:17" x14ac:dyDescent="0.3">
      <c r="P20370" s="99"/>
      <c r="Q20370" s="99"/>
    </row>
    <row r="20371" spans="16:17" x14ac:dyDescent="0.3">
      <c r="P20371" s="99"/>
      <c r="Q20371" s="99"/>
    </row>
    <row r="20372" spans="16:17" x14ac:dyDescent="0.3">
      <c r="P20372" s="99"/>
      <c r="Q20372" s="99"/>
    </row>
    <row r="20373" spans="16:17" x14ac:dyDescent="0.3">
      <c r="P20373" s="99"/>
      <c r="Q20373" s="99"/>
    </row>
    <row r="20374" spans="16:17" x14ac:dyDescent="0.3">
      <c r="P20374" s="99"/>
      <c r="Q20374" s="99"/>
    </row>
    <row r="20375" spans="16:17" x14ac:dyDescent="0.3">
      <c r="P20375" s="99"/>
      <c r="Q20375" s="99"/>
    </row>
    <row r="20376" spans="16:17" x14ac:dyDescent="0.3">
      <c r="P20376" s="99"/>
      <c r="Q20376" s="99"/>
    </row>
    <row r="20377" spans="16:17" x14ac:dyDescent="0.3">
      <c r="P20377" s="99"/>
      <c r="Q20377" s="99"/>
    </row>
    <row r="20378" spans="16:17" x14ac:dyDescent="0.3">
      <c r="P20378" s="99"/>
      <c r="Q20378" s="99"/>
    </row>
    <row r="20379" spans="16:17" x14ac:dyDescent="0.3">
      <c r="P20379" s="99"/>
      <c r="Q20379" s="99"/>
    </row>
    <row r="20380" spans="16:17" x14ac:dyDescent="0.3">
      <c r="P20380" s="99"/>
      <c r="Q20380" s="99"/>
    </row>
    <row r="20381" spans="16:17" x14ac:dyDescent="0.3">
      <c r="P20381" s="99"/>
      <c r="Q20381" s="99"/>
    </row>
    <row r="20382" spans="16:17" x14ac:dyDescent="0.3">
      <c r="P20382" s="99"/>
      <c r="Q20382" s="99"/>
    </row>
    <row r="20383" spans="16:17" x14ac:dyDescent="0.3">
      <c r="P20383" s="99"/>
      <c r="Q20383" s="99"/>
    </row>
    <row r="20384" spans="16:17" x14ac:dyDescent="0.3">
      <c r="P20384" s="99"/>
      <c r="Q20384" s="99"/>
    </row>
    <row r="20385" spans="16:17" x14ac:dyDescent="0.3">
      <c r="P20385" s="99"/>
      <c r="Q20385" s="99"/>
    </row>
    <row r="20386" spans="16:17" x14ac:dyDescent="0.3">
      <c r="P20386" s="99"/>
      <c r="Q20386" s="99"/>
    </row>
    <row r="20387" spans="16:17" x14ac:dyDescent="0.3">
      <c r="P20387" s="99"/>
      <c r="Q20387" s="99"/>
    </row>
    <row r="20388" spans="16:17" x14ac:dyDescent="0.3">
      <c r="P20388" s="99"/>
      <c r="Q20388" s="99"/>
    </row>
    <row r="20389" spans="16:17" x14ac:dyDescent="0.3">
      <c r="P20389" s="99"/>
      <c r="Q20389" s="99"/>
    </row>
    <row r="20390" spans="16:17" x14ac:dyDescent="0.3">
      <c r="P20390" s="99"/>
      <c r="Q20390" s="99"/>
    </row>
    <row r="20391" spans="16:17" x14ac:dyDescent="0.3">
      <c r="P20391" s="99"/>
      <c r="Q20391" s="99"/>
    </row>
    <row r="20392" spans="16:17" x14ac:dyDescent="0.3">
      <c r="P20392" s="99"/>
      <c r="Q20392" s="99"/>
    </row>
    <row r="20393" spans="16:17" x14ac:dyDescent="0.3">
      <c r="P20393" s="99"/>
      <c r="Q20393" s="99"/>
    </row>
    <row r="20394" spans="16:17" x14ac:dyDescent="0.3">
      <c r="P20394" s="99"/>
      <c r="Q20394" s="99"/>
    </row>
    <row r="20395" spans="16:17" x14ac:dyDescent="0.3">
      <c r="P20395" s="99"/>
      <c r="Q20395" s="99"/>
    </row>
    <row r="20396" spans="16:17" x14ac:dyDescent="0.3">
      <c r="P20396" s="99"/>
      <c r="Q20396" s="99"/>
    </row>
    <row r="20397" spans="16:17" x14ac:dyDescent="0.3">
      <c r="P20397" s="99"/>
      <c r="Q20397" s="99"/>
    </row>
    <row r="20398" spans="16:17" x14ac:dyDescent="0.3">
      <c r="P20398" s="99"/>
      <c r="Q20398" s="99"/>
    </row>
    <row r="20399" spans="16:17" x14ac:dyDescent="0.3">
      <c r="P20399" s="99"/>
      <c r="Q20399" s="99"/>
    </row>
    <row r="20400" spans="16:17" x14ac:dyDescent="0.3">
      <c r="P20400" s="99"/>
      <c r="Q20400" s="99"/>
    </row>
    <row r="20401" spans="16:17" x14ac:dyDescent="0.3">
      <c r="P20401" s="99"/>
      <c r="Q20401" s="99"/>
    </row>
    <row r="20402" spans="16:17" x14ac:dyDescent="0.3">
      <c r="P20402" s="99"/>
      <c r="Q20402" s="99"/>
    </row>
    <row r="20403" spans="16:17" x14ac:dyDescent="0.3">
      <c r="P20403" s="99"/>
      <c r="Q20403" s="99"/>
    </row>
    <row r="20404" spans="16:17" x14ac:dyDescent="0.3">
      <c r="P20404" s="99"/>
      <c r="Q20404" s="99"/>
    </row>
    <row r="20405" spans="16:17" x14ac:dyDescent="0.3">
      <c r="P20405" s="99"/>
      <c r="Q20405" s="99"/>
    </row>
    <row r="20406" spans="16:17" x14ac:dyDescent="0.3">
      <c r="P20406" s="99"/>
      <c r="Q20406" s="99"/>
    </row>
    <row r="20407" spans="16:17" x14ac:dyDescent="0.3">
      <c r="P20407" s="99"/>
      <c r="Q20407" s="99"/>
    </row>
    <row r="20408" spans="16:17" x14ac:dyDescent="0.3">
      <c r="P20408" s="99"/>
      <c r="Q20408" s="99"/>
    </row>
    <row r="20409" spans="16:17" x14ac:dyDescent="0.3">
      <c r="P20409" s="99"/>
      <c r="Q20409" s="99"/>
    </row>
    <row r="20410" spans="16:17" x14ac:dyDescent="0.3">
      <c r="P20410" s="99"/>
      <c r="Q20410" s="99"/>
    </row>
    <row r="20411" spans="16:17" x14ac:dyDescent="0.3">
      <c r="P20411" s="99"/>
      <c r="Q20411" s="99"/>
    </row>
    <row r="20412" spans="16:17" x14ac:dyDescent="0.3">
      <c r="P20412" s="99"/>
      <c r="Q20412" s="99"/>
    </row>
    <row r="20413" spans="16:17" x14ac:dyDescent="0.3">
      <c r="P20413" s="99"/>
      <c r="Q20413" s="99"/>
    </row>
    <row r="20414" spans="16:17" x14ac:dyDescent="0.3">
      <c r="P20414" s="99"/>
      <c r="Q20414" s="99"/>
    </row>
    <row r="20415" spans="16:17" x14ac:dyDescent="0.3">
      <c r="P20415" s="99"/>
      <c r="Q20415" s="99"/>
    </row>
    <row r="20416" spans="16:17" x14ac:dyDescent="0.3">
      <c r="P20416" s="99"/>
      <c r="Q20416" s="99"/>
    </row>
    <row r="20417" spans="16:17" x14ac:dyDescent="0.3">
      <c r="P20417" s="99"/>
      <c r="Q20417" s="99"/>
    </row>
    <row r="20418" spans="16:17" x14ac:dyDescent="0.3">
      <c r="P20418" s="99"/>
      <c r="Q20418" s="99"/>
    </row>
    <row r="20419" spans="16:17" x14ac:dyDescent="0.3">
      <c r="P20419" s="99"/>
      <c r="Q20419" s="99"/>
    </row>
    <row r="20420" spans="16:17" x14ac:dyDescent="0.3">
      <c r="P20420" s="99"/>
      <c r="Q20420" s="99"/>
    </row>
    <row r="20421" spans="16:17" x14ac:dyDescent="0.3">
      <c r="P20421" s="99"/>
      <c r="Q20421" s="99"/>
    </row>
    <row r="20422" spans="16:17" x14ac:dyDescent="0.3">
      <c r="P20422" s="99"/>
      <c r="Q20422" s="99"/>
    </row>
    <row r="20423" spans="16:17" x14ac:dyDescent="0.3">
      <c r="P20423" s="99"/>
      <c r="Q20423" s="99"/>
    </row>
    <row r="20424" spans="16:17" x14ac:dyDescent="0.3">
      <c r="P20424" s="99"/>
      <c r="Q20424" s="99"/>
    </row>
    <row r="20425" spans="16:17" x14ac:dyDescent="0.3">
      <c r="P20425" s="99"/>
      <c r="Q20425" s="99"/>
    </row>
    <row r="20426" spans="16:17" x14ac:dyDescent="0.3">
      <c r="P20426" s="99"/>
      <c r="Q20426" s="99"/>
    </row>
    <row r="20427" spans="16:17" x14ac:dyDescent="0.3">
      <c r="P20427" s="99"/>
      <c r="Q20427" s="99"/>
    </row>
    <row r="20428" spans="16:17" x14ac:dyDescent="0.3">
      <c r="P20428" s="99"/>
      <c r="Q20428" s="99"/>
    </row>
    <row r="20429" spans="16:17" x14ac:dyDescent="0.3">
      <c r="P20429" s="99"/>
      <c r="Q20429" s="99"/>
    </row>
    <row r="20430" spans="16:17" x14ac:dyDescent="0.3">
      <c r="P20430" s="99"/>
      <c r="Q20430" s="99"/>
    </row>
    <row r="20431" spans="16:17" x14ac:dyDescent="0.3">
      <c r="P20431" s="99"/>
      <c r="Q20431" s="99"/>
    </row>
    <row r="20432" spans="16:17" x14ac:dyDescent="0.3">
      <c r="P20432" s="99"/>
      <c r="Q20432" s="99"/>
    </row>
    <row r="20433" spans="16:17" x14ac:dyDescent="0.3">
      <c r="P20433" s="99"/>
      <c r="Q20433" s="99"/>
    </row>
    <row r="20434" spans="16:17" x14ac:dyDescent="0.3">
      <c r="P20434" s="99"/>
      <c r="Q20434" s="99"/>
    </row>
    <row r="20435" spans="16:17" x14ac:dyDescent="0.3">
      <c r="P20435" s="99"/>
      <c r="Q20435" s="99"/>
    </row>
    <row r="20436" spans="16:17" x14ac:dyDescent="0.3">
      <c r="P20436" s="99"/>
      <c r="Q20436" s="99"/>
    </row>
    <row r="20437" spans="16:17" x14ac:dyDescent="0.3">
      <c r="P20437" s="99"/>
      <c r="Q20437" s="99"/>
    </row>
    <row r="20438" spans="16:17" x14ac:dyDescent="0.3">
      <c r="P20438" s="99"/>
      <c r="Q20438" s="99"/>
    </row>
    <row r="20439" spans="16:17" x14ac:dyDescent="0.3">
      <c r="P20439" s="99"/>
      <c r="Q20439" s="99"/>
    </row>
    <row r="20440" spans="16:17" x14ac:dyDescent="0.3">
      <c r="P20440" s="99"/>
      <c r="Q20440" s="99"/>
    </row>
    <row r="20441" spans="16:17" x14ac:dyDescent="0.3">
      <c r="P20441" s="99"/>
      <c r="Q20441" s="99"/>
    </row>
    <row r="20442" spans="16:17" x14ac:dyDescent="0.3">
      <c r="P20442" s="99"/>
      <c r="Q20442" s="99"/>
    </row>
    <row r="20443" spans="16:17" x14ac:dyDescent="0.3">
      <c r="P20443" s="99"/>
      <c r="Q20443" s="99"/>
    </row>
    <row r="20444" spans="16:17" x14ac:dyDescent="0.3">
      <c r="P20444" s="99"/>
      <c r="Q20444" s="99"/>
    </row>
    <row r="20445" spans="16:17" x14ac:dyDescent="0.3">
      <c r="P20445" s="99"/>
      <c r="Q20445" s="99"/>
    </row>
    <row r="20446" spans="16:17" x14ac:dyDescent="0.3">
      <c r="P20446" s="99"/>
      <c r="Q20446" s="99"/>
    </row>
    <row r="20447" spans="16:17" x14ac:dyDescent="0.3">
      <c r="P20447" s="99"/>
      <c r="Q20447" s="99"/>
    </row>
    <row r="20448" spans="16:17" x14ac:dyDescent="0.3">
      <c r="P20448" s="99"/>
      <c r="Q20448" s="99"/>
    </row>
    <row r="20449" spans="16:17" x14ac:dyDescent="0.3">
      <c r="P20449" s="99"/>
      <c r="Q20449" s="99"/>
    </row>
    <row r="20450" spans="16:17" x14ac:dyDescent="0.3">
      <c r="P20450" s="99"/>
      <c r="Q20450" s="99"/>
    </row>
    <row r="20451" spans="16:17" x14ac:dyDescent="0.3">
      <c r="P20451" s="99"/>
      <c r="Q20451" s="99"/>
    </row>
    <row r="20452" spans="16:17" x14ac:dyDescent="0.3">
      <c r="P20452" s="99"/>
      <c r="Q20452" s="99"/>
    </row>
    <row r="20453" spans="16:17" x14ac:dyDescent="0.3">
      <c r="P20453" s="99"/>
      <c r="Q20453" s="99"/>
    </row>
    <row r="20454" spans="16:17" x14ac:dyDescent="0.3">
      <c r="P20454" s="99"/>
      <c r="Q20454" s="99"/>
    </row>
    <row r="20455" spans="16:17" x14ac:dyDescent="0.3">
      <c r="P20455" s="99"/>
      <c r="Q20455" s="99"/>
    </row>
    <row r="20456" spans="16:17" x14ac:dyDescent="0.3">
      <c r="P20456" s="99"/>
      <c r="Q20456" s="99"/>
    </row>
    <row r="20457" spans="16:17" x14ac:dyDescent="0.3">
      <c r="P20457" s="99"/>
      <c r="Q20457" s="99"/>
    </row>
    <row r="20458" spans="16:17" x14ac:dyDescent="0.3">
      <c r="P20458" s="99"/>
      <c r="Q20458" s="99"/>
    </row>
    <row r="20459" spans="16:17" x14ac:dyDescent="0.3">
      <c r="P20459" s="99"/>
      <c r="Q20459" s="99"/>
    </row>
    <row r="20460" spans="16:17" x14ac:dyDescent="0.3">
      <c r="P20460" s="99"/>
      <c r="Q20460" s="99"/>
    </row>
    <row r="20461" spans="16:17" x14ac:dyDescent="0.3">
      <c r="P20461" s="99"/>
      <c r="Q20461" s="99"/>
    </row>
    <row r="20462" spans="16:17" x14ac:dyDescent="0.3">
      <c r="P20462" s="99"/>
      <c r="Q20462" s="99"/>
    </row>
    <row r="20463" spans="16:17" x14ac:dyDescent="0.3">
      <c r="P20463" s="99"/>
      <c r="Q20463" s="99"/>
    </row>
    <row r="20464" spans="16:17" x14ac:dyDescent="0.3">
      <c r="P20464" s="99"/>
      <c r="Q20464" s="99"/>
    </row>
    <row r="20465" spans="16:17" x14ac:dyDescent="0.3">
      <c r="P20465" s="99"/>
      <c r="Q20465" s="99"/>
    </row>
    <row r="20466" spans="16:17" x14ac:dyDescent="0.3">
      <c r="P20466" s="99"/>
      <c r="Q20466" s="99"/>
    </row>
    <row r="20467" spans="16:17" x14ac:dyDescent="0.3">
      <c r="P20467" s="99"/>
      <c r="Q20467" s="99"/>
    </row>
    <row r="20468" spans="16:17" x14ac:dyDescent="0.3">
      <c r="P20468" s="99"/>
      <c r="Q20468" s="99"/>
    </row>
    <row r="20469" spans="16:17" x14ac:dyDescent="0.3">
      <c r="P20469" s="99"/>
      <c r="Q20469" s="99"/>
    </row>
    <row r="20470" spans="16:17" x14ac:dyDescent="0.3">
      <c r="P20470" s="99"/>
      <c r="Q20470" s="99"/>
    </row>
    <row r="20471" spans="16:17" x14ac:dyDescent="0.3">
      <c r="P20471" s="99"/>
      <c r="Q20471" s="99"/>
    </row>
    <row r="20472" spans="16:17" x14ac:dyDescent="0.3">
      <c r="P20472" s="99"/>
      <c r="Q20472" s="99"/>
    </row>
    <row r="20473" spans="16:17" x14ac:dyDescent="0.3">
      <c r="P20473" s="99"/>
      <c r="Q20473" s="99"/>
    </row>
    <row r="20474" spans="16:17" x14ac:dyDescent="0.3">
      <c r="P20474" s="99"/>
      <c r="Q20474" s="99"/>
    </row>
    <row r="20475" spans="16:17" x14ac:dyDescent="0.3">
      <c r="P20475" s="99"/>
      <c r="Q20475" s="99"/>
    </row>
    <row r="20476" spans="16:17" x14ac:dyDescent="0.3">
      <c r="P20476" s="99"/>
      <c r="Q20476" s="99"/>
    </row>
    <row r="20477" spans="16:17" x14ac:dyDescent="0.3">
      <c r="P20477" s="99"/>
      <c r="Q20477" s="99"/>
    </row>
    <row r="20478" spans="16:17" x14ac:dyDescent="0.3">
      <c r="P20478" s="99"/>
      <c r="Q20478" s="99"/>
    </row>
    <row r="20479" spans="16:17" x14ac:dyDescent="0.3">
      <c r="P20479" s="99"/>
      <c r="Q20479" s="99"/>
    </row>
    <row r="20480" spans="16:17" x14ac:dyDescent="0.3">
      <c r="P20480" s="99"/>
      <c r="Q20480" s="99"/>
    </row>
    <row r="20481" spans="16:17" x14ac:dyDescent="0.3">
      <c r="P20481" s="99"/>
      <c r="Q20481" s="99"/>
    </row>
    <row r="20482" spans="16:17" x14ac:dyDescent="0.3">
      <c r="P20482" s="99"/>
      <c r="Q20482" s="99"/>
    </row>
    <row r="20483" spans="16:17" x14ac:dyDescent="0.3">
      <c r="P20483" s="99"/>
      <c r="Q20483" s="99"/>
    </row>
    <row r="20484" spans="16:17" x14ac:dyDescent="0.3">
      <c r="P20484" s="99"/>
      <c r="Q20484" s="99"/>
    </row>
    <row r="20485" spans="16:17" x14ac:dyDescent="0.3">
      <c r="P20485" s="99"/>
      <c r="Q20485" s="99"/>
    </row>
    <row r="20486" spans="16:17" x14ac:dyDescent="0.3">
      <c r="P20486" s="99"/>
      <c r="Q20486" s="99"/>
    </row>
    <row r="20487" spans="16:17" x14ac:dyDescent="0.3">
      <c r="P20487" s="99"/>
      <c r="Q20487" s="99"/>
    </row>
    <row r="20488" spans="16:17" x14ac:dyDescent="0.3">
      <c r="P20488" s="99"/>
      <c r="Q20488" s="99"/>
    </row>
    <row r="20489" spans="16:17" x14ac:dyDescent="0.3">
      <c r="P20489" s="99"/>
      <c r="Q20489" s="99"/>
    </row>
    <row r="20490" spans="16:17" x14ac:dyDescent="0.3">
      <c r="P20490" s="99"/>
      <c r="Q20490" s="99"/>
    </row>
    <row r="20491" spans="16:17" x14ac:dyDescent="0.3">
      <c r="P20491" s="99"/>
      <c r="Q20491" s="99"/>
    </row>
    <row r="20492" spans="16:17" x14ac:dyDescent="0.3">
      <c r="P20492" s="99"/>
      <c r="Q20492" s="99"/>
    </row>
    <row r="20493" spans="16:17" x14ac:dyDescent="0.3">
      <c r="P20493" s="99"/>
      <c r="Q20493" s="99"/>
    </row>
    <row r="20494" spans="16:17" x14ac:dyDescent="0.3">
      <c r="P20494" s="99"/>
      <c r="Q20494" s="99"/>
    </row>
    <row r="20495" spans="16:17" x14ac:dyDescent="0.3">
      <c r="P20495" s="99"/>
      <c r="Q20495" s="99"/>
    </row>
    <row r="20496" spans="16:17" x14ac:dyDescent="0.3">
      <c r="P20496" s="99"/>
      <c r="Q20496" s="99"/>
    </row>
    <row r="20497" spans="16:17" x14ac:dyDescent="0.3">
      <c r="P20497" s="99"/>
      <c r="Q20497" s="99"/>
    </row>
    <row r="20498" spans="16:17" x14ac:dyDescent="0.3">
      <c r="P20498" s="99"/>
      <c r="Q20498" s="99"/>
    </row>
    <row r="20499" spans="16:17" x14ac:dyDescent="0.3">
      <c r="P20499" s="99"/>
      <c r="Q20499" s="99"/>
    </row>
    <row r="20500" spans="16:17" x14ac:dyDescent="0.3">
      <c r="P20500" s="99"/>
      <c r="Q20500" s="99"/>
    </row>
    <row r="20501" spans="16:17" x14ac:dyDescent="0.3">
      <c r="P20501" s="99"/>
      <c r="Q20501" s="99"/>
    </row>
    <row r="20502" spans="16:17" x14ac:dyDescent="0.3">
      <c r="P20502" s="99"/>
      <c r="Q20502" s="99"/>
    </row>
    <row r="20503" spans="16:17" x14ac:dyDescent="0.3">
      <c r="P20503" s="99"/>
      <c r="Q20503" s="99"/>
    </row>
    <row r="20504" spans="16:17" x14ac:dyDescent="0.3">
      <c r="P20504" s="99"/>
      <c r="Q20504" s="99"/>
    </row>
    <row r="20505" spans="16:17" x14ac:dyDescent="0.3">
      <c r="P20505" s="99"/>
      <c r="Q20505" s="99"/>
    </row>
    <row r="20506" spans="16:17" x14ac:dyDescent="0.3">
      <c r="P20506" s="99"/>
      <c r="Q20506" s="99"/>
    </row>
    <row r="20507" spans="16:17" x14ac:dyDescent="0.3">
      <c r="P20507" s="99"/>
      <c r="Q20507" s="99"/>
    </row>
    <row r="20508" spans="16:17" x14ac:dyDescent="0.3">
      <c r="P20508" s="99"/>
      <c r="Q20508" s="99"/>
    </row>
    <row r="20509" spans="16:17" x14ac:dyDescent="0.3">
      <c r="P20509" s="99"/>
      <c r="Q20509" s="99"/>
    </row>
    <row r="20510" spans="16:17" x14ac:dyDescent="0.3">
      <c r="P20510" s="99"/>
      <c r="Q20510" s="99"/>
    </row>
    <row r="20511" spans="16:17" x14ac:dyDescent="0.3">
      <c r="P20511" s="99"/>
      <c r="Q20511" s="99"/>
    </row>
    <row r="20512" spans="16:17" x14ac:dyDescent="0.3">
      <c r="P20512" s="99"/>
      <c r="Q20512" s="99"/>
    </row>
    <row r="20513" spans="16:17" x14ac:dyDescent="0.3">
      <c r="P20513" s="99"/>
      <c r="Q20513" s="99"/>
    </row>
    <row r="20514" spans="16:17" x14ac:dyDescent="0.3">
      <c r="P20514" s="99"/>
      <c r="Q20514" s="99"/>
    </row>
    <row r="20515" spans="16:17" x14ac:dyDescent="0.3">
      <c r="P20515" s="99"/>
      <c r="Q20515" s="99"/>
    </row>
    <row r="20516" spans="16:17" x14ac:dyDescent="0.3">
      <c r="P20516" s="99"/>
      <c r="Q20516" s="99"/>
    </row>
    <row r="20517" spans="16:17" x14ac:dyDescent="0.3">
      <c r="P20517" s="99"/>
      <c r="Q20517" s="99"/>
    </row>
    <row r="20518" spans="16:17" x14ac:dyDescent="0.3">
      <c r="P20518" s="99"/>
      <c r="Q20518" s="99"/>
    </row>
    <row r="20519" spans="16:17" x14ac:dyDescent="0.3">
      <c r="P20519" s="99"/>
      <c r="Q20519" s="99"/>
    </row>
    <row r="20520" spans="16:17" x14ac:dyDescent="0.3">
      <c r="P20520" s="99"/>
      <c r="Q20520" s="99"/>
    </row>
    <row r="20521" spans="16:17" x14ac:dyDescent="0.3">
      <c r="P20521" s="99"/>
      <c r="Q20521" s="99"/>
    </row>
    <row r="20522" spans="16:17" x14ac:dyDescent="0.3">
      <c r="P20522" s="99"/>
      <c r="Q20522" s="99"/>
    </row>
    <row r="20523" spans="16:17" x14ac:dyDescent="0.3">
      <c r="P20523" s="99"/>
      <c r="Q20523" s="99"/>
    </row>
    <row r="20524" spans="16:17" x14ac:dyDescent="0.3">
      <c r="P20524" s="99"/>
      <c r="Q20524" s="99"/>
    </row>
    <row r="20525" spans="16:17" x14ac:dyDescent="0.3">
      <c r="P20525" s="99"/>
      <c r="Q20525" s="99"/>
    </row>
    <row r="20526" spans="16:17" x14ac:dyDescent="0.3">
      <c r="P20526" s="99"/>
      <c r="Q20526" s="99"/>
    </row>
    <row r="20527" spans="16:17" x14ac:dyDescent="0.3">
      <c r="P20527" s="99"/>
      <c r="Q20527" s="99"/>
    </row>
    <row r="20528" spans="16:17" x14ac:dyDescent="0.3">
      <c r="P20528" s="99"/>
      <c r="Q20528" s="99"/>
    </row>
    <row r="20529" spans="16:17" x14ac:dyDescent="0.3">
      <c r="P20529" s="99"/>
      <c r="Q20529" s="99"/>
    </row>
    <row r="20530" spans="16:17" x14ac:dyDescent="0.3">
      <c r="P20530" s="99"/>
      <c r="Q20530" s="99"/>
    </row>
    <row r="20531" spans="16:17" x14ac:dyDescent="0.3">
      <c r="P20531" s="99"/>
      <c r="Q20531" s="99"/>
    </row>
    <row r="20532" spans="16:17" x14ac:dyDescent="0.3">
      <c r="P20532" s="99"/>
      <c r="Q20532" s="99"/>
    </row>
    <row r="20533" spans="16:17" x14ac:dyDescent="0.3">
      <c r="P20533" s="99"/>
      <c r="Q20533" s="99"/>
    </row>
    <row r="20534" spans="16:17" x14ac:dyDescent="0.3">
      <c r="P20534" s="99"/>
      <c r="Q20534" s="99"/>
    </row>
    <row r="20535" spans="16:17" x14ac:dyDescent="0.3">
      <c r="P20535" s="99"/>
      <c r="Q20535" s="99"/>
    </row>
    <row r="20536" spans="16:17" x14ac:dyDescent="0.3">
      <c r="P20536" s="99"/>
      <c r="Q20536" s="99"/>
    </row>
    <row r="20537" spans="16:17" x14ac:dyDescent="0.3">
      <c r="P20537" s="99"/>
      <c r="Q20537" s="99"/>
    </row>
    <row r="20538" spans="16:17" x14ac:dyDescent="0.3">
      <c r="P20538" s="99"/>
      <c r="Q20538" s="99"/>
    </row>
    <row r="20539" spans="16:17" x14ac:dyDescent="0.3">
      <c r="P20539" s="99"/>
      <c r="Q20539" s="99"/>
    </row>
    <row r="20540" spans="16:17" x14ac:dyDescent="0.3">
      <c r="P20540" s="99"/>
      <c r="Q20540" s="99"/>
    </row>
    <row r="20541" spans="16:17" x14ac:dyDescent="0.3">
      <c r="P20541" s="99"/>
      <c r="Q20541" s="99"/>
    </row>
    <row r="20542" spans="16:17" x14ac:dyDescent="0.3">
      <c r="P20542" s="99"/>
      <c r="Q20542" s="99"/>
    </row>
    <row r="20543" spans="16:17" x14ac:dyDescent="0.3">
      <c r="P20543" s="99"/>
      <c r="Q20543" s="99"/>
    </row>
    <row r="20544" spans="16:17" x14ac:dyDescent="0.3">
      <c r="P20544" s="99"/>
      <c r="Q20544" s="99"/>
    </row>
    <row r="20545" spans="16:17" x14ac:dyDescent="0.3">
      <c r="P20545" s="99"/>
      <c r="Q20545" s="99"/>
    </row>
    <row r="20546" spans="16:17" x14ac:dyDescent="0.3">
      <c r="P20546" s="99"/>
      <c r="Q20546" s="99"/>
    </row>
    <row r="20547" spans="16:17" x14ac:dyDescent="0.3">
      <c r="P20547" s="99"/>
      <c r="Q20547" s="99"/>
    </row>
    <row r="20548" spans="16:17" x14ac:dyDescent="0.3">
      <c r="P20548" s="99"/>
      <c r="Q20548" s="99"/>
    </row>
    <row r="20549" spans="16:17" x14ac:dyDescent="0.3">
      <c r="P20549" s="99"/>
      <c r="Q20549" s="99"/>
    </row>
    <row r="20550" spans="16:17" x14ac:dyDescent="0.3">
      <c r="P20550" s="99"/>
      <c r="Q20550" s="99"/>
    </row>
    <row r="20551" spans="16:17" x14ac:dyDescent="0.3">
      <c r="P20551" s="99"/>
      <c r="Q20551" s="99"/>
    </row>
    <row r="20552" spans="16:17" x14ac:dyDescent="0.3">
      <c r="P20552" s="99"/>
      <c r="Q20552" s="99"/>
    </row>
    <row r="20553" spans="16:17" x14ac:dyDescent="0.3">
      <c r="P20553" s="99"/>
      <c r="Q20553" s="99"/>
    </row>
    <row r="20554" spans="16:17" x14ac:dyDescent="0.3">
      <c r="P20554" s="99"/>
      <c r="Q20554" s="99"/>
    </row>
    <row r="20555" spans="16:17" x14ac:dyDescent="0.3">
      <c r="P20555" s="99"/>
      <c r="Q20555" s="99"/>
    </row>
    <row r="20556" spans="16:17" x14ac:dyDescent="0.3">
      <c r="P20556" s="99"/>
      <c r="Q20556" s="99"/>
    </row>
    <row r="20557" spans="16:17" x14ac:dyDescent="0.3">
      <c r="P20557" s="99"/>
      <c r="Q20557" s="99"/>
    </row>
    <row r="20558" spans="16:17" x14ac:dyDescent="0.3">
      <c r="P20558" s="99"/>
      <c r="Q20558" s="99"/>
    </row>
    <row r="20559" spans="16:17" x14ac:dyDescent="0.3">
      <c r="P20559" s="99"/>
      <c r="Q20559" s="99"/>
    </row>
    <row r="20560" spans="16:17" x14ac:dyDescent="0.3">
      <c r="P20560" s="99"/>
      <c r="Q20560" s="99"/>
    </row>
    <row r="20561" spans="16:17" x14ac:dyDescent="0.3">
      <c r="P20561" s="99"/>
      <c r="Q20561" s="99"/>
    </row>
    <row r="20562" spans="16:17" x14ac:dyDescent="0.3">
      <c r="P20562" s="99"/>
      <c r="Q20562" s="99"/>
    </row>
    <row r="20563" spans="16:17" x14ac:dyDescent="0.3">
      <c r="P20563" s="99"/>
      <c r="Q20563" s="99"/>
    </row>
    <row r="20564" spans="16:17" x14ac:dyDescent="0.3">
      <c r="P20564" s="99"/>
      <c r="Q20564" s="99"/>
    </row>
    <row r="20565" spans="16:17" x14ac:dyDescent="0.3">
      <c r="P20565" s="99"/>
      <c r="Q20565" s="99"/>
    </row>
    <row r="20566" spans="16:17" x14ac:dyDescent="0.3">
      <c r="P20566" s="99"/>
      <c r="Q20566" s="99"/>
    </row>
    <row r="20567" spans="16:17" x14ac:dyDescent="0.3">
      <c r="P20567" s="99"/>
      <c r="Q20567" s="99"/>
    </row>
    <row r="20568" spans="16:17" x14ac:dyDescent="0.3">
      <c r="P20568" s="99"/>
      <c r="Q20568" s="99"/>
    </row>
    <row r="20569" spans="16:17" x14ac:dyDescent="0.3">
      <c r="P20569" s="99"/>
      <c r="Q20569" s="99"/>
    </row>
    <row r="20570" spans="16:17" x14ac:dyDescent="0.3">
      <c r="P20570" s="99"/>
      <c r="Q20570" s="99"/>
    </row>
    <row r="20571" spans="16:17" x14ac:dyDescent="0.3">
      <c r="P20571" s="99"/>
      <c r="Q20571" s="99"/>
    </row>
    <row r="20572" spans="16:17" x14ac:dyDescent="0.3">
      <c r="P20572" s="99"/>
      <c r="Q20572" s="99"/>
    </row>
    <row r="20573" spans="16:17" x14ac:dyDescent="0.3">
      <c r="P20573" s="99"/>
      <c r="Q20573" s="99"/>
    </row>
    <row r="20574" spans="16:17" x14ac:dyDescent="0.3">
      <c r="P20574" s="99"/>
      <c r="Q20574" s="99"/>
    </row>
    <row r="20575" spans="16:17" x14ac:dyDescent="0.3">
      <c r="P20575" s="99"/>
      <c r="Q20575" s="99"/>
    </row>
    <row r="20576" spans="16:17" x14ac:dyDescent="0.3">
      <c r="P20576" s="99"/>
      <c r="Q20576" s="99"/>
    </row>
    <row r="20577" spans="16:17" x14ac:dyDescent="0.3">
      <c r="P20577" s="99"/>
      <c r="Q20577" s="99"/>
    </row>
    <row r="20578" spans="16:17" x14ac:dyDescent="0.3">
      <c r="P20578" s="99"/>
      <c r="Q20578" s="99"/>
    </row>
    <row r="20579" spans="16:17" x14ac:dyDescent="0.3">
      <c r="P20579" s="99"/>
      <c r="Q20579" s="99"/>
    </row>
    <row r="20580" spans="16:17" x14ac:dyDescent="0.3">
      <c r="P20580" s="99"/>
      <c r="Q20580" s="99"/>
    </row>
    <row r="20581" spans="16:17" x14ac:dyDescent="0.3">
      <c r="P20581" s="99"/>
      <c r="Q20581" s="99"/>
    </row>
    <row r="20582" spans="16:17" x14ac:dyDescent="0.3">
      <c r="P20582" s="99"/>
      <c r="Q20582" s="99"/>
    </row>
    <row r="20583" spans="16:17" x14ac:dyDescent="0.3">
      <c r="P20583" s="99"/>
      <c r="Q20583" s="99"/>
    </row>
    <row r="20584" spans="16:17" x14ac:dyDescent="0.3">
      <c r="P20584" s="99"/>
      <c r="Q20584" s="99"/>
    </row>
    <row r="20585" spans="16:17" x14ac:dyDescent="0.3">
      <c r="P20585" s="99"/>
      <c r="Q20585" s="99"/>
    </row>
    <row r="20586" spans="16:17" x14ac:dyDescent="0.3">
      <c r="P20586" s="99"/>
      <c r="Q20586" s="99"/>
    </row>
    <row r="20587" spans="16:17" x14ac:dyDescent="0.3">
      <c r="P20587" s="99"/>
      <c r="Q20587" s="99"/>
    </row>
    <row r="20588" spans="16:17" x14ac:dyDescent="0.3">
      <c r="P20588" s="99"/>
      <c r="Q20588" s="99"/>
    </row>
    <row r="20589" spans="16:17" x14ac:dyDescent="0.3">
      <c r="P20589" s="99"/>
      <c r="Q20589" s="99"/>
    </row>
    <row r="20590" spans="16:17" x14ac:dyDescent="0.3">
      <c r="P20590" s="99"/>
      <c r="Q20590" s="99"/>
    </row>
    <row r="20591" spans="16:17" x14ac:dyDescent="0.3">
      <c r="P20591" s="99"/>
      <c r="Q20591" s="99"/>
    </row>
    <row r="20592" spans="16:17" x14ac:dyDescent="0.3">
      <c r="P20592" s="99"/>
      <c r="Q20592" s="99"/>
    </row>
    <row r="20593" spans="16:17" x14ac:dyDescent="0.3">
      <c r="P20593" s="99"/>
      <c r="Q20593" s="99"/>
    </row>
    <row r="20594" spans="16:17" x14ac:dyDescent="0.3">
      <c r="P20594" s="99"/>
      <c r="Q20594" s="99"/>
    </row>
    <row r="20595" spans="16:17" x14ac:dyDescent="0.3">
      <c r="P20595" s="99"/>
      <c r="Q20595" s="99"/>
    </row>
    <row r="20596" spans="16:17" x14ac:dyDescent="0.3">
      <c r="P20596" s="99"/>
      <c r="Q20596" s="99"/>
    </row>
    <row r="20597" spans="16:17" x14ac:dyDescent="0.3">
      <c r="P20597" s="99"/>
      <c r="Q20597" s="99"/>
    </row>
    <row r="20598" spans="16:17" x14ac:dyDescent="0.3">
      <c r="P20598" s="99"/>
      <c r="Q20598" s="99"/>
    </row>
    <row r="20599" spans="16:17" x14ac:dyDescent="0.3">
      <c r="P20599" s="99"/>
      <c r="Q20599" s="99"/>
    </row>
    <row r="20600" spans="16:17" x14ac:dyDescent="0.3">
      <c r="P20600" s="99"/>
      <c r="Q20600" s="99"/>
    </row>
    <row r="20601" spans="16:17" x14ac:dyDescent="0.3">
      <c r="P20601" s="99"/>
      <c r="Q20601" s="99"/>
    </row>
    <row r="20602" spans="16:17" x14ac:dyDescent="0.3">
      <c r="P20602" s="99"/>
      <c r="Q20602" s="99"/>
    </row>
    <row r="20603" spans="16:17" x14ac:dyDescent="0.3">
      <c r="P20603" s="99"/>
      <c r="Q20603" s="99"/>
    </row>
    <row r="20604" spans="16:17" x14ac:dyDescent="0.3">
      <c r="P20604" s="99"/>
      <c r="Q20604" s="99"/>
    </row>
    <row r="20605" spans="16:17" x14ac:dyDescent="0.3">
      <c r="P20605" s="99"/>
      <c r="Q20605" s="99"/>
    </row>
    <row r="20606" spans="16:17" x14ac:dyDescent="0.3">
      <c r="P20606" s="99"/>
      <c r="Q20606" s="99"/>
    </row>
    <row r="20607" spans="16:17" x14ac:dyDescent="0.3">
      <c r="P20607" s="99"/>
      <c r="Q20607" s="99"/>
    </row>
    <row r="20608" spans="16:17" x14ac:dyDescent="0.3">
      <c r="P20608" s="99"/>
      <c r="Q20608" s="99"/>
    </row>
    <row r="20609" spans="16:17" x14ac:dyDescent="0.3">
      <c r="P20609" s="99"/>
      <c r="Q20609" s="99"/>
    </row>
    <row r="20610" spans="16:17" x14ac:dyDescent="0.3">
      <c r="P20610" s="99"/>
      <c r="Q20610" s="99"/>
    </row>
    <row r="20611" spans="16:17" x14ac:dyDescent="0.3">
      <c r="P20611" s="99"/>
      <c r="Q20611" s="99"/>
    </row>
    <row r="20612" spans="16:17" x14ac:dyDescent="0.3">
      <c r="P20612" s="99"/>
      <c r="Q20612" s="99"/>
    </row>
    <row r="20613" spans="16:17" x14ac:dyDescent="0.3">
      <c r="P20613" s="99"/>
      <c r="Q20613" s="99"/>
    </row>
    <row r="20614" spans="16:17" x14ac:dyDescent="0.3">
      <c r="P20614" s="99"/>
      <c r="Q20614" s="99"/>
    </row>
    <row r="20615" spans="16:17" x14ac:dyDescent="0.3">
      <c r="P20615" s="99"/>
      <c r="Q20615" s="99"/>
    </row>
    <row r="20616" spans="16:17" x14ac:dyDescent="0.3">
      <c r="P20616" s="99"/>
      <c r="Q20616" s="99"/>
    </row>
    <row r="20617" spans="16:17" x14ac:dyDescent="0.3">
      <c r="P20617" s="99"/>
      <c r="Q20617" s="99"/>
    </row>
    <row r="20618" spans="16:17" x14ac:dyDescent="0.3">
      <c r="P20618" s="99"/>
      <c r="Q20618" s="99"/>
    </row>
    <row r="20619" spans="16:17" x14ac:dyDescent="0.3">
      <c r="P20619" s="99"/>
      <c r="Q20619" s="99"/>
    </row>
    <row r="20620" spans="16:17" x14ac:dyDescent="0.3">
      <c r="P20620" s="99"/>
      <c r="Q20620" s="99"/>
    </row>
    <row r="20621" spans="16:17" x14ac:dyDescent="0.3">
      <c r="P20621" s="99"/>
      <c r="Q20621" s="99"/>
    </row>
    <row r="20622" spans="16:17" x14ac:dyDescent="0.3">
      <c r="P20622" s="99"/>
      <c r="Q20622" s="99"/>
    </row>
    <row r="20623" spans="16:17" x14ac:dyDescent="0.3">
      <c r="P20623" s="99"/>
      <c r="Q20623" s="99"/>
    </row>
    <row r="20624" spans="16:17" x14ac:dyDescent="0.3">
      <c r="P20624" s="99"/>
      <c r="Q20624" s="99"/>
    </row>
    <row r="20625" spans="16:17" x14ac:dyDescent="0.3">
      <c r="P20625" s="99"/>
      <c r="Q20625" s="99"/>
    </row>
    <row r="20626" spans="16:17" x14ac:dyDescent="0.3">
      <c r="P20626" s="99"/>
      <c r="Q20626" s="99"/>
    </row>
    <row r="20627" spans="16:17" x14ac:dyDescent="0.3">
      <c r="P20627" s="99"/>
      <c r="Q20627" s="99"/>
    </row>
    <row r="20628" spans="16:17" x14ac:dyDescent="0.3">
      <c r="P20628" s="99"/>
      <c r="Q20628" s="99"/>
    </row>
    <row r="20629" spans="16:17" x14ac:dyDescent="0.3">
      <c r="P20629" s="99"/>
      <c r="Q20629" s="99"/>
    </row>
    <row r="20630" spans="16:17" x14ac:dyDescent="0.3">
      <c r="P20630" s="99"/>
      <c r="Q20630" s="99"/>
    </row>
    <row r="20631" spans="16:17" x14ac:dyDescent="0.3">
      <c r="P20631" s="99"/>
      <c r="Q20631" s="99"/>
    </row>
    <row r="20632" spans="16:17" x14ac:dyDescent="0.3">
      <c r="P20632" s="99"/>
      <c r="Q20632" s="99"/>
    </row>
    <row r="20633" spans="16:17" x14ac:dyDescent="0.3">
      <c r="P20633" s="99"/>
      <c r="Q20633" s="99"/>
    </row>
    <row r="20634" spans="16:17" x14ac:dyDescent="0.3">
      <c r="P20634" s="99"/>
      <c r="Q20634" s="99"/>
    </row>
    <row r="20635" spans="16:17" x14ac:dyDescent="0.3">
      <c r="P20635" s="99"/>
      <c r="Q20635" s="99"/>
    </row>
    <row r="20636" spans="16:17" x14ac:dyDescent="0.3">
      <c r="P20636" s="99"/>
      <c r="Q20636" s="99"/>
    </row>
    <row r="20637" spans="16:17" x14ac:dyDescent="0.3">
      <c r="P20637" s="99"/>
      <c r="Q20637" s="99"/>
    </row>
    <row r="20638" spans="16:17" x14ac:dyDescent="0.3">
      <c r="P20638" s="99"/>
      <c r="Q20638" s="99"/>
    </row>
    <row r="20639" spans="16:17" x14ac:dyDescent="0.3">
      <c r="P20639" s="99"/>
      <c r="Q20639" s="99"/>
    </row>
    <row r="20640" spans="16:17" x14ac:dyDescent="0.3">
      <c r="P20640" s="99"/>
      <c r="Q20640" s="99"/>
    </row>
    <row r="20641" spans="16:17" x14ac:dyDescent="0.3">
      <c r="P20641" s="99"/>
      <c r="Q20641" s="99"/>
    </row>
    <row r="20642" spans="16:17" x14ac:dyDescent="0.3">
      <c r="P20642" s="99"/>
      <c r="Q20642" s="99"/>
    </row>
    <row r="20643" spans="16:17" x14ac:dyDescent="0.3">
      <c r="P20643" s="99"/>
      <c r="Q20643" s="99"/>
    </row>
    <row r="20644" spans="16:17" x14ac:dyDescent="0.3">
      <c r="P20644" s="99"/>
      <c r="Q20644" s="99"/>
    </row>
    <row r="20645" spans="16:17" x14ac:dyDescent="0.3">
      <c r="P20645" s="99"/>
      <c r="Q20645" s="99"/>
    </row>
    <row r="20646" spans="16:17" x14ac:dyDescent="0.3">
      <c r="P20646" s="99"/>
      <c r="Q20646" s="99"/>
    </row>
    <row r="20647" spans="16:17" x14ac:dyDescent="0.3">
      <c r="P20647" s="99"/>
      <c r="Q20647" s="99"/>
    </row>
    <row r="20648" spans="16:17" x14ac:dyDescent="0.3">
      <c r="P20648" s="99"/>
      <c r="Q20648" s="99"/>
    </row>
    <row r="20649" spans="16:17" x14ac:dyDescent="0.3">
      <c r="P20649" s="99"/>
      <c r="Q20649" s="99"/>
    </row>
    <row r="20650" spans="16:17" x14ac:dyDescent="0.3">
      <c r="P20650" s="99"/>
      <c r="Q20650" s="99"/>
    </row>
    <row r="20651" spans="16:17" x14ac:dyDescent="0.3">
      <c r="P20651" s="99"/>
      <c r="Q20651" s="99"/>
    </row>
    <row r="20652" spans="16:17" x14ac:dyDescent="0.3">
      <c r="P20652" s="99"/>
      <c r="Q20652" s="99"/>
    </row>
    <row r="20653" spans="16:17" x14ac:dyDescent="0.3">
      <c r="P20653" s="99"/>
      <c r="Q20653" s="99"/>
    </row>
    <row r="20654" spans="16:17" x14ac:dyDescent="0.3">
      <c r="P20654" s="99"/>
      <c r="Q20654" s="99"/>
    </row>
    <row r="20655" spans="16:17" x14ac:dyDescent="0.3">
      <c r="P20655" s="99"/>
      <c r="Q20655" s="99"/>
    </row>
    <row r="20656" spans="16:17" x14ac:dyDescent="0.3">
      <c r="P20656" s="99"/>
      <c r="Q20656" s="99"/>
    </row>
    <row r="20657" spans="16:17" x14ac:dyDescent="0.3">
      <c r="P20657" s="99"/>
      <c r="Q20657" s="99"/>
    </row>
    <row r="20658" spans="16:17" x14ac:dyDescent="0.3">
      <c r="P20658" s="99"/>
      <c r="Q20658" s="99"/>
    </row>
    <row r="20659" spans="16:17" x14ac:dyDescent="0.3">
      <c r="P20659" s="99"/>
      <c r="Q20659" s="99"/>
    </row>
    <row r="20660" spans="16:17" x14ac:dyDescent="0.3">
      <c r="P20660" s="99"/>
      <c r="Q20660" s="99"/>
    </row>
    <row r="20661" spans="16:17" x14ac:dyDescent="0.3">
      <c r="P20661" s="99"/>
      <c r="Q20661" s="99"/>
    </row>
    <row r="20662" spans="16:17" x14ac:dyDescent="0.3">
      <c r="P20662" s="99"/>
      <c r="Q20662" s="99"/>
    </row>
    <row r="20663" spans="16:17" x14ac:dyDescent="0.3">
      <c r="P20663" s="99"/>
      <c r="Q20663" s="99"/>
    </row>
    <row r="20664" spans="16:17" x14ac:dyDescent="0.3">
      <c r="P20664" s="99"/>
      <c r="Q20664" s="99"/>
    </row>
    <row r="20665" spans="16:17" x14ac:dyDescent="0.3">
      <c r="P20665" s="99"/>
      <c r="Q20665" s="99"/>
    </row>
    <row r="20666" spans="16:17" x14ac:dyDescent="0.3">
      <c r="P20666" s="99"/>
      <c r="Q20666" s="99"/>
    </row>
    <row r="20667" spans="16:17" x14ac:dyDescent="0.3">
      <c r="P20667" s="99"/>
      <c r="Q20667" s="99"/>
    </row>
    <row r="20668" spans="16:17" x14ac:dyDescent="0.3">
      <c r="P20668" s="99"/>
      <c r="Q20668" s="99"/>
    </row>
    <row r="20669" spans="16:17" x14ac:dyDescent="0.3">
      <c r="P20669" s="99"/>
      <c r="Q20669" s="99"/>
    </row>
    <row r="20670" spans="16:17" x14ac:dyDescent="0.3">
      <c r="P20670" s="99"/>
      <c r="Q20670" s="99"/>
    </row>
    <row r="20671" spans="16:17" x14ac:dyDescent="0.3">
      <c r="P20671" s="99"/>
      <c r="Q20671" s="99"/>
    </row>
    <row r="20672" spans="16:17" x14ac:dyDescent="0.3">
      <c r="P20672" s="99"/>
      <c r="Q20672" s="99"/>
    </row>
    <row r="20673" spans="16:17" x14ac:dyDescent="0.3">
      <c r="P20673" s="99"/>
      <c r="Q20673" s="99"/>
    </row>
    <row r="20674" spans="16:17" x14ac:dyDescent="0.3">
      <c r="P20674" s="99"/>
      <c r="Q20674" s="99"/>
    </row>
    <row r="20675" spans="16:17" x14ac:dyDescent="0.3">
      <c r="P20675" s="99"/>
      <c r="Q20675" s="99"/>
    </row>
    <row r="20676" spans="16:17" x14ac:dyDescent="0.3">
      <c r="P20676" s="99"/>
      <c r="Q20676" s="99"/>
    </row>
    <row r="20677" spans="16:17" x14ac:dyDescent="0.3">
      <c r="P20677" s="99"/>
      <c r="Q20677" s="99"/>
    </row>
    <row r="20678" spans="16:17" x14ac:dyDescent="0.3">
      <c r="P20678" s="99"/>
      <c r="Q20678" s="99"/>
    </row>
    <row r="20679" spans="16:17" x14ac:dyDescent="0.3">
      <c r="P20679" s="99"/>
      <c r="Q20679" s="99"/>
    </row>
    <row r="20680" spans="16:17" x14ac:dyDescent="0.3">
      <c r="P20680" s="99"/>
      <c r="Q20680" s="99"/>
    </row>
    <row r="20681" spans="16:17" x14ac:dyDescent="0.3">
      <c r="P20681" s="99"/>
      <c r="Q20681" s="99"/>
    </row>
    <row r="20682" spans="16:17" x14ac:dyDescent="0.3">
      <c r="P20682" s="99"/>
      <c r="Q20682" s="99"/>
    </row>
    <row r="20683" spans="16:17" x14ac:dyDescent="0.3">
      <c r="P20683" s="99"/>
      <c r="Q20683" s="99"/>
    </row>
    <row r="20684" spans="16:17" x14ac:dyDescent="0.3">
      <c r="P20684" s="99"/>
      <c r="Q20684" s="99"/>
    </row>
    <row r="20685" spans="16:17" x14ac:dyDescent="0.3">
      <c r="P20685" s="99"/>
      <c r="Q20685" s="99"/>
    </row>
    <row r="20686" spans="16:17" x14ac:dyDescent="0.3">
      <c r="P20686" s="99"/>
      <c r="Q20686" s="99"/>
    </row>
    <row r="20687" spans="16:17" x14ac:dyDescent="0.3">
      <c r="P20687" s="99"/>
      <c r="Q20687" s="99"/>
    </row>
    <row r="20688" spans="16:17" x14ac:dyDescent="0.3">
      <c r="P20688" s="99"/>
      <c r="Q20688" s="99"/>
    </row>
    <row r="20689" spans="16:17" x14ac:dyDescent="0.3">
      <c r="P20689" s="99"/>
      <c r="Q20689" s="99"/>
    </row>
    <row r="20690" spans="16:17" x14ac:dyDescent="0.3">
      <c r="P20690" s="99"/>
      <c r="Q20690" s="99"/>
    </row>
    <row r="20691" spans="16:17" x14ac:dyDescent="0.3">
      <c r="P20691" s="99"/>
      <c r="Q20691" s="99"/>
    </row>
    <row r="20692" spans="16:17" x14ac:dyDescent="0.3">
      <c r="P20692" s="99"/>
      <c r="Q20692" s="99"/>
    </row>
    <row r="20693" spans="16:17" x14ac:dyDescent="0.3">
      <c r="P20693" s="99"/>
      <c r="Q20693" s="99"/>
    </row>
    <row r="20694" spans="16:17" x14ac:dyDescent="0.3">
      <c r="P20694" s="99"/>
      <c r="Q20694" s="99"/>
    </row>
    <row r="20695" spans="16:17" x14ac:dyDescent="0.3">
      <c r="P20695" s="99"/>
      <c r="Q20695" s="99"/>
    </row>
    <row r="20696" spans="16:17" x14ac:dyDescent="0.3">
      <c r="P20696" s="99"/>
      <c r="Q20696" s="99"/>
    </row>
    <row r="20697" spans="16:17" x14ac:dyDescent="0.3">
      <c r="P20697" s="99"/>
      <c r="Q20697" s="99"/>
    </row>
    <row r="20698" spans="16:17" x14ac:dyDescent="0.3">
      <c r="P20698" s="99"/>
      <c r="Q20698" s="99"/>
    </row>
    <row r="20699" spans="16:17" x14ac:dyDescent="0.3">
      <c r="P20699" s="99"/>
      <c r="Q20699" s="99"/>
    </row>
    <row r="20700" spans="16:17" x14ac:dyDescent="0.3">
      <c r="P20700" s="99"/>
      <c r="Q20700" s="99"/>
    </row>
    <row r="20701" spans="16:17" x14ac:dyDescent="0.3">
      <c r="P20701" s="99"/>
      <c r="Q20701" s="99"/>
    </row>
    <row r="20702" spans="16:17" x14ac:dyDescent="0.3">
      <c r="P20702" s="99"/>
      <c r="Q20702" s="99"/>
    </row>
    <row r="20703" spans="16:17" x14ac:dyDescent="0.3">
      <c r="P20703" s="99"/>
      <c r="Q20703" s="99"/>
    </row>
    <row r="20704" spans="16:17" x14ac:dyDescent="0.3">
      <c r="P20704" s="99"/>
      <c r="Q20704" s="99"/>
    </row>
    <row r="20705" spans="16:17" x14ac:dyDescent="0.3">
      <c r="P20705" s="99"/>
      <c r="Q20705" s="99"/>
    </row>
    <row r="20706" spans="16:17" x14ac:dyDescent="0.3">
      <c r="P20706" s="99"/>
      <c r="Q20706" s="99"/>
    </row>
    <row r="20707" spans="16:17" x14ac:dyDescent="0.3">
      <c r="P20707" s="99"/>
      <c r="Q20707" s="99"/>
    </row>
    <row r="20708" spans="16:17" x14ac:dyDescent="0.3">
      <c r="P20708" s="99"/>
      <c r="Q20708" s="99"/>
    </row>
    <row r="20709" spans="16:17" x14ac:dyDescent="0.3">
      <c r="P20709" s="99"/>
      <c r="Q20709" s="99"/>
    </row>
    <row r="20710" spans="16:17" x14ac:dyDescent="0.3">
      <c r="P20710" s="99"/>
      <c r="Q20710" s="99"/>
    </row>
    <row r="20711" spans="16:17" x14ac:dyDescent="0.3">
      <c r="P20711" s="99"/>
      <c r="Q20711" s="99"/>
    </row>
    <row r="20712" spans="16:17" x14ac:dyDescent="0.3">
      <c r="P20712" s="99"/>
      <c r="Q20712" s="99"/>
    </row>
    <row r="20713" spans="16:17" x14ac:dyDescent="0.3">
      <c r="P20713" s="99"/>
      <c r="Q20713" s="99"/>
    </row>
    <row r="20714" spans="16:17" x14ac:dyDescent="0.3">
      <c r="P20714" s="99"/>
      <c r="Q20714" s="99"/>
    </row>
    <row r="20715" spans="16:17" x14ac:dyDescent="0.3">
      <c r="P20715" s="99"/>
      <c r="Q20715" s="99"/>
    </row>
    <row r="20716" spans="16:17" x14ac:dyDescent="0.3">
      <c r="P20716" s="99"/>
      <c r="Q20716" s="99"/>
    </row>
    <row r="20717" spans="16:17" x14ac:dyDescent="0.3">
      <c r="P20717" s="99"/>
      <c r="Q20717" s="99"/>
    </row>
    <row r="20718" spans="16:17" x14ac:dyDescent="0.3">
      <c r="P20718" s="99"/>
      <c r="Q20718" s="99"/>
    </row>
    <row r="20719" spans="16:17" x14ac:dyDescent="0.3">
      <c r="P20719" s="99"/>
      <c r="Q20719" s="99"/>
    </row>
    <row r="20720" spans="16:17" x14ac:dyDescent="0.3">
      <c r="P20720" s="99"/>
      <c r="Q20720" s="99"/>
    </row>
    <row r="20721" spans="16:17" x14ac:dyDescent="0.3">
      <c r="P20721" s="99"/>
      <c r="Q20721" s="99"/>
    </row>
    <row r="20722" spans="16:17" x14ac:dyDescent="0.3">
      <c r="P20722" s="99"/>
      <c r="Q20722" s="99"/>
    </row>
    <row r="20723" spans="16:17" x14ac:dyDescent="0.3">
      <c r="P20723" s="99"/>
      <c r="Q20723" s="99"/>
    </row>
    <row r="20724" spans="16:17" x14ac:dyDescent="0.3">
      <c r="P20724" s="99"/>
      <c r="Q20724" s="99"/>
    </row>
    <row r="20725" spans="16:17" x14ac:dyDescent="0.3">
      <c r="P20725" s="99"/>
      <c r="Q20725" s="99"/>
    </row>
    <row r="20726" spans="16:17" x14ac:dyDescent="0.3">
      <c r="P20726" s="99"/>
      <c r="Q20726" s="99"/>
    </row>
    <row r="20727" spans="16:17" x14ac:dyDescent="0.3">
      <c r="P20727" s="99"/>
      <c r="Q20727" s="99"/>
    </row>
    <row r="20728" spans="16:17" x14ac:dyDescent="0.3">
      <c r="P20728" s="99"/>
      <c r="Q20728" s="99"/>
    </row>
    <row r="20729" spans="16:17" x14ac:dyDescent="0.3">
      <c r="P20729" s="99"/>
      <c r="Q20729" s="99"/>
    </row>
    <row r="20730" spans="16:17" x14ac:dyDescent="0.3">
      <c r="P20730" s="99"/>
      <c r="Q20730" s="99"/>
    </row>
    <row r="20731" spans="16:17" x14ac:dyDescent="0.3">
      <c r="P20731" s="99"/>
      <c r="Q20731" s="99"/>
    </row>
    <row r="20732" spans="16:17" x14ac:dyDescent="0.3">
      <c r="P20732" s="99"/>
      <c r="Q20732" s="99"/>
    </row>
    <row r="20733" spans="16:17" x14ac:dyDescent="0.3">
      <c r="P20733" s="99"/>
      <c r="Q20733" s="99"/>
    </row>
    <row r="20734" spans="16:17" x14ac:dyDescent="0.3">
      <c r="P20734" s="99"/>
      <c r="Q20734" s="99"/>
    </row>
    <row r="20735" spans="16:17" x14ac:dyDescent="0.3">
      <c r="P20735" s="99"/>
      <c r="Q20735" s="99"/>
    </row>
    <row r="20736" spans="16:17" x14ac:dyDescent="0.3">
      <c r="P20736" s="99"/>
      <c r="Q20736" s="99"/>
    </row>
    <row r="20737" spans="16:17" x14ac:dyDescent="0.3">
      <c r="P20737" s="99"/>
      <c r="Q20737" s="99"/>
    </row>
    <row r="20738" spans="16:17" x14ac:dyDescent="0.3">
      <c r="P20738" s="99"/>
      <c r="Q20738" s="99"/>
    </row>
    <row r="20739" spans="16:17" x14ac:dyDescent="0.3">
      <c r="P20739" s="99"/>
      <c r="Q20739" s="99"/>
    </row>
    <row r="20740" spans="16:17" x14ac:dyDescent="0.3">
      <c r="P20740" s="99"/>
      <c r="Q20740" s="99"/>
    </row>
    <row r="20741" spans="16:17" x14ac:dyDescent="0.3">
      <c r="P20741" s="99"/>
      <c r="Q20741" s="99"/>
    </row>
    <row r="20742" spans="16:17" x14ac:dyDescent="0.3">
      <c r="P20742" s="99"/>
      <c r="Q20742" s="99"/>
    </row>
    <row r="20743" spans="16:17" x14ac:dyDescent="0.3">
      <c r="P20743" s="99"/>
      <c r="Q20743" s="99"/>
    </row>
    <row r="20744" spans="16:17" x14ac:dyDescent="0.3">
      <c r="P20744" s="99"/>
      <c r="Q20744" s="99"/>
    </row>
    <row r="20745" spans="16:17" x14ac:dyDescent="0.3">
      <c r="P20745" s="99"/>
      <c r="Q20745" s="99"/>
    </row>
    <row r="20746" spans="16:17" x14ac:dyDescent="0.3">
      <c r="P20746" s="99"/>
      <c r="Q20746" s="99"/>
    </row>
    <row r="20747" spans="16:17" x14ac:dyDescent="0.3">
      <c r="P20747" s="99"/>
      <c r="Q20747" s="99"/>
    </row>
    <row r="20748" spans="16:17" x14ac:dyDescent="0.3">
      <c r="P20748" s="99"/>
      <c r="Q20748" s="99"/>
    </row>
    <row r="20749" spans="16:17" x14ac:dyDescent="0.3">
      <c r="P20749" s="99"/>
      <c r="Q20749" s="99"/>
    </row>
    <row r="20750" spans="16:17" x14ac:dyDescent="0.3">
      <c r="P20750" s="99"/>
      <c r="Q20750" s="99"/>
    </row>
    <row r="20751" spans="16:17" x14ac:dyDescent="0.3">
      <c r="P20751" s="99"/>
      <c r="Q20751" s="99"/>
    </row>
    <row r="20752" spans="16:17" x14ac:dyDescent="0.3">
      <c r="P20752" s="99"/>
      <c r="Q20752" s="99"/>
    </row>
    <row r="20753" spans="16:17" x14ac:dyDescent="0.3">
      <c r="P20753" s="99"/>
      <c r="Q20753" s="99"/>
    </row>
    <row r="20754" spans="16:17" x14ac:dyDescent="0.3">
      <c r="P20754" s="99"/>
      <c r="Q20754" s="99"/>
    </row>
    <row r="20755" spans="16:17" x14ac:dyDescent="0.3">
      <c r="P20755" s="99"/>
      <c r="Q20755" s="99"/>
    </row>
    <row r="20756" spans="16:17" x14ac:dyDescent="0.3">
      <c r="P20756" s="99"/>
      <c r="Q20756" s="99"/>
    </row>
    <row r="20757" spans="16:17" x14ac:dyDescent="0.3">
      <c r="P20757" s="99"/>
      <c r="Q20757" s="99"/>
    </row>
    <row r="20758" spans="16:17" x14ac:dyDescent="0.3">
      <c r="P20758" s="99"/>
      <c r="Q20758" s="99"/>
    </row>
    <row r="20759" spans="16:17" x14ac:dyDescent="0.3">
      <c r="P20759" s="99"/>
      <c r="Q20759" s="99"/>
    </row>
    <row r="20760" spans="16:17" x14ac:dyDescent="0.3">
      <c r="P20760" s="99"/>
      <c r="Q20760" s="99"/>
    </row>
    <row r="20761" spans="16:17" x14ac:dyDescent="0.3">
      <c r="P20761" s="99"/>
      <c r="Q20761" s="99"/>
    </row>
    <row r="20762" spans="16:17" x14ac:dyDescent="0.3">
      <c r="P20762" s="99"/>
      <c r="Q20762" s="99"/>
    </row>
    <row r="20763" spans="16:17" x14ac:dyDescent="0.3">
      <c r="P20763" s="99"/>
      <c r="Q20763" s="99"/>
    </row>
    <row r="20764" spans="16:17" x14ac:dyDescent="0.3">
      <c r="P20764" s="99"/>
      <c r="Q20764" s="99"/>
    </row>
    <row r="20765" spans="16:17" x14ac:dyDescent="0.3">
      <c r="P20765" s="99"/>
      <c r="Q20765" s="99"/>
    </row>
    <row r="20766" spans="16:17" x14ac:dyDescent="0.3">
      <c r="P20766" s="99"/>
      <c r="Q20766" s="99"/>
    </row>
    <row r="20767" spans="16:17" x14ac:dyDescent="0.3">
      <c r="P20767" s="99"/>
      <c r="Q20767" s="99"/>
    </row>
    <row r="20768" spans="16:17" x14ac:dyDescent="0.3">
      <c r="P20768" s="99"/>
      <c r="Q20768" s="99"/>
    </row>
    <row r="20769" spans="16:17" x14ac:dyDescent="0.3">
      <c r="P20769" s="99"/>
      <c r="Q20769" s="99"/>
    </row>
    <row r="20770" spans="16:17" x14ac:dyDescent="0.3">
      <c r="P20770" s="99"/>
      <c r="Q20770" s="99"/>
    </row>
    <row r="20771" spans="16:17" x14ac:dyDescent="0.3">
      <c r="P20771" s="99"/>
      <c r="Q20771" s="99"/>
    </row>
    <row r="20772" spans="16:17" x14ac:dyDescent="0.3">
      <c r="P20772" s="99"/>
      <c r="Q20772" s="99"/>
    </row>
    <row r="20773" spans="16:17" x14ac:dyDescent="0.3">
      <c r="P20773" s="99"/>
      <c r="Q20773" s="99"/>
    </row>
    <row r="20774" spans="16:17" x14ac:dyDescent="0.3">
      <c r="P20774" s="99"/>
      <c r="Q20774" s="99"/>
    </row>
    <row r="20775" spans="16:17" x14ac:dyDescent="0.3">
      <c r="P20775" s="99"/>
      <c r="Q20775" s="99"/>
    </row>
    <row r="20776" spans="16:17" x14ac:dyDescent="0.3">
      <c r="P20776" s="99"/>
      <c r="Q20776" s="99"/>
    </row>
    <row r="20777" spans="16:17" x14ac:dyDescent="0.3">
      <c r="P20777" s="99"/>
      <c r="Q20777" s="99"/>
    </row>
    <row r="20778" spans="16:17" x14ac:dyDescent="0.3">
      <c r="P20778" s="99"/>
      <c r="Q20778" s="99"/>
    </row>
    <row r="20779" spans="16:17" x14ac:dyDescent="0.3">
      <c r="P20779" s="99"/>
      <c r="Q20779" s="99"/>
    </row>
    <row r="20780" spans="16:17" x14ac:dyDescent="0.3">
      <c r="P20780" s="99"/>
      <c r="Q20780" s="99"/>
    </row>
    <row r="20781" spans="16:17" x14ac:dyDescent="0.3">
      <c r="P20781" s="99"/>
      <c r="Q20781" s="99"/>
    </row>
    <row r="20782" spans="16:17" x14ac:dyDescent="0.3">
      <c r="P20782" s="99"/>
      <c r="Q20782" s="99"/>
    </row>
    <row r="20783" spans="16:17" x14ac:dyDescent="0.3">
      <c r="P20783" s="99"/>
      <c r="Q20783" s="99"/>
    </row>
    <row r="20784" spans="16:17" x14ac:dyDescent="0.3">
      <c r="P20784" s="99"/>
      <c r="Q20784" s="99"/>
    </row>
    <row r="20785" spans="16:17" x14ac:dyDescent="0.3">
      <c r="P20785" s="99"/>
      <c r="Q20785" s="99"/>
    </row>
    <row r="20786" spans="16:17" x14ac:dyDescent="0.3">
      <c r="P20786" s="99"/>
      <c r="Q20786" s="99"/>
    </row>
    <row r="20787" spans="16:17" x14ac:dyDescent="0.3">
      <c r="P20787" s="99"/>
      <c r="Q20787" s="99"/>
    </row>
    <row r="20788" spans="16:17" x14ac:dyDescent="0.3">
      <c r="P20788" s="99"/>
      <c r="Q20788" s="99"/>
    </row>
    <row r="20789" spans="16:17" x14ac:dyDescent="0.3">
      <c r="P20789" s="99"/>
      <c r="Q20789" s="99"/>
    </row>
    <row r="20790" spans="16:17" x14ac:dyDescent="0.3">
      <c r="P20790" s="99"/>
      <c r="Q20790" s="99"/>
    </row>
    <row r="20791" spans="16:17" x14ac:dyDescent="0.3">
      <c r="P20791" s="99"/>
      <c r="Q20791" s="99"/>
    </row>
    <row r="20792" spans="16:17" x14ac:dyDescent="0.3">
      <c r="P20792" s="99"/>
      <c r="Q20792" s="99"/>
    </row>
    <row r="20793" spans="16:17" x14ac:dyDescent="0.3">
      <c r="P20793" s="99"/>
      <c r="Q20793" s="99"/>
    </row>
    <row r="20794" spans="16:17" x14ac:dyDescent="0.3">
      <c r="P20794" s="99"/>
      <c r="Q20794" s="99"/>
    </row>
    <row r="20795" spans="16:17" x14ac:dyDescent="0.3">
      <c r="P20795" s="99"/>
      <c r="Q20795" s="99"/>
    </row>
    <row r="20796" spans="16:17" x14ac:dyDescent="0.3">
      <c r="P20796" s="99"/>
      <c r="Q20796" s="99"/>
    </row>
    <row r="20797" spans="16:17" x14ac:dyDescent="0.3">
      <c r="P20797" s="99"/>
      <c r="Q20797" s="99"/>
    </row>
    <row r="20798" spans="16:17" x14ac:dyDescent="0.3">
      <c r="P20798" s="99"/>
      <c r="Q20798" s="99"/>
    </row>
    <row r="20799" spans="16:17" x14ac:dyDescent="0.3">
      <c r="P20799" s="99"/>
      <c r="Q20799" s="99"/>
    </row>
    <row r="20800" spans="16:17" x14ac:dyDescent="0.3">
      <c r="P20800" s="99"/>
      <c r="Q20800" s="99"/>
    </row>
    <row r="20801" spans="16:17" x14ac:dyDescent="0.3">
      <c r="P20801" s="99"/>
      <c r="Q20801" s="99"/>
    </row>
    <row r="20802" spans="16:17" x14ac:dyDescent="0.3">
      <c r="P20802" s="99"/>
      <c r="Q20802" s="99"/>
    </row>
    <row r="20803" spans="16:17" x14ac:dyDescent="0.3">
      <c r="P20803" s="99"/>
      <c r="Q20803" s="99"/>
    </row>
    <row r="20804" spans="16:17" x14ac:dyDescent="0.3">
      <c r="P20804" s="99"/>
      <c r="Q20804" s="99"/>
    </row>
    <row r="20805" spans="16:17" x14ac:dyDescent="0.3">
      <c r="P20805" s="99"/>
      <c r="Q20805" s="99"/>
    </row>
    <row r="20806" spans="16:17" x14ac:dyDescent="0.3">
      <c r="P20806" s="99"/>
      <c r="Q20806" s="99"/>
    </row>
    <row r="20807" spans="16:17" x14ac:dyDescent="0.3">
      <c r="P20807" s="99"/>
      <c r="Q20807" s="99"/>
    </row>
    <row r="20808" spans="16:17" x14ac:dyDescent="0.3">
      <c r="P20808" s="99"/>
      <c r="Q20808" s="99"/>
    </row>
    <row r="20809" spans="16:17" x14ac:dyDescent="0.3">
      <c r="P20809" s="99"/>
      <c r="Q20809" s="99"/>
    </row>
    <row r="20810" spans="16:17" x14ac:dyDescent="0.3">
      <c r="P20810" s="99"/>
      <c r="Q20810" s="99"/>
    </row>
    <row r="20811" spans="16:17" x14ac:dyDescent="0.3">
      <c r="P20811" s="99"/>
      <c r="Q20811" s="99"/>
    </row>
    <row r="20812" spans="16:17" x14ac:dyDescent="0.3">
      <c r="P20812" s="99"/>
      <c r="Q20812" s="99"/>
    </row>
    <row r="20813" spans="16:17" x14ac:dyDescent="0.3">
      <c r="P20813" s="99"/>
      <c r="Q20813" s="99"/>
    </row>
    <row r="20814" spans="16:17" x14ac:dyDescent="0.3">
      <c r="P20814" s="99"/>
      <c r="Q20814" s="99"/>
    </row>
    <row r="20815" spans="16:17" x14ac:dyDescent="0.3">
      <c r="P20815" s="99"/>
      <c r="Q20815" s="99"/>
    </row>
    <row r="20816" spans="16:17" x14ac:dyDescent="0.3">
      <c r="P20816" s="99"/>
      <c r="Q20816" s="99"/>
    </row>
    <row r="20817" spans="16:17" x14ac:dyDescent="0.3">
      <c r="P20817" s="99"/>
      <c r="Q20817" s="99"/>
    </row>
    <row r="20818" spans="16:17" x14ac:dyDescent="0.3">
      <c r="P20818" s="99"/>
      <c r="Q20818" s="99"/>
    </row>
    <row r="20819" spans="16:17" x14ac:dyDescent="0.3">
      <c r="P20819" s="99"/>
      <c r="Q20819" s="99"/>
    </row>
    <row r="20820" spans="16:17" x14ac:dyDescent="0.3">
      <c r="P20820" s="99"/>
      <c r="Q20820" s="99"/>
    </row>
    <row r="20821" spans="16:17" x14ac:dyDescent="0.3">
      <c r="P20821" s="99"/>
      <c r="Q20821" s="99"/>
    </row>
    <row r="20822" spans="16:17" x14ac:dyDescent="0.3">
      <c r="P20822" s="99"/>
      <c r="Q20822" s="99"/>
    </row>
    <row r="20823" spans="16:17" x14ac:dyDescent="0.3">
      <c r="P20823" s="99"/>
      <c r="Q20823" s="99"/>
    </row>
    <row r="20824" spans="16:17" x14ac:dyDescent="0.3">
      <c r="P20824" s="99"/>
      <c r="Q20824" s="99"/>
    </row>
    <row r="20825" spans="16:17" x14ac:dyDescent="0.3">
      <c r="P20825" s="99"/>
      <c r="Q20825" s="99"/>
    </row>
    <row r="20826" spans="16:17" x14ac:dyDescent="0.3">
      <c r="P20826" s="99"/>
      <c r="Q20826" s="99"/>
    </row>
    <row r="20827" spans="16:17" x14ac:dyDescent="0.3">
      <c r="P20827" s="99"/>
      <c r="Q20827" s="99"/>
    </row>
    <row r="20828" spans="16:17" x14ac:dyDescent="0.3">
      <c r="P20828" s="99"/>
      <c r="Q20828" s="99"/>
    </row>
    <row r="20829" spans="16:17" x14ac:dyDescent="0.3">
      <c r="P20829" s="99"/>
      <c r="Q20829" s="99"/>
    </row>
    <row r="20830" spans="16:17" x14ac:dyDescent="0.3">
      <c r="P20830" s="99"/>
      <c r="Q20830" s="99"/>
    </row>
    <row r="20831" spans="16:17" x14ac:dyDescent="0.3">
      <c r="P20831" s="99"/>
      <c r="Q20831" s="99"/>
    </row>
    <row r="20832" spans="16:17" x14ac:dyDescent="0.3">
      <c r="P20832" s="99"/>
      <c r="Q20832" s="99"/>
    </row>
    <row r="20833" spans="16:17" x14ac:dyDescent="0.3">
      <c r="P20833" s="99"/>
      <c r="Q20833" s="99"/>
    </row>
    <row r="20834" spans="16:17" x14ac:dyDescent="0.3">
      <c r="P20834" s="99"/>
      <c r="Q20834" s="99"/>
    </row>
    <row r="20835" spans="16:17" x14ac:dyDescent="0.3">
      <c r="P20835" s="99"/>
      <c r="Q20835" s="99"/>
    </row>
    <row r="20836" spans="16:17" x14ac:dyDescent="0.3">
      <c r="P20836" s="99"/>
      <c r="Q20836" s="99"/>
    </row>
    <row r="20837" spans="16:17" x14ac:dyDescent="0.3">
      <c r="P20837" s="99"/>
      <c r="Q20837" s="99"/>
    </row>
    <row r="20838" spans="16:17" x14ac:dyDescent="0.3">
      <c r="P20838" s="99"/>
      <c r="Q20838" s="99"/>
    </row>
    <row r="20839" spans="16:17" x14ac:dyDescent="0.3">
      <c r="P20839" s="99"/>
      <c r="Q20839" s="99"/>
    </row>
    <row r="20840" spans="16:17" x14ac:dyDescent="0.3">
      <c r="P20840" s="99"/>
      <c r="Q20840" s="99"/>
    </row>
    <row r="20841" spans="16:17" x14ac:dyDescent="0.3">
      <c r="P20841" s="99"/>
      <c r="Q20841" s="99"/>
    </row>
    <row r="20842" spans="16:17" x14ac:dyDescent="0.3">
      <c r="P20842" s="99"/>
      <c r="Q20842" s="99"/>
    </row>
    <row r="20843" spans="16:17" x14ac:dyDescent="0.3">
      <c r="P20843" s="99"/>
      <c r="Q20843" s="99"/>
    </row>
    <row r="20844" spans="16:17" x14ac:dyDescent="0.3">
      <c r="P20844" s="99"/>
      <c r="Q20844" s="99"/>
    </row>
    <row r="20845" spans="16:17" x14ac:dyDescent="0.3">
      <c r="P20845" s="99"/>
      <c r="Q20845" s="99"/>
    </row>
    <row r="20846" spans="16:17" x14ac:dyDescent="0.3">
      <c r="P20846" s="99"/>
      <c r="Q20846" s="99"/>
    </row>
    <row r="20847" spans="16:17" x14ac:dyDescent="0.3">
      <c r="P20847" s="99"/>
      <c r="Q20847" s="99"/>
    </row>
    <row r="20848" spans="16:17" x14ac:dyDescent="0.3">
      <c r="P20848" s="99"/>
      <c r="Q20848" s="99"/>
    </row>
    <row r="20849" spans="16:17" x14ac:dyDescent="0.3">
      <c r="P20849" s="99"/>
      <c r="Q20849" s="99"/>
    </row>
    <row r="20850" spans="16:17" x14ac:dyDescent="0.3">
      <c r="P20850" s="99"/>
      <c r="Q20850" s="99"/>
    </row>
    <row r="20851" spans="16:17" x14ac:dyDescent="0.3">
      <c r="P20851" s="99"/>
      <c r="Q20851" s="99"/>
    </row>
    <row r="20852" spans="16:17" x14ac:dyDescent="0.3">
      <c r="P20852" s="99"/>
      <c r="Q20852" s="99"/>
    </row>
    <row r="20853" spans="16:17" x14ac:dyDescent="0.3">
      <c r="P20853" s="99"/>
      <c r="Q20853" s="99"/>
    </row>
    <row r="20854" spans="16:17" x14ac:dyDescent="0.3">
      <c r="P20854" s="99"/>
      <c r="Q20854" s="99"/>
    </row>
    <row r="20855" spans="16:17" x14ac:dyDescent="0.3">
      <c r="P20855" s="99"/>
      <c r="Q20855" s="99"/>
    </row>
    <row r="20856" spans="16:17" x14ac:dyDescent="0.3">
      <c r="P20856" s="99"/>
      <c r="Q20856" s="99"/>
    </row>
    <row r="20857" spans="16:17" x14ac:dyDescent="0.3">
      <c r="P20857" s="99"/>
      <c r="Q20857" s="99"/>
    </row>
    <row r="20858" spans="16:17" x14ac:dyDescent="0.3">
      <c r="P20858" s="99"/>
      <c r="Q20858" s="99"/>
    </row>
    <row r="20859" spans="16:17" x14ac:dyDescent="0.3">
      <c r="P20859" s="99"/>
      <c r="Q20859" s="99"/>
    </row>
    <row r="20860" spans="16:17" x14ac:dyDescent="0.3">
      <c r="P20860" s="99"/>
      <c r="Q20860" s="99"/>
    </row>
    <row r="20861" spans="16:17" x14ac:dyDescent="0.3">
      <c r="P20861" s="99"/>
      <c r="Q20861" s="99"/>
    </row>
    <row r="20862" spans="16:17" x14ac:dyDescent="0.3">
      <c r="P20862" s="99"/>
      <c r="Q20862" s="99"/>
    </row>
    <row r="20863" spans="16:17" x14ac:dyDescent="0.3">
      <c r="P20863" s="99"/>
      <c r="Q20863" s="99"/>
    </row>
    <row r="20864" spans="16:17" x14ac:dyDescent="0.3">
      <c r="P20864" s="99"/>
      <c r="Q20864" s="99"/>
    </row>
    <row r="20865" spans="16:17" x14ac:dyDescent="0.3">
      <c r="P20865" s="99"/>
      <c r="Q20865" s="99"/>
    </row>
    <row r="20866" spans="16:17" x14ac:dyDescent="0.3">
      <c r="P20866" s="99"/>
      <c r="Q20866" s="99"/>
    </row>
    <row r="20867" spans="16:17" x14ac:dyDescent="0.3">
      <c r="P20867" s="99"/>
      <c r="Q20867" s="99"/>
    </row>
    <row r="20868" spans="16:17" x14ac:dyDescent="0.3">
      <c r="P20868" s="99"/>
      <c r="Q20868" s="99"/>
    </row>
    <row r="20869" spans="16:17" x14ac:dyDescent="0.3">
      <c r="P20869" s="99"/>
      <c r="Q20869" s="99"/>
    </row>
    <row r="20870" spans="16:17" x14ac:dyDescent="0.3">
      <c r="P20870" s="99"/>
      <c r="Q20870" s="99"/>
    </row>
    <row r="20871" spans="16:17" x14ac:dyDescent="0.3">
      <c r="P20871" s="99"/>
      <c r="Q20871" s="99"/>
    </row>
    <row r="20872" spans="16:17" x14ac:dyDescent="0.3">
      <c r="P20872" s="99"/>
      <c r="Q20872" s="99"/>
    </row>
    <row r="20873" spans="16:17" x14ac:dyDescent="0.3">
      <c r="P20873" s="99"/>
      <c r="Q20873" s="99"/>
    </row>
    <row r="20874" spans="16:17" x14ac:dyDescent="0.3">
      <c r="P20874" s="99"/>
      <c r="Q20874" s="99"/>
    </row>
    <row r="20875" spans="16:17" x14ac:dyDescent="0.3">
      <c r="P20875" s="99"/>
      <c r="Q20875" s="99"/>
    </row>
    <row r="20876" spans="16:17" x14ac:dyDescent="0.3">
      <c r="P20876" s="99"/>
      <c r="Q20876" s="99"/>
    </row>
    <row r="20877" spans="16:17" x14ac:dyDescent="0.3">
      <c r="P20877" s="99"/>
      <c r="Q20877" s="99"/>
    </row>
    <row r="20878" spans="16:17" x14ac:dyDescent="0.3">
      <c r="P20878" s="99"/>
      <c r="Q20878" s="99"/>
    </row>
    <row r="20879" spans="16:17" x14ac:dyDescent="0.3">
      <c r="P20879" s="99"/>
      <c r="Q20879" s="99"/>
    </row>
    <row r="20880" spans="16:17" x14ac:dyDescent="0.3">
      <c r="P20880" s="99"/>
      <c r="Q20880" s="99"/>
    </row>
    <row r="20881" spans="16:17" x14ac:dyDescent="0.3">
      <c r="P20881" s="99"/>
      <c r="Q20881" s="99"/>
    </row>
    <row r="20882" spans="16:17" x14ac:dyDescent="0.3">
      <c r="P20882" s="99"/>
      <c r="Q20882" s="99"/>
    </row>
    <row r="20883" spans="16:17" x14ac:dyDescent="0.3">
      <c r="P20883" s="99"/>
      <c r="Q20883" s="99"/>
    </row>
    <row r="20884" spans="16:17" x14ac:dyDescent="0.3">
      <c r="P20884" s="99"/>
      <c r="Q20884" s="99"/>
    </row>
    <row r="20885" spans="16:17" x14ac:dyDescent="0.3">
      <c r="P20885" s="99"/>
      <c r="Q20885" s="99"/>
    </row>
    <row r="20886" spans="16:17" x14ac:dyDescent="0.3">
      <c r="P20886" s="99"/>
      <c r="Q20886" s="99"/>
    </row>
    <row r="20887" spans="16:17" x14ac:dyDescent="0.3">
      <c r="P20887" s="99"/>
      <c r="Q20887" s="99"/>
    </row>
    <row r="20888" spans="16:17" x14ac:dyDescent="0.3">
      <c r="P20888" s="99"/>
      <c r="Q20888" s="99"/>
    </row>
    <row r="20889" spans="16:17" x14ac:dyDescent="0.3">
      <c r="P20889" s="99"/>
      <c r="Q20889" s="99"/>
    </row>
    <row r="20890" spans="16:17" x14ac:dyDescent="0.3">
      <c r="P20890" s="99"/>
      <c r="Q20890" s="99"/>
    </row>
    <row r="20891" spans="16:17" x14ac:dyDescent="0.3">
      <c r="P20891" s="99"/>
      <c r="Q20891" s="99"/>
    </row>
    <row r="20892" spans="16:17" x14ac:dyDescent="0.3">
      <c r="P20892" s="99"/>
      <c r="Q20892" s="99"/>
    </row>
    <row r="20893" spans="16:17" x14ac:dyDescent="0.3">
      <c r="P20893" s="99"/>
      <c r="Q20893" s="99"/>
    </row>
    <row r="20894" spans="16:17" x14ac:dyDescent="0.3">
      <c r="P20894" s="99"/>
      <c r="Q20894" s="99"/>
    </row>
    <row r="20895" spans="16:17" x14ac:dyDescent="0.3">
      <c r="P20895" s="99"/>
      <c r="Q20895" s="99"/>
    </row>
    <row r="20896" spans="16:17" x14ac:dyDescent="0.3">
      <c r="P20896" s="99"/>
      <c r="Q20896" s="99"/>
    </row>
    <row r="20897" spans="16:17" x14ac:dyDescent="0.3">
      <c r="P20897" s="99"/>
      <c r="Q20897" s="99"/>
    </row>
    <row r="20898" spans="16:17" x14ac:dyDescent="0.3">
      <c r="P20898" s="99"/>
      <c r="Q20898" s="99"/>
    </row>
    <row r="20899" spans="16:17" x14ac:dyDescent="0.3">
      <c r="P20899" s="99"/>
      <c r="Q20899" s="99"/>
    </row>
    <row r="20900" spans="16:17" x14ac:dyDescent="0.3">
      <c r="P20900" s="99"/>
      <c r="Q20900" s="99"/>
    </row>
    <row r="20901" spans="16:17" x14ac:dyDescent="0.3">
      <c r="P20901" s="99"/>
      <c r="Q20901" s="99"/>
    </row>
    <row r="20902" spans="16:17" x14ac:dyDescent="0.3">
      <c r="P20902" s="99"/>
      <c r="Q20902" s="99"/>
    </row>
    <row r="20903" spans="16:17" x14ac:dyDescent="0.3">
      <c r="P20903" s="99"/>
      <c r="Q20903" s="99"/>
    </row>
    <row r="20904" spans="16:17" x14ac:dyDescent="0.3">
      <c r="P20904" s="99"/>
      <c r="Q20904" s="99"/>
    </row>
    <row r="20905" spans="16:17" x14ac:dyDescent="0.3">
      <c r="P20905" s="99"/>
      <c r="Q20905" s="99"/>
    </row>
    <row r="20906" spans="16:17" x14ac:dyDescent="0.3">
      <c r="P20906" s="99"/>
      <c r="Q20906" s="99"/>
    </row>
    <row r="20907" spans="16:17" x14ac:dyDescent="0.3">
      <c r="P20907" s="99"/>
      <c r="Q20907" s="99"/>
    </row>
    <row r="20908" spans="16:17" x14ac:dyDescent="0.3">
      <c r="P20908" s="99"/>
      <c r="Q20908" s="99"/>
    </row>
    <row r="20909" spans="16:17" x14ac:dyDescent="0.3">
      <c r="P20909" s="99"/>
      <c r="Q20909" s="99"/>
    </row>
    <row r="20910" spans="16:17" x14ac:dyDescent="0.3">
      <c r="P20910" s="99"/>
      <c r="Q20910" s="99"/>
    </row>
    <row r="20911" spans="16:17" x14ac:dyDescent="0.3">
      <c r="P20911" s="99"/>
      <c r="Q20911" s="99"/>
    </row>
    <row r="20912" spans="16:17" x14ac:dyDescent="0.3">
      <c r="P20912" s="99"/>
      <c r="Q20912" s="99"/>
    </row>
    <row r="20913" spans="16:17" x14ac:dyDescent="0.3">
      <c r="P20913" s="99"/>
      <c r="Q20913" s="99"/>
    </row>
    <row r="20914" spans="16:17" x14ac:dyDescent="0.3">
      <c r="P20914" s="99"/>
      <c r="Q20914" s="99"/>
    </row>
    <row r="20915" spans="16:17" x14ac:dyDescent="0.3">
      <c r="P20915" s="99"/>
      <c r="Q20915" s="99"/>
    </row>
    <row r="20916" spans="16:17" x14ac:dyDescent="0.3">
      <c r="P20916" s="99"/>
      <c r="Q20916" s="99"/>
    </row>
    <row r="20917" spans="16:17" x14ac:dyDescent="0.3">
      <c r="P20917" s="99"/>
      <c r="Q20917" s="99"/>
    </row>
    <row r="20918" spans="16:17" x14ac:dyDescent="0.3">
      <c r="P20918" s="99"/>
      <c r="Q20918" s="99"/>
    </row>
    <row r="20919" spans="16:17" x14ac:dyDescent="0.3">
      <c r="P20919" s="99"/>
      <c r="Q20919" s="99"/>
    </row>
    <row r="20920" spans="16:17" x14ac:dyDescent="0.3">
      <c r="P20920" s="99"/>
      <c r="Q20920" s="99"/>
    </row>
    <row r="20921" spans="16:17" x14ac:dyDescent="0.3">
      <c r="P20921" s="99"/>
      <c r="Q20921" s="99"/>
    </row>
    <row r="20922" spans="16:17" x14ac:dyDescent="0.3">
      <c r="P20922" s="99"/>
      <c r="Q20922" s="99"/>
    </row>
    <row r="20923" spans="16:17" x14ac:dyDescent="0.3">
      <c r="P20923" s="99"/>
      <c r="Q20923" s="99"/>
    </row>
    <row r="20924" spans="16:17" x14ac:dyDescent="0.3">
      <c r="P20924" s="99"/>
      <c r="Q20924" s="99"/>
    </row>
    <row r="20925" spans="16:17" x14ac:dyDescent="0.3">
      <c r="P20925" s="99"/>
      <c r="Q20925" s="99"/>
    </row>
    <row r="20926" spans="16:17" x14ac:dyDescent="0.3">
      <c r="P20926" s="99"/>
      <c r="Q20926" s="99"/>
    </row>
    <row r="20927" spans="16:17" x14ac:dyDescent="0.3">
      <c r="P20927" s="99"/>
      <c r="Q20927" s="99"/>
    </row>
    <row r="20928" spans="16:17" x14ac:dyDescent="0.3">
      <c r="P20928" s="99"/>
      <c r="Q20928" s="99"/>
    </row>
    <row r="20929" spans="16:17" x14ac:dyDescent="0.3">
      <c r="P20929" s="99"/>
      <c r="Q20929" s="99"/>
    </row>
    <row r="20930" spans="16:17" x14ac:dyDescent="0.3">
      <c r="P20930" s="99"/>
      <c r="Q20930" s="99"/>
    </row>
    <row r="20931" spans="16:17" x14ac:dyDescent="0.3">
      <c r="P20931" s="99"/>
      <c r="Q20931" s="99"/>
    </row>
    <row r="20932" spans="16:17" x14ac:dyDescent="0.3">
      <c r="P20932" s="99"/>
      <c r="Q20932" s="99"/>
    </row>
    <row r="20933" spans="16:17" x14ac:dyDescent="0.3">
      <c r="P20933" s="99"/>
      <c r="Q20933" s="99"/>
    </row>
    <row r="20934" spans="16:17" x14ac:dyDescent="0.3">
      <c r="P20934" s="99"/>
      <c r="Q20934" s="99"/>
    </row>
    <row r="20935" spans="16:17" x14ac:dyDescent="0.3">
      <c r="P20935" s="99"/>
      <c r="Q20935" s="99"/>
    </row>
    <row r="20936" spans="16:17" x14ac:dyDescent="0.3">
      <c r="P20936" s="99"/>
      <c r="Q20936" s="99"/>
    </row>
    <row r="20937" spans="16:17" x14ac:dyDescent="0.3">
      <c r="P20937" s="99"/>
      <c r="Q20937" s="99"/>
    </row>
    <row r="20938" spans="16:17" x14ac:dyDescent="0.3">
      <c r="P20938" s="99"/>
      <c r="Q20938" s="99"/>
    </row>
    <row r="20939" spans="16:17" x14ac:dyDescent="0.3">
      <c r="P20939" s="99"/>
      <c r="Q20939" s="99"/>
    </row>
    <row r="20940" spans="16:17" x14ac:dyDescent="0.3">
      <c r="P20940" s="99"/>
      <c r="Q20940" s="99"/>
    </row>
    <row r="20941" spans="16:17" x14ac:dyDescent="0.3">
      <c r="P20941" s="99"/>
      <c r="Q20941" s="99"/>
    </row>
    <row r="20942" spans="16:17" x14ac:dyDescent="0.3">
      <c r="P20942" s="99"/>
      <c r="Q20942" s="99"/>
    </row>
    <row r="20943" spans="16:17" x14ac:dyDescent="0.3">
      <c r="P20943" s="99"/>
      <c r="Q20943" s="99"/>
    </row>
    <row r="20944" spans="16:17" x14ac:dyDescent="0.3">
      <c r="P20944" s="99"/>
      <c r="Q20944" s="99"/>
    </row>
    <row r="20945" spans="16:17" x14ac:dyDescent="0.3">
      <c r="P20945" s="99"/>
      <c r="Q20945" s="99"/>
    </row>
    <row r="20946" spans="16:17" x14ac:dyDescent="0.3">
      <c r="P20946" s="99"/>
      <c r="Q20946" s="99"/>
    </row>
    <row r="20947" spans="16:17" x14ac:dyDescent="0.3">
      <c r="P20947" s="99"/>
      <c r="Q20947" s="99"/>
    </row>
    <row r="20948" spans="16:17" x14ac:dyDescent="0.3">
      <c r="P20948" s="99"/>
      <c r="Q20948" s="99"/>
    </row>
    <row r="20949" spans="16:17" x14ac:dyDescent="0.3">
      <c r="P20949" s="99"/>
      <c r="Q20949" s="99"/>
    </row>
    <row r="20950" spans="16:17" x14ac:dyDescent="0.3">
      <c r="P20950" s="99"/>
      <c r="Q20950" s="99"/>
    </row>
    <row r="20951" spans="16:17" x14ac:dyDescent="0.3">
      <c r="P20951" s="99"/>
      <c r="Q20951" s="99"/>
    </row>
    <row r="20952" spans="16:17" x14ac:dyDescent="0.3">
      <c r="P20952" s="99"/>
      <c r="Q20952" s="99"/>
    </row>
    <row r="20953" spans="16:17" x14ac:dyDescent="0.3">
      <c r="P20953" s="99"/>
      <c r="Q20953" s="99"/>
    </row>
    <row r="20954" spans="16:17" x14ac:dyDescent="0.3">
      <c r="P20954" s="99"/>
      <c r="Q20954" s="99"/>
    </row>
    <row r="20955" spans="16:17" x14ac:dyDescent="0.3">
      <c r="P20955" s="99"/>
      <c r="Q20955" s="99"/>
    </row>
    <row r="20956" spans="16:17" x14ac:dyDescent="0.3">
      <c r="P20956" s="99"/>
      <c r="Q20956" s="99"/>
    </row>
    <row r="20957" spans="16:17" x14ac:dyDescent="0.3">
      <c r="P20957" s="99"/>
      <c r="Q20957" s="99"/>
    </row>
    <row r="20958" spans="16:17" x14ac:dyDescent="0.3">
      <c r="P20958" s="99"/>
      <c r="Q20958" s="99"/>
    </row>
    <row r="20959" spans="16:17" x14ac:dyDescent="0.3">
      <c r="P20959" s="99"/>
      <c r="Q20959" s="99"/>
    </row>
    <row r="20960" spans="16:17" x14ac:dyDescent="0.3">
      <c r="P20960" s="99"/>
      <c r="Q20960" s="99"/>
    </row>
    <row r="20961" spans="16:17" x14ac:dyDescent="0.3">
      <c r="P20961" s="99"/>
      <c r="Q20961" s="99"/>
    </row>
    <row r="20962" spans="16:17" x14ac:dyDescent="0.3">
      <c r="P20962" s="99"/>
      <c r="Q20962" s="99"/>
    </row>
    <row r="20963" spans="16:17" x14ac:dyDescent="0.3">
      <c r="P20963" s="99"/>
      <c r="Q20963" s="99"/>
    </row>
    <row r="20964" spans="16:17" x14ac:dyDescent="0.3">
      <c r="P20964" s="99"/>
      <c r="Q20964" s="99"/>
    </row>
    <row r="20965" spans="16:17" x14ac:dyDescent="0.3">
      <c r="P20965" s="99"/>
      <c r="Q20965" s="99"/>
    </row>
    <row r="20966" spans="16:17" x14ac:dyDescent="0.3">
      <c r="P20966" s="99"/>
      <c r="Q20966" s="99"/>
    </row>
    <row r="20967" spans="16:17" x14ac:dyDescent="0.3">
      <c r="P20967" s="99"/>
      <c r="Q20967" s="99"/>
    </row>
    <row r="20968" spans="16:17" x14ac:dyDescent="0.3">
      <c r="P20968" s="99"/>
      <c r="Q20968" s="99"/>
    </row>
    <row r="20969" spans="16:17" x14ac:dyDescent="0.3">
      <c r="P20969" s="99"/>
      <c r="Q20969" s="99"/>
    </row>
    <row r="20970" spans="16:17" x14ac:dyDescent="0.3">
      <c r="P20970" s="99"/>
      <c r="Q20970" s="99"/>
    </row>
    <row r="20971" spans="16:17" x14ac:dyDescent="0.3">
      <c r="P20971" s="99"/>
      <c r="Q20971" s="99"/>
    </row>
    <row r="20972" spans="16:17" x14ac:dyDescent="0.3">
      <c r="P20972" s="99"/>
      <c r="Q20972" s="99"/>
    </row>
    <row r="20973" spans="16:17" x14ac:dyDescent="0.3">
      <c r="P20973" s="99"/>
      <c r="Q20973" s="99"/>
    </row>
    <row r="20974" spans="16:17" x14ac:dyDescent="0.3">
      <c r="P20974" s="99"/>
      <c r="Q20974" s="99"/>
    </row>
    <row r="20975" spans="16:17" x14ac:dyDescent="0.3">
      <c r="P20975" s="99"/>
      <c r="Q20975" s="99"/>
    </row>
    <row r="20976" spans="16:17" x14ac:dyDescent="0.3">
      <c r="P20976" s="99"/>
      <c r="Q20976" s="99"/>
    </row>
    <row r="20977" spans="16:17" x14ac:dyDescent="0.3">
      <c r="P20977" s="99"/>
      <c r="Q20977" s="99"/>
    </row>
    <row r="20978" spans="16:17" x14ac:dyDescent="0.3">
      <c r="P20978" s="99"/>
      <c r="Q20978" s="99"/>
    </row>
    <row r="20979" spans="16:17" x14ac:dyDescent="0.3">
      <c r="P20979" s="99"/>
      <c r="Q20979" s="99"/>
    </row>
    <row r="20980" spans="16:17" x14ac:dyDescent="0.3">
      <c r="P20980" s="99"/>
      <c r="Q20980" s="99"/>
    </row>
    <row r="20981" spans="16:17" x14ac:dyDescent="0.3">
      <c r="P20981" s="99"/>
      <c r="Q20981" s="99"/>
    </row>
    <row r="20982" spans="16:17" x14ac:dyDescent="0.3">
      <c r="P20982" s="99"/>
      <c r="Q20982" s="99"/>
    </row>
    <row r="20983" spans="16:17" x14ac:dyDescent="0.3">
      <c r="P20983" s="99"/>
      <c r="Q20983" s="99"/>
    </row>
    <row r="20984" spans="16:17" x14ac:dyDescent="0.3">
      <c r="P20984" s="99"/>
      <c r="Q20984" s="99"/>
    </row>
    <row r="20985" spans="16:17" x14ac:dyDescent="0.3">
      <c r="P20985" s="99"/>
      <c r="Q20985" s="99"/>
    </row>
    <row r="20986" spans="16:17" x14ac:dyDescent="0.3">
      <c r="P20986" s="99"/>
      <c r="Q20986" s="99"/>
    </row>
    <row r="20987" spans="16:17" x14ac:dyDescent="0.3">
      <c r="P20987" s="99"/>
      <c r="Q20987" s="99"/>
    </row>
    <row r="20988" spans="16:17" x14ac:dyDescent="0.3">
      <c r="P20988" s="99"/>
      <c r="Q20988" s="99"/>
    </row>
    <row r="20989" spans="16:17" x14ac:dyDescent="0.3">
      <c r="P20989" s="99"/>
      <c r="Q20989" s="99"/>
    </row>
    <row r="20990" spans="16:17" x14ac:dyDescent="0.3">
      <c r="P20990" s="99"/>
      <c r="Q20990" s="99"/>
    </row>
    <row r="20991" spans="16:17" x14ac:dyDescent="0.3">
      <c r="P20991" s="99"/>
      <c r="Q20991" s="99"/>
    </row>
    <row r="20992" spans="16:17" x14ac:dyDescent="0.3">
      <c r="P20992" s="99"/>
      <c r="Q20992" s="99"/>
    </row>
    <row r="20993" spans="16:17" x14ac:dyDescent="0.3">
      <c r="P20993" s="99"/>
      <c r="Q20993" s="99"/>
    </row>
    <row r="20994" spans="16:17" x14ac:dyDescent="0.3">
      <c r="P20994" s="99"/>
      <c r="Q20994" s="99"/>
    </row>
    <row r="20995" spans="16:17" x14ac:dyDescent="0.3">
      <c r="P20995" s="99"/>
      <c r="Q20995" s="99"/>
    </row>
    <row r="20996" spans="16:17" x14ac:dyDescent="0.3">
      <c r="P20996" s="99"/>
      <c r="Q20996" s="99"/>
    </row>
    <row r="20997" spans="16:17" x14ac:dyDescent="0.3">
      <c r="P20997" s="99"/>
      <c r="Q20997" s="99"/>
    </row>
    <row r="20998" spans="16:17" x14ac:dyDescent="0.3">
      <c r="P20998" s="99"/>
      <c r="Q20998" s="99"/>
    </row>
    <row r="20999" spans="16:17" x14ac:dyDescent="0.3">
      <c r="P20999" s="99"/>
      <c r="Q20999" s="99"/>
    </row>
    <row r="21000" spans="16:17" x14ac:dyDescent="0.3">
      <c r="P21000" s="99"/>
      <c r="Q21000" s="99"/>
    </row>
    <row r="21001" spans="16:17" x14ac:dyDescent="0.3">
      <c r="P21001" s="99"/>
      <c r="Q21001" s="99"/>
    </row>
    <row r="21002" spans="16:17" x14ac:dyDescent="0.3">
      <c r="P21002" s="99"/>
      <c r="Q21002" s="99"/>
    </row>
    <row r="21003" spans="16:17" x14ac:dyDescent="0.3">
      <c r="P21003" s="99"/>
      <c r="Q21003" s="99"/>
    </row>
    <row r="21004" spans="16:17" x14ac:dyDescent="0.3">
      <c r="P21004" s="99"/>
      <c r="Q21004" s="99"/>
    </row>
    <row r="21005" spans="16:17" x14ac:dyDescent="0.3">
      <c r="P21005" s="99"/>
      <c r="Q21005" s="99"/>
    </row>
    <row r="21006" spans="16:17" x14ac:dyDescent="0.3">
      <c r="P21006" s="99"/>
      <c r="Q21006" s="99"/>
    </row>
    <row r="21007" spans="16:17" x14ac:dyDescent="0.3">
      <c r="P21007" s="99"/>
      <c r="Q21007" s="99"/>
    </row>
    <row r="21008" spans="16:17" x14ac:dyDescent="0.3">
      <c r="P21008" s="99"/>
      <c r="Q21008" s="99"/>
    </row>
    <row r="21009" spans="16:17" x14ac:dyDescent="0.3">
      <c r="P21009" s="99"/>
      <c r="Q21009" s="99"/>
    </row>
    <row r="21010" spans="16:17" x14ac:dyDescent="0.3">
      <c r="P21010" s="99"/>
      <c r="Q21010" s="99"/>
    </row>
    <row r="21011" spans="16:17" x14ac:dyDescent="0.3">
      <c r="P21011" s="99"/>
      <c r="Q21011" s="99"/>
    </row>
    <row r="21012" spans="16:17" x14ac:dyDescent="0.3">
      <c r="P21012" s="99"/>
      <c r="Q21012" s="99"/>
    </row>
    <row r="21013" spans="16:17" x14ac:dyDescent="0.3">
      <c r="P21013" s="99"/>
      <c r="Q21013" s="99"/>
    </row>
    <row r="21014" spans="16:17" x14ac:dyDescent="0.3">
      <c r="P21014" s="99"/>
      <c r="Q21014" s="99"/>
    </row>
    <row r="21015" spans="16:17" x14ac:dyDescent="0.3">
      <c r="P21015" s="99"/>
      <c r="Q21015" s="99"/>
    </row>
    <row r="21016" spans="16:17" x14ac:dyDescent="0.3">
      <c r="P21016" s="99"/>
      <c r="Q21016" s="99"/>
    </row>
    <row r="21017" spans="16:17" x14ac:dyDescent="0.3">
      <c r="P21017" s="99"/>
      <c r="Q21017" s="99"/>
    </row>
    <row r="21018" spans="16:17" x14ac:dyDescent="0.3">
      <c r="P21018" s="99"/>
      <c r="Q21018" s="99"/>
    </row>
    <row r="21019" spans="16:17" x14ac:dyDescent="0.3">
      <c r="P21019" s="99"/>
      <c r="Q21019" s="99"/>
    </row>
    <row r="21020" spans="16:17" x14ac:dyDescent="0.3">
      <c r="P21020" s="99"/>
      <c r="Q21020" s="99"/>
    </row>
    <row r="21021" spans="16:17" x14ac:dyDescent="0.3">
      <c r="P21021" s="99"/>
      <c r="Q21021" s="99"/>
    </row>
    <row r="21022" spans="16:17" x14ac:dyDescent="0.3">
      <c r="P21022" s="99"/>
      <c r="Q21022" s="99"/>
    </row>
    <row r="21023" spans="16:17" x14ac:dyDescent="0.3">
      <c r="P21023" s="99"/>
      <c r="Q21023" s="99"/>
    </row>
    <row r="21024" spans="16:17" x14ac:dyDescent="0.3">
      <c r="P21024" s="99"/>
      <c r="Q21024" s="99"/>
    </row>
    <row r="21025" spans="16:17" x14ac:dyDescent="0.3">
      <c r="P21025" s="99"/>
      <c r="Q21025" s="99"/>
    </row>
    <row r="21026" spans="16:17" x14ac:dyDescent="0.3">
      <c r="P21026" s="99"/>
      <c r="Q21026" s="99"/>
    </row>
    <row r="21027" spans="16:17" x14ac:dyDescent="0.3">
      <c r="P21027" s="99"/>
      <c r="Q21027" s="99"/>
    </row>
    <row r="21028" spans="16:17" x14ac:dyDescent="0.3">
      <c r="P21028" s="99"/>
      <c r="Q21028" s="99"/>
    </row>
    <row r="21029" spans="16:17" x14ac:dyDescent="0.3">
      <c r="P21029" s="99"/>
      <c r="Q21029" s="99"/>
    </row>
    <row r="21030" spans="16:17" x14ac:dyDescent="0.3">
      <c r="P21030" s="99"/>
      <c r="Q21030" s="99"/>
    </row>
    <row r="21031" spans="16:17" x14ac:dyDescent="0.3">
      <c r="P21031" s="99"/>
      <c r="Q21031" s="99"/>
    </row>
    <row r="21032" spans="16:17" x14ac:dyDescent="0.3">
      <c r="P21032" s="99"/>
      <c r="Q21032" s="99"/>
    </row>
    <row r="21033" spans="16:17" x14ac:dyDescent="0.3">
      <c r="P21033" s="99"/>
      <c r="Q21033" s="99"/>
    </row>
    <row r="21034" spans="16:17" x14ac:dyDescent="0.3">
      <c r="P21034" s="99"/>
      <c r="Q21034" s="99"/>
    </row>
    <row r="21035" spans="16:17" x14ac:dyDescent="0.3">
      <c r="P21035" s="99"/>
      <c r="Q21035" s="99"/>
    </row>
    <row r="21036" spans="16:17" x14ac:dyDescent="0.3">
      <c r="P21036" s="99"/>
      <c r="Q21036" s="99"/>
    </row>
    <row r="21037" spans="16:17" x14ac:dyDescent="0.3">
      <c r="P21037" s="99"/>
      <c r="Q21037" s="99"/>
    </row>
    <row r="21038" spans="16:17" x14ac:dyDescent="0.3">
      <c r="P21038" s="99"/>
      <c r="Q21038" s="99"/>
    </row>
    <row r="21039" spans="16:17" x14ac:dyDescent="0.3">
      <c r="P21039" s="99"/>
      <c r="Q21039" s="99"/>
    </row>
    <row r="21040" spans="16:17" x14ac:dyDescent="0.3">
      <c r="P21040" s="99"/>
      <c r="Q21040" s="99"/>
    </row>
    <row r="21041" spans="16:17" x14ac:dyDescent="0.3">
      <c r="P21041" s="99"/>
      <c r="Q21041" s="99"/>
    </row>
    <row r="21042" spans="16:17" x14ac:dyDescent="0.3">
      <c r="P21042" s="99"/>
      <c r="Q21042" s="99"/>
    </row>
    <row r="21043" spans="16:17" x14ac:dyDescent="0.3">
      <c r="P21043" s="99"/>
      <c r="Q21043" s="99"/>
    </row>
    <row r="21044" spans="16:17" x14ac:dyDescent="0.3">
      <c r="P21044" s="99"/>
      <c r="Q21044" s="99"/>
    </row>
    <row r="21045" spans="16:17" x14ac:dyDescent="0.3">
      <c r="P21045" s="99"/>
      <c r="Q21045" s="99"/>
    </row>
    <row r="21046" spans="16:17" x14ac:dyDescent="0.3">
      <c r="P21046" s="99"/>
      <c r="Q21046" s="99"/>
    </row>
    <row r="21047" spans="16:17" x14ac:dyDescent="0.3">
      <c r="P21047" s="99"/>
      <c r="Q21047" s="99"/>
    </row>
    <row r="21048" spans="16:17" x14ac:dyDescent="0.3">
      <c r="P21048" s="99"/>
      <c r="Q21048" s="99"/>
    </row>
    <row r="21049" spans="16:17" x14ac:dyDescent="0.3">
      <c r="P21049" s="99"/>
      <c r="Q21049" s="99"/>
    </row>
    <row r="21050" spans="16:17" x14ac:dyDescent="0.3">
      <c r="P21050" s="99"/>
      <c r="Q21050" s="99"/>
    </row>
    <row r="21051" spans="16:17" x14ac:dyDescent="0.3">
      <c r="P21051" s="99"/>
      <c r="Q21051" s="99"/>
    </row>
    <row r="21052" spans="16:17" x14ac:dyDescent="0.3">
      <c r="P21052" s="99"/>
      <c r="Q21052" s="99"/>
    </row>
    <row r="21053" spans="16:17" x14ac:dyDescent="0.3">
      <c r="P21053" s="99"/>
      <c r="Q21053" s="99"/>
    </row>
    <row r="21054" spans="16:17" x14ac:dyDescent="0.3">
      <c r="P21054" s="99"/>
      <c r="Q21054" s="99"/>
    </row>
    <row r="21055" spans="16:17" x14ac:dyDescent="0.3">
      <c r="P21055" s="99"/>
      <c r="Q21055" s="99"/>
    </row>
    <row r="21056" spans="16:17" x14ac:dyDescent="0.3">
      <c r="P21056" s="99"/>
      <c r="Q21056" s="99"/>
    </row>
    <row r="21057" spans="16:17" x14ac:dyDescent="0.3">
      <c r="P21057" s="99"/>
      <c r="Q21057" s="99"/>
    </row>
    <row r="21058" spans="16:17" x14ac:dyDescent="0.3">
      <c r="P21058" s="99"/>
      <c r="Q21058" s="99"/>
    </row>
    <row r="21059" spans="16:17" x14ac:dyDescent="0.3">
      <c r="P21059" s="99"/>
      <c r="Q21059" s="99"/>
    </row>
    <row r="21060" spans="16:17" x14ac:dyDescent="0.3">
      <c r="P21060" s="99"/>
      <c r="Q21060" s="99"/>
    </row>
    <row r="21061" spans="16:17" x14ac:dyDescent="0.3">
      <c r="P21061" s="99"/>
      <c r="Q21061" s="99"/>
    </row>
    <row r="21062" spans="16:17" x14ac:dyDescent="0.3">
      <c r="P21062" s="99"/>
      <c r="Q21062" s="99"/>
    </row>
    <row r="21063" spans="16:17" x14ac:dyDescent="0.3">
      <c r="P21063" s="99"/>
      <c r="Q21063" s="99"/>
    </row>
    <row r="21064" spans="16:17" x14ac:dyDescent="0.3">
      <c r="P21064" s="99"/>
      <c r="Q21064" s="99"/>
    </row>
    <row r="21065" spans="16:17" x14ac:dyDescent="0.3">
      <c r="P21065" s="99"/>
      <c r="Q21065" s="99"/>
    </row>
    <row r="21066" spans="16:17" x14ac:dyDescent="0.3">
      <c r="P21066" s="99"/>
      <c r="Q21066" s="99"/>
    </row>
    <row r="21067" spans="16:17" x14ac:dyDescent="0.3">
      <c r="P21067" s="99"/>
      <c r="Q21067" s="99"/>
    </row>
    <row r="21068" spans="16:17" x14ac:dyDescent="0.3">
      <c r="P21068" s="99"/>
      <c r="Q21068" s="99"/>
    </row>
    <row r="21069" spans="16:17" x14ac:dyDescent="0.3">
      <c r="P21069" s="99"/>
      <c r="Q21069" s="99"/>
    </row>
    <row r="21070" spans="16:17" x14ac:dyDescent="0.3">
      <c r="P21070" s="99"/>
      <c r="Q21070" s="99"/>
    </row>
    <row r="21071" spans="16:17" x14ac:dyDescent="0.3">
      <c r="P21071" s="99"/>
      <c r="Q21071" s="99"/>
    </row>
    <row r="21072" spans="16:17" x14ac:dyDescent="0.3">
      <c r="P21072" s="99"/>
      <c r="Q21072" s="99"/>
    </row>
    <row r="21073" spans="16:17" x14ac:dyDescent="0.3">
      <c r="P21073" s="99"/>
      <c r="Q21073" s="99"/>
    </row>
    <row r="21074" spans="16:17" x14ac:dyDescent="0.3">
      <c r="P21074" s="99"/>
      <c r="Q21074" s="99"/>
    </row>
    <row r="21075" spans="16:17" x14ac:dyDescent="0.3">
      <c r="P21075" s="99"/>
      <c r="Q21075" s="99"/>
    </row>
    <row r="21076" spans="16:17" x14ac:dyDescent="0.3">
      <c r="P21076" s="99"/>
      <c r="Q21076" s="99"/>
    </row>
    <row r="21077" spans="16:17" x14ac:dyDescent="0.3">
      <c r="P21077" s="99"/>
      <c r="Q21077" s="99"/>
    </row>
    <row r="21078" spans="16:17" x14ac:dyDescent="0.3">
      <c r="P21078" s="99"/>
      <c r="Q21078" s="99"/>
    </row>
    <row r="21079" spans="16:17" x14ac:dyDescent="0.3">
      <c r="P21079" s="99"/>
      <c r="Q21079" s="99"/>
    </row>
    <row r="21080" spans="16:17" x14ac:dyDescent="0.3">
      <c r="P21080" s="99"/>
      <c r="Q21080" s="99"/>
    </row>
    <row r="21081" spans="16:17" x14ac:dyDescent="0.3">
      <c r="P21081" s="99"/>
      <c r="Q21081" s="99"/>
    </row>
    <row r="21082" spans="16:17" x14ac:dyDescent="0.3">
      <c r="P21082" s="99"/>
      <c r="Q21082" s="99"/>
    </row>
    <row r="21083" spans="16:17" x14ac:dyDescent="0.3">
      <c r="P21083" s="99"/>
      <c r="Q21083" s="99"/>
    </row>
    <row r="21084" spans="16:17" x14ac:dyDescent="0.3">
      <c r="P21084" s="99"/>
      <c r="Q21084" s="99"/>
    </row>
    <row r="21085" spans="16:17" x14ac:dyDescent="0.3">
      <c r="P21085" s="99"/>
      <c r="Q21085" s="99"/>
    </row>
    <row r="21086" spans="16:17" x14ac:dyDescent="0.3">
      <c r="P21086" s="99"/>
      <c r="Q21086" s="99"/>
    </row>
    <row r="21087" spans="16:17" x14ac:dyDescent="0.3">
      <c r="P21087" s="99"/>
      <c r="Q21087" s="99"/>
    </row>
    <row r="21088" spans="16:17" x14ac:dyDescent="0.3">
      <c r="P21088" s="99"/>
      <c r="Q21088" s="99"/>
    </row>
    <row r="21089" spans="16:17" x14ac:dyDescent="0.3">
      <c r="P21089" s="99"/>
      <c r="Q21089" s="99"/>
    </row>
    <row r="21090" spans="16:17" x14ac:dyDescent="0.3">
      <c r="P21090" s="99"/>
      <c r="Q21090" s="99"/>
    </row>
    <row r="21091" spans="16:17" x14ac:dyDescent="0.3">
      <c r="P21091" s="99"/>
      <c r="Q21091" s="99"/>
    </row>
    <row r="21092" spans="16:17" x14ac:dyDescent="0.3">
      <c r="P21092" s="99"/>
      <c r="Q21092" s="99"/>
    </row>
    <row r="21093" spans="16:17" x14ac:dyDescent="0.3">
      <c r="P21093" s="99"/>
      <c r="Q21093" s="99"/>
    </row>
    <row r="21094" spans="16:17" x14ac:dyDescent="0.3">
      <c r="P21094" s="99"/>
      <c r="Q21094" s="99"/>
    </row>
    <row r="21095" spans="16:17" x14ac:dyDescent="0.3">
      <c r="P21095" s="99"/>
      <c r="Q21095" s="99"/>
    </row>
    <row r="21096" spans="16:17" x14ac:dyDescent="0.3">
      <c r="P21096" s="99"/>
      <c r="Q21096" s="99"/>
    </row>
    <row r="21097" spans="16:17" x14ac:dyDescent="0.3">
      <c r="P21097" s="99"/>
      <c r="Q21097" s="99"/>
    </row>
    <row r="21098" spans="16:17" x14ac:dyDescent="0.3">
      <c r="P21098" s="99"/>
      <c r="Q21098" s="99"/>
    </row>
    <row r="21099" spans="16:17" x14ac:dyDescent="0.3">
      <c r="P21099" s="99"/>
      <c r="Q21099" s="99"/>
    </row>
    <row r="21100" spans="16:17" x14ac:dyDescent="0.3">
      <c r="P21100" s="99"/>
      <c r="Q21100" s="99"/>
    </row>
    <row r="21101" spans="16:17" x14ac:dyDescent="0.3">
      <c r="P21101" s="99"/>
      <c r="Q21101" s="99"/>
    </row>
    <row r="21102" spans="16:17" x14ac:dyDescent="0.3">
      <c r="P21102" s="99"/>
      <c r="Q21102" s="99"/>
    </row>
    <row r="21103" spans="16:17" x14ac:dyDescent="0.3">
      <c r="P21103" s="99"/>
      <c r="Q21103" s="99"/>
    </row>
    <row r="21104" spans="16:17" x14ac:dyDescent="0.3">
      <c r="P21104" s="99"/>
      <c r="Q21104" s="99"/>
    </row>
    <row r="21105" spans="16:17" x14ac:dyDescent="0.3">
      <c r="P21105" s="99"/>
      <c r="Q21105" s="99"/>
    </row>
    <row r="21106" spans="16:17" x14ac:dyDescent="0.3">
      <c r="P21106" s="99"/>
      <c r="Q21106" s="99"/>
    </row>
    <row r="21107" spans="16:17" x14ac:dyDescent="0.3">
      <c r="P21107" s="99"/>
      <c r="Q21107" s="99"/>
    </row>
    <row r="21108" spans="16:17" x14ac:dyDescent="0.3">
      <c r="P21108" s="99"/>
      <c r="Q21108" s="99"/>
    </row>
    <row r="21109" spans="16:17" x14ac:dyDescent="0.3">
      <c r="P21109" s="99"/>
      <c r="Q21109" s="99"/>
    </row>
    <row r="21110" spans="16:17" x14ac:dyDescent="0.3">
      <c r="P21110" s="99"/>
      <c r="Q21110" s="99"/>
    </row>
    <row r="21111" spans="16:17" x14ac:dyDescent="0.3">
      <c r="P21111" s="99"/>
      <c r="Q21111" s="99"/>
    </row>
    <row r="21112" spans="16:17" x14ac:dyDescent="0.3">
      <c r="P21112" s="99"/>
      <c r="Q21112" s="99"/>
    </row>
    <row r="21113" spans="16:17" x14ac:dyDescent="0.3">
      <c r="P21113" s="99"/>
      <c r="Q21113" s="99"/>
    </row>
    <row r="21114" spans="16:17" x14ac:dyDescent="0.3">
      <c r="P21114" s="99"/>
      <c r="Q21114" s="99"/>
    </row>
    <row r="21115" spans="16:17" x14ac:dyDescent="0.3">
      <c r="P21115" s="99"/>
      <c r="Q21115" s="99"/>
    </row>
    <row r="21116" spans="16:17" x14ac:dyDescent="0.3">
      <c r="P21116" s="99"/>
      <c r="Q21116" s="99"/>
    </row>
    <row r="21117" spans="16:17" x14ac:dyDescent="0.3">
      <c r="P21117" s="99"/>
      <c r="Q21117" s="99"/>
    </row>
    <row r="21118" spans="16:17" x14ac:dyDescent="0.3">
      <c r="P21118" s="99"/>
      <c r="Q21118" s="99"/>
    </row>
    <row r="21119" spans="16:17" x14ac:dyDescent="0.3">
      <c r="P21119" s="99"/>
      <c r="Q21119" s="99"/>
    </row>
    <row r="21120" spans="16:17" x14ac:dyDescent="0.3">
      <c r="P21120" s="99"/>
      <c r="Q21120" s="99"/>
    </row>
    <row r="21121" spans="16:17" x14ac:dyDescent="0.3">
      <c r="P21121" s="99"/>
      <c r="Q21121" s="99"/>
    </row>
    <row r="21122" spans="16:17" x14ac:dyDescent="0.3">
      <c r="P21122" s="99"/>
      <c r="Q21122" s="99"/>
    </row>
    <row r="21123" spans="16:17" x14ac:dyDescent="0.3">
      <c r="P21123" s="99"/>
      <c r="Q21123" s="99"/>
    </row>
    <row r="21124" spans="16:17" x14ac:dyDescent="0.3">
      <c r="P21124" s="99"/>
      <c r="Q21124" s="99"/>
    </row>
    <row r="21125" spans="16:17" x14ac:dyDescent="0.3">
      <c r="P21125" s="99"/>
      <c r="Q21125" s="99"/>
    </row>
    <row r="21126" spans="16:17" x14ac:dyDescent="0.3">
      <c r="P21126" s="99"/>
      <c r="Q21126" s="99"/>
    </row>
    <row r="21127" spans="16:17" x14ac:dyDescent="0.3">
      <c r="P21127" s="99"/>
      <c r="Q21127" s="99"/>
    </row>
    <row r="21128" spans="16:17" x14ac:dyDescent="0.3">
      <c r="P21128" s="99"/>
      <c r="Q21128" s="99"/>
    </row>
    <row r="21129" spans="16:17" x14ac:dyDescent="0.3">
      <c r="P21129" s="99"/>
      <c r="Q21129" s="99"/>
    </row>
    <row r="21130" spans="16:17" x14ac:dyDescent="0.3">
      <c r="P21130" s="99"/>
      <c r="Q21130" s="99"/>
    </row>
    <row r="21131" spans="16:17" x14ac:dyDescent="0.3">
      <c r="P21131" s="99"/>
      <c r="Q21131" s="99"/>
    </row>
    <row r="21132" spans="16:17" x14ac:dyDescent="0.3">
      <c r="P21132" s="99"/>
      <c r="Q21132" s="99"/>
    </row>
    <row r="21133" spans="16:17" x14ac:dyDescent="0.3">
      <c r="P21133" s="99"/>
      <c r="Q21133" s="99"/>
    </row>
    <row r="21134" spans="16:17" x14ac:dyDescent="0.3">
      <c r="P21134" s="99"/>
      <c r="Q21134" s="99"/>
    </row>
    <row r="21135" spans="16:17" x14ac:dyDescent="0.3">
      <c r="P21135" s="99"/>
      <c r="Q21135" s="99"/>
    </row>
    <row r="21136" spans="16:17" x14ac:dyDescent="0.3">
      <c r="P21136" s="99"/>
      <c r="Q21136" s="99"/>
    </row>
    <row r="21137" spans="16:17" x14ac:dyDescent="0.3">
      <c r="P21137" s="99"/>
      <c r="Q21137" s="99"/>
    </row>
    <row r="21138" spans="16:17" x14ac:dyDescent="0.3">
      <c r="P21138" s="99"/>
      <c r="Q21138" s="99"/>
    </row>
    <row r="21139" spans="16:17" x14ac:dyDescent="0.3">
      <c r="P21139" s="99"/>
      <c r="Q21139" s="99"/>
    </row>
    <row r="21140" spans="16:17" x14ac:dyDescent="0.3">
      <c r="P21140" s="99"/>
      <c r="Q21140" s="99"/>
    </row>
    <row r="21141" spans="16:17" x14ac:dyDescent="0.3">
      <c r="P21141" s="99"/>
      <c r="Q21141" s="99"/>
    </row>
    <row r="21142" spans="16:17" x14ac:dyDescent="0.3">
      <c r="P21142" s="99"/>
      <c r="Q21142" s="99"/>
    </row>
    <row r="21143" spans="16:17" x14ac:dyDescent="0.3">
      <c r="P21143" s="99"/>
      <c r="Q21143" s="99"/>
    </row>
    <row r="21144" spans="16:17" x14ac:dyDescent="0.3">
      <c r="P21144" s="99"/>
      <c r="Q21144" s="99"/>
    </row>
    <row r="21145" spans="16:17" x14ac:dyDescent="0.3">
      <c r="P21145" s="99"/>
      <c r="Q21145" s="99"/>
    </row>
    <row r="21146" spans="16:17" x14ac:dyDescent="0.3">
      <c r="P21146" s="99"/>
      <c r="Q21146" s="99"/>
    </row>
    <row r="21147" spans="16:17" x14ac:dyDescent="0.3">
      <c r="P21147" s="99"/>
      <c r="Q21147" s="99"/>
    </row>
    <row r="21148" spans="16:17" x14ac:dyDescent="0.3">
      <c r="P21148" s="99"/>
      <c r="Q21148" s="99"/>
    </row>
    <row r="21149" spans="16:17" x14ac:dyDescent="0.3">
      <c r="P21149" s="99"/>
      <c r="Q21149" s="99"/>
    </row>
    <row r="21150" spans="16:17" x14ac:dyDescent="0.3">
      <c r="P21150" s="99"/>
      <c r="Q21150" s="99"/>
    </row>
    <row r="21151" spans="16:17" x14ac:dyDescent="0.3">
      <c r="P21151" s="99"/>
      <c r="Q21151" s="99"/>
    </row>
    <row r="21152" spans="16:17" x14ac:dyDescent="0.3">
      <c r="P21152" s="99"/>
      <c r="Q21152" s="99"/>
    </row>
    <row r="21153" spans="16:17" x14ac:dyDescent="0.3">
      <c r="P21153" s="99"/>
      <c r="Q21153" s="99"/>
    </row>
    <row r="21154" spans="16:17" x14ac:dyDescent="0.3">
      <c r="P21154" s="99"/>
      <c r="Q21154" s="99"/>
    </row>
    <row r="21155" spans="16:17" x14ac:dyDescent="0.3">
      <c r="P21155" s="99"/>
      <c r="Q21155" s="99"/>
    </row>
    <row r="21156" spans="16:17" x14ac:dyDescent="0.3">
      <c r="P21156" s="99"/>
      <c r="Q21156" s="99"/>
    </row>
    <row r="21157" spans="16:17" x14ac:dyDescent="0.3">
      <c r="P21157" s="99"/>
      <c r="Q21157" s="99"/>
    </row>
    <row r="21158" spans="16:17" x14ac:dyDescent="0.3">
      <c r="P21158" s="99"/>
      <c r="Q21158" s="99"/>
    </row>
    <row r="21159" spans="16:17" x14ac:dyDescent="0.3">
      <c r="P21159" s="99"/>
      <c r="Q21159" s="99"/>
    </row>
    <row r="21160" spans="16:17" x14ac:dyDescent="0.3">
      <c r="P21160" s="99"/>
      <c r="Q21160" s="99"/>
    </row>
    <row r="21161" spans="16:17" x14ac:dyDescent="0.3">
      <c r="P21161" s="99"/>
      <c r="Q21161" s="99"/>
    </row>
    <row r="21162" spans="16:17" x14ac:dyDescent="0.3">
      <c r="P21162" s="99"/>
      <c r="Q21162" s="99"/>
    </row>
    <row r="21163" spans="16:17" x14ac:dyDescent="0.3">
      <c r="P21163" s="99"/>
      <c r="Q21163" s="99"/>
    </row>
    <row r="21164" spans="16:17" x14ac:dyDescent="0.3">
      <c r="P21164" s="99"/>
      <c r="Q21164" s="99"/>
    </row>
    <row r="21165" spans="16:17" x14ac:dyDescent="0.3">
      <c r="P21165" s="99"/>
      <c r="Q21165" s="99"/>
    </row>
    <row r="21166" spans="16:17" x14ac:dyDescent="0.3">
      <c r="P21166" s="99"/>
      <c r="Q21166" s="99"/>
    </row>
    <row r="21167" spans="16:17" x14ac:dyDescent="0.3">
      <c r="P21167" s="99"/>
      <c r="Q21167" s="99"/>
    </row>
    <row r="21168" spans="16:17" x14ac:dyDescent="0.3">
      <c r="P21168" s="99"/>
      <c r="Q21168" s="99"/>
    </row>
    <row r="21169" spans="16:17" x14ac:dyDescent="0.3">
      <c r="P21169" s="99"/>
      <c r="Q21169" s="99"/>
    </row>
    <row r="21170" spans="16:17" x14ac:dyDescent="0.3">
      <c r="P21170" s="99"/>
      <c r="Q21170" s="99"/>
    </row>
    <row r="21171" spans="16:17" x14ac:dyDescent="0.3">
      <c r="P21171" s="99"/>
      <c r="Q21171" s="99"/>
    </row>
    <row r="21172" spans="16:17" x14ac:dyDescent="0.3">
      <c r="P21172" s="99"/>
      <c r="Q21172" s="99"/>
    </row>
    <row r="21173" spans="16:17" x14ac:dyDescent="0.3">
      <c r="P21173" s="99"/>
      <c r="Q21173" s="99"/>
    </row>
    <row r="21174" spans="16:17" x14ac:dyDescent="0.3">
      <c r="P21174" s="99"/>
      <c r="Q21174" s="99"/>
    </row>
    <row r="21175" spans="16:17" x14ac:dyDescent="0.3">
      <c r="P21175" s="99"/>
      <c r="Q21175" s="99"/>
    </row>
    <row r="21176" spans="16:17" x14ac:dyDescent="0.3">
      <c r="P21176" s="99"/>
      <c r="Q21176" s="99"/>
    </row>
    <row r="21177" spans="16:17" x14ac:dyDescent="0.3">
      <c r="P21177" s="99"/>
      <c r="Q21177" s="99"/>
    </row>
    <row r="21178" spans="16:17" x14ac:dyDescent="0.3">
      <c r="P21178" s="99"/>
      <c r="Q21178" s="99"/>
    </row>
    <row r="21179" spans="16:17" x14ac:dyDescent="0.3">
      <c r="P21179" s="99"/>
      <c r="Q21179" s="99"/>
    </row>
    <row r="21180" spans="16:17" x14ac:dyDescent="0.3">
      <c r="P21180" s="99"/>
      <c r="Q21180" s="99"/>
    </row>
    <row r="21181" spans="16:17" x14ac:dyDescent="0.3">
      <c r="P21181" s="99"/>
      <c r="Q21181" s="99"/>
    </row>
    <row r="21182" spans="16:17" x14ac:dyDescent="0.3">
      <c r="P21182" s="99"/>
      <c r="Q21182" s="99"/>
    </row>
    <row r="21183" spans="16:17" x14ac:dyDescent="0.3">
      <c r="P21183" s="99"/>
      <c r="Q21183" s="99"/>
    </row>
    <row r="21184" spans="16:17" x14ac:dyDescent="0.3">
      <c r="P21184" s="99"/>
      <c r="Q21184" s="99"/>
    </row>
    <row r="21185" spans="16:17" x14ac:dyDescent="0.3">
      <c r="P21185" s="99"/>
      <c r="Q21185" s="99"/>
    </row>
    <row r="21186" spans="16:17" x14ac:dyDescent="0.3">
      <c r="P21186" s="99"/>
      <c r="Q21186" s="99"/>
    </row>
    <row r="21187" spans="16:17" x14ac:dyDescent="0.3">
      <c r="P21187" s="99"/>
      <c r="Q21187" s="99"/>
    </row>
    <row r="21188" spans="16:17" x14ac:dyDescent="0.3">
      <c r="P21188" s="99"/>
      <c r="Q21188" s="99"/>
    </row>
    <row r="21189" spans="16:17" x14ac:dyDescent="0.3">
      <c r="P21189" s="99"/>
      <c r="Q21189" s="99"/>
    </row>
    <row r="21190" spans="16:17" x14ac:dyDescent="0.3">
      <c r="P21190" s="99"/>
      <c r="Q21190" s="99"/>
    </row>
    <row r="21191" spans="16:17" x14ac:dyDescent="0.3">
      <c r="P21191" s="99"/>
      <c r="Q21191" s="99"/>
    </row>
    <row r="21192" spans="16:17" x14ac:dyDescent="0.3">
      <c r="P21192" s="99"/>
      <c r="Q21192" s="99"/>
    </row>
    <row r="21193" spans="16:17" x14ac:dyDescent="0.3">
      <c r="P21193" s="99"/>
      <c r="Q21193" s="99"/>
    </row>
    <row r="21194" spans="16:17" x14ac:dyDescent="0.3">
      <c r="P21194" s="99"/>
      <c r="Q21194" s="99"/>
    </row>
    <row r="21195" spans="16:17" x14ac:dyDescent="0.3">
      <c r="P21195" s="99"/>
      <c r="Q21195" s="99"/>
    </row>
    <row r="21196" spans="16:17" x14ac:dyDescent="0.3">
      <c r="P21196" s="99"/>
      <c r="Q21196" s="99"/>
    </row>
    <row r="21197" spans="16:17" x14ac:dyDescent="0.3">
      <c r="P21197" s="99"/>
      <c r="Q21197" s="99"/>
    </row>
    <row r="21198" spans="16:17" x14ac:dyDescent="0.3">
      <c r="P21198" s="99"/>
      <c r="Q21198" s="99"/>
    </row>
    <row r="21199" spans="16:17" x14ac:dyDescent="0.3">
      <c r="P21199" s="99"/>
      <c r="Q21199" s="99"/>
    </row>
    <row r="21200" spans="16:17" x14ac:dyDescent="0.3">
      <c r="P21200" s="99"/>
      <c r="Q21200" s="99"/>
    </row>
    <row r="21201" spans="16:17" x14ac:dyDescent="0.3">
      <c r="P21201" s="99"/>
      <c r="Q21201" s="99"/>
    </row>
    <row r="21202" spans="16:17" x14ac:dyDescent="0.3">
      <c r="P21202" s="99"/>
      <c r="Q21202" s="99"/>
    </row>
    <row r="21203" spans="16:17" x14ac:dyDescent="0.3">
      <c r="P21203" s="99"/>
      <c r="Q21203" s="99"/>
    </row>
    <row r="21204" spans="16:17" x14ac:dyDescent="0.3">
      <c r="P21204" s="99"/>
      <c r="Q21204" s="99"/>
    </row>
    <row r="21205" spans="16:17" x14ac:dyDescent="0.3">
      <c r="P21205" s="99"/>
      <c r="Q21205" s="99"/>
    </row>
    <row r="21206" spans="16:17" x14ac:dyDescent="0.3">
      <c r="P21206" s="99"/>
      <c r="Q21206" s="99"/>
    </row>
    <row r="21207" spans="16:17" x14ac:dyDescent="0.3">
      <c r="P21207" s="99"/>
      <c r="Q21207" s="99"/>
    </row>
    <row r="21208" spans="16:17" x14ac:dyDescent="0.3">
      <c r="P21208" s="99"/>
      <c r="Q21208" s="99"/>
    </row>
    <row r="21209" spans="16:17" x14ac:dyDescent="0.3">
      <c r="P21209" s="99"/>
      <c r="Q21209" s="99"/>
    </row>
    <row r="21210" spans="16:17" x14ac:dyDescent="0.3">
      <c r="P21210" s="99"/>
      <c r="Q21210" s="99"/>
    </row>
    <row r="21211" spans="16:17" x14ac:dyDescent="0.3">
      <c r="P21211" s="99"/>
      <c r="Q21211" s="99"/>
    </row>
    <row r="21212" spans="16:17" x14ac:dyDescent="0.3">
      <c r="P21212" s="99"/>
      <c r="Q21212" s="99"/>
    </row>
    <row r="21213" spans="16:17" x14ac:dyDescent="0.3">
      <c r="P21213" s="99"/>
      <c r="Q21213" s="99"/>
    </row>
    <row r="21214" spans="16:17" x14ac:dyDescent="0.3">
      <c r="P21214" s="99"/>
      <c r="Q21214" s="99"/>
    </row>
    <row r="21215" spans="16:17" x14ac:dyDescent="0.3">
      <c r="P21215" s="99"/>
      <c r="Q21215" s="99"/>
    </row>
    <row r="21216" spans="16:17" x14ac:dyDescent="0.3">
      <c r="P21216" s="99"/>
      <c r="Q21216" s="99"/>
    </row>
    <row r="21217" spans="16:17" x14ac:dyDescent="0.3">
      <c r="P21217" s="99"/>
      <c r="Q21217" s="99"/>
    </row>
    <row r="21218" spans="16:17" x14ac:dyDescent="0.3">
      <c r="P21218" s="99"/>
      <c r="Q21218" s="99"/>
    </row>
    <row r="21219" spans="16:17" x14ac:dyDescent="0.3">
      <c r="P21219" s="99"/>
      <c r="Q21219" s="99"/>
    </row>
    <row r="21220" spans="16:17" x14ac:dyDescent="0.3">
      <c r="P21220" s="99"/>
      <c r="Q21220" s="99"/>
    </row>
    <row r="21221" spans="16:17" x14ac:dyDescent="0.3">
      <c r="P21221" s="99"/>
      <c r="Q21221" s="99"/>
    </row>
    <row r="21222" spans="16:17" x14ac:dyDescent="0.3">
      <c r="P21222" s="99"/>
      <c r="Q21222" s="99"/>
    </row>
    <row r="21223" spans="16:17" x14ac:dyDescent="0.3">
      <c r="P21223" s="99"/>
      <c r="Q21223" s="99"/>
    </row>
    <row r="21224" spans="16:17" x14ac:dyDescent="0.3">
      <c r="P21224" s="99"/>
      <c r="Q21224" s="99"/>
    </row>
    <row r="21225" spans="16:17" x14ac:dyDescent="0.3">
      <c r="P21225" s="99"/>
      <c r="Q21225" s="99"/>
    </row>
    <row r="21226" spans="16:17" x14ac:dyDescent="0.3">
      <c r="P21226" s="99"/>
      <c r="Q21226" s="99"/>
    </row>
    <row r="21227" spans="16:17" x14ac:dyDescent="0.3">
      <c r="P21227" s="99"/>
      <c r="Q21227" s="99"/>
    </row>
    <row r="21228" spans="16:17" x14ac:dyDescent="0.3">
      <c r="P21228" s="99"/>
      <c r="Q21228" s="99"/>
    </row>
    <row r="21229" spans="16:17" x14ac:dyDescent="0.3">
      <c r="P21229" s="99"/>
      <c r="Q21229" s="99"/>
    </row>
    <row r="21230" spans="16:17" x14ac:dyDescent="0.3">
      <c r="P21230" s="99"/>
      <c r="Q21230" s="99"/>
    </row>
    <row r="21231" spans="16:17" x14ac:dyDescent="0.3">
      <c r="P21231" s="99"/>
      <c r="Q21231" s="99"/>
    </row>
    <row r="21232" spans="16:17" x14ac:dyDescent="0.3">
      <c r="P21232" s="99"/>
      <c r="Q21232" s="99"/>
    </row>
    <row r="21233" spans="16:17" x14ac:dyDescent="0.3">
      <c r="P21233" s="99"/>
      <c r="Q21233" s="99"/>
    </row>
    <row r="21234" spans="16:17" x14ac:dyDescent="0.3">
      <c r="P21234" s="99"/>
      <c r="Q21234" s="99"/>
    </row>
    <row r="21235" spans="16:17" x14ac:dyDescent="0.3">
      <c r="P21235" s="99"/>
      <c r="Q21235" s="99"/>
    </row>
    <row r="21236" spans="16:17" x14ac:dyDescent="0.3">
      <c r="P21236" s="99"/>
      <c r="Q21236" s="99"/>
    </row>
    <row r="21237" spans="16:17" x14ac:dyDescent="0.3">
      <c r="P21237" s="99"/>
      <c r="Q21237" s="99"/>
    </row>
    <row r="21238" spans="16:17" x14ac:dyDescent="0.3">
      <c r="P21238" s="99"/>
      <c r="Q21238" s="99"/>
    </row>
    <row r="21239" spans="16:17" x14ac:dyDescent="0.3">
      <c r="P21239" s="99"/>
      <c r="Q21239" s="99"/>
    </row>
    <row r="21240" spans="16:17" x14ac:dyDescent="0.3">
      <c r="P21240" s="99"/>
      <c r="Q21240" s="99"/>
    </row>
    <row r="21241" spans="16:17" x14ac:dyDescent="0.3">
      <c r="P21241" s="99"/>
      <c r="Q21241" s="99"/>
    </row>
    <row r="21242" spans="16:17" x14ac:dyDescent="0.3">
      <c r="P21242" s="99"/>
      <c r="Q21242" s="99"/>
    </row>
    <row r="21243" spans="16:17" x14ac:dyDescent="0.3">
      <c r="P21243" s="99"/>
      <c r="Q21243" s="99"/>
    </row>
    <row r="21244" spans="16:17" x14ac:dyDescent="0.3">
      <c r="P21244" s="99"/>
      <c r="Q21244" s="99"/>
    </row>
    <row r="21245" spans="16:17" x14ac:dyDescent="0.3">
      <c r="P21245" s="99"/>
      <c r="Q21245" s="99"/>
    </row>
    <row r="21246" spans="16:17" x14ac:dyDescent="0.3">
      <c r="P21246" s="99"/>
      <c r="Q21246" s="99"/>
    </row>
    <row r="21247" spans="16:17" x14ac:dyDescent="0.3">
      <c r="P21247" s="99"/>
      <c r="Q21247" s="99"/>
    </row>
    <row r="21248" spans="16:17" x14ac:dyDescent="0.3">
      <c r="P21248" s="99"/>
      <c r="Q21248" s="99"/>
    </row>
    <row r="21249" spans="16:17" x14ac:dyDescent="0.3">
      <c r="P21249" s="99"/>
      <c r="Q21249" s="99"/>
    </row>
    <row r="21250" spans="16:17" x14ac:dyDescent="0.3">
      <c r="P21250" s="99"/>
      <c r="Q21250" s="99"/>
    </row>
    <row r="21251" spans="16:17" x14ac:dyDescent="0.3">
      <c r="P21251" s="99"/>
      <c r="Q21251" s="99"/>
    </row>
    <row r="21252" spans="16:17" x14ac:dyDescent="0.3">
      <c r="P21252" s="99"/>
      <c r="Q21252" s="99"/>
    </row>
    <row r="21253" spans="16:17" x14ac:dyDescent="0.3">
      <c r="P21253" s="99"/>
      <c r="Q21253" s="99"/>
    </row>
    <row r="21254" spans="16:17" x14ac:dyDescent="0.3">
      <c r="P21254" s="99"/>
      <c r="Q21254" s="99"/>
    </row>
    <row r="21255" spans="16:17" x14ac:dyDescent="0.3">
      <c r="P21255" s="99"/>
      <c r="Q21255" s="99"/>
    </row>
    <row r="21256" spans="16:17" x14ac:dyDescent="0.3">
      <c r="P21256" s="99"/>
      <c r="Q21256" s="99"/>
    </row>
    <row r="21257" spans="16:17" x14ac:dyDescent="0.3">
      <c r="P21257" s="99"/>
      <c r="Q21257" s="99"/>
    </row>
    <row r="21258" spans="16:17" x14ac:dyDescent="0.3">
      <c r="P21258" s="99"/>
      <c r="Q21258" s="99"/>
    </row>
    <row r="21259" spans="16:17" x14ac:dyDescent="0.3">
      <c r="P21259" s="99"/>
      <c r="Q21259" s="99"/>
    </row>
    <row r="21260" spans="16:17" x14ac:dyDescent="0.3">
      <c r="P21260" s="99"/>
      <c r="Q21260" s="99"/>
    </row>
    <row r="21261" spans="16:17" x14ac:dyDescent="0.3">
      <c r="P21261" s="99"/>
      <c r="Q21261" s="99"/>
    </row>
    <row r="21262" spans="16:17" x14ac:dyDescent="0.3">
      <c r="P21262" s="99"/>
      <c r="Q21262" s="99"/>
    </row>
    <row r="21263" spans="16:17" x14ac:dyDescent="0.3">
      <c r="P21263" s="99"/>
      <c r="Q21263" s="99"/>
    </row>
    <row r="21264" spans="16:17" x14ac:dyDescent="0.3">
      <c r="P21264" s="99"/>
      <c r="Q21264" s="99"/>
    </row>
    <row r="21265" spans="16:17" x14ac:dyDescent="0.3">
      <c r="P21265" s="99"/>
      <c r="Q21265" s="99"/>
    </row>
    <row r="21266" spans="16:17" x14ac:dyDescent="0.3">
      <c r="P21266" s="99"/>
      <c r="Q21266" s="99"/>
    </row>
    <row r="21267" spans="16:17" x14ac:dyDescent="0.3">
      <c r="P21267" s="99"/>
      <c r="Q21267" s="99"/>
    </row>
    <row r="21268" spans="16:17" x14ac:dyDescent="0.3">
      <c r="P21268" s="99"/>
      <c r="Q21268" s="99"/>
    </row>
    <row r="21269" spans="16:17" x14ac:dyDescent="0.3">
      <c r="P21269" s="99"/>
      <c r="Q21269" s="99"/>
    </row>
    <row r="21270" spans="16:17" x14ac:dyDescent="0.3">
      <c r="P21270" s="99"/>
      <c r="Q21270" s="99"/>
    </row>
    <row r="21271" spans="16:17" x14ac:dyDescent="0.3">
      <c r="P21271" s="99"/>
      <c r="Q21271" s="99"/>
    </row>
    <row r="21272" spans="16:17" x14ac:dyDescent="0.3">
      <c r="P21272" s="99"/>
      <c r="Q21272" s="99"/>
    </row>
    <row r="21273" spans="16:17" x14ac:dyDescent="0.3">
      <c r="P21273" s="99"/>
      <c r="Q21273" s="99"/>
    </row>
    <row r="21274" spans="16:17" x14ac:dyDescent="0.3">
      <c r="P21274" s="99"/>
      <c r="Q21274" s="99"/>
    </row>
    <row r="21275" spans="16:17" x14ac:dyDescent="0.3">
      <c r="P21275" s="99"/>
      <c r="Q21275" s="99"/>
    </row>
    <row r="21276" spans="16:17" x14ac:dyDescent="0.3">
      <c r="P21276" s="99"/>
      <c r="Q21276" s="99"/>
    </row>
    <row r="21277" spans="16:17" x14ac:dyDescent="0.3">
      <c r="P21277" s="99"/>
      <c r="Q21277" s="99"/>
    </row>
    <row r="21278" spans="16:17" x14ac:dyDescent="0.3">
      <c r="P21278" s="99"/>
      <c r="Q21278" s="99"/>
    </row>
    <row r="21279" spans="16:17" x14ac:dyDescent="0.3">
      <c r="P21279" s="99"/>
      <c r="Q21279" s="99"/>
    </row>
    <row r="21280" spans="16:17" x14ac:dyDescent="0.3">
      <c r="P21280" s="99"/>
      <c r="Q21280" s="99"/>
    </row>
    <row r="21281" spans="16:17" x14ac:dyDescent="0.3">
      <c r="P21281" s="99"/>
      <c r="Q21281" s="99"/>
    </row>
    <row r="21282" spans="16:17" x14ac:dyDescent="0.3">
      <c r="P21282" s="99"/>
      <c r="Q21282" s="99"/>
    </row>
    <row r="21283" spans="16:17" x14ac:dyDescent="0.3">
      <c r="P21283" s="99"/>
      <c r="Q21283" s="99"/>
    </row>
    <row r="21284" spans="16:17" x14ac:dyDescent="0.3">
      <c r="P21284" s="99"/>
      <c r="Q21284" s="99"/>
    </row>
    <row r="21285" spans="16:17" x14ac:dyDescent="0.3">
      <c r="P21285" s="99"/>
      <c r="Q21285" s="99"/>
    </row>
    <row r="21286" spans="16:17" x14ac:dyDescent="0.3">
      <c r="P21286" s="99"/>
      <c r="Q21286" s="99"/>
    </row>
    <row r="21287" spans="16:17" x14ac:dyDescent="0.3">
      <c r="P21287" s="99"/>
      <c r="Q21287" s="99"/>
    </row>
    <row r="21288" spans="16:17" x14ac:dyDescent="0.3">
      <c r="P21288" s="99"/>
      <c r="Q21288" s="99"/>
    </row>
    <row r="21289" spans="16:17" x14ac:dyDescent="0.3">
      <c r="P21289" s="99"/>
      <c r="Q21289" s="99"/>
    </row>
    <row r="21290" spans="16:17" x14ac:dyDescent="0.3">
      <c r="P21290" s="99"/>
      <c r="Q21290" s="99"/>
    </row>
    <row r="21291" spans="16:17" x14ac:dyDescent="0.3">
      <c r="P21291" s="99"/>
      <c r="Q21291" s="99"/>
    </row>
    <row r="21292" spans="16:17" x14ac:dyDescent="0.3">
      <c r="P21292" s="99"/>
      <c r="Q21292" s="99"/>
    </row>
    <row r="21293" spans="16:17" x14ac:dyDescent="0.3">
      <c r="P21293" s="99"/>
      <c r="Q21293" s="99"/>
    </row>
    <row r="21294" spans="16:17" x14ac:dyDescent="0.3">
      <c r="P21294" s="99"/>
      <c r="Q21294" s="99"/>
    </row>
    <row r="21295" spans="16:17" x14ac:dyDescent="0.3">
      <c r="P21295" s="99"/>
      <c r="Q21295" s="99"/>
    </row>
    <row r="21296" spans="16:17" x14ac:dyDescent="0.3">
      <c r="P21296" s="99"/>
      <c r="Q21296" s="99"/>
    </row>
    <row r="21297" spans="16:17" x14ac:dyDescent="0.3">
      <c r="P21297" s="99"/>
      <c r="Q21297" s="99"/>
    </row>
    <row r="21298" spans="16:17" x14ac:dyDescent="0.3">
      <c r="P21298" s="99"/>
      <c r="Q21298" s="99"/>
    </row>
    <row r="21299" spans="16:17" x14ac:dyDescent="0.3">
      <c r="P21299" s="99"/>
      <c r="Q21299" s="99"/>
    </row>
    <row r="21300" spans="16:17" x14ac:dyDescent="0.3">
      <c r="P21300" s="99"/>
      <c r="Q21300" s="99"/>
    </row>
    <row r="21301" spans="16:17" x14ac:dyDescent="0.3">
      <c r="P21301" s="99"/>
      <c r="Q21301" s="99"/>
    </row>
    <row r="21302" spans="16:17" x14ac:dyDescent="0.3">
      <c r="P21302" s="99"/>
      <c r="Q21302" s="99"/>
    </row>
    <row r="21303" spans="16:17" x14ac:dyDescent="0.3">
      <c r="P21303" s="99"/>
      <c r="Q21303" s="99"/>
    </row>
    <row r="21304" spans="16:17" x14ac:dyDescent="0.3">
      <c r="P21304" s="99"/>
      <c r="Q21304" s="99"/>
    </row>
    <row r="21305" spans="16:17" x14ac:dyDescent="0.3">
      <c r="P21305" s="99"/>
      <c r="Q21305" s="99"/>
    </row>
    <row r="21306" spans="16:17" x14ac:dyDescent="0.3">
      <c r="P21306" s="99"/>
      <c r="Q21306" s="99"/>
    </row>
    <row r="21307" spans="16:17" x14ac:dyDescent="0.3">
      <c r="P21307" s="99"/>
      <c r="Q21307" s="99"/>
    </row>
    <row r="21308" spans="16:17" x14ac:dyDescent="0.3">
      <c r="P21308" s="99"/>
      <c r="Q21308" s="99"/>
    </row>
    <row r="21309" spans="16:17" x14ac:dyDescent="0.3">
      <c r="P21309" s="99"/>
      <c r="Q21309" s="99"/>
    </row>
    <row r="21310" spans="16:17" x14ac:dyDescent="0.3">
      <c r="P21310" s="99"/>
      <c r="Q21310" s="99"/>
    </row>
    <row r="21311" spans="16:17" x14ac:dyDescent="0.3">
      <c r="P21311" s="99"/>
      <c r="Q21311" s="99"/>
    </row>
    <row r="21312" spans="16:17" x14ac:dyDescent="0.3">
      <c r="P21312" s="99"/>
      <c r="Q21312" s="99"/>
    </row>
    <row r="21313" spans="16:17" x14ac:dyDescent="0.3">
      <c r="P21313" s="99"/>
      <c r="Q21313" s="99"/>
    </row>
    <row r="21314" spans="16:17" x14ac:dyDescent="0.3">
      <c r="P21314" s="99"/>
      <c r="Q21314" s="99"/>
    </row>
    <row r="21315" spans="16:17" x14ac:dyDescent="0.3">
      <c r="P21315" s="99"/>
      <c r="Q21315" s="99"/>
    </row>
    <row r="21316" spans="16:17" x14ac:dyDescent="0.3">
      <c r="P21316" s="99"/>
      <c r="Q21316" s="99"/>
    </row>
    <row r="21317" spans="16:17" x14ac:dyDescent="0.3">
      <c r="P21317" s="99"/>
      <c r="Q21317" s="99"/>
    </row>
    <row r="21318" spans="16:17" x14ac:dyDescent="0.3">
      <c r="P21318" s="99"/>
      <c r="Q21318" s="99"/>
    </row>
    <row r="21319" spans="16:17" x14ac:dyDescent="0.3">
      <c r="P21319" s="99"/>
      <c r="Q21319" s="99"/>
    </row>
    <row r="21320" spans="16:17" x14ac:dyDescent="0.3">
      <c r="P21320" s="99"/>
      <c r="Q21320" s="99"/>
    </row>
    <row r="21321" spans="16:17" x14ac:dyDescent="0.3">
      <c r="P21321" s="99"/>
      <c r="Q21321" s="99"/>
    </row>
    <row r="21322" spans="16:17" x14ac:dyDescent="0.3">
      <c r="P21322" s="99"/>
      <c r="Q21322" s="99"/>
    </row>
    <row r="21323" spans="16:17" x14ac:dyDescent="0.3">
      <c r="P21323" s="99"/>
      <c r="Q21323" s="99"/>
    </row>
    <row r="21324" spans="16:17" x14ac:dyDescent="0.3">
      <c r="P21324" s="99"/>
      <c r="Q21324" s="99"/>
    </row>
    <row r="21325" spans="16:17" x14ac:dyDescent="0.3">
      <c r="P21325" s="99"/>
      <c r="Q21325" s="99"/>
    </row>
    <row r="21326" spans="16:17" x14ac:dyDescent="0.3">
      <c r="P21326" s="99"/>
      <c r="Q21326" s="99"/>
    </row>
    <row r="21327" spans="16:17" x14ac:dyDescent="0.3">
      <c r="P21327" s="99"/>
      <c r="Q21327" s="99"/>
    </row>
    <row r="21328" spans="16:17" x14ac:dyDescent="0.3">
      <c r="P21328" s="99"/>
      <c r="Q21328" s="99"/>
    </row>
    <row r="21329" spans="16:17" x14ac:dyDescent="0.3">
      <c r="P21329" s="99"/>
      <c r="Q21329" s="99"/>
    </row>
    <row r="21330" spans="16:17" x14ac:dyDescent="0.3">
      <c r="P21330" s="99"/>
      <c r="Q21330" s="99"/>
    </row>
    <row r="21331" spans="16:17" x14ac:dyDescent="0.3">
      <c r="P21331" s="99"/>
      <c r="Q21331" s="99"/>
    </row>
    <row r="21332" spans="16:17" x14ac:dyDescent="0.3">
      <c r="P21332" s="99"/>
      <c r="Q21332" s="99"/>
    </row>
    <row r="21333" spans="16:17" x14ac:dyDescent="0.3">
      <c r="P21333" s="99"/>
      <c r="Q21333" s="99"/>
    </row>
    <row r="21334" spans="16:17" x14ac:dyDescent="0.3">
      <c r="P21334" s="99"/>
      <c r="Q21334" s="99"/>
    </row>
    <row r="21335" spans="16:17" x14ac:dyDescent="0.3">
      <c r="P21335" s="99"/>
      <c r="Q21335" s="99"/>
    </row>
    <row r="21336" spans="16:17" x14ac:dyDescent="0.3">
      <c r="P21336" s="99"/>
      <c r="Q21336" s="99"/>
    </row>
    <row r="21337" spans="16:17" x14ac:dyDescent="0.3">
      <c r="P21337" s="99"/>
      <c r="Q21337" s="99"/>
    </row>
    <row r="21338" spans="16:17" x14ac:dyDescent="0.3">
      <c r="P21338" s="99"/>
      <c r="Q21338" s="99"/>
    </row>
    <row r="21339" spans="16:17" x14ac:dyDescent="0.3">
      <c r="P21339" s="99"/>
      <c r="Q21339" s="99"/>
    </row>
    <row r="21340" spans="16:17" x14ac:dyDescent="0.3">
      <c r="P21340" s="99"/>
      <c r="Q21340" s="99"/>
    </row>
    <row r="21341" spans="16:17" x14ac:dyDescent="0.3">
      <c r="P21341" s="99"/>
      <c r="Q21341" s="99"/>
    </row>
    <row r="21342" spans="16:17" x14ac:dyDescent="0.3">
      <c r="P21342" s="99"/>
      <c r="Q21342" s="99"/>
    </row>
    <row r="21343" spans="16:17" x14ac:dyDescent="0.3">
      <c r="P21343" s="99"/>
      <c r="Q21343" s="99"/>
    </row>
    <row r="21344" spans="16:17" x14ac:dyDescent="0.3">
      <c r="P21344" s="99"/>
      <c r="Q21344" s="99"/>
    </row>
    <row r="21345" spans="16:17" x14ac:dyDescent="0.3">
      <c r="P21345" s="99"/>
      <c r="Q21345" s="99"/>
    </row>
    <row r="21346" spans="16:17" x14ac:dyDescent="0.3">
      <c r="P21346" s="99"/>
      <c r="Q21346" s="99"/>
    </row>
    <row r="21347" spans="16:17" x14ac:dyDescent="0.3">
      <c r="P21347" s="99"/>
      <c r="Q21347" s="99"/>
    </row>
    <row r="21348" spans="16:17" x14ac:dyDescent="0.3">
      <c r="P21348" s="99"/>
      <c r="Q21348" s="99"/>
    </row>
    <row r="21349" spans="16:17" x14ac:dyDescent="0.3">
      <c r="P21349" s="99"/>
      <c r="Q21349" s="99"/>
    </row>
    <row r="21350" spans="16:17" x14ac:dyDescent="0.3">
      <c r="P21350" s="99"/>
      <c r="Q21350" s="99"/>
    </row>
    <row r="21351" spans="16:17" x14ac:dyDescent="0.3">
      <c r="P21351" s="99"/>
      <c r="Q21351" s="99"/>
    </row>
    <row r="21352" spans="16:17" x14ac:dyDescent="0.3">
      <c r="P21352" s="99"/>
      <c r="Q21352" s="99"/>
    </row>
    <row r="21353" spans="16:17" x14ac:dyDescent="0.3">
      <c r="P21353" s="99"/>
      <c r="Q21353" s="99"/>
    </row>
    <row r="21354" spans="16:17" x14ac:dyDescent="0.3">
      <c r="P21354" s="99"/>
      <c r="Q21354" s="99"/>
    </row>
    <row r="21355" spans="16:17" x14ac:dyDescent="0.3">
      <c r="P21355" s="99"/>
      <c r="Q21355" s="99"/>
    </row>
    <row r="21356" spans="16:17" x14ac:dyDescent="0.3">
      <c r="P21356" s="99"/>
      <c r="Q21356" s="99"/>
    </row>
    <row r="21357" spans="16:17" x14ac:dyDescent="0.3">
      <c r="P21357" s="99"/>
      <c r="Q21357" s="99"/>
    </row>
    <row r="21358" spans="16:17" x14ac:dyDescent="0.3">
      <c r="P21358" s="99"/>
      <c r="Q21358" s="99"/>
    </row>
    <row r="21359" spans="16:17" x14ac:dyDescent="0.3">
      <c r="P21359" s="99"/>
      <c r="Q21359" s="99"/>
    </row>
    <row r="21360" spans="16:17" x14ac:dyDescent="0.3">
      <c r="P21360" s="99"/>
      <c r="Q21360" s="99"/>
    </row>
    <row r="21361" spans="16:17" x14ac:dyDescent="0.3">
      <c r="P21361" s="99"/>
      <c r="Q21361" s="99"/>
    </row>
    <row r="21362" spans="16:17" x14ac:dyDescent="0.3">
      <c r="P21362" s="99"/>
      <c r="Q21362" s="99"/>
    </row>
    <row r="21363" spans="16:17" x14ac:dyDescent="0.3">
      <c r="P21363" s="99"/>
      <c r="Q21363" s="99"/>
    </row>
    <row r="21364" spans="16:17" x14ac:dyDescent="0.3">
      <c r="P21364" s="99"/>
      <c r="Q21364" s="99"/>
    </row>
    <row r="21365" spans="16:17" x14ac:dyDescent="0.3">
      <c r="P21365" s="99"/>
      <c r="Q21365" s="99"/>
    </row>
    <row r="21366" spans="16:17" x14ac:dyDescent="0.3">
      <c r="P21366" s="99"/>
      <c r="Q21366" s="99"/>
    </row>
    <row r="21367" spans="16:17" x14ac:dyDescent="0.3">
      <c r="P21367" s="99"/>
      <c r="Q21367" s="99"/>
    </row>
    <row r="21368" spans="16:17" x14ac:dyDescent="0.3">
      <c r="P21368" s="99"/>
      <c r="Q21368" s="99"/>
    </row>
    <row r="21369" spans="16:17" x14ac:dyDescent="0.3">
      <c r="P21369" s="99"/>
      <c r="Q21369" s="99"/>
    </row>
    <row r="21370" spans="16:17" x14ac:dyDescent="0.3">
      <c r="P21370" s="99"/>
      <c r="Q21370" s="99"/>
    </row>
    <row r="21371" spans="16:17" x14ac:dyDescent="0.3">
      <c r="P21371" s="99"/>
      <c r="Q21371" s="99"/>
    </row>
    <row r="21372" spans="16:17" x14ac:dyDescent="0.3">
      <c r="P21372" s="99"/>
      <c r="Q21372" s="99"/>
    </row>
    <row r="21373" spans="16:17" x14ac:dyDescent="0.3">
      <c r="P21373" s="99"/>
      <c r="Q21373" s="99"/>
    </row>
    <row r="21374" spans="16:17" x14ac:dyDescent="0.3">
      <c r="P21374" s="99"/>
      <c r="Q21374" s="99"/>
    </row>
    <row r="21375" spans="16:17" x14ac:dyDescent="0.3">
      <c r="P21375" s="99"/>
      <c r="Q21375" s="99"/>
    </row>
    <row r="21376" spans="16:17" x14ac:dyDescent="0.3">
      <c r="P21376" s="99"/>
      <c r="Q21376" s="99"/>
    </row>
    <row r="21377" spans="16:17" x14ac:dyDescent="0.3">
      <c r="P21377" s="99"/>
      <c r="Q21377" s="99"/>
    </row>
    <row r="21378" spans="16:17" x14ac:dyDescent="0.3">
      <c r="P21378" s="99"/>
      <c r="Q21378" s="99"/>
    </row>
    <row r="21379" spans="16:17" x14ac:dyDescent="0.3">
      <c r="P21379" s="99"/>
      <c r="Q21379" s="99"/>
    </row>
    <row r="21380" spans="16:17" x14ac:dyDescent="0.3">
      <c r="P21380" s="99"/>
      <c r="Q21380" s="99"/>
    </row>
    <row r="21381" spans="16:17" x14ac:dyDescent="0.3">
      <c r="P21381" s="99"/>
      <c r="Q21381" s="99"/>
    </row>
    <row r="21382" spans="16:17" x14ac:dyDescent="0.3">
      <c r="P21382" s="99"/>
      <c r="Q21382" s="99"/>
    </row>
    <row r="21383" spans="16:17" x14ac:dyDescent="0.3">
      <c r="P21383" s="99"/>
      <c r="Q21383" s="99"/>
    </row>
    <row r="21384" spans="16:17" x14ac:dyDescent="0.3">
      <c r="P21384" s="99"/>
      <c r="Q21384" s="99"/>
    </row>
    <row r="21385" spans="16:17" x14ac:dyDescent="0.3">
      <c r="P21385" s="99"/>
      <c r="Q21385" s="99"/>
    </row>
    <row r="21386" spans="16:17" x14ac:dyDescent="0.3">
      <c r="P21386" s="99"/>
      <c r="Q21386" s="99"/>
    </row>
    <row r="21387" spans="16:17" x14ac:dyDescent="0.3">
      <c r="P21387" s="99"/>
      <c r="Q21387" s="99"/>
    </row>
    <row r="21388" spans="16:17" x14ac:dyDescent="0.3">
      <c r="P21388" s="99"/>
      <c r="Q21388" s="99"/>
    </row>
    <row r="21389" spans="16:17" x14ac:dyDescent="0.3">
      <c r="P21389" s="99"/>
      <c r="Q21389" s="99"/>
    </row>
    <row r="21390" spans="16:17" x14ac:dyDescent="0.3">
      <c r="P21390" s="99"/>
      <c r="Q21390" s="99"/>
    </row>
    <row r="21391" spans="16:17" x14ac:dyDescent="0.3">
      <c r="P21391" s="99"/>
      <c r="Q21391" s="99"/>
    </row>
    <row r="21392" spans="16:17" x14ac:dyDescent="0.3">
      <c r="P21392" s="99"/>
      <c r="Q21392" s="99"/>
    </row>
    <row r="21393" spans="16:17" x14ac:dyDescent="0.3">
      <c r="P21393" s="99"/>
      <c r="Q21393" s="99"/>
    </row>
    <row r="21394" spans="16:17" x14ac:dyDescent="0.3">
      <c r="P21394" s="99"/>
      <c r="Q21394" s="99"/>
    </row>
    <row r="21395" spans="16:17" x14ac:dyDescent="0.3">
      <c r="P21395" s="99"/>
      <c r="Q21395" s="99"/>
    </row>
    <row r="21396" spans="16:17" x14ac:dyDescent="0.3">
      <c r="P21396" s="99"/>
      <c r="Q21396" s="99"/>
    </row>
    <row r="21397" spans="16:17" x14ac:dyDescent="0.3">
      <c r="P21397" s="99"/>
      <c r="Q21397" s="99"/>
    </row>
    <row r="21398" spans="16:17" x14ac:dyDescent="0.3">
      <c r="P21398" s="99"/>
      <c r="Q21398" s="99"/>
    </row>
    <row r="21399" spans="16:17" x14ac:dyDescent="0.3">
      <c r="P21399" s="99"/>
      <c r="Q21399" s="99"/>
    </row>
    <row r="21400" spans="16:17" x14ac:dyDescent="0.3">
      <c r="P21400" s="99"/>
      <c r="Q21400" s="99"/>
    </row>
    <row r="21401" spans="16:17" x14ac:dyDescent="0.3">
      <c r="P21401" s="99"/>
      <c r="Q21401" s="99"/>
    </row>
    <row r="21402" spans="16:17" x14ac:dyDescent="0.3">
      <c r="P21402" s="99"/>
      <c r="Q21402" s="99"/>
    </row>
    <row r="21403" spans="16:17" x14ac:dyDescent="0.3">
      <c r="P21403" s="99"/>
      <c r="Q21403" s="99"/>
    </row>
    <row r="21404" spans="16:17" x14ac:dyDescent="0.3">
      <c r="P21404" s="99"/>
      <c r="Q21404" s="99"/>
    </row>
    <row r="21405" spans="16:17" x14ac:dyDescent="0.3">
      <c r="P21405" s="99"/>
      <c r="Q21405" s="99"/>
    </row>
    <row r="21406" spans="16:17" x14ac:dyDescent="0.3">
      <c r="P21406" s="99"/>
      <c r="Q21406" s="99"/>
    </row>
    <row r="21407" spans="16:17" x14ac:dyDescent="0.3">
      <c r="P21407" s="99"/>
      <c r="Q21407" s="99"/>
    </row>
    <row r="21408" spans="16:17" x14ac:dyDescent="0.3">
      <c r="P21408" s="99"/>
      <c r="Q21408" s="99"/>
    </row>
    <row r="21409" spans="16:17" x14ac:dyDescent="0.3">
      <c r="P21409" s="99"/>
      <c r="Q21409" s="99"/>
    </row>
    <row r="21410" spans="16:17" x14ac:dyDescent="0.3">
      <c r="P21410" s="99"/>
      <c r="Q21410" s="99"/>
    </row>
    <row r="21411" spans="16:17" x14ac:dyDescent="0.3">
      <c r="P21411" s="99"/>
      <c r="Q21411" s="99"/>
    </row>
    <row r="21412" spans="16:17" x14ac:dyDescent="0.3">
      <c r="P21412" s="99"/>
      <c r="Q21412" s="99"/>
    </row>
    <row r="21413" spans="16:17" x14ac:dyDescent="0.3">
      <c r="P21413" s="99"/>
      <c r="Q21413" s="99"/>
    </row>
    <row r="21414" spans="16:17" x14ac:dyDescent="0.3">
      <c r="P21414" s="99"/>
      <c r="Q21414" s="99"/>
    </row>
    <row r="21415" spans="16:17" x14ac:dyDescent="0.3">
      <c r="P21415" s="99"/>
      <c r="Q21415" s="99"/>
    </row>
    <row r="21416" spans="16:17" x14ac:dyDescent="0.3">
      <c r="P21416" s="99"/>
      <c r="Q21416" s="99"/>
    </row>
    <row r="21417" spans="16:17" x14ac:dyDescent="0.3">
      <c r="P21417" s="99"/>
      <c r="Q21417" s="99"/>
    </row>
    <row r="21418" spans="16:17" x14ac:dyDescent="0.3">
      <c r="P21418" s="99"/>
      <c r="Q21418" s="99"/>
    </row>
    <row r="21419" spans="16:17" x14ac:dyDescent="0.3">
      <c r="P21419" s="99"/>
      <c r="Q21419" s="99"/>
    </row>
    <row r="21420" spans="16:17" x14ac:dyDescent="0.3">
      <c r="P21420" s="99"/>
      <c r="Q21420" s="99"/>
    </row>
    <row r="21421" spans="16:17" x14ac:dyDescent="0.3">
      <c r="P21421" s="99"/>
      <c r="Q21421" s="99"/>
    </row>
    <row r="21422" spans="16:17" x14ac:dyDescent="0.3">
      <c r="P21422" s="99"/>
      <c r="Q21422" s="99"/>
    </row>
    <row r="21423" spans="16:17" x14ac:dyDescent="0.3">
      <c r="P21423" s="99"/>
      <c r="Q21423" s="99"/>
    </row>
    <row r="21424" spans="16:17" x14ac:dyDescent="0.3">
      <c r="P21424" s="99"/>
      <c r="Q21424" s="99"/>
    </row>
    <row r="21425" spans="16:17" x14ac:dyDescent="0.3">
      <c r="P21425" s="99"/>
      <c r="Q21425" s="99"/>
    </row>
    <row r="21426" spans="16:17" x14ac:dyDescent="0.3">
      <c r="P21426" s="99"/>
      <c r="Q21426" s="99"/>
    </row>
    <row r="21427" spans="16:17" x14ac:dyDescent="0.3">
      <c r="P21427" s="99"/>
      <c r="Q21427" s="99"/>
    </row>
    <row r="21428" spans="16:17" x14ac:dyDescent="0.3">
      <c r="P21428" s="99"/>
      <c r="Q21428" s="99"/>
    </row>
    <row r="21429" spans="16:17" x14ac:dyDescent="0.3">
      <c r="P21429" s="99"/>
      <c r="Q21429" s="99"/>
    </row>
    <row r="21430" spans="16:17" x14ac:dyDescent="0.3">
      <c r="P21430" s="99"/>
      <c r="Q21430" s="99"/>
    </row>
    <row r="21431" spans="16:17" x14ac:dyDescent="0.3">
      <c r="P21431" s="99"/>
      <c r="Q21431" s="99"/>
    </row>
    <row r="21432" spans="16:17" x14ac:dyDescent="0.3">
      <c r="P21432" s="99"/>
      <c r="Q21432" s="99"/>
    </row>
    <row r="21433" spans="16:17" x14ac:dyDescent="0.3">
      <c r="P21433" s="99"/>
      <c r="Q21433" s="99"/>
    </row>
    <row r="21434" spans="16:17" x14ac:dyDescent="0.3">
      <c r="P21434" s="99"/>
      <c r="Q21434" s="99"/>
    </row>
    <row r="21435" spans="16:17" x14ac:dyDescent="0.3">
      <c r="P21435" s="99"/>
      <c r="Q21435" s="99"/>
    </row>
    <row r="21436" spans="16:17" x14ac:dyDescent="0.3">
      <c r="P21436" s="99"/>
      <c r="Q21436" s="99"/>
    </row>
    <row r="21437" spans="16:17" x14ac:dyDescent="0.3">
      <c r="P21437" s="99"/>
      <c r="Q21437" s="99"/>
    </row>
    <row r="21438" spans="16:17" x14ac:dyDescent="0.3">
      <c r="P21438" s="99"/>
      <c r="Q21438" s="99"/>
    </row>
    <row r="21439" spans="16:17" x14ac:dyDescent="0.3">
      <c r="P21439" s="99"/>
      <c r="Q21439" s="99"/>
    </row>
    <row r="21440" spans="16:17" x14ac:dyDescent="0.3">
      <c r="P21440" s="99"/>
      <c r="Q21440" s="99"/>
    </row>
    <row r="21441" spans="16:17" x14ac:dyDescent="0.3">
      <c r="P21441" s="99"/>
      <c r="Q21441" s="99"/>
    </row>
    <row r="21442" spans="16:17" x14ac:dyDescent="0.3">
      <c r="P21442" s="99"/>
      <c r="Q21442" s="99"/>
    </row>
    <row r="21443" spans="16:17" x14ac:dyDescent="0.3">
      <c r="P21443" s="99"/>
      <c r="Q21443" s="99"/>
    </row>
    <row r="21444" spans="16:17" x14ac:dyDescent="0.3">
      <c r="P21444" s="99"/>
      <c r="Q21444" s="99"/>
    </row>
    <row r="21445" spans="16:17" x14ac:dyDescent="0.3">
      <c r="P21445" s="99"/>
      <c r="Q21445" s="99"/>
    </row>
    <row r="21446" spans="16:17" x14ac:dyDescent="0.3">
      <c r="P21446" s="99"/>
      <c r="Q21446" s="99"/>
    </row>
    <row r="21447" spans="16:17" x14ac:dyDescent="0.3">
      <c r="P21447" s="99"/>
      <c r="Q21447" s="99"/>
    </row>
    <row r="21448" spans="16:17" x14ac:dyDescent="0.3">
      <c r="P21448" s="99"/>
      <c r="Q21448" s="99"/>
    </row>
    <row r="21449" spans="16:17" x14ac:dyDescent="0.3">
      <c r="P21449" s="99"/>
      <c r="Q21449" s="99"/>
    </row>
    <row r="21450" spans="16:17" x14ac:dyDescent="0.3">
      <c r="P21450" s="99"/>
      <c r="Q21450" s="99"/>
    </row>
    <row r="21451" spans="16:17" x14ac:dyDescent="0.3">
      <c r="P21451" s="99"/>
      <c r="Q21451" s="99"/>
    </row>
    <row r="21452" spans="16:17" x14ac:dyDescent="0.3">
      <c r="P21452" s="99"/>
      <c r="Q21452" s="99"/>
    </row>
    <row r="21453" spans="16:17" x14ac:dyDescent="0.3">
      <c r="P21453" s="99"/>
      <c r="Q21453" s="99"/>
    </row>
    <row r="21454" spans="16:17" x14ac:dyDescent="0.3">
      <c r="P21454" s="99"/>
      <c r="Q21454" s="99"/>
    </row>
    <row r="21455" spans="16:17" x14ac:dyDescent="0.3">
      <c r="P21455" s="99"/>
      <c r="Q21455" s="99"/>
    </row>
    <row r="21456" spans="16:17" x14ac:dyDescent="0.3">
      <c r="P21456" s="99"/>
      <c r="Q21456" s="99"/>
    </row>
    <row r="21457" spans="16:17" x14ac:dyDescent="0.3">
      <c r="P21457" s="99"/>
      <c r="Q21457" s="99"/>
    </row>
    <row r="21458" spans="16:17" x14ac:dyDescent="0.3">
      <c r="P21458" s="99"/>
      <c r="Q21458" s="99"/>
    </row>
    <row r="21459" spans="16:17" x14ac:dyDescent="0.3">
      <c r="P21459" s="99"/>
      <c r="Q21459" s="99"/>
    </row>
    <row r="21460" spans="16:17" x14ac:dyDescent="0.3">
      <c r="P21460" s="99"/>
      <c r="Q21460" s="99"/>
    </row>
    <row r="21461" spans="16:17" x14ac:dyDescent="0.3">
      <c r="P21461" s="99"/>
      <c r="Q21461" s="99"/>
    </row>
    <row r="21462" spans="16:17" x14ac:dyDescent="0.3">
      <c r="P21462" s="99"/>
      <c r="Q21462" s="99"/>
    </row>
    <row r="21463" spans="16:17" x14ac:dyDescent="0.3">
      <c r="P21463" s="99"/>
      <c r="Q21463" s="99"/>
    </row>
    <row r="21464" spans="16:17" x14ac:dyDescent="0.3">
      <c r="P21464" s="99"/>
      <c r="Q21464" s="99"/>
    </row>
    <row r="21465" spans="16:17" x14ac:dyDescent="0.3">
      <c r="P21465" s="99"/>
      <c r="Q21465" s="99"/>
    </row>
    <row r="21466" spans="16:17" x14ac:dyDescent="0.3">
      <c r="P21466" s="99"/>
      <c r="Q21466" s="99"/>
    </row>
    <row r="21467" spans="16:17" x14ac:dyDescent="0.3">
      <c r="P21467" s="99"/>
      <c r="Q21467" s="99"/>
    </row>
    <row r="21468" spans="16:17" x14ac:dyDescent="0.3">
      <c r="P21468" s="99"/>
      <c r="Q21468" s="99"/>
    </row>
    <row r="21469" spans="16:17" x14ac:dyDescent="0.3">
      <c r="P21469" s="99"/>
      <c r="Q21469" s="99"/>
    </row>
    <row r="21470" spans="16:17" x14ac:dyDescent="0.3">
      <c r="P21470" s="99"/>
      <c r="Q21470" s="99"/>
    </row>
    <row r="21471" spans="16:17" x14ac:dyDescent="0.3">
      <c r="P21471" s="99"/>
      <c r="Q21471" s="99"/>
    </row>
    <row r="21472" spans="16:17" x14ac:dyDescent="0.3">
      <c r="P21472" s="99"/>
      <c r="Q21472" s="99"/>
    </row>
    <row r="21473" spans="16:17" x14ac:dyDescent="0.3">
      <c r="P21473" s="99"/>
      <c r="Q21473" s="99"/>
    </row>
    <row r="21474" spans="16:17" x14ac:dyDescent="0.3">
      <c r="P21474" s="99"/>
      <c r="Q21474" s="99"/>
    </row>
    <row r="21475" spans="16:17" x14ac:dyDescent="0.3">
      <c r="P21475" s="99"/>
      <c r="Q21475" s="99"/>
    </row>
    <row r="21476" spans="16:17" x14ac:dyDescent="0.3">
      <c r="P21476" s="99"/>
      <c r="Q21476" s="99"/>
    </row>
    <row r="21477" spans="16:17" x14ac:dyDescent="0.3">
      <c r="P21477" s="99"/>
      <c r="Q21477" s="99"/>
    </row>
    <row r="21478" spans="16:17" x14ac:dyDescent="0.3">
      <c r="P21478" s="99"/>
      <c r="Q21478" s="99"/>
    </row>
    <row r="21479" spans="16:17" x14ac:dyDescent="0.3">
      <c r="P21479" s="99"/>
      <c r="Q21479" s="99"/>
    </row>
    <row r="21480" spans="16:17" x14ac:dyDescent="0.3">
      <c r="P21480" s="99"/>
      <c r="Q21480" s="99"/>
    </row>
    <row r="21481" spans="16:17" x14ac:dyDescent="0.3">
      <c r="P21481" s="99"/>
      <c r="Q21481" s="99"/>
    </row>
    <row r="21482" spans="16:17" x14ac:dyDescent="0.3">
      <c r="P21482" s="99"/>
      <c r="Q21482" s="99"/>
    </row>
    <row r="21483" spans="16:17" x14ac:dyDescent="0.3">
      <c r="P21483" s="99"/>
      <c r="Q21483" s="99"/>
    </row>
    <row r="21484" spans="16:17" x14ac:dyDescent="0.3">
      <c r="P21484" s="99"/>
      <c r="Q21484" s="99"/>
    </row>
    <row r="21485" spans="16:17" x14ac:dyDescent="0.3">
      <c r="P21485" s="99"/>
      <c r="Q21485" s="99"/>
    </row>
    <row r="21486" spans="16:17" x14ac:dyDescent="0.3">
      <c r="P21486" s="99"/>
      <c r="Q21486" s="99"/>
    </row>
    <row r="21487" spans="16:17" x14ac:dyDescent="0.3">
      <c r="P21487" s="99"/>
      <c r="Q21487" s="99"/>
    </row>
    <row r="21488" spans="16:17" x14ac:dyDescent="0.3">
      <c r="P21488" s="99"/>
      <c r="Q21488" s="99"/>
    </row>
    <row r="21489" spans="16:17" x14ac:dyDescent="0.3">
      <c r="P21489" s="99"/>
      <c r="Q21489" s="99"/>
    </row>
    <row r="21490" spans="16:17" x14ac:dyDescent="0.3">
      <c r="P21490" s="99"/>
      <c r="Q21490" s="99"/>
    </row>
    <row r="21491" spans="16:17" x14ac:dyDescent="0.3">
      <c r="P21491" s="99"/>
      <c r="Q21491" s="99"/>
    </row>
    <row r="21492" spans="16:17" x14ac:dyDescent="0.3">
      <c r="P21492" s="99"/>
      <c r="Q21492" s="99"/>
    </row>
    <row r="21493" spans="16:17" x14ac:dyDescent="0.3">
      <c r="P21493" s="99"/>
      <c r="Q21493" s="99"/>
    </row>
    <row r="21494" spans="16:17" x14ac:dyDescent="0.3">
      <c r="P21494" s="99"/>
      <c r="Q21494" s="99"/>
    </row>
    <row r="21495" spans="16:17" x14ac:dyDescent="0.3">
      <c r="P21495" s="99"/>
      <c r="Q21495" s="99"/>
    </row>
    <row r="21496" spans="16:17" x14ac:dyDescent="0.3">
      <c r="P21496" s="99"/>
      <c r="Q21496" s="99"/>
    </row>
    <row r="21497" spans="16:17" x14ac:dyDescent="0.3">
      <c r="P21497" s="99"/>
      <c r="Q21497" s="99"/>
    </row>
    <row r="21498" spans="16:17" x14ac:dyDescent="0.3">
      <c r="P21498" s="99"/>
      <c r="Q21498" s="99"/>
    </row>
    <row r="21499" spans="16:17" x14ac:dyDescent="0.3">
      <c r="P21499" s="99"/>
      <c r="Q21499" s="99"/>
    </row>
    <row r="21500" spans="16:17" x14ac:dyDescent="0.3">
      <c r="P21500" s="99"/>
      <c r="Q21500" s="99"/>
    </row>
    <row r="21501" spans="16:17" x14ac:dyDescent="0.3">
      <c r="P21501" s="99"/>
      <c r="Q21501" s="99"/>
    </row>
    <row r="21502" spans="16:17" x14ac:dyDescent="0.3">
      <c r="P21502" s="99"/>
      <c r="Q21502" s="99"/>
    </row>
    <row r="21503" spans="16:17" x14ac:dyDescent="0.3">
      <c r="P21503" s="99"/>
      <c r="Q21503" s="99"/>
    </row>
    <row r="21504" spans="16:17" x14ac:dyDescent="0.3">
      <c r="P21504" s="99"/>
      <c r="Q21504" s="99"/>
    </row>
    <row r="21505" spans="16:17" x14ac:dyDescent="0.3">
      <c r="P21505" s="99"/>
      <c r="Q21505" s="99"/>
    </row>
    <row r="21506" spans="16:17" x14ac:dyDescent="0.3">
      <c r="P21506" s="99"/>
      <c r="Q21506" s="99"/>
    </row>
    <row r="21507" spans="16:17" x14ac:dyDescent="0.3">
      <c r="P21507" s="99"/>
      <c r="Q21507" s="99"/>
    </row>
    <row r="21508" spans="16:17" x14ac:dyDescent="0.3">
      <c r="P21508" s="99"/>
      <c r="Q21508" s="99"/>
    </row>
    <row r="21509" spans="16:17" x14ac:dyDescent="0.3">
      <c r="P21509" s="99"/>
      <c r="Q21509" s="99"/>
    </row>
    <row r="21510" spans="16:17" x14ac:dyDescent="0.3">
      <c r="P21510" s="99"/>
      <c r="Q21510" s="99"/>
    </row>
    <row r="21511" spans="16:17" x14ac:dyDescent="0.3">
      <c r="P21511" s="99"/>
      <c r="Q21511" s="99"/>
    </row>
    <row r="21512" spans="16:17" x14ac:dyDescent="0.3">
      <c r="P21512" s="99"/>
      <c r="Q21512" s="99"/>
    </row>
    <row r="21513" spans="16:17" x14ac:dyDescent="0.3">
      <c r="P21513" s="99"/>
      <c r="Q21513" s="99"/>
    </row>
    <row r="21514" spans="16:17" x14ac:dyDescent="0.3">
      <c r="P21514" s="99"/>
      <c r="Q21514" s="99"/>
    </row>
    <row r="21515" spans="16:17" x14ac:dyDescent="0.3">
      <c r="P21515" s="99"/>
      <c r="Q21515" s="99"/>
    </row>
    <row r="21516" spans="16:17" x14ac:dyDescent="0.3">
      <c r="P21516" s="99"/>
      <c r="Q21516" s="99"/>
    </row>
    <row r="21517" spans="16:17" x14ac:dyDescent="0.3">
      <c r="P21517" s="99"/>
      <c r="Q21517" s="99"/>
    </row>
    <row r="21518" spans="16:17" x14ac:dyDescent="0.3">
      <c r="P21518" s="99"/>
      <c r="Q21518" s="99"/>
    </row>
    <row r="21519" spans="16:17" x14ac:dyDescent="0.3">
      <c r="P21519" s="99"/>
      <c r="Q21519" s="99"/>
    </row>
    <row r="21520" spans="16:17" x14ac:dyDescent="0.3">
      <c r="P21520" s="99"/>
      <c r="Q21520" s="99"/>
    </row>
    <row r="21521" spans="16:17" x14ac:dyDescent="0.3">
      <c r="P21521" s="99"/>
      <c r="Q21521" s="99"/>
    </row>
    <row r="21522" spans="16:17" x14ac:dyDescent="0.3">
      <c r="P21522" s="99"/>
      <c r="Q21522" s="99"/>
    </row>
    <row r="21523" spans="16:17" x14ac:dyDescent="0.3">
      <c r="P21523" s="99"/>
      <c r="Q21523" s="99"/>
    </row>
    <row r="21524" spans="16:17" x14ac:dyDescent="0.3">
      <c r="P21524" s="99"/>
      <c r="Q21524" s="99"/>
    </row>
    <row r="21525" spans="16:17" x14ac:dyDescent="0.3">
      <c r="P21525" s="99"/>
      <c r="Q21525" s="99"/>
    </row>
    <row r="21526" spans="16:17" x14ac:dyDescent="0.3">
      <c r="P21526" s="99"/>
      <c r="Q21526" s="99"/>
    </row>
    <row r="21527" spans="16:17" x14ac:dyDescent="0.3">
      <c r="P21527" s="99"/>
      <c r="Q21527" s="99"/>
    </row>
    <row r="21528" spans="16:17" x14ac:dyDescent="0.3">
      <c r="P21528" s="99"/>
      <c r="Q21528" s="99"/>
    </row>
    <row r="21529" spans="16:17" x14ac:dyDescent="0.3">
      <c r="P21529" s="99"/>
      <c r="Q21529" s="99"/>
    </row>
    <row r="21530" spans="16:17" x14ac:dyDescent="0.3">
      <c r="P21530" s="99"/>
      <c r="Q21530" s="99"/>
    </row>
    <row r="21531" spans="16:17" x14ac:dyDescent="0.3">
      <c r="P21531" s="99"/>
      <c r="Q21531" s="99"/>
    </row>
    <row r="21532" spans="16:17" x14ac:dyDescent="0.3">
      <c r="P21532" s="99"/>
      <c r="Q21532" s="99"/>
    </row>
    <row r="21533" spans="16:17" x14ac:dyDescent="0.3">
      <c r="P21533" s="99"/>
      <c r="Q21533" s="99"/>
    </row>
    <row r="21534" spans="16:17" x14ac:dyDescent="0.3">
      <c r="P21534" s="99"/>
      <c r="Q21534" s="99"/>
    </row>
    <row r="21535" spans="16:17" x14ac:dyDescent="0.3">
      <c r="P21535" s="99"/>
      <c r="Q21535" s="99"/>
    </row>
    <row r="21536" spans="16:17" x14ac:dyDescent="0.3">
      <c r="P21536" s="99"/>
      <c r="Q21536" s="99"/>
    </row>
    <row r="21537" spans="16:17" x14ac:dyDescent="0.3">
      <c r="P21537" s="99"/>
      <c r="Q21537" s="99"/>
    </row>
    <row r="21538" spans="16:17" x14ac:dyDescent="0.3">
      <c r="P21538" s="99"/>
      <c r="Q21538" s="99"/>
    </row>
    <row r="21539" spans="16:17" x14ac:dyDescent="0.3">
      <c r="P21539" s="99"/>
      <c r="Q21539" s="99"/>
    </row>
    <row r="21540" spans="16:17" x14ac:dyDescent="0.3">
      <c r="P21540" s="99"/>
      <c r="Q21540" s="99"/>
    </row>
    <row r="21541" spans="16:17" x14ac:dyDescent="0.3">
      <c r="P21541" s="99"/>
      <c r="Q21541" s="99"/>
    </row>
    <row r="21542" spans="16:17" x14ac:dyDescent="0.3">
      <c r="P21542" s="99"/>
      <c r="Q21542" s="99"/>
    </row>
    <row r="21543" spans="16:17" x14ac:dyDescent="0.3">
      <c r="P21543" s="99"/>
      <c r="Q21543" s="99"/>
    </row>
    <row r="21544" spans="16:17" x14ac:dyDescent="0.3">
      <c r="P21544" s="99"/>
      <c r="Q21544" s="99"/>
    </row>
    <row r="21545" spans="16:17" x14ac:dyDescent="0.3">
      <c r="P21545" s="99"/>
      <c r="Q21545" s="99"/>
    </row>
    <row r="21546" spans="16:17" x14ac:dyDescent="0.3">
      <c r="P21546" s="99"/>
      <c r="Q21546" s="99"/>
    </row>
    <row r="21547" spans="16:17" x14ac:dyDescent="0.3">
      <c r="P21547" s="99"/>
      <c r="Q21547" s="99"/>
    </row>
    <row r="21548" spans="16:17" x14ac:dyDescent="0.3">
      <c r="P21548" s="99"/>
      <c r="Q21548" s="99"/>
    </row>
    <row r="21549" spans="16:17" x14ac:dyDescent="0.3">
      <c r="P21549" s="99"/>
      <c r="Q21549" s="99"/>
    </row>
    <row r="21550" spans="16:17" x14ac:dyDescent="0.3">
      <c r="P21550" s="99"/>
      <c r="Q21550" s="99"/>
    </row>
    <row r="21551" spans="16:17" x14ac:dyDescent="0.3">
      <c r="P21551" s="99"/>
      <c r="Q21551" s="99"/>
    </row>
    <row r="21552" spans="16:17" x14ac:dyDescent="0.3">
      <c r="P21552" s="99"/>
      <c r="Q21552" s="99"/>
    </row>
    <row r="21553" spans="16:17" x14ac:dyDescent="0.3">
      <c r="P21553" s="99"/>
      <c r="Q21553" s="99"/>
    </row>
    <row r="21554" spans="16:17" x14ac:dyDescent="0.3">
      <c r="P21554" s="99"/>
      <c r="Q21554" s="99"/>
    </row>
    <row r="21555" spans="16:17" x14ac:dyDescent="0.3">
      <c r="P21555" s="99"/>
      <c r="Q21555" s="99"/>
    </row>
    <row r="21556" spans="16:17" x14ac:dyDescent="0.3">
      <c r="P21556" s="99"/>
      <c r="Q21556" s="99"/>
    </row>
    <row r="21557" spans="16:17" x14ac:dyDescent="0.3">
      <c r="P21557" s="99"/>
      <c r="Q21557" s="99"/>
    </row>
    <row r="21558" spans="16:17" x14ac:dyDescent="0.3">
      <c r="P21558" s="99"/>
      <c r="Q21558" s="99"/>
    </row>
    <row r="21559" spans="16:17" x14ac:dyDescent="0.3">
      <c r="P21559" s="99"/>
      <c r="Q21559" s="99"/>
    </row>
    <row r="21560" spans="16:17" x14ac:dyDescent="0.3">
      <c r="P21560" s="99"/>
      <c r="Q21560" s="99"/>
    </row>
    <row r="21561" spans="16:17" x14ac:dyDescent="0.3">
      <c r="P21561" s="99"/>
      <c r="Q21561" s="99"/>
    </row>
    <row r="21562" spans="16:17" x14ac:dyDescent="0.3">
      <c r="P21562" s="99"/>
      <c r="Q21562" s="99"/>
    </row>
    <row r="21563" spans="16:17" x14ac:dyDescent="0.3">
      <c r="P21563" s="99"/>
      <c r="Q21563" s="99"/>
    </row>
    <row r="21564" spans="16:17" x14ac:dyDescent="0.3">
      <c r="P21564" s="99"/>
      <c r="Q21564" s="99"/>
    </row>
    <row r="21565" spans="16:17" x14ac:dyDescent="0.3">
      <c r="P21565" s="99"/>
      <c r="Q21565" s="99"/>
    </row>
    <row r="21566" spans="16:17" x14ac:dyDescent="0.3">
      <c r="P21566" s="99"/>
      <c r="Q21566" s="99"/>
    </row>
    <row r="21567" spans="16:17" x14ac:dyDescent="0.3">
      <c r="P21567" s="99"/>
      <c r="Q21567" s="99"/>
    </row>
    <row r="21568" spans="16:17" x14ac:dyDescent="0.3">
      <c r="P21568" s="99"/>
      <c r="Q21568" s="99"/>
    </row>
    <row r="21569" spans="16:17" x14ac:dyDescent="0.3">
      <c r="P21569" s="99"/>
      <c r="Q21569" s="99"/>
    </row>
    <row r="21570" spans="16:17" x14ac:dyDescent="0.3">
      <c r="P21570" s="99"/>
      <c r="Q21570" s="99"/>
    </row>
    <row r="21571" spans="16:17" x14ac:dyDescent="0.3">
      <c r="P21571" s="99"/>
      <c r="Q21571" s="99"/>
    </row>
    <row r="21572" spans="16:17" x14ac:dyDescent="0.3">
      <c r="P21572" s="99"/>
      <c r="Q21572" s="99"/>
    </row>
    <row r="21573" spans="16:17" x14ac:dyDescent="0.3">
      <c r="P21573" s="99"/>
      <c r="Q21573" s="99"/>
    </row>
    <row r="21574" spans="16:17" x14ac:dyDescent="0.3">
      <c r="P21574" s="99"/>
      <c r="Q21574" s="99"/>
    </row>
    <row r="21575" spans="16:17" x14ac:dyDescent="0.3">
      <c r="P21575" s="99"/>
      <c r="Q21575" s="99"/>
    </row>
    <row r="21576" spans="16:17" x14ac:dyDescent="0.3">
      <c r="P21576" s="99"/>
      <c r="Q21576" s="99"/>
    </row>
    <row r="21577" spans="16:17" x14ac:dyDescent="0.3">
      <c r="P21577" s="99"/>
      <c r="Q21577" s="99"/>
    </row>
    <row r="21578" spans="16:17" x14ac:dyDescent="0.3">
      <c r="P21578" s="99"/>
      <c r="Q21578" s="99"/>
    </row>
    <row r="21579" spans="16:17" x14ac:dyDescent="0.3">
      <c r="P21579" s="99"/>
      <c r="Q21579" s="99"/>
    </row>
    <row r="21580" spans="16:17" x14ac:dyDescent="0.3">
      <c r="P21580" s="99"/>
      <c r="Q21580" s="99"/>
    </row>
    <row r="21581" spans="16:17" x14ac:dyDescent="0.3">
      <c r="P21581" s="99"/>
      <c r="Q21581" s="99"/>
    </row>
    <row r="21582" spans="16:17" x14ac:dyDescent="0.3">
      <c r="P21582" s="99"/>
      <c r="Q21582" s="99"/>
    </row>
    <row r="21583" spans="16:17" x14ac:dyDescent="0.3">
      <c r="P21583" s="99"/>
      <c r="Q21583" s="99"/>
    </row>
    <row r="21584" spans="16:17" x14ac:dyDescent="0.3">
      <c r="P21584" s="99"/>
      <c r="Q21584" s="99"/>
    </row>
    <row r="21585" spans="16:17" x14ac:dyDescent="0.3">
      <c r="P21585" s="99"/>
      <c r="Q21585" s="99"/>
    </row>
    <row r="21586" spans="16:17" x14ac:dyDescent="0.3">
      <c r="P21586" s="99"/>
      <c r="Q21586" s="99"/>
    </row>
    <row r="21587" spans="16:17" x14ac:dyDescent="0.3">
      <c r="P21587" s="99"/>
      <c r="Q21587" s="99"/>
    </row>
    <row r="21588" spans="16:17" x14ac:dyDescent="0.3">
      <c r="P21588" s="99"/>
      <c r="Q21588" s="99"/>
    </row>
    <row r="21589" spans="16:17" x14ac:dyDescent="0.3">
      <c r="P21589" s="99"/>
      <c r="Q21589" s="99"/>
    </row>
    <row r="21590" spans="16:17" x14ac:dyDescent="0.3">
      <c r="P21590" s="99"/>
      <c r="Q21590" s="99"/>
    </row>
    <row r="21591" spans="16:17" x14ac:dyDescent="0.3">
      <c r="P21591" s="99"/>
      <c r="Q21591" s="99"/>
    </row>
    <row r="21592" spans="16:17" x14ac:dyDescent="0.3">
      <c r="P21592" s="99"/>
      <c r="Q21592" s="99"/>
    </row>
    <row r="21593" spans="16:17" x14ac:dyDescent="0.3">
      <c r="P21593" s="99"/>
      <c r="Q21593" s="99"/>
    </row>
    <row r="21594" spans="16:17" x14ac:dyDescent="0.3">
      <c r="P21594" s="99"/>
      <c r="Q21594" s="99"/>
    </row>
    <row r="21595" spans="16:17" x14ac:dyDescent="0.3">
      <c r="P21595" s="99"/>
      <c r="Q21595" s="99"/>
    </row>
    <row r="21596" spans="16:17" x14ac:dyDescent="0.3">
      <c r="P21596" s="99"/>
      <c r="Q21596" s="99"/>
    </row>
    <row r="21597" spans="16:17" x14ac:dyDescent="0.3">
      <c r="P21597" s="99"/>
      <c r="Q21597" s="99"/>
    </row>
    <row r="21598" spans="16:17" x14ac:dyDescent="0.3">
      <c r="P21598" s="99"/>
      <c r="Q21598" s="99"/>
    </row>
    <row r="21599" spans="16:17" x14ac:dyDescent="0.3">
      <c r="P21599" s="99"/>
      <c r="Q21599" s="99"/>
    </row>
    <row r="21600" spans="16:17" x14ac:dyDescent="0.3">
      <c r="P21600" s="99"/>
      <c r="Q21600" s="99"/>
    </row>
    <row r="21601" spans="16:17" x14ac:dyDescent="0.3">
      <c r="P21601" s="99"/>
      <c r="Q21601" s="99"/>
    </row>
    <row r="21602" spans="16:17" x14ac:dyDescent="0.3">
      <c r="P21602" s="99"/>
      <c r="Q21602" s="99"/>
    </row>
    <row r="21603" spans="16:17" x14ac:dyDescent="0.3">
      <c r="P21603" s="99"/>
      <c r="Q21603" s="99"/>
    </row>
    <row r="21604" spans="16:17" x14ac:dyDescent="0.3">
      <c r="P21604" s="99"/>
      <c r="Q21604" s="99"/>
    </row>
    <row r="21605" spans="16:17" x14ac:dyDescent="0.3">
      <c r="P21605" s="99"/>
      <c r="Q21605" s="99"/>
    </row>
    <row r="21606" spans="16:17" x14ac:dyDescent="0.3">
      <c r="P21606" s="99"/>
      <c r="Q21606" s="99"/>
    </row>
    <row r="21607" spans="16:17" x14ac:dyDescent="0.3">
      <c r="P21607" s="99"/>
      <c r="Q21607" s="99"/>
    </row>
    <row r="21608" spans="16:17" x14ac:dyDescent="0.3">
      <c r="P21608" s="99"/>
      <c r="Q21608" s="99"/>
    </row>
    <row r="21609" spans="16:17" x14ac:dyDescent="0.3">
      <c r="P21609" s="99"/>
      <c r="Q21609" s="99"/>
    </row>
    <row r="21610" spans="16:17" x14ac:dyDescent="0.3">
      <c r="P21610" s="99"/>
      <c r="Q21610" s="99"/>
    </row>
    <row r="21611" spans="16:17" x14ac:dyDescent="0.3">
      <c r="P21611" s="99"/>
      <c r="Q21611" s="99"/>
    </row>
    <row r="21612" spans="16:17" x14ac:dyDescent="0.3">
      <c r="P21612" s="99"/>
      <c r="Q21612" s="99"/>
    </row>
    <row r="21613" spans="16:17" x14ac:dyDescent="0.3">
      <c r="P21613" s="99"/>
      <c r="Q21613" s="99"/>
    </row>
    <row r="21614" spans="16:17" x14ac:dyDescent="0.3">
      <c r="P21614" s="99"/>
      <c r="Q21614" s="99"/>
    </row>
    <row r="21615" spans="16:17" x14ac:dyDescent="0.3">
      <c r="P21615" s="99"/>
      <c r="Q21615" s="99"/>
    </row>
    <row r="21616" spans="16:17" x14ac:dyDescent="0.3">
      <c r="P21616" s="99"/>
      <c r="Q21616" s="99"/>
    </row>
    <row r="21617" spans="16:17" x14ac:dyDescent="0.3">
      <c r="P21617" s="99"/>
      <c r="Q21617" s="99"/>
    </row>
    <row r="21618" spans="16:17" x14ac:dyDescent="0.3">
      <c r="P21618" s="99"/>
      <c r="Q21618" s="99"/>
    </row>
    <row r="21619" spans="16:17" x14ac:dyDescent="0.3">
      <c r="P21619" s="99"/>
      <c r="Q21619" s="99"/>
    </row>
    <row r="21620" spans="16:17" x14ac:dyDescent="0.3">
      <c r="P21620" s="99"/>
      <c r="Q21620" s="99"/>
    </row>
    <row r="21621" spans="16:17" x14ac:dyDescent="0.3">
      <c r="P21621" s="99"/>
      <c r="Q21621" s="99"/>
    </row>
    <row r="21622" spans="16:17" x14ac:dyDescent="0.3">
      <c r="P21622" s="99"/>
      <c r="Q21622" s="99"/>
    </row>
    <row r="21623" spans="16:17" x14ac:dyDescent="0.3">
      <c r="P21623" s="99"/>
      <c r="Q21623" s="99"/>
    </row>
    <row r="21624" spans="16:17" x14ac:dyDescent="0.3">
      <c r="P21624" s="99"/>
      <c r="Q21624" s="99"/>
    </row>
    <row r="21625" spans="16:17" x14ac:dyDescent="0.3">
      <c r="P21625" s="99"/>
      <c r="Q21625" s="99"/>
    </row>
    <row r="21626" spans="16:17" x14ac:dyDescent="0.3">
      <c r="P21626" s="99"/>
      <c r="Q21626" s="99"/>
    </row>
    <row r="21627" spans="16:17" x14ac:dyDescent="0.3">
      <c r="P21627" s="99"/>
      <c r="Q21627" s="99"/>
    </row>
    <row r="21628" spans="16:17" x14ac:dyDescent="0.3">
      <c r="P21628" s="99"/>
      <c r="Q21628" s="99"/>
    </row>
    <row r="21629" spans="16:17" x14ac:dyDescent="0.3">
      <c r="P21629" s="99"/>
      <c r="Q21629" s="99"/>
    </row>
    <row r="21630" spans="16:17" x14ac:dyDescent="0.3">
      <c r="P21630" s="99"/>
      <c r="Q21630" s="99"/>
    </row>
    <row r="21631" spans="16:17" x14ac:dyDescent="0.3">
      <c r="P21631" s="99"/>
      <c r="Q21631" s="99"/>
    </row>
    <row r="21632" spans="16:17" x14ac:dyDescent="0.3">
      <c r="P21632" s="99"/>
      <c r="Q21632" s="99"/>
    </row>
    <row r="21633" spans="16:17" x14ac:dyDescent="0.3">
      <c r="P21633" s="99"/>
      <c r="Q21633" s="99"/>
    </row>
    <row r="21634" spans="16:17" x14ac:dyDescent="0.3">
      <c r="P21634" s="99"/>
      <c r="Q21634" s="99"/>
    </row>
    <row r="21635" spans="16:17" x14ac:dyDescent="0.3">
      <c r="P21635" s="99"/>
      <c r="Q21635" s="99"/>
    </row>
    <row r="21636" spans="16:17" x14ac:dyDescent="0.3">
      <c r="P21636" s="99"/>
      <c r="Q21636" s="99"/>
    </row>
    <row r="21637" spans="16:17" x14ac:dyDescent="0.3">
      <c r="P21637" s="99"/>
      <c r="Q21637" s="99"/>
    </row>
    <row r="21638" spans="16:17" x14ac:dyDescent="0.3">
      <c r="P21638" s="99"/>
      <c r="Q21638" s="99"/>
    </row>
    <row r="21639" spans="16:17" x14ac:dyDescent="0.3">
      <c r="P21639" s="99"/>
      <c r="Q21639" s="99"/>
    </row>
    <row r="21640" spans="16:17" x14ac:dyDescent="0.3">
      <c r="P21640" s="99"/>
      <c r="Q21640" s="99"/>
    </row>
    <row r="21641" spans="16:17" x14ac:dyDescent="0.3">
      <c r="P21641" s="99"/>
      <c r="Q21641" s="99"/>
    </row>
    <row r="21642" spans="16:17" x14ac:dyDescent="0.3">
      <c r="P21642" s="99"/>
      <c r="Q21642" s="99"/>
    </row>
    <row r="21643" spans="16:17" x14ac:dyDescent="0.3">
      <c r="P21643" s="99"/>
      <c r="Q21643" s="99"/>
    </row>
    <row r="21644" spans="16:17" x14ac:dyDescent="0.3">
      <c r="P21644" s="99"/>
      <c r="Q21644" s="99"/>
    </row>
    <row r="21645" spans="16:17" x14ac:dyDescent="0.3">
      <c r="P21645" s="99"/>
      <c r="Q21645" s="99"/>
    </row>
    <row r="21646" spans="16:17" x14ac:dyDescent="0.3">
      <c r="P21646" s="99"/>
      <c r="Q21646" s="99"/>
    </row>
    <row r="21647" spans="16:17" x14ac:dyDescent="0.3">
      <c r="P21647" s="99"/>
      <c r="Q21647" s="99"/>
    </row>
    <row r="21648" spans="16:17" x14ac:dyDescent="0.3">
      <c r="P21648" s="99"/>
      <c r="Q21648" s="99"/>
    </row>
    <row r="21649" spans="16:17" x14ac:dyDescent="0.3">
      <c r="P21649" s="99"/>
      <c r="Q21649" s="99"/>
    </row>
    <row r="21650" spans="16:17" x14ac:dyDescent="0.3">
      <c r="P21650" s="99"/>
      <c r="Q21650" s="99"/>
    </row>
    <row r="21651" spans="16:17" x14ac:dyDescent="0.3">
      <c r="P21651" s="99"/>
      <c r="Q21651" s="99"/>
    </row>
    <row r="21652" spans="16:17" x14ac:dyDescent="0.3">
      <c r="P21652" s="99"/>
      <c r="Q21652" s="99"/>
    </row>
    <row r="21653" spans="16:17" x14ac:dyDescent="0.3">
      <c r="P21653" s="99"/>
      <c r="Q21653" s="99"/>
    </row>
    <row r="21654" spans="16:17" x14ac:dyDescent="0.3">
      <c r="P21654" s="99"/>
      <c r="Q21654" s="99"/>
    </row>
    <row r="21655" spans="16:17" x14ac:dyDescent="0.3">
      <c r="P21655" s="99"/>
      <c r="Q21655" s="99"/>
    </row>
    <row r="21656" spans="16:17" x14ac:dyDescent="0.3">
      <c r="P21656" s="99"/>
      <c r="Q21656" s="99"/>
    </row>
    <row r="21657" spans="16:17" x14ac:dyDescent="0.3">
      <c r="P21657" s="99"/>
      <c r="Q21657" s="99"/>
    </row>
    <row r="21658" spans="16:17" x14ac:dyDescent="0.3">
      <c r="P21658" s="99"/>
      <c r="Q21658" s="99"/>
    </row>
    <row r="21659" spans="16:17" x14ac:dyDescent="0.3">
      <c r="P21659" s="99"/>
      <c r="Q21659" s="99"/>
    </row>
    <row r="21660" spans="16:17" x14ac:dyDescent="0.3">
      <c r="P21660" s="99"/>
      <c r="Q21660" s="99"/>
    </row>
    <row r="21661" spans="16:17" x14ac:dyDescent="0.3">
      <c r="P21661" s="99"/>
      <c r="Q21661" s="99"/>
    </row>
    <row r="21662" spans="16:17" x14ac:dyDescent="0.3">
      <c r="P21662" s="99"/>
      <c r="Q21662" s="99"/>
    </row>
    <row r="21663" spans="16:17" x14ac:dyDescent="0.3">
      <c r="P21663" s="99"/>
      <c r="Q21663" s="99"/>
    </row>
    <row r="21664" spans="16:17" x14ac:dyDescent="0.3">
      <c r="P21664" s="99"/>
      <c r="Q21664" s="99"/>
    </row>
    <row r="21665" spans="16:17" x14ac:dyDescent="0.3">
      <c r="P21665" s="99"/>
      <c r="Q21665" s="99"/>
    </row>
    <row r="21666" spans="16:17" x14ac:dyDescent="0.3">
      <c r="P21666" s="99"/>
      <c r="Q21666" s="99"/>
    </row>
    <row r="21667" spans="16:17" x14ac:dyDescent="0.3">
      <c r="P21667" s="99"/>
      <c r="Q21667" s="99"/>
    </row>
    <row r="21668" spans="16:17" x14ac:dyDescent="0.3">
      <c r="P21668" s="99"/>
      <c r="Q21668" s="99"/>
    </row>
    <row r="21669" spans="16:17" x14ac:dyDescent="0.3">
      <c r="P21669" s="99"/>
      <c r="Q21669" s="99"/>
    </row>
    <row r="21670" spans="16:17" x14ac:dyDescent="0.3">
      <c r="P21670" s="99"/>
      <c r="Q21670" s="99"/>
    </row>
    <row r="21671" spans="16:17" x14ac:dyDescent="0.3">
      <c r="P21671" s="99"/>
      <c r="Q21671" s="99"/>
    </row>
    <row r="21672" spans="16:17" x14ac:dyDescent="0.3">
      <c r="P21672" s="99"/>
      <c r="Q21672" s="99"/>
    </row>
    <row r="21673" spans="16:17" x14ac:dyDescent="0.3">
      <c r="P21673" s="99"/>
      <c r="Q21673" s="99"/>
    </row>
    <row r="21674" spans="16:17" x14ac:dyDescent="0.3">
      <c r="P21674" s="99"/>
      <c r="Q21674" s="99"/>
    </row>
    <row r="21675" spans="16:17" x14ac:dyDescent="0.3">
      <c r="P21675" s="99"/>
      <c r="Q21675" s="99"/>
    </row>
    <row r="21676" spans="16:17" x14ac:dyDescent="0.3">
      <c r="P21676" s="99"/>
      <c r="Q21676" s="99"/>
    </row>
    <row r="21677" spans="16:17" x14ac:dyDescent="0.3">
      <c r="P21677" s="99"/>
      <c r="Q21677" s="99"/>
    </row>
    <row r="21678" spans="16:17" x14ac:dyDescent="0.3">
      <c r="P21678" s="99"/>
      <c r="Q21678" s="99"/>
    </row>
    <row r="21679" spans="16:17" x14ac:dyDescent="0.3">
      <c r="P21679" s="99"/>
      <c r="Q21679" s="99"/>
    </row>
    <row r="21680" spans="16:17" x14ac:dyDescent="0.3">
      <c r="P21680" s="99"/>
      <c r="Q21680" s="99"/>
    </row>
    <row r="21681" spans="16:17" x14ac:dyDescent="0.3">
      <c r="P21681" s="99"/>
      <c r="Q21681" s="99"/>
    </row>
    <row r="21682" spans="16:17" x14ac:dyDescent="0.3">
      <c r="P21682" s="99"/>
      <c r="Q21682" s="99"/>
    </row>
    <row r="21683" spans="16:17" x14ac:dyDescent="0.3">
      <c r="P21683" s="99"/>
      <c r="Q21683" s="99"/>
    </row>
    <row r="21684" spans="16:17" x14ac:dyDescent="0.3">
      <c r="P21684" s="99"/>
      <c r="Q21684" s="99"/>
    </row>
    <row r="21685" spans="16:17" x14ac:dyDescent="0.3">
      <c r="P21685" s="99"/>
      <c r="Q21685" s="99"/>
    </row>
    <row r="21686" spans="16:17" x14ac:dyDescent="0.3">
      <c r="P21686" s="99"/>
      <c r="Q21686" s="99"/>
    </row>
    <row r="21687" spans="16:17" x14ac:dyDescent="0.3">
      <c r="P21687" s="99"/>
      <c r="Q21687" s="99"/>
    </row>
    <row r="21688" spans="16:17" x14ac:dyDescent="0.3">
      <c r="P21688" s="99"/>
      <c r="Q21688" s="99"/>
    </row>
    <row r="21689" spans="16:17" x14ac:dyDescent="0.3">
      <c r="P21689" s="99"/>
      <c r="Q21689" s="99"/>
    </row>
    <row r="21690" spans="16:17" x14ac:dyDescent="0.3">
      <c r="P21690" s="99"/>
      <c r="Q21690" s="99"/>
    </row>
    <row r="21691" spans="16:17" x14ac:dyDescent="0.3">
      <c r="P21691" s="99"/>
      <c r="Q21691" s="99"/>
    </row>
    <row r="21692" spans="16:17" x14ac:dyDescent="0.3">
      <c r="P21692" s="99"/>
      <c r="Q21692" s="99"/>
    </row>
    <row r="21693" spans="16:17" x14ac:dyDescent="0.3">
      <c r="P21693" s="99"/>
      <c r="Q21693" s="99"/>
    </row>
    <row r="21694" spans="16:17" x14ac:dyDescent="0.3">
      <c r="P21694" s="99"/>
      <c r="Q21694" s="99"/>
    </row>
    <row r="21695" spans="16:17" x14ac:dyDescent="0.3">
      <c r="P21695" s="99"/>
      <c r="Q21695" s="99"/>
    </row>
    <row r="21696" spans="16:17" x14ac:dyDescent="0.3">
      <c r="P21696" s="99"/>
      <c r="Q21696" s="99"/>
    </row>
    <row r="21697" spans="16:17" x14ac:dyDescent="0.3">
      <c r="P21697" s="99"/>
      <c r="Q21697" s="99"/>
    </row>
    <row r="21698" spans="16:17" x14ac:dyDescent="0.3">
      <c r="P21698" s="99"/>
      <c r="Q21698" s="99"/>
    </row>
    <row r="21699" spans="16:17" x14ac:dyDescent="0.3">
      <c r="P21699" s="99"/>
      <c r="Q21699" s="99"/>
    </row>
    <row r="21700" spans="16:17" x14ac:dyDescent="0.3">
      <c r="P21700" s="99"/>
      <c r="Q21700" s="99"/>
    </row>
    <row r="21701" spans="16:17" x14ac:dyDescent="0.3">
      <c r="P21701" s="99"/>
      <c r="Q21701" s="99"/>
    </row>
    <row r="21702" spans="16:17" x14ac:dyDescent="0.3">
      <c r="P21702" s="99"/>
      <c r="Q21702" s="99"/>
    </row>
    <row r="21703" spans="16:17" x14ac:dyDescent="0.3">
      <c r="P21703" s="99"/>
      <c r="Q21703" s="99"/>
    </row>
    <row r="21704" spans="16:17" x14ac:dyDescent="0.3">
      <c r="P21704" s="99"/>
      <c r="Q21704" s="99"/>
    </row>
    <row r="21705" spans="16:17" x14ac:dyDescent="0.3">
      <c r="P21705" s="99"/>
      <c r="Q21705" s="99"/>
    </row>
    <row r="21706" spans="16:17" x14ac:dyDescent="0.3">
      <c r="P21706" s="99"/>
      <c r="Q21706" s="99"/>
    </row>
    <row r="21707" spans="16:17" x14ac:dyDescent="0.3">
      <c r="P21707" s="99"/>
      <c r="Q21707" s="99"/>
    </row>
    <row r="21708" spans="16:17" x14ac:dyDescent="0.3">
      <c r="P21708" s="99"/>
      <c r="Q21708" s="99"/>
    </row>
    <row r="21709" spans="16:17" x14ac:dyDescent="0.3">
      <c r="P21709" s="99"/>
      <c r="Q21709" s="99"/>
    </row>
    <row r="21710" spans="16:17" x14ac:dyDescent="0.3">
      <c r="P21710" s="99"/>
      <c r="Q21710" s="99"/>
    </row>
    <row r="21711" spans="16:17" x14ac:dyDescent="0.3">
      <c r="P21711" s="99"/>
      <c r="Q21711" s="99"/>
    </row>
    <row r="21712" spans="16:17" x14ac:dyDescent="0.3">
      <c r="P21712" s="99"/>
      <c r="Q21712" s="99"/>
    </row>
    <row r="21713" spans="16:17" x14ac:dyDescent="0.3">
      <c r="P21713" s="99"/>
      <c r="Q21713" s="99"/>
    </row>
    <row r="21714" spans="16:17" x14ac:dyDescent="0.3">
      <c r="P21714" s="99"/>
      <c r="Q21714" s="99"/>
    </row>
    <row r="21715" spans="16:17" x14ac:dyDescent="0.3">
      <c r="P21715" s="99"/>
      <c r="Q21715" s="99"/>
    </row>
    <row r="21716" spans="16:17" x14ac:dyDescent="0.3">
      <c r="P21716" s="99"/>
      <c r="Q21716" s="99"/>
    </row>
    <row r="21717" spans="16:17" x14ac:dyDescent="0.3">
      <c r="P21717" s="99"/>
      <c r="Q21717" s="99"/>
    </row>
    <row r="21718" spans="16:17" x14ac:dyDescent="0.3">
      <c r="P21718" s="99"/>
      <c r="Q21718" s="99"/>
    </row>
    <row r="21719" spans="16:17" x14ac:dyDescent="0.3">
      <c r="P21719" s="99"/>
      <c r="Q21719" s="99"/>
    </row>
    <row r="21720" spans="16:17" x14ac:dyDescent="0.3">
      <c r="P21720" s="99"/>
      <c r="Q21720" s="99"/>
    </row>
    <row r="21721" spans="16:17" x14ac:dyDescent="0.3">
      <c r="P21721" s="99"/>
      <c r="Q21721" s="99"/>
    </row>
    <row r="21722" spans="16:17" x14ac:dyDescent="0.3">
      <c r="P21722" s="99"/>
      <c r="Q21722" s="99"/>
    </row>
    <row r="21723" spans="16:17" x14ac:dyDescent="0.3">
      <c r="P21723" s="99"/>
      <c r="Q21723" s="99"/>
    </row>
    <row r="21724" spans="16:17" x14ac:dyDescent="0.3">
      <c r="P21724" s="99"/>
      <c r="Q21724" s="99"/>
    </row>
    <row r="21725" spans="16:17" x14ac:dyDescent="0.3">
      <c r="P21725" s="99"/>
      <c r="Q21725" s="99"/>
    </row>
    <row r="21726" spans="16:17" x14ac:dyDescent="0.3">
      <c r="P21726" s="99"/>
      <c r="Q21726" s="99"/>
    </row>
    <row r="21727" spans="16:17" x14ac:dyDescent="0.3">
      <c r="P21727" s="99"/>
      <c r="Q21727" s="99"/>
    </row>
    <row r="21728" spans="16:17" x14ac:dyDescent="0.3">
      <c r="P21728" s="99"/>
      <c r="Q21728" s="99"/>
    </row>
    <row r="21729" spans="16:17" x14ac:dyDescent="0.3">
      <c r="P21729" s="99"/>
      <c r="Q21729" s="99"/>
    </row>
    <row r="21730" spans="16:17" x14ac:dyDescent="0.3">
      <c r="P21730" s="99"/>
      <c r="Q21730" s="99"/>
    </row>
    <row r="21731" spans="16:17" x14ac:dyDescent="0.3">
      <c r="P21731" s="99"/>
      <c r="Q21731" s="99"/>
    </row>
    <row r="21732" spans="16:17" x14ac:dyDescent="0.3">
      <c r="P21732" s="99"/>
      <c r="Q21732" s="99"/>
    </row>
    <row r="21733" spans="16:17" x14ac:dyDescent="0.3">
      <c r="P21733" s="99"/>
      <c r="Q21733" s="99"/>
    </row>
    <row r="21734" spans="16:17" x14ac:dyDescent="0.3">
      <c r="P21734" s="99"/>
      <c r="Q21734" s="99"/>
    </row>
    <row r="21735" spans="16:17" x14ac:dyDescent="0.3">
      <c r="P21735" s="99"/>
      <c r="Q21735" s="99"/>
    </row>
    <row r="21736" spans="16:17" x14ac:dyDescent="0.3">
      <c r="P21736" s="99"/>
      <c r="Q21736" s="99"/>
    </row>
    <row r="21737" spans="16:17" x14ac:dyDescent="0.3">
      <c r="P21737" s="99"/>
      <c r="Q21737" s="99"/>
    </row>
    <row r="21738" spans="16:17" x14ac:dyDescent="0.3">
      <c r="P21738" s="99"/>
      <c r="Q21738" s="99"/>
    </row>
    <row r="21739" spans="16:17" x14ac:dyDescent="0.3">
      <c r="P21739" s="99"/>
      <c r="Q21739" s="99"/>
    </row>
    <row r="21740" spans="16:17" x14ac:dyDescent="0.3">
      <c r="P21740" s="99"/>
      <c r="Q21740" s="99"/>
    </row>
    <row r="21741" spans="16:17" x14ac:dyDescent="0.3">
      <c r="P21741" s="99"/>
      <c r="Q21741" s="99"/>
    </row>
    <row r="21742" spans="16:17" x14ac:dyDescent="0.3">
      <c r="P21742" s="99"/>
      <c r="Q21742" s="99"/>
    </row>
    <row r="21743" spans="16:17" x14ac:dyDescent="0.3">
      <c r="P21743" s="99"/>
      <c r="Q21743" s="99"/>
    </row>
    <row r="21744" spans="16:17" x14ac:dyDescent="0.3">
      <c r="P21744" s="99"/>
      <c r="Q21744" s="99"/>
    </row>
    <row r="21745" spans="16:17" x14ac:dyDescent="0.3">
      <c r="P21745" s="99"/>
      <c r="Q21745" s="99"/>
    </row>
    <row r="21746" spans="16:17" x14ac:dyDescent="0.3">
      <c r="P21746" s="99"/>
      <c r="Q21746" s="99"/>
    </row>
    <row r="21747" spans="16:17" x14ac:dyDescent="0.3">
      <c r="P21747" s="99"/>
      <c r="Q21747" s="99"/>
    </row>
    <row r="21748" spans="16:17" x14ac:dyDescent="0.3">
      <c r="P21748" s="99"/>
      <c r="Q21748" s="99"/>
    </row>
    <row r="21749" spans="16:17" x14ac:dyDescent="0.3">
      <c r="P21749" s="99"/>
      <c r="Q21749" s="99"/>
    </row>
    <row r="21750" spans="16:17" x14ac:dyDescent="0.3">
      <c r="P21750" s="99"/>
      <c r="Q21750" s="99"/>
    </row>
    <row r="21751" spans="16:17" x14ac:dyDescent="0.3">
      <c r="P21751" s="99"/>
      <c r="Q21751" s="99"/>
    </row>
    <row r="21752" spans="16:17" x14ac:dyDescent="0.3">
      <c r="P21752" s="99"/>
      <c r="Q21752" s="99"/>
    </row>
    <row r="21753" spans="16:17" x14ac:dyDescent="0.3">
      <c r="P21753" s="99"/>
      <c r="Q21753" s="99"/>
    </row>
    <row r="21754" spans="16:17" x14ac:dyDescent="0.3">
      <c r="P21754" s="99"/>
      <c r="Q21754" s="99"/>
    </row>
    <row r="21755" spans="16:17" x14ac:dyDescent="0.3">
      <c r="P21755" s="99"/>
      <c r="Q21755" s="99"/>
    </row>
    <row r="21756" spans="16:17" x14ac:dyDescent="0.3">
      <c r="P21756" s="99"/>
      <c r="Q21756" s="99"/>
    </row>
    <row r="21757" spans="16:17" x14ac:dyDescent="0.3">
      <c r="P21757" s="99"/>
      <c r="Q21757" s="99"/>
    </row>
    <row r="21758" spans="16:17" x14ac:dyDescent="0.3">
      <c r="P21758" s="99"/>
      <c r="Q21758" s="99"/>
    </row>
    <row r="21759" spans="16:17" x14ac:dyDescent="0.3">
      <c r="P21759" s="99"/>
      <c r="Q21759" s="99"/>
    </row>
    <row r="21760" spans="16:17" x14ac:dyDescent="0.3">
      <c r="P21760" s="99"/>
      <c r="Q21760" s="99"/>
    </row>
    <row r="21761" spans="16:17" x14ac:dyDescent="0.3">
      <c r="P21761" s="99"/>
      <c r="Q21761" s="99"/>
    </row>
    <row r="21762" spans="16:17" x14ac:dyDescent="0.3">
      <c r="P21762" s="99"/>
      <c r="Q21762" s="99"/>
    </row>
    <row r="21763" spans="16:17" x14ac:dyDescent="0.3">
      <c r="P21763" s="99"/>
      <c r="Q21763" s="99"/>
    </row>
    <row r="21764" spans="16:17" x14ac:dyDescent="0.3">
      <c r="P21764" s="99"/>
      <c r="Q21764" s="99"/>
    </row>
    <row r="21765" spans="16:17" x14ac:dyDescent="0.3">
      <c r="P21765" s="99"/>
      <c r="Q21765" s="99"/>
    </row>
    <row r="21766" spans="16:17" x14ac:dyDescent="0.3">
      <c r="P21766" s="99"/>
      <c r="Q21766" s="99"/>
    </row>
    <row r="21767" spans="16:17" x14ac:dyDescent="0.3">
      <c r="P21767" s="99"/>
      <c r="Q21767" s="99"/>
    </row>
    <row r="21768" spans="16:17" x14ac:dyDescent="0.3">
      <c r="P21768" s="99"/>
      <c r="Q21768" s="99"/>
    </row>
    <row r="21769" spans="16:17" x14ac:dyDescent="0.3">
      <c r="P21769" s="99"/>
      <c r="Q21769" s="99"/>
    </row>
    <row r="21770" spans="16:17" x14ac:dyDescent="0.3">
      <c r="P21770" s="99"/>
      <c r="Q21770" s="99"/>
    </row>
    <row r="21771" spans="16:17" x14ac:dyDescent="0.3">
      <c r="P21771" s="99"/>
      <c r="Q21771" s="99"/>
    </row>
    <row r="21772" spans="16:17" x14ac:dyDescent="0.3">
      <c r="P21772" s="99"/>
      <c r="Q21772" s="99"/>
    </row>
    <row r="21773" spans="16:17" x14ac:dyDescent="0.3">
      <c r="P21773" s="99"/>
      <c r="Q21773" s="99"/>
    </row>
    <row r="21774" spans="16:17" x14ac:dyDescent="0.3">
      <c r="P21774" s="99"/>
      <c r="Q21774" s="99"/>
    </row>
    <row r="21775" spans="16:17" x14ac:dyDescent="0.3">
      <c r="P21775" s="99"/>
      <c r="Q21775" s="99"/>
    </row>
    <row r="21776" spans="16:17" x14ac:dyDescent="0.3">
      <c r="P21776" s="99"/>
      <c r="Q21776" s="99"/>
    </row>
    <row r="21777" spans="16:17" x14ac:dyDescent="0.3">
      <c r="P21777" s="99"/>
      <c r="Q21777" s="99"/>
    </row>
    <row r="21778" spans="16:17" x14ac:dyDescent="0.3">
      <c r="P21778" s="99"/>
      <c r="Q21778" s="99"/>
    </row>
    <row r="21779" spans="16:17" x14ac:dyDescent="0.3">
      <c r="P21779" s="99"/>
      <c r="Q21779" s="99"/>
    </row>
    <row r="21780" spans="16:17" x14ac:dyDescent="0.3">
      <c r="P21780" s="99"/>
      <c r="Q21780" s="99"/>
    </row>
    <row r="21781" spans="16:17" x14ac:dyDescent="0.3">
      <c r="P21781" s="99"/>
      <c r="Q21781" s="99"/>
    </row>
    <row r="21782" spans="16:17" x14ac:dyDescent="0.3">
      <c r="P21782" s="99"/>
      <c r="Q21782" s="99"/>
    </row>
    <row r="21783" spans="16:17" x14ac:dyDescent="0.3">
      <c r="P21783" s="99"/>
      <c r="Q21783" s="99"/>
    </row>
    <row r="21784" spans="16:17" x14ac:dyDescent="0.3">
      <c r="P21784" s="99"/>
      <c r="Q21784" s="99"/>
    </row>
    <row r="21785" spans="16:17" x14ac:dyDescent="0.3">
      <c r="P21785" s="99"/>
      <c r="Q21785" s="99"/>
    </row>
    <row r="21786" spans="16:17" x14ac:dyDescent="0.3">
      <c r="P21786" s="99"/>
      <c r="Q21786" s="99"/>
    </row>
    <row r="21787" spans="16:17" x14ac:dyDescent="0.3">
      <c r="P21787" s="99"/>
      <c r="Q21787" s="99"/>
    </row>
    <row r="21788" spans="16:17" x14ac:dyDescent="0.3">
      <c r="P21788" s="99"/>
      <c r="Q21788" s="99"/>
    </row>
    <row r="21789" spans="16:17" x14ac:dyDescent="0.3">
      <c r="P21789" s="99"/>
      <c r="Q21789" s="99"/>
    </row>
    <row r="21790" spans="16:17" x14ac:dyDescent="0.3">
      <c r="P21790" s="99"/>
      <c r="Q21790" s="99"/>
    </row>
    <row r="21791" spans="16:17" x14ac:dyDescent="0.3">
      <c r="P21791" s="99"/>
      <c r="Q21791" s="99"/>
    </row>
    <row r="21792" spans="16:17" x14ac:dyDescent="0.3">
      <c r="P21792" s="99"/>
      <c r="Q21792" s="99"/>
    </row>
    <row r="21793" spans="16:17" x14ac:dyDescent="0.3">
      <c r="P21793" s="99"/>
      <c r="Q21793" s="99"/>
    </row>
    <row r="21794" spans="16:17" x14ac:dyDescent="0.3">
      <c r="P21794" s="99"/>
      <c r="Q21794" s="99"/>
    </row>
    <row r="21795" spans="16:17" x14ac:dyDescent="0.3">
      <c r="P21795" s="99"/>
      <c r="Q21795" s="99"/>
    </row>
    <row r="21796" spans="16:17" x14ac:dyDescent="0.3">
      <c r="P21796" s="99"/>
      <c r="Q21796" s="99"/>
    </row>
    <row r="21797" spans="16:17" x14ac:dyDescent="0.3">
      <c r="P21797" s="99"/>
      <c r="Q21797" s="99"/>
    </row>
    <row r="21798" spans="16:17" x14ac:dyDescent="0.3">
      <c r="P21798" s="99"/>
      <c r="Q21798" s="99"/>
    </row>
    <row r="21799" spans="16:17" x14ac:dyDescent="0.3">
      <c r="P21799" s="99"/>
      <c r="Q21799" s="99"/>
    </row>
    <row r="21800" spans="16:17" x14ac:dyDescent="0.3">
      <c r="P21800" s="99"/>
      <c r="Q21800" s="99"/>
    </row>
    <row r="21801" spans="16:17" x14ac:dyDescent="0.3">
      <c r="P21801" s="99"/>
      <c r="Q21801" s="99"/>
    </row>
    <row r="21802" spans="16:17" x14ac:dyDescent="0.3">
      <c r="P21802" s="99"/>
      <c r="Q21802" s="99"/>
    </row>
    <row r="21803" spans="16:17" x14ac:dyDescent="0.3">
      <c r="P21803" s="99"/>
      <c r="Q21803" s="99"/>
    </row>
    <row r="21804" spans="16:17" x14ac:dyDescent="0.3">
      <c r="P21804" s="99"/>
      <c r="Q21804" s="99"/>
    </row>
    <row r="21805" spans="16:17" x14ac:dyDescent="0.3">
      <c r="P21805" s="99"/>
      <c r="Q21805" s="99"/>
    </row>
    <row r="21806" spans="16:17" x14ac:dyDescent="0.3">
      <c r="P21806" s="99"/>
      <c r="Q21806" s="99"/>
    </row>
    <row r="21807" spans="16:17" x14ac:dyDescent="0.3">
      <c r="P21807" s="99"/>
      <c r="Q21807" s="99"/>
    </row>
    <row r="21808" spans="16:17" x14ac:dyDescent="0.3">
      <c r="P21808" s="99"/>
      <c r="Q21808" s="99"/>
    </row>
    <row r="21809" spans="16:17" x14ac:dyDescent="0.3">
      <c r="P21809" s="99"/>
      <c r="Q21809" s="99"/>
    </row>
    <row r="21810" spans="16:17" x14ac:dyDescent="0.3">
      <c r="P21810" s="99"/>
      <c r="Q21810" s="99"/>
    </row>
    <row r="21811" spans="16:17" x14ac:dyDescent="0.3">
      <c r="P21811" s="99"/>
      <c r="Q21811" s="99"/>
    </row>
    <row r="21812" spans="16:17" x14ac:dyDescent="0.3">
      <c r="P21812" s="99"/>
      <c r="Q21812" s="99"/>
    </row>
    <row r="21813" spans="16:17" x14ac:dyDescent="0.3">
      <c r="P21813" s="99"/>
      <c r="Q21813" s="99"/>
    </row>
    <row r="21814" spans="16:17" x14ac:dyDescent="0.3">
      <c r="P21814" s="99"/>
      <c r="Q21814" s="99"/>
    </row>
    <row r="21815" spans="16:17" x14ac:dyDescent="0.3">
      <c r="P21815" s="99"/>
      <c r="Q21815" s="99"/>
    </row>
    <row r="21816" spans="16:17" x14ac:dyDescent="0.3">
      <c r="P21816" s="99"/>
      <c r="Q21816" s="99"/>
    </row>
    <row r="21817" spans="16:17" x14ac:dyDescent="0.3">
      <c r="P21817" s="99"/>
      <c r="Q21817" s="99"/>
    </row>
    <row r="21818" spans="16:17" x14ac:dyDescent="0.3">
      <c r="P21818" s="99"/>
      <c r="Q21818" s="99"/>
    </row>
    <row r="21819" spans="16:17" x14ac:dyDescent="0.3">
      <c r="P21819" s="99"/>
      <c r="Q21819" s="99"/>
    </row>
    <row r="21820" spans="16:17" x14ac:dyDescent="0.3">
      <c r="P21820" s="99"/>
      <c r="Q21820" s="99"/>
    </row>
    <row r="21821" spans="16:17" x14ac:dyDescent="0.3">
      <c r="P21821" s="99"/>
      <c r="Q21821" s="99"/>
    </row>
    <row r="21822" spans="16:17" x14ac:dyDescent="0.3">
      <c r="P21822" s="99"/>
      <c r="Q21822" s="99"/>
    </row>
    <row r="21823" spans="16:17" x14ac:dyDescent="0.3">
      <c r="P21823" s="99"/>
      <c r="Q21823" s="99"/>
    </row>
    <row r="21824" spans="16:17" x14ac:dyDescent="0.3">
      <c r="P21824" s="99"/>
      <c r="Q21824" s="99"/>
    </row>
    <row r="21825" spans="16:17" x14ac:dyDescent="0.3">
      <c r="P21825" s="99"/>
      <c r="Q21825" s="99"/>
    </row>
    <row r="21826" spans="16:17" x14ac:dyDescent="0.3">
      <c r="P21826" s="99"/>
      <c r="Q21826" s="99"/>
    </row>
    <row r="21827" spans="16:17" x14ac:dyDescent="0.3">
      <c r="P21827" s="99"/>
      <c r="Q21827" s="99"/>
    </row>
    <row r="21828" spans="16:17" x14ac:dyDescent="0.3">
      <c r="P21828" s="99"/>
      <c r="Q21828" s="99"/>
    </row>
    <row r="21829" spans="16:17" x14ac:dyDescent="0.3">
      <c r="P21829" s="99"/>
      <c r="Q21829" s="99"/>
    </row>
    <row r="21830" spans="16:17" x14ac:dyDescent="0.3">
      <c r="P21830" s="99"/>
      <c r="Q21830" s="99"/>
    </row>
    <row r="21831" spans="16:17" x14ac:dyDescent="0.3">
      <c r="P21831" s="99"/>
      <c r="Q21831" s="99"/>
    </row>
    <row r="21832" spans="16:17" x14ac:dyDescent="0.3">
      <c r="P21832" s="99"/>
      <c r="Q21832" s="99"/>
    </row>
    <row r="21833" spans="16:17" x14ac:dyDescent="0.3">
      <c r="P21833" s="99"/>
      <c r="Q21833" s="99"/>
    </row>
    <row r="21834" spans="16:17" x14ac:dyDescent="0.3">
      <c r="P21834" s="99"/>
      <c r="Q21834" s="99"/>
    </row>
    <row r="21835" spans="16:17" x14ac:dyDescent="0.3">
      <c r="P21835" s="99"/>
      <c r="Q21835" s="99"/>
    </row>
    <row r="21836" spans="16:17" x14ac:dyDescent="0.3">
      <c r="P21836" s="99"/>
      <c r="Q21836" s="99"/>
    </row>
    <row r="21837" spans="16:17" x14ac:dyDescent="0.3">
      <c r="P21837" s="99"/>
      <c r="Q21837" s="99"/>
    </row>
    <row r="21838" spans="16:17" x14ac:dyDescent="0.3">
      <c r="P21838" s="99"/>
      <c r="Q21838" s="99"/>
    </row>
    <row r="21839" spans="16:17" x14ac:dyDescent="0.3">
      <c r="P21839" s="99"/>
      <c r="Q21839" s="99"/>
    </row>
    <row r="21840" spans="16:17" x14ac:dyDescent="0.3">
      <c r="P21840" s="99"/>
      <c r="Q21840" s="99"/>
    </row>
    <row r="21841" spans="16:17" x14ac:dyDescent="0.3">
      <c r="P21841" s="99"/>
      <c r="Q21841" s="99"/>
    </row>
    <row r="21842" spans="16:17" x14ac:dyDescent="0.3">
      <c r="P21842" s="99"/>
      <c r="Q21842" s="99"/>
    </row>
    <row r="21843" spans="16:17" x14ac:dyDescent="0.3">
      <c r="P21843" s="99"/>
      <c r="Q21843" s="99"/>
    </row>
    <row r="21844" spans="16:17" x14ac:dyDescent="0.3">
      <c r="P21844" s="99"/>
      <c r="Q21844" s="99"/>
    </row>
    <row r="21845" spans="16:17" x14ac:dyDescent="0.3">
      <c r="P21845" s="99"/>
      <c r="Q21845" s="99"/>
    </row>
    <row r="21846" spans="16:17" x14ac:dyDescent="0.3">
      <c r="P21846" s="99"/>
      <c r="Q21846" s="99"/>
    </row>
    <row r="21847" spans="16:17" x14ac:dyDescent="0.3">
      <c r="P21847" s="99"/>
      <c r="Q21847" s="99"/>
    </row>
    <row r="21848" spans="16:17" x14ac:dyDescent="0.3">
      <c r="P21848" s="99"/>
      <c r="Q21848" s="99"/>
    </row>
    <row r="21849" spans="16:17" x14ac:dyDescent="0.3">
      <c r="P21849" s="99"/>
      <c r="Q21849" s="99"/>
    </row>
    <row r="21850" spans="16:17" x14ac:dyDescent="0.3">
      <c r="P21850" s="99"/>
      <c r="Q21850" s="99"/>
    </row>
    <row r="21851" spans="16:17" x14ac:dyDescent="0.3">
      <c r="P21851" s="99"/>
      <c r="Q21851" s="99"/>
    </row>
    <row r="21852" spans="16:17" x14ac:dyDescent="0.3">
      <c r="P21852" s="99"/>
      <c r="Q21852" s="99"/>
    </row>
    <row r="21853" spans="16:17" x14ac:dyDescent="0.3">
      <c r="P21853" s="99"/>
      <c r="Q21853" s="99"/>
    </row>
    <row r="21854" spans="16:17" x14ac:dyDescent="0.3">
      <c r="P21854" s="99"/>
      <c r="Q21854" s="99"/>
    </row>
    <row r="21855" spans="16:17" x14ac:dyDescent="0.3">
      <c r="P21855" s="99"/>
      <c r="Q21855" s="99"/>
    </row>
    <row r="21856" spans="16:17" x14ac:dyDescent="0.3">
      <c r="P21856" s="99"/>
      <c r="Q21856" s="99"/>
    </row>
    <row r="21857" spans="16:17" x14ac:dyDescent="0.3">
      <c r="P21857" s="99"/>
      <c r="Q21857" s="99"/>
    </row>
    <row r="21858" spans="16:17" x14ac:dyDescent="0.3">
      <c r="P21858" s="99"/>
      <c r="Q21858" s="99"/>
    </row>
    <row r="21859" spans="16:17" x14ac:dyDescent="0.3">
      <c r="P21859" s="99"/>
      <c r="Q21859" s="99"/>
    </row>
    <row r="21860" spans="16:17" x14ac:dyDescent="0.3">
      <c r="P21860" s="99"/>
      <c r="Q21860" s="99"/>
    </row>
    <row r="21861" spans="16:17" x14ac:dyDescent="0.3">
      <c r="P21861" s="99"/>
      <c r="Q21861" s="99"/>
    </row>
    <row r="21862" spans="16:17" x14ac:dyDescent="0.3">
      <c r="P21862" s="99"/>
      <c r="Q21862" s="99"/>
    </row>
    <row r="21863" spans="16:17" x14ac:dyDescent="0.3">
      <c r="P21863" s="99"/>
      <c r="Q21863" s="99"/>
    </row>
    <row r="21864" spans="16:17" x14ac:dyDescent="0.3">
      <c r="P21864" s="99"/>
      <c r="Q21864" s="99"/>
    </row>
    <row r="21865" spans="16:17" x14ac:dyDescent="0.3">
      <c r="P21865" s="99"/>
      <c r="Q21865" s="99"/>
    </row>
    <row r="21866" spans="16:17" x14ac:dyDescent="0.3">
      <c r="P21866" s="99"/>
      <c r="Q21866" s="99"/>
    </row>
    <row r="21867" spans="16:17" x14ac:dyDescent="0.3">
      <c r="P21867" s="99"/>
      <c r="Q21867" s="99"/>
    </row>
    <row r="21868" spans="16:17" x14ac:dyDescent="0.3">
      <c r="P21868" s="99"/>
      <c r="Q21868" s="99"/>
    </row>
    <row r="21869" spans="16:17" x14ac:dyDescent="0.3">
      <c r="P21869" s="99"/>
      <c r="Q21869" s="99"/>
    </row>
    <row r="21870" spans="16:17" x14ac:dyDescent="0.3">
      <c r="P21870" s="99"/>
      <c r="Q21870" s="99"/>
    </row>
    <row r="21871" spans="16:17" x14ac:dyDescent="0.3">
      <c r="P21871" s="99"/>
      <c r="Q21871" s="99"/>
    </row>
    <row r="21872" spans="16:17" x14ac:dyDescent="0.3">
      <c r="P21872" s="99"/>
      <c r="Q21872" s="99"/>
    </row>
    <row r="21873" spans="16:17" x14ac:dyDescent="0.3">
      <c r="P21873" s="99"/>
      <c r="Q21873" s="99"/>
    </row>
    <row r="21874" spans="16:17" x14ac:dyDescent="0.3">
      <c r="P21874" s="99"/>
      <c r="Q21874" s="99"/>
    </row>
    <row r="21875" spans="16:17" x14ac:dyDescent="0.3">
      <c r="P21875" s="99"/>
      <c r="Q21875" s="99"/>
    </row>
    <row r="21876" spans="16:17" x14ac:dyDescent="0.3">
      <c r="P21876" s="99"/>
      <c r="Q21876" s="99"/>
    </row>
    <row r="21877" spans="16:17" x14ac:dyDescent="0.3">
      <c r="P21877" s="99"/>
      <c r="Q21877" s="99"/>
    </row>
    <row r="21878" spans="16:17" x14ac:dyDescent="0.3">
      <c r="P21878" s="99"/>
      <c r="Q21878" s="99"/>
    </row>
    <row r="21879" spans="16:17" x14ac:dyDescent="0.3">
      <c r="P21879" s="99"/>
      <c r="Q21879" s="99"/>
    </row>
    <row r="21880" spans="16:17" x14ac:dyDescent="0.3">
      <c r="P21880" s="99"/>
      <c r="Q21880" s="99"/>
    </row>
    <row r="21881" spans="16:17" x14ac:dyDescent="0.3">
      <c r="P21881" s="99"/>
      <c r="Q21881" s="99"/>
    </row>
    <row r="21882" spans="16:17" x14ac:dyDescent="0.3">
      <c r="P21882" s="99"/>
      <c r="Q21882" s="99"/>
    </row>
    <row r="21883" spans="16:17" x14ac:dyDescent="0.3">
      <c r="P21883" s="99"/>
      <c r="Q21883" s="99"/>
    </row>
    <row r="21884" spans="16:17" x14ac:dyDescent="0.3">
      <c r="P21884" s="99"/>
      <c r="Q21884" s="99"/>
    </row>
    <row r="21885" spans="16:17" x14ac:dyDescent="0.3">
      <c r="P21885" s="99"/>
      <c r="Q21885" s="99"/>
    </row>
    <row r="21886" spans="16:17" x14ac:dyDescent="0.3">
      <c r="P21886" s="99"/>
      <c r="Q21886" s="99"/>
    </row>
    <row r="21887" spans="16:17" x14ac:dyDescent="0.3">
      <c r="P21887" s="99"/>
      <c r="Q21887" s="99"/>
    </row>
    <row r="21888" spans="16:17" x14ac:dyDescent="0.3">
      <c r="P21888" s="99"/>
      <c r="Q21888" s="99"/>
    </row>
    <row r="21889" spans="16:17" x14ac:dyDescent="0.3">
      <c r="P21889" s="99"/>
      <c r="Q21889" s="99"/>
    </row>
    <row r="21890" spans="16:17" x14ac:dyDescent="0.3">
      <c r="P21890" s="99"/>
      <c r="Q21890" s="99"/>
    </row>
    <row r="21891" spans="16:17" x14ac:dyDescent="0.3">
      <c r="P21891" s="99"/>
      <c r="Q21891" s="99"/>
    </row>
    <row r="21892" spans="16:17" x14ac:dyDescent="0.3">
      <c r="P21892" s="99"/>
      <c r="Q21892" s="99"/>
    </row>
    <row r="21893" spans="16:17" x14ac:dyDescent="0.3">
      <c r="P21893" s="99"/>
      <c r="Q21893" s="99"/>
    </row>
    <row r="21894" spans="16:17" x14ac:dyDescent="0.3">
      <c r="P21894" s="99"/>
      <c r="Q21894" s="99"/>
    </row>
    <row r="21895" spans="16:17" x14ac:dyDescent="0.3">
      <c r="P21895" s="99"/>
      <c r="Q21895" s="99"/>
    </row>
    <row r="21896" spans="16:17" x14ac:dyDescent="0.3">
      <c r="P21896" s="99"/>
      <c r="Q21896" s="99"/>
    </row>
    <row r="21897" spans="16:17" x14ac:dyDescent="0.3">
      <c r="P21897" s="99"/>
      <c r="Q21897" s="99"/>
    </row>
    <row r="21898" spans="16:17" x14ac:dyDescent="0.3">
      <c r="P21898" s="99"/>
      <c r="Q21898" s="99"/>
    </row>
    <row r="21899" spans="16:17" x14ac:dyDescent="0.3">
      <c r="P21899" s="99"/>
      <c r="Q21899" s="99"/>
    </row>
    <row r="21900" spans="16:17" x14ac:dyDescent="0.3">
      <c r="P21900" s="99"/>
      <c r="Q21900" s="99"/>
    </row>
    <row r="21901" spans="16:17" x14ac:dyDescent="0.3">
      <c r="P21901" s="99"/>
      <c r="Q21901" s="99"/>
    </row>
    <row r="21902" spans="16:17" x14ac:dyDescent="0.3">
      <c r="P21902" s="99"/>
      <c r="Q21902" s="99"/>
    </row>
    <row r="21903" spans="16:17" x14ac:dyDescent="0.3">
      <c r="P21903" s="99"/>
      <c r="Q21903" s="99"/>
    </row>
    <row r="21904" spans="16:17" x14ac:dyDescent="0.3">
      <c r="P21904" s="99"/>
      <c r="Q21904" s="99"/>
    </row>
    <row r="21905" spans="16:17" x14ac:dyDescent="0.3">
      <c r="P21905" s="99"/>
      <c r="Q21905" s="99"/>
    </row>
    <row r="21906" spans="16:17" x14ac:dyDescent="0.3">
      <c r="P21906" s="99"/>
      <c r="Q21906" s="99"/>
    </row>
    <row r="21907" spans="16:17" x14ac:dyDescent="0.3">
      <c r="P21907" s="99"/>
      <c r="Q21907" s="99"/>
    </row>
    <row r="21908" spans="16:17" x14ac:dyDescent="0.3">
      <c r="P21908" s="99"/>
      <c r="Q21908" s="99"/>
    </row>
    <row r="21909" spans="16:17" x14ac:dyDescent="0.3">
      <c r="P21909" s="99"/>
      <c r="Q21909" s="99"/>
    </row>
    <row r="21910" spans="16:17" x14ac:dyDescent="0.3">
      <c r="P21910" s="99"/>
      <c r="Q21910" s="99"/>
    </row>
    <row r="21911" spans="16:17" x14ac:dyDescent="0.3">
      <c r="P21911" s="99"/>
      <c r="Q21911" s="99"/>
    </row>
    <row r="21912" spans="16:17" x14ac:dyDescent="0.3">
      <c r="P21912" s="99"/>
      <c r="Q21912" s="99"/>
    </row>
    <row r="21913" spans="16:17" x14ac:dyDescent="0.3">
      <c r="P21913" s="99"/>
      <c r="Q21913" s="99"/>
    </row>
    <row r="21914" spans="16:17" x14ac:dyDescent="0.3">
      <c r="P21914" s="99"/>
      <c r="Q21914" s="99"/>
    </row>
    <row r="21915" spans="16:17" x14ac:dyDescent="0.3">
      <c r="P21915" s="99"/>
      <c r="Q21915" s="99"/>
    </row>
    <row r="21916" spans="16:17" x14ac:dyDescent="0.3">
      <c r="P21916" s="99"/>
      <c r="Q21916" s="99"/>
    </row>
    <row r="21917" spans="16:17" x14ac:dyDescent="0.3">
      <c r="P21917" s="99"/>
      <c r="Q21917" s="99"/>
    </row>
    <row r="21918" spans="16:17" x14ac:dyDescent="0.3">
      <c r="P21918" s="99"/>
      <c r="Q21918" s="99"/>
    </row>
    <row r="21919" spans="16:17" x14ac:dyDescent="0.3">
      <c r="P21919" s="99"/>
      <c r="Q21919" s="99"/>
    </row>
    <row r="21920" spans="16:17" x14ac:dyDescent="0.3">
      <c r="P21920" s="99"/>
      <c r="Q21920" s="99"/>
    </row>
    <row r="21921" spans="16:17" x14ac:dyDescent="0.3">
      <c r="P21921" s="99"/>
      <c r="Q21921" s="99"/>
    </row>
    <row r="21922" spans="16:17" x14ac:dyDescent="0.3">
      <c r="P21922" s="99"/>
      <c r="Q21922" s="99"/>
    </row>
    <row r="21923" spans="16:17" x14ac:dyDescent="0.3">
      <c r="P21923" s="99"/>
      <c r="Q21923" s="99"/>
    </row>
    <row r="21924" spans="16:17" x14ac:dyDescent="0.3">
      <c r="P21924" s="99"/>
      <c r="Q21924" s="99"/>
    </row>
    <row r="21925" spans="16:17" x14ac:dyDescent="0.3">
      <c r="P21925" s="99"/>
      <c r="Q21925" s="99"/>
    </row>
    <row r="21926" spans="16:17" x14ac:dyDescent="0.3">
      <c r="P21926" s="99"/>
      <c r="Q21926" s="99"/>
    </row>
    <row r="21927" spans="16:17" x14ac:dyDescent="0.3">
      <c r="P21927" s="99"/>
      <c r="Q21927" s="99"/>
    </row>
    <row r="21928" spans="16:17" x14ac:dyDescent="0.3">
      <c r="P21928" s="99"/>
      <c r="Q21928" s="99"/>
    </row>
    <row r="21929" spans="16:17" x14ac:dyDescent="0.3">
      <c r="P21929" s="99"/>
      <c r="Q21929" s="99"/>
    </row>
    <row r="21930" spans="16:17" x14ac:dyDescent="0.3">
      <c r="P21930" s="99"/>
      <c r="Q21930" s="99"/>
    </row>
    <row r="21931" spans="16:17" x14ac:dyDescent="0.3">
      <c r="P21931" s="99"/>
      <c r="Q21931" s="99"/>
    </row>
    <row r="21932" spans="16:17" x14ac:dyDescent="0.3">
      <c r="P21932" s="99"/>
      <c r="Q21932" s="99"/>
    </row>
    <row r="21933" spans="16:17" x14ac:dyDescent="0.3">
      <c r="P21933" s="99"/>
      <c r="Q21933" s="99"/>
    </row>
    <row r="21934" spans="16:17" x14ac:dyDescent="0.3">
      <c r="P21934" s="99"/>
      <c r="Q21934" s="99"/>
    </row>
    <row r="21935" spans="16:17" x14ac:dyDescent="0.3">
      <c r="P21935" s="99"/>
      <c r="Q21935" s="99"/>
    </row>
    <row r="21936" spans="16:17" x14ac:dyDescent="0.3">
      <c r="P21936" s="99"/>
      <c r="Q21936" s="99"/>
    </row>
    <row r="21937" spans="16:17" x14ac:dyDescent="0.3">
      <c r="P21937" s="99"/>
      <c r="Q21937" s="99"/>
    </row>
    <row r="21938" spans="16:17" x14ac:dyDescent="0.3">
      <c r="P21938" s="99"/>
      <c r="Q21938" s="99"/>
    </row>
    <row r="21939" spans="16:17" x14ac:dyDescent="0.3">
      <c r="P21939" s="99"/>
      <c r="Q21939" s="99"/>
    </row>
    <row r="21940" spans="16:17" x14ac:dyDescent="0.3">
      <c r="P21940" s="99"/>
      <c r="Q21940" s="99"/>
    </row>
    <row r="21941" spans="16:17" x14ac:dyDescent="0.3">
      <c r="P21941" s="99"/>
      <c r="Q21941" s="99"/>
    </row>
    <row r="21942" spans="16:17" x14ac:dyDescent="0.3">
      <c r="P21942" s="99"/>
      <c r="Q21942" s="99"/>
    </row>
    <row r="21943" spans="16:17" x14ac:dyDescent="0.3">
      <c r="P21943" s="99"/>
      <c r="Q21943" s="99"/>
    </row>
    <row r="21944" spans="16:17" x14ac:dyDescent="0.3">
      <c r="P21944" s="99"/>
      <c r="Q21944" s="99"/>
    </row>
    <row r="21945" spans="16:17" x14ac:dyDescent="0.3">
      <c r="P21945" s="99"/>
      <c r="Q21945" s="99"/>
    </row>
    <row r="21946" spans="16:17" x14ac:dyDescent="0.3">
      <c r="P21946" s="99"/>
      <c r="Q21946" s="99"/>
    </row>
    <row r="21947" spans="16:17" x14ac:dyDescent="0.3">
      <c r="P21947" s="99"/>
      <c r="Q21947" s="99"/>
    </row>
    <row r="21948" spans="16:17" x14ac:dyDescent="0.3">
      <c r="P21948" s="99"/>
      <c r="Q21948" s="99"/>
    </row>
    <row r="21949" spans="16:17" x14ac:dyDescent="0.3">
      <c r="P21949" s="99"/>
      <c r="Q21949" s="99"/>
    </row>
    <row r="21950" spans="16:17" x14ac:dyDescent="0.3">
      <c r="P21950" s="99"/>
      <c r="Q21950" s="99"/>
    </row>
    <row r="21951" spans="16:17" x14ac:dyDescent="0.3">
      <c r="P21951" s="99"/>
      <c r="Q21951" s="99"/>
    </row>
    <row r="21952" spans="16:17" x14ac:dyDescent="0.3">
      <c r="P21952" s="99"/>
      <c r="Q21952" s="99"/>
    </row>
    <row r="21953" spans="16:17" x14ac:dyDescent="0.3">
      <c r="P21953" s="99"/>
      <c r="Q21953" s="99"/>
    </row>
    <row r="21954" spans="16:17" x14ac:dyDescent="0.3">
      <c r="P21954" s="99"/>
      <c r="Q21954" s="99"/>
    </row>
    <row r="21955" spans="16:17" x14ac:dyDescent="0.3">
      <c r="P21955" s="99"/>
      <c r="Q21955" s="99"/>
    </row>
    <row r="21956" spans="16:17" x14ac:dyDescent="0.3">
      <c r="P21956" s="99"/>
      <c r="Q21956" s="99"/>
    </row>
    <row r="21957" spans="16:17" x14ac:dyDescent="0.3">
      <c r="P21957" s="99"/>
      <c r="Q21957" s="99"/>
    </row>
    <row r="21958" spans="16:17" x14ac:dyDescent="0.3">
      <c r="P21958" s="99"/>
      <c r="Q21958" s="99"/>
    </row>
    <row r="21959" spans="16:17" x14ac:dyDescent="0.3">
      <c r="P21959" s="99"/>
      <c r="Q21959" s="99"/>
    </row>
    <row r="21960" spans="16:17" x14ac:dyDescent="0.3">
      <c r="P21960" s="99"/>
      <c r="Q21960" s="99"/>
    </row>
    <row r="21961" spans="16:17" x14ac:dyDescent="0.3">
      <c r="P21961" s="99"/>
      <c r="Q21961" s="99"/>
    </row>
    <row r="21962" spans="16:17" x14ac:dyDescent="0.3">
      <c r="P21962" s="99"/>
      <c r="Q21962" s="99"/>
    </row>
    <row r="21963" spans="16:17" x14ac:dyDescent="0.3">
      <c r="P21963" s="99"/>
      <c r="Q21963" s="99"/>
    </row>
    <row r="21964" spans="16:17" x14ac:dyDescent="0.3">
      <c r="P21964" s="99"/>
      <c r="Q21964" s="99"/>
    </row>
    <row r="21965" spans="16:17" x14ac:dyDescent="0.3">
      <c r="P21965" s="99"/>
      <c r="Q21965" s="99"/>
    </row>
    <row r="21966" spans="16:17" x14ac:dyDescent="0.3">
      <c r="P21966" s="99"/>
      <c r="Q21966" s="99"/>
    </row>
    <row r="21967" spans="16:17" x14ac:dyDescent="0.3">
      <c r="P21967" s="99"/>
      <c r="Q21967" s="99"/>
    </row>
    <row r="21968" spans="16:17" x14ac:dyDescent="0.3">
      <c r="P21968" s="99"/>
      <c r="Q21968" s="99"/>
    </row>
    <row r="21969" spans="16:17" x14ac:dyDescent="0.3">
      <c r="P21969" s="99"/>
      <c r="Q21969" s="99"/>
    </row>
    <row r="21970" spans="16:17" x14ac:dyDescent="0.3">
      <c r="P21970" s="99"/>
      <c r="Q21970" s="99"/>
    </row>
    <row r="21971" spans="16:17" x14ac:dyDescent="0.3">
      <c r="P21971" s="99"/>
      <c r="Q21971" s="99"/>
    </row>
    <row r="21972" spans="16:17" x14ac:dyDescent="0.3">
      <c r="P21972" s="99"/>
      <c r="Q21972" s="99"/>
    </row>
    <row r="21973" spans="16:17" x14ac:dyDescent="0.3">
      <c r="P21973" s="99"/>
      <c r="Q21973" s="99"/>
    </row>
    <row r="21974" spans="16:17" x14ac:dyDescent="0.3">
      <c r="P21974" s="99"/>
      <c r="Q21974" s="99"/>
    </row>
    <row r="21975" spans="16:17" x14ac:dyDescent="0.3">
      <c r="P21975" s="99"/>
      <c r="Q21975" s="99"/>
    </row>
    <row r="21976" spans="16:17" x14ac:dyDescent="0.3">
      <c r="P21976" s="99"/>
      <c r="Q21976" s="99"/>
    </row>
    <row r="21977" spans="16:17" x14ac:dyDescent="0.3">
      <c r="P21977" s="99"/>
      <c r="Q21977" s="99"/>
    </row>
    <row r="21978" spans="16:17" x14ac:dyDescent="0.3">
      <c r="P21978" s="99"/>
      <c r="Q21978" s="99"/>
    </row>
    <row r="21979" spans="16:17" x14ac:dyDescent="0.3">
      <c r="P21979" s="99"/>
      <c r="Q21979" s="99"/>
    </row>
    <row r="21980" spans="16:17" x14ac:dyDescent="0.3">
      <c r="P21980" s="99"/>
      <c r="Q21980" s="99"/>
    </row>
    <row r="21981" spans="16:17" x14ac:dyDescent="0.3">
      <c r="P21981" s="99"/>
      <c r="Q21981" s="99"/>
    </row>
    <row r="21982" spans="16:17" x14ac:dyDescent="0.3">
      <c r="P21982" s="99"/>
      <c r="Q21982" s="99"/>
    </row>
    <row r="21983" spans="16:17" x14ac:dyDescent="0.3">
      <c r="P21983" s="99"/>
      <c r="Q21983" s="99"/>
    </row>
    <row r="21984" spans="16:17" x14ac:dyDescent="0.3">
      <c r="P21984" s="99"/>
      <c r="Q21984" s="99"/>
    </row>
    <row r="21985" spans="16:17" x14ac:dyDescent="0.3">
      <c r="P21985" s="99"/>
      <c r="Q21985" s="99"/>
    </row>
    <row r="21986" spans="16:17" x14ac:dyDescent="0.3">
      <c r="P21986" s="99"/>
      <c r="Q21986" s="99"/>
    </row>
    <row r="21987" spans="16:17" x14ac:dyDescent="0.3">
      <c r="P21987" s="99"/>
      <c r="Q21987" s="99"/>
    </row>
    <row r="21988" spans="16:17" x14ac:dyDescent="0.3">
      <c r="P21988" s="99"/>
      <c r="Q21988" s="99"/>
    </row>
    <row r="21989" spans="16:17" x14ac:dyDescent="0.3">
      <c r="P21989" s="99"/>
      <c r="Q21989" s="99"/>
    </row>
    <row r="21990" spans="16:17" x14ac:dyDescent="0.3">
      <c r="P21990" s="99"/>
      <c r="Q21990" s="99"/>
    </row>
    <row r="21991" spans="16:17" x14ac:dyDescent="0.3">
      <c r="P21991" s="99"/>
      <c r="Q21991" s="99"/>
    </row>
    <row r="21992" spans="16:17" x14ac:dyDescent="0.3">
      <c r="P21992" s="99"/>
      <c r="Q21992" s="99"/>
    </row>
    <row r="21993" spans="16:17" x14ac:dyDescent="0.3">
      <c r="P21993" s="99"/>
      <c r="Q21993" s="99"/>
    </row>
    <row r="21994" spans="16:17" x14ac:dyDescent="0.3">
      <c r="P21994" s="99"/>
      <c r="Q21994" s="99"/>
    </row>
    <row r="21995" spans="16:17" x14ac:dyDescent="0.3">
      <c r="P21995" s="99"/>
      <c r="Q21995" s="99"/>
    </row>
    <row r="21996" spans="16:17" x14ac:dyDescent="0.3">
      <c r="P21996" s="99"/>
      <c r="Q21996" s="99"/>
    </row>
    <row r="21997" spans="16:17" x14ac:dyDescent="0.3">
      <c r="P21997" s="99"/>
      <c r="Q21997" s="99"/>
    </row>
    <row r="21998" spans="16:17" x14ac:dyDescent="0.3">
      <c r="P21998" s="99"/>
      <c r="Q21998" s="99"/>
    </row>
    <row r="21999" spans="16:17" x14ac:dyDescent="0.3">
      <c r="P21999" s="99"/>
      <c r="Q21999" s="99"/>
    </row>
    <row r="22000" spans="16:17" x14ac:dyDescent="0.3">
      <c r="P22000" s="99"/>
      <c r="Q22000" s="99"/>
    </row>
    <row r="22001" spans="16:17" x14ac:dyDescent="0.3">
      <c r="P22001" s="99"/>
      <c r="Q22001" s="99"/>
    </row>
    <row r="22002" spans="16:17" x14ac:dyDescent="0.3">
      <c r="P22002" s="99"/>
      <c r="Q22002" s="99"/>
    </row>
    <row r="22003" spans="16:17" x14ac:dyDescent="0.3">
      <c r="P22003" s="99"/>
      <c r="Q22003" s="99"/>
    </row>
    <row r="22004" spans="16:17" x14ac:dyDescent="0.3">
      <c r="P22004" s="99"/>
      <c r="Q22004" s="99"/>
    </row>
    <row r="22005" spans="16:17" x14ac:dyDescent="0.3">
      <c r="P22005" s="99"/>
      <c r="Q22005" s="99"/>
    </row>
    <row r="22006" spans="16:17" x14ac:dyDescent="0.3">
      <c r="P22006" s="99"/>
      <c r="Q22006" s="99"/>
    </row>
    <row r="22007" spans="16:17" x14ac:dyDescent="0.3">
      <c r="P22007" s="99"/>
      <c r="Q22007" s="99"/>
    </row>
    <row r="22008" spans="16:17" x14ac:dyDescent="0.3">
      <c r="P22008" s="99"/>
      <c r="Q22008" s="99"/>
    </row>
    <row r="22009" spans="16:17" x14ac:dyDescent="0.3">
      <c r="P22009" s="99"/>
      <c r="Q22009" s="99"/>
    </row>
    <row r="22010" spans="16:17" x14ac:dyDescent="0.3">
      <c r="P22010" s="99"/>
      <c r="Q22010" s="99"/>
    </row>
    <row r="22011" spans="16:17" x14ac:dyDescent="0.3">
      <c r="P22011" s="99"/>
      <c r="Q22011" s="99"/>
    </row>
    <row r="22012" spans="16:17" x14ac:dyDescent="0.3">
      <c r="P22012" s="99"/>
      <c r="Q22012" s="99"/>
    </row>
    <row r="22013" spans="16:17" x14ac:dyDescent="0.3">
      <c r="P22013" s="99"/>
      <c r="Q22013" s="99"/>
    </row>
    <row r="22014" spans="16:17" x14ac:dyDescent="0.3">
      <c r="P22014" s="99"/>
      <c r="Q22014" s="99"/>
    </row>
    <row r="22015" spans="16:17" x14ac:dyDescent="0.3">
      <c r="P22015" s="99"/>
      <c r="Q22015" s="99"/>
    </row>
    <row r="22016" spans="16:17" x14ac:dyDescent="0.3">
      <c r="P22016" s="99"/>
      <c r="Q22016" s="99"/>
    </row>
    <row r="22017" spans="16:17" x14ac:dyDescent="0.3">
      <c r="P22017" s="99"/>
      <c r="Q22017" s="99"/>
    </row>
    <row r="22018" spans="16:17" x14ac:dyDescent="0.3">
      <c r="P22018" s="99"/>
      <c r="Q22018" s="99"/>
    </row>
    <row r="22019" spans="16:17" x14ac:dyDescent="0.3">
      <c r="P22019" s="99"/>
      <c r="Q22019" s="99"/>
    </row>
    <row r="22020" spans="16:17" x14ac:dyDescent="0.3">
      <c r="P22020" s="99"/>
      <c r="Q22020" s="99"/>
    </row>
    <row r="22021" spans="16:17" x14ac:dyDescent="0.3">
      <c r="P22021" s="99"/>
      <c r="Q22021" s="99"/>
    </row>
    <row r="22022" spans="16:17" x14ac:dyDescent="0.3">
      <c r="P22022" s="99"/>
      <c r="Q22022" s="99"/>
    </row>
    <row r="22023" spans="16:17" x14ac:dyDescent="0.3">
      <c r="P22023" s="99"/>
      <c r="Q22023" s="99"/>
    </row>
    <row r="22024" spans="16:17" x14ac:dyDescent="0.3">
      <c r="P22024" s="99"/>
      <c r="Q22024" s="99"/>
    </row>
    <row r="22025" spans="16:17" x14ac:dyDescent="0.3">
      <c r="P22025" s="99"/>
      <c r="Q22025" s="99"/>
    </row>
    <row r="22026" spans="16:17" x14ac:dyDescent="0.3">
      <c r="P22026" s="99"/>
      <c r="Q22026" s="99"/>
    </row>
    <row r="22027" spans="16:17" x14ac:dyDescent="0.3">
      <c r="P22027" s="99"/>
      <c r="Q22027" s="99"/>
    </row>
    <row r="22028" spans="16:17" x14ac:dyDescent="0.3">
      <c r="P22028" s="99"/>
      <c r="Q22028" s="99"/>
    </row>
    <row r="22029" spans="16:17" x14ac:dyDescent="0.3">
      <c r="P22029" s="99"/>
      <c r="Q22029" s="99"/>
    </row>
    <row r="22030" spans="16:17" x14ac:dyDescent="0.3">
      <c r="P22030" s="99"/>
      <c r="Q22030" s="99"/>
    </row>
    <row r="22031" spans="16:17" x14ac:dyDescent="0.3">
      <c r="P22031" s="99"/>
      <c r="Q22031" s="99"/>
    </row>
    <row r="22032" spans="16:17" x14ac:dyDescent="0.3">
      <c r="P22032" s="99"/>
      <c r="Q22032" s="99"/>
    </row>
    <row r="22033" spans="16:17" x14ac:dyDescent="0.3">
      <c r="P22033" s="99"/>
      <c r="Q22033" s="99"/>
    </row>
    <row r="22034" spans="16:17" x14ac:dyDescent="0.3">
      <c r="P22034" s="99"/>
      <c r="Q22034" s="99"/>
    </row>
    <row r="22035" spans="16:17" x14ac:dyDescent="0.3">
      <c r="P22035" s="99"/>
      <c r="Q22035" s="99"/>
    </row>
    <row r="22036" spans="16:17" x14ac:dyDescent="0.3">
      <c r="P22036" s="99"/>
      <c r="Q22036" s="99"/>
    </row>
    <row r="22037" spans="16:17" x14ac:dyDescent="0.3">
      <c r="P22037" s="99"/>
      <c r="Q22037" s="99"/>
    </row>
    <row r="22038" spans="16:17" x14ac:dyDescent="0.3">
      <c r="P22038" s="99"/>
      <c r="Q22038" s="99"/>
    </row>
    <row r="22039" spans="16:17" x14ac:dyDescent="0.3">
      <c r="P22039" s="99"/>
      <c r="Q22039" s="99"/>
    </row>
    <row r="22040" spans="16:17" x14ac:dyDescent="0.3">
      <c r="P22040" s="99"/>
      <c r="Q22040" s="99"/>
    </row>
    <row r="22041" spans="16:17" x14ac:dyDescent="0.3">
      <c r="P22041" s="99"/>
      <c r="Q22041" s="99"/>
    </row>
    <row r="22042" spans="16:17" x14ac:dyDescent="0.3">
      <c r="P22042" s="99"/>
      <c r="Q22042" s="99"/>
    </row>
    <row r="22043" spans="16:17" x14ac:dyDescent="0.3">
      <c r="P22043" s="99"/>
      <c r="Q22043" s="99"/>
    </row>
    <row r="22044" spans="16:17" x14ac:dyDescent="0.3">
      <c r="P22044" s="99"/>
      <c r="Q22044" s="99"/>
    </row>
    <row r="22045" spans="16:17" x14ac:dyDescent="0.3">
      <c r="P22045" s="99"/>
      <c r="Q22045" s="99"/>
    </row>
    <row r="22046" spans="16:17" x14ac:dyDescent="0.3">
      <c r="P22046" s="99"/>
      <c r="Q22046" s="99"/>
    </row>
    <row r="22047" spans="16:17" x14ac:dyDescent="0.3">
      <c r="P22047" s="99"/>
      <c r="Q22047" s="99"/>
    </row>
    <row r="22048" spans="16:17" x14ac:dyDescent="0.3">
      <c r="P22048" s="99"/>
      <c r="Q22048" s="99"/>
    </row>
    <row r="22049" spans="16:17" x14ac:dyDescent="0.3">
      <c r="P22049" s="99"/>
      <c r="Q22049" s="99"/>
    </row>
    <row r="22050" spans="16:17" x14ac:dyDescent="0.3">
      <c r="P22050" s="99"/>
      <c r="Q22050" s="99"/>
    </row>
    <row r="22051" spans="16:17" x14ac:dyDescent="0.3">
      <c r="P22051" s="99"/>
      <c r="Q22051" s="99"/>
    </row>
    <row r="22052" spans="16:17" x14ac:dyDescent="0.3">
      <c r="P22052" s="99"/>
      <c r="Q22052" s="99"/>
    </row>
    <row r="22053" spans="16:17" x14ac:dyDescent="0.3">
      <c r="P22053" s="99"/>
      <c r="Q22053" s="99"/>
    </row>
    <row r="22054" spans="16:17" x14ac:dyDescent="0.3">
      <c r="P22054" s="99"/>
      <c r="Q22054" s="99"/>
    </row>
    <row r="22055" spans="16:17" x14ac:dyDescent="0.3">
      <c r="P22055" s="99"/>
      <c r="Q22055" s="99"/>
    </row>
    <row r="22056" spans="16:17" x14ac:dyDescent="0.3">
      <c r="P22056" s="99"/>
      <c r="Q22056" s="99"/>
    </row>
    <row r="22057" spans="16:17" x14ac:dyDescent="0.3">
      <c r="P22057" s="99"/>
      <c r="Q22057" s="99"/>
    </row>
    <row r="22058" spans="16:17" x14ac:dyDescent="0.3">
      <c r="P22058" s="99"/>
      <c r="Q22058" s="99"/>
    </row>
    <row r="22059" spans="16:17" x14ac:dyDescent="0.3">
      <c r="P22059" s="99"/>
      <c r="Q22059" s="99"/>
    </row>
    <row r="22060" spans="16:17" x14ac:dyDescent="0.3">
      <c r="P22060" s="99"/>
      <c r="Q22060" s="99"/>
    </row>
    <row r="22061" spans="16:17" x14ac:dyDescent="0.3">
      <c r="P22061" s="99"/>
      <c r="Q22061" s="99"/>
    </row>
    <row r="22062" spans="16:17" x14ac:dyDescent="0.3">
      <c r="P22062" s="99"/>
      <c r="Q22062" s="99"/>
    </row>
    <row r="22063" spans="16:17" x14ac:dyDescent="0.3">
      <c r="P22063" s="99"/>
      <c r="Q22063" s="99"/>
    </row>
    <row r="22064" spans="16:17" x14ac:dyDescent="0.3">
      <c r="P22064" s="99"/>
      <c r="Q22064" s="99"/>
    </row>
    <row r="22065" spans="16:17" x14ac:dyDescent="0.3">
      <c r="P22065" s="99"/>
      <c r="Q22065" s="99"/>
    </row>
    <row r="22066" spans="16:17" x14ac:dyDescent="0.3">
      <c r="P22066" s="99"/>
      <c r="Q22066" s="99"/>
    </row>
    <row r="22067" spans="16:17" x14ac:dyDescent="0.3">
      <c r="P22067" s="99"/>
      <c r="Q22067" s="99"/>
    </row>
    <row r="22068" spans="16:17" x14ac:dyDescent="0.3">
      <c r="P22068" s="99"/>
      <c r="Q22068" s="99"/>
    </row>
    <row r="22069" spans="16:17" x14ac:dyDescent="0.3">
      <c r="P22069" s="99"/>
      <c r="Q22069" s="99"/>
    </row>
    <row r="22070" spans="16:17" x14ac:dyDescent="0.3">
      <c r="P22070" s="99"/>
      <c r="Q22070" s="99"/>
    </row>
    <row r="22071" spans="16:17" x14ac:dyDescent="0.3">
      <c r="P22071" s="99"/>
      <c r="Q22071" s="99"/>
    </row>
    <row r="22072" spans="16:17" x14ac:dyDescent="0.3">
      <c r="P22072" s="99"/>
      <c r="Q22072" s="99"/>
    </row>
    <row r="22073" spans="16:17" x14ac:dyDescent="0.3">
      <c r="P22073" s="99"/>
      <c r="Q22073" s="99"/>
    </row>
    <row r="22074" spans="16:17" x14ac:dyDescent="0.3">
      <c r="P22074" s="99"/>
      <c r="Q22074" s="99"/>
    </row>
    <row r="22075" spans="16:17" x14ac:dyDescent="0.3">
      <c r="P22075" s="99"/>
      <c r="Q22075" s="99"/>
    </row>
    <row r="22076" spans="16:17" x14ac:dyDescent="0.3">
      <c r="P22076" s="99"/>
      <c r="Q22076" s="99"/>
    </row>
    <row r="22077" spans="16:17" x14ac:dyDescent="0.3">
      <c r="P22077" s="99"/>
      <c r="Q22077" s="99"/>
    </row>
    <row r="22078" spans="16:17" x14ac:dyDescent="0.3">
      <c r="P22078" s="99"/>
      <c r="Q22078" s="99"/>
    </row>
    <row r="22079" spans="16:17" x14ac:dyDescent="0.3">
      <c r="P22079" s="99"/>
      <c r="Q22079" s="99"/>
    </row>
    <row r="22080" spans="16:17" x14ac:dyDescent="0.3">
      <c r="P22080" s="99"/>
      <c r="Q22080" s="99"/>
    </row>
    <row r="22081" spans="16:17" x14ac:dyDescent="0.3">
      <c r="P22081" s="99"/>
      <c r="Q22081" s="99"/>
    </row>
    <row r="22082" spans="16:17" x14ac:dyDescent="0.3">
      <c r="P22082" s="99"/>
      <c r="Q22082" s="99"/>
    </row>
    <row r="22083" spans="16:17" x14ac:dyDescent="0.3">
      <c r="P22083" s="99"/>
      <c r="Q22083" s="99"/>
    </row>
    <row r="22084" spans="16:17" x14ac:dyDescent="0.3">
      <c r="P22084" s="99"/>
      <c r="Q22084" s="99"/>
    </row>
    <row r="22085" spans="16:17" x14ac:dyDescent="0.3">
      <c r="P22085" s="99"/>
      <c r="Q22085" s="99"/>
    </row>
    <row r="22086" spans="16:17" x14ac:dyDescent="0.3">
      <c r="P22086" s="99"/>
      <c r="Q22086" s="99"/>
    </row>
    <row r="22087" spans="16:17" x14ac:dyDescent="0.3">
      <c r="P22087" s="99"/>
      <c r="Q22087" s="99"/>
    </row>
    <row r="22088" spans="16:17" x14ac:dyDescent="0.3">
      <c r="P22088" s="99"/>
      <c r="Q22088" s="99"/>
    </row>
    <row r="22089" spans="16:17" x14ac:dyDescent="0.3">
      <c r="P22089" s="99"/>
      <c r="Q22089" s="99"/>
    </row>
    <row r="22090" spans="16:17" x14ac:dyDescent="0.3">
      <c r="P22090" s="99"/>
      <c r="Q22090" s="99"/>
    </row>
    <row r="22091" spans="16:17" x14ac:dyDescent="0.3">
      <c r="P22091" s="99"/>
      <c r="Q22091" s="99"/>
    </row>
    <row r="22092" spans="16:17" x14ac:dyDescent="0.3">
      <c r="P22092" s="99"/>
      <c r="Q22092" s="99"/>
    </row>
    <row r="22093" spans="16:17" x14ac:dyDescent="0.3">
      <c r="P22093" s="99"/>
      <c r="Q22093" s="99"/>
    </row>
    <row r="22094" spans="16:17" x14ac:dyDescent="0.3">
      <c r="P22094" s="99"/>
      <c r="Q22094" s="99"/>
    </row>
    <row r="22095" spans="16:17" x14ac:dyDescent="0.3">
      <c r="P22095" s="99"/>
      <c r="Q22095" s="99"/>
    </row>
    <row r="22096" spans="16:17" x14ac:dyDescent="0.3">
      <c r="P22096" s="99"/>
      <c r="Q22096" s="99"/>
    </row>
    <row r="22097" spans="16:17" x14ac:dyDescent="0.3">
      <c r="P22097" s="99"/>
      <c r="Q22097" s="99"/>
    </row>
    <row r="22098" spans="16:17" x14ac:dyDescent="0.3">
      <c r="P22098" s="99"/>
      <c r="Q22098" s="99"/>
    </row>
    <row r="22099" spans="16:17" x14ac:dyDescent="0.3">
      <c r="P22099" s="99"/>
      <c r="Q22099" s="99"/>
    </row>
    <row r="22100" spans="16:17" x14ac:dyDescent="0.3">
      <c r="P22100" s="99"/>
      <c r="Q22100" s="99"/>
    </row>
    <row r="22101" spans="16:17" x14ac:dyDescent="0.3">
      <c r="P22101" s="99"/>
      <c r="Q22101" s="99"/>
    </row>
    <row r="22102" spans="16:17" x14ac:dyDescent="0.3">
      <c r="P22102" s="99"/>
      <c r="Q22102" s="99"/>
    </row>
    <row r="22103" spans="16:17" x14ac:dyDescent="0.3">
      <c r="P22103" s="99"/>
      <c r="Q22103" s="99"/>
    </row>
    <row r="22104" spans="16:17" x14ac:dyDescent="0.3">
      <c r="P22104" s="99"/>
      <c r="Q22104" s="99"/>
    </row>
    <row r="22105" spans="16:17" x14ac:dyDescent="0.3">
      <c r="P22105" s="99"/>
      <c r="Q22105" s="99"/>
    </row>
    <row r="22106" spans="16:17" x14ac:dyDescent="0.3">
      <c r="P22106" s="99"/>
      <c r="Q22106" s="99"/>
    </row>
    <row r="22107" spans="16:17" x14ac:dyDescent="0.3">
      <c r="P22107" s="99"/>
      <c r="Q22107" s="99"/>
    </row>
    <row r="22108" spans="16:17" x14ac:dyDescent="0.3">
      <c r="P22108" s="99"/>
      <c r="Q22108" s="99"/>
    </row>
    <row r="22109" spans="16:17" x14ac:dyDescent="0.3">
      <c r="P22109" s="99"/>
      <c r="Q22109" s="99"/>
    </row>
    <row r="22110" spans="16:17" x14ac:dyDescent="0.3">
      <c r="P22110" s="99"/>
      <c r="Q22110" s="99"/>
    </row>
    <row r="22111" spans="16:17" x14ac:dyDescent="0.3">
      <c r="P22111" s="99"/>
      <c r="Q22111" s="99"/>
    </row>
    <row r="22112" spans="16:17" x14ac:dyDescent="0.3">
      <c r="P22112" s="99"/>
      <c r="Q22112" s="99"/>
    </row>
    <row r="22113" spans="16:17" x14ac:dyDescent="0.3">
      <c r="P22113" s="99"/>
      <c r="Q22113" s="99"/>
    </row>
    <row r="22114" spans="16:17" x14ac:dyDescent="0.3">
      <c r="P22114" s="99"/>
      <c r="Q22114" s="99"/>
    </row>
    <row r="22115" spans="16:17" x14ac:dyDescent="0.3">
      <c r="P22115" s="99"/>
      <c r="Q22115" s="99"/>
    </row>
    <row r="22116" spans="16:17" x14ac:dyDescent="0.3">
      <c r="P22116" s="99"/>
      <c r="Q22116" s="99"/>
    </row>
    <row r="22117" spans="16:17" x14ac:dyDescent="0.3">
      <c r="P22117" s="99"/>
      <c r="Q22117" s="99"/>
    </row>
    <row r="22118" spans="16:17" x14ac:dyDescent="0.3">
      <c r="P22118" s="99"/>
      <c r="Q22118" s="99"/>
    </row>
    <row r="22119" spans="16:17" x14ac:dyDescent="0.3">
      <c r="P22119" s="99"/>
      <c r="Q22119" s="99"/>
    </row>
    <row r="22120" spans="16:17" x14ac:dyDescent="0.3">
      <c r="P22120" s="99"/>
      <c r="Q22120" s="99"/>
    </row>
    <row r="22121" spans="16:17" x14ac:dyDescent="0.3">
      <c r="P22121" s="99"/>
      <c r="Q22121" s="99"/>
    </row>
    <row r="22122" spans="16:17" x14ac:dyDescent="0.3">
      <c r="P22122" s="99"/>
      <c r="Q22122" s="99"/>
    </row>
    <row r="22123" spans="16:17" x14ac:dyDescent="0.3">
      <c r="P22123" s="99"/>
      <c r="Q22123" s="99"/>
    </row>
    <row r="22124" spans="16:17" x14ac:dyDescent="0.3">
      <c r="P22124" s="99"/>
      <c r="Q22124" s="99"/>
    </row>
    <row r="22125" spans="16:17" x14ac:dyDescent="0.3">
      <c r="P22125" s="99"/>
      <c r="Q22125" s="99"/>
    </row>
    <row r="22126" spans="16:17" x14ac:dyDescent="0.3">
      <c r="P22126" s="99"/>
      <c r="Q22126" s="99"/>
    </row>
    <row r="22127" spans="16:17" x14ac:dyDescent="0.3">
      <c r="P22127" s="99"/>
      <c r="Q22127" s="99"/>
    </row>
    <row r="22128" spans="16:17" x14ac:dyDescent="0.3">
      <c r="P22128" s="99"/>
      <c r="Q22128" s="99"/>
    </row>
    <row r="22129" spans="16:17" x14ac:dyDescent="0.3">
      <c r="P22129" s="99"/>
      <c r="Q22129" s="99"/>
    </row>
    <row r="22130" spans="16:17" x14ac:dyDescent="0.3">
      <c r="P22130" s="99"/>
      <c r="Q22130" s="99"/>
    </row>
    <row r="22131" spans="16:17" x14ac:dyDescent="0.3">
      <c r="P22131" s="99"/>
      <c r="Q22131" s="99"/>
    </row>
    <row r="22132" spans="16:17" x14ac:dyDescent="0.3">
      <c r="P22132" s="99"/>
      <c r="Q22132" s="99"/>
    </row>
    <row r="22133" spans="16:17" x14ac:dyDescent="0.3">
      <c r="P22133" s="99"/>
      <c r="Q22133" s="99"/>
    </row>
    <row r="22134" spans="16:17" x14ac:dyDescent="0.3">
      <c r="P22134" s="99"/>
      <c r="Q22134" s="99"/>
    </row>
    <row r="22135" spans="16:17" x14ac:dyDescent="0.3">
      <c r="P22135" s="99"/>
      <c r="Q22135" s="99"/>
    </row>
    <row r="22136" spans="16:17" x14ac:dyDescent="0.3">
      <c r="P22136" s="99"/>
      <c r="Q22136" s="99"/>
    </row>
    <row r="22137" spans="16:17" x14ac:dyDescent="0.3">
      <c r="P22137" s="99"/>
      <c r="Q22137" s="99"/>
    </row>
    <row r="22138" spans="16:17" x14ac:dyDescent="0.3">
      <c r="P22138" s="99"/>
      <c r="Q22138" s="99"/>
    </row>
    <row r="22139" spans="16:17" x14ac:dyDescent="0.3">
      <c r="P22139" s="99"/>
      <c r="Q22139" s="99"/>
    </row>
    <row r="22140" spans="16:17" x14ac:dyDescent="0.3">
      <c r="P22140" s="99"/>
      <c r="Q22140" s="99"/>
    </row>
    <row r="22141" spans="16:17" x14ac:dyDescent="0.3">
      <c r="P22141" s="99"/>
      <c r="Q22141" s="99"/>
    </row>
    <row r="22142" spans="16:17" x14ac:dyDescent="0.3">
      <c r="P22142" s="99"/>
      <c r="Q22142" s="99"/>
    </row>
    <row r="22143" spans="16:17" x14ac:dyDescent="0.3">
      <c r="P22143" s="99"/>
      <c r="Q22143" s="99"/>
    </row>
    <row r="22144" spans="16:17" x14ac:dyDescent="0.3">
      <c r="P22144" s="99"/>
      <c r="Q22144" s="99"/>
    </row>
    <row r="22145" spans="16:17" x14ac:dyDescent="0.3">
      <c r="P22145" s="99"/>
      <c r="Q22145" s="99"/>
    </row>
    <row r="22146" spans="16:17" x14ac:dyDescent="0.3">
      <c r="P22146" s="99"/>
      <c r="Q22146" s="99"/>
    </row>
    <row r="22147" spans="16:17" x14ac:dyDescent="0.3">
      <c r="P22147" s="99"/>
      <c r="Q22147" s="99"/>
    </row>
    <row r="22148" spans="16:17" x14ac:dyDescent="0.3">
      <c r="P22148" s="99"/>
      <c r="Q22148" s="99"/>
    </row>
    <row r="22149" spans="16:17" x14ac:dyDescent="0.3">
      <c r="P22149" s="99"/>
      <c r="Q22149" s="99"/>
    </row>
    <row r="22150" spans="16:17" x14ac:dyDescent="0.3">
      <c r="P22150" s="99"/>
      <c r="Q22150" s="99"/>
    </row>
    <row r="22151" spans="16:17" x14ac:dyDescent="0.3">
      <c r="P22151" s="99"/>
      <c r="Q22151" s="99"/>
    </row>
    <row r="22152" spans="16:17" x14ac:dyDescent="0.3">
      <c r="P22152" s="99"/>
      <c r="Q22152" s="99"/>
    </row>
    <row r="22153" spans="16:17" x14ac:dyDescent="0.3">
      <c r="P22153" s="99"/>
      <c r="Q22153" s="99"/>
    </row>
    <row r="22154" spans="16:17" x14ac:dyDescent="0.3">
      <c r="P22154" s="99"/>
      <c r="Q22154" s="99"/>
    </row>
    <row r="22155" spans="16:17" x14ac:dyDescent="0.3">
      <c r="P22155" s="99"/>
      <c r="Q22155" s="99"/>
    </row>
    <row r="22156" spans="16:17" x14ac:dyDescent="0.3">
      <c r="P22156" s="99"/>
      <c r="Q22156" s="99"/>
    </row>
    <row r="22157" spans="16:17" x14ac:dyDescent="0.3">
      <c r="P22157" s="99"/>
      <c r="Q22157" s="99"/>
    </row>
    <row r="22158" spans="16:17" x14ac:dyDescent="0.3">
      <c r="P22158" s="99"/>
      <c r="Q22158" s="99"/>
    </row>
    <row r="22159" spans="16:17" x14ac:dyDescent="0.3">
      <c r="P22159" s="99"/>
      <c r="Q22159" s="99"/>
    </row>
    <row r="22160" spans="16:17" x14ac:dyDescent="0.3">
      <c r="P22160" s="99"/>
      <c r="Q22160" s="99"/>
    </row>
    <row r="22161" spans="16:17" x14ac:dyDescent="0.3">
      <c r="P22161" s="99"/>
      <c r="Q22161" s="99"/>
    </row>
    <row r="22162" spans="16:17" x14ac:dyDescent="0.3">
      <c r="P22162" s="99"/>
      <c r="Q22162" s="99"/>
    </row>
    <row r="22163" spans="16:17" x14ac:dyDescent="0.3">
      <c r="P22163" s="99"/>
      <c r="Q22163" s="99"/>
    </row>
    <row r="22164" spans="16:17" x14ac:dyDescent="0.3">
      <c r="P22164" s="99"/>
      <c r="Q22164" s="99"/>
    </row>
    <row r="22165" spans="16:17" x14ac:dyDescent="0.3">
      <c r="P22165" s="99"/>
      <c r="Q22165" s="99"/>
    </row>
    <row r="22166" spans="16:17" x14ac:dyDescent="0.3">
      <c r="P22166" s="99"/>
      <c r="Q22166" s="99"/>
    </row>
    <row r="22167" spans="16:17" x14ac:dyDescent="0.3">
      <c r="P22167" s="99"/>
      <c r="Q22167" s="99"/>
    </row>
    <row r="22168" spans="16:17" x14ac:dyDescent="0.3">
      <c r="P22168" s="99"/>
      <c r="Q22168" s="99"/>
    </row>
    <row r="22169" spans="16:17" x14ac:dyDescent="0.3">
      <c r="P22169" s="99"/>
      <c r="Q22169" s="99"/>
    </row>
    <row r="22170" spans="16:17" x14ac:dyDescent="0.3">
      <c r="P22170" s="99"/>
      <c r="Q22170" s="99"/>
    </row>
    <row r="22171" spans="16:17" x14ac:dyDescent="0.3">
      <c r="P22171" s="99"/>
      <c r="Q22171" s="99"/>
    </row>
    <row r="22172" spans="16:17" x14ac:dyDescent="0.3">
      <c r="P22172" s="99"/>
      <c r="Q22172" s="99"/>
    </row>
    <row r="22173" spans="16:17" x14ac:dyDescent="0.3">
      <c r="P22173" s="99"/>
      <c r="Q22173" s="99"/>
    </row>
    <row r="22174" spans="16:17" x14ac:dyDescent="0.3">
      <c r="P22174" s="99"/>
      <c r="Q22174" s="99"/>
    </row>
    <row r="22175" spans="16:17" x14ac:dyDescent="0.3">
      <c r="P22175" s="99"/>
      <c r="Q22175" s="99"/>
    </row>
    <row r="22176" spans="16:17" x14ac:dyDescent="0.3">
      <c r="P22176" s="99"/>
      <c r="Q22176" s="99"/>
    </row>
    <row r="22177" spans="16:17" x14ac:dyDescent="0.3">
      <c r="P22177" s="99"/>
      <c r="Q22177" s="99"/>
    </row>
    <row r="22178" spans="16:17" x14ac:dyDescent="0.3">
      <c r="P22178" s="99"/>
      <c r="Q22178" s="99"/>
    </row>
    <row r="22179" spans="16:17" x14ac:dyDescent="0.3">
      <c r="P22179" s="99"/>
      <c r="Q22179" s="99"/>
    </row>
    <row r="22180" spans="16:17" x14ac:dyDescent="0.3">
      <c r="P22180" s="99"/>
      <c r="Q22180" s="99"/>
    </row>
    <row r="22181" spans="16:17" x14ac:dyDescent="0.3">
      <c r="P22181" s="99"/>
      <c r="Q22181" s="99"/>
    </row>
    <row r="22182" spans="16:17" x14ac:dyDescent="0.3">
      <c r="P22182" s="99"/>
      <c r="Q22182" s="99"/>
    </row>
    <row r="22183" spans="16:17" x14ac:dyDescent="0.3">
      <c r="P22183" s="99"/>
      <c r="Q22183" s="99"/>
    </row>
    <row r="22184" spans="16:17" x14ac:dyDescent="0.3">
      <c r="P22184" s="99"/>
      <c r="Q22184" s="99"/>
    </row>
    <row r="22185" spans="16:17" x14ac:dyDescent="0.3">
      <c r="P22185" s="99"/>
      <c r="Q22185" s="99"/>
    </row>
    <row r="22186" spans="16:17" x14ac:dyDescent="0.3">
      <c r="P22186" s="99"/>
      <c r="Q22186" s="99"/>
    </row>
    <row r="22187" spans="16:17" x14ac:dyDescent="0.3">
      <c r="P22187" s="99"/>
      <c r="Q22187" s="99"/>
    </row>
    <row r="22188" spans="16:17" x14ac:dyDescent="0.3">
      <c r="P22188" s="99"/>
      <c r="Q22188" s="99"/>
    </row>
    <row r="22189" spans="16:17" x14ac:dyDescent="0.3">
      <c r="P22189" s="99"/>
      <c r="Q22189" s="99"/>
    </row>
    <row r="22190" spans="16:17" x14ac:dyDescent="0.3">
      <c r="P22190" s="99"/>
      <c r="Q22190" s="99"/>
    </row>
    <row r="22191" spans="16:17" x14ac:dyDescent="0.3">
      <c r="P22191" s="99"/>
      <c r="Q22191" s="99"/>
    </row>
    <row r="22192" spans="16:17" x14ac:dyDescent="0.3">
      <c r="P22192" s="99"/>
      <c r="Q22192" s="99"/>
    </row>
    <row r="22193" spans="16:17" x14ac:dyDescent="0.3">
      <c r="P22193" s="99"/>
      <c r="Q22193" s="99"/>
    </row>
    <row r="22194" spans="16:17" x14ac:dyDescent="0.3">
      <c r="P22194" s="99"/>
      <c r="Q22194" s="99"/>
    </row>
    <row r="22195" spans="16:17" x14ac:dyDescent="0.3">
      <c r="P22195" s="99"/>
      <c r="Q22195" s="99"/>
    </row>
    <row r="22196" spans="16:17" x14ac:dyDescent="0.3">
      <c r="P22196" s="99"/>
      <c r="Q22196" s="99"/>
    </row>
    <row r="22197" spans="16:17" x14ac:dyDescent="0.3">
      <c r="P22197" s="99"/>
      <c r="Q22197" s="99"/>
    </row>
    <row r="22198" spans="16:17" x14ac:dyDescent="0.3">
      <c r="P22198" s="99"/>
      <c r="Q22198" s="99"/>
    </row>
    <row r="22199" spans="16:17" x14ac:dyDescent="0.3">
      <c r="P22199" s="99"/>
      <c r="Q22199" s="99"/>
    </row>
    <row r="22200" spans="16:17" x14ac:dyDescent="0.3">
      <c r="P22200" s="99"/>
      <c r="Q22200" s="99"/>
    </row>
    <row r="22201" spans="16:17" x14ac:dyDescent="0.3">
      <c r="P22201" s="99"/>
      <c r="Q22201" s="99"/>
    </row>
    <row r="22202" spans="16:17" x14ac:dyDescent="0.3">
      <c r="P22202" s="99"/>
      <c r="Q22202" s="99"/>
    </row>
    <row r="22203" spans="16:17" x14ac:dyDescent="0.3">
      <c r="P22203" s="99"/>
      <c r="Q22203" s="99"/>
    </row>
    <row r="22204" spans="16:17" x14ac:dyDescent="0.3">
      <c r="P22204" s="99"/>
      <c r="Q22204" s="99"/>
    </row>
    <row r="22205" spans="16:17" x14ac:dyDescent="0.3">
      <c r="P22205" s="99"/>
      <c r="Q22205" s="99"/>
    </row>
    <row r="22206" spans="16:17" x14ac:dyDescent="0.3">
      <c r="P22206" s="99"/>
      <c r="Q22206" s="99"/>
    </row>
    <row r="22207" spans="16:17" x14ac:dyDescent="0.3">
      <c r="P22207" s="99"/>
      <c r="Q22207" s="99"/>
    </row>
    <row r="22208" spans="16:17" x14ac:dyDescent="0.3">
      <c r="P22208" s="99"/>
      <c r="Q22208" s="99"/>
    </row>
    <row r="22209" spans="16:17" x14ac:dyDescent="0.3">
      <c r="P22209" s="99"/>
      <c r="Q22209" s="99"/>
    </row>
    <row r="22210" spans="16:17" x14ac:dyDescent="0.3">
      <c r="P22210" s="99"/>
      <c r="Q22210" s="99"/>
    </row>
    <row r="22211" spans="16:17" x14ac:dyDescent="0.3">
      <c r="P22211" s="99"/>
      <c r="Q22211" s="99"/>
    </row>
    <row r="22212" spans="16:17" x14ac:dyDescent="0.3">
      <c r="P22212" s="99"/>
      <c r="Q22212" s="99"/>
    </row>
    <row r="22213" spans="16:17" x14ac:dyDescent="0.3">
      <c r="P22213" s="99"/>
      <c r="Q22213" s="99"/>
    </row>
    <row r="22214" spans="16:17" x14ac:dyDescent="0.3">
      <c r="P22214" s="99"/>
      <c r="Q22214" s="99"/>
    </row>
    <row r="22215" spans="16:17" x14ac:dyDescent="0.3">
      <c r="P22215" s="99"/>
      <c r="Q22215" s="99"/>
    </row>
    <row r="22216" spans="16:17" x14ac:dyDescent="0.3">
      <c r="P22216" s="99"/>
      <c r="Q22216" s="99"/>
    </row>
    <row r="22217" spans="16:17" x14ac:dyDescent="0.3">
      <c r="P22217" s="99"/>
      <c r="Q22217" s="99"/>
    </row>
    <row r="22218" spans="16:17" x14ac:dyDescent="0.3">
      <c r="P22218" s="99"/>
      <c r="Q22218" s="99"/>
    </row>
    <row r="22219" spans="16:17" x14ac:dyDescent="0.3">
      <c r="P22219" s="99"/>
      <c r="Q22219" s="99"/>
    </row>
    <row r="22220" spans="16:17" x14ac:dyDescent="0.3">
      <c r="P22220" s="99"/>
      <c r="Q22220" s="99"/>
    </row>
    <row r="22221" spans="16:17" x14ac:dyDescent="0.3">
      <c r="P22221" s="99"/>
      <c r="Q22221" s="99"/>
    </row>
    <row r="22222" spans="16:17" x14ac:dyDescent="0.3">
      <c r="P22222" s="99"/>
      <c r="Q22222" s="99"/>
    </row>
    <row r="22223" spans="16:17" x14ac:dyDescent="0.3">
      <c r="P22223" s="99"/>
      <c r="Q22223" s="99"/>
    </row>
    <row r="22224" spans="16:17" x14ac:dyDescent="0.3">
      <c r="P22224" s="99"/>
      <c r="Q22224" s="99"/>
    </row>
    <row r="22225" spans="16:17" x14ac:dyDescent="0.3">
      <c r="P22225" s="99"/>
      <c r="Q22225" s="99"/>
    </row>
    <row r="22226" spans="16:17" x14ac:dyDescent="0.3">
      <c r="P22226" s="99"/>
      <c r="Q22226" s="99"/>
    </row>
    <row r="22227" spans="16:17" x14ac:dyDescent="0.3">
      <c r="P22227" s="99"/>
      <c r="Q22227" s="99"/>
    </row>
    <row r="22228" spans="16:17" x14ac:dyDescent="0.3">
      <c r="P22228" s="99"/>
      <c r="Q22228" s="99"/>
    </row>
    <row r="22229" spans="16:17" x14ac:dyDescent="0.3">
      <c r="P22229" s="99"/>
      <c r="Q22229" s="99"/>
    </row>
    <row r="22230" spans="16:17" x14ac:dyDescent="0.3">
      <c r="P22230" s="99"/>
      <c r="Q22230" s="99"/>
    </row>
    <row r="22231" spans="16:17" x14ac:dyDescent="0.3">
      <c r="P22231" s="99"/>
      <c r="Q22231" s="99"/>
    </row>
    <row r="22232" spans="16:17" x14ac:dyDescent="0.3">
      <c r="P22232" s="99"/>
      <c r="Q22232" s="99"/>
    </row>
    <row r="22233" spans="16:17" x14ac:dyDescent="0.3">
      <c r="P22233" s="99"/>
      <c r="Q22233" s="99"/>
    </row>
    <row r="22234" spans="16:17" x14ac:dyDescent="0.3">
      <c r="P22234" s="99"/>
      <c r="Q22234" s="99"/>
    </row>
    <row r="22235" spans="16:17" x14ac:dyDescent="0.3">
      <c r="P22235" s="99"/>
      <c r="Q22235" s="99"/>
    </row>
    <row r="22236" spans="16:17" x14ac:dyDescent="0.3">
      <c r="P22236" s="99"/>
      <c r="Q22236" s="99"/>
    </row>
    <row r="22237" spans="16:17" x14ac:dyDescent="0.3">
      <c r="P22237" s="99"/>
      <c r="Q22237" s="99"/>
    </row>
    <row r="22238" spans="16:17" x14ac:dyDescent="0.3">
      <c r="P22238" s="99"/>
      <c r="Q22238" s="99"/>
    </row>
    <row r="22239" spans="16:17" x14ac:dyDescent="0.3">
      <c r="P22239" s="99"/>
      <c r="Q22239" s="99"/>
    </row>
    <row r="22240" spans="16:17" x14ac:dyDescent="0.3">
      <c r="P22240" s="99"/>
      <c r="Q22240" s="99"/>
    </row>
    <row r="22241" spans="16:17" x14ac:dyDescent="0.3">
      <c r="P22241" s="99"/>
      <c r="Q22241" s="99"/>
    </row>
    <row r="22242" spans="16:17" x14ac:dyDescent="0.3">
      <c r="P22242" s="99"/>
      <c r="Q22242" s="99"/>
    </row>
    <row r="22243" spans="16:17" x14ac:dyDescent="0.3">
      <c r="P22243" s="99"/>
      <c r="Q22243" s="99"/>
    </row>
    <row r="22244" spans="16:17" x14ac:dyDescent="0.3">
      <c r="P22244" s="99"/>
      <c r="Q22244" s="99"/>
    </row>
    <row r="22245" spans="16:17" x14ac:dyDescent="0.3">
      <c r="P22245" s="99"/>
      <c r="Q22245" s="99"/>
    </row>
    <row r="22246" spans="16:17" x14ac:dyDescent="0.3">
      <c r="P22246" s="99"/>
      <c r="Q22246" s="99"/>
    </row>
    <row r="22247" spans="16:17" x14ac:dyDescent="0.3">
      <c r="P22247" s="99"/>
      <c r="Q22247" s="99"/>
    </row>
    <row r="22248" spans="16:17" x14ac:dyDescent="0.3">
      <c r="P22248" s="99"/>
      <c r="Q22248" s="99"/>
    </row>
    <row r="22249" spans="16:17" x14ac:dyDescent="0.3">
      <c r="P22249" s="99"/>
      <c r="Q22249" s="99"/>
    </row>
    <row r="22250" spans="16:17" x14ac:dyDescent="0.3">
      <c r="P22250" s="99"/>
      <c r="Q22250" s="99"/>
    </row>
    <row r="22251" spans="16:17" x14ac:dyDescent="0.3">
      <c r="P22251" s="99"/>
      <c r="Q22251" s="99"/>
    </row>
    <row r="22252" spans="16:17" x14ac:dyDescent="0.3">
      <c r="P22252" s="99"/>
      <c r="Q22252" s="99"/>
    </row>
    <row r="22253" spans="16:17" x14ac:dyDescent="0.3">
      <c r="P22253" s="99"/>
      <c r="Q22253" s="99"/>
    </row>
    <row r="22254" spans="16:17" x14ac:dyDescent="0.3">
      <c r="P22254" s="99"/>
      <c r="Q22254" s="99"/>
    </row>
    <row r="22255" spans="16:17" x14ac:dyDescent="0.3">
      <c r="P22255" s="99"/>
      <c r="Q22255" s="99"/>
    </row>
    <row r="22256" spans="16:17" x14ac:dyDescent="0.3">
      <c r="P22256" s="99"/>
      <c r="Q22256" s="99"/>
    </row>
    <row r="22257" spans="16:17" x14ac:dyDescent="0.3">
      <c r="P22257" s="99"/>
      <c r="Q22257" s="99"/>
    </row>
    <row r="22258" spans="16:17" x14ac:dyDescent="0.3">
      <c r="P22258" s="99"/>
      <c r="Q22258" s="99"/>
    </row>
    <row r="22259" spans="16:17" x14ac:dyDescent="0.3">
      <c r="P22259" s="99"/>
      <c r="Q22259" s="99"/>
    </row>
    <row r="22260" spans="16:17" x14ac:dyDescent="0.3">
      <c r="P22260" s="99"/>
      <c r="Q22260" s="99"/>
    </row>
    <row r="22261" spans="16:17" x14ac:dyDescent="0.3">
      <c r="P22261" s="99"/>
      <c r="Q22261" s="99"/>
    </row>
    <row r="22262" spans="16:17" x14ac:dyDescent="0.3">
      <c r="P22262" s="99"/>
      <c r="Q22262" s="99"/>
    </row>
    <row r="22263" spans="16:17" x14ac:dyDescent="0.3">
      <c r="P22263" s="99"/>
      <c r="Q22263" s="99"/>
    </row>
    <row r="22264" spans="16:17" x14ac:dyDescent="0.3">
      <c r="P22264" s="99"/>
      <c r="Q22264" s="99"/>
    </row>
    <row r="22265" spans="16:17" x14ac:dyDescent="0.3">
      <c r="P22265" s="99"/>
      <c r="Q22265" s="99"/>
    </row>
    <row r="22266" spans="16:17" x14ac:dyDescent="0.3">
      <c r="P22266" s="99"/>
      <c r="Q22266" s="99"/>
    </row>
    <row r="22267" spans="16:17" x14ac:dyDescent="0.3">
      <c r="P22267" s="99"/>
      <c r="Q22267" s="99"/>
    </row>
    <row r="22268" spans="16:17" x14ac:dyDescent="0.3">
      <c r="P22268" s="99"/>
      <c r="Q22268" s="99"/>
    </row>
    <row r="22269" spans="16:17" x14ac:dyDescent="0.3">
      <c r="P22269" s="99"/>
      <c r="Q22269" s="99"/>
    </row>
    <row r="22270" spans="16:17" x14ac:dyDescent="0.3">
      <c r="P22270" s="99"/>
      <c r="Q22270" s="99"/>
    </row>
    <row r="22271" spans="16:17" x14ac:dyDescent="0.3">
      <c r="P22271" s="99"/>
      <c r="Q22271" s="99"/>
    </row>
    <row r="22272" spans="16:17" x14ac:dyDescent="0.3">
      <c r="P22272" s="99"/>
      <c r="Q22272" s="99"/>
    </row>
    <row r="22273" spans="16:17" x14ac:dyDescent="0.3">
      <c r="P22273" s="99"/>
      <c r="Q22273" s="99"/>
    </row>
    <row r="22274" spans="16:17" x14ac:dyDescent="0.3">
      <c r="P22274" s="99"/>
      <c r="Q22274" s="99"/>
    </row>
    <row r="22275" spans="16:17" x14ac:dyDescent="0.3">
      <c r="P22275" s="99"/>
      <c r="Q22275" s="99"/>
    </row>
    <row r="22276" spans="16:17" x14ac:dyDescent="0.3">
      <c r="P22276" s="99"/>
      <c r="Q22276" s="99"/>
    </row>
    <row r="22277" spans="16:17" x14ac:dyDescent="0.3">
      <c r="P22277" s="99"/>
      <c r="Q22277" s="99"/>
    </row>
    <row r="22278" spans="16:17" x14ac:dyDescent="0.3">
      <c r="P22278" s="99"/>
      <c r="Q22278" s="99"/>
    </row>
    <row r="22279" spans="16:17" x14ac:dyDescent="0.3">
      <c r="P22279" s="99"/>
      <c r="Q22279" s="99"/>
    </row>
    <row r="22280" spans="16:17" x14ac:dyDescent="0.3">
      <c r="P22280" s="99"/>
      <c r="Q22280" s="99"/>
    </row>
    <row r="22281" spans="16:17" x14ac:dyDescent="0.3">
      <c r="P22281" s="99"/>
      <c r="Q22281" s="99"/>
    </row>
    <row r="22282" spans="16:17" x14ac:dyDescent="0.3">
      <c r="P22282" s="99"/>
      <c r="Q22282" s="99"/>
    </row>
    <row r="22283" spans="16:17" x14ac:dyDescent="0.3">
      <c r="P22283" s="99"/>
      <c r="Q22283" s="99"/>
    </row>
    <row r="22284" spans="16:17" x14ac:dyDescent="0.3">
      <c r="P22284" s="99"/>
      <c r="Q22284" s="99"/>
    </row>
    <row r="22285" spans="16:17" x14ac:dyDescent="0.3">
      <c r="P22285" s="99"/>
      <c r="Q22285" s="99"/>
    </row>
    <row r="22286" spans="16:17" x14ac:dyDescent="0.3">
      <c r="P22286" s="99"/>
      <c r="Q22286" s="99"/>
    </row>
    <row r="22287" spans="16:17" x14ac:dyDescent="0.3">
      <c r="P22287" s="99"/>
      <c r="Q22287" s="99"/>
    </row>
    <row r="22288" spans="16:17" x14ac:dyDescent="0.3">
      <c r="P22288" s="99"/>
      <c r="Q22288" s="99"/>
    </row>
    <row r="22289" spans="16:17" x14ac:dyDescent="0.3">
      <c r="P22289" s="99"/>
      <c r="Q22289" s="99"/>
    </row>
    <row r="22290" spans="16:17" x14ac:dyDescent="0.3">
      <c r="P22290" s="99"/>
      <c r="Q22290" s="99"/>
    </row>
    <row r="22291" spans="16:17" x14ac:dyDescent="0.3">
      <c r="P22291" s="99"/>
      <c r="Q22291" s="99"/>
    </row>
    <row r="22292" spans="16:17" x14ac:dyDescent="0.3">
      <c r="P22292" s="99"/>
      <c r="Q22292" s="99"/>
    </row>
    <row r="22293" spans="16:17" x14ac:dyDescent="0.3">
      <c r="P22293" s="99"/>
      <c r="Q22293" s="99"/>
    </row>
    <row r="22294" spans="16:17" x14ac:dyDescent="0.3">
      <c r="P22294" s="99"/>
      <c r="Q22294" s="99"/>
    </row>
    <row r="22295" spans="16:17" x14ac:dyDescent="0.3">
      <c r="P22295" s="99"/>
      <c r="Q22295" s="99"/>
    </row>
    <row r="22296" spans="16:17" x14ac:dyDescent="0.3">
      <c r="P22296" s="99"/>
      <c r="Q22296" s="99"/>
    </row>
    <row r="22297" spans="16:17" x14ac:dyDescent="0.3">
      <c r="P22297" s="99"/>
      <c r="Q22297" s="99"/>
    </row>
    <row r="22298" spans="16:17" x14ac:dyDescent="0.3">
      <c r="P22298" s="99"/>
      <c r="Q22298" s="99"/>
    </row>
    <row r="22299" spans="16:17" x14ac:dyDescent="0.3">
      <c r="P22299" s="99"/>
      <c r="Q22299" s="99"/>
    </row>
    <row r="22300" spans="16:17" x14ac:dyDescent="0.3">
      <c r="P22300" s="99"/>
      <c r="Q22300" s="99"/>
    </row>
    <row r="22301" spans="16:17" x14ac:dyDescent="0.3">
      <c r="P22301" s="99"/>
      <c r="Q22301" s="99"/>
    </row>
    <row r="22302" spans="16:17" x14ac:dyDescent="0.3">
      <c r="P22302" s="99"/>
      <c r="Q22302" s="99"/>
    </row>
    <row r="22303" spans="16:17" x14ac:dyDescent="0.3">
      <c r="P22303" s="99"/>
      <c r="Q22303" s="99"/>
    </row>
    <row r="22304" spans="16:17" x14ac:dyDescent="0.3">
      <c r="P22304" s="99"/>
      <c r="Q22304" s="99"/>
    </row>
    <row r="22305" spans="16:17" x14ac:dyDescent="0.3">
      <c r="P22305" s="99"/>
      <c r="Q22305" s="99"/>
    </row>
    <row r="22306" spans="16:17" x14ac:dyDescent="0.3">
      <c r="P22306" s="99"/>
      <c r="Q22306" s="99"/>
    </row>
    <row r="22307" spans="16:17" x14ac:dyDescent="0.3">
      <c r="P22307" s="99"/>
      <c r="Q22307" s="99"/>
    </row>
    <row r="22308" spans="16:17" x14ac:dyDescent="0.3">
      <c r="P22308" s="99"/>
      <c r="Q22308" s="99"/>
    </row>
    <row r="22309" spans="16:17" x14ac:dyDescent="0.3">
      <c r="P22309" s="99"/>
      <c r="Q22309" s="99"/>
    </row>
    <row r="22310" spans="16:17" x14ac:dyDescent="0.3">
      <c r="P22310" s="99"/>
      <c r="Q22310" s="99"/>
    </row>
    <row r="22311" spans="16:17" x14ac:dyDescent="0.3">
      <c r="P22311" s="99"/>
      <c r="Q22311" s="99"/>
    </row>
    <row r="22312" spans="16:17" x14ac:dyDescent="0.3">
      <c r="P22312" s="99"/>
      <c r="Q22312" s="99"/>
    </row>
    <row r="22313" spans="16:17" x14ac:dyDescent="0.3">
      <c r="P22313" s="99"/>
      <c r="Q22313" s="99"/>
    </row>
    <row r="22314" spans="16:17" x14ac:dyDescent="0.3">
      <c r="P22314" s="99"/>
      <c r="Q22314" s="99"/>
    </row>
    <row r="22315" spans="16:17" x14ac:dyDescent="0.3">
      <c r="P22315" s="99"/>
      <c r="Q22315" s="99"/>
    </row>
    <row r="22316" spans="16:17" x14ac:dyDescent="0.3">
      <c r="P22316" s="99"/>
      <c r="Q22316" s="99"/>
    </row>
    <row r="22317" spans="16:17" x14ac:dyDescent="0.3">
      <c r="P22317" s="99"/>
      <c r="Q22317" s="99"/>
    </row>
    <row r="22318" spans="16:17" x14ac:dyDescent="0.3">
      <c r="P22318" s="99"/>
      <c r="Q22318" s="99"/>
    </row>
    <row r="22319" spans="16:17" x14ac:dyDescent="0.3">
      <c r="P22319" s="99"/>
      <c r="Q22319" s="99"/>
    </row>
    <row r="22320" spans="16:17" x14ac:dyDescent="0.3">
      <c r="P22320" s="99"/>
      <c r="Q22320" s="99"/>
    </row>
    <row r="22321" spans="16:17" x14ac:dyDescent="0.3">
      <c r="P22321" s="99"/>
      <c r="Q22321" s="99"/>
    </row>
    <row r="22322" spans="16:17" x14ac:dyDescent="0.3">
      <c r="P22322" s="99"/>
      <c r="Q22322" s="99"/>
    </row>
    <row r="22323" spans="16:17" x14ac:dyDescent="0.3">
      <c r="P22323" s="99"/>
      <c r="Q22323" s="99"/>
    </row>
    <row r="22324" spans="16:17" x14ac:dyDescent="0.3">
      <c r="P22324" s="99"/>
      <c r="Q22324" s="99"/>
    </row>
    <row r="22325" spans="16:17" x14ac:dyDescent="0.3">
      <c r="P22325" s="99"/>
      <c r="Q22325" s="99"/>
    </row>
    <row r="22326" spans="16:17" x14ac:dyDescent="0.3">
      <c r="P22326" s="99"/>
      <c r="Q22326" s="99"/>
    </row>
    <row r="22327" spans="16:17" x14ac:dyDescent="0.3">
      <c r="P22327" s="99"/>
      <c r="Q22327" s="99"/>
    </row>
    <row r="22328" spans="16:17" x14ac:dyDescent="0.3">
      <c r="P22328" s="99"/>
      <c r="Q22328" s="99"/>
    </row>
    <row r="22329" spans="16:17" x14ac:dyDescent="0.3">
      <c r="P22329" s="99"/>
      <c r="Q22329" s="99"/>
    </row>
    <row r="22330" spans="16:17" x14ac:dyDescent="0.3">
      <c r="P22330" s="99"/>
      <c r="Q22330" s="99"/>
    </row>
    <row r="22331" spans="16:17" x14ac:dyDescent="0.3">
      <c r="P22331" s="99"/>
      <c r="Q22331" s="99"/>
    </row>
    <row r="22332" spans="16:17" x14ac:dyDescent="0.3">
      <c r="P22332" s="99"/>
      <c r="Q22332" s="99"/>
    </row>
    <row r="22333" spans="16:17" x14ac:dyDescent="0.3">
      <c r="P22333" s="99"/>
      <c r="Q22333" s="99"/>
    </row>
    <row r="22334" spans="16:17" x14ac:dyDescent="0.3">
      <c r="P22334" s="99"/>
      <c r="Q22334" s="99"/>
    </row>
    <row r="22335" spans="16:17" x14ac:dyDescent="0.3">
      <c r="P22335" s="99"/>
      <c r="Q22335" s="99"/>
    </row>
    <row r="22336" spans="16:17" x14ac:dyDescent="0.3">
      <c r="P22336" s="99"/>
      <c r="Q22336" s="99"/>
    </row>
    <row r="22337" spans="16:17" x14ac:dyDescent="0.3">
      <c r="P22337" s="99"/>
      <c r="Q22337" s="99"/>
    </row>
    <row r="22338" spans="16:17" x14ac:dyDescent="0.3">
      <c r="P22338" s="99"/>
      <c r="Q22338" s="99"/>
    </row>
    <row r="22339" spans="16:17" x14ac:dyDescent="0.3">
      <c r="P22339" s="99"/>
      <c r="Q22339" s="99"/>
    </row>
    <row r="22340" spans="16:17" x14ac:dyDescent="0.3">
      <c r="P22340" s="99"/>
      <c r="Q22340" s="99"/>
    </row>
    <row r="22341" spans="16:17" x14ac:dyDescent="0.3">
      <c r="P22341" s="99"/>
      <c r="Q22341" s="99"/>
    </row>
    <row r="22342" spans="16:17" x14ac:dyDescent="0.3">
      <c r="P22342" s="99"/>
      <c r="Q22342" s="99"/>
    </row>
    <row r="22343" spans="16:17" x14ac:dyDescent="0.3">
      <c r="P22343" s="99"/>
      <c r="Q22343" s="99"/>
    </row>
    <row r="22344" spans="16:17" x14ac:dyDescent="0.3">
      <c r="P22344" s="99"/>
      <c r="Q22344" s="99"/>
    </row>
    <row r="22345" spans="16:17" x14ac:dyDescent="0.3">
      <c r="P22345" s="99"/>
      <c r="Q22345" s="99"/>
    </row>
    <row r="22346" spans="16:17" x14ac:dyDescent="0.3">
      <c r="P22346" s="99"/>
      <c r="Q22346" s="99"/>
    </row>
    <row r="22347" spans="16:17" x14ac:dyDescent="0.3">
      <c r="P22347" s="99"/>
      <c r="Q22347" s="99"/>
    </row>
    <row r="22348" spans="16:17" x14ac:dyDescent="0.3">
      <c r="P22348" s="99"/>
      <c r="Q22348" s="99"/>
    </row>
    <row r="22349" spans="16:17" x14ac:dyDescent="0.3">
      <c r="P22349" s="99"/>
      <c r="Q22349" s="99"/>
    </row>
    <row r="22350" spans="16:17" x14ac:dyDescent="0.3">
      <c r="P22350" s="99"/>
      <c r="Q22350" s="99"/>
    </row>
    <row r="22351" spans="16:17" x14ac:dyDescent="0.3">
      <c r="P22351" s="99"/>
      <c r="Q22351" s="99"/>
    </row>
    <row r="22352" spans="16:17" x14ac:dyDescent="0.3">
      <c r="P22352" s="99"/>
      <c r="Q22352" s="99"/>
    </row>
    <row r="22353" spans="16:17" x14ac:dyDescent="0.3">
      <c r="P22353" s="99"/>
      <c r="Q22353" s="99"/>
    </row>
    <row r="22354" spans="16:17" x14ac:dyDescent="0.3">
      <c r="P22354" s="99"/>
      <c r="Q22354" s="99"/>
    </row>
    <row r="22355" spans="16:17" x14ac:dyDescent="0.3">
      <c r="P22355" s="99"/>
      <c r="Q22355" s="99"/>
    </row>
    <row r="22356" spans="16:17" x14ac:dyDescent="0.3">
      <c r="P22356" s="99"/>
      <c r="Q22356" s="99"/>
    </row>
    <row r="22357" spans="16:17" x14ac:dyDescent="0.3">
      <c r="P22357" s="99"/>
      <c r="Q22357" s="99"/>
    </row>
    <row r="22358" spans="16:17" x14ac:dyDescent="0.3">
      <c r="P22358" s="99"/>
      <c r="Q22358" s="99"/>
    </row>
    <row r="22359" spans="16:17" x14ac:dyDescent="0.3">
      <c r="P22359" s="99"/>
      <c r="Q22359" s="99"/>
    </row>
    <row r="22360" spans="16:17" x14ac:dyDescent="0.3">
      <c r="P22360" s="99"/>
      <c r="Q22360" s="99"/>
    </row>
    <row r="22361" spans="16:17" x14ac:dyDescent="0.3">
      <c r="P22361" s="99"/>
      <c r="Q22361" s="99"/>
    </row>
    <row r="22362" spans="16:17" x14ac:dyDescent="0.3">
      <c r="P22362" s="99"/>
      <c r="Q22362" s="99"/>
    </row>
    <row r="22363" spans="16:17" x14ac:dyDescent="0.3">
      <c r="P22363" s="99"/>
      <c r="Q22363" s="99"/>
    </row>
    <row r="22364" spans="16:17" x14ac:dyDescent="0.3">
      <c r="P22364" s="99"/>
      <c r="Q22364" s="99"/>
    </row>
    <row r="22365" spans="16:17" x14ac:dyDescent="0.3">
      <c r="P22365" s="99"/>
      <c r="Q22365" s="99"/>
    </row>
    <row r="22366" spans="16:17" x14ac:dyDescent="0.3">
      <c r="P22366" s="99"/>
      <c r="Q22366" s="99"/>
    </row>
    <row r="22367" spans="16:17" x14ac:dyDescent="0.3">
      <c r="P22367" s="99"/>
      <c r="Q22367" s="99"/>
    </row>
    <row r="22368" spans="16:17" x14ac:dyDescent="0.3">
      <c r="P22368" s="99"/>
      <c r="Q22368" s="99"/>
    </row>
    <row r="22369" spans="16:17" x14ac:dyDescent="0.3">
      <c r="P22369" s="99"/>
      <c r="Q22369" s="99"/>
    </row>
    <row r="22370" spans="16:17" x14ac:dyDescent="0.3">
      <c r="P22370" s="99"/>
      <c r="Q22370" s="99"/>
    </row>
    <row r="22371" spans="16:17" x14ac:dyDescent="0.3">
      <c r="P22371" s="99"/>
      <c r="Q22371" s="99"/>
    </row>
    <row r="22372" spans="16:17" x14ac:dyDescent="0.3">
      <c r="P22372" s="99"/>
      <c r="Q22372" s="99"/>
    </row>
    <row r="22373" spans="16:17" x14ac:dyDescent="0.3">
      <c r="P22373" s="99"/>
      <c r="Q22373" s="99"/>
    </row>
    <row r="22374" spans="16:17" x14ac:dyDescent="0.3">
      <c r="P22374" s="99"/>
      <c r="Q22374" s="99"/>
    </row>
    <row r="22375" spans="16:17" x14ac:dyDescent="0.3">
      <c r="P22375" s="99"/>
      <c r="Q22375" s="99"/>
    </row>
    <row r="22376" spans="16:17" x14ac:dyDescent="0.3">
      <c r="P22376" s="99"/>
      <c r="Q22376" s="99"/>
    </row>
    <row r="22377" spans="16:17" x14ac:dyDescent="0.3">
      <c r="P22377" s="99"/>
      <c r="Q22377" s="99"/>
    </row>
    <row r="22378" spans="16:17" x14ac:dyDescent="0.3">
      <c r="P22378" s="99"/>
      <c r="Q22378" s="99"/>
    </row>
    <row r="22379" spans="16:17" x14ac:dyDescent="0.3">
      <c r="P22379" s="99"/>
      <c r="Q22379" s="99"/>
    </row>
    <row r="22380" spans="16:17" x14ac:dyDescent="0.3">
      <c r="P22380" s="99"/>
      <c r="Q22380" s="99"/>
    </row>
    <row r="22381" spans="16:17" x14ac:dyDescent="0.3">
      <c r="P22381" s="99"/>
      <c r="Q22381" s="99"/>
    </row>
    <row r="22382" spans="16:17" x14ac:dyDescent="0.3">
      <c r="P22382" s="99"/>
      <c r="Q22382" s="99"/>
    </row>
    <row r="22383" spans="16:17" x14ac:dyDescent="0.3">
      <c r="P22383" s="99"/>
      <c r="Q22383" s="99"/>
    </row>
    <row r="22384" spans="16:17" x14ac:dyDescent="0.3">
      <c r="P22384" s="99"/>
      <c r="Q22384" s="99"/>
    </row>
    <row r="22385" spans="16:17" x14ac:dyDescent="0.3">
      <c r="P22385" s="99"/>
      <c r="Q22385" s="99"/>
    </row>
    <row r="22386" spans="16:17" x14ac:dyDescent="0.3">
      <c r="P22386" s="99"/>
      <c r="Q22386" s="99"/>
    </row>
    <row r="22387" spans="16:17" x14ac:dyDescent="0.3">
      <c r="P22387" s="99"/>
      <c r="Q22387" s="99"/>
    </row>
    <row r="22388" spans="16:17" x14ac:dyDescent="0.3">
      <c r="P22388" s="99"/>
      <c r="Q22388" s="99"/>
    </row>
    <row r="22389" spans="16:17" x14ac:dyDescent="0.3">
      <c r="P22389" s="99"/>
      <c r="Q22389" s="99"/>
    </row>
    <row r="22390" spans="16:17" x14ac:dyDescent="0.3">
      <c r="P22390" s="99"/>
      <c r="Q22390" s="99"/>
    </row>
    <row r="22391" spans="16:17" x14ac:dyDescent="0.3">
      <c r="P22391" s="99"/>
      <c r="Q22391" s="99"/>
    </row>
    <row r="22392" spans="16:17" x14ac:dyDescent="0.3">
      <c r="P22392" s="99"/>
      <c r="Q22392" s="99"/>
    </row>
    <row r="22393" spans="16:17" x14ac:dyDescent="0.3">
      <c r="P22393" s="99"/>
      <c r="Q22393" s="99"/>
    </row>
    <row r="22394" spans="16:17" x14ac:dyDescent="0.3">
      <c r="P22394" s="99"/>
      <c r="Q22394" s="99"/>
    </row>
    <row r="22395" spans="16:17" x14ac:dyDescent="0.3">
      <c r="P22395" s="99"/>
      <c r="Q22395" s="99"/>
    </row>
    <row r="22396" spans="16:17" x14ac:dyDescent="0.3">
      <c r="P22396" s="99"/>
      <c r="Q22396" s="99"/>
    </row>
    <row r="22397" spans="16:17" x14ac:dyDescent="0.3">
      <c r="P22397" s="99"/>
      <c r="Q22397" s="99"/>
    </row>
    <row r="22398" spans="16:17" x14ac:dyDescent="0.3">
      <c r="P22398" s="99"/>
      <c r="Q22398" s="99"/>
    </row>
    <row r="22399" spans="16:17" x14ac:dyDescent="0.3">
      <c r="P22399" s="99"/>
      <c r="Q22399" s="99"/>
    </row>
    <row r="22400" spans="16:17" x14ac:dyDescent="0.3">
      <c r="P22400" s="99"/>
      <c r="Q22400" s="99"/>
    </row>
    <row r="22401" spans="16:17" x14ac:dyDescent="0.3">
      <c r="P22401" s="99"/>
      <c r="Q22401" s="99"/>
    </row>
    <row r="22402" spans="16:17" x14ac:dyDescent="0.3">
      <c r="P22402" s="99"/>
      <c r="Q22402" s="99"/>
    </row>
    <row r="22403" spans="16:17" x14ac:dyDescent="0.3">
      <c r="P22403" s="99"/>
      <c r="Q22403" s="99"/>
    </row>
    <row r="22404" spans="16:17" x14ac:dyDescent="0.3">
      <c r="P22404" s="99"/>
      <c r="Q22404" s="99"/>
    </row>
    <row r="22405" spans="16:17" x14ac:dyDescent="0.3">
      <c r="P22405" s="99"/>
      <c r="Q22405" s="99"/>
    </row>
    <row r="22406" spans="16:17" x14ac:dyDescent="0.3">
      <c r="P22406" s="99"/>
      <c r="Q22406" s="99"/>
    </row>
    <row r="22407" spans="16:17" x14ac:dyDescent="0.3">
      <c r="P22407" s="99"/>
      <c r="Q22407" s="99"/>
    </row>
    <row r="22408" spans="16:17" x14ac:dyDescent="0.3">
      <c r="P22408" s="99"/>
      <c r="Q22408" s="99"/>
    </row>
    <row r="22409" spans="16:17" x14ac:dyDescent="0.3">
      <c r="P22409" s="99"/>
      <c r="Q22409" s="99"/>
    </row>
    <row r="22410" spans="16:17" x14ac:dyDescent="0.3">
      <c r="P22410" s="99"/>
      <c r="Q22410" s="99"/>
    </row>
    <row r="22411" spans="16:17" x14ac:dyDescent="0.3">
      <c r="P22411" s="99"/>
      <c r="Q22411" s="99"/>
    </row>
    <row r="22412" spans="16:17" x14ac:dyDescent="0.3">
      <c r="P22412" s="99"/>
      <c r="Q22412" s="99"/>
    </row>
    <row r="22413" spans="16:17" x14ac:dyDescent="0.3">
      <c r="P22413" s="99"/>
      <c r="Q22413" s="99"/>
    </row>
    <row r="22414" spans="16:17" x14ac:dyDescent="0.3">
      <c r="P22414" s="99"/>
      <c r="Q22414" s="99"/>
    </row>
    <row r="22415" spans="16:17" x14ac:dyDescent="0.3">
      <c r="P22415" s="99"/>
      <c r="Q22415" s="99"/>
    </row>
    <row r="22416" spans="16:17" x14ac:dyDescent="0.3">
      <c r="P22416" s="99"/>
      <c r="Q22416" s="99"/>
    </row>
    <row r="22417" spans="16:17" x14ac:dyDescent="0.3">
      <c r="P22417" s="99"/>
      <c r="Q22417" s="99"/>
    </row>
    <row r="22418" spans="16:17" x14ac:dyDescent="0.3">
      <c r="P22418" s="99"/>
      <c r="Q22418" s="99"/>
    </row>
    <row r="22419" spans="16:17" x14ac:dyDescent="0.3">
      <c r="P22419" s="99"/>
      <c r="Q22419" s="99"/>
    </row>
    <row r="22420" spans="16:17" x14ac:dyDescent="0.3">
      <c r="P22420" s="99"/>
      <c r="Q22420" s="99"/>
    </row>
    <row r="22421" spans="16:17" x14ac:dyDescent="0.3">
      <c r="P22421" s="99"/>
      <c r="Q22421" s="99"/>
    </row>
    <row r="22422" spans="16:17" x14ac:dyDescent="0.3">
      <c r="P22422" s="99"/>
      <c r="Q22422" s="99"/>
    </row>
    <row r="22423" spans="16:17" x14ac:dyDescent="0.3">
      <c r="P22423" s="99"/>
      <c r="Q22423" s="99"/>
    </row>
    <row r="22424" spans="16:17" x14ac:dyDescent="0.3">
      <c r="P22424" s="99"/>
      <c r="Q22424" s="99"/>
    </row>
    <row r="22425" spans="16:17" x14ac:dyDescent="0.3">
      <c r="P22425" s="99"/>
      <c r="Q22425" s="99"/>
    </row>
    <row r="22426" spans="16:17" x14ac:dyDescent="0.3">
      <c r="P22426" s="99"/>
      <c r="Q22426" s="99"/>
    </row>
    <row r="22427" spans="16:17" x14ac:dyDescent="0.3">
      <c r="P22427" s="99"/>
      <c r="Q22427" s="99"/>
    </row>
    <row r="22428" spans="16:17" x14ac:dyDescent="0.3">
      <c r="P22428" s="99"/>
      <c r="Q22428" s="99"/>
    </row>
    <row r="22429" spans="16:17" x14ac:dyDescent="0.3">
      <c r="P22429" s="99"/>
      <c r="Q22429" s="99"/>
    </row>
    <row r="22430" spans="16:17" x14ac:dyDescent="0.3">
      <c r="P22430" s="99"/>
      <c r="Q22430" s="99"/>
    </row>
    <row r="22431" spans="16:17" x14ac:dyDescent="0.3">
      <c r="P22431" s="99"/>
      <c r="Q22431" s="99"/>
    </row>
    <row r="22432" spans="16:17" x14ac:dyDescent="0.3">
      <c r="P22432" s="99"/>
      <c r="Q22432" s="99"/>
    </row>
    <row r="22433" spans="16:17" x14ac:dyDescent="0.3">
      <c r="P22433" s="99"/>
      <c r="Q22433" s="99"/>
    </row>
    <row r="22434" spans="16:17" x14ac:dyDescent="0.3">
      <c r="P22434" s="99"/>
      <c r="Q22434" s="99"/>
    </row>
    <row r="22435" spans="16:17" x14ac:dyDescent="0.3">
      <c r="P22435" s="99"/>
      <c r="Q22435" s="99"/>
    </row>
    <row r="22436" spans="16:17" x14ac:dyDescent="0.3">
      <c r="P22436" s="99"/>
      <c r="Q22436" s="99"/>
    </row>
    <row r="22437" spans="16:17" x14ac:dyDescent="0.3">
      <c r="P22437" s="99"/>
      <c r="Q22437" s="99"/>
    </row>
    <row r="22438" spans="16:17" x14ac:dyDescent="0.3">
      <c r="P22438" s="99"/>
      <c r="Q22438" s="99"/>
    </row>
    <row r="22439" spans="16:17" x14ac:dyDescent="0.3">
      <c r="P22439" s="99"/>
      <c r="Q22439" s="99"/>
    </row>
    <row r="22440" spans="16:17" x14ac:dyDescent="0.3">
      <c r="P22440" s="99"/>
      <c r="Q22440" s="99"/>
    </row>
    <row r="22441" spans="16:17" x14ac:dyDescent="0.3">
      <c r="P22441" s="99"/>
      <c r="Q22441" s="99"/>
    </row>
    <row r="22442" spans="16:17" x14ac:dyDescent="0.3">
      <c r="P22442" s="99"/>
      <c r="Q22442" s="99"/>
    </row>
    <row r="22443" spans="16:17" x14ac:dyDescent="0.3">
      <c r="P22443" s="99"/>
      <c r="Q22443" s="99"/>
    </row>
    <row r="22444" spans="16:17" x14ac:dyDescent="0.3">
      <c r="P22444" s="99"/>
      <c r="Q22444" s="99"/>
    </row>
    <row r="22445" spans="16:17" x14ac:dyDescent="0.3">
      <c r="P22445" s="99"/>
      <c r="Q22445" s="99"/>
    </row>
    <row r="22446" spans="16:17" x14ac:dyDescent="0.3">
      <c r="P22446" s="99"/>
      <c r="Q22446" s="99"/>
    </row>
    <row r="22447" spans="16:17" x14ac:dyDescent="0.3">
      <c r="P22447" s="99"/>
      <c r="Q22447" s="99"/>
    </row>
    <row r="22448" spans="16:17" x14ac:dyDescent="0.3">
      <c r="P22448" s="99"/>
      <c r="Q22448" s="99"/>
    </row>
    <row r="22449" spans="16:17" x14ac:dyDescent="0.3">
      <c r="P22449" s="99"/>
      <c r="Q22449" s="99"/>
    </row>
    <row r="22450" spans="16:17" x14ac:dyDescent="0.3">
      <c r="P22450" s="99"/>
      <c r="Q22450" s="99"/>
    </row>
    <row r="22451" spans="16:17" x14ac:dyDescent="0.3">
      <c r="P22451" s="99"/>
      <c r="Q22451" s="99"/>
    </row>
    <row r="22452" spans="16:17" x14ac:dyDescent="0.3">
      <c r="P22452" s="99"/>
      <c r="Q22452" s="99"/>
    </row>
    <row r="22453" spans="16:17" x14ac:dyDescent="0.3">
      <c r="P22453" s="99"/>
      <c r="Q22453" s="99"/>
    </row>
    <row r="22454" spans="16:17" x14ac:dyDescent="0.3">
      <c r="P22454" s="99"/>
      <c r="Q22454" s="99"/>
    </row>
    <row r="22455" spans="16:17" x14ac:dyDescent="0.3">
      <c r="P22455" s="99"/>
      <c r="Q22455" s="99"/>
    </row>
    <row r="22456" spans="16:17" x14ac:dyDescent="0.3">
      <c r="P22456" s="99"/>
      <c r="Q22456" s="99"/>
    </row>
    <row r="22457" spans="16:17" x14ac:dyDescent="0.3">
      <c r="P22457" s="99"/>
      <c r="Q22457" s="99"/>
    </row>
    <row r="22458" spans="16:17" x14ac:dyDescent="0.3">
      <c r="P22458" s="99"/>
      <c r="Q22458" s="99"/>
    </row>
    <row r="22459" spans="16:17" x14ac:dyDescent="0.3">
      <c r="P22459" s="99"/>
      <c r="Q22459" s="99"/>
    </row>
    <row r="22460" spans="16:17" x14ac:dyDescent="0.3">
      <c r="P22460" s="99"/>
      <c r="Q22460" s="99"/>
    </row>
    <row r="22461" spans="16:17" x14ac:dyDescent="0.3">
      <c r="P22461" s="99"/>
      <c r="Q22461" s="99"/>
    </row>
    <row r="22462" spans="16:17" x14ac:dyDescent="0.3">
      <c r="P22462" s="99"/>
      <c r="Q22462" s="99"/>
    </row>
    <row r="22463" spans="16:17" x14ac:dyDescent="0.3">
      <c r="P22463" s="99"/>
      <c r="Q22463" s="99"/>
    </row>
    <row r="22464" spans="16:17" x14ac:dyDescent="0.3">
      <c r="P22464" s="99"/>
      <c r="Q22464" s="99"/>
    </row>
    <row r="22465" spans="16:17" x14ac:dyDescent="0.3">
      <c r="P22465" s="99"/>
      <c r="Q22465" s="99"/>
    </row>
    <row r="22466" spans="16:17" x14ac:dyDescent="0.3">
      <c r="P22466" s="99"/>
      <c r="Q22466" s="99"/>
    </row>
    <row r="22467" spans="16:17" x14ac:dyDescent="0.3">
      <c r="P22467" s="99"/>
      <c r="Q22467" s="99"/>
    </row>
    <row r="22468" spans="16:17" x14ac:dyDescent="0.3">
      <c r="P22468" s="99"/>
      <c r="Q22468" s="99"/>
    </row>
    <row r="22469" spans="16:17" x14ac:dyDescent="0.3">
      <c r="P22469" s="99"/>
      <c r="Q22469" s="99"/>
    </row>
    <row r="22470" spans="16:17" x14ac:dyDescent="0.3">
      <c r="P22470" s="99"/>
      <c r="Q22470" s="99"/>
    </row>
    <row r="22471" spans="16:17" x14ac:dyDescent="0.3">
      <c r="P22471" s="99"/>
      <c r="Q22471" s="99"/>
    </row>
    <row r="22472" spans="16:17" x14ac:dyDescent="0.3">
      <c r="P22472" s="99"/>
      <c r="Q22472" s="99"/>
    </row>
    <row r="22473" spans="16:17" x14ac:dyDescent="0.3">
      <c r="P22473" s="99"/>
      <c r="Q22473" s="99"/>
    </row>
    <row r="22474" spans="16:17" x14ac:dyDescent="0.3">
      <c r="P22474" s="99"/>
      <c r="Q22474" s="99"/>
    </row>
    <row r="22475" spans="16:17" x14ac:dyDescent="0.3">
      <c r="P22475" s="99"/>
      <c r="Q22475" s="99"/>
    </row>
    <row r="22476" spans="16:17" x14ac:dyDescent="0.3">
      <c r="P22476" s="99"/>
      <c r="Q22476" s="99"/>
    </row>
    <row r="22477" spans="16:17" x14ac:dyDescent="0.3">
      <c r="P22477" s="99"/>
      <c r="Q22477" s="99"/>
    </row>
    <row r="22478" spans="16:17" x14ac:dyDescent="0.3">
      <c r="P22478" s="99"/>
      <c r="Q22478" s="99"/>
    </row>
    <row r="22479" spans="16:17" x14ac:dyDescent="0.3">
      <c r="P22479" s="99"/>
      <c r="Q22479" s="99"/>
    </row>
    <row r="22480" spans="16:17" x14ac:dyDescent="0.3">
      <c r="P22480" s="99"/>
      <c r="Q22480" s="99"/>
    </row>
    <row r="22481" spans="16:17" x14ac:dyDescent="0.3">
      <c r="P22481" s="99"/>
      <c r="Q22481" s="99"/>
    </row>
    <row r="22482" spans="16:17" x14ac:dyDescent="0.3">
      <c r="P22482" s="99"/>
      <c r="Q22482" s="99"/>
    </row>
    <row r="22483" spans="16:17" x14ac:dyDescent="0.3">
      <c r="P22483" s="99"/>
      <c r="Q22483" s="99"/>
    </row>
    <row r="22484" spans="16:17" x14ac:dyDescent="0.3">
      <c r="P22484" s="99"/>
      <c r="Q22484" s="99"/>
    </row>
    <row r="22485" spans="16:17" x14ac:dyDescent="0.3">
      <c r="P22485" s="99"/>
      <c r="Q22485" s="99"/>
    </row>
    <row r="22486" spans="16:17" x14ac:dyDescent="0.3">
      <c r="P22486" s="99"/>
      <c r="Q22486" s="99"/>
    </row>
    <row r="22487" spans="16:17" x14ac:dyDescent="0.3">
      <c r="P22487" s="99"/>
      <c r="Q22487" s="99"/>
    </row>
    <row r="22488" spans="16:17" x14ac:dyDescent="0.3">
      <c r="P22488" s="99"/>
      <c r="Q22488" s="99"/>
    </row>
    <row r="22489" spans="16:17" x14ac:dyDescent="0.3">
      <c r="P22489" s="99"/>
      <c r="Q22489" s="99"/>
    </row>
    <row r="22490" spans="16:17" x14ac:dyDescent="0.3">
      <c r="P22490" s="99"/>
      <c r="Q22490" s="99"/>
    </row>
    <row r="22491" spans="16:17" x14ac:dyDescent="0.3">
      <c r="P22491" s="99"/>
      <c r="Q22491" s="99"/>
    </row>
    <row r="22492" spans="16:17" x14ac:dyDescent="0.3">
      <c r="P22492" s="99"/>
      <c r="Q22492" s="99"/>
    </row>
    <row r="22493" spans="16:17" x14ac:dyDescent="0.3">
      <c r="P22493" s="99"/>
      <c r="Q22493" s="99"/>
    </row>
    <row r="22494" spans="16:17" x14ac:dyDescent="0.3">
      <c r="P22494" s="99"/>
      <c r="Q22494" s="99"/>
    </row>
    <row r="22495" spans="16:17" x14ac:dyDescent="0.3">
      <c r="P22495" s="99"/>
      <c r="Q22495" s="99"/>
    </row>
    <row r="22496" spans="16:17" x14ac:dyDescent="0.3">
      <c r="P22496" s="99"/>
      <c r="Q22496" s="99"/>
    </row>
    <row r="22497" spans="16:17" x14ac:dyDescent="0.3">
      <c r="P22497" s="99"/>
      <c r="Q22497" s="99"/>
    </row>
    <row r="22498" spans="16:17" x14ac:dyDescent="0.3">
      <c r="P22498" s="99"/>
      <c r="Q22498" s="99"/>
    </row>
    <row r="22499" spans="16:17" x14ac:dyDescent="0.3">
      <c r="P22499" s="99"/>
      <c r="Q22499" s="99"/>
    </row>
    <row r="22500" spans="16:17" x14ac:dyDescent="0.3">
      <c r="P22500" s="99"/>
      <c r="Q22500" s="99"/>
    </row>
    <row r="22501" spans="16:17" x14ac:dyDescent="0.3">
      <c r="P22501" s="99"/>
      <c r="Q22501" s="99"/>
    </row>
    <row r="22502" spans="16:17" x14ac:dyDescent="0.3">
      <c r="P22502" s="99"/>
      <c r="Q22502" s="99"/>
    </row>
    <row r="22503" spans="16:17" x14ac:dyDescent="0.3">
      <c r="P22503" s="99"/>
      <c r="Q22503" s="99"/>
    </row>
    <row r="22504" spans="16:17" x14ac:dyDescent="0.3">
      <c r="P22504" s="99"/>
      <c r="Q22504" s="99"/>
    </row>
    <row r="22505" spans="16:17" x14ac:dyDescent="0.3">
      <c r="P22505" s="99"/>
      <c r="Q22505" s="99"/>
    </row>
    <row r="22506" spans="16:17" x14ac:dyDescent="0.3">
      <c r="P22506" s="99"/>
      <c r="Q22506" s="99"/>
    </row>
    <row r="22507" spans="16:17" x14ac:dyDescent="0.3">
      <c r="P22507" s="99"/>
      <c r="Q22507" s="99"/>
    </row>
    <row r="22508" spans="16:17" x14ac:dyDescent="0.3">
      <c r="P22508" s="99"/>
      <c r="Q22508" s="99"/>
    </row>
    <row r="22509" spans="16:17" x14ac:dyDescent="0.3">
      <c r="P22509" s="99"/>
      <c r="Q22509" s="99"/>
    </row>
    <row r="22510" spans="16:17" x14ac:dyDescent="0.3">
      <c r="P22510" s="99"/>
      <c r="Q22510" s="99"/>
    </row>
    <row r="22511" spans="16:17" x14ac:dyDescent="0.3">
      <c r="P22511" s="99"/>
      <c r="Q22511" s="99"/>
    </row>
    <row r="22512" spans="16:17" x14ac:dyDescent="0.3">
      <c r="P22512" s="99"/>
      <c r="Q22512" s="99"/>
    </row>
    <row r="22513" spans="16:17" x14ac:dyDescent="0.3">
      <c r="P22513" s="99"/>
      <c r="Q22513" s="99"/>
    </row>
    <row r="22514" spans="16:17" x14ac:dyDescent="0.3">
      <c r="P22514" s="99"/>
      <c r="Q22514" s="99"/>
    </row>
    <row r="22515" spans="16:17" x14ac:dyDescent="0.3">
      <c r="P22515" s="99"/>
      <c r="Q22515" s="99"/>
    </row>
    <row r="22516" spans="16:17" x14ac:dyDescent="0.3">
      <c r="P22516" s="99"/>
      <c r="Q22516" s="99"/>
    </row>
    <row r="22517" spans="16:17" x14ac:dyDescent="0.3">
      <c r="P22517" s="99"/>
      <c r="Q22517" s="99"/>
    </row>
    <row r="22518" spans="16:17" x14ac:dyDescent="0.3">
      <c r="P22518" s="99"/>
      <c r="Q22518" s="99"/>
    </row>
    <row r="22519" spans="16:17" x14ac:dyDescent="0.3">
      <c r="P22519" s="99"/>
      <c r="Q22519" s="99"/>
    </row>
    <row r="22520" spans="16:17" x14ac:dyDescent="0.3">
      <c r="P22520" s="99"/>
      <c r="Q22520" s="99"/>
    </row>
    <row r="22521" spans="16:17" x14ac:dyDescent="0.3">
      <c r="P22521" s="99"/>
      <c r="Q22521" s="99"/>
    </row>
    <row r="22522" spans="16:17" x14ac:dyDescent="0.3">
      <c r="P22522" s="99"/>
      <c r="Q22522" s="99"/>
    </row>
    <row r="22523" spans="16:17" x14ac:dyDescent="0.3">
      <c r="P22523" s="99"/>
      <c r="Q22523" s="99"/>
    </row>
    <row r="22524" spans="16:17" x14ac:dyDescent="0.3">
      <c r="P22524" s="99"/>
      <c r="Q22524" s="99"/>
    </row>
    <row r="22525" spans="16:17" x14ac:dyDescent="0.3">
      <c r="P22525" s="99"/>
      <c r="Q22525" s="99"/>
    </row>
    <row r="22526" spans="16:17" x14ac:dyDescent="0.3">
      <c r="P22526" s="99"/>
      <c r="Q22526" s="99"/>
    </row>
    <row r="22527" spans="16:17" x14ac:dyDescent="0.3">
      <c r="P22527" s="99"/>
      <c r="Q22527" s="99"/>
    </row>
    <row r="22528" spans="16:17" x14ac:dyDescent="0.3">
      <c r="P22528" s="99"/>
      <c r="Q22528" s="99"/>
    </row>
    <row r="22529" spans="16:17" x14ac:dyDescent="0.3">
      <c r="P22529" s="99"/>
      <c r="Q22529" s="99"/>
    </row>
    <row r="22530" spans="16:17" x14ac:dyDescent="0.3">
      <c r="P22530" s="99"/>
      <c r="Q22530" s="99"/>
    </row>
    <row r="22531" spans="16:17" x14ac:dyDescent="0.3">
      <c r="P22531" s="99"/>
      <c r="Q22531" s="99"/>
    </row>
    <row r="22532" spans="16:17" x14ac:dyDescent="0.3">
      <c r="P22532" s="99"/>
      <c r="Q22532" s="99"/>
    </row>
    <row r="22533" spans="16:17" x14ac:dyDescent="0.3">
      <c r="P22533" s="99"/>
      <c r="Q22533" s="99"/>
    </row>
    <row r="22534" spans="16:17" x14ac:dyDescent="0.3">
      <c r="P22534" s="99"/>
      <c r="Q22534" s="99"/>
    </row>
    <row r="22535" spans="16:17" x14ac:dyDescent="0.3">
      <c r="P22535" s="99"/>
      <c r="Q22535" s="99"/>
    </row>
    <row r="22536" spans="16:17" x14ac:dyDescent="0.3">
      <c r="P22536" s="99"/>
      <c r="Q22536" s="99"/>
    </row>
    <row r="22537" spans="16:17" x14ac:dyDescent="0.3">
      <c r="P22537" s="99"/>
      <c r="Q22537" s="99"/>
    </row>
    <row r="22538" spans="16:17" x14ac:dyDescent="0.3">
      <c r="P22538" s="99"/>
      <c r="Q22538" s="99"/>
    </row>
    <row r="22539" spans="16:17" x14ac:dyDescent="0.3">
      <c r="P22539" s="99"/>
      <c r="Q22539" s="99"/>
    </row>
    <row r="22540" spans="16:17" x14ac:dyDescent="0.3">
      <c r="P22540" s="99"/>
      <c r="Q22540" s="99"/>
    </row>
    <row r="22541" spans="16:17" x14ac:dyDescent="0.3">
      <c r="P22541" s="99"/>
      <c r="Q22541" s="99"/>
    </row>
    <row r="22542" spans="16:17" x14ac:dyDescent="0.3">
      <c r="P22542" s="99"/>
      <c r="Q22542" s="99"/>
    </row>
    <row r="22543" spans="16:17" x14ac:dyDescent="0.3">
      <c r="P22543" s="99"/>
      <c r="Q22543" s="99"/>
    </row>
    <row r="22544" spans="16:17" x14ac:dyDescent="0.3">
      <c r="P22544" s="99"/>
      <c r="Q22544" s="99"/>
    </row>
    <row r="22545" spans="16:17" x14ac:dyDescent="0.3">
      <c r="P22545" s="99"/>
      <c r="Q22545" s="99"/>
    </row>
    <row r="22546" spans="16:17" x14ac:dyDescent="0.3">
      <c r="P22546" s="99"/>
      <c r="Q22546" s="99"/>
    </row>
    <row r="22547" spans="16:17" x14ac:dyDescent="0.3">
      <c r="P22547" s="99"/>
      <c r="Q22547" s="99"/>
    </row>
    <row r="22548" spans="16:17" x14ac:dyDescent="0.3">
      <c r="P22548" s="99"/>
      <c r="Q22548" s="99"/>
    </row>
    <row r="22549" spans="16:17" x14ac:dyDescent="0.3">
      <c r="P22549" s="99"/>
      <c r="Q22549" s="99"/>
    </row>
    <row r="22550" spans="16:17" x14ac:dyDescent="0.3">
      <c r="P22550" s="99"/>
      <c r="Q22550" s="99"/>
    </row>
    <row r="22551" spans="16:17" x14ac:dyDescent="0.3">
      <c r="P22551" s="99"/>
      <c r="Q22551" s="99"/>
    </row>
    <row r="22552" spans="16:17" x14ac:dyDescent="0.3">
      <c r="P22552" s="99"/>
      <c r="Q22552" s="99"/>
    </row>
    <row r="22553" spans="16:17" x14ac:dyDescent="0.3">
      <c r="P22553" s="99"/>
      <c r="Q22553" s="99"/>
    </row>
    <row r="22554" spans="16:17" x14ac:dyDescent="0.3">
      <c r="P22554" s="99"/>
      <c r="Q22554" s="99"/>
    </row>
    <row r="22555" spans="16:17" x14ac:dyDescent="0.3">
      <c r="P22555" s="99"/>
      <c r="Q22555" s="99"/>
    </row>
    <row r="22556" spans="16:17" x14ac:dyDescent="0.3">
      <c r="P22556" s="99"/>
      <c r="Q22556" s="99"/>
    </row>
    <row r="22557" spans="16:17" x14ac:dyDescent="0.3">
      <c r="P22557" s="99"/>
      <c r="Q22557" s="99"/>
    </row>
    <row r="22558" spans="16:17" x14ac:dyDescent="0.3">
      <c r="P22558" s="99"/>
      <c r="Q22558" s="99"/>
    </row>
    <row r="22559" spans="16:17" x14ac:dyDescent="0.3">
      <c r="P22559" s="99"/>
      <c r="Q22559" s="99"/>
    </row>
    <row r="22560" spans="16:17" x14ac:dyDescent="0.3">
      <c r="P22560" s="99"/>
      <c r="Q22560" s="99"/>
    </row>
    <row r="22561" spans="16:17" x14ac:dyDescent="0.3">
      <c r="P22561" s="99"/>
      <c r="Q22561" s="99"/>
    </row>
    <row r="22562" spans="16:17" x14ac:dyDescent="0.3">
      <c r="P22562" s="99"/>
      <c r="Q22562" s="99"/>
    </row>
    <row r="22563" spans="16:17" x14ac:dyDescent="0.3">
      <c r="P22563" s="99"/>
      <c r="Q22563" s="99"/>
    </row>
    <row r="22564" spans="16:17" x14ac:dyDescent="0.3">
      <c r="P22564" s="99"/>
      <c r="Q22564" s="99"/>
    </row>
    <row r="22565" spans="16:17" x14ac:dyDescent="0.3">
      <c r="P22565" s="99"/>
      <c r="Q22565" s="99"/>
    </row>
    <row r="22566" spans="16:17" x14ac:dyDescent="0.3">
      <c r="P22566" s="99"/>
      <c r="Q22566" s="99"/>
    </row>
    <row r="22567" spans="16:17" x14ac:dyDescent="0.3">
      <c r="P22567" s="99"/>
      <c r="Q22567" s="99"/>
    </row>
    <row r="22568" spans="16:17" x14ac:dyDescent="0.3">
      <c r="P22568" s="99"/>
      <c r="Q22568" s="99"/>
    </row>
    <row r="22569" spans="16:17" x14ac:dyDescent="0.3">
      <c r="P22569" s="99"/>
      <c r="Q22569" s="99"/>
    </row>
    <row r="22570" spans="16:17" x14ac:dyDescent="0.3">
      <c r="P22570" s="99"/>
      <c r="Q22570" s="99"/>
    </row>
    <row r="22571" spans="16:17" x14ac:dyDescent="0.3">
      <c r="P22571" s="99"/>
      <c r="Q22571" s="99"/>
    </row>
    <row r="22572" spans="16:17" x14ac:dyDescent="0.3">
      <c r="P22572" s="99"/>
      <c r="Q22572" s="99"/>
    </row>
    <row r="22573" spans="16:17" x14ac:dyDescent="0.3">
      <c r="P22573" s="99"/>
      <c r="Q22573" s="99"/>
    </row>
    <row r="22574" spans="16:17" x14ac:dyDescent="0.3">
      <c r="P22574" s="99"/>
      <c r="Q22574" s="99"/>
    </row>
    <row r="22575" spans="16:17" x14ac:dyDescent="0.3">
      <c r="P22575" s="99"/>
      <c r="Q22575" s="99"/>
    </row>
    <row r="22576" spans="16:17" x14ac:dyDescent="0.3">
      <c r="P22576" s="99"/>
      <c r="Q22576" s="99"/>
    </row>
    <row r="22577" spans="16:17" x14ac:dyDescent="0.3">
      <c r="P22577" s="99"/>
      <c r="Q22577" s="99"/>
    </row>
    <row r="22578" spans="16:17" x14ac:dyDescent="0.3">
      <c r="P22578" s="99"/>
      <c r="Q22578" s="99"/>
    </row>
    <row r="22579" spans="16:17" x14ac:dyDescent="0.3">
      <c r="P22579" s="99"/>
      <c r="Q22579" s="99"/>
    </row>
    <row r="22580" spans="16:17" x14ac:dyDescent="0.3">
      <c r="P22580" s="99"/>
      <c r="Q22580" s="99"/>
    </row>
    <row r="22581" spans="16:17" x14ac:dyDescent="0.3">
      <c r="P22581" s="99"/>
      <c r="Q22581" s="99"/>
    </row>
    <row r="22582" spans="16:17" x14ac:dyDescent="0.3">
      <c r="P22582" s="99"/>
      <c r="Q22582" s="99"/>
    </row>
    <row r="22583" spans="16:17" x14ac:dyDescent="0.3">
      <c r="P22583" s="99"/>
      <c r="Q22583" s="99"/>
    </row>
    <row r="22584" spans="16:17" x14ac:dyDescent="0.3">
      <c r="P22584" s="99"/>
      <c r="Q22584" s="99"/>
    </row>
    <row r="22585" spans="16:17" x14ac:dyDescent="0.3">
      <c r="P22585" s="99"/>
      <c r="Q22585" s="99"/>
    </row>
    <row r="22586" spans="16:17" x14ac:dyDescent="0.3">
      <c r="P22586" s="99"/>
      <c r="Q22586" s="99"/>
    </row>
    <row r="22587" spans="16:17" x14ac:dyDescent="0.3">
      <c r="P22587" s="99"/>
      <c r="Q22587" s="99"/>
    </row>
    <row r="22588" spans="16:17" x14ac:dyDescent="0.3">
      <c r="P22588" s="99"/>
      <c r="Q22588" s="99"/>
    </row>
    <row r="22589" spans="16:17" x14ac:dyDescent="0.3">
      <c r="P22589" s="99"/>
      <c r="Q22589" s="99"/>
    </row>
    <row r="22590" spans="16:17" x14ac:dyDescent="0.3">
      <c r="P22590" s="99"/>
      <c r="Q22590" s="99"/>
    </row>
    <row r="22591" spans="16:17" x14ac:dyDescent="0.3">
      <c r="P22591" s="99"/>
      <c r="Q22591" s="99"/>
    </row>
    <row r="22592" spans="16:17" x14ac:dyDescent="0.3">
      <c r="P22592" s="99"/>
      <c r="Q22592" s="99"/>
    </row>
    <row r="22593" spans="16:17" x14ac:dyDescent="0.3">
      <c r="P22593" s="99"/>
      <c r="Q22593" s="99"/>
    </row>
    <row r="22594" spans="16:17" x14ac:dyDescent="0.3">
      <c r="P22594" s="99"/>
      <c r="Q22594" s="99"/>
    </row>
    <row r="22595" spans="16:17" x14ac:dyDescent="0.3">
      <c r="P22595" s="99"/>
      <c r="Q22595" s="99"/>
    </row>
    <row r="22596" spans="16:17" x14ac:dyDescent="0.3">
      <c r="P22596" s="99"/>
      <c r="Q22596" s="99"/>
    </row>
    <row r="22597" spans="16:17" x14ac:dyDescent="0.3">
      <c r="P22597" s="99"/>
      <c r="Q22597" s="99"/>
    </row>
    <row r="22598" spans="16:17" x14ac:dyDescent="0.3">
      <c r="P22598" s="99"/>
      <c r="Q22598" s="99"/>
    </row>
    <row r="22599" spans="16:17" x14ac:dyDescent="0.3">
      <c r="P22599" s="99"/>
      <c r="Q22599" s="99"/>
    </row>
    <row r="22600" spans="16:17" x14ac:dyDescent="0.3">
      <c r="P22600" s="99"/>
      <c r="Q22600" s="99"/>
    </row>
    <row r="22601" spans="16:17" x14ac:dyDescent="0.3">
      <c r="P22601" s="99"/>
      <c r="Q22601" s="99"/>
    </row>
    <row r="22602" spans="16:17" x14ac:dyDescent="0.3">
      <c r="P22602" s="99"/>
      <c r="Q22602" s="99"/>
    </row>
    <row r="22603" spans="16:17" x14ac:dyDescent="0.3">
      <c r="P22603" s="99"/>
      <c r="Q22603" s="99"/>
    </row>
    <row r="22604" spans="16:17" x14ac:dyDescent="0.3">
      <c r="P22604" s="99"/>
      <c r="Q22604" s="99"/>
    </row>
    <row r="22605" spans="16:17" x14ac:dyDescent="0.3">
      <c r="P22605" s="99"/>
      <c r="Q22605" s="99"/>
    </row>
    <row r="22606" spans="16:17" x14ac:dyDescent="0.3">
      <c r="P22606" s="99"/>
      <c r="Q22606" s="99"/>
    </row>
    <row r="22607" spans="16:17" x14ac:dyDescent="0.3">
      <c r="P22607" s="99"/>
      <c r="Q22607" s="99"/>
    </row>
    <row r="22608" spans="16:17" x14ac:dyDescent="0.3">
      <c r="P22608" s="99"/>
      <c r="Q22608" s="99"/>
    </row>
    <row r="22609" spans="16:17" x14ac:dyDescent="0.3">
      <c r="P22609" s="99"/>
      <c r="Q22609" s="99"/>
    </row>
    <row r="22610" spans="16:17" x14ac:dyDescent="0.3">
      <c r="P22610" s="99"/>
      <c r="Q22610" s="99"/>
    </row>
    <row r="22611" spans="16:17" x14ac:dyDescent="0.3">
      <c r="P22611" s="99"/>
      <c r="Q22611" s="99"/>
    </row>
    <row r="22612" spans="16:17" x14ac:dyDescent="0.3">
      <c r="P22612" s="99"/>
      <c r="Q22612" s="99"/>
    </row>
    <row r="22613" spans="16:17" x14ac:dyDescent="0.3">
      <c r="P22613" s="99"/>
      <c r="Q22613" s="99"/>
    </row>
    <row r="22614" spans="16:17" x14ac:dyDescent="0.3">
      <c r="P22614" s="99"/>
      <c r="Q22614" s="99"/>
    </row>
    <row r="22615" spans="16:17" x14ac:dyDescent="0.3">
      <c r="P22615" s="99"/>
      <c r="Q22615" s="99"/>
    </row>
    <row r="22616" spans="16:17" x14ac:dyDescent="0.3">
      <c r="P22616" s="99"/>
      <c r="Q22616" s="99"/>
    </row>
    <row r="22617" spans="16:17" x14ac:dyDescent="0.3">
      <c r="P22617" s="99"/>
      <c r="Q22617" s="99"/>
    </row>
    <row r="22618" spans="16:17" x14ac:dyDescent="0.3">
      <c r="P22618" s="99"/>
      <c r="Q22618" s="99"/>
    </row>
    <row r="22619" spans="16:17" x14ac:dyDescent="0.3">
      <c r="P22619" s="99"/>
      <c r="Q22619" s="99"/>
    </row>
    <row r="22620" spans="16:17" x14ac:dyDescent="0.3">
      <c r="P22620" s="99"/>
      <c r="Q22620" s="99"/>
    </row>
    <row r="22621" spans="16:17" x14ac:dyDescent="0.3">
      <c r="P22621" s="99"/>
      <c r="Q22621" s="99"/>
    </row>
    <row r="22622" spans="16:17" x14ac:dyDescent="0.3">
      <c r="P22622" s="99"/>
      <c r="Q22622" s="99"/>
    </row>
    <row r="22623" spans="16:17" x14ac:dyDescent="0.3">
      <c r="P22623" s="99"/>
      <c r="Q22623" s="99"/>
    </row>
    <row r="22624" spans="16:17" x14ac:dyDescent="0.3">
      <c r="P22624" s="99"/>
      <c r="Q22624" s="99"/>
    </row>
    <row r="22625" spans="16:17" x14ac:dyDescent="0.3">
      <c r="P22625" s="99"/>
      <c r="Q22625" s="99"/>
    </row>
    <row r="22626" spans="16:17" x14ac:dyDescent="0.3">
      <c r="P22626" s="99"/>
      <c r="Q22626" s="99"/>
    </row>
    <row r="22627" spans="16:17" x14ac:dyDescent="0.3">
      <c r="P22627" s="99"/>
      <c r="Q22627" s="99"/>
    </row>
    <row r="22628" spans="16:17" x14ac:dyDescent="0.3">
      <c r="P22628" s="99"/>
      <c r="Q22628" s="99"/>
    </row>
    <row r="22629" spans="16:17" x14ac:dyDescent="0.3">
      <c r="P22629" s="99"/>
      <c r="Q22629" s="99"/>
    </row>
    <row r="22630" spans="16:17" x14ac:dyDescent="0.3">
      <c r="P22630" s="99"/>
      <c r="Q22630" s="99"/>
    </row>
    <row r="22631" spans="16:17" x14ac:dyDescent="0.3">
      <c r="P22631" s="99"/>
      <c r="Q22631" s="99"/>
    </row>
    <row r="22632" spans="16:17" x14ac:dyDescent="0.3">
      <c r="P22632" s="99"/>
      <c r="Q22632" s="99"/>
    </row>
    <row r="22633" spans="16:17" x14ac:dyDescent="0.3">
      <c r="P22633" s="99"/>
      <c r="Q22633" s="99"/>
    </row>
    <row r="22634" spans="16:17" x14ac:dyDescent="0.3">
      <c r="P22634" s="99"/>
      <c r="Q22634" s="99"/>
    </row>
    <row r="22635" spans="16:17" x14ac:dyDescent="0.3">
      <c r="P22635" s="99"/>
      <c r="Q22635" s="99"/>
    </row>
    <row r="22636" spans="16:17" x14ac:dyDescent="0.3">
      <c r="P22636" s="99"/>
      <c r="Q22636" s="99"/>
    </row>
    <row r="22637" spans="16:17" x14ac:dyDescent="0.3">
      <c r="P22637" s="99"/>
      <c r="Q22637" s="99"/>
    </row>
    <row r="22638" spans="16:17" x14ac:dyDescent="0.3">
      <c r="P22638" s="99"/>
      <c r="Q22638" s="99"/>
    </row>
    <row r="22639" spans="16:17" x14ac:dyDescent="0.3">
      <c r="P22639" s="99"/>
      <c r="Q22639" s="99"/>
    </row>
    <row r="22640" spans="16:17" x14ac:dyDescent="0.3">
      <c r="P22640" s="99"/>
      <c r="Q22640" s="99"/>
    </row>
    <row r="22641" spans="16:17" x14ac:dyDescent="0.3">
      <c r="P22641" s="99"/>
      <c r="Q22641" s="99"/>
    </row>
    <row r="22642" spans="16:17" x14ac:dyDescent="0.3">
      <c r="P22642" s="99"/>
      <c r="Q22642" s="99"/>
    </row>
    <row r="22643" spans="16:17" x14ac:dyDescent="0.3">
      <c r="P22643" s="99"/>
      <c r="Q22643" s="99"/>
    </row>
    <row r="22644" spans="16:17" x14ac:dyDescent="0.3">
      <c r="P22644" s="99"/>
      <c r="Q22644" s="99"/>
    </row>
    <row r="22645" spans="16:17" x14ac:dyDescent="0.3">
      <c r="P22645" s="99"/>
      <c r="Q22645" s="99"/>
    </row>
    <row r="22646" spans="16:17" x14ac:dyDescent="0.3">
      <c r="P22646" s="99"/>
      <c r="Q22646" s="99"/>
    </row>
    <row r="22647" spans="16:17" x14ac:dyDescent="0.3">
      <c r="P22647" s="99"/>
      <c r="Q22647" s="99"/>
    </row>
    <row r="22648" spans="16:17" x14ac:dyDescent="0.3">
      <c r="P22648" s="99"/>
      <c r="Q22648" s="99"/>
    </row>
    <row r="22649" spans="16:17" x14ac:dyDescent="0.3">
      <c r="P22649" s="99"/>
      <c r="Q22649" s="99"/>
    </row>
    <row r="22650" spans="16:17" x14ac:dyDescent="0.3">
      <c r="P22650" s="99"/>
      <c r="Q22650" s="99"/>
    </row>
    <row r="22651" spans="16:17" x14ac:dyDescent="0.3">
      <c r="P22651" s="99"/>
      <c r="Q22651" s="99"/>
    </row>
    <row r="22652" spans="16:17" x14ac:dyDescent="0.3">
      <c r="P22652" s="99"/>
      <c r="Q22652" s="99"/>
    </row>
    <row r="22653" spans="16:17" x14ac:dyDescent="0.3">
      <c r="P22653" s="99"/>
      <c r="Q22653" s="99"/>
    </row>
    <row r="22654" spans="16:17" x14ac:dyDescent="0.3">
      <c r="P22654" s="99"/>
      <c r="Q22654" s="99"/>
    </row>
    <row r="22655" spans="16:17" x14ac:dyDescent="0.3">
      <c r="P22655" s="99"/>
      <c r="Q22655" s="99"/>
    </row>
    <row r="22656" spans="16:17" x14ac:dyDescent="0.3">
      <c r="P22656" s="99"/>
      <c r="Q22656" s="99"/>
    </row>
    <row r="22657" spans="16:17" x14ac:dyDescent="0.3">
      <c r="P22657" s="99"/>
      <c r="Q22657" s="99"/>
    </row>
    <row r="22658" spans="16:17" x14ac:dyDescent="0.3">
      <c r="P22658" s="99"/>
      <c r="Q22658" s="99"/>
    </row>
    <row r="22659" spans="16:17" x14ac:dyDescent="0.3">
      <c r="P22659" s="99"/>
      <c r="Q22659" s="99"/>
    </row>
    <row r="22660" spans="16:17" x14ac:dyDescent="0.3">
      <c r="P22660" s="99"/>
      <c r="Q22660" s="99"/>
    </row>
    <row r="22661" spans="16:17" x14ac:dyDescent="0.3">
      <c r="P22661" s="99"/>
      <c r="Q22661" s="99"/>
    </row>
    <row r="22662" spans="16:17" x14ac:dyDescent="0.3">
      <c r="P22662" s="99"/>
      <c r="Q22662" s="99"/>
    </row>
    <row r="22663" spans="16:17" x14ac:dyDescent="0.3">
      <c r="P22663" s="99"/>
      <c r="Q22663" s="99"/>
    </row>
    <row r="22664" spans="16:17" x14ac:dyDescent="0.3">
      <c r="P22664" s="99"/>
      <c r="Q22664" s="99"/>
    </row>
    <row r="22665" spans="16:17" x14ac:dyDescent="0.3">
      <c r="P22665" s="99"/>
      <c r="Q22665" s="99"/>
    </row>
    <row r="22666" spans="16:17" x14ac:dyDescent="0.3">
      <c r="P22666" s="99"/>
      <c r="Q22666" s="99"/>
    </row>
    <row r="22667" spans="16:17" x14ac:dyDescent="0.3">
      <c r="P22667" s="99"/>
      <c r="Q22667" s="99"/>
    </row>
    <row r="22668" spans="16:17" x14ac:dyDescent="0.3">
      <c r="P22668" s="99"/>
      <c r="Q22668" s="99"/>
    </row>
    <row r="22669" spans="16:17" x14ac:dyDescent="0.3">
      <c r="P22669" s="99"/>
      <c r="Q22669" s="99"/>
    </row>
    <row r="22670" spans="16:17" x14ac:dyDescent="0.3">
      <c r="P22670" s="99"/>
      <c r="Q22670" s="99"/>
    </row>
    <row r="22671" spans="16:17" x14ac:dyDescent="0.3">
      <c r="P22671" s="99"/>
      <c r="Q22671" s="99"/>
    </row>
    <row r="22672" spans="16:17" x14ac:dyDescent="0.3">
      <c r="P22672" s="99"/>
      <c r="Q22672" s="99"/>
    </row>
    <row r="22673" spans="16:17" x14ac:dyDescent="0.3">
      <c r="P22673" s="99"/>
      <c r="Q22673" s="99"/>
    </row>
    <row r="22674" spans="16:17" x14ac:dyDescent="0.3">
      <c r="P22674" s="99"/>
      <c r="Q22674" s="99"/>
    </row>
    <row r="22675" spans="16:17" x14ac:dyDescent="0.3">
      <c r="P22675" s="99"/>
      <c r="Q22675" s="99"/>
    </row>
    <row r="22676" spans="16:17" x14ac:dyDescent="0.3">
      <c r="P22676" s="99"/>
      <c r="Q22676" s="99"/>
    </row>
    <row r="22677" spans="16:17" x14ac:dyDescent="0.3">
      <c r="P22677" s="99"/>
      <c r="Q22677" s="99"/>
    </row>
    <row r="22678" spans="16:17" x14ac:dyDescent="0.3">
      <c r="P22678" s="99"/>
      <c r="Q22678" s="99"/>
    </row>
    <row r="22679" spans="16:17" x14ac:dyDescent="0.3">
      <c r="P22679" s="99"/>
      <c r="Q22679" s="99"/>
    </row>
    <row r="22680" spans="16:17" x14ac:dyDescent="0.3">
      <c r="P22680" s="99"/>
      <c r="Q22680" s="99"/>
    </row>
    <row r="22681" spans="16:17" x14ac:dyDescent="0.3">
      <c r="P22681" s="99"/>
      <c r="Q22681" s="99"/>
    </row>
    <row r="22682" spans="16:17" x14ac:dyDescent="0.3">
      <c r="P22682" s="99"/>
      <c r="Q22682" s="99"/>
    </row>
    <row r="22683" spans="16:17" x14ac:dyDescent="0.3">
      <c r="P22683" s="99"/>
      <c r="Q22683" s="99"/>
    </row>
    <row r="22684" spans="16:17" x14ac:dyDescent="0.3">
      <c r="P22684" s="99"/>
      <c r="Q22684" s="99"/>
    </row>
    <row r="22685" spans="16:17" x14ac:dyDescent="0.3">
      <c r="P22685" s="99"/>
      <c r="Q22685" s="99"/>
    </row>
    <row r="22686" spans="16:17" x14ac:dyDescent="0.3">
      <c r="P22686" s="99"/>
      <c r="Q22686" s="99"/>
    </row>
    <row r="22687" spans="16:17" x14ac:dyDescent="0.3">
      <c r="P22687" s="99"/>
      <c r="Q22687" s="99"/>
    </row>
    <row r="22688" spans="16:17" x14ac:dyDescent="0.3">
      <c r="P22688" s="99"/>
      <c r="Q22688" s="99"/>
    </row>
    <row r="22689" spans="16:17" x14ac:dyDescent="0.3">
      <c r="P22689" s="99"/>
      <c r="Q22689" s="99"/>
    </row>
    <row r="22690" spans="16:17" x14ac:dyDescent="0.3">
      <c r="P22690" s="99"/>
      <c r="Q22690" s="99"/>
    </row>
    <row r="22691" spans="16:17" x14ac:dyDescent="0.3">
      <c r="P22691" s="99"/>
      <c r="Q22691" s="99"/>
    </row>
    <row r="22692" spans="16:17" x14ac:dyDescent="0.3">
      <c r="P22692" s="99"/>
      <c r="Q22692" s="99"/>
    </row>
    <row r="22693" spans="16:17" x14ac:dyDescent="0.3">
      <c r="P22693" s="99"/>
      <c r="Q22693" s="99"/>
    </row>
    <row r="22694" spans="16:17" x14ac:dyDescent="0.3">
      <c r="P22694" s="99"/>
      <c r="Q22694" s="99"/>
    </row>
    <row r="22695" spans="16:17" x14ac:dyDescent="0.3">
      <c r="P22695" s="99"/>
      <c r="Q22695" s="99"/>
    </row>
    <row r="22696" spans="16:17" x14ac:dyDescent="0.3">
      <c r="P22696" s="99"/>
      <c r="Q22696" s="99"/>
    </row>
    <row r="22697" spans="16:17" x14ac:dyDescent="0.3">
      <c r="P22697" s="99"/>
      <c r="Q22697" s="99"/>
    </row>
    <row r="22698" spans="16:17" x14ac:dyDescent="0.3">
      <c r="P22698" s="99"/>
      <c r="Q22698" s="99"/>
    </row>
    <row r="22699" spans="16:17" x14ac:dyDescent="0.3">
      <c r="P22699" s="99"/>
      <c r="Q22699" s="99"/>
    </row>
    <row r="22700" spans="16:17" x14ac:dyDescent="0.3">
      <c r="P22700" s="99"/>
      <c r="Q22700" s="99"/>
    </row>
    <row r="22701" spans="16:17" x14ac:dyDescent="0.3">
      <c r="P22701" s="99"/>
      <c r="Q22701" s="99"/>
    </row>
    <row r="22702" spans="16:17" x14ac:dyDescent="0.3">
      <c r="P22702" s="99"/>
      <c r="Q22702" s="99"/>
    </row>
    <row r="22703" spans="16:17" x14ac:dyDescent="0.3">
      <c r="P22703" s="99"/>
      <c r="Q22703" s="99"/>
    </row>
    <row r="22704" spans="16:17" x14ac:dyDescent="0.3">
      <c r="P22704" s="99"/>
      <c r="Q22704" s="99"/>
    </row>
    <row r="22705" spans="16:17" x14ac:dyDescent="0.3">
      <c r="P22705" s="99"/>
      <c r="Q22705" s="99"/>
    </row>
    <row r="22706" spans="16:17" x14ac:dyDescent="0.3">
      <c r="P22706" s="99"/>
      <c r="Q22706" s="99"/>
    </row>
    <row r="22707" spans="16:17" x14ac:dyDescent="0.3">
      <c r="P22707" s="99"/>
      <c r="Q22707" s="99"/>
    </row>
    <row r="22708" spans="16:17" x14ac:dyDescent="0.3">
      <c r="P22708" s="99"/>
      <c r="Q22708" s="99"/>
    </row>
    <row r="22709" spans="16:17" x14ac:dyDescent="0.3">
      <c r="P22709" s="99"/>
      <c r="Q22709" s="99"/>
    </row>
    <row r="22710" spans="16:17" x14ac:dyDescent="0.3">
      <c r="P22710" s="99"/>
      <c r="Q22710" s="99"/>
    </row>
    <row r="22711" spans="16:17" x14ac:dyDescent="0.3">
      <c r="P22711" s="99"/>
      <c r="Q22711" s="99"/>
    </row>
    <row r="22712" spans="16:17" x14ac:dyDescent="0.3">
      <c r="P22712" s="99"/>
      <c r="Q22712" s="99"/>
    </row>
    <row r="22713" spans="16:17" x14ac:dyDescent="0.3">
      <c r="P22713" s="99"/>
      <c r="Q22713" s="99"/>
    </row>
    <row r="22714" spans="16:17" x14ac:dyDescent="0.3">
      <c r="P22714" s="99"/>
      <c r="Q22714" s="99"/>
    </row>
    <row r="22715" spans="16:17" x14ac:dyDescent="0.3">
      <c r="P22715" s="99"/>
      <c r="Q22715" s="99"/>
    </row>
    <row r="22716" spans="16:17" x14ac:dyDescent="0.3">
      <c r="P22716" s="99"/>
      <c r="Q22716" s="99"/>
    </row>
    <row r="22717" spans="16:17" x14ac:dyDescent="0.3">
      <c r="P22717" s="99"/>
      <c r="Q22717" s="99"/>
    </row>
    <row r="22718" spans="16:17" x14ac:dyDescent="0.3">
      <c r="P22718" s="99"/>
      <c r="Q22718" s="99"/>
    </row>
    <row r="22719" spans="16:17" x14ac:dyDescent="0.3">
      <c r="P22719" s="99"/>
      <c r="Q22719" s="99"/>
    </row>
    <row r="22720" spans="16:17" x14ac:dyDescent="0.3">
      <c r="P22720" s="99"/>
      <c r="Q22720" s="99"/>
    </row>
    <row r="22721" spans="16:17" x14ac:dyDescent="0.3">
      <c r="P22721" s="99"/>
      <c r="Q22721" s="99"/>
    </row>
    <row r="22722" spans="16:17" x14ac:dyDescent="0.3">
      <c r="P22722" s="99"/>
      <c r="Q22722" s="99"/>
    </row>
    <row r="22723" spans="16:17" x14ac:dyDescent="0.3">
      <c r="P22723" s="99"/>
      <c r="Q22723" s="99"/>
    </row>
    <row r="22724" spans="16:17" x14ac:dyDescent="0.3">
      <c r="P22724" s="99"/>
      <c r="Q22724" s="99"/>
    </row>
    <row r="22725" spans="16:17" x14ac:dyDescent="0.3">
      <c r="P22725" s="99"/>
      <c r="Q22725" s="99"/>
    </row>
    <row r="22726" spans="16:17" x14ac:dyDescent="0.3">
      <c r="P22726" s="99"/>
      <c r="Q22726" s="99"/>
    </row>
    <row r="22727" spans="16:17" x14ac:dyDescent="0.3">
      <c r="P22727" s="99"/>
      <c r="Q22727" s="99"/>
    </row>
    <row r="22728" spans="16:17" x14ac:dyDescent="0.3">
      <c r="P22728" s="99"/>
      <c r="Q22728" s="99"/>
    </row>
    <row r="22729" spans="16:17" x14ac:dyDescent="0.3">
      <c r="P22729" s="99"/>
      <c r="Q22729" s="99"/>
    </row>
    <row r="22730" spans="16:17" x14ac:dyDescent="0.3">
      <c r="P22730" s="99"/>
      <c r="Q22730" s="99"/>
    </row>
    <row r="22731" spans="16:17" x14ac:dyDescent="0.3">
      <c r="P22731" s="99"/>
      <c r="Q22731" s="99"/>
    </row>
    <row r="22732" spans="16:17" x14ac:dyDescent="0.3">
      <c r="P22732" s="99"/>
      <c r="Q22732" s="99"/>
    </row>
    <row r="22733" spans="16:17" x14ac:dyDescent="0.3">
      <c r="P22733" s="99"/>
      <c r="Q22733" s="99"/>
    </row>
    <row r="22734" spans="16:17" x14ac:dyDescent="0.3">
      <c r="P22734" s="99"/>
      <c r="Q22734" s="99"/>
    </row>
    <row r="22735" spans="16:17" x14ac:dyDescent="0.3">
      <c r="P22735" s="99"/>
      <c r="Q22735" s="99"/>
    </row>
    <row r="22736" spans="16:17" x14ac:dyDescent="0.3">
      <c r="P22736" s="99"/>
      <c r="Q22736" s="99"/>
    </row>
    <row r="22737" spans="16:17" x14ac:dyDescent="0.3">
      <c r="P22737" s="99"/>
      <c r="Q22737" s="99"/>
    </row>
    <row r="22738" spans="16:17" x14ac:dyDescent="0.3">
      <c r="P22738" s="99"/>
      <c r="Q22738" s="99"/>
    </row>
    <row r="22739" spans="16:17" x14ac:dyDescent="0.3">
      <c r="P22739" s="99"/>
      <c r="Q22739" s="99"/>
    </row>
    <row r="22740" spans="16:17" x14ac:dyDescent="0.3">
      <c r="P22740" s="99"/>
      <c r="Q22740" s="99"/>
    </row>
    <row r="22741" spans="16:17" x14ac:dyDescent="0.3">
      <c r="P22741" s="99"/>
      <c r="Q22741" s="99"/>
    </row>
    <row r="22742" spans="16:17" x14ac:dyDescent="0.3">
      <c r="P22742" s="99"/>
      <c r="Q22742" s="99"/>
    </row>
    <row r="22743" spans="16:17" x14ac:dyDescent="0.3">
      <c r="P22743" s="99"/>
      <c r="Q22743" s="99"/>
    </row>
    <row r="22744" spans="16:17" x14ac:dyDescent="0.3">
      <c r="P22744" s="99"/>
      <c r="Q22744" s="99"/>
    </row>
    <row r="22745" spans="16:17" x14ac:dyDescent="0.3">
      <c r="P22745" s="99"/>
      <c r="Q22745" s="99"/>
    </row>
    <row r="22746" spans="16:17" x14ac:dyDescent="0.3">
      <c r="P22746" s="99"/>
      <c r="Q22746" s="99"/>
    </row>
    <row r="22747" spans="16:17" x14ac:dyDescent="0.3">
      <c r="P22747" s="99"/>
      <c r="Q22747" s="99"/>
    </row>
    <row r="22748" spans="16:17" x14ac:dyDescent="0.3">
      <c r="P22748" s="99"/>
      <c r="Q22748" s="99"/>
    </row>
    <row r="22749" spans="16:17" x14ac:dyDescent="0.3">
      <c r="P22749" s="99"/>
      <c r="Q22749" s="99"/>
    </row>
    <row r="22750" spans="16:17" x14ac:dyDescent="0.3">
      <c r="P22750" s="99"/>
      <c r="Q22750" s="99"/>
    </row>
    <row r="22751" spans="16:17" x14ac:dyDescent="0.3">
      <c r="P22751" s="99"/>
      <c r="Q22751" s="99"/>
    </row>
    <row r="22752" spans="16:17" x14ac:dyDescent="0.3">
      <c r="P22752" s="99"/>
      <c r="Q22752" s="99"/>
    </row>
    <row r="22753" spans="16:17" x14ac:dyDescent="0.3">
      <c r="P22753" s="99"/>
      <c r="Q22753" s="99"/>
    </row>
    <row r="22754" spans="16:17" x14ac:dyDescent="0.3">
      <c r="P22754" s="99"/>
      <c r="Q22754" s="99"/>
    </row>
    <row r="22755" spans="16:17" x14ac:dyDescent="0.3">
      <c r="P22755" s="99"/>
      <c r="Q22755" s="99"/>
    </row>
    <row r="22756" spans="16:17" x14ac:dyDescent="0.3">
      <c r="P22756" s="99"/>
      <c r="Q22756" s="99"/>
    </row>
    <row r="22757" spans="16:17" x14ac:dyDescent="0.3">
      <c r="P22757" s="99"/>
      <c r="Q22757" s="99"/>
    </row>
    <row r="22758" spans="16:17" x14ac:dyDescent="0.3">
      <c r="P22758" s="99"/>
      <c r="Q22758" s="99"/>
    </row>
    <row r="22759" spans="16:17" x14ac:dyDescent="0.3">
      <c r="P22759" s="99"/>
      <c r="Q22759" s="99"/>
    </row>
    <row r="22760" spans="16:17" x14ac:dyDescent="0.3">
      <c r="P22760" s="99"/>
      <c r="Q22760" s="99"/>
    </row>
    <row r="22761" spans="16:17" x14ac:dyDescent="0.3">
      <c r="P22761" s="99"/>
      <c r="Q22761" s="99"/>
    </row>
    <row r="22762" spans="16:17" x14ac:dyDescent="0.3">
      <c r="P22762" s="99"/>
      <c r="Q22762" s="99"/>
    </row>
    <row r="22763" spans="16:17" x14ac:dyDescent="0.3">
      <c r="P22763" s="99"/>
      <c r="Q22763" s="99"/>
    </row>
    <row r="22764" spans="16:17" x14ac:dyDescent="0.3">
      <c r="P22764" s="99"/>
      <c r="Q22764" s="99"/>
    </row>
    <row r="22765" spans="16:17" x14ac:dyDescent="0.3">
      <c r="P22765" s="99"/>
      <c r="Q22765" s="99"/>
    </row>
    <row r="22766" spans="16:17" x14ac:dyDescent="0.3">
      <c r="P22766" s="99"/>
      <c r="Q22766" s="99"/>
    </row>
    <row r="22767" spans="16:17" x14ac:dyDescent="0.3">
      <c r="P22767" s="99"/>
      <c r="Q22767" s="99"/>
    </row>
    <row r="22768" spans="16:17" x14ac:dyDescent="0.3">
      <c r="P22768" s="99"/>
      <c r="Q22768" s="99"/>
    </row>
    <row r="22769" spans="16:17" x14ac:dyDescent="0.3">
      <c r="P22769" s="99"/>
      <c r="Q22769" s="99"/>
    </row>
    <row r="22770" spans="16:17" x14ac:dyDescent="0.3">
      <c r="P22770" s="99"/>
      <c r="Q22770" s="99"/>
    </row>
    <row r="22771" spans="16:17" x14ac:dyDescent="0.3">
      <c r="P22771" s="99"/>
      <c r="Q22771" s="99"/>
    </row>
    <row r="22772" spans="16:17" x14ac:dyDescent="0.3">
      <c r="P22772" s="99"/>
      <c r="Q22772" s="99"/>
    </row>
    <row r="22773" spans="16:17" x14ac:dyDescent="0.3">
      <c r="P22773" s="99"/>
      <c r="Q22773" s="99"/>
    </row>
    <row r="22774" spans="16:17" x14ac:dyDescent="0.3">
      <c r="P22774" s="99"/>
      <c r="Q22774" s="99"/>
    </row>
    <row r="22775" spans="16:17" x14ac:dyDescent="0.3">
      <c r="P22775" s="99"/>
      <c r="Q22775" s="99"/>
    </row>
    <row r="22776" spans="16:17" x14ac:dyDescent="0.3">
      <c r="P22776" s="99"/>
      <c r="Q22776" s="99"/>
    </row>
    <row r="22777" spans="16:17" x14ac:dyDescent="0.3">
      <c r="P22777" s="99"/>
      <c r="Q22777" s="99"/>
    </row>
    <row r="22778" spans="16:17" x14ac:dyDescent="0.3">
      <c r="P22778" s="99"/>
      <c r="Q22778" s="99"/>
    </row>
    <row r="22779" spans="16:17" x14ac:dyDescent="0.3">
      <c r="P22779" s="99"/>
      <c r="Q22779" s="99"/>
    </row>
    <row r="22780" spans="16:17" x14ac:dyDescent="0.3">
      <c r="P22780" s="99"/>
      <c r="Q22780" s="99"/>
    </row>
    <row r="22781" spans="16:17" x14ac:dyDescent="0.3">
      <c r="P22781" s="99"/>
      <c r="Q22781" s="99"/>
    </row>
    <row r="22782" spans="16:17" x14ac:dyDescent="0.3">
      <c r="P22782" s="99"/>
      <c r="Q22782" s="99"/>
    </row>
    <row r="22783" spans="16:17" x14ac:dyDescent="0.3">
      <c r="P22783" s="99"/>
      <c r="Q22783" s="99"/>
    </row>
    <row r="22784" spans="16:17" x14ac:dyDescent="0.3">
      <c r="P22784" s="99"/>
      <c r="Q22784" s="99"/>
    </row>
    <row r="22785" spans="16:17" x14ac:dyDescent="0.3">
      <c r="P22785" s="99"/>
      <c r="Q22785" s="99"/>
    </row>
    <row r="22786" spans="16:17" x14ac:dyDescent="0.3">
      <c r="P22786" s="99"/>
      <c r="Q22786" s="99"/>
    </row>
    <row r="22787" spans="16:17" x14ac:dyDescent="0.3">
      <c r="P22787" s="99"/>
      <c r="Q22787" s="99"/>
    </row>
    <row r="22788" spans="16:17" x14ac:dyDescent="0.3">
      <c r="P22788" s="99"/>
      <c r="Q22788" s="99"/>
    </row>
    <row r="22789" spans="16:17" x14ac:dyDescent="0.3">
      <c r="P22789" s="99"/>
      <c r="Q22789" s="99"/>
    </row>
    <row r="22790" spans="16:17" x14ac:dyDescent="0.3">
      <c r="P22790" s="99"/>
      <c r="Q22790" s="99"/>
    </row>
    <row r="22791" spans="16:17" x14ac:dyDescent="0.3">
      <c r="P22791" s="99"/>
      <c r="Q22791" s="99"/>
    </row>
    <row r="22792" spans="16:17" x14ac:dyDescent="0.3">
      <c r="P22792" s="99"/>
      <c r="Q22792" s="99"/>
    </row>
    <row r="22793" spans="16:17" x14ac:dyDescent="0.3">
      <c r="P22793" s="99"/>
      <c r="Q22793" s="99"/>
    </row>
    <row r="22794" spans="16:17" x14ac:dyDescent="0.3">
      <c r="P22794" s="99"/>
      <c r="Q22794" s="99"/>
    </row>
    <row r="22795" spans="16:17" x14ac:dyDescent="0.3">
      <c r="P22795" s="99"/>
      <c r="Q22795" s="99"/>
    </row>
    <row r="22796" spans="16:17" x14ac:dyDescent="0.3">
      <c r="P22796" s="99"/>
      <c r="Q22796" s="99"/>
    </row>
    <row r="22797" spans="16:17" x14ac:dyDescent="0.3">
      <c r="P22797" s="99"/>
      <c r="Q22797" s="99"/>
    </row>
    <row r="22798" spans="16:17" x14ac:dyDescent="0.3">
      <c r="P22798" s="99"/>
      <c r="Q22798" s="99"/>
    </row>
    <row r="22799" spans="16:17" x14ac:dyDescent="0.3">
      <c r="P22799" s="99"/>
      <c r="Q22799" s="99"/>
    </row>
    <row r="22800" spans="16:17" x14ac:dyDescent="0.3">
      <c r="P22800" s="99"/>
      <c r="Q22800" s="99"/>
    </row>
    <row r="22801" spans="16:17" x14ac:dyDescent="0.3">
      <c r="P22801" s="99"/>
      <c r="Q22801" s="99"/>
    </row>
    <row r="22802" spans="16:17" x14ac:dyDescent="0.3">
      <c r="P22802" s="99"/>
      <c r="Q22802" s="99"/>
    </row>
    <row r="22803" spans="16:17" x14ac:dyDescent="0.3">
      <c r="P22803" s="99"/>
      <c r="Q22803" s="99"/>
    </row>
    <row r="22804" spans="16:17" x14ac:dyDescent="0.3">
      <c r="P22804" s="99"/>
      <c r="Q22804" s="99"/>
    </row>
    <row r="22805" spans="16:17" x14ac:dyDescent="0.3">
      <c r="P22805" s="99"/>
      <c r="Q22805" s="99"/>
    </row>
    <row r="22806" spans="16:17" x14ac:dyDescent="0.3">
      <c r="P22806" s="99"/>
      <c r="Q22806" s="99"/>
    </row>
    <row r="22807" spans="16:17" x14ac:dyDescent="0.3">
      <c r="P22807" s="99"/>
      <c r="Q22807" s="99"/>
    </row>
    <row r="22808" spans="16:17" x14ac:dyDescent="0.3">
      <c r="P22808" s="99"/>
      <c r="Q22808" s="99"/>
    </row>
    <row r="22809" spans="16:17" x14ac:dyDescent="0.3">
      <c r="P22809" s="99"/>
      <c r="Q22809" s="99"/>
    </row>
    <row r="22810" spans="16:17" x14ac:dyDescent="0.3">
      <c r="P22810" s="99"/>
      <c r="Q22810" s="99"/>
    </row>
    <row r="22811" spans="16:17" x14ac:dyDescent="0.3">
      <c r="P22811" s="99"/>
      <c r="Q22811" s="99"/>
    </row>
    <row r="22812" spans="16:17" x14ac:dyDescent="0.3">
      <c r="P22812" s="99"/>
      <c r="Q22812" s="99"/>
    </row>
    <row r="22813" spans="16:17" x14ac:dyDescent="0.3">
      <c r="P22813" s="99"/>
      <c r="Q22813" s="99"/>
    </row>
    <row r="22814" spans="16:17" x14ac:dyDescent="0.3">
      <c r="P22814" s="99"/>
      <c r="Q22814" s="99"/>
    </row>
    <row r="22815" spans="16:17" x14ac:dyDescent="0.3">
      <c r="P22815" s="99"/>
      <c r="Q22815" s="99"/>
    </row>
    <row r="22816" spans="16:17" x14ac:dyDescent="0.3">
      <c r="P22816" s="99"/>
      <c r="Q22816" s="99"/>
    </row>
    <row r="22817" spans="16:17" x14ac:dyDescent="0.3">
      <c r="P22817" s="99"/>
      <c r="Q22817" s="99"/>
    </row>
    <row r="22818" spans="16:17" x14ac:dyDescent="0.3">
      <c r="P22818" s="99"/>
      <c r="Q22818" s="99"/>
    </row>
    <row r="22819" spans="16:17" x14ac:dyDescent="0.3">
      <c r="P22819" s="99"/>
      <c r="Q22819" s="99"/>
    </row>
    <row r="22820" spans="16:17" x14ac:dyDescent="0.3">
      <c r="P22820" s="99"/>
      <c r="Q22820" s="99"/>
    </row>
    <row r="22821" spans="16:17" x14ac:dyDescent="0.3">
      <c r="P22821" s="99"/>
      <c r="Q22821" s="99"/>
    </row>
    <row r="22822" spans="16:17" x14ac:dyDescent="0.3">
      <c r="P22822" s="99"/>
      <c r="Q22822" s="99"/>
    </row>
    <row r="22823" spans="16:17" x14ac:dyDescent="0.3">
      <c r="P22823" s="99"/>
      <c r="Q22823" s="99"/>
    </row>
    <row r="22824" spans="16:17" x14ac:dyDescent="0.3">
      <c r="P22824" s="99"/>
      <c r="Q22824" s="99"/>
    </row>
    <row r="22825" spans="16:17" x14ac:dyDescent="0.3">
      <c r="P22825" s="99"/>
      <c r="Q22825" s="99"/>
    </row>
    <row r="22826" spans="16:17" x14ac:dyDescent="0.3">
      <c r="P22826" s="99"/>
      <c r="Q22826" s="99"/>
    </row>
    <row r="22827" spans="16:17" x14ac:dyDescent="0.3">
      <c r="P22827" s="99"/>
      <c r="Q22827" s="99"/>
    </row>
    <row r="22828" spans="16:17" x14ac:dyDescent="0.3">
      <c r="P22828" s="99"/>
      <c r="Q22828" s="99"/>
    </row>
    <row r="22829" spans="16:17" x14ac:dyDescent="0.3">
      <c r="P22829" s="99"/>
      <c r="Q22829" s="99"/>
    </row>
    <row r="22830" spans="16:17" x14ac:dyDescent="0.3">
      <c r="P22830" s="99"/>
      <c r="Q22830" s="99"/>
    </row>
    <row r="22831" spans="16:17" x14ac:dyDescent="0.3">
      <c r="P22831" s="99"/>
      <c r="Q22831" s="99"/>
    </row>
    <row r="22832" spans="16:17" x14ac:dyDescent="0.3">
      <c r="P22832" s="99"/>
      <c r="Q22832" s="99"/>
    </row>
    <row r="22833" spans="16:17" x14ac:dyDescent="0.3">
      <c r="P22833" s="99"/>
      <c r="Q22833" s="99"/>
    </row>
    <row r="22834" spans="16:17" x14ac:dyDescent="0.3">
      <c r="P22834" s="99"/>
      <c r="Q22834" s="99"/>
    </row>
    <row r="22835" spans="16:17" x14ac:dyDescent="0.3">
      <c r="P22835" s="99"/>
      <c r="Q22835" s="99"/>
    </row>
    <row r="22836" spans="16:17" x14ac:dyDescent="0.3">
      <c r="P22836" s="99"/>
      <c r="Q22836" s="99"/>
    </row>
    <row r="22837" spans="16:17" x14ac:dyDescent="0.3">
      <c r="P22837" s="99"/>
      <c r="Q22837" s="99"/>
    </row>
    <row r="22838" spans="16:17" x14ac:dyDescent="0.3">
      <c r="P22838" s="99"/>
      <c r="Q22838" s="99"/>
    </row>
    <row r="22839" spans="16:17" x14ac:dyDescent="0.3">
      <c r="P22839" s="99"/>
      <c r="Q22839" s="99"/>
    </row>
    <row r="22840" spans="16:17" x14ac:dyDescent="0.3">
      <c r="P22840" s="99"/>
      <c r="Q22840" s="99"/>
    </row>
    <row r="22841" spans="16:17" x14ac:dyDescent="0.3">
      <c r="P22841" s="99"/>
      <c r="Q22841" s="99"/>
    </row>
    <row r="22842" spans="16:17" x14ac:dyDescent="0.3">
      <c r="P22842" s="99"/>
      <c r="Q22842" s="99"/>
    </row>
    <row r="22843" spans="16:17" x14ac:dyDescent="0.3">
      <c r="P22843" s="99"/>
      <c r="Q22843" s="99"/>
    </row>
    <row r="22844" spans="16:17" x14ac:dyDescent="0.3">
      <c r="P22844" s="99"/>
      <c r="Q22844" s="99"/>
    </row>
    <row r="22845" spans="16:17" x14ac:dyDescent="0.3">
      <c r="P22845" s="99"/>
      <c r="Q22845" s="99"/>
    </row>
    <row r="22846" spans="16:17" x14ac:dyDescent="0.3">
      <c r="P22846" s="99"/>
      <c r="Q22846" s="99"/>
    </row>
    <row r="22847" spans="16:17" x14ac:dyDescent="0.3">
      <c r="P22847" s="99"/>
      <c r="Q22847" s="99"/>
    </row>
    <row r="22848" spans="16:17" x14ac:dyDescent="0.3">
      <c r="P22848" s="99"/>
      <c r="Q22848" s="99"/>
    </row>
    <row r="22849" spans="16:17" x14ac:dyDescent="0.3">
      <c r="P22849" s="99"/>
      <c r="Q22849" s="99"/>
    </row>
    <row r="22850" spans="16:17" x14ac:dyDescent="0.3">
      <c r="P22850" s="99"/>
      <c r="Q22850" s="99"/>
    </row>
    <row r="22851" spans="16:17" x14ac:dyDescent="0.3">
      <c r="P22851" s="99"/>
      <c r="Q22851" s="99"/>
    </row>
    <row r="22852" spans="16:17" x14ac:dyDescent="0.3">
      <c r="P22852" s="99"/>
      <c r="Q22852" s="99"/>
    </row>
    <row r="22853" spans="16:17" x14ac:dyDescent="0.3">
      <c r="P22853" s="99"/>
      <c r="Q22853" s="99"/>
    </row>
    <row r="22854" spans="16:17" x14ac:dyDescent="0.3">
      <c r="P22854" s="99"/>
      <c r="Q22854" s="99"/>
    </row>
    <row r="22855" spans="16:17" x14ac:dyDescent="0.3">
      <c r="P22855" s="99"/>
      <c r="Q22855" s="99"/>
    </row>
    <row r="22856" spans="16:17" x14ac:dyDescent="0.3">
      <c r="P22856" s="99"/>
      <c r="Q22856" s="99"/>
    </row>
    <row r="22857" spans="16:17" x14ac:dyDescent="0.3">
      <c r="P22857" s="99"/>
      <c r="Q22857" s="99"/>
    </row>
    <row r="22858" spans="16:17" x14ac:dyDescent="0.3">
      <c r="P22858" s="99"/>
      <c r="Q22858" s="99"/>
    </row>
    <row r="22859" spans="16:17" x14ac:dyDescent="0.3">
      <c r="P22859" s="99"/>
      <c r="Q22859" s="99"/>
    </row>
    <row r="22860" spans="16:17" x14ac:dyDescent="0.3">
      <c r="P22860" s="99"/>
      <c r="Q22860" s="99"/>
    </row>
    <row r="22861" spans="16:17" x14ac:dyDescent="0.3">
      <c r="P22861" s="99"/>
      <c r="Q22861" s="99"/>
    </row>
    <row r="22862" spans="16:17" x14ac:dyDescent="0.3">
      <c r="P22862" s="99"/>
      <c r="Q22862" s="99"/>
    </row>
    <row r="22863" spans="16:17" x14ac:dyDescent="0.3">
      <c r="P22863" s="99"/>
      <c r="Q22863" s="99"/>
    </row>
    <row r="22864" spans="16:17" x14ac:dyDescent="0.3">
      <c r="P22864" s="99"/>
      <c r="Q22864" s="99"/>
    </row>
    <row r="22865" spans="16:17" x14ac:dyDescent="0.3">
      <c r="P22865" s="99"/>
      <c r="Q22865" s="99"/>
    </row>
    <row r="22866" spans="16:17" x14ac:dyDescent="0.3">
      <c r="P22866" s="99"/>
      <c r="Q22866" s="99"/>
    </row>
    <row r="22867" spans="16:17" x14ac:dyDescent="0.3">
      <c r="P22867" s="99"/>
      <c r="Q22867" s="99"/>
    </row>
    <row r="22868" spans="16:17" x14ac:dyDescent="0.3">
      <c r="P22868" s="99"/>
      <c r="Q22868" s="99"/>
    </row>
    <row r="22869" spans="16:17" x14ac:dyDescent="0.3">
      <c r="P22869" s="99"/>
      <c r="Q22869" s="99"/>
    </row>
    <row r="22870" spans="16:17" x14ac:dyDescent="0.3">
      <c r="P22870" s="99"/>
      <c r="Q22870" s="99"/>
    </row>
    <row r="22871" spans="16:17" x14ac:dyDescent="0.3">
      <c r="P22871" s="99"/>
      <c r="Q22871" s="99"/>
    </row>
    <row r="22872" spans="16:17" x14ac:dyDescent="0.3">
      <c r="P22872" s="99"/>
      <c r="Q22872" s="99"/>
    </row>
    <row r="22873" spans="16:17" x14ac:dyDescent="0.3">
      <c r="P22873" s="99"/>
      <c r="Q22873" s="99"/>
    </row>
    <row r="22874" spans="16:17" x14ac:dyDescent="0.3">
      <c r="P22874" s="99"/>
      <c r="Q22874" s="99"/>
    </row>
    <row r="22875" spans="16:17" x14ac:dyDescent="0.3">
      <c r="P22875" s="99"/>
      <c r="Q22875" s="99"/>
    </row>
    <row r="22876" spans="16:17" x14ac:dyDescent="0.3">
      <c r="P22876" s="99"/>
      <c r="Q22876" s="99"/>
    </row>
    <row r="22877" spans="16:17" x14ac:dyDescent="0.3">
      <c r="P22877" s="99"/>
      <c r="Q22877" s="99"/>
    </row>
    <row r="22878" spans="16:17" x14ac:dyDescent="0.3">
      <c r="P22878" s="99"/>
      <c r="Q22878" s="99"/>
    </row>
    <row r="22879" spans="16:17" x14ac:dyDescent="0.3">
      <c r="P22879" s="99"/>
      <c r="Q22879" s="99"/>
    </row>
    <row r="22880" spans="16:17" x14ac:dyDescent="0.3">
      <c r="P22880" s="99"/>
      <c r="Q22880" s="99"/>
    </row>
    <row r="22881" spans="16:17" x14ac:dyDescent="0.3">
      <c r="P22881" s="99"/>
      <c r="Q22881" s="99"/>
    </row>
    <row r="22882" spans="16:17" x14ac:dyDescent="0.3">
      <c r="P22882" s="99"/>
      <c r="Q22882" s="99"/>
    </row>
    <row r="22883" spans="16:17" x14ac:dyDescent="0.3">
      <c r="P22883" s="99"/>
      <c r="Q22883" s="99"/>
    </row>
    <row r="22884" spans="16:17" x14ac:dyDescent="0.3">
      <c r="P22884" s="99"/>
      <c r="Q22884" s="99"/>
    </row>
    <row r="22885" spans="16:17" x14ac:dyDescent="0.3">
      <c r="P22885" s="99"/>
      <c r="Q22885" s="99"/>
    </row>
    <row r="22886" spans="16:17" x14ac:dyDescent="0.3">
      <c r="P22886" s="99"/>
      <c r="Q22886" s="99"/>
    </row>
    <row r="22887" spans="16:17" x14ac:dyDescent="0.3">
      <c r="P22887" s="99"/>
      <c r="Q22887" s="99"/>
    </row>
    <row r="22888" spans="16:17" x14ac:dyDescent="0.3">
      <c r="P22888" s="99"/>
      <c r="Q22888" s="99"/>
    </row>
    <row r="22889" spans="16:17" x14ac:dyDescent="0.3">
      <c r="P22889" s="99"/>
      <c r="Q22889" s="99"/>
    </row>
    <row r="22890" spans="16:17" x14ac:dyDescent="0.3">
      <c r="P22890" s="99"/>
      <c r="Q22890" s="99"/>
    </row>
    <row r="22891" spans="16:17" x14ac:dyDescent="0.3">
      <c r="P22891" s="99"/>
      <c r="Q22891" s="99"/>
    </row>
    <row r="22892" spans="16:17" x14ac:dyDescent="0.3">
      <c r="P22892" s="99"/>
      <c r="Q22892" s="99"/>
    </row>
    <row r="22893" spans="16:17" x14ac:dyDescent="0.3">
      <c r="P22893" s="99"/>
      <c r="Q22893" s="99"/>
    </row>
    <row r="22894" spans="16:17" x14ac:dyDescent="0.3">
      <c r="P22894" s="99"/>
      <c r="Q22894" s="99"/>
    </row>
    <row r="22895" spans="16:17" x14ac:dyDescent="0.3">
      <c r="P22895" s="99"/>
      <c r="Q22895" s="99"/>
    </row>
    <row r="22896" spans="16:17" x14ac:dyDescent="0.3">
      <c r="P22896" s="99"/>
      <c r="Q22896" s="99"/>
    </row>
    <row r="22897" spans="16:17" x14ac:dyDescent="0.3">
      <c r="P22897" s="99"/>
      <c r="Q22897" s="99"/>
    </row>
    <row r="22898" spans="16:17" x14ac:dyDescent="0.3">
      <c r="P22898" s="99"/>
      <c r="Q22898" s="99"/>
    </row>
    <row r="22899" spans="16:17" x14ac:dyDescent="0.3">
      <c r="P22899" s="99"/>
      <c r="Q22899" s="99"/>
    </row>
    <row r="22900" spans="16:17" x14ac:dyDescent="0.3">
      <c r="P22900" s="99"/>
      <c r="Q22900" s="99"/>
    </row>
    <row r="22901" spans="16:17" x14ac:dyDescent="0.3">
      <c r="P22901" s="99"/>
      <c r="Q22901" s="99"/>
    </row>
    <row r="22902" spans="16:17" x14ac:dyDescent="0.3">
      <c r="P22902" s="99"/>
      <c r="Q22902" s="99"/>
    </row>
    <row r="22903" spans="16:17" x14ac:dyDescent="0.3">
      <c r="P22903" s="99"/>
      <c r="Q22903" s="99"/>
    </row>
    <row r="22904" spans="16:17" x14ac:dyDescent="0.3">
      <c r="P22904" s="99"/>
      <c r="Q22904" s="99"/>
    </row>
    <row r="22905" spans="16:17" x14ac:dyDescent="0.3">
      <c r="P22905" s="99"/>
      <c r="Q22905" s="99"/>
    </row>
    <row r="22906" spans="16:17" x14ac:dyDescent="0.3">
      <c r="P22906" s="99"/>
      <c r="Q22906" s="99"/>
    </row>
    <row r="22907" spans="16:17" x14ac:dyDescent="0.3">
      <c r="P22907" s="99"/>
      <c r="Q22907" s="99"/>
    </row>
    <row r="22908" spans="16:17" x14ac:dyDescent="0.3">
      <c r="P22908" s="99"/>
      <c r="Q22908" s="99"/>
    </row>
    <row r="22909" spans="16:17" x14ac:dyDescent="0.3">
      <c r="P22909" s="99"/>
      <c r="Q22909" s="99"/>
    </row>
    <row r="22910" spans="16:17" x14ac:dyDescent="0.3">
      <c r="P22910" s="99"/>
      <c r="Q22910" s="99"/>
    </row>
    <row r="22911" spans="16:17" x14ac:dyDescent="0.3">
      <c r="P22911" s="99"/>
      <c r="Q22911" s="99"/>
    </row>
    <row r="22912" spans="16:17" x14ac:dyDescent="0.3">
      <c r="P22912" s="99"/>
      <c r="Q22912" s="99"/>
    </row>
    <row r="22913" spans="16:17" x14ac:dyDescent="0.3">
      <c r="P22913" s="99"/>
      <c r="Q22913" s="99"/>
    </row>
    <row r="22914" spans="16:17" x14ac:dyDescent="0.3">
      <c r="P22914" s="99"/>
      <c r="Q22914" s="99"/>
    </row>
    <row r="22915" spans="16:17" x14ac:dyDescent="0.3">
      <c r="P22915" s="99"/>
      <c r="Q22915" s="99"/>
    </row>
    <row r="22916" spans="16:17" x14ac:dyDescent="0.3">
      <c r="P22916" s="99"/>
      <c r="Q22916" s="99"/>
    </row>
    <row r="22917" spans="16:17" x14ac:dyDescent="0.3">
      <c r="P22917" s="99"/>
      <c r="Q22917" s="99"/>
    </row>
    <row r="22918" spans="16:17" x14ac:dyDescent="0.3">
      <c r="P22918" s="99"/>
      <c r="Q22918" s="99"/>
    </row>
    <row r="22919" spans="16:17" x14ac:dyDescent="0.3">
      <c r="P22919" s="99"/>
      <c r="Q22919" s="99"/>
    </row>
    <row r="22920" spans="16:17" x14ac:dyDescent="0.3">
      <c r="P22920" s="99"/>
      <c r="Q22920" s="99"/>
    </row>
    <row r="22921" spans="16:17" x14ac:dyDescent="0.3">
      <c r="P22921" s="99"/>
      <c r="Q22921" s="99"/>
    </row>
    <row r="22922" spans="16:17" x14ac:dyDescent="0.3">
      <c r="P22922" s="99"/>
      <c r="Q22922" s="99"/>
    </row>
    <row r="22923" spans="16:17" x14ac:dyDescent="0.3">
      <c r="P22923" s="99"/>
      <c r="Q22923" s="99"/>
    </row>
    <row r="22924" spans="16:17" x14ac:dyDescent="0.3">
      <c r="P22924" s="99"/>
      <c r="Q22924" s="99"/>
    </row>
    <row r="22925" spans="16:17" x14ac:dyDescent="0.3">
      <c r="P22925" s="99"/>
      <c r="Q22925" s="99"/>
    </row>
    <row r="22926" spans="16:17" x14ac:dyDescent="0.3">
      <c r="P22926" s="99"/>
      <c r="Q22926" s="99"/>
    </row>
    <row r="22927" spans="16:17" x14ac:dyDescent="0.3">
      <c r="P22927" s="99"/>
      <c r="Q22927" s="99"/>
    </row>
    <row r="22928" spans="16:17" x14ac:dyDescent="0.3">
      <c r="P22928" s="99"/>
      <c r="Q22928" s="99"/>
    </row>
    <row r="22929" spans="16:17" x14ac:dyDescent="0.3">
      <c r="P22929" s="99"/>
      <c r="Q22929" s="99"/>
    </row>
    <row r="22930" spans="16:17" x14ac:dyDescent="0.3">
      <c r="P22930" s="99"/>
      <c r="Q22930" s="99"/>
    </row>
    <row r="22931" spans="16:17" x14ac:dyDescent="0.3">
      <c r="P22931" s="99"/>
      <c r="Q22931" s="99"/>
    </row>
    <row r="22932" spans="16:17" x14ac:dyDescent="0.3">
      <c r="P22932" s="99"/>
      <c r="Q22932" s="99"/>
    </row>
    <row r="22933" spans="16:17" x14ac:dyDescent="0.3">
      <c r="P22933" s="99"/>
      <c r="Q22933" s="99"/>
    </row>
    <row r="22934" spans="16:17" x14ac:dyDescent="0.3">
      <c r="P22934" s="99"/>
      <c r="Q22934" s="99"/>
    </row>
    <row r="22935" spans="16:17" x14ac:dyDescent="0.3">
      <c r="P22935" s="99"/>
      <c r="Q22935" s="99"/>
    </row>
    <row r="22936" spans="16:17" x14ac:dyDescent="0.3">
      <c r="P22936" s="99"/>
      <c r="Q22936" s="99"/>
    </row>
    <row r="22937" spans="16:17" x14ac:dyDescent="0.3">
      <c r="P22937" s="99"/>
      <c r="Q22937" s="99"/>
    </row>
    <row r="22938" spans="16:17" x14ac:dyDescent="0.3">
      <c r="P22938" s="99"/>
      <c r="Q22938" s="99"/>
    </row>
    <row r="22939" spans="16:17" x14ac:dyDescent="0.3">
      <c r="P22939" s="99"/>
      <c r="Q22939" s="99"/>
    </row>
    <row r="22940" spans="16:17" x14ac:dyDescent="0.3">
      <c r="P22940" s="99"/>
      <c r="Q22940" s="99"/>
    </row>
    <row r="22941" spans="16:17" x14ac:dyDescent="0.3">
      <c r="P22941" s="99"/>
      <c r="Q22941" s="99"/>
    </row>
    <row r="22942" spans="16:17" x14ac:dyDescent="0.3">
      <c r="P22942" s="99"/>
      <c r="Q22942" s="99"/>
    </row>
    <row r="22943" spans="16:17" x14ac:dyDescent="0.3">
      <c r="P22943" s="99"/>
      <c r="Q22943" s="99"/>
    </row>
    <row r="22944" spans="16:17" x14ac:dyDescent="0.3">
      <c r="P22944" s="99"/>
      <c r="Q22944" s="99"/>
    </row>
    <row r="22945" spans="16:17" x14ac:dyDescent="0.3">
      <c r="P22945" s="99"/>
      <c r="Q22945" s="99"/>
    </row>
    <row r="22946" spans="16:17" x14ac:dyDescent="0.3">
      <c r="P22946" s="99"/>
      <c r="Q22946" s="99"/>
    </row>
    <row r="22947" spans="16:17" x14ac:dyDescent="0.3">
      <c r="P22947" s="99"/>
      <c r="Q22947" s="99"/>
    </row>
    <row r="22948" spans="16:17" x14ac:dyDescent="0.3">
      <c r="P22948" s="99"/>
      <c r="Q22948" s="99"/>
    </row>
    <row r="22949" spans="16:17" x14ac:dyDescent="0.3">
      <c r="P22949" s="99"/>
      <c r="Q22949" s="99"/>
    </row>
    <row r="22950" spans="16:17" x14ac:dyDescent="0.3">
      <c r="P22950" s="99"/>
      <c r="Q22950" s="99"/>
    </row>
    <row r="22951" spans="16:17" x14ac:dyDescent="0.3">
      <c r="P22951" s="99"/>
      <c r="Q22951" s="99"/>
    </row>
    <row r="22952" spans="16:17" x14ac:dyDescent="0.3">
      <c r="P22952" s="99"/>
      <c r="Q22952" s="99"/>
    </row>
    <row r="22953" spans="16:17" x14ac:dyDescent="0.3">
      <c r="P22953" s="99"/>
      <c r="Q22953" s="99"/>
    </row>
    <row r="22954" spans="16:17" x14ac:dyDescent="0.3">
      <c r="P22954" s="99"/>
      <c r="Q22954" s="99"/>
    </row>
    <row r="22955" spans="16:17" x14ac:dyDescent="0.3">
      <c r="P22955" s="99"/>
      <c r="Q22955" s="99"/>
    </row>
    <row r="22956" spans="16:17" x14ac:dyDescent="0.3">
      <c r="P22956" s="99"/>
      <c r="Q22956" s="99"/>
    </row>
    <row r="22957" spans="16:17" x14ac:dyDescent="0.3">
      <c r="P22957" s="99"/>
      <c r="Q22957" s="99"/>
    </row>
    <row r="22958" spans="16:17" x14ac:dyDescent="0.3">
      <c r="P22958" s="99"/>
      <c r="Q22958" s="99"/>
    </row>
    <row r="22959" spans="16:17" x14ac:dyDescent="0.3">
      <c r="P22959" s="99"/>
      <c r="Q22959" s="99"/>
    </row>
    <row r="22960" spans="16:17" x14ac:dyDescent="0.3">
      <c r="P22960" s="99"/>
      <c r="Q22960" s="99"/>
    </row>
    <row r="22961" spans="16:17" x14ac:dyDescent="0.3">
      <c r="P22961" s="99"/>
      <c r="Q22961" s="99"/>
    </row>
    <row r="22962" spans="16:17" x14ac:dyDescent="0.3">
      <c r="P22962" s="99"/>
      <c r="Q22962" s="99"/>
    </row>
    <row r="22963" spans="16:17" x14ac:dyDescent="0.3">
      <c r="P22963" s="99"/>
      <c r="Q22963" s="99"/>
    </row>
    <row r="22964" spans="16:17" x14ac:dyDescent="0.3">
      <c r="P22964" s="99"/>
      <c r="Q22964" s="99"/>
    </row>
    <row r="22965" spans="16:17" x14ac:dyDescent="0.3">
      <c r="P22965" s="99"/>
      <c r="Q22965" s="99"/>
    </row>
    <row r="22966" spans="16:17" x14ac:dyDescent="0.3">
      <c r="P22966" s="99"/>
      <c r="Q22966" s="99"/>
    </row>
    <row r="22967" spans="16:17" x14ac:dyDescent="0.3">
      <c r="P22967" s="99"/>
      <c r="Q22967" s="99"/>
    </row>
    <row r="22968" spans="16:17" x14ac:dyDescent="0.3">
      <c r="P22968" s="99"/>
      <c r="Q22968" s="99"/>
    </row>
    <row r="22969" spans="16:17" x14ac:dyDescent="0.3">
      <c r="P22969" s="99"/>
      <c r="Q22969" s="99"/>
    </row>
    <row r="22970" spans="16:17" x14ac:dyDescent="0.3">
      <c r="P22970" s="99"/>
      <c r="Q22970" s="99"/>
    </row>
    <row r="22971" spans="16:17" x14ac:dyDescent="0.3">
      <c r="P22971" s="99"/>
      <c r="Q22971" s="99"/>
    </row>
    <row r="22972" spans="16:17" x14ac:dyDescent="0.3">
      <c r="P22972" s="99"/>
      <c r="Q22972" s="99"/>
    </row>
    <row r="22973" spans="16:17" x14ac:dyDescent="0.3">
      <c r="P22973" s="99"/>
      <c r="Q22973" s="99"/>
    </row>
    <row r="22974" spans="16:17" x14ac:dyDescent="0.3">
      <c r="P22974" s="99"/>
      <c r="Q22974" s="99"/>
    </row>
    <row r="22975" spans="16:17" x14ac:dyDescent="0.3">
      <c r="P22975" s="99"/>
      <c r="Q22975" s="99"/>
    </row>
    <row r="22976" spans="16:17" x14ac:dyDescent="0.3">
      <c r="P22976" s="99"/>
      <c r="Q22976" s="99"/>
    </row>
    <row r="22977" spans="16:17" x14ac:dyDescent="0.3">
      <c r="P22977" s="99"/>
      <c r="Q22977" s="99"/>
    </row>
    <row r="22978" spans="16:17" x14ac:dyDescent="0.3">
      <c r="P22978" s="99"/>
      <c r="Q22978" s="99"/>
    </row>
    <row r="22979" spans="16:17" x14ac:dyDescent="0.3">
      <c r="P22979" s="99"/>
      <c r="Q22979" s="99"/>
    </row>
    <row r="22980" spans="16:17" x14ac:dyDescent="0.3">
      <c r="P22980" s="99"/>
      <c r="Q22980" s="99"/>
    </row>
    <row r="22981" spans="16:17" x14ac:dyDescent="0.3">
      <c r="P22981" s="99"/>
      <c r="Q22981" s="99"/>
    </row>
    <row r="22982" spans="16:17" x14ac:dyDescent="0.3">
      <c r="P22982" s="99"/>
      <c r="Q22982" s="99"/>
    </row>
    <row r="22983" spans="16:17" x14ac:dyDescent="0.3">
      <c r="P22983" s="99"/>
      <c r="Q22983" s="99"/>
    </row>
    <row r="22984" spans="16:17" x14ac:dyDescent="0.3">
      <c r="P22984" s="99"/>
      <c r="Q22984" s="99"/>
    </row>
    <row r="22985" spans="16:17" x14ac:dyDescent="0.3">
      <c r="P22985" s="99"/>
      <c r="Q22985" s="99"/>
    </row>
    <row r="22986" spans="16:17" x14ac:dyDescent="0.3">
      <c r="P22986" s="99"/>
      <c r="Q22986" s="99"/>
    </row>
    <row r="22987" spans="16:17" x14ac:dyDescent="0.3">
      <c r="P22987" s="99"/>
      <c r="Q22987" s="99"/>
    </row>
    <row r="22988" spans="16:17" x14ac:dyDescent="0.3">
      <c r="P22988" s="99"/>
      <c r="Q22988" s="99"/>
    </row>
    <row r="22989" spans="16:17" x14ac:dyDescent="0.3">
      <c r="P22989" s="99"/>
      <c r="Q22989" s="99"/>
    </row>
    <row r="22990" spans="16:17" x14ac:dyDescent="0.3">
      <c r="P22990" s="99"/>
      <c r="Q22990" s="99"/>
    </row>
    <row r="22991" spans="16:17" x14ac:dyDescent="0.3">
      <c r="P22991" s="99"/>
      <c r="Q22991" s="99"/>
    </row>
    <row r="22992" spans="16:17" x14ac:dyDescent="0.3">
      <c r="P22992" s="99"/>
      <c r="Q22992" s="99"/>
    </row>
    <row r="22993" spans="16:17" x14ac:dyDescent="0.3">
      <c r="P22993" s="99"/>
      <c r="Q22993" s="99"/>
    </row>
    <row r="22994" spans="16:17" x14ac:dyDescent="0.3">
      <c r="P22994" s="99"/>
      <c r="Q22994" s="99"/>
    </row>
    <row r="22995" spans="16:17" x14ac:dyDescent="0.3">
      <c r="P22995" s="99"/>
      <c r="Q22995" s="99"/>
    </row>
    <row r="22996" spans="16:17" x14ac:dyDescent="0.3">
      <c r="P22996" s="99"/>
      <c r="Q22996" s="99"/>
    </row>
    <row r="22997" spans="16:17" x14ac:dyDescent="0.3">
      <c r="P22997" s="99"/>
      <c r="Q22997" s="99"/>
    </row>
    <row r="22998" spans="16:17" x14ac:dyDescent="0.3">
      <c r="P22998" s="99"/>
      <c r="Q22998" s="99"/>
    </row>
    <row r="22999" spans="16:17" x14ac:dyDescent="0.3">
      <c r="P22999" s="99"/>
      <c r="Q22999" s="99"/>
    </row>
    <row r="23000" spans="16:17" x14ac:dyDescent="0.3">
      <c r="P23000" s="99"/>
      <c r="Q23000" s="99"/>
    </row>
    <row r="23001" spans="16:17" x14ac:dyDescent="0.3">
      <c r="P23001" s="99"/>
      <c r="Q23001" s="99"/>
    </row>
    <row r="23002" spans="16:17" x14ac:dyDescent="0.3">
      <c r="P23002" s="99"/>
      <c r="Q23002" s="99"/>
    </row>
    <row r="23003" spans="16:17" x14ac:dyDescent="0.3">
      <c r="P23003" s="99"/>
      <c r="Q23003" s="99"/>
    </row>
    <row r="23004" spans="16:17" x14ac:dyDescent="0.3">
      <c r="P23004" s="99"/>
      <c r="Q23004" s="99"/>
    </row>
    <row r="23005" spans="16:17" x14ac:dyDescent="0.3">
      <c r="P23005" s="99"/>
      <c r="Q23005" s="99"/>
    </row>
    <row r="23006" spans="16:17" x14ac:dyDescent="0.3">
      <c r="P23006" s="99"/>
      <c r="Q23006" s="99"/>
    </row>
    <row r="23007" spans="16:17" x14ac:dyDescent="0.3">
      <c r="P23007" s="99"/>
      <c r="Q23007" s="99"/>
    </row>
    <row r="23008" spans="16:17" x14ac:dyDescent="0.3">
      <c r="P23008" s="99"/>
      <c r="Q23008" s="99"/>
    </row>
    <row r="23009" spans="16:17" x14ac:dyDescent="0.3">
      <c r="P23009" s="99"/>
      <c r="Q23009" s="99"/>
    </row>
    <row r="23010" spans="16:17" x14ac:dyDescent="0.3">
      <c r="P23010" s="99"/>
      <c r="Q23010" s="99"/>
    </row>
    <row r="23011" spans="16:17" x14ac:dyDescent="0.3">
      <c r="P23011" s="99"/>
      <c r="Q23011" s="99"/>
    </row>
    <row r="23012" spans="16:17" x14ac:dyDescent="0.3">
      <c r="P23012" s="99"/>
      <c r="Q23012" s="99"/>
    </row>
    <row r="23013" spans="16:17" x14ac:dyDescent="0.3">
      <c r="P23013" s="99"/>
      <c r="Q23013" s="99"/>
    </row>
    <row r="23014" spans="16:17" x14ac:dyDescent="0.3">
      <c r="P23014" s="99"/>
      <c r="Q23014" s="99"/>
    </row>
    <row r="23015" spans="16:17" x14ac:dyDescent="0.3">
      <c r="P23015" s="99"/>
      <c r="Q23015" s="99"/>
    </row>
    <row r="23016" spans="16:17" x14ac:dyDescent="0.3">
      <c r="P23016" s="99"/>
      <c r="Q23016" s="99"/>
    </row>
    <row r="23017" spans="16:17" x14ac:dyDescent="0.3">
      <c r="P23017" s="99"/>
      <c r="Q23017" s="99"/>
    </row>
    <row r="23018" spans="16:17" x14ac:dyDescent="0.3">
      <c r="P23018" s="99"/>
      <c r="Q23018" s="99"/>
    </row>
    <row r="23019" spans="16:17" x14ac:dyDescent="0.3">
      <c r="P23019" s="99"/>
      <c r="Q23019" s="99"/>
    </row>
    <row r="23020" spans="16:17" x14ac:dyDescent="0.3">
      <c r="P23020" s="99"/>
      <c r="Q23020" s="99"/>
    </row>
    <row r="23021" spans="16:17" x14ac:dyDescent="0.3">
      <c r="P23021" s="99"/>
      <c r="Q23021" s="99"/>
    </row>
    <row r="23022" spans="16:17" x14ac:dyDescent="0.3">
      <c r="P23022" s="99"/>
      <c r="Q23022" s="99"/>
    </row>
    <row r="23023" spans="16:17" x14ac:dyDescent="0.3">
      <c r="P23023" s="99"/>
      <c r="Q23023" s="99"/>
    </row>
    <row r="23024" spans="16:17" x14ac:dyDescent="0.3">
      <c r="P23024" s="99"/>
      <c r="Q23024" s="99"/>
    </row>
    <row r="23025" spans="16:17" x14ac:dyDescent="0.3">
      <c r="P23025" s="99"/>
      <c r="Q23025" s="99"/>
    </row>
    <row r="23026" spans="16:17" x14ac:dyDescent="0.3">
      <c r="P23026" s="99"/>
      <c r="Q23026" s="99"/>
    </row>
    <row r="23027" spans="16:17" x14ac:dyDescent="0.3">
      <c r="P23027" s="99"/>
      <c r="Q23027" s="99"/>
    </row>
    <row r="23028" spans="16:17" x14ac:dyDescent="0.3">
      <c r="P23028" s="99"/>
      <c r="Q23028" s="99"/>
    </row>
    <row r="23029" spans="16:17" x14ac:dyDescent="0.3">
      <c r="P23029" s="99"/>
      <c r="Q23029" s="99"/>
    </row>
    <row r="23030" spans="16:17" x14ac:dyDescent="0.3">
      <c r="P23030" s="99"/>
      <c r="Q23030" s="99"/>
    </row>
    <row r="23031" spans="16:17" x14ac:dyDescent="0.3">
      <c r="P23031" s="99"/>
      <c r="Q23031" s="99"/>
    </row>
    <row r="23032" spans="16:17" x14ac:dyDescent="0.3">
      <c r="P23032" s="99"/>
      <c r="Q23032" s="99"/>
    </row>
    <row r="23033" spans="16:17" x14ac:dyDescent="0.3">
      <c r="P23033" s="99"/>
      <c r="Q23033" s="99"/>
    </row>
    <row r="23034" spans="16:17" x14ac:dyDescent="0.3">
      <c r="P23034" s="99"/>
      <c r="Q23034" s="99"/>
    </row>
    <row r="23035" spans="16:17" x14ac:dyDescent="0.3">
      <c r="P23035" s="99"/>
      <c r="Q23035" s="99"/>
    </row>
    <row r="23036" spans="16:17" x14ac:dyDescent="0.3">
      <c r="P23036" s="99"/>
      <c r="Q23036" s="99"/>
    </row>
    <row r="23037" spans="16:17" x14ac:dyDescent="0.3">
      <c r="P23037" s="99"/>
      <c r="Q23037" s="99"/>
    </row>
    <row r="23038" spans="16:17" x14ac:dyDescent="0.3">
      <c r="P23038" s="99"/>
      <c r="Q23038" s="99"/>
    </row>
    <row r="23039" spans="16:17" x14ac:dyDescent="0.3">
      <c r="P23039" s="99"/>
      <c r="Q23039" s="99"/>
    </row>
    <row r="23040" spans="16:17" x14ac:dyDescent="0.3">
      <c r="P23040" s="99"/>
      <c r="Q23040" s="99"/>
    </row>
    <row r="23041" spans="16:17" x14ac:dyDescent="0.3">
      <c r="P23041" s="99"/>
      <c r="Q23041" s="99"/>
    </row>
    <row r="23042" spans="16:17" x14ac:dyDescent="0.3">
      <c r="P23042" s="99"/>
      <c r="Q23042" s="99"/>
    </row>
    <row r="23043" spans="16:17" x14ac:dyDescent="0.3">
      <c r="P23043" s="99"/>
      <c r="Q23043" s="99"/>
    </row>
    <row r="23044" spans="16:17" x14ac:dyDescent="0.3">
      <c r="P23044" s="99"/>
      <c r="Q23044" s="99"/>
    </row>
    <row r="23045" spans="16:17" x14ac:dyDescent="0.3">
      <c r="P23045" s="99"/>
      <c r="Q23045" s="99"/>
    </row>
    <row r="23046" spans="16:17" x14ac:dyDescent="0.3">
      <c r="P23046" s="99"/>
      <c r="Q23046" s="99"/>
    </row>
    <row r="23047" spans="16:17" x14ac:dyDescent="0.3">
      <c r="P23047" s="99"/>
      <c r="Q23047" s="99"/>
    </row>
    <row r="23048" spans="16:17" x14ac:dyDescent="0.3">
      <c r="P23048" s="99"/>
      <c r="Q23048" s="99"/>
    </row>
    <row r="23049" spans="16:17" x14ac:dyDescent="0.3">
      <c r="P23049" s="99"/>
      <c r="Q23049" s="99"/>
    </row>
    <row r="23050" spans="16:17" x14ac:dyDescent="0.3">
      <c r="P23050" s="99"/>
      <c r="Q23050" s="99"/>
    </row>
    <row r="23051" spans="16:17" x14ac:dyDescent="0.3">
      <c r="P23051" s="99"/>
      <c r="Q23051" s="99"/>
    </row>
    <row r="23052" spans="16:17" x14ac:dyDescent="0.3">
      <c r="P23052" s="99"/>
      <c r="Q23052" s="99"/>
    </row>
    <row r="23053" spans="16:17" x14ac:dyDescent="0.3">
      <c r="P23053" s="99"/>
      <c r="Q23053" s="99"/>
    </row>
    <row r="23054" spans="16:17" x14ac:dyDescent="0.3">
      <c r="P23054" s="99"/>
      <c r="Q23054" s="99"/>
    </row>
    <row r="23055" spans="16:17" x14ac:dyDescent="0.3">
      <c r="P23055" s="99"/>
      <c r="Q23055" s="99"/>
    </row>
    <row r="23056" spans="16:17" x14ac:dyDescent="0.3">
      <c r="P23056" s="99"/>
      <c r="Q23056" s="99"/>
    </row>
    <row r="23057" spans="16:17" x14ac:dyDescent="0.3">
      <c r="P23057" s="99"/>
      <c r="Q23057" s="99"/>
    </row>
    <row r="23058" spans="16:17" x14ac:dyDescent="0.3">
      <c r="P23058" s="99"/>
      <c r="Q23058" s="99"/>
    </row>
    <row r="23059" spans="16:17" x14ac:dyDescent="0.3">
      <c r="P23059" s="99"/>
      <c r="Q23059" s="99"/>
    </row>
    <row r="23060" spans="16:17" x14ac:dyDescent="0.3">
      <c r="P23060" s="99"/>
      <c r="Q23060" s="99"/>
    </row>
    <row r="23061" spans="16:17" x14ac:dyDescent="0.3">
      <c r="P23061" s="99"/>
      <c r="Q23061" s="99"/>
    </row>
    <row r="23062" spans="16:17" x14ac:dyDescent="0.3">
      <c r="P23062" s="99"/>
      <c r="Q23062" s="99"/>
    </row>
    <row r="23063" spans="16:17" x14ac:dyDescent="0.3">
      <c r="P23063" s="99"/>
      <c r="Q23063" s="99"/>
    </row>
    <row r="23064" spans="16:17" x14ac:dyDescent="0.3">
      <c r="P23064" s="99"/>
      <c r="Q23064" s="99"/>
    </row>
    <row r="23065" spans="16:17" x14ac:dyDescent="0.3">
      <c r="P23065" s="99"/>
      <c r="Q23065" s="99"/>
    </row>
    <row r="23066" spans="16:17" x14ac:dyDescent="0.3">
      <c r="P23066" s="99"/>
      <c r="Q23066" s="99"/>
    </row>
    <row r="23067" spans="16:17" x14ac:dyDescent="0.3">
      <c r="P23067" s="99"/>
      <c r="Q23067" s="99"/>
    </row>
    <row r="23068" spans="16:17" x14ac:dyDescent="0.3">
      <c r="P23068" s="99"/>
      <c r="Q23068" s="99"/>
    </row>
    <row r="23069" spans="16:17" x14ac:dyDescent="0.3">
      <c r="P23069" s="99"/>
      <c r="Q23069" s="99"/>
    </row>
    <row r="23070" spans="16:17" x14ac:dyDescent="0.3">
      <c r="P23070" s="99"/>
      <c r="Q23070" s="99"/>
    </row>
    <row r="23071" spans="16:17" x14ac:dyDescent="0.3">
      <c r="P23071" s="99"/>
      <c r="Q23071" s="99"/>
    </row>
    <row r="23072" spans="16:17" x14ac:dyDescent="0.3">
      <c r="P23072" s="99"/>
      <c r="Q23072" s="99"/>
    </row>
    <row r="23073" spans="16:17" x14ac:dyDescent="0.3">
      <c r="P23073" s="99"/>
      <c r="Q23073" s="99"/>
    </row>
    <row r="23074" spans="16:17" x14ac:dyDescent="0.3">
      <c r="P23074" s="99"/>
      <c r="Q23074" s="99"/>
    </row>
    <row r="23075" spans="16:17" x14ac:dyDescent="0.3">
      <c r="P23075" s="99"/>
      <c r="Q23075" s="99"/>
    </row>
    <row r="23076" spans="16:17" x14ac:dyDescent="0.3">
      <c r="P23076" s="99"/>
      <c r="Q23076" s="99"/>
    </row>
    <row r="23077" spans="16:17" x14ac:dyDescent="0.3">
      <c r="P23077" s="99"/>
      <c r="Q23077" s="99"/>
    </row>
    <row r="23078" spans="16:17" x14ac:dyDescent="0.3">
      <c r="P23078" s="99"/>
      <c r="Q23078" s="99"/>
    </row>
    <row r="23079" spans="16:17" x14ac:dyDescent="0.3">
      <c r="P23079" s="99"/>
      <c r="Q23079" s="99"/>
    </row>
    <row r="23080" spans="16:17" x14ac:dyDescent="0.3">
      <c r="P23080" s="99"/>
      <c r="Q23080" s="99"/>
    </row>
    <row r="23081" spans="16:17" x14ac:dyDescent="0.3">
      <c r="P23081" s="99"/>
      <c r="Q23081" s="99"/>
    </row>
    <row r="23082" spans="16:17" x14ac:dyDescent="0.3">
      <c r="P23082" s="99"/>
      <c r="Q23082" s="99"/>
    </row>
    <row r="23083" spans="16:17" x14ac:dyDescent="0.3">
      <c r="P23083" s="99"/>
      <c r="Q23083" s="99"/>
    </row>
    <row r="23084" spans="16:17" x14ac:dyDescent="0.3">
      <c r="P23084" s="99"/>
      <c r="Q23084" s="99"/>
    </row>
    <row r="23085" spans="16:17" x14ac:dyDescent="0.3">
      <c r="P23085" s="99"/>
      <c r="Q23085" s="99"/>
    </row>
    <row r="23086" spans="16:17" x14ac:dyDescent="0.3">
      <c r="P23086" s="99"/>
      <c r="Q23086" s="99"/>
    </row>
    <row r="23087" spans="16:17" x14ac:dyDescent="0.3">
      <c r="P23087" s="99"/>
      <c r="Q23087" s="99"/>
    </row>
    <row r="23088" spans="16:17" x14ac:dyDescent="0.3">
      <c r="P23088" s="99"/>
      <c r="Q23088" s="99"/>
    </row>
    <row r="23089" spans="16:17" x14ac:dyDescent="0.3">
      <c r="P23089" s="99"/>
      <c r="Q23089" s="99"/>
    </row>
    <row r="23090" spans="16:17" x14ac:dyDescent="0.3">
      <c r="P23090" s="99"/>
      <c r="Q23090" s="99"/>
    </row>
    <row r="23091" spans="16:17" x14ac:dyDescent="0.3">
      <c r="P23091" s="99"/>
      <c r="Q23091" s="99"/>
    </row>
    <row r="23092" spans="16:17" x14ac:dyDescent="0.3">
      <c r="P23092" s="99"/>
      <c r="Q23092" s="99"/>
    </row>
    <row r="23093" spans="16:17" x14ac:dyDescent="0.3">
      <c r="P23093" s="99"/>
      <c r="Q23093" s="99"/>
    </row>
    <row r="23094" spans="16:17" x14ac:dyDescent="0.3">
      <c r="P23094" s="99"/>
      <c r="Q23094" s="99"/>
    </row>
    <row r="23095" spans="16:17" x14ac:dyDescent="0.3">
      <c r="P23095" s="99"/>
      <c r="Q23095" s="99"/>
    </row>
    <row r="23096" spans="16:17" x14ac:dyDescent="0.3">
      <c r="P23096" s="99"/>
      <c r="Q23096" s="99"/>
    </row>
    <row r="23097" spans="16:17" x14ac:dyDescent="0.3">
      <c r="P23097" s="99"/>
      <c r="Q23097" s="99"/>
    </row>
    <row r="23098" spans="16:17" x14ac:dyDescent="0.3">
      <c r="P23098" s="99"/>
      <c r="Q23098" s="99"/>
    </row>
    <row r="23099" spans="16:17" x14ac:dyDescent="0.3">
      <c r="P23099" s="99"/>
      <c r="Q23099" s="99"/>
    </row>
    <row r="23100" spans="16:17" x14ac:dyDescent="0.3">
      <c r="P23100" s="99"/>
      <c r="Q23100" s="99"/>
    </row>
    <row r="23101" spans="16:17" x14ac:dyDescent="0.3">
      <c r="P23101" s="99"/>
      <c r="Q23101" s="99"/>
    </row>
    <row r="23102" spans="16:17" x14ac:dyDescent="0.3">
      <c r="P23102" s="99"/>
      <c r="Q23102" s="99"/>
    </row>
    <row r="23103" spans="16:17" x14ac:dyDescent="0.3">
      <c r="P23103" s="99"/>
      <c r="Q23103" s="99"/>
    </row>
    <row r="23104" spans="16:17" x14ac:dyDescent="0.3">
      <c r="P23104" s="99"/>
      <c r="Q23104" s="99"/>
    </row>
    <row r="23105" spans="16:17" x14ac:dyDescent="0.3">
      <c r="P23105" s="99"/>
      <c r="Q23105" s="99"/>
    </row>
    <row r="23106" spans="16:17" x14ac:dyDescent="0.3">
      <c r="P23106" s="99"/>
      <c r="Q23106" s="99"/>
    </row>
    <row r="23107" spans="16:17" x14ac:dyDescent="0.3">
      <c r="P23107" s="99"/>
      <c r="Q23107" s="99"/>
    </row>
    <row r="23108" spans="16:17" x14ac:dyDescent="0.3">
      <c r="P23108" s="99"/>
      <c r="Q23108" s="99"/>
    </row>
    <row r="23109" spans="16:17" x14ac:dyDescent="0.3">
      <c r="P23109" s="99"/>
      <c r="Q23109" s="99"/>
    </row>
    <row r="23110" spans="16:17" x14ac:dyDescent="0.3">
      <c r="P23110" s="99"/>
      <c r="Q23110" s="99"/>
    </row>
    <row r="23111" spans="16:17" x14ac:dyDescent="0.3">
      <c r="P23111" s="99"/>
      <c r="Q23111" s="99"/>
    </row>
    <row r="23112" spans="16:17" x14ac:dyDescent="0.3">
      <c r="P23112" s="99"/>
      <c r="Q23112" s="99"/>
    </row>
    <row r="23113" spans="16:17" x14ac:dyDescent="0.3">
      <c r="P23113" s="99"/>
      <c r="Q23113" s="99"/>
    </row>
    <row r="23114" spans="16:17" x14ac:dyDescent="0.3">
      <c r="P23114" s="99"/>
      <c r="Q23114" s="99"/>
    </row>
    <row r="23115" spans="16:17" x14ac:dyDescent="0.3">
      <c r="P23115" s="99"/>
      <c r="Q23115" s="99"/>
    </row>
    <row r="23116" spans="16:17" x14ac:dyDescent="0.3">
      <c r="P23116" s="99"/>
      <c r="Q23116" s="99"/>
    </row>
    <row r="23117" spans="16:17" x14ac:dyDescent="0.3">
      <c r="P23117" s="99"/>
      <c r="Q23117" s="99"/>
    </row>
    <row r="23118" spans="16:17" x14ac:dyDescent="0.3">
      <c r="P23118" s="99"/>
      <c r="Q23118" s="99"/>
    </row>
    <row r="23119" spans="16:17" x14ac:dyDescent="0.3">
      <c r="P23119" s="99"/>
      <c r="Q23119" s="99"/>
    </row>
    <row r="23120" spans="16:17" x14ac:dyDescent="0.3">
      <c r="P23120" s="99"/>
      <c r="Q23120" s="99"/>
    </row>
    <row r="23121" spans="16:17" x14ac:dyDescent="0.3">
      <c r="P23121" s="99"/>
      <c r="Q23121" s="99"/>
    </row>
    <row r="23122" spans="16:17" x14ac:dyDescent="0.3">
      <c r="P23122" s="99"/>
      <c r="Q23122" s="99"/>
    </row>
    <row r="23123" spans="16:17" x14ac:dyDescent="0.3">
      <c r="P23123" s="99"/>
      <c r="Q23123" s="99"/>
    </row>
    <row r="23124" spans="16:17" x14ac:dyDescent="0.3">
      <c r="P23124" s="99"/>
      <c r="Q23124" s="99"/>
    </row>
    <row r="23125" spans="16:17" x14ac:dyDescent="0.3">
      <c r="P23125" s="99"/>
      <c r="Q23125" s="99"/>
    </row>
    <row r="23126" spans="16:17" x14ac:dyDescent="0.3">
      <c r="P23126" s="99"/>
      <c r="Q23126" s="99"/>
    </row>
    <row r="23127" spans="16:17" x14ac:dyDescent="0.3">
      <c r="P23127" s="99"/>
      <c r="Q23127" s="99"/>
    </row>
    <row r="23128" spans="16:17" x14ac:dyDescent="0.3">
      <c r="P23128" s="99"/>
      <c r="Q23128" s="99"/>
    </row>
    <row r="23129" spans="16:17" x14ac:dyDescent="0.3">
      <c r="P23129" s="99"/>
      <c r="Q23129" s="99"/>
    </row>
    <row r="23130" spans="16:17" x14ac:dyDescent="0.3">
      <c r="P23130" s="99"/>
      <c r="Q23130" s="99"/>
    </row>
    <row r="23131" spans="16:17" x14ac:dyDescent="0.3">
      <c r="P23131" s="99"/>
      <c r="Q23131" s="99"/>
    </row>
    <row r="23132" spans="16:17" x14ac:dyDescent="0.3">
      <c r="P23132" s="99"/>
      <c r="Q23132" s="99"/>
    </row>
    <row r="23133" spans="16:17" x14ac:dyDescent="0.3">
      <c r="P23133" s="99"/>
      <c r="Q23133" s="99"/>
    </row>
    <row r="23134" spans="16:17" x14ac:dyDescent="0.3">
      <c r="P23134" s="99"/>
      <c r="Q23134" s="99"/>
    </row>
    <row r="23135" spans="16:17" x14ac:dyDescent="0.3">
      <c r="P23135" s="99"/>
      <c r="Q23135" s="99"/>
    </row>
    <row r="23136" spans="16:17" x14ac:dyDescent="0.3">
      <c r="P23136" s="99"/>
      <c r="Q23136" s="99"/>
    </row>
    <row r="23137" spans="16:17" x14ac:dyDescent="0.3">
      <c r="P23137" s="99"/>
      <c r="Q23137" s="99"/>
    </row>
    <row r="23138" spans="16:17" x14ac:dyDescent="0.3">
      <c r="P23138" s="99"/>
      <c r="Q23138" s="99"/>
    </row>
    <row r="23139" spans="16:17" x14ac:dyDescent="0.3">
      <c r="P23139" s="99"/>
      <c r="Q23139" s="99"/>
    </row>
    <row r="23140" spans="16:17" x14ac:dyDescent="0.3">
      <c r="P23140" s="99"/>
      <c r="Q23140" s="99"/>
    </row>
    <row r="23141" spans="16:17" x14ac:dyDescent="0.3">
      <c r="P23141" s="99"/>
      <c r="Q23141" s="99"/>
    </row>
    <row r="23142" spans="16:17" x14ac:dyDescent="0.3">
      <c r="P23142" s="99"/>
      <c r="Q23142" s="99"/>
    </row>
    <row r="23143" spans="16:17" x14ac:dyDescent="0.3">
      <c r="P23143" s="99"/>
      <c r="Q23143" s="99"/>
    </row>
    <row r="23144" spans="16:17" x14ac:dyDescent="0.3">
      <c r="P23144" s="99"/>
      <c r="Q23144" s="99"/>
    </row>
    <row r="23145" spans="16:17" x14ac:dyDescent="0.3">
      <c r="P23145" s="99"/>
      <c r="Q23145" s="99"/>
    </row>
    <row r="23146" spans="16:17" x14ac:dyDescent="0.3">
      <c r="P23146" s="99"/>
      <c r="Q23146" s="99"/>
    </row>
    <row r="23147" spans="16:17" x14ac:dyDescent="0.3">
      <c r="P23147" s="99"/>
      <c r="Q23147" s="99"/>
    </row>
    <row r="23148" spans="16:17" x14ac:dyDescent="0.3">
      <c r="P23148" s="99"/>
      <c r="Q23148" s="99"/>
    </row>
    <row r="23149" spans="16:17" x14ac:dyDescent="0.3">
      <c r="P23149" s="99"/>
      <c r="Q23149" s="99"/>
    </row>
    <row r="23150" spans="16:17" x14ac:dyDescent="0.3">
      <c r="P23150" s="99"/>
      <c r="Q23150" s="99"/>
    </row>
    <row r="23151" spans="16:17" x14ac:dyDescent="0.3">
      <c r="P23151" s="99"/>
      <c r="Q23151" s="99"/>
    </row>
    <row r="23152" spans="16:17" x14ac:dyDescent="0.3">
      <c r="P23152" s="99"/>
      <c r="Q23152" s="99"/>
    </row>
    <row r="23153" spans="16:17" x14ac:dyDescent="0.3">
      <c r="P23153" s="99"/>
      <c r="Q23153" s="99"/>
    </row>
    <row r="23154" spans="16:17" x14ac:dyDescent="0.3">
      <c r="P23154" s="99"/>
      <c r="Q23154" s="99"/>
    </row>
    <row r="23155" spans="16:17" x14ac:dyDescent="0.3">
      <c r="P23155" s="99"/>
      <c r="Q23155" s="99"/>
    </row>
    <row r="23156" spans="16:17" x14ac:dyDescent="0.3">
      <c r="P23156" s="99"/>
      <c r="Q23156" s="99"/>
    </row>
    <row r="23157" spans="16:17" x14ac:dyDescent="0.3">
      <c r="P23157" s="99"/>
      <c r="Q23157" s="99"/>
    </row>
    <row r="23158" spans="16:17" x14ac:dyDescent="0.3">
      <c r="P23158" s="99"/>
      <c r="Q23158" s="99"/>
    </row>
    <row r="23159" spans="16:17" x14ac:dyDescent="0.3">
      <c r="P23159" s="99"/>
      <c r="Q23159" s="99"/>
    </row>
    <row r="23160" spans="16:17" x14ac:dyDescent="0.3">
      <c r="P23160" s="99"/>
      <c r="Q23160" s="99"/>
    </row>
    <row r="23161" spans="16:17" x14ac:dyDescent="0.3">
      <c r="P23161" s="99"/>
      <c r="Q23161" s="99"/>
    </row>
    <row r="23162" spans="16:17" x14ac:dyDescent="0.3">
      <c r="P23162" s="99"/>
      <c r="Q23162" s="99"/>
    </row>
    <row r="23163" spans="16:17" x14ac:dyDescent="0.3">
      <c r="P23163" s="99"/>
      <c r="Q23163" s="99"/>
    </row>
    <row r="23164" spans="16:17" x14ac:dyDescent="0.3">
      <c r="P23164" s="99"/>
      <c r="Q23164" s="99"/>
    </row>
    <row r="23165" spans="16:17" x14ac:dyDescent="0.3">
      <c r="P23165" s="99"/>
      <c r="Q23165" s="99"/>
    </row>
    <row r="23166" spans="16:17" x14ac:dyDescent="0.3">
      <c r="P23166" s="99"/>
      <c r="Q23166" s="99"/>
    </row>
    <row r="23167" spans="16:17" x14ac:dyDescent="0.3">
      <c r="P23167" s="99"/>
      <c r="Q23167" s="99"/>
    </row>
    <row r="23168" spans="16:17" x14ac:dyDescent="0.3">
      <c r="P23168" s="99"/>
      <c r="Q23168" s="99"/>
    </row>
    <row r="23169" spans="16:17" x14ac:dyDescent="0.3">
      <c r="P23169" s="99"/>
      <c r="Q23169" s="99"/>
    </row>
    <row r="23170" spans="16:17" x14ac:dyDescent="0.3">
      <c r="P23170" s="99"/>
      <c r="Q23170" s="99"/>
    </row>
    <row r="23171" spans="16:17" x14ac:dyDescent="0.3">
      <c r="P23171" s="99"/>
      <c r="Q23171" s="99"/>
    </row>
    <row r="23172" spans="16:17" x14ac:dyDescent="0.3">
      <c r="P23172" s="99"/>
      <c r="Q23172" s="99"/>
    </row>
    <row r="23173" spans="16:17" x14ac:dyDescent="0.3">
      <c r="P23173" s="99"/>
      <c r="Q23173" s="99"/>
    </row>
    <row r="23174" spans="16:17" x14ac:dyDescent="0.3">
      <c r="P23174" s="99"/>
      <c r="Q23174" s="99"/>
    </row>
    <row r="23175" spans="16:17" x14ac:dyDescent="0.3">
      <c r="P23175" s="99"/>
      <c r="Q23175" s="99"/>
    </row>
    <row r="23176" spans="16:17" x14ac:dyDescent="0.3">
      <c r="P23176" s="99"/>
      <c r="Q23176" s="99"/>
    </row>
    <row r="23177" spans="16:17" x14ac:dyDescent="0.3">
      <c r="P23177" s="99"/>
      <c r="Q23177" s="99"/>
    </row>
    <row r="23178" spans="16:17" x14ac:dyDescent="0.3">
      <c r="P23178" s="99"/>
      <c r="Q23178" s="99"/>
    </row>
    <row r="23179" spans="16:17" x14ac:dyDescent="0.3">
      <c r="P23179" s="99"/>
      <c r="Q23179" s="99"/>
    </row>
    <row r="23180" spans="16:17" x14ac:dyDescent="0.3">
      <c r="P23180" s="99"/>
      <c r="Q23180" s="99"/>
    </row>
    <row r="23181" spans="16:17" x14ac:dyDescent="0.3">
      <c r="P23181" s="99"/>
      <c r="Q23181" s="99"/>
    </row>
    <row r="23182" spans="16:17" x14ac:dyDescent="0.3">
      <c r="P23182" s="99"/>
      <c r="Q23182" s="99"/>
    </row>
    <row r="23183" spans="16:17" x14ac:dyDescent="0.3">
      <c r="P23183" s="99"/>
      <c r="Q23183" s="99"/>
    </row>
    <row r="23184" spans="16:17" x14ac:dyDescent="0.3">
      <c r="P23184" s="99"/>
      <c r="Q23184" s="99"/>
    </row>
    <row r="23185" spans="16:17" x14ac:dyDescent="0.3">
      <c r="P23185" s="99"/>
      <c r="Q23185" s="99"/>
    </row>
    <row r="23186" spans="16:17" x14ac:dyDescent="0.3">
      <c r="P23186" s="99"/>
      <c r="Q23186" s="99"/>
    </row>
    <row r="23187" spans="16:17" x14ac:dyDescent="0.3">
      <c r="P23187" s="99"/>
      <c r="Q23187" s="99"/>
    </row>
    <row r="23188" spans="16:17" x14ac:dyDescent="0.3">
      <c r="P23188" s="99"/>
      <c r="Q23188" s="99"/>
    </row>
    <row r="23189" spans="16:17" x14ac:dyDescent="0.3">
      <c r="P23189" s="99"/>
      <c r="Q23189" s="99"/>
    </row>
    <row r="23190" spans="16:17" x14ac:dyDescent="0.3">
      <c r="P23190" s="99"/>
      <c r="Q23190" s="99"/>
    </row>
    <row r="23191" spans="16:17" x14ac:dyDescent="0.3">
      <c r="P23191" s="99"/>
      <c r="Q23191" s="99"/>
    </row>
    <row r="23192" spans="16:17" x14ac:dyDescent="0.3">
      <c r="P23192" s="99"/>
      <c r="Q23192" s="99"/>
    </row>
    <row r="23193" spans="16:17" x14ac:dyDescent="0.3">
      <c r="P23193" s="99"/>
      <c r="Q23193" s="99"/>
    </row>
    <row r="23194" spans="16:17" x14ac:dyDescent="0.3">
      <c r="P23194" s="99"/>
      <c r="Q23194" s="99"/>
    </row>
    <row r="23195" spans="16:17" x14ac:dyDescent="0.3">
      <c r="P23195" s="99"/>
      <c r="Q23195" s="99"/>
    </row>
    <row r="23196" spans="16:17" x14ac:dyDescent="0.3">
      <c r="P23196" s="99"/>
      <c r="Q23196" s="99"/>
    </row>
    <row r="23197" spans="16:17" x14ac:dyDescent="0.3">
      <c r="P23197" s="99"/>
      <c r="Q23197" s="99"/>
    </row>
    <row r="23198" spans="16:17" x14ac:dyDescent="0.3">
      <c r="P23198" s="99"/>
      <c r="Q23198" s="99"/>
    </row>
    <row r="23199" spans="16:17" x14ac:dyDescent="0.3">
      <c r="P23199" s="99"/>
      <c r="Q23199" s="99"/>
    </row>
    <row r="23200" spans="16:17" x14ac:dyDescent="0.3">
      <c r="P23200" s="99"/>
      <c r="Q23200" s="99"/>
    </row>
    <row r="23201" spans="16:17" x14ac:dyDescent="0.3">
      <c r="P23201" s="99"/>
      <c r="Q23201" s="99"/>
    </row>
    <row r="23202" spans="16:17" x14ac:dyDescent="0.3">
      <c r="P23202" s="99"/>
      <c r="Q23202" s="99"/>
    </row>
    <row r="23203" spans="16:17" x14ac:dyDescent="0.3">
      <c r="P23203" s="99"/>
      <c r="Q23203" s="99"/>
    </row>
    <row r="23204" spans="16:17" x14ac:dyDescent="0.3">
      <c r="P23204" s="99"/>
      <c r="Q23204" s="99"/>
    </row>
    <row r="23205" spans="16:17" x14ac:dyDescent="0.3">
      <c r="P23205" s="99"/>
      <c r="Q23205" s="99"/>
    </row>
    <row r="23206" spans="16:17" x14ac:dyDescent="0.3">
      <c r="P23206" s="99"/>
      <c r="Q23206" s="99"/>
    </row>
    <row r="23207" spans="16:17" x14ac:dyDescent="0.3">
      <c r="P23207" s="99"/>
      <c r="Q23207" s="99"/>
    </row>
    <row r="23208" spans="16:17" x14ac:dyDescent="0.3">
      <c r="P23208" s="99"/>
      <c r="Q23208" s="99"/>
    </row>
    <row r="23209" spans="16:17" x14ac:dyDescent="0.3">
      <c r="P23209" s="99"/>
      <c r="Q23209" s="99"/>
    </row>
    <row r="23210" spans="16:17" x14ac:dyDescent="0.3">
      <c r="P23210" s="99"/>
      <c r="Q23210" s="99"/>
    </row>
    <row r="23211" spans="16:17" x14ac:dyDescent="0.3">
      <c r="P23211" s="99"/>
      <c r="Q23211" s="99"/>
    </row>
    <row r="23212" spans="16:17" x14ac:dyDescent="0.3">
      <c r="P23212" s="99"/>
      <c r="Q23212" s="99"/>
    </row>
    <row r="23213" spans="16:17" x14ac:dyDescent="0.3">
      <c r="P23213" s="99"/>
      <c r="Q23213" s="99"/>
    </row>
    <row r="23214" spans="16:17" x14ac:dyDescent="0.3">
      <c r="P23214" s="99"/>
      <c r="Q23214" s="99"/>
    </row>
    <row r="23215" spans="16:17" x14ac:dyDescent="0.3">
      <c r="P23215" s="99"/>
      <c r="Q23215" s="99"/>
    </row>
    <row r="23216" spans="16:17" x14ac:dyDescent="0.3">
      <c r="P23216" s="99"/>
      <c r="Q23216" s="99"/>
    </row>
    <row r="23217" spans="16:17" x14ac:dyDescent="0.3">
      <c r="P23217" s="99"/>
      <c r="Q23217" s="99"/>
    </row>
    <row r="23218" spans="16:17" x14ac:dyDescent="0.3">
      <c r="P23218" s="99"/>
      <c r="Q23218" s="99"/>
    </row>
    <row r="23219" spans="16:17" x14ac:dyDescent="0.3">
      <c r="P23219" s="99"/>
      <c r="Q23219" s="99"/>
    </row>
    <row r="23220" spans="16:17" x14ac:dyDescent="0.3">
      <c r="P23220" s="99"/>
      <c r="Q23220" s="99"/>
    </row>
    <row r="23221" spans="16:17" x14ac:dyDescent="0.3">
      <c r="P23221" s="99"/>
      <c r="Q23221" s="99"/>
    </row>
    <row r="23222" spans="16:17" x14ac:dyDescent="0.3">
      <c r="P23222" s="99"/>
      <c r="Q23222" s="99"/>
    </row>
    <row r="23223" spans="16:17" x14ac:dyDescent="0.3">
      <c r="P23223" s="99"/>
      <c r="Q23223" s="99"/>
    </row>
    <row r="23224" spans="16:17" x14ac:dyDescent="0.3">
      <c r="P23224" s="99"/>
      <c r="Q23224" s="99"/>
    </row>
    <row r="23225" spans="16:17" x14ac:dyDescent="0.3">
      <c r="P23225" s="99"/>
      <c r="Q23225" s="99"/>
    </row>
    <row r="23226" spans="16:17" x14ac:dyDescent="0.3">
      <c r="P23226" s="99"/>
      <c r="Q23226" s="99"/>
    </row>
    <row r="23227" spans="16:17" x14ac:dyDescent="0.3">
      <c r="P23227" s="99"/>
      <c r="Q23227" s="99"/>
    </row>
    <row r="23228" spans="16:17" x14ac:dyDescent="0.3">
      <c r="P23228" s="99"/>
      <c r="Q23228" s="99"/>
    </row>
    <row r="23229" spans="16:17" x14ac:dyDescent="0.3">
      <c r="P23229" s="99"/>
      <c r="Q23229" s="99"/>
    </row>
    <row r="23230" spans="16:17" x14ac:dyDescent="0.3">
      <c r="P23230" s="99"/>
      <c r="Q23230" s="99"/>
    </row>
    <row r="23231" spans="16:17" x14ac:dyDescent="0.3">
      <c r="P23231" s="99"/>
      <c r="Q23231" s="99"/>
    </row>
    <row r="23232" spans="16:17" x14ac:dyDescent="0.3">
      <c r="P23232" s="99"/>
      <c r="Q23232" s="99"/>
    </row>
    <row r="23233" spans="16:17" x14ac:dyDescent="0.3">
      <c r="P23233" s="99"/>
      <c r="Q23233" s="99"/>
    </row>
    <row r="23234" spans="16:17" x14ac:dyDescent="0.3">
      <c r="P23234" s="99"/>
      <c r="Q23234" s="99"/>
    </row>
    <row r="23235" spans="16:17" x14ac:dyDescent="0.3">
      <c r="P23235" s="99"/>
      <c r="Q23235" s="99"/>
    </row>
    <row r="23236" spans="16:17" x14ac:dyDescent="0.3">
      <c r="P23236" s="99"/>
      <c r="Q23236" s="99"/>
    </row>
    <row r="23237" spans="16:17" x14ac:dyDescent="0.3">
      <c r="P23237" s="99"/>
      <c r="Q23237" s="99"/>
    </row>
    <row r="23238" spans="16:17" x14ac:dyDescent="0.3">
      <c r="P23238" s="99"/>
      <c r="Q23238" s="99"/>
    </row>
    <row r="23239" spans="16:17" x14ac:dyDescent="0.3">
      <c r="P23239" s="99"/>
      <c r="Q23239" s="99"/>
    </row>
    <row r="23240" spans="16:17" x14ac:dyDescent="0.3">
      <c r="P23240" s="99"/>
      <c r="Q23240" s="99"/>
    </row>
    <row r="23241" spans="16:17" x14ac:dyDescent="0.3">
      <c r="P23241" s="99"/>
      <c r="Q23241" s="99"/>
    </row>
    <row r="23242" spans="16:17" x14ac:dyDescent="0.3">
      <c r="P23242" s="99"/>
      <c r="Q23242" s="99"/>
    </row>
    <row r="23243" spans="16:17" x14ac:dyDescent="0.3">
      <c r="P23243" s="99"/>
      <c r="Q23243" s="99"/>
    </row>
    <row r="23244" spans="16:17" x14ac:dyDescent="0.3">
      <c r="P23244" s="99"/>
      <c r="Q23244" s="99"/>
    </row>
    <row r="23245" spans="16:17" x14ac:dyDescent="0.3">
      <c r="P23245" s="99"/>
      <c r="Q23245" s="99"/>
    </row>
    <row r="23246" spans="16:17" x14ac:dyDescent="0.3">
      <c r="P23246" s="99"/>
      <c r="Q23246" s="99"/>
    </row>
    <row r="23247" spans="16:17" x14ac:dyDescent="0.3">
      <c r="P23247" s="99"/>
      <c r="Q23247" s="99"/>
    </row>
    <row r="23248" spans="16:17" x14ac:dyDescent="0.3">
      <c r="P23248" s="99"/>
      <c r="Q23248" s="99"/>
    </row>
    <row r="23249" spans="16:17" x14ac:dyDescent="0.3">
      <c r="P23249" s="99"/>
      <c r="Q23249" s="99"/>
    </row>
    <row r="23250" spans="16:17" x14ac:dyDescent="0.3">
      <c r="P23250" s="99"/>
      <c r="Q23250" s="99"/>
    </row>
    <row r="23251" spans="16:17" x14ac:dyDescent="0.3">
      <c r="P23251" s="99"/>
      <c r="Q23251" s="99"/>
    </row>
    <row r="23252" spans="16:17" x14ac:dyDescent="0.3">
      <c r="P23252" s="99"/>
      <c r="Q23252" s="99"/>
    </row>
    <row r="23253" spans="16:17" x14ac:dyDescent="0.3">
      <c r="P23253" s="99"/>
      <c r="Q23253" s="99"/>
    </row>
    <row r="23254" spans="16:17" x14ac:dyDescent="0.3">
      <c r="P23254" s="99"/>
      <c r="Q23254" s="99"/>
    </row>
    <row r="23255" spans="16:17" x14ac:dyDescent="0.3">
      <c r="P23255" s="99"/>
      <c r="Q23255" s="99"/>
    </row>
    <row r="23256" spans="16:17" x14ac:dyDescent="0.3">
      <c r="P23256" s="99"/>
      <c r="Q23256" s="99"/>
    </row>
    <row r="23257" spans="16:17" x14ac:dyDescent="0.3">
      <c r="P23257" s="99"/>
      <c r="Q23257" s="99"/>
    </row>
    <row r="23258" spans="16:17" x14ac:dyDescent="0.3">
      <c r="P23258" s="99"/>
      <c r="Q23258" s="99"/>
    </row>
    <row r="23259" spans="16:17" x14ac:dyDescent="0.3">
      <c r="P23259" s="99"/>
      <c r="Q23259" s="99"/>
    </row>
    <row r="23260" spans="16:17" x14ac:dyDescent="0.3">
      <c r="P23260" s="99"/>
      <c r="Q23260" s="99"/>
    </row>
    <row r="23261" spans="16:17" x14ac:dyDescent="0.3">
      <c r="P23261" s="99"/>
      <c r="Q23261" s="99"/>
    </row>
    <row r="23262" spans="16:17" x14ac:dyDescent="0.3">
      <c r="P23262" s="99"/>
      <c r="Q23262" s="99"/>
    </row>
    <row r="23263" spans="16:17" x14ac:dyDescent="0.3">
      <c r="P23263" s="99"/>
      <c r="Q23263" s="99"/>
    </row>
    <row r="23264" spans="16:17" x14ac:dyDescent="0.3">
      <c r="P23264" s="99"/>
      <c r="Q23264" s="99"/>
    </row>
    <row r="23265" spans="16:17" x14ac:dyDescent="0.3">
      <c r="P23265" s="99"/>
      <c r="Q23265" s="99"/>
    </row>
    <row r="23266" spans="16:17" x14ac:dyDescent="0.3">
      <c r="P23266" s="99"/>
      <c r="Q23266" s="99"/>
    </row>
    <row r="23267" spans="16:17" x14ac:dyDescent="0.3">
      <c r="P23267" s="99"/>
      <c r="Q23267" s="99"/>
    </row>
    <row r="23268" spans="16:17" x14ac:dyDescent="0.3">
      <c r="P23268" s="99"/>
      <c r="Q23268" s="99"/>
    </row>
    <row r="23269" spans="16:17" x14ac:dyDescent="0.3">
      <c r="P23269" s="99"/>
      <c r="Q23269" s="99"/>
    </row>
    <row r="23270" spans="16:17" x14ac:dyDescent="0.3">
      <c r="P23270" s="99"/>
      <c r="Q23270" s="99"/>
    </row>
    <row r="23271" spans="16:17" x14ac:dyDescent="0.3">
      <c r="P23271" s="99"/>
      <c r="Q23271" s="99"/>
    </row>
    <row r="23272" spans="16:17" x14ac:dyDescent="0.3">
      <c r="P23272" s="99"/>
      <c r="Q23272" s="99"/>
    </row>
    <row r="23273" spans="16:17" x14ac:dyDescent="0.3">
      <c r="P23273" s="99"/>
      <c r="Q23273" s="99"/>
    </row>
    <row r="23274" spans="16:17" x14ac:dyDescent="0.3">
      <c r="P23274" s="99"/>
      <c r="Q23274" s="99"/>
    </row>
    <row r="23275" spans="16:17" x14ac:dyDescent="0.3">
      <c r="P23275" s="99"/>
      <c r="Q23275" s="99"/>
    </row>
    <row r="23276" spans="16:17" x14ac:dyDescent="0.3">
      <c r="P23276" s="99"/>
      <c r="Q23276" s="99"/>
    </row>
    <row r="23277" spans="16:17" x14ac:dyDescent="0.3">
      <c r="P23277" s="99"/>
      <c r="Q23277" s="99"/>
    </row>
    <row r="23278" spans="16:17" x14ac:dyDescent="0.3">
      <c r="P23278" s="99"/>
      <c r="Q23278" s="99"/>
    </row>
    <row r="23279" spans="16:17" x14ac:dyDescent="0.3">
      <c r="P23279" s="99"/>
      <c r="Q23279" s="99"/>
    </row>
    <row r="23280" spans="16:17" x14ac:dyDescent="0.3">
      <c r="P23280" s="99"/>
      <c r="Q23280" s="99"/>
    </row>
    <row r="23281" spans="16:17" x14ac:dyDescent="0.3">
      <c r="P23281" s="99"/>
      <c r="Q23281" s="99"/>
    </row>
    <row r="23282" spans="16:17" x14ac:dyDescent="0.3">
      <c r="P23282" s="99"/>
      <c r="Q23282" s="99"/>
    </row>
    <row r="23283" spans="16:17" x14ac:dyDescent="0.3">
      <c r="P23283" s="99"/>
      <c r="Q23283" s="99"/>
    </row>
    <row r="23284" spans="16:17" x14ac:dyDescent="0.3">
      <c r="P23284" s="99"/>
      <c r="Q23284" s="99"/>
    </row>
    <row r="23285" spans="16:17" x14ac:dyDescent="0.3">
      <c r="P23285" s="99"/>
      <c r="Q23285" s="99"/>
    </row>
    <row r="23286" spans="16:17" x14ac:dyDescent="0.3">
      <c r="P23286" s="99"/>
      <c r="Q23286" s="99"/>
    </row>
    <row r="23287" spans="16:17" x14ac:dyDescent="0.3">
      <c r="P23287" s="99"/>
      <c r="Q23287" s="99"/>
    </row>
    <row r="23288" spans="16:17" x14ac:dyDescent="0.3">
      <c r="P23288" s="99"/>
      <c r="Q23288" s="99"/>
    </row>
    <row r="23289" spans="16:17" x14ac:dyDescent="0.3">
      <c r="P23289" s="99"/>
      <c r="Q23289" s="99"/>
    </row>
    <row r="23290" spans="16:17" x14ac:dyDescent="0.3">
      <c r="P23290" s="99"/>
      <c r="Q23290" s="99"/>
    </row>
    <row r="23291" spans="16:17" x14ac:dyDescent="0.3">
      <c r="P23291" s="99"/>
      <c r="Q23291" s="99"/>
    </row>
    <row r="23292" spans="16:17" x14ac:dyDescent="0.3">
      <c r="P23292" s="99"/>
      <c r="Q23292" s="99"/>
    </row>
    <row r="23293" spans="16:17" x14ac:dyDescent="0.3">
      <c r="P23293" s="99"/>
      <c r="Q23293" s="99"/>
    </row>
    <row r="23294" spans="16:17" x14ac:dyDescent="0.3">
      <c r="P23294" s="99"/>
      <c r="Q23294" s="99"/>
    </row>
    <row r="23295" spans="16:17" x14ac:dyDescent="0.3">
      <c r="P23295" s="99"/>
      <c r="Q23295" s="99"/>
    </row>
    <row r="23296" spans="16:17" x14ac:dyDescent="0.3">
      <c r="P23296" s="99"/>
      <c r="Q23296" s="99"/>
    </row>
    <row r="23297" spans="16:17" x14ac:dyDescent="0.3">
      <c r="P23297" s="99"/>
      <c r="Q23297" s="99"/>
    </row>
    <row r="23298" spans="16:17" x14ac:dyDescent="0.3">
      <c r="P23298" s="99"/>
      <c r="Q23298" s="99"/>
    </row>
    <row r="23299" spans="16:17" x14ac:dyDescent="0.3">
      <c r="P23299" s="99"/>
      <c r="Q23299" s="99"/>
    </row>
    <row r="23300" spans="16:17" x14ac:dyDescent="0.3">
      <c r="P23300" s="99"/>
      <c r="Q23300" s="99"/>
    </row>
    <row r="23301" spans="16:17" x14ac:dyDescent="0.3">
      <c r="P23301" s="99"/>
      <c r="Q23301" s="99"/>
    </row>
    <row r="23302" spans="16:17" x14ac:dyDescent="0.3">
      <c r="P23302" s="99"/>
      <c r="Q23302" s="99"/>
    </row>
    <row r="23303" spans="16:17" x14ac:dyDescent="0.3">
      <c r="P23303" s="99"/>
      <c r="Q23303" s="99"/>
    </row>
    <row r="23304" spans="16:17" x14ac:dyDescent="0.3">
      <c r="P23304" s="99"/>
      <c r="Q23304" s="99"/>
    </row>
    <row r="23305" spans="16:17" x14ac:dyDescent="0.3">
      <c r="P23305" s="99"/>
      <c r="Q23305" s="99"/>
    </row>
    <row r="23306" spans="16:17" x14ac:dyDescent="0.3">
      <c r="P23306" s="99"/>
      <c r="Q23306" s="99"/>
    </row>
    <row r="23307" spans="16:17" x14ac:dyDescent="0.3">
      <c r="P23307" s="99"/>
      <c r="Q23307" s="99"/>
    </row>
    <row r="23308" spans="16:17" x14ac:dyDescent="0.3">
      <c r="P23308" s="99"/>
      <c r="Q23308" s="99"/>
    </row>
    <row r="23309" spans="16:17" x14ac:dyDescent="0.3">
      <c r="P23309" s="99"/>
      <c r="Q23309" s="99"/>
    </row>
    <row r="23310" spans="16:17" x14ac:dyDescent="0.3">
      <c r="P23310" s="99"/>
      <c r="Q23310" s="99"/>
    </row>
    <row r="23311" spans="16:17" x14ac:dyDescent="0.3">
      <c r="P23311" s="99"/>
      <c r="Q23311" s="99"/>
    </row>
    <row r="23312" spans="16:17" x14ac:dyDescent="0.3">
      <c r="P23312" s="99"/>
      <c r="Q23312" s="99"/>
    </row>
    <row r="23313" spans="16:17" x14ac:dyDescent="0.3">
      <c r="P23313" s="99"/>
      <c r="Q23313" s="99"/>
    </row>
    <row r="23314" spans="16:17" x14ac:dyDescent="0.3">
      <c r="P23314" s="99"/>
      <c r="Q23314" s="99"/>
    </row>
    <row r="23315" spans="16:17" x14ac:dyDescent="0.3">
      <c r="P23315" s="99"/>
      <c r="Q23315" s="99"/>
    </row>
    <row r="23316" spans="16:17" x14ac:dyDescent="0.3">
      <c r="P23316" s="99"/>
      <c r="Q23316" s="99"/>
    </row>
    <row r="23317" spans="16:17" x14ac:dyDescent="0.3">
      <c r="P23317" s="99"/>
      <c r="Q23317" s="99"/>
    </row>
    <row r="23318" spans="16:17" x14ac:dyDescent="0.3">
      <c r="P23318" s="99"/>
      <c r="Q23318" s="99"/>
    </row>
    <row r="23319" spans="16:17" x14ac:dyDescent="0.3">
      <c r="P23319" s="99"/>
      <c r="Q23319" s="99"/>
    </row>
    <row r="23320" spans="16:17" x14ac:dyDescent="0.3">
      <c r="P23320" s="99"/>
      <c r="Q23320" s="99"/>
    </row>
    <row r="23321" spans="16:17" x14ac:dyDescent="0.3">
      <c r="P23321" s="99"/>
      <c r="Q23321" s="99"/>
    </row>
    <row r="23322" spans="16:17" x14ac:dyDescent="0.3">
      <c r="P23322" s="99"/>
      <c r="Q23322" s="99"/>
    </row>
    <row r="23323" spans="16:17" x14ac:dyDescent="0.3">
      <c r="P23323" s="99"/>
      <c r="Q23323" s="99"/>
    </row>
    <row r="23324" spans="16:17" x14ac:dyDescent="0.3">
      <c r="P23324" s="99"/>
      <c r="Q23324" s="99"/>
    </row>
    <row r="23325" spans="16:17" x14ac:dyDescent="0.3">
      <c r="P23325" s="99"/>
      <c r="Q23325" s="99"/>
    </row>
    <row r="23326" spans="16:17" x14ac:dyDescent="0.3">
      <c r="P23326" s="99"/>
      <c r="Q23326" s="99"/>
    </row>
    <row r="23327" spans="16:17" x14ac:dyDescent="0.3">
      <c r="P23327" s="99"/>
      <c r="Q23327" s="99"/>
    </row>
    <row r="23328" spans="16:17" x14ac:dyDescent="0.3">
      <c r="P23328" s="99"/>
      <c r="Q23328" s="99"/>
    </row>
    <row r="23329" spans="16:17" x14ac:dyDescent="0.3">
      <c r="P23329" s="99"/>
      <c r="Q23329" s="99"/>
    </row>
    <row r="23330" spans="16:17" x14ac:dyDescent="0.3">
      <c r="P23330" s="99"/>
      <c r="Q23330" s="99"/>
    </row>
    <row r="23331" spans="16:17" x14ac:dyDescent="0.3">
      <c r="P23331" s="99"/>
      <c r="Q23331" s="99"/>
    </row>
    <row r="23332" spans="16:17" x14ac:dyDescent="0.3">
      <c r="P23332" s="99"/>
      <c r="Q23332" s="99"/>
    </row>
    <row r="23333" spans="16:17" x14ac:dyDescent="0.3">
      <c r="P23333" s="99"/>
      <c r="Q23333" s="99"/>
    </row>
    <row r="23334" spans="16:17" x14ac:dyDescent="0.3">
      <c r="P23334" s="99"/>
      <c r="Q23334" s="99"/>
    </row>
    <row r="23335" spans="16:17" x14ac:dyDescent="0.3">
      <c r="P23335" s="99"/>
      <c r="Q23335" s="99"/>
    </row>
    <row r="23336" spans="16:17" x14ac:dyDescent="0.3">
      <c r="P23336" s="99"/>
      <c r="Q23336" s="99"/>
    </row>
    <row r="23337" spans="16:17" x14ac:dyDescent="0.3">
      <c r="P23337" s="99"/>
      <c r="Q23337" s="99"/>
    </row>
    <row r="23338" spans="16:17" x14ac:dyDescent="0.3">
      <c r="P23338" s="99"/>
      <c r="Q23338" s="99"/>
    </row>
    <row r="23339" spans="16:17" x14ac:dyDescent="0.3">
      <c r="P23339" s="99"/>
      <c r="Q23339" s="99"/>
    </row>
    <row r="23340" spans="16:17" x14ac:dyDescent="0.3">
      <c r="P23340" s="99"/>
      <c r="Q23340" s="99"/>
    </row>
    <row r="23341" spans="16:17" x14ac:dyDescent="0.3">
      <c r="P23341" s="99"/>
      <c r="Q23341" s="99"/>
    </row>
    <row r="23342" spans="16:17" x14ac:dyDescent="0.3">
      <c r="P23342" s="99"/>
      <c r="Q23342" s="99"/>
    </row>
    <row r="23343" spans="16:17" x14ac:dyDescent="0.3">
      <c r="P23343" s="99"/>
      <c r="Q23343" s="99"/>
    </row>
    <row r="23344" spans="16:17" x14ac:dyDescent="0.3">
      <c r="P23344" s="99"/>
      <c r="Q23344" s="99"/>
    </row>
    <row r="23345" spans="16:17" x14ac:dyDescent="0.3">
      <c r="P23345" s="99"/>
      <c r="Q23345" s="99"/>
    </row>
    <row r="23346" spans="16:17" x14ac:dyDescent="0.3">
      <c r="P23346" s="99"/>
      <c r="Q23346" s="99"/>
    </row>
    <row r="23347" spans="16:17" x14ac:dyDescent="0.3">
      <c r="P23347" s="99"/>
      <c r="Q23347" s="99"/>
    </row>
    <row r="23348" spans="16:17" x14ac:dyDescent="0.3">
      <c r="P23348" s="99"/>
      <c r="Q23348" s="99"/>
    </row>
    <row r="23349" spans="16:17" x14ac:dyDescent="0.3">
      <c r="P23349" s="99"/>
      <c r="Q23349" s="99"/>
    </row>
    <row r="23350" spans="16:17" x14ac:dyDescent="0.3">
      <c r="P23350" s="99"/>
      <c r="Q23350" s="99"/>
    </row>
    <row r="23351" spans="16:17" x14ac:dyDescent="0.3">
      <c r="P23351" s="99"/>
      <c r="Q23351" s="99"/>
    </row>
    <row r="23352" spans="16:17" x14ac:dyDescent="0.3">
      <c r="P23352" s="99"/>
      <c r="Q23352" s="99"/>
    </row>
    <row r="23353" spans="16:17" x14ac:dyDescent="0.3">
      <c r="P23353" s="99"/>
      <c r="Q23353" s="99"/>
    </row>
    <row r="23354" spans="16:17" x14ac:dyDescent="0.3">
      <c r="P23354" s="99"/>
      <c r="Q23354" s="99"/>
    </row>
    <row r="23355" spans="16:17" x14ac:dyDescent="0.3">
      <c r="P23355" s="99"/>
      <c r="Q23355" s="99"/>
    </row>
    <row r="23356" spans="16:17" x14ac:dyDescent="0.3">
      <c r="P23356" s="99"/>
      <c r="Q23356" s="99"/>
    </row>
    <row r="23357" spans="16:17" x14ac:dyDescent="0.3">
      <c r="P23357" s="99"/>
      <c r="Q23357" s="99"/>
    </row>
    <row r="23358" spans="16:17" x14ac:dyDescent="0.3">
      <c r="P23358" s="99"/>
      <c r="Q23358" s="99"/>
    </row>
    <row r="23359" spans="16:17" x14ac:dyDescent="0.3">
      <c r="P23359" s="99"/>
      <c r="Q23359" s="99"/>
    </row>
    <row r="23360" spans="16:17" x14ac:dyDescent="0.3">
      <c r="P23360" s="99"/>
      <c r="Q23360" s="99"/>
    </row>
    <row r="23361" spans="16:17" x14ac:dyDescent="0.3">
      <c r="P23361" s="99"/>
      <c r="Q23361" s="99"/>
    </row>
    <row r="23362" spans="16:17" x14ac:dyDescent="0.3">
      <c r="P23362" s="99"/>
      <c r="Q23362" s="99"/>
    </row>
    <row r="23363" spans="16:17" x14ac:dyDescent="0.3">
      <c r="P23363" s="99"/>
      <c r="Q23363" s="99"/>
    </row>
    <row r="23364" spans="16:17" x14ac:dyDescent="0.3">
      <c r="P23364" s="99"/>
      <c r="Q23364" s="99"/>
    </row>
    <row r="23365" spans="16:17" x14ac:dyDescent="0.3">
      <c r="P23365" s="99"/>
      <c r="Q23365" s="99"/>
    </row>
    <row r="23366" spans="16:17" x14ac:dyDescent="0.3">
      <c r="P23366" s="99"/>
      <c r="Q23366" s="99"/>
    </row>
    <row r="23367" spans="16:17" x14ac:dyDescent="0.3">
      <c r="P23367" s="99"/>
      <c r="Q23367" s="99"/>
    </row>
    <row r="23368" spans="16:17" x14ac:dyDescent="0.3">
      <c r="P23368" s="99"/>
      <c r="Q23368" s="99"/>
    </row>
    <row r="23369" spans="16:17" x14ac:dyDescent="0.3">
      <c r="P23369" s="99"/>
      <c r="Q23369" s="99"/>
    </row>
    <row r="23370" spans="16:17" x14ac:dyDescent="0.3">
      <c r="P23370" s="99"/>
      <c r="Q23370" s="99"/>
    </row>
    <row r="23371" spans="16:17" x14ac:dyDescent="0.3">
      <c r="P23371" s="99"/>
      <c r="Q23371" s="99"/>
    </row>
    <row r="23372" spans="16:17" x14ac:dyDescent="0.3">
      <c r="P23372" s="99"/>
      <c r="Q23372" s="99"/>
    </row>
    <row r="23373" spans="16:17" x14ac:dyDescent="0.3">
      <c r="P23373" s="99"/>
      <c r="Q23373" s="99"/>
    </row>
    <row r="23374" spans="16:17" x14ac:dyDescent="0.3">
      <c r="P23374" s="99"/>
      <c r="Q23374" s="99"/>
    </row>
    <row r="23375" spans="16:17" x14ac:dyDescent="0.3">
      <c r="P23375" s="99"/>
      <c r="Q23375" s="99"/>
    </row>
    <row r="23376" spans="16:17" x14ac:dyDescent="0.3">
      <c r="P23376" s="99"/>
      <c r="Q23376" s="99"/>
    </row>
    <row r="23377" spans="16:17" x14ac:dyDescent="0.3">
      <c r="P23377" s="99"/>
      <c r="Q23377" s="99"/>
    </row>
    <row r="23378" spans="16:17" x14ac:dyDescent="0.3">
      <c r="P23378" s="99"/>
      <c r="Q23378" s="99"/>
    </row>
    <row r="23379" spans="16:17" x14ac:dyDescent="0.3">
      <c r="P23379" s="99"/>
      <c r="Q23379" s="99"/>
    </row>
    <row r="23380" spans="16:17" x14ac:dyDescent="0.3">
      <c r="P23380" s="99"/>
      <c r="Q23380" s="99"/>
    </row>
    <row r="23381" spans="16:17" x14ac:dyDescent="0.3">
      <c r="P23381" s="99"/>
      <c r="Q23381" s="99"/>
    </row>
    <row r="23382" spans="16:17" x14ac:dyDescent="0.3">
      <c r="P23382" s="99"/>
      <c r="Q23382" s="99"/>
    </row>
    <row r="23383" spans="16:17" x14ac:dyDescent="0.3">
      <c r="P23383" s="99"/>
      <c r="Q23383" s="99"/>
    </row>
    <row r="23384" spans="16:17" x14ac:dyDescent="0.3">
      <c r="P23384" s="99"/>
      <c r="Q23384" s="99"/>
    </row>
    <row r="23385" spans="16:17" x14ac:dyDescent="0.3">
      <c r="P23385" s="99"/>
      <c r="Q23385" s="99"/>
    </row>
    <row r="23386" spans="16:17" x14ac:dyDescent="0.3">
      <c r="P23386" s="99"/>
      <c r="Q23386" s="99"/>
    </row>
    <row r="23387" spans="16:17" x14ac:dyDescent="0.3">
      <c r="P23387" s="99"/>
      <c r="Q23387" s="99"/>
    </row>
    <row r="23388" spans="16:17" x14ac:dyDescent="0.3">
      <c r="P23388" s="99"/>
      <c r="Q23388" s="99"/>
    </row>
    <row r="23389" spans="16:17" x14ac:dyDescent="0.3">
      <c r="P23389" s="99"/>
      <c r="Q23389" s="99"/>
    </row>
    <row r="23390" spans="16:17" x14ac:dyDescent="0.3">
      <c r="P23390" s="99"/>
      <c r="Q23390" s="99"/>
    </row>
    <row r="23391" spans="16:17" x14ac:dyDescent="0.3">
      <c r="P23391" s="99"/>
      <c r="Q23391" s="99"/>
    </row>
    <row r="23392" spans="16:17" x14ac:dyDescent="0.3">
      <c r="P23392" s="99"/>
      <c r="Q23392" s="99"/>
    </row>
    <row r="23393" spans="16:17" x14ac:dyDescent="0.3">
      <c r="P23393" s="99"/>
      <c r="Q23393" s="99"/>
    </row>
    <row r="23394" spans="16:17" x14ac:dyDescent="0.3">
      <c r="P23394" s="99"/>
      <c r="Q23394" s="99"/>
    </row>
    <row r="23395" spans="16:17" x14ac:dyDescent="0.3">
      <c r="P23395" s="99"/>
      <c r="Q23395" s="99"/>
    </row>
    <row r="23396" spans="16:17" x14ac:dyDescent="0.3">
      <c r="P23396" s="99"/>
      <c r="Q23396" s="99"/>
    </row>
    <row r="23397" spans="16:17" x14ac:dyDescent="0.3">
      <c r="P23397" s="99"/>
      <c r="Q23397" s="99"/>
    </row>
    <row r="23398" spans="16:17" x14ac:dyDescent="0.3">
      <c r="P23398" s="99"/>
      <c r="Q23398" s="99"/>
    </row>
    <row r="23399" spans="16:17" x14ac:dyDescent="0.3">
      <c r="P23399" s="99"/>
      <c r="Q23399" s="99"/>
    </row>
    <row r="23400" spans="16:17" x14ac:dyDescent="0.3">
      <c r="P23400" s="99"/>
      <c r="Q23400" s="99"/>
    </row>
    <row r="23401" spans="16:17" x14ac:dyDescent="0.3">
      <c r="P23401" s="99"/>
      <c r="Q23401" s="99"/>
    </row>
    <row r="23402" spans="16:17" x14ac:dyDescent="0.3">
      <c r="P23402" s="99"/>
      <c r="Q23402" s="99"/>
    </row>
    <row r="23403" spans="16:17" x14ac:dyDescent="0.3">
      <c r="P23403" s="99"/>
      <c r="Q23403" s="99"/>
    </row>
    <row r="23404" spans="16:17" x14ac:dyDescent="0.3">
      <c r="P23404" s="99"/>
      <c r="Q23404" s="99"/>
    </row>
    <row r="23405" spans="16:17" x14ac:dyDescent="0.3">
      <c r="P23405" s="99"/>
      <c r="Q23405" s="99"/>
    </row>
    <row r="23406" spans="16:17" x14ac:dyDescent="0.3">
      <c r="P23406" s="99"/>
      <c r="Q23406" s="99"/>
    </row>
    <row r="23407" spans="16:17" x14ac:dyDescent="0.3">
      <c r="P23407" s="99"/>
      <c r="Q23407" s="99"/>
    </row>
    <row r="23408" spans="16:17" x14ac:dyDescent="0.3">
      <c r="P23408" s="99"/>
      <c r="Q23408" s="99"/>
    </row>
    <row r="23409" spans="16:17" x14ac:dyDescent="0.3">
      <c r="P23409" s="99"/>
      <c r="Q23409" s="99"/>
    </row>
    <row r="23410" spans="16:17" x14ac:dyDescent="0.3">
      <c r="P23410" s="99"/>
      <c r="Q23410" s="99"/>
    </row>
    <row r="23411" spans="16:17" x14ac:dyDescent="0.3">
      <c r="P23411" s="99"/>
      <c r="Q23411" s="99"/>
    </row>
    <row r="23412" spans="16:17" x14ac:dyDescent="0.3">
      <c r="P23412" s="99"/>
      <c r="Q23412" s="99"/>
    </row>
    <row r="23413" spans="16:17" x14ac:dyDescent="0.3">
      <c r="P23413" s="99"/>
      <c r="Q23413" s="99"/>
    </row>
    <row r="23414" spans="16:17" x14ac:dyDescent="0.3">
      <c r="P23414" s="99"/>
      <c r="Q23414" s="99"/>
    </row>
    <row r="23415" spans="16:17" x14ac:dyDescent="0.3">
      <c r="P23415" s="99"/>
      <c r="Q23415" s="99"/>
    </row>
    <row r="23416" spans="16:17" x14ac:dyDescent="0.3">
      <c r="P23416" s="99"/>
      <c r="Q23416" s="99"/>
    </row>
    <row r="23417" spans="16:17" x14ac:dyDescent="0.3">
      <c r="P23417" s="99"/>
      <c r="Q23417" s="99"/>
    </row>
    <row r="23418" spans="16:17" x14ac:dyDescent="0.3">
      <c r="P23418" s="99"/>
      <c r="Q23418" s="99"/>
    </row>
    <row r="23419" spans="16:17" x14ac:dyDescent="0.3">
      <c r="P23419" s="99"/>
      <c r="Q23419" s="99"/>
    </row>
    <row r="23420" spans="16:17" x14ac:dyDescent="0.3">
      <c r="P23420" s="99"/>
      <c r="Q23420" s="99"/>
    </row>
    <row r="23421" spans="16:17" x14ac:dyDescent="0.3">
      <c r="P23421" s="99"/>
      <c r="Q23421" s="99"/>
    </row>
    <row r="23422" spans="16:17" x14ac:dyDescent="0.3">
      <c r="P23422" s="99"/>
      <c r="Q23422" s="99"/>
    </row>
    <row r="23423" spans="16:17" x14ac:dyDescent="0.3">
      <c r="P23423" s="99"/>
      <c r="Q23423" s="99"/>
    </row>
    <row r="23424" spans="16:17" x14ac:dyDescent="0.3">
      <c r="P23424" s="99"/>
      <c r="Q23424" s="99"/>
    </row>
    <row r="23425" spans="16:17" x14ac:dyDescent="0.3">
      <c r="P23425" s="99"/>
      <c r="Q23425" s="99"/>
    </row>
    <row r="23426" spans="16:17" x14ac:dyDescent="0.3">
      <c r="P23426" s="99"/>
      <c r="Q23426" s="99"/>
    </row>
    <row r="23427" spans="16:17" x14ac:dyDescent="0.3">
      <c r="P23427" s="99"/>
      <c r="Q23427" s="99"/>
    </row>
    <row r="23428" spans="16:17" x14ac:dyDescent="0.3">
      <c r="P23428" s="99"/>
      <c r="Q23428" s="99"/>
    </row>
    <row r="23429" spans="16:17" x14ac:dyDescent="0.3">
      <c r="P23429" s="99"/>
      <c r="Q23429" s="99"/>
    </row>
    <row r="23430" spans="16:17" x14ac:dyDescent="0.3">
      <c r="P23430" s="99"/>
      <c r="Q23430" s="99"/>
    </row>
    <row r="23431" spans="16:17" x14ac:dyDescent="0.3">
      <c r="P23431" s="99"/>
      <c r="Q23431" s="99"/>
    </row>
    <row r="23432" spans="16:17" x14ac:dyDescent="0.3">
      <c r="P23432" s="99"/>
      <c r="Q23432" s="99"/>
    </row>
    <row r="23433" spans="16:17" x14ac:dyDescent="0.3">
      <c r="P23433" s="99"/>
      <c r="Q23433" s="99"/>
    </row>
    <row r="23434" spans="16:17" x14ac:dyDescent="0.3">
      <c r="P23434" s="99"/>
      <c r="Q23434" s="99"/>
    </row>
    <row r="23435" spans="16:17" x14ac:dyDescent="0.3">
      <c r="P23435" s="99"/>
      <c r="Q23435" s="99"/>
    </row>
    <row r="23436" spans="16:17" x14ac:dyDescent="0.3">
      <c r="P23436" s="99"/>
      <c r="Q23436" s="99"/>
    </row>
    <row r="23437" spans="16:17" x14ac:dyDescent="0.3">
      <c r="P23437" s="99"/>
      <c r="Q23437" s="99"/>
    </row>
    <row r="23438" spans="16:17" x14ac:dyDescent="0.3">
      <c r="P23438" s="99"/>
      <c r="Q23438" s="99"/>
    </row>
    <row r="23439" spans="16:17" x14ac:dyDescent="0.3">
      <c r="P23439" s="99"/>
      <c r="Q23439" s="99"/>
    </row>
    <row r="23440" spans="16:17" x14ac:dyDescent="0.3">
      <c r="P23440" s="99"/>
      <c r="Q23440" s="99"/>
    </row>
    <row r="23441" spans="16:17" x14ac:dyDescent="0.3">
      <c r="P23441" s="99"/>
      <c r="Q23441" s="99"/>
    </row>
    <row r="23442" spans="16:17" x14ac:dyDescent="0.3">
      <c r="P23442" s="99"/>
      <c r="Q23442" s="99"/>
    </row>
    <row r="23443" spans="16:17" x14ac:dyDescent="0.3">
      <c r="P23443" s="99"/>
      <c r="Q23443" s="99"/>
    </row>
    <row r="23444" spans="16:17" x14ac:dyDescent="0.3">
      <c r="P23444" s="99"/>
      <c r="Q23444" s="99"/>
    </row>
    <row r="23445" spans="16:17" x14ac:dyDescent="0.3">
      <c r="P23445" s="99"/>
      <c r="Q23445" s="99"/>
    </row>
    <row r="23446" spans="16:17" x14ac:dyDescent="0.3">
      <c r="P23446" s="99"/>
      <c r="Q23446" s="99"/>
    </row>
    <row r="23447" spans="16:17" x14ac:dyDescent="0.3">
      <c r="P23447" s="99"/>
      <c r="Q23447" s="99"/>
    </row>
    <row r="23448" spans="16:17" x14ac:dyDescent="0.3">
      <c r="P23448" s="99"/>
      <c r="Q23448" s="99"/>
    </row>
    <row r="23449" spans="16:17" x14ac:dyDescent="0.3">
      <c r="P23449" s="99"/>
      <c r="Q23449" s="99"/>
    </row>
    <row r="23450" spans="16:17" x14ac:dyDescent="0.3">
      <c r="P23450" s="99"/>
      <c r="Q23450" s="99"/>
    </row>
    <row r="23451" spans="16:17" x14ac:dyDescent="0.3">
      <c r="P23451" s="99"/>
      <c r="Q23451" s="99"/>
    </row>
    <row r="23452" spans="16:17" x14ac:dyDescent="0.3">
      <c r="P23452" s="99"/>
      <c r="Q23452" s="99"/>
    </row>
    <row r="23453" spans="16:17" x14ac:dyDescent="0.3">
      <c r="P23453" s="99"/>
      <c r="Q23453" s="99"/>
    </row>
    <row r="23454" spans="16:17" x14ac:dyDescent="0.3">
      <c r="P23454" s="99"/>
      <c r="Q23454" s="99"/>
    </row>
    <row r="23455" spans="16:17" x14ac:dyDescent="0.3">
      <c r="P23455" s="99"/>
      <c r="Q23455" s="99"/>
    </row>
    <row r="23456" spans="16:17" x14ac:dyDescent="0.3">
      <c r="P23456" s="99"/>
      <c r="Q23456" s="99"/>
    </row>
    <row r="23457" spans="16:17" x14ac:dyDescent="0.3">
      <c r="P23457" s="99"/>
      <c r="Q23457" s="99"/>
    </row>
    <row r="23458" spans="16:17" x14ac:dyDescent="0.3">
      <c r="P23458" s="99"/>
      <c r="Q23458" s="99"/>
    </row>
    <row r="23459" spans="16:17" x14ac:dyDescent="0.3">
      <c r="P23459" s="99"/>
      <c r="Q23459" s="99"/>
    </row>
    <row r="23460" spans="16:17" x14ac:dyDescent="0.3">
      <c r="P23460" s="99"/>
      <c r="Q23460" s="99"/>
    </row>
    <row r="23461" spans="16:17" x14ac:dyDescent="0.3">
      <c r="P23461" s="99"/>
      <c r="Q23461" s="99"/>
    </row>
    <row r="23462" spans="16:17" x14ac:dyDescent="0.3">
      <c r="P23462" s="99"/>
      <c r="Q23462" s="99"/>
    </row>
    <row r="23463" spans="16:17" x14ac:dyDescent="0.3">
      <c r="P23463" s="99"/>
      <c r="Q23463" s="99"/>
    </row>
    <row r="23464" spans="16:17" x14ac:dyDescent="0.3">
      <c r="P23464" s="99"/>
      <c r="Q23464" s="99"/>
    </row>
    <row r="23465" spans="16:17" x14ac:dyDescent="0.3">
      <c r="P23465" s="99"/>
      <c r="Q23465" s="99"/>
    </row>
    <row r="23466" spans="16:17" x14ac:dyDescent="0.3">
      <c r="P23466" s="99"/>
      <c r="Q23466" s="99"/>
    </row>
    <row r="23467" spans="16:17" x14ac:dyDescent="0.3">
      <c r="P23467" s="99"/>
      <c r="Q23467" s="99"/>
    </row>
    <row r="23468" spans="16:17" x14ac:dyDescent="0.3">
      <c r="P23468" s="99"/>
      <c r="Q23468" s="99"/>
    </row>
    <row r="23469" spans="16:17" x14ac:dyDescent="0.3">
      <c r="P23469" s="99"/>
      <c r="Q23469" s="99"/>
    </row>
    <row r="23470" spans="16:17" x14ac:dyDescent="0.3">
      <c r="P23470" s="99"/>
      <c r="Q23470" s="99"/>
    </row>
    <row r="23471" spans="16:17" x14ac:dyDescent="0.3">
      <c r="P23471" s="99"/>
      <c r="Q23471" s="99"/>
    </row>
    <row r="23472" spans="16:17" x14ac:dyDescent="0.3">
      <c r="P23472" s="99"/>
      <c r="Q23472" s="99"/>
    </row>
    <row r="23473" spans="16:17" x14ac:dyDescent="0.3">
      <c r="P23473" s="99"/>
      <c r="Q23473" s="99"/>
    </row>
    <row r="23474" spans="16:17" x14ac:dyDescent="0.3">
      <c r="P23474" s="99"/>
      <c r="Q23474" s="99"/>
    </row>
    <row r="23475" spans="16:17" x14ac:dyDescent="0.3">
      <c r="P23475" s="99"/>
      <c r="Q23475" s="99"/>
    </row>
    <row r="23476" spans="16:17" x14ac:dyDescent="0.3">
      <c r="P23476" s="99"/>
      <c r="Q23476" s="99"/>
    </row>
    <row r="23477" spans="16:17" x14ac:dyDescent="0.3">
      <c r="P23477" s="99"/>
      <c r="Q23477" s="99"/>
    </row>
    <row r="23478" spans="16:17" x14ac:dyDescent="0.3">
      <c r="P23478" s="99"/>
      <c r="Q23478" s="99"/>
    </row>
    <row r="23479" spans="16:17" x14ac:dyDescent="0.3">
      <c r="P23479" s="99"/>
      <c r="Q23479" s="99"/>
    </row>
    <row r="23480" spans="16:17" x14ac:dyDescent="0.3">
      <c r="P23480" s="99"/>
      <c r="Q23480" s="99"/>
    </row>
    <row r="23481" spans="16:17" x14ac:dyDescent="0.3">
      <c r="P23481" s="99"/>
      <c r="Q23481" s="99"/>
    </row>
    <row r="23482" spans="16:17" x14ac:dyDescent="0.3">
      <c r="P23482" s="99"/>
      <c r="Q23482" s="99"/>
    </row>
    <row r="23483" spans="16:17" x14ac:dyDescent="0.3">
      <c r="P23483" s="99"/>
      <c r="Q23483" s="99"/>
    </row>
    <row r="23484" spans="16:17" x14ac:dyDescent="0.3">
      <c r="P23484" s="99"/>
      <c r="Q23484" s="99"/>
    </row>
    <row r="23485" spans="16:17" x14ac:dyDescent="0.3">
      <c r="P23485" s="99"/>
      <c r="Q23485" s="99"/>
    </row>
    <row r="23486" spans="16:17" x14ac:dyDescent="0.3">
      <c r="P23486" s="99"/>
      <c r="Q23486" s="99"/>
    </row>
    <row r="23487" spans="16:17" x14ac:dyDescent="0.3">
      <c r="P23487" s="99"/>
      <c r="Q23487" s="99"/>
    </row>
    <row r="23488" spans="16:17" x14ac:dyDescent="0.3">
      <c r="P23488" s="99"/>
      <c r="Q23488" s="99"/>
    </row>
    <row r="23489" spans="16:17" x14ac:dyDescent="0.3">
      <c r="P23489" s="99"/>
      <c r="Q23489" s="99"/>
    </row>
    <row r="23490" spans="16:17" x14ac:dyDescent="0.3">
      <c r="P23490" s="99"/>
      <c r="Q23490" s="99"/>
    </row>
    <row r="23491" spans="16:17" x14ac:dyDescent="0.3">
      <c r="P23491" s="99"/>
      <c r="Q23491" s="99"/>
    </row>
    <row r="23492" spans="16:17" x14ac:dyDescent="0.3">
      <c r="P23492" s="99"/>
      <c r="Q23492" s="99"/>
    </row>
    <row r="23493" spans="16:17" x14ac:dyDescent="0.3">
      <c r="P23493" s="99"/>
      <c r="Q23493" s="99"/>
    </row>
    <row r="23494" spans="16:17" x14ac:dyDescent="0.3">
      <c r="P23494" s="99"/>
      <c r="Q23494" s="99"/>
    </row>
    <row r="23495" spans="16:17" x14ac:dyDescent="0.3">
      <c r="P23495" s="99"/>
      <c r="Q23495" s="99"/>
    </row>
    <row r="23496" spans="16:17" x14ac:dyDescent="0.3">
      <c r="P23496" s="99"/>
      <c r="Q23496" s="99"/>
    </row>
    <row r="23497" spans="16:17" x14ac:dyDescent="0.3">
      <c r="P23497" s="99"/>
      <c r="Q23497" s="99"/>
    </row>
    <row r="23498" spans="16:17" x14ac:dyDescent="0.3">
      <c r="P23498" s="99"/>
      <c r="Q23498" s="99"/>
    </row>
    <row r="23499" spans="16:17" x14ac:dyDescent="0.3">
      <c r="P23499" s="99"/>
      <c r="Q23499" s="99"/>
    </row>
    <row r="23500" spans="16:17" x14ac:dyDescent="0.3">
      <c r="P23500" s="99"/>
      <c r="Q23500" s="99"/>
    </row>
    <row r="23501" spans="16:17" x14ac:dyDescent="0.3">
      <c r="P23501" s="99"/>
      <c r="Q23501" s="99"/>
    </row>
    <row r="23502" spans="16:17" x14ac:dyDescent="0.3">
      <c r="P23502" s="99"/>
      <c r="Q23502" s="99"/>
    </row>
    <row r="23503" spans="16:17" x14ac:dyDescent="0.3">
      <c r="P23503" s="99"/>
      <c r="Q23503" s="99"/>
    </row>
    <row r="23504" spans="16:17" x14ac:dyDescent="0.3">
      <c r="P23504" s="99"/>
      <c r="Q23504" s="99"/>
    </row>
    <row r="23505" spans="16:17" x14ac:dyDescent="0.3">
      <c r="P23505" s="99"/>
      <c r="Q23505" s="99"/>
    </row>
    <row r="23506" spans="16:17" x14ac:dyDescent="0.3">
      <c r="P23506" s="99"/>
      <c r="Q23506" s="99"/>
    </row>
    <row r="23507" spans="16:17" x14ac:dyDescent="0.3">
      <c r="P23507" s="99"/>
      <c r="Q23507" s="99"/>
    </row>
    <row r="23508" spans="16:17" x14ac:dyDescent="0.3">
      <c r="P23508" s="99"/>
      <c r="Q23508" s="99"/>
    </row>
    <row r="23509" spans="16:17" x14ac:dyDescent="0.3">
      <c r="P23509" s="99"/>
      <c r="Q23509" s="99"/>
    </row>
    <row r="23510" spans="16:17" x14ac:dyDescent="0.3">
      <c r="P23510" s="99"/>
      <c r="Q23510" s="99"/>
    </row>
    <row r="23511" spans="16:17" x14ac:dyDescent="0.3">
      <c r="P23511" s="99"/>
      <c r="Q23511" s="99"/>
    </row>
    <row r="23512" spans="16:17" x14ac:dyDescent="0.3">
      <c r="P23512" s="99"/>
      <c r="Q23512" s="99"/>
    </row>
    <row r="23513" spans="16:17" x14ac:dyDescent="0.3">
      <c r="P23513" s="99"/>
      <c r="Q23513" s="99"/>
    </row>
    <row r="23514" spans="16:17" x14ac:dyDescent="0.3">
      <c r="P23514" s="99"/>
      <c r="Q23514" s="99"/>
    </row>
    <row r="23515" spans="16:17" x14ac:dyDescent="0.3">
      <c r="P23515" s="99"/>
      <c r="Q23515" s="99"/>
    </row>
    <row r="23516" spans="16:17" x14ac:dyDescent="0.3">
      <c r="P23516" s="99"/>
      <c r="Q23516" s="99"/>
    </row>
    <row r="23517" spans="16:17" x14ac:dyDescent="0.3">
      <c r="P23517" s="99"/>
      <c r="Q23517" s="99"/>
    </row>
    <row r="23518" spans="16:17" x14ac:dyDescent="0.3">
      <c r="P23518" s="99"/>
      <c r="Q23518" s="99"/>
    </row>
    <row r="23519" spans="16:17" x14ac:dyDescent="0.3">
      <c r="P23519" s="99"/>
      <c r="Q23519" s="99"/>
    </row>
    <row r="23520" spans="16:17" x14ac:dyDescent="0.3">
      <c r="P23520" s="99"/>
      <c r="Q23520" s="99"/>
    </row>
    <row r="23521" spans="16:17" x14ac:dyDescent="0.3">
      <c r="P23521" s="99"/>
      <c r="Q23521" s="99"/>
    </row>
    <row r="23522" spans="16:17" x14ac:dyDescent="0.3">
      <c r="P23522" s="99"/>
      <c r="Q23522" s="99"/>
    </row>
    <row r="23523" spans="16:17" x14ac:dyDescent="0.3">
      <c r="P23523" s="99"/>
      <c r="Q23523" s="99"/>
    </row>
    <row r="23524" spans="16:17" x14ac:dyDescent="0.3">
      <c r="P23524" s="99"/>
      <c r="Q23524" s="99"/>
    </row>
    <row r="23525" spans="16:17" x14ac:dyDescent="0.3">
      <c r="P23525" s="99"/>
      <c r="Q23525" s="99"/>
    </row>
    <row r="23526" spans="16:17" x14ac:dyDescent="0.3">
      <c r="P23526" s="99"/>
      <c r="Q23526" s="99"/>
    </row>
    <row r="23527" spans="16:17" x14ac:dyDescent="0.3">
      <c r="P23527" s="99"/>
      <c r="Q23527" s="99"/>
    </row>
    <row r="23528" spans="16:17" x14ac:dyDescent="0.3">
      <c r="P23528" s="99"/>
      <c r="Q23528" s="99"/>
    </row>
    <row r="23529" spans="16:17" x14ac:dyDescent="0.3">
      <c r="P23529" s="99"/>
      <c r="Q23529" s="99"/>
    </row>
    <row r="23530" spans="16:17" x14ac:dyDescent="0.3">
      <c r="P23530" s="99"/>
      <c r="Q23530" s="99"/>
    </row>
    <row r="23531" spans="16:17" x14ac:dyDescent="0.3">
      <c r="P23531" s="99"/>
      <c r="Q23531" s="99"/>
    </row>
    <row r="23532" spans="16:17" x14ac:dyDescent="0.3">
      <c r="P23532" s="99"/>
      <c r="Q23532" s="99"/>
    </row>
    <row r="23533" spans="16:17" x14ac:dyDescent="0.3">
      <c r="P23533" s="99"/>
      <c r="Q23533" s="99"/>
    </row>
    <row r="23534" spans="16:17" x14ac:dyDescent="0.3">
      <c r="P23534" s="99"/>
      <c r="Q23534" s="99"/>
    </row>
    <row r="23535" spans="16:17" x14ac:dyDescent="0.3">
      <c r="P23535" s="99"/>
      <c r="Q23535" s="99"/>
    </row>
    <row r="23536" spans="16:17" x14ac:dyDescent="0.3">
      <c r="P23536" s="99"/>
      <c r="Q23536" s="99"/>
    </row>
    <row r="23537" spans="16:17" x14ac:dyDescent="0.3">
      <c r="P23537" s="99"/>
      <c r="Q23537" s="99"/>
    </row>
    <row r="23538" spans="16:17" x14ac:dyDescent="0.3">
      <c r="P23538" s="99"/>
      <c r="Q23538" s="99"/>
    </row>
    <row r="23539" spans="16:17" x14ac:dyDescent="0.3">
      <c r="P23539" s="99"/>
      <c r="Q23539" s="99"/>
    </row>
    <row r="23540" spans="16:17" x14ac:dyDescent="0.3">
      <c r="P23540" s="99"/>
      <c r="Q23540" s="99"/>
    </row>
    <row r="23541" spans="16:17" x14ac:dyDescent="0.3">
      <c r="P23541" s="99"/>
      <c r="Q23541" s="99"/>
    </row>
    <row r="23542" spans="16:17" x14ac:dyDescent="0.3">
      <c r="P23542" s="99"/>
      <c r="Q23542" s="99"/>
    </row>
    <row r="23543" spans="16:17" x14ac:dyDescent="0.3">
      <c r="P23543" s="99"/>
      <c r="Q23543" s="99"/>
    </row>
    <row r="23544" spans="16:17" x14ac:dyDescent="0.3">
      <c r="P23544" s="99"/>
      <c r="Q23544" s="99"/>
    </row>
    <row r="23545" spans="16:17" x14ac:dyDescent="0.3">
      <c r="P23545" s="99"/>
      <c r="Q23545" s="99"/>
    </row>
    <row r="23546" spans="16:17" x14ac:dyDescent="0.3">
      <c r="P23546" s="99"/>
      <c r="Q23546" s="99"/>
    </row>
    <row r="23547" spans="16:17" x14ac:dyDescent="0.3">
      <c r="P23547" s="99"/>
      <c r="Q23547" s="99"/>
    </row>
    <row r="23548" spans="16:17" x14ac:dyDescent="0.3">
      <c r="P23548" s="99"/>
      <c r="Q23548" s="99"/>
    </row>
    <row r="23549" spans="16:17" x14ac:dyDescent="0.3">
      <c r="P23549" s="99"/>
      <c r="Q23549" s="99"/>
    </row>
    <row r="23550" spans="16:17" x14ac:dyDescent="0.3">
      <c r="P23550" s="99"/>
      <c r="Q23550" s="99"/>
    </row>
    <row r="23551" spans="16:17" x14ac:dyDescent="0.3">
      <c r="P23551" s="99"/>
      <c r="Q23551" s="99"/>
    </row>
    <row r="23552" spans="16:17" x14ac:dyDescent="0.3">
      <c r="P23552" s="99"/>
      <c r="Q23552" s="99"/>
    </row>
    <row r="23553" spans="16:17" x14ac:dyDescent="0.3">
      <c r="P23553" s="99"/>
      <c r="Q23553" s="99"/>
    </row>
    <row r="23554" spans="16:17" x14ac:dyDescent="0.3">
      <c r="P23554" s="99"/>
      <c r="Q23554" s="99"/>
    </row>
    <row r="23555" spans="16:17" x14ac:dyDescent="0.3">
      <c r="P23555" s="99"/>
      <c r="Q23555" s="99"/>
    </row>
    <row r="23556" spans="16:17" x14ac:dyDescent="0.3">
      <c r="P23556" s="99"/>
      <c r="Q23556" s="99"/>
    </row>
    <row r="23557" spans="16:17" x14ac:dyDescent="0.3">
      <c r="P23557" s="99"/>
      <c r="Q23557" s="99"/>
    </row>
    <row r="23558" spans="16:17" x14ac:dyDescent="0.3">
      <c r="P23558" s="99"/>
      <c r="Q23558" s="99"/>
    </row>
    <row r="23559" spans="16:17" x14ac:dyDescent="0.3">
      <c r="P23559" s="99"/>
      <c r="Q23559" s="99"/>
    </row>
    <row r="23560" spans="16:17" x14ac:dyDescent="0.3">
      <c r="P23560" s="99"/>
      <c r="Q23560" s="99"/>
    </row>
    <row r="23561" spans="16:17" x14ac:dyDescent="0.3">
      <c r="P23561" s="99"/>
      <c r="Q23561" s="99"/>
    </row>
    <row r="23562" spans="16:17" x14ac:dyDescent="0.3">
      <c r="P23562" s="99"/>
      <c r="Q23562" s="99"/>
    </row>
    <row r="23563" spans="16:17" x14ac:dyDescent="0.3">
      <c r="P23563" s="99"/>
      <c r="Q23563" s="99"/>
    </row>
    <row r="23564" spans="16:17" x14ac:dyDescent="0.3">
      <c r="P23564" s="99"/>
      <c r="Q23564" s="99"/>
    </row>
    <row r="23565" spans="16:17" x14ac:dyDescent="0.3">
      <c r="P23565" s="99"/>
      <c r="Q23565" s="99"/>
    </row>
    <row r="23566" spans="16:17" x14ac:dyDescent="0.3">
      <c r="P23566" s="99"/>
      <c r="Q23566" s="99"/>
    </row>
    <row r="23567" spans="16:17" x14ac:dyDescent="0.3">
      <c r="P23567" s="99"/>
      <c r="Q23567" s="99"/>
    </row>
    <row r="23568" spans="16:17" x14ac:dyDescent="0.3">
      <c r="P23568" s="99"/>
      <c r="Q23568" s="99"/>
    </row>
    <row r="23569" spans="16:17" x14ac:dyDescent="0.3">
      <c r="P23569" s="99"/>
      <c r="Q23569" s="99"/>
    </row>
    <row r="23570" spans="16:17" x14ac:dyDescent="0.3">
      <c r="P23570" s="99"/>
      <c r="Q23570" s="99"/>
    </row>
    <row r="23571" spans="16:17" x14ac:dyDescent="0.3">
      <c r="P23571" s="99"/>
      <c r="Q23571" s="99"/>
    </row>
    <row r="23572" spans="16:17" x14ac:dyDescent="0.3">
      <c r="P23572" s="99"/>
      <c r="Q23572" s="99"/>
    </row>
    <row r="23573" spans="16:17" x14ac:dyDescent="0.3">
      <c r="P23573" s="99"/>
      <c r="Q23573" s="99"/>
    </row>
    <row r="23574" spans="16:17" x14ac:dyDescent="0.3">
      <c r="P23574" s="99"/>
      <c r="Q23574" s="99"/>
    </row>
    <row r="23575" spans="16:17" x14ac:dyDescent="0.3">
      <c r="P23575" s="99"/>
      <c r="Q23575" s="99"/>
    </row>
    <row r="23576" spans="16:17" x14ac:dyDescent="0.3">
      <c r="P23576" s="99"/>
      <c r="Q23576" s="99"/>
    </row>
    <row r="23577" spans="16:17" x14ac:dyDescent="0.3">
      <c r="P23577" s="99"/>
      <c r="Q23577" s="99"/>
    </row>
    <row r="23578" spans="16:17" x14ac:dyDescent="0.3">
      <c r="P23578" s="99"/>
      <c r="Q23578" s="99"/>
    </row>
    <row r="23579" spans="16:17" x14ac:dyDescent="0.3">
      <c r="P23579" s="99"/>
      <c r="Q23579" s="99"/>
    </row>
    <row r="23580" spans="16:17" x14ac:dyDescent="0.3">
      <c r="P23580" s="99"/>
      <c r="Q23580" s="99"/>
    </row>
    <row r="23581" spans="16:17" x14ac:dyDescent="0.3">
      <c r="P23581" s="99"/>
      <c r="Q23581" s="99"/>
    </row>
    <row r="23582" spans="16:17" x14ac:dyDescent="0.3">
      <c r="P23582" s="99"/>
      <c r="Q23582" s="99"/>
    </row>
    <row r="23583" spans="16:17" x14ac:dyDescent="0.3">
      <c r="P23583" s="99"/>
      <c r="Q23583" s="99"/>
    </row>
    <row r="23584" spans="16:17" x14ac:dyDescent="0.3">
      <c r="P23584" s="99"/>
      <c r="Q23584" s="99"/>
    </row>
    <row r="23585" spans="16:17" x14ac:dyDescent="0.3">
      <c r="P23585" s="99"/>
      <c r="Q23585" s="99"/>
    </row>
    <row r="23586" spans="16:17" x14ac:dyDescent="0.3">
      <c r="P23586" s="99"/>
      <c r="Q23586" s="99"/>
    </row>
    <row r="23587" spans="16:17" x14ac:dyDescent="0.3">
      <c r="P23587" s="99"/>
      <c r="Q23587" s="99"/>
    </row>
    <row r="23588" spans="16:17" x14ac:dyDescent="0.3">
      <c r="P23588" s="99"/>
      <c r="Q23588" s="99"/>
    </row>
    <row r="23589" spans="16:17" x14ac:dyDescent="0.3">
      <c r="P23589" s="99"/>
      <c r="Q23589" s="99"/>
    </row>
    <row r="23590" spans="16:17" x14ac:dyDescent="0.3">
      <c r="P23590" s="99"/>
      <c r="Q23590" s="99"/>
    </row>
    <row r="23591" spans="16:17" x14ac:dyDescent="0.3">
      <c r="P23591" s="99"/>
      <c r="Q23591" s="99"/>
    </row>
    <row r="23592" spans="16:17" x14ac:dyDescent="0.3">
      <c r="P23592" s="99"/>
      <c r="Q23592" s="99"/>
    </row>
    <row r="23593" spans="16:17" x14ac:dyDescent="0.3">
      <c r="P23593" s="99"/>
      <c r="Q23593" s="99"/>
    </row>
    <row r="23594" spans="16:17" x14ac:dyDescent="0.3">
      <c r="P23594" s="99"/>
      <c r="Q23594" s="99"/>
    </row>
    <row r="23595" spans="16:17" x14ac:dyDescent="0.3">
      <c r="P23595" s="99"/>
      <c r="Q23595" s="99"/>
    </row>
    <row r="23596" spans="16:17" x14ac:dyDescent="0.3">
      <c r="P23596" s="99"/>
      <c r="Q23596" s="99"/>
    </row>
    <row r="23597" spans="16:17" x14ac:dyDescent="0.3">
      <c r="P23597" s="99"/>
      <c r="Q23597" s="99"/>
    </row>
    <row r="23598" spans="16:17" x14ac:dyDescent="0.3">
      <c r="P23598" s="99"/>
      <c r="Q23598" s="99"/>
    </row>
    <row r="23599" spans="16:17" x14ac:dyDescent="0.3">
      <c r="P23599" s="99"/>
      <c r="Q23599" s="99"/>
    </row>
    <row r="23600" spans="16:17" x14ac:dyDescent="0.3">
      <c r="P23600" s="99"/>
      <c r="Q23600" s="99"/>
    </row>
    <row r="23601" spans="16:17" x14ac:dyDescent="0.3">
      <c r="P23601" s="99"/>
      <c r="Q23601" s="99"/>
    </row>
    <row r="23602" spans="16:17" x14ac:dyDescent="0.3">
      <c r="P23602" s="99"/>
      <c r="Q23602" s="99"/>
    </row>
    <row r="23603" spans="16:17" x14ac:dyDescent="0.3">
      <c r="P23603" s="99"/>
      <c r="Q23603" s="99"/>
    </row>
    <row r="23604" spans="16:17" x14ac:dyDescent="0.3">
      <c r="P23604" s="99"/>
      <c r="Q23604" s="99"/>
    </row>
    <row r="23605" spans="16:17" x14ac:dyDescent="0.3">
      <c r="P23605" s="99"/>
      <c r="Q23605" s="99"/>
    </row>
    <row r="23606" spans="16:17" x14ac:dyDescent="0.3">
      <c r="P23606" s="99"/>
      <c r="Q23606" s="99"/>
    </row>
    <row r="23607" spans="16:17" x14ac:dyDescent="0.3">
      <c r="P23607" s="99"/>
      <c r="Q23607" s="99"/>
    </row>
    <row r="23608" spans="16:17" x14ac:dyDescent="0.3">
      <c r="P23608" s="99"/>
      <c r="Q23608" s="99"/>
    </row>
    <row r="23609" spans="16:17" x14ac:dyDescent="0.3">
      <c r="P23609" s="99"/>
      <c r="Q23609" s="99"/>
    </row>
    <row r="23610" spans="16:17" x14ac:dyDescent="0.3">
      <c r="P23610" s="99"/>
      <c r="Q23610" s="99"/>
    </row>
    <row r="23611" spans="16:17" x14ac:dyDescent="0.3">
      <c r="P23611" s="99"/>
      <c r="Q23611" s="99"/>
    </row>
    <row r="23612" spans="16:17" x14ac:dyDescent="0.3">
      <c r="P23612" s="99"/>
      <c r="Q23612" s="99"/>
    </row>
    <row r="23613" spans="16:17" x14ac:dyDescent="0.3">
      <c r="P23613" s="99"/>
      <c r="Q23613" s="99"/>
    </row>
    <row r="23614" spans="16:17" x14ac:dyDescent="0.3">
      <c r="P23614" s="99"/>
      <c r="Q23614" s="99"/>
    </row>
    <row r="23615" spans="16:17" x14ac:dyDescent="0.3">
      <c r="P23615" s="99"/>
      <c r="Q23615" s="99"/>
    </row>
    <row r="23616" spans="16:17" x14ac:dyDescent="0.3">
      <c r="P23616" s="99"/>
      <c r="Q23616" s="99"/>
    </row>
    <row r="23617" spans="16:17" x14ac:dyDescent="0.3">
      <c r="P23617" s="99"/>
      <c r="Q23617" s="99"/>
    </row>
    <row r="23618" spans="16:17" x14ac:dyDescent="0.3">
      <c r="P23618" s="99"/>
      <c r="Q23618" s="99"/>
    </row>
    <row r="23619" spans="16:17" x14ac:dyDescent="0.3">
      <c r="P23619" s="99"/>
      <c r="Q23619" s="99"/>
    </row>
    <row r="23620" spans="16:17" x14ac:dyDescent="0.3">
      <c r="P23620" s="99"/>
      <c r="Q23620" s="99"/>
    </row>
    <row r="23621" spans="16:17" x14ac:dyDescent="0.3">
      <c r="P23621" s="99"/>
      <c r="Q23621" s="99"/>
    </row>
    <row r="23622" spans="16:17" x14ac:dyDescent="0.3">
      <c r="P23622" s="99"/>
      <c r="Q23622" s="99"/>
    </row>
    <row r="23623" spans="16:17" x14ac:dyDescent="0.3">
      <c r="P23623" s="99"/>
      <c r="Q23623" s="99"/>
    </row>
    <row r="23624" spans="16:17" x14ac:dyDescent="0.3">
      <c r="P23624" s="99"/>
      <c r="Q23624" s="99"/>
    </row>
    <row r="23625" spans="16:17" x14ac:dyDescent="0.3">
      <c r="P23625" s="99"/>
      <c r="Q23625" s="99"/>
    </row>
    <row r="23626" spans="16:17" x14ac:dyDescent="0.3">
      <c r="P23626" s="99"/>
      <c r="Q23626" s="99"/>
    </row>
    <row r="23627" spans="16:17" x14ac:dyDescent="0.3">
      <c r="P23627" s="99"/>
      <c r="Q23627" s="99"/>
    </row>
    <row r="23628" spans="16:17" x14ac:dyDescent="0.3">
      <c r="P23628" s="99"/>
      <c r="Q23628" s="99"/>
    </row>
    <row r="23629" spans="16:17" x14ac:dyDescent="0.3">
      <c r="P23629" s="99"/>
      <c r="Q23629" s="99"/>
    </row>
    <row r="23630" spans="16:17" x14ac:dyDescent="0.3">
      <c r="P23630" s="99"/>
      <c r="Q23630" s="99"/>
    </row>
    <row r="23631" spans="16:17" x14ac:dyDescent="0.3">
      <c r="P23631" s="99"/>
      <c r="Q23631" s="99"/>
    </row>
    <row r="23632" spans="16:17" x14ac:dyDescent="0.3">
      <c r="P23632" s="99"/>
      <c r="Q23632" s="99"/>
    </row>
    <row r="23633" spans="16:17" x14ac:dyDescent="0.3">
      <c r="P23633" s="99"/>
      <c r="Q23633" s="99"/>
    </row>
    <row r="23634" spans="16:17" x14ac:dyDescent="0.3">
      <c r="P23634" s="99"/>
      <c r="Q23634" s="99"/>
    </row>
    <row r="23635" spans="16:17" x14ac:dyDescent="0.3">
      <c r="P23635" s="99"/>
      <c r="Q23635" s="99"/>
    </row>
    <row r="23636" spans="16:17" x14ac:dyDescent="0.3">
      <c r="P23636" s="99"/>
      <c r="Q23636" s="99"/>
    </row>
    <row r="23637" spans="16:17" x14ac:dyDescent="0.3">
      <c r="P23637" s="99"/>
      <c r="Q23637" s="99"/>
    </row>
    <row r="23638" spans="16:17" x14ac:dyDescent="0.3">
      <c r="P23638" s="99"/>
      <c r="Q23638" s="99"/>
    </row>
    <row r="23639" spans="16:17" x14ac:dyDescent="0.3">
      <c r="P23639" s="99"/>
      <c r="Q23639" s="99"/>
    </row>
    <row r="23640" spans="16:17" x14ac:dyDescent="0.3">
      <c r="P23640" s="99"/>
      <c r="Q23640" s="99"/>
    </row>
    <row r="23641" spans="16:17" x14ac:dyDescent="0.3">
      <c r="P23641" s="99"/>
      <c r="Q23641" s="99"/>
    </row>
    <row r="23642" spans="16:17" x14ac:dyDescent="0.3">
      <c r="P23642" s="99"/>
      <c r="Q23642" s="99"/>
    </row>
    <row r="23643" spans="16:17" x14ac:dyDescent="0.3">
      <c r="P23643" s="99"/>
      <c r="Q23643" s="99"/>
    </row>
    <row r="23644" spans="16:17" x14ac:dyDescent="0.3">
      <c r="P23644" s="99"/>
      <c r="Q23644" s="99"/>
    </row>
    <row r="23645" spans="16:17" x14ac:dyDescent="0.3">
      <c r="P23645" s="99"/>
      <c r="Q23645" s="99"/>
    </row>
    <row r="23646" spans="16:17" x14ac:dyDescent="0.3">
      <c r="P23646" s="99"/>
      <c r="Q23646" s="99"/>
    </row>
    <row r="23647" spans="16:17" x14ac:dyDescent="0.3">
      <c r="P23647" s="99"/>
      <c r="Q23647" s="99"/>
    </row>
    <row r="23648" spans="16:17" x14ac:dyDescent="0.3">
      <c r="P23648" s="99"/>
      <c r="Q23648" s="99"/>
    </row>
    <row r="23649" spans="16:17" x14ac:dyDescent="0.3">
      <c r="P23649" s="99"/>
      <c r="Q23649" s="99"/>
    </row>
    <row r="23650" spans="16:17" x14ac:dyDescent="0.3">
      <c r="P23650" s="99"/>
      <c r="Q23650" s="99"/>
    </row>
    <row r="23651" spans="16:17" x14ac:dyDescent="0.3">
      <c r="P23651" s="99"/>
      <c r="Q23651" s="99"/>
    </row>
    <row r="23652" spans="16:17" x14ac:dyDescent="0.3">
      <c r="P23652" s="99"/>
      <c r="Q23652" s="99"/>
    </row>
    <row r="23653" spans="16:17" x14ac:dyDescent="0.3">
      <c r="P23653" s="99"/>
      <c r="Q23653" s="99"/>
    </row>
    <row r="23654" spans="16:17" x14ac:dyDescent="0.3">
      <c r="P23654" s="99"/>
      <c r="Q23654" s="99"/>
    </row>
    <row r="23655" spans="16:17" x14ac:dyDescent="0.3">
      <c r="P23655" s="99"/>
      <c r="Q23655" s="99"/>
    </row>
    <row r="23656" spans="16:17" x14ac:dyDescent="0.3">
      <c r="P23656" s="99"/>
      <c r="Q23656" s="99"/>
    </row>
    <row r="23657" spans="16:17" x14ac:dyDescent="0.3">
      <c r="P23657" s="99"/>
      <c r="Q23657" s="99"/>
    </row>
    <row r="23658" spans="16:17" x14ac:dyDescent="0.3">
      <c r="P23658" s="99"/>
      <c r="Q23658" s="99"/>
    </row>
    <row r="23659" spans="16:17" x14ac:dyDescent="0.3">
      <c r="P23659" s="99"/>
      <c r="Q23659" s="99"/>
    </row>
    <row r="23660" spans="16:17" x14ac:dyDescent="0.3">
      <c r="P23660" s="99"/>
      <c r="Q23660" s="99"/>
    </row>
    <row r="23661" spans="16:17" x14ac:dyDescent="0.3">
      <c r="P23661" s="99"/>
      <c r="Q23661" s="99"/>
    </row>
    <row r="23662" spans="16:17" x14ac:dyDescent="0.3">
      <c r="P23662" s="99"/>
      <c r="Q23662" s="99"/>
    </row>
    <row r="23663" spans="16:17" x14ac:dyDescent="0.3">
      <c r="P23663" s="99"/>
      <c r="Q23663" s="99"/>
    </row>
    <row r="23664" spans="16:17" x14ac:dyDescent="0.3">
      <c r="P23664" s="99"/>
      <c r="Q23664" s="99"/>
    </row>
    <row r="23665" spans="16:17" x14ac:dyDescent="0.3">
      <c r="P23665" s="99"/>
      <c r="Q23665" s="99"/>
    </row>
    <row r="23666" spans="16:17" x14ac:dyDescent="0.3">
      <c r="P23666" s="99"/>
      <c r="Q23666" s="99"/>
    </row>
    <row r="23667" spans="16:17" x14ac:dyDescent="0.3">
      <c r="P23667" s="99"/>
      <c r="Q23667" s="99"/>
    </row>
    <row r="23668" spans="16:17" x14ac:dyDescent="0.3">
      <c r="P23668" s="99"/>
      <c r="Q23668" s="99"/>
    </row>
    <row r="23669" spans="16:17" x14ac:dyDescent="0.3">
      <c r="P23669" s="99"/>
      <c r="Q23669" s="99"/>
    </row>
    <row r="23670" spans="16:17" x14ac:dyDescent="0.3">
      <c r="P23670" s="99"/>
      <c r="Q23670" s="99"/>
    </row>
    <row r="23671" spans="16:17" x14ac:dyDescent="0.3">
      <c r="P23671" s="99"/>
      <c r="Q23671" s="99"/>
    </row>
    <row r="23672" spans="16:17" x14ac:dyDescent="0.3">
      <c r="P23672" s="99"/>
      <c r="Q23672" s="99"/>
    </row>
    <row r="23673" spans="16:17" x14ac:dyDescent="0.3">
      <c r="P23673" s="99"/>
      <c r="Q23673" s="99"/>
    </row>
    <row r="23674" spans="16:17" x14ac:dyDescent="0.3">
      <c r="P23674" s="99"/>
      <c r="Q23674" s="99"/>
    </row>
    <row r="23675" spans="16:17" x14ac:dyDescent="0.3">
      <c r="P23675" s="99"/>
      <c r="Q23675" s="99"/>
    </row>
    <row r="23676" spans="16:17" x14ac:dyDescent="0.3">
      <c r="P23676" s="99"/>
      <c r="Q23676" s="99"/>
    </row>
    <row r="23677" spans="16:17" x14ac:dyDescent="0.3">
      <c r="P23677" s="99"/>
      <c r="Q23677" s="99"/>
    </row>
    <row r="23678" spans="16:17" x14ac:dyDescent="0.3">
      <c r="P23678" s="99"/>
      <c r="Q23678" s="99"/>
    </row>
    <row r="23679" spans="16:17" x14ac:dyDescent="0.3">
      <c r="P23679" s="99"/>
      <c r="Q23679" s="99"/>
    </row>
    <row r="23680" spans="16:17" x14ac:dyDescent="0.3">
      <c r="P23680" s="99"/>
      <c r="Q23680" s="99"/>
    </row>
    <row r="23681" spans="16:17" x14ac:dyDescent="0.3">
      <c r="P23681" s="99"/>
      <c r="Q23681" s="99"/>
    </row>
    <row r="23682" spans="16:17" x14ac:dyDescent="0.3">
      <c r="P23682" s="99"/>
      <c r="Q23682" s="99"/>
    </row>
    <row r="23683" spans="16:17" x14ac:dyDescent="0.3">
      <c r="P23683" s="99"/>
      <c r="Q23683" s="99"/>
    </row>
    <row r="23684" spans="16:17" x14ac:dyDescent="0.3">
      <c r="P23684" s="99"/>
      <c r="Q23684" s="99"/>
    </row>
    <row r="23685" spans="16:17" x14ac:dyDescent="0.3">
      <c r="P23685" s="99"/>
      <c r="Q23685" s="99"/>
    </row>
    <row r="23686" spans="16:17" x14ac:dyDescent="0.3">
      <c r="P23686" s="99"/>
      <c r="Q23686" s="99"/>
    </row>
    <row r="23687" spans="16:17" x14ac:dyDescent="0.3">
      <c r="P23687" s="99"/>
      <c r="Q23687" s="99"/>
    </row>
    <row r="23688" spans="16:17" x14ac:dyDescent="0.3">
      <c r="P23688" s="99"/>
      <c r="Q23688" s="99"/>
    </row>
    <row r="23689" spans="16:17" x14ac:dyDescent="0.3">
      <c r="P23689" s="99"/>
      <c r="Q23689" s="99"/>
    </row>
    <row r="23690" spans="16:17" x14ac:dyDescent="0.3">
      <c r="P23690" s="99"/>
      <c r="Q23690" s="99"/>
    </row>
    <row r="23691" spans="16:17" x14ac:dyDescent="0.3">
      <c r="P23691" s="99"/>
      <c r="Q23691" s="99"/>
    </row>
    <row r="23692" spans="16:17" x14ac:dyDescent="0.3">
      <c r="P23692" s="99"/>
      <c r="Q23692" s="99"/>
    </row>
    <row r="23693" spans="16:17" x14ac:dyDescent="0.3">
      <c r="P23693" s="99"/>
      <c r="Q23693" s="99"/>
    </row>
    <row r="23694" spans="16:17" x14ac:dyDescent="0.3">
      <c r="P23694" s="99"/>
      <c r="Q23694" s="99"/>
    </row>
    <row r="23695" spans="16:17" x14ac:dyDescent="0.3">
      <c r="P23695" s="99"/>
      <c r="Q23695" s="99"/>
    </row>
    <row r="23696" spans="16:17" x14ac:dyDescent="0.3">
      <c r="P23696" s="99"/>
      <c r="Q23696" s="99"/>
    </row>
    <row r="23697" spans="16:17" x14ac:dyDescent="0.3">
      <c r="P23697" s="99"/>
      <c r="Q23697" s="99"/>
    </row>
    <row r="23698" spans="16:17" x14ac:dyDescent="0.3">
      <c r="P23698" s="99"/>
      <c r="Q23698" s="99"/>
    </row>
    <row r="23699" spans="16:17" x14ac:dyDescent="0.3">
      <c r="P23699" s="99"/>
      <c r="Q23699" s="99"/>
    </row>
    <row r="23700" spans="16:17" x14ac:dyDescent="0.3">
      <c r="P23700" s="99"/>
      <c r="Q23700" s="99"/>
    </row>
    <row r="23701" spans="16:17" x14ac:dyDescent="0.3">
      <c r="P23701" s="99"/>
      <c r="Q23701" s="99"/>
    </row>
    <row r="23702" spans="16:17" x14ac:dyDescent="0.3">
      <c r="P23702" s="99"/>
      <c r="Q23702" s="99"/>
    </row>
    <row r="23703" spans="16:17" x14ac:dyDescent="0.3">
      <c r="P23703" s="99"/>
      <c r="Q23703" s="99"/>
    </row>
    <row r="23704" spans="16:17" x14ac:dyDescent="0.3">
      <c r="P23704" s="99"/>
      <c r="Q23704" s="99"/>
    </row>
    <row r="23705" spans="16:17" x14ac:dyDescent="0.3">
      <c r="P23705" s="99"/>
      <c r="Q23705" s="99"/>
    </row>
    <row r="23706" spans="16:17" x14ac:dyDescent="0.3">
      <c r="P23706" s="99"/>
      <c r="Q23706" s="99"/>
    </row>
    <row r="23707" spans="16:17" x14ac:dyDescent="0.3">
      <c r="P23707" s="99"/>
      <c r="Q23707" s="99"/>
    </row>
    <row r="23708" spans="16:17" x14ac:dyDescent="0.3">
      <c r="P23708" s="99"/>
      <c r="Q23708" s="99"/>
    </row>
    <row r="23709" spans="16:17" x14ac:dyDescent="0.3">
      <c r="P23709" s="99"/>
      <c r="Q23709" s="99"/>
    </row>
    <row r="23710" spans="16:17" x14ac:dyDescent="0.3">
      <c r="P23710" s="99"/>
      <c r="Q23710" s="99"/>
    </row>
    <row r="23711" spans="16:17" x14ac:dyDescent="0.3">
      <c r="P23711" s="99"/>
      <c r="Q23711" s="99"/>
    </row>
    <row r="23712" spans="16:17" x14ac:dyDescent="0.3">
      <c r="P23712" s="99"/>
      <c r="Q23712" s="99"/>
    </row>
    <row r="23713" spans="16:17" x14ac:dyDescent="0.3">
      <c r="P23713" s="99"/>
      <c r="Q23713" s="99"/>
    </row>
    <row r="23714" spans="16:17" x14ac:dyDescent="0.3">
      <c r="P23714" s="99"/>
      <c r="Q23714" s="99"/>
    </row>
    <row r="23715" spans="16:17" x14ac:dyDescent="0.3">
      <c r="P23715" s="99"/>
      <c r="Q23715" s="99"/>
    </row>
    <row r="23716" spans="16:17" x14ac:dyDescent="0.3">
      <c r="P23716" s="99"/>
      <c r="Q23716" s="99"/>
    </row>
    <row r="23717" spans="16:17" x14ac:dyDescent="0.3">
      <c r="P23717" s="99"/>
      <c r="Q23717" s="99"/>
    </row>
    <row r="23718" spans="16:17" x14ac:dyDescent="0.3">
      <c r="P23718" s="99"/>
      <c r="Q23718" s="99"/>
    </row>
    <row r="23719" spans="16:17" x14ac:dyDescent="0.3">
      <c r="P23719" s="99"/>
      <c r="Q23719" s="99"/>
    </row>
    <row r="23720" spans="16:17" x14ac:dyDescent="0.3">
      <c r="P23720" s="99"/>
      <c r="Q23720" s="99"/>
    </row>
    <row r="23721" spans="16:17" x14ac:dyDescent="0.3">
      <c r="P23721" s="99"/>
      <c r="Q23721" s="99"/>
    </row>
    <row r="23722" spans="16:17" x14ac:dyDescent="0.3">
      <c r="P23722" s="99"/>
      <c r="Q23722" s="99"/>
    </row>
    <row r="23723" spans="16:17" x14ac:dyDescent="0.3">
      <c r="P23723" s="99"/>
      <c r="Q23723" s="99"/>
    </row>
    <row r="23724" spans="16:17" x14ac:dyDescent="0.3">
      <c r="P23724" s="99"/>
      <c r="Q23724" s="99"/>
    </row>
    <row r="23725" spans="16:17" x14ac:dyDescent="0.3">
      <c r="P23725" s="99"/>
      <c r="Q23725" s="99"/>
    </row>
    <row r="23726" spans="16:17" x14ac:dyDescent="0.3">
      <c r="P23726" s="99"/>
      <c r="Q23726" s="99"/>
    </row>
    <row r="23727" spans="16:17" x14ac:dyDescent="0.3">
      <c r="P23727" s="99"/>
      <c r="Q23727" s="99"/>
    </row>
    <row r="23728" spans="16:17" x14ac:dyDescent="0.3">
      <c r="P23728" s="99"/>
      <c r="Q23728" s="99"/>
    </row>
    <row r="23729" spans="16:17" x14ac:dyDescent="0.3">
      <c r="P23729" s="99"/>
      <c r="Q23729" s="99"/>
    </row>
    <row r="23730" spans="16:17" x14ac:dyDescent="0.3">
      <c r="P23730" s="99"/>
      <c r="Q23730" s="99"/>
    </row>
    <row r="23731" spans="16:17" x14ac:dyDescent="0.3">
      <c r="P23731" s="99"/>
      <c r="Q23731" s="99"/>
    </row>
    <row r="23732" spans="16:17" x14ac:dyDescent="0.3">
      <c r="P23732" s="99"/>
      <c r="Q23732" s="99"/>
    </row>
    <row r="23733" spans="16:17" x14ac:dyDescent="0.3">
      <c r="P23733" s="99"/>
      <c r="Q23733" s="99"/>
    </row>
    <row r="23734" spans="16:17" x14ac:dyDescent="0.3">
      <c r="P23734" s="99"/>
      <c r="Q23734" s="99"/>
    </row>
    <row r="23735" spans="16:17" x14ac:dyDescent="0.3">
      <c r="P23735" s="99"/>
      <c r="Q23735" s="99"/>
    </row>
    <row r="23736" spans="16:17" x14ac:dyDescent="0.3">
      <c r="P23736" s="99"/>
      <c r="Q23736" s="99"/>
    </row>
    <row r="23737" spans="16:17" x14ac:dyDescent="0.3">
      <c r="P23737" s="99"/>
      <c r="Q23737" s="99"/>
    </row>
    <row r="23738" spans="16:17" x14ac:dyDescent="0.3">
      <c r="P23738" s="99"/>
      <c r="Q23738" s="99"/>
    </row>
    <row r="23739" spans="16:17" x14ac:dyDescent="0.3">
      <c r="P23739" s="99"/>
      <c r="Q23739" s="99"/>
    </row>
    <row r="23740" spans="16:17" x14ac:dyDescent="0.3">
      <c r="P23740" s="99"/>
      <c r="Q23740" s="99"/>
    </row>
    <row r="23741" spans="16:17" x14ac:dyDescent="0.3">
      <c r="P23741" s="99"/>
      <c r="Q23741" s="99"/>
    </row>
    <row r="23742" spans="16:17" x14ac:dyDescent="0.3">
      <c r="P23742" s="99"/>
      <c r="Q23742" s="99"/>
    </row>
    <row r="23743" spans="16:17" x14ac:dyDescent="0.3">
      <c r="P23743" s="99"/>
      <c r="Q23743" s="99"/>
    </row>
    <row r="23744" spans="16:17" x14ac:dyDescent="0.3">
      <c r="P23744" s="99"/>
      <c r="Q23744" s="99"/>
    </row>
    <row r="23745" spans="16:17" x14ac:dyDescent="0.3">
      <c r="P23745" s="99"/>
      <c r="Q23745" s="99"/>
    </row>
    <row r="23746" spans="16:17" x14ac:dyDescent="0.3">
      <c r="P23746" s="99"/>
      <c r="Q23746" s="99"/>
    </row>
    <row r="23747" spans="16:17" x14ac:dyDescent="0.3">
      <c r="P23747" s="99"/>
      <c r="Q23747" s="99"/>
    </row>
    <row r="23748" spans="16:17" x14ac:dyDescent="0.3">
      <c r="P23748" s="99"/>
      <c r="Q23748" s="99"/>
    </row>
    <row r="23749" spans="16:17" x14ac:dyDescent="0.3">
      <c r="P23749" s="99"/>
      <c r="Q23749" s="99"/>
    </row>
    <row r="23750" spans="16:17" x14ac:dyDescent="0.3">
      <c r="P23750" s="99"/>
      <c r="Q23750" s="99"/>
    </row>
    <row r="23751" spans="16:17" x14ac:dyDescent="0.3">
      <c r="P23751" s="99"/>
      <c r="Q23751" s="99"/>
    </row>
    <row r="23752" spans="16:17" x14ac:dyDescent="0.3">
      <c r="P23752" s="99"/>
      <c r="Q23752" s="99"/>
    </row>
    <row r="23753" spans="16:17" x14ac:dyDescent="0.3">
      <c r="P23753" s="99"/>
      <c r="Q23753" s="99"/>
    </row>
    <row r="23754" spans="16:17" x14ac:dyDescent="0.3">
      <c r="P23754" s="99"/>
      <c r="Q23754" s="99"/>
    </row>
    <row r="23755" spans="16:17" x14ac:dyDescent="0.3">
      <c r="P23755" s="99"/>
      <c r="Q23755" s="99"/>
    </row>
    <row r="23756" spans="16:17" x14ac:dyDescent="0.3">
      <c r="P23756" s="99"/>
      <c r="Q23756" s="99"/>
    </row>
    <row r="23757" spans="16:17" x14ac:dyDescent="0.3">
      <c r="P23757" s="99"/>
      <c r="Q23757" s="99"/>
    </row>
    <row r="23758" spans="16:17" x14ac:dyDescent="0.3">
      <c r="P23758" s="99"/>
      <c r="Q23758" s="99"/>
    </row>
    <row r="23759" spans="16:17" x14ac:dyDescent="0.3">
      <c r="P23759" s="99"/>
      <c r="Q23759" s="99"/>
    </row>
    <row r="23760" spans="16:17" x14ac:dyDescent="0.3">
      <c r="P23760" s="99"/>
      <c r="Q23760" s="99"/>
    </row>
    <row r="23761" spans="16:17" x14ac:dyDescent="0.3">
      <c r="P23761" s="99"/>
      <c r="Q23761" s="99"/>
    </row>
    <row r="23762" spans="16:17" x14ac:dyDescent="0.3">
      <c r="P23762" s="99"/>
      <c r="Q23762" s="99"/>
    </row>
    <row r="23763" spans="16:17" x14ac:dyDescent="0.3">
      <c r="P23763" s="99"/>
      <c r="Q23763" s="99"/>
    </row>
    <row r="23764" spans="16:17" x14ac:dyDescent="0.3">
      <c r="P23764" s="99"/>
      <c r="Q23764" s="99"/>
    </row>
    <row r="23765" spans="16:17" x14ac:dyDescent="0.3">
      <c r="P23765" s="99"/>
      <c r="Q23765" s="99"/>
    </row>
    <row r="23766" spans="16:17" x14ac:dyDescent="0.3">
      <c r="P23766" s="99"/>
      <c r="Q23766" s="99"/>
    </row>
    <row r="23767" spans="16:17" x14ac:dyDescent="0.3">
      <c r="P23767" s="99"/>
      <c r="Q23767" s="99"/>
    </row>
    <row r="23768" spans="16:17" x14ac:dyDescent="0.3">
      <c r="P23768" s="99"/>
      <c r="Q23768" s="99"/>
    </row>
    <row r="23769" spans="16:17" x14ac:dyDescent="0.3">
      <c r="P23769" s="99"/>
      <c r="Q23769" s="99"/>
    </row>
    <row r="23770" spans="16:17" x14ac:dyDescent="0.3">
      <c r="P23770" s="99"/>
      <c r="Q23770" s="99"/>
    </row>
    <row r="23771" spans="16:17" x14ac:dyDescent="0.3">
      <c r="P23771" s="99"/>
      <c r="Q23771" s="99"/>
    </row>
    <row r="23772" spans="16:17" x14ac:dyDescent="0.3">
      <c r="P23772" s="99"/>
      <c r="Q23772" s="99"/>
    </row>
    <row r="23773" spans="16:17" x14ac:dyDescent="0.3">
      <c r="P23773" s="99"/>
      <c r="Q23773" s="99"/>
    </row>
    <row r="23774" spans="16:17" x14ac:dyDescent="0.3">
      <c r="P23774" s="99"/>
      <c r="Q23774" s="99"/>
    </row>
    <row r="23775" spans="16:17" x14ac:dyDescent="0.3">
      <c r="P23775" s="99"/>
      <c r="Q23775" s="99"/>
    </row>
    <row r="23776" spans="16:17" x14ac:dyDescent="0.3">
      <c r="P23776" s="99"/>
      <c r="Q23776" s="99"/>
    </row>
    <row r="23777" spans="16:17" x14ac:dyDescent="0.3">
      <c r="P23777" s="99"/>
      <c r="Q23777" s="99"/>
    </row>
    <row r="23778" spans="16:17" x14ac:dyDescent="0.3">
      <c r="P23778" s="99"/>
      <c r="Q23778" s="99"/>
    </row>
    <row r="23779" spans="16:17" x14ac:dyDescent="0.3">
      <c r="P23779" s="99"/>
      <c r="Q23779" s="99"/>
    </row>
    <row r="23780" spans="16:17" x14ac:dyDescent="0.3">
      <c r="P23780" s="99"/>
      <c r="Q23780" s="99"/>
    </row>
    <row r="23781" spans="16:17" x14ac:dyDescent="0.3">
      <c r="P23781" s="99"/>
      <c r="Q23781" s="99"/>
    </row>
    <row r="23782" spans="16:17" x14ac:dyDescent="0.3">
      <c r="P23782" s="99"/>
      <c r="Q23782" s="99"/>
    </row>
    <row r="23783" spans="16:17" x14ac:dyDescent="0.3">
      <c r="P23783" s="99"/>
      <c r="Q23783" s="99"/>
    </row>
    <row r="23784" spans="16:17" x14ac:dyDescent="0.3">
      <c r="P23784" s="99"/>
      <c r="Q23784" s="99"/>
    </row>
    <row r="23785" spans="16:17" x14ac:dyDescent="0.3">
      <c r="P23785" s="99"/>
      <c r="Q23785" s="99"/>
    </row>
    <row r="23786" spans="16:17" x14ac:dyDescent="0.3">
      <c r="P23786" s="99"/>
      <c r="Q23786" s="99"/>
    </row>
    <row r="23787" spans="16:17" x14ac:dyDescent="0.3">
      <c r="P23787" s="99"/>
      <c r="Q23787" s="99"/>
    </row>
    <row r="23788" spans="16:17" x14ac:dyDescent="0.3">
      <c r="P23788" s="99"/>
      <c r="Q23788" s="99"/>
    </row>
    <row r="23789" spans="16:17" x14ac:dyDescent="0.3">
      <c r="P23789" s="99"/>
      <c r="Q23789" s="99"/>
    </row>
    <row r="23790" spans="16:17" x14ac:dyDescent="0.3">
      <c r="P23790" s="99"/>
      <c r="Q23790" s="99"/>
    </row>
    <row r="23791" spans="16:17" x14ac:dyDescent="0.3">
      <c r="P23791" s="99"/>
      <c r="Q23791" s="99"/>
    </row>
    <row r="23792" spans="16:17" x14ac:dyDescent="0.3">
      <c r="P23792" s="99"/>
      <c r="Q23792" s="99"/>
    </row>
    <row r="23793" spans="16:17" x14ac:dyDescent="0.3">
      <c r="P23793" s="99"/>
      <c r="Q23793" s="99"/>
    </row>
    <row r="23794" spans="16:17" x14ac:dyDescent="0.3">
      <c r="P23794" s="99"/>
      <c r="Q23794" s="99"/>
    </row>
    <row r="23795" spans="16:17" x14ac:dyDescent="0.3">
      <c r="P23795" s="99"/>
      <c r="Q23795" s="99"/>
    </row>
    <row r="23796" spans="16:17" x14ac:dyDescent="0.3">
      <c r="P23796" s="99"/>
      <c r="Q23796" s="99"/>
    </row>
    <row r="23797" spans="16:17" x14ac:dyDescent="0.3">
      <c r="P23797" s="99"/>
      <c r="Q23797" s="99"/>
    </row>
    <row r="23798" spans="16:17" x14ac:dyDescent="0.3">
      <c r="P23798" s="99"/>
      <c r="Q23798" s="99"/>
    </row>
    <row r="23799" spans="16:17" x14ac:dyDescent="0.3">
      <c r="P23799" s="99"/>
      <c r="Q23799" s="99"/>
    </row>
    <row r="23800" spans="16:17" x14ac:dyDescent="0.3">
      <c r="P23800" s="99"/>
      <c r="Q23800" s="99"/>
    </row>
    <row r="23801" spans="16:17" x14ac:dyDescent="0.3">
      <c r="P23801" s="99"/>
      <c r="Q23801" s="99"/>
    </row>
    <row r="23802" spans="16:17" x14ac:dyDescent="0.3">
      <c r="P23802" s="99"/>
      <c r="Q23802" s="99"/>
    </row>
    <row r="23803" spans="16:17" x14ac:dyDescent="0.3">
      <c r="P23803" s="99"/>
      <c r="Q23803" s="99"/>
    </row>
    <row r="23804" spans="16:17" x14ac:dyDescent="0.3">
      <c r="P23804" s="99"/>
      <c r="Q23804" s="99"/>
    </row>
    <row r="23805" spans="16:17" x14ac:dyDescent="0.3">
      <c r="P23805" s="99"/>
      <c r="Q23805" s="99"/>
    </row>
    <row r="23806" spans="16:17" x14ac:dyDescent="0.3">
      <c r="P23806" s="99"/>
      <c r="Q23806" s="99"/>
    </row>
    <row r="23807" spans="16:17" x14ac:dyDescent="0.3">
      <c r="P23807" s="99"/>
      <c r="Q23807" s="99"/>
    </row>
    <row r="23808" spans="16:17" x14ac:dyDescent="0.3">
      <c r="P23808" s="99"/>
      <c r="Q23808" s="99"/>
    </row>
    <row r="23809" spans="16:17" x14ac:dyDescent="0.3">
      <c r="P23809" s="99"/>
      <c r="Q23809" s="99"/>
    </row>
    <row r="23810" spans="16:17" x14ac:dyDescent="0.3">
      <c r="P23810" s="99"/>
      <c r="Q23810" s="99"/>
    </row>
    <row r="23811" spans="16:17" x14ac:dyDescent="0.3">
      <c r="P23811" s="99"/>
      <c r="Q23811" s="99"/>
    </row>
    <row r="23812" spans="16:17" x14ac:dyDescent="0.3">
      <c r="P23812" s="99"/>
      <c r="Q23812" s="99"/>
    </row>
    <row r="23813" spans="16:17" x14ac:dyDescent="0.3">
      <c r="P23813" s="99"/>
      <c r="Q23813" s="99"/>
    </row>
    <row r="23814" spans="16:17" x14ac:dyDescent="0.3">
      <c r="P23814" s="99"/>
      <c r="Q23814" s="99"/>
    </row>
    <row r="23815" spans="16:17" x14ac:dyDescent="0.3">
      <c r="P23815" s="99"/>
      <c r="Q23815" s="99"/>
    </row>
    <row r="23816" spans="16:17" x14ac:dyDescent="0.3">
      <c r="P23816" s="99"/>
      <c r="Q23816" s="99"/>
    </row>
    <row r="23817" spans="16:17" x14ac:dyDescent="0.3">
      <c r="P23817" s="99"/>
      <c r="Q23817" s="99"/>
    </row>
    <row r="23818" spans="16:17" x14ac:dyDescent="0.3">
      <c r="P23818" s="99"/>
      <c r="Q23818" s="99"/>
    </row>
    <row r="23819" spans="16:17" x14ac:dyDescent="0.3">
      <c r="P23819" s="99"/>
      <c r="Q23819" s="99"/>
    </row>
    <row r="23820" spans="16:17" x14ac:dyDescent="0.3">
      <c r="P23820" s="99"/>
      <c r="Q23820" s="99"/>
    </row>
    <row r="23821" spans="16:17" x14ac:dyDescent="0.3">
      <c r="P23821" s="99"/>
      <c r="Q23821" s="99"/>
    </row>
    <row r="23822" spans="16:17" x14ac:dyDescent="0.3">
      <c r="P23822" s="99"/>
      <c r="Q23822" s="99"/>
    </row>
    <row r="23823" spans="16:17" x14ac:dyDescent="0.3">
      <c r="P23823" s="99"/>
      <c r="Q23823" s="99"/>
    </row>
    <row r="23824" spans="16:17" x14ac:dyDescent="0.3">
      <c r="P23824" s="99"/>
      <c r="Q23824" s="99"/>
    </row>
    <row r="23825" spans="16:17" x14ac:dyDescent="0.3">
      <c r="P23825" s="99"/>
      <c r="Q23825" s="99"/>
    </row>
    <row r="23826" spans="16:17" x14ac:dyDescent="0.3">
      <c r="P23826" s="99"/>
      <c r="Q23826" s="99"/>
    </row>
    <row r="23827" spans="16:17" x14ac:dyDescent="0.3">
      <c r="P23827" s="99"/>
      <c r="Q23827" s="99"/>
    </row>
    <row r="23828" spans="16:17" x14ac:dyDescent="0.3">
      <c r="P23828" s="99"/>
      <c r="Q23828" s="99"/>
    </row>
    <row r="23829" spans="16:17" x14ac:dyDescent="0.3">
      <c r="P23829" s="99"/>
      <c r="Q23829" s="99"/>
    </row>
    <row r="23830" spans="16:17" x14ac:dyDescent="0.3">
      <c r="P23830" s="99"/>
      <c r="Q23830" s="99"/>
    </row>
    <row r="23831" spans="16:17" x14ac:dyDescent="0.3">
      <c r="P23831" s="99"/>
      <c r="Q23831" s="99"/>
    </row>
    <row r="23832" spans="16:17" x14ac:dyDescent="0.3">
      <c r="P23832" s="99"/>
      <c r="Q23832" s="99"/>
    </row>
    <row r="23833" spans="16:17" x14ac:dyDescent="0.3">
      <c r="P23833" s="99"/>
      <c r="Q23833" s="99"/>
    </row>
    <row r="23834" spans="16:17" x14ac:dyDescent="0.3">
      <c r="P23834" s="99"/>
      <c r="Q23834" s="99"/>
    </row>
    <row r="23835" spans="16:17" x14ac:dyDescent="0.3">
      <c r="P23835" s="99"/>
      <c r="Q23835" s="99"/>
    </row>
    <row r="23836" spans="16:17" x14ac:dyDescent="0.3">
      <c r="P23836" s="99"/>
      <c r="Q23836" s="99"/>
    </row>
    <row r="23837" spans="16:17" x14ac:dyDescent="0.3">
      <c r="P23837" s="99"/>
      <c r="Q23837" s="99"/>
    </row>
    <row r="23838" spans="16:17" x14ac:dyDescent="0.3">
      <c r="P23838" s="99"/>
      <c r="Q23838" s="99"/>
    </row>
    <row r="23839" spans="16:17" x14ac:dyDescent="0.3">
      <c r="P23839" s="99"/>
      <c r="Q23839" s="99"/>
    </row>
    <row r="23840" spans="16:17" x14ac:dyDescent="0.3">
      <c r="P23840" s="99"/>
      <c r="Q23840" s="99"/>
    </row>
    <row r="23841" spans="16:17" x14ac:dyDescent="0.3">
      <c r="P23841" s="99"/>
      <c r="Q23841" s="99"/>
    </row>
    <row r="23842" spans="16:17" x14ac:dyDescent="0.3">
      <c r="P23842" s="99"/>
      <c r="Q23842" s="99"/>
    </row>
    <row r="23843" spans="16:17" x14ac:dyDescent="0.3">
      <c r="P23843" s="99"/>
      <c r="Q23843" s="99"/>
    </row>
    <row r="23844" spans="16:17" x14ac:dyDescent="0.3">
      <c r="P23844" s="99"/>
      <c r="Q23844" s="99"/>
    </row>
    <row r="23845" spans="16:17" x14ac:dyDescent="0.3">
      <c r="P23845" s="99"/>
      <c r="Q23845" s="99"/>
    </row>
    <row r="23846" spans="16:17" x14ac:dyDescent="0.3">
      <c r="P23846" s="99"/>
      <c r="Q23846" s="99"/>
    </row>
    <row r="23847" spans="16:17" x14ac:dyDescent="0.3">
      <c r="P23847" s="99"/>
      <c r="Q23847" s="99"/>
    </row>
    <row r="23848" spans="16:17" x14ac:dyDescent="0.3">
      <c r="P23848" s="99"/>
      <c r="Q23848" s="99"/>
    </row>
    <row r="23849" spans="16:17" x14ac:dyDescent="0.3">
      <c r="P23849" s="99"/>
      <c r="Q23849" s="99"/>
    </row>
    <row r="23850" spans="16:17" x14ac:dyDescent="0.3">
      <c r="P23850" s="99"/>
      <c r="Q23850" s="99"/>
    </row>
    <row r="23851" spans="16:17" x14ac:dyDescent="0.3">
      <c r="P23851" s="99"/>
      <c r="Q23851" s="99"/>
    </row>
    <row r="23852" spans="16:17" x14ac:dyDescent="0.3">
      <c r="P23852" s="99"/>
      <c r="Q23852" s="99"/>
    </row>
    <row r="23853" spans="16:17" x14ac:dyDescent="0.3">
      <c r="P23853" s="99"/>
      <c r="Q23853" s="99"/>
    </row>
    <row r="23854" spans="16:17" x14ac:dyDescent="0.3">
      <c r="P23854" s="99"/>
      <c r="Q23854" s="99"/>
    </row>
    <row r="23855" spans="16:17" x14ac:dyDescent="0.3">
      <c r="P23855" s="99"/>
      <c r="Q23855" s="99"/>
    </row>
    <row r="23856" spans="16:17" x14ac:dyDescent="0.3">
      <c r="P23856" s="99"/>
      <c r="Q23856" s="99"/>
    </row>
    <row r="23857" spans="16:17" x14ac:dyDescent="0.3">
      <c r="P23857" s="99"/>
      <c r="Q23857" s="99"/>
    </row>
    <row r="23858" spans="16:17" x14ac:dyDescent="0.3">
      <c r="P23858" s="99"/>
      <c r="Q23858" s="99"/>
    </row>
    <row r="23859" spans="16:17" x14ac:dyDescent="0.3">
      <c r="P23859" s="99"/>
      <c r="Q23859" s="99"/>
    </row>
    <row r="23860" spans="16:17" x14ac:dyDescent="0.3">
      <c r="P23860" s="99"/>
      <c r="Q23860" s="99"/>
    </row>
    <row r="23861" spans="16:17" x14ac:dyDescent="0.3">
      <c r="P23861" s="99"/>
      <c r="Q23861" s="99"/>
    </row>
    <row r="23862" spans="16:17" x14ac:dyDescent="0.3">
      <c r="P23862" s="99"/>
      <c r="Q23862" s="99"/>
    </row>
    <row r="23863" spans="16:17" x14ac:dyDescent="0.3">
      <c r="P23863" s="99"/>
      <c r="Q23863" s="99"/>
    </row>
    <row r="23864" spans="16:17" x14ac:dyDescent="0.3">
      <c r="P23864" s="99"/>
      <c r="Q23864" s="99"/>
    </row>
    <row r="23865" spans="16:17" x14ac:dyDescent="0.3">
      <c r="P23865" s="99"/>
      <c r="Q23865" s="99"/>
    </row>
    <row r="23866" spans="16:17" x14ac:dyDescent="0.3">
      <c r="P23866" s="99"/>
      <c r="Q23866" s="99"/>
    </row>
    <row r="23867" spans="16:17" x14ac:dyDescent="0.3">
      <c r="P23867" s="99"/>
      <c r="Q23867" s="99"/>
    </row>
    <row r="23868" spans="16:17" x14ac:dyDescent="0.3">
      <c r="P23868" s="99"/>
      <c r="Q23868" s="99"/>
    </row>
    <row r="23869" spans="16:17" x14ac:dyDescent="0.3">
      <c r="P23869" s="99"/>
      <c r="Q23869" s="99"/>
    </row>
    <row r="23870" spans="16:17" x14ac:dyDescent="0.3">
      <c r="P23870" s="99"/>
      <c r="Q23870" s="99"/>
    </row>
    <row r="23871" spans="16:17" x14ac:dyDescent="0.3">
      <c r="P23871" s="99"/>
      <c r="Q23871" s="99"/>
    </row>
    <row r="23872" spans="16:17" x14ac:dyDescent="0.3">
      <c r="P23872" s="99"/>
      <c r="Q23872" s="99"/>
    </row>
    <row r="23873" spans="16:17" x14ac:dyDescent="0.3">
      <c r="P23873" s="99"/>
      <c r="Q23873" s="99"/>
    </row>
    <row r="23874" spans="16:17" x14ac:dyDescent="0.3">
      <c r="P23874" s="99"/>
      <c r="Q23874" s="99"/>
    </row>
    <row r="23875" spans="16:17" x14ac:dyDescent="0.3">
      <c r="P23875" s="99"/>
      <c r="Q23875" s="99"/>
    </row>
    <row r="23876" spans="16:17" x14ac:dyDescent="0.3">
      <c r="P23876" s="99"/>
      <c r="Q23876" s="99"/>
    </row>
    <row r="23877" spans="16:17" x14ac:dyDescent="0.3">
      <c r="P23877" s="99"/>
      <c r="Q23877" s="99"/>
    </row>
    <row r="23878" spans="16:17" x14ac:dyDescent="0.3">
      <c r="P23878" s="99"/>
      <c r="Q23878" s="99"/>
    </row>
    <row r="23879" spans="16:17" x14ac:dyDescent="0.3">
      <c r="P23879" s="99"/>
      <c r="Q23879" s="99"/>
    </row>
    <row r="23880" spans="16:17" x14ac:dyDescent="0.3">
      <c r="P23880" s="99"/>
      <c r="Q23880" s="99"/>
    </row>
    <row r="23881" spans="16:17" x14ac:dyDescent="0.3">
      <c r="P23881" s="99"/>
      <c r="Q23881" s="99"/>
    </row>
    <row r="23882" spans="16:17" x14ac:dyDescent="0.3">
      <c r="P23882" s="99"/>
      <c r="Q23882" s="99"/>
    </row>
    <row r="23883" spans="16:17" x14ac:dyDescent="0.3">
      <c r="P23883" s="99"/>
      <c r="Q23883" s="99"/>
    </row>
    <row r="23884" spans="16:17" x14ac:dyDescent="0.3">
      <c r="P23884" s="99"/>
      <c r="Q23884" s="99"/>
    </row>
    <row r="23885" spans="16:17" x14ac:dyDescent="0.3">
      <c r="P23885" s="99"/>
      <c r="Q23885" s="99"/>
    </row>
    <row r="23886" spans="16:17" x14ac:dyDescent="0.3">
      <c r="P23886" s="99"/>
      <c r="Q23886" s="99"/>
    </row>
    <row r="23887" spans="16:17" x14ac:dyDescent="0.3">
      <c r="P23887" s="99"/>
      <c r="Q23887" s="99"/>
    </row>
    <row r="23888" spans="16:17" x14ac:dyDescent="0.3">
      <c r="P23888" s="99"/>
      <c r="Q23888" s="99"/>
    </row>
    <row r="23889" spans="16:17" x14ac:dyDescent="0.3">
      <c r="P23889" s="99"/>
      <c r="Q23889" s="99"/>
    </row>
    <row r="23890" spans="16:17" x14ac:dyDescent="0.3">
      <c r="P23890" s="99"/>
      <c r="Q23890" s="99"/>
    </row>
    <row r="23891" spans="16:17" x14ac:dyDescent="0.3">
      <c r="P23891" s="99"/>
      <c r="Q23891" s="99"/>
    </row>
    <row r="23892" spans="16:17" x14ac:dyDescent="0.3">
      <c r="P23892" s="99"/>
      <c r="Q23892" s="99"/>
    </row>
    <row r="23893" spans="16:17" x14ac:dyDescent="0.3">
      <c r="P23893" s="99"/>
      <c r="Q23893" s="99"/>
    </row>
    <row r="23894" spans="16:17" x14ac:dyDescent="0.3">
      <c r="P23894" s="99"/>
      <c r="Q23894" s="99"/>
    </row>
    <row r="23895" spans="16:17" x14ac:dyDescent="0.3">
      <c r="P23895" s="99"/>
      <c r="Q23895" s="99"/>
    </row>
    <row r="23896" spans="16:17" x14ac:dyDescent="0.3">
      <c r="P23896" s="99"/>
      <c r="Q23896" s="99"/>
    </row>
    <row r="23897" spans="16:17" x14ac:dyDescent="0.3">
      <c r="P23897" s="99"/>
      <c r="Q23897" s="99"/>
    </row>
    <row r="23898" spans="16:17" x14ac:dyDescent="0.3">
      <c r="P23898" s="99"/>
      <c r="Q23898" s="99"/>
    </row>
    <row r="23899" spans="16:17" x14ac:dyDescent="0.3">
      <c r="P23899" s="99"/>
      <c r="Q23899" s="99"/>
    </row>
    <row r="23900" spans="16:17" x14ac:dyDescent="0.3">
      <c r="P23900" s="99"/>
      <c r="Q23900" s="99"/>
    </row>
    <row r="23901" spans="16:17" x14ac:dyDescent="0.3">
      <c r="P23901" s="99"/>
      <c r="Q23901" s="99"/>
    </row>
    <row r="23902" spans="16:17" x14ac:dyDescent="0.3">
      <c r="P23902" s="99"/>
      <c r="Q23902" s="99"/>
    </row>
    <row r="23903" spans="16:17" x14ac:dyDescent="0.3">
      <c r="P23903" s="99"/>
      <c r="Q23903" s="99"/>
    </row>
    <row r="23904" spans="16:17" x14ac:dyDescent="0.3">
      <c r="P23904" s="99"/>
      <c r="Q23904" s="99"/>
    </row>
    <row r="23905" spans="16:17" x14ac:dyDescent="0.3">
      <c r="P23905" s="99"/>
      <c r="Q23905" s="99"/>
    </row>
    <row r="23906" spans="16:17" x14ac:dyDescent="0.3">
      <c r="P23906" s="99"/>
      <c r="Q23906" s="99"/>
    </row>
    <row r="23907" spans="16:17" x14ac:dyDescent="0.3">
      <c r="P23907" s="99"/>
      <c r="Q23907" s="99"/>
    </row>
    <row r="23908" spans="16:17" x14ac:dyDescent="0.3">
      <c r="P23908" s="99"/>
      <c r="Q23908" s="99"/>
    </row>
    <row r="23909" spans="16:17" x14ac:dyDescent="0.3">
      <c r="P23909" s="99"/>
      <c r="Q23909" s="99"/>
    </row>
    <row r="23910" spans="16:17" x14ac:dyDescent="0.3">
      <c r="P23910" s="99"/>
      <c r="Q23910" s="99"/>
    </row>
    <row r="23911" spans="16:17" x14ac:dyDescent="0.3">
      <c r="P23911" s="99"/>
      <c r="Q23911" s="99"/>
    </row>
    <row r="23912" spans="16:17" x14ac:dyDescent="0.3">
      <c r="P23912" s="99"/>
      <c r="Q23912" s="99"/>
    </row>
    <row r="23913" spans="16:17" x14ac:dyDescent="0.3">
      <c r="P23913" s="99"/>
      <c r="Q23913" s="99"/>
    </row>
    <row r="23914" spans="16:17" x14ac:dyDescent="0.3">
      <c r="P23914" s="99"/>
      <c r="Q23914" s="99"/>
    </row>
    <row r="23915" spans="16:17" x14ac:dyDescent="0.3">
      <c r="P23915" s="99"/>
      <c r="Q23915" s="99"/>
    </row>
    <row r="23916" spans="16:17" x14ac:dyDescent="0.3">
      <c r="P23916" s="99"/>
      <c r="Q23916" s="99"/>
    </row>
    <row r="23917" spans="16:17" x14ac:dyDescent="0.3">
      <c r="P23917" s="99"/>
      <c r="Q23917" s="99"/>
    </row>
    <row r="23918" spans="16:17" x14ac:dyDescent="0.3">
      <c r="P23918" s="99"/>
      <c r="Q23918" s="99"/>
    </row>
    <row r="23919" spans="16:17" x14ac:dyDescent="0.3">
      <c r="P23919" s="99"/>
      <c r="Q23919" s="99"/>
    </row>
    <row r="23920" spans="16:17" x14ac:dyDescent="0.3">
      <c r="P23920" s="99"/>
      <c r="Q23920" s="99"/>
    </row>
    <row r="23921" spans="16:17" x14ac:dyDescent="0.3">
      <c r="P23921" s="99"/>
      <c r="Q23921" s="99"/>
    </row>
    <row r="23922" spans="16:17" x14ac:dyDescent="0.3">
      <c r="P23922" s="99"/>
      <c r="Q23922" s="99"/>
    </row>
    <row r="23923" spans="16:17" x14ac:dyDescent="0.3">
      <c r="P23923" s="99"/>
      <c r="Q23923" s="99"/>
    </row>
    <row r="23924" spans="16:17" x14ac:dyDescent="0.3">
      <c r="P23924" s="99"/>
      <c r="Q23924" s="99"/>
    </row>
    <row r="23925" spans="16:17" x14ac:dyDescent="0.3">
      <c r="P23925" s="99"/>
      <c r="Q23925" s="99"/>
    </row>
    <row r="23926" spans="16:17" x14ac:dyDescent="0.3">
      <c r="P23926" s="99"/>
      <c r="Q23926" s="99"/>
    </row>
    <row r="23927" spans="16:17" x14ac:dyDescent="0.3">
      <c r="P23927" s="99"/>
      <c r="Q23927" s="99"/>
    </row>
    <row r="23928" spans="16:17" x14ac:dyDescent="0.3">
      <c r="P23928" s="99"/>
      <c r="Q23928" s="99"/>
    </row>
    <row r="23929" spans="16:17" x14ac:dyDescent="0.3">
      <c r="P23929" s="99"/>
      <c r="Q23929" s="99"/>
    </row>
    <row r="23930" spans="16:17" x14ac:dyDescent="0.3">
      <c r="P23930" s="99"/>
      <c r="Q23930" s="99"/>
    </row>
    <row r="23931" spans="16:17" x14ac:dyDescent="0.3">
      <c r="P23931" s="99"/>
      <c r="Q23931" s="99"/>
    </row>
    <row r="23932" spans="16:17" x14ac:dyDescent="0.3">
      <c r="P23932" s="99"/>
      <c r="Q23932" s="99"/>
    </row>
    <row r="23933" spans="16:17" x14ac:dyDescent="0.3">
      <c r="P23933" s="99"/>
      <c r="Q23933" s="99"/>
    </row>
    <row r="23934" spans="16:17" x14ac:dyDescent="0.3">
      <c r="P23934" s="99"/>
      <c r="Q23934" s="99"/>
    </row>
    <row r="23935" spans="16:17" x14ac:dyDescent="0.3">
      <c r="P23935" s="99"/>
      <c r="Q23935" s="99"/>
    </row>
    <row r="23936" spans="16:17" x14ac:dyDescent="0.3">
      <c r="P23936" s="99"/>
      <c r="Q23936" s="99"/>
    </row>
    <row r="23937" spans="16:17" x14ac:dyDescent="0.3">
      <c r="P23937" s="99"/>
      <c r="Q23937" s="99"/>
    </row>
    <row r="23938" spans="16:17" x14ac:dyDescent="0.3">
      <c r="P23938" s="99"/>
      <c r="Q23938" s="99"/>
    </row>
    <row r="23939" spans="16:17" x14ac:dyDescent="0.3">
      <c r="P23939" s="99"/>
      <c r="Q23939" s="99"/>
    </row>
    <row r="23940" spans="16:17" x14ac:dyDescent="0.3">
      <c r="P23940" s="99"/>
      <c r="Q23940" s="99"/>
    </row>
    <row r="23941" spans="16:17" x14ac:dyDescent="0.3">
      <c r="P23941" s="99"/>
      <c r="Q23941" s="99"/>
    </row>
    <row r="23942" spans="16:17" x14ac:dyDescent="0.3">
      <c r="P23942" s="99"/>
      <c r="Q23942" s="99"/>
    </row>
    <row r="23943" spans="16:17" x14ac:dyDescent="0.3">
      <c r="P23943" s="99"/>
      <c r="Q23943" s="99"/>
    </row>
    <row r="23944" spans="16:17" x14ac:dyDescent="0.3">
      <c r="P23944" s="99"/>
      <c r="Q23944" s="99"/>
    </row>
    <row r="23945" spans="16:17" x14ac:dyDescent="0.3">
      <c r="P23945" s="99"/>
      <c r="Q23945" s="99"/>
    </row>
    <row r="23946" spans="16:17" x14ac:dyDescent="0.3">
      <c r="P23946" s="99"/>
      <c r="Q23946" s="99"/>
    </row>
    <row r="23947" spans="16:17" x14ac:dyDescent="0.3">
      <c r="P23947" s="99"/>
      <c r="Q23947" s="99"/>
    </row>
    <row r="23948" spans="16:17" x14ac:dyDescent="0.3">
      <c r="P23948" s="99"/>
      <c r="Q23948" s="99"/>
    </row>
    <row r="23949" spans="16:17" x14ac:dyDescent="0.3">
      <c r="P23949" s="99"/>
      <c r="Q23949" s="99"/>
    </row>
    <row r="23950" spans="16:17" x14ac:dyDescent="0.3">
      <c r="P23950" s="99"/>
      <c r="Q23950" s="99"/>
    </row>
    <row r="23951" spans="16:17" x14ac:dyDescent="0.3">
      <c r="P23951" s="99"/>
      <c r="Q23951" s="99"/>
    </row>
    <row r="23952" spans="16:17" x14ac:dyDescent="0.3">
      <c r="P23952" s="99"/>
      <c r="Q23952" s="99"/>
    </row>
    <row r="23953" spans="16:17" x14ac:dyDescent="0.3">
      <c r="P23953" s="99"/>
      <c r="Q23953" s="99"/>
    </row>
    <row r="23954" spans="16:17" x14ac:dyDescent="0.3">
      <c r="P23954" s="99"/>
      <c r="Q23954" s="99"/>
    </row>
    <row r="23955" spans="16:17" x14ac:dyDescent="0.3">
      <c r="P23955" s="99"/>
      <c r="Q23955" s="99"/>
    </row>
    <row r="23956" spans="16:17" x14ac:dyDescent="0.3">
      <c r="P23956" s="99"/>
      <c r="Q23956" s="99"/>
    </row>
    <row r="23957" spans="16:17" x14ac:dyDescent="0.3">
      <c r="P23957" s="99"/>
      <c r="Q23957" s="99"/>
    </row>
    <row r="23958" spans="16:17" x14ac:dyDescent="0.3">
      <c r="P23958" s="99"/>
      <c r="Q23958" s="99"/>
    </row>
    <row r="23959" spans="16:17" x14ac:dyDescent="0.3">
      <c r="P23959" s="99"/>
      <c r="Q23959" s="99"/>
    </row>
    <row r="23960" spans="16:17" x14ac:dyDescent="0.3">
      <c r="P23960" s="99"/>
      <c r="Q23960" s="99"/>
    </row>
    <row r="23961" spans="16:17" x14ac:dyDescent="0.3">
      <c r="P23961" s="99"/>
      <c r="Q23961" s="99"/>
    </row>
    <row r="23962" spans="16:17" x14ac:dyDescent="0.3">
      <c r="P23962" s="99"/>
      <c r="Q23962" s="99"/>
    </row>
    <row r="23963" spans="16:17" x14ac:dyDescent="0.3">
      <c r="P23963" s="99"/>
      <c r="Q23963" s="99"/>
    </row>
    <row r="23964" spans="16:17" x14ac:dyDescent="0.3">
      <c r="P23964" s="99"/>
      <c r="Q23964" s="99"/>
    </row>
    <row r="23965" spans="16:17" x14ac:dyDescent="0.3">
      <c r="P23965" s="99"/>
      <c r="Q23965" s="99"/>
    </row>
    <row r="23966" spans="16:17" x14ac:dyDescent="0.3">
      <c r="P23966" s="99"/>
      <c r="Q23966" s="99"/>
    </row>
    <row r="23967" spans="16:17" x14ac:dyDescent="0.3">
      <c r="P23967" s="99"/>
      <c r="Q23967" s="99"/>
    </row>
    <row r="23968" spans="16:17" x14ac:dyDescent="0.3">
      <c r="P23968" s="99"/>
      <c r="Q23968" s="99"/>
    </row>
    <row r="23969" spans="16:17" x14ac:dyDescent="0.3">
      <c r="P23969" s="99"/>
      <c r="Q23969" s="99"/>
    </row>
    <row r="23970" spans="16:17" x14ac:dyDescent="0.3">
      <c r="P23970" s="99"/>
      <c r="Q23970" s="99"/>
    </row>
    <row r="23971" spans="16:17" x14ac:dyDescent="0.3">
      <c r="P23971" s="99"/>
      <c r="Q23971" s="99"/>
    </row>
    <row r="23972" spans="16:17" x14ac:dyDescent="0.3">
      <c r="P23972" s="99"/>
      <c r="Q23972" s="99"/>
    </row>
    <row r="23973" spans="16:17" x14ac:dyDescent="0.3">
      <c r="P23973" s="99"/>
      <c r="Q23973" s="99"/>
    </row>
    <row r="23974" spans="16:17" x14ac:dyDescent="0.3">
      <c r="P23974" s="99"/>
      <c r="Q23974" s="99"/>
    </row>
    <row r="23975" spans="16:17" x14ac:dyDescent="0.3">
      <c r="P23975" s="99"/>
      <c r="Q23975" s="99"/>
    </row>
    <row r="23976" spans="16:17" x14ac:dyDescent="0.3">
      <c r="P23976" s="99"/>
      <c r="Q23976" s="99"/>
    </row>
    <row r="23977" spans="16:17" x14ac:dyDescent="0.3">
      <c r="P23977" s="99"/>
      <c r="Q23977" s="99"/>
    </row>
    <row r="23978" spans="16:17" x14ac:dyDescent="0.3">
      <c r="P23978" s="99"/>
      <c r="Q23978" s="99"/>
    </row>
    <row r="23979" spans="16:17" x14ac:dyDescent="0.3">
      <c r="P23979" s="99"/>
      <c r="Q23979" s="99"/>
    </row>
    <row r="23980" spans="16:17" x14ac:dyDescent="0.3">
      <c r="P23980" s="99"/>
      <c r="Q23980" s="99"/>
    </row>
    <row r="23981" spans="16:17" x14ac:dyDescent="0.3">
      <c r="P23981" s="99"/>
      <c r="Q23981" s="99"/>
    </row>
    <row r="23982" spans="16:17" x14ac:dyDescent="0.3">
      <c r="P23982" s="99"/>
      <c r="Q23982" s="99"/>
    </row>
    <row r="23983" spans="16:17" x14ac:dyDescent="0.3">
      <c r="P23983" s="99"/>
      <c r="Q23983" s="99"/>
    </row>
    <row r="23984" spans="16:17" x14ac:dyDescent="0.3">
      <c r="P23984" s="99"/>
      <c r="Q23984" s="99"/>
    </row>
    <row r="23985" spans="16:17" x14ac:dyDescent="0.3">
      <c r="P23985" s="99"/>
      <c r="Q23985" s="99"/>
    </row>
    <row r="23986" spans="16:17" x14ac:dyDescent="0.3">
      <c r="P23986" s="99"/>
      <c r="Q23986" s="99"/>
    </row>
    <row r="23987" spans="16:17" x14ac:dyDescent="0.3">
      <c r="P23987" s="99"/>
      <c r="Q23987" s="99"/>
    </row>
    <row r="23988" spans="16:17" x14ac:dyDescent="0.3">
      <c r="P23988" s="99"/>
      <c r="Q23988" s="99"/>
    </row>
    <row r="23989" spans="16:17" x14ac:dyDescent="0.3">
      <c r="P23989" s="99"/>
      <c r="Q23989" s="99"/>
    </row>
    <row r="23990" spans="16:17" x14ac:dyDescent="0.3">
      <c r="P23990" s="99"/>
      <c r="Q23990" s="99"/>
    </row>
    <row r="23991" spans="16:17" x14ac:dyDescent="0.3">
      <c r="P23991" s="99"/>
      <c r="Q23991" s="99"/>
    </row>
    <row r="23992" spans="16:17" x14ac:dyDescent="0.3">
      <c r="P23992" s="99"/>
      <c r="Q23992" s="99"/>
    </row>
    <row r="23993" spans="16:17" x14ac:dyDescent="0.3">
      <c r="P23993" s="99"/>
      <c r="Q23993" s="99"/>
    </row>
    <row r="23994" spans="16:17" x14ac:dyDescent="0.3">
      <c r="P23994" s="99"/>
      <c r="Q23994" s="99"/>
    </row>
    <row r="23995" spans="16:17" x14ac:dyDescent="0.3">
      <c r="P23995" s="99"/>
      <c r="Q23995" s="99"/>
    </row>
    <row r="23996" spans="16:17" x14ac:dyDescent="0.3">
      <c r="P23996" s="99"/>
      <c r="Q23996" s="99"/>
    </row>
    <row r="23997" spans="16:17" x14ac:dyDescent="0.3">
      <c r="P23997" s="99"/>
      <c r="Q23997" s="99"/>
    </row>
    <row r="23998" spans="16:17" x14ac:dyDescent="0.3">
      <c r="P23998" s="99"/>
      <c r="Q23998" s="99"/>
    </row>
    <row r="23999" spans="16:17" x14ac:dyDescent="0.3">
      <c r="P23999" s="99"/>
      <c r="Q23999" s="99"/>
    </row>
    <row r="24000" spans="16:17" x14ac:dyDescent="0.3">
      <c r="P24000" s="99"/>
      <c r="Q24000" s="99"/>
    </row>
    <row r="24001" spans="16:17" x14ac:dyDescent="0.3">
      <c r="P24001" s="99"/>
      <c r="Q24001" s="99"/>
    </row>
    <row r="24002" spans="16:17" x14ac:dyDescent="0.3">
      <c r="P24002" s="99"/>
      <c r="Q24002" s="99"/>
    </row>
    <row r="24003" spans="16:17" x14ac:dyDescent="0.3">
      <c r="P24003" s="99"/>
      <c r="Q24003" s="99"/>
    </row>
    <row r="24004" spans="16:17" x14ac:dyDescent="0.3">
      <c r="P24004" s="99"/>
      <c r="Q24004" s="99"/>
    </row>
    <row r="24005" spans="16:17" x14ac:dyDescent="0.3">
      <c r="P24005" s="99"/>
      <c r="Q24005" s="99"/>
    </row>
    <row r="24006" spans="16:17" x14ac:dyDescent="0.3">
      <c r="P24006" s="99"/>
      <c r="Q24006" s="99"/>
    </row>
    <row r="24007" spans="16:17" x14ac:dyDescent="0.3">
      <c r="P24007" s="99"/>
      <c r="Q24007" s="99"/>
    </row>
    <row r="24008" spans="16:17" x14ac:dyDescent="0.3">
      <c r="P24008" s="99"/>
      <c r="Q24008" s="99"/>
    </row>
    <row r="24009" spans="16:17" x14ac:dyDescent="0.3">
      <c r="P24009" s="99"/>
      <c r="Q24009" s="99"/>
    </row>
    <row r="24010" spans="16:17" x14ac:dyDescent="0.3">
      <c r="P24010" s="99"/>
      <c r="Q24010" s="99"/>
    </row>
    <row r="24011" spans="16:17" x14ac:dyDescent="0.3">
      <c r="P24011" s="99"/>
      <c r="Q24011" s="99"/>
    </row>
    <row r="24012" spans="16:17" x14ac:dyDescent="0.3">
      <c r="P24012" s="99"/>
      <c r="Q24012" s="99"/>
    </row>
    <row r="24013" spans="16:17" x14ac:dyDescent="0.3">
      <c r="P24013" s="99"/>
      <c r="Q24013" s="99"/>
    </row>
    <row r="24014" spans="16:17" x14ac:dyDescent="0.3">
      <c r="P24014" s="99"/>
      <c r="Q24014" s="99"/>
    </row>
    <row r="24015" spans="16:17" x14ac:dyDescent="0.3">
      <c r="P24015" s="99"/>
      <c r="Q24015" s="99"/>
    </row>
    <row r="24016" spans="16:17" x14ac:dyDescent="0.3">
      <c r="P24016" s="99"/>
      <c r="Q24016" s="99"/>
    </row>
    <row r="24017" spans="16:17" x14ac:dyDescent="0.3">
      <c r="P24017" s="99"/>
      <c r="Q24017" s="99"/>
    </row>
    <row r="24018" spans="16:17" x14ac:dyDescent="0.3">
      <c r="P24018" s="99"/>
      <c r="Q24018" s="99"/>
    </row>
    <row r="24019" spans="16:17" x14ac:dyDescent="0.3">
      <c r="P24019" s="99"/>
      <c r="Q24019" s="99"/>
    </row>
    <row r="24020" spans="16:17" x14ac:dyDescent="0.3">
      <c r="P24020" s="99"/>
      <c r="Q24020" s="99"/>
    </row>
    <row r="24021" spans="16:17" x14ac:dyDescent="0.3">
      <c r="P24021" s="99"/>
      <c r="Q24021" s="99"/>
    </row>
    <row r="24022" spans="16:17" x14ac:dyDescent="0.3">
      <c r="P24022" s="99"/>
      <c r="Q24022" s="99"/>
    </row>
    <row r="24023" spans="16:17" x14ac:dyDescent="0.3">
      <c r="P24023" s="99"/>
      <c r="Q24023" s="99"/>
    </row>
    <row r="24024" spans="16:17" x14ac:dyDescent="0.3">
      <c r="P24024" s="99"/>
      <c r="Q24024" s="99"/>
    </row>
    <row r="24025" spans="16:17" x14ac:dyDescent="0.3">
      <c r="P24025" s="99"/>
      <c r="Q24025" s="99"/>
    </row>
    <row r="24026" spans="16:17" x14ac:dyDescent="0.3">
      <c r="P24026" s="99"/>
      <c r="Q24026" s="99"/>
    </row>
    <row r="24027" spans="16:17" x14ac:dyDescent="0.3">
      <c r="P24027" s="99"/>
      <c r="Q24027" s="99"/>
    </row>
    <row r="24028" spans="16:17" x14ac:dyDescent="0.3">
      <c r="P24028" s="99"/>
      <c r="Q24028" s="99"/>
    </row>
    <row r="24029" spans="16:17" x14ac:dyDescent="0.3">
      <c r="P24029" s="99"/>
      <c r="Q24029" s="99"/>
    </row>
    <row r="24030" spans="16:17" x14ac:dyDescent="0.3">
      <c r="P24030" s="99"/>
      <c r="Q24030" s="99"/>
    </row>
    <row r="24031" spans="16:17" x14ac:dyDescent="0.3">
      <c r="P24031" s="99"/>
      <c r="Q24031" s="99"/>
    </row>
    <row r="24032" spans="16:17" x14ac:dyDescent="0.3">
      <c r="P24032" s="99"/>
      <c r="Q24032" s="99"/>
    </row>
    <row r="24033" spans="16:17" x14ac:dyDescent="0.3">
      <c r="P24033" s="99"/>
      <c r="Q24033" s="99"/>
    </row>
    <row r="24034" spans="16:17" x14ac:dyDescent="0.3">
      <c r="P24034" s="99"/>
      <c r="Q24034" s="99"/>
    </row>
    <row r="24035" spans="16:17" x14ac:dyDescent="0.3">
      <c r="P24035" s="99"/>
      <c r="Q24035" s="99"/>
    </row>
    <row r="24036" spans="16:17" x14ac:dyDescent="0.3">
      <c r="P24036" s="99"/>
      <c r="Q24036" s="99"/>
    </row>
    <row r="24037" spans="16:17" x14ac:dyDescent="0.3">
      <c r="P24037" s="99"/>
      <c r="Q24037" s="99"/>
    </row>
    <row r="24038" spans="16:17" x14ac:dyDescent="0.3">
      <c r="P24038" s="99"/>
      <c r="Q24038" s="99"/>
    </row>
    <row r="24039" spans="16:17" x14ac:dyDescent="0.3">
      <c r="P24039" s="99"/>
      <c r="Q24039" s="99"/>
    </row>
    <row r="24040" spans="16:17" x14ac:dyDescent="0.3">
      <c r="P24040" s="99"/>
      <c r="Q24040" s="99"/>
    </row>
    <row r="24041" spans="16:17" x14ac:dyDescent="0.3">
      <c r="P24041" s="99"/>
      <c r="Q24041" s="99"/>
    </row>
    <row r="24042" spans="16:17" x14ac:dyDescent="0.3">
      <c r="P24042" s="99"/>
      <c r="Q24042" s="99"/>
    </row>
    <row r="24043" spans="16:17" x14ac:dyDescent="0.3">
      <c r="P24043" s="99"/>
      <c r="Q24043" s="99"/>
    </row>
    <row r="24044" spans="16:17" x14ac:dyDescent="0.3">
      <c r="P24044" s="99"/>
      <c r="Q24044" s="99"/>
    </row>
    <row r="24045" spans="16:17" x14ac:dyDescent="0.3">
      <c r="P24045" s="99"/>
      <c r="Q24045" s="99"/>
    </row>
    <row r="24046" spans="16:17" x14ac:dyDescent="0.3">
      <c r="P24046" s="99"/>
      <c r="Q24046" s="99"/>
    </row>
    <row r="24047" spans="16:17" x14ac:dyDescent="0.3">
      <c r="P24047" s="99"/>
      <c r="Q24047" s="99"/>
    </row>
    <row r="24048" spans="16:17" x14ac:dyDescent="0.3">
      <c r="P24048" s="99"/>
      <c r="Q24048" s="99"/>
    </row>
    <row r="24049" spans="16:17" x14ac:dyDescent="0.3">
      <c r="P24049" s="99"/>
      <c r="Q24049" s="99"/>
    </row>
    <row r="24050" spans="16:17" x14ac:dyDescent="0.3">
      <c r="P24050" s="99"/>
      <c r="Q24050" s="99"/>
    </row>
    <row r="24051" spans="16:17" x14ac:dyDescent="0.3">
      <c r="P24051" s="99"/>
      <c r="Q24051" s="99"/>
    </row>
    <row r="24052" spans="16:17" x14ac:dyDescent="0.3">
      <c r="P24052" s="99"/>
      <c r="Q24052" s="99"/>
    </row>
    <row r="24053" spans="16:17" x14ac:dyDescent="0.3">
      <c r="P24053" s="99"/>
      <c r="Q24053" s="99"/>
    </row>
    <row r="24054" spans="16:17" x14ac:dyDescent="0.3">
      <c r="P24054" s="99"/>
      <c r="Q24054" s="99"/>
    </row>
    <row r="24055" spans="16:17" x14ac:dyDescent="0.3">
      <c r="P24055" s="99"/>
      <c r="Q24055" s="99"/>
    </row>
    <row r="24056" spans="16:17" x14ac:dyDescent="0.3">
      <c r="P24056" s="99"/>
      <c r="Q24056" s="99"/>
    </row>
    <row r="24057" spans="16:17" x14ac:dyDescent="0.3">
      <c r="P24057" s="99"/>
      <c r="Q24057" s="99"/>
    </row>
    <row r="24058" spans="16:17" x14ac:dyDescent="0.3">
      <c r="P24058" s="99"/>
      <c r="Q24058" s="99"/>
    </row>
    <row r="24059" spans="16:17" x14ac:dyDescent="0.3">
      <c r="P24059" s="99"/>
      <c r="Q24059" s="99"/>
    </row>
    <row r="24060" spans="16:17" x14ac:dyDescent="0.3">
      <c r="P24060" s="99"/>
      <c r="Q24060" s="99"/>
    </row>
    <row r="24061" spans="16:17" x14ac:dyDescent="0.3">
      <c r="P24061" s="99"/>
      <c r="Q24061" s="99"/>
    </row>
    <row r="24062" spans="16:17" x14ac:dyDescent="0.3">
      <c r="P24062" s="99"/>
      <c r="Q24062" s="99"/>
    </row>
    <row r="24063" spans="16:17" x14ac:dyDescent="0.3">
      <c r="P24063" s="99"/>
      <c r="Q24063" s="99"/>
    </row>
    <row r="24064" spans="16:17" x14ac:dyDescent="0.3">
      <c r="P24064" s="99"/>
      <c r="Q24064" s="99"/>
    </row>
    <row r="24065" spans="16:17" x14ac:dyDescent="0.3">
      <c r="P24065" s="99"/>
      <c r="Q24065" s="99"/>
    </row>
    <row r="24066" spans="16:17" x14ac:dyDescent="0.3">
      <c r="P24066" s="99"/>
      <c r="Q24066" s="99"/>
    </row>
    <row r="24067" spans="16:17" x14ac:dyDescent="0.3">
      <c r="P24067" s="99"/>
      <c r="Q24067" s="99"/>
    </row>
    <row r="24068" spans="16:17" x14ac:dyDescent="0.3">
      <c r="P24068" s="99"/>
      <c r="Q24068" s="99"/>
    </row>
    <row r="24069" spans="16:17" x14ac:dyDescent="0.3">
      <c r="P24069" s="99"/>
      <c r="Q24069" s="99"/>
    </row>
    <row r="24070" spans="16:17" x14ac:dyDescent="0.3">
      <c r="P24070" s="99"/>
      <c r="Q24070" s="99"/>
    </row>
    <row r="24071" spans="16:17" x14ac:dyDescent="0.3">
      <c r="P24071" s="99"/>
      <c r="Q24071" s="99"/>
    </row>
    <row r="24072" spans="16:17" x14ac:dyDescent="0.3">
      <c r="P24072" s="99"/>
      <c r="Q24072" s="99"/>
    </row>
    <row r="24073" spans="16:17" x14ac:dyDescent="0.3">
      <c r="P24073" s="99"/>
      <c r="Q24073" s="99"/>
    </row>
    <row r="24074" spans="16:17" x14ac:dyDescent="0.3">
      <c r="P24074" s="99"/>
      <c r="Q24074" s="99"/>
    </row>
    <row r="24075" spans="16:17" x14ac:dyDescent="0.3">
      <c r="P24075" s="99"/>
      <c r="Q24075" s="99"/>
    </row>
    <row r="24076" spans="16:17" x14ac:dyDescent="0.3">
      <c r="P24076" s="99"/>
      <c r="Q24076" s="99"/>
    </row>
    <row r="24077" spans="16:17" x14ac:dyDescent="0.3">
      <c r="P24077" s="99"/>
      <c r="Q24077" s="99"/>
    </row>
    <row r="24078" spans="16:17" x14ac:dyDescent="0.3">
      <c r="P24078" s="99"/>
      <c r="Q24078" s="99"/>
    </row>
    <row r="24079" spans="16:17" x14ac:dyDescent="0.3">
      <c r="P24079" s="99"/>
      <c r="Q24079" s="99"/>
    </row>
    <row r="24080" spans="16:17" x14ac:dyDescent="0.3">
      <c r="P24080" s="99"/>
      <c r="Q24080" s="99"/>
    </row>
    <row r="24081" spans="16:17" x14ac:dyDescent="0.3">
      <c r="P24081" s="99"/>
      <c r="Q24081" s="99"/>
    </row>
    <row r="24082" spans="16:17" x14ac:dyDescent="0.3">
      <c r="P24082" s="99"/>
      <c r="Q24082" s="99"/>
    </row>
    <row r="24083" spans="16:17" x14ac:dyDescent="0.3">
      <c r="P24083" s="99"/>
      <c r="Q24083" s="99"/>
    </row>
    <row r="24084" spans="16:17" x14ac:dyDescent="0.3">
      <c r="P24084" s="99"/>
      <c r="Q24084" s="99"/>
    </row>
    <row r="24085" spans="16:17" x14ac:dyDescent="0.3">
      <c r="P24085" s="99"/>
      <c r="Q24085" s="99"/>
    </row>
    <row r="24086" spans="16:17" x14ac:dyDescent="0.3">
      <c r="P24086" s="99"/>
      <c r="Q24086" s="99"/>
    </row>
    <row r="24087" spans="16:17" x14ac:dyDescent="0.3">
      <c r="P24087" s="99"/>
      <c r="Q24087" s="99"/>
    </row>
    <row r="24088" spans="16:17" x14ac:dyDescent="0.3">
      <c r="P24088" s="99"/>
      <c r="Q24088" s="99"/>
    </row>
    <row r="24089" spans="16:17" x14ac:dyDescent="0.3">
      <c r="P24089" s="99"/>
      <c r="Q24089" s="99"/>
    </row>
    <row r="24090" spans="16:17" x14ac:dyDescent="0.3">
      <c r="P24090" s="99"/>
      <c r="Q24090" s="99"/>
    </row>
    <row r="24091" spans="16:17" x14ac:dyDescent="0.3">
      <c r="P24091" s="99"/>
      <c r="Q24091" s="99"/>
    </row>
    <row r="24092" spans="16:17" x14ac:dyDescent="0.3">
      <c r="P24092" s="99"/>
      <c r="Q24092" s="99"/>
    </row>
    <row r="24093" spans="16:17" x14ac:dyDescent="0.3">
      <c r="P24093" s="99"/>
      <c r="Q24093" s="99"/>
    </row>
    <row r="24094" spans="16:17" x14ac:dyDescent="0.3">
      <c r="P24094" s="99"/>
      <c r="Q24094" s="99"/>
    </row>
    <row r="24095" spans="16:17" x14ac:dyDescent="0.3">
      <c r="P24095" s="99"/>
      <c r="Q24095" s="99"/>
    </row>
    <row r="24096" spans="16:17" x14ac:dyDescent="0.3">
      <c r="P24096" s="99"/>
      <c r="Q24096" s="99"/>
    </row>
    <row r="24097" spans="16:17" x14ac:dyDescent="0.3">
      <c r="P24097" s="99"/>
      <c r="Q24097" s="99"/>
    </row>
    <row r="24098" spans="16:17" x14ac:dyDescent="0.3">
      <c r="P24098" s="99"/>
      <c r="Q24098" s="99"/>
    </row>
    <row r="24099" spans="16:17" x14ac:dyDescent="0.3">
      <c r="P24099" s="99"/>
      <c r="Q24099" s="99"/>
    </row>
    <row r="24100" spans="16:17" x14ac:dyDescent="0.3">
      <c r="P24100" s="99"/>
      <c r="Q24100" s="99"/>
    </row>
    <row r="24101" spans="16:17" x14ac:dyDescent="0.3">
      <c r="P24101" s="99"/>
      <c r="Q24101" s="99"/>
    </row>
    <row r="24102" spans="16:17" x14ac:dyDescent="0.3">
      <c r="P24102" s="99"/>
      <c r="Q24102" s="99"/>
    </row>
    <row r="24103" spans="16:17" x14ac:dyDescent="0.3">
      <c r="P24103" s="99"/>
      <c r="Q24103" s="99"/>
    </row>
    <row r="24104" spans="16:17" x14ac:dyDescent="0.3">
      <c r="P24104" s="99"/>
      <c r="Q24104" s="99"/>
    </row>
    <row r="24105" spans="16:17" x14ac:dyDescent="0.3">
      <c r="P24105" s="99"/>
      <c r="Q24105" s="99"/>
    </row>
    <row r="24106" spans="16:17" x14ac:dyDescent="0.3">
      <c r="P24106" s="99"/>
      <c r="Q24106" s="99"/>
    </row>
    <row r="24107" spans="16:17" x14ac:dyDescent="0.3">
      <c r="P24107" s="99"/>
      <c r="Q24107" s="99"/>
    </row>
    <row r="24108" spans="16:17" x14ac:dyDescent="0.3">
      <c r="P24108" s="99"/>
      <c r="Q24108" s="99"/>
    </row>
    <row r="24109" spans="16:17" x14ac:dyDescent="0.3">
      <c r="P24109" s="99"/>
      <c r="Q24109" s="99"/>
    </row>
    <row r="24110" spans="16:17" x14ac:dyDescent="0.3">
      <c r="P24110" s="99"/>
      <c r="Q24110" s="99"/>
    </row>
    <row r="24111" spans="16:17" x14ac:dyDescent="0.3">
      <c r="P24111" s="99"/>
      <c r="Q24111" s="99"/>
    </row>
    <row r="24112" spans="16:17" x14ac:dyDescent="0.3">
      <c r="P24112" s="99"/>
      <c r="Q24112" s="99"/>
    </row>
    <row r="24113" spans="16:17" x14ac:dyDescent="0.3">
      <c r="P24113" s="99"/>
      <c r="Q24113" s="99"/>
    </row>
    <row r="24114" spans="16:17" x14ac:dyDescent="0.3">
      <c r="P24114" s="99"/>
      <c r="Q24114" s="99"/>
    </row>
    <row r="24115" spans="16:17" x14ac:dyDescent="0.3">
      <c r="P24115" s="99"/>
      <c r="Q24115" s="99"/>
    </row>
    <row r="24116" spans="16:17" x14ac:dyDescent="0.3">
      <c r="P24116" s="99"/>
      <c r="Q24116" s="99"/>
    </row>
    <row r="24117" spans="16:17" x14ac:dyDescent="0.3">
      <c r="P24117" s="99"/>
      <c r="Q24117" s="99"/>
    </row>
    <row r="24118" spans="16:17" x14ac:dyDescent="0.3">
      <c r="P24118" s="99"/>
      <c r="Q24118" s="99"/>
    </row>
    <row r="24119" spans="16:17" x14ac:dyDescent="0.3">
      <c r="P24119" s="99"/>
      <c r="Q24119" s="99"/>
    </row>
    <row r="24120" spans="16:17" x14ac:dyDescent="0.3">
      <c r="P24120" s="99"/>
      <c r="Q24120" s="99"/>
    </row>
    <row r="24121" spans="16:17" x14ac:dyDescent="0.3">
      <c r="P24121" s="99"/>
      <c r="Q24121" s="99"/>
    </row>
    <row r="24122" spans="16:17" x14ac:dyDescent="0.3">
      <c r="P24122" s="99"/>
      <c r="Q24122" s="99"/>
    </row>
    <row r="24123" spans="16:17" x14ac:dyDescent="0.3">
      <c r="P24123" s="99"/>
      <c r="Q24123" s="99"/>
    </row>
    <row r="24124" spans="16:17" x14ac:dyDescent="0.3">
      <c r="P24124" s="99"/>
      <c r="Q24124" s="99"/>
    </row>
    <row r="24125" spans="16:17" x14ac:dyDescent="0.3">
      <c r="P24125" s="99"/>
      <c r="Q24125" s="99"/>
    </row>
    <row r="24126" spans="16:17" x14ac:dyDescent="0.3">
      <c r="P24126" s="99"/>
      <c r="Q24126" s="99"/>
    </row>
    <row r="24127" spans="16:17" x14ac:dyDescent="0.3">
      <c r="P24127" s="99"/>
      <c r="Q24127" s="99"/>
    </row>
    <row r="24128" spans="16:17" x14ac:dyDescent="0.3">
      <c r="P24128" s="99"/>
      <c r="Q24128" s="99"/>
    </row>
    <row r="24129" spans="16:17" x14ac:dyDescent="0.3">
      <c r="P24129" s="99"/>
      <c r="Q24129" s="99"/>
    </row>
    <row r="24130" spans="16:17" x14ac:dyDescent="0.3">
      <c r="P24130" s="99"/>
      <c r="Q24130" s="99"/>
    </row>
    <row r="24131" spans="16:17" x14ac:dyDescent="0.3">
      <c r="P24131" s="99"/>
      <c r="Q24131" s="99"/>
    </row>
    <row r="24132" spans="16:17" x14ac:dyDescent="0.3">
      <c r="P24132" s="99"/>
      <c r="Q24132" s="99"/>
    </row>
    <row r="24133" spans="16:17" x14ac:dyDescent="0.3">
      <c r="P24133" s="99"/>
      <c r="Q24133" s="99"/>
    </row>
    <row r="24134" spans="16:17" x14ac:dyDescent="0.3">
      <c r="P24134" s="99"/>
      <c r="Q24134" s="99"/>
    </row>
    <row r="24135" spans="16:17" x14ac:dyDescent="0.3">
      <c r="P24135" s="99"/>
      <c r="Q24135" s="99"/>
    </row>
    <row r="24136" spans="16:17" x14ac:dyDescent="0.3">
      <c r="P24136" s="99"/>
      <c r="Q24136" s="99"/>
    </row>
    <row r="24137" spans="16:17" x14ac:dyDescent="0.3">
      <c r="P24137" s="99"/>
      <c r="Q24137" s="99"/>
    </row>
    <row r="24138" spans="16:17" x14ac:dyDescent="0.3">
      <c r="P24138" s="99"/>
      <c r="Q24138" s="99"/>
    </row>
    <row r="24139" spans="16:17" x14ac:dyDescent="0.3">
      <c r="P24139" s="99"/>
      <c r="Q24139" s="99"/>
    </row>
    <row r="24140" spans="16:17" x14ac:dyDescent="0.3">
      <c r="P24140" s="99"/>
      <c r="Q24140" s="99"/>
    </row>
    <row r="24141" spans="16:17" x14ac:dyDescent="0.3">
      <c r="P24141" s="99"/>
      <c r="Q24141" s="99"/>
    </row>
    <row r="24142" spans="16:17" x14ac:dyDescent="0.3">
      <c r="P24142" s="99"/>
      <c r="Q24142" s="99"/>
    </row>
    <row r="24143" spans="16:17" x14ac:dyDescent="0.3">
      <c r="P24143" s="99"/>
      <c r="Q24143" s="99"/>
    </row>
    <row r="24144" spans="16:17" x14ac:dyDescent="0.3">
      <c r="P24144" s="99"/>
      <c r="Q24144" s="99"/>
    </row>
    <row r="24145" spans="16:17" x14ac:dyDescent="0.3">
      <c r="P24145" s="99"/>
      <c r="Q24145" s="99"/>
    </row>
    <row r="24146" spans="16:17" x14ac:dyDescent="0.3">
      <c r="P24146" s="99"/>
      <c r="Q24146" s="99"/>
    </row>
    <row r="24147" spans="16:17" x14ac:dyDescent="0.3">
      <c r="P24147" s="99"/>
      <c r="Q24147" s="99"/>
    </row>
    <row r="24148" spans="16:17" x14ac:dyDescent="0.3">
      <c r="P24148" s="99"/>
      <c r="Q24148" s="99"/>
    </row>
    <row r="24149" spans="16:17" x14ac:dyDescent="0.3">
      <c r="P24149" s="99"/>
      <c r="Q24149" s="99"/>
    </row>
    <row r="24150" spans="16:17" x14ac:dyDescent="0.3">
      <c r="P24150" s="99"/>
      <c r="Q24150" s="99"/>
    </row>
    <row r="24151" spans="16:17" x14ac:dyDescent="0.3">
      <c r="P24151" s="99"/>
      <c r="Q24151" s="99"/>
    </row>
    <row r="24152" spans="16:17" x14ac:dyDescent="0.3">
      <c r="P24152" s="99"/>
      <c r="Q24152" s="99"/>
    </row>
    <row r="24153" spans="16:17" x14ac:dyDescent="0.3">
      <c r="P24153" s="99"/>
      <c r="Q24153" s="99"/>
    </row>
    <row r="24154" spans="16:17" x14ac:dyDescent="0.3">
      <c r="P24154" s="99"/>
      <c r="Q24154" s="99"/>
    </row>
    <row r="24155" spans="16:17" x14ac:dyDescent="0.3">
      <c r="P24155" s="99"/>
      <c r="Q24155" s="99"/>
    </row>
    <row r="24156" spans="16:17" x14ac:dyDescent="0.3">
      <c r="P24156" s="99"/>
      <c r="Q24156" s="99"/>
    </row>
    <row r="24157" spans="16:17" x14ac:dyDescent="0.3">
      <c r="P24157" s="99"/>
      <c r="Q24157" s="99"/>
    </row>
    <row r="24158" spans="16:17" x14ac:dyDescent="0.3">
      <c r="P24158" s="99"/>
      <c r="Q24158" s="99"/>
    </row>
    <row r="24159" spans="16:17" x14ac:dyDescent="0.3">
      <c r="P24159" s="99"/>
      <c r="Q24159" s="99"/>
    </row>
    <row r="24160" spans="16:17" x14ac:dyDescent="0.3">
      <c r="P24160" s="99"/>
      <c r="Q24160" s="99"/>
    </row>
    <row r="24161" spans="16:17" x14ac:dyDescent="0.3">
      <c r="P24161" s="99"/>
      <c r="Q24161" s="99"/>
    </row>
    <row r="24162" spans="16:17" x14ac:dyDescent="0.3">
      <c r="P24162" s="99"/>
      <c r="Q24162" s="99"/>
    </row>
    <row r="24163" spans="16:17" x14ac:dyDescent="0.3">
      <c r="P24163" s="99"/>
      <c r="Q24163" s="99"/>
    </row>
    <row r="24164" spans="16:17" x14ac:dyDescent="0.3">
      <c r="P24164" s="99"/>
      <c r="Q24164" s="99"/>
    </row>
    <row r="24165" spans="16:17" x14ac:dyDescent="0.3">
      <c r="P24165" s="99"/>
      <c r="Q24165" s="99"/>
    </row>
    <row r="24166" spans="16:17" x14ac:dyDescent="0.3">
      <c r="P24166" s="99"/>
      <c r="Q24166" s="99"/>
    </row>
    <row r="24167" spans="16:17" x14ac:dyDescent="0.3">
      <c r="P24167" s="99"/>
      <c r="Q24167" s="99"/>
    </row>
    <row r="24168" spans="16:17" x14ac:dyDescent="0.3">
      <c r="P24168" s="99"/>
      <c r="Q24168" s="99"/>
    </row>
    <row r="24169" spans="16:17" x14ac:dyDescent="0.3">
      <c r="P24169" s="99"/>
      <c r="Q24169" s="99"/>
    </row>
    <row r="24170" spans="16:17" x14ac:dyDescent="0.3">
      <c r="P24170" s="99"/>
      <c r="Q24170" s="99"/>
    </row>
    <row r="24171" spans="16:17" x14ac:dyDescent="0.3">
      <c r="P24171" s="99"/>
      <c r="Q24171" s="99"/>
    </row>
    <row r="24172" spans="16:17" x14ac:dyDescent="0.3">
      <c r="P24172" s="99"/>
      <c r="Q24172" s="99"/>
    </row>
    <row r="24173" spans="16:17" x14ac:dyDescent="0.3">
      <c r="P24173" s="99"/>
      <c r="Q24173" s="99"/>
    </row>
    <row r="24174" spans="16:17" x14ac:dyDescent="0.3">
      <c r="P24174" s="99"/>
      <c r="Q24174" s="99"/>
    </row>
    <row r="24175" spans="16:17" x14ac:dyDescent="0.3">
      <c r="P24175" s="99"/>
      <c r="Q24175" s="99"/>
    </row>
    <row r="24176" spans="16:17" x14ac:dyDescent="0.3">
      <c r="P24176" s="99"/>
      <c r="Q24176" s="99"/>
    </row>
    <row r="24177" spans="16:17" x14ac:dyDescent="0.3">
      <c r="P24177" s="99"/>
      <c r="Q24177" s="99"/>
    </row>
    <row r="24178" spans="16:17" x14ac:dyDescent="0.3">
      <c r="P24178" s="99"/>
      <c r="Q24178" s="99"/>
    </row>
    <row r="24179" spans="16:17" x14ac:dyDescent="0.3">
      <c r="P24179" s="99"/>
      <c r="Q24179" s="99"/>
    </row>
    <row r="24180" spans="16:17" x14ac:dyDescent="0.3">
      <c r="P24180" s="99"/>
      <c r="Q24180" s="99"/>
    </row>
    <row r="24181" spans="16:17" x14ac:dyDescent="0.3">
      <c r="P24181" s="99"/>
      <c r="Q24181" s="99"/>
    </row>
    <row r="24182" spans="16:17" x14ac:dyDescent="0.3">
      <c r="P24182" s="99"/>
      <c r="Q24182" s="99"/>
    </row>
    <row r="24183" spans="16:17" x14ac:dyDescent="0.3">
      <c r="P24183" s="99"/>
      <c r="Q24183" s="99"/>
    </row>
    <row r="24184" spans="16:17" x14ac:dyDescent="0.3">
      <c r="P24184" s="99"/>
      <c r="Q24184" s="99"/>
    </row>
    <row r="24185" spans="16:17" x14ac:dyDescent="0.3">
      <c r="P24185" s="99"/>
      <c r="Q24185" s="99"/>
    </row>
    <row r="24186" spans="16:17" x14ac:dyDescent="0.3">
      <c r="P24186" s="99"/>
      <c r="Q24186" s="99"/>
    </row>
    <row r="24187" spans="16:17" x14ac:dyDescent="0.3">
      <c r="P24187" s="99"/>
      <c r="Q24187" s="99"/>
    </row>
    <row r="24188" spans="16:17" x14ac:dyDescent="0.3">
      <c r="P24188" s="99"/>
      <c r="Q24188" s="99"/>
    </row>
    <row r="24189" spans="16:17" x14ac:dyDescent="0.3">
      <c r="P24189" s="99"/>
      <c r="Q24189" s="99"/>
    </row>
    <row r="24190" spans="16:17" x14ac:dyDescent="0.3">
      <c r="P24190" s="99"/>
      <c r="Q24190" s="99"/>
    </row>
    <row r="24191" spans="16:17" x14ac:dyDescent="0.3">
      <c r="P24191" s="99"/>
      <c r="Q24191" s="99"/>
    </row>
    <row r="24192" spans="16:17" x14ac:dyDescent="0.3">
      <c r="P24192" s="99"/>
      <c r="Q24192" s="99"/>
    </row>
    <row r="24193" spans="16:17" x14ac:dyDescent="0.3">
      <c r="P24193" s="99"/>
      <c r="Q24193" s="99"/>
    </row>
    <row r="24194" spans="16:17" x14ac:dyDescent="0.3">
      <c r="P24194" s="99"/>
      <c r="Q24194" s="99"/>
    </row>
    <row r="24195" spans="16:17" x14ac:dyDescent="0.3">
      <c r="P24195" s="99"/>
      <c r="Q24195" s="99"/>
    </row>
    <row r="24196" spans="16:17" x14ac:dyDescent="0.3">
      <c r="P24196" s="99"/>
      <c r="Q24196" s="99"/>
    </row>
    <row r="24197" spans="16:17" x14ac:dyDescent="0.3">
      <c r="P24197" s="99"/>
      <c r="Q24197" s="99"/>
    </row>
    <row r="24198" spans="16:17" x14ac:dyDescent="0.3">
      <c r="P24198" s="99"/>
      <c r="Q24198" s="99"/>
    </row>
    <row r="24199" spans="16:17" x14ac:dyDescent="0.3">
      <c r="P24199" s="99"/>
      <c r="Q24199" s="99"/>
    </row>
    <row r="24200" spans="16:17" x14ac:dyDescent="0.3">
      <c r="P24200" s="99"/>
      <c r="Q24200" s="99"/>
    </row>
    <row r="24201" spans="16:17" x14ac:dyDescent="0.3">
      <c r="P24201" s="99"/>
      <c r="Q24201" s="99"/>
    </row>
    <row r="24202" spans="16:17" x14ac:dyDescent="0.3">
      <c r="P24202" s="99"/>
      <c r="Q24202" s="99"/>
    </row>
    <row r="24203" spans="16:17" x14ac:dyDescent="0.3">
      <c r="P24203" s="99"/>
      <c r="Q24203" s="99"/>
    </row>
    <row r="24204" spans="16:17" x14ac:dyDescent="0.3">
      <c r="P24204" s="99"/>
      <c r="Q24204" s="99"/>
    </row>
    <row r="24205" spans="16:17" x14ac:dyDescent="0.3">
      <c r="P24205" s="99"/>
      <c r="Q24205" s="99"/>
    </row>
    <row r="24206" spans="16:17" x14ac:dyDescent="0.3">
      <c r="P24206" s="99"/>
      <c r="Q24206" s="99"/>
    </row>
    <row r="24207" spans="16:17" x14ac:dyDescent="0.3">
      <c r="P24207" s="99"/>
      <c r="Q24207" s="99"/>
    </row>
    <row r="24208" spans="16:17" x14ac:dyDescent="0.3">
      <c r="P24208" s="99"/>
      <c r="Q24208" s="99"/>
    </row>
    <row r="24209" spans="16:17" x14ac:dyDescent="0.3">
      <c r="P24209" s="99"/>
      <c r="Q24209" s="99"/>
    </row>
    <row r="24210" spans="16:17" x14ac:dyDescent="0.3">
      <c r="P24210" s="99"/>
      <c r="Q24210" s="99"/>
    </row>
    <row r="24211" spans="16:17" x14ac:dyDescent="0.3">
      <c r="P24211" s="99"/>
      <c r="Q24211" s="99"/>
    </row>
    <row r="24212" spans="16:17" x14ac:dyDescent="0.3">
      <c r="P24212" s="99"/>
      <c r="Q24212" s="99"/>
    </row>
    <row r="24213" spans="16:17" x14ac:dyDescent="0.3">
      <c r="P24213" s="99"/>
      <c r="Q24213" s="99"/>
    </row>
    <row r="24214" spans="16:17" x14ac:dyDescent="0.3">
      <c r="P24214" s="99"/>
      <c r="Q24214" s="99"/>
    </row>
    <row r="24215" spans="16:17" x14ac:dyDescent="0.3">
      <c r="P24215" s="99"/>
      <c r="Q24215" s="99"/>
    </row>
    <row r="24216" spans="16:17" x14ac:dyDescent="0.3">
      <c r="P24216" s="99"/>
      <c r="Q24216" s="99"/>
    </row>
    <row r="24217" spans="16:17" x14ac:dyDescent="0.3">
      <c r="P24217" s="99"/>
      <c r="Q24217" s="99"/>
    </row>
    <row r="24218" spans="16:17" x14ac:dyDescent="0.3">
      <c r="P24218" s="99"/>
      <c r="Q24218" s="99"/>
    </row>
    <row r="24219" spans="16:17" x14ac:dyDescent="0.3">
      <c r="P24219" s="99"/>
      <c r="Q24219" s="99"/>
    </row>
    <row r="24220" spans="16:17" x14ac:dyDescent="0.3">
      <c r="P24220" s="99"/>
      <c r="Q24220" s="99"/>
    </row>
    <row r="24221" spans="16:17" x14ac:dyDescent="0.3">
      <c r="P24221" s="99"/>
      <c r="Q24221" s="99"/>
    </row>
    <row r="24222" spans="16:17" x14ac:dyDescent="0.3">
      <c r="P24222" s="99"/>
      <c r="Q24222" s="99"/>
    </row>
    <row r="24223" spans="16:17" x14ac:dyDescent="0.3">
      <c r="P24223" s="99"/>
      <c r="Q24223" s="99"/>
    </row>
    <row r="24224" spans="16:17" x14ac:dyDescent="0.3">
      <c r="P24224" s="99"/>
      <c r="Q24224" s="99"/>
    </row>
    <row r="24225" spans="16:17" x14ac:dyDescent="0.3">
      <c r="P24225" s="99"/>
      <c r="Q24225" s="99"/>
    </row>
    <row r="24226" spans="16:17" x14ac:dyDescent="0.3">
      <c r="P24226" s="99"/>
      <c r="Q24226" s="99"/>
    </row>
    <row r="24227" spans="16:17" x14ac:dyDescent="0.3">
      <c r="P24227" s="99"/>
      <c r="Q24227" s="99"/>
    </row>
    <row r="24228" spans="16:17" x14ac:dyDescent="0.3">
      <c r="P24228" s="99"/>
      <c r="Q24228" s="99"/>
    </row>
    <row r="24229" spans="16:17" x14ac:dyDescent="0.3">
      <c r="P24229" s="99"/>
      <c r="Q24229" s="99"/>
    </row>
    <row r="24230" spans="16:17" x14ac:dyDescent="0.3">
      <c r="P24230" s="99"/>
      <c r="Q24230" s="99"/>
    </row>
    <row r="24231" spans="16:17" x14ac:dyDescent="0.3">
      <c r="P24231" s="99"/>
      <c r="Q24231" s="99"/>
    </row>
    <row r="24232" spans="16:17" x14ac:dyDescent="0.3">
      <c r="P24232" s="99"/>
      <c r="Q24232" s="99"/>
    </row>
    <row r="24233" spans="16:17" x14ac:dyDescent="0.3">
      <c r="P24233" s="99"/>
      <c r="Q24233" s="99"/>
    </row>
    <row r="24234" spans="16:17" x14ac:dyDescent="0.3">
      <c r="P24234" s="99"/>
      <c r="Q24234" s="99"/>
    </row>
    <row r="24235" spans="16:17" x14ac:dyDescent="0.3">
      <c r="P24235" s="99"/>
      <c r="Q24235" s="99"/>
    </row>
    <row r="24236" spans="16:17" x14ac:dyDescent="0.3">
      <c r="P24236" s="99"/>
      <c r="Q24236" s="99"/>
    </row>
    <row r="24237" spans="16:17" x14ac:dyDescent="0.3">
      <c r="P24237" s="99"/>
      <c r="Q24237" s="99"/>
    </row>
    <row r="24238" spans="16:17" x14ac:dyDescent="0.3">
      <c r="P24238" s="99"/>
      <c r="Q24238" s="99"/>
    </row>
    <row r="24239" spans="16:17" x14ac:dyDescent="0.3">
      <c r="P24239" s="99"/>
      <c r="Q24239" s="99"/>
    </row>
    <row r="24240" spans="16:17" x14ac:dyDescent="0.3">
      <c r="P24240" s="99"/>
      <c r="Q24240" s="99"/>
    </row>
    <row r="24241" spans="16:17" x14ac:dyDescent="0.3">
      <c r="P24241" s="99"/>
      <c r="Q24241" s="99"/>
    </row>
    <row r="24242" spans="16:17" x14ac:dyDescent="0.3">
      <c r="P24242" s="99"/>
      <c r="Q24242" s="99"/>
    </row>
    <row r="24243" spans="16:17" x14ac:dyDescent="0.3">
      <c r="P24243" s="99"/>
      <c r="Q24243" s="99"/>
    </row>
    <row r="24244" spans="16:17" x14ac:dyDescent="0.3">
      <c r="P24244" s="99"/>
      <c r="Q24244" s="99"/>
    </row>
    <row r="24245" spans="16:17" x14ac:dyDescent="0.3">
      <c r="P24245" s="99"/>
      <c r="Q24245" s="99"/>
    </row>
    <row r="24246" spans="16:17" x14ac:dyDescent="0.3">
      <c r="P24246" s="99"/>
      <c r="Q24246" s="99"/>
    </row>
    <row r="24247" spans="16:17" x14ac:dyDescent="0.3">
      <c r="P24247" s="99"/>
      <c r="Q24247" s="99"/>
    </row>
    <row r="24248" spans="16:17" x14ac:dyDescent="0.3">
      <c r="P24248" s="99"/>
      <c r="Q24248" s="99"/>
    </row>
    <row r="24249" spans="16:17" x14ac:dyDescent="0.3">
      <c r="P24249" s="99"/>
      <c r="Q24249" s="99"/>
    </row>
    <row r="24250" spans="16:17" x14ac:dyDescent="0.3">
      <c r="P24250" s="99"/>
      <c r="Q24250" s="99"/>
    </row>
    <row r="24251" spans="16:17" x14ac:dyDescent="0.3">
      <c r="P24251" s="99"/>
      <c r="Q24251" s="99"/>
    </row>
    <row r="24252" spans="16:17" x14ac:dyDescent="0.3">
      <c r="P24252" s="99"/>
      <c r="Q24252" s="99"/>
    </row>
    <row r="24253" spans="16:17" x14ac:dyDescent="0.3">
      <c r="P24253" s="99"/>
      <c r="Q24253" s="99"/>
    </row>
    <row r="24254" spans="16:17" x14ac:dyDescent="0.3">
      <c r="P24254" s="99"/>
      <c r="Q24254" s="99"/>
    </row>
    <row r="24255" spans="16:17" x14ac:dyDescent="0.3">
      <c r="P24255" s="99"/>
      <c r="Q24255" s="99"/>
    </row>
    <row r="24256" spans="16:17" x14ac:dyDescent="0.3">
      <c r="P24256" s="99"/>
      <c r="Q24256" s="99"/>
    </row>
    <row r="24257" spans="16:17" x14ac:dyDescent="0.3">
      <c r="P24257" s="99"/>
      <c r="Q24257" s="99"/>
    </row>
    <row r="24258" spans="16:17" x14ac:dyDescent="0.3">
      <c r="P24258" s="99"/>
      <c r="Q24258" s="99"/>
    </row>
    <row r="24259" spans="16:17" x14ac:dyDescent="0.3">
      <c r="P24259" s="99"/>
      <c r="Q24259" s="99"/>
    </row>
    <row r="24260" spans="16:17" x14ac:dyDescent="0.3">
      <c r="P24260" s="99"/>
      <c r="Q24260" s="99"/>
    </row>
    <row r="24261" spans="16:17" x14ac:dyDescent="0.3">
      <c r="P24261" s="99"/>
      <c r="Q24261" s="99"/>
    </row>
    <row r="24262" spans="16:17" x14ac:dyDescent="0.3">
      <c r="P24262" s="99"/>
      <c r="Q24262" s="99"/>
    </row>
    <row r="24263" spans="16:17" x14ac:dyDescent="0.3">
      <c r="P24263" s="99"/>
      <c r="Q24263" s="99"/>
    </row>
    <row r="24264" spans="16:17" x14ac:dyDescent="0.3">
      <c r="P24264" s="99"/>
      <c r="Q24264" s="99"/>
    </row>
    <row r="24265" spans="16:17" x14ac:dyDescent="0.3">
      <c r="P24265" s="99"/>
      <c r="Q24265" s="99"/>
    </row>
    <row r="24266" spans="16:17" x14ac:dyDescent="0.3">
      <c r="P24266" s="99"/>
      <c r="Q24266" s="99"/>
    </row>
    <row r="24267" spans="16:17" x14ac:dyDescent="0.3">
      <c r="P24267" s="99"/>
      <c r="Q24267" s="99"/>
    </row>
    <row r="24268" spans="16:17" x14ac:dyDescent="0.3">
      <c r="P24268" s="99"/>
      <c r="Q24268" s="99"/>
    </row>
    <row r="24269" spans="16:17" x14ac:dyDescent="0.3">
      <c r="P24269" s="99"/>
      <c r="Q24269" s="99"/>
    </row>
    <row r="24270" spans="16:17" x14ac:dyDescent="0.3">
      <c r="P24270" s="99"/>
      <c r="Q24270" s="99"/>
    </row>
    <row r="24271" spans="16:17" x14ac:dyDescent="0.3">
      <c r="P24271" s="99"/>
      <c r="Q24271" s="99"/>
    </row>
    <row r="24272" spans="16:17" x14ac:dyDescent="0.3">
      <c r="P24272" s="99"/>
      <c r="Q24272" s="99"/>
    </row>
    <row r="24273" spans="16:17" x14ac:dyDescent="0.3">
      <c r="P24273" s="99"/>
      <c r="Q24273" s="99"/>
    </row>
    <row r="24274" spans="16:17" x14ac:dyDescent="0.3">
      <c r="P24274" s="99"/>
      <c r="Q24274" s="99"/>
    </row>
    <row r="24275" spans="16:17" x14ac:dyDescent="0.3">
      <c r="P24275" s="99"/>
      <c r="Q24275" s="99"/>
    </row>
    <row r="24276" spans="16:17" x14ac:dyDescent="0.3">
      <c r="P24276" s="99"/>
      <c r="Q24276" s="99"/>
    </row>
    <row r="24277" spans="16:17" x14ac:dyDescent="0.3">
      <c r="P24277" s="99"/>
      <c r="Q24277" s="99"/>
    </row>
    <row r="24278" spans="16:17" x14ac:dyDescent="0.3">
      <c r="P24278" s="99"/>
      <c r="Q24278" s="99"/>
    </row>
    <row r="24279" spans="16:17" x14ac:dyDescent="0.3">
      <c r="P24279" s="99"/>
      <c r="Q24279" s="99"/>
    </row>
    <row r="24280" spans="16:17" x14ac:dyDescent="0.3">
      <c r="P24280" s="99"/>
      <c r="Q24280" s="99"/>
    </row>
    <row r="24281" spans="16:17" x14ac:dyDescent="0.3">
      <c r="P24281" s="99"/>
      <c r="Q24281" s="99"/>
    </row>
    <row r="24282" spans="16:17" x14ac:dyDescent="0.3">
      <c r="P24282" s="99"/>
      <c r="Q24282" s="99"/>
    </row>
    <row r="24283" spans="16:17" x14ac:dyDescent="0.3">
      <c r="P24283" s="99"/>
      <c r="Q24283" s="99"/>
    </row>
    <row r="24284" spans="16:17" x14ac:dyDescent="0.3">
      <c r="P24284" s="99"/>
      <c r="Q24284" s="99"/>
    </row>
    <row r="24285" spans="16:17" x14ac:dyDescent="0.3">
      <c r="P24285" s="99"/>
      <c r="Q24285" s="99"/>
    </row>
    <row r="24286" spans="16:17" x14ac:dyDescent="0.3">
      <c r="P24286" s="99"/>
      <c r="Q24286" s="99"/>
    </row>
    <row r="24287" spans="16:17" x14ac:dyDescent="0.3">
      <c r="P24287" s="99"/>
      <c r="Q24287" s="99"/>
    </row>
    <row r="24288" spans="16:17" x14ac:dyDescent="0.3">
      <c r="P24288" s="99"/>
      <c r="Q24288" s="99"/>
    </row>
    <row r="24289" spans="16:17" x14ac:dyDescent="0.3">
      <c r="P24289" s="99"/>
      <c r="Q24289" s="99"/>
    </row>
    <row r="24290" spans="16:17" x14ac:dyDescent="0.3">
      <c r="P24290" s="99"/>
      <c r="Q24290" s="99"/>
    </row>
    <row r="24291" spans="16:17" x14ac:dyDescent="0.3">
      <c r="P24291" s="99"/>
      <c r="Q24291" s="99"/>
    </row>
    <row r="24292" spans="16:17" x14ac:dyDescent="0.3">
      <c r="P24292" s="99"/>
      <c r="Q24292" s="99"/>
    </row>
    <row r="24293" spans="16:17" x14ac:dyDescent="0.3">
      <c r="P24293" s="99"/>
      <c r="Q24293" s="99"/>
    </row>
    <row r="24294" spans="16:17" x14ac:dyDescent="0.3">
      <c r="P24294" s="99"/>
      <c r="Q24294" s="99"/>
    </row>
    <row r="24295" spans="16:17" x14ac:dyDescent="0.3">
      <c r="P24295" s="99"/>
      <c r="Q24295" s="99"/>
    </row>
    <row r="24296" spans="16:17" x14ac:dyDescent="0.3">
      <c r="P24296" s="99"/>
      <c r="Q24296" s="99"/>
    </row>
    <row r="24297" spans="16:17" x14ac:dyDescent="0.3">
      <c r="P24297" s="99"/>
      <c r="Q24297" s="99"/>
    </row>
    <row r="24298" spans="16:17" x14ac:dyDescent="0.3">
      <c r="P24298" s="99"/>
      <c r="Q24298" s="99"/>
    </row>
    <row r="24299" spans="16:17" x14ac:dyDescent="0.3">
      <c r="P24299" s="99"/>
      <c r="Q24299" s="99"/>
    </row>
    <row r="24300" spans="16:17" x14ac:dyDescent="0.3">
      <c r="P24300" s="99"/>
      <c r="Q24300" s="99"/>
    </row>
    <row r="24301" spans="16:17" x14ac:dyDescent="0.3">
      <c r="P24301" s="99"/>
      <c r="Q24301" s="99"/>
    </row>
    <row r="24302" spans="16:17" x14ac:dyDescent="0.3">
      <c r="P24302" s="99"/>
      <c r="Q24302" s="99"/>
    </row>
    <row r="24303" spans="16:17" x14ac:dyDescent="0.3">
      <c r="P24303" s="99"/>
      <c r="Q24303" s="99"/>
    </row>
    <row r="24304" spans="16:17" x14ac:dyDescent="0.3">
      <c r="P24304" s="99"/>
      <c r="Q24304" s="99"/>
    </row>
    <row r="24305" spans="16:17" x14ac:dyDescent="0.3">
      <c r="P24305" s="99"/>
      <c r="Q24305" s="99"/>
    </row>
    <row r="24306" spans="16:17" x14ac:dyDescent="0.3">
      <c r="P24306" s="99"/>
      <c r="Q24306" s="99"/>
    </row>
    <row r="24307" spans="16:17" x14ac:dyDescent="0.3">
      <c r="P24307" s="99"/>
      <c r="Q24307" s="99"/>
    </row>
    <row r="24308" spans="16:17" x14ac:dyDescent="0.3">
      <c r="P24308" s="99"/>
      <c r="Q24308" s="99"/>
    </row>
    <row r="24309" spans="16:17" x14ac:dyDescent="0.3">
      <c r="P24309" s="99"/>
      <c r="Q24309" s="99"/>
    </row>
    <row r="24310" spans="16:17" x14ac:dyDescent="0.3">
      <c r="P24310" s="99"/>
      <c r="Q24310" s="99"/>
    </row>
    <row r="24311" spans="16:17" x14ac:dyDescent="0.3">
      <c r="P24311" s="99"/>
      <c r="Q24311" s="99"/>
    </row>
    <row r="24312" spans="16:17" x14ac:dyDescent="0.3">
      <c r="P24312" s="99"/>
      <c r="Q24312" s="99"/>
    </row>
    <row r="24313" spans="16:17" x14ac:dyDescent="0.3">
      <c r="P24313" s="99"/>
      <c r="Q24313" s="99"/>
    </row>
    <row r="24314" spans="16:17" x14ac:dyDescent="0.3">
      <c r="P24314" s="99"/>
      <c r="Q24314" s="99"/>
    </row>
    <row r="24315" spans="16:17" x14ac:dyDescent="0.3">
      <c r="P24315" s="99"/>
      <c r="Q24315" s="99"/>
    </row>
    <row r="24316" spans="16:17" x14ac:dyDescent="0.3">
      <c r="P24316" s="99"/>
      <c r="Q24316" s="99"/>
    </row>
    <row r="24317" spans="16:17" x14ac:dyDescent="0.3">
      <c r="P24317" s="99"/>
      <c r="Q24317" s="99"/>
    </row>
    <row r="24318" spans="16:17" x14ac:dyDescent="0.3">
      <c r="P24318" s="99"/>
      <c r="Q24318" s="99"/>
    </row>
    <row r="24319" spans="16:17" x14ac:dyDescent="0.3">
      <c r="P24319" s="99"/>
      <c r="Q24319" s="99"/>
    </row>
    <row r="24320" spans="16:17" x14ac:dyDescent="0.3">
      <c r="P24320" s="99"/>
      <c r="Q24320" s="99"/>
    </row>
    <row r="24321" spans="16:17" x14ac:dyDescent="0.3">
      <c r="P24321" s="99"/>
      <c r="Q24321" s="99"/>
    </row>
    <row r="24322" spans="16:17" x14ac:dyDescent="0.3">
      <c r="P24322" s="99"/>
      <c r="Q24322" s="99"/>
    </row>
    <row r="24323" spans="16:17" x14ac:dyDescent="0.3">
      <c r="P24323" s="99"/>
      <c r="Q24323" s="99"/>
    </row>
    <row r="24324" spans="16:17" x14ac:dyDescent="0.3">
      <c r="P24324" s="99"/>
      <c r="Q24324" s="99"/>
    </row>
    <row r="24325" spans="16:17" x14ac:dyDescent="0.3">
      <c r="P24325" s="99"/>
      <c r="Q24325" s="99"/>
    </row>
    <row r="24326" spans="16:17" x14ac:dyDescent="0.3">
      <c r="P24326" s="99"/>
      <c r="Q24326" s="99"/>
    </row>
    <row r="24327" spans="16:17" x14ac:dyDescent="0.3">
      <c r="P24327" s="99"/>
      <c r="Q24327" s="99"/>
    </row>
    <row r="24328" spans="16:17" x14ac:dyDescent="0.3">
      <c r="P24328" s="99"/>
      <c r="Q24328" s="99"/>
    </row>
    <row r="24329" spans="16:17" x14ac:dyDescent="0.3">
      <c r="P24329" s="99"/>
      <c r="Q24329" s="99"/>
    </row>
    <row r="24330" spans="16:17" x14ac:dyDescent="0.3">
      <c r="P24330" s="99"/>
      <c r="Q24330" s="99"/>
    </row>
    <row r="24331" spans="16:17" x14ac:dyDescent="0.3">
      <c r="P24331" s="99"/>
      <c r="Q24331" s="99"/>
    </row>
    <row r="24332" spans="16:17" x14ac:dyDescent="0.3">
      <c r="P24332" s="99"/>
      <c r="Q24332" s="99"/>
    </row>
    <row r="24333" spans="16:17" x14ac:dyDescent="0.3">
      <c r="P24333" s="99"/>
      <c r="Q24333" s="99"/>
    </row>
    <row r="24334" spans="16:17" x14ac:dyDescent="0.3">
      <c r="P24334" s="99"/>
      <c r="Q24334" s="99"/>
    </row>
    <row r="24335" spans="16:17" x14ac:dyDescent="0.3">
      <c r="P24335" s="99"/>
      <c r="Q24335" s="99"/>
    </row>
    <row r="24336" spans="16:17" x14ac:dyDescent="0.3">
      <c r="P24336" s="99"/>
      <c r="Q24336" s="99"/>
    </row>
    <row r="24337" spans="16:17" x14ac:dyDescent="0.3">
      <c r="P24337" s="99"/>
      <c r="Q24337" s="99"/>
    </row>
    <row r="24338" spans="16:17" x14ac:dyDescent="0.3">
      <c r="P24338" s="99"/>
      <c r="Q24338" s="99"/>
    </row>
    <row r="24339" spans="16:17" x14ac:dyDescent="0.3">
      <c r="P24339" s="99"/>
      <c r="Q24339" s="99"/>
    </row>
    <row r="24340" spans="16:17" x14ac:dyDescent="0.3">
      <c r="P24340" s="99"/>
      <c r="Q24340" s="99"/>
    </row>
    <row r="24341" spans="16:17" x14ac:dyDescent="0.3">
      <c r="P24341" s="99"/>
      <c r="Q24341" s="99"/>
    </row>
    <row r="24342" spans="16:17" x14ac:dyDescent="0.3">
      <c r="P24342" s="99"/>
      <c r="Q24342" s="99"/>
    </row>
    <row r="24343" spans="16:17" x14ac:dyDescent="0.3">
      <c r="P24343" s="99"/>
      <c r="Q24343" s="99"/>
    </row>
    <row r="24344" spans="16:17" x14ac:dyDescent="0.3">
      <c r="P24344" s="99"/>
      <c r="Q24344" s="99"/>
    </row>
    <row r="24345" spans="16:17" x14ac:dyDescent="0.3">
      <c r="P24345" s="99"/>
      <c r="Q24345" s="99"/>
    </row>
    <row r="24346" spans="16:17" x14ac:dyDescent="0.3">
      <c r="P24346" s="99"/>
      <c r="Q24346" s="99"/>
    </row>
    <row r="24347" spans="16:17" x14ac:dyDescent="0.3">
      <c r="P24347" s="99"/>
      <c r="Q24347" s="99"/>
    </row>
    <row r="24348" spans="16:17" x14ac:dyDescent="0.3">
      <c r="P24348" s="99"/>
      <c r="Q24348" s="99"/>
    </row>
    <row r="24349" spans="16:17" x14ac:dyDescent="0.3">
      <c r="P24349" s="99"/>
      <c r="Q24349" s="99"/>
    </row>
    <row r="24350" spans="16:17" x14ac:dyDescent="0.3">
      <c r="P24350" s="99"/>
      <c r="Q24350" s="99"/>
    </row>
    <row r="24351" spans="16:17" x14ac:dyDescent="0.3">
      <c r="P24351" s="99"/>
      <c r="Q24351" s="99"/>
    </row>
    <row r="24352" spans="16:17" x14ac:dyDescent="0.3">
      <c r="P24352" s="99"/>
      <c r="Q24352" s="99"/>
    </row>
    <row r="24353" spans="16:17" x14ac:dyDescent="0.3">
      <c r="P24353" s="99"/>
      <c r="Q24353" s="99"/>
    </row>
    <row r="24354" spans="16:17" x14ac:dyDescent="0.3">
      <c r="P24354" s="99"/>
      <c r="Q24354" s="99"/>
    </row>
    <row r="24355" spans="16:17" x14ac:dyDescent="0.3">
      <c r="P24355" s="99"/>
      <c r="Q24355" s="99"/>
    </row>
    <row r="24356" spans="16:17" x14ac:dyDescent="0.3">
      <c r="P24356" s="99"/>
      <c r="Q24356" s="99"/>
    </row>
    <row r="24357" spans="16:17" x14ac:dyDescent="0.3">
      <c r="P24357" s="99"/>
      <c r="Q24357" s="99"/>
    </row>
    <row r="24358" spans="16:17" x14ac:dyDescent="0.3">
      <c r="P24358" s="99"/>
      <c r="Q24358" s="99"/>
    </row>
    <row r="24359" spans="16:17" x14ac:dyDescent="0.3">
      <c r="P24359" s="99"/>
      <c r="Q24359" s="99"/>
    </row>
    <row r="24360" spans="16:17" x14ac:dyDescent="0.3">
      <c r="P24360" s="99"/>
      <c r="Q24360" s="99"/>
    </row>
    <row r="24361" spans="16:17" x14ac:dyDescent="0.3">
      <c r="P24361" s="99"/>
      <c r="Q24361" s="99"/>
    </row>
    <row r="24362" spans="16:17" x14ac:dyDescent="0.3">
      <c r="P24362" s="99"/>
      <c r="Q24362" s="99"/>
    </row>
    <row r="24363" spans="16:17" x14ac:dyDescent="0.3">
      <c r="P24363" s="99"/>
      <c r="Q24363" s="99"/>
    </row>
    <row r="24364" spans="16:17" x14ac:dyDescent="0.3">
      <c r="P24364" s="99"/>
      <c r="Q24364" s="99"/>
    </row>
    <row r="24365" spans="16:17" x14ac:dyDescent="0.3">
      <c r="P24365" s="99"/>
      <c r="Q24365" s="99"/>
    </row>
    <row r="24366" spans="16:17" x14ac:dyDescent="0.3">
      <c r="P24366" s="99"/>
      <c r="Q24366" s="99"/>
    </row>
    <row r="24367" spans="16:17" x14ac:dyDescent="0.3">
      <c r="P24367" s="99"/>
      <c r="Q24367" s="99"/>
    </row>
    <row r="24368" spans="16:17" x14ac:dyDescent="0.3">
      <c r="P24368" s="99"/>
      <c r="Q24368" s="99"/>
    </row>
    <row r="24369" spans="16:17" x14ac:dyDescent="0.3">
      <c r="P24369" s="99"/>
      <c r="Q24369" s="99"/>
    </row>
    <row r="24370" spans="16:17" x14ac:dyDescent="0.3">
      <c r="P24370" s="99"/>
      <c r="Q24370" s="99"/>
    </row>
    <row r="24371" spans="16:17" x14ac:dyDescent="0.3">
      <c r="P24371" s="99"/>
      <c r="Q24371" s="99"/>
    </row>
    <row r="24372" spans="16:17" x14ac:dyDescent="0.3">
      <c r="P24372" s="99"/>
      <c r="Q24372" s="99"/>
    </row>
    <row r="24373" spans="16:17" x14ac:dyDescent="0.3">
      <c r="P24373" s="99"/>
      <c r="Q24373" s="99"/>
    </row>
    <row r="24374" spans="16:17" x14ac:dyDescent="0.3">
      <c r="P24374" s="99"/>
      <c r="Q24374" s="99"/>
    </row>
    <row r="24375" spans="16:17" x14ac:dyDescent="0.3">
      <c r="P24375" s="99"/>
      <c r="Q24375" s="99"/>
    </row>
    <row r="24376" spans="16:17" x14ac:dyDescent="0.3">
      <c r="P24376" s="99"/>
      <c r="Q24376" s="99"/>
    </row>
    <row r="24377" spans="16:17" x14ac:dyDescent="0.3">
      <c r="P24377" s="99"/>
      <c r="Q24377" s="99"/>
    </row>
    <row r="24378" spans="16:17" x14ac:dyDescent="0.3">
      <c r="P24378" s="99"/>
      <c r="Q24378" s="99"/>
    </row>
    <row r="24379" spans="16:17" x14ac:dyDescent="0.3">
      <c r="P24379" s="99"/>
      <c r="Q24379" s="99"/>
    </row>
    <row r="24380" spans="16:17" x14ac:dyDescent="0.3">
      <c r="P24380" s="99"/>
      <c r="Q24380" s="99"/>
    </row>
    <row r="24381" spans="16:17" x14ac:dyDescent="0.3">
      <c r="P24381" s="99"/>
      <c r="Q24381" s="99"/>
    </row>
    <row r="24382" spans="16:17" x14ac:dyDescent="0.3">
      <c r="P24382" s="99"/>
      <c r="Q24382" s="99"/>
    </row>
    <row r="24383" spans="16:17" x14ac:dyDescent="0.3">
      <c r="P24383" s="99"/>
      <c r="Q24383" s="99"/>
    </row>
    <row r="24384" spans="16:17" x14ac:dyDescent="0.3">
      <c r="P24384" s="99"/>
      <c r="Q24384" s="99"/>
    </row>
    <row r="24385" spans="16:17" x14ac:dyDescent="0.3">
      <c r="P24385" s="99"/>
      <c r="Q24385" s="99"/>
    </row>
    <row r="24386" spans="16:17" x14ac:dyDescent="0.3">
      <c r="P24386" s="99"/>
      <c r="Q24386" s="99"/>
    </row>
    <row r="24387" spans="16:17" x14ac:dyDescent="0.3">
      <c r="P24387" s="99"/>
      <c r="Q24387" s="99"/>
    </row>
    <row r="24388" spans="16:17" x14ac:dyDescent="0.3">
      <c r="P24388" s="99"/>
      <c r="Q24388" s="99"/>
    </row>
    <row r="24389" spans="16:17" x14ac:dyDescent="0.3">
      <c r="P24389" s="99"/>
      <c r="Q24389" s="99"/>
    </row>
    <row r="24390" spans="16:17" x14ac:dyDescent="0.3">
      <c r="P24390" s="99"/>
      <c r="Q24390" s="99"/>
    </row>
    <row r="24391" spans="16:17" x14ac:dyDescent="0.3">
      <c r="P24391" s="99"/>
      <c r="Q24391" s="99"/>
    </row>
    <row r="24392" spans="16:17" x14ac:dyDescent="0.3">
      <c r="P24392" s="99"/>
      <c r="Q24392" s="99"/>
    </row>
    <row r="24393" spans="16:17" x14ac:dyDescent="0.3">
      <c r="P24393" s="99"/>
      <c r="Q24393" s="99"/>
    </row>
    <row r="24394" spans="16:17" x14ac:dyDescent="0.3">
      <c r="P24394" s="99"/>
      <c r="Q24394" s="99"/>
    </row>
    <row r="24395" spans="16:17" x14ac:dyDescent="0.3">
      <c r="P24395" s="99"/>
      <c r="Q24395" s="99"/>
    </row>
    <row r="24396" spans="16:17" x14ac:dyDescent="0.3">
      <c r="P24396" s="99"/>
      <c r="Q24396" s="99"/>
    </row>
    <row r="24397" spans="16:17" x14ac:dyDescent="0.3">
      <c r="P24397" s="99"/>
      <c r="Q24397" s="99"/>
    </row>
    <row r="24398" spans="16:17" x14ac:dyDescent="0.3">
      <c r="P24398" s="99"/>
      <c r="Q24398" s="99"/>
    </row>
    <row r="24399" spans="16:17" x14ac:dyDescent="0.3">
      <c r="P24399" s="99"/>
      <c r="Q24399" s="99"/>
    </row>
    <row r="24400" spans="16:17" x14ac:dyDescent="0.3">
      <c r="P24400" s="99"/>
      <c r="Q24400" s="99"/>
    </row>
    <row r="24401" spans="16:17" x14ac:dyDescent="0.3">
      <c r="P24401" s="99"/>
      <c r="Q24401" s="99"/>
    </row>
    <row r="24402" spans="16:17" x14ac:dyDescent="0.3">
      <c r="P24402" s="99"/>
      <c r="Q24402" s="99"/>
    </row>
    <row r="24403" spans="16:17" x14ac:dyDescent="0.3">
      <c r="P24403" s="99"/>
      <c r="Q24403" s="99"/>
    </row>
    <row r="24404" spans="16:17" x14ac:dyDescent="0.3">
      <c r="P24404" s="99"/>
      <c r="Q24404" s="99"/>
    </row>
    <row r="24405" spans="16:17" x14ac:dyDescent="0.3">
      <c r="P24405" s="99"/>
      <c r="Q24405" s="99"/>
    </row>
    <row r="24406" spans="16:17" x14ac:dyDescent="0.3">
      <c r="P24406" s="99"/>
      <c r="Q24406" s="99"/>
    </row>
    <row r="24407" spans="16:17" x14ac:dyDescent="0.3">
      <c r="P24407" s="99"/>
      <c r="Q24407" s="99"/>
    </row>
    <row r="24408" spans="16:17" x14ac:dyDescent="0.3">
      <c r="P24408" s="99"/>
      <c r="Q24408" s="99"/>
    </row>
    <row r="24409" spans="16:17" x14ac:dyDescent="0.3">
      <c r="P24409" s="99"/>
      <c r="Q24409" s="99"/>
    </row>
    <row r="24410" spans="16:17" x14ac:dyDescent="0.3">
      <c r="P24410" s="99"/>
      <c r="Q24410" s="99"/>
    </row>
    <row r="24411" spans="16:17" x14ac:dyDescent="0.3">
      <c r="P24411" s="99"/>
      <c r="Q24411" s="99"/>
    </row>
    <row r="24412" spans="16:17" x14ac:dyDescent="0.3">
      <c r="P24412" s="99"/>
      <c r="Q24412" s="99"/>
    </row>
    <row r="24413" spans="16:17" x14ac:dyDescent="0.3">
      <c r="P24413" s="99"/>
      <c r="Q24413" s="99"/>
    </row>
    <row r="24414" spans="16:17" x14ac:dyDescent="0.3">
      <c r="P24414" s="99"/>
      <c r="Q24414" s="99"/>
    </row>
    <row r="24415" spans="16:17" x14ac:dyDescent="0.3">
      <c r="P24415" s="99"/>
      <c r="Q24415" s="99"/>
    </row>
    <row r="24416" spans="16:17" x14ac:dyDescent="0.3">
      <c r="P24416" s="99"/>
      <c r="Q24416" s="99"/>
    </row>
    <row r="24417" spans="16:17" x14ac:dyDescent="0.3">
      <c r="P24417" s="99"/>
      <c r="Q24417" s="99"/>
    </row>
    <row r="24418" spans="16:17" x14ac:dyDescent="0.3">
      <c r="P24418" s="99"/>
      <c r="Q24418" s="99"/>
    </row>
    <row r="24419" spans="16:17" x14ac:dyDescent="0.3">
      <c r="P24419" s="99"/>
      <c r="Q24419" s="99"/>
    </row>
    <row r="24420" spans="16:17" x14ac:dyDescent="0.3">
      <c r="P24420" s="99"/>
      <c r="Q24420" s="99"/>
    </row>
    <row r="24421" spans="16:17" x14ac:dyDescent="0.3">
      <c r="P24421" s="99"/>
      <c r="Q24421" s="99"/>
    </row>
    <row r="24422" spans="16:17" x14ac:dyDescent="0.3">
      <c r="P24422" s="99"/>
      <c r="Q24422" s="99"/>
    </row>
    <row r="24423" spans="16:17" x14ac:dyDescent="0.3">
      <c r="P24423" s="99"/>
      <c r="Q24423" s="99"/>
    </row>
    <row r="24424" spans="16:17" x14ac:dyDescent="0.3">
      <c r="P24424" s="99"/>
      <c r="Q24424" s="99"/>
    </row>
    <row r="24425" spans="16:17" x14ac:dyDescent="0.3">
      <c r="P24425" s="99"/>
      <c r="Q24425" s="99"/>
    </row>
    <row r="24426" spans="16:17" x14ac:dyDescent="0.3">
      <c r="P24426" s="99"/>
      <c r="Q24426" s="99"/>
    </row>
    <row r="24427" spans="16:17" x14ac:dyDescent="0.3">
      <c r="P24427" s="99"/>
      <c r="Q24427" s="99"/>
    </row>
    <row r="24428" spans="16:17" x14ac:dyDescent="0.3">
      <c r="P24428" s="99"/>
      <c r="Q24428" s="99"/>
    </row>
    <row r="24429" spans="16:17" x14ac:dyDescent="0.3">
      <c r="P24429" s="99"/>
      <c r="Q24429" s="99"/>
    </row>
    <row r="24430" spans="16:17" x14ac:dyDescent="0.3">
      <c r="P24430" s="99"/>
      <c r="Q24430" s="99"/>
    </row>
    <row r="24431" spans="16:17" x14ac:dyDescent="0.3">
      <c r="P24431" s="99"/>
      <c r="Q24431" s="99"/>
    </row>
    <row r="24432" spans="16:17" x14ac:dyDescent="0.3">
      <c r="P24432" s="99"/>
      <c r="Q24432" s="99"/>
    </row>
    <row r="24433" spans="16:17" x14ac:dyDescent="0.3">
      <c r="P24433" s="99"/>
      <c r="Q24433" s="99"/>
    </row>
    <row r="24434" spans="16:17" x14ac:dyDescent="0.3">
      <c r="P24434" s="99"/>
      <c r="Q24434" s="99"/>
    </row>
    <row r="24435" spans="16:17" x14ac:dyDescent="0.3">
      <c r="P24435" s="99"/>
      <c r="Q24435" s="99"/>
    </row>
    <row r="24436" spans="16:17" x14ac:dyDescent="0.3">
      <c r="P24436" s="99"/>
      <c r="Q24436" s="99"/>
    </row>
    <row r="24437" spans="16:17" x14ac:dyDescent="0.3">
      <c r="P24437" s="99"/>
      <c r="Q24437" s="99"/>
    </row>
    <row r="24438" spans="16:17" x14ac:dyDescent="0.3">
      <c r="P24438" s="99"/>
      <c r="Q24438" s="99"/>
    </row>
    <row r="24439" spans="16:17" x14ac:dyDescent="0.3">
      <c r="P24439" s="99"/>
      <c r="Q24439" s="99"/>
    </row>
    <row r="24440" spans="16:17" x14ac:dyDescent="0.3">
      <c r="P24440" s="99"/>
      <c r="Q24440" s="99"/>
    </row>
    <row r="24441" spans="16:17" x14ac:dyDescent="0.3">
      <c r="P24441" s="99"/>
      <c r="Q24441" s="99"/>
    </row>
    <row r="24442" spans="16:17" x14ac:dyDescent="0.3">
      <c r="P24442" s="99"/>
      <c r="Q24442" s="99"/>
    </row>
    <row r="24443" spans="16:17" x14ac:dyDescent="0.3">
      <c r="P24443" s="99"/>
      <c r="Q24443" s="99"/>
    </row>
    <row r="24444" spans="16:17" x14ac:dyDescent="0.3">
      <c r="P24444" s="99"/>
      <c r="Q24444" s="99"/>
    </row>
    <row r="24445" spans="16:17" x14ac:dyDescent="0.3">
      <c r="P24445" s="99"/>
      <c r="Q24445" s="99"/>
    </row>
    <row r="24446" spans="16:17" x14ac:dyDescent="0.3">
      <c r="P24446" s="99"/>
      <c r="Q24446" s="99"/>
    </row>
    <row r="24447" spans="16:17" x14ac:dyDescent="0.3">
      <c r="P24447" s="99"/>
      <c r="Q24447" s="99"/>
    </row>
    <row r="24448" spans="16:17" x14ac:dyDescent="0.3">
      <c r="P24448" s="99"/>
      <c r="Q24448" s="99"/>
    </row>
    <row r="24449" spans="16:17" x14ac:dyDescent="0.3">
      <c r="P24449" s="99"/>
      <c r="Q24449" s="99"/>
    </row>
    <row r="24450" spans="16:17" x14ac:dyDescent="0.3">
      <c r="P24450" s="99"/>
      <c r="Q24450" s="99"/>
    </row>
    <row r="24451" spans="16:17" x14ac:dyDescent="0.3">
      <c r="P24451" s="99"/>
      <c r="Q24451" s="99"/>
    </row>
    <row r="24452" spans="16:17" x14ac:dyDescent="0.3">
      <c r="P24452" s="99"/>
      <c r="Q24452" s="99"/>
    </row>
    <row r="24453" spans="16:17" x14ac:dyDescent="0.3">
      <c r="P24453" s="99"/>
      <c r="Q24453" s="99"/>
    </row>
    <row r="24454" spans="16:17" x14ac:dyDescent="0.3">
      <c r="P24454" s="99"/>
      <c r="Q24454" s="99"/>
    </row>
    <row r="24455" spans="16:17" x14ac:dyDescent="0.3">
      <c r="P24455" s="99"/>
      <c r="Q24455" s="99"/>
    </row>
    <row r="24456" spans="16:17" x14ac:dyDescent="0.3">
      <c r="P24456" s="99"/>
      <c r="Q24456" s="99"/>
    </row>
    <row r="24457" spans="16:17" x14ac:dyDescent="0.3">
      <c r="P24457" s="99"/>
      <c r="Q24457" s="99"/>
    </row>
    <row r="24458" spans="16:17" x14ac:dyDescent="0.3">
      <c r="P24458" s="99"/>
      <c r="Q24458" s="99"/>
    </row>
    <row r="24459" spans="16:17" x14ac:dyDescent="0.3">
      <c r="P24459" s="99"/>
      <c r="Q24459" s="99"/>
    </row>
    <row r="24460" spans="16:17" x14ac:dyDescent="0.3">
      <c r="P24460" s="99"/>
      <c r="Q24460" s="99"/>
    </row>
    <row r="24461" spans="16:17" x14ac:dyDescent="0.3">
      <c r="P24461" s="99"/>
      <c r="Q24461" s="99"/>
    </row>
    <row r="24462" spans="16:17" x14ac:dyDescent="0.3">
      <c r="P24462" s="99"/>
      <c r="Q24462" s="99"/>
    </row>
    <row r="24463" spans="16:17" x14ac:dyDescent="0.3">
      <c r="P24463" s="99"/>
      <c r="Q24463" s="99"/>
    </row>
    <row r="24464" spans="16:17" x14ac:dyDescent="0.3">
      <c r="P24464" s="99"/>
      <c r="Q24464" s="99"/>
    </row>
    <row r="24465" spans="16:17" x14ac:dyDescent="0.3">
      <c r="P24465" s="99"/>
      <c r="Q24465" s="99"/>
    </row>
    <row r="24466" spans="16:17" x14ac:dyDescent="0.3">
      <c r="P24466" s="99"/>
      <c r="Q24466" s="99"/>
    </row>
    <row r="24467" spans="16:17" x14ac:dyDescent="0.3">
      <c r="P24467" s="99"/>
      <c r="Q24467" s="99"/>
    </row>
    <row r="24468" spans="16:17" x14ac:dyDescent="0.3">
      <c r="P24468" s="99"/>
      <c r="Q24468" s="99"/>
    </row>
    <row r="24469" spans="16:17" x14ac:dyDescent="0.3">
      <c r="P24469" s="99"/>
      <c r="Q24469" s="99"/>
    </row>
    <row r="24470" spans="16:17" x14ac:dyDescent="0.3">
      <c r="P24470" s="99"/>
      <c r="Q24470" s="99"/>
    </row>
    <row r="24471" spans="16:17" x14ac:dyDescent="0.3">
      <c r="P24471" s="99"/>
      <c r="Q24471" s="99"/>
    </row>
    <row r="24472" spans="16:17" x14ac:dyDescent="0.3">
      <c r="P24472" s="99"/>
      <c r="Q24472" s="99"/>
    </row>
    <row r="24473" spans="16:17" x14ac:dyDescent="0.3">
      <c r="P24473" s="99"/>
      <c r="Q24473" s="99"/>
    </row>
    <row r="24474" spans="16:17" x14ac:dyDescent="0.3">
      <c r="P24474" s="99"/>
      <c r="Q24474" s="99"/>
    </row>
    <row r="24475" spans="16:17" x14ac:dyDescent="0.3">
      <c r="P24475" s="99"/>
      <c r="Q24475" s="99"/>
    </row>
    <row r="24476" spans="16:17" x14ac:dyDescent="0.3">
      <c r="P24476" s="99"/>
      <c r="Q24476" s="99"/>
    </row>
    <row r="24477" spans="16:17" x14ac:dyDescent="0.3">
      <c r="P24477" s="99"/>
      <c r="Q24477" s="99"/>
    </row>
    <row r="24478" spans="16:17" x14ac:dyDescent="0.3">
      <c r="P24478" s="99"/>
      <c r="Q24478" s="99"/>
    </row>
    <row r="24479" spans="16:17" x14ac:dyDescent="0.3">
      <c r="P24479" s="99"/>
      <c r="Q24479" s="99"/>
    </row>
    <row r="24480" spans="16:17" x14ac:dyDescent="0.3">
      <c r="P24480" s="99"/>
      <c r="Q24480" s="99"/>
    </row>
    <row r="24481" spans="16:17" x14ac:dyDescent="0.3">
      <c r="P24481" s="99"/>
      <c r="Q24481" s="99"/>
    </row>
    <row r="24482" spans="16:17" x14ac:dyDescent="0.3">
      <c r="P24482" s="99"/>
      <c r="Q24482" s="99"/>
    </row>
    <row r="24483" spans="16:17" x14ac:dyDescent="0.3">
      <c r="P24483" s="99"/>
      <c r="Q24483" s="99"/>
    </row>
    <row r="24484" spans="16:17" x14ac:dyDescent="0.3">
      <c r="P24484" s="99"/>
      <c r="Q24484" s="99"/>
    </row>
    <row r="24485" spans="16:17" x14ac:dyDescent="0.3">
      <c r="P24485" s="99"/>
      <c r="Q24485" s="99"/>
    </row>
    <row r="24486" spans="16:17" x14ac:dyDescent="0.3">
      <c r="P24486" s="99"/>
      <c r="Q24486" s="99"/>
    </row>
    <row r="24487" spans="16:17" x14ac:dyDescent="0.3">
      <c r="P24487" s="99"/>
      <c r="Q24487" s="99"/>
    </row>
    <row r="24488" spans="16:17" x14ac:dyDescent="0.3">
      <c r="P24488" s="99"/>
      <c r="Q24488" s="99"/>
    </row>
    <row r="24489" spans="16:17" x14ac:dyDescent="0.3">
      <c r="P24489" s="99"/>
      <c r="Q24489" s="99"/>
    </row>
    <row r="24490" spans="16:17" x14ac:dyDescent="0.3">
      <c r="P24490" s="99"/>
      <c r="Q24490" s="99"/>
    </row>
    <row r="24491" spans="16:17" x14ac:dyDescent="0.3">
      <c r="P24491" s="99"/>
      <c r="Q24491" s="99"/>
    </row>
    <row r="24492" spans="16:17" x14ac:dyDescent="0.3">
      <c r="P24492" s="99"/>
      <c r="Q24492" s="99"/>
    </row>
    <row r="24493" spans="16:17" x14ac:dyDescent="0.3">
      <c r="P24493" s="99"/>
      <c r="Q24493" s="99"/>
    </row>
    <row r="24494" spans="16:17" x14ac:dyDescent="0.3">
      <c r="P24494" s="99"/>
      <c r="Q24494" s="99"/>
    </row>
    <row r="24495" spans="16:17" x14ac:dyDescent="0.3">
      <c r="P24495" s="99"/>
      <c r="Q24495" s="99"/>
    </row>
    <row r="24496" spans="16:17" x14ac:dyDescent="0.3">
      <c r="P24496" s="99"/>
      <c r="Q24496" s="99"/>
    </row>
    <row r="24497" spans="16:17" x14ac:dyDescent="0.3">
      <c r="P24497" s="99"/>
      <c r="Q24497" s="99"/>
    </row>
    <row r="24498" spans="16:17" x14ac:dyDescent="0.3">
      <c r="P24498" s="99"/>
      <c r="Q24498" s="99"/>
    </row>
    <row r="24499" spans="16:17" x14ac:dyDescent="0.3">
      <c r="P24499" s="99"/>
      <c r="Q24499" s="99"/>
    </row>
    <row r="24500" spans="16:17" x14ac:dyDescent="0.3">
      <c r="P24500" s="99"/>
      <c r="Q24500" s="99"/>
    </row>
    <row r="24501" spans="16:17" x14ac:dyDescent="0.3">
      <c r="P24501" s="99"/>
      <c r="Q24501" s="99"/>
    </row>
    <row r="24502" spans="16:17" x14ac:dyDescent="0.3">
      <c r="P24502" s="99"/>
      <c r="Q24502" s="99"/>
    </row>
    <row r="24503" spans="16:17" x14ac:dyDescent="0.3">
      <c r="P24503" s="99"/>
      <c r="Q24503" s="99"/>
    </row>
    <row r="24504" spans="16:17" x14ac:dyDescent="0.3">
      <c r="P24504" s="99"/>
      <c r="Q24504" s="99"/>
    </row>
    <row r="24505" spans="16:17" x14ac:dyDescent="0.3">
      <c r="P24505" s="99"/>
      <c r="Q24505" s="99"/>
    </row>
    <row r="24506" spans="16:17" x14ac:dyDescent="0.3">
      <c r="P24506" s="99"/>
      <c r="Q24506" s="99"/>
    </row>
    <row r="24507" spans="16:17" x14ac:dyDescent="0.3">
      <c r="P24507" s="99"/>
      <c r="Q24507" s="99"/>
    </row>
    <row r="24508" spans="16:17" x14ac:dyDescent="0.3">
      <c r="P24508" s="99"/>
      <c r="Q24508" s="99"/>
    </row>
    <row r="24509" spans="16:17" x14ac:dyDescent="0.3">
      <c r="P24509" s="99"/>
      <c r="Q24509" s="99"/>
    </row>
    <row r="24510" spans="16:17" x14ac:dyDescent="0.3">
      <c r="P24510" s="99"/>
      <c r="Q24510" s="99"/>
    </row>
    <row r="24511" spans="16:17" x14ac:dyDescent="0.3">
      <c r="P24511" s="99"/>
      <c r="Q24511" s="99"/>
    </row>
    <row r="24512" spans="16:17" x14ac:dyDescent="0.3">
      <c r="P24512" s="99"/>
      <c r="Q24512" s="99"/>
    </row>
    <row r="24513" spans="16:17" x14ac:dyDescent="0.3">
      <c r="P24513" s="99"/>
      <c r="Q24513" s="99"/>
    </row>
    <row r="24514" spans="16:17" x14ac:dyDescent="0.3">
      <c r="P24514" s="99"/>
      <c r="Q24514" s="99"/>
    </row>
    <row r="24515" spans="16:17" x14ac:dyDescent="0.3">
      <c r="P24515" s="99"/>
      <c r="Q24515" s="99"/>
    </row>
    <row r="24516" spans="16:17" x14ac:dyDescent="0.3">
      <c r="P24516" s="99"/>
      <c r="Q24516" s="99"/>
    </row>
    <row r="24517" spans="16:17" x14ac:dyDescent="0.3">
      <c r="P24517" s="99"/>
      <c r="Q24517" s="99"/>
    </row>
    <row r="24518" spans="16:17" x14ac:dyDescent="0.3">
      <c r="P24518" s="99"/>
      <c r="Q24518" s="99"/>
    </row>
    <row r="24519" spans="16:17" x14ac:dyDescent="0.3">
      <c r="P24519" s="99"/>
      <c r="Q24519" s="99"/>
    </row>
    <row r="24520" spans="16:17" x14ac:dyDescent="0.3">
      <c r="P24520" s="99"/>
      <c r="Q24520" s="99"/>
    </row>
    <row r="24521" spans="16:17" x14ac:dyDescent="0.3">
      <c r="P24521" s="99"/>
      <c r="Q24521" s="99"/>
    </row>
    <row r="24522" spans="16:17" x14ac:dyDescent="0.3">
      <c r="P24522" s="99"/>
      <c r="Q24522" s="99"/>
    </row>
    <row r="24523" spans="16:17" x14ac:dyDescent="0.3">
      <c r="P24523" s="99"/>
      <c r="Q24523" s="99"/>
    </row>
    <row r="24524" spans="16:17" x14ac:dyDescent="0.3">
      <c r="P24524" s="99"/>
      <c r="Q24524" s="99"/>
    </row>
    <row r="24525" spans="16:17" x14ac:dyDescent="0.3">
      <c r="P24525" s="99"/>
      <c r="Q24525" s="99"/>
    </row>
    <row r="24526" spans="16:17" x14ac:dyDescent="0.3">
      <c r="P24526" s="99"/>
      <c r="Q24526" s="99"/>
    </row>
    <row r="24527" spans="16:17" x14ac:dyDescent="0.3">
      <c r="P24527" s="99"/>
      <c r="Q24527" s="99"/>
    </row>
    <row r="24528" spans="16:17" x14ac:dyDescent="0.3">
      <c r="P24528" s="99"/>
      <c r="Q24528" s="99"/>
    </row>
    <row r="24529" spans="16:17" x14ac:dyDescent="0.3">
      <c r="P24529" s="99"/>
      <c r="Q24529" s="99"/>
    </row>
    <row r="24530" spans="16:17" x14ac:dyDescent="0.3">
      <c r="P24530" s="99"/>
      <c r="Q24530" s="99"/>
    </row>
    <row r="24531" spans="16:17" x14ac:dyDescent="0.3">
      <c r="P24531" s="99"/>
      <c r="Q24531" s="99"/>
    </row>
    <row r="24532" spans="16:17" x14ac:dyDescent="0.3">
      <c r="P24532" s="99"/>
      <c r="Q24532" s="99"/>
    </row>
    <row r="24533" spans="16:17" x14ac:dyDescent="0.3">
      <c r="P24533" s="99"/>
      <c r="Q24533" s="99"/>
    </row>
    <row r="24534" spans="16:17" x14ac:dyDescent="0.3">
      <c r="P24534" s="99"/>
      <c r="Q24534" s="99"/>
    </row>
    <row r="24535" spans="16:17" x14ac:dyDescent="0.3">
      <c r="P24535" s="99"/>
      <c r="Q24535" s="99"/>
    </row>
    <row r="24536" spans="16:17" x14ac:dyDescent="0.3">
      <c r="P24536" s="99"/>
      <c r="Q24536" s="99"/>
    </row>
    <row r="24537" spans="16:17" x14ac:dyDescent="0.3">
      <c r="P24537" s="99"/>
      <c r="Q24537" s="99"/>
    </row>
    <row r="24538" spans="16:17" x14ac:dyDescent="0.3">
      <c r="P24538" s="99"/>
      <c r="Q24538" s="99"/>
    </row>
    <row r="24539" spans="16:17" x14ac:dyDescent="0.3">
      <c r="P24539" s="99"/>
      <c r="Q24539" s="99"/>
    </row>
    <row r="24540" spans="16:17" x14ac:dyDescent="0.3">
      <c r="P24540" s="99"/>
      <c r="Q24540" s="99"/>
    </row>
    <row r="24541" spans="16:17" x14ac:dyDescent="0.3">
      <c r="P24541" s="99"/>
      <c r="Q24541" s="99"/>
    </row>
    <row r="24542" spans="16:17" x14ac:dyDescent="0.3">
      <c r="P24542" s="99"/>
      <c r="Q24542" s="99"/>
    </row>
    <row r="24543" spans="16:17" x14ac:dyDescent="0.3">
      <c r="P24543" s="99"/>
      <c r="Q24543" s="99"/>
    </row>
    <row r="24544" spans="16:17" x14ac:dyDescent="0.3">
      <c r="P24544" s="99"/>
      <c r="Q24544" s="99"/>
    </row>
    <row r="24545" spans="16:17" x14ac:dyDescent="0.3">
      <c r="P24545" s="99"/>
      <c r="Q24545" s="99"/>
    </row>
    <row r="24546" spans="16:17" x14ac:dyDescent="0.3">
      <c r="P24546" s="99"/>
      <c r="Q24546" s="99"/>
    </row>
    <row r="24547" spans="16:17" x14ac:dyDescent="0.3">
      <c r="P24547" s="99"/>
      <c r="Q24547" s="99"/>
    </row>
    <row r="24548" spans="16:17" x14ac:dyDescent="0.3">
      <c r="P24548" s="99"/>
      <c r="Q24548" s="99"/>
    </row>
    <row r="24549" spans="16:17" x14ac:dyDescent="0.3">
      <c r="P24549" s="99"/>
      <c r="Q24549" s="99"/>
    </row>
    <row r="24550" spans="16:17" x14ac:dyDescent="0.3">
      <c r="P24550" s="99"/>
      <c r="Q24550" s="99"/>
    </row>
    <row r="24551" spans="16:17" x14ac:dyDescent="0.3">
      <c r="P24551" s="99"/>
      <c r="Q24551" s="99"/>
    </row>
    <row r="24552" spans="16:17" x14ac:dyDescent="0.3">
      <c r="P24552" s="99"/>
      <c r="Q24552" s="99"/>
    </row>
    <row r="24553" spans="16:17" x14ac:dyDescent="0.3">
      <c r="P24553" s="99"/>
      <c r="Q24553" s="99"/>
    </row>
    <row r="24554" spans="16:17" x14ac:dyDescent="0.3">
      <c r="P24554" s="99"/>
      <c r="Q24554" s="99"/>
    </row>
    <row r="24555" spans="16:17" x14ac:dyDescent="0.3">
      <c r="P24555" s="99"/>
      <c r="Q24555" s="99"/>
    </row>
    <row r="24556" spans="16:17" x14ac:dyDescent="0.3">
      <c r="P24556" s="99"/>
      <c r="Q24556" s="99"/>
    </row>
    <row r="24557" spans="16:17" x14ac:dyDescent="0.3">
      <c r="P24557" s="99"/>
      <c r="Q24557" s="99"/>
    </row>
    <row r="24558" spans="16:17" x14ac:dyDescent="0.3">
      <c r="P24558" s="99"/>
      <c r="Q24558" s="99"/>
    </row>
    <row r="24559" spans="16:17" x14ac:dyDescent="0.3">
      <c r="P24559" s="99"/>
      <c r="Q24559" s="99"/>
    </row>
    <row r="24560" spans="16:17" x14ac:dyDescent="0.3">
      <c r="P24560" s="99"/>
      <c r="Q24560" s="99"/>
    </row>
    <row r="24561" spans="16:17" x14ac:dyDescent="0.3">
      <c r="P24561" s="99"/>
      <c r="Q24561" s="99"/>
    </row>
    <row r="24562" spans="16:17" x14ac:dyDescent="0.3">
      <c r="P24562" s="99"/>
      <c r="Q24562" s="99"/>
    </row>
    <row r="24563" spans="16:17" x14ac:dyDescent="0.3">
      <c r="P24563" s="99"/>
      <c r="Q24563" s="99"/>
    </row>
    <row r="24564" spans="16:17" x14ac:dyDescent="0.3">
      <c r="P24564" s="99"/>
      <c r="Q24564" s="99"/>
    </row>
    <row r="24565" spans="16:17" x14ac:dyDescent="0.3">
      <c r="P24565" s="99"/>
      <c r="Q24565" s="99"/>
    </row>
    <row r="24566" spans="16:17" x14ac:dyDescent="0.3">
      <c r="P24566" s="99"/>
      <c r="Q24566" s="99"/>
    </row>
    <row r="24567" spans="16:17" x14ac:dyDescent="0.3">
      <c r="P24567" s="99"/>
      <c r="Q24567" s="99"/>
    </row>
    <row r="24568" spans="16:17" x14ac:dyDescent="0.3">
      <c r="P24568" s="99"/>
      <c r="Q24568" s="99"/>
    </row>
    <row r="24569" spans="16:17" x14ac:dyDescent="0.3">
      <c r="P24569" s="99"/>
      <c r="Q24569" s="99"/>
    </row>
    <row r="24570" spans="16:17" x14ac:dyDescent="0.3">
      <c r="P24570" s="99"/>
      <c r="Q24570" s="99"/>
    </row>
    <row r="24571" spans="16:17" x14ac:dyDescent="0.3">
      <c r="P24571" s="99"/>
      <c r="Q24571" s="99"/>
    </row>
    <row r="24572" spans="16:17" x14ac:dyDescent="0.3">
      <c r="P24572" s="99"/>
      <c r="Q24572" s="99"/>
    </row>
    <row r="24573" spans="16:17" x14ac:dyDescent="0.3">
      <c r="P24573" s="99"/>
      <c r="Q24573" s="99"/>
    </row>
    <row r="24574" spans="16:17" x14ac:dyDescent="0.3">
      <c r="P24574" s="99"/>
      <c r="Q24574" s="99"/>
    </row>
    <row r="24575" spans="16:17" x14ac:dyDescent="0.3">
      <c r="P24575" s="99"/>
      <c r="Q24575" s="99"/>
    </row>
    <row r="24576" spans="16:17" x14ac:dyDescent="0.3">
      <c r="P24576" s="99"/>
      <c r="Q24576" s="99"/>
    </row>
    <row r="24577" spans="16:17" x14ac:dyDescent="0.3">
      <c r="P24577" s="99"/>
      <c r="Q24577" s="99"/>
    </row>
    <row r="24578" spans="16:17" x14ac:dyDescent="0.3">
      <c r="P24578" s="99"/>
      <c r="Q24578" s="99"/>
    </row>
    <row r="24579" spans="16:17" x14ac:dyDescent="0.3">
      <c r="P24579" s="99"/>
      <c r="Q24579" s="99"/>
    </row>
    <row r="24580" spans="16:17" x14ac:dyDescent="0.3">
      <c r="P24580" s="99"/>
      <c r="Q24580" s="99"/>
    </row>
    <row r="24581" spans="16:17" x14ac:dyDescent="0.3">
      <c r="P24581" s="99"/>
      <c r="Q24581" s="99"/>
    </row>
    <row r="24582" spans="16:17" x14ac:dyDescent="0.3">
      <c r="P24582" s="99"/>
      <c r="Q24582" s="99"/>
    </row>
    <row r="24583" spans="16:17" x14ac:dyDescent="0.3">
      <c r="P24583" s="99"/>
      <c r="Q24583" s="99"/>
    </row>
    <row r="24584" spans="16:17" x14ac:dyDescent="0.3">
      <c r="P24584" s="99"/>
      <c r="Q24584" s="99"/>
    </row>
    <row r="24585" spans="16:17" x14ac:dyDescent="0.3">
      <c r="P24585" s="99"/>
      <c r="Q24585" s="99"/>
    </row>
    <row r="24586" spans="16:17" x14ac:dyDescent="0.3">
      <c r="P24586" s="99"/>
      <c r="Q24586" s="99"/>
    </row>
    <row r="24587" spans="16:17" x14ac:dyDescent="0.3">
      <c r="P24587" s="99"/>
      <c r="Q24587" s="99"/>
    </row>
    <row r="24588" spans="16:17" x14ac:dyDescent="0.3">
      <c r="P24588" s="99"/>
      <c r="Q24588" s="99"/>
    </row>
    <row r="24589" spans="16:17" x14ac:dyDescent="0.3">
      <c r="P24589" s="99"/>
      <c r="Q24589" s="99"/>
    </row>
    <row r="24590" spans="16:17" x14ac:dyDescent="0.3">
      <c r="P24590" s="99"/>
      <c r="Q24590" s="99"/>
    </row>
    <row r="24591" spans="16:17" x14ac:dyDescent="0.3">
      <c r="P24591" s="99"/>
      <c r="Q24591" s="99"/>
    </row>
    <row r="24592" spans="16:17" x14ac:dyDescent="0.3">
      <c r="P24592" s="99"/>
      <c r="Q24592" s="99"/>
    </row>
    <row r="24593" spans="16:17" x14ac:dyDescent="0.3">
      <c r="P24593" s="99"/>
      <c r="Q24593" s="99"/>
    </row>
    <row r="24594" spans="16:17" x14ac:dyDescent="0.3">
      <c r="P24594" s="99"/>
      <c r="Q24594" s="99"/>
    </row>
    <row r="24595" spans="16:17" x14ac:dyDescent="0.3">
      <c r="P24595" s="99"/>
      <c r="Q24595" s="99"/>
    </row>
    <row r="24596" spans="16:17" x14ac:dyDescent="0.3">
      <c r="P24596" s="99"/>
      <c r="Q24596" s="99"/>
    </row>
    <row r="24597" spans="16:17" x14ac:dyDescent="0.3">
      <c r="P24597" s="99"/>
      <c r="Q24597" s="99"/>
    </row>
    <row r="24598" spans="16:17" x14ac:dyDescent="0.3">
      <c r="P24598" s="99"/>
      <c r="Q24598" s="99"/>
    </row>
    <row r="24599" spans="16:17" x14ac:dyDescent="0.3">
      <c r="P24599" s="99"/>
      <c r="Q24599" s="99"/>
    </row>
    <row r="24600" spans="16:17" x14ac:dyDescent="0.3">
      <c r="P24600" s="99"/>
      <c r="Q24600" s="99"/>
    </row>
    <row r="24601" spans="16:17" x14ac:dyDescent="0.3">
      <c r="P24601" s="99"/>
      <c r="Q24601" s="99"/>
    </row>
    <row r="24602" spans="16:17" x14ac:dyDescent="0.3">
      <c r="P24602" s="99"/>
      <c r="Q24602" s="99"/>
    </row>
    <row r="24603" spans="16:17" x14ac:dyDescent="0.3">
      <c r="P24603" s="99"/>
      <c r="Q24603" s="99"/>
    </row>
    <row r="24604" spans="16:17" x14ac:dyDescent="0.3">
      <c r="P24604" s="99"/>
      <c r="Q24604" s="99"/>
    </row>
    <row r="24605" spans="16:17" x14ac:dyDescent="0.3">
      <c r="P24605" s="99"/>
      <c r="Q24605" s="99"/>
    </row>
    <row r="24606" spans="16:17" x14ac:dyDescent="0.3">
      <c r="P24606" s="99"/>
      <c r="Q24606" s="99"/>
    </row>
    <row r="24607" spans="16:17" x14ac:dyDescent="0.3">
      <c r="P24607" s="99"/>
      <c r="Q24607" s="99"/>
    </row>
    <row r="24608" spans="16:17" x14ac:dyDescent="0.3">
      <c r="P24608" s="99"/>
      <c r="Q24608" s="99"/>
    </row>
    <row r="24609" spans="16:17" x14ac:dyDescent="0.3">
      <c r="P24609" s="99"/>
      <c r="Q24609" s="99"/>
    </row>
    <row r="24610" spans="16:17" x14ac:dyDescent="0.3">
      <c r="P24610" s="99"/>
      <c r="Q24610" s="99"/>
    </row>
    <row r="24611" spans="16:17" x14ac:dyDescent="0.3">
      <c r="P24611" s="99"/>
      <c r="Q24611" s="99"/>
    </row>
    <row r="24612" spans="16:17" x14ac:dyDescent="0.3">
      <c r="P24612" s="99"/>
      <c r="Q24612" s="99"/>
    </row>
    <row r="24613" spans="16:17" x14ac:dyDescent="0.3">
      <c r="P24613" s="99"/>
      <c r="Q24613" s="99"/>
    </row>
    <row r="24614" spans="16:17" x14ac:dyDescent="0.3">
      <c r="P24614" s="99"/>
      <c r="Q24614" s="99"/>
    </row>
    <row r="24615" spans="16:17" x14ac:dyDescent="0.3">
      <c r="P24615" s="99"/>
      <c r="Q24615" s="99"/>
    </row>
    <row r="24616" spans="16:17" x14ac:dyDescent="0.3">
      <c r="P24616" s="99"/>
      <c r="Q24616" s="99"/>
    </row>
    <row r="24617" spans="16:17" x14ac:dyDescent="0.3">
      <c r="P24617" s="99"/>
      <c r="Q24617" s="99"/>
    </row>
    <row r="24618" spans="16:17" x14ac:dyDescent="0.3">
      <c r="P24618" s="99"/>
      <c r="Q24618" s="99"/>
    </row>
    <row r="24619" spans="16:17" x14ac:dyDescent="0.3">
      <c r="P24619" s="99"/>
      <c r="Q24619" s="99"/>
    </row>
    <row r="24620" spans="16:17" x14ac:dyDescent="0.3">
      <c r="P24620" s="99"/>
      <c r="Q24620" s="99"/>
    </row>
    <row r="24621" spans="16:17" x14ac:dyDescent="0.3">
      <c r="P24621" s="99"/>
      <c r="Q24621" s="99"/>
    </row>
    <row r="24622" spans="16:17" x14ac:dyDescent="0.3">
      <c r="P24622" s="99"/>
      <c r="Q24622" s="99"/>
    </row>
    <row r="24623" spans="16:17" x14ac:dyDescent="0.3">
      <c r="P24623" s="99"/>
      <c r="Q24623" s="99"/>
    </row>
    <row r="24624" spans="16:17" x14ac:dyDescent="0.3">
      <c r="P24624" s="99"/>
      <c r="Q24624" s="99"/>
    </row>
    <row r="24625" spans="16:17" x14ac:dyDescent="0.3">
      <c r="P24625" s="99"/>
      <c r="Q24625" s="99"/>
    </row>
    <row r="24626" spans="16:17" x14ac:dyDescent="0.3">
      <c r="P24626" s="99"/>
      <c r="Q24626" s="99"/>
    </row>
    <row r="24627" spans="16:17" x14ac:dyDescent="0.3">
      <c r="P24627" s="99"/>
      <c r="Q24627" s="99"/>
    </row>
    <row r="24628" spans="16:17" x14ac:dyDescent="0.3">
      <c r="P24628" s="99"/>
      <c r="Q24628" s="99"/>
    </row>
    <row r="24629" spans="16:17" x14ac:dyDescent="0.3">
      <c r="P24629" s="99"/>
      <c r="Q24629" s="99"/>
    </row>
    <row r="24630" spans="16:17" x14ac:dyDescent="0.3">
      <c r="P24630" s="99"/>
      <c r="Q24630" s="99"/>
    </row>
    <row r="24631" spans="16:17" x14ac:dyDescent="0.3">
      <c r="P24631" s="99"/>
      <c r="Q24631" s="99"/>
    </row>
    <row r="24632" spans="16:17" x14ac:dyDescent="0.3">
      <c r="P24632" s="99"/>
      <c r="Q24632" s="99"/>
    </row>
    <row r="24633" spans="16:17" x14ac:dyDescent="0.3">
      <c r="P24633" s="99"/>
      <c r="Q24633" s="99"/>
    </row>
    <row r="24634" spans="16:17" x14ac:dyDescent="0.3">
      <c r="P24634" s="99"/>
      <c r="Q24634" s="99"/>
    </row>
    <row r="24635" spans="16:17" x14ac:dyDescent="0.3">
      <c r="P24635" s="99"/>
      <c r="Q24635" s="99"/>
    </row>
    <row r="24636" spans="16:17" x14ac:dyDescent="0.3">
      <c r="P24636" s="99"/>
      <c r="Q24636" s="99"/>
    </row>
    <row r="24637" spans="16:17" x14ac:dyDescent="0.3">
      <c r="P24637" s="99"/>
      <c r="Q24637" s="99"/>
    </row>
    <row r="24638" spans="16:17" x14ac:dyDescent="0.3">
      <c r="P24638" s="99"/>
      <c r="Q24638" s="99"/>
    </row>
    <row r="24639" spans="16:17" x14ac:dyDescent="0.3">
      <c r="P24639" s="99"/>
      <c r="Q24639" s="99"/>
    </row>
    <row r="24640" spans="16:17" x14ac:dyDescent="0.3">
      <c r="P24640" s="99"/>
      <c r="Q24640" s="99"/>
    </row>
    <row r="24641" spans="16:17" x14ac:dyDescent="0.3">
      <c r="P24641" s="99"/>
      <c r="Q24641" s="99"/>
    </row>
    <row r="24642" spans="16:17" x14ac:dyDescent="0.3">
      <c r="P24642" s="99"/>
      <c r="Q24642" s="99"/>
    </row>
    <row r="24643" spans="16:17" x14ac:dyDescent="0.3">
      <c r="P24643" s="99"/>
      <c r="Q24643" s="99"/>
    </row>
    <row r="24644" spans="16:17" x14ac:dyDescent="0.3">
      <c r="P24644" s="99"/>
      <c r="Q24644" s="99"/>
    </row>
    <row r="24645" spans="16:17" x14ac:dyDescent="0.3">
      <c r="P24645" s="99"/>
      <c r="Q24645" s="99"/>
    </row>
    <row r="24646" spans="16:17" x14ac:dyDescent="0.3">
      <c r="P24646" s="99"/>
      <c r="Q24646" s="99"/>
    </row>
    <row r="24647" spans="16:17" x14ac:dyDescent="0.3">
      <c r="P24647" s="99"/>
      <c r="Q24647" s="99"/>
    </row>
    <row r="24648" spans="16:17" x14ac:dyDescent="0.3">
      <c r="P24648" s="99"/>
      <c r="Q24648" s="99"/>
    </row>
    <row r="24649" spans="16:17" x14ac:dyDescent="0.3">
      <c r="P24649" s="99"/>
      <c r="Q24649" s="99"/>
    </row>
    <row r="24650" spans="16:17" x14ac:dyDescent="0.3">
      <c r="P24650" s="99"/>
      <c r="Q24650" s="99"/>
    </row>
    <row r="24651" spans="16:17" x14ac:dyDescent="0.3">
      <c r="P24651" s="99"/>
      <c r="Q24651" s="99"/>
    </row>
    <row r="24652" spans="16:17" x14ac:dyDescent="0.3">
      <c r="P24652" s="99"/>
      <c r="Q24652" s="99"/>
    </row>
    <row r="24653" spans="16:17" x14ac:dyDescent="0.3">
      <c r="P24653" s="99"/>
      <c r="Q24653" s="99"/>
    </row>
    <row r="24654" spans="16:17" x14ac:dyDescent="0.3">
      <c r="P24654" s="99"/>
      <c r="Q24654" s="99"/>
    </row>
    <row r="24655" spans="16:17" x14ac:dyDescent="0.3">
      <c r="P24655" s="99"/>
      <c r="Q24655" s="99"/>
    </row>
    <row r="24656" spans="16:17" x14ac:dyDescent="0.3">
      <c r="P24656" s="99"/>
      <c r="Q24656" s="99"/>
    </row>
    <row r="24657" spans="16:17" x14ac:dyDescent="0.3">
      <c r="P24657" s="99"/>
      <c r="Q24657" s="99"/>
    </row>
    <row r="24658" spans="16:17" x14ac:dyDescent="0.3">
      <c r="P24658" s="99"/>
      <c r="Q24658" s="99"/>
    </row>
    <row r="24659" spans="16:17" x14ac:dyDescent="0.3">
      <c r="P24659" s="99"/>
      <c r="Q24659" s="99"/>
    </row>
    <row r="24660" spans="16:17" x14ac:dyDescent="0.3">
      <c r="P24660" s="99"/>
      <c r="Q24660" s="99"/>
    </row>
    <row r="24661" spans="16:17" x14ac:dyDescent="0.3">
      <c r="P24661" s="99"/>
      <c r="Q24661" s="99"/>
    </row>
    <row r="24662" spans="16:17" x14ac:dyDescent="0.3">
      <c r="P24662" s="99"/>
      <c r="Q24662" s="99"/>
    </row>
    <row r="24663" spans="16:17" x14ac:dyDescent="0.3">
      <c r="P24663" s="99"/>
      <c r="Q24663" s="99"/>
    </row>
    <row r="24664" spans="16:17" x14ac:dyDescent="0.3">
      <c r="P24664" s="99"/>
      <c r="Q24664" s="99"/>
    </row>
    <row r="24665" spans="16:17" x14ac:dyDescent="0.3">
      <c r="P24665" s="99"/>
      <c r="Q24665" s="99"/>
    </row>
    <row r="24666" spans="16:17" x14ac:dyDescent="0.3">
      <c r="P24666" s="99"/>
      <c r="Q24666" s="99"/>
    </row>
    <row r="24667" spans="16:17" x14ac:dyDescent="0.3">
      <c r="P24667" s="99"/>
      <c r="Q24667" s="99"/>
    </row>
    <row r="24668" spans="16:17" x14ac:dyDescent="0.3">
      <c r="P24668" s="99"/>
      <c r="Q24668" s="99"/>
    </row>
    <row r="24669" spans="16:17" x14ac:dyDescent="0.3">
      <c r="P24669" s="99"/>
      <c r="Q24669" s="99"/>
    </row>
    <row r="24670" spans="16:17" x14ac:dyDescent="0.3">
      <c r="P24670" s="99"/>
      <c r="Q24670" s="99"/>
    </row>
    <row r="24671" spans="16:17" x14ac:dyDescent="0.3">
      <c r="P24671" s="99"/>
      <c r="Q24671" s="99"/>
    </row>
    <row r="24672" spans="16:17" x14ac:dyDescent="0.3">
      <c r="P24672" s="99"/>
      <c r="Q24672" s="99"/>
    </row>
    <row r="24673" spans="16:17" x14ac:dyDescent="0.3">
      <c r="P24673" s="99"/>
      <c r="Q24673" s="99"/>
    </row>
    <row r="24674" spans="16:17" x14ac:dyDescent="0.3">
      <c r="P24674" s="99"/>
      <c r="Q24674" s="99"/>
    </row>
    <row r="24675" spans="16:17" x14ac:dyDescent="0.3">
      <c r="P24675" s="99"/>
      <c r="Q24675" s="99"/>
    </row>
    <row r="24676" spans="16:17" x14ac:dyDescent="0.3">
      <c r="P24676" s="99"/>
      <c r="Q24676" s="99"/>
    </row>
    <row r="24677" spans="16:17" x14ac:dyDescent="0.3">
      <c r="P24677" s="99"/>
      <c r="Q24677" s="99"/>
    </row>
    <row r="24678" spans="16:17" x14ac:dyDescent="0.3">
      <c r="P24678" s="99"/>
      <c r="Q24678" s="99"/>
    </row>
    <row r="24679" spans="16:17" x14ac:dyDescent="0.3">
      <c r="P24679" s="99"/>
      <c r="Q24679" s="99"/>
    </row>
    <row r="24680" spans="16:17" x14ac:dyDescent="0.3">
      <c r="P24680" s="99"/>
      <c r="Q24680" s="99"/>
    </row>
    <row r="24681" spans="16:17" x14ac:dyDescent="0.3">
      <c r="P24681" s="99"/>
      <c r="Q24681" s="99"/>
    </row>
    <row r="24682" spans="16:17" x14ac:dyDescent="0.3">
      <c r="P24682" s="99"/>
      <c r="Q24682" s="99"/>
    </row>
    <row r="24683" spans="16:17" x14ac:dyDescent="0.3">
      <c r="P24683" s="99"/>
      <c r="Q24683" s="99"/>
    </row>
    <row r="24684" spans="16:17" x14ac:dyDescent="0.3">
      <c r="P24684" s="99"/>
      <c r="Q24684" s="99"/>
    </row>
    <row r="24685" spans="16:17" x14ac:dyDescent="0.3">
      <c r="P24685" s="99"/>
      <c r="Q24685" s="99"/>
    </row>
    <row r="24686" spans="16:17" x14ac:dyDescent="0.3">
      <c r="P24686" s="99"/>
      <c r="Q24686" s="99"/>
    </row>
    <row r="24687" spans="16:17" x14ac:dyDescent="0.3">
      <c r="P24687" s="99"/>
      <c r="Q24687" s="99"/>
    </row>
    <row r="24688" spans="16:17" x14ac:dyDescent="0.3">
      <c r="P24688" s="99"/>
      <c r="Q24688" s="99"/>
    </row>
    <row r="24689" spans="16:17" x14ac:dyDescent="0.3">
      <c r="P24689" s="99"/>
      <c r="Q24689" s="99"/>
    </row>
    <row r="24690" spans="16:17" x14ac:dyDescent="0.3">
      <c r="P24690" s="99"/>
      <c r="Q24690" s="99"/>
    </row>
    <row r="24691" spans="16:17" x14ac:dyDescent="0.3">
      <c r="P24691" s="99"/>
      <c r="Q24691" s="99"/>
    </row>
    <row r="24692" spans="16:17" x14ac:dyDescent="0.3">
      <c r="P24692" s="99"/>
      <c r="Q24692" s="99"/>
    </row>
    <row r="24693" spans="16:17" x14ac:dyDescent="0.3">
      <c r="P24693" s="99"/>
      <c r="Q24693" s="99"/>
    </row>
    <row r="24694" spans="16:17" x14ac:dyDescent="0.3">
      <c r="P24694" s="99"/>
      <c r="Q24694" s="99"/>
    </row>
    <row r="24695" spans="16:17" x14ac:dyDescent="0.3">
      <c r="P24695" s="99"/>
      <c r="Q24695" s="99"/>
    </row>
    <row r="24696" spans="16:17" x14ac:dyDescent="0.3">
      <c r="P24696" s="99"/>
      <c r="Q24696" s="99"/>
    </row>
    <row r="24697" spans="16:17" x14ac:dyDescent="0.3">
      <c r="P24697" s="99"/>
      <c r="Q24697" s="99"/>
    </row>
    <row r="24698" spans="16:17" x14ac:dyDescent="0.3">
      <c r="P24698" s="99"/>
      <c r="Q24698" s="99"/>
    </row>
    <row r="24699" spans="16:17" x14ac:dyDescent="0.3">
      <c r="P24699" s="99"/>
      <c r="Q24699" s="99"/>
    </row>
    <row r="24700" spans="16:17" x14ac:dyDescent="0.3">
      <c r="P24700" s="99"/>
      <c r="Q24700" s="99"/>
    </row>
    <row r="24701" spans="16:17" x14ac:dyDescent="0.3">
      <c r="P24701" s="99"/>
      <c r="Q24701" s="99"/>
    </row>
    <row r="24702" spans="16:17" x14ac:dyDescent="0.3">
      <c r="P24702" s="99"/>
      <c r="Q24702" s="99"/>
    </row>
    <row r="24703" spans="16:17" x14ac:dyDescent="0.3">
      <c r="P24703" s="99"/>
      <c r="Q24703" s="99"/>
    </row>
    <row r="24704" spans="16:17" x14ac:dyDescent="0.3">
      <c r="P24704" s="99"/>
      <c r="Q24704" s="99"/>
    </row>
    <row r="24705" spans="16:17" x14ac:dyDescent="0.3">
      <c r="P24705" s="99"/>
      <c r="Q24705" s="99"/>
    </row>
    <row r="24706" spans="16:17" x14ac:dyDescent="0.3">
      <c r="P24706" s="99"/>
      <c r="Q24706" s="99"/>
    </row>
    <row r="24707" spans="16:17" x14ac:dyDescent="0.3">
      <c r="P24707" s="99"/>
      <c r="Q24707" s="99"/>
    </row>
    <row r="24708" spans="16:17" x14ac:dyDescent="0.3">
      <c r="P24708" s="99"/>
      <c r="Q24708" s="99"/>
    </row>
    <row r="24709" spans="16:17" x14ac:dyDescent="0.3">
      <c r="P24709" s="99"/>
      <c r="Q24709" s="99"/>
    </row>
    <row r="24710" spans="16:17" x14ac:dyDescent="0.3">
      <c r="P24710" s="99"/>
      <c r="Q24710" s="99"/>
    </row>
    <row r="24711" spans="16:17" x14ac:dyDescent="0.3">
      <c r="P24711" s="99"/>
      <c r="Q24711" s="99"/>
    </row>
    <row r="24712" spans="16:17" x14ac:dyDescent="0.3">
      <c r="P24712" s="99"/>
      <c r="Q24712" s="99"/>
    </row>
    <row r="24713" spans="16:17" x14ac:dyDescent="0.3">
      <c r="P24713" s="99"/>
      <c r="Q24713" s="99"/>
    </row>
    <row r="24714" spans="16:17" x14ac:dyDescent="0.3">
      <c r="P24714" s="99"/>
      <c r="Q24714" s="99"/>
    </row>
    <row r="24715" spans="16:17" x14ac:dyDescent="0.3">
      <c r="P24715" s="99"/>
      <c r="Q24715" s="99"/>
    </row>
    <row r="24716" spans="16:17" x14ac:dyDescent="0.3">
      <c r="P24716" s="99"/>
      <c r="Q24716" s="99"/>
    </row>
    <row r="24717" spans="16:17" x14ac:dyDescent="0.3">
      <c r="P24717" s="99"/>
      <c r="Q24717" s="99"/>
    </row>
    <row r="24718" spans="16:17" x14ac:dyDescent="0.3">
      <c r="P24718" s="99"/>
      <c r="Q24718" s="99"/>
    </row>
    <row r="24719" spans="16:17" x14ac:dyDescent="0.3">
      <c r="P24719" s="99"/>
      <c r="Q24719" s="99"/>
    </row>
    <row r="24720" spans="16:17" x14ac:dyDescent="0.3">
      <c r="P24720" s="99"/>
      <c r="Q24720" s="99"/>
    </row>
    <row r="24721" spans="16:17" x14ac:dyDescent="0.3">
      <c r="P24721" s="99"/>
      <c r="Q24721" s="99"/>
    </row>
    <row r="24722" spans="16:17" x14ac:dyDescent="0.3">
      <c r="P24722" s="99"/>
      <c r="Q24722" s="99"/>
    </row>
    <row r="24723" spans="16:17" x14ac:dyDescent="0.3">
      <c r="P24723" s="99"/>
      <c r="Q24723" s="99"/>
    </row>
    <row r="24724" spans="16:17" x14ac:dyDescent="0.3">
      <c r="P24724" s="99"/>
      <c r="Q24724" s="99"/>
    </row>
    <row r="24725" spans="16:17" x14ac:dyDescent="0.3">
      <c r="P24725" s="99"/>
      <c r="Q24725" s="99"/>
    </row>
    <row r="24726" spans="16:17" x14ac:dyDescent="0.3">
      <c r="P24726" s="99"/>
      <c r="Q24726" s="99"/>
    </row>
    <row r="24727" spans="16:17" x14ac:dyDescent="0.3">
      <c r="P24727" s="99"/>
      <c r="Q24727" s="99"/>
    </row>
    <row r="24728" spans="16:17" x14ac:dyDescent="0.3">
      <c r="P24728" s="99"/>
      <c r="Q24728" s="99"/>
    </row>
    <row r="24729" spans="16:17" x14ac:dyDescent="0.3">
      <c r="P24729" s="99"/>
      <c r="Q24729" s="99"/>
    </row>
    <row r="24730" spans="16:17" x14ac:dyDescent="0.3">
      <c r="P24730" s="99"/>
      <c r="Q24730" s="99"/>
    </row>
    <row r="24731" spans="16:17" x14ac:dyDescent="0.3">
      <c r="P24731" s="99"/>
      <c r="Q24731" s="99"/>
    </row>
    <row r="24732" spans="16:17" x14ac:dyDescent="0.3">
      <c r="P24732" s="99"/>
      <c r="Q24732" s="99"/>
    </row>
    <row r="24733" spans="16:17" x14ac:dyDescent="0.3">
      <c r="P24733" s="99"/>
      <c r="Q24733" s="99"/>
    </row>
    <row r="24734" spans="16:17" x14ac:dyDescent="0.3">
      <c r="P24734" s="99"/>
      <c r="Q24734" s="99"/>
    </row>
    <row r="24735" spans="16:17" x14ac:dyDescent="0.3">
      <c r="P24735" s="99"/>
      <c r="Q24735" s="99"/>
    </row>
    <row r="24736" spans="16:17" x14ac:dyDescent="0.3">
      <c r="P24736" s="99"/>
      <c r="Q24736" s="99"/>
    </row>
    <row r="24737" spans="16:17" x14ac:dyDescent="0.3">
      <c r="P24737" s="99"/>
      <c r="Q24737" s="99"/>
    </row>
    <row r="24738" spans="16:17" x14ac:dyDescent="0.3">
      <c r="P24738" s="99"/>
      <c r="Q24738" s="99"/>
    </row>
    <row r="24739" spans="16:17" x14ac:dyDescent="0.3">
      <c r="P24739" s="99"/>
      <c r="Q24739" s="99"/>
    </row>
    <row r="24740" spans="16:17" x14ac:dyDescent="0.3">
      <c r="P24740" s="99"/>
      <c r="Q24740" s="99"/>
    </row>
    <row r="24741" spans="16:17" x14ac:dyDescent="0.3">
      <c r="P24741" s="99"/>
      <c r="Q24741" s="99"/>
    </row>
    <row r="24742" spans="16:17" x14ac:dyDescent="0.3">
      <c r="P24742" s="99"/>
      <c r="Q24742" s="99"/>
    </row>
    <row r="24743" spans="16:17" x14ac:dyDescent="0.3">
      <c r="P24743" s="99"/>
      <c r="Q24743" s="99"/>
    </row>
    <row r="24744" spans="16:17" x14ac:dyDescent="0.3">
      <c r="P24744" s="99"/>
      <c r="Q24744" s="99"/>
    </row>
    <row r="24745" spans="16:17" x14ac:dyDescent="0.3">
      <c r="P24745" s="99"/>
      <c r="Q24745" s="99"/>
    </row>
    <row r="24746" spans="16:17" x14ac:dyDescent="0.3">
      <c r="P24746" s="99"/>
      <c r="Q24746" s="99"/>
    </row>
    <row r="24747" spans="16:17" x14ac:dyDescent="0.3">
      <c r="P24747" s="99"/>
      <c r="Q24747" s="99"/>
    </row>
    <row r="24748" spans="16:17" x14ac:dyDescent="0.3">
      <c r="P24748" s="99"/>
      <c r="Q24748" s="99"/>
    </row>
    <row r="24749" spans="16:17" x14ac:dyDescent="0.3">
      <c r="P24749" s="99"/>
      <c r="Q24749" s="99"/>
    </row>
    <row r="24750" spans="16:17" x14ac:dyDescent="0.3">
      <c r="P24750" s="99"/>
      <c r="Q24750" s="99"/>
    </row>
    <row r="24751" spans="16:17" x14ac:dyDescent="0.3">
      <c r="P24751" s="99"/>
      <c r="Q24751" s="99"/>
    </row>
    <row r="24752" spans="16:17" x14ac:dyDescent="0.3">
      <c r="P24752" s="99"/>
      <c r="Q24752" s="99"/>
    </row>
    <row r="24753" spans="16:17" x14ac:dyDescent="0.3">
      <c r="P24753" s="99"/>
      <c r="Q24753" s="99"/>
    </row>
    <row r="24754" spans="16:17" x14ac:dyDescent="0.3">
      <c r="P24754" s="99"/>
      <c r="Q24754" s="99"/>
    </row>
    <row r="24755" spans="16:17" x14ac:dyDescent="0.3">
      <c r="P24755" s="99"/>
      <c r="Q24755" s="99"/>
    </row>
    <row r="24756" spans="16:17" x14ac:dyDescent="0.3">
      <c r="P24756" s="99"/>
      <c r="Q24756" s="99"/>
    </row>
    <row r="24757" spans="16:17" x14ac:dyDescent="0.3">
      <c r="P24757" s="99"/>
      <c r="Q24757" s="99"/>
    </row>
    <row r="24758" spans="16:17" x14ac:dyDescent="0.3">
      <c r="P24758" s="99"/>
      <c r="Q24758" s="99"/>
    </row>
    <row r="24759" spans="16:17" x14ac:dyDescent="0.3">
      <c r="P24759" s="99"/>
      <c r="Q24759" s="99"/>
    </row>
    <row r="24760" spans="16:17" x14ac:dyDescent="0.3">
      <c r="P24760" s="99"/>
      <c r="Q24760" s="99"/>
    </row>
    <row r="24761" spans="16:17" x14ac:dyDescent="0.3">
      <c r="P24761" s="99"/>
      <c r="Q24761" s="99"/>
    </row>
    <row r="24762" spans="16:17" x14ac:dyDescent="0.3">
      <c r="P24762" s="99"/>
      <c r="Q24762" s="99"/>
    </row>
    <row r="24763" spans="16:17" x14ac:dyDescent="0.3">
      <c r="P24763" s="99"/>
      <c r="Q24763" s="99"/>
    </row>
    <row r="24764" spans="16:17" x14ac:dyDescent="0.3">
      <c r="P24764" s="99"/>
      <c r="Q24764" s="99"/>
    </row>
    <row r="24765" spans="16:17" x14ac:dyDescent="0.3">
      <c r="P24765" s="99"/>
      <c r="Q24765" s="99"/>
    </row>
    <row r="24766" spans="16:17" x14ac:dyDescent="0.3">
      <c r="P24766" s="99"/>
      <c r="Q24766" s="99"/>
    </row>
    <row r="24767" spans="16:17" x14ac:dyDescent="0.3">
      <c r="P24767" s="99"/>
      <c r="Q24767" s="99"/>
    </row>
    <row r="24768" spans="16:17" x14ac:dyDescent="0.3">
      <c r="P24768" s="99"/>
      <c r="Q24768" s="99"/>
    </row>
    <row r="24769" spans="16:17" x14ac:dyDescent="0.3">
      <c r="P24769" s="99"/>
      <c r="Q24769" s="99"/>
    </row>
    <row r="24770" spans="16:17" x14ac:dyDescent="0.3">
      <c r="P24770" s="99"/>
      <c r="Q24770" s="99"/>
    </row>
    <row r="24771" spans="16:17" x14ac:dyDescent="0.3">
      <c r="P24771" s="99"/>
      <c r="Q24771" s="99"/>
    </row>
    <row r="24772" spans="16:17" x14ac:dyDescent="0.3">
      <c r="P24772" s="99"/>
      <c r="Q24772" s="99"/>
    </row>
    <row r="24773" spans="16:17" x14ac:dyDescent="0.3">
      <c r="P24773" s="99"/>
      <c r="Q24773" s="99"/>
    </row>
    <row r="24774" spans="16:17" x14ac:dyDescent="0.3">
      <c r="P24774" s="99"/>
      <c r="Q24774" s="99"/>
    </row>
    <row r="24775" spans="16:17" x14ac:dyDescent="0.3">
      <c r="P24775" s="99"/>
      <c r="Q24775" s="99"/>
    </row>
    <row r="24776" spans="16:17" x14ac:dyDescent="0.3">
      <c r="P24776" s="99"/>
      <c r="Q24776" s="99"/>
    </row>
    <row r="24777" spans="16:17" x14ac:dyDescent="0.3">
      <c r="P24777" s="99"/>
      <c r="Q24777" s="99"/>
    </row>
    <row r="24778" spans="16:17" x14ac:dyDescent="0.3">
      <c r="P24778" s="99"/>
      <c r="Q24778" s="99"/>
    </row>
    <row r="24779" spans="16:17" x14ac:dyDescent="0.3">
      <c r="P24779" s="99"/>
      <c r="Q24779" s="99"/>
    </row>
    <row r="24780" spans="16:17" x14ac:dyDescent="0.3">
      <c r="P24780" s="99"/>
      <c r="Q24780" s="99"/>
    </row>
    <row r="24781" spans="16:17" x14ac:dyDescent="0.3">
      <c r="P24781" s="99"/>
      <c r="Q24781" s="99"/>
    </row>
    <row r="24782" spans="16:17" x14ac:dyDescent="0.3">
      <c r="P24782" s="99"/>
      <c r="Q24782" s="99"/>
    </row>
    <row r="24783" spans="16:17" x14ac:dyDescent="0.3">
      <c r="P24783" s="99"/>
      <c r="Q24783" s="99"/>
    </row>
    <row r="24784" spans="16:17" x14ac:dyDescent="0.3">
      <c r="P24784" s="99"/>
      <c r="Q24784" s="99"/>
    </row>
    <row r="24785" spans="16:17" x14ac:dyDescent="0.3">
      <c r="P24785" s="99"/>
      <c r="Q24785" s="99"/>
    </row>
    <row r="24786" spans="16:17" x14ac:dyDescent="0.3">
      <c r="P24786" s="99"/>
      <c r="Q24786" s="99"/>
    </row>
    <row r="24787" spans="16:17" x14ac:dyDescent="0.3">
      <c r="P24787" s="99"/>
      <c r="Q24787" s="99"/>
    </row>
    <row r="24788" spans="16:17" x14ac:dyDescent="0.3">
      <c r="P24788" s="99"/>
      <c r="Q24788" s="99"/>
    </row>
    <row r="24789" spans="16:17" x14ac:dyDescent="0.3">
      <c r="P24789" s="99"/>
      <c r="Q24789" s="99"/>
    </row>
    <row r="24790" spans="16:17" x14ac:dyDescent="0.3">
      <c r="P24790" s="99"/>
      <c r="Q24790" s="99"/>
    </row>
    <row r="24791" spans="16:17" x14ac:dyDescent="0.3">
      <c r="P24791" s="99"/>
      <c r="Q24791" s="99"/>
    </row>
    <row r="24792" spans="16:17" x14ac:dyDescent="0.3">
      <c r="P24792" s="99"/>
      <c r="Q24792" s="99"/>
    </row>
    <row r="24793" spans="16:17" x14ac:dyDescent="0.3">
      <c r="P24793" s="99"/>
      <c r="Q24793" s="99"/>
    </row>
    <row r="24794" spans="16:17" x14ac:dyDescent="0.3">
      <c r="P24794" s="99"/>
      <c r="Q24794" s="99"/>
    </row>
    <row r="24795" spans="16:17" x14ac:dyDescent="0.3">
      <c r="P24795" s="99"/>
      <c r="Q24795" s="99"/>
    </row>
    <row r="24796" spans="16:17" x14ac:dyDescent="0.3">
      <c r="P24796" s="99"/>
      <c r="Q24796" s="99"/>
    </row>
    <row r="24797" spans="16:17" x14ac:dyDescent="0.3">
      <c r="P24797" s="99"/>
      <c r="Q24797" s="99"/>
    </row>
    <row r="24798" spans="16:17" x14ac:dyDescent="0.3">
      <c r="P24798" s="99"/>
      <c r="Q24798" s="99"/>
    </row>
    <row r="24799" spans="16:17" x14ac:dyDescent="0.3">
      <c r="P24799" s="99"/>
      <c r="Q24799" s="99"/>
    </row>
    <row r="24800" spans="16:17" x14ac:dyDescent="0.3">
      <c r="P24800" s="99"/>
      <c r="Q24800" s="99"/>
    </row>
    <row r="24801" spans="16:17" x14ac:dyDescent="0.3">
      <c r="P24801" s="99"/>
      <c r="Q24801" s="99"/>
    </row>
    <row r="24802" spans="16:17" x14ac:dyDescent="0.3">
      <c r="P24802" s="99"/>
      <c r="Q24802" s="99"/>
    </row>
    <row r="24803" spans="16:17" x14ac:dyDescent="0.3">
      <c r="P24803" s="99"/>
      <c r="Q24803" s="99"/>
    </row>
    <row r="24804" spans="16:17" x14ac:dyDescent="0.3">
      <c r="P24804" s="99"/>
      <c r="Q24804" s="99"/>
    </row>
    <row r="24805" spans="16:17" x14ac:dyDescent="0.3">
      <c r="P24805" s="99"/>
      <c r="Q24805" s="99"/>
    </row>
    <row r="24806" spans="16:17" x14ac:dyDescent="0.3">
      <c r="P24806" s="99"/>
      <c r="Q24806" s="99"/>
    </row>
    <row r="24807" spans="16:17" x14ac:dyDescent="0.3">
      <c r="P24807" s="99"/>
      <c r="Q24807" s="99"/>
    </row>
    <row r="24808" spans="16:17" x14ac:dyDescent="0.3">
      <c r="P24808" s="99"/>
      <c r="Q24808" s="99"/>
    </row>
    <row r="24809" spans="16:17" x14ac:dyDescent="0.3">
      <c r="P24809" s="99"/>
      <c r="Q24809" s="99"/>
    </row>
    <row r="24810" spans="16:17" x14ac:dyDescent="0.3">
      <c r="P24810" s="99"/>
      <c r="Q24810" s="99"/>
    </row>
    <row r="24811" spans="16:17" x14ac:dyDescent="0.3">
      <c r="P24811" s="99"/>
      <c r="Q24811" s="99"/>
    </row>
    <row r="24812" spans="16:17" x14ac:dyDescent="0.3">
      <c r="P24812" s="99"/>
      <c r="Q24812" s="99"/>
    </row>
    <row r="24813" spans="16:17" x14ac:dyDescent="0.3">
      <c r="P24813" s="99"/>
      <c r="Q24813" s="99"/>
    </row>
    <row r="24814" spans="16:17" x14ac:dyDescent="0.3">
      <c r="P24814" s="99"/>
      <c r="Q24814" s="99"/>
    </row>
    <row r="24815" spans="16:17" x14ac:dyDescent="0.3">
      <c r="P24815" s="99"/>
      <c r="Q24815" s="99"/>
    </row>
    <row r="24816" spans="16:17" x14ac:dyDescent="0.3">
      <c r="P24816" s="99"/>
      <c r="Q24816" s="99"/>
    </row>
    <row r="24817" spans="16:17" x14ac:dyDescent="0.3">
      <c r="P24817" s="99"/>
      <c r="Q24817" s="99"/>
    </row>
    <row r="24818" spans="16:17" x14ac:dyDescent="0.3">
      <c r="P24818" s="99"/>
      <c r="Q24818" s="99"/>
    </row>
    <row r="24819" spans="16:17" x14ac:dyDescent="0.3">
      <c r="P24819" s="99"/>
      <c r="Q24819" s="99"/>
    </row>
    <row r="24820" spans="16:17" x14ac:dyDescent="0.3">
      <c r="P24820" s="99"/>
      <c r="Q24820" s="99"/>
    </row>
    <row r="24821" spans="16:17" x14ac:dyDescent="0.3">
      <c r="P24821" s="99"/>
      <c r="Q24821" s="99"/>
    </row>
    <row r="24822" spans="16:17" x14ac:dyDescent="0.3">
      <c r="P24822" s="99"/>
      <c r="Q24822" s="99"/>
    </row>
    <row r="24823" spans="16:17" x14ac:dyDescent="0.3">
      <c r="P24823" s="99"/>
      <c r="Q24823" s="99"/>
    </row>
    <row r="24824" spans="16:17" x14ac:dyDescent="0.3">
      <c r="P24824" s="99"/>
      <c r="Q24824" s="99"/>
    </row>
    <row r="24825" spans="16:17" x14ac:dyDescent="0.3">
      <c r="P24825" s="99"/>
      <c r="Q24825" s="99"/>
    </row>
    <row r="24826" spans="16:17" x14ac:dyDescent="0.3">
      <c r="P24826" s="99"/>
      <c r="Q24826" s="99"/>
    </row>
    <row r="24827" spans="16:17" x14ac:dyDescent="0.3">
      <c r="P24827" s="99"/>
      <c r="Q24827" s="99"/>
    </row>
    <row r="24828" spans="16:17" x14ac:dyDescent="0.3">
      <c r="P24828" s="99"/>
      <c r="Q24828" s="99"/>
    </row>
    <row r="24829" spans="16:17" x14ac:dyDescent="0.3">
      <c r="P24829" s="99"/>
      <c r="Q24829" s="99"/>
    </row>
    <row r="24830" spans="16:17" x14ac:dyDescent="0.3">
      <c r="P24830" s="99"/>
      <c r="Q24830" s="99"/>
    </row>
    <row r="24831" spans="16:17" x14ac:dyDescent="0.3">
      <c r="P24831" s="99"/>
      <c r="Q24831" s="99"/>
    </row>
    <row r="24832" spans="16:17" x14ac:dyDescent="0.3">
      <c r="P24832" s="99"/>
      <c r="Q24832" s="99"/>
    </row>
    <row r="24833" spans="16:17" x14ac:dyDescent="0.3">
      <c r="P24833" s="99"/>
      <c r="Q24833" s="99"/>
    </row>
    <row r="24834" spans="16:17" x14ac:dyDescent="0.3">
      <c r="P24834" s="99"/>
      <c r="Q24834" s="99"/>
    </row>
    <row r="24835" spans="16:17" x14ac:dyDescent="0.3">
      <c r="P24835" s="99"/>
      <c r="Q24835" s="99"/>
    </row>
    <row r="24836" spans="16:17" x14ac:dyDescent="0.3">
      <c r="P24836" s="99"/>
      <c r="Q24836" s="99"/>
    </row>
    <row r="24837" spans="16:17" x14ac:dyDescent="0.3">
      <c r="P24837" s="99"/>
      <c r="Q24837" s="99"/>
    </row>
    <row r="24838" spans="16:17" x14ac:dyDescent="0.3">
      <c r="P24838" s="99"/>
      <c r="Q24838" s="99"/>
    </row>
    <row r="24839" spans="16:17" x14ac:dyDescent="0.3">
      <c r="P24839" s="99"/>
      <c r="Q24839" s="99"/>
    </row>
    <row r="24840" spans="16:17" x14ac:dyDescent="0.3">
      <c r="P24840" s="99"/>
      <c r="Q24840" s="99"/>
    </row>
    <row r="24841" spans="16:17" x14ac:dyDescent="0.3">
      <c r="P24841" s="99"/>
      <c r="Q24841" s="99"/>
    </row>
    <row r="24842" spans="16:17" x14ac:dyDescent="0.3">
      <c r="P24842" s="99"/>
      <c r="Q24842" s="99"/>
    </row>
    <row r="24843" spans="16:17" x14ac:dyDescent="0.3">
      <c r="P24843" s="99"/>
      <c r="Q24843" s="99"/>
    </row>
    <row r="24844" spans="16:17" x14ac:dyDescent="0.3">
      <c r="P24844" s="99"/>
      <c r="Q24844" s="99"/>
    </row>
    <row r="24845" spans="16:17" x14ac:dyDescent="0.3">
      <c r="P24845" s="99"/>
      <c r="Q24845" s="99"/>
    </row>
    <row r="24846" spans="16:17" x14ac:dyDescent="0.3">
      <c r="P24846" s="99"/>
      <c r="Q24846" s="99"/>
    </row>
    <row r="24847" spans="16:17" x14ac:dyDescent="0.3">
      <c r="P24847" s="99"/>
      <c r="Q24847" s="99"/>
    </row>
    <row r="24848" spans="16:17" x14ac:dyDescent="0.3">
      <c r="P24848" s="99"/>
      <c r="Q24848" s="99"/>
    </row>
    <row r="24849" spans="16:17" x14ac:dyDescent="0.3">
      <c r="P24849" s="99"/>
      <c r="Q24849" s="99"/>
    </row>
    <row r="24850" spans="16:17" x14ac:dyDescent="0.3">
      <c r="P24850" s="99"/>
      <c r="Q24850" s="99"/>
    </row>
    <row r="24851" spans="16:17" x14ac:dyDescent="0.3">
      <c r="P24851" s="99"/>
      <c r="Q24851" s="99"/>
    </row>
    <row r="24852" spans="16:17" x14ac:dyDescent="0.3">
      <c r="P24852" s="99"/>
      <c r="Q24852" s="99"/>
    </row>
    <row r="24853" spans="16:17" x14ac:dyDescent="0.3">
      <c r="P24853" s="99"/>
      <c r="Q24853" s="99"/>
    </row>
    <row r="24854" spans="16:17" x14ac:dyDescent="0.3">
      <c r="P24854" s="99"/>
      <c r="Q24854" s="99"/>
    </row>
    <row r="24855" spans="16:17" x14ac:dyDescent="0.3">
      <c r="P24855" s="99"/>
      <c r="Q24855" s="99"/>
    </row>
    <row r="24856" spans="16:17" x14ac:dyDescent="0.3">
      <c r="P24856" s="99"/>
      <c r="Q24856" s="99"/>
    </row>
    <row r="24857" spans="16:17" x14ac:dyDescent="0.3">
      <c r="P24857" s="99"/>
      <c r="Q24857" s="99"/>
    </row>
    <row r="24858" spans="16:17" x14ac:dyDescent="0.3">
      <c r="P24858" s="99"/>
      <c r="Q24858" s="99"/>
    </row>
    <row r="24859" spans="16:17" x14ac:dyDescent="0.3">
      <c r="P24859" s="99"/>
      <c r="Q24859" s="99"/>
    </row>
    <row r="24860" spans="16:17" x14ac:dyDescent="0.3">
      <c r="P24860" s="99"/>
      <c r="Q24860" s="99"/>
    </row>
    <row r="24861" spans="16:17" x14ac:dyDescent="0.3">
      <c r="P24861" s="99"/>
      <c r="Q24861" s="99"/>
    </row>
    <row r="24862" spans="16:17" x14ac:dyDescent="0.3">
      <c r="P24862" s="99"/>
      <c r="Q24862" s="99"/>
    </row>
    <row r="24863" spans="16:17" x14ac:dyDescent="0.3">
      <c r="P24863" s="99"/>
      <c r="Q24863" s="99"/>
    </row>
    <row r="24864" spans="16:17" x14ac:dyDescent="0.3">
      <c r="P24864" s="99"/>
      <c r="Q24864" s="99"/>
    </row>
    <row r="24865" spans="16:17" x14ac:dyDescent="0.3">
      <c r="P24865" s="99"/>
      <c r="Q24865" s="99"/>
    </row>
    <row r="24866" spans="16:17" x14ac:dyDescent="0.3">
      <c r="P24866" s="99"/>
      <c r="Q24866" s="99"/>
    </row>
    <row r="24867" spans="16:17" x14ac:dyDescent="0.3">
      <c r="P24867" s="99"/>
      <c r="Q24867" s="99"/>
    </row>
    <row r="24868" spans="16:17" x14ac:dyDescent="0.3">
      <c r="P24868" s="99"/>
      <c r="Q24868" s="99"/>
    </row>
    <row r="24869" spans="16:17" x14ac:dyDescent="0.3">
      <c r="P24869" s="99"/>
      <c r="Q24869" s="99"/>
    </row>
    <row r="24870" spans="16:17" x14ac:dyDescent="0.3">
      <c r="P24870" s="99"/>
      <c r="Q24870" s="99"/>
    </row>
    <row r="24871" spans="16:17" x14ac:dyDescent="0.3">
      <c r="P24871" s="99"/>
      <c r="Q24871" s="99"/>
    </row>
    <row r="24872" spans="16:17" x14ac:dyDescent="0.3">
      <c r="P24872" s="99"/>
      <c r="Q24872" s="99"/>
    </row>
    <row r="24873" spans="16:17" x14ac:dyDescent="0.3">
      <c r="P24873" s="99"/>
      <c r="Q24873" s="99"/>
    </row>
    <row r="24874" spans="16:17" x14ac:dyDescent="0.3">
      <c r="P24874" s="99"/>
      <c r="Q24874" s="99"/>
    </row>
    <row r="24875" spans="16:17" x14ac:dyDescent="0.3">
      <c r="P24875" s="99"/>
      <c r="Q24875" s="99"/>
    </row>
    <row r="24876" spans="16:17" x14ac:dyDescent="0.3">
      <c r="P24876" s="99"/>
      <c r="Q24876" s="99"/>
    </row>
    <row r="24877" spans="16:17" x14ac:dyDescent="0.3">
      <c r="P24877" s="99"/>
      <c r="Q24877" s="99"/>
    </row>
    <row r="24878" spans="16:17" x14ac:dyDescent="0.3">
      <c r="P24878" s="99"/>
      <c r="Q24878" s="99"/>
    </row>
    <row r="24879" spans="16:17" x14ac:dyDescent="0.3">
      <c r="P24879" s="99"/>
      <c r="Q24879" s="99"/>
    </row>
    <row r="24880" spans="16:17" x14ac:dyDescent="0.3">
      <c r="P24880" s="99"/>
      <c r="Q24880" s="99"/>
    </row>
    <row r="24881" spans="16:17" x14ac:dyDescent="0.3">
      <c r="P24881" s="99"/>
      <c r="Q24881" s="99"/>
    </row>
    <row r="24882" spans="16:17" x14ac:dyDescent="0.3">
      <c r="P24882" s="99"/>
      <c r="Q24882" s="99"/>
    </row>
    <row r="24883" spans="16:17" x14ac:dyDescent="0.3">
      <c r="P24883" s="99"/>
      <c r="Q24883" s="99"/>
    </row>
    <row r="24884" spans="16:17" x14ac:dyDescent="0.3">
      <c r="P24884" s="99"/>
      <c r="Q24884" s="99"/>
    </row>
    <row r="24885" spans="16:17" x14ac:dyDescent="0.3">
      <c r="P24885" s="99"/>
      <c r="Q24885" s="99"/>
    </row>
    <row r="24886" spans="16:17" x14ac:dyDescent="0.3">
      <c r="P24886" s="99"/>
      <c r="Q24886" s="99"/>
    </row>
    <row r="24887" spans="16:17" x14ac:dyDescent="0.3">
      <c r="P24887" s="99"/>
      <c r="Q24887" s="99"/>
    </row>
    <row r="24888" spans="16:17" x14ac:dyDescent="0.3">
      <c r="P24888" s="99"/>
      <c r="Q24888" s="99"/>
    </row>
    <row r="24889" spans="16:17" x14ac:dyDescent="0.3">
      <c r="P24889" s="99"/>
      <c r="Q24889" s="99"/>
    </row>
    <row r="24890" spans="16:17" x14ac:dyDescent="0.3">
      <c r="P24890" s="99"/>
      <c r="Q24890" s="99"/>
    </row>
    <row r="24891" spans="16:17" x14ac:dyDescent="0.3">
      <c r="P24891" s="99"/>
      <c r="Q24891" s="99"/>
    </row>
    <row r="24892" spans="16:17" x14ac:dyDescent="0.3">
      <c r="P24892" s="99"/>
      <c r="Q24892" s="99"/>
    </row>
    <row r="24893" spans="16:17" x14ac:dyDescent="0.3">
      <c r="P24893" s="99"/>
      <c r="Q24893" s="99"/>
    </row>
    <row r="24894" spans="16:17" x14ac:dyDescent="0.3">
      <c r="P24894" s="99"/>
      <c r="Q24894" s="99"/>
    </row>
    <row r="24895" spans="16:17" x14ac:dyDescent="0.3">
      <c r="P24895" s="99"/>
      <c r="Q24895" s="99"/>
    </row>
    <row r="24896" spans="16:17" x14ac:dyDescent="0.3">
      <c r="P24896" s="99"/>
      <c r="Q24896" s="99"/>
    </row>
    <row r="24897" spans="16:17" x14ac:dyDescent="0.3">
      <c r="P24897" s="99"/>
      <c r="Q24897" s="99"/>
    </row>
    <row r="24898" spans="16:17" x14ac:dyDescent="0.3">
      <c r="P24898" s="99"/>
      <c r="Q24898" s="99"/>
    </row>
    <row r="24899" spans="16:17" x14ac:dyDescent="0.3">
      <c r="P24899" s="99"/>
      <c r="Q24899" s="99"/>
    </row>
    <row r="24900" spans="16:17" x14ac:dyDescent="0.3">
      <c r="P24900" s="99"/>
      <c r="Q24900" s="99"/>
    </row>
    <row r="24901" spans="16:17" x14ac:dyDescent="0.3">
      <c r="P24901" s="99"/>
      <c r="Q24901" s="99"/>
    </row>
    <row r="24902" spans="16:17" x14ac:dyDescent="0.3">
      <c r="P24902" s="99"/>
      <c r="Q24902" s="99"/>
    </row>
    <row r="24903" spans="16:17" x14ac:dyDescent="0.3">
      <c r="P24903" s="99"/>
      <c r="Q24903" s="99"/>
    </row>
    <row r="24904" spans="16:17" x14ac:dyDescent="0.3">
      <c r="P24904" s="99"/>
      <c r="Q24904" s="99"/>
    </row>
    <row r="24905" spans="16:17" x14ac:dyDescent="0.3">
      <c r="P24905" s="99"/>
      <c r="Q24905" s="99"/>
    </row>
    <row r="24906" spans="16:17" x14ac:dyDescent="0.3">
      <c r="P24906" s="99"/>
      <c r="Q24906" s="99"/>
    </row>
    <row r="24907" spans="16:17" x14ac:dyDescent="0.3">
      <c r="P24907" s="99"/>
      <c r="Q24907" s="99"/>
    </row>
    <row r="24908" spans="16:17" x14ac:dyDescent="0.3">
      <c r="P24908" s="99"/>
      <c r="Q24908" s="99"/>
    </row>
    <row r="24909" spans="16:17" x14ac:dyDescent="0.3">
      <c r="P24909" s="99"/>
      <c r="Q24909" s="99"/>
    </row>
    <row r="24910" spans="16:17" x14ac:dyDescent="0.3">
      <c r="P24910" s="99"/>
      <c r="Q24910" s="99"/>
    </row>
    <row r="24911" spans="16:17" x14ac:dyDescent="0.3">
      <c r="P24911" s="99"/>
      <c r="Q24911" s="99"/>
    </row>
    <row r="24912" spans="16:17" x14ac:dyDescent="0.3">
      <c r="P24912" s="99"/>
      <c r="Q24912" s="99"/>
    </row>
    <row r="24913" spans="16:17" x14ac:dyDescent="0.3">
      <c r="P24913" s="99"/>
      <c r="Q24913" s="99"/>
    </row>
    <row r="24914" spans="16:17" x14ac:dyDescent="0.3">
      <c r="P24914" s="99"/>
      <c r="Q24914" s="99"/>
    </row>
    <row r="24915" spans="16:17" x14ac:dyDescent="0.3">
      <c r="P24915" s="99"/>
      <c r="Q24915" s="99"/>
    </row>
    <row r="24916" spans="16:17" x14ac:dyDescent="0.3">
      <c r="P24916" s="99"/>
      <c r="Q24916" s="99"/>
    </row>
    <row r="24917" spans="16:17" x14ac:dyDescent="0.3">
      <c r="P24917" s="99"/>
      <c r="Q24917" s="99"/>
    </row>
    <row r="24918" spans="16:17" x14ac:dyDescent="0.3">
      <c r="P24918" s="99"/>
      <c r="Q24918" s="99"/>
    </row>
    <row r="24919" spans="16:17" x14ac:dyDescent="0.3">
      <c r="P24919" s="99"/>
      <c r="Q24919" s="99"/>
    </row>
    <row r="24920" spans="16:17" x14ac:dyDescent="0.3">
      <c r="P24920" s="99"/>
      <c r="Q24920" s="99"/>
    </row>
    <row r="24921" spans="16:17" x14ac:dyDescent="0.3">
      <c r="P24921" s="99"/>
      <c r="Q24921" s="99"/>
    </row>
    <row r="24922" spans="16:17" x14ac:dyDescent="0.3">
      <c r="P24922" s="99"/>
      <c r="Q24922" s="99"/>
    </row>
    <row r="24923" spans="16:17" x14ac:dyDescent="0.3">
      <c r="P24923" s="99"/>
      <c r="Q24923" s="99"/>
    </row>
    <row r="24924" spans="16:17" x14ac:dyDescent="0.3">
      <c r="P24924" s="99"/>
      <c r="Q24924" s="99"/>
    </row>
    <row r="24925" spans="16:17" x14ac:dyDescent="0.3">
      <c r="P24925" s="99"/>
      <c r="Q24925" s="99"/>
    </row>
    <row r="24926" spans="16:17" x14ac:dyDescent="0.3">
      <c r="P24926" s="99"/>
      <c r="Q24926" s="99"/>
    </row>
    <row r="24927" spans="16:17" x14ac:dyDescent="0.3">
      <c r="P24927" s="99"/>
      <c r="Q24927" s="99"/>
    </row>
    <row r="24928" spans="16:17" x14ac:dyDescent="0.3">
      <c r="P24928" s="99"/>
      <c r="Q24928" s="99"/>
    </row>
    <row r="24929" spans="16:17" x14ac:dyDescent="0.3">
      <c r="P24929" s="99"/>
      <c r="Q24929" s="99"/>
    </row>
    <row r="24930" spans="16:17" x14ac:dyDescent="0.3">
      <c r="P24930" s="99"/>
      <c r="Q24930" s="99"/>
    </row>
    <row r="24931" spans="16:17" x14ac:dyDescent="0.3">
      <c r="P24931" s="99"/>
      <c r="Q24931" s="99"/>
    </row>
    <row r="24932" spans="16:17" x14ac:dyDescent="0.3">
      <c r="P24932" s="99"/>
      <c r="Q24932" s="99"/>
    </row>
    <row r="24933" spans="16:17" x14ac:dyDescent="0.3">
      <c r="P24933" s="99"/>
      <c r="Q24933" s="99"/>
    </row>
    <row r="24934" spans="16:17" x14ac:dyDescent="0.3">
      <c r="P24934" s="99"/>
      <c r="Q24934" s="99"/>
    </row>
    <row r="24935" spans="16:17" x14ac:dyDescent="0.3">
      <c r="P24935" s="99"/>
      <c r="Q24935" s="99"/>
    </row>
    <row r="24936" spans="16:17" x14ac:dyDescent="0.3">
      <c r="P24936" s="99"/>
      <c r="Q24936" s="99"/>
    </row>
    <row r="24937" spans="16:17" x14ac:dyDescent="0.3">
      <c r="P24937" s="99"/>
      <c r="Q24937" s="99"/>
    </row>
    <row r="24938" spans="16:17" x14ac:dyDescent="0.3">
      <c r="P24938" s="99"/>
      <c r="Q24938" s="99"/>
    </row>
    <row r="24939" spans="16:17" x14ac:dyDescent="0.3">
      <c r="P24939" s="99"/>
      <c r="Q24939" s="99"/>
    </row>
    <row r="24940" spans="16:17" x14ac:dyDescent="0.3">
      <c r="P24940" s="99"/>
      <c r="Q24940" s="99"/>
    </row>
    <row r="24941" spans="16:17" x14ac:dyDescent="0.3">
      <c r="P24941" s="99"/>
      <c r="Q24941" s="99"/>
    </row>
    <row r="24942" spans="16:17" x14ac:dyDescent="0.3">
      <c r="P24942" s="99"/>
      <c r="Q24942" s="99"/>
    </row>
    <row r="24943" spans="16:17" x14ac:dyDescent="0.3">
      <c r="P24943" s="99"/>
      <c r="Q24943" s="99"/>
    </row>
    <row r="24944" spans="16:17" x14ac:dyDescent="0.3">
      <c r="P24944" s="99"/>
      <c r="Q24944" s="99"/>
    </row>
    <row r="24945" spans="16:17" x14ac:dyDescent="0.3">
      <c r="P24945" s="99"/>
      <c r="Q24945" s="99"/>
    </row>
    <row r="24946" spans="16:17" x14ac:dyDescent="0.3">
      <c r="P24946" s="99"/>
      <c r="Q24946" s="99"/>
    </row>
    <row r="24947" spans="16:17" x14ac:dyDescent="0.3">
      <c r="P24947" s="99"/>
      <c r="Q24947" s="99"/>
    </row>
    <row r="24948" spans="16:17" x14ac:dyDescent="0.3">
      <c r="P24948" s="99"/>
      <c r="Q24948" s="99"/>
    </row>
    <row r="24949" spans="16:17" x14ac:dyDescent="0.3">
      <c r="P24949" s="99"/>
      <c r="Q24949" s="99"/>
    </row>
    <row r="24950" spans="16:17" x14ac:dyDescent="0.3">
      <c r="P24950" s="99"/>
      <c r="Q24950" s="99"/>
    </row>
    <row r="24951" spans="16:17" x14ac:dyDescent="0.3">
      <c r="P24951" s="99"/>
      <c r="Q24951" s="99"/>
    </row>
    <row r="24952" spans="16:17" x14ac:dyDescent="0.3">
      <c r="P24952" s="99"/>
      <c r="Q24952" s="99"/>
    </row>
    <row r="24953" spans="16:17" x14ac:dyDescent="0.3">
      <c r="P24953" s="99"/>
      <c r="Q24953" s="99"/>
    </row>
    <row r="24954" spans="16:17" x14ac:dyDescent="0.3">
      <c r="P24954" s="99"/>
      <c r="Q24954" s="99"/>
    </row>
    <row r="24955" spans="16:17" x14ac:dyDescent="0.3">
      <c r="P24955" s="99"/>
      <c r="Q24955" s="99"/>
    </row>
    <row r="24956" spans="16:17" x14ac:dyDescent="0.3">
      <c r="P24956" s="99"/>
      <c r="Q24956" s="99"/>
    </row>
    <row r="24957" spans="16:17" x14ac:dyDescent="0.3">
      <c r="P24957" s="99"/>
      <c r="Q24957" s="99"/>
    </row>
    <row r="24958" spans="16:17" x14ac:dyDescent="0.3">
      <c r="P24958" s="99"/>
      <c r="Q24958" s="99"/>
    </row>
    <row r="24959" spans="16:17" x14ac:dyDescent="0.3">
      <c r="P24959" s="99"/>
      <c r="Q24959" s="99"/>
    </row>
    <row r="24960" spans="16:17" x14ac:dyDescent="0.3">
      <c r="P24960" s="99"/>
      <c r="Q24960" s="99"/>
    </row>
    <row r="24961" spans="16:17" x14ac:dyDescent="0.3">
      <c r="P24961" s="99"/>
      <c r="Q24961" s="99"/>
    </row>
    <row r="24962" spans="16:17" x14ac:dyDescent="0.3">
      <c r="P24962" s="99"/>
      <c r="Q24962" s="99"/>
    </row>
    <row r="24963" spans="16:17" x14ac:dyDescent="0.3">
      <c r="P24963" s="99"/>
      <c r="Q24963" s="99"/>
    </row>
    <row r="24964" spans="16:17" x14ac:dyDescent="0.3">
      <c r="P24964" s="99"/>
      <c r="Q24964" s="99"/>
    </row>
    <row r="24965" spans="16:17" x14ac:dyDescent="0.3">
      <c r="P24965" s="99"/>
      <c r="Q24965" s="99"/>
    </row>
    <row r="24966" spans="16:17" x14ac:dyDescent="0.3">
      <c r="P24966" s="99"/>
      <c r="Q24966" s="99"/>
    </row>
    <row r="24967" spans="16:17" x14ac:dyDescent="0.3">
      <c r="P24967" s="99"/>
      <c r="Q24967" s="99"/>
    </row>
    <row r="24968" spans="16:17" x14ac:dyDescent="0.3">
      <c r="P24968" s="99"/>
      <c r="Q24968" s="99"/>
    </row>
    <row r="24969" spans="16:17" x14ac:dyDescent="0.3">
      <c r="P24969" s="99"/>
      <c r="Q24969" s="99"/>
    </row>
    <row r="24970" spans="16:17" x14ac:dyDescent="0.3">
      <c r="P24970" s="99"/>
      <c r="Q24970" s="99"/>
    </row>
    <row r="24971" spans="16:17" x14ac:dyDescent="0.3">
      <c r="P24971" s="99"/>
      <c r="Q24971" s="99"/>
    </row>
    <row r="24972" spans="16:17" x14ac:dyDescent="0.3">
      <c r="P24972" s="99"/>
      <c r="Q24972" s="99"/>
    </row>
    <row r="24973" spans="16:17" x14ac:dyDescent="0.3">
      <c r="P24973" s="99"/>
      <c r="Q24973" s="99"/>
    </row>
    <row r="24974" spans="16:17" x14ac:dyDescent="0.3">
      <c r="P24974" s="99"/>
      <c r="Q24974" s="99"/>
    </row>
    <row r="24975" spans="16:17" x14ac:dyDescent="0.3">
      <c r="P24975" s="99"/>
      <c r="Q24975" s="99"/>
    </row>
    <row r="24976" spans="16:17" x14ac:dyDescent="0.3">
      <c r="P24976" s="99"/>
      <c r="Q24976" s="99"/>
    </row>
    <row r="24977" spans="16:17" x14ac:dyDescent="0.3">
      <c r="P24977" s="99"/>
      <c r="Q24977" s="99"/>
    </row>
    <row r="24978" spans="16:17" x14ac:dyDescent="0.3">
      <c r="P24978" s="99"/>
      <c r="Q24978" s="99"/>
    </row>
    <row r="24979" spans="16:17" x14ac:dyDescent="0.3">
      <c r="P24979" s="99"/>
      <c r="Q24979" s="99"/>
    </row>
    <row r="24980" spans="16:17" x14ac:dyDescent="0.3">
      <c r="P24980" s="99"/>
      <c r="Q24980" s="99"/>
    </row>
    <row r="24981" spans="16:17" x14ac:dyDescent="0.3">
      <c r="P24981" s="99"/>
      <c r="Q24981" s="99"/>
    </row>
    <row r="24982" spans="16:17" x14ac:dyDescent="0.3">
      <c r="P24982" s="99"/>
      <c r="Q24982" s="99"/>
    </row>
    <row r="24983" spans="16:17" x14ac:dyDescent="0.3">
      <c r="P24983" s="99"/>
      <c r="Q24983" s="99"/>
    </row>
    <row r="24984" spans="16:17" x14ac:dyDescent="0.3">
      <c r="P24984" s="99"/>
      <c r="Q24984" s="99"/>
    </row>
    <row r="24985" spans="16:17" x14ac:dyDescent="0.3">
      <c r="P24985" s="99"/>
      <c r="Q24985" s="99"/>
    </row>
    <row r="24986" spans="16:17" x14ac:dyDescent="0.3">
      <c r="P24986" s="99"/>
      <c r="Q24986" s="99"/>
    </row>
    <row r="24987" spans="16:17" x14ac:dyDescent="0.3">
      <c r="P24987" s="99"/>
      <c r="Q24987" s="99"/>
    </row>
    <row r="24988" spans="16:17" x14ac:dyDescent="0.3">
      <c r="P24988" s="99"/>
      <c r="Q24988" s="99"/>
    </row>
    <row r="24989" spans="16:17" x14ac:dyDescent="0.3">
      <c r="P24989" s="99"/>
      <c r="Q24989" s="99"/>
    </row>
    <row r="24990" spans="16:17" x14ac:dyDescent="0.3">
      <c r="P24990" s="99"/>
      <c r="Q24990" s="99"/>
    </row>
    <row r="24991" spans="16:17" x14ac:dyDescent="0.3">
      <c r="P24991" s="99"/>
      <c r="Q24991" s="99"/>
    </row>
    <row r="24992" spans="16:17" x14ac:dyDescent="0.3">
      <c r="P24992" s="99"/>
      <c r="Q24992" s="99"/>
    </row>
    <row r="24993" spans="16:17" x14ac:dyDescent="0.3">
      <c r="P24993" s="99"/>
      <c r="Q24993" s="99"/>
    </row>
    <row r="24994" spans="16:17" x14ac:dyDescent="0.3">
      <c r="P24994" s="99"/>
      <c r="Q24994" s="99"/>
    </row>
    <row r="24995" spans="16:17" x14ac:dyDescent="0.3">
      <c r="P24995" s="99"/>
      <c r="Q24995" s="99"/>
    </row>
    <row r="24996" spans="16:17" x14ac:dyDescent="0.3">
      <c r="P24996" s="99"/>
      <c r="Q24996" s="99"/>
    </row>
    <row r="24997" spans="16:17" x14ac:dyDescent="0.3">
      <c r="P24997" s="99"/>
      <c r="Q24997" s="99"/>
    </row>
    <row r="24998" spans="16:17" x14ac:dyDescent="0.3">
      <c r="P24998" s="99"/>
      <c r="Q24998" s="99"/>
    </row>
    <row r="24999" spans="16:17" x14ac:dyDescent="0.3">
      <c r="P24999" s="99"/>
      <c r="Q24999" s="99"/>
    </row>
    <row r="25000" spans="16:17" x14ac:dyDescent="0.3">
      <c r="P25000" s="99"/>
      <c r="Q25000" s="99"/>
    </row>
    <row r="25001" spans="16:17" x14ac:dyDescent="0.3">
      <c r="P25001" s="99"/>
      <c r="Q25001" s="99"/>
    </row>
    <row r="25002" spans="16:17" x14ac:dyDescent="0.3">
      <c r="P25002" s="99"/>
      <c r="Q25002" s="99"/>
    </row>
    <row r="25003" spans="16:17" x14ac:dyDescent="0.3">
      <c r="P25003" s="99"/>
      <c r="Q25003" s="99"/>
    </row>
    <row r="25004" spans="16:17" x14ac:dyDescent="0.3">
      <c r="P25004" s="99"/>
      <c r="Q25004" s="99"/>
    </row>
    <row r="25005" spans="16:17" x14ac:dyDescent="0.3">
      <c r="P25005" s="99"/>
      <c r="Q25005" s="99"/>
    </row>
    <row r="25006" spans="16:17" x14ac:dyDescent="0.3">
      <c r="P25006" s="99"/>
      <c r="Q25006" s="99"/>
    </row>
    <row r="25007" spans="16:17" x14ac:dyDescent="0.3">
      <c r="P25007" s="99"/>
      <c r="Q25007" s="99"/>
    </row>
    <row r="25008" spans="16:17" x14ac:dyDescent="0.3">
      <c r="P25008" s="99"/>
      <c r="Q25008" s="99"/>
    </row>
    <row r="25009" spans="16:17" x14ac:dyDescent="0.3">
      <c r="P25009" s="99"/>
      <c r="Q25009" s="99"/>
    </row>
    <row r="25010" spans="16:17" x14ac:dyDescent="0.3">
      <c r="P25010" s="99"/>
      <c r="Q25010" s="99"/>
    </row>
    <row r="25011" spans="16:17" x14ac:dyDescent="0.3">
      <c r="P25011" s="99"/>
      <c r="Q25011" s="99"/>
    </row>
    <row r="25012" spans="16:17" x14ac:dyDescent="0.3">
      <c r="P25012" s="99"/>
      <c r="Q25012" s="99"/>
    </row>
    <row r="25013" spans="16:17" x14ac:dyDescent="0.3">
      <c r="P25013" s="99"/>
      <c r="Q25013" s="99"/>
    </row>
    <row r="25014" spans="16:17" x14ac:dyDescent="0.3">
      <c r="P25014" s="99"/>
      <c r="Q25014" s="99"/>
    </row>
    <row r="25015" spans="16:17" x14ac:dyDescent="0.3">
      <c r="P25015" s="99"/>
      <c r="Q25015" s="99"/>
    </row>
    <row r="25016" spans="16:17" x14ac:dyDescent="0.3">
      <c r="P25016" s="99"/>
      <c r="Q25016" s="99"/>
    </row>
    <row r="25017" spans="16:17" x14ac:dyDescent="0.3">
      <c r="P25017" s="99"/>
      <c r="Q25017" s="99"/>
    </row>
    <row r="25018" spans="16:17" x14ac:dyDescent="0.3">
      <c r="P25018" s="99"/>
      <c r="Q25018" s="99"/>
    </row>
    <row r="25019" spans="16:17" x14ac:dyDescent="0.3">
      <c r="P25019" s="99"/>
      <c r="Q25019" s="99"/>
    </row>
    <row r="25020" spans="16:17" x14ac:dyDescent="0.3">
      <c r="P25020" s="99"/>
      <c r="Q25020" s="99"/>
    </row>
    <row r="25021" spans="16:17" x14ac:dyDescent="0.3">
      <c r="P25021" s="99"/>
      <c r="Q25021" s="99"/>
    </row>
    <row r="25022" spans="16:17" x14ac:dyDescent="0.3">
      <c r="P25022" s="99"/>
      <c r="Q25022" s="99"/>
    </row>
    <row r="25023" spans="16:17" x14ac:dyDescent="0.3">
      <c r="P25023" s="99"/>
      <c r="Q25023" s="99"/>
    </row>
    <row r="25024" spans="16:17" x14ac:dyDescent="0.3">
      <c r="P25024" s="99"/>
      <c r="Q25024" s="99"/>
    </row>
    <row r="25025" spans="16:17" x14ac:dyDescent="0.3">
      <c r="P25025" s="99"/>
      <c r="Q25025" s="99"/>
    </row>
    <row r="25026" spans="16:17" x14ac:dyDescent="0.3">
      <c r="P25026" s="99"/>
      <c r="Q25026" s="99"/>
    </row>
    <row r="25027" spans="16:17" x14ac:dyDescent="0.3">
      <c r="P25027" s="99"/>
      <c r="Q25027" s="99"/>
    </row>
    <row r="25028" spans="16:17" x14ac:dyDescent="0.3">
      <c r="P25028" s="99"/>
      <c r="Q25028" s="99"/>
    </row>
    <row r="25029" spans="16:17" x14ac:dyDescent="0.3">
      <c r="P25029" s="99"/>
      <c r="Q25029" s="99"/>
    </row>
    <row r="25030" spans="16:17" x14ac:dyDescent="0.3">
      <c r="P25030" s="99"/>
      <c r="Q25030" s="99"/>
    </row>
    <row r="25031" spans="16:17" x14ac:dyDescent="0.3">
      <c r="P25031" s="99"/>
      <c r="Q25031" s="99"/>
    </row>
    <row r="25032" spans="16:17" x14ac:dyDescent="0.3">
      <c r="P25032" s="99"/>
      <c r="Q25032" s="99"/>
    </row>
    <row r="25033" spans="16:17" x14ac:dyDescent="0.3">
      <c r="P25033" s="99"/>
      <c r="Q25033" s="99"/>
    </row>
    <row r="25034" spans="16:17" x14ac:dyDescent="0.3">
      <c r="P25034" s="99"/>
      <c r="Q25034" s="99"/>
    </row>
    <row r="25035" spans="16:17" x14ac:dyDescent="0.3">
      <c r="P25035" s="99"/>
      <c r="Q25035" s="99"/>
    </row>
    <row r="25036" spans="16:17" x14ac:dyDescent="0.3">
      <c r="P25036" s="99"/>
      <c r="Q25036" s="99"/>
    </row>
    <row r="25037" spans="16:17" x14ac:dyDescent="0.3">
      <c r="P25037" s="99"/>
      <c r="Q25037" s="99"/>
    </row>
    <row r="25038" spans="16:17" x14ac:dyDescent="0.3">
      <c r="P25038" s="99"/>
      <c r="Q25038" s="99"/>
    </row>
    <row r="25039" spans="16:17" x14ac:dyDescent="0.3">
      <c r="P25039" s="99"/>
      <c r="Q25039" s="99"/>
    </row>
    <row r="25040" spans="16:17" x14ac:dyDescent="0.3">
      <c r="P25040" s="99"/>
      <c r="Q25040" s="99"/>
    </row>
    <row r="25041" spans="16:17" x14ac:dyDescent="0.3">
      <c r="P25041" s="99"/>
      <c r="Q25041" s="99"/>
    </row>
    <row r="25042" spans="16:17" x14ac:dyDescent="0.3">
      <c r="P25042" s="99"/>
      <c r="Q25042" s="99"/>
    </row>
    <row r="25043" spans="16:17" x14ac:dyDescent="0.3">
      <c r="P25043" s="99"/>
      <c r="Q25043" s="99"/>
    </row>
    <row r="25044" spans="16:17" x14ac:dyDescent="0.3">
      <c r="P25044" s="99"/>
      <c r="Q25044" s="99"/>
    </row>
    <row r="25045" spans="16:17" x14ac:dyDescent="0.3">
      <c r="P25045" s="99"/>
      <c r="Q25045" s="99"/>
    </row>
    <row r="25046" spans="16:17" x14ac:dyDescent="0.3">
      <c r="P25046" s="99"/>
      <c r="Q25046" s="99"/>
    </row>
    <row r="25047" spans="16:17" x14ac:dyDescent="0.3">
      <c r="P25047" s="99"/>
      <c r="Q25047" s="99"/>
    </row>
    <row r="25048" spans="16:17" x14ac:dyDescent="0.3">
      <c r="P25048" s="99"/>
      <c r="Q25048" s="99"/>
    </row>
    <row r="25049" spans="16:17" x14ac:dyDescent="0.3">
      <c r="P25049" s="99"/>
      <c r="Q25049" s="99"/>
    </row>
    <row r="25050" spans="16:17" x14ac:dyDescent="0.3">
      <c r="P25050" s="99"/>
      <c r="Q25050" s="99"/>
    </row>
    <row r="25051" spans="16:17" x14ac:dyDescent="0.3">
      <c r="P25051" s="99"/>
      <c r="Q25051" s="99"/>
    </row>
    <row r="25052" spans="16:17" x14ac:dyDescent="0.3">
      <c r="P25052" s="99"/>
      <c r="Q25052" s="99"/>
    </row>
    <row r="25053" spans="16:17" x14ac:dyDescent="0.3">
      <c r="P25053" s="99"/>
      <c r="Q25053" s="99"/>
    </row>
    <row r="25054" spans="16:17" x14ac:dyDescent="0.3">
      <c r="P25054" s="99"/>
      <c r="Q25054" s="99"/>
    </row>
    <row r="25055" spans="16:17" x14ac:dyDescent="0.3">
      <c r="P25055" s="99"/>
      <c r="Q25055" s="99"/>
    </row>
    <row r="25056" spans="16:17" x14ac:dyDescent="0.3">
      <c r="P25056" s="99"/>
      <c r="Q25056" s="99"/>
    </row>
    <row r="25057" spans="16:17" x14ac:dyDescent="0.3">
      <c r="P25057" s="99"/>
      <c r="Q25057" s="99"/>
    </row>
    <row r="25058" spans="16:17" x14ac:dyDescent="0.3">
      <c r="P25058" s="99"/>
      <c r="Q25058" s="99"/>
    </row>
    <row r="25059" spans="16:17" x14ac:dyDescent="0.3">
      <c r="P25059" s="99"/>
      <c r="Q25059" s="99"/>
    </row>
    <row r="25060" spans="16:17" x14ac:dyDescent="0.3">
      <c r="P25060" s="99"/>
      <c r="Q25060" s="99"/>
    </row>
    <row r="25061" spans="16:17" x14ac:dyDescent="0.3">
      <c r="P25061" s="99"/>
      <c r="Q25061" s="99"/>
    </row>
    <row r="25062" spans="16:17" x14ac:dyDescent="0.3">
      <c r="P25062" s="99"/>
      <c r="Q25062" s="99"/>
    </row>
    <row r="25063" spans="16:17" x14ac:dyDescent="0.3">
      <c r="P25063" s="99"/>
      <c r="Q25063" s="99"/>
    </row>
    <row r="25064" spans="16:17" x14ac:dyDescent="0.3">
      <c r="P25064" s="99"/>
      <c r="Q25064" s="99"/>
    </row>
    <row r="25065" spans="16:17" x14ac:dyDescent="0.3">
      <c r="P25065" s="99"/>
      <c r="Q25065" s="99"/>
    </row>
    <row r="25066" spans="16:17" x14ac:dyDescent="0.3">
      <c r="P25066" s="99"/>
      <c r="Q25066" s="99"/>
    </row>
    <row r="25067" spans="16:17" x14ac:dyDescent="0.3">
      <c r="P25067" s="99"/>
      <c r="Q25067" s="99"/>
    </row>
    <row r="25068" spans="16:17" x14ac:dyDescent="0.3">
      <c r="P25068" s="99"/>
      <c r="Q25068" s="99"/>
    </row>
    <row r="25069" spans="16:17" x14ac:dyDescent="0.3">
      <c r="P25069" s="99"/>
      <c r="Q25069" s="99"/>
    </row>
    <row r="25070" spans="16:17" x14ac:dyDescent="0.3">
      <c r="P25070" s="99"/>
      <c r="Q25070" s="99"/>
    </row>
    <row r="25071" spans="16:17" x14ac:dyDescent="0.3">
      <c r="P25071" s="99"/>
      <c r="Q25071" s="99"/>
    </row>
    <row r="25072" spans="16:17" x14ac:dyDescent="0.3">
      <c r="P25072" s="99"/>
      <c r="Q25072" s="99"/>
    </row>
    <row r="25073" spans="16:17" x14ac:dyDescent="0.3">
      <c r="P25073" s="99"/>
      <c r="Q25073" s="99"/>
    </row>
    <row r="25074" spans="16:17" x14ac:dyDescent="0.3">
      <c r="P25074" s="99"/>
      <c r="Q25074" s="99"/>
    </row>
    <row r="25075" spans="16:17" x14ac:dyDescent="0.3">
      <c r="P25075" s="99"/>
      <c r="Q25075" s="99"/>
    </row>
    <row r="25076" spans="16:17" x14ac:dyDescent="0.3">
      <c r="P25076" s="99"/>
      <c r="Q25076" s="99"/>
    </row>
    <row r="25077" spans="16:17" x14ac:dyDescent="0.3">
      <c r="P25077" s="99"/>
      <c r="Q25077" s="99"/>
    </row>
    <row r="25078" spans="16:17" x14ac:dyDescent="0.3">
      <c r="P25078" s="99"/>
      <c r="Q25078" s="99"/>
    </row>
    <row r="25079" spans="16:17" x14ac:dyDescent="0.3">
      <c r="P25079" s="99"/>
      <c r="Q25079" s="99"/>
    </row>
    <row r="25080" spans="16:17" x14ac:dyDescent="0.3">
      <c r="P25080" s="99"/>
      <c r="Q25080" s="99"/>
    </row>
    <row r="25081" spans="16:17" x14ac:dyDescent="0.3">
      <c r="P25081" s="99"/>
      <c r="Q25081" s="99"/>
    </row>
    <row r="25082" spans="16:17" x14ac:dyDescent="0.3">
      <c r="P25082" s="99"/>
      <c r="Q25082" s="99"/>
    </row>
    <row r="25083" spans="16:17" x14ac:dyDescent="0.3">
      <c r="P25083" s="99"/>
      <c r="Q25083" s="99"/>
    </row>
    <row r="25084" spans="16:17" x14ac:dyDescent="0.3">
      <c r="P25084" s="99"/>
      <c r="Q25084" s="99"/>
    </row>
    <row r="25085" spans="16:17" x14ac:dyDescent="0.3">
      <c r="P25085" s="99"/>
      <c r="Q25085" s="99"/>
    </row>
    <row r="25086" spans="16:17" x14ac:dyDescent="0.3">
      <c r="P25086" s="99"/>
      <c r="Q25086" s="99"/>
    </row>
    <row r="25087" spans="16:17" x14ac:dyDescent="0.3">
      <c r="P25087" s="99"/>
      <c r="Q25087" s="99"/>
    </row>
    <row r="25088" spans="16:17" x14ac:dyDescent="0.3">
      <c r="P25088" s="99"/>
      <c r="Q25088" s="99"/>
    </row>
    <row r="25089" spans="16:17" x14ac:dyDescent="0.3">
      <c r="P25089" s="99"/>
      <c r="Q25089" s="99"/>
    </row>
    <row r="25090" spans="16:17" x14ac:dyDescent="0.3">
      <c r="P25090" s="99"/>
      <c r="Q25090" s="99"/>
    </row>
    <row r="25091" spans="16:17" x14ac:dyDescent="0.3">
      <c r="P25091" s="99"/>
      <c r="Q25091" s="99"/>
    </row>
    <row r="25092" spans="16:17" x14ac:dyDescent="0.3">
      <c r="P25092" s="99"/>
      <c r="Q25092" s="99"/>
    </row>
    <row r="25093" spans="16:17" x14ac:dyDescent="0.3">
      <c r="P25093" s="99"/>
      <c r="Q25093" s="99"/>
    </row>
    <row r="25094" spans="16:17" x14ac:dyDescent="0.3">
      <c r="P25094" s="99"/>
      <c r="Q25094" s="99"/>
    </row>
    <row r="25095" spans="16:17" x14ac:dyDescent="0.3">
      <c r="P25095" s="99"/>
      <c r="Q25095" s="99"/>
    </row>
    <row r="25096" spans="16:17" x14ac:dyDescent="0.3">
      <c r="P25096" s="99"/>
      <c r="Q25096" s="99"/>
    </row>
    <row r="25097" spans="16:17" x14ac:dyDescent="0.3">
      <c r="P25097" s="99"/>
      <c r="Q25097" s="99"/>
    </row>
    <row r="25098" spans="16:17" x14ac:dyDescent="0.3">
      <c r="P25098" s="99"/>
      <c r="Q25098" s="99"/>
    </row>
    <row r="25099" spans="16:17" x14ac:dyDescent="0.3">
      <c r="P25099" s="99"/>
      <c r="Q25099" s="99"/>
    </row>
    <row r="25100" spans="16:17" x14ac:dyDescent="0.3">
      <c r="P25100" s="99"/>
      <c r="Q25100" s="99"/>
    </row>
    <row r="25101" spans="16:17" x14ac:dyDescent="0.3">
      <c r="P25101" s="99"/>
      <c r="Q25101" s="99"/>
    </row>
    <row r="25102" spans="16:17" x14ac:dyDescent="0.3">
      <c r="P25102" s="99"/>
      <c r="Q25102" s="99"/>
    </row>
    <row r="25103" spans="16:17" x14ac:dyDescent="0.3">
      <c r="P25103" s="99"/>
      <c r="Q25103" s="99"/>
    </row>
    <row r="25104" spans="16:17" x14ac:dyDescent="0.3">
      <c r="P25104" s="99"/>
      <c r="Q25104" s="99"/>
    </row>
    <row r="25105" spans="16:17" x14ac:dyDescent="0.3">
      <c r="P25105" s="99"/>
      <c r="Q25105" s="99"/>
    </row>
    <row r="25106" spans="16:17" x14ac:dyDescent="0.3">
      <c r="P25106" s="99"/>
      <c r="Q25106" s="99"/>
    </row>
    <row r="25107" spans="16:17" x14ac:dyDescent="0.3">
      <c r="P25107" s="99"/>
      <c r="Q25107" s="99"/>
    </row>
    <row r="25108" spans="16:17" x14ac:dyDescent="0.3">
      <c r="P25108" s="99"/>
      <c r="Q25108" s="99"/>
    </row>
    <row r="25109" spans="16:17" x14ac:dyDescent="0.3">
      <c r="P25109" s="99"/>
      <c r="Q25109" s="99"/>
    </row>
    <row r="25110" spans="16:17" x14ac:dyDescent="0.3">
      <c r="P25110" s="99"/>
      <c r="Q25110" s="99"/>
    </row>
    <row r="25111" spans="16:17" x14ac:dyDescent="0.3">
      <c r="P25111" s="99"/>
      <c r="Q25111" s="99"/>
    </row>
    <row r="25112" spans="16:17" x14ac:dyDescent="0.3">
      <c r="P25112" s="99"/>
      <c r="Q25112" s="99"/>
    </row>
    <row r="25113" spans="16:17" x14ac:dyDescent="0.3">
      <c r="P25113" s="99"/>
      <c r="Q25113" s="99"/>
    </row>
    <row r="25114" spans="16:17" x14ac:dyDescent="0.3">
      <c r="P25114" s="99"/>
      <c r="Q25114" s="99"/>
    </row>
    <row r="25115" spans="16:17" x14ac:dyDescent="0.3">
      <c r="P25115" s="99"/>
      <c r="Q25115" s="99"/>
    </row>
    <row r="25116" spans="16:17" x14ac:dyDescent="0.3">
      <c r="P25116" s="99"/>
      <c r="Q25116" s="99"/>
    </row>
    <row r="25117" spans="16:17" x14ac:dyDescent="0.3">
      <c r="P25117" s="99"/>
      <c r="Q25117" s="99"/>
    </row>
    <row r="25118" spans="16:17" x14ac:dyDescent="0.3">
      <c r="P25118" s="99"/>
      <c r="Q25118" s="99"/>
    </row>
    <row r="25119" spans="16:17" x14ac:dyDescent="0.3">
      <c r="P25119" s="99"/>
      <c r="Q25119" s="99"/>
    </row>
    <row r="25120" spans="16:17" x14ac:dyDescent="0.3">
      <c r="P25120" s="99"/>
      <c r="Q25120" s="99"/>
    </row>
    <row r="25121" spans="16:17" x14ac:dyDescent="0.3">
      <c r="P25121" s="99"/>
      <c r="Q25121" s="99"/>
    </row>
    <row r="25122" spans="16:17" x14ac:dyDescent="0.3">
      <c r="P25122" s="99"/>
      <c r="Q25122" s="99"/>
    </row>
    <row r="25123" spans="16:17" x14ac:dyDescent="0.3">
      <c r="P25123" s="99"/>
      <c r="Q25123" s="99"/>
    </row>
    <row r="25124" spans="16:17" x14ac:dyDescent="0.3">
      <c r="P25124" s="99"/>
      <c r="Q25124" s="99"/>
    </row>
    <row r="25125" spans="16:17" x14ac:dyDescent="0.3">
      <c r="P25125" s="99"/>
      <c r="Q25125" s="99"/>
    </row>
    <row r="25126" spans="16:17" x14ac:dyDescent="0.3">
      <c r="P25126" s="99"/>
      <c r="Q25126" s="99"/>
    </row>
    <row r="25127" spans="16:17" x14ac:dyDescent="0.3">
      <c r="P25127" s="99"/>
      <c r="Q25127" s="99"/>
    </row>
    <row r="25128" spans="16:17" x14ac:dyDescent="0.3">
      <c r="P25128" s="99"/>
      <c r="Q25128" s="99"/>
    </row>
    <row r="25129" spans="16:17" x14ac:dyDescent="0.3">
      <c r="P25129" s="99"/>
      <c r="Q25129" s="99"/>
    </row>
    <row r="25130" spans="16:17" x14ac:dyDescent="0.3">
      <c r="P25130" s="99"/>
      <c r="Q25130" s="99"/>
    </row>
    <row r="25131" spans="16:17" x14ac:dyDescent="0.3">
      <c r="P25131" s="99"/>
      <c r="Q25131" s="99"/>
    </row>
    <row r="25132" spans="16:17" x14ac:dyDescent="0.3">
      <c r="P25132" s="99"/>
      <c r="Q25132" s="99"/>
    </row>
    <row r="25133" spans="16:17" x14ac:dyDescent="0.3">
      <c r="P25133" s="99"/>
      <c r="Q25133" s="99"/>
    </row>
    <row r="25134" spans="16:17" x14ac:dyDescent="0.3">
      <c r="P25134" s="99"/>
      <c r="Q25134" s="99"/>
    </row>
    <row r="25135" spans="16:17" x14ac:dyDescent="0.3">
      <c r="P25135" s="99"/>
      <c r="Q25135" s="99"/>
    </row>
    <row r="25136" spans="16:17" x14ac:dyDescent="0.3">
      <c r="P25136" s="99"/>
      <c r="Q25136" s="99"/>
    </row>
    <row r="25137" spans="16:17" x14ac:dyDescent="0.3">
      <c r="P25137" s="99"/>
      <c r="Q25137" s="99"/>
    </row>
    <row r="25138" spans="16:17" x14ac:dyDescent="0.3">
      <c r="P25138" s="99"/>
      <c r="Q25138" s="99"/>
    </row>
    <row r="25139" spans="16:17" x14ac:dyDescent="0.3">
      <c r="P25139" s="99"/>
      <c r="Q25139" s="99"/>
    </row>
    <row r="25140" spans="16:17" x14ac:dyDescent="0.3">
      <c r="P25140" s="99"/>
      <c r="Q25140" s="99"/>
    </row>
    <row r="25141" spans="16:17" x14ac:dyDescent="0.3">
      <c r="P25141" s="99"/>
      <c r="Q25141" s="99"/>
    </row>
    <row r="25142" spans="16:17" x14ac:dyDescent="0.3">
      <c r="P25142" s="99"/>
      <c r="Q25142" s="99"/>
    </row>
    <row r="25143" spans="16:17" x14ac:dyDescent="0.3">
      <c r="P25143" s="99"/>
      <c r="Q25143" s="99"/>
    </row>
    <row r="25144" spans="16:17" x14ac:dyDescent="0.3">
      <c r="P25144" s="99"/>
      <c r="Q25144" s="99"/>
    </row>
    <row r="25145" spans="16:17" x14ac:dyDescent="0.3">
      <c r="P25145" s="99"/>
      <c r="Q25145" s="99"/>
    </row>
    <row r="25146" spans="16:17" x14ac:dyDescent="0.3">
      <c r="P25146" s="99"/>
      <c r="Q25146" s="99"/>
    </row>
    <row r="25147" spans="16:17" x14ac:dyDescent="0.3">
      <c r="P25147" s="99"/>
      <c r="Q25147" s="99"/>
    </row>
    <row r="25148" spans="16:17" x14ac:dyDescent="0.3">
      <c r="P25148" s="99"/>
      <c r="Q25148" s="99"/>
    </row>
    <row r="25149" spans="16:17" x14ac:dyDescent="0.3">
      <c r="P25149" s="99"/>
      <c r="Q25149" s="99"/>
    </row>
    <row r="25150" spans="16:17" x14ac:dyDescent="0.3">
      <c r="P25150" s="99"/>
      <c r="Q25150" s="99"/>
    </row>
    <row r="25151" spans="16:17" x14ac:dyDescent="0.3">
      <c r="P25151" s="99"/>
      <c r="Q25151" s="99"/>
    </row>
    <row r="25152" spans="16:17" x14ac:dyDescent="0.3">
      <c r="P25152" s="99"/>
      <c r="Q25152" s="99"/>
    </row>
    <row r="25153" spans="16:17" x14ac:dyDescent="0.3">
      <c r="P25153" s="99"/>
      <c r="Q25153" s="99"/>
    </row>
    <row r="25154" spans="16:17" x14ac:dyDescent="0.3">
      <c r="P25154" s="99"/>
      <c r="Q25154" s="99"/>
    </row>
    <row r="25155" spans="16:17" x14ac:dyDescent="0.3">
      <c r="P25155" s="99"/>
      <c r="Q25155" s="99"/>
    </row>
    <row r="25156" spans="16:17" x14ac:dyDescent="0.3">
      <c r="P25156" s="99"/>
      <c r="Q25156" s="99"/>
    </row>
    <row r="25157" spans="16:17" x14ac:dyDescent="0.3">
      <c r="P25157" s="99"/>
      <c r="Q25157" s="99"/>
    </row>
    <row r="25158" spans="16:17" x14ac:dyDescent="0.3">
      <c r="P25158" s="99"/>
      <c r="Q25158" s="99"/>
    </row>
    <row r="25159" spans="16:17" x14ac:dyDescent="0.3">
      <c r="P25159" s="99"/>
      <c r="Q25159" s="99"/>
    </row>
    <row r="25160" spans="16:17" x14ac:dyDescent="0.3">
      <c r="P25160" s="99"/>
      <c r="Q25160" s="99"/>
    </row>
    <row r="25161" spans="16:17" x14ac:dyDescent="0.3">
      <c r="P25161" s="99"/>
      <c r="Q25161" s="99"/>
    </row>
    <row r="25162" spans="16:17" x14ac:dyDescent="0.3">
      <c r="P25162" s="99"/>
      <c r="Q25162" s="99"/>
    </row>
    <row r="25163" spans="16:17" x14ac:dyDescent="0.3">
      <c r="P25163" s="99"/>
      <c r="Q25163" s="99"/>
    </row>
    <row r="25164" spans="16:17" x14ac:dyDescent="0.3">
      <c r="P25164" s="99"/>
      <c r="Q25164" s="99"/>
    </row>
    <row r="25165" spans="16:17" x14ac:dyDescent="0.3">
      <c r="P25165" s="99"/>
      <c r="Q25165" s="99"/>
    </row>
    <row r="25166" spans="16:17" x14ac:dyDescent="0.3">
      <c r="P25166" s="99"/>
      <c r="Q25166" s="99"/>
    </row>
    <row r="25167" spans="16:17" x14ac:dyDescent="0.3">
      <c r="P25167" s="99"/>
      <c r="Q25167" s="99"/>
    </row>
    <row r="25168" spans="16:17" x14ac:dyDescent="0.3">
      <c r="P25168" s="99"/>
      <c r="Q25168" s="99"/>
    </row>
    <row r="25169" spans="16:17" x14ac:dyDescent="0.3">
      <c r="P25169" s="99"/>
      <c r="Q25169" s="99"/>
    </row>
    <row r="25170" spans="16:17" x14ac:dyDescent="0.3">
      <c r="P25170" s="99"/>
      <c r="Q25170" s="99"/>
    </row>
    <row r="25171" spans="16:17" x14ac:dyDescent="0.3">
      <c r="P25171" s="99"/>
      <c r="Q25171" s="99"/>
    </row>
    <row r="25172" spans="16:17" x14ac:dyDescent="0.3">
      <c r="P25172" s="99"/>
      <c r="Q25172" s="99"/>
    </row>
    <row r="25173" spans="16:17" x14ac:dyDescent="0.3">
      <c r="P25173" s="99"/>
      <c r="Q25173" s="99"/>
    </row>
    <row r="25174" spans="16:17" x14ac:dyDescent="0.3">
      <c r="P25174" s="99"/>
      <c r="Q25174" s="99"/>
    </row>
    <row r="25175" spans="16:17" x14ac:dyDescent="0.3">
      <c r="P25175" s="99"/>
      <c r="Q25175" s="99"/>
    </row>
    <row r="25176" spans="16:17" x14ac:dyDescent="0.3">
      <c r="P25176" s="99"/>
      <c r="Q25176" s="99"/>
    </row>
    <row r="25177" spans="16:17" x14ac:dyDescent="0.3">
      <c r="P25177" s="99"/>
      <c r="Q25177" s="99"/>
    </row>
    <row r="25178" spans="16:17" x14ac:dyDescent="0.3">
      <c r="P25178" s="99"/>
      <c r="Q25178" s="99"/>
    </row>
    <row r="25179" spans="16:17" x14ac:dyDescent="0.3">
      <c r="P25179" s="99"/>
      <c r="Q25179" s="99"/>
    </row>
    <row r="25180" spans="16:17" x14ac:dyDescent="0.3">
      <c r="P25180" s="99"/>
      <c r="Q25180" s="99"/>
    </row>
    <row r="25181" spans="16:17" x14ac:dyDescent="0.3">
      <c r="P25181" s="99"/>
      <c r="Q25181" s="99"/>
    </row>
    <row r="25182" spans="16:17" x14ac:dyDescent="0.3">
      <c r="P25182" s="99"/>
      <c r="Q25182" s="99"/>
    </row>
    <row r="25183" spans="16:17" x14ac:dyDescent="0.3">
      <c r="P25183" s="99"/>
      <c r="Q25183" s="99"/>
    </row>
    <row r="25184" spans="16:17" x14ac:dyDescent="0.3">
      <c r="P25184" s="99"/>
      <c r="Q25184" s="99"/>
    </row>
    <row r="25185" spans="16:17" x14ac:dyDescent="0.3">
      <c r="P25185" s="99"/>
      <c r="Q25185" s="99"/>
    </row>
    <row r="25186" spans="16:17" x14ac:dyDescent="0.3">
      <c r="P25186" s="99"/>
      <c r="Q25186" s="99"/>
    </row>
    <row r="25187" spans="16:17" x14ac:dyDescent="0.3">
      <c r="P25187" s="99"/>
      <c r="Q25187" s="99"/>
    </row>
    <row r="25188" spans="16:17" x14ac:dyDescent="0.3">
      <c r="P25188" s="99"/>
      <c r="Q25188" s="99"/>
    </row>
    <row r="25189" spans="16:17" x14ac:dyDescent="0.3">
      <c r="P25189" s="99"/>
      <c r="Q25189" s="99"/>
    </row>
    <row r="25190" spans="16:17" x14ac:dyDescent="0.3">
      <c r="P25190" s="99"/>
      <c r="Q25190" s="99"/>
    </row>
    <row r="25191" spans="16:17" x14ac:dyDescent="0.3">
      <c r="P25191" s="99"/>
      <c r="Q25191" s="99"/>
    </row>
    <row r="25192" spans="16:17" x14ac:dyDescent="0.3">
      <c r="P25192" s="99"/>
      <c r="Q25192" s="99"/>
    </row>
    <row r="25193" spans="16:17" x14ac:dyDescent="0.3">
      <c r="P25193" s="99"/>
      <c r="Q25193" s="99"/>
    </row>
    <row r="25194" spans="16:17" x14ac:dyDescent="0.3">
      <c r="P25194" s="99"/>
      <c r="Q25194" s="99"/>
    </row>
    <row r="25195" spans="16:17" x14ac:dyDescent="0.3">
      <c r="P25195" s="99"/>
      <c r="Q25195" s="99"/>
    </row>
    <row r="25196" spans="16:17" x14ac:dyDescent="0.3">
      <c r="P25196" s="99"/>
      <c r="Q25196" s="99"/>
    </row>
    <row r="25197" spans="16:17" x14ac:dyDescent="0.3">
      <c r="P25197" s="99"/>
      <c r="Q25197" s="99"/>
    </row>
    <row r="25198" spans="16:17" x14ac:dyDescent="0.3">
      <c r="P25198" s="99"/>
      <c r="Q25198" s="99"/>
    </row>
    <row r="25199" spans="16:17" x14ac:dyDescent="0.3">
      <c r="P25199" s="99"/>
      <c r="Q25199" s="99"/>
    </row>
    <row r="25200" spans="16:17" x14ac:dyDescent="0.3">
      <c r="P25200" s="99"/>
      <c r="Q25200" s="99"/>
    </row>
    <row r="25201" spans="16:17" x14ac:dyDescent="0.3">
      <c r="P25201" s="99"/>
      <c r="Q25201" s="99"/>
    </row>
    <row r="25202" spans="16:17" x14ac:dyDescent="0.3">
      <c r="P25202" s="99"/>
      <c r="Q25202" s="99"/>
    </row>
    <row r="25203" spans="16:17" x14ac:dyDescent="0.3">
      <c r="P25203" s="99"/>
      <c r="Q25203" s="99"/>
    </row>
    <row r="25204" spans="16:17" x14ac:dyDescent="0.3">
      <c r="P25204" s="99"/>
      <c r="Q25204" s="99"/>
    </row>
    <row r="25205" spans="16:17" x14ac:dyDescent="0.3">
      <c r="P25205" s="99"/>
      <c r="Q25205" s="99"/>
    </row>
    <row r="25206" spans="16:17" x14ac:dyDescent="0.3">
      <c r="P25206" s="99"/>
      <c r="Q25206" s="99"/>
    </row>
    <row r="25207" spans="16:17" x14ac:dyDescent="0.3">
      <c r="P25207" s="99"/>
      <c r="Q25207" s="99"/>
    </row>
    <row r="25208" spans="16:17" x14ac:dyDescent="0.3">
      <c r="P25208" s="99"/>
      <c r="Q25208" s="99"/>
    </row>
    <row r="25209" spans="16:17" x14ac:dyDescent="0.3">
      <c r="P25209" s="99"/>
      <c r="Q25209" s="99"/>
    </row>
    <row r="25210" spans="16:17" x14ac:dyDescent="0.3">
      <c r="P25210" s="99"/>
      <c r="Q25210" s="99"/>
    </row>
    <row r="25211" spans="16:17" x14ac:dyDescent="0.3">
      <c r="P25211" s="99"/>
      <c r="Q25211" s="99"/>
    </row>
    <row r="25212" spans="16:17" x14ac:dyDescent="0.3">
      <c r="P25212" s="99"/>
      <c r="Q25212" s="99"/>
    </row>
    <row r="25213" spans="16:17" x14ac:dyDescent="0.3">
      <c r="P25213" s="99"/>
      <c r="Q25213" s="99"/>
    </row>
    <row r="25214" spans="16:17" x14ac:dyDescent="0.3">
      <c r="P25214" s="99"/>
      <c r="Q25214" s="99"/>
    </row>
    <row r="25215" spans="16:17" x14ac:dyDescent="0.3">
      <c r="P25215" s="99"/>
      <c r="Q25215" s="99"/>
    </row>
    <row r="25216" spans="16:17" x14ac:dyDescent="0.3">
      <c r="P25216" s="99"/>
      <c r="Q25216" s="99"/>
    </row>
    <row r="25217" spans="16:17" x14ac:dyDescent="0.3">
      <c r="P25217" s="99"/>
      <c r="Q25217" s="99"/>
    </row>
    <row r="25218" spans="16:17" x14ac:dyDescent="0.3">
      <c r="P25218" s="99"/>
      <c r="Q25218" s="99"/>
    </row>
    <row r="25219" spans="16:17" x14ac:dyDescent="0.3">
      <c r="P25219" s="99"/>
      <c r="Q25219" s="99"/>
    </row>
    <row r="25220" spans="16:17" x14ac:dyDescent="0.3">
      <c r="P25220" s="99"/>
      <c r="Q25220" s="99"/>
    </row>
    <row r="25221" spans="16:17" x14ac:dyDescent="0.3">
      <c r="P25221" s="99"/>
      <c r="Q25221" s="99"/>
    </row>
    <row r="25222" spans="16:17" x14ac:dyDescent="0.3">
      <c r="P25222" s="99"/>
      <c r="Q25222" s="99"/>
    </row>
    <row r="25223" spans="16:17" x14ac:dyDescent="0.3">
      <c r="P25223" s="99"/>
      <c r="Q25223" s="99"/>
    </row>
    <row r="25224" spans="16:17" x14ac:dyDescent="0.3">
      <c r="P25224" s="99"/>
      <c r="Q25224" s="99"/>
    </row>
    <row r="25225" spans="16:17" x14ac:dyDescent="0.3">
      <c r="P25225" s="99"/>
      <c r="Q25225" s="99"/>
    </row>
    <row r="25226" spans="16:17" x14ac:dyDescent="0.3">
      <c r="P25226" s="99"/>
      <c r="Q25226" s="99"/>
    </row>
    <row r="25227" spans="16:17" x14ac:dyDescent="0.3">
      <c r="P25227" s="99"/>
      <c r="Q25227" s="99"/>
    </row>
    <row r="25228" spans="16:17" x14ac:dyDescent="0.3">
      <c r="P25228" s="99"/>
      <c r="Q25228" s="99"/>
    </row>
    <row r="25229" spans="16:17" x14ac:dyDescent="0.3">
      <c r="P25229" s="99"/>
      <c r="Q25229" s="99"/>
    </row>
    <row r="25230" spans="16:17" x14ac:dyDescent="0.3">
      <c r="P25230" s="99"/>
      <c r="Q25230" s="99"/>
    </row>
    <row r="25231" spans="16:17" x14ac:dyDescent="0.3">
      <c r="P25231" s="99"/>
      <c r="Q25231" s="99"/>
    </row>
    <row r="25232" spans="16:17" x14ac:dyDescent="0.3">
      <c r="P25232" s="99"/>
      <c r="Q25232" s="99"/>
    </row>
    <row r="25233" spans="16:17" x14ac:dyDescent="0.3">
      <c r="P25233" s="99"/>
      <c r="Q25233" s="99"/>
    </row>
    <row r="25234" spans="16:17" x14ac:dyDescent="0.3">
      <c r="P25234" s="99"/>
      <c r="Q25234" s="99"/>
    </row>
    <row r="25235" spans="16:17" x14ac:dyDescent="0.3">
      <c r="P25235" s="99"/>
      <c r="Q25235" s="99"/>
    </row>
    <row r="25236" spans="16:17" x14ac:dyDescent="0.3">
      <c r="P25236" s="99"/>
      <c r="Q25236" s="99"/>
    </row>
    <row r="25237" spans="16:17" x14ac:dyDescent="0.3">
      <c r="P25237" s="99"/>
      <c r="Q25237" s="99"/>
    </row>
    <row r="25238" spans="16:17" x14ac:dyDescent="0.3">
      <c r="P25238" s="99"/>
      <c r="Q25238" s="99"/>
    </row>
    <row r="25239" spans="16:17" x14ac:dyDescent="0.3">
      <c r="P25239" s="99"/>
      <c r="Q25239" s="99"/>
    </row>
    <row r="25240" spans="16:17" x14ac:dyDescent="0.3">
      <c r="P25240" s="99"/>
      <c r="Q25240" s="99"/>
    </row>
    <row r="25241" spans="16:17" x14ac:dyDescent="0.3">
      <c r="P25241" s="99"/>
      <c r="Q25241" s="99"/>
    </row>
    <row r="25242" spans="16:17" x14ac:dyDescent="0.3">
      <c r="P25242" s="99"/>
      <c r="Q25242" s="99"/>
    </row>
    <row r="25243" spans="16:17" x14ac:dyDescent="0.3">
      <c r="P25243" s="99"/>
      <c r="Q25243" s="99"/>
    </row>
    <row r="25244" spans="16:17" x14ac:dyDescent="0.3">
      <c r="P25244" s="99"/>
      <c r="Q25244" s="99"/>
    </row>
    <row r="25245" spans="16:17" x14ac:dyDescent="0.3">
      <c r="P25245" s="99"/>
      <c r="Q25245" s="99"/>
    </row>
    <row r="25246" spans="16:17" x14ac:dyDescent="0.3">
      <c r="P25246" s="99"/>
      <c r="Q25246" s="99"/>
    </row>
    <row r="25247" spans="16:17" x14ac:dyDescent="0.3">
      <c r="P25247" s="99"/>
      <c r="Q25247" s="99"/>
    </row>
    <row r="25248" spans="16:17" x14ac:dyDescent="0.3">
      <c r="P25248" s="99"/>
      <c r="Q25248" s="99"/>
    </row>
    <row r="25249" spans="16:17" x14ac:dyDescent="0.3">
      <c r="P25249" s="99"/>
      <c r="Q25249" s="99"/>
    </row>
    <row r="25250" spans="16:17" x14ac:dyDescent="0.3">
      <c r="P25250" s="99"/>
      <c r="Q25250" s="99"/>
    </row>
    <row r="25251" spans="16:17" x14ac:dyDescent="0.3">
      <c r="P25251" s="99"/>
      <c r="Q25251" s="99"/>
    </row>
    <row r="25252" spans="16:17" x14ac:dyDescent="0.3">
      <c r="P25252" s="99"/>
      <c r="Q25252" s="99"/>
    </row>
    <row r="25253" spans="16:17" x14ac:dyDescent="0.3">
      <c r="P25253" s="99"/>
      <c r="Q25253" s="99"/>
    </row>
    <row r="25254" spans="16:17" x14ac:dyDescent="0.3">
      <c r="P25254" s="99"/>
      <c r="Q25254" s="99"/>
    </row>
    <row r="25255" spans="16:17" x14ac:dyDescent="0.3">
      <c r="P25255" s="99"/>
      <c r="Q25255" s="99"/>
    </row>
    <row r="25256" spans="16:17" x14ac:dyDescent="0.3">
      <c r="P25256" s="99"/>
      <c r="Q25256" s="99"/>
    </row>
    <row r="25257" spans="16:17" x14ac:dyDescent="0.3">
      <c r="P25257" s="99"/>
      <c r="Q25257" s="99"/>
    </row>
    <row r="25258" spans="16:17" x14ac:dyDescent="0.3">
      <c r="P25258" s="99"/>
      <c r="Q25258" s="99"/>
    </row>
    <row r="25259" spans="16:17" x14ac:dyDescent="0.3">
      <c r="P25259" s="99"/>
      <c r="Q25259" s="99"/>
    </row>
    <row r="25260" spans="16:17" x14ac:dyDescent="0.3">
      <c r="P25260" s="99"/>
      <c r="Q25260" s="99"/>
    </row>
    <row r="25261" spans="16:17" x14ac:dyDescent="0.3">
      <c r="P25261" s="99"/>
      <c r="Q25261" s="99"/>
    </row>
    <row r="25262" spans="16:17" x14ac:dyDescent="0.3">
      <c r="P25262" s="99"/>
      <c r="Q25262" s="99"/>
    </row>
    <row r="25263" spans="16:17" x14ac:dyDescent="0.3">
      <c r="P25263" s="99"/>
      <c r="Q25263" s="99"/>
    </row>
    <row r="25264" spans="16:17" x14ac:dyDescent="0.3">
      <c r="P25264" s="99"/>
      <c r="Q25264" s="99"/>
    </row>
    <row r="25265" spans="16:17" x14ac:dyDescent="0.3">
      <c r="P25265" s="99"/>
      <c r="Q25265" s="99"/>
    </row>
    <row r="25266" spans="16:17" x14ac:dyDescent="0.3">
      <c r="P25266" s="99"/>
      <c r="Q25266" s="99"/>
    </row>
    <row r="25267" spans="16:17" x14ac:dyDescent="0.3">
      <c r="P25267" s="99"/>
      <c r="Q25267" s="99"/>
    </row>
    <row r="25268" spans="16:17" x14ac:dyDescent="0.3">
      <c r="P25268" s="99"/>
      <c r="Q25268" s="99"/>
    </row>
    <row r="25269" spans="16:17" x14ac:dyDescent="0.3">
      <c r="P25269" s="99"/>
      <c r="Q25269" s="99"/>
    </row>
    <row r="25270" spans="16:17" x14ac:dyDescent="0.3">
      <c r="P25270" s="99"/>
      <c r="Q25270" s="99"/>
    </row>
    <row r="25271" spans="16:17" x14ac:dyDescent="0.3">
      <c r="P25271" s="99"/>
      <c r="Q25271" s="99"/>
    </row>
    <row r="25272" spans="16:17" x14ac:dyDescent="0.3">
      <c r="P25272" s="99"/>
      <c r="Q25272" s="99"/>
    </row>
    <row r="25273" spans="16:17" x14ac:dyDescent="0.3">
      <c r="P25273" s="99"/>
      <c r="Q25273" s="99"/>
    </row>
    <row r="25274" spans="16:17" x14ac:dyDescent="0.3">
      <c r="P25274" s="99"/>
      <c r="Q25274" s="99"/>
    </row>
    <row r="25275" spans="16:17" x14ac:dyDescent="0.3">
      <c r="P25275" s="99"/>
      <c r="Q25275" s="99"/>
    </row>
    <row r="25276" spans="16:17" x14ac:dyDescent="0.3">
      <c r="P25276" s="99"/>
      <c r="Q25276" s="99"/>
    </row>
    <row r="25277" spans="16:17" x14ac:dyDescent="0.3">
      <c r="P25277" s="99"/>
      <c r="Q25277" s="99"/>
    </row>
    <row r="25278" spans="16:17" x14ac:dyDescent="0.3">
      <c r="P25278" s="99"/>
      <c r="Q25278" s="99"/>
    </row>
    <row r="25279" spans="16:17" x14ac:dyDescent="0.3">
      <c r="P25279" s="99"/>
      <c r="Q25279" s="99"/>
    </row>
    <row r="25280" spans="16:17" x14ac:dyDescent="0.3">
      <c r="P25280" s="99"/>
      <c r="Q25280" s="99"/>
    </row>
    <row r="25281" spans="16:17" x14ac:dyDescent="0.3">
      <c r="P25281" s="99"/>
      <c r="Q25281" s="99"/>
    </row>
    <row r="25282" spans="16:17" x14ac:dyDescent="0.3">
      <c r="P25282" s="99"/>
      <c r="Q25282" s="99"/>
    </row>
    <row r="25283" spans="16:17" x14ac:dyDescent="0.3">
      <c r="P25283" s="99"/>
      <c r="Q25283" s="99"/>
    </row>
    <row r="25284" spans="16:17" x14ac:dyDescent="0.3">
      <c r="P25284" s="99"/>
      <c r="Q25284" s="99"/>
    </row>
    <row r="25285" spans="16:17" x14ac:dyDescent="0.3">
      <c r="P25285" s="99"/>
      <c r="Q25285" s="99"/>
    </row>
    <row r="25286" spans="16:17" x14ac:dyDescent="0.3">
      <c r="P25286" s="99"/>
      <c r="Q25286" s="99"/>
    </row>
    <row r="25287" spans="16:17" x14ac:dyDescent="0.3">
      <c r="P25287" s="99"/>
      <c r="Q25287" s="99"/>
    </row>
    <row r="25288" spans="16:17" x14ac:dyDescent="0.3">
      <c r="P25288" s="99"/>
      <c r="Q25288" s="99"/>
    </row>
    <row r="25289" spans="16:17" x14ac:dyDescent="0.3">
      <c r="P25289" s="99"/>
      <c r="Q25289" s="99"/>
    </row>
    <row r="25290" spans="16:17" x14ac:dyDescent="0.3">
      <c r="P25290" s="99"/>
      <c r="Q25290" s="99"/>
    </row>
    <row r="25291" spans="16:17" x14ac:dyDescent="0.3">
      <c r="P25291" s="99"/>
      <c r="Q25291" s="99"/>
    </row>
    <row r="25292" spans="16:17" x14ac:dyDescent="0.3">
      <c r="P25292" s="99"/>
      <c r="Q25292" s="99"/>
    </row>
    <row r="25293" spans="16:17" x14ac:dyDescent="0.3">
      <c r="P25293" s="99"/>
      <c r="Q25293" s="99"/>
    </row>
    <row r="25294" spans="16:17" x14ac:dyDescent="0.3">
      <c r="P25294" s="99"/>
      <c r="Q25294" s="99"/>
    </row>
    <row r="25295" spans="16:17" x14ac:dyDescent="0.3">
      <c r="P25295" s="99"/>
      <c r="Q25295" s="99"/>
    </row>
    <row r="25296" spans="16:17" x14ac:dyDescent="0.3">
      <c r="P25296" s="99"/>
      <c r="Q25296" s="99"/>
    </row>
    <row r="25297" spans="16:17" x14ac:dyDescent="0.3">
      <c r="P25297" s="99"/>
      <c r="Q25297" s="99"/>
    </row>
    <row r="25298" spans="16:17" x14ac:dyDescent="0.3">
      <c r="P25298" s="99"/>
      <c r="Q25298" s="99"/>
    </row>
    <row r="25299" spans="16:17" x14ac:dyDescent="0.3">
      <c r="P25299" s="99"/>
      <c r="Q25299" s="99"/>
    </row>
    <row r="25300" spans="16:17" x14ac:dyDescent="0.3">
      <c r="P25300" s="99"/>
      <c r="Q25300" s="99"/>
    </row>
    <row r="25301" spans="16:17" x14ac:dyDescent="0.3">
      <c r="P25301" s="99"/>
      <c r="Q25301" s="99"/>
    </row>
    <row r="25302" spans="16:17" x14ac:dyDescent="0.3">
      <c r="P25302" s="99"/>
      <c r="Q25302" s="99"/>
    </row>
    <row r="25303" spans="16:17" x14ac:dyDescent="0.3">
      <c r="P25303" s="99"/>
      <c r="Q25303" s="99"/>
    </row>
    <row r="25304" spans="16:17" x14ac:dyDescent="0.3">
      <c r="P25304" s="99"/>
      <c r="Q25304" s="99"/>
    </row>
    <row r="25305" spans="16:17" x14ac:dyDescent="0.3">
      <c r="P25305" s="99"/>
      <c r="Q25305" s="99"/>
    </row>
    <row r="25306" spans="16:17" x14ac:dyDescent="0.3">
      <c r="P25306" s="99"/>
      <c r="Q25306" s="99"/>
    </row>
    <row r="25307" spans="16:17" x14ac:dyDescent="0.3">
      <c r="P25307" s="99"/>
      <c r="Q25307" s="99"/>
    </row>
    <row r="25308" spans="16:17" x14ac:dyDescent="0.3">
      <c r="P25308" s="99"/>
      <c r="Q25308" s="99"/>
    </row>
    <row r="25309" spans="16:17" x14ac:dyDescent="0.3">
      <c r="P25309" s="99"/>
      <c r="Q25309" s="99"/>
    </row>
    <row r="25310" spans="16:17" x14ac:dyDescent="0.3">
      <c r="P25310" s="99"/>
      <c r="Q25310" s="99"/>
    </row>
    <row r="25311" spans="16:17" x14ac:dyDescent="0.3">
      <c r="P25311" s="99"/>
      <c r="Q25311" s="99"/>
    </row>
    <row r="25312" spans="16:17" x14ac:dyDescent="0.3">
      <c r="P25312" s="99"/>
      <c r="Q25312" s="99"/>
    </row>
    <row r="25313" spans="16:17" x14ac:dyDescent="0.3">
      <c r="P25313" s="99"/>
      <c r="Q25313" s="99"/>
    </row>
    <row r="25314" spans="16:17" x14ac:dyDescent="0.3">
      <c r="P25314" s="99"/>
      <c r="Q25314" s="99"/>
    </row>
    <row r="25315" spans="16:17" x14ac:dyDescent="0.3">
      <c r="P25315" s="99"/>
      <c r="Q25315" s="99"/>
    </row>
    <row r="25316" spans="16:17" x14ac:dyDescent="0.3">
      <c r="P25316" s="99"/>
      <c r="Q25316" s="99"/>
    </row>
    <row r="25317" spans="16:17" x14ac:dyDescent="0.3">
      <c r="P25317" s="99"/>
      <c r="Q25317" s="99"/>
    </row>
    <row r="25318" spans="16:17" x14ac:dyDescent="0.3">
      <c r="P25318" s="99"/>
      <c r="Q25318" s="99"/>
    </row>
    <row r="25319" spans="16:17" x14ac:dyDescent="0.3">
      <c r="P25319" s="99"/>
      <c r="Q25319" s="99"/>
    </row>
    <row r="25320" spans="16:17" x14ac:dyDescent="0.3">
      <c r="P25320" s="99"/>
      <c r="Q25320" s="99"/>
    </row>
    <row r="25321" spans="16:17" x14ac:dyDescent="0.3">
      <c r="P25321" s="99"/>
      <c r="Q25321" s="99"/>
    </row>
    <row r="25322" spans="16:17" x14ac:dyDescent="0.3">
      <c r="P25322" s="99"/>
      <c r="Q25322" s="99"/>
    </row>
    <row r="25323" spans="16:17" x14ac:dyDescent="0.3">
      <c r="P25323" s="99"/>
      <c r="Q25323" s="99"/>
    </row>
    <row r="25324" spans="16:17" x14ac:dyDescent="0.3">
      <c r="P25324" s="99"/>
      <c r="Q25324" s="99"/>
    </row>
    <row r="25325" spans="16:17" x14ac:dyDescent="0.3">
      <c r="P25325" s="99"/>
      <c r="Q25325" s="99"/>
    </row>
    <row r="25326" spans="16:17" x14ac:dyDescent="0.3">
      <c r="P25326" s="99"/>
      <c r="Q25326" s="99"/>
    </row>
    <row r="25327" spans="16:17" x14ac:dyDescent="0.3">
      <c r="P25327" s="99"/>
      <c r="Q25327" s="99"/>
    </row>
    <row r="25328" spans="16:17" x14ac:dyDescent="0.3">
      <c r="P25328" s="99"/>
      <c r="Q25328" s="99"/>
    </row>
    <row r="25329" spans="16:17" x14ac:dyDescent="0.3">
      <c r="P25329" s="99"/>
      <c r="Q25329" s="99"/>
    </row>
    <row r="25330" spans="16:17" x14ac:dyDescent="0.3">
      <c r="P25330" s="99"/>
      <c r="Q25330" s="99"/>
    </row>
    <row r="25331" spans="16:17" x14ac:dyDescent="0.3">
      <c r="P25331" s="99"/>
      <c r="Q25331" s="99"/>
    </row>
    <row r="25332" spans="16:17" x14ac:dyDescent="0.3">
      <c r="P25332" s="99"/>
      <c r="Q25332" s="99"/>
    </row>
    <row r="25333" spans="16:17" x14ac:dyDescent="0.3">
      <c r="P25333" s="99"/>
      <c r="Q25333" s="99"/>
    </row>
    <row r="25334" spans="16:17" x14ac:dyDescent="0.3">
      <c r="P25334" s="99"/>
      <c r="Q25334" s="99"/>
    </row>
    <row r="25335" spans="16:17" x14ac:dyDescent="0.3">
      <c r="P25335" s="99"/>
      <c r="Q25335" s="99"/>
    </row>
    <row r="25336" spans="16:17" x14ac:dyDescent="0.3">
      <c r="P25336" s="99"/>
      <c r="Q25336" s="99"/>
    </row>
    <row r="25337" spans="16:17" x14ac:dyDescent="0.3">
      <c r="P25337" s="99"/>
      <c r="Q25337" s="99"/>
    </row>
    <row r="25338" spans="16:17" x14ac:dyDescent="0.3">
      <c r="P25338" s="99"/>
      <c r="Q25338" s="99"/>
    </row>
    <row r="25339" spans="16:17" x14ac:dyDescent="0.3">
      <c r="P25339" s="99"/>
      <c r="Q25339" s="99"/>
    </row>
    <row r="25340" spans="16:17" x14ac:dyDescent="0.3">
      <c r="P25340" s="99"/>
      <c r="Q25340" s="99"/>
    </row>
    <row r="25341" spans="16:17" x14ac:dyDescent="0.3">
      <c r="P25341" s="99"/>
      <c r="Q25341" s="99"/>
    </row>
    <row r="25342" spans="16:17" x14ac:dyDescent="0.3">
      <c r="P25342" s="99"/>
      <c r="Q25342" s="99"/>
    </row>
    <row r="25343" spans="16:17" x14ac:dyDescent="0.3">
      <c r="P25343" s="99"/>
      <c r="Q25343" s="99"/>
    </row>
    <row r="25344" spans="16:17" x14ac:dyDescent="0.3">
      <c r="P25344" s="99"/>
      <c r="Q25344" s="99"/>
    </row>
    <row r="25345" spans="16:17" x14ac:dyDescent="0.3">
      <c r="P25345" s="99"/>
      <c r="Q25345" s="99"/>
    </row>
    <row r="25346" spans="16:17" x14ac:dyDescent="0.3">
      <c r="P25346" s="99"/>
      <c r="Q25346" s="99"/>
    </row>
    <row r="25347" spans="16:17" x14ac:dyDescent="0.3">
      <c r="P25347" s="99"/>
      <c r="Q25347" s="99"/>
    </row>
    <row r="25348" spans="16:17" x14ac:dyDescent="0.3">
      <c r="P25348" s="99"/>
      <c r="Q25348" s="99"/>
    </row>
    <row r="25349" spans="16:17" x14ac:dyDescent="0.3">
      <c r="P25349" s="99"/>
      <c r="Q25349" s="99"/>
    </row>
    <row r="25350" spans="16:17" x14ac:dyDescent="0.3">
      <c r="P25350" s="99"/>
      <c r="Q25350" s="99"/>
    </row>
    <row r="25351" spans="16:17" x14ac:dyDescent="0.3">
      <c r="P25351" s="99"/>
      <c r="Q25351" s="99"/>
    </row>
    <row r="25352" spans="16:17" x14ac:dyDescent="0.3">
      <c r="P25352" s="99"/>
      <c r="Q25352" s="99"/>
    </row>
    <row r="25353" spans="16:17" x14ac:dyDescent="0.3">
      <c r="P25353" s="99"/>
      <c r="Q25353" s="99"/>
    </row>
    <row r="25354" spans="16:17" x14ac:dyDescent="0.3">
      <c r="P25354" s="99"/>
      <c r="Q25354" s="99"/>
    </row>
    <row r="25355" spans="16:17" x14ac:dyDescent="0.3">
      <c r="P25355" s="99"/>
      <c r="Q25355" s="99"/>
    </row>
    <row r="25356" spans="16:17" x14ac:dyDescent="0.3">
      <c r="P25356" s="99"/>
      <c r="Q25356" s="99"/>
    </row>
    <row r="25357" spans="16:17" x14ac:dyDescent="0.3">
      <c r="P25357" s="99"/>
      <c r="Q25357" s="99"/>
    </row>
    <row r="25358" spans="16:17" x14ac:dyDescent="0.3">
      <c r="P25358" s="99"/>
      <c r="Q25358" s="99"/>
    </row>
    <row r="25359" spans="16:17" x14ac:dyDescent="0.3">
      <c r="P25359" s="99"/>
      <c r="Q25359" s="99"/>
    </row>
    <row r="25360" spans="16:17" x14ac:dyDescent="0.3">
      <c r="P25360" s="99"/>
      <c r="Q25360" s="99"/>
    </row>
    <row r="25361" spans="16:17" x14ac:dyDescent="0.3">
      <c r="P25361" s="99"/>
      <c r="Q25361" s="99"/>
    </row>
    <row r="25362" spans="16:17" x14ac:dyDescent="0.3">
      <c r="P25362" s="99"/>
      <c r="Q25362" s="99"/>
    </row>
    <row r="25363" spans="16:17" x14ac:dyDescent="0.3">
      <c r="P25363" s="99"/>
      <c r="Q25363" s="99"/>
    </row>
    <row r="25364" spans="16:17" x14ac:dyDescent="0.3">
      <c r="P25364" s="99"/>
      <c r="Q25364" s="99"/>
    </row>
    <row r="25365" spans="16:17" x14ac:dyDescent="0.3">
      <c r="P25365" s="99"/>
      <c r="Q25365" s="99"/>
    </row>
    <row r="25366" spans="16:17" x14ac:dyDescent="0.3">
      <c r="P25366" s="99"/>
      <c r="Q25366" s="99"/>
    </row>
    <row r="25367" spans="16:17" x14ac:dyDescent="0.3">
      <c r="P25367" s="99"/>
      <c r="Q25367" s="99"/>
    </row>
    <row r="25368" spans="16:17" x14ac:dyDescent="0.3">
      <c r="P25368" s="99"/>
      <c r="Q25368" s="99"/>
    </row>
    <row r="25369" spans="16:17" x14ac:dyDescent="0.3">
      <c r="P25369" s="99"/>
      <c r="Q25369" s="99"/>
    </row>
    <row r="25370" spans="16:17" x14ac:dyDescent="0.3">
      <c r="P25370" s="99"/>
      <c r="Q25370" s="99"/>
    </row>
    <row r="25371" spans="16:17" x14ac:dyDescent="0.3">
      <c r="P25371" s="99"/>
      <c r="Q25371" s="99"/>
    </row>
    <row r="25372" spans="16:17" x14ac:dyDescent="0.3">
      <c r="P25372" s="99"/>
      <c r="Q25372" s="99"/>
    </row>
    <row r="25373" spans="16:17" x14ac:dyDescent="0.3">
      <c r="P25373" s="99"/>
      <c r="Q25373" s="99"/>
    </row>
    <row r="25374" spans="16:17" x14ac:dyDescent="0.3">
      <c r="P25374" s="99"/>
      <c r="Q25374" s="99"/>
    </row>
    <row r="25375" spans="16:17" x14ac:dyDescent="0.3">
      <c r="P25375" s="99"/>
      <c r="Q25375" s="99"/>
    </row>
    <row r="25376" spans="16:17" x14ac:dyDescent="0.3">
      <c r="P25376" s="99"/>
      <c r="Q25376" s="99"/>
    </row>
    <row r="25377" spans="16:17" x14ac:dyDescent="0.3">
      <c r="P25377" s="99"/>
      <c r="Q25377" s="99"/>
    </row>
    <row r="25378" spans="16:17" x14ac:dyDescent="0.3">
      <c r="P25378" s="99"/>
      <c r="Q25378" s="99"/>
    </row>
    <row r="25379" spans="16:17" x14ac:dyDescent="0.3">
      <c r="P25379" s="99"/>
      <c r="Q25379" s="99"/>
    </row>
    <row r="25380" spans="16:17" x14ac:dyDescent="0.3">
      <c r="P25380" s="99"/>
      <c r="Q25380" s="99"/>
    </row>
    <row r="25381" spans="16:17" x14ac:dyDescent="0.3">
      <c r="P25381" s="99"/>
      <c r="Q25381" s="99"/>
    </row>
    <row r="25382" spans="16:17" x14ac:dyDescent="0.3">
      <c r="P25382" s="99"/>
      <c r="Q25382" s="99"/>
    </row>
    <row r="25383" spans="16:17" x14ac:dyDescent="0.3">
      <c r="P25383" s="99"/>
      <c r="Q25383" s="99"/>
    </row>
    <row r="25384" spans="16:17" x14ac:dyDescent="0.3">
      <c r="P25384" s="99"/>
      <c r="Q25384" s="99"/>
    </row>
    <row r="25385" spans="16:17" x14ac:dyDescent="0.3">
      <c r="P25385" s="99"/>
      <c r="Q25385" s="99"/>
    </row>
    <row r="25386" spans="16:17" x14ac:dyDescent="0.3">
      <c r="P25386" s="99"/>
      <c r="Q25386" s="99"/>
    </row>
    <row r="25387" spans="16:17" x14ac:dyDescent="0.3">
      <c r="P25387" s="99"/>
      <c r="Q25387" s="99"/>
    </row>
    <row r="25388" spans="16:17" x14ac:dyDescent="0.3">
      <c r="P25388" s="99"/>
      <c r="Q25388" s="99"/>
    </row>
    <row r="25389" spans="16:17" x14ac:dyDescent="0.3">
      <c r="P25389" s="99"/>
      <c r="Q25389" s="99"/>
    </row>
    <row r="25390" spans="16:17" x14ac:dyDescent="0.3">
      <c r="P25390" s="99"/>
      <c r="Q25390" s="99"/>
    </row>
    <row r="25391" spans="16:17" x14ac:dyDescent="0.3">
      <c r="P25391" s="99"/>
      <c r="Q25391" s="99"/>
    </row>
    <row r="25392" spans="16:17" x14ac:dyDescent="0.3">
      <c r="P25392" s="99"/>
      <c r="Q25392" s="99"/>
    </row>
    <row r="25393" spans="16:17" x14ac:dyDescent="0.3">
      <c r="P25393" s="99"/>
      <c r="Q25393" s="99"/>
    </row>
    <row r="25394" spans="16:17" x14ac:dyDescent="0.3">
      <c r="P25394" s="99"/>
      <c r="Q25394" s="99"/>
    </row>
    <row r="25395" spans="16:17" x14ac:dyDescent="0.3">
      <c r="P25395" s="99"/>
      <c r="Q25395" s="99"/>
    </row>
    <row r="25396" spans="16:17" x14ac:dyDescent="0.3">
      <c r="P25396" s="99"/>
      <c r="Q25396" s="99"/>
    </row>
    <row r="25397" spans="16:17" x14ac:dyDescent="0.3">
      <c r="P25397" s="99"/>
      <c r="Q25397" s="99"/>
    </row>
    <row r="25398" spans="16:17" x14ac:dyDescent="0.3">
      <c r="P25398" s="99"/>
      <c r="Q25398" s="99"/>
    </row>
    <row r="25399" spans="16:17" x14ac:dyDescent="0.3">
      <c r="P25399" s="99"/>
      <c r="Q25399" s="99"/>
    </row>
    <row r="25400" spans="16:17" x14ac:dyDescent="0.3">
      <c r="P25400" s="99"/>
      <c r="Q25400" s="99"/>
    </row>
    <row r="25401" spans="16:17" x14ac:dyDescent="0.3">
      <c r="P25401" s="99"/>
      <c r="Q25401" s="99"/>
    </row>
    <row r="25402" spans="16:17" x14ac:dyDescent="0.3">
      <c r="P25402" s="99"/>
      <c r="Q25402" s="99"/>
    </row>
    <row r="25403" spans="16:17" x14ac:dyDescent="0.3">
      <c r="P25403" s="99"/>
      <c r="Q25403" s="99"/>
    </row>
    <row r="25404" spans="16:17" x14ac:dyDescent="0.3">
      <c r="P25404" s="99"/>
      <c r="Q25404" s="99"/>
    </row>
    <row r="25405" spans="16:17" x14ac:dyDescent="0.3">
      <c r="P25405" s="99"/>
      <c r="Q25405" s="99"/>
    </row>
    <row r="25406" spans="16:17" x14ac:dyDescent="0.3">
      <c r="P25406" s="99"/>
      <c r="Q25406" s="99"/>
    </row>
    <row r="25407" spans="16:17" x14ac:dyDescent="0.3">
      <c r="P25407" s="99"/>
      <c r="Q25407" s="99"/>
    </row>
    <row r="25408" spans="16:17" x14ac:dyDescent="0.3">
      <c r="P25408" s="99"/>
      <c r="Q25408" s="99"/>
    </row>
    <row r="25409" spans="16:17" x14ac:dyDescent="0.3">
      <c r="P25409" s="99"/>
      <c r="Q25409" s="99"/>
    </row>
    <row r="25410" spans="16:17" x14ac:dyDescent="0.3">
      <c r="P25410" s="99"/>
      <c r="Q25410" s="99"/>
    </row>
    <row r="25411" spans="16:17" x14ac:dyDescent="0.3">
      <c r="P25411" s="99"/>
      <c r="Q25411" s="99"/>
    </row>
    <row r="25412" spans="16:17" x14ac:dyDescent="0.3">
      <c r="P25412" s="99"/>
      <c r="Q25412" s="99"/>
    </row>
    <row r="25413" spans="16:17" x14ac:dyDescent="0.3">
      <c r="P25413" s="99"/>
      <c r="Q25413" s="99"/>
    </row>
    <row r="25414" spans="16:17" x14ac:dyDescent="0.3">
      <c r="P25414" s="99"/>
      <c r="Q25414" s="99"/>
    </row>
    <row r="25415" spans="16:17" x14ac:dyDescent="0.3">
      <c r="P25415" s="99"/>
      <c r="Q25415" s="99"/>
    </row>
    <row r="25416" spans="16:17" x14ac:dyDescent="0.3">
      <c r="P25416" s="99"/>
      <c r="Q25416" s="99"/>
    </row>
    <row r="25417" spans="16:17" x14ac:dyDescent="0.3">
      <c r="P25417" s="99"/>
      <c r="Q25417" s="99"/>
    </row>
    <row r="25418" spans="16:17" x14ac:dyDescent="0.3">
      <c r="P25418" s="99"/>
      <c r="Q25418" s="99"/>
    </row>
    <row r="25419" spans="16:17" x14ac:dyDescent="0.3">
      <c r="P25419" s="99"/>
      <c r="Q25419" s="99"/>
    </row>
    <row r="25420" spans="16:17" x14ac:dyDescent="0.3">
      <c r="P25420" s="99"/>
      <c r="Q25420" s="99"/>
    </row>
    <row r="25421" spans="16:17" x14ac:dyDescent="0.3">
      <c r="P25421" s="99"/>
      <c r="Q25421" s="99"/>
    </row>
    <row r="25422" spans="16:17" x14ac:dyDescent="0.3">
      <c r="P25422" s="99"/>
      <c r="Q25422" s="99"/>
    </row>
    <row r="25423" spans="16:17" x14ac:dyDescent="0.3">
      <c r="P25423" s="99"/>
      <c r="Q25423" s="99"/>
    </row>
    <row r="25424" spans="16:17" x14ac:dyDescent="0.3">
      <c r="P25424" s="99"/>
      <c r="Q25424" s="99"/>
    </row>
    <row r="25425" spans="16:17" x14ac:dyDescent="0.3">
      <c r="P25425" s="99"/>
      <c r="Q25425" s="99"/>
    </row>
    <row r="25426" spans="16:17" x14ac:dyDescent="0.3">
      <c r="P25426" s="99"/>
      <c r="Q25426" s="99"/>
    </row>
    <row r="25427" spans="16:17" x14ac:dyDescent="0.3">
      <c r="P25427" s="99"/>
      <c r="Q25427" s="99"/>
    </row>
    <row r="25428" spans="16:17" x14ac:dyDescent="0.3">
      <c r="P25428" s="99"/>
      <c r="Q25428" s="99"/>
    </row>
    <row r="25429" spans="16:17" x14ac:dyDescent="0.3">
      <c r="P25429" s="99"/>
      <c r="Q25429" s="99"/>
    </row>
    <row r="25430" spans="16:17" x14ac:dyDescent="0.3">
      <c r="P25430" s="99"/>
      <c r="Q25430" s="99"/>
    </row>
    <row r="25431" spans="16:17" x14ac:dyDescent="0.3">
      <c r="P25431" s="99"/>
      <c r="Q25431" s="99"/>
    </row>
    <row r="25432" spans="16:17" x14ac:dyDescent="0.3">
      <c r="P25432" s="99"/>
      <c r="Q25432" s="99"/>
    </row>
    <row r="25433" spans="16:17" x14ac:dyDescent="0.3">
      <c r="P25433" s="99"/>
      <c r="Q25433" s="99"/>
    </row>
    <row r="25434" spans="16:17" x14ac:dyDescent="0.3">
      <c r="P25434" s="99"/>
      <c r="Q25434" s="99"/>
    </row>
    <row r="25435" spans="16:17" x14ac:dyDescent="0.3">
      <c r="P25435" s="99"/>
      <c r="Q25435" s="99"/>
    </row>
    <row r="25436" spans="16:17" x14ac:dyDescent="0.3">
      <c r="P25436" s="99"/>
      <c r="Q25436" s="99"/>
    </row>
    <row r="25437" spans="16:17" x14ac:dyDescent="0.3">
      <c r="P25437" s="99"/>
      <c r="Q25437" s="99"/>
    </row>
    <row r="25438" spans="16:17" x14ac:dyDescent="0.3">
      <c r="P25438" s="99"/>
      <c r="Q25438" s="99"/>
    </row>
    <row r="25439" spans="16:17" x14ac:dyDescent="0.3">
      <c r="P25439" s="99"/>
      <c r="Q25439" s="99"/>
    </row>
    <row r="25440" spans="16:17" x14ac:dyDescent="0.3">
      <c r="P25440" s="99"/>
      <c r="Q25440" s="99"/>
    </row>
    <row r="25441" spans="16:17" x14ac:dyDescent="0.3">
      <c r="P25441" s="99"/>
      <c r="Q25441" s="99"/>
    </row>
    <row r="25442" spans="16:17" x14ac:dyDescent="0.3">
      <c r="P25442" s="99"/>
      <c r="Q25442" s="99"/>
    </row>
    <row r="25443" spans="16:17" x14ac:dyDescent="0.3">
      <c r="P25443" s="99"/>
      <c r="Q25443" s="99"/>
    </row>
    <row r="25444" spans="16:17" x14ac:dyDescent="0.3">
      <c r="P25444" s="99"/>
      <c r="Q25444" s="99"/>
    </row>
    <row r="25445" spans="16:17" x14ac:dyDescent="0.3">
      <c r="P25445" s="99"/>
      <c r="Q25445" s="99"/>
    </row>
    <row r="25446" spans="16:17" x14ac:dyDescent="0.3">
      <c r="P25446" s="99"/>
      <c r="Q25446" s="99"/>
    </row>
    <row r="25447" spans="16:17" x14ac:dyDescent="0.3">
      <c r="P25447" s="99"/>
      <c r="Q25447" s="99"/>
    </row>
    <row r="25448" spans="16:17" x14ac:dyDescent="0.3">
      <c r="P25448" s="99"/>
      <c r="Q25448" s="99"/>
    </row>
    <row r="25449" spans="16:17" x14ac:dyDescent="0.3">
      <c r="P25449" s="99"/>
      <c r="Q25449" s="99"/>
    </row>
    <row r="25450" spans="16:17" x14ac:dyDescent="0.3">
      <c r="P25450" s="99"/>
      <c r="Q25450" s="99"/>
    </row>
    <row r="25451" spans="16:17" x14ac:dyDescent="0.3">
      <c r="P25451" s="99"/>
      <c r="Q25451" s="99"/>
    </row>
    <row r="25452" spans="16:17" x14ac:dyDescent="0.3">
      <c r="P25452" s="99"/>
      <c r="Q25452" s="99"/>
    </row>
    <row r="25453" spans="16:17" x14ac:dyDescent="0.3">
      <c r="P25453" s="99"/>
      <c r="Q25453" s="99"/>
    </row>
    <row r="25454" spans="16:17" x14ac:dyDescent="0.3">
      <c r="P25454" s="99"/>
      <c r="Q25454" s="99"/>
    </row>
    <row r="25455" spans="16:17" x14ac:dyDescent="0.3">
      <c r="P25455" s="99"/>
      <c r="Q25455" s="99"/>
    </row>
    <row r="25456" spans="16:17" x14ac:dyDescent="0.3">
      <c r="P25456" s="99"/>
      <c r="Q25456" s="99"/>
    </row>
    <row r="25457" spans="16:17" x14ac:dyDescent="0.3">
      <c r="P25457" s="99"/>
      <c r="Q25457" s="99"/>
    </row>
    <row r="25458" spans="16:17" x14ac:dyDescent="0.3">
      <c r="P25458" s="99"/>
      <c r="Q25458" s="99"/>
    </row>
    <row r="25459" spans="16:17" x14ac:dyDescent="0.3">
      <c r="P25459" s="99"/>
      <c r="Q25459" s="99"/>
    </row>
    <row r="25460" spans="16:17" x14ac:dyDescent="0.3">
      <c r="P25460" s="99"/>
      <c r="Q25460" s="99"/>
    </row>
    <row r="25461" spans="16:17" x14ac:dyDescent="0.3">
      <c r="P25461" s="99"/>
      <c r="Q25461" s="99"/>
    </row>
    <row r="25462" spans="16:17" x14ac:dyDescent="0.3">
      <c r="P25462" s="99"/>
      <c r="Q25462" s="99"/>
    </row>
    <row r="25463" spans="16:17" x14ac:dyDescent="0.3">
      <c r="P25463" s="99"/>
      <c r="Q25463" s="99"/>
    </row>
    <row r="25464" spans="16:17" x14ac:dyDescent="0.3">
      <c r="P25464" s="99"/>
      <c r="Q25464" s="99"/>
    </row>
    <row r="25465" spans="16:17" x14ac:dyDescent="0.3">
      <c r="P25465" s="99"/>
      <c r="Q25465" s="99"/>
    </row>
    <row r="25466" spans="16:17" x14ac:dyDescent="0.3">
      <c r="P25466" s="99"/>
      <c r="Q25466" s="99"/>
    </row>
    <row r="25467" spans="16:17" x14ac:dyDescent="0.3">
      <c r="P25467" s="99"/>
      <c r="Q25467" s="99"/>
    </row>
    <row r="25468" spans="16:17" x14ac:dyDescent="0.3">
      <c r="P25468" s="99"/>
      <c r="Q25468" s="99"/>
    </row>
    <row r="25469" spans="16:17" x14ac:dyDescent="0.3">
      <c r="P25469" s="99"/>
      <c r="Q25469" s="99"/>
    </row>
    <row r="25470" spans="16:17" x14ac:dyDescent="0.3">
      <c r="P25470" s="99"/>
      <c r="Q25470" s="99"/>
    </row>
    <row r="25471" spans="16:17" x14ac:dyDescent="0.3">
      <c r="P25471" s="99"/>
      <c r="Q25471" s="99"/>
    </row>
    <row r="25472" spans="16:17" x14ac:dyDescent="0.3">
      <c r="P25472" s="99"/>
      <c r="Q25472" s="99"/>
    </row>
    <row r="25473" spans="16:17" x14ac:dyDescent="0.3">
      <c r="P25473" s="99"/>
      <c r="Q25473" s="99"/>
    </row>
    <row r="25474" spans="16:17" x14ac:dyDescent="0.3">
      <c r="P25474" s="99"/>
      <c r="Q25474" s="99"/>
    </row>
    <row r="25475" spans="16:17" x14ac:dyDescent="0.3">
      <c r="P25475" s="99"/>
      <c r="Q25475" s="99"/>
    </row>
    <row r="25476" spans="16:17" x14ac:dyDescent="0.3">
      <c r="P25476" s="99"/>
      <c r="Q25476" s="99"/>
    </row>
    <row r="25477" spans="16:17" x14ac:dyDescent="0.3">
      <c r="P25477" s="99"/>
      <c r="Q25477" s="99"/>
    </row>
    <row r="25478" spans="16:17" x14ac:dyDescent="0.3">
      <c r="P25478" s="99"/>
      <c r="Q25478" s="99"/>
    </row>
    <row r="25479" spans="16:17" x14ac:dyDescent="0.3">
      <c r="P25479" s="99"/>
      <c r="Q25479" s="99"/>
    </row>
    <row r="25480" spans="16:17" x14ac:dyDescent="0.3">
      <c r="P25480" s="99"/>
      <c r="Q25480" s="99"/>
    </row>
    <row r="25481" spans="16:17" x14ac:dyDescent="0.3">
      <c r="P25481" s="99"/>
      <c r="Q25481" s="99"/>
    </row>
    <row r="25482" spans="16:17" x14ac:dyDescent="0.3">
      <c r="P25482" s="99"/>
      <c r="Q25482" s="99"/>
    </row>
    <row r="25483" spans="16:17" x14ac:dyDescent="0.3">
      <c r="P25483" s="99"/>
      <c r="Q25483" s="99"/>
    </row>
    <row r="25484" spans="16:17" x14ac:dyDescent="0.3">
      <c r="P25484" s="99"/>
      <c r="Q25484" s="99"/>
    </row>
    <row r="25485" spans="16:17" x14ac:dyDescent="0.3">
      <c r="P25485" s="99"/>
      <c r="Q25485" s="99"/>
    </row>
    <row r="25486" spans="16:17" x14ac:dyDescent="0.3">
      <c r="P25486" s="99"/>
      <c r="Q25486" s="99"/>
    </row>
    <row r="25487" spans="16:17" x14ac:dyDescent="0.3">
      <c r="P25487" s="99"/>
      <c r="Q25487" s="99"/>
    </row>
    <row r="25488" spans="16:17" x14ac:dyDescent="0.3">
      <c r="P25488" s="99"/>
      <c r="Q25488" s="99"/>
    </row>
    <row r="25489" spans="16:17" x14ac:dyDescent="0.3">
      <c r="P25489" s="99"/>
      <c r="Q25489" s="99"/>
    </row>
    <row r="25490" spans="16:17" x14ac:dyDescent="0.3">
      <c r="P25490" s="99"/>
      <c r="Q25490" s="99"/>
    </row>
    <row r="25491" spans="16:17" x14ac:dyDescent="0.3">
      <c r="P25491" s="99"/>
      <c r="Q25491" s="99"/>
    </row>
    <row r="25492" spans="16:17" x14ac:dyDescent="0.3">
      <c r="P25492" s="99"/>
      <c r="Q25492" s="99"/>
    </row>
    <row r="25493" spans="16:17" x14ac:dyDescent="0.3">
      <c r="P25493" s="99"/>
      <c r="Q25493" s="99"/>
    </row>
    <row r="25494" spans="16:17" x14ac:dyDescent="0.3">
      <c r="P25494" s="99"/>
      <c r="Q25494" s="99"/>
    </row>
    <row r="25495" spans="16:17" x14ac:dyDescent="0.3">
      <c r="P25495" s="99"/>
      <c r="Q25495" s="99"/>
    </row>
    <row r="25496" spans="16:17" x14ac:dyDescent="0.3">
      <c r="P25496" s="99"/>
      <c r="Q25496" s="99"/>
    </row>
    <row r="25497" spans="16:17" x14ac:dyDescent="0.3">
      <c r="P25497" s="99"/>
      <c r="Q25497" s="99"/>
    </row>
    <row r="25498" spans="16:17" x14ac:dyDescent="0.3">
      <c r="P25498" s="99"/>
      <c r="Q25498" s="99"/>
    </row>
    <row r="25499" spans="16:17" x14ac:dyDescent="0.3">
      <c r="P25499" s="99"/>
      <c r="Q25499" s="99"/>
    </row>
    <row r="25500" spans="16:17" x14ac:dyDescent="0.3">
      <c r="P25500" s="99"/>
      <c r="Q25500" s="99"/>
    </row>
    <row r="25501" spans="16:17" x14ac:dyDescent="0.3">
      <c r="P25501" s="99"/>
      <c r="Q25501" s="99"/>
    </row>
    <row r="25502" spans="16:17" x14ac:dyDescent="0.3">
      <c r="P25502" s="99"/>
      <c r="Q25502" s="99"/>
    </row>
    <row r="25503" spans="16:17" x14ac:dyDescent="0.3">
      <c r="P25503" s="99"/>
      <c r="Q25503" s="99"/>
    </row>
    <row r="25504" spans="16:17" x14ac:dyDescent="0.3">
      <c r="P25504" s="99"/>
      <c r="Q25504" s="99"/>
    </row>
    <row r="25505" spans="16:17" x14ac:dyDescent="0.3">
      <c r="P25505" s="99"/>
      <c r="Q25505" s="99"/>
    </row>
    <row r="25506" spans="16:17" x14ac:dyDescent="0.3">
      <c r="P25506" s="99"/>
      <c r="Q25506" s="99"/>
    </row>
    <row r="25507" spans="16:17" x14ac:dyDescent="0.3">
      <c r="P25507" s="99"/>
      <c r="Q25507" s="99"/>
    </row>
    <row r="25508" spans="16:17" x14ac:dyDescent="0.3">
      <c r="P25508" s="99"/>
      <c r="Q25508" s="99"/>
    </row>
    <row r="25509" spans="16:17" x14ac:dyDescent="0.3">
      <c r="P25509" s="99"/>
      <c r="Q25509" s="99"/>
    </row>
    <row r="25510" spans="16:17" x14ac:dyDescent="0.3">
      <c r="P25510" s="99"/>
      <c r="Q25510" s="99"/>
    </row>
    <row r="25511" spans="16:17" x14ac:dyDescent="0.3">
      <c r="P25511" s="99"/>
      <c r="Q25511" s="99"/>
    </row>
    <row r="25512" spans="16:17" x14ac:dyDescent="0.3">
      <c r="P25512" s="99"/>
      <c r="Q25512" s="99"/>
    </row>
    <row r="25513" spans="16:17" x14ac:dyDescent="0.3">
      <c r="P25513" s="99"/>
      <c r="Q25513" s="99"/>
    </row>
    <row r="25514" spans="16:17" x14ac:dyDescent="0.3">
      <c r="P25514" s="99"/>
      <c r="Q25514" s="99"/>
    </row>
    <row r="25515" spans="16:17" x14ac:dyDescent="0.3">
      <c r="P25515" s="99"/>
      <c r="Q25515" s="99"/>
    </row>
    <row r="25516" spans="16:17" x14ac:dyDescent="0.3">
      <c r="P25516" s="99"/>
      <c r="Q25516" s="99"/>
    </row>
    <row r="25517" spans="16:17" x14ac:dyDescent="0.3">
      <c r="P25517" s="99"/>
      <c r="Q25517" s="99"/>
    </row>
    <row r="25518" spans="16:17" x14ac:dyDescent="0.3">
      <c r="P25518" s="99"/>
      <c r="Q25518" s="99"/>
    </row>
    <row r="25519" spans="16:17" x14ac:dyDescent="0.3">
      <c r="P25519" s="99"/>
      <c r="Q25519" s="99"/>
    </row>
    <row r="25520" spans="16:17" x14ac:dyDescent="0.3">
      <c r="P25520" s="99"/>
      <c r="Q25520" s="99"/>
    </row>
    <row r="25521" spans="16:17" x14ac:dyDescent="0.3">
      <c r="P25521" s="99"/>
      <c r="Q25521" s="99"/>
    </row>
    <row r="25522" spans="16:17" x14ac:dyDescent="0.3">
      <c r="P25522" s="99"/>
      <c r="Q25522" s="99"/>
    </row>
    <row r="25523" spans="16:17" x14ac:dyDescent="0.3">
      <c r="P25523" s="99"/>
      <c r="Q25523" s="99"/>
    </row>
    <row r="25524" spans="16:17" x14ac:dyDescent="0.3">
      <c r="P25524" s="99"/>
      <c r="Q25524" s="99"/>
    </row>
    <row r="25525" spans="16:17" x14ac:dyDescent="0.3">
      <c r="P25525" s="99"/>
      <c r="Q25525" s="99"/>
    </row>
    <row r="25526" spans="16:17" x14ac:dyDescent="0.3">
      <c r="P25526" s="99"/>
      <c r="Q25526" s="99"/>
    </row>
    <row r="25527" spans="16:17" x14ac:dyDescent="0.3">
      <c r="P25527" s="99"/>
      <c r="Q25527" s="99"/>
    </row>
    <row r="25528" spans="16:17" x14ac:dyDescent="0.3">
      <c r="P25528" s="99"/>
      <c r="Q25528" s="99"/>
    </row>
    <row r="25529" spans="16:17" x14ac:dyDescent="0.3">
      <c r="P25529" s="99"/>
      <c r="Q25529" s="99"/>
    </row>
    <row r="25530" spans="16:17" x14ac:dyDescent="0.3">
      <c r="P25530" s="99"/>
      <c r="Q25530" s="99"/>
    </row>
    <row r="25531" spans="16:17" x14ac:dyDescent="0.3">
      <c r="P25531" s="99"/>
      <c r="Q25531" s="99"/>
    </row>
    <row r="25532" spans="16:17" x14ac:dyDescent="0.3">
      <c r="P25532" s="99"/>
      <c r="Q25532" s="99"/>
    </row>
    <row r="25533" spans="16:17" x14ac:dyDescent="0.3">
      <c r="P25533" s="99"/>
      <c r="Q25533" s="99"/>
    </row>
    <row r="25534" spans="16:17" x14ac:dyDescent="0.3">
      <c r="P25534" s="99"/>
      <c r="Q25534" s="99"/>
    </row>
    <row r="25535" spans="16:17" x14ac:dyDescent="0.3">
      <c r="P25535" s="99"/>
      <c r="Q25535" s="99"/>
    </row>
    <row r="25536" spans="16:17" x14ac:dyDescent="0.3">
      <c r="P25536" s="99"/>
      <c r="Q25536" s="99"/>
    </row>
    <row r="25537" spans="16:17" x14ac:dyDescent="0.3">
      <c r="P25537" s="99"/>
      <c r="Q25537" s="99"/>
    </row>
    <row r="25538" spans="16:17" x14ac:dyDescent="0.3">
      <c r="P25538" s="99"/>
      <c r="Q25538" s="99"/>
    </row>
    <row r="25539" spans="16:17" x14ac:dyDescent="0.3">
      <c r="P25539" s="99"/>
      <c r="Q25539" s="99"/>
    </row>
    <row r="25540" spans="16:17" x14ac:dyDescent="0.3">
      <c r="P25540" s="99"/>
      <c r="Q25540" s="99"/>
    </row>
    <row r="25541" spans="16:17" x14ac:dyDescent="0.3">
      <c r="P25541" s="99"/>
      <c r="Q25541" s="99"/>
    </row>
    <row r="25542" spans="16:17" x14ac:dyDescent="0.3">
      <c r="P25542" s="99"/>
      <c r="Q25542" s="99"/>
    </row>
    <row r="25543" spans="16:17" x14ac:dyDescent="0.3">
      <c r="P25543" s="99"/>
      <c r="Q25543" s="99"/>
    </row>
    <row r="25544" spans="16:17" x14ac:dyDescent="0.3">
      <c r="P25544" s="99"/>
      <c r="Q25544" s="99"/>
    </row>
    <row r="25545" spans="16:17" x14ac:dyDescent="0.3">
      <c r="P25545" s="99"/>
      <c r="Q25545" s="99"/>
    </row>
    <row r="25546" spans="16:17" x14ac:dyDescent="0.3">
      <c r="P25546" s="99"/>
      <c r="Q25546" s="99"/>
    </row>
    <row r="25547" spans="16:17" x14ac:dyDescent="0.3">
      <c r="P25547" s="99"/>
      <c r="Q25547" s="99"/>
    </row>
    <row r="25548" spans="16:17" x14ac:dyDescent="0.3">
      <c r="P25548" s="99"/>
      <c r="Q25548" s="99"/>
    </row>
    <row r="25549" spans="16:17" x14ac:dyDescent="0.3">
      <c r="P25549" s="99"/>
      <c r="Q25549" s="99"/>
    </row>
    <row r="25550" spans="16:17" x14ac:dyDescent="0.3">
      <c r="P25550" s="99"/>
      <c r="Q25550" s="99"/>
    </row>
    <row r="25551" spans="16:17" x14ac:dyDescent="0.3">
      <c r="P25551" s="99"/>
      <c r="Q25551" s="99"/>
    </row>
    <row r="25552" spans="16:17" x14ac:dyDescent="0.3">
      <c r="P25552" s="99"/>
      <c r="Q25552" s="99"/>
    </row>
    <row r="25553" spans="16:17" x14ac:dyDescent="0.3">
      <c r="P25553" s="99"/>
      <c r="Q25553" s="99"/>
    </row>
    <row r="25554" spans="16:17" x14ac:dyDescent="0.3">
      <c r="P25554" s="99"/>
      <c r="Q25554" s="99"/>
    </row>
    <row r="25555" spans="16:17" x14ac:dyDescent="0.3">
      <c r="P25555" s="99"/>
      <c r="Q25555" s="99"/>
    </row>
    <row r="25556" spans="16:17" x14ac:dyDescent="0.3">
      <c r="P25556" s="99"/>
      <c r="Q25556" s="99"/>
    </row>
    <row r="25557" spans="16:17" x14ac:dyDescent="0.3">
      <c r="P25557" s="99"/>
      <c r="Q25557" s="99"/>
    </row>
    <row r="25558" spans="16:17" x14ac:dyDescent="0.3">
      <c r="P25558" s="99"/>
      <c r="Q25558" s="99"/>
    </row>
    <row r="25559" spans="16:17" x14ac:dyDescent="0.3">
      <c r="P25559" s="99"/>
      <c r="Q25559" s="99"/>
    </row>
    <row r="25560" spans="16:17" x14ac:dyDescent="0.3">
      <c r="P25560" s="99"/>
      <c r="Q25560" s="99"/>
    </row>
    <row r="25561" spans="16:17" x14ac:dyDescent="0.3">
      <c r="P25561" s="99"/>
      <c r="Q25561" s="99"/>
    </row>
    <row r="25562" spans="16:17" x14ac:dyDescent="0.3">
      <c r="P25562" s="99"/>
      <c r="Q25562" s="99"/>
    </row>
    <row r="25563" spans="16:17" x14ac:dyDescent="0.3">
      <c r="P25563" s="99"/>
      <c r="Q25563" s="99"/>
    </row>
    <row r="25564" spans="16:17" x14ac:dyDescent="0.3">
      <c r="P25564" s="99"/>
      <c r="Q25564" s="99"/>
    </row>
    <row r="25565" spans="16:17" x14ac:dyDescent="0.3">
      <c r="P25565" s="99"/>
      <c r="Q25565" s="99"/>
    </row>
    <row r="25566" spans="16:17" x14ac:dyDescent="0.3">
      <c r="P25566" s="99"/>
      <c r="Q25566" s="99"/>
    </row>
    <row r="25567" spans="16:17" x14ac:dyDescent="0.3">
      <c r="P25567" s="99"/>
      <c r="Q25567" s="99"/>
    </row>
    <row r="25568" spans="16:17" x14ac:dyDescent="0.3">
      <c r="P25568" s="99"/>
      <c r="Q25568" s="99"/>
    </row>
    <row r="25569" spans="16:17" x14ac:dyDescent="0.3">
      <c r="P25569" s="99"/>
      <c r="Q25569" s="99"/>
    </row>
    <row r="25570" spans="16:17" x14ac:dyDescent="0.3">
      <c r="P25570" s="99"/>
      <c r="Q25570" s="99"/>
    </row>
    <row r="25571" spans="16:17" x14ac:dyDescent="0.3">
      <c r="P25571" s="99"/>
      <c r="Q25571" s="99"/>
    </row>
    <row r="25572" spans="16:17" x14ac:dyDescent="0.3">
      <c r="P25572" s="99"/>
      <c r="Q25572" s="99"/>
    </row>
    <row r="25573" spans="16:17" x14ac:dyDescent="0.3">
      <c r="P25573" s="99"/>
      <c r="Q25573" s="99"/>
    </row>
    <row r="25574" spans="16:17" x14ac:dyDescent="0.3">
      <c r="P25574" s="99"/>
      <c r="Q25574" s="99"/>
    </row>
    <row r="25575" spans="16:17" x14ac:dyDescent="0.3">
      <c r="P25575" s="99"/>
      <c r="Q25575" s="99"/>
    </row>
    <row r="25576" spans="16:17" x14ac:dyDescent="0.3">
      <c r="P25576" s="99"/>
      <c r="Q25576" s="99"/>
    </row>
    <row r="25577" spans="16:17" x14ac:dyDescent="0.3">
      <c r="P25577" s="99"/>
      <c r="Q25577" s="99"/>
    </row>
    <row r="25578" spans="16:17" x14ac:dyDescent="0.3">
      <c r="P25578" s="99"/>
      <c r="Q25578" s="99"/>
    </row>
    <row r="25579" spans="16:17" x14ac:dyDescent="0.3">
      <c r="P25579" s="99"/>
      <c r="Q25579" s="99"/>
    </row>
    <row r="25580" spans="16:17" x14ac:dyDescent="0.3">
      <c r="P25580" s="99"/>
      <c r="Q25580" s="99"/>
    </row>
    <row r="25581" spans="16:17" x14ac:dyDescent="0.3">
      <c r="P25581" s="99"/>
      <c r="Q25581" s="99"/>
    </row>
    <row r="25582" spans="16:17" x14ac:dyDescent="0.3">
      <c r="P25582" s="99"/>
      <c r="Q25582" s="99"/>
    </row>
    <row r="25583" spans="16:17" x14ac:dyDescent="0.3">
      <c r="P25583" s="99"/>
      <c r="Q25583" s="99"/>
    </row>
    <row r="25584" spans="16:17" x14ac:dyDescent="0.3">
      <c r="P25584" s="99"/>
      <c r="Q25584" s="99"/>
    </row>
    <row r="25585" spans="16:17" x14ac:dyDescent="0.3">
      <c r="P25585" s="99"/>
      <c r="Q25585" s="99"/>
    </row>
    <row r="25586" spans="16:17" x14ac:dyDescent="0.3">
      <c r="P25586" s="99"/>
      <c r="Q25586" s="99"/>
    </row>
    <row r="25587" spans="16:17" x14ac:dyDescent="0.3">
      <c r="P25587" s="99"/>
      <c r="Q25587" s="99"/>
    </row>
    <row r="25588" spans="16:17" x14ac:dyDescent="0.3">
      <c r="P25588" s="99"/>
      <c r="Q25588" s="99"/>
    </row>
    <row r="25589" spans="16:17" x14ac:dyDescent="0.3">
      <c r="P25589" s="99"/>
      <c r="Q25589" s="99"/>
    </row>
    <row r="25590" spans="16:17" x14ac:dyDescent="0.3">
      <c r="P25590" s="99"/>
      <c r="Q25590" s="99"/>
    </row>
    <row r="25591" spans="16:17" x14ac:dyDescent="0.3">
      <c r="P25591" s="99"/>
      <c r="Q25591" s="99"/>
    </row>
    <row r="25592" spans="16:17" x14ac:dyDescent="0.3">
      <c r="P25592" s="99"/>
      <c r="Q25592" s="99"/>
    </row>
    <row r="25593" spans="16:17" x14ac:dyDescent="0.3">
      <c r="P25593" s="99"/>
      <c r="Q25593" s="99"/>
    </row>
    <row r="25594" spans="16:17" x14ac:dyDescent="0.3">
      <c r="P25594" s="99"/>
      <c r="Q25594" s="99"/>
    </row>
    <row r="25595" spans="16:17" x14ac:dyDescent="0.3">
      <c r="P25595" s="99"/>
      <c r="Q25595" s="99"/>
    </row>
    <row r="25596" spans="16:17" x14ac:dyDescent="0.3">
      <c r="P25596" s="99"/>
      <c r="Q25596" s="99"/>
    </row>
    <row r="25597" spans="16:17" x14ac:dyDescent="0.3">
      <c r="P25597" s="99"/>
      <c r="Q25597" s="99"/>
    </row>
    <row r="25598" spans="16:17" x14ac:dyDescent="0.3">
      <c r="P25598" s="99"/>
      <c r="Q25598" s="99"/>
    </row>
    <row r="25599" spans="16:17" x14ac:dyDescent="0.3">
      <c r="P25599" s="99"/>
      <c r="Q25599" s="99"/>
    </row>
    <row r="25600" spans="16:17" x14ac:dyDescent="0.3">
      <c r="P25600" s="99"/>
      <c r="Q25600" s="99"/>
    </row>
    <row r="25601" spans="16:17" x14ac:dyDescent="0.3">
      <c r="P25601" s="99"/>
      <c r="Q25601" s="99"/>
    </row>
    <row r="25602" spans="16:17" x14ac:dyDescent="0.3">
      <c r="P25602" s="99"/>
      <c r="Q25602" s="99"/>
    </row>
    <row r="25603" spans="16:17" x14ac:dyDescent="0.3">
      <c r="P25603" s="99"/>
      <c r="Q25603" s="99"/>
    </row>
    <row r="25604" spans="16:17" x14ac:dyDescent="0.3">
      <c r="P25604" s="99"/>
      <c r="Q25604" s="99"/>
    </row>
    <row r="25605" spans="16:17" x14ac:dyDescent="0.3">
      <c r="P25605" s="99"/>
      <c r="Q25605" s="99"/>
    </row>
    <row r="25606" spans="16:17" x14ac:dyDescent="0.3">
      <c r="P25606" s="99"/>
      <c r="Q25606" s="99"/>
    </row>
    <row r="25607" spans="16:17" x14ac:dyDescent="0.3">
      <c r="P25607" s="99"/>
      <c r="Q25607" s="99"/>
    </row>
    <row r="25608" spans="16:17" x14ac:dyDescent="0.3">
      <c r="P25608" s="99"/>
      <c r="Q25608" s="99"/>
    </row>
    <row r="25609" spans="16:17" x14ac:dyDescent="0.3">
      <c r="P25609" s="99"/>
      <c r="Q25609" s="99"/>
    </row>
    <row r="25610" spans="16:17" x14ac:dyDescent="0.3">
      <c r="P25610" s="99"/>
      <c r="Q25610" s="99"/>
    </row>
    <row r="25611" spans="16:17" x14ac:dyDescent="0.3">
      <c r="P25611" s="99"/>
      <c r="Q25611" s="99"/>
    </row>
    <row r="25612" spans="16:17" x14ac:dyDescent="0.3">
      <c r="P25612" s="99"/>
      <c r="Q25612" s="99"/>
    </row>
    <row r="25613" spans="16:17" x14ac:dyDescent="0.3">
      <c r="P25613" s="99"/>
      <c r="Q25613" s="99"/>
    </row>
    <row r="25614" spans="16:17" x14ac:dyDescent="0.3">
      <c r="P25614" s="99"/>
      <c r="Q25614" s="99"/>
    </row>
    <row r="25615" spans="16:17" x14ac:dyDescent="0.3">
      <c r="P25615" s="99"/>
      <c r="Q25615" s="99"/>
    </row>
    <row r="25616" spans="16:17" x14ac:dyDescent="0.3">
      <c r="P25616" s="99"/>
      <c r="Q25616" s="99"/>
    </row>
    <row r="25617" spans="16:17" x14ac:dyDescent="0.3">
      <c r="P25617" s="99"/>
      <c r="Q25617" s="99"/>
    </row>
    <row r="25618" spans="16:17" x14ac:dyDescent="0.3">
      <c r="P25618" s="99"/>
      <c r="Q25618" s="99"/>
    </row>
    <row r="25619" spans="16:17" x14ac:dyDescent="0.3">
      <c r="P25619" s="99"/>
      <c r="Q25619" s="99"/>
    </row>
    <row r="25620" spans="16:17" x14ac:dyDescent="0.3">
      <c r="P25620" s="99"/>
      <c r="Q25620" s="99"/>
    </row>
    <row r="25621" spans="16:17" x14ac:dyDescent="0.3">
      <c r="P25621" s="99"/>
      <c r="Q25621" s="99"/>
    </row>
    <row r="25622" spans="16:17" x14ac:dyDescent="0.3">
      <c r="P25622" s="99"/>
      <c r="Q25622" s="99"/>
    </row>
    <row r="25623" spans="16:17" x14ac:dyDescent="0.3">
      <c r="P25623" s="99"/>
      <c r="Q25623" s="99"/>
    </row>
    <row r="25624" spans="16:17" x14ac:dyDescent="0.3">
      <c r="P25624" s="99"/>
      <c r="Q25624" s="99"/>
    </row>
    <row r="25625" spans="16:17" x14ac:dyDescent="0.3">
      <c r="P25625" s="99"/>
      <c r="Q25625" s="99"/>
    </row>
    <row r="25626" spans="16:17" x14ac:dyDescent="0.3">
      <c r="P25626" s="99"/>
      <c r="Q25626" s="99"/>
    </row>
    <row r="25627" spans="16:17" x14ac:dyDescent="0.3">
      <c r="P25627" s="99"/>
      <c r="Q25627" s="99"/>
    </row>
    <row r="25628" spans="16:17" x14ac:dyDescent="0.3">
      <c r="P25628" s="99"/>
      <c r="Q25628" s="99"/>
    </row>
    <row r="25629" spans="16:17" x14ac:dyDescent="0.3">
      <c r="P25629" s="99"/>
      <c r="Q25629" s="99"/>
    </row>
    <row r="25630" spans="16:17" x14ac:dyDescent="0.3">
      <c r="P25630" s="99"/>
      <c r="Q25630" s="99"/>
    </row>
    <row r="25631" spans="16:17" x14ac:dyDescent="0.3">
      <c r="P25631" s="99"/>
      <c r="Q25631" s="99"/>
    </row>
    <row r="25632" spans="16:17" x14ac:dyDescent="0.3">
      <c r="P25632" s="99"/>
      <c r="Q25632" s="99"/>
    </row>
    <row r="25633" spans="16:17" x14ac:dyDescent="0.3">
      <c r="P25633" s="99"/>
      <c r="Q25633" s="99"/>
    </row>
    <row r="25634" spans="16:17" x14ac:dyDescent="0.3">
      <c r="P25634" s="99"/>
      <c r="Q25634" s="99"/>
    </row>
    <row r="25635" spans="16:17" x14ac:dyDescent="0.3">
      <c r="P25635" s="99"/>
      <c r="Q25635" s="99"/>
    </row>
    <row r="25636" spans="16:17" x14ac:dyDescent="0.3">
      <c r="P25636" s="99"/>
      <c r="Q25636" s="99"/>
    </row>
    <row r="25637" spans="16:17" x14ac:dyDescent="0.3">
      <c r="P25637" s="99"/>
      <c r="Q25637" s="99"/>
    </row>
    <row r="25638" spans="16:17" x14ac:dyDescent="0.3">
      <c r="P25638" s="99"/>
      <c r="Q25638" s="99"/>
    </row>
    <row r="25639" spans="16:17" x14ac:dyDescent="0.3">
      <c r="P25639" s="99"/>
      <c r="Q25639" s="99"/>
    </row>
    <row r="25640" spans="16:17" x14ac:dyDescent="0.3">
      <c r="P25640" s="99"/>
      <c r="Q25640" s="99"/>
    </row>
    <row r="25641" spans="16:17" x14ac:dyDescent="0.3">
      <c r="P25641" s="99"/>
      <c r="Q25641" s="99"/>
    </row>
    <row r="25642" spans="16:17" x14ac:dyDescent="0.3">
      <c r="P25642" s="99"/>
      <c r="Q25642" s="99"/>
    </row>
    <row r="25643" spans="16:17" x14ac:dyDescent="0.3">
      <c r="P25643" s="99"/>
      <c r="Q25643" s="99"/>
    </row>
    <row r="25644" spans="16:17" x14ac:dyDescent="0.3">
      <c r="P25644" s="99"/>
      <c r="Q25644" s="99"/>
    </row>
    <row r="25645" spans="16:17" x14ac:dyDescent="0.3">
      <c r="P25645" s="99"/>
      <c r="Q25645" s="99"/>
    </row>
    <row r="25646" spans="16:17" x14ac:dyDescent="0.3">
      <c r="P25646" s="99"/>
      <c r="Q25646" s="99"/>
    </row>
    <row r="25647" spans="16:17" x14ac:dyDescent="0.3">
      <c r="P25647" s="99"/>
      <c r="Q25647" s="99"/>
    </row>
    <row r="25648" spans="16:17" x14ac:dyDescent="0.3">
      <c r="P25648" s="99"/>
      <c r="Q25648" s="99"/>
    </row>
    <row r="25649" spans="16:17" x14ac:dyDescent="0.3">
      <c r="P25649" s="99"/>
      <c r="Q25649" s="99"/>
    </row>
    <row r="25650" spans="16:17" x14ac:dyDescent="0.3">
      <c r="P25650" s="99"/>
      <c r="Q25650" s="99"/>
    </row>
    <row r="25651" spans="16:17" x14ac:dyDescent="0.3">
      <c r="P25651" s="99"/>
      <c r="Q25651" s="99"/>
    </row>
    <row r="25652" spans="16:17" x14ac:dyDescent="0.3">
      <c r="P25652" s="99"/>
      <c r="Q25652" s="99"/>
    </row>
    <row r="25653" spans="16:17" x14ac:dyDescent="0.3">
      <c r="P25653" s="99"/>
      <c r="Q25653" s="99"/>
    </row>
    <row r="25654" spans="16:17" x14ac:dyDescent="0.3">
      <c r="P25654" s="99"/>
      <c r="Q25654" s="99"/>
    </row>
    <row r="25655" spans="16:17" x14ac:dyDescent="0.3">
      <c r="P25655" s="99"/>
      <c r="Q25655" s="99"/>
    </row>
    <row r="25656" spans="16:17" x14ac:dyDescent="0.3">
      <c r="P25656" s="99"/>
      <c r="Q25656" s="99"/>
    </row>
    <row r="25657" spans="16:17" x14ac:dyDescent="0.3">
      <c r="P25657" s="99"/>
      <c r="Q25657" s="99"/>
    </row>
    <row r="25658" spans="16:17" x14ac:dyDescent="0.3">
      <c r="P25658" s="99"/>
      <c r="Q25658" s="99"/>
    </row>
    <row r="25659" spans="16:17" x14ac:dyDescent="0.3">
      <c r="P25659" s="99"/>
      <c r="Q25659" s="99"/>
    </row>
    <row r="25660" spans="16:17" x14ac:dyDescent="0.3">
      <c r="P25660" s="99"/>
      <c r="Q25660" s="99"/>
    </row>
    <row r="25661" spans="16:17" x14ac:dyDescent="0.3">
      <c r="P25661" s="99"/>
      <c r="Q25661" s="99"/>
    </row>
    <row r="25662" spans="16:17" x14ac:dyDescent="0.3">
      <c r="P25662" s="99"/>
      <c r="Q25662" s="99"/>
    </row>
    <row r="25663" spans="16:17" x14ac:dyDescent="0.3">
      <c r="P25663" s="99"/>
      <c r="Q25663" s="99"/>
    </row>
    <row r="25664" spans="16:17" x14ac:dyDescent="0.3">
      <c r="P25664" s="99"/>
      <c r="Q25664" s="99"/>
    </row>
    <row r="25665" spans="16:17" x14ac:dyDescent="0.3">
      <c r="P25665" s="99"/>
      <c r="Q25665" s="99"/>
    </row>
    <row r="25666" spans="16:17" x14ac:dyDescent="0.3">
      <c r="P25666" s="99"/>
      <c r="Q25666" s="99"/>
    </row>
    <row r="25667" spans="16:17" x14ac:dyDescent="0.3">
      <c r="P25667" s="99"/>
      <c r="Q25667" s="99"/>
    </row>
    <row r="25668" spans="16:17" x14ac:dyDescent="0.3">
      <c r="P25668" s="99"/>
      <c r="Q25668" s="99"/>
    </row>
    <row r="25669" spans="16:17" x14ac:dyDescent="0.3">
      <c r="P25669" s="99"/>
      <c r="Q25669" s="99"/>
    </row>
    <row r="25670" spans="16:17" x14ac:dyDescent="0.3">
      <c r="P25670" s="99"/>
      <c r="Q25670" s="99"/>
    </row>
    <row r="25671" spans="16:17" x14ac:dyDescent="0.3">
      <c r="P25671" s="99"/>
      <c r="Q25671" s="99"/>
    </row>
    <row r="25672" spans="16:17" x14ac:dyDescent="0.3">
      <c r="P25672" s="99"/>
      <c r="Q25672" s="99"/>
    </row>
    <row r="25673" spans="16:17" x14ac:dyDescent="0.3">
      <c r="P25673" s="99"/>
      <c r="Q25673" s="99"/>
    </row>
    <row r="25674" spans="16:17" x14ac:dyDescent="0.3">
      <c r="P25674" s="99"/>
      <c r="Q25674" s="99"/>
    </row>
    <row r="25675" spans="16:17" x14ac:dyDescent="0.3">
      <c r="P25675" s="99"/>
      <c r="Q25675" s="99"/>
    </row>
    <row r="25676" spans="16:17" x14ac:dyDescent="0.3">
      <c r="P25676" s="99"/>
      <c r="Q25676" s="99"/>
    </row>
    <row r="25677" spans="16:17" x14ac:dyDescent="0.3">
      <c r="P25677" s="99"/>
      <c r="Q25677" s="99"/>
    </row>
    <row r="25678" spans="16:17" x14ac:dyDescent="0.3">
      <c r="P25678" s="99"/>
      <c r="Q25678" s="99"/>
    </row>
    <row r="25679" spans="16:17" x14ac:dyDescent="0.3">
      <c r="P25679" s="99"/>
      <c r="Q25679" s="99"/>
    </row>
    <row r="25680" spans="16:17" x14ac:dyDescent="0.3">
      <c r="P25680" s="99"/>
      <c r="Q25680" s="99"/>
    </row>
    <row r="25681" spans="16:17" x14ac:dyDescent="0.3">
      <c r="P25681" s="99"/>
      <c r="Q25681" s="99"/>
    </row>
    <row r="25682" spans="16:17" x14ac:dyDescent="0.3">
      <c r="P25682" s="99"/>
      <c r="Q25682" s="99"/>
    </row>
    <row r="25683" spans="16:17" x14ac:dyDescent="0.3">
      <c r="P25683" s="99"/>
      <c r="Q25683" s="99"/>
    </row>
    <row r="25684" spans="16:17" x14ac:dyDescent="0.3">
      <c r="P25684" s="99"/>
      <c r="Q25684" s="99"/>
    </row>
    <row r="25685" spans="16:17" x14ac:dyDescent="0.3">
      <c r="P25685" s="99"/>
      <c r="Q25685" s="99"/>
    </row>
    <row r="25686" spans="16:17" x14ac:dyDescent="0.3">
      <c r="P25686" s="99"/>
      <c r="Q25686" s="99"/>
    </row>
    <row r="25687" spans="16:17" x14ac:dyDescent="0.3">
      <c r="P25687" s="99"/>
      <c r="Q25687" s="99"/>
    </row>
    <row r="25688" spans="16:17" x14ac:dyDescent="0.3">
      <c r="P25688" s="99"/>
      <c r="Q25688" s="99"/>
    </row>
    <row r="25689" spans="16:17" x14ac:dyDescent="0.3">
      <c r="P25689" s="99"/>
      <c r="Q25689" s="99"/>
    </row>
    <row r="25690" spans="16:17" x14ac:dyDescent="0.3">
      <c r="P25690" s="99"/>
      <c r="Q25690" s="99"/>
    </row>
    <row r="25691" spans="16:17" x14ac:dyDescent="0.3">
      <c r="P25691" s="99"/>
      <c r="Q25691" s="99"/>
    </row>
    <row r="25692" spans="16:17" x14ac:dyDescent="0.3">
      <c r="P25692" s="99"/>
      <c r="Q25692" s="99"/>
    </row>
    <row r="25693" spans="16:17" x14ac:dyDescent="0.3">
      <c r="P25693" s="99"/>
      <c r="Q25693" s="99"/>
    </row>
    <row r="25694" spans="16:17" x14ac:dyDescent="0.3">
      <c r="P25694" s="99"/>
      <c r="Q25694" s="99"/>
    </row>
    <row r="25695" spans="16:17" x14ac:dyDescent="0.3">
      <c r="P25695" s="99"/>
      <c r="Q25695" s="99"/>
    </row>
    <row r="25696" spans="16:17" x14ac:dyDescent="0.3">
      <c r="P25696" s="99"/>
      <c r="Q25696" s="99"/>
    </row>
    <row r="25697" spans="16:17" x14ac:dyDescent="0.3">
      <c r="P25697" s="99"/>
      <c r="Q25697" s="99"/>
    </row>
    <row r="25698" spans="16:17" x14ac:dyDescent="0.3">
      <c r="P25698" s="99"/>
      <c r="Q25698" s="99"/>
    </row>
    <row r="25699" spans="16:17" x14ac:dyDescent="0.3">
      <c r="P25699" s="99"/>
      <c r="Q25699" s="99"/>
    </row>
    <row r="25700" spans="16:17" x14ac:dyDescent="0.3">
      <c r="P25700" s="99"/>
      <c r="Q25700" s="99"/>
    </row>
    <row r="25701" spans="16:17" x14ac:dyDescent="0.3">
      <c r="P25701" s="99"/>
      <c r="Q25701" s="99"/>
    </row>
    <row r="25702" spans="16:17" x14ac:dyDescent="0.3">
      <c r="P25702" s="99"/>
      <c r="Q25702" s="99"/>
    </row>
    <row r="25703" spans="16:17" x14ac:dyDescent="0.3">
      <c r="P25703" s="99"/>
      <c r="Q25703" s="99"/>
    </row>
    <row r="25704" spans="16:17" x14ac:dyDescent="0.3">
      <c r="P25704" s="99"/>
      <c r="Q25704" s="99"/>
    </row>
    <row r="25705" spans="16:17" x14ac:dyDescent="0.3">
      <c r="P25705" s="99"/>
      <c r="Q25705" s="99"/>
    </row>
    <row r="25706" spans="16:17" x14ac:dyDescent="0.3">
      <c r="P25706" s="99"/>
      <c r="Q25706" s="99"/>
    </row>
    <row r="25707" spans="16:17" x14ac:dyDescent="0.3">
      <c r="P25707" s="99"/>
      <c r="Q25707" s="99"/>
    </row>
    <row r="25708" spans="16:17" x14ac:dyDescent="0.3">
      <c r="P25708" s="99"/>
      <c r="Q25708" s="99"/>
    </row>
    <row r="25709" spans="16:17" x14ac:dyDescent="0.3">
      <c r="P25709" s="99"/>
      <c r="Q25709" s="99"/>
    </row>
    <row r="25710" spans="16:17" x14ac:dyDescent="0.3">
      <c r="P25710" s="99"/>
      <c r="Q25710" s="99"/>
    </row>
    <row r="25711" spans="16:17" x14ac:dyDescent="0.3">
      <c r="P25711" s="99"/>
      <c r="Q25711" s="99"/>
    </row>
    <row r="25712" spans="16:17" x14ac:dyDescent="0.3">
      <c r="P25712" s="99"/>
      <c r="Q25712" s="99"/>
    </row>
    <row r="25713" spans="16:17" x14ac:dyDescent="0.3">
      <c r="P25713" s="99"/>
      <c r="Q25713" s="99"/>
    </row>
    <row r="25714" spans="16:17" x14ac:dyDescent="0.3">
      <c r="P25714" s="99"/>
      <c r="Q25714" s="99"/>
    </row>
    <row r="25715" spans="16:17" x14ac:dyDescent="0.3">
      <c r="P25715" s="99"/>
      <c r="Q25715" s="99"/>
    </row>
    <row r="25716" spans="16:17" x14ac:dyDescent="0.3">
      <c r="P25716" s="99"/>
      <c r="Q25716" s="99"/>
    </row>
    <row r="25717" spans="16:17" x14ac:dyDescent="0.3">
      <c r="P25717" s="99"/>
      <c r="Q25717" s="99"/>
    </row>
    <row r="25718" spans="16:17" x14ac:dyDescent="0.3">
      <c r="P25718" s="99"/>
      <c r="Q25718" s="99"/>
    </row>
    <row r="25719" spans="16:17" x14ac:dyDescent="0.3">
      <c r="P25719" s="99"/>
      <c r="Q25719" s="99"/>
    </row>
    <row r="25720" spans="16:17" x14ac:dyDescent="0.3">
      <c r="P25720" s="99"/>
      <c r="Q25720" s="99"/>
    </row>
    <row r="25721" spans="16:17" x14ac:dyDescent="0.3">
      <c r="P25721" s="99"/>
      <c r="Q25721" s="99"/>
    </row>
    <row r="25722" spans="16:17" x14ac:dyDescent="0.3">
      <c r="P25722" s="99"/>
      <c r="Q25722" s="99"/>
    </row>
    <row r="25723" spans="16:17" x14ac:dyDescent="0.3">
      <c r="P25723" s="99"/>
      <c r="Q25723" s="99"/>
    </row>
    <row r="25724" spans="16:17" x14ac:dyDescent="0.3">
      <c r="P25724" s="99"/>
      <c r="Q25724" s="99"/>
    </row>
    <row r="25725" spans="16:17" x14ac:dyDescent="0.3">
      <c r="P25725" s="99"/>
      <c r="Q25725" s="99"/>
    </row>
    <row r="25726" spans="16:17" x14ac:dyDescent="0.3">
      <c r="P25726" s="99"/>
      <c r="Q25726" s="99"/>
    </row>
    <row r="25727" spans="16:17" x14ac:dyDescent="0.3">
      <c r="P25727" s="99"/>
      <c r="Q25727" s="99"/>
    </row>
    <row r="25728" spans="16:17" x14ac:dyDescent="0.3">
      <c r="P25728" s="99"/>
      <c r="Q25728" s="99"/>
    </row>
    <row r="25729" spans="16:17" x14ac:dyDescent="0.3">
      <c r="P25729" s="99"/>
      <c r="Q25729" s="99"/>
    </row>
    <row r="25730" spans="16:17" x14ac:dyDescent="0.3">
      <c r="P25730" s="99"/>
      <c r="Q25730" s="99"/>
    </row>
    <row r="25731" spans="16:17" x14ac:dyDescent="0.3">
      <c r="P25731" s="99"/>
      <c r="Q25731" s="99"/>
    </row>
    <row r="25732" spans="16:17" x14ac:dyDescent="0.3">
      <c r="P25732" s="99"/>
      <c r="Q25732" s="99"/>
    </row>
    <row r="25733" spans="16:17" x14ac:dyDescent="0.3">
      <c r="P25733" s="99"/>
      <c r="Q25733" s="99"/>
    </row>
    <row r="25734" spans="16:17" x14ac:dyDescent="0.3">
      <c r="P25734" s="99"/>
      <c r="Q25734" s="99"/>
    </row>
    <row r="25735" spans="16:17" x14ac:dyDescent="0.3">
      <c r="P25735" s="99"/>
      <c r="Q25735" s="99"/>
    </row>
    <row r="25736" spans="16:17" x14ac:dyDescent="0.3">
      <c r="P25736" s="99"/>
      <c r="Q25736" s="99"/>
    </row>
    <row r="25737" spans="16:17" x14ac:dyDescent="0.3">
      <c r="P25737" s="99"/>
      <c r="Q25737" s="99"/>
    </row>
    <row r="25738" spans="16:17" x14ac:dyDescent="0.3">
      <c r="P25738" s="99"/>
      <c r="Q25738" s="99"/>
    </row>
    <row r="25739" spans="16:17" x14ac:dyDescent="0.3">
      <c r="P25739" s="99"/>
      <c r="Q25739" s="99"/>
    </row>
    <row r="25740" spans="16:17" x14ac:dyDescent="0.3">
      <c r="P25740" s="99"/>
      <c r="Q25740" s="99"/>
    </row>
    <row r="25741" spans="16:17" x14ac:dyDescent="0.3">
      <c r="P25741" s="99"/>
      <c r="Q25741" s="99"/>
    </row>
    <row r="25742" spans="16:17" x14ac:dyDescent="0.3">
      <c r="P25742" s="99"/>
      <c r="Q25742" s="99"/>
    </row>
    <row r="25743" spans="16:17" x14ac:dyDescent="0.3">
      <c r="P25743" s="99"/>
      <c r="Q25743" s="99"/>
    </row>
    <row r="25744" spans="16:17" x14ac:dyDescent="0.3">
      <c r="P25744" s="99"/>
      <c r="Q25744" s="99"/>
    </row>
    <row r="25745" spans="16:17" x14ac:dyDescent="0.3">
      <c r="P25745" s="99"/>
      <c r="Q25745" s="99"/>
    </row>
    <row r="25746" spans="16:17" x14ac:dyDescent="0.3">
      <c r="P25746" s="99"/>
      <c r="Q25746" s="99"/>
    </row>
    <row r="25747" spans="16:17" x14ac:dyDescent="0.3">
      <c r="P25747" s="99"/>
      <c r="Q25747" s="99"/>
    </row>
    <row r="25748" spans="16:17" x14ac:dyDescent="0.3">
      <c r="P25748" s="99"/>
      <c r="Q25748" s="99"/>
    </row>
    <row r="25749" spans="16:17" x14ac:dyDescent="0.3">
      <c r="P25749" s="99"/>
      <c r="Q25749" s="99"/>
    </row>
    <row r="25750" spans="16:17" x14ac:dyDescent="0.3">
      <c r="P25750" s="99"/>
      <c r="Q25750" s="99"/>
    </row>
    <row r="25751" spans="16:17" x14ac:dyDescent="0.3">
      <c r="P25751" s="99"/>
      <c r="Q25751" s="99"/>
    </row>
    <row r="25752" spans="16:17" x14ac:dyDescent="0.3">
      <c r="P25752" s="99"/>
      <c r="Q25752" s="99"/>
    </row>
    <row r="25753" spans="16:17" x14ac:dyDescent="0.3">
      <c r="P25753" s="99"/>
      <c r="Q25753" s="99"/>
    </row>
    <row r="25754" spans="16:17" x14ac:dyDescent="0.3">
      <c r="P25754" s="99"/>
      <c r="Q25754" s="99"/>
    </row>
    <row r="25755" spans="16:17" x14ac:dyDescent="0.3">
      <c r="P25755" s="99"/>
      <c r="Q25755" s="99"/>
    </row>
    <row r="25756" spans="16:17" x14ac:dyDescent="0.3">
      <c r="P25756" s="99"/>
      <c r="Q25756" s="99"/>
    </row>
    <row r="25757" spans="16:17" x14ac:dyDescent="0.3">
      <c r="P25757" s="99"/>
      <c r="Q25757" s="99"/>
    </row>
    <row r="25758" spans="16:17" x14ac:dyDescent="0.3">
      <c r="P25758" s="99"/>
      <c r="Q25758" s="99"/>
    </row>
    <row r="25759" spans="16:17" x14ac:dyDescent="0.3">
      <c r="P25759" s="99"/>
      <c r="Q25759" s="99"/>
    </row>
    <row r="25760" spans="16:17" x14ac:dyDescent="0.3">
      <c r="P25760" s="99"/>
      <c r="Q25760" s="99"/>
    </row>
    <row r="25761" spans="16:17" x14ac:dyDescent="0.3">
      <c r="P25761" s="99"/>
      <c r="Q25761" s="99"/>
    </row>
    <row r="25762" spans="16:17" x14ac:dyDescent="0.3">
      <c r="P25762" s="99"/>
      <c r="Q25762" s="99"/>
    </row>
    <row r="25763" spans="16:17" x14ac:dyDescent="0.3">
      <c r="P25763" s="99"/>
      <c r="Q25763" s="99"/>
    </row>
    <row r="25764" spans="16:17" x14ac:dyDescent="0.3">
      <c r="P25764" s="99"/>
      <c r="Q25764" s="99"/>
    </row>
    <row r="25765" spans="16:17" x14ac:dyDescent="0.3">
      <c r="P25765" s="99"/>
      <c r="Q25765" s="99"/>
    </row>
    <row r="25766" spans="16:17" x14ac:dyDescent="0.3">
      <c r="P25766" s="99"/>
      <c r="Q25766" s="99"/>
    </row>
    <row r="25767" spans="16:17" x14ac:dyDescent="0.3">
      <c r="P25767" s="99"/>
      <c r="Q25767" s="99"/>
    </row>
    <row r="25768" spans="16:17" x14ac:dyDescent="0.3">
      <c r="P25768" s="99"/>
      <c r="Q25768" s="99"/>
    </row>
    <row r="25769" spans="16:17" x14ac:dyDescent="0.3">
      <c r="P25769" s="99"/>
      <c r="Q25769" s="99"/>
    </row>
    <row r="25770" spans="16:17" x14ac:dyDescent="0.3">
      <c r="P25770" s="99"/>
      <c r="Q25770" s="99"/>
    </row>
    <row r="25771" spans="16:17" x14ac:dyDescent="0.3">
      <c r="P25771" s="99"/>
      <c r="Q25771" s="99"/>
    </row>
    <row r="25772" spans="16:17" x14ac:dyDescent="0.3">
      <c r="P25772" s="99"/>
      <c r="Q25772" s="99"/>
    </row>
    <row r="25773" spans="16:17" x14ac:dyDescent="0.3">
      <c r="P25773" s="99"/>
      <c r="Q25773" s="99"/>
    </row>
    <row r="25774" spans="16:17" x14ac:dyDescent="0.3">
      <c r="P25774" s="99"/>
      <c r="Q25774" s="99"/>
    </row>
    <row r="25775" spans="16:17" x14ac:dyDescent="0.3">
      <c r="P25775" s="99"/>
      <c r="Q25775" s="99"/>
    </row>
    <row r="25776" spans="16:17" x14ac:dyDescent="0.3">
      <c r="P25776" s="99"/>
      <c r="Q25776" s="99"/>
    </row>
    <row r="25777" spans="16:17" x14ac:dyDescent="0.3">
      <c r="P25777" s="99"/>
      <c r="Q25777" s="99"/>
    </row>
    <row r="25778" spans="16:17" x14ac:dyDescent="0.3">
      <c r="P25778" s="99"/>
      <c r="Q25778" s="99"/>
    </row>
    <row r="25779" spans="16:17" x14ac:dyDescent="0.3">
      <c r="P25779" s="99"/>
      <c r="Q25779" s="99"/>
    </row>
    <row r="25780" spans="16:17" x14ac:dyDescent="0.3">
      <c r="P25780" s="99"/>
      <c r="Q25780" s="99"/>
    </row>
    <row r="25781" spans="16:17" x14ac:dyDescent="0.3">
      <c r="P25781" s="99"/>
      <c r="Q25781" s="99"/>
    </row>
    <row r="25782" spans="16:17" x14ac:dyDescent="0.3">
      <c r="P25782" s="99"/>
      <c r="Q25782" s="99"/>
    </row>
    <row r="25783" spans="16:17" x14ac:dyDescent="0.3">
      <c r="P25783" s="99"/>
      <c r="Q25783" s="99"/>
    </row>
    <row r="25784" spans="16:17" x14ac:dyDescent="0.3">
      <c r="P25784" s="99"/>
      <c r="Q25784" s="99"/>
    </row>
    <row r="25785" spans="16:17" x14ac:dyDescent="0.3">
      <c r="P25785" s="99"/>
      <c r="Q25785" s="99"/>
    </row>
    <row r="25786" spans="16:17" x14ac:dyDescent="0.3">
      <c r="P25786" s="99"/>
      <c r="Q25786" s="99"/>
    </row>
    <row r="25787" spans="16:17" x14ac:dyDescent="0.3">
      <c r="P25787" s="99"/>
      <c r="Q25787" s="99"/>
    </row>
    <row r="25788" spans="16:17" x14ac:dyDescent="0.3">
      <c r="P25788" s="99"/>
      <c r="Q25788" s="99"/>
    </row>
    <row r="25789" spans="16:17" x14ac:dyDescent="0.3">
      <c r="P25789" s="99"/>
      <c r="Q25789" s="99"/>
    </row>
    <row r="25790" spans="16:17" x14ac:dyDescent="0.3">
      <c r="P25790" s="99"/>
      <c r="Q25790" s="99"/>
    </row>
    <row r="25791" spans="16:17" x14ac:dyDescent="0.3">
      <c r="P25791" s="99"/>
      <c r="Q25791" s="99"/>
    </row>
    <row r="25792" spans="16:17" x14ac:dyDescent="0.3">
      <c r="P25792" s="99"/>
      <c r="Q25792" s="99"/>
    </row>
    <row r="25793" spans="16:17" x14ac:dyDescent="0.3">
      <c r="P25793" s="99"/>
      <c r="Q25793" s="99"/>
    </row>
    <row r="25794" spans="16:17" x14ac:dyDescent="0.3">
      <c r="P25794" s="99"/>
      <c r="Q25794" s="99"/>
    </row>
    <row r="25795" spans="16:17" x14ac:dyDescent="0.3">
      <c r="P25795" s="99"/>
      <c r="Q25795" s="99"/>
    </row>
    <row r="25796" spans="16:17" x14ac:dyDescent="0.3">
      <c r="P25796" s="99"/>
      <c r="Q25796" s="99"/>
    </row>
    <row r="25797" spans="16:17" x14ac:dyDescent="0.3">
      <c r="P25797" s="99"/>
      <c r="Q25797" s="99"/>
    </row>
    <row r="25798" spans="16:17" x14ac:dyDescent="0.3">
      <c r="P25798" s="99"/>
      <c r="Q25798" s="99"/>
    </row>
    <row r="25799" spans="16:17" x14ac:dyDescent="0.3">
      <c r="P25799" s="99"/>
      <c r="Q25799" s="99"/>
    </row>
    <row r="25800" spans="16:17" x14ac:dyDescent="0.3">
      <c r="P25800" s="99"/>
      <c r="Q25800" s="99"/>
    </row>
    <row r="25801" spans="16:17" x14ac:dyDescent="0.3">
      <c r="P25801" s="99"/>
      <c r="Q25801" s="99"/>
    </row>
    <row r="25802" spans="16:17" x14ac:dyDescent="0.3">
      <c r="P25802" s="99"/>
      <c r="Q25802" s="99"/>
    </row>
    <row r="25803" spans="16:17" x14ac:dyDescent="0.3">
      <c r="P25803" s="99"/>
      <c r="Q25803" s="99"/>
    </row>
    <row r="25804" spans="16:17" x14ac:dyDescent="0.3">
      <c r="P25804" s="99"/>
      <c r="Q25804" s="99"/>
    </row>
    <row r="25805" spans="16:17" x14ac:dyDescent="0.3">
      <c r="P25805" s="99"/>
      <c r="Q25805" s="99"/>
    </row>
    <row r="25806" spans="16:17" x14ac:dyDescent="0.3">
      <c r="P25806" s="99"/>
      <c r="Q25806" s="99"/>
    </row>
    <row r="25807" spans="16:17" x14ac:dyDescent="0.3">
      <c r="P25807" s="99"/>
      <c r="Q25807" s="99"/>
    </row>
    <row r="25808" spans="16:17" x14ac:dyDescent="0.3">
      <c r="P25808" s="99"/>
      <c r="Q25808" s="99"/>
    </row>
    <row r="25809" spans="16:17" x14ac:dyDescent="0.3">
      <c r="P25809" s="99"/>
      <c r="Q25809" s="99"/>
    </row>
    <row r="25810" spans="16:17" x14ac:dyDescent="0.3">
      <c r="P25810" s="99"/>
      <c r="Q25810" s="99"/>
    </row>
    <row r="25811" spans="16:17" x14ac:dyDescent="0.3">
      <c r="P25811" s="99"/>
      <c r="Q25811" s="99"/>
    </row>
    <row r="25812" spans="16:17" x14ac:dyDescent="0.3">
      <c r="P25812" s="99"/>
      <c r="Q25812" s="99"/>
    </row>
    <row r="25813" spans="16:17" x14ac:dyDescent="0.3">
      <c r="P25813" s="99"/>
      <c r="Q25813" s="99"/>
    </row>
    <row r="25814" spans="16:17" x14ac:dyDescent="0.3">
      <c r="P25814" s="99"/>
      <c r="Q25814" s="99"/>
    </row>
    <row r="25815" spans="16:17" x14ac:dyDescent="0.3">
      <c r="P25815" s="99"/>
      <c r="Q25815" s="99"/>
    </row>
    <row r="25816" spans="16:17" x14ac:dyDescent="0.3">
      <c r="P25816" s="99"/>
      <c r="Q25816" s="99"/>
    </row>
    <row r="25817" spans="16:17" x14ac:dyDescent="0.3">
      <c r="P25817" s="99"/>
      <c r="Q25817" s="99"/>
    </row>
    <row r="25818" spans="16:17" x14ac:dyDescent="0.3">
      <c r="P25818" s="99"/>
      <c r="Q25818" s="99"/>
    </row>
    <row r="25819" spans="16:17" x14ac:dyDescent="0.3">
      <c r="P25819" s="99"/>
      <c r="Q25819" s="99"/>
    </row>
    <row r="25820" spans="16:17" x14ac:dyDescent="0.3">
      <c r="P25820" s="99"/>
      <c r="Q25820" s="99"/>
    </row>
    <row r="25821" spans="16:17" x14ac:dyDescent="0.3">
      <c r="P25821" s="99"/>
      <c r="Q25821" s="99"/>
    </row>
    <row r="25822" spans="16:17" x14ac:dyDescent="0.3">
      <c r="P25822" s="99"/>
      <c r="Q25822" s="99"/>
    </row>
    <row r="25823" spans="16:17" x14ac:dyDescent="0.3">
      <c r="P25823" s="99"/>
      <c r="Q25823" s="99"/>
    </row>
    <row r="25824" spans="16:17" x14ac:dyDescent="0.3">
      <c r="P25824" s="99"/>
      <c r="Q25824" s="99"/>
    </row>
    <row r="25825" spans="16:17" x14ac:dyDescent="0.3">
      <c r="P25825" s="99"/>
      <c r="Q25825" s="99"/>
    </row>
    <row r="25826" spans="16:17" x14ac:dyDescent="0.3">
      <c r="P25826" s="99"/>
      <c r="Q25826" s="99"/>
    </row>
    <row r="25827" spans="16:17" x14ac:dyDescent="0.3">
      <c r="P25827" s="99"/>
      <c r="Q25827" s="99"/>
    </row>
    <row r="25828" spans="16:17" x14ac:dyDescent="0.3">
      <c r="P25828" s="99"/>
      <c r="Q25828" s="99"/>
    </row>
    <row r="25829" spans="16:17" x14ac:dyDescent="0.3">
      <c r="P25829" s="99"/>
      <c r="Q25829" s="99"/>
    </row>
    <row r="25830" spans="16:17" x14ac:dyDescent="0.3">
      <c r="P25830" s="99"/>
      <c r="Q25830" s="99"/>
    </row>
    <row r="25831" spans="16:17" x14ac:dyDescent="0.3">
      <c r="P25831" s="99"/>
      <c r="Q25831" s="99"/>
    </row>
    <row r="25832" spans="16:17" x14ac:dyDescent="0.3">
      <c r="P25832" s="99"/>
      <c r="Q25832" s="99"/>
    </row>
    <row r="25833" spans="16:17" x14ac:dyDescent="0.3">
      <c r="P25833" s="99"/>
      <c r="Q25833" s="99"/>
    </row>
    <row r="25834" spans="16:17" x14ac:dyDescent="0.3">
      <c r="P25834" s="99"/>
      <c r="Q25834" s="99"/>
    </row>
    <row r="25835" spans="16:17" x14ac:dyDescent="0.3">
      <c r="P25835" s="99"/>
      <c r="Q25835" s="99"/>
    </row>
    <row r="25836" spans="16:17" x14ac:dyDescent="0.3">
      <c r="P25836" s="99"/>
      <c r="Q25836" s="99"/>
    </row>
    <row r="25837" spans="16:17" x14ac:dyDescent="0.3">
      <c r="P25837" s="99"/>
      <c r="Q25837" s="99"/>
    </row>
    <row r="25838" spans="16:17" x14ac:dyDescent="0.3">
      <c r="P25838" s="99"/>
      <c r="Q25838" s="99"/>
    </row>
    <row r="25839" spans="16:17" x14ac:dyDescent="0.3">
      <c r="P25839" s="99"/>
      <c r="Q25839" s="99"/>
    </row>
    <row r="25840" spans="16:17" x14ac:dyDescent="0.3">
      <c r="P25840" s="99"/>
      <c r="Q25840" s="99"/>
    </row>
    <row r="25841" spans="16:17" x14ac:dyDescent="0.3">
      <c r="P25841" s="99"/>
      <c r="Q25841" s="99"/>
    </row>
    <row r="25842" spans="16:17" x14ac:dyDescent="0.3">
      <c r="P25842" s="99"/>
      <c r="Q25842" s="99"/>
    </row>
    <row r="25843" spans="16:17" x14ac:dyDescent="0.3">
      <c r="P25843" s="99"/>
      <c r="Q25843" s="99"/>
    </row>
    <row r="25844" spans="16:17" x14ac:dyDescent="0.3">
      <c r="P25844" s="99"/>
      <c r="Q25844" s="99"/>
    </row>
    <row r="25845" spans="16:17" x14ac:dyDescent="0.3">
      <c r="P25845" s="99"/>
      <c r="Q25845" s="99"/>
    </row>
    <row r="25846" spans="16:17" x14ac:dyDescent="0.3">
      <c r="P25846" s="99"/>
      <c r="Q25846" s="99"/>
    </row>
    <row r="25847" spans="16:17" x14ac:dyDescent="0.3">
      <c r="P25847" s="99"/>
      <c r="Q25847" s="99"/>
    </row>
    <row r="25848" spans="16:17" x14ac:dyDescent="0.3">
      <c r="P25848" s="99"/>
      <c r="Q25848" s="99"/>
    </row>
    <row r="25849" spans="16:17" x14ac:dyDescent="0.3">
      <c r="P25849" s="99"/>
      <c r="Q25849" s="99"/>
    </row>
    <row r="25850" spans="16:17" x14ac:dyDescent="0.3">
      <c r="P25850" s="99"/>
      <c r="Q25850" s="99"/>
    </row>
    <row r="25851" spans="16:17" x14ac:dyDescent="0.3">
      <c r="P25851" s="99"/>
      <c r="Q25851" s="99"/>
    </row>
    <row r="25852" spans="16:17" x14ac:dyDescent="0.3">
      <c r="P25852" s="99"/>
      <c r="Q25852" s="99"/>
    </row>
    <row r="25853" spans="16:17" x14ac:dyDescent="0.3">
      <c r="P25853" s="99"/>
      <c r="Q25853" s="99"/>
    </row>
    <row r="25854" spans="16:17" x14ac:dyDescent="0.3">
      <c r="P25854" s="99"/>
      <c r="Q25854" s="99"/>
    </row>
    <row r="25855" spans="16:17" x14ac:dyDescent="0.3">
      <c r="P25855" s="99"/>
      <c r="Q25855" s="99"/>
    </row>
    <row r="25856" spans="16:17" x14ac:dyDescent="0.3">
      <c r="P25856" s="99"/>
      <c r="Q25856" s="99"/>
    </row>
    <row r="25857" spans="16:17" x14ac:dyDescent="0.3">
      <c r="P25857" s="99"/>
      <c r="Q25857" s="99"/>
    </row>
    <row r="25858" spans="16:17" x14ac:dyDescent="0.3">
      <c r="P25858" s="99"/>
      <c r="Q25858" s="99"/>
    </row>
    <row r="25859" spans="16:17" x14ac:dyDescent="0.3">
      <c r="P25859" s="99"/>
      <c r="Q25859" s="99"/>
    </row>
    <row r="25860" spans="16:17" x14ac:dyDescent="0.3">
      <c r="P25860" s="99"/>
      <c r="Q25860" s="99"/>
    </row>
    <row r="25861" spans="16:17" x14ac:dyDescent="0.3">
      <c r="P25861" s="99"/>
      <c r="Q25861" s="99"/>
    </row>
    <row r="25862" spans="16:17" x14ac:dyDescent="0.3">
      <c r="P25862" s="99"/>
      <c r="Q25862" s="99"/>
    </row>
    <row r="25863" spans="16:17" x14ac:dyDescent="0.3">
      <c r="P25863" s="99"/>
      <c r="Q25863" s="99"/>
    </row>
    <row r="25864" spans="16:17" x14ac:dyDescent="0.3">
      <c r="P25864" s="99"/>
      <c r="Q25864" s="99"/>
    </row>
    <row r="25865" spans="16:17" x14ac:dyDescent="0.3">
      <c r="P25865" s="99"/>
      <c r="Q25865" s="99"/>
    </row>
    <row r="25866" spans="16:17" x14ac:dyDescent="0.3">
      <c r="P25866" s="99"/>
      <c r="Q25866" s="99"/>
    </row>
    <row r="25867" spans="16:17" x14ac:dyDescent="0.3">
      <c r="P25867" s="99"/>
      <c r="Q25867" s="99"/>
    </row>
    <row r="25868" spans="16:17" x14ac:dyDescent="0.3">
      <c r="P25868" s="99"/>
      <c r="Q25868" s="99"/>
    </row>
    <row r="25869" spans="16:17" x14ac:dyDescent="0.3">
      <c r="P25869" s="99"/>
      <c r="Q25869" s="99"/>
    </row>
    <row r="25870" spans="16:17" x14ac:dyDescent="0.3">
      <c r="P25870" s="99"/>
      <c r="Q25870" s="99"/>
    </row>
    <row r="25871" spans="16:17" x14ac:dyDescent="0.3">
      <c r="P25871" s="99"/>
      <c r="Q25871" s="99"/>
    </row>
    <row r="25872" spans="16:17" x14ac:dyDescent="0.3">
      <c r="P25872" s="99"/>
      <c r="Q25872" s="99"/>
    </row>
    <row r="25873" spans="16:17" x14ac:dyDescent="0.3">
      <c r="P25873" s="99"/>
      <c r="Q25873" s="99"/>
    </row>
    <row r="25874" spans="16:17" x14ac:dyDescent="0.3">
      <c r="P25874" s="99"/>
      <c r="Q25874" s="99"/>
    </row>
    <row r="25875" spans="16:17" x14ac:dyDescent="0.3">
      <c r="P25875" s="99"/>
      <c r="Q25875" s="99"/>
    </row>
    <row r="25876" spans="16:17" x14ac:dyDescent="0.3">
      <c r="P25876" s="99"/>
      <c r="Q25876" s="99"/>
    </row>
    <row r="25877" spans="16:17" x14ac:dyDescent="0.3">
      <c r="P25877" s="99"/>
      <c r="Q25877" s="99"/>
    </row>
    <row r="25878" spans="16:17" x14ac:dyDescent="0.3">
      <c r="P25878" s="99"/>
      <c r="Q25878" s="99"/>
    </row>
    <row r="25879" spans="16:17" x14ac:dyDescent="0.3">
      <c r="P25879" s="99"/>
      <c r="Q25879" s="99"/>
    </row>
    <row r="25880" spans="16:17" x14ac:dyDescent="0.3">
      <c r="P25880" s="99"/>
      <c r="Q25880" s="99"/>
    </row>
    <row r="25881" spans="16:17" x14ac:dyDescent="0.3">
      <c r="P25881" s="99"/>
      <c r="Q25881" s="99"/>
    </row>
    <row r="25882" spans="16:17" x14ac:dyDescent="0.3">
      <c r="P25882" s="99"/>
      <c r="Q25882" s="99"/>
    </row>
    <row r="25883" spans="16:17" x14ac:dyDescent="0.3">
      <c r="P25883" s="99"/>
      <c r="Q25883" s="99"/>
    </row>
    <row r="25884" spans="16:17" x14ac:dyDescent="0.3">
      <c r="P25884" s="99"/>
      <c r="Q25884" s="99"/>
    </row>
    <row r="25885" spans="16:17" x14ac:dyDescent="0.3">
      <c r="P25885" s="99"/>
      <c r="Q25885" s="99"/>
    </row>
    <row r="25886" spans="16:17" x14ac:dyDescent="0.3">
      <c r="P25886" s="99"/>
      <c r="Q25886" s="99"/>
    </row>
    <row r="25887" spans="16:17" x14ac:dyDescent="0.3">
      <c r="P25887" s="99"/>
      <c r="Q25887" s="99"/>
    </row>
    <row r="25888" spans="16:17" x14ac:dyDescent="0.3">
      <c r="P25888" s="99"/>
      <c r="Q25888" s="99"/>
    </row>
    <row r="25889" spans="16:17" x14ac:dyDescent="0.3">
      <c r="P25889" s="99"/>
      <c r="Q25889" s="99"/>
    </row>
    <row r="25890" spans="16:17" x14ac:dyDescent="0.3">
      <c r="P25890" s="99"/>
      <c r="Q25890" s="99"/>
    </row>
    <row r="25891" spans="16:17" x14ac:dyDescent="0.3">
      <c r="P25891" s="99"/>
      <c r="Q25891" s="99"/>
    </row>
    <row r="25892" spans="16:17" x14ac:dyDescent="0.3">
      <c r="P25892" s="99"/>
      <c r="Q25892" s="99"/>
    </row>
    <row r="25893" spans="16:17" x14ac:dyDescent="0.3">
      <c r="P25893" s="99"/>
      <c r="Q25893" s="99"/>
    </row>
    <row r="25894" spans="16:17" x14ac:dyDescent="0.3">
      <c r="P25894" s="99"/>
      <c r="Q25894" s="99"/>
    </row>
    <row r="25895" spans="16:17" x14ac:dyDescent="0.3">
      <c r="P25895" s="99"/>
      <c r="Q25895" s="99"/>
    </row>
    <row r="25896" spans="16:17" x14ac:dyDescent="0.3">
      <c r="P25896" s="99"/>
      <c r="Q25896" s="99"/>
    </row>
    <row r="25897" spans="16:17" x14ac:dyDescent="0.3">
      <c r="P25897" s="99"/>
      <c r="Q25897" s="99"/>
    </row>
    <row r="25898" spans="16:17" x14ac:dyDescent="0.3">
      <c r="P25898" s="99"/>
      <c r="Q25898" s="99"/>
    </row>
    <row r="25899" spans="16:17" x14ac:dyDescent="0.3">
      <c r="P25899" s="99"/>
      <c r="Q25899" s="99"/>
    </row>
    <row r="25900" spans="16:17" x14ac:dyDescent="0.3">
      <c r="P25900" s="99"/>
      <c r="Q25900" s="99"/>
    </row>
    <row r="25901" spans="16:17" x14ac:dyDescent="0.3">
      <c r="P25901" s="99"/>
      <c r="Q25901" s="99"/>
    </row>
    <row r="25902" spans="16:17" x14ac:dyDescent="0.3">
      <c r="P25902" s="99"/>
      <c r="Q25902" s="99"/>
    </row>
    <row r="25903" spans="16:17" x14ac:dyDescent="0.3">
      <c r="P25903" s="99"/>
      <c r="Q25903" s="99"/>
    </row>
    <row r="25904" spans="16:17" x14ac:dyDescent="0.3">
      <c r="P25904" s="99"/>
      <c r="Q25904" s="99"/>
    </row>
    <row r="25905" spans="16:17" x14ac:dyDescent="0.3">
      <c r="P25905" s="99"/>
      <c r="Q25905" s="99"/>
    </row>
    <row r="25906" spans="16:17" x14ac:dyDescent="0.3">
      <c r="P25906" s="99"/>
      <c r="Q25906" s="99"/>
    </row>
    <row r="25907" spans="16:17" x14ac:dyDescent="0.3">
      <c r="P25907" s="99"/>
      <c r="Q25907" s="99"/>
    </row>
    <row r="25908" spans="16:17" x14ac:dyDescent="0.3">
      <c r="P25908" s="99"/>
      <c r="Q25908" s="99"/>
    </row>
    <row r="25909" spans="16:17" x14ac:dyDescent="0.3">
      <c r="P25909" s="99"/>
      <c r="Q25909" s="99"/>
    </row>
    <row r="25910" spans="16:17" x14ac:dyDescent="0.3">
      <c r="P25910" s="99"/>
      <c r="Q25910" s="99"/>
    </row>
    <row r="25911" spans="16:17" x14ac:dyDescent="0.3">
      <c r="P25911" s="99"/>
      <c r="Q25911" s="99"/>
    </row>
    <row r="25912" spans="16:17" x14ac:dyDescent="0.3">
      <c r="P25912" s="99"/>
      <c r="Q25912" s="99"/>
    </row>
    <row r="25913" spans="16:17" x14ac:dyDescent="0.3">
      <c r="P25913" s="99"/>
      <c r="Q25913" s="99"/>
    </row>
    <row r="25914" spans="16:17" x14ac:dyDescent="0.3">
      <c r="P25914" s="99"/>
      <c r="Q25914" s="99"/>
    </row>
    <row r="25915" spans="16:17" x14ac:dyDescent="0.3">
      <c r="P25915" s="99"/>
      <c r="Q25915" s="99"/>
    </row>
    <row r="25916" spans="16:17" x14ac:dyDescent="0.3">
      <c r="P25916" s="99"/>
      <c r="Q25916" s="99"/>
    </row>
    <row r="25917" spans="16:17" x14ac:dyDescent="0.3">
      <c r="P25917" s="99"/>
      <c r="Q25917" s="99"/>
    </row>
    <row r="25918" spans="16:17" x14ac:dyDescent="0.3">
      <c r="P25918" s="99"/>
      <c r="Q25918" s="99"/>
    </row>
    <row r="25919" spans="16:17" x14ac:dyDescent="0.3">
      <c r="P25919" s="99"/>
      <c r="Q25919" s="99"/>
    </row>
    <row r="25920" spans="16:17" x14ac:dyDescent="0.3">
      <c r="P25920" s="99"/>
      <c r="Q25920" s="99"/>
    </row>
    <row r="25921" spans="16:17" x14ac:dyDescent="0.3">
      <c r="P25921" s="99"/>
      <c r="Q25921" s="99"/>
    </row>
    <row r="25922" spans="16:17" x14ac:dyDescent="0.3">
      <c r="P25922" s="99"/>
      <c r="Q25922" s="99"/>
    </row>
    <row r="25923" spans="16:17" x14ac:dyDescent="0.3">
      <c r="P25923" s="99"/>
      <c r="Q25923" s="99"/>
    </row>
    <row r="25924" spans="16:17" x14ac:dyDescent="0.3">
      <c r="P25924" s="99"/>
      <c r="Q25924" s="99"/>
    </row>
    <row r="25925" spans="16:17" x14ac:dyDescent="0.3">
      <c r="P25925" s="99"/>
      <c r="Q25925" s="99"/>
    </row>
    <row r="25926" spans="16:17" x14ac:dyDescent="0.3">
      <c r="P25926" s="99"/>
      <c r="Q25926" s="99"/>
    </row>
    <row r="25927" spans="16:17" x14ac:dyDescent="0.3">
      <c r="P25927" s="99"/>
      <c r="Q25927" s="99"/>
    </row>
    <row r="25928" spans="16:17" x14ac:dyDescent="0.3">
      <c r="P25928" s="99"/>
      <c r="Q25928" s="99"/>
    </row>
    <row r="25929" spans="16:17" x14ac:dyDescent="0.3">
      <c r="P25929" s="99"/>
      <c r="Q25929" s="99"/>
    </row>
    <row r="25930" spans="16:17" x14ac:dyDescent="0.3">
      <c r="P25930" s="99"/>
      <c r="Q25930" s="99"/>
    </row>
    <row r="25931" spans="16:17" x14ac:dyDescent="0.3">
      <c r="P25931" s="99"/>
      <c r="Q25931" s="99"/>
    </row>
    <row r="25932" spans="16:17" x14ac:dyDescent="0.3">
      <c r="P25932" s="99"/>
      <c r="Q25932" s="99"/>
    </row>
    <row r="25933" spans="16:17" x14ac:dyDescent="0.3">
      <c r="P25933" s="99"/>
      <c r="Q25933" s="99"/>
    </row>
    <row r="25934" spans="16:17" x14ac:dyDescent="0.3">
      <c r="P25934" s="99"/>
      <c r="Q25934" s="99"/>
    </row>
    <row r="25935" spans="16:17" x14ac:dyDescent="0.3">
      <c r="P25935" s="99"/>
      <c r="Q25935" s="99"/>
    </row>
    <row r="25936" spans="16:17" x14ac:dyDescent="0.3">
      <c r="P25936" s="99"/>
      <c r="Q25936" s="99"/>
    </row>
    <row r="25937" spans="16:17" x14ac:dyDescent="0.3">
      <c r="P25937" s="99"/>
      <c r="Q25937" s="99"/>
    </row>
    <row r="25938" spans="16:17" x14ac:dyDescent="0.3">
      <c r="P25938" s="99"/>
      <c r="Q25938" s="99"/>
    </row>
    <row r="25939" spans="16:17" x14ac:dyDescent="0.3">
      <c r="P25939" s="99"/>
      <c r="Q25939" s="99"/>
    </row>
    <row r="25940" spans="16:17" x14ac:dyDescent="0.3">
      <c r="P25940" s="99"/>
      <c r="Q25940" s="99"/>
    </row>
    <row r="25941" spans="16:17" x14ac:dyDescent="0.3">
      <c r="P25941" s="99"/>
      <c r="Q25941" s="99"/>
    </row>
    <row r="25942" spans="16:17" x14ac:dyDescent="0.3">
      <c r="P25942" s="99"/>
      <c r="Q25942" s="99"/>
    </row>
    <row r="25943" spans="16:17" x14ac:dyDescent="0.3">
      <c r="P25943" s="99"/>
      <c r="Q25943" s="99"/>
    </row>
    <row r="25944" spans="16:17" x14ac:dyDescent="0.3">
      <c r="P25944" s="99"/>
      <c r="Q25944" s="99"/>
    </row>
    <row r="25945" spans="16:17" x14ac:dyDescent="0.3">
      <c r="P25945" s="99"/>
      <c r="Q25945" s="99"/>
    </row>
    <row r="25946" spans="16:17" x14ac:dyDescent="0.3">
      <c r="P25946" s="99"/>
      <c r="Q25946" s="99"/>
    </row>
    <row r="25947" spans="16:17" x14ac:dyDescent="0.3">
      <c r="P25947" s="99"/>
      <c r="Q25947" s="99"/>
    </row>
    <row r="25948" spans="16:17" x14ac:dyDescent="0.3">
      <c r="P25948" s="99"/>
      <c r="Q25948" s="99"/>
    </row>
    <row r="25949" spans="16:17" x14ac:dyDescent="0.3">
      <c r="P25949" s="99"/>
      <c r="Q25949" s="99"/>
    </row>
    <row r="25950" spans="16:17" x14ac:dyDescent="0.3">
      <c r="P25950" s="99"/>
      <c r="Q25950" s="99"/>
    </row>
    <row r="25951" spans="16:17" x14ac:dyDescent="0.3">
      <c r="P25951" s="99"/>
      <c r="Q25951" s="99"/>
    </row>
    <row r="25952" spans="16:17" x14ac:dyDescent="0.3">
      <c r="P25952" s="99"/>
      <c r="Q25952" s="99"/>
    </row>
    <row r="25953" spans="16:17" x14ac:dyDescent="0.3">
      <c r="P25953" s="99"/>
      <c r="Q25953" s="99"/>
    </row>
    <row r="25954" spans="16:17" x14ac:dyDescent="0.3">
      <c r="P25954" s="99"/>
      <c r="Q25954" s="99"/>
    </row>
    <row r="25955" spans="16:17" x14ac:dyDescent="0.3">
      <c r="P25955" s="99"/>
      <c r="Q25955" s="99"/>
    </row>
    <row r="25956" spans="16:17" x14ac:dyDescent="0.3">
      <c r="P25956" s="99"/>
      <c r="Q25956" s="99"/>
    </row>
    <row r="25957" spans="16:17" x14ac:dyDescent="0.3">
      <c r="P25957" s="99"/>
      <c r="Q25957" s="99"/>
    </row>
    <row r="25958" spans="16:17" x14ac:dyDescent="0.3">
      <c r="P25958" s="99"/>
      <c r="Q25958" s="99"/>
    </row>
    <row r="25959" spans="16:17" x14ac:dyDescent="0.3">
      <c r="P25959" s="99"/>
      <c r="Q25959" s="99"/>
    </row>
    <row r="25960" spans="16:17" x14ac:dyDescent="0.3">
      <c r="P25960" s="99"/>
      <c r="Q25960" s="99"/>
    </row>
    <row r="25961" spans="16:17" x14ac:dyDescent="0.3">
      <c r="P25961" s="99"/>
      <c r="Q25961" s="99"/>
    </row>
    <row r="25962" spans="16:17" x14ac:dyDescent="0.3">
      <c r="P25962" s="99"/>
      <c r="Q25962" s="99"/>
    </row>
    <row r="25963" spans="16:17" x14ac:dyDescent="0.3">
      <c r="P25963" s="99"/>
      <c r="Q25963" s="99"/>
    </row>
    <row r="25964" spans="16:17" x14ac:dyDescent="0.3">
      <c r="P25964" s="99"/>
      <c r="Q25964" s="99"/>
    </row>
    <row r="25965" spans="16:17" x14ac:dyDescent="0.3">
      <c r="P25965" s="99"/>
      <c r="Q25965" s="99"/>
    </row>
    <row r="25966" spans="16:17" x14ac:dyDescent="0.3">
      <c r="P25966" s="99"/>
      <c r="Q25966" s="99"/>
    </row>
    <row r="25967" spans="16:17" x14ac:dyDescent="0.3">
      <c r="P25967" s="99"/>
      <c r="Q25967" s="99"/>
    </row>
    <row r="25968" spans="16:17" x14ac:dyDescent="0.3">
      <c r="P25968" s="99"/>
      <c r="Q25968" s="99"/>
    </row>
    <row r="25969" spans="16:17" x14ac:dyDescent="0.3">
      <c r="P25969" s="99"/>
      <c r="Q25969" s="99"/>
    </row>
    <row r="25970" spans="16:17" x14ac:dyDescent="0.3">
      <c r="P25970" s="99"/>
      <c r="Q25970" s="99"/>
    </row>
    <row r="25971" spans="16:17" x14ac:dyDescent="0.3">
      <c r="P25971" s="99"/>
      <c r="Q25971" s="99"/>
    </row>
    <row r="25972" spans="16:17" x14ac:dyDescent="0.3">
      <c r="P25972" s="99"/>
      <c r="Q25972" s="99"/>
    </row>
    <row r="25973" spans="16:17" x14ac:dyDescent="0.3">
      <c r="P25973" s="99"/>
      <c r="Q25973" s="99"/>
    </row>
    <row r="25974" spans="16:17" x14ac:dyDescent="0.3">
      <c r="P25974" s="99"/>
      <c r="Q25974" s="99"/>
    </row>
    <row r="25975" spans="16:17" x14ac:dyDescent="0.3">
      <c r="P25975" s="99"/>
      <c r="Q25975" s="99"/>
    </row>
    <row r="25976" spans="16:17" x14ac:dyDescent="0.3">
      <c r="P25976" s="99"/>
      <c r="Q25976" s="99"/>
    </row>
    <row r="25977" spans="16:17" x14ac:dyDescent="0.3">
      <c r="P25977" s="99"/>
      <c r="Q25977" s="99"/>
    </row>
    <row r="25978" spans="16:17" x14ac:dyDescent="0.3">
      <c r="P25978" s="99"/>
      <c r="Q25978" s="99"/>
    </row>
    <row r="25979" spans="16:17" x14ac:dyDescent="0.3">
      <c r="P25979" s="99"/>
      <c r="Q25979" s="99"/>
    </row>
    <row r="25980" spans="16:17" x14ac:dyDescent="0.3">
      <c r="P25980" s="99"/>
      <c r="Q25980" s="99"/>
    </row>
    <row r="25981" spans="16:17" x14ac:dyDescent="0.3">
      <c r="P25981" s="99"/>
      <c r="Q25981" s="99"/>
    </row>
    <row r="25982" spans="16:17" x14ac:dyDescent="0.3">
      <c r="P25982" s="99"/>
      <c r="Q25982" s="99"/>
    </row>
    <row r="25983" spans="16:17" x14ac:dyDescent="0.3">
      <c r="P25983" s="99"/>
      <c r="Q25983" s="99"/>
    </row>
    <row r="25984" spans="16:17" x14ac:dyDescent="0.3">
      <c r="P25984" s="99"/>
      <c r="Q25984" s="99"/>
    </row>
    <row r="25985" spans="16:17" x14ac:dyDescent="0.3">
      <c r="P25985" s="99"/>
      <c r="Q25985" s="99"/>
    </row>
    <row r="25986" spans="16:17" x14ac:dyDescent="0.3">
      <c r="P25986" s="99"/>
      <c r="Q25986" s="99"/>
    </row>
    <row r="25987" spans="16:17" x14ac:dyDescent="0.3">
      <c r="P25987" s="99"/>
      <c r="Q25987" s="99"/>
    </row>
    <row r="25988" spans="16:17" x14ac:dyDescent="0.3">
      <c r="P25988" s="99"/>
      <c r="Q25988" s="99"/>
    </row>
    <row r="25989" spans="16:17" x14ac:dyDescent="0.3">
      <c r="P25989" s="99"/>
      <c r="Q25989" s="99"/>
    </row>
    <row r="25990" spans="16:17" x14ac:dyDescent="0.3">
      <c r="P25990" s="99"/>
      <c r="Q25990" s="99"/>
    </row>
    <row r="25991" spans="16:17" x14ac:dyDescent="0.3">
      <c r="P25991" s="99"/>
      <c r="Q25991" s="99"/>
    </row>
    <row r="25992" spans="16:17" x14ac:dyDescent="0.3">
      <c r="P25992" s="99"/>
      <c r="Q25992" s="99"/>
    </row>
    <row r="25993" spans="16:17" x14ac:dyDescent="0.3">
      <c r="P25993" s="99"/>
      <c r="Q25993" s="99"/>
    </row>
    <row r="25994" spans="16:17" x14ac:dyDescent="0.3">
      <c r="P25994" s="99"/>
      <c r="Q25994" s="99"/>
    </row>
    <row r="25995" spans="16:17" x14ac:dyDescent="0.3">
      <c r="P25995" s="99"/>
      <c r="Q25995" s="99"/>
    </row>
    <row r="25996" spans="16:17" x14ac:dyDescent="0.3">
      <c r="P25996" s="99"/>
      <c r="Q25996" s="99"/>
    </row>
    <row r="25997" spans="16:17" x14ac:dyDescent="0.3">
      <c r="P25997" s="99"/>
      <c r="Q25997" s="99"/>
    </row>
    <row r="25998" spans="16:17" x14ac:dyDescent="0.3">
      <c r="P25998" s="99"/>
      <c r="Q25998" s="99"/>
    </row>
    <row r="25999" spans="16:17" x14ac:dyDescent="0.3">
      <c r="P25999" s="99"/>
      <c r="Q25999" s="99"/>
    </row>
    <row r="26000" spans="16:17" x14ac:dyDescent="0.3">
      <c r="P26000" s="99"/>
      <c r="Q26000" s="99"/>
    </row>
    <row r="26001" spans="16:17" x14ac:dyDescent="0.3">
      <c r="P26001" s="99"/>
      <c r="Q26001" s="99"/>
    </row>
    <row r="26002" spans="16:17" x14ac:dyDescent="0.3">
      <c r="P26002" s="99"/>
      <c r="Q26002" s="99"/>
    </row>
    <row r="26003" spans="16:17" x14ac:dyDescent="0.3">
      <c r="P26003" s="99"/>
      <c r="Q26003" s="99"/>
    </row>
    <row r="26004" spans="16:17" x14ac:dyDescent="0.3">
      <c r="P26004" s="99"/>
      <c r="Q26004" s="99"/>
    </row>
    <row r="26005" spans="16:17" x14ac:dyDescent="0.3">
      <c r="P26005" s="99"/>
      <c r="Q26005" s="99"/>
    </row>
    <row r="26006" spans="16:17" x14ac:dyDescent="0.3">
      <c r="P26006" s="99"/>
      <c r="Q26006" s="99"/>
    </row>
    <row r="26007" spans="16:17" x14ac:dyDescent="0.3">
      <c r="P26007" s="99"/>
      <c r="Q26007" s="99"/>
    </row>
    <row r="26008" spans="16:17" x14ac:dyDescent="0.3">
      <c r="P26008" s="99"/>
      <c r="Q26008" s="99"/>
    </row>
    <row r="26009" spans="16:17" x14ac:dyDescent="0.3">
      <c r="P26009" s="99"/>
      <c r="Q26009" s="99"/>
    </row>
    <row r="26010" spans="16:17" x14ac:dyDescent="0.3">
      <c r="P26010" s="99"/>
      <c r="Q26010" s="99"/>
    </row>
    <row r="26011" spans="16:17" x14ac:dyDescent="0.3">
      <c r="P26011" s="99"/>
      <c r="Q26011" s="99"/>
    </row>
    <row r="26012" spans="16:17" x14ac:dyDescent="0.3">
      <c r="P26012" s="99"/>
      <c r="Q26012" s="99"/>
    </row>
    <row r="26013" spans="16:17" x14ac:dyDescent="0.3">
      <c r="P26013" s="99"/>
      <c r="Q26013" s="99"/>
    </row>
    <row r="26014" spans="16:17" x14ac:dyDescent="0.3">
      <c r="P26014" s="99"/>
      <c r="Q26014" s="99"/>
    </row>
    <row r="26015" spans="16:17" x14ac:dyDescent="0.3">
      <c r="P26015" s="99"/>
      <c r="Q26015" s="99"/>
    </row>
    <row r="26016" spans="16:17" x14ac:dyDescent="0.3">
      <c r="P26016" s="99"/>
      <c r="Q26016" s="99"/>
    </row>
    <row r="26017" spans="16:17" x14ac:dyDescent="0.3">
      <c r="P26017" s="99"/>
      <c r="Q26017" s="99"/>
    </row>
    <row r="26018" spans="16:17" x14ac:dyDescent="0.3">
      <c r="P26018" s="99"/>
      <c r="Q26018" s="99"/>
    </row>
    <row r="26019" spans="16:17" x14ac:dyDescent="0.3">
      <c r="P26019" s="99"/>
      <c r="Q26019" s="99"/>
    </row>
    <row r="26020" spans="16:17" x14ac:dyDescent="0.3">
      <c r="P26020" s="99"/>
      <c r="Q26020" s="99"/>
    </row>
    <row r="26021" spans="16:17" x14ac:dyDescent="0.3">
      <c r="P26021" s="99"/>
      <c r="Q26021" s="99"/>
    </row>
    <row r="26022" spans="16:17" x14ac:dyDescent="0.3">
      <c r="P26022" s="99"/>
      <c r="Q26022" s="99"/>
    </row>
    <row r="26023" spans="16:17" x14ac:dyDescent="0.3">
      <c r="P26023" s="99"/>
      <c r="Q26023" s="99"/>
    </row>
    <row r="26024" spans="16:17" x14ac:dyDescent="0.3">
      <c r="P26024" s="99"/>
      <c r="Q26024" s="99"/>
    </row>
    <row r="26025" spans="16:17" x14ac:dyDescent="0.3">
      <c r="P26025" s="99"/>
      <c r="Q26025" s="99"/>
    </row>
    <row r="26026" spans="16:17" x14ac:dyDescent="0.3">
      <c r="P26026" s="99"/>
      <c r="Q26026" s="99"/>
    </row>
    <row r="26027" spans="16:17" x14ac:dyDescent="0.3">
      <c r="P26027" s="99"/>
      <c r="Q26027" s="99"/>
    </row>
    <row r="26028" spans="16:17" x14ac:dyDescent="0.3">
      <c r="P26028" s="99"/>
      <c r="Q26028" s="99"/>
    </row>
    <row r="26029" spans="16:17" x14ac:dyDescent="0.3">
      <c r="P26029" s="99"/>
      <c r="Q26029" s="99"/>
    </row>
    <row r="26030" spans="16:17" x14ac:dyDescent="0.3">
      <c r="P26030" s="99"/>
      <c r="Q26030" s="99"/>
    </row>
    <row r="26031" spans="16:17" x14ac:dyDescent="0.3">
      <c r="P26031" s="99"/>
      <c r="Q26031" s="99"/>
    </row>
    <row r="26032" spans="16:17" x14ac:dyDescent="0.3">
      <c r="P26032" s="99"/>
      <c r="Q26032" s="99"/>
    </row>
    <row r="26033" spans="16:17" x14ac:dyDescent="0.3">
      <c r="P26033" s="99"/>
      <c r="Q26033" s="99"/>
    </row>
    <row r="26034" spans="16:17" x14ac:dyDescent="0.3">
      <c r="P26034" s="99"/>
      <c r="Q26034" s="99"/>
    </row>
    <row r="26035" spans="16:17" x14ac:dyDescent="0.3">
      <c r="P26035" s="99"/>
      <c r="Q26035" s="99"/>
    </row>
    <row r="26036" spans="16:17" x14ac:dyDescent="0.3">
      <c r="P26036" s="99"/>
      <c r="Q26036" s="99"/>
    </row>
    <row r="26037" spans="16:17" x14ac:dyDescent="0.3">
      <c r="P26037" s="99"/>
      <c r="Q26037" s="99"/>
    </row>
    <row r="26038" spans="16:17" x14ac:dyDescent="0.3">
      <c r="P26038" s="99"/>
      <c r="Q26038" s="99"/>
    </row>
    <row r="26039" spans="16:17" x14ac:dyDescent="0.3">
      <c r="P26039" s="99"/>
      <c r="Q26039" s="99"/>
    </row>
    <row r="26040" spans="16:17" x14ac:dyDescent="0.3">
      <c r="P26040" s="99"/>
      <c r="Q26040" s="99"/>
    </row>
    <row r="26041" spans="16:17" x14ac:dyDescent="0.3">
      <c r="P26041" s="99"/>
      <c r="Q26041" s="99"/>
    </row>
    <row r="26042" spans="16:17" x14ac:dyDescent="0.3">
      <c r="P26042" s="99"/>
      <c r="Q26042" s="99"/>
    </row>
    <row r="26043" spans="16:17" x14ac:dyDescent="0.3">
      <c r="P26043" s="99"/>
      <c r="Q26043" s="99"/>
    </row>
    <row r="26044" spans="16:17" x14ac:dyDescent="0.3">
      <c r="P26044" s="99"/>
      <c r="Q26044" s="99"/>
    </row>
    <row r="26045" spans="16:17" x14ac:dyDescent="0.3">
      <c r="P26045" s="99"/>
      <c r="Q26045" s="99"/>
    </row>
    <row r="26046" spans="16:17" x14ac:dyDescent="0.3">
      <c r="P26046" s="99"/>
      <c r="Q26046" s="99"/>
    </row>
    <row r="26047" spans="16:17" x14ac:dyDescent="0.3">
      <c r="P26047" s="99"/>
      <c r="Q26047" s="99"/>
    </row>
    <row r="26048" spans="16:17" x14ac:dyDescent="0.3">
      <c r="P26048" s="99"/>
      <c r="Q26048" s="99"/>
    </row>
    <row r="26049" spans="16:17" x14ac:dyDescent="0.3">
      <c r="P26049" s="99"/>
      <c r="Q26049" s="99"/>
    </row>
    <row r="26050" spans="16:17" x14ac:dyDescent="0.3">
      <c r="P26050" s="99"/>
      <c r="Q26050" s="99"/>
    </row>
    <row r="26051" spans="16:17" x14ac:dyDescent="0.3">
      <c r="P26051" s="99"/>
      <c r="Q26051" s="99"/>
    </row>
    <row r="26052" spans="16:17" x14ac:dyDescent="0.3">
      <c r="P26052" s="99"/>
      <c r="Q26052" s="99"/>
    </row>
    <row r="26053" spans="16:17" x14ac:dyDescent="0.3">
      <c r="P26053" s="99"/>
      <c r="Q26053" s="99"/>
    </row>
    <row r="26054" spans="16:17" x14ac:dyDescent="0.3">
      <c r="P26054" s="99"/>
      <c r="Q26054" s="99"/>
    </row>
    <row r="26055" spans="16:17" x14ac:dyDescent="0.3">
      <c r="P26055" s="99"/>
      <c r="Q26055" s="99"/>
    </row>
    <row r="26056" spans="16:17" x14ac:dyDescent="0.3">
      <c r="P26056" s="99"/>
      <c r="Q26056" s="99"/>
    </row>
    <row r="26057" spans="16:17" x14ac:dyDescent="0.3">
      <c r="P26057" s="99"/>
      <c r="Q26057" s="99"/>
    </row>
    <row r="26058" spans="16:17" x14ac:dyDescent="0.3">
      <c r="P26058" s="99"/>
      <c r="Q26058" s="99"/>
    </row>
    <row r="26059" spans="16:17" x14ac:dyDescent="0.3">
      <c r="P26059" s="99"/>
      <c r="Q26059" s="99"/>
    </row>
    <row r="26060" spans="16:17" x14ac:dyDescent="0.3">
      <c r="P26060" s="99"/>
      <c r="Q26060" s="99"/>
    </row>
    <row r="26061" spans="16:17" x14ac:dyDescent="0.3">
      <c r="P26061" s="99"/>
      <c r="Q26061" s="99"/>
    </row>
    <row r="26062" spans="16:17" x14ac:dyDescent="0.3">
      <c r="P26062" s="99"/>
      <c r="Q26062" s="99"/>
    </row>
    <row r="26063" spans="16:17" x14ac:dyDescent="0.3">
      <c r="P26063" s="99"/>
      <c r="Q26063" s="99"/>
    </row>
    <row r="26064" spans="16:17" x14ac:dyDescent="0.3">
      <c r="P26064" s="99"/>
      <c r="Q26064" s="99"/>
    </row>
    <row r="26065" spans="16:17" x14ac:dyDescent="0.3">
      <c r="P26065" s="99"/>
      <c r="Q26065" s="99"/>
    </row>
    <row r="26066" spans="16:17" x14ac:dyDescent="0.3">
      <c r="P26066" s="99"/>
      <c r="Q26066" s="99"/>
    </row>
    <row r="26067" spans="16:17" x14ac:dyDescent="0.3">
      <c r="P26067" s="99"/>
      <c r="Q26067" s="99"/>
    </row>
    <row r="26068" spans="16:17" x14ac:dyDescent="0.3">
      <c r="P26068" s="99"/>
      <c r="Q26068" s="99"/>
    </row>
    <row r="26069" spans="16:17" x14ac:dyDescent="0.3">
      <c r="P26069" s="99"/>
      <c r="Q26069" s="99"/>
    </row>
    <row r="26070" spans="16:17" x14ac:dyDescent="0.3">
      <c r="P26070" s="99"/>
      <c r="Q26070" s="99"/>
    </row>
    <row r="26071" spans="16:17" x14ac:dyDescent="0.3">
      <c r="P26071" s="99"/>
      <c r="Q26071" s="99"/>
    </row>
    <row r="26072" spans="16:17" x14ac:dyDescent="0.3">
      <c r="P26072" s="99"/>
      <c r="Q26072" s="99"/>
    </row>
    <row r="26073" spans="16:17" x14ac:dyDescent="0.3">
      <c r="P26073" s="99"/>
      <c r="Q26073" s="99"/>
    </row>
    <row r="26074" spans="16:17" x14ac:dyDescent="0.3">
      <c r="P26074" s="99"/>
      <c r="Q26074" s="99"/>
    </row>
    <row r="26075" spans="16:17" x14ac:dyDescent="0.3">
      <c r="P26075" s="99"/>
      <c r="Q26075" s="99"/>
    </row>
    <row r="26076" spans="16:17" x14ac:dyDescent="0.3">
      <c r="P26076" s="99"/>
      <c r="Q26076" s="99"/>
    </row>
    <row r="26077" spans="16:17" x14ac:dyDescent="0.3">
      <c r="P26077" s="99"/>
      <c r="Q26077" s="99"/>
    </row>
    <row r="26078" spans="16:17" x14ac:dyDescent="0.3">
      <c r="P26078" s="99"/>
      <c r="Q26078" s="99"/>
    </row>
    <row r="26079" spans="16:17" x14ac:dyDescent="0.3">
      <c r="P26079" s="99"/>
      <c r="Q26079" s="99"/>
    </row>
    <row r="26080" spans="16:17" x14ac:dyDescent="0.3">
      <c r="P26080" s="99"/>
      <c r="Q26080" s="99"/>
    </row>
    <row r="26081" spans="16:17" x14ac:dyDescent="0.3">
      <c r="P26081" s="99"/>
      <c r="Q26081" s="99"/>
    </row>
    <row r="26082" spans="16:17" x14ac:dyDescent="0.3">
      <c r="P26082" s="99"/>
      <c r="Q26082" s="99"/>
    </row>
    <row r="26083" spans="16:17" x14ac:dyDescent="0.3">
      <c r="P26083" s="99"/>
      <c r="Q26083" s="99"/>
    </row>
    <row r="26084" spans="16:17" x14ac:dyDescent="0.3">
      <c r="P26084" s="99"/>
      <c r="Q26084" s="99"/>
    </row>
    <row r="26085" spans="16:17" x14ac:dyDescent="0.3">
      <c r="P26085" s="99"/>
      <c r="Q26085" s="99"/>
    </row>
    <row r="26086" spans="16:17" x14ac:dyDescent="0.3">
      <c r="P26086" s="99"/>
      <c r="Q26086" s="99"/>
    </row>
    <row r="26087" spans="16:17" x14ac:dyDescent="0.3">
      <c r="P26087" s="99"/>
      <c r="Q26087" s="99"/>
    </row>
    <row r="26088" spans="16:17" x14ac:dyDescent="0.3">
      <c r="P26088" s="99"/>
      <c r="Q26088" s="99"/>
    </row>
    <row r="26089" spans="16:17" x14ac:dyDescent="0.3">
      <c r="P26089" s="99"/>
      <c r="Q26089" s="99"/>
    </row>
    <row r="26090" spans="16:17" x14ac:dyDescent="0.3">
      <c r="P26090" s="99"/>
      <c r="Q26090" s="99"/>
    </row>
    <row r="26091" spans="16:17" x14ac:dyDescent="0.3">
      <c r="P26091" s="99"/>
      <c r="Q26091" s="99"/>
    </row>
    <row r="26092" spans="16:17" x14ac:dyDescent="0.3">
      <c r="P26092" s="99"/>
      <c r="Q26092" s="99"/>
    </row>
    <row r="26093" spans="16:17" x14ac:dyDescent="0.3">
      <c r="P26093" s="99"/>
      <c r="Q26093" s="99"/>
    </row>
    <row r="26094" spans="16:17" x14ac:dyDescent="0.3">
      <c r="P26094" s="99"/>
      <c r="Q26094" s="99"/>
    </row>
    <row r="26095" spans="16:17" x14ac:dyDescent="0.3">
      <c r="P26095" s="99"/>
      <c r="Q26095" s="99"/>
    </row>
    <row r="26096" spans="16:17" x14ac:dyDescent="0.3">
      <c r="P26096" s="99"/>
      <c r="Q26096" s="99"/>
    </row>
    <row r="26097" spans="16:17" x14ac:dyDescent="0.3">
      <c r="P26097" s="99"/>
      <c r="Q26097" s="99"/>
    </row>
    <row r="26098" spans="16:17" x14ac:dyDescent="0.3">
      <c r="P26098" s="99"/>
      <c r="Q26098" s="99"/>
    </row>
    <row r="26099" spans="16:17" x14ac:dyDescent="0.3">
      <c r="P26099" s="99"/>
      <c r="Q26099" s="99"/>
    </row>
    <row r="26100" spans="16:17" x14ac:dyDescent="0.3">
      <c r="P26100" s="99"/>
      <c r="Q26100" s="99"/>
    </row>
    <row r="26101" spans="16:17" x14ac:dyDescent="0.3">
      <c r="P26101" s="99"/>
      <c r="Q26101" s="99"/>
    </row>
    <row r="26102" spans="16:17" x14ac:dyDescent="0.3">
      <c r="P26102" s="99"/>
      <c r="Q26102" s="99"/>
    </row>
    <row r="26103" spans="16:17" x14ac:dyDescent="0.3">
      <c r="P26103" s="99"/>
      <c r="Q26103" s="99"/>
    </row>
    <row r="26104" spans="16:17" x14ac:dyDescent="0.3">
      <c r="P26104" s="99"/>
      <c r="Q26104" s="99"/>
    </row>
    <row r="26105" spans="16:17" x14ac:dyDescent="0.3">
      <c r="P26105" s="99"/>
      <c r="Q26105" s="99"/>
    </row>
    <row r="26106" spans="16:17" x14ac:dyDescent="0.3">
      <c r="P26106" s="99"/>
      <c r="Q26106" s="99"/>
    </row>
    <row r="26107" spans="16:17" x14ac:dyDescent="0.3">
      <c r="P26107" s="99"/>
      <c r="Q26107" s="99"/>
    </row>
    <row r="26108" spans="16:17" x14ac:dyDescent="0.3">
      <c r="P26108" s="99"/>
      <c r="Q26108" s="99"/>
    </row>
    <row r="26109" spans="16:17" x14ac:dyDescent="0.3">
      <c r="P26109" s="99"/>
      <c r="Q26109" s="99"/>
    </row>
    <row r="26110" spans="16:17" x14ac:dyDescent="0.3">
      <c r="P26110" s="99"/>
      <c r="Q26110" s="99"/>
    </row>
    <row r="26111" spans="16:17" x14ac:dyDescent="0.3">
      <c r="P26111" s="99"/>
      <c r="Q26111" s="99"/>
    </row>
    <row r="26112" spans="16:17" x14ac:dyDescent="0.3">
      <c r="P26112" s="99"/>
      <c r="Q26112" s="99"/>
    </row>
    <row r="26113" spans="16:17" x14ac:dyDescent="0.3">
      <c r="P26113" s="99"/>
      <c r="Q26113" s="99"/>
    </row>
    <row r="26114" spans="16:17" x14ac:dyDescent="0.3">
      <c r="P26114" s="99"/>
      <c r="Q26114" s="99"/>
    </row>
    <row r="26115" spans="16:17" x14ac:dyDescent="0.3">
      <c r="P26115" s="99"/>
      <c r="Q26115" s="99"/>
    </row>
    <row r="26116" spans="16:17" x14ac:dyDescent="0.3">
      <c r="P26116" s="99"/>
      <c r="Q26116" s="99"/>
    </row>
    <row r="26117" spans="16:17" x14ac:dyDescent="0.3">
      <c r="P26117" s="99"/>
      <c r="Q26117" s="99"/>
    </row>
    <row r="26118" spans="16:17" x14ac:dyDescent="0.3">
      <c r="P26118" s="99"/>
      <c r="Q26118" s="99"/>
    </row>
    <row r="26119" spans="16:17" x14ac:dyDescent="0.3">
      <c r="P26119" s="99"/>
      <c r="Q26119" s="99"/>
    </row>
    <row r="26120" spans="16:17" x14ac:dyDescent="0.3">
      <c r="P26120" s="99"/>
      <c r="Q26120" s="99"/>
    </row>
    <row r="26121" spans="16:17" x14ac:dyDescent="0.3">
      <c r="P26121" s="99"/>
      <c r="Q26121" s="99"/>
    </row>
    <row r="26122" spans="16:17" x14ac:dyDescent="0.3">
      <c r="P26122" s="99"/>
      <c r="Q26122" s="99"/>
    </row>
    <row r="26123" spans="16:17" x14ac:dyDescent="0.3">
      <c r="P26123" s="99"/>
      <c r="Q26123" s="99"/>
    </row>
    <row r="26124" spans="16:17" x14ac:dyDescent="0.3">
      <c r="P26124" s="99"/>
      <c r="Q26124" s="99"/>
    </row>
    <row r="26125" spans="16:17" x14ac:dyDescent="0.3">
      <c r="P26125" s="99"/>
      <c r="Q26125" s="99"/>
    </row>
    <row r="26126" spans="16:17" x14ac:dyDescent="0.3">
      <c r="P26126" s="99"/>
      <c r="Q26126" s="99"/>
    </row>
    <row r="26127" spans="16:17" x14ac:dyDescent="0.3">
      <c r="P26127" s="99"/>
      <c r="Q26127" s="99"/>
    </row>
    <row r="26128" spans="16:17" x14ac:dyDescent="0.3">
      <c r="P26128" s="99"/>
      <c r="Q26128" s="99"/>
    </row>
    <row r="26129" spans="16:17" x14ac:dyDescent="0.3">
      <c r="P26129" s="99"/>
      <c r="Q26129" s="99"/>
    </row>
    <row r="26130" spans="16:17" x14ac:dyDescent="0.3">
      <c r="P26130" s="99"/>
      <c r="Q26130" s="99"/>
    </row>
    <row r="26131" spans="16:17" x14ac:dyDescent="0.3">
      <c r="P26131" s="99"/>
      <c r="Q26131" s="99"/>
    </row>
    <row r="26132" spans="16:17" x14ac:dyDescent="0.3">
      <c r="P26132" s="99"/>
      <c r="Q26132" s="99"/>
    </row>
    <row r="26133" spans="16:17" x14ac:dyDescent="0.3">
      <c r="P26133" s="99"/>
      <c r="Q26133" s="99"/>
    </row>
    <row r="26134" spans="16:17" x14ac:dyDescent="0.3">
      <c r="P26134" s="99"/>
      <c r="Q26134" s="99"/>
    </row>
    <row r="26135" spans="16:17" x14ac:dyDescent="0.3">
      <c r="P26135" s="99"/>
      <c r="Q26135" s="99"/>
    </row>
    <row r="26136" spans="16:17" x14ac:dyDescent="0.3">
      <c r="P26136" s="99"/>
      <c r="Q26136" s="99"/>
    </row>
    <row r="26137" spans="16:17" x14ac:dyDescent="0.3">
      <c r="P26137" s="99"/>
      <c r="Q26137" s="99"/>
    </row>
    <row r="26138" spans="16:17" x14ac:dyDescent="0.3">
      <c r="P26138" s="99"/>
      <c r="Q26138" s="99"/>
    </row>
    <row r="26139" spans="16:17" x14ac:dyDescent="0.3">
      <c r="P26139" s="99"/>
      <c r="Q26139" s="99"/>
    </row>
    <row r="26140" spans="16:17" x14ac:dyDescent="0.3">
      <c r="P26140" s="99"/>
      <c r="Q26140" s="99"/>
    </row>
    <row r="26141" spans="16:17" x14ac:dyDescent="0.3">
      <c r="P26141" s="99"/>
      <c r="Q26141" s="99"/>
    </row>
    <row r="26142" spans="16:17" x14ac:dyDescent="0.3">
      <c r="P26142" s="99"/>
      <c r="Q26142" s="99"/>
    </row>
    <row r="26143" spans="16:17" x14ac:dyDescent="0.3">
      <c r="P26143" s="99"/>
      <c r="Q26143" s="99"/>
    </row>
    <row r="26144" spans="16:17" x14ac:dyDescent="0.3">
      <c r="P26144" s="99"/>
      <c r="Q26144" s="99"/>
    </row>
    <row r="26145" spans="16:17" x14ac:dyDescent="0.3">
      <c r="P26145" s="99"/>
      <c r="Q26145" s="99"/>
    </row>
    <row r="26146" spans="16:17" x14ac:dyDescent="0.3">
      <c r="P26146" s="99"/>
      <c r="Q26146" s="99"/>
    </row>
    <row r="26147" spans="16:17" x14ac:dyDescent="0.3">
      <c r="P26147" s="99"/>
      <c r="Q26147" s="99"/>
    </row>
    <row r="26148" spans="16:17" x14ac:dyDescent="0.3">
      <c r="P26148" s="99"/>
      <c r="Q26148" s="99"/>
    </row>
    <row r="26149" spans="16:17" x14ac:dyDescent="0.3">
      <c r="P26149" s="99"/>
      <c r="Q26149" s="99"/>
    </row>
    <row r="26150" spans="16:17" x14ac:dyDescent="0.3">
      <c r="P26150" s="99"/>
      <c r="Q26150" s="99"/>
    </row>
    <row r="26151" spans="16:17" x14ac:dyDescent="0.3">
      <c r="P26151" s="99"/>
      <c r="Q26151" s="99"/>
    </row>
    <row r="26152" spans="16:17" x14ac:dyDescent="0.3">
      <c r="P26152" s="99"/>
      <c r="Q26152" s="99"/>
    </row>
    <row r="26153" spans="16:17" x14ac:dyDescent="0.3">
      <c r="P26153" s="99"/>
      <c r="Q26153" s="99"/>
    </row>
    <row r="26154" spans="16:17" x14ac:dyDescent="0.3">
      <c r="P26154" s="99"/>
      <c r="Q26154" s="99"/>
    </row>
    <row r="26155" spans="16:17" x14ac:dyDescent="0.3">
      <c r="P26155" s="99"/>
      <c r="Q26155" s="99"/>
    </row>
    <row r="26156" spans="16:17" x14ac:dyDescent="0.3">
      <c r="P26156" s="99"/>
      <c r="Q26156" s="99"/>
    </row>
    <row r="26157" spans="16:17" x14ac:dyDescent="0.3">
      <c r="P26157" s="99"/>
      <c r="Q26157" s="99"/>
    </row>
    <row r="26158" spans="16:17" x14ac:dyDescent="0.3">
      <c r="P26158" s="99"/>
      <c r="Q26158" s="99"/>
    </row>
    <row r="26159" spans="16:17" x14ac:dyDescent="0.3">
      <c r="P26159" s="99"/>
      <c r="Q26159" s="99"/>
    </row>
    <row r="26160" spans="16:17" x14ac:dyDescent="0.3">
      <c r="P26160" s="99"/>
      <c r="Q26160" s="99"/>
    </row>
    <row r="26161" spans="16:17" x14ac:dyDescent="0.3">
      <c r="P26161" s="99"/>
      <c r="Q26161" s="99"/>
    </row>
    <row r="26162" spans="16:17" x14ac:dyDescent="0.3">
      <c r="P26162" s="99"/>
      <c r="Q26162" s="99"/>
    </row>
    <row r="26163" spans="16:17" x14ac:dyDescent="0.3">
      <c r="P26163" s="99"/>
      <c r="Q26163" s="99"/>
    </row>
    <row r="26164" spans="16:17" x14ac:dyDescent="0.3">
      <c r="P26164" s="99"/>
      <c r="Q26164" s="99"/>
    </row>
    <row r="26165" spans="16:17" x14ac:dyDescent="0.3">
      <c r="P26165" s="99"/>
      <c r="Q26165" s="99"/>
    </row>
    <row r="26166" spans="16:17" x14ac:dyDescent="0.3">
      <c r="P26166" s="99"/>
      <c r="Q26166" s="99"/>
    </row>
    <row r="26167" spans="16:17" x14ac:dyDescent="0.3">
      <c r="P26167" s="99"/>
      <c r="Q26167" s="99"/>
    </row>
    <row r="26168" spans="16:17" x14ac:dyDescent="0.3">
      <c r="P26168" s="99"/>
      <c r="Q26168" s="99"/>
    </row>
    <row r="26169" spans="16:17" x14ac:dyDescent="0.3">
      <c r="P26169" s="99"/>
      <c r="Q26169" s="99"/>
    </row>
    <row r="26170" spans="16:17" x14ac:dyDescent="0.3">
      <c r="P26170" s="99"/>
      <c r="Q26170" s="99"/>
    </row>
    <row r="26171" spans="16:17" x14ac:dyDescent="0.3">
      <c r="P26171" s="99"/>
      <c r="Q26171" s="99"/>
    </row>
    <row r="26172" spans="16:17" x14ac:dyDescent="0.3">
      <c r="P26172" s="99"/>
      <c r="Q26172" s="99"/>
    </row>
    <row r="26173" spans="16:17" x14ac:dyDescent="0.3">
      <c r="P26173" s="99"/>
      <c r="Q26173" s="99"/>
    </row>
    <row r="26174" spans="16:17" x14ac:dyDescent="0.3">
      <c r="P26174" s="99"/>
      <c r="Q26174" s="99"/>
    </row>
    <row r="26175" spans="16:17" x14ac:dyDescent="0.3">
      <c r="P26175" s="99"/>
      <c r="Q26175" s="99"/>
    </row>
    <row r="26176" spans="16:17" x14ac:dyDescent="0.3">
      <c r="P26176" s="99"/>
      <c r="Q26176" s="99"/>
    </row>
    <row r="26177" spans="16:17" x14ac:dyDescent="0.3">
      <c r="P26177" s="99"/>
      <c r="Q26177" s="99"/>
    </row>
    <row r="26178" spans="16:17" x14ac:dyDescent="0.3">
      <c r="P26178" s="99"/>
      <c r="Q26178" s="99"/>
    </row>
    <row r="26179" spans="16:17" x14ac:dyDescent="0.3">
      <c r="P26179" s="99"/>
      <c r="Q26179" s="99"/>
    </row>
    <row r="26180" spans="16:17" x14ac:dyDescent="0.3">
      <c r="P26180" s="99"/>
      <c r="Q26180" s="99"/>
    </row>
    <row r="26181" spans="16:17" x14ac:dyDescent="0.3">
      <c r="P26181" s="99"/>
      <c r="Q26181" s="99"/>
    </row>
    <row r="26182" spans="16:17" x14ac:dyDescent="0.3">
      <c r="P26182" s="99"/>
      <c r="Q26182" s="99"/>
    </row>
    <row r="26183" spans="16:17" x14ac:dyDescent="0.3">
      <c r="P26183" s="99"/>
      <c r="Q26183" s="99"/>
    </row>
    <row r="26184" spans="16:17" x14ac:dyDescent="0.3">
      <c r="P26184" s="99"/>
      <c r="Q26184" s="99"/>
    </row>
    <row r="26185" spans="16:17" x14ac:dyDescent="0.3">
      <c r="P26185" s="99"/>
      <c r="Q26185" s="99"/>
    </row>
    <row r="26186" spans="16:17" x14ac:dyDescent="0.3">
      <c r="P26186" s="99"/>
      <c r="Q26186" s="99"/>
    </row>
    <row r="26187" spans="16:17" x14ac:dyDescent="0.3">
      <c r="P26187" s="99"/>
      <c r="Q26187" s="99"/>
    </row>
    <row r="26188" spans="16:17" x14ac:dyDescent="0.3">
      <c r="P26188" s="99"/>
      <c r="Q26188" s="99"/>
    </row>
    <row r="26189" spans="16:17" x14ac:dyDescent="0.3">
      <c r="P26189" s="99"/>
      <c r="Q26189" s="99"/>
    </row>
    <row r="26190" spans="16:17" x14ac:dyDescent="0.3">
      <c r="P26190" s="99"/>
      <c r="Q26190" s="99"/>
    </row>
    <row r="26191" spans="16:17" x14ac:dyDescent="0.3">
      <c r="P26191" s="99"/>
      <c r="Q26191" s="99"/>
    </row>
    <row r="26192" spans="16:17" x14ac:dyDescent="0.3">
      <c r="P26192" s="99"/>
      <c r="Q26192" s="99"/>
    </row>
    <row r="26193" spans="16:17" x14ac:dyDescent="0.3">
      <c r="P26193" s="99"/>
      <c r="Q26193" s="99"/>
    </row>
    <row r="26194" spans="16:17" x14ac:dyDescent="0.3">
      <c r="P26194" s="99"/>
      <c r="Q26194" s="99"/>
    </row>
    <row r="26195" spans="16:17" x14ac:dyDescent="0.3">
      <c r="P26195" s="99"/>
      <c r="Q26195" s="99"/>
    </row>
    <row r="26196" spans="16:17" x14ac:dyDescent="0.3">
      <c r="P26196" s="99"/>
      <c r="Q26196" s="99"/>
    </row>
    <row r="26197" spans="16:17" x14ac:dyDescent="0.3">
      <c r="P26197" s="99"/>
      <c r="Q26197" s="99"/>
    </row>
    <row r="26198" spans="16:17" x14ac:dyDescent="0.3">
      <c r="P26198" s="99"/>
      <c r="Q26198" s="99"/>
    </row>
    <row r="26199" spans="16:17" x14ac:dyDescent="0.3">
      <c r="P26199" s="99"/>
      <c r="Q26199" s="99"/>
    </row>
    <row r="26200" spans="16:17" x14ac:dyDescent="0.3">
      <c r="P26200" s="99"/>
      <c r="Q26200" s="99"/>
    </row>
    <row r="26201" spans="16:17" x14ac:dyDescent="0.3">
      <c r="P26201" s="99"/>
      <c r="Q26201" s="99"/>
    </row>
    <row r="26202" spans="16:17" x14ac:dyDescent="0.3">
      <c r="P26202" s="99"/>
      <c r="Q26202" s="99"/>
    </row>
    <row r="26203" spans="16:17" x14ac:dyDescent="0.3">
      <c r="P26203" s="99"/>
      <c r="Q26203" s="99"/>
    </row>
    <row r="26204" spans="16:17" x14ac:dyDescent="0.3">
      <c r="P26204" s="99"/>
      <c r="Q26204" s="99"/>
    </row>
    <row r="26205" spans="16:17" x14ac:dyDescent="0.3">
      <c r="P26205" s="99"/>
      <c r="Q26205" s="99"/>
    </row>
    <row r="26206" spans="16:17" x14ac:dyDescent="0.3">
      <c r="P26206" s="99"/>
      <c r="Q26206" s="99"/>
    </row>
    <row r="26207" spans="16:17" x14ac:dyDescent="0.3">
      <c r="P26207" s="99"/>
      <c r="Q26207" s="99"/>
    </row>
    <row r="26208" spans="16:17" x14ac:dyDescent="0.3">
      <c r="P26208" s="99"/>
      <c r="Q26208" s="99"/>
    </row>
    <row r="26209" spans="16:17" x14ac:dyDescent="0.3">
      <c r="P26209" s="99"/>
      <c r="Q26209" s="99"/>
    </row>
    <row r="26210" spans="16:17" x14ac:dyDescent="0.3">
      <c r="P26210" s="99"/>
      <c r="Q26210" s="99"/>
    </row>
    <row r="26211" spans="16:17" x14ac:dyDescent="0.3">
      <c r="P26211" s="99"/>
      <c r="Q26211" s="99"/>
    </row>
    <row r="26212" spans="16:17" x14ac:dyDescent="0.3">
      <c r="P26212" s="99"/>
      <c r="Q26212" s="99"/>
    </row>
    <row r="26213" spans="16:17" x14ac:dyDescent="0.3">
      <c r="P26213" s="99"/>
      <c r="Q26213" s="99"/>
    </row>
    <row r="26214" spans="16:17" x14ac:dyDescent="0.3">
      <c r="P26214" s="99"/>
      <c r="Q26214" s="99"/>
    </row>
    <row r="26215" spans="16:17" x14ac:dyDescent="0.3">
      <c r="P26215" s="99"/>
      <c r="Q26215" s="99"/>
    </row>
    <row r="26216" spans="16:17" x14ac:dyDescent="0.3">
      <c r="P26216" s="99"/>
      <c r="Q26216" s="99"/>
    </row>
    <row r="26217" spans="16:17" x14ac:dyDescent="0.3">
      <c r="P26217" s="99"/>
      <c r="Q26217" s="99"/>
    </row>
    <row r="26218" spans="16:17" x14ac:dyDescent="0.3">
      <c r="P26218" s="99"/>
      <c r="Q26218" s="99"/>
    </row>
    <row r="26219" spans="16:17" x14ac:dyDescent="0.3">
      <c r="P26219" s="99"/>
      <c r="Q26219" s="99"/>
    </row>
    <row r="26220" spans="16:17" x14ac:dyDescent="0.3">
      <c r="P26220" s="99"/>
      <c r="Q26220" s="99"/>
    </row>
    <row r="26221" spans="16:17" x14ac:dyDescent="0.3">
      <c r="P26221" s="99"/>
      <c r="Q26221" s="99"/>
    </row>
    <row r="26222" spans="16:17" x14ac:dyDescent="0.3">
      <c r="P26222" s="99"/>
      <c r="Q26222" s="99"/>
    </row>
    <row r="26223" spans="16:17" x14ac:dyDescent="0.3">
      <c r="P26223" s="99"/>
      <c r="Q26223" s="99"/>
    </row>
    <row r="26224" spans="16:17" x14ac:dyDescent="0.3">
      <c r="P26224" s="99"/>
      <c r="Q26224" s="99"/>
    </row>
    <row r="26225" spans="16:17" x14ac:dyDescent="0.3">
      <c r="P26225" s="99"/>
      <c r="Q26225" s="99"/>
    </row>
    <row r="26226" spans="16:17" x14ac:dyDescent="0.3">
      <c r="P26226" s="99"/>
      <c r="Q26226" s="99"/>
    </row>
    <row r="26227" spans="16:17" x14ac:dyDescent="0.3">
      <c r="P26227" s="99"/>
      <c r="Q26227" s="99"/>
    </row>
    <row r="26228" spans="16:17" x14ac:dyDescent="0.3">
      <c r="P26228" s="99"/>
      <c r="Q26228" s="99"/>
    </row>
    <row r="26229" spans="16:17" x14ac:dyDescent="0.3">
      <c r="P26229" s="99"/>
      <c r="Q26229" s="99"/>
    </row>
    <row r="26230" spans="16:17" x14ac:dyDescent="0.3">
      <c r="P26230" s="99"/>
      <c r="Q26230" s="99"/>
    </row>
    <row r="26231" spans="16:17" x14ac:dyDescent="0.3">
      <c r="P26231" s="99"/>
      <c r="Q26231" s="99"/>
    </row>
    <row r="26232" spans="16:17" x14ac:dyDescent="0.3">
      <c r="P26232" s="99"/>
      <c r="Q26232" s="99"/>
    </row>
    <row r="26233" spans="16:17" x14ac:dyDescent="0.3">
      <c r="P26233" s="99"/>
      <c r="Q26233" s="99"/>
    </row>
    <row r="26234" spans="16:17" x14ac:dyDescent="0.3">
      <c r="P26234" s="99"/>
      <c r="Q26234" s="99"/>
    </row>
    <row r="26235" spans="16:17" x14ac:dyDescent="0.3">
      <c r="P26235" s="99"/>
      <c r="Q26235" s="99"/>
    </row>
    <row r="26236" spans="16:17" x14ac:dyDescent="0.3">
      <c r="P26236" s="99"/>
      <c r="Q26236" s="99"/>
    </row>
    <row r="26237" spans="16:17" x14ac:dyDescent="0.3">
      <c r="P26237" s="99"/>
      <c r="Q26237" s="99"/>
    </row>
    <row r="26238" spans="16:17" x14ac:dyDescent="0.3">
      <c r="P26238" s="99"/>
      <c r="Q26238" s="99"/>
    </row>
    <row r="26239" spans="16:17" x14ac:dyDescent="0.3">
      <c r="P26239" s="99"/>
      <c r="Q26239" s="99"/>
    </row>
    <row r="26240" spans="16:17" x14ac:dyDescent="0.3">
      <c r="P26240" s="99"/>
      <c r="Q26240" s="99"/>
    </row>
    <row r="26241" spans="16:17" x14ac:dyDescent="0.3">
      <c r="P26241" s="99"/>
      <c r="Q26241" s="99"/>
    </row>
    <row r="26242" spans="16:17" x14ac:dyDescent="0.3">
      <c r="P26242" s="99"/>
      <c r="Q26242" s="99"/>
    </row>
    <row r="26243" spans="16:17" x14ac:dyDescent="0.3">
      <c r="P26243" s="99"/>
      <c r="Q26243" s="99"/>
    </row>
    <row r="26244" spans="16:17" x14ac:dyDescent="0.3">
      <c r="P26244" s="99"/>
      <c r="Q26244" s="99"/>
    </row>
    <row r="26245" spans="16:17" x14ac:dyDescent="0.3">
      <c r="P26245" s="99"/>
      <c r="Q26245" s="99"/>
    </row>
    <row r="26246" spans="16:17" x14ac:dyDescent="0.3">
      <c r="P26246" s="99"/>
      <c r="Q26246" s="99"/>
    </row>
    <row r="26247" spans="16:17" x14ac:dyDescent="0.3">
      <c r="P26247" s="99"/>
      <c r="Q26247" s="99"/>
    </row>
    <row r="26248" spans="16:17" x14ac:dyDescent="0.3">
      <c r="P26248" s="99"/>
      <c r="Q26248" s="99"/>
    </row>
    <row r="26249" spans="16:17" x14ac:dyDescent="0.3">
      <c r="P26249" s="99"/>
      <c r="Q26249" s="99"/>
    </row>
    <row r="26250" spans="16:17" x14ac:dyDescent="0.3">
      <c r="P26250" s="99"/>
      <c r="Q26250" s="99"/>
    </row>
    <row r="26251" spans="16:17" x14ac:dyDescent="0.3">
      <c r="P26251" s="99"/>
      <c r="Q26251" s="99"/>
    </row>
    <row r="26252" spans="16:17" x14ac:dyDescent="0.3">
      <c r="P26252" s="99"/>
      <c r="Q26252" s="99"/>
    </row>
    <row r="26253" spans="16:17" x14ac:dyDescent="0.3">
      <c r="P26253" s="99"/>
      <c r="Q26253" s="99"/>
    </row>
    <row r="26254" spans="16:17" x14ac:dyDescent="0.3">
      <c r="P26254" s="99"/>
      <c r="Q26254" s="99"/>
    </row>
    <row r="26255" spans="16:17" x14ac:dyDescent="0.3">
      <c r="P26255" s="99"/>
      <c r="Q26255" s="99"/>
    </row>
    <row r="26256" spans="16:17" x14ac:dyDescent="0.3">
      <c r="P26256" s="99"/>
      <c r="Q26256" s="99"/>
    </row>
    <row r="26257" spans="16:17" x14ac:dyDescent="0.3">
      <c r="P26257" s="99"/>
      <c r="Q26257" s="99"/>
    </row>
    <row r="26258" spans="16:17" x14ac:dyDescent="0.3">
      <c r="P26258" s="99"/>
      <c r="Q26258" s="99"/>
    </row>
    <row r="26259" spans="16:17" x14ac:dyDescent="0.3">
      <c r="P26259" s="99"/>
      <c r="Q26259" s="99"/>
    </row>
    <row r="26260" spans="16:17" x14ac:dyDescent="0.3">
      <c r="P26260" s="99"/>
      <c r="Q26260" s="99"/>
    </row>
    <row r="26261" spans="16:17" x14ac:dyDescent="0.3">
      <c r="P26261" s="99"/>
      <c r="Q26261" s="99"/>
    </row>
    <row r="26262" spans="16:17" x14ac:dyDescent="0.3">
      <c r="P26262" s="99"/>
      <c r="Q26262" s="99"/>
    </row>
    <row r="26263" spans="16:17" x14ac:dyDescent="0.3">
      <c r="P26263" s="99"/>
      <c r="Q26263" s="99"/>
    </row>
    <row r="26264" spans="16:17" x14ac:dyDescent="0.3">
      <c r="P26264" s="99"/>
      <c r="Q26264" s="99"/>
    </row>
    <row r="26265" spans="16:17" x14ac:dyDescent="0.3">
      <c r="P26265" s="99"/>
      <c r="Q26265" s="99"/>
    </row>
    <row r="26266" spans="16:17" x14ac:dyDescent="0.3">
      <c r="P26266" s="99"/>
      <c r="Q26266" s="99"/>
    </row>
    <row r="26267" spans="16:17" x14ac:dyDescent="0.3">
      <c r="P26267" s="99"/>
      <c r="Q26267" s="99"/>
    </row>
    <row r="26268" spans="16:17" x14ac:dyDescent="0.3">
      <c r="P26268" s="99"/>
      <c r="Q26268" s="99"/>
    </row>
    <row r="26269" spans="16:17" x14ac:dyDescent="0.3">
      <c r="P26269" s="99"/>
      <c r="Q26269" s="99"/>
    </row>
    <row r="26270" spans="16:17" x14ac:dyDescent="0.3">
      <c r="P26270" s="99"/>
      <c r="Q26270" s="99"/>
    </row>
    <row r="26271" spans="16:17" x14ac:dyDescent="0.3">
      <c r="P26271" s="99"/>
      <c r="Q26271" s="99"/>
    </row>
    <row r="26272" spans="16:17" x14ac:dyDescent="0.3">
      <c r="P26272" s="99"/>
      <c r="Q26272" s="99"/>
    </row>
    <row r="26273" spans="16:17" x14ac:dyDescent="0.3">
      <c r="P26273" s="99"/>
      <c r="Q26273" s="99"/>
    </row>
    <row r="26274" spans="16:17" x14ac:dyDescent="0.3">
      <c r="P26274" s="99"/>
      <c r="Q26274" s="99"/>
    </row>
    <row r="26275" spans="16:17" x14ac:dyDescent="0.3">
      <c r="P26275" s="99"/>
      <c r="Q26275" s="99"/>
    </row>
    <row r="26276" spans="16:17" x14ac:dyDescent="0.3">
      <c r="P26276" s="99"/>
      <c r="Q26276" s="99"/>
    </row>
    <row r="26277" spans="16:17" x14ac:dyDescent="0.3">
      <c r="P26277" s="99"/>
      <c r="Q26277" s="99"/>
    </row>
    <row r="26278" spans="16:17" x14ac:dyDescent="0.3">
      <c r="P26278" s="99"/>
      <c r="Q26278" s="99"/>
    </row>
    <row r="26279" spans="16:17" x14ac:dyDescent="0.3">
      <c r="P26279" s="99"/>
      <c r="Q26279" s="99"/>
    </row>
    <row r="26280" spans="16:17" x14ac:dyDescent="0.3">
      <c r="P26280" s="99"/>
      <c r="Q26280" s="99"/>
    </row>
    <row r="26281" spans="16:17" x14ac:dyDescent="0.3">
      <c r="P26281" s="99"/>
      <c r="Q26281" s="99"/>
    </row>
    <row r="26282" spans="16:17" x14ac:dyDescent="0.3">
      <c r="P26282" s="99"/>
      <c r="Q26282" s="99"/>
    </row>
    <row r="26283" spans="16:17" x14ac:dyDescent="0.3">
      <c r="P26283" s="99"/>
      <c r="Q26283" s="99"/>
    </row>
    <row r="26284" spans="16:17" x14ac:dyDescent="0.3">
      <c r="P26284" s="99"/>
      <c r="Q26284" s="99"/>
    </row>
    <row r="26285" spans="16:17" x14ac:dyDescent="0.3">
      <c r="P26285" s="99"/>
      <c r="Q26285" s="99"/>
    </row>
    <row r="26286" spans="16:17" x14ac:dyDescent="0.3">
      <c r="P26286" s="99"/>
      <c r="Q26286" s="99"/>
    </row>
    <row r="26287" spans="16:17" x14ac:dyDescent="0.3">
      <c r="P26287" s="99"/>
      <c r="Q26287" s="99"/>
    </row>
    <row r="26288" spans="16:17" x14ac:dyDescent="0.3">
      <c r="P26288" s="99"/>
      <c r="Q26288" s="99"/>
    </row>
    <row r="26289" spans="16:17" x14ac:dyDescent="0.3">
      <c r="P26289" s="99"/>
      <c r="Q26289" s="99"/>
    </row>
    <row r="26290" spans="16:17" x14ac:dyDescent="0.3">
      <c r="P26290" s="99"/>
      <c r="Q26290" s="99"/>
    </row>
    <row r="26291" spans="16:17" x14ac:dyDescent="0.3">
      <c r="P26291" s="99"/>
      <c r="Q26291" s="99"/>
    </row>
    <row r="26292" spans="16:17" x14ac:dyDescent="0.3">
      <c r="P26292" s="99"/>
      <c r="Q26292" s="99"/>
    </row>
    <row r="26293" spans="16:17" x14ac:dyDescent="0.3">
      <c r="P26293" s="99"/>
      <c r="Q26293" s="99"/>
    </row>
    <row r="26294" spans="16:17" x14ac:dyDescent="0.3">
      <c r="P26294" s="99"/>
      <c r="Q26294" s="99"/>
    </row>
    <row r="26295" spans="16:17" x14ac:dyDescent="0.3">
      <c r="P26295" s="99"/>
      <c r="Q26295" s="99"/>
    </row>
    <row r="26296" spans="16:17" x14ac:dyDescent="0.3">
      <c r="P26296" s="99"/>
      <c r="Q26296" s="99"/>
    </row>
    <row r="26297" spans="16:17" x14ac:dyDescent="0.3">
      <c r="P26297" s="99"/>
      <c r="Q26297" s="99"/>
    </row>
    <row r="26298" spans="16:17" x14ac:dyDescent="0.3">
      <c r="P26298" s="99"/>
      <c r="Q26298" s="99"/>
    </row>
    <row r="26299" spans="16:17" x14ac:dyDescent="0.3">
      <c r="P26299" s="99"/>
      <c r="Q26299" s="99"/>
    </row>
    <row r="26300" spans="16:17" x14ac:dyDescent="0.3">
      <c r="P26300" s="99"/>
      <c r="Q26300" s="99"/>
    </row>
    <row r="26301" spans="16:17" x14ac:dyDescent="0.3">
      <c r="P26301" s="99"/>
      <c r="Q26301" s="99"/>
    </row>
    <row r="26302" spans="16:17" x14ac:dyDescent="0.3">
      <c r="P26302" s="99"/>
      <c r="Q26302" s="99"/>
    </row>
    <row r="26303" spans="16:17" x14ac:dyDescent="0.3">
      <c r="P26303" s="99"/>
      <c r="Q26303" s="99"/>
    </row>
    <row r="26304" spans="16:17" x14ac:dyDescent="0.3">
      <c r="P26304" s="99"/>
      <c r="Q26304" s="99"/>
    </row>
    <row r="26305" spans="16:17" x14ac:dyDescent="0.3">
      <c r="P26305" s="99"/>
      <c r="Q26305" s="99"/>
    </row>
    <row r="26306" spans="16:17" x14ac:dyDescent="0.3">
      <c r="P26306" s="99"/>
      <c r="Q26306" s="99"/>
    </row>
    <row r="26307" spans="16:17" x14ac:dyDescent="0.3">
      <c r="P26307" s="99"/>
      <c r="Q26307" s="99"/>
    </row>
    <row r="26308" spans="16:17" x14ac:dyDescent="0.3">
      <c r="P26308" s="99"/>
      <c r="Q26308" s="99"/>
    </row>
    <row r="26309" spans="16:17" x14ac:dyDescent="0.3">
      <c r="P26309" s="99"/>
      <c r="Q26309" s="99"/>
    </row>
    <row r="26310" spans="16:17" x14ac:dyDescent="0.3">
      <c r="P26310" s="99"/>
      <c r="Q26310" s="99"/>
    </row>
    <row r="26311" spans="16:17" x14ac:dyDescent="0.3">
      <c r="P26311" s="99"/>
      <c r="Q26311" s="99"/>
    </row>
    <row r="26312" spans="16:17" x14ac:dyDescent="0.3">
      <c r="P26312" s="99"/>
      <c r="Q26312" s="99"/>
    </row>
    <row r="26313" spans="16:17" x14ac:dyDescent="0.3">
      <c r="P26313" s="99"/>
      <c r="Q26313" s="99"/>
    </row>
    <row r="26314" spans="16:17" x14ac:dyDescent="0.3">
      <c r="P26314" s="99"/>
      <c r="Q26314" s="99"/>
    </row>
    <row r="26315" spans="16:17" x14ac:dyDescent="0.3">
      <c r="P26315" s="99"/>
      <c r="Q26315" s="99"/>
    </row>
    <row r="26316" spans="16:17" x14ac:dyDescent="0.3">
      <c r="P26316" s="99"/>
      <c r="Q26316" s="99"/>
    </row>
    <row r="26317" spans="16:17" x14ac:dyDescent="0.3">
      <c r="P26317" s="99"/>
      <c r="Q26317" s="99"/>
    </row>
    <row r="26318" spans="16:17" x14ac:dyDescent="0.3">
      <c r="P26318" s="99"/>
      <c r="Q26318" s="99"/>
    </row>
    <row r="26319" spans="16:17" x14ac:dyDescent="0.3">
      <c r="P26319" s="99"/>
      <c r="Q26319" s="99"/>
    </row>
    <row r="26320" spans="16:17" x14ac:dyDescent="0.3">
      <c r="P26320" s="99"/>
      <c r="Q26320" s="99"/>
    </row>
    <row r="26321" spans="16:17" x14ac:dyDescent="0.3">
      <c r="P26321" s="99"/>
      <c r="Q26321" s="99"/>
    </row>
    <row r="26322" spans="16:17" x14ac:dyDescent="0.3">
      <c r="P26322" s="99"/>
      <c r="Q26322" s="99"/>
    </row>
    <row r="26323" spans="16:17" x14ac:dyDescent="0.3">
      <c r="P26323" s="99"/>
      <c r="Q26323" s="99"/>
    </row>
    <row r="26324" spans="16:17" x14ac:dyDescent="0.3">
      <c r="P26324" s="99"/>
      <c r="Q26324" s="99"/>
    </row>
    <row r="26325" spans="16:17" x14ac:dyDescent="0.3">
      <c r="P26325" s="99"/>
      <c r="Q26325" s="99"/>
    </row>
    <row r="26326" spans="16:17" x14ac:dyDescent="0.3">
      <c r="P26326" s="99"/>
      <c r="Q26326" s="99"/>
    </row>
    <row r="26327" spans="16:17" x14ac:dyDescent="0.3">
      <c r="P26327" s="99"/>
      <c r="Q26327" s="99"/>
    </row>
    <row r="26328" spans="16:17" x14ac:dyDescent="0.3">
      <c r="P26328" s="99"/>
      <c r="Q26328" s="99"/>
    </row>
    <row r="26329" spans="16:17" x14ac:dyDescent="0.3">
      <c r="P26329" s="99"/>
      <c r="Q26329" s="99"/>
    </row>
    <row r="26330" spans="16:17" x14ac:dyDescent="0.3">
      <c r="P26330" s="99"/>
      <c r="Q26330" s="99"/>
    </row>
    <row r="26331" spans="16:17" x14ac:dyDescent="0.3">
      <c r="P26331" s="99"/>
      <c r="Q26331" s="99"/>
    </row>
    <row r="26332" spans="16:17" x14ac:dyDescent="0.3">
      <c r="P26332" s="99"/>
      <c r="Q26332" s="99"/>
    </row>
    <row r="26333" spans="16:17" x14ac:dyDescent="0.3">
      <c r="P26333" s="99"/>
      <c r="Q26333" s="99"/>
    </row>
    <row r="26334" spans="16:17" x14ac:dyDescent="0.3">
      <c r="P26334" s="99"/>
      <c r="Q26334" s="99"/>
    </row>
    <row r="26335" spans="16:17" x14ac:dyDescent="0.3">
      <c r="P26335" s="99"/>
      <c r="Q26335" s="99"/>
    </row>
    <row r="26336" spans="16:17" x14ac:dyDescent="0.3">
      <c r="P26336" s="99"/>
      <c r="Q26336" s="99"/>
    </row>
    <row r="26337" spans="16:17" x14ac:dyDescent="0.3">
      <c r="P26337" s="99"/>
      <c r="Q26337" s="99"/>
    </row>
    <row r="26338" spans="16:17" x14ac:dyDescent="0.3">
      <c r="P26338" s="99"/>
      <c r="Q26338" s="99"/>
    </row>
    <row r="26339" spans="16:17" x14ac:dyDescent="0.3">
      <c r="P26339" s="99"/>
      <c r="Q26339" s="99"/>
    </row>
    <row r="26340" spans="16:17" x14ac:dyDescent="0.3">
      <c r="P26340" s="99"/>
      <c r="Q26340" s="99"/>
    </row>
    <row r="26341" spans="16:17" x14ac:dyDescent="0.3">
      <c r="P26341" s="99"/>
      <c r="Q26341" s="99"/>
    </row>
    <row r="26342" spans="16:17" x14ac:dyDescent="0.3">
      <c r="P26342" s="99"/>
      <c r="Q26342" s="99"/>
    </row>
    <row r="26343" spans="16:17" x14ac:dyDescent="0.3">
      <c r="P26343" s="99"/>
      <c r="Q26343" s="99"/>
    </row>
    <row r="26344" spans="16:17" x14ac:dyDescent="0.3">
      <c r="P26344" s="99"/>
      <c r="Q26344" s="99"/>
    </row>
    <row r="26345" spans="16:17" x14ac:dyDescent="0.3">
      <c r="P26345" s="99"/>
      <c r="Q26345" s="99"/>
    </row>
    <row r="26346" spans="16:17" x14ac:dyDescent="0.3">
      <c r="P26346" s="99"/>
      <c r="Q26346" s="99"/>
    </row>
    <row r="26347" spans="16:17" x14ac:dyDescent="0.3">
      <c r="P26347" s="99"/>
      <c r="Q26347" s="99"/>
    </row>
    <row r="26348" spans="16:17" x14ac:dyDescent="0.3">
      <c r="P26348" s="99"/>
      <c r="Q26348" s="99"/>
    </row>
    <row r="26349" spans="16:17" x14ac:dyDescent="0.3">
      <c r="P26349" s="99"/>
      <c r="Q26349" s="99"/>
    </row>
    <row r="26350" spans="16:17" x14ac:dyDescent="0.3">
      <c r="P26350" s="99"/>
      <c r="Q26350" s="99"/>
    </row>
    <row r="26351" spans="16:17" x14ac:dyDescent="0.3">
      <c r="P26351" s="99"/>
      <c r="Q26351" s="99"/>
    </row>
    <row r="26352" spans="16:17" x14ac:dyDescent="0.3">
      <c r="P26352" s="99"/>
      <c r="Q26352" s="99"/>
    </row>
    <row r="26353" spans="16:17" x14ac:dyDescent="0.3">
      <c r="P26353" s="99"/>
      <c r="Q26353" s="99"/>
    </row>
    <row r="26354" spans="16:17" x14ac:dyDescent="0.3">
      <c r="P26354" s="99"/>
      <c r="Q26354" s="99"/>
    </row>
    <row r="26355" spans="16:17" x14ac:dyDescent="0.3">
      <c r="P26355" s="99"/>
      <c r="Q26355" s="99"/>
    </row>
    <row r="26356" spans="16:17" x14ac:dyDescent="0.3">
      <c r="P26356" s="99"/>
      <c r="Q26356" s="99"/>
    </row>
    <row r="26357" spans="16:17" x14ac:dyDescent="0.3">
      <c r="P26357" s="99"/>
      <c r="Q26357" s="99"/>
    </row>
    <row r="26358" spans="16:17" x14ac:dyDescent="0.3">
      <c r="P26358" s="99"/>
      <c r="Q26358" s="99"/>
    </row>
    <row r="26359" spans="16:17" x14ac:dyDescent="0.3">
      <c r="P26359" s="99"/>
      <c r="Q26359" s="99"/>
    </row>
    <row r="26360" spans="16:17" x14ac:dyDescent="0.3">
      <c r="P26360" s="99"/>
      <c r="Q26360" s="99"/>
    </row>
    <row r="26361" spans="16:17" x14ac:dyDescent="0.3">
      <c r="P26361" s="99"/>
      <c r="Q26361" s="99"/>
    </row>
    <row r="26362" spans="16:17" x14ac:dyDescent="0.3">
      <c r="P26362" s="99"/>
      <c r="Q26362" s="99"/>
    </row>
    <row r="26363" spans="16:17" x14ac:dyDescent="0.3">
      <c r="P26363" s="99"/>
      <c r="Q26363" s="99"/>
    </row>
    <row r="26364" spans="16:17" x14ac:dyDescent="0.3">
      <c r="P26364" s="99"/>
      <c r="Q26364" s="99"/>
    </row>
    <row r="26365" spans="16:17" x14ac:dyDescent="0.3">
      <c r="P26365" s="99"/>
      <c r="Q26365" s="99"/>
    </row>
    <row r="26366" spans="16:17" x14ac:dyDescent="0.3">
      <c r="P26366" s="99"/>
      <c r="Q26366" s="99"/>
    </row>
    <row r="26367" spans="16:17" x14ac:dyDescent="0.3">
      <c r="P26367" s="99"/>
      <c r="Q26367" s="99"/>
    </row>
    <row r="26368" spans="16:17" x14ac:dyDescent="0.3">
      <c r="P26368" s="99"/>
      <c r="Q26368" s="99"/>
    </row>
    <row r="26369" spans="16:17" x14ac:dyDescent="0.3">
      <c r="P26369" s="99"/>
      <c r="Q26369" s="99"/>
    </row>
    <row r="26370" spans="16:17" x14ac:dyDescent="0.3">
      <c r="P26370" s="99"/>
      <c r="Q26370" s="99"/>
    </row>
    <row r="26371" spans="16:17" x14ac:dyDescent="0.3">
      <c r="P26371" s="99"/>
      <c r="Q26371" s="99"/>
    </row>
    <row r="26372" spans="16:17" x14ac:dyDescent="0.3">
      <c r="P26372" s="99"/>
      <c r="Q26372" s="99"/>
    </row>
    <row r="26373" spans="16:17" x14ac:dyDescent="0.3">
      <c r="P26373" s="99"/>
      <c r="Q26373" s="99"/>
    </row>
    <row r="26374" spans="16:17" x14ac:dyDescent="0.3">
      <c r="P26374" s="99"/>
      <c r="Q26374" s="99"/>
    </row>
    <row r="26375" spans="16:17" x14ac:dyDescent="0.3">
      <c r="P26375" s="99"/>
      <c r="Q26375" s="99"/>
    </row>
    <row r="26376" spans="16:17" x14ac:dyDescent="0.3">
      <c r="P26376" s="99"/>
      <c r="Q26376" s="99"/>
    </row>
    <row r="26377" spans="16:17" x14ac:dyDescent="0.3">
      <c r="P26377" s="99"/>
      <c r="Q26377" s="99"/>
    </row>
    <row r="26378" spans="16:17" x14ac:dyDescent="0.3">
      <c r="P26378" s="99"/>
      <c r="Q26378" s="99"/>
    </row>
    <row r="26379" spans="16:17" x14ac:dyDescent="0.3">
      <c r="P26379" s="99"/>
      <c r="Q26379" s="99"/>
    </row>
    <row r="26380" spans="16:17" x14ac:dyDescent="0.3">
      <c r="P26380" s="99"/>
      <c r="Q26380" s="99"/>
    </row>
    <row r="26381" spans="16:17" x14ac:dyDescent="0.3">
      <c r="P26381" s="99"/>
      <c r="Q26381" s="99"/>
    </row>
    <row r="26382" spans="16:17" x14ac:dyDescent="0.3">
      <c r="P26382" s="99"/>
      <c r="Q26382" s="99"/>
    </row>
    <row r="26383" spans="16:17" x14ac:dyDescent="0.3">
      <c r="P26383" s="99"/>
      <c r="Q26383" s="99"/>
    </row>
    <row r="26384" spans="16:17" x14ac:dyDescent="0.3">
      <c r="P26384" s="99"/>
      <c r="Q26384" s="99"/>
    </row>
    <row r="26385" spans="16:17" x14ac:dyDescent="0.3">
      <c r="P26385" s="99"/>
      <c r="Q26385" s="99"/>
    </row>
    <row r="26386" spans="16:17" x14ac:dyDescent="0.3">
      <c r="P26386" s="99"/>
      <c r="Q26386" s="99"/>
    </row>
    <row r="26387" spans="16:17" x14ac:dyDescent="0.3">
      <c r="P26387" s="99"/>
      <c r="Q26387" s="99"/>
    </row>
    <row r="26388" spans="16:17" x14ac:dyDescent="0.3">
      <c r="P26388" s="99"/>
      <c r="Q26388" s="99"/>
    </row>
    <row r="26389" spans="16:17" x14ac:dyDescent="0.3">
      <c r="P26389" s="99"/>
      <c r="Q26389" s="99"/>
    </row>
    <row r="26390" spans="16:17" x14ac:dyDescent="0.3">
      <c r="P26390" s="99"/>
      <c r="Q26390" s="99"/>
    </row>
    <row r="26391" spans="16:17" x14ac:dyDescent="0.3">
      <c r="P26391" s="99"/>
      <c r="Q26391" s="99"/>
    </row>
    <row r="26392" spans="16:17" x14ac:dyDescent="0.3">
      <c r="P26392" s="99"/>
      <c r="Q26392" s="99"/>
    </row>
    <row r="26393" spans="16:17" x14ac:dyDescent="0.3">
      <c r="P26393" s="99"/>
      <c r="Q26393" s="99"/>
    </row>
    <row r="26394" spans="16:17" x14ac:dyDescent="0.3">
      <c r="P26394" s="99"/>
      <c r="Q26394" s="99"/>
    </row>
    <row r="26395" spans="16:17" x14ac:dyDescent="0.3">
      <c r="P26395" s="99"/>
      <c r="Q26395" s="99"/>
    </row>
    <row r="26396" spans="16:17" x14ac:dyDescent="0.3">
      <c r="P26396" s="99"/>
      <c r="Q26396" s="99"/>
    </row>
    <row r="26397" spans="16:17" x14ac:dyDescent="0.3">
      <c r="P26397" s="99"/>
      <c r="Q26397" s="99"/>
    </row>
    <row r="26398" spans="16:17" x14ac:dyDescent="0.3">
      <c r="P26398" s="99"/>
      <c r="Q26398" s="99"/>
    </row>
    <row r="26399" spans="16:17" x14ac:dyDescent="0.3">
      <c r="P26399" s="99"/>
      <c r="Q26399" s="99"/>
    </row>
    <row r="26400" spans="16:17" x14ac:dyDescent="0.3">
      <c r="P26400" s="99"/>
      <c r="Q26400" s="99"/>
    </row>
    <row r="26401" spans="16:17" x14ac:dyDescent="0.3">
      <c r="P26401" s="99"/>
      <c r="Q26401" s="99"/>
    </row>
    <row r="26402" spans="16:17" x14ac:dyDescent="0.3">
      <c r="P26402" s="99"/>
      <c r="Q26402" s="99"/>
    </row>
    <row r="26403" spans="16:17" x14ac:dyDescent="0.3">
      <c r="P26403" s="99"/>
      <c r="Q26403" s="99"/>
    </row>
    <row r="26404" spans="16:17" x14ac:dyDescent="0.3">
      <c r="P26404" s="99"/>
      <c r="Q26404" s="99"/>
    </row>
    <row r="26405" spans="16:17" x14ac:dyDescent="0.3">
      <c r="P26405" s="99"/>
      <c r="Q26405" s="99"/>
    </row>
    <row r="26406" spans="16:17" x14ac:dyDescent="0.3">
      <c r="P26406" s="99"/>
      <c r="Q26406" s="99"/>
    </row>
    <row r="26407" spans="16:17" x14ac:dyDescent="0.3">
      <c r="P26407" s="99"/>
      <c r="Q26407" s="99"/>
    </row>
    <row r="26408" spans="16:17" x14ac:dyDescent="0.3">
      <c r="P26408" s="99"/>
      <c r="Q26408" s="99"/>
    </row>
    <row r="26409" spans="16:17" x14ac:dyDescent="0.3">
      <c r="P26409" s="99"/>
      <c r="Q26409" s="99"/>
    </row>
    <row r="26410" spans="16:17" x14ac:dyDescent="0.3">
      <c r="P26410" s="99"/>
      <c r="Q26410" s="99"/>
    </row>
    <row r="26411" spans="16:17" x14ac:dyDescent="0.3">
      <c r="P26411" s="99"/>
      <c r="Q26411" s="99"/>
    </row>
    <row r="26412" spans="16:17" x14ac:dyDescent="0.3">
      <c r="P26412" s="99"/>
      <c r="Q26412" s="99"/>
    </row>
    <row r="26413" spans="16:17" x14ac:dyDescent="0.3">
      <c r="P26413" s="99"/>
      <c r="Q26413" s="99"/>
    </row>
    <row r="26414" spans="16:17" x14ac:dyDescent="0.3">
      <c r="P26414" s="99"/>
      <c r="Q26414" s="99"/>
    </row>
    <row r="26415" spans="16:17" x14ac:dyDescent="0.3">
      <c r="P26415" s="99"/>
      <c r="Q26415" s="99"/>
    </row>
    <row r="26416" spans="16:17" x14ac:dyDescent="0.3">
      <c r="P26416" s="99"/>
      <c r="Q26416" s="99"/>
    </row>
    <row r="26417" spans="16:17" x14ac:dyDescent="0.3">
      <c r="P26417" s="99"/>
      <c r="Q26417" s="99"/>
    </row>
    <row r="26418" spans="16:17" x14ac:dyDescent="0.3">
      <c r="P26418" s="99"/>
      <c r="Q26418" s="99"/>
    </row>
    <row r="26419" spans="16:17" x14ac:dyDescent="0.3">
      <c r="P26419" s="99"/>
      <c r="Q26419" s="99"/>
    </row>
    <row r="26420" spans="16:17" x14ac:dyDescent="0.3">
      <c r="P26420" s="99"/>
      <c r="Q26420" s="99"/>
    </row>
    <row r="26421" spans="16:17" x14ac:dyDescent="0.3">
      <c r="P26421" s="99"/>
      <c r="Q26421" s="99"/>
    </row>
    <row r="26422" spans="16:17" x14ac:dyDescent="0.3">
      <c r="P26422" s="99"/>
      <c r="Q26422" s="99"/>
    </row>
    <row r="26423" spans="16:17" x14ac:dyDescent="0.3">
      <c r="P26423" s="99"/>
      <c r="Q26423" s="99"/>
    </row>
    <row r="26424" spans="16:17" x14ac:dyDescent="0.3">
      <c r="P26424" s="99"/>
      <c r="Q26424" s="99"/>
    </row>
    <row r="26425" spans="16:17" x14ac:dyDescent="0.3">
      <c r="P26425" s="99"/>
      <c r="Q26425" s="99"/>
    </row>
    <row r="26426" spans="16:17" x14ac:dyDescent="0.3">
      <c r="P26426" s="99"/>
      <c r="Q26426" s="99"/>
    </row>
    <row r="26427" spans="16:17" x14ac:dyDescent="0.3">
      <c r="P26427" s="99"/>
      <c r="Q26427" s="99"/>
    </row>
    <row r="26428" spans="16:17" x14ac:dyDescent="0.3">
      <c r="P26428" s="99"/>
      <c r="Q26428" s="99"/>
    </row>
    <row r="26429" spans="16:17" x14ac:dyDescent="0.3">
      <c r="P26429" s="99"/>
      <c r="Q26429" s="99"/>
    </row>
    <row r="26430" spans="16:17" x14ac:dyDescent="0.3">
      <c r="P26430" s="99"/>
      <c r="Q26430" s="99"/>
    </row>
    <row r="26431" spans="16:17" x14ac:dyDescent="0.3">
      <c r="P26431" s="99"/>
      <c r="Q26431" s="99"/>
    </row>
    <row r="26432" spans="16:17" x14ac:dyDescent="0.3">
      <c r="P26432" s="99"/>
      <c r="Q26432" s="99"/>
    </row>
    <row r="26433" spans="16:17" x14ac:dyDescent="0.3">
      <c r="P26433" s="99"/>
      <c r="Q26433" s="99"/>
    </row>
    <row r="26434" spans="16:17" x14ac:dyDescent="0.3">
      <c r="P26434" s="99"/>
      <c r="Q26434" s="99"/>
    </row>
    <row r="26435" spans="16:17" x14ac:dyDescent="0.3">
      <c r="P26435" s="99"/>
      <c r="Q26435" s="99"/>
    </row>
    <row r="26436" spans="16:17" x14ac:dyDescent="0.3">
      <c r="P26436" s="99"/>
      <c r="Q26436" s="99"/>
    </row>
    <row r="26437" spans="16:17" x14ac:dyDescent="0.3">
      <c r="P26437" s="99"/>
      <c r="Q26437" s="99"/>
    </row>
    <row r="26438" spans="16:17" x14ac:dyDescent="0.3">
      <c r="P26438" s="99"/>
      <c r="Q26438" s="99"/>
    </row>
    <row r="26439" spans="16:17" x14ac:dyDescent="0.3">
      <c r="P26439" s="99"/>
      <c r="Q26439" s="99"/>
    </row>
    <row r="26440" spans="16:17" x14ac:dyDescent="0.3">
      <c r="P26440" s="99"/>
      <c r="Q26440" s="99"/>
    </row>
    <row r="26441" spans="16:17" x14ac:dyDescent="0.3">
      <c r="P26441" s="99"/>
      <c r="Q26441" s="99"/>
    </row>
    <row r="26442" spans="16:17" x14ac:dyDescent="0.3">
      <c r="P26442" s="99"/>
      <c r="Q26442" s="99"/>
    </row>
    <row r="26443" spans="16:17" x14ac:dyDescent="0.3">
      <c r="P26443" s="99"/>
      <c r="Q26443" s="99"/>
    </row>
    <row r="26444" spans="16:17" x14ac:dyDescent="0.3">
      <c r="P26444" s="99"/>
      <c r="Q26444" s="99"/>
    </row>
    <row r="26445" spans="16:17" x14ac:dyDescent="0.3">
      <c r="P26445" s="99"/>
      <c r="Q26445" s="99"/>
    </row>
    <row r="26446" spans="16:17" x14ac:dyDescent="0.3">
      <c r="P26446" s="99"/>
      <c r="Q26446" s="99"/>
    </row>
    <row r="26447" spans="16:17" x14ac:dyDescent="0.3">
      <c r="P26447" s="99"/>
      <c r="Q26447" s="99"/>
    </row>
    <row r="26448" spans="16:17" x14ac:dyDescent="0.3">
      <c r="P26448" s="99"/>
      <c r="Q26448" s="99"/>
    </row>
    <row r="26449" spans="16:17" x14ac:dyDescent="0.3">
      <c r="P26449" s="99"/>
      <c r="Q26449" s="99"/>
    </row>
    <row r="26450" spans="16:17" x14ac:dyDescent="0.3">
      <c r="P26450" s="99"/>
      <c r="Q26450" s="99"/>
    </row>
    <row r="26451" spans="16:17" x14ac:dyDescent="0.3">
      <c r="P26451" s="99"/>
      <c r="Q26451" s="99"/>
    </row>
    <row r="26452" spans="16:17" x14ac:dyDescent="0.3">
      <c r="P26452" s="99"/>
      <c r="Q26452" s="99"/>
    </row>
    <row r="26453" spans="16:17" x14ac:dyDescent="0.3">
      <c r="P26453" s="99"/>
      <c r="Q26453" s="99"/>
    </row>
    <row r="26454" spans="16:17" x14ac:dyDescent="0.3">
      <c r="P26454" s="99"/>
      <c r="Q26454" s="99"/>
    </row>
    <row r="26455" spans="16:17" x14ac:dyDescent="0.3">
      <c r="P26455" s="99"/>
      <c r="Q26455" s="99"/>
    </row>
    <row r="26456" spans="16:17" x14ac:dyDescent="0.3">
      <c r="P26456" s="99"/>
      <c r="Q26456" s="99"/>
    </row>
    <row r="26457" spans="16:17" x14ac:dyDescent="0.3">
      <c r="P26457" s="99"/>
      <c r="Q26457" s="99"/>
    </row>
    <row r="26458" spans="16:17" x14ac:dyDescent="0.3">
      <c r="P26458" s="99"/>
      <c r="Q26458" s="99"/>
    </row>
    <row r="26459" spans="16:17" x14ac:dyDescent="0.3">
      <c r="P26459" s="99"/>
      <c r="Q26459" s="99"/>
    </row>
    <row r="26460" spans="16:17" x14ac:dyDescent="0.3">
      <c r="P26460" s="99"/>
      <c r="Q26460" s="99"/>
    </row>
    <row r="26461" spans="16:17" x14ac:dyDescent="0.3">
      <c r="P26461" s="99"/>
      <c r="Q26461" s="99"/>
    </row>
    <row r="26462" spans="16:17" x14ac:dyDescent="0.3">
      <c r="P26462" s="99"/>
      <c r="Q26462" s="99"/>
    </row>
    <row r="26463" spans="16:17" x14ac:dyDescent="0.3">
      <c r="P26463" s="99"/>
      <c r="Q26463" s="99"/>
    </row>
    <row r="26464" spans="16:17" x14ac:dyDescent="0.3">
      <c r="P26464" s="99"/>
      <c r="Q26464" s="99"/>
    </row>
    <row r="26465" spans="16:17" x14ac:dyDescent="0.3">
      <c r="P26465" s="99"/>
      <c r="Q26465" s="99"/>
    </row>
    <row r="26466" spans="16:17" x14ac:dyDescent="0.3">
      <c r="P26466" s="99"/>
      <c r="Q26466" s="99"/>
    </row>
    <row r="26467" spans="16:17" x14ac:dyDescent="0.3">
      <c r="P26467" s="99"/>
      <c r="Q26467" s="99"/>
    </row>
    <row r="26468" spans="16:17" x14ac:dyDescent="0.3">
      <c r="P26468" s="99"/>
      <c r="Q26468" s="99"/>
    </row>
    <row r="26469" spans="16:17" x14ac:dyDescent="0.3">
      <c r="P26469" s="99"/>
      <c r="Q26469" s="99"/>
    </row>
    <row r="26470" spans="16:17" x14ac:dyDescent="0.3">
      <c r="P26470" s="99"/>
      <c r="Q26470" s="99"/>
    </row>
    <row r="26471" spans="16:17" x14ac:dyDescent="0.3">
      <c r="P26471" s="99"/>
      <c r="Q26471" s="99"/>
    </row>
    <row r="26472" spans="16:17" x14ac:dyDescent="0.3">
      <c r="P26472" s="99"/>
      <c r="Q26472" s="99"/>
    </row>
    <row r="26473" spans="16:17" x14ac:dyDescent="0.3">
      <c r="P26473" s="99"/>
      <c r="Q26473" s="99"/>
    </row>
    <row r="26474" spans="16:17" x14ac:dyDescent="0.3">
      <c r="P26474" s="99"/>
      <c r="Q26474" s="99"/>
    </row>
    <row r="26475" spans="16:17" x14ac:dyDescent="0.3">
      <c r="P26475" s="99"/>
      <c r="Q26475" s="99"/>
    </row>
    <row r="26476" spans="16:17" x14ac:dyDescent="0.3">
      <c r="P26476" s="99"/>
      <c r="Q26476" s="99"/>
    </row>
    <row r="26477" spans="16:17" x14ac:dyDescent="0.3">
      <c r="P26477" s="99"/>
      <c r="Q26477" s="99"/>
    </row>
    <row r="26478" spans="16:17" x14ac:dyDescent="0.3">
      <c r="P26478" s="99"/>
      <c r="Q26478" s="99"/>
    </row>
    <row r="26479" spans="16:17" x14ac:dyDescent="0.3">
      <c r="P26479" s="99"/>
      <c r="Q26479" s="99"/>
    </row>
    <row r="26480" spans="16:17" x14ac:dyDescent="0.3">
      <c r="P26480" s="99"/>
      <c r="Q26480" s="99"/>
    </row>
    <row r="26481" spans="16:17" x14ac:dyDescent="0.3">
      <c r="P26481" s="99"/>
      <c r="Q26481" s="99"/>
    </row>
    <row r="26482" spans="16:17" x14ac:dyDescent="0.3">
      <c r="P26482" s="99"/>
      <c r="Q26482" s="99"/>
    </row>
    <row r="26483" spans="16:17" x14ac:dyDescent="0.3">
      <c r="P26483" s="99"/>
      <c r="Q26483" s="99"/>
    </row>
    <row r="26484" spans="16:17" x14ac:dyDescent="0.3">
      <c r="P26484" s="99"/>
      <c r="Q26484" s="99"/>
    </row>
    <row r="26485" spans="16:17" x14ac:dyDescent="0.3">
      <c r="P26485" s="99"/>
      <c r="Q26485" s="99"/>
    </row>
    <row r="26486" spans="16:17" x14ac:dyDescent="0.3">
      <c r="P26486" s="99"/>
      <c r="Q26486" s="99"/>
    </row>
    <row r="26487" spans="16:17" x14ac:dyDescent="0.3">
      <c r="P26487" s="99"/>
      <c r="Q26487" s="99"/>
    </row>
    <row r="26488" spans="16:17" x14ac:dyDescent="0.3">
      <c r="P26488" s="99"/>
      <c r="Q26488" s="99"/>
    </row>
    <row r="26489" spans="16:17" x14ac:dyDescent="0.3">
      <c r="P26489" s="99"/>
      <c r="Q26489" s="99"/>
    </row>
    <row r="26490" spans="16:17" x14ac:dyDescent="0.3">
      <c r="P26490" s="99"/>
      <c r="Q26490" s="99"/>
    </row>
    <row r="26491" spans="16:17" x14ac:dyDescent="0.3">
      <c r="P26491" s="99"/>
      <c r="Q26491" s="99"/>
    </row>
    <row r="26492" spans="16:17" x14ac:dyDescent="0.3">
      <c r="P26492" s="99"/>
      <c r="Q26492" s="99"/>
    </row>
    <row r="26493" spans="16:17" x14ac:dyDescent="0.3">
      <c r="P26493" s="99"/>
      <c r="Q26493" s="99"/>
    </row>
    <row r="26494" spans="16:17" x14ac:dyDescent="0.3">
      <c r="P26494" s="99"/>
      <c r="Q26494" s="99"/>
    </row>
    <row r="26495" spans="16:17" x14ac:dyDescent="0.3">
      <c r="P26495" s="99"/>
      <c r="Q26495" s="99"/>
    </row>
    <row r="26496" spans="16:17" x14ac:dyDescent="0.3">
      <c r="P26496" s="99"/>
      <c r="Q26496" s="99"/>
    </row>
    <row r="26497" spans="16:17" x14ac:dyDescent="0.3">
      <c r="P26497" s="99"/>
      <c r="Q26497" s="99"/>
    </row>
    <row r="26498" spans="16:17" x14ac:dyDescent="0.3">
      <c r="P26498" s="99"/>
      <c r="Q26498" s="99"/>
    </row>
    <row r="26499" spans="16:17" x14ac:dyDescent="0.3">
      <c r="P26499" s="99"/>
      <c r="Q26499" s="99"/>
    </row>
    <row r="26500" spans="16:17" x14ac:dyDescent="0.3">
      <c r="P26500" s="99"/>
      <c r="Q26500" s="99"/>
    </row>
    <row r="26501" spans="16:17" x14ac:dyDescent="0.3">
      <c r="P26501" s="99"/>
      <c r="Q26501" s="99"/>
    </row>
    <row r="26502" spans="16:17" x14ac:dyDescent="0.3">
      <c r="P26502" s="99"/>
      <c r="Q26502" s="99"/>
    </row>
    <row r="26503" spans="16:17" x14ac:dyDescent="0.3">
      <c r="P26503" s="99"/>
      <c r="Q26503" s="99"/>
    </row>
    <row r="26504" spans="16:17" x14ac:dyDescent="0.3">
      <c r="P26504" s="99"/>
      <c r="Q26504" s="99"/>
    </row>
    <row r="26505" spans="16:17" x14ac:dyDescent="0.3">
      <c r="P26505" s="99"/>
      <c r="Q26505" s="99"/>
    </row>
    <row r="26506" spans="16:17" x14ac:dyDescent="0.3">
      <c r="P26506" s="99"/>
      <c r="Q26506" s="99"/>
    </row>
    <row r="26507" spans="16:17" x14ac:dyDescent="0.3">
      <c r="P26507" s="99"/>
      <c r="Q26507" s="99"/>
    </row>
    <row r="26508" spans="16:17" x14ac:dyDescent="0.3">
      <c r="P26508" s="99"/>
      <c r="Q26508" s="99"/>
    </row>
    <row r="26509" spans="16:17" x14ac:dyDescent="0.3">
      <c r="P26509" s="99"/>
      <c r="Q26509" s="99"/>
    </row>
    <row r="26510" spans="16:17" x14ac:dyDescent="0.3">
      <c r="P26510" s="99"/>
      <c r="Q26510" s="99"/>
    </row>
    <row r="26511" spans="16:17" x14ac:dyDescent="0.3">
      <c r="P26511" s="99"/>
      <c r="Q26511" s="99"/>
    </row>
    <row r="26512" spans="16:17" x14ac:dyDescent="0.3">
      <c r="P26512" s="99"/>
      <c r="Q26512" s="99"/>
    </row>
    <row r="26513" spans="16:17" x14ac:dyDescent="0.3">
      <c r="P26513" s="99"/>
      <c r="Q26513" s="99"/>
    </row>
    <row r="26514" spans="16:17" x14ac:dyDescent="0.3">
      <c r="P26514" s="99"/>
      <c r="Q26514" s="99"/>
    </row>
    <row r="26515" spans="16:17" x14ac:dyDescent="0.3">
      <c r="P26515" s="99"/>
      <c r="Q26515" s="99"/>
    </row>
    <row r="26516" spans="16:17" x14ac:dyDescent="0.3">
      <c r="P26516" s="99"/>
      <c r="Q26516" s="99"/>
    </row>
    <row r="26517" spans="16:17" x14ac:dyDescent="0.3">
      <c r="P26517" s="99"/>
      <c r="Q26517" s="99"/>
    </row>
    <row r="26518" spans="16:17" x14ac:dyDescent="0.3">
      <c r="P26518" s="99"/>
      <c r="Q26518" s="99"/>
    </row>
    <row r="26519" spans="16:17" x14ac:dyDescent="0.3">
      <c r="P26519" s="99"/>
      <c r="Q26519" s="99"/>
    </row>
    <row r="26520" spans="16:17" x14ac:dyDescent="0.3">
      <c r="P26520" s="99"/>
      <c r="Q26520" s="99"/>
    </row>
    <row r="26521" spans="16:17" x14ac:dyDescent="0.3">
      <c r="P26521" s="99"/>
      <c r="Q26521" s="99"/>
    </row>
    <row r="26522" spans="16:17" x14ac:dyDescent="0.3">
      <c r="P26522" s="99"/>
      <c r="Q26522" s="99"/>
    </row>
    <row r="26523" spans="16:17" x14ac:dyDescent="0.3">
      <c r="P26523" s="99"/>
      <c r="Q26523" s="99"/>
    </row>
    <row r="26524" spans="16:17" x14ac:dyDescent="0.3">
      <c r="P26524" s="99"/>
      <c r="Q26524" s="99"/>
    </row>
    <row r="26525" spans="16:17" x14ac:dyDescent="0.3">
      <c r="P26525" s="99"/>
      <c r="Q26525" s="99"/>
    </row>
    <row r="26526" spans="16:17" x14ac:dyDescent="0.3">
      <c r="P26526" s="99"/>
      <c r="Q26526" s="99"/>
    </row>
    <row r="26527" spans="16:17" x14ac:dyDescent="0.3">
      <c r="P26527" s="99"/>
      <c r="Q26527" s="99"/>
    </row>
    <row r="26528" spans="16:17" x14ac:dyDescent="0.3">
      <c r="P26528" s="99"/>
      <c r="Q26528" s="99"/>
    </row>
    <row r="26529" spans="16:17" x14ac:dyDescent="0.3">
      <c r="P26529" s="99"/>
      <c r="Q26529" s="99"/>
    </row>
    <row r="26530" spans="16:17" x14ac:dyDescent="0.3">
      <c r="P26530" s="99"/>
      <c r="Q26530" s="99"/>
    </row>
    <row r="26531" spans="16:17" x14ac:dyDescent="0.3">
      <c r="P26531" s="99"/>
      <c r="Q26531" s="99"/>
    </row>
    <row r="26532" spans="16:17" x14ac:dyDescent="0.3">
      <c r="P26532" s="99"/>
      <c r="Q26532" s="99"/>
    </row>
    <row r="26533" spans="16:17" x14ac:dyDescent="0.3">
      <c r="P26533" s="99"/>
      <c r="Q26533" s="99"/>
    </row>
    <row r="26534" spans="16:17" x14ac:dyDescent="0.3">
      <c r="P26534" s="99"/>
      <c r="Q26534" s="99"/>
    </row>
    <row r="26535" spans="16:17" x14ac:dyDescent="0.3">
      <c r="P26535" s="99"/>
      <c r="Q26535" s="99"/>
    </row>
    <row r="26536" spans="16:17" x14ac:dyDescent="0.3">
      <c r="P26536" s="99"/>
      <c r="Q26536" s="99"/>
    </row>
    <row r="26537" spans="16:17" x14ac:dyDescent="0.3">
      <c r="P26537" s="99"/>
      <c r="Q26537" s="99"/>
    </row>
    <row r="26538" spans="16:17" x14ac:dyDescent="0.3">
      <c r="P26538" s="99"/>
      <c r="Q26538" s="99"/>
    </row>
    <row r="26539" spans="16:17" x14ac:dyDescent="0.3">
      <c r="P26539" s="99"/>
      <c r="Q26539" s="99"/>
    </row>
    <row r="26540" spans="16:17" x14ac:dyDescent="0.3">
      <c r="P26540" s="99"/>
      <c r="Q26540" s="99"/>
    </row>
    <row r="26541" spans="16:17" x14ac:dyDescent="0.3">
      <c r="P26541" s="99"/>
      <c r="Q26541" s="99"/>
    </row>
    <row r="26542" spans="16:17" x14ac:dyDescent="0.3">
      <c r="P26542" s="99"/>
      <c r="Q26542" s="99"/>
    </row>
    <row r="26543" spans="16:17" x14ac:dyDescent="0.3">
      <c r="P26543" s="99"/>
      <c r="Q26543" s="99"/>
    </row>
    <row r="26544" spans="16:17" x14ac:dyDescent="0.3">
      <c r="P26544" s="99"/>
      <c r="Q26544" s="99"/>
    </row>
    <row r="26545" spans="16:17" x14ac:dyDescent="0.3">
      <c r="P26545" s="99"/>
      <c r="Q26545" s="99"/>
    </row>
    <row r="26546" spans="16:17" x14ac:dyDescent="0.3">
      <c r="P26546" s="99"/>
      <c r="Q26546" s="99"/>
    </row>
    <row r="26547" spans="16:17" x14ac:dyDescent="0.3">
      <c r="P26547" s="99"/>
      <c r="Q26547" s="99"/>
    </row>
    <row r="26548" spans="16:17" x14ac:dyDescent="0.3">
      <c r="P26548" s="99"/>
      <c r="Q26548" s="99"/>
    </row>
    <row r="26549" spans="16:17" x14ac:dyDescent="0.3">
      <c r="P26549" s="99"/>
      <c r="Q26549" s="99"/>
    </row>
    <row r="26550" spans="16:17" x14ac:dyDescent="0.3">
      <c r="P26550" s="99"/>
      <c r="Q26550" s="99"/>
    </row>
    <row r="26551" spans="16:17" x14ac:dyDescent="0.3">
      <c r="P26551" s="99"/>
      <c r="Q26551" s="99"/>
    </row>
    <row r="26552" spans="16:17" x14ac:dyDescent="0.3">
      <c r="P26552" s="99"/>
      <c r="Q26552" s="99"/>
    </row>
    <row r="26553" spans="16:17" x14ac:dyDescent="0.3">
      <c r="P26553" s="99"/>
      <c r="Q26553" s="99"/>
    </row>
    <row r="26554" spans="16:17" x14ac:dyDescent="0.3">
      <c r="P26554" s="99"/>
      <c r="Q26554" s="99"/>
    </row>
    <row r="26555" spans="16:17" x14ac:dyDescent="0.3">
      <c r="P26555" s="99"/>
      <c r="Q26555" s="99"/>
    </row>
    <row r="26556" spans="16:17" x14ac:dyDescent="0.3">
      <c r="P26556" s="99"/>
      <c r="Q26556" s="99"/>
    </row>
    <row r="26557" spans="16:17" x14ac:dyDescent="0.3">
      <c r="P26557" s="99"/>
      <c r="Q26557" s="99"/>
    </row>
    <row r="26558" spans="16:17" x14ac:dyDescent="0.3">
      <c r="P26558" s="99"/>
      <c r="Q26558" s="99"/>
    </row>
    <row r="26559" spans="16:17" x14ac:dyDescent="0.3">
      <c r="P26559" s="99"/>
      <c r="Q26559" s="99"/>
    </row>
    <row r="26560" spans="16:17" x14ac:dyDescent="0.3">
      <c r="P26560" s="99"/>
      <c r="Q26560" s="99"/>
    </row>
    <row r="26561" spans="16:17" x14ac:dyDescent="0.3">
      <c r="P26561" s="99"/>
      <c r="Q26561" s="99"/>
    </row>
    <row r="26562" spans="16:17" x14ac:dyDescent="0.3">
      <c r="P26562" s="99"/>
      <c r="Q26562" s="99"/>
    </row>
    <row r="26563" spans="16:17" x14ac:dyDescent="0.3">
      <c r="P26563" s="99"/>
      <c r="Q26563" s="99"/>
    </row>
    <row r="26564" spans="16:17" x14ac:dyDescent="0.3">
      <c r="P26564" s="99"/>
      <c r="Q26564" s="99"/>
    </row>
    <row r="26565" spans="16:17" x14ac:dyDescent="0.3">
      <c r="P26565" s="99"/>
      <c r="Q26565" s="99"/>
    </row>
    <row r="26566" spans="16:17" x14ac:dyDescent="0.3">
      <c r="P26566" s="99"/>
      <c r="Q26566" s="99"/>
    </row>
    <row r="26567" spans="16:17" x14ac:dyDescent="0.3">
      <c r="P26567" s="99"/>
      <c r="Q26567" s="99"/>
    </row>
    <row r="26568" spans="16:17" x14ac:dyDescent="0.3">
      <c r="P26568" s="99"/>
      <c r="Q26568" s="99"/>
    </row>
    <row r="26569" spans="16:17" x14ac:dyDescent="0.3">
      <c r="P26569" s="99"/>
      <c r="Q26569" s="99"/>
    </row>
    <row r="26570" spans="16:17" x14ac:dyDescent="0.3">
      <c r="P26570" s="99"/>
      <c r="Q26570" s="99"/>
    </row>
    <row r="26571" spans="16:17" x14ac:dyDescent="0.3">
      <c r="P26571" s="99"/>
      <c r="Q26571" s="99"/>
    </row>
    <row r="26572" spans="16:17" x14ac:dyDescent="0.3">
      <c r="P26572" s="99"/>
      <c r="Q26572" s="99"/>
    </row>
    <row r="26573" spans="16:17" x14ac:dyDescent="0.3">
      <c r="P26573" s="99"/>
      <c r="Q26573" s="99"/>
    </row>
    <row r="26574" spans="16:17" x14ac:dyDescent="0.3">
      <c r="P26574" s="99"/>
      <c r="Q26574" s="99"/>
    </row>
    <row r="26575" spans="16:17" x14ac:dyDescent="0.3">
      <c r="P26575" s="99"/>
      <c r="Q26575" s="99"/>
    </row>
    <row r="26576" spans="16:17" x14ac:dyDescent="0.3">
      <c r="P26576" s="99"/>
      <c r="Q26576" s="99"/>
    </row>
    <row r="26577" spans="16:17" x14ac:dyDescent="0.3">
      <c r="P26577" s="99"/>
      <c r="Q26577" s="99"/>
    </row>
    <row r="26578" spans="16:17" x14ac:dyDescent="0.3">
      <c r="P26578" s="99"/>
      <c r="Q26578" s="99"/>
    </row>
    <row r="26579" spans="16:17" x14ac:dyDescent="0.3">
      <c r="P26579" s="99"/>
      <c r="Q26579" s="99"/>
    </row>
    <row r="26580" spans="16:17" x14ac:dyDescent="0.3">
      <c r="P26580" s="99"/>
      <c r="Q26580" s="99"/>
    </row>
    <row r="26581" spans="16:17" x14ac:dyDescent="0.3">
      <c r="P26581" s="99"/>
      <c r="Q26581" s="99"/>
    </row>
    <row r="26582" spans="16:17" x14ac:dyDescent="0.3">
      <c r="P26582" s="99"/>
      <c r="Q26582" s="99"/>
    </row>
    <row r="26583" spans="16:17" x14ac:dyDescent="0.3">
      <c r="P26583" s="99"/>
      <c r="Q26583" s="99"/>
    </row>
    <row r="26584" spans="16:17" x14ac:dyDescent="0.3">
      <c r="P26584" s="99"/>
      <c r="Q26584" s="99"/>
    </row>
    <row r="26585" spans="16:17" x14ac:dyDescent="0.3">
      <c r="P26585" s="99"/>
      <c r="Q26585" s="99"/>
    </row>
    <row r="26586" spans="16:17" x14ac:dyDescent="0.3">
      <c r="P26586" s="99"/>
      <c r="Q26586" s="99"/>
    </row>
    <row r="26587" spans="16:17" x14ac:dyDescent="0.3">
      <c r="P26587" s="99"/>
      <c r="Q26587" s="99"/>
    </row>
    <row r="26588" spans="16:17" x14ac:dyDescent="0.3">
      <c r="P26588" s="99"/>
      <c r="Q26588" s="99"/>
    </row>
    <row r="26589" spans="16:17" x14ac:dyDescent="0.3">
      <c r="P26589" s="99"/>
      <c r="Q26589" s="99"/>
    </row>
    <row r="26590" spans="16:17" x14ac:dyDescent="0.3">
      <c r="P26590" s="99"/>
      <c r="Q26590" s="99"/>
    </row>
    <row r="26591" spans="16:17" x14ac:dyDescent="0.3">
      <c r="P26591" s="99"/>
      <c r="Q26591" s="99"/>
    </row>
    <row r="26592" spans="16:17" x14ac:dyDescent="0.3">
      <c r="P26592" s="99"/>
      <c r="Q26592" s="99"/>
    </row>
    <row r="26593" spans="16:17" x14ac:dyDescent="0.3">
      <c r="P26593" s="99"/>
      <c r="Q26593" s="99"/>
    </row>
    <row r="26594" spans="16:17" x14ac:dyDescent="0.3">
      <c r="P26594" s="99"/>
      <c r="Q26594" s="99"/>
    </row>
    <row r="26595" spans="16:17" x14ac:dyDescent="0.3">
      <c r="P26595" s="99"/>
      <c r="Q26595" s="99"/>
    </row>
    <row r="26596" spans="16:17" x14ac:dyDescent="0.3">
      <c r="P26596" s="99"/>
      <c r="Q26596" s="99"/>
    </row>
    <row r="26597" spans="16:17" x14ac:dyDescent="0.3">
      <c r="P26597" s="99"/>
      <c r="Q26597" s="99"/>
    </row>
    <row r="26598" spans="16:17" x14ac:dyDescent="0.3">
      <c r="P26598" s="99"/>
      <c r="Q26598" s="99"/>
    </row>
    <row r="26599" spans="16:17" x14ac:dyDescent="0.3">
      <c r="P26599" s="99"/>
      <c r="Q26599" s="99"/>
    </row>
    <row r="26600" spans="16:17" x14ac:dyDescent="0.3">
      <c r="P26600" s="99"/>
      <c r="Q26600" s="99"/>
    </row>
    <row r="26601" spans="16:17" x14ac:dyDescent="0.3">
      <c r="P26601" s="99"/>
      <c r="Q26601" s="99"/>
    </row>
    <row r="26602" spans="16:17" x14ac:dyDescent="0.3">
      <c r="P26602" s="99"/>
      <c r="Q26602" s="99"/>
    </row>
    <row r="26603" spans="16:17" x14ac:dyDescent="0.3">
      <c r="P26603" s="99"/>
      <c r="Q26603" s="99"/>
    </row>
    <row r="26604" spans="16:17" x14ac:dyDescent="0.3">
      <c r="P26604" s="99"/>
      <c r="Q26604" s="99"/>
    </row>
    <row r="26605" spans="16:17" x14ac:dyDescent="0.3">
      <c r="P26605" s="99"/>
      <c r="Q26605" s="99"/>
    </row>
    <row r="26606" spans="16:17" x14ac:dyDescent="0.3">
      <c r="P26606" s="99"/>
      <c r="Q26606" s="99"/>
    </row>
    <row r="26607" spans="16:17" x14ac:dyDescent="0.3">
      <c r="P26607" s="99"/>
      <c r="Q26607" s="99"/>
    </row>
    <row r="26608" spans="16:17" x14ac:dyDescent="0.3">
      <c r="P26608" s="99"/>
      <c r="Q26608" s="99"/>
    </row>
    <row r="26609" spans="16:17" x14ac:dyDescent="0.3">
      <c r="P26609" s="99"/>
      <c r="Q26609" s="99"/>
    </row>
    <row r="26610" spans="16:17" x14ac:dyDescent="0.3">
      <c r="P26610" s="99"/>
      <c r="Q26610" s="99"/>
    </row>
    <row r="26611" spans="16:17" x14ac:dyDescent="0.3">
      <c r="P26611" s="99"/>
      <c r="Q26611" s="99"/>
    </row>
    <row r="26612" spans="16:17" x14ac:dyDescent="0.3">
      <c r="P26612" s="99"/>
      <c r="Q26612" s="99"/>
    </row>
    <row r="26613" spans="16:17" x14ac:dyDescent="0.3">
      <c r="P26613" s="99"/>
      <c r="Q26613" s="99"/>
    </row>
    <row r="26614" spans="16:17" x14ac:dyDescent="0.3">
      <c r="P26614" s="99"/>
      <c r="Q26614" s="99"/>
    </row>
    <row r="26615" spans="16:17" x14ac:dyDescent="0.3">
      <c r="P26615" s="99"/>
      <c r="Q26615" s="99"/>
    </row>
    <row r="26616" spans="16:17" x14ac:dyDescent="0.3">
      <c r="P26616" s="99"/>
      <c r="Q26616" s="99"/>
    </row>
    <row r="26617" spans="16:17" x14ac:dyDescent="0.3">
      <c r="P26617" s="99"/>
      <c r="Q26617" s="99"/>
    </row>
    <row r="26618" spans="16:17" x14ac:dyDescent="0.3">
      <c r="P26618" s="99"/>
      <c r="Q26618" s="99"/>
    </row>
    <row r="26619" spans="16:17" x14ac:dyDescent="0.3">
      <c r="P26619" s="99"/>
      <c r="Q26619" s="99"/>
    </row>
    <row r="26620" spans="16:17" x14ac:dyDescent="0.3">
      <c r="P26620" s="99"/>
      <c r="Q26620" s="99"/>
    </row>
    <row r="26621" spans="16:17" x14ac:dyDescent="0.3">
      <c r="P26621" s="99"/>
      <c r="Q26621" s="99"/>
    </row>
    <row r="26622" spans="16:17" x14ac:dyDescent="0.3">
      <c r="P26622" s="99"/>
      <c r="Q26622" s="99"/>
    </row>
    <row r="26623" spans="16:17" x14ac:dyDescent="0.3">
      <c r="P26623" s="99"/>
      <c r="Q26623" s="99"/>
    </row>
    <row r="26624" spans="16:17" x14ac:dyDescent="0.3">
      <c r="P26624" s="99"/>
      <c r="Q26624" s="99"/>
    </row>
    <row r="26625" spans="16:17" x14ac:dyDescent="0.3">
      <c r="P26625" s="99"/>
      <c r="Q26625" s="99"/>
    </row>
    <row r="26626" spans="16:17" x14ac:dyDescent="0.3">
      <c r="P26626" s="99"/>
      <c r="Q26626" s="99"/>
    </row>
    <row r="26627" spans="16:17" x14ac:dyDescent="0.3">
      <c r="P26627" s="99"/>
      <c r="Q26627" s="99"/>
    </row>
    <row r="26628" spans="16:17" x14ac:dyDescent="0.3">
      <c r="P26628" s="99"/>
      <c r="Q26628" s="99"/>
    </row>
    <row r="26629" spans="16:17" x14ac:dyDescent="0.3">
      <c r="P26629" s="99"/>
      <c r="Q26629" s="99"/>
    </row>
    <row r="26630" spans="16:17" x14ac:dyDescent="0.3">
      <c r="P26630" s="99"/>
      <c r="Q26630" s="99"/>
    </row>
    <row r="26631" spans="16:17" x14ac:dyDescent="0.3">
      <c r="P26631" s="99"/>
      <c r="Q26631" s="99"/>
    </row>
    <row r="26632" spans="16:17" x14ac:dyDescent="0.3">
      <c r="P26632" s="99"/>
      <c r="Q26632" s="99"/>
    </row>
    <row r="26633" spans="16:17" x14ac:dyDescent="0.3">
      <c r="P26633" s="99"/>
      <c r="Q26633" s="99"/>
    </row>
    <row r="26634" spans="16:17" x14ac:dyDescent="0.3">
      <c r="P26634" s="99"/>
      <c r="Q26634" s="99"/>
    </row>
    <row r="26635" spans="16:17" x14ac:dyDescent="0.3">
      <c r="P26635" s="99"/>
      <c r="Q26635" s="99"/>
    </row>
    <row r="26636" spans="16:17" x14ac:dyDescent="0.3">
      <c r="P26636" s="99"/>
      <c r="Q26636" s="99"/>
    </row>
    <row r="26637" spans="16:17" x14ac:dyDescent="0.3">
      <c r="P26637" s="99"/>
      <c r="Q26637" s="99"/>
    </row>
    <row r="26638" spans="16:17" x14ac:dyDescent="0.3">
      <c r="P26638" s="99"/>
      <c r="Q26638" s="99"/>
    </row>
    <row r="26639" spans="16:17" x14ac:dyDescent="0.3">
      <c r="P26639" s="99"/>
      <c r="Q26639" s="99"/>
    </row>
    <row r="26640" spans="16:17" x14ac:dyDescent="0.3">
      <c r="P26640" s="99"/>
      <c r="Q26640" s="99"/>
    </row>
    <row r="26641" spans="16:17" x14ac:dyDescent="0.3">
      <c r="P26641" s="99"/>
      <c r="Q26641" s="99"/>
    </row>
    <row r="26642" spans="16:17" x14ac:dyDescent="0.3">
      <c r="P26642" s="99"/>
      <c r="Q26642" s="99"/>
    </row>
    <row r="26643" spans="16:17" x14ac:dyDescent="0.3">
      <c r="P26643" s="99"/>
      <c r="Q26643" s="99"/>
    </row>
    <row r="26644" spans="16:17" x14ac:dyDescent="0.3">
      <c r="P26644" s="99"/>
      <c r="Q26644" s="99"/>
    </row>
    <row r="26645" spans="16:17" x14ac:dyDescent="0.3">
      <c r="P26645" s="99"/>
      <c r="Q26645" s="99"/>
    </row>
    <row r="26646" spans="16:17" x14ac:dyDescent="0.3">
      <c r="P26646" s="99"/>
      <c r="Q26646" s="99"/>
    </row>
    <row r="26647" spans="16:17" x14ac:dyDescent="0.3">
      <c r="P26647" s="99"/>
      <c r="Q26647" s="99"/>
    </row>
    <row r="26648" spans="16:17" x14ac:dyDescent="0.3">
      <c r="P26648" s="99"/>
      <c r="Q26648" s="99"/>
    </row>
    <row r="26649" spans="16:17" x14ac:dyDescent="0.3">
      <c r="P26649" s="99"/>
      <c r="Q26649" s="99"/>
    </row>
    <row r="26650" spans="16:17" x14ac:dyDescent="0.3">
      <c r="P26650" s="99"/>
      <c r="Q26650" s="99"/>
    </row>
    <row r="26651" spans="16:17" x14ac:dyDescent="0.3">
      <c r="P26651" s="99"/>
      <c r="Q26651" s="99"/>
    </row>
    <row r="26652" spans="16:17" x14ac:dyDescent="0.3">
      <c r="P26652" s="99"/>
      <c r="Q26652" s="99"/>
    </row>
    <row r="26653" spans="16:17" x14ac:dyDescent="0.3">
      <c r="P26653" s="99"/>
      <c r="Q26653" s="99"/>
    </row>
    <row r="26654" spans="16:17" x14ac:dyDescent="0.3">
      <c r="P26654" s="99"/>
      <c r="Q26654" s="99"/>
    </row>
    <row r="26655" spans="16:17" x14ac:dyDescent="0.3">
      <c r="P26655" s="99"/>
      <c r="Q26655" s="99"/>
    </row>
    <row r="26656" spans="16:17" x14ac:dyDescent="0.3">
      <c r="P26656" s="99"/>
      <c r="Q26656" s="99"/>
    </row>
    <row r="26657" spans="16:17" x14ac:dyDescent="0.3">
      <c r="P26657" s="99"/>
      <c r="Q26657" s="99"/>
    </row>
    <row r="26658" spans="16:17" x14ac:dyDescent="0.3">
      <c r="P26658" s="99"/>
      <c r="Q26658" s="99"/>
    </row>
    <row r="26659" spans="16:17" x14ac:dyDescent="0.3">
      <c r="P26659" s="99"/>
      <c r="Q26659" s="99"/>
    </row>
    <row r="26660" spans="16:17" x14ac:dyDescent="0.3">
      <c r="P26660" s="99"/>
      <c r="Q26660" s="99"/>
    </row>
    <row r="26661" spans="16:17" x14ac:dyDescent="0.3">
      <c r="P26661" s="99"/>
      <c r="Q26661" s="99"/>
    </row>
    <row r="26662" spans="16:17" x14ac:dyDescent="0.3">
      <c r="P26662" s="99"/>
      <c r="Q26662" s="99"/>
    </row>
    <row r="26663" spans="16:17" x14ac:dyDescent="0.3">
      <c r="P26663" s="99"/>
      <c r="Q26663" s="99"/>
    </row>
    <row r="26664" spans="16:17" x14ac:dyDescent="0.3">
      <c r="P26664" s="99"/>
      <c r="Q26664" s="99"/>
    </row>
    <row r="26665" spans="16:17" x14ac:dyDescent="0.3">
      <c r="P26665" s="99"/>
      <c r="Q26665" s="99"/>
    </row>
    <row r="26666" spans="16:17" x14ac:dyDescent="0.3">
      <c r="P26666" s="99"/>
      <c r="Q26666" s="99"/>
    </row>
    <row r="26667" spans="16:17" x14ac:dyDescent="0.3">
      <c r="P26667" s="99"/>
      <c r="Q26667" s="99"/>
    </row>
    <row r="26668" spans="16:17" x14ac:dyDescent="0.3">
      <c r="P26668" s="99"/>
      <c r="Q26668" s="99"/>
    </row>
    <row r="26669" spans="16:17" x14ac:dyDescent="0.3">
      <c r="P26669" s="99"/>
      <c r="Q26669" s="99"/>
    </row>
    <row r="26670" spans="16:17" x14ac:dyDescent="0.3">
      <c r="P26670" s="99"/>
      <c r="Q26670" s="99"/>
    </row>
    <row r="26671" spans="16:17" x14ac:dyDescent="0.3">
      <c r="P26671" s="99"/>
      <c r="Q26671" s="99"/>
    </row>
    <row r="26672" spans="16:17" x14ac:dyDescent="0.3">
      <c r="P26672" s="99"/>
      <c r="Q26672" s="99"/>
    </row>
    <row r="26673" spans="16:17" x14ac:dyDescent="0.3">
      <c r="P26673" s="99"/>
      <c r="Q26673" s="99"/>
    </row>
    <row r="26674" spans="16:17" x14ac:dyDescent="0.3">
      <c r="P26674" s="99"/>
      <c r="Q26674" s="99"/>
    </row>
    <row r="26675" spans="16:17" x14ac:dyDescent="0.3">
      <c r="P26675" s="99"/>
      <c r="Q26675" s="99"/>
    </row>
    <row r="26676" spans="16:17" x14ac:dyDescent="0.3">
      <c r="P26676" s="99"/>
      <c r="Q26676" s="99"/>
    </row>
    <row r="26677" spans="16:17" x14ac:dyDescent="0.3">
      <c r="P26677" s="99"/>
      <c r="Q26677" s="99"/>
    </row>
    <row r="26678" spans="16:17" x14ac:dyDescent="0.3">
      <c r="P26678" s="99"/>
      <c r="Q26678" s="99"/>
    </row>
    <row r="26679" spans="16:17" x14ac:dyDescent="0.3">
      <c r="P26679" s="99"/>
      <c r="Q26679" s="99"/>
    </row>
    <row r="26680" spans="16:17" x14ac:dyDescent="0.3">
      <c r="P26680" s="99"/>
      <c r="Q26680" s="99"/>
    </row>
    <row r="26681" spans="16:17" x14ac:dyDescent="0.3">
      <c r="P26681" s="99"/>
      <c r="Q26681" s="99"/>
    </row>
    <row r="26682" spans="16:17" x14ac:dyDescent="0.3">
      <c r="P26682" s="99"/>
      <c r="Q26682" s="99"/>
    </row>
    <row r="26683" spans="16:17" x14ac:dyDescent="0.3">
      <c r="P26683" s="99"/>
      <c r="Q26683" s="99"/>
    </row>
    <row r="26684" spans="16:17" x14ac:dyDescent="0.3">
      <c r="P26684" s="99"/>
      <c r="Q26684" s="99"/>
    </row>
    <row r="26685" spans="16:17" x14ac:dyDescent="0.3">
      <c r="P26685" s="99"/>
      <c r="Q26685" s="99"/>
    </row>
    <row r="26686" spans="16:17" x14ac:dyDescent="0.3">
      <c r="P26686" s="99"/>
      <c r="Q26686" s="99"/>
    </row>
    <row r="26687" spans="16:17" x14ac:dyDescent="0.3">
      <c r="P26687" s="99"/>
      <c r="Q26687" s="99"/>
    </row>
    <row r="26688" spans="16:17" x14ac:dyDescent="0.3">
      <c r="P26688" s="99"/>
      <c r="Q26688" s="99"/>
    </row>
    <row r="26689" spans="16:17" x14ac:dyDescent="0.3">
      <c r="P26689" s="99"/>
      <c r="Q26689" s="99"/>
    </row>
    <row r="26690" spans="16:17" x14ac:dyDescent="0.3">
      <c r="P26690" s="99"/>
      <c r="Q26690" s="99"/>
    </row>
    <row r="26691" spans="16:17" x14ac:dyDescent="0.3">
      <c r="P26691" s="99"/>
      <c r="Q26691" s="99"/>
    </row>
    <row r="26692" spans="16:17" x14ac:dyDescent="0.3">
      <c r="P26692" s="99"/>
      <c r="Q26692" s="99"/>
    </row>
    <row r="26693" spans="16:17" x14ac:dyDescent="0.3">
      <c r="P26693" s="99"/>
      <c r="Q26693" s="99"/>
    </row>
    <row r="26694" spans="16:17" x14ac:dyDescent="0.3">
      <c r="P26694" s="99"/>
      <c r="Q26694" s="99"/>
    </row>
    <row r="26695" spans="16:17" x14ac:dyDescent="0.3">
      <c r="P26695" s="99"/>
      <c r="Q26695" s="99"/>
    </row>
    <row r="26696" spans="16:17" x14ac:dyDescent="0.3">
      <c r="P26696" s="99"/>
      <c r="Q26696" s="99"/>
    </row>
    <row r="26697" spans="16:17" x14ac:dyDescent="0.3">
      <c r="P26697" s="99"/>
      <c r="Q26697" s="99"/>
    </row>
    <row r="26698" spans="16:17" x14ac:dyDescent="0.3">
      <c r="P26698" s="99"/>
      <c r="Q26698" s="99"/>
    </row>
    <row r="26699" spans="16:17" x14ac:dyDescent="0.3">
      <c r="P26699" s="99"/>
      <c r="Q26699" s="99"/>
    </row>
    <row r="26700" spans="16:17" x14ac:dyDescent="0.3">
      <c r="P26700" s="99"/>
      <c r="Q26700" s="99"/>
    </row>
    <row r="26701" spans="16:17" x14ac:dyDescent="0.3">
      <c r="P26701" s="99"/>
      <c r="Q26701" s="99"/>
    </row>
    <row r="26702" spans="16:17" x14ac:dyDescent="0.3">
      <c r="P26702" s="99"/>
      <c r="Q26702" s="99"/>
    </row>
    <row r="26703" spans="16:17" x14ac:dyDescent="0.3">
      <c r="P26703" s="99"/>
      <c r="Q26703" s="99"/>
    </row>
    <row r="26704" spans="16:17" x14ac:dyDescent="0.3">
      <c r="P26704" s="99"/>
      <c r="Q26704" s="99"/>
    </row>
    <row r="26705" spans="16:17" x14ac:dyDescent="0.3">
      <c r="P26705" s="99"/>
      <c r="Q26705" s="99"/>
    </row>
    <row r="26706" spans="16:17" x14ac:dyDescent="0.3">
      <c r="P26706" s="99"/>
      <c r="Q26706" s="99"/>
    </row>
    <row r="26707" spans="16:17" x14ac:dyDescent="0.3">
      <c r="P26707" s="99"/>
      <c r="Q26707" s="99"/>
    </row>
    <row r="26708" spans="16:17" x14ac:dyDescent="0.3">
      <c r="P26708" s="99"/>
      <c r="Q26708" s="99"/>
    </row>
    <row r="26709" spans="16:17" x14ac:dyDescent="0.3">
      <c r="P26709" s="99"/>
      <c r="Q26709" s="99"/>
    </row>
    <row r="26710" spans="16:17" x14ac:dyDescent="0.3">
      <c r="P26710" s="99"/>
      <c r="Q26710" s="99"/>
    </row>
    <row r="26711" spans="16:17" x14ac:dyDescent="0.3">
      <c r="P26711" s="99"/>
      <c r="Q26711" s="99"/>
    </row>
    <row r="26712" spans="16:17" x14ac:dyDescent="0.3">
      <c r="P26712" s="99"/>
      <c r="Q26712" s="99"/>
    </row>
    <row r="26713" spans="16:17" x14ac:dyDescent="0.3">
      <c r="P26713" s="99"/>
      <c r="Q26713" s="99"/>
    </row>
    <row r="26714" spans="16:17" x14ac:dyDescent="0.3">
      <c r="P26714" s="99"/>
      <c r="Q26714" s="99"/>
    </row>
    <row r="26715" spans="16:17" x14ac:dyDescent="0.3">
      <c r="P26715" s="99"/>
      <c r="Q26715" s="99"/>
    </row>
    <row r="26716" spans="16:17" x14ac:dyDescent="0.3">
      <c r="P26716" s="99"/>
      <c r="Q26716" s="99"/>
    </row>
    <row r="26717" spans="16:17" x14ac:dyDescent="0.3">
      <c r="P26717" s="99"/>
      <c r="Q26717" s="99"/>
    </row>
    <row r="26718" spans="16:17" x14ac:dyDescent="0.3">
      <c r="P26718" s="99"/>
      <c r="Q26718" s="99"/>
    </row>
    <row r="26719" spans="16:17" x14ac:dyDescent="0.3">
      <c r="P26719" s="99"/>
      <c r="Q26719" s="99"/>
    </row>
    <row r="26720" spans="16:17" x14ac:dyDescent="0.3">
      <c r="P26720" s="99"/>
      <c r="Q26720" s="99"/>
    </row>
    <row r="26721" spans="16:17" x14ac:dyDescent="0.3">
      <c r="P26721" s="99"/>
      <c r="Q26721" s="99"/>
    </row>
    <row r="26722" spans="16:17" x14ac:dyDescent="0.3">
      <c r="P26722" s="99"/>
      <c r="Q26722" s="99"/>
    </row>
    <row r="26723" spans="16:17" x14ac:dyDescent="0.3">
      <c r="P26723" s="99"/>
      <c r="Q26723" s="99"/>
    </row>
    <row r="26724" spans="16:17" x14ac:dyDescent="0.3">
      <c r="P26724" s="99"/>
      <c r="Q26724" s="99"/>
    </row>
    <row r="26725" spans="16:17" x14ac:dyDescent="0.3">
      <c r="P26725" s="99"/>
      <c r="Q26725" s="99"/>
    </row>
    <row r="26726" spans="16:17" x14ac:dyDescent="0.3">
      <c r="P26726" s="99"/>
      <c r="Q26726" s="99"/>
    </row>
    <row r="26727" spans="16:17" x14ac:dyDescent="0.3">
      <c r="P26727" s="99"/>
      <c r="Q26727" s="99"/>
    </row>
    <row r="26728" spans="16:17" x14ac:dyDescent="0.3">
      <c r="P26728" s="99"/>
      <c r="Q26728" s="99"/>
    </row>
    <row r="26729" spans="16:17" x14ac:dyDescent="0.3">
      <c r="P26729" s="99"/>
      <c r="Q26729" s="99"/>
    </row>
    <row r="26730" spans="16:17" x14ac:dyDescent="0.3">
      <c r="P26730" s="99"/>
      <c r="Q26730" s="99"/>
    </row>
    <row r="26731" spans="16:17" x14ac:dyDescent="0.3">
      <c r="P26731" s="99"/>
      <c r="Q26731" s="99"/>
    </row>
    <row r="26732" spans="16:17" x14ac:dyDescent="0.3">
      <c r="P26732" s="99"/>
      <c r="Q26732" s="99"/>
    </row>
    <row r="26733" spans="16:17" x14ac:dyDescent="0.3">
      <c r="P26733" s="99"/>
      <c r="Q26733" s="99"/>
    </row>
    <row r="26734" spans="16:17" x14ac:dyDescent="0.3">
      <c r="P26734" s="99"/>
      <c r="Q26734" s="99"/>
    </row>
    <row r="26735" spans="16:17" x14ac:dyDescent="0.3">
      <c r="P26735" s="99"/>
      <c r="Q26735" s="99"/>
    </row>
    <row r="26736" spans="16:17" x14ac:dyDescent="0.3">
      <c r="P26736" s="99"/>
      <c r="Q26736" s="99"/>
    </row>
    <row r="26737" spans="16:17" x14ac:dyDescent="0.3">
      <c r="P26737" s="99"/>
      <c r="Q26737" s="99"/>
    </row>
    <row r="26738" spans="16:17" x14ac:dyDescent="0.3">
      <c r="P26738" s="99"/>
      <c r="Q26738" s="99"/>
    </row>
    <row r="26739" spans="16:17" x14ac:dyDescent="0.3">
      <c r="P26739" s="99"/>
      <c r="Q26739" s="99"/>
    </row>
    <row r="26740" spans="16:17" x14ac:dyDescent="0.3">
      <c r="P26740" s="99"/>
      <c r="Q26740" s="99"/>
    </row>
    <row r="26741" spans="16:17" x14ac:dyDescent="0.3">
      <c r="P26741" s="99"/>
      <c r="Q26741" s="99"/>
    </row>
    <row r="26742" spans="16:17" x14ac:dyDescent="0.3">
      <c r="P26742" s="99"/>
      <c r="Q26742" s="99"/>
    </row>
    <row r="26743" spans="16:17" x14ac:dyDescent="0.3">
      <c r="P26743" s="99"/>
      <c r="Q26743" s="99"/>
    </row>
    <row r="26744" spans="16:17" x14ac:dyDescent="0.3">
      <c r="P26744" s="99"/>
      <c r="Q26744" s="99"/>
    </row>
    <row r="26745" spans="16:17" x14ac:dyDescent="0.3">
      <c r="P26745" s="99"/>
      <c r="Q26745" s="99"/>
    </row>
    <row r="26746" spans="16:17" x14ac:dyDescent="0.3">
      <c r="P26746" s="99"/>
      <c r="Q26746" s="99"/>
    </row>
    <row r="26747" spans="16:17" x14ac:dyDescent="0.3">
      <c r="P26747" s="99"/>
      <c r="Q26747" s="99"/>
    </row>
    <row r="26748" spans="16:17" x14ac:dyDescent="0.3">
      <c r="P26748" s="99"/>
      <c r="Q26748" s="99"/>
    </row>
    <row r="26749" spans="16:17" x14ac:dyDescent="0.3">
      <c r="P26749" s="99"/>
      <c r="Q26749" s="99"/>
    </row>
    <row r="26750" spans="16:17" x14ac:dyDescent="0.3">
      <c r="P26750" s="99"/>
      <c r="Q26750" s="99"/>
    </row>
    <row r="26751" spans="16:17" x14ac:dyDescent="0.3">
      <c r="P26751" s="99"/>
      <c r="Q26751" s="99"/>
    </row>
    <row r="26752" spans="16:17" x14ac:dyDescent="0.3">
      <c r="P26752" s="99"/>
      <c r="Q26752" s="99"/>
    </row>
    <row r="26753" spans="16:17" x14ac:dyDescent="0.3">
      <c r="P26753" s="99"/>
      <c r="Q26753" s="99"/>
    </row>
    <row r="26754" spans="16:17" x14ac:dyDescent="0.3">
      <c r="P26754" s="99"/>
      <c r="Q26754" s="99"/>
    </row>
    <row r="26755" spans="16:17" x14ac:dyDescent="0.3">
      <c r="P26755" s="99"/>
      <c r="Q26755" s="99"/>
    </row>
    <row r="26756" spans="16:17" x14ac:dyDescent="0.3">
      <c r="P26756" s="99"/>
      <c r="Q26756" s="99"/>
    </row>
    <row r="26757" spans="16:17" x14ac:dyDescent="0.3">
      <c r="P26757" s="99"/>
      <c r="Q26757" s="99"/>
    </row>
    <row r="26758" spans="16:17" x14ac:dyDescent="0.3">
      <c r="P26758" s="99"/>
      <c r="Q26758" s="99"/>
    </row>
    <row r="26759" spans="16:17" x14ac:dyDescent="0.3">
      <c r="P26759" s="99"/>
      <c r="Q26759" s="99"/>
    </row>
    <row r="26760" spans="16:17" x14ac:dyDescent="0.3">
      <c r="P26760" s="99"/>
      <c r="Q26760" s="99"/>
    </row>
    <row r="26761" spans="16:17" x14ac:dyDescent="0.3">
      <c r="P26761" s="99"/>
      <c r="Q26761" s="99"/>
    </row>
    <row r="26762" spans="16:17" x14ac:dyDescent="0.3">
      <c r="P26762" s="99"/>
      <c r="Q26762" s="99"/>
    </row>
    <row r="26763" spans="16:17" x14ac:dyDescent="0.3">
      <c r="P26763" s="99"/>
      <c r="Q26763" s="99"/>
    </row>
    <row r="26764" spans="16:17" x14ac:dyDescent="0.3">
      <c r="P26764" s="99"/>
      <c r="Q26764" s="99"/>
    </row>
    <row r="26765" spans="16:17" x14ac:dyDescent="0.3">
      <c r="P26765" s="99"/>
      <c r="Q26765" s="99"/>
    </row>
    <row r="26766" spans="16:17" x14ac:dyDescent="0.3">
      <c r="P26766" s="99"/>
      <c r="Q26766" s="99"/>
    </row>
    <row r="26767" spans="16:17" x14ac:dyDescent="0.3">
      <c r="P26767" s="99"/>
      <c r="Q26767" s="99"/>
    </row>
    <row r="26768" spans="16:17" x14ac:dyDescent="0.3">
      <c r="P26768" s="99"/>
      <c r="Q26768" s="99"/>
    </row>
    <row r="26769" spans="16:17" x14ac:dyDescent="0.3">
      <c r="P26769" s="99"/>
      <c r="Q26769" s="99"/>
    </row>
    <row r="26770" spans="16:17" x14ac:dyDescent="0.3">
      <c r="P26770" s="99"/>
      <c r="Q26770" s="99"/>
    </row>
    <row r="26771" spans="16:17" x14ac:dyDescent="0.3">
      <c r="P26771" s="99"/>
      <c r="Q26771" s="99"/>
    </row>
    <row r="26772" spans="16:17" x14ac:dyDescent="0.3">
      <c r="P26772" s="99"/>
      <c r="Q26772" s="99"/>
    </row>
    <row r="26773" spans="16:17" x14ac:dyDescent="0.3">
      <c r="P26773" s="99"/>
      <c r="Q26773" s="99"/>
    </row>
    <row r="26774" spans="16:17" x14ac:dyDescent="0.3">
      <c r="P26774" s="99"/>
      <c r="Q26774" s="99"/>
    </row>
    <row r="26775" spans="16:17" x14ac:dyDescent="0.3">
      <c r="P26775" s="99"/>
      <c r="Q26775" s="99"/>
    </row>
    <row r="26776" spans="16:17" x14ac:dyDescent="0.3">
      <c r="P26776" s="99"/>
      <c r="Q26776" s="99"/>
    </row>
    <row r="26777" spans="16:17" x14ac:dyDescent="0.3">
      <c r="P26777" s="99"/>
      <c r="Q26777" s="99"/>
    </row>
    <row r="26778" spans="16:17" x14ac:dyDescent="0.3">
      <c r="P26778" s="99"/>
      <c r="Q26778" s="99"/>
    </row>
    <row r="26779" spans="16:17" x14ac:dyDescent="0.3">
      <c r="P26779" s="99"/>
      <c r="Q26779" s="99"/>
    </row>
    <row r="26780" spans="16:17" x14ac:dyDescent="0.3">
      <c r="P26780" s="99"/>
      <c r="Q26780" s="99"/>
    </row>
    <row r="26781" spans="16:17" x14ac:dyDescent="0.3">
      <c r="P26781" s="99"/>
      <c r="Q26781" s="99"/>
    </row>
    <row r="26782" spans="16:17" x14ac:dyDescent="0.3">
      <c r="P26782" s="99"/>
      <c r="Q26782" s="99"/>
    </row>
    <row r="26783" spans="16:17" x14ac:dyDescent="0.3">
      <c r="P26783" s="99"/>
      <c r="Q26783" s="99"/>
    </row>
    <row r="26784" spans="16:17" x14ac:dyDescent="0.3">
      <c r="P26784" s="99"/>
      <c r="Q26784" s="99"/>
    </row>
    <row r="26785" spans="16:17" x14ac:dyDescent="0.3">
      <c r="P26785" s="99"/>
      <c r="Q26785" s="99"/>
    </row>
    <row r="26786" spans="16:17" x14ac:dyDescent="0.3">
      <c r="P26786" s="99"/>
      <c r="Q26786" s="99"/>
    </row>
    <row r="26787" spans="16:17" x14ac:dyDescent="0.3">
      <c r="P26787" s="99"/>
      <c r="Q26787" s="99"/>
    </row>
    <row r="26788" spans="16:17" x14ac:dyDescent="0.3">
      <c r="P26788" s="99"/>
      <c r="Q26788" s="99"/>
    </row>
    <row r="26789" spans="16:17" x14ac:dyDescent="0.3">
      <c r="P26789" s="99"/>
      <c r="Q26789" s="99"/>
    </row>
    <row r="26790" spans="16:17" x14ac:dyDescent="0.3">
      <c r="P26790" s="99"/>
      <c r="Q26790" s="99"/>
    </row>
    <row r="26791" spans="16:17" x14ac:dyDescent="0.3">
      <c r="P26791" s="99"/>
      <c r="Q26791" s="99"/>
    </row>
    <row r="26792" spans="16:17" x14ac:dyDescent="0.3">
      <c r="P26792" s="99"/>
      <c r="Q26792" s="99"/>
    </row>
    <row r="26793" spans="16:17" x14ac:dyDescent="0.3">
      <c r="P26793" s="99"/>
      <c r="Q26793" s="99"/>
    </row>
    <row r="26794" spans="16:17" x14ac:dyDescent="0.3">
      <c r="P26794" s="99"/>
      <c r="Q26794" s="99"/>
    </row>
    <row r="26795" spans="16:17" x14ac:dyDescent="0.3">
      <c r="P26795" s="99"/>
      <c r="Q26795" s="99"/>
    </row>
    <row r="26796" spans="16:17" x14ac:dyDescent="0.3">
      <c r="P26796" s="99"/>
      <c r="Q26796" s="99"/>
    </row>
    <row r="26797" spans="16:17" x14ac:dyDescent="0.3">
      <c r="P26797" s="99"/>
      <c r="Q26797" s="99"/>
    </row>
    <row r="26798" spans="16:17" x14ac:dyDescent="0.3">
      <c r="P26798" s="99"/>
      <c r="Q26798" s="99"/>
    </row>
    <row r="26799" spans="16:17" x14ac:dyDescent="0.3">
      <c r="P26799" s="99"/>
      <c r="Q26799" s="99"/>
    </row>
    <row r="26800" spans="16:17" x14ac:dyDescent="0.3">
      <c r="P26800" s="99"/>
      <c r="Q26800" s="99"/>
    </row>
    <row r="26801" spans="16:17" x14ac:dyDescent="0.3">
      <c r="P26801" s="99"/>
      <c r="Q26801" s="99"/>
    </row>
    <row r="26802" spans="16:17" x14ac:dyDescent="0.3">
      <c r="P26802" s="99"/>
      <c r="Q26802" s="99"/>
    </row>
    <row r="26803" spans="16:17" x14ac:dyDescent="0.3">
      <c r="P26803" s="99"/>
      <c r="Q26803" s="99"/>
    </row>
    <row r="26804" spans="16:17" x14ac:dyDescent="0.3">
      <c r="P26804" s="99"/>
      <c r="Q26804" s="99"/>
    </row>
    <row r="26805" spans="16:17" x14ac:dyDescent="0.3">
      <c r="P26805" s="99"/>
      <c r="Q26805" s="99"/>
    </row>
    <row r="26806" spans="16:17" x14ac:dyDescent="0.3">
      <c r="P26806" s="99"/>
      <c r="Q26806" s="99"/>
    </row>
    <row r="26807" spans="16:17" x14ac:dyDescent="0.3">
      <c r="P26807" s="99"/>
      <c r="Q26807" s="99"/>
    </row>
    <row r="26808" spans="16:17" x14ac:dyDescent="0.3">
      <c r="P26808" s="99"/>
      <c r="Q26808" s="99"/>
    </row>
    <row r="26809" spans="16:17" x14ac:dyDescent="0.3">
      <c r="P26809" s="99"/>
      <c r="Q26809" s="99"/>
    </row>
    <row r="26810" spans="16:17" x14ac:dyDescent="0.3">
      <c r="P26810" s="99"/>
      <c r="Q26810" s="99"/>
    </row>
    <row r="26811" spans="16:17" x14ac:dyDescent="0.3">
      <c r="P26811" s="99"/>
      <c r="Q26811" s="99"/>
    </row>
    <row r="26812" spans="16:17" x14ac:dyDescent="0.3">
      <c r="P26812" s="99"/>
      <c r="Q26812" s="99"/>
    </row>
    <row r="26813" spans="16:17" x14ac:dyDescent="0.3">
      <c r="P26813" s="99"/>
      <c r="Q26813" s="99"/>
    </row>
    <row r="26814" spans="16:17" x14ac:dyDescent="0.3">
      <c r="P26814" s="99"/>
      <c r="Q26814" s="99"/>
    </row>
    <row r="26815" spans="16:17" x14ac:dyDescent="0.3">
      <c r="P26815" s="99"/>
      <c r="Q26815" s="99"/>
    </row>
    <row r="26816" spans="16:17" x14ac:dyDescent="0.3">
      <c r="P26816" s="99"/>
      <c r="Q26816" s="99"/>
    </row>
    <row r="26817" spans="16:17" x14ac:dyDescent="0.3">
      <c r="P26817" s="99"/>
      <c r="Q26817" s="99"/>
    </row>
    <row r="26818" spans="16:17" x14ac:dyDescent="0.3">
      <c r="P26818" s="99"/>
      <c r="Q26818" s="99"/>
    </row>
    <row r="26819" spans="16:17" x14ac:dyDescent="0.3">
      <c r="P26819" s="99"/>
      <c r="Q26819" s="99"/>
    </row>
    <row r="26820" spans="16:17" x14ac:dyDescent="0.3">
      <c r="P26820" s="99"/>
      <c r="Q26820" s="99"/>
    </row>
    <row r="26821" spans="16:17" x14ac:dyDescent="0.3">
      <c r="P26821" s="99"/>
      <c r="Q26821" s="99"/>
    </row>
    <row r="26822" spans="16:17" x14ac:dyDescent="0.3">
      <c r="P26822" s="99"/>
      <c r="Q26822" s="99"/>
    </row>
    <row r="26823" spans="16:17" x14ac:dyDescent="0.3">
      <c r="P26823" s="99"/>
      <c r="Q26823" s="99"/>
    </row>
    <row r="26824" spans="16:17" x14ac:dyDescent="0.3">
      <c r="P26824" s="99"/>
      <c r="Q26824" s="99"/>
    </row>
    <row r="26825" spans="16:17" x14ac:dyDescent="0.3">
      <c r="P26825" s="99"/>
      <c r="Q26825" s="99"/>
    </row>
    <row r="26826" spans="16:17" x14ac:dyDescent="0.3">
      <c r="P26826" s="99"/>
      <c r="Q26826" s="99"/>
    </row>
    <row r="26827" spans="16:17" x14ac:dyDescent="0.3">
      <c r="P26827" s="99"/>
      <c r="Q26827" s="99"/>
    </row>
    <row r="26828" spans="16:17" x14ac:dyDescent="0.3">
      <c r="P26828" s="99"/>
      <c r="Q26828" s="99"/>
    </row>
    <row r="26829" spans="16:17" x14ac:dyDescent="0.3">
      <c r="P26829" s="99"/>
      <c r="Q26829" s="99"/>
    </row>
    <row r="26830" spans="16:17" x14ac:dyDescent="0.3">
      <c r="P26830" s="99"/>
      <c r="Q26830" s="99"/>
    </row>
    <row r="26831" spans="16:17" x14ac:dyDescent="0.3">
      <c r="P26831" s="99"/>
      <c r="Q26831" s="99"/>
    </row>
    <row r="26832" spans="16:17" x14ac:dyDescent="0.3">
      <c r="P26832" s="99"/>
      <c r="Q26832" s="99"/>
    </row>
    <row r="26833" spans="16:17" x14ac:dyDescent="0.3">
      <c r="P26833" s="99"/>
      <c r="Q26833" s="99"/>
    </row>
    <row r="26834" spans="16:17" x14ac:dyDescent="0.3">
      <c r="P26834" s="99"/>
      <c r="Q26834" s="99"/>
    </row>
    <row r="26835" spans="16:17" x14ac:dyDescent="0.3">
      <c r="P26835" s="99"/>
      <c r="Q26835" s="99"/>
    </row>
    <row r="26836" spans="16:17" x14ac:dyDescent="0.3">
      <c r="P26836" s="99"/>
      <c r="Q26836" s="99"/>
    </row>
    <row r="26837" spans="16:17" x14ac:dyDescent="0.3">
      <c r="P26837" s="99"/>
      <c r="Q26837" s="99"/>
    </row>
    <row r="26838" spans="16:17" x14ac:dyDescent="0.3">
      <c r="P26838" s="99"/>
      <c r="Q26838" s="99"/>
    </row>
    <row r="26839" spans="16:17" x14ac:dyDescent="0.3">
      <c r="P26839" s="99"/>
      <c r="Q26839" s="99"/>
    </row>
    <row r="26840" spans="16:17" x14ac:dyDescent="0.3">
      <c r="P26840" s="99"/>
      <c r="Q26840" s="99"/>
    </row>
    <row r="26841" spans="16:17" x14ac:dyDescent="0.3">
      <c r="P26841" s="99"/>
      <c r="Q26841" s="99"/>
    </row>
    <row r="26842" spans="16:17" x14ac:dyDescent="0.3">
      <c r="P26842" s="99"/>
      <c r="Q26842" s="99"/>
    </row>
    <row r="26843" spans="16:17" x14ac:dyDescent="0.3">
      <c r="P26843" s="99"/>
      <c r="Q26843" s="99"/>
    </row>
    <row r="26844" spans="16:17" x14ac:dyDescent="0.3">
      <c r="P26844" s="99"/>
      <c r="Q26844" s="99"/>
    </row>
    <row r="26845" spans="16:17" x14ac:dyDescent="0.3">
      <c r="P26845" s="99"/>
      <c r="Q26845" s="99"/>
    </row>
    <row r="26846" spans="16:17" x14ac:dyDescent="0.3">
      <c r="P26846" s="99"/>
      <c r="Q26846" s="99"/>
    </row>
    <row r="26847" spans="16:17" x14ac:dyDescent="0.3">
      <c r="P26847" s="99"/>
      <c r="Q26847" s="99"/>
    </row>
    <row r="26848" spans="16:17" x14ac:dyDescent="0.3">
      <c r="P26848" s="99"/>
      <c r="Q26848" s="99"/>
    </row>
    <row r="26849" spans="16:17" x14ac:dyDescent="0.3">
      <c r="P26849" s="99"/>
      <c r="Q26849" s="99"/>
    </row>
    <row r="26850" spans="16:17" x14ac:dyDescent="0.3">
      <c r="P26850" s="99"/>
      <c r="Q26850" s="99"/>
    </row>
    <row r="26851" spans="16:17" x14ac:dyDescent="0.3">
      <c r="P26851" s="99"/>
      <c r="Q26851" s="99"/>
    </row>
    <row r="26852" spans="16:17" x14ac:dyDescent="0.3">
      <c r="P26852" s="99"/>
      <c r="Q26852" s="99"/>
    </row>
    <row r="26853" spans="16:17" x14ac:dyDescent="0.3">
      <c r="P26853" s="99"/>
      <c r="Q26853" s="99"/>
    </row>
    <row r="26854" spans="16:17" x14ac:dyDescent="0.3">
      <c r="P26854" s="99"/>
      <c r="Q26854" s="99"/>
    </row>
    <row r="26855" spans="16:17" x14ac:dyDescent="0.3">
      <c r="P26855" s="99"/>
      <c r="Q26855" s="99"/>
    </row>
    <row r="26856" spans="16:17" x14ac:dyDescent="0.3">
      <c r="P26856" s="99"/>
      <c r="Q26856" s="99"/>
    </row>
    <row r="26857" spans="16:17" x14ac:dyDescent="0.3">
      <c r="P26857" s="99"/>
      <c r="Q26857" s="99"/>
    </row>
    <row r="26858" spans="16:17" x14ac:dyDescent="0.3">
      <c r="P26858" s="99"/>
      <c r="Q26858" s="99"/>
    </row>
    <row r="26859" spans="16:17" x14ac:dyDescent="0.3">
      <c r="P26859" s="99"/>
      <c r="Q26859" s="99"/>
    </row>
    <row r="26860" spans="16:17" x14ac:dyDescent="0.3">
      <c r="P26860" s="99"/>
      <c r="Q26860" s="99"/>
    </row>
    <row r="26861" spans="16:17" x14ac:dyDescent="0.3">
      <c r="P26861" s="99"/>
      <c r="Q26861" s="99"/>
    </row>
    <row r="26862" spans="16:17" x14ac:dyDescent="0.3">
      <c r="P26862" s="99"/>
      <c r="Q26862" s="99"/>
    </row>
    <row r="26863" spans="16:17" x14ac:dyDescent="0.3">
      <c r="P26863" s="99"/>
      <c r="Q26863" s="99"/>
    </row>
    <row r="26864" spans="16:17" x14ac:dyDescent="0.3">
      <c r="P26864" s="99"/>
      <c r="Q26864" s="99"/>
    </row>
    <row r="26865" spans="16:17" x14ac:dyDescent="0.3">
      <c r="P26865" s="99"/>
      <c r="Q26865" s="99"/>
    </row>
    <row r="26866" spans="16:17" x14ac:dyDescent="0.3">
      <c r="P26866" s="99"/>
      <c r="Q26866" s="99"/>
    </row>
    <row r="26867" spans="16:17" x14ac:dyDescent="0.3">
      <c r="P26867" s="99"/>
      <c r="Q26867" s="99"/>
    </row>
    <row r="26868" spans="16:17" x14ac:dyDescent="0.3">
      <c r="P26868" s="99"/>
      <c r="Q26868" s="99"/>
    </row>
    <row r="26869" spans="16:17" x14ac:dyDescent="0.3">
      <c r="P26869" s="99"/>
      <c r="Q26869" s="99"/>
    </row>
    <row r="26870" spans="16:17" x14ac:dyDescent="0.3">
      <c r="P26870" s="99"/>
      <c r="Q26870" s="99"/>
    </row>
    <row r="26871" spans="16:17" x14ac:dyDescent="0.3">
      <c r="P26871" s="99"/>
      <c r="Q26871" s="99"/>
    </row>
    <row r="26872" spans="16:17" x14ac:dyDescent="0.3">
      <c r="P26872" s="99"/>
      <c r="Q26872" s="99"/>
    </row>
    <row r="26873" spans="16:17" x14ac:dyDescent="0.3">
      <c r="P26873" s="99"/>
      <c r="Q26873" s="99"/>
    </row>
    <row r="26874" spans="16:17" x14ac:dyDescent="0.3">
      <c r="P26874" s="99"/>
      <c r="Q26874" s="99"/>
    </row>
    <row r="26875" spans="16:17" x14ac:dyDescent="0.3">
      <c r="P26875" s="99"/>
      <c r="Q26875" s="99"/>
    </row>
    <row r="26876" spans="16:17" x14ac:dyDescent="0.3">
      <c r="P26876" s="99"/>
      <c r="Q26876" s="99"/>
    </row>
    <row r="26877" spans="16:17" x14ac:dyDescent="0.3">
      <c r="P26877" s="99"/>
      <c r="Q26877" s="99"/>
    </row>
    <row r="26878" spans="16:17" x14ac:dyDescent="0.3">
      <c r="P26878" s="99"/>
      <c r="Q26878" s="99"/>
    </row>
    <row r="26879" spans="16:17" x14ac:dyDescent="0.3">
      <c r="P26879" s="99"/>
      <c r="Q26879" s="99"/>
    </row>
    <row r="26880" spans="16:17" x14ac:dyDescent="0.3">
      <c r="P26880" s="99"/>
      <c r="Q26880" s="99"/>
    </row>
    <row r="26881" spans="16:17" x14ac:dyDescent="0.3">
      <c r="P26881" s="99"/>
      <c r="Q26881" s="99"/>
    </row>
    <row r="26882" spans="16:17" x14ac:dyDescent="0.3">
      <c r="P26882" s="99"/>
      <c r="Q26882" s="99"/>
    </row>
    <row r="26883" spans="16:17" x14ac:dyDescent="0.3">
      <c r="P26883" s="99"/>
      <c r="Q26883" s="99"/>
    </row>
    <row r="26884" spans="16:17" x14ac:dyDescent="0.3">
      <c r="P26884" s="99"/>
      <c r="Q26884" s="99"/>
    </row>
    <row r="26885" spans="16:17" x14ac:dyDescent="0.3">
      <c r="P26885" s="99"/>
      <c r="Q26885" s="99"/>
    </row>
    <row r="26886" spans="16:17" x14ac:dyDescent="0.3">
      <c r="P26886" s="99"/>
      <c r="Q26886" s="99"/>
    </row>
    <row r="26887" spans="16:17" x14ac:dyDescent="0.3">
      <c r="P26887" s="99"/>
      <c r="Q26887" s="99"/>
    </row>
    <row r="26888" spans="16:17" x14ac:dyDescent="0.3">
      <c r="P26888" s="99"/>
      <c r="Q26888" s="99"/>
    </row>
    <row r="26889" spans="16:17" x14ac:dyDescent="0.3">
      <c r="P26889" s="99"/>
      <c r="Q26889" s="99"/>
    </row>
    <row r="26890" spans="16:17" x14ac:dyDescent="0.3">
      <c r="P26890" s="99"/>
      <c r="Q26890" s="99"/>
    </row>
    <row r="26891" spans="16:17" x14ac:dyDescent="0.3">
      <c r="P26891" s="99"/>
      <c r="Q26891" s="99"/>
    </row>
    <row r="26892" spans="16:17" x14ac:dyDescent="0.3">
      <c r="P26892" s="99"/>
      <c r="Q26892" s="99"/>
    </row>
    <row r="26893" spans="16:17" x14ac:dyDescent="0.3">
      <c r="P26893" s="99"/>
      <c r="Q26893" s="99"/>
    </row>
    <row r="26894" spans="16:17" x14ac:dyDescent="0.3">
      <c r="P26894" s="99"/>
      <c r="Q26894" s="99"/>
    </row>
    <row r="26895" spans="16:17" x14ac:dyDescent="0.3">
      <c r="P26895" s="99"/>
      <c r="Q26895" s="99"/>
    </row>
    <row r="26896" spans="16:17" x14ac:dyDescent="0.3">
      <c r="P26896" s="99"/>
      <c r="Q26896" s="99"/>
    </row>
    <row r="26897" spans="16:17" x14ac:dyDescent="0.3">
      <c r="P26897" s="99"/>
      <c r="Q26897" s="99"/>
    </row>
    <row r="26898" spans="16:17" x14ac:dyDescent="0.3">
      <c r="P26898" s="99"/>
      <c r="Q26898" s="99"/>
    </row>
    <row r="26899" spans="16:17" x14ac:dyDescent="0.3">
      <c r="P26899" s="99"/>
      <c r="Q26899" s="99"/>
    </row>
    <row r="26900" spans="16:17" x14ac:dyDescent="0.3">
      <c r="P26900" s="99"/>
      <c r="Q26900" s="99"/>
    </row>
    <row r="26901" spans="16:17" x14ac:dyDescent="0.3">
      <c r="P26901" s="99"/>
      <c r="Q26901" s="99"/>
    </row>
    <row r="26902" spans="16:17" x14ac:dyDescent="0.3">
      <c r="P26902" s="99"/>
      <c r="Q26902" s="99"/>
    </row>
    <row r="26903" spans="16:17" x14ac:dyDescent="0.3">
      <c r="P26903" s="99"/>
      <c r="Q26903" s="99"/>
    </row>
    <row r="26904" spans="16:17" x14ac:dyDescent="0.3">
      <c r="P26904" s="99"/>
      <c r="Q26904" s="99"/>
    </row>
    <row r="26905" spans="16:17" x14ac:dyDescent="0.3">
      <c r="P26905" s="99"/>
      <c r="Q26905" s="99"/>
    </row>
    <row r="26906" spans="16:17" x14ac:dyDescent="0.3">
      <c r="P26906" s="99"/>
      <c r="Q26906" s="99"/>
    </row>
    <row r="26907" spans="16:17" x14ac:dyDescent="0.3">
      <c r="P26907" s="99"/>
      <c r="Q26907" s="99"/>
    </row>
    <row r="26908" spans="16:17" x14ac:dyDescent="0.3">
      <c r="P26908" s="99"/>
      <c r="Q26908" s="99"/>
    </row>
    <row r="26909" spans="16:17" x14ac:dyDescent="0.3">
      <c r="P26909" s="99"/>
      <c r="Q26909" s="99"/>
    </row>
    <row r="26910" spans="16:17" x14ac:dyDescent="0.3">
      <c r="P26910" s="99"/>
      <c r="Q26910" s="99"/>
    </row>
    <row r="26911" spans="16:17" x14ac:dyDescent="0.3">
      <c r="P26911" s="99"/>
      <c r="Q26911" s="99"/>
    </row>
    <row r="26912" spans="16:17" x14ac:dyDescent="0.3">
      <c r="P26912" s="99"/>
      <c r="Q26912" s="99"/>
    </row>
    <row r="26913" spans="16:17" x14ac:dyDescent="0.3">
      <c r="P26913" s="99"/>
      <c r="Q26913" s="99"/>
    </row>
    <row r="26914" spans="16:17" x14ac:dyDescent="0.3">
      <c r="P26914" s="99"/>
      <c r="Q26914" s="99"/>
    </row>
    <row r="26915" spans="16:17" x14ac:dyDescent="0.3">
      <c r="P26915" s="99"/>
      <c r="Q26915" s="99"/>
    </row>
    <row r="26916" spans="16:17" x14ac:dyDescent="0.3">
      <c r="P26916" s="99"/>
      <c r="Q26916" s="99"/>
    </row>
    <row r="26917" spans="16:17" x14ac:dyDescent="0.3">
      <c r="P26917" s="99"/>
      <c r="Q26917" s="99"/>
    </row>
    <row r="26918" spans="16:17" x14ac:dyDescent="0.3">
      <c r="P26918" s="99"/>
      <c r="Q26918" s="99"/>
    </row>
    <row r="26919" spans="16:17" x14ac:dyDescent="0.3">
      <c r="P26919" s="99"/>
      <c r="Q26919" s="99"/>
    </row>
    <row r="26920" spans="16:17" x14ac:dyDescent="0.3">
      <c r="P26920" s="99"/>
      <c r="Q26920" s="99"/>
    </row>
    <row r="26921" spans="16:17" x14ac:dyDescent="0.3">
      <c r="P26921" s="99"/>
      <c r="Q26921" s="99"/>
    </row>
    <row r="26922" spans="16:17" x14ac:dyDescent="0.3">
      <c r="P26922" s="99"/>
      <c r="Q26922" s="99"/>
    </row>
    <row r="26923" spans="16:17" x14ac:dyDescent="0.3">
      <c r="P26923" s="99"/>
      <c r="Q26923" s="99"/>
    </row>
    <row r="26924" spans="16:17" x14ac:dyDescent="0.3">
      <c r="P26924" s="99"/>
      <c r="Q26924" s="99"/>
    </row>
    <row r="26925" spans="16:17" x14ac:dyDescent="0.3">
      <c r="P26925" s="99"/>
      <c r="Q26925" s="99"/>
    </row>
    <row r="26926" spans="16:17" x14ac:dyDescent="0.3">
      <c r="P26926" s="99"/>
      <c r="Q26926" s="99"/>
    </row>
    <row r="26927" spans="16:17" x14ac:dyDescent="0.3">
      <c r="P26927" s="99"/>
      <c r="Q26927" s="99"/>
    </row>
    <row r="26928" spans="16:17" x14ac:dyDescent="0.3">
      <c r="P26928" s="99"/>
      <c r="Q26928" s="99"/>
    </row>
    <row r="26929" spans="16:17" x14ac:dyDescent="0.3">
      <c r="P26929" s="99"/>
      <c r="Q26929" s="99"/>
    </row>
    <row r="26930" spans="16:17" x14ac:dyDescent="0.3">
      <c r="P26930" s="99"/>
      <c r="Q26930" s="99"/>
    </row>
    <row r="26931" spans="16:17" x14ac:dyDescent="0.3">
      <c r="P26931" s="99"/>
      <c r="Q26931" s="99"/>
    </row>
    <row r="26932" spans="16:17" x14ac:dyDescent="0.3">
      <c r="P26932" s="99"/>
      <c r="Q26932" s="99"/>
    </row>
    <row r="26933" spans="16:17" x14ac:dyDescent="0.3">
      <c r="P26933" s="99"/>
      <c r="Q26933" s="99"/>
    </row>
    <row r="26934" spans="16:17" x14ac:dyDescent="0.3">
      <c r="P26934" s="99"/>
      <c r="Q26934" s="99"/>
    </row>
    <row r="26935" spans="16:17" x14ac:dyDescent="0.3">
      <c r="P26935" s="99"/>
      <c r="Q26935" s="99"/>
    </row>
    <row r="26936" spans="16:17" x14ac:dyDescent="0.3">
      <c r="P26936" s="99"/>
      <c r="Q26936" s="99"/>
    </row>
    <row r="26937" spans="16:17" x14ac:dyDescent="0.3">
      <c r="P26937" s="99"/>
      <c r="Q26937" s="99"/>
    </row>
    <row r="26938" spans="16:17" x14ac:dyDescent="0.3">
      <c r="P26938" s="99"/>
      <c r="Q26938" s="99"/>
    </row>
    <row r="26939" spans="16:17" x14ac:dyDescent="0.3">
      <c r="P26939" s="99"/>
      <c r="Q26939" s="99"/>
    </row>
    <row r="26940" spans="16:17" x14ac:dyDescent="0.3">
      <c r="P26940" s="99"/>
      <c r="Q26940" s="99"/>
    </row>
    <row r="26941" spans="16:17" x14ac:dyDescent="0.3">
      <c r="P26941" s="99"/>
      <c r="Q26941" s="99"/>
    </row>
    <row r="26942" spans="16:17" x14ac:dyDescent="0.3">
      <c r="P26942" s="99"/>
      <c r="Q26942" s="99"/>
    </row>
    <row r="26943" spans="16:17" x14ac:dyDescent="0.3">
      <c r="P26943" s="99"/>
      <c r="Q26943" s="99"/>
    </row>
    <row r="26944" spans="16:17" x14ac:dyDescent="0.3">
      <c r="P26944" s="99"/>
      <c r="Q26944" s="99"/>
    </row>
    <row r="26945" spans="16:17" x14ac:dyDescent="0.3">
      <c r="P26945" s="99"/>
      <c r="Q26945" s="99"/>
    </row>
    <row r="26946" spans="16:17" x14ac:dyDescent="0.3">
      <c r="P26946" s="99"/>
      <c r="Q26946" s="99"/>
    </row>
    <row r="26947" spans="16:17" x14ac:dyDescent="0.3">
      <c r="P26947" s="99"/>
      <c r="Q26947" s="99"/>
    </row>
    <row r="26948" spans="16:17" x14ac:dyDescent="0.3">
      <c r="P26948" s="99"/>
      <c r="Q26948" s="99"/>
    </row>
    <row r="26949" spans="16:17" x14ac:dyDescent="0.3">
      <c r="P26949" s="99"/>
      <c r="Q26949" s="99"/>
    </row>
    <row r="26950" spans="16:17" x14ac:dyDescent="0.3">
      <c r="P26950" s="99"/>
      <c r="Q26950" s="99"/>
    </row>
    <row r="26951" spans="16:17" x14ac:dyDescent="0.3">
      <c r="P26951" s="99"/>
      <c r="Q26951" s="99"/>
    </row>
    <row r="26952" spans="16:17" x14ac:dyDescent="0.3">
      <c r="P26952" s="99"/>
      <c r="Q26952" s="99"/>
    </row>
    <row r="26953" spans="16:17" x14ac:dyDescent="0.3">
      <c r="P26953" s="99"/>
      <c r="Q26953" s="99"/>
    </row>
    <row r="26954" spans="16:17" x14ac:dyDescent="0.3">
      <c r="P26954" s="99"/>
      <c r="Q26954" s="99"/>
    </row>
    <row r="26955" spans="16:17" x14ac:dyDescent="0.3">
      <c r="P26955" s="99"/>
      <c r="Q26955" s="99"/>
    </row>
    <row r="26956" spans="16:17" x14ac:dyDescent="0.3">
      <c r="P26956" s="99"/>
      <c r="Q26956" s="99"/>
    </row>
    <row r="26957" spans="16:17" x14ac:dyDescent="0.3">
      <c r="P26957" s="99"/>
      <c r="Q26957" s="99"/>
    </row>
    <row r="26958" spans="16:17" x14ac:dyDescent="0.3">
      <c r="P26958" s="99"/>
      <c r="Q26958" s="99"/>
    </row>
    <row r="26959" spans="16:17" x14ac:dyDescent="0.3">
      <c r="P26959" s="99"/>
      <c r="Q26959" s="99"/>
    </row>
    <row r="26960" spans="16:17" x14ac:dyDescent="0.3">
      <c r="P26960" s="99"/>
      <c r="Q26960" s="99"/>
    </row>
    <row r="26961" spans="16:17" x14ac:dyDescent="0.3">
      <c r="P26961" s="99"/>
      <c r="Q26961" s="99"/>
    </row>
    <row r="26962" spans="16:17" x14ac:dyDescent="0.3">
      <c r="P26962" s="99"/>
      <c r="Q26962" s="99"/>
    </row>
    <row r="26963" spans="16:17" x14ac:dyDescent="0.3">
      <c r="P26963" s="99"/>
      <c r="Q26963" s="99"/>
    </row>
    <row r="26964" spans="16:17" x14ac:dyDescent="0.3">
      <c r="P26964" s="99"/>
      <c r="Q26964" s="99"/>
    </row>
    <row r="26965" spans="16:17" x14ac:dyDescent="0.3">
      <c r="P26965" s="99"/>
      <c r="Q26965" s="99"/>
    </row>
    <row r="26966" spans="16:17" x14ac:dyDescent="0.3">
      <c r="P26966" s="99"/>
      <c r="Q26966" s="99"/>
    </row>
    <row r="26967" spans="16:17" x14ac:dyDescent="0.3">
      <c r="P26967" s="99"/>
      <c r="Q26967" s="99"/>
    </row>
    <row r="26968" spans="16:17" x14ac:dyDescent="0.3">
      <c r="P26968" s="99"/>
      <c r="Q26968" s="99"/>
    </row>
    <row r="26969" spans="16:17" x14ac:dyDescent="0.3">
      <c r="P26969" s="99"/>
      <c r="Q26969" s="99"/>
    </row>
    <row r="26970" spans="16:17" x14ac:dyDescent="0.3">
      <c r="P26970" s="99"/>
      <c r="Q26970" s="99"/>
    </row>
    <row r="26971" spans="16:17" x14ac:dyDescent="0.3">
      <c r="P26971" s="99"/>
      <c r="Q26971" s="99"/>
    </row>
    <row r="26972" spans="16:17" x14ac:dyDescent="0.3">
      <c r="P26972" s="99"/>
      <c r="Q26972" s="99"/>
    </row>
    <row r="26973" spans="16:17" x14ac:dyDescent="0.3">
      <c r="P26973" s="99"/>
      <c r="Q26973" s="99"/>
    </row>
    <row r="26974" spans="16:17" x14ac:dyDescent="0.3">
      <c r="P26974" s="99"/>
      <c r="Q26974" s="99"/>
    </row>
    <row r="26975" spans="16:17" x14ac:dyDescent="0.3">
      <c r="P26975" s="99"/>
      <c r="Q26975" s="99"/>
    </row>
    <row r="26976" spans="16:17" x14ac:dyDescent="0.3">
      <c r="P26976" s="99"/>
      <c r="Q26976" s="99"/>
    </row>
    <row r="26977" spans="16:17" x14ac:dyDescent="0.3">
      <c r="P26977" s="99"/>
      <c r="Q26977" s="99"/>
    </row>
    <row r="26978" spans="16:17" x14ac:dyDescent="0.3">
      <c r="P26978" s="99"/>
      <c r="Q26978" s="99"/>
    </row>
    <row r="26979" spans="16:17" x14ac:dyDescent="0.3">
      <c r="P26979" s="99"/>
      <c r="Q26979" s="99"/>
    </row>
    <row r="26980" spans="16:17" x14ac:dyDescent="0.3">
      <c r="P26980" s="99"/>
      <c r="Q26980" s="99"/>
    </row>
    <row r="26981" spans="16:17" x14ac:dyDescent="0.3">
      <c r="P26981" s="99"/>
      <c r="Q26981" s="99"/>
    </row>
    <row r="26982" spans="16:17" x14ac:dyDescent="0.3">
      <c r="P26982" s="99"/>
      <c r="Q26982" s="99"/>
    </row>
    <row r="26983" spans="16:17" x14ac:dyDescent="0.3">
      <c r="P26983" s="99"/>
      <c r="Q26983" s="99"/>
    </row>
    <row r="26984" spans="16:17" x14ac:dyDescent="0.3">
      <c r="P26984" s="99"/>
      <c r="Q26984" s="99"/>
    </row>
    <row r="26985" spans="16:17" x14ac:dyDescent="0.3">
      <c r="P26985" s="99"/>
      <c r="Q26985" s="99"/>
    </row>
    <row r="26986" spans="16:17" x14ac:dyDescent="0.3">
      <c r="P26986" s="99"/>
      <c r="Q26986" s="99"/>
    </row>
    <row r="26987" spans="16:17" x14ac:dyDescent="0.3">
      <c r="P26987" s="99"/>
      <c r="Q26987" s="99"/>
    </row>
    <row r="26988" spans="16:17" x14ac:dyDescent="0.3">
      <c r="P26988" s="99"/>
      <c r="Q26988" s="99"/>
    </row>
    <row r="26989" spans="16:17" x14ac:dyDescent="0.3">
      <c r="P26989" s="99"/>
      <c r="Q26989" s="99"/>
    </row>
    <row r="26990" spans="16:17" x14ac:dyDescent="0.3">
      <c r="P26990" s="99"/>
      <c r="Q26990" s="99"/>
    </row>
    <row r="26991" spans="16:17" x14ac:dyDescent="0.3">
      <c r="P26991" s="99"/>
      <c r="Q26991" s="99"/>
    </row>
    <row r="26992" spans="16:17" x14ac:dyDescent="0.3">
      <c r="P26992" s="99"/>
      <c r="Q26992" s="99"/>
    </row>
    <row r="26993" spans="16:17" x14ac:dyDescent="0.3">
      <c r="P26993" s="99"/>
      <c r="Q26993" s="99"/>
    </row>
    <row r="26994" spans="16:17" x14ac:dyDescent="0.3">
      <c r="P26994" s="99"/>
      <c r="Q26994" s="99"/>
    </row>
    <row r="26995" spans="16:17" x14ac:dyDescent="0.3">
      <c r="P26995" s="99"/>
      <c r="Q26995" s="99"/>
    </row>
    <row r="26996" spans="16:17" x14ac:dyDescent="0.3">
      <c r="P26996" s="99"/>
      <c r="Q26996" s="99"/>
    </row>
    <row r="26997" spans="16:17" x14ac:dyDescent="0.3">
      <c r="P26997" s="99"/>
      <c r="Q26997" s="99"/>
    </row>
    <row r="26998" spans="16:17" x14ac:dyDescent="0.3">
      <c r="P26998" s="99"/>
      <c r="Q26998" s="99"/>
    </row>
    <row r="26999" spans="16:17" x14ac:dyDescent="0.3">
      <c r="P26999" s="99"/>
      <c r="Q26999" s="99"/>
    </row>
    <row r="27000" spans="16:17" x14ac:dyDescent="0.3">
      <c r="P27000" s="99"/>
      <c r="Q27000" s="99"/>
    </row>
    <row r="27001" spans="16:17" x14ac:dyDescent="0.3">
      <c r="P27001" s="99"/>
      <c r="Q27001" s="99"/>
    </row>
    <row r="27002" spans="16:17" x14ac:dyDescent="0.3">
      <c r="P27002" s="99"/>
      <c r="Q27002" s="99"/>
    </row>
    <row r="27003" spans="16:17" x14ac:dyDescent="0.3">
      <c r="P27003" s="99"/>
      <c r="Q27003" s="99"/>
    </row>
    <row r="27004" spans="16:17" x14ac:dyDescent="0.3">
      <c r="P27004" s="99"/>
      <c r="Q27004" s="99"/>
    </row>
    <row r="27005" spans="16:17" x14ac:dyDescent="0.3">
      <c r="P27005" s="99"/>
      <c r="Q27005" s="99"/>
    </row>
    <row r="27006" spans="16:17" x14ac:dyDescent="0.3">
      <c r="P27006" s="99"/>
      <c r="Q27006" s="99"/>
    </row>
    <row r="27007" spans="16:17" x14ac:dyDescent="0.3">
      <c r="P27007" s="99"/>
      <c r="Q27007" s="99"/>
    </row>
    <row r="27008" spans="16:17" x14ac:dyDescent="0.3">
      <c r="P27008" s="99"/>
      <c r="Q27008" s="99"/>
    </row>
    <row r="27009" spans="16:17" x14ac:dyDescent="0.3">
      <c r="P27009" s="99"/>
      <c r="Q27009" s="99"/>
    </row>
    <row r="27010" spans="16:17" x14ac:dyDescent="0.3">
      <c r="P27010" s="99"/>
      <c r="Q27010" s="99"/>
    </row>
    <row r="27011" spans="16:17" x14ac:dyDescent="0.3">
      <c r="P27011" s="99"/>
      <c r="Q27011" s="99"/>
    </row>
    <row r="27012" spans="16:17" x14ac:dyDescent="0.3">
      <c r="P27012" s="99"/>
      <c r="Q27012" s="99"/>
    </row>
    <row r="27013" spans="16:17" x14ac:dyDescent="0.3">
      <c r="P27013" s="99"/>
      <c r="Q27013" s="99"/>
    </row>
    <row r="27014" spans="16:17" x14ac:dyDescent="0.3">
      <c r="P27014" s="99"/>
      <c r="Q27014" s="99"/>
    </row>
    <row r="27015" spans="16:17" x14ac:dyDescent="0.3">
      <c r="P27015" s="99"/>
      <c r="Q27015" s="99"/>
    </row>
    <row r="27016" spans="16:17" x14ac:dyDescent="0.3">
      <c r="P27016" s="99"/>
      <c r="Q27016" s="99"/>
    </row>
    <row r="27017" spans="16:17" x14ac:dyDescent="0.3">
      <c r="P27017" s="99"/>
      <c r="Q27017" s="99"/>
    </row>
    <row r="27018" spans="16:17" x14ac:dyDescent="0.3">
      <c r="P27018" s="99"/>
      <c r="Q27018" s="99"/>
    </row>
    <row r="27019" spans="16:17" x14ac:dyDescent="0.3">
      <c r="P27019" s="99"/>
      <c r="Q27019" s="99"/>
    </row>
    <row r="27020" spans="16:17" x14ac:dyDescent="0.3">
      <c r="P27020" s="99"/>
      <c r="Q27020" s="99"/>
    </row>
    <row r="27021" spans="16:17" x14ac:dyDescent="0.3">
      <c r="P27021" s="99"/>
      <c r="Q27021" s="99"/>
    </row>
    <row r="27022" spans="16:17" x14ac:dyDescent="0.3">
      <c r="P27022" s="99"/>
      <c r="Q27022" s="99"/>
    </row>
    <row r="27023" spans="16:17" x14ac:dyDescent="0.3">
      <c r="P27023" s="99"/>
      <c r="Q27023" s="99"/>
    </row>
    <row r="27024" spans="16:17" x14ac:dyDescent="0.3">
      <c r="P27024" s="99"/>
      <c r="Q27024" s="99"/>
    </row>
    <row r="27025" spans="16:17" x14ac:dyDescent="0.3">
      <c r="P27025" s="99"/>
      <c r="Q27025" s="99"/>
    </row>
    <row r="27026" spans="16:17" x14ac:dyDescent="0.3">
      <c r="P27026" s="99"/>
      <c r="Q27026" s="99"/>
    </row>
    <row r="27027" spans="16:17" x14ac:dyDescent="0.3">
      <c r="P27027" s="99"/>
      <c r="Q27027" s="99"/>
    </row>
    <row r="27028" spans="16:17" x14ac:dyDescent="0.3">
      <c r="P27028" s="99"/>
      <c r="Q27028" s="99"/>
    </row>
    <row r="27029" spans="16:17" x14ac:dyDescent="0.3">
      <c r="P27029" s="99"/>
      <c r="Q27029" s="99"/>
    </row>
    <row r="27030" spans="16:17" x14ac:dyDescent="0.3">
      <c r="P27030" s="99"/>
      <c r="Q27030" s="99"/>
    </row>
    <row r="27031" spans="16:17" x14ac:dyDescent="0.3">
      <c r="P27031" s="99"/>
      <c r="Q27031" s="99"/>
    </row>
    <row r="27032" spans="16:17" x14ac:dyDescent="0.3">
      <c r="P27032" s="99"/>
      <c r="Q27032" s="99"/>
    </row>
    <row r="27033" spans="16:17" x14ac:dyDescent="0.3">
      <c r="P27033" s="99"/>
      <c r="Q27033" s="99"/>
    </row>
    <row r="27034" spans="16:17" x14ac:dyDescent="0.3">
      <c r="P27034" s="99"/>
      <c r="Q27034" s="99"/>
    </row>
    <row r="27035" spans="16:17" x14ac:dyDescent="0.3">
      <c r="P27035" s="99"/>
      <c r="Q27035" s="99"/>
    </row>
    <row r="27036" spans="16:17" x14ac:dyDescent="0.3">
      <c r="P27036" s="99"/>
      <c r="Q27036" s="99"/>
    </row>
    <row r="27037" spans="16:17" x14ac:dyDescent="0.3">
      <c r="P27037" s="99"/>
      <c r="Q27037" s="99"/>
    </row>
    <row r="27038" spans="16:17" x14ac:dyDescent="0.3">
      <c r="P27038" s="99"/>
      <c r="Q27038" s="99"/>
    </row>
    <row r="27039" spans="16:17" x14ac:dyDescent="0.3">
      <c r="P27039" s="99"/>
      <c r="Q27039" s="99"/>
    </row>
    <row r="27040" spans="16:17" x14ac:dyDescent="0.3">
      <c r="P27040" s="99"/>
      <c r="Q27040" s="99"/>
    </row>
    <row r="27041" spans="16:17" x14ac:dyDescent="0.3">
      <c r="P27041" s="99"/>
      <c r="Q27041" s="99"/>
    </row>
    <row r="27042" spans="16:17" x14ac:dyDescent="0.3">
      <c r="P27042" s="99"/>
      <c r="Q27042" s="99"/>
    </row>
    <row r="27043" spans="16:17" x14ac:dyDescent="0.3">
      <c r="P27043" s="99"/>
      <c r="Q27043" s="99"/>
    </row>
    <row r="27044" spans="16:17" x14ac:dyDescent="0.3">
      <c r="P27044" s="99"/>
      <c r="Q27044" s="99"/>
    </row>
    <row r="27045" spans="16:17" x14ac:dyDescent="0.3">
      <c r="P27045" s="99"/>
      <c r="Q27045" s="99"/>
    </row>
    <row r="27046" spans="16:17" x14ac:dyDescent="0.3">
      <c r="P27046" s="99"/>
      <c r="Q27046" s="99"/>
    </row>
    <row r="27047" spans="16:17" x14ac:dyDescent="0.3">
      <c r="P27047" s="99"/>
      <c r="Q27047" s="99"/>
    </row>
    <row r="27048" spans="16:17" x14ac:dyDescent="0.3">
      <c r="P27048" s="99"/>
      <c r="Q27048" s="99"/>
    </row>
    <row r="27049" spans="16:17" x14ac:dyDescent="0.3">
      <c r="P27049" s="99"/>
      <c r="Q27049" s="99"/>
    </row>
    <row r="27050" spans="16:17" x14ac:dyDescent="0.3">
      <c r="P27050" s="99"/>
      <c r="Q27050" s="99"/>
    </row>
    <row r="27051" spans="16:17" x14ac:dyDescent="0.3">
      <c r="P27051" s="99"/>
      <c r="Q27051" s="99"/>
    </row>
    <row r="27052" spans="16:17" x14ac:dyDescent="0.3">
      <c r="P27052" s="99"/>
      <c r="Q27052" s="99"/>
    </row>
    <row r="27053" spans="16:17" x14ac:dyDescent="0.3">
      <c r="P27053" s="99"/>
      <c r="Q27053" s="99"/>
    </row>
    <row r="27054" spans="16:17" x14ac:dyDescent="0.3">
      <c r="P27054" s="99"/>
      <c r="Q27054" s="99"/>
    </row>
    <row r="27055" spans="16:17" x14ac:dyDescent="0.3">
      <c r="P27055" s="99"/>
      <c r="Q27055" s="99"/>
    </row>
    <row r="27056" spans="16:17" x14ac:dyDescent="0.3">
      <c r="P27056" s="99"/>
      <c r="Q27056" s="99"/>
    </row>
    <row r="27057" spans="16:17" x14ac:dyDescent="0.3">
      <c r="P27057" s="99"/>
      <c r="Q27057" s="99"/>
    </row>
    <row r="27058" spans="16:17" x14ac:dyDescent="0.3">
      <c r="P27058" s="99"/>
      <c r="Q27058" s="99"/>
    </row>
    <row r="27059" spans="16:17" x14ac:dyDescent="0.3">
      <c r="P27059" s="99"/>
      <c r="Q27059" s="99"/>
    </row>
    <row r="27060" spans="16:17" x14ac:dyDescent="0.3">
      <c r="P27060" s="99"/>
      <c r="Q27060" s="99"/>
    </row>
    <row r="27061" spans="16:17" x14ac:dyDescent="0.3">
      <c r="P27061" s="99"/>
      <c r="Q27061" s="99"/>
    </row>
    <row r="27062" spans="16:17" x14ac:dyDescent="0.3">
      <c r="P27062" s="99"/>
      <c r="Q27062" s="99"/>
    </row>
    <row r="27063" spans="16:17" x14ac:dyDescent="0.3">
      <c r="P27063" s="99"/>
      <c r="Q27063" s="99"/>
    </row>
    <row r="27064" spans="16:17" x14ac:dyDescent="0.3">
      <c r="P27064" s="99"/>
      <c r="Q27064" s="99"/>
    </row>
    <row r="27065" spans="16:17" x14ac:dyDescent="0.3">
      <c r="P27065" s="99"/>
      <c r="Q27065" s="99"/>
    </row>
    <row r="27066" spans="16:17" x14ac:dyDescent="0.3">
      <c r="P27066" s="99"/>
      <c r="Q27066" s="99"/>
    </row>
    <row r="27067" spans="16:17" x14ac:dyDescent="0.3">
      <c r="P27067" s="99"/>
      <c r="Q27067" s="99"/>
    </row>
    <row r="27068" spans="16:17" x14ac:dyDescent="0.3">
      <c r="P27068" s="99"/>
      <c r="Q27068" s="99"/>
    </row>
    <row r="27069" spans="16:17" x14ac:dyDescent="0.3">
      <c r="P27069" s="99"/>
      <c r="Q27069" s="99"/>
    </row>
    <row r="27070" spans="16:17" x14ac:dyDescent="0.3">
      <c r="P27070" s="99"/>
      <c r="Q27070" s="99"/>
    </row>
    <row r="27071" spans="16:17" x14ac:dyDescent="0.3">
      <c r="P27071" s="99"/>
      <c r="Q27071" s="99"/>
    </row>
    <row r="27072" spans="16:17" x14ac:dyDescent="0.3">
      <c r="P27072" s="99"/>
      <c r="Q27072" s="99"/>
    </row>
    <row r="27073" spans="16:17" x14ac:dyDescent="0.3">
      <c r="P27073" s="99"/>
      <c r="Q27073" s="99"/>
    </row>
    <row r="27074" spans="16:17" x14ac:dyDescent="0.3">
      <c r="P27074" s="99"/>
      <c r="Q27074" s="99"/>
    </row>
    <row r="27075" spans="16:17" x14ac:dyDescent="0.3">
      <c r="P27075" s="99"/>
      <c r="Q27075" s="99"/>
    </row>
    <row r="27076" spans="16:17" x14ac:dyDescent="0.3">
      <c r="P27076" s="99"/>
      <c r="Q27076" s="99"/>
    </row>
    <row r="27077" spans="16:17" x14ac:dyDescent="0.3">
      <c r="P27077" s="99"/>
      <c r="Q27077" s="99"/>
    </row>
    <row r="27078" spans="16:17" x14ac:dyDescent="0.3">
      <c r="P27078" s="99"/>
      <c r="Q27078" s="99"/>
    </row>
    <row r="27079" spans="16:17" x14ac:dyDescent="0.3">
      <c r="P27079" s="99"/>
      <c r="Q27079" s="99"/>
    </row>
    <row r="27080" spans="16:17" x14ac:dyDescent="0.3">
      <c r="P27080" s="99"/>
      <c r="Q27080" s="99"/>
    </row>
    <row r="27081" spans="16:17" x14ac:dyDescent="0.3">
      <c r="P27081" s="99"/>
      <c r="Q27081" s="99"/>
    </row>
    <row r="27082" spans="16:17" x14ac:dyDescent="0.3">
      <c r="P27082" s="99"/>
      <c r="Q27082" s="99"/>
    </row>
    <row r="27083" spans="16:17" x14ac:dyDescent="0.3">
      <c r="P27083" s="99"/>
      <c r="Q27083" s="99"/>
    </row>
    <row r="27084" spans="16:17" x14ac:dyDescent="0.3">
      <c r="P27084" s="99"/>
      <c r="Q27084" s="99"/>
    </row>
    <row r="27085" spans="16:17" x14ac:dyDescent="0.3">
      <c r="P27085" s="99"/>
      <c r="Q27085" s="99"/>
    </row>
    <row r="27086" spans="16:17" x14ac:dyDescent="0.3">
      <c r="P27086" s="99"/>
      <c r="Q27086" s="99"/>
    </row>
    <row r="27087" spans="16:17" x14ac:dyDescent="0.3">
      <c r="P27087" s="99"/>
      <c r="Q27087" s="99"/>
    </row>
    <row r="27088" spans="16:17" x14ac:dyDescent="0.3">
      <c r="P27088" s="99"/>
      <c r="Q27088" s="99"/>
    </row>
    <row r="27089" spans="16:17" x14ac:dyDescent="0.3">
      <c r="P27089" s="99"/>
      <c r="Q27089" s="99"/>
    </row>
    <row r="27090" spans="16:17" x14ac:dyDescent="0.3">
      <c r="P27090" s="99"/>
      <c r="Q27090" s="99"/>
    </row>
    <row r="27091" spans="16:17" x14ac:dyDescent="0.3">
      <c r="P27091" s="99"/>
      <c r="Q27091" s="99"/>
    </row>
    <row r="27092" spans="16:17" x14ac:dyDescent="0.3">
      <c r="P27092" s="99"/>
      <c r="Q27092" s="99"/>
    </row>
    <row r="27093" spans="16:17" x14ac:dyDescent="0.3">
      <c r="P27093" s="99"/>
      <c r="Q27093" s="99"/>
    </row>
    <row r="27094" spans="16:17" x14ac:dyDescent="0.3">
      <c r="P27094" s="99"/>
      <c r="Q27094" s="99"/>
    </row>
    <row r="27095" spans="16:17" x14ac:dyDescent="0.3">
      <c r="P27095" s="99"/>
      <c r="Q27095" s="99"/>
    </row>
    <row r="27096" spans="16:17" x14ac:dyDescent="0.3">
      <c r="P27096" s="99"/>
      <c r="Q27096" s="99"/>
    </row>
    <row r="27097" spans="16:17" x14ac:dyDescent="0.3">
      <c r="P27097" s="99"/>
      <c r="Q27097" s="99"/>
    </row>
    <row r="27098" spans="16:17" x14ac:dyDescent="0.3">
      <c r="P27098" s="99"/>
      <c r="Q27098" s="99"/>
    </row>
    <row r="27099" spans="16:17" x14ac:dyDescent="0.3">
      <c r="P27099" s="99"/>
      <c r="Q27099" s="99"/>
    </row>
    <row r="27100" spans="16:17" x14ac:dyDescent="0.3">
      <c r="P27100" s="99"/>
      <c r="Q27100" s="99"/>
    </row>
    <row r="27101" spans="16:17" x14ac:dyDescent="0.3">
      <c r="P27101" s="99"/>
      <c r="Q27101" s="99"/>
    </row>
    <row r="27102" spans="16:17" x14ac:dyDescent="0.3">
      <c r="P27102" s="99"/>
      <c r="Q27102" s="99"/>
    </row>
    <row r="27103" spans="16:17" x14ac:dyDescent="0.3">
      <c r="P27103" s="99"/>
      <c r="Q27103" s="99"/>
    </row>
    <row r="27104" spans="16:17" x14ac:dyDescent="0.3">
      <c r="P27104" s="99"/>
      <c r="Q27104" s="99"/>
    </row>
    <row r="27105" spans="16:17" x14ac:dyDescent="0.3">
      <c r="P27105" s="99"/>
      <c r="Q27105" s="99"/>
    </row>
    <row r="27106" spans="16:17" x14ac:dyDescent="0.3">
      <c r="P27106" s="99"/>
      <c r="Q27106" s="99"/>
    </row>
    <row r="27107" spans="16:17" x14ac:dyDescent="0.3">
      <c r="P27107" s="99"/>
      <c r="Q27107" s="99"/>
    </row>
    <row r="27108" spans="16:17" x14ac:dyDescent="0.3">
      <c r="P27108" s="99"/>
      <c r="Q27108" s="99"/>
    </row>
    <row r="27109" spans="16:17" x14ac:dyDescent="0.3">
      <c r="P27109" s="99"/>
      <c r="Q27109" s="99"/>
    </row>
    <row r="27110" spans="16:17" x14ac:dyDescent="0.3">
      <c r="P27110" s="99"/>
      <c r="Q27110" s="99"/>
    </row>
    <row r="27111" spans="16:17" x14ac:dyDescent="0.3">
      <c r="P27111" s="99"/>
      <c r="Q27111" s="99"/>
    </row>
    <row r="27112" spans="16:17" x14ac:dyDescent="0.3">
      <c r="P27112" s="99"/>
      <c r="Q27112" s="99"/>
    </row>
    <row r="27113" spans="16:17" x14ac:dyDescent="0.3">
      <c r="P27113" s="99"/>
      <c r="Q27113" s="99"/>
    </row>
    <row r="27114" spans="16:17" x14ac:dyDescent="0.3">
      <c r="P27114" s="99"/>
      <c r="Q27114" s="99"/>
    </row>
    <row r="27115" spans="16:17" x14ac:dyDescent="0.3">
      <c r="P27115" s="99"/>
      <c r="Q27115" s="99"/>
    </row>
    <row r="27116" spans="16:17" x14ac:dyDescent="0.3">
      <c r="P27116" s="99"/>
      <c r="Q27116" s="99"/>
    </row>
    <row r="27117" spans="16:17" x14ac:dyDescent="0.3">
      <c r="P27117" s="99"/>
      <c r="Q27117" s="99"/>
    </row>
    <row r="27118" spans="16:17" x14ac:dyDescent="0.3">
      <c r="P27118" s="99"/>
      <c r="Q27118" s="99"/>
    </row>
    <row r="27119" spans="16:17" x14ac:dyDescent="0.3">
      <c r="P27119" s="99"/>
      <c r="Q27119" s="99"/>
    </row>
    <row r="27120" spans="16:17" x14ac:dyDescent="0.3">
      <c r="P27120" s="99"/>
      <c r="Q27120" s="99"/>
    </row>
    <row r="27121" spans="16:17" x14ac:dyDescent="0.3">
      <c r="P27121" s="99"/>
      <c r="Q27121" s="99"/>
    </row>
    <row r="27122" spans="16:17" x14ac:dyDescent="0.3">
      <c r="P27122" s="99"/>
      <c r="Q27122" s="99"/>
    </row>
    <row r="27123" spans="16:17" x14ac:dyDescent="0.3">
      <c r="P27123" s="99"/>
      <c r="Q27123" s="99"/>
    </row>
    <row r="27124" spans="16:17" x14ac:dyDescent="0.3">
      <c r="P27124" s="99"/>
      <c r="Q27124" s="99"/>
    </row>
    <row r="27125" spans="16:17" x14ac:dyDescent="0.3">
      <c r="P27125" s="99"/>
      <c r="Q27125" s="99"/>
    </row>
    <row r="27126" spans="16:17" x14ac:dyDescent="0.3">
      <c r="P27126" s="99"/>
      <c r="Q27126" s="99"/>
    </row>
    <row r="27127" spans="16:17" x14ac:dyDescent="0.3">
      <c r="P27127" s="99"/>
      <c r="Q27127" s="99"/>
    </row>
    <row r="27128" spans="16:17" x14ac:dyDescent="0.3">
      <c r="P27128" s="99"/>
      <c r="Q27128" s="99"/>
    </row>
    <row r="27129" spans="16:17" x14ac:dyDescent="0.3">
      <c r="P27129" s="99"/>
      <c r="Q27129" s="99"/>
    </row>
    <row r="27130" spans="16:17" x14ac:dyDescent="0.3">
      <c r="P27130" s="99"/>
      <c r="Q27130" s="99"/>
    </row>
    <row r="27131" spans="16:17" x14ac:dyDescent="0.3">
      <c r="P27131" s="99"/>
      <c r="Q27131" s="99"/>
    </row>
    <row r="27132" spans="16:17" x14ac:dyDescent="0.3">
      <c r="P27132" s="99"/>
      <c r="Q27132" s="99"/>
    </row>
    <row r="27133" spans="16:17" x14ac:dyDescent="0.3">
      <c r="P27133" s="99"/>
      <c r="Q27133" s="99"/>
    </row>
    <row r="27134" spans="16:17" x14ac:dyDescent="0.3">
      <c r="P27134" s="99"/>
      <c r="Q27134" s="99"/>
    </row>
    <row r="27135" spans="16:17" x14ac:dyDescent="0.3">
      <c r="P27135" s="99"/>
      <c r="Q27135" s="99"/>
    </row>
    <row r="27136" spans="16:17" x14ac:dyDescent="0.3">
      <c r="P27136" s="99"/>
      <c r="Q27136" s="99"/>
    </row>
    <row r="27137" spans="16:17" x14ac:dyDescent="0.3">
      <c r="P27137" s="99"/>
      <c r="Q27137" s="99"/>
    </row>
    <row r="27138" spans="16:17" x14ac:dyDescent="0.3">
      <c r="P27138" s="99"/>
      <c r="Q27138" s="99"/>
    </row>
    <row r="27139" spans="16:17" x14ac:dyDescent="0.3">
      <c r="P27139" s="99"/>
      <c r="Q27139" s="99"/>
    </row>
    <row r="27140" spans="16:17" x14ac:dyDescent="0.3">
      <c r="P27140" s="99"/>
      <c r="Q27140" s="99"/>
    </row>
    <row r="27141" spans="16:17" x14ac:dyDescent="0.3">
      <c r="P27141" s="99"/>
      <c r="Q27141" s="99"/>
    </row>
    <row r="27142" spans="16:17" x14ac:dyDescent="0.3">
      <c r="P27142" s="99"/>
      <c r="Q27142" s="99"/>
    </row>
    <row r="27143" spans="16:17" x14ac:dyDescent="0.3">
      <c r="P27143" s="99"/>
      <c r="Q27143" s="99"/>
    </row>
    <row r="27144" spans="16:17" x14ac:dyDescent="0.3">
      <c r="P27144" s="99"/>
      <c r="Q27144" s="99"/>
    </row>
    <row r="27145" spans="16:17" x14ac:dyDescent="0.3">
      <c r="P27145" s="99"/>
      <c r="Q27145" s="99"/>
    </row>
    <row r="27146" spans="16:17" x14ac:dyDescent="0.3">
      <c r="P27146" s="99"/>
      <c r="Q27146" s="99"/>
    </row>
    <row r="27147" spans="16:17" x14ac:dyDescent="0.3">
      <c r="P27147" s="99"/>
      <c r="Q27147" s="99"/>
    </row>
    <row r="27148" spans="16:17" x14ac:dyDescent="0.3">
      <c r="P27148" s="99"/>
      <c r="Q27148" s="99"/>
    </row>
    <row r="27149" spans="16:17" x14ac:dyDescent="0.3">
      <c r="P27149" s="99"/>
      <c r="Q27149" s="99"/>
    </row>
    <row r="27150" spans="16:17" x14ac:dyDescent="0.3">
      <c r="P27150" s="99"/>
      <c r="Q27150" s="99"/>
    </row>
    <row r="27151" spans="16:17" x14ac:dyDescent="0.3">
      <c r="P27151" s="99"/>
      <c r="Q27151" s="99"/>
    </row>
    <row r="27152" spans="16:17" x14ac:dyDescent="0.3">
      <c r="P27152" s="99"/>
      <c r="Q27152" s="99"/>
    </row>
    <row r="27153" spans="16:17" x14ac:dyDescent="0.3">
      <c r="P27153" s="99"/>
      <c r="Q27153" s="99"/>
    </row>
    <row r="27154" spans="16:17" x14ac:dyDescent="0.3">
      <c r="P27154" s="99"/>
      <c r="Q27154" s="99"/>
    </row>
    <row r="27155" spans="16:17" x14ac:dyDescent="0.3">
      <c r="P27155" s="99"/>
      <c r="Q27155" s="99"/>
    </row>
    <row r="27156" spans="16:17" x14ac:dyDescent="0.3">
      <c r="P27156" s="99"/>
      <c r="Q27156" s="99"/>
    </row>
    <row r="27157" spans="16:17" x14ac:dyDescent="0.3">
      <c r="P27157" s="99"/>
      <c r="Q27157" s="99"/>
    </row>
    <row r="27158" spans="16:17" x14ac:dyDescent="0.3">
      <c r="P27158" s="99"/>
      <c r="Q27158" s="99"/>
    </row>
    <row r="27159" spans="16:17" x14ac:dyDescent="0.3">
      <c r="P27159" s="99"/>
      <c r="Q27159" s="99"/>
    </row>
    <row r="27160" spans="16:17" x14ac:dyDescent="0.3">
      <c r="P27160" s="99"/>
      <c r="Q27160" s="99"/>
    </row>
    <row r="27161" spans="16:17" x14ac:dyDescent="0.3">
      <c r="P27161" s="99"/>
      <c r="Q27161" s="99"/>
    </row>
    <row r="27162" spans="16:17" x14ac:dyDescent="0.3">
      <c r="P27162" s="99"/>
      <c r="Q27162" s="99"/>
    </row>
    <row r="27163" spans="16:17" x14ac:dyDescent="0.3">
      <c r="P27163" s="99"/>
      <c r="Q27163" s="99"/>
    </row>
    <row r="27164" spans="16:17" x14ac:dyDescent="0.3">
      <c r="P27164" s="99"/>
      <c r="Q27164" s="99"/>
    </row>
    <row r="27165" spans="16:17" x14ac:dyDescent="0.3">
      <c r="P27165" s="99"/>
      <c r="Q27165" s="99"/>
    </row>
    <row r="27166" spans="16:17" x14ac:dyDescent="0.3">
      <c r="P27166" s="99"/>
      <c r="Q27166" s="99"/>
    </row>
    <row r="27167" spans="16:17" x14ac:dyDescent="0.3">
      <c r="P27167" s="99"/>
      <c r="Q27167" s="99"/>
    </row>
    <row r="27168" spans="16:17" x14ac:dyDescent="0.3">
      <c r="P27168" s="99"/>
      <c r="Q27168" s="99"/>
    </row>
    <row r="27169" spans="16:17" x14ac:dyDescent="0.3">
      <c r="P27169" s="99"/>
      <c r="Q27169" s="99"/>
    </row>
    <row r="27170" spans="16:17" x14ac:dyDescent="0.3">
      <c r="P27170" s="99"/>
      <c r="Q27170" s="99"/>
    </row>
    <row r="27171" spans="16:17" x14ac:dyDescent="0.3">
      <c r="P27171" s="99"/>
      <c r="Q27171" s="99"/>
    </row>
    <row r="27172" spans="16:17" x14ac:dyDescent="0.3">
      <c r="P27172" s="99"/>
      <c r="Q27172" s="99"/>
    </row>
    <row r="27173" spans="16:17" x14ac:dyDescent="0.3">
      <c r="P27173" s="99"/>
      <c r="Q27173" s="99"/>
    </row>
    <row r="27174" spans="16:17" x14ac:dyDescent="0.3">
      <c r="P27174" s="99"/>
      <c r="Q27174" s="99"/>
    </row>
    <row r="27175" spans="16:17" x14ac:dyDescent="0.3">
      <c r="P27175" s="99"/>
      <c r="Q27175" s="99"/>
    </row>
    <row r="27176" spans="16:17" x14ac:dyDescent="0.3">
      <c r="P27176" s="99"/>
      <c r="Q27176" s="99"/>
    </row>
    <row r="27177" spans="16:17" x14ac:dyDescent="0.3">
      <c r="P27177" s="99"/>
      <c r="Q27177" s="99"/>
    </row>
    <row r="27178" spans="16:17" x14ac:dyDescent="0.3">
      <c r="P27178" s="99"/>
      <c r="Q27178" s="99"/>
    </row>
    <row r="27179" spans="16:17" x14ac:dyDescent="0.3">
      <c r="P27179" s="99"/>
      <c r="Q27179" s="99"/>
    </row>
    <row r="27180" spans="16:17" x14ac:dyDescent="0.3">
      <c r="P27180" s="99"/>
      <c r="Q27180" s="99"/>
    </row>
    <row r="27181" spans="16:17" x14ac:dyDescent="0.3">
      <c r="P27181" s="99"/>
      <c r="Q27181" s="99"/>
    </row>
    <row r="27182" spans="16:17" x14ac:dyDescent="0.3">
      <c r="P27182" s="99"/>
      <c r="Q27182" s="99"/>
    </row>
    <row r="27183" spans="16:17" x14ac:dyDescent="0.3">
      <c r="P27183" s="99"/>
      <c r="Q27183" s="99"/>
    </row>
    <row r="27184" spans="16:17" x14ac:dyDescent="0.3">
      <c r="P27184" s="99"/>
      <c r="Q27184" s="99"/>
    </row>
    <row r="27185" spans="16:17" x14ac:dyDescent="0.3">
      <c r="P27185" s="99"/>
      <c r="Q27185" s="99"/>
    </row>
    <row r="27186" spans="16:17" x14ac:dyDescent="0.3">
      <c r="P27186" s="99"/>
      <c r="Q27186" s="99"/>
    </row>
    <row r="27187" spans="16:17" x14ac:dyDescent="0.3">
      <c r="P27187" s="99"/>
      <c r="Q27187" s="99"/>
    </row>
    <row r="27188" spans="16:17" x14ac:dyDescent="0.3">
      <c r="P27188" s="99"/>
      <c r="Q27188" s="99"/>
    </row>
    <row r="27189" spans="16:17" x14ac:dyDescent="0.3">
      <c r="P27189" s="99"/>
      <c r="Q27189" s="99"/>
    </row>
    <row r="27190" spans="16:17" x14ac:dyDescent="0.3">
      <c r="P27190" s="99"/>
      <c r="Q27190" s="99"/>
    </row>
    <row r="27191" spans="16:17" x14ac:dyDescent="0.3">
      <c r="P27191" s="99"/>
      <c r="Q27191" s="99"/>
    </row>
    <row r="27192" spans="16:17" x14ac:dyDescent="0.3">
      <c r="P27192" s="99"/>
      <c r="Q27192" s="99"/>
    </row>
    <row r="27193" spans="16:17" x14ac:dyDescent="0.3">
      <c r="P27193" s="99"/>
      <c r="Q27193" s="99"/>
    </row>
    <row r="27194" spans="16:17" x14ac:dyDescent="0.3">
      <c r="P27194" s="99"/>
      <c r="Q27194" s="99"/>
    </row>
    <row r="27195" spans="16:17" x14ac:dyDescent="0.3">
      <c r="P27195" s="99"/>
      <c r="Q27195" s="99"/>
    </row>
    <row r="27196" spans="16:17" x14ac:dyDescent="0.3">
      <c r="P27196" s="99"/>
      <c r="Q27196" s="99"/>
    </row>
    <row r="27197" spans="16:17" x14ac:dyDescent="0.3">
      <c r="P27197" s="99"/>
      <c r="Q27197" s="99"/>
    </row>
    <row r="27198" spans="16:17" x14ac:dyDescent="0.3">
      <c r="P27198" s="99"/>
      <c r="Q27198" s="99"/>
    </row>
    <row r="27199" spans="16:17" x14ac:dyDescent="0.3">
      <c r="P27199" s="99"/>
      <c r="Q27199" s="99"/>
    </row>
    <row r="27200" spans="16:17" x14ac:dyDescent="0.3">
      <c r="P27200" s="99"/>
      <c r="Q27200" s="99"/>
    </row>
    <row r="27201" spans="16:17" x14ac:dyDescent="0.3">
      <c r="P27201" s="99"/>
      <c r="Q27201" s="99"/>
    </row>
    <row r="27202" spans="16:17" x14ac:dyDescent="0.3">
      <c r="P27202" s="99"/>
      <c r="Q27202" s="99"/>
    </row>
    <row r="27203" spans="16:17" x14ac:dyDescent="0.3">
      <c r="P27203" s="99"/>
      <c r="Q27203" s="99"/>
    </row>
    <row r="27204" spans="16:17" x14ac:dyDescent="0.3">
      <c r="P27204" s="99"/>
      <c r="Q27204" s="99"/>
    </row>
    <row r="27205" spans="16:17" x14ac:dyDescent="0.3">
      <c r="P27205" s="99"/>
      <c r="Q27205" s="99"/>
    </row>
    <row r="27206" spans="16:17" x14ac:dyDescent="0.3">
      <c r="P27206" s="99"/>
      <c r="Q27206" s="99"/>
    </row>
    <row r="27207" spans="16:17" x14ac:dyDescent="0.3">
      <c r="P27207" s="99"/>
      <c r="Q27207" s="99"/>
    </row>
    <row r="27208" spans="16:17" x14ac:dyDescent="0.3">
      <c r="P27208" s="99"/>
      <c r="Q27208" s="99"/>
    </row>
    <row r="27209" spans="16:17" x14ac:dyDescent="0.3">
      <c r="P27209" s="99"/>
      <c r="Q27209" s="99"/>
    </row>
    <row r="27210" spans="16:17" x14ac:dyDescent="0.3">
      <c r="P27210" s="99"/>
      <c r="Q27210" s="99"/>
    </row>
    <row r="27211" spans="16:17" x14ac:dyDescent="0.3">
      <c r="P27211" s="99"/>
      <c r="Q27211" s="99"/>
    </row>
    <row r="27212" spans="16:17" x14ac:dyDescent="0.3">
      <c r="P27212" s="99"/>
      <c r="Q27212" s="99"/>
    </row>
    <row r="27213" spans="16:17" x14ac:dyDescent="0.3">
      <c r="P27213" s="99"/>
      <c r="Q27213" s="99"/>
    </row>
    <row r="27214" spans="16:17" x14ac:dyDescent="0.3">
      <c r="P27214" s="99"/>
      <c r="Q27214" s="99"/>
    </row>
    <row r="27215" spans="16:17" x14ac:dyDescent="0.3">
      <c r="P27215" s="99"/>
      <c r="Q27215" s="99"/>
    </row>
    <row r="27216" spans="16:17" x14ac:dyDescent="0.3">
      <c r="P27216" s="99"/>
      <c r="Q27216" s="99"/>
    </row>
    <row r="27217" spans="16:17" x14ac:dyDescent="0.3">
      <c r="P27217" s="99"/>
      <c r="Q27217" s="99"/>
    </row>
    <row r="27218" spans="16:17" x14ac:dyDescent="0.3">
      <c r="P27218" s="99"/>
      <c r="Q27218" s="99"/>
    </row>
    <row r="27219" spans="16:17" x14ac:dyDescent="0.3">
      <c r="P27219" s="99"/>
      <c r="Q27219" s="99"/>
    </row>
    <row r="27220" spans="16:17" x14ac:dyDescent="0.3">
      <c r="P27220" s="99"/>
      <c r="Q27220" s="99"/>
    </row>
    <row r="27221" spans="16:17" x14ac:dyDescent="0.3">
      <c r="P27221" s="99"/>
      <c r="Q27221" s="99"/>
    </row>
    <row r="27222" spans="16:17" x14ac:dyDescent="0.3">
      <c r="P27222" s="99"/>
      <c r="Q27222" s="99"/>
    </row>
    <row r="27223" spans="16:17" x14ac:dyDescent="0.3">
      <c r="P27223" s="99"/>
      <c r="Q27223" s="99"/>
    </row>
    <row r="27224" spans="16:17" x14ac:dyDescent="0.3">
      <c r="P27224" s="99"/>
      <c r="Q27224" s="99"/>
    </row>
    <row r="27225" spans="16:17" x14ac:dyDescent="0.3">
      <c r="P27225" s="99"/>
      <c r="Q27225" s="99"/>
    </row>
    <row r="27226" spans="16:17" x14ac:dyDescent="0.3">
      <c r="P27226" s="99"/>
      <c r="Q27226" s="99"/>
    </row>
    <row r="27227" spans="16:17" x14ac:dyDescent="0.3">
      <c r="P27227" s="99"/>
      <c r="Q27227" s="99"/>
    </row>
    <row r="27228" spans="16:17" x14ac:dyDescent="0.3">
      <c r="P27228" s="99"/>
      <c r="Q27228" s="99"/>
    </row>
    <row r="27229" spans="16:17" x14ac:dyDescent="0.3">
      <c r="P27229" s="99"/>
      <c r="Q27229" s="99"/>
    </row>
    <row r="27230" spans="16:17" x14ac:dyDescent="0.3">
      <c r="P27230" s="99"/>
      <c r="Q27230" s="99"/>
    </row>
    <row r="27231" spans="16:17" x14ac:dyDescent="0.3">
      <c r="P27231" s="99"/>
      <c r="Q27231" s="99"/>
    </row>
    <row r="27232" spans="16:17" x14ac:dyDescent="0.3">
      <c r="P27232" s="99"/>
      <c r="Q27232" s="99"/>
    </row>
    <row r="27233" spans="16:17" x14ac:dyDescent="0.3">
      <c r="P27233" s="99"/>
      <c r="Q27233" s="99"/>
    </row>
    <row r="27234" spans="16:17" x14ac:dyDescent="0.3">
      <c r="P27234" s="99"/>
      <c r="Q27234" s="99"/>
    </row>
    <row r="27235" spans="16:17" x14ac:dyDescent="0.3">
      <c r="P27235" s="99"/>
      <c r="Q27235" s="99"/>
    </row>
    <row r="27236" spans="16:17" x14ac:dyDescent="0.3">
      <c r="P27236" s="99"/>
      <c r="Q27236" s="99"/>
    </row>
    <row r="27237" spans="16:17" x14ac:dyDescent="0.3">
      <c r="P27237" s="99"/>
      <c r="Q27237" s="99"/>
    </row>
    <row r="27238" spans="16:17" x14ac:dyDescent="0.3">
      <c r="P27238" s="99"/>
      <c r="Q27238" s="99"/>
    </row>
    <row r="27239" spans="16:17" x14ac:dyDescent="0.3">
      <c r="P27239" s="99"/>
      <c r="Q27239" s="99"/>
    </row>
    <row r="27240" spans="16:17" x14ac:dyDescent="0.3">
      <c r="P27240" s="99"/>
      <c r="Q27240" s="99"/>
    </row>
    <row r="27241" spans="16:17" x14ac:dyDescent="0.3">
      <c r="P27241" s="99"/>
      <c r="Q27241" s="99"/>
    </row>
    <row r="27242" spans="16:17" x14ac:dyDescent="0.3">
      <c r="P27242" s="99"/>
      <c r="Q27242" s="99"/>
    </row>
    <row r="27243" spans="16:17" x14ac:dyDescent="0.3">
      <c r="P27243" s="99"/>
      <c r="Q27243" s="99"/>
    </row>
    <row r="27244" spans="16:17" x14ac:dyDescent="0.3">
      <c r="P27244" s="99"/>
      <c r="Q27244" s="99"/>
    </row>
    <row r="27245" spans="16:17" x14ac:dyDescent="0.3">
      <c r="P27245" s="99"/>
      <c r="Q27245" s="99"/>
    </row>
    <row r="27246" spans="16:17" x14ac:dyDescent="0.3">
      <c r="P27246" s="99"/>
      <c r="Q27246" s="99"/>
    </row>
    <row r="27247" spans="16:17" x14ac:dyDescent="0.3">
      <c r="P27247" s="99"/>
      <c r="Q27247" s="99"/>
    </row>
    <row r="27248" spans="16:17" x14ac:dyDescent="0.3">
      <c r="P27248" s="99"/>
      <c r="Q27248" s="99"/>
    </row>
    <row r="27249" spans="16:17" x14ac:dyDescent="0.3">
      <c r="P27249" s="99"/>
      <c r="Q27249" s="99"/>
    </row>
    <row r="27250" spans="16:17" x14ac:dyDescent="0.3">
      <c r="P27250" s="99"/>
      <c r="Q27250" s="99"/>
    </row>
    <row r="27251" spans="16:17" x14ac:dyDescent="0.3">
      <c r="P27251" s="99"/>
      <c r="Q27251" s="99"/>
    </row>
    <row r="27252" spans="16:17" x14ac:dyDescent="0.3">
      <c r="P27252" s="99"/>
      <c r="Q27252" s="99"/>
    </row>
    <row r="27253" spans="16:17" x14ac:dyDescent="0.3">
      <c r="P27253" s="99"/>
      <c r="Q27253" s="99"/>
    </row>
    <row r="27254" spans="16:17" x14ac:dyDescent="0.3">
      <c r="P27254" s="99"/>
      <c r="Q27254" s="99"/>
    </row>
    <row r="27255" spans="16:17" x14ac:dyDescent="0.3">
      <c r="P27255" s="99"/>
      <c r="Q27255" s="99"/>
    </row>
    <row r="27256" spans="16:17" x14ac:dyDescent="0.3">
      <c r="P27256" s="99"/>
      <c r="Q27256" s="99"/>
    </row>
    <row r="27257" spans="16:17" x14ac:dyDescent="0.3">
      <c r="P27257" s="99"/>
      <c r="Q27257" s="99"/>
    </row>
    <row r="27258" spans="16:17" x14ac:dyDescent="0.3">
      <c r="P27258" s="99"/>
      <c r="Q27258" s="99"/>
    </row>
    <row r="27259" spans="16:17" x14ac:dyDescent="0.3">
      <c r="P27259" s="99"/>
      <c r="Q27259" s="99"/>
    </row>
    <row r="27260" spans="16:17" x14ac:dyDescent="0.3">
      <c r="P27260" s="99"/>
      <c r="Q27260" s="99"/>
    </row>
    <row r="27261" spans="16:17" x14ac:dyDescent="0.3">
      <c r="P27261" s="99"/>
      <c r="Q27261" s="99"/>
    </row>
    <row r="27262" spans="16:17" x14ac:dyDescent="0.3">
      <c r="P27262" s="99"/>
      <c r="Q27262" s="99"/>
    </row>
    <row r="27263" spans="16:17" x14ac:dyDescent="0.3">
      <c r="P27263" s="99"/>
      <c r="Q27263" s="99"/>
    </row>
    <row r="27264" spans="16:17" x14ac:dyDescent="0.3">
      <c r="P27264" s="99"/>
      <c r="Q27264" s="99"/>
    </row>
    <row r="27265" spans="16:17" x14ac:dyDescent="0.3">
      <c r="P27265" s="99"/>
      <c r="Q27265" s="99"/>
    </row>
    <row r="27266" spans="16:17" x14ac:dyDescent="0.3">
      <c r="P27266" s="99"/>
      <c r="Q27266" s="99"/>
    </row>
    <row r="27267" spans="16:17" x14ac:dyDescent="0.3">
      <c r="P27267" s="99"/>
      <c r="Q27267" s="99"/>
    </row>
    <row r="27268" spans="16:17" x14ac:dyDescent="0.3">
      <c r="P27268" s="99"/>
      <c r="Q27268" s="99"/>
    </row>
    <row r="27269" spans="16:17" x14ac:dyDescent="0.3">
      <c r="P27269" s="99"/>
      <c r="Q27269" s="99"/>
    </row>
    <row r="27270" spans="16:17" x14ac:dyDescent="0.3">
      <c r="P27270" s="99"/>
      <c r="Q27270" s="99"/>
    </row>
    <row r="27271" spans="16:17" x14ac:dyDescent="0.3">
      <c r="P27271" s="99"/>
      <c r="Q27271" s="99"/>
    </row>
    <row r="27272" spans="16:17" x14ac:dyDescent="0.3">
      <c r="P27272" s="99"/>
      <c r="Q27272" s="99"/>
    </row>
    <row r="27273" spans="16:17" x14ac:dyDescent="0.3">
      <c r="P27273" s="99"/>
      <c r="Q27273" s="99"/>
    </row>
    <row r="27274" spans="16:17" x14ac:dyDescent="0.3">
      <c r="P27274" s="99"/>
      <c r="Q27274" s="99"/>
    </row>
    <row r="27275" spans="16:17" x14ac:dyDescent="0.3">
      <c r="P27275" s="99"/>
      <c r="Q27275" s="99"/>
    </row>
    <row r="27276" spans="16:17" x14ac:dyDescent="0.3">
      <c r="P27276" s="99"/>
      <c r="Q27276" s="99"/>
    </row>
    <row r="27277" spans="16:17" x14ac:dyDescent="0.3">
      <c r="P27277" s="99"/>
      <c r="Q27277" s="99"/>
    </row>
    <row r="27278" spans="16:17" x14ac:dyDescent="0.3">
      <c r="P27278" s="99"/>
      <c r="Q27278" s="99"/>
    </row>
    <row r="27279" spans="16:17" x14ac:dyDescent="0.3">
      <c r="P27279" s="99"/>
      <c r="Q27279" s="99"/>
    </row>
    <row r="27280" spans="16:17" x14ac:dyDescent="0.3">
      <c r="P27280" s="99"/>
      <c r="Q27280" s="99"/>
    </row>
    <row r="27281" spans="16:17" x14ac:dyDescent="0.3">
      <c r="P27281" s="99"/>
      <c r="Q27281" s="99"/>
    </row>
    <row r="27282" spans="16:17" x14ac:dyDescent="0.3">
      <c r="P27282" s="99"/>
      <c r="Q27282" s="99"/>
    </row>
    <row r="27283" spans="16:17" x14ac:dyDescent="0.3">
      <c r="P27283" s="99"/>
      <c r="Q27283" s="99"/>
    </row>
    <row r="27284" spans="16:17" x14ac:dyDescent="0.3">
      <c r="P27284" s="99"/>
      <c r="Q27284" s="99"/>
    </row>
    <row r="27285" spans="16:17" x14ac:dyDescent="0.3">
      <c r="P27285" s="99"/>
      <c r="Q27285" s="99"/>
    </row>
    <row r="27286" spans="16:17" x14ac:dyDescent="0.3">
      <c r="P27286" s="99"/>
      <c r="Q27286" s="99"/>
    </row>
    <row r="27287" spans="16:17" x14ac:dyDescent="0.3">
      <c r="P27287" s="99"/>
      <c r="Q27287" s="99"/>
    </row>
    <row r="27288" spans="16:17" x14ac:dyDescent="0.3">
      <c r="P27288" s="99"/>
      <c r="Q27288" s="99"/>
    </row>
    <row r="27289" spans="16:17" x14ac:dyDescent="0.3">
      <c r="P27289" s="99"/>
      <c r="Q27289" s="99"/>
    </row>
    <row r="27290" spans="16:17" x14ac:dyDescent="0.3">
      <c r="P27290" s="99"/>
      <c r="Q27290" s="99"/>
    </row>
    <row r="27291" spans="16:17" x14ac:dyDescent="0.3">
      <c r="P27291" s="99"/>
      <c r="Q27291" s="99"/>
    </row>
    <row r="27292" spans="16:17" x14ac:dyDescent="0.3">
      <c r="P27292" s="99"/>
      <c r="Q27292" s="99"/>
    </row>
    <row r="27293" spans="16:17" x14ac:dyDescent="0.3">
      <c r="P27293" s="99"/>
      <c r="Q27293" s="99"/>
    </row>
    <row r="27294" spans="16:17" x14ac:dyDescent="0.3">
      <c r="P27294" s="99"/>
      <c r="Q27294" s="99"/>
    </row>
    <row r="27295" spans="16:17" x14ac:dyDescent="0.3">
      <c r="P27295" s="99"/>
      <c r="Q27295" s="99"/>
    </row>
    <row r="27296" spans="16:17" x14ac:dyDescent="0.3">
      <c r="P27296" s="99"/>
      <c r="Q27296" s="99"/>
    </row>
    <row r="27297" spans="16:17" x14ac:dyDescent="0.3">
      <c r="P27297" s="99"/>
      <c r="Q27297" s="99"/>
    </row>
    <row r="27298" spans="16:17" x14ac:dyDescent="0.3">
      <c r="P27298" s="99"/>
      <c r="Q27298" s="99"/>
    </row>
    <row r="27299" spans="16:17" x14ac:dyDescent="0.3">
      <c r="P27299" s="99"/>
      <c r="Q27299" s="99"/>
    </row>
    <row r="27300" spans="16:17" x14ac:dyDescent="0.3">
      <c r="P27300" s="99"/>
      <c r="Q27300" s="99"/>
    </row>
    <row r="27301" spans="16:17" x14ac:dyDescent="0.3">
      <c r="P27301" s="99"/>
      <c r="Q27301" s="99"/>
    </row>
    <row r="27302" spans="16:17" x14ac:dyDescent="0.3">
      <c r="P27302" s="99"/>
      <c r="Q27302" s="99"/>
    </row>
    <row r="27303" spans="16:17" x14ac:dyDescent="0.3">
      <c r="P27303" s="99"/>
      <c r="Q27303" s="99"/>
    </row>
    <row r="27304" spans="16:17" x14ac:dyDescent="0.3">
      <c r="P27304" s="99"/>
      <c r="Q27304" s="99"/>
    </row>
    <row r="27305" spans="16:17" x14ac:dyDescent="0.3">
      <c r="P27305" s="99"/>
      <c r="Q27305" s="99"/>
    </row>
    <row r="27306" spans="16:17" x14ac:dyDescent="0.3">
      <c r="P27306" s="99"/>
      <c r="Q27306" s="99"/>
    </row>
    <row r="27307" spans="16:17" x14ac:dyDescent="0.3">
      <c r="P27307" s="99"/>
      <c r="Q27307" s="99"/>
    </row>
    <row r="27308" spans="16:17" x14ac:dyDescent="0.3">
      <c r="P27308" s="99"/>
      <c r="Q27308" s="99"/>
    </row>
    <row r="27309" spans="16:17" x14ac:dyDescent="0.3">
      <c r="P27309" s="99"/>
      <c r="Q27309" s="99"/>
    </row>
    <row r="27310" spans="16:17" x14ac:dyDescent="0.3">
      <c r="P27310" s="99"/>
      <c r="Q27310" s="99"/>
    </row>
    <row r="27311" spans="16:17" x14ac:dyDescent="0.3">
      <c r="P27311" s="99"/>
      <c r="Q27311" s="99"/>
    </row>
    <row r="27312" spans="16:17" x14ac:dyDescent="0.3">
      <c r="P27312" s="99"/>
      <c r="Q27312" s="99"/>
    </row>
    <row r="27313" spans="16:17" x14ac:dyDescent="0.3">
      <c r="P27313" s="99"/>
      <c r="Q27313" s="99"/>
    </row>
    <row r="27314" spans="16:17" x14ac:dyDescent="0.3">
      <c r="P27314" s="99"/>
      <c r="Q27314" s="99"/>
    </row>
    <row r="27315" spans="16:17" x14ac:dyDescent="0.3">
      <c r="P27315" s="99"/>
      <c r="Q27315" s="99"/>
    </row>
    <row r="27316" spans="16:17" x14ac:dyDescent="0.3">
      <c r="P27316" s="99"/>
      <c r="Q27316" s="99"/>
    </row>
    <row r="27317" spans="16:17" x14ac:dyDescent="0.3">
      <c r="P27317" s="99"/>
      <c r="Q27317" s="99"/>
    </row>
    <row r="27318" spans="16:17" x14ac:dyDescent="0.3">
      <c r="P27318" s="99"/>
      <c r="Q27318" s="99"/>
    </row>
    <row r="27319" spans="16:17" x14ac:dyDescent="0.3">
      <c r="P27319" s="99"/>
      <c r="Q27319" s="99"/>
    </row>
    <row r="27320" spans="16:17" x14ac:dyDescent="0.3">
      <c r="P27320" s="99"/>
      <c r="Q27320" s="99"/>
    </row>
    <row r="27321" spans="16:17" x14ac:dyDescent="0.3">
      <c r="P27321" s="99"/>
      <c r="Q27321" s="99"/>
    </row>
    <row r="27322" spans="16:17" x14ac:dyDescent="0.3">
      <c r="P27322" s="99"/>
      <c r="Q27322" s="99"/>
    </row>
    <row r="27323" spans="16:17" x14ac:dyDescent="0.3">
      <c r="P27323" s="99"/>
      <c r="Q27323" s="99"/>
    </row>
    <row r="27324" spans="16:17" x14ac:dyDescent="0.3">
      <c r="P27324" s="99"/>
      <c r="Q27324" s="99"/>
    </row>
    <row r="27325" spans="16:17" x14ac:dyDescent="0.3">
      <c r="P27325" s="99"/>
      <c r="Q27325" s="99"/>
    </row>
    <row r="27326" spans="16:17" x14ac:dyDescent="0.3">
      <c r="P27326" s="99"/>
      <c r="Q27326" s="99"/>
    </row>
    <row r="27327" spans="16:17" x14ac:dyDescent="0.3">
      <c r="P27327" s="99"/>
      <c r="Q27327" s="99"/>
    </row>
    <row r="27328" spans="16:17" x14ac:dyDescent="0.3">
      <c r="P27328" s="99"/>
      <c r="Q27328" s="99"/>
    </row>
    <row r="27329" spans="16:17" x14ac:dyDescent="0.3">
      <c r="P27329" s="99"/>
      <c r="Q27329" s="99"/>
    </row>
    <row r="27330" spans="16:17" x14ac:dyDescent="0.3">
      <c r="P27330" s="99"/>
      <c r="Q27330" s="99"/>
    </row>
    <row r="27331" spans="16:17" x14ac:dyDescent="0.3">
      <c r="P27331" s="99"/>
      <c r="Q27331" s="99"/>
    </row>
    <row r="27332" spans="16:17" x14ac:dyDescent="0.3">
      <c r="P27332" s="99"/>
      <c r="Q27332" s="99"/>
    </row>
    <row r="27333" spans="16:17" x14ac:dyDescent="0.3">
      <c r="P27333" s="99"/>
      <c r="Q27333" s="99"/>
    </row>
    <row r="27334" spans="16:17" x14ac:dyDescent="0.3">
      <c r="P27334" s="99"/>
      <c r="Q27334" s="99"/>
    </row>
    <row r="27335" spans="16:17" x14ac:dyDescent="0.3">
      <c r="P27335" s="99"/>
      <c r="Q27335" s="99"/>
    </row>
    <row r="27336" spans="16:17" x14ac:dyDescent="0.3">
      <c r="P27336" s="99"/>
      <c r="Q27336" s="99"/>
    </row>
    <row r="27337" spans="16:17" x14ac:dyDescent="0.3">
      <c r="P27337" s="99"/>
      <c r="Q27337" s="99"/>
    </row>
    <row r="27338" spans="16:17" x14ac:dyDescent="0.3">
      <c r="P27338" s="99"/>
      <c r="Q27338" s="99"/>
    </row>
    <row r="27339" spans="16:17" x14ac:dyDescent="0.3">
      <c r="P27339" s="99"/>
      <c r="Q27339" s="99"/>
    </row>
    <row r="27340" spans="16:17" x14ac:dyDescent="0.3">
      <c r="P27340" s="99"/>
      <c r="Q27340" s="99"/>
    </row>
    <row r="27341" spans="16:17" x14ac:dyDescent="0.3">
      <c r="P27341" s="99"/>
      <c r="Q27341" s="99"/>
    </row>
    <row r="27342" spans="16:17" x14ac:dyDescent="0.3">
      <c r="P27342" s="99"/>
      <c r="Q27342" s="99"/>
    </row>
    <row r="27343" spans="16:17" x14ac:dyDescent="0.3">
      <c r="P27343" s="99"/>
      <c r="Q27343" s="99"/>
    </row>
    <row r="27344" spans="16:17" x14ac:dyDescent="0.3">
      <c r="P27344" s="99"/>
      <c r="Q27344" s="99"/>
    </row>
    <row r="27345" spans="16:17" x14ac:dyDescent="0.3">
      <c r="P27345" s="99"/>
      <c r="Q27345" s="99"/>
    </row>
    <row r="27346" spans="16:17" x14ac:dyDescent="0.3">
      <c r="P27346" s="99"/>
      <c r="Q27346" s="99"/>
    </row>
    <row r="27347" spans="16:17" x14ac:dyDescent="0.3">
      <c r="P27347" s="99"/>
      <c r="Q27347" s="99"/>
    </row>
    <row r="27348" spans="16:17" x14ac:dyDescent="0.3">
      <c r="P27348" s="99"/>
      <c r="Q27348" s="99"/>
    </row>
    <row r="27349" spans="16:17" x14ac:dyDescent="0.3">
      <c r="P27349" s="99"/>
      <c r="Q27349" s="99"/>
    </row>
    <row r="27350" spans="16:17" x14ac:dyDescent="0.3">
      <c r="P27350" s="99"/>
      <c r="Q27350" s="99"/>
    </row>
    <row r="27351" spans="16:17" x14ac:dyDescent="0.3">
      <c r="P27351" s="99"/>
      <c r="Q27351" s="99"/>
    </row>
    <row r="27352" spans="16:17" x14ac:dyDescent="0.3">
      <c r="P27352" s="99"/>
      <c r="Q27352" s="99"/>
    </row>
    <row r="27353" spans="16:17" x14ac:dyDescent="0.3">
      <c r="P27353" s="99"/>
      <c r="Q27353" s="99"/>
    </row>
    <row r="27354" spans="16:17" x14ac:dyDescent="0.3">
      <c r="P27354" s="99"/>
      <c r="Q27354" s="99"/>
    </row>
    <row r="27355" spans="16:17" x14ac:dyDescent="0.3">
      <c r="P27355" s="99"/>
      <c r="Q27355" s="99"/>
    </row>
    <row r="27356" spans="16:17" x14ac:dyDescent="0.3">
      <c r="P27356" s="99"/>
      <c r="Q27356" s="99"/>
    </row>
    <row r="27357" spans="16:17" x14ac:dyDescent="0.3">
      <c r="P27357" s="99"/>
      <c r="Q27357" s="99"/>
    </row>
    <row r="27358" spans="16:17" x14ac:dyDescent="0.3">
      <c r="P27358" s="99"/>
      <c r="Q27358" s="99"/>
    </row>
    <row r="27359" spans="16:17" x14ac:dyDescent="0.3">
      <c r="P27359" s="99"/>
      <c r="Q27359" s="99"/>
    </row>
    <row r="27360" spans="16:17" x14ac:dyDescent="0.3">
      <c r="P27360" s="99"/>
      <c r="Q27360" s="99"/>
    </row>
    <row r="27361" spans="16:17" x14ac:dyDescent="0.3">
      <c r="P27361" s="99"/>
      <c r="Q27361" s="99"/>
    </row>
    <row r="27362" spans="16:17" x14ac:dyDescent="0.3">
      <c r="P27362" s="99"/>
      <c r="Q27362" s="99"/>
    </row>
    <row r="27363" spans="16:17" x14ac:dyDescent="0.3">
      <c r="P27363" s="99"/>
      <c r="Q27363" s="99"/>
    </row>
    <row r="27364" spans="16:17" x14ac:dyDescent="0.3">
      <c r="P27364" s="99"/>
      <c r="Q27364" s="99"/>
    </row>
    <row r="27365" spans="16:17" x14ac:dyDescent="0.3">
      <c r="P27365" s="99"/>
      <c r="Q27365" s="99"/>
    </row>
    <row r="27366" spans="16:17" x14ac:dyDescent="0.3">
      <c r="P27366" s="99"/>
      <c r="Q27366" s="99"/>
    </row>
    <row r="27367" spans="16:17" x14ac:dyDescent="0.3">
      <c r="P27367" s="99"/>
      <c r="Q27367" s="99"/>
    </row>
    <row r="27368" spans="16:17" x14ac:dyDescent="0.3">
      <c r="P27368" s="99"/>
      <c r="Q27368" s="99"/>
    </row>
    <row r="27369" spans="16:17" x14ac:dyDescent="0.3">
      <c r="P27369" s="99"/>
      <c r="Q27369" s="99"/>
    </row>
    <row r="27370" spans="16:17" x14ac:dyDescent="0.3">
      <c r="P27370" s="99"/>
      <c r="Q27370" s="99"/>
    </row>
    <row r="27371" spans="16:17" x14ac:dyDescent="0.3">
      <c r="P27371" s="99"/>
      <c r="Q27371" s="99"/>
    </row>
    <row r="27372" spans="16:17" x14ac:dyDescent="0.3">
      <c r="P27372" s="99"/>
      <c r="Q27372" s="99"/>
    </row>
    <row r="27373" spans="16:17" x14ac:dyDescent="0.3">
      <c r="P27373" s="99"/>
      <c r="Q27373" s="99"/>
    </row>
    <row r="27374" spans="16:17" x14ac:dyDescent="0.3">
      <c r="P27374" s="99"/>
      <c r="Q27374" s="99"/>
    </row>
    <row r="27375" spans="16:17" x14ac:dyDescent="0.3">
      <c r="P27375" s="99"/>
      <c r="Q27375" s="99"/>
    </row>
    <row r="27376" spans="16:17" x14ac:dyDescent="0.3">
      <c r="P27376" s="99"/>
      <c r="Q27376" s="99"/>
    </row>
    <row r="27377" spans="16:17" x14ac:dyDescent="0.3">
      <c r="P27377" s="99"/>
      <c r="Q27377" s="99"/>
    </row>
    <row r="27378" spans="16:17" x14ac:dyDescent="0.3">
      <c r="P27378" s="99"/>
      <c r="Q27378" s="99"/>
    </row>
    <row r="27379" spans="16:17" x14ac:dyDescent="0.3">
      <c r="P27379" s="99"/>
      <c r="Q27379" s="99"/>
    </row>
    <row r="27380" spans="16:17" x14ac:dyDescent="0.3">
      <c r="P27380" s="99"/>
      <c r="Q27380" s="99"/>
    </row>
    <row r="27381" spans="16:17" x14ac:dyDescent="0.3">
      <c r="P27381" s="99"/>
      <c r="Q27381" s="99"/>
    </row>
    <row r="27382" spans="16:17" x14ac:dyDescent="0.3">
      <c r="P27382" s="99"/>
      <c r="Q27382" s="99"/>
    </row>
    <row r="27383" spans="16:17" x14ac:dyDescent="0.3">
      <c r="P27383" s="99"/>
      <c r="Q27383" s="99"/>
    </row>
    <row r="27384" spans="16:17" x14ac:dyDescent="0.3">
      <c r="P27384" s="99"/>
      <c r="Q27384" s="99"/>
    </row>
    <row r="27385" spans="16:17" x14ac:dyDescent="0.3">
      <c r="P27385" s="99"/>
      <c r="Q27385" s="99"/>
    </row>
    <row r="27386" spans="16:17" x14ac:dyDescent="0.3">
      <c r="P27386" s="99"/>
      <c r="Q27386" s="99"/>
    </row>
    <row r="27387" spans="16:17" x14ac:dyDescent="0.3">
      <c r="P27387" s="99"/>
      <c r="Q27387" s="99"/>
    </row>
    <row r="27388" spans="16:17" x14ac:dyDescent="0.3">
      <c r="P27388" s="99"/>
      <c r="Q27388" s="99"/>
    </row>
    <row r="27389" spans="16:17" x14ac:dyDescent="0.3">
      <c r="P27389" s="99"/>
      <c r="Q27389" s="99"/>
    </row>
    <row r="27390" spans="16:17" x14ac:dyDescent="0.3">
      <c r="P27390" s="99"/>
      <c r="Q27390" s="99"/>
    </row>
    <row r="27391" spans="16:17" x14ac:dyDescent="0.3">
      <c r="P27391" s="99"/>
      <c r="Q27391" s="99"/>
    </row>
    <row r="27392" spans="16:17" x14ac:dyDescent="0.3">
      <c r="P27392" s="99"/>
      <c r="Q27392" s="99"/>
    </row>
    <row r="27393" spans="16:17" x14ac:dyDescent="0.3">
      <c r="P27393" s="99"/>
      <c r="Q27393" s="99"/>
    </row>
    <row r="27394" spans="16:17" x14ac:dyDescent="0.3">
      <c r="P27394" s="99"/>
      <c r="Q27394" s="99"/>
    </row>
    <row r="27395" spans="16:17" x14ac:dyDescent="0.3">
      <c r="P27395" s="99"/>
      <c r="Q27395" s="99"/>
    </row>
    <row r="27396" spans="16:17" x14ac:dyDescent="0.3">
      <c r="P27396" s="99"/>
      <c r="Q27396" s="99"/>
    </row>
    <row r="27397" spans="16:17" x14ac:dyDescent="0.3">
      <c r="P27397" s="99"/>
      <c r="Q27397" s="99"/>
    </row>
    <row r="27398" spans="16:17" x14ac:dyDescent="0.3">
      <c r="P27398" s="99"/>
      <c r="Q27398" s="99"/>
    </row>
    <row r="27399" spans="16:17" x14ac:dyDescent="0.3">
      <c r="P27399" s="99"/>
      <c r="Q27399" s="99"/>
    </row>
    <row r="27400" spans="16:17" x14ac:dyDescent="0.3">
      <c r="P27400" s="99"/>
      <c r="Q27400" s="99"/>
    </row>
    <row r="27401" spans="16:17" x14ac:dyDescent="0.3">
      <c r="P27401" s="99"/>
      <c r="Q27401" s="99"/>
    </row>
    <row r="27402" spans="16:17" x14ac:dyDescent="0.3">
      <c r="P27402" s="99"/>
      <c r="Q27402" s="99"/>
    </row>
    <row r="27403" spans="16:17" x14ac:dyDescent="0.3">
      <c r="P27403" s="99"/>
      <c r="Q27403" s="99"/>
    </row>
    <row r="27404" spans="16:17" x14ac:dyDescent="0.3">
      <c r="P27404" s="99"/>
      <c r="Q27404" s="99"/>
    </row>
    <row r="27405" spans="16:17" x14ac:dyDescent="0.3">
      <c r="P27405" s="99"/>
      <c r="Q27405" s="99"/>
    </row>
    <row r="27406" spans="16:17" x14ac:dyDescent="0.3">
      <c r="P27406" s="99"/>
      <c r="Q27406" s="99"/>
    </row>
    <row r="27407" spans="16:17" x14ac:dyDescent="0.3">
      <c r="P27407" s="99"/>
      <c r="Q27407" s="99"/>
    </row>
    <row r="27408" spans="16:17" x14ac:dyDescent="0.3">
      <c r="P27408" s="99"/>
      <c r="Q27408" s="99"/>
    </row>
    <row r="27409" spans="16:17" x14ac:dyDescent="0.3">
      <c r="P27409" s="99"/>
      <c r="Q27409" s="99"/>
    </row>
    <row r="27410" spans="16:17" x14ac:dyDescent="0.3">
      <c r="P27410" s="99"/>
      <c r="Q27410" s="99"/>
    </row>
    <row r="27411" spans="16:17" x14ac:dyDescent="0.3">
      <c r="P27411" s="99"/>
      <c r="Q27411" s="99"/>
    </row>
    <row r="27412" spans="16:17" x14ac:dyDescent="0.3">
      <c r="P27412" s="99"/>
      <c r="Q27412" s="99"/>
    </row>
    <row r="27413" spans="16:17" x14ac:dyDescent="0.3">
      <c r="P27413" s="99"/>
      <c r="Q27413" s="99"/>
    </row>
    <row r="27414" spans="16:17" x14ac:dyDescent="0.3">
      <c r="P27414" s="99"/>
      <c r="Q27414" s="99"/>
    </row>
    <row r="27415" spans="16:17" x14ac:dyDescent="0.3">
      <c r="P27415" s="99"/>
      <c r="Q27415" s="99"/>
    </row>
    <row r="27416" spans="16:17" x14ac:dyDescent="0.3">
      <c r="P27416" s="99"/>
      <c r="Q27416" s="99"/>
    </row>
    <row r="27417" spans="16:17" x14ac:dyDescent="0.3">
      <c r="P27417" s="99"/>
      <c r="Q27417" s="99"/>
    </row>
    <row r="27418" spans="16:17" x14ac:dyDescent="0.3">
      <c r="P27418" s="99"/>
      <c r="Q27418" s="99"/>
    </row>
    <row r="27419" spans="16:17" x14ac:dyDescent="0.3">
      <c r="P27419" s="99"/>
      <c r="Q27419" s="99"/>
    </row>
    <row r="27420" spans="16:17" x14ac:dyDescent="0.3">
      <c r="P27420" s="99"/>
      <c r="Q27420" s="99"/>
    </row>
    <row r="27421" spans="16:17" x14ac:dyDescent="0.3">
      <c r="P27421" s="99"/>
      <c r="Q27421" s="99"/>
    </row>
    <row r="27422" spans="16:17" x14ac:dyDescent="0.3">
      <c r="P27422" s="99"/>
      <c r="Q27422" s="99"/>
    </row>
    <row r="27423" spans="16:17" x14ac:dyDescent="0.3">
      <c r="P27423" s="99"/>
      <c r="Q27423" s="99"/>
    </row>
    <row r="27424" spans="16:17" x14ac:dyDescent="0.3">
      <c r="P27424" s="99"/>
      <c r="Q27424" s="99"/>
    </row>
    <row r="27425" spans="16:17" x14ac:dyDescent="0.3">
      <c r="P27425" s="99"/>
      <c r="Q27425" s="99"/>
    </row>
    <row r="27426" spans="16:17" x14ac:dyDescent="0.3">
      <c r="P27426" s="99"/>
      <c r="Q27426" s="99"/>
    </row>
    <row r="27427" spans="16:17" x14ac:dyDescent="0.3">
      <c r="P27427" s="99"/>
      <c r="Q27427" s="99"/>
    </row>
    <row r="27428" spans="16:17" x14ac:dyDescent="0.3">
      <c r="P27428" s="99"/>
      <c r="Q27428" s="99"/>
    </row>
    <row r="27429" spans="16:17" x14ac:dyDescent="0.3">
      <c r="P27429" s="99"/>
      <c r="Q27429" s="99"/>
    </row>
    <row r="27430" spans="16:17" x14ac:dyDescent="0.3">
      <c r="P27430" s="99"/>
      <c r="Q27430" s="99"/>
    </row>
    <row r="27431" spans="16:17" x14ac:dyDescent="0.3">
      <c r="P27431" s="99"/>
      <c r="Q27431" s="99"/>
    </row>
    <row r="27432" spans="16:17" x14ac:dyDescent="0.3">
      <c r="P27432" s="99"/>
      <c r="Q27432" s="99"/>
    </row>
    <row r="27433" spans="16:17" x14ac:dyDescent="0.3">
      <c r="P27433" s="99"/>
      <c r="Q27433" s="99"/>
    </row>
    <row r="27434" spans="16:17" x14ac:dyDescent="0.3">
      <c r="P27434" s="99"/>
      <c r="Q27434" s="99"/>
    </row>
    <row r="27435" spans="16:17" x14ac:dyDescent="0.3">
      <c r="P27435" s="99"/>
      <c r="Q27435" s="99"/>
    </row>
    <row r="27436" spans="16:17" x14ac:dyDescent="0.3">
      <c r="P27436" s="99"/>
      <c r="Q27436" s="99"/>
    </row>
    <row r="27437" spans="16:17" x14ac:dyDescent="0.3">
      <c r="P27437" s="99"/>
      <c r="Q27437" s="99"/>
    </row>
    <row r="27438" spans="16:17" x14ac:dyDescent="0.3">
      <c r="P27438" s="99"/>
      <c r="Q27438" s="99"/>
    </row>
    <row r="27439" spans="16:17" x14ac:dyDescent="0.3">
      <c r="P27439" s="99"/>
      <c r="Q27439" s="99"/>
    </row>
    <row r="27440" spans="16:17" x14ac:dyDescent="0.3">
      <c r="P27440" s="99"/>
      <c r="Q27440" s="99"/>
    </row>
    <row r="27441" spans="16:17" x14ac:dyDescent="0.3">
      <c r="P27441" s="99"/>
      <c r="Q27441" s="99"/>
    </row>
    <row r="27442" spans="16:17" x14ac:dyDescent="0.3">
      <c r="P27442" s="99"/>
      <c r="Q27442" s="99"/>
    </row>
    <row r="27443" spans="16:17" x14ac:dyDescent="0.3">
      <c r="P27443" s="99"/>
      <c r="Q27443" s="99"/>
    </row>
    <row r="27444" spans="16:17" x14ac:dyDescent="0.3">
      <c r="P27444" s="99"/>
      <c r="Q27444" s="99"/>
    </row>
    <row r="27445" spans="16:17" x14ac:dyDescent="0.3">
      <c r="P27445" s="99"/>
      <c r="Q27445" s="99"/>
    </row>
    <row r="27446" spans="16:17" x14ac:dyDescent="0.3">
      <c r="P27446" s="99"/>
      <c r="Q27446" s="99"/>
    </row>
    <row r="27447" spans="16:17" x14ac:dyDescent="0.3">
      <c r="P27447" s="99"/>
      <c r="Q27447" s="99"/>
    </row>
    <row r="27448" spans="16:17" x14ac:dyDescent="0.3">
      <c r="P27448" s="99"/>
      <c r="Q27448" s="99"/>
    </row>
    <row r="27449" spans="16:17" x14ac:dyDescent="0.3">
      <c r="P27449" s="99"/>
      <c r="Q27449" s="99"/>
    </row>
    <row r="27450" spans="16:17" x14ac:dyDescent="0.3">
      <c r="P27450" s="99"/>
      <c r="Q27450" s="99"/>
    </row>
    <row r="27451" spans="16:17" x14ac:dyDescent="0.3">
      <c r="P27451" s="99"/>
      <c r="Q27451" s="99"/>
    </row>
    <row r="27452" spans="16:17" x14ac:dyDescent="0.3">
      <c r="P27452" s="99"/>
      <c r="Q27452" s="99"/>
    </row>
    <row r="27453" spans="16:17" x14ac:dyDescent="0.3">
      <c r="P27453" s="99"/>
      <c r="Q27453" s="99"/>
    </row>
    <row r="27454" spans="16:17" x14ac:dyDescent="0.3">
      <c r="P27454" s="99"/>
      <c r="Q27454" s="99"/>
    </row>
    <row r="27455" spans="16:17" x14ac:dyDescent="0.3">
      <c r="P27455" s="99"/>
      <c r="Q27455" s="99"/>
    </row>
    <row r="27456" spans="16:17" x14ac:dyDescent="0.3">
      <c r="P27456" s="99"/>
      <c r="Q27456" s="99"/>
    </row>
    <row r="27457" spans="16:17" x14ac:dyDescent="0.3">
      <c r="P27457" s="99"/>
      <c r="Q27457" s="99"/>
    </row>
    <row r="27458" spans="16:17" x14ac:dyDescent="0.3">
      <c r="P27458" s="99"/>
      <c r="Q27458" s="99"/>
    </row>
    <row r="27459" spans="16:17" x14ac:dyDescent="0.3">
      <c r="P27459" s="99"/>
      <c r="Q27459" s="99"/>
    </row>
    <row r="27460" spans="16:17" x14ac:dyDescent="0.3">
      <c r="P27460" s="99"/>
      <c r="Q27460" s="99"/>
    </row>
    <row r="27461" spans="16:17" x14ac:dyDescent="0.3">
      <c r="P27461" s="99"/>
      <c r="Q27461" s="99"/>
    </row>
    <row r="27462" spans="16:17" x14ac:dyDescent="0.3">
      <c r="P27462" s="99"/>
      <c r="Q27462" s="99"/>
    </row>
    <row r="27463" spans="16:17" x14ac:dyDescent="0.3">
      <c r="P27463" s="99"/>
      <c r="Q27463" s="99"/>
    </row>
    <row r="27464" spans="16:17" x14ac:dyDescent="0.3">
      <c r="P27464" s="99"/>
      <c r="Q27464" s="99"/>
    </row>
    <row r="27465" spans="16:17" x14ac:dyDescent="0.3">
      <c r="P27465" s="99"/>
      <c r="Q27465" s="99"/>
    </row>
    <row r="27466" spans="16:17" x14ac:dyDescent="0.3">
      <c r="P27466" s="99"/>
      <c r="Q27466" s="99"/>
    </row>
    <row r="27467" spans="16:17" x14ac:dyDescent="0.3">
      <c r="P27467" s="99"/>
      <c r="Q27467" s="99"/>
    </row>
    <row r="27468" spans="16:17" x14ac:dyDescent="0.3">
      <c r="P27468" s="99"/>
      <c r="Q27468" s="99"/>
    </row>
    <row r="27469" spans="16:17" x14ac:dyDescent="0.3">
      <c r="P27469" s="99"/>
      <c r="Q27469" s="99"/>
    </row>
    <row r="27470" spans="16:17" x14ac:dyDescent="0.3">
      <c r="P27470" s="99"/>
      <c r="Q27470" s="99"/>
    </row>
    <row r="27471" spans="16:17" x14ac:dyDescent="0.3">
      <c r="P27471" s="99"/>
      <c r="Q27471" s="99"/>
    </row>
    <row r="27472" spans="16:17" x14ac:dyDescent="0.3">
      <c r="P27472" s="99"/>
      <c r="Q27472" s="99"/>
    </row>
    <row r="27473" spans="16:17" x14ac:dyDescent="0.3">
      <c r="P27473" s="99"/>
      <c r="Q27473" s="99"/>
    </row>
    <row r="27474" spans="16:17" x14ac:dyDescent="0.3">
      <c r="P27474" s="99"/>
      <c r="Q27474" s="99"/>
    </row>
    <row r="27475" spans="16:17" x14ac:dyDescent="0.3">
      <c r="P27475" s="99"/>
      <c r="Q27475" s="99"/>
    </row>
    <row r="27476" spans="16:17" x14ac:dyDescent="0.3">
      <c r="P27476" s="99"/>
      <c r="Q27476" s="99"/>
    </row>
    <row r="27477" spans="16:17" x14ac:dyDescent="0.3">
      <c r="P27477" s="99"/>
      <c r="Q27477" s="99"/>
    </row>
    <row r="27478" spans="16:17" x14ac:dyDescent="0.3">
      <c r="P27478" s="99"/>
      <c r="Q27478" s="99"/>
    </row>
    <row r="27479" spans="16:17" x14ac:dyDescent="0.3">
      <c r="P27479" s="99"/>
      <c r="Q27479" s="99"/>
    </row>
    <row r="27480" spans="16:17" x14ac:dyDescent="0.3">
      <c r="P27480" s="99"/>
      <c r="Q27480" s="99"/>
    </row>
    <row r="27481" spans="16:17" x14ac:dyDescent="0.3">
      <c r="P27481" s="99"/>
      <c r="Q27481" s="99"/>
    </row>
    <row r="27482" spans="16:17" x14ac:dyDescent="0.3">
      <c r="P27482" s="99"/>
      <c r="Q27482" s="99"/>
    </row>
    <row r="27483" spans="16:17" x14ac:dyDescent="0.3">
      <c r="P27483" s="99"/>
      <c r="Q27483" s="99"/>
    </row>
    <row r="27484" spans="16:17" x14ac:dyDescent="0.3">
      <c r="P27484" s="99"/>
      <c r="Q27484" s="99"/>
    </row>
    <row r="27485" spans="16:17" x14ac:dyDescent="0.3">
      <c r="P27485" s="99"/>
      <c r="Q27485" s="99"/>
    </row>
    <row r="27486" spans="16:17" x14ac:dyDescent="0.3">
      <c r="P27486" s="99"/>
      <c r="Q27486" s="99"/>
    </row>
    <row r="27487" spans="16:17" x14ac:dyDescent="0.3">
      <c r="P27487" s="99"/>
      <c r="Q27487" s="99"/>
    </row>
    <row r="27488" spans="16:17" x14ac:dyDescent="0.3">
      <c r="P27488" s="99"/>
      <c r="Q27488" s="99"/>
    </row>
    <row r="27489" spans="16:17" x14ac:dyDescent="0.3">
      <c r="P27489" s="99"/>
      <c r="Q27489" s="99"/>
    </row>
    <row r="27490" spans="16:17" x14ac:dyDescent="0.3">
      <c r="P27490" s="99"/>
      <c r="Q27490" s="99"/>
    </row>
    <row r="27491" spans="16:17" x14ac:dyDescent="0.3">
      <c r="P27491" s="99"/>
      <c r="Q27491" s="99"/>
    </row>
    <row r="27492" spans="16:17" x14ac:dyDescent="0.3">
      <c r="P27492" s="99"/>
      <c r="Q27492" s="99"/>
    </row>
    <row r="27493" spans="16:17" x14ac:dyDescent="0.3">
      <c r="P27493" s="99"/>
      <c r="Q27493" s="99"/>
    </row>
    <row r="27494" spans="16:17" x14ac:dyDescent="0.3">
      <c r="P27494" s="99"/>
      <c r="Q27494" s="99"/>
    </row>
    <row r="27495" spans="16:17" x14ac:dyDescent="0.3">
      <c r="P27495" s="99"/>
      <c r="Q27495" s="99"/>
    </row>
    <row r="27496" spans="16:17" x14ac:dyDescent="0.3">
      <c r="P27496" s="99"/>
      <c r="Q27496" s="99"/>
    </row>
    <row r="27497" spans="16:17" x14ac:dyDescent="0.3">
      <c r="P27497" s="99"/>
      <c r="Q27497" s="99"/>
    </row>
    <row r="27498" spans="16:17" x14ac:dyDescent="0.3">
      <c r="P27498" s="99"/>
      <c r="Q27498" s="99"/>
    </row>
    <row r="27499" spans="16:17" x14ac:dyDescent="0.3">
      <c r="P27499" s="99"/>
      <c r="Q27499" s="99"/>
    </row>
    <row r="27500" spans="16:17" x14ac:dyDescent="0.3">
      <c r="P27500" s="99"/>
      <c r="Q27500" s="99"/>
    </row>
    <row r="27501" spans="16:17" x14ac:dyDescent="0.3">
      <c r="P27501" s="99"/>
      <c r="Q27501" s="99"/>
    </row>
    <row r="27502" spans="16:17" x14ac:dyDescent="0.3">
      <c r="P27502" s="99"/>
      <c r="Q27502" s="99"/>
    </row>
    <row r="27503" spans="16:17" x14ac:dyDescent="0.3">
      <c r="P27503" s="99"/>
      <c r="Q27503" s="99"/>
    </row>
    <row r="27504" spans="16:17" x14ac:dyDescent="0.3">
      <c r="P27504" s="99"/>
      <c r="Q27504" s="99"/>
    </row>
    <row r="27505" spans="16:17" x14ac:dyDescent="0.3">
      <c r="P27505" s="99"/>
      <c r="Q27505" s="99"/>
    </row>
    <row r="27506" spans="16:17" x14ac:dyDescent="0.3">
      <c r="P27506" s="99"/>
      <c r="Q27506" s="99"/>
    </row>
    <row r="27507" spans="16:17" x14ac:dyDescent="0.3">
      <c r="P27507" s="99"/>
      <c r="Q27507" s="99"/>
    </row>
    <row r="27508" spans="16:17" x14ac:dyDescent="0.3">
      <c r="P27508" s="99"/>
      <c r="Q27508" s="99"/>
    </row>
    <row r="27509" spans="16:17" x14ac:dyDescent="0.3">
      <c r="P27509" s="99"/>
      <c r="Q27509" s="99"/>
    </row>
    <row r="27510" spans="16:17" x14ac:dyDescent="0.3">
      <c r="P27510" s="99"/>
      <c r="Q27510" s="99"/>
    </row>
    <row r="27511" spans="16:17" x14ac:dyDescent="0.3">
      <c r="P27511" s="99"/>
      <c r="Q27511" s="99"/>
    </row>
    <row r="27512" spans="16:17" x14ac:dyDescent="0.3">
      <c r="P27512" s="99"/>
      <c r="Q27512" s="99"/>
    </row>
    <row r="27513" spans="16:17" x14ac:dyDescent="0.3">
      <c r="P27513" s="99"/>
      <c r="Q27513" s="99"/>
    </row>
    <row r="27514" spans="16:17" x14ac:dyDescent="0.3">
      <c r="P27514" s="99"/>
      <c r="Q27514" s="99"/>
    </row>
    <row r="27515" spans="16:17" x14ac:dyDescent="0.3">
      <c r="P27515" s="99"/>
      <c r="Q27515" s="99"/>
    </row>
    <row r="27516" spans="16:17" x14ac:dyDescent="0.3">
      <c r="P27516" s="99"/>
      <c r="Q27516" s="99"/>
    </row>
    <row r="27517" spans="16:17" x14ac:dyDescent="0.3">
      <c r="P27517" s="99"/>
      <c r="Q27517" s="99"/>
    </row>
    <row r="27518" spans="16:17" x14ac:dyDescent="0.3">
      <c r="P27518" s="99"/>
      <c r="Q27518" s="99"/>
    </row>
    <row r="27519" spans="16:17" x14ac:dyDescent="0.3">
      <c r="P27519" s="99"/>
      <c r="Q27519" s="99"/>
    </row>
    <row r="27520" spans="16:17" x14ac:dyDescent="0.3">
      <c r="P27520" s="99"/>
      <c r="Q27520" s="99"/>
    </row>
    <row r="27521" spans="16:17" x14ac:dyDescent="0.3">
      <c r="P27521" s="99"/>
      <c r="Q27521" s="99"/>
    </row>
    <row r="27522" spans="16:17" x14ac:dyDescent="0.3">
      <c r="P27522" s="99"/>
      <c r="Q27522" s="99"/>
    </row>
    <row r="27523" spans="16:17" x14ac:dyDescent="0.3">
      <c r="P27523" s="99"/>
      <c r="Q27523" s="99"/>
    </row>
    <row r="27524" spans="16:17" x14ac:dyDescent="0.3">
      <c r="P27524" s="99"/>
      <c r="Q27524" s="99"/>
    </row>
    <row r="27525" spans="16:17" x14ac:dyDescent="0.3">
      <c r="P27525" s="99"/>
      <c r="Q27525" s="99"/>
    </row>
    <row r="27526" spans="16:17" x14ac:dyDescent="0.3">
      <c r="P27526" s="99"/>
      <c r="Q27526" s="99"/>
    </row>
    <row r="27527" spans="16:17" x14ac:dyDescent="0.3">
      <c r="P27527" s="99"/>
      <c r="Q27527" s="99"/>
    </row>
    <row r="27528" spans="16:17" x14ac:dyDescent="0.3">
      <c r="P27528" s="99"/>
      <c r="Q27528" s="99"/>
    </row>
    <row r="27529" spans="16:17" x14ac:dyDescent="0.3">
      <c r="P27529" s="99"/>
      <c r="Q27529" s="99"/>
    </row>
    <row r="27530" spans="16:17" x14ac:dyDescent="0.3">
      <c r="P27530" s="99"/>
      <c r="Q27530" s="99"/>
    </row>
    <row r="27531" spans="16:17" x14ac:dyDescent="0.3">
      <c r="P27531" s="99"/>
      <c r="Q27531" s="99"/>
    </row>
    <row r="27532" spans="16:17" x14ac:dyDescent="0.3">
      <c r="P27532" s="99"/>
      <c r="Q27532" s="99"/>
    </row>
    <row r="27533" spans="16:17" x14ac:dyDescent="0.3">
      <c r="P27533" s="99"/>
      <c r="Q27533" s="99"/>
    </row>
    <row r="27534" spans="16:17" x14ac:dyDescent="0.3">
      <c r="P27534" s="99"/>
      <c r="Q27534" s="99"/>
    </row>
    <row r="27535" spans="16:17" x14ac:dyDescent="0.3">
      <c r="P27535" s="99"/>
      <c r="Q27535" s="99"/>
    </row>
    <row r="27536" spans="16:17" x14ac:dyDescent="0.3">
      <c r="P27536" s="99"/>
      <c r="Q27536" s="99"/>
    </row>
    <row r="27537" spans="16:17" x14ac:dyDescent="0.3">
      <c r="P27537" s="99"/>
      <c r="Q27537" s="99"/>
    </row>
    <row r="27538" spans="16:17" x14ac:dyDescent="0.3">
      <c r="P27538" s="99"/>
      <c r="Q27538" s="99"/>
    </row>
    <row r="27539" spans="16:17" x14ac:dyDescent="0.3">
      <c r="P27539" s="99"/>
      <c r="Q27539" s="99"/>
    </row>
    <row r="27540" spans="16:17" x14ac:dyDescent="0.3">
      <c r="P27540" s="99"/>
      <c r="Q27540" s="99"/>
    </row>
    <row r="27541" spans="16:17" x14ac:dyDescent="0.3">
      <c r="P27541" s="99"/>
      <c r="Q27541" s="99"/>
    </row>
    <row r="27542" spans="16:17" x14ac:dyDescent="0.3">
      <c r="P27542" s="99"/>
      <c r="Q27542" s="99"/>
    </row>
    <row r="27543" spans="16:17" x14ac:dyDescent="0.3">
      <c r="P27543" s="99"/>
      <c r="Q27543" s="99"/>
    </row>
    <row r="27544" spans="16:17" x14ac:dyDescent="0.3">
      <c r="P27544" s="99"/>
      <c r="Q27544" s="99"/>
    </row>
    <row r="27545" spans="16:17" x14ac:dyDescent="0.3">
      <c r="P27545" s="99"/>
      <c r="Q27545" s="99"/>
    </row>
    <row r="27546" spans="16:17" x14ac:dyDescent="0.3">
      <c r="P27546" s="99"/>
      <c r="Q27546" s="99"/>
    </row>
    <row r="27547" spans="16:17" x14ac:dyDescent="0.3">
      <c r="P27547" s="99"/>
      <c r="Q27547" s="99"/>
    </row>
    <row r="27548" spans="16:17" x14ac:dyDescent="0.3">
      <c r="P27548" s="99"/>
      <c r="Q27548" s="99"/>
    </row>
    <row r="27549" spans="16:17" x14ac:dyDescent="0.3">
      <c r="P27549" s="99"/>
      <c r="Q27549" s="99"/>
    </row>
    <row r="27550" spans="16:17" x14ac:dyDescent="0.3">
      <c r="P27550" s="99"/>
      <c r="Q27550" s="99"/>
    </row>
    <row r="27551" spans="16:17" x14ac:dyDescent="0.3">
      <c r="P27551" s="99"/>
      <c r="Q27551" s="99"/>
    </row>
    <row r="27552" spans="16:17" x14ac:dyDescent="0.3">
      <c r="P27552" s="99"/>
      <c r="Q27552" s="99"/>
    </row>
    <row r="27553" spans="16:17" x14ac:dyDescent="0.3">
      <c r="P27553" s="99"/>
      <c r="Q27553" s="99"/>
    </row>
    <row r="27554" spans="16:17" x14ac:dyDescent="0.3">
      <c r="P27554" s="99"/>
      <c r="Q27554" s="99"/>
    </row>
    <row r="27555" spans="16:17" x14ac:dyDescent="0.3">
      <c r="P27555" s="99"/>
      <c r="Q27555" s="99"/>
    </row>
    <row r="27556" spans="16:17" x14ac:dyDescent="0.3">
      <c r="P27556" s="99"/>
      <c r="Q27556" s="99"/>
    </row>
    <row r="27557" spans="16:17" x14ac:dyDescent="0.3">
      <c r="P27557" s="99"/>
      <c r="Q27557" s="99"/>
    </row>
    <row r="27558" spans="16:17" x14ac:dyDescent="0.3">
      <c r="P27558" s="99"/>
      <c r="Q27558" s="99"/>
    </row>
    <row r="27559" spans="16:17" x14ac:dyDescent="0.3">
      <c r="P27559" s="99"/>
      <c r="Q27559" s="99"/>
    </row>
    <row r="27560" spans="16:17" x14ac:dyDescent="0.3">
      <c r="P27560" s="99"/>
      <c r="Q27560" s="99"/>
    </row>
    <row r="27561" spans="16:17" x14ac:dyDescent="0.3">
      <c r="P27561" s="99"/>
      <c r="Q27561" s="99"/>
    </row>
    <row r="27562" spans="16:17" x14ac:dyDescent="0.3">
      <c r="P27562" s="99"/>
      <c r="Q27562" s="99"/>
    </row>
    <row r="27563" spans="16:17" x14ac:dyDescent="0.3">
      <c r="P27563" s="99"/>
      <c r="Q27563" s="99"/>
    </row>
    <row r="27564" spans="16:17" x14ac:dyDescent="0.3">
      <c r="P27564" s="99"/>
      <c r="Q27564" s="99"/>
    </row>
    <row r="27565" spans="16:17" x14ac:dyDescent="0.3">
      <c r="P27565" s="99"/>
      <c r="Q27565" s="99"/>
    </row>
    <row r="27566" spans="16:17" x14ac:dyDescent="0.3">
      <c r="P27566" s="99"/>
      <c r="Q27566" s="99"/>
    </row>
    <row r="27567" spans="16:17" x14ac:dyDescent="0.3">
      <c r="P27567" s="99"/>
      <c r="Q27567" s="99"/>
    </row>
    <row r="27568" spans="16:17" x14ac:dyDescent="0.3">
      <c r="P27568" s="99"/>
      <c r="Q27568" s="99"/>
    </row>
    <row r="27569" spans="16:17" x14ac:dyDescent="0.3">
      <c r="P27569" s="99"/>
      <c r="Q27569" s="99"/>
    </row>
    <row r="27570" spans="16:17" x14ac:dyDescent="0.3">
      <c r="P27570" s="99"/>
      <c r="Q27570" s="99"/>
    </row>
    <row r="27571" spans="16:17" x14ac:dyDescent="0.3">
      <c r="P27571" s="99"/>
      <c r="Q27571" s="99"/>
    </row>
    <row r="27572" spans="16:17" x14ac:dyDescent="0.3">
      <c r="P27572" s="99"/>
      <c r="Q27572" s="99"/>
    </row>
    <row r="27573" spans="16:17" x14ac:dyDescent="0.3">
      <c r="P27573" s="99"/>
      <c r="Q27573" s="99"/>
    </row>
    <row r="27574" spans="16:17" x14ac:dyDescent="0.3">
      <c r="P27574" s="99"/>
      <c r="Q27574" s="99"/>
    </row>
    <row r="27575" spans="16:17" x14ac:dyDescent="0.3">
      <c r="P27575" s="99"/>
      <c r="Q27575" s="99"/>
    </row>
    <row r="27576" spans="16:17" x14ac:dyDescent="0.3">
      <c r="P27576" s="99"/>
      <c r="Q27576" s="99"/>
    </row>
    <row r="27577" spans="16:17" x14ac:dyDescent="0.3">
      <c r="P27577" s="99"/>
      <c r="Q27577" s="99"/>
    </row>
    <row r="27578" spans="16:17" x14ac:dyDescent="0.3">
      <c r="P27578" s="99"/>
      <c r="Q27578" s="99"/>
    </row>
    <row r="27579" spans="16:17" x14ac:dyDescent="0.3">
      <c r="P27579" s="99"/>
      <c r="Q27579" s="99"/>
    </row>
    <row r="27580" spans="16:17" x14ac:dyDescent="0.3">
      <c r="P27580" s="99"/>
      <c r="Q27580" s="99"/>
    </row>
    <row r="27581" spans="16:17" x14ac:dyDescent="0.3">
      <c r="P27581" s="99"/>
      <c r="Q27581" s="99"/>
    </row>
    <row r="27582" spans="16:17" x14ac:dyDescent="0.3">
      <c r="P27582" s="99"/>
      <c r="Q27582" s="99"/>
    </row>
    <row r="27583" spans="16:17" x14ac:dyDescent="0.3">
      <c r="P27583" s="99"/>
      <c r="Q27583" s="99"/>
    </row>
    <row r="27584" spans="16:17" x14ac:dyDescent="0.3">
      <c r="P27584" s="99"/>
      <c r="Q27584" s="99"/>
    </row>
    <row r="27585" spans="16:17" x14ac:dyDescent="0.3">
      <c r="P27585" s="99"/>
      <c r="Q27585" s="99"/>
    </row>
    <row r="27586" spans="16:17" x14ac:dyDescent="0.3">
      <c r="P27586" s="99"/>
      <c r="Q27586" s="99"/>
    </row>
    <row r="27587" spans="16:17" x14ac:dyDescent="0.3">
      <c r="P27587" s="99"/>
      <c r="Q27587" s="99"/>
    </row>
    <row r="27588" spans="16:17" x14ac:dyDescent="0.3">
      <c r="P27588" s="99"/>
      <c r="Q27588" s="99"/>
    </row>
    <row r="27589" spans="16:17" x14ac:dyDescent="0.3">
      <c r="P27589" s="99"/>
      <c r="Q27589" s="99"/>
    </row>
    <row r="27590" spans="16:17" x14ac:dyDescent="0.3">
      <c r="P27590" s="99"/>
      <c r="Q27590" s="99"/>
    </row>
    <row r="27591" spans="16:17" x14ac:dyDescent="0.3">
      <c r="P27591" s="99"/>
      <c r="Q27591" s="99"/>
    </row>
    <row r="27592" spans="16:17" x14ac:dyDescent="0.3">
      <c r="P27592" s="99"/>
      <c r="Q27592" s="99"/>
    </row>
    <row r="27593" spans="16:17" x14ac:dyDescent="0.3">
      <c r="P27593" s="99"/>
      <c r="Q27593" s="99"/>
    </row>
    <row r="27594" spans="16:17" x14ac:dyDescent="0.3">
      <c r="P27594" s="99"/>
      <c r="Q27594" s="99"/>
    </row>
    <row r="27595" spans="16:17" x14ac:dyDescent="0.3">
      <c r="P27595" s="99"/>
      <c r="Q27595" s="99"/>
    </row>
    <row r="27596" spans="16:17" x14ac:dyDescent="0.3">
      <c r="P27596" s="99"/>
      <c r="Q27596" s="99"/>
    </row>
    <row r="27597" spans="16:17" x14ac:dyDescent="0.3">
      <c r="P27597" s="99"/>
      <c r="Q27597" s="99"/>
    </row>
    <row r="27598" spans="16:17" x14ac:dyDescent="0.3">
      <c r="P27598" s="99"/>
      <c r="Q27598" s="99"/>
    </row>
    <row r="27599" spans="16:17" x14ac:dyDescent="0.3">
      <c r="P27599" s="99"/>
      <c r="Q27599" s="99"/>
    </row>
    <row r="27600" spans="16:17" x14ac:dyDescent="0.3">
      <c r="P27600" s="99"/>
      <c r="Q27600" s="99"/>
    </row>
    <row r="27601" spans="16:17" x14ac:dyDescent="0.3">
      <c r="P27601" s="99"/>
      <c r="Q27601" s="99"/>
    </row>
    <row r="27602" spans="16:17" x14ac:dyDescent="0.3">
      <c r="P27602" s="99"/>
      <c r="Q27602" s="99"/>
    </row>
    <row r="27603" spans="16:17" x14ac:dyDescent="0.3">
      <c r="P27603" s="99"/>
      <c r="Q27603" s="99"/>
    </row>
    <row r="27604" spans="16:17" x14ac:dyDescent="0.3">
      <c r="P27604" s="99"/>
      <c r="Q27604" s="99"/>
    </row>
    <row r="27605" spans="16:17" x14ac:dyDescent="0.3">
      <c r="P27605" s="99"/>
      <c r="Q27605" s="99"/>
    </row>
    <row r="27606" spans="16:17" x14ac:dyDescent="0.3">
      <c r="P27606" s="99"/>
      <c r="Q27606" s="99"/>
    </row>
    <row r="27607" spans="16:17" x14ac:dyDescent="0.3">
      <c r="P27607" s="99"/>
      <c r="Q27607" s="99"/>
    </row>
    <row r="27608" spans="16:17" x14ac:dyDescent="0.3">
      <c r="P27608" s="99"/>
      <c r="Q27608" s="99"/>
    </row>
    <row r="27609" spans="16:17" x14ac:dyDescent="0.3">
      <c r="P27609" s="99"/>
      <c r="Q27609" s="99"/>
    </row>
    <row r="27610" spans="16:17" x14ac:dyDescent="0.3">
      <c r="P27610" s="99"/>
      <c r="Q27610" s="99"/>
    </row>
    <row r="27611" spans="16:17" x14ac:dyDescent="0.3">
      <c r="P27611" s="99"/>
      <c r="Q27611" s="99"/>
    </row>
    <row r="27612" spans="16:17" x14ac:dyDescent="0.3">
      <c r="P27612" s="99"/>
      <c r="Q27612" s="99"/>
    </row>
    <row r="27613" spans="16:17" x14ac:dyDescent="0.3">
      <c r="P27613" s="99"/>
      <c r="Q27613" s="99"/>
    </row>
    <row r="27614" spans="16:17" x14ac:dyDescent="0.3">
      <c r="P27614" s="99"/>
      <c r="Q27614" s="99"/>
    </row>
    <row r="27615" spans="16:17" x14ac:dyDescent="0.3">
      <c r="P27615" s="99"/>
      <c r="Q27615" s="99"/>
    </row>
    <row r="27616" spans="16:17" x14ac:dyDescent="0.3">
      <c r="P27616" s="99"/>
      <c r="Q27616" s="99"/>
    </row>
    <row r="27617" spans="16:17" x14ac:dyDescent="0.3">
      <c r="P27617" s="99"/>
      <c r="Q27617" s="99"/>
    </row>
    <row r="27618" spans="16:17" x14ac:dyDescent="0.3">
      <c r="P27618" s="99"/>
      <c r="Q27618" s="99"/>
    </row>
    <row r="27619" spans="16:17" x14ac:dyDescent="0.3">
      <c r="P27619" s="99"/>
      <c r="Q27619" s="99"/>
    </row>
    <row r="27620" spans="16:17" x14ac:dyDescent="0.3">
      <c r="P27620" s="99"/>
      <c r="Q27620" s="99"/>
    </row>
    <row r="27621" spans="16:17" x14ac:dyDescent="0.3">
      <c r="P27621" s="99"/>
      <c r="Q27621" s="99"/>
    </row>
    <row r="27622" spans="16:17" x14ac:dyDescent="0.3">
      <c r="P27622" s="99"/>
      <c r="Q27622" s="99"/>
    </row>
    <row r="27623" spans="16:17" x14ac:dyDescent="0.3">
      <c r="P27623" s="99"/>
      <c r="Q27623" s="99"/>
    </row>
    <row r="27624" spans="16:17" x14ac:dyDescent="0.3">
      <c r="P27624" s="99"/>
      <c r="Q27624" s="99"/>
    </row>
    <row r="27625" spans="16:17" x14ac:dyDescent="0.3">
      <c r="P27625" s="99"/>
      <c r="Q27625" s="99"/>
    </row>
    <row r="27626" spans="16:17" x14ac:dyDescent="0.3">
      <c r="P27626" s="99"/>
      <c r="Q27626" s="99"/>
    </row>
    <row r="27627" spans="16:17" x14ac:dyDescent="0.3">
      <c r="P27627" s="99"/>
      <c r="Q27627" s="99"/>
    </row>
    <row r="27628" spans="16:17" x14ac:dyDescent="0.3">
      <c r="P27628" s="99"/>
      <c r="Q27628" s="99"/>
    </row>
    <row r="27629" spans="16:17" x14ac:dyDescent="0.3">
      <c r="P27629" s="99"/>
      <c r="Q27629" s="99"/>
    </row>
    <row r="27630" spans="16:17" x14ac:dyDescent="0.3">
      <c r="P27630" s="99"/>
      <c r="Q27630" s="99"/>
    </row>
    <row r="27631" spans="16:17" x14ac:dyDescent="0.3">
      <c r="P27631" s="99"/>
      <c r="Q27631" s="99"/>
    </row>
    <row r="27632" spans="16:17" x14ac:dyDescent="0.3">
      <c r="P27632" s="99"/>
      <c r="Q27632" s="99"/>
    </row>
    <row r="27633" spans="16:17" x14ac:dyDescent="0.3">
      <c r="P27633" s="99"/>
      <c r="Q27633" s="99"/>
    </row>
    <row r="27634" spans="16:17" x14ac:dyDescent="0.3">
      <c r="P27634" s="99"/>
      <c r="Q27634" s="99"/>
    </row>
    <row r="27635" spans="16:17" x14ac:dyDescent="0.3">
      <c r="P27635" s="99"/>
      <c r="Q27635" s="99"/>
    </row>
    <row r="27636" spans="16:17" x14ac:dyDescent="0.3">
      <c r="P27636" s="99"/>
      <c r="Q27636" s="99"/>
    </row>
    <row r="27637" spans="16:17" x14ac:dyDescent="0.3">
      <c r="P27637" s="99"/>
      <c r="Q27637" s="99"/>
    </row>
    <row r="27638" spans="16:17" x14ac:dyDescent="0.3">
      <c r="P27638" s="99"/>
      <c r="Q27638" s="99"/>
    </row>
    <row r="27639" spans="16:17" x14ac:dyDescent="0.3">
      <c r="P27639" s="99"/>
      <c r="Q27639" s="99"/>
    </row>
    <row r="27640" spans="16:17" x14ac:dyDescent="0.3">
      <c r="P27640" s="99"/>
      <c r="Q27640" s="99"/>
    </row>
    <row r="27641" spans="16:17" x14ac:dyDescent="0.3">
      <c r="P27641" s="99"/>
      <c r="Q27641" s="99"/>
    </row>
    <row r="27642" spans="16:17" x14ac:dyDescent="0.3">
      <c r="P27642" s="99"/>
      <c r="Q27642" s="99"/>
    </row>
    <row r="27643" spans="16:17" x14ac:dyDescent="0.3">
      <c r="P27643" s="99"/>
      <c r="Q27643" s="99"/>
    </row>
    <row r="27644" spans="16:17" x14ac:dyDescent="0.3">
      <c r="P27644" s="99"/>
      <c r="Q27644" s="99"/>
    </row>
    <row r="27645" spans="16:17" x14ac:dyDescent="0.3">
      <c r="P27645" s="99"/>
      <c r="Q27645" s="99"/>
    </row>
    <row r="27646" spans="16:17" x14ac:dyDescent="0.3">
      <c r="P27646" s="99"/>
      <c r="Q27646" s="99"/>
    </row>
    <row r="27647" spans="16:17" x14ac:dyDescent="0.3">
      <c r="P27647" s="99"/>
      <c r="Q27647" s="99"/>
    </row>
    <row r="27648" spans="16:17" x14ac:dyDescent="0.3">
      <c r="P27648" s="99"/>
      <c r="Q27648" s="99"/>
    </row>
    <row r="27649" spans="16:17" x14ac:dyDescent="0.3">
      <c r="P27649" s="99"/>
      <c r="Q27649" s="99"/>
    </row>
    <row r="27650" spans="16:17" x14ac:dyDescent="0.3">
      <c r="P27650" s="99"/>
      <c r="Q27650" s="99"/>
    </row>
    <row r="27651" spans="16:17" x14ac:dyDescent="0.3">
      <c r="P27651" s="99"/>
      <c r="Q27651" s="99"/>
    </row>
    <row r="27652" spans="16:17" x14ac:dyDescent="0.3">
      <c r="P27652" s="99"/>
      <c r="Q27652" s="99"/>
    </row>
    <row r="27653" spans="16:17" x14ac:dyDescent="0.3">
      <c r="P27653" s="99"/>
      <c r="Q27653" s="99"/>
    </row>
    <row r="27654" spans="16:17" x14ac:dyDescent="0.3">
      <c r="P27654" s="99"/>
      <c r="Q27654" s="99"/>
    </row>
    <row r="27655" spans="16:17" x14ac:dyDescent="0.3">
      <c r="P27655" s="99"/>
      <c r="Q27655" s="99"/>
    </row>
    <row r="27656" spans="16:17" x14ac:dyDescent="0.3">
      <c r="P27656" s="99"/>
      <c r="Q27656" s="99"/>
    </row>
    <row r="27657" spans="16:17" x14ac:dyDescent="0.3">
      <c r="P27657" s="99"/>
      <c r="Q27657" s="99"/>
    </row>
    <row r="27658" spans="16:17" x14ac:dyDescent="0.3">
      <c r="P27658" s="99"/>
      <c r="Q27658" s="99"/>
    </row>
    <row r="27659" spans="16:17" x14ac:dyDescent="0.3">
      <c r="P27659" s="99"/>
      <c r="Q27659" s="99"/>
    </row>
    <row r="27660" spans="16:17" x14ac:dyDescent="0.3">
      <c r="P27660" s="99"/>
      <c r="Q27660" s="99"/>
    </row>
    <row r="27661" spans="16:17" x14ac:dyDescent="0.3">
      <c r="P27661" s="99"/>
      <c r="Q27661" s="99"/>
    </row>
    <row r="27662" spans="16:17" x14ac:dyDescent="0.3">
      <c r="P27662" s="99"/>
      <c r="Q27662" s="99"/>
    </row>
    <row r="27663" spans="16:17" x14ac:dyDescent="0.3">
      <c r="P27663" s="99"/>
      <c r="Q27663" s="99"/>
    </row>
    <row r="27664" spans="16:17" x14ac:dyDescent="0.3">
      <c r="P27664" s="99"/>
      <c r="Q27664" s="99"/>
    </row>
    <row r="27665" spans="16:17" x14ac:dyDescent="0.3">
      <c r="P27665" s="99"/>
      <c r="Q27665" s="99"/>
    </row>
    <row r="27666" spans="16:17" x14ac:dyDescent="0.3">
      <c r="P27666" s="99"/>
      <c r="Q27666" s="99"/>
    </row>
    <row r="27667" spans="16:17" x14ac:dyDescent="0.3">
      <c r="P27667" s="99"/>
      <c r="Q27667" s="99"/>
    </row>
    <row r="27668" spans="16:17" x14ac:dyDescent="0.3">
      <c r="P27668" s="99"/>
      <c r="Q27668" s="99"/>
    </row>
    <row r="27669" spans="16:17" x14ac:dyDescent="0.3">
      <c r="P27669" s="99"/>
      <c r="Q27669" s="99"/>
    </row>
    <row r="27670" spans="16:17" x14ac:dyDescent="0.3">
      <c r="P27670" s="99"/>
      <c r="Q27670" s="99"/>
    </row>
    <row r="27671" spans="16:17" x14ac:dyDescent="0.3">
      <c r="P27671" s="99"/>
      <c r="Q27671" s="99"/>
    </row>
    <row r="27672" spans="16:17" x14ac:dyDescent="0.3">
      <c r="P27672" s="99"/>
      <c r="Q27672" s="99"/>
    </row>
    <row r="27673" spans="16:17" x14ac:dyDescent="0.3">
      <c r="P27673" s="99"/>
      <c r="Q27673" s="99"/>
    </row>
    <row r="27674" spans="16:17" x14ac:dyDescent="0.3">
      <c r="P27674" s="99"/>
      <c r="Q27674" s="99"/>
    </row>
    <row r="27675" spans="16:17" x14ac:dyDescent="0.3">
      <c r="P27675" s="99"/>
      <c r="Q27675" s="99"/>
    </row>
    <row r="27676" spans="16:17" x14ac:dyDescent="0.3">
      <c r="P27676" s="99"/>
      <c r="Q27676" s="99"/>
    </row>
    <row r="27677" spans="16:17" x14ac:dyDescent="0.3">
      <c r="P27677" s="99"/>
      <c r="Q27677" s="99"/>
    </row>
    <row r="27678" spans="16:17" x14ac:dyDescent="0.3">
      <c r="P27678" s="99"/>
      <c r="Q27678" s="99"/>
    </row>
    <row r="27679" spans="16:17" x14ac:dyDescent="0.3">
      <c r="P27679" s="99"/>
      <c r="Q27679" s="99"/>
    </row>
    <row r="27680" spans="16:17" x14ac:dyDescent="0.3">
      <c r="P27680" s="99"/>
      <c r="Q27680" s="99"/>
    </row>
    <row r="27681" spans="16:17" x14ac:dyDescent="0.3">
      <c r="P27681" s="99"/>
      <c r="Q27681" s="99"/>
    </row>
    <row r="27682" spans="16:17" x14ac:dyDescent="0.3">
      <c r="P27682" s="99"/>
      <c r="Q27682" s="99"/>
    </row>
    <row r="27683" spans="16:17" x14ac:dyDescent="0.3">
      <c r="P27683" s="99"/>
      <c r="Q27683" s="99"/>
    </row>
    <row r="27684" spans="16:17" x14ac:dyDescent="0.3">
      <c r="P27684" s="99"/>
      <c r="Q27684" s="99"/>
    </row>
    <row r="27685" spans="16:17" x14ac:dyDescent="0.3">
      <c r="P27685" s="99"/>
      <c r="Q27685" s="99"/>
    </row>
    <row r="27686" spans="16:17" x14ac:dyDescent="0.3">
      <c r="P27686" s="99"/>
      <c r="Q27686" s="99"/>
    </row>
    <row r="27687" spans="16:17" x14ac:dyDescent="0.3">
      <c r="P27687" s="99"/>
      <c r="Q27687" s="99"/>
    </row>
    <row r="27688" spans="16:17" x14ac:dyDescent="0.3">
      <c r="P27688" s="99"/>
      <c r="Q27688" s="99"/>
    </row>
    <row r="27689" spans="16:17" x14ac:dyDescent="0.3">
      <c r="P27689" s="99"/>
      <c r="Q27689" s="99"/>
    </row>
    <row r="27690" spans="16:17" x14ac:dyDescent="0.3">
      <c r="P27690" s="99"/>
      <c r="Q27690" s="99"/>
    </row>
    <row r="27691" spans="16:17" x14ac:dyDescent="0.3">
      <c r="P27691" s="99"/>
      <c r="Q27691" s="99"/>
    </row>
    <row r="27692" spans="16:17" x14ac:dyDescent="0.3">
      <c r="P27692" s="99"/>
      <c r="Q27692" s="99"/>
    </row>
    <row r="27693" spans="16:17" x14ac:dyDescent="0.3">
      <c r="P27693" s="99"/>
      <c r="Q27693" s="99"/>
    </row>
    <row r="27694" spans="16:17" x14ac:dyDescent="0.3">
      <c r="P27694" s="99"/>
      <c r="Q27694" s="99"/>
    </row>
    <row r="27695" spans="16:17" x14ac:dyDescent="0.3">
      <c r="P27695" s="99"/>
      <c r="Q27695" s="99"/>
    </row>
    <row r="27696" spans="16:17" x14ac:dyDescent="0.3">
      <c r="P27696" s="99"/>
      <c r="Q27696" s="99"/>
    </row>
    <row r="27697" spans="16:17" x14ac:dyDescent="0.3">
      <c r="P27697" s="99"/>
      <c r="Q27697" s="99"/>
    </row>
    <row r="27698" spans="16:17" x14ac:dyDescent="0.3">
      <c r="P27698" s="99"/>
      <c r="Q27698" s="99"/>
    </row>
    <row r="27699" spans="16:17" x14ac:dyDescent="0.3">
      <c r="P27699" s="99"/>
      <c r="Q27699" s="99"/>
    </row>
    <row r="27700" spans="16:17" x14ac:dyDescent="0.3">
      <c r="P27700" s="99"/>
      <c r="Q27700" s="99"/>
    </row>
    <row r="27701" spans="16:17" x14ac:dyDescent="0.3">
      <c r="P27701" s="99"/>
      <c r="Q27701" s="99"/>
    </row>
    <row r="27702" spans="16:17" x14ac:dyDescent="0.3">
      <c r="P27702" s="99"/>
      <c r="Q27702" s="99"/>
    </row>
    <row r="27703" spans="16:17" x14ac:dyDescent="0.3">
      <c r="P27703" s="99"/>
      <c r="Q27703" s="99"/>
    </row>
    <row r="27704" spans="16:17" x14ac:dyDescent="0.3">
      <c r="P27704" s="99"/>
      <c r="Q27704" s="99"/>
    </row>
    <row r="27705" spans="16:17" x14ac:dyDescent="0.3">
      <c r="P27705" s="99"/>
      <c r="Q27705" s="99"/>
    </row>
    <row r="27706" spans="16:17" x14ac:dyDescent="0.3">
      <c r="P27706" s="99"/>
      <c r="Q27706" s="99"/>
    </row>
    <row r="27707" spans="16:17" x14ac:dyDescent="0.3">
      <c r="P27707" s="99"/>
      <c r="Q27707" s="99"/>
    </row>
    <row r="27708" spans="16:17" x14ac:dyDescent="0.3">
      <c r="P27708" s="99"/>
      <c r="Q27708" s="99"/>
    </row>
    <row r="27709" spans="16:17" x14ac:dyDescent="0.3">
      <c r="P27709" s="99"/>
      <c r="Q27709" s="99"/>
    </row>
    <row r="27710" spans="16:17" x14ac:dyDescent="0.3">
      <c r="P27710" s="99"/>
      <c r="Q27710" s="99"/>
    </row>
    <row r="27711" spans="16:17" x14ac:dyDescent="0.3">
      <c r="P27711" s="99"/>
      <c r="Q27711" s="99"/>
    </row>
    <row r="27712" spans="16:17" x14ac:dyDescent="0.3">
      <c r="P27712" s="99"/>
      <c r="Q27712" s="99"/>
    </row>
    <row r="27713" spans="16:17" x14ac:dyDescent="0.3">
      <c r="P27713" s="99"/>
      <c r="Q27713" s="99"/>
    </row>
    <row r="27714" spans="16:17" x14ac:dyDescent="0.3">
      <c r="P27714" s="99"/>
      <c r="Q27714" s="99"/>
    </row>
    <row r="27715" spans="16:17" x14ac:dyDescent="0.3">
      <c r="P27715" s="99"/>
      <c r="Q27715" s="99"/>
    </row>
    <row r="27716" spans="16:17" x14ac:dyDescent="0.3">
      <c r="P27716" s="99"/>
      <c r="Q27716" s="99"/>
    </row>
    <row r="27717" spans="16:17" x14ac:dyDescent="0.3">
      <c r="P27717" s="99"/>
      <c r="Q27717" s="99"/>
    </row>
    <row r="27718" spans="16:17" x14ac:dyDescent="0.3">
      <c r="P27718" s="99"/>
      <c r="Q27718" s="99"/>
    </row>
    <row r="27719" spans="16:17" x14ac:dyDescent="0.3">
      <c r="P27719" s="99"/>
      <c r="Q27719" s="99"/>
    </row>
    <row r="27720" spans="16:17" x14ac:dyDescent="0.3">
      <c r="P27720" s="99"/>
      <c r="Q27720" s="99"/>
    </row>
    <row r="27721" spans="16:17" x14ac:dyDescent="0.3">
      <c r="P27721" s="99"/>
      <c r="Q27721" s="99"/>
    </row>
    <row r="27722" spans="16:17" x14ac:dyDescent="0.3">
      <c r="P27722" s="99"/>
      <c r="Q27722" s="99"/>
    </row>
    <row r="27723" spans="16:17" x14ac:dyDescent="0.3">
      <c r="P27723" s="99"/>
      <c r="Q27723" s="99"/>
    </row>
    <row r="27724" spans="16:17" x14ac:dyDescent="0.3">
      <c r="P27724" s="99"/>
      <c r="Q27724" s="99"/>
    </row>
    <row r="27725" spans="16:17" x14ac:dyDescent="0.3">
      <c r="P27725" s="99"/>
      <c r="Q27725" s="99"/>
    </row>
    <row r="27726" spans="16:17" x14ac:dyDescent="0.3">
      <c r="P27726" s="99"/>
      <c r="Q27726" s="99"/>
    </row>
    <row r="27727" spans="16:17" x14ac:dyDescent="0.3">
      <c r="P27727" s="99"/>
      <c r="Q27727" s="99"/>
    </row>
    <row r="27728" spans="16:17" x14ac:dyDescent="0.3">
      <c r="P27728" s="99"/>
      <c r="Q27728" s="99"/>
    </row>
    <row r="27729" spans="16:17" x14ac:dyDescent="0.3">
      <c r="P27729" s="99"/>
      <c r="Q27729" s="99"/>
    </row>
    <row r="27730" spans="16:17" x14ac:dyDescent="0.3">
      <c r="P27730" s="99"/>
      <c r="Q27730" s="99"/>
    </row>
    <row r="27731" spans="16:17" x14ac:dyDescent="0.3">
      <c r="P27731" s="99"/>
      <c r="Q27731" s="99"/>
    </row>
    <row r="27732" spans="16:17" x14ac:dyDescent="0.3">
      <c r="P27732" s="99"/>
      <c r="Q27732" s="99"/>
    </row>
    <row r="27733" spans="16:17" x14ac:dyDescent="0.3">
      <c r="P27733" s="99"/>
      <c r="Q27733" s="99"/>
    </row>
    <row r="27734" spans="16:17" x14ac:dyDescent="0.3">
      <c r="P27734" s="99"/>
      <c r="Q27734" s="99"/>
    </row>
    <row r="27735" spans="16:17" x14ac:dyDescent="0.3">
      <c r="P27735" s="99"/>
      <c r="Q27735" s="99"/>
    </row>
    <row r="27736" spans="16:17" x14ac:dyDescent="0.3">
      <c r="P27736" s="99"/>
      <c r="Q27736" s="99"/>
    </row>
    <row r="27737" spans="16:17" x14ac:dyDescent="0.3">
      <c r="P27737" s="99"/>
      <c r="Q27737" s="99"/>
    </row>
    <row r="27738" spans="16:17" x14ac:dyDescent="0.3">
      <c r="P27738" s="99"/>
      <c r="Q27738" s="99"/>
    </row>
    <row r="27739" spans="16:17" x14ac:dyDescent="0.3">
      <c r="P27739" s="99"/>
      <c r="Q27739" s="99"/>
    </row>
    <row r="27740" spans="16:17" x14ac:dyDescent="0.3">
      <c r="P27740" s="99"/>
      <c r="Q27740" s="99"/>
    </row>
    <row r="27741" spans="16:17" x14ac:dyDescent="0.3">
      <c r="P27741" s="99"/>
      <c r="Q27741" s="99"/>
    </row>
    <row r="27742" spans="16:17" x14ac:dyDescent="0.3">
      <c r="P27742" s="99"/>
      <c r="Q27742" s="99"/>
    </row>
    <row r="27743" spans="16:17" x14ac:dyDescent="0.3">
      <c r="P27743" s="99"/>
      <c r="Q27743" s="99"/>
    </row>
    <row r="27744" spans="16:17" x14ac:dyDescent="0.3">
      <c r="P27744" s="99"/>
      <c r="Q27744" s="99"/>
    </row>
    <row r="27745" spans="16:17" x14ac:dyDescent="0.3">
      <c r="P27745" s="99"/>
      <c r="Q27745" s="99"/>
    </row>
    <row r="27746" spans="16:17" x14ac:dyDescent="0.3">
      <c r="P27746" s="99"/>
      <c r="Q27746" s="99"/>
    </row>
    <row r="27747" spans="16:17" x14ac:dyDescent="0.3">
      <c r="P27747" s="99"/>
      <c r="Q27747" s="99"/>
    </row>
    <row r="27748" spans="16:17" x14ac:dyDescent="0.3">
      <c r="P27748" s="99"/>
      <c r="Q27748" s="99"/>
    </row>
    <row r="27749" spans="16:17" x14ac:dyDescent="0.3">
      <c r="P27749" s="99"/>
      <c r="Q27749" s="99"/>
    </row>
    <row r="27750" spans="16:17" x14ac:dyDescent="0.3">
      <c r="P27750" s="99"/>
      <c r="Q27750" s="99"/>
    </row>
    <row r="27751" spans="16:17" x14ac:dyDescent="0.3">
      <c r="P27751" s="99"/>
      <c r="Q27751" s="99"/>
    </row>
    <row r="27752" spans="16:17" x14ac:dyDescent="0.3">
      <c r="P27752" s="99"/>
      <c r="Q27752" s="99"/>
    </row>
    <row r="27753" spans="16:17" x14ac:dyDescent="0.3">
      <c r="P27753" s="99"/>
      <c r="Q27753" s="99"/>
    </row>
    <row r="27754" spans="16:17" x14ac:dyDescent="0.3">
      <c r="P27754" s="99"/>
      <c r="Q27754" s="99"/>
    </row>
    <row r="27755" spans="16:17" x14ac:dyDescent="0.3">
      <c r="P27755" s="99"/>
      <c r="Q27755" s="99"/>
    </row>
    <row r="27756" spans="16:17" x14ac:dyDescent="0.3">
      <c r="P27756" s="99"/>
      <c r="Q27756" s="99"/>
    </row>
    <row r="27757" spans="16:17" x14ac:dyDescent="0.3">
      <c r="P27757" s="99"/>
      <c r="Q27757" s="99"/>
    </row>
    <row r="27758" spans="16:17" x14ac:dyDescent="0.3">
      <c r="P27758" s="99"/>
      <c r="Q27758" s="99"/>
    </row>
    <row r="27759" spans="16:17" x14ac:dyDescent="0.3">
      <c r="P27759" s="99"/>
      <c r="Q27759" s="99"/>
    </row>
    <row r="27760" spans="16:17" x14ac:dyDescent="0.3">
      <c r="P27760" s="99"/>
      <c r="Q27760" s="99"/>
    </row>
    <row r="27761" spans="16:17" x14ac:dyDescent="0.3">
      <c r="P27761" s="99"/>
      <c r="Q27761" s="99"/>
    </row>
    <row r="27762" spans="16:17" x14ac:dyDescent="0.3">
      <c r="P27762" s="99"/>
      <c r="Q27762" s="99"/>
    </row>
    <row r="27763" spans="16:17" x14ac:dyDescent="0.3">
      <c r="P27763" s="99"/>
      <c r="Q27763" s="99"/>
    </row>
    <row r="27764" spans="16:17" x14ac:dyDescent="0.3">
      <c r="P27764" s="99"/>
      <c r="Q27764" s="99"/>
    </row>
    <row r="27765" spans="16:17" x14ac:dyDescent="0.3">
      <c r="P27765" s="99"/>
      <c r="Q27765" s="99"/>
    </row>
    <row r="27766" spans="16:17" x14ac:dyDescent="0.3">
      <c r="P27766" s="99"/>
      <c r="Q27766" s="99"/>
    </row>
    <row r="27767" spans="16:17" x14ac:dyDescent="0.3">
      <c r="P27767" s="99"/>
      <c r="Q27767" s="99"/>
    </row>
    <row r="27768" spans="16:17" x14ac:dyDescent="0.3">
      <c r="P27768" s="99"/>
      <c r="Q27768" s="99"/>
    </row>
    <row r="27769" spans="16:17" x14ac:dyDescent="0.3">
      <c r="P27769" s="99"/>
      <c r="Q27769" s="99"/>
    </row>
    <row r="27770" spans="16:17" x14ac:dyDescent="0.3">
      <c r="P27770" s="99"/>
      <c r="Q27770" s="99"/>
    </row>
    <row r="27771" spans="16:17" x14ac:dyDescent="0.3">
      <c r="P27771" s="99"/>
      <c r="Q27771" s="99"/>
    </row>
    <row r="27772" spans="16:17" x14ac:dyDescent="0.3">
      <c r="P27772" s="99"/>
      <c r="Q27772" s="99"/>
    </row>
    <row r="27773" spans="16:17" x14ac:dyDescent="0.3">
      <c r="P27773" s="99"/>
      <c r="Q27773" s="99"/>
    </row>
    <row r="27774" spans="16:17" x14ac:dyDescent="0.3">
      <c r="P27774" s="99"/>
      <c r="Q27774" s="99"/>
    </row>
    <row r="27775" spans="16:17" x14ac:dyDescent="0.3">
      <c r="P27775" s="99"/>
      <c r="Q27775" s="99"/>
    </row>
    <row r="27776" spans="16:17" x14ac:dyDescent="0.3">
      <c r="P27776" s="99"/>
      <c r="Q27776" s="99"/>
    </row>
    <row r="27777" spans="16:17" x14ac:dyDescent="0.3">
      <c r="P27777" s="99"/>
      <c r="Q27777" s="99"/>
    </row>
    <row r="27778" spans="16:17" x14ac:dyDescent="0.3">
      <c r="P27778" s="99"/>
      <c r="Q27778" s="99"/>
    </row>
    <row r="27779" spans="16:17" x14ac:dyDescent="0.3">
      <c r="P27779" s="99"/>
      <c r="Q27779" s="99"/>
    </row>
    <row r="27780" spans="16:17" x14ac:dyDescent="0.3">
      <c r="P27780" s="99"/>
      <c r="Q27780" s="99"/>
    </row>
    <row r="27781" spans="16:17" x14ac:dyDescent="0.3">
      <c r="P27781" s="99"/>
      <c r="Q27781" s="99"/>
    </row>
    <row r="27782" spans="16:17" x14ac:dyDescent="0.3">
      <c r="P27782" s="99"/>
      <c r="Q27782" s="99"/>
    </row>
    <row r="27783" spans="16:17" x14ac:dyDescent="0.3">
      <c r="P27783" s="99"/>
      <c r="Q27783" s="99"/>
    </row>
    <row r="27784" spans="16:17" x14ac:dyDescent="0.3">
      <c r="P27784" s="99"/>
      <c r="Q27784" s="99"/>
    </row>
    <row r="27785" spans="16:17" x14ac:dyDescent="0.3">
      <c r="P27785" s="99"/>
      <c r="Q27785" s="99"/>
    </row>
    <row r="27786" spans="16:17" x14ac:dyDescent="0.3">
      <c r="P27786" s="99"/>
      <c r="Q27786" s="99"/>
    </row>
    <row r="27787" spans="16:17" x14ac:dyDescent="0.3">
      <c r="P27787" s="99"/>
      <c r="Q27787" s="99"/>
    </row>
    <row r="27788" spans="16:17" x14ac:dyDescent="0.3">
      <c r="P27788" s="99"/>
      <c r="Q27788" s="99"/>
    </row>
    <row r="27789" spans="16:17" x14ac:dyDescent="0.3">
      <c r="P27789" s="99"/>
      <c r="Q27789" s="99"/>
    </row>
    <row r="27790" spans="16:17" x14ac:dyDescent="0.3">
      <c r="P27790" s="99"/>
      <c r="Q27790" s="99"/>
    </row>
    <row r="27791" spans="16:17" x14ac:dyDescent="0.3">
      <c r="P27791" s="99"/>
      <c r="Q27791" s="99"/>
    </row>
    <row r="27792" spans="16:17" x14ac:dyDescent="0.3">
      <c r="P27792" s="99"/>
      <c r="Q27792" s="99"/>
    </row>
    <row r="27793" spans="16:17" x14ac:dyDescent="0.3">
      <c r="P27793" s="99"/>
      <c r="Q27793" s="99"/>
    </row>
    <row r="27794" spans="16:17" x14ac:dyDescent="0.3">
      <c r="P27794" s="99"/>
      <c r="Q27794" s="99"/>
    </row>
    <row r="27795" spans="16:17" x14ac:dyDescent="0.3">
      <c r="P27795" s="99"/>
      <c r="Q27795" s="99"/>
    </row>
    <row r="27796" spans="16:17" x14ac:dyDescent="0.3">
      <c r="P27796" s="99"/>
      <c r="Q27796" s="99"/>
    </row>
    <row r="27797" spans="16:17" x14ac:dyDescent="0.3">
      <c r="P27797" s="99"/>
      <c r="Q27797" s="99"/>
    </row>
    <row r="27798" spans="16:17" x14ac:dyDescent="0.3">
      <c r="P27798" s="99"/>
      <c r="Q27798" s="99"/>
    </row>
    <row r="27799" spans="16:17" x14ac:dyDescent="0.3">
      <c r="P27799" s="99"/>
      <c r="Q27799" s="99"/>
    </row>
    <row r="27800" spans="16:17" x14ac:dyDescent="0.3">
      <c r="P27800" s="99"/>
      <c r="Q27800" s="99"/>
    </row>
    <row r="27801" spans="16:17" x14ac:dyDescent="0.3">
      <c r="P27801" s="99"/>
      <c r="Q27801" s="99"/>
    </row>
    <row r="27802" spans="16:17" x14ac:dyDescent="0.3">
      <c r="P27802" s="99"/>
      <c r="Q27802" s="99"/>
    </row>
    <row r="27803" spans="16:17" x14ac:dyDescent="0.3">
      <c r="P27803" s="99"/>
      <c r="Q27803" s="99"/>
    </row>
    <row r="27804" spans="16:17" x14ac:dyDescent="0.3">
      <c r="P27804" s="99"/>
      <c r="Q27804" s="99"/>
    </row>
    <row r="27805" spans="16:17" x14ac:dyDescent="0.3">
      <c r="P27805" s="99"/>
      <c r="Q27805" s="99"/>
    </row>
    <row r="27806" spans="16:17" x14ac:dyDescent="0.3">
      <c r="P27806" s="99"/>
      <c r="Q27806" s="99"/>
    </row>
    <row r="27807" spans="16:17" x14ac:dyDescent="0.3">
      <c r="P27807" s="99"/>
      <c r="Q27807" s="99"/>
    </row>
    <row r="27808" spans="16:17" x14ac:dyDescent="0.3">
      <c r="P27808" s="99"/>
      <c r="Q27808" s="99"/>
    </row>
    <row r="27809" spans="16:17" x14ac:dyDescent="0.3">
      <c r="P27809" s="99"/>
      <c r="Q27809" s="99"/>
    </row>
    <row r="27810" spans="16:17" x14ac:dyDescent="0.3">
      <c r="P27810" s="99"/>
      <c r="Q27810" s="99"/>
    </row>
    <row r="27811" spans="16:17" x14ac:dyDescent="0.3">
      <c r="P27811" s="99"/>
      <c r="Q27811" s="99"/>
    </row>
    <row r="27812" spans="16:17" x14ac:dyDescent="0.3">
      <c r="P27812" s="99"/>
      <c r="Q27812" s="99"/>
    </row>
    <row r="27813" spans="16:17" x14ac:dyDescent="0.3">
      <c r="P27813" s="99"/>
      <c r="Q27813" s="99"/>
    </row>
    <row r="27814" spans="16:17" x14ac:dyDescent="0.3">
      <c r="P27814" s="99"/>
      <c r="Q27814" s="99"/>
    </row>
    <row r="27815" spans="16:17" x14ac:dyDescent="0.3">
      <c r="P27815" s="99"/>
      <c r="Q27815" s="99"/>
    </row>
    <row r="27816" spans="16:17" x14ac:dyDescent="0.3">
      <c r="P27816" s="99"/>
      <c r="Q27816" s="99"/>
    </row>
    <row r="27817" spans="16:17" x14ac:dyDescent="0.3">
      <c r="P27817" s="99"/>
      <c r="Q27817" s="99"/>
    </row>
    <row r="27818" spans="16:17" x14ac:dyDescent="0.3">
      <c r="P27818" s="99"/>
      <c r="Q27818" s="99"/>
    </row>
    <row r="27819" spans="16:17" x14ac:dyDescent="0.3">
      <c r="P27819" s="99"/>
      <c r="Q27819" s="99"/>
    </row>
    <row r="27820" spans="16:17" x14ac:dyDescent="0.3">
      <c r="P27820" s="99"/>
      <c r="Q27820" s="99"/>
    </row>
    <row r="27821" spans="16:17" x14ac:dyDescent="0.3">
      <c r="P27821" s="99"/>
      <c r="Q27821" s="99"/>
    </row>
    <row r="27822" spans="16:17" x14ac:dyDescent="0.3">
      <c r="P27822" s="99"/>
      <c r="Q27822" s="99"/>
    </row>
    <row r="27823" spans="16:17" x14ac:dyDescent="0.3">
      <c r="P27823" s="99"/>
      <c r="Q27823" s="99"/>
    </row>
    <row r="27824" spans="16:17" x14ac:dyDescent="0.3">
      <c r="P27824" s="99"/>
      <c r="Q27824" s="99"/>
    </row>
    <row r="27825" spans="16:17" x14ac:dyDescent="0.3">
      <c r="P27825" s="99"/>
      <c r="Q27825" s="99"/>
    </row>
    <row r="27826" spans="16:17" x14ac:dyDescent="0.3">
      <c r="P27826" s="99"/>
      <c r="Q27826" s="99"/>
    </row>
    <row r="27827" spans="16:17" x14ac:dyDescent="0.3">
      <c r="P27827" s="99"/>
      <c r="Q27827" s="99"/>
    </row>
    <row r="27828" spans="16:17" x14ac:dyDescent="0.3">
      <c r="P27828" s="99"/>
      <c r="Q27828" s="99"/>
    </row>
    <row r="27829" spans="16:17" x14ac:dyDescent="0.3">
      <c r="P27829" s="99"/>
      <c r="Q27829" s="99"/>
    </row>
    <row r="27830" spans="16:17" x14ac:dyDescent="0.3">
      <c r="P27830" s="99"/>
      <c r="Q27830" s="99"/>
    </row>
    <row r="27831" spans="16:17" x14ac:dyDescent="0.3">
      <c r="P27831" s="99"/>
      <c r="Q27831" s="99"/>
    </row>
    <row r="27832" spans="16:17" x14ac:dyDescent="0.3">
      <c r="P27832" s="99"/>
      <c r="Q27832" s="99"/>
    </row>
    <row r="27833" spans="16:17" x14ac:dyDescent="0.3">
      <c r="P27833" s="99"/>
      <c r="Q27833" s="99"/>
    </row>
    <row r="27834" spans="16:17" x14ac:dyDescent="0.3">
      <c r="P27834" s="99"/>
      <c r="Q27834" s="99"/>
    </row>
    <row r="27835" spans="16:17" x14ac:dyDescent="0.3">
      <c r="P27835" s="99"/>
      <c r="Q27835" s="99"/>
    </row>
    <row r="27836" spans="16:17" x14ac:dyDescent="0.3">
      <c r="P27836" s="99"/>
      <c r="Q27836" s="99"/>
    </row>
    <row r="27837" spans="16:17" x14ac:dyDescent="0.3">
      <c r="P27837" s="99"/>
      <c r="Q27837" s="99"/>
    </row>
    <row r="27838" spans="16:17" x14ac:dyDescent="0.3">
      <c r="P27838" s="99"/>
      <c r="Q27838" s="99"/>
    </row>
    <row r="27839" spans="16:17" x14ac:dyDescent="0.3">
      <c r="P27839" s="99"/>
      <c r="Q27839" s="99"/>
    </row>
    <row r="27840" spans="16:17" x14ac:dyDescent="0.3">
      <c r="P27840" s="99"/>
      <c r="Q27840" s="99"/>
    </row>
    <row r="27841" spans="16:17" x14ac:dyDescent="0.3">
      <c r="P27841" s="99"/>
      <c r="Q27841" s="99"/>
    </row>
    <row r="27842" spans="16:17" x14ac:dyDescent="0.3">
      <c r="P27842" s="99"/>
      <c r="Q27842" s="99"/>
    </row>
    <row r="27843" spans="16:17" x14ac:dyDescent="0.3">
      <c r="P27843" s="99"/>
      <c r="Q27843" s="99"/>
    </row>
    <row r="27844" spans="16:17" x14ac:dyDescent="0.3">
      <c r="P27844" s="99"/>
      <c r="Q27844" s="99"/>
    </row>
    <row r="27845" spans="16:17" x14ac:dyDescent="0.3">
      <c r="P27845" s="99"/>
      <c r="Q27845" s="99"/>
    </row>
    <row r="27846" spans="16:17" x14ac:dyDescent="0.3">
      <c r="P27846" s="99"/>
      <c r="Q27846" s="99"/>
    </row>
    <row r="27847" spans="16:17" x14ac:dyDescent="0.3">
      <c r="P27847" s="99"/>
      <c r="Q27847" s="99"/>
    </row>
    <row r="27848" spans="16:17" x14ac:dyDescent="0.3">
      <c r="P27848" s="99"/>
      <c r="Q27848" s="99"/>
    </row>
    <row r="27849" spans="16:17" x14ac:dyDescent="0.3">
      <c r="P27849" s="99"/>
      <c r="Q27849" s="99"/>
    </row>
    <row r="27850" spans="16:17" x14ac:dyDescent="0.3">
      <c r="P27850" s="99"/>
      <c r="Q27850" s="99"/>
    </row>
    <row r="27851" spans="16:17" x14ac:dyDescent="0.3">
      <c r="P27851" s="99"/>
      <c r="Q27851" s="99"/>
    </row>
    <row r="27852" spans="16:17" x14ac:dyDescent="0.3">
      <c r="P27852" s="99"/>
      <c r="Q27852" s="99"/>
    </row>
    <row r="27853" spans="16:17" x14ac:dyDescent="0.3">
      <c r="P27853" s="99"/>
      <c r="Q27853" s="99"/>
    </row>
    <row r="27854" spans="16:17" x14ac:dyDescent="0.3">
      <c r="P27854" s="99"/>
      <c r="Q27854" s="99"/>
    </row>
    <row r="27855" spans="16:17" x14ac:dyDescent="0.3">
      <c r="P27855" s="99"/>
      <c r="Q27855" s="99"/>
    </row>
    <row r="27856" spans="16:17" x14ac:dyDescent="0.3">
      <c r="P27856" s="99"/>
      <c r="Q27856" s="99"/>
    </row>
    <row r="27857" spans="16:17" x14ac:dyDescent="0.3">
      <c r="P27857" s="99"/>
      <c r="Q27857" s="99"/>
    </row>
    <row r="27858" spans="16:17" x14ac:dyDescent="0.3">
      <c r="P27858" s="99"/>
      <c r="Q27858" s="99"/>
    </row>
    <row r="27859" spans="16:17" x14ac:dyDescent="0.3">
      <c r="P27859" s="99"/>
      <c r="Q27859" s="99"/>
    </row>
    <row r="27860" spans="16:17" x14ac:dyDescent="0.3">
      <c r="P27860" s="99"/>
      <c r="Q27860" s="99"/>
    </row>
    <row r="27861" spans="16:17" x14ac:dyDescent="0.3">
      <c r="P27861" s="99"/>
      <c r="Q27861" s="99"/>
    </row>
    <row r="27862" spans="16:17" x14ac:dyDescent="0.3">
      <c r="P27862" s="99"/>
      <c r="Q27862" s="99"/>
    </row>
    <row r="27863" spans="16:17" x14ac:dyDescent="0.3">
      <c r="P27863" s="99"/>
      <c r="Q27863" s="99"/>
    </row>
    <row r="27864" spans="16:17" x14ac:dyDescent="0.3">
      <c r="P27864" s="99"/>
      <c r="Q27864" s="99"/>
    </row>
    <row r="27865" spans="16:17" x14ac:dyDescent="0.3">
      <c r="P27865" s="99"/>
      <c r="Q27865" s="99"/>
    </row>
    <row r="27866" spans="16:17" x14ac:dyDescent="0.3">
      <c r="P27866" s="99"/>
      <c r="Q27866" s="99"/>
    </row>
    <row r="27867" spans="16:17" x14ac:dyDescent="0.3">
      <c r="P27867" s="99"/>
      <c r="Q27867" s="99"/>
    </row>
    <row r="27868" spans="16:17" x14ac:dyDescent="0.3">
      <c r="P27868" s="99"/>
      <c r="Q27868" s="99"/>
    </row>
    <row r="27869" spans="16:17" x14ac:dyDescent="0.3">
      <c r="P27869" s="99"/>
      <c r="Q27869" s="99"/>
    </row>
    <row r="27870" spans="16:17" x14ac:dyDescent="0.3">
      <c r="P27870" s="99"/>
      <c r="Q27870" s="99"/>
    </row>
    <row r="27871" spans="16:17" x14ac:dyDescent="0.3">
      <c r="P27871" s="99"/>
      <c r="Q27871" s="99"/>
    </row>
    <row r="27872" spans="16:17" x14ac:dyDescent="0.3">
      <c r="P27872" s="99"/>
      <c r="Q27872" s="99"/>
    </row>
    <row r="27873" spans="16:17" x14ac:dyDescent="0.3">
      <c r="P27873" s="99"/>
      <c r="Q27873" s="99"/>
    </row>
    <row r="27874" spans="16:17" x14ac:dyDescent="0.3">
      <c r="P27874" s="99"/>
      <c r="Q27874" s="99"/>
    </row>
    <row r="27875" spans="16:17" x14ac:dyDescent="0.3">
      <c r="P27875" s="99"/>
      <c r="Q27875" s="99"/>
    </row>
    <row r="27876" spans="16:17" x14ac:dyDescent="0.3">
      <c r="P27876" s="99"/>
      <c r="Q27876" s="99"/>
    </row>
    <row r="27877" spans="16:17" x14ac:dyDescent="0.3">
      <c r="P27877" s="99"/>
      <c r="Q27877" s="99"/>
    </row>
    <row r="27878" spans="16:17" x14ac:dyDescent="0.3">
      <c r="P27878" s="99"/>
      <c r="Q27878" s="99"/>
    </row>
    <row r="27879" spans="16:17" x14ac:dyDescent="0.3">
      <c r="P27879" s="99"/>
      <c r="Q27879" s="99"/>
    </row>
    <row r="27880" spans="16:17" x14ac:dyDescent="0.3">
      <c r="P27880" s="99"/>
      <c r="Q27880" s="99"/>
    </row>
    <row r="27881" spans="16:17" x14ac:dyDescent="0.3">
      <c r="P27881" s="99"/>
      <c r="Q27881" s="99"/>
    </row>
    <row r="27882" spans="16:17" x14ac:dyDescent="0.3">
      <c r="P27882" s="99"/>
      <c r="Q27882" s="99"/>
    </row>
    <row r="27883" spans="16:17" x14ac:dyDescent="0.3">
      <c r="P27883" s="99"/>
      <c r="Q27883" s="99"/>
    </row>
    <row r="27884" spans="16:17" x14ac:dyDescent="0.3">
      <c r="P27884" s="99"/>
      <c r="Q27884" s="99"/>
    </row>
    <row r="27885" spans="16:17" x14ac:dyDescent="0.3">
      <c r="P27885" s="99"/>
      <c r="Q27885" s="99"/>
    </row>
    <row r="27886" spans="16:17" x14ac:dyDescent="0.3">
      <c r="P27886" s="99"/>
      <c r="Q27886" s="99"/>
    </row>
    <row r="27887" spans="16:17" x14ac:dyDescent="0.3">
      <c r="P27887" s="99"/>
      <c r="Q27887" s="99"/>
    </row>
    <row r="27888" spans="16:17" x14ac:dyDescent="0.3">
      <c r="P27888" s="99"/>
      <c r="Q27888" s="99"/>
    </row>
    <row r="27889" spans="16:17" x14ac:dyDescent="0.3">
      <c r="P27889" s="99"/>
      <c r="Q27889" s="99"/>
    </row>
    <row r="27890" spans="16:17" x14ac:dyDescent="0.3">
      <c r="P27890" s="99"/>
      <c r="Q27890" s="99"/>
    </row>
    <row r="27891" spans="16:17" x14ac:dyDescent="0.3">
      <c r="P27891" s="99"/>
      <c r="Q27891" s="99"/>
    </row>
    <row r="27892" spans="16:17" x14ac:dyDescent="0.3">
      <c r="P27892" s="99"/>
      <c r="Q27892" s="99"/>
    </row>
    <row r="27893" spans="16:17" x14ac:dyDescent="0.3">
      <c r="P27893" s="99"/>
      <c r="Q27893" s="99"/>
    </row>
    <row r="27894" spans="16:17" x14ac:dyDescent="0.3">
      <c r="P27894" s="99"/>
      <c r="Q27894" s="99"/>
    </row>
    <row r="27895" spans="16:17" x14ac:dyDescent="0.3">
      <c r="P27895" s="99"/>
      <c r="Q27895" s="99"/>
    </row>
    <row r="27896" spans="16:17" x14ac:dyDescent="0.3">
      <c r="P27896" s="99"/>
      <c r="Q27896" s="99"/>
    </row>
    <row r="27897" spans="16:17" x14ac:dyDescent="0.3">
      <c r="P27897" s="99"/>
      <c r="Q27897" s="99"/>
    </row>
    <row r="27898" spans="16:17" x14ac:dyDescent="0.3">
      <c r="P27898" s="99"/>
      <c r="Q27898" s="99"/>
    </row>
    <row r="27899" spans="16:17" x14ac:dyDescent="0.3">
      <c r="P27899" s="99"/>
      <c r="Q27899" s="99"/>
    </row>
    <row r="27900" spans="16:17" x14ac:dyDescent="0.3">
      <c r="P27900" s="99"/>
      <c r="Q27900" s="99"/>
    </row>
    <row r="27901" spans="16:17" x14ac:dyDescent="0.3">
      <c r="P27901" s="99"/>
      <c r="Q27901" s="99"/>
    </row>
    <row r="27902" spans="16:17" x14ac:dyDescent="0.3">
      <c r="P27902" s="99"/>
      <c r="Q27902" s="99"/>
    </row>
    <row r="27903" spans="16:17" x14ac:dyDescent="0.3">
      <c r="P27903" s="99"/>
      <c r="Q27903" s="99"/>
    </row>
    <row r="27904" spans="16:17" x14ac:dyDescent="0.3">
      <c r="P27904" s="99"/>
      <c r="Q27904" s="99"/>
    </row>
    <row r="27905" spans="16:17" x14ac:dyDescent="0.3">
      <c r="P27905" s="99"/>
      <c r="Q27905" s="99"/>
    </row>
    <row r="27906" spans="16:17" x14ac:dyDescent="0.3">
      <c r="P27906" s="99"/>
      <c r="Q27906" s="99"/>
    </row>
    <row r="27907" spans="16:17" x14ac:dyDescent="0.3">
      <c r="P27907" s="99"/>
      <c r="Q27907" s="99"/>
    </row>
    <row r="27908" spans="16:17" x14ac:dyDescent="0.3">
      <c r="P27908" s="99"/>
      <c r="Q27908" s="99"/>
    </row>
    <row r="27909" spans="16:17" x14ac:dyDescent="0.3">
      <c r="P27909" s="99"/>
      <c r="Q27909" s="99"/>
    </row>
    <row r="27910" spans="16:17" x14ac:dyDescent="0.3">
      <c r="P27910" s="99"/>
      <c r="Q27910" s="99"/>
    </row>
    <row r="27911" spans="16:17" x14ac:dyDescent="0.3">
      <c r="P27911" s="99"/>
      <c r="Q27911" s="99"/>
    </row>
    <row r="27912" spans="16:17" x14ac:dyDescent="0.3">
      <c r="P27912" s="99"/>
      <c r="Q27912" s="99"/>
    </row>
    <row r="27913" spans="16:17" x14ac:dyDescent="0.3">
      <c r="P27913" s="99"/>
      <c r="Q27913" s="99"/>
    </row>
    <row r="27914" spans="16:17" x14ac:dyDescent="0.3">
      <c r="P27914" s="99"/>
      <c r="Q27914" s="99"/>
    </row>
    <row r="27915" spans="16:17" x14ac:dyDescent="0.3">
      <c r="P27915" s="99"/>
      <c r="Q27915" s="99"/>
    </row>
    <row r="27916" spans="16:17" x14ac:dyDescent="0.3">
      <c r="P27916" s="99"/>
      <c r="Q27916" s="99"/>
    </row>
    <row r="27917" spans="16:17" x14ac:dyDescent="0.3">
      <c r="P27917" s="99"/>
      <c r="Q27917" s="99"/>
    </row>
    <row r="27918" spans="16:17" x14ac:dyDescent="0.3">
      <c r="P27918" s="99"/>
      <c r="Q27918" s="99"/>
    </row>
    <row r="27919" spans="16:17" x14ac:dyDescent="0.3">
      <c r="P27919" s="99"/>
      <c r="Q27919" s="99"/>
    </row>
    <row r="27920" spans="16:17" x14ac:dyDescent="0.3">
      <c r="P27920" s="99"/>
      <c r="Q27920" s="99"/>
    </row>
    <row r="27921" spans="16:17" x14ac:dyDescent="0.3">
      <c r="P27921" s="99"/>
      <c r="Q27921" s="99"/>
    </row>
    <row r="27922" spans="16:17" x14ac:dyDescent="0.3">
      <c r="P27922" s="99"/>
      <c r="Q27922" s="99"/>
    </row>
    <row r="27923" spans="16:17" x14ac:dyDescent="0.3">
      <c r="P27923" s="99"/>
      <c r="Q27923" s="99"/>
    </row>
    <row r="27924" spans="16:17" x14ac:dyDescent="0.3">
      <c r="P27924" s="99"/>
      <c r="Q27924" s="99"/>
    </row>
    <row r="27925" spans="16:17" x14ac:dyDescent="0.3">
      <c r="P27925" s="99"/>
      <c r="Q27925" s="99"/>
    </row>
    <row r="27926" spans="16:17" x14ac:dyDescent="0.3">
      <c r="P27926" s="99"/>
      <c r="Q27926" s="99"/>
    </row>
    <row r="27927" spans="16:17" x14ac:dyDescent="0.3">
      <c r="P27927" s="99"/>
      <c r="Q27927" s="99"/>
    </row>
    <row r="27928" spans="16:17" x14ac:dyDescent="0.3">
      <c r="P27928" s="99"/>
      <c r="Q27928" s="99"/>
    </row>
    <row r="27929" spans="16:17" x14ac:dyDescent="0.3">
      <c r="P27929" s="99"/>
      <c r="Q27929" s="99"/>
    </row>
    <row r="27930" spans="16:17" x14ac:dyDescent="0.3">
      <c r="P27930" s="99"/>
      <c r="Q27930" s="99"/>
    </row>
    <row r="27931" spans="16:17" x14ac:dyDescent="0.3">
      <c r="P27931" s="99"/>
      <c r="Q27931" s="99"/>
    </row>
    <row r="27932" spans="16:17" x14ac:dyDescent="0.3">
      <c r="P27932" s="99"/>
      <c r="Q27932" s="99"/>
    </row>
    <row r="27933" spans="16:17" x14ac:dyDescent="0.3">
      <c r="P27933" s="99"/>
      <c r="Q27933" s="99"/>
    </row>
    <row r="27934" spans="16:17" x14ac:dyDescent="0.3">
      <c r="P27934" s="99"/>
      <c r="Q27934" s="99"/>
    </row>
    <row r="27935" spans="16:17" x14ac:dyDescent="0.3">
      <c r="P27935" s="99"/>
      <c r="Q27935" s="99"/>
    </row>
    <row r="27936" spans="16:17" x14ac:dyDescent="0.3">
      <c r="P27936" s="99"/>
      <c r="Q27936" s="99"/>
    </row>
    <row r="27937" spans="16:17" x14ac:dyDescent="0.3">
      <c r="P27937" s="99"/>
      <c r="Q27937" s="99"/>
    </row>
    <row r="27938" spans="16:17" x14ac:dyDescent="0.3">
      <c r="P27938" s="99"/>
      <c r="Q27938" s="99"/>
    </row>
    <row r="27939" spans="16:17" x14ac:dyDescent="0.3">
      <c r="P27939" s="99"/>
      <c r="Q27939" s="99"/>
    </row>
    <row r="27940" spans="16:17" x14ac:dyDescent="0.3">
      <c r="P27940" s="99"/>
      <c r="Q27940" s="99"/>
    </row>
    <row r="27941" spans="16:17" x14ac:dyDescent="0.3">
      <c r="P27941" s="99"/>
      <c r="Q27941" s="99"/>
    </row>
    <row r="27942" spans="16:17" x14ac:dyDescent="0.3">
      <c r="P27942" s="99"/>
      <c r="Q27942" s="99"/>
    </row>
    <row r="27943" spans="16:17" x14ac:dyDescent="0.3">
      <c r="P27943" s="99"/>
      <c r="Q27943" s="99"/>
    </row>
    <row r="27944" spans="16:17" x14ac:dyDescent="0.3">
      <c r="P27944" s="99"/>
      <c r="Q27944" s="99"/>
    </row>
    <row r="27945" spans="16:17" x14ac:dyDescent="0.3">
      <c r="P27945" s="99"/>
      <c r="Q27945" s="99"/>
    </row>
    <row r="27946" spans="16:17" x14ac:dyDescent="0.3">
      <c r="P27946" s="99"/>
      <c r="Q27946" s="99"/>
    </row>
    <row r="27947" spans="16:17" x14ac:dyDescent="0.3">
      <c r="P27947" s="99"/>
      <c r="Q27947" s="99"/>
    </row>
    <row r="27948" spans="16:17" x14ac:dyDescent="0.3">
      <c r="P27948" s="99"/>
      <c r="Q27948" s="99"/>
    </row>
    <row r="27949" spans="16:17" x14ac:dyDescent="0.3">
      <c r="P27949" s="99"/>
      <c r="Q27949" s="99"/>
    </row>
    <row r="27950" spans="16:17" x14ac:dyDescent="0.3">
      <c r="P27950" s="99"/>
      <c r="Q27950" s="99"/>
    </row>
    <row r="27951" spans="16:17" x14ac:dyDescent="0.3">
      <c r="P27951" s="99"/>
      <c r="Q27951" s="99"/>
    </row>
    <row r="27952" spans="16:17" x14ac:dyDescent="0.3">
      <c r="P27952" s="99"/>
      <c r="Q27952" s="99"/>
    </row>
    <row r="27953" spans="16:17" x14ac:dyDescent="0.3">
      <c r="P27953" s="99"/>
      <c r="Q27953" s="99"/>
    </row>
    <row r="27954" spans="16:17" x14ac:dyDescent="0.3">
      <c r="P27954" s="99"/>
      <c r="Q27954" s="99"/>
    </row>
    <row r="27955" spans="16:17" x14ac:dyDescent="0.3">
      <c r="P27955" s="99"/>
      <c r="Q27955" s="99"/>
    </row>
    <row r="27956" spans="16:17" x14ac:dyDescent="0.3">
      <c r="P27956" s="99"/>
      <c r="Q27956" s="99"/>
    </row>
    <row r="27957" spans="16:17" x14ac:dyDescent="0.3">
      <c r="P27957" s="99"/>
      <c r="Q27957" s="99"/>
    </row>
    <row r="27958" spans="16:17" x14ac:dyDescent="0.3">
      <c r="P27958" s="99"/>
      <c r="Q27958" s="99"/>
    </row>
    <row r="27959" spans="16:17" x14ac:dyDescent="0.3">
      <c r="P27959" s="99"/>
      <c r="Q27959" s="99"/>
    </row>
    <row r="27960" spans="16:17" x14ac:dyDescent="0.3">
      <c r="P27960" s="99"/>
      <c r="Q27960" s="99"/>
    </row>
    <row r="27961" spans="16:17" x14ac:dyDescent="0.3">
      <c r="P27961" s="99"/>
      <c r="Q27961" s="99"/>
    </row>
    <row r="27962" spans="16:17" x14ac:dyDescent="0.3">
      <c r="P27962" s="99"/>
      <c r="Q27962" s="99"/>
    </row>
    <row r="27963" spans="16:17" x14ac:dyDescent="0.3">
      <c r="P27963" s="99"/>
      <c r="Q27963" s="99"/>
    </row>
    <row r="27964" spans="16:17" x14ac:dyDescent="0.3">
      <c r="P27964" s="99"/>
      <c r="Q27964" s="99"/>
    </row>
    <row r="27965" spans="16:17" x14ac:dyDescent="0.3">
      <c r="P27965" s="99"/>
      <c r="Q27965" s="99"/>
    </row>
    <row r="27966" spans="16:17" x14ac:dyDescent="0.3">
      <c r="P27966" s="99"/>
      <c r="Q27966" s="99"/>
    </row>
    <row r="27967" spans="16:17" x14ac:dyDescent="0.3">
      <c r="P27967" s="99"/>
      <c r="Q27967" s="99"/>
    </row>
    <row r="27968" spans="16:17" x14ac:dyDescent="0.3">
      <c r="P27968" s="99"/>
      <c r="Q27968" s="99"/>
    </row>
    <row r="27969" spans="16:17" x14ac:dyDescent="0.3">
      <c r="P27969" s="99"/>
      <c r="Q27969" s="99"/>
    </row>
    <row r="27970" spans="16:17" x14ac:dyDescent="0.3">
      <c r="P27970" s="99"/>
      <c r="Q27970" s="99"/>
    </row>
    <row r="27971" spans="16:17" x14ac:dyDescent="0.3">
      <c r="P27971" s="99"/>
      <c r="Q27971" s="99"/>
    </row>
    <row r="27972" spans="16:17" x14ac:dyDescent="0.3">
      <c r="P27972" s="99"/>
      <c r="Q27972" s="99"/>
    </row>
    <row r="27973" spans="16:17" x14ac:dyDescent="0.3">
      <c r="P27973" s="99"/>
      <c r="Q27973" s="99"/>
    </row>
    <row r="27974" spans="16:17" x14ac:dyDescent="0.3">
      <c r="P27974" s="99"/>
      <c r="Q27974" s="99"/>
    </row>
    <row r="27975" spans="16:17" x14ac:dyDescent="0.3">
      <c r="P27975" s="99"/>
      <c r="Q27975" s="99"/>
    </row>
    <row r="27976" spans="16:17" x14ac:dyDescent="0.3">
      <c r="P27976" s="99"/>
      <c r="Q27976" s="99"/>
    </row>
    <row r="27977" spans="16:17" x14ac:dyDescent="0.3">
      <c r="P27977" s="99"/>
      <c r="Q27977" s="99"/>
    </row>
    <row r="27978" spans="16:17" x14ac:dyDescent="0.3">
      <c r="P27978" s="99"/>
      <c r="Q27978" s="99"/>
    </row>
    <row r="27979" spans="16:17" x14ac:dyDescent="0.3">
      <c r="P27979" s="99"/>
      <c r="Q27979" s="99"/>
    </row>
    <row r="27980" spans="16:17" x14ac:dyDescent="0.3">
      <c r="P27980" s="99"/>
      <c r="Q27980" s="99"/>
    </row>
    <row r="27981" spans="16:17" x14ac:dyDescent="0.3">
      <c r="P27981" s="99"/>
      <c r="Q27981" s="99"/>
    </row>
    <row r="27982" spans="16:17" x14ac:dyDescent="0.3">
      <c r="P27982" s="99"/>
      <c r="Q27982" s="99"/>
    </row>
    <row r="27983" spans="16:17" x14ac:dyDescent="0.3">
      <c r="P27983" s="99"/>
      <c r="Q27983" s="99"/>
    </row>
    <row r="27984" spans="16:17" x14ac:dyDescent="0.3">
      <c r="P27984" s="99"/>
      <c r="Q27984" s="99"/>
    </row>
    <row r="27985" spans="16:17" x14ac:dyDescent="0.3">
      <c r="P27985" s="99"/>
      <c r="Q27985" s="99"/>
    </row>
    <row r="27986" spans="16:17" x14ac:dyDescent="0.3">
      <c r="P27986" s="99"/>
      <c r="Q27986" s="99"/>
    </row>
    <row r="27987" spans="16:17" x14ac:dyDescent="0.3">
      <c r="P27987" s="99"/>
      <c r="Q27987" s="99"/>
    </row>
    <row r="27988" spans="16:17" x14ac:dyDescent="0.3">
      <c r="P27988" s="99"/>
      <c r="Q27988" s="99"/>
    </row>
    <row r="27989" spans="16:17" x14ac:dyDescent="0.3">
      <c r="P27989" s="99"/>
      <c r="Q27989" s="99"/>
    </row>
    <row r="27990" spans="16:17" x14ac:dyDescent="0.3">
      <c r="P27990" s="99"/>
      <c r="Q27990" s="99"/>
    </row>
    <row r="27991" spans="16:17" x14ac:dyDescent="0.3">
      <c r="P27991" s="99"/>
      <c r="Q27991" s="99"/>
    </row>
    <row r="27992" spans="16:17" x14ac:dyDescent="0.3">
      <c r="P27992" s="99"/>
      <c r="Q27992" s="99"/>
    </row>
    <row r="27993" spans="16:17" x14ac:dyDescent="0.3">
      <c r="P27993" s="99"/>
      <c r="Q27993" s="99"/>
    </row>
    <row r="27994" spans="16:17" x14ac:dyDescent="0.3">
      <c r="P27994" s="99"/>
      <c r="Q27994" s="99"/>
    </row>
    <row r="27995" spans="16:17" x14ac:dyDescent="0.3">
      <c r="P27995" s="99"/>
      <c r="Q27995" s="99"/>
    </row>
    <row r="27996" spans="16:17" x14ac:dyDescent="0.3">
      <c r="P27996" s="99"/>
      <c r="Q27996" s="99"/>
    </row>
    <row r="27997" spans="16:17" x14ac:dyDescent="0.3">
      <c r="P27997" s="99"/>
      <c r="Q27997" s="99"/>
    </row>
    <row r="27998" spans="16:17" x14ac:dyDescent="0.3">
      <c r="P27998" s="99"/>
      <c r="Q27998" s="99"/>
    </row>
    <row r="27999" spans="16:17" x14ac:dyDescent="0.3">
      <c r="P27999" s="99"/>
      <c r="Q27999" s="99"/>
    </row>
    <row r="28000" spans="16:17" x14ac:dyDescent="0.3">
      <c r="P28000" s="99"/>
      <c r="Q28000" s="99"/>
    </row>
    <row r="28001" spans="16:17" x14ac:dyDescent="0.3">
      <c r="P28001" s="99"/>
      <c r="Q28001" s="99"/>
    </row>
    <row r="28002" spans="16:17" x14ac:dyDescent="0.3">
      <c r="P28002" s="99"/>
      <c r="Q28002" s="99"/>
    </row>
    <row r="28003" spans="16:17" x14ac:dyDescent="0.3">
      <c r="P28003" s="99"/>
      <c r="Q28003" s="99"/>
    </row>
    <row r="28004" spans="16:17" x14ac:dyDescent="0.3">
      <c r="P28004" s="99"/>
      <c r="Q28004" s="99"/>
    </row>
    <row r="28005" spans="16:17" x14ac:dyDescent="0.3">
      <c r="P28005" s="99"/>
      <c r="Q28005" s="99"/>
    </row>
    <row r="28006" spans="16:17" x14ac:dyDescent="0.3">
      <c r="P28006" s="99"/>
      <c r="Q28006" s="99"/>
    </row>
    <row r="28007" spans="16:17" x14ac:dyDescent="0.3">
      <c r="P28007" s="99"/>
      <c r="Q28007" s="99"/>
    </row>
    <row r="28008" spans="16:17" x14ac:dyDescent="0.3">
      <c r="P28008" s="99"/>
      <c r="Q28008" s="99"/>
    </row>
    <row r="28009" spans="16:17" x14ac:dyDescent="0.3">
      <c r="P28009" s="99"/>
      <c r="Q28009" s="99"/>
    </row>
    <row r="28010" spans="16:17" x14ac:dyDescent="0.3">
      <c r="P28010" s="99"/>
      <c r="Q28010" s="99"/>
    </row>
    <row r="28011" spans="16:17" x14ac:dyDescent="0.3">
      <c r="P28011" s="99"/>
      <c r="Q28011" s="99"/>
    </row>
    <row r="28012" spans="16:17" x14ac:dyDescent="0.3">
      <c r="P28012" s="99"/>
      <c r="Q28012" s="99"/>
    </row>
    <row r="28013" spans="16:17" x14ac:dyDescent="0.3">
      <c r="P28013" s="99"/>
      <c r="Q28013" s="99"/>
    </row>
    <row r="28014" spans="16:17" x14ac:dyDescent="0.3">
      <c r="P28014" s="99"/>
      <c r="Q28014" s="99"/>
    </row>
    <row r="28015" spans="16:17" x14ac:dyDescent="0.3">
      <c r="P28015" s="99"/>
      <c r="Q28015" s="99"/>
    </row>
    <row r="28016" spans="16:17" x14ac:dyDescent="0.3">
      <c r="P28016" s="99"/>
      <c r="Q28016" s="99"/>
    </row>
    <row r="28017" spans="16:17" x14ac:dyDescent="0.3">
      <c r="P28017" s="99"/>
      <c r="Q28017" s="99"/>
    </row>
    <row r="28018" spans="16:17" x14ac:dyDescent="0.3">
      <c r="P28018" s="99"/>
      <c r="Q28018" s="99"/>
    </row>
    <row r="28019" spans="16:17" x14ac:dyDescent="0.3">
      <c r="P28019" s="99"/>
      <c r="Q28019" s="99"/>
    </row>
    <row r="28020" spans="16:17" x14ac:dyDescent="0.3">
      <c r="P28020" s="99"/>
      <c r="Q28020" s="99"/>
    </row>
    <row r="28021" spans="16:17" x14ac:dyDescent="0.3">
      <c r="P28021" s="99"/>
      <c r="Q28021" s="99"/>
    </row>
    <row r="28022" spans="16:17" x14ac:dyDescent="0.3">
      <c r="P28022" s="99"/>
      <c r="Q28022" s="99"/>
    </row>
    <row r="28023" spans="16:17" x14ac:dyDescent="0.3">
      <c r="P28023" s="99"/>
      <c r="Q28023" s="99"/>
    </row>
    <row r="28024" spans="16:17" x14ac:dyDescent="0.3">
      <c r="P28024" s="99"/>
      <c r="Q28024" s="99"/>
    </row>
    <row r="28025" spans="16:17" x14ac:dyDescent="0.3">
      <c r="P28025" s="99"/>
      <c r="Q28025" s="99"/>
    </row>
    <row r="28026" spans="16:17" x14ac:dyDescent="0.3">
      <c r="P28026" s="99"/>
      <c r="Q28026" s="99"/>
    </row>
    <row r="28027" spans="16:17" x14ac:dyDescent="0.3">
      <c r="P28027" s="99"/>
      <c r="Q28027" s="99"/>
    </row>
    <row r="28028" spans="16:17" x14ac:dyDescent="0.3">
      <c r="P28028" s="99"/>
      <c r="Q28028" s="99"/>
    </row>
    <row r="28029" spans="16:17" x14ac:dyDescent="0.3">
      <c r="P28029" s="99"/>
      <c r="Q28029" s="99"/>
    </row>
    <row r="28030" spans="16:17" x14ac:dyDescent="0.3">
      <c r="P28030" s="99"/>
      <c r="Q28030" s="99"/>
    </row>
    <row r="28031" spans="16:17" x14ac:dyDescent="0.3">
      <c r="P28031" s="99"/>
      <c r="Q28031" s="99"/>
    </row>
    <row r="28032" spans="16:17" x14ac:dyDescent="0.3">
      <c r="P28032" s="99"/>
      <c r="Q28032" s="99"/>
    </row>
    <row r="28033" spans="16:17" x14ac:dyDescent="0.3">
      <c r="P28033" s="99"/>
      <c r="Q28033" s="99"/>
    </row>
    <row r="28034" spans="16:17" x14ac:dyDescent="0.3">
      <c r="P28034" s="99"/>
      <c r="Q28034" s="99"/>
    </row>
    <row r="28035" spans="16:17" x14ac:dyDescent="0.3">
      <c r="P28035" s="99"/>
      <c r="Q28035" s="99"/>
    </row>
    <row r="28036" spans="16:17" x14ac:dyDescent="0.3">
      <c r="P28036" s="99"/>
      <c r="Q28036" s="99"/>
    </row>
    <row r="28037" spans="16:17" x14ac:dyDescent="0.3">
      <c r="P28037" s="99"/>
      <c r="Q28037" s="99"/>
    </row>
    <row r="28038" spans="16:17" x14ac:dyDescent="0.3">
      <c r="P28038" s="99"/>
      <c r="Q28038" s="99"/>
    </row>
    <row r="28039" spans="16:17" x14ac:dyDescent="0.3">
      <c r="P28039" s="99"/>
      <c r="Q28039" s="99"/>
    </row>
    <row r="28040" spans="16:17" x14ac:dyDescent="0.3">
      <c r="P28040" s="99"/>
      <c r="Q28040" s="99"/>
    </row>
    <row r="28041" spans="16:17" x14ac:dyDescent="0.3">
      <c r="P28041" s="99"/>
      <c r="Q28041" s="99"/>
    </row>
    <row r="28042" spans="16:17" x14ac:dyDescent="0.3">
      <c r="P28042" s="99"/>
      <c r="Q28042" s="99"/>
    </row>
    <row r="28043" spans="16:17" x14ac:dyDescent="0.3">
      <c r="P28043" s="99"/>
      <c r="Q28043" s="99"/>
    </row>
    <row r="28044" spans="16:17" x14ac:dyDescent="0.3">
      <c r="P28044" s="99"/>
      <c r="Q28044" s="99"/>
    </row>
    <row r="28045" spans="16:17" x14ac:dyDescent="0.3">
      <c r="P28045" s="99"/>
      <c r="Q28045" s="99"/>
    </row>
    <row r="28046" spans="16:17" x14ac:dyDescent="0.3">
      <c r="P28046" s="99"/>
      <c r="Q28046" s="99"/>
    </row>
    <row r="28047" spans="16:17" x14ac:dyDescent="0.3">
      <c r="P28047" s="99"/>
      <c r="Q28047" s="99"/>
    </row>
    <row r="28048" spans="16:17" x14ac:dyDescent="0.3">
      <c r="P28048" s="99"/>
      <c r="Q28048" s="99"/>
    </row>
    <row r="28049" spans="16:17" x14ac:dyDescent="0.3">
      <c r="P28049" s="99"/>
      <c r="Q28049" s="99"/>
    </row>
    <row r="28050" spans="16:17" x14ac:dyDescent="0.3">
      <c r="P28050" s="99"/>
      <c r="Q28050" s="99"/>
    </row>
    <row r="28051" spans="16:17" x14ac:dyDescent="0.3">
      <c r="P28051" s="99"/>
      <c r="Q28051" s="99"/>
    </row>
    <row r="28052" spans="16:17" x14ac:dyDescent="0.3">
      <c r="P28052" s="99"/>
      <c r="Q28052" s="99"/>
    </row>
    <row r="28053" spans="16:17" x14ac:dyDescent="0.3">
      <c r="P28053" s="99"/>
      <c r="Q28053" s="99"/>
    </row>
    <row r="28054" spans="16:17" x14ac:dyDescent="0.3">
      <c r="P28054" s="99"/>
      <c r="Q28054" s="99"/>
    </row>
    <row r="28055" spans="16:17" x14ac:dyDescent="0.3">
      <c r="P28055" s="99"/>
      <c r="Q28055" s="99"/>
    </row>
    <row r="28056" spans="16:17" x14ac:dyDescent="0.3">
      <c r="P28056" s="99"/>
      <c r="Q28056" s="99"/>
    </row>
    <row r="28057" spans="16:17" x14ac:dyDescent="0.3">
      <c r="P28057" s="99"/>
      <c r="Q28057" s="99"/>
    </row>
    <row r="28058" spans="16:17" x14ac:dyDescent="0.3">
      <c r="P28058" s="99"/>
      <c r="Q28058" s="99"/>
    </row>
    <row r="28059" spans="16:17" x14ac:dyDescent="0.3">
      <c r="P28059" s="99"/>
      <c r="Q28059" s="99"/>
    </row>
    <row r="28060" spans="16:17" x14ac:dyDescent="0.3">
      <c r="P28060" s="99"/>
      <c r="Q28060" s="99"/>
    </row>
    <row r="28061" spans="16:17" x14ac:dyDescent="0.3">
      <c r="P28061" s="99"/>
      <c r="Q28061" s="99"/>
    </row>
    <row r="28062" spans="16:17" x14ac:dyDescent="0.3">
      <c r="P28062" s="99"/>
      <c r="Q28062" s="99"/>
    </row>
    <row r="28063" spans="16:17" x14ac:dyDescent="0.3">
      <c r="P28063" s="99"/>
      <c r="Q28063" s="99"/>
    </row>
    <row r="28064" spans="16:17" x14ac:dyDescent="0.3">
      <c r="P28064" s="99"/>
      <c r="Q28064" s="99"/>
    </row>
    <row r="28065" spans="16:17" x14ac:dyDescent="0.3">
      <c r="P28065" s="99"/>
      <c r="Q28065" s="99"/>
    </row>
    <row r="28066" spans="16:17" x14ac:dyDescent="0.3">
      <c r="P28066" s="99"/>
      <c r="Q28066" s="99"/>
    </row>
    <row r="28067" spans="16:17" x14ac:dyDescent="0.3">
      <c r="P28067" s="99"/>
      <c r="Q28067" s="99"/>
    </row>
    <row r="28068" spans="16:17" x14ac:dyDescent="0.3">
      <c r="P28068" s="99"/>
      <c r="Q28068" s="99"/>
    </row>
    <row r="28069" spans="16:17" x14ac:dyDescent="0.3">
      <c r="P28069" s="99"/>
      <c r="Q28069" s="99"/>
    </row>
    <row r="28070" spans="16:17" x14ac:dyDescent="0.3">
      <c r="P28070" s="99"/>
      <c r="Q28070" s="99"/>
    </row>
    <row r="28071" spans="16:17" x14ac:dyDescent="0.3">
      <c r="P28071" s="99"/>
      <c r="Q28071" s="99"/>
    </row>
    <row r="28072" spans="16:17" x14ac:dyDescent="0.3">
      <c r="P28072" s="99"/>
      <c r="Q28072" s="99"/>
    </row>
    <row r="28073" spans="16:17" x14ac:dyDescent="0.3">
      <c r="P28073" s="99"/>
      <c r="Q28073" s="99"/>
    </row>
    <row r="28074" spans="16:17" x14ac:dyDescent="0.3">
      <c r="P28074" s="99"/>
      <c r="Q28074" s="99"/>
    </row>
    <row r="28075" spans="16:17" x14ac:dyDescent="0.3">
      <c r="P28075" s="99"/>
      <c r="Q28075" s="99"/>
    </row>
    <row r="28076" spans="16:17" x14ac:dyDescent="0.3">
      <c r="P28076" s="99"/>
      <c r="Q28076" s="99"/>
    </row>
    <row r="28077" spans="16:17" x14ac:dyDescent="0.3">
      <c r="P28077" s="99"/>
      <c r="Q28077" s="99"/>
    </row>
    <row r="28078" spans="16:17" x14ac:dyDescent="0.3">
      <c r="P28078" s="99"/>
      <c r="Q28078" s="99"/>
    </row>
    <row r="28079" spans="16:17" x14ac:dyDescent="0.3">
      <c r="P28079" s="99"/>
      <c r="Q28079" s="99"/>
    </row>
    <row r="28080" spans="16:17" x14ac:dyDescent="0.3">
      <c r="P28080" s="99"/>
      <c r="Q28080" s="99"/>
    </row>
    <row r="28081" spans="16:17" x14ac:dyDescent="0.3">
      <c r="P28081" s="99"/>
      <c r="Q28081" s="99"/>
    </row>
    <row r="28082" spans="16:17" x14ac:dyDescent="0.3">
      <c r="P28082" s="99"/>
      <c r="Q28082" s="99"/>
    </row>
    <row r="28083" spans="16:17" x14ac:dyDescent="0.3">
      <c r="P28083" s="99"/>
      <c r="Q28083" s="99"/>
    </row>
    <row r="28084" spans="16:17" x14ac:dyDescent="0.3">
      <c r="P28084" s="99"/>
      <c r="Q28084" s="99"/>
    </row>
    <row r="28085" spans="16:17" x14ac:dyDescent="0.3">
      <c r="P28085" s="99"/>
      <c r="Q28085" s="99"/>
    </row>
    <row r="28086" spans="16:17" x14ac:dyDescent="0.3">
      <c r="P28086" s="99"/>
      <c r="Q28086" s="99"/>
    </row>
    <row r="28087" spans="16:17" x14ac:dyDescent="0.3">
      <c r="P28087" s="99"/>
      <c r="Q28087" s="99"/>
    </row>
    <row r="28088" spans="16:17" x14ac:dyDescent="0.3">
      <c r="P28088" s="99"/>
      <c r="Q28088" s="99"/>
    </row>
    <row r="28089" spans="16:17" x14ac:dyDescent="0.3">
      <c r="P28089" s="99"/>
      <c r="Q28089" s="99"/>
    </row>
    <row r="28090" spans="16:17" x14ac:dyDescent="0.3">
      <c r="P28090" s="99"/>
      <c r="Q28090" s="99"/>
    </row>
    <row r="28091" spans="16:17" x14ac:dyDescent="0.3">
      <c r="P28091" s="99"/>
      <c r="Q28091" s="99"/>
    </row>
    <row r="28092" spans="16:17" x14ac:dyDescent="0.3">
      <c r="P28092" s="99"/>
      <c r="Q28092" s="99"/>
    </row>
    <row r="28093" spans="16:17" x14ac:dyDescent="0.3">
      <c r="P28093" s="99"/>
      <c r="Q28093" s="99"/>
    </row>
    <row r="28094" spans="16:17" x14ac:dyDescent="0.3">
      <c r="P28094" s="99"/>
      <c r="Q28094" s="99"/>
    </row>
    <row r="28095" spans="16:17" x14ac:dyDescent="0.3">
      <c r="P28095" s="99"/>
      <c r="Q28095" s="99"/>
    </row>
    <row r="28096" spans="16:17" x14ac:dyDescent="0.3">
      <c r="P28096" s="99"/>
      <c r="Q28096" s="99"/>
    </row>
    <row r="28097" spans="16:17" x14ac:dyDescent="0.3">
      <c r="P28097" s="99"/>
      <c r="Q28097" s="99"/>
    </row>
    <row r="28098" spans="16:17" x14ac:dyDescent="0.3">
      <c r="P28098" s="99"/>
      <c r="Q28098" s="99"/>
    </row>
    <row r="28099" spans="16:17" x14ac:dyDescent="0.3">
      <c r="P28099" s="99"/>
      <c r="Q28099" s="99"/>
    </row>
    <row r="28100" spans="16:17" x14ac:dyDescent="0.3">
      <c r="P28100" s="99"/>
      <c r="Q28100" s="99"/>
    </row>
    <row r="28101" spans="16:17" x14ac:dyDescent="0.3">
      <c r="P28101" s="99"/>
      <c r="Q28101" s="99"/>
    </row>
    <row r="28102" spans="16:17" x14ac:dyDescent="0.3">
      <c r="P28102" s="99"/>
      <c r="Q28102" s="99"/>
    </row>
    <row r="28103" spans="16:17" x14ac:dyDescent="0.3">
      <c r="P28103" s="99"/>
      <c r="Q28103" s="99"/>
    </row>
    <row r="28104" spans="16:17" x14ac:dyDescent="0.3">
      <c r="P28104" s="99"/>
      <c r="Q28104" s="99"/>
    </row>
    <row r="28105" spans="16:17" x14ac:dyDescent="0.3">
      <c r="P28105" s="99"/>
      <c r="Q28105" s="99"/>
    </row>
    <row r="28106" spans="16:17" x14ac:dyDescent="0.3">
      <c r="P28106" s="99"/>
      <c r="Q28106" s="99"/>
    </row>
    <row r="28107" spans="16:17" x14ac:dyDescent="0.3">
      <c r="P28107" s="99"/>
      <c r="Q28107" s="99"/>
    </row>
    <row r="28108" spans="16:17" x14ac:dyDescent="0.3">
      <c r="P28108" s="99"/>
      <c r="Q28108" s="99"/>
    </row>
    <row r="28109" spans="16:17" x14ac:dyDescent="0.3">
      <c r="P28109" s="99"/>
      <c r="Q28109" s="99"/>
    </row>
    <row r="28110" spans="16:17" x14ac:dyDescent="0.3">
      <c r="P28110" s="99"/>
      <c r="Q28110" s="99"/>
    </row>
    <row r="28111" spans="16:17" x14ac:dyDescent="0.3">
      <c r="P28111" s="99"/>
      <c r="Q28111" s="99"/>
    </row>
    <row r="28112" spans="16:17" x14ac:dyDescent="0.3">
      <c r="P28112" s="99"/>
      <c r="Q28112" s="99"/>
    </row>
    <row r="28113" spans="16:17" x14ac:dyDescent="0.3">
      <c r="P28113" s="99"/>
      <c r="Q28113" s="99"/>
    </row>
    <row r="28114" spans="16:17" x14ac:dyDescent="0.3">
      <c r="P28114" s="99"/>
      <c r="Q28114" s="99"/>
    </row>
    <row r="28115" spans="16:17" x14ac:dyDescent="0.3">
      <c r="P28115" s="99"/>
      <c r="Q28115" s="99"/>
    </row>
    <row r="28116" spans="16:17" x14ac:dyDescent="0.3">
      <c r="P28116" s="99"/>
      <c r="Q28116" s="99"/>
    </row>
    <row r="28117" spans="16:17" x14ac:dyDescent="0.3">
      <c r="P28117" s="99"/>
      <c r="Q28117" s="99"/>
    </row>
    <row r="28118" spans="16:17" x14ac:dyDescent="0.3">
      <c r="P28118" s="99"/>
      <c r="Q28118" s="99"/>
    </row>
    <row r="28119" spans="16:17" x14ac:dyDescent="0.3">
      <c r="P28119" s="99"/>
      <c r="Q28119" s="99"/>
    </row>
    <row r="28120" spans="16:17" x14ac:dyDescent="0.3">
      <c r="P28120" s="99"/>
      <c r="Q28120" s="99"/>
    </row>
    <row r="28121" spans="16:17" x14ac:dyDescent="0.3">
      <c r="P28121" s="99"/>
      <c r="Q28121" s="99"/>
    </row>
    <row r="28122" spans="16:17" x14ac:dyDescent="0.3">
      <c r="P28122" s="99"/>
      <c r="Q28122" s="99"/>
    </row>
    <row r="28123" spans="16:17" x14ac:dyDescent="0.3">
      <c r="P28123" s="99"/>
      <c r="Q28123" s="99"/>
    </row>
    <row r="28124" spans="16:17" x14ac:dyDescent="0.3">
      <c r="P28124" s="99"/>
      <c r="Q28124" s="99"/>
    </row>
    <row r="28125" spans="16:17" x14ac:dyDescent="0.3">
      <c r="P28125" s="99"/>
      <c r="Q28125" s="99"/>
    </row>
    <row r="28126" spans="16:17" x14ac:dyDescent="0.3">
      <c r="P28126" s="99"/>
      <c r="Q28126" s="99"/>
    </row>
    <row r="28127" spans="16:17" x14ac:dyDescent="0.3">
      <c r="P28127" s="99"/>
      <c r="Q28127" s="99"/>
    </row>
    <row r="28128" spans="16:17" x14ac:dyDescent="0.3">
      <c r="P28128" s="99"/>
      <c r="Q28128" s="99"/>
    </row>
    <row r="28129" spans="16:17" x14ac:dyDescent="0.3">
      <c r="P28129" s="99"/>
      <c r="Q28129" s="99"/>
    </row>
    <row r="28130" spans="16:17" x14ac:dyDescent="0.3">
      <c r="P28130" s="99"/>
      <c r="Q28130" s="99"/>
    </row>
    <row r="28131" spans="16:17" x14ac:dyDescent="0.3">
      <c r="P28131" s="99"/>
      <c r="Q28131" s="99"/>
    </row>
    <row r="28132" spans="16:17" x14ac:dyDescent="0.3">
      <c r="P28132" s="99"/>
      <c r="Q28132" s="99"/>
    </row>
    <row r="28133" spans="16:17" x14ac:dyDescent="0.3">
      <c r="P28133" s="99"/>
      <c r="Q28133" s="99"/>
    </row>
    <row r="28134" spans="16:17" x14ac:dyDescent="0.3">
      <c r="P28134" s="99"/>
      <c r="Q28134" s="99"/>
    </row>
    <row r="28135" spans="16:17" x14ac:dyDescent="0.3">
      <c r="P28135" s="99"/>
      <c r="Q28135" s="99"/>
    </row>
    <row r="28136" spans="16:17" x14ac:dyDescent="0.3">
      <c r="P28136" s="99"/>
      <c r="Q28136" s="99"/>
    </row>
    <row r="28137" spans="16:17" x14ac:dyDescent="0.3">
      <c r="P28137" s="99"/>
      <c r="Q28137" s="99"/>
    </row>
    <row r="28138" spans="16:17" x14ac:dyDescent="0.3">
      <c r="P28138" s="99"/>
      <c r="Q28138" s="99"/>
    </row>
    <row r="28139" spans="16:17" x14ac:dyDescent="0.3">
      <c r="P28139" s="99"/>
      <c r="Q28139" s="99"/>
    </row>
    <row r="28140" spans="16:17" x14ac:dyDescent="0.3">
      <c r="P28140" s="99"/>
      <c r="Q28140" s="99"/>
    </row>
    <row r="28141" spans="16:17" x14ac:dyDescent="0.3">
      <c r="P28141" s="99"/>
      <c r="Q28141" s="99"/>
    </row>
    <row r="28142" spans="16:17" x14ac:dyDescent="0.3">
      <c r="P28142" s="99"/>
      <c r="Q28142" s="99"/>
    </row>
    <row r="28143" spans="16:17" x14ac:dyDescent="0.3">
      <c r="P28143" s="99"/>
      <c r="Q28143" s="99"/>
    </row>
    <row r="28144" spans="16:17" x14ac:dyDescent="0.3">
      <c r="P28144" s="99"/>
      <c r="Q28144" s="99"/>
    </row>
    <row r="28145" spans="16:17" x14ac:dyDescent="0.3">
      <c r="P28145" s="99"/>
      <c r="Q28145" s="99"/>
    </row>
    <row r="28146" spans="16:17" x14ac:dyDescent="0.3">
      <c r="P28146" s="99"/>
      <c r="Q28146" s="99"/>
    </row>
    <row r="28147" spans="16:17" x14ac:dyDescent="0.3">
      <c r="P28147" s="99"/>
      <c r="Q28147" s="99"/>
    </row>
    <row r="28148" spans="16:17" x14ac:dyDescent="0.3">
      <c r="P28148" s="99"/>
      <c r="Q28148" s="99"/>
    </row>
    <row r="28149" spans="16:17" x14ac:dyDescent="0.3">
      <c r="P28149" s="99"/>
      <c r="Q28149" s="99"/>
    </row>
    <row r="28150" spans="16:17" x14ac:dyDescent="0.3">
      <c r="P28150" s="99"/>
      <c r="Q28150" s="99"/>
    </row>
    <row r="28151" spans="16:17" x14ac:dyDescent="0.3">
      <c r="P28151" s="99"/>
      <c r="Q28151" s="99"/>
    </row>
    <row r="28152" spans="16:17" x14ac:dyDescent="0.3">
      <c r="P28152" s="99"/>
      <c r="Q28152" s="99"/>
    </row>
    <row r="28153" spans="16:17" x14ac:dyDescent="0.3">
      <c r="P28153" s="99"/>
      <c r="Q28153" s="99"/>
    </row>
    <row r="28154" spans="16:17" x14ac:dyDescent="0.3">
      <c r="P28154" s="99"/>
      <c r="Q28154" s="99"/>
    </row>
    <row r="28155" spans="16:17" x14ac:dyDescent="0.3">
      <c r="P28155" s="99"/>
      <c r="Q28155" s="99"/>
    </row>
    <row r="28156" spans="16:17" x14ac:dyDescent="0.3">
      <c r="P28156" s="99"/>
      <c r="Q28156" s="99"/>
    </row>
    <row r="28157" spans="16:17" x14ac:dyDescent="0.3">
      <c r="P28157" s="99"/>
      <c r="Q28157" s="99"/>
    </row>
    <row r="28158" spans="16:17" x14ac:dyDescent="0.3">
      <c r="P28158" s="99"/>
      <c r="Q28158" s="99"/>
    </row>
    <row r="28159" spans="16:17" x14ac:dyDescent="0.3">
      <c r="P28159" s="99"/>
      <c r="Q28159" s="99"/>
    </row>
    <row r="28160" spans="16:17" x14ac:dyDescent="0.3">
      <c r="P28160" s="99"/>
      <c r="Q28160" s="99"/>
    </row>
    <row r="28161" spans="16:17" x14ac:dyDescent="0.3">
      <c r="P28161" s="99"/>
      <c r="Q28161" s="99"/>
    </row>
    <row r="28162" spans="16:17" x14ac:dyDescent="0.3">
      <c r="P28162" s="99"/>
      <c r="Q28162" s="99"/>
    </row>
    <row r="28163" spans="16:17" x14ac:dyDescent="0.3">
      <c r="P28163" s="99"/>
      <c r="Q28163" s="99"/>
    </row>
    <row r="28164" spans="16:17" x14ac:dyDescent="0.3">
      <c r="P28164" s="99"/>
      <c r="Q28164" s="99"/>
    </row>
    <row r="28165" spans="16:17" x14ac:dyDescent="0.3">
      <c r="P28165" s="99"/>
      <c r="Q28165" s="99"/>
    </row>
    <row r="28166" spans="16:17" x14ac:dyDescent="0.3">
      <c r="P28166" s="99"/>
      <c r="Q28166" s="99"/>
    </row>
    <row r="28167" spans="16:17" x14ac:dyDescent="0.3">
      <c r="P28167" s="99"/>
      <c r="Q28167" s="99"/>
    </row>
    <row r="28168" spans="16:17" x14ac:dyDescent="0.3">
      <c r="P28168" s="99"/>
      <c r="Q28168" s="99"/>
    </row>
    <row r="28169" spans="16:17" x14ac:dyDescent="0.3">
      <c r="P28169" s="99"/>
      <c r="Q28169" s="99"/>
    </row>
    <row r="28170" spans="16:17" x14ac:dyDescent="0.3">
      <c r="P28170" s="99"/>
      <c r="Q28170" s="99"/>
    </row>
    <row r="28171" spans="16:17" x14ac:dyDescent="0.3">
      <c r="P28171" s="99"/>
      <c r="Q28171" s="99"/>
    </row>
    <row r="28172" spans="16:17" x14ac:dyDescent="0.3">
      <c r="P28172" s="99"/>
      <c r="Q28172" s="99"/>
    </row>
    <row r="28173" spans="16:17" x14ac:dyDescent="0.3">
      <c r="P28173" s="99"/>
      <c r="Q28173" s="99"/>
    </row>
    <row r="28174" spans="16:17" x14ac:dyDescent="0.3">
      <c r="P28174" s="99"/>
      <c r="Q28174" s="99"/>
    </row>
    <row r="28175" spans="16:17" x14ac:dyDescent="0.3">
      <c r="P28175" s="99"/>
      <c r="Q28175" s="99"/>
    </row>
    <row r="28176" spans="16:17" x14ac:dyDescent="0.3">
      <c r="P28176" s="99"/>
      <c r="Q28176" s="99"/>
    </row>
    <row r="28177" spans="16:17" x14ac:dyDescent="0.3">
      <c r="P28177" s="99"/>
      <c r="Q28177" s="99"/>
    </row>
    <row r="28178" spans="16:17" x14ac:dyDescent="0.3">
      <c r="P28178" s="99"/>
      <c r="Q28178" s="99"/>
    </row>
    <row r="28179" spans="16:17" x14ac:dyDescent="0.3">
      <c r="P28179" s="99"/>
      <c r="Q28179" s="99"/>
    </row>
    <row r="28180" spans="16:17" x14ac:dyDescent="0.3">
      <c r="P28180" s="99"/>
      <c r="Q28180" s="99"/>
    </row>
    <row r="28181" spans="16:17" x14ac:dyDescent="0.3">
      <c r="P28181" s="99"/>
      <c r="Q28181" s="99"/>
    </row>
    <row r="28182" spans="16:17" x14ac:dyDescent="0.3">
      <c r="P28182" s="99"/>
      <c r="Q28182" s="99"/>
    </row>
    <row r="28183" spans="16:17" x14ac:dyDescent="0.3">
      <c r="P28183" s="99"/>
      <c r="Q28183" s="99"/>
    </row>
    <row r="28184" spans="16:17" x14ac:dyDescent="0.3">
      <c r="P28184" s="99"/>
      <c r="Q28184" s="99"/>
    </row>
    <row r="28185" spans="16:17" x14ac:dyDescent="0.3">
      <c r="P28185" s="99"/>
      <c r="Q28185" s="99"/>
    </row>
    <row r="28186" spans="16:17" x14ac:dyDescent="0.3">
      <c r="P28186" s="99"/>
      <c r="Q28186" s="99"/>
    </row>
    <row r="28187" spans="16:17" x14ac:dyDescent="0.3">
      <c r="P28187" s="99"/>
      <c r="Q28187" s="99"/>
    </row>
    <row r="28188" spans="16:17" x14ac:dyDescent="0.3">
      <c r="P28188" s="99"/>
      <c r="Q28188" s="99"/>
    </row>
    <row r="28189" spans="16:17" x14ac:dyDescent="0.3">
      <c r="P28189" s="99"/>
      <c r="Q28189" s="99"/>
    </row>
    <row r="28190" spans="16:17" x14ac:dyDescent="0.3">
      <c r="P28190" s="99"/>
      <c r="Q28190" s="99"/>
    </row>
    <row r="28191" spans="16:17" x14ac:dyDescent="0.3">
      <c r="P28191" s="99"/>
      <c r="Q28191" s="99"/>
    </row>
    <row r="28192" spans="16:17" x14ac:dyDescent="0.3">
      <c r="P28192" s="99"/>
      <c r="Q28192" s="99"/>
    </row>
    <row r="28193" spans="16:17" x14ac:dyDescent="0.3">
      <c r="P28193" s="99"/>
      <c r="Q28193" s="99"/>
    </row>
    <row r="28194" spans="16:17" x14ac:dyDescent="0.3">
      <c r="P28194" s="99"/>
      <c r="Q28194" s="99"/>
    </row>
    <row r="28195" spans="16:17" x14ac:dyDescent="0.3">
      <c r="P28195" s="99"/>
      <c r="Q28195" s="99"/>
    </row>
    <row r="28196" spans="16:17" x14ac:dyDescent="0.3">
      <c r="P28196" s="99"/>
      <c r="Q28196" s="99"/>
    </row>
    <row r="28197" spans="16:17" x14ac:dyDescent="0.3">
      <c r="P28197" s="99"/>
      <c r="Q28197" s="99"/>
    </row>
    <row r="28198" spans="16:17" x14ac:dyDescent="0.3">
      <c r="P28198" s="99"/>
      <c r="Q28198" s="99"/>
    </row>
    <row r="28199" spans="16:17" x14ac:dyDescent="0.3">
      <c r="P28199" s="99"/>
      <c r="Q28199" s="99"/>
    </row>
    <row r="28200" spans="16:17" x14ac:dyDescent="0.3">
      <c r="P28200" s="99"/>
      <c r="Q28200" s="99"/>
    </row>
    <row r="28201" spans="16:17" x14ac:dyDescent="0.3">
      <c r="P28201" s="99"/>
      <c r="Q28201" s="99"/>
    </row>
    <row r="28202" spans="16:17" x14ac:dyDescent="0.3">
      <c r="P28202" s="99"/>
      <c r="Q28202" s="99"/>
    </row>
    <row r="28203" spans="16:17" x14ac:dyDescent="0.3">
      <c r="P28203" s="99"/>
      <c r="Q28203" s="99"/>
    </row>
    <row r="28204" spans="16:17" x14ac:dyDescent="0.3">
      <c r="P28204" s="99"/>
      <c r="Q28204" s="99"/>
    </row>
    <row r="28205" spans="16:17" x14ac:dyDescent="0.3">
      <c r="P28205" s="99"/>
      <c r="Q28205" s="99"/>
    </row>
    <row r="28206" spans="16:17" x14ac:dyDescent="0.3">
      <c r="P28206" s="99"/>
      <c r="Q28206" s="99"/>
    </row>
    <row r="28207" spans="16:17" x14ac:dyDescent="0.3">
      <c r="P28207" s="99"/>
      <c r="Q28207" s="99"/>
    </row>
    <row r="28208" spans="16:17" x14ac:dyDescent="0.3">
      <c r="P28208" s="99"/>
      <c r="Q28208" s="99"/>
    </row>
    <row r="28209" spans="16:17" x14ac:dyDescent="0.3">
      <c r="P28209" s="99"/>
      <c r="Q28209" s="99"/>
    </row>
    <row r="28210" spans="16:17" x14ac:dyDescent="0.3">
      <c r="P28210" s="99"/>
      <c r="Q28210" s="99"/>
    </row>
    <row r="28211" spans="16:17" x14ac:dyDescent="0.3">
      <c r="P28211" s="99"/>
      <c r="Q28211" s="99"/>
    </row>
    <row r="28212" spans="16:17" x14ac:dyDescent="0.3">
      <c r="P28212" s="99"/>
      <c r="Q28212" s="99"/>
    </row>
    <row r="28213" spans="16:17" x14ac:dyDescent="0.3">
      <c r="P28213" s="99"/>
      <c r="Q28213" s="99"/>
    </row>
    <row r="28214" spans="16:17" x14ac:dyDescent="0.3">
      <c r="P28214" s="99"/>
      <c r="Q28214" s="99"/>
    </row>
    <row r="28215" spans="16:17" x14ac:dyDescent="0.3">
      <c r="P28215" s="99"/>
      <c r="Q28215" s="99"/>
    </row>
    <row r="28216" spans="16:17" x14ac:dyDescent="0.3">
      <c r="P28216" s="99"/>
      <c r="Q28216" s="99"/>
    </row>
    <row r="28217" spans="16:17" x14ac:dyDescent="0.3">
      <c r="P28217" s="99"/>
      <c r="Q28217" s="99"/>
    </row>
    <row r="28218" spans="16:17" x14ac:dyDescent="0.3">
      <c r="P28218" s="99"/>
      <c r="Q28218" s="99"/>
    </row>
    <row r="28219" spans="16:17" x14ac:dyDescent="0.3">
      <c r="P28219" s="99"/>
      <c r="Q28219" s="99"/>
    </row>
    <row r="28220" spans="16:17" x14ac:dyDescent="0.3">
      <c r="P28220" s="99"/>
      <c r="Q28220" s="99"/>
    </row>
    <row r="28221" spans="16:17" x14ac:dyDescent="0.3">
      <c r="P28221" s="99"/>
      <c r="Q28221" s="99"/>
    </row>
    <row r="28222" spans="16:17" x14ac:dyDescent="0.3">
      <c r="P28222" s="99"/>
      <c r="Q28222" s="99"/>
    </row>
    <row r="28223" spans="16:17" x14ac:dyDescent="0.3">
      <c r="P28223" s="99"/>
      <c r="Q28223" s="99"/>
    </row>
    <row r="28224" spans="16:17" x14ac:dyDescent="0.3">
      <c r="P28224" s="99"/>
      <c r="Q28224" s="99"/>
    </row>
    <row r="28225" spans="16:17" x14ac:dyDescent="0.3">
      <c r="P28225" s="99"/>
      <c r="Q28225" s="99"/>
    </row>
    <row r="28226" spans="16:17" x14ac:dyDescent="0.3">
      <c r="P28226" s="99"/>
      <c r="Q28226" s="99"/>
    </row>
    <row r="28227" spans="16:17" x14ac:dyDescent="0.3">
      <c r="P28227" s="99"/>
      <c r="Q28227" s="99"/>
    </row>
    <row r="28228" spans="16:17" x14ac:dyDescent="0.3">
      <c r="P28228" s="99"/>
      <c r="Q28228" s="99"/>
    </row>
    <row r="28229" spans="16:17" x14ac:dyDescent="0.3">
      <c r="P28229" s="99"/>
      <c r="Q28229" s="99"/>
    </row>
    <row r="28230" spans="16:17" x14ac:dyDescent="0.3">
      <c r="P28230" s="99"/>
      <c r="Q28230" s="99"/>
    </row>
    <row r="28231" spans="16:17" x14ac:dyDescent="0.3">
      <c r="P28231" s="99"/>
      <c r="Q28231" s="99"/>
    </row>
    <row r="28232" spans="16:17" x14ac:dyDescent="0.3">
      <c r="P28232" s="99"/>
      <c r="Q28232" s="99"/>
    </row>
    <row r="28233" spans="16:17" x14ac:dyDescent="0.3">
      <c r="P28233" s="99"/>
      <c r="Q28233" s="99"/>
    </row>
    <row r="28234" spans="16:17" x14ac:dyDescent="0.3">
      <c r="P28234" s="99"/>
      <c r="Q28234" s="99"/>
    </row>
    <row r="28235" spans="16:17" x14ac:dyDescent="0.3">
      <c r="P28235" s="99"/>
      <c r="Q28235" s="99"/>
    </row>
    <row r="28236" spans="16:17" x14ac:dyDescent="0.3">
      <c r="P28236" s="99"/>
      <c r="Q28236" s="99"/>
    </row>
    <row r="28237" spans="16:17" x14ac:dyDescent="0.3">
      <c r="P28237" s="99"/>
      <c r="Q28237" s="99"/>
    </row>
    <row r="28238" spans="16:17" x14ac:dyDescent="0.3">
      <c r="P28238" s="99"/>
      <c r="Q28238" s="99"/>
    </row>
    <row r="28239" spans="16:17" x14ac:dyDescent="0.3">
      <c r="P28239" s="99"/>
      <c r="Q28239" s="99"/>
    </row>
    <row r="28240" spans="16:17" x14ac:dyDescent="0.3">
      <c r="P28240" s="99"/>
      <c r="Q28240" s="99"/>
    </row>
    <row r="28241" spans="16:17" x14ac:dyDescent="0.3">
      <c r="P28241" s="99"/>
      <c r="Q28241" s="99"/>
    </row>
    <row r="28242" spans="16:17" x14ac:dyDescent="0.3">
      <c r="P28242" s="99"/>
      <c r="Q28242" s="99"/>
    </row>
    <row r="28243" spans="16:17" x14ac:dyDescent="0.3">
      <c r="P28243" s="99"/>
      <c r="Q28243" s="99"/>
    </row>
    <row r="28244" spans="16:17" x14ac:dyDescent="0.3">
      <c r="P28244" s="99"/>
      <c r="Q28244" s="99"/>
    </row>
    <row r="28245" spans="16:17" x14ac:dyDescent="0.3">
      <c r="P28245" s="99"/>
      <c r="Q28245" s="99"/>
    </row>
    <row r="28246" spans="16:17" x14ac:dyDescent="0.3">
      <c r="P28246" s="99"/>
      <c r="Q28246" s="99"/>
    </row>
    <row r="28247" spans="16:17" x14ac:dyDescent="0.3">
      <c r="P28247" s="99"/>
      <c r="Q28247" s="99"/>
    </row>
    <row r="28248" spans="16:17" x14ac:dyDescent="0.3">
      <c r="P28248" s="99"/>
      <c r="Q28248" s="99"/>
    </row>
    <row r="28249" spans="16:17" x14ac:dyDescent="0.3">
      <c r="P28249" s="99"/>
      <c r="Q28249" s="99"/>
    </row>
    <row r="28250" spans="16:17" x14ac:dyDescent="0.3">
      <c r="P28250" s="99"/>
      <c r="Q28250" s="99"/>
    </row>
    <row r="28251" spans="16:17" x14ac:dyDescent="0.3">
      <c r="P28251" s="99"/>
      <c r="Q28251" s="99"/>
    </row>
    <row r="28252" spans="16:17" x14ac:dyDescent="0.3">
      <c r="P28252" s="99"/>
      <c r="Q28252" s="99"/>
    </row>
    <row r="28253" spans="16:17" x14ac:dyDescent="0.3">
      <c r="P28253" s="99"/>
      <c r="Q28253" s="99"/>
    </row>
    <row r="28254" spans="16:17" x14ac:dyDescent="0.3">
      <c r="P28254" s="99"/>
      <c r="Q28254" s="99"/>
    </row>
    <row r="28255" spans="16:17" x14ac:dyDescent="0.3">
      <c r="P28255" s="99"/>
      <c r="Q28255" s="99"/>
    </row>
    <row r="28256" spans="16:17" x14ac:dyDescent="0.3">
      <c r="P28256" s="99"/>
      <c r="Q28256" s="99"/>
    </row>
    <row r="28257" spans="16:17" x14ac:dyDescent="0.3">
      <c r="P28257" s="99"/>
      <c r="Q28257" s="99"/>
    </row>
    <row r="28258" spans="16:17" x14ac:dyDescent="0.3">
      <c r="P28258" s="99"/>
      <c r="Q28258" s="99"/>
    </row>
    <row r="28259" spans="16:17" x14ac:dyDescent="0.3">
      <c r="P28259" s="99"/>
      <c r="Q28259" s="99"/>
    </row>
    <row r="28260" spans="16:17" x14ac:dyDescent="0.3">
      <c r="P28260" s="99"/>
      <c r="Q28260" s="99"/>
    </row>
    <row r="28261" spans="16:17" x14ac:dyDescent="0.3">
      <c r="P28261" s="99"/>
      <c r="Q28261" s="99"/>
    </row>
    <row r="28262" spans="16:17" x14ac:dyDescent="0.3">
      <c r="P28262" s="99"/>
      <c r="Q28262" s="99"/>
    </row>
    <row r="28263" spans="16:17" x14ac:dyDescent="0.3">
      <c r="P28263" s="99"/>
      <c r="Q28263" s="99"/>
    </row>
    <row r="28264" spans="16:17" x14ac:dyDescent="0.3">
      <c r="P28264" s="99"/>
      <c r="Q28264" s="99"/>
    </row>
    <row r="28265" spans="16:17" x14ac:dyDescent="0.3">
      <c r="P28265" s="99"/>
      <c r="Q28265" s="99"/>
    </row>
    <row r="28266" spans="16:17" x14ac:dyDescent="0.3">
      <c r="P28266" s="99"/>
      <c r="Q28266" s="99"/>
    </row>
    <row r="28267" spans="16:17" x14ac:dyDescent="0.3">
      <c r="P28267" s="99"/>
      <c r="Q28267" s="99"/>
    </row>
    <row r="28268" spans="16:17" x14ac:dyDescent="0.3">
      <c r="P28268" s="99"/>
      <c r="Q28268" s="99"/>
    </row>
    <row r="28269" spans="16:17" x14ac:dyDescent="0.3">
      <c r="P28269" s="99"/>
      <c r="Q28269" s="99"/>
    </row>
    <row r="28270" spans="16:17" x14ac:dyDescent="0.3">
      <c r="P28270" s="99"/>
      <c r="Q28270" s="99"/>
    </row>
    <row r="28271" spans="16:17" x14ac:dyDescent="0.3">
      <c r="P28271" s="99"/>
      <c r="Q28271" s="99"/>
    </row>
    <row r="28272" spans="16:17" x14ac:dyDescent="0.3">
      <c r="P28272" s="99"/>
      <c r="Q28272" s="99"/>
    </row>
    <row r="28273" spans="16:17" x14ac:dyDescent="0.3">
      <c r="P28273" s="99"/>
      <c r="Q28273" s="99"/>
    </row>
    <row r="28274" spans="16:17" x14ac:dyDescent="0.3">
      <c r="P28274" s="99"/>
      <c r="Q28274" s="99"/>
    </row>
    <row r="28275" spans="16:17" x14ac:dyDescent="0.3">
      <c r="P28275" s="99"/>
      <c r="Q28275" s="99"/>
    </row>
    <row r="28276" spans="16:17" x14ac:dyDescent="0.3">
      <c r="P28276" s="99"/>
      <c r="Q28276" s="99"/>
    </row>
    <row r="28277" spans="16:17" x14ac:dyDescent="0.3">
      <c r="P28277" s="99"/>
      <c r="Q28277" s="99"/>
    </row>
    <row r="28278" spans="16:17" x14ac:dyDescent="0.3">
      <c r="P28278" s="99"/>
      <c r="Q28278" s="99"/>
    </row>
    <row r="28279" spans="16:17" x14ac:dyDescent="0.3">
      <c r="P28279" s="99"/>
      <c r="Q28279" s="99"/>
    </row>
    <row r="28280" spans="16:17" x14ac:dyDescent="0.3">
      <c r="P28280" s="99"/>
      <c r="Q28280" s="99"/>
    </row>
    <row r="28281" spans="16:17" x14ac:dyDescent="0.3">
      <c r="P28281" s="99"/>
      <c r="Q28281" s="99"/>
    </row>
    <row r="28282" spans="16:17" x14ac:dyDescent="0.3">
      <c r="P28282" s="99"/>
      <c r="Q28282" s="99"/>
    </row>
    <row r="28283" spans="16:17" x14ac:dyDescent="0.3">
      <c r="P28283" s="99"/>
      <c r="Q28283" s="99"/>
    </row>
    <row r="28284" spans="16:17" x14ac:dyDescent="0.3">
      <c r="P28284" s="99"/>
      <c r="Q28284" s="99"/>
    </row>
    <row r="28285" spans="16:17" x14ac:dyDescent="0.3">
      <c r="P28285" s="99"/>
      <c r="Q28285" s="99"/>
    </row>
    <row r="28286" spans="16:17" x14ac:dyDescent="0.3">
      <c r="P28286" s="99"/>
      <c r="Q28286" s="99"/>
    </row>
    <row r="28287" spans="16:17" x14ac:dyDescent="0.3">
      <c r="P28287" s="99"/>
      <c r="Q28287" s="99"/>
    </row>
    <row r="28288" spans="16:17" x14ac:dyDescent="0.3">
      <c r="P28288" s="99"/>
      <c r="Q28288" s="99"/>
    </row>
    <row r="28289" spans="16:17" x14ac:dyDescent="0.3">
      <c r="P28289" s="99"/>
      <c r="Q28289" s="99"/>
    </row>
    <row r="28290" spans="16:17" x14ac:dyDescent="0.3">
      <c r="P28290" s="99"/>
      <c r="Q28290" s="99"/>
    </row>
    <row r="28291" spans="16:17" x14ac:dyDescent="0.3">
      <c r="P28291" s="99"/>
      <c r="Q28291" s="99"/>
    </row>
    <row r="28292" spans="16:17" x14ac:dyDescent="0.3">
      <c r="P28292" s="99"/>
      <c r="Q28292" s="99"/>
    </row>
    <row r="28293" spans="16:17" x14ac:dyDescent="0.3">
      <c r="P28293" s="99"/>
      <c r="Q28293" s="99"/>
    </row>
    <row r="28294" spans="16:17" x14ac:dyDescent="0.3">
      <c r="P28294" s="99"/>
      <c r="Q28294" s="99"/>
    </row>
    <row r="28295" spans="16:17" x14ac:dyDescent="0.3">
      <c r="P28295" s="99"/>
      <c r="Q28295" s="99"/>
    </row>
    <row r="28296" spans="16:17" x14ac:dyDescent="0.3">
      <c r="P28296" s="99"/>
      <c r="Q28296" s="99"/>
    </row>
    <row r="28297" spans="16:17" x14ac:dyDescent="0.3">
      <c r="P28297" s="99"/>
      <c r="Q28297" s="99"/>
    </row>
    <row r="28298" spans="16:17" x14ac:dyDescent="0.3">
      <c r="P28298" s="99"/>
      <c r="Q28298" s="99"/>
    </row>
    <row r="28299" spans="16:17" x14ac:dyDescent="0.3">
      <c r="P28299" s="99"/>
      <c r="Q28299" s="99"/>
    </row>
    <row r="28300" spans="16:17" x14ac:dyDescent="0.3">
      <c r="P28300" s="99"/>
      <c r="Q28300" s="99"/>
    </row>
    <row r="28301" spans="16:17" x14ac:dyDescent="0.3">
      <c r="P28301" s="99"/>
      <c r="Q28301" s="99"/>
    </row>
    <row r="28302" spans="16:17" x14ac:dyDescent="0.3">
      <c r="P28302" s="99"/>
      <c r="Q28302" s="99"/>
    </row>
    <row r="28303" spans="16:17" x14ac:dyDescent="0.3">
      <c r="P28303" s="99"/>
      <c r="Q28303" s="99"/>
    </row>
    <row r="28304" spans="16:17" x14ac:dyDescent="0.3">
      <c r="P28304" s="99"/>
      <c r="Q28304" s="99"/>
    </row>
    <row r="28305" spans="16:17" x14ac:dyDescent="0.3">
      <c r="P28305" s="99"/>
      <c r="Q28305" s="99"/>
    </row>
    <row r="28306" spans="16:17" x14ac:dyDescent="0.3">
      <c r="P28306" s="99"/>
      <c r="Q28306" s="99"/>
    </row>
    <row r="28307" spans="16:17" x14ac:dyDescent="0.3">
      <c r="P28307" s="99"/>
      <c r="Q28307" s="99"/>
    </row>
    <row r="28308" spans="16:17" x14ac:dyDescent="0.3">
      <c r="P28308" s="99"/>
      <c r="Q28308" s="99"/>
    </row>
    <row r="28309" spans="16:17" x14ac:dyDescent="0.3">
      <c r="P28309" s="99"/>
      <c r="Q28309" s="99"/>
    </row>
    <row r="28310" spans="16:17" x14ac:dyDescent="0.3">
      <c r="P28310" s="99"/>
      <c r="Q28310" s="99"/>
    </row>
    <row r="28311" spans="16:17" x14ac:dyDescent="0.3">
      <c r="P28311" s="99"/>
      <c r="Q28311" s="99"/>
    </row>
    <row r="28312" spans="16:17" x14ac:dyDescent="0.3">
      <c r="P28312" s="99"/>
      <c r="Q28312" s="99"/>
    </row>
    <row r="28313" spans="16:17" x14ac:dyDescent="0.3">
      <c r="P28313" s="99"/>
      <c r="Q28313" s="99"/>
    </row>
    <row r="28314" spans="16:17" x14ac:dyDescent="0.3">
      <c r="P28314" s="99"/>
      <c r="Q28314" s="99"/>
    </row>
    <row r="28315" spans="16:17" x14ac:dyDescent="0.3">
      <c r="P28315" s="99"/>
      <c r="Q28315" s="99"/>
    </row>
    <row r="28316" spans="16:17" x14ac:dyDescent="0.3">
      <c r="P28316" s="99"/>
      <c r="Q28316" s="99"/>
    </row>
    <row r="28317" spans="16:17" x14ac:dyDescent="0.3">
      <c r="P28317" s="99"/>
      <c r="Q28317" s="99"/>
    </row>
    <row r="28318" spans="16:17" x14ac:dyDescent="0.3">
      <c r="P28318" s="99"/>
      <c r="Q28318" s="99"/>
    </row>
    <row r="28319" spans="16:17" x14ac:dyDescent="0.3">
      <c r="P28319" s="99"/>
      <c r="Q28319" s="99"/>
    </row>
    <row r="28320" spans="16:17" x14ac:dyDescent="0.3">
      <c r="P28320" s="99"/>
      <c r="Q28320" s="99"/>
    </row>
    <row r="28321" spans="16:17" x14ac:dyDescent="0.3">
      <c r="P28321" s="99"/>
      <c r="Q28321" s="99"/>
    </row>
    <row r="28322" spans="16:17" x14ac:dyDescent="0.3">
      <c r="P28322" s="99"/>
      <c r="Q28322" s="99"/>
    </row>
    <row r="28323" spans="16:17" x14ac:dyDescent="0.3">
      <c r="P28323" s="99"/>
      <c r="Q28323" s="99"/>
    </row>
    <row r="28324" spans="16:17" x14ac:dyDescent="0.3">
      <c r="P28324" s="99"/>
      <c r="Q28324" s="99"/>
    </row>
    <row r="28325" spans="16:17" x14ac:dyDescent="0.3">
      <c r="P28325" s="99"/>
      <c r="Q28325" s="99"/>
    </row>
    <row r="28326" spans="16:17" x14ac:dyDescent="0.3">
      <c r="P28326" s="99"/>
      <c r="Q28326" s="99"/>
    </row>
    <row r="28327" spans="16:17" x14ac:dyDescent="0.3">
      <c r="P28327" s="99"/>
      <c r="Q28327" s="99"/>
    </row>
    <row r="28328" spans="16:17" x14ac:dyDescent="0.3">
      <c r="P28328" s="99"/>
      <c r="Q28328" s="99"/>
    </row>
    <row r="28329" spans="16:17" x14ac:dyDescent="0.3">
      <c r="P28329" s="99"/>
      <c r="Q28329" s="99"/>
    </row>
    <row r="28330" spans="16:17" x14ac:dyDescent="0.3">
      <c r="P28330" s="99"/>
      <c r="Q28330" s="99"/>
    </row>
    <row r="28331" spans="16:17" x14ac:dyDescent="0.3">
      <c r="P28331" s="99"/>
      <c r="Q28331" s="99"/>
    </row>
    <row r="28332" spans="16:17" x14ac:dyDescent="0.3">
      <c r="P28332" s="99"/>
      <c r="Q28332" s="99"/>
    </row>
    <row r="28333" spans="16:17" x14ac:dyDescent="0.3">
      <c r="P28333" s="99"/>
      <c r="Q28333" s="99"/>
    </row>
    <row r="28334" spans="16:17" x14ac:dyDescent="0.3">
      <c r="P28334" s="99"/>
      <c r="Q28334" s="99"/>
    </row>
    <row r="28335" spans="16:17" x14ac:dyDescent="0.3">
      <c r="P28335" s="99"/>
      <c r="Q28335" s="99"/>
    </row>
    <row r="28336" spans="16:17" x14ac:dyDescent="0.3">
      <c r="P28336" s="99"/>
      <c r="Q28336" s="99"/>
    </row>
    <row r="28337" spans="16:17" x14ac:dyDescent="0.3">
      <c r="P28337" s="99"/>
      <c r="Q28337" s="99"/>
    </row>
    <row r="28338" spans="16:17" x14ac:dyDescent="0.3">
      <c r="P28338" s="99"/>
      <c r="Q28338" s="99"/>
    </row>
    <row r="28339" spans="16:17" x14ac:dyDescent="0.3">
      <c r="P28339" s="99"/>
      <c r="Q28339" s="99"/>
    </row>
    <row r="28340" spans="16:17" x14ac:dyDescent="0.3">
      <c r="P28340" s="99"/>
      <c r="Q28340" s="99"/>
    </row>
    <row r="28341" spans="16:17" x14ac:dyDescent="0.3">
      <c r="P28341" s="99"/>
      <c r="Q28341" s="99"/>
    </row>
    <row r="28342" spans="16:17" x14ac:dyDescent="0.3">
      <c r="P28342" s="99"/>
      <c r="Q28342" s="99"/>
    </row>
    <row r="28343" spans="16:17" x14ac:dyDescent="0.3">
      <c r="P28343" s="99"/>
      <c r="Q28343" s="99"/>
    </row>
    <row r="28344" spans="16:17" x14ac:dyDescent="0.3">
      <c r="P28344" s="99"/>
      <c r="Q28344" s="99"/>
    </row>
    <row r="28345" spans="16:17" x14ac:dyDescent="0.3">
      <c r="P28345" s="99"/>
      <c r="Q28345" s="99"/>
    </row>
    <row r="28346" spans="16:17" x14ac:dyDescent="0.3">
      <c r="P28346" s="99"/>
      <c r="Q28346" s="99"/>
    </row>
    <row r="28347" spans="16:17" x14ac:dyDescent="0.3">
      <c r="P28347" s="99"/>
      <c r="Q28347" s="99"/>
    </row>
    <row r="28348" spans="16:17" x14ac:dyDescent="0.3">
      <c r="P28348" s="99"/>
      <c r="Q28348" s="99"/>
    </row>
    <row r="28349" spans="16:17" x14ac:dyDescent="0.3">
      <c r="P28349" s="99"/>
      <c r="Q28349" s="99"/>
    </row>
    <row r="28350" spans="16:17" x14ac:dyDescent="0.3">
      <c r="P28350" s="99"/>
      <c r="Q28350" s="99"/>
    </row>
    <row r="28351" spans="16:17" x14ac:dyDescent="0.3">
      <c r="P28351" s="99"/>
      <c r="Q28351" s="99"/>
    </row>
    <row r="28352" spans="16:17" x14ac:dyDescent="0.3">
      <c r="P28352" s="99"/>
      <c r="Q28352" s="99"/>
    </row>
    <row r="28353" spans="16:17" x14ac:dyDescent="0.3">
      <c r="P28353" s="99"/>
      <c r="Q28353" s="99"/>
    </row>
    <row r="28354" spans="16:17" x14ac:dyDescent="0.3">
      <c r="P28354" s="99"/>
      <c r="Q28354" s="99"/>
    </row>
    <row r="28355" spans="16:17" x14ac:dyDescent="0.3">
      <c r="P28355" s="99"/>
      <c r="Q28355" s="99"/>
    </row>
    <row r="28356" spans="16:17" x14ac:dyDescent="0.3">
      <c r="P28356" s="99"/>
      <c r="Q28356" s="99"/>
    </row>
    <row r="28357" spans="16:17" x14ac:dyDescent="0.3">
      <c r="P28357" s="99"/>
      <c r="Q28357" s="99"/>
    </row>
    <row r="28358" spans="16:17" x14ac:dyDescent="0.3">
      <c r="P28358" s="99"/>
      <c r="Q28358" s="99"/>
    </row>
    <row r="28359" spans="16:17" x14ac:dyDescent="0.3">
      <c r="P28359" s="99"/>
      <c r="Q28359" s="99"/>
    </row>
    <row r="28360" spans="16:17" x14ac:dyDescent="0.3">
      <c r="P28360" s="99"/>
      <c r="Q28360" s="99"/>
    </row>
    <row r="28361" spans="16:17" x14ac:dyDescent="0.3">
      <c r="P28361" s="99"/>
      <c r="Q28361" s="99"/>
    </row>
    <row r="28362" spans="16:17" x14ac:dyDescent="0.3">
      <c r="P28362" s="99"/>
      <c r="Q28362" s="99"/>
    </row>
    <row r="28363" spans="16:17" x14ac:dyDescent="0.3">
      <c r="P28363" s="99"/>
      <c r="Q28363" s="99"/>
    </row>
    <row r="28364" spans="16:17" x14ac:dyDescent="0.3">
      <c r="P28364" s="99"/>
      <c r="Q28364" s="99"/>
    </row>
    <row r="28365" spans="16:17" x14ac:dyDescent="0.3">
      <c r="P28365" s="99"/>
      <c r="Q28365" s="99"/>
    </row>
    <row r="28366" spans="16:17" x14ac:dyDescent="0.3">
      <c r="P28366" s="99"/>
      <c r="Q28366" s="99"/>
    </row>
    <row r="28367" spans="16:17" x14ac:dyDescent="0.3">
      <c r="P28367" s="99"/>
      <c r="Q28367" s="99"/>
    </row>
    <row r="28368" spans="16:17" x14ac:dyDescent="0.3">
      <c r="P28368" s="99"/>
      <c r="Q28368" s="99"/>
    </row>
    <row r="28369" spans="16:17" x14ac:dyDescent="0.3">
      <c r="P28369" s="99"/>
      <c r="Q28369" s="99"/>
    </row>
    <row r="28370" spans="16:17" x14ac:dyDescent="0.3">
      <c r="P28370" s="99"/>
      <c r="Q28370" s="99"/>
    </row>
    <row r="28371" spans="16:17" x14ac:dyDescent="0.3">
      <c r="P28371" s="99"/>
      <c r="Q28371" s="99"/>
    </row>
    <row r="28372" spans="16:17" x14ac:dyDescent="0.3">
      <c r="P28372" s="99"/>
      <c r="Q28372" s="99"/>
    </row>
    <row r="28373" spans="16:17" x14ac:dyDescent="0.3">
      <c r="P28373" s="99"/>
      <c r="Q28373" s="99"/>
    </row>
    <row r="28374" spans="16:17" x14ac:dyDescent="0.3">
      <c r="P28374" s="99"/>
      <c r="Q28374" s="99"/>
    </row>
    <row r="28375" spans="16:17" x14ac:dyDescent="0.3">
      <c r="P28375" s="99"/>
      <c r="Q28375" s="99"/>
    </row>
    <row r="28376" spans="16:17" x14ac:dyDescent="0.3">
      <c r="P28376" s="99"/>
      <c r="Q28376" s="99"/>
    </row>
    <row r="28377" spans="16:17" x14ac:dyDescent="0.3">
      <c r="P28377" s="99"/>
      <c r="Q28377" s="99"/>
    </row>
    <row r="28378" spans="16:17" x14ac:dyDescent="0.3">
      <c r="P28378" s="99"/>
      <c r="Q28378" s="99"/>
    </row>
    <row r="28379" spans="16:17" x14ac:dyDescent="0.3">
      <c r="P28379" s="99"/>
      <c r="Q28379" s="99"/>
    </row>
    <row r="28380" spans="16:17" x14ac:dyDescent="0.3">
      <c r="P28380" s="99"/>
      <c r="Q28380" s="99"/>
    </row>
    <row r="28381" spans="16:17" x14ac:dyDescent="0.3">
      <c r="P28381" s="99"/>
      <c r="Q28381" s="99"/>
    </row>
    <row r="28382" spans="16:17" x14ac:dyDescent="0.3">
      <c r="P28382" s="99"/>
      <c r="Q28382" s="99"/>
    </row>
    <row r="28383" spans="16:17" x14ac:dyDescent="0.3">
      <c r="P28383" s="99"/>
      <c r="Q28383" s="99"/>
    </row>
    <row r="28384" spans="16:17" x14ac:dyDescent="0.3">
      <c r="P28384" s="99"/>
      <c r="Q28384" s="99"/>
    </row>
    <row r="28385" spans="16:17" x14ac:dyDescent="0.3">
      <c r="P28385" s="99"/>
      <c r="Q28385" s="99"/>
    </row>
    <row r="28386" spans="16:17" x14ac:dyDescent="0.3">
      <c r="P28386" s="99"/>
      <c r="Q28386" s="99"/>
    </row>
    <row r="28387" spans="16:17" x14ac:dyDescent="0.3">
      <c r="P28387" s="99"/>
      <c r="Q28387" s="99"/>
    </row>
    <row r="28388" spans="16:17" x14ac:dyDescent="0.3">
      <c r="P28388" s="99"/>
      <c r="Q28388" s="99"/>
    </row>
    <row r="28389" spans="16:17" x14ac:dyDescent="0.3">
      <c r="P28389" s="99"/>
      <c r="Q28389" s="99"/>
    </row>
    <row r="28390" spans="16:17" x14ac:dyDescent="0.3">
      <c r="P28390" s="99"/>
      <c r="Q28390" s="99"/>
    </row>
    <row r="28391" spans="16:17" x14ac:dyDescent="0.3">
      <c r="P28391" s="99"/>
      <c r="Q28391" s="99"/>
    </row>
    <row r="28392" spans="16:17" x14ac:dyDescent="0.3">
      <c r="P28392" s="99"/>
      <c r="Q28392" s="99"/>
    </row>
    <row r="28393" spans="16:17" x14ac:dyDescent="0.3">
      <c r="P28393" s="99"/>
      <c r="Q28393" s="99"/>
    </row>
    <row r="28394" spans="16:17" x14ac:dyDescent="0.3">
      <c r="P28394" s="99"/>
      <c r="Q28394" s="99"/>
    </row>
    <row r="28395" spans="16:17" x14ac:dyDescent="0.3">
      <c r="P28395" s="99"/>
      <c r="Q28395" s="99"/>
    </row>
    <row r="28396" spans="16:17" x14ac:dyDescent="0.3">
      <c r="P28396" s="99"/>
      <c r="Q28396" s="99"/>
    </row>
    <row r="28397" spans="16:17" x14ac:dyDescent="0.3">
      <c r="P28397" s="99"/>
      <c r="Q28397" s="99"/>
    </row>
    <row r="28398" spans="16:17" x14ac:dyDescent="0.3">
      <c r="P28398" s="99"/>
      <c r="Q28398" s="99"/>
    </row>
    <row r="28399" spans="16:17" x14ac:dyDescent="0.3">
      <c r="P28399" s="99"/>
      <c r="Q28399" s="99"/>
    </row>
    <row r="28400" spans="16:17" x14ac:dyDescent="0.3">
      <c r="P28400" s="99"/>
      <c r="Q28400" s="99"/>
    </row>
    <row r="28401" spans="16:17" x14ac:dyDescent="0.3">
      <c r="P28401" s="99"/>
      <c r="Q28401" s="99"/>
    </row>
    <row r="28402" spans="16:17" x14ac:dyDescent="0.3">
      <c r="P28402" s="99"/>
      <c r="Q28402" s="99"/>
    </row>
    <row r="28403" spans="16:17" x14ac:dyDescent="0.3">
      <c r="P28403" s="99"/>
      <c r="Q28403" s="99"/>
    </row>
    <row r="28404" spans="16:17" x14ac:dyDescent="0.3">
      <c r="P28404" s="99"/>
      <c r="Q28404" s="99"/>
    </row>
    <row r="28405" spans="16:17" x14ac:dyDescent="0.3">
      <c r="P28405" s="99"/>
      <c r="Q28405" s="99"/>
    </row>
    <row r="28406" spans="16:17" x14ac:dyDescent="0.3">
      <c r="P28406" s="99"/>
      <c r="Q28406" s="99"/>
    </row>
    <row r="28407" spans="16:17" x14ac:dyDescent="0.3">
      <c r="P28407" s="99"/>
      <c r="Q28407" s="99"/>
    </row>
    <row r="28408" spans="16:17" x14ac:dyDescent="0.3">
      <c r="P28408" s="99"/>
      <c r="Q28408" s="99"/>
    </row>
    <row r="28409" spans="16:17" x14ac:dyDescent="0.3">
      <c r="P28409" s="99"/>
      <c r="Q28409" s="99"/>
    </row>
    <row r="28410" spans="16:17" x14ac:dyDescent="0.3">
      <c r="P28410" s="99"/>
      <c r="Q28410" s="99"/>
    </row>
    <row r="28411" spans="16:17" x14ac:dyDescent="0.3">
      <c r="P28411" s="99"/>
      <c r="Q28411" s="99"/>
    </row>
    <row r="28412" spans="16:17" x14ac:dyDescent="0.3">
      <c r="P28412" s="99"/>
      <c r="Q28412" s="99"/>
    </row>
    <row r="28413" spans="16:17" x14ac:dyDescent="0.3">
      <c r="P28413" s="99"/>
      <c r="Q28413" s="99"/>
    </row>
    <row r="28414" spans="16:17" x14ac:dyDescent="0.3">
      <c r="P28414" s="99"/>
      <c r="Q28414" s="99"/>
    </row>
    <row r="28415" spans="16:17" x14ac:dyDescent="0.3">
      <c r="P28415" s="99"/>
      <c r="Q28415" s="99"/>
    </row>
    <row r="28416" spans="16:17" x14ac:dyDescent="0.3">
      <c r="P28416" s="99"/>
      <c r="Q28416" s="99"/>
    </row>
    <row r="28417" spans="16:17" x14ac:dyDescent="0.3">
      <c r="P28417" s="99"/>
      <c r="Q28417" s="99"/>
    </row>
    <row r="28418" spans="16:17" x14ac:dyDescent="0.3">
      <c r="P28418" s="99"/>
      <c r="Q28418" s="99"/>
    </row>
    <row r="28419" spans="16:17" x14ac:dyDescent="0.3">
      <c r="P28419" s="99"/>
      <c r="Q28419" s="99"/>
    </row>
    <row r="28420" spans="16:17" x14ac:dyDescent="0.3">
      <c r="P28420" s="99"/>
      <c r="Q28420" s="99"/>
    </row>
    <row r="28421" spans="16:17" x14ac:dyDescent="0.3">
      <c r="P28421" s="99"/>
      <c r="Q28421" s="99"/>
    </row>
    <row r="28422" spans="16:17" x14ac:dyDescent="0.3">
      <c r="P28422" s="99"/>
      <c r="Q28422" s="99"/>
    </row>
    <row r="28423" spans="16:17" x14ac:dyDescent="0.3">
      <c r="P28423" s="99"/>
      <c r="Q28423" s="99"/>
    </row>
    <row r="28424" spans="16:17" x14ac:dyDescent="0.3">
      <c r="P28424" s="99"/>
      <c r="Q28424" s="99"/>
    </row>
    <row r="28425" spans="16:17" x14ac:dyDescent="0.3">
      <c r="P28425" s="99"/>
      <c r="Q28425" s="99"/>
    </row>
    <row r="28426" spans="16:17" x14ac:dyDescent="0.3">
      <c r="P28426" s="99"/>
      <c r="Q28426" s="99"/>
    </row>
    <row r="28427" spans="16:17" x14ac:dyDescent="0.3">
      <c r="P28427" s="99"/>
      <c r="Q28427" s="99"/>
    </row>
    <row r="28428" spans="16:17" x14ac:dyDescent="0.3">
      <c r="P28428" s="99"/>
      <c r="Q28428" s="99"/>
    </row>
    <row r="28429" spans="16:17" x14ac:dyDescent="0.3">
      <c r="P28429" s="99"/>
      <c r="Q28429" s="99"/>
    </row>
    <row r="28430" spans="16:17" x14ac:dyDescent="0.3">
      <c r="P28430" s="99"/>
      <c r="Q28430" s="99"/>
    </row>
    <row r="28431" spans="16:17" x14ac:dyDescent="0.3">
      <c r="P28431" s="99"/>
      <c r="Q28431" s="99"/>
    </row>
    <row r="28432" spans="16:17" x14ac:dyDescent="0.3">
      <c r="P28432" s="99"/>
      <c r="Q28432" s="99"/>
    </row>
    <row r="28433" spans="16:17" x14ac:dyDescent="0.3">
      <c r="P28433" s="99"/>
      <c r="Q28433" s="99"/>
    </row>
    <row r="28434" spans="16:17" x14ac:dyDescent="0.3">
      <c r="P28434" s="99"/>
      <c r="Q28434" s="99"/>
    </row>
    <row r="28435" spans="16:17" x14ac:dyDescent="0.3">
      <c r="P28435" s="99"/>
      <c r="Q28435" s="99"/>
    </row>
    <row r="28436" spans="16:17" x14ac:dyDescent="0.3">
      <c r="P28436" s="99"/>
      <c r="Q28436" s="99"/>
    </row>
    <row r="28437" spans="16:17" x14ac:dyDescent="0.3">
      <c r="P28437" s="99"/>
      <c r="Q28437" s="99"/>
    </row>
    <row r="28438" spans="16:17" x14ac:dyDescent="0.3">
      <c r="P28438" s="99"/>
      <c r="Q28438" s="99"/>
    </row>
    <row r="28439" spans="16:17" x14ac:dyDescent="0.3">
      <c r="P28439" s="99"/>
      <c r="Q28439" s="99"/>
    </row>
    <row r="28440" spans="16:17" x14ac:dyDescent="0.3">
      <c r="P28440" s="99"/>
      <c r="Q28440" s="99"/>
    </row>
    <row r="28441" spans="16:17" x14ac:dyDescent="0.3">
      <c r="P28441" s="99"/>
      <c r="Q28441" s="99"/>
    </row>
    <row r="28442" spans="16:17" x14ac:dyDescent="0.3">
      <c r="P28442" s="99"/>
      <c r="Q28442" s="99"/>
    </row>
    <row r="28443" spans="16:17" x14ac:dyDescent="0.3">
      <c r="P28443" s="99"/>
      <c r="Q28443" s="99"/>
    </row>
    <row r="28444" spans="16:17" x14ac:dyDescent="0.3">
      <c r="P28444" s="99"/>
      <c r="Q28444" s="99"/>
    </row>
    <row r="28445" spans="16:17" x14ac:dyDescent="0.3">
      <c r="P28445" s="99"/>
      <c r="Q28445" s="99"/>
    </row>
    <row r="28446" spans="16:17" x14ac:dyDescent="0.3">
      <c r="P28446" s="99"/>
      <c r="Q28446" s="99"/>
    </row>
    <row r="28447" spans="16:17" x14ac:dyDescent="0.3">
      <c r="P28447" s="99"/>
      <c r="Q28447" s="99"/>
    </row>
    <row r="28448" spans="16:17" x14ac:dyDescent="0.3">
      <c r="P28448" s="99"/>
      <c r="Q28448" s="99"/>
    </row>
    <row r="28449" spans="16:17" x14ac:dyDescent="0.3">
      <c r="P28449" s="99"/>
      <c r="Q28449" s="99"/>
    </row>
    <row r="28450" spans="16:17" x14ac:dyDescent="0.3">
      <c r="P28450" s="99"/>
      <c r="Q28450" s="99"/>
    </row>
    <row r="28451" spans="16:17" x14ac:dyDescent="0.3">
      <c r="P28451" s="99"/>
      <c r="Q28451" s="99"/>
    </row>
    <row r="28452" spans="16:17" x14ac:dyDescent="0.3">
      <c r="P28452" s="99"/>
      <c r="Q28452" s="99"/>
    </row>
    <row r="28453" spans="16:17" x14ac:dyDescent="0.3">
      <c r="P28453" s="99"/>
      <c r="Q28453" s="99"/>
    </row>
    <row r="28454" spans="16:17" x14ac:dyDescent="0.3">
      <c r="P28454" s="99"/>
      <c r="Q28454" s="99"/>
    </row>
    <row r="28455" spans="16:17" x14ac:dyDescent="0.3">
      <c r="P28455" s="99"/>
      <c r="Q28455" s="99"/>
    </row>
    <row r="28456" spans="16:17" x14ac:dyDescent="0.3">
      <c r="P28456" s="99"/>
      <c r="Q28456" s="99"/>
    </row>
    <row r="28457" spans="16:17" x14ac:dyDescent="0.3">
      <c r="P28457" s="99"/>
      <c r="Q28457" s="99"/>
    </row>
    <row r="28458" spans="16:17" x14ac:dyDescent="0.3">
      <c r="P28458" s="99"/>
      <c r="Q28458" s="99"/>
    </row>
    <row r="28459" spans="16:17" x14ac:dyDescent="0.3">
      <c r="P28459" s="99"/>
      <c r="Q28459" s="99"/>
    </row>
    <row r="28460" spans="16:17" x14ac:dyDescent="0.3">
      <c r="P28460" s="99"/>
      <c r="Q28460" s="99"/>
    </row>
    <row r="28461" spans="16:17" x14ac:dyDescent="0.3">
      <c r="P28461" s="99"/>
      <c r="Q28461" s="99"/>
    </row>
    <row r="28462" spans="16:17" x14ac:dyDescent="0.3">
      <c r="P28462" s="99"/>
      <c r="Q28462" s="99"/>
    </row>
    <row r="28463" spans="16:17" x14ac:dyDescent="0.3">
      <c r="P28463" s="99"/>
      <c r="Q28463" s="99"/>
    </row>
    <row r="28464" spans="16:17" x14ac:dyDescent="0.3">
      <c r="P28464" s="99"/>
      <c r="Q28464" s="99"/>
    </row>
    <row r="28465" spans="16:17" x14ac:dyDescent="0.3">
      <c r="P28465" s="99"/>
      <c r="Q28465" s="99"/>
    </row>
    <row r="28466" spans="16:17" x14ac:dyDescent="0.3">
      <c r="P28466" s="99"/>
      <c r="Q28466" s="99"/>
    </row>
    <row r="28467" spans="16:17" x14ac:dyDescent="0.3">
      <c r="P28467" s="99"/>
      <c r="Q28467" s="99"/>
    </row>
    <row r="28468" spans="16:17" x14ac:dyDescent="0.3">
      <c r="P28468" s="99"/>
      <c r="Q28468" s="99"/>
    </row>
    <row r="28469" spans="16:17" x14ac:dyDescent="0.3">
      <c r="P28469" s="99"/>
      <c r="Q28469" s="99"/>
    </row>
    <row r="28470" spans="16:17" x14ac:dyDescent="0.3">
      <c r="P28470" s="99"/>
      <c r="Q28470" s="99"/>
    </row>
    <row r="28471" spans="16:17" x14ac:dyDescent="0.3">
      <c r="P28471" s="99"/>
      <c r="Q28471" s="99"/>
    </row>
    <row r="28472" spans="16:17" x14ac:dyDescent="0.3">
      <c r="P28472" s="99"/>
      <c r="Q28472" s="99"/>
    </row>
    <row r="28473" spans="16:17" x14ac:dyDescent="0.3">
      <c r="P28473" s="99"/>
      <c r="Q28473" s="99"/>
    </row>
    <row r="28474" spans="16:17" x14ac:dyDescent="0.3">
      <c r="P28474" s="99"/>
      <c r="Q28474" s="99"/>
    </row>
    <row r="28475" spans="16:17" x14ac:dyDescent="0.3">
      <c r="P28475" s="99"/>
      <c r="Q28475" s="99"/>
    </row>
    <row r="28476" spans="16:17" x14ac:dyDescent="0.3">
      <c r="P28476" s="99"/>
      <c r="Q28476" s="99"/>
    </row>
    <row r="28477" spans="16:17" x14ac:dyDescent="0.3">
      <c r="P28477" s="99"/>
      <c r="Q28477" s="99"/>
    </row>
    <row r="28478" spans="16:17" x14ac:dyDescent="0.3">
      <c r="P28478" s="99"/>
      <c r="Q28478" s="99"/>
    </row>
    <row r="28479" spans="16:17" x14ac:dyDescent="0.3">
      <c r="P28479" s="99"/>
      <c r="Q28479" s="99"/>
    </row>
    <row r="28480" spans="16:17" x14ac:dyDescent="0.3">
      <c r="P28480" s="99"/>
      <c r="Q28480" s="99"/>
    </row>
    <row r="28481" spans="16:17" x14ac:dyDescent="0.3">
      <c r="P28481" s="99"/>
      <c r="Q28481" s="99"/>
    </row>
    <row r="28482" spans="16:17" x14ac:dyDescent="0.3">
      <c r="P28482" s="99"/>
      <c r="Q28482" s="99"/>
    </row>
    <row r="28483" spans="16:17" x14ac:dyDescent="0.3">
      <c r="P28483" s="99"/>
      <c r="Q28483" s="99"/>
    </row>
    <row r="28484" spans="16:17" x14ac:dyDescent="0.3">
      <c r="P28484" s="99"/>
      <c r="Q28484" s="99"/>
    </row>
    <row r="28485" spans="16:17" x14ac:dyDescent="0.3">
      <c r="P28485" s="99"/>
      <c r="Q28485" s="99"/>
    </row>
    <row r="28486" spans="16:17" x14ac:dyDescent="0.3">
      <c r="P28486" s="99"/>
      <c r="Q28486" s="99"/>
    </row>
    <row r="28487" spans="16:17" x14ac:dyDescent="0.3">
      <c r="P28487" s="99"/>
      <c r="Q28487" s="99"/>
    </row>
    <row r="28488" spans="16:17" x14ac:dyDescent="0.3">
      <c r="P28488" s="99"/>
      <c r="Q28488" s="99"/>
    </row>
    <row r="28489" spans="16:17" x14ac:dyDescent="0.3">
      <c r="P28489" s="99"/>
      <c r="Q28489" s="99"/>
    </row>
    <row r="28490" spans="16:17" x14ac:dyDescent="0.3">
      <c r="P28490" s="99"/>
      <c r="Q28490" s="99"/>
    </row>
    <row r="28491" spans="16:17" x14ac:dyDescent="0.3">
      <c r="P28491" s="99"/>
      <c r="Q28491" s="99"/>
    </row>
    <row r="28492" spans="16:17" x14ac:dyDescent="0.3">
      <c r="P28492" s="99"/>
      <c r="Q28492" s="99"/>
    </row>
    <row r="28493" spans="16:17" x14ac:dyDescent="0.3">
      <c r="P28493" s="99"/>
      <c r="Q28493" s="99"/>
    </row>
    <row r="28494" spans="16:17" x14ac:dyDescent="0.3">
      <c r="P28494" s="99"/>
      <c r="Q28494" s="99"/>
    </row>
    <row r="28495" spans="16:17" x14ac:dyDescent="0.3">
      <c r="P28495" s="99"/>
      <c r="Q28495" s="99"/>
    </row>
    <row r="28496" spans="16:17" x14ac:dyDescent="0.3">
      <c r="P28496" s="99"/>
      <c r="Q28496" s="99"/>
    </row>
    <row r="28497" spans="16:17" x14ac:dyDescent="0.3">
      <c r="P28497" s="99"/>
      <c r="Q28497" s="99"/>
    </row>
    <row r="28498" spans="16:17" x14ac:dyDescent="0.3">
      <c r="P28498" s="99"/>
      <c r="Q28498" s="99"/>
    </row>
    <row r="28499" spans="16:17" x14ac:dyDescent="0.3">
      <c r="P28499" s="99"/>
      <c r="Q28499" s="99"/>
    </row>
    <row r="28500" spans="16:17" x14ac:dyDescent="0.3">
      <c r="P28500" s="99"/>
      <c r="Q28500" s="99"/>
    </row>
    <row r="28501" spans="16:17" x14ac:dyDescent="0.3">
      <c r="P28501" s="99"/>
      <c r="Q28501" s="99"/>
    </row>
    <row r="28502" spans="16:17" x14ac:dyDescent="0.3">
      <c r="P28502" s="99"/>
      <c r="Q28502" s="99"/>
    </row>
    <row r="28503" spans="16:17" x14ac:dyDescent="0.3">
      <c r="P28503" s="99"/>
      <c r="Q28503" s="99"/>
    </row>
    <row r="28504" spans="16:17" x14ac:dyDescent="0.3">
      <c r="P28504" s="99"/>
      <c r="Q28504" s="99"/>
    </row>
    <row r="28505" spans="16:17" x14ac:dyDescent="0.3">
      <c r="P28505" s="99"/>
      <c r="Q28505" s="99"/>
    </row>
    <row r="28506" spans="16:17" x14ac:dyDescent="0.3">
      <c r="P28506" s="99"/>
      <c r="Q28506" s="99"/>
    </row>
    <row r="28507" spans="16:17" x14ac:dyDescent="0.3">
      <c r="P28507" s="99"/>
      <c r="Q28507" s="99"/>
    </row>
    <row r="28508" spans="16:17" x14ac:dyDescent="0.3">
      <c r="P28508" s="99"/>
      <c r="Q28508" s="99"/>
    </row>
    <row r="28509" spans="16:17" x14ac:dyDescent="0.3">
      <c r="P28509" s="99"/>
      <c r="Q28509" s="99"/>
    </row>
    <row r="28510" spans="16:17" x14ac:dyDescent="0.3">
      <c r="P28510" s="99"/>
      <c r="Q28510" s="99"/>
    </row>
    <row r="28511" spans="16:17" x14ac:dyDescent="0.3">
      <c r="P28511" s="99"/>
      <c r="Q28511" s="99"/>
    </row>
    <row r="28512" spans="16:17" x14ac:dyDescent="0.3">
      <c r="P28512" s="99"/>
      <c r="Q28512" s="99"/>
    </row>
    <row r="28513" spans="16:17" x14ac:dyDescent="0.3">
      <c r="P28513" s="99"/>
      <c r="Q28513" s="99"/>
    </row>
    <row r="28514" spans="16:17" x14ac:dyDescent="0.3">
      <c r="P28514" s="99"/>
      <c r="Q28514" s="99"/>
    </row>
    <row r="28515" spans="16:17" x14ac:dyDescent="0.3">
      <c r="P28515" s="99"/>
      <c r="Q28515" s="99"/>
    </row>
    <row r="28516" spans="16:17" x14ac:dyDescent="0.3">
      <c r="P28516" s="99"/>
      <c r="Q28516" s="99"/>
    </row>
    <row r="28517" spans="16:17" x14ac:dyDescent="0.3">
      <c r="P28517" s="99"/>
      <c r="Q28517" s="99"/>
    </row>
    <row r="28518" spans="16:17" x14ac:dyDescent="0.3">
      <c r="P28518" s="99"/>
      <c r="Q28518" s="99"/>
    </row>
    <row r="28519" spans="16:17" x14ac:dyDescent="0.3">
      <c r="P28519" s="99"/>
      <c r="Q28519" s="99"/>
    </row>
    <row r="28520" spans="16:17" x14ac:dyDescent="0.3">
      <c r="P28520" s="99"/>
      <c r="Q28520" s="99"/>
    </row>
    <row r="28521" spans="16:17" x14ac:dyDescent="0.3">
      <c r="P28521" s="99"/>
      <c r="Q28521" s="99"/>
    </row>
    <row r="28522" spans="16:17" x14ac:dyDescent="0.3">
      <c r="P28522" s="99"/>
      <c r="Q28522" s="99"/>
    </row>
    <row r="28523" spans="16:17" x14ac:dyDescent="0.3">
      <c r="P28523" s="99"/>
      <c r="Q28523" s="99"/>
    </row>
    <row r="28524" spans="16:17" x14ac:dyDescent="0.3">
      <c r="P28524" s="99"/>
      <c r="Q28524" s="99"/>
    </row>
    <row r="28525" spans="16:17" x14ac:dyDescent="0.3">
      <c r="P28525" s="99"/>
      <c r="Q28525" s="99"/>
    </row>
    <row r="28526" spans="16:17" x14ac:dyDescent="0.3">
      <c r="P28526" s="99"/>
      <c r="Q28526" s="99"/>
    </row>
    <row r="28527" spans="16:17" x14ac:dyDescent="0.3">
      <c r="P28527" s="99"/>
      <c r="Q28527" s="99"/>
    </row>
    <row r="28528" spans="16:17" x14ac:dyDescent="0.3">
      <c r="P28528" s="99"/>
      <c r="Q28528" s="99"/>
    </row>
    <row r="28529" spans="16:17" x14ac:dyDescent="0.3">
      <c r="P28529" s="99"/>
      <c r="Q28529" s="99"/>
    </row>
    <row r="28530" spans="16:17" x14ac:dyDescent="0.3">
      <c r="P28530" s="99"/>
      <c r="Q28530" s="99"/>
    </row>
    <row r="28531" spans="16:17" x14ac:dyDescent="0.3">
      <c r="P28531" s="99"/>
      <c r="Q28531" s="99"/>
    </row>
    <row r="28532" spans="16:17" x14ac:dyDescent="0.3">
      <c r="P28532" s="99"/>
      <c r="Q28532" s="99"/>
    </row>
    <row r="28533" spans="16:17" x14ac:dyDescent="0.3">
      <c r="P28533" s="99"/>
      <c r="Q28533" s="99"/>
    </row>
    <row r="28534" spans="16:17" x14ac:dyDescent="0.3">
      <c r="P28534" s="99"/>
      <c r="Q28534" s="99"/>
    </row>
    <row r="28535" spans="16:17" x14ac:dyDescent="0.3">
      <c r="P28535" s="99"/>
      <c r="Q28535" s="99"/>
    </row>
    <row r="28536" spans="16:17" x14ac:dyDescent="0.3">
      <c r="P28536" s="99"/>
      <c r="Q28536" s="99"/>
    </row>
    <row r="28537" spans="16:17" x14ac:dyDescent="0.3">
      <c r="P28537" s="99"/>
      <c r="Q28537" s="99"/>
    </row>
    <row r="28538" spans="16:17" x14ac:dyDescent="0.3">
      <c r="P28538" s="99"/>
      <c r="Q28538" s="99"/>
    </row>
    <row r="28539" spans="16:17" x14ac:dyDescent="0.3">
      <c r="P28539" s="99"/>
      <c r="Q28539" s="99"/>
    </row>
    <row r="28540" spans="16:17" x14ac:dyDescent="0.3">
      <c r="P28540" s="99"/>
      <c r="Q28540" s="99"/>
    </row>
    <row r="28541" spans="16:17" x14ac:dyDescent="0.3">
      <c r="P28541" s="99"/>
      <c r="Q28541" s="99"/>
    </row>
    <row r="28542" spans="16:17" x14ac:dyDescent="0.3">
      <c r="P28542" s="99"/>
      <c r="Q28542" s="99"/>
    </row>
    <row r="28543" spans="16:17" x14ac:dyDescent="0.3">
      <c r="P28543" s="99"/>
      <c r="Q28543" s="99"/>
    </row>
    <row r="28544" spans="16:17" x14ac:dyDescent="0.3">
      <c r="P28544" s="99"/>
      <c r="Q28544" s="99"/>
    </row>
    <row r="28545" spans="16:17" x14ac:dyDescent="0.3">
      <c r="P28545" s="99"/>
      <c r="Q28545" s="99"/>
    </row>
    <row r="28546" spans="16:17" x14ac:dyDescent="0.3">
      <c r="P28546" s="99"/>
      <c r="Q28546" s="99"/>
    </row>
    <row r="28547" spans="16:17" x14ac:dyDescent="0.3">
      <c r="P28547" s="99"/>
      <c r="Q28547" s="99"/>
    </row>
    <row r="28548" spans="16:17" x14ac:dyDescent="0.3">
      <c r="P28548" s="99"/>
      <c r="Q28548" s="99"/>
    </row>
    <row r="28549" spans="16:17" x14ac:dyDescent="0.3">
      <c r="P28549" s="99"/>
      <c r="Q28549" s="99"/>
    </row>
    <row r="28550" spans="16:17" x14ac:dyDescent="0.3">
      <c r="P28550" s="99"/>
      <c r="Q28550" s="99"/>
    </row>
    <row r="28551" spans="16:17" x14ac:dyDescent="0.3">
      <c r="P28551" s="99"/>
      <c r="Q28551" s="99"/>
    </row>
    <row r="28552" spans="16:17" x14ac:dyDescent="0.3">
      <c r="P28552" s="99"/>
      <c r="Q28552" s="99"/>
    </row>
    <row r="28553" spans="16:17" x14ac:dyDescent="0.3">
      <c r="P28553" s="99"/>
      <c r="Q28553" s="99"/>
    </row>
    <row r="28554" spans="16:17" x14ac:dyDescent="0.3">
      <c r="P28554" s="99"/>
      <c r="Q28554" s="99"/>
    </row>
    <row r="28555" spans="16:17" x14ac:dyDescent="0.3">
      <c r="P28555" s="99"/>
      <c r="Q28555" s="99"/>
    </row>
    <row r="28556" spans="16:17" x14ac:dyDescent="0.3">
      <c r="P28556" s="99"/>
      <c r="Q28556" s="99"/>
    </row>
    <row r="28557" spans="16:17" x14ac:dyDescent="0.3">
      <c r="P28557" s="99"/>
      <c r="Q28557" s="99"/>
    </row>
    <row r="28558" spans="16:17" x14ac:dyDescent="0.3">
      <c r="P28558" s="99"/>
      <c r="Q28558" s="99"/>
    </row>
    <row r="28559" spans="16:17" x14ac:dyDescent="0.3">
      <c r="P28559" s="99"/>
      <c r="Q28559" s="99"/>
    </row>
    <row r="28560" spans="16:17" x14ac:dyDescent="0.3">
      <c r="P28560" s="99"/>
      <c r="Q28560" s="99"/>
    </row>
    <row r="28561" spans="16:17" x14ac:dyDescent="0.3">
      <c r="P28561" s="99"/>
      <c r="Q28561" s="99"/>
    </row>
    <row r="28562" spans="16:17" x14ac:dyDescent="0.3">
      <c r="P28562" s="99"/>
      <c r="Q28562" s="99"/>
    </row>
    <row r="28563" spans="16:17" x14ac:dyDescent="0.3">
      <c r="P28563" s="99"/>
      <c r="Q28563" s="99"/>
    </row>
    <row r="28564" spans="16:17" x14ac:dyDescent="0.3">
      <c r="P28564" s="99"/>
      <c r="Q28564" s="99"/>
    </row>
    <row r="28565" spans="16:17" x14ac:dyDescent="0.3">
      <c r="P28565" s="99"/>
      <c r="Q28565" s="99"/>
    </row>
    <row r="28566" spans="16:17" x14ac:dyDescent="0.3">
      <c r="P28566" s="99"/>
      <c r="Q28566" s="99"/>
    </row>
    <row r="28567" spans="16:17" x14ac:dyDescent="0.3">
      <c r="P28567" s="99"/>
      <c r="Q28567" s="99"/>
    </row>
    <row r="28568" spans="16:17" x14ac:dyDescent="0.3">
      <c r="P28568" s="99"/>
      <c r="Q28568" s="99"/>
    </row>
    <row r="28569" spans="16:17" x14ac:dyDescent="0.3">
      <c r="P28569" s="99"/>
      <c r="Q28569" s="99"/>
    </row>
    <row r="28570" spans="16:17" x14ac:dyDescent="0.3">
      <c r="P28570" s="99"/>
      <c r="Q28570" s="99"/>
    </row>
    <row r="28571" spans="16:17" x14ac:dyDescent="0.3">
      <c r="P28571" s="99"/>
      <c r="Q28571" s="99"/>
    </row>
    <row r="28572" spans="16:17" x14ac:dyDescent="0.3">
      <c r="P28572" s="99"/>
      <c r="Q28572" s="99"/>
    </row>
    <row r="28573" spans="16:17" x14ac:dyDescent="0.3">
      <c r="P28573" s="99"/>
      <c r="Q28573" s="99"/>
    </row>
    <row r="28574" spans="16:17" x14ac:dyDescent="0.3">
      <c r="P28574" s="99"/>
      <c r="Q28574" s="99"/>
    </row>
    <row r="28575" spans="16:17" x14ac:dyDescent="0.3">
      <c r="P28575" s="99"/>
      <c r="Q28575" s="99"/>
    </row>
    <row r="28576" spans="16:17" x14ac:dyDescent="0.3">
      <c r="P28576" s="99"/>
      <c r="Q28576" s="99"/>
    </row>
    <row r="28577" spans="16:17" x14ac:dyDescent="0.3">
      <c r="P28577" s="99"/>
      <c r="Q28577" s="99"/>
    </row>
    <row r="28578" spans="16:17" x14ac:dyDescent="0.3">
      <c r="P28578" s="99"/>
      <c r="Q28578" s="99"/>
    </row>
    <row r="28579" spans="16:17" x14ac:dyDescent="0.3">
      <c r="P28579" s="99"/>
      <c r="Q28579" s="99"/>
    </row>
    <row r="28580" spans="16:17" x14ac:dyDescent="0.3">
      <c r="P28580" s="99"/>
      <c r="Q28580" s="99"/>
    </row>
    <row r="28581" spans="16:17" x14ac:dyDescent="0.3">
      <c r="P28581" s="99"/>
      <c r="Q28581" s="99"/>
    </row>
    <row r="28582" spans="16:17" x14ac:dyDescent="0.3">
      <c r="P28582" s="99"/>
      <c r="Q28582" s="99"/>
    </row>
    <row r="28583" spans="16:17" x14ac:dyDescent="0.3">
      <c r="P28583" s="99"/>
      <c r="Q28583" s="99"/>
    </row>
    <row r="28584" spans="16:17" x14ac:dyDescent="0.3">
      <c r="P28584" s="99"/>
      <c r="Q28584" s="99"/>
    </row>
    <row r="28585" spans="16:17" x14ac:dyDescent="0.3">
      <c r="P28585" s="99"/>
      <c r="Q28585" s="99"/>
    </row>
    <row r="28586" spans="16:17" x14ac:dyDescent="0.3">
      <c r="P28586" s="99"/>
      <c r="Q28586" s="99"/>
    </row>
    <row r="28587" spans="16:17" x14ac:dyDescent="0.3">
      <c r="P28587" s="99"/>
      <c r="Q28587" s="99"/>
    </row>
    <row r="28588" spans="16:17" x14ac:dyDescent="0.3">
      <c r="P28588" s="99"/>
      <c r="Q28588" s="99"/>
    </row>
    <row r="28589" spans="16:17" x14ac:dyDescent="0.3">
      <c r="P28589" s="99"/>
      <c r="Q28589" s="99"/>
    </row>
    <row r="28590" spans="16:17" x14ac:dyDescent="0.3">
      <c r="P28590" s="99"/>
      <c r="Q28590" s="99"/>
    </row>
    <row r="28591" spans="16:17" x14ac:dyDescent="0.3">
      <c r="P28591" s="99"/>
      <c r="Q28591" s="99"/>
    </row>
    <row r="28592" spans="16:17" x14ac:dyDescent="0.3">
      <c r="P28592" s="99"/>
      <c r="Q28592" s="99"/>
    </row>
    <row r="28593" spans="16:17" x14ac:dyDescent="0.3">
      <c r="P28593" s="99"/>
      <c r="Q28593" s="99"/>
    </row>
    <row r="28594" spans="16:17" x14ac:dyDescent="0.3">
      <c r="P28594" s="99"/>
      <c r="Q28594" s="99"/>
    </row>
    <row r="28595" spans="16:17" x14ac:dyDescent="0.3">
      <c r="P28595" s="99"/>
      <c r="Q28595" s="99"/>
    </row>
    <row r="28596" spans="16:17" x14ac:dyDescent="0.3">
      <c r="P28596" s="99"/>
      <c r="Q28596" s="99"/>
    </row>
    <row r="28597" spans="16:17" x14ac:dyDescent="0.3">
      <c r="P28597" s="99"/>
      <c r="Q28597" s="99"/>
    </row>
    <row r="28598" spans="16:17" x14ac:dyDescent="0.3">
      <c r="P28598" s="99"/>
      <c r="Q28598" s="99"/>
    </row>
    <row r="28599" spans="16:17" x14ac:dyDescent="0.3">
      <c r="P28599" s="99"/>
      <c r="Q28599" s="99"/>
    </row>
    <row r="28600" spans="16:17" x14ac:dyDescent="0.3">
      <c r="P28600" s="99"/>
      <c r="Q28600" s="99"/>
    </row>
    <row r="28601" spans="16:17" x14ac:dyDescent="0.3">
      <c r="P28601" s="99"/>
      <c r="Q28601" s="99"/>
    </row>
    <row r="28602" spans="16:17" x14ac:dyDescent="0.3">
      <c r="P28602" s="99"/>
      <c r="Q28602" s="99"/>
    </row>
    <row r="28603" spans="16:17" x14ac:dyDescent="0.3">
      <c r="P28603" s="99"/>
      <c r="Q28603" s="99"/>
    </row>
    <row r="28604" spans="16:17" x14ac:dyDescent="0.3">
      <c r="P28604" s="99"/>
      <c r="Q28604" s="99"/>
    </row>
    <row r="28605" spans="16:17" x14ac:dyDescent="0.3">
      <c r="P28605" s="99"/>
      <c r="Q28605" s="99"/>
    </row>
    <row r="28606" spans="16:17" x14ac:dyDescent="0.3">
      <c r="P28606" s="99"/>
      <c r="Q28606" s="99"/>
    </row>
    <row r="28607" spans="16:17" x14ac:dyDescent="0.3">
      <c r="P28607" s="99"/>
      <c r="Q28607" s="99"/>
    </row>
    <row r="28608" spans="16:17" x14ac:dyDescent="0.3">
      <c r="P28608" s="99"/>
      <c r="Q28608" s="99"/>
    </row>
    <row r="28609" spans="16:17" x14ac:dyDescent="0.3">
      <c r="P28609" s="99"/>
      <c r="Q28609" s="99"/>
    </row>
    <row r="28610" spans="16:17" x14ac:dyDescent="0.3">
      <c r="P28610" s="99"/>
      <c r="Q28610" s="99"/>
    </row>
    <row r="28611" spans="16:17" x14ac:dyDescent="0.3">
      <c r="P28611" s="99"/>
      <c r="Q28611" s="99"/>
    </row>
    <row r="28612" spans="16:17" x14ac:dyDescent="0.3">
      <c r="P28612" s="99"/>
      <c r="Q28612" s="99"/>
    </row>
    <row r="28613" spans="16:17" x14ac:dyDescent="0.3">
      <c r="P28613" s="99"/>
      <c r="Q28613" s="99"/>
    </row>
    <row r="28614" spans="16:17" x14ac:dyDescent="0.3">
      <c r="P28614" s="99"/>
      <c r="Q28614" s="99"/>
    </row>
    <row r="28615" spans="16:17" x14ac:dyDescent="0.3">
      <c r="P28615" s="99"/>
      <c r="Q28615" s="99"/>
    </row>
    <row r="28616" spans="16:17" x14ac:dyDescent="0.3">
      <c r="P28616" s="99"/>
      <c r="Q28616" s="99"/>
    </row>
    <row r="28617" spans="16:17" x14ac:dyDescent="0.3">
      <c r="P28617" s="99"/>
      <c r="Q28617" s="99"/>
    </row>
    <row r="28618" spans="16:17" x14ac:dyDescent="0.3">
      <c r="P28618" s="99"/>
      <c r="Q28618" s="99"/>
    </row>
    <row r="28619" spans="16:17" x14ac:dyDescent="0.3">
      <c r="P28619" s="99"/>
      <c r="Q28619" s="99"/>
    </row>
    <row r="28620" spans="16:17" x14ac:dyDescent="0.3">
      <c r="P28620" s="99"/>
      <c r="Q28620" s="99"/>
    </row>
    <row r="28621" spans="16:17" x14ac:dyDescent="0.3">
      <c r="P28621" s="99"/>
      <c r="Q28621" s="99"/>
    </row>
    <row r="28622" spans="16:17" x14ac:dyDescent="0.3">
      <c r="P28622" s="99"/>
      <c r="Q28622" s="99"/>
    </row>
    <row r="28623" spans="16:17" x14ac:dyDescent="0.3">
      <c r="P28623" s="99"/>
      <c r="Q28623" s="99"/>
    </row>
    <row r="28624" spans="16:17" x14ac:dyDescent="0.3">
      <c r="P28624" s="99"/>
      <c r="Q28624" s="99"/>
    </row>
    <row r="28625" spans="16:17" x14ac:dyDescent="0.3">
      <c r="P28625" s="99"/>
      <c r="Q28625" s="99"/>
    </row>
    <row r="28626" spans="16:17" x14ac:dyDescent="0.3">
      <c r="P28626" s="99"/>
      <c r="Q28626" s="99"/>
    </row>
    <row r="28627" spans="16:17" x14ac:dyDescent="0.3">
      <c r="P28627" s="99"/>
      <c r="Q28627" s="99"/>
    </row>
    <row r="28628" spans="16:17" x14ac:dyDescent="0.3">
      <c r="P28628" s="99"/>
      <c r="Q28628" s="99"/>
    </row>
    <row r="28629" spans="16:17" x14ac:dyDescent="0.3">
      <c r="P28629" s="99"/>
      <c r="Q28629" s="99"/>
    </row>
    <row r="28630" spans="16:17" x14ac:dyDescent="0.3">
      <c r="P28630" s="99"/>
      <c r="Q28630" s="99"/>
    </row>
    <row r="28631" spans="16:17" x14ac:dyDescent="0.3">
      <c r="P28631" s="99"/>
      <c r="Q28631" s="99"/>
    </row>
    <row r="28632" spans="16:17" x14ac:dyDescent="0.3">
      <c r="P28632" s="99"/>
      <c r="Q28632" s="99"/>
    </row>
    <row r="28633" spans="16:17" x14ac:dyDescent="0.3">
      <c r="P28633" s="99"/>
      <c r="Q28633" s="99"/>
    </row>
    <row r="28634" spans="16:17" x14ac:dyDescent="0.3">
      <c r="P28634" s="99"/>
      <c r="Q28634" s="99"/>
    </row>
    <row r="28635" spans="16:17" x14ac:dyDescent="0.3">
      <c r="P28635" s="99"/>
      <c r="Q28635" s="99"/>
    </row>
    <row r="28636" spans="16:17" x14ac:dyDescent="0.3">
      <c r="P28636" s="99"/>
      <c r="Q28636" s="99"/>
    </row>
    <row r="28637" spans="16:17" x14ac:dyDescent="0.3">
      <c r="P28637" s="99"/>
      <c r="Q28637" s="99"/>
    </row>
    <row r="28638" spans="16:17" x14ac:dyDescent="0.3">
      <c r="P28638" s="99"/>
      <c r="Q28638" s="99"/>
    </row>
    <row r="28639" spans="16:17" x14ac:dyDescent="0.3">
      <c r="P28639" s="99"/>
      <c r="Q28639" s="99"/>
    </row>
    <row r="28640" spans="16:17" x14ac:dyDescent="0.3">
      <c r="P28640" s="99"/>
      <c r="Q28640" s="99"/>
    </row>
    <row r="28641" spans="16:17" x14ac:dyDescent="0.3">
      <c r="P28641" s="99"/>
      <c r="Q28641" s="99"/>
    </row>
    <row r="28642" spans="16:17" x14ac:dyDescent="0.3">
      <c r="P28642" s="99"/>
      <c r="Q28642" s="99"/>
    </row>
    <row r="28643" spans="16:17" x14ac:dyDescent="0.3">
      <c r="P28643" s="99"/>
      <c r="Q28643" s="99"/>
    </row>
    <row r="28644" spans="16:17" x14ac:dyDescent="0.3">
      <c r="P28644" s="99"/>
      <c r="Q28644" s="99"/>
    </row>
    <row r="28645" spans="16:17" x14ac:dyDescent="0.3">
      <c r="P28645" s="99"/>
      <c r="Q28645" s="99"/>
    </row>
    <row r="28646" spans="16:17" x14ac:dyDescent="0.3">
      <c r="P28646" s="99"/>
      <c r="Q28646" s="99"/>
    </row>
    <row r="28647" spans="16:17" x14ac:dyDescent="0.3">
      <c r="P28647" s="99"/>
      <c r="Q28647" s="99"/>
    </row>
    <row r="28648" spans="16:17" x14ac:dyDescent="0.3">
      <c r="P28648" s="99"/>
      <c r="Q28648" s="99"/>
    </row>
    <row r="28649" spans="16:17" x14ac:dyDescent="0.3">
      <c r="P28649" s="99"/>
      <c r="Q28649" s="99"/>
    </row>
    <row r="28650" spans="16:17" x14ac:dyDescent="0.3">
      <c r="P28650" s="99"/>
      <c r="Q28650" s="99"/>
    </row>
    <row r="28651" spans="16:17" x14ac:dyDescent="0.3">
      <c r="P28651" s="99"/>
      <c r="Q28651" s="99"/>
    </row>
    <row r="28652" spans="16:17" x14ac:dyDescent="0.3">
      <c r="P28652" s="99"/>
      <c r="Q28652" s="99"/>
    </row>
    <row r="28653" spans="16:17" x14ac:dyDescent="0.3">
      <c r="P28653" s="99"/>
      <c r="Q28653" s="99"/>
    </row>
    <row r="28654" spans="16:17" x14ac:dyDescent="0.3">
      <c r="P28654" s="99"/>
      <c r="Q28654" s="99"/>
    </row>
    <row r="28655" spans="16:17" x14ac:dyDescent="0.3">
      <c r="P28655" s="99"/>
      <c r="Q28655" s="99"/>
    </row>
    <row r="28656" spans="16:17" x14ac:dyDescent="0.3">
      <c r="P28656" s="99"/>
      <c r="Q28656" s="99"/>
    </row>
    <row r="28657" spans="16:17" x14ac:dyDescent="0.3">
      <c r="P28657" s="99"/>
      <c r="Q28657" s="99"/>
    </row>
    <row r="28658" spans="16:17" x14ac:dyDescent="0.3">
      <c r="P28658" s="99"/>
      <c r="Q28658" s="99"/>
    </row>
    <row r="28659" spans="16:17" x14ac:dyDescent="0.3">
      <c r="P28659" s="99"/>
      <c r="Q28659" s="99"/>
    </row>
    <row r="28660" spans="16:17" x14ac:dyDescent="0.3">
      <c r="P28660" s="99"/>
      <c r="Q28660" s="99"/>
    </row>
    <row r="28661" spans="16:17" x14ac:dyDescent="0.3">
      <c r="P28661" s="99"/>
      <c r="Q28661" s="99"/>
    </row>
    <row r="28662" spans="16:17" x14ac:dyDescent="0.3">
      <c r="P28662" s="99"/>
      <c r="Q28662" s="99"/>
    </row>
    <row r="28663" spans="16:17" x14ac:dyDescent="0.3">
      <c r="P28663" s="99"/>
      <c r="Q28663" s="99"/>
    </row>
    <row r="28664" spans="16:17" x14ac:dyDescent="0.3">
      <c r="P28664" s="99"/>
      <c r="Q28664" s="99"/>
    </row>
    <row r="28665" spans="16:17" x14ac:dyDescent="0.3">
      <c r="P28665" s="99"/>
      <c r="Q28665" s="99"/>
    </row>
    <row r="28666" spans="16:17" x14ac:dyDescent="0.3">
      <c r="P28666" s="99"/>
      <c r="Q28666" s="99"/>
    </row>
    <row r="28667" spans="16:17" x14ac:dyDescent="0.3">
      <c r="P28667" s="99"/>
      <c r="Q28667" s="99"/>
    </row>
    <row r="28668" spans="16:17" x14ac:dyDescent="0.3">
      <c r="P28668" s="99"/>
      <c r="Q28668" s="99"/>
    </row>
    <row r="28669" spans="16:17" x14ac:dyDescent="0.3">
      <c r="P28669" s="99"/>
      <c r="Q28669" s="99"/>
    </row>
    <row r="28670" spans="16:17" x14ac:dyDescent="0.3">
      <c r="P28670" s="99"/>
      <c r="Q28670" s="99"/>
    </row>
    <row r="28671" spans="16:17" x14ac:dyDescent="0.3">
      <c r="P28671" s="99"/>
      <c r="Q28671" s="99"/>
    </row>
    <row r="28672" spans="16:17" x14ac:dyDescent="0.3">
      <c r="P28672" s="99"/>
      <c r="Q28672" s="99"/>
    </row>
    <row r="28673" spans="16:17" x14ac:dyDescent="0.3">
      <c r="P28673" s="99"/>
      <c r="Q28673" s="99"/>
    </row>
    <row r="28674" spans="16:17" x14ac:dyDescent="0.3">
      <c r="P28674" s="99"/>
      <c r="Q28674" s="99"/>
    </row>
    <row r="28675" spans="16:17" x14ac:dyDescent="0.3">
      <c r="P28675" s="99"/>
      <c r="Q28675" s="99"/>
    </row>
    <row r="28676" spans="16:17" x14ac:dyDescent="0.3">
      <c r="P28676" s="99"/>
      <c r="Q28676" s="99"/>
    </row>
    <row r="28677" spans="16:17" x14ac:dyDescent="0.3">
      <c r="P28677" s="99"/>
      <c r="Q28677" s="99"/>
    </row>
    <row r="28678" spans="16:17" x14ac:dyDescent="0.3">
      <c r="P28678" s="99"/>
      <c r="Q28678" s="99"/>
    </row>
    <row r="28679" spans="16:17" x14ac:dyDescent="0.3">
      <c r="P28679" s="99"/>
      <c r="Q28679" s="99"/>
    </row>
    <row r="28680" spans="16:17" x14ac:dyDescent="0.3">
      <c r="P28680" s="99"/>
      <c r="Q28680" s="99"/>
    </row>
    <row r="28681" spans="16:17" x14ac:dyDescent="0.3">
      <c r="P28681" s="99"/>
      <c r="Q28681" s="99"/>
    </row>
    <row r="28682" spans="16:17" x14ac:dyDescent="0.3">
      <c r="P28682" s="99"/>
      <c r="Q28682" s="99"/>
    </row>
    <row r="28683" spans="16:17" x14ac:dyDescent="0.3">
      <c r="P28683" s="99"/>
      <c r="Q28683" s="99"/>
    </row>
    <row r="28684" spans="16:17" x14ac:dyDescent="0.3">
      <c r="P28684" s="99"/>
      <c r="Q28684" s="99"/>
    </row>
    <row r="28685" spans="16:17" x14ac:dyDescent="0.3">
      <c r="P28685" s="99"/>
      <c r="Q28685" s="99"/>
    </row>
    <row r="28686" spans="16:17" x14ac:dyDescent="0.3">
      <c r="P28686" s="99"/>
      <c r="Q28686" s="99"/>
    </row>
    <row r="28687" spans="16:17" x14ac:dyDescent="0.3">
      <c r="P28687" s="99"/>
      <c r="Q28687" s="99"/>
    </row>
    <row r="28688" spans="16:17" x14ac:dyDescent="0.3">
      <c r="P28688" s="99"/>
      <c r="Q28688" s="99"/>
    </row>
    <row r="28689" spans="16:17" x14ac:dyDescent="0.3">
      <c r="P28689" s="99"/>
      <c r="Q28689" s="99"/>
    </row>
    <row r="28690" spans="16:17" x14ac:dyDescent="0.3">
      <c r="P28690" s="99"/>
      <c r="Q28690" s="99"/>
    </row>
    <row r="28691" spans="16:17" x14ac:dyDescent="0.3">
      <c r="P28691" s="99"/>
      <c r="Q28691" s="99"/>
    </row>
    <row r="28692" spans="16:17" x14ac:dyDescent="0.3">
      <c r="P28692" s="99"/>
      <c r="Q28692" s="99"/>
    </row>
    <row r="28693" spans="16:17" x14ac:dyDescent="0.3">
      <c r="P28693" s="99"/>
      <c r="Q28693" s="99"/>
    </row>
    <row r="28694" spans="16:17" x14ac:dyDescent="0.3">
      <c r="P28694" s="99"/>
      <c r="Q28694" s="99"/>
    </row>
    <row r="28695" spans="16:17" x14ac:dyDescent="0.3">
      <c r="P28695" s="99"/>
      <c r="Q28695" s="99"/>
    </row>
    <row r="28696" spans="16:17" x14ac:dyDescent="0.3">
      <c r="P28696" s="99"/>
      <c r="Q28696" s="99"/>
    </row>
    <row r="28697" spans="16:17" x14ac:dyDescent="0.3">
      <c r="P28697" s="99"/>
      <c r="Q28697" s="99"/>
    </row>
    <row r="28698" spans="16:17" x14ac:dyDescent="0.3">
      <c r="P28698" s="99"/>
      <c r="Q28698" s="99"/>
    </row>
    <row r="28699" spans="16:17" x14ac:dyDescent="0.3">
      <c r="P28699" s="99"/>
      <c r="Q28699" s="99"/>
    </row>
    <row r="28700" spans="16:17" x14ac:dyDescent="0.3">
      <c r="P28700" s="99"/>
      <c r="Q28700" s="99"/>
    </row>
    <row r="28701" spans="16:17" x14ac:dyDescent="0.3">
      <c r="P28701" s="99"/>
      <c r="Q28701" s="99"/>
    </row>
    <row r="28702" spans="16:17" x14ac:dyDescent="0.3">
      <c r="P28702" s="99"/>
      <c r="Q28702" s="99"/>
    </row>
    <row r="28703" spans="16:17" x14ac:dyDescent="0.3">
      <c r="P28703" s="99"/>
      <c r="Q28703" s="99"/>
    </row>
    <row r="28704" spans="16:17" x14ac:dyDescent="0.3">
      <c r="P28704" s="99"/>
      <c r="Q28704" s="99"/>
    </row>
    <row r="28705" spans="16:17" x14ac:dyDescent="0.3">
      <c r="P28705" s="99"/>
      <c r="Q28705" s="99"/>
    </row>
    <row r="28706" spans="16:17" x14ac:dyDescent="0.3">
      <c r="P28706" s="99"/>
      <c r="Q28706" s="99"/>
    </row>
    <row r="28707" spans="16:17" x14ac:dyDescent="0.3">
      <c r="P28707" s="99"/>
      <c r="Q28707" s="99"/>
    </row>
    <row r="28708" spans="16:17" x14ac:dyDescent="0.3">
      <c r="P28708" s="99"/>
      <c r="Q28708" s="99"/>
    </row>
    <row r="28709" spans="16:17" x14ac:dyDescent="0.3">
      <c r="P28709" s="99"/>
      <c r="Q28709" s="99"/>
    </row>
    <row r="28710" spans="16:17" x14ac:dyDescent="0.3">
      <c r="P28710" s="99"/>
      <c r="Q28710" s="99"/>
    </row>
    <row r="28711" spans="16:17" x14ac:dyDescent="0.3">
      <c r="P28711" s="99"/>
      <c r="Q28711" s="99"/>
    </row>
    <row r="28712" spans="16:17" x14ac:dyDescent="0.3">
      <c r="P28712" s="99"/>
      <c r="Q28712" s="99"/>
    </row>
    <row r="28713" spans="16:17" x14ac:dyDescent="0.3">
      <c r="P28713" s="99"/>
      <c r="Q28713" s="99"/>
    </row>
    <row r="28714" spans="16:17" x14ac:dyDescent="0.3">
      <c r="P28714" s="99"/>
      <c r="Q28714" s="99"/>
    </row>
    <row r="28715" spans="16:17" x14ac:dyDescent="0.3">
      <c r="P28715" s="99"/>
      <c r="Q28715" s="99"/>
    </row>
    <row r="28716" spans="16:17" x14ac:dyDescent="0.3">
      <c r="P28716" s="99"/>
      <c r="Q28716" s="99"/>
    </row>
    <row r="28717" spans="16:17" x14ac:dyDescent="0.3">
      <c r="P28717" s="99"/>
      <c r="Q28717" s="99"/>
    </row>
    <row r="28718" spans="16:17" x14ac:dyDescent="0.3">
      <c r="P28718" s="99"/>
      <c r="Q28718" s="99"/>
    </row>
    <row r="28719" spans="16:17" x14ac:dyDescent="0.3">
      <c r="P28719" s="99"/>
      <c r="Q28719" s="99"/>
    </row>
    <row r="28720" spans="16:17" x14ac:dyDescent="0.3">
      <c r="P28720" s="99"/>
      <c r="Q28720" s="99"/>
    </row>
    <row r="28721" spans="16:17" x14ac:dyDescent="0.3">
      <c r="P28721" s="99"/>
      <c r="Q28721" s="99"/>
    </row>
    <row r="28722" spans="16:17" x14ac:dyDescent="0.3">
      <c r="P28722" s="99"/>
      <c r="Q28722" s="99"/>
    </row>
    <row r="28723" spans="16:17" x14ac:dyDescent="0.3">
      <c r="P28723" s="99"/>
      <c r="Q28723" s="99"/>
    </row>
    <row r="28724" spans="16:17" x14ac:dyDescent="0.3">
      <c r="P28724" s="99"/>
      <c r="Q28724" s="99"/>
    </row>
    <row r="28725" spans="16:17" x14ac:dyDescent="0.3">
      <c r="P28725" s="99"/>
      <c r="Q28725" s="99"/>
    </row>
    <row r="28726" spans="16:17" x14ac:dyDescent="0.3">
      <c r="P28726" s="99"/>
      <c r="Q28726" s="99"/>
    </row>
    <row r="28727" spans="16:17" x14ac:dyDescent="0.3">
      <c r="P28727" s="99"/>
      <c r="Q28727" s="99"/>
    </row>
    <row r="28728" spans="16:17" x14ac:dyDescent="0.3">
      <c r="P28728" s="99"/>
      <c r="Q28728" s="99"/>
    </row>
    <row r="28729" spans="16:17" x14ac:dyDescent="0.3">
      <c r="P28729" s="99"/>
      <c r="Q28729" s="99"/>
    </row>
    <row r="28730" spans="16:17" x14ac:dyDescent="0.3">
      <c r="P28730" s="99"/>
      <c r="Q28730" s="99"/>
    </row>
    <row r="28731" spans="16:17" x14ac:dyDescent="0.3">
      <c r="P28731" s="99"/>
      <c r="Q28731" s="99"/>
    </row>
    <row r="28732" spans="16:17" x14ac:dyDescent="0.3">
      <c r="P28732" s="99"/>
      <c r="Q28732" s="99"/>
    </row>
    <row r="28733" spans="16:17" x14ac:dyDescent="0.3">
      <c r="P28733" s="99"/>
      <c r="Q28733" s="99"/>
    </row>
    <row r="28734" spans="16:17" x14ac:dyDescent="0.3">
      <c r="P28734" s="99"/>
      <c r="Q28734" s="99"/>
    </row>
    <row r="28735" spans="16:17" x14ac:dyDescent="0.3">
      <c r="P28735" s="99"/>
      <c r="Q28735" s="99"/>
    </row>
    <row r="28736" spans="16:17" x14ac:dyDescent="0.3">
      <c r="P28736" s="99"/>
      <c r="Q28736" s="99"/>
    </row>
    <row r="28737" spans="16:17" x14ac:dyDescent="0.3">
      <c r="P28737" s="99"/>
      <c r="Q28737" s="99"/>
    </row>
    <row r="28738" spans="16:17" x14ac:dyDescent="0.3">
      <c r="P28738" s="99"/>
      <c r="Q28738" s="99"/>
    </row>
    <row r="28739" spans="16:17" x14ac:dyDescent="0.3">
      <c r="P28739" s="99"/>
      <c r="Q28739" s="99"/>
    </row>
    <row r="28740" spans="16:17" x14ac:dyDescent="0.3">
      <c r="P28740" s="99"/>
      <c r="Q28740" s="99"/>
    </row>
    <row r="28741" spans="16:17" x14ac:dyDescent="0.3">
      <c r="P28741" s="99"/>
      <c r="Q28741" s="99"/>
    </row>
    <row r="28742" spans="16:17" x14ac:dyDescent="0.3">
      <c r="P28742" s="99"/>
      <c r="Q28742" s="99"/>
    </row>
    <row r="28743" spans="16:17" x14ac:dyDescent="0.3">
      <c r="P28743" s="99"/>
      <c r="Q28743" s="99"/>
    </row>
    <row r="28744" spans="16:17" x14ac:dyDescent="0.3">
      <c r="P28744" s="99"/>
      <c r="Q28744" s="99"/>
    </row>
    <row r="28745" spans="16:17" x14ac:dyDescent="0.3">
      <c r="P28745" s="99"/>
      <c r="Q28745" s="99"/>
    </row>
    <row r="28746" spans="16:17" x14ac:dyDescent="0.3">
      <c r="P28746" s="99"/>
      <c r="Q28746" s="99"/>
    </row>
    <row r="28747" spans="16:17" x14ac:dyDescent="0.3">
      <c r="P28747" s="99"/>
      <c r="Q28747" s="99"/>
    </row>
    <row r="28748" spans="16:17" x14ac:dyDescent="0.3">
      <c r="P28748" s="99"/>
      <c r="Q28748" s="99"/>
    </row>
    <row r="28749" spans="16:17" x14ac:dyDescent="0.3">
      <c r="P28749" s="99"/>
      <c r="Q28749" s="99"/>
    </row>
    <row r="28750" spans="16:17" x14ac:dyDescent="0.3">
      <c r="P28750" s="99"/>
      <c r="Q28750" s="99"/>
    </row>
    <row r="28751" spans="16:17" x14ac:dyDescent="0.3">
      <c r="P28751" s="99"/>
      <c r="Q28751" s="99"/>
    </row>
    <row r="28752" spans="16:17" x14ac:dyDescent="0.3">
      <c r="P28752" s="99"/>
      <c r="Q28752" s="99"/>
    </row>
    <row r="28753" spans="16:17" x14ac:dyDescent="0.3">
      <c r="P28753" s="99"/>
      <c r="Q28753" s="99"/>
    </row>
    <row r="28754" spans="16:17" x14ac:dyDescent="0.3">
      <c r="P28754" s="99"/>
      <c r="Q28754" s="99"/>
    </row>
    <row r="28755" spans="16:17" x14ac:dyDescent="0.3">
      <c r="P28755" s="99"/>
      <c r="Q28755" s="99"/>
    </row>
    <row r="28756" spans="16:17" x14ac:dyDescent="0.3">
      <c r="P28756" s="99"/>
      <c r="Q28756" s="99"/>
    </row>
    <row r="28757" spans="16:17" x14ac:dyDescent="0.3">
      <c r="P28757" s="99"/>
      <c r="Q28757" s="99"/>
    </row>
    <row r="28758" spans="16:17" x14ac:dyDescent="0.3">
      <c r="P28758" s="99"/>
      <c r="Q28758" s="99"/>
    </row>
    <row r="28759" spans="16:17" x14ac:dyDescent="0.3">
      <c r="P28759" s="99"/>
      <c r="Q28759" s="99"/>
    </row>
    <row r="28760" spans="16:17" x14ac:dyDescent="0.3">
      <c r="P28760" s="99"/>
      <c r="Q28760" s="99"/>
    </row>
    <row r="28761" spans="16:17" x14ac:dyDescent="0.3">
      <c r="P28761" s="99"/>
      <c r="Q28761" s="99"/>
    </row>
    <row r="28762" spans="16:17" x14ac:dyDescent="0.3">
      <c r="P28762" s="99"/>
      <c r="Q28762" s="99"/>
    </row>
    <row r="28763" spans="16:17" x14ac:dyDescent="0.3">
      <c r="P28763" s="99"/>
      <c r="Q28763" s="99"/>
    </row>
    <row r="28764" spans="16:17" x14ac:dyDescent="0.3">
      <c r="P28764" s="99"/>
      <c r="Q28764" s="99"/>
    </row>
    <row r="28765" spans="16:17" x14ac:dyDescent="0.3">
      <c r="P28765" s="99"/>
      <c r="Q28765" s="99"/>
    </row>
    <row r="28766" spans="16:17" x14ac:dyDescent="0.3">
      <c r="P28766" s="99"/>
      <c r="Q28766" s="99"/>
    </row>
    <row r="28767" spans="16:17" x14ac:dyDescent="0.3">
      <c r="P28767" s="99"/>
      <c r="Q28767" s="99"/>
    </row>
    <row r="28768" spans="16:17" x14ac:dyDescent="0.3">
      <c r="P28768" s="99"/>
      <c r="Q28768" s="99"/>
    </row>
    <row r="28769" spans="16:17" x14ac:dyDescent="0.3">
      <c r="P28769" s="99"/>
      <c r="Q28769" s="99"/>
    </row>
    <row r="28770" spans="16:17" x14ac:dyDescent="0.3">
      <c r="P28770" s="99"/>
      <c r="Q28770" s="99"/>
    </row>
    <row r="28771" spans="16:17" x14ac:dyDescent="0.3">
      <c r="P28771" s="99"/>
      <c r="Q28771" s="99"/>
    </row>
    <row r="28772" spans="16:17" x14ac:dyDescent="0.3">
      <c r="P28772" s="99"/>
      <c r="Q28772" s="99"/>
    </row>
    <row r="28773" spans="16:17" x14ac:dyDescent="0.3">
      <c r="P28773" s="99"/>
      <c r="Q28773" s="99"/>
    </row>
    <row r="28774" spans="16:17" x14ac:dyDescent="0.3">
      <c r="P28774" s="99"/>
      <c r="Q28774" s="99"/>
    </row>
    <row r="28775" spans="16:17" x14ac:dyDescent="0.3">
      <c r="P28775" s="99"/>
      <c r="Q28775" s="99"/>
    </row>
    <row r="28776" spans="16:17" x14ac:dyDescent="0.3">
      <c r="P28776" s="99"/>
      <c r="Q28776" s="99"/>
    </row>
    <row r="28777" spans="16:17" x14ac:dyDescent="0.3">
      <c r="P28777" s="99"/>
      <c r="Q28777" s="99"/>
    </row>
    <row r="28778" spans="16:17" x14ac:dyDescent="0.3">
      <c r="P28778" s="99"/>
      <c r="Q28778" s="99"/>
    </row>
    <row r="28779" spans="16:17" x14ac:dyDescent="0.3">
      <c r="P28779" s="99"/>
      <c r="Q28779" s="99"/>
    </row>
    <row r="28780" spans="16:17" x14ac:dyDescent="0.3">
      <c r="P28780" s="99"/>
      <c r="Q28780" s="99"/>
    </row>
    <row r="28781" spans="16:17" x14ac:dyDescent="0.3">
      <c r="P28781" s="99"/>
      <c r="Q28781" s="99"/>
    </row>
    <row r="28782" spans="16:17" x14ac:dyDescent="0.3">
      <c r="P28782" s="99"/>
      <c r="Q28782" s="99"/>
    </row>
    <row r="28783" spans="16:17" x14ac:dyDescent="0.3">
      <c r="P28783" s="99"/>
      <c r="Q28783" s="99"/>
    </row>
    <row r="28784" spans="16:17" x14ac:dyDescent="0.3">
      <c r="P28784" s="99"/>
      <c r="Q28784" s="99"/>
    </row>
    <row r="28785" spans="16:17" x14ac:dyDescent="0.3">
      <c r="P28785" s="99"/>
      <c r="Q28785" s="99"/>
    </row>
    <row r="28786" spans="16:17" x14ac:dyDescent="0.3">
      <c r="P28786" s="99"/>
      <c r="Q28786" s="99"/>
    </row>
    <row r="28787" spans="16:17" x14ac:dyDescent="0.3">
      <c r="P28787" s="99"/>
      <c r="Q28787" s="99"/>
    </row>
    <row r="28788" spans="16:17" x14ac:dyDescent="0.3">
      <c r="P28788" s="99"/>
      <c r="Q28788" s="99"/>
    </row>
    <row r="28789" spans="16:17" x14ac:dyDescent="0.3">
      <c r="P28789" s="99"/>
      <c r="Q28789" s="99"/>
    </row>
    <row r="28790" spans="16:17" x14ac:dyDescent="0.3">
      <c r="P28790" s="99"/>
      <c r="Q28790" s="99"/>
    </row>
    <row r="28791" spans="16:17" x14ac:dyDescent="0.3">
      <c r="P28791" s="99"/>
      <c r="Q28791" s="99"/>
    </row>
    <row r="28792" spans="16:17" x14ac:dyDescent="0.3">
      <c r="P28792" s="99"/>
      <c r="Q28792" s="99"/>
    </row>
    <row r="28793" spans="16:17" x14ac:dyDescent="0.3">
      <c r="P28793" s="99"/>
      <c r="Q28793" s="99"/>
    </row>
    <row r="28794" spans="16:17" x14ac:dyDescent="0.3">
      <c r="P28794" s="99"/>
      <c r="Q28794" s="99"/>
    </row>
    <row r="28795" spans="16:17" x14ac:dyDescent="0.3">
      <c r="P28795" s="99"/>
      <c r="Q28795" s="99"/>
    </row>
    <row r="28796" spans="16:17" x14ac:dyDescent="0.3">
      <c r="P28796" s="99"/>
      <c r="Q28796" s="99"/>
    </row>
    <row r="28797" spans="16:17" x14ac:dyDescent="0.3">
      <c r="P28797" s="99"/>
      <c r="Q28797" s="99"/>
    </row>
    <row r="28798" spans="16:17" x14ac:dyDescent="0.3">
      <c r="P28798" s="99"/>
      <c r="Q28798" s="99"/>
    </row>
    <row r="28799" spans="16:17" x14ac:dyDescent="0.3">
      <c r="P28799" s="99"/>
      <c r="Q28799" s="99"/>
    </row>
    <row r="28800" spans="16:17" x14ac:dyDescent="0.3">
      <c r="P28800" s="99"/>
      <c r="Q28800" s="99"/>
    </row>
    <row r="28801" spans="16:17" x14ac:dyDescent="0.3">
      <c r="P28801" s="99"/>
      <c r="Q28801" s="99"/>
    </row>
    <row r="28802" spans="16:17" x14ac:dyDescent="0.3">
      <c r="P28802" s="99"/>
      <c r="Q28802" s="99"/>
    </row>
    <row r="28803" spans="16:17" x14ac:dyDescent="0.3">
      <c r="P28803" s="99"/>
      <c r="Q28803" s="99"/>
    </row>
    <row r="28804" spans="16:17" x14ac:dyDescent="0.3">
      <c r="P28804" s="99"/>
      <c r="Q28804" s="99"/>
    </row>
    <row r="28805" spans="16:17" x14ac:dyDescent="0.3">
      <c r="P28805" s="99"/>
      <c r="Q28805" s="99"/>
    </row>
    <row r="28806" spans="16:17" x14ac:dyDescent="0.3">
      <c r="P28806" s="99"/>
      <c r="Q28806" s="99"/>
    </row>
    <row r="28807" spans="16:17" x14ac:dyDescent="0.3">
      <c r="P28807" s="99"/>
      <c r="Q28807" s="99"/>
    </row>
    <row r="28808" spans="16:17" x14ac:dyDescent="0.3">
      <c r="P28808" s="99"/>
      <c r="Q28808" s="99"/>
    </row>
    <row r="28809" spans="16:17" x14ac:dyDescent="0.3">
      <c r="P28809" s="99"/>
      <c r="Q28809" s="99"/>
    </row>
    <row r="28810" spans="16:17" x14ac:dyDescent="0.3">
      <c r="P28810" s="99"/>
      <c r="Q28810" s="99"/>
    </row>
    <row r="28811" spans="16:17" x14ac:dyDescent="0.3">
      <c r="P28811" s="99"/>
      <c r="Q28811" s="99"/>
    </row>
    <row r="28812" spans="16:17" x14ac:dyDescent="0.3">
      <c r="P28812" s="99"/>
      <c r="Q28812" s="99"/>
    </row>
    <row r="28813" spans="16:17" x14ac:dyDescent="0.3">
      <c r="P28813" s="99"/>
      <c r="Q28813" s="99"/>
    </row>
    <row r="28814" spans="16:17" x14ac:dyDescent="0.3">
      <c r="P28814" s="99"/>
      <c r="Q28814" s="99"/>
    </row>
    <row r="28815" spans="16:17" x14ac:dyDescent="0.3">
      <c r="P28815" s="99"/>
      <c r="Q28815" s="99"/>
    </row>
    <row r="28816" spans="16:17" x14ac:dyDescent="0.3">
      <c r="P28816" s="99"/>
      <c r="Q28816" s="99"/>
    </row>
    <row r="28817" spans="16:17" x14ac:dyDescent="0.3">
      <c r="P28817" s="99"/>
      <c r="Q28817" s="99"/>
    </row>
    <row r="28818" spans="16:17" x14ac:dyDescent="0.3">
      <c r="P28818" s="99"/>
      <c r="Q28818" s="99"/>
    </row>
    <row r="28819" spans="16:17" x14ac:dyDescent="0.3">
      <c r="P28819" s="99"/>
      <c r="Q28819" s="99"/>
    </row>
    <row r="28820" spans="16:17" x14ac:dyDescent="0.3">
      <c r="P28820" s="99"/>
      <c r="Q28820" s="99"/>
    </row>
    <row r="28821" spans="16:17" x14ac:dyDescent="0.3">
      <c r="P28821" s="99"/>
      <c r="Q28821" s="99"/>
    </row>
    <row r="28822" spans="16:17" x14ac:dyDescent="0.3">
      <c r="P28822" s="99"/>
      <c r="Q28822" s="99"/>
    </row>
    <row r="28823" spans="16:17" x14ac:dyDescent="0.3">
      <c r="P28823" s="99"/>
      <c r="Q28823" s="99"/>
    </row>
    <row r="28824" spans="16:17" x14ac:dyDescent="0.3">
      <c r="P28824" s="99"/>
      <c r="Q28824" s="99"/>
    </row>
    <row r="28825" spans="16:17" x14ac:dyDescent="0.3">
      <c r="P28825" s="99"/>
      <c r="Q28825" s="99"/>
    </row>
    <row r="28826" spans="16:17" x14ac:dyDescent="0.3">
      <c r="P28826" s="99"/>
      <c r="Q28826" s="99"/>
    </row>
    <row r="28827" spans="16:17" x14ac:dyDescent="0.3">
      <c r="P28827" s="99"/>
      <c r="Q28827" s="99"/>
    </row>
    <row r="28828" spans="16:17" x14ac:dyDescent="0.3">
      <c r="P28828" s="99"/>
      <c r="Q28828" s="99"/>
    </row>
    <row r="28829" spans="16:17" x14ac:dyDescent="0.3">
      <c r="P28829" s="99"/>
      <c r="Q28829" s="99"/>
    </row>
    <row r="28830" spans="16:17" x14ac:dyDescent="0.3">
      <c r="P28830" s="99"/>
      <c r="Q28830" s="99"/>
    </row>
    <row r="28831" spans="16:17" x14ac:dyDescent="0.3">
      <c r="P28831" s="99"/>
      <c r="Q28831" s="99"/>
    </row>
    <row r="28832" spans="16:17" x14ac:dyDescent="0.3">
      <c r="P28832" s="99"/>
      <c r="Q28832" s="99"/>
    </row>
    <row r="28833" spans="16:17" x14ac:dyDescent="0.3">
      <c r="P28833" s="99"/>
      <c r="Q28833" s="99"/>
    </row>
    <row r="28834" spans="16:17" x14ac:dyDescent="0.3">
      <c r="P28834" s="99"/>
      <c r="Q28834" s="99"/>
    </row>
    <row r="28835" spans="16:17" x14ac:dyDescent="0.3">
      <c r="P28835" s="99"/>
      <c r="Q28835" s="99"/>
    </row>
    <row r="28836" spans="16:17" x14ac:dyDescent="0.3">
      <c r="P28836" s="99"/>
      <c r="Q28836" s="99"/>
    </row>
    <row r="28837" spans="16:17" x14ac:dyDescent="0.3">
      <c r="P28837" s="99"/>
      <c r="Q28837" s="99"/>
    </row>
    <row r="28838" spans="16:17" x14ac:dyDescent="0.3">
      <c r="P28838" s="99"/>
      <c r="Q28838" s="99"/>
    </row>
    <row r="28839" spans="16:17" x14ac:dyDescent="0.3">
      <c r="P28839" s="99"/>
      <c r="Q28839" s="99"/>
    </row>
    <row r="28840" spans="16:17" x14ac:dyDescent="0.3">
      <c r="P28840" s="99"/>
      <c r="Q28840" s="99"/>
    </row>
    <row r="28841" spans="16:17" x14ac:dyDescent="0.3">
      <c r="P28841" s="99"/>
      <c r="Q28841" s="99"/>
    </row>
    <row r="28842" spans="16:17" x14ac:dyDescent="0.3">
      <c r="P28842" s="99"/>
      <c r="Q28842" s="99"/>
    </row>
    <row r="28843" spans="16:17" x14ac:dyDescent="0.3">
      <c r="P28843" s="99"/>
      <c r="Q28843" s="99"/>
    </row>
    <row r="28844" spans="16:17" x14ac:dyDescent="0.3">
      <c r="P28844" s="99"/>
      <c r="Q28844" s="99"/>
    </row>
    <row r="28845" spans="16:17" x14ac:dyDescent="0.3">
      <c r="P28845" s="99"/>
      <c r="Q28845" s="99"/>
    </row>
    <row r="28846" spans="16:17" x14ac:dyDescent="0.3">
      <c r="P28846" s="99"/>
      <c r="Q28846" s="99"/>
    </row>
    <row r="28847" spans="16:17" x14ac:dyDescent="0.3">
      <c r="P28847" s="99"/>
      <c r="Q28847" s="99"/>
    </row>
    <row r="28848" spans="16:17" x14ac:dyDescent="0.3">
      <c r="P28848" s="99"/>
      <c r="Q28848" s="99"/>
    </row>
    <row r="28849" spans="16:17" x14ac:dyDescent="0.3">
      <c r="P28849" s="99"/>
      <c r="Q28849" s="99"/>
    </row>
    <row r="28850" spans="16:17" x14ac:dyDescent="0.3">
      <c r="P28850" s="99"/>
      <c r="Q28850" s="99"/>
    </row>
    <row r="28851" spans="16:17" x14ac:dyDescent="0.3">
      <c r="P28851" s="99"/>
      <c r="Q28851" s="99"/>
    </row>
    <row r="28852" spans="16:17" x14ac:dyDescent="0.3">
      <c r="P28852" s="99"/>
      <c r="Q28852" s="99"/>
    </row>
    <row r="28853" spans="16:17" x14ac:dyDescent="0.3">
      <c r="P28853" s="99"/>
      <c r="Q28853" s="99"/>
    </row>
    <row r="28854" spans="16:17" x14ac:dyDescent="0.3">
      <c r="P28854" s="99"/>
      <c r="Q28854" s="99"/>
    </row>
    <row r="28855" spans="16:17" x14ac:dyDescent="0.3">
      <c r="P28855" s="99"/>
      <c r="Q28855" s="99"/>
    </row>
    <row r="28856" spans="16:17" x14ac:dyDescent="0.3">
      <c r="P28856" s="99"/>
      <c r="Q28856" s="99"/>
    </row>
    <row r="28857" spans="16:17" x14ac:dyDescent="0.3">
      <c r="P28857" s="99"/>
      <c r="Q28857" s="99"/>
    </row>
    <row r="28858" spans="16:17" x14ac:dyDescent="0.3">
      <c r="P28858" s="99"/>
      <c r="Q28858" s="99"/>
    </row>
    <row r="28859" spans="16:17" x14ac:dyDescent="0.3">
      <c r="P28859" s="99"/>
      <c r="Q28859" s="99"/>
    </row>
    <row r="28860" spans="16:17" x14ac:dyDescent="0.3">
      <c r="P28860" s="99"/>
      <c r="Q28860" s="99"/>
    </row>
    <row r="28861" spans="16:17" x14ac:dyDescent="0.3">
      <c r="P28861" s="99"/>
      <c r="Q28861" s="99"/>
    </row>
    <row r="28862" spans="16:17" x14ac:dyDescent="0.3">
      <c r="P28862" s="99"/>
      <c r="Q28862" s="99"/>
    </row>
    <row r="28863" spans="16:17" x14ac:dyDescent="0.3">
      <c r="P28863" s="99"/>
      <c r="Q28863" s="99"/>
    </row>
    <row r="28864" spans="16:17" x14ac:dyDescent="0.3">
      <c r="P28864" s="99"/>
      <c r="Q28864" s="99"/>
    </row>
    <row r="28865" spans="16:17" x14ac:dyDescent="0.3">
      <c r="P28865" s="99"/>
      <c r="Q28865" s="99"/>
    </row>
    <row r="28866" spans="16:17" x14ac:dyDescent="0.3">
      <c r="P28866" s="99"/>
      <c r="Q28866" s="99"/>
    </row>
    <row r="28867" spans="16:17" x14ac:dyDescent="0.3">
      <c r="P28867" s="99"/>
      <c r="Q28867" s="99"/>
    </row>
    <row r="28868" spans="16:17" x14ac:dyDescent="0.3">
      <c r="P28868" s="99"/>
      <c r="Q28868" s="99"/>
    </row>
    <row r="28869" spans="16:17" x14ac:dyDescent="0.3">
      <c r="P28869" s="99"/>
      <c r="Q28869" s="99"/>
    </row>
    <row r="28870" spans="16:17" x14ac:dyDescent="0.3">
      <c r="P28870" s="99"/>
      <c r="Q28870" s="99"/>
    </row>
    <row r="28871" spans="16:17" x14ac:dyDescent="0.3">
      <c r="P28871" s="99"/>
      <c r="Q28871" s="99"/>
    </row>
    <row r="28872" spans="16:17" x14ac:dyDescent="0.3">
      <c r="P28872" s="99"/>
      <c r="Q28872" s="99"/>
    </row>
    <row r="28873" spans="16:17" x14ac:dyDescent="0.3">
      <c r="P28873" s="99"/>
      <c r="Q28873" s="99"/>
    </row>
    <row r="28874" spans="16:17" x14ac:dyDescent="0.3">
      <c r="P28874" s="99"/>
      <c r="Q28874" s="99"/>
    </row>
    <row r="28875" spans="16:17" x14ac:dyDescent="0.3">
      <c r="P28875" s="99"/>
      <c r="Q28875" s="99"/>
    </row>
    <row r="28876" spans="16:17" x14ac:dyDescent="0.3">
      <c r="P28876" s="99"/>
      <c r="Q28876" s="99"/>
    </row>
    <row r="28877" spans="16:17" x14ac:dyDescent="0.3">
      <c r="P28877" s="99"/>
      <c r="Q28877" s="99"/>
    </row>
    <row r="28878" spans="16:17" x14ac:dyDescent="0.3">
      <c r="P28878" s="99"/>
      <c r="Q28878" s="99"/>
    </row>
    <row r="28879" spans="16:17" x14ac:dyDescent="0.3">
      <c r="P28879" s="99"/>
      <c r="Q28879" s="99"/>
    </row>
    <row r="28880" spans="16:17" x14ac:dyDescent="0.3">
      <c r="P28880" s="99"/>
      <c r="Q28880" s="99"/>
    </row>
    <row r="28881" spans="16:17" x14ac:dyDescent="0.3">
      <c r="P28881" s="99"/>
      <c r="Q28881" s="99"/>
    </row>
    <row r="28882" spans="16:17" x14ac:dyDescent="0.3">
      <c r="P28882" s="99"/>
      <c r="Q28882" s="99"/>
    </row>
    <row r="28883" spans="16:17" x14ac:dyDescent="0.3">
      <c r="P28883" s="99"/>
      <c r="Q28883" s="99"/>
    </row>
    <row r="28884" spans="16:17" x14ac:dyDescent="0.3">
      <c r="P28884" s="99"/>
      <c r="Q28884" s="99"/>
    </row>
    <row r="28885" spans="16:17" x14ac:dyDescent="0.3">
      <c r="P28885" s="99"/>
      <c r="Q28885" s="99"/>
    </row>
    <row r="28886" spans="16:17" x14ac:dyDescent="0.3">
      <c r="P28886" s="99"/>
      <c r="Q28886" s="99"/>
    </row>
    <row r="28887" spans="16:17" x14ac:dyDescent="0.3">
      <c r="P28887" s="99"/>
      <c r="Q28887" s="99"/>
    </row>
    <row r="28888" spans="16:17" x14ac:dyDescent="0.3">
      <c r="P28888" s="99"/>
      <c r="Q28888" s="99"/>
    </row>
    <row r="28889" spans="16:17" x14ac:dyDescent="0.3">
      <c r="P28889" s="99"/>
      <c r="Q28889" s="99"/>
    </row>
    <row r="28890" spans="16:17" x14ac:dyDescent="0.3">
      <c r="P28890" s="99"/>
      <c r="Q28890" s="99"/>
    </row>
    <row r="28891" spans="16:17" x14ac:dyDescent="0.3">
      <c r="P28891" s="99"/>
      <c r="Q28891" s="99"/>
    </row>
    <row r="28892" spans="16:17" x14ac:dyDescent="0.3">
      <c r="P28892" s="99"/>
      <c r="Q28892" s="99"/>
    </row>
    <row r="28893" spans="16:17" x14ac:dyDescent="0.3">
      <c r="P28893" s="99"/>
      <c r="Q28893" s="99"/>
    </row>
    <row r="28894" spans="16:17" x14ac:dyDescent="0.3">
      <c r="P28894" s="99"/>
      <c r="Q28894" s="99"/>
    </row>
    <row r="28895" spans="16:17" x14ac:dyDescent="0.3">
      <c r="P28895" s="99"/>
      <c r="Q28895" s="99"/>
    </row>
    <row r="28896" spans="16:17" x14ac:dyDescent="0.3">
      <c r="P28896" s="99"/>
      <c r="Q28896" s="99"/>
    </row>
    <row r="28897" spans="16:17" x14ac:dyDescent="0.3">
      <c r="P28897" s="99"/>
      <c r="Q28897" s="99"/>
    </row>
    <row r="28898" spans="16:17" x14ac:dyDescent="0.3">
      <c r="P28898" s="99"/>
      <c r="Q28898" s="99"/>
    </row>
    <row r="28899" spans="16:17" x14ac:dyDescent="0.3">
      <c r="P28899" s="99"/>
      <c r="Q28899" s="99"/>
    </row>
    <row r="28900" spans="16:17" x14ac:dyDescent="0.3">
      <c r="P28900" s="99"/>
      <c r="Q28900" s="99"/>
    </row>
    <row r="28901" spans="16:17" x14ac:dyDescent="0.3">
      <c r="P28901" s="99"/>
      <c r="Q28901" s="99"/>
    </row>
    <row r="28902" spans="16:17" x14ac:dyDescent="0.3">
      <c r="P28902" s="99"/>
      <c r="Q28902" s="99"/>
    </row>
    <row r="28903" spans="16:17" x14ac:dyDescent="0.3">
      <c r="P28903" s="99"/>
      <c r="Q28903" s="99"/>
    </row>
    <row r="28904" spans="16:17" x14ac:dyDescent="0.3">
      <c r="P28904" s="99"/>
      <c r="Q28904" s="99"/>
    </row>
    <row r="28905" spans="16:17" x14ac:dyDescent="0.3">
      <c r="P28905" s="99"/>
      <c r="Q28905" s="99"/>
    </row>
    <row r="28906" spans="16:17" x14ac:dyDescent="0.3">
      <c r="P28906" s="99"/>
      <c r="Q28906" s="99"/>
    </row>
    <row r="28907" spans="16:17" x14ac:dyDescent="0.3">
      <c r="P28907" s="99"/>
      <c r="Q28907" s="99"/>
    </row>
    <row r="28908" spans="16:17" x14ac:dyDescent="0.3">
      <c r="P28908" s="99"/>
      <c r="Q28908" s="99"/>
    </row>
    <row r="28909" spans="16:17" x14ac:dyDescent="0.3">
      <c r="P28909" s="99"/>
      <c r="Q28909" s="99"/>
    </row>
    <row r="28910" spans="16:17" x14ac:dyDescent="0.3">
      <c r="P28910" s="99"/>
      <c r="Q28910" s="99"/>
    </row>
    <row r="28911" spans="16:17" x14ac:dyDescent="0.3">
      <c r="P28911" s="99"/>
      <c r="Q28911" s="99"/>
    </row>
    <row r="28912" spans="16:17" x14ac:dyDescent="0.3">
      <c r="P28912" s="99"/>
      <c r="Q28912" s="99"/>
    </row>
    <row r="28913" spans="16:17" x14ac:dyDescent="0.3">
      <c r="P28913" s="99"/>
      <c r="Q28913" s="99"/>
    </row>
    <row r="28914" spans="16:17" x14ac:dyDescent="0.3">
      <c r="P28914" s="99"/>
      <c r="Q28914" s="99"/>
    </row>
    <row r="28915" spans="16:17" x14ac:dyDescent="0.3">
      <c r="P28915" s="99"/>
      <c r="Q28915" s="99"/>
    </row>
    <row r="28916" spans="16:17" x14ac:dyDescent="0.3">
      <c r="P28916" s="99"/>
      <c r="Q28916" s="99"/>
    </row>
    <row r="28917" spans="16:17" x14ac:dyDescent="0.3">
      <c r="P28917" s="99"/>
      <c r="Q28917" s="99"/>
    </row>
    <row r="28918" spans="16:17" x14ac:dyDescent="0.3">
      <c r="P28918" s="99"/>
      <c r="Q28918" s="99"/>
    </row>
    <row r="28919" spans="16:17" x14ac:dyDescent="0.3">
      <c r="P28919" s="99"/>
      <c r="Q28919" s="99"/>
    </row>
    <row r="28920" spans="16:17" x14ac:dyDescent="0.3">
      <c r="P28920" s="99"/>
      <c r="Q28920" s="99"/>
    </row>
    <row r="28921" spans="16:17" x14ac:dyDescent="0.3">
      <c r="P28921" s="99"/>
      <c r="Q28921" s="99"/>
    </row>
    <row r="28922" spans="16:17" x14ac:dyDescent="0.3">
      <c r="P28922" s="99"/>
      <c r="Q28922" s="99"/>
    </row>
    <row r="28923" spans="16:17" x14ac:dyDescent="0.3">
      <c r="P28923" s="99"/>
      <c r="Q28923" s="99"/>
    </row>
    <row r="28924" spans="16:17" x14ac:dyDescent="0.3">
      <c r="P28924" s="99"/>
      <c r="Q28924" s="99"/>
    </row>
    <row r="28925" spans="16:17" x14ac:dyDescent="0.3">
      <c r="P28925" s="99"/>
      <c r="Q28925" s="99"/>
    </row>
    <row r="28926" spans="16:17" x14ac:dyDescent="0.3">
      <c r="P28926" s="99"/>
      <c r="Q28926" s="99"/>
    </row>
    <row r="28927" spans="16:17" x14ac:dyDescent="0.3">
      <c r="P28927" s="99"/>
      <c r="Q28927" s="99"/>
    </row>
    <row r="28928" spans="16:17" x14ac:dyDescent="0.3">
      <c r="P28928" s="99"/>
      <c r="Q28928" s="99"/>
    </row>
    <row r="28929" spans="16:17" x14ac:dyDescent="0.3">
      <c r="P28929" s="99"/>
      <c r="Q28929" s="99"/>
    </row>
    <row r="28930" spans="16:17" x14ac:dyDescent="0.3">
      <c r="P28930" s="99"/>
      <c r="Q28930" s="99"/>
    </row>
    <row r="28931" spans="16:17" x14ac:dyDescent="0.3">
      <c r="P28931" s="99"/>
      <c r="Q28931" s="99"/>
    </row>
    <row r="28932" spans="16:17" x14ac:dyDescent="0.3">
      <c r="P28932" s="99"/>
      <c r="Q28932" s="99"/>
    </row>
    <row r="28933" spans="16:17" x14ac:dyDescent="0.3">
      <c r="P28933" s="99"/>
      <c r="Q28933" s="99"/>
    </row>
    <row r="28934" spans="16:17" x14ac:dyDescent="0.3">
      <c r="P28934" s="99"/>
      <c r="Q28934" s="99"/>
    </row>
    <row r="28935" spans="16:17" x14ac:dyDescent="0.3">
      <c r="P28935" s="99"/>
      <c r="Q28935" s="99"/>
    </row>
    <row r="28936" spans="16:17" x14ac:dyDescent="0.3">
      <c r="P28936" s="99"/>
      <c r="Q28936" s="99"/>
    </row>
    <row r="28937" spans="16:17" x14ac:dyDescent="0.3">
      <c r="P28937" s="99"/>
      <c r="Q28937" s="99"/>
    </row>
    <row r="28938" spans="16:17" x14ac:dyDescent="0.3">
      <c r="P28938" s="99"/>
      <c r="Q28938" s="99"/>
    </row>
    <row r="28939" spans="16:17" x14ac:dyDescent="0.3">
      <c r="P28939" s="99"/>
      <c r="Q28939" s="99"/>
    </row>
    <row r="28940" spans="16:17" x14ac:dyDescent="0.3">
      <c r="P28940" s="99"/>
      <c r="Q28940" s="99"/>
    </row>
    <row r="28941" spans="16:17" x14ac:dyDescent="0.3">
      <c r="P28941" s="99"/>
      <c r="Q28941" s="99"/>
    </row>
    <row r="28942" spans="16:17" x14ac:dyDescent="0.3">
      <c r="P28942" s="99"/>
      <c r="Q28942" s="99"/>
    </row>
    <row r="28943" spans="16:17" x14ac:dyDescent="0.3">
      <c r="P28943" s="99"/>
      <c r="Q28943" s="99"/>
    </row>
    <row r="28944" spans="16:17" x14ac:dyDescent="0.3">
      <c r="P28944" s="99"/>
      <c r="Q28944" s="99"/>
    </row>
    <row r="28945" spans="16:17" x14ac:dyDescent="0.3">
      <c r="P28945" s="99"/>
      <c r="Q28945" s="99"/>
    </row>
    <row r="28946" spans="16:17" x14ac:dyDescent="0.3">
      <c r="P28946" s="99"/>
      <c r="Q28946" s="99"/>
    </row>
    <row r="28947" spans="16:17" x14ac:dyDescent="0.3">
      <c r="P28947" s="99"/>
      <c r="Q28947" s="99"/>
    </row>
    <row r="28948" spans="16:17" x14ac:dyDescent="0.3">
      <c r="P28948" s="99"/>
      <c r="Q28948" s="99"/>
    </row>
    <row r="28949" spans="16:17" x14ac:dyDescent="0.3">
      <c r="P28949" s="99"/>
      <c r="Q28949" s="99"/>
    </row>
    <row r="28950" spans="16:17" x14ac:dyDescent="0.3">
      <c r="P28950" s="99"/>
      <c r="Q28950" s="99"/>
    </row>
    <row r="28951" spans="16:17" x14ac:dyDescent="0.3">
      <c r="P28951" s="99"/>
      <c r="Q28951" s="99"/>
    </row>
    <row r="28952" spans="16:17" x14ac:dyDescent="0.3">
      <c r="P28952" s="99"/>
      <c r="Q28952" s="99"/>
    </row>
    <row r="28953" spans="16:17" x14ac:dyDescent="0.3">
      <c r="P28953" s="99"/>
      <c r="Q28953" s="99"/>
    </row>
    <row r="28954" spans="16:17" x14ac:dyDescent="0.3">
      <c r="P28954" s="99"/>
      <c r="Q28954" s="99"/>
    </row>
    <row r="28955" spans="16:17" x14ac:dyDescent="0.3">
      <c r="P28955" s="99"/>
      <c r="Q28955" s="99"/>
    </row>
    <row r="28956" spans="16:17" x14ac:dyDescent="0.3">
      <c r="P28956" s="99"/>
      <c r="Q28956" s="99"/>
    </row>
    <row r="28957" spans="16:17" x14ac:dyDescent="0.3">
      <c r="P28957" s="99"/>
      <c r="Q28957" s="99"/>
    </row>
    <row r="28958" spans="16:17" x14ac:dyDescent="0.3">
      <c r="P28958" s="99"/>
      <c r="Q28958" s="99"/>
    </row>
    <row r="28959" spans="16:17" x14ac:dyDescent="0.3">
      <c r="P28959" s="99"/>
      <c r="Q28959" s="99"/>
    </row>
    <row r="28960" spans="16:17" x14ac:dyDescent="0.3">
      <c r="P28960" s="99"/>
      <c r="Q28960" s="99"/>
    </row>
    <row r="28961" spans="16:17" x14ac:dyDescent="0.3">
      <c r="P28961" s="99"/>
      <c r="Q28961" s="99"/>
    </row>
    <row r="28962" spans="16:17" x14ac:dyDescent="0.3">
      <c r="P28962" s="99"/>
      <c r="Q28962" s="99"/>
    </row>
    <row r="28963" spans="16:17" x14ac:dyDescent="0.3">
      <c r="P28963" s="99"/>
      <c r="Q28963" s="99"/>
    </row>
    <row r="28964" spans="16:17" x14ac:dyDescent="0.3">
      <c r="P28964" s="99"/>
      <c r="Q28964" s="99"/>
    </row>
    <row r="28965" spans="16:17" x14ac:dyDescent="0.3">
      <c r="P28965" s="99"/>
      <c r="Q28965" s="99"/>
    </row>
    <row r="28966" spans="16:17" x14ac:dyDescent="0.3">
      <c r="P28966" s="99"/>
      <c r="Q28966" s="99"/>
    </row>
    <row r="28967" spans="16:17" x14ac:dyDescent="0.3">
      <c r="P28967" s="99"/>
      <c r="Q28967" s="99"/>
    </row>
    <row r="28968" spans="16:17" x14ac:dyDescent="0.3">
      <c r="P28968" s="99"/>
      <c r="Q28968" s="99"/>
    </row>
    <row r="28969" spans="16:17" x14ac:dyDescent="0.3">
      <c r="P28969" s="99"/>
      <c r="Q28969" s="99"/>
    </row>
    <row r="28970" spans="16:17" x14ac:dyDescent="0.3">
      <c r="P28970" s="99"/>
      <c r="Q28970" s="99"/>
    </row>
    <row r="28971" spans="16:17" x14ac:dyDescent="0.3">
      <c r="P28971" s="99"/>
      <c r="Q28971" s="99"/>
    </row>
    <row r="28972" spans="16:17" x14ac:dyDescent="0.3">
      <c r="P28972" s="99"/>
      <c r="Q28972" s="99"/>
    </row>
    <row r="28973" spans="16:17" x14ac:dyDescent="0.3">
      <c r="P28973" s="99"/>
      <c r="Q28973" s="99"/>
    </row>
    <row r="28974" spans="16:17" x14ac:dyDescent="0.3">
      <c r="P28974" s="99"/>
      <c r="Q28974" s="99"/>
    </row>
    <row r="28975" spans="16:17" x14ac:dyDescent="0.3">
      <c r="P28975" s="99"/>
      <c r="Q28975" s="99"/>
    </row>
    <row r="28976" spans="16:17" x14ac:dyDescent="0.3">
      <c r="P28976" s="99"/>
      <c r="Q28976" s="99"/>
    </row>
    <row r="28977" spans="16:17" x14ac:dyDescent="0.3">
      <c r="P28977" s="99"/>
      <c r="Q28977" s="99"/>
    </row>
    <row r="28978" spans="16:17" x14ac:dyDescent="0.3">
      <c r="P28978" s="99"/>
      <c r="Q28978" s="99"/>
    </row>
    <row r="28979" spans="16:17" x14ac:dyDescent="0.3">
      <c r="P28979" s="99"/>
      <c r="Q28979" s="99"/>
    </row>
    <row r="28980" spans="16:17" x14ac:dyDescent="0.3">
      <c r="P28980" s="99"/>
      <c r="Q28980" s="99"/>
    </row>
    <row r="28981" spans="16:17" x14ac:dyDescent="0.3">
      <c r="P28981" s="99"/>
      <c r="Q28981" s="99"/>
    </row>
    <row r="28982" spans="16:17" x14ac:dyDescent="0.3">
      <c r="P28982" s="99"/>
      <c r="Q28982" s="99"/>
    </row>
    <row r="28983" spans="16:17" x14ac:dyDescent="0.3">
      <c r="P28983" s="99"/>
      <c r="Q28983" s="99"/>
    </row>
    <row r="28984" spans="16:17" x14ac:dyDescent="0.3">
      <c r="P28984" s="99"/>
      <c r="Q28984" s="99"/>
    </row>
    <row r="28985" spans="16:17" x14ac:dyDescent="0.3">
      <c r="P28985" s="99"/>
      <c r="Q28985" s="99"/>
    </row>
    <row r="28986" spans="16:17" x14ac:dyDescent="0.3">
      <c r="P28986" s="99"/>
      <c r="Q28986" s="99"/>
    </row>
    <row r="28987" spans="16:17" x14ac:dyDescent="0.3">
      <c r="P28987" s="99"/>
      <c r="Q28987" s="99"/>
    </row>
    <row r="28988" spans="16:17" x14ac:dyDescent="0.3">
      <c r="P28988" s="99"/>
      <c r="Q28988" s="99"/>
    </row>
    <row r="28989" spans="16:17" x14ac:dyDescent="0.3">
      <c r="P28989" s="99"/>
      <c r="Q28989" s="99"/>
    </row>
    <row r="28990" spans="16:17" x14ac:dyDescent="0.3">
      <c r="P28990" s="99"/>
      <c r="Q28990" s="99"/>
    </row>
    <row r="28991" spans="16:17" x14ac:dyDescent="0.3">
      <c r="P28991" s="99"/>
      <c r="Q28991" s="99"/>
    </row>
    <row r="28992" spans="16:17" x14ac:dyDescent="0.3">
      <c r="P28992" s="99"/>
      <c r="Q28992" s="99"/>
    </row>
    <row r="28993" spans="16:17" x14ac:dyDescent="0.3">
      <c r="P28993" s="99"/>
      <c r="Q28993" s="99"/>
    </row>
    <row r="28994" spans="16:17" x14ac:dyDescent="0.3">
      <c r="P28994" s="99"/>
      <c r="Q28994" s="99"/>
    </row>
    <row r="28995" spans="16:17" x14ac:dyDescent="0.3">
      <c r="P28995" s="99"/>
      <c r="Q28995" s="99"/>
    </row>
    <row r="28996" spans="16:17" x14ac:dyDescent="0.3">
      <c r="P28996" s="99"/>
      <c r="Q28996" s="99"/>
    </row>
    <row r="28997" spans="16:17" x14ac:dyDescent="0.3">
      <c r="P28997" s="99"/>
      <c r="Q28997" s="99"/>
    </row>
    <row r="28998" spans="16:17" x14ac:dyDescent="0.3">
      <c r="P28998" s="99"/>
      <c r="Q28998" s="99"/>
    </row>
    <row r="28999" spans="16:17" x14ac:dyDescent="0.3">
      <c r="P28999" s="99"/>
      <c r="Q28999" s="99"/>
    </row>
    <row r="29000" spans="16:17" x14ac:dyDescent="0.3">
      <c r="P29000" s="99"/>
      <c r="Q29000" s="99"/>
    </row>
    <row r="29001" spans="16:17" x14ac:dyDescent="0.3">
      <c r="P29001" s="99"/>
      <c r="Q29001" s="99"/>
    </row>
    <row r="29002" spans="16:17" x14ac:dyDescent="0.3">
      <c r="P29002" s="99"/>
      <c r="Q29002" s="99"/>
    </row>
    <row r="29003" spans="16:17" x14ac:dyDescent="0.3">
      <c r="P29003" s="99"/>
      <c r="Q29003" s="99"/>
    </row>
    <row r="29004" spans="16:17" x14ac:dyDescent="0.3">
      <c r="P29004" s="99"/>
      <c r="Q29004" s="99"/>
    </row>
    <row r="29005" spans="16:17" x14ac:dyDescent="0.3">
      <c r="P29005" s="99"/>
      <c r="Q29005" s="99"/>
    </row>
    <row r="29006" spans="16:17" x14ac:dyDescent="0.3">
      <c r="P29006" s="99"/>
      <c r="Q29006" s="99"/>
    </row>
    <row r="29007" spans="16:17" x14ac:dyDescent="0.3">
      <c r="P29007" s="99"/>
      <c r="Q29007" s="99"/>
    </row>
    <row r="29008" spans="16:17" x14ac:dyDescent="0.3">
      <c r="P29008" s="99"/>
      <c r="Q29008" s="99"/>
    </row>
    <row r="29009" spans="16:17" x14ac:dyDescent="0.3">
      <c r="P29009" s="99"/>
      <c r="Q29009" s="99"/>
    </row>
    <row r="29010" spans="16:17" x14ac:dyDescent="0.3">
      <c r="P29010" s="99"/>
      <c r="Q29010" s="99"/>
    </row>
    <row r="29011" spans="16:17" x14ac:dyDescent="0.3">
      <c r="P29011" s="99"/>
      <c r="Q29011" s="99"/>
    </row>
    <row r="29012" spans="16:17" x14ac:dyDescent="0.3">
      <c r="P29012" s="99"/>
      <c r="Q29012" s="99"/>
    </row>
    <row r="29013" spans="16:17" x14ac:dyDescent="0.3">
      <c r="P29013" s="99"/>
      <c r="Q29013" s="99"/>
    </row>
    <row r="29014" spans="16:17" x14ac:dyDescent="0.3">
      <c r="P29014" s="99"/>
      <c r="Q29014" s="99"/>
    </row>
    <row r="29015" spans="16:17" x14ac:dyDescent="0.3">
      <c r="P29015" s="99"/>
      <c r="Q29015" s="99"/>
    </row>
    <row r="29016" spans="16:17" x14ac:dyDescent="0.3">
      <c r="P29016" s="99"/>
      <c r="Q29016" s="99"/>
    </row>
    <row r="29017" spans="16:17" x14ac:dyDescent="0.3">
      <c r="P29017" s="99"/>
      <c r="Q29017" s="99"/>
    </row>
    <row r="29018" spans="16:17" x14ac:dyDescent="0.3">
      <c r="P29018" s="99"/>
      <c r="Q29018" s="99"/>
    </row>
    <row r="29019" spans="16:17" x14ac:dyDescent="0.3">
      <c r="P29019" s="99"/>
      <c r="Q29019" s="99"/>
    </row>
    <row r="29020" spans="16:17" x14ac:dyDescent="0.3">
      <c r="P29020" s="99"/>
      <c r="Q29020" s="99"/>
    </row>
    <row r="29021" spans="16:17" x14ac:dyDescent="0.3">
      <c r="P29021" s="99"/>
      <c r="Q29021" s="99"/>
    </row>
    <row r="29022" spans="16:17" x14ac:dyDescent="0.3">
      <c r="P29022" s="99"/>
      <c r="Q29022" s="99"/>
    </row>
    <row r="29023" spans="16:17" x14ac:dyDescent="0.3">
      <c r="P29023" s="99"/>
      <c r="Q29023" s="99"/>
    </row>
    <row r="29024" spans="16:17" x14ac:dyDescent="0.3">
      <c r="P29024" s="99"/>
      <c r="Q29024" s="99"/>
    </row>
    <row r="29025" spans="16:17" x14ac:dyDescent="0.3">
      <c r="P29025" s="99"/>
      <c r="Q29025" s="99"/>
    </row>
    <row r="29026" spans="16:17" x14ac:dyDescent="0.3">
      <c r="P29026" s="99"/>
      <c r="Q29026" s="99"/>
    </row>
    <row r="29027" spans="16:17" x14ac:dyDescent="0.3">
      <c r="P29027" s="99"/>
      <c r="Q29027" s="99"/>
    </row>
    <row r="29028" spans="16:17" x14ac:dyDescent="0.3">
      <c r="P29028" s="99"/>
      <c r="Q29028" s="99"/>
    </row>
    <row r="29029" spans="16:17" x14ac:dyDescent="0.3">
      <c r="P29029" s="99"/>
      <c r="Q29029" s="99"/>
    </row>
    <row r="29030" spans="16:17" x14ac:dyDescent="0.3">
      <c r="P29030" s="99"/>
      <c r="Q29030" s="99"/>
    </row>
    <row r="29031" spans="16:17" x14ac:dyDescent="0.3">
      <c r="P29031" s="99"/>
      <c r="Q29031" s="99"/>
    </row>
    <row r="29032" spans="16:17" x14ac:dyDescent="0.3">
      <c r="P29032" s="99"/>
      <c r="Q29032" s="99"/>
    </row>
    <row r="29033" spans="16:17" x14ac:dyDescent="0.3">
      <c r="P29033" s="99"/>
      <c r="Q29033" s="99"/>
    </row>
    <row r="29034" spans="16:17" x14ac:dyDescent="0.3">
      <c r="P29034" s="99"/>
      <c r="Q29034" s="99"/>
    </row>
    <row r="29035" spans="16:17" x14ac:dyDescent="0.3">
      <c r="P29035" s="99"/>
      <c r="Q29035" s="99"/>
    </row>
    <row r="29036" spans="16:17" x14ac:dyDescent="0.3">
      <c r="P29036" s="99"/>
      <c r="Q29036" s="99"/>
    </row>
    <row r="29037" spans="16:17" x14ac:dyDescent="0.3">
      <c r="P29037" s="99"/>
      <c r="Q29037" s="99"/>
    </row>
    <row r="29038" spans="16:17" x14ac:dyDescent="0.3">
      <c r="P29038" s="99"/>
      <c r="Q29038" s="99"/>
    </row>
    <row r="29039" spans="16:17" x14ac:dyDescent="0.3">
      <c r="P29039" s="99"/>
      <c r="Q29039" s="99"/>
    </row>
    <row r="29040" spans="16:17" x14ac:dyDescent="0.3">
      <c r="P29040" s="99"/>
      <c r="Q29040" s="99"/>
    </row>
    <row r="29041" spans="16:17" x14ac:dyDescent="0.3">
      <c r="P29041" s="99"/>
      <c r="Q29041" s="99"/>
    </row>
    <row r="29042" spans="16:17" x14ac:dyDescent="0.3">
      <c r="P29042" s="99"/>
      <c r="Q29042" s="99"/>
    </row>
    <row r="29043" spans="16:17" x14ac:dyDescent="0.3">
      <c r="P29043" s="99"/>
      <c r="Q29043" s="99"/>
    </row>
    <row r="29044" spans="16:17" x14ac:dyDescent="0.3">
      <c r="P29044" s="99"/>
      <c r="Q29044" s="99"/>
    </row>
    <row r="29045" spans="16:17" x14ac:dyDescent="0.3">
      <c r="P29045" s="99"/>
      <c r="Q29045" s="99"/>
    </row>
    <row r="29046" spans="16:17" x14ac:dyDescent="0.3">
      <c r="P29046" s="99"/>
      <c r="Q29046" s="99"/>
    </row>
    <row r="29047" spans="16:17" x14ac:dyDescent="0.3">
      <c r="P29047" s="99"/>
      <c r="Q29047" s="99"/>
    </row>
    <row r="29048" spans="16:17" x14ac:dyDescent="0.3">
      <c r="P29048" s="99"/>
      <c r="Q29048" s="99"/>
    </row>
    <row r="29049" spans="16:17" x14ac:dyDescent="0.3">
      <c r="P29049" s="99"/>
      <c r="Q29049" s="99"/>
    </row>
    <row r="29050" spans="16:17" x14ac:dyDescent="0.3">
      <c r="P29050" s="99"/>
      <c r="Q29050" s="99"/>
    </row>
    <row r="29051" spans="16:17" x14ac:dyDescent="0.3">
      <c r="P29051" s="99"/>
      <c r="Q29051" s="99"/>
    </row>
    <row r="29052" spans="16:17" x14ac:dyDescent="0.3">
      <c r="P29052" s="99"/>
      <c r="Q29052" s="99"/>
    </row>
    <row r="29053" spans="16:17" x14ac:dyDescent="0.3">
      <c r="P29053" s="99"/>
      <c r="Q29053" s="99"/>
    </row>
    <row r="29054" spans="16:17" x14ac:dyDescent="0.3">
      <c r="P29054" s="99"/>
      <c r="Q29054" s="99"/>
    </row>
    <row r="29055" spans="16:17" x14ac:dyDescent="0.3">
      <c r="P29055" s="99"/>
      <c r="Q29055" s="99"/>
    </row>
    <row r="29056" spans="16:17" x14ac:dyDescent="0.3">
      <c r="P29056" s="99"/>
      <c r="Q29056" s="99"/>
    </row>
    <row r="29057" spans="16:17" x14ac:dyDescent="0.3">
      <c r="P29057" s="99"/>
      <c r="Q29057" s="99"/>
    </row>
    <row r="29058" spans="16:17" x14ac:dyDescent="0.3">
      <c r="P29058" s="99"/>
      <c r="Q29058" s="99"/>
    </row>
    <row r="29059" spans="16:17" x14ac:dyDescent="0.3">
      <c r="P29059" s="99"/>
      <c r="Q29059" s="99"/>
    </row>
    <row r="29060" spans="16:17" x14ac:dyDescent="0.3">
      <c r="P29060" s="99"/>
      <c r="Q29060" s="99"/>
    </row>
    <row r="29061" spans="16:17" x14ac:dyDescent="0.3">
      <c r="P29061" s="99"/>
      <c r="Q29061" s="99"/>
    </row>
    <row r="29062" spans="16:17" x14ac:dyDescent="0.3">
      <c r="P29062" s="99"/>
      <c r="Q29062" s="99"/>
    </row>
    <row r="29063" spans="16:17" x14ac:dyDescent="0.3">
      <c r="P29063" s="99"/>
      <c r="Q29063" s="99"/>
    </row>
    <row r="29064" spans="16:17" x14ac:dyDescent="0.3">
      <c r="P29064" s="99"/>
      <c r="Q29064" s="99"/>
    </row>
    <row r="29065" spans="16:17" x14ac:dyDescent="0.3">
      <c r="P29065" s="99"/>
      <c r="Q29065" s="99"/>
    </row>
    <row r="29066" spans="16:17" x14ac:dyDescent="0.3">
      <c r="P29066" s="99"/>
      <c r="Q29066" s="99"/>
    </row>
    <row r="29067" spans="16:17" x14ac:dyDescent="0.3">
      <c r="P29067" s="99"/>
      <c r="Q29067" s="99"/>
    </row>
    <row r="29068" spans="16:17" x14ac:dyDescent="0.3">
      <c r="P29068" s="99"/>
      <c r="Q29068" s="99"/>
    </row>
    <row r="29069" spans="16:17" x14ac:dyDescent="0.3">
      <c r="P29069" s="99"/>
      <c r="Q29069" s="99"/>
    </row>
    <row r="29070" spans="16:17" x14ac:dyDescent="0.3">
      <c r="P29070" s="99"/>
      <c r="Q29070" s="99"/>
    </row>
    <row r="29071" spans="16:17" x14ac:dyDescent="0.3">
      <c r="P29071" s="99"/>
      <c r="Q29071" s="99"/>
    </row>
    <row r="29072" spans="16:17" x14ac:dyDescent="0.3">
      <c r="P29072" s="99"/>
      <c r="Q29072" s="99"/>
    </row>
    <row r="29073" spans="16:17" x14ac:dyDescent="0.3">
      <c r="P29073" s="99"/>
      <c r="Q29073" s="99"/>
    </row>
    <row r="29074" spans="16:17" x14ac:dyDescent="0.3">
      <c r="P29074" s="99"/>
      <c r="Q29074" s="99"/>
    </row>
    <row r="29075" spans="16:17" x14ac:dyDescent="0.3">
      <c r="P29075" s="99"/>
      <c r="Q29075" s="99"/>
    </row>
    <row r="29076" spans="16:17" x14ac:dyDescent="0.3">
      <c r="P29076" s="99"/>
      <c r="Q29076" s="99"/>
    </row>
    <row r="29077" spans="16:17" x14ac:dyDescent="0.3">
      <c r="P29077" s="99"/>
      <c r="Q29077" s="99"/>
    </row>
    <row r="29078" spans="16:17" x14ac:dyDescent="0.3">
      <c r="P29078" s="99"/>
      <c r="Q29078" s="99"/>
    </row>
    <row r="29079" spans="16:17" x14ac:dyDescent="0.3">
      <c r="P29079" s="99"/>
      <c r="Q29079" s="99"/>
    </row>
    <row r="29080" spans="16:17" x14ac:dyDescent="0.3">
      <c r="P29080" s="99"/>
      <c r="Q29080" s="99"/>
    </row>
    <row r="29081" spans="16:17" x14ac:dyDescent="0.3">
      <c r="P29081" s="99"/>
      <c r="Q29081" s="99"/>
    </row>
    <row r="29082" spans="16:17" x14ac:dyDescent="0.3">
      <c r="P29082" s="99"/>
      <c r="Q29082" s="99"/>
    </row>
    <row r="29083" spans="16:17" x14ac:dyDescent="0.3">
      <c r="P29083" s="99"/>
      <c r="Q29083" s="99"/>
    </row>
    <row r="29084" spans="16:17" x14ac:dyDescent="0.3">
      <c r="P29084" s="99"/>
      <c r="Q29084" s="99"/>
    </row>
    <row r="29085" spans="16:17" x14ac:dyDescent="0.3">
      <c r="P29085" s="99"/>
      <c r="Q29085" s="99"/>
    </row>
    <row r="29086" spans="16:17" x14ac:dyDescent="0.3">
      <c r="P29086" s="99"/>
      <c r="Q29086" s="99"/>
    </row>
    <row r="29087" spans="16:17" x14ac:dyDescent="0.3">
      <c r="P29087" s="99"/>
      <c r="Q29087" s="99"/>
    </row>
    <row r="29088" spans="16:17" x14ac:dyDescent="0.3">
      <c r="P29088" s="99"/>
      <c r="Q29088" s="99"/>
    </row>
    <row r="29089" spans="16:17" x14ac:dyDescent="0.3">
      <c r="P29089" s="99"/>
      <c r="Q29089" s="99"/>
    </row>
    <row r="29090" spans="16:17" x14ac:dyDescent="0.3">
      <c r="P29090" s="99"/>
      <c r="Q29090" s="99"/>
    </row>
    <row r="29091" spans="16:17" x14ac:dyDescent="0.3">
      <c r="P29091" s="99"/>
      <c r="Q29091" s="99"/>
    </row>
    <row r="29092" spans="16:17" x14ac:dyDescent="0.3">
      <c r="P29092" s="99"/>
      <c r="Q29092" s="99"/>
    </row>
    <row r="29093" spans="16:17" x14ac:dyDescent="0.3">
      <c r="P29093" s="99"/>
      <c r="Q29093" s="99"/>
    </row>
    <row r="29094" spans="16:17" x14ac:dyDescent="0.3">
      <c r="P29094" s="99"/>
      <c r="Q29094" s="99"/>
    </row>
    <row r="29095" spans="16:17" x14ac:dyDescent="0.3">
      <c r="P29095" s="99"/>
      <c r="Q29095" s="99"/>
    </row>
    <row r="29096" spans="16:17" x14ac:dyDescent="0.3">
      <c r="P29096" s="99"/>
      <c r="Q29096" s="99"/>
    </row>
    <row r="29097" spans="16:17" x14ac:dyDescent="0.3">
      <c r="P29097" s="99"/>
      <c r="Q29097" s="99"/>
    </row>
    <row r="29098" spans="16:17" x14ac:dyDescent="0.3">
      <c r="P29098" s="99"/>
      <c r="Q29098" s="99"/>
    </row>
    <row r="29099" spans="16:17" x14ac:dyDescent="0.3">
      <c r="P29099" s="99"/>
      <c r="Q29099" s="99"/>
    </row>
    <row r="29100" spans="16:17" x14ac:dyDescent="0.3">
      <c r="P29100" s="99"/>
      <c r="Q29100" s="99"/>
    </row>
    <row r="29101" spans="16:17" x14ac:dyDescent="0.3">
      <c r="P29101" s="99"/>
      <c r="Q29101" s="99"/>
    </row>
    <row r="29102" spans="16:17" x14ac:dyDescent="0.3">
      <c r="P29102" s="99"/>
      <c r="Q29102" s="99"/>
    </row>
    <row r="29103" spans="16:17" x14ac:dyDescent="0.3">
      <c r="P29103" s="99"/>
      <c r="Q29103" s="99"/>
    </row>
    <row r="29104" spans="16:17" x14ac:dyDescent="0.3">
      <c r="P29104" s="99"/>
      <c r="Q29104" s="99"/>
    </row>
    <row r="29105" spans="16:17" x14ac:dyDescent="0.3">
      <c r="P29105" s="99"/>
      <c r="Q29105" s="99"/>
    </row>
    <row r="29106" spans="16:17" x14ac:dyDescent="0.3">
      <c r="P29106" s="99"/>
      <c r="Q29106" s="99"/>
    </row>
    <row r="29107" spans="16:17" x14ac:dyDescent="0.3">
      <c r="P29107" s="99"/>
      <c r="Q29107" s="99"/>
    </row>
    <row r="29108" spans="16:17" x14ac:dyDescent="0.3">
      <c r="P29108" s="99"/>
      <c r="Q29108" s="99"/>
    </row>
    <row r="29109" spans="16:17" x14ac:dyDescent="0.3">
      <c r="P29109" s="99"/>
      <c r="Q29109" s="99"/>
    </row>
    <row r="29110" spans="16:17" x14ac:dyDescent="0.3">
      <c r="P29110" s="99"/>
      <c r="Q29110" s="99"/>
    </row>
    <row r="29111" spans="16:17" x14ac:dyDescent="0.3">
      <c r="P29111" s="99"/>
      <c r="Q29111" s="99"/>
    </row>
    <row r="29112" spans="16:17" x14ac:dyDescent="0.3">
      <c r="P29112" s="99"/>
      <c r="Q29112" s="99"/>
    </row>
    <row r="29113" spans="16:17" x14ac:dyDescent="0.3">
      <c r="P29113" s="99"/>
      <c r="Q29113" s="99"/>
    </row>
    <row r="29114" spans="16:17" x14ac:dyDescent="0.3">
      <c r="P29114" s="99"/>
      <c r="Q29114" s="99"/>
    </row>
    <row r="29115" spans="16:17" x14ac:dyDescent="0.3">
      <c r="P29115" s="99"/>
      <c r="Q29115" s="99"/>
    </row>
    <row r="29116" spans="16:17" x14ac:dyDescent="0.3">
      <c r="P29116" s="99"/>
      <c r="Q29116" s="99"/>
    </row>
    <row r="29117" spans="16:17" x14ac:dyDescent="0.3">
      <c r="P29117" s="99"/>
      <c r="Q29117" s="99"/>
    </row>
    <row r="29118" spans="16:17" x14ac:dyDescent="0.3">
      <c r="P29118" s="99"/>
      <c r="Q29118" s="99"/>
    </row>
    <row r="29119" spans="16:17" x14ac:dyDescent="0.3">
      <c r="P29119" s="99"/>
      <c r="Q29119" s="99"/>
    </row>
    <row r="29120" spans="16:17" x14ac:dyDescent="0.3">
      <c r="P29120" s="99"/>
      <c r="Q29120" s="99"/>
    </row>
    <row r="29121" spans="16:17" x14ac:dyDescent="0.3">
      <c r="P29121" s="99"/>
      <c r="Q29121" s="99"/>
    </row>
    <row r="29122" spans="16:17" x14ac:dyDescent="0.3">
      <c r="P29122" s="99"/>
      <c r="Q29122" s="99"/>
    </row>
    <row r="29123" spans="16:17" x14ac:dyDescent="0.3">
      <c r="P29123" s="99"/>
      <c r="Q29123" s="99"/>
    </row>
    <row r="29124" spans="16:17" x14ac:dyDescent="0.3">
      <c r="P29124" s="99"/>
      <c r="Q29124" s="99"/>
    </row>
    <row r="29125" spans="16:17" x14ac:dyDescent="0.3">
      <c r="P29125" s="99"/>
      <c r="Q29125" s="99"/>
    </row>
    <row r="29126" spans="16:17" x14ac:dyDescent="0.3">
      <c r="P29126" s="99"/>
      <c r="Q29126" s="99"/>
    </row>
    <row r="29127" spans="16:17" x14ac:dyDescent="0.3">
      <c r="P29127" s="99"/>
      <c r="Q29127" s="99"/>
    </row>
    <row r="29128" spans="16:17" x14ac:dyDescent="0.3">
      <c r="P29128" s="99"/>
      <c r="Q29128" s="99"/>
    </row>
    <row r="29129" spans="16:17" x14ac:dyDescent="0.3">
      <c r="P29129" s="99"/>
      <c r="Q29129" s="99"/>
    </row>
    <row r="29130" spans="16:17" x14ac:dyDescent="0.3">
      <c r="P29130" s="99"/>
      <c r="Q29130" s="99"/>
    </row>
    <row r="29131" spans="16:17" x14ac:dyDescent="0.3">
      <c r="P29131" s="99"/>
      <c r="Q29131" s="99"/>
    </row>
    <row r="29132" spans="16:17" x14ac:dyDescent="0.3">
      <c r="P29132" s="99"/>
      <c r="Q29132" s="99"/>
    </row>
    <row r="29133" spans="16:17" x14ac:dyDescent="0.3">
      <c r="P29133" s="99"/>
      <c r="Q29133" s="99"/>
    </row>
    <row r="29134" spans="16:17" x14ac:dyDescent="0.3">
      <c r="P29134" s="99"/>
      <c r="Q29134" s="99"/>
    </row>
    <row r="29135" spans="16:17" x14ac:dyDescent="0.3">
      <c r="P29135" s="99"/>
      <c r="Q29135" s="99"/>
    </row>
    <row r="29136" spans="16:17" x14ac:dyDescent="0.3">
      <c r="P29136" s="99"/>
      <c r="Q29136" s="99"/>
    </row>
    <row r="29137" spans="16:17" x14ac:dyDescent="0.3">
      <c r="P29137" s="99"/>
      <c r="Q29137" s="99"/>
    </row>
    <row r="29138" spans="16:17" x14ac:dyDescent="0.3">
      <c r="P29138" s="99"/>
      <c r="Q29138" s="99"/>
    </row>
    <row r="29139" spans="16:17" x14ac:dyDescent="0.3">
      <c r="P29139" s="99"/>
      <c r="Q29139" s="99"/>
    </row>
    <row r="29140" spans="16:17" x14ac:dyDescent="0.3">
      <c r="P29140" s="99"/>
      <c r="Q29140" s="99"/>
    </row>
    <row r="29141" spans="16:17" x14ac:dyDescent="0.3">
      <c r="P29141" s="99"/>
      <c r="Q29141" s="99"/>
    </row>
    <row r="29142" spans="16:17" x14ac:dyDescent="0.3">
      <c r="P29142" s="99"/>
      <c r="Q29142" s="99"/>
    </row>
    <row r="29143" spans="16:17" x14ac:dyDescent="0.3">
      <c r="P29143" s="99"/>
      <c r="Q29143" s="99"/>
    </row>
    <row r="29144" spans="16:17" x14ac:dyDescent="0.3">
      <c r="P29144" s="99"/>
      <c r="Q29144" s="99"/>
    </row>
    <row r="29145" spans="16:17" x14ac:dyDescent="0.3">
      <c r="P29145" s="99"/>
      <c r="Q29145" s="99"/>
    </row>
    <row r="29146" spans="16:17" x14ac:dyDescent="0.3">
      <c r="P29146" s="99"/>
      <c r="Q29146" s="99"/>
    </row>
    <row r="29147" spans="16:17" x14ac:dyDescent="0.3">
      <c r="P29147" s="99"/>
      <c r="Q29147" s="99"/>
    </row>
    <row r="29148" spans="16:17" x14ac:dyDescent="0.3">
      <c r="P29148" s="99"/>
      <c r="Q29148" s="99"/>
    </row>
    <row r="29149" spans="16:17" x14ac:dyDescent="0.3">
      <c r="P29149" s="99"/>
      <c r="Q29149" s="99"/>
    </row>
    <row r="29150" spans="16:17" x14ac:dyDescent="0.3">
      <c r="P29150" s="99"/>
      <c r="Q29150" s="99"/>
    </row>
    <row r="29151" spans="16:17" x14ac:dyDescent="0.3">
      <c r="P29151" s="99"/>
      <c r="Q29151" s="99"/>
    </row>
    <row r="29152" spans="16:17" x14ac:dyDescent="0.3">
      <c r="P29152" s="99"/>
      <c r="Q29152" s="99"/>
    </row>
    <row r="29153" spans="16:17" x14ac:dyDescent="0.3">
      <c r="P29153" s="99"/>
      <c r="Q29153" s="99"/>
    </row>
    <row r="29154" spans="16:17" x14ac:dyDescent="0.3">
      <c r="P29154" s="99"/>
      <c r="Q29154" s="99"/>
    </row>
    <row r="29155" spans="16:17" x14ac:dyDescent="0.3">
      <c r="P29155" s="99"/>
      <c r="Q29155" s="99"/>
    </row>
    <row r="29156" spans="16:17" x14ac:dyDescent="0.3">
      <c r="P29156" s="99"/>
      <c r="Q29156" s="99"/>
    </row>
    <row r="29157" spans="16:17" x14ac:dyDescent="0.3">
      <c r="P29157" s="99"/>
      <c r="Q29157" s="99"/>
    </row>
    <row r="29158" spans="16:17" x14ac:dyDescent="0.3">
      <c r="P29158" s="99"/>
      <c r="Q29158" s="99"/>
    </row>
    <row r="29159" spans="16:17" x14ac:dyDescent="0.3">
      <c r="P29159" s="99"/>
      <c r="Q29159" s="99"/>
    </row>
    <row r="29160" spans="16:17" x14ac:dyDescent="0.3">
      <c r="P29160" s="99"/>
      <c r="Q29160" s="99"/>
    </row>
    <row r="29161" spans="16:17" x14ac:dyDescent="0.3">
      <c r="P29161" s="99"/>
      <c r="Q29161" s="99"/>
    </row>
    <row r="29162" spans="16:17" x14ac:dyDescent="0.3">
      <c r="P29162" s="99"/>
      <c r="Q29162" s="99"/>
    </row>
    <row r="29163" spans="16:17" x14ac:dyDescent="0.3">
      <c r="P29163" s="99"/>
      <c r="Q29163" s="99"/>
    </row>
    <row r="29164" spans="16:17" x14ac:dyDescent="0.3">
      <c r="P29164" s="99"/>
      <c r="Q29164" s="99"/>
    </row>
    <row r="29165" spans="16:17" x14ac:dyDescent="0.3">
      <c r="P29165" s="99"/>
      <c r="Q29165" s="99"/>
    </row>
    <row r="29166" spans="16:17" x14ac:dyDescent="0.3">
      <c r="P29166" s="99"/>
      <c r="Q29166" s="99"/>
    </row>
    <row r="29167" spans="16:17" x14ac:dyDescent="0.3">
      <c r="P29167" s="99"/>
      <c r="Q29167" s="99"/>
    </row>
    <row r="29168" spans="16:17" x14ac:dyDescent="0.3">
      <c r="P29168" s="99"/>
      <c r="Q29168" s="99"/>
    </row>
    <row r="29169" spans="16:17" x14ac:dyDescent="0.3">
      <c r="P29169" s="99"/>
      <c r="Q29169" s="99"/>
    </row>
    <row r="29170" spans="16:17" x14ac:dyDescent="0.3">
      <c r="P29170" s="99"/>
      <c r="Q29170" s="99"/>
    </row>
    <row r="29171" spans="16:17" x14ac:dyDescent="0.3">
      <c r="P29171" s="99"/>
      <c r="Q29171" s="99"/>
    </row>
    <row r="29172" spans="16:17" x14ac:dyDescent="0.3">
      <c r="P29172" s="99"/>
      <c r="Q29172" s="99"/>
    </row>
    <row r="29173" spans="16:17" x14ac:dyDescent="0.3">
      <c r="P29173" s="99"/>
      <c r="Q29173" s="99"/>
    </row>
    <row r="29174" spans="16:17" x14ac:dyDescent="0.3">
      <c r="P29174" s="99"/>
      <c r="Q29174" s="99"/>
    </row>
    <row r="29175" spans="16:17" x14ac:dyDescent="0.3">
      <c r="P29175" s="99"/>
      <c r="Q29175" s="99"/>
    </row>
    <row r="29176" spans="16:17" x14ac:dyDescent="0.3">
      <c r="P29176" s="99"/>
      <c r="Q29176" s="99"/>
    </row>
    <row r="29177" spans="16:17" x14ac:dyDescent="0.3">
      <c r="P29177" s="99"/>
      <c r="Q29177" s="99"/>
    </row>
    <row r="29178" spans="16:17" x14ac:dyDescent="0.3">
      <c r="P29178" s="99"/>
      <c r="Q29178" s="99"/>
    </row>
    <row r="29179" spans="16:17" x14ac:dyDescent="0.3">
      <c r="P29179" s="99"/>
      <c r="Q29179" s="99"/>
    </row>
    <row r="29180" spans="16:17" x14ac:dyDescent="0.3">
      <c r="P29180" s="99"/>
      <c r="Q29180" s="99"/>
    </row>
    <row r="29181" spans="16:17" x14ac:dyDescent="0.3">
      <c r="P29181" s="99"/>
      <c r="Q29181" s="99"/>
    </row>
    <row r="29182" spans="16:17" x14ac:dyDescent="0.3">
      <c r="P29182" s="99"/>
      <c r="Q29182" s="99"/>
    </row>
    <row r="29183" spans="16:17" x14ac:dyDescent="0.3">
      <c r="P29183" s="99"/>
      <c r="Q29183" s="99"/>
    </row>
    <row r="29184" spans="16:17" x14ac:dyDescent="0.3">
      <c r="P29184" s="99"/>
      <c r="Q29184" s="99"/>
    </row>
    <row r="29185" spans="16:17" x14ac:dyDescent="0.3">
      <c r="P29185" s="99"/>
      <c r="Q29185" s="99"/>
    </row>
    <row r="29186" spans="16:17" x14ac:dyDescent="0.3">
      <c r="P29186" s="99"/>
      <c r="Q29186" s="99"/>
    </row>
    <row r="29187" spans="16:17" x14ac:dyDescent="0.3">
      <c r="P29187" s="99"/>
      <c r="Q29187" s="99"/>
    </row>
    <row r="29188" spans="16:17" x14ac:dyDescent="0.3">
      <c r="P29188" s="99"/>
      <c r="Q29188" s="99"/>
    </row>
    <row r="29189" spans="16:17" x14ac:dyDescent="0.3">
      <c r="P29189" s="99"/>
      <c r="Q29189" s="99"/>
    </row>
    <row r="29190" spans="16:17" x14ac:dyDescent="0.3">
      <c r="P29190" s="99"/>
      <c r="Q29190" s="99"/>
    </row>
    <row r="29191" spans="16:17" x14ac:dyDescent="0.3">
      <c r="P29191" s="99"/>
      <c r="Q29191" s="99"/>
    </row>
    <row r="29192" spans="16:17" x14ac:dyDescent="0.3">
      <c r="P29192" s="99"/>
      <c r="Q29192" s="99"/>
    </row>
    <row r="29193" spans="16:17" x14ac:dyDescent="0.3">
      <c r="P29193" s="99"/>
      <c r="Q29193" s="99"/>
    </row>
    <row r="29194" spans="16:17" x14ac:dyDescent="0.3">
      <c r="P29194" s="99"/>
      <c r="Q29194" s="99"/>
    </row>
    <row r="29195" spans="16:17" x14ac:dyDescent="0.3">
      <c r="P29195" s="99"/>
      <c r="Q29195" s="99"/>
    </row>
    <row r="29196" spans="16:17" x14ac:dyDescent="0.3">
      <c r="P29196" s="99"/>
      <c r="Q29196" s="99"/>
    </row>
    <row r="29197" spans="16:17" x14ac:dyDescent="0.3">
      <c r="P29197" s="99"/>
      <c r="Q29197" s="99"/>
    </row>
    <row r="29198" spans="16:17" x14ac:dyDescent="0.3">
      <c r="P29198" s="99"/>
      <c r="Q29198" s="99"/>
    </row>
    <row r="29199" spans="16:17" x14ac:dyDescent="0.3">
      <c r="P29199" s="99"/>
      <c r="Q29199" s="99"/>
    </row>
    <row r="29200" spans="16:17" x14ac:dyDescent="0.3">
      <c r="P29200" s="99"/>
      <c r="Q29200" s="99"/>
    </row>
    <row r="29201" spans="16:17" x14ac:dyDescent="0.3">
      <c r="P29201" s="99"/>
      <c r="Q29201" s="99"/>
    </row>
    <row r="29202" spans="16:17" x14ac:dyDescent="0.3">
      <c r="P29202" s="99"/>
      <c r="Q29202" s="99"/>
    </row>
    <row r="29203" spans="16:17" x14ac:dyDescent="0.3">
      <c r="P29203" s="99"/>
      <c r="Q29203" s="99"/>
    </row>
    <row r="29204" spans="16:17" x14ac:dyDescent="0.3">
      <c r="P29204" s="99"/>
      <c r="Q29204" s="99"/>
    </row>
    <row r="29205" spans="16:17" x14ac:dyDescent="0.3">
      <c r="P29205" s="99"/>
      <c r="Q29205" s="99"/>
    </row>
    <row r="29206" spans="16:17" x14ac:dyDescent="0.3">
      <c r="P29206" s="99"/>
      <c r="Q29206" s="99"/>
    </row>
    <row r="29207" spans="16:17" x14ac:dyDescent="0.3">
      <c r="P29207" s="99"/>
      <c r="Q29207" s="99"/>
    </row>
    <row r="29208" spans="16:17" x14ac:dyDescent="0.3">
      <c r="P29208" s="99"/>
      <c r="Q29208" s="99"/>
    </row>
    <row r="29209" spans="16:17" x14ac:dyDescent="0.3">
      <c r="P29209" s="99"/>
      <c r="Q29209" s="99"/>
    </row>
    <row r="29210" spans="16:17" x14ac:dyDescent="0.3">
      <c r="P29210" s="99"/>
      <c r="Q29210" s="99"/>
    </row>
    <row r="29211" spans="16:17" x14ac:dyDescent="0.3">
      <c r="P29211" s="99"/>
      <c r="Q29211" s="99"/>
    </row>
    <row r="29212" spans="16:17" x14ac:dyDescent="0.3">
      <c r="P29212" s="99"/>
      <c r="Q29212" s="99"/>
    </row>
    <row r="29213" spans="16:17" x14ac:dyDescent="0.3">
      <c r="P29213" s="99"/>
      <c r="Q29213" s="99"/>
    </row>
    <row r="29214" spans="16:17" x14ac:dyDescent="0.3">
      <c r="P29214" s="99"/>
      <c r="Q29214" s="99"/>
    </row>
    <row r="29215" spans="16:17" x14ac:dyDescent="0.3">
      <c r="P29215" s="99"/>
      <c r="Q29215" s="99"/>
    </row>
    <row r="29216" spans="16:17" x14ac:dyDescent="0.3">
      <c r="P29216" s="99"/>
      <c r="Q29216" s="99"/>
    </row>
    <row r="29217" spans="16:17" x14ac:dyDescent="0.3">
      <c r="P29217" s="99"/>
      <c r="Q29217" s="99"/>
    </row>
    <row r="29218" spans="16:17" x14ac:dyDescent="0.3">
      <c r="P29218" s="99"/>
      <c r="Q29218" s="99"/>
    </row>
    <row r="29219" spans="16:17" x14ac:dyDescent="0.3">
      <c r="P29219" s="99"/>
      <c r="Q29219" s="99"/>
    </row>
    <row r="29220" spans="16:17" x14ac:dyDescent="0.3">
      <c r="P29220" s="99"/>
      <c r="Q29220" s="99"/>
    </row>
    <row r="29221" spans="16:17" x14ac:dyDescent="0.3">
      <c r="P29221" s="99"/>
      <c r="Q29221" s="99"/>
    </row>
    <row r="29222" spans="16:17" x14ac:dyDescent="0.3">
      <c r="P29222" s="99"/>
      <c r="Q29222" s="99"/>
    </row>
    <row r="29223" spans="16:17" x14ac:dyDescent="0.3">
      <c r="P29223" s="99"/>
      <c r="Q29223" s="99"/>
    </row>
    <row r="29224" spans="16:17" x14ac:dyDescent="0.3">
      <c r="P29224" s="99"/>
      <c r="Q29224" s="99"/>
    </row>
    <row r="29225" spans="16:17" x14ac:dyDescent="0.3">
      <c r="P29225" s="99"/>
      <c r="Q29225" s="99"/>
    </row>
    <row r="29226" spans="16:17" x14ac:dyDescent="0.3">
      <c r="P29226" s="99"/>
      <c r="Q29226" s="99"/>
    </row>
    <row r="29227" spans="16:17" x14ac:dyDescent="0.3">
      <c r="P29227" s="99"/>
      <c r="Q29227" s="99"/>
    </row>
    <row r="29228" spans="16:17" x14ac:dyDescent="0.3">
      <c r="P29228" s="99"/>
      <c r="Q29228" s="99"/>
    </row>
    <row r="29229" spans="16:17" x14ac:dyDescent="0.3">
      <c r="P29229" s="99"/>
      <c r="Q29229" s="99"/>
    </row>
    <row r="29230" spans="16:17" x14ac:dyDescent="0.3">
      <c r="P29230" s="99"/>
      <c r="Q29230" s="99"/>
    </row>
    <row r="29231" spans="16:17" x14ac:dyDescent="0.3">
      <c r="P29231" s="99"/>
      <c r="Q29231" s="99"/>
    </row>
    <row r="29232" spans="16:17" x14ac:dyDescent="0.3">
      <c r="P29232" s="99"/>
      <c r="Q29232" s="99"/>
    </row>
    <row r="29233" spans="16:17" x14ac:dyDescent="0.3">
      <c r="P29233" s="99"/>
      <c r="Q29233" s="99"/>
    </row>
    <row r="29234" spans="16:17" x14ac:dyDescent="0.3">
      <c r="P29234" s="99"/>
      <c r="Q29234" s="99"/>
    </row>
    <row r="29235" spans="16:17" x14ac:dyDescent="0.3">
      <c r="P29235" s="99"/>
      <c r="Q29235" s="99"/>
    </row>
    <row r="29236" spans="16:17" x14ac:dyDescent="0.3">
      <c r="P29236" s="99"/>
      <c r="Q29236" s="99"/>
    </row>
    <row r="29237" spans="16:17" x14ac:dyDescent="0.3">
      <c r="P29237" s="99"/>
      <c r="Q29237" s="99"/>
    </row>
    <row r="29238" spans="16:17" x14ac:dyDescent="0.3">
      <c r="P29238" s="99"/>
      <c r="Q29238" s="99"/>
    </row>
    <row r="29239" spans="16:17" x14ac:dyDescent="0.3">
      <c r="P29239" s="99"/>
      <c r="Q29239" s="99"/>
    </row>
    <row r="29240" spans="16:17" x14ac:dyDescent="0.3">
      <c r="P29240" s="99"/>
      <c r="Q29240" s="99"/>
    </row>
    <row r="29241" spans="16:17" x14ac:dyDescent="0.3">
      <c r="P29241" s="99"/>
      <c r="Q29241" s="99"/>
    </row>
    <row r="29242" spans="16:17" x14ac:dyDescent="0.3">
      <c r="P29242" s="99"/>
      <c r="Q29242" s="99"/>
    </row>
    <row r="29243" spans="16:17" x14ac:dyDescent="0.3">
      <c r="P29243" s="99"/>
      <c r="Q29243" s="99"/>
    </row>
    <row r="29244" spans="16:17" x14ac:dyDescent="0.3">
      <c r="P29244" s="99"/>
      <c r="Q29244" s="99"/>
    </row>
    <row r="29245" spans="16:17" x14ac:dyDescent="0.3">
      <c r="P29245" s="99"/>
      <c r="Q29245" s="99"/>
    </row>
    <row r="29246" spans="16:17" x14ac:dyDescent="0.3">
      <c r="P29246" s="99"/>
      <c r="Q29246" s="99"/>
    </row>
    <row r="29247" spans="16:17" x14ac:dyDescent="0.3">
      <c r="P29247" s="99"/>
      <c r="Q29247" s="99"/>
    </row>
    <row r="29248" spans="16:17" x14ac:dyDescent="0.3">
      <c r="P29248" s="99"/>
      <c r="Q29248" s="99"/>
    </row>
    <row r="29249" spans="16:17" x14ac:dyDescent="0.3">
      <c r="P29249" s="99"/>
      <c r="Q29249" s="99"/>
    </row>
    <row r="29250" spans="16:17" x14ac:dyDescent="0.3">
      <c r="P29250" s="99"/>
      <c r="Q29250" s="99"/>
    </row>
    <row r="29251" spans="16:17" x14ac:dyDescent="0.3">
      <c r="P29251" s="99"/>
      <c r="Q29251" s="99"/>
    </row>
    <row r="29252" spans="16:17" x14ac:dyDescent="0.3">
      <c r="P29252" s="99"/>
      <c r="Q29252" s="99"/>
    </row>
    <row r="29253" spans="16:17" x14ac:dyDescent="0.3">
      <c r="P29253" s="99"/>
      <c r="Q29253" s="99"/>
    </row>
    <row r="29254" spans="16:17" x14ac:dyDescent="0.3">
      <c r="P29254" s="99"/>
      <c r="Q29254" s="99"/>
    </row>
    <row r="29255" spans="16:17" x14ac:dyDescent="0.3">
      <c r="P29255" s="99"/>
      <c r="Q29255" s="99"/>
    </row>
    <row r="29256" spans="16:17" x14ac:dyDescent="0.3">
      <c r="P29256" s="99"/>
      <c r="Q29256" s="99"/>
    </row>
    <row r="29257" spans="16:17" x14ac:dyDescent="0.3">
      <c r="P29257" s="99"/>
      <c r="Q29257" s="99"/>
    </row>
    <row r="29258" spans="16:17" x14ac:dyDescent="0.3">
      <c r="P29258" s="99"/>
      <c r="Q29258" s="99"/>
    </row>
    <row r="29259" spans="16:17" x14ac:dyDescent="0.3">
      <c r="P29259" s="99"/>
      <c r="Q29259" s="99"/>
    </row>
    <row r="29260" spans="16:17" x14ac:dyDescent="0.3">
      <c r="P29260" s="99"/>
      <c r="Q29260" s="99"/>
    </row>
    <row r="29261" spans="16:17" x14ac:dyDescent="0.3">
      <c r="P29261" s="99"/>
      <c r="Q29261" s="99"/>
    </row>
    <row r="29262" spans="16:17" x14ac:dyDescent="0.3">
      <c r="P29262" s="99"/>
      <c r="Q29262" s="99"/>
    </row>
    <row r="29263" spans="16:17" x14ac:dyDescent="0.3">
      <c r="P29263" s="99"/>
      <c r="Q29263" s="99"/>
    </row>
    <row r="29264" spans="16:17" x14ac:dyDescent="0.3">
      <c r="P29264" s="99"/>
      <c r="Q29264" s="99"/>
    </row>
    <row r="29265" spans="16:17" x14ac:dyDescent="0.3">
      <c r="P29265" s="99"/>
      <c r="Q29265" s="99"/>
    </row>
    <row r="29266" spans="16:17" x14ac:dyDescent="0.3">
      <c r="P29266" s="99"/>
      <c r="Q29266" s="99"/>
    </row>
    <row r="29267" spans="16:17" x14ac:dyDescent="0.3">
      <c r="P29267" s="99"/>
      <c r="Q29267" s="99"/>
    </row>
    <row r="29268" spans="16:17" x14ac:dyDescent="0.3">
      <c r="P29268" s="99"/>
      <c r="Q29268" s="99"/>
    </row>
    <row r="29269" spans="16:17" x14ac:dyDescent="0.3">
      <c r="P29269" s="99"/>
      <c r="Q29269" s="99"/>
    </row>
    <row r="29270" spans="16:17" x14ac:dyDescent="0.3">
      <c r="P29270" s="99"/>
      <c r="Q29270" s="99"/>
    </row>
    <row r="29271" spans="16:17" x14ac:dyDescent="0.3">
      <c r="P29271" s="99"/>
      <c r="Q29271" s="99"/>
    </row>
    <row r="29272" spans="16:17" x14ac:dyDescent="0.3">
      <c r="P29272" s="99"/>
      <c r="Q29272" s="99"/>
    </row>
    <row r="29273" spans="16:17" x14ac:dyDescent="0.3">
      <c r="P29273" s="99"/>
      <c r="Q29273" s="99"/>
    </row>
    <row r="29274" spans="16:17" x14ac:dyDescent="0.3">
      <c r="P29274" s="99"/>
      <c r="Q29274" s="99"/>
    </row>
    <row r="29275" spans="16:17" x14ac:dyDescent="0.3">
      <c r="P29275" s="99"/>
      <c r="Q29275" s="99"/>
    </row>
    <row r="29276" spans="16:17" x14ac:dyDescent="0.3">
      <c r="P29276" s="99"/>
      <c r="Q29276" s="99"/>
    </row>
    <row r="29277" spans="16:17" x14ac:dyDescent="0.3">
      <c r="P29277" s="99"/>
      <c r="Q29277" s="99"/>
    </row>
    <row r="29278" spans="16:17" x14ac:dyDescent="0.3">
      <c r="P29278" s="99"/>
      <c r="Q29278" s="99"/>
    </row>
    <row r="29279" spans="16:17" x14ac:dyDescent="0.3">
      <c r="P29279" s="99"/>
      <c r="Q29279" s="99"/>
    </row>
    <row r="29280" spans="16:17" x14ac:dyDescent="0.3">
      <c r="P29280" s="99"/>
      <c r="Q29280" s="99"/>
    </row>
    <row r="29281" spans="16:17" x14ac:dyDescent="0.3">
      <c r="P29281" s="99"/>
      <c r="Q29281" s="99"/>
    </row>
    <row r="29282" spans="16:17" x14ac:dyDescent="0.3">
      <c r="P29282" s="99"/>
      <c r="Q29282" s="99"/>
    </row>
    <row r="29283" spans="16:17" x14ac:dyDescent="0.3">
      <c r="P29283" s="99"/>
      <c r="Q29283" s="99"/>
    </row>
    <row r="29284" spans="16:17" x14ac:dyDescent="0.3">
      <c r="P29284" s="99"/>
      <c r="Q29284" s="99"/>
    </row>
    <row r="29285" spans="16:17" x14ac:dyDescent="0.3">
      <c r="P29285" s="99"/>
      <c r="Q29285" s="99"/>
    </row>
    <row r="29286" spans="16:17" x14ac:dyDescent="0.3">
      <c r="P29286" s="99"/>
      <c r="Q29286" s="99"/>
    </row>
    <row r="29287" spans="16:17" x14ac:dyDescent="0.3">
      <c r="P29287" s="99"/>
      <c r="Q29287" s="99"/>
    </row>
    <row r="29288" spans="16:17" x14ac:dyDescent="0.3">
      <c r="P29288" s="99"/>
      <c r="Q29288" s="99"/>
    </row>
    <row r="29289" spans="16:17" x14ac:dyDescent="0.3">
      <c r="P29289" s="99"/>
      <c r="Q29289" s="99"/>
    </row>
    <row r="29290" spans="16:17" x14ac:dyDescent="0.3">
      <c r="P29290" s="99"/>
      <c r="Q29290" s="99"/>
    </row>
    <row r="29291" spans="16:17" x14ac:dyDescent="0.3">
      <c r="P29291" s="99"/>
      <c r="Q29291" s="99"/>
    </row>
    <row r="29292" spans="16:17" x14ac:dyDescent="0.3">
      <c r="P29292" s="99"/>
      <c r="Q29292" s="99"/>
    </row>
    <row r="29293" spans="16:17" x14ac:dyDescent="0.3">
      <c r="P29293" s="99"/>
      <c r="Q29293" s="99"/>
    </row>
    <row r="29294" spans="16:17" x14ac:dyDescent="0.3">
      <c r="P29294" s="99"/>
      <c r="Q29294" s="99"/>
    </row>
    <row r="29295" spans="16:17" x14ac:dyDescent="0.3">
      <c r="P29295" s="99"/>
      <c r="Q29295" s="99"/>
    </row>
    <row r="29296" spans="16:17" x14ac:dyDescent="0.3">
      <c r="P29296" s="99"/>
      <c r="Q29296" s="99"/>
    </row>
    <row r="29297" spans="16:17" x14ac:dyDescent="0.3">
      <c r="P29297" s="99"/>
      <c r="Q29297" s="99"/>
    </row>
    <row r="29298" spans="16:17" x14ac:dyDescent="0.3">
      <c r="P29298" s="99"/>
      <c r="Q29298" s="99"/>
    </row>
    <row r="29299" spans="16:17" x14ac:dyDescent="0.3">
      <c r="P29299" s="99"/>
      <c r="Q29299" s="99"/>
    </row>
    <row r="29300" spans="16:17" x14ac:dyDescent="0.3">
      <c r="P29300" s="99"/>
      <c r="Q29300" s="99"/>
    </row>
    <row r="29301" spans="16:17" x14ac:dyDescent="0.3">
      <c r="P29301" s="99"/>
      <c r="Q29301" s="99"/>
    </row>
    <row r="29302" spans="16:17" x14ac:dyDescent="0.3">
      <c r="P29302" s="99"/>
      <c r="Q29302" s="99"/>
    </row>
    <row r="29303" spans="16:17" x14ac:dyDescent="0.3">
      <c r="P29303" s="99"/>
      <c r="Q29303" s="99"/>
    </row>
    <row r="29304" spans="16:17" x14ac:dyDescent="0.3">
      <c r="P29304" s="99"/>
      <c r="Q29304" s="99"/>
    </row>
    <row r="29305" spans="16:17" x14ac:dyDescent="0.3">
      <c r="P29305" s="99"/>
      <c r="Q29305" s="99"/>
    </row>
    <row r="29306" spans="16:17" x14ac:dyDescent="0.3">
      <c r="P29306" s="99"/>
      <c r="Q29306" s="99"/>
    </row>
    <row r="29307" spans="16:17" x14ac:dyDescent="0.3">
      <c r="P29307" s="99"/>
      <c r="Q29307" s="99"/>
    </row>
    <row r="29308" spans="16:17" x14ac:dyDescent="0.3">
      <c r="P29308" s="99"/>
      <c r="Q29308" s="99"/>
    </row>
    <row r="29309" spans="16:17" x14ac:dyDescent="0.3">
      <c r="P29309" s="99"/>
      <c r="Q29309" s="99"/>
    </row>
    <row r="29310" spans="16:17" x14ac:dyDescent="0.3">
      <c r="P29310" s="99"/>
      <c r="Q29310" s="99"/>
    </row>
    <row r="29311" spans="16:17" x14ac:dyDescent="0.3">
      <c r="P29311" s="99"/>
      <c r="Q29311" s="99"/>
    </row>
    <row r="29312" spans="16:17" x14ac:dyDescent="0.3">
      <c r="P29312" s="99"/>
      <c r="Q29312" s="99"/>
    </row>
    <row r="29313" spans="16:17" x14ac:dyDescent="0.3">
      <c r="P29313" s="99"/>
      <c r="Q29313" s="99"/>
    </row>
    <row r="29314" spans="16:17" x14ac:dyDescent="0.3">
      <c r="P29314" s="99"/>
      <c r="Q29314" s="99"/>
    </row>
    <row r="29315" spans="16:17" x14ac:dyDescent="0.3">
      <c r="P29315" s="99"/>
      <c r="Q29315" s="99"/>
    </row>
    <row r="29316" spans="16:17" x14ac:dyDescent="0.3">
      <c r="P29316" s="99"/>
      <c r="Q29316" s="99"/>
    </row>
    <row r="29317" spans="16:17" x14ac:dyDescent="0.3">
      <c r="P29317" s="99"/>
      <c r="Q29317" s="99"/>
    </row>
    <row r="29318" spans="16:17" x14ac:dyDescent="0.3">
      <c r="P29318" s="99"/>
      <c r="Q29318" s="99"/>
    </row>
    <row r="29319" spans="16:17" x14ac:dyDescent="0.3">
      <c r="P29319" s="99"/>
      <c r="Q29319" s="99"/>
    </row>
    <row r="29320" spans="16:17" x14ac:dyDescent="0.3">
      <c r="P29320" s="99"/>
      <c r="Q29320" s="99"/>
    </row>
    <row r="29321" spans="16:17" x14ac:dyDescent="0.3">
      <c r="P29321" s="99"/>
      <c r="Q29321" s="99"/>
    </row>
    <row r="29322" spans="16:17" x14ac:dyDescent="0.3">
      <c r="P29322" s="99"/>
      <c r="Q29322" s="99"/>
    </row>
    <row r="29323" spans="16:17" x14ac:dyDescent="0.3">
      <c r="P29323" s="99"/>
      <c r="Q29323" s="99"/>
    </row>
    <row r="29324" spans="16:17" x14ac:dyDescent="0.3">
      <c r="P29324" s="99"/>
      <c r="Q29324" s="99"/>
    </row>
    <row r="29325" spans="16:17" x14ac:dyDescent="0.3">
      <c r="P29325" s="99"/>
      <c r="Q29325" s="99"/>
    </row>
    <row r="29326" spans="16:17" x14ac:dyDescent="0.3">
      <c r="P29326" s="99"/>
      <c r="Q29326" s="99"/>
    </row>
    <row r="29327" spans="16:17" x14ac:dyDescent="0.3">
      <c r="P29327" s="99"/>
      <c r="Q29327" s="99"/>
    </row>
    <row r="29328" spans="16:17" x14ac:dyDescent="0.3">
      <c r="P29328" s="99"/>
      <c r="Q29328" s="99"/>
    </row>
    <row r="29329" spans="16:17" x14ac:dyDescent="0.3">
      <c r="P29329" s="99"/>
      <c r="Q29329" s="99"/>
    </row>
    <row r="29330" spans="16:17" x14ac:dyDescent="0.3">
      <c r="P29330" s="99"/>
      <c r="Q29330" s="99"/>
    </row>
    <row r="29331" spans="16:17" x14ac:dyDescent="0.3">
      <c r="P29331" s="99"/>
      <c r="Q29331" s="99"/>
    </row>
    <row r="29332" spans="16:17" x14ac:dyDescent="0.3">
      <c r="P29332" s="99"/>
      <c r="Q29332" s="99"/>
    </row>
    <row r="29333" spans="16:17" x14ac:dyDescent="0.3">
      <c r="P29333" s="99"/>
      <c r="Q29333" s="99"/>
    </row>
    <row r="29334" spans="16:17" x14ac:dyDescent="0.3">
      <c r="P29334" s="99"/>
      <c r="Q29334" s="99"/>
    </row>
    <row r="29335" spans="16:17" x14ac:dyDescent="0.3">
      <c r="P29335" s="99"/>
      <c r="Q29335" s="99"/>
    </row>
    <row r="29336" spans="16:17" x14ac:dyDescent="0.3">
      <c r="P29336" s="99"/>
      <c r="Q29336" s="99"/>
    </row>
    <row r="29337" spans="16:17" x14ac:dyDescent="0.3">
      <c r="P29337" s="99"/>
      <c r="Q29337" s="99"/>
    </row>
    <row r="29338" spans="16:17" x14ac:dyDescent="0.3">
      <c r="P29338" s="99"/>
      <c r="Q29338" s="99"/>
    </row>
    <row r="29339" spans="16:17" x14ac:dyDescent="0.3">
      <c r="P29339" s="99"/>
      <c r="Q29339" s="99"/>
    </row>
    <row r="29340" spans="16:17" x14ac:dyDescent="0.3">
      <c r="P29340" s="99"/>
      <c r="Q29340" s="99"/>
    </row>
    <row r="29341" spans="16:17" x14ac:dyDescent="0.3">
      <c r="P29341" s="99"/>
      <c r="Q29341" s="99"/>
    </row>
    <row r="29342" spans="16:17" x14ac:dyDescent="0.3">
      <c r="P29342" s="99"/>
      <c r="Q29342" s="99"/>
    </row>
    <row r="29343" spans="16:17" x14ac:dyDescent="0.3">
      <c r="P29343" s="99"/>
      <c r="Q29343" s="99"/>
    </row>
    <row r="29344" spans="16:17" x14ac:dyDescent="0.3">
      <c r="P29344" s="99"/>
      <c r="Q29344" s="99"/>
    </row>
    <row r="29345" spans="16:17" x14ac:dyDescent="0.3">
      <c r="P29345" s="99"/>
      <c r="Q29345" s="99"/>
    </row>
    <row r="29346" spans="16:17" x14ac:dyDescent="0.3">
      <c r="P29346" s="99"/>
      <c r="Q29346" s="99"/>
    </row>
    <row r="29347" spans="16:17" x14ac:dyDescent="0.3">
      <c r="P29347" s="99"/>
      <c r="Q29347" s="99"/>
    </row>
    <row r="29348" spans="16:17" x14ac:dyDescent="0.3">
      <c r="P29348" s="99"/>
      <c r="Q29348" s="99"/>
    </row>
    <row r="29349" spans="16:17" x14ac:dyDescent="0.3">
      <c r="P29349" s="99"/>
      <c r="Q29349" s="99"/>
    </row>
    <row r="29350" spans="16:17" x14ac:dyDescent="0.3">
      <c r="P29350" s="99"/>
      <c r="Q29350" s="99"/>
    </row>
    <row r="29351" spans="16:17" x14ac:dyDescent="0.3">
      <c r="P29351" s="99"/>
      <c r="Q29351" s="99"/>
    </row>
    <row r="29352" spans="16:17" x14ac:dyDescent="0.3">
      <c r="P29352" s="99"/>
      <c r="Q29352" s="99"/>
    </row>
    <row r="29353" spans="16:17" x14ac:dyDescent="0.3">
      <c r="P29353" s="99"/>
      <c r="Q29353" s="99"/>
    </row>
    <row r="29354" spans="16:17" x14ac:dyDescent="0.3">
      <c r="P29354" s="99"/>
      <c r="Q29354" s="99"/>
    </row>
    <row r="29355" spans="16:17" x14ac:dyDescent="0.3">
      <c r="P29355" s="99"/>
      <c r="Q29355" s="99"/>
    </row>
    <row r="29356" spans="16:17" x14ac:dyDescent="0.3">
      <c r="P29356" s="99"/>
      <c r="Q29356" s="99"/>
    </row>
    <row r="29357" spans="16:17" x14ac:dyDescent="0.3">
      <c r="P29357" s="99"/>
      <c r="Q29357" s="99"/>
    </row>
    <row r="29358" spans="16:17" x14ac:dyDescent="0.3">
      <c r="P29358" s="99"/>
      <c r="Q29358" s="99"/>
    </row>
    <row r="29359" spans="16:17" x14ac:dyDescent="0.3">
      <c r="P29359" s="99"/>
      <c r="Q29359" s="99"/>
    </row>
    <row r="29360" spans="16:17" x14ac:dyDescent="0.3">
      <c r="P29360" s="99"/>
      <c r="Q29360" s="99"/>
    </row>
    <row r="29361" spans="16:17" x14ac:dyDescent="0.3">
      <c r="P29361" s="99"/>
      <c r="Q29361" s="99"/>
    </row>
    <row r="29362" spans="16:17" x14ac:dyDescent="0.3">
      <c r="P29362" s="99"/>
      <c r="Q29362" s="99"/>
    </row>
    <row r="29363" spans="16:17" x14ac:dyDescent="0.3">
      <c r="P29363" s="99"/>
      <c r="Q29363" s="99"/>
    </row>
    <row r="29364" spans="16:17" x14ac:dyDescent="0.3">
      <c r="P29364" s="99"/>
      <c r="Q29364" s="99"/>
    </row>
    <row r="29365" spans="16:17" x14ac:dyDescent="0.3">
      <c r="P29365" s="99"/>
      <c r="Q29365" s="99"/>
    </row>
    <row r="29366" spans="16:17" x14ac:dyDescent="0.3">
      <c r="P29366" s="99"/>
      <c r="Q29366" s="99"/>
    </row>
    <row r="29367" spans="16:17" x14ac:dyDescent="0.3">
      <c r="P29367" s="99"/>
      <c r="Q29367" s="99"/>
    </row>
    <row r="29368" spans="16:17" x14ac:dyDescent="0.3">
      <c r="P29368" s="99"/>
      <c r="Q29368" s="99"/>
    </row>
    <row r="29369" spans="16:17" x14ac:dyDescent="0.3">
      <c r="P29369" s="99"/>
      <c r="Q29369" s="99"/>
    </row>
    <row r="29370" spans="16:17" x14ac:dyDescent="0.3">
      <c r="P29370" s="99"/>
      <c r="Q29370" s="99"/>
    </row>
    <row r="29371" spans="16:17" x14ac:dyDescent="0.3">
      <c r="P29371" s="99"/>
      <c r="Q29371" s="99"/>
    </row>
    <row r="29372" spans="16:17" x14ac:dyDescent="0.3">
      <c r="P29372" s="99"/>
      <c r="Q29372" s="99"/>
    </row>
    <row r="29373" spans="16:17" x14ac:dyDescent="0.3">
      <c r="P29373" s="99"/>
      <c r="Q29373" s="99"/>
    </row>
    <row r="29374" spans="16:17" x14ac:dyDescent="0.3">
      <c r="P29374" s="99"/>
      <c r="Q29374" s="99"/>
    </row>
    <row r="29375" spans="16:17" x14ac:dyDescent="0.3">
      <c r="P29375" s="99"/>
      <c r="Q29375" s="99"/>
    </row>
    <row r="29376" spans="16:17" x14ac:dyDescent="0.3">
      <c r="P29376" s="99"/>
      <c r="Q29376" s="99"/>
    </row>
    <row r="29377" spans="16:17" x14ac:dyDescent="0.3">
      <c r="P29377" s="99"/>
      <c r="Q29377" s="99"/>
    </row>
    <row r="29378" spans="16:17" x14ac:dyDescent="0.3">
      <c r="P29378" s="99"/>
      <c r="Q29378" s="99"/>
    </row>
    <row r="29379" spans="16:17" x14ac:dyDescent="0.3">
      <c r="P29379" s="99"/>
      <c r="Q29379" s="99"/>
    </row>
    <row r="29380" spans="16:17" x14ac:dyDescent="0.3">
      <c r="P29380" s="99"/>
      <c r="Q29380" s="99"/>
    </row>
    <row r="29381" spans="16:17" x14ac:dyDescent="0.3">
      <c r="P29381" s="99"/>
      <c r="Q29381" s="99"/>
    </row>
    <row r="29382" spans="16:17" x14ac:dyDescent="0.3">
      <c r="P29382" s="99"/>
      <c r="Q29382" s="99"/>
    </row>
    <row r="29383" spans="16:17" x14ac:dyDescent="0.3">
      <c r="P29383" s="99"/>
      <c r="Q29383" s="99"/>
    </row>
    <row r="29384" spans="16:17" x14ac:dyDescent="0.3">
      <c r="P29384" s="99"/>
      <c r="Q29384" s="99"/>
    </row>
    <row r="29385" spans="16:17" x14ac:dyDescent="0.3">
      <c r="P29385" s="99"/>
      <c r="Q29385" s="99"/>
    </row>
    <row r="29386" spans="16:17" x14ac:dyDescent="0.3">
      <c r="P29386" s="99"/>
      <c r="Q29386" s="99"/>
    </row>
    <row r="29387" spans="16:17" x14ac:dyDescent="0.3">
      <c r="P29387" s="99"/>
      <c r="Q29387" s="99"/>
    </row>
    <row r="29388" spans="16:17" x14ac:dyDescent="0.3">
      <c r="P29388" s="99"/>
      <c r="Q29388" s="99"/>
    </row>
    <row r="29389" spans="16:17" x14ac:dyDescent="0.3">
      <c r="P29389" s="99"/>
      <c r="Q29389" s="99"/>
    </row>
    <row r="29390" spans="16:17" x14ac:dyDescent="0.3">
      <c r="P29390" s="99"/>
      <c r="Q29390" s="99"/>
    </row>
    <row r="29391" spans="16:17" x14ac:dyDescent="0.3">
      <c r="P29391" s="99"/>
      <c r="Q29391" s="99"/>
    </row>
    <row r="29392" spans="16:17" x14ac:dyDescent="0.3">
      <c r="P29392" s="99"/>
      <c r="Q29392" s="99"/>
    </row>
    <row r="29393" spans="16:17" x14ac:dyDescent="0.3">
      <c r="P29393" s="99"/>
      <c r="Q29393" s="99"/>
    </row>
    <row r="29394" spans="16:17" x14ac:dyDescent="0.3">
      <c r="P29394" s="99"/>
      <c r="Q29394" s="99"/>
    </row>
    <row r="29395" spans="16:17" x14ac:dyDescent="0.3">
      <c r="P29395" s="99"/>
      <c r="Q29395" s="99"/>
    </row>
    <row r="29396" spans="16:17" x14ac:dyDescent="0.3">
      <c r="P29396" s="99"/>
      <c r="Q29396" s="99"/>
    </row>
    <row r="29397" spans="16:17" x14ac:dyDescent="0.3">
      <c r="P29397" s="99"/>
      <c r="Q29397" s="99"/>
    </row>
    <row r="29398" spans="16:17" x14ac:dyDescent="0.3">
      <c r="P29398" s="99"/>
      <c r="Q29398" s="99"/>
    </row>
    <row r="29399" spans="16:17" x14ac:dyDescent="0.3">
      <c r="P29399" s="99"/>
      <c r="Q29399" s="99"/>
    </row>
    <row r="29400" spans="16:17" x14ac:dyDescent="0.3">
      <c r="P29400" s="99"/>
      <c r="Q29400" s="99"/>
    </row>
    <row r="29401" spans="16:17" x14ac:dyDescent="0.3">
      <c r="P29401" s="99"/>
      <c r="Q29401" s="99"/>
    </row>
    <row r="29402" spans="16:17" x14ac:dyDescent="0.3">
      <c r="P29402" s="99"/>
      <c r="Q29402" s="99"/>
    </row>
    <row r="29403" spans="16:17" x14ac:dyDescent="0.3">
      <c r="P29403" s="99"/>
      <c r="Q29403" s="99"/>
    </row>
    <row r="29404" spans="16:17" x14ac:dyDescent="0.3">
      <c r="P29404" s="99"/>
      <c r="Q29404" s="99"/>
    </row>
    <row r="29405" spans="16:17" x14ac:dyDescent="0.3">
      <c r="P29405" s="99"/>
      <c r="Q29405" s="99"/>
    </row>
    <row r="29406" spans="16:17" x14ac:dyDescent="0.3">
      <c r="P29406" s="99"/>
      <c r="Q29406" s="99"/>
    </row>
    <row r="29407" spans="16:17" x14ac:dyDescent="0.3">
      <c r="P29407" s="99"/>
      <c r="Q29407" s="99"/>
    </row>
    <row r="29408" spans="16:17" x14ac:dyDescent="0.3">
      <c r="P29408" s="99"/>
      <c r="Q29408" s="99"/>
    </row>
    <row r="29409" spans="16:17" x14ac:dyDescent="0.3">
      <c r="P29409" s="99"/>
      <c r="Q29409" s="99"/>
    </row>
    <row r="29410" spans="16:17" x14ac:dyDescent="0.3">
      <c r="P29410" s="99"/>
      <c r="Q29410" s="99"/>
    </row>
    <row r="29411" spans="16:17" x14ac:dyDescent="0.3">
      <c r="P29411" s="99"/>
      <c r="Q29411" s="99"/>
    </row>
    <row r="29412" spans="16:17" x14ac:dyDescent="0.3">
      <c r="P29412" s="99"/>
      <c r="Q29412" s="99"/>
    </row>
    <row r="29413" spans="16:17" x14ac:dyDescent="0.3">
      <c r="P29413" s="99"/>
      <c r="Q29413" s="99"/>
    </row>
    <row r="29414" spans="16:17" x14ac:dyDescent="0.3">
      <c r="P29414" s="99"/>
      <c r="Q29414" s="99"/>
    </row>
    <row r="29415" spans="16:17" x14ac:dyDescent="0.3">
      <c r="P29415" s="99"/>
      <c r="Q29415" s="99"/>
    </row>
    <row r="29416" spans="16:17" x14ac:dyDescent="0.3">
      <c r="P29416" s="99"/>
      <c r="Q29416" s="99"/>
    </row>
    <row r="29417" spans="16:17" x14ac:dyDescent="0.3">
      <c r="P29417" s="99"/>
      <c r="Q29417" s="99"/>
    </row>
    <row r="29418" spans="16:17" x14ac:dyDescent="0.3">
      <c r="P29418" s="99"/>
      <c r="Q29418" s="99"/>
    </row>
    <row r="29419" spans="16:17" x14ac:dyDescent="0.3">
      <c r="P29419" s="99"/>
      <c r="Q29419" s="99"/>
    </row>
    <row r="29420" spans="16:17" x14ac:dyDescent="0.3">
      <c r="P29420" s="99"/>
      <c r="Q29420" s="99"/>
    </row>
    <row r="29421" spans="16:17" x14ac:dyDescent="0.3">
      <c r="P29421" s="99"/>
      <c r="Q29421" s="99"/>
    </row>
    <row r="29422" spans="16:17" x14ac:dyDescent="0.3">
      <c r="P29422" s="99"/>
      <c r="Q29422" s="99"/>
    </row>
    <row r="29423" spans="16:17" x14ac:dyDescent="0.3">
      <c r="P29423" s="99"/>
      <c r="Q29423" s="99"/>
    </row>
    <row r="29424" spans="16:17" x14ac:dyDescent="0.3">
      <c r="P29424" s="99"/>
      <c r="Q29424" s="99"/>
    </row>
    <row r="29425" spans="16:17" x14ac:dyDescent="0.3">
      <c r="P29425" s="99"/>
      <c r="Q29425" s="99"/>
    </row>
    <row r="29426" spans="16:17" x14ac:dyDescent="0.3">
      <c r="P29426" s="99"/>
      <c r="Q29426" s="99"/>
    </row>
    <row r="29427" spans="16:17" x14ac:dyDescent="0.3">
      <c r="P29427" s="99"/>
      <c r="Q29427" s="99"/>
    </row>
    <row r="29428" spans="16:17" x14ac:dyDescent="0.3">
      <c r="P29428" s="99"/>
      <c r="Q29428" s="99"/>
    </row>
    <row r="29429" spans="16:17" x14ac:dyDescent="0.3">
      <c r="P29429" s="99"/>
      <c r="Q29429" s="99"/>
    </row>
    <row r="29430" spans="16:17" x14ac:dyDescent="0.3">
      <c r="P29430" s="99"/>
      <c r="Q29430" s="99"/>
    </row>
    <row r="29431" spans="16:17" x14ac:dyDescent="0.3">
      <c r="P29431" s="99"/>
      <c r="Q29431" s="99"/>
    </row>
    <row r="29432" spans="16:17" x14ac:dyDescent="0.3">
      <c r="P29432" s="99"/>
      <c r="Q29432" s="99"/>
    </row>
    <row r="29433" spans="16:17" x14ac:dyDescent="0.3">
      <c r="P29433" s="99"/>
      <c r="Q29433" s="99"/>
    </row>
    <row r="29434" spans="16:17" x14ac:dyDescent="0.3">
      <c r="P29434" s="99"/>
      <c r="Q29434" s="99"/>
    </row>
    <row r="29435" spans="16:17" x14ac:dyDescent="0.3">
      <c r="P29435" s="99"/>
      <c r="Q29435" s="99"/>
    </row>
    <row r="29436" spans="16:17" x14ac:dyDescent="0.3">
      <c r="P29436" s="99"/>
      <c r="Q29436" s="99"/>
    </row>
    <row r="29437" spans="16:17" x14ac:dyDescent="0.3">
      <c r="P29437" s="99"/>
      <c r="Q29437" s="99"/>
    </row>
    <row r="29438" spans="16:17" x14ac:dyDescent="0.3">
      <c r="P29438" s="99"/>
      <c r="Q29438" s="99"/>
    </row>
    <row r="29439" spans="16:17" x14ac:dyDescent="0.3">
      <c r="P29439" s="99"/>
      <c r="Q29439" s="99"/>
    </row>
    <row r="29440" spans="16:17" x14ac:dyDescent="0.3">
      <c r="P29440" s="99"/>
      <c r="Q29440" s="99"/>
    </row>
    <row r="29441" spans="16:17" x14ac:dyDescent="0.3">
      <c r="P29441" s="99"/>
      <c r="Q29441" s="99"/>
    </row>
    <row r="29442" spans="16:17" x14ac:dyDescent="0.3">
      <c r="P29442" s="99"/>
      <c r="Q29442" s="99"/>
    </row>
    <row r="29443" spans="16:17" x14ac:dyDescent="0.3">
      <c r="P29443" s="99"/>
      <c r="Q29443" s="99"/>
    </row>
    <row r="29444" spans="16:17" x14ac:dyDescent="0.3">
      <c r="P29444" s="99"/>
      <c r="Q29444" s="99"/>
    </row>
    <row r="29445" spans="16:17" x14ac:dyDescent="0.3">
      <c r="P29445" s="99"/>
      <c r="Q29445" s="99"/>
    </row>
    <row r="29446" spans="16:17" x14ac:dyDescent="0.3">
      <c r="P29446" s="99"/>
      <c r="Q29446" s="99"/>
    </row>
    <row r="29447" spans="16:17" x14ac:dyDescent="0.3">
      <c r="P29447" s="99"/>
      <c r="Q29447" s="99"/>
    </row>
    <row r="29448" spans="16:17" x14ac:dyDescent="0.3">
      <c r="P29448" s="99"/>
      <c r="Q29448" s="99"/>
    </row>
    <row r="29449" spans="16:17" x14ac:dyDescent="0.3">
      <c r="P29449" s="99"/>
      <c r="Q29449" s="99"/>
    </row>
    <row r="29450" spans="16:17" x14ac:dyDescent="0.3">
      <c r="P29450" s="99"/>
      <c r="Q29450" s="99"/>
    </row>
    <row r="29451" spans="16:17" x14ac:dyDescent="0.3">
      <c r="P29451" s="99"/>
      <c r="Q29451" s="99"/>
    </row>
    <row r="29452" spans="16:17" x14ac:dyDescent="0.3">
      <c r="P29452" s="99"/>
      <c r="Q29452" s="99"/>
    </row>
    <row r="29453" spans="16:17" x14ac:dyDescent="0.3">
      <c r="P29453" s="99"/>
      <c r="Q29453" s="99"/>
    </row>
    <row r="29454" spans="16:17" x14ac:dyDescent="0.3">
      <c r="P29454" s="99"/>
      <c r="Q29454" s="99"/>
    </row>
    <row r="29455" spans="16:17" x14ac:dyDescent="0.3">
      <c r="P29455" s="99"/>
      <c r="Q29455" s="99"/>
    </row>
    <row r="29456" spans="16:17" x14ac:dyDescent="0.3">
      <c r="P29456" s="99"/>
      <c r="Q29456" s="99"/>
    </row>
    <row r="29457" spans="16:17" x14ac:dyDescent="0.3">
      <c r="P29457" s="99"/>
      <c r="Q29457" s="99"/>
    </row>
    <row r="29458" spans="16:17" x14ac:dyDescent="0.3">
      <c r="P29458" s="99"/>
      <c r="Q29458" s="99"/>
    </row>
    <row r="29459" spans="16:17" x14ac:dyDescent="0.3">
      <c r="P29459" s="99"/>
      <c r="Q29459" s="99"/>
    </row>
    <row r="29460" spans="16:17" x14ac:dyDescent="0.3">
      <c r="P29460" s="99"/>
      <c r="Q29460" s="99"/>
    </row>
    <row r="29461" spans="16:17" x14ac:dyDescent="0.3">
      <c r="P29461" s="99"/>
      <c r="Q29461" s="99"/>
    </row>
    <row r="29462" spans="16:17" x14ac:dyDescent="0.3">
      <c r="P29462" s="99"/>
      <c r="Q29462" s="99"/>
    </row>
    <row r="29463" spans="16:17" x14ac:dyDescent="0.3">
      <c r="P29463" s="99"/>
      <c r="Q29463" s="99"/>
    </row>
    <row r="29464" spans="16:17" x14ac:dyDescent="0.3">
      <c r="P29464" s="99"/>
      <c r="Q29464" s="99"/>
    </row>
    <row r="29465" spans="16:17" x14ac:dyDescent="0.3">
      <c r="P29465" s="99"/>
      <c r="Q29465" s="99"/>
    </row>
    <row r="29466" spans="16:17" x14ac:dyDescent="0.3">
      <c r="P29466" s="99"/>
      <c r="Q29466" s="99"/>
    </row>
    <row r="29467" spans="16:17" x14ac:dyDescent="0.3">
      <c r="P29467" s="99"/>
      <c r="Q29467" s="99"/>
    </row>
    <row r="29468" spans="16:17" x14ac:dyDescent="0.3">
      <c r="P29468" s="99"/>
      <c r="Q29468" s="99"/>
    </row>
    <row r="29469" spans="16:17" x14ac:dyDescent="0.3">
      <c r="P29469" s="99"/>
      <c r="Q29469" s="99"/>
    </row>
    <row r="29470" spans="16:17" x14ac:dyDescent="0.3">
      <c r="P29470" s="99"/>
      <c r="Q29470" s="99"/>
    </row>
    <row r="29471" spans="16:17" x14ac:dyDescent="0.3">
      <c r="P29471" s="99"/>
      <c r="Q29471" s="99"/>
    </row>
    <row r="29472" spans="16:17" x14ac:dyDescent="0.3">
      <c r="P29472" s="99"/>
      <c r="Q29472" s="99"/>
    </row>
    <row r="29473" spans="16:17" x14ac:dyDescent="0.3">
      <c r="P29473" s="99"/>
      <c r="Q29473" s="99"/>
    </row>
    <row r="29474" spans="16:17" x14ac:dyDescent="0.3">
      <c r="P29474" s="99"/>
      <c r="Q29474" s="99"/>
    </row>
    <row r="29475" spans="16:17" x14ac:dyDescent="0.3">
      <c r="P29475" s="99"/>
      <c r="Q29475" s="99"/>
    </row>
    <row r="29476" spans="16:17" x14ac:dyDescent="0.3">
      <c r="P29476" s="99"/>
      <c r="Q29476" s="99"/>
    </row>
    <row r="29477" spans="16:17" x14ac:dyDescent="0.3">
      <c r="P29477" s="99"/>
      <c r="Q29477" s="99"/>
    </row>
    <row r="29478" spans="16:17" x14ac:dyDescent="0.3">
      <c r="P29478" s="99"/>
      <c r="Q29478" s="99"/>
    </row>
    <row r="29479" spans="16:17" x14ac:dyDescent="0.3">
      <c r="P29479" s="99"/>
      <c r="Q29479" s="99"/>
    </row>
    <row r="29480" spans="16:17" x14ac:dyDescent="0.3">
      <c r="P29480" s="99"/>
      <c r="Q29480" s="99"/>
    </row>
    <row r="29481" spans="16:17" x14ac:dyDescent="0.3">
      <c r="P29481" s="99"/>
      <c r="Q29481" s="99"/>
    </row>
    <row r="29482" spans="16:17" x14ac:dyDescent="0.3">
      <c r="P29482" s="99"/>
      <c r="Q29482" s="99"/>
    </row>
    <row r="29483" spans="16:17" x14ac:dyDescent="0.3">
      <c r="P29483" s="99"/>
      <c r="Q29483" s="99"/>
    </row>
    <row r="29484" spans="16:17" x14ac:dyDescent="0.3">
      <c r="P29484" s="99"/>
      <c r="Q29484" s="99"/>
    </row>
    <row r="29485" spans="16:17" x14ac:dyDescent="0.3">
      <c r="P29485" s="99"/>
      <c r="Q29485" s="99"/>
    </row>
    <row r="29486" spans="16:17" x14ac:dyDescent="0.3">
      <c r="P29486" s="99"/>
      <c r="Q29486" s="99"/>
    </row>
    <row r="29487" spans="16:17" x14ac:dyDescent="0.3">
      <c r="P29487" s="99"/>
      <c r="Q29487" s="99"/>
    </row>
    <row r="29488" spans="16:17" x14ac:dyDescent="0.3">
      <c r="P29488" s="99"/>
      <c r="Q29488" s="99"/>
    </row>
    <row r="29489" spans="16:17" x14ac:dyDescent="0.3">
      <c r="P29489" s="99"/>
      <c r="Q29489" s="99"/>
    </row>
    <row r="29490" spans="16:17" x14ac:dyDescent="0.3">
      <c r="P29490" s="99"/>
      <c r="Q29490" s="99"/>
    </row>
    <row r="29491" spans="16:17" x14ac:dyDescent="0.3">
      <c r="P29491" s="99"/>
      <c r="Q29491" s="99"/>
    </row>
    <row r="29492" spans="16:17" x14ac:dyDescent="0.3">
      <c r="P29492" s="99"/>
      <c r="Q29492" s="99"/>
    </row>
    <row r="29493" spans="16:17" x14ac:dyDescent="0.3">
      <c r="P29493" s="99"/>
      <c r="Q29493" s="99"/>
    </row>
    <row r="29494" spans="16:17" x14ac:dyDescent="0.3">
      <c r="P29494" s="99"/>
      <c r="Q29494" s="99"/>
    </row>
    <row r="29495" spans="16:17" x14ac:dyDescent="0.3">
      <c r="P29495" s="99"/>
      <c r="Q29495" s="99"/>
    </row>
    <row r="29496" spans="16:17" x14ac:dyDescent="0.3">
      <c r="P29496" s="99"/>
      <c r="Q29496" s="99"/>
    </row>
    <row r="29497" spans="16:17" x14ac:dyDescent="0.3">
      <c r="P29497" s="99"/>
      <c r="Q29497" s="99"/>
    </row>
    <row r="29498" spans="16:17" x14ac:dyDescent="0.3">
      <c r="P29498" s="99"/>
      <c r="Q29498" s="99"/>
    </row>
    <row r="29499" spans="16:17" x14ac:dyDescent="0.3">
      <c r="P29499" s="99"/>
      <c r="Q29499" s="99"/>
    </row>
    <row r="29500" spans="16:17" x14ac:dyDescent="0.3">
      <c r="P29500" s="99"/>
      <c r="Q29500" s="99"/>
    </row>
    <row r="29501" spans="16:17" x14ac:dyDescent="0.3">
      <c r="P29501" s="99"/>
      <c r="Q29501" s="99"/>
    </row>
    <row r="29502" spans="16:17" x14ac:dyDescent="0.3">
      <c r="P29502" s="99"/>
      <c r="Q29502" s="99"/>
    </row>
    <row r="29503" spans="16:17" x14ac:dyDescent="0.3">
      <c r="P29503" s="99"/>
      <c r="Q29503" s="99"/>
    </row>
    <row r="29504" spans="16:17" x14ac:dyDescent="0.3">
      <c r="P29504" s="99"/>
      <c r="Q29504" s="99"/>
    </row>
    <row r="29505" spans="16:17" x14ac:dyDescent="0.3">
      <c r="P29505" s="99"/>
      <c r="Q29505" s="99"/>
    </row>
    <row r="29506" spans="16:17" x14ac:dyDescent="0.3">
      <c r="P29506" s="99"/>
      <c r="Q29506" s="99"/>
    </row>
    <row r="29507" spans="16:17" x14ac:dyDescent="0.3">
      <c r="P29507" s="99"/>
      <c r="Q29507" s="99"/>
    </row>
    <row r="29508" spans="16:17" x14ac:dyDescent="0.3">
      <c r="P29508" s="99"/>
      <c r="Q29508" s="99"/>
    </row>
    <row r="29509" spans="16:17" x14ac:dyDescent="0.3">
      <c r="P29509" s="99"/>
      <c r="Q29509" s="99"/>
    </row>
    <row r="29510" spans="16:17" x14ac:dyDescent="0.3">
      <c r="P29510" s="99"/>
      <c r="Q29510" s="99"/>
    </row>
    <row r="29511" spans="16:17" x14ac:dyDescent="0.3">
      <c r="P29511" s="99"/>
      <c r="Q29511" s="99"/>
    </row>
    <row r="29512" spans="16:17" x14ac:dyDescent="0.3">
      <c r="P29512" s="99"/>
      <c r="Q29512" s="99"/>
    </row>
    <row r="29513" spans="16:17" x14ac:dyDescent="0.3">
      <c r="P29513" s="99"/>
      <c r="Q29513" s="99"/>
    </row>
    <row r="29514" spans="16:17" x14ac:dyDescent="0.3">
      <c r="P29514" s="99"/>
      <c r="Q29514" s="99"/>
    </row>
    <row r="29515" spans="16:17" x14ac:dyDescent="0.3">
      <c r="P29515" s="99"/>
      <c r="Q29515" s="99"/>
    </row>
    <row r="29516" spans="16:17" x14ac:dyDescent="0.3">
      <c r="P29516" s="99"/>
      <c r="Q29516" s="99"/>
    </row>
    <row r="29517" spans="16:17" x14ac:dyDescent="0.3">
      <c r="P29517" s="99"/>
      <c r="Q29517" s="99"/>
    </row>
    <row r="29518" spans="16:17" x14ac:dyDescent="0.3">
      <c r="P29518" s="99"/>
      <c r="Q29518" s="99"/>
    </row>
    <row r="29519" spans="16:17" x14ac:dyDescent="0.3">
      <c r="P29519" s="99"/>
      <c r="Q29519" s="99"/>
    </row>
    <row r="29520" spans="16:17" x14ac:dyDescent="0.3">
      <c r="P29520" s="99"/>
      <c r="Q29520" s="99"/>
    </row>
    <row r="29521" spans="16:17" x14ac:dyDescent="0.3">
      <c r="P29521" s="99"/>
      <c r="Q29521" s="99"/>
    </row>
    <row r="29522" spans="16:17" x14ac:dyDescent="0.3">
      <c r="P29522" s="99"/>
      <c r="Q29522" s="99"/>
    </row>
    <row r="29523" spans="16:17" x14ac:dyDescent="0.3">
      <c r="P29523" s="99"/>
      <c r="Q29523" s="99"/>
    </row>
    <row r="29524" spans="16:17" x14ac:dyDescent="0.3">
      <c r="P29524" s="99"/>
      <c r="Q29524" s="99"/>
    </row>
    <row r="29525" spans="16:17" x14ac:dyDescent="0.3">
      <c r="P29525" s="99"/>
      <c r="Q29525" s="99"/>
    </row>
    <row r="29526" spans="16:17" x14ac:dyDescent="0.3">
      <c r="P29526" s="99"/>
      <c r="Q29526" s="99"/>
    </row>
    <row r="29527" spans="16:17" x14ac:dyDescent="0.3">
      <c r="P29527" s="99"/>
      <c r="Q29527" s="99"/>
    </row>
    <row r="29528" spans="16:17" x14ac:dyDescent="0.3">
      <c r="P29528" s="99"/>
      <c r="Q29528" s="99"/>
    </row>
    <row r="29529" spans="16:17" x14ac:dyDescent="0.3">
      <c r="P29529" s="99"/>
      <c r="Q29529" s="99"/>
    </row>
    <row r="29530" spans="16:17" x14ac:dyDescent="0.3">
      <c r="P29530" s="99"/>
      <c r="Q29530" s="99"/>
    </row>
    <row r="29531" spans="16:17" x14ac:dyDescent="0.3">
      <c r="P29531" s="99"/>
      <c r="Q29531" s="99"/>
    </row>
    <row r="29532" spans="16:17" x14ac:dyDescent="0.3">
      <c r="P29532" s="99"/>
      <c r="Q29532" s="99"/>
    </row>
    <row r="29533" spans="16:17" x14ac:dyDescent="0.3">
      <c r="P29533" s="99"/>
      <c r="Q29533" s="99"/>
    </row>
    <row r="29534" spans="16:17" x14ac:dyDescent="0.3">
      <c r="P29534" s="99"/>
      <c r="Q29534" s="99"/>
    </row>
    <row r="29535" spans="16:17" x14ac:dyDescent="0.3">
      <c r="P29535" s="99"/>
      <c r="Q29535" s="99"/>
    </row>
    <row r="29536" spans="16:17" x14ac:dyDescent="0.3">
      <c r="P29536" s="99"/>
      <c r="Q29536" s="99"/>
    </row>
    <row r="29537" spans="16:17" x14ac:dyDescent="0.3">
      <c r="P29537" s="99"/>
      <c r="Q29537" s="99"/>
    </row>
    <row r="29538" spans="16:17" x14ac:dyDescent="0.3">
      <c r="P29538" s="99"/>
      <c r="Q29538" s="99"/>
    </row>
    <row r="29539" spans="16:17" x14ac:dyDescent="0.3">
      <c r="P29539" s="99"/>
      <c r="Q29539" s="99"/>
    </row>
    <row r="29540" spans="16:17" x14ac:dyDescent="0.3">
      <c r="P29540" s="99"/>
      <c r="Q29540" s="99"/>
    </row>
    <row r="29541" spans="16:17" x14ac:dyDescent="0.3">
      <c r="P29541" s="99"/>
      <c r="Q29541" s="99"/>
    </row>
    <row r="29542" spans="16:17" x14ac:dyDescent="0.3">
      <c r="P29542" s="99"/>
      <c r="Q29542" s="99"/>
    </row>
    <row r="29543" spans="16:17" x14ac:dyDescent="0.3">
      <c r="P29543" s="99"/>
      <c r="Q29543" s="99"/>
    </row>
    <row r="29544" spans="16:17" x14ac:dyDescent="0.3">
      <c r="P29544" s="99"/>
      <c r="Q29544" s="99"/>
    </row>
    <row r="29545" spans="16:17" x14ac:dyDescent="0.3">
      <c r="P29545" s="99"/>
      <c r="Q29545" s="99"/>
    </row>
    <row r="29546" spans="16:17" x14ac:dyDescent="0.3">
      <c r="P29546" s="99"/>
      <c r="Q29546" s="99"/>
    </row>
    <row r="29547" spans="16:17" x14ac:dyDescent="0.3">
      <c r="P29547" s="99"/>
      <c r="Q29547" s="99"/>
    </row>
    <row r="29548" spans="16:17" x14ac:dyDescent="0.3">
      <c r="P29548" s="99"/>
      <c r="Q29548" s="99"/>
    </row>
    <row r="29549" spans="16:17" x14ac:dyDescent="0.3">
      <c r="P29549" s="99"/>
      <c r="Q29549" s="99"/>
    </row>
    <row r="29550" spans="16:17" x14ac:dyDescent="0.3">
      <c r="P29550" s="99"/>
      <c r="Q29550" s="99"/>
    </row>
    <row r="29551" spans="16:17" x14ac:dyDescent="0.3">
      <c r="P29551" s="99"/>
      <c r="Q29551" s="99"/>
    </row>
    <row r="29552" spans="16:17" x14ac:dyDescent="0.3">
      <c r="P29552" s="99"/>
      <c r="Q29552" s="99"/>
    </row>
    <row r="29553" spans="16:17" x14ac:dyDescent="0.3">
      <c r="P29553" s="99"/>
      <c r="Q29553" s="99"/>
    </row>
    <row r="29554" spans="16:17" x14ac:dyDescent="0.3">
      <c r="P29554" s="99"/>
      <c r="Q29554" s="99"/>
    </row>
    <row r="29555" spans="16:17" x14ac:dyDescent="0.3">
      <c r="P29555" s="99"/>
      <c r="Q29555" s="99"/>
    </row>
    <row r="29556" spans="16:17" x14ac:dyDescent="0.3">
      <c r="P29556" s="99"/>
      <c r="Q29556" s="99"/>
    </row>
    <row r="29557" spans="16:17" x14ac:dyDescent="0.3">
      <c r="P29557" s="99"/>
      <c r="Q29557" s="99"/>
    </row>
    <row r="29558" spans="16:17" x14ac:dyDescent="0.3">
      <c r="P29558" s="99"/>
      <c r="Q29558" s="99"/>
    </row>
    <row r="29559" spans="16:17" x14ac:dyDescent="0.3">
      <c r="P29559" s="99"/>
      <c r="Q29559" s="99"/>
    </row>
    <row r="29560" spans="16:17" x14ac:dyDescent="0.3">
      <c r="P29560" s="99"/>
      <c r="Q29560" s="99"/>
    </row>
    <row r="29561" spans="16:17" x14ac:dyDescent="0.3">
      <c r="P29561" s="99"/>
      <c r="Q29561" s="99"/>
    </row>
    <row r="29562" spans="16:17" x14ac:dyDescent="0.3">
      <c r="P29562" s="99"/>
      <c r="Q29562" s="99"/>
    </row>
    <row r="29563" spans="16:17" x14ac:dyDescent="0.3">
      <c r="P29563" s="99"/>
      <c r="Q29563" s="99"/>
    </row>
    <row r="29564" spans="16:17" x14ac:dyDescent="0.3">
      <c r="P29564" s="99"/>
      <c r="Q29564" s="99"/>
    </row>
    <row r="29565" spans="16:17" x14ac:dyDescent="0.3">
      <c r="P29565" s="99"/>
      <c r="Q29565" s="99"/>
    </row>
    <row r="29566" spans="16:17" x14ac:dyDescent="0.3">
      <c r="P29566" s="99"/>
      <c r="Q29566" s="99"/>
    </row>
    <row r="29567" spans="16:17" x14ac:dyDescent="0.3">
      <c r="P29567" s="99"/>
      <c r="Q29567" s="99"/>
    </row>
    <row r="29568" spans="16:17" x14ac:dyDescent="0.3">
      <c r="P29568" s="99"/>
      <c r="Q29568" s="99"/>
    </row>
    <row r="29569" spans="16:17" x14ac:dyDescent="0.3">
      <c r="P29569" s="99"/>
      <c r="Q29569" s="99"/>
    </row>
    <row r="29570" spans="16:17" x14ac:dyDescent="0.3">
      <c r="P29570" s="99"/>
      <c r="Q29570" s="99"/>
    </row>
    <row r="29571" spans="16:17" x14ac:dyDescent="0.3">
      <c r="P29571" s="99"/>
      <c r="Q29571" s="99"/>
    </row>
    <row r="29572" spans="16:17" x14ac:dyDescent="0.3">
      <c r="P29572" s="99"/>
      <c r="Q29572" s="99"/>
    </row>
    <row r="29573" spans="16:17" x14ac:dyDescent="0.3">
      <c r="P29573" s="99"/>
      <c r="Q29573" s="99"/>
    </row>
    <row r="29574" spans="16:17" x14ac:dyDescent="0.3">
      <c r="P29574" s="99"/>
      <c r="Q29574" s="99"/>
    </row>
    <row r="29575" spans="16:17" x14ac:dyDescent="0.3">
      <c r="P29575" s="99"/>
      <c r="Q29575" s="99"/>
    </row>
    <row r="29576" spans="16:17" x14ac:dyDescent="0.3">
      <c r="P29576" s="99"/>
      <c r="Q29576" s="99"/>
    </row>
    <row r="29577" spans="16:17" x14ac:dyDescent="0.3">
      <c r="P29577" s="99"/>
      <c r="Q29577" s="99"/>
    </row>
    <row r="29578" spans="16:17" x14ac:dyDescent="0.3">
      <c r="P29578" s="99"/>
      <c r="Q29578" s="99"/>
    </row>
    <row r="29579" spans="16:17" x14ac:dyDescent="0.3">
      <c r="P29579" s="99"/>
      <c r="Q29579" s="99"/>
    </row>
    <row r="29580" spans="16:17" x14ac:dyDescent="0.3">
      <c r="P29580" s="99"/>
      <c r="Q29580" s="99"/>
    </row>
    <row r="29581" spans="16:17" x14ac:dyDescent="0.3">
      <c r="P29581" s="99"/>
      <c r="Q29581" s="99"/>
    </row>
    <row r="29582" spans="16:17" x14ac:dyDescent="0.3">
      <c r="P29582" s="99"/>
      <c r="Q29582" s="99"/>
    </row>
    <row r="29583" spans="16:17" x14ac:dyDescent="0.3">
      <c r="P29583" s="99"/>
      <c r="Q29583" s="99"/>
    </row>
    <row r="29584" spans="16:17" x14ac:dyDescent="0.3">
      <c r="P29584" s="99"/>
      <c r="Q29584" s="99"/>
    </row>
    <row r="29585" spans="16:17" x14ac:dyDescent="0.3">
      <c r="P29585" s="99"/>
      <c r="Q29585" s="99"/>
    </row>
    <row r="29586" spans="16:17" x14ac:dyDescent="0.3">
      <c r="P29586" s="99"/>
      <c r="Q29586" s="99"/>
    </row>
    <row r="29587" spans="16:17" x14ac:dyDescent="0.3">
      <c r="P29587" s="99"/>
      <c r="Q29587" s="99"/>
    </row>
    <row r="29588" spans="16:17" x14ac:dyDescent="0.3">
      <c r="P29588" s="99"/>
      <c r="Q29588" s="99"/>
    </row>
    <row r="29589" spans="16:17" x14ac:dyDescent="0.3">
      <c r="P29589" s="99"/>
      <c r="Q29589" s="99"/>
    </row>
    <row r="29590" spans="16:17" x14ac:dyDescent="0.3">
      <c r="P29590" s="99"/>
      <c r="Q29590" s="99"/>
    </row>
    <row r="29591" spans="16:17" x14ac:dyDescent="0.3">
      <c r="P29591" s="99"/>
      <c r="Q29591" s="99"/>
    </row>
    <row r="29592" spans="16:17" x14ac:dyDescent="0.3">
      <c r="P29592" s="99"/>
      <c r="Q29592" s="99"/>
    </row>
    <row r="29593" spans="16:17" x14ac:dyDescent="0.3">
      <c r="P29593" s="99"/>
      <c r="Q29593" s="99"/>
    </row>
    <row r="29594" spans="16:17" x14ac:dyDescent="0.3">
      <c r="P29594" s="99"/>
      <c r="Q29594" s="99"/>
    </row>
    <row r="29595" spans="16:17" x14ac:dyDescent="0.3">
      <c r="P29595" s="99"/>
      <c r="Q29595" s="99"/>
    </row>
    <row r="29596" spans="16:17" x14ac:dyDescent="0.3">
      <c r="P29596" s="99"/>
      <c r="Q29596" s="99"/>
    </row>
    <row r="29597" spans="16:17" x14ac:dyDescent="0.3">
      <c r="P29597" s="99"/>
      <c r="Q29597" s="99"/>
    </row>
    <row r="29598" spans="16:17" x14ac:dyDescent="0.3">
      <c r="P29598" s="99"/>
      <c r="Q29598" s="99"/>
    </row>
    <row r="29599" spans="16:17" x14ac:dyDescent="0.3">
      <c r="P29599" s="99"/>
      <c r="Q29599" s="99"/>
    </row>
    <row r="29600" spans="16:17" x14ac:dyDescent="0.3">
      <c r="P29600" s="99"/>
      <c r="Q29600" s="99"/>
    </row>
    <row r="29601" spans="16:17" x14ac:dyDescent="0.3">
      <c r="P29601" s="99"/>
      <c r="Q29601" s="99"/>
    </row>
    <row r="29602" spans="16:17" x14ac:dyDescent="0.3">
      <c r="P29602" s="99"/>
      <c r="Q29602" s="99"/>
    </row>
    <row r="29603" spans="16:17" x14ac:dyDescent="0.3">
      <c r="P29603" s="99"/>
      <c r="Q29603" s="99"/>
    </row>
    <row r="29604" spans="16:17" x14ac:dyDescent="0.3">
      <c r="P29604" s="99"/>
      <c r="Q29604" s="99"/>
    </row>
    <row r="29605" spans="16:17" x14ac:dyDescent="0.3">
      <c r="P29605" s="99"/>
      <c r="Q29605" s="99"/>
    </row>
    <row r="29606" spans="16:17" x14ac:dyDescent="0.3">
      <c r="P29606" s="99"/>
      <c r="Q29606" s="99"/>
    </row>
    <row r="29607" spans="16:17" x14ac:dyDescent="0.3">
      <c r="P29607" s="99"/>
      <c r="Q29607" s="99"/>
    </row>
    <row r="29608" spans="16:17" x14ac:dyDescent="0.3">
      <c r="P29608" s="99"/>
      <c r="Q29608" s="99"/>
    </row>
    <row r="29609" spans="16:17" x14ac:dyDescent="0.3">
      <c r="P29609" s="99"/>
      <c r="Q29609" s="99"/>
    </row>
    <row r="29610" spans="16:17" x14ac:dyDescent="0.3">
      <c r="P29610" s="99"/>
      <c r="Q29610" s="99"/>
    </row>
    <row r="29611" spans="16:17" x14ac:dyDescent="0.3">
      <c r="P29611" s="99"/>
      <c r="Q29611" s="99"/>
    </row>
    <row r="29612" spans="16:17" x14ac:dyDescent="0.3">
      <c r="P29612" s="99"/>
      <c r="Q29612" s="99"/>
    </row>
    <row r="29613" spans="16:17" x14ac:dyDescent="0.3">
      <c r="P29613" s="99"/>
      <c r="Q29613" s="99"/>
    </row>
    <row r="29614" spans="16:17" x14ac:dyDescent="0.3">
      <c r="P29614" s="99"/>
      <c r="Q29614" s="99"/>
    </row>
    <row r="29615" spans="16:17" x14ac:dyDescent="0.3">
      <c r="P29615" s="99"/>
      <c r="Q29615" s="99"/>
    </row>
    <row r="29616" spans="16:17" x14ac:dyDescent="0.3">
      <c r="P29616" s="99"/>
      <c r="Q29616" s="99"/>
    </row>
    <row r="29617" spans="16:17" x14ac:dyDescent="0.3">
      <c r="P29617" s="99"/>
      <c r="Q29617" s="99"/>
    </row>
    <row r="29618" spans="16:17" x14ac:dyDescent="0.3">
      <c r="P29618" s="99"/>
      <c r="Q29618" s="99"/>
    </row>
    <row r="29619" spans="16:17" x14ac:dyDescent="0.3">
      <c r="P29619" s="99"/>
      <c r="Q29619" s="99"/>
    </row>
    <row r="29620" spans="16:17" x14ac:dyDescent="0.3">
      <c r="P29620" s="99"/>
      <c r="Q29620" s="99"/>
    </row>
    <row r="29621" spans="16:17" x14ac:dyDescent="0.3">
      <c r="P29621" s="99"/>
      <c r="Q29621" s="99"/>
    </row>
    <row r="29622" spans="16:17" x14ac:dyDescent="0.3">
      <c r="P29622" s="99"/>
      <c r="Q29622" s="99"/>
    </row>
    <row r="29623" spans="16:17" x14ac:dyDescent="0.3">
      <c r="P29623" s="99"/>
      <c r="Q29623" s="99"/>
    </row>
    <row r="29624" spans="16:17" x14ac:dyDescent="0.3">
      <c r="P29624" s="99"/>
      <c r="Q29624" s="99"/>
    </row>
    <row r="29625" spans="16:17" x14ac:dyDescent="0.3">
      <c r="P29625" s="99"/>
      <c r="Q29625" s="99"/>
    </row>
    <row r="29626" spans="16:17" x14ac:dyDescent="0.3">
      <c r="P29626" s="99"/>
      <c r="Q29626" s="99"/>
    </row>
    <row r="29627" spans="16:17" x14ac:dyDescent="0.3">
      <c r="P29627" s="99"/>
      <c r="Q29627" s="99"/>
    </row>
    <row r="29628" spans="16:17" x14ac:dyDescent="0.3">
      <c r="P29628" s="99"/>
      <c r="Q29628" s="99"/>
    </row>
    <row r="29629" spans="16:17" x14ac:dyDescent="0.3">
      <c r="P29629" s="99"/>
      <c r="Q29629" s="99"/>
    </row>
    <row r="29630" spans="16:17" x14ac:dyDescent="0.3">
      <c r="P29630" s="99"/>
      <c r="Q29630" s="99"/>
    </row>
    <row r="29631" spans="16:17" x14ac:dyDescent="0.3">
      <c r="P29631" s="99"/>
      <c r="Q29631" s="99"/>
    </row>
    <row r="29632" spans="16:17" x14ac:dyDescent="0.3">
      <c r="P29632" s="99"/>
      <c r="Q29632" s="99"/>
    </row>
    <row r="29633" spans="16:17" x14ac:dyDescent="0.3">
      <c r="P29633" s="99"/>
      <c r="Q29633" s="99"/>
    </row>
    <row r="29634" spans="16:17" x14ac:dyDescent="0.3">
      <c r="P29634" s="99"/>
      <c r="Q29634" s="99"/>
    </row>
    <row r="29635" spans="16:17" x14ac:dyDescent="0.3">
      <c r="P29635" s="99"/>
      <c r="Q29635" s="99"/>
    </row>
    <row r="29636" spans="16:17" x14ac:dyDescent="0.3">
      <c r="P29636" s="99"/>
      <c r="Q29636" s="99"/>
    </row>
    <row r="29637" spans="16:17" x14ac:dyDescent="0.3">
      <c r="P29637" s="99"/>
      <c r="Q29637" s="99"/>
    </row>
    <row r="29638" spans="16:17" x14ac:dyDescent="0.3">
      <c r="P29638" s="99"/>
      <c r="Q29638" s="99"/>
    </row>
    <row r="29639" spans="16:17" x14ac:dyDescent="0.3">
      <c r="P29639" s="99"/>
      <c r="Q29639" s="99"/>
    </row>
    <row r="29640" spans="16:17" x14ac:dyDescent="0.3">
      <c r="P29640" s="99"/>
      <c r="Q29640" s="99"/>
    </row>
    <row r="29641" spans="16:17" x14ac:dyDescent="0.3">
      <c r="P29641" s="99"/>
      <c r="Q29641" s="99"/>
    </row>
    <row r="29642" spans="16:17" x14ac:dyDescent="0.3">
      <c r="P29642" s="99"/>
      <c r="Q29642" s="99"/>
    </row>
    <row r="29643" spans="16:17" x14ac:dyDescent="0.3">
      <c r="P29643" s="99"/>
      <c r="Q29643" s="99"/>
    </row>
    <row r="29644" spans="16:17" x14ac:dyDescent="0.3">
      <c r="P29644" s="99"/>
      <c r="Q29644" s="99"/>
    </row>
    <row r="29645" spans="16:17" x14ac:dyDescent="0.3">
      <c r="P29645" s="99"/>
      <c r="Q29645" s="99"/>
    </row>
    <row r="29646" spans="16:17" x14ac:dyDescent="0.3">
      <c r="P29646" s="99"/>
      <c r="Q29646" s="99"/>
    </row>
    <row r="29647" spans="16:17" x14ac:dyDescent="0.3">
      <c r="P29647" s="99"/>
      <c r="Q29647" s="99"/>
    </row>
    <row r="29648" spans="16:17" x14ac:dyDescent="0.3">
      <c r="P29648" s="99"/>
      <c r="Q29648" s="99"/>
    </row>
    <row r="29649" spans="16:17" x14ac:dyDescent="0.3">
      <c r="P29649" s="99"/>
      <c r="Q29649" s="99"/>
    </row>
    <row r="29650" spans="16:17" x14ac:dyDescent="0.3">
      <c r="P29650" s="99"/>
      <c r="Q29650" s="99"/>
    </row>
    <row r="29651" spans="16:17" x14ac:dyDescent="0.3">
      <c r="P29651" s="99"/>
      <c r="Q29651" s="99"/>
    </row>
    <row r="29652" spans="16:17" x14ac:dyDescent="0.3">
      <c r="P29652" s="99"/>
      <c r="Q29652" s="99"/>
    </row>
    <row r="29653" spans="16:17" x14ac:dyDescent="0.3">
      <c r="P29653" s="99"/>
      <c r="Q29653" s="99"/>
    </row>
    <row r="29654" spans="16:17" x14ac:dyDescent="0.3">
      <c r="P29654" s="99"/>
      <c r="Q29654" s="99"/>
    </row>
    <row r="29655" spans="16:17" x14ac:dyDescent="0.3">
      <c r="P29655" s="99"/>
      <c r="Q29655" s="99"/>
    </row>
    <row r="29656" spans="16:17" x14ac:dyDescent="0.3">
      <c r="P29656" s="99"/>
      <c r="Q29656" s="99"/>
    </row>
    <row r="29657" spans="16:17" x14ac:dyDescent="0.3">
      <c r="P29657" s="99"/>
      <c r="Q29657" s="99"/>
    </row>
    <row r="29658" spans="16:17" x14ac:dyDescent="0.3">
      <c r="P29658" s="99"/>
      <c r="Q29658" s="99"/>
    </row>
    <row r="29659" spans="16:17" x14ac:dyDescent="0.3">
      <c r="P29659" s="99"/>
      <c r="Q29659" s="99"/>
    </row>
    <row r="29660" spans="16:17" x14ac:dyDescent="0.3">
      <c r="P29660" s="99"/>
      <c r="Q29660" s="99"/>
    </row>
    <row r="29661" spans="16:17" x14ac:dyDescent="0.3">
      <c r="P29661" s="99"/>
      <c r="Q29661" s="99"/>
    </row>
    <row r="29662" spans="16:17" x14ac:dyDescent="0.3">
      <c r="P29662" s="99"/>
      <c r="Q29662" s="99"/>
    </row>
    <row r="29663" spans="16:17" x14ac:dyDescent="0.3">
      <c r="P29663" s="99"/>
      <c r="Q29663" s="99"/>
    </row>
    <row r="29664" spans="16:17" x14ac:dyDescent="0.3">
      <c r="P29664" s="99"/>
      <c r="Q29664" s="99"/>
    </row>
    <row r="29665" spans="16:17" x14ac:dyDescent="0.3">
      <c r="P29665" s="99"/>
      <c r="Q29665" s="99"/>
    </row>
    <row r="29666" spans="16:17" x14ac:dyDescent="0.3">
      <c r="P29666" s="99"/>
      <c r="Q29666" s="99"/>
    </row>
    <row r="29667" spans="16:17" x14ac:dyDescent="0.3">
      <c r="P29667" s="99"/>
      <c r="Q29667" s="99"/>
    </row>
    <row r="29668" spans="16:17" x14ac:dyDescent="0.3">
      <c r="P29668" s="99"/>
      <c r="Q29668" s="99"/>
    </row>
    <row r="29669" spans="16:17" x14ac:dyDescent="0.3">
      <c r="P29669" s="99"/>
      <c r="Q29669" s="99"/>
    </row>
    <row r="29670" spans="16:17" x14ac:dyDescent="0.3">
      <c r="P29670" s="99"/>
      <c r="Q29670" s="99"/>
    </row>
    <row r="29671" spans="16:17" x14ac:dyDescent="0.3">
      <c r="P29671" s="99"/>
      <c r="Q29671" s="99"/>
    </row>
    <row r="29672" spans="16:17" x14ac:dyDescent="0.3">
      <c r="P29672" s="99"/>
      <c r="Q29672" s="99"/>
    </row>
    <row r="29673" spans="16:17" x14ac:dyDescent="0.3">
      <c r="P29673" s="99"/>
      <c r="Q29673" s="99"/>
    </row>
    <row r="29674" spans="16:17" x14ac:dyDescent="0.3">
      <c r="P29674" s="99"/>
      <c r="Q29674" s="99"/>
    </row>
    <row r="29675" spans="16:17" x14ac:dyDescent="0.3">
      <c r="P29675" s="99"/>
      <c r="Q29675" s="99"/>
    </row>
    <row r="29676" spans="16:17" x14ac:dyDescent="0.3">
      <c r="P29676" s="99"/>
      <c r="Q29676" s="99"/>
    </row>
    <row r="29677" spans="16:17" x14ac:dyDescent="0.3">
      <c r="P29677" s="99"/>
      <c r="Q29677" s="99"/>
    </row>
    <row r="29678" spans="16:17" x14ac:dyDescent="0.3">
      <c r="P29678" s="99"/>
      <c r="Q29678" s="99"/>
    </row>
    <row r="29679" spans="16:17" x14ac:dyDescent="0.3">
      <c r="P29679" s="99"/>
      <c r="Q29679" s="99"/>
    </row>
    <row r="29680" spans="16:17" x14ac:dyDescent="0.3">
      <c r="P29680" s="99"/>
      <c r="Q29680" s="99"/>
    </row>
    <row r="29681" spans="16:17" x14ac:dyDescent="0.3">
      <c r="P29681" s="99"/>
      <c r="Q29681" s="99"/>
    </row>
    <row r="29682" spans="16:17" x14ac:dyDescent="0.3">
      <c r="P29682" s="99"/>
      <c r="Q29682" s="99"/>
    </row>
    <row r="29683" spans="16:17" x14ac:dyDescent="0.3">
      <c r="P29683" s="99"/>
      <c r="Q29683" s="99"/>
    </row>
    <row r="29684" spans="16:17" x14ac:dyDescent="0.3">
      <c r="P29684" s="99"/>
      <c r="Q29684" s="99"/>
    </row>
    <row r="29685" spans="16:17" x14ac:dyDescent="0.3">
      <c r="P29685" s="99"/>
      <c r="Q29685" s="99"/>
    </row>
    <row r="29686" spans="16:17" x14ac:dyDescent="0.3">
      <c r="P29686" s="99"/>
      <c r="Q29686" s="99"/>
    </row>
    <row r="29687" spans="16:17" x14ac:dyDescent="0.3">
      <c r="P29687" s="99"/>
      <c r="Q29687" s="99"/>
    </row>
    <row r="29688" spans="16:17" x14ac:dyDescent="0.3">
      <c r="P29688" s="99"/>
      <c r="Q29688" s="99"/>
    </row>
    <row r="29689" spans="16:17" x14ac:dyDescent="0.3">
      <c r="P29689" s="99"/>
      <c r="Q29689" s="99"/>
    </row>
    <row r="29690" spans="16:17" x14ac:dyDescent="0.3">
      <c r="P29690" s="99"/>
      <c r="Q29690" s="99"/>
    </row>
    <row r="29691" spans="16:17" x14ac:dyDescent="0.3">
      <c r="P29691" s="99"/>
      <c r="Q29691" s="99"/>
    </row>
    <row r="29692" spans="16:17" x14ac:dyDescent="0.3">
      <c r="P29692" s="99"/>
      <c r="Q29692" s="99"/>
    </row>
    <row r="29693" spans="16:17" x14ac:dyDescent="0.3">
      <c r="P29693" s="99"/>
      <c r="Q29693" s="99"/>
    </row>
    <row r="29694" spans="16:17" x14ac:dyDescent="0.3">
      <c r="P29694" s="99"/>
      <c r="Q29694" s="99"/>
    </row>
    <row r="29695" spans="16:17" x14ac:dyDescent="0.3">
      <c r="P29695" s="99"/>
      <c r="Q29695" s="99"/>
    </row>
    <row r="29696" spans="16:17" x14ac:dyDescent="0.3">
      <c r="P29696" s="99"/>
      <c r="Q29696" s="99"/>
    </row>
    <row r="29697" spans="16:17" x14ac:dyDescent="0.3">
      <c r="P29697" s="99"/>
      <c r="Q29697" s="99"/>
    </row>
    <row r="29698" spans="16:17" x14ac:dyDescent="0.3">
      <c r="P29698" s="99"/>
      <c r="Q29698" s="99"/>
    </row>
    <row r="29699" spans="16:17" x14ac:dyDescent="0.3">
      <c r="P29699" s="99"/>
      <c r="Q29699" s="99"/>
    </row>
    <row r="29700" spans="16:17" x14ac:dyDescent="0.3">
      <c r="P29700" s="99"/>
      <c r="Q29700" s="99"/>
    </row>
    <row r="29701" spans="16:17" x14ac:dyDescent="0.3">
      <c r="P29701" s="99"/>
      <c r="Q29701" s="99"/>
    </row>
    <row r="29702" spans="16:17" x14ac:dyDescent="0.3">
      <c r="P29702" s="99"/>
      <c r="Q29702" s="99"/>
    </row>
    <row r="29703" spans="16:17" x14ac:dyDescent="0.3">
      <c r="P29703" s="99"/>
      <c r="Q29703" s="99"/>
    </row>
    <row r="29704" spans="16:17" x14ac:dyDescent="0.3">
      <c r="P29704" s="99"/>
      <c r="Q29704" s="99"/>
    </row>
    <row r="29705" spans="16:17" x14ac:dyDescent="0.3">
      <c r="P29705" s="99"/>
      <c r="Q29705" s="99"/>
    </row>
    <row r="29706" spans="16:17" x14ac:dyDescent="0.3">
      <c r="P29706" s="99"/>
      <c r="Q29706" s="99"/>
    </row>
    <row r="29707" spans="16:17" x14ac:dyDescent="0.3">
      <c r="P29707" s="99"/>
      <c r="Q29707" s="99"/>
    </row>
    <row r="29708" spans="16:17" x14ac:dyDescent="0.3">
      <c r="P29708" s="99"/>
      <c r="Q29708" s="99"/>
    </row>
    <row r="29709" spans="16:17" x14ac:dyDescent="0.3">
      <c r="P29709" s="99"/>
      <c r="Q29709" s="99"/>
    </row>
    <row r="29710" spans="16:17" x14ac:dyDescent="0.3">
      <c r="P29710" s="99"/>
      <c r="Q29710" s="99"/>
    </row>
    <row r="29711" spans="16:17" x14ac:dyDescent="0.3">
      <c r="P29711" s="99"/>
      <c r="Q29711" s="99"/>
    </row>
    <row r="29712" spans="16:17" x14ac:dyDescent="0.3">
      <c r="P29712" s="99"/>
      <c r="Q29712" s="99"/>
    </row>
    <row r="29713" spans="16:17" x14ac:dyDescent="0.3">
      <c r="P29713" s="99"/>
      <c r="Q29713" s="99"/>
    </row>
    <row r="29714" spans="16:17" x14ac:dyDescent="0.3">
      <c r="P29714" s="99"/>
      <c r="Q29714" s="99"/>
    </row>
    <row r="29715" spans="16:17" x14ac:dyDescent="0.3">
      <c r="P29715" s="99"/>
      <c r="Q29715" s="99"/>
    </row>
    <row r="29716" spans="16:17" x14ac:dyDescent="0.3">
      <c r="P29716" s="99"/>
      <c r="Q29716" s="99"/>
    </row>
    <row r="29717" spans="16:17" x14ac:dyDescent="0.3">
      <c r="P29717" s="99"/>
      <c r="Q29717" s="99"/>
    </row>
    <row r="29718" spans="16:17" x14ac:dyDescent="0.3">
      <c r="P29718" s="99"/>
      <c r="Q29718" s="99"/>
    </row>
    <row r="29719" spans="16:17" x14ac:dyDescent="0.3">
      <c r="P29719" s="99"/>
      <c r="Q29719" s="99"/>
    </row>
    <row r="29720" spans="16:17" x14ac:dyDescent="0.3">
      <c r="P29720" s="99"/>
      <c r="Q29720" s="99"/>
    </row>
    <row r="29721" spans="16:17" x14ac:dyDescent="0.3">
      <c r="P29721" s="99"/>
      <c r="Q29721" s="99"/>
    </row>
    <row r="29722" spans="16:17" x14ac:dyDescent="0.3">
      <c r="P29722" s="99"/>
      <c r="Q29722" s="99"/>
    </row>
    <row r="29723" spans="16:17" x14ac:dyDescent="0.3">
      <c r="P29723" s="99"/>
      <c r="Q29723" s="99"/>
    </row>
    <row r="29724" spans="16:17" x14ac:dyDescent="0.3">
      <c r="P29724" s="99"/>
      <c r="Q29724" s="99"/>
    </row>
    <row r="29725" spans="16:17" x14ac:dyDescent="0.3">
      <c r="P29725" s="99"/>
      <c r="Q29725" s="99"/>
    </row>
    <row r="29726" spans="16:17" x14ac:dyDescent="0.3">
      <c r="P29726" s="99"/>
      <c r="Q29726" s="99"/>
    </row>
    <row r="29727" spans="16:17" x14ac:dyDescent="0.3">
      <c r="P29727" s="99"/>
      <c r="Q29727" s="99"/>
    </row>
    <row r="29728" spans="16:17" x14ac:dyDescent="0.3">
      <c r="P29728" s="99"/>
      <c r="Q29728" s="99"/>
    </row>
    <row r="29729" spans="16:17" x14ac:dyDescent="0.3">
      <c r="P29729" s="99"/>
      <c r="Q29729" s="99"/>
    </row>
    <row r="29730" spans="16:17" x14ac:dyDescent="0.3">
      <c r="P29730" s="99"/>
      <c r="Q29730" s="99"/>
    </row>
    <row r="29731" spans="16:17" x14ac:dyDescent="0.3">
      <c r="P29731" s="99"/>
      <c r="Q29731" s="99"/>
    </row>
    <row r="29732" spans="16:17" x14ac:dyDescent="0.3">
      <c r="P29732" s="99"/>
      <c r="Q29732" s="99"/>
    </row>
    <row r="29733" spans="16:17" x14ac:dyDescent="0.3">
      <c r="P29733" s="99"/>
      <c r="Q29733" s="99"/>
    </row>
    <row r="29734" spans="16:17" x14ac:dyDescent="0.3">
      <c r="P29734" s="99"/>
      <c r="Q29734" s="99"/>
    </row>
    <row r="29735" spans="16:17" x14ac:dyDescent="0.3">
      <c r="P29735" s="99"/>
      <c r="Q29735" s="99"/>
    </row>
    <row r="29736" spans="16:17" x14ac:dyDescent="0.3">
      <c r="P29736" s="99"/>
      <c r="Q29736" s="99"/>
    </row>
    <row r="29737" spans="16:17" x14ac:dyDescent="0.3">
      <c r="P29737" s="99"/>
      <c r="Q29737" s="99"/>
    </row>
    <row r="29738" spans="16:17" x14ac:dyDescent="0.3">
      <c r="P29738" s="99"/>
      <c r="Q29738" s="99"/>
    </row>
    <row r="29739" spans="16:17" x14ac:dyDescent="0.3">
      <c r="P29739" s="99"/>
      <c r="Q29739" s="99"/>
    </row>
    <row r="29740" spans="16:17" x14ac:dyDescent="0.3">
      <c r="P29740" s="99"/>
      <c r="Q29740" s="99"/>
    </row>
    <row r="29741" spans="16:17" x14ac:dyDescent="0.3">
      <c r="P29741" s="99"/>
      <c r="Q29741" s="99"/>
    </row>
    <row r="29742" spans="16:17" x14ac:dyDescent="0.3">
      <c r="P29742" s="99"/>
      <c r="Q29742" s="99"/>
    </row>
    <row r="29743" spans="16:17" x14ac:dyDescent="0.3">
      <c r="P29743" s="99"/>
      <c r="Q29743" s="99"/>
    </row>
    <row r="29744" spans="16:17" x14ac:dyDescent="0.3">
      <c r="P29744" s="99"/>
      <c r="Q29744" s="99"/>
    </row>
    <row r="29745" spans="16:17" x14ac:dyDescent="0.3">
      <c r="P29745" s="99"/>
      <c r="Q29745" s="99"/>
    </row>
    <row r="29746" spans="16:17" x14ac:dyDescent="0.3">
      <c r="P29746" s="99"/>
      <c r="Q29746" s="99"/>
    </row>
    <row r="29747" spans="16:17" x14ac:dyDescent="0.3">
      <c r="P29747" s="99"/>
      <c r="Q29747" s="99"/>
    </row>
    <row r="29748" spans="16:17" x14ac:dyDescent="0.3">
      <c r="P29748" s="99"/>
      <c r="Q29748" s="99"/>
    </row>
    <row r="29749" spans="16:17" x14ac:dyDescent="0.3">
      <c r="P29749" s="99"/>
      <c r="Q29749" s="99"/>
    </row>
    <row r="29750" spans="16:17" x14ac:dyDescent="0.3">
      <c r="P29750" s="99"/>
      <c r="Q29750" s="99"/>
    </row>
    <row r="29751" spans="16:17" x14ac:dyDescent="0.3">
      <c r="P29751" s="99"/>
      <c r="Q29751" s="99"/>
    </row>
    <row r="29752" spans="16:17" x14ac:dyDescent="0.3">
      <c r="P29752" s="99"/>
      <c r="Q29752" s="99"/>
    </row>
    <row r="29753" spans="16:17" x14ac:dyDescent="0.3">
      <c r="P29753" s="99"/>
      <c r="Q29753" s="99"/>
    </row>
    <row r="29754" spans="16:17" x14ac:dyDescent="0.3">
      <c r="P29754" s="99"/>
      <c r="Q29754" s="99"/>
    </row>
    <row r="29755" spans="16:17" x14ac:dyDescent="0.3">
      <c r="P29755" s="99"/>
      <c r="Q29755" s="99"/>
    </row>
    <row r="29756" spans="16:17" x14ac:dyDescent="0.3">
      <c r="P29756" s="99"/>
      <c r="Q29756" s="99"/>
    </row>
    <row r="29757" spans="16:17" x14ac:dyDescent="0.3">
      <c r="P29757" s="99"/>
      <c r="Q29757" s="99"/>
    </row>
    <row r="29758" spans="16:17" x14ac:dyDescent="0.3">
      <c r="P29758" s="99"/>
      <c r="Q29758" s="99"/>
    </row>
    <row r="29759" spans="16:17" x14ac:dyDescent="0.3">
      <c r="P29759" s="99"/>
      <c r="Q29759" s="99"/>
    </row>
    <row r="29760" spans="16:17" x14ac:dyDescent="0.3">
      <c r="P29760" s="99"/>
      <c r="Q29760" s="99"/>
    </row>
    <row r="29761" spans="16:17" x14ac:dyDescent="0.3">
      <c r="P29761" s="99"/>
      <c r="Q29761" s="99"/>
    </row>
    <row r="29762" spans="16:17" x14ac:dyDescent="0.3">
      <c r="P29762" s="99"/>
      <c r="Q29762" s="99"/>
    </row>
    <row r="29763" spans="16:17" x14ac:dyDescent="0.3">
      <c r="P29763" s="99"/>
      <c r="Q29763" s="99"/>
    </row>
    <row r="29764" spans="16:17" x14ac:dyDescent="0.3">
      <c r="P29764" s="99"/>
      <c r="Q29764" s="99"/>
    </row>
    <row r="29765" spans="16:17" x14ac:dyDescent="0.3">
      <c r="P29765" s="99"/>
      <c r="Q29765" s="99"/>
    </row>
    <row r="29766" spans="16:17" x14ac:dyDescent="0.3">
      <c r="P29766" s="99"/>
      <c r="Q29766" s="99"/>
    </row>
    <row r="29767" spans="16:17" x14ac:dyDescent="0.3">
      <c r="P29767" s="99"/>
      <c r="Q29767" s="99"/>
    </row>
    <row r="29768" spans="16:17" x14ac:dyDescent="0.3">
      <c r="P29768" s="99"/>
      <c r="Q29768" s="99"/>
    </row>
    <row r="29769" spans="16:17" x14ac:dyDescent="0.3">
      <c r="P29769" s="99"/>
      <c r="Q29769" s="99"/>
    </row>
    <row r="29770" spans="16:17" x14ac:dyDescent="0.3">
      <c r="P29770" s="99"/>
      <c r="Q29770" s="99"/>
    </row>
    <row r="29771" spans="16:17" x14ac:dyDescent="0.3">
      <c r="P29771" s="99"/>
      <c r="Q29771" s="99"/>
    </row>
    <row r="29772" spans="16:17" x14ac:dyDescent="0.3">
      <c r="P29772" s="99"/>
      <c r="Q29772" s="99"/>
    </row>
    <row r="29773" spans="16:17" x14ac:dyDescent="0.3">
      <c r="P29773" s="99"/>
      <c r="Q29773" s="99"/>
    </row>
    <row r="29774" spans="16:17" x14ac:dyDescent="0.3">
      <c r="P29774" s="99"/>
      <c r="Q29774" s="99"/>
    </row>
    <row r="29775" spans="16:17" x14ac:dyDescent="0.3">
      <c r="P29775" s="99"/>
      <c r="Q29775" s="99"/>
    </row>
    <row r="29776" spans="16:17" x14ac:dyDescent="0.3">
      <c r="P29776" s="99"/>
      <c r="Q29776" s="99"/>
    </row>
    <row r="29777" spans="16:17" x14ac:dyDescent="0.3">
      <c r="P29777" s="99"/>
      <c r="Q29777" s="99"/>
    </row>
    <row r="29778" spans="16:17" x14ac:dyDescent="0.3">
      <c r="P29778" s="99"/>
      <c r="Q29778" s="99"/>
    </row>
    <row r="29779" spans="16:17" x14ac:dyDescent="0.3">
      <c r="P29779" s="99"/>
      <c r="Q29779" s="99"/>
    </row>
    <row r="29780" spans="16:17" x14ac:dyDescent="0.3">
      <c r="P29780" s="99"/>
      <c r="Q29780" s="99"/>
    </row>
    <row r="29781" spans="16:17" x14ac:dyDescent="0.3">
      <c r="P29781" s="99"/>
      <c r="Q29781" s="99"/>
    </row>
    <row r="29782" spans="16:17" x14ac:dyDescent="0.3">
      <c r="P29782" s="99"/>
      <c r="Q29782" s="99"/>
    </row>
    <row r="29783" spans="16:17" x14ac:dyDescent="0.3">
      <c r="P29783" s="99"/>
      <c r="Q29783" s="99"/>
    </row>
    <row r="29784" spans="16:17" x14ac:dyDescent="0.3">
      <c r="P29784" s="99"/>
      <c r="Q29784" s="99"/>
    </row>
    <row r="29785" spans="16:17" x14ac:dyDescent="0.3">
      <c r="P29785" s="99"/>
      <c r="Q29785" s="99"/>
    </row>
    <row r="29786" spans="16:17" x14ac:dyDescent="0.3">
      <c r="P29786" s="99"/>
      <c r="Q29786" s="99"/>
    </row>
    <row r="29787" spans="16:17" x14ac:dyDescent="0.3">
      <c r="P29787" s="99"/>
      <c r="Q29787" s="99"/>
    </row>
    <row r="29788" spans="16:17" x14ac:dyDescent="0.3">
      <c r="P29788" s="99"/>
      <c r="Q29788" s="99"/>
    </row>
    <row r="29789" spans="16:17" x14ac:dyDescent="0.3">
      <c r="P29789" s="99"/>
      <c r="Q29789" s="99"/>
    </row>
    <row r="29790" spans="16:17" x14ac:dyDescent="0.3">
      <c r="P29790" s="99"/>
      <c r="Q29790" s="99"/>
    </row>
    <row r="29791" spans="16:17" x14ac:dyDescent="0.3">
      <c r="P29791" s="99"/>
      <c r="Q29791" s="99"/>
    </row>
    <row r="29792" spans="16:17" x14ac:dyDescent="0.3">
      <c r="P29792" s="99"/>
      <c r="Q29792" s="99"/>
    </row>
    <row r="29793" spans="16:17" x14ac:dyDescent="0.3">
      <c r="P29793" s="99"/>
      <c r="Q29793" s="99"/>
    </row>
    <row r="29794" spans="16:17" x14ac:dyDescent="0.3">
      <c r="P29794" s="99"/>
      <c r="Q29794" s="99"/>
    </row>
    <row r="29795" spans="16:17" x14ac:dyDescent="0.3">
      <c r="P29795" s="99"/>
      <c r="Q29795" s="99"/>
    </row>
    <row r="29796" spans="16:17" x14ac:dyDescent="0.3">
      <c r="P29796" s="99"/>
      <c r="Q29796" s="99"/>
    </row>
    <row r="29797" spans="16:17" x14ac:dyDescent="0.3">
      <c r="P29797" s="99"/>
      <c r="Q29797" s="99"/>
    </row>
    <row r="29798" spans="16:17" x14ac:dyDescent="0.3">
      <c r="P29798" s="99"/>
      <c r="Q29798" s="99"/>
    </row>
    <row r="29799" spans="16:17" x14ac:dyDescent="0.3">
      <c r="P29799" s="99"/>
      <c r="Q29799" s="99"/>
    </row>
    <row r="29800" spans="16:17" x14ac:dyDescent="0.3">
      <c r="P29800" s="99"/>
      <c r="Q29800" s="99"/>
    </row>
    <row r="29801" spans="16:17" x14ac:dyDescent="0.3">
      <c r="P29801" s="99"/>
      <c r="Q29801" s="99"/>
    </row>
    <row r="29802" spans="16:17" x14ac:dyDescent="0.3">
      <c r="P29802" s="99"/>
      <c r="Q29802" s="99"/>
    </row>
    <row r="29803" spans="16:17" x14ac:dyDescent="0.3">
      <c r="P29803" s="99"/>
      <c r="Q29803" s="99"/>
    </row>
    <row r="29804" spans="16:17" x14ac:dyDescent="0.3">
      <c r="P29804" s="99"/>
      <c r="Q29804" s="99"/>
    </row>
    <row r="29805" spans="16:17" x14ac:dyDescent="0.3">
      <c r="P29805" s="99"/>
      <c r="Q29805" s="99"/>
    </row>
    <row r="29806" spans="16:17" x14ac:dyDescent="0.3">
      <c r="P29806" s="99"/>
      <c r="Q29806" s="99"/>
    </row>
    <row r="29807" spans="16:17" x14ac:dyDescent="0.3">
      <c r="P29807" s="99"/>
      <c r="Q29807" s="99"/>
    </row>
    <row r="29808" spans="16:17" x14ac:dyDescent="0.3">
      <c r="P29808" s="99"/>
      <c r="Q29808" s="99"/>
    </row>
    <row r="29809" spans="16:17" x14ac:dyDescent="0.3">
      <c r="P29809" s="99"/>
      <c r="Q29809" s="99"/>
    </row>
    <row r="29810" spans="16:17" x14ac:dyDescent="0.3">
      <c r="P29810" s="99"/>
      <c r="Q29810" s="99"/>
    </row>
    <row r="29811" spans="16:17" x14ac:dyDescent="0.3">
      <c r="P29811" s="99"/>
      <c r="Q29811" s="99"/>
    </row>
    <row r="29812" spans="16:17" x14ac:dyDescent="0.3">
      <c r="P29812" s="99"/>
      <c r="Q29812" s="99"/>
    </row>
    <row r="29813" spans="16:17" x14ac:dyDescent="0.3">
      <c r="P29813" s="99"/>
      <c r="Q29813" s="99"/>
    </row>
    <row r="29814" spans="16:17" x14ac:dyDescent="0.3">
      <c r="P29814" s="99"/>
      <c r="Q29814" s="99"/>
    </row>
    <row r="29815" spans="16:17" x14ac:dyDescent="0.3">
      <c r="P29815" s="99"/>
      <c r="Q29815" s="99"/>
    </row>
    <row r="29816" spans="16:17" x14ac:dyDescent="0.3">
      <c r="P29816" s="99"/>
      <c r="Q29816" s="99"/>
    </row>
    <row r="29817" spans="16:17" x14ac:dyDescent="0.3">
      <c r="P29817" s="99"/>
      <c r="Q29817" s="99"/>
    </row>
    <row r="29818" spans="16:17" x14ac:dyDescent="0.3">
      <c r="P29818" s="99"/>
      <c r="Q29818" s="99"/>
    </row>
    <row r="29819" spans="16:17" x14ac:dyDescent="0.3">
      <c r="P29819" s="99"/>
      <c r="Q29819" s="99"/>
    </row>
    <row r="29820" spans="16:17" x14ac:dyDescent="0.3">
      <c r="P29820" s="99"/>
      <c r="Q29820" s="99"/>
    </row>
    <row r="29821" spans="16:17" x14ac:dyDescent="0.3">
      <c r="P29821" s="99"/>
      <c r="Q29821" s="99"/>
    </row>
    <row r="29822" spans="16:17" x14ac:dyDescent="0.3">
      <c r="P29822" s="99"/>
      <c r="Q29822" s="99"/>
    </row>
    <row r="29823" spans="16:17" x14ac:dyDescent="0.3">
      <c r="P29823" s="99"/>
      <c r="Q29823" s="99"/>
    </row>
    <row r="29824" spans="16:17" x14ac:dyDescent="0.3">
      <c r="P29824" s="99"/>
      <c r="Q29824" s="99"/>
    </row>
    <row r="29825" spans="16:17" x14ac:dyDescent="0.3">
      <c r="P29825" s="99"/>
      <c r="Q29825" s="99"/>
    </row>
    <row r="29826" spans="16:17" x14ac:dyDescent="0.3">
      <c r="P29826" s="99"/>
      <c r="Q29826" s="99"/>
    </row>
    <row r="29827" spans="16:17" x14ac:dyDescent="0.3">
      <c r="P29827" s="99"/>
      <c r="Q29827" s="99"/>
    </row>
    <row r="29828" spans="16:17" x14ac:dyDescent="0.3">
      <c r="P29828" s="99"/>
      <c r="Q29828" s="99"/>
    </row>
    <row r="29829" spans="16:17" x14ac:dyDescent="0.3">
      <c r="P29829" s="99"/>
      <c r="Q29829" s="99"/>
    </row>
    <row r="29830" spans="16:17" x14ac:dyDescent="0.3">
      <c r="P29830" s="99"/>
      <c r="Q29830" s="99"/>
    </row>
    <row r="29831" spans="16:17" x14ac:dyDescent="0.3">
      <c r="P29831" s="99"/>
      <c r="Q29831" s="99"/>
    </row>
    <row r="29832" spans="16:17" x14ac:dyDescent="0.3">
      <c r="P29832" s="99"/>
      <c r="Q29832" s="99"/>
    </row>
    <row r="29833" spans="16:17" x14ac:dyDescent="0.3">
      <c r="P29833" s="99"/>
      <c r="Q29833" s="99"/>
    </row>
    <row r="29834" spans="16:17" x14ac:dyDescent="0.3">
      <c r="P29834" s="99"/>
      <c r="Q29834" s="99"/>
    </row>
    <row r="29835" spans="16:17" x14ac:dyDescent="0.3">
      <c r="P29835" s="99"/>
      <c r="Q29835" s="99"/>
    </row>
    <row r="29836" spans="16:17" x14ac:dyDescent="0.3">
      <c r="P29836" s="99"/>
      <c r="Q29836" s="99"/>
    </row>
    <row r="29837" spans="16:17" x14ac:dyDescent="0.3">
      <c r="P29837" s="99"/>
      <c r="Q29837" s="99"/>
    </row>
    <row r="29838" spans="16:17" x14ac:dyDescent="0.3">
      <c r="P29838" s="99"/>
      <c r="Q29838" s="99"/>
    </row>
    <row r="29839" spans="16:17" x14ac:dyDescent="0.3">
      <c r="P29839" s="99"/>
      <c r="Q29839" s="99"/>
    </row>
    <row r="29840" spans="16:17" x14ac:dyDescent="0.3">
      <c r="P29840" s="99"/>
      <c r="Q29840" s="99"/>
    </row>
    <row r="29841" spans="16:17" x14ac:dyDescent="0.3">
      <c r="P29841" s="99"/>
      <c r="Q29841" s="99"/>
    </row>
    <row r="29842" spans="16:17" x14ac:dyDescent="0.3">
      <c r="P29842" s="99"/>
      <c r="Q29842" s="99"/>
    </row>
    <row r="29843" spans="16:17" x14ac:dyDescent="0.3">
      <c r="P29843" s="99"/>
      <c r="Q29843" s="99"/>
    </row>
    <row r="29844" spans="16:17" x14ac:dyDescent="0.3">
      <c r="P29844" s="99"/>
      <c r="Q29844" s="99"/>
    </row>
    <row r="29845" spans="16:17" x14ac:dyDescent="0.3">
      <c r="P29845" s="99"/>
      <c r="Q29845" s="99"/>
    </row>
    <row r="29846" spans="16:17" x14ac:dyDescent="0.3">
      <c r="P29846" s="99"/>
      <c r="Q29846" s="99"/>
    </row>
    <row r="29847" spans="16:17" x14ac:dyDescent="0.3">
      <c r="P29847" s="99"/>
      <c r="Q29847" s="99"/>
    </row>
    <row r="29848" spans="16:17" x14ac:dyDescent="0.3">
      <c r="P29848" s="99"/>
      <c r="Q29848" s="99"/>
    </row>
    <row r="29849" spans="16:17" x14ac:dyDescent="0.3">
      <c r="P29849" s="99"/>
      <c r="Q29849" s="99"/>
    </row>
    <row r="29850" spans="16:17" x14ac:dyDescent="0.3">
      <c r="P29850" s="99"/>
      <c r="Q29850" s="99"/>
    </row>
    <row r="29851" spans="16:17" x14ac:dyDescent="0.3">
      <c r="P29851" s="99"/>
      <c r="Q29851" s="99"/>
    </row>
    <row r="29852" spans="16:17" x14ac:dyDescent="0.3">
      <c r="P29852" s="99"/>
      <c r="Q29852" s="99"/>
    </row>
    <row r="29853" spans="16:17" x14ac:dyDescent="0.3">
      <c r="P29853" s="99"/>
      <c r="Q29853" s="99"/>
    </row>
    <row r="29854" spans="16:17" x14ac:dyDescent="0.3">
      <c r="P29854" s="99"/>
      <c r="Q29854" s="99"/>
    </row>
    <row r="29855" spans="16:17" x14ac:dyDescent="0.3">
      <c r="P29855" s="99"/>
      <c r="Q29855" s="99"/>
    </row>
    <row r="29856" spans="16:17" x14ac:dyDescent="0.3">
      <c r="P29856" s="99"/>
      <c r="Q29856" s="99"/>
    </row>
    <row r="29857" spans="16:17" x14ac:dyDescent="0.3">
      <c r="P29857" s="99"/>
      <c r="Q29857" s="99"/>
    </row>
    <row r="29858" spans="16:17" x14ac:dyDescent="0.3">
      <c r="P29858" s="99"/>
      <c r="Q29858" s="99"/>
    </row>
    <row r="29859" spans="16:17" x14ac:dyDescent="0.3">
      <c r="P29859" s="99"/>
      <c r="Q29859" s="99"/>
    </row>
    <row r="29860" spans="16:17" x14ac:dyDescent="0.3">
      <c r="P29860" s="99"/>
      <c r="Q29860" s="99"/>
    </row>
    <row r="29861" spans="16:17" x14ac:dyDescent="0.3">
      <c r="P29861" s="99"/>
      <c r="Q29861" s="99"/>
    </row>
    <row r="29862" spans="16:17" x14ac:dyDescent="0.3">
      <c r="P29862" s="99"/>
      <c r="Q29862" s="99"/>
    </row>
    <row r="29863" spans="16:17" x14ac:dyDescent="0.3">
      <c r="P29863" s="99"/>
      <c r="Q29863" s="99"/>
    </row>
    <row r="29864" spans="16:17" x14ac:dyDescent="0.3">
      <c r="P29864" s="99"/>
      <c r="Q29864" s="99"/>
    </row>
    <row r="29865" spans="16:17" x14ac:dyDescent="0.3">
      <c r="P29865" s="99"/>
      <c r="Q29865" s="99"/>
    </row>
    <row r="29866" spans="16:17" x14ac:dyDescent="0.3">
      <c r="P29866" s="99"/>
      <c r="Q29866" s="99"/>
    </row>
    <row r="29867" spans="16:17" x14ac:dyDescent="0.3">
      <c r="P29867" s="99"/>
      <c r="Q29867" s="99"/>
    </row>
    <row r="29868" spans="16:17" x14ac:dyDescent="0.3">
      <c r="P29868" s="99"/>
      <c r="Q29868" s="99"/>
    </row>
    <row r="29869" spans="16:17" x14ac:dyDescent="0.3">
      <c r="P29869" s="99"/>
      <c r="Q29869" s="99"/>
    </row>
    <row r="29870" spans="16:17" x14ac:dyDescent="0.3">
      <c r="P29870" s="99"/>
      <c r="Q29870" s="99"/>
    </row>
    <row r="29871" spans="16:17" x14ac:dyDescent="0.3">
      <c r="P29871" s="99"/>
      <c r="Q29871" s="99"/>
    </row>
    <row r="29872" spans="16:17" x14ac:dyDescent="0.3">
      <c r="P29872" s="99"/>
      <c r="Q29872" s="99"/>
    </row>
    <row r="29873" spans="16:17" x14ac:dyDescent="0.3">
      <c r="P29873" s="99"/>
      <c r="Q29873" s="99"/>
    </row>
    <row r="29874" spans="16:17" x14ac:dyDescent="0.3">
      <c r="P29874" s="99"/>
      <c r="Q29874" s="99"/>
    </row>
    <row r="29875" spans="16:17" x14ac:dyDescent="0.3">
      <c r="P29875" s="99"/>
      <c r="Q29875" s="99"/>
    </row>
    <row r="29876" spans="16:17" x14ac:dyDescent="0.3">
      <c r="P29876" s="99"/>
      <c r="Q29876" s="99"/>
    </row>
    <row r="29877" spans="16:17" x14ac:dyDescent="0.3">
      <c r="P29877" s="99"/>
      <c r="Q29877" s="99"/>
    </row>
    <row r="29878" spans="16:17" x14ac:dyDescent="0.3">
      <c r="P29878" s="99"/>
      <c r="Q29878" s="99"/>
    </row>
    <row r="29879" spans="16:17" x14ac:dyDescent="0.3">
      <c r="P29879" s="99"/>
      <c r="Q29879" s="99"/>
    </row>
    <row r="29880" spans="16:17" x14ac:dyDescent="0.3">
      <c r="P29880" s="99"/>
      <c r="Q29880" s="99"/>
    </row>
    <row r="29881" spans="16:17" x14ac:dyDescent="0.3">
      <c r="P29881" s="99"/>
      <c r="Q29881" s="99"/>
    </row>
    <row r="29882" spans="16:17" x14ac:dyDescent="0.3">
      <c r="P29882" s="99"/>
      <c r="Q29882" s="99"/>
    </row>
    <row r="29883" spans="16:17" x14ac:dyDescent="0.3">
      <c r="P29883" s="99"/>
      <c r="Q29883" s="99"/>
    </row>
    <row r="29884" spans="16:17" x14ac:dyDescent="0.3">
      <c r="P29884" s="99"/>
      <c r="Q29884" s="99"/>
    </row>
    <row r="29885" spans="16:17" x14ac:dyDescent="0.3">
      <c r="P29885" s="99"/>
      <c r="Q29885" s="99"/>
    </row>
    <row r="29886" spans="16:17" x14ac:dyDescent="0.3">
      <c r="P29886" s="99"/>
      <c r="Q29886" s="99"/>
    </row>
    <row r="29887" spans="16:17" x14ac:dyDescent="0.3">
      <c r="P29887" s="99"/>
      <c r="Q29887" s="99"/>
    </row>
    <row r="29888" spans="16:17" x14ac:dyDescent="0.3">
      <c r="P29888" s="99"/>
      <c r="Q29888" s="99"/>
    </row>
    <row r="29889" spans="16:17" x14ac:dyDescent="0.3">
      <c r="P29889" s="99"/>
      <c r="Q29889" s="99"/>
    </row>
    <row r="29890" spans="16:17" x14ac:dyDescent="0.3">
      <c r="P29890" s="99"/>
      <c r="Q29890" s="99"/>
    </row>
    <row r="29891" spans="16:17" x14ac:dyDescent="0.3">
      <c r="P29891" s="99"/>
      <c r="Q29891" s="99"/>
    </row>
    <row r="29892" spans="16:17" x14ac:dyDescent="0.3">
      <c r="P29892" s="99"/>
      <c r="Q29892" s="99"/>
    </row>
    <row r="29893" spans="16:17" x14ac:dyDescent="0.3">
      <c r="P29893" s="99"/>
      <c r="Q29893" s="99"/>
    </row>
    <row r="29894" spans="16:17" x14ac:dyDescent="0.3">
      <c r="P29894" s="99"/>
      <c r="Q29894" s="99"/>
    </row>
    <row r="29895" spans="16:17" x14ac:dyDescent="0.3">
      <c r="P29895" s="99"/>
      <c r="Q29895" s="99"/>
    </row>
    <row r="29896" spans="16:17" x14ac:dyDescent="0.3">
      <c r="P29896" s="99"/>
      <c r="Q29896" s="99"/>
    </row>
    <row r="29897" spans="16:17" x14ac:dyDescent="0.3">
      <c r="P29897" s="99"/>
      <c r="Q29897" s="99"/>
    </row>
    <row r="29898" spans="16:17" x14ac:dyDescent="0.3">
      <c r="P29898" s="99"/>
      <c r="Q29898" s="99"/>
    </row>
    <row r="29899" spans="16:17" x14ac:dyDescent="0.3">
      <c r="P29899" s="99"/>
      <c r="Q29899" s="99"/>
    </row>
    <row r="29900" spans="16:17" x14ac:dyDescent="0.3">
      <c r="P29900" s="99"/>
      <c r="Q29900" s="99"/>
    </row>
    <row r="29901" spans="16:17" x14ac:dyDescent="0.3">
      <c r="P29901" s="99"/>
      <c r="Q29901" s="99"/>
    </row>
    <row r="29902" spans="16:17" x14ac:dyDescent="0.3">
      <c r="P29902" s="99"/>
      <c r="Q29902" s="99"/>
    </row>
    <row r="29903" spans="16:17" x14ac:dyDescent="0.3">
      <c r="P29903" s="99"/>
      <c r="Q29903" s="99"/>
    </row>
    <row r="29904" spans="16:17" x14ac:dyDescent="0.3">
      <c r="P29904" s="99"/>
      <c r="Q29904" s="99"/>
    </row>
    <row r="29905" spans="16:17" x14ac:dyDescent="0.3">
      <c r="P29905" s="99"/>
      <c r="Q29905" s="99"/>
    </row>
    <row r="29906" spans="16:17" x14ac:dyDescent="0.3">
      <c r="P29906" s="99"/>
      <c r="Q29906" s="99"/>
    </row>
    <row r="29907" spans="16:17" x14ac:dyDescent="0.3">
      <c r="P29907" s="99"/>
      <c r="Q29907" s="99"/>
    </row>
    <row r="29908" spans="16:17" x14ac:dyDescent="0.3">
      <c r="P29908" s="99"/>
      <c r="Q29908" s="99"/>
    </row>
    <row r="29909" spans="16:17" x14ac:dyDescent="0.3">
      <c r="P29909" s="99"/>
      <c r="Q29909" s="99"/>
    </row>
    <row r="29910" spans="16:17" x14ac:dyDescent="0.3">
      <c r="P29910" s="99"/>
      <c r="Q29910" s="99"/>
    </row>
    <row r="29911" spans="16:17" x14ac:dyDescent="0.3">
      <c r="P29911" s="99"/>
      <c r="Q29911" s="99"/>
    </row>
    <row r="29912" spans="16:17" x14ac:dyDescent="0.3">
      <c r="P29912" s="99"/>
      <c r="Q29912" s="99"/>
    </row>
    <row r="29913" spans="16:17" x14ac:dyDescent="0.3">
      <c r="P29913" s="99"/>
      <c r="Q29913" s="99"/>
    </row>
    <row r="29914" spans="16:17" x14ac:dyDescent="0.3">
      <c r="P29914" s="99"/>
      <c r="Q29914" s="99"/>
    </row>
    <row r="29915" spans="16:17" x14ac:dyDescent="0.3">
      <c r="P29915" s="99"/>
      <c r="Q29915" s="99"/>
    </row>
    <row r="29916" spans="16:17" x14ac:dyDescent="0.3">
      <c r="P29916" s="99"/>
      <c r="Q29916" s="99"/>
    </row>
    <row r="29917" spans="16:17" x14ac:dyDescent="0.3">
      <c r="P29917" s="99"/>
      <c r="Q29917" s="99"/>
    </row>
    <row r="29918" spans="16:17" x14ac:dyDescent="0.3">
      <c r="P29918" s="99"/>
      <c r="Q29918" s="99"/>
    </row>
    <row r="29919" spans="16:17" x14ac:dyDescent="0.3">
      <c r="P29919" s="99"/>
      <c r="Q29919" s="99"/>
    </row>
    <row r="29920" spans="16:17" x14ac:dyDescent="0.3">
      <c r="P29920" s="99"/>
      <c r="Q29920" s="99"/>
    </row>
    <row r="29921" spans="16:17" x14ac:dyDescent="0.3">
      <c r="P29921" s="99"/>
      <c r="Q29921" s="99"/>
    </row>
    <row r="29922" spans="16:17" x14ac:dyDescent="0.3">
      <c r="P29922" s="99"/>
      <c r="Q29922" s="99"/>
    </row>
    <row r="29923" spans="16:17" x14ac:dyDescent="0.3">
      <c r="P29923" s="99"/>
      <c r="Q29923" s="99"/>
    </row>
    <row r="29924" spans="16:17" x14ac:dyDescent="0.3">
      <c r="P29924" s="99"/>
      <c r="Q29924" s="99"/>
    </row>
    <row r="29925" spans="16:17" x14ac:dyDescent="0.3">
      <c r="P29925" s="99"/>
      <c r="Q29925" s="99"/>
    </row>
    <row r="29926" spans="16:17" x14ac:dyDescent="0.3">
      <c r="P29926" s="99"/>
      <c r="Q29926" s="99"/>
    </row>
    <row r="29927" spans="16:17" x14ac:dyDescent="0.3">
      <c r="P29927" s="99"/>
      <c r="Q29927" s="99"/>
    </row>
    <row r="29928" spans="16:17" x14ac:dyDescent="0.3">
      <c r="P29928" s="99"/>
      <c r="Q29928" s="99"/>
    </row>
    <row r="29929" spans="16:17" x14ac:dyDescent="0.3">
      <c r="P29929" s="99"/>
      <c r="Q29929" s="99"/>
    </row>
    <row r="29930" spans="16:17" x14ac:dyDescent="0.3">
      <c r="P29930" s="99"/>
      <c r="Q29930" s="99"/>
    </row>
    <row r="29931" spans="16:17" x14ac:dyDescent="0.3">
      <c r="P29931" s="99"/>
      <c r="Q29931" s="99"/>
    </row>
    <row r="29932" spans="16:17" x14ac:dyDescent="0.3">
      <c r="P29932" s="99"/>
      <c r="Q29932" s="99"/>
    </row>
    <row r="29933" spans="16:17" x14ac:dyDescent="0.3">
      <c r="P29933" s="99"/>
      <c r="Q29933" s="99"/>
    </row>
    <row r="29934" spans="16:17" x14ac:dyDescent="0.3">
      <c r="P29934" s="99"/>
      <c r="Q29934" s="99"/>
    </row>
    <row r="29935" spans="16:17" x14ac:dyDescent="0.3">
      <c r="P29935" s="99"/>
      <c r="Q29935" s="99"/>
    </row>
    <row r="29936" spans="16:17" x14ac:dyDescent="0.3">
      <c r="P29936" s="99"/>
      <c r="Q29936" s="99"/>
    </row>
    <row r="29937" spans="16:17" x14ac:dyDescent="0.3">
      <c r="P29937" s="99"/>
      <c r="Q29937" s="99"/>
    </row>
    <row r="29938" spans="16:17" x14ac:dyDescent="0.3">
      <c r="P29938" s="99"/>
      <c r="Q29938" s="99"/>
    </row>
    <row r="29939" spans="16:17" x14ac:dyDescent="0.3">
      <c r="P29939" s="99"/>
      <c r="Q29939" s="99"/>
    </row>
    <row r="29940" spans="16:17" x14ac:dyDescent="0.3">
      <c r="P29940" s="99"/>
      <c r="Q29940" s="99"/>
    </row>
    <row r="29941" spans="16:17" x14ac:dyDescent="0.3">
      <c r="P29941" s="99"/>
      <c r="Q29941" s="99"/>
    </row>
    <row r="29942" spans="16:17" x14ac:dyDescent="0.3">
      <c r="P29942" s="99"/>
      <c r="Q29942" s="99"/>
    </row>
    <row r="29943" spans="16:17" x14ac:dyDescent="0.3">
      <c r="P29943" s="99"/>
      <c r="Q29943" s="99"/>
    </row>
    <row r="29944" spans="16:17" x14ac:dyDescent="0.3">
      <c r="P29944" s="99"/>
      <c r="Q29944" s="99"/>
    </row>
    <row r="29945" spans="16:17" x14ac:dyDescent="0.3">
      <c r="P29945" s="99"/>
      <c r="Q29945" s="99"/>
    </row>
    <row r="29946" spans="16:17" x14ac:dyDescent="0.3">
      <c r="P29946" s="99"/>
      <c r="Q29946" s="99"/>
    </row>
    <row r="29947" spans="16:17" x14ac:dyDescent="0.3">
      <c r="P29947" s="99"/>
      <c r="Q29947" s="99"/>
    </row>
    <row r="29948" spans="16:17" x14ac:dyDescent="0.3">
      <c r="P29948" s="99"/>
      <c r="Q29948" s="99"/>
    </row>
    <row r="29949" spans="16:17" x14ac:dyDescent="0.3">
      <c r="P29949" s="99"/>
      <c r="Q29949" s="99"/>
    </row>
    <row r="29950" spans="16:17" x14ac:dyDescent="0.3">
      <c r="P29950" s="99"/>
      <c r="Q29950" s="99"/>
    </row>
    <row r="29951" spans="16:17" x14ac:dyDescent="0.3">
      <c r="P29951" s="99"/>
      <c r="Q29951" s="99"/>
    </row>
    <row r="29952" spans="16:17" x14ac:dyDescent="0.3">
      <c r="P29952" s="99"/>
      <c r="Q29952" s="99"/>
    </row>
    <row r="29953" spans="16:17" x14ac:dyDescent="0.3">
      <c r="P29953" s="99"/>
      <c r="Q29953" s="99"/>
    </row>
    <row r="29954" spans="16:17" x14ac:dyDescent="0.3">
      <c r="P29954" s="99"/>
      <c r="Q29954" s="99"/>
    </row>
    <row r="29955" spans="16:17" x14ac:dyDescent="0.3">
      <c r="P29955" s="99"/>
      <c r="Q29955" s="99"/>
    </row>
    <row r="29956" spans="16:17" x14ac:dyDescent="0.3">
      <c r="P29956" s="99"/>
      <c r="Q29956" s="99"/>
    </row>
    <row r="29957" spans="16:17" x14ac:dyDescent="0.3">
      <c r="P29957" s="99"/>
      <c r="Q29957" s="99"/>
    </row>
    <row r="29958" spans="16:17" x14ac:dyDescent="0.3">
      <c r="P29958" s="99"/>
      <c r="Q29958" s="99"/>
    </row>
    <row r="29959" spans="16:17" x14ac:dyDescent="0.3">
      <c r="P29959" s="99"/>
      <c r="Q29959" s="99"/>
    </row>
    <row r="29960" spans="16:17" x14ac:dyDescent="0.3">
      <c r="P29960" s="99"/>
      <c r="Q29960" s="99"/>
    </row>
    <row r="29961" spans="16:17" x14ac:dyDescent="0.3">
      <c r="P29961" s="99"/>
      <c r="Q29961" s="99"/>
    </row>
    <row r="29962" spans="16:17" x14ac:dyDescent="0.3">
      <c r="P29962" s="99"/>
      <c r="Q29962" s="99"/>
    </row>
    <row r="29963" spans="16:17" x14ac:dyDescent="0.3">
      <c r="P29963" s="99"/>
      <c r="Q29963" s="99"/>
    </row>
    <row r="29964" spans="16:17" x14ac:dyDescent="0.3">
      <c r="P29964" s="99"/>
      <c r="Q29964" s="99"/>
    </row>
    <row r="29965" spans="16:17" x14ac:dyDescent="0.3">
      <c r="P29965" s="99"/>
      <c r="Q29965" s="99"/>
    </row>
    <row r="29966" spans="16:17" x14ac:dyDescent="0.3">
      <c r="P29966" s="99"/>
      <c r="Q29966" s="99"/>
    </row>
    <row r="29967" spans="16:17" x14ac:dyDescent="0.3">
      <c r="P29967" s="99"/>
      <c r="Q29967" s="99"/>
    </row>
    <row r="29968" spans="16:17" x14ac:dyDescent="0.3">
      <c r="P29968" s="99"/>
      <c r="Q29968" s="99"/>
    </row>
    <row r="29969" spans="16:17" x14ac:dyDescent="0.3">
      <c r="P29969" s="99"/>
      <c r="Q29969" s="99"/>
    </row>
    <row r="29970" spans="16:17" x14ac:dyDescent="0.3">
      <c r="P29970" s="99"/>
      <c r="Q29970" s="99"/>
    </row>
    <row r="29971" spans="16:17" x14ac:dyDescent="0.3">
      <c r="P29971" s="99"/>
      <c r="Q29971" s="99"/>
    </row>
    <row r="29972" spans="16:17" x14ac:dyDescent="0.3">
      <c r="P29972" s="99"/>
      <c r="Q29972" s="99"/>
    </row>
    <row r="29973" spans="16:17" x14ac:dyDescent="0.3">
      <c r="P29973" s="99"/>
      <c r="Q29973" s="99"/>
    </row>
    <row r="29974" spans="16:17" x14ac:dyDescent="0.3">
      <c r="P29974" s="99"/>
      <c r="Q29974" s="99"/>
    </row>
    <row r="29975" spans="16:17" x14ac:dyDescent="0.3">
      <c r="P29975" s="99"/>
      <c r="Q29975" s="99"/>
    </row>
    <row r="29976" spans="16:17" x14ac:dyDescent="0.3">
      <c r="P29976" s="99"/>
      <c r="Q29976" s="99"/>
    </row>
    <row r="29977" spans="16:17" x14ac:dyDescent="0.3">
      <c r="P29977" s="99"/>
      <c r="Q29977" s="99"/>
    </row>
    <row r="29978" spans="16:17" x14ac:dyDescent="0.3">
      <c r="P29978" s="99"/>
      <c r="Q29978" s="99"/>
    </row>
    <row r="29979" spans="16:17" x14ac:dyDescent="0.3">
      <c r="P29979" s="99"/>
      <c r="Q29979" s="99"/>
    </row>
    <row r="29980" spans="16:17" x14ac:dyDescent="0.3">
      <c r="P29980" s="99"/>
      <c r="Q29980" s="99"/>
    </row>
    <row r="29981" spans="16:17" x14ac:dyDescent="0.3">
      <c r="P29981" s="99"/>
      <c r="Q29981" s="99"/>
    </row>
    <row r="29982" spans="16:17" x14ac:dyDescent="0.3">
      <c r="P29982" s="99"/>
      <c r="Q29982" s="99"/>
    </row>
    <row r="29983" spans="16:17" x14ac:dyDescent="0.3">
      <c r="P29983" s="99"/>
      <c r="Q29983" s="99"/>
    </row>
    <row r="29984" spans="16:17" x14ac:dyDescent="0.3">
      <c r="P29984" s="99"/>
      <c r="Q29984" s="99"/>
    </row>
    <row r="29985" spans="16:17" x14ac:dyDescent="0.3">
      <c r="P29985" s="99"/>
      <c r="Q29985" s="99"/>
    </row>
    <row r="29986" spans="16:17" x14ac:dyDescent="0.3">
      <c r="P29986" s="99"/>
      <c r="Q29986" s="99"/>
    </row>
    <row r="29987" spans="16:17" x14ac:dyDescent="0.3">
      <c r="P29987" s="99"/>
      <c r="Q29987" s="99"/>
    </row>
    <row r="29988" spans="16:17" x14ac:dyDescent="0.3">
      <c r="P29988" s="99"/>
      <c r="Q29988" s="99"/>
    </row>
    <row r="29989" spans="16:17" x14ac:dyDescent="0.3">
      <c r="P29989" s="99"/>
      <c r="Q29989" s="99"/>
    </row>
    <row r="29990" spans="16:17" x14ac:dyDescent="0.3">
      <c r="P29990" s="99"/>
      <c r="Q29990" s="99"/>
    </row>
    <row r="29991" spans="16:17" x14ac:dyDescent="0.3">
      <c r="P29991" s="99"/>
      <c r="Q29991" s="99"/>
    </row>
    <row r="29992" spans="16:17" x14ac:dyDescent="0.3">
      <c r="P29992" s="99"/>
      <c r="Q29992" s="99"/>
    </row>
    <row r="29993" spans="16:17" x14ac:dyDescent="0.3">
      <c r="P29993" s="99"/>
      <c r="Q29993" s="99"/>
    </row>
    <row r="29994" spans="16:17" x14ac:dyDescent="0.3">
      <c r="P29994" s="99"/>
      <c r="Q29994" s="99"/>
    </row>
    <row r="29995" spans="16:17" x14ac:dyDescent="0.3">
      <c r="P29995" s="99"/>
      <c r="Q29995" s="99"/>
    </row>
    <row r="29996" spans="16:17" x14ac:dyDescent="0.3">
      <c r="P29996" s="99"/>
      <c r="Q29996" s="99"/>
    </row>
    <row r="29997" spans="16:17" x14ac:dyDescent="0.3">
      <c r="P29997" s="99"/>
      <c r="Q29997" s="99"/>
    </row>
    <row r="29998" spans="16:17" x14ac:dyDescent="0.3">
      <c r="P29998" s="99"/>
      <c r="Q29998" s="99"/>
    </row>
    <row r="29999" spans="16:17" x14ac:dyDescent="0.3">
      <c r="P29999" s="99"/>
      <c r="Q29999" s="99"/>
    </row>
    <row r="30000" spans="16:17" x14ac:dyDescent="0.3">
      <c r="P30000" s="99"/>
      <c r="Q30000" s="99"/>
    </row>
    <row r="30001" spans="16:17" x14ac:dyDescent="0.3">
      <c r="P30001" s="99"/>
      <c r="Q30001" s="99"/>
    </row>
    <row r="30002" spans="16:17" x14ac:dyDescent="0.3">
      <c r="P30002" s="99"/>
      <c r="Q30002" s="99"/>
    </row>
    <row r="30003" spans="16:17" x14ac:dyDescent="0.3">
      <c r="P30003" s="99"/>
      <c r="Q30003" s="99"/>
    </row>
    <row r="30004" spans="16:17" x14ac:dyDescent="0.3">
      <c r="P30004" s="99"/>
      <c r="Q30004" s="99"/>
    </row>
    <row r="30005" spans="16:17" x14ac:dyDescent="0.3">
      <c r="P30005" s="99"/>
      <c r="Q30005" s="99"/>
    </row>
    <row r="30006" spans="16:17" x14ac:dyDescent="0.3">
      <c r="P30006" s="99"/>
      <c r="Q30006" s="99"/>
    </row>
    <row r="30007" spans="16:17" x14ac:dyDescent="0.3">
      <c r="P30007" s="99"/>
      <c r="Q30007" s="99"/>
    </row>
    <row r="30008" spans="16:17" x14ac:dyDescent="0.3">
      <c r="P30008" s="99"/>
      <c r="Q30008" s="99"/>
    </row>
    <row r="30009" spans="16:17" x14ac:dyDescent="0.3">
      <c r="P30009" s="99"/>
      <c r="Q30009" s="99"/>
    </row>
    <row r="30010" spans="16:17" x14ac:dyDescent="0.3">
      <c r="P30010" s="99"/>
      <c r="Q30010" s="99"/>
    </row>
    <row r="30011" spans="16:17" x14ac:dyDescent="0.3">
      <c r="P30011" s="99"/>
      <c r="Q30011" s="99"/>
    </row>
    <row r="30012" spans="16:17" x14ac:dyDescent="0.3">
      <c r="P30012" s="99"/>
      <c r="Q30012" s="99"/>
    </row>
    <row r="30013" spans="16:17" x14ac:dyDescent="0.3">
      <c r="P30013" s="99"/>
      <c r="Q30013" s="99"/>
    </row>
    <row r="30014" spans="16:17" x14ac:dyDescent="0.3">
      <c r="P30014" s="99"/>
      <c r="Q30014" s="99"/>
    </row>
    <row r="30015" spans="16:17" x14ac:dyDescent="0.3">
      <c r="P30015" s="99"/>
      <c r="Q30015" s="99"/>
    </row>
    <row r="30016" spans="16:17" x14ac:dyDescent="0.3">
      <c r="P30016" s="99"/>
      <c r="Q30016" s="99"/>
    </row>
    <row r="30017" spans="16:17" x14ac:dyDescent="0.3">
      <c r="P30017" s="99"/>
      <c r="Q30017" s="99"/>
    </row>
    <row r="30018" spans="16:17" x14ac:dyDescent="0.3">
      <c r="P30018" s="99"/>
      <c r="Q30018" s="99"/>
    </row>
    <row r="30019" spans="16:17" x14ac:dyDescent="0.3">
      <c r="P30019" s="99"/>
      <c r="Q30019" s="99"/>
    </row>
    <row r="30020" spans="16:17" x14ac:dyDescent="0.3">
      <c r="P30020" s="99"/>
      <c r="Q30020" s="99"/>
    </row>
    <row r="30021" spans="16:17" x14ac:dyDescent="0.3">
      <c r="P30021" s="99"/>
      <c r="Q30021" s="99"/>
    </row>
    <row r="30022" spans="16:17" x14ac:dyDescent="0.3">
      <c r="P30022" s="99"/>
      <c r="Q30022" s="99"/>
    </row>
    <row r="30023" spans="16:17" x14ac:dyDescent="0.3">
      <c r="P30023" s="99"/>
      <c r="Q30023" s="99"/>
    </row>
    <row r="30024" spans="16:17" x14ac:dyDescent="0.3">
      <c r="P30024" s="99"/>
      <c r="Q30024" s="99"/>
    </row>
    <row r="30025" spans="16:17" x14ac:dyDescent="0.3">
      <c r="P30025" s="99"/>
      <c r="Q30025" s="99"/>
    </row>
    <row r="30026" spans="16:17" x14ac:dyDescent="0.3">
      <c r="P30026" s="99"/>
      <c r="Q30026" s="99"/>
    </row>
    <row r="30027" spans="16:17" x14ac:dyDescent="0.3">
      <c r="P30027" s="99"/>
      <c r="Q30027" s="99"/>
    </row>
    <row r="30028" spans="16:17" x14ac:dyDescent="0.3">
      <c r="P30028" s="99"/>
      <c r="Q30028" s="99"/>
    </row>
    <row r="30029" spans="16:17" x14ac:dyDescent="0.3">
      <c r="P30029" s="99"/>
      <c r="Q30029" s="99"/>
    </row>
    <row r="30030" spans="16:17" x14ac:dyDescent="0.3">
      <c r="P30030" s="99"/>
      <c r="Q30030" s="99"/>
    </row>
    <row r="30031" spans="16:17" x14ac:dyDescent="0.3">
      <c r="P30031" s="99"/>
      <c r="Q30031" s="99"/>
    </row>
    <row r="30032" spans="16:17" x14ac:dyDescent="0.3">
      <c r="P30032" s="99"/>
      <c r="Q30032" s="99"/>
    </row>
    <row r="30033" spans="16:17" x14ac:dyDescent="0.3">
      <c r="P30033" s="99"/>
      <c r="Q30033" s="99"/>
    </row>
    <row r="30034" spans="16:17" x14ac:dyDescent="0.3">
      <c r="P30034" s="99"/>
      <c r="Q30034" s="99"/>
    </row>
    <row r="30035" spans="16:17" x14ac:dyDescent="0.3">
      <c r="P30035" s="99"/>
      <c r="Q30035" s="99"/>
    </row>
    <row r="30036" spans="16:17" x14ac:dyDescent="0.3">
      <c r="P30036" s="99"/>
      <c r="Q30036" s="99"/>
    </row>
    <row r="30037" spans="16:17" x14ac:dyDescent="0.3">
      <c r="P30037" s="99"/>
      <c r="Q30037" s="99"/>
    </row>
    <row r="30038" spans="16:17" x14ac:dyDescent="0.3">
      <c r="P30038" s="99"/>
      <c r="Q30038" s="99"/>
    </row>
    <row r="30039" spans="16:17" x14ac:dyDescent="0.3">
      <c r="P30039" s="99"/>
      <c r="Q30039" s="99"/>
    </row>
    <row r="30040" spans="16:17" x14ac:dyDescent="0.3">
      <c r="P30040" s="99"/>
      <c r="Q30040" s="99"/>
    </row>
    <row r="30041" spans="16:17" x14ac:dyDescent="0.3">
      <c r="P30041" s="99"/>
      <c r="Q30041" s="99"/>
    </row>
    <row r="30042" spans="16:17" x14ac:dyDescent="0.3">
      <c r="P30042" s="99"/>
      <c r="Q30042" s="99"/>
    </row>
    <row r="30043" spans="16:17" x14ac:dyDescent="0.3">
      <c r="P30043" s="99"/>
      <c r="Q30043" s="99"/>
    </row>
    <row r="30044" spans="16:17" x14ac:dyDescent="0.3">
      <c r="P30044" s="99"/>
      <c r="Q30044" s="99"/>
    </row>
    <row r="30045" spans="16:17" x14ac:dyDescent="0.3">
      <c r="P30045" s="99"/>
      <c r="Q30045" s="99"/>
    </row>
    <row r="30046" spans="16:17" x14ac:dyDescent="0.3">
      <c r="P30046" s="99"/>
      <c r="Q30046" s="99"/>
    </row>
    <row r="30047" spans="16:17" x14ac:dyDescent="0.3">
      <c r="P30047" s="99"/>
      <c r="Q30047" s="99"/>
    </row>
    <row r="30048" spans="16:17" x14ac:dyDescent="0.3">
      <c r="P30048" s="99"/>
      <c r="Q30048" s="99"/>
    </row>
    <row r="30049" spans="16:17" x14ac:dyDescent="0.3">
      <c r="P30049" s="99"/>
      <c r="Q30049" s="99"/>
    </row>
    <row r="30050" spans="16:17" x14ac:dyDescent="0.3">
      <c r="P30050" s="99"/>
      <c r="Q30050" s="99"/>
    </row>
    <row r="30051" spans="16:17" x14ac:dyDescent="0.3">
      <c r="P30051" s="99"/>
      <c r="Q30051" s="99"/>
    </row>
    <row r="30052" spans="16:17" x14ac:dyDescent="0.3">
      <c r="P30052" s="99"/>
      <c r="Q30052" s="99"/>
    </row>
    <row r="30053" spans="16:17" x14ac:dyDescent="0.3">
      <c r="P30053" s="99"/>
      <c r="Q30053" s="99"/>
    </row>
    <row r="30054" spans="16:17" x14ac:dyDescent="0.3">
      <c r="P30054" s="99"/>
      <c r="Q30054" s="99"/>
    </row>
    <row r="30055" spans="16:17" x14ac:dyDescent="0.3">
      <c r="P30055" s="99"/>
      <c r="Q30055" s="99"/>
    </row>
    <row r="30056" spans="16:17" x14ac:dyDescent="0.3">
      <c r="P30056" s="99"/>
      <c r="Q30056" s="99"/>
    </row>
    <row r="30057" spans="16:17" x14ac:dyDescent="0.3">
      <c r="P30057" s="99"/>
      <c r="Q30057" s="99"/>
    </row>
    <row r="30058" spans="16:17" x14ac:dyDescent="0.3">
      <c r="P30058" s="99"/>
      <c r="Q30058" s="99"/>
    </row>
    <row r="30059" spans="16:17" x14ac:dyDescent="0.3">
      <c r="P30059" s="99"/>
      <c r="Q30059" s="99"/>
    </row>
    <row r="30060" spans="16:17" x14ac:dyDescent="0.3">
      <c r="P30060" s="99"/>
      <c r="Q30060" s="99"/>
    </row>
    <row r="30061" spans="16:17" x14ac:dyDescent="0.3">
      <c r="P30061" s="99"/>
      <c r="Q30061" s="99"/>
    </row>
    <row r="30062" spans="16:17" x14ac:dyDescent="0.3">
      <c r="P30062" s="99"/>
      <c r="Q30062" s="99"/>
    </row>
    <row r="30063" spans="16:17" x14ac:dyDescent="0.3">
      <c r="P30063" s="99"/>
      <c r="Q30063" s="99"/>
    </row>
    <row r="30064" spans="16:17" x14ac:dyDescent="0.3">
      <c r="P30064" s="99"/>
      <c r="Q30064" s="99"/>
    </row>
    <row r="30065" spans="16:17" x14ac:dyDescent="0.3">
      <c r="P30065" s="99"/>
      <c r="Q30065" s="99"/>
    </row>
    <row r="30066" spans="16:17" x14ac:dyDescent="0.3">
      <c r="P30066" s="99"/>
      <c r="Q30066" s="99"/>
    </row>
    <row r="30067" spans="16:17" x14ac:dyDescent="0.3">
      <c r="P30067" s="99"/>
      <c r="Q30067" s="99"/>
    </row>
    <row r="30068" spans="16:17" x14ac:dyDescent="0.3">
      <c r="P30068" s="99"/>
      <c r="Q30068" s="99"/>
    </row>
    <row r="30069" spans="16:17" x14ac:dyDescent="0.3">
      <c r="P30069" s="99"/>
      <c r="Q30069" s="99"/>
    </row>
    <row r="30070" spans="16:17" x14ac:dyDescent="0.3">
      <c r="P30070" s="99"/>
      <c r="Q30070" s="99"/>
    </row>
    <row r="30071" spans="16:17" x14ac:dyDescent="0.3">
      <c r="P30071" s="99"/>
      <c r="Q30071" s="99"/>
    </row>
    <row r="30072" spans="16:17" x14ac:dyDescent="0.3">
      <c r="P30072" s="99"/>
      <c r="Q30072" s="99"/>
    </row>
    <row r="30073" spans="16:17" x14ac:dyDescent="0.3">
      <c r="P30073" s="99"/>
      <c r="Q30073" s="99"/>
    </row>
    <row r="30074" spans="16:17" x14ac:dyDescent="0.3">
      <c r="P30074" s="99"/>
      <c r="Q30074" s="99"/>
    </row>
    <row r="30075" spans="16:17" x14ac:dyDescent="0.3">
      <c r="P30075" s="99"/>
      <c r="Q30075" s="99"/>
    </row>
    <row r="30076" spans="16:17" x14ac:dyDescent="0.3">
      <c r="P30076" s="99"/>
      <c r="Q30076" s="99"/>
    </row>
    <row r="30077" spans="16:17" x14ac:dyDescent="0.3">
      <c r="P30077" s="99"/>
      <c r="Q30077" s="99"/>
    </row>
    <row r="30078" spans="16:17" x14ac:dyDescent="0.3">
      <c r="P30078" s="99"/>
      <c r="Q30078" s="99"/>
    </row>
    <row r="30079" spans="16:17" x14ac:dyDescent="0.3">
      <c r="P30079" s="99"/>
      <c r="Q30079" s="99"/>
    </row>
    <row r="30080" spans="16:17" x14ac:dyDescent="0.3">
      <c r="P30080" s="99"/>
      <c r="Q30080" s="99"/>
    </row>
    <row r="30081" spans="16:17" x14ac:dyDescent="0.3">
      <c r="P30081" s="99"/>
      <c r="Q30081" s="99"/>
    </row>
    <row r="30082" spans="16:17" x14ac:dyDescent="0.3">
      <c r="P30082" s="99"/>
      <c r="Q30082" s="99"/>
    </row>
    <row r="30083" spans="16:17" x14ac:dyDescent="0.3">
      <c r="P30083" s="99"/>
      <c r="Q30083" s="99"/>
    </row>
    <row r="30084" spans="16:17" x14ac:dyDescent="0.3">
      <c r="P30084" s="99"/>
      <c r="Q30084" s="99"/>
    </row>
    <row r="30085" spans="16:17" x14ac:dyDescent="0.3">
      <c r="P30085" s="99"/>
      <c r="Q30085" s="99"/>
    </row>
    <row r="30086" spans="16:17" x14ac:dyDescent="0.3">
      <c r="P30086" s="99"/>
      <c r="Q30086" s="99"/>
    </row>
    <row r="30087" spans="16:17" x14ac:dyDescent="0.3">
      <c r="P30087" s="99"/>
      <c r="Q30087" s="99"/>
    </row>
    <row r="30088" spans="16:17" x14ac:dyDescent="0.3">
      <c r="P30088" s="99"/>
      <c r="Q30088" s="99"/>
    </row>
    <row r="30089" spans="16:17" x14ac:dyDescent="0.3">
      <c r="P30089" s="99"/>
      <c r="Q30089" s="99"/>
    </row>
    <row r="30090" spans="16:17" x14ac:dyDescent="0.3">
      <c r="P30090" s="99"/>
      <c r="Q30090" s="99"/>
    </row>
    <row r="30091" spans="16:17" x14ac:dyDescent="0.3">
      <c r="P30091" s="99"/>
      <c r="Q30091" s="99"/>
    </row>
    <row r="30092" spans="16:17" x14ac:dyDescent="0.3">
      <c r="P30092" s="99"/>
      <c r="Q30092" s="99"/>
    </row>
    <row r="30093" spans="16:17" x14ac:dyDescent="0.3">
      <c r="P30093" s="99"/>
      <c r="Q30093" s="99"/>
    </row>
    <row r="30094" spans="16:17" x14ac:dyDescent="0.3">
      <c r="P30094" s="99"/>
      <c r="Q30094" s="99"/>
    </row>
    <row r="30095" spans="16:17" x14ac:dyDescent="0.3">
      <c r="P30095" s="99"/>
      <c r="Q30095" s="99"/>
    </row>
    <row r="30096" spans="16:17" x14ac:dyDescent="0.3">
      <c r="P30096" s="99"/>
      <c r="Q30096" s="99"/>
    </row>
    <row r="30097" spans="16:17" x14ac:dyDescent="0.3">
      <c r="P30097" s="99"/>
      <c r="Q30097" s="99"/>
    </row>
    <row r="30098" spans="16:17" x14ac:dyDescent="0.3">
      <c r="P30098" s="99"/>
      <c r="Q30098" s="99"/>
    </row>
    <row r="30099" spans="16:17" x14ac:dyDescent="0.3">
      <c r="P30099" s="99"/>
      <c r="Q30099" s="99"/>
    </row>
    <row r="30100" spans="16:17" x14ac:dyDescent="0.3">
      <c r="P30100" s="99"/>
      <c r="Q30100" s="99"/>
    </row>
    <row r="30101" spans="16:17" x14ac:dyDescent="0.3">
      <c r="P30101" s="99"/>
      <c r="Q30101" s="99"/>
    </row>
    <row r="30102" spans="16:17" x14ac:dyDescent="0.3">
      <c r="P30102" s="99"/>
      <c r="Q30102" s="99"/>
    </row>
    <row r="30103" spans="16:17" x14ac:dyDescent="0.3">
      <c r="P30103" s="99"/>
      <c r="Q30103" s="99"/>
    </row>
    <row r="30104" spans="16:17" x14ac:dyDescent="0.3">
      <c r="P30104" s="99"/>
      <c r="Q30104" s="99"/>
    </row>
    <row r="30105" spans="16:17" x14ac:dyDescent="0.3">
      <c r="P30105" s="99"/>
      <c r="Q30105" s="99"/>
    </row>
    <row r="30106" spans="16:17" x14ac:dyDescent="0.3">
      <c r="P30106" s="99"/>
      <c r="Q30106" s="99"/>
    </row>
    <row r="30107" spans="16:17" x14ac:dyDescent="0.3">
      <c r="P30107" s="99"/>
      <c r="Q30107" s="99"/>
    </row>
    <row r="30108" spans="16:17" x14ac:dyDescent="0.3">
      <c r="P30108" s="99"/>
      <c r="Q30108" s="99"/>
    </row>
    <row r="30109" spans="16:17" x14ac:dyDescent="0.3">
      <c r="P30109" s="99"/>
      <c r="Q30109" s="99"/>
    </row>
    <row r="30110" spans="16:17" x14ac:dyDescent="0.3">
      <c r="P30110" s="99"/>
      <c r="Q30110" s="99"/>
    </row>
    <row r="30111" spans="16:17" x14ac:dyDescent="0.3">
      <c r="P30111" s="99"/>
      <c r="Q30111" s="99"/>
    </row>
    <row r="30112" spans="16:17" x14ac:dyDescent="0.3">
      <c r="P30112" s="99"/>
      <c r="Q30112" s="99"/>
    </row>
    <row r="30113" spans="16:17" x14ac:dyDescent="0.3">
      <c r="P30113" s="99"/>
      <c r="Q30113" s="99"/>
    </row>
    <row r="30114" spans="16:17" x14ac:dyDescent="0.3">
      <c r="P30114" s="99"/>
      <c r="Q30114" s="99"/>
    </row>
    <row r="30115" spans="16:17" x14ac:dyDescent="0.3">
      <c r="P30115" s="99"/>
      <c r="Q30115" s="99"/>
    </row>
    <row r="30116" spans="16:17" x14ac:dyDescent="0.3">
      <c r="P30116" s="99"/>
      <c r="Q30116" s="99"/>
    </row>
    <row r="30117" spans="16:17" x14ac:dyDescent="0.3">
      <c r="P30117" s="99"/>
      <c r="Q30117" s="99"/>
    </row>
    <row r="30118" spans="16:17" x14ac:dyDescent="0.3">
      <c r="P30118" s="99"/>
      <c r="Q30118" s="99"/>
    </row>
    <row r="30119" spans="16:17" x14ac:dyDescent="0.3">
      <c r="P30119" s="99"/>
      <c r="Q30119" s="99"/>
    </row>
    <row r="30120" spans="16:17" x14ac:dyDescent="0.3">
      <c r="P30120" s="99"/>
      <c r="Q30120" s="99"/>
    </row>
    <row r="30121" spans="16:17" x14ac:dyDescent="0.3">
      <c r="P30121" s="99"/>
      <c r="Q30121" s="99"/>
    </row>
    <row r="30122" spans="16:17" x14ac:dyDescent="0.3">
      <c r="P30122" s="99"/>
      <c r="Q30122" s="99"/>
    </row>
    <row r="30123" spans="16:17" x14ac:dyDescent="0.3">
      <c r="P30123" s="99"/>
      <c r="Q30123" s="99"/>
    </row>
    <row r="30124" spans="16:17" x14ac:dyDescent="0.3">
      <c r="P30124" s="99"/>
      <c r="Q30124" s="99"/>
    </row>
    <row r="30125" spans="16:17" x14ac:dyDescent="0.3">
      <c r="P30125" s="99"/>
      <c r="Q30125" s="99"/>
    </row>
    <row r="30126" spans="16:17" x14ac:dyDescent="0.3">
      <c r="P30126" s="99"/>
      <c r="Q30126" s="99"/>
    </row>
    <row r="30127" spans="16:17" x14ac:dyDescent="0.3">
      <c r="P30127" s="99"/>
      <c r="Q30127" s="99"/>
    </row>
    <row r="30128" spans="16:17" x14ac:dyDescent="0.3">
      <c r="P30128" s="99"/>
      <c r="Q30128" s="99"/>
    </row>
    <row r="30129" spans="16:17" x14ac:dyDescent="0.3">
      <c r="P30129" s="99"/>
      <c r="Q30129" s="99"/>
    </row>
    <row r="30130" spans="16:17" x14ac:dyDescent="0.3">
      <c r="P30130" s="99"/>
      <c r="Q30130" s="99"/>
    </row>
    <row r="30131" spans="16:17" x14ac:dyDescent="0.3">
      <c r="P30131" s="99"/>
      <c r="Q30131" s="99"/>
    </row>
    <row r="30132" spans="16:17" x14ac:dyDescent="0.3">
      <c r="P30132" s="99"/>
      <c r="Q30132" s="99"/>
    </row>
    <row r="30133" spans="16:17" x14ac:dyDescent="0.3">
      <c r="P30133" s="99"/>
      <c r="Q30133" s="99"/>
    </row>
    <row r="30134" spans="16:17" x14ac:dyDescent="0.3">
      <c r="P30134" s="99"/>
      <c r="Q30134" s="99"/>
    </row>
    <row r="30135" spans="16:17" x14ac:dyDescent="0.3">
      <c r="P30135" s="99"/>
      <c r="Q30135" s="99"/>
    </row>
    <row r="30136" spans="16:17" x14ac:dyDescent="0.3">
      <c r="P30136" s="99"/>
      <c r="Q30136" s="99"/>
    </row>
    <row r="30137" spans="16:17" x14ac:dyDescent="0.3">
      <c r="P30137" s="99"/>
      <c r="Q30137" s="99"/>
    </row>
    <row r="30138" spans="16:17" x14ac:dyDescent="0.3">
      <c r="P30138" s="99"/>
      <c r="Q30138" s="99"/>
    </row>
    <row r="30139" spans="16:17" x14ac:dyDescent="0.3">
      <c r="P30139" s="99"/>
      <c r="Q30139" s="99"/>
    </row>
    <row r="30140" spans="16:17" x14ac:dyDescent="0.3">
      <c r="P30140" s="99"/>
      <c r="Q30140" s="99"/>
    </row>
    <row r="30141" spans="16:17" x14ac:dyDescent="0.3">
      <c r="P30141" s="99"/>
      <c r="Q30141" s="99"/>
    </row>
    <row r="30142" spans="16:17" x14ac:dyDescent="0.3">
      <c r="P30142" s="99"/>
      <c r="Q30142" s="99"/>
    </row>
    <row r="30143" spans="16:17" x14ac:dyDescent="0.3">
      <c r="P30143" s="99"/>
      <c r="Q30143" s="99"/>
    </row>
    <row r="30144" spans="16:17" x14ac:dyDescent="0.3">
      <c r="P30144" s="99"/>
      <c r="Q30144" s="99"/>
    </row>
    <row r="30145" spans="16:17" x14ac:dyDescent="0.3">
      <c r="P30145" s="99"/>
      <c r="Q30145" s="99"/>
    </row>
    <row r="30146" spans="16:17" x14ac:dyDescent="0.3">
      <c r="P30146" s="99"/>
      <c r="Q30146" s="99"/>
    </row>
    <row r="30147" spans="16:17" x14ac:dyDescent="0.3">
      <c r="P30147" s="99"/>
      <c r="Q30147" s="99"/>
    </row>
    <row r="30148" spans="16:17" x14ac:dyDescent="0.3">
      <c r="P30148" s="99"/>
      <c r="Q30148" s="99"/>
    </row>
    <row r="30149" spans="16:17" x14ac:dyDescent="0.3">
      <c r="P30149" s="99"/>
      <c r="Q30149" s="99"/>
    </row>
    <row r="30150" spans="16:17" x14ac:dyDescent="0.3">
      <c r="P30150" s="99"/>
      <c r="Q30150" s="99"/>
    </row>
    <row r="30151" spans="16:17" x14ac:dyDescent="0.3">
      <c r="P30151" s="99"/>
      <c r="Q30151" s="99"/>
    </row>
    <row r="30152" spans="16:17" x14ac:dyDescent="0.3">
      <c r="P30152" s="99"/>
      <c r="Q30152" s="99"/>
    </row>
    <row r="30153" spans="16:17" x14ac:dyDescent="0.3">
      <c r="P30153" s="99"/>
      <c r="Q30153" s="99"/>
    </row>
    <row r="30154" spans="16:17" x14ac:dyDescent="0.3">
      <c r="P30154" s="99"/>
      <c r="Q30154" s="99"/>
    </row>
    <row r="30155" spans="16:17" x14ac:dyDescent="0.3">
      <c r="P30155" s="99"/>
      <c r="Q30155" s="99"/>
    </row>
    <row r="30156" spans="16:17" x14ac:dyDescent="0.3">
      <c r="P30156" s="99"/>
      <c r="Q30156" s="99"/>
    </row>
    <row r="30157" spans="16:17" x14ac:dyDescent="0.3">
      <c r="P30157" s="99"/>
      <c r="Q30157" s="99"/>
    </row>
    <row r="30158" spans="16:17" x14ac:dyDescent="0.3">
      <c r="P30158" s="99"/>
      <c r="Q30158" s="99"/>
    </row>
    <row r="30159" spans="16:17" x14ac:dyDescent="0.3">
      <c r="P30159" s="99"/>
      <c r="Q30159" s="99"/>
    </row>
    <row r="30160" spans="16:17" x14ac:dyDescent="0.3">
      <c r="P30160" s="99"/>
      <c r="Q30160" s="99"/>
    </row>
    <row r="30161" spans="16:17" x14ac:dyDescent="0.3">
      <c r="P30161" s="99"/>
      <c r="Q30161" s="99"/>
    </row>
    <row r="30162" spans="16:17" x14ac:dyDescent="0.3">
      <c r="P30162" s="99"/>
      <c r="Q30162" s="99"/>
    </row>
    <row r="30163" spans="16:17" x14ac:dyDescent="0.3">
      <c r="P30163" s="99"/>
      <c r="Q30163" s="99"/>
    </row>
    <row r="30164" spans="16:17" x14ac:dyDescent="0.3">
      <c r="P30164" s="99"/>
      <c r="Q30164" s="99"/>
    </row>
    <row r="30165" spans="16:17" x14ac:dyDescent="0.3">
      <c r="P30165" s="99"/>
      <c r="Q30165" s="99"/>
    </row>
    <row r="30166" spans="16:17" x14ac:dyDescent="0.3">
      <c r="P30166" s="99"/>
      <c r="Q30166" s="99"/>
    </row>
    <row r="30167" spans="16:17" x14ac:dyDescent="0.3">
      <c r="P30167" s="99"/>
      <c r="Q30167" s="99"/>
    </row>
    <row r="30168" spans="16:17" x14ac:dyDescent="0.3">
      <c r="P30168" s="99"/>
      <c r="Q30168" s="99"/>
    </row>
    <row r="30169" spans="16:17" x14ac:dyDescent="0.3">
      <c r="P30169" s="99"/>
      <c r="Q30169" s="99"/>
    </row>
    <row r="30170" spans="16:17" x14ac:dyDescent="0.3">
      <c r="P30170" s="99"/>
      <c r="Q30170" s="99"/>
    </row>
    <row r="30171" spans="16:17" x14ac:dyDescent="0.3">
      <c r="P30171" s="99"/>
      <c r="Q30171" s="99"/>
    </row>
    <row r="30172" spans="16:17" x14ac:dyDescent="0.3">
      <c r="P30172" s="99"/>
      <c r="Q30172" s="99"/>
    </row>
    <row r="30173" spans="16:17" x14ac:dyDescent="0.3">
      <c r="P30173" s="99"/>
      <c r="Q30173" s="99"/>
    </row>
    <row r="30174" spans="16:17" x14ac:dyDescent="0.3">
      <c r="P30174" s="99"/>
      <c r="Q30174" s="99"/>
    </row>
    <row r="30175" spans="16:17" x14ac:dyDescent="0.3">
      <c r="P30175" s="99"/>
      <c r="Q30175" s="99"/>
    </row>
    <row r="30176" spans="16:17" x14ac:dyDescent="0.3">
      <c r="P30176" s="99"/>
      <c r="Q30176" s="99"/>
    </row>
    <row r="30177" spans="16:17" x14ac:dyDescent="0.3">
      <c r="P30177" s="99"/>
      <c r="Q30177" s="99"/>
    </row>
    <row r="30178" spans="16:17" x14ac:dyDescent="0.3">
      <c r="P30178" s="99"/>
      <c r="Q30178" s="99"/>
    </row>
    <row r="30179" spans="16:17" x14ac:dyDescent="0.3">
      <c r="P30179" s="99"/>
      <c r="Q30179" s="99"/>
    </row>
    <row r="30180" spans="16:17" x14ac:dyDescent="0.3">
      <c r="P30180" s="99"/>
      <c r="Q30180" s="99"/>
    </row>
    <row r="30181" spans="16:17" x14ac:dyDescent="0.3">
      <c r="P30181" s="99"/>
      <c r="Q30181" s="99"/>
    </row>
    <row r="30182" spans="16:17" x14ac:dyDescent="0.3">
      <c r="P30182" s="99"/>
      <c r="Q30182" s="99"/>
    </row>
    <row r="30183" spans="16:17" x14ac:dyDescent="0.3">
      <c r="P30183" s="99"/>
      <c r="Q30183" s="99"/>
    </row>
    <row r="30184" spans="16:17" x14ac:dyDescent="0.3">
      <c r="P30184" s="99"/>
      <c r="Q30184" s="99"/>
    </row>
    <row r="30185" spans="16:17" x14ac:dyDescent="0.3">
      <c r="P30185" s="99"/>
      <c r="Q30185" s="99"/>
    </row>
    <row r="30186" spans="16:17" x14ac:dyDescent="0.3">
      <c r="P30186" s="99"/>
      <c r="Q30186" s="99"/>
    </row>
    <row r="30187" spans="16:17" x14ac:dyDescent="0.3">
      <c r="P30187" s="99"/>
      <c r="Q30187" s="99"/>
    </row>
    <row r="30188" spans="16:17" x14ac:dyDescent="0.3">
      <c r="P30188" s="99"/>
      <c r="Q30188" s="99"/>
    </row>
    <row r="30189" spans="16:17" x14ac:dyDescent="0.3">
      <c r="P30189" s="99"/>
      <c r="Q30189" s="99"/>
    </row>
    <row r="30190" spans="16:17" x14ac:dyDescent="0.3">
      <c r="P30190" s="99"/>
      <c r="Q30190" s="99"/>
    </row>
    <row r="30191" spans="16:17" x14ac:dyDescent="0.3">
      <c r="P30191" s="99"/>
      <c r="Q30191" s="99"/>
    </row>
    <row r="30192" spans="16:17" x14ac:dyDescent="0.3">
      <c r="P30192" s="99"/>
      <c r="Q30192" s="99"/>
    </row>
    <row r="30193" spans="16:17" x14ac:dyDescent="0.3">
      <c r="P30193" s="99"/>
      <c r="Q30193" s="99"/>
    </row>
    <row r="30194" spans="16:17" x14ac:dyDescent="0.3">
      <c r="P30194" s="99"/>
      <c r="Q30194" s="99"/>
    </row>
    <row r="30195" spans="16:17" x14ac:dyDescent="0.3">
      <c r="P30195" s="99"/>
      <c r="Q30195" s="99"/>
    </row>
    <row r="30196" spans="16:17" x14ac:dyDescent="0.3">
      <c r="P30196" s="99"/>
      <c r="Q30196" s="99"/>
    </row>
    <row r="30197" spans="16:17" x14ac:dyDescent="0.3">
      <c r="P30197" s="99"/>
      <c r="Q30197" s="99"/>
    </row>
    <row r="30198" spans="16:17" x14ac:dyDescent="0.3">
      <c r="P30198" s="99"/>
      <c r="Q30198" s="99"/>
    </row>
    <row r="30199" spans="16:17" x14ac:dyDescent="0.3">
      <c r="P30199" s="99"/>
      <c r="Q30199" s="99"/>
    </row>
    <row r="30200" spans="16:17" x14ac:dyDescent="0.3">
      <c r="P30200" s="99"/>
      <c r="Q30200" s="99"/>
    </row>
    <row r="30201" spans="16:17" x14ac:dyDescent="0.3">
      <c r="P30201" s="99"/>
      <c r="Q30201" s="99"/>
    </row>
    <row r="30202" spans="16:17" x14ac:dyDescent="0.3">
      <c r="P30202" s="99"/>
      <c r="Q30202" s="99"/>
    </row>
    <row r="30203" spans="16:17" x14ac:dyDescent="0.3">
      <c r="P30203" s="99"/>
      <c r="Q30203" s="99"/>
    </row>
    <row r="30204" spans="16:17" x14ac:dyDescent="0.3">
      <c r="P30204" s="99"/>
      <c r="Q30204" s="99"/>
    </row>
    <row r="30205" spans="16:17" x14ac:dyDescent="0.3">
      <c r="P30205" s="99"/>
      <c r="Q30205" s="99"/>
    </row>
    <row r="30206" spans="16:17" x14ac:dyDescent="0.3">
      <c r="P30206" s="99"/>
      <c r="Q30206" s="99"/>
    </row>
    <row r="30207" spans="16:17" x14ac:dyDescent="0.3">
      <c r="P30207" s="99"/>
      <c r="Q30207" s="99"/>
    </row>
    <row r="30208" spans="16:17" x14ac:dyDescent="0.3">
      <c r="P30208" s="99"/>
      <c r="Q30208" s="99"/>
    </row>
    <row r="30209" spans="16:17" x14ac:dyDescent="0.3">
      <c r="P30209" s="99"/>
      <c r="Q30209" s="99"/>
    </row>
    <row r="30210" spans="16:17" x14ac:dyDescent="0.3">
      <c r="P30210" s="99"/>
      <c r="Q30210" s="99"/>
    </row>
    <row r="30211" spans="16:17" x14ac:dyDescent="0.3">
      <c r="P30211" s="99"/>
      <c r="Q30211" s="99"/>
    </row>
    <row r="30212" spans="16:17" x14ac:dyDescent="0.3">
      <c r="P30212" s="99"/>
      <c r="Q30212" s="99"/>
    </row>
    <row r="30213" spans="16:17" x14ac:dyDescent="0.3">
      <c r="P30213" s="99"/>
      <c r="Q30213" s="99"/>
    </row>
    <row r="30214" spans="16:17" x14ac:dyDescent="0.3">
      <c r="P30214" s="99"/>
      <c r="Q30214" s="99"/>
    </row>
    <row r="30215" spans="16:17" x14ac:dyDescent="0.3">
      <c r="P30215" s="99"/>
      <c r="Q30215" s="99"/>
    </row>
    <row r="30216" spans="16:17" x14ac:dyDescent="0.3">
      <c r="P30216" s="99"/>
      <c r="Q30216" s="99"/>
    </row>
    <row r="30217" spans="16:17" x14ac:dyDescent="0.3">
      <c r="P30217" s="99"/>
      <c r="Q30217" s="99"/>
    </row>
    <row r="30218" spans="16:17" x14ac:dyDescent="0.3">
      <c r="P30218" s="99"/>
      <c r="Q30218" s="99"/>
    </row>
    <row r="30219" spans="16:17" x14ac:dyDescent="0.3">
      <c r="P30219" s="99"/>
      <c r="Q30219" s="99"/>
    </row>
    <row r="30220" spans="16:17" x14ac:dyDescent="0.3">
      <c r="P30220" s="99"/>
      <c r="Q30220" s="99"/>
    </row>
    <row r="30221" spans="16:17" x14ac:dyDescent="0.3">
      <c r="P30221" s="99"/>
      <c r="Q30221" s="99"/>
    </row>
    <row r="30222" spans="16:17" x14ac:dyDescent="0.3">
      <c r="P30222" s="99"/>
      <c r="Q30222" s="99"/>
    </row>
    <row r="30223" spans="16:17" x14ac:dyDescent="0.3">
      <c r="P30223" s="99"/>
      <c r="Q30223" s="99"/>
    </row>
    <row r="30224" spans="16:17" x14ac:dyDescent="0.3">
      <c r="P30224" s="99"/>
      <c r="Q30224" s="99"/>
    </row>
    <row r="30225" spans="16:17" x14ac:dyDescent="0.3">
      <c r="P30225" s="99"/>
      <c r="Q30225" s="99"/>
    </row>
    <row r="30226" spans="16:17" x14ac:dyDescent="0.3">
      <c r="P30226" s="99"/>
      <c r="Q30226" s="99"/>
    </row>
    <row r="30227" spans="16:17" x14ac:dyDescent="0.3">
      <c r="P30227" s="99"/>
      <c r="Q30227" s="99"/>
    </row>
    <row r="30228" spans="16:17" x14ac:dyDescent="0.3">
      <c r="P30228" s="99"/>
      <c r="Q30228" s="99"/>
    </row>
    <row r="30229" spans="16:17" x14ac:dyDescent="0.3">
      <c r="P30229" s="99"/>
      <c r="Q30229" s="99"/>
    </row>
    <row r="30230" spans="16:17" x14ac:dyDescent="0.3">
      <c r="P30230" s="99"/>
      <c r="Q30230" s="99"/>
    </row>
    <row r="30231" spans="16:17" x14ac:dyDescent="0.3">
      <c r="P30231" s="99"/>
      <c r="Q30231" s="99"/>
    </row>
    <row r="30232" spans="16:17" x14ac:dyDescent="0.3">
      <c r="P30232" s="99"/>
      <c r="Q30232" s="99"/>
    </row>
    <row r="30233" spans="16:17" x14ac:dyDescent="0.3">
      <c r="P30233" s="99"/>
      <c r="Q30233" s="99"/>
    </row>
    <row r="30234" spans="16:17" x14ac:dyDescent="0.3">
      <c r="P30234" s="99"/>
      <c r="Q30234" s="99"/>
    </row>
    <row r="30235" spans="16:17" x14ac:dyDescent="0.3">
      <c r="P30235" s="99"/>
      <c r="Q30235" s="99"/>
    </row>
    <row r="30236" spans="16:17" x14ac:dyDescent="0.3">
      <c r="P30236" s="99"/>
      <c r="Q30236" s="99"/>
    </row>
    <row r="30237" spans="16:17" x14ac:dyDescent="0.3">
      <c r="P30237" s="99"/>
      <c r="Q30237" s="99"/>
    </row>
    <row r="30238" spans="16:17" x14ac:dyDescent="0.3">
      <c r="P30238" s="99"/>
      <c r="Q30238" s="99"/>
    </row>
    <row r="30239" spans="16:17" x14ac:dyDescent="0.3">
      <c r="P30239" s="99"/>
      <c r="Q30239" s="99"/>
    </row>
    <row r="30240" spans="16:17" x14ac:dyDescent="0.3">
      <c r="P30240" s="99"/>
      <c r="Q30240" s="99"/>
    </row>
    <row r="30241" spans="16:17" x14ac:dyDescent="0.3">
      <c r="P30241" s="99"/>
      <c r="Q30241" s="99"/>
    </row>
    <row r="30242" spans="16:17" x14ac:dyDescent="0.3">
      <c r="P30242" s="99"/>
      <c r="Q30242" s="99"/>
    </row>
    <row r="30243" spans="16:17" x14ac:dyDescent="0.3">
      <c r="P30243" s="99"/>
      <c r="Q30243" s="99"/>
    </row>
    <row r="30244" spans="16:17" x14ac:dyDescent="0.3">
      <c r="P30244" s="99"/>
      <c r="Q30244" s="99"/>
    </row>
    <row r="30245" spans="16:17" x14ac:dyDescent="0.3">
      <c r="P30245" s="99"/>
      <c r="Q30245" s="99"/>
    </row>
    <row r="30246" spans="16:17" x14ac:dyDescent="0.3">
      <c r="P30246" s="99"/>
      <c r="Q30246" s="99"/>
    </row>
    <row r="30247" spans="16:17" x14ac:dyDescent="0.3">
      <c r="P30247" s="99"/>
      <c r="Q30247" s="99"/>
    </row>
    <row r="30248" spans="16:17" x14ac:dyDescent="0.3">
      <c r="P30248" s="99"/>
      <c r="Q30248" s="99"/>
    </row>
    <row r="30249" spans="16:17" x14ac:dyDescent="0.3">
      <c r="P30249" s="99"/>
      <c r="Q30249" s="99"/>
    </row>
    <row r="30250" spans="16:17" x14ac:dyDescent="0.3">
      <c r="P30250" s="99"/>
      <c r="Q30250" s="99"/>
    </row>
    <row r="30251" spans="16:17" x14ac:dyDescent="0.3">
      <c r="P30251" s="99"/>
      <c r="Q30251" s="99"/>
    </row>
    <row r="30252" spans="16:17" x14ac:dyDescent="0.3">
      <c r="P30252" s="99"/>
      <c r="Q30252" s="99"/>
    </row>
    <row r="30253" spans="16:17" x14ac:dyDescent="0.3">
      <c r="P30253" s="99"/>
      <c r="Q30253" s="99"/>
    </row>
    <row r="30254" spans="16:17" x14ac:dyDescent="0.3">
      <c r="P30254" s="99"/>
      <c r="Q30254" s="99"/>
    </row>
    <row r="30255" spans="16:17" x14ac:dyDescent="0.3">
      <c r="P30255" s="99"/>
      <c r="Q30255" s="99"/>
    </row>
    <row r="30256" spans="16:17" x14ac:dyDescent="0.3">
      <c r="P30256" s="99"/>
      <c r="Q30256" s="99"/>
    </row>
    <row r="30257" spans="16:17" x14ac:dyDescent="0.3">
      <c r="P30257" s="99"/>
      <c r="Q30257" s="99"/>
    </row>
    <row r="30258" spans="16:17" x14ac:dyDescent="0.3">
      <c r="P30258" s="99"/>
      <c r="Q30258" s="99"/>
    </row>
    <row r="30259" spans="16:17" x14ac:dyDescent="0.3">
      <c r="P30259" s="99"/>
      <c r="Q30259" s="99"/>
    </row>
    <row r="30260" spans="16:17" x14ac:dyDescent="0.3">
      <c r="P30260" s="99"/>
      <c r="Q30260" s="99"/>
    </row>
    <row r="30261" spans="16:17" x14ac:dyDescent="0.3">
      <c r="P30261" s="99"/>
      <c r="Q30261" s="99"/>
    </row>
    <row r="30262" spans="16:17" x14ac:dyDescent="0.3">
      <c r="P30262" s="99"/>
      <c r="Q30262" s="99"/>
    </row>
    <row r="30263" spans="16:17" x14ac:dyDescent="0.3">
      <c r="P30263" s="99"/>
      <c r="Q30263" s="99"/>
    </row>
    <row r="30264" spans="16:17" x14ac:dyDescent="0.3">
      <c r="P30264" s="99"/>
      <c r="Q30264" s="99"/>
    </row>
    <row r="30265" spans="16:17" x14ac:dyDescent="0.3">
      <c r="P30265" s="99"/>
      <c r="Q30265" s="99"/>
    </row>
    <row r="30266" spans="16:17" x14ac:dyDescent="0.3">
      <c r="P30266" s="99"/>
      <c r="Q30266" s="99"/>
    </row>
    <row r="30267" spans="16:17" x14ac:dyDescent="0.3">
      <c r="P30267" s="99"/>
      <c r="Q30267" s="99"/>
    </row>
    <row r="30268" spans="16:17" x14ac:dyDescent="0.3">
      <c r="P30268" s="99"/>
      <c r="Q30268" s="99"/>
    </row>
    <row r="30269" spans="16:17" x14ac:dyDescent="0.3">
      <c r="P30269" s="99"/>
      <c r="Q30269" s="99"/>
    </row>
    <row r="30270" spans="16:17" x14ac:dyDescent="0.3">
      <c r="P30270" s="99"/>
      <c r="Q30270" s="99"/>
    </row>
    <row r="30271" spans="16:17" x14ac:dyDescent="0.3">
      <c r="P30271" s="99"/>
      <c r="Q30271" s="99"/>
    </row>
    <row r="30272" spans="16:17" x14ac:dyDescent="0.3">
      <c r="P30272" s="99"/>
      <c r="Q30272" s="99"/>
    </row>
    <row r="30273" spans="16:17" x14ac:dyDescent="0.3">
      <c r="P30273" s="99"/>
      <c r="Q30273" s="99"/>
    </row>
    <row r="30274" spans="16:17" x14ac:dyDescent="0.3">
      <c r="P30274" s="99"/>
      <c r="Q30274" s="99"/>
    </row>
    <row r="30275" spans="16:17" x14ac:dyDescent="0.3">
      <c r="P30275" s="99"/>
      <c r="Q30275" s="99"/>
    </row>
    <row r="30276" spans="16:17" x14ac:dyDescent="0.3">
      <c r="P30276" s="99"/>
      <c r="Q30276" s="99"/>
    </row>
    <row r="30277" spans="16:17" x14ac:dyDescent="0.3">
      <c r="P30277" s="99"/>
      <c r="Q30277" s="99"/>
    </row>
    <row r="30278" spans="16:17" x14ac:dyDescent="0.3">
      <c r="P30278" s="99"/>
      <c r="Q30278" s="99"/>
    </row>
    <row r="30279" spans="16:17" x14ac:dyDescent="0.3">
      <c r="P30279" s="99"/>
      <c r="Q30279" s="99"/>
    </row>
    <row r="30280" spans="16:17" x14ac:dyDescent="0.3">
      <c r="P30280" s="99"/>
      <c r="Q30280" s="99"/>
    </row>
    <row r="30281" spans="16:17" x14ac:dyDescent="0.3">
      <c r="P30281" s="99"/>
      <c r="Q30281" s="99"/>
    </row>
    <row r="30282" spans="16:17" x14ac:dyDescent="0.3">
      <c r="P30282" s="99"/>
      <c r="Q30282" s="99"/>
    </row>
    <row r="30283" spans="16:17" x14ac:dyDescent="0.3">
      <c r="P30283" s="99"/>
      <c r="Q30283" s="99"/>
    </row>
    <row r="30284" spans="16:17" x14ac:dyDescent="0.3">
      <c r="P30284" s="99"/>
      <c r="Q30284" s="99"/>
    </row>
    <row r="30285" spans="16:17" x14ac:dyDescent="0.3">
      <c r="P30285" s="99"/>
      <c r="Q30285" s="99"/>
    </row>
    <row r="30286" spans="16:17" x14ac:dyDescent="0.3">
      <c r="P30286" s="99"/>
      <c r="Q30286" s="99"/>
    </row>
    <row r="30287" spans="16:17" x14ac:dyDescent="0.3">
      <c r="P30287" s="99"/>
      <c r="Q30287" s="99"/>
    </row>
    <row r="30288" spans="16:17" x14ac:dyDescent="0.3">
      <c r="P30288" s="99"/>
      <c r="Q30288" s="99"/>
    </row>
    <row r="30289" spans="16:17" x14ac:dyDescent="0.3">
      <c r="P30289" s="99"/>
      <c r="Q30289" s="99"/>
    </row>
    <row r="30290" spans="16:17" x14ac:dyDescent="0.3">
      <c r="P30290" s="99"/>
      <c r="Q30290" s="99"/>
    </row>
    <row r="30291" spans="16:17" x14ac:dyDescent="0.3">
      <c r="P30291" s="99"/>
      <c r="Q30291" s="99"/>
    </row>
    <row r="30292" spans="16:17" x14ac:dyDescent="0.3">
      <c r="P30292" s="99"/>
      <c r="Q30292" s="99"/>
    </row>
    <row r="30293" spans="16:17" x14ac:dyDescent="0.3">
      <c r="P30293" s="99"/>
      <c r="Q30293" s="99"/>
    </row>
    <row r="30294" spans="16:17" x14ac:dyDescent="0.3">
      <c r="P30294" s="99"/>
      <c r="Q30294" s="99"/>
    </row>
    <row r="30295" spans="16:17" x14ac:dyDescent="0.3">
      <c r="P30295" s="99"/>
      <c r="Q30295" s="99"/>
    </row>
    <row r="30296" spans="16:17" x14ac:dyDescent="0.3">
      <c r="P30296" s="99"/>
      <c r="Q30296" s="99"/>
    </row>
    <row r="30297" spans="16:17" x14ac:dyDescent="0.3">
      <c r="P30297" s="99"/>
      <c r="Q30297" s="99"/>
    </row>
    <row r="30298" spans="16:17" x14ac:dyDescent="0.3">
      <c r="P30298" s="99"/>
      <c r="Q30298" s="99"/>
    </row>
    <row r="30299" spans="16:17" x14ac:dyDescent="0.3">
      <c r="P30299" s="99"/>
      <c r="Q30299" s="99"/>
    </row>
    <row r="30300" spans="16:17" x14ac:dyDescent="0.3">
      <c r="P30300" s="99"/>
      <c r="Q30300" s="99"/>
    </row>
    <row r="30301" spans="16:17" x14ac:dyDescent="0.3">
      <c r="P30301" s="99"/>
      <c r="Q30301" s="99"/>
    </row>
    <row r="30302" spans="16:17" x14ac:dyDescent="0.3">
      <c r="P30302" s="99"/>
      <c r="Q30302" s="99"/>
    </row>
    <row r="30303" spans="16:17" x14ac:dyDescent="0.3">
      <c r="P30303" s="99"/>
      <c r="Q30303" s="99"/>
    </row>
    <row r="30304" spans="16:17" x14ac:dyDescent="0.3">
      <c r="P30304" s="99"/>
      <c r="Q30304" s="99"/>
    </row>
    <row r="30305" spans="16:17" x14ac:dyDescent="0.3">
      <c r="P30305" s="99"/>
      <c r="Q30305" s="99"/>
    </row>
    <row r="30306" spans="16:17" x14ac:dyDescent="0.3">
      <c r="P30306" s="99"/>
      <c r="Q30306" s="99"/>
    </row>
    <row r="30307" spans="16:17" x14ac:dyDescent="0.3">
      <c r="P30307" s="99"/>
      <c r="Q30307" s="99"/>
    </row>
    <row r="30308" spans="16:17" x14ac:dyDescent="0.3">
      <c r="P30308" s="99"/>
      <c r="Q30308" s="99"/>
    </row>
    <row r="30309" spans="16:17" x14ac:dyDescent="0.3">
      <c r="P30309" s="99"/>
      <c r="Q30309" s="99"/>
    </row>
    <row r="30310" spans="16:17" x14ac:dyDescent="0.3">
      <c r="P30310" s="99"/>
      <c r="Q30310" s="99"/>
    </row>
    <row r="30311" spans="16:17" x14ac:dyDescent="0.3">
      <c r="P30311" s="99"/>
      <c r="Q30311" s="99"/>
    </row>
    <row r="30312" spans="16:17" x14ac:dyDescent="0.3">
      <c r="P30312" s="99"/>
      <c r="Q30312" s="99"/>
    </row>
    <row r="30313" spans="16:17" x14ac:dyDescent="0.3">
      <c r="P30313" s="99"/>
      <c r="Q30313" s="99"/>
    </row>
    <row r="30314" spans="16:17" x14ac:dyDescent="0.3">
      <c r="P30314" s="99"/>
      <c r="Q30314" s="99"/>
    </row>
    <row r="30315" spans="16:17" x14ac:dyDescent="0.3">
      <c r="P30315" s="99"/>
      <c r="Q30315" s="99"/>
    </row>
    <row r="30316" spans="16:17" x14ac:dyDescent="0.3">
      <c r="P30316" s="99"/>
      <c r="Q30316" s="99"/>
    </row>
    <row r="30317" spans="16:17" x14ac:dyDescent="0.3">
      <c r="P30317" s="99"/>
      <c r="Q30317" s="99"/>
    </row>
    <row r="30318" spans="16:17" x14ac:dyDescent="0.3">
      <c r="P30318" s="99"/>
      <c r="Q30318" s="99"/>
    </row>
    <row r="30319" spans="16:17" x14ac:dyDescent="0.3">
      <c r="P30319" s="99"/>
      <c r="Q30319" s="99"/>
    </row>
    <row r="30320" spans="16:17" x14ac:dyDescent="0.3">
      <c r="P30320" s="99"/>
      <c r="Q30320" s="99"/>
    </row>
    <row r="30321" spans="16:17" x14ac:dyDescent="0.3">
      <c r="P30321" s="99"/>
      <c r="Q30321" s="99"/>
    </row>
    <row r="30322" spans="16:17" x14ac:dyDescent="0.3">
      <c r="P30322" s="99"/>
      <c r="Q30322" s="99"/>
    </row>
    <row r="30323" spans="16:17" x14ac:dyDescent="0.3">
      <c r="P30323" s="99"/>
      <c r="Q30323" s="99"/>
    </row>
    <row r="30324" spans="16:17" x14ac:dyDescent="0.3">
      <c r="P30324" s="99"/>
      <c r="Q30324" s="99"/>
    </row>
    <row r="30325" spans="16:17" x14ac:dyDescent="0.3">
      <c r="P30325" s="99"/>
      <c r="Q30325" s="99"/>
    </row>
    <row r="30326" spans="16:17" x14ac:dyDescent="0.3">
      <c r="P30326" s="99"/>
      <c r="Q30326" s="99"/>
    </row>
    <row r="30327" spans="16:17" x14ac:dyDescent="0.3">
      <c r="P30327" s="99"/>
      <c r="Q30327" s="99"/>
    </row>
    <row r="30328" spans="16:17" x14ac:dyDescent="0.3">
      <c r="P30328" s="99"/>
      <c r="Q30328" s="99"/>
    </row>
    <row r="30329" spans="16:17" x14ac:dyDescent="0.3">
      <c r="P30329" s="99"/>
      <c r="Q30329" s="99"/>
    </row>
    <row r="30330" spans="16:17" x14ac:dyDescent="0.3">
      <c r="P30330" s="99"/>
      <c r="Q30330" s="99"/>
    </row>
    <row r="30331" spans="16:17" x14ac:dyDescent="0.3">
      <c r="P30331" s="99"/>
      <c r="Q30331" s="99"/>
    </row>
    <row r="30332" spans="16:17" x14ac:dyDescent="0.3">
      <c r="P30332" s="99"/>
      <c r="Q30332" s="99"/>
    </row>
    <row r="30333" spans="16:17" x14ac:dyDescent="0.3">
      <c r="P30333" s="99"/>
      <c r="Q30333" s="99"/>
    </row>
    <row r="30334" spans="16:17" x14ac:dyDescent="0.3">
      <c r="P30334" s="99"/>
      <c r="Q30334" s="99"/>
    </row>
    <row r="30335" spans="16:17" x14ac:dyDescent="0.3">
      <c r="P30335" s="99"/>
      <c r="Q30335" s="99"/>
    </row>
    <row r="30336" spans="16:17" x14ac:dyDescent="0.3">
      <c r="P30336" s="99"/>
      <c r="Q30336" s="99"/>
    </row>
    <row r="30337" spans="16:17" x14ac:dyDescent="0.3">
      <c r="P30337" s="99"/>
      <c r="Q30337" s="99"/>
    </row>
    <row r="30338" spans="16:17" x14ac:dyDescent="0.3">
      <c r="P30338" s="99"/>
      <c r="Q30338" s="99"/>
    </row>
    <row r="30339" spans="16:17" x14ac:dyDescent="0.3">
      <c r="P30339" s="99"/>
      <c r="Q30339" s="99"/>
    </row>
    <row r="30340" spans="16:17" x14ac:dyDescent="0.3">
      <c r="P30340" s="99"/>
      <c r="Q30340" s="99"/>
    </row>
    <row r="30341" spans="16:17" x14ac:dyDescent="0.3">
      <c r="P30341" s="99"/>
      <c r="Q30341" s="99"/>
    </row>
    <row r="30342" spans="16:17" x14ac:dyDescent="0.3">
      <c r="P30342" s="99"/>
      <c r="Q30342" s="99"/>
    </row>
    <row r="30343" spans="16:17" x14ac:dyDescent="0.3">
      <c r="P30343" s="99"/>
      <c r="Q30343" s="99"/>
    </row>
    <row r="30344" spans="16:17" x14ac:dyDescent="0.3">
      <c r="P30344" s="99"/>
      <c r="Q30344" s="99"/>
    </row>
    <row r="30345" spans="16:17" x14ac:dyDescent="0.3">
      <c r="P30345" s="99"/>
      <c r="Q30345" s="99"/>
    </row>
    <row r="30346" spans="16:17" x14ac:dyDescent="0.3">
      <c r="P30346" s="99"/>
      <c r="Q30346" s="99"/>
    </row>
    <row r="30347" spans="16:17" x14ac:dyDescent="0.3">
      <c r="P30347" s="99"/>
      <c r="Q30347" s="99"/>
    </row>
    <row r="30348" spans="16:17" x14ac:dyDescent="0.3">
      <c r="P30348" s="99"/>
      <c r="Q30348" s="99"/>
    </row>
    <row r="30349" spans="16:17" x14ac:dyDescent="0.3">
      <c r="P30349" s="99"/>
      <c r="Q30349" s="99"/>
    </row>
    <row r="30350" spans="16:17" x14ac:dyDescent="0.3">
      <c r="P30350" s="99"/>
      <c r="Q30350" s="99"/>
    </row>
    <row r="30351" spans="16:17" x14ac:dyDescent="0.3">
      <c r="P30351" s="99"/>
      <c r="Q30351" s="99"/>
    </row>
    <row r="30352" spans="16:17" x14ac:dyDescent="0.3">
      <c r="P30352" s="99"/>
      <c r="Q30352" s="99"/>
    </row>
    <row r="30353" spans="16:17" x14ac:dyDescent="0.3">
      <c r="P30353" s="99"/>
      <c r="Q30353" s="99"/>
    </row>
    <row r="30354" spans="16:17" x14ac:dyDescent="0.3">
      <c r="P30354" s="99"/>
      <c r="Q30354" s="99"/>
    </row>
    <row r="30355" spans="16:17" x14ac:dyDescent="0.3">
      <c r="P30355" s="99"/>
      <c r="Q30355" s="99"/>
    </row>
    <row r="30356" spans="16:17" x14ac:dyDescent="0.3">
      <c r="P30356" s="99"/>
      <c r="Q30356" s="99"/>
    </row>
    <row r="30357" spans="16:17" x14ac:dyDescent="0.3">
      <c r="P30357" s="99"/>
      <c r="Q30357" s="99"/>
    </row>
    <row r="30358" spans="16:17" x14ac:dyDescent="0.3">
      <c r="P30358" s="99"/>
      <c r="Q30358" s="99"/>
    </row>
    <row r="30359" spans="16:17" x14ac:dyDescent="0.3">
      <c r="P30359" s="99"/>
      <c r="Q30359" s="99"/>
    </row>
    <row r="30360" spans="16:17" x14ac:dyDescent="0.3">
      <c r="P30360" s="99"/>
      <c r="Q30360" s="99"/>
    </row>
    <row r="30361" spans="16:17" x14ac:dyDescent="0.3">
      <c r="P30361" s="99"/>
      <c r="Q30361" s="99"/>
    </row>
    <row r="30362" spans="16:17" x14ac:dyDescent="0.3">
      <c r="P30362" s="99"/>
      <c r="Q30362" s="99"/>
    </row>
    <row r="30363" spans="16:17" x14ac:dyDescent="0.3">
      <c r="P30363" s="99"/>
      <c r="Q30363" s="99"/>
    </row>
    <row r="30364" spans="16:17" x14ac:dyDescent="0.3">
      <c r="P30364" s="99"/>
      <c r="Q30364" s="99"/>
    </row>
    <row r="30365" spans="16:17" x14ac:dyDescent="0.3">
      <c r="P30365" s="99"/>
      <c r="Q30365" s="99"/>
    </row>
    <row r="30366" spans="16:17" x14ac:dyDescent="0.3">
      <c r="P30366" s="99"/>
      <c r="Q30366" s="99"/>
    </row>
    <row r="30367" spans="16:17" x14ac:dyDescent="0.3">
      <c r="P30367" s="99"/>
      <c r="Q30367" s="99"/>
    </row>
    <row r="30368" spans="16:17" x14ac:dyDescent="0.3">
      <c r="P30368" s="99"/>
      <c r="Q30368" s="99"/>
    </row>
    <row r="30369" spans="16:17" x14ac:dyDescent="0.3">
      <c r="P30369" s="99"/>
      <c r="Q30369" s="99"/>
    </row>
    <row r="30370" spans="16:17" x14ac:dyDescent="0.3">
      <c r="P30370" s="99"/>
      <c r="Q30370" s="99"/>
    </row>
    <row r="30371" spans="16:17" x14ac:dyDescent="0.3">
      <c r="P30371" s="99"/>
      <c r="Q30371" s="99"/>
    </row>
    <row r="30372" spans="16:17" x14ac:dyDescent="0.3">
      <c r="P30372" s="99"/>
      <c r="Q30372" s="99"/>
    </row>
    <row r="30373" spans="16:17" x14ac:dyDescent="0.3">
      <c r="P30373" s="99"/>
      <c r="Q30373" s="99"/>
    </row>
    <row r="30374" spans="16:17" x14ac:dyDescent="0.3">
      <c r="P30374" s="99"/>
      <c r="Q30374" s="99"/>
    </row>
    <row r="30375" spans="16:17" x14ac:dyDescent="0.3">
      <c r="P30375" s="99"/>
      <c r="Q30375" s="99"/>
    </row>
    <row r="30376" spans="16:17" x14ac:dyDescent="0.3">
      <c r="P30376" s="99"/>
      <c r="Q30376" s="99"/>
    </row>
    <row r="30377" spans="16:17" x14ac:dyDescent="0.3">
      <c r="P30377" s="99"/>
      <c r="Q30377" s="99"/>
    </row>
    <row r="30378" spans="16:17" x14ac:dyDescent="0.3">
      <c r="P30378" s="99"/>
      <c r="Q30378" s="99"/>
    </row>
    <row r="30379" spans="16:17" x14ac:dyDescent="0.3">
      <c r="P30379" s="99"/>
      <c r="Q30379" s="99"/>
    </row>
    <row r="30380" spans="16:17" x14ac:dyDescent="0.3">
      <c r="P30380" s="99"/>
      <c r="Q30380" s="99"/>
    </row>
    <row r="30381" spans="16:17" x14ac:dyDescent="0.3">
      <c r="P30381" s="99"/>
      <c r="Q30381" s="99"/>
    </row>
    <row r="30382" spans="16:17" x14ac:dyDescent="0.3">
      <c r="P30382" s="99"/>
      <c r="Q30382" s="99"/>
    </row>
    <row r="30383" spans="16:17" x14ac:dyDescent="0.3">
      <c r="P30383" s="99"/>
      <c r="Q30383" s="99"/>
    </row>
    <row r="30384" spans="16:17" x14ac:dyDescent="0.3">
      <c r="P30384" s="99"/>
      <c r="Q30384" s="99"/>
    </row>
    <row r="30385" spans="16:17" x14ac:dyDescent="0.3">
      <c r="P30385" s="99"/>
      <c r="Q30385" s="99"/>
    </row>
    <row r="30386" spans="16:17" x14ac:dyDescent="0.3">
      <c r="P30386" s="99"/>
      <c r="Q30386" s="99"/>
    </row>
    <row r="30387" spans="16:17" x14ac:dyDescent="0.3">
      <c r="P30387" s="99"/>
      <c r="Q30387" s="99"/>
    </row>
    <row r="30388" spans="16:17" x14ac:dyDescent="0.3">
      <c r="P30388" s="99"/>
      <c r="Q30388" s="99"/>
    </row>
    <row r="30389" spans="16:17" x14ac:dyDescent="0.3">
      <c r="P30389" s="99"/>
      <c r="Q30389" s="99"/>
    </row>
    <row r="30390" spans="16:17" x14ac:dyDescent="0.3">
      <c r="P30390" s="99"/>
      <c r="Q30390" s="99"/>
    </row>
    <row r="30391" spans="16:17" x14ac:dyDescent="0.3">
      <c r="P30391" s="99"/>
      <c r="Q30391" s="99"/>
    </row>
    <row r="30392" spans="16:17" x14ac:dyDescent="0.3">
      <c r="P30392" s="99"/>
      <c r="Q30392" s="99"/>
    </row>
    <row r="30393" spans="16:17" x14ac:dyDescent="0.3">
      <c r="P30393" s="99"/>
      <c r="Q30393" s="99"/>
    </row>
    <row r="30394" spans="16:17" x14ac:dyDescent="0.3">
      <c r="P30394" s="99"/>
      <c r="Q30394" s="99"/>
    </row>
    <row r="30395" spans="16:17" x14ac:dyDescent="0.3">
      <c r="P30395" s="99"/>
      <c r="Q30395" s="99"/>
    </row>
    <row r="30396" spans="16:17" x14ac:dyDescent="0.3">
      <c r="P30396" s="99"/>
      <c r="Q30396" s="99"/>
    </row>
    <row r="30397" spans="16:17" x14ac:dyDescent="0.3">
      <c r="P30397" s="99"/>
      <c r="Q30397" s="99"/>
    </row>
    <row r="30398" spans="16:17" x14ac:dyDescent="0.3">
      <c r="P30398" s="99"/>
      <c r="Q30398" s="99"/>
    </row>
    <row r="30399" spans="16:17" x14ac:dyDescent="0.3">
      <c r="P30399" s="99"/>
      <c r="Q30399" s="99"/>
    </row>
    <row r="30400" spans="16:17" x14ac:dyDescent="0.3">
      <c r="P30400" s="99"/>
      <c r="Q30400" s="99"/>
    </row>
    <row r="30401" spans="16:17" x14ac:dyDescent="0.3">
      <c r="P30401" s="99"/>
      <c r="Q30401" s="99"/>
    </row>
    <row r="30402" spans="16:17" x14ac:dyDescent="0.3">
      <c r="P30402" s="99"/>
      <c r="Q30402" s="99"/>
    </row>
    <row r="30403" spans="16:17" x14ac:dyDescent="0.3">
      <c r="P30403" s="99"/>
      <c r="Q30403" s="99"/>
    </row>
    <row r="30404" spans="16:17" x14ac:dyDescent="0.3">
      <c r="P30404" s="99"/>
      <c r="Q30404" s="99"/>
    </row>
    <row r="30405" spans="16:17" x14ac:dyDescent="0.3">
      <c r="P30405" s="99"/>
      <c r="Q30405" s="99"/>
    </row>
    <row r="30406" spans="16:17" x14ac:dyDescent="0.3">
      <c r="P30406" s="99"/>
      <c r="Q30406" s="99"/>
    </row>
    <row r="30407" spans="16:17" x14ac:dyDescent="0.3">
      <c r="P30407" s="99"/>
      <c r="Q30407" s="99"/>
    </row>
    <row r="30408" spans="16:17" x14ac:dyDescent="0.3">
      <c r="P30408" s="99"/>
      <c r="Q30408" s="99"/>
    </row>
    <row r="30409" spans="16:17" x14ac:dyDescent="0.3">
      <c r="P30409" s="99"/>
      <c r="Q30409" s="99"/>
    </row>
    <row r="30410" spans="16:17" x14ac:dyDescent="0.3">
      <c r="P30410" s="99"/>
      <c r="Q30410" s="99"/>
    </row>
    <row r="30411" spans="16:17" x14ac:dyDescent="0.3">
      <c r="P30411" s="99"/>
      <c r="Q30411" s="99"/>
    </row>
    <row r="30412" spans="16:17" x14ac:dyDescent="0.3">
      <c r="P30412" s="99"/>
      <c r="Q30412" s="99"/>
    </row>
    <row r="30413" spans="16:17" x14ac:dyDescent="0.3">
      <c r="P30413" s="99"/>
      <c r="Q30413" s="99"/>
    </row>
    <row r="30414" spans="16:17" x14ac:dyDescent="0.3">
      <c r="P30414" s="99"/>
      <c r="Q30414" s="99"/>
    </row>
    <row r="30415" spans="16:17" x14ac:dyDescent="0.3">
      <c r="P30415" s="99"/>
      <c r="Q30415" s="99"/>
    </row>
    <row r="30416" spans="16:17" x14ac:dyDescent="0.3">
      <c r="P30416" s="99"/>
      <c r="Q30416" s="99"/>
    </row>
    <row r="30417" spans="16:17" x14ac:dyDescent="0.3">
      <c r="P30417" s="99"/>
      <c r="Q30417" s="99"/>
    </row>
    <row r="30418" spans="16:17" x14ac:dyDescent="0.3">
      <c r="P30418" s="99"/>
      <c r="Q30418" s="99"/>
    </row>
    <row r="30419" spans="16:17" x14ac:dyDescent="0.3">
      <c r="P30419" s="99"/>
      <c r="Q30419" s="99"/>
    </row>
    <row r="30420" spans="16:17" x14ac:dyDescent="0.3">
      <c r="P30420" s="99"/>
      <c r="Q30420" s="99"/>
    </row>
    <row r="30421" spans="16:17" x14ac:dyDescent="0.3">
      <c r="P30421" s="99"/>
      <c r="Q30421" s="99"/>
    </row>
    <row r="30422" spans="16:17" x14ac:dyDescent="0.3">
      <c r="P30422" s="99"/>
      <c r="Q30422" s="99"/>
    </row>
    <row r="30423" spans="16:17" x14ac:dyDescent="0.3">
      <c r="P30423" s="99"/>
      <c r="Q30423" s="99"/>
    </row>
    <row r="30424" spans="16:17" x14ac:dyDescent="0.3">
      <c r="P30424" s="99"/>
      <c r="Q30424" s="99"/>
    </row>
    <row r="30425" spans="16:17" x14ac:dyDescent="0.3">
      <c r="P30425" s="99"/>
      <c r="Q30425" s="99"/>
    </row>
    <row r="30426" spans="16:17" x14ac:dyDescent="0.3">
      <c r="P30426" s="99"/>
      <c r="Q30426" s="99"/>
    </row>
    <row r="30427" spans="16:17" x14ac:dyDescent="0.3">
      <c r="P30427" s="99"/>
      <c r="Q30427" s="99"/>
    </row>
    <row r="30428" spans="16:17" x14ac:dyDescent="0.3">
      <c r="P30428" s="99"/>
      <c r="Q30428" s="99"/>
    </row>
    <row r="30429" spans="16:17" x14ac:dyDescent="0.3">
      <c r="P30429" s="99"/>
      <c r="Q30429" s="99"/>
    </row>
    <row r="30430" spans="16:17" x14ac:dyDescent="0.3">
      <c r="P30430" s="99"/>
      <c r="Q30430" s="99"/>
    </row>
    <row r="30431" spans="16:17" x14ac:dyDescent="0.3">
      <c r="P30431" s="99"/>
      <c r="Q30431" s="99"/>
    </row>
    <row r="30432" spans="16:17" x14ac:dyDescent="0.3">
      <c r="P30432" s="99"/>
      <c r="Q30432" s="99"/>
    </row>
    <row r="30433" spans="16:17" x14ac:dyDescent="0.3">
      <c r="P30433" s="99"/>
      <c r="Q30433" s="99"/>
    </row>
    <row r="30434" spans="16:17" x14ac:dyDescent="0.3">
      <c r="P30434" s="99"/>
      <c r="Q30434" s="99"/>
    </row>
    <row r="30435" spans="16:17" x14ac:dyDescent="0.3">
      <c r="P30435" s="99"/>
      <c r="Q30435" s="99"/>
    </row>
    <row r="30436" spans="16:17" x14ac:dyDescent="0.3">
      <c r="P30436" s="99"/>
      <c r="Q30436" s="99"/>
    </row>
    <row r="30437" spans="16:17" x14ac:dyDescent="0.3">
      <c r="P30437" s="99"/>
      <c r="Q30437" s="99"/>
    </row>
    <row r="30438" spans="16:17" x14ac:dyDescent="0.3">
      <c r="P30438" s="99"/>
      <c r="Q30438" s="99"/>
    </row>
    <row r="30439" spans="16:17" x14ac:dyDescent="0.3">
      <c r="P30439" s="99"/>
      <c r="Q30439" s="99"/>
    </row>
    <row r="30440" spans="16:17" x14ac:dyDescent="0.3">
      <c r="P30440" s="99"/>
      <c r="Q30440" s="99"/>
    </row>
    <row r="30441" spans="16:17" x14ac:dyDescent="0.3">
      <c r="P30441" s="99"/>
      <c r="Q30441" s="99"/>
    </row>
    <row r="30442" spans="16:17" x14ac:dyDescent="0.3">
      <c r="P30442" s="99"/>
      <c r="Q30442" s="99"/>
    </row>
    <row r="30443" spans="16:17" x14ac:dyDescent="0.3">
      <c r="P30443" s="99"/>
      <c r="Q30443" s="99"/>
    </row>
    <row r="30444" spans="16:17" x14ac:dyDescent="0.3">
      <c r="P30444" s="99"/>
      <c r="Q30444" s="99"/>
    </row>
    <row r="30445" spans="16:17" x14ac:dyDescent="0.3">
      <c r="P30445" s="99"/>
      <c r="Q30445" s="99"/>
    </row>
    <row r="30446" spans="16:17" x14ac:dyDescent="0.3">
      <c r="P30446" s="99"/>
      <c r="Q30446" s="99"/>
    </row>
    <row r="30447" spans="16:17" x14ac:dyDescent="0.3">
      <c r="P30447" s="99"/>
      <c r="Q30447" s="99"/>
    </row>
    <row r="30448" spans="16:17" x14ac:dyDescent="0.3">
      <c r="P30448" s="99"/>
      <c r="Q30448" s="99"/>
    </row>
    <row r="30449" spans="16:17" x14ac:dyDescent="0.3">
      <c r="P30449" s="99"/>
      <c r="Q30449" s="99"/>
    </row>
    <row r="30450" spans="16:17" x14ac:dyDescent="0.3">
      <c r="P30450" s="99"/>
      <c r="Q30450" s="99"/>
    </row>
    <row r="30451" spans="16:17" x14ac:dyDescent="0.3">
      <c r="P30451" s="99"/>
      <c r="Q30451" s="99"/>
    </row>
    <row r="30452" spans="16:17" x14ac:dyDescent="0.3">
      <c r="P30452" s="99"/>
      <c r="Q30452" s="99"/>
    </row>
    <row r="30453" spans="16:17" x14ac:dyDescent="0.3">
      <c r="P30453" s="99"/>
      <c r="Q30453" s="99"/>
    </row>
    <row r="30454" spans="16:17" x14ac:dyDescent="0.3">
      <c r="P30454" s="99"/>
      <c r="Q30454" s="99"/>
    </row>
    <row r="30455" spans="16:17" x14ac:dyDescent="0.3">
      <c r="P30455" s="99"/>
      <c r="Q30455" s="99"/>
    </row>
    <row r="30456" spans="16:17" x14ac:dyDescent="0.3">
      <c r="P30456" s="99"/>
      <c r="Q30456" s="99"/>
    </row>
    <row r="30457" spans="16:17" x14ac:dyDescent="0.3">
      <c r="P30457" s="99"/>
      <c r="Q30457" s="99"/>
    </row>
    <row r="30458" spans="16:17" x14ac:dyDescent="0.3">
      <c r="P30458" s="99"/>
      <c r="Q30458" s="99"/>
    </row>
    <row r="30459" spans="16:17" x14ac:dyDescent="0.3">
      <c r="P30459" s="99"/>
      <c r="Q30459" s="99"/>
    </row>
    <row r="30460" spans="16:17" x14ac:dyDescent="0.3">
      <c r="P30460" s="99"/>
      <c r="Q30460" s="99"/>
    </row>
    <row r="30461" spans="16:17" x14ac:dyDescent="0.3">
      <c r="P30461" s="99"/>
      <c r="Q30461" s="99"/>
    </row>
    <row r="30462" spans="16:17" x14ac:dyDescent="0.3">
      <c r="P30462" s="99"/>
      <c r="Q30462" s="99"/>
    </row>
    <row r="30463" spans="16:17" x14ac:dyDescent="0.3">
      <c r="P30463" s="99"/>
      <c r="Q30463" s="99"/>
    </row>
    <row r="30464" spans="16:17" x14ac:dyDescent="0.3">
      <c r="P30464" s="99"/>
      <c r="Q30464" s="99"/>
    </row>
    <row r="30465" spans="16:17" x14ac:dyDescent="0.3">
      <c r="P30465" s="99"/>
      <c r="Q30465" s="99"/>
    </row>
    <row r="30466" spans="16:17" x14ac:dyDescent="0.3">
      <c r="P30466" s="99"/>
      <c r="Q30466" s="99"/>
    </row>
    <row r="30467" spans="16:17" x14ac:dyDescent="0.3">
      <c r="P30467" s="99"/>
      <c r="Q30467" s="99"/>
    </row>
    <row r="30468" spans="16:17" x14ac:dyDescent="0.3">
      <c r="P30468" s="99"/>
      <c r="Q30468" s="99"/>
    </row>
    <row r="30469" spans="16:17" x14ac:dyDescent="0.3">
      <c r="P30469" s="99"/>
      <c r="Q30469" s="99"/>
    </row>
    <row r="30470" spans="16:17" x14ac:dyDescent="0.3">
      <c r="P30470" s="99"/>
      <c r="Q30470" s="99"/>
    </row>
    <row r="30471" spans="16:17" x14ac:dyDescent="0.3">
      <c r="P30471" s="99"/>
      <c r="Q30471" s="99"/>
    </row>
    <row r="30472" spans="16:17" x14ac:dyDescent="0.3">
      <c r="P30472" s="99"/>
      <c r="Q30472" s="99"/>
    </row>
    <row r="30473" spans="16:17" x14ac:dyDescent="0.3">
      <c r="P30473" s="99"/>
      <c r="Q30473" s="99"/>
    </row>
    <row r="30474" spans="16:17" x14ac:dyDescent="0.3">
      <c r="P30474" s="99"/>
      <c r="Q30474" s="99"/>
    </row>
    <row r="30475" spans="16:17" x14ac:dyDescent="0.3">
      <c r="P30475" s="99"/>
      <c r="Q30475" s="99"/>
    </row>
    <row r="30476" spans="16:17" x14ac:dyDescent="0.3">
      <c r="P30476" s="99"/>
      <c r="Q30476" s="99"/>
    </row>
    <row r="30477" spans="16:17" x14ac:dyDescent="0.3">
      <c r="P30477" s="99"/>
      <c r="Q30477" s="99"/>
    </row>
    <row r="30478" spans="16:17" x14ac:dyDescent="0.3">
      <c r="P30478" s="99"/>
      <c r="Q30478" s="99"/>
    </row>
    <row r="30479" spans="16:17" x14ac:dyDescent="0.3">
      <c r="P30479" s="99"/>
      <c r="Q30479" s="99"/>
    </row>
    <row r="30480" spans="16:17" x14ac:dyDescent="0.3">
      <c r="P30480" s="99"/>
      <c r="Q30480" s="99"/>
    </row>
    <row r="30481" spans="16:17" x14ac:dyDescent="0.3">
      <c r="P30481" s="99"/>
      <c r="Q30481" s="99"/>
    </row>
    <row r="30482" spans="16:17" x14ac:dyDescent="0.3">
      <c r="P30482" s="99"/>
      <c r="Q30482" s="99"/>
    </row>
    <row r="30483" spans="16:17" x14ac:dyDescent="0.3">
      <c r="P30483" s="99"/>
      <c r="Q30483" s="99"/>
    </row>
    <row r="30484" spans="16:17" x14ac:dyDescent="0.3">
      <c r="P30484" s="99"/>
      <c r="Q30484" s="99"/>
    </row>
    <row r="30485" spans="16:17" x14ac:dyDescent="0.3">
      <c r="P30485" s="99"/>
      <c r="Q30485" s="99"/>
    </row>
    <row r="30486" spans="16:17" x14ac:dyDescent="0.3">
      <c r="P30486" s="99"/>
      <c r="Q30486" s="99"/>
    </row>
    <row r="30487" spans="16:17" x14ac:dyDescent="0.3">
      <c r="P30487" s="99"/>
      <c r="Q30487" s="99"/>
    </row>
    <row r="30488" spans="16:17" x14ac:dyDescent="0.3">
      <c r="P30488" s="99"/>
      <c r="Q30488" s="99"/>
    </row>
    <row r="30489" spans="16:17" x14ac:dyDescent="0.3">
      <c r="P30489" s="99"/>
      <c r="Q30489" s="99"/>
    </row>
    <row r="30490" spans="16:17" x14ac:dyDescent="0.3">
      <c r="P30490" s="99"/>
      <c r="Q30490" s="99"/>
    </row>
    <row r="30491" spans="16:17" x14ac:dyDescent="0.3">
      <c r="P30491" s="99"/>
      <c r="Q30491" s="99"/>
    </row>
    <row r="30492" spans="16:17" x14ac:dyDescent="0.3">
      <c r="P30492" s="99"/>
      <c r="Q30492" s="99"/>
    </row>
    <row r="30493" spans="16:17" x14ac:dyDescent="0.3">
      <c r="P30493" s="99"/>
      <c r="Q30493" s="99"/>
    </row>
    <row r="30494" spans="16:17" x14ac:dyDescent="0.3">
      <c r="P30494" s="99"/>
      <c r="Q30494" s="99"/>
    </row>
    <row r="30495" spans="16:17" x14ac:dyDescent="0.3">
      <c r="P30495" s="99"/>
      <c r="Q30495" s="99"/>
    </row>
    <row r="30496" spans="16:17" x14ac:dyDescent="0.3">
      <c r="P30496" s="99"/>
      <c r="Q30496" s="99"/>
    </row>
    <row r="30497" spans="16:17" x14ac:dyDescent="0.3">
      <c r="P30497" s="99"/>
      <c r="Q30497" s="99"/>
    </row>
    <row r="30498" spans="16:17" x14ac:dyDescent="0.3">
      <c r="P30498" s="99"/>
      <c r="Q30498" s="99"/>
    </row>
    <row r="30499" spans="16:17" x14ac:dyDescent="0.3">
      <c r="P30499" s="99"/>
      <c r="Q30499" s="99"/>
    </row>
    <row r="30500" spans="16:17" x14ac:dyDescent="0.3">
      <c r="P30500" s="99"/>
      <c r="Q30500" s="99"/>
    </row>
    <row r="30501" spans="16:17" x14ac:dyDescent="0.3">
      <c r="P30501" s="99"/>
      <c r="Q30501" s="99"/>
    </row>
    <row r="30502" spans="16:17" x14ac:dyDescent="0.3">
      <c r="P30502" s="99"/>
      <c r="Q30502" s="99"/>
    </row>
    <row r="30503" spans="16:17" x14ac:dyDescent="0.3">
      <c r="P30503" s="99"/>
      <c r="Q30503" s="99"/>
    </row>
    <row r="30504" spans="16:17" x14ac:dyDescent="0.3">
      <c r="P30504" s="99"/>
      <c r="Q30504" s="99"/>
    </row>
    <row r="30505" spans="16:17" x14ac:dyDescent="0.3">
      <c r="P30505" s="99"/>
      <c r="Q30505" s="99"/>
    </row>
    <row r="30506" spans="16:17" x14ac:dyDescent="0.3">
      <c r="P30506" s="99"/>
      <c r="Q30506" s="99"/>
    </row>
    <row r="30507" spans="16:17" x14ac:dyDescent="0.3">
      <c r="P30507" s="99"/>
      <c r="Q30507" s="99"/>
    </row>
    <row r="30508" spans="16:17" x14ac:dyDescent="0.3">
      <c r="P30508" s="99"/>
      <c r="Q30508" s="99"/>
    </row>
    <row r="30509" spans="16:17" x14ac:dyDescent="0.3">
      <c r="P30509" s="99"/>
      <c r="Q30509" s="99"/>
    </row>
    <row r="30510" spans="16:17" x14ac:dyDescent="0.3">
      <c r="P30510" s="99"/>
      <c r="Q30510" s="99"/>
    </row>
    <row r="30511" spans="16:17" x14ac:dyDescent="0.3">
      <c r="P30511" s="99"/>
      <c r="Q30511" s="99"/>
    </row>
    <row r="30512" spans="16:17" x14ac:dyDescent="0.3">
      <c r="P30512" s="99"/>
      <c r="Q30512" s="99"/>
    </row>
    <row r="30513" spans="16:17" x14ac:dyDescent="0.3">
      <c r="P30513" s="99"/>
      <c r="Q30513" s="99"/>
    </row>
    <row r="30514" spans="16:17" x14ac:dyDescent="0.3">
      <c r="P30514" s="99"/>
      <c r="Q30514" s="99"/>
    </row>
    <row r="30515" spans="16:17" x14ac:dyDescent="0.3">
      <c r="P30515" s="99"/>
      <c r="Q30515" s="99"/>
    </row>
    <row r="30516" spans="16:17" x14ac:dyDescent="0.3">
      <c r="P30516" s="99"/>
      <c r="Q30516" s="99"/>
    </row>
    <row r="30517" spans="16:17" x14ac:dyDescent="0.3">
      <c r="P30517" s="99"/>
      <c r="Q30517" s="99"/>
    </row>
    <row r="30518" spans="16:17" x14ac:dyDescent="0.3">
      <c r="P30518" s="99"/>
      <c r="Q30518" s="99"/>
    </row>
    <row r="30519" spans="16:17" x14ac:dyDescent="0.3">
      <c r="P30519" s="99"/>
      <c r="Q30519" s="99"/>
    </row>
    <row r="30520" spans="16:17" x14ac:dyDescent="0.3">
      <c r="P30520" s="99"/>
      <c r="Q30520" s="99"/>
    </row>
    <row r="30521" spans="16:17" x14ac:dyDescent="0.3">
      <c r="P30521" s="99"/>
      <c r="Q30521" s="99"/>
    </row>
    <row r="30522" spans="16:17" x14ac:dyDescent="0.3">
      <c r="P30522" s="99"/>
      <c r="Q30522" s="99"/>
    </row>
    <row r="30523" spans="16:17" x14ac:dyDescent="0.3">
      <c r="P30523" s="99"/>
      <c r="Q30523" s="99"/>
    </row>
    <row r="30524" spans="16:17" x14ac:dyDescent="0.3">
      <c r="P30524" s="99"/>
      <c r="Q30524" s="99"/>
    </row>
    <row r="30525" spans="16:17" x14ac:dyDescent="0.3">
      <c r="P30525" s="99"/>
      <c r="Q30525" s="99"/>
    </row>
    <row r="30526" spans="16:17" x14ac:dyDescent="0.3">
      <c r="P30526" s="99"/>
      <c r="Q30526" s="99"/>
    </row>
    <row r="30527" spans="16:17" x14ac:dyDescent="0.3">
      <c r="P30527" s="99"/>
      <c r="Q30527" s="99"/>
    </row>
    <row r="30528" spans="16:17" x14ac:dyDescent="0.3">
      <c r="P30528" s="99"/>
      <c r="Q30528" s="99"/>
    </row>
    <row r="30529" spans="16:17" x14ac:dyDescent="0.3">
      <c r="P30529" s="99"/>
      <c r="Q30529" s="99"/>
    </row>
    <row r="30530" spans="16:17" x14ac:dyDescent="0.3">
      <c r="P30530" s="99"/>
      <c r="Q30530" s="99"/>
    </row>
    <row r="30531" spans="16:17" x14ac:dyDescent="0.3">
      <c r="P30531" s="99"/>
      <c r="Q30531" s="99"/>
    </row>
    <row r="30532" spans="16:17" x14ac:dyDescent="0.3">
      <c r="P30532" s="99"/>
      <c r="Q30532" s="99"/>
    </row>
    <row r="30533" spans="16:17" x14ac:dyDescent="0.3">
      <c r="P30533" s="99"/>
      <c r="Q30533" s="99"/>
    </row>
    <row r="30534" spans="16:17" x14ac:dyDescent="0.3">
      <c r="P30534" s="99"/>
      <c r="Q30534" s="99"/>
    </row>
    <row r="30535" spans="16:17" x14ac:dyDescent="0.3">
      <c r="P30535" s="99"/>
      <c r="Q30535" s="99"/>
    </row>
    <row r="30536" spans="16:17" x14ac:dyDescent="0.3">
      <c r="P30536" s="99"/>
      <c r="Q30536" s="99"/>
    </row>
    <row r="30537" spans="16:17" x14ac:dyDescent="0.3">
      <c r="P30537" s="99"/>
      <c r="Q30537" s="99"/>
    </row>
    <row r="30538" spans="16:17" x14ac:dyDescent="0.3">
      <c r="P30538" s="99"/>
      <c r="Q30538" s="99"/>
    </row>
    <row r="30539" spans="16:17" x14ac:dyDescent="0.3">
      <c r="P30539" s="99"/>
      <c r="Q30539" s="99"/>
    </row>
    <row r="30540" spans="16:17" x14ac:dyDescent="0.3">
      <c r="P30540" s="99"/>
      <c r="Q30540" s="99"/>
    </row>
    <row r="30541" spans="16:17" x14ac:dyDescent="0.3">
      <c r="P30541" s="99"/>
      <c r="Q30541" s="99"/>
    </row>
    <row r="30542" spans="16:17" x14ac:dyDescent="0.3">
      <c r="P30542" s="99"/>
      <c r="Q30542" s="99"/>
    </row>
    <row r="30543" spans="16:17" x14ac:dyDescent="0.3">
      <c r="P30543" s="99"/>
      <c r="Q30543" s="99"/>
    </row>
    <row r="30544" spans="16:17" x14ac:dyDescent="0.3">
      <c r="P30544" s="99"/>
      <c r="Q30544" s="99"/>
    </row>
    <row r="30545" spans="16:17" x14ac:dyDescent="0.3">
      <c r="P30545" s="99"/>
      <c r="Q30545" s="99"/>
    </row>
    <row r="30546" spans="16:17" x14ac:dyDescent="0.3">
      <c r="P30546" s="99"/>
      <c r="Q30546" s="99"/>
    </row>
    <row r="30547" spans="16:17" x14ac:dyDescent="0.3">
      <c r="P30547" s="99"/>
      <c r="Q30547" s="99"/>
    </row>
    <row r="30548" spans="16:17" x14ac:dyDescent="0.3">
      <c r="P30548" s="99"/>
      <c r="Q30548" s="99"/>
    </row>
    <row r="30549" spans="16:17" x14ac:dyDescent="0.3">
      <c r="P30549" s="99"/>
      <c r="Q30549" s="99"/>
    </row>
    <row r="30550" spans="16:17" x14ac:dyDescent="0.3">
      <c r="P30550" s="99"/>
      <c r="Q30550" s="99"/>
    </row>
    <row r="30551" spans="16:17" x14ac:dyDescent="0.3">
      <c r="P30551" s="99"/>
      <c r="Q30551" s="99"/>
    </row>
    <row r="30552" spans="16:17" x14ac:dyDescent="0.3">
      <c r="P30552" s="99"/>
      <c r="Q30552" s="99"/>
    </row>
    <row r="30553" spans="16:17" x14ac:dyDescent="0.3">
      <c r="P30553" s="99"/>
      <c r="Q30553" s="99"/>
    </row>
    <row r="30554" spans="16:17" x14ac:dyDescent="0.3">
      <c r="P30554" s="99"/>
      <c r="Q30554" s="99"/>
    </row>
    <row r="30555" spans="16:17" x14ac:dyDescent="0.3">
      <c r="P30555" s="99"/>
      <c r="Q30555" s="99"/>
    </row>
    <row r="30556" spans="16:17" x14ac:dyDescent="0.3">
      <c r="P30556" s="99"/>
      <c r="Q30556" s="99"/>
    </row>
    <row r="30557" spans="16:17" x14ac:dyDescent="0.3">
      <c r="P30557" s="99"/>
      <c r="Q30557" s="99"/>
    </row>
    <row r="30558" spans="16:17" x14ac:dyDescent="0.3">
      <c r="P30558" s="99"/>
      <c r="Q30558" s="99"/>
    </row>
    <row r="30559" spans="16:17" x14ac:dyDescent="0.3">
      <c r="P30559" s="99"/>
      <c r="Q30559" s="99"/>
    </row>
    <row r="30560" spans="16:17" x14ac:dyDescent="0.3">
      <c r="P30560" s="99"/>
      <c r="Q30560" s="99"/>
    </row>
    <row r="30561" spans="16:17" x14ac:dyDescent="0.3">
      <c r="P30561" s="99"/>
      <c r="Q30561" s="99"/>
    </row>
    <row r="30562" spans="16:17" x14ac:dyDescent="0.3">
      <c r="P30562" s="99"/>
      <c r="Q30562" s="99"/>
    </row>
    <row r="30563" spans="16:17" x14ac:dyDescent="0.3">
      <c r="P30563" s="99"/>
      <c r="Q30563" s="99"/>
    </row>
    <row r="30564" spans="16:17" x14ac:dyDescent="0.3">
      <c r="P30564" s="99"/>
      <c r="Q30564" s="99"/>
    </row>
    <row r="30565" spans="16:17" x14ac:dyDescent="0.3">
      <c r="P30565" s="99"/>
      <c r="Q30565" s="99"/>
    </row>
    <row r="30566" spans="16:17" x14ac:dyDescent="0.3">
      <c r="P30566" s="99"/>
      <c r="Q30566" s="99"/>
    </row>
    <row r="30567" spans="16:17" x14ac:dyDescent="0.3">
      <c r="P30567" s="99"/>
      <c r="Q30567" s="99"/>
    </row>
    <row r="30568" spans="16:17" x14ac:dyDescent="0.3">
      <c r="P30568" s="99"/>
      <c r="Q30568" s="99"/>
    </row>
    <row r="30569" spans="16:17" x14ac:dyDescent="0.3">
      <c r="P30569" s="99"/>
      <c r="Q30569" s="99"/>
    </row>
    <row r="30570" spans="16:17" x14ac:dyDescent="0.3">
      <c r="P30570" s="99"/>
      <c r="Q30570" s="99"/>
    </row>
    <row r="30571" spans="16:17" x14ac:dyDescent="0.3">
      <c r="P30571" s="99"/>
      <c r="Q30571" s="99"/>
    </row>
    <row r="30572" spans="16:17" x14ac:dyDescent="0.3">
      <c r="P30572" s="99"/>
      <c r="Q30572" s="99"/>
    </row>
    <row r="30573" spans="16:17" x14ac:dyDescent="0.3">
      <c r="P30573" s="99"/>
      <c r="Q30573" s="99"/>
    </row>
    <row r="30574" spans="16:17" x14ac:dyDescent="0.3">
      <c r="P30574" s="99"/>
      <c r="Q30574" s="99"/>
    </row>
    <row r="30575" spans="16:17" x14ac:dyDescent="0.3">
      <c r="P30575" s="99"/>
      <c r="Q30575" s="99"/>
    </row>
    <row r="30576" spans="16:17" x14ac:dyDescent="0.3">
      <c r="P30576" s="99"/>
      <c r="Q30576" s="99"/>
    </row>
    <row r="30577" spans="16:17" x14ac:dyDescent="0.3">
      <c r="P30577" s="99"/>
      <c r="Q30577" s="99"/>
    </row>
    <row r="30578" spans="16:17" x14ac:dyDescent="0.3">
      <c r="P30578" s="99"/>
      <c r="Q30578" s="99"/>
    </row>
    <row r="30579" spans="16:17" x14ac:dyDescent="0.3">
      <c r="P30579" s="99"/>
      <c r="Q30579" s="99"/>
    </row>
    <row r="30580" spans="16:17" x14ac:dyDescent="0.3">
      <c r="P30580" s="99"/>
      <c r="Q30580" s="99"/>
    </row>
    <row r="30581" spans="16:17" x14ac:dyDescent="0.3">
      <c r="P30581" s="99"/>
      <c r="Q30581" s="99"/>
    </row>
    <row r="30582" spans="16:17" x14ac:dyDescent="0.3">
      <c r="P30582" s="99"/>
      <c r="Q30582" s="99"/>
    </row>
    <row r="30583" spans="16:17" x14ac:dyDescent="0.3">
      <c r="P30583" s="99"/>
      <c r="Q30583" s="99"/>
    </row>
    <row r="30584" spans="16:17" x14ac:dyDescent="0.3">
      <c r="P30584" s="99"/>
      <c r="Q30584" s="99"/>
    </row>
    <row r="30585" spans="16:17" x14ac:dyDescent="0.3">
      <c r="P30585" s="99"/>
      <c r="Q30585" s="99"/>
    </row>
    <row r="30586" spans="16:17" x14ac:dyDescent="0.3">
      <c r="P30586" s="99"/>
      <c r="Q30586" s="99"/>
    </row>
    <row r="30587" spans="16:17" x14ac:dyDescent="0.3">
      <c r="P30587" s="99"/>
      <c r="Q30587" s="99"/>
    </row>
    <row r="30588" spans="16:17" x14ac:dyDescent="0.3">
      <c r="P30588" s="99"/>
      <c r="Q30588" s="99"/>
    </row>
    <row r="30589" spans="16:17" x14ac:dyDescent="0.3">
      <c r="P30589" s="99"/>
      <c r="Q30589" s="99"/>
    </row>
    <row r="30590" spans="16:17" x14ac:dyDescent="0.3">
      <c r="P30590" s="99"/>
      <c r="Q30590" s="99"/>
    </row>
    <row r="30591" spans="16:17" x14ac:dyDescent="0.3">
      <c r="P30591" s="99"/>
      <c r="Q30591" s="99"/>
    </row>
    <row r="30592" spans="16:17" x14ac:dyDescent="0.3">
      <c r="P30592" s="99"/>
      <c r="Q30592" s="99"/>
    </row>
    <row r="30593" spans="16:17" x14ac:dyDescent="0.3">
      <c r="P30593" s="99"/>
      <c r="Q30593" s="99"/>
    </row>
    <row r="30594" spans="16:17" x14ac:dyDescent="0.3">
      <c r="P30594" s="99"/>
      <c r="Q30594" s="99"/>
    </row>
    <row r="30595" spans="16:17" x14ac:dyDescent="0.3">
      <c r="P30595" s="99"/>
      <c r="Q30595" s="99"/>
    </row>
    <row r="30596" spans="16:17" x14ac:dyDescent="0.3">
      <c r="P30596" s="99"/>
      <c r="Q30596" s="99"/>
    </row>
    <row r="30597" spans="16:17" x14ac:dyDescent="0.3">
      <c r="P30597" s="99"/>
      <c r="Q30597" s="99"/>
    </row>
    <row r="30598" spans="16:17" x14ac:dyDescent="0.3">
      <c r="P30598" s="99"/>
      <c r="Q30598" s="99"/>
    </row>
    <row r="30599" spans="16:17" x14ac:dyDescent="0.3">
      <c r="P30599" s="99"/>
      <c r="Q30599" s="99"/>
    </row>
    <row r="30600" spans="16:17" x14ac:dyDescent="0.3">
      <c r="P30600" s="99"/>
      <c r="Q30600" s="99"/>
    </row>
    <row r="30601" spans="16:17" x14ac:dyDescent="0.3">
      <c r="P30601" s="99"/>
      <c r="Q30601" s="99"/>
    </row>
    <row r="30602" spans="16:17" x14ac:dyDescent="0.3">
      <c r="P30602" s="99"/>
      <c r="Q30602" s="99"/>
    </row>
    <row r="30603" spans="16:17" x14ac:dyDescent="0.3">
      <c r="P30603" s="99"/>
      <c r="Q30603" s="99"/>
    </row>
    <row r="30604" spans="16:17" x14ac:dyDescent="0.3">
      <c r="P30604" s="99"/>
      <c r="Q30604" s="99"/>
    </row>
    <row r="30605" spans="16:17" x14ac:dyDescent="0.3">
      <c r="P30605" s="99"/>
      <c r="Q30605" s="99"/>
    </row>
    <row r="30606" spans="16:17" x14ac:dyDescent="0.3">
      <c r="P30606" s="99"/>
      <c r="Q30606" s="99"/>
    </row>
    <row r="30607" spans="16:17" x14ac:dyDescent="0.3">
      <c r="P30607" s="99"/>
      <c r="Q30607" s="99"/>
    </row>
    <row r="30608" spans="16:17" x14ac:dyDescent="0.3">
      <c r="P30608" s="99"/>
      <c r="Q30608" s="99"/>
    </row>
    <row r="30609" spans="16:17" x14ac:dyDescent="0.3">
      <c r="P30609" s="99"/>
      <c r="Q30609" s="99"/>
    </row>
    <row r="30610" spans="16:17" x14ac:dyDescent="0.3">
      <c r="P30610" s="99"/>
      <c r="Q30610" s="99"/>
    </row>
    <row r="30611" spans="16:17" x14ac:dyDescent="0.3">
      <c r="P30611" s="99"/>
      <c r="Q30611" s="99"/>
    </row>
    <row r="30612" spans="16:17" x14ac:dyDescent="0.3">
      <c r="P30612" s="99"/>
      <c r="Q30612" s="99"/>
    </row>
    <row r="30613" spans="16:17" x14ac:dyDescent="0.3">
      <c r="P30613" s="99"/>
      <c r="Q30613" s="99"/>
    </row>
    <row r="30614" spans="16:17" x14ac:dyDescent="0.3">
      <c r="P30614" s="99"/>
      <c r="Q30614" s="99"/>
    </row>
    <row r="30615" spans="16:17" x14ac:dyDescent="0.3">
      <c r="P30615" s="99"/>
      <c r="Q30615" s="99"/>
    </row>
    <row r="30616" spans="16:17" x14ac:dyDescent="0.3">
      <c r="P30616" s="99"/>
      <c r="Q30616" s="99"/>
    </row>
    <row r="30617" spans="16:17" x14ac:dyDescent="0.3">
      <c r="P30617" s="99"/>
      <c r="Q30617" s="99"/>
    </row>
    <row r="30618" spans="16:17" x14ac:dyDescent="0.3">
      <c r="P30618" s="99"/>
      <c r="Q30618" s="99"/>
    </row>
    <row r="30619" spans="16:17" x14ac:dyDescent="0.3">
      <c r="P30619" s="99"/>
      <c r="Q30619" s="99"/>
    </row>
    <row r="30620" spans="16:17" x14ac:dyDescent="0.3">
      <c r="P30620" s="99"/>
      <c r="Q30620" s="99"/>
    </row>
    <row r="30621" spans="16:17" x14ac:dyDescent="0.3">
      <c r="P30621" s="99"/>
      <c r="Q30621" s="99"/>
    </row>
    <row r="30622" spans="16:17" x14ac:dyDescent="0.3">
      <c r="P30622" s="99"/>
      <c r="Q30622" s="99"/>
    </row>
    <row r="30623" spans="16:17" x14ac:dyDescent="0.3">
      <c r="P30623" s="99"/>
      <c r="Q30623" s="99"/>
    </row>
    <row r="30624" spans="16:17" x14ac:dyDescent="0.3">
      <c r="P30624" s="99"/>
      <c r="Q30624" s="99"/>
    </row>
    <row r="30625" spans="16:17" x14ac:dyDescent="0.3">
      <c r="P30625" s="99"/>
      <c r="Q30625" s="99"/>
    </row>
    <row r="30626" spans="16:17" x14ac:dyDescent="0.3">
      <c r="P30626" s="99"/>
      <c r="Q30626" s="99"/>
    </row>
    <row r="30627" spans="16:17" x14ac:dyDescent="0.3">
      <c r="P30627" s="99"/>
      <c r="Q30627" s="99"/>
    </row>
    <row r="30628" spans="16:17" x14ac:dyDescent="0.3">
      <c r="P30628" s="99"/>
      <c r="Q30628" s="99"/>
    </row>
    <row r="30629" spans="16:17" x14ac:dyDescent="0.3">
      <c r="P30629" s="99"/>
      <c r="Q30629" s="99"/>
    </row>
    <row r="30630" spans="16:17" x14ac:dyDescent="0.3">
      <c r="P30630" s="99"/>
      <c r="Q30630" s="99"/>
    </row>
    <row r="30631" spans="16:17" x14ac:dyDescent="0.3">
      <c r="P30631" s="99"/>
      <c r="Q30631" s="99"/>
    </row>
    <row r="30632" spans="16:17" x14ac:dyDescent="0.3">
      <c r="P30632" s="99"/>
      <c r="Q30632" s="99"/>
    </row>
    <row r="30633" spans="16:17" x14ac:dyDescent="0.3">
      <c r="P30633" s="99"/>
      <c r="Q30633" s="99"/>
    </row>
    <row r="30634" spans="16:17" x14ac:dyDescent="0.3">
      <c r="P30634" s="99"/>
      <c r="Q30634" s="99"/>
    </row>
    <row r="30635" spans="16:17" x14ac:dyDescent="0.3">
      <c r="P30635" s="99"/>
      <c r="Q30635" s="99"/>
    </row>
    <row r="30636" spans="16:17" x14ac:dyDescent="0.3">
      <c r="P30636" s="99"/>
      <c r="Q30636" s="99"/>
    </row>
    <row r="30637" spans="16:17" x14ac:dyDescent="0.3">
      <c r="P30637" s="99"/>
      <c r="Q30637" s="99"/>
    </row>
    <row r="30638" spans="16:17" x14ac:dyDescent="0.3">
      <c r="P30638" s="99"/>
      <c r="Q30638" s="99"/>
    </row>
    <row r="30639" spans="16:17" x14ac:dyDescent="0.3">
      <c r="P30639" s="99"/>
      <c r="Q30639" s="99"/>
    </row>
    <row r="30640" spans="16:17" x14ac:dyDescent="0.3">
      <c r="P30640" s="99"/>
      <c r="Q30640" s="99"/>
    </row>
    <row r="30641" spans="16:17" x14ac:dyDescent="0.3">
      <c r="P30641" s="99"/>
      <c r="Q30641" s="99"/>
    </row>
    <row r="30642" spans="16:17" x14ac:dyDescent="0.3">
      <c r="P30642" s="99"/>
      <c r="Q30642" s="99"/>
    </row>
    <row r="30643" spans="16:17" x14ac:dyDescent="0.3">
      <c r="P30643" s="99"/>
      <c r="Q30643" s="99"/>
    </row>
    <row r="30644" spans="16:17" x14ac:dyDescent="0.3">
      <c r="P30644" s="99"/>
      <c r="Q30644" s="99"/>
    </row>
    <row r="30645" spans="16:17" x14ac:dyDescent="0.3">
      <c r="P30645" s="99"/>
      <c r="Q30645" s="99"/>
    </row>
    <row r="30646" spans="16:17" x14ac:dyDescent="0.3">
      <c r="P30646" s="99"/>
      <c r="Q30646" s="99"/>
    </row>
    <row r="30647" spans="16:17" x14ac:dyDescent="0.3">
      <c r="P30647" s="99"/>
      <c r="Q30647" s="99"/>
    </row>
    <row r="30648" spans="16:17" x14ac:dyDescent="0.3">
      <c r="P30648" s="99"/>
      <c r="Q30648" s="99"/>
    </row>
    <row r="30649" spans="16:17" x14ac:dyDescent="0.3">
      <c r="P30649" s="99"/>
      <c r="Q30649" s="99"/>
    </row>
    <row r="30650" spans="16:17" x14ac:dyDescent="0.3">
      <c r="P30650" s="99"/>
      <c r="Q30650" s="99"/>
    </row>
    <row r="30651" spans="16:17" x14ac:dyDescent="0.3">
      <c r="P30651" s="99"/>
      <c r="Q30651" s="99"/>
    </row>
    <row r="30652" spans="16:17" x14ac:dyDescent="0.3">
      <c r="P30652" s="99"/>
      <c r="Q30652" s="99"/>
    </row>
    <row r="30653" spans="16:17" x14ac:dyDescent="0.3">
      <c r="P30653" s="99"/>
      <c r="Q30653" s="99"/>
    </row>
    <row r="30654" spans="16:17" x14ac:dyDescent="0.3">
      <c r="P30654" s="99"/>
      <c r="Q30654" s="99"/>
    </row>
    <row r="30655" spans="16:17" x14ac:dyDescent="0.3">
      <c r="P30655" s="99"/>
      <c r="Q30655" s="99"/>
    </row>
    <row r="30656" spans="16:17" x14ac:dyDescent="0.3">
      <c r="P30656" s="99"/>
      <c r="Q30656" s="99"/>
    </row>
    <row r="30657" spans="16:17" x14ac:dyDescent="0.3">
      <c r="P30657" s="99"/>
      <c r="Q30657" s="99"/>
    </row>
    <row r="30658" spans="16:17" x14ac:dyDescent="0.3">
      <c r="P30658" s="99"/>
      <c r="Q30658" s="99"/>
    </row>
    <row r="30659" spans="16:17" x14ac:dyDescent="0.3">
      <c r="P30659" s="99"/>
      <c r="Q30659" s="99"/>
    </row>
    <row r="30660" spans="16:17" x14ac:dyDescent="0.3">
      <c r="P30660" s="99"/>
      <c r="Q30660" s="99"/>
    </row>
    <row r="30661" spans="16:17" x14ac:dyDescent="0.3">
      <c r="P30661" s="99"/>
      <c r="Q30661" s="99"/>
    </row>
    <row r="30662" spans="16:17" x14ac:dyDescent="0.3">
      <c r="P30662" s="99"/>
      <c r="Q30662" s="99"/>
    </row>
    <row r="30663" spans="16:17" x14ac:dyDescent="0.3">
      <c r="P30663" s="99"/>
      <c r="Q30663" s="99"/>
    </row>
    <row r="30664" spans="16:17" x14ac:dyDescent="0.3">
      <c r="P30664" s="99"/>
      <c r="Q30664" s="99"/>
    </row>
    <row r="30665" spans="16:17" x14ac:dyDescent="0.3">
      <c r="P30665" s="99"/>
      <c r="Q30665" s="99"/>
    </row>
    <row r="30666" spans="16:17" x14ac:dyDescent="0.3">
      <c r="P30666" s="99"/>
      <c r="Q30666" s="99"/>
    </row>
    <row r="30667" spans="16:17" x14ac:dyDescent="0.3">
      <c r="P30667" s="99"/>
      <c r="Q30667" s="99"/>
    </row>
    <row r="30668" spans="16:17" x14ac:dyDescent="0.3">
      <c r="P30668" s="99"/>
      <c r="Q30668" s="99"/>
    </row>
    <row r="30669" spans="16:17" x14ac:dyDescent="0.3">
      <c r="P30669" s="99"/>
      <c r="Q30669" s="99"/>
    </row>
    <row r="30670" spans="16:17" x14ac:dyDescent="0.3">
      <c r="P30670" s="99"/>
      <c r="Q30670" s="99"/>
    </row>
    <row r="30671" spans="16:17" x14ac:dyDescent="0.3">
      <c r="P30671" s="99"/>
      <c r="Q30671" s="99"/>
    </row>
    <row r="30672" spans="16:17" x14ac:dyDescent="0.3">
      <c r="P30672" s="99"/>
      <c r="Q30672" s="99"/>
    </row>
    <row r="30673" spans="16:17" x14ac:dyDescent="0.3">
      <c r="P30673" s="99"/>
      <c r="Q30673" s="99"/>
    </row>
    <row r="30674" spans="16:17" x14ac:dyDescent="0.3">
      <c r="P30674" s="99"/>
      <c r="Q30674" s="99"/>
    </row>
    <row r="30675" spans="16:17" x14ac:dyDescent="0.3">
      <c r="P30675" s="99"/>
      <c r="Q30675" s="99"/>
    </row>
    <row r="30676" spans="16:17" x14ac:dyDescent="0.3">
      <c r="P30676" s="99"/>
      <c r="Q30676" s="99"/>
    </row>
    <row r="30677" spans="16:17" x14ac:dyDescent="0.3">
      <c r="P30677" s="99"/>
      <c r="Q30677" s="99"/>
    </row>
    <row r="30678" spans="16:17" x14ac:dyDescent="0.3">
      <c r="P30678" s="99"/>
      <c r="Q30678" s="99"/>
    </row>
    <row r="30679" spans="16:17" x14ac:dyDescent="0.3">
      <c r="P30679" s="99"/>
      <c r="Q30679" s="99"/>
    </row>
    <row r="30680" spans="16:17" x14ac:dyDescent="0.3">
      <c r="P30680" s="99"/>
      <c r="Q30680" s="99"/>
    </row>
    <row r="30681" spans="16:17" x14ac:dyDescent="0.3">
      <c r="P30681" s="99"/>
      <c r="Q30681" s="99"/>
    </row>
    <row r="30682" spans="16:17" x14ac:dyDescent="0.3">
      <c r="P30682" s="99"/>
      <c r="Q30682" s="99"/>
    </row>
    <row r="30683" spans="16:17" x14ac:dyDescent="0.3">
      <c r="P30683" s="99"/>
      <c r="Q30683" s="99"/>
    </row>
    <row r="30684" spans="16:17" x14ac:dyDescent="0.3">
      <c r="P30684" s="99"/>
      <c r="Q30684" s="99"/>
    </row>
    <row r="30685" spans="16:17" x14ac:dyDescent="0.3">
      <c r="P30685" s="99"/>
      <c r="Q30685" s="99"/>
    </row>
    <row r="30686" spans="16:17" x14ac:dyDescent="0.3">
      <c r="P30686" s="99"/>
      <c r="Q30686" s="99"/>
    </row>
    <row r="30687" spans="16:17" x14ac:dyDescent="0.3">
      <c r="P30687" s="99"/>
      <c r="Q30687" s="99"/>
    </row>
    <row r="30688" spans="16:17" x14ac:dyDescent="0.3">
      <c r="P30688" s="99"/>
      <c r="Q30688" s="99"/>
    </row>
    <row r="30689" spans="16:17" x14ac:dyDescent="0.3">
      <c r="P30689" s="99"/>
      <c r="Q30689" s="99"/>
    </row>
    <row r="30690" spans="16:17" x14ac:dyDescent="0.3">
      <c r="P30690" s="99"/>
      <c r="Q30690" s="99"/>
    </row>
    <row r="30691" spans="16:17" x14ac:dyDescent="0.3">
      <c r="P30691" s="99"/>
      <c r="Q30691" s="99"/>
    </row>
    <row r="30692" spans="16:17" x14ac:dyDescent="0.3">
      <c r="P30692" s="99"/>
      <c r="Q30692" s="99"/>
    </row>
    <row r="30693" spans="16:17" x14ac:dyDescent="0.3">
      <c r="P30693" s="99"/>
      <c r="Q30693" s="99"/>
    </row>
    <row r="30694" spans="16:17" x14ac:dyDescent="0.3">
      <c r="P30694" s="99"/>
      <c r="Q30694" s="99"/>
    </row>
    <row r="30695" spans="16:17" x14ac:dyDescent="0.3">
      <c r="P30695" s="99"/>
      <c r="Q30695" s="99"/>
    </row>
    <row r="30696" spans="16:17" x14ac:dyDescent="0.3">
      <c r="P30696" s="99"/>
      <c r="Q30696" s="99"/>
    </row>
    <row r="30697" spans="16:17" x14ac:dyDescent="0.3">
      <c r="P30697" s="99"/>
      <c r="Q30697" s="99"/>
    </row>
    <row r="30698" spans="16:17" x14ac:dyDescent="0.3">
      <c r="P30698" s="99"/>
      <c r="Q30698" s="99"/>
    </row>
    <row r="30699" spans="16:17" x14ac:dyDescent="0.3">
      <c r="P30699" s="99"/>
      <c r="Q30699" s="99"/>
    </row>
    <row r="30700" spans="16:17" x14ac:dyDescent="0.3">
      <c r="P30700" s="99"/>
      <c r="Q30700" s="99"/>
    </row>
    <row r="30701" spans="16:17" x14ac:dyDescent="0.3">
      <c r="P30701" s="99"/>
      <c r="Q30701" s="99"/>
    </row>
    <row r="30702" spans="16:17" x14ac:dyDescent="0.3">
      <c r="P30702" s="99"/>
      <c r="Q30702" s="99"/>
    </row>
    <row r="30703" spans="16:17" x14ac:dyDescent="0.3">
      <c r="P30703" s="99"/>
      <c r="Q30703" s="99"/>
    </row>
    <row r="30704" spans="16:17" x14ac:dyDescent="0.3">
      <c r="P30704" s="99"/>
      <c r="Q30704" s="99"/>
    </row>
    <row r="30705" spans="16:17" x14ac:dyDescent="0.3">
      <c r="P30705" s="99"/>
      <c r="Q30705" s="99"/>
    </row>
    <row r="30706" spans="16:17" x14ac:dyDescent="0.3">
      <c r="P30706" s="99"/>
      <c r="Q30706" s="99"/>
    </row>
    <row r="30707" spans="16:17" x14ac:dyDescent="0.3">
      <c r="P30707" s="99"/>
      <c r="Q30707" s="99"/>
    </row>
    <row r="30708" spans="16:17" x14ac:dyDescent="0.3">
      <c r="P30708" s="99"/>
      <c r="Q30708" s="99"/>
    </row>
    <row r="30709" spans="16:17" x14ac:dyDescent="0.3">
      <c r="P30709" s="99"/>
      <c r="Q30709" s="99"/>
    </row>
    <row r="30710" spans="16:17" x14ac:dyDescent="0.3">
      <c r="P30710" s="99"/>
      <c r="Q30710" s="99"/>
    </row>
    <row r="30711" spans="16:17" x14ac:dyDescent="0.3">
      <c r="P30711" s="99"/>
      <c r="Q30711" s="99"/>
    </row>
    <row r="30712" spans="16:17" x14ac:dyDescent="0.3">
      <c r="P30712" s="99"/>
      <c r="Q30712" s="99"/>
    </row>
    <row r="30713" spans="16:17" x14ac:dyDescent="0.3">
      <c r="P30713" s="99"/>
      <c r="Q30713" s="99"/>
    </row>
    <row r="30714" spans="16:17" x14ac:dyDescent="0.3">
      <c r="P30714" s="99"/>
      <c r="Q30714" s="99"/>
    </row>
    <row r="30715" spans="16:17" x14ac:dyDescent="0.3">
      <c r="P30715" s="99"/>
      <c r="Q30715" s="99"/>
    </row>
    <row r="30716" spans="16:17" x14ac:dyDescent="0.3">
      <c r="P30716" s="99"/>
      <c r="Q30716" s="99"/>
    </row>
    <row r="30717" spans="16:17" x14ac:dyDescent="0.3">
      <c r="P30717" s="99"/>
      <c r="Q30717" s="99"/>
    </row>
    <row r="30718" spans="16:17" x14ac:dyDescent="0.3">
      <c r="P30718" s="99"/>
      <c r="Q30718" s="99"/>
    </row>
    <row r="30719" spans="16:17" x14ac:dyDescent="0.3">
      <c r="P30719" s="99"/>
      <c r="Q30719" s="99"/>
    </row>
    <row r="30720" spans="16:17" x14ac:dyDescent="0.3">
      <c r="P30720" s="99"/>
      <c r="Q30720" s="99"/>
    </row>
    <row r="30721" spans="16:17" x14ac:dyDescent="0.3">
      <c r="P30721" s="99"/>
      <c r="Q30721" s="99"/>
    </row>
    <row r="30722" spans="16:17" x14ac:dyDescent="0.3">
      <c r="P30722" s="99"/>
      <c r="Q30722" s="99"/>
    </row>
    <row r="30723" spans="16:17" x14ac:dyDescent="0.3">
      <c r="P30723" s="99"/>
      <c r="Q30723" s="99"/>
    </row>
    <row r="30724" spans="16:17" x14ac:dyDescent="0.3">
      <c r="P30724" s="99"/>
      <c r="Q30724" s="99"/>
    </row>
    <row r="30725" spans="16:17" x14ac:dyDescent="0.3">
      <c r="P30725" s="99"/>
      <c r="Q30725" s="99"/>
    </row>
    <row r="30726" spans="16:17" x14ac:dyDescent="0.3">
      <c r="P30726" s="99"/>
      <c r="Q30726" s="99"/>
    </row>
    <row r="30727" spans="16:17" x14ac:dyDescent="0.3">
      <c r="P30727" s="99"/>
      <c r="Q30727" s="99"/>
    </row>
    <row r="30728" spans="16:17" x14ac:dyDescent="0.3">
      <c r="P30728" s="99"/>
      <c r="Q30728" s="99"/>
    </row>
    <row r="30729" spans="16:17" x14ac:dyDescent="0.3">
      <c r="P30729" s="99"/>
      <c r="Q30729" s="99"/>
    </row>
    <row r="30730" spans="16:17" x14ac:dyDescent="0.3">
      <c r="P30730" s="99"/>
      <c r="Q30730" s="99"/>
    </row>
    <row r="30731" spans="16:17" x14ac:dyDescent="0.3">
      <c r="P30731" s="99"/>
      <c r="Q30731" s="99"/>
    </row>
    <row r="30732" spans="16:17" x14ac:dyDescent="0.3">
      <c r="P30732" s="99"/>
      <c r="Q30732" s="99"/>
    </row>
    <row r="30733" spans="16:17" x14ac:dyDescent="0.3">
      <c r="P30733" s="99"/>
      <c r="Q30733" s="99"/>
    </row>
    <row r="30734" spans="16:17" x14ac:dyDescent="0.3">
      <c r="P30734" s="99"/>
      <c r="Q30734" s="99"/>
    </row>
    <row r="30735" spans="16:17" x14ac:dyDescent="0.3">
      <c r="P30735" s="99"/>
      <c r="Q30735" s="99"/>
    </row>
    <row r="30736" spans="16:17" x14ac:dyDescent="0.3">
      <c r="P30736" s="99"/>
      <c r="Q30736" s="99"/>
    </row>
    <row r="30737" spans="16:17" x14ac:dyDescent="0.3">
      <c r="P30737" s="99"/>
      <c r="Q30737" s="99"/>
    </row>
    <row r="30738" spans="16:17" x14ac:dyDescent="0.3">
      <c r="P30738" s="99"/>
      <c r="Q30738" s="99"/>
    </row>
    <row r="30739" spans="16:17" x14ac:dyDescent="0.3">
      <c r="P30739" s="99"/>
      <c r="Q30739" s="99"/>
    </row>
    <row r="30740" spans="16:17" x14ac:dyDescent="0.3">
      <c r="P30740" s="99"/>
      <c r="Q30740" s="99"/>
    </row>
    <row r="30741" spans="16:17" x14ac:dyDescent="0.3">
      <c r="P30741" s="99"/>
      <c r="Q30741" s="99"/>
    </row>
    <row r="30742" spans="16:17" x14ac:dyDescent="0.3">
      <c r="P30742" s="99"/>
      <c r="Q30742" s="99"/>
    </row>
    <row r="30743" spans="16:17" x14ac:dyDescent="0.3">
      <c r="P30743" s="99"/>
      <c r="Q30743" s="99"/>
    </row>
    <row r="30744" spans="16:17" x14ac:dyDescent="0.3">
      <c r="P30744" s="99"/>
      <c r="Q30744" s="99"/>
    </row>
    <row r="30745" spans="16:17" x14ac:dyDescent="0.3">
      <c r="P30745" s="99"/>
      <c r="Q30745" s="99"/>
    </row>
    <row r="30746" spans="16:17" x14ac:dyDescent="0.3">
      <c r="P30746" s="99"/>
      <c r="Q30746" s="99"/>
    </row>
    <row r="30747" spans="16:17" x14ac:dyDescent="0.3">
      <c r="P30747" s="99"/>
      <c r="Q30747" s="99"/>
    </row>
    <row r="30748" spans="16:17" x14ac:dyDescent="0.3">
      <c r="P30748" s="99"/>
      <c r="Q30748" s="99"/>
    </row>
    <row r="30749" spans="16:17" x14ac:dyDescent="0.3">
      <c r="P30749" s="99"/>
      <c r="Q30749" s="99"/>
    </row>
    <row r="30750" spans="16:17" x14ac:dyDescent="0.3">
      <c r="P30750" s="99"/>
      <c r="Q30750" s="99"/>
    </row>
    <row r="30751" spans="16:17" x14ac:dyDescent="0.3">
      <c r="P30751" s="99"/>
      <c r="Q30751" s="99"/>
    </row>
    <row r="30752" spans="16:17" x14ac:dyDescent="0.3">
      <c r="P30752" s="99"/>
      <c r="Q30752" s="99"/>
    </row>
    <row r="30753" spans="16:17" x14ac:dyDescent="0.3">
      <c r="P30753" s="99"/>
      <c r="Q30753" s="99"/>
    </row>
    <row r="30754" spans="16:17" x14ac:dyDescent="0.3">
      <c r="P30754" s="99"/>
      <c r="Q30754" s="99"/>
    </row>
    <row r="30755" spans="16:17" x14ac:dyDescent="0.3">
      <c r="P30755" s="99"/>
      <c r="Q30755" s="99"/>
    </row>
    <row r="30756" spans="16:17" x14ac:dyDescent="0.3">
      <c r="P30756" s="99"/>
      <c r="Q30756" s="99"/>
    </row>
    <row r="30757" spans="16:17" x14ac:dyDescent="0.3">
      <c r="P30757" s="99"/>
      <c r="Q30757" s="99"/>
    </row>
    <row r="30758" spans="16:17" x14ac:dyDescent="0.3">
      <c r="P30758" s="99"/>
      <c r="Q30758" s="99"/>
    </row>
    <row r="30759" spans="16:17" x14ac:dyDescent="0.3">
      <c r="P30759" s="99"/>
      <c r="Q30759" s="99"/>
    </row>
    <row r="30760" spans="16:17" x14ac:dyDescent="0.3">
      <c r="P30760" s="99"/>
      <c r="Q30760" s="99"/>
    </row>
    <row r="30761" spans="16:17" x14ac:dyDescent="0.3">
      <c r="P30761" s="99"/>
      <c r="Q30761" s="99"/>
    </row>
    <row r="30762" spans="16:17" x14ac:dyDescent="0.3">
      <c r="P30762" s="99"/>
      <c r="Q30762" s="99"/>
    </row>
    <row r="30763" spans="16:17" x14ac:dyDescent="0.3">
      <c r="P30763" s="99"/>
      <c r="Q30763" s="99"/>
    </row>
    <row r="30764" spans="16:17" x14ac:dyDescent="0.3">
      <c r="P30764" s="99"/>
      <c r="Q30764" s="99"/>
    </row>
    <row r="30765" spans="16:17" x14ac:dyDescent="0.3">
      <c r="P30765" s="99"/>
      <c r="Q30765" s="99"/>
    </row>
    <row r="30766" spans="16:17" x14ac:dyDescent="0.3">
      <c r="P30766" s="99"/>
      <c r="Q30766" s="99"/>
    </row>
    <row r="30767" spans="16:17" x14ac:dyDescent="0.3">
      <c r="P30767" s="99"/>
      <c r="Q30767" s="99"/>
    </row>
    <row r="30768" spans="16:17" x14ac:dyDescent="0.3">
      <c r="P30768" s="99"/>
      <c r="Q30768" s="99"/>
    </row>
    <row r="30769" spans="16:17" x14ac:dyDescent="0.3">
      <c r="P30769" s="99"/>
      <c r="Q30769" s="99"/>
    </row>
    <row r="30770" spans="16:17" x14ac:dyDescent="0.3">
      <c r="P30770" s="99"/>
      <c r="Q30770" s="99"/>
    </row>
    <row r="30771" spans="16:17" x14ac:dyDescent="0.3">
      <c r="P30771" s="99"/>
      <c r="Q30771" s="99"/>
    </row>
    <row r="30772" spans="16:17" x14ac:dyDescent="0.3">
      <c r="P30772" s="99"/>
      <c r="Q30772" s="99"/>
    </row>
    <row r="30773" spans="16:17" x14ac:dyDescent="0.3">
      <c r="P30773" s="99"/>
      <c r="Q30773" s="99"/>
    </row>
    <row r="30774" spans="16:17" x14ac:dyDescent="0.3">
      <c r="P30774" s="99"/>
      <c r="Q30774" s="99"/>
    </row>
    <row r="30775" spans="16:17" x14ac:dyDescent="0.3">
      <c r="P30775" s="99"/>
      <c r="Q30775" s="99"/>
    </row>
    <row r="30776" spans="16:17" x14ac:dyDescent="0.3">
      <c r="P30776" s="99"/>
      <c r="Q30776" s="99"/>
    </row>
    <row r="30777" spans="16:17" x14ac:dyDescent="0.3">
      <c r="P30777" s="99"/>
      <c r="Q30777" s="99"/>
    </row>
    <row r="30778" spans="16:17" x14ac:dyDescent="0.3">
      <c r="P30778" s="99"/>
      <c r="Q30778" s="99"/>
    </row>
    <row r="30779" spans="16:17" x14ac:dyDescent="0.3">
      <c r="P30779" s="99"/>
      <c r="Q30779" s="99"/>
    </row>
    <row r="30780" spans="16:17" x14ac:dyDescent="0.3">
      <c r="P30780" s="99"/>
      <c r="Q30780" s="99"/>
    </row>
    <row r="30781" spans="16:17" x14ac:dyDescent="0.3">
      <c r="P30781" s="99"/>
      <c r="Q30781" s="99"/>
    </row>
    <row r="30782" spans="16:17" x14ac:dyDescent="0.3">
      <c r="P30782" s="99"/>
      <c r="Q30782" s="99"/>
    </row>
    <row r="30783" spans="16:17" x14ac:dyDescent="0.3">
      <c r="P30783" s="99"/>
      <c r="Q30783" s="99"/>
    </row>
    <row r="30784" spans="16:17" x14ac:dyDescent="0.3">
      <c r="P30784" s="99"/>
      <c r="Q30784" s="99"/>
    </row>
    <row r="30785" spans="16:17" x14ac:dyDescent="0.3">
      <c r="P30785" s="99"/>
      <c r="Q30785" s="99"/>
    </row>
    <row r="30786" spans="16:17" x14ac:dyDescent="0.3">
      <c r="P30786" s="99"/>
      <c r="Q30786" s="99"/>
    </row>
    <row r="30787" spans="16:17" x14ac:dyDescent="0.3">
      <c r="P30787" s="99"/>
      <c r="Q30787" s="99"/>
    </row>
    <row r="30788" spans="16:17" x14ac:dyDescent="0.3">
      <c r="P30788" s="99"/>
      <c r="Q30788" s="99"/>
    </row>
    <row r="30789" spans="16:17" x14ac:dyDescent="0.3">
      <c r="P30789" s="99"/>
      <c r="Q30789" s="99"/>
    </row>
    <row r="30790" spans="16:17" x14ac:dyDescent="0.3">
      <c r="P30790" s="99"/>
      <c r="Q30790" s="99"/>
    </row>
    <row r="30791" spans="16:17" x14ac:dyDescent="0.3">
      <c r="P30791" s="99"/>
      <c r="Q30791" s="99"/>
    </row>
    <row r="30792" spans="16:17" x14ac:dyDescent="0.3">
      <c r="P30792" s="99"/>
      <c r="Q30792" s="99"/>
    </row>
    <row r="30793" spans="16:17" x14ac:dyDescent="0.3">
      <c r="P30793" s="99"/>
      <c r="Q30793" s="99"/>
    </row>
    <row r="30794" spans="16:17" x14ac:dyDescent="0.3">
      <c r="P30794" s="99"/>
      <c r="Q30794" s="99"/>
    </row>
    <row r="30795" spans="16:17" x14ac:dyDescent="0.3">
      <c r="P30795" s="99"/>
      <c r="Q30795" s="99"/>
    </row>
    <row r="30796" spans="16:17" x14ac:dyDescent="0.3">
      <c r="P30796" s="99"/>
      <c r="Q30796" s="99"/>
    </row>
    <row r="30797" spans="16:17" x14ac:dyDescent="0.3">
      <c r="P30797" s="99"/>
      <c r="Q30797" s="99"/>
    </row>
    <row r="30798" spans="16:17" x14ac:dyDescent="0.3">
      <c r="P30798" s="99"/>
      <c r="Q30798" s="99"/>
    </row>
    <row r="30799" spans="16:17" x14ac:dyDescent="0.3">
      <c r="P30799" s="99"/>
      <c r="Q30799" s="99"/>
    </row>
    <row r="30800" spans="16:17" x14ac:dyDescent="0.3">
      <c r="P30800" s="99"/>
      <c r="Q30800" s="99"/>
    </row>
    <row r="30801" spans="16:17" x14ac:dyDescent="0.3">
      <c r="P30801" s="99"/>
      <c r="Q30801" s="99"/>
    </row>
    <row r="30802" spans="16:17" x14ac:dyDescent="0.3">
      <c r="P30802" s="99"/>
      <c r="Q30802" s="99"/>
    </row>
    <row r="30803" spans="16:17" x14ac:dyDescent="0.3">
      <c r="P30803" s="99"/>
      <c r="Q30803" s="99"/>
    </row>
    <row r="30804" spans="16:17" x14ac:dyDescent="0.3">
      <c r="P30804" s="99"/>
      <c r="Q30804" s="99"/>
    </row>
    <row r="30805" spans="16:17" x14ac:dyDescent="0.3">
      <c r="P30805" s="99"/>
      <c r="Q30805" s="99"/>
    </row>
    <row r="30806" spans="16:17" x14ac:dyDescent="0.3">
      <c r="P30806" s="99"/>
      <c r="Q30806" s="99"/>
    </row>
    <row r="30807" spans="16:17" x14ac:dyDescent="0.3">
      <c r="P30807" s="99"/>
      <c r="Q30807" s="99"/>
    </row>
    <row r="30808" spans="16:17" x14ac:dyDescent="0.3">
      <c r="P30808" s="99"/>
      <c r="Q30808" s="99"/>
    </row>
    <row r="30809" spans="16:17" x14ac:dyDescent="0.3">
      <c r="P30809" s="99"/>
      <c r="Q30809" s="99"/>
    </row>
    <row r="30810" spans="16:17" x14ac:dyDescent="0.3">
      <c r="P30810" s="99"/>
      <c r="Q30810" s="99"/>
    </row>
    <row r="30811" spans="16:17" x14ac:dyDescent="0.3">
      <c r="P30811" s="99"/>
      <c r="Q30811" s="99"/>
    </row>
    <row r="30812" spans="16:17" x14ac:dyDescent="0.3">
      <c r="P30812" s="99"/>
      <c r="Q30812" s="99"/>
    </row>
    <row r="30813" spans="16:17" x14ac:dyDescent="0.3">
      <c r="P30813" s="99"/>
      <c r="Q30813" s="99"/>
    </row>
    <row r="30814" spans="16:17" x14ac:dyDescent="0.3">
      <c r="P30814" s="99"/>
      <c r="Q30814" s="99"/>
    </row>
    <row r="30815" spans="16:17" x14ac:dyDescent="0.3">
      <c r="P30815" s="99"/>
      <c r="Q30815" s="99"/>
    </row>
    <row r="30816" spans="16:17" x14ac:dyDescent="0.3">
      <c r="P30816" s="99"/>
      <c r="Q30816" s="99"/>
    </row>
    <row r="30817" spans="16:17" x14ac:dyDescent="0.3">
      <c r="P30817" s="99"/>
      <c r="Q30817" s="99"/>
    </row>
    <row r="30818" spans="16:17" x14ac:dyDescent="0.3">
      <c r="P30818" s="99"/>
      <c r="Q30818" s="99"/>
    </row>
    <row r="30819" spans="16:17" x14ac:dyDescent="0.3">
      <c r="P30819" s="99"/>
      <c r="Q30819" s="99"/>
    </row>
    <row r="30820" spans="16:17" x14ac:dyDescent="0.3">
      <c r="P30820" s="99"/>
      <c r="Q30820" s="99"/>
    </row>
    <row r="30821" spans="16:17" x14ac:dyDescent="0.3">
      <c r="P30821" s="99"/>
      <c r="Q30821" s="99"/>
    </row>
    <row r="30822" spans="16:17" x14ac:dyDescent="0.3">
      <c r="P30822" s="99"/>
      <c r="Q30822" s="99"/>
    </row>
    <row r="30823" spans="16:17" x14ac:dyDescent="0.3">
      <c r="P30823" s="99"/>
      <c r="Q30823" s="99"/>
    </row>
    <row r="30824" spans="16:17" x14ac:dyDescent="0.3">
      <c r="P30824" s="99"/>
      <c r="Q30824" s="99"/>
    </row>
    <row r="30825" spans="16:17" x14ac:dyDescent="0.3">
      <c r="P30825" s="99"/>
      <c r="Q30825" s="99"/>
    </row>
    <row r="30826" spans="16:17" x14ac:dyDescent="0.3">
      <c r="P30826" s="99"/>
      <c r="Q30826" s="99"/>
    </row>
    <row r="30827" spans="16:17" x14ac:dyDescent="0.3">
      <c r="P30827" s="99"/>
      <c r="Q30827" s="99"/>
    </row>
    <row r="30828" spans="16:17" x14ac:dyDescent="0.3">
      <c r="P30828" s="99"/>
      <c r="Q30828" s="99"/>
    </row>
    <row r="30829" spans="16:17" x14ac:dyDescent="0.3">
      <c r="P30829" s="99"/>
      <c r="Q30829" s="99"/>
    </row>
    <row r="30830" spans="16:17" x14ac:dyDescent="0.3">
      <c r="P30830" s="99"/>
      <c r="Q30830" s="99"/>
    </row>
    <row r="30831" spans="16:17" x14ac:dyDescent="0.3">
      <c r="P30831" s="99"/>
      <c r="Q30831" s="99"/>
    </row>
    <row r="30832" spans="16:17" x14ac:dyDescent="0.3">
      <c r="P30832" s="99"/>
      <c r="Q30832" s="99"/>
    </row>
    <row r="30833" spans="16:17" x14ac:dyDescent="0.3">
      <c r="P30833" s="99"/>
      <c r="Q30833" s="99"/>
    </row>
    <row r="30834" spans="16:17" x14ac:dyDescent="0.3">
      <c r="P30834" s="99"/>
      <c r="Q30834" s="99"/>
    </row>
    <row r="30835" spans="16:17" x14ac:dyDescent="0.3">
      <c r="P30835" s="99"/>
      <c r="Q30835" s="99"/>
    </row>
    <row r="30836" spans="16:17" x14ac:dyDescent="0.3">
      <c r="P30836" s="99"/>
      <c r="Q30836" s="99"/>
    </row>
    <row r="30837" spans="16:17" x14ac:dyDescent="0.3">
      <c r="P30837" s="99"/>
      <c r="Q30837" s="99"/>
    </row>
    <row r="30838" spans="16:17" x14ac:dyDescent="0.3">
      <c r="P30838" s="99"/>
      <c r="Q30838" s="99"/>
    </row>
    <row r="30839" spans="16:17" x14ac:dyDescent="0.3">
      <c r="P30839" s="99"/>
      <c r="Q30839" s="99"/>
    </row>
    <row r="30840" spans="16:17" x14ac:dyDescent="0.3">
      <c r="P30840" s="99"/>
      <c r="Q30840" s="99"/>
    </row>
    <row r="30841" spans="16:17" x14ac:dyDescent="0.3">
      <c r="P30841" s="99"/>
      <c r="Q30841" s="99"/>
    </row>
    <row r="30842" spans="16:17" x14ac:dyDescent="0.3">
      <c r="P30842" s="99"/>
      <c r="Q30842" s="99"/>
    </row>
    <row r="30843" spans="16:17" x14ac:dyDescent="0.3">
      <c r="P30843" s="99"/>
      <c r="Q30843" s="99"/>
    </row>
    <row r="30844" spans="16:17" x14ac:dyDescent="0.3">
      <c r="P30844" s="99"/>
      <c r="Q30844" s="99"/>
    </row>
    <row r="30845" spans="16:17" x14ac:dyDescent="0.3">
      <c r="P30845" s="99"/>
      <c r="Q30845" s="99"/>
    </row>
    <row r="30846" spans="16:17" x14ac:dyDescent="0.3">
      <c r="P30846" s="99"/>
      <c r="Q30846" s="99"/>
    </row>
    <row r="30847" spans="16:17" x14ac:dyDescent="0.3">
      <c r="P30847" s="99"/>
      <c r="Q30847" s="99"/>
    </row>
    <row r="30848" spans="16:17" x14ac:dyDescent="0.3">
      <c r="P30848" s="99"/>
      <c r="Q30848" s="99"/>
    </row>
    <row r="30849" spans="16:17" x14ac:dyDescent="0.3">
      <c r="P30849" s="99"/>
      <c r="Q30849" s="99"/>
    </row>
    <row r="30850" spans="16:17" x14ac:dyDescent="0.3">
      <c r="P30850" s="99"/>
      <c r="Q30850" s="99"/>
    </row>
    <row r="30851" spans="16:17" x14ac:dyDescent="0.3">
      <c r="P30851" s="99"/>
      <c r="Q30851" s="99"/>
    </row>
    <row r="30852" spans="16:17" x14ac:dyDescent="0.3">
      <c r="P30852" s="99"/>
      <c r="Q30852" s="99"/>
    </row>
    <row r="30853" spans="16:17" x14ac:dyDescent="0.3">
      <c r="P30853" s="99"/>
      <c r="Q30853" s="99"/>
    </row>
    <row r="30854" spans="16:17" x14ac:dyDescent="0.3">
      <c r="P30854" s="99"/>
      <c r="Q30854" s="99"/>
    </row>
    <row r="30855" spans="16:17" x14ac:dyDescent="0.3">
      <c r="P30855" s="99"/>
      <c r="Q30855" s="99"/>
    </row>
    <row r="30856" spans="16:17" x14ac:dyDescent="0.3">
      <c r="P30856" s="99"/>
      <c r="Q30856" s="99"/>
    </row>
    <row r="30857" spans="16:17" x14ac:dyDescent="0.3">
      <c r="P30857" s="99"/>
      <c r="Q30857" s="99"/>
    </row>
    <row r="30858" spans="16:17" x14ac:dyDescent="0.3">
      <c r="P30858" s="99"/>
      <c r="Q30858" s="99"/>
    </row>
    <row r="30859" spans="16:17" x14ac:dyDescent="0.3">
      <c r="P30859" s="99"/>
      <c r="Q30859" s="99"/>
    </row>
    <row r="30860" spans="16:17" x14ac:dyDescent="0.3">
      <c r="P30860" s="99"/>
      <c r="Q30860" s="99"/>
    </row>
    <row r="30861" spans="16:17" x14ac:dyDescent="0.3">
      <c r="P30861" s="99"/>
      <c r="Q30861" s="99"/>
    </row>
    <row r="30862" spans="16:17" x14ac:dyDescent="0.3">
      <c r="P30862" s="99"/>
      <c r="Q30862" s="99"/>
    </row>
    <row r="30863" spans="16:17" x14ac:dyDescent="0.3">
      <c r="P30863" s="99"/>
      <c r="Q30863" s="99"/>
    </row>
    <row r="30864" spans="16:17" x14ac:dyDescent="0.3">
      <c r="P30864" s="99"/>
      <c r="Q30864" s="99"/>
    </row>
    <row r="30865" spans="16:17" x14ac:dyDescent="0.3">
      <c r="P30865" s="99"/>
      <c r="Q30865" s="99"/>
    </row>
    <row r="30866" spans="16:17" x14ac:dyDescent="0.3">
      <c r="P30866" s="99"/>
      <c r="Q30866" s="99"/>
    </row>
    <row r="30867" spans="16:17" x14ac:dyDescent="0.3">
      <c r="P30867" s="99"/>
      <c r="Q30867" s="99"/>
    </row>
    <row r="30868" spans="16:17" x14ac:dyDescent="0.3">
      <c r="P30868" s="99"/>
      <c r="Q30868" s="99"/>
    </row>
    <row r="30869" spans="16:17" x14ac:dyDescent="0.3">
      <c r="P30869" s="99"/>
      <c r="Q30869" s="99"/>
    </row>
    <row r="30870" spans="16:17" x14ac:dyDescent="0.3">
      <c r="P30870" s="99"/>
      <c r="Q30870" s="99"/>
    </row>
    <row r="30871" spans="16:17" x14ac:dyDescent="0.3">
      <c r="P30871" s="99"/>
      <c r="Q30871" s="99"/>
    </row>
    <row r="30872" spans="16:17" x14ac:dyDescent="0.3">
      <c r="P30872" s="99"/>
      <c r="Q30872" s="99"/>
    </row>
    <row r="30873" spans="16:17" x14ac:dyDescent="0.3">
      <c r="P30873" s="99"/>
      <c r="Q30873" s="99"/>
    </row>
    <row r="30874" spans="16:17" x14ac:dyDescent="0.3">
      <c r="P30874" s="99"/>
      <c r="Q30874" s="99"/>
    </row>
    <row r="30875" spans="16:17" x14ac:dyDescent="0.3">
      <c r="P30875" s="99"/>
      <c r="Q30875" s="99"/>
    </row>
    <row r="30876" spans="16:17" x14ac:dyDescent="0.3">
      <c r="P30876" s="99"/>
      <c r="Q30876" s="99"/>
    </row>
    <row r="30877" spans="16:17" x14ac:dyDescent="0.3">
      <c r="P30877" s="99"/>
      <c r="Q30877" s="99"/>
    </row>
    <row r="30878" spans="16:17" x14ac:dyDescent="0.3">
      <c r="P30878" s="99"/>
      <c r="Q30878" s="99"/>
    </row>
    <row r="30879" spans="16:17" x14ac:dyDescent="0.3">
      <c r="P30879" s="99"/>
      <c r="Q30879" s="99"/>
    </row>
    <row r="30880" spans="16:17" x14ac:dyDescent="0.3">
      <c r="P30880" s="99"/>
      <c r="Q30880" s="99"/>
    </row>
    <row r="30881" spans="16:17" x14ac:dyDescent="0.3">
      <c r="P30881" s="99"/>
      <c r="Q30881" s="99"/>
    </row>
    <row r="30882" spans="16:17" x14ac:dyDescent="0.3">
      <c r="P30882" s="99"/>
      <c r="Q30882" s="99"/>
    </row>
    <row r="30883" spans="16:17" x14ac:dyDescent="0.3">
      <c r="P30883" s="99"/>
      <c r="Q30883" s="99"/>
    </row>
    <row r="30884" spans="16:17" x14ac:dyDescent="0.3">
      <c r="P30884" s="99"/>
      <c r="Q30884" s="99"/>
    </row>
    <row r="30885" spans="16:17" x14ac:dyDescent="0.3">
      <c r="P30885" s="99"/>
      <c r="Q30885" s="99"/>
    </row>
    <row r="30886" spans="16:17" x14ac:dyDescent="0.3">
      <c r="P30886" s="99"/>
      <c r="Q30886" s="99"/>
    </row>
    <row r="30887" spans="16:17" x14ac:dyDescent="0.3">
      <c r="P30887" s="99"/>
      <c r="Q30887" s="99"/>
    </row>
    <row r="30888" spans="16:17" x14ac:dyDescent="0.3">
      <c r="P30888" s="99"/>
      <c r="Q30888" s="99"/>
    </row>
    <row r="30889" spans="16:17" x14ac:dyDescent="0.3">
      <c r="P30889" s="99"/>
      <c r="Q30889" s="99"/>
    </row>
    <row r="30890" spans="16:17" x14ac:dyDescent="0.3">
      <c r="P30890" s="99"/>
      <c r="Q30890" s="99"/>
    </row>
    <row r="30891" spans="16:17" x14ac:dyDescent="0.3">
      <c r="P30891" s="99"/>
      <c r="Q30891" s="99"/>
    </row>
    <row r="30892" spans="16:17" x14ac:dyDescent="0.3">
      <c r="P30892" s="99"/>
      <c r="Q30892" s="99"/>
    </row>
    <row r="30893" spans="16:17" x14ac:dyDescent="0.3">
      <c r="P30893" s="99"/>
      <c r="Q30893" s="99"/>
    </row>
    <row r="30894" spans="16:17" x14ac:dyDescent="0.3">
      <c r="P30894" s="99"/>
      <c r="Q30894" s="99"/>
    </row>
    <row r="30895" spans="16:17" x14ac:dyDescent="0.3">
      <c r="P30895" s="99"/>
      <c r="Q30895" s="99"/>
    </row>
    <row r="30896" spans="16:17" x14ac:dyDescent="0.3">
      <c r="P30896" s="99"/>
      <c r="Q30896" s="99"/>
    </row>
    <row r="30897" spans="16:17" x14ac:dyDescent="0.3">
      <c r="P30897" s="99"/>
      <c r="Q30897" s="99"/>
    </row>
    <row r="30898" spans="16:17" x14ac:dyDescent="0.3">
      <c r="P30898" s="99"/>
      <c r="Q30898" s="99"/>
    </row>
    <row r="30899" spans="16:17" x14ac:dyDescent="0.3">
      <c r="P30899" s="99"/>
      <c r="Q30899" s="99"/>
    </row>
    <row r="30900" spans="16:17" x14ac:dyDescent="0.3">
      <c r="P30900" s="99"/>
      <c r="Q30900" s="99"/>
    </row>
    <row r="30901" spans="16:17" x14ac:dyDescent="0.3">
      <c r="P30901" s="99"/>
      <c r="Q30901" s="99"/>
    </row>
    <row r="30902" spans="16:17" x14ac:dyDescent="0.3">
      <c r="P30902" s="99"/>
      <c r="Q30902" s="99"/>
    </row>
    <row r="30903" spans="16:17" x14ac:dyDescent="0.3">
      <c r="P30903" s="99"/>
      <c r="Q30903" s="99"/>
    </row>
    <row r="30904" spans="16:17" x14ac:dyDescent="0.3">
      <c r="P30904" s="99"/>
      <c r="Q30904" s="99"/>
    </row>
    <row r="30905" spans="16:17" x14ac:dyDescent="0.3">
      <c r="P30905" s="99"/>
      <c r="Q30905" s="99"/>
    </row>
    <row r="30906" spans="16:17" x14ac:dyDescent="0.3">
      <c r="P30906" s="99"/>
      <c r="Q30906" s="99"/>
    </row>
    <row r="30907" spans="16:17" x14ac:dyDescent="0.3">
      <c r="P30907" s="99"/>
      <c r="Q30907" s="99"/>
    </row>
    <row r="30908" spans="16:17" x14ac:dyDescent="0.3">
      <c r="P30908" s="99"/>
      <c r="Q30908" s="99"/>
    </row>
    <row r="30909" spans="16:17" x14ac:dyDescent="0.3">
      <c r="P30909" s="99"/>
      <c r="Q30909" s="99"/>
    </row>
    <row r="30910" spans="16:17" x14ac:dyDescent="0.3">
      <c r="P30910" s="99"/>
      <c r="Q30910" s="99"/>
    </row>
    <row r="30911" spans="16:17" x14ac:dyDescent="0.3">
      <c r="P30911" s="99"/>
      <c r="Q30911" s="99"/>
    </row>
    <row r="30912" spans="16:17" x14ac:dyDescent="0.3">
      <c r="P30912" s="99"/>
      <c r="Q30912" s="99"/>
    </row>
    <row r="30913" spans="16:17" x14ac:dyDescent="0.3">
      <c r="P30913" s="99"/>
      <c r="Q30913" s="99"/>
    </row>
    <row r="30914" spans="16:17" x14ac:dyDescent="0.3">
      <c r="P30914" s="99"/>
      <c r="Q30914" s="99"/>
    </row>
    <row r="30915" spans="16:17" x14ac:dyDescent="0.3">
      <c r="P30915" s="99"/>
      <c r="Q30915" s="99"/>
    </row>
    <row r="30916" spans="16:17" x14ac:dyDescent="0.3">
      <c r="P30916" s="99"/>
      <c r="Q30916" s="99"/>
    </row>
    <row r="30917" spans="16:17" x14ac:dyDescent="0.3">
      <c r="P30917" s="99"/>
      <c r="Q30917" s="99"/>
    </row>
    <row r="30918" spans="16:17" x14ac:dyDescent="0.3">
      <c r="P30918" s="99"/>
      <c r="Q30918" s="99"/>
    </row>
    <row r="30919" spans="16:17" x14ac:dyDescent="0.3">
      <c r="P30919" s="99"/>
      <c r="Q30919" s="99"/>
    </row>
    <row r="30920" spans="16:17" x14ac:dyDescent="0.3">
      <c r="P30920" s="99"/>
      <c r="Q30920" s="99"/>
    </row>
    <row r="30921" spans="16:17" x14ac:dyDescent="0.3">
      <c r="P30921" s="99"/>
      <c r="Q30921" s="99"/>
    </row>
    <row r="30922" spans="16:17" x14ac:dyDescent="0.3">
      <c r="P30922" s="99"/>
      <c r="Q30922" s="99"/>
    </row>
    <row r="30923" spans="16:17" x14ac:dyDescent="0.3">
      <c r="P30923" s="99"/>
      <c r="Q30923" s="99"/>
    </row>
    <row r="30924" spans="16:17" x14ac:dyDescent="0.3">
      <c r="P30924" s="99"/>
      <c r="Q30924" s="99"/>
    </row>
    <row r="30925" spans="16:17" x14ac:dyDescent="0.3">
      <c r="P30925" s="99"/>
      <c r="Q30925" s="99"/>
    </row>
    <row r="30926" spans="16:17" x14ac:dyDescent="0.3">
      <c r="P30926" s="99"/>
      <c r="Q30926" s="99"/>
    </row>
    <row r="30927" spans="16:17" x14ac:dyDescent="0.3">
      <c r="P30927" s="99"/>
      <c r="Q30927" s="99"/>
    </row>
    <row r="30928" spans="16:17" x14ac:dyDescent="0.3">
      <c r="P30928" s="99"/>
      <c r="Q30928" s="99"/>
    </row>
    <row r="30929" spans="16:17" x14ac:dyDescent="0.3">
      <c r="P30929" s="99"/>
      <c r="Q30929" s="99"/>
    </row>
    <row r="30930" spans="16:17" x14ac:dyDescent="0.3">
      <c r="P30930" s="99"/>
      <c r="Q30930" s="99"/>
    </row>
    <row r="30931" spans="16:17" x14ac:dyDescent="0.3">
      <c r="P30931" s="99"/>
      <c r="Q30931" s="99"/>
    </row>
    <row r="30932" spans="16:17" x14ac:dyDescent="0.3">
      <c r="P30932" s="99"/>
      <c r="Q30932" s="99"/>
    </row>
    <row r="30933" spans="16:17" x14ac:dyDescent="0.3">
      <c r="P30933" s="99"/>
      <c r="Q30933" s="99"/>
    </row>
    <row r="30934" spans="16:17" x14ac:dyDescent="0.3">
      <c r="P30934" s="99"/>
      <c r="Q30934" s="99"/>
    </row>
    <row r="30935" spans="16:17" x14ac:dyDescent="0.3">
      <c r="P30935" s="99"/>
      <c r="Q30935" s="99"/>
    </row>
    <row r="30936" spans="16:17" x14ac:dyDescent="0.3">
      <c r="P30936" s="99"/>
      <c r="Q30936" s="99"/>
    </row>
    <row r="30937" spans="16:17" x14ac:dyDescent="0.3">
      <c r="P30937" s="99"/>
      <c r="Q30937" s="99"/>
    </row>
    <row r="30938" spans="16:17" x14ac:dyDescent="0.3">
      <c r="P30938" s="99"/>
      <c r="Q30938" s="99"/>
    </row>
    <row r="30939" spans="16:17" x14ac:dyDescent="0.3">
      <c r="P30939" s="99"/>
      <c r="Q30939" s="99"/>
    </row>
    <row r="30940" spans="16:17" x14ac:dyDescent="0.3">
      <c r="P30940" s="99"/>
      <c r="Q30940" s="99"/>
    </row>
    <row r="30941" spans="16:17" x14ac:dyDescent="0.3">
      <c r="P30941" s="99"/>
      <c r="Q30941" s="99"/>
    </row>
    <row r="30942" spans="16:17" x14ac:dyDescent="0.3">
      <c r="P30942" s="99"/>
      <c r="Q30942" s="99"/>
    </row>
    <row r="30943" spans="16:17" x14ac:dyDescent="0.3">
      <c r="P30943" s="99"/>
      <c r="Q30943" s="99"/>
    </row>
    <row r="30944" spans="16:17" x14ac:dyDescent="0.3">
      <c r="P30944" s="99"/>
      <c r="Q30944" s="99"/>
    </row>
    <row r="30945" spans="16:17" x14ac:dyDescent="0.3">
      <c r="P30945" s="99"/>
      <c r="Q30945" s="99"/>
    </row>
    <row r="30946" spans="16:17" x14ac:dyDescent="0.3">
      <c r="P30946" s="99"/>
      <c r="Q30946" s="99"/>
    </row>
    <row r="30947" spans="16:17" x14ac:dyDescent="0.3">
      <c r="P30947" s="99"/>
      <c r="Q30947" s="99"/>
    </row>
    <row r="30948" spans="16:17" x14ac:dyDescent="0.3">
      <c r="P30948" s="99"/>
      <c r="Q30948" s="99"/>
    </row>
    <row r="30949" spans="16:17" x14ac:dyDescent="0.3">
      <c r="P30949" s="99"/>
      <c r="Q30949" s="99"/>
    </row>
    <row r="30950" spans="16:17" x14ac:dyDescent="0.3">
      <c r="P30950" s="99"/>
      <c r="Q30950" s="99"/>
    </row>
    <row r="30951" spans="16:17" x14ac:dyDescent="0.3">
      <c r="P30951" s="99"/>
      <c r="Q30951" s="99"/>
    </row>
    <row r="30952" spans="16:17" x14ac:dyDescent="0.3">
      <c r="P30952" s="99"/>
      <c r="Q30952" s="99"/>
    </row>
    <row r="30953" spans="16:17" x14ac:dyDescent="0.3">
      <c r="P30953" s="99"/>
      <c r="Q30953" s="99"/>
    </row>
    <row r="30954" spans="16:17" x14ac:dyDescent="0.3">
      <c r="P30954" s="99"/>
      <c r="Q30954" s="99"/>
    </row>
    <row r="30955" spans="16:17" x14ac:dyDescent="0.3">
      <c r="P30955" s="99"/>
      <c r="Q30955" s="99"/>
    </row>
    <row r="30956" spans="16:17" x14ac:dyDescent="0.3">
      <c r="P30956" s="99"/>
      <c r="Q30956" s="99"/>
    </row>
    <row r="30957" spans="16:17" x14ac:dyDescent="0.3">
      <c r="P30957" s="99"/>
      <c r="Q30957" s="99"/>
    </row>
    <row r="30958" spans="16:17" x14ac:dyDescent="0.3">
      <c r="P30958" s="99"/>
      <c r="Q30958" s="99"/>
    </row>
    <row r="30959" spans="16:17" x14ac:dyDescent="0.3">
      <c r="P30959" s="99"/>
      <c r="Q30959" s="99"/>
    </row>
    <row r="30960" spans="16:17" x14ac:dyDescent="0.3">
      <c r="P30960" s="99"/>
      <c r="Q30960" s="99"/>
    </row>
    <row r="30961" spans="16:17" x14ac:dyDescent="0.3">
      <c r="P30961" s="99"/>
      <c r="Q30961" s="99"/>
    </row>
    <row r="30962" spans="16:17" x14ac:dyDescent="0.3">
      <c r="P30962" s="99"/>
      <c r="Q30962" s="99"/>
    </row>
    <row r="30963" spans="16:17" x14ac:dyDescent="0.3">
      <c r="P30963" s="99"/>
      <c r="Q30963" s="99"/>
    </row>
    <row r="30964" spans="16:17" x14ac:dyDescent="0.3">
      <c r="P30964" s="99"/>
      <c r="Q30964" s="99"/>
    </row>
    <row r="30965" spans="16:17" x14ac:dyDescent="0.3">
      <c r="P30965" s="99"/>
      <c r="Q30965" s="99"/>
    </row>
    <row r="30966" spans="16:17" x14ac:dyDescent="0.3">
      <c r="P30966" s="99"/>
      <c r="Q30966" s="99"/>
    </row>
    <row r="30967" spans="16:17" x14ac:dyDescent="0.3">
      <c r="P30967" s="99"/>
      <c r="Q30967" s="99"/>
    </row>
    <row r="30968" spans="16:17" x14ac:dyDescent="0.3">
      <c r="P30968" s="99"/>
      <c r="Q30968" s="99"/>
    </row>
    <row r="30969" spans="16:17" x14ac:dyDescent="0.3">
      <c r="P30969" s="99"/>
      <c r="Q30969" s="99"/>
    </row>
    <row r="30970" spans="16:17" x14ac:dyDescent="0.3">
      <c r="P30970" s="99"/>
      <c r="Q30970" s="99"/>
    </row>
    <row r="30971" spans="16:17" x14ac:dyDescent="0.3">
      <c r="P30971" s="99"/>
      <c r="Q30971" s="99"/>
    </row>
    <row r="30972" spans="16:17" x14ac:dyDescent="0.3">
      <c r="P30972" s="99"/>
      <c r="Q30972" s="99"/>
    </row>
    <row r="30973" spans="16:17" x14ac:dyDescent="0.3">
      <c r="P30973" s="99"/>
      <c r="Q30973" s="99"/>
    </row>
    <row r="30974" spans="16:17" x14ac:dyDescent="0.3">
      <c r="P30974" s="99"/>
      <c r="Q30974" s="99"/>
    </row>
    <row r="30975" spans="16:17" x14ac:dyDescent="0.3">
      <c r="P30975" s="99"/>
      <c r="Q30975" s="99"/>
    </row>
    <row r="30976" spans="16:17" x14ac:dyDescent="0.3">
      <c r="P30976" s="99"/>
      <c r="Q30976" s="99"/>
    </row>
    <row r="30977" spans="16:17" x14ac:dyDescent="0.3">
      <c r="P30977" s="99"/>
      <c r="Q30977" s="99"/>
    </row>
    <row r="30978" spans="16:17" x14ac:dyDescent="0.3">
      <c r="P30978" s="99"/>
      <c r="Q30978" s="99"/>
    </row>
    <row r="30979" spans="16:17" x14ac:dyDescent="0.3">
      <c r="P30979" s="99"/>
      <c r="Q30979" s="99"/>
    </row>
    <row r="30980" spans="16:17" x14ac:dyDescent="0.3">
      <c r="P30980" s="99"/>
      <c r="Q30980" s="99"/>
    </row>
    <row r="30981" spans="16:17" x14ac:dyDescent="0.3">
      <c r="P30981" s="99"/>
      <c r="Q30981" s="99"/>
    </row>
    <row r="30982" spans="16:17" x14ac:dyDescent="0.3">
      <c r="P30982" s="99"/>
      <c r="Q30982" s="99"/>
    </row>
    <row r="30983" spans="16:17" x14ac:dyDescent="0.3">
      <c r="P30983" s="99"/>
      <c r="Q30983" s="99"/>
    </row>
    <row r="30984" spans="16:17" x14ac:dyDescent="0.3">
      <c r="P30984" s="99"/>
      <c r="Q30984" s="99"/>
    </row>
    <row r="30985" spans="16:17" x14ac:dyDescent="0.3">
      <c r="P30985" s="99"/>
      <c r="Q30985" s="99"/>
    </row>
    <row r="30986" spans="16:17" x14ac:dyDescent="0.3">
      <c r="P30986" s="99"/>
      <c r="Q30986" s="99"/>
    </row>
    <row r="30987" spans="16:17" x14ac:dyDescent="0.3">
      <c r="P30987" s="99"/>
      <c r="Q30987" s="99"/>
    </row>
    <row r="30988" spans="16:17" x14ac:dyDescent="0.3">
      <c r="P30988" s="99"/>
      <c r="Q30988" s="99"/>
    </row>
    <row r="30989" spans="16:17" x14ac:dyDescent="0.3">
      <c r="P30989" s="99"/>
      <c r="Q30989" s="99"/>
    </row>
    <row r="30990" spans="16:17" x14ac:dyDescent="0.3">
      <c r="P30990" s="99"/>
      <c r="Q30990" s="99"/>
    </row>
    <row r="30991" spans="16:17" x14ac:dyDescent="0.3">
      <c r="P30991" s="99"/>
      <c r="Q30991" s="99"/>
    </row>
    <row r="30992" spans="16:17" x14ac:dyDescent="0.3">
      <c r="P30992" s="99"/>
      <c r="Q30992" s="99"/>
    </row>
    <row r="30993" spans="16:17" x14ac:dyDescent="0.3">
      <c r="P30993" s="99"/>
      <c r="Q30993" s="99"/>
    </row>
    <row r="30994" spans="16:17" x14ac:dyDescent="0.3">
      <c r="P30994" s="99"/>
      <c r="Q30994" s="99"/>
    </row>
    <row r="30995" spans="16:17" x14ac:dyDescent="0.3">
      <c r="P30995" s="99"/>
      <c r="Q30995" s="99"/>
    </row>
    <row r="30996" spans="16:17" x14ac:dyDescent="0.3">
      <c r="P30996" s="99"/>
      <c r="Q30996" s="99"/>
    </row>
    <row r="30997" spans="16:17" x14ac:dyDescent="0.3">
      <c r="P30997" s="99"/>
      <c r="Q30997" s="99"/>
    </row>
    <row r="30998" spans="16:17" x14ac:dyDescent="0.3">
      <c r="P30998" s="99"/>
      <c r="Q30998" s="99"/>
    </row>
    <row r="30999" spans="16:17" x14ac:dyDescent="0.3">
      <c r="P30999" s="99"/>
      <c r="Q30999" s="99"/>
    </row>
    <row r="31000" spans="16:17" x14ac:dyDescent="0.3">
      <c r="P31000" s="99"/>
      <c r="Q31000" s="99"/>
    </row>
    <row r="31001" spans="16:17" x14ac:dyDescent="0.3">
      <c r="P31001" s="99"/>
      <c r="Q31001" s="99"/>
    </row>
    <row r="31002" spans="16:17" x14ac:dyDescent="0.3">
      <c r="P31002" s="99"/>
      <c r="Q31002" s="99"/>
    </row>
    <row r="31003" spans="16:17" x14ac:dyDescent="0.3">
      <c r="P31003" s="99"/>
      <c r="Q31003" s="99"/>
    </row>
    <row r="31004" spans="16:17" x14ac:dyDescent="0.3">
      <c r="P31004" s="99"/>
      <c r="Q31004" s="99"/>
    </row>
    <row r="31005" spans="16:17" x14ac:dyDescent="0.3">
      <c r="P31005" s="99"/>
      <c r="Q31005" s="99"/>
    </row>
    <row r="31006" spans="16:17" x14ac:dyDescent="0.3">
      <c r="P31006" s="99"/>
      <c r="Q31006" s="99"/>
    </row>
    <row r="31007" spans="16:17" x14ac:dyDescent="0.3">
      <c r="P31007" s="99"/>
      <c r="Q31007" s="99"/>
    </row>
    <row r="31008" spans="16:17" x14ac:dyDescent="0.3">
      <c r="P31008" s="99"/>
      <c r="Q31008" s="99"/>
    </row>
    <row r="31009" spans="16:17" x14ac:dyDescent="0.3">
      <c r="P31009" s="99"/>
      <c r="Q31009" s="99"/>
    </row>
    <row r="31010" spans="16:17" x14ac:dyDescent="0.3">
      <c r="P31010" s="99"/>
      <c r="Q31010" s="99"/>
    </row>
    <row r="31011" spans="16:17" x14ac:dyDescent="0.3">
      <c r="P31011" s="99"/>
      <c r="Q31011" s="99"/>
    </row>
    <row r="31012" spans="16:17" x14ac:dyDescent="0.3">
      <c r="P31012" s="99"/>
      <c r="Q31012" s="99"/>
    </row>
    <row r="31013" spans="16:17" x14ac:dyDescent="0.3">
      <c r="P31013" s="99"/>
      <c r="Q31013" s="99"/>
    </row>
    <row r="31014" spans="16:17" x14ac:dyDescent="0.3">
      <c r="P31014" s="99"/>
      <c r="Q31014" s="99"/>
    </row>
    <row r="31015" spans="16:17" x14ac:dyDescent="0.3">
      <c r="P31015" s="99"/>
      <c r="Q31015" s="99"/>
    </row>
    <row r="31016" spans="16:17" x14ac:dyDescent="0.3">
      <c r="P31016" s="99"/>
      <c r="Q31016" s="99"/>
    </row>
    <row r="31017" spans="16:17" x14ac:dyDescent="0.3">
      <c r="P31017" s="99"/>
      <c r="Q31017" s="99"/>
    </row>
    <row r="31018" spans="16:17" x14ac:dyDescent="0.3">
      <c r="P31018" s="99"/>
      <c r="Q31018" s="99"/>
    </row>
    <row r="31019" spans="16:17" x14ac:dyDescent="0.3">
      <c r="P31019" s="99"/>
      <c r="Q31019" s="99"/>
    </row>
    <row r="31020" spans="16:17" x14ac:dyDescent="0.3">
      <c r="P31020" s="99"/>
      <c r="Q31020" s="99"/>
    </row>
    <row r="31021" spans="16:17" x14ac:dyDescent="0.3">
      <c r="P31021" s="99"/>
      <c r="Q31021" s="99"/>
    </row>
    <row r="31022" spans="16:17" x14ac:dyDescent="0.3">
      <c r="P31022" s="99"/>
      <c r="Q31022" s="99"/>
    </row>
    <row r="31023" spans="16:17" x14ac:dyDescent="0.3">
      <c r="P31023" s="99"/>
      <c r="Q31023" s="99"/>
    </row>
    <row r="31024" spans="16:17" x14ac:dyDescent="0.3">
      <c r="P31024" s="99"/>
      <c r="Q31024" s="99"/>
    </row>
    <row r="31025" spans="16:17" x14ac:dyDescent="0.3">
      <c r="P31025" s="99"/>
      <c r="Q31025" s="99"/>
    </row>
    <row r="31026" spans="16:17" x14ac:dyDescent="0.3">
      <c r="P31026" s="99"/>
      <c r="Q31026" s="99"/>
    </row>
    <row r="31027" spans="16:17" x14ac:dyDescent="0.3">
      <c r="P31027" s="99"/>
      <c r="Q31027" s="99"/>
    </row>
    <row r="31028" spans="16:17" x14ac:dyDescent="0.3">
      <c r="P31028" s="99"/>
      <c r="Q31028" s="99"/>
    </row>
    <row r="31029" spans="16:17" x14ac:dyDescent="0.3">
      <c r="P31029" s="99"/>
      <c r="Q31029" s="99"/>
    </row>
    <row r="31030" spans="16:17" x14ac:dyDescent="0.3">
      <c r="P31030" s="99"/>
      <c r="Q31030" s="99"/>
    </row>
    <row r="31031" spans="16:17" x14ac:dyDescent="0.3">
      <c r="P31031" s="99"/>
      <c r="Q31031" s="99"/>
    </row>
    <row r="31032" spans="16:17" x14ac:dyDescent="0.3">
      <c r="P31032" s="99"/>
      <c r="Q31032" s="99"/>
    </row>
    <row r="31033" spans="16:17" x14ac:dyDescent="0.3">
      <c r="P31033" s="99"/>
      <c r="Q31033" s="99"/>
    </row>
    <row r="31034" spans="16:17" x14ac:dyDescent="0.3">
      <c r="P31034" s="99"/>
      <c r="Q31034" s="99"/>
    </row>
    <row r="31035" spans="16:17" x14ac:dyDescent="0.3">
      <c r="P31035" s="99"/>
      <c r="Q31035" s="99"/>
    </row>
    <row r="31036" spans="16:17" x14ac:dyDescent="0.3">
      <c r="P31036" s="99"/>
      <c r="Q31036" s="99"/>
    </row>
    <row r="31037" spans="16:17" x14ac:dyDescent="0.3">
      <c r="P31037" s="99"/>
      <c r="Q31037" s="99"/>
    </row>
    <row r="31038" spans="16:17" x14ac:dyDescent="0.3">
      <c r="P31038" s="99"/>
      <c r="Q31038" s="99"/>
    </row>
    <row r="31039" spans="16:17" x14ac:dyDescent="0.3">
      <c r="P31039" s="99"/>
      <c r="Q31039" s="99"/>
    </row>
    <row r="31040" spans="16:17" x14ac:dyDescent="0.3">
      <c r="P31040" s="99"/>
      <c r="Q31040" s="99"/>
    </row>
    <row r="31041" spans="16:17" x14ac:dyDescent="0.3">
      <c r="P31041" s="99"/>
      <c r="Q31041" s="99"/>
    </row>
    <row r="31042" spans="16:17" x14ac:dyDescent="0.3">
      <c r="P31042" s="99"/>
      <c r="Q31042" s="99"/>
    </row>
    <row r="31043" spans="16:17" x14ac:dyDescent="0.3">
      <c r="P31043" s="99"/>
      <c r="Q31043" s="99"/>
    </row>
    <row r="31044" spans="16:17" x14ac:dyDescent="0.3">
      <c r="P31044" s="99"/>
      <c r="Q31044" s="99"/>
    </row>
    <row r="31045" spans="16:17" x14ac:dyDescent="0.3">
      <c r="P31045" s="99"/>
      <c r="Q31045" s="99"/>
    </row>
    <row r="31046" spans="16:17" x14ac:dyDescent="0.3">
      <c r="P31046" s="99"/>
      <c r="Q31046" s="99"/>
    </row>
    <row r="31047" spans="16:17" x14ac:dyDescent="0.3">
      <c r="P31047" s="99"/>
      <c r="Q31047" s="99"/>
    </row>
    <row r="31048" spans="16:17" x14ac:dyDescent="0.3">
      <c r="P31048" s="99"/>
      <c r="Q31048" s="99"/>
    </row>
    <row r="31049" spans="16:17" x14ac:dyDescent="0.3">
      <c r="P31049" s="99"/>
      <c r="Q31049" s="99"/>
    </row>
    <row r="31050" spans="16:17" x14ac:dyDescent="0.3">
      <c r="P31050" s="99"/>
      <c r="Q31050" s="99"/>
    </row>
    <row r="31051" spans="16:17" x14ac:dyDescent="0.3">
      <c r="P31051" s="99"/>
      <c r="Q31051" s="99"/>
    </row>
    <row r="31052" spans="16:17" x14ac:dyDescent="0.3">
      <c r="P31052" s="99"/>
      <c r="Q31052" s="99"/>
    </row>
    <row r="31053" spans="16:17" x14ac:dyDescent="0.3">
      <c r="P31053" s="99"/>
      <c r="Q31053" s="99"/>
    </row>
    <row r="31054" spans="16:17" x14ac:dyDescent="0.3">
      <c r="P31054" s="99"/>
      <c r="Q31054" s="99"/>
    </row>
    <row r="31055" spans="16:17" x14ac:dyDescent="0.3">
      <c r="P31055" s="99"/>
      <c r="Q31055" s="99"/>
    </row>
    <row r="31056" spans="16:17" x14ac:dyDescent="0.3">
      <c r="P31056" s="99"/>
      <c r="Q31056" s="99"/>
    </row>
    <row r="31057" spans="16:17" x14ac:dyDescent="0.3">
      <c r="P31057" s="99"/>
      <c r="Q31057" s="99"/>
    </row>
    <row r="31058" spans="16:17" x14ac:dyDescent="0.3">
      <c r="P31058" s="99"/>
      <c r="Q31058" s="99"/>
    </row>
    <row r="31059" spans="16:17" x14ac:dyDescent="0.3">
      <c r="P31059" s="99"/>
      <c r="Q31059" s="99"/>
    </row>
    <row r="31060" spans="16:17" x14ac:dyDescent="0.3">
      <c r="P31060" s="99"/>
      <c r="Q31060" s="99"/>
    </row>
    <row r="31061" spans="16:17" x14ac:dyDescent="0.3">
      <c r="P31061" s="99"/>
      <c r="Q31061" s="99"/>
    </row>
    <row r="31062" spans="16:17" x14ac:dyDescent="0.3">
      <c r="P31062" s="99"/>
      <c r="Q31062" s="99"/>
    </row>
    <row r="31063" spans="16:17" x14ac:dyDescent="0.3">
      <c r="P31063" s="99"/>
      <c r="Q31063" s="99"/>
    </row>
    <row r="31064" spans="16:17" x14ac:dyDescent="0.3">
      <c r="P31064" s="99"/>
      <c r="Q31064" s="99"/>
    </row>
    <row r="31065" spans="16:17" x14ac:dyDescent="0.3">
      <c r="P31065" s="99"/>
      <c r="Q31065" s="99"/>
    </row>
    <row r="31066" spans="16:17" x14ac:dyDescent="0.3">
      <c r="P31066" s="99"/>
      <c r="Q31066" s="99"/>
    </row>
    <row r="31067" spans="16:17" x14ac:dyDescent="0.3">
      <c r="P31067" s="99"/>
      <c r="Q31067" s="99"/>
    </row>
    <row r="31068" spans="16:17" x14ac:dyDescent="0.3">
      <c r="P31068" s="99"/>
      <c r="Q31068" s="99"/>
    </row>
    <row r="31069" spans="16:17" x14ac:dyDescent="0.3">
      <c r="P31069" s="99"/>
      <c r="Q31069" s="99"/>
    </row>
    <row r="31070" spans="16:17" x14ac:dyDescent="0.3">
      <c r="P31070" s="99"/>
      <c r="Q31070" s="99"/>
    </row>
    <row r="31071" spans="16:17" x14ac:dyDescent="0.3">
      <c r="P31071" s="99"/>
      <c r="Q31071" s="99"/>
    </row>
    <row r="31072" spans="16:17" x14ac:dyDescent="0.3">
      <c r="P31072" s="99"/>
      <c r="Q31072" s="99"/>
    </row>
    <row r="31073" spans="16:17" x14ac:dyDescent="0.3">
      <c r="P31073" s="99"/>
      <c r="Q31073" s="99"/>
    </row>
    <row r="31074" spans="16:17" x14ac:dyDescent="0.3">
      <c r="P31074" s="99"/>
      <c r="Q31074" s="99"/>
    </row>
    <row r="31075" spans="16:17" x14ac:dyDescent="0.3">
      <c r="P31075" s="99"/>
      <c r="Q31075" s="99"/>
    </row>
    <row r="31076" spans="16:17" x14ac:dyDescent="0.3">
      <c r="P31076" s="99"/>
      <c r="Q31076" s="99"/>
    </row>
    <row r="31077" spans="16:17" x14ac:dyDescent="0.3">
      <c r="P31077" s="99"/>
      <c r="Q31077" s="99"/>
    </row>
    <row r="31078" spans="16:17" x14ac:dyDescent="0.3">
      <c r="P31078" s="99"/>
      <c r="Q31078" s="99"/>
    </row>
    <row r="31079" spans="16:17" x14ac:dyDescent="0.3">
      <c r="P31079" s="99"/>
      <c r="Q31079" s="99"/>
    </row>
    <row r="31080" spans="16:17" x14ac:dyDescent="0.3">
      <c r="P31080" s="99"/>
      <c r="Q31080" s="99"/>
    </row>
    <row r="31081" spans="16:17" x14ac:dyDescent="0.3">
      <c r="P31081" s="99"/>
      <c r="Q31081" s="99"/>
    </row>
    <row r="31082" spans="16:17" x14ac:dyDescent="0.3">
      <c r="P31082" s="99"/>
      <c r="Q31082" s="99"/>
    </row>
    <row r="31083" spans="16:17" x14ac:dyDescent="0.3">
      <c r="P31083" s="99"/>
      <c r="Q31083" s="99"/>
    </row>
    <row r="31084" spans="16:17" x14ac:dyDescent="0.3">
      <c r="P31084" s="99"/>
      <c r="Q31084" s="99"/>
    </row>
    <row r="31085" spans="16:17" x14ac:dyDescent="0.3">
      <c r="P31085" s="99"/>
      <c r="Q31085" s="99"/>
    </row>
    <row r="31086" spans="16:17" x14ac:dyDescent="0.3">
      <c r="P31086" s="99"/>
      <c r="Q31086" s="99"/>
    </row>
    <row r="31087" spans="16:17" x14ac:dyDescent="0.3">
      <c r="P31087" s="99"/>
      <c r="Q31087" s="99"/>
    </row>
    <row r="31088" spans="16:17" x14ac:dyDescent="0.3">
      <c r="P31088" s="99"/>
      <c r="Q31088" s="99"/>
    </row>
    <row r="31089" spans="16:17" x14ac:dyDescent="0.3">
      <c r="P31089" s="99"/>
      <c r="Q31089" s="99"/>
    </row>
    <row r="31090" spans="16:17" x14ac:dyDescent="0.3">
      <c r="P31090" s="99"/>
      <c r="Q31090" s="99"/>
    </row>
    <row r="31091" spans="16:17" x14ac:dyDescent="0.3">
      <c r="P31091" s="99"/>
      <c r="Q31091" s="99"/>
    </row>
    <row r="31092" spans="16:17" x14ac:dyDescent="0.3">
      <c r="P31092" s="99"/>
      <c r="Q31092" s="99"/>
    </row>
    <row r="31093" spans="16:17" x14ac:dyDescent="0.3">
      <c r="P31093" s="99"/>
      <c r="Q31093" s="99"/>
    </row>
    <row r="31094" spans="16:17" x14ac:dyDescent="0.3">
      <c r="P31094" s="99"/>
      <c r="Q31094" s="99"/>
    </row>
    <row r="31095" spans="16:17" x14ac:dyDescent="0.3">
      <c r="P31095" s="99"/>
      <c r="Q31095" s="99"/>
    </row>
    <row r="31096" spans="16:17" x14ac:dyDescent="0.3">
      <c r="P31096" s="99"/>
      <c r="Q31096" s="99"/>
    </row>
    <row r="31097" spans="16:17" x14ac:dyDescent="0.3">
      <c r="P31097" s="99"/>
      <c r="Q31097" s="99"/>
    </row>
    <row r="31098" spans="16:17" x14ac:dyDescent="0.3">
      <c r="P31098" s="99"/>
      <c r="Q31098" s="99"/>
    </row>
    <row r="31099" spans="16:17" x14ac:dyDescent="0.3">
      <c r="P31099" s="99"/>
      <c r="Q31099" s="99"/>
    </row>
    <row r="31100" spans="16:17" x14ac:dyDescent="0.3">
      <c r="P31100" s="99"/>
      <c r="Q31100" s="99"/>
    </row>
    <row r="31101" spans="16:17" x14ac:dyDescent="0.3">
      <c r="P31101" s="99"/>
      <c r="Q31101" s="99"/>
    </row>
    <row r="31102" spans="16:17" x14ac:dyDescent="0.3">
      <c r="P31102" s="99"/>
      <c r="Q31102" s="99"/>
    </row>
    <row r="31103" spans="16:17" x14ac:dyDescent="0.3">
      <c r="P31103" s="99"/>
      <c r="Q31103" s="99"/>
    </row>
    <row r="31104" spans="16:17" x14ac:dyDescent="0.3">
      <c r="P31104" s="99"/>
      <c r="Q31104" s="99"/>
    </row>
    <row r="31105" spans="16:17" x14ac:dyDescent="0.3">
      <c r="P31105" s="99"/>
      <c r="Q31105" s="99"/>
    </row>
    <row r="31106" spans="16:17" x14ac:dyDescent="0.3">
      <c r="P31106" s="99"/>
      <c r="Q31106" s="99"/>
    </row>
    <row r="31107" spans="16:17" x14ac:dyDescent="0.3">
      <c r="P31107" s="99"/>
      <c r="Q31107" s="99"/>
    </row>
    <row r="31108" spans="16:17" x14ac:dyDescent="0.3">
      <c r="P31108" s="99"/>
      <c r="Q31108" s="99"/>
    </row>
    <row r="31109" spans="16:17" x14ac:dyDescent="0.3">
      <c r="P31109" s="99"/>
      <c r="Q31109" s="99"/>
    </row>
    <row r="31110" spans="16:17" x14ac:dyDescent="0.3">
      <c r="P31110" s="99"/>
      <c r="Q31110" s="99"/>
    </row>
    <row r="31111" spans="16:17" x14ac:dyDescent="0.3">
      <c r="P31111" s="99"/>
      <c r="Q31111" s="99"/>
    </row>
    <row r="31112" spans="16:17" x14ac:dyDescent="0.3">
      <c r="P31112" s="99"/>
      <c r="Q31112" s="99"/>
    </row>
    <row r="31113" spans="16:17" x14ac:dyDescent="0.3">
      <c r="P31113" s="99"/>
      <c r="Q31113" s="99"/>
    </row>
    <row r="31114" spans="16:17" x14ac:dyDescent="0.3">
      <c r="P31114" s="99"/>
      <c r="Q31114" s="99"/>
    </row>
    <row r="31115" spans="16:17" x14ac:dyDescent="0.3">
      <c r="P31115" s="99"/>
      <c r="Q31115" s="99"/>
    </row>
    <row r="31116" spans="16:17" x14ac:dyDescent="0.3">
      <c r="P31116" s="99"/>
      <c r="Q31116" s="99"/>
    </row>
    <row r="31117" spans="16:17" x14ac:dyDescent="0.3">
      <c r="P31117" s="99"/>
      <c r="Q31117" s="99"/>
    </row>
    <row r="31118" spans="16:17" x14ac:dyDescent="0.3">
      <c r="P31118" s="99"/>
      <c r="Q31118" s="99"/>
    </row>
    <row r="31119" spans="16:17" x14ac:dyDescent="0.3">
      <c r="P31119" s="99"/>
      <c r="Q31119" s="99"/>
    </row>
    <row r="31120" spans="16:17" x14ac:dyDescent="0.3">
      <c r="P31120" s="99"/>
      <c r="Q31120" s="99"/>
    </row>
    <row r="31121" spans="16:17" x14ac:dyDescent="0.3">
      <c r="P31121" s="99"/>
      <c r="Q31121" s="99"/>
    </row>
    <row r="31122" spans="16:17" x14ac:dyDescent="0.3">
      <c r="P31122" s="99"/>
      <c r="Q31122" s="99"/>
    </row>
    <row r="31123" spans="16:17" x14ac:dyDescent="0.3">
      <c r="P31123" s="99"/>
      <c r="Q31123" s="99"/>
    </row>
    <row r="31124" spans="16:17" x14ac:dyDescent="0.3">
      <c r="P31124" s="99"/>
      <c r="Q31124" s="99"/>
    </row>
    <row r="31125" spans="16:17" x14ac:dyDescent="0.3">
      <c r="P31125" s="99"/>
      <c r="Q31125" s="99"/>
    </row>
    <row r="31126" spans="16:17" x14ac:dyDescent="0.3">
      <c r="P31126" s="99"/>
      <c r="Q31126" s="99"/>
    </row>
    <row r="31127" spans="16:17" x14ac:dyDescent="0.3">
      <c r="P31127" s="99"/>
      <c r="Q31127" s="99"/>
    </row>
    <row r="31128" spans="16:17" x14ac:dyDescent="0.3">
      <c r="P31128" s="99"/>
      <c r="Q31128" s="99"/>
    </row>
    <row r="31129" spans="16:17" x14ac:dyDescent="0.3">
      <c r="P31129" s="99"/>
      <c r="Q31129" s="99"/>
    </row>
    <row r="31130" spans="16:17" x14ac:dyDescent="0.3">
      <c r="P31130" s="99"/>
      <c r="Q31130" s="99"/>
    </row>
    <row r="31131" spans="16:17" x14ac:dyDescent="0.3">
      <c r="P31131" s="99"/>
      <c r="Q31131" s="99"/>
    </row>
    <row r="31132" spans="16:17" x14ac:dyDescent="0.3">
      <c r="P31132" s="99"/>
      <c r="Q31132" s="99"/>
    </row>
    <row r="31133" spans="16:17" x14ac:dyDescent="0.3">
      <c r="P31133" s="99"/>
      <c r="Q31133" s="99"/>
    </row>
    <row r="31134" spans="16:17" x14ac:dyDescent="0.3">
      <c r="P31134" s="99"/>
      <c r="Q31134" s="99"/>
    </row>
    <row r="31135" spans="16:17" x14ac:dyDescent="0.3">
      <c r="P31135" s="99"/>
      <c r="Q31135" s="99"/>
    </row>
    <row r="31136" spans="16:17" x14ac:dyDescent="0.3">
      <c r="P31136" s="99"/>
      <c r="Q31136" s="99"/>
    </row>
    <row r="31137" spans="16:17" x14ac:dyDescent="0.3">
      <c r="P31137" s="99"/>
      <c r="Q31137" s="99"/>
    </row>
    <row r="31138" spans="16:17" x14ac:dyDescent="0.3">
      <c r="P31138" s="99"/>
      <c r="Q31138" s="99"/>
    </row>
    <row r="31139" spans="16:17" x14ac:dyDescent="0.3">
      <c r="P31139" s="99"/>
      <c r="Q31139" s="99"/>
    </row>
    <row r="31140" spans="16:17" x14ac:dyDescent="0.3">
      <c r="P31140" s="99"/>
      <c r="Q31140" s="99"/>
    </row>
    <row r="31141" spans="16:17" x14ac:dyDescent="0.3">
      <c r="P31141" s="99"/>
      <c r="Q31141" s="99"/>
    </row>
    <row r="31142" spans="16:17" x14ac:dyDescent="0.3">
      <c r="P31142" s="99"/>
      <c r="Q31142" s="99"/>
    </row>
    <row r="31143" spans="16:17" x14ac:dyDescent="0.3">
      <c r="P31143" s="99"/>
      <c r="Q31143" s="99"/>
    </row>
    <row r="31144" spans="16:17" x14ac:dyDescent="0.3">
      <c r="P31144" s="99"/>
      <c r="Q31144" s="99"/>
    </row>
    <row r="31145" spans="16:17" x14ac:dyDescent="0.3">
      <c r="P31145" s="99"/>
      <c r="Q31145" s="99"/>
    </row>
    <row r="31146" spans="16:17" x14ac:dyDescent="0.3">
      <c r="P31146" s="99"/>
      <c r="Q31146" s="99"/>
    </row>
    <row r="31147" spans="16:17" x14ac:dyDescent="0.3">
      <c r="P31147" s="99"/>
      <c r="Q31147" s="99"/>
    </row>
    <row r="31148" spans="16:17" x14ac:dyDescent="0.3">
      <c r="P31148" s="99"/>
      <c r="Q31148" s="99"/>
    </row>
    <row r="31149" spans="16:17" x14ac:dyDescent="0.3">
      <c r="P31149" s="99"/>
      <c r="Q31149" s="99"/>
    </row>
    <row r="31150" spans="16:17" x14ac:dyDescent="0.3">
      <c r="P31150" s="99"/>
      <c r="Q31150" s="99"/>
    </row>
    <row r="31151" spans="16:17" x14ac:dyDescent="0.3">
      <c r="P31151" s="99"/>
      <c r="Q31151" s="99"/>
    </row>
    <row r="31152" spans="16:17" x14ac:dyDescent="0.3">
      <c r="P31152" s="99"/>
      <c r="Q31152" s="99"/>
    </row>
    <row r="31153" spans="16:17" x14ac:dyDescent="0.3">
      <c r="P31153" s="99"/>
      <c r="Q31153" s="99"/>
    </row>
    <row r="31154" spans="16:17" x14ac:dyDescent="0.3">
      <c r="P31154" s="99"/>
      <c r="Q31154" s="99"/>
    </row>
    <row r="31155" spans="16:17" x14ac:dyDescent="0.3">
      <c r="P31155" s="99"/>
      <c r="Q31155" s="99"/>
    </row>
    <row r="31156" spans="16:17" x14ac:dyDescent="0.3">
      <c r="P31156" s="99"/>
      <c r="Q31156" s="99"/>
    </row>
    <row r="31157" spans="16:17" x14ac:dyDescent="0.3">
      <c r="P31157" s="99"/>
      <c r="Q31157" s="99"/>
    </row>
    <row r="31158" spans="16:17" x14ac:dyDescent="0.3">
      <c r="P31158" s="99"/>
      <c r="Q31158" s="99"/>
    </row>
    <row r="31159" spans="16:17" x14ac:dyDescent="0.3">
      <c r="P31159" s="99"/>
      <c r="Q31159" s="99"/>
    </row>
    <row r="31160" spans="16:17" x14ac:dyDescent="0.3">
      <c r="P31160" s="99"/>
      <c r="Q31160" s="99"/>
    </row>
    <row r="31161" spans="16:17" x14ac:dyDescent="0.3">
      <c r="P31161" s="99"/>
      <c r="Q31161" s="99"/>
    </row>
    <row r="31162" spans="16:17" x14ac:dyDescent="0.3">
      <c r="P31162" s="99"/>
      <c r="Q31162" s="99"/>
    </row>
    <row r="31163" spans="16:17" x14ac:dyDescent="0.3">
      <c r="P31163" s="99"/>
      <c r="Q31163" s="99"/>
    </row>
    <row r="31164" spans="16:17" x14ac:dyDescent="0.3">
      <c r="P31164" s="99"/>
      <c r="Q31164" s="99"/>
    </row>
    <row r="31165" spans="16:17" x14ac:dyDescent="0.3">
      <c r="P31165" s="99"/>
      <c r="Q31165" s="99"/>
    </row>
    <row r="31166" spans="16:17" x14ac:dyDescent="0.3">
      <c r="P31166" s="99"/>
      <c r="Q31166" s="99"/>
    </row>
    <row r="31167" spans="16:17" x14ac:dyDescent="0.3">
      <c r="P31167" s="99"/>
      <c r="Q31167" s="99"/>
    </row>
    <row r="31168" spans="16:17" x14ac:dyDescent="0.3">
      <c r="P31168" s="99"/>
      <c r="Q31168" s="99"/>
    </row>
    <row r="31169" spans="16:17" x14ac:dyDescent="0.3">
      <c r="P31169" s="99"/>
      <c r="Q31169" s="99"/>
    </row>
    <row r="31170" spans="16:17" x14ac:dyDescent="0.3">
      <c r="P31170" s="99"/>
      <c r="Q31170" s="99"/>
    </row>
    <row r="31171" spans="16:17" x14ac:dyDescent="0.3">
      <c r="P31171" s="99"/>
      <c r="Q31171" s="99"/>
    </row>
    <row r="31172" spans="16:17" x14ac:dyDescent="0.3">
      <c r="P31172" s="99"/>
      <c r="Q31172" s="99"/>
    </row>
    <row r="31173" spans="16:17" x14ac:dyDescent="0.3">
      <c r="P31173" s="99"/>
      <c r="Q31173" s="99"/>
    </row>
    <row r="31174" spans="16:17" x14ac:dyDescent="0.3">
      <c r="P31174" s="99"/>
      <c r="Q31174" s="99"/>
    </row>
    <row r="31175" spans="16:17" x14ac:dyDescent="0.3">
      <c r="P31175" s="99"/>
      <c r="Q31175" s="99"/>
    </row>
    <row r="31176" spans="16:17" x14ac:dyDescent="0.3">
      <c r="P31176" s="99"/>
      <c r="Q31176" s="99"/>
    </row>
    <row r="31177" spans="16:17" x14ac:dyDescent="0.3">
      <c r="P31177" s="99"/>
      <c r="Q31177" s="99"/>
    </row>
    <row r="31178" spans="16:17" x14ac:dyDescent="0.3">
      <c r="P31178" s="99"/>
      <c r="Q31178" s="99"/>
    </row>
    <row r="31179" spans="16:17" x14ac:dyDescent="0.3">
      <c r="P31179" s="99"/>
      <c r="Q31179" s="99"/>
    </row>
    <row r="31180" spans="16:17" x14ac:dyDescent="0.3">
      <c r="P31180" s="99"/>
      <c r="Q31180" s="99"/>
    </row>
    <row r="31181" spans="16:17" x14ac:dyDescent="0.3">
      <c r="P31181" s="99"/>
      <c r="Q31181" s="99"/>
    </row>
    <row r="31182" spans="16:17" x14ac:dyDescent="0.3">
      <c r="P31182" s="99"/>
      <c r="Q31182" s="99"/>
    </row>
    <row r="31183" spans="16:17" x14ac:dyDescent="0.3">
      <c r="P31183" s="99"/>
      <c r="Q31183" s="99"/>
    </row>
    <row r="31184" spans="16:17" x14ac:dyDescent="0.3">
      <c r="P31184" s="99"/>
      <c r="Q31184" s="99"/>
    </row>
    <row r="31185" spans="16:17" x14ac:dyDescent="0.3">
      <c r="P31185" s="99"/>
      <c r="Q31185" s="99"/>
    </row>
    <row r="31186" spans="16:17" x14ac:dyDescent="0.3">
      <c r="P31186" s="99"/>
      <c r="Q31186" s="99"/>
    </row>
    <row r="31187" spans="16:17" x14ac:dyDescent="0.3">
      <c r="P31187" s="99"/>
      <c r="Q31187" s="99"/>
    </row>
    <row r="31188" spans="16:17" x14ac:dyDescent="0.3">
      <c r="P31188" s="99"/>
      <c r="Q31188" s="99"/>
    </row>
    <row r="31189" spans="16:17" x14ac:dyDescent="0.3">
      <c r="P31189" s="99"/>
      <c r="Q31189" s="99"/>
    </row>
    <row r="31190" spans="16:17" x14ac:dyDescent="0.3">
      <c r="P31190" s="99"/>
      <c r="Q31190" s="99"/>
    </row>
    <row r="31191" spans="16:17" x14ac:dyDescent="0.3">
      <c r="P31191" s="99"/>
      <c r="Q31191" s="99"/>
    </row>
    <row r="31192" spans="16:17" x14ac:dyDescent="0.3">
      <c r="P31192" s="99"/>
      <c r="Q31192" s="99"/>
    </row>
    <row r="31193" spans="16:17" x14ac:dyDescent="0.3">
      <c r="P31193" s="99"/>
      <c r="Q31193" s="99"/>
    </row>
    <row r="31194" spans="16:17" x14ac:dyDescent="0.3">
      <c r="P31194" s="99"/>
      <c r="Q31194" s="99"/>
    </row>
    <row r="31195" spans="16:17" x14ac:dyDescent="0.3">
      <c r="P31195" s="99"/>
      <c r="Q31195" s="99"/>
    </row>
    <row r="31196" spans="16:17" x14ac:dyDescent="0.3">
      <c r="P31196" s="99"/>
      <c r="Q31196" s="99"/>
    </row>
    <row r="31197" spans="16:17" x14ac:dyDescent="0.3">
      <c r="P31197" s="99"/>
      <c r="Q31197" s="99"/>
    </row>
    <row r="31198" spans="16:17" x14ac:dyDescent="0.3">
      <c r="P31198" s="99"/>
      <c r="Q31198" s="99"/>
    </row>
    <row r="31199" spans="16:17" x14ac:dyDescent="0.3">
      <c r="P31199" s="99"/>
      <c r="Q31199" s="99"/>
    </row>
    <row r="31200" spans="16:17" x14ac:dyDescent="0.3">
      <c r="P31200" s="99"/>
      <c r="Q31200" s="99"/>
    </row>
    <row r="31201" spans="16:17" x14ac:dyDescent="0.3">
      <c r="P31201" s="99"/>
      <c r="Q31201" s="99"/>
    </row>
    <row r="31202" spans="16:17" x14ac:dyDescent="0.3">
      <c r="P31202" s="99"/>
      <c r="Q31202" s="99"/>
    </row>
    <row r="31203" spans="16:17" x14ac:dyDescent="0.3">
      <c r="P31203" s="99"/>
      <c r="Q31203" s="99"/>
    </row>
    <row r="31204" spans="16:17" x14ac:dyDescent="0.3">
      <c r="P31204" s="99"/>
      <c r="Q31204" s="99"/>
    </row>
    <row r="31205" spans="16:17" x14ac:dyDescent="0.3">
      <c r="P31205" s="99"/>
      <c r="Q31205" s="99"/>
    </row>
    <row r="31206" spans="16:17" x14ac:dyDescent="0.3">
      <c r="P31206" s="99"/>
      <c r="Q31206" s="99"/>
    </row>
    <row r="31207" spans="16:17" x14ac:dyDescent="0.3">
      <c r="P31207" s="99"/>
      <c r="Q31207" s="99"/>
    </row>
    <row r="31208" spans="16:17" x14ac:dyDescent="0.3">
      <c r="P31208" s="99"/>
      <c r="Q31208" s="99"/>
    </row>
    <row r="31209" spans="16:17" x14ac:dyDescent="0.3">
      <c r="P31209" s="99"/>
      <c r="Q31209" s="99"/>
    </row>
    <row r="31210" spans="16:17" x14ac:dyDescent="0.3">
      <c r="P31210" s="99"/>
      <c r="Q31210" s="99"/>
    </row>
    <row r="31211" spans="16:17" x14ac:dyDescent="0.3">
      <c r="P31211" s="99"/>
      <c r="Q31211" s="99"/>
    </row>
    <row r="31212" spans="16:17" x14ac:dyDescent="0.3">
      <c r="P31212" s="99"/>
      <c r="Q31212" s="99"/>
    </row>
    <row r="31213" spans="16:17" x14ac:dyDescent="0.3">
      <c r="P31213" s="99"/>
      <c r="Q31213" s="99"/>
    </row>
    <row r="31214" spans="16:17" x14ac:dyDescent="0.3">
      <c r="P31214" s="99"/>
      <c r="Q31214" s="99"/>
    </row>
    <row r="31215" spans="16:17" x14ac:dyDescent="0.3">
      <c r="P31215" s="99"/>
      <c r="Q31215" s="99"/>
    </row>
    <row r="31216" spans="16:17" x14ac:dyDescent="0.3">
      <c r="P31216" s="99"/>
      <c r="Q31216" s="99"/>
    </row>
    <row r="31217" spans="16:17" x14ac:dyDescent="0.3">
      <c r="P31217" s="99"/>
      <c r="Q31217" s="99"/>
    </row>
    <row r="31218" spans="16:17" x14ac:dyDescent="0.3">
      <c r="P31218" s="99"/>
      <c r="Q31218" s="99"/>
    </row>
    <row r="31219" spans="16:17" x14ac:dyDescent="0.3">
      <c r="P31219" s="99"/>
      <c r="Q31219" s="99"/>
    </row>
    <row r="31220" spans="16:17" x14ac:dyDescent="0.3">
      <c r="P31220" s="99"/>
      <c r="Q31220" s="99"/>
    </row>
    <row r="31221" spans="16:17" x14ac:dyDescent="0.3">
      <c r="P31221" s="99"/>
      <c r="Q31221" s="99"/>
    </row>
    <row r="31222" spans="16:17" x14ac:dyDescent="0.3">
      <c r="P31222" s="99"/>
      <c r="Q31222" s="99"/>
    </row>
    <row r="31223" spans="16:17" x14ac:dyDescent="0.3">
      <c r="P31223" s="99"/>
      <c r="Q31223" s="99"/>
    </row>
    <row r="31224" spans="16:17" x14ac:dyDescent="0.3">
      <c r="P31224" s="99"/>
      <c r="Q31224" s="99"/>
    </row>
    <row r="31225" spans="16:17" x14ac:dyDescent="0.3">
      <c r="P31225" s="99"/>
      <c r="Q31225" s="99"/>
    </row>
    <row r="31226" spans="16:17" x14ac:dyDescent="0.3">
      <c r="P31226" s="99"/>
      <c r="Q31226" s="99"/>
    </row>
    <row r="31227" spans="16:17" x14ac:dyDescent="0.3">
      <c r="P31227" s="99"/>
      <c r="Q31227" s="99"/>
    </row>
    <row r="31228" spans="16:17" x14ac:dyDescent="0.3">
      <c r="P31228" s="99"/>
      <c r="Q31228" s="99"/>
    </row>
    <row r="31229" spans="16:17" x14ac:dyDescent="0.3">
      <c r="P31229" s="99"/>
      <c r="Q31229" s="99"/>
    </row>
    <row r="31230" spans="16:17" x14ac:dyDescent="0.3">
      <c r="P31230" s="99"/>
      <c r="Q31230" s="99"/>
    </row>
    <row r="31231" spans="16:17" x14ac:dyDescent="0.3">
      <c r="P31231" s="99"/>
      <c r="Q31231" s="99"/>
    </row>
    <row r="31232" spans="16:17" x14ac:dyDescent="0.3">
      <c r="P31232" s="99"/>
      <c r="Q31232" s="99"/>
    </row>
    <row r="31233" spans="16:17" x14ac:dyDescent="0.3">
      <c r="P31233" s="99"/>
      <c r="Q31233" s="99"/>
    </row>
    <row r="31234" spans="16:17" x14ac:dyDescent="0.3">
      <c r="P31234" s="99"/>
      <c r="Q31234" s="99"/>
    </row>
    <row r="31235" spans="16:17" x14ac:dyDescent="0.3">
      <c r="P31235" s="99"/>
      <c r="Q31235" s="99"/>
    </row>
    <row r="31236" spans="16:17" x14ac:dyDescent="0.3">
      <c r="P31236" s="99"/>
      <c r="Q31236" s="99"/>
    </row>
    <row r="31237" spans="16:17" x14ac:dyDescent="0.3">
      <c r="P31237" s="99"/>
      <c r="Q31237" s="99"/>
    </row>
    <row r="31238" spans="16:17" x14ac:dyDescent="0.3">
      <c r="P31238" s="99"/>
      <c r="Q31238" s="99"/>
    </row>
    <row r="31239" spans="16:17" x14ac:dyDescent="0.3">
      <c r="P31239" s="99"/>
      <c r="Q31239" s="99"/>
    </row>
    <row r="31240" spans="16:17" x14ac:dyDescent="0.3">
      <c r="P31240" s="99"/>
      <c r="Q31240" s="99"/>
    </row>
    <row r="31241" spans="16:17" x14ac:dyDescent="0.3">
      <c r="P31241" s="99"/>
      <c r="Q31241" s="99"/>
    </row>
    <row r="31242" spans="16:17" x14ac:dyDescent="0.3">
      <c r="P31242" s="99"/>
      <c r="Q31242" s="99"/>
    </row>
    <row r="31243" spans="16:17" x14ac:dyDescent="0.3">
      <c r="P31243" s="99"/>
      <c r="Q31243" s="99"/>
    </row>
    <row r="31244" spans="16:17" x14ac:dyDescent="0.3">
      <c r="P31244" s="99"/>
      <c r="Q31244" s="99"/>
    </row>
    <row r="31245" spans="16:17" x14ac:dyDescent="0.3">
      <c r="P31245" s="99"/>
      <c r="Q31245" s="99"/>
    </row>
    <row r="31246" spans="16:17" x14ac:dyDescent="0.3">
      <c r="P31246" s="99"/>
      <c r="Q31246" s="99"/>
    </row>
    <row r="31247" spans="16:17" x14ac:dyDescent="0.3">
      <c r="P31247" s="99"/>
      <c r="Q31247" s="99"/>
    </row>
    <row r="31248" spans="16:17" x14ac:dyDescent="0.3">
      <c r="P31248" s="99"/>
      <c r="Q31248" s="99"/>
    </row>
    <row r="31249" spans="16:17" x14ac:dyDescent="0.3">
      <c r="P31249" s="99"/>
      <c r="Q31249" s="99"/>
    </row>
    <row r="31250" spans="16:17" x14ac:dyDescent="0.3">
      <c r="P31250" s="99"/>
      <c r="Q31250" s="99"/>
    </row>
    <row r="31251" spans="16:17" x14ac:dyDescent="0.3">
      <c r="P31251" s="99"/>
      <c r="Q31251" s="99"/>
    </row>
    <row r="31252" spans="16:17" x14ac:dyDescent="0.3">
      <c r="P31252" s="99"/>
      <c r="Q31252" s="99"/>
    </row>
    <row r="31253" spans="16:17" x14ac:dyDescent="0.3">
      <c r="P31253" s="99"/>
      <c r="Q31253" s="99"/>
    </row>
    <row r="31254" spans="16:17" x14ac:dyDescent="0.3">
      <c r="P31254" s="99"/>
      <c r="Q31254" s="99"/>
    </row>
    <row r="31255" spans="16:17" x14ac:dyDescent="0.3">
      <c r="P31255" s="99"/>
      <c r="Q31255" s="99"/>
    </row>
    <row r="31256" spans="16:17" x14ac:dyDescent="0.3">
      <c r="P31256" s="99"/>
      <c r="Q31256" s="99"/>
    </row>
    <row r="31257" spans="16:17" x14ac:dyDescent="0.3">
      <c r="P31257" s="99"/>
      <c r="Q31257" s="99"/>
    </row>
    <row r="31258" spans="16:17" x14ac:dyDescent="0.3">
      <c r="P31258" s="99"/>
      <c r="Q31258" s="99"/>
    </row>
    <row r="31259" spans="16:17" x14ac:dyDescent="0.3">
      <c r="P31259" s="99"/>
      <c r="Q31259" s="99"/>
    </row>
    <row r="31260" spans="16:17" x14ac:dyDescent="0.3">
      <c r="P31260" s="99"/>
      <c r="Q31260" s="99"/>
    </row>
    <row r="31261" spans="16:17" x14ac:dyDescent="0.3">
      <c r="P31261" s="99"/>
      <c r="Q31261" s="99"/>
    </row>
    <row r="31262" spans="16:17" x14ac:dyDescent="0.3">
      <c r="P31262" s="99"/>
      <c r="Q31262" s="99"/>
    </row>
    <row r="31263" spans="16:17" x14ac:dyDescent="0.3">
      <c r="P31263" s="99"/>
      <c r="Q31263" s="99"/>
    </row>
    <row r="31264" spans="16:17" x14ac:dyDescent="0.3">
      <c r="P31264" s="99"/>
      <c r="Q31264" s="99"/>
    </row>
    <row r="31265" spans="16:17" x14ac:dyDescent="0.3">
      <c r="P31265" s="99"/>
      <c r="Q31265" s="99"/>
    </row>
    <row r="31266" spans="16:17" x14ac:dyDescent="0.3">
      <c r="P31266" s="99"/>
      <c r="Q31266" s="99"/>
    </row>
    <row r="31267" spans="16:17" x14ac:dyDescent="0.3">
      <c r="P31267" s="99"/>
      <c r="Q31267" s="99"/>
    </row>
    <row r="31268" spans="16:17" x14ac:dyDescent="0.3">
      <c r="P31268" s="99"/>
      <c r="Q31268" s="99"/>
    </row>
    <row r="31269" spans="16:17" x14ac:dyDescent="0.3">
      <c r="P31269" s="99"/>
      <c r="Q31269" s="99"/>
    </row>
    <row r="31270" spans="16:17" x14ac:dyDescent="0.3">
      <c r="P31270" s="99"/>
      <c r="Q31270" s="99"/>
    </row>
    <row r="31271" spans="16:17" x14ac:dyDescent="0.3">
      <c r="P31271" s="99"/>
      <c r="Q31271" s="99"/>
    </row>
    <row r="31272" spans="16:17" x14ac:dyDescent="0.3">
      <c r="P31272" s="99"/>
      <c r="Q31272" s="99"/>
    </row>
    <row r="31273" spans="16:17" x14ac:dyDescent="0.3">
      <c r="P31273" s="99"/>
      <c r="Q31273" s="99"/>
    </row>
    <row r="31274" spans="16:17" x14ac:dyDescent="0.3">
      <c r="P31274" s="99"/>
      <c r="Q31274" s="99"/>
    </row>
    <row r="31275" spans="16:17" x14ac:dyDescent="0.3">
      <c r="P31275" s="99"/>
      <c r="Q31275" s="99"/>
    </row>
    <row r="31276" spans="16:17" x14ac:dyDescent="0.3">
      <c r="P31276" s="99"/>
      <c r="Q31276" s="99"/>
    </row>
    <row r="31277" spans="16:17" x14ac:dyDescent="0.3">
      <c r="P31277" s="99"/>
      <c r="Q31277" s="99"/>
    </row>
    <row r="31278" spans="16:17" x14ac:dyDescent="0.3">
      <c r="P31278" s="99"/>
      <c r="Q31278" s="99"/>
    </row>
    <row r="31279" spans="16:17" x14ac:dyDescent="0.3">
      <c r="P31279" s="99"/>
      <c r="Q31279" s="99"/>
    </row>
    <row r="31280" spans="16:17" x14ac:dyDescent="0.3">
      <c r="P31280" s="99"/>
      <c r="Q31280" s="99"/>
    </row>
    <row r="31281" spans="16:17" x14ac:dyDescent="0.3">
      <c r="P31281" s="99"/>
      <c r="Q31281" s="99"/>
    </row>
    <row r="31282" spans="16:17" x14ac:dyDescent="0.3">
      <c r="P31282" s="99"/>
      <c r="Q31282" s="99"/>
    </row>
    <row r="31283" spans="16:17" x14ac:dyDescent="0.3">
      <c r="P31283" s="99"/>
      <c r="Q31283" s="99"/>
    </row>
    <row r="31284" spans="16:17" x14ac:dyDescent="0.3">
      <c r="P31284" s="99"/>
      <c r="Q31284" s="99"/>
    </row>
    <row r="31285" spans="16:17" x14ac:dyDescent="0.3">
      <c r="P31285" s="99"/>
      <c r="Q31285" s="99"/>
    </row>
    <row r="31286" spans="16:17" x14ac:dyDescent="0.3">
      <c r="P31286" s="99"/>
      <c r="Q31286" s="99"/>
    </row>
    <row r="31287" spans="16:17" x14ac:dyDescent="0.3">
      <c r="P31287" s="99"/>
      <c r="Q31287" s="99"/>
    </row>
    <row r="31288" spans="16:17" x14ac:dyDescent="0.3">
      <c r="P31288" s="99"/>
      <c r="Q31288" s="99"/>
    </row>
    <row r="31289" spans="16:17" x14ac:dyDescent="0.3">
      <c r="P31289" s="99"/>
      <c r="Q31289" s="99"/>
    </row>
    <row r="31290" spans="16:17" x14ac:dyDescent="0.3">
      <c r="P31290" s="99"/>
      <c r="Q31290" s="99"/>
    </row>
    <row r="31291" spans="16:17" x14ac:dyDescent="0.3">
      <c r="P31291" s="99"/>
      <c r="Q31291" s="99"/>
    </row>
    <row r="31292" spans="16:17" x14ac:dyDescent="0.3">
      <c r="P31292" s="99"/>
      <c r="Q31292" s="99"/>
    </row>
    <row r="31293" spans="16:17" x14ac:dyDescent="0.3">
      <c r="P31293" s="99"/>
      <c r="Q31293" s="99"/>
    </row>
    <row r="31294" spans="16:17" x14ac:dyDescent="0.3">
      <c r="P31294" s="99"/>
      <c r="Q31294" s="99"/>
    </row>
    <row r="31295" spans="16:17" x14ac:dyDescent="0.3">
      <c r="P31295" s="99"/>
      <c r="Q31295" s="99"/>
    </row>
    <row r="31296" spans="16:17" x14ac:dyDescent="0.3">
      <c r="P31296" s="99"/>
      <c r="Q31296" s="99"/>
    </row>
    <row r="31297" spans="16:17" x14ac:dyDescent="0.3">
      <c r="P31297" s="99"/>
      <c r="Q31297" s="99"/>
    </row>
    <row r="31298" spans="16:17" x14ac:dyDescent="0.3">
      <c r="P31298" s="99"/>
      <c r="Q31298" s="99"/>
    </row>
    <row r="31299" spans="16:17" x14ac:dyDescent="0.3">
      <c r="P31299" s="99"/>
      <c r="Q31299" s="99"/>
    </row>
    <row r="31300" spans="16:17" x14ac:dyDescent="0.3">
      <c r="P31300" s="99"/>
      <c r="Q31300" s="99"/>
    </row>
    <row r="31301" spans="16:17" x14ac:dyDescent="0.3">
      <c r="P31301" s="99"/>
      <c r="Q31301" s="99"/>
    </row>
    <row r="31302" spans="16:17" x14ac:dyDescent="0.3">
      <c r="P31302" s="99"/>
      <c r="Q31302" s="99"/>
    </row>
    <row r="31303" spans="16:17" x14ac:dyDescent="0.3">
      <c r="P31303" s="99"/>
      <c r="Q31303" s="99"/>
    </row>
    <row r="31304" spans="16:17" x14ac:dyDescent="0.3">
      <c r="P31304" s="99"/>
      <c r="Q31304" s="99"/>
    </row>
    <row r="31305" spans="16:17" x14ac:dyDescent="0.3">
      <c r="P31305" s="99"/>
      <c r="Q31305" s="99"/>
    </row>
    <row r="31306" spans="16:17" x14ac:dyDescent="0.3">
      <c r="P31306" s="99"/>
      <c r="Q31306" s="99"/>
    </row>
    <row r="31307" spans="16:17" x14ac:dyDescent="0.3">
      <c r="P31307" s="99"/>
      <c r="Q31307" s="99"/>
    </row>
    <row r="31308" spans="16:17" x14ac:dyDescent="0.3">
      <c r="P31308" s="99"/>
      <c r="Q31308" s="99"/>
    </row>
    <row r="31309" spans="16:17" x14ac:dyDescent="0.3">
      <c r="P31309" s="99"/>
      <c r="Q31309" s="99"/>
    </row>
    <row r="31310" spans="16:17" x14ac:dyDescent="0.3">
      <c r="P31310" s="99"/>
      <c r="Q31310" s="99"/>
    </row>
    <row r="31311" spans="16:17" x14ac:dyDescent="0.3">
      <c r="P31311" s="99"/>
      <c r="Q31311" s="99"/>
    </row>
    <row r="31312" spans="16:17" x14ac:dyDescent="0.3">
      <c r="P31312" s="99"/>
      <c r="Q31312" s="99"/>
    </row>
    <row r="31313" spans="16:17" x14ac:dyDescent="0.3">
      <c r="P31313" s="99"/>
      <c r="Q31313" s="99"/>
    </row>
    <row r="31314" spans="16:17" x14ac:dyDescent="0.3">
      <c r="P31314" s="99"/>
      <c r="Q31314" s="99"/>
    </row>
    <row r="31315" spans="16:17" x14ac:dyDescent="0.3">
      <c r="P31315" s="99"/>
      <c r="Q31315" s="99"/>
    </row>
    <row r="31316" spans="16:17" x14ac:dyDescent="0.3">
      <c r="P31316" s="99"/>
      <c r="Q31316" s="99"/>
    </row>
    <row r="31317" spans="16:17" x14ac:dyDescent="0.3">
      <c r="P31317" s="99"/>
      <c r="Q31317" s="99"/>
    </row>
    <row r="31318" spans="16:17" x14ac:dyDescent="0.3">
      <c r="P31318" s="99"/>
      <c r="Q31318" s="99"/>
    </row>
    <row r="31319" spans="16:17" x14ac:dyDescent="0.3">
      <c r="P31319" s="99"/>
      <c r="Q31319" s="99"/>
    </row>
    <row r="31320" spans="16:17" x14ac:dyDescent="0.3">
      <c r="P31320" s="99"/>
      <c r="Q31320" s="99"/>
    </row>
    <row r="31321" spans="16:17" x14ac:dyDescent="0.3">
      <c r="P31321" s="99"/>
      <c r="Q31321" s="99"/>
    </row>
    <row r="31322" spans="16:17" x14ac:dyDescent="0.3">
      <c r="P31322" s="99"/>
      <c r="Q31322" s="99"/>
    </row>
    <row r="31323" spans="16:17" x14ac:dyDescent="0.3">
      <c r="P31323" s="99"/>
      <c r="Q31323" s="99"/>
    </row>
    <row r="31324" spans="16:17" x14ac:dyDescent="0.3">
      <c r="P31324" s="99"/>
      <c r="Q31324" s="99"/>
    </row>
    <row r="31325" spans="16:17" x14ac:dyDescent="0.3">
      <c r="P31325" s="99"/>
      <c r="Q31325" s="99"/>
    </row>
    <row r="31326" spans="16:17" x14ac:dyDescent="0.3">
      <c r="P31326" s="99"/>
      <c r="Q31326" s="99"/>
    </row>
    <row r="31327" spans="16:17" x14ac:dyDescent="0.3">
      <c r="P31327" s="99"/>
      <c r="Q31327" s="99"/>
    </row>
    <row r="31328" spans="16:17" x14ac:dyDescent="0.3">
      <c r="P31328" s="99"/>
      <c r="Q31328" s="99"/>
    </row>
    <row r="31329" spans="16:17" x14ac:dyDescent="0.3">
      <c r="P31329" s="99"/>
      <c r="Q31329" s="99"/>
    </row>
    <row r="31330" spans="16:17" x14ac:dyDescent="0.3">
      <c r="P31330" s="99"/>
      <c r="Q31330" s="99"/>
    </row>
    <row r="31331" spans="16:17" x14ac:dyDescent="0.3">
      <c r="P31331" s="99"/>
      <c r="Q31331" s="99"/>
    </row>
    <row r="31332" spans="16:17" x14ac:dyDescent="0.3">
      <c r="P31332" s="99"/>
      <c r="Q31332" s="99"/>
    </row>
    <row r="31333" spans="16:17" x14ac:dyDescent="0.3">
      <c r="P31333" s="99"/>
      <c r="Q31333" s="99"/>
    </row>
    <row r="31334" spans="16:17" x14ac:dyDescent="0.3">
      <c r="P31334" s="99"/>
      <c r="Q31334" s="99"/>
    </row>
    <row r="31335" spans="16:17" x14ac:dyDescent="0.3">
      <c r="P31335" s="99"/>
      <c r="Q31335" s="99"/>
    </row>
    <row r="31336" spans="16:17" x14ac:dyDescent="0.3">
      <c r="P31336" s="99"/>
      <c r="Q31336" s="99"/>
    </row>
    <row r="31337" spans="16:17" x14ac:dyDescent="0.3">
      <c r="P31337" s="99"/>
      <c r="Q31337" s="99"/>
    </row>
    <row r="31338" spans="16:17" x14ac:dyDescent="0.3">
      <c r="P31338" s="99"/>
      <c r="Q31338" s="99"/>
    </row>
    <row r="31339" spans="16:17" x14ac:dyDescent="0.3">
      <c r="P31339" s="99"/>
      <c r="Q31339" s="99"/>
    </row>
    <row r="31340" spans="16:17" x14ac:dyDescent="0.3">
      <c r="P31340" s="99"/>
      <c r="Q31340" s="99"/>
    </row>
    <row r="31341" spans="16:17" x14ac:dyDescent="0.3">
      <c r="P31341" s="99"/>
      <c r="Q31341" s="99"/>
    </row>
    <row r="31342" spans="16:17" x14ac:dyDescent="0.3">
      <c r="P31342" s="99"/>
      <c r="Q31342" s="99"/>
    </row>
    <row r="31343" spans="16:17" x14ac:dyDescent="0.3">
      <c r="P31343" s="99"/>
      <c r="Q31343" s="99"/>
    </row>
    <row r="31344" spans="16:17" x14ac:dyDescent="0.3">
      <c r="P31344" s="99"/>
      <c r="Q31344" s="99"/>
    </row>
    <row r="31345" spans="16:17" x14ac:dyDescent="0.3">
      <c r="P31345" s="99"/>
      <c r="Q31345" s="99"/>
    </row>
    <row r="31346" spans="16:17" x14ac:dyDescent="0.3">
      <c r="P31346" s="99"/>
      <c r="Q31346" s="99"/>
    </row>
    <row r="31347" spans="16:17" x14ac:dyDescent="0.3">
      <c r="P31347" s="99"/>
      <c r="Q31347" s="99"/>
    </row>
    <row r="31348" spans="16:17" x14ac:dyDescent="0.3">
      <c r="P31348" s="99"/>
      <c r="Q31348" s="99"/>
    </row>
    <row r="31349" spans="16:17" x14ac:dyDescent="0.3">
      <c r="P31349" s="99"/>
      <c r="Q31349" s="99"/>
    </row>
    <row r="31350" spans="16:17" x14ac:dyDescent="0.3">
      <c r="P31350" s="99"/>
      <c r="Q31350" s="99"/>
    </row>
    <row r="31351" spans="16:17" x14ac:dyDescent="0.3">
      <c r="P31351" s="99"/>
      <c r="Q31351" s="99"/>
    </row>
    <row r="31352" spans="16:17" x14ac:dyDescent="0.3">
      <c r="P31352" s="99"/>
      <c r="Q31352" s="99"/>
    </row>
    <row r="31353" spans="16:17" x14ac:dyDescent="0.3">
      <c r="P31353" s="99"/>
      <c r="Q31353" s="99"/>
    </row>
    <row r="31354" spans="16:17" x14ac:dyDescent="0.3">
      <c r="P31354" s="99"/>
      <c r="Q31354" s="99"/>
    </row>
    <row r="31355" spans="16:17" x14ac:dyDescent="0.3">
      <c r="P31355" s="99"/>
      <c r="Q31355" s="99"/>
    </row>
    <row r="31356" spans="16:17" x14ac:dyDescent="0.3">
      <c r="P31356" s="99"/>
      <c r="Q31356" s="99"/>
    </row>
    <row r="31357" spans="16:17" x14ac:dyDescent="0.3">
      <c r="P31357" s="99"/>
      <c r="Q31357" s="99"/>
    </row>
    <row r="31358" spans="16:17" x14ac:dyDescent="0.3">
      <c r="P31358" s="99"/>
      <c r="Q31358" s="99"/>
    </row>
    <row r="31359" spans="16:17" x14ac:dyDescent="0.3">
      <c r="P31359" s="99"/>
      <c r="Q31359" s="99"/>
    </row>
    <row r="31360" spans="16:17" x14ac:dyDescent="0.3">
      <c r="P31360" s="99"/>
      <c r="Q31360" s="99"/>
    </row>
    <row r="31361" spans="16:17" x14ac:dyDescent="0.3">
      <c r="P31361" s="99"/>
      <c r="Q31361" s="99"/>
    </row>
    <row r="31362" spans="16:17" x14ac:dyDescent="0.3">
      <c r="P31362" s="99"/>
      <c r="Q31362" s="99"/>
    </row>
    <row r="31363" spans="16:17" x14ac:dyDescent="0.3">
      <c r="P31363" s="99"/>
      <c r="Q31363" s="99"/>
    </row>
    <row r="31364" spans="16:17" x14ac:dyDescent="0.3">
      <c r="P31364" s="99"/>
      <c r="Q31364" s="99"/>
    </row>
    <row r="31365" spans="16:17" x14ac:dyDescent="0.3">
      <c r="P31365" s="99"/>
      <c r="Q31365" s="99"/>
    </row>
    <row r="31366" spans="16:17" x14ac:dyDescent="0.3">
      <c r="P31366" s="99"/>
      <c r="Q31366" s="99"/>
    </row>
    <row r="31367" spans="16:17" x14ac:dyDescent="0.3">
      <c r="P31367" s="99"/>
      <c r="Q31367" s="99"/>
    </row>
    <row r="31368" spans="16:17" x14ac:dyDescent="0.3">
      <c r="P31368" s="99"/>
      <c r="Q31368" s="99"/>
    </row>
    <row r="31369" spans="16:17" x14ac:dyDescent="0.3">
      <c r="P31369" s="99"/>
      <c r="Q31369" s="99"/>
    </row>
    <row r="31370" spans="16:17" x14ac:dyDescent="0.3">
      <c r="P31370" s="99"/>
      <c r="Q31370" s="99"/>
    </row>
    <row r="31371" spans="16:17" x14ac:dyDescent="0.3">
      <c r="P31371" s="99"/>
      <c r="Q31371" s="99"/>
    </row>
    <row r="31372" spans="16:17" x14ac:dyDescent="0.3">
      <c r="P31372" s="99"/>
      <c r="Q31372" s="99"/>
    </row>
    <row r="31373" spans="16:17" x14ac:dyDescent="0.3">
      <c r="P31373" s="99"/>
      <c r="Q31373" s="99"/>
    </row>
    <row r="31374" spans="16:17" x14ac:dyDescent="0.3">
      <c r="P31374" s="99"/>
      <c r="Q31374" s="99"/>
    </row>
    <row r="31375" spans="16:17" x14ac:dyDescent="0.3">
      <c r="P31375" s="99"/>
      <c r="Q31375" s="99"/>
    </row>
    <row r="31376" spans="16:17" x14ac:dyDescent="0.3">
      <c r="P31376" s="99"/>
      <c r="Q31376" s="99"/>
    </row>
    <row r="31377" spans="16:17" x14ac:dyDescent="0.3">
      <c r="P31377" s="99"/>
      <c r="Q31377" s="99"/>
    </row>
    <row r="31378" spans="16:17" x14ac:dyDescent="0.3">
      <c r="P31378" s="99"/>
      <c r="Q31378" s="99"/>
    </row>
    <row r="31379" spans="16:17" x14ac:dyDescent="0.3">
      <c r="P31379" s="99"/>
      <c r="Q31379" s="99"/>
    </row>
    <row r="31380" spans="16:17" x14ac:dyDescent="0.3">
      <c r="P31380" s="99"/>
      <c r="Q31380" s="99"/>
    </row>
    <row r="31381" spans="16:17" x14ac:dyDescent="0.3">
      <c r="P31381" s="99"/>
      <c r="Q31381" s="99"/>
    </row>
    <row r="31382" spans="16:17" x14ac:dyDescent="0.3">
      <c r="P31382" s="99"/>
      <c r="Q31382" s="99"/>
    </row>
    <row r="31383" spans="16:17" x14ac:dyDescent="0.3">
      <c r="P31383" s="99"/>
      <c r="Q31383" s="99"/>
    </row>
    <row r="31384" spans="16:17" x14ac:dyDescent="0.3">
      <c r="P31384" s="99"/>
      <c r="Q31384" s="99"/>
    </row>
    <row r="31385" spans="16:17" x14ac:dyDescent="0.3">
      <c r="P31385" s="99"/>
      <c r="Q31385" s="99"/>
    </row>
    <row r="31386" spans="16:17" x14ac:dyDescent="0.3">
      <c r="P31386" s="99"/>
      <c r="Q31386" s="99"/>
    </row>
    <row r="31387" spans="16:17" x14ac:dyDescent="0.3">
      <c r="P31387" s="99"/>
      <c r="Q31387" s="99"/>
    </row>
    <row r="31388" spans="16:17" x14ac:dyDescent="0.3">
      <c r="P31388" s="99"/>
      <c r="Q31388" s="99"/>
    </row>
    <row r="31389" spans="16:17" x14ac:dyDescent="0.3">
      <c r="P31389" s="99"/>
      <c r="Q31389" s="99"/>
    </row>
    <row r="31390" spans="16:17" x14ac:dyDescent="0.3">
      <c r="P31390" s="99"/>
      <c r="Q31390" s="99"/>
    </row>
    <row r="31391" spans="16:17" x14ac:dyDescent="0.3">
      <c r="P31391" s="99"/>
      <c r="Q31391" s="99"/>
    </row>
    <row r="31392" spans="16:17" x14ac:dyDescent="0.3">
      <c r="P31392" s="99"/>
      <c r="Q31392" s="99"/>
    </row>
    <row r="31393" spans="16:17" x14ac:dyDescent="0.3">
      <c r="P31393" s="99"/>
      <c r="Q31393" s="99"/>
    </row>
    <row r="31394" spans="16:17" x14ac:dyDescent="0.3">
      <c r="P31394" s="99"/>
      <c r="Q31394" s="99"/>
    </row>
    <row r="31395" spans="16:17" x14ac:dyDescent="0.3">
      <c r="P31395" s="99"/>
      <c r="Q31395" s="99"/>
    </row>
    <row r="31396" spans="16:17" x14ac:dyDescent="0.3">
      <c r="P31396" s="99"/>
      <c r="Q31396" s="99"/>
    </row>
    <row r="31397" spans="16:17" x14ac:dyDescent="0.3">
      <c r="P31397" s="99"/>
      <c r="Q31397" s="99"/>
    </row>
    <row r="31398" spans="16:17" x14ac:dyDescent="0.3">
      <c r="P31398" s="99"/>
      <c r="Q31398" s="99"/>
    </row>
    <row r="31399" spans="16:17" x14ac:dyDescent="0.3">
      <c r="P31399" s="99"/>
      <c r="Q31399" s="99"/>
    </row>
    <row r="31400" spans="16:17" x14ac:dyDescent="0.3">
      <c r="P31400" s="99"/>
      <c r="Q31400" s="99"/>
    </row>
    <row r="31401" spans="16:17" x14ac:dyDescent="0.3">
      <c r="P31401" s="99"/>
      <c r="Q31401" s="99"/>
    </row>
    <row r="31402" spans="16:17" x14ac:dyDescent="0.3">
      <c r="P31402" s="99"/>
      <c r="Q31402" s="99"/>
    </row>
    <row r="31403" spans="16:17" x14ac:dyDescent="0.3">
      <c r="P31403" s="99"/>
      <c r="Q31403" s="99"/>
    </row>
    <row r="31404" spans="16:17" x14ac:dyDescent="0.3">
      <c r="P31404" s="99"/>
      <c r="Q31404" s="99"/>
    </row>
    <row r="31405" spans="16:17" x14ac:dyDescent="0.3">
      <c r="P31405" s="99"/>
      <c r="Q31405" s="99"/>
    </row>
    <row r="31406" spans="16:17" x14ac:dyDescent="0.3">
      <c r="P31406" s="99"/>
      <c r="Q31406" s="99"/>
    </row>
    <row r="31407" spans="16:17" x14ac:dyDescent="0.3">
      <c r="P31407" s="99"/>
      <c r="Q31407" s="99"/>
    </row>
    <row r="31408" spans="16:17" x14ac:dyDescent="0.3">
      <c r="P31408" s="99"/>
      <c r="Q31408" s="99"/>
    </row>
    <row r="31409" spans="16:17" x14ac:dyDescent="0.3">
      <c r="P31409" s="99"/>
      <c r="Q31409" s="99"/>
    </row>
    <row r="31410" spans="16:17" x14ac:dyDescent="0.3">
      <c r="P31410" s="99"/>
      <c r="Q31410" s="99"/>
    </row>
    <row r="31411" spans="16:17" x14ac:dyDescent="0.3">
      <c r="P31411" s="99"/>
      <c r="Q31411" s="99"/>
    </row>
    <row r="31412" spans="16:17" x14ac:dyDescent="0.3">
      <c r="P31412" s="99"/>
      <c r="Q31412" s="99"/>
    </row>
    <row r="31413" spans="16:17" x14ac:dyDescent="0.3">
      <c r="P31413" s="99"/>
      <c r="Q31413" s="99"/>
    </row>
    <row r="31414" spans="16:17" x14ac:dyDescent="0.3">
      <c r="P31414" s="99"/>
      <c r="Q31414" s="99"/>
    </row>
    <row r="31415" spans="16:17" x14ac:dyDescent="0.3">
      <c r="P31415" s="99"/>
      <c r="Q31415" s="99"/>
    </row>
    <row r="31416" spans="16:17" x14ac:dyDescent="0.3">
      <c r="P31416" s="99"/>
      <c r="Q31416" s="99"/>
    </row>
    <row r="31417" spans="16:17" x14ac:dyDescent="0.3">
      <c r="P31417" s="99"/>
      <c r="Q31417" s="99"/>
    </row>
    <row r="31418" spans="16:17" x14ac:dyDescent="0.3">
      <c r="P31418" s="99"/>
      <c r="Q31418" s="99"/>
    </row>
    <row r="31419" spans="16:17" x14ac:dyDescent="0.3">
      <c r="P31419" s="99"/>
      <c r="Q31419" s="99"/>
    </row>
    <row r="31420" spans="16:17" x14ac:dyDescent="0.3">
      <c r="P31420" s="99"/>
      <c r="Q31420" s="99"/>
    </row>
    <row r="31421" spans="16:17" x14ac:dyDescent="0.3">
      <c r="P31421" s="99"/>
      <c r="Q31421" s="99"/>
    </row>
    <row r="31422" spans="16:17" x14ac:dyDescent="0.3">
      <c r="P31422" s="99"/>
      <c r="Q31422" s="99"/>
    </row>
    <row r="31423" spans="16:17" x14ac:dyDescent="0.3">
      <c r="P31423" s="99"/>
      <c r="Q31423" s="99"/>
    </row>
    <row r="31424" spans="16:17" x14ac:dyDescent="0.3">
      <c r="P31424" s="99"/>
      <c r="Q31424" s="99"/>
    </row>
    <row r="31425" spans="16:17" x14ac:dyDescent="0.3">
      <c r="P31425" s="99"/>
      <c r="Q31425" s="99"/>
    </row>
    <row r="31426" spans="16:17" x14ac:dyDescent="0.3">
      <c r="P31426" s="99"/>
      <c r="Q31426" s="99"/>
    </row>
    <row r="31427" spans="16:17" x14ac:dyDescent="0.3">
      <c r="P31427" s="99"/>
      <c r="Q31427" s="99"/>
    </row>
    <row r="31428" spans="16:17" x14ac:dyDescent="0.3">
      <c r="P31428" s="99"/>
      <c r="Q31428" s="99"/>
    </row>
    <row r="31429" spans="16:17" x14ac:dyDescent="0.3">
      <c r="P31429" s="99"/>
      <c r="Q31429" s="99"/>
    </row>
    <row r="31430" spans="16:17" x14ac:dyDescent="0.3">
      <c r="P31430" s="99"/>
      <c r="Q31430" s="99"/>
    </row>
    <row r="31431" spans="16:17" x14ac:dyDescent="0.3">
      <c r="P31431" s="99"/>
      <c r="Q31431" s="99"/>
    </row>
    <row r="31432" spans="16:17" x14ac:dyDescent="0.3">
      <c r="P31432" s="99"/>
      <c r="Q31432" s="99"/>
    </row>
    <row r="31433" spans="16:17" x14ac:dyDescent="0.3">
      <c r="P31433" s="99"/>
      <c r="Q31433" s="99"/>
    </row>
    <row r="31434" spans="16:17" x14ac:dyDescent="0.3">
      <c r="P31434" s="99"/>
      <c r="Q31434" s="99"/>
    </row>
    <row r="31435" spans="16:17" x14ac:dyDescent="0.3">
      <c r="P31435" s="99"/>
      <c r="Q31435" s="99"/>
    </row>
    <row r="31436" spans="16:17" x14ac:dyDescent="0.3">
      <c r="P31436" s="99"/>
      <c r="Q31436" s="99"/>
    </row>
    <row r="31437" spans="16:17" x14ac:dyDescent="0.3">
      <c r="P31437" s="99"/>
      <c r="Q31437" s="99"/>
    </row>
    <row r="31438" spans="16:17" x14ac:dyDescent="0.3">
      <c r="P31438" s="99"/>
      <c r="Q31438" s="99"/>
    </row>
    <row r="31439" spans="16:17" x14ac:dyDescent="0.3">
      <c r="P31439" s="99"/>
      <c r="Q31439" s="99"/>
    </row>
    <row r="31440" spans="16:17" x14ac:dyDescent="0.3">
      <c r="P31440" s="99"/>
      <c r="Q31440" s="99"/>
    </row>
    <row r="31441" spans="16:17" x14ac:dyDescent="0.3">
      <c r="P31441" s="99"/>
      <c r="Q31441" s="99"/>
    </row>
    <row r="31442" spans="16:17" x14ac:dyDescent="0.3">
      <c r="P31442" s="99"/>
      <c r="Q31442" s="99"/>
    </row>
    <row r="31443" spans="16:17" x14ac:dyDescent="0.3">
      <c r="P31443" s="99"/>
      <c r="Q31443" s="99"/>
    </row>
    <row r="31444" spans="16:17" x14ac:dyDescent="0.3">
      <c r="P31444" s="99"/>
      <c r="Q31444" s="99"/>
    </row>
    <row r="31445" spans="16:17" x14ac:dyDescent="0.3">
      <c r="P31445" s="99"/>
      <c r="Q31445" s="99"/>
    </row>
    <row r="31446" spans="16:17" x14ac:dyDescent="0.3">
      <c r="P31446" s="99"/>
      <c r="Q31446" s="99"/>
    </row>
    <row r="31447" spans="16:17" x14ac:dyDescent="0.3">
      <c r="P31447" s="99"/>
      <c r="Q31447" s="99"/>
    </row>
    <row r="31448" spans="16:17" x14ac:dyDescent="0.3">
      <c r="P31448" s="99"/>
      <c r="Q31448" s="99"/>
    </row>
    <row r="31449" spans="16:17" x14ac:dyDescent="0.3">
      <c r="P31449" s="99"/>
      <c r="Q31449" s="99"/>
    </row>
    <row r="31450" spans="16:17" x14ac:dyDescent="0.3">
      <c r="P31450" s="99"/>
      <c r="Q31450" s="99"/>
    </row>
    <row r="31451" spans="16:17" x14ac:dyDescent="0.3">
      <c r="P31451" s="99"/>
      <c r="Q31451" s="99"/>
    </row>
    <row r="31452" spans="16:17" x14ac:dyDescent="0.3">
      <c r="P31452" s="99"/>
      <c r="Q31452" s="99"/>
    </row>
    <row r="31453" spans="16:17" x14ac:dyDescent="0.3">
      <c r="P31453" s="99"/>
      <c r="Q31453" s="99"/>
    </row>
    <row r="31454" spans="16:17" x14ac:dyDescent="0.3">
      <c r="P31454" s="99"/>
      <c r="Q31454" s="99"/>
    </row>
    <row r="31455" spans="16:17" x14ac:dyDescent="0.3">
      <c r="P31455" s="99"/>
      <c r="Q31455" s="99"/>
    </row>
    <row r="31456" spans="16:17" x14ac:dyDescent="0.3">
      <c r="P31456" s="99"/>
      <c r="Q31456" s="99"/>
    </row>
    <row r="31457" spans="16:17" x14ac:dyDescent="0.3">
      <c r="P31457" s="99"/>
      <c r="Q31457" s="99"/>
    </row>
    <row r="31458" spans="16:17" x14ac:dyDescent="0.3">
      <c r="P31458" s="99"/>
      <c r="Q31458" s="99"/>
    </row>
    <row r="31459" spans="16:17" x14ac:dyDescent="0.3">
      <c r="P31459" s="99"/>
      <c r="Q31459" s="99"/>
    </row>
    <row r="31460" spans="16:17" x14ac:dyDescent="0.3">
      <c r="P31460" s="99"/>
      <c r="Q31460" s="99"/>
    </row>
    <row r="31461" spans="16:17" x14ac:dyDescent="0.3">
      <c r="P31461" s="99"/>
      <c r="Q31461" s="99"/>
    </row>
    <row r="31462" spans="16:17" x14ac:dyDescent="0.3">
      <c r="P31462" s="99"/>
      <c r="Q31462" s="99"/>
    </row>
    <row r="31463" spans="16:17" x14ac:dyDescent="0.3">
      <c r="P31463" s="99"/>
      <c r="Q31463" s="99"/>
    </row>
    <row r="31464" spans="16:17" x14ac:dyDescent="0.3">
      <c r="P31464" s="99"/>
      <c r="Q31464" s="99"/>
    </row>
    <row r="31465" spans="16:17" x14ac:dyDescent="0.3">
      <c r="P31465" s="99"/>
      <c r="Q31465" s="99"/>
    </row>
    <row r="31466" spans="16:17" x14ac:dyDescent="0.3">
      <c r="P31466" s="99"/>
      <c r="Q31466" s="99"/>
    </row>
    <row r="31467" spans="16:17" x14ac:dyDescent="0.3">
      <c r="P31467" s="99"/>
      <c r="Q31467" s="99"/>
    </row>
    <row r="31468" spans="16:17" x14ac:dyDescent="0.3">
      <c r="P31468" s="99"/>
      <c r="Q31468" s="99"/>
    </row>
    <row r="31469" spans="16:17" x14ac:dyDescent="0.3">
      <c r="P31469" s="99"/>
      <c r="Q31469" s="99"/>
    </row>
    <row r="31470" spans="16:17" x14ac:dyDescent="0.3">
      <c r="P31470" s="99"/>
      <c r="Q31470" s="99"/>
    </row>
    <row r="31471" spans="16:17" x14ac:dyDescent="0.3">
      <c r="P31471" s="99"/>
      <c r="Q31471" s="99"/>
    </row>
    <row r="31472" spans="16:17" x14ac:dyDescent="0.3">
      <c r="P31472" s="99"/>
      <c r="Q31472" s="99"/>
    </row>
    <row r="31473" spans="16:17" x14ac:dyDescent="0.3">
      <c r="P31473" s="99"/>
      <c r="Q31473" s="99"/>
    </row>
    <row r="31474" spans="16:17" x14ac:dyDescent="0.3">
      <c r="P31474" s="99"/>
      <c r="Q31474" s="99"/>
    </row>
    <row r="31475" spans="16:17" x14ac:dyDescent="0.3">
      <c r="P31475" s="99"/>
      <c r="Q31475" s="99"/>
    </row>
    <row r="31476" spans="16:17" x14ac:dyDescent="0.3">
      <c r="P31476" s="99"/>
      <c r="Q31476" s="99"/>
    </row>
    <row r="31477" spans="16:17" x14ac:dyDescent="0.3">
      <c r="P31477" s="99"/>
      <c r="Q31477" s="99"/>
    </row>
    <row r="31478" spans="16:17" x14ac:dyDescent="0.3">
      <c r="P31478" s="99"/>
      <c r="Q31478" s="99"/>
    </row>
    <row r="31479" spans="16:17" x14ac:dyDescent="0.3">
      <c r="P31479" s="99"/>
      <c r="Q31479" s="99"/>
    </row>
    <row r="31480" spans="16:17" x14ac:dyDescent="0.3">
      <c r="P31480" s="99"/>
      <c r="Q31480" s="99"/>
    </row>
    <row r="31481" spans="16:17" x14ac:dyDescent="0.3">
      <c r="P31481" s="99"/>
      <c r="Q31481" s="99"/>
    </row>
    <row r="31482" spans="16:17" x14ac:dyDescent="0.3">
      <c r="P31482" s="99"/>
      <c r="Q31482" s="99"/>
    </row>
    <row r="31483" spans="16:17" x14ac:dyDescent="0.3">
      <c r="P31483" s="99"/>
      <c r="Q31483" s="99"/>
    </row>
    <row r="31484" spans="16:17" x14ac:dyDescent="0.3">
      <c r="P31484" s="99"/>
      <c r="Q31484" s="99"/>
    </row>
    <row r="31485" spans="16:17" x14ac:dyDescent="0.3">
      <c r="P31485" s="99"/>
      <c r="Q31485" s="99"/>
    </row>
    <row r="31486" spans="16:17" x14ac:dyDescent="0.3">
      <c r="P31486" s="99"/>
      <c r="Q31486" s="99"/>
    </row>
    <row r="31487" spans="16:17" x14ac:dyDescent="0.3">
      <c r="P31487" s="99"/>
      <c r="Q31487" s="99"/>
    </row>
    <row r="31488" spans="16:17" x14ac:dyDescent="0.3">
      <c r="P31488" s="99"/>
      <c r="Q31488" s="99"/>
    </row>
    <row r="31489" spans="16:17" x14ac:dyDescent="0.3">
      <c r="P31489" s="99"/>
      <c r="Q31489" s="99"/>
    </row>
    <row r="31490" spans="16:17" x14ac:dyDescent="0.3">
      <c r="P31490" s="99"/>
      <c r="Q31490" s="99"/>
    </row>
    <row r="31491" spans="16:17" x14ac:dyDescent="0.3">
      <c r="P31491" s="99"/>
      <c r="Q31491" s="99"/>
    </row>
    <row r="31492" spans="16:17" x14ac:dyDescent="0.3">
      <c r="P31492" s="99"/>
      <c r="Q31492" s="99"/>
    </row>
    <row r="31493" spans="16:17" x14ac:dyDescent="0.3">
      <c r="P31493" s="99"/>
      <c r="Q31493" s="99"/>
    </row>
    <row r="31494" spans="16:17" x14ac:dyDescent="0.3">
      <c r="P31494" s="99"/>
      <c r="Q31494" s="99"/>
    </row>
    <row r="31495" spans="16:17" x14ac:dyDescent="0.3">
      <c r="P31495" s="99"/>
      <c r="Q31495" s="99"/>
    </row>
    <row r="31496" spans="16:17" x14ac:dyDescent="0.3">
      <c r="P31496" s="99"/>
      <c r="Q31496" s="99"/>
    </row>
    <row r="31497" spans="16:17" x14ac:dyDescent="0.3">
      <c r="P31497" s="99"/>
      <c r="Q31497" s="99"/>
    </row>
    <row r="31498" spans="16:17" x14ac:dyDescent="0.3">
      <c r="P31498" s="99"/>
      <c r="Q31498" s="99"/>
    </row>
    <row r="31499" spans="16:17" x14ac:dyDescent="0.3">
      <c r="P31499" s="99"/>
      <c r="Q31499" s="99"/>
    </row>
    <row r="31500" spans="16:17" x14ac:dyDescent="0.3">
      <c r="P31500" s="99"/>
      <c r="Q31500" s="99"/>
    </row>
    <row r="31501" spans="16:17" x14ac:dyDescent="0.3">
      <c r="P31501" s="99"/>
      <c r="Q31501" s="99"/>
    </row>
    <row r="31502" spans="16:17" x14ac:dyDescent="0.3">
      <c r="P31502" s="99"/>
      <c r="Q31502" s="99"/>
    </row>
    <row r="31503" spans="16:17" x14ac:dyDescent="0.3">
      <c r="P31503" s="99"/>
      <c r="Q31503" s="99"/>
    </row>
    <row r="31504" spans="16:17" x14ac:dyDescent="0.3">
      <c r="P31504" s="99"/>
      <c r="Q31504" s="99"/>
    </row>
    <row r="31505" spans="16:17" x14ac:dyDescent="0.3">
      <c r="P31505" s="99"/>
      <c r="Q31505" s="99"/>
    </row>
    <row r="31506" spans="16:17" x14ac:dyDescent="0.3">
      <c r="P31506" s="99"/>
      <c r="Q31506" s="99"/>
    </row>
    <row r="31507" spans="16:17" x14ac:dyDescent="0.3">
      <c r="P31507" s="99"/>
      <c r="Q31507" s="99"/>
    </row>
    <row r="31508" spans="16:17" x14ac:dyDescent="0.3">
      <c r="P31508" s="99"/>
      <c r="Q31508" s="99"/>
    </row>
    <row r="31509" spans="16:17" x14ac:dyDescent="0.3">
      <c r="P31509" s="99"/>
      <c r="Q31509" s="99"/>
    </row>
    <row r="31510" spans="16:17" x14ac:dyDescent="0.3">
      <c r="P31510" s="99"/>
      <c r="Q31510" s="99"/>
    </row>
    <row r="31511" spans="16:17" x14ac:dyDescent="0.3">
      <c r="P31511" s="99"/>
      <c r="Q31511" s="99"/>
    </row>
    <row r="31512" spans="16:17" x14ac:dyDescent="0.3">
      <c r="P31512" s="99"/>
      <c r="Q31512" s="99"/>
    </row>
    <row r="31513" spans="16:17" x14ac:dyDescent="0.3">
      <c r="P31513" s="99"/>
      <c r="Q31513" s="99"/>
    </row>
    <row r="31514" spans="16:17" x14ac:dyDescent="0.3">
      <c r="P31514" s="99"/>
      <c r="Q31514" s="99"/>
    </row>
    <row r="31515" spans="16:17" x14ac:dyDescent="0.3">
      <c r="P31515" s="99"/>
      <c r="Q31515" s="99"/>
    </row>
    <row r="31516" spans="16:17" x14ac:dyDescent="0.3">
      <c r="P31516" s="99"/>
      <c r="Q31516" s="99"/>
    </row>
    <row r="31517" spans="16:17" x14ac:dyDescent="0.3">
      <c r="P31517" s="99"/>
      <c r="Q31517" s="99"/>
    </row>
    <row r="31518" spans="16:17" x14ac:dyDescent="0.3">
      <c r="P31518" s="99"/>
      <c r="Q31518" s="99"/>
    </row>
    <row r="31519" spans="16:17" x14ac:dyDescent="0.3">
      <c r="P31519" s="99"/>
      <c r="Q31519" s="99"/>
    </row>
    <row r="31520" spans="16:17" x14ac:dyDescent="0.3">
      <c r="P31520" s="99"/>
      <c r="Q31520" s="99"/>
    </row>
    <row r="31521" spans="16:17" x14ac:dyDescent="0.3">
      <c r="P31521" s="99"/>
      <c r="Q31521" s="99"/>
    </row>
    <row r="31522" spans="16:17" x14ac:dyDescent="0.3">
      <c r="P31522" s="99"/>
      <c r="Q31522" s="99"/>
    </row>
    <row r="31523" spans="16:17" x14ac:dyDescent="0.3">
      <c r="P31523" s="99"/>
      <c r="Q31523" s="99"/>
    </row>
    <row r="31524" spans="16:17" x14ac:dyDescent="0.3">
      <c r="P31524" s="99"/>
      <c r="Q31524" s="99"/>
    </row>
    <row r="31525" spans="16:17" x14ac:dyDescent="0.3">
      <c r="P31525" s="99"/>
      <c r="Q31525" s="99"/>
    </row>
    <row r="31526" spans="16:17" x14ac:dyDescent="0.3">
      <c r="P31526" s="99"/>
      <c r="Q31526" s="99"/>
    </row>
    <row r="31527" spans="16:17" x14ac:dyDescent="0.3">
      <c r="P31527" s="99"/>
      <c r="Q31527" s="99"/>
    </row>
    <row r="31528" spans="16:17" x14ac:dyDescent="0.3">
      <c r="P31528" s="99"/>
      <c r="Q31528" s="99"/>
    </row>
    <row r="31529" spans="16:17" x14ac:dyDescent="0.3">
      <c r="P31529" s="99"/>
      <c r="Q31529" s="99"/>
    </row>
    <row r="31530" spans="16:17" x14ac:dyDescent="0.3">
      <c r="P31530" s="99"/>
      <c r="Q31530" s="99"/>
    </row>
    <row r="31531" spans="16:17" x14ac:dyDescent="0.3">
      <c r="P31531" s="99"/>
      <c r="Q31531" s="99"/>
    </row>
    <row r="31532" spans="16:17" x14ac:dyDescent="0.3">
      <c r="P31532" s="99"/>
      <c r="Q31532" s="99"/>
    </row>
    <row r="31533" spans="16:17" x14ac:dyDescent="0.3">
      <c r="P31533" s="99"/>
      <c r="Q31533" s="99"/>
    </row>
    <row r="31534" spans="16:17" x14ac:dyDescent="0.3">
      <c r="P31534" s="99"/>
      <c r="Q31534" s="99"/>
    </row>
    <row r="31535" spans="16:17" x14ac:dyDescent="0.3">
      <c r="P31535" s="99"/>
      <c r="Q31535" s="99"/>
    </row>
    <row r="31536" spans="16:17" x14ac:dyDescent="0.3">
      <c r="P31536" s="99"/>
      <c r="Q31536" s="99"/>
    </row>
    <row r="31537" spans="16:17" x14ac:dyDescent="0.3">
      <c r="P31537" s="99"/>
      <c r="Q31537" s="99"/>
    </row>
    <row r="31538" spans="16:17" x14ac:dyDescent="0.3">
      <c r="P31538" s="99"/>
      <c r="Q31538" s="99"/>
    </row>
    <row r="31539" spans="16:17" x14ac:dyDescent="0.3">
      <c r="P31539" s="99"/>
      <c r="Q31539" s="99"/>
    </row>
    <row r="31540" spans="16:17" x14ac:dyDescent="0.3">
      <c r="P31540" s="99"/>
      <c r="Q31540" s="99"/>
    </row>
    <row r="31541" spans="16:17" x14ac:dyDescent="0.3">
      <c r="P31541" s="99"/>
      <c r="Q31541" s="99"/>
    </row>
    <row r="31542" spans="16:17" x14ac:dyDescent="0.3">
      <c r="P31542" s="99"/>
      <c r="Q31542" s="99"/>
    </row>
    <row r="31543" spans="16:17" x14ac:dyDescent="0.3">
      <c r="P31543" s="99"/>
      <c r="Q31543" s="99"/>
    </row>
    <row r="31544" spans="16:17" x14ac:dyDescent="0.3">
      <c r="P31544" s="99"/>
      <c r="Q31544" s="99"/>
    </row>
    <row r="31545" spans="16:17" x14ac:dyDescent="0.3">
      <c r="P31545" s="99"/>
      <c r="Q31545" s="99"/>
    </row>
    <row r="31546" spans="16:17" x14ac:dyDescent="0.3">
      <c r="P31546" s="99"/>
      <c r="Q31546" s="99"/>
    </row>
    <row r="31547" spans="16:17" x14ac:dyDescent="0.3">
      <c r="P31547" s="99"/>
      <c r="Q31547" s="99"/>
    </row>
    <row r="31548" spans="16:17" x14ac:dyDescent="0.3">
      <c r="P31548" s="99"/>
      <c r="Q31548" s="99"/>
    </row>
    <row r="31549" spans="16:17" x14ac:dyDescent="0.3">
      <c r="P31549" s="99"/>
      <c r="Q31549" s="99"/>
    </row>
    <row r="31550" spans="16:17" x14ac:dyDescent="0.3">
      <c r="P31550" s="99"/>
      <c r="Q31550" s="99"/>
    </row>
    <row r="31551" spans="16:17" x14ac:dyDescent="0.3">
      <c r="P31551" s="99"/>
      <c r="Q31551" s="99"/>
    </row>
    <row r="31552" spans="16:17" x14ac:dyDescent="0.3">
      <c r="P31552" s="99"/>
      <c r="Q31552" s="99"/>
    </row>
    <row r="31553" spans="16:17" x14ac:dyDescent="0.3">
      <c r="P31553" s="99"/>
      <c r="Q31553" s="99"/>
    </row>
    <row r="31554" spans="16:17" x14ac:dyDescent="0.3">
      <c r="P31554" s="99"/>
      <c r="Q31554" s="99"/>
    </row>
    <row r="31555" spans="16:17" x14ac:dyDescent="0.3">
      <c r="P31555" s="99"/>
      <c r="Q31555" s="99"/>
    </row>
    <row r="31556" spans="16:17" x14ac:dyDescent="0.3">
      <c r="P31556" s="99"/>
      <c r="Q31556" s="99"/>
    </row>
    <row r="31557" spans="16:17" x14ac:dyDescent="0.3">
      <c r="P31557" s="99"/>
      <c r="Q31557" s="99"/>
    </row>
    <row r="31558" spans="16:17" x14ac:dyDescent="0.3">
      <c r="P31558" s="99"/>
      <c r="Q31558" s="99"/>
    </row>
    <row r="31559" spans="16:17" x14ac:dyDescent="0.3">
      <c r="P31559" s="99"/>
      <c r="Q31559" s="99"/>
    </row>
    <row r="31560" spans="16:17" x14ac:dyDescent="0.3">
      <c r="P31560" s="99"/>
      <c r="Q31560" s="99"/>
    </row>
    <row r="31561" spans="16:17" x14ac:dyDescent="0.3">
      <c r="P31561" s="99"/>
      <c r="Q31561" s="99"/>
    </row>
    <row r="31562" spans="16:17" x14ac:dyDescent="0.3">
      <c r="P31562" s="99"/>
      <c r="Q31562" s="99"/>
    </row>
    <row r="31563" spans="16:17" x14ac:dyDescent="0.3">
      <c r="P31563" s="99"/>
      <c r="Q31563" s="99"/>
    </row>
    <row r="31564" spans="16:17" x14ac:dyDescent="0.3">
      <c r="P31564" s="99"/>
      <c r="Q31564" s="99"/>
    </row>
    <row r="31565" spans="16:17" x14ac:dyDescent="0.3">
      <c r="P31565" s="99"/>
      <c r="Q31565" s="99"/>
    </row>
    <row r="31566" spans="16:17" x14ac:dyDescent="0.3">
      <c r="P31566" s="99"/>
      <c r="Q31566" s="99"/>
    </row>
    <row r="31567" spans="16:17" x14ac:dyDescent="0.3">
      <c r="P31567" s="99"/>
      <c r="Q31567" s="99"/>
    </row>
    <row r="31568" spans="16:17" x14ac:dyDescent="0.3">
      <c r="P31568" s="99"/>
      <c r="Q31568" s="99"/>
    </row>
    <row r="31569" spans="16:17" x14ac:dyDescent="0.3">
      <c r="P31569" s="99"/>
      <c r="Q31569" s="99"/>
    </row>
    <row r="31570" spans="16:17" x14ac:dyDescent="0.3">
      <c r="P31570" s="99"/>
      <c r="Q31570" s="99"/>
    </row>
    <row r="31571" spans="16:17" x14ac:dyDescent="0.3">
      <c r="P31571" s="99"/>
      <c r="Q31571" s="99"/>
    </row>
    <row r="31572" spans="16:17" x14ac:dyDescent="0.3">
      <c r="P31572" s="99"/>
      <c r="Q31572" s="99"/>
    </row>
    <row r="31573" spans="16:17" x14ac:dyDescent="0.3">
      <c r="P31573" s="99"/>
      <c r="Q31573" s="99"/>
    </row>
    <row r="31574" spans="16:17" x14ac:dyDescent="0.3">
      <c r="P31574" s="99"/>
      <c r="Q31574" s="99"/>
    </row>
    <row r="31575" spans="16:17" x14ac:dyDescent="0.3">
      <c r="P31575" s="99"/>
      <c r="Q31575" s="99"/>
    </row>
    <row r="31576" spans="16:17" x14ac:dyDescent="0.3">
      <c r="P31576" s="99"/>
      <c r="Q31576" s="99"/>
    </row>
    <row r="31577" spans="16:17" x14ac:dyDescent="0.3">
      <c r="P31577" s="99"/>
      <c r="Q31577" s="99"/>
    </row>
    <row r="31578" spans="16:17" x14ac:dyDescent="0.3">
      <c r="P31578" s="99"/>
      <c r="Q31578" s="99"/>
    </row>
    <row r="31579" spans="16:17" x14ac:dyDescent="0.3">
      <c r="P31579" s="99"/>
      <c r="Q31579" s="99"/>
    </row>
    <row r="31580" spans="16:17" x14ac:dyDescent="0.3">
      <c r="P31580" s="99"/>
      <c r="Q31580" s="99"/>
    </row>
    <row r="31581" spans="16:17" x14ac:dyDescent="0.3">
      <c r="P31581" s="99"/>
      <c r="Q31581" s="99"/>
    </row>
    <row r="31582" spans="16:17" x14ac:dyDescent="0.3">
      <c r="P31582" s="99"/>
      <c r="Q31582" s="99"/>
    </row>
    <row r="31583" spans="16:17" x14ac:dyDescent="0.3">
      <c r="P31583" s="99"/>
      <c r="Q31583" s="99"/>
    </row>
    <row r="31584" spans="16:17" x14ac:dyDescent="0.3">
      <c r="P31584" s="99"/>
      <c r="Q31584" s="99"/>
    </row>
    <row r="31585" spans="16:17" x14ac:dyDescent="0.3">
      <c r="P31585" s="99"/>
      <c r="Q31585" s="99"/>
    </row>
    <row r="31586" spans="16:17" x14ac:dyDescent="0.3">
      <c r="P31586" s="99"/>
      <c r="Q31586" s="99"/>
    </row>
    <row r="31587" spans="16:17" x14ac:dyDescent="0.3">
      <c r="P31587" s="99"/>
      <c r="Q31587" s="99"/>
    </row>
    <row r="31588" spans="16:17" x14ac:dyDescent="0.3">
      <c r="P31588" s="99"/>
      <c r="Q31588" s="99"/>
    </row>
    <row r="31589" spans="16:17" x14ac:dyDescent="0.3">
      <c r="P31589" s="99"/>
      <c r="Q31589" s="99"/>
    </row>
    <row r="31590" spans="16:17" x14ac:dyDescent="0.3">
      <c r="P31590" s="99"/>
      <c r="Q31590" s="99"/>
    </row>
    <row r="31591" spans="16:17" x14ac:dyDescent="0.3">
      <c r="P31591" s="99"/>
      <c r="Q31591" s="99"/>
    </row>
    <row r="31592" spans="16:17" x14ac:dyDescent="0.3">
      <c r="P31592" s="99"/>
      <c r="Q31592" s="99"/>
    </row>
    <row r="31593" spans="16:17" x14ac:dyDescent="0.3">
      <c r="P31593" s="99"/>
      <c r="Q31593" s="99"/>
    </row>
    <row r="31594" spans="16:17" x14ac:dyDescent="0.3">
      <c r="P31594" s="99"/>
      <c r="Q31594" s="99"/>
    </row>
    <row r="31595" spans="16:17" x14ac:dyDescent="0.3">
      <c r="P31595" s="99"/>
      <c r="Q31595" s="99"/>
    </row>
    <row r="31596" spans="16:17" x14ac:dyDescent="0.3">
      <c r="P31596" s="99"/>
      <c r="Q31596" s="99"/>
    </row>
    <row r="31597" spans="16:17" x14ac:dyDescent="0.3">
      <c r="P31597" s="99"/>
      <c r="Q31597" s="99"/>
    </row>
    <row r="31598" spans="16:17" x14ac:dyDescent="0.3">
      <c r="P31598" s="99"/>
      <c r="Q31598" s="99"/>
    </row>
    <row r="31599" spans="16:17" x14ac:dyDescent="0.3">
      <c r="P31599" s="99"/>
      <c r="Q31599" s="99"/>
    </row>
    <row r="31600" spans="16:17" x14ac:dyDescent="0.3">
      <c r="P31600" s="99"/>
      <c r="Q31600" s="99"/>
    </row>
    <row r="31601" spans="16:17" x14ac:dyDescent="0.3">
      <c r="P31601" s="99"/>
      <c r="Q31601" s="99"/>
    </row>
    <row r="31602" spans="16:17" x14ac:dyDescent="0.3">
      <c r="P31602" s="99"/>
      <c r="Q31602" s="99"/>
    </row>
    <row r="31603" spans="16:17" x14ac:dyDescent="0.3">
      <c r="P31603" s="99"/>
      <c r="Q31603" s="99"/>
    </row>
    <row r="31604" spans="16:17" x14ac:dyDescent="0.3">
      <c r="P31604" s="99"/>
      <c r="Q31604" s="99"/>
    </row>
    <row r="31605" spans="16:17" x14ac:dyDescent="0.3">
      <c r="P31605" s="99"/>
      <c r="Q31605" s="99"/>
    </row>
    <row r="31606" spans="16:17" x14ac:dyDescent="0.3">
      <c r="P31606" s="99"/>
      <c r="Q31606" s="99"/>
    </row>
    <row r="31607" spans="16:17" x14ac:dyDescent="0.3">
      <c r="P31607" s="99"/>
      <c r="Q31607" s="99"/>
    </row>
    <row r="31608" spans="16:17" x14ac:dyDescent="0.3">
      <c r="P31608" s="99"/>
      <c r="Q31608" s="99"/>
    </row>
    <row r="31609" spans="16:17" x14ac:dyDescent="0.3">
      <c r="P31609" s="99"/>
      <c r="Q31609" s="99"/>
    </row>
    <row r="31610" spans="16:17" x14ac:dyDescent="0.3">
      <c r="P31610" s="99"/>
      <c r="Q31610" s="99"/>
    </row>
    <row r="31611" spans="16:17" x14ac:dyDescent="0.3">
      <c r="P31611" s="99"/>
      <c r="Q31611" s="99"/>
    </row>
    <row r="31612" spans="16:17" x14ac:dyDescent="0.3">
      <c r="P31612" s="99"/>
      <c r="Q31612" s="99"/>
    </row>
    <row r="31613" spans="16:17" x14ac:dyDescent="0.3">
      <c r="P31613" s="99"/>
      <c r="Q31613" s="99"/>
    </row>
    <row r="31614" spans="16:17" x14ac:dyDescent="0.3">
      <c r="P31614" s="99"/>
      <c r="Q31614" s="99"/>
    </row>
    <row r="31615" spans="16:17" x14ac:dyDescent="0.3">
      <c r="P31615" s="99"/>
      <c r="Q31615" s="99"/>
    </row>
    <row r="31616" spans="16:17" x14ac:dyDescent="0.3">
      <c r="P31616" s="99"/>
      <c r="Q31616" s="99"/>
    </row>
    <row r="31617" spans="16:17" x14ac:dyDescent="0.3">
      <c r="P31617" s="99"/>
      <c r="Q31617" s="99"/>
    </row>
    <row r="31618" spans="16:17" x14ac:dyDescent="0.3">
      <c r="P31618" s="99"/>
      <c r="Q31618" s="99"/>
    </row>
    <row r="31619" spans="16:17" x14ac:dyDescent="0.3">
      <c r="P31619" s="99"/>
      <c r="Q31619" s="99"/>
    </row>
    <row r="31620" spans="16:17" x14ac:dyDescent="0.3">
      <c r="P31620" s="99"/>
      <c r="Q31620" s="99"/>
    </row>
    <row r="31621" spans="16:17" x14ac:dyDescent="0.3">
      <c r="P31621" s="99"/>
      <c r="Q31621" s="99"/>
    </row>
    <row r="31622" spans="16:17" x14ac:dyDescent="0.3">
      <c r="P31622" s="99"/>
      <c r="Q31622" s="99"/>
    </row>
    <row r="31623" spans="16:17" x14ac:dyDescent="0.3">
      <c r="P31623" s="99"/>
      <c r="Q31623" s="99"/>
    </row>
    <row r="31624" spans="16:17" x14ac:dyDescent="0.3">
      <c r="P31624" s="99"/>
      <c r="Q31624" s="99"/>
    </row>
    <row r="31625" spans="16:17" x14ac:dyDescent="0.3">
      <c r="P31625" s="99"/>
      <c r="Q31625" s="99"/>
    </row>
    <row r="31626" spans="16:17" x14ac:dyDescent="0.3">
      <c r="P31626" s="99"/>
      <c r="Q31626" s="99"/>
    </row>
    <row r="31627" spans="16:17" x14ac:dyDescent="0.3">
      <c r="P31627" s="99"/>
      <c r="Q31627" s="99"/>
    </row>
    <row r="31628" spans="16:17" x14ac:dyDescent="0.3">
      <c r="P31628" s="99"/>
      <c r="Q31628" s="99"/>
    </row>
    <row r="31629" spans="16:17" x14ac:dyDescent="0.3">
      <c r="P31629" s="99"/>
      <c r="Q31629" s="99"/>
    </row>
    <row r="31630" spans="16:17" x14ac:dyDescent="0.3">
      <c r="P31630" s="99"/>
      <c r="Q31630" s="99"/>
    </row>
    <row r="31631" spans="16:17" x14ac:dyDescent="0.3">
      <c r="P31631" s="99"/>
      <c r="Q31631" s="99"/>
    </row>
    <row r="31632" spans="16:17" x14ac:dyDescent="0.3">
      <c r="P31632" s="99"/>
      <c r="Q31632" s="99"/>
    </row>
    <row r="31633" spans="16:17" x14ac:dyDescent="0.3">
      <c r="P31633" s="99"/>
      <c r="Q31633" s="99"/>
    </row>
    <row r="31634" spans="16:17" x14ac:dyDescent="0.3">
      <c r="P31634" s="99"/>
      <c r="Q31634" s="99"/>
    </row>
    <row r="31635" spans="16:17" x14ac:dyDescent="0.3">
      <c r="P31635" s="99"/>
      <c r="Q31635" s="99"/>
    </row>
    <row r="31636" spans="16:17" x14ac:dyDescent="0.3">
      <c r="P31636" s="99"/>
      <c r="Q31636" s="99"/>
    </row>
    <row r="31637" spans="16:17" x14ac:dyDescent="0.3">
      <c r="P31637" s="99"/>
      <c r="Q31637" s="99"/>
    </row>
    <row r="31638" spans="16:17" x14ac:dyDescent="0.3">
      <c r="P31638" s="99"/>
      <c r="Q31638" s="99"/>
    </row>
    <row r="31639" spans="16:17" x14ac:dyDescent="0.3">
      <c r="P31639" s="99"/>
      <c r="Q31639" s="99"/>
    </row>
    <row r="31640" spans="16:17" x14ac:dyDescent="0.3">
      <c r="P31640" s="99"/>
      <c r="Q31640" s="99"/>
    </row>
    <row r="31641" spans="16:17" x14ac:dyDescent="0.3">
      <c r="P31641" s="99"/>
      <c r="Q31641" s="99"/>
    </row>
    <row r="31642" spans="16:17" x14ac:dyDescent="0.3">
      <c r="P31642" s="99"/>
      <c r="Q31642" s="99"/>
    </row>
    <row r="31643" spans="16:17" x14ac:dyDescent="0.3">
      <c r="P31643" s="99"/>
      <c r="Q31643" s="99"/>
    </row>
    <row r="31644" spans="16:17" x14ac:dyDescent="0.3">
      <c r="P31644" s="99"/>
      <c r="Q31644" s="99"/>
    </row>
    <row r="31645" spans="16:17" x14ac:dyDescent="0.3">
      <c r="P31645" s="99"/>
      <c r="Q31645" s="99"/>
    </row>
    <row r="31646" spans="16:17" x14ac:dyDescent="0.3">
      <c r="P31646" s="99"/>
      <c r="Q31646" s="99"/>
    </row>
    <row r="31647" spans="16:17" x14ac:dyDescent="0.3">
      <c r="P31647" s="99"/>
      <c r="Q31647" s="99"/>
    </row>
    <row r="31648" spans="16:17" x14ac:dyDescent="0.3">
      <c r="P31648" s="99"/>
      <c r="Q31648" s="99"/>
    </row>
    <row r="31649" spans="16:17" x14ac:dyDescent="0.3">
      <c r="P31649" s="99"/>
      <c r="Q31649" s="99"/>
    </row>
    <row r="31650" spans="16:17" x14ac:dyDescent="0.3">
      <c r="P31650" s="99"/>
      <c r="Q31650" s="99"/>
    </row>
    <row r="31651" spans="16:17" x14ac:dyDescent="0.3">
      <c r="P31651" s="99"/>
      <c r="Q31651" s="99"/>
    </row>
    <row r="31652" spans="16:17" x14ac:dyDescent="0.3">
      <c r="P31652" s="99"/>
      <c r="Q31652" s="99"/>
    </row>
    <row r="31653" spans="16:17" x14ac:dyDescent="0.3">
      <c r="P31653" s="99"/>
      <c r="Q31653" s="99"/>
    </row>
    <row r="31654" spans="16:17" x14ac:dyDescent="0.3">
      <c r="P31654" s="99"/>
      <c r="Q31654" s="99"/>
    </row>
    <row r="31655" spans="16:17" x14ac:dyDescent="0.3">
      <c r="P31655" s="99"/>
      <c r="Q31655" s="99"/>
    </row>
    <row r="31656" spans="16:17" x14ac:dyDescent="0.3">
      <c r="P31656" s="99"/>
      <c r="Q31656" s="99"/>
    </row>
    <row r="31657" spans="16:17" x14ac:dyDescent="0.3">
      <c r="P31657" s="99"/>
      <c r="Q31657" s="99"/>
    </row>
    <row r="31658" spans="16:17" x14ac:dyDescent="0.3">
      <c r="P31658" s="99"/>
      <c r="Q31658" s="99"/>
    </row>
    <row r="31659" spans="16:17" x14ac:dyDescent="0.3">
      <c r="P31659" s="99"/>
      <c r="Q31659" s="99"/>
    </row>
    <row r="31660" spans="16:17" x14ac:dyDescent="0.3">
      <c r="P31660" s="99"/>
      <c r="Q31660" s="99"/>
    </row>
    <row r="31661" spans="16:17" x14ac:dyDescent="0.3">
      <c r="P31661" s="99"/>
      <c r="Q31661" s="99"/>
    </row>
    <row r="31662" spans="16:17" x14ac:dyDescent="0.3">
      <c r="P31662" s="99"/>
      <c r="Q31662" s="99"/>
    </row>
    <row r="31663" spans="16:17" x14ac:dyDescent="0.3">
      <c r="P31663" s="99"/>
      <c r="Q31663" s="99"/>
    </row>
    <row r="31664" spans="16:17" x14ac:dyDescent="0.3">
      <c r="P31664" s="99"/>
      <c r="Q31664" s="99"/>
    </row>
    <row r="31665" spans="16:17" x14ac:dyDescent="0.3">
      <c r="P31665" s="99"/>
      <c r="Q31665" s="99"/>
    </row>
    <row r="31666" spans="16:17" x14ac:dyDescent="0.3">
      <c r="P31666" s="99"/>
      <c r="Q31666" s="99"/>
    </row>
    <row r="31667" spans="16:17" x14ac:dyDescent="0.3">
      <c r="P31667" s="99"/>
      <c r="Q31667" s="99"/>
    </row>
    <row r="31668" spans="16:17" x14ac:dyDescent="0.3">
      <c r="P31668" s="99"/>
      <c r="Q31668" s="99"/>
    </row>
    <row r="31669" spans="16:17" x14ac:dyDescent="0.3">
      <c r="P31669" s="99"/>
      <c r="Q31669" s="99"/>
    </row>
    <row r="31670" spans="16:17" x14ac:dyDescent="0.3">
      <c r="P31670" s="99"/>
      <c r="Q31670" s="99"/>
    </row>
    <row r="31671" spans="16:17" x14ac:dyDescent="0.3">
      <c r="P31671" s="99"/>
      <c r="Q31671" s="99"/>
    </row>
    <row r="31672" spans="16:17" x14ac:dyDescent="0.3">
      <c r="P31672" s="99"/>
      <c r="Q31672" s="99"/>
    </row>
    <row r="31673" spans="16:17" x14ac:dyDescent="0.3">
      <c r="P31673" s="99"/>
      <c r="Q31673" s="99"/>
    </row>
    <row r="31674" spans="16:17" x14ac:dyDescent="0.3">
      <c r="P31674" s="99"/>
      <c r="Q31674" s="99"/>
    </row>
    <row r="31675" spans="16:17" x14ac:dyDescent="0.3">
      <c r="P31675" s="99"/>
      <c r="Q31675" s="99"/>
    </row>
    <row r="31676" spans="16:17" x14ac:dyDescent="0.3">
      <c r="P31676" s="99"/>
      <c r="Q31676" s="99"/>
    </row>
    <row r="31677" spans="16:17" x14ac:dyDescent="0.3">
      <c r="P31677" s="99"/>
      <c r="Q31677" s="99"/>
    </row>
    <row r="31678" spans="16:17" x14ac:dyDescent="0.3">
      <c r="P31678" s="99"/>
      <c r="Q31678" s="99"/>
    </row>
    <row r="31679" spans="16:17" x14ac:dyDescent="0.3">
      <c r="P31679" s="99"/>
      <c r="Q31679" s="99"/>
    </row>
    <row r="31680" spans="16:17" x14ac:dyDescent="0.3">
      <c r="P31680" s="99"/>
      <c r="Q31680" s="99"/>
    </row>
    <row r="31681" spans="16:17" x14ac:dyDescent="0.3">
      <c r="P31681" s="99"/>
      <c r="Q31681" s="99"/>
    </row>
    <row r="31682" spans="16:17" x14ac:dyDescent="0.3">
      <c r="P31682" s="99"/>
      <c r="Q31682" s="99"/>
    </row>
    <row r="31683" spans="16:17" x14ac:dyDescent="0.3">
      <c r="P31683" s="99"/>
      <c r="Q31683" s="99"/>
    </row>
    <row r="31684" spans="16:17" x14ac:dyDescent="0.3">
      <c r="P31684" s="99"/>
      <c r="Q31684" s="99"/>
    </row>
    <row r="31685" spans="16:17" x14ac:dyDescent="0.3">
      <c r="P31685" s="99"/>
      <c r="Q31685" s="99"/>
    </row>
    <row r="31686" spans="16:17" x14ac:dyDescent="0.3">
      <c r="P31686" s="99"/>
      <c r="Q31686" s="99"/>
    </row>
    <row r="31687" spans="16:17" x14ac:dyDescent="0.3">
      <c r="P31687" s="99"/>
      <c r="Q31687" s="99"/>
    </row>
    <row r="31688" spans="16:17" x14ac:dyDescent="0.3">
      <c r="P31688" s="99"/>
      <c r="Q31688" s="99"/>
    </row>
    <row r="31689" spans="16:17" x14ac:dyDescent="0.3">
      <c r="P31689" s="99"/>
      <c r="Q31689" s="99"/>
    </row>
    <row r="31690" spans="16:17" x14ac:dyDescent="0.3">
      <c r="P31690" s="99"/>
      <c r="Q31690" s="99"/>
    </row>
    <row r="31691" spans="16:17" x14ac:dyDescent="0.3">
      <c r="P31691" s="99"/>
      <c r="Q31691" s="99"/>
    </row>
    <row r="31692" spans="16:17" x14ac:dyDescent="0.3">
      <c r="P31692" s="99"/>
      <c r="Q31692" s="99"/>
    </row>
    <row r="31693" spans="16:17" x14ac:dyDescent="0.3">
      <c r="P31693" s="99"/>
      <c r="Q31693" s="99"/>
    </row>
    <row r="31694" spans="16:17" x14ac:dyDescent="0.3">
      <c r="P31694" s="99"/>
      <c r="Q31694" s="99"/>
    </row>
    <row r="31695" spans="16:17" x14ac:dyDescent="0.3">
      <c r="P31695" s="99"/>
      <c r="Q31695" s="99"/>
    </row>
    <row r="31696" spans="16:17" x14ac:dyDescent="0.3">
      <c r="P31696" s="99"/>
      <c r="Q31696" s="99"/>
    </row>
    <row r="31697" spans="16:17" x14ac:dyDescent="0.3">
      <c r="P31697" s="99"/>
      <c r="Q31697" s="99"/>
    </row>
    <row r="31698" spans="16:17" x14ac:dyDescent="0.3">
      <c r="P31698" s="99"/>
      <c r="Q31698" s="99"/>
    </row>
    <row r="31699" spans="16:17" x14ac:dyDescent="0.3">
      <c r="P31699" s="99"/>
      <c r="Q31699" s="99"/>
    </row>
    <row r="31700" spans="16:17" x14ac:dyDescent="0.3">
      <c r="P31700" s="99"/>
      <c r="Q31700" s="99"/>
    </row>
    <row r="31701" spans="16:17" x14ac:dyDescent="0.3">
      <c r="P31701" s="99"/>
      <c r="Q31701" s="99"/>
    </row>
    <row r="31702" spans="16:17" x14ac:dyDescent="0.3">
      <c r="P31702" s="99"/>
      <c r="Q31702" s="99"/>
    </row>
    <row r="31703" spans="16:17" x14ac:dyDescent="0.3">
      <c r="P31703" s="99"/>
      <c r="Q31703" s="99"/>
    </row>
    <row r="31704" spans="16:17" x14ac:dyDescent="0.3">
      <c r="P31704" s="99"/>
      <c r="Q31704" s="99"/>
    </row>
    <row r="31705" spans="16:17" x14ac:dyDescent="0.3">
      <c r="P31705" s="99"/>
      <c r="Q31705" s="99"/>
    </row>
    <row r="31706" spans="16:17" x14ac:dyDescent="0.3">
      <c r="P31706" s="99"/>
      <c r="Q31706" s="99"/>
    </row>
    <row r="31707" spans="16:17" x14ac:dyDescent="0.3">
      <c r="P31707" s="99"/>
      <c r="Q31707" s="99"/>
    </row>
    <row r="31708" spans="16:17" x14ac:dyDescent="0.3">
      <c r="P31708" s="99"/>
      <c r="Q31708" s="99"/>
    </row>
    <row r="31709" spans="16:17" x14ac:dyDescent="0.3">
      <c r="P31709" s="99"/>
      <c r="Q31709" s="99"/>
    </row>
    <row r="31710" spans="16:17" x14ac:dyDescent="0.3">
      <c r="P31710" s="99"/>
      <c r="Q31710" s="99"/>
    </row>
    <row r="31711" spans="16:17" x14ac:dyDescent="0.3">
      <c r="P31711" s="99"/>
      <c r="Q31711" s="99"/>
    </row>
    <row r="31712" spans="16:17" x14ac:dyDescent="0.3">
      <c r="P31712" s="99"/>
      <c r="Q31712" s="99"/>
    </row>
    <row r="31713" spans="16:17" x14ac:dyDescent="0.3">
      <c r="P31713" s="99"/>
      <c r="Q31713" s="99"/>
    </row>
    <row r="31714" spans="16:17" x14ac:dyDescent="0.3">
      <c r="P31714" s="99"/>
      <c r="Q31714" s="99"/>
    </row>
    <row r="31715" spans="16:17" x14ac:dyDescent="0.3">
      <c r="P31715" s="99"/>
      <c r="Q31715" s="99"/>
    </row>
    <row r="31716" spans="16:17" x14ac:dyDescent="0.3">
      <c r="P31716" s="99"/>
      <c r="Q31716" s="99"/>
    </row>
    <row r="31717" spans="16:17" x14ac:dyDescent="0.3">
      <c r="P31717" s="99"/>
      <c r="Q31717" s="99"/>
    </row>
    <row r="31718" spans="16:17" x14ac:dyDescent="0.3">
      <c r="P31718" s="99"/>
      <c r="Q31718" s="99"/>
    </row>
    <row r="31719" spans="16:17" x14ac:dyDescent="0.3">
      <c r="P31719" s="99"/>
      <c r="Q31719" s="99"/>
    </row>
    <row r="31720" spans="16:17" x14ac:dyDescent="0.3">
      <c r="P31720" s="99"/>
      <c r="Q31720" s="99"/>
    </row>
    <row r="31721" spans="16:17" x14ac:dyDescent="0.3">
      <c r="P31721" s="99"/>
      <c r="Q31721" s="99"/>
    </row>
    <row r="31722" spans="16:17" x14ac:dyDescent="0.3">
      <c r="P31722" s="99"/>
      <c r="Q31722" s="99"/>
    </row>
    <row r="31723" spans="16:17" x14ac:dyDescent="0.3">
      <c r="P31723" s="99"/>
      <c r="Q31723" s="99"/>
    </row>
    <row r="31724" spans="16:17" x14ac:dyDescent="0.3">
      <c r="P31724" s="99"/>
      <c r="Q31724" s="99"/>
    </row>
    <row r="31725" spans="16:17" x14ac:dyDescent="0.3">
      <c r="P31725" s="99"/>
      <c r="Q31725" s="99"/>
    </row>
    <row r="31726" spans="16:17" x14ac:dyDescent="0.3">
      <c r="P31726" s="99"/>
      <c r="Q31726" s="99"/>
    </row>
    <row r="31727" spans="16:17" x14ac:dyDescent="0.3">
      <c r="P31727" s="99"/>
      <c r="Q31727" s="99"/>
    </row>
    <row r="31728" spans="16:17" x14ac:dyDescent="0.3">
      <c r="P31728" s="99"/>
      <c r="Q31728" s="99"/>
    </row>
    <row r="31729" spans="16:17" x14ac:dyDescent="0.3">
      <c r="P31729" s="99"/>
      <c r="Q31729" s="99"/>
    </row>
    <row r="31730" spans="16:17" x14ac:dyDescent="0.3">
      <c r="P31730" s="99"/>
      <c r="Q31730" s="99"/>
    </row>
    <row r="31731" spans="16:17" x14ac:dyDescent="0.3">
      <c r="P31731" s="99"/>
      <c r="Q31731" s="99"/>
    </row>
    <row r="31732" spans="16:17" x14ac:dyDescent="0.3">
      <c r="P31732" s="99"/>
      <c r="Q31732" s="99"/>
    </row>
    <row r="31733" spans="16:17" x14ac:dyDescent="0.3">
      <c r="P31733" s="99"/>
      <c r="Q31733" s="99"/>
    </row>
    <row r="31734" spans="16:17" x14ac:dyDescent="0.3">
      <c r="P31734" s="99"/>
      <c r="Q31734" s="99"/>
    </row>
    <row r="31735" spans="16:17" x14ac:dyDescent="0.3">
      <c r="P31735" s="99"/>
      <c r="Q31735" s="99"/>
    </row>
    <row r="31736" spans="16:17" x14ac:dyDescent="0.3">
      <c r="P31736" s="99"/>
      <c r="Q31736" s="99"/>
    </row>
    <row r="31737" spans="16:17" x14ac:dyDescent="0.3">
      <c r="P31737" s="99"/>
      <c r="Q31737" s="99"/>
    </row>
    <row r="31738" spans="16:17" x14ac:dyDescent="0.3">
      <c r="P31738" s="99"/>
      <c r="Q31738" s="99"/>
    </row>
    <row r="31739" spans="16:17" x14ac:dyDescent="0.3">
      <c r="P31739" s="99"/>
      <c r="Q31739" s="99"/>
    </row>
    <row r="31740" spans="16:17" x14ac:dyDescent="0.3">
      <c r="P31740" s="99"/>
      <c r="Q31740" s="99"/>
    </row>
    <row r="31741" spans="16:17" x14ac:dyDescent="0.3">
      <c r="P31741" s="99"/>
      <c r="Q31741" s="99"/>
    </row>
    <row r="31742" spans="16:17" x14ac:dyDescent="0.3">
      <c r="P31742" s="99"/>
      <c r="Q31742" s="99"/>
    </row>
    <row r="31743" spans="16:17" x14ac:dyDescent="0.3">
      <c r="P31743" s="99"/>
      <c r="Q31743" s="99"/>
    </row>
    <row r="31744" spans="16:17" x14ac:dyDescent="0.3">
      <c r="P31744" s="99"/>
      <c r="Q31744" s="99"/>
    </row>
    <row r="31745" spans="16:17" x14ac:dyDescent="0.3">
      <c r="P31745" s="99"/>
      <c r="Q31745" s="99"/>
    </row>
    <row r="31746" spans="16:17" x14ac:dyDescent="0.3">
      <c r="P31746" s="99"/>
      <c r="Q31746" s="99"/>
    </row>
    <row r="31747" spans="16:17" x14ac:dyDescent="0.3">
      <c r="P31747" s="99"/>
      <c r="Q31747" s="99"/>
    </row>
    <row r="31748" spans="16:17" x14ac:dyDescent="0.3">
      <c r="P31748" s="99"/>
      <c r="Q31748" s="99"/>
    </row>
    <row r="31749" spans="16:17" x14ac:dyDescent="0.3">
      <c r="P31749" s="99"/>
      <c r="Q31749" s="99"/>
    </row>
    <row r="31750" spans="16:17" x14ac:dyDescent="0.3">
      <c r="P31750" s="99"/>
      <c r="Q31750" s="99"/>
    </row>
    <row r="31751" spans="16:17" x14ac:dyDescent="0.3">
      <c r="P31751" s="99"/>
      <c r="Q31751" s="99"/>
    </row>
    <row r="31752" spans="16:17" x14ac:dyDescent="0.3">
      <c r="P31752" s="99"/>
      <c r="Q31752" s="99"/>
    </row>
    <row r="31753" spans="16:17" x14ac:dyDescent="0.3">
      <c r="P31753" s="99"/>
      <c r="Q31753" s="99"/>
    </row>
    <row r="31754" spans="16:17" x14ac:dyDescent="0.3">
      <c r="P31754" s="99"/>
      <c r="Q31754" s="99"/>
    </row>
    <row r="31755" spans="16:17" x14ac:dyDescent="0.3">
      <c r="P31755" s="99"/>
      <c r="Q31755" s="99"/>
    </row>
    <row r="31756" spans="16:17" x14ac:dyDescent="0.3">
      <c r="P31756" s="99"/>
      <c r="Q31756" s="99"/>
    </row>
    <row r="31757" spans="16:17" x14ac:dyDescent="0.3">
      <c r="P31757" s="99"/>
      <c r="Q31757" s="99"/>
    </row>
    <row r="31758" spans="16:17" x14ac:dyDescent="0.3">
      <c r="P31758" s="99"/>
      <c r="Q31758" s="99"/>
    </row>
    <row r="31759" spans="16:17" x14ac:dyDescent="0.3">
      <c r="P31759" s="99"/>
      <c r="Q31759" s="99"/>
    </row>
    <row r="31760" spans="16:17" x14ac:dyDescent="0.3">
      <c r="P31760" s="99"/>
      <c r="Q31760" s="99"/>
    </row>
    <row r="31761" spans="16:17" x14ac:dyDescent="0.3">
      <c r="P31761" s="99"/>
      <c r="Q31761" s="99"/>
    </row>
    <row r="31762" spans="16:17" x14ac:dyDescent="0.3">
      <c r="P31762" s="99"/>
      <c r="Q31762" s="99"/>
    </row>
    <row r="31763" spans="16:17" x14ac:dyDescent="0.3">
      <c r="P31763" s="99"/>
      <c r="Q31763" s="99"/>
    </row>
    <row r="31764" spans="16:17" x14ac:dyDescent="0.3">
      <c r="P31764" s="99"/>
      <c r="Q31764" s="99"/>
    </row>
    <row r="31765" spans="16:17" x14ac:dyDescent="0.3">
      <c r="P31765" s="99"/>
      <c r="Q31765" s="99"/>
    </row>
    <row r="31766" spans="16:17" x14ac:dyDescent="0.3">
      <c r="P31766" s="99"/>
      <c r="Q31766" s="99"/>
    </row>
    <row r="31767" spans="16:17" x14ac:dyDescent="0.3">
      <c r="P31767" s="99"/>
      <c r="Q31767" s="99"/>
    </row>
    <row r="31768" spans="16:17" x14ac:dyDescent="0.3">
      <c r="P31768" s="99"/>
      <c r="Q31768" s="99"/>
    </row>
    <row r="31769" spans="16:17" x14ac:dyDescent="0.3">
      <c r="P31769" s="99"/>
      <c r="Q31769" s="99"/>
    </row>
    <row r="31770" spans="16:17" x14ac:dyDescent="0.3">
      <c r="P31770" s="99"/>
      <c r="Q31770" s="99"/>
    </row>
    <row r="31771" spans="16:17" x14ac:dyDescent="0.3">
      <c r="P31771" s="99"/>
      <c r="Q31771" s="99"/>
    </row>
    <row r="31772" spans="16:17" x14ac:dyDescent="0.3">
      <c r="P31772" s="99"/>
      <c r="Q31772" s="99"/>
    </row>
    <row r="31773" spans="16:17" x14ac:dyDescent="0.3">
      <c r="P31773" s="99"/>
      <c r="Q31773" s="99"/>
    </row>
    <row r="31774" spans="16:17" x14ac:dyDescent="0.3">
      <c r="P31774" s="99"/>
      <c r="Q31774" s="99"/>
    </row>
    <row r="31775" spans="16:17" x14ac:dyDescent="0.3">
      <c r="P31775" s="99"/>
      <c r="Q31775" s="99"/>
    </row>
    <row r="31776" spans="16:17" x14ac:dyDescent="0.3">
      <c r="P31776" s="99"/>
      <c r="Q31776" s="99"/>
    </row>
    <row r="31777" spans="16:17" x14ac:dyDescent="0.3">
      <c r="P31777" s="99"/>
      <c r="Q31777" s="99"/>
    </row>
    <row r="31778" spans="16:17" x14ac:dyDescent="0.3">
      <c r="P31778" s="99"/>
      <c r="Q31778" s="99"/>
    </row>
    <row r="31779" spans="16:17" x14ac:dyDescent="0.3">
      <c r="P31779" s="99"/>
      <c r="Q31779" s="99"/>
    </row>
    <row r="31780" spans="16:17" x14ac:dyDescent="0.3">
      <c r="P31780" s="99"/>
      <c r="Q31780" s="99"/>
    </row>
    <row r="31781" spans="16:17" x14ac:dyDescent="0.3">
      <c r="P31781" s="99"/>
      <c r="Q31781" s="99"/>
    </row>
    <row r="31782" spans="16:17" x14ac:dyDescent="0.3">
      <c r="P31782" s="99"/>
      <c r="Q31782" s="99"/>
    </row>
    <row r="31783" spans="16:17" x14ac:dyDescent="0.3">
      <c r="P31783" s="99"/>
      <c r="Q31783" s="99"/>
    </row>
    <row r="31784" spans="16:17" x14ac:dyDescent="0.3">
      <c r="P31784" s="99"/>
      <c r="Q31784" s="99"/>
    </row>
    <row r="31785" spans="16:17" x14ac:dyDescent="0.3">
      <c r="P31785" s="99"/>
      <c r="Q31785" s="99"/>
    </row>
    <row r="31786" spans="16:17" x14ac:dyDescent="0.3">
      <c r="P31786" s="99"/>
      <c r="Q31786" s="99"/>
    </row>
    <row r="31787" spans="16:17" x14ac:dyDescent="0.3">
      <c r="P31787" s="99"/>
      <c r="Q31787" s="99"/>
    </row>
    <row r="31788" spans="16:17" x14ac:dyDescent="0.3">
      <c r="P31788" s="99"/>
      <c r="Q31788" s="99"/>
    </row>
    <row r="31789" spans="16:17" x14ac:dyDescent="0.3">
      <c r="P31789" s="99"/>
      <c r="Q31789" s="99"/>
    </row>
    <row r="31790" spans="16:17" x14ac:dyDescent="0.3">
      <c r="P31790" s="99"/>
      <c r="Q31790" s="99"/>
    </row>
    <row r="31791" spans="16:17" x14ac:dyDescent="0.3">
      <c r="P31791" s="99"/>
      <c r="Q31791" s="99"/>
    </row>
    <row r="31792" spans="16:17" x14ac:dyDescent="0.3">
      <c r="P31792" s="99"/>
      <c r="Q31792" s="99"/>
    </row>
    <row r="31793" spans="16:17" x14ac:dyDescent="0.3">
      <c r="P31793" s="99"/>
      <c r="Q31793" s="99"/>
    </row>
    <row r="31794" spans="16:17" x14ac:dyDescent="0.3">
      <c r="P31794" s="99"/>
      <c r="Q31794" s="99"/>
    </row>
    <row r="31795" spans="16:17" x14ac:dyDescent="0.3">
      <c r="P31795" s="99"/>
      <c r="Q31795" s="99"/>
    </row>
    <row r="31796" spans="16:17" x14ac:dyDescent="0.3">
      <c r="P31796" s="99"/>
      <c r="Q31796" s="99"/>
    </row>
    <row r="31797" spans="16:17" x14ac:dyDescent="0.3">
      <c r="P31797" s="99"/>
      <c r="Q31797" s="99"/>
    </row>
    <row r="31798" spans="16:17" x14ac:dyDescent="0.3">
      <c r="P31798" s="99"/>
      <c r="Q31798" s="99"/>
    </row>
    <row r="31799" spans="16:17" x14ac:dyDescent="0.3">
      <c r="P31799" s="99"/>
      <c r="Q31799" s="99"/>
    </row>
    <row r="31800" spans="16:17" x14ac:dyDescent="0.3">
      <c r="P31800" s="99"/>
      <c r="Q31800" s="99"/>
    </row>
    <row r="31801" spans="16:17" x14ac:dyDescent="0.3">
      <c r="P31801" s="99"/>
      <c r="Q31801" s="99"/>
    </row>
    <row r="31802" spans="16:17" x14ac:dyDescent="0.3">
      <c r="P31802" s="99"/>
      <c r="Q31802" s="99"/>
    </row>
    <row r="31803" spans="16:17" x14ac:dyDescent="0.3">
      <c r="P31803" s="99"/>
      <c r="Q31803" s="99"/>
    </row>
    <row r="31804" spans="16:17" x14ac:dyDescent="0.3">
      <c r="P31804" s="99"/>
      <c r="Q31804" s="99"/>
    </row>
    <row r="31805" spans="16:17" x14ac:dyDescent="0.3">
      <c r="P31805" s="99"/>
      <c r="Q31805" s="99"/>
    </row>
    <row r="31806" spans="16:17" x14ac:dyDescent="0.3">
      <c r="P31806" s="99"/>
      <c r="Q31806" s="99"/>
    </row>
    <row r="31807" spans="16:17" x14ac:dyDescent="0.3">
      <c r="P31807" s="99"/>
      <c r="Q31807" s="99"/>
    </row>
    <row r="31808" spans="16:17" x14ac:dyDescent="0.3">
      <c r="P31808" s="99"/>
      <c r="Q31808" s="99"/>
    </row>
    <row r="31809" spans="16:17" x14ac:dyDescent="0.3">
      <c r="P31809" s="99"/>
      <c r="Q31809" s="99"/>
    </row>
    <row r="31810" spans="16:17" x14ac:dyDescent="0.3">
      <c r="P31810" s="99"/>
      <c r="Q31810" s="99"/>
    </row>
    <row r="31811" spans="16:17" x14ac:dyDescent="0.3">
      <c r="P31811" s="99"/>
      <c r="Q31811" s="99"/>
    </row>
    <row r="31812" spans="16:17" x14ac:dyDescent="0.3">
      <c r="P31812" s="99"/>
      <c r="Q31812" s="99"/>
    </row>
    <row r="31813" spans="16:17" x14ac:dyDescent="0.3">
      <c r="P31813" s="99"/>
      <c r="Q31813" s="99"/>
    </row>
    <row r="31814" spans="16:17" x14ac:dyDescent="0.3">
      <c r="P31814" s="99"/>
      <c r="Q31814" s="99"/>
    </row>
    <row r="31815" spans="16:17" x14ac:dyDescent="0.3">
      <c r="P31815" s="99"/>
      <c r="Q31815" s="99"/>
    </row>
    <row r="31816" spans="16:17" x14ac:dyDescent="0.3">
      <c r="P31816" s="99"/>
      <c r="Q31816" s="99"/>
    </row>
    <row r="31817" spans="16:17" x14ac:dyDescent="0.3">
      <c r="P31817" s="99"/>
      <c r="Q31817" s="99"/>
    </row>
    <row r="31818" spans="16:17" x14ac:dyDescent="0.3">
      <c r="P31818" s="99"/>
      <c r="Q31818" s="99"/>
    </row>
    <row r="31819" spans="16:17" x14ac:dyDescent="0.3">
      <c r="P31819" s="99"/>
      <c r="Q31819" s="99"/>
    </row>
    <row r="31820" spans="16:17" x14ac:dyDescent="0.3">
      <c r="P31820" s="99"/>
      <c r="Q31820" s="99"/>
    </row>
    <row r="31821" spans="16:17" x14ac:dyDescent="0.3">
      <c r="P31821" s="99"/>
      <c r="Q31821" s="99"/>
    </row>
    <row r="31822" spans="16:17" x14ac:dyDescent="0.3">
      <c r="P31822" s="99"/>
      <c r="Q31822" s="99"/>
    </row>
    <row r="31823" spans="16:17" x14ac:dyDescent="0.3">
      <c r="P31823" s="99"/>
      <c r="Q31823" s="99"/>
    </row>
    <row r="31824" spans="16:17" x14ac:dyDescent="0.3">
      <c r="P31824" s="99"/>
      <c r="Q31824" s="99"/>
    </row>
    <row r="31825" spans="16:17" x14ac:dyDescent="0.3">
      <c r="P31825" s="99"/>
      <c r="Q31825" s="99"/>
    </row>
    <row r="31826" spans="16:17" x14ac:dyDescent="0.3">
      <c r="P31826" s="99"/>
      <c r="Q31826" s="99"/>
    </row>
    <row r="31827" spans="16:17" x14ac:dyDescent="0.3">
      <c r="P31827" s="99"/>
      <c r="Q31827" s="99"/>
    </row>
    <row r="31828" spans="16:17" x14ac:dyDescent="0.3">
      <c r="P31828" s="99"/>
      <c r="Q31828" s="99"/>
    </row>
    <row r="31829" spans="16:17" x14ac:dyDescent="0.3">
      <c r="P31829" s="99"/>
      <c r="Q31829" s="99"/>
    </row>
    <row r="31830" spans="16:17" x14ac:dyDescent="0.3">
      <c r="P31830" s="99"/>
      <c r="Q31830" s="99"/>
    </row>
    <row r="31831" spans="16:17" x14ac:dyDescent="0.3">
      <c r="P31831" s="99"/>
      <c r="Q31831" s="99"/>
    </row>
    <row r="31832" spans="16:17" x14ac:dyDescent="0.3">
      <c r="P31832" s="99"/>
      <c r="Q31832" s="99"/>
    </row>
    <row r="31833" spans="16:17" x14ac:dyDescent="0.3">
      <c r="P31833" s="99"/>
      <c r="Q31833" s="99"/>
    </row>
    <row r="31834" spans="16:17" x14ac:dyDescent="0.3">
      <c r="P31834" s="99"/>
      <c r="Q31834" s="99"/>
    </row>
    <row r="31835" spans="16:17" x14ac:dyDescent="0.3">
      <c r="P31835" s="99"/>
      <c r="Q31835" s="99"/>
    </row>
    <row r="31836" spans="16:17" x14ac:dyDescent="0.3">
      <c r="P31836" s="99"/>
      <c r="Q31836" s="99"/>
    </row>
    <row r="31837" spans="16:17" x14ac:dyDescent="0.3">
      <c r="P31837" s="99"/>
      <c r="Q31837" s="99"/>
    </row>
    <row r="31838" spans="16:17" x14ac:dyDescent="0.3">
      <c r="P31838" s="99"/>
      <c r="Q31838" s="99"/>
    </row>
    <row r="31839" spans="16:17" x14ac:dyDescent="0.3">
      <c r="P31839" s="99"/>
      <c r="Q31839" s="99"/>
    </row>
    <row r="31840" spans="16:17" x14ac:dyDescent="0.3">
      <c r="P31840" s="99"/>
      <c r="Q31840" s="99"/>
    </row>
    <row r="31841" spans="16:17" x14ac:dyDescent="0.3">
      <c r="P31841" s="99"/>
      <c r="Q31841" s="99"/>
    </row>
    <row r="31842" spans="16:17" x14ac:dyDescent="0.3">
      <c r="P31842" s="99"/>
      <c r="Q31842" s="99"/>
    </row>
    <row r="31843" spans="16:17" x14ac:dyDescent="0.3">
      <c r="P31843" s="99"/>
      <c r="Q31843" s="99"/>
    </row>
    <row r="31844" spans="16:17" x14ac:dyDescent="0.3">
      <c r="P31844" s="99"/>
      <c r="Q31844" s="99"/>
    </row>
    <row r="31845" spans="16:17" x14ac:dyDescent="0.3">
      <c r="P31845" s="99"/>
      <c r="Q31845" s="99"/>
    </row>
    <row r="31846" spans="16:17" x14ac:dyDescent="0.3">
      <c r="P31846" s="99"/>
      <c r="Q31846" s="99"/>
    </row>
    <row r="31847" spans="16:17" x14ac:dyDescent="0.3">
      <c r="P31847" s="99"/>
      <c r="Q31847" s="99"/>
    </row>
    <row r="31848" spans="16:17" x14ac:dyDescent="0.3">
      <c r="P31848" s="99"/>
      <c r="Q31848" s="99"/>
    </row>
    <row r="31849" spans="16:17" x14ac:dyDescent="0.3">
      <c r="P31849" s="99"/>
      <c r="Q31849" s="99"/>
    </row>
    <row r="31850" spans="16:17" x14ac:dyDescent="0.3">
      <c r="P31850" s="99"/>
      <c r="Q31850" s="99"/>
    </row>
    <row r="31851" spans="16:17" x14ac:dyDescent="0.3">
      <c r="P31851" s="99"/>
      <c r="Q31851" s="99"/>
    </row>
    <row r="31852" spans="16:17" x14ac:dyDescent="0.3">
      <c r="P31852" s="99"/>
      <c r="Q31852" s="99"/>
    </row>
    <row r="31853" spans="16:17" x14ac:dyDescent="0.3">
      <c r="P31853" s="99"/>
      <c r="Q31853" s="99"/>
    </row>
    <row r="31854" spans="16:17" x14ac:dyDescent="0.3">
      <c r="P31854" s="99"/>
      <c r="Q31854" s="99"/>
    </row>
    <row r="31855" spans="16:17" x14ac:dyDescent="0.3">
      <c r="P31855" s="99"/>
      <c r="Q31855" s="99"/>
    </row>
    <row r="31856" spans="16:17" x14ac:dyDescent="0.3">
      <c r="P31856" s="99"/>
      <c r="Q31856" s="99"/>
    </row>
    <row r="31857" spans="16:17" x14ac:dyDescent="0.3">
      <c r="P31857" s="99"/>
      <c r="Q31857" s="99"/>
    </row>
    <row r="31858" spans="16:17" x14ac:dyDescent="0.3">
      <c r="P31858" s="99"/>
      <c r="Q31858" s="99"/>
    </row>
    <row r="31859" spans="16:17" x14ac:dyDescent="0.3">
      <c r="P31859" s="99"/>
      <c r="Q31859" s="99"/>
    </row>
    <row r="31860" spans="16:17" x14ac:dyDescent="0.3">
      <c r="P31860" s="99"/>
      <c r="Q31860" s="99"/>
    </row>
    <row r="31861" spans="16:17" x14ac:dyDescent="0.3">
      <c r="P31861" s="99"/>
      <c r="Q31861" s="99"/>
    </row>
    <row r="31862" spans="16:17" x14ac:dyDescent="0.3">
      <c r="P31862" s="99"/>
      <c r="Q31862" s="99"/>
    </row>
    <row r="31863" spans="16:17" x14ac:dyDescent="0.3">
      <c r="P31863" s="99"/>
      <c r="Q31863" s="99"/>
    </row>
    <row r="31864" spans="16:17" x14ac:dyDescent="0.3">
      <c r="P31864" s="99"/>
      <c r="Q31864" s="99"/>
    </row>
    <row r="31865" spans="16:17" x14ac:dyDescent="0.3">
      <c r="P31865" s="99"/>
      <c r="Q31865" s="99"/>
    </row>
    <row r="31866" spans="16:17" x14ac:dyDescent="0.3">
      <c r="P31866" s="99"/>
      <c r="Q31866" s="99"/>
    </row>
    <row r="31867" spans="16:17" x14ac:dyDescent="0.3">
      <c r="P31867" s="99"/>
      <c r="Q31867" s="99"/>
    </row>
    <row r="31868" spans="16:17" x14ac:dyDescent="0.3">
      <c r="P31868" s="99"/>
      <c r="Q31868" s="99"/>
    </row>
    <row r="31869" spans="16:17" x14ac:dyDescent="0.3">
      <c r="P31869" s="99"/>
      <c r="Q31869" s="99"/>
    </row>
    <row r="31870" spans="16:17" x14ac:dyDescent="0.3">
      <c r="P31870" s="99"/>
      <c r="Q31870" s="99"/>
    </row>
    <row r="31871" spans="16:17" x14ac:dyDescent="0.3">
      <c r="P31871" s="99"/>
      <c r="Q31871" s="99"/>
    </row>
    <row r="31872" spans="16:17" x14ac:dyDescent="0.3">
      <c r="P31872" s="99"/>
      <c r="Q31872" s="99"/>
    </row>
    <row r="31873" spans="16:17" x14ac:dyDescent="0.3">
      <c r="P31873" s="99"/>
      <c r="Q31873" s="99"/>
    </row>
    <row r="31874" spans="16:17" x14ac:dyDescent="0.3">
      <c r="P31874" s="99"/>
      <c r="Q31874" s="99"/>
    </row>
    <row r="31875" spans="16:17" x14ac:dyDescent="0.3">
      <c r="P31875" s="99"/>
      <c r="Q31875" s="99"/>
    </row>
    <row r="31876" spans="16:17" x14ac:dyDescent="0.3">
      <c r="P31876" s="99"/>
      <c r="Q31876" s="99"/>
    </row>
    <row r="31877" spans="16:17" x14ac:dyDescent="0.3">
      <c r="P31877" s="99"/>
      <c r="Q31877" s="99"/>
    </row>
    <row r="31878" spans="16:17" x14ac:dyDescent="0.3">
      <c r="P31878" s="99"/>
      <c r="Q31878" s="99"/>
    </row>
    <row r="31879" spans="16:17" x14ac:dyDescent="0.3">
      <c r="P31879" s="99"/>
      <c r="Q31879" s="99"/>
    </row>
    <row r="31880" spans="16:17" x14ac:dyDescent="0.3">
      <c r="P31880" s="99"/>
      <c r="Q31880" s="99"/>
    </row>
    <row r="31881" spans="16:17" x14ac:dyDescent="0.3">
      <c r="P31881" s="99"/>
      <c r="Q31881" s="99"/>
    </row>
    <row r="31882" spans="16:17" x14ac:dyDescent="0.3">
      <c r="P31882" s="99"/>
      <c r="Q31882" s="99"/>
    </row>
    <row r="31883" spans="16:17" x14ac:dyDescent="0.3">
      <c r="P31883" s="99"/>
      <c r="Q31883" s="99"/>
    </row>
    <row r="31884" spans="16:17" x14ac:dyDescent="0.3">
      <c r="P31884" s="99"/>
      <c r="Q31884" s="99"/>
    </row>
    <row r="31885" spans="16:17" x14ac:dyDescent="0.3">
      <c r="P31885" s="99"/>
      <c r="Q31885" s="99"/>
    </row>
    <row r="31886" spans="16:17" x14ac:dyDescent="0.3">
      <c r="P31886" s="99"/>
      <c r="Q31886" s="99"/>
    </row>
    <row r="31887" spans="16:17" x14ac:dyDescent="0.3">
      <c r="P31887" s="99"/>
      <c r="Q31887" s="99"/>
    </row>
    <row r="31888" spans="16:17" x14ac:dyDescent="0.3">
      <c r="P31888" s="99"/>
      <c r="Q31888" s="99"/>
    </row>
    <row r="31889" spans="16:17" x14ac:dyDescent="0.3">
      <c r="P31889" s="99"/>
      <c r="Q31889" s="99"/>
    </row>
    <row r="31890" spans="16:17" x14ac:dyDescent="0.3">
      <c r="P31890" s="99"/>
      <c r="Q31890" s="99"/>
    </row>
    <row r="31891" spans="16:17" x14ac:dyDescent="0.3">
      <c r="P31891" s="99"/>
      <c r="Q31891" s="99"/>
    </row>
    <row r="31892" spans="16:17" x14ac:dyDescent="0.3">
      <c r="P31892" s="99"/>
      <c r="Q31892" s="99"/>
    </row>
    <row r="31893" spans="16:17" x14ac:dyDescent="0.3">
      <c r="P31893" s="99"/>
      <c r="Q31893" s="99"/>
    </row>
    <row r="31894" spans="16:17" x14ac:dyDescent="0.3">
      <c r="P31894" s="99"/>
      <c r="Q31894" s="99"/>
    </row>
    <row r="31895" spans="16:17" x14ac:dyDescent="0.3">
      <c r="P31895" s="99"/>
      <c r="Q31895" s="99"/>
    </row>
    <row r="31896" spans="16:17" x14ac:dyDescent="0.3">
      <c r="P31896" s="99"/>
      <c r="Q31896" s="99"/>
    </row>
    <row r="31897" spans="16:17" x14ac:dyDescent="0.3">
      <c r="P31897" s="99"/>
      <c r="Q31897" s="99"/>
    </row>
    <row r="31898" spans="16:17" x14ac:dyDescent="0.3">
      <c r="P31898" s="99"/>
      <c r="Q31898" s="99"/>
    </row>
    <row r="31899" spans="16:17" x14ac:dyDescent="0.3">
      <c r="P31899" s="99"/>
      <c r="Q31899" s="99"/>
    </row>
    <row r="31900" spans="16:17" x14ac:dyDescent="0.3">
      <c r="P31900" s="99"/>
      <c r="Q31900" s="99"/>
    </row>
    <row r="31901" spans="16:17" x14ac:dyDescent="0.3">
      <c r="P31901" s="99"/>
      <c r="Q31901" s="99"/>
    </row>
    <row r="31902" spans="16:17" x14ac:dyDescent="0.3">
      <c r="P31902" s="99"/>
      <c r="Q31902" s="99"/>
    </row>
    <row r="31903" spans="16:17" x14ac:dyDescent="0.3">
      <c r="P31903" s="99"/>
      <c r="Q31903" s="99"/>
    </row>
    <row r="31904" spans="16:17" x14ac:dyDescent="0.3">
      <c r="P31904" s="99"/>
      <c r="Q31904" s="99"/>
    </row>
    <row r="31905" spans="16:17" x14ac:dyDescent="0.3">
      <c r="P31905" s="99"/>
      <c r="Q31905" s="99"/>
    </row>
    <row r="31906" spans="16:17" x14ac:dyDescent="0.3">
      <c r="P31906" s="99"/>
      <c r="Q31906" s="99"/>
    </row>
    <row r="31907" spans="16:17" x14ac:dyDescent="0.3">
      <c r="P31907" s="99"/>
      <c r="Q31907" s="99"/>
    </row>
    <row r="31908" spans="16:17" x14ac:dyDescent="0.3">
      <c r="P31908" s="99"/>
      <c r="Q31908" s="99"/>
    </row>
    <row r="31909" spans="16:17" x14ac:dyDescent="0.3">
      <c r="P31909" s="99"/>
      <c r="Q31909" s="99"/>
    </row>
    <row r="31910" spans="16:17" x14ac:dyDescent="0.3">
      <c r="P31910" s="99"/>
      <c r="Q31910" s="99"/>
    </row>
    <row r="31911" spans="16:17" x14ac:dyDescent="0.3">
      <c r="P31911" s="99"/>
      <c r="Q31911" s="99"/>
    </row>
    <row r="31912" spans="16:17" x14ac:dyDescent="0.3">
      <c r="P31912" s="99"/>
      <c r="Q31912" s="99"/>
    </row>
    <row r="31913" spans="16:17" x14ac:dyDescent="0.3">
      <c r="P31913" s="99"/>
      <c r="Q31913" s="99"/>
    </row>
    <row r="31914" spans="16:17" x14ac:dyDescent="0.3">
      <c r="P31914" s="99"/>
      <c r="Q31914" s="99"/>
    </row>
    <row r="31915" spans="16:17" x14ac:dyDescent="0.3">
      <c r="P31915" s="99"/>
      <c r="Q31915" s="99"/>
    </row>
    <row r="31916" spans="16:17" x14ac:dyDescent="0.3">
      <c r="P31916" s="99"/>
      <c r="Q31916" s="99"/>
    </row>
    <row r="31917" spans="16:17" x14ac:dyDescent="0.3">
      <c r="P31917" s="99"/>
      <c r="Q31917" s="99"/>
    </row>
    <row r="31918" spans="16:17" x14ac:dyDescent="0.3">
      <c r="P31918" s="99"/>
      <c r="Q31918" s="99"/>
    </row>
    <row r="31919" spans="16:17" x14ac:dyDescent="0.3">
      <c r="P31919" s="99"/>
      <c r="Q31919" s="99"/>
    </row>
    <row r="31920" spans="16:17" x14ac:dyDescent="0.3">
      <c r="P31920" s="99"/>
      <c r="Q31920" s="99"/>
    </row>
    <row r="31921" spans="16:17" x14ac:dyDescent="0.3">
      <c r="P31921" s="99"/>
      <c r="Q31921" s="99"/>
    </row>
    <row r="31922" spans="16:17" x14ac:dyDescent="0.3">
      <c r="P31922" s="99"/>
      <c r="Q31922" s="99"/>
    </row>
    <row r="31923" spans="16:17" x14ac:dyDescent="0.3">
      <c r="P31923" s="99"/>
      <c r="Q31923" s="99"/>
    </row>
    <row r="31924" spans="16:17" x14ac:dyDescent="0.3">
      <c r="P31924" s="99"/>
      <c r="Q31924" s="99"/>
    </row>
    <row r="31925" spans="16:17" x14ac:dyDescent="0.3">
      <c r="P31925" s="99"/>
      <c r="Q31925" s="99"/>
    </row>
    <row r="31926" spans="16:17" x14ac:dyDescent="0.3">
      <c r="P31926" s="99"/>
      <c r="Q31926" s="99"/>
    </row>
    <row r="31927" spans="16:17" x14ac:dyDescent="0.3">
      <c r="P31927" s="99"/>
      <c r="Q31927" s="99"/>
    </row>
    <row r="31928" spans="16:17" x14ac:dyDescent="0.3">
      <c r="P31928" s="99"/>
      <c r="Q31928" s="99"/>
    </row>
    <row r="31929" spans="16:17" x14ac:dyDescent="0.3">
      <c r="P31929" s="99"/>
      <c r="Q31929" s="99"/>
    </row>
    <row r="31930" spans="16:17" x14ac:dyDescent="0.3">
      <c r="P31930" s="99"/>
      <c r="Q31930" s="99"/>
    </row>
    <row r="31931" spans="16:17" x14ac:dyDescent="0.3">
      <c r="P31931" s="99"/>
      <c r="Q31931" s="99"/>
    </row>
    <row r="31932" spans="16:17" x14ac:dyDescent="0.3">
      <c r="P31932" s="99"/>
      <c r="Q31932" s="99"/>
    </row>
    <row r="31933" spans="16:17" x14ac:dyDescent="0.3">
      <c r="P31933" s="99"/>
      <c r="Q31933" s="99"/>
    </row>
    <row r="31934" spans="16:17" x14ac:dyDescent="0.3">
      <c r="P31934" s="99"/>
      <c r="Q31934" s="99"/>
    </row>
    <row r="31935" spans="16:17" x14ac:dyDescent="0.3">
      <c r="P31935" s="99"/>
      <c r="Q31935" s="99"/>
    </row>
    <row r="31936" spans="16:17" x14ac:dyDescent="0.3">
      <c r="P31936" s="99"/>
      <c r="Q31936" s="99"/>
    </row>
    <row r="31937" spans="16:17" x14ac:dyDescent="0.3">
      <c r="P31937" s="99"/>
      <c r="Q31937" s="99"/>
    </row>
    <row r="31938" spans="16:17" x14ac:dyDescent="0.3">
      <c r="P31938" s="99"/>
      <c r="Q31938" s="99"/>
    </row>
    <row r="31939" spans="16:17" x14ac:dyDescent="0.3">
      <c r="P31939" s="99"/>
      <c r="Q31939" s="99"/>
    </row>
    <row r="31940" spans="16:17" x14ac:dyDescent="0.3">
      <c r="P31940" s="99"/>
      <c r="Q31940" s="99"/>
    </row>
    <row r="31941" spans="16:17" x14ac:dyDescent="0.3">
      <c r="P31941" s="99"/>
      <c r="Q31941" s="99"/>
    </row>
    <row r="31942" spans="16:17" x14ac:dyDescent="0.3">
      <c r="P31942" s="99"/>
      <c r="Q31942" s="99"/>
    </row>
    <row r="31943" spans="16:17" x14ac:dyDescent="0.3">
      <c r="P31943" s="99"/>
      <c r="Q31943" s="99"/>
    </row>
    <row r="31944" spans="16:17" x14ac:dyDescent="0.3">
      <c r="P31944" s="99"/>
      <c r="Q31944" s="99"/>
    </row>
    <row r="31945" spans="16:17" x14ac:dyDescent="0.3">
      <c r="P31945" s="99"/>
      <c r="Q31945" s="99"/>
    </row>
    <row r="31946" spans="16:17" x14ac:dyDescent="0.3">
      <c r="P31946" s="99"/>
      <c r="Q31946" s="99"/>
    </row>
    <row r="31947" spans="16:17" x14ac:dyDescent="0.3">
      <c r="P31947" s="99"/>
      <c r="Q31947" s="99"/>
    </row>
    <row r="31948" spans="16:17" x14ac:dyDescent="0.3">
      <c r="P31948" s="99"/>
      <c r="Q31948" s="99"/>
    </row>
    <row r="31949" spans="16:17" x14ac:dyDescent="0.3">
      <c r="P31949" s="99"/>
      <c r="Q31949" s="99"/>
    </row>
    <row r="31950" spans="16:17" x14ac:dyDescent="0.3">
      <c r="P31950" s="99"/>
      <c r="Q31950" s="99"/>
    </row>
    <row r="31951" spans="16:17" x14ac:dyDescent="0.3">
      <c r="P31951" s="99"/>
      <c r="Q31951" s="99"/>
    </row>
    <row r="31952" spans="16:17" x14ac:dyDescent="0.3">
      <c r="P31952" s="99"/>
      <c r="Q31952" s="99"/>
    </row>
    <row r="31953" spans="16:17" x14ac:dyDescent="0.3">
      <c r="P31953" s="99"/>
      <c r="Q31953" s="99"/>
    </row>
    <row r="31954" spans="16:17" x14ac:dyDescent="0.3">
      <c r="P31954" s="99"/>
      <c r="Q31954" s="99"/>
    </row>
    <row r="31955" spans="16:17" x14ac:dyDescent="0.3">
      <c r="P31955" s="99"/>
      <c r="Q31955" s="99"/>
    </row>
    <row r="31956" spans="16:17" x14ac:dyDescent="0.3">
      <c r="P31956" s="99"/>
      <c r="Q31956" s="99"/>
    </row>
    <row r="31957" spans="16:17" x14ac:dyDescent="0.3">
      <c r="P31957" s="99"/>
      <c r="Q31957" s="99"/>
    </row>
    <row r="31958" spans="16:17" x14ac:dyDescent="0.3">
      <c r="P31958" s="99"/>
      <c r="Q31958" s="99"/>
    </row>
    <row r="31959" spans="16:17" x14ac:dyDescent="0.3">
      <c r="P31959" s="99"/>
      <c r="Q31959" s="99"/>
    </row>
    <row r="31960" spans="16:17" x14ac:dyDescent="0.3">
      <c r="P31960" s="99"/>
      <c r="Q31960" s="99"/>
    </row>
    <row r="31961" spans="16:17" x14ac:dyDescent="0.3">
      <c r="P31961" s="99"/>
      <c r="Q31961" s="99"/>
    </row>
    <row r="31962" spans="16:17" x14ac:dyDescent="0.3">
      <c r="P31962" s="99"/>
      <c r="Q31962" s="99"/>
    </row>
    <row r="31963" spans="16:17" x14ac:dyDescent="0.3">
      <c r="P31963" s="99"/>
      <c r="Q31963" s="99"/>
    </row>
    <row r="31964" spans="16:17" x14ac:dyDescent="0.3">
      <c r="P31964" s="99"/>
      <c r="Q31964" s="99"/>
    </row>
    <row r="31965" spans="16:17" x14ac:dyDescent="0.3">
      <c r="P31965" s="99"/>
      <c r="Q31965" s="99"/>
    </row>
    <row r="31966" spans="16:17" x14ac:dyDescent="0.3">
      <c r="P31966" s="99"/>
      <c r="Q31966" s="99"/>
    </row>
    <row r="31967" spans="16:17" x14ac:dyDescent="0.3">
      <c r="P31967" s="99"/>
      <c r="Q31967" s="99"/>
    </row>
    <row r="31968" spans="16:17" x14ac:dyDescent="0.3">
      <c r="P31968" s="99"/>
      <c r="Q31968" s="99"/>
    </row>
    <row r="31969" spans="16:17" x14ac:dyDescent="0.3">
      <c r="P31969" s="99"/>
      <c r="Q31969" s="99"/>
    </row>
    <row r="31970" spans="16:17" x14ac:dyDescent="0.3">
      <c r="P31970" s="99"/>
      <c r="Q31970" s="99"/>
    </row>
    <row r="31971" spans="16:17" x14ac:dyDescent="0.3">
      <c r="P31971" s="99"/>
      <c r="Q31971" s="99"/>
    </row>
    <row r="31972" spans="16:17" x14ac:dyDescent="0.3">
      <c r="P31972" s="99"/>
      <c r="Q31972" s="99"/>
    </row>
    <row r="31973" spans="16:17" x14ac:dyDescent="0.3">
      <c r="P31973" s="99"/>
      <c r="Q31973" s="99"/>
    </row>
    <row r="31974" spans="16:17" x14ac:dyDescent="0.3">
      <c r="P31974" s="99"/>
      <c r="Q31974" s="99"/>
    </row>
    <row r="31975" spans="16:17" x14ac:dyDescent="0.3">
      <c r="P31975" s="99"/>
      <c r="Q31975" s="99"/>
    </row>
    <row r="31976" spans="16:17" x14ac:dyDescent="0.3">
      <c r="P31976" s="99"/>
      <c r="Q31976" s="99"/>
    </row>
    <row r="31977" spans="16:17" x14ac:dyDescent="0.3">
      <c r="P31977" s="99"/>
      <c r="Q31977" s="99"/>
    </row>
    <row r="31978" spans="16:17" x14ac:dyDescent="0.3">
      <c r="P31978" s="99"/>
      <c r="Q31978" s="99"/>
    </row>
    <row r="31979" spans="16:17" x14ac:dyDescent="0.3">
      <c r="P31979" s="99"/>
      <c r="Q31979" s="99"/>
    </row>
    <row r="31980" spans="16:17" x14ac:dyDescent="0.3">
      <c r="P31980" s="99"/>
      <c r="Q31980" s="99"/>
    </row>
    <row r="31981" spans="16:17" x14ac:dyDescent="0.3">
      <c r="P31981" s="99"/>
      <c r="Q31981" s="99"/>
    </row>
    <row r="31982" spans="16:17" x14ac:dyDescent="0.3">
      <c r="P31982" s="99"/>
      <c r="Q31982" s="99"/>
    </row>
    <row r="31983" spans="16:17" x14ac:dyDescent="0.3">
      <c r="P31983" s="99"/>
      <c r="Q31983" s="99"/>
    </row>
    <row r="31984" spans="16:17" x14ac:dyDescent="0.3">
      <c r="P31984" s="99"/>
      <c r="Q31984" s="99"/>
    </row>
    <row r="31985" spans="16:17" x14ac:dyDescent="0.3">
      <c r="P31985" s="99"/>
      <c r="Q31985" s="99"/>
    </row>
    <row r="31986" spans="16:17" x14ac:dyDescent="0.3">
      <c r="P31986" s="99"/>
      <c r="Q31986" s="99"/>
    </row>
    <row r="31987" spans="16:17" x14ac:dyDescent="0.3">
      <c r="P31987" s="99"/>
      <c r="Q31987" s="99"/>
    </row>
    <row r="31988" spans="16:17" x14ac:dyDescent="0.3">
      <c r="P31988" s="99"/>
      <c r="Q31988" s="99"/>
    </row>
    <row r="31989" spans="16:17" x14ac:dyDescent="0.3">
      <c r="P31989" s="99"/>
      <c r="Q31989" s="99"/>
    </row>
    <row r="31990" spans="16:17" x14ac:dyDescent="0.3">
      <c r="P31990" s="99"/>
      <c r="Q31990" s="99"/>
    </row>
    <row r="31991" spans="16:17" x14ac:dyDescent="0.3">
      <c r="P31991" s="99"/>
      <c r="Q31991" s="99"/>
    </row>
    <row r="31992" spans="16:17" x14ac:dyDescent="0.3">
      <c r="P31992" s="99"/>
      <c r="Q31992" s="99"/>
    </row>
    <row r="31993" spans="16:17" x14ac:dyDescent="0.3">
      <c r="P31993" s="99"/>
      <c r="Q31993" s="99"/>
    </row>
    <row r="31994" spans="16:17" x14ac:dyDescent="0.3">
      <c r="P31994" s="99"/>
      <c r="Q31994" s="99"/>
    </row>
    <row r="31995" spans="16:17" x14ac:dyDescent="0.3">
      <c r="P31995" s="99"/>
      <c r="Q31995" s="99"/>
    </row>
    <row r="31996" spans="16:17" x14ac:dyDescent="0.3">
      <c r="P31996" s="99"/>
      <c r="Q31996" s="99"/>
    </row>
    <row r="31997" spans="16:17" x14ac:dyDescent="0.3">
      <c r="P31997" s="99"/>
      <c r="Q31997" s="99"/>
    </row>
    <row r="31998" spans="16:17" x14ac:dyDescent="0.3">
      <c r="P31998" s="99"/>
      <c r="Q31998" s="99"/>
    </row>
    <row r="31999" spans="16:17" x14ac:dyDescent="0.3">
      <c r="P31999" s="99"/>
      <c r="Q31999" s="99"/>
    </row>
    <row r="32000" spans="16:17" x14ac:dyDescent="0.3">
      <c r="P32000" s="99"/>
      <c r="Q32000" s="99"/>
    </row>
    <row r="32001" spans="16:17" x14ac:dyDescent="0.3">
      <c r="P32001" s="99"/>
      <c r="Q32001" s="99"/>
    </row>
    <row r="32002" spans="16:17" x14ac:dyDescent="0.3">
      <c r="P32002" s="99"/>
      <c r="Q32002" s="99"/>
    </row>
    <row r="32003" spans="16:17" x14ac:dyDescent="0.3">
      <c r="P32003" s="99"/>
      <c r="Q32003" s="99"/>
    </row>
    <row r="32004" spans="16:17" x14ac:dyDescent="0.3">
      <c r="P32004" s="99"/>
      <c r="Q32004" s="99"/>
    </row>
    <row r="32005" spans="16:17" x14ac:dyDescent="0.3">
      <c r="P32005" s="99"/>
      <c r="Q32005" s="99"/>
    </row>
    <row r="32006" spans="16:17" x14ac:dyDescent="0.3">
      <c r="P32006" s="99"/>
      <c r="Q32006" s="99"/>
    </row>
    <row r="32007" spans="16:17" x14ac:dyDescent="0.3">
      <c r="P32007" s="99"/>
      <c r="Q32007" s="99"/>
    </row>
    <row r="32008" spans="16:17" x14ac:dyDescent="0.3">
      <c r="P32008" s="99"/>
      <c r="Q32008" s="99"/>
    </row>
    <row r="32009" spans="16:17" x14ac:dyDescent="0.3">
      <c r="P32009" s="99"/>
      <c r="Q32009" s="99"/>
    </row>
    <row r="32010" spans="16:17" x14ac:dyDescent="0.3">
      <c r="P32010" s="99"/>
      <c r="Q32010" s="99"/>
    </row>
    <row r="32011" spans="16:17" x14ac:dyDescent="0.3">
      <c r="P32011" s="99"/>
      <c r="Q32011" s="99"/>
    </row>
    <row r="32012" spans="16:17" x14ac:dyDescent="0.3">
      <c r="P32012" s="99"/>
      <c r="Q32012" s="99"/>
    </row>
    <row r="32013" spans="16:17" x14ac:dyDescent="0.3">
      <c r="P32013" s="99"/>
      <c r="Q32013" s="99"/>
    </row>
    <row r="32014" spans="16:17" x14ac:dyDescent="0.3">
      <c r="P32014" s="99"/>
      <c r="Q32014" s="99"/>
    </row>
    <row r="32015" spans="16:17" x14ac:dyDescent="0.3">
      <c r="P32015" s="99"/>
      <c r="Q32015" s="99"/>
    </row>
    <row r="32016" spans="16:17" x14ac:dyDescent="0.3">
      <c r="P32016" s="99"/>
      <c r="Q32016" s="99"/>
    </row>
    <row r="32017" spans="16:17" x14ac:dyDescent="0.3">
      <c r="P32017" s="99"/>
      <c r="Q32017" s="99"/>
    </row>
    <row r="32018" spans="16:17" x14ac:dyDescent="0.3">
      <c r="P32018" s="99"/>
      <c r="Q32018" s="99"/>
    </row>
    <row r="32019" spans="16:17" x14ac:dyDescent="0.3">
      <c r="P32019" s="99"/>
      <c r="Q32019" s="99"/>
    </row>
    <row r="32020" spans="16:17" x14ac:dyDescent="0.3">
      <c r="P32020" s="99"/>
      <c r="Q32020" s="99"/>
    </row>
    <row r="32021" spans="16:17" x14ac:dyDescent="0.3">
      <c r="P32021" s="99"/>
      <c r="Q32021" s="99"/>
    </row>
    <row r="32022" spans="16:17" x14ac:dyDescent="0.3">
      <c r="P32022" s="99"/>
      <c r="Q32022" s="99"/>
    </row>
    <row r="32023" spans="16:17" x14ac:dyDescent="0.3">
      <c r="P32023" s="99"/>
      <c r="Q32023" s="99"/>
    </row>
    <row r="32024" spans="16:17" x14ac:dyDescent="0.3">
      <c r="P32024" s="99"/>
      <c r="Q32024" s="99"/>
    </row>
    <row r="32025" spans="16:17" x14ac:dyDescent="0.3">
      <c r="P32025" s="99"/>
      <c r="Q32025" s="99"/>
    </row>
    <row r="32026" spans="16:17" x14ac:dyDescent="0.3">
      <c r="P32026" s="99"/>
      <c r="Q32026" s="99"/>
    </row>
    <row r="32027" spans="16:17" x14ac:dyDescent="0.3">
      <c r="P32027" s="99"/>
      <c r="Q32027" s="99"/>
    </row>
    <row r="32028" spans="16:17" x14ac:dyDescent="0.3">
      <c r="P32028" s="99"/>
      <c r="Q32028" s="99"/>
    </row>
    <row r="32029" spans="16:17" x14ac:dyDescent="0.3">
      <c r="P32029" s="99"/>
      <c r="Q32029" s="99"/>
    </row>
    <row r="32030" spans="16:17" x14ac:dyDescent="0.3">
      <c r="P32030" s="99"/>
      <c r="Q32030" s="99"/>
    </row>
    <row r="32031" spans="16:17" x14ac:dyDescent="0.3">
      <c r="P32031" s="99"/>
      <c r="Q32031" s="99"/>
    </row>
    <row r="32032" spans="16:17" x14ac:dyDescent="0.3">
      <c r="P32032" s="99"/>
      <c r="Q32032" s="99"/>
    </row>
    <row r="32033" spans="16:17" x14ac:dyDescent="0.3">
      <c r="P32033" s="99"/>
      <c r="Q32033" s="99"/>
    </row>
    <row r="32034" spans="16:17" x14ac:dyDescent="0.3">
      <c r="P32034" s="99"/>
      <c r="Q32034" s="99"/>
    </row>
    <row r="32035" spans="16:17" x14ac:dyDescent="0.3">
      <c r="P32035" s="99"/>
      <c r="Q32035" s="99"/>
    </row>
    <row r="32036" spans="16:17" x14ac:dyDescent="0.3">
      <c r="P32036" s="99"/>
      <c r="Q32036" s="99"/>
    </row>
    <row r="32037" spans="16:17" x14ac:dyDescent="0.3">
      <c r="P32037" s="99"/>
      <c r="Q32037" s="99"/>
    </row>
    <row r="32038" spans="16:17" x14ac:dyDescent="0.3">
      <c r="P32038" s="99"/>
      <c r="Q32038" s="99"/>
    </row>
    <row r="32039" spans="16:17" x14ac:dyDescent="0.3">
      <c r="P32039" s="99"/>
      <c r="Q32039" s="99"/>
    </row>
    <row r="32040" spans="16:17" x14ac:dyDescent="0.3">
      <c r="P32040" s="99"/>
      <c r="Q32040" s="99"/>
    </row>
    <row r="32041" spans="16:17" x14ac:dyDescent="0.3">
      <c r="P32041" s="99"/>
      <c r="Q32041" s="99"/>
    </row>
    <row r="32042" spans="16:17" x14ac:dyDescent="0.3">
      <c r="P32042" s="99"/>
      <c r="Q32042" s="99"/>
    </row>
    <row r="32043" spans="16:17" x14ac:dyDescent="0.3">
      <c r="P32043" s="99"/>
      <c r="Q32043" s="99"/>
    </row>
    <row r="32044" spans="16:17" x14ac:dyDescent="0.3">
      <c r="P32044" s="99"/>
      <c r="Q32044" s="99"/>
    </row>
    <row r="32045" spans="16:17" x14ac:dyDescent="0.3">
      <c r="P32045" s="99"/>
      <c r="Q32045" s="99"/>
    </row>
    <row r="32046" spans="16:17" x14ac:dyDescent="0.3">
      <c r="P32046" s="99"/>
      <c r="Q32046" s="99"/>
    </row>
    <row r="32047" spans="16:17" x14ac:dyDescent="0.3">
      <c r="P32047" s="99"/>
      <c r="Q32047" s="99"/>
    </row>
    <row r="32048" spans="16:17" x14ac:dyDescent="0.3">
      <c r="P32048" s="99"/>
      <c r="Q32048" s="99"/>
    </row>
    <row r="32049" spans="16:17" x14ac:dyDescent="0.3">
      <c r="P32049" s="99"/>
      <c r="Q32049" s="99"/>
    </row>
    <row r="32050" spans="16:17" x14ac:dyDescent="0.3">
      <c r="P32050" s="99"/>
      <c r="Q32050" s="99"/>
    </row>
    <row r="32051" spans="16:17" x14ac:dyDescent="0.3">
      <c r="P32051" s="99"/>
      <c r="Q32051" s="99"/>
    </row>
    <row r="32052" spans="16:17" x14ac:dyDescent="0.3">
      <c r="P32052" s="99"/>
      <c r="Q32052" s="99"/>
    </row>
    <row r="32053" spans="16:17" x14ac:dyDescent="0.3">
      <c r="P32053" s="99"/>
      <c r="Q32053" s="99"/>
    </row>
    <row r="32054" spans="16:17" x14ac:dyDescent="0.3">
      <c r="P32054" s="99"/>
      <c r="Q32054" s="99"/>
    </row>
    <row r="32055" spans="16:17" x14ac:dyDescent="0.3">
      <c r="P32055" s="99"/>
      <c r="Q32055" s="99"/>
    </row>
    <row r="32056" spans="16:17" x14ac:dyDescent="0.3">
      <c r="P32056" s="99"/>
      <c r="Q32056" s="99"/>
    </row>
    <row r="32057" spans="16:17" x14ac:dyDescent="0.3">
      <c r="P32057" s="99"/>
      <c r="Q32057" s="99"/>
    </row>
    <row r="32058" spans="16:17" x14ac:dyDescent="0.3">
      <c r="P32058" s="99"/>
      <c r="Q32058" s="99"/>
    </row>
    <row r="32059" spans="16:17" x14ac:dyDescent="0.3">
      <c r="P32059" s="99"/>
      <c r="Q32059" s="99"/>
    </row>
    <row r="32060" spans="16:17" x14ac:dyDescent="0.3">
      <c r="P32060" s="99"/>
      <c r="Q32060" s="99"/>
    </row>
    <row r="32061" spans="16:17" x14ac:dyDescent="0.3">
      <c r="P32061" s="99"/>
      <c r="Q32061" s="99"/>
    </row>
    <row r="32062" spans="16:17" x14ac:dyDescent="0.3">
      <c r="P32062" s="99"/>
      <c r="Q32062" s="99"/>
    </row>
    <row r="32063" spans="16:17" x14ac:dyDescent="0.3">
      <c r="P32063" s="99"/>
      <c r="Q32063" s="99"/>
    </row>
    <row r="32064" spans="16:17" x14ac:dyDescent="0.3">
      <c r="P32064" s="99"/>
      <c r="Q32064" s="99"/>
    </row>
    <row r="32065" spans="16:17" x14ac:dyDescent="0.3">
      <c r="P32065" s="99"/>
      <c r="Q32065" s="99"/>
    </row>
    <row r="32066" spans="16:17" x14ac:dyDescent="0.3">
      <c r="P32066" s="99"/>
      <c r="Q32066" s="99"/>
    </row>
    <row r="32067" spans="16:17" x14ac:dyDescent="0.3">
      <c r="P32067" s="99"/>
      <c r="Q32067" s="99"/>
    </row>
    <row r="32068" spans="16:17" x14ac:dyDescent="0.3">
      <c r="P32068" s="99"/>
      <c r="Q32068" s="99"/>
    </row>
    <row r="32069" spans="16:17" x14ac:dyDescent="0.3">
      <c r="P32069" s="99"/>
      <c r="Q32069" s="99"/>
    </row>
    <row r="32070" spans="16:17" x14ac:dyDescent="0.3">
      <c r="P32070" s="99"/>
      <c r="Q32070" s="99"/>
    </row>
    <row r="32071" spans="16:17" x14ac:dyDescent="0.3">
      <c r="P32071" s="99"/>
      <c r="Q32071" s="99"/>
    </row>
    <row r="32072" spans="16:17" x14ac:dyDescent="0.3">
      <c r="P32072" s="99"/>
      <c r="Q32072" s="99"/>
    </row>
    <row r="32073" spans="16:17" x14ac:dyDescent="0.3">
      <c r="P32073" s="99"/>
      <c r="Q32073" s="99"/>
    </row>
    <row r="32074" spans="16:17" x14ac:dyDescent="0.3">
      <c r="P32074" s="99"/>
      <c r="Q32074" s="99"/>
    </row>
    <row r="32075" spans="16:17" x14ac:dyDescent="0.3">
      <c r="P32075" s="99"/>
      <c r="Q32075" s="99"/>
    </row>
    <row r="32076" spans="16:17" x14ac:dyDescent="0.3">
      <c r="P32076" s="99"/>
      <c r="Q32076" s="99"/>
    </row>
    <row r="32077" spans="16:17" x14ac:dyDescent="0.3">
      <c r="P32077" s="99"/>
      <c r="Q32077" s="99"/>
    </row>
    <row r="32078" spans="16:17" x14ac:dyDescent="0.3">
      <c r="P32078" s="99"/>
      <c r="Q32078" s="99"/>
    </row>
    <row r="32079" spans="16:17" x14ac:dyDescent="0.3">
      <c r="P32079" s="99"/>
      <c r="Q32079" s="99"/>
    </row>
    <row r="32080" spans="16:17" x14ac:dyDescent="0.3">
      <c r="P32080" s="99"/>
      <c r="Q32080" s="99"/>
    </row>
    <row r="32081" spans="16:17" x14ac:dyDescent="0.3">
      <c r="P32081" s="99"/>
      <c r="Q32081" s="99"/>
    </row>
    <row r="32082" spans="16:17" x14ac:dyDescent="0.3">
      <c r="P32082" s="99"/>
      <c r="Q32082" s="99"/>
    </row>
    <row r="32083" spans="16:17" x14ac:dyDescent="0.3">
      <c r="P32083" s="99"/>
      <c r="Q32083" s="99"/>
    </row>
    <row r="32084" spans="16:17" x14ac:dyDescent="0.3">
      <c r="P32084" s="99"/>
      <c r="Q32084" s="99"/>
    </row>
    <row r="32085" spans="16:17" x14ac:dyDescent="0.3">
      <c r="P32085" s="99"/>
      <c r="Q32085" s="99"/>
    </row>
    <row r="32086" spans="16:17" x14ac:dyDescent="0.3">
      <c r="P32086" s="99"/>
      <c r="Q32086" s="99"/>
    </row>
    <row r="32087" spans="16:17" x14ac:dyDescent="0.3">
      <c r="P32087" s="99"/>
      <c r="Q32087" s="99"/>
    </row>
    <row r="32088" spans="16:17" x14ac:dyDescent="0.3">
      <c r="P32088" s="99"/>
      <c r="Q32088" s="99"/>
    </row>
    <row r="32089" spans="16:17" x14ac:dyDescent="0.3">
      <c r="P32089" s="99"/>
      <c r="Q32089" s="99"/>
    </row>
    <row r="32090" spans="16:17" x14ac:dyDescent="0.3">
      <c r="P32090" s="99"/>
      <c r="Q32090" s="99"/>
    </row>
    <row r="32091" spans="16:17" x14ac:dyDescent="0.3">
      <c r="P32091" s="99"/>
      <c r="Q32091" s="99"/>
    </row>
    <row r="32092" spans="16:17" x14ac:dyDescent="0.3">
      <c r="P32092" s="99"/>
      <c r="Q32092" s="99"/>
    </row>
    <row r="32093" spans="16:17" x14ac:dyDescent="0.3">
      <c r="P32093" s="99"/>
      <c r="Q32093" s="99"/>
    </row>
    <row r="32094" spans="16:17" x14ac:dyDescent="0.3">
      <c r="P32094" s="99"/>
      <c r="Q32094" s="99"/>
    </row>
    <row r="32095" spans="16:17" x14ac:dyDescent="0.3">
      <c r="P32095" s="99"/>
      <c r="Q32095" s="99"/>
    </row>
    <row r="32096" spans="16:17" x14ac:dyDescent="0.3">
      <c r="P32096" s="99"/>
      <c r="Q32096" s="99"/>
    </row>
    <row r="32097" spans="16:17" x14ac:dyDescent="0.3">
      <c r="P32097" s="99"/>
      <c r="Q32097" s="99"/>
    </row>
    <row r="32098" spans="16:17" x14ac:dyDescent="0.3">
      <c r="P32098" s="99"/>
      <c r="Q32098" s="99"/>
    </row>
    <row r="32099" spans="16:17" x14ac:dyDescent="0.3">
      <c r="P32099" s="99"/>
      <c r="Q32099" s="99"/>
    </row>
    <row r="32100" spans="16:17" x14ac:dyDescent="0.3">
      <c r="P32100" s="99"/>
      <c r="Q32100" s="99"/>
    </row>
    <row r="32101" spans="16:17" x14ac:dyDescent="0.3">
      <c r="P32101" s="99"/>
      <c r="Q32101" s="99"/>
    </row>
    <row r="32102" spans="16:17" x14ac:dyDescent="0.3">
      <c r="P32102" s="99"/>
      <c r="Q32102" s="99"/>
    </row>
    <row r="32103" spans="16:17" x14ac:dyDescent="0.3">
      <c r="P32103" s="99"/>
      <c r="Q32103" s="99"/>
    </row>
    <row r="32104" spans="16:17" x14ac:dyDescent="0.3">
      <c r="P32104" s="99"/>
      <c r="Q32104" s="99"/>
    </row>
    <row r="32105" spans="16:17" x14ac:dyDescent="0.3">
      <c r="P32105" s="99"/>
      <c r="Q32105" s="99"/>
    </row>
    <row r="32106" spans="16:17" x14ac:dyDescent="0.3">
      <c r="P32106" s="99"/>
      <c r="Q32106" s="99"/>
    </row>
    <row r="32107" spans="16:17" x14ac:dyDescent="0.3">
      <c r="P32107" s="99"/>
      <c r="Q32107" s="99"/>
    </row>
    <row r="32108" spans="16:17" x14ac:dyDescent="0.3">
      <c r="P32108" s="99"/>
      <c r="Q32108" s="99"/>
    </row>
    <row r="32109" spans="16:17" x14ac:dyDescent="0.3">
      <c r="P32109" s="99"/>
      <c r="Q32109" s="99"/>
    </row>
    <row r="32110" spans="16:17" x14ac:dyDescent="0.3">
      <c r="P32110" s="99"/>
      <c r="Q32110" s="99"/>
    </row>
    <row r="32111" spans="16:17" x14ac:dyDescent="0.3">
      <c r="P32111" s="99"/>
      <c r="Q32111" s="99"/>
    </row>
    <row r="32112" spans="16:17" x14ac:dyDescent="0.3">
      <c r="P32112" s="99"/>
      <c r="Q32112" s="99"/>
    </row>
    <row r="32113" spans="16:17" x14ac:dyDescent="0.3">
      <c r="P32113" s="99"/>
      <c r="Q32113" s="99"/>
    </row>
    <row r="32114" spans="16:17" x14ac:dyDescent="0.3">
      <c r="P32114" s="99"/>
      <c r="Q32114" s="99"/>
    </row>
    <row r="32115" spans="16:17" x14ac:dyDescent="0.3">
      <c r="P32115" s="99"/>
      <c r="Q32115" s="99"/>
    </row>
    <row r="32116" spans="16:17" x14ac:dyDescent="0.3">
      <c r="P32116" s="99"/>
      <c r="Q32116" s="99"/>
    </row>
    <row r="32117" spans="16:17" x14ac:dyDescent="0.3">
      <c r="P32117" s="99"/>
      <c r="Q32117" s="99"/>
    </row>
    <row r="32118" spans="16:17" x14ac:dyDescent="0.3">
      <c r="P32118" s="99"/>
      <c r="Q32118" s="99"/>
    </row>
    <row r="32119" spans="16:17" x14ac:dyDescent="0.3">
      <c r="P32119" s="99"/>
      <c r="Q32119" s="99"/>
    </row>
    <row r="32120" spans="16:17" x14ac:dyDescent="0.3">
      <c r="P32120" s="99"/>
      <c r="Q32120" s="99"/>
    </row>
    <row r="32121" spans="16:17" x14ac:dyDescent="0.3">
      <c r="P32121" s="99"/>
      <c r="Q32121" s="99"/>
    </row>
    <row r="32122" spans="16:17" x14ac:dyDescent="0.3">
      <c r="P32122" s="99"/>
      <c r="Q32122" s="99"/>
    </row>
    <row r="32123" spans="16:17" x14ac:dyDescent="0.3">
      <c r="P32123" s="99"/>
      <c r="Q32123" s="99"/>
    </row>
    <row r="32124" spans="16:17" x14ac:dyDescent="0.3">
      <c r="P32124" s="99"/>
      <c r="Q32124" s="99"/>
    </row>
    <row r="32125" spans="16:17" x14ac:dyDescent="0.3">
      <c r="P32125" s="99"/>
      <c r="Q32125" s="99"/>
    </row>
    <row r="32126" spans="16:17" x14ac:dyDescent="0.3">
      <c r="P32126" s="99"/>
      <c r="Q32126" s="99"/>
    </row>
    <row r="32127" spans="16:17" x14ac:dyDescent="0.3">
      <c r="P32127" s="99"/>
      <c r="Q32127" s="99"/>
    </row>
    <row r="32128" spans="16:17" x14ac:dyDescent="0.3">
      <c r="P32128" s="99"/>
      <c r="Q32128" s="99"/>
    </row>
    <row r="32129" spans="16:17" x14ac:dyDescent="0.3">
      <c r="P32129" s="99"/>
      <c r="Q32129" s="99"/>
    </row>
    <row r="32130" spans="16:17" x14ac:dyDescent="0.3">
      <c r="P32130" s="99"/>
      <c r="Q32130" s="99"/>
    </row>
    <row r="32131" spans="16:17" x14ac:dyDescent="0.3">
      <c r="P32131" s="99"/>
      <c r="Q32131" s="99"/>
    </row>
    <row r="32132" spans="16:17" x14ac:dyDescent="0.3">
      <c r="P32132" s="99"/>
      <c r="Q32132" s="99"/>
    </row>
    <row r="32133" spans="16:17" x14ac:dyDescent="0.3">
      <c r="P32133" s="99"/>
      <c r="Q32133" s="99"/>
    </row>
    <row r="32134" spans="16:17" x14ac:dyDescent="0.3">
      <c r="P32134" s="99"/>
      <c r="Q32134" s="99"/>
    </row>
    <row r="32135" spans="16:17" x14ac:dyDescent="0.3">
      <c r="P32135" s="99"/>
      <c r="Q32135" s="99"/>
    </row>
    <row r="32136" spans="16:17" x14ac:dyDescent="0.3">
      <c r="P32136" s="99"/>
      <c r="Q32136" s="99"/>
    </row>
    <row r="32137" spans="16:17" x14ac:dyDescent="0.3">
      <c r="P32137" s="99"/>
      <c r="Q32137" s="99"/>
    </row>
    <row r="32138" spans="16:17" x14ac:dyDescent="0.3">
      <c r="P32138" s="99"/>
      <c r="Q32138" s="99"/>
    </row>
    <row r="32139" spans="16:17" x14ac:dyDescent="0.3">
      <c r="P32139" s="99"/>
      <c r="Q32139" s="99"/>
    </row>
    <row r="32140" spans="16:17" x14ac:dyDescent="0.3">
      <c r="P32140" s="99"/>
      <c r="Q32140" s="99"/>
    </row>
    <row r="32141" spans="16:17" x14ac:dyDescent="0.3">
      <c r="P32141" s="99"/>
      <c r="Q32141" s="99"/>
    </row>
    <row r="32142" spans="16:17" x14ac:dyDescent="0.3">
      <c r="P32142" s="99"/>
      <c r="Q32142" s="99"/>
    </row>
    <row r="32143" spans="16:17" x14ac:dyDescent="0.3">
      <c r="P32143" s="99"/>
      <c r="Q32143" s="99"/>
    </row>
    <row r="32144" spans="16:17" x14ac:dyDescent="0.3">
      <c r="P32144" s="99"/>
      <c r="Q32144" s="99"/>
    </row>
    <row r="32145" spans="16:17" x14ac:dyDescent="0.3">
      <c r="P32145" s="99"/>
      <c r="Q32145" s="99"/>
    </row>
    <row r="32146" spans="16:17" x14ac:dyDescent="0.3">
      <c r="P32146" s="99"/>
      <c r="Q32146" s="99"/>
    </row>
    <row r="32147" spans="16:17" x14ac:dyDescent="0.3">
      <c r="P32147" s="99"/>
      <c r="Q32147" s="99"/>
    </row>
    <row r="32148" spans="16:17" x14ac:dyDescent="0.3">
      <c r="P32148" s="99"/>
      <c r="Q32148" s="99"/>
    </row>
    <row r="32149" spans="16:17" x14ac:dyDescent="0.3">
      <c r="P32149" s="99"/>
      <c r="Q32149" s="99"/>
    </row>
    <row r="32150" spans="16:17" x14ac:dyDescent="0.3">
      <c r="P32150" s="99"/>
      <c r="Q32150" s="99"/>
    </row>
    <row r="32151" spans="16:17" x14ac:dyDescent="0.3">
      <c r="P32151" s="99"/>
      <c r="Q32151" s="99"/>
    </row>
    <row r="32152" spans="16:17" x14ac:dyDescent="0.3">
      <c r="P32152" s="99"/>
      <c r="Q32152" s="99"/>
    </row>
    <row r="32153" spans="16:17" x14ac:dyDescent="0.3">
      <c r="P32153" s="99"/>
      <c r="Q32153" s="99"/>
    </row>
    <row r="32154" spans="16:17" x14ac:dyDescent="0.3">
      <c r="P32154" s="99"/>
      <c r="Q32154" s="99"/>
    </row>
    <row r="32155" spans="16:17" x14ac:dyDescent="0.3">
      <c r="P32155" s="99"/>
      <c r="Q32155" s="99"/>
    </row>
    <row r="32156" spans="16:17" x14ac:dyDescent="0.3">
      <c r="P32156" s="99"/>
      <c r="Q32156" s="99"/>
    </row>
    <row r="32157" spans="16:17" x14ac:dyDescent="0.3">
      <c r="P32157" s="99"/>
      <c r="Q32157" s="99"/>
    </row>
    <row r="32158" spans="16:17" x14ac:dyDescent="0.3">
      <c r="P32158" s="99"/>
      <c r="Q32158" s="99"/>
    </row>
    <row r="32159" spans="16:17" x14ac:dyDescent="0.3">
      <c r="P32159" s="99"/>
      <c r="Q32159" s="99"/>
    </row>
    <row r="32160" spans="16:17" x14ac:dyDescent="0.3">
      <c r="P32160" s="99"/>
      <c r="Q32160" s="99"/>
    </row>
    <row r="32161" spans="16:17" x14ac:dyDescent="0.3">
      <c r="P32161" s="99"/>
      <c r="Q32161" s="99"/>
    </row>
    <row r="32162" spans="16:17" x14ac:dyDescent="0.3">
      <c r="P32162" s="99"/>
      <c r="Q32162" s="99"/>
    </row>
    <row r="32163" spans="16:17" x14ac:dyDescent="0.3">
      <c r="P32163" s="99"/>
      <c r="Q32163" s="99"/>
    </row>
    <row r="32164" spans="16:17" x14ac:dyDescent="0.3">
      <c r="P32164" s="99"/>
      <c r="Q32164" s="99"/>
    </row>
    <row r="32165" spans="16:17" x14ac:dyDescent="0.3">
      <c r="P32165" s="99"/>
      <c r="Q32165" s="99"/>
    </row>
    <row r="32166" spans="16:17" x14ac:dyDescent="0.3">
      <c r="P32166" s="99"/>
      <c r="Q32166" s="99"/>
    </row>
    <row r="32167" spans="16:17" x14ac:dyDescent="0.3">
      <c r="P32167" s="99"/>
      <c r="Q32167" s="99"/>
    </row>
    <row r="32168" spans="16:17" x14ac:dyDescent="0.3">
      <c r="P32168" s="99"/>
      <c r="Q32168" s="99"/>
    </row>
    <row r="32169" spans="16:17" x14ac:dyDescent="0.3">
      <c r="P32169" s="99"/>
      <c r="Q32169" s="99"/>
    </row>
    <row r="32170" spans="16:17" x14ac:dyDescent="0.3">
      <c r="P32170" s="99"/>
      <c r="Q32170" s="99"/>
    </row>
    <row r="32171" spans="16:17" x14ac:dyDescent="0.3">
      <c r="P32171" s="99"/>
      <c r="Q32171" s="99"/>
    </row>
    <row r="32172" spans="16:17" x14ac:dyDescent="0.3">
      <c r="P32172" s="99"/>
      <c r="Q32172" s="99"/>
    </row>
    <row r="32173" spans="16:17" x14ac:dyDescent="0.3">
      <c r="P32173" s="99"/>
      <c r="Q32173" s="99"/>
    </row>
    <row r="32174" spans="16:17" x14ac:dyDescent="0.3">
      <c r="P32174" s="99"/>
      <c r="Q32174" s="99"/>
    </row>
    <row r="32175" spans="16:17" x14ac:dyDescent="0.3">
      <c r="P32175" s="99"/>
      <c r="Q32175" s="99"/>
    </row>
    <row r="32176" spans="16:17" x14ac:dyDescent="0.3">
      <c r="P32176" s="99"/>
      <c r="Q32176" s="99"/>
    </row>
    <row r="32177" spans="16:17" x14ac:dyDescent="0.3">
      <c r="P32177" s="99"/>
      <c r="Q32177" s="99"/>
    </row>
    <row r="32178" spans="16:17" x14ac:dyDescent="0.3">
      <c r="P32178" s="99"/>
      <c r="Q32178" s="99"/>
    </row>
    <row r="32179" spans="16:17" x14ac:dyDescent="0.3">
      <c r="P32179" s="99"/>
      <c r="Q32179" s="99"/>
    </row>
    <row r="32180" spans="16:17" x14ac:dyDescent="0.3">
      <c r="P32180" s="99"/>
      <c r="Q32180" s="99"/>
    </row>
    <row r="32181" spans="16:17" x14ac:dyDescent="0.3">
      <c r="P32181" s="99"/>
      <c r="Q32181" s="99"/>
    </row>
    <row r="32182" spans="16:17" x14ac:dyDescent="0.3">
      <c r="P32182" s="99"/>
      <c r="Q32182" s="99"/>
    </row>
    <row r="32183" spans="16:17" x14ac:dyDescent="0.3">
      <c r="P32183" s="99"/>
      <c r="Q32183" s="99"/>
    </row>
    <row r="32184" spans="16:17" x14ac:dyDescent="0.3">
      <c r="P32184" s="99"/>
      <c r="Q32184" s="99"/>
    </row>
    <row r="32185" spans="16:17" x14ac:dyDescent="0.3">
      <c r="P32185" s="99"/>
      <c r="Q32185" s="99"/>
    </row>
    <row r="32186" spans="16:17" x14ac:dyDescent="0.3">
      <c r="P32186" s="99"/>
      <c r="Q32186" s="99"/>
    </row>
    <row r="32187" spans="16:17" x14ac:dyDescent="0.3">
      <c r="P32187" s="99"/>
      <c r="Q32187" s="99"/>
    </row>
    <row r="32188" spans="16:17" x14ac:dyDescent="0.3">
      <c r="P32188" s="99"/>
      <c r="Q32188" s="99"/>
    </row>
    <row r="32189" spans="16:17" x14ac:dyDescent="0.3">
      <c r="P32189" s="99"/>
      <c r="Q32189" s="99"/>
    </row>
    <row r="32190" spans="16:17" x14ac:dyDescent="0.3">
      <c r="P32190" s="99"/>
      <c r="Q32190" s="99"/>
    </row>
    <row r="32191" spans="16:17" x14ac:dyDescent="0.3">
      <c r="P32191" s="99"/>
      <c r="Q32191" s="99"/>
    </row>
    <row r="32192" spans="16:17" x14ac:dyDescent="0.3">
      <c r="P32192" s="99"/>
      <c r="Q32192" s="99"/>
    </row>
    <row r="32193" spans="16:17" x14ac:dyDescent="0.3">
      <c r="P32193" s="99"/>
      <c r="Q32193" s="99"/>
    </row>
    <row r="32194" spans="16:17" x14ac:dyDescent="0.3">
      <c r="P32194" s="99"/>
      <c r="Q32194" s="99"/>
    </row>
    <row r="32195" spans="16:17" x14ac:dyDescent="0.3">
      <c r="P32195" s="99"/>
      <c r="Q32195" s="99"/>
    </row>
    <row r="32196" spans="16:17" x14ac:dyDescent="0.3">
      <c r="P32196" s="99"/>
      <c r="Q32196" s="99"/>
    </row>
    <row r="32197" spans="16:17" x14ac:dyDescent="0.3">
      <c r="P32197" s="99"/>
      <c r="Q32197" s="99"/>
    </row>
    <row r="32198" spans="16:17" x14ac:dyDescent="0.3">
      <c r="P32198" s="99"/>
      <c r="Q32198" s="99"/>
    </row>
    <row r="32199" spans="16:17" x14ac:dyDescent="0.3">
      <c r="P32199" s="99"/>
      <c r="Q32199" s="99"/>
    </row>
    <row r="32200" spans="16:17" x14ac:dyDescent="0.3">
      <c r="P32200" s="99"/>
      <c r="Q32200" s="99"/>
    </row>
    <row r="32201" spans="16:17" x14ac:dyDescent="0.3">
      <c r="P32201" s="99"/>
      <c r="Q32201" s="99"/>
    </row>
    <row r="32202" spans="16:17" x14ac:dyDescent="0.3">
      <c r="P32202" s="99"/>
      <c r="Q32202" s="99"/>
    </row>
    <row r="32203" spans="16:17" x14ac:dyDescent="0.3">
      <c r="P32203" s="99"/>
      <c r="Q32203" s="99"/>
    </row>
    <row r="32204" spans="16:17" x14ac:dyDescent="0.3">
      <c r="P32204" s="99"/>
      <c r="Q32204" s="99"/>
    </row>
    <row r="32205" spans="16:17" x14ac:dyDescent="0.3">
      <c r="P32205" s="99"/>
      <c r="Q32205" s="99"/>
    </row>
    <row r="32206" spans="16:17" x14ac:dyDescent="0.3">
      <c r="P32206" s="99"/>
      <c r="Q32206" s="99"/>
    </row>
    <row r="32207" spans="16:17" x14ac:dyDescent="0.3">
      <c r="P32207" s="99"/>
      <c r="Q32207" s="99"/>
    </row>
    <row r="32208" spans="16:17" x14ac:dyDescent="0.3">
      <c r="P32208" s="99"/>
      <c r="Q32208" s="99"/>
    </row>
    <row r="32209" spans="16:17" x14ac:dyDescent="0.3">
      <c r="P32209" s="99"/>
      <c r="Q32209" s="99"/>
    </row>
    <row r="32210" spans="16:17" x14ac:dyDescent="0.3">
      <c r="P32210" s="99"/>
      <c r="Q32210" s="99"/>
    </row>
    <row r="32211" spans="16:17" x14ac:dyDescent="0.3">
      <c r="P32211" s="99"/>
      <c r="Q32211" s="99"/>
    </row>
    <row r="32212" spans="16:17" x14ac:dyDescent="0.3">
      <c r="P32212" s="99"/>
      <c r="Q32212" s="99"/>
    </row>
    <row r="32213" spans="16:17" x14ac:dyDescent="0.3">
      <c r="P32213" s="99"/>
      <c r="Q32213" s="99"/>
    </row>
    <row r="32214" spans="16:17" x14ac:dyDescent="0.3">
      <c r="P32214" s="99"/>
      <c r="Q32214" s="99"/>
    </row>
    <row r="32215" spans="16:17" x14ac:dyDescent="0.3">
      <c r="P32215" s="99"/>
      <c r="Q32215" s="99"/>
    </row>
    <row r="32216" spans="16:17" x14ac:dyDescent="0.3">
      <c r="P32216" s="99"/>
      <c r="Q32216" s="99"/>
    </row>
    <row r="32217" spans="16:17" x14ac:dyDescent="0.3">
      <c r="P32217" s="99"/>
      <c r="Q32217" s="99"/>
    </row>
    <row r="32218" spans="16:17" x14ac:dyDescent="0.3">
      <c r="P32218" s="99"/>
      <c r="Q32218" s="99"/>
    </row>
    <row r="32219" spans="16:17" x14ac:dyDescent="0.3">
      <c r="P32219" s="99"/>
      <c r="Q32219" s="99"/>
    </row>
    <row r="32220" spans="16:17" x14ac:dyDescent="0.3">
      <c r="P32220" s="99"/>
      <c r="Q32220" s="99"/>
    </row>
    <row r="32221" spans="16:17" x14ac:dyDescent="0.3">
      <c r="P32221" s="99"/>
      <c r="Q32221" s="99"/>
    </row>
    <row r="32222" spans="16:17" x14ac:dyDescent="0.3">
      <c r="P32222" s="99"/>
      <c r="Q32222" s="99"/>
    </row>
    <row r="32223" spans="16:17" x14ac:dyDescent="0.3">
      <c r="P32223" s="99"/>
      <c r="Q32223" s="99"/>
    </row>
    <row r="32224" spans="16:17" x14ac:dyDescent="0.3">
      <c r="P32224" s="99"/>
      <c r="Q32224" s="99"/>
    </row>
    <row r="32225" spans="16:17" x14ac:dyDescent="0.3">
      <c r="P32225" s="99"/>
      <c r="Q32225" s="99"/>
    </row>
    <row r="32226" spans="16:17" x14ac:dyDescent="0.3">
      <c r="P32226" s="99"/>
      <c r="Q32226" s="99"/>
    </row>
    <row r="32227" spans="16:17" x14ac:dyDescent="0.3">
      <c r="P32227" s="99"/>
      <c r="Q32227" s="99"/>
    </row>
    <row r="32228" spans="16:17" x14ac:dyDescent="0.3">
      <c r="P32228" s="99"/>
      <c r="Q32228" s="99"/>
    </row>
    <row r="32229" spans="16:17" x14ac:dyDescent="0.3">
      <c r="P32229" s="99"/>
      <c r="Q32229" s="99"/>
    </row>
    <row r="32230" spans="16:17" x14ac:dyDescent="0.3">
      <c r="P32230" s="99"/>
      <c r="Q32230" s="99"/>
    </row>
    <row r="32231" spans="16:17" x14ac:dyDescent="0.3">
      <c r="P32231" s="99"/>
      <c r="Q32231" s="99"/>
    </row>
    <row r="32232" spans="16:17" x14ac:dyDescent="0.3">
      <c r="P32232" s="99"/>
      <c r="Q32232" s="99"/>
    </row>
    <row r="32233" spans="16:17" x14ac:dyDescent="0.3">
      <c r="P32233" s="99"/>
      <c r="Q32233" s="99"/>
    </row>
    <row r="32234" spans="16:17" x14ac:dyDescent="0.3">
      <c r="P32234" s="99"/>
      <c r="Q32234" s="99"/>
    </row>
    <row r="32235" spans="16:17" x14ac:dyDescent="0.3">
      <c r="P32235" s="99"/>
      <c r="Q32235" s="99"/>
    </row>
    <row r="32236" spans="16:17" x14ac:dyDescent="0.3">
      <c r="P32236" s="99"/>
      <c r="Q32236" s="99"/>
    </row>
    <row r="32237" spans="16:17" x14ac:dyDescent="0.3">
      <c r="P32237" s="99"/>
      <c r="Q32237" s="99"/>
    </row>
    <row r="32238" spans="16:17" x14ac:dyDescent="0.3">
      <c r="P32238" s="99"/>
      <c r="Q32238" s="99"/>
    </row>
    <row r="32239" spans="16:17" x14ac:dyDescent="0.3">
      <c r="P32239" s="99"/>
      <c r="Q32239" s="99"/>
    </row>
    <row r="32240" spans="16:17" x14ac:dyDescent="0.3">
      <c r="P32240" s="99"/>
      <c r="Q32240" s="99"/>
    </row>
    <row r="32241" spans="16:17" x14ac:dyDescent="0.3">
      <c r="P32241" s="99"/>
      <c r="Q32241" s="99"/>
    </row>
    <row r="32242" spans="16:17" x14ac:dyDescent="0.3">
      <c r="P32242" s="99"/>
      <c r="Q32242" s="99"/>
    </row>
    <row r="32243" spans="16:17" x14ac:dyDescent="0.3">
      <c r="P32243" s="99"/>
      <c r="Q32243" s="99"/>
    </row>
    <row r="32244" spans="16:17" x14ac:dyDescent="0.3">
      <c r="P32244" s="99"/>
      <c r="Q32244" s="99"/>
    </row>
    <row r="32245" spans="16:17" x14ac:dyDescent="0.3">
      <c r="P32245" s="99"/>
      <c r="Q32245" s="99"/>
    </row>
    <row r="32246" spans="16:17" x14ac:dyDescent="0.3">
      <c r="P32246" s="99"/>
      <c r="Q32246" s="99"/>
    </row>
    <row r="32247" spans="16:17" x14ac:dyDescent="0.3">
      <c r="P32247" s="99"/>
      <c r="Q32247" s="99"/>
    </row>
    <row r="32248" spans="16:17" x14ac:dyDescent="0.3">
      <c r="P32248" s="99"/>
      <c r="Q32248" s="99"/>
    </row>
    <row r="32249" spans="16:17" x14ac:dyDescent="0.3">
      <c r="P32249" s="99"/>
      <c r="Q32249" s="99"/>
    </row>
    <row r="32250" spans="16:17" x14ac:dyDescent="0.3">
      <c r="P32250" s="99"/>
      <c r="Q32250" s="99"/>
    </row>
    <row r="32251" spans="16:17" x14ac:dyDescent="0.3">
      <c r="P32251" s="99"/>
      <c r="Q32251" s="99"/>
    </row>
    <row r="32252" spans="16:17" x14ac:dyDescent="0.3">
      <c r="P32252" s="99"/>
      <c r="Q32252" s="99"/>
    </row>
    <row r="32253" spans="16:17" x14ac:dyDescent="0.3">
      <c r="P32253" s="99"/>
      <c r="Q32253" s="99"/>
    </row>
    <row r="32254" spans="16:17" x14ac:dyDescent="0.3">
      <c r="P32254" s="99"/>
      <c r="Q32254" s="99"/>
    </row>
    <row r="32255" spans="16:17" x14ac:dyDescent="0.3">
      <c r="P32255" s="99"/>
      <c r="Q32255" s="99"/>
    </row>
    <row r="32256" spans="16:17" x14ac:dyDescent="0.3">
      <c r="P32256" s="99"/>
      <c r="Q32256" s="99"/>
    </row>
    <row r="32257" spans="16:17" x14ac:dyDescent="0.3">
      <c r="P32257" s="99"/>
      <c r="Q32257" s="99"/>
    </row>
    <row r="32258" spans="16:17" x14ac:dyDescent="0.3">
      <c r="P32258" s="99"/>
      <c r="Q32258" s="99"/>
    </row>
    <row r="32259" spans="16:17" x14ac:dyDescent="0.3">
      <c r="P32259" s="99"/>
      <c r="Q32259" s="99"/>
    </row>
    <row r="32260" spans="16:17" x14ac:dyDescent="0.3">
      <c r="P32260" s="99"/>
      <c r="Q32260" s="99"/>
    </row>
    <row r="32261" spans="16:17" x14ac:dyDescent="0.3">
      <c r="P32261" s="99"/>
      <c r="Q32261" s="99"/>
    </row>
    <row r="32262" spans="16:17" x14ac:dyDescent="0.3">
      <c r="P32262" s="99"/>
      <c r="Q32262" s="99"/>
    </row>
    <row r="32263" spans="16:17" x14ac:dyDescent="0.3">
      <c r="P32263" s="99"/>
      <c r="Q32263" s="99"/>
    </row>
    <row r="32264" spans="16:17" x14ac:dyDescent="0.3">
      <c r="P32264" s="99"/>
      <c r="Q32264" s="99"/>
    </row>
    <row r="32265" spans="16:17" x14ac:dyDescent="0.3">
      <c r="P32265" s="99"/>
      <c r="Q32265" s="99"/>
    </row>
    <row r="32266" spans="16:17" x14ac:dyDescent="0.3">
      <c r="P32266" s="99"/>
      <c r="Q32266" s="99"/>
    </row>
    <row r="32267" spans="16:17" x14ac:dyDescent="0.3">
      <c r="P32267" s="99"/>
      <c r="Q32267" s="99"/>
    </row>
    <row r="32268" spans="16:17" x14ac:dyDescent="0.3">
      <c r="P32268" s="99"/>
      <c r="Q32268" s="99"/>
    </row>
    <row r="32269" spans="16:17" x14ac:dyDescent="0.3">
      <c r="P32269" s="99"/>
      <c r="Q32269" s="99"/>
    </row>
    <row r="32270" spans="16:17" x14ac:dyDescent="0.3">
      <c r="P32270" s="99"/>
      <c r="Q32270" s="99"/>
    </row>
    <row r="32271" spans="16:17" x14ac:dyDescent="0.3">
      <c r="P32271" s="99"/>
      <c r="Q32271" s="99"/>
    </row>
    <row r="32272" spans="16:17" x14ac:dyDescent="0.3">
      <c r="P32272" s="99"/>
      <c r="Q32272" s="99"/>
    </row>
    <row r="32273" spans="16:17" x14ac:dyDescent="0.3">
      <c r="P32273" s="99"/>
      <c r="Q32273" s="99"/>
    </row>
    <row r="32274" spans="16:17" x14ac:dyDescent="0.3">
      <c r="P32274" s="99"/>
      <c r="Q32274" s="99"/>
    </row>
    <row r="32275" spans="16:17" x14ac:dyDescent="0.3">
      <c r="P32275" s="99"/>
      <c r="Q32275" s="99"/>
    </row>
    <row r="32276" spans="16:17" x14ac:dyDescent="0.3">
      <c r="P32276" s="99"/>
      <c r="Q32276" s="99"/>
    </row>
    <row r="32277" spans="16:17" x14ac:dyDescent="0.3">
      <c r="P32277" s="99"/>
      <c r="Q32277" s="99"/>
    </row>
    <row r="32278" spans="16:17" x14ac:dyDescent="0.3">
      <c r="P32278" s="99"/>
      <c r="Q32278" s="99"/>
    </row>
    <row r="32279" spans="16:17" x14ac:dyDescent="0.3">
      <c r="P32279" s="99"/>
      <c r="Q32279" s="99"/>
    </row>
    <row r="32280" spans="16:17" x14ac:dyDescent="0.3">
      <c r="P32280" s="99"/>
      <c r="Q32280" s="99"/>
    </row>
    <row r="32281" spans="16:17" x14ac:dyDescent="0.3">
      <c r="P32281" s="99"/>
      <c r="Q32281" s="99"/>
    </row>
    <row r="32282" spans="16:17" x14ac:dyDescent="0.3">
      <c r="P32282" s="99"/>
      <c r="Q32282" s="99"/>
    </row>
    <row r="32283" spans="16:17" x14ac:dyDescent="0.3">
      <c r="P32283" s="99"/>
      <c r="Q32283" s="99"/>
    </row>
    <row r="32284" spans="16:17" x14ac:dyDescent="0.3">
      <c r="P32284" s="99"/>
      <c r="Q32284" s="99"/>
    </row>
    <row r="32285" spans="16:17" x14ac:dyDescent="0.3">
      <c r="P32285" s="99"/>
      <c r="Q32285" s="99"/>
    </row>
    <row r="32286" spans="16:17" x14ac:dyDescent="0.3">
      <c r="P32286" s="99"/>
      <c r="Q32286" s="99"/>
    </row>
    <row r="32287" spans="16:17" x14ac:dyDescent="0.3">
      <c r="P32287" s="99"/>
      <c r="Q32287" s="99"/>
    </row>
    <row r="32288" spans="16:17" x14ac:dyDescent="0.3">
      <c r="P32288" s="99"/>
      <c r="Q32288" s="99"/>
    </row>
    <row r="32289" spans="16:17" x14ac:dyDescent="0.3">
      <c r="P32289" s="99"/>
      <c r="Q32289" s="99"/>
    </row>
    <row r="32290" spans="16:17" x14ac:dyDescent="0.3">
      <c r="P32290" s="99"/>
      <c r="Q32290" s="99"/>
    </row>
    <row r="32291" spans="16:17" x14ac:dyDescent="0.3">
      <c r="P32291" s="99"/>
      <c r="Q32291" s="99"/>
    </row>
    <row r="32292" spans="16:17" x14ac:dyDescent="0.3">
      <c r="P32292" s="99"/>
      <c r="Q32292" s="99"/>
    </row>
    <row r="32293" spans="16:17" x14ac:dyDescent="0.3">
      <c r="P32293" s="99"/>
      <c r="Q32293" s="99"/>
    </row>
    <row r="32294" spans="16:17" x14ac:dyDescent="0.3">
      <c r="P32294" s="99"/>
      <c r="Q32294" s="99"/>
    </row>
    <row r="32295" spans="16:17" x14ac:dyDescent="0.3">
      <c r="P32295" s="99"/>
      <c r="Q32295" s="99"/>
    </row>
    <row r="32296" spans="16:17" x14ac:dyDescent="0.3">
      <c r="P32296" s="99"/>
      <c r="Q32296" s="99"/>
    </row>
    <row r="32297" spans="16:17" x14ac:dyDescent="0.3">
      <c r="P32297" s="99"/>
      <c r="Q32297" s="99"/>
    </row>
    <row r="32298" spans="16:17" x14ac:dyDescent="0.3">
      <c r="P32298" s="99"/>
      <c r="Q32298" s="99"/>
    </row>
    <row r="32299" spans="16:17" x14ac:dyDescent="0.3">
      <c r="P32299" s="99"/>
      <c r="Q32299" s="99"/>
    </row>
    <row r="32300" spans="16:17" x14ac:dyDescent="0.3">
      <c r="P32300" s="99"/>
      <c r="Q32300" s="99"/>
    </row>
    <row r="32301" spans="16:17" x14ac:dyDescent="0.3">
      <c r="P32301" s="99"/>
      <c r="Q32301" s="99"/>
    </row>
    <row r="32302" spans="16:17" x14ac:dyDescent="0.3">
      <c r="P32302" s="99"/>
      <c r="Q32302" s="99"/>
    </row>
    <row r="32303" spans="16:17" x14ac:dyDescent="0.3">
      <c r="P32303" s="99"/>
      <c r="Q32303" s="99"/>
    </row>
    <row r="32304" spans="16:17" x14ac:dyDescent="0.3">
      <c r="P32304" s="99"/>
      <c r="Q32304" s="99"/>
    </row>
    <row r="32305" spans="16:17" x14ac:dyDescent="0.3">
      <c r="P32305" s="99"/>
      <c r="Q32305" s="99"/>
    </row>
    <row r="32306" spans="16:17" x14ac:dyDescent="0.3">
      <c r="P32306" s="99"/>
      <c r="Q32306" s="99"/>
    </row>
    <row r="32307" spans="16:17" x14ac:dyDescent="0.3">
      <c r="P32307" s="99"/>
      <c r="Q32307" s="99"/>
    </row>
    <row r="32308" spans="16:17" x14ac:dyDescent="0.3">
      <c r="P32308" s="99"/>
      <c r="Q32308" s="99"/>
    </row>
    <row r="32309" spans="16:17" x14ac:dyDescent="0.3">
      <c r="P32309" s="99"/>
      <c r="Q32309" s="99"/>
    </row>
    <row r="32310" spans="16:17" x14ac:dyDescent="0.3">
      <c r="P32310" s="99"/>
      <c r="Q32310" s="99"/>
    </row>
    <row r="32311" spans="16:17" x14ac:dyDescent="0.3">
      <c r="P32311" s="99"/>
      <c r="Q32311" s="99"/>
    </row>
    <row r="32312" spans="16:17" x14ac:dyDescent="0.3">
      <c r="P32312" s="99"/>
      <c r="Q32312" s="99"/>
    </row>
    <row r="32313" spans="16:17" x14ac:dyDescent="0.3">
      <c r="P32313" s="99"/>
      <c r="Q32313" s="99"/>
    </row>
    <row r="32314" spans="16:17" x14ac:dyDescent="0.3">
      <c r="P32314" s="99"/>
      <c r="Q32314" s="99"/>
    </row>
    <row r="32315" spans="16:17" x14ac:dyDescent="0.3">
      <c r="P32315" s="99"/>
      <c r="Q32315" s="99"/>
    </row>
    <row r="32316" spans="16:17" x14ac:dyDescent="0.3">
      <c r="P32316" s="99"/>
      <c r="Q32316" s="99"/>
    </row>
    <row r="32317" spans="16:17" x14ac:dyDescent="0.3">
      <c r="P32317" s="99"/>
      <c r="Q32317" s="99"/>
    </row>
    <row r="32318" spans="16:17" x14ac:dyDescent="0.3">
      <c r="P32318" s="99"/>
      <c r="Q32318" s="99"/>
    </row>
    <row r="32319" spans="16:17" x14ac:dyDescent="0.3">
      <c r="P32319" s="99"/>
      <c r="Q32319" s="99"/>
    </row>
    <row r="32320" spans="16:17" x14ac:dyDescent="0.3">
      <c r="P32320" s="99"/>
      <c r="Q32320" s="99"/>
    </row>
    <row r="32321" spans="16:17" x14ac:dyDescent="0.3">
      <c r="P32321" s="99"/>
      <c r="Q32321" s="99"/>
    </row>
    <row r="32322" spans="16:17" x14ac:dyDescent="0.3">
      <c r="P32322" s="99"/>
      <c r="Q32322" s="99"/>
    </row>
    <row r="32323" spans="16:17" x14ac:dyDescent="0.3">
      <c r="P32323" s="99"/>
      <c r="Q32323" s="99"/>
    </row>
    <row r="32324" spans="16:17" x14ac:dyDescent="0.3">
      <c r="P32324" s="99"/>
      <c r="Q32324" s="99"/>
    </row>
    <row r="32325" spans="16:17" x14ac:dyDescent="0.3">
      <c r="P32325" s="99"/>
      <c r="Q32325" s="99"/>
    </row>
    <row r="32326" spans="16:17" x14ac:dyDescent="0.3">
      <c r="P32326" s="99"/>
      <c r="Q32326" s="99"/>
    </row>
    <row r="32327" spans="16:17" x14ac:dyDescent="0.3">
      <c r="P32327" s="99"/>
      <c r="Q32327" s="99"/>
    </row>
    <row r="32328" spans="16:17" x14ac:dyDescent="0.3">
      <c r="P32328" s="99"/>
      <c r="Q32328" s="99"/>
    </row>
    <row r="32329" spans="16:17" x14ac:dyDescent="0.3">
      <c r="P32329" s="99"/>
      <c r="Q32329" s="99"/>
    </row>
    <row r="32330" spans="16:17" x14ac:dyDescent="0.3">
      <c r="P32330" s="99"/>
      <c r="Q32330" s="99"/>
    </row>
    <row r="32331" spans="16:17" x14ac:dyDescent="0.3">
      <c r="P32331" s="99"/>
      <c r="Q32331" s="99"/>
    </row>
    <row r="32332" spans="16:17" x14ac:dyDescent="0.3">
      <c r="P32332" s="99"/>
      <c r="Q32332" s="99"/>
    </row>
    <row r="32333" spans="16:17" x14ac:dyDescent="0.3">
      <c r="P32333" s="99"/>
      <c r="Q32333" s="99"/>
    </row>
    <row r="32334" spans="16:17" x14ac:dyDescent="0.3">
      <c r="P32334" s="99"/>
      <c r="Q32334" s="99"/>
    </row>
    <row r="32335" spans="16:17" x14ac:dyDescent="0.3">
      <c r="P32335" s="99"/>
      <c r="Q32335" s="99"/>
    </row>
    <row r="32336" spans="16:17" x14ac:dyDescent="0.3">
      <c r="P32336" s="99"/>
      <c r="Q32336" s="99"/>
    </row>
    <row r="32337" spans="16:17" x14ac:dyDescent="0.3">
      <c r="P32337" s="99"/>
      <c r="Q32337" s="99"/>
    </row>
    <row r="32338" spans="16:17" x14ac:dyDescent="0.3">
      <c r="P32338" s="99"/>
      <c r="Q32338" s="99"/>
    </row>
    <row r="32339" spans="16:17" x14ac:dyDescent="0.3">
      <c r="P32339" s="99"/>
      <c r="Q32339" s="99"/>
    </row>
    <row r="32340" spans="16:17" x14ac:dyDescent="0.3">
      <c r="P32340" s="99"/>
      <c r="Q32340" s="99"/>
    </row>
    <row r="32341" spans="16:17" x14ac:dyDescent="0.3">
      <c r="P32341" s="99"/>
      <c r="Q32341" s="99"/>
    </row>
    <row r="32342" spans="16:17" x14ac:dyDescent="0.3">
      <c r="P32342" s="99"/>
      <c r="Q32342" s="99"/>
    </row>
    <row r="32343" spans="16:17" x14ac:dyDescent="0.3">
      <c r="P32343" s="99"/>
      <c r="Q32343" s="99"/>
    </row>
    <row r="32344" spans="16:17" x14ac:dyDescent="0.3">
      <c r="P32344" s="99"/>
      <c r="Q32344" s="99"/>
    </row>
    <row r="32345" spans="16:17" x14ac:dyDescent="0.3">
      <c r="P32345" s="99"/>
      <c r="Q32345" s="99"/>
    </row>
    <row r="32346" spans="16:17" x14ac:dyDescent="0.3">
      <c r="P32346" s="99"/>
      <c r="Q32346" s="99"/>
    </row>
    <row r="32347" spans="16:17" x14ac:dyDescent="0.3">
      <c r="P32347" s="99"/>
      <c r="Q32347" s="99"/>
    </row>
    <row r="32348" spans="16:17" x14ac:dyDescent="0.3">
      <c r="P32348" s="99"/>
      <c r="Q32348" s="99"/>
    </row>
    <row r="32349" spans="16:17" x14ac:dyDescent="0.3">
      <c r="P32349" s="99"/>
      <c r="Q32349" s="99"/>
    </row>
    <row r="32350" spans="16:17" x14ac:dyDescent="0.3">
      <c r="P32350" s="99"/>
      <c r="Q32350" s="99"/>
    </row>
    <row r="32351" spans="16:17" x14ac:dyDescent="0.3">
      <c r="P32351" s="99"/>
      <c r="Q32351" s="99"/>
    </row>
    <row r="32352" spans="16:17" x14ac:dyDescent="0.3">
      <c r="P32352" s="99"/>
      <c r="Q32352" s="99"/>
    </row>
    <row r="32353" spans="16:17" x14ac:dyDescent="0.3">
      <c r="P32353" s="99"/>
      <c r="Q32353" s="99"/>
    </row>
    <row r="32354" spans="16:17" x14ac:dyDescent="0.3">
      <c r="P32354" s="99"/>
      <c r="Q32354" s="99"/>
    </row>
    <row r="32355" spans="16:17" x14ac:dyDescent="0.3">
      <c r="P32355" s="99"/>
      <c r="Q32355" s="99"/>
    </row>
    <row r="32356" spans="16:17" x14ac:dyDescent="0.3">
      <c r="P32356" s="99"/>
      <c r="Q32356" s="99"/>
    </row>
    <row r="32357" spans="16:17" x14ac:dyDescent="0.3">
      <c r="P32357" s="99"/>
      <c r="Q32357" s="99"/>
    </row>
    <row r="32358" spans="16:17" x14ac:dyDescent="0.3">
      <c r="P32358" s="99"/>
      <c r="Q32358" s="99"/>
    </row>
    <row r="32359" spans="16:17" x14ac:dyDescent="0.3">
      <c r="P32359" s="99"/>
      <c r="Q32359" s="99"/>
    </row>
    <row r="32360" spans="16:17" x14ac:dyDescent="0.3">
      <c r="P32360" s="99"/>
      <c r="Q32360" s="99"/>
    </row>
    <row r="32361" spans="16:17" x14ac:dyDescent="0.3">
      <c r="P32361" s="99"/>
      <c r="Q32361" s="99"/>
    </row>
    <row r="32362" spans="16:17" x14ac:dyDescent="0.3">
      <c r="P32362" s="99"/>
      <c r="Q32362" s="99"/>
    </row>
    <row r="32363" spans="16:17" x14ac:dyDescent="0.3">
      <c r="P32363" s="99"/>
      <c r="Q32363" s="99"/>
    </row>
    <row r="32364" spans="16:17" x14ac:dyDescent="0.3">
      <c r="P32364" s="99"/>
      <c r="Q32364" s="99"/>
    </row>
    <row r="32365" spans="16:17" x14ac:dyDescent="0.3">
      <c r="P32365" s="99"/>
      <c r="Q32365" s="99"/>
    </row>
    <row r="32366" spans="16:17" x14ac:dyDescent="0.3">
      <c r="P32366" s="99"/>
      <c r="Q32366" s="99"/>
    </row>
    <row r="32367" spans="16:17" x14ac:dyDescent="0.3">
      <c r="P32367" s="99"/>
      <c r="Q32367" s="99"/>
    </row>
    <row r="32368" spans="16:17" x14ac:dyDescent="0.3">
      <c r="P32368" s="99"/>
      <c r="Q32368" s="99"/>
    </row>
    <row r="32369" spans="16:17" x14ac:dyDescent="0.3">
      <c r="P32369" s="99"/>
      <c r="Q32369" s="99"/>
    </row>
    <row r="32370" spans="16:17" x14ac:dyDescent="0.3">
      <c r="P32370" s="99"/>
      <c r="Q32370" s="99"/>
    </row>
    <row r="32371" spans="16:17" x14ac:dyDescent="0.3">
      <c r="P32371" s="99"/>
      <c r="Q32371" s="99"/>
    </row>
    <row r="32372" spans="16:17" x14ac:dyDescent="0.3">
      <c r="P32372" s="99"/>
      <c r="Q32372" s="99"/>
    </row>
    <row r="32373" spans="16:17" x14ac:dyDescent="0.3">
      <c r="P32373" s="99"/>
      <c r="Q32373" s="99"/>
    </row>
    <row r="32374" spans="16:17" x14ac:dyDescent="0.3">
      <c r="P32374" s="99"/>
      <c r="Q32374" s="99"/>
    </row>
    <row r="32375" spans="16:17" x14ac:dyDescent="0.3">
      <c r="P32375" s="99"/>
      <c r="Q32375" s="99"/>
    </row>
    <row r="32376" spans="16:17" x14ac:dyDescent="0.3">
      <c r="P32376" s="99"/>
      <c r="Q32376" s="99"/>
    </row>
    <row r="32377" spans="16:17" x14ac:dyDescent="0.3">
      <c r="P32377" s="99"/>
      <c r="Q32377" s="99"/>
    </row>
    <row r="32378" spans="16:17" x14ac:dyDescent="0.3">
      <c r="P32378" s="99"/>
      <c r="Q32378" s="99"/>
    </row>
    <row r="32379" spans="16:17" x14ac:dyDescent="0.3">
      <c r="P32379" s="99"/>
      <c r="Q32379" s="99"/>
    </row>
    <row r="32380" spans="16:17" x14ac:dyDescent="0.3">
      <c r="P32380" s="99"/>
      <c r="Q32380" s="99"/>
    </row>
    <row r="32381" spans="16:17" x14ac:dyDescent="0.3">
      <c r="P32381" s="99"/>
      <c r="Q32381" s="99"/>
    </row>
    <row r="32382" spans="16:17" x14ac:dyDescent="0.3">
      <c r="P32382" s="99"/>
      <c r="Q32382" s="99"/>
    </row>
    <row r="32383" spans="16:17" x14ac:dyDescent="0.3">
      <c r="P32383" s="99"/>
      <c r="Q32383" s="99"/>
    </row>
    <row r="32384" spans="16:17" x14ac:dyDescent="0.3">
      <c r="P32384" s="99"/>
      <c r="Q32384" s="99"/>
    </row>
    <row r="32385" spans="16:17" x14ac:dyDescent="0.3">
      <c r="P32385" s="99"/>
      <c r="Q32385" s="99"/>
    </row>
    <row r="32386" spans="16:17" x14ac:dyDescent="0.3">
      <c r="P32386" s="99"/>
      <c r="Q32386" s="99"/>
    </row>
    <row r="32387" spans="16:17" x14ac:dyDescent="0.3">
      <c r="P32387" s="99"/>
      <c r="Q32387" s="99"/>
    </row>
    <row r="32388" spans="16:17" x14ac:dyDescent="0.3">
      <c r="P32388" s="99"/>
      <c r="Q32388" s="99"/>
    </row>
    <row r="32389" spans="16:17" x14ac:dyDescent="0.3">
      <c r="P32389" s="99"/>
      <c r="Q32389" s="99"/>
    </row>
    <row r="32390" spans="16:17" x14ac:dyDescent="0.3">
      <c r="P32390" s="99"/>
      <c r="Q32390" s="99"/>
    </row>
    <row r="32391" spans="16:17" x14ac:dyDescent="0.3">
      <c r="P32391" s="99"/>
      <c r="Q32391" s="99"/>
    </row>
    <row r="32392" spans="16:17" x14ac:dyDescent="0.3">
      <c r="P32392" s="99"/>
      <c r="Q32392" s="99"/>
    </row>
    <row r="32393" spans="16:17" x14ac:dyDescent="0.3">
      <c r="P32393" s="99"/>
      <c r="Q32393" s="99"/>
    </row>
    <row r="32394" spans="16:17" x14ac:dyDescent="0.3">
      <c r="P32394" s="99"/>
      <c r="Q32394" s="99"/>
    </row>
    <row r="32395" spans="16:17" x14ac:dyDescent="0.3">
      <c r="P32395" s="99"/>
      <c r="Q32395" s="99"/>
    </row>
    <row r="32396" spans="16:17" x14ac:dyDescent="0.3">
      <c r="P32396" s="99"/>
      <c r="Q32396" s="99"/>
    </row>
    <row r="32397" spans="16:17" x14ac:dyDescent="0.3">
      <c r="P32397" s="99"/>
      <c r="Q32397" s="99"/>
    </row>
    <row r="32398" spans="16:17" x14ac:dyDescent="0.3">
      <c r="P32398" s="99"/>
      <c r="Q32398" s="99"/>
    </row>
    <row r="32399" spans="16:17" x14ac:dyDescent="0.3">
      <c r="P32399" s="99"/>
      <c r="Q32399" s="99"/>
    </row>
    <row r="32400" spans="16:17" x14ac:dyDescent="0.3">
      <c r="P32400" s="99"/>
      <c r="Q32400" s="99"/>
    </row>
    <row r="32401" spans="16:17" x14ac:dyDescent="0.3">
      <c r="P32401" s="99"/>
      <c r="Q32401" s="99"/>
    </row>
    <row r="32402" spans="16:17" x14ac:dyDescent="0.3">
      <c r="P32402" s="99"/>
      <c r="Q32402" s="99"/>
    </row>
    <row r="32403" spans="16:17" x14ac:dyDescent="0.3">
      <c r="P32403" s="99"/>
      <c r="Q32403" s="99"/>
    </row>
    <row r="32404" spans="16:17" x14ac:dyDescent="0.3">
      <c r="P32404" s="99"/>
      <c r="Q32404" s="99"/>
    </row>
    <row r="32405" spans="16:17" x14ac:dyDescent="0.3">
      <c r="P32405" s="99"/>
      <c r="Q32405" s="99"/>
    </row>
    <row r="32406" spans="16:17" x14ac:dyDescent="0.3">
      <c r="P32406" s="99"/>
      <c r="Q32406" s="99"/>
    </row>
    <row r="32407" spans="16:17" x14ac:dyDescent="0.3">
      <c r="P32407" s="99"/>
      <c r="Q32407" s="99"/>
    </row>
    <row r="32408" spans="16:17" x14ac:dyDescent="0.3">
      <c r="P32408" s="99"/>
      <c r="Q32408" s="99"/>
    </row>
    <row r="32409" spans="16:17" x14ac:dyDescent="0.3">
      <c r="P32409" s="99"/>
      <c r="Q32409" s="99"/>
    </row>
    <row r="32410" spans="16:17" x14ac:dyDescent="0.3">
      <c r="P32410" s="99"/>
      <c r="Q32410" s="99"/>
    </row>
    <row r="32411" spans="16:17" x14ac:dyDescent="0.3">
      <c r="P32411" s="99"/>
      <c r="Q32411" s="99"/>
    </row>
    <row r="32412" spans="16:17" x14ac:dyDescent="0.3">
      <c r="P32412" s="99"/>
      <c r="Q32412" s="99"/>
    </row>
    <row r="32413" spans="16:17" x14ac:dyDescent="0.3">
      <c r="P32413" s="99"/>
      <c r="Q32413" s="99"/>
    </row>
    <row r="32414" spans="16:17" x14ac:dyDescent="0.3">
      <c r="P32414" s="99"/>
      <c r="Q32414" s="99"/>
    </row>
    <row r="32415" spans="16:17" x14ac:dyDescent="0.3">
      <c r="P32415" s="99"/>
      <c r="Q32415" s="99"/>
    </row>
    <row r="32416" spans="16:17" x14ac:dyDescent="0.3">
      <c r="P32416" s="99"/>
      <c r="Q32416" s="99"/>
    </row>
    <row r="32417" spans="16:17" x14ac:dyDescent="0.3">
      <c r="P32417" s="99"/>
      <c r="Q32417" s="99"/>
    </row>
    <row r="32418" spans="16:17" x14ac:dyDescent="0.3">
      <c r="P32418" s="99"/>
      <c r="Q32418" s="99"/>
    </row>
    <row r="32419" spans="16:17" x14ac:dyDescent="0.3">
      <c r="P32419" s="99"/>
      <c r="Q32419" s="99"/>
    </row>
    <row r="32420" spans="16:17" x14ac:dyDescent="0.3">
      <c r="P32420" s="99"/>
      <c r="Q32420" s="99"/>
    </row>
    <row r="32421" spans="16:17" x14ac:dyDescent="0.3">
      <c r="P32421" s="99"/>
      <c r="Q32421" s="99"/>
    </row>
    <row r="32422" spans="16:17" x14ac:dyDescent="0.3">
      <c r="P32422" s="99"/>
      <c r="Q32422" s="99"/>
    </row>
    <row r="32423" spans="16:17" x14ac:dyDescent="0.3">
      <c r="P32423" s="99"/>
      <c r="Q32423" s="99"/>
    </row>
    <row r="32424" spans="16:17" x14ac:dyDescent="0.3">
      <c r="P32424" s="99"/>
      <c r="Q32424" s="99"/>
    </row>
    <row r="32425" spans="16:17" x14ac:dyDescent="0.3">
      <c r="P32425" s="99"/>
      <c r="Q32425" s="99"/>
    </row>
    <row r="32426" spans="16:17" x14ac:dyDescent="0.3">
      <c r="P32426" s="99"/>
      <c r="Q32426" s="99"/>
    </row>
    <row r="32427" spans="16:17" x14ac:dyDescent="0.3">
      <c r="P32427" s="99"/>
      <c r="Q32427" s="99"/>
    </row>
    <row r="32428" spans="16:17" x14ac:dyDescent="0.3">
      <c r="P32428" s="99"/>
      <c r="Q32428" s="99"/>
    </row>
    <row r="32429" spans="16:17" x14ac:dyDescent="0.3">
      <c r="P32429" s="99"/>
      <c r="Q32429" s="99"/>
    </row>
    <row r="32430" spans="16:17" x14ac:dyDescent="0.3">
      <c r="P32430" s="99"/>
      <c r="Q32430" s="99"/>
    </row>
    <row r="32431" spans="16:17" x14ac:dyDescent="0.3">
      <c r="P32431" s="99"/>
      <c r="Q32431" s="99"/>
    </row>
    <row r="32432" spans="16:17" x14ac:dyDescent="0.3">
      <c r="P32432" s="99"/>
      <c r="Q32432" s="99"/>
    </row>
    <row r="32433" spans="16:17" x14ac:dyDescent="0.3">
      <c r="P32433" s="99"/>
      <c r="Q32433" s="99"/>
    </row>
    <row r="32434" spans="16:17" x14ac:dyDescent="0.3">
      <c r="P32434" s="99"/>
      <c r="Q32434" s="99"/>
    </row>
    <row r="32435" spans="16:17" x14ac:dyDescent="0.3">
      <c r="P32435" s="99"/>
      <c r="Q32435" s="99"/>
    </row>
    <row r="32436" spans="16:17" x14ac:dyDescent="0.3">
      <c r="P32436" s="99"/>
      <c r="Q32436" s="99"/>
    </row>
    <row r="32437" spans="16:17" x14ac:dyDescent="0.3">
      <c r="P32437" s="99"/>
      <c r="Q32437" s="99"/>
    </row>
    <row r="32438" spans="16:17" x14ac:dyDescent="0.3">
      <c r="P32438" s="99"/>
      <c r="Q32438" s="99"/>
    </row>
    <row r="32439" spans="16:17" x14ac:dyDescent="0.3">
      <c r="P32439" s="99"/>
      <c r="Q32439" s="99"/>
    </row>
    <row r="32440" spans="16:17" x14ac:dyDescent="0.3">
      <c r="P32440" s="99"/>
      <c r="Q32440" s="99"/>
    </row>
    <row r="32441" spans="16:17" x14ac:dyDescent="0.3">
      <c r="P32441" s="99"/>
      <c r="Q32441" s="99"/>
    </row>
    <row r="32442" spans="16:17" x14ac:dyDescent="0.3">
      <c r="P32442" s="99"/>
      <c r="Q32442" s="99"/>
    </row>
    <row r="32443" spans="16:17" x14ac:dyDescent="0.3">
      <c r="P32443" s="99"/>
      <c r="Q32443" s="99"/>
    </row>
    <row r="32444" spans="16:17" x14ac:dyDescent="0.3">
      <c r="P32444" s="99"/>
      <c r="Q32444" s="99"/>
    </row>
    <row r="32445" spans="16:17" x14ac:dyDescent="0.3">
      <c r="P32445" s="99"/>
      <c r="Q32445" s="99"/>
    </row>
    <row r="32446" spans="16:17" x14ac:dyDescent="0.3">
      <c r="P32446" s="99"/>
      <c r="Q32446" s="99"/>
    </row>
    <row r="32447" spans="16:17" x14ac:dyDescent="0.3">
      <c r="P32447" s="99"/>
      <c r="Q32447" s="99"/>
    </row>
    <row r="32448" spans="16:17" x14ac:dyDescent="0.3">
      <c r="P32448" s="99"/>
      <c r="Q32448" s="99"/>
    </row>
    <row r="32449" spans="16:17" x14ac:dyDescent="0.3">
      <c r="P32449" s="99"/>
      <c r="Q32449" s="99"/>
    </row>
    <row r="32450" spans="16:17" x14ac:dyDescent="0.3">
      <c r="P32450" s="99"/>
      <c r="Q32450" s="99"/>
    </row>
    <row r="32451" spans="16:17" x14ac:dyDescent="0.3">
      <c r="P32451" s="99"/>
      <c r="Q32451" s="99"/>
    </row>
    <row r="32452" spans="16:17" x14ac:dyDescent="0.3">
      <c r="P32452" s="99"/>
      <c r="Q32452" s="99"/>
    </row>
    <row r="32453" spans="16:17" x14ac:dyDescent="0.3">
      <c r="P32453" s="99"/>
      <c r="Q32453" s="99"/>
    </row>
    <row r="32454" spans="16:17" x14ac:dyDescent="0.3">
      <c r="P32454" s="99"/>
      <c r="Q32454" s="99"/>
    </row>
    <row r="32455" spans="16:17" x14ac:dyDescent="0.3">
      <c r="P32455" s="99"/>
      <c r="Q32455" s="99"/>
    </row>
    <row r="32456" spans="16:17" x14ac:dyDescent="0.3">
      <c r="P32456" s="99"/>
      <c r="Q32456" s="99"/>
    </row>
    <row r="32457" spans="16:17" x14ac:dyDescent="0.3">
      <c r="P32457" s="99"/>
      <c r="Q32457" s="99"/>
    </row>
    <row r="32458" spans="16:17" x14ac:dyDescent="0.3">
      <c r="P32458" s="99"/>
      <c r="Q32458" s="99"/>
    </row>
    <row r="32459" spans="16:17" x14ac:dyDescent="0.3">
      <c r="P32459" s="99"/>
      <c r="Q32459" s="99"/>
    </row>
    <row r="32460" spans="16:17" x14ac:dyDescent="0.3">
      <c r="P32460" s="99"/>
      <c r="Q32460" s="99"/>
    </row>
    <row r="32461" spans="16:17" x14ac:dyDescent="0.3">
      <c r="P32461" s="99"/>
      <c r="Q32461" s="99"/>
    </row>
    <row r="32462" spans="16:17" x14ac:dyDescent="0.3">
      <c r="P32462" s="99"/>
      <c r="Q32462" s="99"/>
    </row>
    <row r="32463" spans="16:17" x14ac:dyDescent="0.3">
      <c r="P32463" s="99"/>
      <c r="Q32463" s="99"/>
    </row>
    <row r="32464" spans="16:17" x14ac:dyDescent="0.3">
      <c r="P32464" s="99"/>
      <c r="Q32464" s="99"/>
    </row>
    <row r="32465" spans="16:17" x14ac:dyDescent="0.3">
      <c r="P32465" s="99"/>
      <c r="Q32465" s="99"/>
    </row>
    <row r="32466" spans="16:17" x14ac:dyDescent="0.3">
      <c r="P32466" s="99"/>
      <c r="Q32466" s="99"/>
    </row>
    <row r="32467" spans="16:17" x14ac:dyDescent="0.3">
      <c r="P32467" s="99"/>
      <c r="Q32467" s="99"/>
    </row>
    <row r="32468" spans="16:17" x14ac:dyDescent="0.3">
      <c r="P32468" s="99"/>
      <c r="Q32468" s="99"/>
    </row>
    <row r="32469" spans="16:17" x14ac:dyDescent="0.3">
      <c r="P32469" s="99"/>
      <c r="Q32469" s="99"/>
    </row>
    <row r="32470" spans="16:17" x14ac:dyDescent="0.3">
      <c r="P32470" s="99"/>
      <c r="Q32470" s="99"/>
    </row>
    <row r="32471" spans="16:17" x14ac:dyDescent="0.3">
      <c r="P32471" s="99"/>
      <c r="Q32471" s="99"/>
    </row>
    <row r="32472" spans="16:17" x14ac:dyDescent="0.3">
      <c r="P32472" s="99"/>
      <c r="Q32472" s="99"/>
    </row>
    <row r="32473" spans="16:17" x14ac:dyDescent="0.3">
      <c r="P32473" s="99"/>
      <c r="Q32473" s="99"/>
    </row>
    <row r="32474" spans="16:17" x14ac:dyDescent="0.3">
      <c r="P32474" s="99"/>
      <c r="Q32474" s="99"/>
    </row>
    <row r="32475" spans="16:17" x14ac:dyDescent="0.3">
      <c r="P32475" s="99"/>
      <c r="Q32475" s="99"/>
    </row>
    <row r="32476" spans="16:17" x14ac:dyDescent="0.3">
      <c r="P32476" s="99"/>
      <c r="Q32476" s="99"/>
    </row>
    <row r="32477" spans="16:17" x14ac:dyDescent="0.3">
      <c r="P32477" s="99"/>
      <c r="Q32477" s="99"/>
    </row>
    <row r="32478" spans="16:17" x14ac:dyDescent="0.3">
      <c r="P32478" s="99"/>
      <c r="Q32478" s="99"/>
    </row>
    <row r="32479" spans="16:17" x14ac:dyDescent="0.3">
      <c r="P32479" s="99"/>
      <c r="Q32479" s="99"/>
    </row>
    <row r="32480" spans="16:17" x14ac:dyDescent="0.3">
      <c r="P32480" s="99"/>
      <c r="Q32480" s="99"/>
    </row>
    <row r="32481" spans="16:17" x14ac:dyDescent="0.3">
      <c r="P32481" s="99"/>
      <c r="Q32481" s="99"/>
    </row>
    <row r="32482" spans="16:17" x14ac:dyDescent="0.3">
      <c r="P32482" s="99"/>
      <c r="Q32482" s="99"/>
    </row>
    <row r="32483" spans="16:17" x14ac:dyDescent="0.3">
      <c r="P32483" s="99"/>
      <c r="Q32483" s="99"/>
    </row>
    <row r="32484" spans="16:17" x14ac:dyDescent="0.3">
      <c r="P32484" s="99"/>
      <c r="Q32484" s="99"/>
    </row>
    <row r="32485" spans="16:17" x14ac:dyDescent="0.3">
      <c r="P32485" s="99"/>
      <c r="Q32485" s="99"/>
    </row>
    <row r="32486" spans="16:17" x14ac:dyDescent="0.3">
      <c r="P32486" s="99"/>
      <c r="Q32486" s="99"/>
    </row>
    <row r="32487" spans="16:17" x14ac:dyDescent="0.3">
      <c r="P32487" s="99"/>
      <c r="Q32487" s="99"/>
    </row>
    <row r="32488" spans="16:17" x14ac:dyDescent="0.3">
      <c r="P32488" s="99"/>
      <c r="Q32488" s="99"/>
    </row>
    <row r="32489" spans="16:17" x14ac:dyDescent="0.3">
      <c r="P32489" s="99"/>
      <c r="Q32489" s="99"/>
    </row>
    <row r="32490" spans="16:17" x14ac:dyDescent="0.3">
      <c r="P32490" s="99"/>
      <c r="Q32490" s="99"/>
    </row>
    <row r="32491" spans="16:17" x14ac:dyDescent="0.3">
      <c r="P32491" s="99"/>
      <c r="Q32491" s="99"/>
    </row>
    <row r="32492" spans="16:17" x14ac:dyDescent="0.3">
      <c r="P32492" s="99"/>
      <c r="Q32492" s="99"/>
    </row>
    <row r="32493" spans="16:17" x14ac:dyDescent="0.3">
      <c r="P32493" s="99"/>
      <c r="Q32493" s="99"/>
    </row>
    <row r="32494" spans="16:17" x14ac:dyDescent="0.3">
      <c r="P32494" s="99"/>
      <c r="Q32494" s="99"/>
    </row>
    <row r="32495" spans="16:17" x14ac:dyDescent="0.3">
      <c r="P32495" s="99"/>
      <c r="Q32495" s="99"/>
    </row>
    <row r="32496" spans="16:17" x14ac:dyDescent="0.3">
      <c r="P32496" s="99"/>
      <c r="Q32496" s="99"/>
    </row>
    <row r="32497" spans="16:17" x14ac:dyDescent="0.3">
      <c r="P32497" s="99"/>
      <c r="Q32497" s="99"/>
    </row>
    <row r="32498" spans="16:17" x14ac:dyDescent="0.3">
      <c r="P32498" s="99"/>
      <c r="Q32498" s="99"/>
    </row>
    <row r="32499" spans="16:17" x14ac:dyDescent="0.3">
      <c r="P32499" s="99"/>
      <c r="Q32499" s="99"/>
    </row>
    <row r="32500" spans="16:17" x14ac:dyDescent="0.3">
      <c r="P32500" s="99"/>
      <c r="Q32500" s="99"/>
    </row>
    <row r="32501" spans="16:17" x14ac:dyDescent="0.3">
      <c r="P32501" s="99"/>
      <c r="Q32501" s="99"/>
    </row>
    <row r="32502" spans="16:17" x14ac:dyDescent="0.3">
      <c r="P32502" s="99"/>
      <c r="Q32502" s="99"/>
    </row>
    <row r="32503" spans="16:17" x14ac:dyDescent="0.3">
      <c r="P32503" s="99"/>
      <c r="Q32503" s="99"/>
    </row>
    <row r="32504" spans="16:17" x14ac:dyDescent="0.3">
      <c r="P32504" s="99"/>
      <c r="Q32504" s="99"/>
    </row>
    <row r="32505" spans="16:17" x14ac:dyDescent="0.3">
      <c r="P32505" s="99"/>
      <c r="Q32505" s="99"/>
    </row>
    <row r="32506" spans="16:17" x14ac:dyDescent="0.3">
      <c r="P32506" s="99"/>
      <c r="Q32506" s="99"/>
    </row>
    <row r="32507" spans="16:17" x14ac:dyDescent="0.3">
      <c r="P32507" s="99"/>
      <c r="Q32507" s="99"/>
    </row>
    <row r="32508" spans="16:17" x14ac:dyDescent="0.3">
      <c r="P32508" s="99"/>
      <c r="Q32508" s="99"/>
    </row>
    <row r="32509" spans="16:17" x14ac:dyDescent="0.3">
      <c r="P32509" s="99"/>
      <c r="Q32509" s="99"/>
    </row>
    <row r="32510" spans="16:17" x14ac:dyDescent="0.3">
      <c r="P32510" s="99"/>
      <c r="Q32510" s="99"/>
    </row>
    <row r="32511" spans="16:17" x14ac:dyDescent="0.3">
      <c r="P32511" s="99"/>
      <c r="Q32511" s="99"/>
    </row>
    <row r="32512" spans="16:17" x14ac:dyDescent="0.3">
      <c r="P32512" s="99"/>
      <c r="Q32512" s="99"/>
    </row>
    <row r="32513" spans="16:17" x14ac:dyDescent="0.3">
      <c r="P32513" s="99"/>
      <c r="Q32513" s="99"/>
    </row>
    <row r="32514" spans="16:17" x14ac:dyDescent="0.3">
      <c r="P32514" s="99"/>
      <c r="Q32514" s="99"/>
    </row>
    <row r="32515" spans="16:17" x14ac:dyDescent="0.3">
      <c r="P32515" s="99"/>
      <c r="Q32515" s="99"/>
    </row>
    <row r="32516" spans="16:17" x14ac:dyDescent="0.3">
      <c r="P32516" s="99"/>
      <c r="Q32516" s="99"/>
    </row>
    <row r="32517" spans="16:17" x14ac:dyDescent="0.3">
      <c r="P32517" s="99"/>
      <c r="Q32517" s="99"/>
    </row>
    <row r="32518" spans="16:17" x14ac:dyDescent="0.3">
      <c r="P32518" s="99"/>
      <c r="Q32518" s="99"/>
    </row>
    <row r="32519" spans="16:17" x14ac:dyDescent="0.3">
      <c r="P32519" s="99"/>
      <c r="Q32519" s="99"/>
    </row>
    <row r="32520" spans="16:17" x14ac:dyDescent="0.3">
      <c r="P32520" s="99"/>
      <c r="Q32520" s="99"/>
    </row>
    <row r="32521" spans="16:17" x14ac:dyDescent="0.3">
      <c r="P32521" s="99"/>
      <c r="Q32521" s="99"/>
    </row>
    <row r="32522" spans="16:17" x14ac:dyDescent="0.3">
      <c r="P32522" s="99"/>
      <c r="Q32522" s="99"/>
    </row>
    <row r="32523" spans="16:17" x14ac:dyDescent="0.3">
      <c r="P32523" s="99"/>
      <c r="Q32523" s="99"/>
    </row>
    <row r="32524" spans="16:17" x14ac:dyDescent="0.3">
      <c r="P32524" s="99"/>
      <c r="Q32524" s="99"/>
    </row>
    <row r="32525" spans="16:17" x14ac:dyDescent="0.3">
      <c r="P32525" s="99"/>
      <c r="Q32525" s="99"/>
    </row>
    <row r="32526" spans="16:17" x14ac:dyDescent="0.3">
      <c r="P32526" s="99"/>
      <c r="Q32526" s="99"/>
    </row>
    <row r="32527" spans="16:17" x14ac:dyDescent="0.3">
      <c r="P32527" s="99"/>
      <c r="Q32527" s="99"/>
    </row>
    <row r="32528" spans="16:17" x14ac:dyDescent="0.3">
      <c r="P32528" s="99"/>
      <c r="Q32528" s="99"/>
    </row>
    <row r="32529" spans="16:17" x14ac:dyDescent="0.3">
      <c r="P32529" s="99"/>
      <c r="Q32529" s="99"/>
    </row>
    <row r="32530" spans="16:17" x14ac:dyDescent="0.3">
      <c r="P32530" s="99"/>
      <c r="Q32530" s="99"/>
    </row>
    <row r="32531" spans="16:17" x14ac:dyDescent="0.3">
      <c r="P32531" s="99"/>
      <c r="Q32531" s="99"/>
    </row>
    <row r="32532" spans="16:17" x14ac:dyDescent="0.3">
      <c r="P32532" s="99"/>
      <c r="Q32532" s="99"/>
    </row>
    <row r="32533" spans="16:17" x14ac:dyDescent="0.3">
      <c r="P32533" s="99"/>
      <c r="Q32533" s="99"/>
    </row>
    <row r="32534" spans="16:17" x14ac:dyDescent="0.3">
      <c r="P32534" s="99"/>
      <c r="Q32534" s="99"/>
    </row>
    <row r="32535" spans="16:17" x14ac:dyDescent="0.3">
      <c r="P32535" s="99"/>
      <c r="Q32535" s="99"/>
    </row>
    <row r="32536" spans="16:17" x14ac:dyDescent="0.3">
      <c r="P32536" s="99"/>
      <c r="Q32536" s="99"/>
    </row>
    <row r="32537" spans="16:17" x14ac:dyDescent="0.3">
      <c r="P32537" s="99"/>
      <c r="Q32537" s="99"/>
    </row>
    <row r="32538" spans="16:17" x14ac:dyDescent="0.3">
      <c r="P32538" s="99"/>
      <c r="Q32538" s="99"/>
    </row>
    <row r="32539" spans="16:17" x14ac:dyDescent="0.3">
      <c r="P32539" s="99"/>
      <c r="Q32539" s="99"/>
    </row>
    <row r="32540" spans="16:17" x14ac:dyDescent="0.3">
      <c r="P32540" s="99"/>
      <c r="Q32540" s="99"/>
    </row>
    <row r="32541" spans="16:17" x14ac:dyDescent="0.3">
      <c r="P32541" s="99"/>
      <c r="Q32541" s="99"/>
    </row>
    <row r="32542" spans="16:17" x14ac:dyDescent="0.3">
      <c r="P32542" s="99"/>
      <c r="Q32542" s="99"/>
    </row>
    <row r="32543" spans="16:17" x14ac:dyDescent="0.3">
      <c r="P32543" s="99"/>
      <c r="Q32543" s="99"/>
    </row>
    <row r="32544" spans="16:17" x14ac:dyDescent="0.3">
      <c r="P32544" s="99"/>
      <c r="Q32544" s="99"/>
    </row>
    <row r="32545" spans="16:17" x14ac:dyDescent="0.3">
      <c r="P32545" s="99"/>
      <c r="Q32545" s="99"/>
    </row>
    <row r="32546" spans="16:17" x14ac:dyDescent="0.3">
      <c r="P32546" s="99"/>
      <c r="Q32546" s="99"/>
    </row>
    <row r="32547" spans="16:17" x14ac:dyDescent="0.3">
      <c r="P32547" s="99"/>
      <c r="Q32547" s="99"/>
    </row>
    <row r="32548" spans="16:17" x14ac:dyDescent="0.3">
      <c r="P32548" s="99"/>
      <c r="Q32548" s="99"/>
    </row>
    <row r="32549" spans="16:17" x14ac:dyDescent="0.3">
      <c r="P32549" s="99"/>
      <c r="Q32549" s="99"/>
    </row>
    <row r="32550" spans="16:17" x14ac:dyDescent="0.3">
      <c r="P32550" s="99"/>
      <c r="Q32550" s="99"/>
    </row>
    <row r="32551" spans="16:17" x14ac:dyDescent="0.3">
      <c r="P32551" s="99"/>
      <c r="Q32551" s="99"/>
    </row>
    <row r="32552" spans="16:17" x14ac:dyDescent="0.3">
      <c r="P32552" s="99"/>
      <c r="Q32552" s="99"/>
    </row>
    <row r="32553" spans="16:17" x14ac:dyDescent="0.3">
      <c r="P32553" s="99"/>
      <c r="Q32553" s="99"/>
    </row>
    <row r="32554" spans="16:17" x14ac:dyDescent="0.3">
      <c r="P32554" s="99"/>
      <c r="Q32554" s="99"/>
    </row>
    <row r="32555" spans="16:17" x14ac:dyDescent="0.3">
      <c r="P32555" s="99"/>
      <c r="Q32555" s="99"/>
    </row>
    <row r="32556" spans="16:17" x14ac:dyDescent="0.3">
      <c r="P32556" s="99"/>
      <c r="Q32556" s="99"/>
    </row>
    <row r="32557" spans="16:17" x14ac:dyDescent="0.3">
      <c r="P32557" s="99"/>
      <c r="Q32557" s="99"/>
    </row>
    <row r="32558" spans="16:17" x14ac:dyDescent="0.3">
      <c r="P32558" s="99"/>
      <c r="Q32558" s="99"/>
    </row>
    <row r="32559" spans="16:17" x14ac:dyDescent="0.3">
      <c r="P32559" s="99"/>
      <c r="Q32559" s="99"/>
    </row>
    <row r="32560" spans="16:17" x14ac:dyDescent="0.3">
      <c r="P32560" s="99"/>
      <c r="Q32560" s="99"/>
    </row>
    <row r="32561" spans="16:17" x14ac:dyDescent="0.3">
      <c r="P32561" s="99"/>
      <c r="Q32561" s="99"/>
    </row>
    <row r="32562" spans="16:17" x14ac:dyDescent="0.3">
      <c r="P32562" s="99"/>
      <c r="Q32562" s="99"/>
    </row>
    <row r="32563" spans="16:17" x14ac:dyDescent="0.3">
      <c r="P32563" s="99"/>
      <c r="Q32563" s="99"/>
    </row>
    <row r="32564" spans="16:17" x14ac:dyDescent="0.3">
      <c r="P32564" s="99"/>
      <c r="Q32564" s="99"/>
    </row>
    <row r="32565" spans="16:17" x14ac:dyDescent="0.3">
      <c r="P32565" s="99"/>
      <c r="Q32565" s="99"/>
    </row>
    <row r="32566" spans="16:17" x14ac:dyDescent="0.3">
      <c r="P32566" s="99"/>
      <c r="Q32566" s="99"/>
    </row>
    <row r="32567" spans="16:17" x14ac:dyDescent="0.3">
      <c r="P32567" s="99"/>
      <c r="Q32567" s="99"/>
    </row>
    <row r="32568" spans="16:17" x14ac:dyDescent="0.3">
      <c r="P32568" s="99"/>
      <c r="Q32568" s="99"/>
    </row>
    <row r="32569" spans="16:17" x14ac:dyDescent="0.3">
      <c r="P32569" s="99"/>
      <c r="Q32569" s="99"/>
    </row>
    <row r="32570" spans="16:17" x14ac:dyDescent="0.3">
      <c r="P32570" s="99"/>
      <c r="Q32570" s="99"/>
    </row>
    <row r="32571" spans="16:17" x14ac:dyDescent="0.3">
      <c r="P32571" s="99"/>
      <c r="Q32571" s="99"/>
    </row>
    <row r="32572" spans="16:17" x14ac:dyDescent="0.3">
      <c r="P32572" s="99"/>
      <c r="Q32572" s="99"/>
    </row>
    <row r="32573" spans="16:17" x14ac:dyDescent="0.3">
      <c r="P32573" s="99"/>
      <c r="Q32573" s="99"/>
    </row>
    <row r="32574" spans="16:17" x14ac:dyDescent="0.3">
      <c r="P32574" s="99"/>
      <c r="Q32574" s="99"/>
    </row>
    <row r="32575" spans="16:17" x14ac:dyDescent="0.3">
      <c r="P32575" s="99"/>
      <c r="Q32575" s="99"/>
    </row>
    <row r="32576" spans="16:17" x14ac:dyDescent="0.3">
      <c r="P32576" s="99"/>
      <c r="Q32576" s="99"/>
    </row>
    <row r="32577" spans="16:17" x14ac:dyDescent="0.3">
      <c r="P32577" s="99"/>
      <c r="Q32577" s="99"/>
    </row>
    <row r="32578" spans="16:17" x14ac:dyDescent="0.3">
      <c r="P32578" s="99"/>
      <c r="Q32578" s="99"/>
    </row>
    <row r="32579" spans="16:17" x14ac:dyDescent="0.3">
      <c r="P32579" s="99"/>
      <c r="Q32579" s="99"/>
    </row>
    <row r="32580" spans="16:17" x14ac:dyDescent="0.3">
      <c r="P32580" s="99"/>
      <c r="Q32580" s="99"/>
    </row>
    <row r="32581" spans="16:17" x14ac:dyDescent="0.3">
      <c r="P32581" s="99"/>
      <c r="Q32581" s="99"/>
    </row>
    <row r="32582" spans="16:17" x14ac:dyDescent="0.3">
      <c r="P32582" s="99"/>
      <c r="Q32582" s="99"/>
    </row>
    <row r="32583" spans="16:17" x14ac:dyDescent="0.3">
      <c r="P32583" s="99"/>
      <c r="Q32583" s="99"/>
    </row>
    <row r="32584" spans="16:17" x14ac:dyDescent="0.3">
      <c r="P32584" s="99"/>
      <c r="Q32584" s="99"/>
    </row>
    <row r="32585" spans="16:17" x14ac:dyDescent="0.3">
      <c r="P32585" s="99"/>
      <c r="Q32585" s="99"/>
    </row>
    <row r="32586" spans="16:17" x14ac:dyDescent="0.3">
      <c r="P32586" s="99"/>
      <c r="Q32586" s="99"/>
    </row>
    <row r="32587" spans="16:17" x14ac:dyDescent="0.3">
      <c r="P32587" s="99"/>
      <c r="Q32587" s="99"/>
    </row>
    <row r="32588" spans="16:17" x14ac:dyDescent="0.3">
      <c r="P32588" s="99"/>
      <c r="Q32588" s="99"/>
    </row>
    <row r="32589" spans="16:17" x14ac:dyDescent="0.3">
      <c r="P32589" s="99"/>
      <c r="Q32589" s="99"/>
    </row>
    <row r="32590" spans="16:17" x14ac:dyDescent="0.3">
      <c r="P32590" s="99"/>
      <c r="Q32590" s="99"/>
    </row>
    <row r="32591" spans="16:17" x14ac:dyDescent="0.3">
      <c r="P32591" s="99"/>
      <c r="Q32591" s="99"/>
    </row>
    <row r="32592" spans="16:17" x14ac:dyDescent="0.3">
      <c r="P32592" s="99"/>
      <c r="Q32592" s="99"/>
    </row>
    <row r="32593" spans="16:17" x14ac:dyDescent="0.3">
      <c r="P32593" s="99"/>
      <c r="Q32593" s="99"/>
    </row>
    <row r="32594" spans="16:17" x14ac:dyDescent="0.3">
      <c r="P32594" s="99"/>
      <c r="Q32594" s="99"/>
    </row>
    <row r="32595" spans="16:17" x14ac:dyDescent="0.3">
      <c r="P32595" s="99"/>
      <c r="Q32595" s="99"/>
    </row>
    <row r="32596" spans="16:17" x14ac:dyDescent="0.3">
      <c r="P32596" s="99"/>
      <c r="Q32596" s="99"/>
    </row>
    <row r="32597" spans="16:17" x14ac:dyDescent="0.3">
      <c r="P32597" s="99"/>
      <c r="Q32597" s="99"/>
    </row>
    <row r="32598" spans="16:17" x14ac:dyDescent="0.3">
      <c r="P32598" s="99"/>
      <c r="Q32598" s="99"/>
    </row>
    <row r="32599" spans="16:17" x14ac:dyDescent="0.3">
      <c r="P32599" s="99"/>
      <c r="Q32599" s="99"/>
    </row>
    <row r="32600" spans="16:17" x14ac:dyDescent="0.3">
      <c r="P32600" s="99"/>
      <c r="Q32600" s="99"/>
    </row>
    <row r="32601" spans="16:17" x14ac:dyDescent="0.3">
      <c r="P32601" s="99"/>
      <c r="Q32601" s="99"/>
    </row>
    <row r="32602" spans="16:17" x14ac:dyDescent="0.3">
      <c r="P32602" s="99"/>
      <c r="Q32602" s="99"/>
    </row>
    <row r="32603" spans="16:17" x14ac:dyDescent="0.3">
      <c r="P32603" s="99"/>
      <c r="Q32603" s="99"/>
    </row>
    <row r="32604" spans="16:17" x14ac:dyDescent="0.3">
      <c r="P32604" s="99"/>
      <c r="Q32604" s="99"/>
    </row>
    <row r="32605" spans="16:17" x14ac:dyDescent="0.3">
      <c r="P32605" s="99"/>
      <c r="Q32605" s="99"/>
    </row>
    <row r="32606" spans="16:17" x14ac:dyDescent="0.3">
      <c r="P32606" s="99"/>
      <c r="Q32606" s="99"/>
    </row>
    <row r="32607" spans="16:17" x14ac:dyDescent="0.3">
      <c r="P32607" s="99"/>
      <c r="Q32607" s="99"/>
    </row>
    <row r="32608" spans="16:17" x14ac:dyDescent="0.3">
      <c r="P32608" s="99"/>
      <c r="Q32608" s="99"/>
    </row>
    <row r="32609" spans="16:17" x14ac:dyDescent="0.3">
      <c r="P32609" s="99"/>
      <c r="Q32609" s="99"/>
    </row>
    <row r="32610" spans="16:17" x14ac:dyDescent="0.3">
      <c r="P32610" s="99"/>
      <c r="Q32610" s="99"/>
    </row>
    <row r="32611" spans="16:17" x14ac:dyDescent="0.3">
      <c r="P32611" s="99"/>
      <c r="Q32611" s="99"/>
    </row>
    <row r="32612" spans="16:17" x14ac:dyDescent="0.3">
      <c r="P32612" s="99"/>
      <c r="Q32612" s="99"/>
    </row>
    <row r="32613" spans="16:17" x14ac:dyDescent="0.3">
      <c r="P32613" s="99"/>
      <c r="Q32613" s="99"/>
    </row>
    <row r="32614" spans="16:17" x14ac:dyDescent="0.3">
      <c r="P32614" s="99"/>
      <c r="Q32614" s="99"/>
    </row>
    <row r="32615" spans="16:17" x14ac:dyDescent="0.3">
      <c r="P32615" s="99"/>
      <c r="Q32615" s="99"/>
    </row>
    <row r="32616" spans="16:17" x14ac:dyDescent="0.3">
      <c r="P32616" s="99"/>
      <c r="Q32616" s="99"/>
    </row>
    <row r="32617" spans="16:17" x14ac:dyDescent="0.3">
      <c r="P32617" s="99"/>
      <c r="Q32617" s="99"/>
    </row>
    <row r="32618" spans="16:17" x14ac:dyDescent="0.3">
      <c r="P32618" s="99"/>
      <c r="Q32618" s="99"/>
    </row>
    <row r="32619" spans="16:17" x14ac:dyDescent="0.3">
      <c r="P32619" s="99"/>
      <c r="Q32619" s="99"/>
    </row>
    <row r="32620" spans="16:17" x14ac:dyDescent="0.3">
      <c r="P32620" s="99"/>
      <c r="Q32620" s="99"/>
    </row>
    <row r="32621" spans="16:17" x14ac:dyDescent="0.3">
      <c r="P32621" s="99"/>
      <c r="Q32621" s="99"/>
    </row>
    <row r="32622" spans="16:17" x14ac:dyDescent="0.3">
      <c r="P32622" s="99"/>
      <c r="Q32622" s="99"/>
    </row>
    <row r="32623" spans="16:17" x14ac:dyDescent="0.3">
      <c r="P32623" s="99"/>
      <c r="Q32623" s="99"/>
    </row>
    <row r="32624" spans="16:17" x14ac:dyDescent="0.3">
      <c r="P32624" s="99"/>
      <c r="Q32624" s="99"/>
    </row>
    <row r="32625" spans="16:17" x14ac:dyDescent="0.3">
      <c r="P32625" s="99"/>
      <c r="Q32625" s="99"/>
    </row>
    <row r="32626" spans="16:17" x14ac:dyDescent="0.3">
      <c r="P32626" s="99"/>
      <c r="Q32626" s="99"/>
    </row>
    <row r="32627" spans="16:17" x14ac:dyDescent="0.3">
      <c r="P32627" s="99"/>
      <c r="Q32627" s="99"/>
    </row>
    <row r="32628" spans="16:17" x14ac:dyDescent="0.3">
      <c r="P32628" s="99"/>
      <c r="Q32628" s="99"/>
    </row>
    <row r="32629" spans="16:17" x14ac:dyDescent="0.3">
      <c r="P32629" s="99"/>
      <c r="Q32629" s="99"/>
    </row>
    <row r="32630" spans="16:17" x14ac:dyDescent="0.3">
      <c r="P32630" s="99"/>
      <c r="Q32630" s="99"/>
    </row>
    <row r="32631" spans="16:17" x14ac:dyDescent="0.3">
      <c r="P32631" s="99"/>
      <c r="Q32631" s="99"/>
    </row>
    <row r="32632" spans="16:17" x14ac:dyDescent="0.3">
      <c r="P32632" s="99"/>
      <c r="Q32632" s="99"/>
    </row>
    <row r="32633" spans="16:17" x14ac:dyDescent="0.3">
      <c r="P32633" s="99"/>
      <c r="Q32633" s="99"/>
    </row>
    <row r="32634" spans="16:17" x14ac:dyDescent="0.3">
      <c r="P32634" s="99"/>
      <c r="Q32634" s="99"/>
    </row>
    <row r="32635" spans="16:17" x14ac:dyDescent="0.3">
      <c r="P32635" s="99"/>
      <c r="Q32635" s="99"/>
    </row>
    <row r="32636" spans="16:17" x14ac:dyDescent="0.3">
      <c r="P32636" s="99"/>
      <c r="Q32636" s="99"/>
    </row>
    <row r="32637" spans="16:17" x14ac:dyDescent="0.3">
      <c r="P32637" s="99"/>
      <c r="Q32637" s="99"/>
    </row>
    <row r="32638" spans="16:17" x14ac:dyDescent="0.3">
      <c r="P32638" s="99"/>
      <c r="Q32638" s="99"/>
    </row>
    <row r="32639" spans="16:17" x14ac:dyDescent="0.3">
      <c r="P32639" s="99"/>
      <c r="Q32639" s="99"/>
    </row>
    <row r="32640" spans="16:17" x14ac:dyDescent="0.3">
      <c r="P32640" s="99"/>
      <c r="Q32640" s="99"/>
    </row>
    <row r="32641" spans="16:17" x14ac:dyDescent="0.3">
      <c r="P32641" s="99"/>
      <c r="Q32641" s="99"/>
    </row>
    <row r="32642" spans="16:17" x14ac:dyDescent="0.3">
      <c r="P32642" s="99"/>
      <c r="Q32642" s="99"/>
    </row>
    <row r="32643" spans="16:17" x14ac:dyDescent="0.3">
      <c r="P32643" s="99"/>
      <c r="Q32643" s="99"/>
    </row>
    <row r="32644" spans="16:17" x14ac:dyDescent="0.3">
      <c r="P32644" s="99"/>
      <c r="Q32644" s="99"/>
    </row>
    <row r="32645" spans="16:17" x14ac:dyDescent="0.3">
      <c r="P32645" s="99"/>
      <c r="Q32645" s="99"/>
    </row>
    <row r="32646" spans="16:17" x14ac:dyDescent="0.3">
      <c r="P32646" s="99"/>
      <c r="Q32646" s="99"/>
    </row>
    <row r="32647" spans="16:17" x14ac:dyDescent="0.3">
      <c r="P32647" s="99"/>
      <c r="Q32647" s="99"/>
    </row>
    <row r="32648" spans="16:17" x14ac:dyDescent="0.3">
      <c r="P32648" s="99"/>
      <c r="Q32648" s="99"/>
    </row>
    <row r="32649" spans="16:17" x14ac:dyDescent="0.3">
      <c r="P32649" s="99"/>
      <c r="Q32649" s="99"/>
    </row>
    <row r="32650" spans="16:17" x14ac:dyDescent="0.3">
      <c r="P32650" s="99"/>
      <c r="Q32650" s="99"/>
    </row>
    <row r="32651" spans="16:17" x14ac:dyDescent="0.3">
      <c r="P32651" s="99"/>
      <c r="Q32651" s="99"/>
    </row>
    <row r="32652" spans="16:17" x14ac:dyDescent="0.3">
      <c r="P32652" s="99"/>
      <c r="Q32652" s="99"/>
    </row>
    <row r="32653" spans="16:17" x14ac:dyDescent="0.3">
      <c r="P32653" s="99"/>
      <c r="Q32653" s="99"/>
    </row>
    <row r="32654" spans="16:17" x14ac:dyDescent="0.3">
      <c r="P32654" s="99"/>
      <c r="Q32654" s="99"/>
    </row>
    <row r="32655" spans="16:17" x14ac:dyDescent="0.3">
      <c r="P32655" s="99"/>
      <c r="Q32655" s="99"/>
    </row>
    <row r="32656" spans="16:17" x14ac:dyDescent="0.3">
      <c r="P32656" s="99"/>
      <c r="Q32656" s="99"/>
    </row>
    <row r="32657" spans="16:17" x14ac:dyDescent="0.3">
      <c r="P32657" s="99"/>
      <c r="Q32657" s="99"/>
    </row>
    <row r="32658" spans="16:17" x14ac:dyDescent="0.3">
      <c r="P32658" s="99"/>
      <c r="Q32658" s="99"/>
    </row>
    <row r="32659" spans="16:17" x14ac:dyDescent="0.3">
      <c r="P32659" s="99"/>
      <c r="Q32659" s="99"/>
    </row>
    <row r="32660" spans="16:17" x14ac:dyDescent="0.3">
      <c r="P32660" s="99"/>
      <c r="Q32660" s="99"/>
    </row>
    <row r="32661" spans="16:17" x14ac:dyDescent="0.3">
      <c r="P32661" s="99"/>
      <c r="Q32661" s="99"/>
    </row>
    <row r="32662" spans="16:17" x14ac:dyDescent="0.3">
      <c r="P32662" s="99"/>
      <c r="Q32662" s="99"/>
    </row>
    <row r="32663" spans="16:17" x14ac:dyDescent="0.3">
      <c r="P32663" s="99"/>
      <c r="Q32663" s="99"/>
    </row>
    <row r="32664" spans="16:17" x14ac:dyDescent="0.3">
      <c r="P32664" s="99"/>
      <c r="Q32664" s="99"/>
    </row>
    <row r="32665" spans="16:17" x14ac:dyDescent="0.3">
      <c r="P32665" s="99"/>
      <c r="Q32665" s="99"/>
    </row>
    <row r="32666" spans="16:17" x14ac:dyDescent="0.3">
      <c r="P32666" s="99"/>
      <c r="Q32666" s="99"/>
    </row>
    <row r="32667" spans="16:17" x14ac:dyDescent="0.3">
      <c r="P32667" s="99"/>
      <c r="Q32667" s="99"/>
    </row>
    <row r="32668" spans="16:17" x14ac:dyDescent="0.3">
      <c r="P32668" s="99"/>
      <c r="Q32668" s="99"/>
    </row>
    <row r="32669" spans="16:17" x14ac:dyDescent="0.3">
      <c r="P32669" s="99"/>
      <c r="Q32669" s="99"/>
    </row>
    <row r="32670" spans="16:17" x14ac:dyDescent="0.3">
      <c r="P32670" s="99"/>
      <c r="Q32670" s="99"/>
    </row>
    <row r="32671" spans="16:17" x14ac:dyDescent="0.3">
      <c r="P32671" s="99"/>
      <c r="Q32671" s="99"/>
    </row>
    <row r="32672" spans="16:17" x14ac:dyDescent="0.3">
      <c r="P32672" s="99"/>
      <c r="Q32672" s="99"/>
    </row>
    <row r="32673" spans="16:17" x14ac:dyDescent="0.3">
      <c r="P32673" s="99"/>
      <c r="Q32673" s="99"/>
    </row>
    <row r="32674" spans="16:17" x14ac:dyDescent="0.3">
      <c r="P32674" s="99"/>
      <c r="Q32674" s="99"/>
    </row>
    <row r="32675" spans="16:17" x14ac:dyDescent="0.3">
      <c r="P32675" s="99"/>
      <c r="Q32675" s="99"/>
    </row>
    <row r="32676" spans="16:17" x14ac:dyDescent="0.3">
      <c r="P32676" s="99"/>
      <c r="Q32676" s="99"/>
    </row>
    <row r="32677" spans="16:17" x14ac:dyDescent="0.3">
      <c r="P32677" s="99"/>
      <c r="Q32677" s="99"/>
    </row>
    <row r="32678" spans="16:17" x14ac:dyDescent="0.3">
      <c r="P32678" s="99"/>
      <c r="Q32678" s="99"/>
    </row>
    <row r="32679" spans="16:17" x14ac:dyDescent="0.3">
      <c r="P32679" s="99"/>
      <c r="Q32679" s="99"/>
    </row>
    <row r="32680" spans="16:17" x14ac:dyDescent="0.3">
      <c r="P32680" s="99"/>
      <c r="Q32680" s="99"/>
    </row>
    <row r="32681" spans="16:17" x14ac:dyDescent="0.3">
      <c r="P32681" s="99"/>
      <c r="Q32681" s="99"/>
    </row>
    <row r="32682" spans="16:17" x14ac:dyDescent="0.3">
      <c r="P32682" s="99"/>
      <c r="Q32682" s="99"/>
    </row>
    <row r="32683" spans="16:17" x14ac:dyDescent="0.3">
      <c r="P32683" s="99"/>
      <c r="Q32683" s="99"/>
    </row>
    <row r="32684" spans="16:17" x14ac:dyDescent="0.3">
      <c r="P32684" s="99"/>
      <c r="Q32684" s="99"/>
    </row>
    <row r="32685" spans="16:17" x14ac:dyDescent="0.3">
      <c r="P32685" s="99"/>
      <c r="Q32685" s="99"/>
    </row>
    <row r="32686" spans="16:17" x14ac:dyDescent="0.3">
      <c r="P32686" s="99"/>
      <c r="Q32686" s="99"/>
    </row>
    <row r="32687" spans="16:17" x14ac:dyDescent="0.3">
      <c r="P32687" s="99"/>
      <c r="Q32687" s="99"/>
    </row>
    <row r="32688" spans="16:17" x14ac:dyDescent="0.3">
      <c r="P32688" s="99"/>
      <c r="Q32688" s="99"/>
    </row>
    <row r="32689" spans="16:17" x14ac:dyDescent="0.3">
      <c r="P32689" s="99"/>
      <c r="Q32689" s="99"/>
    </row>
    <row r="32690" spans="16:17" x14ac:dyDescent="0.3">
      <c r="P32690" s="99"/>
      <c r="Q32690" s="99"/>
    </row>
    <row r="32691" spans="16:17" x14ac:dyDescent="0.3">
      <c r="P32691" s="99"/>
      <c r="Q32691" s="99"/>
    </row>
    <row r="32692" spans="16:17" x14ac:dyDescent="0.3">
      <c r="P32692" s="99"/>
      <c r="Q32692" s="99"/>
    </row>
    <row r="32693" spans="16:17" x14ac:dyDescent="0.3">
      <c r="P32693" s="99"/>
      <c r="Q32693" s="99"/>
    </row>
    <row r="32694" spans="16:17" x14ac:dyDescent="0.3">
      <c r="P32694" s="99"/>
      <c r="Q32694" s="99"/>
    </row>
    <row r="32695" spans="16:17" x14ac:dyDescent="0.3">
      <c r="P32695" s="99"/>
      <c r="Q32695" s="99"/>
    </row>
    <row r="32696" spans="16:17" x14ac:dyDescent="0.3">
      <c r="P32696" s="99"/>
      <c r="Q32696" s="99"/>
    </row>
    <row r="32697" spans="16:17" x14ac:dyDescent="0.3">
      <c r="P32697" s="99"/>
      <c r="Q32697" s="99"/>
    </row>
    <row r="32698" spans="16:17" x14ac:dyDescent="0.3">
      <c r="P32698" s="99"/>
      <c r="Q32698" s="99"/>
    </row>
    <row r="32699" spans="16:17" x14ac:dyDescent="0.3">
      <c r="P32699" s="99"/>
      <c r="Q32699" s="99"/>
    </row>
    <row r="32700" spans="16:17" x14ac:dyDescent="0.3">
      <c r="P32700" s="99"/>
      <c r="Q32700" s="99"/>
    </row>
    <row r="32701" spans="16:17" x14ac:dyDescent="0.3">
      <c r="P32701" s="99"/>
      <c r="Q32701" s="99"/>
    </row>
    <row r="32702" spans="16:17" x14ac:dyDescent="0.3">
      <c r="P32702" s="99"/>
      <c r="Q32702" s="99"/>
    </row>
    <row r="32703" spans="16:17" x14ac:dyDescent="0.3">
      <c r="P32703" s="99"/>
      <c r="Q32703" s="99"/>
    </row>
    <row r="32704" spans="16:17" x14ac:dyDescent="0.3">
      <c r="P32704" s="99"/>
      <c r="Q32704" s="99"/>
    </row>
    <row r="32705" spans="16:17" x14ac:dyDescent="0.3">
      <c r="P32705" s="99"/>
      <c r="Q32705" s="99"/>
    </row>
    <row r="32706" spans="16:17" x14ac:dyDescent="0.3">
      <c r="P32706" s="99"/>
      <c r="Q32706" s="99"/>
    </row>
    <row r="32707" spans="16:17" x14ac:dyDescent="0.3">
      <c r="P32707" s="99"/>
      <c r="Q32707" s="99"/>
    </row>
    <row r="32708" spans="16:17" x14ac:dyDescent="0.3">
      <c r="P32708" s="99"/>
      <c r="Q32708" s="99"/>
    </row>
    <row r="32709" spans="16:17" x14ac:dyDescent="0.3">
      <c r="P32709" s="99"/>
      <c r="Q32709" s="99"/>
    </row>
    <row r="32710" spans="16:17" x14ac:dyDescent="0.3">
      <c r="P32710" s="99"/>
      <c r="Q32710" s="99"/>
    </row>
    <row r="32711" spans="16:17" x14ac:dyDescent="0.3">
      <c r="P32711" s="99"/>
      <c r="Q32711" s="99"/>
    </row>
    <row r="32712" spans="16:17" x14ac:dyDescent="0.3">
      <c r="P32712" s="99"/>
      <c r="Q32712" s="99"/>
    </row>
    <row r="32713" spans="16:17" x14ac:dyDescent="0.3">
      <c r="P32713" s="99"/>
      <c r="Q32713" s="99"/>
    </row>
    <row r="32714" spans="16:17" x14ac:dyDescent="0.3">
      <c r="P32714" s="99"/>
      <c r="Q32714" s="99"/>
    </row>
    <row r="32715" spans="16:17" x14ac:dyDescent="0.3">
      <c r="P32715" s="99"/>
      <c r="Q32715" s="99"/>
    </row>
    <row r="32716" spans="16:17" x14ac:dyDescent="0.3">
      <c r="P32716" s="99"/>
      <c r="Q32716" s="99"/>
    </row>
    <row r="32717" spans="16:17" x14ac:dyDescent="0.3">
      <c r="P32717" s="99"/>
      <c r="Q32717" s="99"/>
    </row>
    <row r="32718" spans="16:17" x14ac:dyDescent="0.3">
      <c r="P32718" s="99"/>
      <c r="Q32718" s="99"/>
    </row>
    <row r="32719" spans="16:17" x14ac:dyDescent="0.3">
      <c r="P32719" s="99"/>
      <c r="Q32719" s="99"/>
    </row>
    <row r="32720" spans="16:17" x14ac:dyDescent="0.3">
      <c r="P32720" s="99"/>
      <c r="Q32720" s="99"/>
    </row>
    <row r="32721" spans="16:17" x14ac:dyDescent="0.3">
      <c r="P32721" s="99"/>
      <c r="Q32721" s="99"/>
    </row>
    <row r="32722" spans="16:17" x14ac:dyDescent="0.3">
      <c r="P32722" s="99"/>
      <c r="Q32722" s="99"/>
    </row>
    <row r="32723" spans="16:17" x14ac:dyDescent="0.3">
      <c r="P32723" s="99"/>
      <c r="Q32723" s="99"/>
    </row>
    <row r="32724" spans="16:17" x14ac:dyDescent="0.3">
      <c r="P32724" s="99"/>
      <c r="Q32724" s="99"/>
    </row>
    <row r="32725" spans="16:17" x14ac:dyDescent="0.3">
      <c r="P32725" s="99"/>
      <c r="Q32725" s="99"/>
    </row>
    <row r="32726" spans="16:17" x14ac:dyDescent="0.3">
      <c r="P32726" s="99"/>
      <c r="Q32726" s="99"/>
    </row>
    <row r="32727" spans="16:17" x14ac:dyDescent="0.3">
      <c r="P32727" s="99"/>
      <c r="Q32727" s="99"/>
    </row>
    <row r="32728" spans="16:17" x14ac:dyDescent="0.3">
      <c r="P32728" s="99"/>
      <c r="Q32728" s="99"/>
    </row>
    <row r="32729" spans="16:17" x14ac:dyDescent="0.3">
      <c r="P32729" s="99"/>
      <c r="Q32729" s="99"/>
    </row>
    <row r="32730" spans="16:17" x14ac:dyDescent="0.3">
      <c r="P32730" s="99"/>
      <c r="Q32730" s="99"/>
    </row>
    <row r="32731" spans="16:17" x14ac:dyDescent="0.3">
      <c r="P32731" s="99"/>
      <c r="Q32731" s="99"/>
    </row>
    <row r="32732" spans="16:17" x14ac:dyDescent="0.3">
      <c r="P32732" s="99"/>
      <c r="Q32732" s="99"/>
    </row>
    <row r="32733" spans="16:17" x14ac:dyDescent="0.3">
      <c r="P32733" s="99"/>
      <c r="Q32733" s="99"/>
    </row>
    <row r="32734" spans="16:17" x14ac:dyDescent="0.3">
      <c r="P32734" s="99"/>
      <c r="Q32734" s="99"/>
    </row>
    <row r="32735" spans="16:17" x14ac:dyDescent="0.3">
      <c r="P32735" s="99"/>
      <c r="Q32735" s="99"/>
    </row>
    <row r="32736" spans="16:17" x14ac:dyDescent="0.3">
      <c r="P32736" s="99"/>
      <c r="Q32736" s="99"/>
    </row>
    <row r="32737" spans="16:17" x14ac:dyDescent="0.3">
      <c r="P32737" s="99"/>
      <c r="Q32737" s="99"/>
    </row>
    <row r="32738" spans="16:17" x14ac:dyDescent="0.3">
      <c r="P32738" s="99"/>
      <c r="Q32738" s="99"/>
    </row>
    <row r="32739" spans="16:17" x14ac:dyDescent="0.3">
      <c r="P32739" s="99"/>
      <c r="Q32739" s="99"/>
    </row>
    <row r="32740" spans="16:17" x14ac:dyDescent="0.3">
      <c r="P32740" s="99"/>
      <c r="Q32740" s="99"/>
    </row>
    <row r="32741" spans="16:17" x14ac:dyDescent="0.3">
      <c r="P32741" s="99"/>
      <c r="Q32741" s="99"/>
    </row>
    <row r="32742" spans="16:17" x14ac:dyDescent="0.3">
      <c r="P32742" s="99"/>
      <c r="Q32742" s="99"/>
    </row>
    <row r="32743" spans="16:17" x14ac:dyDescent="0.3">
      <c r="P32743" s="99"/>
      <c r="Q32743" s="99"/>
    </row>
    <row r="32744" spans="16:17" x14ac:dyDescent="0.3">
      <c r="P32744" s="99"/>
      <c r="Q32744" s="99"/>
    </row>
    <row r="32745" spans="16:17" x14ac:dyDescent="0.3">
      <c r="P32745" s="99"/>
      <c r="Q32745" s="99"/>
    </row>
    <row r="32746" spans="16:17" x14ac:dyDescent="0.3">
      <c r="P32746" s="99"/>
      <c r="Q32746" s="99"/>
    </row>
    <row r="32747" spans="16:17" x14ac:dyDescent="0.3">
      <c r="P32747" s="99"/>
      <c r="Q32747" s="99"/>
    </row>
    <row r="32748" spans="16:17" x14ac:dyDescent="0.3">
      <c r="P32748" s="99"/>
      <c r="Q32748" s="99"/>
    </row>
    <row r="32749" spans="16:17" x14ac:dyDescent="0.3">
      <c r="P32749" s="99"/>
      <c r="Q32749" s="99"/>
    </row>
    <row r="32750" spans="16:17" x14ac:dyDescent="0.3">
      <c r="P32750" s="99"/>
      <c r="Q32750" s="99"/>
    </row>
    <row r="32751" spans="16:17" x14ac:dyDescent="0.3">
      <c r="P32751" s="99"/>
      <c r="Q32751" s="99"/>
    </row>
    <row r="32752" spans="16:17" x14ac:dyDescent="0.3">
      <c r="P32752" s="99"/>
      <c r="Q32752" s="99"/>
    </row>
    <row r="32753" spans="16:17" x14ac:dyDescent="0.3">
      <c r="P32753" s="99"/>
      <c r="Q32753" s="99"/>
    </row>
    <row r="32754" spans="16:17" x14ac:dyDescent="0.3">
      <c r="P32754" s="99"/>
      <c r="Q32754" s="99"/>
    </row>
    <row r="32755" spans="16:17" x14ac:dyDescent="0.3">
      <c r="P32755" s="99"/>
      <c r="Q32755" s="99"/>
    </row>
    <row r="32756" spans="16:17" x14ac:dyDescent="0.3">
      <c r="P32756" s="99"/>
      <c r="Q32756" s="99"/>
    </row>
    <row r="32757" spans="16:17" x14ac:dyDescent="0.3">
      <c r="P32757" s="99"/>
      <c r="Q32757" s="99"/>
    </row>
    <row r="32758" spans="16:17" x14ac:dyDescent="0.3">
      <c r="P32758" s="99"/>
      <c r="Q32758" s="99"/>
    </row>
    <row r="32759" spans="16:17" x14ac:dyDescent="0.3">
      <c r="P32759" s="99"/>
      <c r="Q32759" s="99"/>
    </row>
    <row r="32760" spans="16:17" x14ac:dyDescent="0.3">
      <c r="P32760" s="99"/>
      <c r="Q32760" s="99"/>
    </row>
    <row r="32761" spans="16:17" x14ac:dyDescent="0.3">
      <c r="P32761" s="99"/>
      <c r="Q32761" s="99"/>
    </row>
    <row r="32762" spans="16:17" x14ac:dyDescent="0.3">
      <c r="P32762" s="99"/>
      <c r="Q32762" s="99"/>
    </row>
    <row r="32763" spans="16:17" x14ac:dyDescent="0.3">
      <c r="P32763" s="99"/>
      <c r="Q32763" s="99"/>
    </row>
    <row r="32764" spans="16:17" x14ac:dyDescent="0.3">
      <c r="P32764" s="99"/>
      <c r="Q32764" s="99"/>
    </row>
    <row r="32765" spans="16:17" x14ac:dyDescent="0.3">
      <c r="P32765" s="99"/>
      <c r="Q32765" s="99"/>
    </row>
    <row r="32766" spans="16:17" x14ac:dyDescent="0.3">
      <c r="P32766" s="99"/>
      <c r="Q32766" s="99"/>
    </row>
    <row r="32767" spans="16:17" x14ac:dyDescent="0.3">
      <c r="P32767" s="99"/>
      <c r="Q32767" s="99"/>
    </row>
    <row r="32768" spans="16:17" x14ac:dyDescent="0.3">
      <c r="P32768" s="99"/>
      <c r="Q32768" s="99"/>
    </row>
    <row r="32769" spans="16:17" x14ac:dyDescent="0.3">
      <c r="P32769" s="99"/>
      <c r="Q32769" s="99"/>
    </row>
    <row r="32770" spans="16:17" x14ac:dyDescent="0.3">
      <c r="P32770" s="99"/>
      <c r="Q32770" s="99"/>
    </row>
    <row r="32771" spans="16:17" x14ac:dyDescent="0.3">
      <c r="P32771" s="99"/>
      <c r="Q32771" s="99"/>
    </row>
    <row r="32772" spans="16:17" x14ac:dyDescent="0.3">
      <c r="P32772" s="99"/>
      <c r="Q32772" s="99"/>
    </row>
    <row r="32773" spans="16:17" x14ac:dyDescent="0.3">
      <c r="P32773" s="99"/>
      <c r="Q32773" s="99"/>
    </row>
    <row r="32774" spans="16:17" x14ac:dyDescent="0.3">
      <c r="P32774" s="99"/>
      <c r="Q32774" s="99"/>
    </row>
    <row r="32775" spans="16:17" x14ac:dyDescent="0.3">
      <c r="P32775" s="99"/>
      <c r="Q32775" s="99"/>
    </row>
    <row r="32776" spans="16:17" x14ac:dyDescent="0.3">
      <c r="P32776" s="99"/>
      <c r="Q32776" s="99"/>
    </row>
    <row r="32777" spans="16:17" x14ac:dyDescent="0.3">
      <c r="P32777" s="99"/>
      <c r="Q32777" s="99"/>
    </row>
    <row r="32778" spans="16:17" x14ac:dyDescent="0.3">
      <c r="P32778" s="99"/>
      <c r="Q32778" s="99"/>
    </row>
    <row r="32779" spans="16:17" x14ac:dyDescent="0.3">
      <c r="P32779" s="99"/>
      <c r="Q32779" s="99"/>
    </row>
    <row r="32780" spans="16:17" x14ac:dyDescent="0.3">
      <c r="P32780" s="99"/>
      <c r="Q32780" s="99"/>
    </row>
    <row r="32781" spans="16:17" x14ac:dyDescent="0.3">
      <c r="P32781" s="99"/>
      <c r="Q32781" s="99"/>
    </row>
    <row r="32782" spans="16:17" x14ac:dyDescent="0.3">
      <c r="P32782" s="99"/>
      <c r="Q32782" s="99"/>
    </row>
    <row r="32783" spans="16:17" x14ac:dyDescent="0.3">
      <c r="P32783" s="99"/>
      <c r="Q32783" s="99"/>
    </row>
    <row r="32784" spans="16:17" x14ac:dyDescent="0.3">
      <c r="P32784" s="99"/>
      <c r="Q32784" s="99"/>
    </row>
    <row r="32785" spans="16:17" x14ac:dyDescent="0.3">
      <c r="P32785" s="99"/>
      <c r="Q32785" s="99"/>
    </row>
    <row r="32786" spans="16:17" x14ac:dyDescent="0.3">
      <c r="P32786" s="99"/>
      <c r="Q32786" s="99"/>
    </row>
    <row r="32787" spans="16:17" x14ac:dyDescent="0.3">
      <c r="P32787" s="99"/>
      <c r="Q32787" s="99"/>
    </row>
    <row r="32788" spans="16:17" x14ac:dyDescent="0.3">
      <c r="P32788" s="99"/>
      <c r="Q32788" s="99"/>
    </row>
    <row r="32789" spans="16:17" x14ac:dyDescent="0.3">
      <c r="P32789" s="99"/>
      <c r="Q32789" s="99"/>
    </row>
    <row r="32790" spans="16:17" x14ac:dyDescent="0.3">
      <c r="P32790" s="99"/>
      <c r="Q32790" s="99"/>
    </row>
    <row r="32791" spans="16:17" x14ac:dyDescent="0.3">
      <c r="P32791" s="99"/>
      <c r="Q32791" s="99"/>
    </row>
    <row r="32792" spans="16:17" x14ac:dyDescent="0.3">
      <c r="P32792" s="99"/>
      <c r="Q32792" s="99"/>
    </row>
    <row r="32793" spans="16:17" x14ac:dyDescent="0.3">
      <c r="P32793" s="99"/>
      <c r="Q32793" s="99"/>
    </row>
    <row r="32794" spans="16:17" x14ac:dyDescent="0.3">
      <c r="P32794" s="99"/>
      <c r="Q32794" s="99"/>
    </row>
    <row r="32795" spans="16:17" x14ac:dyDescent="0.3">
      <c r="P32795" s="99"/>
      <c r="Q32795" s="99"/>
    </row>
    <row r="32796" spans="16:17" x14ac:dyDescent="0.3">
      <c r="P32796" s="99"/>
      <c r="Q32796" s="99"/>
    </row>
    <row r="32797" spans="16:17" x14ac:dyDescent="0.3">
      <c r="P32797" s="99"/>
      <c r="Q32797" s="99"/>
    </row>
    <row r="32798" spans="16:17" x14ac:dyDescent="0.3">
      <c r="P32798" s="99"/>
      <c r="Q32798" s="99"/>
    </row>
    <row r="32799" spans="16:17" x14ac:dyDescent="0.3">
      <c r="P32799" s="99"/>
      <c r="Q32799" s="99"/>
    </row>
    <row r="32800" spans="16:17" x14ac:dyDescent="0.3">
      <c r="P32800" s="99"/>
      <c r="Q32800" s="99"/>
    </row>
    <row r="32801" spans="16:17" x14ac:dyDescent="0.3">
      <c r="P32801" s="99"/>
      <c r="Q32801" s="99"/>
    </row>
    <row r="32802" spans="16:17" x14ac:dyDescent="0.3">
      <c r="P32802" s="99"/>
      <c r="Q32802" s="99"/>
    </row>
    <row r="32803" spans="16:17" x14ac:dyDescent="0.3">
      <c r="P32803" s="99"/>
      <c r="Q32803" s="99"/>
    </row>
    <row r="32804" spans="16:17" x14ac:dyDescent="0.3">
      <c r="P32804" s="99"/>
      <c r="Q32804" s="99"/>
    </row>
    <row r="32805" spans="16:17" x14ac:dyDescent="0.3">
      <c r="P32805" s="99"/>
      <c r="Q32805" s="99"/>
    </row>
    <row r="32806" spans="16:17" x14ac:dyDescent="0.3">
      <c r="P32806" s="99"/>
      <c r="Q32806" s="99"/>
    </row>
    <row r="32807" spans="16:17" x14ac:dyDescent="0.3">
      <c r="P32807" s="99"/>
      <c r="Q32807" s="99"/>
    </row>
    <row r="32808" spans="16:17" x14ac:dyDescent="0.3">
      <c r="P32808" s="99"/>
      <c r="Q32808" s="99"/>
    </row>
    <row r="32809" spans="16:17" x14ac:dyDescent="0.3">
      <c r="P32809" s="99"/>
      <c r="Q32809" s="99"/>
    </row>
    <row r="32810" spans="16:17" x14ac:dyDescent="0.3">
      <c r="P32810" s="99"/>
      <c r="Q32810" s="99"/>
    </row>
    <row r="32811" spans="16:17" x14ac:dyDescent="0.3">
      <c r="P32811" s="99"/>
      <c r="Q32811" s="99"/>
    </row>
    <row r="32812" spans="16:17" x14ac:dyDescent="0.3">
      <c r="P32812" s="99"/>
      <c r="Q32812" s="99"/>
    </row>
    <row r="32813" spans="16:17" x14ac:dyDescent="0.3">
      <c r="P32813" s="99"/>
      <c r="Q32813" s="99"/>
    </row>
    <row r="32814" spans="16:17" x14ac:dyDescent="0.3">
      <c r="P32814" s="99"/>
      <c r="Q32814" s="99"/>
    </row>
    <row r="32815" spans="16:17" x14ac:dyDescent="0.3">
      <c r="P32815" s="99"/>
      <c r="Q32815" s="99"/>
    </row>
    <row r="32816" spans="16:17" x14ac:dyDescent="0.3">
      <c r="P32816" s="99"/>
      <c r="Q32816" s="99"/>
    </row>
    <row r="32817" spans="16:17" x14ac:dyDescent="0.3">
      <c r="P32817" s="99"/>
      <c r="Q32817" s="99"/>
    </row>
    <row r="32818" spans="16:17" x14ac:dyDescent="0.3">
      <c r="P32818" s="99"/>
      <c r="Q32818" s="99"/>
    </row>
    <row r="32819" spans="16:17" x14ac:dyDescent="0.3">
      <c r="P32819" s="99"/>
      <c r="Q32819" s="99"/>
    </row>
    <row r="32820" spans="16:17" x14ac:dyDescent="0.3">
      <c r="P32820" s="99"/>
      <c r="Q32820" s="99"/>
    </row>
    <row r="32821" spans="16:17" x14ac:dyDescent="0.3">
      <c r="P32821" s="99"/>
      <c r="Q32821" s="99"/>
    </row>
    <row r="32822" spans="16:17" x14ac:dyDescent="0.3">
      <c r="P32822" s="99"/>
      <c r="Q32822" s="99"/>
    </row>
    <row r="32823" spans="16:17" x14ac:dyDescent="0.3">
      <c r="P32823" s="99"/>
      <c r="Q32823" s="99"/>
    </row>
    <row r="32824" spans="16:17" x14ac:dyDescent="0.3">
      <c r="P32824" s="99"/>
      <c r="Q32824" s="99"/>
    </row>
    <row r="32825" spans="16:17" x14ac:dyDescent="0.3">
      <c r="P32825" s="99"/>
      <c r="Q32825" s="99"/>
    </row>
    <row r="32826" spans="16:17" x14ac:dyDescent="0.3">
      <c r="P32826" s="99"/>
      <c r="Q32826" s="99"/>
    </row>
    <row r="32827" spans="16:17" x14ac:dyDescent="0.3">
      <c r="P32827" s="99"/>
      <c r="Q32827" s="99"/>
    </row>
    <row r="32828" spans="16:17" x14ac:dyDescent="0.3">
      <c r="P32828" s="99"/>
      <c r="Q32828" s="99"/>
    </row>
    <row r="32829" spans="16:17" x14ac:dyDescent="0.3">
      <c r="P32829" s="99"/>
      <c r="Q32829" s="99"/>
    </row>
    <row r="32830" spans="16:17" x14ac:dyDescent="0.3">
      <c r="P32830" s="99"/>
      <c r="Q32830" s="99"/>
    </row>
    <row r="32831" spans="16:17" x14ac:dyDescent="0.3">
      <c r="P32831" s="99"/>
      <c r="Q32831" s="99"/>
    </row>
    <row r="32832" spans="16:17" x14ac:dyDescent="0.3">
      <c r="P32832" s="99"/>
      <c r="Q32832" s="99"/>
    </row>
    <row r="32833" spans="16:17" x14ac:dyDescent="0.3">
      <c r="P32833" s="99"/>
      <c r="Q32833" s="99"/>
    </row>
    <row r="32834" spans="16:17" x14ac:dyDescent="0.3">
      <c r="P32834" s="99"/>
      <c r="Q32834" s="99"/>
    </row>
    <row r="32835" spans="16:17" x14ac:dyDescent="0.3">
      <c r="P32835" s="99"/>
      <c r="Q32835" s="99"/>
    </row>
    <row r="32836" spans="16:17" x14ac:dyDescent="0.3">
      <c r="P32836" s="99"/>
      <c r="Q32836" s="99"/>
    </row>
    <row r="32837" spans="16:17" x14ac:dyDescent="0.3">
      <c r="P32837" s="99"/>
      <c r="Q32837" s="99"/>
    </row>
    <row r="32838" spans="16:17" x14ac:dyDescent="0.3">
      <c r="P32838" s="99"/>
      <c r="Q32838" s="99"/>
    </row>
    <row r="32839" spans="16:17" x14ac:dyDescent="0.3">
      <c r="P32839" s="99"/>
      <c r="Q32839" s="99"/>
    </row>
    <row r="32840" spans="16:17" x14ac:dyDescent="0.3">
      <c r="P32840" s="99"/>
      <c r="Q32840" s="99"/>
    </row>
    <row r="32841" spans="16:17" x14ac:dyDescent="0.3">
      <c r="P32841" s="99"/>
      <c r="Q32841" s="99"/>
    </row>
    <row r="32842" spans="16:17" x14ac:dyDescent="0.3">
      <c r="P32842" s="99"/>
      <c r="Q32842" s="99"/>
    </row>
    <row r="32843" spans="16:17" x14ac:dyDescent="0.3">
      <c r="P32843" s="99"/>
      <c r="Q32843" s="99"/>
    </row>
    <row r="32844" spans="16:17" x14ac:dyDescent="0.3">
      <c r="P32844" s="99"/>
      <c r="Q32844" s="99"/>
    </row>
    <row r="32845" spans="16:17" x14ac:dyDescent="0.3">
      <c r="P32845" s="99"/>
      <c r="Q32845" s="99"/>
    </row>
    <row r="32846" spans="16:17" x14ac:dyDescent="0.3">
      <c r="P32846" s="99"/>
      <c r="Q32846" s="99"/>
    </row>
    <row r="32847" spans="16:17" x14ac:dyDescent="0.3">
      <c r="P32847" s="99"/>
      <c r="Q32847" s="99"/>
    </row>
    <row r="32848" spans="16:17" x14ac:dyDescent="0.3">
      <c r="P32848" s="99"/>
      <c r="Q32848" s="99"/>
    </row>
    <row r="32849" spans="16:17" x14ac:dyDescent="0.3">
      <c r="P32849" s="99"/>
      <c r="Q32849" s="99"/>
    </row>
    <row r="32850" spans="16:17" x14ac:dyDescent="0.3">
      <c r="P32850" s="99"/>
      <c r="Q32850" s="99"/>
    </row>
    <row r="32851" spans="16:17" x14ac:dyDescent="0.3">
      <c r="P32851" s="99"/>
      <c r="Q32851" s="99"/>
    </row>
    <row r="32852" spans="16:17" x14ac:dyDescent="0.3">
      <c r="P32852" s="99"/>
      <c r="Q32852" s="99"/>
    </row>
    <row r="32853" spans="16:17" x14ac:dyDescent="0.3">
      <c r="P32853" s="99"/>
      <c r="Q32853" s="99"/>
    </row>
    <row r="32854" spans="16:17" x14ac:dyDescent="0.3">
      <c r="P32854" s="99"/>
      <c r="Q32854" s="99"/>
    </row>
    <row r="32855" spans="16:17" x14ac:dyDescent="0.3">
      <c r="P32855" s="99"/>
      <c r="Q32855" s="99"/>
    </row>
    <row r="32856" spans="16:17" x14ac:dyDescent="0.3">
      <c r="P32856" s="99"/>
      <c r="Q32856" s="99"/>
    </row>
    <row r="32857" spans="16:17" x14ac:dyDescent="0.3">
      <c r="P32857" s="99"/>
      <c r="Q32857" s="99"/>
    </row>
    <row r="32858" spans="16:17" x14ac:dyDescent="0.3">
      <c r="P32858" s="99"/>
      <c r="Q32858" s="99"/>
    </row>
    <row r="32859" spans="16:17" x14ac:dyDescent="0.3">
      <c r="P32859" s="99"/>
      <c r="Q32859" s="99"/>
    </row>
    <row r="32860" spans="16:17" x14ac:dyDescent="0.3">
      <c r="P32860" s="99"/>
      <c r="Q32860" s="99"/>
    </row>
    <row r="32861" spans="16:17" x14ac:dyDescent="0.3">
      <c r="P32861" s="99"/>
      <c r="Q32861" s="99"/>
    </row>
    <row r="32862" spans="16:17" x14ac:dyDescent="0.3">
      <c r="P32862" s="99"/>
      <c r="Q32862" s="99"/>
    </row>
    <row r="32863" spans="16:17" x14ac:dyDescent="0.3">
      <c r="P32863" s="99"/>
      <c r="Q32863" s="99"/>
    </row>
    <row r="32864" spans="16:17" x14ac:dyDescent="0.3">
      <c r="P32864" s="99"/>
      <c r="Q32864" s="99"/>
    </row>
    <row r="32865" spans="16:17" x14ac:dyDescent="0.3">
      <c r="P32865" s="99"/>
      <c r="Q32865" s="99"/>
    </row>
    <row r="32866" spans="16:17" x14ac:dyDescent="0.3">
      <c r="P32866" s="99"/>
      <c r="Q32866" s="99"/>
    </row>
    <row r="32867" spans="16:17" x14ac:dyDescent="0.3">
      <c r="P32867" s="99"/>
      <c r="Q32867" s="99"/>
    </row>
    <row r="32868" spans="16:17" x14ac:dyDescent="0.3">
      <c r="P32868" s="99"/>
      <c r="Q32868" s="99"/>
    </row>
    <row r="32869" spans="16:17" x14ac:dyDescent="0.3">
      <c r="P32869" s="99"/>
      <c r="Q32869" s="99"/>
    </row>
    <row r="32870" spans="16:17" x14ac:dyDescent="0.3">
      <c r="P32870" s="99"/>
      <c r="Q32870" s="99"/>
    </row>
    <row r="32871" spans="16:17" x14ac:dyDescent="0.3">
      <c r="P32871" s="99"/>
      <c r="Q32871" s="99"/>
    </row>
    <row r="32872" spans="16:17" x14ac:dyDescent="0.3">
      <c r="P32872" s="99"/>
      <c r="Q32872" s="99"/>
    </row>
    <row r="32873" spans="16:17" x14ac:dyDescent="0.3">
      <c r="P32873" s="99"/>
      <c r="Q32873" s="99"/>
    </row>
    <row r="32874" spans="16:17" x14ac:dyDescent="0.3">
      <c r="P32874" s="99"/>
      <c r="Q32874" s="99"/>
    </row>
    <row r="32875" spans="16:17" x14ac:dyDescent="0.3">
      <c r="P32875" s="99"/>
      <c r="Q32875" s="99"/>
    </row>
    <row r="32876" spans="16:17" x14ac:dyDescent="0.3">
      <c r="P32876" s="99"/>
      <c r="Q32876" s="99"/>
    </row>
    <row r="32877" spans="16:17" x14ac:dyDescent="0.3">
      <c r="P32877" s="99"/>
      <c r="Q32877" s="99"/>
    </row>
    <row r="32878" spans="16:17" x14ac:dyDescent="0.3">
      <c r="P32878" s="99"/>
      <c r="Q32878" s="99"/>
    </row>
    <row r="32879" spans="16:17" x14ac:dyDescent="0.3">
      <c r="P32879" s="99"/>
      <c r="Q32879" s="99"/>
    </row>
    <row r="32880" spans="16:17" x14ac:dyDescent="0.3">
      <c r="P32880" s="99"/>
      <c r="Q32880" s="99"/>
    </row>
    <row r="32881" spans="16:17" x14ac:dyDescent="0.3">
      <c r="P32881" s="99"/>
      <c r="Q32881" s="99"/>
    </row>
    <row r="32882" spans="16:17" x14ac:dyDescent="0.3">
      <c r="P32882" s="99"/>
      <c r="Q32882" s="99"/>
    </row>
    <row r="32883" spans="16:17" x14ac:dyDescent="0.3">
      <c r="P32883" s="99"/>
      <c r="Q32883" s="99"/>
    </row>
    <row r="32884" spans="16:17" x14ac:dyDescent="0.3">
      <c r="P32884" s="99"/>
      <c r="Q32884" s="99"/>
    </row>
    <row r="32885" spans="16:17" x14ac:dyDescent="0.3">
      <c r="P32885" s="99"/>
      <c r="Q32885" s="99"/>
    </row>
    <row r="32886" spans="16:17" x14ac:dyDescent="0.3">
      <c r="P32886" s="99"/>
      <c r="Q32886" s="99"/>
    </row>
    <row r="32887" spans="16:17" x14ac:dyDescent="0.3">
      <c r="P32887" s="99"/>
      <c r="Q32887" s="99"/>
    </row>
    <row r="32888" spans="16:17" x14ac:dyDescent="0.3">
      <c r="P32888" s="99"/>
      <c r="Q32888" s="99"/>
    </row>
    <row r="32889" spans="16:17" x14ac:dyDescent="0.3">
      <c r="P32889" s="99"/>
      <c r="Q32889" s="99"/>
    </row>
    <row r="32890" spans="16:17" x14ac:dyDescent="0.3">
      <c r="P32890" s="99"/>
      <c r="Q32890" s="99"/>
    </row>
    <row r="32891" spans="16:17" x14ac:dyDescent="0.3">
      <c r="P32891" s="99"/>
      <c r="Q32891" s="99"/>
    </row>
    <row r="32892" spans="16:17" x14ac:dyDescent="0.3">
      <c r="P32892" s="99"/>
      <c r="Q32892" s="99"/>
    </row>
    <row r="32893" spans="16:17" x14ac:dyDescent="0.3">
      <c r="P32893" s="99"/>
      <c r="Q32893" s="99"/>
    </row>
    <row r="32894" spans="16:17" x14ac:dyDescent="0.3">
      <c r="P32894" s="99"/>
      <c r="Q32894" s="99"/>
    </row>
    <row r="32895" spans="16:17" x14ac:dyDescent="0.3">
      <c r="P32895" s="99"/>
      <c r="Q32895" s="99"/>
    </row>
    <row r="32896" spans="16:17" x14ac:dyDescent="0.3">
      <c r="P32896" s="99"/>
      <c r="Q32896" s="99"/>
    </row>
    <row r="32897" spans="16:17" x14ac:dyDescent="0.3">
      <c r="P32897" s="99"/>
      <c r="Q32897" s="99"/>
    </row>
    <row r="32898" spans="16:17" x14ac:dyDescent="0.3">
      <c r="P32898" s="99"/>
      <c r="Q32898" s="99"/>
    </row>
    <row r="32899" spans="16:17" x14ac:dyDescent="0.3">
      <c r="P32899" s="99"/>
      <c r="Q32899" s="99"/>
    </row>
    <row r="32900" spans="16:17" x14ac:dyDescent="0.3">
      <c r="P32900" s="99"/>
      <c r="Q32900" s="99"/>
    </row>
    <row r="32901" spans="16:17" x14ac:dyDescent="0.3">
      <c r="P32901" s="99"/>
      <c r="Q32901" s="99"/>
    </row>
    <row r="32902" spans="16:17" x14ac:dyDescent="0.3">
      <c r="P32902" s="99"/>
      <c r="Q32902" s="99"/>
    </row>
    <row r="32903" spans="16:17" x14ac:dyDescent="0.3">
      <c r="P32903" s="99"/>
      <c r="Q32903" s="99"/>
    </row>
    <row r="32904" spans="16:17" x14ac:dyDescent="0.3">
      <c r="P32904" s="99"/>
      <c r="Q32904" s="99"/>
    </row>
    <row r="32905" spans="16:17" x14ac:dyDescent="0.3">
      <c r="P32905" s="99"/>
      <c r="Q32905" s="99"/>
    </row>
    <row r="32906" spans="16:17" x14ac:dyDescent="0.3">
      <c r="P32906" s="99"/>
      <c r="Q32906" s="99"/>
    </row>
    <row r="32907" spans="16:17" x14ac:dyDescent="0.3">
      <c r="P32907" s="99"/>
      <c r="Q32907" s="99"/>
    </row>
    <row r="32908" spans="16:17" x14ac:dyDescent="0.3">
      <c r="P32908" s="99"/>
      <c r="Q32908" s="99"/>
    </row>
    <row r="32909" spans="16:17" x14ac:dyDescent="0.3">
      <c r="P32909" s="99"/>
      <c r="Q32909" s="99"/>
    </row>
    <row r="32910" spans="16:17" x14ac:dyDescent="0.3">
      <c r="P32910" s="99"/>
      <c r="Q32910" s="99"/>
    </row>
    <row r="32911" spans="16:17" x14ac:dyDescent="0.3">
      <c r="P32911" s="99"/>
      <c r="Q32911" s="99"/>
    </row>
    <row r="32912" spans="16:17" x14ac:dyDescent="0.3">
      <c r="P32912" s="99"/>
      <c r="Q32912" s="99"/>
    </row>
    <row r="32913" spans="16:17" x14ac:dyDescent="0.3">
      <c r="P32913" s="99"/>
      <c r="Q32913" s="99"/>
    </row>
    <row r="32914" spans="16:17" x14ac:dyDescent="0.3">
      <c r="P32914" s="99"/>
      <c r="Q32914" s="99"/>
    </row>
    <row r="32915" spans="16:17" x14ac:dyDescent="0.3">
      <c r="P32915" s="99"/>
      <c r="Q32915" s="99"/>
    </row>
    <row r="32916" spans="16:17" x14ac:dyDescent="0.3">
      <c r="P32916" s="99"/>
      <c r="Q32916" s="99"/>
    </row>
    <row r="32917" spans="16:17" x14ac:dyDescent="0.3">
      <c r="P32917" s="99"/>
      <c r="Q32917" s="99"/>
    </row>
    <row r="32918" spans="16:17" x14ac:dyDescent="0.3">
      <c r="P32918" s="99"/>
      <c r="Q32918" s="99"/>
    </row>
    <row r="32919" spans="16:17" x14ac:dyDescent="0.3">
      <c r="P32919" s="99"/>
      <c r="Q32919" s="99"/>
    </row>
    <row r="32920" spans="16:17" x14ac:dyDescent="0.3">
      <c r="P32920" s="99"/>
      <c r="Q32920" s="99"/>
    </row>
    <row r="32921" spans="16:17" x14ac:dyDescent="0.3">
      <c r="P32921" s="99"/>
      <c r="Q32921" s="99"/>
    </row>
    <row r="32922" spans="16:17" x14ac:dyDescent="0.3">
      <c r="P32922" s="99"/>
      <c r="Q32922" s="99"/>
    </row>
    <row r="32923" spans="16:17" x14ac:dyDescent="0.3">
      <c r="P32923" s="99"/>
      <c r="Q32923" s="99"/>
    </row>
    <row r="32924" spans="16:17" x14ac:dyDescent="0.3">
      <c r="P32924" s="99"/>
      <c r="Q32924" s="99"/>
    </row>
    <row r="32925" spans="16:17" x14ac:dyDescent="0.3">
      <c r="P32925" s="99"/>
      <c r="Q32925" s="99"/>
    </row>
    <row r="32926" spans="16:17" x14ac:dyDescent="0.3">
      <c r="P32926" s="99"/>
      <c r="Q32926" s="99"/>
    </row>
    <row r="32927" spans="16:17" x14ac:dyDescent="0.3">
      <c r="P32927" s="99"/>
      <c r="Q32927" s="99"/>
    </row>
    <row r="32928" spans="16:17" x14ac:dyDescent="0.3">
      <c r="P32928" s="99"/>
      <c r="Q32928" s="99"/>
    </row>
    <row r="32929" spans="16:17" x14ac:dyDescent="0.3">
      <c r="P32929" s="99"/>
      <c r="Q32929" s="99"/>
    </row>
    <row r="32930" spans="16:17" x14ac:dyDescent="0.3">
      <c r="P32930" s="99"/>
      <c r="Q32930" s="99"/>
    </row>
    <row r="32931" spans="16:17" x14ac:dyDescent="0.3">
      <c r="P32931" s="99"/>
      <c r="Q32931" s="99"/>
    </row>
    <row r="32932" spans="16:17" x14ac:dyDescent="0.3">
      <c r="P32932" s="99"/>
      <c r="Q32932" s="99"/>
    </row>
    <row r="32933" spans="16:17" x14ac:dyDescent="0.3">
      <c r="P32933" s="99"/>
      <c r="Q32933" s="99"/>
    </row>
    <row r="32934" spans="16:17" x14ac:dyDescent="0.3">
      <c r="P32934" s="99"/>
      <c r="Q32934" s="99"/>
    </row>
    <row r="32935" spans="16:17" x14ac:dyDescent="0.3">
      <c r="P32935" s="99"/>
      <c r="Q32935" s="99"/>
    </row>
    <row r="32936" spans="16:17" x14ac:dyDescent="0.3">
      <c r="P32936" s="99"/>
      <c r="Q32936" s="99"/>
    </row>
    <row r="32937" spans="16:17" x14ac:dyDescent="0.3">
      <c r="P32937" s="99"/>
      <c r="Q32937" s="99"/>
    </row>
    <row r="32938" spans="16:17" x14ac:dyDescent="0.3">
      <c r="P32938" s="99"/>
      <c r="Q32938" s="99"/>
    </row>
    <row r="32939" spans="16:17" x14ac:dyDescent="0.3">
      <c r="P32939" s="99"/>
      <c r="Q32939" s="99"/>
    </row>
    <row r="32940" spans="16:17" x14ac:dyDescent="0.3">
      <c r="P32940" s="99"/>
      <c r="Q32940" s="99"/>
    </row>
    <row r="32941" spans="16:17" x14ac:dyDescent="0.3">
      <c r="P32941" s="99"/>
      <c r="Q32941" s="99"/>
    </row>
    <row r="32942" spans="16:17" x14ac:dyDescent="0.3">
      <c r="P32942" s="99"/>
      <c r="Q32942" s="99"/>
    </row>
    <row r="32943" spans="16:17" x14ac:dyDescent="0.3">
      <c r="P32943" s="99"/>
      <c r="Q32943" s="99"/>
    </row>
    <row r="32944" spans="16:17" x14ac:dyDescent="0.3">
      <c r="P32944" s="99"/>
      <c r="Q32944" s="99"/>
    </row>
    <row r="32945" spans="16:17" x14ac:dyDescent="0.3">
      <c r="P32945" s="99"/>
      <c r="Q32945" s="99"/>
    </row>
    <row r="32946" spans="16:17" x14ac:dyDescent="0.3">
      <c r="P32946" s="99"/>
      <c r="Q32946" s="99"/>
    </row>
    <row r="32947" spans="16:17" x14ac:dyDescent="0.3">
      <c r="P32947" s="99"/>
      <c r="Q32947" s="99"/>
    </row>
    <row r="32948" spans="16:17" x14ac:dyDescent="0.3">
      <c r="P32948" s="99"/>
      <c r="Q32948" s="99"/>
    </row>
    <row r="32949" spans="16:17" x14ac:dyDescent="0.3">
      <c r="P32949" s="99"/>
      <c r="Q32949" s="99"/>
    </row>
    <row r="32950" spans="16:17" x14ac:dyDescent="0.3">
      <c r="P32950" s="99"/>
      <c r="Q32950" s="99"/>
    </row>
    <row r="32951" spans="16:17" x14ac:dyDescent="0.3">
      <c r="P32951" s="99"/>
      <c r="Q32951" s="99"/>
    </row>
    <row r="32952" spans="16:17" x14ac:dyDescent="0.3">
      <c r="P32952" s="99"/>
      <c r="Q32952" s="99"/>
    </row>
    <row r="32953" spans="16:17" x14ac:dyDescent="0.3">
      <c r="P32953" s="99"/>
      <c r="Q32953" s="99"/>
    </row>
    <row r="32954" spans="16:17" x14ac:dyDescent="0.3">
      <c r="P32954" s="99"/>
      <c r="Q32954" s="99"/>
    </row>
    <row r="32955" spans="16:17" x14ac:dyDescent="0.3">
      <c r="P32955" s="99"/>
      <c r="Q32955" s="99"/>
    </row>
    <row r="32956" spans="16:17" x14ac:dyDescent="0.3">
      <c r="P32956" s="99"/>
      <c r="Q32956" s="99"/>
    </row>
    <row r="32957" spans="16:17" x14ac:dyDescent="0.3">
      <c r="P32957" s="99"/>
      <c r="Q32957" s="99"/>
    </row>
    <row r="32958" spans="16:17" x14ac:dyDescent="0.3">
      <c r="P32958" s="99"/>
      <c r="Q32958" s="99"/>
    </row>
    <row r="32959" spans="16:17" x14ac:dyDescent="0.3">
      <c r="P32959" s="99"/>
      <c r="Q32959" s="99"/>
    </row>
    <row r="32960" spans="16:17" x14ac:dyDescent="0.3">
      <c r="P32960" s="99"/>
      <c r="Q32960" s="99"/>
    </row>
    <row r="32961" spans="16:17" x14ac:dyDescent="0.3">
      <c r="P32961" s="99"/>
      <c r="Q32961" s="99"/>
    </row>
    <row r="32962" spans="16:17" x14ac:dyDescent="0.3">
      <c r="P32962" s="99"/>
      <c r="Q32962" s="99"/>
    </row>
    <row r="32963" spans="16:17" x14ac:dyDescent="0.3">
      <c r="P32963" s="99"/>
      <c r="Q32963" s="99"/>
    </row>
    <row r="32964" spans="16:17" x14ac:dyDescent="0.3">
      <c r="P32964" s="99"/>
      <c r="Q32964" s="99"/>
    </row>
    <row r="32965" spans="16:17" x14ac:dyDescent="0.3">
      <c r="P32965" s="99"/>
      <c r="Q32965" s="99"/>
    </row>
    <row r="32966" spans="16:17" x14ac:dyDescent="0.3">
      <c r="P32966" s="99"/>
      <c r="Q32966" s="99"/>
    </row>
    <row r="32967" spans="16:17" x14ac:dyDescent="0.3">
      <c r="P32967" s="99"/>
      <c r="Q32967" s="99"/>
    </row>
    <row r="32968" spans="16:17" x14ac:dyDescent="0.3">
      <c r="P32968" s="99"/>
      <c r="Q32968" s="99"/>
    </row>
    <row r="32969" spans="16:17" x14ac:dyDescent="0.3">
      <c r="P32969" s="99"/>
      <c r="Q32969" s="99"/>
    </row>
    <row r="32970" spans="16:17" x14ac:dyDescent="0.3">
      <c r="P32970" s="99"/>
      <c r="Q32970" s="99"/>
    </row>
    <row r="32971" spans="16:17" x14ac:dyDescent="0.3">
      <c r="P32971" s="99"/>
      <c r="Q32971" s="99"/>
    </row>
    <row r="32972" spans="16:17" x14ac:dyDescent="0.3">
      <c r="P32972" s="99"/>
      <c r="Q32972" s="99"/>
    </row>
    <row r="32973" spans="16:17" x14ac:dyDescent="0.3">
      <c r="P32973" s="99"/>
      <c r="Q32973" s="99"/>
    </row>
    <row r="32974" spans="16:17" x14ac:dyDescent="0.3">
      <c r="P32974" s="99"/>
      <c r="Q32974" s="99"/>
    </row>
    <row r="32975" spans="16:17" x14ac:dyDescent="0.3">
      <c r="P32975" s="99"/>
      <c r="Q32975" s="99"/>
    </row>
    <row r="32976" spans="16:17" x14ac:dyDescent="0.3">
      <c r="P32976" s="99"/>
      <c r="Q32976" s="99"/>
    </row>
    <row r="32977" spans="16:17" x14ac:dyDescent="0.3">
      <c r="P32977" s="99"/>
      <c r="Q32977" s="99"/>
    </row>
    <row r="32978" spans="16:17" x14ac:dyDescent="0.3">
      <c r="P32978" s="99"/>
      <c r="Q32978" s="99"/>
    </row>
    <row r="32979" spans="16:17" x14ac:dyDescent="0.3">
      <c r="P32979" s="99"/>
      <c r="Q32979" s="99"/>
    </row>
    <row r="32980" spans="16:17" x14ac:dyDescent="0.3">
      <c r="P32980" s="99"/>
      <c r="Q32980" s="99"/>
    </row>
    <row r="32981" spans="16:17" x14ac:dyDescent="0.3">
      <c r="P32981" s="99"/>
      <c r="Q32981" s="99"/>
    </row>
    <row r="32982" spans="16:17" x14ac:dyDescent="0.3">
      <c r="P32982" s="99"/>
      <c r="Q32982" s="99"/>
    </row>
    <row r="32983" spans="16:17" x14ac:dyDescent="0.3">
      <c r="P32983" s="99"/>
      <c r="Q32983" s="99"/>
    </row>
    <row r="32984" spans="16:17" x14ac:dyDescent="0.3">
      <c r="P32984" s="99"/>
      <c r="Q32984" s="99"/>
    </row>
    <row r="32985" spans="16:17" x14ac:dyDescent="0.3">
      <c r="P32985" s="99"/>
      <c r="Q32985" s="99"/>
    </row>
    <row r="32986" spans="16:17" x14ac:dyDescent="0.3">
      <c r="P32986" s="99"/>
      <c r="Q32986" s="99"/>
    </row>
    <row r="32987" spans="16:17" x14ac:dyDescent="0.3">
      <c r="P32987" s="99"/>
      <c r="Q32987" s="99"/>
    </row>
    <row r="32988" spans="16:17" x14ac:dyDescent="0.3">
      <c r="P32988" s="99"/>
      <c r="Q32988" s="99"/>
    </row>
    <row r="32989" spans="16:17" x14ac:dyDescent="0.3">
      <c r="P32989" s="99"/>
      <c r="Q32989" s="99"/>
    </row>
    <row r="32990" spans="16:17" x14ac:dyDescent="0.3">
      <c r="P32990" s="99"/>
      <c r="Q32990" s="99"/>
    </row>
    <row r="32991" spans="16:17" x14ac:dyDescent="0.3">
      <c r="P32991" s="99"/>
      <c r="Q32991" s="99"/>
    </row>
    <row r="32992" spans="16:17" x14ac:dyDescent="0.3">
      <c r="P32992" s="99"/>
      <c r="Q32992" s="99"/>
    </row>
    <row r="32993" spans="16:17" x14ac:dyDescent="0.3">
      <c r="P32993" s="99"/>
      <c r="Q32993" s="99"/>
    </row>
    <row r="32994" spans="16:17" x14ac:dyDescent="0.3">
      <c r="P32994" s="99"/>
      <c r="Q32994" s="99"/>
    </row>
    <row r="32995" spans="16:17" x14ac:dyDescent="0.3">
      <c r="P32995" s="99"/>
      <c r="Q32995" s="99"/>
    </row>
    <row r="32996" spans="16:17" x14ac:dyDescent="0.3">
      <c r="P32996" s="99"/>
      <c r="Q32996" s="99"/>
    </row>
    <row r="32997" spans="16:17" x14ac:dyDescent="0.3">
      <c r="P32997" s="99"/>
      <c r="Q32997" s="99"/>
    </row>
    <row r="32998" spans="16:17" x14ac:dyDescent="0.3">
      <c r="P32998" s="99"/>
      <c r="Q32998" s="99"/>
    </row>
    <row r="32999" spans="16:17" x14ac:dyDescent="0.3">
      <c r="P32999" s="99"/>
      <c r="Q32999" s="99"/>
    </row>
    <row r="33000" spans="16:17" x14ac:dyDescent="0.3">
      <c r="P33000" s="99"/>
      <c r="Q33000" s="99"/>
    </row>
    <row r="33001" spans="16:17" x14ac:dyDescent="0.3">
      <c r="P33001" s="99"/>
      <c r="Q33001" s="99"/>
    </row>
    <row r="33002" spans="16:17" x14ac:dyDescent="0.3">
      <c r="P33002" s="99"/>
      <c r="Q33002" s="99"/>
    </row>
    <row r="33003" spans="16:17" x14ac:dyDescent="0.3">
      <c r="P33003" s="99"/>
      <c r="Q33003" s="99"/>
    </row>
    <row r="33004" spans="16:17" x14ac:dyDescent="0.3">
      <c r="P33004" s="99"/>
      <c r="Q33004" s="99"/>
    </row>
    <row r="33005" spans="16:17" x14ac:dyDescent="0.3">
      <c r="P33005" s="99"/>
      <c r="Q33005" s="99"/>
    </row>
    <row r="33006" spans="16:17" x14ac:dyDescent="0.3">
      <c r="P33006" s="99"/>
      <c r="Q33006" s="99"/>
    </row>
    <row r="33007" spans="16:17" x14ac:dyDescent="0.3">
      <c r="P33007" s="99"/>
      <c r="Q33007" s="99"/>
    </row>
    <row r="33008" spans="16:17" x14ac:dyDescent="0.3">
      <c r="P33008" s="99"/>
      <c r="Q33008" s="99"/>
    </row>
    <row r="33009" spans="16:17" x14ac:dyDescent="0.3">
      <c r="P33009" s="99"/>
      <c r="Q33009" s="99"/>
    </row>
    <row r="33010" spans="16:17" x14ac:dyDescent="0.3">
      <c r="P33010" s="99"/>
      <c r="Q33010" s="99"/>
    </row>
    <row r="33011" spans="16:17" x14ac:dyDescent="0.3">
      <c r="P33011" s="99"/>
      <c r="Q33011" s="99"/>
    </row>
    <row r="33012" spans="16:17" x14ac:dyDescent="0.3">
      <c r="P33012" s="99"/>
      <c r="Q33012" s="99"/>
    </row>
    <row r="33013" spans="16:17" x14ac:dyDescent="0.3">
      <c r="P33013" s="99"/>
      <c r="Q33013" s="99"/>
    </row>
    <row r="33014" spans="16:17" x14ac:dyDescent="0.3">
      <c r="P33014" s="99"/>
      <c r="Q33014" s="99"/>
    </row>
    <row r="33015" spans="16:17" x14ac:dyDescent="0.3">
      <c r="P33015" s="99"/>
      <c r="Q33015" s="99"/>
    </row>
    <row r="33016" spans="16:17" x14ac:dyDescent="0.3">
      <c r="P33016" s="99"/>
      <c r="Q33016" s="99"/>
    </row>
    <row r="33017" spans="16:17" x14ac:dyDescent="0.3">
      <c r="P33017" s="99"/>
      <c r="Q33017" s="99"/>
    </row>
    <row r="33018" spans="16:17" x14ac:dyDescent="0.3">
      <c r="P33018" s="99"/>
      <c r="Q33018" s="99"/>
    </row>
    <row r="33019" spans="16:17" x14ac:dyDescent="0.3">
      <c r="P33019" s="99"/>
      <c r="Q33019" s="99"/>
    </row>
    <row r="33020" spans="16:17" x14ac:dyDescent="0.3">
      <c r="P33020" s="99"/>
      <c r="Q33020" s="99"/>
    </row>
    <row r="33021" spans="16:17" x14ac:dyDescent="0.3">
      <c r="P33021" s="99"/>
      <c r="Q33021" s="99"/>
    </row>
    <row r="33022" spans="16:17" x14ac:dyDescent="0.3">
      <c r="P33022" s="99"/>
      <c r="Q33022" s="99"/>
    </row>
    <row r="33023" spans="16:17" x14ac:dyDescent="0.3">
      <c r="P33023" s="99"/>
      <c r="Q33023" s="99"/>
    </row>
    <row r="33024" spans="16:17" x14ac:dyDescent="0.3">
      <c r="P33024" s="99"/>
      <c r="Q33024" s="99"/>
    </row>
    <row r="33025" spans="16:17" x14ac:dyDescent="0.3">
      <c r="P33025" s="99"/>
      <c r="Q33025" s="99"/>
    </row>
    <row r="33026" spans="16:17" x14ac:dyDescent="0.3">
      <c r="P33026" s="99"/>
      <c r="Q33026" s="99"/>
    </row>
    <row r="33027" spans="16:17" x14ac:dyDescent="0.3">
      <c r="P33027" s="99"/>
      <c r="Q33027" s="99"/>
    </row>
    <row r="33028" spans="16:17" x14ac:dyDescent="0.3">
      <c r="P33028" s="99"/>
      <c r="Q33028" s="99"/>
    </row>
    <row r="33029" spans="16:17" x14ac:dyDescent="0.3">
      <c r="P33029" s="99"/>
      <c r="Q33029" s="99"/>
    </row>
    <row r="33030" spans="16:17" x14ac:dyDescent="0.3">
      <c r="P33030" s="99"/>
      <c r="Q33030" s="99"/>
    </row>
    <row r="33031" spans="16:17" x14ac:dyDescent="0.3">
      <c r="P33031" s="99"/>
      <c r="Q33031" s="99"/>
    </row>
    <row r="33032" spans="16:17" x14ac:dyDescent="0.3">
      <c r="P33032" s="99"/>
      <c r="Q33032" s="99"/>
    </row>
    <row r="33033" spans="16:17" x14ac:dyDescent="0.3">
      <c r="P33033" s="99"/>
      <c r="Q33033" s="99"/>
    </row>
    <row r="33034" spans="16:17" x14ac:dyDescent="0.3">
      <c r="P33034" s="99"/>
      <c r="Q33034" s="99"/>
    </row>
    <row r="33035" spans="16:17" x14ac:dyDescent="0.3">
      <c r="P33035" s="99"/>
      <c r="Q33035" s="99"/>
    </row>
    <row r="33036" spans="16:17" x14ac:dyDescent="0.3">
      <c r="P33036" s="99"/>
      <c r="Q33036" s="99"/>
    </row>
    <row r="33037" spans="16:17" x14ac:dyDescent="0.3">
      <c r="P33037" s="99"/>
      <c r="Q33037" s="99"/>
    </row>
    <row r="33038" spans="16:17" x14ac:dyDescent="0.3">
      <c r="P33038" s="99"/>
      <c r="Q33038" s="99"/>
    </row>
    <row r="33039" spans="16:17" x14ac:dyDescent="0.3">
      <c r="P33039" s="99"/>
      <c r="Q33039" s="99"/>
    </row>
    <row r="33040" spans="16:17" x14ac:dyDescent="0.3">
      <c r="P33040" s="99"/>
      <c r="Q33040" s="99"/>
    </row>
    <row r="33041" spans="16:17" x14ac:dyDescent="0.3">
      <c r="P33041" s="99"/>
      <c r="Q33041" s="99"/>
    </row>
    <row r="33042" spans="16:17" x14ac:dyDescent="0.3">
      <c r="P33042" s="99"/>
      <c r="Q33042" s="99"/>
    </row>
    <row r="33043" spans="16:17" x14ac:dyDescent="0.3">
      <c r="P33043" s="99"/>
      <c r="Q33043" s="99"/>
    </row>
    <row r="33044" spans="16:17" x14ac:dyDescent="0.3">
      <c r="P33044" s="99"/>
      <c r="Q33044" s="99"/>
    </row>
    <row r="33045" spans="16:17" x14ac:dyDescent="0.3">
      <c r="P33045" s="99"/>
      <c r="Q33045" s="99"/>
    </row>
    <row r="33046" spans="16:17" x14ac:dyDescent="0.3">
      <c r="P33046" s="99"/>
      <c r="Q33046" s="99"/>
    </row>
    <row r="33047" spans="16:17" x14ac:dyDescent="0.3">
      <c r="P33047" s="99"/>
      <c r="Q33047" s="99"/>
    </row>
    <row r="33048" spans="16:17" x14ac:dyDescent="0.3">
      <c r="P33048" s="99"/>
      <c r="Q33048" s="99"/>
    </row>
    <row r="33049" spans="16:17" x14ac:dyDescent="0.3">
      <c r="P33049" s="99"/>
      <c r="Q33049" s="99"/>
    </row>
    <row r="33050" spans="16:17" x14ac:dyDescent="0.3">
      <c r="P33050" s="99"/>
      <c r="Q33050" s="99"/>
    </row>
    <row r="33051" spans="16:17" x14ac:dyDescent="0.3">
      <c r="P33051" s="99"/>
      <c r="Q33051" s="99"/>
    </row>
    <row r="33052" spans="16:17" x14ac:dyDescent="0.3">
      <c r="P33052" s="99"/>
      <c r="Q33052" s="99"/>
    </row>
    <row r="33053" spans="16:17" x14ac:dyDescent="0.3">
      <c r="P33053" s="99"/>
      <c r="Q33053" s="99"/>
    </row>
    <row r="33054" spans="16:17" x14ac:dyDescent="0.3">
      <c r="P33054" s="99"/>
      <c r="Q33054" s="99"/>
    </row>
    <row r="33055" spans="16:17" x14ac:dyDescent="0.3">
      <c r="P33055" s="99"/>
      <c r="Q33055" s="99"/>
    </row>
    <row r="33056" spans="16:17" x14ac:dyDescent="0.3">
      <c r="P33056" s="99"/>
      <c r="Q33056" s="99"/>
    </row>
    <row r="33057" spans="16:17" x14ac:dyDescent="0.3">
      <c r="P33057" s="99"/>
      <c r="Q33057" s="99"/>
    </row>
    <row r="33058" spans="16:17" x14ac:dyDescent="0.3">
      <c r="P33058" s="99"/>
      <c r="Q33058" s="99"/>
    </row>
    <row r="33059" spans="16:17" x14ac:dyDescent="0.3">
      <c r="P33059" s="99"/>
      <c r="Q33059" s="99"/>
    </row>
    <row r="33060" spans="16:17" x14ac:dyDescent="0.3">
      <c r="P33060" s="99"/>
      <c r="Q33060" s="99"/>
    </row>
    <row r="33061" spans="16:17" x14ac:dyDescent="0.3">
      <c r="P33061" s="99"/>
      <c r="Q33061" s="99"/>
    </row>
    <row r="33062" spans="16:17" x14ac:dyDescent="0.3">
      <c r="P33062" s="99"/>
      <c r="Q33062" s="99"/>
    </row>
    <row r="33063" spans="16:17" x14ac:dyDescent="0.3">
      <c r="P33063" s="99"/>
      <c r="Q33063" s="99"/>
    </row>
    <row r="33064" spans="16:17" x14ac:dyDescent="0.3">
      <c r="P33064" s="99"/>
      <c r="Q33064" s="99"/>
    </row>
    <row r="33065" spans="16:17" x14ac:dyDescent="0.3">
      <c r="P33065" s="99"/>
      <c r="Q33065" s="99"/>
    </row>
    <row r="33066" spans="16:17" x14ac:dyDescent="0.3">
      <c r="P33066" s="99"/>
      <c r="Q33066" s="99"/>
    </row>
    <row r="33067" spans="16:17" x14ac:dyDescent="0.3">
      <c r="P33067" s="99"/>
      <c r="Q33067" s="99"/>
    </row>
    <row r="33068" spans="16:17" x14ac:dyDescent="0.3">
      <c r="P33068" s="99"/>
      <c r="Q33068" s="99"/>
    </row>
    <row r="33069" spans="16:17" x14ac:dyDescent="0.3">
      <c r="P33069" s="99"/>
      <c r="Q33069" s="99"/>
    </row>
    <row r="33070" spans="16:17" x14ac:dyDescent="0.3">
      <c r="P33070" s="99"/>
      <c r="Q33070" s="99"/>
    </row>
    <row r="33071" spans="16:17" x14ac:dyDescent="0.3">
      <c r="P33071" s="99"/>
      <c r="Q33071" s="99"/>
    </row>
    <row r="33072" spans="16:17" x14ac:dyDescent="0.3">
      <c r="P33072" s="99"/>
      <c r="Q33072" s="99"/>
    </row>
    <row r="33073" spans="16:17" x14ac:dyDescent="0.3">
      <c r="P33073" s="99"/>
      <c r="Q33073" s="99"/>
    </row>
    <row r="33074" spans="16:17" x14ac:dyDescent="0.3">
      <c r="P33074" s="99"/>
      <c r="Q33074" s="99"/>
    </row>
    <row r="33075" spans="16:17" x14ac:dyDescent="0.3">
      <c r="P33075" s="99"/>
      <c r="Q33075" s="99"/>
    </row>
    <row r="33076" spans="16:17" x14ac:dyDescent="0.3">
      <c r="P33076" s="99"/>
      <c r="Q33076" s="99"/>
    </row>
    <row r="33077" spans="16:17" x14ac:dyDescent="0.3">
      <c r="P33077" s="99"/>
      <c r="Q33077" s="99"/>
    </row>
    <row r="33078" spans="16:17" x14ac:dyDescent="0.3">
      <c r="P33078" s="99"/>
      <c r="Q33078" s="99"/>
    </row>
    <row r="33079" spans="16:17" x14ac:dyDescent="0.3">
      <c r="P33079" s="99"/>
      <c r="Q33079" s="99"/>
    </row>
    <row r="33080" spans="16:17" x14ac:dyDescent="0.3">
      <c r="P33080" s="99"/>
      <c r="Q33080" s="99"/>
    </row>
    <row r="33081" spans="16:17" x14ac:dyDescent="0.3">
      <c r="P33081" s="99"/>
      <c r="Q33081" s="99"/>
    </row>
    <row r="33082" spans="16:17" x14ac:dyDescent="0.3">
      <c r="P33082" s="99"/>
      <c r="Q33082" s="99"/>
    </row>
    <row r="33083" spans="16:17" x14ac:dyDescent="0.3">
      <c r="P33083" s="99"/>
      <c r="Q33083" s="99"/>
    </row>
    <row r="33084" spans="16:17" x14ac:dyDescent="0.3">
      <c r="P33084" s="99"/>
      <c r="Q33084" s="99"/>
    </row>
    <row r="33085" spans="16:17" x14ac:dyDescent="0.3">
      <c r="P33085" s="99"/>
      <c r="Q33085" s="99"/>
    </row>
    <row r="33086" spans="16:17" x14ac:dyDescent="0.3">
      <c r="P33086" s="99"/>
      <c r="Q33086" s="99"/>
    </row>
    <row r="33087" spans="16:17" x14ac:dyDescent="0.3">
      <c r="P33087" s="99"/>
      <c r="Q33087" s="99"/>
    </row>
    <row r="33088" spans="16:17" x14ac:dyDescent="0.3">
      <c r="P33088" s="99"/>
      <c r="Q33088" s="99"/>
    </row>
    <row r="33089" spans="16:17" x14ac:dyDescent="0.3">
      <c r="P33089" s="99"/>
      <c r="Q33089" s="99"/>
    </row>
    <row r="33090" spans="16:17" x14ac:dyDescent="0.3">
      <c r="P33090" s="99"/>
      <c r="Q33090" s="99"/>
    </row>
    <row r="33091" spans="16:17" x14ac:dyDescent="0.3">
      <c r="P33091" s="99"/>
      <c r="Q33091" s="99"/>
    </row>
    <row r="33092" spans="16:17" x14ac:dyDescent="0.3">
      <c r="P33092" s="99"/>
      <c r="Q33092" s="99"/>
    </row>
    <row r="33093" spans="16:17" x14ac:dyDescent="0.3">
      <c r="P33093" s="99"/>
      <c r="Q33093" s="99"/>
    </row>
    <row r="33094" spans="16:17" x14ac:dyDescent="0.3">
      <c r="P33094" s="99"/>
      <c r="Q33094" s="99"/>
    </row>
    <row r="33095" spans="16:17" x14ac:dyDescent="0.3">
      <c r="P33095" s="99"/>
      <c r="Q33095" s="99"/>
    </row>
    <row r="33096" spans="16:17" x14ac:dyDescent="0.3">
      <c r="P33096" s="99"/>
      <c r="Q33096" s="99"/>
    </row>
    <row r="33097" spans="16:17" x14ac:dyDescent="0.3">
      <c r="P33097" s="99"/>
      <c r="Q33097" s="99"/>
    </row>
    <row r="33098" spans="16:17" x14ac:dyDescent="0.3">
      <c r="P33098" s="99"/>
      <c r="Q33098" s="99"/>
    </row>
    <row r="33099" spans="16:17" x14ac:dyDescent="0.3">
      <c r="P33099" s="99"/>
      <c r="Q33099" s="99"/>
    </row>
    <row r="33100" spans="16:17" x14ac:dyDescent="0.3">
      <c r="P33100" s="99"/>
      <c r="Q33100" s="99"/>
    </row>
    <row r="33101" spans="16:17" x14ac:dyDescent="0.3">
      <c r="P33101" s="99"/>
      <c r="Q33101" s="99"/>
    </row>
    <row r="33102" spans="16:17" x14ac:dyDescent="0.3">
      <c r="P33102" s="99"/>
      <c r="Q33102" s="99"/>
    </row>
    <row r="33103" spans="16:17" x14ac:dyDescent="0.3">
      <c r="P33103" s="99"/>
      <c r="Q33103" s="99"/>
    </row>
    <row r="33104" spans="16:17" x14ac:dyDescent="0.3">
      <c r="P33104" s="99"/>
      <c r="Q33104" s="99"/>
    </row>
    <row r="33105" spans="16:17" x14ac:dyDescent="0.3">
      <c r="P33105" s="99"/>
      <c r="Q33105" s="99"/>
    </row>
    <row r="33106" spans="16:17" x14ac:dyDescent="0.3">
      <c r="P33106" s="99"/>
      <c r="Q33106" s="99"/>
    </row>
    <row r="33107" spans="16:17" x14ac:dyDescent="0.3">
      <c r="P33107" s="99"/>
      <c r="Q33107" s="99"/>
    </row>
    <row r="33108" spans="16:17" x14ac:dyDescent="0.3">
      <c r="P33108" s="99"/>
      <c r="Q33108" s="99"/>
    </row>
    <row r="33109" spans="16:17" x14ac:dyDescent="0.3">
      <c r="P33109" s="99"/>
      <c r="Q33109" s="99"/>
    </row>
    <row r="33110" spans="16:17" x14ac:dyDescent="0.3">
      <c r="P33110" s="99"/>
      <c r="Q33110" s="99"/>
    </row>
    <row r="33111" spans="16:17" x14ac:dyDescent="0.3">
      <c r="P33111" s="99"/>
      <c r="Q33111" s="99"/>
    </row>
    <row r="33112" spans="16:17" x14ac:dyDescent="0.3">
      <c r="P33112" s="99"/>
      <c r="Q33112" s="99"/>
    </row>
    <row r="33113" spans="16:17" x14ac:dyDescent="0.3">
      <c r="P33113" s="99"/>
      <c r="Q33113" s="99"/>
    </row>
    <row r="33114" spans="16:17" x14ac:dyDescent="0.3">
      <c r="P33114" s="99"/>
      <c r="Q33114" s="99"/>
    </row>
    <row r="33115" spans="16:17" x14ac:dyDescent="0.3">
      <c r="P33115" s="99"/>
      <c r="Q33115" s="99"/>
    </row>
    <row r="33116" spans="16:17" x14ac:dyDescent="0.3">
      <c r="P33116" s="99"/>
      <c r="Q33116" s="99"/>
    </row>
    <row r="33117" spans="16:17" x14ac:dyDescent="0.3">
      <c r="P33117" s="99"/>
      <c r="Q33117" s="99"/>
    </row>
    <row r="33118" spans="16:17" x14ac:dyDescent="0.3">
      <c r="P33118" s="99"/>
      <c r="Q33118" s="99"/>
    </row>
    <row r="33119" spans="16:17" x14ac:dyDescent="0.3">
      <c r="P33119" s="99"/>
      <c r="Q33119" s="99"/>
    </row>
    <row r="33120" spans="16:17" x14ac:dyDescent="0.3">
      <c r="P33120" s="99"/>
      <c r="Q33120" s="99"/>
    </row>
    <row r="33121" spans="16:17" x14ac:dyDescent="0.3">
      <c r="P33121" s="99"/>
      <c r="Q33121" s="99"/>
    </row>
    <row r="33122" spans="16:17" x14ac:dyDescent="0.3">
      <c r="P33122" s="99"/>
      <c r="Q33122" s="99"/>
    </row>
    <row r="33123" spans="16:17" x14ac:dyDescent="0.3">
      <c r="P33123" s="99"/>
      <c r="Q33123" s="99"/>
    </row>
    <row r="33124" spans="16:17" x14ac:dyDescent="0.3">
      <c r="P33124" s="99"/>
      <c r="Q33124" s="99"/>
    </row>
    <row r="33125" spans="16:17" x14ac:dyDescent="0.3">
      <c r="P33125" s="99"/>
      <c r="Q33125" s="99"/>
    </row>
    <row r="33126" spans="16:17" x14ac:dyDescent="0.3">
      <c r="P33126" s="99"/>
      <c r="Q33126" s="99"/>
    </row>
    <row r="33127" spans="16:17" x14ac:dyDescent="0.3">
      <c r="P33127" s="99"/>
      <c r="Q33127" s="99"/>
    </row>
    <row r="33128" spans="16:17" x14ac:dyDescent="0.3">
      <c r="P33128" s="99"/>
      <c r="Q33128" s="99"/>
    </row>
    <row r="33129" spans="16:17" x14ac:dyDescent="0.3">
      <c r="P33129" s="99"/>
      <c r="Q33129" s="99"/>
    </row>
    <row r="33130" spans="16:17" x14ac:dyDescent="0.3">
      <c r="P33130" s="99"/>
      <c r="Q33130" s="99"/>
    </row>
    <row r="33131" spans="16:17" x14ac:dyDescent="0.3">
      <c r="P33131" s="99"/>
      <c r="Q33131" s="99"/>
    </row>
    <row r="33132" spans="16:17" x14ac:dyDescent="0.3">
      <c r="P33132" s="99"/>
      <c r="Q33132" s="99"/>
    </row>
    <row r="33133" spans="16:17" x14ac:dyDescent="0.3">
      <c r="P33133" s="99"/>
      <c r="Q33133" s="99"/>
    </row>
    <row r="33134" spans="16:17" x14ac:dyDescent="0.3">
      <c r="P33134" s="99"/>
      <c r="Q33134" s="99"/>
    </row>
    <row r="33135" spans="16:17" x14ac:dyDescent="0.3">
      <c r="P33135" s="99"/>
      <c r="Q33135" s="99"/>
    </row>
    <row r="33136" spans="16:17" x14ac:dyDescent="0.3">
      <c r="P33136" s="99"/>
      <c r="Q33136" s="99"/>
    </row>
    <row r="33137" spans="16:17" x14ac:dyDescent="0.3">
      <c r="P33137" s="99"/>
      <c r="Q33137" s="99"/>
    </row>
    <row r="33138" spans="16:17" x14ac:dyDescent="0.3">
      <c r="P33138" s="99"/>
      <c r="Q33138" s="99"/>
    </row>
    <row r="33139" spans="16:17" x14ac:dyDescent="0.3">
      <c r="P33139" s="99"/>
      <c r="Q33139" s="99"/>
    </row>
    <row r="33140" spans="16:17" x14ac:dyDescent="0.3">
      <c r="P33140" s="99"/>
      <c r="Q33140" s="99"/>
    </row>
    <row r="33141" spans="16:17" x14ac:dyDescent="0.3">
      <c r="P33141" s="99"/>
      <c r="Q33141" s="99"/>
    </row>
    <row r="33142" spans="16:17" x14ac:dyDescent="0.3">
      <c r="P33142" s="99"/>
      <c r="Q33142" s="99"/>
    </row>
    <row r="33143" spans="16:17" x14ac:dyDescent="0.3">
      <c r="P33143" s="99"/>
      <c r="Q33143" s="99"/>
    </row>
    <row r="33144" spans="16:17" x14ac:dyDescent="0.3">
      <c r="P33144" s="99"/>
      <c r="Q33144" s="99"/>
    </row>
    <row r="33145" spans="16:17" x14ac:dyDescent="0.3">
      <c r="P33145" s="99"/>
      <c r="Q33145" s="99"/>
    </row>
    <row r="33146" spans="16:17" x14ac:dyDescent="0.3">
      <c r="P33146" s="99"/>
      <c r="Q33146" s="99"/>
    </row>
    <row r="33147" spans="16:17" x14ac:dyDescent="0.3">
      <c r="P33147" s="99"/>
      <c r="Q33147" s="99"/>
    </row>
    <row r="33148" spans="16:17" x14ac:dyDescent="0.3">
      <c r="P33148" s="99"/>
      <c r="Q33148" s="99"/>
    </row>
    <row r="33149" spans="16:17" x14ac:dyDescent="0.3">
      <c r="P33149" s="99"/>
      <c r="Q33149" s="99"/>
    </row>
    <row r="33150" spans="16:17" x14ac:dyDescent="0.3">
      <c r="P33150" s="99"/>
      <c r="Q33150" s="99"/>
    </row>
    <row r="33151" spans="16:17" x14ac:dyDescent="0.3">
      <c r="P33151" s="99"/>
      <c r="Q33151" s="99"/>
    </row>
    <row r="33152" spans="16:17" x14ac:dyDescent="0.3">
      <c r="P33152" s="99"/>
      <c r="Q33152" s="99"/>
    </row>
    <row r="33153" spans="16:17" x14ac:dyDescent="0.3">
      <c r="P33153" s="99"/>
      <c r="Q33153" s="99"/>
    </row>
    <row r="33154" spans="16:17" x14ac:dyDescent="0.3">
      <c r="P33154" s="99"/>
      <c r="Q33154" s="99"/>
    </row>
    <row r="33155" spans="16:17" x14ac:dyDescent="0.3">
      <c r="P33155" s="99"/>
      <c r="Q33155" s="99"/>
    </row>
    <row r="33156" spans="16:17" x14ac:dyDescent="0.3">
      <c r="P33156" s="99"/>
      <c r="Q33156" s="99"/>
    </row>
    <row r="33157" spans="16:17" x14ac:dyDescent="0.3">
      <c r="P33157" s="99"/>
      <c r="Q33157" s="99"/>
    </row>
    <row r="33158" spans="16:17" x14ac:dyDescent="0.3">
      <c r="P33158" s="99"/>
      <c r="Q33158" s="99"/>
    </row>
    <row r="33159" spans="16:17" x14ac:dyDescent="0.3">
      <c r="P33159" s="99"/>
      <c r="Q33159" s="99"/>
    </row>
    <row r="33160" spans="16:17" x14ac:dyDescent="0.3">
      <c r="P33160" s="99"/>
      <c r="Q33160" s="99"/>
    </row>
    <row r="33161" spans="16:17" x14ac:dyDescent="0.3">
      <c r="P33161" s="99"/>
      <c r="Q33161" s="99"/>
    </row>
    <row r="33162" spans="16:17" x14ac:dyDescent="0.3">
      <c r="P33162" s="99"/>
      <c r="Q33162" s="99"/>
    </row>
    <row r="33163" spans="16:17" x14ac:dyDescent="0.3">
      <c r="P33163" s="99"/>
      <c r="Q33163" s="99"/>
    </row>
    <row r="33164" spans="16:17" x14ac:dyDescent="0.3">
      <c r="P33164" s="99"/>
      <c r="Q33164" s="99"/>
    </row>
    <row r="33165" spans="16:17" x14ac:dyDescent="0.3">
      <c r="P33165" s="99"/>
      <c r="Q33165" s="99"/>
    </row>
    <row r="33166" spans="16:17" x14ac:dyDescent="0.3">
      <c r="P33166" s="99"/>
      <c r="Q33166" s="99"/>
    </row>
    <row r="33167" spans="16:17" x14ac:dyDescent="0.3">
      <c r="P33167" s="99"/>
      <c r="Q33167" s="99"/>
    </row>
    <row r="33168" spans="16:17" x14ac:dyDescent="0.3">
      <c r="P33168" s="99"/>
      <c r="Q33168" s="99"/>
    </row>
    <row r="33169" spans="16:17" x14ac:dyDescent="0.3">
      <c r="P33169" s="99"/>
      <c r="Q33169" s="99"/>
    </row>
    <row r="33170" spans="16:17" x14ac:dyDescent="0.3">
      <c r="P33170" s="99"/>
      <c r="Q33170" s="99"/>
    </row>
    <row r="33171" spans="16:17" x14ac:dyDescent="0.3">
      <c r="P33171" s="99"/>
      <c r="Q33171" s="99"/>
    </row>
    <row r="33172" spans="16:17" x14ac:dyDescent="0.3">
      <c r="P33172" s="99"/>
      <c r="Q33172" s="99"/>
    </row>
    <row r="33173" spans="16:17" x14ac:dyDescent="0.3">
      <c r="P33173" s="99"/>
      <c r="Q33173" s="99"/>
    </row>
    <row r="33174" spans="16:17" x14ac:dyDescent="0.3">
      <c r="P33174" s="99"/>
      <c r="Q33174" s="99"/>
    </row>
    <row r="33175" spans="16:17" x14ac:dyDescent="0.3">
      <c r="P33175" s="99"/>
      <c r="Q33175" s="99"/>
    </row>
    <row r="33176" spans="16:17" x14ac:dyDescent="0.3">
      <c r="P33176" s="99"/>
      <c r="Q33176" s="99"/>
    </row>
    <row r="33177" spans="16:17" x14ac:dyDescent="0.3">
      <c r="P33177" s="99"/>
      <c r="Q33177" s="99"/>
    </row>
    <row r="33178" spans="16:17" x14ac:dyDescent="0.3">
      <c r="P33178" s="99"/>
      <c r="Q33178" s="99"/>
    </row>
    <row r="33179" spans="16:17" x14ac:dyDescent="0.3">
      <c r="P33179" s="99"/>
      <c r="Q33179" s="99"/>
    </row>
    <row r="33180" spans="16:17" x14ac:dyDescent="0.3">
      <c r="P33180" s="99"/>
      <c r="Q33180" s="99"/>
    </row>
    <row r="33181" spans="16:17" x14ac:dyDescent="0.3">
      <c r="P33181" s="99"/>
      <c r="Q33181" s="99"/>
    </row>
    <row r="33182" spans="16:17" x14ac:dyDescent="0.3">
      <c r="P33182" s="99"/>
      <c r="Q33182" s="99"/>
    </row>
    <row r="33183" spans="16:17" x14ac:dyDescent="0.3">
      <c r="P33183" s="99"/>
      <c r="Q33183" s="99"/>
    </row>
    <row r="33184" spans="16:17" x14ac:dyDescent="0.3">
      <c r="P33184" s="99"/>
      <c r="Q33184" s="99"/>
    </row>
    <row r="33185" spans="16:17" x14ac:dyDescent="0.3">
      <c r="P33185" s="99"/>
      <c r="Q33185" s="99"/>
    </row>
    <row r="33186" spans="16:17" x14ac:dyDescent="0.3">
      <c r="P33186" s="99"/>
      <c r="Q33186" s="99"/>
    </row>
    <row r="33187" spans="16:17" x14ac:dyDescent="0.3">
      <c r="P33187" s="99"/>
      <c r="Q33187" s="99"/>
    </row>
    <row r="33188" spans="16:17" x14ac:dyDescent="0.3">
      <c r="P33188" s="99"/>
      <c r="Q33188" s="99"/>
    </row>
    <row r="33189" spans="16:17" x14ac:dyDescent="0.3">
      <c r="P33189" s="99"/>
      <c r="Q33189" s="99"/>
    </row>
    <row r="33190" spans="16:17" x14ac:dyDescent="0.3">
      <c r="P33190" s="99"/>
      <c r="Q33190" s="99"/>
    </row>
    <row r="33191" spans="16:17" x14ac:dyDescent="0.3">
      <c r="P33191" s="99"/>
      <c r="Q33191" s="99"/>
    </row>
    <row r="33192" spans="16:17" x14ac:dyDescent="0.3">
      <c r="P33192" s="99"/>
      <c r="Q33192" s="99"/>
    </row>
    <row r="33193" spans="16:17" x14ac:dyDescent="0.3">
      <c r="P33193" s="99"/>
      <c r="Q33193" s="99"/>
    </row>
    <row r="33194" spans="16:17" x14ac:dyDescent="0.3">
      <c r="P33194" s="99"/>
      <c r="Q33194" s="99"/>
    </row>
    <row r="33195" spans="16:17" x14ac:dyDescent="0.3">
      <c r="P33195" s="99"/>
      <c r="Q33195" s="99"/>
    </row>
    <row r="33196" spans="16:17" x14ac:dyDescent="0.3">
      <c r="P33196" s="99"/>
      <c r="Q33196" s="99"/>
    </row>
    <row r="33197" spans="16:17" x14ac:dyDescent="0.3">
      <c r="P33197" s="99"/>
      <c r="Q33197" s="99"/>
    </row>
    <row r="33198" spans="16:17" x14ac:dyDescent="0.3">
      <c r="P33198" s="99"/>
      <c r="Q33198" s="99"/>
    </row>
    <row r="33199" spans="16:17" x14ac:dyDescent="0.3">
      <c r="P33199" s="99"/>
      <c r="Q33199" s="99"/>
    </row>
    <row r="33200" spans="16:17" x14ac:dyDescent="0.3">
      <c r="P33200" s="99"/>
      <c r="Q33200" s="99"/>
    </row>
    <row r="33201" spans="16:17" x14ac:dyDescent="0.3">
      <c r="P33201" s="99"/>
      <c r="Q33201" s="99"/>
    </row>
    <row r="33202" spans="16:17" x14ac:dyDescent="0.3">
      <c r="P33202" s="99"/>
      <c r="Q33202" s="99"/>
    </row>
    <row r="33203" spans="16:17" x14ac:dyDescent="0.3">
      <c r="P33203" s="99"/>
      <c r="Q33203" s="99"/>
    </row>
    <row r="33204" spans="16:17" x14ac:dyDescent="0.3">
      <c r="P33204" s="99"/>
      <c r="Q33204" s="99"/>
    </row>
    <row r="33205" spans="16:17" x14ac:dyDescent="0.3">
      <c r="P33205" s="99"/>
      <c r="Q33205" s="99"/>
    </row>
    <row r="33206" spans="16:17" x14ac:dyDescent="0.3">
      <c r="P33206" s="99"/>
      <c r="Q33206" s="99"/>
    </row>
    <row r="33207" spans="16:17" x14ac:dyDescent="0.3">
      <c r="P33207" s="99"/>
      <c r="Q33207" s="99"/>
    </row>
    <row r="33208" spans="16:17" x14ac:dyDescent="0.3">
      <c r="P33208" s="99"/>
      <c r="Q33208" s="99"/>
    </row>
    <row r="33209" spans="16:17" x14ac:dyDescent="0.3">
      <c r="P33209" s="99"/>
      <c r="Q33209" s="99"/>
    </row>
    <row r="33210" spans="16:17" x14ac:dyDescent="0.3">
      <c r="P33210" s="99"/>
      <c r="Q33210" s="99"/>
    </row>
    <row r="33211" spans="16:17" x14ac:dyDescent="0.3">
      <c r="P33211" s="99"/>
      <c r="Q33211" s="99"/>
    </row>
    <row r="33212" spans="16:17" x14ac:dyDescent="0.3">
      <c r="P33212" s="99"/>
      <c r="Q33212" s="99"/>
    </row>
    <row r="33213" spans="16:17" x14ac:dyDescent="0.3">
      <c r="P33213" s="99"/>
      <c r="Q33213" s="99"/>
    </row>
    <row r="33214" spans="16:17" x14ac:dyDescent="0.3">
      <c r="P33214" s="99"/>
      <c r="Q33214" s="99"/>
    </row>
    <row r="33215" spans="16:17" x14ac:dyDescent="0.3">
      <c r="P33215" s="99"/>
      <c r="Q33215" s="99"/>
    </row>
    <row r="33216" spans="16:17" x14ac:dyDescent="0.3">
      <c r="P33216" s="99"/>
      <c r="Q33216" s="99"/>
    </row>
    <row r="33217" spans="16:17" x14ac:dyDescent="0.3">
      <c r="P33217" s="99"/>
      <c r="Q33217" s="99"/>
    </row>
    <row r="33218" spans="16:17" x14ac:dyDescent="0.3">
      <c r="P33218" s="99"/>
      <c r="Q33218" s="99"/>
    </row>
    <row r="33219" spans="16:17" x14ac:dyDescent="0.3">
      <c r="P33219" s="99"/>
      <c r="Q33219" s="99"/>
    </row>
    <row r="33220" spans="16:17" x14ac:dyDescent="0.3">
      <c r="P33220" s="99"/>
      <c r="Q33220" s="99"/>
    </row>
    <row r="33221" spans="16:17" x14ac:dyDescent="0.3">
      <c r="P33221" s="99"/>
      <c r="Q33221" s="99"/>
    </row>
    <row r="33222" spans="16:17" x14ac:dyDescent="0.3">
      <c r="P33222" s="99"/>
      <c r="Q33222" s="99"/>
    </row>
    <row r="33223" spans="16:17" x14ac:dyDescent="0.3">
      <c r="P33223" s="99"/>
      <c r="Q33223" s="99"/>
    </row>
    <row r="33224" spans="16:17" x14ac:dyDescent="0.3">
      <c r="P33224" s="99"/>
      <c r="Q33224" s="99"/>
    </row>
    <row r="33225" spans="16:17" x14ac:dyDescent="0.3">
      <c r="P33225" s="99"/>
      <c r="Q33225" s="99"/>
    </row>
    <row r="33226" spans="16:17" x14ac:dyDescent="0.3">
      <c r="P33226" s="99"/>
      <c r="Q33226" s="99"/>
    </row>
    <row r="33227" spans="16:17" x14ac:dyDescent="0.3">
      <c r="P33227" s="99"/>
      <c r="Q33227" s="99"/>
    </row>
    <row r="33228" spans="16:17" x14ac:dyDescent="0.3">
      <c r="P33228" s="99"/>
      <c r="Q33228" s="99"/>
    </row>
    <row r="33229" spans="16:17" x14ac:dyDescent="0.3">
      <c r="P33229" s="99"/>
      <c r="Q33229" s="99"/>
    </row>
    <row r="33230" spans="16:17" x14ac:dyDescent="0.3">
      <c r="P33230" s="99"/>
      <c r="Q33230" s="99"/>
    </row>
    <row r="33231" spans="16:17" x14ac:dyDescent="0.3">
      <c r="P33231" s="99"/>
      <c r="Q33231" s="99"/>
    </row>
    <row r="33232" spans="16:17" x14ac:dyDescent="0.3">
      <c r="P33232" s="99"/>
      <c r="Q33232" s="99"/>
    </row>
    <row r="33233" spans="16:17" x14ac:dyDescent="0.3">
      <c r="P33233" s="99"/>
      <c r="Q33233" s="99"/>
    </row>
    <row r="33234" spans="16:17" x14ac:dyDescent="0.3">
      <c r="P33234" s="99"/>
      <c r="Q33234" s="99"/>
    </row>
    <row r="33235" spans="16:17" x14ac:dyDescent="0.3">
      <c r="P33235" s="99"/>
      <c r="Q33235" s="99"/>
    </row>
    <row r="33236" spans="16:17" x14ac:dyDescent="0.3">
      <c r="P33236" s="99"/>
      <c r="Q33236" s="99"/>
    </row>
    <row r="33237" spans="16:17" x14ac:dyDescent="0.3">
      <c r="P33237" s="99"/>
      <c r="Q33237" s="99"/>
    </row>
    <row r="33238" spans="16:17" x14ac:dyDescent="0.3">
      <c r="P33238" s="99"/>
      <c r="Q33238" s="99"/>
    </row>
    <row r="33239" spans="16:17" x14ac:dyDescent="0.3">
      <c r="P33239" s="99"/>
      <c r="Q33239" s="99"/>
    </row>
    <row r="33240" spans="16:17" x14ac:dyDescent="0.3">
      <c r="P33240" s="99"/>
      <c r="Q33240" s="99"/>
    </row>
    <row r="33241" spans="16:17" x14ac:dyDescent="0.3">
      <c r="P33241" s="99"/>
      <c r="Q33241" s="99"/>
    </row>
    <row r="33242" spans="16:17" x14ac:dyDescent="0.3">
      <c r="P33242" s="99"/>
      <c r="Q33242" s="99"/>
    </row>
    <row r="33243" spans="16:17" x14ac:dyDescent="0.3">
      <c r="P33243" s="99"/>
      <c r="Q33243" s="99"/>
    </row>
    <row r="33244" spans="16:17" x14ac:dyDescent="0.3">
      <c r="P33244" s="99"/>
      <c r="Q33244" s="99"/>
    </row>
    <row r="33245" spans="16:17" x14ac:dyDescent="0.3">
      <c r="P33245" s="99"/>
      <c r="Q33245" s="99"/>
    </row>
    <row r="33246" spans="16:17" x14ac:dyDescent="0.3">
      <c r="P33246" s="99"/>
      <c r="Q33246" s="99"/>
    </row>
    <row r="33247" spans="16:17" x14ac:dyDescent="0.3">
      <c r="P33247" s="99"/>
      <c r="Q33247" s="99"/>
    </row>
    <row r="33248" spans="16:17" x14ac:dyDescent="0.3">
      <c r="P33248" s="99"/>
      <c r="Q33248" s="99"/>
    </row>
    <row r="33249" spans="16:17" x14ac:dyDescent="0.3">
      <c r="P33249" s="99"/>
      <c r="Q33249" s="99"/>
    </row>
    <row r="33250" spans="16:17" x14ac:dyDescent="0.3">
      <c r="P33250" s="99"/>
      <c r="Q33250" s="99"/>
    </row>
    <row r="33251" spans="16:17" x14ac:dyDescent="0.3">
      <c r="P33251" s="99"/>
      <c r="Q33251" s="99"/>
    </row>
    <row r="33252" spans="16:17" x14ac:dyDescent="0.3">
      <c r="P33252" s="99"/>
      <c r="Q33252" s="99"/>
    </row>
    <row r="33253" spans="16:17" x14ac:dyDescent="0.3">
      <c r="P33253" s="99"/>
      <c r="Q33253" s="99"/>
    </row>
    <row r="33254" spans="16:17" x14ac:dyDescent="0.3">
      <c r="P33254" s="99"/>
      <c r="Q33254" s="99"/>
    </row>
    <row r="33255" spans="16:17" x14ac:dyDescent="0.3">
      <c r="P33255" s="99"/>
      <c r="Q33255" s="99"/>
    </row>
    <row r="33256" spans="16:17" x14ac:dyDescent="0.3">
      <c r="P33256" s="99"/>
      <c r="Q33256" s="99"/>
    </row>
    <row r="33257" spans="16:17" x14ac:dyDescent="0.3">
      <c r="P33257" s="99"/>
      <c r="Q33257" s="99"/>
    </row>
    <row r="33258" spans="16:17" x14ac:dyDescent="0.3">
      <c r="P33258" s="99"/>
      <c r="Q33258" s="99"/>
    </row>
    <row r="33259" spans="16:17" x14ac:dyDescent="0.3">
      <c r="P33259" s="99"/>
      <c r="Q33259" s="99"/>
    </row>
    <row r="33260" spans="16:17" x14ac:dyDescent="0.3">
      <c r="P33260" s="99"/>
      <c r="Q33260" s="99"/>
    </row>
    <row r="33261" spans="16:17" x14ac:dyDescent="0.3">
      <c r="P33261" s="99"/>
      <c r="Q33261" s="99"/>
    </row>
    <row r="33262" spans="16:17" x14ac:dyDescent="0.3">
      <c r="P33262" s="99"/>
      <c r="Q33262" s="99"/>
    </row>
    <row r="33263" spans="16:17" x14ac:dyDescent="0.3">
      <c r="P33263" s="99"/>
      <c r="Q33263" s="99"/>
    </row>
    <row r="33264" spans="16:17" x14ac:dyDescent="0.3">
      <c r="P33264" s="99"/>
      <c r="Q33264" s="99"/>
    </row>
    <row r="33265" spans="16:17" x14ac:dyDescent="0.3">
      <c r="P33265" s="99"/>
      <c r="Q33265" s="99"/>
    </row>
    <row r="33266" spans="16:17" x14ac:dyDescent="0.3">
      <c r="P33266" s="99"/>
      <c r="Q33266" s="99"/>
    </row>
    <row r="33267" spans="16:17" x14ac:dyDescent="0.3">
      <c r="P33267" s="99"/>
      <c r="Q33267" s="99"/>
    </row>
    <row r="33268" spans="16:17" x14ac:dyDescent="0.3">
      <c r="P33268" s="99"/>
      <c r="Q33268" s="99"/>
    </row>
    <row r="33269" spans="16:17" x14ac:dyDescent="0.3">
      <c r="P33269" s="99"/>
      <c r="Q33269" s="99"/>
    </row>
    <row r="33270" spans="16:17" x14ac:dyDescent="0.3">
      <c r="P33270" s="99"/>
      <c r="Q33270" s="99"/>
    </row>
    <row r="33271" spans="16:17" x14ac:dyDescent="0.3">
      <c r="P33271" s="99"/>
      <c r="Q33271" s="99"/>
    </row>
    <row r="33272" spans="16:17" x14ac:dyDescent="0.3">
      <c r="P33272" s="99"/>
      <c r="Q33272" s="99"/>
    </row>
    <row r="33273" spans="16:17" x14ac:dyDescent="0.3">
      <c r="P33273" s="99"/>
      <c r="Q33273" s="99"/>
    </row>
    <row r="33274" spans="16:17" x14ac:dyDescent="0.3">
      <c r="P33274" s="99"/>
      <c r="Q33274" s="99"/>
    </row>
    <row r="33275" spans="16:17" x14ac:dyDescent="0.3">
      <c r="P33275" s="99"/>
      <c r="Q33275" s="99"/>
    </row>
    <row r="33276" spans="16:17" x14ac:dyDescent="0.3">
      <c r="P33276" s="99"/>
      <c r="Q33276" s="99"/>
    </row>
    <row r="33277" spans="16:17" x14ac:dyDescent="0.3">
      <c r="P33277" s="99"/>
      <c r="Q33277" s="99"/>
    </row>
    <row r="33278" spans="16:17" x14ac:dyDescent="0.3">
      <c r="P33278" s="99"/>
      <c r="Q33278" s="99"/>
    </row>
    <row r="33279" spans="16:17" x14ac:dyDescent="0.3">
      <c r="P33279" s="99"/>
      <c r="Q33279" s="99"/>
    </row>
    <row r="33280" spans="16:17" x14ac:dyDescent="0.3">
      <c r="P33280" s="99"/>
      <c r="Q33280" s="99"/>
    </row>
    <row r="33281" spans="16:17" x14ac:dyDescent="0.3">
      <c r="P33281" s="99"/>
      <c r="Q33281" s="99"/>
    </row>
    <row r="33282" spans="16:17" x14ac:dyDescent="0.3">
      <c r="P33282" s="99"/>
      <c r="Q33282" s="99"/>
    </row>
    <row r="33283" spans="16:17" x14ac:dyDescent="0.3">
      <c r="P33283" s="99"/>
      <c r="Q33283" s="99"/>
    </row>
    <row r="33284" spans="16:17" x14ac:dyDescent="0.3">
      <c r="P33284" s="99"/>
      <c r="Q33284" s="99"/>
    </row>
    <row r="33285" spans="16:17" x14ac:dyDescent="0.3">
      <c r="P33285" s="99"/>
      <c r="Q33285" s="99"/>
    </row>
    <row r="33286" spans="16:17" x14ac:dyDescent="0.3">
      <c r="P33286" s="99"/>
      <c r="Q33286" s="99"/>
    </row>
    <row r="33287" spans="16:17" x14ac:dyDescent="0.3">
      <c r="P33287" s="99"/>
      <c r="Q33287" s="99"/>
    </row>
    <row r="33288" spans="16:17" x14ac:dyDescent="0.3">
      <c r="P33288" s="99"/>
      <c r="Q33288" s="99"/>
    </row>
    <row r="33289" spans="16:17" x14ac:dyDescent="0.3">
      <c r="P33289" s="99"/>
      <c r="Q33289" s="99"/>
    </row>
    <row r="33290" spans="16:17" x14ac:dyDescent="0.3">
      <c r="P33290" s="99"/>
      <c r="Q33290" s="99"/>
    </row>
    <row r="33291" spans="16:17" x14ac:dyDescent="0.3">
      <c r="P33291" s="99"/>
      <c r="Q33291" s="99"/>
    </row>
    <row r="33292" spans="16:17" x14ac:dyDescent="0.3">
      <c r="P33292" s="99"/>
      <c r="Q33292" s="99"/>
    </row>
    <row r="33293" spans="16:17" x14ac:dyDescent="0.3">
      <c r="P33293" s="99"/>
      <c r="Q33293" s="99"/>
    </row>
    <row r="33294" spans="16:17" x14ac:dyDescent="0.3">
      <c r="P33294" s="99"/>
      <c r="Q33294" s="99"/>
    </row>
    <row r="33295" spans="16:17" x14ac:dyDescent="0.3">
      <c r="P33295" s="99"/>
      <c r="Q33295" s="99"/>
    </row>
    <row r="33296" spans="16:17" x14ac:dyDescent="0.3">
      <c r="P33296" s="99"/>
      <c r="Q33296" s="99"/>
    </row>
    <row r="33297" spans="16:17" x14ac:dyDescent="0.3">
      <c r="P33297" s="99"/>
      <c r="Q33297" s="99"/>
    </row>
    <row r="33298" spans="16:17" x14ac:dyDescent="0.3">
      <c r="P33298" s="99"/>
      <c r="Q33298" s="99"/>
    </row>
    <row r="33299" spans="16:17" x14ac:dyDescent="0.3">
      <c r="P33299" s="99"/>
      <c r="Q33299" s="99"/>
    </row>
    <row r="33300" spans="16:17" x14ac:dyDescent="0.3">
      <c r="P33300" s="99"/>
      <c r="Q33300" s="99"/>
    </row>
    <row r="33301" spans="16:17" x14ac:dyDescent="0.3">
      <c r="P33301" s="99"/>
      <c r="Q33301" s="99"/>
    </row>
    <row r="33302" spans="16:17" x14ac:dyDescent="0.3">
      <c r="P33302" s="99"/>
      <c r="Q33302" s="99"/>
    </row>
    <row r="33303" spans="16:17" x14ac:dyDescent="0.3">
      <c r="P33303" s="99"/>
      <c r="Q33303" s="99"/>
    </row>
    <row r="33304" spans="16:17" x14ac:dyDescent="0.3">
      <c r="P33304" s="99"/>
      <c r="Q33304" s="99"/>
    </row>
    <row r="33305" spans="16:17" x14ac:dyDescent="0.3">
      <c r="P33305" s="99"/>
      <c r="Q33305" s="99"/>
    </row>
    <row r="33306" spans="16:17" x14ac:dyDescent="0.3">
      <c r="P33306" s="99"/>
      <c r="Q33306" s="99"/>
    </row>
    <row r="33307" spans="16:17" x14ac:dyDescent="0.3">
      <c r="P33307" s="99"/>
      <c r="Q33307" s="99"/>
    </row>
    <row r="33308" spans="16:17" x14ac:dyDescent="0.3">
      <c r="P33308" s="99"/>
      <c r="Q33308" s="99"/>
    </row>
    <row r="33309" spans="16:17" x14ac:dyDescent="0.3">
      <c r="P33309" s="99"/>
      <c r="Q33309" s="99"/>
    </row>
    <row r="33310" spans="16:17" x14ac:dyDescent="0.3">
      <c r="P33310" s="99"/>
      <c r="Q33310" s="99"/>
    </row>
    <row r="33311" spans="16:17" x14ac:dyDescent="0.3">
      <c r="P33311" s="99"/>
      <c r="Q33311" s="99"/>
    </row>
    <row r="33312" spans="16:17" x14ac:dyDescent="0.3">
      <c r="P33312" s="99"/>
      <c r="Q33312" s="99"/>
    </row>
    <row r="33313" spans="16:17" x14ac:dyDescent="0.3">
      <c r="P33313" s="99"/>
      <c r="Q33313" s="99"/>
    </row>
    <row r="33314" spans="16:17" x14ac:dyDescent="0.3">
      <c r="P33314" s="99"/>
      <c r="Q33314" s="99"/>
    </row>
    <row r="33315" spans="16:17" x14ac:dyDescent="0.3">
      <c r="P33315" s="99"/>
      <c r="Q33315" s="99"/>
    </row>
    <row r="33316" spans="16:17" x14ac:dyDescent="0.3">
      <c r="P33316" s="99"/>
      <c r="Q33316" s="99"/>
    </row>
    <row r="33317" spans="16:17" x14ac:dyDescent="0.3">
      <c r="P33317" s="99"/>
      <c r="Q33317" s="99"/>
    </row>
    <row r="33318" spans="16:17" x14ac:dyDescent="0.3">
      <c r="P33318" s="99"/>
      <c r="Q33318" s="99"/>
    </row>
    <row r="33319" spans="16:17" x14ac:dyDescent="0.3">
      <c r="P33319" s="99"/>
      <c r="Q33319" s="99"/>
    </row>
    <row r="33320" spans="16:17" x14ac:dyDescent="0.3">
      <c r="P33320" s="99"/>
      <c r="Q33320" s="99"/>
    </row>
    <row r="33321" spans="16:17" x14ac:dyDescent="0.3">
      <c r="P33321" s="99"/>
      <c r="Q33321" s="99"/>
    </row>
    <row r="33322" spans="16:17" x14ac:dyDescent="0.3">
      <c r="P33322" s="99"/>
      <c r="Q33322" s="99"/>
    </row>
    <row r="33323" spans="16:17" x14ac:dyDescent="0.3">
      <c r="P33323" s="99"/>
      <c r="Q33323" s="99"/>
    </row>
    <row r="33324" spans="16:17" x14ac:dyDescent="0.3">
      <c r="P33324" s="99"/>
      <c r="Q33324" s="99"/>
    </row>
    <row r="33325" spans="16:17" x14ac:dyDescent="0.3">
      <c r="P33325" s="99"/>
      <c r="Q33325" s="99"/>
    </row>
    <row r="33326" spans="16:17" x14ac:dyDescent="0.3">
      <c r="P33326" s="99"/>
      <c r="Q33326" s="99"/>
    </row>
    <row r="33327" spans="16:17" x14ac:dyDescent="0.3">
      <c r="P33327" s="99"/>
      <c r="Q33327" s="99"/>
    </row>
    <row r="33328" spans="16:17" x14ac:dyDescent="0.3">
      <c r="P33328" s="99"/>
      <c r="Q33328" s="99"/>
    </row>
    <row r="33329" spans="16:17" x14ac:dyDescent="0.3">
      <c r="P33329" s="99"/>
      <c r="Q33329" s="99"/>
    </row>
    <row r="33330" spans="16:17" x14ac:dyDescent="0.3">
      <c r="P33330" s="99"/>
      <c r="Q33330" s="99"/>
    </row>
    <row r="33331" spans="16:17" x14ac:dyDescent="0.3">
      <c r="P33331" s="99"/>
      <c r="Q33331" s="99"/>
    </row>
    <row r="33332" spans="16:17" x14ac:dyDescent="0.3">
      <c r="P33332" s="99"/>
      <c r="Q33332" s="99"/>
    </row>
    <row r="33333" spans="16:17" x14ac:dyDescent="0.3">
      <c r="P33333" s="99"/>
      <c r="Q33333" s="99"/>
    </row>
    <row r="33334" spans="16:17" x14ac:dyDescent="0.3">
      <c r="P33334" s="99"/>
      <c r="Q33334" s="99"/>
    </row>
    <row r="33335" spans="16:17" x14ac:dyDescent="0.3">
      <c r="P33335" s="99"/>
      <c r="Q33335" s="99"/>
    </row>
    <row r="33336" spans="16:17" x14ac:dyDescent="0.3">
      <c r="P33336" s="99"/>
      <c r="Q33336" s="99"/>
    </row>
    <row r="33337" spans="16:17" x14ac:dyDescent="0.3">
      <c r="P33337" s="99"/>
      <c r="Q33337" s="99"/>
    </row>
    <row r="33338" spans="16:17" x14ac:dyDescent="0.3">
      <c r="P33338" s="99"/>
      <c r="Q33338" s="99"/>
    </row>
    <row r="33339" spans="16:17" x14ac:dyDescent="0.3">
      <c r="P33339" s="99"/>
      <c r="Q33339" s="99"/>
    </row>
    <row r="33340" spans="16:17" x14ac:dyDescent="0.3">
      <c r="P33340" s="99"/>
      <c r="Q33340" s="99"/>
    </row>
    <row r="33341" spans="16:17" x14ac:dyDescent="0.3">
      <c r="P33341" s="99"/>
      <c r="Q33341" s="99"/>
    </row>
    <row r="33342" spans="16:17" x14ac:dyDescent="0.3">
      <c r="P33342" s="99"/>
      <c r="Q33342" s="99"/>
    </row>
    <row r="33343" spans="16:17" x14ac:dyDescent="0.3">
      <c r="P33343" s="99"/>
      <c r="Q33343" s="99"/>
    </row>
    <row r="33344" spans="16:17" x14ac:dyDescent="0.3">
      <c r="P33344" s="99"/>
      <c r="Q33344" s="99"/>
    </row>
    <row r="33345" spans="16:17" x14ac:dyDescent="0.3">
      <c r="P33345" s="99"/>
      <c r="Q33345" s="99"/>
    </row>
    <row r="33346" spans="16:17" x14ac:dyDescent="0.3">
      <c r="P33346" s="99"/>
      <c r="Q33346" s="99"/>
    </row>
    <row r="33347" spans="16:17" x14ac:dyDescent="0.3">
      <c r="P33347" s="99"/>
      <c r="Q33347" s="99"/>
    </row>
    <row r="33348" spans="16:17" x14ac:dyDescent="0.3">
      <c r="P33348" s="99"/>
      <c r="Q33348" s="99"/>
    </row>
    <row r="33349" spans="16:17" x14ac:dyDescent="0.3">
      <c r="P33349" s="99"/>
      <c r="Q33349" s="99"/>
    </row>
    <row r="33350" spans="16:17" x14ac:dyDescent="0.3">
      <c r="P33350" s="99"/>
      <c r="Q33350" s="99"/>
    </row>
    <row r="33351" spans="16:17" x14ac:dyDescent="0.3">
      <c r="P33351" s="99"/>
      <c r="Q33351" s="99"/>
    </row>
    <row r="33352" spans="16:17" x14ac:dyDescent="0.3">
      <c r="P33352" s="99"/>
      <c r="Q33352" s="99"/>
    </row>
    <row r="33353" spans="16:17" x14ac:dyDescent="0.3">
      <c r="P33353" s="99"/>
      <c r="Q33353" s="99"/>
    </row>
    <row r="33354" spans="16:17" x14ac:dyDescent="0.3">
      <c r="P33354" s="99"/>
      <c r="Q33354" s="99"/>
    </row>
    <row r="33355" spans="16:17" x14ac:dyDescent="0.3">
      <c r="P33355" s="99"/>
      <c r="Q33355" s="99"/>
    </row>
    <row r="33356" spans="16:17" x14ac:dyDescent="0.3">
      <c r="P33356" s="99"/>
      <c r="Q33356" s="99"/>
    </row>
    <row r="33357" spans="16:17" x14ac:dyDescent="0.3">
      <c r="P33357" s="99"/>
      <c r="Q33357" s="99"/>
    </row>
    <row r="33358" spans="16:17" x14ac:dyDescent="0.3">
      <c r="P33358" s="99"/>
      <c r="Q33358" s="99"/>
    </row>
    <row r="33359" spans="16:17" x14ac:dyDescent="0.3">
      <c r="P33359" s="99"/>
      <c r="Q33359" s="99"/>
    </row>
    <row r="33360" spans="16:17" x14ac:dyDescent="0.3">
      <c r="P33360" s="99"/>
      <c r="Q33360" s="99"/>
    </row>
    <row r="33361" spans="16:17" x14ac:dyDescent="0.3">
      <c r="P33361" s="99"/>
      <c r="Q33361" s="99"/>
    </row>
    <row r="33362" spans="16:17" x14ac:dyDescent="0.3">
      <c r="P33362" s="99"/>
      <c r="Q33362" s="99"/>
    </row>
    <row r="33363" spans="16:17" x14ac:dyDescent="0.3">
      <c r="P33363" s="99"/>
      <c r="Q33363" s="99"/>
    </row>
    <row r="33364" spans="16:17" x14ac:dyDescent="0.3">
      <c r="P33364" s="99"/>
      <c r="Q33364" s="99"/>
    </row>
    <row r="33365" spans="16:17" x14ac:dyDescent="0.3">
      <c r="P33365" s="99"/>
      <c r="Q33365" s="99"/>
    </row>
    <row r="33366" spans="16:17" x14ac:dyDescent="0.3">
      <c r="P33366" s="99"/>
      <c r="Q33366" s="99"/>
    </row>
    <row r="33367" spans="16:17" x14ac:dyDescent="0.3">
      <c r="P33367" s="99"/>
      <c r="Q33367" s="99"/>
    </row>
    <row r="33368" spans="16:17" x14ac:dyDescent="0.3">
      <c r="P33368" s="99"/>
      <c r="Q33368" s="99"/>
    </row>
    <row r="33369" spans="16:17" x14ac:dyDescent="0.3">
      <c r="P33369" s="99"/>
      <c r="Q33369" s="99"/>
    </row>
    <row r="33370" spans="16:17" x14ac:dyDescent="0.3">
      <c r="P33370" s="99"/>
      <c r="Q33370" s="99"/>
    </row>
    <row r="33371" spans="16:17" x14ac:dyDescent="0.3">
      <c r="P33371" s="99"/>
      <c r="Q33371" s="99"/>
    </row>
    <row r="33372" spans="16:17" x14ac:dyDescent="0.3">
      <c r="P33372" s="99"/>
      <c r="Q33372" s="99"/>
    </row>
    <row r="33373" spans="16:17" x14ac:dyDescent="0.3">
      <c r="P33373" s="99"/>
      <c r="Q33373" s="99"/>
    </row>
    <row r="33374" spans="16:17" x14ac:dyDescent="0.3">
      <c r="P33374" s="99"/>
      <c r="Q33374" s="99"/>
    </row>
    <row r="33375" spans="16:17" x14ac:dyDescent="0.3">
      <c r="P33375" s="99"/>
      <c r="Q33375" s="99"/>
    </row>
    <row r="33376" spans="16:17" x14ac:dyDescent="0.3">
      <c r="P33376" s="99"/>
      <c r="Q33376" s="99"/>
    </row>
    <row r="33377" spans="16:17" x14ac:dyDescent="0.3">
      <c r="P33377" s="99"/>
      <c r="Q33377" s="99"/>
    </row>
    <row r="33378" spans="16:17" x14ac:dyDescent="0.3">
      <c r="P33378" s="99"/>
      <c r="Q33378" s="99"/>
    </row>
    <row r="33379" spans="16:17" x14ac:dyDescent="0.3">
      <c r="P33379" s="99"/>
      <c r="Q33379" s="99"/>
    </row>
    <row r="33380" spans="16:17" x14ac:dyDescent="0.3">
      <c r="P33380" s="99"/>
      <c r="Q33380" s="99"/>
    </row>
    <row r="33381" spans="16:17" x14ac:dyDescent="0.3">
      <c r="P33381" s="99"/>
      <c r="Q33381" s="99"/>
    </row>
    <row r="33382" spans="16:17" x14ac:dyDescent="0.3">
      <c r="P33382" s="99"/>
      <c r="Q33382" s="99"/>
    </row>
    <row r="33383" spans="16:17" x14ac:dyDescent="0.3">
      <c r="P33383" s="99"/>
      <c r="Q33383" s="99"/>
    </row>
    <row r="33384" spans="16:17" x14ac:dyDescent="0.3">
      <c r="P33384" s="99"/>
      <c r="Q33384" s="99"/>
    </row>
    <row r="33385" spans="16:17" x14ac:dyDescent="0.3">
      <c r="P33385" s="99"/>
      <c r="Q33385" s="99"/>
    </row>
    <row r="33386" spans="16:17" x14ac:dyDescent="0.3">
      <c r="P33386" s="99"/>
      <c r="Q33386" s="99"/>
    </row>
    <row r="33387" spans="16:17" x14ac:dyDescent="0.3">
      <c r="P33387" s="99"/>
      <c r="Q33387" s="99"/>
    </row>
    <row r="33388" spans="16:17" x14ac:dyDescent="0.3">
      <c r="P33388" s="99"/>
      <c r="Q33388" s="99"/>
    </row>
    <row r="33389" spans="16:17" x14ac:dyDescent="0.3">
      <c r="P33389" s="99"/>
      <c r="Q33389" s="99"/>
    </row>
    <row r="33390" spans="16:17" x14ac:dyDescent="0.3">
      <c r="P33390" s="99"/>
      <c r="Q33390" s="99"/>
    </row>
    <row r="33391" spans="16:17" x14ac:dyDescent="0.3">
      <c r="P33391" s="99"/>
      <c r="Q33391" s="99"/>
    </row>
    <row r="33392" spans="16:17" x14ac:dyDescent="0.3">
      <c r="P33392" s="99"/>
      <c r="Q33392" s="99"/>
    </row>
    <row r="33393" spans="16:17" x14ac:dyDescent="0.3">
      <c r="P33393" s="99"/>
      <c r="Q33393" s="99"/>
    </row>
    <row r="33394" spans="16:17" x14ac:dyDescent="0.3">
      <c r="P33394" s="99"/>
      <c r="Q33394" s="99"/>
    </row>
    <row r="33395" spans="16:17" x14ac:dyDescent="0.3">
      <c r="P33395" s="99"/>
      <c r="Q33395" s="99"/>
    </row>
    <row r="33396" spans="16:17" x14ac:dyDescent="0.3">
      <c r="P33396" s="99"/>
      <c r="Q33396" s="99"/>
    </row>
    <row r="33397" spans="16:17" x14ac:dyDescent="0.3">
      <c r="P33397" s="99"/>
      <c r="Q33397" s="99"/>
    </row>
    <row r="33398" spans="16:17" x14ac:dyDescent="0.3">
      <c r="P33398" s="99"/>
      <c r="Q33398" s="99"/>
    </row>
    <row r="33399" spans="16:17" x14ac:dyDescent="0.3">
      <c r="P33399" s="99"/>
      <c r="Q33399" s="99"/>
    </row>
    <row r="33400" spans="16:17" x14ac:dyDescent="0.3">
      <c r="P33400" s="99"/>
      <c r="Q33400" s="99"/>
    </row>
    <row r="33401" spans="16:17" x14ac:dyDescent="0.3">
      <c r="P33401" s="99"/>
      <c r="Q33401" s="99"/>
    </row>
    <row r="33402" spans="16:17" x14ac:dyDescent="0.3">
      <c r="P33402" s="99"/>
      <c r="Q33402" s="99"/>
    </row>
    <row r="33403" spans="16:17" x14ac:dyDescent="0.3">
      <c r="P33403" s="99"/>
      <c r="Q33403" s="99"/>
    </row>
    <row r="33404" spans="16:17" x14ac:dyDescent="0.3">
      <c r="P33404" s="99"/>
      <c r="Q33404" s="99"/>
    </row>
    <row r="33405" spans="16:17" x14ac:dyDescent="0.3">
      <c r="P33405" s="99"/>
      <c r="Q33405" s="99"/>
    </row>
    <row r="33406" spans="16:17" x14ac:dyDescent="0.3">
      <c r="P33406" s="99"/>
      <c r="Q33406" s="99"/>
    </row>
    <row r="33407" spans="16:17" x14ac:dyDescent="0.3">
      <c r="P33407" s="99"/>
      <c r="Q33407" s="99"/>
    </row>
    <row r="33408" spans="16:17" x14ac:dyDescent="0.3">
      <c r="P33408" s="99"/>
      <c r="Q33408" s="99"/>
    </row>
    <row r="33409" spans="16:17" x14ac:dyDescent="0.3">
      <c r="P33409" s="99"/>
      <c r="Q33409" s="99"/>
    </row>
    <row r="33410" spans="16:17" x14ac:dyDescent="0.3">
      <c r="P33410" s="99"/>
      <c r="Q33410" s="99"/>
    </row>
    <row r="33411" spans="16:17" x14ac:dyDescent="0.3">
      <c r="P33411" s="99"/>
      <c r="Q33411" s="99"/>
    </row>
    <row r="33412" spans="16:17" x14ac:dyDescent="0.3">
      <c r="P33412" s="99"/>
      <c r="Q33412" s="99"/>
    </row>
    <row r="33413" spans="16:17" x14ac:dyDescent="0.3">
      <c r="P33413" s="99"/>
      <c r="Q33413" s="99"/>
    </row>
    <row r="33414" spans="16:17" x14ac:dyDescent="0.3">
      <c r="P33414" s="99"/>
      <c r="Q33414" s="99"/>
    </row>
    <row r="33415" spans="16:17" x14ac:dyDescent="0.3">
      <c r="P33415" s="99"/>
      <c r="Q33415" s="99"/>
    </row>
    <row r="33416" spans="16:17" x14ac:dyDescent="0.3">
      <c r="P33416" s="99"/>
      <c r="Q33416" s="99"/>
    </row>
    <row r="33417" spans="16:17" x14ac:dyDescent="0.3">
      <c r="P33417" s="99"/>
      <c r="Q33417" s="99"/>
    </row>
    <row r="33418" spans="16:17" x14ac:dyDescent="0.3">
      <c r="P33418" s="99"/>
      <c r="Q33418" s="99"/>
    </row>
    <row r="33419" spans="16:17" x14ac:dyDescent="0.3">
      <c r="P33419" s="99"/>
      <c r="Q33419" s="99"/>
    </row>
    <row r="33420" spans="16:17" x14ac:dyDescent="0.3">
      <c r="P33420" s="99"/>
      <c r="Q33420" s="99"/>
    </row>
    <row r="33421" spans="16:17" x14ac:dyDescent="0.3">
      <c r="P33421" s="99"/>
      <c r="Q33421" s="99"/>
    </row>
    <row r="33422" spans="16:17" x14ac:dyDescent="0.3">
      <c r="P33422" s="99"/>
      <c r="Q33422" s="99"/>
    </row>
    <row r="33423" spans="16:17" x14ac:dyDescent="0.3">
      <c r="P33423" s="99"/>
      <c r="Q33423" s="99"/>
    </row>
    <row r="33424" spans="16:17" x14ac:dyDescent="0.3">
      <c r="P33424" s="99"/>
      <c r="Q33424" s="99"/>
    </row>
    <row r="33425" spans="16:17" x14ac:dyDescent="0.3">
      <c r="P33425" s="99"/>
      <c r="Q33425" s="99"/>
    </row>
    <row r="33426" spans="16:17" x14ac:dyDescent="0.3">
      <c r="P33426" s="99"/>
      <c r="Q33426" s="99"/>
    </row>
    <row r="33427" spans="16:17" x14ac:dyDescent="0.3">
      <c r="P33427" s="99"/>
      <c r="Q33427" s="99"/>
    </row>
    <row r="33428" spans="16:17" x14ac:dyDescent="0.3">
      <c r="P33428" s="99"/>
      <c r="Q33428" s="99"/>
    </row>
    <row r="33429" spans="16:17" x14ac:dyDescent="0.3">
      <c r="P33429" s="99"/>
      <c r="Q33429" s="99"/>
    </row>
    <row r="33430" spans="16:17" x14ac:dyDescent="0.3">
      <c r="P33430" s="99"/>
      <c r="Q33430" s="99"/>
    </row>
    <row r="33431" spans="16:17" x14ac:dyDescent="0.3">
      <c r="P33431" s="99"/>
      <c r="Q33431" s="99"/>
    </row>
    <row r="33432" spans="16:17" x14ac:dyDescent="0.3">
      <c r="P33432" s="99"/>
      <c r="Q33432" s="99"/>
    </row>
    <row r="33433" spans="16:17" x14ac:dyDescent="0.3">
      <c r="P33433" s="99"/>
      <c r="Q33433" s="99"/>
    </row>
    <row r="33434" spans="16:17" x14ac:dyDescent="0.3">
      <c r="P33434" s="99"/>
      <c r="Q33434" s="99"/>
    </row>
    <row r="33435" spans="16:17" x14ac:dyDescent="0.3">
      <c r="P33435" s="99"/>
      <c r="Q33435" s="99"/>
    </row>
    <row r="33436" spans="16:17" x14ac:dyDescent="0.3">
      <c r="P33436" s="99"/>
      <c r="Q33436" s="99"/>
    </row>
    <row r="33437" spans="16:17" x14ac:dyDescent="0.3">
      <c r="P33437" s="99"/>
      <c r="Q33437" s="99"/>
    </row>
    <row r="33438" spans="16:17" x14ac:dyDescent="0.3">
      <c r="P33438" s="99"/>
      <c r="Q33438" s="99"/>
    </row>
    <row r="33439" spans="16:17" x14ac:dyDescent="0.3">
      <c r="P33439" s="99"/>
      <c r="Q33439" s="99"/>
    </row>
    <row r="33440" spans="16:17" x14ac:dyDescent="0.3">
      <c r="P33440" s="99"/>
      <c r="Q33440" s="99"/>
    </row>
    <row r="33441" spans="16:17" x14ac:dyDescent="0.3">
      <c r="P33441" s="99"/>
      <c r="Q33441" s="99"/>
    </row>
    <row r="33442" spans="16:17" x14ac:dyDescent="0.3">
      <c r="P33442" s="99"/>
      <c r="Q33442" s="99"/>
    </row>
    <row r="33443" spans="16:17" x14ac:dyDescent="0.3">
      <c r="P33443" s="99"/>
      <c r="Q33443" s="99"/>
    </row>
    <row r="33444" spans="16:17" x14ac:dyDescent="0.3">
      <c r="P33444" s="99"/>
      <c r="Q33444" s="99"/>
    </row>
    <row r="33445" spans="16:17" x14ac:dyDescent="0.3">
      <c r="P33445" s="99"/>
      <c r="Q33445" s="99"/>
    </row>
    <row r="33446" spans="16:17" x14ac:dyDescent="0.3">
      <c r="P33446" s="99"/>
      <c r="Q33446" s="99"/>
    </row>
    <row r="33447" spans="16:17" x14ac:dyDescent="0.3">
      <c r="P33447" s="99"/>
      <c r="Q33447" s="99"/>
    </row>
    <row r="33448" spans="16:17" x14ac:dyDescent="0.3">
      <c r="P33448" s="99"/>
      <c r="Q33448" s="99"/>
    </row>
    <row r="33449" spans="16:17" x14ac:dyDescent="0.3">
      <c r="P33449" s="99"/>
      <c r="Q33449" s="99"/>
    </row>
    <row r="33450" spans="16:17" x14ac:dyDescent="0.3">
      <c r="P33450" s="99"/>
      <c r="Q33450" s="99"/>
    </row>
    <row r="33451" spans="16:17" x14ac:dyDescent="0.3">
      <c r="P33451" s="99"/>
      <c r="Q33451" s="99"/>
    </row>
    <row r="33452" spans="16:17" x14ac:dyDescent="0.3">
      <c r="P33452" s="99"/>
      <c r="Q33452" s="99"/>
    </row>
    <row r="33453" spans="16:17" x14ac:dyDescent="0.3">
      <c r="P33453" s="99"/>
      <c r="Q33453" s="99"/>
    </row>
    <row r="33454" spans="16:17" x14ac:dyDescent="0.3">
      <c r="P33454" s="99"/>
      <c r="Q33454" s="99"/>
    </row>
    <row r="33455" spans="16:17" x14ac:dyDescent="0.3">
      <c r="P33455" s="99"/>
      <c r="Q33455" s="99"/>
    </row>
    <row r="33456" spans="16:17" x14ac:dyDescent="0.3">
      <c r="P33456" s="99"/>
      <c r="Q33456" s="99"/>
    </row>
    <row r="33457" spans="16:17" x14ac:dyDescent="0.3">
      <c r="P33457" s="99"/>
      <c r="Q33457" s="99"/>
    </row>
    <row r="33458" spans="16:17" x14ac:dyDescent="0.3">
      <c r="P33458" s="99"/>
      <c r="Q33458" s="99"/>
    </row>
    <row r="33459" spans="16:17" x14ac:dyDescent="0.3">
      <c r="P33459" s="99"/>
      <c r="Q33459" s="99"/>
    </row>
    <row r="33460" spans="16:17" x14ac:dyDescent="0.3">
      <c r="P33460" s="99"/>
      <c r="Q33460" s="99"/>
    </row>
    <row r="33461" spans="16:17" x14ac:dyDescent="0.3">
      <c r="P33461" s="99"/>
      <c r="Q33461" s="99"/>
    </row>
    <row r="33462" spans="16:17" x14ac:dyDescent="0.3">
      <c r="P33462" s="99"/>
      <c r="Q33462" s="99"/>
    </row>
    <row r="33463" spans="16:17" x14ac:dyDescent="0.3">
      <c r="P33463" s="99"/>
      <c r="Q33463" s="99"/>
    </row>
    <row r="33464" spans="16:17" x14ac:dyDescent="0.3">
      <c r="P33464" s="99"/>
      <c r="Q33464" s="99"/>
    </row>
    <row r="33465" spans="16:17" x14ac:dyDescent="0.3">
      <c r="P33465" s="99"/>
      <c r="Q33465" s="99"/>
    </row>
    <row r="33466" spans="16:17" x14ac:dyDescent="0.3">
      <c r="P33466" s="99"/>
      <c r="Q33466" s="99"/>
    </row>
    <row r="33467" spans="16:17" x14ac:dyDescent="0.3">
      <c r="P33467" s="99"/>
      <c r="Q33467" s="99"/>
    </row>
    <row r="33468" spans="16:17" x14ac:dyDescent="0.3">
      <c r="P33468" s="99"/>
      <c r="Q33468" s="99"/>
    </row>
    <row r="33469" spans="16:17" x14ac:dyDescent="0.3">
      <c r="P33469" s="99"/>
      <c r="Q33469" s="99"/>
    </row>
    <row r="33470" spans="16:17" x14ac:dyDescent="0.3">
      <c r="P33470" s="99"/>
      <c r="Q33470" s="99"/>
    </row>
    <row r="33471" spans="16:17" x14ac:dyDescent="0.3">
      <c r="P33471" s="99"/>
      <c r="Q33471" s="99"/>
    </row>
    <row r="33472" spans="16:17" x14ac:dyDescent="0.3">
      <c r="P33472" s="99"/>
      <c r="Q33472" s="99"/>
    </row>
    <row r="33473" spans="16:17" x14ac:dyDescent="0.3">
      <c r="P33473" s="99"/>
      <c r="Q33473" s="99"/>
    </row>
    <row r="33474" spans="16:17" x14ac:dyDescent="0.3">
      <c r="P33474" s="99"/>
      <c r="Q33474" s="99"/>
    </row>
    <row r="33475" spans="16:17" x14ac:dyDescent="0.3">
      <c r="P33475" s="99"/>
      <c r="Q33475" s="99"/>
    </row>
    <row r="33476" spans="16:17" x14ac:dyDescent="0.3">
      <c r="P33476" s="99"/>
      <c r="Q33476" s="99"/>
    </row>
    <row r="33477" spans="16:17" x14ac:dyDescent="0.3">
      <c r="P33477" s="99"/>
      <c r="Q33477" s="99"/>
    </row>
    <row r="33478" spans="16:17" x14ac:dyDescent="0.3">
      <c r="P33478" s="99"/>
      <c r="Q33478" s="99"/>
    </row>
    <row r="33479" spans="16:17" x14ac:dyDescent="0.3">
      <c r="P33479" s="99"/>
      <c r="Q33479" s="99"/>
    </row>
    <row r="33480" spans="16:17" x14ac:dyDescent="0.3">
      <c r="P33480" s="99"/>
      <c r="Q33480" s="99"/>
    </row>
    <row r="33481" spans="16:17" x14ac:dyDescent="0.3">
      <c r="P33481" s="99"/>
      <c r="Q33481" s="99"/>
    </row>
    <row r="33482" spans="16:17" x14ac:dyDescent="0.3">
      <c r="P33482" s="99"/>
      <c r="Q33482" s="99"/>
    </row>
    <row r="33483" spans="16:17" x14ac:dyDescent="0.3">
      <c r="P33483" s="99"/>
      <c r="Q33483" s="99"/>
    </row>
    <row r="33484" spans="16:17" x14ac:dyDescent="0.3">
      <c r="P33484" s="99"/>
      <c r="Q33484" s="99"/>
    </row>
    <row r="33485" spans="16:17" x14ac:dyDescent="0.3">
      <c r="P33485" s="99"/>
      <c r="Q33485" s="99"/>
    </row>
    <row r="33486" spans="16:17" x14ac:dyDescent="0.3">
      <c r="P33486" s="99"/>
      <c r="Q33486" s="99"/>
    </row>
    <row r="33487" spans="16:17" x14ac:dyDescent="0.3">
      <c r="P33487" s="99"/>
      <c r="Q33487" s="99"/>
    </row>
    <row r="33488" spans="16:17" x14ac:dyDescent="0.3">
      <c r="P33488" s="99"/>
      <c r="Q33488" s="99"/>
    </row>
    <row r="33489" spans="16:17" x14ac:dyDescent="0.3">
      <c r="P33489" s="99"/>
      <c r="Q33489" s="99"/>
    </row>
    <row r="33490" spans="16:17" x14ac:dyDescent="0.3">
      <c r="P33490" s="99"/>
      <c r="Q33490" s="99"/>
    </row>
    <row r="33491" spans="16:17" x14ac:dyDescent="0.3">
      <c r="P33491" s="99"/>
      <c r="Q33491" s="99"/>
    </row>
    <row r="33492" spans="16:17" x14ac:dyDescent="0.3">
      <c r="P33492" s="99"/>
      <c r="Q33492" s="99"/>
    </row>
    <row r="33493" spans="16:17" x14ac:dyDescent="0.3">
      <c r="P33493" s="99"/>
      <c r="Q33493" s="99"/>
    </row>
    <row r="33494" spans="16:17" x14ac:dyDescent="0.3">
      <c r="P33494" s="99"/>
      <c r="Q33494" s="99"/>
    </row>
    <row r="33495" spans="16:17" x14ac:dyDescent="0.3">
      <c r="P33495" s="99"/>
      <c r="Q33495" s="99"/>
    </row>
    <row r="33496" spans="16:17" x14ac:dyDescent="0.3">
      <c r="P33496" s="99"/>
      <c r="Q33496" s="99"/>
    </row>
    <row r="33497" spans="16:17" x14ac:dyDescent="0.3">
      <c r="P33497" s="99"/>
      <c r="Q33497" s="99"/>
    </row>
    <row r="33498" spans="16:17" x14ac:dyDescent="0.3">
      <c r="P33498" s="99"/>
      <c r="Q33498" s="99"/>
    </row>
    <row r="33499" spans="16:17" x14ac:dyDescent="0.3">
      <c r="P33499" s="99"/>
      <c r="Q33499" s="99"/>
    </row>
    <row r="33500" spans="16:17" x14ac:dyDescent="0.3">
      <c r="P33500" s="99"/>
      <c r="Q33500" s="99"/>
    </row>
    <row r="33501" spans="16:17" x14ac:dyDescent="0.3">
      <c r="P33501" s="99"/>
      <c r="Q33501" s="99"/>
    </row>
    <row r="33502" spans="16:17" x14ac:dyDescent="0.3">
      <c r="P33502" s="99"/>
      <c r="Q33502" s="99"/>
    </row>
    <row r="33503" spans="16:17" x14ac:dyDescent="0.3">
      <c r="P33503" s="99"/>
      <c r="Q33503" s="99"/>
    </row>
    <row r="33504" spans="16:17" x14ac:dyDescent="0.3">
      <c r="P33504" s="99"/>
      <c r="Q33504" s="99"/>
    </row>
    <row r="33505" spans="16:17" x14ac:dyDescent="0.3">
      <c r="P33505" s="99"/>
      <c r="Q33505" s="99"/>
    </row>
    <row r="33506" spans="16:17" x14ac:dyDescent="0.3">
      <c r="P33506" s="99"/>
      <c r="Q33506" s="99"/>
    </row>
    <row r="33507" spans="16:17" x14ac:dyDescent="0.3">
      <c r="P33507" s="99"/>
      <c r="Q33507" s="99"/>
    </row>
    <row r="33508" spans="16:17" x14ac:dyDescent="0.3">
      <c r="P33508" s="99"/>
      <c r="Q33508" s="99"/>
    </row>
    <row r="33509" spans="16:17" x14ac:dyDescent="0.3">
      <c r="P33509" s="99"/>
      <c r="Q33509" s="99"/>
    </row>
    <row r="33510" spans="16:17" x14ac:dyDescent="0.3">
      <c r="P33510" s="99"/>
      <c r="Q33510" s="99"/>
    </row>
    <row r="33511" spans="16:17" x14ac:dyDescent="0.3">
      <c r="P33511" s="99"/>
      <c r="Q33511" s="99"/>
    </row>
    <row r="33512" spans="16:17" x14ac:dyDescent="0.3">
      <c r="P33512" s="99"/>
      <c r="Q33512" s="99"/>
    </row>
    <row r="33513" spans="16:17" x14ac:dyDescent="0.3">
      <c r="P33513" s="99"/>
      <c r="Q33513" s="99"/>
    </row>
    <row r="33514" spans="16:17" x14ac:dyDescent="0.3">
      <c r="P33514" s="99"/>
      <c r="Q33514" s="99"/>
    </row>
    <row r="33515" spans="16:17" x14ac:dyDescent="0.3">
      <c r="P33515" s="99"/>
      <c r="Q33515" s="99"/>
    </row>
    <row r="33516" spans="16:17" x14ac:dyDescent="0.3">
      <c r="P33516" s="99"/>
      <c r="Q33516" s="99"/>
    </row>
    <row r="33517" spans="16:17" x14ac:dyDescent="0.3">
      <c r="P33517" s="99"/>
      <c r="Q33517" s="99"/>
    </row>
    <row r="33518" spans="16:17" x14ac:dyDescent="0.3">
      <c r="P33518" s="99"/>
      <c r="Q33518" s="99"/>
    </row>
    <row r="33519" spans="16:17" x14ac:dyDescent="0.3">
      <c r="P33519" s="99"/>
      <c r="Q33519" s="99"/>
    </row>
    <row r="33520" spans="16:17" x14ac:dyDescent="0.3">
      <c r="P33520" s="99"/>
      <c r="Q33520" s="99"/>
    </row>
    <row r="33521" spans="16:17" x14ac:dyDescent="0.3">
      <c r="P33521" s="99"/>
      <c r="Q33521" s="99"/>
    </row>
    <row r="33522" spans="16:17" x14ac:dyDescent="0.3">
      <c r="P33522" s="99"/>
      <c r="Q33522" s="99"/>
    </row>
    <row r="33523" spans="16:17" x14ac:dyDescent="0.3">
      <c r="P33523" s="99"/>
      <c r="Q33523" s="99"/>
    </row>
    <row r="33524" spans="16:17" x14ac:dyDescent="0.3">
      <c r="P33524" s="99"/>
      <c r="Q33524" s="99"/>
    </row>
    <row r="33525" spans="16:17" x14ac:dyDescent="0.3">
      <c r="P33525" s="99"/>
      <c r="Q33525" s="99"/>
    </row>
    <row r="33526" spans="16:17" x14ac:dyDescent="0.3">
      <c r="P33526" s="99"/>
      <c r="Q33526" s="99"/>
    </row>
    <row r="33527" spans="16:17" x14ac:dyDescent="0.3">
      <c r="P33527" s="99"/>
      <c r="Q33527" s="99"/>
    </row>
    <row r="33528" spans="16:17" x14ac:dyDescent="0.3">
      <c r="P33528" s="99"/>
      <c r="Q33528" s="99"/>
    </row>
    <row r="33529" spans="16:17" x14ac:dyDescent="0.3">
      <c r="P33529" s="99"/>
      <c r="Q33529" s="99"/>
    </row>
    <row r="33530" spans="16:17" x14ac:dyDescent="0.3">
      <c r="P33530" s="99"/>
      <c r="Q33530" s="99"/>
    </row>
    <row r="33531" spans="16:17" x14ac:dyDescent="0.3">
      <c r="P33531" s="99"/>
      <c r="Q33531" s="99"/>
    </row>
    <row r="33532" spans="16:17" x14ac:dyDescent="0.3">
      <c r="P33532" s="99"/>
      <c r="Q33532" s="99"/>
    </row>
    <row r="33533" spans="16:17" x14ac:dyDescent="0.3">
      <c r="P33533" s="99"/>
      <c r="Q33533" s="99"/>
    </row>
    <row r="33534" spans="16:17" x14ac:dyDescent="0.3">
      <c r="P33534" s="99"/>
      <c r="Q33534" s="99"/>
    </row>
    <row r="33535" spans="16:17" x14ac:dyDescent="0.3">
      <c r="P33535" s="99"/>
      <c r="Q33535" s="99"/>
    </row>
    <row r="33536" spans="16:17" x14ac:dyDescent="0.3">
      <c r="P33536" s="99"/>
      <c r="Q33536" s="99"/>
    </row>
    <row r="33537" spans="16:17" x14ac:dyDescent="0.3">
      <c r="P33537" s="99"/>
      <c r="Q33537" s="99"/>
    </row>
    <row r="33538" spans="16:17" x14ac:dyDescent="0.3">
      <c r="P33538" s="99"/>
      <c r="Q33538" s="99"/>
    </row>
    <row r="33539" spans="16:17" x14ac:dyDescent="0.3">
      <c r="P33539" s="99"/>
      <c r="Q33539" s="99"/>
    </row>
    <row r="33540" spans="16:17" x14ac:dyDescent="0.3">
      <c r="P33540" s="99"/>
      <c r="Q33540" s="99"/>
    </row>
    <row r="33541" spans="16:17" x14ac:dyDescent="0.3">
      <c r="P33541" s="99"/>
      <c r="Q33541" s="99"/>
    </row>
    <row r="33542" spans="16:17" x14ac:dyDescent="0.3">
      <c r="P33542" s="99"/>
      <c r="Q33542" s="99"/>
    </row>
    <row r="33543" spans="16:17" x14ac:dyDescent="0.3">
      <c r="P33543" s="99"/>
      <c r="Q33543" s="99"/>
    </row>
    <row r="33544" spans="16:17" x14ac:dyDescent="0.3">
      <c r="P33544" s="99"/>
      <c r="Q33544" s="99"/>
    </row>
    <row r="33545" spans="16:17" x14ac:dyDescent="0.3">
      <c r="P33545" s="99"/>
      <c r="Q33545" s="99"/>
    </row>
    <row r="33546" spans="16:17" x14ac:dyDescent="0.3">
      <c r="P33546" s="99"/>
      <c r="Q33546" s="99"/>
    </row>
    <row r="33547" spans="16:17" x14ac:dyDescent="0.3">
      <c r="P33547" s="99"/>
      <c r="Q33547" s="99"/>
    </row>
    <row r="33548" spans="16:17" x14ac:dyDescent="0.3">
      <c r="P33548" s="99"/>
      <c r="Q33548" s="99"/>
    </row>
    <row r="33549" spans="16:17" x14ac:dyDescent="0.3">
      <c r="P33549" s="99"/>
      <c r="Q33549" s="99"/>
    </row>
    <row r="33550" spans="16:17" x14ac:dyDescent="0.3">
      <c r="P33550" s="99"/>
      <c r="Q33550" s="99"/>
    </row>
    <row r="33551" spans="16:17" x14ac:dyDescent="0.3">
      <c r="P33551" s="99"/>
      <c r="Q33551" s="99"/>
    </row>
    <row r="33552" spans="16:17" x14ac:dyDescent="0.3">
      <c r="P33552" s="99"/>
      <c r="Q33552" s="99"/>
    </row>
    <row r="33553" spans="16:17" x14ac:dyDescent="0.3">
      <c r="P33553" s="99"/>
      <c r="Q33553" s="99"/>
    </row>
    <row r="33554" spans="16:17" x14ac:dyDescent="0.3">
      <c r="P33554" s="99"/>
      <c r="Q33554" s="99"/>
    </row>
    <row r="33555" spans="16:17" x14ac:dyDescent="0.3">
      <c r="P33555" s="99"/>
      <c r="Q33555" s="99"/>
    </row>
    <row r="33556" spans="16:17" x14ac:dyDescent="0.3">
      <c r="P33556" s="99"/>
      <c r="Q33556" s="99"/>
    </row>
    <row r="33557" spans="16:17" x14ac:dyDescent="0.3">
      <c r="P33557" s="99"/>
      <c r="Q33557" s="99"/>
    </row>
    <row r="33558" spans="16:17" x14ac:dyDescent="0.3">
      <c r="P33558" s="99"/>
      <c r="Q33558" s="99"/>
    </row>
    <row r="33559" spans="16:17" x14ac:dyDescent="0.3">
      <c r="P33559" s="99"/>
      <c r="Q33559" s="99"/>
    </row>
    <row r="33560" spans="16:17" x14ac:dyDescent="0.3">
      <c r="P33560" s="99"/>
      <c r="Q33560" s="99"/>
    </row>
    <row r="33561" spans="16:17" x14ac:dyDescent="0.3">
      <c r="P33561" s="99"/>
      <c r="Q33561" s="99"/>
    </row>
    <row r="33562" spans="16:17" x14ac:dyDescent="0.3">
      <c r="P33562" s="99"/>
      <c r="Q33562" s="99"/>
    </row>
    <row r="33563" spans="16:17" x14ac:dyDescent="0.3">
      <c r="P33563" s="99"/>
      <c r="Q33563" s="99"/>
    </row>
    <row r="33564" spans="16:17" x14ac:dyDescent="0.3">
      <c r="P33564" s="99"/>
      <c r="Q33564" s="99"/>
    </row>
    <row r="33565" spans="16:17" x14ac:dyDescent="0.3">
      <c r="P33565" s="99"/>
      <c r="Q33565" s="99"/>
    </row>
    <row r="33566" spans="16:17" x14ac:dyDescent="0.3">
      <c r="P33566" s="99"/>
      <c r="Q33566" s="99"/>
    </row>
    <row r="33567" spans="16:17" x14ac:dyDescent="0.3">
      <c r="P33567" s="99"/>
      <c r="Q33567" s="99"/>
    </row>
    <row r="33568" spans="16:17" x14ac:dyDescent="0.3">
      <c r="P33568" s="99"/>
      <c r="Q33568" s="99"/>
    </row>
    <row r="33569" spans="16:17" x14ac:dyDescent="0.3">
      <c r="P33569" s="99"/>
      <c r="Q33569" s="99"/>
    </row>
    <row r="33570" spans="16:17" x14ac:dyDescent="0.3">
      <c r="P33570" s="99"/>
      <c r="Q33570" s="99"/>
    </row>
    <row r="33571" spans="16:17" x14ac:dyDescent="0.3">
      <c r="P33571" s="99"/>
      <c r="Q33571" s="99"/>
    </row>
    <row r="33572" spans="16:17" x14ac:dyDescent="0.3">
      <c r="P33572" s="99"/>
      <c r="Q33572" s="99"/>
    </row>
    <row r="33573" spans="16:17" x14ac:dyDescent="0.3">
      <c r="P33573" s="99"/>
      <c r="Q33573" s="99"/>
    </row>
    <row r="33574" spans="16:17" x14ac:dyDescent="0.3">
      <c r="P33574" s="99"/>
      <c r="Q33574" s="99"/>
    </row>
    <row r="33575" spans="16:17" x14ac:dyDescent="0.3">
      <c r="P33575" s="99"/>
      <c r="Q33575" s="99"/>
    </row>
    <row r="33576" spans="16:17" x14ac:dyDescent="0.3">
      <c r="P33576" s="99"/>
      <c r="Q33576" s="99"/>
    </row>
    <row r="33577" spans="16:17" x14ac:dyDescent="0.3">
      <c r="P33577" s="99"/>
      <c r="Q33577" s="99"/>
    </row>
    <row r="33578" spans="16:17" x14ac:dyDescent="0.3">
      <c r="P33578" s="99"/>
      <c r="Q33578" s="99"/>
    </row>
    <row r="33579" spans="16:17" x14ac:dyDescent="0.3">
      <c r="P33579" s="99"/>
      <c r="Q33579" s="99"/>
    </row>
    <row r="33580" spans="16:17" x14ac:dyDescent="0.3">
      <c r="P33580" s="99"/>
      <c r="Q33580" s="99"/>
    </row>
    <row r="33581" spans="16:17" x14ac:dyDescent="0.3">
      <c r="P33581" s="99"/>
      <c r="Q33581" s="99"/>
    </row>
    <row r="33582" spans="16:17" x14ac:dyDescent="0.3">
      <c r="P33582" s="99"/>
      <c r="Q33582" s="99"/>
    </row>
    <row r="33583" spans="16:17" x14ac:dyDescent="0.3">
      <c r="P33583" s="99"/>
      <c r="Q33583" s="99"/>
    </row>
    <row r="33584" spans="16:17" x14ac:dyDescent="0.3">
      <c r="P33584" s="99"/>
      <c r="Q33584" s="99"/>
    </row>
    <row r="33585" spans="16:17" x14ac:dyDescent="0.3">
      <c r="P33585" s="99"/>
      <c r="Q33585" s="99"/>
    </row>
    <row r="33586" spans="16:17" x14ac:dyDescent="0.3">
      <c r="P33586" s="99"/>
      <c r="Q33586" s="99"/>
    </row>
    <row r="33587" spans="16:17" x14ac:dyDescent="0.3">
      <c r="P33587" s="99"/>
      <c r="Q33587" s="99"/>
    </row>
    <row r="33588" spans="16:17" x14ac:dyDescent="0.3">
      <c r="P33588" s="99"/>
      <c r="Q33588" s="99"/>
    </row>
    <row r="33589" spans="16:17" x14ac:dyDescent="0.3">
      <c r="P33589" s="99"/>
      <c r="Q33589" s="99"/>
    </row>
    <row r="33590" spans="16:17" x14ac:dyDescent="0.3">
      <c r="P33590" s="99"/>
      <c r="Q33590" s="99"/>
    </row>
    <row r="33591" spans="16:17" x14ac:dyDescent="0.3">
      <c r="P33591" s="99"/>
      <c r="Q33591" s="99"/>
    </row>
    <row r="33592" spans="16:17" x14ac:dyDescent="0.3">
      <c r="P33592" s="99"/>
      <c r="Q33592" s="99"/>
    </row>
    <row r="33593" spans="16:17" x14ac:dyDescent="0.3">
      <c r="P33593" s="99"/>
      <c r="Q33593" s="99"/>
    </row>
    <row r="33594" spans="16:17" x14ac:dyDescent="0.3">
      <c r="P33594" s="99"/>
      <c r="Q33594" s="99"/>
    </row>
    <row r="33595" spans="16:17" x14ac:dyDescent="0.3">
      <c r="P33595" s="99"/>
      <c r="Q33595" s="99"/>
    </row>
    <row r="33596" spans="16:17" x14ac:dyDescent="0.3">
      <c r="P33596" s="99"/>
      <c r="Q33596" s="99"/>
    </row>
    <row r="33597" spans="16:17" x14ac:dyDescent="0.3">
      <c r="P33597" s="99"/>
      <c r="Q33597" s="99"/>
    </row>
    <row r="33598" spans="16:17" x14ac:dyDescent="0.3">
      <c r="P33598" s="99"/>
      <c r="Q33598" s="99"/>
    </row>
    <row r="33599" spans="16:17" x14ac:dyDescent="0.3">
      <c r="P33599" s="99"/>
      <c r="Q33599" s="99"/>
    </row>
    <row r="33600" spans="16:17" x14ac:dyDescent="0.3">
      <c r="P33600" s="99"/>
      <c r="Q33600" s="99"/>
    </row>
    <row r="33601" spans="16:17" x14ac:dyDescent="0.3">
      <c r="P33601" s="99"/>
      <c r="Q33601" s="99"/>
    </row>
    <row r="33602" spans="16:17" x14ac:dyDescent="0.3">
      <c r="P33602" s="99"/>
      <c r="Q33602" s="99"/>
    </row>
    <row r="33603" spans="16:17" x14ac:dyDescent="0.3">
      <c r="P33603" s="99"/>
      <c r="Q33603" s="99"/>
    </row>
    <row r="33604" spans="16:17" x14ac:dyDescent="0.3">
      <c r="P33604" s="99"/>
      <c r="Q33604" s="99"/>
    </row>
    <row r="33605" spans="16:17" x14ac:dyDescent="0.3">
      <c r="P33605" s="99"/>
      <c r="Q33605" s="99"/>
    </row>
    <row r="33606" spans="16:17" x14ac:dyDescent="0.3">
      <c r="P33606" s="99"/>
      <c r="Q33606" s="99"/>
    </row>
    <row r="33607" spans="16:17" x14ac:dyDescent="0.3">
      <c r="P33607" s="99"/>
      <c r="Q33607" s="99"/>
    </row>
    <row r="33608" spans="16:17" x14ac:dyDescent="0.3">
      <c r="P33608" s="99"/>
      <c r="Q33608" s="99"/>
    </row>
    <row r="33609" spans="16:17" x14ac:dyDescent="0.3">
      <c r="P33609" s="99"/>
      <c r="Q33609" s="99"/>
    </row>
    <row r="33610" spans="16:17" x14ac:dyDescent="0.3">
      <c r="P33610" s="99"/>
      <c r="Q33610" s="99"/>
    </row>
    <row r="33611" spans="16:17" x14ac:dyDescent="0.3">
      <c r="P33611" s="99"/>
      <c r="Q33611" s="99"/>
    </row>
    <row r="33612" spans="16:17" x14ac:dyDescent="0.3">
      <c r="P33612" s="99"/>
      <c r="Q33612" s="99"/>
    </row>
    <row r="33613" spans="16:17" x14ac:dyDescent="0.3">
      <c r="P33613" s="99"/>
      <c r="Q33613" s="99"/>
    </row>
    <row r="33614" spans="16:17" x14ac:dyDescent="0.3">
      <c r="P33614" s="99"/>
      <c r="Q33614" s="99"/>
    </row>
    <row r="33615" spans="16:17" x14ac:dyDescent="0.3">
      <c r="P33615" s="99"/>
      <c r="Q33615" s="99"/>
    </row>
    <row r="33616" spans="16:17" x14ac:dyDescent="0.3">
      <c r="P33616" s="99"/>
      <c r="Q33616" s="99"/>
    </row>
    <row r="33617" spans="16:17" x14ac:dyDescent="0.3">
      <c r="P33617" s="99"/>
      <c r="Q33617" s="99"/>
    </row>
    <row r="33618" spans="16:17" x14ac:dyDescent="0.3">
      <c r="P33618" s="99"/>
      <c r="Q33618" s="99"/>
    </row>
    <row r="33619" spans="16:17" x14ac:dyDescent="0.3">
      <c r="P33619" s="99"/>
      <c r="Q33619" s="99"/>
    </row>
    <row r="33620" spans="16:17" x14ac:dyDescent="0.3">
      <c r="P33620" s="99"/>
      <c r="Q33620" s="99"/>
    </row>
    <row r="33621" spans="16:17" x14ac:dyDescent="0.3">
      <c r="P33621" s="99"/>
      <c r="Q33621" s="99"/>
    </row>
    <row r="33622" spans="16:17" x14ac:dyDescent="0.3">
      <c r="P33622" s="99"/>
      <c r="Q33622" s="99"/>
    </row>
    <row r="33623" spans="16:17" x14ac:dyDescent="0.3">
      <c r="P33623" s="99"/>
      <c r="Q33623" s="99"/>
    </row>
    <row r="33624" spans="16:17" x14ac:dyDescent="0.3">
      <c r="P33624" s="99"/>
      <c r="Q33624" s="99"/>
    </row>
    <row r="33625" spans="16:17" x14ac:dyDescent="0.3">
      <c r="P33625" s="99"/>
      <c r="Q33625" s="99"/>
    </row>
    <row r="33626" spans="16:17" x14ac:dyDescent="0.3">
      <c r="P33626" s="99"/>
      <c r="Q33626" s="99"/>
    </row>
    <row r="33627" spans="16:17" x14ac:dyDescent="0.3">
      <c r="P33627" s="99"/>
      <c r="Q33627" s="99"/>
    </row>
    <row r="33628" spans="16:17" x14ac:dyDescent="0.3">
      <c r="P33628" s="99"/>
      <c r="Q33628" s="99"/>
    </row>
    <row r="33629" spans="16:17" x14ac:dyDescent="0.3">
      <c r="P33629" s="99"/>
      <c r="Q33629" s="99"/>
    </row>
    <row r="33630" spans="16:17" x14ac:dyDescent="0.3">
      <c r="P33630" s="99"/>
      <c r="Q33630" s="99"/>
    </row>
    <row r="33631" spans="16:17" x14ac:dyDescent="0.3">
      <c r="P33631" s="99"/>
      <c r="Q33631" s="99"/>
    </row>
    <row r="33632" spans="16:17" x14ac:dyDescent="0.3">
      <c r="P33632" s="99"/>
      <c r="Q33632" s="99"/>
    </row>
    <row r="33633" spans="16:17" x14ac:dyDescent="0.3">
      <c r="P33633" s="99"/>
      <c r="Q33633" s="99"/>
    </row>
    <row r="33634" spans="16:17" x14ac:dyDescent="0.3">
      <c r="P33634" s="99"/>
      <c r="Q33634" s="99"/>
    </row>
    <row r="33635" spans="16:17" x14ac:dyDescent="0.3">
      <c r="P33635" s="99"/>
      <c r="Q33635" s="99"/>
    </row>
    <row r="33636" spans="16:17" x14ac:dyDescent="0.3">
      <c r="P33636" s="99"/>
      <c r="Q33636" s="99"/>
    </row>
    <row r="33637" spans="16:17" x14ac:dyDescent="0.3">
      <c r="P33637" s="99"/>
      <c r="Q33637" s="99"/>
    </row>
    <row r="33638" spans="16:17" x14ac:dyDescent="0.3">
      <c r="P33638" s="99"/>
      <c r="Q33638" s="99"/>
    </row>
    <row r="33639" spans="16:17" x14ac:dyDescent="0.3">
      <c r="P33639" s="99"/>
      <c r="Q33639" s="99"/>
    </row>
    <row r="33640" spans="16:17" x14ac:dyDescent="0.3">
      <c r="P33640" s="99"/>
      <c r="Q33640" s="99"/>
    </row>
    <row r="33641" spans="16:17" x14ac:dyDescent="0.3">
      <c r="P33641" s="99"/>
      <c r="Q33641" s="99"/>
    </row>
    <row r="33642" spans="16:17" x14ac:dyDescent="0.3">
      <c r="P33642" s="99"/>
      <c r="Q33642" s="99"/>
    </row>
    <row r="33643" spans="16:17" x14ac:dyDescent="0.3">
      <c r="P33643" s="99"/>
      <c r="Q33643" s="99"/>
    </row>
    <row r="33644" spans="16:17" x14ac:dyDescent="0.3">
      <c r="P33644" s="99"/>
      <c r="Q33644" s="99"/>
    </row>
    <row r="33645" spans="16:17" x14ac:dyDescent="0.3">
      <c r="P33645" s="99"/>
      <c r="Q33645" s="99"/>
    </row>
    <row r="33646" spans="16:17" x14ac:dyDescent="0.3">
      <c r="P33646" s="99"/>
      <c r="Q33646" s="99"/>
    </row>
    <row r="33647" spans="16:17" x14ac:dyDescent="0.3">
      <c r="P33647" s="99"/>
      <c r="Q33647" s="99"/>
    </row>
    <row r="33648" spans="16:17" x14ac:dyDescent="0.3">
      <c r="P33648" s="99"/>
      <c r="Q33648" s="99"/>
    </row>
    <row r="33649" spans="16:17" x14ac:dyDescent="0.3">
      <c r="P33649" s="99"/>
      <c r="Q33649" s="99"/>
    </row>
    <row r="33650" spans="16:17" x14ac:dyDescent="0.3">
      <c r="P33650" s="99"/>
      <c r="Q33650" s="99"/>
    </row>
    <row r="33651" spans="16:17" x14ac:dyDescent="0.3">
      <c r="P33651" s="99"/>
      <c r="Q33651" s="99"/>
    </row>
    <row r="33652" spans="16:17" x14ac:dyDescent="0.3">
      <c r="P33652" s="99"/>
      <c r="Q33652" s="99"/>
    </row>
    <row r="33653" spans="16:17" x14ac:dyDescent="0.3">
      <c r="P33653" s="99"/>
      <c r="Q33653" s="99"/>
    </row>
    <row r="33654" spans="16:17" x14ac:dyDescent="0.3">
      <c r="P33654" s="99"/>
      <c r="Q33654" s="99"/>
    </row>
    <row r="33655" spans="16:17" x14ac:dyDescent="0.3">
      <c r="P33655" s="99"/>
      <c r="Q33655" s="99"/>
    </row>
    <row r="33656" spans="16:17" x14ac:dyDescent="0.3">
      <c r="P33656" s="99"/>
      <c r="Q33656" s="99"/>
    </row>
    <row r="33657" spans="16:17" x14ac:dyDescent="0.3">
      <c r="P33657" s="99"/>
      <c r="Q33657" s="99"/>
    </row>
    <row r="33658" spans="16:17" x14ac:dyDescent="0.3">
      <c r="P33658" s="99"/>
      <c r="Q33658" s="99"/>
    </row>
    <row r="33659" spans="16:17" x14ac:dyDescent="0.3">
      <c r="P33659" s="99"/>
      <c r="Q33659" s="99"/>
    </row>
    <row r="33660" spans="16:17" x14ac:dyDescent="0.3">
      <c r="P33660" s="99"/>
      <c r="Q33660" s="99"/>
    </row>
    <row r="33661" spans="16:17" x14ac:dyDescent="0.3">
      <c r="P33661" s="99"/>
      <c r="Q33661" s="99"/>
    </row>
    <row r="33662" spans="16:17" x14ac:dyDescent="0.3">
      <c r="P33662" s="99"/>
      <c r="Q33662" s="99"/>
    </row>
    <row r="33663" spans="16:17" x14ac:dyDescent="0.3">
      <c r="P33663" s="99"/>
      <c r="Q33663" s="99"/>
    </row>
    <row r="33664" spans="16:17" x14ac:dyDescent="0.3">
      <c r="P33664" s="99"/>
      <c r="Q33664" s="99"/>
    </row>
    <row r="33665" spans="16:17" x14ac:dyDescent="0.3">
      <c r="P33665" s="99"/>
      <c r="Q33665" s="99"/>
    </row>
    <row r="33666" spans="16:17" x14ac:dyDescent="0.3">
      <c r="P33666" s="99"/>
      <c r="Q33666" s="99"/>
    </row>
    <row r="33667" spans="16:17" x14ac:dyDescent="0.3">
      <c r="P33667" s="99"/>
      <c r="Q33667" s="99"/>
    </row>
    <row r="33668" spans="16:17" x14ac:dyDescent="0.3">
      <c r="P33668" s="99"/>
      <c r="Q33668" s="99"/>
    </row>
    <row r="33669" spans="16:17" x14ac:dyDescent="0.3">
      <c r="P33669" s="99"/>
      <c r="Q33669" s="99"/>
    </row>
    <row r="33670" spans="16:17" x14ac:dyDescent="0.3">
      <c r="P33670" s="99"/>
      <c r="Q33670" s="99"/>
    </row>
    <row r="33671" spans="16:17" x14ac:dyDescent="0.3">
      <c r="P33671" s="99"/>
      <c r="Q33671" s="99"/>
    </row>
    <row r="33672" spans="16:17" x14ac:dyDescent="0.3">
      <c r="P33672" s="99"/>
      <c r="Q33672" s="99"/>
    </row>
    <row r="33673" spans="16:17" x14ac:dyDescent="0.3">
      <c r="P33673" s="99"/>
      <c r="Q33673" s="99"/>
    </row>
    <row r="33674" spans="16:17" x14ac:dyDescent="0.3">
      <c r="P33674" s="99"/>
      <c r="Q33674" s="99"/>
    </row>
    <row r="33675" spans="16:17" x14ac:dyDescent="0.3">
      <c r="P33675" s="99"/>
      <c r="Q33675" s="99"/>
    </row>
    <row r="33676" spans="16:17" x14ac:dyDescent="0.3">
      <c r="P33676" s="99"/>
      <c r="Q33676" s="99"/>
    </row>
    <row r="33677" spans="16:17" x14ac:dyDescent="0.3">
      <c r="P33677" s="99"/>
      <c r="Q33677" s="99"/>
    </row>
    <row r="33678" spans="16:17" x14ac:dyDescent="0.3">
      <c r="P33678" s="99"/>
      <c r="Q33678" s="99"/>
    </row>
    <row r="33679" spans="16:17" x14ac:dyDescent="0.3">
      <c r="P33679" s="99"/>
      <c r="Q33679" s="99"/>
    </row>
    <row r="33680" spans="16:17" x14ac:dyDescent="0.3">
      <c r="P33680" s="99"/>
      <c r="Q33680" s="99"/>
    </row>
    <row r="33681" spans="16:17" x14ac:dyDescent="0.3">
      <c r="P33681" s="99"/>
      <c r="Q33681" s="99"/>
    </row>
    <row r="33682" spans="16:17" x14ac:dyDescent="0.3">
      <c r="P33682" s="99"/>
      <c r="Q33682" s="99"/>
    </row>
    <row r="33683" spans="16:17" x14ac:dyDescent="0.3">
      <c r="P33683" s="99"/>
      <c r="Q33683" s="99"/>
    </row>
    <row r="33684" spans="16:17" x14ac:dyDescent="0.3">
      <c r="P33684" s="99"/>
      <c r="Q33684" s="99"/>
    </row>
    <row r="33685" spans="16:17" x14ac:dyDescent="0.3">
      <c r="P33685" s="99"/>
      <c r="Q33685" s="99"/>
    </row>
    <row r="33686" spans="16:17" x14ac:dyDescent="0.3">
      <c r="P33686" s="99"/>
      <c r="Q33686" s="99"/>
    </row>
    <row r="33687" spans="16:17" x14ac:dyDescent="0.3">
      <c r="P33687" s="99"/>
      <c r="Q33687" s="99"/>
    </row>
    <row r="33688" spans="16:17" x14ac:dyDescent="0.3">
      <c r="P33688" s="99"/>
      <c r="Q33688" s="99"/>
    </row>
    <row r="33689" spans="16:17" x14ac:dyDescent="0.3">
      <c r="P33689" s="99"/>
      <c r="Q33689" s="99"/>
    </row>
    <row r="33690" spans="16:17" x14ac:dyDescent="0.3">
      <c r="P33690" s="99"/>
      <c r="Q33690" s="99"/>
    </row>
    <row r="33691" spans="16:17" x14ac:dyDescent="0.3">
      <c r="P33691" s="99"/>
      <c r="Q33691" s="99"/>
    </row>
    <row r="33692" spans="16:17" x14ac:dyDescent="0.3">
      <c r="P33692" s="99"/>
      <c r="Q33692" s="99"/>
    </row>
    <row r="33693" spans="16:17" x14ac:dyDescent="0.3">
      <c r="P33693" s="99"/>
      <c r="Q33693" s="99"/>
    </row>
    <row r="33694" spans="16:17" x14ac:dyDescent="0.3">
      <c r="P33694" s="99"/>
      <c r="Q33694" s="99"/>
    </row>
    <row r="33695" spans="16:17" x14ac:dyDescent="0.3">
      <c r="P33695" s="99"/>
      <c r="Q33695" s="99"/>
    </row>
    <row r="33696" spans="16:17" x14ac:dyDescent="0.3">
      <c r="P33696" s="99"/>
      <c r="Q33696" s="99"/>
    </row>
    <row r="33697" spans="16:17" x14ac:dyDescent="0.3">
      <c r="P33697" s="99"/>
      <c r="Q33697" s="99"/>
    </row>
    <row r="33698" spans="16:17" x14ac:dyDescent="0.3">
      <c r="P33698" s="99"/>
      <c r="Q33698" s="99"/>
    </row>
    <row r="33699" spans="16:17" x14ac:dyDescent="0.3">
      <c r="P33699" s="99"/>
      <c r="Q33699" s="99"/>
    </row>
    <row r="33700" spans="16:17" x14ac:dyDescent="0.3">
      <c r="P33700" s="99"/>
      <c r="Q33700" s="99"/>
    </row>
    <row r="33701" spans="16:17" x14ac:dyDescent="0.3">
      <c r="P33701" s="99"/>
      <c r="Q33701" s="99"/>
    </row>
    <row r="33702" spans="16:17" x14ac:dyDescent="0.3">
      <c r="P33702" s="99"/>
      <c r="Q33702" s="99"/>
    </row>
    <row r="33703" spans="16:17" x14ac:dyDescent="0.3">
      <c r="P33703" s="99"/>
      <c r="Q33703" s="99"/>
    </row>
    <row r="33704" spans="16:17" x14ac:dyDescent="0.3">
      <c r="P33704" s="99"/>
      <c r="Q33704" s="99"/>
    </row>
    <row r="33705" spans="16:17" x14ac:dyDescent="0.3">
      <c r="P33705" s="99"/>
      <c r="Q33705" s="99"/>
    </row>
    <row r="33706" spans="16:17" x14ac:dyDescent="0.3">
      <c r="P33706" s="99"/>
      <c r="Q33706" s="99"/>
    </row>
    <row r="33707" spans="16:17" x14ac:dyDescent="0.3">
      <c r="P33707" s="99"/>
      <c r="Q33707" s="99"/>
    </row>
    <row r="33708" spans="16:17" x14ac:dyDescent="0.3">
      <c r="P33708" s="99"/>
      <c r="Q33708" s="99"/>
    </row>
    <row r="33709" spans="16:17" x14ac:dyDescent="0.3">
      <c r="P33709" s="99"/>
      <c r="Q33709" s="99"/>
    </row>
    <row r="33710" spans="16:17" x14ac:dyDescent="0.3">
      <c r="P33710" s="99"/>
      <c r="Q33710" s="99"/>
    </row>
    <row r="33711" spans="16:17" x14ac:dyDescent="0.3">
      <c r="P33711" s="99"/>
      <c r="Q33711" s="99"/>
    </row>
    <row r="33712" spans="16:17" x14ac:dyDescent="0.3">
      <c r="P33712" s="99"/>
      <c r="Q33712" s="99"/>
    </row>
    <row r="33713" spans="16:17" x14ac:dyDescent="0.3">
      <c r="P33713" s="99"/>
      <c r="Q33713" s="99"/>
    </row>
    <row r="33714" spans="16:17" x14ac:dyDescent="0.3">
      <c r="P33714" s="99"/>
      <c r="Q33714" s="99"/>
    </row>
    <row r="33715" spans="16:17" x14ac:dyDescent="0.3">
      <c r="P33715" s="99"/>
      <c r="Q33715" s="99"/>
    </row>
    <row r="33716" spans="16:17" x14ac:dyDescent="0.3">
      <c r="P33716" s="99"/>
      <c r="Q33716" s="99"/>
    </row>
    <row r="33717" spans="16:17" x14ac:dyDescent="0.3">
      <c r="P33717" s="99"/>
      <c r="Q33717" s="99"/>
    </row>
    <row r="33718" spans="16:17" x14ac:dyDescent="0.3">
      <c r="P33718" s="99"/>
      <c r="Q33718" s="99"/>
    </row>
    <row r="33719" spans="16:17" x14ac:dyDescent="0.3">
      <c r="P33719" s="99"/>
      <c r="Q33719" s="99"/>
    </row>
    <row r="33720" spans="16:17" x14ac:dyDescent="0.3">
      <c r="P33720" s="99"/>
      <c r="Q33720" s="99"/>
    </row>
    <row r="33721" spans="16:17" x14ac:dyDescent="0.3">
      <c r="P33721" s="99"/>
      <c r="Q33721" s="99"/>
    </row>
    <row r="33722" spans="16:17" x14ac:dyDescent="0.3">
      <c r="P33722" s="99"/>
      <c r="Q33722" s="99"/>
    </row>
    <row r="33723" spans="16:17" x14ac:dyDescent="0.3">
      <c r="P33723" s="99"/>
      <c r="Q33723" s="99"/>
    </row>
    <row r="33724" spans="16:17" x14ac:dyDescent="0.3">
      <c r="P33724" s="99"/>
      <c r="Q33724" s="99"/>
    </row>
    <row r="33725" spans="16:17" x14ac:dyDescent="0.3">
      <c r="P33725" s="99"/>
      <c r="Q33725" s="99"/>
    </row>
    <row r="33726" spans="16:17" x14ac:dyDescent="0.3">
      <c r="P33726" s="99"/>
      <c r="Q33726" s="99"/>
    </row>
    <row r="33727" spans="16:17" x14ac:dyDescent="0.3">
      <c r="P33727" s="99"/>
      <c r="Q33727" s="99"/>
    </row>
    <row r="33728" spans="16:17" x14ac:dyDescent="0.3">
      <c r="P33728" s="99"/>
      <c r="Q33728" s="99"/>
    </row>
    <row r="33729" spans="16:17" x14ac:dyDescent="0.3">
      <c r="P33729" s="99"/>
      <c r="Q33729" s="99"/>
    </row>
    <row r="33730" spans="16:17" x14ac:dyDescent="0.3">
      <c r="P33730" s="99"/>
      <c r="Q33730" s="99"/>
    </row>
    <row r="33731" spans="16:17" x14ac:dyDescent="0.3">
      <c r="P33731" s="99"/>
      <c r="Q33731" s="99"/>
    </row>
    <row r="33732" spans="16:17" x14ac:dyDescent="0.3">
      <c r="P33732" s="99"/>
      <c r="Q33732" s="99"/>
    </row>
    <row r="33733" spans="16:17" x14ac:dyDescent="0.3">
      <c r="P33733" s="99"/>
      <c r="Q33733" s="99"/>
    </row>
    <row r="33734" spans="16:17" x14ac:dyDescent="0.3">
      <c r="P33734" s="99"/>
      <c r="Q33734" s="99"/>
    </row>
    <row r="33735" spans="16:17" x14ac:dyDescent="0.3">
      <c r="P33735" s="99"/>
      <c r="Q33735" s="99"/>
    </row>
    <row r="33736" spans="16:17" x14ac:dyDescent="0.3">
      <c r="P33736" s="99"/>
      <c r="Q33736" s="99"/>
    </row>
    <row r="33737" spans="16:17" x14ac:dyDescent="0.3">
      <c r="P33737" s="99"/>
      <c r="Q33737" s="99"/>
    </row>
    <row r="33738" spans="16:17" x14ac:dyDescent="0.3">
      <c r="P33738" s="99"/>
      <c r="Q33738" s="99"/>
    </row>
    <row r="33739" spans="16:17" x14ac:dyDescent="0.3">
      <c r="P33739" s="99"/>
      <c r="Q33739" s="99"/>
    </row>
    <row r="33740" spans="16:17" x14ac:dyDescent="0.3">
      <c r="P33740" s="99"/>
      <c r="Q33740" s="99"/>
    </row>
    <row r="33741" spans="16:17" x14ac:dyDescent="0.3">
      <c r="P33741" s="99"/>
      <c r="Q33741" s="99"/>
    </row>
    <row r="33742" spans="16:17" x14ac:dyDescent="0.3">
      <c r="P33742" s="99"/>
      <c r="Q33742" s="99"/>
    </row>
    <row r="33743" spans="16:17" x14ac:dyDescent="0.3">
      <c r="P33743" s="99"/>
      <c r="Q33743" s="99"/>
    </row>
    <row r="33744" spans="16:17" x14ac:dyDescent="0.3">
      <c r="P33744" s="99"/>
      <c r="Q33744" s="99"/>
    </row>
    <row r="33745" spans="16:17" x14ac:dyDescent="0.3">
      <c r="P33745" s="99"/>
      <c r="Q33745" s="99"/>
    </row>
    <row r="33746" spans="16:17" x14ac:dyDescent="0.3">
      <c r="P33746" s="99"/>
      <c r="Q33746" s="99"/>
    </row>
    <row r="33747" spans="16:17" x14ac:dyDescent="0.3">
      <c r="P33747" s="99"/>
      <c r="Q33747" s="99"/>
    </row>
    <row r="33748" spans="16:17" x14ac:dyDescent="0.3">
      <c r="P33748" s="99"/>
      <c r="Q33748" s="99"/>
    </row>
    <row r="33749" spans="16:17" x14ac:dyDescent="0.3">
      <c r="P33749" s="99"/>
      <c r="Q33749" s="99"/>
    </row>
    <row r="33750" spans="16:17" x14ac:dyDescent="0.3">
      <c r="P33750" s="99"/>
      <c r="Q33750" s="99"/>
    </row>
    <row r="33751" spans="16:17" x14ac:dyDescent="0.3">
      <c r="P33751" s="99"/>
      <c r="Q33751" s="99"/>
    </row>
    <row r="33752" spans="16:17" x14ac:dyDescent="0.3">
      <c r="P33752" s="99"/>
      <c r="Q33752" s="99"/>
    </row>
    <row r="33753" spans="16:17" x14ac:dyDescent="0.3">
      <c r="P33753" s="99"/>
      <c r="Q33753" s="99"/>
    </row>
    <row r="33754" spans="16:17" x14ac:dyDescent="0.3">
      <c r="P33754" s="99"/>
      <c r="Q33754" s="99"/>
    </row>
    <row r="33755" spans="16:17" x14ac:dyDescent="0.3">
      <c r="P33755" s="99"/>
      <c r="Q33755" s="99"/>
    </row>
    <row r="33756" spans="16:17" x14ac:dyDescent="0.3">
      <c r="P33756" s="99"/>
      <c r="Q33756" s="99"/>
    </row>
    <row r="33757" spans="16:17" x14ac:dyDescent="0.3">
      <c r="P33757" s="99"/>
      <c r="Q33757" s="99"/>
    </row>
    <row r="33758" spans="16:17" x14ac:dyDescent="0.3">
      <c r="P33758" s="99"/>
      <c r="Q33758" s="99"/>
    </row>
    <row r="33759" spans="16:17" x14ac:dyDescent="0.3">
      <c r="P33759" s="99"/>
      <c r="Q33759" s="99"/>
    </row>
    <row r="33760" spans="16:17" x14ac:dyDescent="0.3">
      <c r="P33760" s="99"/>
      <c r="Q33760" s="99"/>
    </row>
    <row r="33761" spans="16:17" x14ac:dyDescent="0.3">
      <c r="P33761" s="99"/>
      <c r="Q33761" s="99"/>
    </row>
    <row r="33762" spans="16:17" x14ac:dyDescent="0.3">
      <c r="P33762" s="99"/>
      <c r="Q33762" s="99"/>
    </row>
    <row r="33763" spans="16:17" x14ac:dyDescent="0.3">
      <c r="P33763" s="99"/>
      <c r="Q33763" s="99"/>
    </row>
    <row r="33764" spans="16:17" x14ac:dyDescent="0.3">
      <c r="P33764" s="99"/>
      <c r="Q33764" s="99"/>
    </row>
    <row r="33765" spans="16:17" x14ac:dyDescent="0.3">
      <c r="P33765" s="99"/>
      <c r="Q33765" s="99"/>
    </row>
    <row r="33766" spans="16:17" x14ac:dyDescent="0.3">
      <c r="P33766" s="99"/>
      <c r="Q33766" s="99"/>
    </row>
    <row r="33767" spans="16:17" x14ac:dyDescent="0.3">
      <c r="P33767" s="99"/>
      <c r="Q33767" s="99"/>
    </row>
    <row r="33768" spans="16:17" x14ac:dyDescent="0.3">
      <c r="P33768" s="99"/>
      <c r="Q33768" s="99"/>
    </row>
    <row r="33769" spans="16:17" x14ac:dyDescent="0.3">
      <c r="P33769" s="99"/>
      <c r="Q33769" s="99"/>
    </row>
    <row r="33770" spans="16:17" x14ac:dyDescent="0.3">
      <c r="P33770" s="99"/>
      <c r="Q33770" s="99"/>
    </row>
    <row r="33771" spans="16:17" x14ac:dyDescent="0.3">
      <c r="P33771" s="99"/>
      <c r="Q33771" s="99"/>
    </row>
    <row r="33772" spans="16:17" x14ac:dyDescent="0.3">
      <c r="P33772" s="99"/>
      <c r="Q33772" s="99"/>
    </row>
    <row r="33773" spans="16:17" x14ac:dyDescent="0.3">
      <c r="P33773" s="99"/>
      <c r="Q33773" s="99"/>
    </row>
    <row r="33774" spans="16:17" x14ac:dyDescent="0.3">
      <c r="P33774" s="99"/>
      <c r="Q33774" s="99"/>
    </row>
    <row r="33775" spans="16:17" x14ac:dyDescent="0.3">
      <c r="P33775" s="99"/>
      <c r="Q33775" s="99"/>
    </row>
    <row r="33776" spans="16:17" x14ac:dyDescent="0.3">
      <c r="P33776" s="99"/>
      <c r="Q33776" s="99"/>
    </row>
    <row r="33777" spans="16:17" x14ac:dyDescent="0.3">
      <c r="P33777" s="99"/>
      <c r="Q33777" s="99"/>
    </row>
    <row r="33778" spans="16:17" x14ac:dyDescent="0.3">
      <c r="P33778" s="99"/>
      <c r="Q33778" s="99"/>
    </row>
    <row r="33779" spans="16:17" x14ac:dyDescent="0.3">
      <c r="P33779" s="99"/>
      <c r="Q33779" s="99"/>
    </row>
    <row r="33780" spans="16:17" x14ac:dyDescent="0.3">
      <c r="P33780" s="99"/>
      <c r="Q33780" s="99"/>
    </row>
    <row r="33781" spans="16:17" x14ac:dyDescent="0.3">
      <c r="P33781" s="99"/>
      <c r="Q33781" s="99"/>
    </row>
    <row r="33782" spans="16:17" x14ac:dyDescent="0.3">
      <c r="P33782" s="99"/>
      <c r="Q33782" s="99"/>
    </row>
    <row r="33783" spans="16:17" x14ac:dyDescent="0.3">
      <c r="P33783" s="99"/>
      <c r="Q33783" s="99"/>
    </row>
    <row r="33784" spans="16:17" x14ac:dyDescent="0.3">
      <c r="P33784" s="99"/>
      <c r="Q33784" s="99"/>
    </row>
    <row r="33785" spans="16:17" x14ac:dyDescent="0.3">
      <c r="P33785" s="99"/>
      <c r="Q33785" s="99"/>
    </row>
    <row r="33786" spans="16:17" x14ac:dyDescent="0.3">
      <c r="P33786" s="99"/>
      <c r="Q33786" s="99"/>
    </row>
    <row r="33787" spans="16:17" x14ac:dyDescent="0.3">
      <c r="P33787" s="99"/>
      <c r="Q33787" s="99"/>
    </row>
    <row r="33788" spans="16:17" x14ac:dyDescent="0.3">
      <c r="P33788" s="99"/>
      <c r="Q33788" s="99"/>
    </row>
    <row r="33789" spans="16:17" x14ac:dyDescent="0.3">
      <c r="P33789" s="99"/>
      <c r="Q33789" s="99"/>
    </row>
    <row r="33790" spans="16:17" x14ac:dyDescent="0.3">
      <c r="P33790" s="99"/>
      <c r="Q33790" s="99"/>
    </row>
    <row r="33791" spans="16:17" x14ac:dyDescent="0.3">
      <c r="P33791" s="99"/>
      <c r="Q33791" s="99"/>
    </row>
    <row r="33792" spans="16:17" x14ac:dyDescent="0.3">
      <c r="P33792" s="99"/>
      <c r="Q33792" s="99"/>
    </row>
    <row r="33793" spans="16:17" x14ac:dyDescent="0.3">
      <c r="P33793" s="99"/>
      <c r="Q33793" s="99"/>
    </row>
    <row r="33794" spans="16:17" x14ac:dyDescent="0.3">
      <c r="P33794" s="99"/>
      <c r="Q33794" s="99"/>
    </row>
    <row r="33795" spans="16:17" x14ac:dyDescent="0.3">
      <c r="P33795" s="99"/>
      <c r="Q33795" s="99"/>
    </row>
    <row r="33796" spans="16:17" x14ac:dyDescent="0.3">
      <c r="P33796" s="99"/>
      <c r="Q33796" s="99"/>
    </row>
    <row r="33797" spans="16:17" x14ac:dyDescent="0.3">
      <c r="P33797" s="99"/>
      <c r="Q33797" s="99"/>
    </row>
    <row r="33798" spans="16:17" x14ac:dyDescent="0.3">
      <c r="P33798" s="99"/>
      <c r="Q33798" s="99"/>
    </row>
    <row r="33799" spans="16:17" x14ac:dyDescent="0.3">
      <c r="P33799" s="99"/>
      <c r="Q33799" s="99"/>
    </row>
    <row r="33800" spans="16:17" x14ac:dyDescent="0.3">
      <c r="P33800" s="99"/>
      <c r="Q33800" s="99"/>
    </row>
    <row r="33801" spans="16:17" x14ac:dyDescent="0.3">
      <c r="P33801" s="99"/>
      <c r="Q33801" s="99"/>
    </row>
    <row r="33802" spans="16:17" x14ac:dyDescent="0.3">
      <c r="P33802" s="99"/>
      <c r="Q33802" s="99"/>
    </row>
    <row r="33803" spans="16:17" x14ac:dyDescent="0.3">
      <c r="P33803" s="99"/>
      <c r="Q33803" s="99"/>
    </row>
    <row r="33804" spans="16:17" x14ac:dyDescent="0.3">
      <c r="P33804" s="99"/>
      <c r="Q33804" s="99"/>
    </row>
    <row r="33805" spans="16:17" x14ac:dyDescent="0.3">
      <c r="P33805" s="99"/>
      <c r="Q33805" s="99"/>
    </row>
    <row r="33806" spans="16:17" x14ac:dyDescent="0.3">
      <c r="P33806" s="99"/>
      <c r="Q33806" s="99"/>
    </row>
    <row r="33807" spans="16:17" x14ac:dyDescent="0.3">
      <c r="P33807" s="99"/>
      <c r="Q33807" s="99"/>
    </row>
    <row r="33808" spans="16:17" x14ac:dyDescent="0.3">
      <c r="P33808" s="99"/>
      <c r="Q33808" s="99"/>
    </row>
    <row r="33809" spans="16:17" x14ac:dyDescent="0.3">
      <c r="P33809" s="99"/>
      <c r="Q33809" s="99"/>
    </row>
    <row r="33810" spans="16:17" x14ac:dyDescent="0.3">
      <c r="P33810" s="99"/>
      <c r="Q33810" s="99"/>
    </row>
    <row r="33811" spans="16:17" x14ac:dyDescent="0.3">
      <c r="P33811" s="99"/>
      <c r="Q33811" s="99"/>
    </row>
    <row r="33812" spans="16:17" x14ac:dyDescent="0.3">
      <c r="P33812" s="99"/>
      <c r="Q33812" s="99"/>
    </row>
    <row r="33813" spans="16:17" x14ac:dyDescent="0.3">
      <c r="P33813" s="99"/>
      <c r="Q33813" s="99"/>
    </row>
    <row r="33814" spans="16:17" x14ac:dyDescent="0.3">
      <c r="P33814" s="99"/>
      <c r="Q33814" s="99"/>
    </row>
    <row r="33815" spans="16:17" x14ac:dyDescent="0.3">
      <c r="P33815" s="99"/>
      <c r="Q33815" s="99"/>
    </row>
    <row r="33816" spans="16:17" x14ac:dyDescent="0.3">
      <c r="P33816" s="99"/>
      <c r="Q33816" s="99"/>
    </row>
    <row r="33817" spans="16:17" x14ac:dyDescent="0.3">
      <c r="P33817" s="99"/>
      <c r="Q33817" s="99"/>
    </row>
    <row r="33818" spans="16:17" x14ac:dyDescent="0.3">
      <c r="P33818" s="99"/>
      <c r="Q33818" s="99"/>
    </row>
    <row r="33819" spans="16:17" x14ac:dyDescent="0.3">
      <c r="P33819" s="99"/>
      <c r="Q33819" s="99"/>
    </row>
    <row r="33820" spans="16:17" x14ac:dyDescent="0.3">
      <c r="P33820" s="99"/>
      <c r="Q33820" s="99"/>
    </row>
    <row r="33821" spans="16:17" x14ac:dyDescent="0.3">
      <c r="P33821" s="99"/>
      <c r="Q33821" s="99"/>
    </row>
    <row r="33822" spans="16:17" x14ac:dyDescent="0.3">
      <c r="P33822" s="99"/>
      <c r="Q33822" s="99"/>
    </row>
    <row r="33823" spans="16:17" x14ac:dyDescent="0.3">
      <c r="P33823" s="99"/>
      <c r="Q33823" s="99"/>
    </row>
    <row r="33824" spans="16:17" x14ac:dyDescent="0.3">
      <c r="P33824" s="99"/>
      <c r="Q33824" s="99"/>
    </row>
    <row r="33825" spans="16:17" x14ac:dyDescent="0.3">
      <c r="P33825" s="99"/>
      <c r="Q33825" s="99"/>
    </row>
    <row r="33826" spans="16:17" x14ac:dyDescent="0.3">
      <c r="P33826" s="99"/>
      <c r="Q33826" s="99"/>
    </row>
    <row r="33827" spans="16:17" x14ac:dyDescent="0.3">
      <c r="P33827" s="99"/>
      <c r="Q33827" s="99"/>
    </row>
    <row r="33828" spans="16:17" x14ac:dyDescent="0.3">
      <c r="P33828" s="99"/>
      <c r="Q33828" s="99"/>
    </row>
    <row r="33829" spans="16:17" x14ac:dyDescent="0.3">
      <c r="P33829" s="99"/>
      <c r="Q33829" s="99"/>
    </row>
    <row r="33830" spans="16:17" x14ac:dyDescent="0.3">
      <c r="P33830" s="99"/>
      <c r="Q33830" s="99"/>
    </row>
    <row r="33831" spans="16:17" x14ac:dyDescent="0.3">
      <c r="P33831" s="99"/>
      <c r="Q33831" s="99"/>
    </row>
    <row r="33832" spans="16:17" x14ac:dyDescent="0.3">
      <c r="P33832" s="99"/>
      <c r="Q33832" s="99"/>
    </row>
    <row r="33833" spans="16:17" x14ac:dyDescent="0.3">
      <c r="P33833" s="99"/>
      <c r="Q33833" s="99"/>
    </row>
    <row r="33834" spans="16:17" x14ac:dyDescent="0.3">
      <c r="P33834" s="99"/>
      <c r="Q33834" s="99"/>
    </row>
    <row r="33835" spans="16:17" x14ac:dyDescent="0.3">
      <c r="P33835" s="99"/>
      <c r="Q33835" s="99"/>
    </row>
    <row r="33836" spans="16:17" x14ac:dyDescent="0.3">
      <c r="P33836" s="99"/>
      <c r="Q33836" s="99"/>
    </row>
    <row r="33837" spans="16:17" x14ac:dyDescent="0.3">
      <c r="P33837" s="99"/>
      <c r="Q33837" s="99"/>
    </row>
    <row r="33838" spans="16:17" x14ac:dyDescent="0.3">
      <c r="P33838" s="99"/>
      <c r="Q33838" s="99"/>
    </row>
    <row r="33839" spans="16:17" x14ac:dyDescent="0.3">
      <c r="P33839" s="99"/>
      <c r="Q33839" s="99"/>
    </row>
    <row r="33840" spans="16:17" x14ac:dyDescent="0.3">
      <c r="P33840" s="99"/>
      <c r="Q33840" s="99"/>
    </row>
    <row r="33841" spans="16:17" x14ac:dyDescent="0.3">
      <c r="P33841" s="99"/>
      <c r="Q33841" s="99"/>
    </row>
    <row r="33842" spans="16:17" x14ac:dyDescent="0.3">
      <c r="P33842" s="99"/>
      <c r="Q33842" s="99"/>
    </row>
    <row r="33843" spans="16:17" x14ac:dyDescent="0.3">
      <c r="P33843" s="99"/>
      <c r="Q33843" s="99"/>
    </row>
    <row r="33844" spans="16:17" x14ac:dyDescent="0.3">
      <c r="P33844" s="99"/>
      <c r="Q33844" s="99"/>
    </row>
    <row r="33845" spans="16:17" x14ac:dyDescent="0.3">
      <c r="P33845" s="99"/>
      <c r="Q33845" s="99"/>
    </row>
    <row r="33846" spans="16:17" x14ac:dyDescent="0.3">
      <c r="P33846" s="99"/>
      <c r="Q33846" s="99"/>
    </row>
    <row r="33847" spans="16:17" x14ac:dyDescent="0.3">
      <c r="P33847" s="99"/>
      <c r="Q33847" s="99"/>
    </row>
    <row r="33848" spans="16:17" x14ac:dyDescent="0.3">
      <c r="P33848" s="99"/>
      <c r="Q33848" s="99"/>
    </row>
    <row r="33849" spans="16:17" x14ac:dyDescent="0.3">
      <c r="P33849" s="99"/>
      <c r="Q33849" s="99"/>
    </row>
    <row r="33850" spans="16:17" x14ac:dyDescent="0.3">
      <c r="P33850" s="99"/>
      <c r="Q33850" s="99"/>
    </row>
    <row r="33851" spans="16:17" x14ac:dyDescent="0.3">
      <c r="P33851" s="99"/>
      <c r="Q33851" s="99"/>
    </row>
    <row r="33852" spans="16:17" x14ac:dyDescent="0.3">
      <c r="P33852" s="99"/>
      <c r="Q33852" s="99"/>
    </row>
    <row r="33853" spans="16:17" x14ac:dyDescent="0.3">
      <c r="P33853" s="99"/>
      <c r="Q33853" s="99"/>
    </row>
    <row r="33854" spans="16:17" x14ac:dyDescent="0.3">
      <c r="P33854" s="99"/>
      <c r="Q33854" s="99"/>
    </row>
    <row r="33855" spans="16:17" x14ac:dyDescent="0.3">
      <c r="P33855" s="99"/>
      <c r="Q33855" s="99"/>
    </row>
    <row r="33856" spans="16:17" x14ac:dyDescent="0.3">
      <c r="P33856" s="99"/>
      <c r="Q33856" s="99"/>
    </row>
    <row r="33857" spans="16:17" x14ac:dyDescent="0.3">
      <c r="P33857" s="99"/>
      <c r="Q33857" s="99"/>
    </row>
    <row r="33858" spans="16:17" x14ac:dyDescent="0.3">
      <c r="P33858" s="99"/>
      <c r="Q33858" s="99"/>
    </row>
    <row r="33859" spans="16:17" x14ac:dyDescent="0.3">
      <c r="P33859" s="99"/>
      <c r="Q33859" s="99"/>
    </row>
    <row r="33860" spans="16:17" x14ac:dyDescent="0.3">
      <c r="P33860" s="99"/>
      <c r="Q33860" s="99"/>
    </row>
    <row r="33861" spans="16:17" x14ac:dyDescent="0.3">
      <c r="P33861" s="99"/>
      <c r="Q33861" s="99"/>
    </row>
    <row r="33862" spans="16:17" x14ac:dyDescent="0.3">
      <c r="P33862" s="99"/>
      <c r="Q33862" s="99"/>
    </row>
    <row r="33863" spans="16:17" x14ac:dyDescent="0.3">
      <c r="P33863" s="99"/>
      <c r="Q33863" s="99"/>
    </row>
    <row r="33864" spans="16:17" x14ac:dyDescent="0.3">
      <c r="P33864" s="99"/>
      <c r="Q33864" s="99"/>
    </row>
    <row r="33865" spans="16:17" x14ac:dyDescent="0.3">
      <c r="P33865" s="99"/>
      <c r="Q33865" s="99"/>
    </row>
    <row r="33866" spans="16:17" x14ac:dyDescent="0.3">
      <c r="P33866" s="99"/>
      <c r="Q33866" s="99"/>
    </row>
    <row r="33867" spans="16:17" x14ac:dyDescent="0.3">
      <c r="P33867" s="99"/>
      <c r="Q33867" s="99"/>
    </row>
    <row r="33868" spans="16:17" x14ac:dyDescent="0.3">
      <c r="P33868" s="99"/>
      <c r="Q33868" s="99"/>
    </row>
    <row r="33869" spans="16:17" x14ac:dyDescent="0.3">
      <c r="P33869" s="99"/>
      <c r="Q33869" s="99"/>
    </row>
    <row r="33870" spans="16:17" x14ac:dyDescent="0.3">
      <c r="P33870" s="99"/>
      <c r="Q33870" s="99"/>
    </row>
    <row r="33871" spans="16:17" x14ac:dyDescent="0.3">
      <c r="P33871" s="99"/>
      <c r="Q33871" s="99"/>
    </row>
    <row r="33872" spans="16:17" x14ac:dyDescent="0.3">
      <c r="P33872" s="99"/>
      <c r="Q33872" s="99"/>
    </row>
    <row r="33873" spans="16:17" x14ac:dyDescent="0.3">
      <c r="P33873" s="99"/>
      <c r="Q33873" s="99"/>
    </row>
    <row r="33874" spans="16:17" x14ac:dyDescent="0.3">
      <c r="P33874" s="99"/>
      <c r="Q33874" s="99"/>
    </row>
    <row r="33875" spans="16:17" x14ac:dyDescent="0.3">
      <c r="P33875" s="99"/>
      <c r="Q33875" s="99"/>
    </row>
    <row r="33876" spans="16:17" x14ac:dyDescent="0.3">
      <c r="P33876" s="99"/>
      <c r="Q33876" s="99"/>
    </row>
    <row r="33877" spans="16:17" x14ac:dyDescent="0.3">
      <c r="P33877" s="99"/>
      <c r="Q33877" s="99"/>
    </row>
    <row r="33878" spans="16:17" x14ac:dyDescent="0.3">
      <c r="P33878" s="99"/>
      <c r="Q33878" s="99"/>
    </row>
    <row r="33879" spans="16:17" x14ac:dyDescent="0.3">
      <c r="P33879" s="99"/>
      <c r="Q33879" s="99"/>
    </row>
    <row r="33880" spans="16:17" x14ac:dyDescent="0.3">
      <c r="P33880" s="99"/>
      <c r="Q33880" s="99"/>
    </row>
    <row r="33881" spans="16:17" x14ac:dyDescent="0.3">
      <c r="P33881" s="99"/>
      <c r="Q33881" s="99"/>
    </row>
    <row r="33882" spans="16:17" x14ac:dyDescent="0.3">
      <c r="P33882" s="99"/>
      <c r="Q33882" s="99"/>
    </row>
    <row r="33883" spans="16:17" x14ac:dyDescent="0.3">
      <c r="P33883" s="99"/>
      <c r="Q33883" s="99"/>
    </row>
    <row r="33884" spans="16:17" x14ac:dyDescent="0.3">
      <c r="P33884" s="99"/>
      <c r="Q33884" s="99"/>
    </row>
    <row r="33885" spans="16:17" x14ac:dyDescent="0.3">
      <c r="P33885" s="99"/>
      <c r="Q33885" s="99"/>
    </row>
    <row r="33886" spans="16:17" x14ac:dyDescent="0.3">
      <c r="P33886" s="99"/>
      <c r="Q33886" s="99"/>
    </row>
    <row r="33887" spans="16:17" x14ac:dyDescent="0.3">
      <c r="P33887" s="99"/>
      <c r="Q33887" s="99"/>
    </row>
    <row r="33888" spans="16:17" x14ac:dyDescent="0.3">
      <c r="P33888" s="99"/>
      <c r="Q33888" s="99"/>
    </row>
    <row r="33889" spans="16:17" x14ac:dyDescent="0.3">
      <c r="P33889" s="99"/>
      <c r="Q33889" s="99"/>
    </row>
    <row r="33890" spans="16:17" x14ac:dyDescent="0.3">
      <c r="P33890" s="99"/>
      <c r="Q33890" s="99"/>
    </row>
    <row r="33891" spans="16:17" x14ac:dyDescent="0.3">
      <c r="P33891" s="99"/>
      <c r="Q33891" s="99"/>
    </row>
    <row r="33892" spans="16:17" x14ac:dyDescent="0.3">
      <c r="P33892" s="99"/>
      <c r="Q33892" s="99"/>
    </row>
    <row r="33893" spans="16:17" x14ac:dyDescent="0.3">
      <c r="P33893" s="99"/>
      <c r="Q33893" s="99"/>
    </row>
    <row r="33894" spans="16:17" x14ac:dyDescent="0.3">
      <c r="P33894" s="99"/>
      <c r="Q33894" s="99"/>
    </row>
    <row r="33895" spans="16:17" x14ac:dyDescent="0.3">
      <c r="P33895" s="99"/>
      <c r="Q33895" s="99"/>
    </row>
    <row r="33896" spans="16:17" x14ac:dyDescent="0.3">
      <c r="P33896" s="99"/>
      <c r="Q33896" s="99"/>
    </row>
    <row r="33897" spans="16:17" x14ac:dyDescent="0.3">
      <c r="P33897" s="99"/>
      <c r="Q33897" s="99"/>
    </row>
    <row r="33898" spans="16:17" x14ac:dyDescent="0.3">
      <c r="P33898" s="99"/>
      <c r="Q33898" s="99"/>
    </row>
    <row r="33899" spans="16:17" x14ac:dyDescent="0.3">
      <c r="P33899" s="99"/>
      <c r="Q33899" s="99"/>
    </row>
    <row r="33900" spans="16:17" x14ac:dyDescent="0.3">
      <c r="P33900" s="99"/>
      <c r="Q33900" s="99"/>
    </row>
    <row r="33901" spans="16:17" x14ac:dyDescent="0.3">
      <c r="P33901" s="99"/>
      <c r="Q33901" s="99"/>
    </row>
    <row r="33902" spans="16:17" x14ac:dyDescent="0.3">
      <c r="P33902" s="99"/>
      <c r="Q33902" s="99"/>
    </row>
    <row r="33903" spans="16:17" x14ac:dyDescent="0.3">
      <c r="P33903" s="99"/>
      <c r="Q33903" s="99"/>
    </row>
    <row r="33904" spans="16:17" x14ac:dyDescent="0.3">
      <c r="P33904" s="99"/>
      <c r="Q33904" s="99"/>
    </row>
    <row r="33905" spans="16:17" x14ac:dyDescent="0.3">
      <c r="P33905" s="99"/>
      <c r="Q33905" s="99"/>
    </row>
    <row r="33906" spans="16:17" x14ac:dyDescent="0.3">
      <c r="P33906" s="99"/>
      <c r="Q33906" s="99"/>
    </row>
    <row r="33907" spans="16:17" x14ac:dyDescent="0.3">
      <c r="P33907" s="99"/>
      <c r="Q33907" s="99"/>
    </row>
    <row r="33908" spans="16:17" x14ac:dyDescent="0.3">
      <c r="P33908" s="99"/>
      <c r="Q33908" s="99"/>
    </row>
    <row r="33909" spans="16:17" x14ac:dyDescent="0.3">
      <c r="P33909" s="99"/>
      <c r="Q33909" s="99"/>
    </row>
    <row r="33910" spans="16:17" x14ac:dyDescent="0.3">
      <c r="P33910" s="99"/>
      <c r="Q33910" s="99"/>
    </row>
    <row r="33911" spans="16:17" x14ac:dyDescent="0.3">
      <c r="P33911" s="99"/>
      <c r="Q33911" s="99"/>
    </row>
    <row r="33912" spans="16:17" x14ac:dyDescent="0.3">
      <c r="P33912" s="99"/>
      <c r="Q33912" s="99"/>
    </row>
    <row r="33913" spans="16:17" x14ac:dyDescent="0.3">
      <c r="P33913" s="99"/>
      <c r="Q33913" s="99"/>
    </row>
    <row r="33914" spans="16:17" x14ac:dyDescent="0.3">
      <c r="P33914" s="99"/>
      <c r="Q33914" s="99"/>
    </row>
    <row r="33915" spans="16:17" x14ac:dyDescent="0.3">
      <c r="P33915" s="99"/>
      <c r="Q33915" s="99"/>
    </row>
    <row r="33916" spans="16:17" x14ac:dyDescent="0.3">
      <c r="P33916" s="99"/>
      <c r="Q33916" s="99"/>
    </row>
    <row r="33917" spans="16:17" x14ac:dyDescent="0.3">
      <c r="P33917" s="99"/>
      <c r="Q33917" s="99"/>
    </row>
    <row r="33918" spans="16:17" x14ac:dyDescent="0.3">
      <c r="P33918" s="99"/>
      <c r="Q33918" s="99"/>
    </row>
    <row r="33919" spans="16:17" x14ac:dyDescent="0.3">
      <c r="P33919" s="99"/>
      <c r="Q33919" s="99"/>
    </row>
    <row r="33920" spans="16:17" x14ac:dyDescent="0.3">
      <c r="P33920" s="99"/>
      <c r="Q33920" s="99"/>
    </row>
    <row r="33921" spans="16:17" x14ac:dyDescent="0.3">
      <c r="P33921" s="99"/>
      <c r="Q33921" s="99"/>
    </row>
    <row r="33922" spans="16:17" x14ac:dyDescent="0.3">
      <c r="P33922" s="99"/>
      <c r="Q33922" s="99"/>
    </row>
    <row r="33923" spans="16:17" x14ac:dyDescent="0.3">
      <c r="P33923" s="99"/>
      <c r="Q33923" s="99"/>
    </row>
    <row r="33924" spans="16:17" x14ac:dyDescent="0.3">
      <c r="P33924" s="99"/>
      <c r="Q33924" s="99"/>
    </row>
    <row r="33925" spans="16:17" x14ac:dyDescent="0.3">
      <c r="P33925" s="99"/>
      <c r="Q33925" s="99"/>
    </row>
    <row r="33926" spans="16:17" x14ac:dyDescent="0.3">
      <c r="P33926" s="99"/>
      <c r="Q33926" s="99"/>
    </row>
    <row r="33927" spans="16:17" x14ac:dyDescent="0.3">
      <c r="P33927" s="99"/>
      <c r="Q33927" s="99"/>
    </row>
    <row r="33928" spans="16:17" x14ac:dyDescent="0.3">
      <c r="P33928" s="99"/>
      <c r="Q33928" s="99"/>
    </row>
    <row r="33929" spans="16:17" x14ac:dyDescent="0.3">
      <c r="P33929" s="99"/>
      <c r="Q33929" s="99"/>
    </row>
    <row r="33930" spans="16:17" x14ac:dyDescent="0.3">
      <c r="P33930" s="99"/>
      <c r="Q33930" s="99"/>
    </row>
    <row r="33931" spans="16:17" x14ac:dyDescent="0.3">
      <c r="P33931" s="99"/>
      <c r="Q33931" s="99"/>
    </row>
    <row r="33932" spans="16:17" x14ac:dyDescent="0.3">
      <c r="P33932" s="99"/>
      <c r="Q33932" s="99"/>
    </row>
    <row r="33933" spans="16:17" x14ac:dyDescent="0.3">
      <c r="P33933" s="99"/>
      <c r="Q33933" s="99"/>
    </row>
    <row r="33934" spans="16:17" x14ac:dyDescent="0.3">
      <c r="P33934" s="99"/>
      <c r="Q33934" s="99"/>
    </row>
    <row r="33935" spans="16:17" x14ac:dyDescent="0.3">
      <c r="P33935" s="99"/>
      <c r="Q33935" s="99"/>
    </row>
    <row r="33936" spans="16:17" x14ac:dyDescent="0.3">
      <c r="P33936" s="99"/>
      <c r="Q33936" s="99"/>
    </row>
    <row r="33937" spans="16:17" x14ac:dyDescent="0.3">
      <c r="P33937" s="99"/>
      <c r="Q33937" s="99"/>
    </row>
    <row r="33938" spans="16:17" x14ac:dyDescent="0.3">
      <c r="P33938" s="99"/>
      <c r="Q33938" s="99"/>
    </row>
    <row r="33939" spans="16:17" x14ac:dyDescent="0.3">
      <c r="P33939" s="99"/>
      <c r="Q33939" s="99"/>
    </row>
    <row r="33940" spans="16:17" x14ac:dyDescent="0.3">
      <c r="P33940" s="99"/>
      <c r="Q33940" s="99"/>
    </row>
    <row r="33941" spans="16:17" x14ac:dyDescent="0.3">
      <c r="P33941" s="99"/>
      <c r="Q33941" s="99"/>
    </row>
    <row r="33942" spans="16:17" x14ac:dyDescent="0.3">
      <c r="P33942" s="99"/>
      <c r="Q33942" s="99"/>
    </row>
    <row r="33943" spans="16:17" x14ac:dyDescent="0.3">
      <c r="P33943" s="99"/>
      <c r="Q33943" s="99"/>
    </row>
    <row r="33944" spans="16:17" x14ac:dyDescent="0.3">
      <c r="P33944" s="99"/>
      <c r="Q33944" s="99"/>
    </row>
    <row r="33945" spans="16:17" x14ac:dyDescent="0.3">
      <c r="P33945" s="99"/>
      <c r="Q33945" s="99"/>
    </row>
    <row r="33946" spans="16:17" x14ac:dyDescent="0.3">
      <c r="P33946" s="99"/>
      <c r="Q33946" s="99"/>
    </row>
    <row r="33947" spans="16:17" x14ac:dyDescent="0.3">
      <c r="P33947" s="99"/>
      <c r="Q33947" s="99"/>
    </row>
    <row r="33948" spans="16:17" x14ac:dyDescent="0.3">
      <c r="P33948" s="99"/>
      <c r="Q33948" s="99"/>
    </row>
    <row r="33949" spans="16:17" x14ac:dyDescent="0.3">
      <c r="P33949" s="99"/>
      <c r="Q33949" s="99"/>
    </row>
    <row r="33950" spans="16:17" x14ac:dyDescent="0.3">
      <c r="P33950" s="99"/>
      <c r="Q33950" s="99"/>
    </row>
    <row r="33951" spans="16:17" x14ac:dyDescent="0.3">
      <c r="P33951" s="99"/>
      <c r="Q33951" s="99"/>
    </row>
    <row r="33952" spans="16:17" x14ac:dyDescent="0.3">
      <c r="P33952" s="99"/>
      <c r="Q33952" s="99"/>
    </row>
    <row r="33953" spans="16:17" x14ac:dyDescent="0.3">
      <c r="P33953" s="99"/>
      <c r="Q33953" s="99"/>
    </row>
    <row r="33954" spans="16:17" x14ac:dyDescent="0.3">
      <c r="P33954" s="99"/>
      <c r="Q33954" s="99"/>
    </row>
    <row r="33955" spans="16:17" x14ac:dyDescent="0.3">
      <c r="P33955" s="99"/>
      <c r="Q33955" s="99"/>
    </row>
    <row r="33956" spans="16:17" x14ac:dyDescent="0.3">
      <c r="P33956" s="99"/>
      <c r="Q33956" s="99"/>
    </row>
    <row r="33957" spans="16:17" x14ac:dyDescent="0.3">
      <c r="P33957" s="99"/>
      <c r="Q33957" s="99"/>
    </row>
    <row r="33958" spans="16:17" x14ac:dyDescent="0.3">
      <c r="P33958" s="99"/>
      <c r="Q33958" s="99"/>
    </row>
    <row r="33959" spans="16:17" x14ac:dyDescent="0.3">
      <c r="P33959" s="99"/>
      <c r="Q33959" s="99"/>
    </row>
    <row r="33960" spans="16:17" x14ac:dyDescent="0.3">
      <c r="P33960" s="99"/>
      <c r="Q33960" s="99"/>
    </row>
    <row r="33961" spans="16:17" x14ac:dyDescent="0.3">
      <c r="P33961" s="99"/>
      <c r="Q33961" s="99"/>
    </row>
    <row r="33962" spans="16:17" x14ac:dyDescent="0.3">
      <c r="P33962" s="99"/>
      <c r="Q33962" s="99"/>
    </row>
    <row r="33963" spans="16:17" x14ac:dyDescent="0.3">
      <c r="P33963" s="99"/>
      <c r="Q33963" s="99"/>
    </row>
    <row r="33964" spans="16:17" x14ac:dyDescent="0.3">
      <c r="P33964" s="99"/>
      <c r="Q33964" s="99"/>
    </row>
    <row r="33965" spans="16:17" x14ac:dyDescent="0.3">
      <c r="P33965" s="99"/>
      <c r="Q33965" s="99"/>
    </row>
    <row r="33966" spans="16:17" x14ac:dyDescent="0.3">
      <c r="P33966" s="99"/>
      <c r="Q33966" s="99"/>
    </row>
    <row r="33967" spans="16:17" x14ac:dyDescent="0.3">
      <c r="P33967" s="99"/>
      <c r="Q33967" s="99"/>
    </row>
    <row r="33968" spans="16:17" x14ac:dyDescent="0.3">
      <c r="P33968" s="99"/>
      <c r="Q33968" s="99"/>
    </row>
    <row r="33969" spans="16:17" x14ac:dyDescent="0.3">
      <c r="P33969" s="99"/>
      <c r="Q33969" s="99"/>
    </row>
    <row r="33970" spans="16:17" x14ac:dyDescent="0.3">
      <c r="P33970" s="99"/>
      <c r="Q33970" s="99"/>
    </row>
    <row r="33971" spans="16:17" x14ac:dyDescent="0.3">
      <c r="P33971" s="99"/>
      <c r="Q33971" s="99"/>
    </row>
    <row r="33972" spans="16:17" x14ac:dyDescent="0.3">
      <c r="P33972" s="99"/>
      <c r="Q33972" s="99"/>
    </row>
    <row r="33973" spans="16:17" x14ac:dyDescent="0.3">
      <c r="P33973" s="99"/>
      <c r="Q33973" s="99"/>
    </row>
    <row r="33974" spans="16:17" x14ac:dyDescent="0.3">
      <c r="P33974" s="99"/>
      <c r="Q33974" s="99"/>
    </row>
    <row r="33975" spans="16:17" x14ac:dyDescent="0.3">
      <c r="P33975" s="99"/>
      <c r="Q33975" s="99"/>
    </row>
    <row r="33976" spans="16:17" x14ac:dyDescent="0.3">
      <c r="P33976" s="99"/>
      <c r="Q33976" s="99"/>
    </row>
    <row r="33977" spans="16:17" x14ac:dyDescent="0.3">
      <c r="P33977" s="99"/>
      <c r="Q33977" s="99"/>
    </row>
    <row r="33978" spans="16:17" x14ac:dyDescent="0.3">
      <c r="P33978" s="99"/>
      <c r="Q33978" s="99"/>
    </row>
    <row r="33979" spans="16:17" x14ac:dyDescent="0.3">
      <c r="P33979" s="99"/>
      <c r="Q33979" s="99"/>
    </row>
    <row r="33980" spans="16:17" x14ac:dyDescent="0.3">
      <c r="P33980" s="99"/>
      <c r="Q33980" s="99"/>
    </row>
    <row r="33981" spans="16:17" x14ac:dyDescent="0.3">
      <c r="P33981" s="99"/>
      <c r="Q33981" s="99"/>
    </row>
    <row r="33982" spans="16:17" x14ac:dyDescent="0.3">
      <c r="P33982" s="99"/>
      <c r="Q33982" s="99"/>
    </row>
    <row r="33983" spans="16:17" x14ac:dyDescent="0.3">
      <c r="P33983" s="99"/>
      <c r="Q33983" s="99"/>
    </row>
    <row r="33984" spans="16:17" x14ac:dyDescent="0.3">
      <c r="P33984" s="99"/>
      <c r="Q33984" s="99"/>
    </row>
    <row r="33985" spans="16:17" x14ac:dyDescent="0.3">
      <c r="P33985" s="99"/>
      <c r="Q33985" s="99"/>
    </row>
    <row r="33986" spans="16:17" x14ac:dyDescent="0.3">
      <c r="P33986" s="99"/>
      <c r="Q33986" s="99"/>
    </row>
    <row r="33987" spans="16:17" x14ac:dyDescent="0.3">
      <c r="P33987" s="99"/>
      <c r="Q33987" s="99"/>
    </row>
    <row r="33988" spans="16:17" x14ac:dyDescent="0.3">
      <c r="P33988" s="99"/>
      <c r="Q33988" s="99"/>
    </row>
    <row r="33989" spans="16:17" x14ac:dyDescent="0.3">
      <c r="P33989" s="99"/>
      <c r="Q33989" s="99"/>
    </row>
    <row r="33990" spans="16:17" x14ac:dyDescent="0.3">
      <c r="P33990" s="99"/>
      <c r="Q33990" s="99"/>
    </row>
    <row r="33991" spans="16:17" x14ac:dyDescent="0.3">
      <c r="P33991" s="99"/>
      <c r="Q33991" s="99"/>
    </row>
    <row r="33992" spans="16:17" x14ac:dyDescent="0.3">
      <c r="P33992" s="99"/>
      <c r="Q33992" s="99"/>
    </row>
    <row r="33993" spans="16:17" x14ac:dyDescent="0.3">
      <c r="P33993" s="99"/>
      <c r="Q33993" s="99"/>
    </row>
    <row r="33994" spans="16:17" x14ac:dyDescent="0.3">
      <c r="P33994" s="99"/>
      <c r="Q33994" s="99"/>
    </row>
    <row r="33995" spans="16:17" x14ac:dyDescent="0.3">
      <c r="P33995" s="99"/>
      <c r="Q33995" s="99"/>
    </row>
    <row r="33996" spans="16:17" x14ac:dyDescent="0.3">
      <c r="P33996" s="99"/>
      <c r="Q33996" s="99"/>
    </row>
    <row r="33997" spans="16:17" x14ac:dyDescent="0.3">
      <c r="P33997" s="99"/>
      <c r="Q33997" s="99"/>
    </row>
    <row r="33998" spans="16:17" x14ac:dyDescent="0.3">
      <c r="P33998" s="99"/>
      <c r="Q33998" s="99"/>
    </row>
    <row r="33999" spans="16:17" x14ac:dyDescent="0.3">
      <c r="P33999" s="99"/>
      <c r="Q33999" s="99"/>
    </row>
    <row r="34000" spans="16:17" x14ac:dyDescent="0.3">
      <c r="P34000" s="99"/>
      <c r="Q34000" s="99"/>
    </row>
    <row r="34001" spans="16:17" x14ac:dyDescent="0.3">
      <c r="P34001" s="99"/>
      <c r="Q34001" s="99"/>
    </row>
    <row r="34002" spans="16:17" x14ac:dyDescent="0.3">
      <c r="P34002" s="99"/>
      <c r="Q34002" s="99"/>
    </row>
    <row r="34003" spans="16:17" x14ac:dyDescent="0.3">
      <c r="P34003" s="99"/>
      <c r="Q34003" s="99"/>
    </row>
    <row r="34004" spans="16:17" x14ac:dyDescent="0.3">
      <c r="P34004" s="99"/>
      <c r="Q34004" s="99"/>
    </row>
    <row r="34005" spans="16:17" x14ac:dyDescent="0.3">
      <c r="P34005" s="99"/>
      <c r="Q34005" s="99"/>
    </row>
    <row r="34006" spans="16:17" x14ac:dyDescent="0.3">
      <c r="P34006" s="99"/>
      <c r="Q34006" s="99"/>
    </row>
    <row r="34007" spans="16:17" x14ac:dyDescent="0.3">
      <c r="P34007" s="99"/>
      <c r="Q34007" s="99"/>
    </row>
    <row r="34008" spans="16:17" x14ac:dyDescent="0.3">
      <c r="P34008" s="99"/>
      <c r="Q34008" s="99"/>
    </row>
    <row r="34009" spans="16:17" x14ac:dyDescent="0.3">
      <c r="P34009" s="99"/>
      <c r="Q34009" s="99"/>
    </row>
    <row r="34010" spans="16:17" x14ac:dyDescent="0.3">
      <c r="P34010" s="99"/>
      <c r="Q34010" s="99"/>
    </row>
    <row r="34011" spans="16:17" x14ac:dyDescent="0.3">
      <c r="P34011" s="99"/>
      <c r="Q34011" s="99"/>
    </row>
    <row r="34012" spans="16:17" x14ac:dyDescent="0.3">
      <c r="P34012" s="99"/>
      <c r="Q34012" s="99"/>
    </row>
    <row r="34013" spans="16:17" x14ac:dyDescent="0.3">
      <c r="P34013" s="99"/>
      <c r="Q34013" s="99"/>
    </row>
    <row r="34014" spans="16:17" x14ac:dyDescent="0.3">
      <c r="P34014" s="99"/>
      <c r="Q34014" s="99"/>
    </row>
    <row r="34015" spans="16:17" x14ac:dyDescent="0.3">
      <c r="P34015" s="99"/>
      <c r="Q34015" s="99"/>
    </row>
    <row r="34016" spans="16:17" x14ac:dyDescent="0.3">
      <c r="P34016" s="99"/>
      <c r="Q34016" s="99"/>
    </row>
    <row r="34017" spans="16:17" x14ac:dyDescent="0.3">
      <c r="P34017" s="99"/>
      <c r="Q34017" s="99"/>
    </row>
    <row r="34018" spans="16:17" x14ac:dyDescent="0.3">
      <c r="P34018" s="99"/>
      <c r="Q34018" s="99"/>
    </row>
    <row r="34019" spans="16:17" x14ac:dyDescent="0.3">
      <c r="P34019" s="99"/>
      <c r="Q34019" s="99"/>
    </row>
    <row r="34020" spans="16:17" x14ac:dyDescent="0.3">
      <c r="P34020" s="99"/>
      <c r="Q34020" s="99"/>
    </row>
    <row r="34021" spans="16:17" x14ac:dyDescent="0.3">
      <c r="P34021" s="99"/>
      <c r="Q34021" s="99"/>
    </row>
    <row r="34022" spans="16:17" x14ac:dyDescent="0.3">
      <c r="P34022" s="99"/>
      <c r="Q34022" s="99"/>
    </row>
    <row r="34023" spans="16:17" x14ac:dyDescent="0.3">
      <c r="P34023" s="99"/>
      <c r="Q34023" s="99"/>
    </row>
    <row r="34024" spans="16:17" x14ac:dyDescent="0.3">
      <c r="P34024" s="99"/>
      <c r="Q34024" s="99"/>
    </row>
    <row r="34025" spans="16:17" x14ac:dyDescent="0.3">
      <c r="P34025" s="99"/>
      <c r="Q34025" s="99"/>
    </row>
    <row r="34026" spans="16:17" x14ac:dyDescent="0.3">
      <c r="P34026" s="99"/>
      <c r="Q34026" s="99"/>
    </row>
    <row r="34027" spans="16:17" x14ac:dyDescent="0.3">
      <c r="P34027" s="99"/>
      <c r="Q34027" s="99"/>
    </row>
    <row r="34028" spans="16:17" x14ac:dyDescent="0.3">
      <c r="P34028" s="99"/>
      <c r="Q34028" s="99"/>
    </row>
    <row r="34029" spans="16:17" x14ac:dyDescent="0.3">
      <c r="P34029" s="99"/>
      <c r="Q34029" s="99"/>
    </row>
    <row r="34030" spans="16:17" x14ac:dyDescent="0.3">
      <c r="P34030" s="99"/>
      <c r="Q34030" s="99"/>
    </row>
    <row r="34031" spans="16:17" x14ac:dyDescent="0.3">
      <c r="P34031" s="99"/>
      <c r="Q34031" s="99"/>
    </row>
    <row r="34032" spans="16:17" x14ac:dyDescent="0.3">
      <c r="P34032" s="99"/>
      <c r="Q34032" s="99"/>
    </row>
    <row r="34033" spans="16:17" x14ac:dyDescent="0.3">
      <c r="P34033" s="99"/>
      <c r="Q34033" s="99"/>
    </row>
    <row r="34034" spans="16:17" x14ac:dyDescent="0.3">
      <c r="P34034" s="99"/>
      <c r="Q34034" s="99"/>
    </row>
    <row r="34035" spans="16:17" x14ac:dyDescent="0.3">
      <c r="P34035" s="99"/>
      <c r="Q34035" s="99"/>
    </row>
    <row r="34036" spans="16:17" x14ac:dyDescent="0.3">
      <c r="P34036" s="99"/>
      <c r="Q34036" s="99"/>
    </row>
    <row r="34037" spans="16:17" x14ac:dyDescent="0.3">
      <c r="P34037" s="99"/>
      <c r="Q34037" s="99"/>
    </row>
    <row r="34038" spans="16:17" x14ac:dyDescent="0.3">
      <c r="P34038" s="99"/>
      <c r="Q34038" s="99"/>
    </row>
    <row r="34039" spans="16:17" x14ac:dyDescent="0.3">
      <c r="P34039" s="99"/>
      <c r="Q34039" s="99"/>
    </row>
    <row r="34040" spans="16:17" x14ac:dyDescent="0.3">
      <c r="P34040" s="99"/>
      <c r="Q34040" s="99"/>
    </row>
    <row r="34041" spans="16:17" x14ac:dyDescent="0.3">
      <c r="P34041" s="99"/>
      <c r="Q34041" s="99"/>
    </row>
    <row r="34042" spans="16:17" x14ac:dyDescent="0.3">
      <c r="P34042" s="99"/>
      <c r="Q34042" s="99"/>
    </row>
    <row r="34043" spans="16:17" x14ac:dyDescent="0.3">
      <c r="P34043" s="99"/>
      <c r="Q34043" s="99"/>
    </row>
    <row r="34044" spans="16:17" x14ac:dyDescent="0.3">
      <c r="P34044" s="99"/>
      <c r="Q34044" s="99"/>
    </row>
    <row r="34045" spans="16:17" x14ac:dyDescent="0.3">
      <c r="P34045" s="99"/>
      <c r="Q34045" s="99"/>
    </row>
    <row r="34046" spans="16:17" x14ac:dyDescent="0.3">
      <c r="P34046" s="99"/>
      <c r="Q34046" s="99"/>
    </row>
    <row r="34047" spans="16:17" x14ac:dyDescent="0.3">
      <c r="P34047" s="99"/>
      <c r="Q34047" s="99"/>
    </row>
    <row r="34048" spans="16:17" x14ac:dyDescent="0.3">
      <c r="P34048" s="99"/>
      <c r="Q34048" s="99"/>
    </row>
    <row r="34049" spans="16:17" x14ac:dyDescent="0.3">
      <c r="P34049" s="99"/>
      <c r="Q34049" s="99"/>
    </row>
    <row r="34050" spans="16:17" x14ac:dyDescent="0.3">
      <c r="P34050" s="99"/>
      <c r="Q34050" s="99"/>
    </row>
    <row r="34051" spans="16:17" x14ac:dyDescent="0.3">
      <c r="P34051" s="99"/>
      <c r="Q34051" s="99"/>
    </row>
    <row r="34052" spans="16:17" x14ac:dyDescent="0.3">
      <c r="P34052" s="99"/>
      <c r="Q34052" s="99"/>
    </row>
    <row r="34053" spans="16:17" x14ac:dyDescent="0.3">
      <c r="P34053" s="99"/>
      <c r="Q34053" s="99"/>
    </row>
    <row r="34054" spans="16:17" x14ac:dyDescent="0.3">
      <c r="P34054" s="99"/>
      <c r="Q34054" s="99"/>
    </row>
    <row r="34055" spans="16:17" x14ac:dyDescent="0.3">
      <c r="P34055" s="99"/>
      <c r="Q34055" s="99"/>
    </row>
    <row r="34056" spans="16:17" x14ac:dyDescent="0.3">
      <c r="P34056" s="99"/>
      <c r="Q34056" s="99"/>
    </row>
    <row r="34057" spans="16:17" x14ac:dyDescent="0.3">
      <c r="P34057" s="99"/>
      <c r="Q34057" s="99"/>
    </row>
    <row r="34058" spans="16:17" x14ac:dyDescent="0.3">
      <c r="P34058" s="99"/>
      <c r="Q34058" s="99"/>
    </row>
    <row r="34059" spans="16:17" x14ac:dyDescent="0.3">
      <c r="P34059" s="99"/>
      <c r="Q34059" s="99"/>
    </row>
    <row r="34060" spans="16:17" x14ac:dyDescent="0.3">
      <c r="P34060" s="99"/>
      <c r="Q34060" s="99"/>
    </row>
    <row r="34061" spans="16:17" x14ac:dyDescent="0.3">
      <c r="P34061" s="99"/>
      <c r="Q34061" s="99"/>
    </row>
    <row r="34062" spans="16:17" x14ac:dyDescent="0.3">
      <c r="P34062" s="99"/>
      <c r="Q34062" s="99"/>
    </row>
    <row r="34063" spans="16:17" x14ac:dyDescent="0.3">
      <c r="P34063" s="99"/>
      <c r="Q34063" s="99"/>
    </row>
    <row r="34064" spans="16:17" x14ac:dyDescent="0.3">
      <c r="P34064" s="99"/>
      <c r="Q34064" s="99"/>
    </row>
    <row r="34065" spans="16:17" x14ac:dyDescent="0.3">
      <c r="P34065" s="99"/>
      <c r="Q34065" s="99"/>
    </row>
    <row r="34066" spans="16:17" x14ac:dyDescent="0.3">
      <c r="P34066" s="99"/>
      <c r="Q34066" s="99"/>
    </row>
    <row r="34067" spans="16:17" x14ac:dyDescent="0.3">
      <c r="P34067" s="99"/>
      <c r="Q34067" s="99"/>
    </row>
    <row r="34068" spans="16:17" x14ac:dyDescent="0.3">
      <c r="P34068" s="99"/>
      <c r="Q34068" s="99"/>
    </row>
    <row r="34069" spans="16:17" x14ac:dyDescent="0.3">
      <c r="P34069" s="99"/>
      <c r="Q34069" s="99"/>
    </row>
    <row r="34070" spans="16:17" x14ac:dyDescent="0.3">
      <c r="P34070" s="99"/>
      <c r="Q34070" s="99"/>
    </row>
    <row r="34071" spans="16:17" x14ac:dyDescent="0.3">
      <c r="P34071" s="99"/>
      <c r="Q34071" s="99"/>
    </row>
    <row r="34072" spans="16:17" x14ac:dyDescent="0.3">
      <c r="P34072" s="99"/>
      <c r="Q34072" s="99"/>
    </row>
    <row r="34073" spans="16:17" x14ac:dyDescent="0.3">
      <c r="P34073" s="99"/>
      <c r="Q34073" s="99"/>
    </row>
    <row r="34074" spans="16:17" x14ac:dyDescent="0.3">
      <c r="P34074" s="99"/>
      <c r="Q34074" s="99"/>
    </row>
    <row r="34075" spans="16:17" x14ac:dyDescent="0.3">
      <c r="P34075" s="99"/>
      <c r="Q34075" s="99"/>
    </row>
    <row r="34076" spans="16:17" x14ac:dyDescent="0.3">
      <c r="P34076" s="99"/>
      <c r="Q34076" s="99"/>
    </row>
    <row r="34077" spans="16:17" x14ac:dyDescent="0.3">
      <c r="P34077" s="99"/>
      <c r="Q34077" s="99"/>
    </row>
    <row r="34078" spans="16:17" x14ac:dyDescent="0.3">
      <c r="P34078" s="99"/>
      <c r="Q34078" s="99"/>
    </row>
    <row r="34079" spans="16:17" x14ac:dyDescent="0.3">
      <c r="P34079" s="99"/>
      <c r="Q34079" s="99"/>
    </row>
    <row r="34080" spans="16:17" x14ac:dyDescent="0.3">
      <c r="P34080" s="99"/>
      <c r="Q34080" s="99"/>
    </row>
    <row r="34081" spans="16:17" x14ac:dyDescent="0.3">
      <c r="P34081" s="99"/>
      <c r="Q34081" s="99"/>
    </row>
    <row r="34082" spans="16:17" x14ac:dyDescent="0.3">
      <c r="P34082" s="99"/>
      <c r="Q34082" s="99"/>
    </row>
    <row r="34083" spans="16:17" x14ac:dyDescent="0.3">
      <c r="P34083" s="99"/>
      <c r="Q34083" s="99"/>
    </row>
    <row r="34084" spans="16:17" x14ac:dyDescent="0.3">
      <c r="P34084" s="99"/>
      <c r="Q34084" s="99"/>
    </row>
    <row r="34085" spans="16:17" x14ac:dyDescent="0.3">
      <c r="P34085" s="99"/>
      <c r="Q34085" s="99"/>
    </row>
    <row r="34086" spans="16:17" x14ac:dyDescent="0.3">
      <c r="P34086" s="99"/>
      <c r="Q34086" s="99"/>
    </row>
    <row r="34087" spans="16:17" x14ac:dyDescent="0.3">
      <c r="P34087" s="99"/>
      <c r="Q34087" s="99"/>
    </row>
    <row r="34088" spans="16:17" x14ac:dyDescent="0.3">
      <c r="P34088" s="99"/>
      <c r="Q34088" s="99"/>
    </row>
    <row r="34089" spans="16:17" x14ac:dyDescent="0.3">
      <c r="P34089" s="99"/>
      <c r="Q34089" s="99"/>
    </row>
    <row r="34090" spans="16:17" x14ac:dyDescent="0.3">
      <c r="P34090" s="99"/>
      <c r="Q34090" s="99"/>
    </row>
    <row r="34091" spans="16:17" x14ac:dyDescent="0.3">
      <c r="P34091" s="99"/>
      <c r="Q34091" s="99"/>
    </row>
    <row r="34092" spans="16:17" x14ac:dyDescent="0.3">
      <c r="P34092" s="99"/>
      <c r="Q34092" s="99"/>
    </row>
    <row r="34093" spans="16:17" x14ac:dyDescent="0.3">
      <c r="P34093" s="99"/>
      <c r="Q34093" s="99"/>
    </row>
    <row r="34094" spans="16:17" x14ac:dyDescent="0.3">
      <c r="P34094" s="99"/>
      <c r="Q34094" s="99"/>
    </row>
    <row r="34095" spans="16:17" x14ac:dyDescent="0.3">
      <c r="P34095" s="99"/>
      <c r="Q34095" s="99"/>
    </row>
    <row r="34096" spans="16:17" x14ac:dyDescent="0.3">
      <c r="P34096" s="99"/>
      <c r="Q34096" s="99"/>
    </row>
    <row r="34097" spans="16:17" x14ac:dyDescent="0.3">
      <c r="P34097" s="99"/>
      <c r="Q34097" s="99"/>
    </row>
    <row r="34098" spans="16:17" x14ac:dyDescent="0.3">
      <c r="P34098" s="99"/>
      <c r="Q34098" s="99"/>
    </row>
    <row r="34099" spans="16:17" x14ac:dyDescent="0.3">
      <c r="P34099" s="99"/>
      <c r="Q34099" s="99"/>
    </row>
    <row r="34100" spans="16:17" x14ac:dyDescent="0.3">
      <c r="P34100" s="99"/>
      <c r="Q34100" s="99"/>
    </row>
    <row r="34101" spans="16:17" x14ac:dyDescent="0.3">
      <c r="P34101" s="99"/>
      <c r="Q34101" s="99"/>
    </row>
    <row r="34102" spans="16:17" x14ac:dyDescent="0.3">
      <c r="P34102" s="99"/>
      <c r="Q34102" s="99"/>
    </row>
    <row r="34103" spans="16:17" x14ac:dyDescent="0.3">
      <c r="P34103" s="99"/>
      <c r="Q34103" s="99"/>
    </row>
    <row r="34104" spans="16:17" x14ac:dyDescent="0.3">
      <c r="P34104" s="99"/>
      <c r="Q34104" s="99"/>
    </row>
    <row r="34105" spans="16:17" x14ac:dyDescent="0.3">
      <c r="P34105" s="99"/>
      <c r="Q34105" s="99"/>
    </row>
    <row r="34106" spans="16:17" x14ac:dyDescent="0.3">
      <c r="P34106" s="99"/>
      <c r="Q34106" s="99"/>
    </row>
    <row r="34107" spans="16:17" x14ac:dyDescent="0.3">
      <c r="P34107" s="99"/>
      <c r="Q34107" s="99"/>
    </row>
    <row r="34108" spans="16:17" x14ac:dyDescent="0.3">
      <c r="P34108" s="99"/>
      <c r="Q34108" s="99"/>
    </row>
    <row r="34109" spans="16:17" x14ac:dyDescent="0.3">
      <c r="P34109" s="99"/>
      <c r="Q34109" s="99"/>
    </row>
    <row r="34110" spans="16:17" x14ac:dyDescent="0.3">
      <c r="P34110" s="99"/>
      <c r="Q34110" s="99"/>
    </row>
    <row r="34111" spans="16:17" x14ac:dyDescent="0.3">
      <c r="P34111" s="99"/>
      <c r="Q34111" s="99"/>
    </row>
    <row r="34112" spans="16:17" x14ac:dyDescent="0.3">
      <c r="P34112" s="99"/>
      <c r="Q34112" s="99"/>
    </row>
    <row r="34113" spans="16:17" x14ac:dyDescent="0.3">
      <c r="P34113" s="99"/>
      <c r="Q34113" s="99"/>
    </row>
    <row r="34114" spans="16:17" x14ac:dyDescent="0.3">
      <c r="P34114" s="99"/>
      <c r="Q34114" s="99"/>
    </row>
    <row r="34115" spans="16:17" x14ac:dyDescent="0.3">
      <c r="P34115" s="99"/>
      <c r="Q34115" s="99"/>
    </row>
    <row r="34116" spans="16:17" x14ac:dyDescent="0.3">
      <c r="P34116" s="99"/>
      <c r="Q34116" s="99"/>
    </row>
    <row r="34117" spans="16:17" x14ac:dyDescent="0.3">
      <c r="P34117" s="99"/>
      <c r="Q34117" s="99"/>
    </row>
    <row r="34118" spans="16:17" x14ac:dyDescent="0.3">
      <c r="P34118" s="99"/>
      <c r="Q34118" s="99"/>
    </row>
    <row r="34119" spans="16:17" x14ac:dyDescent="0.3">
      <c r="P34119" s="99"/>
      <c r="Q34119" s="99"/>
    </row>
    <row r="34120" spans="16:17" x14ac:dyDescent="0.3">
      <c r="P34120" s="99"/>
      <c r="Q34120" s="99"/>
    </row>
    <row r="34121" spans="16:17" x14ac:dyDescent="0.3">
      <c r="P34121" s="99"/>
      <c r="Q34121" s="99"/>
    </row>
    <row r="34122" spans="16:17" x14ac:dyDescent="0.3">
      <c r="P34122" s="99"/>
      <c r="Q34122" s="99"/>
    </row>
    <row r="34123" spans="16:17" x14ac:dyDescent="0.3">
      <c r="P34123" s="99"/>
      <c r="Q34123" s="99"/>
    </row>
    <row r="34124" spans="16:17" x14ac:dyDescent="0.3">
      <c r="P34124" s="99"/>
      <c r="Q34124" s="99"/>
    </row>
    <row r="34125" spans="16:17" x14ac:dyDescent="0.3">
      <c r="P34125" s="99"/>
      <c r="Q34125" s="99"/>
    </row>
    <row r="34126" spans="16:17" x14ac:dyDescent="0.3">
      <c r="P34126" s="99"/>
      <c r="Q34126" s="99"/>
    </row>
    <row r="34127" spans="16:17" x14ac:dyDescent="0.3">
      <c r="P34127" s="99"/>
      <c r="Q34127" s="99"/>
    </row>
    <row r="34128" spans="16:17" x14ac:dyDescent="0.3">
      <c r="P34128" s="99"/>
      <c r="Q34128" s="99"/>
    </row>
    <row r="34129" spans="16:17" x14ac:dyDescent="0.3">
      <c r="P34129" s="99"/>
      <c r="Q34129" s="99"/>
    </row>
    <row r="34130" spans="16:17" x14ac:dyDescent="0.3">
      <c r="P34130" s="99"/>
      <c r="Q34130" s="99"/>
    </row>
    <row r="34131" spans="16:17" x14ac:dyDescent="0.3">
      <c r="P34131" s="99"/>
      <c r="Q34131" s="99"/>
    </row>
    <row r="34132" spans="16:17" x14ac:dyDescent="0.3">
      <c r="P34132" s="99"/>
      <c r="Q34132" s="99"/>
    </row>
    <row r="34133" spans="16:17" x14ac:dyDescent="0.3">
      <c r="P34133" s="99"/>
      <c r="Q34133" s="99"/>
    </row>
    <row r="34134" spans="16:17" x14ac:dyDescent="0.3">
      <c r="P34134" s="99"/>
      <c r="Q34134" s="99"/>
    </row>
    <row r="34135" spans="16:17" x14ac:dyDescent="0.3">
      <c r="P34135" s="99"/>
      <c r="Q34135" s="99"/>
    </row>
    <row r="34136" spans="16:17" x14ac:dyDescent="0.3">
      <c r="P34136" s="99"/>
      <c r="Q34136" s="99"/>
    </row>
    <row r="34137" spans="16:17" x14ac:dyDescent="0.3">
      <c r="P34137" s="99"/>
      <c r="Q34137" s="99"/>
    </row>
    <row r="34138" spans="16:17" x14ac:dyDescent="0.3">
      <c r="P34138" s="99"/>
      <c r="Q34138" s="99"/>
    </row>
    <row r="34139" spans="16:17" x14ac:dyDescent="0.3">
      <c r="P34139" s="99"/>
      <c r="Q34139" s="99"/>
    </row>
    <row r="34140" spans="16:17" x14ac:dyDescent="0.3">
      <c r="P34140" s="99"/>
      <c r="Q34140" s="99"/>
    </row>
    <row r="34141" spans="16:17" x14ac:dyDescent="0.3">
      <c r="P34141" s="99"/>
      <c r="Q34141" s="99"/>
    </row>
    <row r="34142" spans="16:17" x14ac:dyDescent="0.3">
      <c r="P34142" s="99"/>
      <c r="Q34142" s="99"/>
    </row>
    <row r="34143" spans="16:17" x14ac:dyDescent="0.3">
      <c r="P34143" s="99"/>
      <c r="Q34143" s="99"/>
    </row>
    <row r="34144" spans="16:17" x14ac:dyDescent="0.3">
      <c r="P34144" s="99"/>
      <c r="Q34144" s="99"/>
    </row>
    <row r="34145" spans="16:17" x14ac:dyDescent="0.3">
      <c r="P34145" s="99"/>
      <c r="Q34145" s="99"/>
    </row>
    <row r="34146" spans="16:17" x14ac:dyDescent="0.3">
      <c r="P34146" s="99"/>
      <c r="Q34146" s="99"/>
    </row>
    <row r="34147" spans="16:17" x14ac:dyDescent="0.3">
      <c r="P34147" s="99"/>
      <c r="Q34147" s="99"/>
    </row>
    <row r="34148" spans="16:17" x14ac:dyDescent="0.3">
      <c r="P34148" s="99"/>
      <c r="Q34148" s="99"/>
    </row>
    <row r="34149" spans="16:17" x14ac:dyDescent="0.3">
      <c r="P34149" s="99"/>
      <c r="Q34149" s="99"/>
    </row>
    <row r="34150" spans="16:17" x14ac:dyDescent="0.3">
      <c r="P34150" s="99"/>
      <c r="Q34150" s="99"/>
    </row>
    <row r="34151" spans="16:17" x14ac:dyDescent="0.3">
      <c r="P34151" s="99"/>
      <c r="Q34151" s="99"/>
    </row>
    <row r="34152" spans="16:17" x14ac:dyDescent="0.3">
      <c r="P34152" s="99"/>
      <c r="Q34152" s="99"/>
    </row>
    <row r="34153" spans="16:17" x14ac:dyDescent="0.3">
      <c r="P34153" s="99"/>
      <c r="Q34153" s="99"/>
    </row>
    <row r="34154" spans="16:17" x14ac:dyDescent="0.3">
      <c r="P34154" s="99"/>
      <c r="Q34154" s="99"/>
    </row>
    <row r="34155" spans="16:17" x14ac:dyDescent="0.3">
      <c r="P34155" s="99"/>
      <c r="Q34155" s="99"/>
    </row>
    <row r="34156" spans="16:17" x14ac:dyDescent="0.3">
      <c r="P34156" s="99"/>
      <c r="Q34156" s="99"/>
    </row>
    <row r="34157" spans="16:17" x14ac:dyDescent="0.3">
      <c r="P34157" s="99"/>
      <c r="Q34157" s="99"/>
    </row>
    <row r="34158" spans="16:17" x14ac:dyDescent="0.3">
      <c r="P34158" s="99"/>
      <c r="Q34158" s="99"/>
    </row>
    <row r="34159" spans="16:17" x14ac:dyDescent="0.3">
      <c r="P34159" s="99"/>
      <c r="Q34159" s="99"/>
    </row>
    <row r="34160" spans="16:17" x14ac:dyDescent="0.3">
      <c r="P34160" s="99"/>
      <c r="Q34160" s="99"/>
    </row>
    <row r="34161" spans="16:17" x14ac:dyDescent="0.3">
      <c r="P34161" s="99"/>
      <c r="Q34161" s="99"/>
    </row>
    <row r="34162" spans="16:17" x14ac:dyDescent="0.3">
      <c r="P34162" s="99"/>
      <c r="Q34162" s="99"/>
    </row>
    <row r="34163" spans="16:17" x14ac:dyDescent="0.3">
      <c r="P34163" s="99"/>
      <c r="Q34163" s="99"/>
    </row>
    <row r="34164" spans="16:17" x14ac:dyDescent="0.3">
      <c r="P34164" s="99"/>
      <c r="Q34164" s="99"/>
    </row>
    <row r="34165" spans="16:17" x14ac:dyDescent="0.3">
      <c r="P34165" s="99"/>
      <c r="Q34165" s="99"/>
    </row>
    <row r="34166" spans="16:17" x14ac:dyDescent="0.3">
      <c r="P34166" s="99"/>
      <c r="Q34166" s="99"/>
    </row>
    <row r="34167" spans="16:17" x14ac:dyDescent="0.3">
      <c r="P34167" s="99"/>
      <c r="Q34167" s="99"/>
    </row>
    <row r="34168" spans="16:17" x14ac:dyDescent="0.3">
      <c r="P34168" s="99"/>
      <c r="Q34168" s="99"/>
    </row>
    <row r="34169" spans="16:17" x14ac:dyDescent="0.3">
      <c r="P34169" s="99"/>
      <c r="Q34169" s="99"/>
    </row>
    <row r="34170" spans="16:17" x14ac:dyDescent="0.3">
      <c r="P34170" s="99"/>
      <c r="Q34170" s="99"/>
    </row>
    <row r="34171" spans="16:17" x14ac:dyDescent="0.3">
      <c r="P34171" s="99"/>
      <c r="Q34171" s="99"/>
    </row>
    <row r="34172" spans="16:17" x14ac:dyDescent="0.3">
      <c r="P34172" s="99"/>
      <c r="Q34172" s="99"/>
    </row>
    <row r="34173" spans="16:17" x14ac:dyDescent="0.3">
      <c r="P34173" s="99"/>
      <c r="Q34173" s="99"/>
    </row>
    <row r="34174" spans="16:17" x14ac:dyDescent="0.3">
      <c r="P34174" s="99"/>
      <c r="Q34174" s="99"/>
    </row>
    <row r="34175" spans="16:17" x14ac:dyDescent="0.3">
      <c r="P34175" s="99"/>
      <c r="Q34175" s="99"/>
    </row>
    <row r="34176" spans="16:17" x14ac:dyDescent="0.3">
      <c r="P34176" s="99"/>
      <c r="Q34176" s="99"/>
    </row>
    <row r="34177" spans="16:17" x14ac:dyDescent="0.3">
      <c r="P34177" s="99"/>
      <c r="Q34177" s="99"/>
    </row>
    <row r="34178" spans="16:17" x14ac:dyDescent="0.3">
      <c r="P34178" s="99"/>
      <c r="Q34178" s="99"/>
    </row>
    <row r="34179" spans="16:17" x14ac:dyDescent="0.3">
      <c r="P34179" s="99"/>
      <c r="Q34179" s="99"/>
    </row>
    <row r="34180" spans="16:17" x14ac:dyDescent="0.3">
      <c r="P34180" s="99"/>
      <c r="Q34180" s="99"/>
    </row>
    <row r="34181" spans="16:17" x14ac:dyDescent="0.3">
      <c r="P34181" s="99"/>
      <c r="Q34181" s="99"/>
    </row>
    <row r="34182" spans="16:17" x14ac:dyDescent="0.3">
      <c r="P34182" s="99"/>
      <c r="Q34182" s="99"/>
    </row>
    <row r="34183" spans="16:17" x14ac:dyDescent="0.3">
      <c r="P34183" s="99"/>
      <c r="Q34183" s="99"/>
    </row>
    <row r="34184" spans="16:17" x14ac:dyDescent="0.3">
      <c r="P34184" s="99"/>
      <c r="Q34184" s="99"/>
    </row>
    <row r="34185" spans="16:17" x14ac:dyDescent="0.3">
      <c r="P34185" s="99"/>
      <c r="Q34185" s="99"/>
    </row>
    <row r="34186" spans="16:17" x14ac:dyDescent="0.3">
      <c r="P34186" s="99"/>
      <c r="Q34186" s="99"/>
    </row>
    <row r="34187" spans="16:17" x14ac:dyDescent="0.3">
      <c r="P34187" s="99"/>
      <c r="Q34187" s="99"/>
    </row>
    <row r="34188" spans="16:17" x14ac:dyDescent="0.3">
      <c r="P34188" s="99"/>
      <c r="Q34188" s="99"/>
    </row>
    <row r="34189" spans="16:17" x14ac:dyDescent="0.3">
      <c r="P34189" s="99"/>
      <c r="Q34189" s="99"/>
    </row>
    <row r="34190" spans="16:17" x14ac:dyDescent="0.3">
      <c r="P34190" s="99"/>
      <c r="Q34190" s="99"/>
    </row>
    <row r="34191" spans="16:17" x14ac:dyDescent="0.3">
      <c r="P34191" s="99"/>
      <c r="Q34191" s="99"/>
    </row>
    <row r="34192" spans="16:17" x14ac:dyDescent="0.3">
      <c r="P34192" s="99"/>
      <c r="Q34192" s="99"/>
    </row>
    <row r="34193" spans="16:17" x14ac:dyDescent="0.3">
      <c r="P34193" s="99"/>
      <c r="Q34193" s="99"/>
    </row>
    <row r="34194" spans="16:17" x14ac:dyDescent="0.3">
      <c r="P34194" s="99"/>
      <c r="Q34194" s="99"/>
    </row>
    <row r="34195" spans="16:17" x14ac:dyDescent="0.3">
      <c r="P34195" s="99"/>
      <c r="Q34195" s="99"/>
    </row>
    <row r="34196" spans="16:17" x14ac:dyDescent="0.3">
      <c r="P34196" s="99"/>
      <c r="Q34196" s="99"/>
    </row>
    <row r="34197" spans="16:17" x14ac:dyDescent="0.3">
      <c r="P34197" s="99"/>
      <c r="Q34197" s="99"/>
    </row>
    <row r="34198" spans="16:17" x14ac:dyDescent="0.3">
      <c r="P34198" s="99"/>
      <c r="Q34198" s="99"/>
    </row>
    <row r="34199" spans="16:17" x14ac:dyDescent="0.3">
      <c r="P34199" s="99"/>
      <c r="Q34199" s="99"/>
    </row>
    <row r="34200" spans="16:17" x14ac:dyDescent="0.3">
      <c r="P34200" s="99"/>
      <c r="Q34200" s="99"/>
    </row>
    <row r="34201" spans="16:17" x14ac:dyDescent="0.3">
      <c r="P34201" s="99"/>
      <c r="Q34201" s="99"/>
    </row>
    <row r="34202" spans="16:17" x14ac:dyDescent="0.3">
      <c r="P34202" s="99"/>
      <c r="Q34202" s="99"/>
    </row>
    <row r="34203" spans="16:17" x14ac:dyDescent="0.3">
      <c r="P34203" s="99"/>
      <c r="Q34203" s="99"/>
    </row>
    <row r="34204" spans="16:17" x14ac:dyDescent="0.3">
      <c r="P34204" s="99"/>
      <c r="Q34204" s="99"/>
    </row>
    <row r="34205" spans="16:17" x14ac:dyDescent="0.3">
      <c r="P34205" s="99"/>
      <c r="Q34205" s="99"/>
    </row>
    <row r="34206" spans="16:17" x14ac:dyDescent="0.3">
      <c r="P34206" s="99"/>
      <c r="Q34206" s="99"/>
    </row>
    <row r="34207" spans="16:17" x14ac:dyDescent="0.3">
      <c r="P34207" s="99"/>
      <c r="Q34207" s="99"/>
    </row>
    <row r="34208" spans="16:17" x14ac:dyDescent="0.3">
      <c r="P34208" s="99"/>
      <c r="Q34208" s="99"/>
    </row>
    <row r="34209" spans="16:17" x14ac:dyDescent="0.3">
      <c r="P34209" s="99"/>
      <c r="Q34209" s="99"/>
    </row>
    <row r="34210" spans="16:17" x14ac:dyDescent="0.3">
      <c r="P34210" s="99"/>
      <c r="Q34210" s="99"/>
    </row>
    <row r="34211" spans="16:17" x14ac:dyDescent="0.3">
      <c r="P34211" s="99"/>
      <c r="Q34211" s="99"/>
    </row>
    <row r="34212" spans="16:17" x14ac:dyDescent="0.3">
      <c r="P34212" s="99"/>
      <c r="Q34212" s="99"/>
    </row>
    <row r="34213" spans="16:17" x14ac:dyDescent="0.3">
      <c r="P34213" s="99"/>
      <c r="Q34213" s="99"/>
    </row>
    <row r="34214" spans="16:17" x14ac:dyDescent="0.3">
      <c r="P34214" s="99"/>
      <c r="Q34214" s="99"/>
    </row>
    <row r="34215" spans="16:17" x14ac:dyDescent="0.3">
      <c r="P34215" s="99"/>
      <c r="Q34215" s="99"/>
    </row>
    <row r="34216" spans="16:17" x14ac:dyDescent="0.3">
      <c r="P34216" s="99"/>
      <c r="Q34216" s="99"/>
    </row>
    <row r="34217" spans="16:17" x14ac:dyDescent="0.3">
      <c r="P34217" s="99"/>
      <c r="Q34217" s="99"/>
    </row>
    <row r="34218" spans="16:17" x14ac:dyDescent="0.3">
      <c r="P34218" s="99"/>
      <c r="Q34218" s="99"/>
    </row>
    <row r="34219" spans="16:17" x14ac:dyDescent="0.3">
      <c r="P34219" s="99"/>
      <c r="Q34219" s="99"/>
    </row>
    <row r="34220" spans="16:17" x14ac:dyDescent="0.3">
      <c r="P34220" s="99"/>
      <c r="Q34220" s="99"/>
    </row>
    <row r="34221" spans="16:17" x14ac:dyDescent="0.3">
      <c r="P34221" s="99"/>
      <c r="Q34221" s="99"/>
    </row>
    <row r="34222" spans="16:17" x14ac:dyDescent="0.3">
      <c r="P34222" s="99"/>
      <c r="Q34222" s="99"/>
    </row>
    <row r="34223" spans="16:17" x14ac:dyDescent="0.3">
      <c r="P34223" s="99"/>
      <c r="Q34223" s="99"/>
    </row>
    <row r="34224" spans="16:17" x14ac:dyDescent="0.3">
      <c r="P34224" s="99"/>
      <c r="Q34224" s="99"/>
    </row>
    <row r="34225" spans="16:17" x14ac:dyDescent="0.3">
      <c r="P34225" s="99"/>
      <c r="Q34225" s="99"/>
    </row>
    <row r="34226" spans="16:17" x14ac:dyDescent="0.3">
      <c r="P34226" s="99"/>
      <c r="Q34226" s="99"/>
    </row>
    <row r="34227" spans="16:17" x14ac:dyDescent="0.3">
      <c r="P34227" s="99"/>
      <c r="Q34227" s="99"/>
    </row>
    <row r="34228" spans="16:17" x14ac:dyDescent="0.3">
      <c r="P34228" s="99"/>
      <c r="Q34228" s="99"/>
    </row>
    <row r="34229" spans="16:17" x14ac:dyDescent="0.3">
      <c r="P34229" s="99"/>
      <c r="Q34229" s="99"/>
    </row>
    <row r="34230" spans="16:17" x14ac:dyDescent="0.3">
      <c r="P34230" s="99"/>
      <c r="Q34230" s="99"/>
    </row>
    <row r="34231" spans="16:17" x14ac:dyDescent="0.3">
      <c r="P34231" s="99"/>
      <c r="Q34231" s="99"/>
    </row>
    <row r="34232" spans="16:17" x14ac:dyDescent="0.3">
      <c r="P34232" s="99"/>
      <c r="Q34232" s="99"/>
    </row>
    <row r="34233" spans="16:17" x14ac:dyDescent="0.3">
      <c r="P34233" s="99"/>
      <c r="Q34233" s="99"/>
    </row>
    <row r="34234" spans="16:17" x14ac:dyDescent="0.3">
      <c r="P34234" s="99"/>
      <c r="Q34234" s="99"/>
    </row>
    <row r="34235" spans="16:17" x14ac:dyDescent="0.3">
      <c r="P34235" s="99"/>
      <c r="Q34235" s="99"/>
    </row>
    <row r="34236" spans="16:17" x14ac:dyDescent="0.3">
      <c r="P34236" s="99"/>
      <c r="Q34236" s="99"/>
    </row>
    <row r="34237" spans="16:17" x14ac:dyDescent="0.3">
      <c r="P34237" s="99"/>
      <c r="Q34237" s="99"/>
    </row>
    <row r="34238" spans="16:17" x14ac:dyDescent="0.3">
      <c r="P34238" s="99"/>
      <c r="Q34238" s="99"/>
    </row>
    <row r="34239" spans="16:17" x14ac:dyDescent="0.3">
      <c r="P34239" s="99"/>
      <c r="Q34239" s="99"/>
    </row>
    <row r="34240" spans="16:17" x14ac:dyDescent="0.3">
      <c r="P34240" s="99"/>
      <c r="Q34240" s="99"/>
    </row>
    <row r="34241" spans="16:17" x14ac:dyDescent="0.3">
      <c r="P34241" s="99"/>
      <c r="Q34241" s="99"/>
    </row>
    <row r="34242" spans="16:17" x14ac:dyDescent="0.3">
      <c r="P34242" s="99"/>
      <c r="Q34242" s="99"/>
    </row>
    <row r="34243" spans="16:17" x14ac:dyDescent="0.3">
      <c r="P34243" s="99"/>
      <c r="Q34243" s="99"/>
    </row>
    <row r="34244" spans="16:17" x14ac:dyDescent="0.3">
      <c r="P34244" s="99"/>
      <c r="Q34244" s="99"/>
    </row>
    <row r="34245" spans="16:17" x14ac:dyDescent="0.3">
      <c r="P34245" s="99"/>
      <c r="Q34245" s="99"/>
    </row>
    <row r="34246" spans="16:17" x14ac:dyDescent="0.3">
      <c r="P34246" s="99"/>
      <c r="Q34246" s="99"/>
    </row>
    <row r="34247" spans="16:17" x14ac:dyDescent="0.3">
      <c r="P34247" s="99"/>
      <c r="Q34247" s="99"/>
    </row>
    <row r="34248" spans="16:17" x14ac:dyDescent="0.3">
      <c r="P34248" s="99"/>
      <c r="Q34248" s="99"/>
    </row>
    <row r="34249" spans="16:17" x14ac:dyDescent="0.3">
      <c r="P34249" s="99"/>
      <c r="Q34249" s="99"/>
    </row>
    <row r="34250" spans="16:17" x14ac:dyDescent="0.3">
      <c r="P34250" s="99"/>
      <c r="Q34250" s="99"/>
    </row>
    <row r="34251" spans="16:17" x14ac:dyDescent="0.3">
      <c r="P34251" s="99"/>
      <c r="Q34251" s="99"/>
    </row>
    <row r="34252" spans="16:17" x14ac:dyDescent="0.3">
      <c r="P34252" s="99"/>
      <c r="Q34252" s="99"/>
    </row>
    <row r="34253" spans="16:17" x14ac:dyDescent="0.3">
      <c r="P34253" s="99"/>
      <c r="Q34253" s="99"/>
    </row>
    <row r="34254" spans="16:17" x14ac:dyDescent="0.3">
      <c r="P34254" s="99"/>
      <c r="Q34254" s="99"/>
    </row>
    <row r="34255" spans="16:17" x14ac:dyDescent="0.3">
      <c r="P34255" s="99"/>
      <c r="Q34255" s="99"/>
    </row>
    <row r="34256" spans="16:17" x14ac:dyDescent="0.3">
      <c r="P34256" s="99"/>
      <c r="Q34256" s="99"/>
    </row>
    <row r="34257" spans="16:17" x14ac:dyDescent="0.3">
      <c r="P34257" s="99"/>
      <c r="Q34257" s="99"/>
    </row>
    <row r="34258" spans="16:17" x14ac:dyDescent="0.3">
      <c r="P34258" s="99"/>
      <c r="Q34258" s="99"/>
    </row>
    <row r="34259" spans="16:17" x14ac:dyDescent="0.3">
      <c r="P34259" s="99"/>
      <c r="Q34259" s="99"/>
    </row>
    <row r="34260" spans="16:17" x14ac:dyDescent="0.3">
      <c r="P34260" s="99"/>
      <c r="Q34260" s="99"/>
    </row>
    <row r="34261" spans="16:17" x14ac:dyDescent="0.3">
      <c r="P34261" s="99"/>
      <c r="Q34261" s="99"/>
    </row>
    <row r="34262" spans="16:17" x14ac:dyDescent="0.3">
      <c r="P34262" s="99"/>
      <c r="Q34262" s="99"/>
    </row>
    <row r="34263" spans="16:17" x14ac:dyDescent="0.3">
      <c r="P34263" s="99"/>
      <c r="Q34263" s="99"/>
    </row>
    <row r="34264" spans="16:17" x14ac:dyDescent="0.3">
      <c r="P34264" s="99"/>
      <c r="Q34264" s="99"/>
    </row>
    <row r="34265" spans="16:17" x14ac:dyDescent="0.3">
      <c r="P34265" s="99"/>
      <c r="Q34265" s="99"/>
    </row>
    <row r="34266" spans="16:17" x14ac:dyDescent="0.3">
      <c r="P34266" s="99"/>
      <c r="Q34266" s="99"/>
    </row>
    <row r="34267" spans="16:17" x14ac:dyDescent="0.3">
      <c r="P34267" s="99"/>
      <c r="Q34267" s="99"/>
    </row>
    <row r="34268" spans="16:17" x14ac:dyDescent="0.3">
      <c r="P34268" s="99"/>
      <c r="Q34268" s="99"/>
    </row>
    <row r="34269" spans="16:17" x14ac:dyDescent="0.3">
      <c r="P34269" s="99"/>
      <c r="Q34269" s="99"/>
    </row>
    <row r="34270" spans="16:17" x14ac:dyDescent="0.3">
      <c r="P34270" s="99"/>
      <c r="Q34270" s="99"/>
    </row>
    <row r="34271" spans="16:17" x14ac:dyDescent="0.3">
      <c r="P34271" s="99"/>
      <c r="Q34271" s="99"/>
    </row>
    <row r="34272" spans="16:17" x14ac:dyDescent="0.3">
      <c r="P34272" s="99"/>
      <c r="Q34272" s="99"/>
    </row>
    <row r="34273" spans="16:17" x14ac:dyDescent="0.3">
      <c r="P34273" s="99"/>
      <c r="Q34273" s="99"/>
    </row>
    <row r="34274" spans="16:17" x14ac:dyDescent="0.3">
      <c r="P34274" s="99"/>
      <c r="Q34274" s="99"/>
    </row>
    <row r="34275" spans="16:17" x14ac:dyDescent="0.3">
      <c r="P34275" s="99"/>
      <c r="Q34275" s="99"/>
    </row>
    <row r="34276" spans="16:17" x14ac:dyDescent="0.3">
      <c r="P34276" s="99"/>
      <c r="Q34276" s="99"/>
    </row>
    <row r="34277" spans="16:17" x14ac:dyDescent="0.3">
      <c r="P34277" s="99"/>
      <c r="Q34277" s="99"/>
    </row>
    <row r="34278" spans="16:17" x14ac:dyDescent="0.3">
      <c r="P34278" s="99"/>
      <c r="Q34278" s="99"/>
    </row>
    <row r="34279" spans="16:17" x14ac:dyDescent="0.3">
      <c r="P34279" s="99"/>
      <c r="Q34279" s="99"/>
    </row>
    <row r="34280" spans="16:17" x14ac:dyDescent="0.3">
      <c r="P34280" s="99"/>
      <c r="Q34280" s="99"/>
    </row>
    <row r="34281" spans="16:17" x14ac:dyDescent="0.3">
      <c r="P34281" s="99"/>
      <c r="Q34281" s="99"/>
    </row>
    <row r="34282" spans="16:17" x14ac:dyDescent="0.3">
      <c r="P34282" s="99"/>
      <c r="Q34282" s="99"/>
    </row>
    <row r="34283" spans="16:17" x14ac:dyDescent="0.3">
      <c r="P34283" s="99"/>
      <c r="Q34283" s="99"/>
    </row>
    <row r="34284" spans="16:17" x14ac:dyDescent="0.3">
      <c r="P34284" s="99"/>
      <c r="Q34284" s="99"/>
    </row>
    <row r="34285" spans="16:17" x14ac:dyDescent="0.3">
      <c r="P34285" s="99"/>
      <c r="Q34285" s="99"/>
    </row>
    <row r="34286" spans="16:17" x14ac:dyDescent="0.3">
      <c r="P34286" s="99"/>
      <c r="Q34286" s="99"/>
    </row>
    <row r="34287" spans="16:17" x14ac:dyDescent="0.3">
      <c r="P34287" s="99"/>
      <c r="Q34287" s="99"/>
    </row>
    <row r="34288" spans="16:17" x14ac:dyDescent="0.3">
      <c r="P34288" s="99"/>
      <c r="Q34288" s="99"/>
    </row>
    <row r="34289" spans="16:17" x14ac:dyDescent="0.3">
      <c r="P34289" s="99"/>
      <c r="Q34289" s="99"/>
    </row>
    <row r="34290" spans="16:17" x14ac:dyDescent="0.3">
      <c r="P34290" s="99"/>
      <c r="Q34290" s="99"/>
    </row>
    <row r="34291" spans="16:17" x14ac:dyDescent="0.3">
      <c r="P34291" s="99"/>
      <c r="Q34291" s="99"/>
    </row>
    <row r="34292" spans="16:17" x14ac:dyDescent="0.3">
      <c r="P34292" s="99"/>
      <c r="Q34292" s="99"/>
    </row>
    <row r="34293" spans="16:17" x14ac:dyDescent="0.3">
      <c r="P34293" s="99"/>
      <c r="Q34293" s="99"/>
    </row>
    <row r="34294" spans="16:17" x14ac:dyDescent="0.3">
      <c r="P34294" s="99"/>
      <c r="Q34294" s="99"/>
    </row>
    <row r="34295" spans="16:17" x14ac:dyDescent="0.3">
      <c r="P34295" s="99"/>
      <c r="Q34295" s="99"/>
    </row>
    <row r="34296" spans="16:17" x14ac:dyDescent="0.3">
      <c r="P34296" s="99"/>
      <c r="Q34296" s="99"/>
    </row>
    <row r="34297" spans="16:17" x14ac:dyDescent="0.3">
      <c r="P34297" s="99"/>
      <c r="Q34297" s="99"/>
    </row>
    <row r="34298" spans="16:17" x14ac:dyDescent="0.3">
      <c r="P34298" s="99"/>
      <c r="Q34298" s="99"/>
    </row>
    <row r="34299" spans="16:17" x14ac:dyDescent="0.3">
      <c r="P34299" s="99"/>
      <c r="Q34299" s="99"/>
    </row>
    <row r="34300" spans="16:17" x14ac:dyDescent="0.3">
      <c r="P34300" s="99"/>
      <c r="Q34300" s="99"/>
    </row>
    <row r="34301" spans="16:17" x14ac:dyDescent="0.3">
      <c r="P34301" s="99"/>
      <c r="Q34301" s="99"/>
    </row>
    <row r="34302" spans="16:17" x14ac:dyDescent="0.3">
      <c r="P34302" s="99"/>
      <c r="Q34302" s="99"/>
    </row>
    <row r="34303" spans="16:17" x14ac:dyDescent="0.3">
      <c r="P34303" s="99"/>
      <c r="Q34303" s="99"/>
    </row>
    <row r="34304" spans="16:17" x14ac:dyDescent="0.3">
      <c r="P34304" s="99"/>
      <c r="Q34304" s="99"/>
    </row>
    <row r="34305" spans="16:17" x14ac:dyDescent="0.3">
      <c r="P34305" s="99"/>
      <c r="Q34305" s="99"/>
    </row>
    <row r="34306" spans="16:17" x14ac:dyDescent="0.3">
      <c r="P34306" s="99"/>
      <c r="Q34306" s="99"/>
    </row>
    <row r="34307" spans="16:17" x14ac:dyDescent="0.3">
      <c r="P34307" s="99"/>
      <c r="Q34307" s="99"/>
    </row>
    <row r="34308" spans="16:17" x14ac:dyDescent="0.3">
      <c r="P34308" s="99"/>
      <c r="Q34308" s="99"/>
    </row>
    <row r="34309" spans="16:17" x14ac:dyDescent="0.3">
      <c r="P34309" s="99"/>
      <c r="Q34309" s="99"/>
    </row>
    <row r="34310" spans="16:17" x14ac:dyDescent="0.3">
      <c r="P34310" s="99"/>
      <c r="Q34310" s="99"/>
    </row>
    <row r="34311" spans="16:17" x14ac:dyDescent="0.3">
      <c r="P34311" s="99"/>
      <c r="Q34311" s="99"/>
    </row>
    <row r="34312" spans="16:17" x14ac:dyDescent="0.3">
      <c r="P34312" s="99"/>
      <c r="Q34312" s="99"/>
    </row>
    <row r="34313" spans="16:17" x14ac:dyDescent="0.3">
      <c r="P34313" s="99"/>
      <c r="Q34313" s="99"/>
    </row>
    <row r="34314" spans="16:17" x14ac:dyDescent="0.3">
      <c r="P34314" s="99"/>
      <c r="Q34314" s="99"/>
    </row>
    <row r="34315" spans="16:17" x14ac:dyDescent="0.3">
      <c r="P34315" s="99"/>
      <c r="Q34315" s="99"/>
    </row>
    <row r="34316" spans="16:17" x14ac:dyDescent="0.3">
      <c r="P34316" s="99"/>
      <c r="Q34316" s="99"/>
    </row>
    <row r="34317" spans="16:17" x14ac:dyDescent="0.3">
      <c r="P34317" s="99"/>
      <c r="Q34317" s="99"/>
    </row>
    <row r="34318" spans="16:17" x14ac:dyDescent="0.3">
      <c r="P34318" s="99"/>
      <c r="Q34318" s="99"/>
    </row>
    <row r="34319" spans="16:17" x14ac:dyDescent="0.3">
      <c r="P34319" s="99"/>
      <c r="Q34319" s="99"/>
    </row>
    <row r="34320" spans="16:17" x14ac:dyDescent="0.3">
      <c r="P34320" s="99"/>
      <c r="Q34320" s="99"/>
    </row>
    <row r="34321" spans="16:17" x14ac:dyDescent="0.3">
      <c r="P34321" s="99"/>
      <c r="Q34321" s="99"/>
    </row>
    <row r="34322" spans="16:17" x14ac:dyDescent="0.3">
      <c r="P34322" s="99"/>
      <c r="Q34322" s="99"/>
    </row>
    <row r="34323" spans="16:17" x14ac:dyDescent="0.3">
      <c r="P34323" s="99"/>
      <c r="Q34323" s="99"/>
    </row>
    <row r="34324" spans="16:17" x14ac:dyDescent="0.3">
      <c r="P34324" s="99"/>
      <c r="Q34324" s="99"/>
    </row>
    <row r="34325" spans="16:17" x14ac:dyDescent="0.3">
      <c r="P34325" s="99"/>
      <c r="Q34325" s="99"/>
    </row>
    <row r="34326" spans="16:17" x14ac:dyDescent="0.3">
      <c r="P34326" s="99"/>
      <c r="Q34326" s="99"/>
    </row>
    <row r="34327" spans="16:17" x14ac:dyDescent="0.3">
      <c r="P34327" s="99"/>
      <c r="Q34327" s="99"/>
    </row>
    <row r="34328" spans="16:17" x14ac:dyDescent="0.3">
      <c r="P34328" s="99"/>
      <c r="Q34328" s="99"/>
    </row>
    <row r="34329" spans="16:17" x14ac:dyDescent="0.3">
      <c r="P34329" s="99"/>
      <c r="Q34329" s="99"/>
    </row>
    <row r="34330" spans="16:17" x14ac:dyDescent="0.3">
      <c r="P34330" s="99"/>
      <c r="Q34330" s="99"/>
    </row>
    <row r="34331" spans="16:17" x14ac:dyDescent="0.3">
      <c r="P34331" s="99"/>
      <c r="Q34331" s="99"/>
    </row>
    <row r="34332" spans="16:17" x14ac:dyDescent="0.3">
      <c r="P34332" s="99"/>
      <c r="Q34332" s="99"/>
    </row>
    <row r="34333" spans="16:17" x14ac:dyDescent="0.3">
      <c r="P34333" s="99"/>
      <c r="Q34333" s="99"/>
    </row>
    <row r="34334" spans="16:17" x14ac:dyDescent="0.3">
      <c r="P34334" s="99"/>
      <c r="Q34334" s="99"/>
    </row>
    <row r="34335" spans="16:17" x14ac:dyDescent="0.3">
      <c r="P34335" s="99"/>
      <c r="Q34335" s="99"/>
    </row>
    <row r="34336" spans="16:17" x14ac:dyDescent="0.3">
      <c r="P34336" s="99"/>
      <c r="Q34336" s="99"/>
    </row>
    <row r="34337" spans="16:17" x14ac:dyDescent="0.3">
      <c r="P34337" s="99"/>
      <c r="Q34337" s="99"/>
    </row>
    <row r="34338" spans="16:17" x14ac:dyDescent="0.3">
      <c r="P34338" s="99"/>
      <c r="Q34338" s="99"/>
    </row>
    <row r="34339" spans="16:17" x14ac:dyDescent="0.3">
      <c r="P34339" s="99"/>
      <c r="Q34339" s="99"/>
    </row>
    <row r="34340" spans="16:17" x14ac:dyDescent="0.3">
      <c r="P34340" s="99"/>
      <c r="Q34340" s="99"/>
    </row>
    <row r="34341" spans="16:17" x14ac:dyDescent="0.3">
      <c r="P34341" s="99"/>
      <c r="Q34341" s="99"/>
    </row>
    <row r="34342" spans="16:17" x14ac:dyDescent="0.3">
      <c r="P34342" s="99"/>
      <c r="Q34342" s="99"/>
    </row>
    <row r="34343" spans="16:17" x14ac:dyDescent="0.3">
      <c r="P34343" s="99"/>
      <c r="Q34343" s="99"/>
    </row>
    <row r="34344" spans="16:17" x14ac:dyDescent="0.3">
      <c r="P34344" s="99"/>
      <c r="Q34344" s="99"/>
    </row>
    <row r="34345" spans="16:17" x14ac:dyDescent="0.3">
      <c r="P34345" s="99"/>
      <c r="Q34345" s="99"/>
    </row>
    <row r="34346" spans="16:17" x14ac:dyDescent="0.3">
      <c r="P34346" s="99"/>
      <c r="Q34346" s="99"/>
    </row>
    <row r="34347" spans="16:17" x14ac:dyDescent="0.3">
      <c r="P34347" s="99"/>
      <c r="Q34347" s="99"/>
    </row>
    <row r="34348" spans="16:17" x14ac:dyDescent="0.3">
      <c r="P34348" s="99"/>
      <c r="Q34348" s="99"/>
    </row>
    <row r="34349" spans="16:17" x14ac:dyDescent="0.3">
      <c r="P34349" s="99"/>
      <c r="Q34349" s="99"/>
    </row>
    <row r="34350" spans="16:17" x14ac:dyDescent="0.3">
      <c r="P34350" s="99"/>
      <c r="Q34350" s="99"/>
    </row>
    <row r="34351" spans="16:17" x14ac:dyDescent="0.3">
      <c r="P34351" s="99"/>
      <c r="Q34351" s="99"/>
    </row>
    <row r="34352" spans="16:17" x14ac:dyDescent="0.3">
      <c r="P34352" s="99"/>
      <c r="Q34352" s="99"/>
    </row>
    <row r="34353" spans="16:17" x14ac:dyDescent="0.3">
      <c r="P34353" s="99"/>
      <c r="Q34353" s="99"/>
    </row>
    <row r="34354" spans="16:17" x14ac:dyDescent="0.3">
      <c r="P34354" s="99"/>
      <c r="Q34354" s="99"/>
    </row>
    <row r="34355" spans="16:17" x14ac:dyDescent="0.3">
      <c r="P34355" s="99"/>
      <c r="Q34355" s="99"/>
    </row>
    <row r="34356" spans="16:17" x14ac:dyDescent="0.3">
      <c r="P34356" s="99"/>
      <c r="Q34356" s="99"/>
    </row>
    <row r="34357" spans="16:17" x14ac:dyDescent="0.3">
      <c r="P34357" s="99"/>
      <c r="Q34357" s="99"/>
    </row>
    <row r="34358" spans="16:17" x14ac:dyDescent="0.3">
      <c r="P34358" s="99"/>
      <c r="Q34358" s="99"/>
    </row>
    <row r="34359" spans="16:17" x14ac:dyDescent="0.3">
      <c r="P34359" s="99"/>
      <c r="Q34359" s="99"/>
    </row>
    <row r="34360" spans="16:17" x14ac:dyDescent="0.3">
      <c r="P34360" s="99"/>
      <c r="Q34360" s="99"/>
    </row>
    <row r="34361" spans="16:17" x14ac:dyDescent="0.3">
      <c r="P34361" s="99"/>
      <c r="Q34361" s="99"/>
    </row>
    <row r="34362" spans="16:17" x14ac:dyDescent="0.3">
      <c r="P34362" s="99"/>
      <c r="Q34362" s="99"/>
    </row>
    <row r="34363" spans="16:17" x14ac:dyDescent="0.3">
      <c r="P34363" s="99"/>
      <c r="Q34363" s="99"/>
    </row>
    <row r="34364" spans="16:17" x14ac:dyDescent="0.3">
      <c r="P34364" s="99"/>
      <c r="Q34364" s="99"/>
    </row>
    <row r="34365" spans="16:17" x14ac:dyDescent="0.3">
      <c r="P34365" s="99"/>
      <c r="Q34365" s="99"/>
    </row>
    <row r="34366" spans="16:17" x14ac:dyDescent="0.3">
      <c r="P34366" s="99"/>
      <c r="Q34366" s="99"/>
    </row>
    <row r="34367" spans="16:17" x14ac:dyDescent="0.3">
      <c r="P34367" s="99"/>
      <c r="Q34367" s="99"/>
    </row>
    <row r="34368" spans="16:17" x14ac:dyDescent="0.3">
      <c r="P34368" s="99"/>
      <c r="Q34368" s="99"/>
    </row>
    <row r="34369" spans="16:17" x14ac:dyDescent="0.3">
      <c r="P34369" s="99"/>
      <c r="Q34369" s="99"/>
    </row>
    <row r="34370" spans="16:17" x14ac:dyDescent="0.3">
      <c r="P34370" s="99"/>
      <c r="Q34370" s="99"/>
    </row>
    <row r="34371" spans="16:17" x14ac:dyDescent="0.3">
      <c r="P34371" s="99"/>
      <c r="Q34371" s="99"/>
    </row>
    <row r="34372" spans="16:17" x14ac:dyDescent="0.3">
      <c r="P34372" s="99"/>
      <c r="Q34372" s="99"/>
    </row>
    <row r="34373" spans="16:17" x14ac:dyDescent="0.3">
      <c r="P34373" s="99"/>
      <c r="Q34373" s="99"/>
    </row>
    <row r="34374" spans="16:17" x14ac:dyDescent="0.3">
      <c r="P34374" s="99"/>
      <c r="Q34374" s="99"/>
    </row>
    <row r="34375" spans="16:17" x14ac:dyDescent="0.3">
      <c r="P34375" s="99"/>
      <c r="Q34375" s="99"/>
    </row>
    <row r="34376" spans="16:17" x14ac:dyDescent="0.3">
      <c r="P34376" s="99"/>
      <c r="Q34376" s="99"/>
    </row>
    <row r="34377" spans="16:17" x14ac:dyDescent="0.3">
      <c r="P34377" s="99"/>
      <c r="Q34377" s="99"/>
    </row>
    <row r="34378" spans="16:17" x14ac:dyDescent="0.3">
      <c r="P34378" s="99"/>
      <c r="Q34378" s="99"/>
    </row>
    <row r="34379" spans="16:17" x14ac:dyDescent="0.3">
      <c r="P34379" s="99"/>
      <c r="Q34379" s="99"/>
    </row>
    <row r="34380" spans="16:17" x14ac:dyDescent="0.3">
      <c r="P34380" s="99"/>
      <c r="Q34380" s="99"/>
    </row>
    <row r="34381" spans="16:17" x14ac:dyDescent="0.3">
      <c r="P34381" s="99"/>
      <c r="Q34381" s="99"/>
    </row>
    <row r="34382" spans="16:17" x14ac:dyDescent="0.3">
      <c r="P34382" s="99"/>
      <c r="Q34382" s="99"/>
    </row>
    <row r="34383" spans="16:17" x14ac:dyDescent="0.3">
      <c r="P34383" s="99"/>
      <c r="Q34383" s="99"/>
    </row>
    <row r="34384" spans="16:17" x14ac:dyDescent="0.3">
      <c r="P34384" s="99"/>
      <c r="Q34384" s="99"/>
    </row>
    <row r="34385" spans="16:17" x14ac:dyDescent="0.3">
      <c r="P34385" s="99"/>
      <c r="Q34385" s="99"/>
    </row>
    <row r="34386" spans="16:17" x14ac:dyDescent="0.3">
      <c r="P34386" s="99"/>
      <c r="Q34386" s="99"/>
    </row>
    <row r="34387" spans="16:17" x14ac:dyDescent="0.3">
      <c r="P34387" s="99"/>
      <c r="Q34387" s="99"/>
    </row>
    <row r="34388" spans="16:17" x14ac:dyDescent="0.3">
      <c r="P34388" s="99"/>
      <c r="Q34388" s="99"/>
    </row>
    <row r="34389" spans="16:17" x14ac:dyDescent="0.3">
      <c r="P34389" s="99"/>
      <c r="Q34389" s="99"/>
    </row>
    <row r="34390" spans="16:17" x14ac:dyDescent="0.3">
      <c r="P34390" s="99"/>
      <c r="Q34390" s="99"/>
    </row>
    <row r="34391" spans="16:17" x14ac:dyDescent="0.3">
      <c r="P34391" s="99"/>
      <c r="Q34391" s="99"/>
    </row>
    <row r="34392" spans="16:17" x14ac:dyDescent="0.3">
      <c r="P34392" s="99"/>
      <c r="Q34392" s="99"/>
    </row>
    <row r="34393" spans="16:17" x14ac:dyDescent="0.3">
      <c r="P34393" s="99"/>
      <c r="Q34393" s="99"/>
    </row>
    <row r="34394" spans="16:17" x14ac:dyDescent="0.3">
      <c r="P34394" s="99"/>
      <c r="Q34394" s="99"/>
    </row>
    <row r="34395" spans="16:17" x14ac:dyDescent="0.3">
      <c r="P34395" s="99"/>
      <c r="Q34395" s="99"/>
    </row>
    <row r="34396" spans="16:17" x14ac:dyDescent="0.3">
      <c r="P34396" s="99"/>
      <c r="Q34396" s="99"/>
    </row>
    <row r="34397" spans="16:17" x14ac:dyDescent="0.3">
      <c r="P34397" s="99"/>
      <c r="Q34397" s="99"/>
    </row>
    <row r="34398" spans="16:17" x14ac:dyDescent="0.3">
      <c r="P34398" s="99"/>
      <c r="Q34398" s="99"/>
    </row>
    <row r="34399" spans="16:17" x14ac:dyDescent="0.3">
      <c r="P34399" s="99"/>
      <c r="Q34399" s="99"/>
    </row>
    <row r="34400" spans="16:17" x14ac:dyDescent="0.3">
      <c r="P34400" s="99"/>
      <c r="Q34400" s="99"/>
    </row>
    <row r="34401" spans="16:17" x14ac:dyDescent="0.3">
      <c r="P34401" s="99"/>
      <c r="Q34401" s="99"/>
    </row>
    <row r="34402" spans="16:17" x14ac:dyDescent="0.3">
      <c r="P34402" s="99"/>
      <c r="Q34402" s="99"/>
    </row>
    <row r="34403" spans="16:17" x14ac:dyDescent="0.3">
      <c r="P34403" s="99"/>
      <c r="Q34403" s="99"/>
    </row>
    <row r="34404" spans="16:17" x14ac:dyDescent="0.3">
      <c r="P34404" s="99"/>
      <c r="Q34404" s="99"/>
    </row>
    <row r="34405" spans="16:17" x14ac:dyDescent="0.3">
      <c r="P34405" s="99"/>
      <c r="Q34405" s="99"/>
    </row>
    <row r="34406" spans="16:17" x14ac:dyDescent="0.3">
      <c r="P34406" s="99"/>
      <c r="Q34406" s="99"/>
    </row>
    <row r="34407" spans="16:17" x14ac:dyDescent="0.3">
      <c r="P34407" s="99"/>
      <c r="Q34407" s="99"/>
    </row>
    <row r="34408" spans="16:17" x14ac:dyDescent="0.3">
      <c r="P34408" s="99"/>
      <c r="Q34408" s="99"/>
    </row>
    <row r="34409" spans="16:17" x14ac:dyDescent="0.3">
      <c r="P34409" s="99"/>
      <c r="Q34409" s="99"/>
    </row>
    <row r="34410" spans="16:17" x14ac:dyDescent="0.3">
      <c r="P34410" s="99"/>
      <c r="Q34410" s="99"/>
    </row>
    <row r="34411" spans="16:17" x14ac:dyDescent="0.3">
      <c r="P34411" s="99"/>
      <c r="Q34411" s="99"/>
    </row>
    <row r="34412" spans="16:17" x14ac:dyDescent="0.3">
      <c r="P34412" s="99"/>
      <c r="Q34412" s="99"/>
    </row>
    <row r="34413" spans="16:17" x14ac:dyDescent="0.3">
      <c r="P34413" s="99"/>
      <c r="Q34413" s="99"/>
    </row>
    <row r="34414" spans="16:17" x14ac:dyDescent="0.3">
      <c r="P34414" s="99"/>
      <c r="Q34414" s="99"/>
    </row>
    <row r="34415" spans="16:17" x14ac:dyDescent="0.3">
      <c r="P34415" s="99"/>
      <c r="Q34415" s="99"/>
    </row>
    <row r="34416" spans="16:17" x14ac:dyDescent="0.3">
      <c r="P34416" s="99"/>
      <c r="Q34416" s="99"/>
    </row>
    <row r="34417" spans="16:17" x14ac:dyDescent="0.3">
      <c r="P34417" s="99"/>
      <c r="Q34417" s="99"/>
    </row>
    <row r="34418" spans="16:17" x14ac:dyDescent="0.3">
      <c r="P34418" s="99"/>
      <c r="Q34418" s="99"/>
    </row>
    <row r="34419" spans="16:17" x14ac:dyDescent="0.3">
      <c r="P34419" s="99"/>
      <c r="Q34419" s="99"/>
    </row>
    <row r="34420" spans="16:17" x14ac:dyDescent="0.3">
      <c r="P34420" s="99"/>
      <c r="Q34420" s="99"/>
    </row>
    <row r="34421" spans="16:17" x14ac:dyDescent="0.3">
      <c r="P34421" s="99"/>
      <c r="Q34421" s="99"/>
    </row>
    <row r="34422" spans="16:17" x14ac:dyDescent="0.3">
      <c r="P34422" s="99"/>
      <c r="Q34422" s="99"/>
    </row>
    <row r="34423" spans="16:17" x14ac:dyDescent="0.3">
      <c r="P34423" s="99"/>
      <c r="Q34423" s="99"/>
    </row>
    <row r="34424" spans="16:17" x14ac:dyDescent="0.3">
      <c r="P34424" s="99"/>
      <c r="Q34424" s="99"/>
    </row>
    <row r="34425" spans="16:17" x14ac:dyDescent="0.3">
      <c r="P34425" s="99"/>
      <c r="Q34425" s="99"/>
    </row>
    <row r="34426" spans="16:17" x14ac:dyDescent="0.3">
      <c r="P34426" s="99"/>
      <c r="Q34426" s="99"/>
    </row>
    <row r="34427" spans="16:17" x14ac:dyDescent="0.3">
      <c r="P34427" s="99"/>
      <c r="Q34427" s="99"/>
    </row>
    <row r="34428" spans="16:17" x14ac:dyDescent="0.3">
      <c r="P34428" s="99"/>
      <c r="Q34428" s="99"/>
    </row>
    <row r="34429" spans="16:17" x14ac:dyDescent="0.3">
      <c r="P34429" s="99"/>
      <c r="Q34429" s="99"/>
    </row>
    <row r="34430" spans="16:17" x14ac:dyDescent="0.3">
      <c r="P34430" s="99"/>
      <c r="Q34430" s="99"/>
    </row>
    <row r="34431" spans="16:17" x14ac:dyDescent="0.3">
      <c r="P34431" s="99"/>
      <c r="Q34431" s="99"/>
    </row>
    <row r="34432" spans="16:17" x14ac:dyDescent="0.3">
      <c r="P34432" s="99"/>
      <c r="Q34432" s="99"/>
    </row>
    <row r="34433" spans="16:17" x14ac:dyDescent="0.3">
      <c r="P34433" s="99"/>
      <c r="Q34433" s="99"/>
    </row>
    <row r="34434" spans="16:17" x14ac:dyDescent="0.3">
      <c r="P34434" s="99"/>
      <c r="Q34434" s="99"/>
    </row>
    <row r="34435" spans="16:17" x14ac:dyDescent="0.3">
      <c r="P34435" s="99"/>
      <c r="Q34435" s="99"/>
    </row>
    <row r="34436" spans="16:17" x14ac:dyDescent="0.3">
      <c r="P34436" s="99"/>
      <c r="Q34436" s="99"/>
    </row>
    <row r="34437" spans="16:17" x14ac:dyDescent="0.3">
      <c r="P34437" s="99"/>
      <c r="Q34437" s="99"/>
    </row>
    <row r="34438" spans="16:17" x14ac:dyDescent="0.3">
      <c r="P34438" s="99"/>
      <c r="Q34438" s="99"/>
    </row>
    <row r="34439" spans="16:17" x14ac:dyDescent="0.3">
      <c r="P34439" s="99"/>
      <c r="Q34439" s="99"/>
    </row>
    <row r="34440" spans="16:17" x14ac:dyDescent="0.3">
      <c r="P34440" s="99"/>
      <c r="Q34440" s="99"/>
    </row>
    <row r="34441" spans="16:17" x14ac:dyDescent="0.3">
      <c r="P34441" s="99"/>
      <c r="Q34441" s="99"/>
    </row>
    <row r="34442" spans="16:17" x14ac:dyDescent="0.3">
      <c r="P34442" s="99"/>
      <c r="Q34442" s="99"/>
    </row>
    <row r="34443" spans="16:17" x14ac:dyDescent="0.3">
      <c r="P34443" s="99"/>
      <c r="Q34443" s="99"/>
    </row>
    <row r="34444" spans="16:17" x14ac:dyDescent="0.3">
      <c r="P34444" s="99"/>
      <c r="Q34444" s="99"/>
    </row>
    <row r="34445" spans="16:17" x14ac:dyDescent="0.3">
      <c r="P34445" s="99"/>
      <c r="Q34445" s="99"/>
    </row>
    <row r="34446" spans="16:17" x14ac:dyDescent="0.3">
      <c r="P34446" s="99"/>
      <c r="Q34446" s="99"/>
    </row>
    <row r="34447" spans="16:17" x14ac:dyDescent="0.3">
      <c r="P34447" s="99"/>
      <c r="Q34447" s="99"/>
    </row>
    <row r="34448" spans="16:17" x14ac:dyDescent="0.3">
      <c r="P34448" s="99"/>
      <c r="Q34448" s="99"/>
    </row>
    <row r="34449" spans="16:17" x14ac:dyDescent="0.3">
      <c r="P34449" s="99"/>
      <c r="Q34449" s="99"/>
    </row>
    <row r="34450" spans="16:17" x14ac:dyDescent="0.3">
      <c r="P34450" s="99"/>
      <c r="Q34450" s="99"/>
    </row>
    <row r="34451" spans="16:17" x14ac:dyDescent="0.3">
      <c r="P34451" s="99"/>
      <c r="Q34451" s="99"/>
    </row>
    <row r="34452" spans="16:17" x14ac:dyDescent="0.3">
      <c r="P34452" s="99"/>
      <c r="Q34452" s="99"/>
    </row>
    <row r="34453" spans="16:17" x14ac:dyDescent="0.3">
      <c r="P34453" s="99"/>
      <c r="Q34453" s="99"/>
    </row>
    <row r="34454" spans="16:17" x14ac:dyDescent="0.3">
      <c r="P34454" s="99"/>
      <c r="Q34454" s="99"/>
    </row>
    <row r="34455" spans="16:17" x14ac:dyDescent="0.3">
      <c r="P34455" s="99"/>
      <c r="Q34455" s="99"/>
    </row>
    <row r="34456" spans="16:17" x14ac:dyDescent="0.3">
      <c r="P34456" s="99"/>
      <c r="Q34456" s="99"/>
    </row>
    <row r="34457" spans="16:17" x14ac:dyDescent="0.3">
      <c r="P34457" s="99"/>
      <c r="Q34457" s="99"/>
    </row>
    <row r="34458" spans="16:17" x14ac:dyDescent="0.3">
      <c r="P34458" s="99"/>
      <c r="Q34458" s="99"/>
    </row>
    <row r="34459" spans="16:17" x14ac:dyDescent="0.3">
      <c r="P34459" s="99"/>
      <c r="Q34459" s="99"/>
    </row>
    <row r="34460" spans="16:17" x14ac:dyDescent="0.3">
      <c r="P34460" s="99"/>
      <c r="Q34460" s="99"/>
    </row>
    <row r="34461" spans="16:17" x14ac:dyDescent="0.3">
      <c r="P34461" s="99"/>
      <c r="Q34461" s="99"/>
    </row>
    <row r="34462" spans="16:17" x14ac:dyDescent="0.3">
      <c r="P34462" s="99"/>
      <c r="Q34462" s="99"/>
    </row>
    <row r="34463" spans="16:17" x14ac:dyDescent="0.3">
      <c r="P34463" s="99"/>
      <c r="Q34463" s="99"/>
    </row>
    <row r="34464" spans="16:17" x14ac:dyDescent="0.3">
      <c r="P34464" s="99"/>
      <c r="Q34464" s="99"/>
    </row>
    <row r="34465" spans="16:17" x14ac:dyDescent="0.3">
      <c r="P34465" s="99"/>
      <c r="Q34465" s="99"/>
    </row>
    <row r="34466" spans="16:17" x14ac:dyDescent="0.3">
      <c r="P34466" s="99"/>
      <c r="Q34466" s="99"/>
    </row>
    <row r="34467" spans="16:17" x14ac:dyDescent="0.3">
      <c r="P34467" s="99"/>
      <c r="Q34467" s="99"/>
    </row>
    <row r="34468" spans="16:17" x14ac:dyDescent="0.3">
      <c r="P34468" s="99"/>
      <c r="Q34468" s="99"/>
    </row>
    <row r="34469" spans="16:17" x14ac:dyDescent="0.3">
      <c r="P34469" s="99"/>
      <c r="Q34469" s="99"/>
    </row>
    <row r="34470" spans="16:17" x14ac:dyDescent="0.3">
      <c r="P34470" s="99"/>
      <c r="Q34470" s="99"/>
    </row>
    <row r="34471" spans="16:17" x14ac:dyDescent="0.3">
      <c r="P34471" s="99"/>
      <c r="Q34471" s="99"/>
    </row>
    <row r="34472" spans="16:17" x14ac:dyDescent="0.3">
      <c r="P34472" s="99"/>
      <c r="Q34472" s="99"/>
    </row>
    <row r="34473" spans="16:17" x14ac:dyDescent="0.3">
      <c r="P34473" s="99"/>
      <c r="Q34473" s="99"/>
    </row>
    <row r="34474" spans="16:17" x14ac:dyDescent="0.3">
      <c r="P34474" s="99"/>
      <c r="Q34474" s="99"/>
    </row>
    <row r="34475" spans="16:17" x14ac:dyDescent="0.3">
      <c r="P34475" s="99"/>
      <c r="Q34475" s="99"/>
    </row>
    <row r="34476" spans="16:17" x14ac:dyDescent="0.3">
      <c r="P34476" s="99"/>
      <c r="Q34476" s="99"/>
    </row>
    <row r="34477" spans="16:17" x14ac:dyDescent="0.3">
      <c r="P34477" s="99"/>
      <c r="Q34477" s="99"/>
    </row>
    <row r="34478" spans="16:17" x14ac:dyDescent="0.3">
      <c r="P34478" s="99"/>
      <c r="Q34478" s="99"/>
    </row>
    <row r="34479" spans="16:17" x14ac:dyDescent="0.3">
      <c r="P34479" s="99"/>
      <c r="Q34479" s="99"/>
    </row>
    <row r="34480" spans="16:17" x14ac:dyDescent="0.3">
      <c r="P34480" s="99"/>
      <c r="Q34480" s="99"/>
    </row>
    <row r="34481" spans="16:17" x14ac:dyDescent="0.3">
      <c r="P34481" s="99"/>
      <c r="Q34481" s="99"/>
    </row>
    <row r="34482" spans="16:17" x14ac:dyDescent="0.3">
      <c r="P34482" s="99"/>
      <c r="Q34482" s="99"/>
    </row>
    <row r="34483" spans="16:17" x14ac:dyDescent="0.3">
      <c r="P34483" s="99"/>
      <c r="Q34483" s="99"/>
    </row>
    <row r="34484" spans="16:17" x14ac:dyDescent="0.3">
      <c r="P34484" s="99"/>
      <c r="Q34484" s="99"/>
    </row>
    <row r="34485" spans="16:17" x14ac:dyDescent="0.3">
      <c r="P34485" s="99"/>
      <c r="Q34485" s="99"/>
    </row>
    <row r="34486" spans="16:17" x14ac:dyDescent="0.3">
      <c r="P34486" s="99"/>
      <c r="Q34486" s="99"/>
    </row>
    <row r="34487" spans="16:17" x14ac:dyDescent="0.3">
      <c r="P34487" s="99"/>
      <c r="Q34487" s="99"/>
    </row>
    <row r="34488" spans="16:17" x14ac:dyDescent="0.3">
      <c r="P34488" s="99"/>
      <c r="Q34488" s="99"/>
    </row>
    <row r="34489" spans="16:17" x14ac:dyDescent="0.3">
      <c r="P34489" s="99"/>
      <c r="Q34489" s="99"/>
    </row>
    <row r="34490" spans="16:17" x14ac:dyDescent="0.3">
      <c r="P34490" s="99"/>
      <c r="Q34490" s="99"/>
    </row>
    <row r="34491" spans="16:17" x14ac:dyDescent="0.3">
      <c r="P34491" s="99"/>
      <c r="Q34491" s="99"/>
    </row>
    <row r="34492" spans="16:17" x14ac:dyDescent="0.3">
      <c r="P34492" s="99"/>
      <c r="Q34492" s="99"/>
    </row>
    <row r="34493" spans="16:17" x14ac:dyDescent="0.3">
      <c r="P34493" s="99"/>
      <c r="Q34493" s="99"/>
    </row>
    <row r="34494" spans="16:17" x14ac:dyDescent="0.3">
      <c r="P34494" s="99"/>
      <c r="Q34494" s="99"/>
    </row>
    <row r="34495" spans="16:17" x14ac:dyDescent="0.3">
      <c r="P34495" s="99"/>
      <c r="Q34495" s="99"/>
    </row>
    <row r="34496" spans="16:17" x14ac:dyDescent="0.3">
      <c r="P34496" s="99"/>
      <c r="Q34496" s="99"/>
    </row>
    <row r="34497" spans="16:17" x14ac:dyDescent="0.3">
      <c r="P34497" s="99"/>
      <c r="Q34497" s="99"/>
    </row>
    <row r="34498" spans="16:17" x14ac:dyDescent="0.3">
      <c r="P34498" s="99"/>
      <c r="Q34498" s="99"/>
    </row>
    <row r="34499" spans="16:17" x14ac:dyDescent="0.3">
      <c r="P34499" s="99"/>
      <c r="Q34499" s="99"/>
    </row>
    <row r="34500" spans="16:17" x14ac:dyDescent="0.3">
      <c r="P34500" s="99"/>
      <c r="Q34500" s="99"/>
    </row>
    <row r="34501" spans="16:17" x14ac:dyDescent="0.3">
      <c r="P34501" s="99"/>
      <c r="Q34501" s="99"/>
    </row>
    <row r="34502" spans="16:17" x14ac:dyDescent="0.3">
      <c r="P34502" s="99"/>
      <c r="Q34502" s="99"/>
    </row>
    <row r="34503" spans="16:17" x14ac:dyDescent="0.3">
      <c r="P34503" s="99"/>
      <c r="Q34503" s="99"/>
    </row>
    <row r="34504" spans="16:17" x14ac:dyDescent="0.3">
      <c r="P34504" s="99"/>
      <c r="Q34504" s="99"/>
    </row>
    <row r="34505" spans="16:17" x14ac:dyDescent="0.3">
      <c r="P34505" s="99"/>
      <c r="Q34505" s="99"/>
    </row>
    <row r="34506" spans="16:17" x14ac:dyDescent="0.3">
      <c r="P34506" s="99"/>
      <c r="Q34506" s="99"/>
    </row>
    <row r="34507" spans="16:17" x14ac:dyDescent="0.3">
      <c r="P34507" s="99"/>
      <c r="Q34507" s="99"/>
    </row>
    <row r="34508" spans="16:17" x14ac:dyDescent="0.3">
      <c r="P34508" s="99"/>
      <c r="Q34508" s="99"/>
    </row>
    <row r="34509" spans="16:17" x14ac:dyDescent="0.3">
      <c r="P34509" s="99"/>
      <c r="Q34509" s="99"/>
    </row>
    <row r="34510" spans="16:17" x14ac:dyDescent="0.3">
      <c r="P34510" s="99"/>
      <c r="Q34510" s="99"/>
    </row>
    <row r="34511" spans="16:17" x14ac:dyDescent="0.3">
      <c r="P34511" s="99"/>
      <c r="Q34511" s="99"/>
    </row>
    <row r="34512" spans="16:17" x14ac:dyDescent="0.3">
      <c r="P34512" s="99"/>
      <c r="Q34512" s="99"/>
    </row>
    <row r="34513" spans="16:17" x14ac:dyDescent="0.3">
      <c r="P34513" s="99"/>
      <c r="Q34513" s="99"/>
    </row>
    <row r="34514" spans="16:17" x14ac:dyDescent="0.3">
      <c r="P34514" s="99"/>
      <c r="Q34514" s="99"/>
    </row>
    <row r="34515" spans="16:17" x14ac:dyDescent="0.3">
      <c r="P34515" s="99"/>
      <c r="Q34515" s="99"/>
    </row>
    <row r="34516" spans="16:17" x14ac:dyDescent="0.3">
      <c r="P34516" s="99"/>
      <c r="Q34516" s="99"/>
    </row>
    <row r="34517" spans="16:17" x14ac:dyDescent="0.3">
      <c r="P34517" s="99"/>
      <c r="Q34517" s="99"/>
    </row>
    <row r="34518" spans="16:17" x14ac:dyDescent="0.3">
      <c r="P34518" s="99"/>
      <c r="Q34518" s="99"/>
    </row>
    <row r="34519" spans="16:17" x14ac:dyDescent="0.3">
      <c r="P34519" s="99"/>
      <c r="Q34519" s="99"/>
    </row>
    <row r="34520" spans="16:17" x14ac:dyDescent="0.3">
      <c r="P34520" s="99"/>
      <c r="Q34520" s="99"/>
    </row>
    <row r="34521" spans="16:17" x14ac:dyDescent="0.3">
      <c r="P34521" s="99"/>
      <c r="Q34521" s="99"/>
    </row>
    <row r="34522" spans="16:17" x14ac:dyDescent="0.3">
      <c r="P34522" s="99"/>
      <c r="Q34522" s="99"/>
    </row>
    <row r="34523" spans="16:17" x14ac:dyDescent="0.3">
      <c r="P34523" s="99"/>
      <c r="Q34523" s="99"/>
    </row>
    <row r="34524" spans="16:17" x14ac:dyDescent="0.3">
      <c r="P34524" s="99"/>
      <c r="Q34524" s="99"/>
    </row>
    <row r="34525" spans="16:17" x14ac:dyDescent="0.3">
      <c r="P34525" s="99"/>
      <c r="Q34525" s="99"/>
    </row>
    <row r="34526" spans="16:17" x14ac:dyDescent="0.3">
      <c r="P34526" s="99"/>
      <c r="Q34526" s="99"/>
    </row>
    <row r="34527" spans="16:17" x14ac:dyDescent="0.3">
      <c r="P34527" s="99"/>
      <c r="Q34527" s="99"/>
    </row>
    <row r="34528" spans="16:17" x14ac:dyDescent="0.3">
      <c r="P34528" s="99"/>
      <c r="Q34528" s="99"/>
    </row>
    <row r="34529" spans="16:17" x14ac:dyDescent="0.3">
      <c r="P34529" s="99"/>
      <c r="Q34529" s="99"/>
    </row>
    <row r="34530" spans="16:17" x14ac:dyDescent="0.3">
      <c r="P34530" s="99"/>
      <c r="Q34530" s="99"/>
    </row>
    <row r="34531" spans="16:17" x14ac:dyDescent="0.3">
      <c r="P34531" s="99"/>
      <c r="Q34531" s="99"/>
    </row>
    <row r="34532" spans="16:17" x14ac:dyDescent="0.3">
      <c r="P34532" s="99"/>
      <c r="Q34532" s="99"/>
    </row>
    <row r="34533" spans="16:17" x14ac:dyDescent="0.3">
      <c r="P34533" s="99"/>
      <c r="Q34533" s="99"/>
    </row>
    <row r="34534" spans="16:17" x14ac:dyDescent="0.3">
      <c r="P34534" s="99"/>
      <c r="Q34534" s="99"/>
    </row>
    <row r="34535" spans="16:17" x14ac:dyDescent="0.3">
      <c r="P34535" s="99"/>
      <c r="Q34535" s="99"/>
    </row>
    <row r="34536" spans="16:17" x14ac:dyDescent="0.3">
      <c r="P34536" s="99"/>
      <c r="Q34536" s="99"/>
    </row>
    <row r="34537" spans="16:17" x14ac:dyDescent="0.3">
      <c r="P34537" s="99"/>
      <c r="Q34537" s="99"/>
    </row>
    <row r="34538" spans="16:17" x14ac:dyDescent="0.3">
      <c r="P34538" s="99"/>
      <c r="Q34538" s="99"/>
    </row>
    <row r="34539" spans="16:17" x14ac:dyDescent="0.3">
      <c r="P34539" s="99"/>
      <c r="Q34539" s="99"/>
    </row>
    <row r="34540" spans="16:17" x14ac:dyDescent="0.3">
      <c r="P34540" s="99"/>
      <c r="Q34540" s="99"/>
    </row>
    <row r="34541" spans="16:17" x14ac:dyDescent="0.3">
      <c r="P34541" s="99"/>
      <c r="Q34541" s="99"/>
    </row>
    <row r="34542" spans="16:17" x14ac:dyDescent="0.3">
      <c r="P34542" s="99"/>
      <c r="Q34542" s="99"/>
    </row>
    <row r="34543" spans="16:17" x14ac:dyDescent="0.3">
      <c r="P34543" s="99"/>
      <c r="Q34543" s="99"/>
    </row>
    <row r="34544" spans="16:17" x14ac:dyDescent="0.3">
      <c r="P34544" s="99"/>
      <c r="Q34544" s="99"/>
    </row>
    <row r="34545" spans="16:17" x14ac:dyDescent="0.3">
      <c r="P34545" s="99"/>
      <c r="Q34545" s="99"/>
    </row>
    <row r="34546" spans="16:17" x14ac:dyDescent="0.3">
      <c r="P34546" s="99"/>
      <c r="Q34546" s="99"/>
    </row>
    <row r="34547" spans="16:17" x14ac:dyDescent="0.3">
      <c r="P34547" s="99"/>
      <c r="Q34547" s="99"/>
    </row>
    <row r="34548" spans="16:17" x14ac:dyDescent="0.3">
      <c r="P34548" s="99"/>
      <c r="Q34548" s="99"/>
    </row>
    <row r="34549" spans="16:17" x14ac:dyDescent="0.3">
      <c r="P34549" s="99"/>
      <c r="Q34549" s="99"/>
    </row>
    <row r="34550" spans="16:17" x14ac:dyDescent="0.3">
      <c r="P34550" s="99"/>
      <c r="Q34550" s="99"/>
    </row>
    <row r="34551" spans="16:17" x14ac:dyDescent="0.3">
      <c r="P34551" s="99"/>
      <c r="Q34551" s="99"/>
    </row>
    <row r="34552" spans="16:17" x14ac:dyDescent="0.3">
      <c r="P34552" s="99"/>
      <c r="Q34552" s="99"/>
    </row>
    <row r="34553" spans="16:17" x14ac:dyDescent="0.3">
      <c r="P34553" s="99"/>
      <c r="Q34553" s="99"/>
    </row>
    <row r="34554" spans="16:17" x14ac:dyDescent="0.3">
      <c r="P34554" s="99"/>
      <c r="Q34554" s="99"/>
    </row>
    <row r="34555" spans="16:17" x14ac:dyDescent="0.3">
      <c r="P34555" s="99"/>
      <c r="Q34555" s="99"/>
    </row>
    <row r="34556" spans="16:17" x14ac:dyDescent="0.3">
      <c r="P34556" s="99"/>
      <c r="Q34556" s="99"/>
    </row>
    <row r="34557" spans="16:17" x14ac:dyDescent="0.3">
      <c r="P34557" s="99"/>
      <c r="Q34557" s="99"/>
    </row>
    <row r="34558" spans="16:17" x14ac:dyDescent="0.3">
      <c r="P34558" s="99"/>
      <c r="Q34558" s="99"/>
    </row>
    <row r="34559" spans="16:17" x14ac:dyDescent="0.3">
      <c r="P34559" s="99"/>
      <c r="Q34559" s="99"/>
    </row>
    <row r="34560" spans="16:17" x14ac:dyDescent="0.3">
      <c r="P34560" s="99"/>
      <c r="Q34560" s="99"/>
    </row>
    <row r="34561" spans="16:17" x14ac:dyDescent="0.3">
      <c r="P34561" s="99"/>
      <c r="Q34561" s="99"/>
    </row>
    <row r="34562" spans="16:17" x14ac:dyDescent="0.3">
      <c r="P34562" s="99"/>
      <c r="Q34562" s="99"/>
    </row>
    <row r="34563" spans="16:17" x14ac:dyDescent="0.3">
      <c r="P34563" s="99"/>
      <c r="Q34563" s="99"/>
    </row>
    <row r="34564" spans="16:17" x14ac:dyDescent="0.3">
      <c r="P34564" s="99"/>
      <c r="Q34564" s="99"/>
    </row>
    <row r="34565" spans="16:17" x14ac:dyDescent="0.3">
      <c r="P34565" s="99"/>
      <c r="Q34565" s="99"/>
    </row>
    <row r="34566" spans="16:17" x14ac:dyDescent="0.3">
      <c r="P34566" s="99"/>
      <c r="Q34566" s="99"/>
    </row>
    <row r="34567" spans="16:17" x14ac:dyDescent="0.3">
      <c r="P34567" s="99"/>
      <c r="Q34567" s="99"/>
    </row>
    <row r="34568" spans="16:17" x14ac:dyDescent="0.3">
      <c r="P34568" s="99"/>
      <c r="Q34568" s="99"/>
    </row>
    <row r="34569" spans="16:17" x14ac:dyDescent="0.3">
      <c r="P34569" s="99"/>
      <c r="Q34569" s="99"/>
    </row>
    <row r="34570" spans="16:17" x14ac:dyDescent="0.3">
      <c r="P34570" s="99"/>
      <c r="Q34570" s="99"/>
    </row>
    <row r="34571" spans="16:17" x14ac:dyDescent="0.3">
      <c r="P34571" s="99"/>
      <c r="Q34571" s="99"/>
    </row>
    <row r="34572" spans="16:17" x14ac:dyDescent="0.3">
      <c r="P34572" s="99"/>
      <c r="Q34572" s="99"/>
    </row>
    <row r="34573" spans="16:17" x14ac:dyDescent="0.3">
      <c r="P34573" s="99"/>
      <c r="Q34573" s="99"/>
    </row>
    <row r="34574" spans="16:17" x14ac:dyDescent="0.3">
      <c r="P34574" s="99"/>
      <c r="Q34574" s="99"/>
    </row>
    <row r="34575" spans="16:17" x14ac:dyDescent="0.3">
      <c r="P34575" s="99"/>
      <c r="Q34575" s="99"/>
    </row>
    <row r="34576" spans="16:17" x14ac:dyDescent="0.3">
      <c r="P34576" s="99"/>
      <c r="Q34576" s="99"/>
    </row>
    <row r="34577" spans="16:17" x14ac:dyDescent="0.3">
      <c r="P34577" s="99"/>
      <c r="Q34577" s="99"/>
    </row>
    <row r="34578" spans="16:17" x14ac:dyDescent="0.3">
      <c r="P34578" s="99"/>
      <c r="Q34578" s="99"/>
    </row>
    <row r="34579" spans="16:17" x14ac:dyDescent="0.3">
      <c r="P34579" s="99"/>
      <c r="Q34579" s="99"/>
    </row>
    <row r="34580" spans="16:17" x14ac:dyDescent="0.3">
      <c r="P34580" s="99"/>
      <c r="Q34580" s="99"/>
    </row>
    <row r="34581" spans="16:17" x14ac:dyDescent="0.3">
      <c r="P34581" s="99"/>
      <c r="Q34581" s="99"/>
    </row>
    <row r="34582" spans="16:17" x14ac:dyDescent="0.3">
      <c r="P34582" s="99"/>
      <c r="Q34582" s="99"/>
    </row>
    <row r="34583" spans="16:17" x14ac:dyDescent="0.3">
      <c r="P34583" s="99"/>
      <c r="Q34583" s="99"/>
    </row>
    <row r="34584" spans="16:17" x14ac:dyDescent="0.3">
      <c r="P34584" s="99"/>
      <c r="Q34584" s="99"/>
    </row>
    <row r="34585" spans="16:17" x14ac:dyDescent="0.3">
      <c r="P34585" s="99"/>
      <c r="Q34585" s="99"/>
    </row>
    <row r="34586" spans="16:17" x14ac:dyDescent="0.3">
      <c r="P34586" s="99"/>
      <c r="Q34586" s="99"/>
    </row>
    <row r="34587" spans="16:17" x14ac:dyDescent="0.3">
      <c r="P34587" s="99"/>
      <c r="Q34587" s="99"/>
    </row>
    <row r="34588" spans="16:17" x14ac:dyDescent="0.3">
      <c r="P34588" s="99"/>
      <c r="Q34588" s="99"/>
    </row>
    <row r="34589" spans="16:17" x14ac:dyDescent="0.3">
      <c r="P34589" s="99"/>
      <c r="Q34589" s="99"/>
    </row>
    <row r="34590" spans="16:17" x14ac:dyDescent="0.3">
      <c r="P34590" s="99"/>
      <c r="Q34590" s="99"/>
    </row>
    <row r="34591" spans="16:17" x14ac:dyDescent="0.3">
      <c r="P34591" s="99"/>
      <c r="Q34591" s="99"/>
    </row>
    <row r="34592" spans="16:17" x14ac:dyDescent="0.3">
      <c r="P34592" s="99"/>
      <c r="Q34592" s="99"/>
    </row>
    <row r="34593" spans="16:17" x14ac:dyDescent="0.3">
      <c r="P34593" s="99"/>
      <c r="Q34593" s="99"/>
    </row>
    <row r="34594" spans="16:17" x14ac:dyDescent="0.3">
      <c r="P34594" s="99"/>
      <c r="Q34594" s="99"/>
    </row>
    <row r="34595" spans="16:17" x14ac:dyDescent="0.3">
      <c r="P34595" s="99"/>
      <c r="Q34595" s="99"/>
    </row>
    <row r="34596" spans="16:17" x14ac:dyDescent="0.3">
      <c r="P34596" s="99"/>
      <c r="Q34596" s="99"/>
    </row>
    <row r="34597" spans="16:17" x14ac:dyDescent="0.3">
      <c r="P34597" s="99"/>
      <c r="Q34597" s="99"/>
    </row>
    <row r="34598" spans="16:17" x14ac:dyDescent="0.3">
      <c r="P34598" s="99"/>
      <c r="Q34598" s="99"/>
    </row>
    <row r="34599" spans="16:17" x14ac:dyDescent="0.3">
      <c r="P34599" s="99"/>
      <c r="Q34599" s="99"/>
    </row>
    <row r="34600" spans="16:17" x14ac:dyDescent="0.3">
      <c r="P34600" s="99"/>
      <c r="Q34600" s="99"/>
    </row>
    <row r="34601" spans="16:17" x14ac:dyDescent="0.3">
      <c r="P34601" s="99"/>
      <c r="Q34601" s="99"/>
    </row>
    <row r="34602" spans="16:17" x14ac:dyDescent="0.3">
      <c r="P34602" s="99"/>
      <c r="Q34602" s="99"/>
    </row>
    <row r="34603" spans="16:17" x14ac:dyDescent="0.3">
      <c r="P34603" s="99"/>
      <c r="Q34603" s="99"/>
    </row>
    <row r="34604" spans="16:17" x14ac:dyDescent="0.3">
      <c r="P34604" s="99"/>
      <c r="Q34604" s="99"/>
    </row>
    <row r="34605" spans="16:17" x14ac:dyDescent="0.3">
      <c r="P34605" s="99"/>
      <c r="Q34605" s="99"/>
    </row>
    <row r="34606" spans="16:17" x14ac:dyDescent="0.3">
      <c r="P34606" s="99"/>
      <c r="Q34606" s="99"/>
    </row>
    <row r="34607" spans="16:17" x14ac:dyDescent="0.3">
      <c r="P34607" s="99"/>
      <c r="Q34607" s="99"/>
    </row>
    <row r="34608" spans="16:17" x14ac:dyDescent="0.3">
      <c r="P34608" s="99"/>
      <c r="Q34608" s="99"/>
    </row>
    <row r="34609" spans="16:17" x14ac:dyDescent="0.3">
      <c r="P34609" s="99"/>
      <c r="Q34609" s="99"/>
    </row>
    <row r="34610" spans="16:17" x14ac:dyDescent="0.3">
      <c r="P34610" s="99"/>
      <c r="Q34610" s="99"/>
    </row>
    <row r="34611" spans="16:17" x14ac:dyDescent="0.3">
      <c r="P34611" s="99"/>
      <c r="Q34611" s="99"/>
    </row>
    <row r="34612" spans="16:17" x14ac:dyDescent="0.3">
      <c r="P34612" s="99"/>
      <c r="Q34612" s="99"/>
    </row>
    <row r="34613" spans="16:17" x14ac:dyDescent="0.3">
      <c r="P34613" s="99"/>
      <c r="Q34613" s="99"/>
    </row>
    <row r="34614" spans="16:17" x14ac:dyDescent="0.3">
      <c r="P34614" s="99"/>
      <c r="Q34614" s="99"/>
    </row>
    <row r="34615" spans="16:17" x14ac:dyDescent="0.3">
      <c r="P34615" s="99"/>
      <c r="Q34615" s="99"/>
    </row>
    <row r="34616" spans="16:17" x14ac:dyDescent="0.3">
      <c r="P34616" s="99"/>
      <c r="Q34616" s="99"/>
    </row>
    <row r="34617" spans="16:17" x14ac:dyDescent="0.3">
      <c r="P34617" s="99"/>
      <c r="Q34617" s="99"/>
    </row>
    <row r="34618" spans="16:17" x14ac:dyDescent="0.3">
      <c r="P34618" s="99"/>
      <c r="Q34618" s="99"/>
    </row>
    <row r="34619" spans="16:17" x14ac:dyDescent="0.3">
      <c r="P34619" s="99"/>
      <c r="Q34619" s="99"/>
    </row>
    <row r="34620" spans="16:17" x14ac:dyDescent="0.3">
      <c r="P34620" s="99"/>
      <c r="Q34620" s="99"/>
    </row>
    <row r="34621" spans="16:17" x14ac:dyDescent="0.3">
      <c r="P34621" s="99"/>
      <c r="Q34621" s="99"/>
    </row>
    <row r="34622" spans="16:17" x14ac:dyDescent="0.3">
      <c r="P34622" s="99"/>
      <c r="Q34622" s="99"/>
    </row>
    <row r="34623" spans="16:17" x14ac:dyDescent="0.3">
      <c r="P34623" s="99"/>
      <c r="Q34623" s="99"/>
    </row>
    <row r="34624" spans="16:17" x14ac:dyDescent="0.3">
      <c r="P34624" s="99"/>
      <c r="Q34624" s="99"/>
    </row>
    <row r="34625" spans="16:17" x14ac:dyDescent="0.3">
      <c r="P34625" s="99"/>
      <c r="Q34625" s="99"/>
    </row>
    <row r="34626" spans="16:17" x14ac:dyDescent="0.3">
      <c r="P34626" s="99"/>
      <c r="Q34626" s="99"/>
    </row>
    <row r="34627" spans="16:17" x14ac:dyDescent="0.3">
      <c r="P34627" s="99"/>
      <c r="Q34627" s="99"/>
    </row>
    <row r="34628" spans="16:17" x14ac:dyDescent="0.3">
      <c r="P34628" s="99"/>
      <c r="Q34628" s="99"/>
    </row>
    <row r="34629" spans="16:17" x14ac:dyDescent="0.3">
      <c r="P34629" s="99"/>
      <c r="Q34629" s="99"/>
    </row>
    <row r="34630" spans="16:17" x14ac:dyDescent="0.3">
      <c r="P34630" s="99"/>
      <c r="Q34630" s="99"/>
    </row>
    <row r="34631" spans="16:17" x14ac:dyDescent="0.3">
      <c r="P34631" s="99"/>
      <c r="Q34631" s="99"/>
    </row>
    <row r="34632" spans="16:17" x14ac:dyDescent="0.3">
      <c r="P34632" s="99"/>
      <c r="Q34632" s="99"/>
    </row>
    <row r="34633" spans="16:17" x14ac:dyDescent="0.3">
      <c r="P34633" s="99"/>
      <c r="Q34633" s="99"/>
    </row>
    <row r="34634" spans="16:17" x14ac:dyDescent="0.3">
      <c r="P34634" s="99"/>
      <c r="Q34634" s="99"/>
    </row>
    <row r="34635" spans="16:17" x14ac:dyDescent="0.3">
      <c r="P34635" s="99"/>
      <c r="Q34635" s="99"/>
    </row>
    <row r="34636" spans="16:17" x14ac:dyDescent="0.3">
      <c r="P34636" s="99"/>
      <c r="Q34636" s="99"/>
    </row>
    <row r="34637" spans="16:17" x14ac:dyDescent="0.3">
      <c r="P34637" s="99"/>
      <c r="Q34637" s="99"/>
    </row>
    <row r="34638" spans="16:17" x14ac:dyDescent="0.3">
      <c r="P34638" s="99"/>
      <c r="Q34638" s="99"/>
    </row>
    <row r="34639" spans="16:17" x14ac:dyDescent="0.3">
      <c r="P34639" s="99"/>
      <c r="Q34639" s="99"/>
    </row>
    <row r="34640" spans="16:17" x14ac:dyDescent="0.3">
      <c r="P34640" s="99"/>
      <c r="Q34640" s="99"/>
    </row>
    <row r="34641" spans="16:17" x14ac:dyDescent="0.3">
      <c r="P34641" s="99"/>
      <c r="Q34641" s="99"/>
    </row>
    <row r="34642" spans="16:17" x14ac:dyDescent="0.3">
      <c r="P34642" s="99"/>
      <c r="Q34642" s="99"/>
    </row>
    <row r="34643" spans="16:17" x14ac:dyDescent="0.3">
      <c r="P34643" s="99"/>
      <c r="Q34643" s="99"/>
    </row>
    <row r="34644" spans="16:17" x14ac:dyDescent="0.3">
      <c r="P34644" s="99"/>
      <c r="Q34644" s="99"/>
    </row>
    <row r="34645" spans="16:17" x14ac:dyDescent="0.3">
      <c r="P34645" s="99"/>
      <c r="Q34645" s="99"/>
    </row>
    <row r="34646" spans="16:17" x14ac:dyDescent="0.3">
      <c r="P34646" s="99"/>
      <c r="Q34646" s="99"/>
    </row>
    <row r="34647" spans="16:17" x14ac:dyDescent="0.3">
      <c r="P34647" s="99"/>
      <c r="Q34647" s="99"/>
    </row>
    <row r="34648" spans="16:17" x14ac:dyDescent="0.3">
      <c r="P34648" s="99"/>
      <c r="Q34648" s="99"/>
    </row>
    <row r="34649" spans="16:17" x14ac:dyDescent="0.3">
      <c r="P34649" s="99"/>
      <c r="Q34649" s="99"/>
    </row>
    <row r="34650" spans="16:17" x14ac:dyDescent="0.3">
      <c r="P34650" s="99"/>
      <c r="Q34650" s="99"/>
    </row>
    <row r="34651" spans="16:17" x14ac:dyDescent="0.3">
      <c r="P34651" s="99"/>
      <c r="Q34651" s="99"/>
    </row>
    <row r="34652" spans="16:17" x14ac:dyDescent="0.3">
      <c r="P34652" s="99"/>
      <c r="Q34652" s="99"/>
    </row>
    <row r="34653" spans="16:17" x14ac:dyDescent="0.3">
      <c r="P34653" s="99"/>
      <c r="Q34653" s="99"/>
    </row>
    <row r="34654" spans="16:17" x14ac:dyDescent="0.3">
      <c r="P34654" s="99"/>
      <c r="Q34654" s="99"/>
    </row>
    <row r="34655" spans="16:17" x14ac:dyDescent="0.3">
      <c r="P34655" s="99"/>
      <c r="Q34655" s="99"/>
    </row>
    <row r="34656" spans="16:17" x14ac:dyDescent="0.3">
      <c r="P34656" s="99"/>
      <c r="Q34656" s="99"/>
    </row>
    <row r="34657" spans="16:17" x14ac:dyDescent="0.3">
      <c r="P34657" s="99"/>
      <c r="Q34657" s="99"/>
    </row>
    <row r="34658" spans="16:17" x14ac:dyDescent="0.3">
      <c r="P34658" s="99"/>
      <c r="Q34658" s="99"/>
    </row>
    <row r="34659" spans="16:17" x14ac:dyDescent="0.3">
      <c r="P34659" s="99"/>
      <c r="Q34659" s="99"/>
    </row>
    <row r="34660" spans="16:17" x14ac:dyDescent="0.3">
      <c r="P34660" s="99"/>
      <c r="Q34660" s="99"/>
    </row>
    <row r="34661" spans="16:17" x14ac:dyDescent="0.3">
      <c r="P34661" s="99"/>
      <c r="Q34661" s="99"/>
    </row>
    <row r="34662" spans="16:17" x14ac:dyDescent="0.3">
      <c r="P34662" s="99"/>
      <c r="Q34662" s="99"/>
    </row>
    <row r="34663" spans="16:17" x14ac:dyDescent="0.3">
      <c r="P34663" s="99"/>
      <c r="Q34663" s="99"/>
    </row>
    <row r="34664" spans="16:17" x14ac:dyDescent="0.3">
      <c r="P34664" s="99"/>
      <c r="Q34664" s="99"/>
    </row>
    <row r="34665" spans="16:17" x14ac:dyDescent="0.3">
      <c r="P34665" s="99"/>
      <c r="Q34665" s="99"/>
    </row>
    <row r="34666" spans="16:17" x14ac:dyDescent="0.3">
      <c r="P34666" s="99"/>
      <c r="Q34666" s="99"/>
    </row>
    <row r="34667" spans="16:17" x14ac:dyDescent="0.3">
      <c r="P34667" s="99"/>
      <c r="Q34667" s="99"/>
    </row>
    <row r="34668" spans="16:17" x14ac:dyDescent="0.3">
      <c r="P34668" s="99"/>
      <c r="Q34668" s="99"/>
    </row>
    <row r="34669" spans="16:17" x14ac:dyDescent="0.3">
      <c r="P34669" s="99"/>
      <c r="Q34669" s="99"/>
    </row>
    <row r="34670" spans="16:17" x14ac:dyDescent="0.3">
      <c r="P34670" s="99"/>
      <c r="Q34670" s="99"/>
    </row>
    <row r="34671" spans="16:17" x14ac:dyDescent="0.3">
      <c r="P34671" s="99"/>
      <c r="Q34671" s="99"/>
    </row>
    <row r="34672" spans="16:17" x14ac:dyDescent="0.3">
      <c r="P34672" s="99"/>
      <c r="Q34672" s="99"/>
    </row>
    <row r="34673" spans="16:17" x14ac:dyDescent="0.3">
      <c r="P34673" s="99"/>
      <c r="Q34673" s="99"/>
    </row>
    <row r="34674" spans="16:17" x14ac:dyDescent="0.3">
      <c r="P34674" s="99"/>
      <c r="Q34674" s="99"/>
    </row>
    <row r="34675" spans="16:17" x14ac:dyDescent="0.3">
      <c r="P34675" s="99"/>
      <c r="Q34675" s="99"/>
    </row>
    <row r="34676" spans="16:17" x14ac:dyDescent="0.3">
      <c r="P34676" s="99"/>
      <c r="Q34676" s="99"/>
    </row>
    <row r="34677" spans="16:17" x14ac:dyDescent="0.3">
      <c r="P34677" s="99"/>
      <c r="Q34677" s="99"/>
    </row>
    <row r="34678" spans="16:17" x14ac:dyDescent="0.3">
      <c r="P34678" s="99"/>
      <c r="Q34678" s="99"/>
    </row>
    <row r="34679" spans="16:17" x14ac:dyDescent="0.3">
      <c r="P34679" s="99"/>
      <c r="Q34679" s="99"/>
    </row>
    <row r="34680" spans="16:17" x14ac:dyDescent="0.3">
      <c r="P34680" s="99"/>
      <c r="Q34680" s="99"/>
    </row>
    <row r="34681" spans="16:17" x14ac:dyDescent="0.3">
      <c r="P34681" s="99"/>
      <c r="Q34681" s="99"/>
    </row>
    <row r="34682" spans="16:17" x14ac:dyDescent="0.3">
      <c r="P34682" s="99"/>
      <c r="Q34682" s="99"/>
    </row>
    <row r="34683" spans="16:17" x14ac:dyDescent="0.3">
      <c r="P34683" s="99"/>
      <c r="Q34683" s="99"/>
    </row>
    <row r="34684" spans="16:17" x14ac:dyDescent="0.3">
      <c r="P34684" s="99"/>
      <c r="Q34684" s="99"/>
    </row>
    <row r="34685" spans="16:17" x14ac:dyDescent="0.3">
      <c r="P34685" s="99"/>
      <c r="Q34685" s="99"/>
    </row>
    <row r="34686" spans="16:17" x14ac:dyDescent="0.3">
      <c r="P34686" s="99"/>
      <c r="Q34686" s="99"/>
    </row>
    <row r="34687" spans="16:17" x14ac:dyDescent="0.3">
      <c r="P34687" s="99"/>
      <c r="Q34687" s="99"/>
    </row>
    <row r="34688" spans="16:17" x14ac:dyDescent="0.3">
      <c r="P34688" s="99"/>
      <c r="Q34688" s="99"/>
    </row>
    <row r="34689" spans="16:17" x14ac:dyDescent="0.3">
      <c r="P34689" s="99"/>
      <c r="Q34689" s="99"/>
    </row>
    <row r="34690" spans="16:17" x14ac:dyDescent="0.3">
      <c r="P34690" s="99"/>
      <c r="Q34690" s="99"/>
    </row>
    <row r="34691" spans="16:17" x14ac:dyDescent="0.3">
      <c r="P34691" s="99"/>
      <c r="Q34691" s="99"/>
    </row>
    <row r="34692" spans="16:17" x14ac:dyDescent="0.3">
      <c r="P34692" s="99"/>
      <c r="Q34692" s="99"/>
    </row>
    <row r="34693" spans="16:17" x14ac:dyDescent="0.3">
      <c r="P34693" s="99"/>
      <c r="Q34693" s="99"/>
    </row>
    <row r="34694" spans="16:17" x14ac:dyDescent="0.3">
      <c r="P34694" s="99"/>
      <c r="Q34694" s="99"/>
    </row>
    <row r="34695" spans="16:17" x14ac:dyDescent="0.3">
      <c r="P34695" s="99"/>
      <c r="Q34695" s="99"/>
    </row>
    <row r="34696" spans="16:17" x14ac:dyDescent="0.3">
      <c r="P34696" s="99"/>
      <c r="Q34696" s="99"/>
    </row>
    <row r="34697" spans="16:17" x14ac:dyDescent="0.3">
      <c r="P34697" s="99"/>
      <c r="Q34697" s="99"/>
    </row>
    <row r="34698" spans="16:17" x14ac:dyDescent="0.3">
      <c r="P34698" s="99"/>
      <c r="Q34698" s="99"/>
    </row>
    <row r="34699" spans="16:17" x14ac:dyDescent="0.3">
      <c r="P34699" s="99"/>
      <c r="Q34699" s="99"/>
    </row>
    <row r="34700" spans="16:17" x14ac:dyDescent="0.3">
      <c r="P34700" s="99"/>
      <c r="Q34700" s="99"/>
    </row>
    <row r="34701" spans="16:17" x14ac:dyDescent="0.3">
      <c r="P34701" s="99"/>
      <c r="Q34701" s="99"/>
    </row>
    <row r="34702" spans="16:17" x14ac:dyDescent="0.3">
      <c r="P34702" s="99"/>
      <c r="Q34702" s="99"/>
    </row>
    <row r="34703" spans="16:17" x14ac:dyDescent="0.3">
      <c r="P34703" s="99"/>
      <c r="Q34703" s="99"/>
    </row>
    <row r="34704" spans="16:17" x14ac:dyDescent="0.3">
      <c r="P34704" s="99"/>
      <c r="Q34704" s="99"/>
    </row>
    <row r="34705" spans="16:17" x14ac:dyDescent="0.3">
      <c r="P34705" s="99"/>
      <c r="Q34705" s="99"/>
    </row>
    <row r="34706" spans="16:17" x14ac:dyDescent="0.3">
      <c r="P34706" s="99"/>
      <c r="Q34706" s="99"/>
    </row>
    <row r="34707" spans="16:17" x14ac:dyDescent="0.3">
      <c r="P34707" s="99"/>
      <c r="Q34707" s="99"/>
    </row>
    <row r="34708" spans="16:17" x14ac:dyDescent="0.3">
      <c r="P34708" s="99"/>
      <c r="Q34708" s="99"/>
    </row>
    <row r="34709" spans="16:17" x14ac:dyDescent="0.3">
      <c r="P34709" s="99"/>
      <c r="Q34709" s="99"/>
    </row>
    <row r="34710" spans="16:17" x14ac:dyDescent="0.3">
      <c r="P34710" s="99"/>
      <c r="Q34710" s="99"/>
    </row>
    <row r="34711" spans="16:17" x14ac:dyDescent="0.3">
      <c r="P34711" s="99"/>
      <c r="Q34711" s="99"/>
    </row>
    <row r="34712" spans="16:17" x14ac:dyDescent="0.3">
      <c r="P34712" s="99"/>
      <c r="Q34712" s="99"/>
    </row>
    <row r="34713" spans="16:17" x14ac:dyDescent="0.3">
      <c r="P34713" s="99"/>
      <c r="Q34713" s="99"/>
    </row>
    <row r="34714" spans="16:17" x14ac:dyDescent="0.3">
      <c r="P34714" s="99"/>
      <c r="Q34714" s="99"/>
    </row>
    <row r="34715" spans="16:17" x14ac:dyDescent="0.3">
      <c r="P34715" s="99"/>
      <c r="Q34715" s="99"/>
    </row>
    <row r="34716" spans="16:17" x14ac:dyDescent="0.3">
      <c r="P34716" s="99"/>
      <c r="Q34716" s="99"/>
    </row>
    <row r="34717" spans="16:17" x14ac:dyDescent="0.3">
      <c r="P34717" s="99"/>
      <c r="Q34717" s="99"/>
    </row>
    <row r="34718" spans="16:17" x14ac:dyDescent="0.3">
      <c r="P34718" s="99"/>
      <c r="Q34718" s="99"/>
    </row>
    <row r="34719" spans="16:17" x14ac:dyDescent="0.3">
      <c r="P34719" s="99"/>
      <c r="Q34719" s="99"/>
    </row>
    <row r="34720" spans="16:17" x14ac:dyDescent="0.3">
      <c r="P34720" s="99"/>
      <c r="Q34720" s="99"/>
    </row>
    <row r="34721" spans="16:17" x14ac:dyDescent="0.3">
      <c r="P34721" s="99"/>
      <c r="Q34721" s="99"/>
    </row>
    <row r="34722" spans="16:17" x14ac:dyDescent="0.3">
      <c r="P34722" s="99"/>
      <c r="Q34722" s="99"/>
    </row>
    <row r="34723" spans="16:17" x14ac:dyDescent="0.3">
      <c r="P34723" s="99"/>
      <c r="Q34723" s="99"/>
    </row>
    <row r="34724" spans="16:17" x14ac:dyDescent="0.3">
      <c r="P34724" s="99"/>
      <c r="Q34724" s="99"/>
    </row>
    <row r="34725" spans="16:17" x14ac:dyDescent="0.3">
      <c r="P34725" s="99"/>
      <c r="Q34725" s="99"/>
    </row>
    <row r="34726" spans="16:17" x14ac:dyDescent="0.3">
      <c r="P34726" s="99"/>
      <c r="Q34726" s="99"/>
    </row>
    <row r="34727" spans="16:17" x14ac:dyDescent="0.3">
      <c r="P34727" s="99"/>
      <c r="Q34727" s="99"/>
    </row>
    <row r="34728" spans="16:17" x14ac:dyDescent="0.3">
      <c r="P34728" s="99"/>
      <c r="Q34728" s="99"/>
    </row>
    <row r="34729" spans="16:17" x14ac:dyDescent="0.3">
      <c r="P34729" s="99"/>
      <c r="Q34729" s="99"/>
    </row>
    <row r="34730" spans="16:17" x14ac:dyDescent="0.3">
      <c r="P34730" s="99"/>
      <c r="Q34730" s="99"/>
    </row>
    <row r="34731" spans="16:17" x14ac:dyDescent="0.3">
      <c r="P34731" s="99"/>
      <c r="Q34731" s="99"/>
    </row>
    <row r="34732" spans="16:17" x14ac:dyDescent="0.3">
      <c r="P34732" s="99"/>
      <c r="Q34732" s="99"/>
    </row>
    <row r="34733" spans="16:17" x14ac:dyDescent="0.3">
      <c r="P34733" s="99"/>
      <c r="Q34733" s="99"/>
    </row>
    <row r="34734" spans="16:17" x14ac:dyDescent="0.3">
      <c r="P34734" s="99"/>
      <c r="Q34734" s="99"/>
    </row>
    <row r="34735" spans="16:17" x14ac:dyDescent="0.3">
      <c r="P34735" s="99"/>
      <c r="Q34735" s="99"/>
    </row>
    <row r="34736" spans="16:17" x14ac:dyDescent="0.3">
      <c r="P34736" s="99"/>
      <c r="Q34736" s="99"/>
    </row>
    <row r="34737" spans="16:17" x14ac:dyDescent="0.3">
      <c r="P34737" s="99"/>
      <c r="Q34737" s="99"/>
    </row>
    <row r="34738" spans="16:17" x14ac:dyDescent="0.3">
      <c r="P34738" s="99"/>
      <c r="Q34738" s="99"/>
    </row>
    <row r="34739" spans="16:17" x14ac:dyDescent="0.3">
      <c r="P34739" s="99"/>
      <c r="Q34739" s="99"/>
    </row>
    <row r="34740" spans="16:17" x14ac:dyDescent="0.3">
      <c r="P34740" s="99"/>
      <c r="Q34740" s="99"/>
    </row>
    <row r="34741" spans="16:17" x14ac:dyDescent="0.3">
      <c r="P34741" s="99"/>
      <c r="Q34741" s="99"/>
    </row>
    <row r="34742" spans="16:17" x14ac:dyDescent="0.3">
      <c r="P34742" s="99"/>
      <c r="Q34742" s="99"/>
    </row>
    <row r="34743" spans="16:17" x14ac:dyDescent="0.3">
      <c r="P34743" s="99"/>
      <c r="Q34743" s="99"/>
    </row>
    <row r="34744" spans="16:17" x14ac:dyDescent="0.3">
      <c r="P34744" s="99"/>
      <c r="Q34744" s="99"/>
    </row>
    <row r="34745" spans="16:17" x14ac:dyDescent="0.3">
      <c r="P34745" s="99"/>
      <c r="Q34745" s="99"/>
    </row>
    <row r="34746" spans="16:17" x14ac:dyDescent="0.3">
      <c r="P34746" s="99"/>
      <c r="Q34746" s="99"/>
    </row>
    <row r="34747" spans="16:17" x14ac:dyDescent="0.3">
      <c r="P34747" s="99"/>
      <c r="Q34747" s="99"/>
    </row>
    <row r="34748" spans="16:17" x14ac:dyDescent="0.3">
      <c r="P34748" s="99"/>
      <c r="Q34748" s="99"/>
    </row>
    <row r="34749" spans="16:17" x14ac:dyDescent="0.3">
      <c r="P34749" s="99"/>
      <c r="Q34749" s="99"/>
    </row>
    <row r="34750" spans="16:17" x14ac:dyDescent="0.3">
      <c r="P34750" s="99"/>
      <c r="Q34750" s="99"/>
    </row>
    <row r="34751" spans="16:17" x14ac:dyDescent="0.3">
      <c r="P34751" s="99"/>
      <c r="Q34751" s="99"/>
    </row>
    <row r="34752" spans="16:17" x14ac:dyDescent="0.3">
      <c r="P34752" s="99"/>
      <c r="Q34752" s="99"/>
    </row>
    <row r="34753" spans="16:17" x14ac:dyDescent="0.3">
      <c r="P34753" s="99"/>
      <c r="Q34753" s="99"/>
    </row>
    <row r="34754" spans="16:17" x14ac:dyDescent="0.3">
      <c r="P34754" s="99"/>
      <c r="Q34754" s="99"/>
    </row>
    <row r="34755" spans="16:17" x14ac:dyDescent="0.3">
      <c r="P34755" s="99"/>
      <c r="Q34755" s="99"/>
    </row>
    <row r="34756" spans="16:17" x14ac:dyDescent="0.3">
      <c r="P34756" s="99"/>
      <c r="Q34756" s="99"/>
    </row>
    <row r="34757" spans="16:17" x14ac:dyDescent="0.3">
      <c r="P34757" s="99"/>
      <c r="Q34757" s="99"/>
    </row>
    <row r="34758" spans="16:17" x14ac:dyDescent="0.3">
      <c r="P34758" s="99"/>
      <c r="Q34758" s="99"/>
    </row>
    <row r="34759" spans="16:17" x14ac:dyDescent="0.3">
      <c r="P34759" s="99"/>
      <c r="Q34759" s="99"/>
    </row>
    <row r="34760" spans="16:17" x14ac:dyDescent="0.3">
      <c r="P34760" s="99"/>
      <c r="Q34760" s="99"/>
    </row>
    <row r="34761" spans="16:17" x14ac:dyDescent="0.3">
      <c r="P34761" s="99"/>
      <c r="Q34761" s="99"/>
    </row>
    <row r="34762" spans="16:17" x14ac:dyDescent="0.3">
      <c r="P34762" s="99"/>
      <c r="Q34762" s="99"/>
    </row>
    <row r="34763" spans="16:17" x14ac:dyDescent="0.3">
      <c r="P34763" s="99"/>
      <c r="Q34763" s="99"/>
    </row>
    <row r="34764" spans="16:17" x14ac:dyDescent="0.3">
      <c r="P34764" s="99"/>
      <c r="Q34764" s="99"/>
    </row>
    <row r="34765" spans="16:17" x14ac:dyDescent="0.3">
      <c r="P34765" s="99"/>
      <c r="Q34765" s="99"/>
    </row>
    <row r="34766" spans="16:17" x14ac:dyDescent="0.3">
      <c r="P34766" s="99"/>
      <c r="Q34766" s="99"/>
    </row>
    <row r="34767" spans="16:17" x14ac:dyDescent="0.3">
      <c r="P34767" s="99"/>
      <c r="Q34767" s="99"/>
    </row>
    <row r="34768" spans="16:17" x14ac:dyDescent="0.3">
      <c r="P34768" s="99"/>
      <c r="Q34768" s="99"/>
    </row>
    <row r="34769" spans="16:17" x14ac:dyDescent="0.3">
      <c r="P34769" s="99"/>
      <c r="Q34769" s="99"/>
    </row>
    <row r="34770" spans="16:17" x14ac:dyDescent="0.3">
      <c r="P34770" s="99"/>
      <c r="Q34770" s="99"/>
    </row>
    <row r="34771" spans="16:17" x14ac:dyDescent="0.3">
      <c r="P34771" s="99"/>
      <c r="Q34771" s="99"/>
    </row>
    <row r="34772" spans="16:17" x14ac:dyDescent="0.3">
      <c r="P34772" s="99"/>
      <c r="Q34772" s="99"/>
    </row>
    <row r="34773" spans="16:17" x14ac:dyDescent="0.3">
      <c r="P34773" s="99"/>
      <c r="Q34773" s="99"/>
    </row>
    <row r="34774" spans="16:17" x14ac:dyDescent="0.3">
      <c r="P34774" s="99"/>
      <c r="Q34774" s="99"/>
    </row>
    <row r="34775" spans="16:17" x14ac:dyDescent="0.3">
      <c r="P34775" s="99"/>
      <c r="Q34775" s="99"/>
    </row>
    <row r="34776" spans="16:17" x14ac:dyDescent="0.3">
      <c r="P34776" s="99"/>
      <c r="Q34776" s="99"/>
    </row>
    <row r="34777" spans="16:17" x14ac:dyDescent="0.3">
      <c r="P34777" s="99"/>
      <c r="Q34777" s="99"/>
    </row>
    <row r="34778" spans="16:17" x14ac:dyDescent="0.3">
      <c r="P34778" s="99"/>
      <c r="Q34778" s="99"/>
    </row>
    <row r="34779" spans="16:17" x14ac:dyDescent="0.3">
      <c r="P34779" s="99"/>
      <c r="Q34779" s="99"/>
    </row>
    <row r="34780" spans="16:17" x14ac:dyDescent="0.3">
      <c r="P34780" s="99"/>
      <c r="Q34780" s="99"/>
    </row>
    <row r="34781" spans="16:17" x14ac:dyDescent="0.3">
      <c r="P34781" s="99"/>
      <c r="Q34781" s="99"/>
    </row>
    <row r="34782" spans="16:17" x14ac:dyDescent="0.3">
      <c r="P34782" s="99"/>
      <c r="Q34782" s="99"/>
    </row>
    <row r="34783" spans="16:17" x14ac:dyDescent="0.3">
      <c r="P34783" s="99"/>
      <c r="Q34783" s="99"/>
    </row>
    <row r="34784" spans="16:17" x14ac:dyDescent="0.3">
      <c r="P34784" s="99"/>
      <c r="Q34784" s="99"/>
    </row>
    <row r="34785" spans="16:17" x14ac:dyDescent="0.3">
      <c r="P34785" s="99"/>
      <c r="Q34785" s="99"/>
    </row>
    <row r="34786" spans="16:17" x14ac:dyDescent="0.3">
      <c r="P34786" s="99"/>
      <c r="Q34786" s="99"/>
    </row>
    <row r="34787" spans="16:17" x14ac:dyDescent="0.3">
      <c r="P34787" s="99"/>
      <c r="Q34787" s="99"/>
    </row>
    <row r="34788" spans="16:17" x14ac:dyDescent="0.3">
      <c r="P34788" s="99"/>
      <c r="Q34788" s="99"/>
    </row>
    <row r="34789" spans="16:17" x14ac:dyDescent="0.3">
      <c r="P34789" s="99"/>
      <c r="Q34789" s="99"/>
    </row>
    <row r="34790" spans="16:17" x14ac:dyDescent="0.3">
      <c r="P34790" s="99"/>
      <c r="Q34790" s="99"/>
    </row>
    <row r="34791" spans="16:17" x14ac:dyDescent="0.3">
      <c r="P34791" s="99"/>
      <c r="Q34791" s="99"/>
    </row>
    <row r="34792" spans="16:17" x14ac:dyDescent="0.3">
      <c r="P34792" s="99"/>
      <c r="Q34792" s="99"/>
    </row>
    <row r="34793" spans="16:17" x14ac:dyDescent="0.3">
      <c r="P34793" s="99"/>
      <c r="Q34793" s="99"/>
    </row>
    <row r="34794" spans="16:17" x14ac:dyDescent="0.3">
      <c r="P34794" s="99"/>
      <c r="Q34794" s="99"/>
    </row>
    <row r="34795" spans="16:17" x14ac:dyDescent="0.3">
      <c r="P34795" s="99"/>
      <c r="Q34795" s="99"/>
    </row>
    <row r="34796" spans="16:17" x14ac:dyDescent="0.3">
      <c r="P34796" s="99"/>
      <c r="Q34796" s="99"/>
    </row>
    <row r="34797" spans="16:17" x14ac:dyDescent="0.3">
      <c r="P34797" s="99"/>
      <c r="Q34797" s="99"/>
    </row>
    <row r="34798" spans="16:17" x14ac:dyDescent="0.3">
      <c r="P34798" s="99"/>
      <c r="Q34798" s="99"/>
    </row>
    <row r="34799" spans="16:17" x14ac:dyDescent="0.3">
      <c r="P34799" s="99"/>
      <c r="Q34799" s="99"/>
    </row>
    <row r="34800" spans="16:17" x14ac:dyDescent="0.3">
      <c r="P34800" s="99"/>
      <c r="Q34800" s="99"/>
    </row>
    <row r="34801" spans="16:17" x14ac:dyDescent="0.3">
      <c r="P34801" s="99"/>
      <c r="Q34801" s="99"/>
    </row>
    <row r="34802" spans="16:17" x14ac:dyDescent="0.3">
      <c r="P34802" s="99"/>
      <c r="Q34802" s="99"/>
    </row>
    <row r="34803" spans="16:17" x14ac:dyDescent="0.3">
      <c r="P34803" s="99"/>
      <c r="Q34803" s="99"/>
    </row>
    <row r="34804" spans="16:17" x14ac:dyDescent="0.3">
      <c r="P34804" s="99"/>
      <c r="Q34804" s="99"/>
    </row>
    <row r="34805" spans="16:17" x14ac:dyDescent="0.3">
      <c r="P34805" s="99"/>
      <c r="Q34805" s="99"/>
    </row>
    <row r="34806" spans="16:17" x14ac:dyDescent="0.3">
      <c r="P34806" s="99"/>
      <c r="Q34806" s="99"/>
    </row>
    <row r="34807" spans="16:17" x14ac:dyDescent="0.3">
      <c r="P34807" s="99"/>
      <c r="Q34807" s="99"/>
    </row>
    <row r="34808" spans="16:17" x14ac:dyDescent="0.3">
      <c r="P34808" s="99"/>
      <c r="Q34808" s="99"/>
    </row>
    <row r="34809" spans="16:17" x14ac:dyDescent="0.3">
      <c r="P34809" s="99"/>
      <c r="Q34809" s="99"/>
    </row>
    <row r="34810" spans="16:17" x14ac:dyDescent="0.3">
      <c r="P34810" s="99"/>
      <c r="Q34810" s="99"/>
    </row>
    <row r="34811" spans="16:17" x14ac:dyDescent="0.3">
      <c r="P34811" s="99"/>
      <c r="Q34811" s="99"/>
    </row>
    <row r="34812" spans="16:17" x14ac:dyDescent="0.3">
      <c r="P34812" s="99"/>
      <c r="Q34812" s="99"/>
    </row>
    <row r="34813" spans="16:17" x14ac:dyDescent="0.3">
      <c r="P34813" s="99"/>
      <c r="Q34813" s="99"/>
    </row>
    <row r="34814" spans="16:17" x14ac:dyDescent="0.3">
      <c r="P34814" s="99"/>
      <c r="Q34814" s="99"/>
    </row>
    <row r="34815" spans="16:17" x14ac:dyDescent="0.3">
      <c r="P34815" s="99"/>
      <c r="Q34815" s="99"/>
    </row>
    <row r="34816" spans="16:17" x14ac:dyDescent="0.3">
      <c r="P34816" s="99"/>
      <c r="Q34816" s="99"/>
    </row>
    <row r="34817" spans="16:17" x14ac:dyDescent="0.3">
      <c r="P34817" s="99"/>
      <c r="Q34817" s="99"/>
    </row>
    <row r="34818" spans="16:17" x14ac:dyDescent="0.3">
      <c r="P34818" s="99"/>
      <c r="Q34818" s="99"/>
    </row>
    <row r="34819" spans="16:17" x14ac:dyDescent="0.3">
      <c r="P34819" s="99"/>
      <c r="Q34819" s="99"/>
    </row>
    <row r="34820" spans="16:17" x14ac:dyDescent="0.3">
      <c r="P34820" s="99"/>
      <c r="Q34820" s="99"/>
    </row>
    <row r="34821" spans="16:17" x14ac:dyDescent="0.3">
      <c r="P34821" s="99"/>
      <c r="Q34821" s="99"/>
    </row>
    <row r="34822" spans="16:17" x14ac:dyDescent="0.3">
      <c r="P34822" s="99"/>
      <c r="Q34822" s="99"/>
    </row>
    <row r="34823" spans="16:17" x14ac:dyDescent="0.3">
      <c r="P34823" s="99"/>
      <c r="Q34823" s="99"/>
    </row>
    <row r="34824" spans="16:17" x14ac:dyDescent="0.3">
      <c r="P34824" s="99"/>
      <c r="Q34824" s="99"/>
    </row>
    <row r="34825" spans="16:17" x14ac:dyDescent="0.3">
      <c r="P34825" s="99"/>
      <c r="Q34825" s="99"/>
    </row>
    <row r="34826" spans="16:17" x14ac:dyDescent="0.3">
      <c r="P34826" s="99"/>
      <c r="Q34826" s="99"/>
    </row>
    <row r="34827" spans="16:17" x14ac:dyDescent="0.3">
      <c r="P34827" s="99"/>
      <c r="Q34827" s="99"/>
    </row>
    <row r="34828" spans="16:17" x14ac:dyDescent="0.3">
      <c r="P34828" s="99"/>
      <c r="Q34828" s="99"/>
    </row>
    <row r="34829" spans="16:17" x14ac:dyDescent="0.3">
      <c r="P34829" s="99"/>
      <c r="Q34829" s="99"/>
    </row>
    <row r="34830" spans="16:17" x14ac:dyDescent="0.3">
      <c r="P34830" s="99"/>
      <c r="Q34830" s="99"/>
    </row>
    <row r="34831" spans="16:17" x14ac:dyDescent="0.3">
      <c r="P34831" s="99"/>
      <c r="Q34831" s="99"/>
    </row>
    <row r="34832" spans="16:17" x14ac:dyDescent="0.3">
      <c r="P34832" s="99"/>
      <c r="Q34832" s="99"/>
    </row>
    <row r="34833" spans="16:17" x14ac:dyDescent="0.3">
      <c r="P34833" s="99"/>
      <c r="Q34833" s="99"/>
    </row>
    <row r="34834" spans="16:17" x14ac:dyDescent="0.3">
      <c r="P34834" s="99"/>
      <c r="Q34834" s="99"/>
    </row>
    <row r="34835" spans="16:17" x14ac:dyDescent="0.3">
      <c r="P34835" s="99"/>
      <c r="Q34835" s="99"/>
    </row>
    <row r="34836" spans="16:17" x14ac:dyDescent="0.3">
      <c r="P34836" s="99"/>
      <c r="Q34836" s="99"/>
    </row>
    <row r="34837" spans="16:17" x14ac:dyDescent="0.3">
      <c r="P34837" s="99"/>
      <c r="Q34837" s="99"/>
    </row>
    <row r="34838" spans="16:17" x14ac:dyDescent="0.3">
      <c r="P34838" s="99"/>
      <c r="Q34838" s="99"/>
    </row>
    <row r="34839" spans="16:17" x14ac:dyDescent="0.3">
      <c r="P34839" s="99"/>
      <c r="Q34839" s="99"/>
    </row>
    <row r="34840" spans="16:17" x14ac:dyDescent="0.3">
      <c r="P34840" s="99"/>
      <c r="Q34840" s="99"/>
    </row>
    <row r="34841" spans="16:17" x14ac:dyDescent="0.3">
      <c r="P34841" s="99"/>
      <c r="Q34841" s="99"/>
    </row>
    <row r="34842" spans="16:17" x14ac:dyDescent="0.3">
      <c r="P34842" s="99"/>
      <c r="Q34842" s="99"/>
    </row>
    <row r="34843" spans="16:17" x14ac:dyDescent="0.3">
      <c r="P34843" s="99"/>
      <c r="Q34843" s="99"/>
    </row>
    <row r="34844" spans="16:17" x14ac:dyDescent="0.3">
      <c r="P34844" s="99"/>
      <c r="Q34844" s="99"/>
    </row>
    <row r="34845" spans="16:17" x14ac:dyDescent="0.3">
      <c r="P34845" s="99"/>
      <c r="Q34845" s="99"/>
    </row>
    <row r="34846" spans="16:17" x14ac:dyDescent="0.3">
      <c r="P34846" s="99"/>
      <c r="Q34846" s="99"/>
    </row>
    <row r="34847" spans="16:17" x14ac:dyDescent="0.3">
      <c r="P34847" s="99"/>
      <c r="Q34847" s="99"/>
    </row>
    <row r="34848" spans="16:17" x14ac:dyDescent="0.3">
      <c r="P34848" s="99"/>
      <c r="Q34848" s="99"/>
    </row>
    <row r="34849" spans="16:17" x14ac:dyDescent="0.3">
      <c r="P34849" s="99"/>
      <c r="Q34849" s="99"/>
    </row>
    <row r="34850" spans="16:17" x14ac:dyDescent="0.3">
      <c r="P34850" s="99"/>
      <c r="Q34850" s="99"/>
    </row>
    <row r="34851" spans="16:17" x14ac:dyDescent="0.3">
      <c r="P34851" s="99"/>
      <c r="Q34851" s="99"/>
    </row>
    <row r="34852" spans="16:17" x14ac:dyDescent="0.3">
      <c r="P34852" s="99"/>
      <c r="Q34852" s="99"/>
    </row>
    <row r="34853" spans="16:17" x14ac:dyDescent="0.3">
      <c r="P34853" s="99"/>
      <c r="Q34853" s="99"/>
    </row>
    <row r="34854" spans="16:17" x14ac:dyDescent="0.3">
      <c r="P34854" s="99"/>
      <c r="Q34854" s="99"/>
    </row>
    <row r="34855" spans="16:17" x14ac:dyDescent="0.3">
      <c r="P34855" s="99"/>
      <c r="Q34855" s="99"/>
    </row>
    <row r="34856" spans="16:17" x14ac:dyDescent="0.3">
      <c r="P34856" s="99"/>
      <c r="Q34856" s="99"/>
    </row>
    <row r="34857" spans="16:17" x14ac:dyDescent="0.3">
      <c r="P34857" s="99"/>
      <c r="Q34857" s="99"/>
    </row>
    <row r="34858" spans="16:17" x14ac:dyDescent="0.3">
      <c r="P34858" s="99"/>
      <c r="Q34858" s="99"/>
    </row>
    <row r="34859" spans="16:17" x14ac:dyDescent="0.3">
      <c r="P34859" s="99"/>
      <c r="Q34859" s="99"/>
    </row>
    <row r="34860" spans="16:17" x14ac:dyDescent="0.3">
      <c r="P34860" s="99"/>
      <c r="Q34860" s="99"/>
    </row>
    <row r="34861" spans="16:17" x14ac:dyDescent="0.3">
      <c r="P34861" s="99"/>
      <c r="Q34861" s="99"/>
    </row>
    <row r="34862" spans="16:17" x14ac:dyDescent="0.3">
      <c r="P34862" s="99"/>
      <c r="Q34862" s="99"/>
    </row>
    <row r="34863" spans="16:17" x14ac:dyDescent="0.3">
      <c r="P34863" s="99"/>
      <c r="Q34863" s="99"/>
    </row>
    <row r="34864" spans="16:17" x14ac:dyDescent="0.3">
      <c r="P34864" s="99"/>
      <c r="Q34864" s="99"/>
    </row>
    <row r="34865" spans="16:17" x14ac:dyDescent="0.3">
      <c r="P34865" s="99"/>
      <c r="Q34865" s="99"/>
    </row>
    <row r="34866" spans="16:17" x14ac:dyDescent="0.3">
      <c r="P34866" s="99"/>
      <c r="Q34866" s="99"/>
    </row>
    <row r="34867" spans="16:17" x14ac:dyDescent="0.3">
      <c r="P34867" s="99"/>
      <c r="Q34867" s="99"/>
    </row>
    <row r="34868" spans="16:17" x14ac:dyDescent="0.3">
      <c r="P34868" s="99"/>
      <c r="Q34868" s="99"/>
    </row>
    <row r="34869" spans="16:17" x14ac:dyDescent="0.3">
      <c r="P34869" s="99"/>
      <c r="Q34869" s="99"/>
    </row>
    <row r="34870" spans="16:17" x14ac:dyDescent="0.3">
      <c r="P34870" s="99"/>
      <c r="Q34870" s="99"/>
    </row>
    <row r="34871" spans="16:17" x14ac:dyDescent="0.3">
      <c r="P34871" s="99"/>
      <c r="Q34871" s="99"/>
    </row>
    <row r="34872" spans="16:17" x14ac:dyDescent="0.3">
      <c r="P34872" s="99"/>
      <c r="Q34872" s="99"/>
    </row>
    <row r="34873" spans="16:17" x14ac:dyDescent="0.3">
      <c r="P34873" s="99"/>
      <c r="Q34873" s="99"/>
    </row>
    <row r="34874" spans="16:17" x14ac:dyDescent="0.3">
      <c r="P34874" s="99"/>
      <c r="Q34874" s="99"/>
    </row>
    <row r="34875" spans="16:17" x14ac:dyDescent="0.3">
      <c r="P34875" s="99"/>
      <c r="Q34875" s="99"/>
    </row>
    <row r="34876" spans="16:17" x14ac:dyDescent="0.3">
      <c r="P34876" s="99"/>
      <c r="Q34876" s="99"/>
    </row>
    <row r="34877" spans="16:17" x14ac:dyDescent="0.3">
      <c r="P34877" s="99"/>
      <c r="Q34877" s="99"/>
    </row>
    <row r="34878" spans="16:17" x14ac:dyDescent="0.3">
      <c r="P34878" s="99"/>
      <c r="Q34878" s="99"/>
    </row>
    <row r="34879" spans="16:17" x14ac:dyDescent="0.3">
      <c r="P34879" s="99"/>
      <c r="Q34879" s="99"/>
    </row>
    <row r="34880" spans="16:17" x14ac:dyDescent="0.3">
      <c r="P34880" s="99"/>
      <c r="Q34880" s="99"/>
    </row>
    <row r="34881" spans="16:17" x14ac:dyDescent="0.3">
      <c r="P34881" s="99"/>
      <c r="Q34881" s="99"/>
    </row>
    <row r="34882" spans="16:17" x14ac:dyDescent="0.3">
      <c r="P34882" s="99"/>
      <c r="Q34882" s="99"/>
    </row>
    <row r="34883" spans="16:17" x14ac:dyDescent="0.3">
      <c r="P34883" s="99"/>
      <c r="Q34883" s="99"/>
    </row>
    <row r="34884" spans="16:17" x14ac:dyDescent="0.3">
      <c r="P34884" s="99"/>
      <c r="Q34884" s="99"/>
    </row>
    <row r="34885" spans="16:17" x14ac:dyDescent="0.3">
      <c r="P34885" s="99"/>
      <c r="Q34885" s="99"/>
    </row>
    <row r="34886" spans="16:17" x14ac:dyDescent="0.3">
      <c r="P34886" s="99"/>
      <c r="Q34886" s="99"/>
    </row>
    <row r="34887" spans="16:17" x14ac:dyDescent="0.3">
      <c r="P34887" s="99"/>
      <c r="Q34887" s="99"/>
    </row>
    <row r="34888" spans="16:17" x14ac:dyDescent="0.3">
      <c r="P34888" s="99"/>
      <c r="Q34888" s="99"/>
    </row>
    <row r="34889" spans="16:17" x14ac:dyDescent="0.3">
      <c r="P34889" s="99"/>
      <c r="Q34889" s="99"/>
    </row>
    <row r="34890" spans="16:17" x14ac:dyDescent="0.3">
      <c r="P34890" s="99"/>
      <c r="Q34890" s="99"/>
    </row>
    <row r="34891" spans="16:17" x14ac:dyDescent="0.3">
      <c r="P34891" s="99"/>
      <c r="Q34891" s="99"/>
    </row>
    <row r="34892" spans="16:17" x14ac:dyDescent="0.3">
      <c r="P34892" s="99"/>
      <c r="Q34892" s="99"/>
    </row>
    <row r="34893" spans="16:17" x14ac:dyDescent="0.3">
      <c r="P34893" s="99"/>
      <c r="Q34893" s="99"/>
    </row>
    <row r="34894" spans="16:17" x14ac:dyDescent="0.3">
      <c r="P34894" s="99"/>
      <c r="Q34894" s="99"/>
    </row>
    <row r="34895" spans="16:17" x14ac:dyDescent="0.3">
      <c r="P34895" s="99"/>
      <c r="Q34895" s="99"/>
    </row>
    <row r="34896" spans="16:17" x14ac:dyDescent="0.3">
      <c r="P34896" s="99"/>
      <c r="Q34896" s="99"/>
    </row>
    <row r="34897" spans="16:17" x14ac:dyDescent="0.3">
      <c r="P34897" s="99"/>
      <c r="Q34897" s="99"/>
    </row>
    <row r="34898" spans="16:17" x14ac:dyDescent="0.3">
      <c r="P34898" s="99"/>
      <c r="Q34898" s="99"/>
    </row>
    <row r="34899" spans="16:17" x14ac:dyDescent="0.3">
      <c r="P34899" s="99"/>
      <c r="Q34899" s="99"/>
    </row>
    <row r="34900" spans="16:17" x14ac:dyDescent="0.3">
      <c r="P34900" s="99"/>
      <c r="Q34900" s="99"/>
    </row>
    <row r="34901" spans="16:17" x14ac:dyDescent="0.3">
      <c r="P34901" s="99"/>
      <c r="Q34901" s="99"/>
    </row>
    <row r="34902" spans="16:17" x14ac:dyDescent="0.3">
      <c r="P34902" s="99"/>
      <c r="Q34902" s="99"/>
    </row>
    <row r="34903" spans="16:17" x14ac:dyDescent="0.3">
      <c r="P34903" s="99"/>
      <c r="Q34903" s="99"/>
    </row>
    <row r="34904" spans="16:17" x14ac:dyDescent="0.3">
      <c r="P34904" s="99"/>
      <c r="Q34904" s="99"/>
    </row>
    <row r="34905" spans="16:17" x14ac:dyDescent="0.3">
      <c r="P34905" s="99"/>
      <c r="Q34905" s="99"/>
    </row>
    <row r="34906" spans="16:17" x14ac:dyDescent="0.3">
      <c r="P34906" s="99"/>
      <c r="Q34906" s="99"/>
    </row>
    <row r="34907" spans="16:17" x14ac:dyDescent="0.3">
      <c r="P34907" s="99"/>
      <c r="Q34907" s="99"/>
    </row>
    <row r="34908" spans="16:17" x14ac:dyDescent="0.3">
      <c r="P34908" s="99"/>
      <c r="Q34908" s="99"/>
    </row>
    <row r="34909" spans="16:17" x14ac:dyDescent="0.3">
      <c r="P34909" s="99"/>
      <c r="Q34909" s="99"/>
    </row>
    <row r="34910" spans="16:17" x14ac:dyDescent="0.3">
      <c r="P34910" s="99"/>
      <c r="Q34910" s="99"/>
    </row>
    <row r="34911" spans="16:17" x14ac:dyDescent="0.3">
      <c r="P34911" s="99"/>
      <c r="Q34911" s="99"/>
    </row>
    <row r="34912" spans="16:17" x14ac:dyDescent="0.3">
      <c r="P34912" s="99"/>
      <c r="Q34912" s="99"/>
    </row>
    <row r="34913" spans="16:17" x14ac:dyDescent="0.3">
      <c r="P34913" s="99"/>
      <c r="Q34913" s="99"/>
    </row>
    <row r="34914" spans="16:17" x14ac:dyDescent="0.3">
      <c r="P34914" s="99"/>
      <c r="Q34914" s="99"/>
    </row>
    <row r="34915" spans="16:17" x14ac:dyDescent="0.3">
      <c r="P34915" s="99"/>
      <c r="Q34915" s="99"/>
    </row>
    <row r="34916" spans="16:17" x14ac:dyDescent="0.3">
      <c r="P34916" s="99"/>
      <c r="Q34916" s="99"/>
    </row>
    <row r="34917" spans="16:17" x14ac:dyDescent="0.3">
      <c r="P34917" s="99"/>
      <c r="Q34917" s="99"/>
    </row>
    <row r="34918" spans="16:17" x14ac:dyDescent="0.3">
      <c r="P34918" s="99"/>
      <c r="Q34918" s="99"/>
    </row>
    <row r="34919" spans="16:17" x14ac:dyDescent="0.3">
      <c r="P34919" s="99"/>
      <c r="Q34919" s="99"/>
    </row>
    <row r="34920" spans="16:17" x14ac:dyDescent="0.3">
      <c r="P34920" s="99"/>
      <c r="Q34920" s="99"/>
    </row>
    <row r="34921" spans="16:17" x14ac:dyDescent="0.3">
      <c r="P34921" s="99"/>
      <c r="Q34921" s="99"/>
    </row>
    <row r="34922" spans="16:17" x14ac:dyDescent="0.3">
      <c r="P34922" s="99"/>
      <c r="Q34922" s="99"/>
    </row>
    <row r="34923" spans="16:17" x14ac:dyDescent="0.3">
      <c r="P34923" s="99"/>
      <c r="Q34923" s="99"/>
    </row>
    <row r="34924" spans="16:17" x14ac:dyDescent="0.3">
      <c r="P34924" s="99"/>
      <c r="Q34924" s="99"/>
    </row>
    <row r="34925" spans="16:17" x14ac:dyDescent="0.3">
      <c r="P34925" s="99"/>
      <c r="Q34925" s="99"/>
    </row>
    <row r="34926" spans="16:17" x14ac:dyDescent="0.3">
      <c r="P34926" s="99"/>
      <c r="Q34926" s="99"/>
    </row>
    <row r="34927" spans="16:17" x14ac:dyDescent="0.3">
      <c r="P34927" s="99"/>
      <c r="Q34927" s="99"/>
    </row>
    <row r="34928" spans="16:17" x14ac:dyDescent="0.3">
      <c r="P34928" s="99"/>
      <c r="Q34928" s="99"/>
    </row>
    <row r="34929" spans="16:17" x14ac:dyDescent="0.3">
      <c r="P34929" s="99"/>
      <c r="Q34929" s="99"/>
    </row>
    <row r="34930" spans="16:17" x14ac:dyDescent="0.3">
      <c r="P34930" s="99"/>
      <c r="Q34930" s="99"/>
    </row>
    <row r="34931" spans="16:17" x14ac:dyDescent="0.3">
      <c r="P34931" s="99"/>
      <c r="Q34931" s="99"/>
    </row>
    <row r="34932" spans="16:17" x14ac:dyDescent="0.3">
      <c r="P34932" s="99"/>
      <c r="Q34932" s="99"/>
    </row>
    <row r="34933" spans="16:17" x14ac:dyDescent="0.3">
      <c r="P34933" s="99"/>
      <c r="Q34933" s="99"/>
    </row>
    <row r="34934" spans="16:17" x14ac:dyDescent="0.3">
      <c r="P34934" s="99"/>
      <c r="Q34934" s="99"/>
    </row>
    <row r="34935" spans="16:17" x14ac:dyDescent="0.3">
      <c r="P34935" s="99"/>
      <c r="Q34935" s="99"/>
    </row>
    <row r="34936" spans="16:17" x14ac:dyDescent="0.3">
      <c r="P34936" s="99"/>
      <c r="Q34936" s="99"/>
    </row>
    <row r="34937" spans="16:17" x14ac:dyDescent="0.3">
      <c r="P34937" s="99"/>
      <c r="Q34937" s="99"/>
    </row>
    <row r="34938" spans="16:17" x14ac:dyDescent="0.3">
      <c r="P34938" s="99"/>
      <c r="Q34938" s="99"/>
    </row>
    <row r="34939" spans="16:17" x14ac:dyDescent="0.3">
      <c r="P34939" s="99"/>
      <c r="Q34939" s="99"/>
    </row>
    <row r="34940" spans="16:17" x14ac:dyDescent="0.3">
      <c r="P34940" s="99"/>
      <c r="Q34940" s="99"/>
    </row>
    <row r="34941" spans="16:17" x14ac:dyDescent="0.3">
      <c r="P34941" s="99"/>
      <c r="Q34941" s="99"/>
    </row>
    <row r="34942" spans="16:17" x14ac:dyDescent="0.3">
      <c r="P34942" s="99"/>
      <c r="Q34942" s="99"/>
    </row>
    <row r="34943" spans="16:17" x14ac:dyDescent="0.3">
      <c r="P34943" s="99"/>
      <c r="Q34943" s="99"/>
    </row>
    <row r="34944" spans="16:17" x14ac:dyDescent="0.3">
      <c r="P34944" s="99"/>
      <c r="Q34944" s="99"/>
    </row>
    <row r="34945" spans="16:17" x14ac:dyDescent="0.3">
      <c r="P34945" s="99"/>
      <c r="Q34945" s="99"/>
    </row>
    <row r="34946" spans="16:17" x14ac:dyDescent="0.3">
      <c r="P34946" s="99"/>
      <c r="Q34946" s="99"/>
    </row>
    <row r="34947" spans="16:17" x14ac:dyDescent="0.3">
      <c r="P34947" s="99"/>
      <c r="Q34947" s="99"/>
    </row>
    <row r="34948" spans="16:17" x14ac:dyDescent="0.3">
      <c r="P34948" s="99"/>
      <c r="Q34948" s="99"/>
    </row>
    <row r="34949" spans="16:17" x14ac:dyDescent="0.3">
      <c r="P34949" s="99"/>
      <c r="Q34949" s="99"/>
    </row>
    <row r="34950" spans="16:17" x14ac:dyDescent="0.3">
      <c r="P34950" s="99"/>
      <c r="Q34950" s="99"/>
    </row>
    <row r="34951" spans="16:17" x14ac:dyDescent="0.3">
      <c r="P34951" s="99"/>
      <c r="Q34951" s="99"/>
    </row>
    <row r="34952" spans="16:17" x14ac:dyDescent="0.3">
      <c r="P34952" s="99"/>
      <c r="Q34952" s="99"/>
    </row>
    <row r="34953" spans="16:17" x14ac:dyDescent="0.3">
      <c r="P34953" s="99"/>
      <c r="Q34953" s="99"/>
    </row>
    <row r="34954" spans="16:17" x14ac:dyDescent="0.3">
      <c r="P34954" s="99"/>
      <c r="Q34954" s="99"/>
    </row>
    <row r="34955" spans="16:17" x14ac:dyDescent="0.3">
      <c r="P34955" s="99"/>
      <c r="Q34955" s="99"/>
    </row>
    <row r="34956" spans="16:17" x14ac:dyDescent="0.3">
      <c r="P34956" s="99"/>
      <c r="Q34956" s="99"/>
    </row>
    <row r="34957" spans="16:17" x14ac:dyDescent="0.3">
      <c r="P34957" s="99"/>
      <c r="Q34957" s="99"/>
    </row>
    <row r="34958" spans="16:17" x14ac:dyDescent="0.3">
      <c r="P34958" s="99"/>
      <c r="Q34958" s="99"/>
    </row>
    <row r="34959" spans="16:17" x14ac:dyDescent="0.3">
      <c r="P34959" s="99"/>
      <c r="Q34959" s="99"/>
    </row>
    <row r="34960" spans="16:17" x14ac:dyDescent="0.3">
      <c r="P34960" s="99"/>
      <c r="Q34960" s="99"/>
    </row>
    <row r="34961" spans="16:17" x14ac:dyDescent="0.3">
      <c r="P34961" s="99"/>
      <c r="Q34961" s="99"/>
    </row>
    <row r="34962" spans="16:17" x14ac:dyDescent="0.3">
      <c r="P34962" s="99"/>
      <c r="Q34962" s="99"/>
    </row>
    <row r="34963" spans="16:17" x14ac:dyDescent="0.3">
      <c r="P34963" s="99"/>
      <c r="Q34963" s="99"/>
    </row>
    <row r="34964" spans="16:17" x14ac:dyDescent="0.3">
      <c r="P34964" s="99"/>
      <c r="Q34964" s="99"/>
    </row>
    <row r="34965" spans="16:17" x14ac:dyDescent="0.3">
      <c r="P34965" s="99"/>
      <c r="Q34965" s="99"/>
    </row>
    <row r="34966" spans="16:17" x14ac:dyDescent="0.3">
      <c r="P34966" s="99"/>
      <c r="Q34966" s="99"/>
    </row>
    <row r="34967" spans="16:17" x14ac:dyDescent="0.3">
      <c r="P34967" s="99"/>
      <c r="Q34967" s="99"/>
    </row>
    <row r="34968" spans="16:17" x14ac:dyDescent="0.3">
      <c r="P34968" s="99"/>
      <c r="Q34968" s="99"/>
    </row>
    <row r="34969" spans="16:17" x14ac:dyDescent="0.3">
      <c r="P34969" s="99"/>
      <c r="Q34969" s="99"/>
    </row>
    <row r="34970" spans="16:17" x14ac:dyDescent="0.3">
      <c r="P34970" s="99"/>
      <c r="Q34970" s="99"/>
    </row>
    <row r="34971" spans="16:17" x14ac:dyDescent="0.3">
      <c r="P34971" s="99"/>
      <c r="Q34971" s="99"/>
    </row>
    <row r="34972" spans="16:17" x14ac:dyDescent="0.3">
      <c r="P34972" s="99"/>
      <c r="Q34972" s="99"/>
    </row>
    <row r="34973" spans="16:17" x14ac:dyDescent="0.3">
      <c r="P34973" s="99"/>
      <c r="Q34973" s="99"/>
    </row>
    <row r="34974" spans="16:17" x14ac:dyDescent="0.3">
      <c r="P34974" s="99"/>
      <c r="Q34974" s="99"/>
    </row>
    <row r="34975" spans="16:17" x14ac:dyDescent="0.3">
      <c r="P34975" s="99"/>
      <c r="Q34975" s="99"/>
    </row>
    <row r="34976" spans="16:17" x14ac:dyDescent="0.3">
      <c r="P34976" s="99"/>
      <c r="Q34976" s="99"/>
    </row>
    <row r="34977" spans="16:17" x14ac:dyDescent="0.3">
      <c r="P34977" s="99"/>
      <c r="Q34977" s="99"/>
    </row>
    <row r="34978" spans="16:17" x14ac:dyDescent="0.3">
      <c r="P34978" s="99"/>
      <c r="Q34978" s="99"/>
    </row>
    <row r="34979" spans="16:17" x14ac:dyDescent="0.3">
      <c r="P34979" s="99"/>
      <c r="Q34979" s="99"/>
    </row>
    <row r="34980" spans="16:17" x14ac:dyDescent="0.3">
      <c r="P34980" s="99"/>
      <c r="Q34980" s="99"/>
    </row>
    <row r="34981" spans="16:17" x14ac:dyDescent="0.3">
      <c r="P34981" s="99"/>
      <c r="Q34981" s="99"/>
    </row>
    <row r="34982" spans="16:17" x14ac:dyDescent="0.3">
      <c r="P34982" s="99"/>
      <c r="Q34982" s="99"/>
    </row>
    <row r="34983" spans="16:17" x14ac:dyDescent="0.3">
      <c r="P34983" s="99"/>
      <c r="Q34983" s="99"/>
    </row>
    <row r="34984" spans="16:17" x14ac:dyDescent="0.3">
      <c r="P34984" s="99"/>
      <c r="Q34984" s="99"/>
    </row>
    <row r="34985" spans="16:17" x14ac:dyDescent="0.3">
      <c r="P34985" s="99"/>
      <c r="Q34985" s="99"/>
    </row>
    <row r="34986" spans="16:17" x14ac:dyDescent="0.3">
      <c r="P34986" s="99"/>
      <c r="Q34986" s="99"/>
    </row>
    <row r="34987" spans="16:17" x14ac:dyDescent="0.3">
      <c r="P34987" s="99"/>
      <c r="Q34987" s="99"/>
    </row>
    <row r="34988" spans="16:17" x14ac:dyDescent="0.3">
      <c r="P34988" s="99"/>
      <c r="Q34988" s="99"/>
    </row>
    <row r="34989" spans="16:17" x14ac:dyDescent="0.3">
      <c r="P34989" s="99"/>
      <c r="Q34989" s="99"/>
    </row>
    <row r="34990" spans="16:17" x14ac:dyDescent="0.3">
      <c r="P34990" s="99"/>
      <c r="Q34990" s="99"/>
    </row>
    <row r="34991" spans="16:17" x14ac:dyDescent="0.3">
      <c r="P34991" s="99"/>
      <c r="Q34991" s="99"/>
    </row>
    <row r="34992" spans="16:17" x14ac:dyDescent="0.3">
      <c r="P34992" s="99"/>
      <c r="Q34992" s="99"/>
    </row>
    <row r="34993" spans="16:17" x14ac:dyDescent="0.3">
      <c r="P34993" s="99"/>
      <c r="Q34993" s="99"/>
    </row>
    <row r="34994" spans="16:17" x14ac:dyDescent="0.3">
      <c r="P34994" s="99"/>
      <c r="Q34994" s="99"/>
    </row>
    <row r="34995" spans="16:17" x14ac:dyDescent="0.3">
      <c r="P34995" s="99"/>
      <c r="Q34995" s="99"/>
    </row>
    <row r="34996" spans="16:17" x14ac:dyDescent="0.3">
      <c r="P34996" s="99"/>
      <c r="Q34996" s="99"/>
    </row>
    <row r="34997" spans="16:17" x14ac:dyDescent="0.3">
      <c r="P34997" s="99"/>
      <c r="Q34997" s="99"/>
    </row>
    <row r="34998" spans="16:17" x14ac:dyDescent="0.3">
      <c r="P34998" s="99"/>
      <c r="Q34998" s="99"/>
    </row>
    <row r="34999" spans="16:17" x14ac:dyDescent="0.3">
      <c r="P34999" s="99"/>
      <c r="Q34999" s="99"/>
    </row>
    <row r="35000" spans="16:17" x14ac:dyDescent="0.3">
      <c r="P35000" s="99"/>
      <c r="Q35000" s="99"/>
    </row>
    <row r="35001" spans="16:17" x14ac:dyDescent="0.3">
      <c r="P35001" s="99"/>
      <c r="Q35001" s="99"/>
    </row>
    <row r="35002" spans="16:17" x14ac:dyDescent="0.3">
      <c r="P35002" s="99"/>
      <c r="Q35002" s="99"/>
    </row>
    <row r="35003" spans="16:17" x14ac:dyDescent="0.3">
      <c r="P35003" s="99"/>
      <c r="Q35003" s="99"/>
    </row>
    <row r="35004" spans="16:17" x14ac:dyDescent="0.3">
      <c r="P35004" s="99"/>
      <c r="Q35004" s="99"/>
    </row>
    <row r="35005" spans="16:17" x14ac:dyDescent="0.3">
      <c r="P35005" s="99"/>
      <c r="Q35005" s="99"/>
    </row>
    <row r="35006" spans="16:17" x14ac:dyDescent="0.3">
      <c r="P35006" s="99"/>
      <c r="Q35006" s="99"/>
    </row>
    <row r="35007" spans="16:17" x14ac:dyDescent="0.3">
      <c r="P35007" s="99"/>
      <c r="Q35007" s="99"/>
    </row>
    <row r="35008" spans="16:17" x14ac:dyDescent="0.3">
      <c r="P35008" s="99"/>
      <c r="Q35008" s="99"/>
    </row>
    <row r="35009" spans="16:17" x14ac:dyDescent="0.3">
      <c r="P35009" s="99"/>
      <c r="Q35009" s="99"/>
    </row>
    <row r="35010" spans="16:17" x14ac:dyDescent="0.3">
      <c r="P35010" s="99"/>
      <c r="Q35010" s="99"/>
    </row>
    <row r="35011" spans="16:17" x14ac:dyDescent="0.3">
      <c r="P35011" s="99"/>
      <c r="Q35011" s="99"/>
    </row>
    <row r="35012" spans="16:17" x14ac:dyDescent="0.3">
      <c r="P35012" s="99"/>
      <c r="Q35012" s="99"/>
    </row>
    <row r="35013" spans="16:17" x14ac:dyDescent="0.3">
      <c r="P35013" s="99"/>
      <c r="Q35013" s="99"/>
    </row>
    <row r="35014" spans="16:17" x14ac:dyDescent="0.3">
      <c r="P35014" s="99"/>
      <c r="Q35014" s="99"/>
    </row>
    <row r="35015" spans="16:17" x14ac:dyDescent="0.3">
      <c r="P35015" s="99"/>
      <c r="Q35015" s="99"/>
    </row>
    <row r="35016" spans="16:17" x14ac:dyDescent="0.3">
      <c r="P35016" s="99"/>
      <c r="Q35016" s="99"/>
    </row>
    <row r="35017" spans="16:17" x14ac:dyDescent="0.3">
      <c r="P35017" s="99"/>
      <c r="Q35017" s="99"/>
    </row>
    <row r="35018" spans="16:17" x14ac:dyDescent="0.3">
      <c r="P35018" s="99"/>
      <c r="Q35018" s="99"/>
    </row>
    <row r="35019" spans="16:17" x14ac:dyDescent="0.3">
      <c r="P35019" s="99"/>
      <c r="Q35019" s="99"/>
    </row>
    <row r="35020" spans="16:17" x14ac:dyDescent="0.3">
      <c r="P35020" s="99"/>
      <c r="Q35020" s="99"/>
    </row>
    <row r="35021" spans="16:17" x14ac:dyDescent="0.3">
      <c r="P35021" s="99"/>
      <c r="Q35021" s="99"/>
    </row>
    <row r="35022" spans="16:17" x14ac:dyDescent="0.3">
      <c r="P35022" s="99"/>
      <c r="Q35022" s="99"/>
    </row>
    <row r="35023" spans="16:17" x14ac:dyDescent="0.3">
      <c r="P35023" s="99"/>
      <c r="Q35023" s="99"/>
    </row>
    <row r="35024" spans="16:17" x14ac:dyDescent="0.3">
      <c r="P35024" s="99"/>
      <c r="Q35024" s="99"/>
    </row>
    <row r="35025" spans="16:17" x14ac:dyDescent="0.3">
      <c r="P35025" s="99"/>
      <c r="Q35025" s="99"/>
    </row>
    <row r="35026" spans="16:17" x14ac:dyDescent="0.3">
      <c r="P35026" s="99"/>
      <c r="Q35026" s="99"/>
    </row>
    <row r="35027" spans="16:17" x14ac:dyDescent="0.3">
      <c r="P35027" s="99"/>
      <c r="Q35027" s="99"/>
    </row>
    <row r="35028" spans="16:17" x14ac:dyDescent="0.3">
      <c r="P35028" s="99"/>
      <c r="Q35028" s="99"/>
    </row>
    <row r="35029" spans="16:17" x14ac:dyDescent="0.3">
      <c r="P35029" s="99"/>
      <c r="Q35029" s="99"/>
    </row>
    <row r="35030" spans="16:17" x14ac:dyDescent="0.3">
      <c r="P35030" s="99"/>
      <c r="Q35030" s="99"/>
    </row>
    <row r="35031" spans="16:17" x14ac:dyDescent="0.3">
      <c r="P35031" s="99"/>
      <c r="Q35031" s="99"/>
    </row>
    <row r="35032" spans="16:17" x14ac:dyDescent="0.3">
      <c r="P35032" s="99"/>
      <c r="Q35032" s="99"/>
    </row>
    <row r="35033" spans="16:17" x14ac:dyDescent="0.3">
      <c r="P35033" s="99"/>
      <c r="Q35033" s="99"/>
    </row>
    <row r="35034" spans="16:17" x14ac:dyDescent="0.3">
      <c r="P35034" s="99"/>
      <c r="Q35034" s="99"/>
    </row>
    <row r="35035" spans="16:17" x14ac:dyDescent="0.3">
      <c r="P35035" s="99"/>
      <c r="Q35035" s="99"/>
    </row>
    <row r="35036" spans="16:17" x14ac:dyDescent="0.3">
      <c r="P35036" s="99"/>
      <c r="Q35036" s="99"/>
    </row>
    <row r="35037" spans="16:17" x14ac:dyDescent="0.3">
      <c r="P35037" s="99"/>
      <c r="Q35037" s="99"/>
    </row>
    <row r="35038" spans="16:17" x14ac:dyDescent="0.3">
      <c r="P35038" s="99"/>
      <c r="Q35038" s="99"/>
    </row>
    <row r="35039" spans="16:17" x14ac:dyDescent="0.3">
      <c r="P35039" s="99"/>
      <c r="Q35039" s="99"/>
    </row>
    <row r="35040" spans="16:17" x14ac:dyDescent="0.3">
      <c r="P35040" s="99"/>
      <c r="Q35040" s="99"/>
    </row>
    <row r="35041" spans="16:17" x14ac:dyDescent="0.3">
      <c r="P35041" s="99"/>
      <c r="Q35041" s="99"/>
    </row>
    <row r="35042" spans="16:17" x14ac:dyDescent="0.3">
      <c r="P35042" s="99"/>
      <c r="Q35042" s="99"/>
    </row>
    <row r="35043" spans="16:17" x14ac:dyDescent="0.3">
      <c r="P35043" s="99"/>
      <c r="Q35043" s="99"/>
    </row>
    <row r="35044" spans="16:17" x14ac:dyDescent="0.3">
      <c r="P35044" s="99"/>
      <c r="Q35044" s="99"/>
    </row>
    <row r="35045" spans="16:17" x14ac:dyDescent="0.3">
      <c r="P35045" s="99"/>
      <c r="Q35045" s="99"/>
    </row>
    <row r="35046" spans="16:17" x14ac:dyDescent="0.3">
      <c r="P35046" s="99"/>
      <c r="Q35046" s="99"/>
    </row>
    <row r="35047" spans="16:17" x14ac:dyDescent="0.3">
      <c r="P35047" s="99"/>
      <c r="Q35047" s="99"/>
    </row>
    <row r="35048" spans="16:17" x14ac:dyDescent="0.3">
      <c r="P35048" s="99"/>
      <c r="Q35048" s="99"/>
    </row>
    <row r="35049" spans="16:17" x14ac:dyDescent="0.3">
      <c r="P35049" s="99"/>
      <c r="Q35049" s="99"/>
    </row>
    <row r="35050" spans="16:17" x14ac:dyDescent="0.3">
      <c r="P35050" s="99"/>
      <c r="Q35050" s="99"/>
    </row>
    <row r="35051" spans="16:17" x14ac:dyDescent="0.3">
      <c r="P35051" s="99"/>
      <c r="Q35051" s="99"/>
    </row>
    <row r="35052" spans="16:17" x14ac:dyDescent="0.3">
      <c r="P35052" s="99"/>
      <c r="Q35052" s="99"/>
    </row>
    <row r="35053" spans="16:17" x14ac:dyDescent="0.3">
      <c r="P35053" s="99"/>
      <c r="Q35053" s="99"/>
    </row>
    <row r="35054" spans="16:17" x14ac:dyDescent="0.3">
      <c r="P35054" s="99"/>
      <c r="Q35054" s="99"/>
    </row>
    <row r="35055" spans="16:17" x14ac:dyDescent="0.3">
      <c r="P35055" s="99"/>
      <c r="Q35055" s="99"/>
    </row>
    <row r="35056" spans="16:17" x14ac:dyDescent="0.3">
      <c r="P35056" s="99"/>
      <c r="Q35056" s="99"/>
    </row>
    <row r="35057" spans="16:17" x14ac:dyDescent="0.3">
      <c r="P35057" s="99"/>
      <c r="Q35057" s="99"/>
    </row>
    <row r="35058" spans="16:17" x14ac:dyDescent="0.3">
      <c r="P35058" s="99"/>
      <c r="Q35058" s="99"/>
    </row>
    <row r="35059" spans="16:17" x14ac:dyDescent="0.3">
      <c r="P35059" s="99"/>
      <c r="Q35059" s="99"/>
    </row>
    <row r="35060" spans="16:17" x14ac:dyDescent="0.3">
      <c r="P35060" s="99"/>
      <c r="Q35060" s="99"/>
    </row>
    <row r="35061" spans="16:17" x14ac:dyDescent="0.3">
      <c r="P35061" s="99"/>
      <c r="Q35061" s="99"/>
    </row>
    <row r="35062" spans="16:17" x14ac:dyDescent="0.3">
      <c r="P35062" s="99"/>
      <c r="Q35062" s="99"/>
    </row>
    <row r="35063" spans="16:17" x14ac:dyDescent="0.3">
      <c r="P35063" s="99"/>
      <c r="Q35063" s="99"/>
    </row>
    <row r="35064" spans="16:17" x14ac:dyDescent="0.3">
      <c r="P35064" s="99"/>
      <c r="Q35064" s="99"/>
    </row>
    <row r="35065" spans="16:17" x14ac:dyDescent="0.3">
      <c r="P35065" s="99"/>
      <c r="Q35065" s="99"/>
    </row>
    <row r="35066" spans="16:17" x14ac:dyDescent="0.3">
      <c r="P35066" s="99"/>
      <c r="Q35066" s="99"/>
    </row>
    <row r="35067" spans="16:17" x14ac:dyDescent="0.3">
      <c r="P35067" s="99"/>
      <c r="Q35067" s="99"/>
    </row>
    <row r="35068" spans="16:17" x14ac:dyDescent="0.3">
      <c r="P35068" s="99"/>
      <c r="Q35068" s="99"/>
    </row>
    <row r="35069" spans="16:17" x14ac:dyDescent="0.3">
      <c r="P35069" s="99"/>
      <c r="Q35069" s="99"/>
    </row>
    <row r="35070" spans="16:17" x14ac:dyDescent="0.3">
      <c r="P35070" s="99"/>
      <c r="Q35070" s="99"/>
    </row>
    <row r="35071" spans="16:17" x14ac:dyDescent="0.3">
      <c r="P35071" s="99"/>
      <c r="Q35071" s="99"/>
    </row>
    <row r="35072" spans="16:17" x14ac:dyDescent="0.3">
      <c r="P35072" s="99"/>
      <c r="Q35072" s="99"/>
    </row>
    <row r="35073" spans="16:17" x14ac:dyDescent="0.3">
      <c r="P35073" s="99"/>
      <c r="Q35073" s="99"/>
    </row>
    <row r="35074" spans="16:17" x14ac:dyDescent="0.3">
      <c r="P35074" s="99"/>
      <c r="Q35074" s="99"/>
    </row>
    <row r="35075" spans="16:17" x14ac:dyDescent="0.3">
      <c r="P35075" s="99"/>
      <c r="Q35075" s="99"/>
    </row>
    <row r="35076" spans="16:17" x14ac:dyDescent="0.3">
      <c r="P35076" s="99"/>
      <c r="Q35076" s="99"/>
    </row>
    <row r="35077" spans="16:17" x14ac:dyDescent="0.3">
      <c r="P35077" s="99"/>
      <c r="Q35077" s="99"/>
    </row>
    <row r="35078" spans="16:17" x14ac:dyDescent="0.3">
      <c r="P35078" s="99"/>
      <c r="Q35078" s="99"/>
    </row>
    <row r="35079" spans="16:17" x14ac:dyDescent="0.3">
      <c r="P35079" s="99"/>
      <c r="Q35079" s="99"/>
    </row>
    <row r="35080" spans="16:17" x14ac:dyDescent="0.3">
      <c r="P35080" s="99"/>
      <c r="Q35080" s="99"/>
    </row>
    <row r="35081" spans="16:17" x14ac:dyDescent="0.3">
      <c r="P35081" s="99"/>
      <c r="Q35081" s="99"/>
    </row>
    <row r="35082" spans="16:17" x14ac:dyDescent="0.3">
      <c r="P35082" s="99"/>
      <c r="Q35082" s="99"/>
    </row>
    <row r="35083" spans="16:17" x14ac:dyDescent="0.3">
      <c r="P35083" s="99"/>
      <c r="Q35083" s="99"/>
    </row>
    <row r="35084" spans="16:17" x14ac:dyDescent="0.3">
      <c r="P35084" s="99"/>
      <c r="Q35084" s="99"/>
    </row>
    <row r="35085" spans="16:17" x14ac:dyDescent="0.3">
      <c r="P35085" s="99"/>
      <c r="Q35085" s="99"/>
    </row>
    <row r="35086" spans="16:17" x14ac:dyDescent="0.3">
      <c r="P35086" s="99"/>
      <c r="Q35086" s="99"/>
    </row>
    <row r="35087" spans="16:17" x14ac:dyDescent="0.3">
      <c r="P35087" s="99"/>
      <c r="Q35087" s="99"/>
    </row>
    <row r="35088" spans="16:17" x14ac:dyDescent="0.3">
      <c r="P35088" s="99"/>
      <c r="Q35088" s="99"/>
    </row>
    <row r="35089" spans="16:17" x14ac:dyDescent="0.3">
      <c r="P35089" s="99"/>
      <c r="Q35089" s="99"/>
    </row>
    <row r="35090" spans="16:17" x14ac:dyDescent="0.3">
      <c r="P35090" s="99"/>
      <c r="Q35090" s="99"/>
    </row>
    <row r="35091" spans="16:17" x14ac:dyDescent="0.3">
      <c r="P35091" s="99"/>
      <c r="Q35091" s="99"/>
    </row>
    <row r="35092" spans="16:17" x14ac:dyDescent="0.3">
      <c r="P35092" s="99"/>
      <c r="Q35092" s="99"/>
    </row>
    <row r="35093" spans="16:17" x14ac:dyDescent="0.3">
      <c r="P35093" s="99"/>
      <c r="Q35093" s="99"/>
    </row>
    <row r="35094" spans="16:17" x14ac:dyDescent="0.3">
      <c r="P35094" s="99"/>
      <c r="Q35094" s="99"/>
    </row>
    <row r="35095" spans="16:17" x14ac:dyDescent="0.3">
      <c r="P35095" s="99"/>
      <c r="Q35095" s="99"/>
    </row>
    <row r="35096" spans="16:17" x14ac:dyDescent="0.3">
      <c r="P35096" s="99"/>
      <c r="Q35096" s="99"/>
    </row>
    <row r="35097" spans="16:17" x14ac:dyDescent="0.3">
      <c r="P35097" s="99"/>
      <c r="Q35097" s="99"/>
    </row>
    <row r="35098" spans="16:17" x14ac:dyDescent="0.3">
      <c r="P35098" s="99"/>
      <c r="Q35098" s="99"/>
    </row>
    <row r="35099" spans="16:17" x14ac:dyDescent="0.3">
      <c r="P35099" s="99"/>
      <c r="Q35099" s="99"/>
    </row>
    <row r="35100" spans="16:17" x14ac:dyDescent="0.3">
      <c r="P35100" s="99"/>
      <c r="Q35100" s="99"/>
    </row>
    <row r="35101" spans="16:17" x14ac:dyDescent="0.3">
      <c r="P35101" s="99"/>
      <c r="Q35101" s="99"/>
    </row>
    <row r="35102" spans="16:17" x14ac:dyDescent="0.3">
      <c r="P35102" s="99"/>
      <c r="Q35102" s="99"/>
    </row>
    <row r="35103" spans="16:17" x14ac:dyDescent="0.3">
      <c r="P35103" s="99"/>
      <c r="Q35103" s="99"/>
    </row>
    <row r="35104" spans="16:17" x14ac:dyDescent="0.3">
      <c r="P35104" s="99"/>
      <c r="Q35104" s="99"/>
    </row>
    <row r="35105" spans="16:17" x14ac:dyDescent="0.3">
      <c r="P35105" s="99"/>
      <c r="Q35105" s="99"/>
    </row>
    <row r="35106" spans="16:17" x14ac:dyDescent="0.3">
      <c r="P35106" s="99"/>
      <c r="Q35106" s="99"/>
    </row>
    <row r="35107" spans="16:17" x14ac:dyDescent="0.3">
      <c r="P35107" s="99"/>
      <c r="Q35107" s="99"/>
    </row>
    <row r="35108" spans="16:17" x14ac:dyDescent="0.3">
      <c r="P35108" s="99"/>
      <c r="Q35108" s="99"/>
    </row>
    <row r="35109" spans="16:17" x14ac:dyDescent="0.3">
      <c r="P35109" s="99"/>
      <c r="Q35109" s="99"/>
    </row>
    <row r="35110" spans="16:17" x14ac:dyDescent="0.3">
      <c r="P35110" s="99"/>
      <c r="Q35110" s="99"/>
    </row>
    <row r="35111" spans="16:17" x14ac:dyDescent="0.3">
      <c r="P35111" s="99"/>
      <c r="Q35111" s="99"/>
    </row>
    <row r="35112" spans="16:17" x14ac:dyDescent="0.3">
      <c r="P35112" s="99"/>
      <c r="Q35112" s="99"/>
    </row>
    <row r="35113" spans="16:17" x14ac:dyDescent="0.3">
      <c r="P35113" s="99"/>
      <c r="Q35113" s="99"/>
    </row>
    <row r="35114" spans="16:17" x14ac:dyDescent="0.3">
      <c r="P35114" s="99"/>
      <c r="Q35114" s="99"/>
    </row>
    <row r="35115" spans="16:17" x14ac:dyDescent="0.3">
      <c r="P35115" s="99"/>
      <c r="Q35115" s="99"/>
    </row>
    <row r="35116" spans="16:17" x14ac:dyDescent="0.3">
      <c r="P35116" s="99"/>
      <c r="Q35116" s="99"/>
    </row>
    <row r="35117" spans="16:17" x14ac:dyDescent="0.3">
      <c r="P35117" s="99"/>
      <c r="Q35117" s="99"/>
    </row>
    <row r="35118" spans="16:17" x14ac:dyDescent="0.3">
      <c r="P35118" s="99"/>
      <c r="Q35118" s="99"/>
    </row>
    <row r="35119" spans="16:17" x14ac:dyDescent="0.3">
      <c r="P35119" s="99"/>
      <c r="Q35119" s="99"/>
    </row>
    <row r="35120" spans="16:17" x14ac:dyDescent="0.3">
      <c r="P35120" s="99"/>
      <c r="Q35120" s="99"/>
    </row>
    <row r="35121" spans="16:17" x14ac:dyDescent="0.3">
      <c r="P35121" s="99"/>
      <c r="Q35121" s="99"/>
    </row>
    <row r="35122" spans="16:17" x14ac:dyDescent="0.3">
      <c r="P35122" s="99"/>
      <c r="Q35122" s="99"/>
    </row>
    <row r="35123" spans="16:17" x14ac:dyDescent="0.3">
      <c r="P35123" s="99"/>
      <c r="Q35123" s="99"/>
    </row>
    <row r="35124" spans="16:17" x14ac:dyDescent="0.3">
      <c r="P35124" s="99"/>
      <c r="Q35124" s="99"/>
    </row>
    <row r="35125" spans="16:17" x14ac:dyDescent="0.3">
      <c r="P35125" s="99"/>
      <c r="Q35125" s="99"/>
    </row>
    <row r="35126" spans="16:17" x14ac:dyDescent="0.3">
      <c r="P35126" s="99"/>
      <c r="Q35126" s="99"/>
    </row>
    <row r="35127" spans="16:17" x14ac:dyDescent="0.3">
      <c r="P35127" s="99"/>
      <c r="Q35127" s="99"/>
    </row>
    <row r="35128" spans="16:17" x14ac:dyDescent="0.3">
      <c r="P35128" s="99"/>
      <c r="Q35128" s="99"/>
    </row>
    <row r="35129" spans="16:17" x14ac:dyDescent="0.3">
      <c r="P35129" s="99"/>
      <c r="Q35129" s="99"/>
    </row>
    <row r="35130" spans="16:17" x14ac:dyDescent="0.3">
      <c r="P35130" s="99"/>
      <c r="Q35130" s="99"/>
    </row>
    <row r="35131" spans="16:17" x14ac:dyDescent="0.3">
      <c r="P35131" s="99"/>
      <c r="Q35131" s="99"/>
    </row>
    <row r="35132" spans="16:17" x14ac:dyDescent="0.3">
      <c r="P35132" s="99"/>
      <c r="Q35132" s="99"/>
    </row>
    <row r="35133" spans="16:17" x14ac:dyDescent="0.3">
      <c r="P35133" s="99"/>
      <c r="Q35133" s="99"/>
    </row>
    <row r="35134" spans="16:17" x14ac:dyDescent="0.3">
      <c r="P35134" s="99"/>
      <c r="Q35134" s="99"/>
    </row>
    <row r="35135" spans="16:17" x14ac:dyDescent="0.3">
      <c r="P35135" s="99"/>
      <c r="Q35135" s="99"/>
    </row>
    <row r="35136" spans="16:17" x14ac:dyDescent="0.3">
      <c r="P35136" s="99"/>
      <c r="Q35136" s="99"/>
    </row>
    <row r="35137" spans="16:17" x14ac:dyDescent="0.3">
      <c r="P35137" s="99"/>
      <c r="Q35137" s="99"/>
    </row>
    <row r="35138" spans="16:17" x14ac:dyDescent="0.3">
      <c r="P35138" s="99"/>
      <c r="Q35138" s="99"/>
    </row>
    <row r="35139" spans="16:17" x14ac:dyDescent="0.3">
      <c r="P35139" s="99"/>
      <c r="Q35139" s="99"/>
    </row>
    <row r="35140" spans="16:17" x14ac:dyDescent="0.3">
      <c r="P35140" s="99"/>
      <c r="Q35140" s="99"/>
    </row>
    <row r="35141" spans="16:17" x14ac:dyDescent="0.3">
      <c r="P35141" s="99"/>
      <c r="Q35141" s="99"/>
    </row>
    <row r="35142" spans="16:17" x14ac:dyDescent="0.3">
      <c r="P35142" s="99"/>
      <c r="Q35142" s="99"/>
    </row>
    <row r="35143" spans="16:17" x14ac:dyDescent="0.3">
      <c r="P35143" s="99"/>
      <c r="Q35143" s="99"/>
    </row>
    <row r="35144" spans="16:17" x14ac:dyDescent="0.3">
      <c r="P35144" s="99"/>
      <c r="Q35144" s="99"/>
    </row>
    <row r="35145" spans="16:17" x14ac:dyDescent="0.3">
      <c r="P35145" s="99"/>
      <c r="Q35145" s="99"/>
    </row>
    <row r="35146" spans="16:17" x14ac:dyDescent="0.3">
      <c r="P35146" s="99"/>
      <c r="Q35146" s="99"/>
    </row>
    <row r="35147" spans="16:17" x14ac:dyDescent="0.3">
      <c r="P35147" s="99"/>
      <c r="Q35147" s="99"/>
    </row>
    <row r="35148" spans="16:17" x14ac:dyDescent="0.3">
      <c r="P35148" s="99"/>
      <c r="Q35148" s="99"/>
    </row>
    <row r="35149" spans="16:17" x14ac:dyDescent="0.3">
      <c r="P35149" s="99"/>
      <c r="Q35149" s="99"/>
    </row>
    <row r="35150" spans="16:17" x14ac:dyDescent="0.3">
      <c r="P35150" s="99"/>
      <c r="Q35150" s="99"/>
    </row>
    <row r="35151" spans="16:17" x14ac:dyDescent="0.3">
      <c r="P35151" s="99"/>
      <c r="Q35151" s="99"/>
    </row>
    <row r="35152" spans="16:17" x14ac:dyDescent="0.3">
      <c r="P35152" s="99"/>
      <c r="Q35152" s="99"/>
    </row>
    <row r="35153" spans="16:17" x14ac:dyDescent="0.3">
      <c r="P35153" s="99"/>
      <c r="Q35153" s="99"/>
    </row>
    <row r="35154" spans="16:17" x14ac:dyDescent="0.3">
      <c r="P35154" s="99"/>
      <c r="Q35154" s="99"/>
    </row>
    <row r="35155" spans="16:17" x14ac:dyDescent="0.3">
      <c r="P35155" s="99"/>
      <c r="Q35155" s="99"/>
    </row>
    <row r="35156" spans="16:17" x14ac:dyDescent="0.3">
      <c r="P35156" s="99"/>
      <c r="Q35156" s="99"/>
    </row>
    <row r="35157" spans="16:17" x14ac:dyDescent="0.3">
      <c r="P35157" s="99"/>
      <c r="Q35157" s="99"/>
    </row>
    <row r="35158" spans="16:17" x14ac:dyDescent="0.3">
      <c r="P35158" s="99"/>
      <c r="Q35158" s="99"/>
    </row>
    <row r="35159" spans="16:17" x14ac:dyDescent="0.3">
      <c r="P35159" s="99"/>
      <c r="Q35159" s="99"/>
    </row>
    <row r="35160" spans="16:17" x14ac:dyDescent="0.3">
      <c r="P35160" s="99"/>
      <c r="Q35160" s="99"/>
    </row>
    <row r="35161" spans="16:17" x14ac:dyDescent="0.3">
      <c r="P35161" s="99"/>
      <c r="Q35161" s="99"/>
    </row>
    <row r="35162" spans="16:17" x14ac:dyDescent="0.3">
      <c r="P35162" s="99"/>
      <c r="Q35162" s="99"/>
    </row>
    <row r="35163" spans="16:17" x14ac:dyDescent="0.3">
      <c r="P35163" s="99"/>
      <c r="Q35163" s="99"/>
    </row>
    <row r="35164" spans="16:17" x14ac:dyDescent="0.3">
      <c r="P35164" s="99"/>
      <c r="Q35164" s="99"/>
    </row>
    <row r="35165" spans="16:17" x14ac:dyDescent="0.3">
      <c r="P35165" s="99"/>
      <c r="Q35165" s="99"/>
    </row>
    <row r="35166" spans="16:17" x14ac:dyDescent="0.3">
      <c r="P35166" s="99"/>
      <c r="Q35166" s="99"/>
    </row>
    <row r="35167" spans="16:17" x14ac:dyDescent="0.3">
      <c r="P35167" s="99"/>
      <c r="Q35167" s="99"/>
    </row>
    <row r="35168" spans="16:17" x14ac:dyDescent="0.3">
      <c r="P35168" s="99"/>
      <c r="Q35168" s="99"/>
    </row>
    <row r="35169" spans="16:17" x14ac:dyDescent="0.3">
      <c r="P35169" s="99"/>
      <c r="Q35169" s="99"/>
    </row>
    <row r="35170" spans="16:17" x14ac:dyDescent="0.3">
      <c r="P35170" s="99"/>
      <c r="Q35170" s="99"/>
    </row>
    <row r="35171" spans="16:17" x14ac:dyDescent="0.3">
      <c r="P35171" s="99"/>
      <c r="Q35171" s="99"/>
    </row>
    <row r="35172" spans="16:17" x14ac:dyDescent="0.3">
      <c r="P35172" s="99"/>
      <c r="Q35172" s="99"/>
    </row>
    <row r="35173" spans="16:17" x14ac:dyDescent="0.3">
      <c r="P35173" s="99"/>
      <c r="Q35173" s="99"/>
    </row>
    <row r="35174" spans="16:17" x14ac:dyDescent="0.3">
      <c r="P35174" s="99"/>
      <c r="Q35174" s="99"/>
    </row>
    <row r="35175" spans="16:17" x14ac:dyDescent="0.3">
      <c r="P35175" s="99"/>
      <c r="Q35175" s="99"/>
    </row>
    <row r="35176" spans="16:17" x14ac:dyDescent="0.3">
      <c r="P35176" s="99"/>
      <c r="Q35176" s="99"/>
    </row>
    <row r="35177" spans="16:17" x14ac:dyDescent="0.3">
      <c r="P35177" s="99"/>
      <c r="Q35177" s="99"/>
    </row>
    <row r="35178" spans="16:17" x14ac:dyDescent="0.3">
      <c r="P35178" s="99"/>
      <c r="Q35178" s="99"/>
    </row>
    <row r="35179" spans="16:17" x14ac:dyDescent="0.3">
      <c r="P35179" s="99"/>
      <c r="Q35179" s="99"/>
    </row>
    <row r="35180" spans="16:17" x14ac:dyDescent="0.3">
      <c r="P35180" s="99"/>
      <c r="Q35180" s="99"/>
    </row>
    <row r="35181" spans="16:17" x14ac:dyDescent="0.3">
      <c r="P35181" s="99"/>
      <c r="Q35181" s="99"/>
    </row>
    <row r="35182" spans="16:17" x14ac:dyDescent="0.3">
      <c r="P35182" s="99"/>
      <c r="Q35182" s="99"/>
    </row>
    <row r="35183" spans="16:17" x14ac:dyDescent="0.3">
      <c r="P35183" s="99"/>
      <c r="Q35183" s="99"/>
    </row>
    <row r="35184" spans="16:17" x14ac:dyDescent="0.3">
      <c r="P35184" s="99"/>
      <c r="Q35184" s="99"/>
    </row>
    <row r="35185" spans="16:17" x14ac:dyDescent="0.3">
      <c r="P35185" s="99"/>
      <c r="Q35185" s="99"/>
    </row>
    <row r="35186" spans="16:17" x14ac:dyDescent="0.3">
      <c r="P35186" s="99"/>
      <c r="Q35186" s="99"/>
    </row>
    <row r="35187" spans="16:17" x14ac:dyDescent="0.3">
      <c r="P35187" s="99"/>
      <c r="Q35187" s="99"/>
    </row>
    <row r="35188" spans="16:17" x14ac:dyDescent="0.3">
      <c r="P35188" s="99"/>
      <c r="Q35188" s="99"/>
    </row>
    <row r="35189" spans="16:17" x14ac:dyDescent="0.3">
      <c r="P35189" s="99"/>
      <c r="Q35189" s="99"/>
    </row>
    <row r="35190" spans="16:17" x14ac:dyDescent="0.3">
      <c r="P35190" s="99"/>
      <c r="Q35190" s="99"/>
    </row>
    <row r="35191" spans="16:17" x14ac:dyDescent="0.3">
      <c r="P35191" s="99"/>
      <c r="Q35191" s="99"/>
    </row>
    <row r="35192" spans="16:17" x14ac:dyDescent="0.3">
      <c r="P35192" s="99"/>
      <c r="Q35192" s="99"/>
    </row>
    <row r="35193" spans="16:17" x14ac:dyDescent="0.3">
      <c r="P35193" s="99"/>
      <c r="Q35193" s="99"/>
    </row>
    <row r="35194" spans="16:17" x14ac:dyDescent="0.3">
      <c r="P35194" s="99"/>
      <c r="Q35194" s="99"/>
    </row>
    <row r="35195" spans="16:17" x14ac:dyDescent="0.3">
      <c r="P35195" s="99"/>
      <c r="Q35195" s="99"/>
    </row>
    <row r="35196" spans="16:17" x14ac:dyDescent="0.3">
      <c r="P35196" s="99"/>
      <c r="Q35196" s="99"/>
    </row>
    <row r="35197" spans="16:17" x14ac:dyDescent="0.3">
      <c r="P35197" s="99"/>
      <c r="Q35197" s="99"/>
    </row>
    <row r="35198" spans="16:17" x14ac:dyDescent="0.3">
      <c r="P35198" s="99"/>
      <c r="Q35198" s="99"/>
    </row>
    <row r="35199" spans="16:17" x14ac:dyDescent="0.3">
      <c r="P35199" s="99"/>
      <c r="Q35199" s="99"/>
    </row>
    <row r="35200" spans="16:17" x14ac:dyDescent="0.3">
      <c r="P35200" s="99"/>
      <c r="Q35200" s="99"/>
    </row>
    <row r="35201" spans="16:17" x14ac:dyDescent="0.3">
      <c r="P35201" s="99"/>
      <c r="Q35201" s="99"/>
    </row>
    <row r="35202" spans="16:17" x14ac:dyDescent="0.3">
      <c r="P35202" s="99"/>
      <c r="Q35202" s="99"/>
    </row>
    <row r="35203" spans="16:17" x14ac:dyDescent="0.3">
      <c r="P35203" s="99"/>
      <c r="Q35203" s="99"/>
    </row>
    <row r="35204" spans="16:17" x14ac:dyDescent="0.3">
      <c r="P35204" s="99"/>
      <c r="Q35204" s="99"/>
    </row>
    <row r="35205" spans="16:17" x14ac:dyDescent="0.3">
      <c r="P35205" s="99"/>
      <c r="Q35205" s="99"/>
    </row>
    <row r="35206" spans="16:17" x14ac:dyDescent="0.3">
      <c r="P35206" s="99"/>
      <c r="Q35206" s="99"/>
    </row>
    <row r="35207" spans="16:17" x14ac:dyDescent="0.3">
      <c r="P35207" s="99"/>
      <c r="Q35207" s="99"/>
    </row>
    <row r="35208" spans="16:17" x14ac:dyDescent="0.3">
      <c r="P35208" s="99"/>
      <c r="Q35208" s="99"/>
    </row>
    <row r="35209" spans="16:17" x14ac:dyDescent="0.3">
      <c r="P35209" s="99"/>
      <c r="Q35209" s="99"/>
    </row>
    <row r="35210" spans="16:17" x14ac:dyDescent="0.3">
      <c r="P35210" s="99"/>
      <c r="Q35210" s="99"/>
    </row>
    <row r="35211" spans="16:17" x14ac:dyDescent="0.3">
      <c r="P35211" s="99"/>
      <c r="Q35211" s="99"/>
    </row>
    <row r="35212" spans="16:17" x14ac:dyDescent="0.3">
      <c r="P35212" s="99"/>
      <c r="Q35212" s="99"/>
    </row>
    <row r="35213" spans="16:17" x14ac:dyDescent="0.3">
      <c r="P35213" s="99"/>
      <c r="Q35213" s="99"/>
    </row>
    <row r="35214" spans="16:17" x14ac:dyDescent="0.3">
      <c r="P35214" s="99"/>
      <c r="Q35214" s="99"/>
    </row>
    <row r="35215" spans="16:17" x14ac:dyDescent="0.3">
      <c r="P35215" s="99"/>
      <c r="Q35215" s="99"/>
    </row>
    <row r="35216" spans="16:17" x14ac:dyDescent="0.3">
      <c r="P35216" s="99"/>
      <c r="Q35216" s="99"/>
    </row>
    <row r="35217" spans="16:17" x14ac:dyDescent="0.3">
      <c r="P35217" s="99"/>
      <c r="Q35217" s="99"/>
    </row>
    <row r="35218" spans="16:17" x14ac:dyDescent="0.3">
      <c r="P35218" s="99"/>
      <c r="Q35218" s="99"/>
    </row>
    <row r="35219" spans="16:17" x14ac:dyDescent="0.3">
      <c r="P35219" s="99"/>
      <c r="Q35219" s="99"/>
    </row>
    <row r="35220" spans="16:17" x14ac:dyDescent="0.3">
      <c r="P35220" s="99"/>
      <c r="Q35220" s="99"/>
    </row>
    <row r="35221" spans="16:17" x14ac:dyDescent="0.3">
      <c r="P35221" s="99"/>
      <c r="Q35221" s="99"/>
    </row>
    <row r="35222" spans="16:17" x14ac:dyDescent="0.3">
      <c r="P35222" s="99"/>
      <c r="Q35222" s="99"/>
    </row>
    <row r="35223" spans="16:17" x14ac:dyDescent="0.3">
      <c r="P35223" s="99"/>
      <c r="Q35223" s="99"/>
    </row>
    <row r="35224" spans="16:17" x14ac:dyDescent="0.3">
      <c r="P35224" s="99"/>
      <c r="Q35224" s="99"/>
    </row>
    <row r="35225" spans="16:17" x14ac:dyDescent="0.3">
      <c r="P35225" s="99"/>
      <c r="Q35225" s="99"/>
    </row>
    <row r="35226" spans="16:17" x14ac:dyDescent="0.3">
      <c r="P35226" s="99"/>
      <c r="Q35226" s="99"/>
    </row>
    <row r="35227" spans="16:17" x14ac:dyDescent="0.3">
      <c r="P35227" s="99"/>
      <c r="Q35227" s="99"/>
    </row>
    <row r="35228" spans="16:17" x14ac:dyDescent="0.3">
      <c r="P35228" s="99"/>
      <c r="Q35228" s="99"/>
    </row>
    <row r="35229" spans="16:17" x14ac:dyDescent="0.3">
      <c r="P35229" s="99"/>
      <c r="Q35229" s="99"/>
    </row>
    <row r="35230" spans="16:17" x14ac:dyDescent="0.3">
      <c r="P35230" s="99"/>
      <c r="Q35230" s="99"/>
    </row>
    <row r="35231" spans="16:17" x14ac:dyDescent="0.3">
      <c r="P35231" s="99"/>
      <c r="Q35231" s="99"/>
    </row>
    <row r="35232" spans="16:17" x14ac:dyDescent="0.3">
      <c r="P35232" s="99"/>
      <c r="Q35232" s="99"/>
    </row>
    <row r="35233" spans="16:17" x14ac:dyDescent="0.3">
      <c r="P35233" s="99"/>
      <c r="Q35233" s="99"/>
    </row>
    <row r="35234" spans="16:17" x14ac:dyDescent="0.3">
      <c r="P35234" s="99"/>
      <c r="Q35234" s="99"/>
    </row>
    <row r="35235" spans="16:17" x14ac:dyDescent="0.3">
      <c r="P35235" s="99"/>
      <c r="Q35235" s="99"/>
    </row>
    <row r="35236" spans="16:17" x14ac:dyDescent="0.3">
      <c r="P35236" s="99"/>
      <c r="Q35236" s="99"/>
    </row>
    <row r="35237" spans="16:17" x14ac:dyDescent="0.3">
      <c r="P35237" s="99"/>
      <c r="Q35237" s="99"/>
    </row>
    <row r="35238" spans="16:17" x14ac:dyDescent="0.3">
      <c r="P35238" s="99"/>
      <c r="Q35238" s="99"/>
    </row>
    <row r="35239" spans="16:17" x14ac:dyDescent="0.3">
      <c r="P35239" s="99"/>
      <c r="Q35239" s="99"/>
    </row>
    <row r="35240" spans="16:17" x14ac:dyDescent="0.3">
      <c r="P35240" s="99"/>
      <c r="Q35240" s="99"/>
    </row>
    <row r="35241" spans="16:17" x14ac:dyDescent="0.3">
      <c r="P35241" s="99"/>
      <c r="Q35241" s="99"/>
    </row>
    <row r="35242" spans="16:17" x14ac:dyDescent="0.3">
      <c r="P35242" s="99"/>
      <c r="Q35242" s="99"/>
    </row>
    <row r="35243" spans="16:17" x14ac:dyDescent="0.3">
      <c r="P35243" s="99"/>
      <c r="Q35243" s="99"/>
    </row>
    <row r="35244" spans="16:17" x14ac:dyDescent="0.3">
      <c r="P35244" s="99"/>
      <c r="Q35244" s="99"/>
    </row>
    <row r="35245" spans="16:17" x14ac:dyDescent="0.3">
      <c r="P35245" s="99"/>
      <c r="Q35245" s="99"/>
    </row>
    <row r="35246" spans="16:17" x14ac:dyDescent="0.3">
      <c r="P35246" s="99"/>
      <c r="Q35246" s="99"/>
    </row>
    <row r="35247" spans="16:17" x14ac:dyDescent="0.3">
      <c r="P35247" s="99"/>
      <c r="Q35247" s="99"/>
    </row>
    <row r="35248" spans="16:17" x14ac:dyDescent="0.3">
      <c r="P35248" s="99"/>
      <c r="Q35248" s="99"/>
    </row>
    <row r="35249" spans="16:17" x14ac:dyDescent="0.3">
      <c r="P35249" s="99"/>
      <c r="Q35249" s="99"/>
    </row>
    <row r="35250" spans="16:17" x14ac:dyDescent="0.3">
      <c r="P35250" s="99"/>
      <c r="Q35250" s="99"/>
    </row>
    <row r="35251" spans="16:17" x14ac:dyDescent="0.3">
      <c r="P35251" s="99"/>
      <c r="Q35251" s="99"/>
    </row>
    <row r="35252" spans="16:17" x14ac:dyDescent="0.3">
      <c r="P35252" s="99"/>
      <c r="Q35252" s="99"/>
    </row>
    <row r="35253" spans="16:17" x14ac:dyDescent="0.3">
      <c r="P35253" s="99"/>
      <c r="Q35253" s="99"/>
    </row>
    <row r="35254" spans="16:17" x14ac:dyDescent="0.3">
      <c r="P35254" s="99"/>
      <c r="Q35254" s="99"/>
    </row>
    <row r="35255" spans="16:17" x14ac:dyDescent="0.3">
      <c r="P35255" s="99"/>
      <c r="Q35255" s="99"/>
    </row>
    <row r="35256" spans="16:17" x14ac:dyDescent="0.3">
      <c r="P35256" s="99"/>
      <c r="Q35256" s="99"/>
    </row>
    <row r="35257" spans="16:17" x14ac:dyDescent="0.3">
      <c r="P35257" s="99"/>
      <c r="Q35257" s="99"/>
    </row>
    <row r="35258" spans="16:17" x14ac:dyDescent="0.3">
      <c r="P35258" s="99"/>
      <c r="Q35258" s="99"/>
    </row>
    <row r="35259" spans="16:17" x14ac:dyDescent="0.3">
      <c r="P35259" s="99"/>
      <c r="Q35259" s="99"/>
    </row>
    <row r="35260" spans="16:17" x14ac:dyDescent="0.3">
      <c r="P35260" s="99"/>
      <c r="Q35260" s="99"/>
    </row>
    <row r="35261" spans="16:17" x14ac:dyDescent="0.3">
      <c r="P35261" s="99"/>
      <c r="Q35261" s="99"/>
    </row>
    <row r="35262" spans="16:17" x14ac:dyDescent="0.3">
      <c r="P35262" s="99"/>
      <c r="Q35262" s="99"/>
    </row>
    <row r="35263" spans="16:17" x14ac:dyDescent="0.3">
      <c r="P35263" s="99"/>
      <c r="Q35263" s="99"/>
    </row>
    <row r="35264" spans="16:17" x14ac:dyDescent="0.3">
      <c r="P35264" s="99"/>
      <c r="Q35264" s="99"/>
    </row>
    <row r="35265" spans="16:17" x14ac:dyDescent="0.3">
      <c r="P35265" s="99"/>
      <c r="Q35265" s="99"/>
    </row>
    <row r="35266" spans="16:17" x14ac:dyDescent="0.3">
      <c r="P35266" s="99"/>
      <c r="Q35266" s="99"/>
    </row>
    <row r="35267" spans="16:17" x14ac:dyDescent="0.3">
      <c r="P35267" s="99"/>
      <c r="Q35267" s="99"/>
    </row>
    <row r="35268" spans="16:17" x14ac:dyDescent="0.3">
      <c r="P35268" s="99"/>
      <c r="Q35268" s="99"/>
    </row>
    <row r="35269" spans="16:17" x14ac:dyDescent="0.3">
      <c r="P35269" s="99"/>
      <c r="Q35269" s="99"/>
    </row>
    <row r="35270" spans="16:17" x14ac:dyDescent="0.3">
      <c r="P35270" s="99"/>
      <c r="Q35270" s="99"/>
    </row>
    <row r="35271" spans="16:17" x14ac:dyDescent="0.3">
      <c r="P35271" s="99"/>
      <c r="Q35271" s="99"/>
    </row>
    <row r="35272" spans="16:17" x14ac:dyDescent="0.3">
      <c r="P35272" s="99"/>
      <c r="Q35272" s="99"/>
    </row>
    <row r="35273" spans="16:17" x14ac:dyDescent="0.3">
      <c r="P35273" s="99"/>
      <c r="Q35273" s="99"/>
    </row>
    <row r="35274" spans="16:17" x14ac:dyDescent="0.3">
      <c r="P35274" s="99"/>
      <c r="Q35274" s="99"/>
    </row>
    <row r="35275" spans="16:17" x14ac:dyDescent="0.3">
      <c r="P35275" s="99"/>
      <c r="Q35275" s="99"/>
    </row>
    <row r="35276" spans="16:17" x14ac:dyDescent="0.3">
      <c r="P35276" s="99"/>
      <c r="Q35276" s="99"/>
    </row>
    <row r="35277" spans="16:17" x14ac:dyDescent="0.3">
      <c r="P35277" s="99"/>
      <c r="Q35277" s="99"/>
    </row>
    <row r="35278" spans="16:17" x14ac:dyDescent="0.3">
      <c r="P35278" s="99"/>
      <c r="Q35278" s="99"/>
    </row>
    <row r="35279" spans="16:17" x14ac:dyDescent="0.3">
      <c r="P35279" s="99"/>
      <c r="Q35279" s="99"/>
    </row>
    <row r="35280" spans="16:17" x14ac:dyDescent="0.3">
      <c r="P35280" s="99"/>
      <c r="Q35280" s="99"/>
    </row>
    <row r="35281" spans="16:17" x14ac:dyDescent="0.3">
      <c r="P35281" s="99"/>
      <c r="Q35281" s="99"/>
    </row>
    <row r="35282" spans="16:17" x14ac:dyDescent="0.3">
      <c r="P35282" s="99"/>
      <c r="Q35282" s="99"/>
    </row>
    <row r="35283" spans="16:17" x14ac:dyDescent="0.3">
      <c r="P35283" s="99"/>
      <c r="Q35283" s="99"/>
    </row>
    <row r="35284" spans="16:17" x14ac:dyDescent="0.3">
      <c r="P35284" s="99"/>
      <c r="Q35284" s="99"/>
    </row>
    <row r="35285" spans="16:17" x14ac:dyDescent="0.3">
      <c r="P35285" s="99"/>
      <c r="Q35285" s="99"/>
    </row>
    <row r="35286" spans="16:17" x14ac:dyDescent="0.3">
      <c r="P35286" s="99"/>
      <c r="Q35286" s="99"/>
    </row>
    <row r="35287" spans="16:17" x14ac:dyDescent="0.3">
      <c r="P35287" s="99"/>
      <c r="Q35287" s="99"/>
    </row>
    <row r="35288" spans="16:17" x14ac:dyDescent="0.3">
      <c r="P35288" s="99"/>
      <c r="Q35288" s="99"/>
    </row>
    <row r="35289" spans="16:17" x14ac:dyDescent="0.3">
      <c r="P35289" s="99"/>
      <c r="Q35289" s="99"/>
    </row>
    <row r="35290" spans="16:17" x14ac:dyDescent="0.3">
      <c r="P35290" s="99"/>
      <c r="Q35290" s="99"/>
    </row>
    <row r="35291" spans="16:17" x14ac:dyDescent="0.3">
      <c r="P35291" s="99"/>
      <c r="Q35291" s="99"/>
    </row>
    <row r="35292" spans="16:17" x14ac:dyDescent="0.3">
      <c r="P35292" s="99"/>
      <c r="Q35292" s="99"/>
    </row>
    <row r="35293" spans="16:17" x14ac:dyDescent="0.3">
      <c r="P35293" s="99"/>
      <c r="Q35293" s="99"/>
    </row>
    <row r="35294" spans="16:17" x14ac:dyDescent="0.3">
      <c r="P35294" s="99"/>
      <c r="Q35294" s="99"/>
    </row>
    <row r="35295" spans="16:17" x14ac:dyDescent="0.3">
      <c r="P35295" s="99"/>
      <c r="Q35295" s="99"/>
    </row>
    <row r="35296" spans="16:17" x14ac:dyDescent="0.3">
      <c r="P35296" s="99"/>
      <c r="Q35296" s="99"/>
    </row>
    <row r="35297" spans="16:17" x14ac:dyDescent="0.3">
      <c r="P35297" s="99"/>
      <c r="Q35297" s="99"/>
    </row>
    <row r="35298" spans="16:17" x14ac:dyDescent="0.3">
      <c r="P35298" s="99"/>
      <c r="Q35298" s="99"/>
    </row>
    <row r="35299" spans="16:17" x14ac:dyDescent="0.3">
      <c r="P35299" s="99"/>
      <c r="Q35299" s="99"/>
    </row>
    <row r="35300" spans="16:17" x14ac:dyDescent="0.3">
      <c r="P35300" s="99"/>
      <c r="Q35300" s="99"/>
    </row>
    <row r="35301" spans="16:17" x14ac:dyDescent="0.3">
      <c r="P35301" s="99"/>
      <c r="Q35301" s="99"/>
    </row>
    <row r="35302" spans="16:17" x14ac:dyDescent="0.3">
      <c r="P35302" s="99"/>
      <c r="Q35302" s="99"/>
    </row>
    <row r="35303" spans="16:17" x14ac:dyDescent="0.3">
      <c r="P35303" s="99"/>
      <c r="Q35303" s="99"/>
    </row>
    <row r="35304" spans="16:17" x14ac:dyDescent="0.3">
      <c r="P35304" s="99"/>
      <c r="Q35304" s="99"/>
    </row>
    <row r="35305" spans="16:17" x14ac:dyDescent="0.3">
      <c r="P35305" s="99"/>
      <c r="Q35305" s="99"/>
    </row>
    <row r="35306" spans="16:17" x14ac:dyDescent="0.3">
      <c r="P35306" s="99"/>
      <c r="Q35306" s="99"/>
    </row>
    <row r="35307" spans="16:17" x14ac:dyDescent="0.3">
      <c r="P35307" s="99"/>
      <c r="Q35307" s="99"/>
    </row>
    <row r="35308" spans="16:17" x14ac:dyDescent="0.3">
      <c r="P35308" s="99"/>
      <c r="Q35308" s="99"/>
    </row>
    <row r="35309" spans="16:17" x14ac:dyDescent="0.3">
      <c r="P35309" s="99"/>
      <c r="Q35309" s="99"/>
    </row>
    <row r="35310" spans="16:17" x14ac:dyDescent="0.3">
      <c r="P35310" s="99"/>
      <c r="Q35310" s="99"/>
    </row>
    <row r="35311" spans="16:17" x14ac:dyDescent="0.3">
      <c r="P35311" s="99"/>
      <c r="Q35311" s="99"/>
    </row>
    <row r="35312" spans="16:17" x14ac:dyDescent="0.3">
      <c r="P35312" s="99"/>
      <c r="Q35312" s="99"/>
    </row>
    <row r="35313" spans="16:17" x14ac:dyDescent="0.3">
      <c r="P35313" s="99"/>
      <c r="Q35313" s="99"/>
    </row>
    <row r="35314" spans="16:17" x14ac:dyDescent="0.3">
      <c r="P35314" s="99"/>
      <c r="Q35314" s="99"/>
    </row>
    <row r="35315" spans="16:17" x14ac:dyDescent="0.3">
      <c r="P35315" s="99"/>
      <c r="Q35315" s="99"/>
    </row>
    <row r="35316" spans="16:17" x14ac:dyDescent="0.3">
      <c r="P35316" s="99"/>
      <c r="Q35316" s="99"/>
    </row>
    <row r="35317" spans="16:17" x14ac:dyDescent="0.3">
      <c r="P35317" s="99"/>
      <c r="Q35317" s="99"/>
    </row>
    <row r="35318" spans="16:17" x14ac:dyDescent="0.3">
      <c r="P35318" s="99"/>
      <c r="Q35318" s="99"/>
    </row>
    <row r="35319" spans="16:17" x14ac:dyDescent="0.3">
      <c r="P35319" s="99"/>
      <c r="Q35319" s="99"/>
    </row>
    <row r="35320" spans="16:17" x14ac:dyDescent="0.3">
      <c r="P35320" s="99"/>
      <c r="Q35320" s="99"/>
    </row>
    <row r="35321" spans="16:17" x14ac:dyDescent="0.3">
      <c r="P35321" s="99"/>
      <c r="Q35321" s="99"/>
    </row>
    <row r="35322" spans="16:17" x14ac:dyDescent="0.3">
      <c r="P35322" s="99"/>
      <c r="Q35322" s="99"/>
    </row>
    <row r="35323" spans="16:17" x14ac:dyDescent="0.3">
      <c r="P35323" s="99"/>
      <c r="Q35323" s="99"/>
    </row>
    <row r="35324" spans="16:17" x14ac:dyDescent="0.3">
      <c r="P35324" s="99"/>
      <c r="Q35324" s="99"/>
    </row>
    <row r="35325" spans="16:17" x14ac:dyDescent="0.3">
      <c r="P35325" s="99"/>
      <c r="Q35325" s="99"/>
    </row>
    <row r="35326" spans="16:17" x14ac:dyDescent="0.3">
      <c r="P35326" s="99"/>
      <c r="Q35326" s="99"/>
    </row>
    <row r="35327" spans="16:17" x14ac:dyDescent="0.3">
      <c r="P35327" s="99"/>
      <c r="Q35327" s="99"/>
    </row>
    <row r="35328" spans="16:17" x14ac:dyDescent="0.3">
      <c r="P35328" s="99"/>
      <c r="Q35328" s="99"/>
    </row>
    <row r="35329" spans="16:17" x14ac:dyDescent="0.3">
      <c r="P35329" s="99"/>
      <c r="Q35329" s="99"/>
    </row>
    <row r="35330" spans="16:17" x14ac:dyDescent="0.3">
      <c r="P35330" s="99"/>
      <c r="Q35330" s="99"/>
    </row>
    <row r="35331" spans="16:17" x14ac:dyDescent="0.3">
      <c r="P35331" s="99"/>
      <c r="Q35331" s="99"/>
    </row>
    <row r="35332" spans="16:17" x14ac:dyDescent="0.3">
      <c r="P35332" s="99"/>
      <c r="Q35332" s="99"/>
    </row>
    <row r="35333" spans="16:17" x14ac:dyDescent="0.3">
      <c r="P35333" s="99"/>
      <c r="Q35333" s="99"/>
    </row>
    <row r="35334" spans="16:17" x14ac:dyDescent="0.3">
      <c r="P35334" s="99"/>
      <c r="Q35334" s="99"/>
    </row>
    <row r="35335" spans="16:17" x14ac:dyDescent="0.3">
      <c r="P35335" s="99"/>
      <c r="Q35335" s="99"/>
    </row>
    <row r="35336" spans="16:17" x14ac:dyDescent="0.3">
      <c r="P35336" s="99"/>
      <c r="Q35336" s="99"/>
    </row>
    <row r="35337" spans="16:17" x14ac:dyDescent="0.3">
      <c r="P35337" s="99"/>
      <c r="Q35337" s="99"/>
    </row>
    <row r="35338" spans="16:17" x14ac:dyDescent="0.3">
      <c r="P35338" s="99"/>
      <c r="Q35338" s="99"/>
    </row>
    <row r="35339" spans="16:17" x14ac:dyDescent="0.3">
      <c r="P35339" s="99"/>
      <c r="Q35339" s="99"/>
    </row>
    <row r="35340" spans="16:17" x14ac:dyDescent="0.3">
      <c r="P35340" s="99"/>
      <c r="Q35340" s="99"/>
    </row>
    <row r="35341" spans="16:17" x14ac:dyDescent="0.3">
      <c r="P35341" s="99"/>
      <c r="Q35341" s="99"/>
    </row>
    <row r="35342" spans="16:17" x14ac:dyDescent="0.3">
      <c r="P35342" s="99"/>
      <c r="Q35342" s="99"/>
    </row>
    <row r="35343" spans="16:17" x14ac:dyDescent="0.3">
      <c r="P35343" s="99"/>
      <c r="Q35343" s="99"/>
    </row>
    <row r="35344" spans="16:17" x14ac:dyDescent="0.3">
      <c r="P35344" s="99"/>
      <c r="Q35344" s="99"/>
    </row>
    <row r="35345" spans="16:17" x14ac:dyDescent="0.3">
      <c r="P35345" s="99"/>
      <c r="Q35345" s="99"/>
    </row>
    <row r="35346" spans="16:17" x14ac:dyDescent="0.3">
      <c r="P35346" s="99"/>
      <c r="Q35346" s="99"/>
    </row>
    <row r="35347" spans="16:17" x14ac:dyDescent="0.3">
      <c r="P35347" s="99"/>
      <c r="Q35347" s="99"/>
    </row>
    <row r="35348" spans="16:17" x14ac:dyDescent="0.3">
      <c r="P35348" s="99"/>
      <c r="Q35348" s="99"/>
    </row>
    <row r="35349" spans="16:17" x14ac:dyDescent="0.3">
      <c r="P35349" s="99"/>
      <c r="Q35349" s="99"/>
    </row>
    <row r="35350" spans="16:17" x14ac:dyDescent="0.3">
      <c r="P35350" s="99"/>
      <c r="Q35350" s="99"/>
    </row>
    <row r="35351" spans="16:17" x14ac:dyDescent="0.3">
      <c r="P35351" s="99"/>
      <c r="Q35351" s="99"/>
    </row>
    <row r="35352" spans="16:17" x14ac:dyDescent="0.3">
      <c r="P35352" s="99"/>
      <c r="Q35352" s="99"/>
    </row>
    <row r="35353" spans="16:17" x14ac:dyDescent="0.3">
      <c r="P35353" s="99"/>
      <c r="Q35353" s="99"/>
    </row>
    <row r="35354" spans="16:17" x14ac:dyDescent="0.3">
      <c r="P35354" s="99"/>
      <c r="Q35354" s="99"/>
    </row>
    <row r="35355" spans="16:17" x14ac:dyDescent="0.3">
      <c r="P35355" s="99"/>
      <c r="Q35355" s="99"/>
    </row>
    <row r="35356" spans="16:17" x14ac:dyDescent="0.3">
      <c r="P35356" s="99"/>
      <c r="Q35356" s="99"/>
    </row>
    <row r="35357" spans="16:17" x14ac:dyDescent="0.3">
      <c r="P35357" s="99"/>
      <c r="Q35357" s="99"/>
    </row>
    <row r="35358" spans="16:17" x14ac:dyDescent="0.3">
      <c r="P35358" s="99"/>
      <c r="Q35358" s="99"/>
    </row>
    <row r="35359" spans="16:17" x14ac:dyDescent="0.3">
      <c r="P35359" s="99"/>
      <c r="Q35359" s="99"/>
    </row>
    <row r="35360" spans="16:17" x14ac:dyDescent="0.3">
      <c r="P35360" s="99"/>
      <c r="Q35360" s="99"/>
    </row>
    <row r="35361" spans="16:17" x14ac:dyDescent="0.3">
      <c r="P35361" s="99"/>
      <c r="Q35361" s="99"/>
    </row>
    <row r="35362" spans="16:17" x14ac:dyDescent="0.3">
      <c r="P35362" s="99"/>
      <c r="Q35362" s="99"/>
    </row>
    <row r="35363" spans="16:17" x14ac:dyDescent="0.3">
      <c r="P35363" s="99"/>
      <c r="Q35363" s="99"/>
    </row>
    <row r="35364" spans="16:17" x14ac:dyDescent="0.3">
      <c r="P35364" s="99"/>
      <c r="Q35364" s="99"/>
    </row>
    <row r="35365" spans="16:17" x14ac:dyDescent="0.3">
      <c r="P35365" s="99"/>
      <c r="Q35365" s="99"/>
    </row>
    <row r="35366" spans="16:17" x14ac:dyDescent="0.3">
      <c r="P35366" s="99"/>
      <c r="Q35366" s="99"/>
    </row>
    <row r="35367" spans="16:17" x14ac:dyDescent="0.3">
      <c r="P35367" s="99"/>
      <c r="Q35367" s="99"/>
    </row>
    <row r="35368" spans="16:17" x14ac:dyDescent="0.3">
      <c r="P35368" s="99"/>
      <c r="Q35368" s="99"/>
    </row>
    <row r="35369" spans="16:17" x14ac:dyDescent="0.3">
      <c r="P35369" s="99"/>
      <c r="Q35369" s="99"/>
    </row>
    <row r="35370" spans="16:17" x14ac:dyDescent="0.3">
      <c r="P35370" s="99"/>
      <c r="Q35370" s="99"/>
    </row>
    <row r="35371" spans="16:17" x14ac:dyDescent="0.3">
      <c r="P35371" s="99"/>
      <c r="Q35371" s="99"/>
    </row>
    <row r="35372" spans="16:17" x14ac:dyDescent="0.3">
      <c r="P35372" s="99"/>
      <c r="Q35372" s="99"/>
    </row>
    <row r="35373" spans="16:17" x14ac:dyDescent="0.3">
      <c r="P35373" s="99"/>
      <c r="Q35373" s="99"/>
    </row>
    <row r="35374" spans="16:17" x14ac:dyDescent="0.3">
      <c r="P35374" s="99"/>
      <c r="Q35374" s="99"/>
    </row>
    <row r="35375" spans="16:17" x14ac:dyDescent="0.3">
      <c r="P35375" s="99"/>
      <c r="Q35375" s="99"/>
    </row>
    <row r="35376" spans="16:17" x14ac:dyDescent="0.3">
      <c r="P35376" s="99"/>
      <c r="Q35376" s="99"/>
    </row>
    <row r="35377" spans="16:17" x14ac:dyDescent="0.3">
      <c r="P35377" s="99"/>
      <c r="Q35377" s="99"/>
    </row>
    <row r="35378" spans="16:17" x14ac:dyDescent="0.3">
      <c r="P35378" s="99"/>
      <c r="Q35378" s="99"/>
    </row>
    <row r="35379" spans="16:17" x14ac:dyDescent="0.3">
      <c r="P35379" s="99"/>
      <c r="Q35379" s="99"/>
    </row>
    <row r="35380" spans="16:17" x14ac:dyDescent="0.3">
      <c r="P35380" s="99"/>
      <c r="Q35380" s="99"/>
    </row>
    <row r="35381" spans="16:17" x14ac:dyDescent="0.3">
      <c r="P35381" s="99"/>
      <c r="Q35381" s="99"/>
    </row>
    <row r="35382" spans="16:17" x14ac:dyDescent="0.3">
      <c r="P35382" s="99"/>
      <c r="Q35382" s="99"/>
    </row>
    <row r="35383" spans="16:17" x14ac:dyDescent="0.3">
      <c r="P35383" s="99"/>
      <c r="Q35383" s="99"/>
    </row>
    <row r="35384" spans="16:17" x14ac:dyDescent="0.3">
      <c r="P35384" s="99"/>
      <c r="Q35384" s="99"/>
    </row>
    <row r="35385" spans="16:17" x14ac:dyDescent="0.3">
      <c r="P35385" s="99"/>
      <c r="Q35385" s="99"/>
    </row>
    <row r="35386" spans="16:17" x14ac:dyDescent="0.3">
      <c r="P35386" s="99"/>
      <c r="Q35386" s="99"/>
    </row>
    <row r="35387" spans="16:17" x14ac:dyDescent="0.3">
      <c r="P35387" s="99"/>
      <c r="Q35387" s="99"/>
    </row>
    <row r="35388" spans="16:17" x14ac:dyDescent="0.3">
      <c r="P35388" s="99"/>
      <c r="Q35388" s="99"/>
    </row>
    <row r="35389" spans="16:17" x14ac:dyDescent="0.3">
      <c r="P35389" s="99"/>
      <c r="Q35389" s="99"/>
    </row>
    <row r="35390" spans="16:17" x14ac:dyDescent="0.3">
      <c r="P35390" s="99"/>
      <c r="Q35390" s="99"/>
    </row>
    <row r="35391" spans="16:17" x14ac:dyDescent="0.3">
      <c r="P35391" s="99"/>
      <c r="Q35391" s="99"/>
    </row>
    <row r="35392" spans="16:17" x14ac:dyDescent="0.3">
      <c r="P35392" s="99"/>
      <c r="Q35392" s="99"/>
    </row>
    <row r="35393" spans="16:17" x14ac:dyDescent="0.3">
      <c r="P35393" s="99"/>
      <c r="Q35393" s="99"/>
    </row>
    <row r="35394" spans="16:17" x14ac:dyDescent="0.3">
      <c r="P35394" s="99"/>
      <c r="Q35394" s="99"/>
    </row>
    <row r="35395" spans="16:17" x14ac:dyDescent="0.3">
      <c r="P35395" s="99"/>
      <c r="Q35395" s="99"/>
    </row>
    <row r="35396" spans="16:17" x14ac:dyDescent="0.3">
      <c r="P35396" s="99"/>
      <c r="Q35396" s="99"/>
    </row>
    <row r="35397" spans="16:17" x14ac:dyDescent="0.3">
      <c r="P35397" s="99"/>
      <c r="Q35397" s="99"/>
    </row>
    <row r="35398" spans="16:17" x14ac:dyDescent="0.3">
      <c r="P35398" s="99"/>
      <c r="Q35398" s="99"/>
    </row>
    <row r="35399" spans="16:17" x14ac:dyDescent="0.3">
      <c r="P35399" s="99"/>
      <c r="Q35399" s="99"/>
    </row>
    <row r="35400" spans="16:17" x14ac:dyDescent="0.3">
      <c r="P35400" s="99"/>
      <c r="Q35400" s="99"/>
    </row>
    <row r="35401" spans="16:17" x14ac:dyDescent="0.3">
      <c r="P35401" s="99"/>
      <c r="Q35401" s="99"/>
    </row>
    <row r="35402" spans="16:17" x14ac:dyDescent="0.3">
      <c r="P35402" s="99"/>
      <c r="Q35402" s="99"/>
    </row>
    <row r="35403" spans="16:17" x14ac:dyDescent="0.3">
      <c r="P35403" s="99"/>
      <c r="Q35403" s="99"/>
    </row>
    <row r="35404" spans="16:17" x14ac:dyDescent="0.3">
      <c r="P35404" s="99"/>
      <c r="Q35404" s="99"/>
    </row>
    <row r="35405" spans="16:17" x14ac:dyDescent="0.3">
      <c r="P35405" s="99"/>
      <c r="Q35405" s="99"/>
    </row>
    <row r="35406" spans="16:17" x14ac:dyDescent="0.3">
      <c r="P35406" s="99"/>
      <c r="Q35406" s="99"/>
    </row>
    <row r="35407" spans="16:17" x14ac:dyDescent="0.3">
      <c r="P35407" s="99"/>
      <c r="Q35407" s="99"/>
    </row>
    <row r="35408" spans="16:17" x14ac:dyDescent="0.3">
      <c r="P35408" s="99"/>
      <c r="Q35408" s="99"/>
    </row>
    <row r="35409" spans="16:17" x14ac:dyDescent="0.3">
      <c r="P35409" s="99"/>
      <c r="Q35409" s="99"/>
    </row>
    <row r="35410" spans="16:17" x14ac:dyDescent="0.3">
      <c r="P35410" s="99"/>
      <c r="Q35410" s="99"/>
    </row>
    <row r="35411" spans="16:17" x14ac:dyDescent="0.3">
      <c r="P35411" s="99"/>
      <c r="Q35411" s="99"/>
    </row>
    <row r="35412" spans="16:17" x14ac:dyDescent="0.3">
      <c r="P35412" s="99"/>
      <c r="Q35412" s="99"/>
    </row>
    <row r="35413" spans="16:17" x14ac:dyDescent="0.3">
      <c r="P35413" s="99"/>
      <c r="Q35413" s="99"/>
    </row>
    <row r="35414" spans="16:17" x14ac:dyDescent="0.3">
      <c r="P35414" s="99"/>
      <c r="Q35414" s="99"/>
    </row>
    <row r="35415" spans="16:17" x14ac:dyDescent="0.3">
      <c r="P35415" s="99"/>
      <c r="Q35415" s="99"/>
    </row>
    <row r="35416" spans="16:17" x14ac:dyDescent="0.3">
      <c r="P35416" s="99"/>
      <c r="Q35416" s="99"/>
    </row>
    <row r="35417" spans="16:17" x14ac:dyDescent="0.3">
      <c r="P35417" s="99"/>
      <c r="Q35417" s="99"/>
    </row>
    <row r="35418" spans="16:17" x14ac:dyDescent="0.3">
      <c r="P35418" s="99"/>
      <c r="Q35418" s="99"/>
    </row>
    <row r="35419" spans="16:17" x14ac:dyDescent="0.3">
      <c r="P35419" s="99"/>
      <c r="Q35419" s="99"/>
    </row>
    <row r="35420" spans="16:17" x14ac:dyDescent="0.3">
      <c r="P35420" s="99"/>
      <c r="Q35420" s="99"/>
    </row>
    <row r="35421" spans="16:17" x14ac:dyDescent="0.3">
      <c r="P35421" s="99"/>
      <c r="Q35421" s="99"/>
    </row>
    <row r="35422" spans="16:17" x14ac:dyDescent="0.3">
      <c r="P35422" s="99"/>
      <c r="Q35422" s="99"/>
    </row>
    <row r="35423" spans="16:17" x14ac:dyDescent="0.3">
      <c r="P35423" s="99"/>
      <c r="Q35423" s="99"/>
    </row>
    <row r="35424" spans="16:17" x14ac:dyDescent="0.3">
      <c r="P35424" s="99"/>
      <c r="Q35424" s="99"/>
    </row>
    <row r="35425" spans="16:17" x14ac:dyDescent="0.3">
      <c r="P35425" s="99"/>
      <c r="Q35425" s="99"/>
    </row>
    <row r="35426" spans="16:17" x14ac:dyDescent="0.3">
      <c r="P35426" s="99"/>
      <c r="Q35426" s="99"/>
    </row>
    <row r="35427" spans="16:17" x14ac:dyDescent="0.3">
      <c r="P35427" s="99"/>
      <c r="Q35427" s="99"/>
    </row>
    <row r="35428" spans="16:17" x14ac:dyDescent="0.3">
      <c r="P35428" s="99"/>
      <c r="Q35428" s="99"/>
    </row>
    <row r="35429" spans="16:17" x14ac:dyDescent="0.3">
      <c r="P35429" s="99"/>
      <c r="Q35429" s="99"/>
    </row>
    <row r="35430" spans="16:17" x14ac:dyDescent="0.3">
      <c r="P35430" s="99"/>
      <c r="Q35430" s="99"/>
    </row>
    <row r="35431" spans="16:17" x14ac:dyDescent="0.3">
      <c r="P35431" s="99"/>
      <c r="Q35431" s="99"/>
    </row>
    <row r="35432" spans="16:17" x14ac:dyDescent="0.3">
      <c r="P35432" s="99"/>
      <c r="Q35432" s="99"/>
    </row>
    <row r="35433" spans="16:17" x14ac:dyDescent="0.3">
      <c r="P35433" s="99"/>
      <c r="Q35433" s="99"/>
    </row>
    <row r="35434" spans="16:17" x14ac:dyDescent="0.3">
      <c r="P35434" s="99"/>
      <c r="Q35434" s="99"/>
    </row>
    <row r="35435" spans="16:17" x14ac:dyDescent="0.3">
      <c r="P35435" s="99"/>
      <c r="Q35435" s="99"/>
    </row>
    <row r="35436" spans="16:17" x14ac:dyDescent="0.3">
      <c r="P35436" s="99"/>
      <c r="Q35436" s="99"/>
    </row>
    <row r="35437" spans="16:17" x14ac:dyDescent="0.3">
      <c r="P35437" s="99"/>
      <c r="Q35437" s="99"/>
    </row>
    <row r="35438" spans="16:17" x14ac:dyDescent="0.3">
      <c r="P35438" s="99"/>
      <c r="Q35438" s="99"/>
    </row>
    <row r="35439" spans="16:17" x14ac:dyDescent="0.3">
      <c r="P35439" s="99"/>
      <c r="Q35439" s="99"/>
    </row>
    <row r="35440" spans="16:17" x14ac:dyDescent="0.3">
      <c r="P35440" s="99"/>
      <c r="Q35440" s="99"/>
    </row>
    <row r="35441" spans="16:17" x14ac:dyDescent="0.3">
      <c r="P35441" s="99"/>
      <c r="Q35441" s="99"/>
    </row>
    <row r="35442" spans="16:17" x14ac:dyDescent="0.3">
      <c r="P35442" s="99"/>
      <c r="Q35442" s="99"/>
    </row>
    <row r="35443" spans="16:17" x14ac:dyDescent="0.3">
      <c r="P35443" s="99"/>
      <c r="Q35443" s="99"/>
    </row>
    <row r="35444" spans="16:17" x14ac:dyDescent="0.3">
      <c r="P35444" s="99"/>
      <c r="Q35444" s="99"/>
    </row>
    <row r="35445" spans="16:17" x14ac:dyDescent="0.3">
      <c r="P35445" s="99"/>
      <c r="Q35445" s="99"/>
    </row>
    <row r="35446" spans="16:17" x14ac:dyDescent="0.3">
      <c r="P35446" s="99"/>
      <c r="Q35446" s="99"/>
    </row>
    <row r="35447" spans="16:17" x14ac:dyDescent="0.3">
      <c r="P35447" s="99"/>
      <c r="Q35447" s="99"/>
    </row>
    <row r="35448" spans="16:17" x14ac:dyDescent="0.3">
      <c r="P35448" s="99"/>
      <c r="Q35448" s="99"/>
    </row>
    <row r="35449" spans="16:17" x14ac:dyDescent="0.3">
      <c r="P35449" s="99"/>
      <c r="Q35449" s="99"/>
    </row>
    <row r="35450" spans="16:17" x14ac:dyDescent="0.3">
      <c r="P35450" s="99"/>
      <c r="Q35450" s="99"/>
    </row>
    <row r="35451" spans="16:17" x14ac:dyDescent="0.3">
      <c r="P35451" s="99"/>
      <c r="Q35451" s="99"/>
    </row>
    <row r="35452" spans="16:17" x14ac:dyDescent="0.3">
      <c r="P35452" s="99"/>
      <c r="Q35452" s="99"/>
    </row>
    <row r="35453" spans="16:17" x14ac:dyDescent="0.3">
      <c r="P35453" s="99"/>
      <c r="Q35453" s="99"/>
    </row>
    <row r="35454" spans="16:17" x14ac:dyDescent="0.3">
      <c r="P35454" s="99"/>
      <c r="Q35454" s="99"/>
    </row>
    <row r="35455" spans="16:17" x14ac:dyDescent="0.3">
      <c r="P35455" s="99"/>
      <c r="Q35455" s="99"/>
    </row>
    <row r="35456" spans="16:17" x14ac:dyDescent="0.3">
      <c r="P35456" s="99"/>
      <c r="Q35456" s="99"/>
    </row>
    <row r="35457" spans="16:17" x14ac:dyDescent="0.3">
      <c r="P35457" s="99"/>
      <c r="Q35457" s="99"/>
    </row>
    <row r="35458" spans="16:17" x14ac:dyDescent="0.3">
      <c r="P35458" s="99"/>
      <c r="Q35458" s="99"/>
    </row>
    <row r="35459" spans="16:17" x14ac:dyDescent="0.3">
      <c r="P35459" s="99"/>
      <c r="Q35459" s="99"/>
    </row>
    <row r="35460" spans="16:17" x14ac:dyDescent="0.3">
      <c r="P35460" s="99"/>
      <c r="Q35460" s="99"/>
    </row>
    <row r="35461" spans="16:17" x14ac:dyDescent="0.3">
      <c r="P35461" s="99"/>
      <c r="Q35461" s="99"/>
    </row>
    <row r="35462" spans="16:17" x14ac:dyDescent="0.3">
      <c r="P35462" s="99"/>
      <c r="Q35462" s="99"/>
    </row>
    <row r="35463" spans="16:17" x14ac:dyDescent="0.3">
      <c r="P35463" s="99"/>
      <c r="Q35463" s="99"/>
    </row>
    <row r="35464" spans="16:17" x14ac:dyDescent="0.3">
      <c r="P35464" s="99"/>
      <c r="Q35464" s="99"/>
    </row>
    <row r="35465" spans="16:17" x14ac:dyDescent="0.3">
      <c r="P35465" s="99"/>
      <c r="Q35465" s="99"/>
    </row>
    <row r="35466" spans="16:17" x14ac:dyDescent="0.3">
      <c r="P35466" s="99"/>
      <c r="Q35466" s="99"/>
    </row>
    <row r="35467" spans="16:17" x14ac:dyDescent="0.3">
      <c r="P35467" s="99"/>
      <c r="Q35467" s="99"/>
    </row>
    <row r="35468" spans="16:17" x14ac:dyDescent="0.3">
      <c r="P35468" s="99"/>
      <c r="Q35468" s="99"/>
    </row>
    <row r="35469" spans="16:17" x14ac:dyDescent="0.3">
      <c r="P35469" s="99"/>
      <c r="Q35469" s="99"/>
    </row>
    <row r="35470" spans="16:17" x14ac:dyDescent="0.3">
      <c r="P35470" s="99"/>
      <c r="Q35470" s="99"/>
    </row>
    <row r="35471" spans="16:17" x14ac:dyDescent="0.3">
      <c r="P35471" s="99"/>
      <c r="Q35471" s="99"/>
    </row>
    <row r="35472" spans="16:17" x14ac:dyDescent="0.3">
      <c r="P35472" s="99"/>
      <c r="Q35472" s="99"/>
    </row>
    <row r="35473" spans="16:17" x14ac:dyDescent="0.3">
      <c r="P35473" s="99"/>
      <c r="Q35473" s="99"/>
    </row>
    <row r="35474" spans="16:17" x14ac:dyDescent="0.3">
      <c r="P35474" s="99"/>
      <c r="Q35474" s="99"/>
    </row>
    <row r="35475" spans="16:17" x14ac:dyDescent="0.3">
      <c r="P35475" s="99"/>
      <c r="Q35475" s="99"/>
    </row>
    <row r="35476" spans="16:17" x14ac:dyDescent="0.3">
      <c r="P35476" s="99"/>
      <c r="Q35476" s="99"/>
    </row>
    <row r="35477" spans="16:17" x14ac:dyDescent="0.3">
      <c r="P35477" s="99"/>
      <c r="Q35477" s="99"/>
    </row>
    <row r="35478" spans="16:17" x14ac:dyDescent="0.3">
      <c r="P35478" s="99"/>
      <c r="Q35478" s="99"/>
    </row>
    <row r="35479" spans="16:17" x14ac:dyDescent="0.3">
      <c r="P35479" s="99"/>
      <c r="Q35479" s="99"/>
    </row>
    <row r="35480" spans="16:17" x14ac:dyDescent="0.3">
      <c r="P35480" s="99"/>
      <c r="Q35480" s="99"/>
    </row>
    <row r="35481" spans="16:17" x14ac:dyDescent="0.3">
      <c r="P35481" s="99"/>
      <c r="Q35481" s="99"/>
    </row>
    <row r="35482" spans="16:17" x14ac:dyDescent="0.3">
      <c r="P35482" s="99"/>
      <c r="Q35482" s="99"/>
    </row>
    <row r="35483" spans="16:17" x14ac:dyDescent="0.3">
      <c r="P35483" s="99"/>
      <c r="Q35483" s="99"/>
    </row>
    <row r="35484" spans="16:17" x14ac:dyDescent="0.3">
      <c r="P35484" s="99"/>
      <c r="Q35484" s="99"/>
    </row>
    <row r="35485" spans="16:17" x14ac:dyDescent="0.3">
      <c r="P35485" s="99"/>
      <c r="Q35485" s="99"/>
    </row>
    <row r="35486" spans="16:17" x14ac:dyDescent="0.3">
      <c r="P35486" s="99"/>
      <c r="Q35486" s="99"/>
    </row>
    <row r="35487" spans="16:17" x14ac:dyDescent="0.3">
      <c r="P35487" s="99"/>
      <c r="Q35487" s="99"/>
    </row>
    <row r="35488" spans="16:17" x14ac:dyDescent="0.3">
      <c r="P35488" s="99"/>
      <c r="Q35488" s="99"/>
    </row>
    <row r="35489" spans="16:17" x14ac:dyDescent="0.3">
      <c r="P35489" s="99"/>
      <c r="Q35489" s="99"/>
    </row>
    <row r="35490" spans="16:17" x14ac:dyDescent="0.3">
      <c r="P35490" s="99"/>
      <c r="Q35490" s="99"/>
    </row>
    <row r="35491" spans="16:17" x14ac:dyDescent="0.3">
      <c r="P35491" s="99"/>
      <c r="Q35491" s="99"/>
    </row>
    <row r="35492" spans="16:17" x14ac:dyDescent="0.3">
      <c r="P35492" s="99"/>
      <c r="Q35492" s="99"/>
    </row>
    <row r="35493" spans="16:17" x14ac:dyDescent="0.3">
      <c r="P35493" s="99"/>
      <c r="Q35493" s="99"/>
    </row>
    <row r="35494" spans="16:17" x14ac:dyDescent="0.3">
      <c r="P35494" s="99"/>
      <c r="Q35494" s="99"/>
    </row>
    <row r="35495" spans="16:17" x14ac:dyDescent="0.3">
      <c r="P35495" s="99"/>
      <c r="Q35495" s="99"/>
    </row>
    <row r="35496" spans="16:17" x14ac:dyDescent="0.3">
      <c r="P35496" s="99"/>
      <c r="Q35496" s="99"/>
    </row>
    <row r="35497" spans="16:17" x14ac:dyDescent="0.3">
      <c r="P35497" s="99"/>
      <c r="Q35497" s="99"/>
    </row>
    <row r="35498" spans="16:17" x14ac:dyDescent="0.3">
      <c r="P35498" s="99"/>
      <c r="Q35498" s="99"/>
    </row>
    <row r="35499" spans="16:17" x14ac:dyDescent="0.3">
      <c r="P35499" s="99"/>
      <c r="Q35499" s="99"/>
    </row>
    <row r="35500" spans="16:17" x14ac:dyDescent="0.3">
      <c r="P35500" s="99"/>
      <c r="Q35500" s="99"/>
    </row>
    <row r="35501" spans="16:17" x14ac:dyDescent="0.3">
      <c r="P35501" s="99"/>
      <c r="Q35501" s="99"/>
    </row>
    <row r="35502" spans="16:17" x14ac:dyDescent="0.3">
      <c r="P35502" s="99"/>
      <c r="Q35502" s="99"/>
    </row>
    <row r="35503" spans="16:17" x14ac:dyDescent="0.3">
      <c r="P35503" s="99"/>
      <c r="Q35503" s="99"/>
    </row>
    <row r="35504" spans="16:17" x14ac:dyDescent="0.3">
      <c r="P35504" s="99"/>
      <c r="Q35504" s="99"/>
    </row>
    <row r="35505" spans="16:17" x14ac:dyDescent="0.3">
      <c r="P35505" s="99"/>
      <c r="Q35505" s="99"/>
    </row>
    <row r="35506" spans="16:17" x14ac:dyDescent="0.3">
      <c r="P35506" s="99"/>
      <c r="Q35506" s="99"/>
    </row>
    <row r="35507" spans="16:17" x14ac:dyDescent="0.3">
      <c r="P35507" s="99"/>
      <c r="Q35507" s="99"/>
    </row>
    <row r="35508" spans="16:17" x14ac:dyDescent="0.3">
      <c r="P35508" s="99"/>
      <c r="Q35508" s="99"/>
    </row>
    <row r="35509" spans="16:17" x14ac:dyDescent="0.3">
      <c r="P35509" s="99"/>
      <c r="Q35509" s="99"/>
    </row>
    <row r="35510" spans="16:17" x14ac:dyDescent="0.3">
      <c r="P35510" s="99"/>
      <c r="Q35510" s="99"/>
    </row>
    <row r="35511" spans="16:17" x14ac:dyDescent="0.3">
      <c r="P35511" s="99"/>
      <c r="Q35511" s="99"/>
    </row>
    <row r="35512" spans="16:17" x14ac:dyDescent="0.3">
      <c r="P35512" s="99"/>
      <c r="Q35512" s="99"/>
    </row>
    <row r="35513" spans="16:17" x14ac:dyDescent="0.3">
      <c r="P35513" s="99"/>
      <c r="Q35513" s="99"/>
    </row>
    <row r="35514" spans="16:17" x14ac:dyDescent="0.3">
      <c r="P35514" s="99"/>
      <c r="Q35514" s="99"/>
    </row>
    <row r="35515" spans="16:17" x14ac:dyDescent="0.3">
      <c r="P35515" s="99"/>
      <c r="Q35515" s="99"/>
    </row>
    <row r="35516" spans="16:17" x14ac:dyDescent="0.3">
      <c r="P35516" s="99"/>
      <c r="Q35516" s="99"/>
    </row>
    <row r="35517" spans="16:17" x14ac:dyDescent="0.3">
      <c r="P35517" s="99"/>
      <c r="Q35517" s="99"/>
    </row>
    <row r="35518" spans="16:17" x14ac:dyDescent="0.3">
      <c r="P35518" s="99"/>
      <c r="Q35518" s="99"/>
    </row>
    <row r="35519" spans="16:17" x14ac:dyDescent="0.3">
      <c r="P35519" s="99"/>
      <c r="Q35519" s="99"/>
    </row>
    <row r="35520" spans="16:17" x14ac:dyDescent="0.3">
      <c r="P35520" s="99"/>
      <c r="Q35520" s="99"/>
    </row>
    <row r="35521" spans="16:17" x14ac:dyDescent="0.3">
      <c r="P35521" s="99"/>
      <c r="Q35521" s="99"/>
    </row>
    <row r="35522" spans="16:17" x14ac:dyDescent="0.3">
      <c r="P35522" s="99"/>
      <c r="Q35522" s="99"/>
    </row>
    <row r="35523" spans="16:17" x14ac:dyDescent="0.3">
      <c r="P35523" s="99"/>
      <c r="Q35523" s="99"/>
    </row>
    <row r="35524" spans="16:17" x14ac:dyDescent="0.3">
      <c r="P35524" s="99"/>
      <c r="Q35524" s="99"/>
    </row>
    <row r="35525" spans="16:17" x14ac:dyDescent="0.3">
      <c r="P35525" s="99"/>
      <c r="Q35525" s="99"/>
    </row>
    <row r="35526" spans="16:17" x14ac:dyDescent="0.3">
      <c r="P35526" s="99"/>
      <c r="Q35526" s="99"/>
    </row>
    <row r="35527" spans="16:17" x14ac:dyDescent="0.3">
      <c r="P35527" s="99"/>
      <c r="Q35527" s="99"/>
    </row>
    <row r="35528" spans="16:17" x14ac:dyDescent="0.3">
      <c r="P35528" s="99"/>
      <c r="Q35528" s="99"/>
    </row>
    <row r="35529" spans="16:17" x14ac:dyDescent="0.3">
      <c r="P35529" s="99"/>
      <c r="Q35529" s="99"/>
    </row>
    <row r="35530" spans="16:17" x14ac:dyDescent="0.3">
      <c r="P35530" s="99"/>
      <c r="Q35530" s="99"/>
    </row>
    <row r="35531" spans="16:17" x14ac:dyDescent="0.3">
      <c r="P35531" s="99"/>
      <c r="Q35531" s="99"/>
    </row>
    <row r="35532" spans="16:17" x14ac:dyDescent="0.3">
      <c r="P35532" s="99"/>
      <c r="Q35532" s="99"/>
    </row>
    <row r="35533" spans="16:17" x14ac:dyDescent="0.3">
      <c r="P35533" s="99"/>
      <c r="Q35533" s="99"/>
    </row>
    <row r="35534" spans="16:17" x14ac:dyDescent="0.3">
      <c r="P35534" s="99"/>
      <c r="Q35534" s="99"/>
    </row>
    <row r="35535" spans="16:17" x14ac:dyDescent="0.3">
      <c r="P35535" s="99"/>
      <c r="Q35535" s="99"/>
    </row>
    <row r="35536" spans="16:17" x14ac:dyDescent="0.3">
      <c r="P35536" s="99"/>
      <c r="Q35536" s="99"/>
    </row>
    <row r="35537" spans="16:17" x14ac:dyDescent="0.3">
      <c r="P35537" s="99"/>
      <c r="Q35537" s="99"/>
    </row>
    <row r="35538" spans="16:17" x14ac:dyDescent="0.3">
      <c r="P35538" s="99"/>
      <c r="Q35538" s="99"/>
    </row>
    <row r="35539" spans="16:17" x14ac:dyDescent="0.3">
      <c r="P35539" s="99"/>
      <c r="Q35539" s="99"/>
    </row>
    <row r="35540" spans="16:17" x14ac:dyDescent="0.3">
      <c r="P35540" s="99"/>
      <c r="Q35540" s="99"/>
    </row>
    <row r="35541" spans="16:17" x14ac:dyDescent="0.3">
      <c r="P35541" s="99"/>
      <c r="Q35541" s="99"/>
    </row>
    <row r="35542" spans="16:17" x14ac:dyDescent="0.3">
      <c r="P35542" s="99"/>
      <c r="Q35542" s="99"/>
    </row>
    <row r="35543" spans="16:17" x14ac:dyDescent="0.3">
      <c r="P35543" s="99"/>
      <c r="Q35543" s="99"/>
    </row>
    <row r="35544" spans="16:17" x14ac:dyDescent="0.3">
      <c r="P35544" s="99"/>
      <c r="Q35544" s="99"/>
    </row>
    <row r="35545" spans="16:17" x14ac:dyDescent="0.3">
      <c r="P35545" s="99"/>
      <c r="Q35545" s="99"/>
    </row>
    <row r="35546" spans="16:17" x14ac:dyDescent="0.3">
      <c r="P35546" s="99"/>
      <c r="Q35546" s="99"/>
    </row>
    <row r="35547" spans="16:17" x14ac:dyDescent="0.3">
      <c r="P35547" s="99"/>
      <c r="Q35547" s="99"/>
    </row>
    <row r="35548" spans="16:17" x14ac:dyDescent="0.3">
      <c r="P35548" s="99"/>
      <c r="Q35548" s="99"/>
    </row>
    <row r="35549" spans="16:17" x14ac:dyDescent="0.3">
      <c r="P35549" s="99"/>
      <c r="Q35549" s="99"/>
    </row>
    <row r="35550" spans="16:17" x14ac:dyDescent="0.3">
      <c r="P35550" s="99"/>
      <c r="Q35550" s="99"/>
    </row>
    <row r="35551" spans="16:17" x14ac:dyDescent="0.3">
      <c r="P35551" s="99"/>
      <c r="Q35551" s="99"/>
    </row>
    <row r="35552" spans="16:17" x14ac:dyDescent="0.3">
      <c r="P35552" s="99"/>
      <c r="Q35552" s="99"/>
    </row>
    <row r="35553" spans="16:17" x14ac:dyDescent="0.3">
      <c r="P35553" s="99"/>
      <c r="Q35553" s="99"/>
    </row>
    <row r="35554" spans="16:17" x14ac:dyDescent="0.3">
      <c r="P35554" s="99"/>
      <c r="Q35554" s="99"/>
    </row>
    <row r="35555" spans="16:17" x14ac:dyDescent="0.3">
      <c r="P35555" s="99"/>
      <c r="Q35555" s="99"/>
    </row>
    <row r="35556" spans="16:17" x14ac:dyDescent="0.3">
      <c r="P35556" s="99"/>
      <c r="Q35556" s="99"/>
    </row>
    <row r="35557" spans="16:17" x14ac:dyDescent="0.3">
      <c r="P35557" s="99"/>
      <c r="Q35557" s="99"/>
    </row>
    <row r="35558" spans="16:17" x14ac:dyDescent="0.3">
      <c r="P35558" s="99"/>
      <c r="Q35558" s="99"/>
    </row>
    <row r="35559" spans="16:17" x14ac:dyDescent="0.3">
      <c r="P35559" s="99"/>
      <c r="Q35559" s="99"/>
    </row>
    <row r="35560" spans="16:17" x14ac:dyDescent="0.3">
      <c r="P35560" s="99"/>
      <c r="Q35560" s="99"/>
    </row>
    <row r="35561" spans="16:17" x14ac:dyDescent="0.3">
      <c r="P35561" s="99"/>
      <c r="Q35561" s="99"/>
    </row>
    <row r="35562" spans="16:17" x14ac:dyDescent="0.3">
      <c r="P35562" s="99"/>
      <c r="Q35562" s="99"/>
    </row>
    <row r="35563" spans="16:17" x14ac:dyDescent="0.3">
      <c r="P35563" s="99"/>
      <c r="Q35563" s="99"/>
    </row>
    <row r="35564" spans="16:17" x14ac:dyDescent="0.3">
      <c r="P35564" s="99"/>
      <c r="Q35564" s="99"/>
    </row>
    <row r="35565" spans="16:17" x14ac:dyDescent="0.3">
      <c r="P35565" s="99"/>
      <c r="Q35565" s="99"/>
    </row>
    <row r="35566" spans="16:17" x14ac:dyDescent="0.3">
      <c r="P35566" s="99"/>
      <c r="Q35566" s="99"/>
    </row>
    <row r="35567" spans="16:17" x14ac:dyDescent="0.3">
      <c r="P35567" s="99"/>
      <c r="Q35567" s="99"/>
    </row>
    <row r="35568" spans="16:17" x14ac:dyDescent="0.3">
      <c r="P35568" s="99"/>
      <c r="Q35568" s="99"/>
    </row>
    <row r="35569" spans="16:17" x14ac:dyDescent="0.3">
      <c r="P35569" s="99"/>
      <c r="Q35569" s="99"/>
    </row>
    <row r="35570" spans="16:17" x14ac:dyDescent="0.3">
      <c r="P35570" s="99"/>
      <c r="Q35570" s="99"/>
    </row>
    <row r="35571" spans="16:17" x14ac:dyDescent="0.3">
      <c r="P35571" s="99"/>
      <c r="Q35571" s="99"/>
    </row>
    <row r="35572" spans="16:17" x14ac:dyDescent="0.3">
      <c r="P35572" s="99"/>
      <c r="Q35572" s="99"/>
    </row>
    <row r="35573" spans="16:17" x14ac:dyDescent="0.3">
      <c r="P35573" s="99"/>
      <c r="Q35573" s="99"/>
    </row>
    <row r="35574" spans="16:17" x14ac:dyDescent="0.3">
      <c r="P35574" s="99"/>
      <c r="Q35574" s="99"/>
    </row>
    <row r="35575" spans="16:17" x14ac:dyDescent="0.3">
      <c r="P35575" s="99"/>
      <c r="Q35575" s="99"/>
    </row>
    <row r="35576" spans="16:17" x14ac:dyDescent="0.3">
      <c r="P35576" s="99"/>
      <c r="Q35576" s="99"/>
    </row>
    <row r="35577" spans="16:17" x14ac:dyDescent="0.3">
      <c r="P35577" s="99"/>
      <c r="Q35577" s="99"/>
    </row>
    <row r="35578" spans="16:17" x14ac:dyDescent="0.3">
      <c r="P35578" s="99"/>
      <c r="Q35578" s="99"/>
    </row>
    <row r="35579" spans="16:17" x14ac:dyDescent="0.3">
      <c r="P35579" s="99"/>
      <c r="Q35579" s="99"/>
    </row>
    <row r="35580" spans="16:17" x14ac:dyDescent="0.3">
      <c r="P35580" s="99"/>
      <c r="Q35580" s="99"/>
    </row>
    <row r="35581" spans="16:17" x14ac:dyDescent="0.3">
      <c r="P35581" s="99"/>
      <c r="Q35581" s="99"/>
    </row>
    <row r="35582" spans="16:17" x14ac:dyDescent="0.3">
      <c r="P35582" s="99"/>
      <c r="Q35582" s="99"/>
    </row>
    <row r="35583" spans="16:17" x14ac:dyDescent="0.3">
      <c r="P35583" s="99"/>
      <c r="Q35583" s="99"/>
    </row>
    <row r="35584" spans="16:17" x14ac:dyDescent="0.3">
      <c r="P35584" s="99"/>
      <c r="Q35584" s="99"/>
    </row>
    <row r="35585" spans="16:17" x14ac:dyDescent="0.3">
      <c r="P35585" s="99"/>
      <c r="Q35585" s="99"/>
    </row>
    <row r="35586" spans="16:17" x14ac:dyDescent="0.3">
      <c r="P35586" s="99"/>
      <c r="Q35586" s="99"/>
    </row>
    <row r="35587" spans="16:17" x14ac:dyDescent="0.3">
      <c r="P35587" s="99"/>
      <c r="Q35587" s="99"/>
    </row>
    <row r="35588" spans="16:17" x14ac:dyDescent="0.3">
      <c r="P35588" s="99"/>
      <c r="Q35588" s="99"/>
    </row>
    <row r="35589" spans="16:17" x14ac:dyDescent="0.3">
      <c r="P35589" s="99"/>
      <c r="Q35589" s="99"/>
    </row>
    <row r="35590" spans="16:17" x14ac:dyDescent="0.3">
      <c r="P35590" s="99"/>
      <c r="Q35590" s="99"/>
    </row>
    <row r="35591" spans="16:17" x14ac:dyDescent="0.3">
      <c r="P35591" s="99"/>
      <c r="Q35591" s="99"/>
    </row>
    <row r="35592" spans="16:17" x14ac:dyDescent="0.3">
      <c r="P35592" s="99"/>
      <c r="Q35592" s="99"/>
    </row>
    <row r="35593" spans="16:17" x14ac:dyDescent="0.3">
      <c r="P35593" s="99"/>
      <c r="Q35593" s="99"/>
    </row>
    <row r="35594" spans="16:17" x14ac:dyDescent="0.3">
      <c r="P35594" s="99"/>
      <c r="Q35594" s="99"/>
    </row>
    <row r="35595" spans="16:17" x14ac:dyDescent="0.3">
      <c r="P35595" s="99"/>
      <c r="Q35595" s="99"/>
    </row>
    <row r="35596" spans="16:17" x14ac:dyDescent="0.3">
      <c r="P35596" s="99"/>
      <c r="Q35596" s="99"/>
    </row>
    <row r="35597" spans="16:17" x14ac:dyDescent="0.3">
      <c r="P35597" s="99"/>
      <c r="Q35597" s="99"/>
    </row>
    <row r="35598" spans="16:17" x14ac:dyDescent="0.3">
      <c r="P35598" s="99"/>
      <c r="Q35598" s="99"/>
    </row>
    <row r="35599" spans="16:17" x14ac:dyDescent="0.3">
      <c r="P35599" s="99"/>
      <c r="Q35599" s="99"/>
    </row>
    <row r="35600" spans="16:17" x14ac:dyDescent="0.3">
      <c r="P35600" s="99"/>
      <c r="Q35600" s="99"/>
    </row>
    <row r="35601" spans="16:17" x14ac:dyDescent="0.3">
      <c r="P35601" s="99"/>
      <c r="Q35601" s="99"/>
    </row>
    <row r="35602" spans="16:17" x14ac:dyDescent="0.3">
      <c r="P35602" s="99"/>
      <c r="Q35602" s="99"/>
    </row>
    <row r="35603" spans="16:17" x14ac:dyDescent="0.3">
      <c r="P35603" s="99"/>
      <c r="Q35603" s="99"/>
    </row>
    <row r="35604" spans="16:17" x14ac:dyDescent="0.3">
      <c r="P35604" s="99"/>
      <c r="Q35604" s="99"/>
    </row>
    <row r="35605" spans="16:17" x14ac:dyDescent="0.3">
      <c r="P35605" s="99"/>
      <c r="Q35605" s="99"/>
    </row>
    <row r="35606" spans="16:17" x14ac:dyDescent="0.3">
      <c r="P35606" s="99"/>
      <c r="Q35606" s="99"/>
    </row>
    <row r="35607" spans="16:17" x14ac:dyDescent="0.3">
      <c r="P35607" s="99"/>
      <c r="Q35607" s="99"/>
    </row>
    <row r="35608" spans="16:17" x14ac:dyDescent="0.3">
      <c r="P35608" s="99"/>
      <c r="Q35608" s="99"/>
    </row>
    <row r="35609" spans="16:17" x14ac:dyDescent="0.3">
      <c r="P35609" s="99"/>
      <c r="Q35609" s="99"/>
    </row>
    <row r="35610" spans="16:17" x14ac:dyDescent="0.3">
      <c r="P35610" s="99"/>
      <c r="Q35610" s="99"/>
    </row>
    <row r="35611" spans="16:17" x14ac:dyDescent="0.3">
      <c r="P35611" s="99"/>
      <c r="Q35611" s="99"/>
    </row>
    <row r="35612" spans="16:17" x14ac:dyDescent="0.3">
      <c r="P35612" s="99"/>
      <c r="Q35612" s="99"/>
    </row>
    <row r="35613" spans="16:17" x14ac:dyDescent="0.3">
      <c r="P35613" s="99"/>
      <c r="Q35613" s="99"/>
    </row>
    <row r="35614" spans="16:17" x14ac:dyDescent="0.3">
      <c r="P35614" s="99"/>
      <c r="Q35614" s="99"/>
    </row>
    <row r="35615" spans="16:17" x14ac:dyDescent="0.3">
      <c r="P35615" s="99"/>
      <c r="Q35615" s="99"/>
    </row>
    <row r="35616" spans="16:17" x14ac:dyDescent="0.3">
      <c r="P35616" s="99"/>
      <c r="Q35616" s="99"/>
    </row>
    <row r="35617" spans="16:17" x14ac:dyDescent="0.3">
      <c r="P35617" s="99"/>
      <c r="Q35617" s="99"/>
    </row>
    <row r="35618" spans="16:17" x14ac:dyDescent="0.3">
      <c r="P35618" s="99"/>
      <c r="Q35618" s="99"/>
    </row>
    <row r="35619" spans="16:17" x14ac:dyDescent="0.3">
      <c r="P35619" s="99"/>
      <c r="Q35619" s="99"/>
    </row>
    <row r="35620" spans="16:17" x14ac:dyDescent="0.3">
      <c r="P35620" s="99"/>
      <c r="Q35620" s="99"/>
    </row>
    <row r="35621" spans="16:17" x14ac:dyDescent="0.3">
      <c r="P35621" s="99"/>
      <c r="Q35621" s="99"/>
    </row>
    <row r="35622" spans="16:17" x14ac:dyDescent="0.3">
      <c r="P35622" s="99"/>
      <c r="Q35622" s="99"/>
    </row>
    <row r="35623" spans="16:17" x14ac:dyDescent="0.3">
      <c r="P35623" s="99"/>
      <c r="Q35623" s="99"/>
    </row>
    <row r="35624" spans="16:17" x14ac:dyDescent="0.3">
      <c r="P35624" s="99"/>
      <c r="Q35624" s="99"/>
    </row>
    <row r="35625" spans="16:17" x14ac:dyDescent="0.3">
      <c r="P35625" s="99"/>
      <c r="Q35625" s="99"/>
    </row>
    <row r="35626" spans="16:17" x14ac:dyDescent="0.3">
      <c r="P35626" s="99"/>
      <c r="Q35626" s="99"/>
    </row>
    <row r="35627" spans="16:17" x14ac:dyDescent="0.3">
      <c r="P35627" s="99"/>
      <c r="Q35627" s="99"/>
    </row>
    <row r="35628" spans="16:17" x14ac:dyDescent="0.3">
      <c r="P35628" s="99"/>
      <c r="Q35628" s="99"/>
    </row>
    <row r="35629" spans="16:17" x14ac:dyDescent="0.3">
      <c r="P35629" s="99"/>
      <c r="Q35629" s="99"/>
    </row>
    <row r="35630" spans="16:17" x14ac:dyDescent="0.3">
      <c r="P35630" s="99"/>
      <c r="Q35630" s="99"/>
    </row>
    <row r="35631" spans="16:17" x14ac:dyDescent="0.3">
      <c r="P35631" s="99"/>
      <c r="Q35631" s="99"/>
    </row>
    <row r="35632" spans="16:17" x14ac:dyDescent="0.3">
      <c r="P35632" s="99"/>
      <c r="Q35632" s="99"/>
    </row>
    <row r="35633" spans="16:17" x14ac:dyDescent="0.3">
      <c r="P35633" s="99"/>
      <c r="Q35633" s="99"/>
    </row>
    <row r="35634" spans="16:17" x14ac:dyDescent="0.3">
      <c r="P35634" s="99"/>
      <c r="Q35634" s="99"/>
    </row>
    <row r="35635" spans="16:17" x14ac:dyDescent="0.3">
      <c r="P35635" s="99"/>
      <c r="Q35635" s="99"/>
    </row>
    <row r="35636" spans="16:17" x14ac:dyDescent="0.3">
      <c r="P35636" s="99"/>
      <c r="Q35636" s="99"/>
    </row>
    <row r="35637" spans="16:17" x14ac:dyDescent="0.3">
      <c r="P35637" s="99"/>
      <c r="Q35637" s="99"/>
    </row>
    <row r="35638" spans="16:17" x14ac:dyDescent="0.3">
      <c r="P35638" s="99"/>
      <c r="Q35638" s="99"/>
    </row>
    <row r="35639" spans="16:17" x14ac:dyDescent="0.3">
      <c r="P35639" s="99"/>
      <c r="Q35639" s="99"/>
    </row>
    <row r="35640" spans="16:17" x14ac:dyDescent="0.3">
      <c r="P35640" s="99"/>
      <c r="Q35640" s="99"/>
    </row>
    <row r="35641" spans="16:17" x14ac:dyDescent="0.3">
      <c r="P35641" s="99"/>
      <c r="Q35641" s="99"/>
    </row>
    <row r="35642" spans="16:17" x14ac:dyDescent="0.3">
      <c r="P35642" s="99"/>
      <c r="Q35642" s="99"/>
    </row>
    <row r="35643" spans="16:17" x14ac:dyDescent="0.3">
      <c r="P35643" s="99"/>
      <c r="Q35643" s="99"/>
    </row>
    <row r="35644" spans="16:17" x14ac:dyDescent="0.3">
      <c r="P35644" s="99"/>
      <c r="Q35644" s="99"/>
    </row>
    <row r="35645" spans="16:17" x14ac:dyDescent="0.3">
      <c r="P35645" s="99"/>
      <c r="Q35645" s="99"/>
    </row>
    <row r="35646" spans="16:17" x14ac:dyDescent="0.3">
      <c r="P35646" s="99"/>
      <c r="Q35646" s="99"/>
    </row>
    <row r="35647" spans="16:17" x14ac:dyDescent="0.3">
      <c r="P35647" s="99"/>
      <c r="Q35647" s="99"/>
    </row>
    <row r="35648" spans="16:17" x14ac:dyDescent="0.3">
      <c r="P35648" s="99"/>
      <c r="Q35648" s="99"/>
    </row>
    <row r="35649" spans="16:17" x14ac:dyDescent="0.3">
      <c r="P35649" s="99"/>
      <c r="Q35649" s="99"/>
    </row>
    <row r="35650" spans="16:17" x14ac:dyDescent="0.3">
      <c r="P35650" s="99"/>
      <c r="Q35650" s="99"/>
    </row>
    <row r="35651" spans="16:17" x14ac:dyDescent="0.3">
      <c r="P35651" s="99"/>
      <c r="Q35651" s="99"/>
    </row>
    <row r="35652" spans="16:17" x14ac:dyDescent="0.3">
      <c r="P35652" s="99"/>
      <c r="Q35652" s="99"/>
    </row>
    <row r="35653" spans="16:17" x14ac:dyDescent="0.3">
      <c r="P35653" s="99"/>
      <c r="Q35653" s="99"/>
    </row>
    <row r="35654" spans="16:17" x14ac:dyDescent="0.3">
      <c r="P35654" s="99"/>
      <c r="Q35654" s="99"/>
    </row>
    <row r="35655" spans="16:17" x14ac:dyDescent="0.3">
      <c r="P35655" s="99"/>
      <c r="Q35655" s="99"/>
    </row>
    <row r="35656" spans="16:17" x14ac:dyDescent="0.3">
      <c r="P35656" s="99"/>
      <c r="Q35656" s="99"/>
    </row>
    <row r="35657" spans="16:17" x14ac:dyDescent="0.3">
      <c r="P35657" s="99"/>
      <c r="Q35657" s="99"/>
    </row>
    <row r="35658" spans="16:17" x14ac:dyDescent="0.3">
      <c r="P35658" s="99"/>
      <c r="Q35658" s="99"/>
    </row>
    <row r="35659" spans="16:17" x14ac:dyDescent="0.3">
      <c r="P35659" s="99"/>
      <c r="Q35659" s="99"/>
    </row>
    <row r="35660" spans="16:17" x14ac:dyDescent="0.3">
      <c r="P35660" s="99"/>
      <c r="Q35660" s="99"/>
    </row>
    <row r="35661" spans="16:17" x14ac:dyDescent="0.3">
      <c r="P35661" s="99"/>
      <c r="Q35661" s="99"/>
    </row>
    <row r="35662" spans="16:17" x14ac:dyDescent="0.3">
      <c r="P35662" s="99"/>
      <c r="Q35662" s="99"/>
    </row>
    <row r="35663" spans="16:17" x14ac:dyDescent="0.3">
      <c r="P35663" s="99"/>
      <c r="Q35663" s="99"/>
    </row>
    <row r="35664" spans="16:17" x14ac:dyDescent="0.3">
      <c r="P35664" s="99"/>
      <c r="Q35664" s="99"/>
    </row>
    <row r="35665" spans="16:17" x14ac:dyDescent="0.3">
      <c r="P35665" s="99"/>
      <c r="Q35665" s="99"/>
    </row>
    <row r="35666" spans="16:17" x14ac:dyDescent="0.3">
      <c r="P35666" s="99"/>
      <c r="Q35666" s="99"/>
    </row>
    <row r="35667" spans="16:17" x14ac:dyDescent="0.3">
      <c r="P35667" s="99"/>
      <c r="Q35667" s="99"/>
    </row>
    <row r="35668" spans="16:17" x14ac:dyDescent="0.3">
      <c r="P35668" s="99"/>
      <c r="Q35668" s="99"/>
    </row>
    <row r="35669" spans="16:17" x14ac:dyDescent="0.3">
      <c r="P35669" s="99"/>
      <c r="Q35669" s="99"/>
    </row>
    <row r="35670" spans="16:17" x14ac:dyDescent="0.3">
      <c r="P35670" s="99"/>
      <c r="Q35670" s="99"/>
    </row>
    <row r="35671" spans="16:17" x14ac:dyDescent="0.3">
      <c r="P35671" s="99"/>
      <c r="Q35671" s="99"/>
    </row>
    <row r="35672" spans="16:17" x14ac:dyDescent="0.3">
      <c r="P35672" s="99"/>
      <c r="Q35672" s="99"/>
    </row>
    <row r="35673" spans="16:17" x14ac:dyDescent="0.3">
      <c r="P35673" s="99"/>
      <c r="Q35673" s="99"/>
    </row>
    <row r="35674" spans="16:17" x14ac:dyDescent="0.3">
      <c r="P35674" s="99"/>
      <c r="Q35674" s="99"/>
    </row>
    <row r="35675" spans="16:17" x14ac:dyDescent="0.3">
      <c r="P35675" s="99"/>
      <c r="Q35675" s="99"/>
    </row>
    <row r="35676" spans="16:17" x14ac:dyDescent="0.3">
      <c r="P35676" s="99"/>
      <c r="Q35676" s="99"/>
    </row>
    <row r="35677" spans="16:17" x14ac:dyDescent="0.3">
      <c r="P35677" s="99"/>
      <c r="Q35677" s="99"/>
    </row>
    <row r="35678" spans="16:17" x14ac:dyDescent="0.3">
      <c r="P35678" s="99"/>
      <c r="Q35678" s="99"/>
    </row>
    <row r="35679" spans="16:17" x14ac:dyDescent="0.3">
      <c r="P35679" s="99"/>
      <c r="Q35679" s="99"/>
    </row>
    <row r="35680" spans="16:17" x14ac:dyDescent="0.3">
      <c r="P35680" s="99"/>
      <c r="Q35680" s="99"/>
    </row>
    <row r="35681" spans="16:17" x14ac:dyDescent="0.3">
      <c r="P35681" s="99"/>
      <c r="Q35681" s="99"/>
    </row>
    <row r="35682" spans="16:17" x14ac:dyDescent="0.3">
      <c r="P35682" s="99"/>
      <c r="Q35682" s="99"/>
    </row>
    <row r="35683" spans="16:17" x14ac:dyDescent="0.3">
      <c r="P35683" s="99"/>
      <c r="Q35683" s="99"/>
    </row>
    <row r="35684" spans="16:17" x14ac:dyDescent="0.3">
      <c r="P35684" s="99"/>
      <c r="Q35684" s="99"/>
    </row>
    <row r="35685" spans="16:17" x14ac:dyDescent="0.3">
      <c r="P35685" s="99"/>
      <c r="Q35685" s="99"/>
    </row>
    <row r="35686" spans="16:17" x14ac:dyDescent="0.3">
      <c r="P35686" s="99"/>
      <c r="Q35686" s="99"/>
    </row>
    <row r="35687" spans="16:17" x14ac:dyDescent="0.3">
      <c r="P35687" s="99"/>
      <c r="Q35687" s="99"/>
    </row>
    <row r="35688" spans="16:17" x14ac:dyDescent="0.3">
      <c r="P35688" s="99"/>
      <c r="Q35688" s="99"/>
    </row>
    <row r="35689" spans="16:17" x14ac:dyDescent="0.3">
      <c r="P35689" s="99"/>
      <c r="Q35689" s="99"/>
    </row>
    <row r="35690" spans="16:17" x14ac:dyDescent="0.3">
      <c r="P35690" s="99"/>
      <c r="Q35690" s="99"/>
    </row>
    <row r="35691" spans="16:17" x14ac:dyDescent="0.3">
      <c r="P35691" s="99"/>
      <c r="Q35691" s="99"/>
    </row>
    <row r="35692" spans="16:17" x14ac:dyDescent="0.3">
      <c r="P35692" s="99"/>
      <c r="Q35692" s="99"/>
    </row>
    <row r="35693" spans="16:17" x14ac:dyDescent="0.3">
      <c r="P35693" s="99"/>
      <c r="Q35693" s="99"/>
    </row>
    <row r="35694" spans="16:17" x14ac:dyDescent="0.3">
      <c r="P35694" s="99"/>
      <c r="Q35694" s="99"/>
    </row>
    <row r="35695" spans="16:17" x14ac:dyDescent="0.3">
      <c r="P35695" s="99"/>
      <c r="Q35695" s="99"/>
    </row>
    <row r="35696" spans="16:17" x14ac:dyDescent="0.3">
      <c r="P35696" s="99"/>
      <c r="Q35696" s="99"/>
    </row>
    <row r="35697" spans="16:17" x14ac:dyDescent="0.3">
      <c r="P35697" s="99"/>
      <c r="Q35697" s="99"/>
    </row>
    <row r="35698" spans="16:17" x14ac:dyDescent="0.3">
      <c r="P35698" s="99"/>
      <c r="Q35698" s="99"/>
    </row>
    <row r="35699" spans="16:17" x14ac:dyDescent="0.3">
      <c r="P35699" s="99"/>
      <c r="Q35699" s="99"/>
    </row>
    <row r="35700" spans="16:17" x14ac:dyDescent="0.3">
      <c r="P35700" s="99"/>
      <c r="Q35700" s="99"/>
    </row>
    <row r="35701" spans="16:17" x14ac:dyDescent="0.3">
      <c r="P35701" s="99"/>
      <c r="Q35701" s="99"/>
    </row>
    <row r="35702" spans="16:17" x14ac:dyDescent="0.3">
      <c r="P35702" s="99"/>
      <c r="Q35702" s="99"/>
    </row>
    <row r="35703" spans="16:17" x14ac:dyDescent="0.3">
      <c r="P35703" s="99"/>
      <c r="Q35703" s="99"/>
    </row>
    <row r="35704" spans="16:17" x14ac:dyDescent="0.3">
      <c r="P35704" s="99"/>
      <c r="Q35704" s="99"/>
    </row>
    <row r="35705" spans="16:17" x14ac:dyDescent="0.3">
      <c r="P35705" s="99"/>
      <c r="Q35705" s="99"/>
    </row>
    <row r="35706" spans="16:17" x14ac:dyDescent="0.3">
      <c r="P35706" s="99"/>
      <c r="Q35706" s="99"/>
    </row>
    <row r="35707" spans="16:17" x14ac:dyDescent="0.3">
      <c r="P35707" s="99"/>
      <c r="Q35707" s="99"/>
    </row>
    <row r="35708" spans="16:17" x14ac:dyDescent="0.3">
      <c r="P35708" s="99"/>
      <c r="Q35708" s="99"/>
    </row>
    <row r="35709" spans="16:17" x14ac:dyDescent="0.3">
      <c r="P35709" s="99"/>
      <c r="Q35709" s="99"/>
    </row>
    <row r="35710" spans="16:17" x14ac:dyDescent="0.3">
      <c r="P35710" s="99"/>
      <c r="Q35710" s="99"/>
    </row>
    <row r="35711" spans="16:17" x14ac:dyDescent="0.3">
      <c r="P35711" s="99"/>
      <c r="Q35711" s="99"/>
    </row>
    <row r="35712" spans="16:17" x14ac:dyDescent="0.3">
      <c r="P35712" s="99"/>
      <c r="Q35712" s="99"/>
    </row>
    <row r="35713" spans="16:17" x14ac:dyDescent="0.3">
      <c r="P35713" s="99"/>
      <c r="Q35713" s="99"/>
    </row>
    <row r="35714" spans="16:17" x14ac:dyDescent="0.3">
      <c r="P35714" s="99"/>
      <c r="Q35714" s="99"/>
    </row>
    <row r="35715" spans="16:17" x14ac:dyDescent="0.3">
      <c r="P35715" s="99"/>
      <c r="Q35715" s="99"/>
    </row>
    <row r="35716" spans="16:17" x14ac:dyDescent="0.3">
      <c r="P35716" s="99"/>
      <c r="Q35716" s="99"/>
    </row>
    <row r="35717" spans="16:17" x14ac:dyDescent="0.3">
      <c r="P35717" s="99"/>
      <c r="Q35717" s="99"/>
    </row>
    <row r="35718" spans="16:17" x14ac:dyDescent="0.3">
      <c r="P35718" s="99"/>
      <c r="Q35718" s="99"/>
    </row>
    <row r="35719" spans="16:17" x14ac:dyDescent="0.3">
      <c r="P35719" s="99"/>
      <c r="Q35719" s="99"/>
    </row>
    <row r="35720" spans="16:17" x14ac:dyDescent="0.3">
      <c r="P35720" s="99"/>
      <c r="Q35720" s="99"/>
    </row>
    <row r="35721" spans="16:17" x14ac:dyDescent="0.3">
      <c r="P35721" s="99"/>
      <c r="Q35721" s="99"/>
    </row>
    <row r="35722" spans="16:17" x14ac:dyDescent="0.3">
      <c r="P35722" s="99"/>
      <c r="Q35722" s="99"/>
    </row>
    <row r="35723" spans="16:17" x14ac:dyDescent="0.3">
      <c r="P35723" s="99"/>
      <c r="Q35723" s="99"/>
    </row>
    <row r="35724" spans="16:17" x14ac:dyDescent="0.3">
      <c r="P35724" s="99"/>
      <c r="Q35724" s="99"/>
    </row>
    <row r="35725" spans="16:17" x14ac:dyDescent="0.3">
      <c r="P35725" s="99"/>
      <c r="Q35725" s="99"/>
    </row>
    <row r="35726" spans="16:17" x14ac:dyDescent="0.3">
      <c r="P35726" s="99"/>
      <c r="Q35726" s="99"/>
    </row>
    <row r="35727" spans="16:17" x14ac:dyDescent="0.3">
      <c r="P35727" s="99"/>
      <c r="Q35727" s="99"/>
    </row>
    <row r="35728" spans="16:17" x14ac:dyDescent="0.3">
      <c r="P35728" s="99"/>
      <c r="Q35728" s="99"/>
    </row>
    <row r="35729" spans="16:17" x14ac:dyDescent="0.3">
      <c r="P35729" s="99"/>
      <c r="Q35729" s="99"/>
    </row>
    <row r="35730" spans="16:17" x14ac:dyDescent="0.3">
      <c r="P35730" s="99"/>
      <c r="Q35730" s="99"/>
    </row>
    <row r="35731" spans="16:17" x14ac:dyDescent="0.3">
      <c r="P35731" s="99"/>
      <c r="Q35731" s="99"/>
    </row>
    <row r="35732" spans="16:17" x14ac:dyDescent="0.3">
      <c r="P35732" s="99"/>
      <c r="Q35732" s="99"/>
    </row>
    <row r="35733" spans="16:17" x14ac:dyDescent="0.3">
      <c r="P35733" s="99"/>
      <c r="Q35733" s="99"/>
    </row>
    <row r="35734" spans="16:17" x14ac:dyDescent="0.3">
      <c r="P35734" s="99"/>
      <c r="Q35734" s="99"/>
    </row>
    <row r="35735" spans="16:17" x14ac:dyDescent="0.3">
      <c r="P35735" s="99"/>
      <c r="Q35735" s="99"/>
    </row>
    <row r="35736" spans="16:17" x14ac:dyDescent="0.3">
      <c r="P35736" s="99"/>
      <c r="Q35736" s="99"/>
    </row>
    <row r="35737" spans="16:17" x14ac:dyDescent="0.3">
      <c r="P35737" s="99"/>
      <c r="Q35737" s="99"/>
    </row>
    <row r="35738" spans="16:17" x14ac:dyDescent="0.3">
      <c r="P35738" s="99"/>
      <c r="Q35738" s="99"/>
    </row>
    <row r="35739" spans="16:17" x14ac:dyDescent="0.3">
      <c r="P35739" s="99"/>
      <c r="Q35739" s="99"/>
    </row>
    <row r="35740" spans="16:17" x14ac:dyDescent="0.3">
      <c r="P35740" s="99"/>
      <c r="Q35740" s="99"/>
    </row>
    <row r="35741" spans="16:17" x14ac:dyDescent="0.3">
      <c r="P35741" s="99"/>
      <c r="Q35741" s="99"/>
    </row>
    <row r="35742" spans="16:17" x14ac:dyDescent="0.3">
      <c r="P35742" s="99"/>
      <c r="Q35742" s="99"/>
    </row>
    <row r="35743" spans="16:17" x14ac:dyDescent="0.3">
      <c r="P35743" s="99"/>
      <c r="Q35743" s="99"/>
    </row>
    <row r="35744" spans="16:17" x14ac:dyDescent="0.3">
      <c r="P35744" s="99"/>
      <c r="Q35744" s="99"/>
    </row>
    <row r="35745" spans="16:17" x14ac:dyDescent="0.3">
      <c r="P35745" s="99"/>
      <c r="Q35745" s="99"/>
    </row>
    <row r="35746" spans="16:17" x14ac:dyDescent="0.3">
      <c r="P35746" s="99"/>
      <c r="Q35746" s="99"/>
    </row>
    <row r="35747" spans="16:17" x14ac:dyDescent="0.3">
      <c r="P35747" s="99"/>
      <c r="Q35747" s="99"/>
    </row>
    <row r="35748" spans="16:17" x14ac:dyDescent="0.3">
      <c r="P35748" s="99"/>
      <c r="Q35748" s="99"/>
    </row>
    <row r="35749" spans="16:17" x14ac:dyDescent="0.3">
      <c r="P35749" s="99"/>
      <c r="Q35749" s="99"/>
    </row>
    <row r="35750" spans="16:17" x14ac:dyDescent="0.3">
      <c r="P35750" s="99"/>
      <c r="Q35750" s="99"/>
    </row>
    <row r="35751" spans="16:17" x14ac:dyDescent="0.3">
      <c r="P35751" s="99"/>
      <c r="Q35751" s="99"/>
    </row>
    <row r="35752" spans="16:17" x14ac:dyDescent="0.3">
      <c r="P35752" s="99"/>
      <c r="Q35752" s="99"/>
    </row>
    <row r="35753" spans="16:17" x14ac:dyDescent="0.3">
      <c r="P35753" s="99"/>
      <c r="Q35753" s="99"/>
    </row>
    <row r="35754" spans="16:17" x14ac:dyDescent="0.3">
      <c r="P35754" s="99"/>
      <c r="Q35754" s="99"/>
    </row>
    <row r="35755" spans="16:17" x14ac:dyDescent="0.3">
      <c r="P35755" s="99"/>
      <c r="Q35755" s="99"/>
    </row>
    <row r="35756" spans="16:17" x14ac:dyDescent="0.3">
      <c r="P35756" s="99"/>
      <c r="Q35756" s="99"/>
    </row>
    <row r="35757" spans="16:17" x14ac:dyDescent="0.3">
      <c r="P35757" s="99"/>
      <c r="Q35757" s="99"/>
    </row>
    <row r="35758" spans="16:17" x14ac:dyDescent="0.3">
      <c r="P35758" s="99"/>
      <c r="Q35758" s="99"/>
    </row>
    <row r="35759" spans="16:17" x14ac:dyDescent="0.3">
      <c r="P35759" s="99"/>
      <c r="Q35759" s="99"/>
    </row>
    <row r="35760" spans="16:17" x14ac:dyDescent="0.3">
      <c r="P35760" s="99"/>
      <c r="Q35760" s="99"/>
    </row>
    <row r="35761" spans="16:17" x14ac:dyDescent="0.3">
      <c r="P35761" s="99"/>
      <c r="Q35761" s="99"/>
    </row>
    <row r="35762" spans="16:17" x14ac:dyDescent="0.3">
      <c r="P35762" s="99"/>
      <c r="Q35762" s="99"/>
    </row>
    <row r="35763" spans="16:17" x14ac:dyDescent="0.3">
      <c r="P35763" s="99"/>
      <c r="Q35763" s="99"/>
    </row>
    <row r="35764" spans="16:17" x14ac:dyDescent="0.3">
      <c r="P35764" s="99"/>
      <c r="Q35764" s="99"/>
    </row>
    <row r="35765" spans="16:17" x14ac:dyDescent="0.3">
      <c r="P35765" s="99"/>
      <c r="Q35765" s="99"/>
    </row>
    <row r="35766" spans="16:17" x14ac:dyDescent="0.3">
      <c r="P35766" s="99"/>
      <c r="Q35766" s="99"/>
    </row>
    <row r="35767" spans="16:17" x14ac:dyDescent="0.3">
      <c r="P35767" s="99"/>
      <c r="Q35767" s="99"/>
    </row>
    <row r="35768" spans="16:17" x14ac:dyDescent="0.3">
      <c r="P35768" s="99"/>
      <c r="Q35768" s="99"/>
    </row>
    <row r="35769" spans="16:17" x14ac:dyDescent="0.3">
      <c r="P35769" s="99"/>
      <c r="Q35769" s="99"/>
    </row>
    <row r="35770" spans="16:17" x14ac:dyDescent="0.3">
      <c r="P35770" s="99"/>
      <c r="Q35770" s="99"/>
    </row>
    <row r="35771" spans="16:17" x14ac:dyDescent="0.3">
      <c r="P35771" s="99"/>
      <c r="Q35771" s="99"/>
    </row>
    <row r="35772" spans="16:17" x14ac:dyDescent="0.3">
      <c r="P35772" s="99"/>
      <c r="Q35772" s="99"/>
    </row>
    <row r="35773" spans="16:17" x14ac:dyDescent="0.3">
      <c r="P35773" s="99"/>
      <c r="Q35773" s="99"/>
    </row>
    <row r="35774" spans="16:17" x14ac:dyDescent="0.3">
      <c r="P35774" s="99"/>
      <c r="Q35774" s="99"/>
    </row>
    <row r="35775" spans="16:17" x14ac:dyDescent="0.3">
      <c r="P35775" s="99"/>
      <c r="Q35775" s="99"/>
    </row>
    <row r="35776" spans="16:17" x14ac:dyDescent="0.3">
      <c r="P35776" s="99"/>
      <c r="Q35776" s="99"/>
    </row>
    <row r="35777" spans="16:17" x14ac:dyDescent="0.3">
      <c r="P35777" s="99"/>
      <c r="Q35777" s="99"/>
    </row>
    <row r="35778" spans="16:17" x14ac:dyDescent="0.3">
      <c r="P35778" s="99"/>
      <c r="Q35778" s="99"/>
    </row>
    <row r="35779" spans="16:17" x14ac:dyDescent="0.3">
      <c r="P35779" s="99"/>
      <c r="Q35779" s="99"/>
    </row>
    <row r="35780" spans="16:17" x14ac:dyDescent="0.3">
      <c r="P35780" s="99"/>
      <c r="Q35780" s="99"/>
    </row>
    <row r="35781" spans="16:17" x14ac:dyDescent="0.3">
      <c r="P35781" s="99"/>
      <c r="Q35781" s="99"/>
    </row>
    <row r="35782" spans="16:17" x14ac:dyDescent="0.3">
      <c r="P35782" s="99"/>
      <c r="Q35782" s="99"/>
    </row>
    <row r="35783" spans="16:17" x14ac:dyDescent="0.3">
      <c r="P35783" s="99"/>
      <c r="Q35783" s="99"/>
    </row>
    <row r="35784" spans="16:17" x14ac:dyDescent="0.3">
      <c r="P35784" s="99"/>
      <c r="Q35784" s="99"/>
    </row>
    <row r="35785" spans="16:17" x14ac:dyDescent="0.3">
      <c r="P35785" s="99"/>
      <c r="Q35785" s="99"/>
    </row>
    <row r="35786" spans="16:17" x14ac:dyDescent="0.3">
      <c r="P35786" s="99"/>
      <c r="Q35786" s="99"/>
    </row>
    <row r="35787" spans="16:17" x14ac:dyDescent="0.3">
      <c r="P35787" s="99"/>
      <c r="Q35787" s="99"/>
    </row>
    <row r="35788" spans="16:17" x14ac:dyDescent="0.3">
      <c r="P35788" s="99"/>
      <c r="Q35788" s="99"/>
    </row>
    <row r="35789" spans="16:17" x14ac:dyDescent="0.3">
      <c r="P35789" s="99"/>
      <c r="Q35789" s="99"/>
    </row>
    <row r="35790" spans="16:17" x14ac:dyDescent="0.3">
      <c r="P35790" s="99"/>
      <c r="Q35790" s="99"/>
    </row>
    <row r="35791" spans="16:17" x14ac:dyDescent="0.3">
      <c r="P35791" s="99"/>
      <c r="Q35791" s="99"/>
    </row>
    <row r="35792" spans="16:17" x14ac:dyDescent="0.3">
      <c r="P35792" s="99"/>
      <c r="Q35792" s="99"/>
    </row>
    <row r="35793" spans="16:17" x14ac:dyDescent="0.3">
      <c r="P35793" s="99"/>
      <c r="Q35793" s="99"/>
    </row>
    <row r="35794" spans="16:17" x14ac:dyDescent="0.3">
      <c r="P35794" s="99"/>
      <c r="Q35794" s="99"/>
    </row>
    <row r="35795" spans="16:17" x14ac:dyDescent="0.3">
      <c r="P35795" s="99"/>
      <c r="Q35795" s="99"/>
    </row>
    <row r="35796" spans="16:17" x14ac:dyDescent="0.3">
      <c r="P35796" s="99"/>
      <c r="Q35796" s="99"/>
    </row>
    <row r="35797" spans="16:17" x14ac:dyDescent="0.3">
      <c r="P35797" s="99"/>
      <c r="Q35797" s="99"/>
    </row>
    <row r="35798" spans="16:17" x14ac:dyDescent="0.3">
      <c r="P35798" s="99"/>
      <c r="Q35798" s="99"/>
    </row>
    <row r="35799" spans="16:17" x14ac:dyDescent="0.3">
      <c r="P35799" s="99"/>
      <c r="Q35799" s="99"/>
    </row>
    <row r="35800" spans="16:17" x14ac:dyDescent="0.3">
      <c r="P35800" s="99"/>
      <c r="Q35800" s="99"/>
    </row>
    <row r="35801" spans="16:17" x14ac:dyDescent="0.3">
      <c r="P35801" s="99"/>
      <c r="Q35801" s="99"/>
    </row>
    <row r="35802" spans="16:17" x14ac:dyDescent="0.3">
      <c r="P35802" s="99"/>
      <c r="Q35802" s="99"/>
    </row>
    <row r="35803" spans="16:17" x14ac:dyDescent="0.3">
      <c r="P35803" s="99"/>
      <c r="Q35803" s="99"/>
    </row>
    <row r="35804" spans="16:17" x14ac:dyDescent="0.3">
      <c r="P35804" s="99"/>
      <c r="Q35804" s="99"/>
    </row>
    <row r="35805" spans="16:17" x14ac:dyDescent="0.3">
      <c r="P35805" s="99"/>
      <c r="Q35805" s="99"/>
    </row>
    <row r="35806" spans="16:17" x14ac:dyDescent="0.3">
      <c r="P35806" s="99"/>
      <c r="Q35806" s="99"/>
    </row>
    <row r="35807" spans="16:17" x14ac:dyDescent="0.3">
      <c r="P35807" s="99"/>
      <c r="Q35807" s="99"/>
    </row>
    <row r="35808" spans="16:17" x14ac:dyDescent="0.3">
      <c r="P35808" s="99"/>
      <c r="Q35808" s="99"/>
    </row>
    <row r="35809" spans="16:17" x14ac:dyDescent="0.3">
      <c r="P35809" s="99"/>
      <c r="Q35809" s="99"/>
    </row>
    <row r="35810" spans="16:17" x14ac:dyDescent="0.3">
      <c r="P35810" s="99"/>
      <c r="Q35810" s="99"/>
    </row>
    <row r="35811" spans="16:17" x14ac:dyDescent="0.3">
      <c r="P35811" s="99"/>
      <c r="Q35811" s="99"/>
    </row>
    <row r="35812" spans="16:17" x14ac:dyDescent="0.3">
      <c r="P35812" s="99"/>
      <c r="Q35812" s="99"/>
    </row>
    <row r="35813" spans="16:17" x14ac:dyDescent="0.3">
      <c r="P35813" s="99"/>
      <c r="Q35813" s="99"/>
    </row>
    <row r="35814" spans="16:17" x14ac:dyDescent="0.3">
      <c r="P35814" s="99"/>
      <c r="Q35814" s="99"/>
    </row>
    <row r="35815" spans="16:17" x14ac:dyDescent="0.3">
      <c r="P35815" s="99"/>
      <c r="Q35815" s="99"/>
    </row>
    <row r="35816" spans="16:17" x14ac:dyDescent="0.3">
      <c r="P35816" s="99"/>
      <c r="Q35816" s="99"/>
    </row>
    <row r="35817" spans="16:17" x14ac:dyDescent="0.3">
      <c r="P35817" s="99"/>
      <c r="Q35817" s="99"/>
    </row>
    <row r="35818" spans="16:17" x14ac:dyDescent="0.3">
      <c r="P35818" s="99"/>
      <c r="Q35818" s="99"/>
    </row>
    <row r="35819" spans="16:17" x14ac:dyDescent="0.3">
      <c r="P35819" s="99"/>
      <c r="Q35819" s="99"/>
    </row>
    <row r="35820" spans="16:17" x14ac:dyDescent="0.3">
      <c r="P35820" s="99"/>
      <c r="Q35820" s="99"/>
    </row>
    <row r="35821" spans="16:17" x14ac:dyDescent="0.3">
      <c r="P35821" s="99"/>
      <c r="Q35821" s="99"/>
    </row>
    <row r="35822" spans="16:17" x14ac:dyDescent="0.3">
      <c r="P35822" s="99"/>
      <c r="Q35822" s="99"/>
    </row>
    <row r="35823" spans="16:17" x14ac:dyDescent="0.3">
      <c r="P35823" s="99"/>
      <c r="Q35823" s="99"/>
    </row>
    <row r="35824" spans="16:17" x14ac:dyDescent="0.3">
      <c r="P35824" s="99"/>
      <c r="Q35824" s="99"/>
    </row>
    <row r="35825" spans="16:17" x14ac:dyDescent="0.3">
      <c r="P35825" s="99"/>
      <c r="Q35825" s="99"/>
    </row>
    <row r="35826" spans="16:17" x14ac:dyDescent="0.3">
      <c r="P35826" s="99"/>
      <c r="Q35826" s="99"/>
    </row>
    <row r="35827" spans="16:17" x14ac:dyDescent="0.3">
      <c r="P35827" s="99"/>
      <c r="Q35827" s="99"/>
    </row>
    <row r="35828" spans="16:17" x14ac:dyDescent="0.3">
      <c r="P35828" s="99"/>
      <c r="Q35828" s="99"/>
    </row>
    <row r="35829" spans="16:17" x14ac:dyDescent="0.3">
      <c r="P35829" s="99"/>
      <c r="Q35829" s="99"/>
    </row>
    <row r="35830" spans="16:17" x14ac:dyDescent="0.3">
      <c r="P35830" s="99"/>
      <c r="Q35830" s="99"/>
    </row>
    <row r="35831" spans="16:17" x14ac:dyDescent="0.3">
      <c r="P35831" s="99"/>
      <c r="Q35831" s="99"/>
    </row>
    <row r="35832" spans="16:17" x14ac:dyDescent="0.3">
      <c r="P35832" s="99"/>
      <c r="Q35832" s="99"/>
    </row>
    <row r="35833" spans="16:17" x14ac:dyDescent="0.3">
      <c r="P35833" s="99"/>
      <c r="Q35833" s="99"/>
    </row>
    <row r="35834" spans="16:17" x14ac:dyDescent="0.3">
      <c r="P35834" s="99"/>
      <c r="Q35834" s="99"/>
    </row>
    <row r="35835" spans="16:17" x14ac:dyDescent="0.3">
      <c r="P35835" s="99"/>
      <c r="Q35835" s="99"/>
    </row>
    <row r="35836" spans="16:17" x14ac:dyDescent="0.3">
      <c r="P35836" s="99"/>
      <c r="Q35836" s="99"/>
    </row>
    <row r="35837" spans="16:17" x14ac:dyDescent="0.3">
      <c r="P35837" s="99"/>
      <c r="Q35837" s="99"/>
    </row>
    <row r="35838" spans="16:17" x14ac:dyDescent="0.3">
      <c r="P35838" s="99"/>
      <c r="Q35838" s="99"/>
    </row>
    <row r="35839" spans="16:17" x14ac:dyDescent="0.3">
      <c r="P35839" s="99"/>
      <c r="Q35839" s="99"/>
    </row>
    <row r="35840" spans="16:17" x14ac:dyDescent="0.3">
      <c r="P35840" s="99"/>
      <c r="Q35840" s="99"/>
    </row>
    <row r="35841" spans="16:17" x14ac:dyDescent="0.3">
      <c r="P35841" s="99"/>
      <c r="Q35841" s="99"/>
    </row>
    <row r="35842" spans="16:17" x14ac:dyDescent="0.3">
      <c r="P35842" s="99"/>
      <c r="Q35842" s="99"/>
    </row>
    <row r="35843" spans="16:17" x14ac:dyDescent="0.3">
      <c r="P35843" s="99"/>
      <c r="Q35843" s="99"/>
    </row>
    <row r="35844" spans="16:17" x14ac:dyDescent="0.3">
      <c r="P35844" s="99"/>
      <c r="Q35844" s="99"/>
    </row>
    <row r="35845" spans="16:17" x14ac:dyDescent="0.3">
      <c r="P35845" s="99"/>
      <c r="Q35845" s="99"/>
    </row>
    <row r="35846" spans="16:17" x14ac:dyDescent="0.3">
      <c r="P35846" s="99"/>
      <c r="Q35846" s="99"/>
    </row>
    <row r="35847" spans="16:17" x14ac:dyDescent="0.3">
      <c r="P35847" s="99"/>
      <c r="Q35847" s="99"/>
    </row>
    <row r="35848" spans="16:17" x14ac:dyDescent="0.3">
      <c r="P35848" s="99"/>
      <c r="Q35848" s="99"/>
    </row>
    <row r="35849" spans="16:17" x14ac:dyDescent="0.3">
      <c r="P35849" s="99"/>
      <c r="Q35849" s="99"/>
    </row>
    <row r="35850" spans="16:17" x14ac:dyDescent="0.3">
      <c r="P35850" s="99"/>
      <c r="Q35850" s="99"/>
    </row>
    <row r="35851" spans="16:17" x14ac:dyDescent="0.3">
      <c r="P35851" s="99"/>
      <c r="Q35851" s="99"/>
    </row>
    <row r="35852" spans="16:17" x14ac:dyDescent="0.3">
      <c r="P35852" s="99"/>
      <c r="Q35852" s="99"/>
    </row>
    <row r="35853" spans="16:17" x14ac:dyDescent="0.3">
      <c r="P35853" s="99"/>
      <c r="Q35853" s="99"/>
    </row>
    <row r="35854" spans="16:17" x14ac:dyDescent="0.3">
      <c r="P35854" s="99"/>
      <c r="Q35854" s="99"/>
    </row>
    <row r="35855" spans="16:17" x14ac:dyDescent="0.3">
      <c r="P35855" s="99"/>
      <c r="Q35855" s="99"/>
    </row>
    <row r="35856" spans="16:17" x14ac:dyDescent="0.3">
      <c r="P35856" s="99"/>
      <c r="Q35856" s="99"/>
    </row>
    <row r="35857" spans="16:17" x14ac:dyDescent="0.3">
      <c r="P35857" s="99"/>
      <c r="Q35857" s="99"/>
    </row>
    <row r="35858" spans="16:17" x14ac:dyDescent="0.3">
      <c r="P35858" s="99"/>
      <c r="Q35858" s="99"/>
    </row>
    <row r="35859" spans="16:17" x14ac:dyDescent="0.3">
      <c r="P35859" s="99"/>
      <c r="Q35859" s="99"/>
    </row>
    <row r="35860" spans="16:17" x14ac:dyDescent="0.3">
      <c r="P35860" s="99"/>
      <c r="Q35860" s="99"/>
    </row>
    <row r="35861" spans="16:17" x14ac:dyDescent="0.3">
      <c r="P35861" s="99"/>
      <c r="Q35861" s="99"/>
    </row>
    <row r="35862" spans="16:17" x14ac:dyDescent="0.3">
      <c r="P35862" s="99"/>
      <c r="Q35862" s="99"/>
    </row>
    <row r="35863" spans="16:17" x14ac:dyDescent="0.3">
      <c r="P35863" s="99"/>
      <c r="Q35863" s="99"/>
    </row>
    <row r="35864" spans="16:17" x14ac:dyDescent="0.3">
      <c r="P35864" s="99"/>
      <c r="Q35864" s="99"/>
    </row>
    <row r="35865" spans="16:17" x14ac:dyDescent="0.3">
      <c r="P35865" s="99"/>
      <c r="Q35865" s="99"/>
    </row>
    <row r="35866" spans="16:17" x14ac:dyDescent="0.3">
      <c r="P35866" s="99"/>
      <c r="Q35866" s="99"/>
    </row>
    <row r="35867" spans="16:17" x14ac:dyDescent="0.3">
      <c r="P35867" s="99"/>
      <c r="Q35867" s="99"/>
    </row>
    <row r="35868" spans="16:17" x14ac:dyDescent="0.3">
      <c r="P35868" s="99"/>
      <c r="Q35868" s="99"/>
    </row>
    <row r="35869" spans="16:17" x14ac:dyDescent="0.3">
      <c r="P35869" s="99"/>
      <c r="Q35869" s="99"/>
    </row>
    <row r="35870" spans="16:17" x14ac:dyDescent="0.3">
      <c r="P35870" s="99"/>
      <c r="Q35870" s="99"/>
    </row>
    <row r="35871" spans="16:17" x14ac:dyDescent="0.3">
      <c r="P35871" s="99"/>
      <c r="Q35871" s="99"/>
    </row>
    <row r="35872" spans="16:17" x14ac:dyDescent="0.3">
      <c r="P35872" s="99"/>
      <c r="Q35872" s="99"/>
    </row>
    <row r="35873" spans="16:17" x14ac:dyDescent="0.3">
      <c r="P35873" s="99"/>
      <c r="Q35873" s="99"/>
    </row>
    <row r="35874" spans="16:17" x14ac:dyDescent="0.3">
      <c r="P35874" s="99"/>
      <c r="Q35874" s="99"/>
    </row>
    <row r="35875" spans="16:17" x14ac:dyDescent="0.3">
      <c r="P35875" s="99"/>
      <c r="Q35875" s="99"/>
    </row>
    <row r="35876" spans="16:17" x14ac:dyDescent="0.3">
      <c r="P35876" s="99"/>
      <c r="Q35876" s="99"/>
    </row>
    <row r="35877" spans="16:17" x14ac:dyDescent="0.3">
      <c r="P35877" s="99"/>
      <c r="Q35877" s="99"/>
    </row>
    <row r="35878" spans="16:17" x14ac:dyDescent="0.3">
      <c r="P35878" s="99"/>
      <c r="Q35878" s="99"/>
    </row>
    <row r="35879" spans="16:17" x14ac:dyDescent="0.3">
      <c r="P35879" s="99"/>
      <c r="Q35879" s="99"/>
    </row>
    <row r="35880" spans="16:17" x14ac:dyDescent="0.3">
      <c r="P35880" s="99"/>
      <c r="Q35880" s="99"/>
    </row>
    <row r="35881" spans="16:17" x14ac:dyDescent="0.3">
      <c r="P35881" s="99"/>
      <c r="Q35881" s="99"/>
    </row>
    <row r="35882" spans="16:17" x14ac:dyDescent="0.3">
      <c r="P35882" s="99"/>
      <c r="Q35882" s="99"/>
    </row>
    <row r="35883" spans="16:17" x14ac:dyDescent="0.3">
      <c r="P35883" s="99"/>
      <c r="Q35883" s="99"/>
    </row>
    <row r="35884" spans="16:17" x14ac:dyDescent="0.3">
      <c r="P35884" s="99"/>
      <c r="Q35884" s="99"/>
    </row>
    <row r="35885" spans="16:17" x14ac:dyDescent="0.3">
      <c r="P35885" s="99"/>
      <c r="Q35885" s="99"/>
    </row>
    <row r="35886" spans="16:17" x14ac:dyDescent="0.3">
      <c r="P35886" s="99"/>
      <c r="Q35886" s="99"/>
    </row>
    <row r="35887" spans="16:17" x14ac:dyDescent="0.3">
      <c r="P35887" s="99"/>
      <c r="Q35887" s="99"/>
    </row>
    <row r="35888" spans="16:17" x14ac:dyDescent="0.3">
      <c r="P35888" s="99"/>
      <c r="Q35888" s="99"/>
    </row>
    <row r="35889" spans="16:17" x14ac:dyDescent="0.3">
      <c r="P35889" s="99"/>
      <c r="Q35889" s="99"/>
    </row>
    <row r="35890" spans="16:17" x14ac:dyDescent="0.3">
      <c r="P35890" s="99"/>
      <c r="Q35890" s="99"/>
    </row>
    <row r="35891" spans="16:17" x14ac:dyDescent="0.3">
      <c r="P35891" s="99"/>
      <c r="Q35891" s="99"/>
    </row>
    <row r="35892" spans="16:17" x14ac:dyDescent="0.3">
      <c r="P35892" s="99"/>
      <c r="Q35892" s="99"/>
    </row>
    <row r="35893" spans="16:17" x14ac:dyDescent="0.3">
      <c r="P35893" s="99"/>
      <c r="Q35893" s="99"/>
    </row>
    <row r="35894" spans="16:17" x14ac:dyDescent="0.3">
      <c r="P35894" s="99"/>
      <c r="Q35894" s="99"/>
    </row>
    <row r="35895" spans="16:17" x14ac:dyDescent="0.3">
      <c r="P35895" s="99"/>
      <c r="Q35895" s="99"/>
    </row>
    <row r="35896" spans="16:17" x14ac:dyDescent="0.3">
      <c r="P35896" s="99"/>
      <c r="Q35896" s="99"/>
    </row>
    <row r="35897" spans="16:17" x14ac:dyDescent="0.3">
      <c r="P35897" s="99"/>
      <c r="Q35897" s="99"/>
    </row>
    <row r="35898" spans="16:17" x14ac:dyDescent="0.3">
      <c r="P35898" s="99"/>
      <c r="Q35898" s="99"/>
    </row>
    <row r="35899" spans="16:17" x14ac:dyDescent="0.3">
      <c r="P35899" s="99"/>
      <c r="Q35899" s="99"/>
    </row>
    <row r="35900" spans="16:17" x14ac:dyDescent="0.3">
      <c r="P35900" s="99"/>
      <c r="Q35900" s="99"/>
    </row>
    <row r="35901" spans="16:17" x14ac:dyDescent="0.3">
      <c r="P35901" s="99"/>
      <c r="Q35901" s="99"/>
    </row>
    <row r="35902" spans="16:17" x14ac:dyDescent="0.3">
      <c r="P35902" s="99"/>
      <c r="Q35902" s="99"/>
    </row>
    <row r="35903" spans="16:17" x14ac:dyDescent="0.3">
      <c r="P35903" s="99"/>
      <c r="Q35903" s="99"/>
    </row>
    <row r="35904" spans="16:17" x14ac:dyDescent="0.3">
      <c r="P35904" s="99"/>
      <c r="Q35904" s="99"/>
    </row>
    <row r="35905" spans="16:17" x14ac:dyDescent="0.3">
      <c r="P35905" s="99"/>
      <c r="Q35905" s="99"/>
    </row>
    <row r="35906" spans="16:17" x14ac:dyDescent="0.3">
      <c r="P35906" s="99"/>
      <c r="Q35906" s="99"/>
    </row>
    <row r="35907" spans="16:17" x14ac:dyDescent="0.3">
      <c r="P35907" s="99"/>
      <c r="Q35907" s="99"/>
    </row>
    <row r="35908" spans="16:17" x14ac:dyDescent="0.3">
      <c r="P35908" s="99"/>
      <c r="Q35908" s="99"/>
    </row>
    <row r="35909" spans="16:17" x14ac:dyDescent="0.3">
      <c r="P35909" s="99"/>
      <c r="Q35909" s="99"/>
    </row>
    <row r="35910" spans="16:17" x14ac:dyDescent="0.3">
      <c r="P35910" s="99"/>
      <c r="Q35910" s="99"/>
    </row>
    <row r="35911" spans="16:17" x14ac:dyDescent="0.3">
      <c r="P35911" s="99"/>
      <c r="Q35911" s="99"/>
    </row>
    <row r="35912" spans="16:17" x14ac:dyDescent="0.3">
      <c r="P35912" s="99"/>
      <c r="Q35912" s="99"/>
    </row>
    <row r="35913" spans="16:17" x14ac:dyDescent="0.3">
      <c r="P35913" s="99"/>
      <c r="Q35913" s="99"/>
    </row>
    <row r="35914" spans="16:17" x14ac:dyDescent="0.3">
      <c r="P35914" s="99"/>
      <c r="Q35914" s="99"/>
    </row>
    <row r="35915" spans="16:17" x14ac:dyDescent="0.3">
      <c r="P35915" s="99"/>
      <c r="Q35915" s="99"/>
    </row>
    <row r="35916" spans="16:17" x14ac:dyDescent="0.3">
      <c r="P35916" s="99"/>
      <c r="Q35916" s="99"/>
    </row>
    <row r="35917" spans="16:17" x14ac:dyDescent="0.3">
      <c r="P35917" s="99"/>
      <c r="Q35917" s="99"/>
    </row>
    <row r="35918" spans="16:17" x14ac:dyDescent="0.3">
      <c r="P35918" s="99"/>
      <c r="Q35918" s="99"/>
    </row>
    <row r="35919" spans="16:17" x14ac:dyDescent="0.3">
      <c r="P35919" s="99"/>
      <c r="Q35919" s="99"/>
    </row>
    <row r="35920" spans="16:17" x14ac:dyDescent="0.3">
      <c r="P35920" s="99"/>
      <c r="Q35920" s="99"/>
    </row>
    <row r="35921" spans="16:17" x14ac:dyDescent="0.3">
      <c r="P35921" s="99"/>
      <c r="Q35921" s="99"/>
    </row>
    <row r="35922" spans="16:17" x14ac:dyDescent="0.3">
      <c r="P35922" s="99"/>
      <c r="Q35922" s="99"/>
    </row>
    <row r="35923" spans="16:17" x14ac:dyDescent="0.3">
      <c r="P35923" s="99"/>
      <c r="Q35923" s="99"/>
    </row>
    <row r="35924" spans="16:17" x14ac:dyDescent="0.3">
      <c r="P35924" s="99"/>
      <c r="Q35924" s="99"/>
    </row>
    <row r="35925" spans="16:17" x14ac:dyDescent="0.3">
      <c r="P35925" s="99"/>
      <c r="Q35925" s="99"/>
    </row>
    <row r="35926" spans="16:17" x14ac:dyDescent="0.3">
      <c r="P35926" s="99"/>
      <c r="Q35926" s="99"/>
    </row>
    <row r="35927" spans="16:17" x14ac:dyDescent="0.3">
      <c r="P35927" s="99"/>
      <c r="Q35927" s="99"/>
    </row>
    <row r="35928" spans="16:17" x14ac:dyDescent="0.3">
      <c r="P35928" s="99"/>
      <c r="Q35928" s="99"/>
    </row>
    <row r="35929" spans="16:17" x14ac:dyDescent="0.3">
      <c r="P35929" s="99"/>
      <c r="Q35929" s="99"/>
    </row>
    <row r="35930" spans="16:17" x14ac:dyDescent="0.3">
      <c r="P35930" s="99"/>
      <c r="Q35930" s="99"/>
    </row>
    <row r="35931" spans="16:17" x14ac:dyDescent="0.3">
      <c r="P35931" s="99"/>
      <c r="Q35931" s="99"/>
    </row>
    <row r="35932" spans="16:17" x14ac:dyDescent="0.3">
      <c r="P35932" s="99"/>
      <c r="Q35932" s="99"/>
    </row>
    <row r="35933" spans="16:17" x14ac:dyDescent="0.3">
      <c r="P35933" s="99"/>
      <c r="Q35933" s="99"/>
    </row>
    <row r="35934" spans="16:17" x14ac:dyDescent="0.3">
      <c r="P35934" s="99"/>
      <c r="Q35934" s="99"/>
    </row>
    <row r="35935" spans="16:17" x14ac:dyDescent="0.3">
      <c r="P35935" s="99"/>
      <c r="Q35935" s="99"/>
    </row>
    <row r="35936" spans="16:17" x14ac:dyDescent="0.3">
      <c r="P35936" s="99"/>
      <c r="Q35936" s="99"/>
    </row>
    <row r="35937" spans="16:17" x14ac:dyDescent="0.3">
      <c r="P35937" s="99"/>
      <c r="Q35937" s="99"/>
    </row>
    <row r="35938" spans="16:17" x14ac:dyDescent="0.3">
      <c r="P35938" s="99"/>
      <c r="Q35938" s="99"/>
    </row>
    <row r="35939" spans="16:17" x14ac:dyDescent="0.3">
      <c r="P35939" s="99"/>
      <c r="Q35939" s="99"/>
    </row>
    <row r="35940" spans="16:17" x14ac:dyDescent="0.3">
      <c r="P35940" s="99"/>
      <c r="Q35940" s="99"/>
    </row>
    <row r="35941" spans="16:17" x14ac:dyDescent="0.3">
      <c r="P35941" s="99"/>
      <c r="Q35941" s="99"/>
    </row>
    <row r="35942" spans="16:17" x14ac:dyDescent="0.3">
      <c r="P35942" s="99"/>
      <c r="Q35942" s="99"/>
    </row>
    <row r="35943" spans="16:17" x14ac:dyDescent="0.3">
      <c r="P35943" s="99"/>
      <c r="Q35943" s="99"/>
    </row>
    <row r="35944" spans="16:17" x14ac:dyDescent="0.3">
      <c r="P35944" s="99"/>
      <c r="Q35944" s="99"/>
    </row>
    <row r="35945" spans="16:17" x14ac:dyDescent="0.3">
      <c r="P35945" s="99"/>
      <c r="Q35945" s="99"/>
    </row>
    <row r="35946" spans="16:17" x14ac:dyDescent="0.3">
      <c r="P35946" s="99"/>
      <c r="Q35946" s="99"/>
    </row>
    <row r="35947" spans="16:17" x14ac:dyDescent="0.3">
      <c r="P35947" s="99"/>
      <c r="Q35947" s="99"/>
    </row>
    <row r="35948" spans="16:17" x14ac:dyDescent="0.3">
      <c r="P35948" s="99"/>
      <c r="Q35948" s="99"/>
    </row>
    <row r="35949" spans="16:17" x14ac:dyDescent="0.3">
      <c r="P35949" s="99"/>
      <c r="Q35949" s="99"/>
    </row>
    <row r="35950" spans="16:17" x14ac:dyDescent="0.3">
      <c r="P35950" s="99"/>
      <c r="Q35950" s="99"/>
    </row>
    <row r="35951" spans="16:17" x14ac:dyDescent="0.3">
      <c r="P35951" s="99"/>
      <c r="Q35951" s="99"/>
    </row>
    <row r="35952" spans="16:17" x14ac:dyDescent="0.3">
      <c r="P35952" s="99"/>
      <c r="Q35952" s="99"/>
    </row>
    <row r="35953" spans="16:17" x14ac:dyDescent="0.3">
      <c r="P35953" s="99"/>
      <c r="Q35953" s="99"/>
    </row>
    <row r="35954" spans="16:17" x14ac:dyDescent="0.3">
      <c r="P35954" s="99"/>
      <c r="Q35954" s="99"/>
    </row>
    <row r="35955" spans="16:17" x14ac:dyDescent="0.3">
      <c r="P35955" s="99"/>
      <c r="Q35955" s="99"/>
    </row>
    <row r="35956" spans="16:17" x14ac:dyDescent="0.3">
      <c r="P35956" s="99"/>
      <c r="Q35956" s="99"/>
    </row>
    <row r="35957" spans="16:17" x14ac:dyDescent="0.3">
      <c r="P35957" s="99"/>
      <c r="Q35957" s="99"/>
    </row>
    <row r="35958" spans="16:17" x14ac:dyDescent="0.3">
      <c r="P35958" s="99"/>
      <c r="Q35958" s="99"/>
    </row>
    <row r="35959" spans="16:17" x14ac:dyDescent="0.3">
      <c r="P35959" s="99"/>
      <c r="Q35959" s="99"/>
    </row>
    <row r="35960" spans="16:17" x14ac:dyDescent="0.3">
      <c r="P35960" s="99"/>
      <c r="Q35960" s="99"/>
    </row>
    <row r="35961" spans="16:17" x14ac:dyDescent="0.3">
      <c r="P35961" s="99"/>
      <c r="Q35961" s="99"/>
    </row>
    <row r="35962" spans="16:17" x14ac:dyDescent="0.3">
      <c r="P35962" s="99"/>
      <c r="Q35962" s="99"/>
    </row>
    <row r="35963" spans="16:17" x14ac:dyDescent="0.3">
      <c r="P35963" s="99"/>
      <c r="Q35963" s="99"/>
    </row>
    <row r="35964" spans="16:17" x14ac:dyDescent="0.3">
      <c r="P35964" s="99"/>
      <c r="Q35964" s="99"/>
    </row>
    <row r="35965" spans="16:17" x14ac:dyDescent="0.3">
      <c r="P35965" s="99"/>
      <c r="Q35965" s="99"/>
    </row>
    <row r="35966" spans="16:17" x14ac:dyDescent="0.3">
      <c r="P35966" s="99"/>
      <c r="Q35966" s="99"/>
    </row>
    <row r="35967" spans="16:17" x14ac:dyDescent="0.3">
      <c r="P35967" s="99"/>
      <c r="Q35967" s="99"/>
    </row>
    <row r="35968" spans="16:17" x14ac:dyDescent="0.3">
      <c r="P35968" s="99"/>
      <c r="Q35968" s="99"/>
    </row>
    <row r="35969" spans="16:17" x14ac:dyDescent="0.3">
      <c r="P35969" s="99"/>
      <c r="Q35969" s="99"/>
    </row>
    <row r="35970" spans="16:17" x14ac:dyDescent="0.3">
      <c r="P35970" s="99"/>
      <c r="Q35970" s="99"/>
    </row>
    <row r="35971" spans="16:17" x14ac:dyDescent="0.3">
      <c r="P35971" s="99"/>
      <c r="Q35971" s="99"/>
    </row>
    <row r="35972" spans="16:17" x14ac:dyDescent="0.3">
      <c r="P35972" s="99"/>
      <c r="Q35972" s="99"/>
    </row>
    <row r="35973" spans="16:17" x14ac:dyDescent="0.3">
      <c r="P35973" s="99"/>
      <c r="Q35973" s="99"/>
    </row>
    <row r="35974" spans="16:17" x14ac:dyDescent="0.3">
      <c r="P35974" s="99"/>
      <c r="Q35974" s="99"/>
    </row>
    <row r="35975" spans="16:17" x14ac:dyDescent="0.3">
      <c r="P35975" s="99"/>
      <c r="Q35975" s="99"/>
    </row>
    <row r="35976" spans="16:17" x14ac:dyDescent="0.3">
      <c r="P35976" s="99"/>
      <c r="Q35976" s="99"/>
    </row>
    <row r="35977" spans="16:17" x14ac:dyDescent="0.3">
      <c r="P35977" s="99"/>
      <c r="Q35977" s="99"/>
    </row>
    <row r="35978" spans="16:17" x14ac:dyDescent="0.3">
      <c r="P35978" s="99"/>
      <c r="Q35978" s="99"/>
    </row>
    <row r="35979" spans="16:17" x14ac:dyDescent="0.3">
      <c r="P35979" s="99"/>
      <c r="Q35979" s="99"/>
    </row>
    <row r="35980" spans="16:17" x14ac:dyDescent="0.3">
      <c r="P35980" s="99"/>
      <c r="Q35980" s="99"/>
    </row>
    <row r="35981" spans="16:17" x14ac:dyDescent="0.3">
      <c r="P35981" s="99"/>
      <c r="Q35981" s="99"/>
    </row>
    <row r="35982" spans="16:17" x14ac:dyDescent="0.3">
      <c r="P35982" s="99"/>
      <c r="Q35982" s="99"/>
    </row>
    <row r="35983" spans="16:17" x14ac:dyDescent="0.3">
      <c r="P35983" s="99"/>
      <c r="Q35983" s="99"/>
    </row>
    <row r="35984" spans="16:17" x14ac:dyDescent="0.3">
      <c r="P35984" s="99"/>
      <c r="Q35984" s="99"/>
    </row>
    <row r="35985" spans="16:17" x14ac:dyDescent="0.3">
      <c r="P35985" s="99"/>
      <c r="Q35985" s="99"/>
    </row>
    <row r="35986" spans="16:17" x14ac:dyDescent="0.3">
      <c r="P35986" s="99"/>
      <c r="Q35986" s="99"/>
    </row>
    <row r="35987" spans="16:17" x14ac:dyDescent="0.3">
      <c r="P35987" s="99"/>
      <c r="Q35987" s="99"/>
    </row>
    <row r="35988" spans="16:17" x14ac:dyDescent="0.3">
      <c r="P35988" s="99"/>
      <c r="Q35988" s="99"/>
    </row>
    <row r="35989" spans="16:17" x14ac:dyDescent="0.3">
      <c r="P35989" s="99"/>
      <c r="Q35989" s="99"/>
    </row>
    <row r="35990" spans="16:17" x14ac:dyDescent="0.3">
      <c r="P35990" s="99"/>
      <c r="Q35990" s="99"/>
    </row>
    <row r="35991" spans="16:17" x14ac:dyDescent="0.3">
      <c r="P35991" s="99"/>
      <c r="Q35991" s="99"/>
    </row>
    <row r="35992" spans="16:17" x14ac:dyDescent="0.3">
      <c r="P35992" s="99"/>
      <c r="Q35992" s="99"/>
    </row>
    <row r="35993" spans="16:17" x14ac:dyDescent="0.3">
      <c r="P35993" s="99"/>
      <c r="Q35993" s="99"/>
    </row>
    <row r="35994" spans="16:17" x14ac:dyDescent="0.3">
      <c r="P35994" s="99"/>
      <c r="Q35994" s="99"/>
    </row>
    <row r="35995" spans="16:17" x14ac:dyDescent="0.3">
      <c r="P35995" s="99"/>
      <c r="Q35995" s="99"/>
    </row>
    <row r="35996" spans="16:17" x14ac:dyDescent="0.3">
      <c r="P35996" s="99"/>
      <c r="Q35996" s="99"/>
    </row>
    <row r="35997" spans="16:17" x14ac:dyDescent="0.3">
      <c r="P35997" s="99"/>
      <c r="Q35997" s="99"/>
    </row>
    <row r="35998" spans="16:17" x14ac:dyDescent="0.3">
      <c r="P35998" s="99"/>
      <c r="Q35998" s="99"/>
    </row>
    <row r="35999" spans="16:17" x14ac:dyDescent="0.3">
      <c r="P35999" s="99"/>
      <c r="Q35999" s="99"/>
    </row>
    <row r="36000" spans="16:17" x14ac:dyDescent="0.3">
      <c r="P36000" s="99"/>
      <c r="Q36000" s="99"/>
    </row>
    <row r="36001" spans="16:17" x14ac:dyDescent="0.3">
      <c r="P36001" s="99"/>
      <c r="Q36001" s="99"/>
    </row>
    <row r="36002" spans="16:17" x14ac:dyDescent="0.3">
      <c r="P36002" s="99"/>
      <c r="Q36002" s="99"/>
    </row>
    <row r="36003" spans="16:17" x14ac:dyDescent="0.3">
      <c r="P36003" s="99"/>
      <c r="Q36003" s="99"/>
    </row>
    <row r="36004" spans="16:17" x14ac:dyDescent="0.3">
      <c r="P36004" s="99"/>
      <c r="Q36004" s="99"/>
    </row>
    <row r="36005" spans="16:17" x14ac:dyDescent="0.3">
      <c r="P36005" s="99"/>
      <c r="Q36005" s="99"/>
    </row>
    <row r="36006" spans="16:17" x14ac:dyDescent="0.3">
      <c r="P36006" s="99"/>
      <c r="Q36006" s="99"/>
    </row>
    <row r="36007" spans="16:17" x14ac:dyDescent="0.3">
      <c r="P36007" s="99"/>
      <c r="Q36007" s="99"/>
    </row>
    <row r="36008" spans="16:17" x14ac:dyDescent="0.3">
      <c r="P36008" s="99"/>
      <c r="Q36008" s="99"/>
    </row>
    <row r="36009" spans="16:17" x14ac:dyDescent="0.3">
      <c r="P36009" s="99"/>
      <c r="Q36009" s="99"/>
    </row>
    <row r="36010" spans="16:17" x14ac:dyDescent="0.3">
      <c r="P36010" s="99"/>
      <c r="Q36010" s="99"/>
    </row>
    <row r="36011" spans="16:17" x14ac:dyDescent="0.3">
      <c r="P36011" s="99"/>
      <c r="Q36011" s="99"/>
    </row>
    <row r="36012" spans="16:17" x14ac:dyDescent="0.3">
      <c r="P36012" s="99"/>
      <c r="Q36012" s="99"/>
    </row>
    <row r="36013" spans="16:17" x14ac:dyDescent="0.3">
      <c r="P36013" s="99"/>
      <c r="Q36013" s="99"/>
    </row>
    <row r="36014" spans="16:17" x14ac:dyDescent="0.3">
      <c r="P36014" s="99"/>
      <c r="Q36014" s="99"/>
    </row>
    <row r="36015" spans="16:17" x14ac:dyDescent="0.3">
      <c r="P36015" s="99"/>
      <c r="Q36015" s="99"/>
    </row>
    <row r="36016" spans="16:17" x14ac:dyDescent="0.3">
      <c r="P36016" s="99"/>
      <c r="Q36016" s="99"/>
    </row>
    <row r="36017" spans="16:17" x14ac:dyDescent="0.3">
      <c r="P36017" s="99"/>
      <c r="Q36017" s="99"/>
    </row>
    <row r="36018" spans="16:17" x14ac:dyDescent="0.3">
      <c r="P36018" s="99"/>
      <c r="Q36018" s="99"/>
    </row>
    <row r="36019" spans="16:17" x14ac:dyDescent="0.3">
      <c r="P36019" s="99"/>
      <c r="Q36019" s="99"/>
    </row>
    <row r="36020" spans="16:17" x14ac:dyDescent="0.3">
      <c r="P36020" s="99"/>
      <c r="Q36020" s="99"/>
    </row>
    <row r="36021" spans="16:17" x14ac:dyDescent="0.3">
      <c r="P36021" s="99"/>
      <c r="Q36021" s="99"/>
    </row>
    <row r="36022" spans="16:17" x14ac:dyDescent="0.3">
      <c r="P36022" s="99"/>
      <c r="Q36022" s="99"/>
    </row>
    <row r="36023" spans="16:17" x14ac:dyDescent="0.3">
      <c r="P36023" s="99"/>
      <c r="Q36023" s="99"/>
    </row>
    <row r="36024" spans="16:17" x14ac:dyDescent="0.3">
      <c r="P36024" s="99"/>
      <c r="Q36024" s="99"/>
    </row>
    <row r="36025" spans="16:17" x14ac:dyDescent="0.3">
      <c r="P36025" s="99"/>
      <c r="Q36025" s="99"/>
    </row>
    <row r="36026" spans="16:17" x14ac:dyDescent="0.3">
      <c r="P36026" s="99"/>
      <c r="Q36026" s="99"/>
    </row>
    <row r="36027" spans="16:17" x14ac:dyDescent="0.3">
      <c r="P36027" s="99"/>
      <c r="Q36027" s="99"/>
    </row>
    <row r="36028" spans="16:17" x14ac:dyDescent="0.3">
      <c r="P36028" s="99"/>
      <c r="Q36028" s="99"/>
    </row>
    <row r="36029" spans="16:17" x14ac:dyDescent="0.3">
      <c r="P36029" s="99"/>
      <c r="Q36029" s="99"/>
    </row>
    <row r="36030" spans="16:17" x14ac:dyDescent="0.3">
      <c r="P36030" s="99"/>
      <c r="Q36030" s="99"/>
    </row>
    <row r="36031" spans="16:17" x14ac:dyDescent="0.3">
      <c r="P36031" s="99"/>
      <c r="Q36031" s="99"/>
    </row>
    <row r="36032" spans="16:17" x14ac:dyDescent="0.3">
      <c r="P36032" s="99"/>
      <c r="Q36032" s="99"/>
    </row>
    <row r="36033" spans="16:17" x14ac:dyDescent="0.3">
      <c r="P36033" s="99"/>
      <c r="Q36033" s="99"/>
    </row>
    <row r="36034" spans="16:17" x14ac:dyDescent="0.3">
      <c r="P36034" s="99"/>
      <c r="Q36034" s="99"/>
    </row>
    <row r="36035" spans="16:17" x14ac:dyDescent="0.3">
      <c r="P36035" s="99"/>
      <c r="Q36035" s="99"/>
    </row>
    <row r="36036" spans="16:17" x14ac:dyDescent="0.3">
      <c r="P36036" s="99"/>
      <c r="Q36036" s="99"/>
    </row>
    <row r="36037" spans="16:17" x14ac:dyDescent="0.3">
      <c r="P36037" s="99"/>
      <c r="Q36037" s="99"/>
    </row>
    <row r="36038" spans="16:17" x14ac:dyDescent="0.3">
      <c r="P36038" s="99"/>
      <c r="Q36038" s="99"/>
    </row>
    <row r="36039" spans="16:17" x14ac:dyDescent="0.3">
      <c r="P36039" s="99"/>
      <c r="Q36039" s="99"/>
    </row>
    <row r="36040" spans="16:17" x14ac:dyDescent="0.3">
      <c r="P36040" s="99"/>
      <c r="Q36040" s="99"/>
    </row>
    <row r="36041" spans="16:17" x14ac:dyDescent="0.3">
      <c r="P36041" s="99"/>
      <c r="Q36041" s="99"/>
    </row>
    <row r="36042" spans="16:17" x14ac:dyDescent="0.3">
      <c r="P36042" s="99"/>
      <c r="Q36042" s="99"/>
    </row>
    <row r="36043" spans="16:17" x14ac:dyDescent="0.3">
      <c r="P36043" s="99"/>
      <c r="Q36043" s="99"/>
    </row>
    <row r="36044" spans="16:17" x14ac:dyDescent="0.3">
      <c r="P36044" s="99"/>
      <c r="Q36044" s="99"/>
    </row>
    <row r="36045" spans="16:17" x14ac:dyDescent="0.3">
      <c r="P36045" s="99"/>
      <c r="Q36045" s="99"/>
    </row>
    <row r="36046" spans="16:17" x14ac:dyDescent="0.3">
      <c r="P36046" s="99"/>
      <c r="Q36046" s="99"/>
    </row>
    <row r="36047" spans="16:17" x14ac:dyDescent="0.3">
      <c r="P36047" s="99"/>
      <c r="Q36047" s="99"/>
    </row>
    <row r="36048" spans="16:17" x14ac:dyDescent="0.3">
      <c r="P36048" s="99"/>
      <c r="Q36048" s="99"/>
    </row>
    <row r="36049" spans="16:17" x14ac:dyDescent="0.3">
      <c r="P36049" s="99"/>
      <c r="Q36049" s="99"/>
    </row>
    <row r="36050" spans="16:17" x14ac:dyDescent="0.3">
      <c r="P36050" s="99"/>
      <c r="Q36050" s="99"/>
    </row>
    <row r="36051" spans="16:17" x14ac:dyDescent="0.3">
      <c r="P36051" s="99"/>
      <c r="Q36051" s="99"/>
    </row>
    <row r="36052" spans="16:17" x14ac:dyDescent="0.3">
      <c r="P36052" s="99"/>
      <c r="Q36052" s="99"/>
    </row>
    <row r="36053" spans="16:17" x14ac:dyDescent="0.3">
      <c r="P36053" s="99"/>
      <c r="Q36053" s="99"/>
    </row>
    <row r="36054" spans="16:17" x14ac:dyDescent="0.3">
      <c r="P36054" s="99"/>
      <c r="Q36054" s="99"/>
    </row>
    <row r="36055" spans="16:17" x14ac:dyDescent="0.3">
      <c r="P36055" s="99"/>
      <c r="Q36055" s="99"/>
    </row>
    <row r="36056" spans="16:17" x14ac:dyDescent="0.3">
      <c r="P36056" s="99"/>
      <c r="Q36056" s="99"/>
    </row>
    <row r="36057" spans="16:17" x14ac:dyDescent="0.3">
      <c r="P36057" s="99"/>
      <c r="Q36057" s="99"/>
    </row>
    <row r="36058" spans="16:17" x14ac:dyDescent="0.3">
      <c r="P36058" s="99"/>
      <c r="Q36058" s="99"/>
    </row>
    <row r="36059" spans="16:17" x14ac:dyDescent="0.3">
      <c r="P36059" s="99"/>
      <c r="Q36059" s="99"/>
    </row>
    <row r="36060" spans="16:17" x14ac:dyDescent="0.3">
      <c r="P36060" s="99"/>
      <c r="Q36060" s="99"/>
    </row>
    <row r="36061" spans="16:17" x14ac:dyDescent="0.3">
      <c r="P36061" s="99"/>
      <c r="Q36061" s="99"/>
    </row>
    <row r="36062" spans="16:17" x14ac:dyDescent="0.3">
      <c r="P36062" s="99"/>
      <c r="Q36062" s="99"/>
    </row>
    <row r="36063" spans="16:17" x14ac:dyDescent="0.3">
      <c r="P36063" s="99"/>
      <c r="Q36063" s="99"/>
    </row>
    <row r="36064" spans="16:17" x14ac:dyDescent="0.3">
      <c r="P36064" s="99"/>
      <c r="Q36064" s="99"/>
    </row>
    <row r="36065" spans="16:17" x14ac:dyDescent="0.3">
      <c r="P36065" s="99"/>
      <c r="Q36065" s="99"/>
    </row>
    <row r="36066" spans="16:17" x14ac:dyDescent="0.3">
      <c r="P36066" s="99"/>
      <c r="Q36066" s="99"/>
    </row>
    <row r="36067" spans="16:17" x14ac:dyDescent="0.3">
      <c r="P36067" s="99"/>
      <c r="Q36067" s="99"/>
    </row>
    <row r="36068" spans="16:17" x14ac:dyDescent="0.3">
      <c r="P36068" s="99"/>
      <c r="Q36068" s="99"/>
    </row>
    <row r="36069" spans="16:17" x14ac:dyDescent="0.3">
      <c r="P36069" s="99"/>
      <c r="Q36069" s="99"/>
    </row>
    <row r="36070" spans="16:17" x14ac:dyDescent="0.3">
      <c r="P36070" s="99"/>
      <c r="Q36070" s="99"/>
    </row>
    <row r="36071" spans="16:17" x14ac:dyDescent="0.3">
      <c r="P36071" s="99"/>
      <c r="Q36071" s="99"/>
    </row>
    <row r="36072" spans="16:17" x14ac:dyDescent="0.3">
      <c r="P36072" s="99"/>
      <c r="Q36072" s="99"/>
    </row>
    <row r="36073" spans="16:17" x14ac:dyDescent="0.3">
      <c r="P36073" s="99"/>
      <c r="Q36073" s="99"/>
    </row>
    <row r="36074" spans="16:17" x14ac:dyDescent="0.3">
      <c r="P36074" s="99"/>
      <c r="Q36074" s="99"/>
    </row>
    <row r="36075" spans="16:17" x14ac:dyDescent="0.3">
      <c r="P36075" s="99"/>
      <c r="Q36075" s="99"/>
    </row>
    <row r="36076" spans="16:17" x14ac:dyDescent="0.3">
      <c r="P36076" s="99"/>
      <c r="Q36076" s="99"/>
    </row>
    <row r="36077" spans="16:17" x14ac:dyDescent="0.3">
      <c r="P36077" s="99"/>
      <c r="Q36077" s="99"/>
    </row>
    <row r="36078" spans="16:17" x14ac:dyDescent="0.3">
      <c r="P36078" s="99"/>
      <c r="Q36078" s="99"/>
    </row>
    <row r="36079" spans="16:17" x14ac:dyDescent="0.3">
      <c r="P36079" s="99"/>
      <c r="Q36079" s="99"/>
    </row>
    <row r="36080" spans="16:17" x14ac:dyDescent="0.3">
      <c r="P36080" s="99"/>
      <c r="Q36080" s="99"/>
    </row>
    <row r="36081" spans="16:17" x14ac:dyDescent="0.3">
      <c r="P36081" s="99"/>
      <c r="Q36081" s="99"/>
    </row>
    <row r="36082" spans="16:17" x14ac:dyDescent="0.3">
      <c r="P36082" s="99"/>
      <c r="Q36082" s="99"/>
    </row>
    <row r="36083" spans="16:17" x14ac:dyDescent="0.3">
      <c r="P36083" s="99"/>
      <c r="Q36083" s="99"/>
    </row>
    <row r="36084" spans="16:17" x14ac:dyDescent="0.3">
      <c r="P36084" s="99"/>
      <c r="Q36084" s="99"/>
    </row>
    <row r="36085" spans="16:17" x14ac:dyDescent="0.3">
      <c r="P36085" s="99"/>
      <c r="Q36085" s="99"/>
    </row>
    <row r="36086" spans="16:17" x14ac:dyDescent="0.3">
      <c r="P36086" s="99"/>
      <c r="Q36086" s="99"/>
    </row>
    <row r="36087" spans="16:17" x14ac:dyDescent="0.3">
      <c r="P36087" s="99"/>
      <c r="Q36087" s="99"/>
    </row>
    <row r="36088" spans="16:17" x14ac:dyDescent="0.3">
      <c r="P36088" s="99"/>
      <c r="Q36088" s="99"/>
    </row>
    <row r="36089" spans="16:17" x14ac:dyDescent="0.3">
      <c r="P36089" s="99"/>
      <c r="Q36089" s="99"/>
    </row>
    <row r="36090" spans="16:17" x14ac:dyDescent="0.3">
      <c r="P36090" s="99"/>
      <c r="Q36090" s="99"/>
    </row>
    <row r="36091" spans="16:17" x14ac:dyDescent="0.3">
      <c r="P36091" s="99"/>
      <c r="Q36091" s="99"/>
    </row>
    <row r="36092" spans="16:17" x14ac:dyDescent="0.3">
      <c r="P36092" s="99"/>
      <c r="Q36092" s="99"/>
    </row>
    <row r="36093" spans="16:17" x14ac:dyDescent="0.3">
      <c r="P36093" s="99"/>
      <c r="Q36093" s="99"/>
    </row>
    <row r="36094" spans="16:17" x14ac:dyDescent="0.3">
      <c r="P36094" s="99"/>
      <c r="Q36094" s="99"/>
    </row>
    <row r="36095" spans="16:17" x14ac:dyDescent="0.3">
      <c r="P36095" s="99"/>
      <c r="Q36095" s="99"/>
    </row>
    <row r="36096" spans="16:17" x14ac:dyDescent="0.3">
      <c r="P36096" s="99"/>
      <c r="Q36096" s="99"/>
    </row>
    <row r="36097" spans="16:17" x14ac:dyDescent="0.3">
      <c r="P36097" s="99"/>
      <c r="Q36097" s="99"/>
    </row>
    <row r="36098" spans="16:17" x14ac:dyDescent="0.3">
      <c r="P36098" s="99"/>
      <c r="Q36098" s="99"/>
    </row>
    <row r="36099" spans="16:17" x14ac:dyDescent="0.3">
      <c r="P36099" s="99"/>
      <c r="Q36099" s="99"/>
    </row>
    <row r="36100" spans="16:17" x14ac:dyDescent="0.3">
      <c r="P36100" s="99"/>
      <c r="Q36100" s="99"/>
    </row>
    <row r="36101" spans="16:17" x14ac:dyDescent="0.3">
      <c r="P36101" s="99"/>
      <c r="Q36101" s="99"/>
    </row>
    <row r="36102" spans="16:17" x14ac:dyDescent="0.3">
      <c r="P36102" s="99"/>
      <c r="Q36102" s="99"/>
    </row>
    <row r="36103" spans="16:17" x14ac:dyDescent="0.3">
      <c r="P36103" s="99"/>
      <c r="Q36103" s="99"/>
    </row>
    <row r="36104" spans="16:17" x14ac:dyDescent="0.3">
      <c r="P36104" s="99"/>
      <c r="Q36104" s="99"/>
    </row>
    <row r="36105" spans="16:17" x14ac:dyDescent="0.3">
      <c r="P36105" s="99"/>
      <c r="Q36105" s="99"/>
    </row>
    <row r="36106" spans="16:17" x14ac:dyDescent="0.3">
      <c r="P36106" s="99"/>
      <c r="Q36106" s="99"/>
    </row>
    <row r="36107" spans="16:17" x14ac:dyDescent="0.3">
      <c r="P36107" s="99"/>
      <c r="Q36107" s="99"/>
    </row>
    <row r="36108" spans="16:17" x14ac:dyDescent="0.3">
      <c r="P36108" s="99"/>
      <c r="Q36108" s="99"/>
    </row>
    <row r="36109" spans="16:17" x14ac:dyDescent="0.3">
      <c r="P36109" s="99"/>
      <c r="Q36109" s="99"/>
    </row>
    <row r="36110" spans="16:17" x14ac:dyDescent="0.3">
      <c r="P36110" s="99"/>
      <c r="Q36110" s="99"/>
    </row>
    <row r="36111" spans="16:17" x14ac:dyDescent="0.3">
      <c r="P36111" s="99"/>
      <c r="Q36111" s="99"/>
    </row>
    <row r="36112" spans="16:17" x14ac:dyDescent="0.3">
      <c r="P36112" s="99"/>
      <c r="Q36112" s="99"/>
    </row>
    <row r="36113" spans="16:17" x14ac:dyDescent="0.3">
      <c r="P36113" s="99"/>
      <c r="Q36113" s="99"/>
    </row>
    <row r="36114" spans="16:17" x14ac:dyDescent="0.3">
      <c r="P36114" s="99"/>
      <c r="Q36114" s="99"/>
    </row>
    <row r="36115" spans="16:17" x14ac:dyDescent="0.3">
      <c r="P36115" s="99"/>
      <c r="Q36115" s="99"/>
    </row>
    <row r="36116" spans="16:17" x14ac:dyDescent="0.3">
      <c r="P36116" s="99"/>
      <c r="Q36116" s="99"/>
    </row>
    <row r="36117" spans="16:17" x14ac:dyDescent="0.3">
      <c r="P36117" s="99"/>
      <c r="Q36117" s="99"/>
    </row>
    <row r="36118" spans="16:17" x14ac:dyDescent="0.3">
      <c r="P36118" s="99"/>
      <c r="Q36118" s="99"/>
    </row>
    <row r="36119" spans="16:17" x14ac:dyDescent="0.3">
      <c r="P36119" s="99"/>
      <c r="Q36119" s="99"/>
    </row>
    <row r="36120" spans="16:17" x14ac:dyDescent="0.3">
      <c r="P36120" s="99"/>
      <c r="Q36120" s="99"/>
    </row>
    <row r="36121" spans="16:17" x14ac:dyDescent="0.3">
      <c r="P36121" s="99"/>
      <c r="Q36121" s="99"/>
    </row>
    <row r="36122" spans="16:17" x14ac:dyDescent="0.3">
      <c r="P36122" s="99"/>
      <c r="Q36122" s="99"/>
    </row>
    <row r="36123" spans="16:17" x14ac:dyDescent="0.3">
      <c r="P36123" s="99"/>
      <c r="Q36123" s="99"/>
    </row>
    <row r="36124" spans="16:17" x14ac:dyDescent="0.3">
      <c r="P36124" s="99"/>
      <c r="Q36124" s="99"/>
    </row>
    <row r="36125" spans="16:17" x14ac:dyDescent="0.3">
      <c r="P36125" s="99"/>
      <c r="Q36125" s="99"/>
    </row>
    <row r="36126" spans="16:17" x14ac:dyDescent="0.3">
      <c r="P36126" s="99"/>
      <c r="Q36126" s="99"/>
    </row>
    <row r="36127" spans="16:17" x14ac:dyDescent="0.3">
      <c r="P36127" s="99"/>
      <c r="Q36127" s="99"/>
    </row>
    <row r="36128" spans="16:17" x14ac:dyDescent="0.3">
      <c r="P36128" s="99"/>
      <c r="Q36128" s="99"/>
    </row>
    <row r="36129" spans="16:17" x14ac:dyDescent="0.3">
      <c r="P36129" s="99"/>
      <c r="Q36129" s="99"/>
    </row>
    <row r="36130" spans="16:17" x14ac:dyDescent="0.3">
      <c r="P36130" s="99"/>
      <c r="Q36130" s="99"/>
    </row>
    <row r="36131" spans="16:17" x14ac:dyDescent="0.3">
      <c r="P36131" s="99"/>
      <c r="Q36131" s="99"/>
    </row>
    <row r="36132" spans="16:17" x14ac:dyDescent="0.3">
      <c r="P36132" s="99"/>
      <c r="Q36132" s="99"/>
    </row>
    <row r="36133" spans="16:17" x14ac:dyDescent="0.3">
      <c r="P36133" s="99"/>
      <c r="Q36133" s="99"/>
    </row>
    <row r="36134" spans="16:17" x14ac:dyDescent="0.3">
      <c r="P36134" s="99"/>
      <c r="Q36134" s="99"/>
    </row>
    <row r="36135" spans="16:17" x14ac:dyDescent="0.3">
      <c r="P36135" s="99"/>
      <c r="Q36135" s="99"/>
    </row>
    <row r="36136" spans="16:17" x14ac:dyDescent="0.3">
      <c r="P36136" s="99"/>
      <c r="Q36136" s="99"/>
    </row>
    <row r="36137" spans="16:17" x14ac:dyDescent="0.3">
      <c r="P36137" s="99"/>
      <c r="Q36137" s="99"/>
    </row>
    <row r="36138" spans="16:17" x14ac:dyDescent="0.3">
      <c r="P36138" s="99"/>
      <c r="Q36138" s="99"/>
    </row>
    <row r="36139" spans="16:17" x14ac:dyDescent="0.3">
      <c r="P36139" s="99"/>
      <c r="Q36139" s="99"/>
    </row>
    <row r="36140" spans="16:17" x14ac:dyDescent="0.3">
      <c r="P36140" s="99"/>
      <c r="Q36140" s="99"/>
    </row>
    <row r="36141" spans="16:17" x14ac:dyDescent="0.3">
      <c r="P36141" s="99"/>
      <c r="Q36141" s="99"/>
    </row>
    <row r="36142" spans="16:17" x14ac:dyDescent="0.3">
      <c r="P36142" s="99"/>
      <c r="Q36142" s="99"/>
    </row>
    <row r="36143" spans="16:17" x14ac:dyDescent="0.3">
      <c r="P36143" s="99"/>
      <c r="Q36143" s="99"/>
    </row>
    <row r="36144" spans="16:17" x14ac:dyDescent="0.3">
      <c r="P36144" s="99"/>
      <c r="Q36144" s="99"/>
    </row>
    <row r="36145" spans="16:17" x14ac:dyDescent="0.3">
      <c r="P36145" s="99"/>
      <c r="Q36145" s="99"/>
    </row>
    <row r="36146" spans="16:17" x14ac:dyDescent="0.3">
      <c r="P36146" s="99"/>
      <c r="Q36146" s="99"/>
    </row>
    <row r="36147" spans="16:17" x14ac:dyDescent="0.3">
      <c r="P36147" s="99"/>
      <c r="Q36147" s="99"/>
    </row>
    <row r="36148" spans="16:17" x14ac:dyDescent="0.3">
      <c r="P36148" s="99"/>
      <c r="Q36148" s="99"/>
    </row>
    <row r="36149" spans="16:17" x14ac:dyDescent="0.3">
      <c r="P36149" s="99"/>
      <c r="Q36149" s="99"/>
    </row>
    <row r="36150" spans="16:17" x14ac:dyDescent="0.3">
      <c r="P36150" s="99"/>
      <c r="Q36150" s="99"/>
    </row>
    <row r="36151" spans="16:17" x14ac:dyDescent="0.3">
      <c r="P36151" s="99"/>
      <c r="Q36151" s="99"/>
    </row>
    <row r="36152" spans="16:17" x14ac:dyDescent="0.3">
      <c r="P36152" s="99"/>
      <c r="Q36152" s="99"/>
    </row>
    <row r="36153" spans="16:17" x14ac:dyDescent="0.3">
      <c r="P36153" s="99"/>
      <c r="Q36153" s="99"/>
    </row>
    <row r="36154" spans="16:17" x14ac:dyDescent="0.3">
      <c r="P36154" s="99"/>
      <c r="Q36154" s="99"/>
    </row>
    <row r="36155" spans="16:17" x14ac:dyDescent="0.3">
      <c r="P36155" s="99"/>
      <c r="Q36155" s="99"/>
    </row>
    <row r="36156" spans="16:17" x14ac:dyDescent="0.3">
      <c r="P36156" s="99"/>
      <c r="Q36156" s="99"/>
    </row>
    <row r="36157" spans="16:17" x14ac:dyDescent="0.3">
      <c r="P36157" s="99"/>
      <c r="Q36157" s="99"/>
    </row>
    <row r="36158" spans="16:17" x14ac:dyDescent="0.3">
      <c r="P36158" s="99"/>
      <c r="Q36158" s="99"/>
    </row>
    <row r="36159" spans="16:17" x14ac:dyDescent="0.3">
      <c r="P36159" s="99"/>
      <c r="Q36159" s="99"/>
    </row>
    <row r="36160" spans="16:17" x14ac:dyDescent="0.3">
      <c r="P36160" s="99"/>
      <c r="Q36160" s="99"/>
    </row>
    <row r="36161" spans="16:17" x14ac:dyDescent="0.3">
      <c r="P36161" s="99"/>
      <c r="Q36161" s="99"/>
    </row>
    <row r="36162" spans="16:17" x14ac:dyDescent="0.3">
      <c r="P36162" s="99"/>
      <c r="Q36162" s="99"/>
    </row>
    <row r="36163" spans="16:17" x14ac:dyDescent="0.3">
      <c r="P36163" s="99"/>
      <c r="Q36163" s="99"/>
    </row>
    <row r="36164" spans="16:17" x14ac:dyDescent="0.3">
      <c r="P36164" s="99"/>
      <c r="Q36164" s="99"/>
    </row>
    <row r="36165" spans="16:17" x14ac:dyDescent="0.3">
      <c r="P36165" s="99"/>
      <c r="Q36165" s="99"/>
    </row>
    <row r="36166" spans="16:17" x14ac:dyDescent="0.3">
      <c r="P36166" s="99"/>
      <c r="Q36166" s="99"/>
    </row>
    <row r="36167" spans="16:17" x14ac:dyDescent="0.3">
      <c r="P36167" s="99"/>
      <c r="Q36167" s="99"/>
    </row>
    <row r="36168" spans="16:17" x14ac:dyDescent="0.3">
      <c r="P36168" s="99"/>
      <c r="Q36168" s="99"/>
    </row>
    <row r="36169" spans="16:17" x14ac:dyDescent="0.3">
      <c r="P36169" s="99"/>
      <c r="Q36169" s="99"/>
    </row>
    <row r="36170" spans="16:17" x14ac:dyDescent="0.3">
      <c r="P36170" s="99"/>
      <c r="Q36170" s="99"/>
    </row>
    <row r="36171" spans="16:17" x14ac:dyDescent="0.3">
      <c r="P36171" s="99"/>
      <c r="Q36171" s="99"/>
    </row>
    <row r="36172" spans="16:17" x14ac:dyDescent="0.3">
      <c r="P36172" s="99"/>
      <c r="Q36172" s="99"/>
    </row>
    <row r="36173" spans="16:17" x14ac:dyDescent="0.3">
      <c r="P36173" s="99"/>
      <c r="Q36173" s="99"/>
    </row>
    <row r="36174" spans="16:17" x14ac:dyDescent="0.3">
      <c r="P36174" s="99"/>
      <c r="Q36174" s="99"/>
    </row>
    <row r="36175" spans="16:17" x14ac:dyDescent="0.3">
      <c r="P36175" s="99"/>
      <c r="Q36175" s="99"/>
    </row>
    <row r="36176" spans="16:17" x14ac:dyDescent="0.3">
      <c r="P36176" s="99"/>
      <c r="Q36176" s="99"/>
    </row>
    <row r="36177" spans="16:17" x14ac:dyDescent="0.3">
      <c r="P36177" s="99"/>
      <c r="Q36177" s="99"/>
    </row>
    <row r="36178" spans="16:17" x14ac:dyDescent="0.3">
      <c r="P36178" s="99"/>
      <c r="Q36178" s="99"/>
    </row>
    <row r="36179" spans="16:17" x14ac:dyDescent="0.3">
      <c r="P36179" s="99"/>
      <c r="Q36179" s="99"/>
    </row>
    <row r="36180" spans="16:17" x14ac:dyDescent="0.3">
      <c r="P36180" s="99"/>
      <c r="Q36180" s="99"/>
    </row>
    <row r="36181" spans="16:17" x14ac:dyDescent="0.3">
      <c r="P36181" s="99"/>
      <c r="Q36181" s="99"/>
    </row>
    <row r="36182" spans="16:17" x14ac:dyDescent="0.3">
      <c r="P36182" s="99"/>
      <c r="Q36182" s="99"/>
    </row>
    <row r="36183" spans="16:17" x14ac:dyDescent="0.3">
      <c r="P36183" s="99"/>
      <c r="Q36183" s="99"/>
    </row>
    <row r="36184" spans="16:17" x14ac:dyDescent="0.3">
      <c r="P36184" s="99"/>
      <c r="Q36184" s="99"/>
    </row>
    <row r="36185" spans="16:17" x14ac:dyDescent="0.3">
      <c r="P36185" s="99"/>
      <c r="Q36185" s="99"/>
    </row>
    <row r="36186" spans="16:17" x14ac:dyDescent="0.3">
      <c r="P36186" s="99"/>
      <c r="Q36186" s="99"/>
    </row>
    <row r="36187" spans="16:17" x14ac:dyDescent="0.3">
      <c r="P36187" s="99"/>
      <c r="Q36187" s="99"/>
    </row>
    <row r="36188" spans="16:17" x14ac:dyDescent="0.3">
      <c r="P36188" s="99"/>
      <c r="Q36188" s="99"/>
    </row>
    <row r="36189" spans="16:17" x14ac:dyDescent="0.3">
      <c r="P36189" s="99"/>
      <c r="Q36189" s="99"/>
    </row>
    <row r="36190" spans="16:17" x14ac:dyDescent="0.3">
      <c r="P36190" s="99"/>
      <c r="Q36190" s="99"/>
    </row>
    <row r="36191" spans="16:17" x14ac:dyDescent="0.3">
      <c r="P36191" s="99"/>
      <c r="Q36191" s="99"/>
    </row>
    <row r="36192" spans="16:17" x14ac:dyDescent="0.3">
      <c r="P36192" s="99"/>
      <c r="Q36192" s="99"/>
    </row>
    <row r="36193" spans="16:17" x14ac:dyDescent="0.3">
      <c r="P36193" s="99"/>
      <c r="Q36193" s="99"/>
    </row>
    <row r="36194" spans="16:17" x14ac:dyDescent="0.3">
      <c r="P36194" s="99"/>
      <c r="Q36194" s="99"/>
    </row>
    <row r="36195" spans="16:17" x14ac:dyDescent="0.3">
      <c r="P36195" s="99"/>
      <c r="Q36195" s="99"/>
    </row>
    <row r="36196" spans="16:17" x14ac:dyDescent="0.3">
      <c r="P36196" s="99"/>
      <c r="Q36196" s="99"/>
    </row>
    <row r="36197" spans="16:17" x14ac:dyDescent="0.3">
      <c r="P36197" s="99"/>
      <c r="Q36197" s="99"/>
    </row>
    <row r="36198" spans="16:17" x14ac:dyDescent="0.3">
      <c r="P36198" s="99"/>
      <c r="Q36198" s="99"/>
    </row>
    <row r="36199" spans="16:17" x14ac:dyDescent="0.3">
      <c r="P36199" s="99"/>
      <c r="Q36199" s="99"/>
    </row>
    <row r="36200" spans="16:17" x14ac:dyDescent="0.3">
      <c r="P36200" s="99"/>
      <c r="Q36200" s="99"/>
    </row>
    <row r="36201" spans="16:17" x14ac:dyDescent="0.3">
      <c r="P36201" s="99"/>
      <c r="Q36201" s="99"/>
    </row>
    <row r="36202" spans="16:17" x14ac:dyDescent="0.3">
      <c r="P36202" s="99"/>
      <c r="Q36202" s="99"/>
    </row>
    <row r="36203" spans="16:17" x14ac:dyDescent="0.3">
      <c r="P36203" s="99"/>
      <c r="Q36203" s="99"/>
    </row>
    <row r="36204" spans="16:17" x14ac:dyDescent="0.3">
      <c r="P36204" s="99"/>
      <c r="Q36204" s="99"/>
    </row>
    <row r="36205" spans="16:17" x14ac:dyDescent="0.3">
      <c r="P36205" s="99"/>
      <c r="Q36205" s="99"/>
    </row>
    <row r="36206" spans="16:17" x14ac:dyDescent="0.3">
      <c r="P36206" s="99"/>
      <c r="Q36206" s="99"/>
    </row>
    <row r="36207" spans="16:17" x14ac:dyDescent="0.3">
      <c r="P36207" s="99"/>
      <c r="Q36207" s="99"/>
    </row>
    <row r="36208" spans="16:17" x14ac:dyDescent="0.3">
      <c r="P36208" s="99"/>
      <c r="Q36208" s="99"/>
    </row>
    <row r="36209" spans="16:17" x14ac:dyDescent="0.3">
      <c r="P36209" s="99"/>
      <c r="Q36209" s="99"/>
    </row>
    <row r="36210" spans="16:17" x14ac:dyDescent="0.3">
      <c r="P36210" s="99"/>
      <c r="Q36210" s="99"/>
    </row>
    <row r="36211" spans="16:17" x14ac:dyDescent="0.3">
      <c r="P36211" s="99"/>
      <c r="Q36211" s="99"/>
    </row>
    <row r="36212" spans="16:17" x14ac:dyDescent="0.3">
      <c r="P36212" s="99"/>
      <c r="Q36212" s="99"/>
    </row>
    <row r="36213" spans="16:17" x14ac:dyDescent="0.3">
      <c r="P36213" s="99"/>
      <c r="Q36213" s="99"/>
    </row>
    <row r="36214" spans="16:17" x14ac:dyDescent="0.3">
      <c r="P36214" s="99"/>
      <c r="Q36214" s="99"/>
    </row>
    <row r="36215" spans="16:17" x14ac:dyDescent="0.3">
      <c r="P36215" s="99"/>
      <c r="Q36215" s="99"/>
    </row>
    <row r="36216" spans="16:17" x14ac:dyDescent="0.3">
      <c r="P36216" s="99"/>
      <c r="Q36216" s="99"/>
    </row>
    <row r="36217" spans="16:17" x14ac:dyDescent="0.3">
      <c r="P36217" s="99"/>
      <c r="Q36217" s="99"/>
    </row>
    <row r="36218" spans="16:17" x14ac:dyDescent="0.3">
      <c r="P36218" s="99"/>
      <c r="Q36218" s="99"/>
    </row>
    <row r="36219" spans="16:17" x14ac:dyDescent="0.3">
      <c r="P36219" s="99"/>
      <c r="Q36219" s="99"/>
    </row>
    <row r="36220" spans="16:17" x14ac:dyDescent="0.3">
      <c r="P36220" s="99"/>
      <c r="Q36220" s="99"/>
    </row>
    <row r="36221" spans="16:17" x14ac:dyDescent="0.3">
      <c r="P36221" s="99"/>
      <c r="Q36221" s="99"/>
    </row>
    <row r="36222" spans="16:17" x14ac:dyDescent="0.3">
      <c r="P36222" s="99"/>
      <c r="Q36222" s="99"/>
    </row>
    <row r="36223" spans="16:17" x14ac:dyDescent="0.3">
      <c r="P36223" s="99"/>
      <c r="Q36223" s="99"/>
    </row>
    <row r="36224" spans="16:17" x14ac:dyDescent="0.3">
      <c r="P36224" s="99"/>
      <c r="Q36224" s="99"/>
    </row>
    <row r="36225" spans="16:17" x14ac:dyDescent="0.3">
      <c r="P36225" s="99"/>
      <c r="Q36225" s="99"/>
    </row>
    <row r="36226" spans="16:17" x14ac:dyDescent="0.3">
      <c r="P36226" s="99"/>
      <c r="Q36226" s="99"/>
    </row>
    <row r="36227" spans="16:17" x14ac:dyDescent="0.3">
      <c r="P36227" s="99"/>
      <c r="Q36227" s="99"/>
    </row>
    <row r="36228" spans="16:17" x14ac:dyDescent="0.3">
      <c r="P36228" s="99"/>
      <c r="Q36228" s="99"/>
    </row>
    <row r="36229" spans="16:17" x14ac:dyDescent="0.3">
      <c r="P36229" s="99"/>
      <c r="Q36229" s="99"/>
    </row>
    <row r="36230" spans="16:17" x14ac:dyDescent="0.3">
      <c r="P36230" s="99"/>
      <c r="Q36230" s="99"/>
    </row>
    <row r="36231" spans="16:17" x14ac:dyDescent="0.3">
      <c r="P36231" s="99"/>
      <c r="Q36231" s="99"/>
    </row>
    <row r="36232" spans="16:17" x14ac:dyDescent="0.3">
      <c r="P36232" s="99"/>
      <c r="Q36232" s="99"/>
    </row>
    <row r="36233" spans="16:17" x14ac:dyDescent="0.3">
      <c r="P36233" s="99"/>
      <c r="Q36233" s="99"/>
    </row>
    <row r="36234" spans="16:17" x14ac:dyDescent="0.3">
      <c r="P36234" s="99"/>
      <c r="Q36234" s="99"/>
    </row>
    <row r="36235" spans="16:17" x14ac:dyDescent="0.3">
      <c r="P36235" s="99"/>
      <c r="Q36235" s="99"/>
    </row>
    <row r="36236" spans="16:17" x14ac:dyDescent="0.3">
      <c r="P36236" s="99"/>
      <c r="Q36236" s="99"/>
    </row>
    <row r="36237" spans="16:17" x14ac:dyDescent="0.3">
      <c r="P36237" s="99"/>
      <c r="Q36237" s="99"/>
    </row>
    <row r="36238" spans="16:17" x14ac:dyDescent="0.3">
      <c r="P36238" s="99"/>
      <c r="Q36238" s="99"/>
    </row>
    <row r="36239" spans="16:17" x14ac:dyDescent="0.3">
      <c r="P36239" s="99"/>
      <c r="Q36239" s="99"/>
    </row>
    <row r="36240" spans="16:17" x14ac:dyDescent="0.3">
      <c r="P36240" s="99"/>
      <c r="Q36240" s="99"/>
    </row>
    <row r="36241" spans="16:17" x14ac:dyDescent="0.3">
      <c r="P36241" s="99"/>
      <c r="Q36241" s="99"/>
    </row>
    <row r="36242" spans="16:17" x14ac:dyDescent="0.3">
      <c r="P36242" s="99"/>
      <c r="Q36242" s="99"/>
    </row>
    <row r="36243" spans="16:17" x14ac:dyDescent="0.3">
      <c r="P36243" s="99"/>
      <c r="Q36243" s="99"/>
    </row>
    <row r="36244" spans="16:17" x14ac:dyDescent="0.3">
      <c r="P36244" s="99"/>
      <c r="Q36244" s="99"/>
    </row>
    <row r="36245" spans="16:17" x14ac:dyDescent="0.3">
      <c r="P36245" s="99"/>
      <c r="Q36245" s="99"/>
    </row>
    <row r="36246" spans="16:17" x14ac:dyDescent="0.3">
      <c r="P36246" s="99"/>
      <c r="Q36246" s="99"/>
    </row>
    <row r="36247" spans="16:17" x14ac:dyDescent="0.3">
      <c r="P36247" s="99"/>
      <c r="Q36247" s="99"/>
    </row>
    <row r="36248" spans="16:17" x14ac:dyDescent="0.3">
      <c r="P36248" s="99"/>
      <c r="Q36248" s="99"/>
    </row>
    <row r="36249" spans="16:17" x14ac:dyDescent="0.3">
      <c r="P36249" s="99"/>
      <c r="Q36249" s="99"/>
    </row>
    <row r="36250" spans="16:17" x14ac:dyDescent="0.3">
      <c r="P36250" s="99"/>
      <c r="Q36250" s="99"/>
    </row>
    <row r="36251" spans="16:17" x14ac:dyDescent="0.3">
      <c r="P36251" s="99"/>
      <c r="Q36251" s="99"/>
    </row>
    <row r="36252" spans="16:17" x14ac:dyDescent="0.3">
      <c r="P36252" s="99"/>
      <c r="Q36252" s="99"/>
    </row>
    <row r="36253" spans="16:17" x14ac:dyDescent="0.3">
      <c r="P36253" s="99"/>
      <c r="Q36253" s="99"/>
    </row>
    <row r="36254" spans="16:17" x14ac:dyDescent="0.3">
      <c r="P36254" s="99"/>
      <c r="Q36254" s="99"/>
    </row>
    <row r="36255" spans="16:17" x14ac:dyDescent="0.3">
      <c r="P36255" s="99"/>
      <c r="Q36255" s="99"/>
    </row>
    <row r="36256" spans="16:17" x14ac:dyDescent="0.3">
      <c r="P36256" s="99"/>
      <c r="Q36256" s="99"/>
    </row>
    <row r="36257" spans="16:17" x14ac:dyDescent="0.3">
      <c r="P36257" s="99"/>
      <c r="Q36257" s="99"/>
    </row>
    <row r="36258" spans="16:17" x14ac:dyDescent="0.3">
      <c r="P36258" s="99"/>
      <c r="Q36258" s="99"/>
    </row>
    <row r="36259" spans="16:17" x14ac:dyDescent="0.3">
      <c r="P36259" s="99"/>
      <c r="Q36259" s="99"/>
    </row>
    <row r="36260" spans="16:17" x14ac:dyDescent="0.3">
      <c r="P36260" s="99"/>
      <c r="Q36260" s="99"/>
    </row>
    <row r="36261" spans="16:17" x14ac:dyDescent="0.3">
      <c r="P36261" s="99"/>
      <c r="Q36261" s="99"/>
    </row>
    <row r="36262" spans="16:17" x14ac:dyDescent="0.3">
      <c r="P36262" s="99"/>
      <c r="Q36262" s="99"/>
    </row>
    <row r="36263" spans="16:17" x14ac:dyDescent="0.3">
      <c r="P36263" s="99"/>
      <c r="Q36263" s="99"/>
    </row>
    <row r="36264" spans="16:17" x14ac:dyDescent="0.3">
      <c r="P36264" s="99"/>
      <c r="Q36264" s="99"/>
    </row>
    <row r="36265" spans="16:17" x14ac:dyDescent="0.3">
      <c r="P36265" s="99"/>
      <c r="Q36265" s="99"/>
    </row>
    <row r="36266" spans="16:17" x14ac:dyDescent="0.3">
      <c r="P36266" s="99"/>
      <c r="Q36266" s="99"/>
    </row>
    <row r="36267" spans="16:17" x14ac:dyDescent="0.3">
      <c r="P36267" s="99"/>
      <c r="Q36267" s="99"/>
    </row>
    <row r="36268" spans="16:17" x14ac:dyDescent="0.3">
      <c r="P36268" s="99"/>
      <c r="Q36268" s="99"/>
    </row>
    <row r="36269" spans="16:17" x14ac:dyDescent="0.3">
      <c r="P36269" s="99"/>
      <c r="Q36269" s="99"/>
    </row>
    <row r="36270" spans="16:17" x14ac:dyDescent="0.3">
      <c r="P36270" s="99"/>
      <c r="Q36270" s="99"/>
    </row>
    <row r="36271" spans="16:17" x14ac:dyDescent="0.3">
      <c r="P36271" s="99"/>
      <c r="Q36271" s="99"/>
    </row>
    <row r="36272" spans="16:17" x14ac:dyDescent="0.3">
      <c r="P36272" s="99"/>
      <c r="Q36272" s="99"/>
    </row>
    <row r="36273" spans="16:17" x14ac:dyDescent="0.3">
      <c r="P36273" s="99"/>
      <c r="Q36273" s="99"/>
    </row>
    <row r="36274" spans="16:17" x14ac:dyDescent="0.3">
      <c r="P36274" s="99"/>
      <c r="Q36274" s="99"/>
    </row>
    <row r="36275" spans="16:17" x14ac:dyDescent="0.3">
      <c r="P36275" s="99"/>
      <c r="Q36275" s="99"/>
    </row>
    <row r="36276" spans="16:17" x14ac:dyDescent="0.3">
      <c r="P36276" s="99"/>
      <c r="Q36276" s="99"/>
    </row>
    <row r="36277" spans="16:17" x14ac:dyDescent="0.3">
      <c r="P36277" s="99"/>
      <c r="Q36277" s="99"/>
    </row>
    <row r="36278" spans="16:17" x14ac:dyDescent="0.3">
      <c r="P36278" s="99"/>
      <c r="Q36278" s="99"/>
    </row>
    <row r="36279" spans="16:17" x14ac:dyDescent="0.3">
      <c r="P36279" s="99"/>
      <c r="Q36279" s="99"/>
    </row>
    <row r="36280" spans="16:17" x14ac:dyDescent="0.3">
      <c r="P36280" s="99"/>
      <c r="Q36280" s="99"/>
    </row>
    <row r="36281" spans="16:17" x14ac:dyDescent="0.3">
      <c r="P36281" s="99"/>
      <c r="Q36281" s="99"/>
    </row>
    <row r="36282" spans="16:17" x14ac:dyDescent="0.3">
      <c r="P36282" s="99"/>
      <c r="Q36282" s="99"/>
    </row>
    <row r="36283" spans="16:17" x14ac:dyDescent="0.3">
      <c r="P36283" s="99"/>
      <c r="Q36283" s="99"/>
    </row>
    <row r="36284" spans="16:17" x14ac:dyDescent="0.3">
      <c r="P36284" s="99"/>
      <c r="Q36284" s="99"/>
    </row>
    <row r="36285" spans="16:17" x14ac:dyDescent="0.3">
      <c r="P36285" s="99"/>
      <c r="Q36285" s="99"/>
    </row>
    <row r="36286" spans="16:17" x14ac:dyDescent="0.3">
      <c r="P36286" s="99"/>
      <c r="Q36286" s="99"/>
    </row>
    <row r="36287" spans="16:17" x14ac:dyDescent="0.3">
      <c r="P36287" s="99"/>
      <c r="Q36287" s="99"/>
    </row>
    <row r="36288" spans="16:17" x14ac:dyDescent="0.3">
      <c r="P36288" s="99"/>
      <c r="Q36288" s="99"/>
    </row>
    <row r="36289" spans="16:17" x14ac:dyDescent="0.3">
      <c r="P36289" s="99"/>
      <c r="Q36289" s="99"/>
    </row>
    <row r="36290" spans="16:17" x14ac:dyDescent="0.3">
      <c r="P36290" s="99"/>
      <c r="Q36290" s="99"/>
    </row>
    <row r="36291" spans="16:17" x14ac:dyDescent="0.3">
      <c r="P36291" s="99"/>
      <c r="Q36291" s="99"/>
    </row>
    <row r="36292" spans="16:17" x14ac:dyDescent="0.3">
      <c r="P36292" s="99"/>
      <c r="Q36292" s="99"/>
    </row>
    <row r="36293" spans="16:17" x14ac:dyDescent="0.3">
      <c r="P36293" s="99"/>
      <c r="Q36293" s="99"/>
    </row>
    <row r="36294" spans="16:17" x14ac:dyDescent="0.3">
      <c r="P36294" s="99"/>
      <c r="Q36294" s="99"/>
    </row>
    <row r="36295" spans="16:17" x14ac:dyDescent="0.3">
      <c r="P36295" s="99"/>
      <c r="Q36295" s="99"/>
    </row>
    <row r="36296" spans="16:17" x14ac:dyDescent="0.3">
      <c r="P36296" s="99"/>
      <c r="Q36296" s="99"/>
    </row>
    <row r="36297" spans="16:17" x14ac:dyDescent="0.3">
      <c r="P36297" s="99"/>
      <c r="Q36297" s="99"/>
    </row>
    <row r="36298" spans="16:17" x14ac:dyDescent="0.3">
      <c r="P36298" s="99"/>
      <c r="Q36298" s="99"/>
    </row>
    <row r="36299" spans="16:17" x14ac:dyDescent="0.3">
      <c r="P36299" s="99"/>
      <c r="Q36299" s="99"/>
    </row>
    <row r="36300" spans="16:17" x14ac:dyDescent="0.3">
      <c r="P36300" s="99"/>
      <c r="Q36300" s="99"/>
    </row>
    <row r="36301" spans="16:17" x14ac:dyDescent="0.3">
      <c r="P36301" s="99"/>
      <c r="Q36301" s="99"/>
    </row>
    <row r="36302" spans="16:17" x14ac:dyDescent="0.3">
      <c r="P36302" s="99"/>
      <c r="Q36302" s="99"/>
    </row>
    <row r="36303" spans="16:17" x14ac:dyDescent="0.3">
      <c r="P36303" s="99"/>
      <c r="Q36303" s="99"/>
    </row>
    <row r="36304" spans="16:17" x14ac:dyDescent="0.3">
      <c r="P36304" s="99"/>
      <c r="Q36304" s="99"/>
    </row>
    <row r="36305" spans="16:17" x14ac:dyDescent="0.3">
      <c r="P36305" s="99"/>
      <c r="Q36305" s="99"/>
    </row>
    <row r="36306" spans="16:17" x14ac:dyDescent="0.3">
      <c r="P36306" s="99"/>
      <c r="Q36306" s="99"/>
    </row>
    <row r="36307" spans="16:17" x14ac:dyDescent="0.3">
      <c r="P36307" s="99"/>
      <c r="Q36307" s="99"/>
    </row>
    <row r="36308" spans="16:17" x14ac:dyDescent="0.3">
      <c r="P36308" s="99"/>
      <c r="Q36308" s="99"/>
    </row>
    <row r="36309" spans="16:17" x14ac:dyDescent="0.3">
      <c r="P36309" s="99"/>
      <c r="Q36309" s="99"/>
    </row>
    <row r="36310" spans="16:17" x14ac:dyDescent="0.3">
      <c r="P36310" s="99"/>
      <c r="Q36310" s="99"/>
    </row>
    <row r="36311" spans="16:17" x14ac:dyDescent="0.3">
      <c r="P36311" s="99"/>
      <c r="Q36311" s="99"/>
    </row>
    <row r="36312" spans="16:17" x14ac:dyDescent="0.3">
      <c r="P36312" s="99"/>
      <c r="Q36312" s="99"/>
    </row>
    <row r="36313" spans="16:17" x14ac:dyDescent="0.3">
      <c r="P36313" s="99"/>
      <c r="Q36313" s="99"/>
    </row>
    <row r="36314" spans="16:17" x14ac:dyDescent="0.3">
      <c r="P36314" s="99"/>
      <c r="Q36314" s="99"/>
    </row>
    <row r="36315" spans="16:17" x14ac:dyDescent="0.3">
      <c r="P36315" s="99"/>
      <c r="Q36315" s="99"/>
    </row>
    <row r="36316" spans="16:17" x14ac:dyDescent="0.3">
      <c r="P36316" s="99"/>
      <c r="Q36316" s="99"/>
    </row>
    <row r="36317" spans="16:17" x14ac:dyDescent="0.3">
      <c r="P36317" s="99"/>
      <c r="Q36317" s="99"/>
    </row>
    <row r="36318" spans="16:17" x14ac:dyDescent="0.3">
      <c r="P36318" s="99"/>
      <c r="Q36318" s="99"/>
    </row>
    <row r="36319" spans="16:17" x14ac:dyDescent="0.3">
      <c r="P36319" s="99"/>
      <c r="Q36319" s="99"/>
    </row>
    <row r="36320" spans="16:17" x14ac:dyDescent="0.3">
      <c r="P36320" s="99"/>
      <c r="Q36320" s="99"/>
    </row>
    <row r="36321" spans="16:17" x14ac:dyDescent="0.3">
      <c r="P36321" s="99"/>
      <c r="Q36321" s="99"/>
    </row>
    <row r="36322" spans="16:17" x14ac:dyDescent="0.3">
      <c r="P36322" s="99"/>
      <c r="Q36322" s="99"/>
    </row>
    <row r="36323" spans="16:17" x14ac:dyDescent="0.3">
      <c r="P36323" s="99"/>
      <c r="Q36323" s="99"/>
    </row>
    <row r="36324" spans="16:17" x14ac:dyDescent="0.3">
      <c r="P36324" s="99"/>
      <c r="Q36324" s="99"/>
    </row>
    <row r="36325" spans="16:17" x14ac:dyDescent="0.3">
      <c r="P36325" s="99"/>
      <c r="Q36325" s="99"/>
    </row>
    <row r="36326" spans="16:17" x14ac:dyDescent="0.3">
      <c r="P36326" s="99"/>
      <c r="Q36326" s="99"/>
    </row>
    <row r="36327" spans="16:17" x14ac:dyDescent="0.3">
      <c r="P36327" s="99"/>
      <c r="Q36327" s="99"/>
    </row>
    <row r="36328" spans="16:17" x14ac:dyDescent="0.3">
      <c r="P36328" s="99"/>
      <c r="Q36328" s="99"/>
    </row>
    <row r="36329" spans="16:17" x14ac:dyDescent="0.3">
      <c r="P36329" s="99"/>
      <c r="Q36329" s="99"/>
    </row>
    <row r="36330" spans="16:17" x14ac:dyDescent="0.3">
      <c r="P36330" s="99"/>
      <c r="Q36330" s="99"/>
    </row>
    <row r="36331" spans="16:17" x14ac:dyDescent="0.3">
      <c r="P36331" s="99"/>
      <c r="Q36331" s="99"/>
    </row>
    <row r="36332" spans="16:17" x14ac:dyDescent="0.3">
      <c r="P36332" s="99"/>
      <c r="Q36332" s="99"/>
    </row>
    <row r="36333" spans="16:17" x14ac:dyDescent="0.3">
      <c r="P36333" s="99"/>
      <c r="Q36333" s="99"/>
    </row>
    <row r="36334" spans="16:17" x14ac:dyDescent="0.3">
      <c r="P36334" s="99"/>
      <c r="Q36334" s="99"/>
    </row>
    <row r="36335" spans="16:17" x14ac:dyDescent="0.3">
      <c r="P36335" s="99"/>
      <c r="Q36335" s="99"/>
    </row>
    <row r="36336" spans="16:17" x14ac:dyDescent="0.3">
      <c r="P36336" s="99"/>
      <c r="Q36336" s="99"/>
    </row>
    <row r="36337" spans="16:17" x14ac:dyDescent="0.3">
      <c r="P36337" s="99"/>
      <c r="Q36337" s="99"/>
    </row>
    <row r="36338" spans="16:17" x14ac:dyDescent="0.3">
      <c r="P36338" s="99"/>
      <c r="Q36338" s="99"/>
    </row>
    <row r="36339" spans="16:17" x14ac:dyDescent="0.3">
      <c r="P36339" s="99"/>
      <c r="Q36339" s="99"/>
    </row>
    <row r="36340" spans="16:17" x14ac:dyDescent="0.3">
      <c r="P36340" s="99"/>
      <c r="Q36340" s="99"/>
    </row>
    <row r="36341" spans="16:17" x14ac:dyDescent="0.3">
      <c r="P36341" s="99"/>
      <c r="Q36341" s="99"/>
    </row>
    <row r="36342" spans="16:17" x14ac:dyDescent="0.3">
      <c r="P36342" s="99"/>
      <c r="Q36342" s="99"/>
    </row>
    <row r="36343" spans="16:17" x14ac:dyDescent="0.3">
      <c r="P36343" s="99"/>
      <c r="Q36343" s="99"/>
    </row>
    <row r="36344" spans="16:17" x14ac:dyDescent="0.3">
      <c r="P36344" s="99"/>
      <c r="Q36344" s="99"/>
    </row>
    <row r="36345" spans="16:17" x14ac:dyDescent="0.3">
      <c r="P36345" s="99"/>
      <c r="Q36345" s="99"/>
    </row>
    <row r="36346" spans="16:17" x14ac:dyDescent="0.3">
      <c r="P36346" s="99"/>
      <c r="Q36346" s="99"/>
    </row>
    <row r="36347" spans="16:17" x14ac:dyDescent="0.3">
      <c r="P36347" s="99"/>
      <c r="Q36347" s="99"/>
    </row>
    <row r="36348" spans="16:17" x14ac:dyDescent="0.3">
      <c r="P36348" s="99"/>
      <c r="Q36348" s="99"/>
    </row>
    <row r="36349" spans="16:17" x14ac:dyDescent="0.3">
      <c r="P36349" s="99"/>
      <c r="Q36349" s="99"/>
    </row>
    <row r="36350" spans="16:17" x14ac:dyDescent="0.3">
      <c r="P36350" s="99"/>
      <c r="Q36350" s="99"/>
    </row>
    <row r="36351" spans="16:17" x14ac:dyDescent="0.3">
      <c r="P36351" s="99"/>
      <c r="Q36351" s="99"/>
    </row>
    <row r="36352" spans="16:17" x14ac:dyDescent="0.3">
      <c r="P36352" s="99"/>
      <c r="Q36352" s="99"/>
    </row>
    <row r="36353" spans="16:17" x14ac:dyDescent="0.3">
      <c r="P36353" s="99"/>
      <c r="Q36353" s="99"/>
    </row>
    <row r="36354" spans="16:17" x14ac:dyDescent="0.3">
      <c r="P36354" s="99"/>
      <c r="Q36354" s="99"/>
    </row>
    <row r="36355" spans="16:17" x14ac:dyDescent="0.3">
      <c r="P36355" s="99"/>
      <c r="Q36355" s="99"/>
    </row>
    <row r="36356" spans="16:17" x14ac:dyDescent="0.3">
      <c r="P36356" s="99"/>
      <c r="Q36356" s="99"/>
    </row>
    <row r="36357" spans="16:17" x14ac:dyDescent="0.3">
      <c r="P36357" s="99"/>
      <c r="Q36357" s="99"/>
    </row>
    <row r="36358" spans="16:17" x14ac:dyDescent="0.3">
      <c r="P36358" s="99"/>
      <c r="Q36358" s="99"/>
    </row>
    <row r="36359" spans="16:17" x14ac:dyDescent="0.3">
      <c r="P36359" s="99"/>
      <c r="Q36359" s="99"/>
    </row>
    <row r="36360" spans="16:17" x14ac:dyDescent="0.3">
      <c r="P36360" s="99"/>
      <c r="Q36360" s="99"/>
    </row>
    <row r="36361" spans="16:17" x14ac:dyDescent="0.3">
      <c r="P36361" s="99"/>
      <c r="Q36361" s="99"/>
    </row>
    <row r="36362" spans="16:17" x14ac:dyDescent="0.3">
      <c r="P36362" s="99"/>
      <c r="Q36362" s="99"/>
    </row>
    <row r="36363" spans="16:17" x14ac:dyDescent="0.3">
      <c r="P36363" s="99"/>
      <c r="Q36363" s="99"/>
    </row>
    <row r="36364" spans="16:17" x14ac:dyDescent="0.3">
      <c r="P36364" s="99"/>
      <c r="Q36364" s="99"/>
    </row>
    <row r="36365" spans="16:17" x14ac:dyDescent="0.3">
      <c r="P36365" s="99"/>
      <c r="Q36365" s="99"/>
    </row>
    <row r="36366" spans="16:17" x14ac:dyDescent="0.3">
      <c r="P36366" s="99"/>
      <c r="Q36366" s="99"/>
    </row>
    <row r="36367" spans="16:17" x14ac:dyDescent="0.3">
      <c r="P36367" s="99"/>
      <c r="Q36367" s="99"/>
    </row>
    <row r="36368" spans="16:17" x14ac:dyDescent="0.3">
      <c r="P36368" s="99"/>
      <c r="Q36368" s="99"/>
    </row>
    <row r="36369" spans="16:17" x14ac:dyDescent="0.3">
      <c r="P36369" s="99"/>
      <c r="Q36369" s="99"/>
    </row>
    <row r="36370" spans="16:17" x14ac:dyDescent="0.3">
      <c r="P36370" s="99"/>
      <c r="Q36370" s="99"/>
    </row>
    <row r="36371" spans="16:17" x14ac:dyDescent="0.3">
      <c r="P36371" s="99"/>
      <c r="Q36371" s="99"/>
    </row>
    <row r="36372" spans="16:17" x14ac:dyDescent="0.3">
      <c r="P36372" s="99"/>
      <c r="Q36372" s="99"/>
    </row>
    <row r="36373" spans="16:17" x14ac:dyDescent="0.3">
      <c r="P36373" s="99"/>
      <c r="Q36373" s="99"/>
    </row>
    <row r="36374" spans="16:17" x14ac:dyDescent="0.3">
      <c r="P36374" s="99"/>
      <c r="Q36374" s="99"/>
    </row>
    <row r="36375" spans="16:17" x14ac:dyDescent="0.3">
      <c r="P36375" s="99"/>
      <c r="Q36375" s="99"/>
    </row>
    <row r="36376" spans="16:17" x14ac:dyDescent="0.3">
      <c r="P36376" s="99"/>
      <c r="Q36376" s="99"/>
    </row>
    <row r="36377" spans="16:17" x14ac:dyDescent="0.3">
      <c r="P36377" s="99"/>
      <c r="Q36377" s="99"/>
    </row>
    <row r="36378" spans="16:17" x14ac:dyDescent="0.3">
      <c r="P36378" s="99"/>
      <c r="Q36378" s="99"/>
    </row>
    <row r="36379" spans="16:17" x14ac:dyDescent="0.3">
      <c r="P36379" s="99"/>
      <c r="Q36379" s="99"/>
    </row>
    <row r="36380" spans="16:17" x14ac:dyDescent="0.3">
      <c r="P36380" s="99"/>
      <c r="Q36380" s="99"/>
    </row>
    <row r="36381" spans="16:17" x14ac:dyDescent="0.3">
      <c r="P36381" s="99"/>
      <c r="Q36381" s="99"/>
    </row>
    <row r="36382" spans="16:17" x14ac:dyDescent="0.3">
      <c r="P36382" s="99"/>
      <c r="Q36382" s="99"/>
    </row>
    <row r="36383" spans="16:17" x14ac:dyDescent="0.3">
      <c r="P36383" s="99"/>
      <c r="Q36383" s="99"/>
    </row>
    <row r="36384" spans="16:17" x14ac:dyDescent="0.3">
      <c r="P36384" s="99"/>
      <c r="Q36384" s="99"/>
    </row>
    <row r="36385" spans="16:17" x14ac:dyDescent="0.3">
      <c r="P36385" s="99"/>
      <c r="Q36385" s="99"/>
    </row>
    <row r="36386" spans="16:17" x14ac:dyDescent="0.3">
      <c r="P36386" s="99"/>
      <c r="Q36386" s="99"/>
    </row>
    <row r="36387" spans="16:17" x14ac:dyDescent="0.3">
      <c r="P36387" s="99"/>
      <c r="Q36387" s="99"/>
    </row>
    <row r="36388" spans="16:17" x14ac:dyDescent="0.3">
      <c r="P36388" s="99"/>
      <c r="Q36388" s="99"/>
    </row>
    <row r="36389" spans="16:17" x14ac:dyDescent="0.3">
      <c r="P36389" s="99"/>
      <c r="Q36389" s="99"/>
    </row>
    <row r="36390" spans="16:17" x14ac:dyDescent="0.3">
      <c r="P36390" s="99"/>
      <c r="Q36390" s="99"/>
    </row>
    <row r="36391" spans="16:17" x14ac:dyDescent="0.3">
      <c r="P36391" s="99"/>
      <c r="Q36391" s="99"/>
    </row>
    <row r="36392" spans="16:17" x14ac:dyDescent="0.3">
      <c r="P36392" s="99"/>
      <c r="Q36392" s="99"/>
    </row>
    <row r="36393" spans="16:17" x14ac:dyDescent="0.3">
      <c r="P36393" s="99"/>
      <c r="Q36393" s="99"/>
    </row>
    <row r="36394" spans="16:17" x14ac:dyDescent="0.3">
      <c r="P36394" s="99"/>
      <c r="Q36394" s="99"/>
    </row>
    <row r="36395" spans="16:17" x14ac:dyDescent="0.3">
      <c r="P36395" s="99"/>
      <c r="Q36395" s="99"/>
    </row>
    <row r="36396" spans="16:17" x14ac:dyDescent="0.3">
      <c r="P36396" s="99"/>
      <c r="Q36396" s="99"/>
    </row>
    <row r="36397" spans="16:17" x14ac:dyDescent="0.3">
      <c r="P36397" s="99"/>
      <c r="Q36397" s="99"/>
    </row>
    <row r="36398" spans="16:17" x14ac:dyDescent="0.3">
      <c r="P36398" s="99"/>
      <c r="Q36398" s="99"/>
    </row>
    <row r="36399" spans="16:17" x14ac:dyDescent="0.3">
      <c r="P36399" s="99"/>
      <c r="Q36399" s="99"/>
    </row>
    <row r="36400" spans="16:17" x14ac:dyDescent="0.3">
      <c r="P36400" s="99"/>
      <c r="Q36400" s="99"/>
    </row>
    <row r="36401" spans="16:17" x14ac:dyDescent="0.3">
      <c r="P36401" s="99"/>
      <c r="Q36401" s="99"/>
    </row>
    <row r="36402" spans="16:17" x14ac:dyDescent="0.3">
      <c r="P36402" s="99"/>
      <c r="Q36402" s="99"/>
    </row>
    <row r="36403" spans="16:17" x14ac:dyDescent="0.3">
      <c r="P36403" s="99"/>
      <c r="Q36403" s="99"/>
    </row>
    <row r="36404" spans="16:17" x14ac:dyDescent="0.3">
      <c r="P36404" s="99"/>
      <c r="Q36404" s="99"/>
    </row>
    <row r="36405" spans="16:17" x14ac:dyDescent="0.3">
      <c r="P36405" s="99"/>
      <c r="Q36405" s="99"/>
    </row>
    <row r="36406" spans="16:17" x14ac:dyDescent="0.3">
      <c r="P36406" s="99"/>
      <c r="Q36406" s="99"/>
    </row>
    <row r="36407" spans="16:17" x14ac:dyDescent="0.3">
      <c r="P36407" s="99"/>
      <c r="Q36407" s="99"/>
    </row>
    <row r="36408" spans="16:17" x14ac:dyDescent="0.3">
      <c r="P36408" s="99"/>
      <c r="Q36408" s="99"/>
    </row>
    <row r="36409" spans="16:17" x14ac:dyDescent="0.3">
      <c r="P36409" s="99"/>
      <c r="Q36409" s="99"/>
    </row>
    <row r="36410" spans="16:17" x14ac:dyDescent="0.3">
      <c r="P36410" s="99"/>
      <c r="Q36410" s="99"/>
    </row>
    <row r="36411" spans="16:17" x14ac:dyDescent="0.3">
      <c r="P36411" s="99"/>
      <c r="Q36411" s="99"/>
    </row>
    <row r="36412" spans="16:17" x14ac:dyDescent="0.3">
      <c r="P36412" s="99"/>
      <c r="Q36412" s="99"/>
    </row>
    <row r="36413" spans="16:17" x14ac:dyDescent="0.3">
      <c r="P36413" s="99"/>
      <c r="Q36413" s="99"/>
    </row>
    <row r="36414" spans="16:17" x14ac:dyDescent="0.3">
      <c r="P36414" s="99"/>
      <c r="Q36414" s="99"/>
    </row>
    <row r="36415" spans="16:17" x14ac:dyDescent="0.3">
      <c r="P36415" s="99"/>
      <c r="Q36415" s="99"/>
    </row>
    <row r="36416" spans="16:17" x14ac:dyDescent="0.3">
      <c r="P36416" s="99"/>
      <c r="Q36416" s="99"/>
    </row>
    <row r="36417" spans="16:17" x14ac:dyDescent="0.3">
      <c r="P36417" s="99"/>
      <c r="Q36417" s="99"/>
    </row>
    <row r="36418" spans="16:17" x14ac:dyDescent="0.3">
      <c r="P36418" s="99"/>
      <c r="Q36418" s="99"/>
    </row>
    <row r="36419" spans="16:17" x14ac:dyDescent="0.3">
      <c r="P36419" s="99"/>
      <c r="Q36419" s="99"/>
    </row>
    <row r="36420" spans="16:17" x14ac:dyDescent="0.3">
      <c r="P36420" s="99"/>
      <c r="Q36420" s="99"/>
    </row>
    <row r="36421" spans="16:17" x14ac:dyDescent="0.3">
      <c r="P36421" s="99"/>
      <c r="Q36421" s="99"/>
    </row>
    <row r="36422" spans="16:17" x14ac:dyDescent="0.3">
      <c r="P36422" s="99"/>
      <c r="Q36422" s="99"/>
    </row>
    <row r="36423" spans="16:17" x14ac:dyDescent="0.3">
      <c r="P36423" s="99"/>
      <c r="Q36423" s="99"/>
    </row>
    <row r="36424" spans="16:17" x14ac:dyDescent="0.3">
      <c r="P36424" s="99"/>
      <c r="Q36424" s="99"/>
    </row>
    <row r="36425" spans="16:17" x14ac:dyDescent="0.3">
      <c r="P36425" s="99"/>
      <c r="Q36425" s="99"/>
    </row>
    <row r="36426" spans="16:17" x14ac:dyDescent="0.3">
      <c r="P36426" s="99"/>
      <c r="Q36426" s="99"/>
    </row>
    <row r="36427" spans="16:17" x14ac:dyDescent="0.3">
      <c r="P36427" s="99"/>
      <c r="Q36427" s="99"/>
    </row>
    <row r="36428" spans="16:17" x14ac:dyDescent="0.3">
      <c r="P36428" s="99"/>
      <c r="Q36428" s="99"/>
    </row>
    <row r="36429" spans="16:17" x14ac:dyDescent="0.3">
      <c r="P36429" s="99"/>
      <c r="Q36429" s="99"/>
    </row>
    <row r="36430" spans="16:17" x14ac:dyDescent="0.3">
      <c r="P36430" s="99"/>
      <c r="Q36430" s="99"/>
    </row>
    <row r="36431" spans="16:17" x14ac:dyDescent="0.3">
      <c r="P36431" s="99"/>
      <c r="Q36431" s="99"/>
    </row>
    <row r="36432" spans="16:17" x14ac:dyDescent="0.3">
      <c r="P36432" s="99"/>
      <c r="Q36432" s="99"/>
    </row>
    <row r="36433" spans="16:17" x14ac:dyDescent="0.3">
      <c r="P36433" s="99"/>
      <c r="Q36433" s="99"/>
    </row>
    <row r="36434" spans="16:17" x14ac:dyDescent="0.3">
      <c r="P36434" s="99"/>
      <c r="Q36434" s="99"/>
    </row>
    <row r="36435" spans="16:17" x14ac:dyDescent="0.3">
      <c r="P36435" s="99"/>
      <c r="Q36435" s="99"/>
    </row>
    <row r="36436" spans="16:17" x14ac:dyDescent="0.3">
      <c r="P36436" s="99"/>
      <c r="Q36436" s="99"/>
    </row>
    <row r="36437" spans="16:17" x14ac:dyDescent="0.3">
      <c r="P36437" s="99"/>
      <c r="Q36437" s="99"/>
    </row>
    <row r="36438" spans="16:17" x14ac:dyDescent="0.3">
      <c r="P36438" s="99"/>
      <c r="Q36438" s="99"/>
    </row>
    <row r="36439" spans="16:17" x14ac:dyDescent="0.3">
      <c r="P36439" s="99"/>
      <c r="Q36439" s="99"/>
    </row>
    <row r="36440" spans="16:17" x14ac:dyDescent="0.3">
      <c r="P36440" s="99"/>
      <c r="Q36440" s="99"/>
    </row>
    <row r="36441" spans="16:17" x14ac:dyDescent="0.3">
      <c r="P36441" s="99"/>
      <c r="Q36441" s="99"/>
    </row>
    <row r="36442" spans="16:17" x14ac:dyDescent="0.3">
      <c r="P36442" s="99"/>
      <c r="Q36442" s="99"/>
    </row>
    <row r="36443" spans="16:17" x14ac:dyDescent="0.3">
      <c r="P36443" s="99"/>
      <c r="Q36443" s="99"/>
    </row>
    <row r="36444" spans="16:17" x14ac:dyDescent="0.3">
      <c r="P36444" s="99"/>
      <c r="Q36444" s="99"/>
    </row>
    <row r="36445" spans="16:17" x14ac:dyDescent="0.3">
      <c r="P36445" s="99"/>
      <c r="Q36445" s="99"/>
    </row>
    <row r="36446" spans="16:17" x14ac:dyDescent="0.3">
      <c r="P36446" s="99"/>
      <c r="Q36446" s="99"/>
    </row>
    <row r="36447" spans="16:17" x14ac:dyDescent="0.3">
      <c r="P36447" s="99"/>
      <c r="Q36447" s="99"/>
    </row>
    <row r="36448" spans="16:17" x14ac:dyDescent="0.3">
      <c r="P36448" s="99"/>
      <c r="Q36448" s="99"/>
    </row>
    <row r="36449" spans="16:17" x14ac:dyDescent="0.3">
      <c r="P36449" s="99"/>
      <c r="Q36449" s="99"/>
    </row>
    <row r="36450" spans="16:17" x14ac:dyDescent="0.3">
      <c r="P36450" s="99"/>
      <c r="Q36450" s="99"/>
    </row>
    <row r="36451" spans="16:17" x14ac:dyDescent="0.3">
      <c r="P36451" s="99"/>
      <c r="Q36451" s="99"/>
    </row>
    <row r="36452" spans="16:17" x14ac:dyDescent="0.3">
      <c r="P36452" s="99"/>
      <c r="Q36452" s="99"/>
    </row>
    <row r="36453" spans="16:17" x14ac:dyDescent="0.3">
      <c r="P36453" s="99"/>
      <c r="Q36453" s="99"/>
    </row>
    <row r="36454" spans="16:17" x14ac:dyDescent="0.3">
      <c r="P36454" s="99"/>
      <c r="Q36454" s="99"/>
    </row>
    <row r="36455" spans="16:17" x14ac:dyDescent="0.3">
      <c r="P36455" s="99"/>
      <c r="Q36455" s="99"/>
    </row>
    <row r="36456" spans="16:17" x14ac:dyDescent="0.3">
      <c r="P36456" s="99"/>
      <c r="Q36456" s="99"/>
    </row>
    <row r="36457" spans="16:17" x14ac:dyDescent="0.3">
      <c r="P36457" s="99"/>
      <c r="Q36457" s="99"/>
    </row>
    <row r="36458" spans="16:17" x14ac:dyDescent="0.3">
      <c r="P36458" s="99"/>
      <c r="Q36458" s="99"/>
    </row>
    <row r="36459" spans="16:17" x14ac:dyDescent="0.3">
      <c r="P36459" s="99"/>
      <c r="Q36459" s="99"/>
    </row>
    <row r="36460" spans="16:17" x14ac:dyDescent="0.3">
      <c r="P36460" s="99"/>
      <c r="Q36460" s="99"/>
    </row>
    <row r="36461" spans="16:17" x14ac:dyDescent="0.3">
      <c r="P36461" s="99"/>
      <c r="Q36461" s="99"/>
    </row>
    <row r="36462" spans="16:17" x14ac:dyDescent="0.3">
      <c r="P36462" s="99"/>
      <c r="Q36462" s="99"/>
    </row>
    <row r="36463" spans="16:17" x14ac:dyDescent="0.3">
      <c r="P36463" s="99"/>
      <c r="Q36463" s="99"/>
    </row>
    <row r="36464" spans="16:17" x14ac:dyDescent="0.3">
      <c r="P36464" s="99"/>
      <c r="Q36464" s="99"/>
    </row>
    <row r="36465" spans="16:17" x14ac:dyDescent="0.3">
      <c r="P36465" s="99"/>
      <c r="Q36465" s="99"/>
    </row>
    <row r="36466" spans="16:17" x14ac:dyDescent="0.3">
      <c r="P36466" s="99"/>
      <c r="Q36466" s="99"/>
    </row>
    <row r="36467" spans="16:17" x14ac:dyDescent="0.3">
      <c r="P36467" s="99"/>
      <c r="Q36467" s="99"/>
    </row>
    <row r="36468" spans="16:17" x14ac:dyDescent="0.3">
      <c r="P36468" s="99"/>
      <c r="Q36468" s="99"/>
    </row>
    <row r="36469" spans="16:17" x14ac:dyDescent="0.3">
      <c r="P36469" s="99"/>
      <c r="Q36469" s="99"/>
    </row>
    <row r="36470" spans="16:17" x14ac:dyDescent="0.3">
      <c r="P36470" s="99"/>
      <c r="Q36470" s="99"/>
    </row>
    <row r="36471" spans="16:17" x14ac:dyDescent="0.3">
      <c r="P36471" s="99"/>
      <c r="Q36471" s="99"/>
    </row>
    <row r="36472" spans="16:17" x14ac:dyDescent="0.3">
      <c r="P36472" s="99"/>
      <c r="Q36472" s="99"/>
    </row>
    <row r="36473" spans="16:17" x14ac:dyDescent="0.3">
      <c r="P36473" s="99"/>
      <c r="Q36473" s="99"/>
    </row>
    <row r="36474" spans="16:17" x14ac:dyDescent="0.3">
      <c r="P36474" s="99"/>
      <c r="Q36474" s="99"/>
    </row>
    <row r="36475" spans="16:17" x14ac:dyDescent="0.3">
      <c r="P36475" s="99"/>
      <c r="Q36475" s="99"/>
    </row>
    <row r="36476" spans="16:17" x14ac:dyDescent="0.3">
      <c r="P36476" s="99"/>
      <c r="Q36476" s="99"/>
    </row>
    <row r="36477" spans="16:17" x14ac:dyDescent="0.3">
      <c r="P36477" s="99"/>
      <c r="Q36477" s="99"/>
    </row>
    <row r="36478" spans="16:17" x14ac:dyDescent="0.3">
      <c r="P36478" s="99"/>
      <c r="Q36478" s="99"/>
    </row>
    <row r="36479" spans="16:17" x14ac:dyDescent="0.3">
      <c r="P36479" s="99"/>
      <c r="Q36479" s="99"/>
    </row>
    <row r="36480" spans="16:17" x14ac:dyDescent="0.3">
      <c r="P36480" s="99"/>
      <c r="Q36480" s="99"/>
    </row>
    <row r="36481" spans="16:17" x14ac:dyDescent="0.3">
      <c r="P36481" s="99"/>
      <c r="Q36481" s="99"/>
    </row>
    <row r="36482" spans="16:17" x14ac:dyDescent="0.3">
      <c r="P36482" s="99"/>
      <c r="Q36482" s="99"/>
    </row>
    <row r="36483" spans="16:17" x14ac:dyDescent="0.3">
      <c r="P36483" s="99"/>
      <c r="Q36483" s="99"/>
    </row>
    <row r="36484" spans="16:17" x14ac:dyDescent="0.3">
      <c r="P36484" s="99"/>
      <c r="Q36484" s="99"/>
    </row>
    <row r="36485" spans="16:17" x14ac:dyDescent="0.3">
      <c r="P36485" s="99"/>
      <c r="Q36485" s="99"/>
    </row>
    <row r="36486" spans="16:17" x14ac:dyDescent="0.3">
      <c r="P36486" s="99"/>
      <c r="Q36486" s="99"/>
    </row>
    <row r="36487" spans="16:17" x14ac:dyDescent="0.3">
      <c r="P36487" s="99"/>
      <c r="Q36487" s="99"/>
    </row>
    <row r="36488" spans="16:17" x14ac:dyDescent="0.3">
      <c r="P36488" s="99"/>
      <c r="Q36488" s="99"/>
    </row>
    <row r="36489" spans="16:17" x14ac:dyDescent="0.3">
      <c r="P36489" s="99"/>
      <c r="Q36489" s="99"/>
    </row>
    <row r="36490" spans="16:17" x14ac:dyDescent="0.3">
      <c r="P36490" s="99"/>
      <c r="Q36490" s="99"/>
    </row>
    <row r="36491" spans="16:17" x14ac:dyDescent="0.3">
      <c r="P36491" s="99"/>
      <c r="Q36491" s="99"/>
    </row>
    <row r="36492" spans="16:17" x14ac:dyDescent="0.3">
      <c r="P36492" s="99"/>
      <c r="Q36492" s="99"/>
    </row>
    <row r="36493" spans="16:17" x14ac:dyDescent="0.3">
      <c r="P36493" s="99"/>
      <c r="Q36493" s="99"/>
    </row>
    <row r="36494" spans="16:17" x14ac:dyDescent="0.3">
      <c r="P36494" s="99"/>
      <c r="Q36494" s="99"/>
    </row>
    <row r="36495" spans="16:17" x14ac:dyDescent="0.3">
      <c r="P36495" s="99"/>
      <c r="Q36495" s="99"/>
    </row>
    <row r="36496" spans="16:17" x14ac:dyDescent="0.3">
      <c r="P36496" s="99"/>
      <c r="Q36496" s="99"/>
    </row>
    <row r="36497" spans="16:17" x14ac:dyDescent="0.3">
      <c r="P36497" s="99"/>
      <c r="Q36497" s="99"/>
    </row>
    <row r="36498" spans="16:17" x14ac:dyDescent="0.3">
      <c r="P36498" s="99"/>
      <c r="Q36498" s="99"/>
    </row>
    <row r="36499" spans="16:17" x14ac:dyDescent="0.3">
      <c r="P36499" s="99"/>
      <c r="Q36499" s="99"/>
    </row>
    <row r="36500" spans="16:17" x14ac:dyDescent="0.3">
      <c r="P36500" s="99"/>
      <c r="Q36500" s="99"/>
    </row>
    <row r="36501" spans="16:17" x14ac:dyDescent="0.3">
      <c r="P36501" s="99"/>
      <c r="Q36501" s="99"/>
    </row>
    <row r="36502" spans="16:17" x14ac:dyDescent="0.3">
      <c r="P36502" s="99"/>
      <c r="Q36502" s="99"/>
    </row>
    <row r="36503" spans="16:17" x14ac:dyDescent="0.3">
      <c r="P36503" s="99"/>
      <c r="Q36503" s="99"/>
    </row>
    <row r="36504" spans="16:17" x14ac:dyDescent="0.3">
      <c r="P36504" s="99"/>
      <c r="Q36504" s="99"/>
    </row>
    <row r="36505" spans="16:17" x14ac:dyDescent="0.3">
      <c r="P36505" s="99"/>
      <c r="Q36505" s="99"/>
    </row>
    <row r="36506" spans="16:17" x14ac:dyDescent="0.3">
      <c r="P36506" s="99"/>
      <c r="Q36506" s="99"/>
    </row>
    <row r="36507" spans="16:17" x14ac:dyDescent="0.3">
      <c r="P36507" s="99"/>
      <c r="Q36507" s="99"/>
    </row>
    <row r="36508" spans="16:17" x14ac:dyDescent="0.3">
      <c r="P36508" s="99"/>
      <c r="Q36508" s="99"/>
    </row>
    <row r="36509" spans="16:17" x14ac:dyDescent="0.3">
      <c r="P36509" s="99"/>
      <c r="Q36509" s="99"/>
    </row>
    <row r="36510" spans="16:17" x14ac:dyDescent="0.3">
      <c r="P36510" s="99"/>
      <c r="Q36510" s="99"/>
    </row>
    <row r="36511" spans="16:17" x14ac:dyDescent="0.3">
      <c r="P36511" s="99"/>
      <c r="Q36511" s="99"/>
    </row>
    <row r="36512" spans="16:17" x14ac:dyDescent="0.3">
      <c r="P36512" s="99"/>
      <c r="Q36512" s="99"/>
    </row>
    <row r="36513" spans="16:17" x14ac:dyDescent="0.3">
      <c r="P36513" s="99"/>
      <c r="Q36513" s="99"/>
    </row>
    <row r="36514" spans="16:17" x14ac:dyDescent="0.3">
      <c r="P36514" s="99"/>
      <c r="Q36514" s="99"/>
    </row>
    <row r="36515" spans="16:17" x14ac:dyDescent="0.3">
      <c r="P36515" s="99"/>
      <c r="Q36515" s="99"/>
    </row>
    <row r="36516" spans="16:17" x14ac:dyDescent="0.3">
      <c r="P36516" s="99"/>
      <c r="Q36516" s="99"/>
    </row>
    <row r="36517" spans="16:17" x14ac:dyDescent="0.3">
      <c r="P36517" s="99"/>
      <c r="Q36517" s="99"/>
    </row>
    <row r="36518" spans="16:17" x14ac:dyDescent="0.3">
      <c r="P36518" s="99"/>
      <c r="Q36518" s="99"/>
    </row>
    <row r="36519" spans="16:17" x14ac:dyDescent="0.3">
      <c r="P36519" s="99"/>
      <c r="Q36519" s="99"/>
    </row>
    <row r="36520" spans="16:17" x14ac:dyDescent="0.3">
      <c r="P36520" s="99"/>
      <c r="Q36520" s="99"/>
    </row>
    <row r="36521" spans="16:17" x14ac:dyDescent="0.3">
      <c r="P36521" s="99"/>
      <c r="Q36521" s="99"/>
    </row>
    <row r="36522" spans="16:17" x14ac:dyDescent="0.3">
      <c r="P36522" s="99"/>
      <c r="Q36522" s="99"/>
    </row>
    <row r="36523" spans="16:17" x14ac:dyDescent="0.3">
      <c r="P36523" s="99"/>
      <c r="Q36523" s="99"/>
    </row>
    <row r="36524" spans="16:17" x14ac:dyDescent="0.3">
      <c r="P36524" s="99"/>
      <c r="Q36524" s="99"/>
    </row>
    <row r="36525" spans="16:17" x14ac:dyDescent="0.3">
      <c r="P36525" s="99"/>
      <c r="Q36525" s="99"/>
    </row>
    <row r="36526" spans="16:17" x14ac:dyDescent="0.3">
      <c r="P36526" s="99"/>
      <c r="Q36526" s="99"/>
    </row>
    <row r="36527" spans="16:17" x14ac:dyDescent="0.3">
      <c r="P36527" s="99"/>
      <c r="Q36527" s="99"/>
    </row>
    <row r="36528" spans="16:17" x14ac:dyDescent="0.3">
      <c r="P36528" s="99"/>
      <c r="Q36528" s="99"/>
    </row>
    <row r="36529" spans="16:17" x14ac:dyDescent="0.3">
      <c r="P36529" s="99"/>
      <c r="Q36529" s="99"/>
    </row>
    <row r="36530" spans="16:17" x14ac:dyDescent="0.3">
      <c r="P36530" s="99"/>
      <c r="Q36530" s="99"/>
    </row>
    <row r="36531" spans="16:17" x14ac:dyDescent="0.3">
      <c r="P36531" s="99"/>
      <c r="Q36531" s="99"/>
    </row>
    <row r="36532" spans="16:17" x14ac:dyDescent="0.3">
      <c r="P36532" s="99"/>
      <c r="Q36532" s="99"/>
    </row>
    <row r="36533" spans="16:17" x14ac:dyDescent="0.3">
      <c r="P36533" s="99"/>
      <c r="Q36533" s="99"/>
    </row>
    <row r="36534" spans="16:17" x14ac:dyDescent="0.3">
      <c r="P36534" s="99"/>
      <c r="Q36534" s="99"/>
    </row>
    <row r="36535" spans="16:17" x14ac:dyDescent="0.3">
      <c r="P36535" s="99"/>
      <c r="Q36535" s="99"/>
    </row>
    <row r="36536" spans="16:17" x14ac:dyDescent="0.3">
      <c r="P36536" s="99"/>
      <c r="Q36536" s="99"/>
    </row>
    <row r="36537" spans="16:17" x14ac:dyDescent="0.3">
      <c r="P36537" s="99"/>
      <c r="Q36537" s="99"/>
    </row>
    <row r="36538" spans="16:17" x14ac:dyDescent="0.3">
      <c r="P36538" s="99"/>
      <c r="Q36538" s="99"/>
    </row>
    <row r="36539" spans="16:17" x14ac:dyDescent="0.3">
      <c r="P36539" s="99"/>
      <c r="Q36539" s="99"/>
    </row>
    <row r="36540" spans="16:17" x14ac:dyDescent="0.3">
      <c r="P36540" s="99"/>
      <c r="Q36540" s="99"/>
    </row>
    <row r="36541" spans="16:17" x14ac:dyDescent="0.3">
      <c r="P36541" s="99"/>
      <c r="Q36541" s="99"/>
    </row>
    <row r="36542" spans="16:17" x14ac:dyDescent="0.3">
      <c r="P36542" s="99"/>
      <c r="Q36542" s="99"/>
    </row>
    <row r="36543" spans="16:17" x14ac:dyDescent="0.3">
      <c r="P36543" s="99"/>
      <c r="Q36543" s="99"/>
    </row>
    <row r="36544" spans="16:17" x14ac:dyDescent="0.3">
      <c r="P36544" s="99"/>
      <c r="Q36544" s="99"/>
    </row>
    <row r="36545" spans="16:17" x14ac:dyDescent="0.3">
      <c r="P36545" s="99"/>
      <c r="Q36545" s="99"/>
    </row>
    <row r="36546" spans="16:17" x14ac:dyDescent="0.3">
      <c r="P36546" s="99"/>
      <c r="Q36546" s="99"/>
    </row>
    <row r="36547" spans="16:17" x14ac:dyDescent="0.3">
      <c r="P36547" s="99"/>
      <c r="Q36547" s="99"/>
    </row>
    <row r="36548" spans="16:17" x14ac:dyDescent="0.3">
      <c r="P36548" s="99"/>
      <c r="Q36548" s="99"/>
    </row>
    <row r="36549" spans="16:17" x14ac:dyDescent="0.3">
      <c r="P36549" s="99"/>
      <c r="Q36549" s="99"/>
    </row>
    <row r="36550" spans="16:17" x14ac:dyDescent="0.3">
      <c r="P36550" s="99"/>
      <c r="Q36550" s="99"/>
    </row>
    <row r="36551" spans="16:17" x14ac:dyDescent="0.3">
      <c r="P36551" s="99"/>
      <c r="Q36551" s="99"/>
    </row>
    <row r="36552" spans="16:17" x14ac:dyDescent="0.3">
      <c r="P36552" s="99"/>
      <c r="Q36552" s="99"/>
    </row>
    <row r="36553" spans="16:17" x14ac:dyDescent="0.3">
      <c r="P36553" s="99"/>
      <c r="Q36553" s="99"/>
    </row>
    <row r="36554" spans="16:17" x14ac:dyDescent="0.3">
      <c r="P36554" s="99"/>
      <c r="Q36554" s="99"/>
    </row>
    <row r="36555" spans="16:17" x14ac:dyDescent="0.3">
      <c r="P36555" s="99"/>
      <c r="Q36555" s="99"/>
    </row>
    <row r="36556" spans="16:17" x14ac:dyDescent="0.3">
      <c r="P36556" s="99"/>
      <c r="Q36556" s="99"/>
    </row>
    <row r="36557" spans="16:17" x14ac:dyDescent="0.3">
      <c r="P36557" s="99"/>
      <c r="Q36557" s="99"/>
    </row>
    <row r="36558" spans="16:17" x14ac:dyDescent="0.3">
      <c r="P36558" s="99"/>
      <c r="Q36558" s="99"/>
    </row>
    <row r="36559" spans="16:17" x14ac:dyDescent="0.3">
      <c r="P36559" s="99"/>
      <c r="Q36559" s="99"/>
    </row>
    <row r="36560" spans="16:17" x14ac:dyDescent="0.3">
      <c r="P36560" s="99"/>
      <c r="Q36560" s="99"/>
    </row>
    <row r="36561" spans="16:17" x14ac:dyDescent="0.3">
      <c r="P36561" s="99"/>
      <c r="Q36561" s="99"/>
    </row>
    <row r="36562" spans="16:17" x14ac:dyDescent="0.3">
      <c r="P36562" s="99"/>
      <c r="Q36562" s="99"/>
    </row>
    <row r="36563" spans="16:17" x14ac:dyDescent="0.3">
      <c r="P36563" s="99"/>
      <c r="Q36563" s="99"/>
    </row>
    <row r="36564" spans="16:17" x14ac:dyDescent="0.3">
      <c r="P36564" s="99"/>
      <c r="Q36564" s="99"/>
    </row>
    <row r="36565" spans="16:17" x14ac:dyDescent="0.3">
      <c r="P36565" s="99"/>
      <c r="Q36565" s="99"/>
    </row>
    <row r="36566" spans="16:17" x14ac:dyDescent="0.3">
      <c r="P36566" s="99"/>
      <c r="Q36566" s="99"/>
    </row>
    <row r="36567" spans="16:17" x14ac:dyDescent="0.3">
      <c r="P36567" s="99"/>
      <c r="Q36567" s="99"/>
    </row>
    <row r="36568" spans="16:17" x14ac:dyDescent="0.3">
      <c r="P36568" s="99"/>
      <c r="Q36568" s="99"/>
    </row>
    <row r="36569" spans="16:17" x14ac:dyDescent="0.3">
      <c r="P36569" s="99"/>
      <c r="Q36569" s="99"/>
    </row>
    <row r="36570" spans="16:17" x14ac:dyDescent="0.3">
      <c r="P36570" s="99"/>
      <c r="Q36570" s="99"/>
    </row>
    <row r="36571" spans="16:17" x14ac:dyDescent="0.3">
      <c r="P36571" s="99"/>
      <c r="Q36571" s="99"/>
    </row>
    <row r="36572" spans="16:17" x14ac:dyDescent="0.3">
      <c r="P36572" s="99"/>
      <c r="Q36572" s="99"/>
    </row>
    <row r="36573" spans="16:17" x14ac:dyDescent="0.3">
      <c r="P36573" s="99"/>
      <c r="Q36573" s="99"/>
    </row>
    <row r="36574" spans="16:17" x14ac:dyDescent="0.3">
      <c r="P36574" s="99"/>
      <c r="Q36574" s="99"/>
    </row>
    <row r="36575" spans="16:17" x14ac:dyDescent="0.3">
      <c r="P36575" s="99"/>
      <c r="Q36575" s="99"/>
    </row>
    <row r="36576" spans="16:17" x14ac:dyDescent="0.3">
      <c r="P36576" s="99"/>
      <c r="Q36576" s="99"/>
    </row>
    <row r="36577" spans="16:17" x14ac:dyDescent="0.3">
      <c r="P36577" s="99"/>
      <c r="Q36577" s="99"/>
    </row>
    <row r="36578" spans="16:17" x14ac:dyDescent="0.3">
      <c r="P36578" s="99"/>
      <c r="Q36578" s="99"/>
    </row>
    <row r="36579" spans="16:17" x14ac:dyDescent="0.3">
      <c r="P36579" s="99"/>
      <c r="Q36579" s="99"/>
    </row>
    <row r="36580" spans="16:17" x14ac:dyDescent="0.3">
      <c r="P36580" s="99"/>
      <c r="Q36580" s="99"/>
    </row>
    <row r="36581" spans="16:17" x14ac:dyDescent="0.3">
      <c r="P36581" s="99"/>
      <c r="Q36581" s="99"/>
    </row>
    <row r="36582" spans="16:17" x14ac:dyDescent="0.3">
      <c r="P36582" s="99"/>
      <c r="Q36582" s="99"/>
    </row>
    <row r="36583" spans="16:17" x14ac:dyDescent="0.3">
      <c r="P36583" s="99"/>
      <c r="Q36583" s="99"/>
    </row>
    <row r="36584" spans="16:17" x14ac:dyDescent="0.3">
      <c r="P36584" s="99"/>
      <c r="Q36584" s="99"/>
    </row>
    <row r="36585" spans="16:17" x14ac:dyDescent="0.3">
      <c r="P36585" s="99"/>
      <c r="Q36585" s="99"/>
    </row>
    <row r="36586" spans="16:17" x14ac:dyDescent="0.3">
      <c r="P36586" s="99"/>
      <c r="Q36586" s="99"/>
    </row>
    <row r="36587" spans="16:17" x14ac:dyDescent="0.3">
      <c r="P36587" s="99"/>
      <c r="Q36587" s="99"/>
    </row>
    <row r="36588" spans="16:17" x14ac:dyDescent="0.3">
      <c r="P36588" s="99"/>
      <c r="Q36588" s="99"/>
    </row>
    <row r="36589" spans="16:17" x14ac:dyDescent="0.3">
      <c r="P36589" s="99"/>
      <c r="Q36589" s="99"/>
    </row>
    <row r="36590" spans="16:17" x14ac:dyDescent="0.3">
      <c r="P36590" s="99"/>
      <c r="Q36590" s="99"/>
    </row>
    <row r="36591" spans="16:17" x14ac:dyDescent="0.3">
      <c r="P36591" s="99"/>
      <c r="Q36591" s="99"/>
    </row>
    <row r="36592" spans="16:17" x14ac:dyDescent="0.3">
      <c r="P36592" s="99"/>
      <c r="Q36592" s="99"/>
    </row>
    <row r="36593" spans="16:17" x14ac:dyDescent="0.3">
      <c r="P36593" s="99"/>
      <c r="Q36593" s="99"/>
    </row>
    <row r="36594" spans="16:17" x14ac:dyDescent="0.3">
      <c r="P36594" s="99"/>
      <c r="Q36594" s="99"/>
    </row>
    <row r="36595" spans="16:17" x14ac:dyDescent="0.3">
      <c r="P36595" s="99"/>
      <c r="Q36595" s="99"/>
    </row>
    <row r="36596" spans="16:17" x14ac:dyDescent="0.3">
      <c r="P36596" s="99"/>
      <c r="Q36596" s="99"/>
    </row>
    <row r="36597" spans="16:17" x14ac:dyDescent="0.3">
      <c r="P36597" s="99"/>
      <c r="Q36597" s="99"/>
    </row>
    <row r="36598" spans="16:17" x14ac:dyDescent="0.3">
      <c r="P36598" s="99"/>
      <c r="Q36598" s="99"/>
    </row>
    <row r="36599" spans="16:17" x14ac:dyDescent="0.3">
      <c r="P36599" s="99"/>
      <c r="Q36599" s="99"/>
    </row>
    <row r="36600" spans="16:17" x14ac:dyDescent="0.3">
      <c r="P36600" s="99"/>
      <c r="Q36600" s="99"/>
    </row>
    <row r="36601" spans="16:17" x14ac:dyDescent="0.3">
      <c r="P36601" s="99"/>
      <c r="Q36601" s="99"/>
    </row>
    <row r="36602" spans="16:17" x14ac:dyDescent="0.3">
      <c r="P36602" s="99"/>
      <c r="Q36602" s="99"/>
    </row>
    <row r="36603" spans="16:17" x14ac:dyDescent="0.3">
      <c r="P36603" s="99"/>
      <c r="Q36603" s="99"/>
    </row>
    <row r="36604" spans="16:17" x14ac:dyDescent="0.3">
      <c r="P36604" s="99"/>
      <c r="Q36604" s="99"/>
    </row>
    <row r="36605" spans="16:17" x14ac:dyDescent="0.3">
      <c r="P36605" s="99"/>
      <c r="Q36605" s="99"/>
    </row>
    <row r="36606" spans="16:17" x14ac:dyDescent="0.3">
      <c r="P36606" s="99"/>
      <c r="Q36606" s="99"/>
    </row>
    <row r="36607" spans="16:17" x14ac:dyDescent="0.3">
      <c r="P36607" s="99"/>
      <c r="Q36607" s="99"/>
    </row>
    <row r="36608" spans="16:17" x14ac:dyDescent="0.3">
      <c r="P36608" s="99"/>
      <c r="Q36608" s="99"/>
    </row>
    <row r="36609" spans="16:17" x14ac:dyDescent="0.3">
      <c r="P36609" s="99"/>
      <c r="Q36609" s="99"/>
    </row>
    <row r="36610" spans="16:17" x14ac:dyDescent="0.3">
      <c r="P36610" s="99"/>
      <c r="Q36610" s="99"/>
    </row>
    <row r="36611" spans="16:17" x14ac:dyDescent="0.3">
      <c r="P36611" s="99"/>
      <c r="Q36611" s="99"/>
    </row>
    <row r="36612" spans="16:17" x14ac:dyDescent="0.3">
      <c r="P36612" s="99"/>
      <c r="Q36612" s="99"/>
    </row>
    <row r="36613" spans="16:17" x14ac:dyDescent="0.3">
      <c r="P36613" s="99"/>
      <c r="Q36613" s="99"/>
    </row>
    <row r="36614" spans="16:17" x14ac:dyDescent="0.3">
      <c r="P36614" s="99"/>
      <c r="Q36614" s="99"/>
    </row>
    <row r="36615" spans="16:17" x14ac:dyDescent="0.3">
      <c r="P36615" s="99"/>
      <c r="Q36615" s="99"/>
    </row>
    <row r="36616" spans="16:17" x14ac:dyDescent="0.3">
      <c r="P36616" s="99"/>
      <c r="Q36616" s="99"/>
    </row>
    <row r="36617" spans="16:17" x14ac:dyDescent="0.3">
      <c r="P36617" s="99"/>
      <c r="Q36617" s="99"/>
    </row>
    <row r="36618" spans="16:17" x14ac:dyDescent="0.3">
      <c r="P36618" s="99"/>
      <c r="Q36618" s="99"/>
    </row>
    <row r="36619" spans="16:17" x14ac:dyDescent="0.3">
      <c r="P36619" s="99"/>
      <c r="Q36619" s="99"/>
    </row>
    <row r="36620" spans="16:17" x14ac:dyDescent="0.3">
      <c r="P36620" s="99"/>
      <c r="Q36620" s="99"/>
    </row>
    <row r="36621" spans="16:17" x14ac:dyDescent="0.3">
      <c r="P36621" s="99"/>
      <c r="Q36621" s="99"/>
    </row>
    <row r="36622" spans="16:17" x14ac:dyDescent="0.3">
      <c r="P36622" s="99"/>
      <c r="Q36622" s="99"/>
    </row>
    <row r="36623" spans="16:17" x14ac:dyDescent="0.3">
      <c r="P36623" s="99"/>
      <c r="Q36623" s="99"/>
    </row>
    <row r="36624" spans="16:17" x14ac:dyDescent="0.3">
      <c r="P36624" s="99"/>
      <c r="Q36624" s="99"/>
    </row>
    <row r="36625" spans="16:17" x14ac:dyDescent="0.3">
      <c r="P36625" s="99"/>
      <c r="Q36625" s="99"/>
    </row>
    <row r="36626" spans="16:17" x14ac:dyDescent="0.3">
      <c r="P36626" s="99"/>
      <c r="Q36626" s="99"/>
    </row>
    <row r="36627" spans="16:17" x14ac:dyDescent="0.3">
      <c r="P36627" s="99"/>
      <c r="Q36627" s="99"/>
    </row>
    <row r="36628" spans="16:17" x14ac:dyDescent="0.3">
      <c r="P36628" s="99"/>
      <c r="Q36628" s="99"/>
    </row>
    <row r="36629" spans="16:17" x14ac:dyDescent="0.3">
      <c r="P36629" s="99"/>
      <c r="Q36629" s="99"/>
    </row>
    <row r="36630" spans="16:17" x14ac:dyDescent="0.3">
      <c r="P36630" s="99"/>
      <c r="Q36630" s="99"/>
    </row>
    <row r="36631" spans="16:17" x14ac:dyDescent="0.3">
      <c r="P36631" s="99"/>
      <c r="Q36631" s="99"/>
    </row>
    <row r="36632" spans="16:17" x14ac:dyDescent="0.3">
      <c r="P36632" s="99"/>
      <c r="Q36632" s="99"/>
    </row>
    <row r="36633" spans="16:17" x14ac:dyDescent="0.3">
      <c r="P36633" s="99"/>
      <c r="Q36633" s="99"/>
    </row>
    <row r="36634" spans="16:17" x14ac:dyDescent="0.3">
      <c r="P36634" s="99"/>
      <c r="Q36634" s="99"/>
    </row>
    <row r="36635" spans="16:17" x14ac:dyDescent="0.3">
      <c r="P36635" s="99"/>
      <c r="Q36635" s="99"/>
    </row>
    <row r="36636" spans="16:17" x14ac:dyDescent="0.3">
      <c r="P36636" s="99"/>
      <c r="Q36636" s="99"/>
    </row>
    <row r="36637" spans="16:17" x14ac:dyDescent="0.3">
      <c r="P36637" s="99"/>
      <c r="Q36637" s="99"/>
    </row>
    <row r="36638" spans="16:17" x14ac:dyDescent="0.3">
      <c r="P36638" s="99"/>
      <c r="Q36638" s="99"/>
    </row>
    <row r="36639" spans="16:17" x14ac:dyDescent="0.3">
      <c r="P36639" s="99"/>
      <c r="Q36639" s="99"/>
    </row>
    <row r="36640" spans="16:17" x14ac:dyDescent="0.3">
      <c r="P36640" s="99"/>
      <c r="Q36640" s="99"/>
    </row>
    <row r="36641" spans="16:17" x14ac:dyDescent="0.3">
      <c r="P36641" s="99"/>
      <c r="Q36641" s="99"/>
    </row>
    <row r="36642" spans="16:17" x14ac:dyDescent="0.3">
      <c r="P36642" s="99"/>
      <c r="Q36642" s="99"/>
    </row>
    <row r="36643" spans="16:17" x14ac:dyDescent="0.3">
      <c r="P36643" s="99"/>
      <c r="Q36643" s="99"/>
    </row>
    <row r="36644" spans="16:17" x14ac:dyDescent="0.3">
      <c r="P36644" s="99"/>
      <c r="Q36644" s="99"/>
    </row>
    <row r="36645" spans="16:17" x14ac:dyDescent="0.3">
      <c r="P36645" s="99"/>
      <c r="Q36645" s="99"/>
    </row>
    <row r="36646" spans="16:17" x14ac:dyDescent="0.3">
      <c r="P36646" s="99"/>
      <c r="Q36646" s="99"/>
    </row>
    <row r="36647" spans="16:17" x14ac:dyDescent="0.3">
      <c r="P36647" s="99"/>
      <c r="Q36647" s="99"/>
    </row>
    <row r="36648" spans="16:17" x14ac:dyDescent="0.3">
      <c r="P36648" s="99"/>
      <c r="Q36648" s="99"/>
    </row>
    <row r="36649" spans="16:17" x14ac:dyDescent="0.3">
      <c r="P36649" s="99"/>
      <c r="Q36649" s="99"/>
    </row>
    <row r="36650" spans="16:17" x14ac:dyDescent="0.3">
      <c r="P36650" s="99"/>
      <c r="Q36650" s="99"/>
    </row>
    <row r="36651" spans="16:17" x14ac:dyDescent="0.3">
      <c r="P36651" s="99"/>
      <c r="Q36651" s="99"/>
    </row>
    <row r="36652" spans="16:17" x14ac:dyDescent="0.3">
      <c r="P36652" s="99"/>
      <c r="Q36652" s="99"/>
    </row>
    <row r="36653" spans="16:17" x14ac:dyDescent="0.3">
      <c r="P36653" s="99"/>
      <c r="Q36653" s="99"/>
    </row>
    <row r="36654" spans="16:17" x14ac:dyDescent="0.3">
      <c r="P36654" s="99"/>
      <c r="Q36654" s="99"/>
    </row>
    <row r="36655" spans="16:17" x14ac:dyDescent="0.3">
      <c r="P36655" s="99"/>
      <c r="Q36655" s="99"/>
    </row>
    <row r="36656" spans="16:17" x14ac:dyDescent="0.3">
      <c r="P36656" s="99"/>
      <c r="Q36656" s="99"/>
    </row>
    <row r="36657" spans="16:17" x14ac:dyDescent="0.3">
      <c r="P36657" s="99"/>
      <c r="Q36657" s="99"/>
    </row>
    <row r="36658" spans="16:17" x14ac:dyDescent="0.3">
      <c r="P36658" s="99"/>
      <c r="Q36658" s="99"/>
    </row>
    <row r="36659" spans="16:17" x14ac:dyDescent="0.3">
      <c r="P36659" s="99"/>
      <c r="Q36659" s="99"/>
    </row>
    <row r="36660" spans="16:17" x14ac:dyDescent="0.3">
      <c r="P36660" s="99"/>
      <c r="Q36660" s="99"/>
    </row>
    <row r="36661" spans="16:17" x14ac:dyDescent="0.3">
      <c r="P36661" s="99"/>
      <c r="Q36661" s="99"/>
    </row>
    <row r="36662" spans="16:17" x14ac:dyDescent="0.3">
      <c r="P36662" s="99"/>
      <c r="Q36662" s="99"/>
    </row>
    <row r="36663" spans="16:17" x14ac:dyDescent="0.3">
      <c r="P36663" s="99"/>
      <c r="Q36663" s="99"/>
    </row>
    <row r="36664" spans="16:17" x14ac:dyDescent="0.3">
      <c r="P36664" s="99"/>
      <c r="Q36664" s="99"/>
    </row>
    <row r="36665" spans="16:17" x14ac:dyDescent="0.3">
      <c r="P36665" s="99"/>
      <c r="Q36665" s="99"/>
    </row>
    <row r="36666" spans="16:17" x14ac:dyDescent="0.3">
      <c r="P36666" s="99"/>
      <c r="Q36666" s="99"/>
    </row>
    <row r="36667" spans="16:17" x14ac:dyDescent="0.3">
      <c r="P36667" s="99"/>
      <c r="Q36667" s="99"/>
    </row>
    <row r="36668" spans="16:17" x14ac:dyDescent="0.3">
      <c r="P36668" s="99"/>
      <c r="Q36668" s="99"/>
    </row>
    <row r="36669" spans="16:17" x14ac:dyDescent="0.3">
      <c r="P36669" s="99"/>
      <c r="Q36669" s="99"/>
    </row>
    <row r="36670" spans="16:17" x14ac:dyDescent="0.3">
      <c r="P36670" s="99"/>
      <c r="Q36670" s="99"/>
    </row>
    <row r="36671" spans="16:17" x14ac:dyDescent="0.3">
      <c r="P36671" s="99"/>
      <c r="Q36671" s="99"/>
    </row>
    <row r="36672" spans="16:17" x14ac:dyDescent="0.3">
      <c r="P36672" s="99"/>
      <c r="Q36672" s="99"/>
    </row>
    <row r="36673" spans="16:17" x14ac:dyDescent="0.3">
      <c r="P36673" s="99"/>
      <c r="Q36673" s="99"/>
    </row>
    <row r="36674" spans="16:17" x14ac:dyDescent="0.3">
      <c r="P36674" s="99"/>
      <c r="Q36674" s="99"/>
    </row>
    <row r="36675" spans="16:17" x14ac:dyDescent="0.3">
      <c r="P36675" s="99"/>
      <c r="Q36675" s="99"/>
    </row>
    <row r="36676" spans="16:17" x14ac:dyDescent="0.3">
      <c r="P36676" s="99"/>
      <c r="Q36676" s="99"/>
    </row>
    <row r="36677" spans="16:17" x14ac:dyDescent="0.3">
      <c r="P36677" s="99"/>
      <c r="Q36677" s="99"/>
    </row>
    <row r="36678" spans="16:17" x14ac:dyDescent="0.3">
      <c r="P36678" s="99"/>
      <c r="Q36678" s="99"/>
    </row>
    <row r="36679" spans="16:17" x14ac:dyDescent="0.3">
      <c r="P36679" s="99"/>
      <c r="Q36679" s="99"/>
    </row>
    <row r="36680" spans="16:17" x14ac:dyDescent="0.3">
      <c r="P36680" s="99"/>
      <c r="Q36680" s="99"/>
    </row>
    <row r="36681" spans="16:17" x14ac:dyDescent="0.3">
      <c r="P36681" s="99"/>
      <c r="Q36681" s="99"/>
    </row>
    <row r="36682" spans="16:17" x14ac:dyDescent="0.3">
      <c r="P36682" s="99"/>
      <c r="Q36682" s="99"/>
    </row>
    <row r="36683" spans="16:17" x14ac:dyDescent="0.3">
      <c r="P36683" s="99"/>
      <c r="Q36683" s="99"/>
    </row>
    <row r="36684" spans="16:17" x14ac:dyDescent="0.3">
      <c r="P36684" s="99"/>
      <c r="Q36684" s="99"/>
    </row>
    <row r="36685" spans="16:17" x14ac:dyDescent="0.3">
      <c r="P36685" s="99"/>
      <c r="Q36685" s="99"/>
    </row>
    <row r="36686" spans="16:17" x14ac:dyDescent="0.3">
      <c r="P36686" s="99"/>
      <c r="Q36686" s="99"/>
    </row>
    <row r="36687" spans="16:17" x14ac:dyDescent="0.3">
      <c r="P36687" s="99"/>
      <c r="Q36687" s="99"/>
    </row>
    <row r="36688" spans="16:17" x14ac:dyDescent="0.3">
      <c r="P36688" s="99"/>
      <c r="Q36688" s="99"/>
    </row>
    <row r="36689" spans="16:17" x14ac:dyDescent="0.3">
      <c r="P36689" s="99"/>
      <c r="Q36689" s="99"/>
    </row>
    <row r="36690" spans="16:17" x14ac:dyDescent="0.3">
      <c r="P36690" s="99"/>
      <c r="Q36690" s="99"/>
    </row>
    <row r="36691" spans="16:17" x14ac:dyDescent="0.3">
      <c r="P36691" s="99"/>
      <c r="Q36691" s="99"/>
    </row>
    <row r="36692" spans="16:17" x14ac:dyDescent="0.3">
      <c r="P36692" s="99"/>
      <c r="Q36692" s="99"/>
    </row>
    <row r="36693" spans="16:17" x14ac:dyDescent="0.3">
      <c r="P36693" s="99"/>
      <c r="Q36693" s="99"/>
    </row>
    <row r="36694" spans="16:17" x14ac:dyDescent="0.3">
      <c r="P36694" s="99"/>
      <c r="Q36694" s="99"/>
    </row>
    <row r="36695" spans="16:17" x14ac:dyDescent="0.3">
      <c r="P36695" s="99"/>
      <c r="Q36695" s="99"/>
    </row>
    <row r="36696" spans="16:17" x14ac:dyDescent="0.3">
      <c r="P36696" s="99"/>
      <c r="Q36696" s="99"/>
    </row>
    <row r="36697" spans="16:17" x14ac:dyDescent="0.3">
      <c r="P36697" s="99"/>
      <c r="Q36697" s="99"/>
    </row>
    <row r="36698" spans="16:17" x14ac:dyDescent="0.3">
      <c r="P36698" s="99"/>
      <c r="Q36698" s="99"/>
    </row>
    <row r="36699" spans="16:17" x14ac:dyDescent="0.3">
      <c r="P36699" s="99"/>
      <c r="Q36699" s="99"/>
    </row>
    <row r="36700" spans="16:17" x14ac:dyDescent="0.3">
      <c r="P36700" s="99"/>
      <c r="Q36700" s="99"/>
    </row>
    <row r="36701" spans="16:17" x14ac:dyDescent="0.3">
      <c r="P36701" s="99"/>
      <c r="Q36701" s="99"/>
    </row>
    <row r="36702" spans="16:17" x14ac:dyDescent="0.3">
      <c r="P36702" s="99"/>
      <c r="Q36702" s="99"/>
    </row>
    <row r="36703" spans="16:17" x14ac:dyDescent="0.3">
      <c r="P36703" s="99"/>
      <c r="Q36703" s="99"/>
    </row>
    <row r="36704" spans="16:17" x14ac:dyDescent="0.3">
      <c r="P36704" s="99"/>
      <c r="Q36704" s="99"/>
    </row>
    <row r="36705" spans="16:17" x14ac:dyDescent="0.3">
      <c r="P36705" s="99"/>
      <c r="Q36705" s="99"/>
    </row>
    <row r="36706" spans="16:17" x14ac:dyDescent="0.3">
      <c r="P36706" s="99"/>
      <c r="Q36706" s="99"/>
    </row>
    <row r="36707" spans="16:17" x14ac:dyDescent="0.3">
      <c r="P36707" s="99"/>
      <c r="Q36707" s="99"/>
    </row>
    <row r="36708" spans="16:17" x14ac:dyDescent="0.3">
      <c r="P36708" s="99"/>
      <c r="Q36708" s="99"/>
    </row>
    <row r="36709" spans="16:17" x14ac:dyDescent="0.3">
      <c r="P36709" s="99"/>
      <c r="Q36709" s="99"/>
    </row>
    <row r="36710" spans="16:17" x14ac:dyDescent="0.3">
      <c r="P36710" s="99"/>
      <c r="Q36710" s="99"/>
    </row>
    <row r="36711" spans="16:17" x14ac:dyDescent="0.3">
      <c r="P36711" s="99"/>
      <c r="Q36711" s="99"/>
    </row>
    <row r="36712" spans="16:17" x14ac:dyDescent="0.3">
      <c r="P36712" s="99"/>
      <c r="Q36712" s="99"/>
    </row>
    <row r="36713" spans="16:17" x14ac:dyDescent="0.3">
      <c r="P36713" s="99"/>
      <c r="Q36713" s="99"/>
    </row>
    <row r="36714" spans="16:17" x14ac:dyDescent="0.3">
      <c r="P36714" s="99"/>
      <c r="Q36714" s="99"/>
    </row>
    <row r="36715" spans="16:17" x14ac:dyDescent="0.3">
      <c r="P36715" s="99"/>
      <c r="Q36715" s="99"/>
    </row>
    <row r="36716" spans="16:17" x14ac:dyDescent="0.3">
      <c r="P36716" s="99"/>
      <c r="Q36716" s="99"/>
    </row>
    <row r="36717" spans="16:17" x14ac:dyDescent="0.3">
      <c r="P36717" s="99"/>
      <c r="Q36717" s="99"/>
    </row>
    <row r="36718" spans="16:17" x14ac:dyDescent="0.3">
      <c r="P36718" s="99"/>
      <c r="Q36718" s="99"/>
    </row>
    <row r="36719" spans="16:17" x14ac:dyDescent="0.3">
      <c r="P36719" s="99"/>
      <c r="Q36719" s="99"/>
    </row>
    <row r="36720" spans="16:17" x14ac:dyDescent="0.3">
      <c r="P36720" s="99"/>
      <c r="Q36720" s="99"/>
    </row>
    <row r="36721" spans="16:17" x14ac:dyDescent="0.3">
      <c r="P36721" s="99"/>
      <c r="Q36721" s="99"/>
    </row>
    <row r="36722" spans="16:17" x14ac:dyDescent="0.3">
      <c r="P36722" s="99"/>
      <c r="Q36722" s="99"/>
    </row>
    <row r="36723" spans="16:17" x14ac:dyDescent="0.3">
      <c r="P36723" s="99"/>
      <c r="Q36723" s="99"/>
    </row>
    <row r="36724" spans="16:17" x14ac:dyDescent="0.3">
      <c r="P36724" s="99"/>
      <c r="Q36724" s="99"/>
    </row>
    <row r="36725" spans="16:17" x14ac:dyDescent="0.3">
      <c r="P36725" s="99"/>
      <c r="Q36725" s="99"/>
    </row>
    <row r="36726" spans="16:17" x14ac:dyDescent="0.3">
      <c r="P36726" s="99"/>
      <c r="Q36726" s="99"/>
    </row>
    <row r="36727" spans="16:17" x14ac:dyDescent="0.3">
      <c r="P36727" s="99"/>
      <c r="Q36727" s="99"/>
    </row>
    <row r="36728" spans="16:17" x14ac:dyDescent="0.3">
      <c r="P36728" s="99"/>
      <c r="Q36728" s="99"/>
    </row>
    <row r="36729" spans="16:17" x14ac:dyDescent="0.3">
      <c r="P36729" s="99"/>
      <c r="Q36729" s="99"/>
    </row>
    <row r="36730" spans="16:17" x14ac:dyDescent="0.3">
      <c r="P36730" s="99"/>
      <c r="Q36730" s="99"/>
    </row>
    <row r="36731" spans="16:17" x14ac:dyDescent="0.3">
      <c r="P36731" s="99"/>
      <c r="Q36731" s="99"/>
    </row>
    <row r="36732" spans="16:17" x14ac:dyDescent="0.3">
      <c r="P36732" s="99"/>
      <c r="Q36732" s="99"/>
    </row>
    <row r="36733" spans="16:17" x14ac:dyDescent="0.3">
      <c r="P36733" s="99"/>
      <c r="Q36733" s="99"/>
    </row>
    <row r="36734" spans="16:17" x14ac:dyDescent="0.3">
      <c r="P36734" s="99"/>
      <c r="Q36734" s="99"/>
    </row>
    <row r="36735" spans="16:17" x14ac:dyDescent="0.3">
      <c r="P36735" s="99"/>
      <c r="Q36735" s="99"/>
    </row>
    <row r="36736" spans="16:17" x14ac:dyDescent="0.3">
      <c r="P36736" s="99"/>
      <c r="Q36736" s="99"/>
    </row>
    <row r="36737" spans="16:17" x14ac:dyDescent="0.3">
      <c r="P36737" s="99"/>
      <c r="Q36737" s="99"/>
    </row>
    <row r="36738" spans="16:17" x14ac:dyDescent="0.3">
      <c r="P36738" s="99"/>
      <c r="Q36738" s="99"/>
    </row>
    <row r="36739" spans="16:17" x14ac:dyDescent="0.3">
      <c r="P36739" s="99"/>
      <c r="Q36739" s="99"/>
    </row>
    <row r="36740" spans="16:17" x14ac:dyDescent="0.3">
      <c r="P36740" s="99"/>
      <c r="Q36740" s="99"/>
    </row>
    <row r="36741" spans="16:17" x14ac:dyDescent="0.3">
      <c r="P36741" s="99"/>
      <c r="Q36741" s="99"/>
    </row>
    <row r="36742" spans="16:17" x14ac:dyDescent="0.3">
      <c r="P36742" s="99"/>
      <c r="Q36742" s="99"/>
    </row>
    <row r="36743" spans="16:17" x14ac:dyDescent="0.3">
      <c r="P36743" s="99"/>
      <c r="Q36743" s="99"/>
    </row>
    <row r="36744" spans="16:17" x14ac:dyDescent="0.3">
      <c r="P36744" s="99"/>
      <c r="Q36744" s="99"/>
    </row>
    <row r="36745" spans="16:17" x14ac:dyDescent="0.3">
      <c r="P36745" s="99"/>
      <c r="Q36745" s="99"/>
    </row>
    <row r="36746" spans="16:17" x14ac:dyDescent="0.3">
      <c r="P36746" s="99"/>
      <c r="Q36746" s="99"/>
    </row>
    <row r="36747" spans="16:17" x14ac:dyDescent="0.3">
      <c r="P36747" s="99"/>
      <c r="Q36747" s="99"/>
    </row>
    <row r="36748" spans="16:17" x14ac:dyDescent="0.3">
      <c r="P36748" s="99"/>
      <c r="Q36748" s="99"/>
    </row>
    <row r="36749" spans="16:17" x14ac:dyDescent="0.3">
      <c r="P36749" s="99"/>
      <c r="Q36749" s="99"/>
    </row>
    <row r="36750" spans="16:17" x14ac:dyDescent="0.3">
      <c r="P36750" s="99"/>
      <c r="Q36750" s="99"/>
    </row>
    <row r="36751" spans="16:17" x14ac:dyDescent="0.3">
      <c r="P36751" s="99"/>
      <c r="Q36751" s="99"/>
    </row>
    <row r="36752" spans="16:17" x14ac:dyDescent="0.3">
      <c r="P36752" s="99"/>
      <c r="Q36752" s="99"/>
    </row>
    <row r="36753" spans="16:17" x14ac:dyDescent="0.3">
      <c r="P36753" s="99"/>
      <c r="Q36753" s="99"/>
    </row>
    <row r="36754" spans="16:17" x14ac:dyDescent="0.3">
      <c r="P36754" s="99"/>
      <c r="Q36754" s="99"/>
    </row>
    <row r="36755" spans="16:17" x14ac:dyDescent="0.3">
      <c r="P36755" s="99"/>
      <c r="Q36755" s="99"/>
    </row>
    <row r="36756" spans="16:17" x14ac:dyDescent="0.3">
      <c r="P36756" s="99"/>
      <c r="Q36756" s="99"/>
    </row>
    <row r="36757" spans="16:17" x14ac:dyDescent="0.3">
      <c r="P36757" s="99"/>
      <c r="Q36757" s="99"/>
    </row>
    <row r="36758" spans="16:17" x14ac:dyDescent="0.3">
      <c r="P36758" s="99"/>
      <c r="Q36758" s="99"/>
    </row>
    <row r="36759" spans="16:17" x14ac:dyDescent="0.3">
      <c r="P36759" s="99"/>
      <c r="Q36759" s="99"/>
    </row>
    <row r="36760" spans="16:17" x14ac:dyDescent="0.3">
      <c r="P36760" s="99"/>
      <c r="Q36760" s="99"/>
    </row>
    <row r="36761" spans="16:17" x14ac:dyDescent="0.3">
      <c r="P36761" s="99"/>
      <c r="Q36761" s="99"/>
    </row>
    <row r="36762" spans="16:17" x14ac:dyDescent="0.3">
      <c r="P36762" s="99"/>
      <c r="Q36762" s="99"/>
    </row>
    <row r="36763" spans="16:17" x14ac:dyDescent="0.3">
      <c r="P36763" s="99"/>
      <c r="Q36763" s="99"/>
    </row>
    <row r="36764" spans="16:17" x14ac:dyDescent="0.3">
      <c r="P36764" s="99"/>
      <c r="Q36764" s="99"/>
    </row>
    <row r="36765" spans="16:17" x14ac:dyDescent="0.3">
      <c r="P36765" s="99"/>
      <c r="Q36765" s="99"/>
    </row>
    <row r="36766" spans="16:17" x14ac:dyDescent="0.3">
      <c r="P36766" s="99"/>
      <c r="Q36766" s="99"/>
    </row>
    <row r="36767" spans="16:17" x14ac:dyDescent="0.3">
      <c r="P36767" s="99"/>
      <c r="Q36767" s="99"/>
    </row>
    <row r="36768" spans="16:17" x14ac:dyDescent="0.3">
      <c r="P36768" s="99"/>
      <c r="Q36768" s="99"/>
    </row>
    <row r="36769" spans="16:17" x14ac:dyDescent="0.3">
      <c r="P36769" s="99"/>
      <c r="Q36769" s="99"/>
    </row>
    <row r="36770" spans="16:17" x14ac:dyDescent="0.3">
      <c r="P36770" s="99"/>
      <c r="Q36770" s="99"/>
    </row>
    <row r="36771" spans="16:17" x14ac:dyDescent="0.3">
      <c r="P36771" s="99"/>
      <c r="Q36771" s="99"/>
    </row>
    <row r="36772" spans="16:17" x14ac:dyDescent="0.3">
      <c r="P36772" s="99"/>
      <c r="Q36772" s="99"/>
    </row>
    <row r="36773" spans="16:17" x14ac:dyDescent="0.3">
      <c r="P36773" s="99"/>
      <c r="Q36773" s="99"/>
    </row>
    <row r="36774" spans="16:17" x14ac:dyDescent="0.3">
      <c r="P36774" s="99"/>
      <c r="Q36774" s="99"/>
    </row>
    <row r="36775" spans="16:17" x14ac:dyDescent="0.3">
      <c r="P36775" s="99"/>
      <c r="Q36775" s="99"/>
    </row>
    <row r="36776" spans="16:17" x14ac:dyDescent="0.3">
      <c r="P36776" s="99"/>
      <c r="Q36776" s="99"/>
    </row>
    <row r="36777" spans="16:17" x14ac:dyDescent="0.3">
      <c r="P36777" s="99"/>
      <c r="Q36777" s="99"/>
    </row>
    <row r="36778" spans="16:17" x14ac:dyDescent="0.3">
      <c r="P36778" s="99"/>
      <c r="Q36778" s="99"/>
    </row>
    <row r="36779" spans="16:17" x14ac:dyDescent="0.3">
      <c r="P36779" s="99"/>
      <c r="Q36779" s="99"/>
    </row>
    <row r="36780" spans="16:17" x14ac:dyDescent="0.3">
      <c r="P36780" s="99"/>
      <c r="Q36780" s="99"/>
    </row>
    <row r="36781" spans="16:17" x14ac:dyDescent="0.3">
      <c r="P36781" s="99"/>
      <c r="Q36781" s="99"/>
    </row>
    <row r="36782" spans="16:17" x14ac:dyDescent="0.3">
      <c r="P36782" s="99"/>
      <c r="Q36782" s="99"/>
    </row>
    <row r="36783" spans="16:17" x14ac:dyDescent="0.3">
      <c r="P36783" s="99"/>
      <c r="Q36783" s="99"/>
    </row>
    <row r="36784" spans="16:17" x14ac:dyDescent="0.3">
      <c r="P36784" s="99"/>
      <c r="Q36784" s="99"/>
    </row>
    <row r="36785" spans="16:17" x14ac:dyDescent="0.3">
      <c r="P36785" s="99"/>
      <c r="Q36785" s="99"/>
    </row>
    <row r="36786" spans="16:17" x14ac:dyDescent="0.3">
      <c r="P36786" s="99"/>
      <c r="Q36786" s="99"/>
    </row>
    <row r="36787" spans="16:17" x14ac:dyDescent="0.3">
      <c r="P36787" s="99"/>
      <c r="Q36787" s="99"/>
    </row>
    <row r="36788" spans="16:17" x14ac:dyDescent="0.3">
      <c r="P36788" s="99"/>
      <c r="Q36788" s="99"/>
    </row>
    <row r="36789" spans="16:17" x14ac:dyDescent="0.3">
      <c r="P36789" s="99"/>
      <c r="Q36789" s="99"/>
    </row>
    <row r="36790" spans="16:17" x14ac:dyDescent="0.3">
      <c r="P36790" s="99"/>
      <c r="Q36790" s="99"/>
    </row>
    <row r="36791" spans="16:17" x14ac:dyDescent="0.3">
      <c r="P36791" s="99"/>
      <c r="Q36791" s="99"/>
    </row>
    <row r="36792" spans="16:17" x14ac:dyDescent="0.3">
      <c r="P36792" s="99"/>
      <c r="Q36792" s="99"/>
    </row>
    <row r="36793" spans="16:17" x14ac:dyDescent="0.3">
      <c r="P36793" s="99"/>
      <c r="Q36793" s="99"/>
    </row>
    <row r="36794" spans="16:17" x14ac:dyDescent="0.3">
      <c r="P36794" s="99"/>
      <c r="Q36794" s="99"/>
    </row>
    <row r="36795" spans="16:17" x14ac:dyDescent="0.3">
      <c r="P36795" s="99"/>
      <c r="Q36795" s="99"/>
    </row>
    <row r="36796" spans="16:17" x14ac:dyDescent="0.3">
      <c r="P36796" s="99"/>
      <c r="Q36796" s="99"/>
    </row>
    <row r="36797" spans="16:17" x14ac:dyDescent="0.3">
      <c r="P36797" s="99"/>
      <c r="Q36797" s="99"/>
    </row>
    <row r="36798" spans="16:17" x14ac:dyDescent="0.3">
      <c r="P36798" s="99"/>
      <c r="Q36798" s="99"/>
    </row>
    <row r="36799" spans="16:17" x14ac:dyDescent="0.3">
      <c r="P36799" s="99"/>
      <c r="Q36799" s="99"/>
    </row>
    <row r="36800" spans="16:17" x14ac:dyDescent="0.3">
      <c r="P36800" s="99"/>
      <c r="Q36800" s="99"/>
    </row>
    <row r="36801" spans="16:17" x14ac:dyDescent="0.3">
      <c r="P36801" s="99"/>
      <c r="Q36801" s="99"/>
    </row>
    <row r="36802" spans="16:17" x14ac:dyDescent="0.3">
      <c r="P36802" s="99"/>
      <c r="Q36802" s="99"/>
    </row>
    <row r="36803" spans="16:17" x14ac:dyDescent="0.3">
      <c r="P36803" s="99"/>
      <c r="Q36803" s="99"/>
    </row>
    <row r="36804" spans="16:17" x14ac:dyDescent="0.3">
      <c r="P36804" s="99"/>
      <c r="Q36804" s="99"/>
    </row>
    <row r="36805" spans="16:17" x14ac:dyDescent="0.3">
      <c r="P36805" s="99"/>
      <c r="Q36805" s="99"/>
    </row>
    <row r="36806" spans="16:17" x14ac:dyDescent="0.3">
      <c r="P36806" s="99"/>
      <c r="Q36806" s="99"/>
    </row>
    <row r="36807" spans="16:17" x14ac:dyDescent="0.3">
      <c r="P36807" s="99"/>
      <c r="Q36807" s="99"/>
    </row>
    <row r="36808" spans="16:17" x14ac:dyDescent="0.3">
      <c r="P36808" s="99"/>
      <c r="Q36808" s="99"/>
    </row>
    <row r="36809" spans="16:17" x14ac:dyDescent="0.3">
      <c r="P36809" s="99"/>
      <c r="Q36809" s="99"/>
    </row>
    <row r="36810" spans="16:17" x14ac:dyDescent="0.3">
      <c r="P36810" s="99"/>
      <c r="Q36810" s="99"/>
    </row>
    <row r="36811" spans="16:17" x14ac:dyDescent="0.3">
      <c r="P36811" s="99"/>
      <c r="Q36811" s="99"/>
    </row>
    <row r="36812" spans="16:17" x14ac:dyDescent="0.3">
      <c r="P36812" s="99"/>
      <c r="Q36812" s="99"/>
    </row>
    <row r="36813" spans="16:17" x14ac:dyDescent="0.3">
      <c r="P36813" s="99"/>
      <c r="Q36813" s="99"/>
    </row>
    <row r="36814" spans="16:17" x14ac:dyDescent="0.3">
      <c r="P36814" s="99"/>
      <c r="Q36814" s="99"/>
    </row>
    <row r="36815" spans="16:17" x14ac:dyDescent="0.3">
      <c r="P36815" s="99"/>
      <c r="Q36815" s="99"/>
    </row>
    <row r="36816" spans="16:17" x14ac:dyDescent="0.3">
      <c r="P36816" s="99"/>
      <c r="Q36816" s="99"/>
    </row>
    <row r="36817" spans="16:17" x14ac:dyDescent="0.3">
      <c r="P36817" s="99"/>
      <c r="Q36817" s="99"/>
    </row>
    <row r="36818" spans="16:17" x14ac:dyDescent="0.3">
      <c r="P36818" s="99"/>
      <c r="Q36818" s="99"/>
    </row>
    <row r="36819" spans="16:17" x14ac:dyDescent="0.3">
      <c r="P36819" s="99"/>
      <c r="Q36819" s="99"/>
    </row>
    <row r="36820" spans="16:17" x14ac:dyDescent="0.3">
      <c r="P36820" s="99"/>
      <c r="Q36820" s="99"/>
    </row>
    <row r="36821" spans="16:17" x14ac:dyDescent="0.3">
      <c r="P36821" s="99"/>
      <c r="Q36821" s="99"/>
    </row>
    <row r="36822" spans="16:17" x14ac:dyDescent="0.3">
      <c r="P36822" s="99"/>
      <c r="Q36822" s="99"/>
    </row>
    <row r="36823" spans="16:17" x14ac:dyDescent="0.3">
      <c r="P36823" s="99"/>
      <c r="Q36823" s="99"/>
    </row>
    <row r="36824" spans="16:17" x14ac:dyDescent="0.3">
      <c r="P36824" s="99"/>
      <c r="Q36824" s="99"/>
    </row>
    <row r="36825" spans="16:17" x14ac:dyDescent="0.3">
      <c r="P36825" s="99"/>
      <c r="Q36825" s="99"/>
    </row>
    <row r="36826" spans="16:17" x14ac:dyDescent="0.3">
      <c r="P36826" s="99"/>
      <c r="Q36826" s="99"/>
    </row>
    <row r="36827" spans="16:17" x14ac:dyDescent="0.3">
      <c r="P36827" s="99"/>
      <c r="Q36827" s="99"/>
    </row>
    <row r="36828" spans="16:17" x14ac:dyDescent="0.3">
      <c r="P36828" s="99"/>
      <c r="Q36828" s="99"/>
    </row>
    <row r="36829" spans="16:17" x14ac:dyDescent="0.3">
      <c r="P36829" s="99"/>
      <c r="Q36829" s="99"/>
    </row>
    <row r="36830" spans="16:17" x14ac:dyDescent="0.3">
      <c r="P36830" s="99"/>
      <c r="Q36830" s="99"/>
    </row>
    <row r="36831" spans="16:17" x14ac:dyDescent="0.3">
      <c r="P36831" s="99"/>
      <c r="Q36831" s="99"/>
    </row>
    <row r="36832" spans="16:17" x14ac:dyDescent="0.3">
      <c r="P36832" s="99"/>
      <c r="Q36832" s="99"/>
    </row>
    <row r="36833" spans="16:17" x14ac:dyDescent="0.3">
      <c r="P36833" s="99"/>
      <c r="Q36833" s="99"/>
    </row>
    <row r="36834" spans="16:17" x14ac:dyDescent="0.3">
      <c r="P36834" s="99"/>
      <c r="Q36834" s="99"/>
    </row>
    <row r="36835" spans="16:17" x14ac:dyDescent="0.3">
      <c r="P36835" s="99"/>
      <c r="Q36835" s="99"/>
    </row>
    <row r="36836" spans="16:17" x14ac:dyDescent="0.3">
      <c r="P36836" s="99"/>
      <c r="Q36836" s="99"/>
    </row>
    <row r="36837" spans="16:17" x14ac:dyDescent="0.3">
      <c r="P36837" s="99"/>
      <c r="Q36837" s="99"/>
    </row>
    <row r="36838" spans="16:17" x14ac:dyDescent="0.3">
      <c r="P36838" s="99"/>
      <c r="Q36838" s="99"/>
    </row>
    <row r="36839" spans="16:17" x14ac:dyDescent="0.3">
      <c r="P36839" s="99"/>
      <c r="Q36839" s="99"/>
    </row>
    <row r="36840" spans="16:17" x14ac:dyDescent="0.3">
      <c r="P36840" s="99"/>
      <c r="Q36840" s="99"/>
    </row>
    <row r="36841" spans="16:17" x14ac:dyDescent="0.3">
      <c r="P36841" s="99"/>
      <c r="Q36841" s="99"/>
    </row>
    <row r="36842" spans="16:17" x14ac:dyDescent="0.3">
      <c r="P36842" s="99"/>
      <c r="Q36842" s="99"/>
    </row>
    <row r="36843" spans="16:17" x14ac:dyDescent="0.3">
      <c r="P36843" s="99"/>
      <c r="Q36843" s="99"/>
    </row>
    <row r="36844" spans="16:17" x14ac:dyDescent="0.3">
      <c r="P36844" s="99"/>
      <c r="Q36844" s="99"/>
    </row>
    <row r="36845" spans="16:17" x14ac:dyDescent="0.3">
      <c r="P36845" s="99"/>
      <c r="Q36845" s="99"/>
    </row>
    <row r="36846" spans="16:17" x14ac:dyDescent="0.3">
      <c r="P36846" s="99"/>
      <c r="Q36846" s="99"/>
    </row>
    <row r="36847" spans="16:17" x14ac:dyDescent="0.3">
      <c r="P36847" s="99"/>
      <c r="Q36847" s="99"/>
    </row>
    <row r="36848" spans="16:17" x14ac:dyDescent="0.3">
      <c r="P36848" s="99"/>
      <c r="Q36848" s="99"/>
    </row>
    <row r="36849" spans="16:17" x14ac:dyDescent="0.3">
      <c r="P36849" s="99"/>
      <c r="Q36849" s="99"/>
    </row>
    <row r="36850" spans="16:17" x14ac:dyDescent="0.3">
      <c r="P36850" s="99"/>
      <c r="Q36850" s="99"/>
    </row>
    <row r="36851" spans="16:17" x14ac:dyDescent="0.3">
      <c r="P36851" s="99"/>
      <c r="Q36851" s="99"/>
    </row>
    <row r="36852" spans="16:17" x14ac:dyDescent="0.3">
      <c r="P36852" s="99"/>
      <c r="Q36852" s="99"/>
    </row>
    <row r="36853" spans="16:17" x14ac:dyDescent="0.3">
      <c r="P36853" s="99"/>
      <c r="Q36853" s="99"/>
    </row>
    <row r="36854" spans="16:17" x14ac:dyDescent="0.3">
      <c r="P36854" s="99"/>
      <c r="Q36854" s="99"/>
    </row>
    <row r="36855" spans="16:17" x14ac:dyDescent="0.3">
      <c r="P36855" s="99"/>
      <c r="Q36855" s="99"/>
    </row>
    <row r="36856" spans="16:17" x14ac:dyDescent="0.3">
      <c r="P36856" s="99"/>
      <c r="Q36856" s="99"/>
    </row>
    <row r="36857" spans="16:17" x14ac:dyDescent="0.3">
      <c r="P36857" s="99"/>
      <c r="Q36857" s="99"/>
    </row>
    <row r="36858" spans="16:17" x14ac:dyDescent="0.3">
      <c r="P36858" s="99"/>
      <c r="Q36858" s="99"/>
    </row>
    <row r="36859" spans="16:17" x14ac:dyDescent="0.3">
      <c r="P36859" s="99"/>
      <c r="Q36859" s="99"/>
    </row>
    <row r="36860" spans="16:17" x14ac:dyDescent="0.3">
      <c r="P36860" s="99"/>
      <c r="Q36860" s="99"/>
    </row>
    <row r="36861" spans="16:17" x14ac:dyDescent="0.3">
      <c r="P36861" s="99"/>
      <c r="Q36861" s="99"/>
    </row>
    <row r="36862" spans="16:17" x14ac:dyDescent="0.3">
      <c r="P36862" s="99"/>
      <c r="Q36862" s="99"/>
    </row>
    <row r="36863" spans="16:17" x14ac:dyDescent="0.3">
      <c r="P36863" s="99"/>
      <c r="Q36863" s="99"/>
    </row>
    <row r="36864" spans="16:17" x14ac:dyDescent="0.3">
      <c r="P36864" s="99"/>
      <c r="Q36864" s="99"/>
    </row>
    <row r="36865" spans="16:17" x14ac:dyDescent="0.3">
      <c r="P36865" s="99"/>
      <c r="Q36865" s="99"/>
    </row>
    <row r="36866" spans="16:17" x14ac:dyDescent="0.3">
      <c r="P36866" s="99"/>
      <c r="Q36866" s="99"/>
    </row>
    <row r="36867" spans="16:17" x14ac:dyDescent="0.3">
      <c r="P36867" s="99"/>
      <c r="Q36867" s="99"/>
    </row>
    <row r="36868" spans="16:17" x14ac:dyDescent="0.3">
      <c r="P36868" s="99"/>
      <c r="Q36868" s="99"/>
    </row>
    <row r="36869" spans="16:17" x14ac:dyDescent="0.3">
      <c r="P36869" s="99"/>
      <c r="Q36869" s="99"/>
    </row>
    <row r="36870" spans="16:17" x14ac:dyDescent="0.3">
      <c r="P36870" s="99"/>
      <c r="Q36870" s="99"/>
    </row>
    <row r="36871" spans="16:17" x14ac:dyDescent="0.3">
      <c r="P36871" s="99"/>
      <c r="Q36871" s="99"/>
    </row>
    <row r="36872" spans="16:17" x14ac:dyDescent="0.3">
      <c r="P36872" s="99"/>
      <c r="Q36872" s="99"/>
    </row>
    <row r="36873" spans="16:17" x14ac:dyDescent="0.3">
      <c r="P36873" s="99"/>
      <c r="Q36873" s="99"/>
    </row>
    <row r="36874" spans="16:17" x14ac:dyDescent="0.3">
      <c r="P36874" s="99"/>
      <c r="Q36874" s="99"/>
    </row>
    <row r="36875" spans="16:17" x14ac:dyDescent="0.3">
      <c r="P36875" s="99"/>
      <c r="Q36875" s="99"/>
    </row>
    <row r="36876" spans="16:17" x14ac:dyDescent="0.3">
      <c r="P36876" s="99"/>
      <c r="Q36876" s="99"/>
    </row>
    <row r="36877" spans="16:17" x14ac:dyDescent="0.3">
      <c r="P36877" s="99"/>
      <c r="Q36877" s="99"/>
    </row>
    <row r="36878" spans="16:17" x14ac:dyDescent="0.3">
      <c r="P36878" s="99"/>
      <c r="Q36878" s="99"/>
    </row>
    <row r="36879" spans="16:17" x14ac:dyDescent="0.3">
      <c r="P36879" s="99"/>
      <c r="Q36879" s="99"/>
    </row>
    <row r="36880" spans="16:17" x14ac:dyDescent="0.3">
      <c r="P36880" s="99"/>
      <c r="Q36880" s="99"/>
    </row>
    <row r="36881" spans="16:17" x14ac:dyDescent="0.3">
      <c r="P36881" s="99"/>
      <c r="Q36881" s="99"/>
    </row>
    <row r="36882" spans="16:17" x14ac:dyDescent="0.3">
      <c r="P36882" s="99"/>
      <c r="Q36882" s="99"/>
    </row>
    <row r="36883" spans="16:17" x14ac:dyDescent="0.3">
      <c r="P36883" s="99"/>
      <c r="Q36883" s="99"/>
    </row>
    <row r="36884" spans="16:17" x14ac:dyDescent="0.3">
      <c r="P36884" s="99"/>
      <c r="Q36884" s="99"/>
    </row>
    <row r="36885" spans="16:17" x14ac:dyDescent="0.3">
      <c r="P36885" s="99"/>
      <c r="Q36885" s="99"/>
    </row>
    <row r="36886" spans="16:17" x14ac:dyDescent="0.3">
      <c r="P36886" s="99"/>
      <c r="Q36886" s="99"/>
    </row>
    <row r="36887" spans="16:17" x14ac:dyDescent="0.3">
      <c r="P36887" s="99"/>
      <c r="Q36887" s="99"/>
    </row>
    <row r="36888" spans="16:17" x14ac:dyDescent="0.3">
      <c r="P36888" s="99"/>
      <c r="Q36888" s="99"/>
    </row>
    <row r="36889" spans="16:17" x14ac:dyDescent="0.3">
      <c r="P36889" s="99"/>
      <c r="Q36889" s="99"/>
    </row>
    <row r="36890" spans="16:17" x14ac:dyDescent="0.3">
      <c r="P36890" s="99"/>
      <c r="Q36890" s="99"/>
    </row>
    <row r="36891" spans="16:17" x14ac:dyDescent="0.3">
      <c r="P36891" s="99"/>
      <c r="Q36891" s="99"/>
    </row>
    <row r="36892" spans="16:17" x14ac:dyDescent="0.3">
      <c r="P36892" s="99"/>
      <c r="Q36892" s="99"/>
    </row>
    <row r="36893" spans="16:17" x14ac:dyDescent="0.3">
      <c r="P36893" s="99"/>
      <c r="Q36893" s="99"/>
    </row>
    <row r="36894" spans="16:17" x14ac:dyDescent="0.3">
      <c r="P36894" s="99"/>
      <c r="Q36894" s="99"/>
    </row>
    <row r="36895" spans="16:17" x14ac:dyDescent="0.3">
      <c r="P36895" s="99"/>
      <c r="Q36895" s="99"/>
    </row>
    <row r="36896" spans="16:17" x14ac:dyDescent="0.3">
      <c r="P36896" s="99"/>
      <c r="Q36896" s="99"/>
    </row>
    <row r="36897" spans="16:17" x14ac:dyDescent="0.3">
      <c r="P36897" s="99"/>
      <c r="Q36897" s="99"/>
    </row>
    <row r="36898" spans="16:17" x14ac:dyDescent="0.3">
      <c r="P36898" s="99"/>
      <c r="Q36898" s="99"/>
    </row>
    <row r="36899" spans="16:17" x14ac:dyDescent="0.3">
      <c r="P36899" s="99"/>
      <c r="Q36899" s="99"/>
    </row>
    <row r="36900" spans="16:17" x14ac:dyDescent="0.3">
      <c r="P36900" s="99"/>
      <c r="Q36900" s="99"/>
    </row>
    <row r="36901" spans="16:17" x14ac:dyDescent="0.3">
      <c r="P36901" s="99"/>
      <c r="Q36901" s="99"/>
    </row>
    <row r="36902" spans="16:17" x14ac:dyDescent="0.3">
      <c r="P36902" s="99"/>
      <c r="Q36902" s="99"/>
    </row>
    <row r="36903" spans="16:17" x14ac:dyDescent="0.3">
      <c r="P36903" s="99"/>
      <c r="Q36903" s="99"/>
    </row>
    <row r="36904" spans="16:17" x14ac:dyDescent="0.3">
      <c r="P36904" s="99"/>
      <c r="Q36904" s="99"/>
    </row>
    <row r="36905" spans="16:17" x14ac:dyDescent="0.3">
      <c r="P36905" s="99"/>
      <c r="Q36905" s="99"/>
    </row>
    <row r="36906" spans="16:17" x14ac:dyDescent="0.3">
      <c r="P36906" s="99"/>
      <c r="Q36906" s="99"/>
    </row>
    <row r="36907" spans="16:17" x14ac:dyDescent="0.3">
      <c r="P36907" s="99"/>
      <c r="Q36907" s="99"/>
    </row>
    <row r="36908" spans="16:17" x14ac:dyDescent="0.3">
      <c r="P36908" s="99"/>
      <c r="Q36908" s="99"/>
    </row>
    <row r="36909" spans="16:17" x14ac:dyDescent="0.3">
      <c r="P36909" s="99"/>
      <c r="Q36909" s="99"/>
    </row>
    <row r="36910" spans="16:17" x14ac:dyDescent="0.3">
      <c r="P36910" s="99"/>
      <c r="Q36910" s="99"/>
    </row>
    <row r="36911" spans="16:17" x14ac:dyDescent="0.3">
      <c r="P36911" s="99"/>
      <c r="Q36911" s="99"/>
    </row>
    <row r="36912" spans="16:17" x14ac:dyDescent="0.3">
      <c r="P36912" s="99"/>
      <c r="Q36912" s="99"/>
    </row>
    <row r="36913" spans="16:17" x14ac:dyDescent="0.3">
      <c r="P36913" s="99"/>
      <c r="Q36913" s="99"/>
    </row>
    <row r="36914" spans="16:17" x14ac:dyDescent="0.3">
      <c r="P36914" s="99"/>
      <c r="Q36914" s="99"/>
    </row>
    <row r="36915" spans="16:17" x14ac:dyDescent="0.3">
      <c r="P36915" s="99"/>
      <c r="Q36915" s="99"/>
    </row>
    <row r="36916" spans="16:17" x14ac:dyDescent="0.3">
      <c r="P36916" s="99"/>
      <c r="Q36916" s="99"/>
    </row>
    <row r="36917" spans="16:17" x14ac:dyDescent="0.3">
      <c r="P36917" s="99"/>
      <c r="Q36917" s="99"/>
    </row>
    <row r="36918" spans="16:17" x14ac:dyDescent="0.3">
      <c r="P36918" s="99"/>
      <c r="Q36918" s="99"/>
    </row>
    <row r="36919" spans="16:17" x14ac:dyDescent="0.3">
      <c r="P36919" s="99"/>
      <c r="Q36919" s="99"/>
    </row>
    <row r="36920" spans="16:17" x14ac:dyDescent="0.3">
      <c r="P36920" s="99"/>
      <c r="Q36920" s="99"/>
    </row>
    <row r="36921" spans="16:17" x14ac:dyDescent="0.3">
      <c r="P36921" s="99"/>
      <c r="Q36921" s="99"/>
    </row>
    <row r="36922" spans="16:17" x14ac:dyDescent="0.3">
      <c r="P36922" s="99"/>
      <c r="Q36922" s="99"/>
    </row>
    <row r="36923" spans="16:17" x14ac:dyDescent="0.3">
      <c r="P36923" s="99"/>
      <c r="Q36923" s="99"/>
    </row>
    <row r="36924" spans="16:17" x14ac:dyDescent="0.3">
      <c r="P36924" s="99"/>
      <c r="Q36924" s="99"/>
    </row>
    <row r="36925" spans="16:17" x14ac:dyDescent="0.3">
      <c r="P36925" s="99"/>
      <c r="Q36925" s="99"/>
    </row>
    <row r="36926" spans="16:17" x14ac:dyDescent="0.3">
      <c r="P36926" s="99"/>
      <c r="Q36926" s="99"/>
    </row>
    <row r="36927" spans="16:17" x14ac:dyDescent="0.3">
      <c r="P36927" s="99"/>
      <c r="Q36927" s="99"/>
    </row>
    <row r="36928" spans="16:17" x14ac:dyDescent="0.3">
      <c r="P36928" s="99"/>
      <c r="Q36928" s="99"/>
    </row>
    <row r="36929" spans="16:17" x14ac:dyDescent="0.3">
      <c r="P36929" s="99"/>
      <c r="Q36929" s="99"/>
    </row>
    <row r="36930" spans="16:17" x14ac:dyDescent="0.3">
      <c r="P36930" s="99"/>
      <c r="Q36930" s="99"/>
    </row>
    <row r="36931" spans="16:17" x14ac:dyDescent="0.3">
      <c r="P36931" s="99"/>
      <c r="Q36931" s="99"/>
    </row>
    <row r="36932" spans="16:17" x14ac:dyDescent="0.3">
      <c r="P36932" s="99"/>
      <c r="Q36932" s="99"/>
    </row>
    <row r="36933" spans="16:17" x14ac:dyDescent="0.3">
      <c r="P36933" s="99"/>
      <c r="Q36933" s="99"/>
    </row>
    <row r="36934" spans="16:17" x14ac:dyDescent="0.3">
      <c r="P36934" s="99"/>
      <c r="Q36934" s="99"/>
    </row>
    <row r="36935" spans="16:17" x14ac:dyDescent="0.3">
      <c r="P36935" s="99"/>
      <c r="Q36935" s="99"/>
    </row>
    <row r="36936" spans="16:17" x14ac:dyDescent="0.3">
      <c r="P36936" s="99"/>
      <c r="Q36936" s="99"/>
    </row>
    <row r="36937" spans="16:17" x14ac:dyDescent="0.3">
      <c r="P36937" s="99"/>
      <c r="Q36937" s="99"/>
    </row>
    <row r="36938" spans="16:17" x14ac:dyDescent="0.3">
      <c r="P36938" s="99"/>
      <c r="Q36938" s="99"/>
    </row>
    <row r="36939" spans="16:17" x14ac:dyDescent="0.3">
      <c r="P36939" s="99"/>
      <c r="Q36939" s="99"/>
    </row>
    <row r="36940" spans="16:17" x14ac:dyDescent="0.3">
      <c r="P36940" s="99"/>
      <c r="Q36940" s="99"/>
    </row>
    <row r="36941" spans="16:17" x14ac:dyDescent="0.3">
      <c r="P36941" s="99"/>
      <c r="Q36941" s="99"/>
    </row>
    <row r="36942" spans="16:17" x14ac:dyDescent="0.3">
      <c r="P36942" s="99"/>
      <c r="Q36942" s="99"/>
    </row>
    <row r="36943" spans="16:17" x14ac:dyDescent="0.3">
      <c r="P36943" s="99"/>
      <c r="Q36943" s="99"/>
    </row>
    <row r="36944" spans="16:17" x14ac:dyDescent="0.3">
      <c r="P36944" s="99"/>
      <c r="Q36944" s="99"/>
    </row>
    <row r="36945" spans="16:17" x14ac:dyDescent="0.3">
      <c r="P36945" s="99"/>
      <c r="Q36945" s="99"/>
    </row>
    <row r="36946" spans="16:17" x14ac:dyDescent="0.3">
      <c r="P36946" s="99"/>
      <c r="Q36946" s="99"/>
    </row>
    <row r="36947" spans="16:17" x14ac:dyDescent="0.3">
      <c r="P36947" s="99"/>
      <c r="Q36947" s="99"/>
    </row>
    <row r="36948" spans="16:17" x14ac:dyDescent="0.3">
      <c r="P36948" s="99"/>
      <c r="Q36948" s="99"/>
    </row>
    <row r="36949" spans="16:17" x14ac:dyDescent="0.3">
      <c r="P36949" s="99"/>
      <c r="Q36949" s="99"/>
    </row>
    <row r="36950" spans="16:17" x14ac:dyDescent="0.3">
      <c r="P36950" s="99"/>
      <c r="Q36950" s="99"/>
    </row>
    <row r="36951" spans="16:17" x14ac:dyDescent="0.3">
      <c r="P36951" s="99"/>
      <c r="Q36951" s="99"/>
    </row>
    <row r="36952" spans="16:17" x14ac:dyDescent="0.3">
      <c r="P36952" s="99"/>
      <c r="Q36952" s="99"/>
    </row>
    <row r="36953" spans="16:17" x14ac:dyDescent="0.3">
      <c r="P36953" s="99"/>
      <c r="Q36953" s="99"/>
    </row>
    <row r="36954" spans="16:17" x14ac:dyDescent="0.3">
      <c r="P36954" s="99"/>
      <c r="Q36954" s="99"/>
    </row>
    <row r="36955" spans="16:17" x14ac:dyDescent="0.3">
      <c r="P36955" s="99"/>
      <c r="Q36955" s="99"/>
    </row>
    <row r="36956" spans="16:17" x14ac:dyDescent="0.3">
      <c r="P36956" s="99"/>
      <c r="Q36956" s="99"/>
    </row>
    <row r="36957" spans="16:17" x14ac:dyDescent="0.3">
      <c r="P36957" s="99"/>
      <c r="Q36957" s="99"/>
    </row>
    <row r="36958" spans="16:17" x14ac:dyDescent="0.3">
      <c r="P36958" s="99"/>
      <c r="Q36958" s="99"/>
    </row>
    <row r="36959" spans="16:17" x14ac:dyDescent="0.3">
      <c r="P36959" s="99"/>
      <c r="Q36959" s="99"/>
    </row>
    <row r="36960" spans="16:17" x14ac:dyDescent="0.3">
      <c r="P36960" s="99"/>
      <c r="Q36960" s="99"/>
    </row>
    <row r="36961" spans="16:17" x14ac:dyDescent="0.3">
      <c r="P36961" s="99"/>
      <c r="Q36961" s="99"/>
    </row>
    <row r="36962" spans="16:17" x14ac:dyDescent="0.3">
      <c r="P36962" s="99"/>
      <c r="Q36962" s="99"/>
    </row>
    <row r="36963" spans="16:17" x14ac:dyDescent="0.3">
      <c r="P36963" s="99"/>
      <c r="Q36963" s="99"/>
    </row>
    <row r="36964" spans="16:17" x14ac:dyDescent="0.3">
      <c r="P36964" s="99"/>
      <c r="Q36964" s="99"/>
    </row>
    <row r="36965" spans="16:17" x14ac:dyDescent="0.3">
      <c r="P36965" s="99"/>
      <c r="Q36965" s="99"/>
    </row>
    <row r="36966" spans="16:17" x14ac:dyDescent="0.3">
      <c r="P36966" s="99"/>
      <c r="Q36966" s="99"/>
    </row>
    <row r="36967" spans="16:17" x14ac:dyDescent="0.3">
      <c r="P36967" s="99"/>
      <c r="Q36967" s="99"/>
    </row>
    <row r="36968" spans="16:17" x14ac:dyDescent="0.3">
      <c r="P36968" s="99"/>
      <c r="Q36968" s="99"/>
    </row>
    <row r="36969" spans="16:17" x14ac:dyDescent="0.3">
      <c r="P36969" s="99"/>
      <c r="Q36969" s="99"/>
    </row>
    <row r="36970" spans="16:17" x14ac:dyDescent="0.3">
      <c r="P36970" s="99"/>
      <c r="Q36970" s="99"/>
    </row>
    <row r="36971" spans="16:17" x14ac:dyDescent="0.3">
      <c r="P36971" s="99"/>
      <c r="Q36971" s="99"/>
    </row>
    <row r="36972" spans="16:17" x14ac:dyDescent="0.3">
      <c r="P36972" s="99"/>
      <c r="Q36972" s="99"/>
    </row>
    <row r="36973" spans="16:17" x14ac:dyDescent="0.3">
      <c r="P36973" s="99"/>
      <c r="Q36973" s="99"/>
    </row>
    <row r="36974" spans="16:17" x14ac:dyDescent="0.3">
      <c r="P36974" s="99"/>
      <c r="Q36974" s="99"/>
    </row>
    <row r="36975" spans="16:17" x14ac:dyDescent="0.3">
      <c r="P36975" s="99"/>
      <c r="Q36975" s="99"/>
    </row>
    <row r="36976" spans="16:17" x14ac:dyDescent="0.3">
      <c r="P36976" s="99"/>
      <c r="Q36976" s="99"/>
    </row>
    <row r="36977" spans="16:17" x14ac:dyDescent="0.3">
      <c r="P36977" s="99"/>
      <c r="Q36977" s="99"/>
    </row>
    <row r="36978" spans="16:17" x14ac:dyDescent="0.3">
      <c r="P36978" s="99"/>
      <c r="Q36978" s="99"/>
    </row>
    <row r="36979" spans="16:17" x14ac:dyDescent="0.3">
      <c r="P36979" s="99"/>
      <c r="Q36979" s="99"/>
    </row>
    <row r="36980" spans="16:17" x14ac:dyDescent="0.3">
      <c r="P36980" s="99"/>
      <c r="Q36980" s="99"/>
    </row>
    <row r="36981" spans="16:17" x14ac:dyDescent="0.3">
      <c r="P36981" s="99"/>
      <c r="Q36981" s="99"/>
    </row>
    <row r="36982" spans="16:17" x14ac:dyDescent="0.3">
      <c r="P36982" s="99"/>
      <c r="Q36982" s="99"/>
    </row>
    <row r="36983" spans="16:17" x14ac:dyDescent="0.3">
      <c r="P36983" s="99"/>
      <c r="Q36983" s="99"/>
    </row>
    <row r="36984" spans="16:17" x14ac:dyDescent="0.3">
      <c r="P36984" s="99"/>
      <c r="Q36984" s="99"/>
    </row>
    <row r="36985" spans="16:17" x14ac:dyDescent="0.3">
      <c r="P36985" s="99"/>
      <c r="Q36985" s="99"/>
    </row>
    <row r="36986" spans="16:17" x14ac:dyDescent="0.3">
      <c r="P36986" s="99"/>
      <c r="Q36986" s="99"/>
    </row>
    <row r="36987" spans="16:17" x14ac:dyDescent="0.3">
      <c r="P36987" s="99"/>
      <c r="Q36987" s="99"/>
    </row>
    <row r="36988" spans="16:17" x14ac:dyDescent="0.3">
      <c r="P36988" s="99"/>
      <c r="Q36988" s="99"/>
    </row>
    <row r="36989" spans="16:17" x14ac:dyDescent="0.3">
      <c r="P36989" s="99"/>
      <c r="Q36989" s="99"/>
    </row>
    <row r="36990" spans="16:17" x14ac:dyDescent="0.3">
      <c r="P36990" s="99"/>
      <c r="Q36990" s="99"/>
    </row>
    <row r="36991" spans="16:17" x14ac:dyDescent="0.3">
      <c r="P36991" s="99"/>
      <c r="Q36991" s="99"/>
    </row>
    <row r="36992" spans="16:17" x14ac:dyDescent="0.3">
      <c r="P36992" s="99"/>
      <c r="Q36992" s="99"/>
    </row>
    <row r="36993" spans="16:17" x14ac:dyDescent="0.3">
      <c r="P36993" s="99"/>
      <c r="Q36993" s="99"/>
    </row>
    <row r="36994" spans="16:17" x14ac:dyDescent="0.3">
      <c r="P36994" s="99"/>
      <c r="Q36994" s="99"/>
    </row>
    <row r="36995" spans="16:17" x14ac:dyDescent="0.3">
      <c r="P36995" s="99"/>
      <c r="Q36995" s="99"/>
    </row>
    <row r="36996" spans="16:17" x14ac:dyDescent="0.3">
      <c r="P36996" s="99"/>
      <c r="Q36996" s="99"/>
    </row>
    <row r="36997" spans="16:17" x14ac:dyDescent="0.3">
      <c r="P36997" s="99"/>
      <c r="Q36997" s="99"/>
    </row>
    <row r="36998" spans="16:17" x14ac:dyDescent="0.3">
      <c r="P36998" s="99"/>
      <c r="Q36998" s="99"/>
    </row>
    <row r="36999" spans="16:17" x14ac:dyDescent="0.3">
      <c r="P36999" s="99"/>
      <c r="Q36999" s="99"/>
    </row>
    <row r="37000" spans="16:17" x14ac:dyDescent="0.3">
      <c r="P37000" s="99"/>
      <c r="Q37000" s="99"/>
    </row>
    <row r="37001" spans="16:17" x14ac:dyDescent="0.3">
      <c r="P37001" s="99"/>
      <c r="Q37001" s="99"/>
    </row>
    <row r="37002" spans="16:17" x14ac:dyDescent="0.3">
      <c r="P37002" s="99"/>
      <c r="Q37002" s="99"/>
    </row>
    <row r="37003" spans="16:17" x14ac:dyDescent="0.3">
      <c r="P37003" s="99"/>
      <c r="Q37003" s="99"/>
    </row>
    <row r="37004" spans="16:17" x14ac:dyDescent="0.3">
      <c r="P37004" s="99"/>
      <c r="Q37004" s="99"/>
    </row>
    <row r="37005" spans="16:17" x14ac:dyDescent="0.3">
      <c r="P37005" s="99"/>
      <c r="Q37005" s="99"/>
    </row>
    <row r="37006" spans="16:17" x14ac:dyDescent="0.3">
      <c r="P37006" s="99"/>
      <c r="Q37006" s="99"/>
    </row>
    <row r="37007" spans="16:17" x14ac:dyDescent="0.3">
      <c r="P37007" s="99"/>
      <c r="Q37007" s="99"/>
    </row>
    <row r="37008" spans="16:17" x14ac:dyDescent="0.3">
      <c r="P37008" s="99"/>
      <c r="Q37008" s="99"/>
    </row>
    <row r="37009" spans="16:17" x14ac:dyDescent="0.3">
      <c r="P37009" s="99"/>
      <c r="Q37009" s="99"/>
    </row>
    <row r="37010" spans="16:17" x14ac:dyDescent="0.3">
      <c r="P37010" s="99"/>
      <c r="Q37010" s="99"/>
    </row>
    <row r="37011" spans="16:17" x14ac:dyDescent="0.3">
      <c r="P37011" s="99"/>
      <c r="Q37011" s="99"/>
    </row>
    <row r="37012" spans="16:17" x14ac:dyDescent="0.3">
      <c r="P37012" s="99"/>
      <c r="Q37012" s="99"/>
    </row>
    <row r="37013" spans="16:17" x14ac:dyDescent="0.3">
      <c r="P37013" s="99"/>
      <c r="Q37013" s="99"/>
    </row>
    <row r="37014" spans="16:17" x14ac:dyDescent="0.3">
      <c r="P37014" s="99"/>
      <c r="Q37014" s="99"/>
    </row>
    <row r="37015" spans="16:17" x14ac:dyDescent="0.3">
      <c r="P37015" s="99"/>
      <c r="Q37015" s="99"/>
    </row>
    <row r="37016" spans="16:17" x14ac:dyDescent="0.3">
      <c r="P37016" s="99"/>
      <c r="Q37016" s="99"/>
    </row>
    <row r="37017" spans="16:17" x14ac:dyDescent="0.3">
      <c r="P37017" s="99"/>
      <c r="Q37017" s="99"/>
    </row>
    <row r="37018" spans="16:17" x14ac:dyDescent="0.3">
      <c r="P37018" s="99"/>
      <c r="Q37018" s="99"/>
    </row>
    <row r="37019" spans="16:17" x14ac:dyDescent="0.3">
      <c r="P37019" s="99"/>
      <c r="Q37019" s="99"/>
    </row>
    <row r="37020" spans="16:17" x14ac:dyDescent="0.3">
      <c r="P37020" s="99"/>
      <c r="Q37020" s="99"/>
    </row>
    <row r="37021" spans="16:17" x14ac:dyDescent="0.3">
      <c r="P37021" s="99"/>
      <c r="Q37021" s="99"/>
    </row>
    <row r="37022" spans="16:17" x14ac:dyDescent="0.3">
      <c r="P37022" s="99"/>
      <c r="Q37022" s="99"/>
    </row>
    <row r="37023" spans="16:17" x14ac:dyDescent="0.3">
      <c r="P37023" s="99"/>
      <c r="Q37023" s="99"/>
    </row>
    <row r="37024" spans="16:17" x14ac:dyDescent="0.3">
      <c r="P37024" s="99"/>
      <c r="Q37024" s="99"/>
    </row>
    <row r="37025" spans="16:17" x14ac:dyDescent="0.3">
      <c r="P37025" s="99"/>
      <c r="Q37025" s="99"/>
    </row>
    <row r="37026" spans="16:17" x14ac:dyDescent="0.3">
      <c r="P37026" s="99"/>
      <c r="Q37026" s="99"/>
    </row>
    <row r="37027" spans="16:17" x14ac:dyDescent="0.3">
      <c r="P37027" s="99"/>
      <c r="Q37027" s="99"/>
    </row>
    <row r="37028" spans="16:17" x14ac:dyDescent="0.3">
      <c r="P37028" s="99"/>
      <c r="Q37028" s="99"/>
    </row>
    <row r="37029" spans="16:17" x14ac:dyDescent="0.3">
      <c r="P37029" s="99"/>
      <c r="Q37029" s="99"/>
    </row>
    <row r="37030" spans="16:17" x14ac:dyDescent="0.3">
      <c r="P37030" s="99"/>
      <c r="Q37030" s="99"/>
    </row>
    <row r="37031" spans="16:17" x14ac:dyDescent="0.3">
      <c r="P37031" s="99"/>
      <c r="Q37031" s="99"/>
    </row>
    <row r="37032" spans="16:17" x14ac:dyDescent="0.3">
      <c r="P37032" s="99"/>
      <c r="Q37032" s="99"/>
    </row>
    <row r="37033" spans="16:17" x14ac:dyDescent="0.3">
      <c r="P37033" s="99"/>
      <c r="Q37033" s="99"/>
    </row>
    <row r="37034" spans="16:17" x14ac:dyDescent="0.3">
      <c r="P37034" s="99"/>
      <c r="Q37034" s="99"/>
    </row>
    <row r="37035" spans="16:17" x14ac:dyDescent="0.3">
      <c r="P37035" s="99"/>
      <c r="Q37035" s="99"/>
    </row>
    <row r="37036" spans="16:17" x14ac:dyDescent="0.3">
      <c r="P37036" s="99"/>
      <c r="Q37036" s="99"/>
    </row>
    <row r="37037" spans="16:17" x14ac:dyDescent="0.3">
      <c r="P37037" s="99"/>
      <c r="Q37037" s="99"/>
    </row>
    <row r="37038" spans="16:17" x14ac:dyDescent="0.3">
      <c r="P37038" s="99"/>
      <c r="Q37038" s="99"/>
    </row>
    <row r="37039" spans="16:17" x14ac:dyDescent="0.3">
      <c r="P37039" s="99"/>
      <c r="Q37039" s="99"/>
    </row>
    <row r="37040" spans="16:17" x14ac:dyDescent="0.3">
      <c r="P37040" s="99"/>
      <c r="Q37040" s="99"/>
    </row>
    <row r="37041" spans="16:17" x14ac:dyDescent="0.3">
      <c r="P37041" s="99"/>
      <c r="Q37041" s="99"/>
    </row>
    <row r="37042" spans="16:17" x14ac:dyDescent="0.3">
      <c r="P37042" s="99"/>
      <c r="Q37042" s="99"/>
    </row>
    <row r="37043" spans="16:17" x14ac:dyDescent="0.3">
      <c r="P37043" s="99"/>
      <c r="Q37043" s="99"/>
    </row>
    <row r="37044" spans="16:17" x14ac:dyDescent="0.3">
      <c r="P37044" s="99"/>
      <c r="Q37044" s="99"/>
    </row>
    <row r="37045" spans="16:17" x14ac:dyDescent="0.3">
      <c r="P37045" s="99"/>
      <c r="Q37045" s="99"/>
    </row>
    <row r="37046" spans="16:17" x14ac:dyDescent="0.3">
      <c r="P37046" s="99"/>
      <c r="Q37046" s="99"/>
    </row>
    <row r="37047" spans="16:17" x14ac:dyDescent="0.3">
      <c r="P37047" s="99"/>
      <c r="Q37047" s="99"/>
    </row>
    <row r="37048" spans="16:17" x14ac:dyDescent="0.3">
      <c r="P37048" s="99"/>
      <c r="Q37048" s="99"/>
    </row>
    <row r="37049" spans="16:17" x14ac:dyDescent="0.3">
      <c r="P37049" s="99"/>
      <c r="Q37049" s="99"/>
    </row>
    <row r="37050" spans="16:17" x14ac:dyDescent="0.3">
      <c r="P37050" s="99"/>
      <c r="Q37050" s="99"/>
    </row>
    <row r="37051" spans="16:17" x14ac:dyDescent="0.3">
      <c r="P37051" s="99"/>
      <c r="Q37051" s="99"/>
    </row>
    <row r="37052" spans="16:17" x14ac:dyDescent="0.3">
      <c r="P37052" s="99"/>
      <c r="Q37052" s="99"/>
    </row>
    <row r="37053" spans="16:17" x14ac:dyDescent="0.3">
      <c r="P37053" s="99"/>
      <c r="Q37053" s="99"/>
    </row>
    <row r="37054" spans="16:17" x14ac:dyDescent="0.3">
      <c r="P37054" s="99"/>
      <c r="Q37054" s="99"/>
    </row>
    <row r="37055" spans="16:17" x14ac:dyDescent="0.3">
      <c r="P37055" s="99"/>
      <c r="Q37055" s="99"/>
    </row>
    <row r="37056" spans="16:17" x14ac:dyDescent="0.3">
      <c r="P37056" s="99"/>
      <c r="Q37056" s="99"/>
    </row>
    <row r="37057" spans="16:17" x14ac:dyDescent="0.3">
      <c r="P37057" s="99"/>
      <c r="Q37057" s="99"/>
    </row>
    <row r="37058" spans="16:17" x14ac:dyDescent="0.3">
      <c r="P37058" s="99"/>
      <c r="Q37058" s="99"/>
    </row>
    <row r="37059" spans="16:17" x14ac:dyDescent="0.3">
      <c r="P37059" s="99"/>
      <c r="Q37059" s="99"/>
    </row>
    <row r="37060" spans="16:17" x14ac:dyDescent="0.3">
      <c r="P37060" s="99"/>
      <c r="Q37060" s="99"/>
    </row>
    <row r="37061" spans="16:17" x14ac:dyDescent="0.3">
      <c r="P37061" s="99"/>
      <c r="Q37061" s="99"/>
    </row>
    <row r="37062" spans="16:17" x14ac:dyDescent="0.3">
      <c r="P37062" s="99"/>
      <c r="Q37062" s="99"/>
    </row>
    <row r="37063" spans="16:17" x14ac:dyDescent="0.3">
      <c r="P37063" s="99"/>
      <c r="Q37063" s="99"/>
    </row>
    <row r="37064" spans="16:17" x14ac:dyDescent="0.3">
      <c r="P37064" s="99"/>
      <c r="Q37064" s="99"/>
    </row>
    <row r="37065" spans="16:17" x14ac:dyDescent="0.3">
      <c r="P37065" s="99"/>
      <c r="Q37065" s="99"/>
    </row>
    <row r="37066" spans="16:17" x14ac:dyDescent="0.3">
      <c r="P37066" s="99"/>
      <c r="Q37066" s="99"/>
    </row>
    <row r="37067" spans="16:17" x14ac:dyDescent="0.3">
      <c r="P37067" s="99"/>
      <c r="Q37067" s="99"/>
    </row>
    <row r="37068" spans="16:17" x14ac:dyDescent="0.3">
      <c r="P37068" s="99"/>
      <c r="Q37068" s="99"/>
    </row>
    <row r="37069" spans="16:17" x14ac:dyDescent="0.3">
      <c r="P37069" s="99"/>
      <c r="Q37069" s="99"/>
    </row>
    <row r="37070" spans="16:17" x14ac:dyDescent="0.3">
      <c r="P37070" s="99"/>
      <c r="Q37070" s="99"/>
    </row>
    <row r="37071" spans="16:17" x14ac:dyDescent="0.3">
      <c r="P37071" s="99"/>
      <c r="Q37071" s="99"/>
    </row>
    <row r="37072" spans="16:17" x14ac:dyDescent="0.3">
      <c r="P37072" s="99"/>
      <c r="Q37072" s="99"/>
    </row>
    <row r="37073" spans="16:17" x14ac:dyDescent="0.3">
      <c r="P37073" s="99"/>
      <c r="Q37073" s="99"/>
    </row>
    <row r="37074" spans="16:17" x14ac:dyDescent="0.3">
      <c r="P37074" s="99"/>
      <c r="Q37074" s="99"/>
    </row>
    <row r="37075" spans="16:17" x14ac:dyDescent="0.3">
      <c r="P37075" s="99"/>
      <c r="Q37075" s="99"/>
    </row>
    <row r="37076" spans="16:17" x14ac:dyDescent="0.3">
      <c r="P37076" s="99"/>
      <c r="Q37076" s="99"/>
    </row>
    <row r="37077" spans="16:17" x14ac:dyDescent="0.3">
      <c r="P37077" s="99"/>
      <c r="Q37077" s="99"/>
    </row>
    <row r="37078" spans="16:17" x14ac:dyDescent="0.3">
      <c r="P37078" s="99"/>
      <c r="Q37078" s="99"/>
    </row>
    <row r="37079" spans="16:17" x14ac:dyDescent="0.3">
      <c r="P37079" s="99"/>
      <c r="Q37079" s="99"/>
    </row>
    <row r="37080" spans="16:17" x14ac:dyDescent="0.3">
      <c r="P37080" s="99"/>
      <c r="Q37080" s="99"/>
    </row>
    <row r="37081" spans="16:17" x14ac:dyDescent="0.3">
      <c r="P37081" s="99"/>
      <c r="Q37081" s="99"/>
    </row>
    <row r="37082" spans="16:17" x14ac:dyDescent="0.3">
      <c r="P37082" s="99"/>
      <c r="Q37082" s="99"/>
    </row>
    <row r="37083" spans="16:17" x14ac:dyDescent="0.3">
      <c r="P37083" s="99"/>
      <c r="Q37083" s="99"/>
    </row>
    <row r="37084" spans="16:17" x14ac:dyDescent="0.3">
      <c r="P37084" s="99"/>
      <c r="Q37084" s="99"/>
    </row>
    <row r="37085" spans="16:17" x14ac:dyDescent="0.3">
      <c r="P37085" s="99"/>
      <c r="Q37085" s="99"/>
    </row>
    <row r="37086" spans="16:17" x14ac:dyDescent="0.3">
      <c r="P37086" s="99"/>
      <c r="Q37086" s="99"/>
    </row>
    <row r="37087" spans="16:17" x14ac:dyDescent="0.3">
      <c r="P37087" s="99"/>
      <c r="Q37087" s="99"/>
    </row>
    <row r="37088" spans="16:17" x14ac:dyDescent="0.3">
      <c r="P37088" s="99"/>
      <c r="Q37088" s="99"/>
    </row>
    <row r="37089" spans="16:17" x14ac:dyDescent="0.3">
      <c r="P37089" s="99"/>
      <c r="Q37089" s="99"/>
    </row>
    <row r="37090" spans="16:17" x14ac:dyDescent="0.3">
      <c r="P37090" s="99"/>
      <c r="Q37090" s="99"/>
    </row>
    <row r="37091" spans="16:17" x14ac:dyDescent="0.3">
      <c r="P37091" s="99"/>
      <c r="Q37091" s="99"/>
    </row>
    <row r="37092" spans="16:17" x14ac:dyDescent="0.3">
      <c r="P37092" s="99"/>
      <c r="Q37092" s="99"/>
    </row>
    <row r="37093" spans="16:17" x14ac:dyDescent="0.3">
      <c r="P37093" s="99"/>
      <c r="Q37093" s="99"/>
    </row>
    <row r="37094" spans="16:17" x14ac:dyDescent="0.3">
      <c r="P37094" s="99"/>
      <c r="Q37094" s="99"/>
    </row>
    <row r="37095" spans="16:17" x14ac:dyDescent="0.3">
      <c r="P37095" s="99"/>
      <c r="Q37095" s="99"/>
    </row>
    <row r="37096" spans="16:17" x14ac:dyDescent="0.3">
      <c r="P37096" s="99"/>
      <c r="Q37096" s="99"/>
    </row>
    <row r="37097" spans="16:17" x14ac:dyDescent="0.3">
      <c r="P37097" s="99"/>
      <c r="Q37097" s="99"/>
    </row>
    <row r="37098" spans="16:17" x14ac:dyDescent="0.3">
      <c r="P37098" s="99"/>
      <c r="Q37098" s="99"/>
    </row>
    <row r="37099" spans="16:17" x14ac:dyDescent="0.3">
      <c r="P37099" s="99"/>
      <c r="Q37099" s="99"/>
    </row>
    <row r="37100" spans="16:17" x14ac:dyDescent="0.3">
      <c r="P37100" s="99"/>
      <c r="Q37100" s="99"/>
    </row>
    <row r="37101" spans="16:17" x14ac:dyDescent="0.3">
      <c r="P37101" s="99"/>
      <c r="Q37101" s="99"/>
    </row>
    <row r="37102" spans="16:17" x14ac:dyDescent="0.3">
      <c r="P37102" s="99"/>
      <c r="Q37102" s="99"/>
    </row>
    <row r="37103" spans="16:17" x14ac:dyDescent="0.3">
      <c r="P37103" s="99"/>
      <c r="Q37103" s="99"/>
    </row>
    <row r="37104" spans="16:17" x14ac:dyDescent="0.3">
      <c r="P37104" s="99"/>
      <c r="Q37104" s="99"/>
    </row>
    <row r="37105" spans="16:17" x14ac:dyDescent="0.3">
      <c r="P37105" s="99"/>
      <c r="Q37105" s="99"/>
    </row>
    <row r="37106" spans="16:17" x14ac:dyDescent="0.3">
      <c r="P37106" s="99"/>
      <c r="Q37106" s="99"/>
    </row>
    <row r="37107" spans="16:17" x14ac:dyDescent="0.3">
      <c r="P37107" s="99"/>
      <c r="Q37107" s="99"/>
    </row>
    <row r="37108" spans="16:17" x14ac:dyDescent="0.3">
      <c r="P37108" s="99"/>
      <c r="Q37108" s="99"/>
    </row>
    <row r="37109" spans="16:17" x14ac:dyDescent="0.3">
      <c r="P37109" s="99"/>
      <c r="Q37109" s="99"/>
    </row>
    <row r="37110" spans="16:17" x14ac:dyDescent="0.3">
      <c r="P37110" s="99"/>
      <c r="Q37110" s="99"/>
    </row>
    <row r="37111" spans="16:17" x14ac:dyDescent="0.3">
      <c r="P37111" s="99"/>
      <c r="Q37111" s="99"/>
    </row>
    <row r="37112" spans="16:17" x14ac:dyDescent="0.3">
      <c r="P37112" s="99"/>
      <c r="Q37112" s="99"/>
    </row>
    <row r="37113" spans="16:17" x14ac:dyDescent="0.3">
      <c r="P37113" s="99"/>
      <c r="Q37113" s="99"/>
    </row>
    <row r="37114" spans="16:17" x14ac:dyDescent="0.3">
      <c r="P37114" s="99"/>
      <c r="Q37114" s="99"/>
    </row>
    <row r="37115" spans="16:17" x14ac:dyDescent="0.3">
      <c r="P37115" s="99"/>
      <c r="Q37115" s="99"/>
    </row>
    <row r="37116" spans="16:17" x14ac:dyDescent="0.3">
      <c r="P37116" s="99"/>
      <c r="Q37116" s="99"/>
    </row>
    <row r="37117" spans="16:17" x14ac:dyDescent="0.3">
      <c r="P37117" s="99"/>
      <c r="Q37117" s="99"/>
    </row>
    <row r="37118" spans="16:17" x14ac:dyDescent="0.3">
      <c r="P37118" s="99"/>
      <c r="Q37118" s="99"/>
    </row>
    <row r="37119" spans="16:17" x14ac:dyDescent="0.3">
      <c r="P37119" s="99"/>
      <c r="Q37119" s="99"/>
    </row>
    <row r="37120" spans="16:17" x14ac:dyDescent="0.3">
      <c r="P37120" s="99"/>
      <c r="Q37120" s="99"/>
    </row>
    <row r="37121" spans="16:17" x14ac:dyDescent="0.3">
      <c r="P37121" s="99"/>
      <c r="Q37121" s="99"/>
    </row>
    <row r="37122" spans="16:17" x14ac:dyDescent="0.3">
      <c r="P37122" s="99"/>
      <c r="Q37122" s="99"/>
    </row>
    <row r="37123" spans="16:17" x14ac:dyDescent="0.3">
      <c r="P37123" s="99"/>
      <c r="Q37123" s="99"/>
    </row>
    <row r="37124" spans="16:17" x14ac:dyDescent="0.3">
      <c r="P37124" s="99"/>
      <c r="Q37124" s="99"/>
    </row>
    <row r="37125" spans="16:17" x14ac:dyDescent="0.3">
      <c r="P37125" s="99"/>
      <c r="Q37125" s="99"/>
    </row>
    <row r="37126" spans="16:17" x14ac:dyDescent="0.3">
      <c r="P37126" s="99"/>
      <c r="Q37126" s="99"/>
    </row>
    <row r="37127" spans="16:17" x14ac:dyDescent="0.3">
      <c r="P37127" s="99"/>
      <c r="Q37127" s="99"/>
    </row>
    <row r="37128" spans="16:17" x14ac:dyDescent="0.3">
      <c r="P37128" s="99"/>
      <c r="Q37128" s="99"/>
    </row>
    <row r="37129" spans="16:17" x14ac:dyDescent="0.3">
      <c r="P37129" s="99"/>
      <c r="Q37129" s="99"/>
    </row>
    <row r="37130" spans="16:17" x14ac:dyDescent="0.3">
      <c r="P37130" s="99"/>
      <c r="Q37130" s="99"/>
    </row>
    <row r="37131" spans="16:17" x14ac:dyDescent="0.3">
      <c r="P37131" s="99"/>
      <c r="Q37131" s="99"/>
    </row>
    <row r="37132" spans="16:17" x14ac:dyDescent="0.3">
      <c r="P37132" s="99"/>
      <c r="Q37132" s="99"/>
    </row>
    <row r="37133" spans="16:17" x14ac:dyDescent="0.3">
      <c r="P37133" s="99"/>
      <c r="Q37133" s="99"/>
    </row>
    <row r="37134" spans="16:17" x14ac:dyDescent="0.3">
      <c r="P37134" s="99"/>
      <c r="Q37134" s="99"/>
    </row>
    <row r="37135" spans="16:17" x14ac:dyDescent="0.3">
      <c r="P37135" s="99"/>
      <c r="Q37135" s="99"/>
    </row>
    <row r="37136" spans="16:17" x14ac:dyDescent="0.3">
      <c r="P37136" s="99"/>
      <c r="Q37136" s="99"/>
    </row>
    <row r="37137" spans="16:17" x14ac:dyDescent="0.3">
      <c r="P37137" s="99"/>
      <c r="Q37137" s="99"/>
    </row>
    <row r="37138" spans="16:17" x14ac:dyDescent="0.3">
      <c r="P37138" s="99"/>
      <c r="Q37138" s="99"/>
    </row>
    <row r="37139" spans="16:17" x14ac:dyDescent="0.3">
      <c r="P37139" s="99"/>
      <c r="Q37139" s="99"/>
    </row>
    <row r="37140" spans="16:17" x14ac:dyDescent="0.3">
      <c r="P37140" s="99"/>
      <c r="Q37140" s="99"/>
    </row>
    <row r="37141" spans="16:17" x14ac:dyDescent="0.3">
      <c r="P37141" s="99"/>
      <c r="Q37141" s="99"/>
    </row>
    <row r="37142" spans="16:17" x14ac:dyDescent="0.3">
      <c r="P37142" s="99"/>
      <c r="Q37142" s="99"/>
    </row>
    <row r="37143" spans="16:17" x14ac:dyDescent="0.3">
      <c r="P37143" s="99"/>
      <c r="Q37143" s="99"/>
    </row>
    <row r="37144" spans="16:17" x14ac:dyDescent="0.3">
      <c r="P37144" s="99"/>
      <c r="Q37144" s="99"/>
    </row>
    <row r="37145" spans="16:17" x14ac:dyDescent="0.3">
      <c r="P37145" s="99"/>
      <c r="Q37145" s="99"/>
    </row>
    <row r="37146" spans="16:17" x14ac:dyDescent="0.3">
      <c r="P37146" s="99"/>
      <c r="Q37146" s="99"/>
    </row>
    <row r="37147" spans="16:17" x14ac:dyDescent="0.3">
      <c r="P37147" s="99"/>
      <c r="Q37147" s="99"/>
    </row>
    <row r="37148" spans="16:17" x14ac:dyDescent="0.3">
      <c r="P37148" s="99"/>
      <c r="Q37148" s="99"/>
    </row>
    <row r="37149" spans="16:17" x14ac:dyDescent="0.3">
      <c r="P37149" s="99"/>
      <c r="Q37149" s="99"/>
    </row>
    <row r="37150" spans="16:17" x14ac:dyDescent="0.3">
      <c r="P37150" s="99"/>
      <c r="Q37150" s="99"/>
    </row>
    <row r="37151" spans="16:17" x14ac:dyDescent="0.3">
      <c r="P37151" s="99"/>
      <c r="Q37151" s="99"/>
    </row>
    <row r="37152" spans="16:17" x14ac:dyDescent="0.3">
      <c r="P37152" s="99"/>
      <c r="Q37152" s="99"/>
    </row>
    <row r="37153" spans="16:17" x14ac:dyDescent="0.3">
      <c r="P37153" s="99"/>
      <c r="Q37153" s="99"/>
    </row>
    <row r="37154" spans="16:17" x14ac:dyDescent="0.3">
      <c r="P37154" s="99"/>
      <c r="Q37154" s="99"/>
    </row>
    <row r="37155" spans="16:17" x14ac:dyDescent="0.3">
      <c r="P37155" s="99"/>
      <c r="Q37155" s="99"/>
    </row>
    <row r="37156" spans="16:17" x14ac:dyDescent="0.3">
      <c r="P37156" s="99"/>
      <c r="Q37156" s="99"/>
    </row>
    <row r="37157" spans="16:17" x14ac:dyDescent="0.3">
      <c r="P37157" s="99"/>
      <c r="Q37157" s="99"/>
    </row>
    <row r="37158" spans="16:17" x14ac:dyDescent="0.3">
      <c r="P37158" s="99"/>
      <c r="Q37158" s="99"/>
    </row>
    <row r="37159" spans="16:17" x14ac:dyDescent="0.3">
      <c r="P37159" s="99"/>
      <c r="Q37159" s="99"/>
    </row>
    <row r="37160" spans="16:17" x14ac:dyDescent="0.3">
      <c r="P37160" s="99"/>
      <c r="Q37160" s="99"/>
    </row>
    <row r="37161" spans="16:17" x14ac:dyDescent="0.3">
      <c r="P37161" s="99"/>
      <c r="Q37161" s="99"/>
    </row>
    <row r="37162" spans="16:17" x14ac:dyDescent="0.3">
      <c r="P37162" s="99"/>
      <c r="Q37162" s="99"/>
    </row>
    <row r="37163" spans="16:17" x14ac:dyDescent="0.3">
      <c r="P37163" s="99"/>
      <c r="Q37163" s="99"/>
    </row>
    <row r="37164" spans="16:17" x14ac:dyDescent="0.3">
      <c r="P37164" s="99"/>
      <c r="Q37164" s="99"/>
    </row>
    <row r="37165" spans="16:17" x14ac:dyDescent="0.3">
      <c r="P37165" s="99"/>
      <c r="Q37165" s="99"/>
    </row>
    <row r="37166" spans="16:17" x14ac:dyDescent="0.3">
      <c r="P37166" s="99"/>
      <c r="Q37166" s="99"/>
    </row>
    <row r="37167" spans="16:17" x14ac:dyDescent="0.3">
      <c r="P37167" s="99"/>
      <c r="Q37167" s="99"/>
    </row>
    <row r="37168" spans="16:17" x14ac:dyDescent="0.3">
      <c r="P37168" s="99"/>
      <c r="Q37168" s="99"/>
    </row>
    <row r="37169" spans="16:17" x14ac:dyDescent="0.3">
      <c r="P37169" s="99"/>
      <c r="Q37169" s="99"/>
    </row>
    <row r="37170" spans="16:17" x14ac:dyDescent="0.3">
      <c r="P37170" s="99"/>
      <c r="Q37170" s="99"/>
    </row>
    <row r="37171" spans="16:17" x14ac:dyDescent="0.3">
      <c r="P37171" s="99"/>
      <c r="Q37171" s="99"/>
    </row>
    <row r="37172" spans="16:17" x14ac:dyDescent="0.3">
      <c r="P37172" s="99"/>
      <c r="Q37172" s="99"/>
    </row>
    <row r="37173" spans="16:17" x14ac:dyDescent="0.3">
      <c r="P37173" s="99"/>
      <c r="Q37173" s="99"/>
    </row>
    <row r="37174" spans="16:17" x14ac:dyDescent="0.3">
      <c r="P37174" s="99"/>
      <c r="Q37174" s="99"/>
    </row>
    <row r="37175" spans="16:17" x14ac:dyDescent="0.3">
      <c r="P37175" s="99"/>
      <c r="Q37175" s="99"/>
    </row>
    <row r="37176" spans="16:17" x14ac:dyDescent="0.3">
      <c r="P37176" s="99"/>
      <c r="Q37176" s="99"/>
    </row>
    <row r="37177" spans="16:17" x14ac:dyDescent="0.3">
      <c r="P37177" s="99"/>
      <c r="Q37177" s="99"/>
    </row>
    <row r="37178" spans="16:17" x14ac:dyDescent="0.3">
      <c r="P37178" s="99"/>
      <c r="Q37178" s="99"/>
    </row>
    <row r="37179" spans="16:17" x14ac:dyDescent="0.3">
      <c r="P37179" s="99"/>
      <c r="Q37179" s="99"/>
    </row>
    <row r="37180" spans="16:17" x14ac:dyDescent="0.3">
      <c r="P37180" s="99"/>
      <c r="Q37180" s="99"/>
    </row>
    <row r="37181" spans="16:17" x14ac:dyDescent="0.3">
      <c r="P37181" s="99"/>
      <c r="Q37181" s="99"/>
    </row>
    <row r="37182" spans="16:17" x14ac:dyDescent="0.3">
      <c r="P37182" s="99"/>
      <c r="Q37182" s="99"/>
    </row>
    <row r="37183" spans="16:17" x14ac:dyDescent="0.3">
      <c r="P37183" s="99"/>
      <c r="Q37183" s="99"/>
    </row>
    <row r="37184" spans="16:17" x14ac:dyDescent="0.3">
      <c r="P37184" s="99"/>
      <c r="Q37184" s="99"/>
    </row>
    <row r="37185" spans="16:17" x14ac:dyDescent="0.3">
      <c r="P37185" s="99"/>
      <c r="Q37185" s="99"/>
    </row>
    <row r="37186" spans="16:17" x14ac:dyDescent="0.3">
      <c r="P37186" s="99"/>
      <c r="Q37186" s="99"/>
    </row>
    <row r="37187" spans="16:17" x14ac:dyDescent="0.3">
      <c r="P37187" s="99"/>
      <c r="Q37187" s="99"/>
    </row>
    <row r="37188" spans="16:17" x14ac:dyDescent="0.3">
      <c r="P37188" s="99"/>
      <c r="Q37188" s="99"/>
    </row>
    <row r="37189" spans="16:17" x14ac:dyDescent="0.3">
      <c r="P37189" s="99"/>
      <c r="Q37189" s="99"/>
    </row>
    <row r="37190" spans="16:17" x14ac:dyDescent="0.3">
      <c r="P37190" s="99"/>
      <c r="Q37190" s="99"/>
    </row>
    <row r="37191" spans="16:17" x14ac:dyDescent="0.3">
      <c r="P37191" s="99"/>
      <c r="Q37191" s="99"/>
    </row>
    <row r="37192" spans="16:17" x14ac:dyDescent="0.3">
      <c r="P37192" s="99"/>
      <c r="Q37192" s="99"/>
    </row>
    <row r="37193" spans="16:17" x14ac:dyDescent="0.3">
      <c r="P37193" s="99"/>
      <c r="Q37193" s="99"/>
    </row>
    <row r="37194" spans="16:17" x14ac:dyDescent="0.3">
      <c r="P37194" s="99"/>
      <c r="Q37194" s="99"/>
    </row>
    <row r="37195" spans="16:17" x14ac:dyDescent="0.3">
      <c r="P37195" s="99"/>
      <c r="Q37195" s="99"/>
    </row>
    <row r="37196" spans="16:17" x14ac:dyDescent="0.3">
      <c r="P37196" s="99"/>
      <c r="Q37196" s="99"/>
    </row>
    <row r="37197" spans="16:17" x14ac:dyDescent="0.3">
      <c r="P37197" s="99"/>
      <c r="Q37197" s="99"/>
    </row>
    <row r="37198" spans="16:17" x14ac:dyDescent="0.3">
      <c r="P37198" s="99"/>
      <c r="Q37198" s="99"/>
    </row>
    <row r="37199" spans="16:17" x14ac:dyDescent="0.3">
      <c r="P37199" s="99"/>
      <c r="Q37199" s="99"/>
    </row>
    <row r="37200" spans="16:17" x14ac:dyDescent="0.3">
      <c r="P37200" s="99"/>
      <c r="Q37200" s="99"/>
    </row>
    <row r="37201" spans="16:17" x14ac:dyDescent="0.3">
      <c r="P37201" s="99"/>
      <c r="Q37201" s="99"/>
    </row>
    <row r="37202" spans="16:17" x14ac:dyDescent="0.3">
      <c r="P37202" s="99"/>
      <c r="Q37202" s="99"/>
    </row>
    <row r="37203" spans="16:17" x14ac:dyDescent="0.3">
      <c r="P37203" s="99"/>
      <c r="Q37203" s="99"/>
    </row>
    <row r="37204" spans="16:17" x14ac:dyDescent="0.3">
      <c r="P37204" s="99"/>
      <c r="Q37204" s="99"/>
    </row>
    <row r="37205" spans="16:17" x14ac:dyDescent="0.3">
      <c r="P37205" s="99"/>
      <c r="Q37205" s="99"/>
    </row>
    <row r="37206" spans="16:17" x14ac:dyDescent="0.3">
      <c r="P37206" s="99"/>
      <c r="Q37206" s="99"/>
    </row>
    <row r="37207" spans="16:17" x14ac:dyDescent="0.3">
      <c r="P37207" s="99"/>
      <c r="Q37207" s="99"/>
    </row>
    <row r="37208" spans="16:17" x14ac:dyDescent="0.3">
      <c r="P37208" s="99"/>
      <c r="Q37208" s="99"/>
    </row>
    <row r="37209" spans="16:17" x14ac:dyDescent="0.3">
      <c r="P37209" s="99"/>
      <c r="Q37209" s="99"/>
    </row>
    <row r="37210" spans="16:17" x14ac:dyDescent="0.3">
      <c r="P37210" s="99"/>
      <c r="Q37210" s="99"/>
    </row>
    <row r="37211" spans="16:17" x14ac:dyDescent="0.3">
      <c r="P37211" s="99"/>
      <c r="Q37211" s="99"/>
    </row>
    <row r="37212" spans="16:17" x14ac:dyDescent="0.3">
      <c r="P37212" s="99"/>
      <c r="Q37212" s="99"/>
    </row>
    <row r="37213" spans="16:17" x14ac:dyDescent="0.3">
      <c r="P37213" s="99"/>
      <c r="Q37213" s="99"/>
    </row>
    <row r="37214" spans="16:17" x14ac:dyDescent="0.3">
      <c r="P37214" s="99"/>
      <c r="Q37214" s="99"/>
    </row>
    <row r="37215" spans="16:17" x14ac:dyDescent="0.3">
      <c r="P37215" s="99"/>
      <c r="Q37215" s="99"/>
    </row>
    <row r="37216" spans="16:17" x14ac:dyDescent="0.3">
      <c r="P37216" s="99"/>
      <c r="Q37216" s="99"/>
    </row>
    <row r="37217" spans="16:17" x14ac:dyDescent="0.3">
      <c r="P37217" s="99"/>
      <c r="Q37217" s="99"/>
    </row>
    <row r="37218" spans="16:17" x14ac:dyDescent="0.3">
      <c r="P37218" s="99"/>
      <c r="Q37218" s="99"/>
    </row>
    <row r="37219" spans="16:17" x14ac:dyDescent="0.3">
      <c r="P37219" s="99"/>
      <c r="Q37219" s="99"/>
    </row>
    <row r="37220" spans="16:17" x14ac:dyDescent="0.3">
      <c r="P37220" s="99"/>
      <c r="Q37220" s="99"/>
    </row>
    <row r="37221" spans="16:17" x14ac:dyDescent="0.3">
      <c r="P37221" s="99"/>
      <c r="Q37221" s="99"/>
    </row>
    <row r="37222" spans="16:17" x14ac:dyDescent="0.3">
      <c r="P37222" s="99"/>
      <c r="Q37222" s="99"/>
    </row>
    <row r="37223" spans="16:17" x14ac:dyDescent="0.3">
      <c r="P37223" s="99"/>
      <c r="Q37223" s="99"/>
    </row>
    <row r="37224" spans="16:17" x14ac:dyDescent="0.3">
      <c r="P37224" s="99"/>
      <c r="Q37224" s="99"/>
    </row>
    <row r="37225" spans="16:17" x14ac:dyDescent="0.3">
      <c r="P37225" s="99"/>
      <c r="Q37225" s="99"/>
    </row>
    <row r="37226" spans="16:17" x14ac:dyDescent="0.3">
      <c r="P37226" s="99"/>
      <c r="Q37226" s="99"/>
    </row>
    <row r="37227" spans="16:17" x14ac:dyDescent="0.3">
      <c r="P37227" s="99"/>
      <c r="Q37227" s="99"/>
    </row>
    <row r="37228" spans="16:17" x14ac:dyDescent="0.3">
      <c r="P37228" s="99"/>
      <c r="Q37228" s="99"/>
    </row>
    <row r="37229" spans="16:17" x14ac:dyDescent="0.3">
      <c r="P37229" s="99"/>
      <c r="Q37229" s="99"/>
    </row>
    <row r="37230" spans="16:17" x14ac:dyDescent="0.3">
      <c r="P37230" s="99"/>
      <c r="Q37230" s="99"/>
    </row>
    <row r="37231" spans="16:17" x14ac:dyDescent="0.3">
      <c r="P37231" s="99"/>
      <c r="Q37231" s="99"/>
    </row>
    <row r="37232" spans="16:17" x14ac:dyDescent="0.3">
      <c r="P37232" s="99"/>
      <c r="Q37232" s="99"/>
    </row>
    <row r="37233" spans="16:17" x14ac:dyDescent="0.3">
      <c r="P37233" s="99"/>
      <c r="Q37233" s="99"/>
    </row>
    <row r="37234" spans="16:17" x14ac:dyDescent="0.3">
      <c r="P37234" s="99"/>
      <c r="Q37234" s="99"/>
    </row>
    <row r="37235" spans="16:17" x14ac:dyDescent="0.3">
      <c r="P37235" s="99"/>
      <c r="Q37235" s="99"/>
    </row>
    <row r="37236" spans="16:17" x14ac:dyDescent="0.3">
      <c r="P37236" s="99"/>
      <c r="Q37236" s="99"/>
    </row>
    <row r="37237" spans="16:17" x14ac:dyDescent="0.3">
      <c r="P37237" s="99"/>
      <c r="Q37237" s="99"/>
    </row>
    <row r="37238" spans="16:17" x14ac:dyDescent="0.3">
      <c r="P37238" s="99"/>
      <c r="Q37238" s="99"/>
    </row>
    <row r="37239" spans="16:17" x14ac:dyDescent="0.3">
      <c r="P37239" s="99"/>
      <c r="Q37239" s="99"/>
    </row>
    <row r="37240" spans="16:17" x14ac:dyDescent="0.3">
      <c r="P37240" s="99"/>
      <c r="Q37240" s="99"/>
    </row>
    <row r="37241" spans="16:17" x14ac:dyDescent="0.3">
      <c r="P37241" s="99"/>
      <c r="Q37241" s="99"/>
    </row>
    <row r="37242" spans="16:17" x14ac:dyDescent="0.3">
      <c r="P37242" s="99"/>
      <c r="Q37242" s="99"/>
    </row>
    <row r="37243" spans="16:17" x14ac:dyDescent="0.3">
      <c r="P37243" s="99"/>
      <c r="Q37243" s="99"/>
    </row>
    <row r="37244" spans="16:17" x14ac:dyDescent="0.3">
      <c r="P37244" s="99"/>
      <c r="Q37244" s="99"/>
    </row>
    <row r="37245" spans="16:17" x14ac:dyDescent="0.3">
      <c r="P37245" s="99"/>
      <c r="Q37245" s="99"/>
    </row>
    <row r="37246" spans="16:17" x14ac:dyDescent="0.3">
      <c r="P37246" s="99"/>
      <c r="Q37246" s="99"/>
    </row>
    <row r="37247" spans="16:17" x14ac:dyDescent="0.3">
      <c r="P37247" s="99"/>
      <c r="Q37247" s="99"/>
    </row>
    <row r="37248" spans="16:17" x14ac:dyDescent="0.3">
      <c r="P37248" s="99"/>
      <c r="Q37248" s="99"/>
    </row>
    <row r="37249" spans="16:17" x14ac:dyDescent="0.3">
      <c r="P37249" s="99"/>
      <c r="Q37249" s="99"/>
    </row>
    <row r="37250" spans="16:17" x14ac:dyDescent="0.3">
      <c r="P37250" s="99"/>
      <c r="Q37250" s="99"/>
    </row>
    <row r="37251" spans="16:17" x14ac:dyDescent="0.3">
      <c r="P37251" s="99"/>
      <c r="Q37251" s="99"/>
    </row>
    <row r="37252" spans="16:17" x14ac:dyDescent="0.3">
      <c r="P37252" s="99"/>
      <c r="Q37252" s="99"/>
    </row>
    <row r="37253" spans="16:17" x14ac:dyDescent="0.3">
      <c r="P37253" s="99"/>
      <c r="Q37253" s="99"/>
    </row>
    <row r="37254" spans="16:17" x14ac:dyDescent="0.3">
      <c r="P37254" s="99"/>
      <c r="Q37254" s="99"/>
    </row>
    <row r="37255" spans="16:17" x14ac:dyDescent="0.3">
      <c r="P37255" s="99"/>
      <c r="Q37255" s="99"/>
    </row>
    <row r="37256" spans="16:17" x14ac:dyDescent="0.3">
      <c r="P37256" s="99"/>
      <c r="Q37256" s="99"/>
    </row>
    <row r="37257" spans="16:17" x14ac:dyDescent="0.3">
      <c r="P37257" s="99"/>
      <c r="Q37257" s="99"/>
    </row>
    <row r="37258" spans="16:17" x14ac:dyDescent="0.3">
      <c r="P37258" s="99"/>
      <c r="Q37258" s="99"/>
    </row>
    <row r="37259" spans="16:17" x14ac:dyDescent="0.3">
      <c r="P37259" s="99"/>
      <c r="Q37259" s="99"/>
    </row>
    <row r="37260" spans="16:17" x14ac:dyDescent="0.3">
      <c r="P37260" s="99"/>
      <c r="Q37260" s="99"/>
    </row>
    <row r="37261" spans="16:17" x14ac:dyDescent="0.3">
      <c r="P37261" s="99"/>
      <c r="Q37261" s="99"/>
    </row>
    <row r="37262" spans="16:17" x14ac:dyDescent="0.3">
      <c r="P37262" s="99"/>
      <c r="Q37262" s="99"/>
    </row>
    <row r="37263" spans="16:17" x14ac:dyDescent="0.3">
      <c r="P37263" s="99"/>
      <c r="Q37263" s="99"/>
    </row>
    <row r="37264" spans="16:17" x14ac:dyDescent="0.3">
      <c r="P37264" s="99"/>
      <c r="Q37264" s="99"/>
    </row>
    <row r="37265" spans="16:17" x14ac:dyDescent="0.3">
      <c r="P37265" s="99"/>
      <c r="Q37265" s="99"/>
    </row>
    <row r="37266" spans="16:17" x14ac:dyDescent="0.3">
      <c r="P37266" s="99"/>
      <c r="Q37266" s="99"/>
    </row>
    <row r="37267" spans="16:17" x14ac:dyDescent="0.3">
      <c r="P37267" s="99"/>
      <c r="Q37267" s="99"/>
    </row>
    <row r="37268" spans="16:17" x14ac:dyDescent="0.3">
      <c r="P37268" s="99"/>
      <c r="Q37268" s="99"/>
    </row>
    <row r="37269" spans="16:17" x14ac:dyDescent="0.3">
      <c r="P37269" s="99"/>
      <c r="Q37269" s="99"/>
    </row>
    <row r="37270" spans="16:17" x14ac:dyDescent="0.3">
      <c r="P37270" s="99"/>
      <c r="Q37270" s="99"/>
    </row>
    <row r="37271" spans="16:17" x14ac:dyDescent="0.3">
      <c r="P37271" s="99"/>
      <c r="Q37271" s="99"/>
    </row>
    <row r="37272" spans="16:17" x14ac:dyDescent="0.3">
      <c r="P37272" s="99"/>
      <c r="Q37272" s="99"/>
    </row>
    <row r="37273" spans="16:17" x14ac:dyDescent="0.3">
      <c r="P37273" s="99"/>
      <c r="Q37273" s="99"/>
    </row>
    <row r="37274" spans="16:17" x14ac:dyDescent="0.3">
      <c r="P37274" s="99"/>
      <c r="Q37274" s="99"/>
    </row>
    <row r="37275" spans="16:17" x14ac:dyDescent="0.3">
      <c r="P37275" s="99"/>
      <c r="Q37275" s="99"/>
    </row>
    <row r="37276" spans="16:17" x14ac:dyDescent="0.3">
      <c r="P37276" s="99"/>
      <c r="Q37276" s="99"/>
    </row>
    <row r="37277" spans="16:17" x14ac:dyDescent="0.3">
      <c r="P37277" s="99"/>
      <c r="Q37277" s="99"/>
    </row>
    <row r="37278" spans="16:17" x14ac:dyDescent="0.3">
      <c r="P37278" s="99"/>
      <c r="Q37278" s="99"/>
    </row>
    <row r="37279" spans="16:17" x14ac:dyDescent="0.3">
      <c r="P37279" s="99"/>
      <c r="Q37279" s="99"/>
    </row>
    <row r="37280" spans="16:17" x14ac:dyDescent="0.3">
      <c r="P37280" s="99"/>
      <c r="Q37280" s="99"/>
    </row>
    <row r="37281" spans="16:17" x14ac:dyDescent="0.3">
      <c r="P37281" s="99"/>
      <c r="Q37281" s="99"/>
    </row>
    <row r="37282" spans="16:17" x14ac:dyDescent="0.3">
      <c r="P37282" s="99"/>
      <c r="Q37282" s="99"/>
    </row>
    <row r="37283" spans="16:17" x14ac:dyDescent="0.3">
      <c r="P37283" s="99"/>
      <c r="Q37283" s="99"/>
    </row>
    <row r="37284" spans="16:17" x14ac:dyDescent="0.3">
      <c r="P37284" s="99"/>
      <c r="Q37284" s="99"/>
    </row>
    <row r="37285" spans="16:17" x14ac:dyDescent="0.3">
      <c r="P37285" s="99"/>
      <c r="Q37285" s="99"/>
    </row>
    <row r="37286" spans="16:17" x14ac:dyDescent="0.3">
      <c r="P37286" s="99"/>
      <c r="Q37286" s="99"/>
    </row>
    <row r="37287" spans="16:17" x14ac:dyDescent="0.3">
      <c r="P37287" s="99"/>
      <c r="Q37287" s="99"/>
    </row>
    <row r="37288" spans="16:17" x14ac:dyDescent="0.3">
      <c r="P37288" s="99"/>
      <c r="Q37288" s="99"/>
    </row>
    <row r="37289" spans="16:17" x14ac:dyDescent="0.3">
      <c r="P37289" s="99"/>
      <c r="Q37289" s="99"/>
    </row>
    <row r="37290" spans="16:17" x14ac:dyDescent="0.3">
      <c r="P37290" s="99"/>
      <c r="Q37290" s="99"/>
    </row>
    <row r="37291" spans="16:17" x14ac:dyDescent="0.3">
      <c r="P37291" s="99"/>
      <c r="Q37291" s="99"/>
    </row>
    <row r="37292" spans="16:17" x14ac:dyDescent="0.3">
      <c r="P37292" s="99"/>
      <c r="Q37292" s="99"/>
    </row>
    <row r="37293" spans="16:17" x14ac:dyDescent="0.3">
      <c r="P37293" s="99"/>
      <c r="Q37293" s="99"/>
    </row>
    <row r="37294" spans="16:17" x14ac:dyDescent="0.3">
      <c r="P37294" s="99"/>
      <c r="Q37294" s="99"/>
    </row>
    <row r="37295" spans="16:17" x14ac:dyDescent="0.3">
      <c r="P37295" s="99"/>
      <c r="Q37295" s="99"/>
    </row>
    <row r="37296" spans="16:17" x14ac:dyDescent="0.3">
      <c r="P37296" s="99"/>
      <c r="Q37296" s="99"/>
    </row>
    <row r="37297" spans="16:17" x14ac:dyDescent="0.3">
      <c r="P37297" s="99"/>
      <c r="Q37297" s="99"/>
    </row>
    <row r="37298" spans="16:17" x14ac:dyDescent="0.3">
      <c r="P37298" s="99"/>
      <c r="Q37298" s="99"/>
    </row>
    <row r="37299" spans="16:17" x14ac:dyDescent="0.3">
      <c r="P37299" s="99"/>
      <c r="Q37299" s="99"/>
    </row>
    <row r="37300" spans="16:17" x14ac:dyDescent="0.3">
      <c r="P37300" s="99"/>
      <c r="Q37300" s="99"/>
    </row>
    <row r="37301" spans="16:17" x14ac:dyDescent="0.3">
      <c r="P37301" s="99"/>
      <c r="Q37301" s="99"/>
    </row>
    <row r="37302" spans="16:17" x14ac:dyDescent="0.3">
      <c r="P37302" s="99"/>
      <c r="Q37302" s="99"/>
    </row>
    <row r="37303" spans="16:17" x14ac:dyDescent="0.3">
      <c r="P37303" s="99"/>
      <c r="Q37303" s="99"/>
    </row>
    <row r="37304" spans="16:17" x14ac:dyDescent="0.3">
      <c r="P37304" s="99"/>
      <c r="Q37304" s="99"/>
    </row>
    <row r="37305" spans="16:17" x14ac:dyDescent="0.3">
      <c r="P37305" s="99"/>
      <c r="Q37305" s="99"/>
    </row>
    <row r="37306" spans="16:17" x14ac:dyDescent="0.3">
      <c r="P37306" s="99"/>
      <c r="Q37306" s="99"/>
    </row>
    <row r="37307" spans="16:17" x14ac:dyDescent="0.3">
      <c r="P37307" s="99"/>
      <c r="Q37307" s="99"/>
    </row>
    <row r="37308" spans="16:17" x14ac:dyDescent="0.3">
      <c r="P37308" s="99"/>
      <c r="Q37308" s="99"/>
    </row>
    <row r="37309" spans="16:17" x14ac:dyDescent="0.3">
      <c r="P37309" s="99"/>
      <c r="Q37309" s="99"/>
    </row>
    <row r="37310" spans="16:17" x14ac:dyDescent="0.3">
      <c r="P37310" s="99"/>
      <c r="Q37310" s="99"/>
    </row>
    <row r="37311" spans="16:17" x14ac:dyDescent="0.3">
      <c r="P37311" s="99"/>
      <c r="Q37311" s="99"/>
    </row>
    <row r="37312" spans="16:17" x14ac:dyDescent="0.3">
      <c r="P37312" s="99"/>
      <c r="Q37312" s="99"/>
    </row>
    <row r="37313" spans="16:17" x14ac:dyDescent="0.3">
      <c r="P37313" s="99"/>
      <c r="Q37313" s="99"/>
    </row>
    <row r="37314" spans="16:17" x14ac:dyDescent="0.3">
      <c r="P37314" s="99"/>
      <c r="Q37314" s="99"/>
    </row>
    <row r="37315" spans="16:17" x14ac:dyDescent="0.3">
      <c r="P37315" s="99"/>
      <c r="Q37315" s="99"/>
    </row>
    <row r="37316" spans="16:17" x14ac:dyDescent="0.3">
      <c r="P37316" s="99"/>
      <c r="Q37316" s="99"/>
    </row>
    <row r="37317" spans="16:17" x14ac:dyDescent="0.3">
      <c r="P37317" s="99"/>
      <c r="Q37317" s="99"/>
    </row>
    <row r="37318" spans="16:17" x14ac:dyDescent="0.3">
      <c r="P37318" s="99"/>
      <c r="Q37318" s="99"/>
    </row>
    <row r="37319" spans="16:17" x14ac:dyDescent="0.3">
      <c r="P37319" s="99"/>
      <c r="Q37319" s="99"/>
    </row>
    <row r="37320" spans="16:17" x14ac:dyDescent="0.3">
      <c r="P37320" s="99"/>
      <c r="Q37320" s="99"/>
    </row>
    <row r="37321" spans="16:17" x14ac:dyDescent="0.3">
      <c r="P37321" s="99"/>
      <c r="Q37321" s="99"/>
    </row>
    <row r="37322" spans="16:17" x14ac:dyDescent="0.3">
      <c r="P37322" s="99"/>
      <c r="Q37322" s="99"/>
    </row>
    <row r="37323" spans="16:17" x14ac:dyDescent="0.3">
      <c r="P37323" s="99"/>
      <c r="Q37323" s="99"/>
    </row>
    <row r="37324" spans="16:17" x14ac:dyDescent="0.3">
      <c r="P37324" s="99"/>
      <c r="Q37324" s="99"/>
    </row>
    <row r="37325" spans="16:17" x14ac:dyDescent="0.3">
      <c r="P37325" s="99"/>
      <c r="Q37325" s="99"/>
    </row>
    <row r="37326" spans="16:17" x14ac:dyDescent="0.3">
      <c r="P37326" s="99"/>
      <c r="Q37326" s="99"/>
    </row>
    <row r="37327" spans="16:17" x14ac:dyDescent="0.3">
      <c r="P37327" s="99"/>
      <c r="Q37327" s="99"/>
    </row>
    <row r="37328" spans="16:17" x14ac:dyDescent="0.3">
      <c r="P37328" s="99"/>
      <c r="Q37328" s="99"/>
    </row>
    <row r="37329" spans="16:17" x14ac:dyDescent="0.3">
      <c r="P37329" s="99"/>
      <c r="Q37329" s="99"/>
    </row>
    <row r="37330" spans="16:17" x14ac:dyDescent="0.3">
      <c r="P37330" s="99"/>
      <c r="Q37330" s="99"/>
    </row>
    <row r="37331" spans="16:17" x14ac:dyDescent="0.3">
      <c r="P37331" s="99"/>
      <c r="Q37331" s="99"/>
    </row>
    <row r="37332" spans="16:17" x14ac:dyDescent="0.3">
      <c r="P37332" s="99"/>
      <c r="Q37332" s="99"/>
    </row>
    <row r="37333" spans="16:17" x14ac:dyDescent="0.3">
      <c r="P37333" s="99"/>
      <c r="Q37333" s="99"/>
    </row>
    <row r="37334" spans="16:17" x14ac:dyDescent="0.3">
      <c r="P37334" s="99"/>
      <c r="Q37334" s="99"/>
    </row>
    <row r="37335" spans="16:17" x14ac:dyDescent="0.3">
      <c r="P37335" s="99"/>
      <c r="Q37335" s="99"/>
    </row>
    <row r="37336" spans="16:17" x14ac:dyDescent="0.3">
      <c r="P37336" s="99"/>
      <c r="Q37336" s="99"/>
    </row>
    <row r="37337" spans="16:17" x14ac:dyDescent="0.3">
      <c r="P37337" s="99"/>
      <c r="Q37337" s="99"/>
    </row>
    <row r="37338" spans="16:17" x14ac:dyDescent="0.3">
      <c r="P37338" s="99"/>
      <c r="Q37338" s="99"/>
    </row>
    <row r="37339" spans="16:17" x14ac:dyDescent="0.3">
      <c r="P37339" s="99"/>
      <c r="Q37339" s="99"/>
    </row>
    <row r="37340" spans="16:17" x14ac:dyDescent="0.3">
      <c r="P37340" s="99"/>
      <c r="Q37340" s="99"/>
    </row>
    <row r="37341" spans="16:17" x14ac:dyDescent="0.3">
      <c r="P37341" s="99"/>
      <c r="Q37341" s="99"/>
    </row>
    <row r="37342" spans="16:17" x14ac:dyDescent="0.3">
      <c r="P37342" s="99"/>
      <c r="Q37342" s="99"/>
    </row>
    <row r="37343" spans="16:17" x14ac:dyDescent="0.3">
      <c r="P37343" s="99"/>
      <c r="Q37343" s="99"/>
    </row>
    <row r="37344" spans="16:17" x14ac:dyDescent="0.3">
      <c r="P37344" s="99"/>
      <c r="Q37344" s="99"/>
    </row>
    <row r="37345" spans="16:17" x14ac:dyDescent="0.3">
      <c r="P37345" s="99"/>
      <c r="Q37345" s="99"/>
    </row>
    <row r="37346" spans="16:17" x14ac:dyDescent="0.3">
      <c r="P37346" s="99"/>
      <c r="Q37346" s="99"/>
    </row>
    <row r="37347" spans="16:17" x14ac:dyDescent="0.3">
      <c r="P37347" s="99"/>
      <c r="Q37347" s="99"/>
    </row>
    <row r="37348" spans="16:17" x14ac:dyDescent="0.3">
      <c r="P37348" s="99"/>
      <c r="Q37348" s="99"/>
    </row>
    <row r="37349" spans="16:17" x14ac:dyDescent="0.3">
      <c r="P37349" s="99"/>
      <c r="Q37349" s="99"/>
    </row>
    <row r="37350" spans="16:17" x14ac:dyDescent="0.3">
      <c r="P37350" s="99"/>
      <c r="Q37350" s="99"/>
    </row>
    <row r="37351" spans="16:17" x14ac:dyDescent="0.3">
      <c r="P37351" s="99"/>
      <c r="Q37351" s="99"/>
    </row>
    <row r="37352" spans="16:17" x14ac:dyDescent="0.3">
      <c r="P37352" s="99"/>
      <c r="Q37352" s="99"/>
    </row>
    <row r="37353" spans="16:17" x14ac:dyDescent="0.3">
      <c r="P37353" s="99"/>
      <c r="Q37353" s="99"/>
    </row>
    <row r="37354" spans="16:17" x14ac:dyDescent="0.3">
      <c r="P37354" s="99"/>
      <c r="Q37354" s="99"/>
    </row>
    <row r="37355" spans="16:17" x14ac:dyDescent="0.3">
      <c r="P37355" s="99"/>
      <c r="Q37355" s="99"/>
    </row>
    <row r="37356" spans="16:17" x14ac:dyDescent="0.3">
      <c r="P37356" s="99"/>
      <c r="Q37356" s="99"/>
    </row>
    <row r="37357" spans="16:17" x14ac:dyDescent="0.3">
      <c r="P37357" s="99"/>
      <c r="Q37357" s="99"/>
    </row>
    <row r="37358" spans="16:17" x14ac:dyDescent="0.3">
      <c r="P37358" s="99"/>
      <c r="Q37358" s="99"/>
    </row>
    <row r="37359" spans="16:17" x14ac:dyDescent="0.3">
      <c r="P37359" s="99"/>
      <c r="Q37359" s="99"/>
    </row>
    <row r="37360" spans="16:17" x14ac:dyDescent="0.3">
      <c r="P37360" s="99"/>
      <c r="Q37360" s="99"/>
    </row>
    <row r="37361" spans="16:17" x14ac:dyDescent="0.3">
      <c r="P37361" s="99"/>
      <c r="Q37361" s="99"/>
    </row>
    <row r="37362" spans="16:17" x14ac:dyDescent="0.3">
      <c r="P37362" s="99"/>
      <c r="Q37362" s="99"/>
    </row>
    <row r="37363" spans="16:17" x14ac:dyDescent="0.3">
      <c r="P37363" s="99"/>
      <c r="Q37363" s="99"/>
    </row>
    <row r="37364" spans="16:17" x14ac:dyDescent="0.3">
      <c r="P37364" s="99"/>
      <c r="Q37364" s="99"/>
    </row>
    <row r="37365" spans="16:17" x14ac:dyDescent="0.3">
      <c r="P37365" s="99"/>
      <c r="Q37365" s="99"/>
    </row>
    <row r="37366" spans="16:17" x14ac:dyDescent="0.3">
      <c r="P37366" s="99"/>
      <c r="Q37366" s="99"/>
    </row>
    <row r="37367" spans="16:17" x14ac:dyDescent="0.3">
      <c r="P37367" s="99"/>
      <c r="Q37367" s="99"/>
    </row>
    <row r="37368" spans="16:17" x14ac:dyDescent="0.3">
      <c r="P37368" s="99"/>
      <c r="Q37368" s="99"/>
    </row>
    <row r="37369" spans="16:17" x14ac:dyDescent="0.3">
      <c r="P37369" s="99"/>
      <c r="Q37369" s="99"/>
    </row>
    <row r="37370" spans="16:17" x14ac:dyDescent="0.3">
      <c r="P37370" s="99"/>
      <c r="Q37370" s="99"/>
    </row>
    <row r="37371" spans="16:17" x14ac:dyDescent="0.3">
      <c r="P37371" s="99"/>
      <c r="Q37371" s="99"/>
    </row>
    <row r="37372" spans="16:17" x14ac:dyDescent="0.3">
      <c r="P37372" s="99"/>
      <c r="Q37372" s="99"/>
    </row>
    <row r="37373" spans="16:17" x14ac:dyDescent="0.3">
      <c r="P37373" s="99"/>
      <c r="Q37373" s="99"/>
    </row>
    <row r="37374" spans="16:17" x14ac:dyDescent="0.3">
      <c r="P37374" s="99"/>
      <c r="Q37374" s="99"/>
    </row>
    <row r="37375" spans="16:17" x14ac:dyDescent="0.3">
      <c r="P37375" s="99"/>
      <c r="Q37375" s="99"/>
    </row>
    <row r="37376" spans="16:17" x14ac:dyDescent="0.3">
      <c r="P37376" s="99"/>
      <c r="Q37376" s="99"/>
    </row>
    <row r="37377" spans="16:17" x14ac:dyDescent="0.3">
      <c r="P37377" s="99"/>
      <c r="Q37377" s="99"/>
    </row>
    <row r="37378" spans="16:17" x14ac:dyDescent="0.3">
      <c r="P37378" s="99"/>
      <c r="Q37378" s="99"/>
    </row>
    <row r="37379" spans="16:17" x14ac:dyDescent="0.3">
      <c r="P37379" s="99"/>
      <c r="Q37379" s="99"/>
    </row>
    <row r="37380" spans="16:17" x14ac:dyDescent="0.3">
      <c r="P37380" s="99"/>
      <c r="Q37380" s="99"/>
    </row>
    <row r="37381" spans="16:17" x14ac:dyDescent="0.3">
      <c r="P37381" s="99"/>
      <c r="Q37381" s="99"/>
    </row>
    <row r="37382" spans="16:17" x14ac:dyDescent="0.3">
      <c r="P37382" s="99"/>
      <c r="Q37382" s="99"/>
    </row>
    <row r="37383" spans="16:17" x14ac:dyDescent="0.3">
      <c r="P37383" s="99"/>
      <c r="Q37383" s="99"/>
    </row>
    <row r="37384" spans="16:17" x14ac:dyDescent="0.3">
      <c r="P37384" s="99"/>
      <c r="Q37384" s="99"/>
    </row>
    <row r="37385" spans="16:17" x14ac:dyDescent="0.3">
      <c r="P37385" s="99"/>
      <c r="Q37385" s="99"/>
    </row>
    <row r="37386" spans="16:17" x14ac:dyDescent="0.3">
      <c r="P37386" s="99"/>
      <c r="Q37386" s="99"/>
    </row>
    <row r="37387" spans="16:17" x14ac:dyDescent="0.3">
      <c r="P37387" s="99"/>
      <c r="Q37387" s="99"/>
    </row>
    <row r="37388" spans="16:17" x14ac:dyDescent="0.3">
      <c r="P37388" s="99"/>
      <c r="Q37388" s="99"/>
    </row>
    <row r="37389" spans="16:17" x14ac:dyDescent="0.3">
      <c r="P37389" s="99"/>
      <c r="Q37389" s="99"/>
    </row>
    <row r="37390" spans="16:17" x14ac:dyDescent="0.3">
      <c r="P37390" s="99"/>
      <c r="Q37390" s="99"/>
    </row>
    <row r="37391" spans="16:17" x14ac:dyDescent="0.3">
      <c r="P37391" s="99"/>
      <c r="Q37391" s="99"/>
    </row>
    <row r="37392" spans="16:17" x14ac:dyDescent="0.3">
      <c r="P37392" s="99"/>
      <c r="Q37392" s="99"/>
    </row>
    <row r="37393" spans="16:17" x14ac:dyDescent="0.3">
      <c r="P37393" s="99"/>
      <c r="Q37393" s="99"/>
    </row>
    <row r="37394" spans="16:17" x14ac:dyDescent="0.3">
      <c r="P37394" s="99"/>
      <c r="Q37394" s="99"/>
    </row>
    <row r="37395" spans="16:17" x14ac:dyDescent="0.3">
      <c r="P37395" s="99"/>
      <c r="Q37395" s="99"/>
    </row>
    <row r="37396" spans="16:17" x14ac:dyDescent="0.3">
      <c r="P37396" s="99"/>
      <c r="Q37396" s="99"/>
    </row>
    <row r="37397" spans="16:17" x14ac:dyDescent="0.3">
      <c r="P37397" s="99"/>
      <c r="Q37397" s="99"/>
    </row>
    <row r="37398" spans="16:17" x14ac:dyDescent="0.3">
      <c r="P37398" s="99"/>
      <c r="Q37398" s="99"/>
    </row>
    <row r="37399" spans="16:17" x14ac:dyDescent="0.3">
      <c r="P37399" s="99"/>
      <c r="Q37399" s="99"/>
    </row>
    <row r="37400" spans="16:17" x14ac:dyDescent="0.3">
      <c r="P37400" s="99"/>
      <c r="Q37400" s="99"/>
    </row>
    <row r="37401" spans="16:17" x14ac:dyDescent="0.3">
      <c r="P37401" s="99"/>
      <c r="Q37401" s="99"/>
    </row>
    <row r="37402" spans="16:17" x14ac:dyDescent="0.3">
      <c r="P37402" s="99"/>
      <c r="Q37402" s="99"/>
    </row>
    <row r="37403" spans="16:17" x14ac:dyDescent="0.3">
      <c r="P37403" s="99"/>
      <c r="Q37403" s="99"/>
    </row>
    <row r="37404" spans="16:17" x14ac:dyDescent="0.3">
      <c r="P37404" s="99"/>
      <c r="Q37404" s="99"/>
    </row>
    <row r="37405" spans="16:17" x14ac:dyDescent="0.3">
      <c r="P37405" s="99"/>
      <c r="Q37405" s="99"/>
    </row>
    <row r="37406" spans="16:17" x14ac:dyDescent="0.3">
      <c r="P37406" s="99"/>
      <c r="Q37406" s="99"/>
    </row>
    <row r="37407" spans="16:17" x14ac:dyDescent="0.3">
      <c r="P37407" s="99"/>
      <c r="Q37407" s="99"/>
    </row>
    <row r="37408" spans="16:17" x14ac:dyDescent="0.3">
      <c r="P37408" s="99"/>
      <c r="Q37408" s="99"/>
    </row>
    <row r="37409" spans="16:17" x14ac:dyDescent="0.3">
      <c r="P37409" s="99"/>
      <c r="Q37409" s="99"/>
    </row>
    <row r="37410" spans="16:17" x14ac:dyDescent="0.3">
      <c r="P37410" s="99"/>
      <c r="Q37410" s="99"/>
    </row>
    <row r="37411" spans="16:17" x14ac:dyDescent="0.3">
      <c r="P37411" s="99"/>
      <c r="Q37411" s="99"/>
    </row>
    <row r="37412" spans="16:17" x14ac:dyDescent="0.3">
      <c r="P37412" s="99"/>
      <c r="Q37412" s="99"/>
    </row>
    <row r="37413" spans="16:17" x14ac:dyDescent="0.3">
      <c r="P37413" s="99"/>
      <c r="Q37413" s="99"/>
    </row>
    <row r="37414" spans="16:17" x14ac:dyDescent="0.3">
      <c r="P37414" s="99"/>
      <c r="Q37414" s="99"/>
    </row>
    <row r="37415" spans="16:17" x14ac:dyDescent="0.3">
      <c r="P37415" s="99"/>
      <c r="Q37415" s="99"/>
    </row>
    <row r="37416" spans="16:17" x14ac:dyDescent="0.3">
      <c r="P37416" s="99"/>
      <c r="Q37416" s="99"/>
    </row>
    <row r="37417" spans="16:17" x14ac:dyDescent="0.3">
      <c r="P37417" s="99"/>
      <c r="Q37417" s="99"/>
    </row>
    <row r="37418" spans="16:17" x14ac:dyDescent="0.3">
      <c r="P37418" s="99"/>
      <c r="Q37418" s="99"/>
    </row>
    <row r="37419" spans="16:17" x14ac:dyDescent="0.3">
      <c r="P37419" s="99"/>
      <c r="Q37419" s="99"/>
    </row>
    <row r="37420" spans="16:17" x14ac:dyDescent="0.3">
      <c r="P37420" s="99"/>
      <c r="Q37420" s="99"/>
    </row>
    <row r="37421" spans="16:17" x14ac:dyDescent="0.3">
      <c r="P37421" s="99"/>
      <c r="Q37421" s="99"/>
    </row>
    <row r="37422" spans="16:17" x14ac:dyDescent="0.3">
      <c r="P37422" s="99"/>
      <c r="Q37422" s="99"/>
    </row>
    <row r="37423" spans="16:17" x14ac:dyDescent="0.3">
      <c r="P37423" s="99"/>
      <c r="Q37423" s="99"/>
    </row>
    <row r="37424" spans="16:17" x14ac:dyDescent="0.3">
      <c r="P37424" s="99"/>
      <c r="Q37424" s="99"/>
    </row>
    <row r="37425" spans="16:17" x14ac:dyDescent="0.3">
      <c r="P37425" s="99"/>
      <c r="Q37425" s="99"/>
    </row>
    <row r="37426" spans="16:17" x14ac:dyDescent="0.3">
      <c r="P37426" s="99"/>
      <c r="Q37426" s="99"/>
    </row>
    <row r="37427" spans="16:17" x14ac:dyDescent="0.3">
      <c r="P37427" s="99"/>
      <c r="Q37427" s="99"/>
    </row>
    <row r="37428" spans="16:17" x14ac:dyDescent="0.3">
      <c r="P37428" s="99"/>
      <c r="Q37428" s="99"/>
    </row>
    <row r="37429" spans="16:17" x14ac:dyDescent="0.3">
      <c r="P37429" s="99"/>
      <c r="Q37429" s="99"/>
    </row>
    <row r="37430" spans="16:17" x14ac:dyDescent="0.3">
      <c r="P37430" s="99"/>
      <c r="Q37430" s="99"/>
    </row>
    <row r="37431" spans="16:17" x14ac:dyDescent="0.3">
      <c r="P37431" s="99"/>
      <c r="Q37431" s="99"/>
    </row>
    <row r="37432" spans="16:17" x14ac:dyDescent="0.3">
      <c r="P37432" s="99"/>
      <c r="Q37432" s="99"/>
    </row>
    <row r="37433" spans="16:17" x14ac:dyDescent="0.3">
      <c r="P37433" s="99"/>
      <c r="Q37433" s="99"/>
    </row>
    <row r="37434" spans="16:17" x14ac:dyDescent="0.3">
      <c r="P37434" s="99"/>
      <c r="Q37434" s="99"/>
    </row>
    <row r="37435" spans="16:17" x14ac:dyDescent="0.3">
      <c r="P37435" s="99"/>
      <c r="Q37435" s="99"/>
    </row>
    <row r="37436" spans="16:17" x14ac:dyDescent="0.3">
      <c r="P37436" s="99"/>
      <c r="Q37436" s="99"/>
    </row>
    <row r="37437" spans="16:17" x14ac:dyDescent="0.3">
      <c r="P37437" s="99"/>
      <c r="Q37437" s="99"/>
    </row>
    <row r="37438" spans="16:17" x14ac:dyDescent="0.3">
      <c r="P37438" s="99"/>
      <c r="Q37438" s="99"/>
    </row>
    <row r="37439" spans="16:17" x14ac:dyDescent="0.3">
      <c r="P37439" s="99"/>
      <c r="Q37439" s="99"/>
    </row>
    <row r="37440" spans="16:17" x14ac:dyDescent="0.3">
      <c r="P37440" s="99"/>
      <c r="Q37440" s="99"/>
    </row>
    <row r="37441" spans="16:17" x14ac:dyDescent="0.3">
      <c r="P37441" s="99"/>
      <c r="Q37441" s="99"/>
    </row>
    <row r="37442" spans="16:17" x14ac:dyDescent="0.3">
      <c r="P37442" s="99"/>
      <c r="Q37442" s="99"/>
    </row>
    <row r="37443" spans="16:17" x14ac:dyDescent="0.3">
      <c r="P37443" s="99"/>
      <c r="Q37443" s="99"/>
    </row>
    <row r="37444" spans="16:17" x14ac:dyDescent="0.3">
      <c r="P37444" s="99"/>
      <c r="Q37444" s="99"/>
    </row>
    <row r="37445" spans="16:17" x14ac:dyDescent="0.3">
      <c r="P37445" s="99"/>
      <c r="Q37445" s="99"/>
    </row>
    <row r="37446" spans="16:17" x14ac:dyDescent="0.3">
      <c r="P37446" s="99"/>
      <c r="Q37446" s="99"/>
    </row>
    <row r="37447" spans="16:17" x14ac:dyDescent="0.3">
      <c r="P37447" s="99"/>
      <c r="Q37447" s="99"/>
    </row>
    <row r="37448" spans="16:17" x14ac:dyDescent="0.3">
      <c r="P37448" s="99"/>
      <c r="Q37448" s="99"/>
    </row>
    <row r="37449" spans="16:17" x14ac:dyDescent="0.3">
      <c r="P37449" s="99"/>
      <c r="Q37449" s="99"/>
    </row>
    <row r="37450" spans="16:17" x14ac:dyDescent="0.3">
      <c r="P37450" s="99"/>
      <c r="Q37450" s="99"/>
    </row>
    <row r="37451" spans="16:17" x14ac:dyDescent="0.3">
      <c r="P37451" s="99"/>
      <c r="Q37451" s="99"/>
    </row>
    <row r="37452" spans="16:17" x14ac:dyDescent="0.3">
      <c r="P37452" s="99"/>
      <c r="Q37452" s="99"/>
    </row>
    <row r="37453" spans="16:17" x14ac:dyDescent="0.3">
      <c r="P37453" s="99"/>
      <c r="Q37453" s="99"/>
    </row>
    <row r="37454" spans="16:17" x14ac:dyDescent="0.3">
      <c r="P37454" s="99"/>
      <c r="Q37454" s="99"/>
    </row>
    <row r="37455" spans="16:17" x14ac:dyDescent="0.3">
      <c r="P37455" s="99"/>
      <c r="Q37455" s="99"/>
    </row>
    <row r="37456" spans="16:17" x14ac:dyDescent="0.3">
      <c r="P37456" s="99"/>
      <c r="Q37456" s="99"/>
    </row>
    <row r="37457" spans="16:17" x14ac:dyDescent="0.3">
      <c r="P37457" s="99"/>
      <c r="Q37457" s="99"/>
    </row>
    <row r="37458" spans="16:17" x14ac:dyDescent="0.3">
      <c r="P37458" s="99"/>
      <c r="Q37458" s="99"/>
    </row>
    <row r="37459" spans="16:17" x14ac:dyDescent="0.3">
      <c r="P37459" s="99"/>
      <c r="Q37459" s="99"/>
    </row>
    <row r="37460" spans="16:17" x14ac:dyDescent="0.3">
      <c r="P37460" s="99"/>
      <c r="Q37460" s="99"/>
    </row>
    <row r="37461" spans="16:17" x14ac:dyDescent="0.3">
      <c r="P37461" s="99"/>
      <c r="Q37461" s="99"/>
    </row>
    <row r="37462" spans="16:17" x14ac:dyDescent="0.3">
      <c r="P37462" s="99"/>
      <c r="Q37462" s="99"/>
    </row>
    <row r="37463" spans="16:17" x14ac:dyDescent="0.3">
      <c r="P37463" s="99"/>
      <c r="Q37463" s="99"/>
    </row>
    <row r="37464" spans="16:17" x14ac:dyDescent="0.3">
      <c r="P37464" s="99"/>
      <c r="Q37464" s="99"/>
    </row>
    <row r="37465" spans="16:17" x14ac:dyDescent="0.3">
      <c r="P37465" s="99"/>
      <c r="Q37465" s="99"/>
    </row>
    <row r="37466" spans="16:17" x14ac:dyDescent="0.3">
      <c r="P37466" s="99"/>
      <c r="Q37466" s="99"/>
    </row>
    <row r="37467" spans="16:17" x14ac:dyDescent="0.3">
      <c r="P37467" s="99"/>
      <c r="Q37467" s="99"/>
    </row>
    <row r="37468" spans="16:17" x14ac:dyDescent="0.3">
      <c r="P37468" s="99"/>
      <c r="Q37468" s="99"/>
    </row>
    <row r="37469" spans="16:17" x14ac:dyDescent="0.3">
      <c r="P37469" s="99"/>
      <c r="Q37469" s="99"/>
    </row>
    <row r="37470" spans="16:17" x14ac:dyDescent="0.3">
      <c r="P37470" s="99"/>
      <c r="Q37470" s="99"/>
    </row>
    <row r="37471" spans="16:17" x14ac:dyDescent="0.3">
      <c r="P37471" s="99"/>
      <c r="Q37471" s="99"/>
    </row>
    <row r="37472" spans="16:17" x14ac:dyDescent="0.3">
      <c r="P37472" s="99"/>
      <c r="Q37472" s="99"/>
    </row>
    <row r="37473" spans="16:17" x14ac:dyDescent="0.3">
      <c r="P37473" s="99"/>
      <c r="Q37473" s="99"/>
    </row>
    <row r="37474" spans="16:17" x14ac:dyDescent="0.3">
      <c r="P37474" s="99"/>
      <c r="Q37474" s="99"/>
    </row>
    <row r="37475" spans="16:17" x14ac:dyDescent="0.3">
      <c r="P37475" s="99"/>
      <c r="Q37475" s="99"/>
    </row>
    <row r="37476" spans="16:17" x14ac:dyDescent="0.3">
      <c r="P37476" s="99"/>
      <c r="Q37476" s="99"/>
    </row>
    <row r="37477" spans="16:17" x14ac:dyDescent="0.3">
      <c r="P37477" s="99"/>
      <c r="Q37477" s="99"/>
    </row>
    <row r="37478" spans="16:17" x14ac:dyDescent="0.3">
      <c r="P37478" s="99"/>
      <c r="Q37478" s="99"/>
    </row>
    <row r="37479" spans="16:17" x14ac:dyDescent="0.3">
      <c r="P37479" s="99"/>
      <c r="Q37479" s="99"/>
    </row>
    <row r="37480" spans="16:17" x14ac:dyDescent="0.3">
      <c r="P37480" s="99"/>
      <c r="Q37480" s="99"/>
    </row>
    <row r="37481" spans="16:17" x14ac:dyDescent="0.3">
      <c r="P37481" s="99"/>
      <c r="Q37481" s="99"/>
    </row>
    <row r="37482" spans="16:17" x14ac:dyDescent="0.3">
      <c r="P37482" s="99"/>
      <c r="Q37482" s="99"/>
    </row>
    <row r="37483" spans="16:17" x14ac:dyDescent="0.3">
      <c r="P37483" s="99"/>
      <c r="Q37483" s="99"/>
    </row>
    <row r="37484" spans="16:17" x14ac:dyDescent="0.3">
      <c r="P37484" s="99"/>
      <c r="Q37484" s="99"/>
    </row>
    <row r="37485" spans="16:17" x14ac:dyDescent="0.3">
      <c r="P37485" s="99"/>
      <c r="Q37485" s="99"/>
    </row>
    <row r="37486" spans="16:17" x14ac:dyDescent="0.3">
      <c r="P37486" s="99"/>
      <c r="Q37486" s="99"/>
    </row>
    <row r="37487" spans="16:17" x14ac:dyDescent="0.3">
      <c r="P37487" s="99"/>
      <c r="Q37487" s="99"/>
    </row>
    <row r="37488" spans="16:17" x14ac:dyDescent="0.3">
      <c r="P37488" s="99"/>
      <c r="Q37488" s="99"/>
    </row>
    <row r="37489" spans="16:17" x14ac:dyDescent="0.3">
      <c r="P37489" s="99"/>
      <c r="Q37489" s="99"/>
    </row>
    <row r="37490" spans="16:17" x14ac:dyDescent="0.3">
      <c r="P37490" s="99"/>
      <c r="Q37490" s="99"/>
    </row>
    <row r="37491" spans="16:17" x14ac:dyDescent="0.3">
      <c r="P37491" s="99"/>
      <c r="Q37491" s="99"/>
    </row>
    <row r="37492" spans="16:17" x14ac:dyDescent="0.3">
      <c r="P37492" s="99"/>
      <c r="Q37492" s="99"/>
    </row>
    <row r="37493" spans="16:17" x14ac:dyDescent="0.3">
      <c r="P37493" s="99"/>
      <c r="Q37493" s="99"/>
    </row>
    <row r="37494" spans="16:17" x14ac:dyDescent="0.3">
      <c r="P37494" s="99"/>
      <c r="Q37494" s="99"/>
    </row>
    <row r="37495" spans="16:17" x14ac:dyDescent="0.3">
      <c r="P37495" s="99"/>
      <c r="Q37495" s="99"/>
    </row>
    <row r="37496" spans="16:17" x14ac:dyDescent="0.3">
      <c r="P37496" s="99"/>
      <c r="Q37496" s="99"/>
    </row>
    <row r="37497" spans="16:17" x14ac:dyDescent="0.3">
      <c r="P37497" s="99"/>
      <c r="Q37497" s="99"/>
    </row>
    <row r="37498" spans="16:17" x14ac:dyDescent="0.3">
      <c r="P37498" s="99"/>
      <c r="Q37498" s="99"/>
    </row>
    <row r="37499" spans="16:17" x14ac:dyDescent="0.3">
      <c r="P37499" s="99"/>
      <c r="Q37499" s="99"/>
    </row>
    <row r="37500" spans="16:17" x14ac:dyDescent="0.3">
      <c r="P37500" s="99"/>
      <c r="Q37500" s="99"/>
    </row>
    <row r="37501" spans="16:17" x14ac:dyDescent="0.3">
      <c r="P37501" s="99"/>
      <c r="Q37501" s="99"/>
    </row>
    <row r="37502" spans="16:17" x14ac:dyDescent="0.3">
      <c r="P37502" s="99"/>
      <c r="Q37502" s="99"/>
    </row>
    <row r="37503" spans="16:17" x14ac:dyDescent="0.3">
      <c r="P37503" s="99"/>
      <c r="Q37503" s="99"/>
    </row>
    <row r="37504" spans="16:17" x14ac:dyDescent="0.3">
      <c r="P37504" s="99"/>
      <c r="Q37504" s="99"/>
    </row>
    <row r="37505" spans="16:17" x14ac:dyDescent="0.3">
      <c r="P37505" s="99"/>
      <c r="Q37505" s="99"/>
    </row>
    <row r="37506" spans="16:17" x14ac:dyDescent="0.3">
      <c r="P37506" s="99"/>
      <c r="Q37506" s="99"/>
    </row>
    <row r="37507" spans="16:17" x14ac:dyDescent="0.3">
      <c r="P37507" s="99"/>
      <c r="Q37507" s="99"/>
    </row>
    <row r="37508" spans="16:17" x14ac:dyDescent="0.3">
      <c r="P37508" s="99"/>
      <c r="Q37508" s="99"/>
    </row>
    <row r="37509" spans="16:17" x14ac:dyDescent="0.3">
      <c r="P37509" s="99"/>
      <c r="Q37509" s="99"/>
    </row>
    <row r="37510" spans="16:17" x14ac:dyDescent="0.3">
      <c r="P37510" s="99"/>
      <c r="Q37510" s="99"/>
    </row>
    <row r="37511" spans="16:17" x14ac:dyDescent="0.3">
      <c r="P37511" s="99"/>
      <c r="Q37511" s="99"/>
    </row>
    <row r="37512" spans="16:17" x14ac:dyDescent="0.3">
      <c r="P37512" s="99"/>
      <c r="Q37512" s="99"/>
    </row>
    <row r="37513" spans="16:17" x14ac:dyDescent="0.3">
      <c r="P37513" s="99"/>
      <c r="Q37513" s="99"/>
    </row>
  </sheetData>
  <mergeCells count="3">
    <mergeCell ref="J6:L6"/>
    <mergeCell ref="H2:J2"/>
    <mergeCell ref="E6:H6"/>
  </mergeCells>
  <phoneticPr fontId="18" type="noConversion"/>
  <pageMargins left="0.7" right="0.7" top="0.75" bottom="0.75" header="0.3" footer="0.3"/>
  <ignoredErrors>
    <ignoredError sqref="B8:B55 B56:B67" numberStoredAsText="1"/>
    <ignoredError sqref="G4 I4 Q20:Q55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1BAC1-8EE2-4840-B852-C8938301BC9E}">
  <sheetPr codeName="Sheet10">
    <tabColor theme="1"/>
  </sheetPr>
  <dimension ref="A1:E51"/>
  <sheetViews>
    <sheetView workbookViewId="0"/>
  </sheetViews>
  <sheetFormatPr defaultRowHeight="14.4" x14ac:dyDescent="0.3"/>
  <cols>
    <col min="1" max="1" width="16.77734375" bestFit="1" customWidth="1"/>
    <col min="2" max="2" width="15.5546875" bestFit="1" customWidth="1"/>
    <col min="3" max="3" width="11.6640625" customWidth="1"/>
    <col min="4" max="4" width="16.77734375" bestFit="1" customWidth="1"/>
    <col min="5" max="5" width="9.5546875" bestFit="1" customWidth="1"/>
  </cols>
  <sheetData>
    <row r="1" spans="1:5" x14ac:dyDescent="0.3">
      <c r="A1" s="51" t="s">
        <v>11301</v>
      </c>
      <c r="B1" t="s">
        <v>11302</v>
      </c>
      <c r="D1" t="s">
        <v>11268</v>
      </c>
      <c r="E1" s="5">
        <f>'Monthly forecast'!P5</f>
        <v>697963.59878110315</v>
      </c>
    </row>
    <row r="3" spans="1:5" x14ac:dyDescent="0.3">
      <c r="A3" s="51" t="s">
        <v>11252</v>
      </c>
      <c r="B3" t="s">
        <v>10870</v>
      </c>
      <c r="D3" s="76" t="s">
        <v>11303</v>
      </c>
      <c r="E3" s="76" t="s">
        <v>17</v>
      </c>
    </row>
    <row r="4" spans="1:5" x14ac:dyDescent="0.3">
      <c r="A4" s="4" t="s">
        <v>354</v>
      </c>
      <c r="B4" s="60">
        <v>1.1485914261209901E-2</v>
      </c>
      <c r="D4" t="s">
        <v>354</v>
      </c>
      <c r="E4" s="5">
        <f>$E$1*B4</f>
        <v>8016.750053045258</v>
      </c>
    </row>
    <row r="5" spans="1:5" x14ac:dyDescent="0.3">
      <c r="A5" s="4" t="s">
        <v>306</v>
      </c>
      <c r="B5" s="60">
        <v>1.5686068854035784E-2</v>
      </c>
      <c r="D5" t="s">
        <v>306</v>
      </c>
      <c r="E5" s="5">
        <f t="shared" ref="E5:E50" si="0">$E$1*B5</f>
        <v>10948.305068090991</v>
      </c>
    </row>
    <row r="6" spans="1:5" x14ac:dyDescent="0.3">
      <c r="A6" s="4" t="s">
        <v>1708</v>
      </c>
      <c r="B6" s="60">
        <v>5.8269430219014939E-3</v>
      </c>
      <c r="D6" t="s">
        <v>1708</v>
      </c>
      <c r="E6" s="5">
        <f t="shared" si="0"/>
        <v>4066.994121458803</v>
      </c>
    </row>
    <row r="7" spans="1:5" x14ac:dyDescent="0.3">
      <c r="A7" s="4" t="s">
        <v>39</v>
      </c>
      <c r="B7" s="60">
        <v>0.19593548578826217</v>
      </c>
      <c r="D7" t="s">
        <v>39</v>
      </c>
      <c r="E7" s="5">
        <f t="shared" si="0"/>
        <v>136755.83678969915</v>
      </c>
    </row>
    <row r="8" spans="1:5" x14ac:dyDescent="0.3">
      <c r="A8" s="4" t="s">
        <v>453</v>
      </c>
      <c r="B8" s="60">
        <v>1.416597651179026E-2</v>
      </c>
      <c r="D8" t="s">
        <v>453</v>
      </c>
      <c r="E8" s="5">
        <f t="shared" si="0"/>
        <v>9887.3359464177083</v>
      </c>
    </row>
    <row r="9" spans="1:5" x14ac:dyDescent="0.3">
      <c r="A9" s="4" t="s">
        <v>745</v>
      </c>
      <c r="B9" s="60">
        <v>5.2466560186258063E-3</v>
      </c>
      <c r="D9" t="s">
        <v>745</v>
      </c>
      <c r="E9" s="5">
        <f t="shared" si="0"/>
        <v>3661.9749163266024</v>
      </c>
    </row>
    <row r="10" spans="1:5" x14ac:dyDescent="0.3">
      <c r="A10" s="4" t="s">
        <v>241</v>
      </c>
      <c r="B10" s="60">
        <v>8.8133486746262285E-3</v>
      </c>
      <c r="D10" t="s">
        <v>241</v>
      </c>
      <c r="E10" s="5">
        <f t="shared" si="0"/>
        <v>6151.396558254788</v>
      </c>
    </row>
    <row r="11" spans="1:5" x14ac:dyDescent="0.3">
      <c r="A11" s="4" t="s">
        <v>3037</v>
      </c>
      <c r="B11" s="60">
        <v>1.810514833328521E-3</v>
      </c>
      <c r="D11" t="s">
        <v>3037</v>
      </c>
      <c r="E11" s="5">
        <f t="shared" si="0"/>
        <v>1263.6734487165436</v>
      </c>
    </row>
    <row r="12" spans="1:5" x14ac:dyDescent="0.3">
      <c r="A12" s="4" t="s">
        <v>50</v>
      </c>
      <c r="B12" s="60">
        <v>4.0267898695575483E-2</v>
      </c>
      <c r="D12" t="s">
        <v>50</v>
      </c>
      <c r="E12" s="5">
        <f t="shared" si="0"/>
        <v>28105.527488916752</v>
      </c>
    </row>
    <row r="13" spans="1:5" x14ac:dyDescent="0.3">
      <c r="A13" s="4" t="s">
        <v>1271</v>
      </c>
      <c r="B13" s="60">
        <v>1.9061689141556745E-2</v>
      </c>
      <c r="D13" t="s">
        <v>1271</v>
      </c>
      <c r="E13" s="5">
        <f t="shared" si="0"/>
        <v>13304.365152087623</v>
      </c>
    </row>
    <row r="14" spans="1:5" x14ac:dyDescent="0.3">
      <c r="A14" s="4" t="s">
        <v>6264</v>
      </c>
      <c r="B14" s="60">
        <v>2.045449279303634E-3</v>
      </c>
      <c r="D14" t="s">
        <v>6264</v>
      </c>
      <c r="E14" s="5">
        <f t="shared" si="0"/>
        <v>1427.6491401069782</v>
      </c>
    </row>
    <row r="15" spans="1:5" x14ac:dyDescent="0.3">
      <c r="A15" s="4" t="s">
        <v>207</v>
      </c>
      <c r="B15" s="60">
        <v>3.59785788812063E-2</v>
      </c>
      <c r="D15" t="s">
        <v>207</v>
      </c>
      <c r="E15" s="5">
        <f t="shared" si="0"/>
        <v>25111.738394956545</v>
      </c>
    </row>
    <row r="16" spans="1:5" x14ac:dyDescent="0.3">
      <c r="A16" s="4" t="s">
        <v>250</v>
      </c>
      <c r="B16" s="60">
        <v>2.2756295372714813E-2</v>
      </c>
      <c r="D16" t="s">
        <v>250</v>
      </c>
      <c r="E16" s="5">
        <f t="shared" si="0"/>
        <v>15883.065813265795</v>
      </c>
    </row>
    <row r="17" spans="1:5" x14ac:dyDescent="0.3">
      <c r="A17" s="4" t="s">
        <v>485</v>
      </c>
      <c r="B17" s="60">
        <v>2.509508435287609E-3</v>
      </c>
      <c r="D17" t="s">
        <v>485</v>
      </c>
      <c r="E17" s="5">
        <f t="shared" si="0"/>
        <v>1751.5455386648748</v>
      </c>
    </row>
    <row r="18" spans="1:5" x14ac:dyDescent="0.3">
      <c r="A18" s="4" t="s">
        <v>4535</v>
      </c>
      <c r="B18" s="60">
        <v>1.4168116838267103E-3</v>
      </c>
      <c r="D18" t="s">
        <v>4535</v>
      </c>
      <c r="E18" s="5">
        <f t="shared" si="0"/>
        <v>988.88298163880518</v>
      </c>
    </row>
    <row r="19" spans="1:5" x14ac:dyDescent="0.3">
      <c r="A19" s="4" t="s">
        <v>25</v>
      </c>
      <c r="B19" s="60">
        <v>1.3602960221827481E-2</v>
      </c>
      <c r="D19" t="s">
        <v>25</v>
      </c>
      <c r="E19" s="5">
        <f t="shared" si="0"/>
        <v>9494.3710705029025</v>
      </c>
    </row>
    <row r="20" spans="1:5" x14ac:dyDescent="0.3">
      <c r="A20" s="4" t="s">
        <v>734</v>
      </c>
      <c r="B20" s="60">
        <v>2.3576069643900708E-3</v>
      </c>
      <c r="D20" t="s">
        <v>734</v>
      </c>
      <c r="E20" s="5">
        <f t="shared" si="0"/>
        <v>1645.523841377086</v>
      </c>
    </row>
    <row r="21" spans="1:5" x14ac:dyDescent="0.3">
      <c r="A21" s="4" t="s">
        <v>5239</v>
      </c>
      <c r="B21" s="60">
        <v>8.2529559897135025E-4</v>
      </c>
      <c r="D21" t="s">
        <v>5239</v>
      </c>
      <c r="E21" s="5">
        <f t="shared" si="0"/>
        <v>576.02628631624975</v>
      </c>
    </row>
    <row r="22" spans="1:5" x14ac:dyDescent="0.3">
      <c r="A22" s="4" t="s">
        <v>2738</v>
      </c>
      <c r="B22" s="60">
        <v>9.2588918954896824E-3</v>
      </c>
      <c r="D22" t="s">
        <v>2738</v>
      </c>
      <c r="E22" s="5">
        <f t="shared" si="0"/>
        <v>6462.3695081011683</v>
      </c>
    </row>
    <row r="23" spans="1:5" x14ac:dyDescent="0.3">
      <c r="A23" s="4" t="s">
        <v>1244</v>
      </c>
      <c r="B23" s="60">
        <v>1.3310529916134494E-2</v>
      </c>
      <c r="D23" t="s">
        <v>1244</v>
      </c>
      <c r="E23" s="5">
        <f t="shared" si="0"/>
        <v>9290.2653619487664</v>
      </c>
    </row>
    <row r="24" spans="1:5" x14ac:dyDescent="0.3">
      <c r="A24" s="4" t="s">
        <v>234</v>
      </c>
      <c r="B24" s="60">
        <v>3.2674844332748101E-2</v>
      </c>
      <c r="D24" t="s">
        <v>234</v>
      </c>
      <c r="E24" s="5">
        <f t="shared" si="0"/>
        <v>22805.851940097196</v>
      </c>
    </row>
    <row r="25" spans="1:5" x14ac:dyDescent="0.3">
      <c r="A25" s="4" t="s">
        <v>225</v>
      </c>
      <c r="B25" s="60">
        <v>1.502769013926652E-2</v>
      </c>
      <c r="D25" t="s">
        <v>225</v>
      </c>
      <c r="E25" s="5">
        <f t="shared" si="0"/>
        <v>10488.780690969757</v>
      </c>
    </row>
    <row r="26" spans="1:5" x14ac:dyDescent="0.3">
      <c r="A26" s="4" t="s">
        <v>1488</v>
      </c>
      <c r="B26" s="60">
        <v>5.0498063925788249E-3</v>
      </c>
      <c r="D26" t="s">
        <v>1488</v>
      </c>
      <c r="E26" s="5">
        <f t="shared" si="0"/>
        <v>3524.581042912137</v>
      </c>
    </row>
    <row r="27" spans="1:5" x14ac:dyDescent="0.3">
      <c r="A27" s="4" t="s">
        <v>593</v>
      </c>
      <c r="B27" s="60">
        <v>8.3497740963514259E-3</v>
      </c>
      <c r="D27" t="s">
        <v>593</v>
      </c>
      <c r="E27" s="5">
        <f t="shared" si="0"/>
        <v>5827.8383772986745</v>
      </c>
    </row>
    <row r="28" spans="1:5" x14ac:dyDescent="0.3">
      <c r="A28" s="4" t="s">
        <v>1763</v>
      </c>
      <c r="B28" s="60">
        <v>8.8345921456727699E-4</v>
      </c>
      <c r="D28" t="s">
        <v>1763</v>
      </c>
      <c r="E28" s="5">
        <f t="shared" si="0"/>
        <v>616.62237277570341</v>
      </c>
    </row>
    <row r="29" spans="1:5" x14ac:dyDescent="0.3">
      <c r="A29" s="4" t="s">
        <v>134</v>
      </c>
      <c r="B29" s="60">
        <v>2.5239483313665156E-3</v>
      </c>
      <c r="D29" t="s">
        <v>134</v>
      </c>
      <c r="E29" s="5">
        <f t="shared" si="0"/>
        <v>1761.6240604981335</v>
      </c>
    </row>
    <row r="30" spans="1:5" x14ac:dyDescent="0.3">
      <c r="A30" s="4" t="s">
        <v>1392</v>
      </c>
      <c r="B30" s="60">
        <v>8.8282419691515183E-3</v>
      </c>
      <c r="D30" t="s">
        <v>1392</v>
      </c>
      <c r="E30" s="5">
        <f t="shared" si="0"/>
        <v>6161.7915356993662</v>
      </c>
    </row>
    <row r="31" spans="1:5" x14ac:dyDescent="0.3">
      <c r="A31" s="4" t="s">
        <v>2697</v>
      </c>
      <c r="B31" s="60">
        <v>3.7565126574245562E-3</v>
      </c>
      <c r="D31" t="s">
        <v>2697</v>
      </c>
      <c r="E31" s="5">
        <f t="shared" si="0"/>
        <v>2621.9090932428085</v>
      </c>
    </row>
    <row r="32" spans="1:5" x14ac:dyDescent="0.3">
      <c r="A32" s="4" t="s">
        <v>786</v>
      </c>
      <c r="B32" s="60">
        <v>1.684673509923958E-2</v>
      </c>
      <c r="D32" t="s">
        <v>786</v>
      </c>
      <c r="E32" s="5">
        <f t="shared" si="0"/>
        <v>11758.407857577182</v>
      </c>
    </row>
    <row r="33" spans="1:5" x14ac:dyDescent="0.3">
      <c r="A33" s="4" t="s">
        <v>665</v>
      </c>
      <c r="B33" s="60">
        <v>1.2763776859555779E-3</v>
      </c>
      <c r="D33" t="s">
        <v>665</v>
      </c>
      <c r="E33" s="5">
        <f t="shared" si="0"/>
        <v>890.86516309345188</v>
      </c>
    </row>
    <row r="34" spans="1:5" x14ac:dyDescent="0.3">
      <c r="A34" s="4" t="s">
        <v>263</v>
      </c>
      <c r="B34" s="60">
        <v>0.13809099319481508</v>
      </c>
      <c r="D34" t="s">
        <v>263</v>
      </c>
      <c r="E34" s="5">
        <f t="shared" si="0"/>
        <v>96382.486569509958</v>
      </c>
    </row>
    <row r="35" spans="1:5" x14ac:dyDescent="0.3">
      <c r="A35" s="4" t="s">
        <v>84</v>
      </c>
      <c r="B35" s="60">
        <v>2.0881229721894559E-2</v>
      </c>
      <c r="D35" t="s">
        <v>84</v>
      </c>
      <c r="E35" s="5">
        <f t="shared" si="0"/>
        <v>14574.338243668461</v>
      </c>
    </row>
    <row r="36" spans="1:5" x14ac:dyDescent="0.3">
      <c r="A36" s="4" t="s">
        <v>494</v>
      </c>
      <c r="B36" s="60">
        <v>3.4919208864258422E-2</v>
      </c>
      <c r="D36" t="s">
        <v>494</v>
      </c>
      <c r="E36" s="5">
        <f t="shared" si="0"/>
        <v>24372.336685486807</v>
      </c>
    </row>
    <row r="37" spans="1:5" x14ac:dyDescent="0.3">
      <c r="A37" s="4" t="s">
        <v>646</v>
      </c>
      <c r="B37" s="60">
        <v>8.7415480289681994E-3</v>
      </c>
      <c r="D37" t="s">
        <v>646</v>
      </c>
      <c r="E37" s="5">
        <f t="shared" si="0"/>
        <v>6101.2823212165031</v>
      </c>
    </row>
    <row r="38" spans="1:5" x14ac:dyDescent="0.3">
      <c r="A38" s="4" t="s">
        <v>416</v>
      </c>
      <c r="B38" s="60">
        <v>9.3523946071844295E-3</v>
      </c>
      <c r="D38" t="s">
        <v>416</v>
      </c>
      <c r="E38" s="5">
        <f t="shared" si="0"/>
        <v>6527.6309972514264</v>
      </c>
    </row>
    <row r="39" spans="1:5" x14ac:dyDescent="0.3">
      <c r="A39" s="4" t="s">
        <v>143</v>
      </c>
      <c r="B39" s="60">
        <v>4.7800631577994829E-2</v>
      </c>
      <c r="D39" t="s">
        <v>143</v>
      </c>
      <c r="E39" s="5">
        <f t="shared" si="0"/>
        <v>33363.100840186911</v>
      </c>
    </row>
    <row r="40" spans="1:5" x14ac:dyDescent="0.3">
      <c r="A40" s="4" t="s">
        <v>1399</v>
      </c>
      <c r="B40" s="60">
        <v>1.2472254649891506E-2</v>
      </c>
      <c r="D40" t="s">
        <v>1399</v>
      </c>
      <c r="E40" s="5">
        <f t="shared" si="0"/>
        <v>8705.1797403526234</v>
      </c>
    </row>
    <row r="41" spans="1:5" x14ac:dyDescent="0.3">
      <c r="A41" s="4" t="s">
        <v>379</v>
      </c>
      <c r="B41" s="60">
        <v>4.4956339705923953E-3</v>
      </c>
      <c r="D41" t="s">
        <v>379</v>
      </c>
      <c r="E41" s="5">
        <f t="shared" si="0"/>
        <v>3137.7888649172482</v>
      </c>
    </row>
    <row r="42" spans="1:5" x14ac:dyDescent="0.3">
      <c r="A42" s="4" t="s">
        <v>5330</v>
      </c>
      <c r="B42" s="60">
        <v>1.0532744710727371E-4</v>
      </c>
      <c r="D42" t="s">
        <v>5330</v>
      </c>
      <c r="E42" s="5">
        <f t="shared" si="0"/>
        <v>73.514724033419043</v>
      </c>
    </row>
    <row r="43" spans="1:5" x14ac:dyDescent="0.3">
      <c r="A43" s="4" t="s">
        <v>331</v>
      </c>
      <c r="B43" s="60">
        <v>9.4499473752018056E-3</v>
      </c>
      <c r="D43" t="s">
        <v>331</v>
      </c>
      <c r="E43" s="5">
        <f t="shared" si="0"/>
        <v>6595.7192782878919</v>
      </c>
    </row>
    <row r="44" spans="1:5" x14ac:dyDescent="0.3">
      <c r="A44" s="4" t="s">
        <v>100</v>
      </c>
      <c r="B44" s="60">
        <v>8.1293934806779933E-2</v>
      </c>
      <c r="D44" t="s">
        <v>100</v>
      </c>
      <c r="E44" s="5">
        <f t="shared" si="0"/>
        <v>56740.207296816508</v>
      </c>
    </row>
    <row r="45" spans="1:5" x14ac:dyDescent="0.3">
      <c r="A45" s="4" t="s">
        <v>117</v>
      </c>
      <c r="B45" s="60">
        <v>5.6898374103330311E-3</v>
      </c>
      <c r="D45" t="s">
        <v>117</v>
      </c>
      <c r="E45" s="5">
        <f t="shared" si="0"/>
        <v>3971.2993953953946</v>
      </c>
    </row>
    <row r="46" spans="1:5" x14ac:dyDescent="0.3">
      <c r="A46" s="4" t="s">
        <v>5208</v>
      </c>
      <c r="B46" s="60">
        <v>5.2531601427570733E-3</v>
      </c>
      <c r="D46" t="s">
        <v>5208</v>
      </c>
      <c r="E46" s="5">
        <f t="shared" si="0"/>
        <v>3666.5145582121804</v>
      </c>
    </row>
    <row r="47" spans="1:5" x14ac:dyDescent="0.3">
      <c r="A47" s="4" t="s">
        <v>315</v>
      </c>
      <c r="B47" s="60">
        <v>4.0946504632294774E-2</v>
      </c>
      <c r="D47" t="s">
        <v>315</v>
      </c>
      <c r="E47" s="5">
        <f t="shared" si="0"/>
        <v>28579.169730663572</v>
      </c>
    </row>
    <row r="48" spans="1:5" x14ac:dyDescent="0.3">
      <c r="A48" s="4" t="s">
        <v>92</v>
      </c>
      <c r="B48" s="60">
        <v>4.5253422217452176E-2</v>
      </c>
      <c r="D48" t="s">
        <v>92</v>
      </c>
      <c r="E48" s="5">
        <f t="shared" si="0"/>
        <v>31585.24142805365</v>
      </c>
    </row>
    <row r="49" spans="1:5" x14ac:dyDescent="0.3">
      <c r="A49" s="4" t="s">
        <v>110</v>
      </c>
      <c r="B49" s="60">
        <v>1.6632811578976055E-2</v>
      </c>
      <c r="D49" t="s">
        <v>110</v>
      </c>
      <c r="E49" s="5">
        <f t="shared" si="0"/>
        <v>11609.09702751013</v>
      </c>
    </row>
    <row r="50" spans="1:5" x14ac:dyDescent="0.3">
      <c r="A50" s="4" t="s">
        <v>8546</v>
      </c>
      <c r="B50" s="60">
        <v>1.0413458047842511E-3</v>
      </c>
      <c r="D50" t="s">
        <v>8546</v>
      </c>
      <c r="E50" s="5">
        <f t="shared" si="0"/>
        <v>726.82146548282003</v>
      </c>
    </row>
    <row r="51" spans="1:5" x14ac:dyDescent="0.3">
      <c r="A51" s="4" t="s">
        <v>10861</v>
      </c>
      <c r="B51" s="60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BE42F-B856-4618-9632-B9A9AEB92DD4}">
  <sheetPr codeName="Sheet11">
    <tabColor rgb="FFFFFF00"/>
  </sheetPr>
  <dimension ref="A1:R1552"/>
  <sheetViews>
    <sheetView workbookViewId="0"/>
  </sheetViews>
  <sheetFormatPr defaultRowHeight="14.4" x14ac:dyDescent="0.3"/>
  <cols>
    <col min="2" max="2" width="9.77734375" bestFit="1" customWidth="1"/>
    <col min="3" max="3" width="7.6640625" customWidth="1"/>
    <col min="4" max="4" width="9.109375" customWidth="1"/>
    <col min="5" max="5" width="8.44140625" bestFit="1" customWidth="1"/>
    <col min="6" max="6" width="27.109375" customWidth="1"/>
    <col min="7" max="7" width="16" bestFit="1" customWidth="1"/>
    <col min="8" max="8" width="35.77734375" customWidth="1"/>
    <col min="10" max="10" width="7.88671875" bestFit="1" customWidth="1"/>
    <col min="11" max="11" width="8.44140625" bestFit="1" customWidth="1"/>
    <col min="12" max="12" width="25.5546875" bestFit="1" customWidth="1"/>
    <col min="13" max="13" width="10.77734375" bestFit="1" customWidth="1"/>
    <col min="14" max="14" width="9.88671875" bestFit="1" customWidth="1"/>
    <col min="17" max="17" width="10.33203125" bestFit="1" customWidth="1"/>
  </cols>
  <sheetData>
    <row r="1" spans="1:18" ht="15" thickBot="1" x14ac:dyDescent="0.35">
      <c r="B1" s="41" t="s">
        <v>10846</v>
      </c>
      <c r="C1" s="41" t="s">
        <v>11238</v>
      </c>
      <c r="D1" s="146" t="s">
        <v>10860</v>
      </c>
      <c r="E1" s="147"/>
      <c r="F1" s="147"/>
      <c r="G1" s="147"/>
      <c r="H1" s="148"/>
      <c r="J1" s="145" t="s">
        <v>11243</v>
      </c>
      <c r="K1" s="145"/>
      <c r="L1" s="145"/>
      <c r="M1" s="145"/>
      <c r="Q1" s="2" t="s">
        <v>11264</v>
      </c>
      <c r="R1" s="2"/>
    </row>
    <row r="2" spans="1:18" ht="15" thickBot="1" x14ac:dyDescent="0.35">
      <c r="A2">
        <v>1</v>
      </c>
      <c r="B2" t="s">
        <v>10847</v>
      </c>
      <c r="C2" s="4">
        <v>2015</v>
      </c>
      <c r="D2" s="34">
        <v>42005</v>
      </c>
      <c r="E2" s="30" t="s">
        <v>10873</v>
      </c>
      <c r="F2" s="31" t="s">
        <v>10874</v>
      </c>
      <c r="G2" s="32" t="s">
        <v>10875</v>
      </c>
      <c r="H2" s="35"/>
      <c r="I2" t="str">
        <f>_xlfn.XLOOKUP(D2,$J$2:$J$48,$O$2:$O$48,"No")</f>
        <v>Yes</v>
      </c>
      <c r="J2" s="33">
        <v>42005</v>
      </c>
      <c r="K2" s="27" t="s">
        <v>10873</v>
      </c>
      <c r="L2" s="28" t="s">
        <v>10876</v>
      </c>
      <c r="M2" s="29" t="s">
        <v>10877</v>
      </c>
      <c r="N2" s="29"/>
      <c r="O2" t="s">
        <v>11244</v>
      </c>
      <c r="Q2" s="1">
        <v>42005</v>
      </c>
    </row>
    <row r="3" spans="1:18" ht="15" thickBot="1" x14ac:dyDescent="0.35">
      <c r="A3">
        <v>2</v>
      </c>
      <c r="B3" t="s">
        <v>10848</v>
      </c>
      <c r="C3" s="4">
        <v>2016</v>
      </c>
      <c r="D3" s="34">
        <v>42005</v>
      </c>
      <c r="E3" s="30" t="s">
        <v>10873</v>
      </c>
      <c r="F3" s="31" t="s">
        <v>10876</v>
      </c>
      <c r="G3" s="32" t="s">
        <v>10877</v>
      </c>
      <c r="H3" s="35"/>
      <c r="I3" t="str">
        <f t="shared" ref="I3:I66" si="0">_xlfn.XLOOKUP(D3,$J$2:$J$48,$O$2:$O$48,"No")</f>
        <v>Yes</v>
      </c>
      <c r="J3" s="33">
        <v>42023</v>
      </c>
      <c r="K3" s="27" t="s">
        <v>10895</v>
      </c>
      <c r="L3" s="28" t="s">
        <v>10896</v>
      </c>
      <c r="M3" s="29" t="s">
        <v>10877</v>
      </c>
      <c r="N3" s="29"/>
      <c r="O3" t="s">
        <v>11244</v>
      </c>
      <c r="Q3" s="1">
        <v>42006</v>
      </c>
    </row>
    <row r="4" spans="1:18" ht="15" thickBot="1" x14ac:dyDescent="0.35">
      <c r="A4">
        <v>3</v>
      </c>
      <c r="B4" t="s">
        <v>10849</v>
      </c>
      <c r="C4" s="4">
        <v>2017</v>
      </c>
      <c r="D4" s="34">
        <v>42007</v>
      </c>
      <c r="E4" s="30" t="s">
        <v>10878</v>
      </c>
      <c r="F4" s="31" t="s">
        <v>10879</v>
      </c>
      <c r="G4" s="32" t="s">
        <v>10880</v>
      </c>
      <c r="H4" s="35"/>
      <c r="I4" t="str">
        <f t="shared" si="0"/>
        <v>No</v>
      </c>
      <c r="J4" s="33">
        <v>42051</v>
      </c>
      <c r="K4" s="27" t="s">
        <v>10895</v>
      </c>
      <c r="L4" s="28" t="s">
        <v>10928</v>
      </c>
      <c r="M4" s="29" t="s">
        <v>10877</v>
      </c>
      <c r="N4" s="29"/>
      <c r="O4" t="s">
        <v>11244</v>
      </c>
      <c r="Q4" s="1">
        <v>42007</v>
      </c>
    </row>
    <row r="5" spans="1:18" ht="15" thickBot="1" x14ac:dyDescent="0.35">
      <c r="A5">
        <v>4</v>
      </c>
      <c r="B5" t="s">
        <v>10850</v>
      </c>
      <c r="C5" s="4">
        <v>2018</v>
      </c>
      <c r="D5" s="34">
        <v>42010</v>
      </c>
      <c r="E5" s="30" t="s">
        <v>10881</v>
      </c>
      <c r="F5" s="31" t="s">
        <v>10882</v>
      </c>
      <c r="G5" s="32" t="s">
        <v>10883</v>
      </c>
      <c r="H5" s="35"/>
      <c r="I5" t="str">
        <f t="shared" si="0"/>
        <v>No</v>
      </c>
      <c r="J5" s="33">
        <v>42149</v>
      </c>
      <c r="K5" s="27" t="s">
        <v>10895</v>
      </c>
      <c r="L5" s="28" t="s">
        <v>11041</v>
      </c>
      <c r="M5" s="29" t="s">
        <v>10877</v>
      </c>
      <c r="N5" s="29"/>
      <c r="O5" t="s">
        <v>11244</v>
      </c>
      <c r="Q5" s="1">
        <v>42008</v>
      </c>
    </row>
    <row r="6" spans="1:18" ht="15" thickBot="1" x14ac:dyDescent="0.35">
      <c r="A6">
        <v>5</v>
      </c>
      <c r="B6" t="s">
        <v>10851</v>
      </c>
      <c r="C6" s="4"/>
      <c r="D6" s="34">
        <v>42011</v>
      </c>
      <c r="E6" s="30" t="s">
        <v>10884</v>
      </c>
      <c r="F6" s="31" t="s">
        <v>10885</v>
      </c>
      <c r="G6" s="32" t="s">
        <v>10886</v>
      </c>
      <c r="H6" s="35"/>
      <c r="I6" t="str">
        <f t="shared" si="0"/>
        <v>No</v>
      </c>
      <c r="J6" s="33">
        <v>42188</v>
      </c>
      <c r="K6" s="27" t="s">
        <v>10892</v>
      </c>
      <c r="L6" s="28" t="s">
        <v>11069</v>
      </c>
      <c r="M6" s="29" t="s">
        <v>10877</v>
      </c>
      <c r="N6" s="29"/>
      <c r="O6" t="s">
        <v>11244</v>
      </c>
      <c r="Q6" s="1">
        <v>42009</v>
      </c>
    </row>
    <row r="7" spans="1:18" ht="15" thickBot="1" x14ac:dyDescent="0.35">
      <c r="A7">
        <v>6</v>
      </c>
      <c r="B7" t="s">
        <v>10852</v>
      </c>
      <c r="C7" s="4"/>
      <c r="D7" s="34">
        <v>42012</v>
      </c>
      <c r="E7" s="30" t="s">
        <v>10873</v>
      </c>
      <c r="F7" s="31" t="s">
        <v>10887</v>
      </c>
      <c r="G7" s="32" t="s">
        <v>10888</v>
      </c>
      <c r="H7" s="35" t="s">
        <v>734</v>
      </c>
      <c r="I7" t="str">
        <f t="shared" si="0"/>
        <v>No</v>
      </c>
      <c r="J7" s="33">
        <v>42189</v>
      </c>
      <c r="K7" s="27" t="s">
        <v>10878</v>
      </c>
      <c r="L7" s="28" t="s">
        <v>11071</v>
      </c>
      <c r="M7" s="29" t="s">
        <v>10877</v>
      </c>
      <c r="N7" s="29"/>
      <c r="O7" t="s">
        <v>11244</v>
      </c>
      <c r="Q7" s="1">
        <v>42010</v>
      </c>
    </row>
    <row r="8" spans="1:18" ht="15" thickBot="1" x14ac:dyDescent="0.35">
      <c r="A8">
        <v>7</v>
      </c>
      <c r="B8" t="s">
        <v>10853</v>
      </c>
      <c r="C8" s="4"/>
      <c r="D8" s="34">
        <v>42017</v>
      </c>
      <c r="E8" s="30" t="s">
        <v>10881</v>
      </c>
      <c r="F8" s="31" t="s">
        <v>10889</v>
      </c>
      <c r="G8" s="32" t="s">
        <v>10890</v>
      </c>
      <c r="H8" s="35"/>
      <c r="I8" t="str">
        <f t="shared" si="0"/>
        <v>No</v>
      </c>
      <c r="J8" s="33">
        <v>42254</v>
      </c>
      <c r="K8" s="27" t="s">
        <v>10895</v>
      </c>
      <c r="L8" s="28" t="s">
        <v>11096</v>
      </c>
      <c r="M8" s="29" t="s">
        <v>10877</v>
      </c>
      <c r="N8" s="29"/>
      <c r="O8" t="s">
        <v>11244</v>
      </c>
      <c r="Q8" s="1">
        <v>42011</v>
      </c>
    </row>
    <row r="9" spans="1:18" ht="15" thickBot="1" x14ac:dyDescent="0.35">
      <c r="A9">
        <v>8</v>
      </c>
      <c r="B9" t="s">
        <v>10854</v>
      </c>
      <c r="C9" s="4"/>
      <c r="D9" s="34">
        <v>42018</v>
      </c>
      <c r="E9" s="30" t="s">
        <v>10884</v>
      </c>
      <c r="F9" s="31" t="s">
        <v>10891</v>
      </c>
      <c r="G9" s="32" t="s">
        <v>10886</v>
      </c>
      <c r="H9" s="35"/>
      <c r="I9" t="str">
        <f t="shared" si="0"/>
        <v>No</v>
      </c>
      <c r="J9" s="33">
        <v>42289</v>
      </c>
      <c r="K9" s="27" t="s">
        <v>10895</v>
      </c>
      <c r="L9" s="28" t="s">
        <v>11130</v>
      </c>
      <c r="M9" s="29" t="s">
        <v>10877</v>
      </c>
      <c r="N9" s="29"/>
      <c r="O9" t="s">
        <v>11244</v>
      </c>
      <c r="Q9" s="1">
        <v>42012</v>
      </c>
    </row>
    <row r="10" spans="1:18" ht="15" thickBot="1" x14ac:dyDescent="0.35">
      <c r="A10">
        <v>9</v>
      </c>
      <c r="B10" t="s">
        <v>10855</v>
      </c>
      <c r="D10" s="34">
        <v>42020</v>
      </c>
      <c r="E10" s="30" t="s">
        <v>10892</v>
      </c>
      <c r="F10" s="31" t="s">
        <v>10893</v>
      </c>
      <c r="G10" s="32" t="s">
        <v>10894</v>
      </c>
      <c r="H10" s="35" t="s">
        <v>315</v>
      </c>
      <c r="I10" t="str">
        <f t="shared" si="0"/>
        <v>No</v>
      </c>
      <c r="J10" s="33">
        <v>42319</v>
      </c>
      <c r="K10" s="27" t="s">
        <v>10884</v>
      </c>
      <c r="L10" s="28" t="s">
        <v>11157</v>
      </c>
      <c r="M10" s="29" t="s">
        <v>10877</v>
      </c>
      <c r="N10" s="29"/>
      <c r="O10" t="s">
        <v>11244</v>
      </c>
      <c r="Q10" s="1">
        <v>42013</v>
      </c>
    </row>
    <row r="11" spans="1:18" ht="15" thickBot="1" x14ac:dyDescent="0.35">
      <c r="A11">
        <v>10</v>
      </c>
      <c r="B11" t="s">
        <v>10856</v>
      </c>
      <c r="D11" s="34">
        <v>42023</v>
      </c>
      <c r="E11" s="30" t="s">
        <v>10895</v>
      </c>
      <c r="F11" s="31" t="s">
        <v>10896</v>
      </c>
      <c r="G11" s="32" t="s">
        <v>10877</v>
      </c>
      <c r="H11" s="35"/>
      <c r="I11" t="str">
        <f t="shared" si="0"/>
        <v>Yes</v>
      </c>
      <c r="J11" s="33">
        <v>42334</v>
      </c>
      <c r="K11" s="27" t="s">
        <v>10873</v>
      </c>
      <c r="L11" s="28" t="s">
        <v>11158</v>
      </c>
      <c r="M11" s="29" t="s">
        <v>10877</v>
      </c>
      <c r="N11" s="29"/>
      <c r="O11" t="s">
        <v>11244</v>
      </c>
      <c r="Q11" s="1">
        <v>42014</v>
      </c>
    </row>
    <row r="12" spans="1:18" ht="15" thickBot="1" x14ac:dyDescent="0.35">
      <c r="A12">
        <v>11</v>
      </c>
      <c r="B12" t="s">
        <v>10857</v>
      </c>
      <c r="D12" s="34">
        <v>42023</v>
      </c>
      <c r="E12" s="30" t="s">
        <v>10895</v>
      </c>
      <c r="F12" s="31" t="s">
        <v>10897</v>
      </c>
      <c r="G12" s="32" t="s">
        <v>10894</v>
      </c>
      <c r="H12" s="35" t="s">
        <v>10898</v>
      </c>
      <c r="I12" t="str">
        <f t="shared" si="0"/>
        <v>Yes</v>
      </c>
      <c r="J12" s="33">
        <v>42363</v>
      </c>
      <c r="K12" s="27" t="s">
        <v>10892</v>
      </c>
      <c r="L12" s="28" t="s">
        <v>11187</v>
      </c>
      <c r="M12" s="29" t="s">
        <v>10877</v>
      </c>
      <c r="N12" s="29"/>
      <c r="O12" t="s">
        <v>11244</v>
      </c>
      <c r="Q12" s="1">
        <v>42015</v>
      </c>
    </row>
    <row r="13" spans="1:18" ht="15" thickBot="1" x14ac:dyDescent="0.35">
      <c r="A13">
        <v>12</v>
      </c>
      <c r="B13" t="s">
        <v>10858</v>
      </c>
      <c r="D13" s="34">
        <v>42023</v>
      </c>
      <c r="E13" s="30" t="s">
        <v>10895</v>
      </c>
      <c r="F13" s="31" t="s">
        <v>10897</v>
      </c>
      <c r="G13" s="32" t="s">
        <v>10888</v>
      </c>
      <c r="H13" s="35" t="s">
        <v>50</v>
      </c>
      <c r="I13" t="str">
        <f t="shared" si="0"/>
        <v>Yes</v>
      </c>
      <c r="J13" s="33">
        <v>42370</v>
      </c>
      <c r="K13" s="27" t="s">
        <v>10892</v>
      </c>
      <c r="L13" s="28" t="s">
        <v>10876</v>
      </c>
      <c r="M13" s="29" t="s">
        <v>10877</v>
      </c>
      <c r="N13" s="29"/>
      <c r="O13" t="s">
        <v>11244</v>
      </c>
      <c r="Q13" s="1">
        <v>42016</v>
      </c>
    </row>
    <row r="14" spans="1:18" ht="15" thickBot="1" x14ac:dyDescent="0.35">
      <c r="D14" s="34">
        <v>42023</v>
      </c>
      <c r="E14" s="30" t="s">
        <v>10895</v>
      </c>
      <c r="F14" s="31" t="s">
        <v>10899</v>
      </c>
      <c r="G14" s="32" t="s">
        <v>10894</v>
      </c>
      <c r="H14" s="35" t="s">
        <v>100</v>
      </c>
      <c r="I14" t="str">
        <f t="shared" si="0"/>
        <v>Yes</v>
      </c>
      <c r="J14" s="33">
        <v>42387</v>
      </c>
      <c r="K14" s="27" t="s">
        <v>10895</v>
      </c>
      <c r="L14" s="28" t="s">
        <v>10896</v>
      </c>
      <c r="M14" s="29" t="s">
        <v>10877</v>
      </c>
      <c r="N14" s="29"/>
      <c r="O14" t="s">
        <v>11244</v>
      </c>
      <c r="Q14" s="1">
        <v>42017</v>
      </c>
    </row>
    <row r="15" spans="1:18" ht="15" thickBot="1" x14ac:dyDescent="0.35">
      <c r="D15" s="34">
        <v>42023</v>
      </c>
      <c r="E15" s="30" t="s">
        <v>10895</v>
      </c>
      <c r="F15" s="31" t="s">
        <v>10900</v>
      </c>
      <c r="G15" s="32" t="s">
        <v>10894</v>
      </c>
      <c r="H15" s="35" t="s">
        <v>6264</v>
      </c>
      <c r="I15" t="str">
        <f t="shared" si="0"/>
        <v>Yes</v>
      </c>
      <c r="J15" s="33">
        <v>42415</v>
      </c>
      <c r="K15" s="27" t="s">
        <v>10895</v>
      </c>
      <c r="L15" s="28" t="s">
        <v>10928</v>
      </c>
      <c r="M15" s="29" t="s">
        <v>10877</v>
      </c>
      <c r="N15" s="29"/>
      <c r="O15" t="s">
        <v>11244</v>
      </c>
      <c r="Q15" s="1">
        <v>42018</v>
      </c>
    </row>
    <row r="16" spans="1:18" ht="15" thickBot="1" x14ac:dyDescent="0.35">
      <c r="D16" s="34">
        <v>42023</v>
      </c>
      <c r="E16" s="30" t="s">
        <v>10895</v>
      </c>
      <c r="F16" s="31" t="s">
        <v>10901</v>
      </c>
      <c r="G16" s="32" t="s">
        <v>10894</v>
      </c>
      <c r="H16" s="35" t="s">
        <v>10902</v>
      </c>
      <c r="I16" t="str">
        <f t="shared" si="0"/>
        <v>Yes</v>
      </c>
      <c r="J16" s="33">
        <v>42520</v>
      </c>
      <c r="K16" s="27" t="s">
        <v>10895</v>
      </c>
      <c r="L16" s="28" t="s">
        <v>11041</v>
      </c>
      <c r="M16" s="29" t="s">
        <v>10877</v>
      </c>
      <c r="N16" s="29"/>
      <c r="O16" t="s">
        <v>11244</v>
      </c>
      <c r="Q16" s="1">
        <v>42019</v>
      </c>
    </row>
    <row r="17" spans="4:17" ht="15" thickBot="1" x14ac:dyDescent="0.35">
      <c r="D17" s="34">
        <v>42033</v>
      </c>
      <c r="E17" s="30" t="s">
        <v>10873</v>
      </c>
      <c r="F17" s="31" t="s">
        <v>10903</v>
      </c>
      <c r="G17" s="32" t="s">
        <v>10904</v>
      </c>
      <c r="H17" s="35" t="s">
        <v>4535</v>
      </c>
      <c r="I17" t="str">
        <f t="shared" si="0"/>
        <v>No</v>
      </c>
      <c r="J17" s="33">
        <v>42555</v>
      </c>
      <c r="K17" s="27" t="s">
        <v>10895</v>
      </c>
      <c r="L17" s="28" t="s">
        <v>11071</v>
      </c>
      <c r="M17" s="29" t="s">
        <v>10877</v>
      </c>
      <c r="N17" s="29"/>
      <c r="O17" t="s">
        <v>11244</v>
      </c>
      <c r="Q17" s="1">
        <v>42020</v>
      </c>
    </row>
    <row r="18" spans="4:17" ht="15" thickBot="1" x14ac:dyDescent="0.35">
      <c r="D18" s="34">
        <v>42036</v>
      </c>
      <c r="E18" s="30" t="s">
        <v>10905</v>
      </c>
      <c r="F18" s="31" t="s">
        <v>10906</v>
      </c>
      <c r="G18" s="32" t="s">
        <v>10890</v>
      </c>
      <c r="H18" s="35"/>
      <c r="I18" t="str">
        <f t="shared" si="0"/>
        <v>No</v>
      </c>
      <c r="J18" s="33">
        <v>42618</v>
      </c>
      <c r="K18" s="27" t="s">
        <v>10895</v>
      </c>
      <c r="L18" s="28" t="s">
        <v>11096</v>
      </c>
      <c r="M18" s="29" t="s">
        <v>10877</v>
      </c>
      <c r="N18" s="29"/>
      <c r="O18" t="s">
        <v>11244</v>
      </c>
      <c r="Q18" s="1">
        <v>42021</v>
      </c>
    </row>
    <row r="19" spans="4:17" ht="15" thickBot="1" x14ac:dyDescent="0.35">
      <c r="D19" s="34">
        <v>42036</v>
      </c>
      <c r="E19" s="30" t="s">
        <v>10905</v>
      </c>
      <c r="F19" s="31" t="s">
        <v>10907</v>
      </c>
      <c r="G19" s="32" t="s">
        <v>10908</v>
      </c>
      <c r="H19" s="35"/>
      <c r="I19" t="str">
        <f t="shared" si="0"/>
        <v>No</v>
      </c>
      <c r="J19" s="33">
        <v>42653</v>
      </c>
      <c r="K19" s="27" t="s">
        <v>10895</v>
      </c>
      <c r="L19" s="28" t="s">
        <v>11130</v>
      </c>
      <c r="M19" s="29" t="s">
        <v>10877</v>
      </c>
      <c r="N19" s="29"/>
      <c r="O19" t="s">
        <v>11244</v>
      </c>
      <c r="Q19" s="1">
        <v>42022</v>
      </c>
    </row>
    <row r="20" spans="4:17" ht="21" thickBot="1" x14ac:dyDescent="0.35">
      <c r="D20" s="34">
        <v>42036</v>
      </c>
      <c r="E20" s="30" t="s">
        <v>10905</v>
      </c>
      <c r="F20" s="31" t="s">
        <v>10909</v>
      </c>
      <c r="G20" s="32" t="s">
        <v>10910</v>
      </c>
      <c r="H20" s="35"/>
      <c r="I20" t="str">
        <f t="shared" si="0"/>
        <v>No</v>
      </c>
      <c r="J20" s="33">
        <v>42685</v>
      </c>
      <c r="K20" s="27" t="s">
        <v>10892</v>
      </c>
      <c r="L20" s="28" t="s">
        <v>11157</v>
      </c>
      <c r="M20" s="29" t="s">
        <v>10877</v>
      </c>
      <c r="N20" s="29"/>
      <c r="O20" t="s">
        <v>11244</v>
      </c>
      <c r="Q20" s="1">
        <v>42023</v>
      </c>
    </row>
    <row r="21" spans="4:17" ht="15" thickBot="1" x14ac:dyDescent="0.35">
      <c r="D21" s="34">
        <v>42037</v>
      </c>
      <c r="E21" s="30" t="s">
        <v>10895</v>
      </c>
      <c r="F21" s="31" t="s">
        <v>10911</v>
      </c>
      <c r="G21" s="32" t="s">
        <v>10890</v>
      </c>
      <c r="H21" s="35"/>
      <c r="I21" t="str">
        <f t="shared" si="0"/>
        <v>No</v>
      </c>
      <c r="J21" s="33">
        <v>42698</v>
      </c>
      <c r="K21" s="27" t="s">
        <v>10873</v>
      </c>
      <c r="L21" s="28" t="s">
        <v>11158</v>
      </c>
      <c r="M21" s="29" t="s">
        <v>10877</v>
      </c>
      <c r="N21" s="29"/>
      <c r="O21" t="s">
        <v>11244</v>
      </c>
      <c r="Q21" s="1">
        <v>42024</v>
      </c>
    </row>
    <row r="22" spans="4:17" ht="15" thickBot="1" x14ac:dyDescent="0.35">
      <c r="D22" s="34">
        <v>42039</v>
      </c>
      <c r="E22" s="30" t="s">
        <v>10884</v>
      </c>
      <c r="F22" s="31" t="s">
        <v>10912</v>
      </c>
      <c r="G22" s="32" t="s">
        <v>10875</v>
      </c>
      <c r="H22" s="35"/>
      <c r="I22" t="str">
        <f t="shared" si="0"/>
        <v>No</v>
      </c>
      <c r="J22" s="33">
        <v>42729</v>
      </c>
      <c r="K22" s="27" t="s">
        <v>10905</v>
      </c>
      <c r="L22" s="28" t="s">
        <v>11187</v>
      </c>
      <c r="M22" s="29" t="s">
        <v>10877</v>
      </c>
      <c r="N22" s="29"/>
      <c r="O22" t="s">
        <v>11244</v>
      </c>
      <c r="Q22" s="1">
        <v>42025</v>
      </c>
    </row>
    <row r="23" spans="4:17" ht="15" thickBot="1" x14ac:dyDescent="0.35">
      <c r="D23" s="34">
        <v>42039</v>
      </c>
      <c r="E23" s="30" t="s">
        <v>10884</v>
      </c>
      <c r="F23" s="31" t="s">
        <v>10913</v>
      </c>
      <c r="G23" s="32" t="s">
        <v>10904</v>
      </c>
      <c r="H23" s="35" t="s">
        <v>263</v>
      </c>
      <c r="I23" t="str">
        <f t="shared" si="0"/>
        <v>No</v>
      </c>
      <c r="J23" s="33">
        <v>42730</v>
      </c>
      <c r="K23" s="27" t="s">
        <v>10895</v>
      </c>
      <c r="L23" s="28" t="s">
        <v>11219</v>
      </c>
      <c r="M23" s="29" t="s">
        <v>10877</v>
      </c>
      <c r="N23" s="29"/>
      <c r="O23" t="s">
        <v>11244</v>
      </c>
      <c r="Q23" s="1">
        <v>42026</v>
      </c>
    </row>
    <row r="24" spans="4:17" ht="15" thickBot="1" x14ac:dyDescent="0.35">
      <c r="D24" s="34">
        <v>42039</v>
      </c>
      <c r="E24" s="30" t="s">
        <v>10884</v>
      </c>
      <c r="F24" s="31" t="s">
        <v>10913</v>
      </c>
      <c r="G24" s="32" t="s">
        <v>10914</v>
      </c>
      <c r="H24" s="35" t="s">
        <v>10915</v>
      </c>
      <c r="I24" t="str">
        <f t="shared" si="0"/>
        <v>No</v>
      </c>
      <c r="J24" s="33">
        <v>42736</v>
      </c>
      <c r="K24" s="27" t="s">
        <v>10905</v>
      </c>
      <c r="L24" s="28" t="s">
        <v>10876</v>
      </c>
      <c r="M24" s="29" t="s">
        <v>10877</v>
      </c>
      <c r="N24" s="29"/>
      <c r="O24" t="s">
        <v>11244</v>
      </c>
      <c r="Q24" s="1">
        <v>42027</v>
      </c>
    </row>
    <row r="25" spans="4:17" ht="29.4" thickBot="1" x14ac:dyDescent="0.35">
      <c r="D25" s="34">
        <v>42039</v>
      </c>
      <c r="E25" s="30" t="s">
        <v>10884</v>
      </c>
      <c r="F25" s="31" t="s">
        <v>10916</v>
      </c>
      <c r="G25" s="32" t="s">
        <v>10890</v>
      </c>
      <c r="H25" s="35"/>
      <c r="I25" t="str">
        <f t="shared" si="0"/>
        <v>No</v>
      </c>
      <c r="J25" s="33">
        <v>42737</v>
      </c>
      <c r="K25" s="27" t="s">
        <v>10895</v>
      </c>
      <c r="L25" s="28" t="s">
        <v>11222</v>
      </c>
      <c r="M25" s="29" t="s">
        <v>10877</v>
      </c>
      <c r="N25" s="29"/>
      <c r="O25" t="s">
        <v>11244</v>
      </c>
      <c r="Q25" s="1">
        <v>42028</v>
      </c>
    </row>
    <row r="26" spans="4:17" ht="15" thickBot="1" x14ac:dyDescent="0.35">
      <c r="D26" s="34">
        <v>42041</v>
      </c>
      <c r="E26" s="30" t="s">
        <v>10892</v>
      </c>
      <c r="F26" s="31" t="s">
        <v>10917</v>
      </c>
      <c r="G26" s="32" t="s">
        <v>10904</v>
      </c>
      <c r="H26" s="35" t="s">
        <v>39</v>
      </c>
      <c r="I26" t="str">
        <f t="shared" si="0"/>
        <v>No</v>
      </c>
      <c r="J26" s="33">
        <v>42751</v>
      </c>
      <c r="K26" s="27" t="s">
        <v>10895</v>
      </c>
      <c r="L26" s="28" t="s">
        <v>10896</v>
      </c>
      <c r="M26" s="29" t="s">
        <v>10877</v>
      </c>
      <c r="N26" s="29"/>
      <c r="O26" t="s">
        <v>11244</v>
      </c>
      <c r="Q26" s="1">
        <v>42029</v>
      </c>
    </row>
    <row r="27" spans="4:17" ht="15" thickBot="1" x14ac:dyDescent="0.35">
      <c r="D27" s="34">
        <v>42041</v>
      </c>
      <c r="E27" s="30" t="s">
        <v>10892</v>
      </c>
      <c r="F27" s="31" t="s">
        <v>10918</v>
      </c>
      <c r="G27" s="32" t="s">
        <v>10890</v>
      </c>
      <c r="H27" s="35"/>
      <c r="I27" t="str">
        <f t="shared" si="0"/>
        <v>No</v>
      </c>
      <c r="J27" s="33">
        <v>42755</v>
      </c>
      <c r="K27" s="27" t="s">
        <v>10892</v>
      </c>
      <c r="L27" s="28" t="s">
        <v>11223</v>
      </c>
      <c r="M27" s="29" t="s">
        <v>10877</v>
      </c>
      <c r="N27" s="29" t="s">
        <v>11224</v>
      </c>
      <c r="O27" t="s">
        <v>11244</v>
      </c>
      <c r="Q27" s="1">
        <v>42030</v>
      </c>
    </row>
    <row r="28" spans="4:17" ht="15" thickBot="1" x14ac:dyDescent="0.35">
      <c r="D28" s="34">
        <v>42047</v>
      </c>
      <c r="E28" s="30" t="s">
        <v>10873</v>
      </c>
      <c r="F28" s="31" t="s">
        <v>10919</v>
      </c>
      <c r="G28" s="32" t="s">
        <v>10894</v>
      </c>
      <c r="H28" s="35" t="s">
        <v>10920</v>
      </c>
      <c r="I28" t="str">
        <f t="shared" si="0"/>
        <v>No</v>
      </c>
      <c r="J28" s="33">
        <v>42786</v>
      </c>
      <c r="K28" s="27" t="s">
        <v>10895</v>
      </c>
      <c r="L28" s="28" t="s">
        <v>10928</v>
      </c>
      <c r="M28" s="29" t="s">
        <v>10877</v>
      </c>
      <c r="N28" s="29"/>
      <c r="O28" t="s">
        <v>11244</v>
      </c>
      <c r="Q28" s="1">
        <v>42031</v>
      </c>
    </row>
    <row r="29" spans="4:17" ht="15" thickBot="1" x14ac:dyDescent="0.35">
      <c r="D29" s="34">
        <v>42047</v>
      </c>
      <c r="E29" s="30" t="s">
        <v>10873</v>
      </c>
      <c r="F29" s="31" t="s">
        <v>10919</v>
      </c>
      <c r="G29" s="32" t="s">
        <v>10888</v>
      </c>
      <c r="H29" s="35" t="s">
        <v>50</v>
      </c>
      <c r="I29" t="str">
        <f t="shared" si="0"/>
        <v>No</v>
      </c>
      <c r="J29" s="33">
        <v>42884</v>
      </c>
      <c r="K29" s="27" t="s">
        <v>10895</v>
      </c>
      <c r="L29" s="28" t="s">
        <v>11041</v>
      </c>
      <c r="M29" s="29" t="s">
        <v>10877</v>
      </c>
      <c r="N29" s="29"/>
      <c r="O29" t="s">
        <v>11244</v>
      </c>
      <c r="Q29" s="1">
        <v>42032</v>
      </c>
    </row>
    <row r="30" spans="4:17" ht="15" thickBot="1" x14ac:dyDescent="0.35">
      <c r="D30" s="34">
        <v>42047</v>
      </c>
      <c r="E30" s="30" t="s">
        <v>10873</v>
      </c>
      <c r="F30" s="31" t="s">
        <v>10921</v>
      </c>
      <c r="G30" s="32" t="s">
        <v>10904</v>
      </c>
      <c r="H30" s="35" t="s">
        <v>1271</v>
      </c>
      <c r="I30" t="str">
        <f t="shared" si="0"/>
        <v>No</v>
      </c>
      <c r="J30" s="33">
        <v>42920</v>
      </c>
      <c r="K30" s="27" t="s">
        <v>10881</v>
      </c>
      <c r="L30" s="28" t="s">
        <v>11071</v>
      </c>
      <c r="M30" s="29" t="s">
        <v>10877</v>
      </c>
      <c r="N30" s="29"/>
      <c r="O30" t="s">
        <v>11244</v>
      </c>
      <c r="Q30" s="1">
        <v>42033</v>
      </c>
    </row>
    <row r="31" spans="4:17" ht="15" thickBot="1" x14ac:dyDescent="0.35">
      <c r="D31" s="34">
        <v>42049</v>
      </c>
      <c r="E31" s="30" t="s">
        <v>10878</v>
      </c>
      <c r="F31" s="31" t="s">
        <v>10922</v>
      </c>
      <c r="G31" s="32" t="s">
        <v>10890</v>
      </c>
      <c r="H31" s="35"/>
      <c r="I31" t="str">
        <f t="shared" si="0"/>
        <v>No</v>
      </c>
      <c r="J31" s="33">
        <v>42982</v>
      </c>
      <c r="K31" s="27" t="s">
        <v>10895</v>
      </c>
      <c r="L31" s="28" t="s">
        <v>11096</v>
      </c>
      <c r="M31" s="29" t="s">
        <v>10877</v>
      </c>
      <c r="N31" s="29"/>
      <c r="O31" t="s">
        <v>11244</v>
      </c>
      <c r="Q31" s="1">
        <v>42034</v>
      </c>
    </row>
    <row r="32" spans="4:17" ht="15" thickBot="1" x14ac:dyDescent="0.35">
      <c r="D32" s="34">
        <v>42049</v>
      </c>
      <c r="E32" s="30" t="s">
        <v>10878</v>
      </c>
      <c r="F32" s="31" t="s">
        <v>10923</v>
      </c>
      <c r="G32" s="32" t="s">
        <v>10914</v>
      </c>
      <c r="H32" s="35" t="s">
        <v>306</v>
      </c>
      <c r="I32" t="str">
        <f t="shared" si="0"/>
        <v>No</v>
      </c>
      <c r="J32" s="33">
        <v>43017</v>
      </c>
      <c r="K32" s="27" t="s">
        <v>10895</v>
      </c>
      <c r="L32" s="28" t="s">
        <v>11130</v>
      </c>
      <c r="M32" s="29" t="s">
        <v>10877</v>
      </c>
      <c r="N32" s="29"/>
      <c r="O32" t="s">
        <v>11244</v>
      </c>
      <c r="Q32" s="1">
        <v>42035</v>
      </c>
    </row>
    <row r="33" spans="4:17" ht="15" thickBot="1" x14ac:dyDescent="0.35">
      <c r="D33" s="34">
        <v>42050</v>
      </c>
      <c r="E33" s="30" t="s">
        <v>10905</v>
      </c>
      <c r="F33" s="31" t="s">
        <v>10924</v>
      </c>
      <c r="G33" s="32" t="s">
        <v>10904</v>
      </c>
      <c r="H33" s="35" t="s">
        <v>10925</v>
      </c>
      <c r="I33" t="str">
        <f t="shared" si="0"/>
        <v>No</v>
      </c>
      <c r="J33" s="33">
        <v>43049</v>
      </c>
      <c r="K33" s="27" t="s">
        <v>10892</v>
      </c>
      <c r="L33" s="28" t="s">
        <v>11231</v>
      </c>
      <c r="M33" s="29" t="s">
        <v>10877</v>
      </c>
      <c r="N33" s="29"/>
      <c r="O33" t="s">
        <v>11244</v>
      </c>
      <c r="Q33" s="1">
        <v>42036</v>
      </c>
    </row>
    <row r="34" spans="4:17" ht="15" thickBot="1" x14ac:dyDescent="0.35">
      <c r="D34" s="34">
        <v>42051</v>
      </c>
      <c r="E34" s="30" t="s">
        <v>10895</v>
      </c>
      <c r="F34" s="31" t="s">
        <v>10926</v>
      </c>
      <c r="G34" s="32" t="s">
        <v>10927</v>
      </c>
      <c r="H34" s="35"/>
      <c r="I34" t="str">
        <f t="shared" si="0"/>
        <v>Yes</v>
      </c>
      <c r="J34" s="33">
        <v>43050</v>
      </c>
      <c r="K34" s="27" t="s">
        <v>10878</v>
      </c>
      <c r="L34" s="28" t="s">
        <v>11157</v>
      </c>
      <c r="M34" s="29" t="s">
        <v>10877</v>
      </c>
      <c r="N34" s="29"/>
      <c r="O34" t="s">
        <v>11244</v>
      </c>
      <c r="Q34" s="1">
        <v>42037</v>
      </c>
    </row>
    <row r="35" spans="4:17" ht="15" thickBot="1" x14ac:dyDescent="0.35">
      <c r="D35" s="34">
        <v>42051</v>
      </c>
      <c r="E35" s="30" t="s">
        <v>10895</v>
      </c>
      <c r="F35" s="31" t="s">
        <v>10928</v>
      </c>
      <c r="G35" s="32" t="s">
        <v>10877</v>
      </c>
      <c r="H35" s="35"/>
      <c r="I35" t="str">
        <f t="shared" si="0"/>
        <v>Yes</v>
      </c>
      <c r="J35" s="33">
        <v>43062</v>
      </c>
      <c r="K35" s="27" t="s">
        <v>10873</v>
      </c>
      <c r="L35" s="28" t="s">
        <v>11158</v>
      </c>
      <c r="M35" s="29" t="s">
        <v>10877</v>
      </c>
      <c r="N35" s="29"/>
      <c r="O35" t="s">
        <v>11244</v>
      </c>
      <c r="Q35" s="1">
        <v>42038</v>
      </c>
    </row>
    <row r="36" spans="4:17" ht="31.2" thickBot="1" x14ac:dyDescent="0.35">
      <c r="D36" s="34">
        <v>42051</v>
      </c>
      <c r="E36" s="30" t="s">
        <v>10895</v>
      </c>
      <c r="F36" s="31" t="s">
        <v>10928</v>
      </c>
      <c r="G36" s="32" t="s">
        <v>10894</v>
      </c>
      <c r="H36" s="35" t="s">
        <v>10929</v>
      </c>
      <c r="I36" t="str">
        <f t="shared" si="0"/>
        <v>Yes</v>
      </c>
      <c r="J36" s="33">
        <v>43094</v>
      </c>
      <c r="K36" s="27" t="s">
        <v>10895</v>
      </c>
      <c r="L36" s="28" t="s">
        <v>11187</v>
      </c>
      <c r="M36" s="29" t="s">
        <v>10877</v>
      </c>
      <c r="N36" s="29"/>
      <c r="O36" t="s">
        <v>11244</v>
      </c>
      <c r="Q36" s="1">
        <v>42039</v>
      </c>
    </row>
    <row r="37" spans="4:17" ht="15" thickBot="1" x14ac:dyDescent="0.35">
      <c r="D37" s="34">
        <v>42051</v>
      </c>
      <c r="E37" s="30" t="s">
        <v>10895</v>
      </c>
      <c r="F37" s="31" t="s">
        <v>10928</v>
      </c>
      <c r="G37" s="32" t="s">
        <v>10888</v>
      </c>
      <c r="H37" s="35" t="s">
        <v>10930</v>
      </c>
      <c r="I37" t="str">
        <f t="shared" si="0"/>
        <v>Yes</v>
      </c>
      <c r="J37" s="33">
        <v>43101</v>
      </c>
      <c r="K37" s="27" t="s">
        <v>10895</v>
      </c>
      <c r="L37" s="28" t="s">
        <v>10876</v>
      </c>
      <c r="M37" s="29" t="s">
        <v>10877</v>
      </c>
      <c r="N37" s="29"/>
      <c r="O37" t="s">
        <v>11244</v>
      </c>
      <c r="Q37" s="1">
        <v>42040</v>
      </c>
    </row>
    <row r="38" spans="4:17" ht="15" thickBot="1" x14ac:dyDescent="0.35">
      <c r="D38" s="34">
        <v>42051</v>
      </c>
      <c r="E38" s="30" t="s">
        <v>10895</v>
      </c>
      <c r="F38" s="31" t="s">
        <v>10931</v>
      </c>
      <c r="G38" s="32" t="s">
        <v>10894</v>
      </c>
      <c r="H38" s="35" t="s">
        <v>1708</v>
      </c>
      <c r="I38" t="str">
        <f t="shared" si="0"/>
        <v>Yes</v>
      </c>
      <c r="J38" s="33">
        <v>43115</v>
      </c>
      <c r="K38" s="27" t="s">
        <v>10895</v>
      </c>
      <c r="L38" s="28" t="s">
        <v>10896</v>
      </c>
      <c r="M38" s="29" t="s">
        <v>10877</v>
      </c>
      <c r="N38" s="29"/>
      <c r="O38" t="s">
        <v>11244</v>
      </c>
      <c r="Q38" s="1">
        <v>42041</v>
      </c>
    </row>
    <row r="39" spans="4:17" ht="15" thickBot="1" x14ac:dyDescent="0.35">
      <c r="D39" s="34">
        <v>42051</v>
      </c>
      <c r="E39" s="30" t="s">
        <v>10895</v>
      </c>
      <c r="F39" s="31" t="s">
        <v>10932</v>
      </c>
      <c r="G39" s="32" t="s">
        <v>10904</v>
      </c>
      <c r="H39" s="35" t="s">
        <v>10933</v>
      </c>
      <c r="I39" t="str">
        <f t="shared" si="0"/>
        <v>Yes</v>
      </c>
      <c r="J39" s="33">
        <v>43150</v>
      </c>
      <c r="K39" s="27" t="s">
        <v>10895</v>
      </c>
      <c r="L39" s="28" t="s">
        <v>10928</v>
      </c>
      <c r="M39" s="29" t="s">
        <v>10877</v>
      </c>
      <c r="N39" s="29"/>
      <c r="O39" t="s">
        <v>11244</v>
      </c>
      <c r="Q39" s="1">
        <v>42042</v>
      </c>
    </row>
    <row r="40" spans="4:17" ht="15" thickBot="1" x14ac:dyDescent="0.35">
      <c r="D40" s="34">
        <v>42052</v>
      </c>
      <c r="E40" s="30" t="s">
        <v>10881</v>
      </c>
      <c r="F40" s="31" t="s">
        <v>10934</v>
      </c>
      <c r="G40" s="32" t="s">
        <v>10935</v>
      </c>
      <c r="H40" s="35"/>
      <c r="I40" t="str">
        <f t="shared" si="0"/>
        <v>No</v>
      </c>
      <c r="J40" s="33">
        <v>43248</v>
      </c>
      <c r="K40" s="27" t="s">
        <v>10895</v>
      </c>
      <c r="L40" s="28" t="s">
        <v>11041</v>
      </c>
      <c r="M40" s="29" t="s">
        <v>10877</v>
      </c>
      <c r="N40" s="29"/>
      <c r="O40" t="s">
        <v>11244</v>
      </c>
      <c r="Q40" s="1">
        <v>42043</v>
      </c>
    </row>
    <row r="41" spans="4:17" ht="15" thickBot="1" x14ac:dyDescent="0.35">
      <c r="D41" s="34">
        <v>42052</v>
      </c>
      <c r="E41" s="30" t="s">
        <v>10881</v>
      </c>
      <c r="F41" s="31" t="s">
        <v>10934</v>
      </c>
      <c r="G41" s="32" t="s">
        <v>10894</v>
      </c>
      <c r="H41" s="35" t="s">
        <v>10936</v>
      </c>
      <c r="I41" t="str">
        <f t="shared" si="0"/>
        <v>No</v>
      </c>
      <c r="J41" s="33">
        <v>43285</v>
      </c>
      <c r="K41" s="27" t="s">
        <v>10884</v>
      </c>
      <c r="L41" s="28" t="s">
        <v>11071</v>
      </c>
      <c r="M41" s="29" t="s">
        <v>10877</v>
      </c>
      <c r="N41" s="29"/>
      <c r="O41" t="s">
        <v>11244</v>
      </c>
      <c r="Q41" s="1">
        <v>42044</v>
      </c>
    </row>
    <row r="42" spans="4:17" ht="15" thickBot="1" x14ac:dyDescent="0.35">
      <c r="D42" s="34">
        <v>42053</v>
      </c>
      <c r="E42" s="30" t="s">
        <v>10884</v>
      </c>
      <c r="F42" s="31" t="s">
        <v>10937</v>
      </c>
      <c r="G42" s="32" t="s">
        <v>10883</v>
      </c>
      <c r="H42" s="35"/>
      <c r="I42" t="str">
        <f t="shared" si="0"/>
        <v>No</v>
      </c>
      <c r="J42" s="33">
        <v>43346</v>
      </c>
      <c r="K42" s="27" t="s">
        <v>10895</v>
      </c>
      <c r="L42" s="28" t="s">
        <v>11096</v>
      </c>
      <c r="M42" s="29" t="s">
        <v>10877</v>
      </c>
      <c r="N42" s="29"/>
      <c r="O42" t="s">
        <v>11244</v>
      </c>
      <c r="Q42" s="1">
        <v>42045</v>
      </c>
    </row>
    <row r="43" spans="4:17" ht="15" thickBot="1" x14ac:dyDescent="0.35">
      <c r="D43" s="34">
        <v>42054</v>
      </c>
      <c r="E43" s="30" t="s">
        <v>10873</v>
      </c>
      <c r="F43" s="31" t="s">
        <v>10938</v>
      </c>
      <c r="G43" s="32" t="s">
        <v>10890</v>
      </c>
      <c r="H43" s="35"/>
      <c r="I43" t="str">
        <f t="shared" si="0"/>
        <v>No</v>
      </c>
      <c r="J43" s="33">
        <v>43381</v>
      </c>
      <c r="K43" s="27" t="s">
        <v>10895</v>
      </c>
      <c r="L43" s="28" t="s">
        <v>11130</v>
      </c>
      <c r="M43" s="29" t="s">
        <v>10877</v>
      </c>
      <c r="N43" s="29"/>
      <c r="O43" t="s">
        <v>11244</v>
      </c>
      <c r="Q43" s="1">
        <v>42046</v>
      </c>
    </row>
    <row r="44" spans="4:17" ht="29.4" thickBot="1" x14ac:dyDescent="0.35">
      <c r="D44" s="34">
        <v>42060</v>
      </c>
      <c r="E44" s="30" t="s">
        <v>10884</v>
      </c>
      <c r="F44" s="31" t="s">
        <v>10939</v>
      </c>
      <c r="G44" s="32" t="s">
        <v>10904</v>
      </c>
      <c r="H44" s="35" t="s">
        <v>315</v>
      </c>
      <c r="I44" t="str">
        <f t="shared" si="0"/>
        <v>No</v>
      </c>
      <c r="J44" s="33">
        <v>43415</v>
      </c>
      <c r="K44" s="27" t="s">
        <v>10905</v>
      </c>
      <c r="L44" s="28" t="s">
        <v>11157</v>
      </c>
      <c r="M44" s="29" t="s">
        <v>10877</v>
      </c>
      <c r="N44" s="29"/>
      <c r="O44" t="s">
        <v>11244</v>
      </c>
      <c r="Q44" s="1">
        <v>42047</v>
      </c>
    </row>
    <row r="45" spans="4:17" ht="15" thickBot="1" x14ac:dyDescent="0.35">
      <c r="D45" s="34">
        <v>42060</v>
      </c>
      <c r="E45" s="30" t="s">
        <v>10884</v>
      </c>
      <c r="F45" s="31" t="s">
        <v>10940</v>
      </c>
      <c r="G45" s="32" t="s">
        <v>10904</v>
      </c>
      <c r="H45" s="35" t="s">
        <v>250</v>
      </c>
      <c r="I45" t="str">
        <f t="shared" si="0"/>
        <v>No</v>
      </c>
      <c r="J45" s="33">
        <v>43416</v>
      </c>
      <c r="K45" s="27" t="s">
        <v>10895</v>
      </c>
      <c r="L45" s="28" t="s">
        <v>11231</v>
      </c>
      <c r="M45" s="29" t="s">
        <v>10877</v>
      </c>
      <c r="N45" s="29"/>
      <c r="O45" t="s">
        <v>11244</v>
      </c>
      <c r="Q45" s="1">
        <v>42048</v>
      </c>
    </row>
    <row r="46" spans="4:17" ht="15" thickBot="1" x14ac:dyDescent="0.35">
      <c r="D46" s="34">
        <v>42063</v>
      </c>
      <c r="E46" s="30" t="s">
        <v>10878</v>
      </c>
      <c r="F46" s="31" t="s">
        <v>10941</v>
      </c>
      <c r="G46" s="32" t="s">
        <v>10914</v>
      </c>
      <c r="H46" s="35" t="s">
        <v>416</v>
      </c>
      <c r="I46" t="str">
        <f t="shared" si="0"/>
        <v>No</v>
      </c>
      <c r="J46" s="33">
        <v>43426</v>
      </c>
      <c r="K46" s="27" t="s">
        <v>10873</v>
      </c>
      <c r="L46" s="28" t="s">
        <v>11158</v>
      </c>
      <c r="M46" s="29" t="s">
        <v>10877</v>
      </c>
      <c r="N46" s="29"/>
      <c r="O46" t="s">
        <v>11244</v>
      </c>
      <c r="Q46" s="1">
        <v>42049</v>
      </c>
    </row>
    <row r="47" spans="4:17" ht="15" thickBot="1" x14ac:dyDescent="0.35">
      <c r="D47" s="34">
        <v>42064</v>
      </c>
      <c r="E47" s="30" t="s">
        <v>10905</v>
      </c>
      <c r="F47" s="31" t="s">
        <v>10942</v>
      </c>
      <c r="G47" s="32" t="s">
        <v>10935</v>
      </c>
      <c r="H47" s="35"/>
      <c r="I47" t="str">
        <f t="shared" si="0"/>
        <v>No</v>
      </c>
      <c r="J47" s="33">
        <v>43458</v>
      </c>
      <c r="K47" s="27" t="s">
        <v>10895</v>
      </c>
      <c r="L47" s="28" t="s">
        <v>11183</v>
      </c>
      <c r="M47" s="29" t="s">
        <v>10877</v>
      </c>
      <c r="N47" s="29"/>
      <c r="O47" t="s">
        <v>11244</v>
      </c>
      <c r="Q47" s="1">
        <v>42050</v>
      </c>
    </row>
    <row r="48" spans="4:17" ht="29.4" thickBot="1" x14ac:dyDescent="0.35">
      <c r="D48" s="34">
        <v>42064</v>
      </c>
      <c r="E48" s="30" t="s">
        <v>10905</v>
      </c>
      <c r="F48" s="31" t="s">
        <v>10943</v>
      </c>
      <c r="G48" s="32" t="s">
        <v>10910</v>
      </c>
      <c r="H48" s="35"/>
      <c r="I48" t="str">
        <f t="shared" si="0"/>
        <v>No</v>
      </c>
      <c r="J48" s="33">
        <v>43459</v>
      </c>
      <c r="K48" s="27" t="s">
        <v>10881</v>
      </c>
      <c r="L48" s="28" t="s">
        <v>11187</v>
      </c>
      <c r="M48" s="29" t="s">
        <v>10877</v>
      </c>
      <c r="N48" s="29"/>
      <c r="O48" t="s">
        <v>11244</v>
      </c>
      <c r="Q48" s="1">
        <v>42051</v>
      </c>
    </row>
    <row r="49" spans="4:17" ht="28.8" x14ac:dyDescent="0.3">
      <c r="D49" s="34">
        <v>42064</v>
      </c>
      <c r="E49" s="30" t="s">
        <v>10905</v>
      </c>
      <c r="F49" s="31" t="s">
        <v>10944</v>
      </c>
      <c r="G49" s="32" t="s">
        <v>10910</v>
      </c>
      <c r="H49" s="35"/>
      <c r="I49" t="str">
        <f t="shared" si="0"/>
        <v>No</v>
      </c>
      <c r="J49" s="25"/>
      <c r="K49" s="25"/>
      <c r="L49" s="25"/>
      <c r="M49" s="25"/>
      <c r="N49" s="25"/>
      <c r="Q49" s="1">
        <v>42052</v>
      </c>
    </row>
    <row r="50" spans="4:17" x14ac:dyDescent="0.3">
      <c r="D50" s="34">
        <v>42065</v>
      </c>
      <c r="E50" s="30" t="s">
        <v>10895</v>
      </c>
      <c r="F50" s="31" t="s">
        <v>10945</v>
      </c>
      <c r="G50" s="32" t="s">
        <v>10894</v>
      </c>
      <c r="H50" s="35" t="s">
        <v>100</v>
      </c>
      <c r="I50" t="str">
        <f t="shared" si="0"/>
        <v>No</v>
      </c>
      <c r="J50" s="25"/>
      <c r="K50" s="25"/>
      <c r="L50" s="25"/>
      <c r="M50" s="25"/>
      <c r="N50" s="25"/>
      <c r="Q50" s="1">
        <v>42053</v>
      </c>
    </row>
    <row r="51" spans="4:17" x14ac:dyDescent="0.3">
      <c r="D51" s="34">
        <v>42065</v>
      </c>
      <c r="E51" s="30" t="s">
        <v>10895</v>
      </c>
      <c r="F51" s="31" t="s">
        <v>10946</v>
      </c>
      <c r="G51" s="32" t="s">
        <v>10904</v>
      </c>
      <c r="H51" s="35" t="s">
        <v>10947</v>
      </c>
      <c r="I51" t="str">
        <f t="shared" si="0"/>
        <v>No</v>
      </c>
      <c r="J51" s="25"/>
      <c r="K51" s="25"/>
      <c r="L51" s="25"/>
      <c r="M51" s="25"/>
      <c r="N51" s="25"/>
      <c r="Q51" s="1">
        <v>42054</v>
      </c>
    </row>
    <row r="52" spans="4:17" x14ac:dyDescent="0.3">
      <c r="D52" s="34">
        <v>42065</v>
      </c>
      <c r="E52" s="30" t="s">
        <v>10895</v>
      </c>
      <c r="F52" s="31" t="s">
        <v>10948</v>
      </c>
      <c r="G52" s="32" t="s">
        <v>10890</v>
      </c>
      <c r="H52" s="35"/>
      <c r="I52" t="str">
        <f t="shared" si="0"/>
        <v>No</v>
      </c>
      <c r="J52" s="25"/>
      <c r="K52" s="25"/>
      <c r="L52" s="25"/>
      <c r="M52" s="25"/>
      <c r="N52" s="25"/>
      <c r="Q52" s="1">
        <v>42055</v>
      </c>
    </row>
    <row r="53" spans="4:17" x14ac:dyDescent="0.3">
      <c r="D53" s="34">
        <v>42066</v>
      </c>
      <c r="E53" s="30" t="s">
        <v>10881</v>
      </c>
      <c r="F53" s="31" t="s">
        <v>10949</v>
      </c>
      <c r="G53" s="32" t="s">
        <v>10894</v>
      </c>
      <c r="H53" s="35" t="s">
        <v>5208</v>
      </c>
      <c r="I53" t="str">
        <f t="shared" si="0"/>
        <v>No</v>
      </c>
      <c r="J53" s="25"/>
      <c r="K53" s="25"/>
      <c r="L53" s="25"/>
      <c r="M53" s="25"/>
      <c r="N53" s="25"/>
      <c r="Q53" s="1">
        <v>42056</v>
      </c>
    </row>
    <row r="54" spans="4:17" x14ac:dyDescent="0.3">
      <c r="D54" s="34">
        <v>42067</v>
      </c>
      <c r="E54" s="30" t="s">
        <v>10884</v>
      </c>
      <c r="F54" s="31" t="s">
        <v>10946</v>
      </c>
      <c r="G54" s="32" t="s">
        <v>10904</v>
      </c>
      <c r="H54" s="35" t="s">
        <v>110</v>
      </c>
      <c r="I54" t="str">
        <f t="shared" si="0"/>
        <v>No</v>
      </c>
      <c r="J54" s="25"/>
      <c r="K54" s="25"/>
      <c r="L54" s="25"/>
      <c r="M54" s="25"/>
      <c r="N54" s="25"/>
      <c r="Q54" s="1">
        <v>42057</v>
      </c>
    </row>
    <row r="55" spans="4:17" x14ac:dyDescent="0.3">
      <c r="D55" s="34">
        <v>42068</v>
      </c>
      <c r="E55" s="30" t="s">
        <v>10873</v>
      </c>
      <c r="F55" s="31" t="s">
        <v>10950</v>
      </c>
      <c r="G55" s="32" t="s">
        <v>10927</v>
      </c>
      <c r="H55" s="35"/>
      <c r="I55" t="str">
        <f t="shared" si="0"/>
        <v>No</v>
      </c>
      <c r="J55" s="25"/>
      <c r="K55" s="25"/>
      <c r="L55" s="25"/>
      <c r="M55" s="25"/>
      <c r="N55" s="25"/>
      <c r="Q55" s="1">
        <v>42058</v>
      </c>
    </row>
    <row r="56" spans="4:17" x14ac:dyDescent="0.3">
      <c r="D56" s="34">
        <v>42068</v>
      </c>
      <c r="E56" s="30" t="s">
        <v>10873</v>
      </c>
      <c r="F56" s="31" t="s">
        <v>10951</v>
      </c>
      <c r="G56" s="32" t="s">
        <v>10875</v>
      </c>
      <c r="H56" s="35"/>
      <c r="I56" t="str">
        <f t="shared" si="0"/>
        <v>No</v>
      </c>
      <c r="J56" s="25"/>
      <c r="K56" s="25"/>
      <c r="L56" s="25"/>
      <c r="M56" s="25"/>
      <c r="N56" s="25"/>
      <c r="Q56" s="1">
        <v>42059</v>
      </c>
    </row>
    <row r="57" spans="4:17" x14ac:dyDescent="0.3">
      <c r="D57" s="34">
        <v>42069</v>
      </c>
      <c r="E57" s="30" t="s">
        <v>10892</v>
      </c>
      <c r="F57" s="31" t="s">
        <v>10952</v>
      </c>
      <c r="G57" s="32" t="s">
        <v>10890</v>
      </c>
      <c r="H57" s="35"/>
      <c r="I57" t="str">
        <f t="shared" si="0"/>
        <v>No</v>
      </c>
      <c r="J57" s="25"/>
      <c r="K57" s="25"/>
      <c r="L57" s="25"/>
      <c r="M57" s="25"/>
      <c r="N57" s="25"/>
      <c r="Q57" s="1">
        <v>42060</v>
      </c>
    </row>
    <row r="58" spans="4:17" ht="20.399999999999999" x14ac:dyDescent="0.3">
      <c r="D58" s="34">
        <v>42071</v>
      </c>
      <c r="E58" s="30" t="s">
        <v>10905</v>
      </c>
      <c r="F58" s="31" t="s">
        <v>10953</v>
      </c>
      <c r="G58" s="32" t="s">
        <v>10954</v>
      </c>
      <c r="H58" s="35"/>
      <c r="I58" t="str">
        <f t="shared" si="0"/>
        <v>No</v>
      </c>
      <c r="J58" s="25"/>
      <c r="K58" s="25"/>
      <c r="L58" s="25"/>
      <c r="M58" s="25"/>
      <c r="N58" s="25"/>
      <c r="Q58" s="1">
        <v>42061</v>
      </c>
    </row>
    <row r="59" spans="4:17" x14ac:dyDescent="0.3">
      <c r="D59" s="34">
        <v>42080</v>
      </c>
      <c r="E59" s="30" t="s">
        <v>10881</v>
      </c>
      <c r="F59" s="31" t="s">
        <v>10955</v>
      </c>
      <c r="G59" s="32" t="s">
        <v>10935</v>
      </c>
      <c r="H59" s="35"/>
      <c r="I59" t="str">
        <f t="shared" si="0"/>
        <v>No</v>
      </c>
      <c r="J59" s="25"/>
      <c r="K59" s="25"/>
      <c r="L59" s="25"/>
      <c r="M59" s="25"/>
      <c r="N59" s="25"/>
      <c r="Q59" s="1">
        <v>42062</v>
      </c>
    </row>
    <row r="60" spans="4:17" x14ac:dyDescent="0.3">
      <c r="D60" s="34">
        <v>42080</v>
      </c>
      <c r="E60" s="30" t="s">
        <v>10881</v>
      </c>
      <c r="F60" s="31" t="s">
        <v>10956</v>
      </c>
      <c r="G60" s="32" t="s">
        <v>10894</v>
      </c>
      <c r="H60" s="35" t="s">
        <v>10957</v>
      </c>
      <c r="I60" t="str">
        <f t="shared" si="0"/>
        <v>No</v>
      </c>
      <c r="J60" s="25"/>
      <c r="K60" s="25"/>
      <c r="L60" s="25"/>
      <c r="M60" s="25"/>
      <c r="N60" s="25"/>
      <c r="Q60" s="1">
        <v>42063</v>
      </c>
    </row>
    <row r="61" spans="4:17" x14ac:dyDescent="0.3">
      <c r="D61" s="34">
        <v>42083</v>
      </c>
      <c r="E61" s="30" t="s">
        <v>10892</v>
      </c>
      <c r="F61" s="31" t="s">
        <v>10958</v>
      </c>
      <c r="G61" s="32" t="s">
        <v>10959</v>
      </c>
      <c r="H61" s="35"/>
      <c r="I61" t="str">
        <f t="shared" si="0"/>
        <v>No</v>
      </c>
      <c r="J61" s="25"/>
      <c r="K61" s="25"/>
      <c r="L61" s="25"/>
      <c r="M61" s="25"/>
      <c r="N61" s="25"/>
      <c r="Q61" s="1">
        <v>42064</v>
      </c>
    </row>
    <row r="62" spans="4:17" x14ac:dyDescent="0.3">
      <c r="D62" s="34">
        <v>42088</v>
      </c>
      <c r="E62" s="30" t="s">
        <v>10884</v>
      </c>
      <c r="F62" s="31" t="s">
        <v>10960</v>
      </c>
      <c r="G62" s="32" t="s">
        <v>10904</v>
      </c>
      <c r="H62" s="35" t="s">
        <v>2738</v>
      </c>
      <c r="I62" t="str">
        <f t="shared" si="0"/>
        <v>No</v>
      </c>
      <c r="J62" s="25"/>
      <c r="K62" s="25"/>
      <c r="L62" s="25"/>
      <c r="M62" s="25"/>
      <c r="N62" s="25"/>
      <c r="Q62" s="1">
        <v>42065</v>
      </c>
    </row>
    <row r="63" spans="4:17" ht="28.8" x14ac:dyDescent="0.3">
      <c r="D63" s="34">
        <v>42089</v>
      </c>
      <c r="E63" s="30" t="s">
        <v>10873</v>
      </c>
      <c r="F63" s="31" t="s">
        <v>10961</v>
      </c>
      <c r="G63" s="32" t="s">
        <v>10894</v>
      </c>
      <c r="H63" s="35" t="s">
        <v>10962</v>
      </c>
      <c r="I63" t="str">
        <f t="shared" si="0"/>
        <v>No</v>
      </c>
      <c r="J63" s="25"/>
      <c r="K63" s="25"/>
      <c r="L63" s="25"/>
      <c r="M63" s="25"/>
      <c r="N63" s="25"/>
      <c r="Q63" s="1">
        <v>42066</v>
      </c>
    </row>
    <row r="64" spans="4:17" x14ac:dyDescent="0.3">
      <c r="D64" s="34">
        <v>42092</v>
      </c>
      <c r="E64" s="30" t="s">
        <v>10905</v>
      </c>
      <c r="F64" s="31" t="s">
        <v>10963</v>
      </c>
      <c r="G64" s="32" t="s">
        <v>10883</v>
      </c>
      <c r="H64" s="35"/>
      <c r="I64" t="str">
        <f t="shared" si="0"/>
        <v>No</v>
      </c>
      <c r="J64" s="25"/>
      <c r="K64" s="25"/>
      <c r="L64" s="25"/>
      <c r="M64" s="25"/>
      <c r="N64" s="25"/>
      <c r="Q64" s="1">
        <v>42067</v>
      </c>
    </row>
    <row r="65" spans="4:17" ht="28.8" x14ac:dyDescent="0.3">
      <c r="D65" s="34">
        <v>42093</v>
      </c>
      <c r="E65" s="30" t="s">
        <v>10895</v>
      </c>
      <c r="F65" s="31" t="s">
        <v>10964</v>
      </c>
      <c r="G65" s="32" t="s">
        <v>10904</v>
      </c>
      <c r="H65" s="35" t="s">
        <v>8546</v>
      </c>
      <c r="I65" t="str">
        <f t="shared" si="0"/>
        <v>No</v>
      </c>
      <c r="J65" s="25"/>
      <c r="K65" s="25"/>
      <c r="L65" s="25"/>
      <c r="M65" s="25"/>
      <c r="N65" s="25"/>
      <c r="Q65" s="1">
        <v>42068</v>
      </c>
    </row>
    <row r="66" spans="4:17" x14ac:dyDescent="0.3">
      <c r="D66" s="34">
        <v>42093</v>
      </c>
      <c r="E66" s="30" t="s">
        <v>10895</v>
      </c>
      <c r="F66" s="31" t="s">
        <v>10965</v>
      </c>
      <c r="G66" s="32" t="s">
        <v>10890</v>
      </c>
      <c r="H66" s="35"/>
      <c r="I66" t="str">
        <f t="shared" si="0"/>
        <v>No</v>
      </c>
      <c r="J66" s="25"/>
      <c r="K66" s="25"/>
      <c r="L66" s="25"/>
      <c r="M66" s="25"/>
      <c r="N66" s="25"/>
      <c r="Q66" s="1">
        <v>42069</v>
      </c>
    </row>
    <row r="67" spans="4:17" x14ac:dyDescent="0.3">
      <c r="D67" s="34">
        <v>42093</v>
      </c>
      <c r="E67" s="30" t="s">
        <v>10895</v>
      </c>
      <c r="F67" s="31" t="s">
        <v>10966</v>
      </c>
      <c r="G67" s="32" t="s">
        <v>10894</v>
      </c>
      <c r="H67" s="35" t="s">
        <v>10933</v>
      </c>
      <c r="I67" t="str">
        <f t="shared" ref="I67:I130" si="1">_xlfn.XLOOKUP(D67,$J$2:$J$48,$O$2:$O$48,"No")</f>
        <v>No</v>
      </c>
      <c r="J67" s="25"/>
      <c r="K67" s="25"/>
      <c r="L67" s="25"/>
      <c r="M67" s="25"/>
      <c r="N67" s="25"/>
      <c r="Q67" s="1">
        <v>42070</v>
      </c>
    </row>
    <row r="68" spans="4:17" x14ac:dyDescent="0.3">
      <c r="D68" s="34">
        <v>42093</v>
      </c>
      <c r="E68" s="30" t="s">
        <v>10895</v>
      </c>
      <c r="F68" s="31" t="s">
        <v>10967</v>
      </c>
      <c r="G68" s="32" t="s">
        <v>10904</v>
      </c>
      <c r="H68" s="35" t="s">
        <v>10968</v>
      </c>
      <c r="I68" t="str">
        <f t="shared" si="1"/>
        <v>No</v>
      </c>
      <c r="J68" s="25"/>
      <c r="K68" s="25"/>
      <c r="L68" s="25"/>
      <c r="M68" s="25"/>
      <c r="N68" s="25"/>
      <c r="Q68" s="1">
        <v>42071</v>
      </c>
    </row>
    <row r="69" spans="4:17" ht="20.399999999999999" x14ac:dyDescent="0.3">
      <c r="D69" s="34">
        <v>42094</v>
      </c>
      <c r="E69" s="30" t="s">
        <v>10881</v>
      </c>
      <c r="F69" s="31" t="s">
        <v>10969</v>
      </c>
      <c r="G69" s="32" t="s">
        <v>10894</v>
      </c>
      <c r="H69" s="35" t="s">
        <v>10970</v>
      </c>
      <c r="I69" t="str">
        <f t="shared" si="1"/>
        <v>No</v>
      </c>
      <c r="J69" s="25"/>
      <c r="K69" s="25"/>
      <c r="L69" s="25"/>
      <c r="M69" s="25"/>
      <c r="N69" s="25"/>
      <c r="Q69" s="1">
        <v>42072</v>
      </c>
    </row>
    <row r="70" spans="4:17" x14ac:dyDescent="0.3">
      <c r="D70" s="34">
        <v>42096</v>
      </c>
      <c r="E70" s="30" t="s">
        <v>10873</v>
      </c>
      <c r="F70" s="31" t="s">
        <v>10971</v>
      </c>
      <c r="G70" s="32" t="s">
        <v>10883</v>
      </c>
      <c r="H70" s="35"/>
      <c r="I70" t="str">
        <f t="shared" si="1"/>
        <v>No</v>
      </c>
      <c r="J70" s="25"/>
      <c r="K70" s="25"/>
      <c r="L70" s="25"/>
      <c r="M70" s="25"/>
      <c r="N70" s="25"/>
      <c r="Q70" s="1">
        <v>42073</v>
      </c>
    </row>
    <row r="71" spans="4:17" x14ac:dyDescent="0.3">
      <c r="D71" s="34">
        <v>42096</v>
      </c>
      <c r="E71" s="30" t="s">
        <v>10873</v>
      </c>
      <c r="F71" s="31" t="s">
        <v>10972</v>
      </c>
      <c r="G71" s="32" t="s">
        <v>10914</v>
      </c>
      <c r="H71" s="35" t="s">
        <v>50</v>
      </c>
      <c r="I71" t="str">
        <f t="shared" si="1"/>
        <v>No</v>
      </c>
      <c r="J71" s="25"/>
      <c r="K71" s="25"/>
      <c r="L71" s="25"/>
      <c r="M71" s="25"/>
      <c r="N71" s="25"/>
      <c r="Q71" s="1">
        <v>42074</v>
      </c>
    </row>
    <row r="72" spans="4:17" x14ac:dyDescent="0.3">
      <c r="D72" s="34">
        <v>42097</v>
      </c>
      <c r="E72" s="30" t="s">
        <v>10892</v>
      </c>
      <c r="F72" s="31" t="s">
        <v>10973</v>
      </c>
      <c r="G72" s="32" t="s">
        <v>10875</v>
      </c>
      <c r="H72" s="35"/>
      <c r="I72" t="str">
        <f t="shared" si="1"/>
        <v>No</v>
      </c>
      <c r="J72" s="25"/>
      <c r="K72" s="25"/>
      <c r="L72" s="25"/>
      <c r="M72" s="25"/>
      <c r="N72" s="25"/>
      <c r="Q72" s="1">
        <v>42075</v>
      </c>
    </row>
    <row r="73" spans="4:17" x14ac:dyDescent="0.3">
      <c r="D73" s="34">
        <v>42097</v>
      </c>
      <c r="E73" s="30" t="s">
        <v>10892</v>
      </c>
      <c r="F73" s="31" t="s">
        <v>10974</v>
      </c>
      <c r="G73" s="32" t="s">
        <v>10894</v>
      </c>
      <c r="H73" s="35" t="s">
        <v>10975</v>
      </c>
      <c r="I73" t="str">
        <f t="shared" si="1"/>
        <v>No</v>
      </c>
      <c r="J73" s="25"/>
      <c r="K73" s="25"/>
      <c r="L73" s="25"/>
      <c r="M73" s="25"/>
      <c r="N73" s="25"/>
      <c r="Q73" s="1">
        <v>42076</v>
      </c>
    </row>
    <row r="74" spans="4:17" x14ac:dyDescent="0.3">
      <c r="D74" s="34">
        <v>42098</v>
      </c>
      <c r="E74" s="30" t="s">
        <v>10878</v>
      </c>
      <c r="F74" s="31" t="s">
        <v>10976</v>
      </c>
      <c r="G74" s="32" t="s">
        <v>10883</v>
      </c>
      <c r="H74" s="35"/>
      <c r="I74" t="str">
        <f t="shared" si="1"/>
        <v>No</v>
      </c>
      <c r="J74" s="25"/>
      <c r="K74" s="25"/>
      <c r="L74" s="25"/>
      <c r="M74" s="25"/>
      <c r="N74" s="25"/>
      <c r="Q74" s="1">
        <v>42077</v>
      </c>
    </row>
    <row r="75" spans="4:17" x14ac:dyDescent="0.3">
      <c r="D75" s="34">
        <v>42098</v>
      </c>
      <c r="E75" s="30" t="s">
        <v>10878</v>
      </c>
      <c r="F75" s="31" t="s">
        <v>10977</v>
      </c>
      <c r="G75" s="32" t="s">
        <v>10875</v>
      </c>
      <c r="H75" s="35"/>
      <c r="I75" t="str">
        <f t="shared" si="1"/>
        <v>No</v>
      </c>
      <c r="J75" s="25"/>
      <c r="K75" s="25"/>
      <c r="L75" s="25"/>
      <c r="M75" s="25"/>
      <c r="N75" s="25"/>
      <c r="Q75" s="1">
        <v>42078</v>
      </c>
    </row>
    <row r="76" spans="4:17" x14ac:dyDescent="0.3">
      <c r="D76" s="34">
        <v>42099</v>
      </c>
      <c r="E76" s="30" t="s">
        <v>10905</v>
      </c>
      <c r="F76" s="31" t="s">
        <v>10978</v>
      </c>
      <c r="G76" s="32" t="s">
        <v>10935</v>
      </c>
      <c r="H76" s="35"/>
      <c r="I76" t="str">
        <f t="shared" si="1"/>
        <v>No</v>
      </c>
      <c r="J76" s="25"/>
      <c r="K76" s="25"/>
      <c r="L76" s="25"/>
      <c r="M76" s="25"/>
      <c r="N76" s="25"/>
      <c r="Q76" s="1">
        <v>42079</v>
      </c>
    </row>
    <row r="77" spans="4:17" x14ac:dyDescent="0.3">
      <c r="D77" s="34">
        <v>42100</v>
      </c>
      <c r="E77" s="30" t="s">
        <v>10895</v>
      </c>
      <c r="F77" s="31" t="s">
        <v>10979</v>
      </c>
      <c r="G77" s="32" t="s">
        <v>10935</v>
      </c>
      <c r="H77" s="35"/>
      <c r="I77" t="str">
        <f t="shared" si="1"/>
        <v>No</v>
      </c>
      <c r="J77" s="25"/>
      <c r="K77" s="25"/>
      <c r="L77" s="25"/>
      <c r="M77" s="25"/>
      <c r="N77" s="25"/>
      <c r="Q77" s="1">
        <v>42080</v>
      </c>
    </row>
    <row r="78" spans="4:17" x14ac:dyDescent="0.3">
      <c r="D78" s="34">
        <v>42100</v>
      </c>
      <c r="E78" s="30" t="s">
        <v>10895</v>
      </c>
      <c r="F78" s="31" t="s">
        <v>10980</v>
      </c>
      <c r="G78" s="32" t="s">
        <v>10890</v>
      </c>
      <c r="H78" s="35"/>
      <c r="I78" t="str">
        <f t="shared" si="1"/>
        <v>No</v>
      </c>
      <c r="J78" s="25"/>
      <c r="K78" s="25"/>
      <c r="L78" s="25"/>
      <c r="M78" s="25"/>
      <c r="N78" s="25"/>
      <c r="Q78" s="1">
        <v>42081</v>
      </c>
    </row>
    <row r="79" spans="4:17" x14ac:dyDescent="0.3">
      <c r="D79" s="34">
        <v>42104</v>
      </c>
      <c r="E79" s="30" t="s">
        <v>10892</v>
      </c>
      <c r="F79" s="31" t="s">
        <v>10981</v>
      </c>
      <c r="G79" s="32" t="s">
        <v>10886</v>
      </c>
      <c r="H79" s="35"/>
      <c r="I79" t="str">
        <f t="shared" si="1"/>
        <v>No</v>
      </c>
      <c r="J79" s="25"/>
      <c r="K79" s="25"/>
      <c r="L79" s="25"/>
      <c r="M79" s="25"/>
      <c r="N79" s="25"/>
      <c r="Q79" s="1">
        <v>42082</v>
      </c>
    </row>
    <row r="80" spans="4:17" x14ac:dyDescent="0.3">
      <c r="D80" s="34">
        <v>42105</v>
      </c>
      <c r="E80" s="30" t="s">
        <v>10878</v>
      </c>
      <c r="F80" s="31" t="s">
        <v>10982</v>
      </c>
      <c r="G80" s="32" t="s">
        <v>10875</v>
      </c>
      <c r="H80" s="35"/>
      <c r="I80" t="str">
        <f t="shared" si="1"/>
        <v>No</v>
      </c>
      <c r="J80" s="25"/>
      <c r="K80" s="25"/>
      <c r="L80" s="25"/>
      <c r="M80" s="25"/>
      <c r="N80" s="25"/>
      <c r="Q80" s="1">
        <v>42083</v>
      </c>
    </row>
    <row r="81" spans="4:17" x14ac:dyDescent="0.3">
      <c r="D81" s="34">
        <v>42105</v>
      </c>
      <c r="E81" s="30" t="s">
        <v>10878</v>
      </c>
      <c r="F81" s="31" t="s">
        <v>10983</v>
      </c>
      <c r="G81" s="32" t="s">
        <v>10886</v>
      </c>
      <c r="H81" s="35"/>
      <c r="I81" t="str">
        <f t="shared" si="1"/>
        <v>No</v>
      </c>
      <c r="J81" s="25"/>
      <c r="K81" s="25"/>
      <c r="L81" s="25"/>
      <c r="M81" s="25"/>
      <c r="N81" s="25"/>
      <c r="Q81" s="1">
        <v>42084</v>
      </c>
    </row>
    <row r="82" spans="4:17" x14ac:dyDescent="0.3">
      <c r="D82" s="34">
        <v>42106</v>
      </c>
      <c r="E82" s="30" t="s">
        <v>10905</v>
      </c>
      <c r="F82" s="31" t="s">
        <v>10984</v>
      </c>
      <c r="G82" s="32" t="s">
        <v>10886</v>
      </c>
      <c r="H82" s="35"/>
      <c r="I82" t="str">
        <f t="shared" si="1"/>
        <v>No</v>
      </c>
      <c r="J82" s="25"/>
      <c r="K82" s="25"/>
      <c r="L82" s="25"/>
      <c r="M82" s="25"/>
      <c r="N82" s="25"/>
      <c r="Q82" s="1">
        <v>42085</v>
      </c>
    </row>
    <row r="83" spans="4:17" x14ac:dyDescent="0.3">
      <c r="D83" s="34">
        <v>42107</v>
      </c>
      <c r="E83" s="30" t="s">
        <v>10895</v>
      </c>
      <c r="F83" s="31" t="s">
        <v>10985</v>
      </c>
      <c r="G83" s="32" t="s">
        <v>10886</v>
      </c>
      <c r="H83" s="35"/>
      <c r="I83" t="str">
        <f t="shared" si="1"/>
        <v>No</v>
      </c>
      <c r="J83" s="25"/>
      <c r="K83" s="25"/>
      <c r="L83" s="25"/>
      <c r="M83" s="25"/>
      <c r="N83" s="25"/>
      <c r="Q83" s="1">
        <v>42086</v>
      </c>
    </row>
    <row r="84" spans="4:17" x14ac:dyDescent="0.3">
      <c r="D84" s="34">
        <v>42107</v>
      </c>
      <c r="E84" s="30" t="s">
        <v>10895</v>
      </c>
      <c r="F84" s="31" t="s">
        <v>10986</v>
      </c>
      <c r="G84" s="32" t="s">
        <v>10890</v>
      </c>
      <c r="H84" s="35"/>
      <c r="I84" t="str">
        <f t="shared" si="1"/>
        <v>No</v>
      </c>
      <c r="J84" s="25"/>
      <c r="K84" s="25"/>
      <c r="L84" s="25"/>
      <c r="M84" s="25"/>
      <c r="N84" s="25"/>
      <c r="Q84" s="1">
        <v>42087</v>
      </c>
    </row>
    <row r="85" spans="4:17" x14ac:dyDescent="0.3">
      <c r="D85" s="34">
        <v>42108</v>
      </c>
      <c r="E85" s="30" t="s">
        <v>10881</v>
      </c>
      <c r="F85" s="31" t="s">
        <v>10987</v>
      </c>
      <c r="G85" s="32" t="s">
        <v>10890</v>
      </c>
      <c r="H85" s="35"/>
      <c r="I85" t="str">
        <f t="shared" si="1"/>
        <v>No</v>
      </c>
      <c r="J85" s="25"/>
      <c r="K85" s="25"/>
      <c r="L85" s="25"/>
      <c r="M85" s="25"/>
      <c r="N85" s="25"/>
      <c r="Q85" s="1">
        <v>42088</v>
      </c>
    </row>
    <row r="86" spans="4:17" x14ac:dyDescent="0.3">
      <c r="D86" s="34">
        <v>42109</v>
      </c>
      <c r="E86" s="30" t="s">
        <v>10884</v>
      </c>
      <c r="F86" s="31" t="s">
        <v>10988</v>
      </c>
      <c r="G86" s="32" t="s">
        <v>10989</v>
      </c>
      <c r="H86" s="35"/>
      <c r="I86" t="str">
        <f t="shared" si="1"/>
        <v>No</v>
      </c>
      <c r="J86" s="25"/>
      <c r="K86" s="25"/>
      <c r="L86" s="25"/>
      <c r="M86" s="25"/>
      <c r="N86" s="25"/>
      <c r="Q86" s="1">
        <v>42089</v>
      </c>
    </row>
    <row r="87" spans="4:17" x14ac:dyDescent="0.3">
      <c r="D87" s="34">
        <v>42109</v>
      </c>
      <c r="E87" s="30" t="s">
        <v>10884</v>
      </c>
      <c r="F87" s="31" t="s">
        <v>10990</v>
      </c>
      <c r="G87" s="32" t="s">
        <v>10890</v>
      </c>
      <c r="H87" s="35"/>
      <c r="I87" t="str">
        <f t="shared" si="1"/>
        <v>No</v>
      </c>
      <c r="J87" s="25"/>
      <c r="K87" s="25"/>
      <c r="L87" s="25"/>
      <c r="M87" s="25"/>
      <c r="N87" s="25"/>
      <c r="Q87" s="1">
        <v>42090</v>
      </c>
    </row>
    <row r="88" spans="4:17" x14ac:dyDescent="0.3">
      <c r="D88" s="34">
        <v>42109</v>
      </c>
      <c r="E88" s="30" t="s">
        <v>10884</v>
      </c>
      <c r="F88" s="31" t="s">
        <v>10991</v>
      </c>
      <c r="G88" s="32" t="s">
        <v>10914</v>
      </c>
      <c r="H88" s="35" t="s">
        <v>10962</v>
      </c>
      <c r="I88" t="str">
        <f t="shared" si="1"/>
        <v>No</v>
      </c>
      <c r="J88" s="25"/>
      <c r="K88" s="25"/>
      <c r="L88" s="25"/>
      <c r="M88" s="25"/>
      <c r="N88" s="25"/>
      <c r="Q88" s="1">
        <v>42091</v>
      </c>
    </row>
    <row r="89" spans="4:17" x14ac:dyDescent="0.3">
      <c r="D89" s="34">
        <v>42110</v>
      </c>
      <c r="E89" s="30" t="s">
        <v>10873</v>
      </c>
      <c r="F89" s="31" t="s">
        <v>10992</v>
      </c>
      <c r="G89" s="32" t="s">
        <v>10894</v>
      </c>
      <c r="H89" s="35" t="s">
        <v>10993</v>
      </c>
      <c r="I89" t="str">
        <f t="shared" si="1"/>
        <v>No</v>
      </c>
      <c r="J89" s="25"/>
      <c r="K89" s="25"/>
      <c r="L89" s="25"/>
      <c r="M89" s="25"/>
      <c r="N89" s="25"/>
      <c r="Q89" s="1">
        <v>42092</v>
      </c>
    </row>
    <row r="90" spans="4:17" x14ac:dyDescent="0.3">
      <c r="D90" s="34">
        <v>42114</v>
      </c>
      <c r="E90" s="30" t="s">
        <v>10895</v>
      </c>
      <c r="F90" s="31" t="s">
        <v>10994</v>
      </c>
      <c r="G90" s="32" t="s">
        <v>10894</v>
      </c>
      <c r="H90" s="35" t="s">
        <v>10995</v>
      </c>
      <c r="I90" t="str">
        <f t="shared" si="1"/>
        <v>No</v>
      </c>
      <c r="J90" s="25"/>
      <c r="K90" s="25"/>
      <c r="L90" s="25"/>
      <c r="M90" s="25"/>
      <c r="N90" s="25"/>
      <c r="Q90" s="1">
        <v>42093</v>
      </c>
    </row>
    <row r="91" spans="4:17" x14ac:dyDescent="0.3">
      <c r="D91" s="34">
        <v>42114</v>
      </c>
      <c r="E91" s="30" t="s">
        <v>10895</v>
      </c>
      <c r="F91" s="31" t="s">
        <v>10996</v>
      </c>
      <c r="G91" s="32" t="s">
        <v>10908</v>
      </c>
      <c r="H91" s="35"/>
      <c r="I91" t="str">
        <f t="shared" si="1"/>
        <v>No</v>
      </c>
      <c r="J91" s="25"/>
      <c r="K91" s="25"/>
      <c r="L91" s="25"/>
      <c r="M91" s="25"/>
      <c r="N91" s="25"/>
      <c r="Q91" s="1">
        <v>42094</v>
      </c>
    </row>
    <row r="92" spans="4:17" x14ac:dyDescent="0.3">
      <c r="D92" s="34">
        <v>42115</v>
      </c>
      <c r="E92" s="30" t="s">
        <v>10881</v>
      </c>
      <c r="F92" s="31" t="s">
        <v>10997</v>
      </c>
      <c r="G92" s="32" t="s">
        <v>10894</v>
      </c>
      <c r="H92" s="35" t="s">
        <v>100</v>
      </c>
      <c r="I92" t="str">
        <f t="shared" si="1"/>
        <v>No</v>
      </c>
      <c r="J92" s="25"/>
      <c r="K92" s="25"/>
      <c r="L92" s="25"/>
      <c r="M92" s="25"/>
      <c r="N92" s="25"/>
      <c r="Q92" s="1">
        <v>42095</v>
      </c>
    </row>
    <row r="93" spans="4:17" x14ac:dyDescent="0.3">
      <c r="D93" s="34">
        <v>42116</v>
      </c>
      <c r="E93" s="30" t="s">
        <v>10884</v>
      </c>
      <c r="F93" s="31" t="s">
        <v>10998</v>
      </c>
      <c r="G93" s="32" t="s">
        <v>10914</v>
      </c>
      <c r="H93" s="35" t="s">
        <v>646</v>
      </c>
      <c r="I93" t="str">
        <f t="shared" si="1"/>
        <v>No</v>
      </c>
      <c r="J93" s="25"/>
      <c r="K93" s="25"/>
      <c r="L93" s="25"/>
      <c r="M93" s="25"/>
      <c r="N93" s="25"/>
      <c r="Q93" s="1">
        <v>42096</v>
      </c>
    </row>
    <row r="94" spans="4:17" ht="28.8" x14ac:dyDescent="0.3">
      <c r="D94" s="34">
        <v>42116</v>
      </c>
      <c r="E94" s="30" t="s">
        <v>10884</v>
      </c>
      <c r="F94" s="31" t="s">
        <v>10999</v>
      </c>
      <c r="G94" s="32" t="s">
        <v>10890</v>
      </c>
      <c r="H94" s="35"/>
      <c r="I94" t="str">
        <f t="shared" si="1"/>
        <v>No</v>
      </c>
      <c r="J94" s="25"/>
      <c r="K94" s="25"/>
      <c r="L94" s="25"/>
      <c r="M94" s="25"/>
      <c r="N94" s="25"/>
      <c r="Q94" s="1">
        <v>42097</v>
      </c>
    </row>
    <row r="95" spans="4:17" x14ac:dyDescent="0.3">
      <c r="D95" s="34">
        <v>42117</v>
      </c>
      <c r="E95" s="30" t="s">
        <v>10873</v>
      </c>
      <c r="F95" s="31" t="s">
        <v>11000</v>
      </c>
      <c r="G95" s="32" t="s">
        <v>10875</v>
      </c>
      <c r="H95" s="35"/>
      <c r="I95" t="str">
        <f t="shared" si="1"/>
        <v>No</v>
      </c>
      <c r="J95" s="25"/>
      <c r="K95" s="25"/>
      <c r="L95" s="25"/>
      <c r="M95" s="25"/>
      <c r="N95" s="25"/>
      <c r="Q95" s="1">
        <v>42098</v>
      </c>
    </row>
    <row r="96" spans="4:17" ht="28.8" x14ac:dyDescent="0.3">
      <c r="D96" s="34">
        <v>42117</v>
      </c>
      <c r="E96" s="30" t="s">
        <v>10873</v>
      </c>
      <c r="F96" s="31" t="s">
        <v>11001</v>
      </c>
      <c r="G96" s="32" t="s">
        <v>10890</v>
      </c>
      <c r="H96" s="35"/>
      <c r="I96" t="str">
        <f t="shared" si="1"/>
        <v>No</v>
      </c>
      <c r="J96" s="25"/>
      <c r="K96" s="25"/>
      <c r="L96" s="25"/>
      <c r="M96" s="25"/>
      <c r="N96" s="25"/>
      <c r="Q96" s="1">
        <v>42099</v>
      </c>
    </row>
    <row r="97" spans="4:17" x14ac:dyDescent="0.3">
      <c r="D97" s="34">
        <v>42118</v>
      </c>
      <c r="E97" s="30" t="s">
        <v>10892</v>
      </c>
      <c r="F97" s="31" t="s">
        <v>11002</v>
      </c>
      <c r="G97" s="32" t="s">
        <v>10894</v>
      </c>
      <c r="H97" s="35" t="s">
        <v>134</v>
      </c>
      <c r="I97" t="str">
        <f t="shared" si="1"/>
        <v>No</v>
      </c>
      <c r="J97" s="25"/>
      <c r="K97" s="25"/>
      <c r="L97" s="25"/>
      <c r="M97" s="25"/>
      <c r="N97" s="25"/>
      <c r="Q97" s="1">
        <v>42100</v>
      </c>
    </row>
    <row r="98" spans="4:17" x14ac:dyDescent="0.3">
      <c r="D98" s="34">
        <v>42118</v>
      </c>
      <c r="E98" s="30" t="s">
        <v>10892</v>
      </c>
      <c r="F98" s="31" t="s">
        <v>11002</v>
      </c>
      <c r="G98" s="32" t="s">
        <v>10904</v>
      </c>
      <c r="H98" s="35" t="s">
        <v>241</v>
      </c>
      <c r="I98" t="str">
        <f t="shared" si="1"/>
        <v>No</v>
      </c>
      <c r="J98" s="25"/>
      <c r="K98" s="25"/>
      <c r="L98" s="25"/>
      <c r="M98" s="25"/>
      <c r="N98" s="25"/>
      <c r="Q98" s="1">
        <v>42101</v>
      </c>
    </row>
    <row r="99" spans="4:17" x14ac:dyDescent="0.3">
      <c r="D99" s="34">
        <v>42120</v>
      </c>
      <c r="E99" s="30" t="s">
        <v>10905</v>
      </c>
      <c r="F99" s="31" t="s">
        <v>11003</v>
      </c>
      <c r="G99" s="32" t="s">
        <v>10888</v>
      </c>
      <c r="H99" s="35" t="s">
        <v>50</v>
      </c>
      <c r="I99" t="str">
        <f t="shared" si="1"/>
        <v>No</v>
      </c>
      <c r="J99" s="25"/>
      <c r="K99" s="25"/>
      <c r="L99" s="25"/>
      <c r="M99" s="25"/>
      <c r="N99" s="25"/>
      <c r="Q99" s="1">
        <v>42102</v>
      </c>
    </row>
    <row r="100" spans="4:17" x14ac:dyDescent="0.3">
      <c r="D100" s="34">
        <v>42121</v>
      </c>
      <c r="E100" s="30" t="s">
        <v>10895</v>
      </c>
      <c r="F100" s="31" t="s">
        <v>11002</v>
      </c>
      <c r="G100" s="32" t="s">
        <v>10904</v>
      </c>
      <c r="H100" s="35" t="s">
        <v>8546</v>
      </c>
      <c r="I100" t="str">
        <f t="shared" si="1"/>
        <v>No</v>
      </c>
      <c r="J100" s="25"/>
      <c r="K100" s="25"/>
      <c r="L100" s="25"/>
      <c r="M100" s="25"/>
      <c r="N100" s="25"/>
      <c r="Q100" s="1">
        <v>42103</v>
      </c>
    </row>
    <row r="101" spans="4:17" x14ac:dyDescent="0.3">
      <c r="D101" s="34">
        <v>42121</v>
      </c>
      <c r="E101" s="30" t="s">
        <v>10895</v>
      </c>
      <c r="F101" s="31" t="s">
        <v>11003</v>
      </c>
      <c r="G101" s="32" t="s">
        <v>10894</v>
      </c>
      <c r="H101" s="35" t="s">
        <v>11004</v>
      </c>
      <c r="I101" t="str">
        <f t="shared" si="1"/>
        <v>No</v>
      </c>
      <c r="J101" s="25"/>
      <c r="K101" s="25"/>
      <c r="L101" s="25"/>
      <c r="M101" s="25"/>
      <c r="N101" s="25"/>
      <c r="Q101" s="1">
        <v>42104</v>
      </c>
    </row>
    <row r="102" spans="4:17" x14ac:dyDescent="0.3">
      <c r="D102" s="34">
        <v>42121</v>
      </c>
      <c r="E102" s="30" t="s">
        <v>10895</v>
      </c>
      <c r="F102" s="31" t="s">
        <v>11003</v>
      </c>
      <c r="G102" s="32" t="s">
        <v>10894</v>
      </c>
      <c r="H102" s="35" t="s">
        <v>1488</v>
      </c>
      <c r="I102" t="str">
        <f t="shared" si="1"/>
        <v>No</v>
      </c>
      <c r="J102" s="25"/>
      <c r="K102" s="25"/>
      <c r="L102" s="25"/>
      <c r="M102" s="25"/>
      <c r="N102" s="25"/>
      <c r="Q102" s="1">
        <v>42105</v>
      </c>
    </row>
    <row r="103" spans="4:17" ht="28.8" x14ac:dyDescent="0.3">
      <c r="D103" s="34">
        <v>42121</v>
      </c>
      <c r="E103" s="30" t="s">
        <v>10895</v>
      </c>
      <c r="F103" s="31" t="s">
        <v>11005</v>
      </c>
      <c r="G103" s="32" t="s">
        <v>10888</v>
      </c>
      <c r="H103" s="35" t="s">
        <v>50</v>
      </c>
      <c r="I103" t="str">
        <f t="shared" si="1"/>
        <v>No</v>
      </c>
      <c r="J103" s="25"/>
      <c r="K103" s="25"/>
      <c r="L103" s="25"/>
      <c r="M103" s="25"/>
      <c r="N103" s="25"/>
      <c r="Q103" s="1">
        <v>42106</v>
      </c>
    </row>
    <row r="104" spans="4:17" x14ac:dyDescent="0.3">
      <c r="D104" s="34">
        <v>42125</v>
      </c>
      <c r="E104" s="30" t="s">
        <v>10892</v>
      </c>
      <c r="F104" s="31" t="s">
        <v>11006</v>
      </c>
      <c r="G104" s="32" t="s">
        <v>10908</v>
      </c>
      <c r="H104" s="35"/>
      <c r="I104" t="str">
        <f t="shared" si="1"/>
        <v>No</v>
      </c>
      <c r="J104" s="25"/>
      <c r="K104" s="25"/>
      <c r="L104" s="25"/>
      <c r="M104" s="25"/>
      <c r="N104" s="25"/>
      <c r="Q104" s="1">
        <v>42107</v>
      </c>
    </row>
    <row r="105" spans="4:17" x14ac:dyDescent="0.3">
      <c r="D105" s="34">
        <v>42125</v>
      </c>
      <c r="E105" s="30" t="s">
        <v>10892</v>
      </c>
      <c r="F105" s="31" t="s">
        <v>11007</v>
      </c>
      <c r="G105" s="32" t="s">
        <v>10890</v>
      </c>
      <c r="H105" s="35"/>
      <c r="I105" t="str">
        <f t="shared" si="1"/>
        <v>No</v>
      </c>
      <c r="J105" s="25"/>
      <c r="K105" s="25"/>
      <c r="L105" s="25"/>
      <c r="M105" s="25"/>
      <c r="N105" s="25"/>
      <c r="Q105" s="1">
        <v>42108</v>
      </c>
    </row>
    <row r="106" spans="4:17" x14ac:dyDescent="0.3">
      <c r="D106" s="34">
        <v>42125</v>
      </c>
      <c r="E106" s="30" t="s">
        <v>10892</v>
      </c>
      <c r="F106" s="31" t="s">
        <v>11008</v>
      </c>
      <c r="G106" s="32" t="s">
        <v>10890</v>
      </c>
      <c r="H106" s="35"/>
      <c r="I106" t="str">
        <f t="shared" si="1"/>
        <v>No</v>
      </c>
      <c r="J106" s="25"/>
      <c r="K106" s="25"/>
      <c r="L106" s="25"/>
      <c r="M106" s="25"/>
      <c r="N106" s="25"/>
      <c r="Q106" s="1">
        <v>42109</v>
      </c>
    </row>
    <row r="107" spans="4:17" x14ac:dyDescent="0.3">
      <c r="D107" s="34">
        <v>42125</v>
      </c>
      <c r="E107" s="30" t="s">
        <v>10892</v>
      </c>
      <c r="F107" s="31" t="s">
        <v>11009</v>
      </c>
      <c r="G107" s="32" t="s">
        <v>10914</v>
      </c>
      <c r="H107" s="35" t="s">
        <v>10962</v>
      </c>
      <c r="I107" t="str">
        <f t="shared" si="1"/>
        <v>No</v>
      </c>
      <c r="J107" s="25"/>
      <c r="K107" s="25"/>
      <c r="L107" s="25"/>
      <c r="M107" s="25"/>
      <c r="N107" s="25"/>
      <c r="Q107" s="1">
        <v>42110</v>
      </c>
    </row>
    <row r="108" spans="4:17" ht="28.8" x14ac:dyDescent="0.3">
      <c r="D108" s="34">
        <v>42125</v>
      </c>
      <c r="E108" s="30" t="s">
        <v>10892</v>
      </c>
      <c r="F108" s="31" t="s">
        <v>11010</v>
      </c>
      <c r="G108" s="32" t="s">
        <v>10910</v>
      </c>
      <c r="H108" s="35"/>
      <c r="I108" t="str">
        <f t="shared" si="1"/>
        <v>No</v>
      </c>
      <c r="J108" s="25"/>
      <c r="K108" s="25"/>
      <c r="L108" s="25"/>
      <c r="M108" s="25"/>
      <c r="N108" s="25"/>
      <c r="Q108" s="1">
        <v>42111</v>
      </c>
    </row>
    <row r="109" spans="4:17" ht="28.8" x14ac:dyDescent="0.3">
      <c r="D109" s="34">
        <v>42125</v>
      </c>
      <c r="E109" s="30" t="s">
        <v>10892</v>
      </c>
      <c r="F109" s="31" t="s">
        <v>11011</v>
      </c>
      <c r="G109" s="32" t="s">
        <v>10910</v>
      </c>
      <c r="H109" s="35"/>
      <c r="I109" t="str">
        <f t="shared" si="1"/>
        <v>No</v>
      </c>
      <c r="J109" s="25"/>
      <c r="K109" s="25"/>
      <c r="L109" s="25"/>
      <c r="M109" s="25"/>
      <c r="N109" s="25"/>
      <c r="Q109" s="1">
        <v>42112</v>
      </c>
    </row>
    <row r="110" spans="4:17" ht="28.8" x14ac:dyDescent="0.3">
      <c r="D110" s="34">
        <v>42125</v>
      </c>
      <c r="E110" s="30" t="s">
        <v>10892</v>
      </c>
      <c r="F110" s="31" t="s">
        <v>11012</v>
      </c>
      <c r="G110" s="32" t="s">
        <v>10910</v>
      </c>
      <c r="H110" s="35"/>
      <c r="I110" t="str">
        <f t="shared" si="1"/>
        <v>No</v>
      </c>
      <c r="J110" s="25"/>
      <c r="K110" s="25"/>
      <c r="L110" s="25"/>
      <c r="M110" s="25"/>
      <c r="N110" s="25"/>
      <c r="Q110" s="1">
        <v>42113</v>
      </c>
    </row>
    <row r="111" spans="4:17" x14ac:dyDescent="0.3">
      <c r="D111" s="34">
        <v>42126</v>
      </c>
      <c r="E111" s="30" t="s">
        <v>10878</v>
      </c>
      <c r="F111" s="31" t="s">
        <v>11013</v>
      </c>
      <c r="G111" s="32" t="s">
        <v>10908</v>
      </c>
      <c r="H111" s="35"/>
      <c r="I111" t="str">
        <f t="shared" si="1"/>
        <v>No</v>
      </c>
      <c r="J111" s="25"/>
      <c r="K111" s="25"/>
      <c r="L111" s="25"/>
      <c r="M111" s="25"/>
      <c r="N111" s="25"/>
      <c r="Q111" s="1">
        <v>42114</v>
      </c>
    </row>
    <row r="112" spans="4:17" ht="28.8" x14ac:dyDescent="0.3">
      <c r="D112" s="34">
        <v>42126</v>
      </c>
      <c r="E112" s="30" t="s">
        <v>10878</v>
      </c>
      <c r="F112" s="31" t="s">
        <v>11014</v>
      </c>
      <c r="G112" s="32" t="s">
        <v>10890</v>
      </c>
      <c r="H112" s="35"/>
      <c r="I112" t="str">
        <f t="shared" si="1"/>
        <v>No</v>
      </c>
      <c r="J112" s="25"/>
      <c r="K112" s="25"/>
      <c r="L112" s="25"/>
      <c r="M112" s="25"/>
      <c r="N112" s="25"/>
      <c r="Q112" s="1">
        <v>42115</v>
      </c>
    </row>
    <row r="113" spans="4:17" ht="28.8" x14ac:dyDescent="0.3">
      <c r="D113" s="34">
        <v>42128</v>
      </c>
      <c r="E113" s="30" t="s">
        <v>10895</v>
      </c>
      <c r="F113" s="31" t="s">
        <v>11015</v>
      </c>
      <c r="G113" s="32" t="s">
        <v>10914</v>
      </c>
      <c r="H113" s="35" t="s">
        <v>494</v>
      </c>
      <c r="I113" t="str">
        <f t="shared" si="1"/>
        <v>No</v>
      </c>
      <c r="J113" s="25"/>
      <c r="K113" s="25"/>
      <c r="L113" s="25"/>
      <c r="M113" s="25"/>
      <c r="N113" s="25"/>
      <c r="Q113" s="1">
        <v>42116</v>
      </c>
    </row>
    <row r="114" spans="4:17" x14ac:dyDescent="0.3">
      <c r="D114" s="34">
        <v>42128</v>
      </c>
      <c r="E114" s="30" t="s">
        <v>10895</v>
      </c>
      <c r="F114" s="31" t="s">
        <v>11016</v>
      </c>
      <c r="G114" s="32" t="s">
        <v>10904</v>
      </c>
      <c r="H114" s="35" t="s">
        <v>1399</v>
      </c>
      <c r="I114" t="str">
        <f t="shared" si="1"/>
        <v>No</v>
      </c>
      <c r="J114" s="25"/>
      <c r="K114" s="25"/>
      <c r="L114" s="25"/>
      <c r="M114" s="25"/>
      <c r="N114" s="25"/>
      <c r="Q114" s="1">
        <v>42117</v>
      </c>
    </row>
    <row r="115" spans="4:17" x14ac:dyDescent="0.3">
      <c r="D115" s="34">
        <v>42129</v>
      </c>
      <c r="E115" s="30" t="s">
        <v>10881</v>
      </c>
      <c r="F115" s="31" t="s">
        <v>11017</v>
      </c>
      <c r="G115" s="32" t="s">
        <v>10890</v>
      </c>
      <c r="H115" s="35"/>
      <c r="I115" t="str">
        <f t="shared" si="1"/>
        <v>No</v>
      </c>
      <c r="J115" s="25"/>
      <c r="K115" s="25"/>
      <c r="L115" s="25"/>
      <c r="M115" s="25"/>
      <c r="N115" s="25"/>
      <c r="Q115" s="1">
        <v>42118</v>
      </c>
    </row>
    <row r="116" spans="4:17" x14ac:dyDescent="0.3">
      <c r="D116" s="34">
        <v>42129</v>
      </c>
      <c r="E116" s="30" t="s">
        <v>10881</v>
      </c>
      <c r="F116" s="31" t="s">
        <v>11018</v>
      </c>
      <c r="G116" s="32" t="s">
        <v>10894</v>
      </c>
      <c r="H116" s="35" t="s">
        <v>250</v>
      </c>
      <c r="I116" t="str">
        <f t="shared" si="1"/>
        <v>No</v>
      </c>
      <c r="J116" s="25"/>
      <c r="K116" s="25"/>
      <c r="L116" s="25"/>
      <c r="M116" s="25"/>
      <c r="N116" s="25"/>
      <c r="Q116" s="1">
        <v>42119</v>
      </c>
    </row>
    <row r="117" spans="4:17" ht="28.8" x14ac:dyDescent="0.3">
      <c r="D117" s="34">
        <v>42129</v>
      </c>
      <c r="E117" s="30" t="s">
        <v>10881</v>
      </c>
      <c r="F117" s="31" t="s">
        <v>11019</v>
      </c>
      <c r="G117" s="32" t="s">
        <v>10890</v>
      </c>
      <c r="H117" s="35"/>
      <c r="I117" t="str">
        <f t="shared" si="1"/>
        <v>No</v>
      </c>
      <c r="J117" s="25"/>
      <c r="K117" s="25"/>
      <c r="L117" s="25"/>
      <c r="M117" s="25"/>
      <c r="N117" s="25"/>
      <c r="Q117" s="1">
        <v>42120</v>
      </c>
    </row>
    <row r="118" spans="4:17" x14ac:dyDescent="0.3">
      <c r="D118" s="34">
        <v>42130</v>
      </c>
      <c r="E118" s="30" t="s">
        <v>10884</v>
      </c>
      <c r="F118" s="31" t="s">
        <v>11020</v>
      </c>
      <c r="G118" s="32" t="s">
        <v>10890</v>
      </c>
      <c r="H118" s="35"/>
      <c r="I118" t="str">
        <f t="shared" si="1"/>
        <v>No</v>
      </c>
      <c r="J118" s="25"/>
      <c r="K118" s="25"/>
      <c r="L118" s="25"/>
      <c r="M118" s="25"/>
      <c r="N118" s="25"/>
      <c r="Q118" s="1">
        <v>42121</v>
      </c>
    </row>
    <row r="119" spans="4:17" x14ac:dyDescent="0.3">
      <c r="D119" s="34">
        <v>42131</v>
      </c>
      <c r="E119" s="30" t="s">
        <v>10873</v>
      </c>
      <c r="F119" s="31" t="s">
        <v>11021</v>
      </c>
      <c r="G119" s="32" t="s">
        <v>10875</v>
      </c>
      <c r="H119" s="35"/>
      <c r="I119" t="str">
        <f t="shared" si="1"/>
        <v>No</v>
      </c>
      <c r="J119" s="25"/>
      <c r="K119" s="25"/>
      <c r="L119" s="25"/>
      <c r="M119" s="25"/>
      <c r="N119" s="25"/>
      <c r="Q119" s="1">
        <v>42122</v>
      </c>
    </row>
    <row r="120" spans="4:17" x14ac:dyDescent="0.3">
      <c r="D120" s="34">
        <v>42131</v>
      </c>
      <c r="E120" s="30" t="s">
        <v>10873</v>
      </c>
      <c r="F120" s="31" t="s">
        <v>11022</v>
      </c>
      <c r="G120" s="32" t="s">
        <v>10890</v>
      </c>
      <c r="H120" s="35"/>
      <c r="I120" t="str">
        <f t="shared" si="1"/>
        <v>No</v>
      </c>
      <c r="J120" s="25"/>
      <c r="K120" s="25"/>
      <c r="L120" s="25"/>
      <c r="M120" s="25"/>
      <c r="N120" s="25"/>
      <c r="Q120" s="1">
        <v>42123</v>
      </c>
    </row>
    <row r="121" spans="4:17" x14ac:dyDescent="0.3">
      <c r="D121" s="34">
        <v>42131</v>
      </c>
      <c r="E121" s="30" t="s">
        <v>10873</v>
      </c>
      <c r="F121" s="31" t="s">
        <v>11023</v>
      </c>
      <c r="G121" s="32" t="s">
        <v>10904</v>
      </c>
      <c r="H121" s="35" t="s">
        <v>9730</v>
      </c>
      <c r="I121" t="str">
        <f t="shared" si="1"/>
        <v>No</v>
      </c>
      <c r="J121" s="25"/>
      <c r="K121" s="25"/>
      <c r="L121" s="25"/>
      <c r="M121" s="25"/>
      <c r="N121" s="25"/>
      <c r="Q121" s="1">
        <v>42124</v>
      </c>
    </row>
    <row r="122" spans="4:17" x14ac:dyDescent="0.3">
      <c r="D122" s="34">
        <v>42132</v>
      </c>
      <c r="E122" s="30" t="s">
        <v>10892</v>
      </c>
      <c r="F122" s="31" t="s">
        <v>11024</v>
      </c>
      <c r="G122" s="32" t="s">
        <v>10894</v>
      </c>
      <c r="H122" s="35" t="s">
        <v>593</v>
      </c>
      <c r="I122" t="str">
        <f t="shared" si="1"/>
        <v>No</v>
      </c>
      <c r="J122" s="25"/>
      <c r="K122" s="25"/>
      <c r="L122" s="25"/>
      <c r="M122" s="25"/>
      <c r="N122" s="25"/>
      <c r="Q122" s="1">
        <v>42125</v>
      </c>
    </row>
    <row r="123" spans="4:17" x14ac:dyDescent="0.3">
      <c r="D123" s="34">
        <v>42132</v>
      </c>
      <c r="E123" s="30" t="s">
        <v>10892</v>
      </c>
      <c r="F123" s="31" t="s">
        <v>11025</v>
      </c>
      <c r="G123" s="32" t="s">
        <v>10890</v>
      </c>
      <c r="H123" s="35"/>
      <c r="I123" t="str">
        <f t="shared" si="1"/>
        <v>No</v>
      </c>
      <c r="J123" s="25"/>
      <c r="K123" s="25"/>
      <c r="L123" s="25"/>
      <c r="M123" s="25"/>
      <c r="N123" s="25"/>
      <c r="Q123" s="1">
        <v>42126</v>
      </c>
    </row>
    <row r="124" spans="4:17" x14ac:dyDescent="0.3">
      <c r="D124" s="34">
        <v>42132</v>
      </c>
      <c r="E124" s="30" t="s">
        <v>10892</v>
      </c>
      <c r="F124" s="31" t="s">
        <v>11026</v>
      </c>
      <c r="G124" s="32" t="s">
        <v>10904</v>
      </c>
      <c r="H124" s="35" t="s">
        <v>8546</v>
      </c>
      <c r="I124" t="str">
        <f t="shared" si="1"/>
        <v>No</v>
      </c>
      <c r="J124" s="25"/>
      <c r="K124" s="25"/>
      <c r="L124" s="25"/>
      <c r="M124" s="25"/>
      <c r="N124" s="25"/>
      <c r="Q124" s="1">
        <v>42127</v>
      </c>
    </row>
    <row r="125" spans="4:17" ht="28.8" x14ac:dyDescent="0.3">
      <c r="D125" s="34">
        <v>42132</v>
      </c>
      <c r="E125" s="30" t="s">
        <v>10892</v>
      </c>
      <c r="F125" s="31" t="s">
        <v>11027</v>
      </c>
      <c r="G125" s="32" t="s">
        <v>10904</v>
      </c>
      <c r="H125" s="35" t="s">
        <v>241</v>
      </c>
      <c r="I125" t="str">
        <f t="shared" si="1"/>
        <v>No</v>
      </c>
      <c r="J125" s="25"/>
      <c r="K125" s="25"/>
      <c r="L125" s="25"/>
      <c r="M125" s="25"/>
      <c r="N125" s="25"/>
      <c r="Q125" s="1">
        <v>42128</v>
      </c>
    </row>
    <row r="126" spans="4:17" ht="28.8" x14ac:dyDescent="0.3">
      <c r="D126" s="34">
        <v>42132</v>
      </c>
      <c r="E126" s="30" t="s">
        <v>10892</v>
      </c>
      <c r="F126" s="31" t="s">
        <v>11027</v>
      </c>
      <c r="G126" s="32" t="s">
        <v>10890</v>
      </c>
      <c r="H126" s="35"/>
      <c r="I126" t="str">
        <f t="shared" si="1"/>
        <v>No</v>
      </c>
      <c r="J126" s="25"/>
      <c r="K126" s="25"/>
      <c r="L126" s="25"/>
      <c r="M126" s="25"/>
      <c r="N126" s="25"/>
      <c r="Q126" s="1">
        <v>42129</v>
      </c>
    </row>
    <row r="127" spans="4:17" x14ac:dyDescent="0.3">
      <c r="D127" s="34">
        <v>42134</v>
      </c>
      <c r="E127" s="30" t="s">
        <v>10905</v>
      </c>
      <c r="F127" s="31" t="s">
        <v>11028</v>
      </c>
      <c r="G127" s="32" t="s">
        <v>10890</v>
      </c>
      <c r="H127" s="35"/>
      <c r="I127" t="str">
        <f t="shared" si="1"/>
        <v>No</v>
      </c>
      <c r="J127" s="25"/>
      <c r="K127" s="25"/>
      <c r="L127" s="25"/>
      <c r="M127" s="25"/>
      <c r="N127" s="25"/>
      <c r="Q127" s="1">
        <v>42130</v>
      </c>
    </row>
    <row r="128" spans="4:17" x14ac:dyDescent="0.3">
      <c r="D128" s="34">
        <v>42134</v>
      </c>
      <c r="E128" s="30" t="s">
        <v>10905</v>
      </c>
      <c r="F128" s="31" t="s">
        <v>11028</v>
      </c>
      <c r="G128" s="32" t="s">
        <v>10894</v>
      </c>
      <c r="H128" s="35" t="s">
        <v>306</v>
      </c>
      <c r="I128" t="str">
        <f t="shared" si="1"/>
        <v>No</v>
      </c>
      <c r="J128" s="25"/>
      <c r="K128" s="25"/>
      <c r="L128" s="25"/>
      <c r="M128" s="25"/>
      <c r="N128" s="25"/>
      <c r="Q128" s="1">
        <v>42131</v>
      </c>
    </row>
    <row r="129" spans="4:17" x14ac:dyDescent="0.3">
      <c r="D129" s="34">
        <v>42134</v>
      </c>
      <c r="E129" s="30" t="s">
        <v>10905</v>
      </c>
      <c r="F129" s="31" t="s">
        <v>11003</v>
      </c>
      <c r="G129" s="32" t="s">
        <v>10894</v>
      </c>
      <c r="H129" s="35" t="s">
        <v>379</v>
      </c>
      <c r="I129" t="str">
        <f t="shared" si="1"/>
        <v>No</v>
      </c>
      <c r="J129" s="25"/>
      <c r="K129" s="25"/>
      <c r="L129" s="25"/>
      <c r="M129" s="25"/>
      <c r="N129" s="25"/>
      <c r="Q129" s="1">
        <v>42132</v>
      </c>
    </row>
    <row r="130" spans="4:17" x14ac:dyDescent="0.3">
      <c r="D130" s="34">
        <v>42134</v>
      </c>
      <c r="E130" s="30" t="s">
        <v>10905</v>
      </c>
      <c r="F130" s="31" t="s">
        <v>11003</v>
      </c>
      <c r="G130" s="32" t="s">
        <v>10914</v>
      </c>
      <c r="H130" s="35" t="s">
        <v>84</v>
      </c>
      <c r="I130" t="str">
        <f t="shared" si="1"/>
        <v>No</v>
      </c>
      <c r="J130" s="25"/>
      <c r="K130" s="25"/>
      <c r="L130" s="25"/>
      <c r="M130" s="25"/>
      <c r="N130" s="25"/>
      <c r="Q130" s="1">
        <v>42133</v>
      </c>
    </row>
    <row r="131" spans="4:17" ht="28.8" x14ac:dyDescent="0.3">
      <c r="D131" s="34">
        <v>42135</v>
      </c>
      <c r="E131" s="30" t="s">
        <v>10895</v>
      </c>
      <c r="F131" s="31" t="s">
        <v>11005</v>
      </c>
      <c r="G131" s="32" t="s">
        <v>10894</v>
      </c>
      <c r="H131" s="35" t="s">
        <v>379</v>
      </c>
      <c r="I131" t="str">
        <f t="shared" ref="I131:I194" si="2">_xlfn.XLOOKUP(D131,$J$2:$J$48,$O$2:$O$48,"No")</f>
        <v>No</v>
      </c>
      <c r="J131" s="25"/>
      <c r="K131" s="25"/>
      <c r="L131" s="25"/>
      <c r="M131" s="25"/>
      <c r="N131" s="25"/>
      <c r="Q131" s="1">
        <v>42134</v>
      </c>
    </row>
    <row r="132" spans="4:17" x14ac:dyDescent="0.3">
      <c r="D132" s="34">
        <v>42138</v>
      </c>
      <c r="E132" s="30" t="s">
        <v>10873</v>
      </c>
      <c r="F132" s="31" t="s">
        <v>11029</v>
      </c>
      <c r="G132" s="32" t="s">
        <v>10883</v>
      </c>
      <c r="H132" s="35"/>
      <c r="I132" t="str">
        <f t="shared" si="2"/>
        <v>No</v>
      </c>
      <c r="J132" s="25"/>
      <c r="K132" s="25"/>
      <c r="L132" s="25"/>
      <c r="M132" s="25"/>
      <c r="N132" s="25"/>
      <c r="Q132" s="1">
        <v>42135</v>
      </c>
    </row>
    <row r="133" spans="4:17" x14ac:dyDescent="0.3">
      <c r="D133" s="34">
        <v>42139</v>
      </c>
      <c r="E133" s="30" t="s">
        <v>10892</v>
      </c>
      <c r="F133" s="31" t="s">
        <v>11030</v>
      </c>
      <c r="G133" s="32" t="s">
        <v>10890</v>
      </c>
      <c r="H133" s="35"/>
      <c r="I133" t="str">
        <f t="shared" si="2"/>
        <v>No</v>
      </c>
      <c r="J133" s="25"/>
      <c r="K133" s="25"/>
      <c r="L133" s="25"/>
      <c r="M133" s="25"/>
      <c r="N133" s="25"/>
      <c r="Q133" s="1">
        <v>42136</v>
      </c>
    </row>
    <row r="134" spans="4:17" ht="28.8" x14ac:dyDescent="0.3">
      <c r="D134" s="34">
        <v>42139</v>
      </c>
      <c r="E134" s="30" t="s">
        <v>10892</v>
      </c>
      <c r="F134" s="31" t="s">
        <v>11031</v>
      </c>
      <c r="G134" s="32" t="s">
        <v>10890</v>
      </c>
      <c r="H134" s="35"/>
      <c r="I134" t="str">
        <f t="shared" si="2"/>
        <v>No</v>
      </c>
      <c r="J134" s="25"/>
      <c r="K134" s="25"/>
      <c r="L134" s="25"/>
      <c r="M134" s="25"/>
      <c r="N134" s="25"/>
      <c r="Q134" s="1">
        <v>42137</v>
      </c>
    </row>
    <row r="135" spans="4:17" x14ac:dyDescent="0.3">
      <c r="D135" s="34">
        <v>42140</v>
      </c>
      <c r="E135" s="30" t="s">
        <v>10878</v>
      </c>
      <c r="F135" s="31" t="s">
        <v>11032</v>
      </c>
      <c r="G135" s="32" t="s">
        <v>10880</v>
      </c>
      <c r="H135" s="35"/>
      <c r="I135" t="str">
        <f t="shared" si="2"/>
        <v>No</v>
      </c>
      <c r="J135" s="25"/>
      <c r="K135" s="25"/>
      <c r="L135" s="25"/>
      <c r="M135" s="25"/>
      <c r="N135" s="25"/>
      <c r="Q135" s="1">
        <v>42138</v>
      </c>
    </row>
    <row r="136" spans="4:17" x14ac:dyDescent="0.3">
      <c r="D136" s="34">
        <v>42140</v>
      </c>
      <c r="E136" s="30" t="s">
        <v>10878</v>
      </c>
      <c r="F136" s="31" t="s">
        <v>11033</v>
      </c>
      <c r="G136" s="32" t="s">
        <v>10890</v>
      </c>
      <c r="H136" s="35"/>
      <c r="I136" t="str">
        <f t="shared" si="2"/>
        <v>No</v>
      </c>
      <c r="J136" s="25"/>
      <c r="K136" s="25"/>
      <c r="L136" s="25"/>
      <c r="M136" s="25"/>
      <c r="N136" s="25"/>
      <c r="Q136" s="1">
        <v>42139</v>
      </c>
    </row>
    <row r="137" spans="4:17" x14ac:dyDescent="0.3">
      <c r="D137" s="34">
        <v>42140</v>
      </c>
      <c r="E137" s="30" t="s">
        <v>10878</v>
      </c>
      <c r="F137" s="31" t="s">
        <v>11034</v>
      </c>
      <c r="G137" s="32" t="s">
        <v>10908</v>
      </c>
      <c r="H137" s="35"/>
      <c r="I137" t="str">
        <f t="shared" si="2"/>
        <v>No</v>
      </c>
      <c r="J137" s="25"/>
      <c r="K137" s="25"/>
      <c r="L137" s="25"/>
      <c r="M137" s="25"/>
      <c r="N137" s="25"/>
      <c r="Q137" s="1">
        <v>42140</v>
      </c>
    </row>
    <row r="138" spans="4:17" ht="28.8" x14ac:dyDescent="0.3">
      <c r="D138" s="34">
        <v>42144</v>
      </c>
      <c r="E138" s="30" t="s">
        <v>10884</v>
      </c>
      <c r="F138" s="31" t="s">
        <v>11035</v>
      </c>
      <c r="G138" s="32" t="s">
        <v>10890</v>
      </c>
      <c r="H138" s="35"/>
      <c r="I138" t="str">
        <f t="shared" si="2"/>
        <v>No</v>
      </c>
      <c r="J138" s="25"/>
      <c r="K138" s="25"/>
      <c r="L138" s="25"/>
      <c r="M138" s="25"/>
      <c r="N138" s="25"/>
      <c r="Q138" s="1">
        <v>42141</v>
      </c>
    </row>
    <row r="139" spans="4:17" x14ac:dyDescent="0.3">
      <c r="D139" s="34">
        <v>42146</v>
      </c>
      <c r="E139" s="30" t="s">
        <v>10892</v>
      </c>
      <c r="F139" s="31" t="s">
        <v>11036</v>
      </c>
      <c r="G139" s="32" t="s">
        <v>10890</v>
      </c>
      <c r="H139" s="35"/>
      <c r="I139" t="str">
        <f t="shared" si="2"/>
        <v>No</v>
      </c>
      <c r="J139" s="25"/>
      <c r="K139" s="25"/>
      <c r="L139" s="25"/>
      <c r="M139" s="25"/>
      <c r="N139" s="25"/>
      <c r="Q139" s="1">
        <v>42142</v>
      </c>
    </row>
    <row r="140" spans="4:17" x14ac:dyDescent="0.3">
      <c r="D140" s="34">
        <v>42146</v>
      </c>
      <c r="E140" s="30" t="s">
        <v>10892</v>
      </c>
      <c r="F140" s="31" t="s">
        <v>11037</v>
      </c>
      <c r="G140" s="32" t="s">
        <v>10914</v>
      </c>
      <c r="H140" s="35" t="s">
        <v>39</v>
      </c>
      <c r="I140" t="str">
        <f t="shared" si="2"/>
        <v>No</v>
      </c>
      <c r="J140" s="25"/>
      <c r="K140" s="25"/>
      <c r="L140" s="25"/>
      <c r="M140" s="25"/>
      <c r="N140" s="25"/>
      <c r="Q140" s="1">
        <v>42143</v>
      </c>
    </row>
    <row r="141" spans="4:17" x14ac:dyDescent="0.3">
      <c r="D141" s="34">
        <v>42148</v>
      </c>
      <c r="E141" s="30" t="s">
        <v>10905</v>
      </c>
      <c r="F141" s="31" t="s">
        <v>11038</v>
      </c>
      <c r="G141" s="32" t="s">
        <v>10883</v>
      </c>
      <c r="H141" s="35"/>
      <c r="I141" t="str">
        <f t="shared" si="2"/>
        <v>No</v>
      </c>
      <c r="J141" s="25"/>
      <c r="K141" s="25"/>
      <c r="L141" s="25"/>
      <c r="M141" s="25"/>
      <c r="N141" s="25"/>
      <c r="Q141" s="1">
        <v>42144</v>
      </c>
    </row>
    <row r="142" spans="4:17" x14ac:dyDescent="0.3">
      <c r="D142" s="34">
        <v>42148</v>
      </c>
      <c r="E142" s="30" t="s">
        <v>10905</v>
      </c>
      <c r="F142" s="31" t="s">
        <v>11039</v>
      </c>
      <c r="G142" s="32" t="s">
        <v>10875</v>
      </c>
      <c r="H142" s="35"/>
      <c r="I142" t="str">
        <f t="shared" si="2"/>
        <v>No</v>
      </c>
      <c r="J142" s="25"/>
      <c r="K142" s="25"/>
      <c r="L142" s="25"/>
      <c r="M142" s="25"/>
      <c r="N142" s="25"/>
      <c r="Q142" s="1">
        <v>42145</v>
      </c>
    </row>
    <row r="143" spans="4:17" x14ac:dyDescent="0.3">
      <c r="D143" s="34">
        <v>42149</v>
      </c>
      <c r="E143" s="30" t="s">
        <v>10895</v>
      </c>
      <c r="F143" s="31" t="s">
        <v>11040</v>
      </c>
      <c r="G143" s="32" t="s">
        <v>10883</v>
      </c>
      <c r="H143" s="35"/>
      <c r="I143" t="str">
        <f t="shared" si="2"/>
        <v>Yes</v>
      </c>
      <c r="J143" s="25"/>
      <c r="K143" s="25"/>
      <c r="L143" s="25"/>
      <c r="M143" s="25"/>
      <c r="N143" s="25"/>
      <c r="Q143" s="1">
        <v>42146</v>
      </c>
    </row>
    <row r="144" spans="4:17" x14ac:dyDescent="0.3">
      <c r="D144" s="34">
        <v>42149</v>
      </c>
      <c r="E144" s="30" t="s">
        <v>10895</v>
      </c>
      <c r="F144" s="31" t="s">
        <v>11041</v>
      </c>
      <c r="G144" s="32" t="s">
        <v>10877</v>
      </c>
      <c r="H144" s="35"/>
      <c r="I144" t="str">
        <f t="shared" si="2"/>
        <v>Yes</v>
      </c>
      <c r="J144" s="25"/>
      <c r="K144" s="25"/>
      <c r="L144" s="25"/>
      <c r="M144" s="25"/>
      <c r="N144" s="25"/>
      <c r="Q144" s="1">
        <v>42147</v>
      </c>
    </row>
    <row r="145" spans="4:17" x14ac:dyDescent="0.3">
      <c r="D145" s="34">
        <v>42149</v>
      </c>
      <c r="E145" s="30" t="s">
        <v>10895</v>
      </c>
      <c r="F145" s="31" t="s">
        <v>11041</v>
      </c>
      <c r="G145" s="32" t="s">
        <v>10894</v>
      </c>
      <c r="H145" s="35" t="s">
        <v>11042</v>
      </c>
      <c r="I145" t="str">
        <f t="shared" si="2"/>
        <v>Yes</v>
      </c>
      <c r="J145" s="25"/>
      <c r="K145" s="25"/>
      <c r="L145" s="25"/>
      <c r="M145" s="25"/>
      <c r="N145" s="25"/>
      <c r="Q145" s="1">
        <v>42148</v>
      </c>
    </row>
    <row r="146" spans="4:17" x14ac:dyDescent="0.3">
      <c r="D146" s="34">
        <v>42149</v>
      </c>
      <c r="E146" s="30" t="s">
        <v>10895</v>
      </c>
      <c r="F146" s="31" t="s">
        <v>11043</v>
      </c>
      <c r="G146" s="32" t="s">
        <v>10914</v>
      </c>
      <c r="H146" s="35" t="s">
        <v>1488</v>
      </c>
      <c r="I146" t="str">
        <f t="shared" si="2"/>
        <v>Yes</v>
      </c>
      <c r="J146" s="25"/>
      <c r="K146" s="25"/>
      <c r="L146" s="25"/>
      <c r="M146" s="25"/>
      <c r="N146" s="25"/>
      <c r="Q146" s="1">
        <v>42149</v>
      </c>
    </row>
    <row r="147" spans="4:17" x14ac:dyDescent="0.3">
      <c r="D147" s="34">
        <v>42149</v>
      </c>
      <c r="E147" s="30" t="s">
        <v>10895</v>
      </c>
      <c r="F147" s="31" t="s">
        <v>11044</v>
      </c>
      <c r="G147" s="32" t="s">
        <v>10890</v>
      </c>
      <c r="H147" s="35"/>
      <c r="I147" t="str">
        <f t="shared" si="2"/>
        <v>Yes</v>
      </c>
      <c r="J147" s="25"/>
      <c r="K147" s="25"/>
      <c r="L147" s="25"/>
      <c r="M147" s="25"/>
      <c r="N147" s="25"/>
      <c r="Q147" s="1">
        <v>42150</v>
      </c>
    </row>
    <row r="148" spans="4:17" x14ac:dyDescent="0.3">
      <c r="D148" s="34">
        <v>42155</v>
      </c>
      <c r="E148" s="30" t="s">
        <v>10905</v>
      </c>
      <c r="F148" s="31" t="s">
        <v>11045</v>
      </c>
      <c r="G148" s="32" t="s">
        <v>10883</v>
      </c>
      <c r="H148" s="35"/>
      <c r="I148" t="str">
        <f t="shared" si="2"/>
        <v>No</v>
      </c>
      <c r="J148" s="25"/>
      <c r="K148" s="25"/>
      <c r="L148" s="25"/>
      <c r="M148" s="25"/>
      <c r="N148" s="25"/>
      <c r="Q148" s="1">
        <v>42151</v>
      </c>
    </row>
    <row r="149" spans="4:17" ht="20.399999999999999" x14ac:dyDescent="0.3">
      <c r="D149" s="34">
        <v>42156</v>
      </c>
      <c r="E149" s="30" t="s">
        <v>10895</v>
      </c>
      <c r="F149" s="31" t="s">
        <v>11046</v>
      </c>
      <c r="G149" s="32" t="s">
        <v>10910</v>
      </c>
      <c r="H149" s="35"/>
      <c r="I149" t="str">
        <f t="shared" si="2"/>
        <v>No</v>
      </c>
      <c r="J149" s="25"/>
      <c r="K149" s="25"/>
      <c r="L149" s="25"/>
      <c r="M149" s="25"/>
      <c r="N149" s="25"/>
      <c r="Q149" s="1">
        <v>42152</v>
      </c>
    </row>
    <row r="150" spans="4:17" ht="28.8" x14ac:dyDescent="0.3">
      <c r="D150" s="34">
        <v>42156</v>
      </c>
      <c r="E150" s="30" t="s">
        <v>10895</v>
      </c>
      <c r="F150" s="31" t="s">
        <v>11047</v>
      </c>
      <c r="G150" s="32" t="s">
        <v>10910</v>
      </c>
      <c r="H150" s="35"/>
      <c r="I150" t="str">
        <f t="shared" si="2"/>
        <v>No</v>
      </c>
      <c r="J150" s="25"/>
      <c r="K150" s="25"/>
      <c r="L150" s="25"/>
      <c r="M150" s="25"/>
      <c r="N150" s="25"/>
      <c r="Q150" s="1">
        <v>42153</v>
      </c>
    </row>
    <row r="151" spans="4:17" x14ac:dyDescent="0.3">
      <c r="D151" s="34">
        <v>42156</v>
      </c>
      <c r="E151" s="30" t="s">
        <v>10895</v>
      </c>
      <c r="F151" s="31" t="s">
        <v>10923</v>
      </c>
      <c r="G151" s="32" t="s">
        <v>10914</v>
      </c>
      <c r="H151" s="35" t="s">
        <v>11048</v>
      </c>
      <c r="I151" t="str">
        <f t="shared" si="2"/>
        <v>No</v>
      </c>
      <c r="J151" s="25"/>
      <c r="K151" s="25"/>
      <c r="L151" s="25"/>
      <c r="M151" s="25"/>
      <c r="N151" s="25"/>
      <c r="Q151" s="1">
        <v>42154</v>
      </c>
    </row>
    <row r="152" spans="4:17" x14ac:dyDescent="0.3">
      <c r="D152" s="34">
        <v>42156</v>
      </c>
      <c r="E152" s="30" t="s">
        <v>10895</v>
      </c>
      <c r="F152" s="31" t="s">
        <v>11043</v>
      </c>
      <c r="G152" s="32" t="s">
        <v>10894</v>
      </c>
      <c r="H152" s="35" t="s">
        <v>354</v>
      </c>
      <c r="I152" t="str">
        <f t="shared" si="2"/>
        <v>No</v>
      </c>
      <c r="J152" s="25"/>
      <c r="K152" s="25"/>
      <c r="L152" s="25"/>
      <c r="M152" s="25"/>
      <c r="N152" s="25"/>
      <c r="Q152" s="1">
        <v>42155</v>
      </c>
    </row>
    <row r="153" spans="4:17" x14ac:dyDescent="0.3">
      <c r="D153" s="34">
        <v>42158</v>
      </c>
      <c r="E153" s="30" t="s">
        <v>10884</v>
      </c>
      <c r="F153" s="31" t="s">
        <v>11043</v>
      </c>
      <c r="G153" s="32" t="s">
        <v>10914</v>
      </c>
      <c r="H153" s="35" t="s">
        <v>50</v>
      </c>
      <c r="I153" t="str">
        <f t="shared" si="2"/>
        <v>No</v>
      </c>
      <c r="J153" s="25"/>
      <c r="K153" s="25"/>
      <c r="L153" s="25"/>
      <c r="M153" s="25"/>
      <c r="N153" s="25"/>
      <c r="Q153" s="1">
        <v>42156</v>
      </c>
    </row>
    <row r="154" spans="4:17" x14ac:dyDescent="0.3">
      <c r="D154" s="34">
        <v>42159</v>
      </c>
      <c r="E154" s="30" t="s">
        <v>10873</v>
      </c>
      <c r="F154" s="31" t="s">
        <v>5974</v>
      </c>
      <c r="G154" s="32" t="s">
        <v>10883</v>
      </c>
      <c r="H154" s="35"/>
      <c r="I154" t="str">
        <f t="shared" si="2"/>
        <v>No</v>
      </c>
      <c r="J154" s="25"/>
      <c r="K154" s="25"/>
      <c r="L154" s="25"/>
      <c r="M154" s="25"/>
      <c r="N154" s="25"/>
      <c r="Q154" s="1">
        <v>42157</v>
      </c>
    </row>
    <row r="155" spans="4:17" x14ac:dyDescent="0.3">
      <c r="D155" s="34">
        <v>42161</v>
      </c>
      <c r="E155" s="30" t="s">
        <v>10878</v>
      </c>
      <c r="F155" s="31" t="s">
        <v>11049</v>
      </c>
      <c r="G155" s="32" t="s">
        <v>10890</v>
      </c>
      <c r="H155" s="35"/>
      <c r="I155" t="str">
        <f t="shared" si="2"/>
        <v>No</v>
      </c>
      <c r="J155" s="25"/>
      <c r="K155" s="25"/>
      <c r="L155" s="25"/>
      <c r="M155" s="25"/>
      <c r="N155" s="25"/>
      <c r="Q155" s="1">
        <v>42158</v>
      </c>
    </row>
    <row r="156" spans="4:17" x14ac:dyDescent="0.3">
      <c r="D156" s="34">
        <v>42161</v>
      </c>
      <c r="E156" s="30" t="s">
        <v>10878</v>
      </c>
      <c r="F156" s="31" t="s">
        <v>11050</v>
      </c>
      <c r="G156" s="32" t="s">
        <v>10908</v>
      </c>
      <c r="H156" s="35"/>
      <c r="I156" t="str">
        <f t="shared" si="2"/>
        <v>No</v>
      </c>
      <c r="J156" s="25"/>
      <c r="K156" s="25"/>
      <c r="L156" s="25"/>
      <c r="M156" s="25"/>
      <c r="N156" s="25"/>
      <c r="Q156" s="1">
        <v>42159</v>
      </c>
    </row>
    <row r="157" spans="4:17" x14ac:dyDescent="0.3">
      <c r="D157" s="34">
        <v>42166</v>
      </c>
      <c r="E157" s="30" t="s">
        <v>10873</v>
      </c>
      <c r="F157" s="31" t="s">
        <v>11051</v>
      </c>
      <c r="G157" s="32" t="s">
        <v>10894</v>
      </c>
      <c r="H157" s="35" t="s">
        <v>10962</v>
      </c>
      <c r="I157" t="str">
        <f t="shared" si="2"/>
        <v>No</v>
      </c>
      <c r="J157" s="25"/>
      <c r="K157" s="25"/>
      <c r="L157" s="25"/>
      <c r="M157" s="25"/>
      <c r="N157" s="25"/>
      <c r="Q157" s="1">
        <v>42160</v>
      </c>
    </row>
    <row r="158" spans="4:17" x14ac:dyDescent="0.3">
      <c r="D158" s="34">
        <v>42167</v>
      </c>
      <c r="E158" s="30" t="s">
        <v>10892</v>
      </c>
      <c r="F158" s="31" t="s">
        <v>11052</v>
      </c>
      <c r="G158" s="32" t="s">
        <v>10890</v>
      </c>
      <c r="H158" s="35"/>
      <c r="I158" t="str">
        <f t="shared" si="2"/>
        <v>No</v>
      </c>
      <c r="J158" s="25"/>
      <c r="K158" s="25"/>
      <c r="L158" s="25"/>
      <c r="M158" s="25"/>
      <c r="N158" s="25"/>
      <c r="Q158" s="1">
        <v>42161</v>
      </c>
    </row>
    <row r="159" spans="4:17" x14ac:dyDescent="0.3">
      <c r="D159" s="34">
        <v>42169</v>
      </c>
      <c r="E159" s="30" t="s">
        <v>10905</v>
      </c>
      <c r="F159" s="31" t="s">
        <v>11053</v>
      </c>
      <c r="G159" s="32" t="s">
        <v>10890</v>
      </c>
      <c r="H159" s="35"/>
      <c r="I159" t="str">
        <f t="shared" si="2"/>
        <v>No</v>
      </c>
      <c r="J159" s="25"/>
      <c r="K159" s="25"/>
      <c r="L159" s="25"/>
      <c r="M159" s="25"/>
      <c r="N159" s="25"/>
      <c r="Q159" s="1">
        <v>42162</v>
      </c>
    </row>
    <row r="160" spans="4:17" x14ac:dyDescent="0.3">
      <c r="D160" s="34">
        <v>42169</v>
      </c>
      <c r="E160" s="30" t="s">
        <v>10905</v>
      </c>
      <c r="F160" s="31" t="s">
        <v>11054</v>
      </c>
      <c r="G160" s="32" t="s">
        <v>10890</v>
      </c>
      <c r="H160" s="35"/>
      <c r="I160" t="str">
        <f t="shared" si="2"/>
        <v>No</v>
      </c>
      <c r="J160" s="25"/>
      <c r="K160" s="25"/>
      <c r="L160" s="25"/>
      <c r="M160" s="25"/>
      <c r="N160" s="25"/>
      <c r="Q160" s="1">
        <v>42163</v>
      </c>
    </row>
    <row r="161" spans="4:17" x14ac:dyDescent="0.3">
      <c r="D161" s="34">
        <v>42172</v>
      </c>
      <c r="E161" s="30" t="s">
        <v>10884</v>
      </c>
      <c r="F161" s="31" t="s">
        <v>11055</v>
      </c>
      <c r="G161" s="32" t="s">
        <v>11056</v>
      </c>
      <c r="H161" s="35" t="s">
        <v>10957</v>
      </c>
      <c r="I161" t="str">
        <f t="shared" si="2"/>
        <v>No</v>
      </c>
      <c r="J161" s="25"/>
      <c r="K161" s="25"/>
      <c r="L161" s="25"/>
      <c r="M161" s="25"/>
      <c r="N161" s="25"/>
      <c r="Q161" s="1">
        <v>42164</v>
      </c>
    </row>
    <row r="162" spans="4:17" x14ac:dyDescent="0.3">
      <c r="D162" s="34">
        <v>42173</v>
      </c>
      <c r="E162" s="30" t="s">
        <v>10873</v>
      </c>
      <c r="F162" s="31" t="s">
        <v>11057</v>
      </c>
      <c r="G162" s="32" t="s">
        <v>10880</v>
      </c>
      <c r="H162" s="35"/>
      <c r="I162" t="str">
        <f t="shared" si="2"/>
        <v>No</v>
      </c>
      <c r="J162" s="25"/>
      <c r="K162" s="25"/>
      <c r="L162" s="25"/>
      <c r="M162" s="25"/>
      <c r="N162" s="25"/>
      <c r="Q162" s="1">
        <v>42165</v>
      </c>
    </row>
    <row r="163" spans="4:17" x14ac:dyDescent="0.3">
      <c r="D163" s="34">
        <v>42174</v>
      </c>
      <c r="E163" s="30" t="s">
        <v>10892</v>
      </c>
      <c r="F163" s="31" t="s">
        <v>11058</v>
      </c>
      <c r="G163" s="32" t="s">
        <v>10890</v>
      </c>
      <c r="H163" s="35"/>
      <c r="I163" t="str">
        <f t="shared" si="2"/>
        <v>No</v>
      </c>
      <c r="J163" s="25"/>
      <c r="K163" s="25"/>
      <c r="L163" s="25"/>
      <c r="M163" s="25"/>
      <c r="N163" s="25"/>
      <c r="Q163" s="1">
        <v>42166</v>
      </c>
    </row>
    <row r="164" spans="4:17" x14ac:dyDescent="0.3">
      <c r="D164" s="34">
        <v>42174</v>
      </c>
      <c r="E164" s="30" t="s">
        <v>10892</v>
      </c>
      <c r="F164" s="31" t="s">
        <v>11058</v>
      </c>
      <c r="G164" s="32" t="s">
        <v>10904</v>
      </c>
      <c r="H164" s="35" t="s">
        <v>11059</v>
      </c>
      <c r="I164" t="str">
        <f t="shared" si="2"/>
        <v>No</v>
      </c>
      <c r="J164" s="25"/>
      <c r="K164" s="25"/>
      <c r="L164" s="25"/>
      <c r="M164" s="25"/>
      <c r="N164" s="25"/>
      <c r="Q164" s="1">
        <v>42167</v>
      </c>
    </row>
    <row r="165" spans="4:17" x14ac:dyDescent="0.3">
      <c r="D165" s="34">
        <v>42174</v>
      </c>
      <c r="E165" s="30" t="s">
        <v>10892</v>
      </c>
      <c r="F165" s="31" t="s">
        <v>11060</v>
      </c>
      <c r="G165" s="32" t="s">
        <v>10894</v>
      </c>
      <c r="H165" s="35" t="s">
        <v>263</v>
      </c>
      <c r="I165" t="str">
        <f t="shared" si="2"/>
        <v>No</v>
      </c>
      <c r="J165" s="25"/>
      <c r="K165" s="25"/>
      <c r="L165" s="25"/>
      <c r="M165" s="25"/>
      <c r="N165" s="25"/>
      <c r="Q165" s="1">
        <v>42168</v>
      </c>
    </row>
    <row r="166" spans="4:17" x14ac:dyDescent="0.3">
      <c r="D166" s="34">
        <v>42174</v>
      </c>
      <c r="E166" s="30" t="s">
        <v>10892</v>
      </c>
      <c r="F166" s="31" t="s">
        <v>10992</v>
      </c>
      <c r="G166" s="32" t="s">
        <v>10894</v>
      </c>
      <c r="H166" s="35" t="s">
        <v>100</v>
      </c>
      <c r="I166" t="str">
        <f t="shared" si="2"/>
        <v>No</v>
      </c>
      <c r="J166" s="25"/>
      <c r="K166" s="25"/>
      <c r="L166" s="25"/>
      <c r="M166" s="25"/>
      <c r="N166" s="25"/>
      <c r="Q166" s="1">
        <v>42169</v>
      </c>
    </row>
    <row r="167" spans="4:17" ht="28.8" x14ac:dyDescent="0.3">
      <c r="D167" s="34">
        <v>42175</v>
      </c>
      <c r="E167" s="30" t="s">
        <v>10878</v>
      </c>
      <c r="F167" s="31" t="s">
        <v>11061</v>
      </c>
      <c r="G167" s="32" t="s">
        <v>10904</v>
      </c>
      <c r="H167" s="35" t="s">
        <v>11062</v>
      </c>
      <c r="I167" t="str">
        <f t="shared" si="2"/>
        <v>No</v>
      </c>
      <c r="J167" s="25"/>
      <c r="K167" s="25"/>
      <c r="L167" s="25"/>
      <c r="M167" s="25"/>
      <c r="N167" s="25"/>
      <c r="Q167" s="1">
        <v>42170</v>
      </c>
    </row>
    <row r="168" spans="4:17" x14ac:dyDescent="0.3">
      <c r="D168" s="34">
        <v>42175</v>
      </c>
      <c r="E168" s="30" t="s">
        <v>10878</v>
      </c>
      <c r="F168" s="31" t="s">
        <v>11063</v>
      </c>
      <c r="G168" s="32" t="s">
        <v>10894</v>
      </c>
      <c r="H168" s="35" t="s">
        <v>9730</v>
      </c>
      <c r="I168" t="str">
        <f t="shared" si="2"/>
        <v>No</v>
      </c>
      <c r="J168" s="25"/>
      <c r="K168" s="25"/>
      <c r="L168" s="25"/>
      <c r="M168" s="25"/>
      <c r="N168" s="25"/>
      <c r="Q168" s="1">
        <v>42171</v>
      </c>
    </row>
    <row r="169" spans="4:17" x14ac:dyDescent="0.3">
      <c r="D169" s="34">
        <v>42175</v>
      </c>
      <c r="E169" s="30" t="s">
        <v>10878</v>
      </c>
      <c r="F169" s="31" t="s">
        <v>11064</v>
      </c>
      <c r="G169" s="32" t="s">
        <v>10890</v>
      </c>
      <c r="H169" s="35"/>
      <c r="I169" t="str">
        <f t="shared" si="2"/>
        <v>No</v>
      </c>
      <c r="J169" s="25"/>
      <c r="K169" s="25"/>
      <c r="L169" s="25"/>
      <c r="M169" s="25"/>
      <c r="N169" s="25"/>
      <c r="Q169" s="1">
        <v>42172</v>
      </c>
    </row>
    <row r="170" spans="4:17" x14ac:dyDescent="0.3">
      <c r="D170" s="34">
        <v>42176</v>
      </c>
      <c r="E170" s="30" t="s">
        <v>10905</v>
      </c>
      <c r="F170" s="31" t="s">
        <v>11065</v>
      </c>
      <c r="G170" s="32" t="s">
        <v>10890</v>
      </c>
      <c r="H170" s="35"/>
      <c r="I170" t="str">
        <f t="shared" si="2"/>
        <v>No</v>
      </c>
      <c r="J170" s="25"/>
      <c r="K170" s="25"/>
      <c r="L170" s="25"/>
      <c r="M170" s="25"/>
      <c r="N170" s="25"/>
      <c r="Q170" s="1">
        <v>42173</v>
      </c>
    </row>
    <row r="171" spans="4:17" x14ac:dyDescent="0.3">
      <c r="D171" s="34">
        <v>42176</v>
      </c>
      <c r="E171" s="30" t="s">
        <v>10905</v>
      </c>
      <c r="F171" s="31" t="s">
        <v>11065</v>
      </c>
      <c r="G171" s="32" t="s">
        <v>10894</v>
      </c>
      <c r="H171" s="35" t="s">
        <v>306</v>
      </c>
      <c r="I171" t="str">
        <f t="shared" si="2"/>
        <v>No</v>
      </c>
      <c r="J171" s="25"/>
      <c r="K171" s="25"/>
      <c r="L171" s="25"/>
      <c r="M171" s="25"/>
      <c r="N171" s="25"/>
      <c r="Q171" s="1">
        <v>42174</v>
      </c>
    </row>
    <row r="172" spans="4:17" x14ac:dyDescent="0.3">
      <c r="D172" s="34">
        <v>42176</v>
      </c>
      <c r="E172" s="30" t="s">
        <v>10905</v>
      </c>
      <c r="F172" s="31" t="s">
        <v>11066</v>
      </c>
      <c r="G172" s="32" t="s">
        <v>10904</v>
      </c>
      <c r="H172" s="35" t="s">
        <v>1244</v>
      </c>
      <c r="I172" t="str">
        <f t="shared" si="2"/>
        <v>No</v>
      </c>
      <c r="J172" s="25"/>
      <c r="K172" s="25"/>
      <c r="L172" s="25"/>
      <c r="M172" s="25"/>
      <c r="N172" s="25"/>
      <c r="Q172" s="1">
        <v>42175</v>
      </c>
    </row>
    <row r="173" spans="4:17" x14ac:dyDescent="0.3">
      <c r="D173" s="34">
        <v>42176</v>
      </c>
      <c r="E173" s="30" t="s">
        <v>10905</v>
      </c>
      <c r="F173" s="31" t="s">
        <v>11067</v>
      </c>
      <c r="G173" s="32" t="s">
        <v>10959</v>
      </c>
      <c r="H173" s="35"/>
      <c r="I173" t="str">
        <f t="shared" si="2"/>
        <v>No</v>
      </c>
      <c r="J173" s="25"/>
      <c r="K173" s="25"/>
      <c r="L173" s="25"/>
      <c r="M173" s="25"/>
      <c r="N173" s="25"/>
      <c r="Q173" s="1">
        <v>42176</v>
      </c>
    </row>
    <row r="174" spans="4:17" x14ac:dyDescent="0.3">
      <c r="D174" s="34">
        <v>42183</v>
      </c>
      <c r="E174" s="30" t="s">
        <v>10905</v>
      </c>
      <c r="F174" s="31" t="s">
        <v>11068</v>
      </c>
      <c r="G174" s="32" t="s">
        <v>10904</v>
      </c>
      <c r="H174" s="35" t="s">
        <v>379</v>
      </c>
      <c r="I174" t="str">
        <f t="shared" si="2"/>
        <v>No</v>
      </c>
      <c r="J174" s="25"/>
      <c r="K174" s="25"/>
      <c r="L174" s="25"/>
      <c r="M174" s="25"/>
      <c r="N174" s="25"/>
      <c r="Q174" s="1">
        <v>42177</v>
      </c>
    </row>
    <row r="175" spans="4:17" x14ac:dyDescent="0.3">
      <c r="D175" s="34">
        <v>42188</v>
      </c>
      <c r="E175" s="30" t="s">
        <v>10892</v>
      </c>
      <c r="F175" s="31" t="s">
        <v>11069</v>
      </c>
      <c r="G175" s="32" t="s">
        <v>10877</v>
      </c>
      <c r="H175" s="35"/>
      <c r="I175" t="str">
        <f t="shared" si="2"/>
        <v>Yes</v>
      </c>
      <c r="J175" s="25"/>
      <c r="K175" s="25"/>
      <c r="L175" s="25"/>
      <c r="M175" s="25"/>
      <c r="N175" s="25"/>
      <c r="Q175" s="1">
        <v>42178</v>
      </c>
    </row>
    <row r="176" spans="4:17" x14ac:dyDescent="0.3">
      <c r="D176" s="34">
        <v>42188</v>
      </c>
      <c r="E176" s="30" t="s">
        <v>10892</v>
      </c>
      <c r="F176" s="31" t="s">
        <v>11069</v>
      </c>
      <c r="G176" s="32" t="s">
        <v>10894</v>
      </c>
      <c r="H176" s="35" t="s">
        <v>11070</v>
      </c>
      <c r="I176" t="str">
        <f t="shared" si="2"/>
        <v>Yes</v>
      </c>
      <c r="J176" s="25"/>
      <c r="K176" s="25"/>
      <c r="L176" s="25"/>
      <c r="M176" s="25"/>
      <c r="N176" s="25"/>
      <c r="Q176" s="1">
        <v>42179</v>
      </c>
    </row>
    <row r="177" spans="4:17" x14ac:dyDescent="0.3">
      <c r="D177" s="34">
        <v>42189</v>
      </c>
      <c r="E177" s="30" t="s">
        <v>10878</v>
      </c>
      <c r="F177" s="31" t="s">
        <v>11071</v>
      </c>
      <c r="G177" s="32" t="s">
        <v>10894</v>
      </c>
      <c r="H177" s="35" t="s">
        <v>39</v>
      </c>
      <c r="I177" t="str">
        <f t="shared" si="2"/>
        <v>Yes</v>
      </c>
      <c r="J177" s="25"/>
      <c r="K177" s="25"/>
      <c r="L177" s="25"/>
      <c r="M177" s="25"/>
      <c r="N177" s="25"/>
      <c r="Q177" s="1">
        <v>42180</v>
      </c>
    </row>
    <row r="178" spans="4:17" x14ac:dyDescent="0.3">
      <c r="D178" s="34">
        <v>42189</v>
      </c>
      <c r="E178" s="30" t="s">
        <v>10878</v>
      </c>
      <c r="F178" s="31" t="s">
        <v>11071</v>
      </c>
      <c r="G178" s="32" t="s">
        <v>10894</v>
      </c>
      <c r="H178" s="35" t="s">
        <v>11070</v>
      </c>
      <c r="I178" t="str">
        <f t="shared" si="2"/>
        <v>Yes</v>
      </c>
      <c r="J178" s="25"/>
      <c r="K178" s="25"/>
      <c r="L178" s="25"/>
      <c r="M178" s="25"/>
      <c r="N178" s="25"/>
      <c r="Q178" s="1">
        <v>42181</v>
      </c>
    </row>
    <row r="179" spans="4:17" x14ac:dyDescent="0.3">
      <c r="D179" s="34">
        <v>42189</v>
      </c>
      <c r="E179" s="30" t="s">
        <v>10878</v>
      </c>
      <c r="F179" s="31" t="s">
        <v>11071</v>
      </c>
      <c r="G179" s="32" t="s">
        <v>10877</v>
      </c>
      <c r="H179" s="35"/>
      <c r="I179" t="str">
        <f t="shared" si="2"/>
        <v>Yes</v>
      </c>
      <c r="J179" s="25"/>
      <c r="K179" s="25"/>
      <c r="L179" s="25"/>
      <c r="M179" s="25"/>
      <c r="N179" s="25"/>
      <c r="Q179" s="1">
        <v>42182</v>
      </c>
    </row>
    <row r="180" spans="4:17" x14ac:dyDescent="0.3">
      <c r="D180" s="34">
        <v>42198</v>
      </c>
      <c r="E180" s="30" t="s">
        <v>10895</v>
      </c>
      <c r="F180" s="31" t="s">
        <v>11072</v>
      </c>
      <c r="G180" s="32" t="s">
        <v>10880</v>
      </c>
      <c r="H180" s="35"/>
      <c r="I180" t="str">
        <f t="shared" si="2"/>
        <v>No</v>
      </c>
      <c r="J180" s="25"/>
      <c r="K180" s="25"/>
      <c r="L180" s="25"/>
      <c r="M180" s="25"/>
      <c r="N180" s="25"/>
      <c r="Q180" s="1">
        <v>42183</v>
      </c>
    </row>
    <row r="181" spans="4:17" x14ac:dyDescent="0.3">
      <c r="D181" s="34">
        <v>42198</v>
      </c>
      <c r="E181" s="30" t="s">
        <v>10895</v>
      </c>
      <c r="F181" s="31" t="s">
        <v>11073</v>
      </c>
      <c r="G181" s="32" t="s">
        <v>10914</v>
      </c>
      <c r="H181" s="35" t="s">
        <v>331</v>
      </c>
      <c r="I181" t="str">
        <f t="shared" si="2"/>
        <v>No</v>
      </c>
      <c r="J181" s="25"/>
      <c r="K181" s="25"/>
      <c r="L181" s="25"/>
      <c r="M181" s="25"/>
      <c r="N181" s="25"/>
      <c r="Q181" s="1">
        <v>42184</v>
      </c>
    </row>
    <row r="182" spans="4:17" x14ac:dyDescent="0.3">
      <c r="D182" s="34">
        <v>42199</v>
      </c>
      <c r="E182" s="30" t="s">
        <v>10881</v>
      </c>
      <c r="F182" s="31" t="s">
        <v>11074</v>
      </c>
      <c r="G182" s="32" t="s">
        <v>10890</v>
      </c>
      <c r="H182" s="35"/>
      <c r="I182" t="str">
        <f t="shared" si="2"/>
        <v>No</v>
      </c>
      <c r="J182" s="25"/>
      <c r="K182" s="25"/>
      <c r="L182" s="25"/>
      <c r="M182" s="25"/>
      <c r="N182" s="25"/>
      <c r="Q182" s="1">
        <v>42185</v>
      </c>
    </row>
    <row r="183" spans="4:17" x14ac:dyDescent="0.3">
      <c r="D183" s="34">
        <v>42209</v>
      </c>
      <c r="E183" s="30" t="s">
        <v>10892</v>
      </c>
      <c r="F183" s="31" t="s">
        <v>11075</v>
      </c>
      <c r="G183" s="32" t="s">
        <v>10894</v>
      </c>
      <c r="H183" s="35" t="s">
        <v>117</v>
      </c>
      <c r="I183" t="str">
        <f t="shared" si="2"/>
        <v>No</v>
      </c>
      <c r="J183" s="25"/>
      <c r="K183" s="25"/>
      <c r="L183" s="25"/>
      <c r="M183" s="25"/>
      <c r="N183" s="25"/>
      <c r="Q183" s="1">
        <v>42186</v>
      </c>
    </row>
    <row r="184" spans="4:17" x14ac:dyDescent="0.3">
      <c r="D184" s="34">
        <v>42211</v>
      </c>
      <c r="E184" s="30" t="s">
        <v>10905</v>
      </c>
      <c r="F184" s="31" t="s">
        <v>11076</v>
      </c>
      <c r="G184" s="32" t="s">
        <v>10875</v>
      </c>
      <c r="H184" s="35"/>
      <c r="I184" t="str">
        <f t="shared" si="2"/>
        <v>No</v>
      </c>
      <c r="J184" s="25"/>
      <c r="K184" s="25"/>
      <c r="L184" s="25"/>
      <c r="M184" s="25"/>
      <c r="N184" s="25"/>
      <c r="Q184" s="1">
        <v>42187</v>
      </c>
    </row>
    <row r="185" spans="4:17" x14ac:dyDescent="0.3">
      <c r="D185" s="34">
        <v>42211</v>
      </c>
      <c r="E185" s="30" t="s">
        <v>10905</v>
      </c>
      <c r="F185" s="31" t="s">
        <v>11077</v>
      </c>
      <c r="G185" s="32" t="s">
        <v>10890</v>
      </c>
      <c r="H185" s="35"/>
      <c r="I185" t="str">
        <f t="shared" si="2"/>
        <v>No</v>
      </c>
      <c r="J185" s="25"/>
      <c r="K185" s="25"/>
      <c r="L185" s="25"/>
      <c r="M185" s="25"/>
      <c r="N185" s="25"/>
      <c r="Q185" s="1">
        <v>42188</v>
      </c>
    </row>
    <row r="186" spans="4:17" ht="28.8" x14ac:dyDescent="0.3">
      <c r="D186" s="34">
        <v>42212</v>
      </c>
      <c r="E186" s="30" t="s">
        <v>10895</v>
      </c>
      <c r="F186" s="31" t="s">
        <v>11078</v>
      </c>
      <c r="G186" s="32" t="s">
        <v>10904</v>
      </c>
      <c r="H186" s="35" t="s">
        <v>9730</v>
      </c>
      <c r="I186" t="str">
        <f t="shared" si="2"/>
        <v>No</v>
      </c>
      <c r="J186" s="25"/>
      <c r="K186" s="25"/>
      <c r="L186" s="25"/>
      <c r="M186" s="25"/>
      <c r="N186" s="25"/>
      <c r="Q186" s="1">
        <v>42189</v>
      </c>
    </row>
    <row r="187" spans="4:17" ht="28.8" x14ac:dyDescent="0.3">
      <c r="D187" s="34">
        <v>42212</v>
      </c>
      <c r="E187" s="30" t="s">
        <v>10895</v>
      </c>
      <c r="F187" s="31" t="s">
        <v>11079</v>
      </c>
      <c r="G187" s="32" t="s">
        <v>10890</v>
      </c>
      <c r="H187" s="35"/>
      <c r="I187" t="str">
        <f t="shared" si="2"/>
        <v>No</v>
      </c>
      <c r="J187" s="25"/>
      <c r="K187" s="25"/>
      <c r="L187" s="25"/>
      <c r="M187" s="25"/>
      <c r="N187" s="25"/>
      <c r="Q187" s="1">
        <v>42190</v>
      </c>
    </row>
    <row r="188" spans="4:17" x14ac:dyDescent="0.3">
      <c r="D188" s="34">
        <v>42217</v>
      </c>
      <c r="E188" s="30" t="s">
        <v>10878</v>
      </c>
      <c r="F188" s="31" t="s">
        <v>11080</v>
      </c>
      <c r="G188" s="32" t="s">
        <v>10904</v>
      </c>
      <c r="H188" s="35" t="s">
        <v>453</v>
      </c>
      <c r="I188" t="str">
        <f t="shared" si="2"/>
        <v>No</v>
      </c>
      <c r="J188" s="25"/>
      <c r="K188" s="25"/>
      <c r="L188" s="25"/>
      <c r="M188" s="25"/>
      <c r="N188" s="25"/>
      <c r="Q188" s="1">
        <v>42191</v>
      </c>
    </row>
    <row r="189" spans="4:17" x14ac:dyDescent="0.3">
      <c r="D189" s="34">
        <v>42218</v>
      </c>
      <c r="E189" s="30" t="s">
        <v>10905</v>
      </c>
      <c r="F189" s="31" t="s">
        <v>11081</v>
      </c>
      <c r="G189" s="32" t="s">
        <v>10894</v>
      </c>
      <c r="H189" s="35" t="s">
        <v>306</v>
      </c>
      <c r="I189" t="str">
        <f t="shared" si="2"/>
        <v>No</v>
      </c>
      <c r="J189" s="25"/>
      <c r="K189" s="25"/>
      <c r="L189" s="25"/>
      <c r="M189" s="25"/>
      <c r="N189" s="25"/>
      <c r="Q189" s="1">
        <v>42192</v>
      </c>
    </row>
    <row r="190" spans="4:17" x14ac:dyDescent="0.3">
      <c r="D190" s="34">
        <v>42220</v>
      </c>
      <c r="E190" s="30" t="s">
        <v>10881</v>
      </c>
      <c r="F190" s="31" t="s">
        <v>11082</v>
      </c>
      <c r="G190" s="32" t="s">
        <v>10890</v>
      </c>
      <c r="H190" s="35"/>
      <c r="I190" t="str">
        <f t="shared" si="2"/>
        <v>No</v>
      </c>
      <c r="J190" s="25"/>
      <c r="K190" s="25"/>
      <c r="L190" s="25"/>
      <c r="M190" s="25"/>
      <c r="N190" s="25"/>
      <c r="Q190" s="1">
        <v>42193</v>
      </c>
    </row>
    <row r="191" spans="4:17" x14ac:dyDescent="0.3">
      <c r="D191" s="34">
        <v>42223</v>
      </c>
      <c r="E191" s="30" t="s">
        <v>10892</v>
      </c>
      <c r="F191" s="31" t="s">
        <v>11083</v>
      </c>
      <c r="G191" s="32" t="s">
        <v>10904</v>
      </c>
      <c r="H191" s="35" t="s">
        <v>9730</v>
      </c>
      <c r="I191" t="str">
        <f t="shared" si="2"/>
        <v>No</v>
      </c>
      <c r="J191" s="25"/>
      <c r="K191" s="25"/>
      <c r="L191" s="25"/>
      <c r="M191" s="25"/>
      <c r="N191" s="25"/>
      <c r="Q191" s="1">
        <v>42194</v>
      </c>
    </row>
    <row r="192" spans="4:17" x14ac:dyDescent="0.3">
      <c r="D192" s="34">
        <v>42223</v>
      </c>
      <c r="E192" s="30" t="s">
        <v>10892</v>
      </c>
      <c r="F192" s="31" t="s">
        <v>11083</v>
      </c>
      <c r="G192" s="32" t="s">
        <v>10890</v>
      </c>
      <c r="H192" s="35"/>
      <c r="I192" t="str">
        <f t="shared" si="2"/>
        <v>No</v>
      </c>
      <c r="J192" s="25"/>
      <c r="K192" s="25"/>
      <c r="L192" s="25"/>
      <c r="M192" s="25"/>
      <c r="N192" s="25"/>
      <c r="Q192" s="1">
        <v>42195</v>
      </c>
    </row>
    <row r="193" spans="4:17" x14ac:dyDescent="0.3">
      <c r="D193" s="34">
        <v>42226</v>
      </c>
      <c r="E193" s="30" t="s">
        <v>10895</v>
      </c>
      <c r="F193" s="31" t="s">
        <v>11084</v>
      </c>
      <c r="G193" s="32" t="s">
        <v>10894</v>
      </c>
      <c r="H193" s="35" t="s">
        <v>1399</v>
      </c>
      <c r="I193" t="str">
        <f t="shared" si="2"/>
        <v>No</v>
      </c>
      <c r="J193" s="25"/>
      <c r="K193" s="25"/>
      <c r="L193" s="25"/>
      <c r="M193" s="25"/>
      <c r="N193" s="25"/>
      <c r="Q193" s="1">
        <v>42196</v>
      </c>
    </row>
    <row r="194" spans="4:17" x14ac:dyDescent="0.3">
      <c r="D194" s="34">
        <v>42231</v>
      </c>
      <c r="E194" s="30" t="s">
        <v>10878</v>
      </c>
      <c r="F194" s="31" t="s">
        <v>11085</v>
      </c>
      <c r="G194" s="32" t="s">
        <v>10883</v>
      </c>
      <c r="H194" s="35"/>
      <c r="I194" t="str">
        <f t="shared" si="2"/>
        <v>No</v>
      </c>
      <c r="J194" s="25"/>
      <c r="K194" s="25"/>
      <c r="L194" s="25"/>
      <c r="M194" s="25"/>
      <c r="N194" s="25"/>
      <c r="Q194" s="1">
        <v>42197</v>
      </c>
    </row>
    <row r="195" spans="4:17" ht="28.8" x14ac:dyDescent="0.3">
      <c r="D195" s="34">
        <v>42232</v>
      </c>
      <c r="E195" s="30" t="s">
        <v>10905</v>
      </c>
      <c r="F195" s="31" t="s">
        <v>11086</v>
      </c>
      <c r="G195" s="32" t="s">
        <v>10894</v>
      </c>
      <c r="H195" s="35" t="s">
        <v>306</v>
      </c>
      <c r="I195" t="str">
        <f t="shared" ref="I195:I258" si="3">_xlfn.XLOOKUP(D195,$J$2:$J$48,$O$2:$O$48,"No")</f>
        <v>No</v>
      </c>
      <c r="J195" s="25"/>
      <c r="K195" s="25"/>
      <c r="L195" s="25"/>
      <c r="M195" s="25"/>
      <c r="N195" s="25"/>
      <c r="Q195" s="1">
        <v>42198</v>
      </c>
    </row>
    <row r="196" spans="4:17" x14ac:dyDescent="0.3">
      <c r="D196" s="34">
        <v>42232</v>
      </c>
      <c r="E196" s="30" t="s">
        <v>10905</v>
      </c>
      <c r="F196" s="31" t="s">
        <v>11087</v>
      </c>
      <c r="G196" s="32" t="s">
        <v>10894</v>
      </c>
      <c r="H196" s="35" t="s">
        <v>5208</v>
      </c>
      <c r="I196" t="str">
        <f t="shared" si="3"/>
        <v>No</v>
      </c>
      <c r="J196" s="25"/>
      <c r="K196" s="25"/>
      <c r="L196" s="25"/>
      <c r="M196" s="25"/>
      <c r="N196" s="25"/>
      <c r="Q196" s="1">
        <v>42199</v>
      </c>
    </row>
    <row r="197" spans="4:17" x14ac:dyDescent="0.3">
      <c r="D197" s="34">
        <v>42232</v>
      </c>
      <c r="E197" s="30" t="s">
        <v>10905</v>
      </c>
      <c r="F197" s="31" t="s">
        <v>11088</v>
      </c>
      <c r="G197" s="32" t="s">
        <v>10890</v>
      </c>
      <c r="H197" s="35"/>
      <c r="I197" t="str">
        <f t="shared" si="3"/>
        <v>No</v>
      </c>
      <c r="J197" s="25"/>
      <c r="K197" s="25"/>
      <c r="L197" s="25"/>
      <c r="M197" s="25"/>
      <c r="N197" s="25"/>
      <c r="Q197" s="1">
        <v>42200</v>
      </c>
    </row>
    <row r="198" spans="4:17" x14ac:dyDescent="0.3">
      <c r="D198" s="34">
        <v>42233</v>
      </c>
      <c r="E198" s="30" t="s">
        <v>10895</v>
      </c>
      <c r="F198" s="31" t="s">
        <v>11089</v>
      </c>
      <c r="G198" s="32" t="s">
        <v>10894</v>
      </c>
      <c r="H198" s="35" t="s">
        <v>5208</v>
      </c>
      <c r="I198" t="str">
        <f t="shared" si="3"/>
        <v>No</v>
      </c>
      <c r="J198" s="25"/>
      <c r="K198" s="25"/>
      <c r="L198" s="25"/>
      <c r="M198" s="25"/>
      <c r="N198" s="25"/>
      <c r="Q198" s="1">
        <v>42201</v>
      </c>
    </row>
    <row r="199" spans="4:17" x14ac:dyDescent="0.3">
      <c r="D199" s="34">
        <v>42235</v>
      </c>
      <c r="E199" s="30" t="s">
        <v>10884</v>
      </c>
      <c r="F199" s="31" t="s">
        <v>11090</v>
      </c>
      <c r="G199" s="32" t="s">
        <v>10890</v>
      </c>
      <c r="H199" s="35"/>
      <c r="I199" t="str">
        <f t="shared" si="3"/>
        <v>No</v>
      </c>
      <c r="J199" s="25"/>
      <c r="K199" s="25"/>
      <c r="L199" s="25"/>
      <c r="M199" s="25"/>
      <c r="N199" s="25"/>
      <c r="Q199" s="1">
        <v>42202</v>
      </c>
    </row>
    <row r="200" spans="4:17" x14ac:dyDescent="0.3">
      <c r="D200" s="34">
        <v>42237</v>
      </c>
      <c r="E200" s="30" t="s">
        <v>10892</v>
      </c>
      <c r="F200" s="31" t="s">
        <v>11091</v>
      </c>
      <c r="G200" s="32" t="s">
        <v>10894</v>
      </c>
      <c r="H200" s="35" t="s">
        <v>10962</v>
      </c>
      <c r="I200" t="str">
        <f t="shared" si="3"/>
        <v>No</v>
      </c>
      <c r="J200" s="25"/>
      <c r="K200" s="25"/>
      <c r="L200" s="25"/>
      <c r="M200" s="25"/>
      <c r="N200" s="25"/>
      <c r="Q200" s="1">
        <v>42203</v>
      </c>
    </row>
    <row r="201" spans="4:17" x14ac:dyDescent="0.3">
      <c r="D201" s="34">
        <v>42242</v>
      </c>
      <c r="E201" s="30" t="s">
        <v>10884</v>
      </c>
      <c r="F201" s="31" t="s">
        <v>11092</v>
      </c>
      <c r="G201" s="32" t="s">
        <v>10890</v>
      </c>
      <c r="H201" s="35"/>
      <c r="I201" t="str">
        <f t="shared" si="3"/>
        <v>No</v>
      </c>
      <c r="J201" s="25"/>
      <c r="K201" s="25"/>
      <c r="L201" s="25"/>
      <c r="M201" s="25"/>
      <c r="N201" s="25"/>
      <c r="Q201" s="1">
        <v>42204</v>
      </c>
    </row>
    <row r="202" spans="4:17" x14ac:dyDescent="0.3">
      <c r="D202" s="34">
        <v>42243</v>
      </c>
      <c r="E202" s="30" t="s">
        <v>10873</v>
      </c>
      <c r="F202" s="31" t="s">
        <v>11093</v>
      </c>
      <c r="G202" s="32" t="s">
        <v>10894</v>
      </c>
      <c r="H202" s="35" t="s">
        <v>100</v>
      </c>
      <c r="I202" t="str">
        <f t="shared" si="3"/>
        <v>No</v>
      </c>
      <c r="J202" s="25"/>
      <c r="K202" s="25"/>
      <c r="L202" s="25"/>
      <c r="M202" s="25"/>
      <c r="N202" s="25"/>
      <c r="Q202" s="1">
        <v>42205</v>
      </c>
    </row>
    <row r="203" spans="4:17" x14ac:dyDescent="0.3">
      <c r="D203" s="34">
        <v>42245</v>
      </c>
      <c r="E203" s="30" t="s">
        <v>10878</v>
      </c>
      <c r="F203" s="31" t="s">
        <v>11094</v>
      </c>
      <c r="G203" s="32" t="s">
        <v>10927</v>
      </c>
      <c r="H203" s="35"/>
      <c r="I203" t="str">
        <f t="shared" si="3"/>
        <v>No</v>
      </c>
      <c r="J203" s="25"/>
      <c r="K203" s="25"/>
      <c r="L203" s="25"/>
      <c r="M203" s="25"/>
      <c r="N203" s="25"/>
      <c r="Q203" s="1">
        <v>42206</v>
      </c>
    </row>
    <row r="204" spans="4:17" x14ac:dyDescent="0.3">
      <c r="D204" s="34">
        <v>42251</v>
      </c>
      <c r="E204" s="30" t="s">
        <v>10892</v>
      </c>
      <c r="F204" s="31" t="s">
        <v>11095</v>
      </c>
      <c r="G204" s="32" t="s">
        <v>10927</v>
      </c>
      <c r="H204" s="35"/>
      <c r="I204" t="str">
        <f t="shared" si="3"/>
        <v>No</v>
      </c>
      <c r="J204" s="25"/>
      <c r="K204" s="25"/>
      <c r="L204" s="25"/>
      <c r="M204" s="25"/>
      <c r="N204" s="25"/>
      <c r="Q204" s="1">
        <v>42207</v>
      </c>
    </row>
    <row r="205" spans="4:17" x14ac:dyDescent="0.3">
      <c r="D205" s="34">
        <v>42254</v>
      </c>
      <c r="E205" s="30" t="s">
        <v>10895</v>
      </c>
      <c r="F205" s="31" t="s">
        <v>11096</v>
      </c>
      <c r="G205" s="32" t="s">
        <v>10877</v>
      </c>
      <c r="H205" s="35"/>
      <c r="I205" t="str">
        <f t="shared" si="3"/>
        <v>Yes</v>
      </c>
      <c r="J205" s="25"/>
      <c r="K205" s="25"/>
      <c r="L205" s="25"/>
      <c r="M205" s="25"/>
      <c r="N205" s="25"/>
      <c r="Q205" s="1">
        <v>42208</v>
      </c>
    </row>
    <row r="206" spans="4:17" x14ac:dyDescent="0.3">
      <c r="D206" s="34">
        <v>42256</v>
      </c>
      <c r="E206" s="30" t="s">
        <v>10884</v>
      </c>
      <c r="F206" s="31" t="s">
        <v>11097</v>
      </c>
      <c r="G206" s="32" t="s">
        <v>10894</v>
      </c>
      <c r="H206" s="35" t="s">
        <v>11098</v>
      </c>
      <c r="I206" t="str">
        <f t="shared" si="3"/>
        <v>No</v>
      </c>
      <c r="J206" s="25"/>
      <c r="K206" s="25"/>
      <c r="L206" s="25"/>
      <c r="M206" s="25"/>
      <c r="N206" s="25"/>
      <c r="Q206" s="1">
        <v>42209</v>
      </c>
    </row>
    <row r="207" spans="4:17" x14ac:dyDescent="0.3">
      <c r="D207" s="34">
        <v>42258</v>
      </c>
      <c r="E207" s="30" t="s">
        <v>10892</v>
      </c>
      <c r="F207" s="31" t="s">
        <v>11099</v>
      </c>
      <c r="G207" s="32" t="s">
        <v>10890</v>
      </c>
      <c r="H207" s="35"/>
      <c r="I207" t="str">
        <f t="shared" si="3"/>
        <v>No</v>
      </c>
      <c r="J207" s="25"/>
      <c r="K207" s="25"/>
      <c r="L207" s="25"/>
      <c r="M207" s="25"/>
      <c r="N207" s="25"/>
      <c r="Q207" s="1">
        <v>42210</v>
      </c>
    </row>
    <row r="208" spans="4:17" ht="28.8" x14ac:dyDescent="0.3">
      <c r="D208" s="34">
        <v>42259</v>
      </c>
      <c r="E208" s="30" t="s">
        <v>10878</v>
      </c>
      <c r="F208" s="31" t="s">
        <v>11100</v>
      </c>
      <c r="G208" s="32" t="s">
        <v>10890</v>
      </c>
      <c r="H208" s="35"/>
      <c r="I208" t="str">
        <f t="shared" si="3"/>
        <v>No</v>
      </c>
      <c r="J208" s="25"/>
      <c r="K208" s="25"/>
      <c r="L208" s="25"/>
      <c r="M208" s="25"/>
      <c r="N208" s="25"/>
      <c r="Q208" s="1">
        <v>42211</v>
      </c>
    </row>
    <row r="209" spans="4:17" x14ac:dyDescent="0.3">
      <c r="D209" s="34">
        <v>42259</v>
      </c>
      <c r="E209" s="30" t="s">
        <v>10878</v>
      </c>
      <c r="F209" s="31" t="s">
        <v>11026</v>
      </c>
      <c r="G209" s="32" t="s">
        <v>10904</v>
      </c>
      <c r="H209" s="35" t="s">
        <v>241</v>
      </c>
      <c r="I209" t="str">
        <f t="shared" si="3"/>
        <v>No</v>
      </c>
      <c r="J209" s="25"/>
      <c r="K209" s="25"/>
      <c r="L209" s="25"/>
      <c r="M209" s="25"/>
      <c r="N209" s="25"/>
      <c r="Q209" s="1">
        <v>42212</v>
      </c>
    </row>
    <row r="210" spans="4:17" x14ac:dyDescent="0.3">
      <c r="D210" s="34">
        <v>42260</v>
      </c>
      <c r="E210" s="30" t="s">
        <v>10905</v>
      </c>
      <c r="F210" s="31" t="s">
        <v>11101</v>
      </c>
      <c r="G210" s="32" t="s">
        <v>10890</v>
      </c>
      <c r="H210" s="35"/>
      <c r="I210" t="str">
        <f t="shared" si="3"/>
        <v>No</v>
      </c>
      <c r="J210" s="25"/>
      <c r="K210" s="25"/>
      <c r="L210" s="25"/>
      <c r="M210" s="25"/>
      <c r="N210" s="25"/>
      <c r="Q210" s="1">
        <v>42213</v>
      </c>
    </row>
    <row r="211" spans="4:17" ht="28.8" x14ac:dyDescent="0.3">
      <c r="D211" s="34">
        <v>42260</v>
      </c>
      <c r="E211" s="30" t="s">
        <v>10905</v>
      </c>
      <c r="F211" s="31" t="s">
        <v>11102</v>
      </c>
      <c r="G211" s="32" t="s">
        <v>10894</v>
      </c>
      <c r="H211" s="35" t="s">
        <v>306</v>
      </c>
      <c r="I211" t="str">
        <f t="shared" si="3"/>
        <v>No</v>
      </c>
      <c r="J211" s="25"/>
      <c r="K211" s="25"/>
      <c r="L211" s="25"/>
      <c r="M211" s="25"/>
      <c r="N211" s="25"/>
      <c r="Q211" s="1">
        <v>42214</v>
      </c>
    </row>
    <row r="212" spans="4:17" x14ac:dyDescent="0.3">
      <c r="D212" s="34">
        <v>42261</v>
      </c>
      <c r="E212" s="30" t="s">
        <v>10895</v>
      </c>
      <c r="F212" s="31" t="s">
        <v>11103</v>
      </c>
      <c r="G212" s="32" t="s">
        <v>10875</v>
      </c>
      <c r="H212" s="35"/>
      <c r="I212" t="str">
        <f t="shared" si="3"/>
        <v>No</v>
      </c>
      <c r="J212" s="25"/>
      <c r="K212" s="25"/>
      <c r="L212" s="25"/>
      <c r="M212" s="25"/>
      <c r="N212" s="25"/>
      <c r="Q212" s="1">
        <v>42215</v>
      </c>
    </row>
    <row r="213" spans="4:17" x14ac:dyDescent="0.3">
      <c r="D213" s="34">
        <v>42261</v>
      </c>
      <c r="E213" s="30" t="s">
        <v>10895</v>
      </c>
      <c r="F213" s="31" t="s">
        <v>11103</v>
      </c>
      <c r="G213" s="32" t="s">
        <v>10894</v>
      </c>
      <c r="H213" s="35" t="s">
        <v>11104</v>
      </c>
      <c r="I213" t="str">
        <f t="shared" si="3"/>
        <v>No</v>
      </c>
      <c r="J213" s="25"/>
      <c r="K213" s="25"/>
      <c r="L213" s="25"/>
      <c r="M213" s="25"/>
      <c r="N213" s="25"/>
      <c r="Q213" s="1">
        <v>42216</v>
      </c>
    </row>
    <row r="214" spans="4:17" ht="28.8" x14ac:dyDescent="0.3">
      <c r="D214" s="34">
        <v>42262</v>
      </c>
      <c r="E214" s="30" t="s">
        <v>10881</v>
      </c>
      <c r="F214" s="31" t="s">
        <v>11105</v>
      </c>
      <c r="G214" s="32" t="s">
        <v>10910</v>
      </c>
      <c r="H214" s="35"/>
      <c r="I214" t="str">
        <f t="shared" si="3"/>
        <v>No</v>
      </c>
      <c r="J214" s="25"/>
      <c r="K214" s="25"/>
      <c r="L214" s="25"/>
      <c r="M214" s="25"/>
      <c r="N214" s="25"/>
      <c r="Q214" s="1">
        <v>42217</v>
      </c>
    </row>
    <row r="215" spans="4:17" x14ac:dyDescent="0.3">
      <c r="D215" s="34">
        <v>42263</v>
      </c>
      <c r="E215" s="30" t="s">
        <v>10884</v>
      </c>
      <c r="F215" s="31" t="s">
        <v>11106</v>
      </c>
      <c r="G215" s="32" t="s">
        <v>10927</v>
      </c>
      <c r="H215" s="35"/>
      <c r="I215" t="str">
        <f t="shared" si="3"/>
        <v>No</v>
      </c>
      <c r="J215" s="25"/>
      <c r="K215" s="25"/>
      <c r="L215" s="25"/>
      <c r="M215" s="25"/>
      <c r="N215" s="25"/>
      <c r="Q215" s="1">
        <v>42218</v>
      </c>
    </row>
    <row r="216" spans="4:17" ht="29.4" thickBot="1" x14ac:dyDescent="0.35">
      <c r="D216" s="34">
        <v>42264</v>
      </c>
      <c r="E216" s="30" t="s">
        <v>10873</v>
      </c>
      <c r="F216" s="31" t="s">
        <v>11107</v>
      </c>
      <c r="G216" s="32" t="s">
        <v>10890</v>
      </c>
      <c r="H216" s="35"/>
      <c r="I216" t="str">
        <f t="shared" si="3"/>
        <v>No</v>
      </c>
      <c r="J216" s="25"/>
      <c r="K216" s="25"/>
      <c r="L216" s="25"/>
      <c r="M216" s="25"/>
      <c r="N216" s="25"/>
      <c r="Q216" s="1">
        <v>42219</v>
      </c>
    </row>
    <row r="217" spans="4:17" ht="15" thickBot="1" x14ac:dyDescent="0.35">
      <c r="D217" s="34">
        <v>42265</v>
      </c>
      <c r="E217" s="30" t="s">
        <v>10892</v>
      </c>
      <c r="F217" s="31" t="s">
        <v>11108</v>
      </c>
      <c r="G217" s="32" t="s">
        <v>10890</v>
      </c>
      <c r="H217" s="35"/>
      <c r="I217" t="str">
        <f t="shared" si="3"/>
        <v>No</v>
      </c>
      <c r="J217" s="26"/>
      <c r="K217" s="27"/>
      <c r="L217" s="28"/>
      <c r="M217" s="29"/>
      <c r="N217" s="29"/>
      <c r="Q217" s="1">
        <v>42220</v>
      </c>
    </row>
    <row r="218" spans="4:17" ht="28.8" x14ac:dyDescent="0.3">
      <c r="D218" s="34">
        <v>42265</v>
      </c>
      <c r="E218" s="30" t="s">
        <v>10892</v>
      </c>
      <c r="F218" s="31" t="s">
        <v>11109</v>
      </c>
      <c r="G218" s="32" t="s">
        <v>10890</v>
      </c>
      <c r="H218" s="35"/>
      <c r="I218" t="str">
        <f t="shared" si="3"/>
        <v>No</v>
      </c>
      <c r="J218" s="25"/>
      <c r="K218" s="25"/>
      <c r="L218" s="25"/>
      <c r="M218" s="25"/>
      <c r="N218" s="25"/>
      <c r="Q218" s="1">
        <v>42221</v>
      </c>
    </row>
    <row r="219" spans="4:17" x14ac:dyDescent="0.3">
      <c r="D219" s="34">
        <v>42269</v>
      </c>
      <c r="E219" s="30" t="s">
        <v>10881</v>
      </c>
      <c r="F219" s="31" t="s">
        <v>10992</v>
      </c>
      <c r="G219" s="32" t="s">
        <v>10914</v>
      </c>
      <c r="H219" s="35" t="s">
        <v>494</v>
      </c>
      <c r="I219" t="str">
        <f t="shared" si="3"/>
        <v>No</v>
      </c>
      <c r="J219" s="25"/>
      <c r="K219" s="25"/>
      <c r="L219" s="25"/>
      <c r="M219" s="25"/>
      <c r="N219" s="25"/>
      <c r="Q219" s="1">
        <v>42222</v>
      </c>
    </row>
    <row r="220" spans="4:17" x14ac:dyDescent="0.3">
      <c r="D220" s="34">
        <v>42270</v>
      </c>
      <c r="E220" s="30" t="s">
        <v>10884</v>
      </c>
      <c r="F220" s="31" t="s">
        <v>11110</v>
      </c>
      <c r="G220" s="32" t="s">
        <v>10875</v>
      </c>
      <c r="H220" s="35"/>
      <c r="I220" t="str">
        <f t="shared" si="3"/>
        <v>No</v>
      </c>
      <c r="J220" s="25"/>
      <c r="K220" s="25"/>
      <c r="L220" s="25"/>
      <c r="M220" s="25"/>
      <c r="N220" s="25"/>
      <c r="Q220" s="1">
        <v>42223</v>
      </c>
    </row>
    <row r="221" spans="4:17" x14ac:dyDescent="0.3">
      <c r="D221" s="34">
        <v>42270</v>
      </c>
      <c r="E221" s="30" t="s">
        <v>10884</v>
      </c>
      <c r="F221" s="31" t="s">
        <v>11110</v>
      </c>
      <c r="G221" s="32" t="s">
        <v>10894</v>
      </c>
      <c r="H221" s="35" t="s">
        <v>11104</v>
      </c>
      <c r="I221" t="str">
        <f t="shared" si="3"/>
        <v>No</v>
      </c>
      <c r="J221" s="25"/>
      <c r="K221" s="25"/>
      <c r="L221" s="25"/>
      <c r="M221" s="25"/>
      <c r="N221" s="25"/>
      <c r="Q221" s="1">
        <v>42224</v>
      </c>
    </row>
    <row r="222" spans="4:17" x14ac:dyDescent="0.3">
      <c r="D222" s="34">
        <v>42270</v>
      </c>
      <c r="E222" s="30" t="s">
        <v>10884</v>
      </c>
      <c r="F222" s="31" t="s">
        <v>11111</v>
      </c>
      <c r="G222" s="32" t="s">
        <v>10959</v>
      </c>
      <c r="H222" s="35"/>
      <c r="I222" t="str">
        <f t="shared" si="3"/>
        <v>No</v>
      </c>
      <c r="J222" s="25"/>
      <c r="K222" s="25"/>
      <c r="L222" s="25"/>
      <c r="M222" s="25"/>
      <c r="N222" s="25"/>
      <c r="Q222" s="1">
        <v>42225</v>
      </c>
    </row>
    <row r="223" spans="4:17" x14ac:dyDescent="0.3">
      <c r="D223" s="34">
        <v>42271</v>
      </c>
      <c r="E223" s="30" t="s">
        <v>10873</v>
      </c>
      <c r="F223" s="31" t="s">
        <v>11112</v>
      </c>
      <c r="G223" s="32" t="s">
        <v>10880</v>
      </c>
      <c r="H223" s="35"/>
      <c r="I223" t="str">
        <f t="shared" si="3"/>
        <v>No</v>
      </c>
      <c r="J223" s="25"/>
      <c r="K223" s="25"/>
      <c r="L223" s="25"/>
      <c r="M223" s="25"/>
      <c r="N223" s="25"/>
      <c r="Q223" s="1">
        <v>42226</v>
      </c>
    </row>
    <row r="224" spans="4:17" x14ac:dyDescent="0.3">
      <c r="D224" s="34">
        <v>42272</v>
      </c>
      <c r="E224" s="30" t="s">
        <v>10892</v>
      </c>
      <c r="F224" s="31" t="s">
        <v>11026</v>
      </c>
      <c r="G224" s="32" t="s">
        <v>10904</v>
      </c>
      <c r="H224" s="35" t="s">
        <v>11113</v>
      </c>
      <c r="I224" t="str">
        <f t="shared" si="3"/>
        <v>No</v>
      </c>
      <c r="J224" s="25"/>
      <c r="K224" s="25"/>
      <c r="L224" s="25"/>
      <c r="M224" s="25"/>
      <c r="N224" s="25"/>
      <c r="Q224" s="1">
        <v>42227</v>
      </c>
    </row>
    <row r="225" spans="4:17" x14ac:dyDescent="0.3">
      <c r="D225" s="34">
        <v>42272</v>
      </c>
      <c r="E225" s="30" t="s">
        <v>10892</v>
      </c>
      <c r="F225" s="31" t="s">
        <v>11114</v>
      </c>
      <c r="G225" s="32" t="s">
        <v>10904</v>
      </c>
      <c r="H225" s="35" t="s">
        <v>11115</v>
      </c>
      <c r="I225" t="str">
        <f t="shared" si="3"/>
        <v>No</v>
      </c>
      <c r="J225" s="25"/>
      <c r="K225" s="25"/>
      <c r="L225" s="25"/>
      <c r="M225" s="25"/>
      <c r="N225" s="25"/>
      <c r="Q225" s="1">
        <v>42228</v>
      </c>
    </row>
    <row r="226" spans="4:17" x14ac:dyDescent="0.3">
      <c r="D226" s="34">
        <v>42272</v>
      </c>
      <c r="E226" s="30" t="s">
        <v>10892</v>
      </c>
      <c r="F226" s="31" t="s">
        <v>11116</v>
      </c>
      <c r="G226" s="32" t="s">
        <v>10904</v>
      </c>
      <c r="H226" s="35" t="s">
        <v>234</v>
      </c>
      <c r="I226" t="str">
        <f t="shared" si="3"/>
        <v>No</v>
      </c>
      <c r="J226" s="25"/>
      <c r="K226" s="25"/>
      <c r="L226" s="25"/>
      <c r="M226" s="25"/>
      <c r="N226" s="25"/>
      <c r="Q226" s="1">
        <v>42229</v>
      </c>
    </row>
    <row r="227" spans="4:17" x14ac:dyDescent="0.3">
      <c r="D227" s="34">
        <v>42273</v>
      </c>
      <c r="E227" s="30" t="s">
        <v>10878</v>
      </c>
      <c r="F227" s="31" t="s">
        <v>11117</v>
      </c>
      <c r="G227" s="32" t="s">
        <v>10890</v>
      </c>
      <c r="H227" s="35"/>
      <c r="I227" t="str">
        <f t="shared" si="3"/>
        <v>No</v>
      </c>
      <c r="J227" s="25"/>
      <c r="K227" s="25"/>
      <c r="L227" s="25"/>
      <c r="M227" s="25"/>
      <c r="N227" s="25"/>
      <c r="Q227" s="1">
        <v>42230</v>
      </c>
    </row>
    <row r="228" spans="4:17" x14ac:dyDescent="0.3">
      <c r="D228" s="34">
        <v>42274</v>
      </c>
      <c r="E228" s="30" t="s">
        <v>10905</v>
      </c>
      <c r="F228" s="31" t="s">
        <v>11118</v>
      </c>
      <c r="G228" s="32" t="s">
        <v>10890</v>
      </c>
      <c r="H228" s="35"/>
      <c r="I228" t="str">
        <f t="shared" si="3"/>
        <v>No</v>
      </c>
      <c r="J228" s="25"/>
      <c r="K228" s="25"/>
      <c r="L228" s="25"/>
      <c r="M228" s="25"/>
      <c r="N228" s="25"/>
      <c r="Q228" s="1">
        <v>42231</v>
      </c>
    </row>
    <row r="229" spans="4:17" x14ac:dyDescent="0.3">
      <c r="D229" s="34">
        <v>42275</v>
      </c>
      <c r="E229" s="30" t="s">
        <v>10895</v>
      </c>
      <c r="F229" s="31" t="s">
        <v>11119</v>
      </c>
      <c r="G229" s="32" t="s">
        <v>10875</v>
      </c>
      <c r="H229" s="35"/>
      <c r="I229" t="str">
        <f t="shared" si="3"/>
        <v>No</v>
      </c>
      <c r="J229" s="25"/>
      <c r="K229" s="25"/>
      <c r="L229" s="25"/>
      <c r="M229" s="25"/>
      <c r="N229" s="25"/>
      <c r="Q229" s="1">
        <v>42232</v>
      </c>
    </row>
    <row r="230" spans="4:17" x14ac:dyDescent="0.3">
      <c r="D230" s="34">
        <v>42275</v>
      </c>
      <c r="E230" s="30" t="s">
        <v>10895</v>
      </c>
      <c r="F230" s="31" t="s">
        <v>11120</v>
      </c>
      <c r="G230" s="32" t="s">
        <v>10904</v>
      </c>
      <c r="H230" s="35" t="s">
        <v>331</v>
      </c>
      <c r="I230" t="str">
        <f t="shared" si="3"/>
        <v>No</v>
      </c>
      <c r="J230" s="25"/>
      <c r="K230" s="25"/>
      <c r="L230" s="25"/>
      <c r="M230" s="25"/>
      <c r="N230" s="25"/>
      <c r="Q230" s="1">
        <v>42233</v>
      </c>
    </row>
    <row r="231" spans="4:17" x14ac:dyDescent="0.3">
      <c r="D231" s="34">
        <v>42281</v>
      </c>
      <c r="E231" s="30" t="s">
        <v>10905</v>
      </c>
      <c r="F231" s="31" t="s">
        <v>11121</v>
      </c>
      <c r="G231" s="32" t="s">
        <v>10883</v>
      </c>
      <c r="H231" s="35"/>
      <c r="I231" t="str">
        <f t="shared" si="3"/>
        <v>No</v>
      </c>
      <c r="J231" s="25"/>
      <c r="K231" s="25"/>
      <c r="L231" s="25"/>
      <c r="M231" s="25"/>
      <c r="N231" s="25"/>
      <c r="Q231" s="1">
        <v>42234</v>
      </c>
    </row>
    <row r="232" spans="4:17" x14ac:dyDescent="0.3">
      <c r="D232" s="34">
        <v>42281</v>
      </c>
      <c r="E232" s="30" t="s">
        <v>10905</v>
      </c>
      <c r="F232" s="31" t="s">
        <v>11122</v>
      </c>
      <c r="G232" s="32" t="s">
        <v>10875</v>
      </c>
      <c r="H232" s="35"/>
      <c r="I232" t="str">
        <f t="shared" si="3"/>
        <v>No</v>
      </c>
      <c r="J232" s="25"/>
      <c r="K232" s="25"/>
      <c r="L232" s="25"/>
      <c r="M232" s="25"/>
      <c r="N232" s="25"/>
      <c r="Q232" s="1">
        <v>42235</v>
      </c>
    </row>
    <row r="233" spans="4:17" x14ac:dyDescent="0.3">
      <c r="D233" s="34">
        <v>42282</v>
      </c>
      <c r="E233" s="30" t="s">
        <v>10895</v>
      </c>
      <c r="F233" s="31" t="s">
        <v>11123</v>
      </c>
      <c r="G233" s="32" t="s">
        <v>10875</v>
      </c>
      <c r="H233" s="35"/>
      <c r="I233" t="str">
        <f t="shared" si="3"/>
        <v>No</v>
      </c>
      <c r="J233" s="25"/>
      <c r="K233" s="25"/>
      <c r="L233" s="25"/>
      <c r="M233" s="25"/>
      <c r="N233" s="25"/>
      <c r="Q233" s="1">
        <v>42236</v>
      </c>
    </row>
    <row r="234" spans="4:17" x14ac:dyDescent="0.3">
      <c r="D234" s="34">
        <v>42282</v>
      </c>
      <c r="E234" s="30" t="s">
        <v>10895</v>
      </c>
      <c r="F234" s="31" t="s">
        <v>11124</v>
      </c>
      <c r="G234" s="32" t="s">
        <v>10890</v>
      </c>
      <c r="H234" s="35"/>
      <c r="I234" t="str">
        <f t="shared" si="3"/>
        <v>No</v>
      </c>
      <c r="J234" s="25"/>
      <c r="K234" s="25"/>
      <c r="L234" s="25"/>
      <c r="M234" s="25"/>
      <c r="N234" s="25"/>
      <c r="Q234" s="1">
        <v>42237</v>
      </c>
    </row>
    <row r="235" spans="4:17" x14ac:dyDescent="0.3">
      <c r="D235" s="34">
        <v>42283</v>
      </c>
      <c r="E235" s="30" t="s">
        <v>10881</v>
      </c>
      <c r="F235" s="31" t="s">
        <v>11125</v>
      </c>
      <c r="G235" s="32" t="s">
        <v>10875</v>
      </c>
      <c r="H235" s="35"/>
      <c r="I235" t="str">
        <f t="shared" si="3"/>
        <v>No</v>
      </c>
      <c r="J235" s="25"/>
      <c r="K235" s="25"/>
      <c r="L235" s="25"/>
      <c r="M235" s="25"/>
      <c r="N235" s="25"/>
      <c r="Q235" s="1">
        <v>42238</v>
      </c>
    </row>
    <row r="236" spans="4:17" x14ac:dyDescent="0.3">
      <c r="D236" s="34">
        <v>42283</v>
      </c>
      <c r="E236" s="30" t="s">
        <v>10881</v>
      </c>
      <c r="F236" s="31" t="s">
        <v>11126</v>
      </c>
      <c r="G236" s="32" t="s">
        <v>10890</v>
      </c>
      <c r="H236" s="35"/>
      <c r="I236" t="str">
        <f t="shared" si="3"/>
        <v>No</v>
      </c>
      <c r="J236" s="25"/>
      <c r="K236" s="25"/>
      <c r="L236" s="25"/>
      <c r="M236" s="25"/>
      <c r="N236" s="25"/>
      <c r="Q236" s="1">
        <v>42239</v>
      </c>
    </row>
    <row r="237" spans="4:17" x14ac:dyDescent="0.3">
      <c r="D237" s="34">
        <v>42286</v>
      </c>
      <c r="E237" s="30" t="s">
        <v>10892</v>
      </c>
      <c r="F237" s="31" t="s">
        <v>11127</v>
      </c>
      <c r="G237" s="32" t="s">
        <v>10890</v>
      </c>
      <c r="H237" s="35"/>
      <c r="I237" t="str">
        <f t="shared" si="3"/>
        <v>No</v>
      </c>
      <c r="J237" s="25"/>
      <c r="K237" s="25"/>
      <c r="L237" s="25"/>
      <c r="M237" s="25"/>
      <c r="N237" s="25"/>
      <c r="Q237" s="1">
        <v>42240</v>
      </c>
    </row>
    <row r="238" spans="4:17" x14ac:dyDescent="0.3">
      <c r="D238" s="34">
        <v>42288</v>
      </c>
      <c r="E238" s="30" t="s">
        <v>10905</v>
      </c>
      <c r="F238" s="31" t="s">
        <v>10946</v>
      </c>
      <c r="G238" s="32" t="s">
        <v>10904</v>
      </c>
      <c r="H238" s="35" t="s">
        <v>11128</v>
      </c>
      <c r="I238" t="str">
        <f t="shared" si="3"/>
        <v>No</v>
      </c>
      <c r="J238" s="25"/>
      <c r="K238" s="25"/>
      <c r="L238" s="25"/>
      <c r="M238" s="25"/>
      <c r="N238" s="25"/>
      <c r="Q238" s="1">
        <v>42241</v>
      </c>
    </row>
    <row r="239" spans="4:17" x14ac:dyDescent="0.3">
      <c r="D239" s="34">
        <v>42288</v>
      </c>
      <c r="E239" s="30" t="s">
        <v>10905</v>
      </c>
      <c r="F239" s="31" t="s">
        <v>11129</v>
      </c>
      <c r="G239" s="32" t="s">
        <v>10908</v>
      </c>
      <c r="H239" s="35"/>
      <c r="I239" t="str">
        <f t="shared" si="3"/>
        <v>No</v>
      </c>
      <c r="J239" s="25"/>
      <c r="K239" s="25"/>
      <c r="L239" s="25"/>
      <c r="M239" s="25"/>
      <c r="N239" s="25"/>
      <c r="Q239" s="1">
        <v>42242</v>
      </c>
    </row>
    <row r="240" spans="4:17" x14ac:dyDescent="0.3">
      <c r="D240" s="34">
        <v>42289</v>
      </c>
      <c r="E240" s="30" t="s">
        <v>10895</v>
      </c>
      <c r="F240" s="31" t="s">
        <v>11130</v>
      </c>
      <c r="G240" s="32" t="s">
        <v>10877</v>
      </c>
      <c r="H240" s="35"/>
      <c r="I240" t="str">
        <f t="shared" si="3"/>
        <v>Yes</v>
      </c>
      <c r="J240" s="25"/>
      <c r="K240" s="25"/>
      <c r="L240" s="25"/>
      <c r="M240" s="25"/>
      <c r="N240" s="25"/>
      <c r="Q240" s="1">
        <v>42243</v>
      </c>
    </row>
    <row r="241" spans="4:17" ht="30.6" x14ac:dyDescent="0.3">
      <c r="D241" s="34">
        <v>42289</v>
      </c>
      <c r="E241" s="30" t="s">
        <v>10895</v>
      </c>
      <c r="F241" s="31" t="s">
        <v>11130</v>
      </c>
      <c r="G241" s="32" t="s">
        <v>10894</v>
      </c>
      <c r="H241" s="35" t="s">
        <v>11131</v>
      </c>
      <c r="I241" t="str">
        <f t="shared" si="3"/>
        <v>Yes</v>
      </c>
      <c r="J241" s="25"/>
      <c r="K241" s="25"/>
      <c r="L241" s="25"/>
      <c r="M241" s="25"/>
      <c r="N241" s="25"/>
      <c r="Q241" s="1">
        <v>42244</v>
      </c>
    </row>
    <row r="242" spans="4:17" x14ac:dyDescent="0.3">
      <c r="D242" s="34">
        <v>42289</v>
      </c>
      <c r="E242" s="30" t="s">
        <v>10895</v>
      </c>
      <c r="F242" s="31" t="s">
        <v>11132</v>
      </c>
      <c r="G242" s="32" t="s">
        <v>10894</v>
      </c>
      <c r="H242" s="35" t="s">
        <v>354</v>
      </c>
      <c r="I242" t="str">
        <f t="shared" si="3"/>
        <v>Yes</v>
      </c>
      <c r="J242" s="25"/>
      <c r="K242" s="25"/>
      <c r="L242" s="25"/>
      <c r="M242" s="25"/>
      <c r="N242" s="25"/>
      <c r="Q242" s="1">
        <v>42245</v>
      </c>
    </row>
    <row r="243" spans="4:17" x14ac:dyDescent="0.3">
      <c r="D243" s="34">
        <v>42289</v>
      </c>
      <c r="E243" s="30" t="s">
        <v>10895</v>
      </c>
      <c r="F243" s="31" t="s">
        <v>11026</v>
      </c>
      <c r="G243" s="32" t="s">
        <v>10894</v>
      </c>
      <c r="H243" s="35" t="s">
        <v>5330</v>
      </c>
      <c r="I243" t="str">
        <f t="shared" si="3"/>
        <v>Yes</v>
      </c>
      <c r="J243" s="25"/>
      <c r="K243" s="25"/>
      <c r="L243" s="25"/>
      <c r="M243" s="25"/>
      <c r="N243" s="25"/>
      <c r="Q243" s="1">
        <v>42246</v>
      </c>
    </row>
    <row r="244" spans="4:17" x14ac:dyDescent="0.3">
      <c r="D244" s="34">
        <v>42289</v>
      </c>
      <c r="E244" s="30" t="s">
        <v>10895</v>
      </c>
      <c r="F244" s="31" t="s">
        <v>11133</v>
      </c>
      <c r="G244" s="32" t="s">
        <v>10904</v>
      </c>
      <c r="H244" s="35" t="s">
        <v>11062</v>
      </c>
      <c r="I244" t="str">
        <f t="shared" si="3"/>
        <v>Yes</v>
      </c>
      <c r="J244" s="25"/>
      <c r="K244" s="25"/>
      <c r="L244" s="25"/>
      <c r="M244" s="25"/>
      <c r="N244" s="25"/>
      <c r="Q244" s="1">
        <v>42247</v>
      </c>
    </row>
    <row r="245" spans="4:17" x14ac:dyDescent="0.3">
      <c r="D245" s="34">
        <v>42289</v>
      </c>
      <c r="E245" s="30" t="s">
        <v>10895</v>
      </c>
      <c r="F245" s="31" t="s">
        <v>11114</v>
      </c>
      <c r="G245" s="32" t="s">
        <v>10894</v>
      </c>
      <c r="H245" s="35" t="s">
        <v>354</v>
      </c>
      <c r="I245" t="str">
        <f t="shared" si="3"/>
        <v>Yes</v>
      </c>
      <c r="J245" s="25"/>
      <c r="K245" s="25"/>
      <c r="L245" s="25"/>
      <c r="M245" s="25"/>
      <c r="N245" s="25"/>
      <c r="Q245" s="1">
        <v>42248</v>
      </c>
    </row>
    <row r="246" spans="4:17" x14ac:dyDescent="0.3">
      <c r="D246" s="34">
        <v>42290</v>
      </c>
      <c r="E246" s="30" t="s">
        <v>10881</v>
      </c>
      <c r="F246" s="31" t="s">
        <v>11134</v>
      </c>
      <c r="G246" s="32" t="s">
        <v>10927</v>
      </c>
      <c r="H246" s="35"/>
      <c r="I246" t="str">
        <f t="shared" si="3"/>
        <v>No</v>
      </c>
      <c r="J246" s="25"/>
      <c r="K246" s="25"/>
      <c r="L246" s="25"/>
      <c r="M246" s="25"/>
      <c r="N246" s="25"/>
      <c r="Q246" s="1">
        <v>42249</v>
      </c>
    </row>
    <row r="247" spans="4:17" x14ac:dyDescent="0.3">
      <c r="D247" s="34">
        <v>42290</v>
      </c>
      <c r="E247" s="30" t="s">
        <v>10881</v>
      </c>
      <c r="F247" s="31" t="s">
        <v>11135</v>
      </c>
      <c r="G247" s="32" t="s">
        <v>10890</v>
      </c>
      <c r="H247" s="35"/>
      <c r="I247" t="str">
        <f t="shared" si="3"/>
        <v>No</v>
      </c>
      <c r="J247" s="25"/>
      <c r="K247" s="25"/>
      <c r="L247" s="25"/>
      <c r="M247" s="25"/>
      <c r="N247" s="25"/>
      <c r="Q247" s="1">
        <v>42250</v>
      </c>
    </row>
    <row r="248" spans="4:17" x14ac:dyDescent="0.3">
      <c r="D248" s="34">
        <v>42292</v>
      </c>
      <c r="E248" s="30" t="s">
        <v>10873</v>
      </c>
      <c r="F248" s="31" t="s">
        <v>11136</v>
      </c>
      <c r="G248" s="32" t="s">
        <v>10880</v>
      </c>
      <c r="H248" s="35"/>
      <c r="I248" t="str">
        <f t="shared" si="3"/>
        <v>No</v>
      </c>
      <c r="J248" s="25"/>
      <c r="K248" s="25"/>
      <c r="L248" s="25"/>
      <c r="M248" s="25"/>
      <c r="N248" s="25"/>
      <c r="Q248" s="1">
        <v>42251</v>
      </c>
    </row>
    <row r="249" spans="4:17" x14ac:dyDescent="0.3">
      <c r="D249" s="34">
        <v>42292</v>
      </c>
      <c r="E249" s="30" t="s">
        <v>10873</v>
      </c>
      <c r="F249" s="31" t="s">
        <v>11137</v>
      </c>
      <c r="G249" s="32" t="s">
        <v>10890</v>
      </c>
      <c r="H249" s="35"/>
      <c r="I249" t="str">
        <f t="shared" si="3"/>
        <v>No</v>
      </c>
      <c r="J249" s="25"/>
      <c r="K249" s="25"/>
      <c r="L249" s="25"/>
      <c r="M249" s="25"/>
      <c r="N249" s="25"/>
      <c r="Q249" s="1">
        <v>42252</v>
      </c>
    </row>
    <row r="250" spans="4:17" x14ac:dyDescent="0.3">
      <c r="D250" s="34">
        <v>42293</v>
      </c>
      <c r="E250" s="30" t="s">
        <v>10892</v>
      </c>
      <c r="F250" s="31" t="s">
        <v>11138</v>
      </c>
      <c r="G250" s="32" t="s">
        <v>10890</v>
      </c>
      <c r="H250" s="35"/>
      <c r="I250" t="str">
        <f t="shared" si="3"/>
        <v>No</v>
      </c>
      <c r="J250" s="25"/>
      <c r="K250" s="25"/>
      <c r="L250" s="25"/>
      <c r="M250" s="25"/>
      <c r="N250" s="25"/>
      <c r="Q250" s="1">
        <v>42253</v>
      </c>
    </row>
    <row r="251" spans="4:17" x14ac:dyDescent="0.3">
      <c r="D251" s="34">
        <v>42294</v>
      </c>
      <c r="E251" s="30" t="s">
        <v>10878</v>
      </c>
      <c r="F251" s="31" t="s">
        <v>11139</v>
      </c>
      <c r="G251" s="32" t="s">
        <v>10890</v>
      </c>
      <c r="H251" s="35" t="s">
        <v>11062</v>
      </c>
      <c r="I251" t="str">
        <f t="shared" si="3"/>
        <v>No</v>
      </c>
      <c r="J251" s="25"/>
      <c r="K251" s="25"/>
      <c r="L251" s="25"/>
      <c r="M251" s="25"/>
      <c r="N251" s="25"/>
      <c r="Q251" s="1">
        <v>42254</v>
      </c>
    </row>
    <row r="252" spans="4:17" x14ac:dyDescent="0.3">
      <c r="D252" s="34">
        <v>42295</v>
      </c>
      <c r="E252" s="30" t="s">
        <v>10905</v>
      </c>
      <c r="F252" s="31" t="s">
        <v>11140</v>
      </c>
      <c r="G252" s="32" t="s">
        <v>10894</v>
      </c>
      <c r="H252" s="35" t="s">
        <v>10933</v>
      </c>
      <c r="I252" t="str">
        <f t="shared" si="3"/>
        <v>No</v>
      </c>
      <c r="J252" s="25"/>
      <c r="K252" s="25"/>
      <c r="L252" s="25"/>
      <c r="M252" s="25"/>
      <c r="N252" s="25"/>
      <c r="Q252" s="1">
        <v>42255</v>
      </c>
    </row>
    <row r="253" spans="4:17" x14ac:dyDescent="0.3">
      <c r="D253" s="34">
        <v>42296</v>
      </c>
      <c r="E253" s="30" t="s">
        <v>10895</v>
      </c>
      <c r="F253" s="31" t="s">
        <v>11141</v>
      </c>
      <c r="G253" s="32" t="s">
        <v>10894</v>
      </c>
      <c r="H253" s="35" t="s">
        <v>10933</v>
      </c>
      <c r="I253" t="str">
        <f t="shared" si="3"/>
        <v>No</v>
      </c>
      <c r="J253" s="25"/>
      <c r="K253" s="25"/>
      <c r="L253" s="25"/>
      <c r="M253" s="25"/>
      <c r="N253" s="25"/>
      <c r="Q253" s="1">
        <v>42256</v>
      </c>
    </row>
    <row r="254" spans="4:17" x14ac:dyDescent="0.3">
      <c r="D254" s="34">
        <v>42299</v>
      </c>
      <c r="E254" s="30" t="s">
        <v>10873</v>
      </c>
      <c r="F254" s="31" t="s">
        <v>11142</v>
      </c>
      <c r="G254" s="32" t="s">
        <v>10927</v>
      </c>
      <c r="H254" s="35"/>
      <c r="I254" t="str">
        <f t="shared" si="3"/>
        <v>No</v>
      </c>
      <c r="J254" s="25"/>
      <c r="K254" s="25"/>
      <c r="L254" s="25"/>
      <c r="M254" s="25"/>
      <c r="N254" s="25"/>
      <c r="Q254" s="1">
        <v>42257</v>
      </c>
    </row>
    <row r="255" spans="4:17" x14ac:dyDescent="0.3">
      <c r="D255" s="34">
        <v>42301</v>
      </c>
      <c r="E255" s="30" t="s">
        <v>10878</v>
      </c>
      <c r="F255" s="31" t="s">
        <v>11143</v>
      </c>
      <c r="G255" s="32" t="s">
        <v>10880</v>
      </c>
      <c r="H255" s="35"/>
      <c r="I255" t="str">
        <f t="shared" si="3"/>
        <v>No</v>
      </c>
      <c r="J255" s="25"/>
      <c r="K255" s="25"/>
      <c r="L255" s="25"/>
      <c r="M255" s="25"/>
      <c r="N255" s="25"/>
      <c r="Q255" s="1">
        <v>42258</v>
      </c>
    </row>
    <row r="256" spans="4:17" x14ac:dyDescent="0.3">
      <c r="D256" s="34">
        <v>42307</v>
      </c>
      <c r="E256" s="30" t="s">
        <v>10892</v>
      </c>
      <c r="F256" s="31" t="s">
        <v>11144</v>
      </c>
      <c r="G256" s="32" t="s">
        <v>10894</v>
      </c>
      <c r="H256" s="35" t="s">
        <v>1392</v>
      </c>
      <c r="I256" t="str">
        <f t="shared" si="3"/>
        <v>No</v>
      </c>
      <c r="J256" s="25"/>
      <c r="K256" s="25"/>
      <c r="L256" s="25"/>
      <c r="M256" s="25"/>
      <c r="N256" s="25"/>
      <c r="Q256" s="1">
        <v>42259</v>
      </c>
    </row>
    <row r="257" spans="4:17" x14ac:dyDescent="0.3">
      <c r="D257" s="34">
        <v>42308</v>
      </c>
      <c r="E257" s="30" t="s">
        <v>10878</v>
      </c>
      <c r="F257" s="31" t="s">
        <v>11145</v>
      </c>
      <c r="G257" s="32" t="s">
        <v>10890</v>
      </c>
      <c r="H257" s="35"/>
      <c r="I257" t="str">
        <f t="shared" si="3"/>
        <v>No</v>
      </c>
      <c r="J257" s="25"/>
      <c r="K257" s="25"/>
      <c r="L257" s="25"/>
      <c r="M257" s="25"/>
      <c r="N257" s="25"/>
      <c r="Q257" s="1">
        <v>42260</v>
      </c>
    </row>
    <row r="258" spans="4:17" x14ac:dyDescent="0.3">
      <c r="D258" s="34">
        <v>42309</v>
      </c>
      <c r="E258" s="30" t="s">
        <v>10905</v>
      </c>
      <c r="F258" s="31" t="s">
        <v>11146</v>
      </c>
      <c r="G258" s="32" t="s">
        <v>10883</v>
      </c>
      <c r="H258" s="35"/>
      <c r="I258" t="str">
        <f t="shared" si="3"/>
        <v>No</v>
      </c>
      <c r="J258" s="25"/>
      <c r="K258" s="25"/>
      <c r="L258" s="25"/>
      <c r="M258" s="25"/>
      <c r="N258" s="25"/>
      <c r="Q258" s="1">
        <v>42261</v>
      </c>
    </row>
    <row r="259" spans="4:17" ht="28.8" x14ac:dyDescent="0.3">
      <c r="D259" s="34">
        <v>42309</v>
      </c>
      <c r="E259" s="30" t="s">
        <v>10905</v>
      </c>
      <c r="F259" s="31" t="s">
        <v>11147</v>
      </c>
      <c r="G259" s="32" t="s">
        <v>10910</v>
      </c>
      <c r="H259" s="35"/>
      <c r="I259" t="str">
        <f t="shared" ref="I259:I322" si="4">_xlfn.XLOOKUP(D259,$J$2:$J$48,$O$2:$O$48,"No")</f>
        <v>No</v>
      </c>
      <c r="J259" s="25"/>
      <c r="K259" s="25"/>
      <c r="L259" s="25"/>
      <c r="M259" s="25"/>
      <c r="N259" s="25"/>
      <c r="Q259" s="1">
        <v>42262</v>
      </c>
    </row>
    <row r="260" spans="4:17" x14ac:dyDescent="0.3">
      <c r="D260" s="34">
        <v>42309</v>
      </c>
      <c r="E260" s="30" t="s">
        <v>10905</v>
      </c>
      <c r="F260" s="31" t="s">
        <v>11148</v>
      </c>
      <c r="G260" s="32" t="s">
        <v>10908</v>
      </c>
      <c r="H260" s="35"/>
      <c r="I260" t="str">
        <f t="shared" si="4"/>
        <v>No</v>
      </c>
      <c r="J260" s="25"/>
      <c r="K260" s="25"/>
      <c r="L260" s="25"/>
      <c r="M260" s="25"/>
      <c r="N260" s="25"/>
      <c r="Q260" s="1">
        <v>42263</v>
      </c>
    </row>
    <row r="261" spans="4:17" ht="20.399999999999999" x14ac:dyDescent="0.3">
      <c r="D261" s="34">
        <v>42309</v>
      </c>
      <c r="E261" s="30" t="s">
        <v>10905</v>
      </c>
      <c r="F261" s="31" t="s">
        <v>11149</v>
      </c>
      <c r="G261" s="32" t="s">
        <v>10954</v>
      </c>
      <c r="H261" s="35"/>
      <c r="I261" t="str">
        <f t="shared" si="4"/>
        <v>No</v>
      </c>
      <c r="J261" s="25"/>
      <c r="K261" s="25"/>
      <c r="L261" s="25"/>
      <c r="M261" s="25"/>
      <c r="N261" s="25"/>
      <c r="Q261" s="1">
        <v>42264</v>
      </c>
    </row>
    <row r="262" spans="4:17" x14ac:dyDescent="0.3">
      <c r="D262" s="34">
        <v>42310</v>
      </c>
      <c r="E262" s="30" t="s">
        <v>10895</v>
      </c>
      <c r="F262" s="31" t="s">
        <v>11150</v>
      </c>
      <c r="G262" s="32" t="s">
        <v>10883</v>
      </c>
      <c r="H262" s="35"/>
      <c r="I262" t="str">
        <f t="shared" si="4"/>
        <v>No</v>
      </c>
      <c r="J262" s="25"/>
      <c r="K262" s="25"/>
      <c r="L262" s="25"/>
      <c r="M262" s="25"/>
      <c r="N262" s="25"/>
      <c r="Q262" s="1">
        <v>42265</v>
      </c>
    </row>
    <row r="263" spans="4:17" x14ac:dyDescent="0.3">
      <c r="D263" s="34">
        <v>42311</v>
      </c>
      <c r="E263" s="30" t="s">
        <v>10881</v>
      </c>
      <c r="F263" s="31" t="s">
        <v>11151</v>
      </c>
      <c r="G263" s="32" t="s">
        <v>10890</v>
      </c>
      <c r="H263" s="35"/>
      <c r="I263" t="str">
        <f t="shared" si="4"/>
        <v>No</v>
      </c>
      <c r="J263" s="25"/>
      <c r="K263" s="25"/>
      <c r="L263" s="25"/>
      <c r="M263" s="25"/>
      <c r="N263" s="25"/>
      <c r="Q263" s="1">
        <v>42266</v>
      </c>
    </row>
    <row r="264" spans="4:17" x14ac:dyDescent="0.3">
      <c r="D264" s="34">
        <v>42311</v>
      </c>
      <c r="E264" s="30" t="s">
        <v>10881</v>
      </c>
      <c r="F264" s="31" t="s">
        <v>11151</v>
      </c>
      <c r="G264" s="32" t="s">
        <v>10894</v>
      </c>
      <c r="H264" s="35" t="s">
        <v>11152</v>
      </c>
      <c r="I264" t="str">
        <f t="shared" si="4"/>
        <v>No</v>
      </c>
      <c r="J264" s="25"/>
      <c r="K264" s="25"/>
      <c r="L264" s="25"/>
      <c r="M264" s="25"/>
      <c r="N264" s="25"/>
      <c r="Q264" s="1">
        <v>42267</v>
      </c>
    </row>
    <row r="265" spans="4:17" x14ac:dyDescent="0.3">
      <c r="D265" s="34">
        <v>42311</v>
      </c>
      <c r="E265" s="30" t="s">
        <v>10881</v>
      </c>
      <c r="F265" s="31" t="s">
        <v>11151</v>
      </c>
      <c r="G265" s="32" t="s">
        <v>10894</v>
      </c>
      <c r="H265" s="35" t="s">
        <v>786</v>
      </c>
      <c r="I265" t="str">
        <f t="shared" si="4"/>
        <v>No</v>
      </c>
      <c r="J265" s="25"/>
      <c r="K265" s="25"/>
      <c r="L265" s="25"/>
      <c r="M265" s="25"/>
      <c r="N265" s="25"/>
      <c r="Q265" s="1">
        <v>42268</v>
      </c>
    </row>
    <row r="266" spans="4:17" x14ac:dyDescent="0.3">
      <c r="D266" s="34">
        <v>42317</v>
      </c>
      <c r="E266" s="30" t="s">
        <v>10895</v>
      </c>
      <c r="F266" s="31" t="s">
        <v>11153</v>
      </c>
      <c r="G266" s="32" t="s">
        <v>10914</v>
      </c>
      <c r="H266" s="35" t="s">
        <v>11154</v>
      </c>
      <c r="I266" t="str">
        <f t="shared" si="4"/>
        <v>No</v>
      </c>
      <c r="J266" s="25"/>
      <c r="K266" s="25"/>
      <c r="L266" s="25"/>
      <c r="M266" s="25"/>
      <c r="N266" s="25"/>
      <c r="Q266" s="1">
        <v>42269</v>
      </c>
    </row>
    <row r="267" spans="4:17" x14ac:dyDescent="0.3">
      <c r="D267" s="34">
        <v>42318</v>
      </c>
      <c r="E267" s="30" t="s">
        <v>10881</v>
      </c>
      <c r="F267" s="31" t="s">
        <v>11155</v>
      </c>
      <c r="G267" s="32" t="s">
        <v>10927</v>
      </c>
      <c r="H267" s="35"/>
      <c r="I267" t="str">
        <f t="shared" si="4"/>
        <v>No</v>
      </c>
      <c r="J267" s="25"/>
      <c r="K267" s="25"/>
      <c r="L267" s="25"/>
      <c r="M267" s="25"/>
      <c r="N267" s="25"/>
      <c r="Q267" s="1">
        <v>42270</v>
      </c>
    </row>
    <row r="268" spans="4:17" x14ac:dyDescent="0.3">
      <c r="D268" s="34">
        <v>42318</v>
      </c>
      <c r="E268" s="30" t="s">
        <v>10881</v>
      </c>
      <c r="F268" s="31" t="s">
        <v>11156</v>
      </c>
      <c r="G268" s="32" t="s">
        <v>10890</v>
      </c>
      <c r="H268" s="35"/>
      <c r="I268" t="str">
        <f t="shared" si="4"/>
        <v>No</v>
      </c>
      <c r="J268" s="25"/>
      <c r="K268" s="25"/>
      <c r="L268" s="25"/>
      <c r="M268" s="25"/>
      <c r="N268" s="25"/>
      <c r="Q268" s="1">
        <v>42271</v>
      </c>
    </row>
    <row r="269" spans="4:17" x14ac:dyDescent="0.3">
      <c r="D269" s="34">
        <v>42319</v>
      </c>
      <c r="E269" s="30" t="s">
        <v>10884</v>
      </c>
      <c r="F269" s="31" t="s">
        <v>11157</v>
      </c>
      <c r="G269" s="32" t="s">
        <v>10877</v>
      </c>
      <c r="H269" s="35"/>
      <c r="I269" t="str">
        <f t="shared" si="4"/>
        <v>Yes</v>
      </c>
      <c r="J269" s="25"/>
      <c r="K269" s="25"/>
      <c r="L269" s="25"/>
      <c r="M269" s="25"/>
      <c r="N269" s="25"/>
      <c r="Q269" s="1">
        <v>42272</v>
      </c>
    </row>
    <row r="270" spans="4:17" x14ac:dyDescent="0.3">
      <c r="D270" s="34">
        <v>42327</v>
      </c>
      <c r="E270" s="30" t="s">
        <v>10873</v>
      </c>
      <c r="F270" s="31" t="s">
        <v>10940</v>
      </c>
      <c r="G270" s="32" t="s">
        <v>10904</v>
      </c>
      <c r="H270" s="35" t="s">
        <v>494</v>
      </c>
      <c r="I270" t="str">
        <f t="shared" si="4"/>
        <v>No</v>
      </c>
      <c r="J270" s="25"/>
      <c r="K270" s="25"/>
      <c r="L270" s="25"/>
      <c r="M270" s="25"/>
      <c r="N270" s="25"/>
      <c r="Q270" s="1">
        <v>42273</v>
      </c>
    </row>
    <row r="271" spans="4:17" ht="15" thickBot="1" x14ac:dyDescent="0.35">
      <c r="D271" s="34">
        <v>42334</v>
      </c>
      <c r="E271" s="30" t="s">
        <v>10873</v>
      </c>
      <c r="F271" s="31" t="s">
        <v>11158</v>
      </c>
      <c r="G271" s="32" t="s">
        <v>10877</v>
      </c>
      <c r="H271" s="35"/>
      <c r="I271" t="str">
        <f t="shared" si="4"/>
        <v>Yes</v>
      </c>
      <c r="J271" s="25"/>
      <c r="K271" s="25"/>
      <c r="L271" s="25"/>
      <c r="M271" s="25"/>
      <c r="N271" s="25"/>
      <c r="Q271" s="1">
        <v>42274</v>
      </c>
    </row>
    <row r="272" spans="4:17" ht="15" thickBot="1" x14ac:dyDescent="0.35">
      <c r="D272" s="34">
        <v>42335</v>
      </c>
      <c r="E272" s="30" t="s">
        <v>10892</v>
      </c>
      <c r="F272" s="31" t="s">
        <v>10897</v>
      </c>
      <c r="G272" s="32" t="s">
        <v>10894</v>
      </c>
      <c r="H272" s="35" t="s">
        <v>1271</v>
      </c>
      <c r="I272" t="str">
        <f t="shared" si="4"/>
        <v>No</v>
      </c>
      <c r="J272" s="26"/>
      <c r="K272" s="27"/>
      <c r="L272" s="28"/>
      <c r="M272" s="29"/>
      <c r="N272" s="29"/>
      <c r="Q272" s="1">
        <v>42275</v>
      </c>
    </row>
    <row r="273" spans="4:17" x14ac:dyDescent="0.3">
      <c r="D273" s="34">
        <v>42335</v>
      </c>
      <c r="E273" s="30" t="s">
        <v>10892</v>
      </c>
      <c r="F273" s="31" t="s">
        <v>11159</v>
      </c>
      <c r="G273" s="32" t="s">
        <v>10894</v>
      </c>
      <c r="H273" s="35" t="s">
        <v>665</v>
      </c>
      <c r="I273" t="str">
        <f t="shared" si="4"/>
        <v>No</v>
      </c>
      <c r="J273" s="25"/>
      <c r="K273" s="25"/>
      <c r="L273" s="25"/>
      <c r="M273" s="25"/>
      <c r="N273" s="25"/>
      <c r="Q273" s="1">
        <v>42276</v>
      </c>
    </row>
    <row r="274" spans="4:17" x14ac:dyDescent="0.3">
      <c r="D274" s="34">
        <v>42335</v>
      </c>
      <c r="E274" s="30" t="s">
        <v>10892</v>
      </c>
      <c r="F274" s="31" t="s">
        <v>11160</v>
      </c>
      <c r="G274" s="32" t="s">
        <v>10894</v>
      </c>
      <c r="H274" s="35" t="s">
        <v>250</v>
      </c>
      <c r="I274" t="str">
        <f t="shared" si="4"/>
        <v>No</v>
      </c>
      <c r="J274" s="25"/>
      <c r="K274" s="25"/>
      <c r="L274" s="25"/>
      <c r="M274" s="25"/>
      <c r="N274" s="25"/>
      <c r="Q274" s="1">
        <v>42277</v>
      </c>
    </row>
    <row r="275" spans="4:17" x14ac:dyDescent="0.3">
      <c r="D275" s="34">
        <v>42335</v>
      </c>
      <c r="E275" s="30" t="s">
        <v>10892</v>
      </c>
      <c r="F275" s="31" t="s">
        <v>11161</v>
      </c>
      <c r="G275" s="32" t="s">
        <v>10894</v>
      </c>
      <c r="H275" s="35" t="s">
        <v>11162</v>
      </c>
      <c r="I275" t="str">
        <f t="shared" si="4"/>
        <v>No</v>
      </c>
      <c r="J275" s="25"/>
      <c r="K275" s="25"/>
      <c r="L275" s="25"/>
      <c r="M275" s="25"/>
      <c r="N275" s="25"/>
      <c r="Q275" s="1">
        <v>42278</v>
      </c>
    </row>
    <row r="276" spans="4:17" ht="15" thickBot="1" x14ac:dyDescent="0.35">
      <c r="D276" s="34">
        <v>42335</v>
      </c>
      <c r="E276" s="30" t="s">
        <v>10892</v>
      </c>
      <c r="F276" s="31" t="s">
        <v>11163</v>
      </c>
      <c r="G276" s="32" t="s">
        <v>10890</v>
      </c>
      <c r="H276" s="35"/>
      <c r="I276" t="str">
        <f t="shared" si="4"/>
        <v>No</v>
      </c>
      <c r="J276" s="25"/>
      <c r="K276" s="25"/>
      <c r="L276" s="25"/>
      <c r="M276" s="25"/>
      <c r="N276" s="25"/>
      <c r="Q276" s="1">
        <v>42279</v>
      </c>
    </row>
    <row r="277" spans="4:17" ht="15" thickBot="1" x14ac:dyDescent="0.35">
      <c r="D277" s="34">
        <v>42335</v>
      </c>
      <c r="E277" s="30" t="s">
        <v>10892</v>
      </c>
      <c r="F277" s="31" t="s">
        <v>11114</v>
      </c>
      <c r="G277" s="32" t="s">
        <v>10894</v>
      </c>
      <c r="H277" s="35" t="s">
        <v>2738</v>
      </c>
      <c r="I277" t="str">
        <f t="shared" si="4"/>
        <v>No</v>
      </c>
      <c r="J277" s="26"/>
      <c r="K277" s="27"/>
      <c r="L277" s="28"/>
      <c r="M277" s="29"/>
      <c r="N277" s="29"/>
      <c r="Q277" s="1">
        <v>42280</v>
      </c>
    </row>
    <row r="278" spans="4:17" x14ac:dyDescent="0.3">
      <c r="D278" s="34">
        <v>42335</v>
      </c>
      <c r="E278" s="30" t="s">
        <v>10892</v>
      </c>
      <c r="F278" s="31" t="s">
        <v>11164</v>
      </c>
      <c r="G278" s="32" t="s">
        <v>10890</v>
      </c>
      <c r="H278" s="35"/>
      <c r="I278" t="str">
        <f t="shared" si="4"/>
        <v>No</v>
      </c>
      <c r="J278" s="25"/>
      <c r="K278" s="25"/>
      <c r="L278" s="25"/>
      <c r="M278" s="25"/>
      <c r="N278" s="25"/>
      <c r="Q278" s="1">
        <v>42281</v>
      </c>
    </row>
    <row r="279" spans="4:17" x14ac:dyDescent="0.3">
      <c r="D279" s="34">
        <v>42335</v>
      </c>
      <c r="E279" s="30" t="s">
        <v>10892</v>
      </c>
      <c r="F279" s="31" t="s">
        <v>11164</v>
      </c>
      <c r="G279" s="32" t="s">
        <v>10894</v>
      </c>
      <c r="H279" s="35" t="s">
        <v>92</v>
      </c>
      <c r="I279" t="str">
        <f t="shared" si="4"/>
        <v>No</v>
      </c>
      <c r="J279" s="25"/>
      <c r="K279" s="25"/>
      <c r="L279" s="25"/>
      <c r="M279" s="25"/>
      <c r="N279" s="25"/>
      <c r="Q279" s="1">
        <v>42282</v>
      </c>
    </row>
    <row r="280" spans="4:17" x14ac:dyDescent="0.3">
      <c r="D280" s="34">
        <v>42337</v>
      </c>
      <c r="E280" s="30" t="s">
        <v>10905</v>
      </c>
      <c r="F280" s="31" t="s">
        <v>11165</v>
      </c>
      <c r="G280" s="32" t="s">
        <v>10883</v>
      </c>
      <c r="H280" s="35"/>
      <c r="I280" t="str">
        <f t="shared" si="4"/>
        <v>No</v>
      </c>
      <c r="J280" s="25"/>
      <c r="K280" s="25"/>
      <c r="L280" s="25"/>
      <c r="M280" s="25"/>
      <c r="N280" s="25"/>
      <c r="Q280" s="1">
        <v>42283</v>
      </c>
    </row>
    <row r="281" spans="4:17" x14ac:dyDescent="0.3">
      <c r="D281" s="34">
        <v>42337</v>
      </c>
      <c r="E281" s="30" t="s">
        <v>10905</v>
      </c>
      <c r="F281" s="31" t="s">
        <v>11166</v>
      </c>
      <c r="G281" s="32" t="s">
        <v>10904</v>
      </c>
      <c r="H281" s="35" t="s">
        <v>8546</v>
      </c>
      <c r="I281" t="str">
        <f t="shared" si="4"/>
        <v>No</v>
      </c>
      <c r="J281" s="25"/>
      <c r="K281" s="25"/>
      <c r="L281" s="25"/>
      <c r="M281" s="25"/>
      <c r="N281" s="25"/>
      <c r="Q281" s="1">
        <v>42284</v>
      </c>
    </row>
    <row r="282" spans="4:17" x14ac:dyDescent="0.3">
      <c r="D282" s="34">
        <v>42338</v>
      </c>
      <c r="E282" s="30" t="s">
        <v>10895</v>
      </c>
      <c r="F282" s="31" t="s">
        <v>11167</v>
      </c>
      <c r="G282" s="32" t="s">
        <v>10890</v>
      </c>
      <c r="H282" s="35"/>
      <c r="I282" t="str">
        <f t="shared" si="4"/>
        <v>No</v>
      </c>
      <c r="J282" s="25"/>
      <c r="K282" s="25"/>
      <c r="L282" s="25"/>
      <c r="M282" s="25"/>
      <c r="N282" s="25"/>
      <c r="Q282" s="1">
        <v>42285</v>
      </c>
    </row>
    <row r="283" spans="4:17" x14ac:dyDescent="0.3">
      <c r="D283" s="34">
        <v>42339</v>
      </c>
      <c r="E283" s="30" t="s">
        <v>10881</v>
      </c>
      <c r="F283" s="31" t="s">
        <v>10913</v>
      </c>
      <c r="G283" s="32" t="s">
        <v>10914</v>
      </c>
      <c r="H283" s="35" t="s">
        <v>494</v>
      </c>
      <c r="I283" t="str">
        <f t="shared" si="4"/>
        <v>No</v>
      </c>
      <c r="J283" s="25"/>
      <c r="K283" s="25"/>
      <c r="L283" s="25"/>
      <c r="M283" s="25"/>
      <c r="N283" s="25"/>
      <c r="Q283" s="1">
        <v>42286</v>
      </c>
    </row>
    <row r="284" spans="4:17" x14ac:dyDescent="0.3">
      <c r="D284" s="34">
        <v>42339</v>
      </c>
      <c r="E284" s="30" t="s">
        <v>10881</v>
      </c>
      <c r="F284" s="31" t="s">
        <v>11168</v>
      </c>
      <c r="G284" s="32" t="s">
        <v>10890</v>
      </c>
      <c r="H284" s="35"/>
      <c r="I284" t="str">
        <f t="shared" si="4"/>
        <v>No</v>
      </c>
      <c r="J284" s="25"/>
      <c r="K284" s="25"/>
      <c r="L284" s="25"/>
      <c r="M284" s="25"/>
      <c r="N284" s="25"/>
      <c r="Q284" s="1">
        <v>42287</v>
      </c>
    </row>
    <row r="285" spans="4:17" x14ac:dyDescent="0.3">
      <c r="D285" s="34">
        <v>42344</v>
      </c>
      <c r="E285" s="30" t="s">
        <v>10905</v>
      </c>
      <c r="F285" s="31" t="s">
        <v>11169</v>
      </c>
      <c r="G285" s="32" t="s">
        <v>10890</v>
      </c>
      <c r="H285" s="35"/>
      <c r="I285" t="str">
        <f t="shared" si="4"/>
        <v>No</v>
      </c>
      <c r="J285" s="25"/>
      <c r="K285" s="25"/>
      <c r="L285" s="25"/>
      <c r="M285" s="25"/>
      <c r="N285" s="25"/>
      <c r="Q285" s="1">
        <v>42288</v>
      </c>
    </row>
    <row r="286" spans="4:17" x14ac:dyDescent="0.3">
      <c r="D286" s="34">
        <v>42345</v>
      </c>
      <c r="E286" s="30" t="s">
        <v>10895</v>
      </c>
      <c r="F286" s="31" t="s">
        <v>11170</v>
      </c>
      <c r="G286" s="32" t="s">
        <v>10875</v>
      </c>
      <c r="H286" s="35"/>
      <c r="I286" t="str">
        <f t="shared" si="4"/>
        <v>No</v>
      </c>
      <c r="J286" s="25"/>
      <c r="K286" s="25"/>
      <c r="L286" s="25"/>
      <c r="M286" s="25"/>
      <c r="N286" s="25"/>
      <c r="Q286" s="1">
        <v>42289</v>
      </c>
    </row>
    <row r="287" spans="4:17" ht="28.8" x14ac:dyDescent="0.3">
      <c r="D287" s="34">
        <v>42345</v>
      </c>
      <c r="E287" s="30" t="s">
        <v>10895</v>
      </c>
      <c r="F287" s="31" t="s">
        <v>11171</v>
      </c>
      <c r="G287" s="32" t="s">
        <v>10904</v>
      </c>
      <c r="H287" s="35" t="s">
        <v>11172</v>
      </c>
      <c r="I287" t="str">
        <f t="shared" si="4"/>
        <v>No</v>
      </c>
      <c r="J287" s="25"/>
      <c r="K287" s="25"/>
      <c r="L287" s="25"/>
      <c r="M287" s="25"/>
      <c r="N287" s="25"/>
      <c r="Q287" s="1">
        <v>42290</v>
      </c>
    </row>
    <row r="288" spans="4:17" ht="28.8" x14ac:dyDescent="0.3">
      <c r="D288" s="34">
        <v>42345</v>
      </c>
      <c r="E288" s="30" t="s">
        <v>10895</v>
      </c>
      <c r="F288" s="31" t="s">
        <v>11171</v>
      </c>
      <c r="G288" s="32" t="s">
        <v>10890</v>
      </c>
      <c r="H288" s="35"/>
      <c r="I288" t="str">
        <f t="shared" si="4"/>
        <v>No</v>
      </c>
      <c r="J288" s="25"/>
      <c r="K288" s="25"/>
      <c r="L288" s="25"/>
      <c r="M288" s="25"/>
      <c r="N288" s="25"/>
      <c r="Q288" s="1">
        <v>42291</v>
      </c>
    </row>
    <row r="289" spans="4:17" x14ac:dyDescent="0.3">
      <c r="D289" s="34">
        <v>42345</v>
      </c>
      <c r="E289" s="30" t="s">
        <v>10895</v>
      </c>
      <c r="F289" s="31" t="s">
        <v>11173</v>
      </c>
      <c r="G289" s="32" t="s">
        <v>10904</v>
      </c>
      <c r="H289" s="35" t="s">
        <v>241</v>
      </c>
      <c r="I289" t="str">
        <f t="shared" si="4"/>
        <v>No</v>
      </c>
      <c r="J289" s="25"/>
      <c r="K289" s="25"/>
      <c r="L289" s="25"/>
      <c r="M289" s="25"/>
      <c r="N289" s="25"/>
      <c r="Q289" s="1">
        <v>42292</v>
      </c>
    </row>
    <row r="290" spans="4:17" ht="28.8" x14ac:dyDescent="0.3">
      <c r="D290" s="34">
        <v>42346</v>
      </c>
      <c r="E290" s="30" t="s">
        <v>10881</v>
      </c>
      <c r="F290" s="31" t="s">
        <v>11174</v>
      </c>
      <c r="G290" s="32" t="s">
        <v>10883</v>
      </c>
      <c r="H290" s="35"/>
      <c r="I290" t="str">
        <f t="shared" si="4"/>
        <v>No</v>
      </c>
      <c r="J290" s="25"/>
      <c r="K290" s="25"/>
      <c r="L290" s="25"/>
      <c r="M290" s="25"/>
      <c r="N290" s="25"/>
      <c r="Q290" s="1">
        <v>42293</v>
      </c>
    </row>
    <row r="291" spans="4:17" x14ac:dyDescent="0.3">
      <c r="D291" s="34">
        <v>42348</v>
      </c>
      <c r="E291" s="30" t="s">
        <v>10873</v>
      </c>
      <c r="F291" s="31" t="s">
        <v>11175</v>
      </c>
      <c r="G291" s="32" t="s">
        <v>10904</v>
      </c>
      <c r="H291" s="35" t="s">
        <v>8546</v>
      </c>
      <c r="I291" t="str">
        <f t="shared" si="4"/>
        <v>No</v>
      </c>
      <c r="J291" s="25"/>
      <c r="K291" s="25"/>
      <c r="L291" s="25"/>
      <c r="M291" s="25"/>
      <c r="N291" s="25"/>
      <c r="Q291" s="1">
        <v>42294</v>
      </c>
    </row>
    <row r="292" spans="4:17" x14ac:dyDescent="0.3">
      <c r="D292" s="34">
        <v>42350</v>
      </c>
      <c r="E292" s="30" t="s">
        <v>10878</v>
      </c>
      <c r="F292" s="31" t="s">
        <v>11176</v>
      </c>
      <c r="G292" s="32" t="s">
        <v>10883</v>
      </c>
      <c r="H292" s="35"/>
      <c r="I292" t="str">
        <f t="shared" si="4"/>
        <v>No</v>
      </c>
      <c r="J292" s="25"/>
      <c r="K292" s="25"/>
      <c r="L292" s="25"/>
      <c r="M292" s="25"/>
      <c r="N292" s="25"/>
      <c r="Q292" s="1">
        <v>42295</v>
      </c>
    </row>
    <row r="293" spans="4:17" x14ac:dyDescent="0.3">
      <c r="D293" s="34">
        <v>42351</v>
      </c>
      <c r="E293" s="30" t="s">
        <v>10905</v>
      </c>
      <c r="F293" s="31" t="s">
        <v>11177</v>
      </c>
      <c r="G293" s="32" t="s">
        <v>10890</v>
      </c>
      <c r="H293" s="35"/>
      <c r="I293" t="str">
        <f t="shared" si="4"/>
        <v>No</v>
      </c>
      <c r="J293" s="25"/>
      <c r="K293" s="25"/>
      <c r="L293" s="25"/>
      <c r="M293" s="25"/>
      <c r="N293" s="25"/>
      <c r="Q293" s="1">
        <v>42296</v>
      </c>
    </row>
    <row r="294" spans="4:17" x14ac:dyDescent="0.3">
      <c r="D294" s="34">
        <v>42352</v>
      </c>
      <c r="E294" s="30" t="s">
        <v>10895</v>
      </c>
      <c r="F294" s="31" t="s">
        <v>11178</v>
      </c>
      <c r="G294" s="32" t="s">
        <v>10875</v>
      </c>
      <c r="H294" s="35"/>
      <c r="I294" t="str">
        <f t="shared" si="4"/>
        <v>No</v>
      </c>
      <c r="J294" s="25"/>
      <c r="K294" s="25"/>
      <c r="L294" s="25"/>
      <c r="M294" s="25"/>
      <c r="N294" s="25"/>
      <c r="Q294" s="1">
        <v>42297</v>
      </c>
    </row>
    <row r="295" spans="4:17" x14ac:dyDescent="0.3">
      <c r="D295" s="34">
        <v>42353</v>
      </c>
      <c r="E295" s="30" t="s">
        <v>10881</v>
      </c>
      <c r="F295" s="31" t="s">
        <v>11179</v>
      </c>
      <c r="G295" s="32" t="s">
        <v>10890</v>
      </c>
      <c r="H295" s="35"/>
      <c r="I295" t="str">
        <f t="shared" si="4"/>
        <v>No</v>
      </c>
      <c r="J295" s="25"/>
      <c r="K295" s="25"/>
      <c r="L295" s="25"/>
      <c r="M295" s="25"/>
      <c r="N295" s="25"/>
      <c r="Q295" s="1">
        <v>42298</v>
      </c>
    </row>
    <row r="296" spans="4:17" x14ac:dyDescent="0.3">
      <c r="D296" s="34">
        <v>42355</v>
      </c>
      <c r="E296" s="30" t="s">
        <v>10873</v>
      </c>
      <c r="F296" s="31" t="s">
        <v>11180</v>
      </c>
      <c r="G296" s="32" t="s">
        <v>10890</v>
      </c>
      <c r="H296" s="35"/>
      <c r="I296" t="str">
        <f t="shared" si="4"/>
        <v>No</v>
      </c>
      <c r="J296" s="25"/>
      <c r="K296" s="25"/>
      <c r="L296" s="25"/>
      <c r="M296" s="25"/>
      <c r="N296" s="25"/>
      <c r="Q296" s="1">
        <v>42299</v>
      </c>
    </row>
    <row r="297" spans="4:17" x14ac:dyDescent="0.3">
      <c r="D297" s="34">
        <v>42355</v>
      </c>
      <c r="E297" s="30" t="s">
        <v>10873</v>
      </c>
      <c r="F297" s="31" t="s">
        <v>11181</v>
      </c>
      <c r="G297" s="32" t="s">
        <v>10890</v>
      </c>
      <c r="H297" s="35"/>
      <c r="I297" t="str">
        <f t="shared" si="4"/>
        <v>No</v>
      </c>
      <c r="J297" s="25"/>
      <c r="K297" s="25"/>
      <c r="L297" s="25"/>
      <c r="M297" s="25"/>
      <c r="N297" s="25"/>
      <c r="Q297" s="1">
        <v>42300</v>
      </c>
    </row>
    <row r="298" spans="4:17" x14ac:dyDescent="0.3">
      <c r="D298" s="34">
        <v>42359</v>
      </c>
      <c r="E298" s="30" t="s">
        <v>10895</v>
      </c>
      <c r="F298" s="31" t="s">
        <v>11182</v>
      </c>
      <c r="G298" s="32" t="s">
        <v>10959</v>
      </c>
      <c r="H298" s="35"/>
      <c r="I298" t="str">
        <f t="shared" si="4"/>
        <v>No</v>
      </c>
      <c r="J298" s="25"/>
      <c r="K298" s="25"/>
      <c r="L298" s="25"/>
      <c r="M298" s="25"/>
      <c r="N298" s="25"/>
      <c r="Q298" s="1">
        <v>42301</v>
      </c>
    </row>
    <row r="299" spans="4:17" x14ac:dyDescent="0.3">
      <c r="D299" s="34">
        <v>42360</v>
      </c>
      <c r="E299" s="30" t="s">
        <v>10881</v>
      </c>
      <c r="F299" s="31" t="s">
        <v>10874</v>
      </c>
      <c r="G299" s="32" t="s">
        <v>10875</v>
      </c>
      <c r="H299" s="35"/>
      <c r="I299" t="str">
        <f t="shared" si="4"/>
        <v>No</v>
      </c>
      <c r="J299" s="25"/>
      <c r="K299" s="25"/>
      <c r="L299" s="25"/>
      <c r="M299" s="25"/>
      <c r="N299" s="25"/>
      <c r="Q299" s="1">
        <v>42302</v>
      </c>
    </row>
    <row r="300" spans="4:17" x14ac:dyDescent="0.3">
      <c r="D300" s="34">
        <v>42362</v>
      </c>
      <c r="E300" s="30" t="s">
        <v>10873</v>
      </c>
      <c r="F300" s="31" t="s">
        <v>10879</v>
      </c>
      <c r="G300" s="32" t="s">
        <v>10880</v>
      </c>
      <c r="H300" s="35"/>
      <c r="I300" t="str">
        <f t="shared" si="4"/>
        <v>No</v>
      </c>
      <c r="J300" s="25"/>
      <c r="K300" s="25"/>
      <c r="L300" s="25"/>
      <c r="M300" s="25"/>
      <c r="N300" s="25"/>
      <c r="Q300" s="1">
        <v>42303</v>
      </c>
    </row>
    <row r="301" spans="4:17" x14ac:dyDescent="0.3">
      <c r="D301" s="34">
        <v>42362</v>
      </c>
      <c r="E301" s="30" t="s">
        <v>10873</v>
      </c>
      <c r="F301" s="31" t="s">
        <v>11183</v>
      </c>
      <c r="G301" s="32" t="s">
        <v>10894</v>
      </c>
      <c r="H301" s="35" t="s">
        <v>11184</v>
      </c>
      <c r="I301" t="str">
        <f t="shared" si="4"/>
        <v>No</v>
      </c>
      <c r="J301" s="25"/>
      <c r="K301" s="25"/>
      <c r="L301" s="25"/>
      <c r="M301" s="25"/>
      <c r="N301" s="25"/>
      <c r="Q301" s="1">
        <v>42304</v>
      </c>
    </row>
    <row r="302" spans="4:17" x14ac:dyDescent="0.3">
      <c r="D302" s="34">
        <v>42362</v>
      </c>
      <c r="E302" s="30" t="s">
        <v>10873</v>
      </c>
      <c r="F302" s="31" t="s">
        <v>11183</v>
      </c>
      <c r="G302" s="32" t="s">
        <v>10935</v>
      </c>
      <c r="H302" s="35"/>
      <c r="I302" t="str">
        <f t="shared" si="4"/>
        <v>No</v>
      </c>
      <c r="J302" s="25"/>
      <c r="K302" s="25"/>
      <c r="L302" s="25"/>
      <c r="M302" s="25"/>
      <c r="N302" s="25"/>
      <c r="Q302" s="1">
        <v>42305</v>
      </c>
    </row>
    <row r="303" spans="4:17" x14ac:dyDescent="0.3">
      <c r="D303" s="34">
        <v>42362</v>
      </c>
      <c r="E303" s="30" t="s">
        <v>10873</v>
      </c>
      <c r="F303" s="31" t="s">
        <v>11185</v>
      </c>
      <c r="G303" s="32" t="s">
        <v>10894</v>
      </c>
      <c r="H303" s="35" t="s">
        <v>11186</v>
      </c>
      <c r="I303" t="str">
        <f t="shared" si="4"/>
        <v>No</v>
      </c>
      <c r="J303" s="25"/>
      <c r="K303" s="25"/>
      <c r="L303" s="25"/>
      <c r="M303" s="25"/>
      <c r="N303" s="25"/>
      <c r="Q303" s="1">
        <v>42306</v>
      </c>
    </row>
    <row r="304" spans="4:17" x14ac:dyDescent="0.3">
      <c r="D304" s="34">
        <v>42363</v>
      </c>
      <c r="E304" s="30" t="s">
        <v>10892</v>
      </c>
      <c r="F304" s="31" t="s">
        <v>11187</v>
      </c>
      <c r="G304" s="32" t="s">
        <v>10877</v>
      </c>
      <c r="H304" s="35"/>
      <c r="I304" t="str">
        <f t="shared" si="4"/>
        <v>Yes</v>
      </c>
      <c r="J304" s="25"/>
      <c r="K304" s="25"/>
      <c r="L304" s="25"/>
      <c r="M304" s="25"/>
      <c r="N304" s="25"/>
      <c r="Q304" s="1">
        <v>42307</v>
      </c>
    </row>
    <row r="305" spans="4:17" x14ac:dyDescent="0.3">
      <c r="D305" s="34">
        <v>42363</v>
      </c>
      <c r="E305" s="30" t="s">
        <v>10892</v>
      </c>
      <c r="F305" s="31" t="s">
        <v>11187</v>
      </c>
      <c r="G305" s="32" t="s">
        <v>10894</v>
      </c>
      <c r="H305" s="35" t="s">
        <v>11188</v>
      </c>
      <c r="I305" t="str">
        <f t="shared" si="4"/>
        <v>Yes</v>
      </c>
      <c r="J305" s="25"/>
      <c r="K305" s="25"/>
      <c r="L305" s="25"/>
      <c r="M305" s="25"/>
      <c r="N305" s="25"/>
      <c r="Q305" s="1">
        <v>42308</v>
      </c>
    </row>
    <row r="306" spans="4:17" x14ac:dyDescent="0.3">
      <c r="D306" s="34">
        <v>42364</v>
      </c>
      <c r="E306" s="30" t="s">
        <v>10878</v>
      </c>
      <c r="F306" s="31" t="s">
        <v>11189</v>
      </c>
      <c r="G306" s="32" t="s">
        <v>10890</v>
      </c>
      <c r="H306" s="35"/>
      <c r="I306" t="str">
        <f t="shared" si="4"/>
        <v>No</v>
      </c>
      <c r="J306" s="25"/>
      <c r="K306" s="25"/>
      <c r="L306" s="25"/>
      <c r="M306" s="25"/>
      <c r="N306" s="25"/>
      <c r="Q306" s="1">
        <v>42309</v>
      </c>
    </row>
    <row r="307" spans="4:17" x14ac:dyDescent="0.3">
      <c r="D307" s="34">
        <v>42364</v>
      </c>
      <c r="E307" s="30" t="s">
        <v>10878</v>
      </c>
      <c r="F307" s="31" t="s">
        <v>11190</v>
      </c>
      <c r="G307" s="32" t="s">
        <v>10894</v>
      </c>
      <c r="H307" s="35" t="s">
        <v>11191</v>
      </c>
      <c r="I307" t="str">
        <f t="shared" si="4"/>
        <v>No</v>
      </c>
      <c r="J307" s="25"/>
      <c r="K307" s="25"/>
      <c r="L307" s="25"/>
      <c r="M307" s="25"/>
      <c r="N307" s="25"/>
      <c r="Q307" s="1">
        <v>42310</v>
      </c>
    </row>
    <row r="308" spans="4:17" x14ac:dyDescent="0.3">
      <c r="D308" s="34">
        <v>42364</v>
      </c>
      <c r="E308" s="30" t="s">
        <v>10878</v>
      </c>
      <c r="F308" s="31" t="s">
        <v>11190</v>
      </c>
      <c r="G308" s="32" t="s">
        <v>10890</v>
      </c>
      <c r="H308" s="35"/>
      <c r="I308" t="str">
        <f t="shared" si="4"/>
        <v>No</v>
      </c>
      <c r="J308" s="25"/>
      <c r="K308" s="25"/>
      <c r="L308" s="25"/>
      <c r="M308" s="25"/>
      <c r="N308" s="25"/>
      <c r="Q308" s="1">
        <v>42311</v>
      </c>
    </row>
    <row r="309" spans="4:17" x14ac:dyDescent="0.3">
      <c r="D309" s="34">
        <v>42369</v>
      </c>
      <c r="E309" s="30" t="s">
        <v>10873</v>
      </c>
      <c r="F309" s="31" t="s">
        <v>11192</v>
      </c>
      <c r="G309" s="32" t="s">
        <v>10890</v>
      </c>
      <c r="H309" s="35"/>
      <c r="I309" t="str">
        <f t="shared" si="4"/>
        <v>No</v>
      </c>
      <c r="J309" s="25"/>
      <c r="K309" s="25"/>
      <c r="L309" s="25"/>
      <c r="M309" s="25"/>
      <c r="N309" s="25"/>
      <c r="Q309" s="1">
        <v>42312</v>
      </c>
    </row>
    <row r="310" spans="4:17" x14ac:dyDescent="0.3">
      <c r="D310" s="34">
        <v>42369</v>
      </c>
      <c r="E310" s="30" t="s">
        <v>10873</v>
      </c>
      <c r="F310" s="31" t="s">
        <v>11192</v>
      </c>
      <c r="G310" s="32" t="s">
        <v>10894</v>
      </c>
      <c r="H310" s="35" t="s">
        <v>11193</v>
      </c>
      <c r="I310" t="str">
        <f t="shared" si="4"/>
        <v>No</v>
      </c>
      <c r="J310" s="25"/>
      <c r="K310" s="25"/>
      <c r="L310" s="25"/>
      <c r="M310" s="25"/>
      <c r="N310" s="25"/>
      <c r="Q310" s="1">
        <v>42313</v>
      </c>
    </row>
    <row r="311" spans="4:17" x14ac:dyDescent="0.3">
      <c r="D311" s="34">
        <v>42370</v>
      </c>
      <c r="E311" s="30" t="s">
        <v>10892</v>
      </c>
      <c r="F311" s="31" t="s">
        <v>10876</v>
      </c>
      <c r="G311" s="32" t="s">
        <v>10877</v>
      </c>
      <c r="H311" s="35"/>
      <c r="I311" t="str">
        <f t="shared" si="4"/>
        <v>Yes</v>
      </c>
      <c r="J311" s="25"/>
      <c r="K311" s="25"/>
      <c r="L311" s="25"/>
      <c r="M311" s="25"/>
      <c r="N311" s="25"/>
      <c r="Q311" s="1">
        <v>42314</v>
      </c>
    </row>
    <row r="312" spans="4:17" x14ac:dyDescent="0.3">
      <c r="D312" s="34">
        <v>42375</v>
      </c>
      <c r="E312" s="30" t="s">
        <v>10884</v>
      </c>
      <c r="F312" s="31" t="s">
        <v>10882</v>
      </c>
      <c r="G312" s="32" t="s">
        <v>10883</v>
      </c>
      <c r="H312" s="35"/>
      <c r="I312" t="str">
        <f t="shared" si="4"/>
        <v>No</v>
      </c>
      <c r="J312" s="25"/>
      <c r="K312" s="25"/>
      <c r="L312" s="25"/>
      <c r="M312" s="25"/>
      <c r="N312" s="25"/>
      <c r="Q312" s="1">
        <v>42315</v>
      </c>
    </row>
    <row r="313" spans="4:17" x14ac:dyDescent="0.3">
      <c r="D313" s="34">
        <v>42376</v>
      </c>
      <c r="E313" s="30" t="s">
        <v>10873</v>
      </c>
      <c r="F313" s="31" t="s">
        <v>10885</v>
      </c>
      <c r="G313" s="32" t="s">
        <v>10886</v>
      </c>
      <c r="H313" s="35"/>
      <c r="I313" t="str">
        <f t="shared" si="4"/>
        <v>No</v>
      </c>
      <c r="J313" s="25"/>
      <c r="K313" s="25"/>
      <c r="L313" s="25"/>
      <c r="M313" s="25"/>
      <c r="N313" s="25"/>
      <c r="Q313" s="1">
        <v>42316</v>
      </c>
    </row>
    <row r="314" spans="4:17" x14ac:dyDescent="0.3">
      <c r="D314" s="34">
        <v>42377</v>
      </c>
      <c r="E314" s="30" t="s">
        <v>10892</v>
      </c>
      <c r="F314" s="31" t="s">
        <v>10887</v>
      </c>
      <c r="G314" s="32" t="s">
        <v>10888</v>
      </c>
      <c r="H314" s="35" t="s">
        <v>734</v>
      </c>
      <c r="I314" t="str">
        <f t="shared" si="4"/>
        <v>No</v>
      </c>
      <c r="J314" s="25"/>
      <c r="K314" s="25"/>
      <c r="L314" s="25"/>
      <c r="M314" s="25"/>
      <c r="N314" s="25"/>
      <c r="Q314" s="1">
        <v>42317</v>
      </c>
    </row>
    <row r="315" spans="4:17" x14ac:dyDescent="0.3">
      <c r="D315" s="34">
        <v>42382</v>
      </c>
      <c r="E315" s="30" t="s">
        <v>10884</v>
      </c>
      <c r="F315" s="31" t="s">
        <v>10889</v>
      </c>
      <c r="G315" s="32" t="s">
        <v>10890</v>
      </c>
      <c r="H315" s="35"/>
      <c r="I315" t="str">
        <f t="shared" si="4"/>
        <v>No</v>
      </c>
      <c r="J315" s="25"/>
      <c r="K315" s="25"/>
      <c r="L315" s="25"/>
      <c r="M315" s="25"/>
      <c r="N315" s="25"/>
      <c r="Q315" s="1">
        <v>42318</v>
      </c>
    </row>
    <row r="316" spans="4:17" x14ac:dyDescent="0.3">
      <c r="D316" s="34">
        <v>42383</v>
      </c>
      <c r="E316" s="30" t="s">
        <v>10873</v>
      </c>
      <c r="F316" s="31" t="s">
        <v>10891</v>
      </c>
      <c r="G316" s="32" t="s">
        <v>10886</v>
      </c>
      <c r="H316" s="35"/>
      <c r="I316" t="str">
        <f t="shared" si="4"/>
        <v>No</v>
      </c>
      <c r="J316" s="25"/>
      <c r="K316" s="25"/>
      <c r="L316" s="25"/>
      <c r="M316" s="25"/>
      <c r="N316" s="25"/>
      <c r="Q316" s="1">
        <v>42319</v>
      </c>
    </row>
    <row r="317" spans="4:17" x14ac:dyDescent="0.3">
      <c r="D317" s="34">
        <v>42384</v>
      </c>
      <c r="E317" s="30" t="s">
        <v>10892</v>
      </c>
      <c r="F317" s="31" t="s">
        <v>10893</v>
      </c>
      <c r="G317" s="32" t="s">
        <v>10894</v>
      </c>
      <c r="H317" s="35" t="s">
        <v>315</v>
      </c>
      <c r="I317" t="str">
        <f t="shared" si="4"/>
        <v>No</v>
      </c>
      <c r="J317" s="25"/>
      <c r="K317" s="25"/>
      <c r="L317" s="25"/>
      <c r="M317" s="25"/>
      <c r="N317" s="25"/>
      <c r="Q317" s="1">
        <v>42320</v>
      </c>
    </row>
    <row r="318" spans="4:17" x14ac:dyDescent="0.3">
      <c r="D318" s="34">
        <v>42387</v>
      </c>
      <c r="E318" s="30" t="s">
        <v>10895</v>
      </c>
      <c r="F318" s="31" t="s">
        <v>10896</v>
      </c>
      <c r="G318" s="32" t="s">
        <v>10877</v>
      </c>
      <c r="H318" s="35"/>
      <c r="I318" t="str">
        <f t="shared" si="4"/>
        <v>Yes</v>
      </c>
      <c r="J318" s="25"/>
      <c r="K318" s="25"/>
      <c r="L318" s="25"/>
      <c r="M318" s="25"/>
      <c r="N318" s="25"/>
      <c r="Q318" s="1">
        <v>42321</v>
      </c>
    </row>
    <row r="319" spans="4:17" ht="15" thickBot="1" x14ac:dyDescent="0.35">
      <c r="D319" s="34">
        <v>42387</v>
      </c>
      <c r="E319" s="30" t="s">
        <v>10895</v>
      </c>
      <c r="F319" s="31" t="s">
        <v>10897</v>
      </c>
      <c r="G319" s="32" t="s">
        <v>10894</v>
      </c>
      <c r="H319" s="35" t="s">
        <v>10898</v>
      </c>
      <c r="I319" t="str">
        <f t="shared" si="4"/>
        <v>Yes</v>
      </c>
      <c r="J319" s="25"/>
      <c r="K319" s="25"/>
      <c r="L319" s="25"/>
      <c r="M319" s="25"/>
      <c r="N319" s="25"/>
      <c r="Q319" s="1">
        <v>42322</v>
      </c>
    </row>
    <row r="320" spans="4:17" ht="15" thickBot="1" x14ac:dyDescent="0.35">
      <c r="D320" s="34">
        <v>42387</v>
      </c>
      <c r="E320" s="30" t="s">
        <v>10895</v>
      </c>
      <c r="F320" s="31" t="s">
        <v>10900</v>
      </c>
      <c r="G320" s="32" t="s">
        <v>10894</v>
      </c>
      <c r="H320" s="35" t="s">
        <v>6264</v>
      </c>
      <c r="I320" t="str">
        <f t="shared" si="4"/>
        <v>Yes</v>
      </c>
      <c r="J320" s="26"/>
      <c r="K320" s="27"/>
      <c r="L320" s="28"/>
      <c r="M320" s="29"/>
      <c r="N320" s="29"/>
      <c r="Q320" s="1">
        <v>42323</v>
      </c>
    </row>
    <row r="321" spans="4:17" x14ac:dyDescent="0.3">
      <c r="D321" s="34">
        <v>42387</v>
      </c>
      <c r="E321" s="30" t="s">
        <v>10895</v>
      </c>
      <c r="F321" s="31" t="s">
        <v>10901</v>
      </c>
      <c r="G321" s="32" t="s">
        <v>10894</v>
      </c>
      <c r="H321" s="35" t="s">
        <v>10902</v>
      </c>
      <c r="I321" t="str">
        <f t="shared" si="4"/>
        <v>Yes</v>
      </c>
      <c r="J321" s="25"/>
      <c r="K321" s="25"/>
      <c r="L321" s="25"/>
      <c r="M321" s="25"/>
      <c r="N321" s="25"/>
      <c r="Q321" s="1">
        <v>42324</v>
      </c>
    </row>
    <row r="322" spans="4:17" x14ac:dyDescent="0.3">
      <c r="D322" s="34">
        <v>42388</v>
      </c>
      <c r="E322" s="30" t="s">
        <v>10881</v>
      </c>
      <c r="F322" s="31" t="s">
        <v>10897</v>
      </c>
      <c r="G322" s="32" t="s">
        <v>10888</v>
      </c>
      <c r="H322" s="35" t="s">
        <v>50</v>
      </c>
      <c r="I322" t="str">
        <f t="shared" si="4"/>
        <v>No</v>
      </c>
      <c r="J322" s="25"/>
      <c r="K322" s="25"/>
      <c r="L322" s="25"/>
      <c r="M322" s="25"/>
      <c r="N322" s="25"/>
      <c r="Q322" s="1">
        <v>42325</v>
      </c>
    </row>
    <row r="323" spans="4:17" x14ac:dyDescent="0.3">
      <c r="D323" s="34">
        <v>42388</v>
      </c>
      <c r="E323" s="30" t="s">
        <v>10881</v>
      </c>
      <c r="F323" s="31" t="s">
        <v>10894</v>
      </c>
      <c r="G323" s="32" t="s">
        <v>10904</v>
      </c>
      <c r="H323" s="35" t="s">
        <v>1271</v>
      </c>
      <c r="I323" t="str">
        <f t="shared" ref="I323:I386" si="5">_xlfn.XLOOKUP(D323,$J$2:$J$48,$O$2:$O$48,"No")</f>
        <v>No</v>
      </c>
      <c r="J323" s="25"/>
      <c r="K323" s="25"/>
      <c r="L323" s="25"/>
      <c r="M323" s="25"/>
      <c r="N323" s="25"/>
      <c r="Q323" s="1">
        <v>42326</v>
      </c>
    </row>
    <row r="324" spans="4:17" x14ac:dyDescent="0.3">
      <c r="D324" s="34">
        <v>42388</v>
      </c>
      <c r="E324" s="30" t="s">
        <v>10881</v>
      </c>
      <c r="F324" s="31" t="s">
        <v>10899</v>
      </c>
      <c r="G324" s="32" t="s">
        <v>10894</v>
      </c>
      <c r="H324" s="35" t="s">
        <v>100</v>
      </c>
      <c r="I324" t="str">
        <f t="shared" si="5"/>
        <v>No</v>
      </c>
      <c r="J324" s="25"/>
      <c r="K324" s="25"/>
      <c r="L324" s="25"/>
      <c r="M324" s="25"/>
      <c r="N324" s="25"/>
      <c r="Q324" s="1">
        <v>42327</v>
      </c>
    </row>
    <row r="325" spans="4:17" x14ac:dyDescent="0.3">
      <c r="D325" s="34">
        <v>42394</v>
      </c>
      <c r="E325" s="30" t="s">
        <v>10895</v>
      </c>
      <c r="F325" s="31" t="s">
        <v>10912</v>
      </c>
      <c r="G325" s="32" t="s">
        <v>10875</v>
      </c>
      <c r="H325" s="35"/>
      <c r="I325" t="str">
        <f t="shared" si="5"/>
        <v>No</v>
      </c>
      <c r="J325" s="25"/>
      <c r="K325" s="25"/>
      <c r="L325" s="25"/>
      <c r="M325" s="25"/>
      <c r="N325" s="25"/>
      <c r="Q325" s="1">
        <v>42328</v>
      </c>
    </row>
    <row r="326" spans="4:17" x14ac:dyDescent="0.3">
      <c r="D326" s="34">
        <v>42398</v>
      </c>
      <c r="E326" s="30" t="s">
        <v>10892</v>
      </c>
      <c r="F326" s="31" t="s">
        <v>10903</v>
      </c>
      <c r="G326" s="32" t="s">
        <v>10904</v>
      </c>
      <c r="H326" s="35" t="s">
        <v>4535</v>
      </c>
      <c r="I326" t="str">
        <f t="shared" si="5"/>
        <v>No</v>
      </c>
      <c r="J326" s="25"/>
      <c r="K326" s="25"/>
      <c r="L326" s="25"/>
      <c r="M326" s="25"/>
      <c r="N326" s="25"/>
      <c r="Q326" s="1">
        <v>42329</v>
      </c>
    </row>
    <row r="327" spans="4:17" x14ac:dyDescent="0.3">
      <c r="D327" s="34">
        <v>42401</v>
      </c>
      <c r="E327" s="30" t="s">
        <v>10895</v>
      </c>
      <c r="F327" s="31" t="s">
        <v>10906</v>
      </c>
      <c r="G327" s="32" t="s">
        <v>10890</v>
      </c>
      <c r="H327" s="35"/>
      <c r="I327" t="str">
        <f t="shared" si="5"/>
        <v>No</v>
      </c>
      <c r="J327" s="25"/>
      <c r="K327" s="25"/>
      <c r="L327" s="25"/>
      <c r="M327" s="25"/>
      <c r="N327" s="25"/>
      <c r="Q327" s="1">
        <v>42330</v>
      </c>
    </row>
    <row r="328" spans="4:17" ht="20.399999999999999" x14ac:dyDescent="0.3">
      <c r="D328" s="34">
        <v>42401</v>
      </c>
      <c r="E328" s="30" t="s">
        <v>10895</v>
      </c>
      <c r="F328" s="31" t="s">
        <v>10909</v>
      </c>
      <c r="G328" s="32" t="s">
        <v>10910</v>
      </c>
      <c r="H328" s="35"/>
      <c r="I328" t="str">
        <f t="shared" si="5"/>
        <v>No</v>
      </c>
      <c r="J328" s="25"/>
      <c r="K328" s="25"/>
      <c r="L328" s="25"/>
      <c r="M328" s="25"/>
      <c r="N328" s="25"/>
      <c r="Q328" s="1">
        <v>42331</v>
      </c>
    </row>
    <row r="329" spans="4:17" x14ac:dyDescent="0.3">
      <c r="D329" s="34">
        <v>42402</v>
      </c>
      <c r="E329" s="30" t="s">
        <v>10881</v>
      </c>
      <c r="F329" s="31" t="s">
        <v>10911</v>
      </c>
      <c r="G329" s="32" t="s">
        <v>10890</v>
      </c>
      <c r="H329" s="35"/>
      <c r="I329" t="str">
        <f t="shared" si="5"/>
        <v>No</v>
      </c>
      <c r="J329" s="25"/>
      <c r="K329" s="25"/>
      <c r="L329" s="25"/>
      <c r="M329" s="25"/>
      <c r="N329" s="25"/>
      <c r="Q329" s="1">
        <v>42332</v>
      </c>
    </row>
    <row r="330" spans="4:17" ht="28.8" x14ac:dyDescent="0.3">
      <c r="D330" s="34">
        <v>42403</v>
      </c>
      <c r="E330" s="30" t="s">
        <v>10884</v>
      </c>
      <c r="F330" s="31" t="s">
        <v>10916</v>
      </c>
      <c r="G330" s="32" t="s">
        <v>10890</v>
      </c>
      <c r="H330" s="35"/>
      <c r="I330" t="str">
        <f t="shared" si="5"/>
        <v>No</v>
      </c>
      <c r="J330" s="25"/>
      <c r="K330" s="25"/>
      <c r="L330" s="25"/>
      <c r="M330" s="25"/>
      <c r="N330" s="25"/>
      <c r="Q330" s="1">
        <v>42333</v>
      </c>
    </row>
    <row r="331" spans="4:17" x14ac:dyDescent="0.3">
      <c r="D331" s="34">
        <v>42404</v>
      </c>
      <c r="E331" s="30" t="s">
        <v>10873</v>
      </c>
      <c r="F331" s="31" t="s">
        <v>10913</v>
      </c>
      <c r="G331" s="32" t="s">
        <v>10914</v>
      </c>
      <c r="H331" s="35" t="s">
        <v>10915</v>
      </c>
      <c r="I331" t="str">
        <f t="shared" si="5"/>
        <v>No</v>
      </c>
      <c r="J331" s="25"/>
      <c r="K331" s="25"/>
      <c r="L331" s="25"/>
      <c r="M331" s="25"/>
      <c r="N331" s="25"/>
      <c r="Q331" s="1">
        <v>42334</v>
      </c>
    </row>
    <row r="332" spans="4:17" x14ac:dyDescent="0.3">
      <c r="D332" s="34">
        <v>42404</v>
      </c>
      <c r="E332" s="30" t="s">
        <v>10873</v>
      </c>
      <c r="F332" s="31" t="s">
        <v>10913</v>
      </c>
      <c r="G332" s="32" t="s">
        <v>10904</v>
      </c>
      <c r="H332" s="35" t="s">
        <v>263</v>
      </c>
      <c r="I332" t="str">
        <f t="shared" si="5"/>
        <v>No</v>
      </c>
      <c r="J332" s="25"/>
      <c r="K332" s="25"/>
      <c r="L332" s="25"/>
      <c r="M332" s="25"/>
      <c r="N332" s="25"/>
      <c r="Q332" s="1">
        <v>42335</v>
      </c>
    </row>
    <row r="333" spans="4:17" x14ac:dyDescent="0.3">
      <c r="D333" s="34">
        <v>42405</v>
      </c>
      <c r="E333" s="30" t="s">
        <v>10892</v>
      </c>
      <c r="F333" s="31" t="s">
        <v>10918</v>
      </c>
      <c r="G333" s="32" t="s">
        <v>10890</v>
      </c>
      <c r="H333" s="35"/>
      <c r="I333" t="str">
        <f t="shared" si="5"/>
        <v>No</v>
      </c>
      <c r="J333" s="25"/>
      <c r="K333" s="25"/>
      <c r="L333" s="25"/>
      <c r="M333" s="25"/>
      <c r="N333" s="25"/>
      <c r="Q333" s="1">
        <v>42336</v>
      </c>
    </row>
    <row r="334" spans="4:17" x14ac:dyDescent="0.3">
      <c r="D334" s="34">
        <v>42406</v>
      </c>
      <c r="E334" s="30" t="s">
        <v>10878</v>
      </c>
      <c r="F334" s="31" t="s">
        <v>10917</v>
      </c>
      <c r="G334" s="32" t="s">
        <v>10904</v>
      </c>
      <c r="H334" s="35" t="s">
        <v>39</v>
      </c>
      <c r="I334" t="str">
        <f t="shared" si="5"/>
        <v>No</v>
      </c>
      <c r="J334" s="25"/>
      <c r="K334" s="25"/>
      <c r="L334" s="25"/>
      <c r="M334" s="25"/>
      <c r="N334" s="25"/>
      <c r="Q334" s="1">
        <v>42337</v>
      </c>
    </row>
    <row r="335" spans="4:17" x14ac:dyDescent="0.3">
      <c r="D335" s="34">
        <v>42407</v>
      </c>
      <c r="E335" s="30" t="s">
        <v>10905</v>
      </c>
      <c r="F335" s="31" t="s">
        <v>10907</v>
      </c>
      <c r="G335" s="32" t="s">
        <v>10908</v>
      </c>
      <c r="H335" s="35"/>
      <c r="I335" t="str">
        <f t="shared" si="5"/>
        <v>No</v>
      </c>
      <c r="J335" s="25"/>
      <c r="K335" s="25"/>
      <c r="L335" s="25"/>
      <c r="M335" s="25"/>
      <c r="N335" s="25"/>
      <c r="Q335" s="1">
        <v>42338</v>
      </c>
    </row>
    <row r="336" spans="4:17" x14ac:dyDescent="0.3">
      <c r="D336" s="34">
        <v>42408</v>
      </c>
      <c r="E336" s="30" t="s">
        <v>10895</v>
      </c>
      <c r="F336" s="31" t="s">
        <v>10938</v>
      </c>
      <c r="G336" s="32" t="s">
        <v>10890</v>
      </c>
      <c r="H336" s="35"/>
      <c r="I336" t="str">
        <f t="shared" si="5"/>
        <v>No</v>
      </c>
      <c r="J336" s="25"/>
      <c r="K336" s="25"/>
      <c r="L336" s="25"/>
      <c r="M336" s="25"/>
      <c r="N336" s="25"/>
      <c r="Q336" s="1">
        <v>42339</v>
      </c>
    </row>
    <row r="337" spans="4:17" x14ac:dyDescent="0.3">
      <c r="D337" s="34">
        <v>42409</v>
      </c>
      <c r="E337" s="30" t="s">
        <v>10881</v>
      </c>
      <c r="F337" s="31" t="s">
        <v>10934</v>
      </c>
      <c r="G337" s="32" t="s">
        <v>10894</v>
      </c>
      <c r="H337" s="35" t="s">
        <v>11194</v>
      </c>
      <c r="I337" t="str">
        <f t="shared" si="5"/>
        <v>No</v>
      </c>
      <c r="J337" s="25"/>
      <c r="K337" s="25"/>
      <c r="L337" s="25"/>
      <c r="M337" s="25"/>
      <c r="N337" s="25"/>
      <c r="Q337" s="1">
        <v>42340</v>
      </c>
    </row>
    <row r="338" spans="4:17" x14ac:dyDescent="0.3">
      <c r="D338" s="34">
        <v>42409</v>
      </c>
      <c r="E338" s="30" t="s">
        <v>10881</v>
      </c>
      <c r="F338" s="31" t="s">
        <v>10934</v>
      </c>
      <c r="G338" s="32" t="s">
        <v>10935</v>
      </c>
      <c r="H338" s="35"/>
      <c r="I338" t="str">
        <f t="shared" si="5"/>
        <v>No</v>
      </c>
      <c r="J338" s="25"/>
      <c r="K338" s="25"/>
      <c r="L338" s="25"/>
      <c r="M338" s="25"/>
      <c r="N338" s="25"/>
      <c r="Q338" s="1">
        <v>42341</v>
      </c>
    </row>
    <row r="339" spans="4:17" x14ac:dyDescent="0.3">
      <c r="D339" s="34">
        <v>42410</v>
      </c>
      <c r="E339" s="30" t="s">
        <v>10884</v>
      </c>
      <c r="F339" s="31" t="s">
        <v>10937</v>
      </c>
      <c r="G339" s="32" t="s">
        <v>10883</v>
      </c>
      <c r="H339" s="35"/>
      <c r="I339" t="str">
        <f t="shared" si="5"/>
        <v>No</v>
      </c>
      <c r="J339" s="25"/>
      <c r="K339" s="25"/>
      <c r="L339" s="25"/>
      <c r="M339" s="25"/>
      <c r="N339" s="25"/>
      <c r="Q339" s="1">
        <v>42342</v>
      </c>
    </row>
    <row r="340" spans="4:17" x14ac:dyDescent="0.3">
      <c r="D340" s="34">
        <v>42412</v>
      </c>
      <c r="E340" s="30" t="s">
        <v>10892</v>
      </c>
      <c r="F340" s="31" t="s">
        <v>10919</v>
      </c>
      <c r="G340" s="32" t="s">
        <v>10894</v>
      </c>
      <c r="H340" s="35" t="s">
        <v>10920</v>
      </c>
      <c r="I340" t="str">
        <f t="shared" si="5"/>
        <v>No</v>
      </c>
      <c r="J340" s="25"/>
      <c r="K340" s="25"/>
      <c r="L340" s="25"/>
      <c r="M340" s="25"/>
      <c r="N340" s="25"/>
      <c r="Q340" s="1">
        <v>42343</v>
      </c>
    </row>
    <row r="341" spans="4:17" x14ac:dyDescent="0.3">
      <c r="D341" s="34">
        <v>42412</v>
      </c>
      <c r="E341" s="30" t="s">
        <v>10892</v>
      </c>
      <c r="F341" s="31" t="s">
        <v>10919</v>
      </c>
      <c r="G341" s="32" t="s">
        <v>10888</v>
      </c>
      <c r="H341" s="35" t="s">
        <v>50</v>
      </c>
      <c r="I341" t="str">
        <f t="shared" si="5"/>
        <v>No</v>
      </c>
      <c r="J341" s="25"/>
      <c r="K341" s="25"/>
      <c r="L341" s="25"/>
      <c r="M341" s="25"/>
      <c r="N341" s="25"/>
      <c r="Q341" s="1">
        <v>42344</v>
      </c>
    </row>
    <row r="342" spans="4:17" x14ac:dyDescent="0.3">
      <c r="D342" s="34">
        <v>42412</v>
      </c>
      <c r="E342" s="30" t="s">
        <v>10892</v>
      </c>
      <c r="F342" s="31" t="s">
        <v>10921</v>
      </c>
      <c r="G342" s="32" t="s">
        <v>10904</v>
      </c>
      <c r="H342" s="35" t="s">
        <v>1271</v>
      </c>
      <c r="I342" t="str">
        <f t="shared" si="5"/>
        <v>No</v>
      </c>
      <c r="J342" s="25"/>
      <c r="K342" s="25"/>
      <c r="L342" s="25"/>
      <c r="M342" s="25"/>
      <c r="N342" s="25"/>
      <c r="Q342" s="1">
        <v>42345</v>
      </c>
    </row>
    <row r="343" spans="4:17" x14ac:dyDescent="0.3">
      <c r="D343" s="34">
        <v>42414</v>
      </c>
      <c r="E343" s="30" t="s">
        <v>10905</v>
      </c>
      <c r="F343" s="31" t="s">
        <v>10922</v>
      </c>
      <c r="G343" s="32" t="s">
        <v>10890</v>
      </c>
      <c r="H343" s="35"/>
      <c r="I343" t="str">
        <f t="shared" si="5"/>
        <v>No</v>
      </c>
      <c r="J343" s="25"/>
      <c r="K343" s="25"/>
      <c r="L343" s="25"/>
      <c r="M343" s="25"/>
      <c r="N343" s="25"/>
      <c r="Q343" s="1">
        <v>42346</v>
      </c>
    </row>
    <row r="344" spans="4:17" x14ac:dyDescent="0.3">
      <c r="D344" s="34">
        <v>42414</v>
      </c>
      <c r="E344" s="30" t="s">
        <v>10905</v>
      </c>
      <c r="F344" s="31" t="s">
        <v>10923</v>
      </c>
      <c r="G344" s="32" t="s">
        <v>10914</v>
      </c>
      <c r="H344" s="35" t="s">
        <v>306</v>
      </c>
      <c r="I344" t="str">
        <f t="shared" si="5"/>
        <v>No</v>
      </c>
      <c r="J344" s="25"/>
      <c r="K344" s="25"/>
      <c r="L344" s="25"/>
      <c r="M344" s="25"/>
      <c r="N344" s="25"/>
      <c r="Q344" s="1">
        <v>42347</v>
      </c>
    </row>
    <row r="345" spans="4:17" x14ac:dyDescent="0.3">
      <c r="D345" s="34">
        <v>42415</v>
      </c>
      <c r="E345" s="30" t="s">
        <v>10895</v>
      </c>
      <c r="F345" s="31" t="s">
        <v>10928</v>
      </c>
      <c r="G345" s="32" t="s">
        <v>10877</v>
      </c>
      <c r="H345" s="35"/>
      <c r="I345" t="str">
        <f t="shared" si="5"/>
        <v>Yes</v>
      </c>
      <c r="J345" s="25"/>
      <c r="K345" s="25"/>
      <c r="L345" s="25"/>
      <c r="M345" s="25"/>
      <c r="N345" s="25"/>
      <c r="Q345" s="1">
        <v>42348</v>
      </c>
    </row>
    <row r="346" spans="4:17" ht="30.6" x14ac:dyDescent="0.3">
      <c r="D346" s="34">
        <v>42415</v>
      </c>
      <c r="E346" s="30" t="s">
        <v>10895</v>
      </c>
      <c r="F346" s="31" t="s">
        <v>10928</v>
      </c>
      <c r="G346" s="32" t="s">
        <v>10894</v>
      </c>
      <c r="H346" s="35" t="s">
        <v>10929</v>
      </c>
      <c r="I346" t="str">
        <f t="shared" si="5"/>
        <v>Yes</v>
      </c>
      <c r="J346" s="25"/>
      <c r="K346" s="25"/>
      <c r="L346" s="25"/>
      <c r="M346" s="25"/>
      <c r="N346" s="25"/>
      <c r="Q346" s="1">
        <v>42349</v>
      </c>
    </row>
    <row r="347" spans="4:17" x14ac:dyDescent="0.3">
      <c r="D347" s="34">
        <v>42415</v>
      </c>
      <c r="E347" s="30" t="s">
        <v>10895</v>
      </c>
      <c r="F347" s="31" t="s">
        <v>10928</v>
      </c>
      <c r="G347" s="32" t="s">
        <v>10888</v>
      </c>
      <c r="H347" s="35" t="s">
        <v>10930</v>
      </c>
      <c r="I347" t="str">
        <f t="shared" si="5"/>
        <v>Yes</v>
      </c>
      <c r="J347" s="25"/>
      <c r="K347" s="25"/>
      <c r="L347" s="25"/>
      <c r="M347" s="25"/>
      <c r="N347" s="25"/>
      <c r="Q347" s="1">
        <v>42350</v>
      </c>
    </row>
    <row r="348" spans="4:17" x14ac:dyDescent="0.3">
      <c r="D348" s="34">
        <v>42415</v>
      </c>
      <c r="E348" s="30" t="s">
        <v>10895</v>
      </c>
      <c r="F348" s="31" t="s">
        <v>10931</v>
      </c>
      <c r="G348" s="32" t="s">
        <v>10894</v>
      </c>
      <c r="H348" s="35" t="s">
        <v>1708</v>
      </c>
      <c r="I348" t="str">
        <f t="shared" si="5"/>
        <v>Yes</v>
      </c>
      <c r="J348" s="25"/>
      <c r="K348" s="25"/>
      <c r="L348" s="25"/>
      <c r="M348" s="25"/>
      <c r="N348" s="25"/>
      <c r="Q348" s="1">
        <v>42351</v>
      </c>
    </row>
    <row r="349" spans="4:17" x14ac:dyDescent="0.3">
      <c r="D349" s="34">
        <v>42415</v>
      </c>
      <c r="E349" s="30" t="s">
        <v>10895</v>
      </c>
      <c r="F349" s="31" t="s">
        <v>10924</v>
      </c>
      <c r="G349" s="32" t="s">
        <v>10904</v>
      </c>
      <c r="H349" s="35" t="s">
        <v>10925</v>
      </c>
      <c r="I349" t="str">
        <f t="shared" si="5"/>
        <v>Yes</v>
      </c>
      <c r="J349" s="25"/>
      <c r="K349" s="25"/>
      <c r="L349" s="25"/>
      <c r="M349" s="25"/>
      <c r="N349" s="25"/>
      <c r="Q349" s="1">
        <v>42352</v>
      </c>
    </row>
    <row r="350" spans="4:17" x14ac:dyDescent="0.3">
      <c r="D350" s="34">
        <v>42416</v>
      </c>
      <c r="E350" s="30" t="s">
        <v>10881</v>
      </c>
      <c r="F350" s="31" t="s">
        <v>10932</v>
      </c>
      <c r="G350" s="32" t="s">
        <v>10904</v>
      </c>
      <c r="H350" s="35" t="s">
        <v>10933</v>
      </c>
      <c r="I350" t="str">
        <f t="shared" si="5"/>
        <v>No</v>
      </c>
      <c r="J350" s="25"/>
      <c r="K350" s="25"/>
      <c r="L350" s="25"/>
      <c r="M350" s="25"/>
      <c r="N350" s="25"/>
      <c r="Q350" s="1">
        <v>42353</v>
      </c>
    </row>
    <row r="351" spans="4:17" ht="28.8" x14ac:dyDescent="0.3">
      <c r="D351" s="34">
        <v>42425</v>
      </c>
      <c r="E351" s="30" t="s">
        <v>10873</v>
      </c>
      <c r="F351" s="31" t="s">
        <v>10939</v>
      </c>
      <c r="G351" s="32" t="s">
        <v>10904</v>
      </c>
      <c r="H351" s="35" t="s">
        <v>315</v>
      </c>
      <c r="I351" t="str">
        <f t="shared" si="5"/>
        <v>No</v>
      </c>
      <c r="J351" s="25"/>
      <c r="K351" s="25"/>
      <c r="L351" s="25"/>
      <c r="M351" s="25"/>
      <c r="N351" s="25"/>
      <c r="Q351" s="1">
        <v>42354</v>
      </c>
    </row>
    <row r="352" spans="4:17" x14ac:dyDescent="0.3">
      <c r="D352" s="34">
        <v>42425</v>
      </c>
      <c r="E352" s="30" t="s">
        <v>10873</v>
      </c>
      <c r="F352" s="31" t="s">
        <v>10940</v>
      </c>
      <c r="G352" s="32" t="s">
        <v>10904</v>
      </c>
      <c r="H352" s="35" t="s">
        <v>250</v>
      </c>
      <c r="I352" t="str">
        <f t="shared" si="5"/>
        <v>No</v>
      </c>
      <c r="J352" s="25"/>
      <c r="K352" s="25"/>
      <c r="L352" s="25"/>
      <c r="M352" s="25"/>
      <c r="N352" s="25"/>
      <c r="Q352" s="1">
        <v>42355</v>
      </c>
    </row>
    <row r="353" spans="4:17" x14ac:dyDescent="0.3">
      <c r="D353" s="34">
        <v>42428</v>
      </c>
      <c r="E353" s="30" t="s">
        <v>10905</v>
      </c>
      <c r="F353" s="31" t="s">
        <v>10941</v>
      </c>
      <c r="G353" s="32" t="s">
        <v>10914</v>
      </c>
      <c r="H353" s="35" t="s">
        <v>416</v>
      </c>
      <c r="I353" t="str">
        <f t="shared" si="5"/>
        <v>No</v>
      </c>
      <c r="J353" s="25"/>
      <c r="K353" s="25"/>
      <c r="L353" s="25"/>
      <c r="M353" s="25"/>
      <c r="N353" s="25"/>
      <c r="Q353" s="1">
        <v>42356</v>
      </c>
    </row>
    <row r="354" spans="4:17" x14ac:dyDescent="0.3">
      <c r="D354" s="34">
        <v>42430</v>
      </c>
      <c r="E354" s="30" t="s">
        <v>10881</v>
      </c>
      <c r="F354" s="31" t="s">
        <v>10942</v>
      </c>
      <c r="G354" s="32" t="s">
        <v>10935</v>
      </c>
      <c r="H354" s="35"/>
      <c r="I354" t="str">
        <f t="shared" si="5"/>
        <v>No</v>
      </c>
      <c r="J354" s="25"/>
      <c r="K354" s="25"/>
      <c r="L354" s="25"/>
      <c r="M354" s="25"/>
      <c r="N354" s="25"/>
      <c r="Q354" s="1">
        <v>42357</v>
      </c>
    </row>
    <row r="355" spans="4:17" x14ac:dyDescent="0.3">
      <c r="D355" s="34">
        <v>42430</v>
      </c>
      <c r="E355" s="30" t="s">
        <v>10881</v>
      </c>
      <c r="F355" s="31" t="s">
        <v>10949</v>
      </c>
      <c r="G355" s="32" t="s">
        <v>10894</v>
      </c>
      <c r="H355" s="35" t="s">
        <v>5208</v>
      </c>
      <c r="I355" t="str">
        <f t="shared" si="5"/>
        <v>No</v>
      </c>
      <c r="J355" s="25"/>
      <c r="K355" s="25"/>
      <c r="L355" s="25"/>
      <c r="M355" s="25"/>
      <c r="N355" s="25"/>
      <c r="Q355" s="1">
        <v>42358</v>
      </c>
    </row>
    <row r="356" spans="4:17" ht="28.8" x14ac:dyDescent="0.3">
      <c r="D356" s="34">
        <v>42430</v>
      </c>
      <c r="E356" s="30" t="s">
        <v>10881</v>
      </c>
      <c r="F356" s="31" t="s">
        <v>10943</v>
      </c>
      <c r="G356" s="32" t="s">
        <v>10910</v>
      </c>
      <c r="H356" s="35"/>
      <c r="I356" t="str">
        <f t="shared" si="5"/>
        <v>No</v>
      </c>
      <c r="J356" s="25"/>
      <c r="K356" s="25"/>
      <c r="L356" s="25"/>
      <c r="M356" s="25"/>
      <c r="N356" s="25"/>
      <c r="Q356" s="1">
        <v>42359</v>
      </c>
    </row>
    <row r="357" spans="4:17" ht="28.8" x14ac:dyDescent="0.3">
      <c r="D357" s="34">
        <v>42430</v>
      </c>
      <c r="E357" s="30" t="s">
        <v>10881</v>
      </c>
      <c r="F357" s="31" t="s">
        <v>10944</v>
      </c>
      <c r="G357" s="32" t="s">
        <v>10910</v>
      </c>
      <c r="H357" s="35"/>
      <c r="I357" t="str">
        <f t="shared" si="5"/>
        <v>No</v>
      </c>
      <c r="J357" s="25"/>
      <c r="K357" s="25"/>
      <c r="L357" s="25"/>
      <c r="M357" s="25"/>
      <c r="N357" s="25"/>
      <c r="Q357" s="1">
        <v>42360</v>
      </c>
    </row>
    <row r="358" spans="4:17" x14ac:dyDescent="0.3">
      <c r="D358" s="34">
        <v>42431</v>
      </c>
      <c r="E358" s="30" t="s">
        <v>10884</v>
      </c>
      <c r="F358" s="31" t="s">
        <v>10945</v>
      </c>
      <c r="G358" s="32" t="s">
        <v>10894</v>
      </c>
      <c r="H358" s="35" t="s">
        <v>100</v>
      </c>
      <c r="I358" t="str">
        <f t="shared" si="5"/>
        <v>No</v>
      </c>
      <c r="J358" s="25"/>
      <c r="K358" s="25"/>
      <c r="L358" s="25"/>
      <c r="M358" s="25"/>
      <c r="N358" s="25"/>
      <c r="Q358" s="1">
        <v>42361</v>
      </c>
    </row>
    <row r="359" spans="4:17" x14ac:dyDescent="0.3">
      <c r="D359" s="34">
        <v>42431</v>
      </c>
      <c r="E359" s="30" t="s">
        <v>10884</v>
      </c>
      <c r="F359" s="31" t="s">
        <v>10948</v>
      </c>
      <c r="G359" s="32" t="s">
        <v>10890</v>
      </c>
      <c r="H359" s="35"/>
      <c r="I359" t="str">
        <f t="shared" si="5"/>
        <v>No</v>
      </c>
      <c r="J359" s="25"/>
      <c r="K359" s="25"/>
      <c r="L359" s="25"/>
      <c r="M359" s="25"/>
      <c r="N359" s="25"/>
      <c r="Q359" s="1">
        <v>42362</v>
      </c>
    </row>
    <row r="360" spans="4:17" x14ac:dyDescent="0.3">
      <c r="D360" s="34">
        <v>42433</v>
      </c>
      <c r="E360" s="30" t="s">
        <v>10892</v>
      </c>
      <c r="F360" s="31" t="s">
        <v>10946</v>
      </c>
      <c r="G360" s="32" t="s">
        <v>10904</v>
      </c>
      <c r="H360" s="35" t="s">
        <v>110</v>
      </c>
      <c r="I360" t="str">
        <f t="shared" si="5"/>
        <v>No</v>
      </c>
      <c r="J360" s="25"/>
      <c r="K360" s="25"/>
      <c r="L360" s="25"/>
      <c r="M360" s="25"/>
      <c r="N360" s="25"/>
      <c r="Q360" s="1">
        <v>42363</v>
      </c>
    </row>
    <row r="361" spans="4:17" x14ac:dyDescent="0.3">
      <c r="D361" s="34">
        <v>42433</v>
      </c>
      <c r="E361" s="30" t="s">
        <v>10892</v>
      </c>
      <c r="F361" s="31" t="s">
        <v>10952</v>
      </c>
      <c r="G361" s="32" t="s">
        <v>10890</v>
      </c>
      <c r="H361" s="35"/>
      <c r="I361" t="str">
        <f t="shared" si="5"/>
        <v>No</v>
      </c>
      <c r="J361" s="25"/>
      <c r="K361" s="25"/>
      <c r="L361" s="25"/>
      <c r="M361" s="25"/>
      <c r="N361" s="25"/>
      <c r="Q361" s="1">
        <v>42364</v>
      </c>
    </row>
    <row r="362" spans="4:17" x14ac:dyDescent="0.3">
      <c r="D362" s="34">
        <v>42436</v>
      </c>
      <c r="E362" s="30" t="s">
        <v>10895</v>
      </c>
      <c r="F362" s="31" t="s">
        <v>10926</v>
      </c>
      <c r="G362" s="32" t="s">
        <v>10927</v>
      </c>
      <c r="H362" s="35"/>
      <c r="I362" t="str">
        <f t="shared" si="5"/>
        <v>No</v>
      </c>
      <c r="J362" s="25"/>
      <c r="K362" s="25"/>
      <c r="L362" s="25"/>
      <c r="M362" s="25"/>
      <c r="N362" s="25"/>
      <c r="Q362" s="1">
        <v>42365</v>
      </c>
    </row>
    <row r="363" spans="4:17" x14ac:dyDescent="0.3">
      <c r="D363" s="34">
        <v>42436</v>
      </c>
      <c r="E363" s="30" t="s">
        <v>10895</v>
      </c>
      <c r="F363" s="31" t="s">
        <v>10946</v>
      </c>
      <c r="G363" s="32" t="s">
        <v>10904</v>
      </c>
      <c r="H363" s="35" t="s">
        <v>10947</v>
      </c>
      <c r="I363" t="str">
        <f t="shared" si="5"/>
        <v>No</v>
      </c>
      <c r="J363" s="25"/>
      <c r="K363" s="25"/>
      <c r="L363" s="25"/>
      <c r="M363" s="25"/>
      <c r="N363" s="25"/>
      <c r="Q363" s="1">
        <v>42366</v>
      </c>
    </row>
    <row r="364" spans="4:17" ht="20.399999999999999" x14ac:dyDescent="0.3">
      <c r="D364" s="34">
        <v>42442</v>
      </c>
      <c r="E364" s="30" t="s">
        <v>10905</v>
      </c>
      <c r="F364" s="31" t="s">
        <v>10953</v>
      </c>
      <c r="G364" s="32" t="s">
        <v>10954</v>
      </c>
      <c r="H364" s="35"/>
      <c r="I364" t="str">
        <f t="shared" si="5"/>
        <v>No</v>
      </c>
      <c r="J364" s="25"/>
      <c r="K364" s="25"/>
      <c r="L364" s="25"/>
      <c r="M364" s="25"/>
      <c r="N364" s="25"/>
      <c r="Q364" s="1">
        <v>42367</v>
      </c>
    </row>
    <row r="365" spans="4:17" x14ac:dyDescent="0.3">
      <c r="D365" s="34">
        <v>42446</v>
      </c>
      <c r="E365" s="30" t="s">
        <v>10873</v>
      </c>
      <c r="F365" s="31" t="s">
        <v>10955</v>
      </c>
      <c r="G365" s="32" t="s">
        <v>10935</v>
      </c>
      <c r="H365" s="35"/>
      <c r="I365" t="str">
        <f t="shared" si="5"/>
        <v>No</v>
      </c>
      <c r="J365" s="25"/>
      <c r="K365" s="25"/>
      <c r="L365" s="25"/>
      <c r="M365" s="25"/>
      <c r="N365" s="25"/>
      <c r="Q365" s="1">
        <v>42368</v>
      </c>
    </row>
    <row r="366" spans="4:17" x14ac:dyDescent="0.3">
      <c r="D366" s="34">
        <v>42446</v>
      </c>
      <c r="E366" s="30" t="s">
        <v>10873</v>
      </c>
      <c r="F366" s="31" t="s">
        <v>10956</v>
      </c>
      <c r="G366" s="32" t="s">
        <v>10894</v>
      </c>
      <c r="H366" s="35" t="s">
        <v>11195</v>
      </c>
      <c r="I366" t="str">
        <f t="shared" si="5"/>
        <v>No</v>
      </c>
      <c r="J366" s="25"/>
      <c r="K366" s="25"/>
      <c r="L366" s="25"/>
      <c r="M366" s="25"/>
      <c r="N366" s="25"/>
      <c r="Q366" s="1">
        <v>42369</v>
      </c>
    </row>
    <row r="367" spans="4:17" x14ac:dyDescent="0.3">
      <c r="D367" s="34">
        <v>42449</v>
      </c>
      <c r="E367" s="30" t="s">
        <v>10905</v>
      </c>
      <c r="F367" s="31" t="s">
        <v>10963</v>
      </c>
      <c r="G367" s="32" t="s">
        <v>10883</v>
      </c>
      <c r="H367" s="35"/>
      <c r="I367" t="str">
        <f t="shared" si="5"/>
        <v>No</v>
      </c>
      <c r="J367" s="25"/>
      <c r="K367" s="25"/>
      <c r="L367" s="25"/>
      <c r="M367" s="25"/>
      <c r="N367" s="25"/>
      <c r="Q367" s="1">
        <v>42370</v>
      </c>
    </row>
    <row r="368" spans="4:17" x14ac:dyDescent="0.3">
      <c r="D368" s="34">
        <v>42449</v>
      </c>
      <c r="E368" s="30" t="s">
        <v>10905</v>
      </c>
      <c r="F368" s="31" t="s">
        <v>10958</v>
      </c>
      <c r="G368" s="32" t="s">
        <v>10959</v>
      </c>
      <c r="H368" s="35"/>
      <c r="I368" t="str">
        <f t="shared" si="5"/>
        <v>No</v>
      </c>
      <c r="J368" s="25"/>
      <c r="K368" s="25"/>
      <c r="L368" s="25"/>
      <c r="M368" s="25"/>
      <c r="N368" s="25"/>
      <c r="Q368" s="1">
        <v>42371</v>
      </c>
    </row>
    <row r="369" spans="4:17" x14ac:dyDescent="0.3">
      <c r="D369" s="34">
        <v>42452</v>
      </c>
      <c r="E369" s="30" t="s">
        <v>10884</v>
      </c>
      <c r="F369" s="31" t="s">
        <v>10950</v>
      </c>
      <c r="G369" s="32" t="s">
        <v>10927</v>
      </c>
      <c r="H369" s="35"/>
      <c r="I369" t="str">
        <f t="shared" si="5"/>
        <v>No</v>
      </c>
      <c r="J369" s="25"/>
      <c r="K369" s="25"/>
      <c r="L369" s="25"/>
      <c r="M369" s="25"/>
      <c r="N369" s="25"/>
      <c r="Q369" s="1">
        <v>42372</v>
      </c>
    </row>
    <row r="370" spans="4:17" x14ac:dyDescent="0.3">
      <c r="D370" s="34">
        <v>42453</v>
      </c>
      <c r="E370" s="30" t="s">
        <v>10873</v>
      </c>
      <c r="F370" s="31" t="s">
        <v>10971</v>
      </c>
      <c r="G370" s="32" t="s">
        <v>10883</v>
      </c>
      <c r="H370" s="35"/>
      <c r="I370" t="str">
        <f t="shared" si="5"/>
        <v>No</v>
      </c>
      <c r="J370" s="25"/>
      <c r="K370" s="25"/>
      <c r="L370" s="25"/>
      <c r="M370" s="25"/>
      <c r="N370" s="25"/>
      <c r="Q370" s="1">
        <v>42373</v>
      </c>
    </row>
    <row r="371" spans="4:17" x14ac:dyDescent="0.3">
      <c r="D371" s="34">
        <v>42453</v>
      </c>
      <c r="E371" s="30" t="s">
        <v>10873</v>
      </c>
      <c r="F371" s="31" t="s">
        <v>10951</v>
      </c>
      <c r="G371" s="32" t="s">
        <v>10875</v>
      </c>
      <c r="H371" s="35"/>
      <c r="I371" t="str">
        <f t="shared" si="5"/>
        <v>No</v>
      </c>
      <c r="J371" s="25"/>
      <c r="K371" s="25"/>
      <c r="L371" s="25"/>
      <c r="M371" s="25"/>
      <c r="N371" s="25"/>
      <c r="Q371" s="1">
        <v>42374</v>
      </c>
    </row>
    <row r="372" spans="4:17" x14ac:dyDescent="0.3">
      <c r="D372" s="34">
        <v>42454</v>
      </c>
      <c r="E372" s="30" t="s">
        <v>10892</v>
      </c>
      <c r="F372" s="31" t="s">
        <v>10974</v>
      </c>
      <c r="G372" s="32" t="s">
        <v>10894</v>
      </c>
      <c r="H372" s="35" t="s">
        <v>10975</v>
      </c>
      <c r="I372" t="str">
        <f t="shared" si="5"/>
        <v>No</v>
      </c>
      <c r="J372" s="25"/>
      <c r="K372" s="25"/>
      <c r="L372" s="25"/>
      <c r="M372" s="25"/>
      <c r="N372" s="25"/>
      <c r="Q372" s="1">
        <v>42375</v>
      </c>
    </row>
    <row r="373" spans="4:17" x14ac:dyDescent="0.3">
      <c r="D373" s="34">
        <v>42454</v>
      </c>
      <c r="E373" s="30" t="s">
        <v>10892</v>
      </c>
      <c r="F373" s="31" t="s">
        <v>10960</v>
      </c>
      <c r="G373" s="32" t="s">
        <v>10904</v>
      </c>
      <c r="H373" s="35" t="s">
        <v>2738</v>
      </c>
      <c r="I373" t="str">
        <f t="shared" si="5"/>
        <v>No</v>
      </c>
      <c r="J373" s="25"/>
      <c r="K373" s="25"/>
      <c r="L373" s="25"/>
      <c r="M373" s="25"/>
      <c r="N373" s="25"/>
      <c r="Q373" s="1">
        <v>42376</v>
      </c>
    </row>
    <row r="374" spans="4:17" ht="28.8" x14ac:dyDescent="0.3">
      <c r="D374" s="34">
        <v>42454</v>
      </c>
      <c r="E374" s="30" t="s">
        <v>10892</v>
      </c>
      <c r="F374" s="31" t="s">
        <v>11196</v>
      </c>
      <c r="G374" s="32" t="s">
        <v>10894</v>
      </c>
      <c r="H374" s="35" t="s">
        <v>10962</v>
      </c>
      <c r="I374" t="str">
        <f t="shared" si="5"/>
        <v>No</v>
      </c>
      <c r="J374" s="25"/>
      <c r="K374" s="25"/>
      <c r="L374" s="25"/>
      <c r="M374" s="25"/>
      <c r="N374" s="25"/>
      <c r="Q374" s="1">
        <v>42377</v>
      </c>
    </row>
    <row r="375" spans="4:17" x14ac:dyDescent="0.3">
      <c r="D375" s="34">
        <v>42455</v>
      </c>
      <c r="E375" s="30" t="s">
        <v>10878</v>
      </c>
      <c r="F375" s="31" t="s">
        <v>10976</v>
      </c>
      <c r="G375" s="32" t="s">
        <v>10883</v>
      </c>
      <c r="H375" s="35"/>
      <c r="I375" t="str">
        <f t="shared" si="5"/>
        <v>No</v>
      </c>
      <c r="J375" s="25"/>
      <c r="K375" s="25"/>
      <c r="L375" s="25"/>
      <c r="M375" s="25"/>
      <c r="N375" s="25"/>
      <c r="Q375" s="1">
        <v>42378</v>
      </c>
    </row>
    <row r="376" spans="4:17" ht="28.8" x14ac:dyDescent="0.3">
      <c r="D376" s="34">
        <v>42455</v>
      </c>
      <c r="E376" s="30" t="s">
        <v>10878</v>
      </c>
      <c r="F376" s="31" t="s">
        <v>10961</v>
      </c>
      <c r="G376" s="32" t="s">
        <v>10894</v>
      </c>
      <c r="H376" s="35" t="s">
        <v>10962</v>
      </c>
      <c r="I376" t="str">
        <f t="shared" si="5"/>
        <v>No</v>
      </c>
      <c r="J376" s="25"/>
      <c r="K376" s="25"/>
      <c r="L376" s="25"/>
      <c r="M376" s="25"/>
      <c r="N376" s="25"/>
      <c r="Q376" s="1">
        <v>42379</v>
      </c>
    </row>
    <row r="377" spans="4:17" x14ac:dyDescent="0.3">
      <c r="D377" s="34">
        <v>42456</v>
      </c>
      <c r="E377" s="30" t="s">
        <v>10905</v>
      </c>
      <c r="F377" s="31" t="s">
        <v>10978</v>
      </c>
      <c r="G377" s="32" t="s">
        <v>10935</v>
      </c>
      <c r="H377" s="35"/>
      <c r="I377" t="str">
        <f t="shared" si="5"/>
        <v>No</v>
      </c>
      <c r="J377" s="25"/>
      <c r="K377" s="25"/>
      <c r="L377" s="25"/>
      <c r="M377" s="25"/>
      <c r="N377" s="25"/>
      <c r="Q377" s="1">
        <v>42380</v>
      </c>
    </row>
    <row r="378" spans="4:17" ht="15" thickBot="1" x14ac:dyDescent="0.35">
      <c r="D378" s="34">
        <v>42457</v>
      </c>
      <c r="E378" s="30" t="s">
        <v>10895</v>
      </c>
      <c r="F378" s="31" t="s">
        <v>10979</v>
      </c>
      <c r="G378" s="32" t="s">
        <v>10935</v>
      </c>
      <c r="H378" s="35"/>
      <c r="I378" t="str">
        <f t="shared" si="5"/>
        <v>No</v>
      </c>
      <c r="J378" s="25"/>
      <c r="K378" s="25"/>
      <c r="L378" s="25"/>
      <c r="M378" s="25"/>
      <c r="N378" s="25"/>
      <c r="Q378" s="1">
        <v>42381</v>
      </c>
    </row>
    <row r="379" spans="4:17" ht="15" thickBot="1" x14ac:dyDescent="0.35">
      <c r="D379" s="34">
        <v>42457</v>
      </c>
      <c r="E379" s="30" t="s">
        <v>10895</v>
      </c>
      <c r="F379" s="31" t="s">
        <v>10966</v>
      </c>
      <c r="G379" s="32" t="s">
        <v>10894</v>
      </c>
      <c r="H379" s="35" t="s">
        <v>10933</v>
      </c>
      <c r="I379" t="str">
        <f t="shared" si="5"/>
        <v>No</v>
      </c>
      <c r="J379" s="26"/>
      <c r="K379" s="27"/>
      <c r="L379" s="28"/>
      <c r="M379" s="29"/>
      <c r="N379" s="29"/>
      <c r="Q379" s="1">
        <v>42382</v>
      </c>
    </row>
    <row r="380" spans="4:17" ht="28.8" x14ac:dyDescent="0.3">
      <c r="D380" s="34">
        <v>42459</v>
      </c>
      <c r="E380" s="30" t="s">
        <v>10884</v>
      </c>
      <c r="F380" s="31" t="s">
        <v>10964</v>
      </c>
      <c r="G380" s="32" t="s">
        <v>10904</v>
      </c>
      <c r="H380" s="35" t="s">
        <v>8546</v>
      </c>
      <c r="I380" t="str">
        <f t="shared" si="5"/>
        <v>No</v>
      </c>
      <c r="J380" s="25"/>
      <c r="K380" s="25"/>
      <c r="L380" s="25"/>
      <c r="M380" s="25"/>
      <c r="N380" s="25"/>
      <c r="Q380" s="1">
        <v>42383</v>
      </c>
    </row>
    <row r="381" spans="4:17" x14ac:dyDescent="0.3">
      <c r="D381" s="34">
        <v>42459</v>
      </c>
      <c r="E381" s="30" t="s">
        <v>10884</v>
      </c>
      <c r="F381" s="31" t="s">
        <v>10965</v>
      </c>
      <c r="G381" s="32" t="s">
        <v>10890</v>
      </c>
      <c r="H381" s="35"/>
      <c r="I381" t="str">
        <f t="shared" si="5"/>
        <v>No</v>
      </c>
      <c r="J381" s="25"/>
      <c r="K381" s="25"/>
      <c r="L381" s="25"/>
      <c r="M381" s="25"/>
      <c r="N381" s="25"/>
      <c r="Q381" s="1">
        <v>42384</v>
      </c>
    </row>
    <row r="382" spans="4:17" x14ac:dyDescent="0.3">
      <c r="D382" s="34">
        <v>42459</v>
      </c>
      <c r="E382" s="30" t="s">
        <v>10884</v>
      </c>
      <c r="F382" s="31" t="s">
        <v>10967</v>
      </c>
      <c r="G382" s="32" t="s">
        <v>10904</v>
      </c>
      <c r="H382" s="35" t="s">
        <v>10968</v>
      </c>
      <c r="I382" t="str">
        <f t="shared" si="5"/>
        <v>No</v>
      </c>
      <c r="J382" s="25"/>
      <c r="K382" s="25"/>
      <c r="L382" s="25"/>
      <c r="M382" s="25"/>
      <c r="N382" s="25"/>
      <c r="Q382" s="1">
        <v>42385</v>
      </c>
    </row>
    <row r="383" spans="4:17" ht="20.399999999999999" x14ac:dyDescent="0.3">
      <c r="D383" s="34">
        <v>42460</v>
      </c>
      <c r="E383" s="30" t="s">
        <v>10873</v>
      </c>
      <c r="F383" s="31" t="s">
        <v>10969</v>
      </c>
      <c r="G383" s="32" t="s">
        <v>10894</v>
      </c>
      <c r="H383" s="35" t="s">
        <v>11197</v>
      </c>
      <c r="I383" t="str">
        <f t="shared" si="5"/>
        <v>No</v>
      </c>
      <c r="J383" s="25"/>
      <c r="K383" s="25"/>
      <c r="L383" s="25"/>
      <c r="M383" s="25"/>
      <c r="N383" s="25"/>
      <c r="Q383" s="1">
        <v>42386</v>
      </c>
    </row>
    <row r="384" spans="4:17" x14ac:dyDescent="0.3">
      <c r="D384" s="34">
        <v>42461</v>
      </c>
      <c r="E384" s="30" t="s">
        <v>10892</v>
      </c>
      <c r="F384" s="31" t="s">
        <v>11198</v>
      </c>
      <c r="G384" s="32" t="s">
        <v>10914</v>
      </c>
      <c r="H384" s="35" t="s">
        <v>50</v>
      </c>
      <c r="I384" t="str">
        <f t="shared" si="5"/>
        <v>No</v>
      </c>
      <c r="J384" s="25"/>
      <c r="K384" s="25"/>
      <c r="L384" s="25"/>
      <c r="M384" s="25"/>
      <c r="N384" s="25"/>
      <c r="Q384" s="1">
        <v>42387</v>
      </c>
    </row>
    <row r="385" spans="4:17" x14ac:dyDescent="0.3">
      <c r="D385" s="34">
        <v>42462</v>
      </c>
      <c r="E385" s="30" t="s">
        <v>10878</v>
      </c>
      <c r="F385" s="31" t="s">
        <v>10972</v>
      </c>
      <c r="G385" s="32" t="s">
        <v>10914</v>
      </c>
      <c r="H385" s="35" t="s">
        <v>50</v>
      </c>
      <c r="I385" t="str">
        <f t="shared" si="5"/>
        <v>No</v>
      </c>
      <c r="J385" s="25"/>
      <c r="K385" s="25"/>
      <c r="L385" s="25"/>
      <c r="M385" s="25"/>
      <c r="N385" s="25"/>
      <c r="Q385" s="1">
        <v>42388</v>
      </c>
    </row>
    <row r="386" spans="4:17" x14ac:dyDescent="0.3">
      <c r="D386" s="34">
        <v>42466</v>
      </c>
      <c r="E386" s="30" t="s">
        <v>10884</v>
      </c>
      <c r="F386" s="31" t="s">
        <v>10980</v>
      </c>
      <c r="G386" s="32" t="s">
        <v>10890</v>
      </c>
      <c r="H386" s="35"/>
      <c r="I386" t="str">
        <f t="shared" si="5"/>
        <v>No</v>
      </c>
      <c r="J386" s="25"/>
      <c r="K386" s="25"/>
      <c r="L386" s="25"/>
      <c r="M386" s="25"/>
      <c r="N386" s="25"/>
      <c r="Q386" s="1">
        <v>42389</v>
      </c>
    </row>
    <row r="387" spans="4:17" x14ac:dyDescent="0.3">
      <c r="D387" s="34">
        <v>42472</v>
      </c>
      <c r="E387" s="30" t="s">
        <v>10881</v>
      </c>
      <c r="F387" s="31" t="s">
        <v>10987</v>
      </c>
      <c r="G387" s="32" t="s">
        <v>10890</v>
      </c>
      <c r="H387" s="35"/>
      <c r="I387" t="str">
        <f t="shared" ref="I387:I450" si="6">_xlfn.XLOOKUP(D387,$J$2:$J$48,$O$2:$O$48,"No")</f>
        <v>No</v>
      </c>
      <c r="J387" s="25"/>
      <c r="K387" s="25"/>
      <c r="L387" s="25"/>
      <c r="M387" s="25"/>
      <c r="N387" s="25"/>
      <c r="Q387" s="1">
        <v>42390</v>
      </c>
    </row>
    <row r="388" spans="4:17" x14ac:dyDescent="0.3">
      <c r="D388" s="34">
        <v>42473</v>
      </c>
      <c r="E388" s="30" t="s">
        <v>10884</v>
      </c>
      <c r="F388" s="31" t="s">
        <v>10986</v>
      </c>
      <c r="G388" s="32" t="s">
        <v>10890</v>
      </c>
      <c r="H388" s="35"/>
      <c r="I388" t="str">
        <f t="shared" si="6"/>
        <v>No</v>
      </c>
      <c r="J388" s="25"/>
      <c r="K388" s="25"/>
      <c r="L388" s="25"/>
      <c r="M388" s="25"/>
      <c r="N388" s="25"/>
      <c r="Q388" s="1">
        <v>42391</v>
      </c>
    </row>
    <row r="389" spans="4:17" x14ac:dyDescent="0.3">
      <c r="D389" s="34">
        <v>42475</v>
      </c>
      <c r="E389" s="30" t="s">
        <v>10892</v>
      </c>
      <c r="F389" s="31" t="s">
        <v>10991</v>
      </c>
      <c r="G389" s="32" t="s">
        <v>10914</v>
      </c>
      <c r="H389" s="35" t="s">
        <v>10962</v>
      </c>
      <c r="I389" t="str">
        <f t="shared" si="6"/>
        <v>No</v>
      </c>
      <c r="J389" s="25"/>
      <c r="K389" s="25"/>
      <c r="L389" s="25"/>
      <c r="M389" s="25"/>
      <c r="N389" s="25"/>
      <c r="Q389" s="1">
        <v>42392</v>
      </c>
    </row>
    <row r="390" spans="4:17" x14ac:dyDescent="0.3">
      <c r="D390" s="34">
        <v>42475</v>
      </c>
      <c r="E390" s="30" t="s">
        <v>10892</v>
      </c>
      <c r="F390" s="31" t="s">
        <v>11199</v>
      </c>
      <c r="G390" s="32" t="s">
        <v>10894</v>
      </c>
      <c r="H390" s="35" t="s">
        <v>10993</v>
      </c>
      <c r="I390" t="str">
        <f t="shared" si="6"/>
        <v>No</v>
      </c>
      <c r="J390" s="25"/>
      <c r="K390" s="25"/>
      <c r="L390" s="25"/>
      <c r="M390" s="25"/>
      <c r="N390" s="25"/>
      <c r="Q390" s="1">
        <v>42393</v>
      </c>
    </row>
    <row r="391" spans="4:17" x14ac:dyDescent="0.3">
      <c r="D391" s="34">
        <v>42476</v>
      </c>
      <c r="E391" s="30" t="s">
        <v>10878</v>
      </c>
      <c r="F391" s="31" t="s">
        <v>10992</v>
      </c>
      <c r="G391" s="32" t="s">
        <v>10894</v>
      </c>
      <c r="H391" s="35" t="s">
        <v>10993</v>
      </c>
      <c r="I391" t="str">
        <f t="shared" si="6"/>
        <v>No</v>
      </c>
      <c r="J391" s="25"/>
      <c r="K391" s="25"/>
      <c r="L391" s="25"/>
      <c r="M391" s="25"/>
      <c r="N391" s="25"/>
      <c r="Q391" s="1">
        <v>42394</v>
      </c>
    </row>
    <row r="392" spans="4:17" x14ac:dyDescent="0.3">
      <c r="D392" s="34">
        <v>42478</v>
      </c>
      <c r="E392" s="30" t="s">
        <v>10895</v>
      </c>
      <c r="F392" s="31" t="s">
        <v>10990</v>
      </c>
      <c r="G392" s="32" t="s">
        <v>10890</v>
      </c>
      <c r="H392" s="35"/>
      <c r="I392" t="str">
        <f t="shared" si="6"/>
        <v>No</v>
      </c>
      <c r="J392" s="25"/>
      <c r="K392" s="25"/>
      <c r="L392" s="25"/>
      <c r="M392" s="25"/>
      <c r="N392" s="25"/>
      <c r="Q392" s="1">
        <v>42395</v>
      </c>
    </row>
    <row r="393" spans="4:17" x14ac:dyDescent="0.3">
      <c r="D393" s="34">
        <v>42478</v>
      </c>
      <c r="E393" s="30" t="s">
        <v>10895</v>
      </c>
      <c r="F393" s="31" t="s">
        <v>10994</v>
      </c>
      <c r="G393" s="32" t="s">
        <v>10894</v>
      </c>
      <c r="H393" s="35" t="s">
        <v>10995</v>
      </c>
      <c r="I393" t="str">
        <f t="shared" si="6"/>
        <v>No</v>
      </c>
      <c r="J393" s="25"/>
      <c r="K393" s="25"/>
      <c r="L393" s="25"/>
      <c r="M393" s="25"/>
      <c r="N393" s="25"/>
      <c r="Q393" s="1">
        <v>42396</v>
      </c>
    </row>
    <row r="394" spans="4:17" x14ac:dyDescent="0.3">
      <c r="D394" s="34">
        <v>42478</v>
      </c>
      <c r="E394" s="30" t="s">
        <v>10895</v>
      </c>
      <c r="F394" s="31" t="s">
        <v>10996</v>
      </c>
      <c r="G394" s="32" t="s">
        <v>10908</v>
      </c>
      <c r="H394" s="35"/>
      <c r="I394" t="str">
        <f t="shared" si="6"/>
        <v>No</v>
      </c>
      <c r="J394" s="25"/>
      <c r="K394" s="25"/>
      <c r="L394" s="25"/>
      <c r="M394" s="25"/>
      <c r="N394" s="25"/>
      <c r="Q394" s="1">
        <v>42397</v>
      </c>
    </row>
    <row r="395" spans="4:17" x14ac:dyDescent="0.3">
      <c r="D395" s="34">
        <v>42481</v>
      </c>
      <c r="E395" s="30" t="s">
        <v>10873</v>
      </c>
      <c r="F395" s="31" t="s">
        <v>10997</v>
      </c>
      <c r="G395" s="32" t="s">
        <v>10894</v>
      </c>
      <c r="H395" s="35" t="s">
        <v>100</v>
      </c>
      <c r="I395" t="str">
        <f t="shared" si="6"/>
        <v>No</v>
      </c>
      <c r="J395" s="25"/>
      <c r="K395" s="25"/>
      <c r="L395" s="25"/>
      <c r="M395" s="25"/>
      <c r="N395" s="25"/>
      <c r="Q395" s="1">
        <v>42398</v>
      </c>
    </row>
    <row r="396" spans="4:17" x14ac:dyDescent="0.3">
      <c r="D396" s="34">
        <v>42482</v>
      </c>
      <c r="E396" s="30" t="s">
        <v>10892</v>
      </c>
      <c r="F396" s="31" t="s">
        <v>10973</v>
      </c>
      <c r="G396" s="32" t="s">
        <v>10875</v>
      </c>
      <c r="H396" s="35"/>
      <c r="I396" t="str">
        <f t="shared" si="6"/>
        <v>No</v>
      </c>
      <c r="J396" s="25"/>
      <c r="K396" s="25"/>
      <c r="L396" s="25"/>
      <c r="M396" s="25"/>
      <c r="N396" s="25"/>
      <c r="Q396" s="1">
        <v>42399</v>
      </c>
    </row>
    <row r="397" spans="4:17" x14ac:dyDescent="0.3">
      <c r="D397" s="34">
        <v>42482</v>
      </c>
      <c r="E397" s="30" t="s">
        <v>10892</v>
      </c>
      <c r="F397" s="31" t="s">
        <v>10998</v>
      </c>
      <c r="G397" s="32" t="s">
        <v>10914</v>
      </c>
      <c r="H397" s="35" t="s">
        <v>646</v>
      </c>
      <c r="I397" t="str">
        <f t="shared" si="6"/>
        <v>No</v>
      </c>
      <c r="J397" s="25"/>
      <c r="K397" s="25"/>
      <c r="L397" s="25"/>
      <c r="M397" s="25"/>
      <c r="N397" s="25"/>
      <c r="Q397" s="1">
        <v>42400</v>
      </c>
    </row>
    <row r="398" spans="4:17" x14ac:dyDescent="0.3">
      <c r="D398" s="34">
        <v>42483</v>
      </c>
      <c r="E398" s="30" t="s">
        <v>10878</v>
      </c>
      <c r="F398" s="31" t="s">
        <v>10977</v>
      </c>
      <c r="G398" s="32" t="s">
        <v>10875</v>
      </c>
      <c r="H398" s="35"/>
      <c r="I398" t="str">
        <f t="shared" si="6"/>
        <v>No</v>
      </c>
      <c r="J398" s="25"/>
      <c r="K398" s="25"/>
      <c r="L398" s="25"/>
      <c r="M398" s="25"/>
      <c r="N398" s="25"/>
      <c r="Q398" s="1">
        <v>42401</v>
      </c>
    </row>
    <row r="399" spans="4:17" x14ac:dyDescent="0.3">
      <c r="D399" s="34">
        <v>42485</v>
      </c>
      <c r="E399" s="30" t="s">
        <v>10895</v>
      </c>
      <c r="F399" s="31" t="s">
        <v>11002</v>
      </c>
      <c r="G399" s="32" t="s">
        <v>10904</v>
      </c>
      <c r="H399" s="35" t="s">
        <v>8546</v>
      </c>
      <c r="I399" t="str">
        <f t="shared" si="6"/>
        <v>No</v>
      </c>
      <c r="J399" s="25"/>
      <c r="K399" s="25"/>
      <c r="L399" s="25"/>
      <c r="M399" s="25"/>
      <c r="N399" s="25"/>
      <c r="Q399" s="1">
        <v>42402</v>
      </c>
    </row>
    <row r="400" spans="4:17" x14ac:dyDescent="0.3">
      <c r="D400" s="34">
        <v>42485</v>
      </c>
      <c r="E400" s="30" t="s">
        <v>10895</v>
      </c>
      <c r="F400" s="31" t="s">
        <v>11003</v>
      </c>
      <c r="G400" s="32" t="s">
        <v>10894</v>
      </c>
      <c r="H400" s="35" t="s">
        <v>1488</v>
      </c>
      <c r="I400" t="str">
        <f t="shared" si="6"/>
        <v>No</v>
      </c>
      <c r="J400" s="25"/>
      <c r="K400" s="25"/>
      <c r="L400" s="25"/>
      <c r="M400" s="25"/>
      <c r="N400" s="25"/>
      <c r="Q400" s="1">
        <v>42403</v>
      </c>
    </row>
    <row r="401" spans="4:17" x14ac:dyDescent="0.3">
      <c r="D401" s="34">
        <v>42485</v>
      </c>
      <c r="E401" s="30" t="s">
        <v>10895</v>
      </c>
      <c r="F401" s="31" t="s">
        <v>11003</v>
      </c>
      <c r="G401" s="32" t="s">
        <v>10894</v>
      </c>
      <c r="H401" s="35" t="s">
        <v>354</v>
      </c>
      <c r="I401" t="str">
        <f t="shared" si="6"/>
        <v>No</v>
      </c>
      <c r="J401" s="25"/>
      <c r="K401" s="25"/>
      <c r="L401" s="25"/>
      <c r="M401" s="25"/>
      <c r="N401" s="25"/>
      <c r="Q401" s="1">
        <v>42404</v>
      </c>
    </row>
    <row r="402" spans="4:17" x14ac:dyDescent="0.3">
      <c r="D402" s="34">
        <v>42485</v>
      </c>
      <c r="E402" s="30" t="s">
        <v>10895</v>
      </c>
      <c r="F402" s="31" t="s">
        <v>10894</v>
      </c>
      <c r="G402" s="32" t="s">
        <v>10894</v>
      </c>
      <c r="H402" s="35" t="s">
        <v>1271</v>
      </c>
      <c r="I402" t="str">
        <f t="shared" si="6"/>
        <v>No</v>
      </c>
      <c r="J402" s="25"/>
      <c r="K402" s="25"/>
      <c r="L402" s="25"/>
      <c r="M402" s="25"/>
      <c r="N402" s="25"/>
      <c r="Q402" s="1">
        <v>42405</v>
      </c>
    </row>
    <row r="403" spans="4:17" x14ac:dyDescent="0.3">
      <c r="D403" s="34">
        <v>42486</v>
      </c>
      <c r="E403" s="30" t="s">
        <v>10881</v>
      </c>
      <c r="F403" s="31" t="s">
        <v>11003</v>
      </c>
      <c r="G403" s="32" t="s">
        <v>10888</v>
      </c>
      <c r="H403" s="35" t="s">
        <v>50</v>
      </c>
      <c r="I403" t="str">
        <f t="shared" si="6"/>
        <v>No</v>
      </c>
      <c r="J403" s="25"/>
      <c r="K403" s="25"/>
      <c r="L403" s="25"/>
      <c r="M403" s="25"/>
      <c r="N403" s="25"/>
      <c r="Q403" s="1">
        <v>42406</v>
      </c>
    </row>
    <row r="404" spans="4:17" x14ac:dyDescent="0.3">
      <c r="D404" s="34">
        <v>42486</v>
      </c>
      <c r="E404" s="30" t="s">
        <v>10881</v>
      </c>
      <c r="F404" s="31" t="s">
        <v>10894</v>
      </c>
      <c r="G404" s="32" t="s">
        <v>10904</v>
      </c>
      <c r="H404" s="35" t="s">
        <v>1271</v>
      </c>
      <c r="I404" t="str">
        <f t="shared" si="6"/>
        <v>No</v>
      </c>
      <c r="J404" s="25"/>
      <c r="K404" s="25"/>
      <c r="L404" s="25"/>
      <c r="M404" s="25"/>
      <c r="N404" s="25"/>
      <c r="Q404" s="1">
        <v>42407</v>
      </c>
    </row>
    <row r="405" spans="4:17" ht="28.8" x14ac:dyDescent="0.3">
      <c r="D405" s="34">
        <v>42487</v>
      </c>
      <c r="E405" s="30" t="s">
        <v>10884</v>
      </c>
      <c r="F405" s="31" t="s">
        <v>10999</v>
      </c>
      <c r="G405" s="32" t="s">
        <v>10890</v>
      </c>
      <c r="H405" s="35"/>
      <c r="I405" t="str">
        <f t="shared" si="6"/>
        <v>No</v>
      </c>
      <c r="J405" s="25"/>
      <c r="K405" s="25"/>
      <c r="L405" s="25"/>
      <c r="M405" s="25"/>
      <c r="N405" s="25"/>
      <c r="Q405" s="1">
        <v>42408</v>
      </c>
    </row>
    <row r="406" spans="4:17" ht="28.8" x14ac:dyDescent="0.3">
      <c r="D406" s="34">
        <v>42488</v>
      </c>
      <c r="E406" s="30" t="s">
        <v>10873</v>
      </c>
      <c r="F406" s="31" t="s">
        <v>11001</v>
      </c>
      <c r="G406" s="32" t="s">
        <v>10890</v>
      </c>
      <c r="H406" s="35"/>
      <c r="I406" t="str">
        <f t="shared" si="6"/>
        <v>No</v>
      </c>
      <c r="J406" s="25"/>
      <c r="K406" s="25"/>
      <c r="L406" s="25"/>
      <c r="M406" s="25"/>
      <c r="N406" s="25"/>
      <c r="Q406" s="1">
        <v>42409</v>
      </c>
    </row>
    <row r="407" spans="4:17" x14ac:dyDescent="0.3">
      <c r="D407" s="34">
        <v>42489</v>
      </c>
      <c r="E407" s="30" t="s">
        <v>10892</v>
      </c>
      <c r="F407" s="31" t="s">
        <v>10981</v>
      </c>
      <c r="G407" s="32" t="s">
        <v>10886</v>
      </c>
      <c r="H407" s="35"/>
      <c r="I407" t="str">
        <f t="shared" si="6"/>
        <v>No</v>
      </c>
      <c r="J407" s="25"/>
      <c r="K407" s="25"/>
      <c r="L407" s="25"/>
      <c r="M407" s="25"/>
      <c r="N407" s="25"/>
      <c r="Q407" s="1">
        <v>42410</v>
      </c>
    </row>
    <row r="408" spans="4:17" x14ac:dyDescent="0.3">
      <c r="D408" s="34">
        <v>42489</v>
      </c>
      <c r="E408" s="30" t="s">
        <v>10892</v>
      </c>
      <c r="F408" s="31" t="s">
        <v>11002</v>
      </c>
      <c r="G408" s="32" t="s">
        <v>10894</v>
      </c>
      <c r="H408" s="35" t="s">
        <v>134</v>
      </c>
      <c r="I408" t="str">
        <f t="shared" si="6"/>
        <v>No</v>
      </c>
      <c r="J408" s="25"/>
      <c r="K408" s="25"/>
      <c r="L408" s="25"/>
      <c r="M408" s="25"/>
      <c r="N408" s="25"/>
      <c r="Q408" s="1">
        <v>42411</v>
      </c>
    </row>
    <row r="409" spans="4:17" x14ac:dyDescent="0.3">
      <c r="D409" s="34">
        <v>42489</v>
      </c>
      <c r="E409" s="30" t="s">
        <v>10892</v>
      </c>
      <c r="F409" s="31" t="s">
        <v>11002</v>
      </c>
      <c r="G409" s="32" t="s">
        <v>10904</v>
      </c>
      <c r="H409" s="35" t="s">
        <v>241</v>
      </c>
      <c r="I409" t="str">
        <f t="shared" si="6"/>
        <v>No</v>
      </c>
      <c r="J409" s="25"/>
      <c r="K409" s="25"/>
      <c r="L409" s="25"/>
      <c r="M409" s="25"/>
      <c r="N409" s="25"/>
      <c r="Q409" s="1">
        <v>42412</v>
      </c>
    </row>
    <row r="410" spans="4:17" x14ac:dyDescent="0.3">
      <c r="D410" s="34">
        <v>42490</v>
      </c>
      <c r="E410" s="30" t="s">
        <v>10878</v>
      </c>
      <c r="F410" s="31" t="s">
        <v>10982</v>
      </c>
      <c r="G410" s="32" t="s">
        <v>10875</v>
      </c>
      <c r="H410" s="35"/>
      <c r="I410" t="str">
        <f t="shared" si="6"/>
        <v>No</v>
      </c>
      <c r="J410" s="25"/>
      <c r="K410" s="25"/>
      <c r="L410" s="25"/>
      <c r="M410" s="25"/>
      <c r="N410" s="25"/>
      <c r="Q410" s="1">
        <v>42413</v>
      </c>
    </row>
    <row r="411" spans="4:17" x14ac:dyDescent="0.3">
      <c r="D411" s="34">
        <v>42490</v>
      </c>
      <c r="E411" s="30" t="s">
        <v>10878</v>
      </c>
      <c r="F411" s="31" t="s">
        <v>10983</v>
      </c>
      <c r="G411" s="32" t="s">
        <v>10886</v>
      </c>
      <c r="H411" s="35"/>
      <c r="I411" t="str">
        <f t="shared" si="6"/>
        <v>No</v>
      </c>
      <c r="J411" s="25"/>
      <c r="K411" s="25"/>
      <c r="L411" s="25"/>
      <c r="M411" s="25"/>
      <c r="N411" s="25"/>
      <c r="Q411" s="1">
        <v>42414</v>
      </c>
    </row>
    <row r="412" spans="4:17" x14ac:dyDescent="0.3">
      <c r="D412" s="34">
        <v>42491</v>
      </c>
      <c r="E412" s="30" t="s">
        <v>10905</v>
      </c>
      <c r="F412" s="31" t="s">
        <v>10984</v>
      </c>
      <c r="G412" s="32" t="s">
        <v>10886</v>
      </c>
      <c r="H412" s="35"/>
      <c r="I412" t="str">
        <f t="shared" si="6"/>
        <v>No</v>
      </c>
      <c r="J412" s="25"/>
      <c r="K412" s="25"/>
      <c r="L412" s="25"/>
      <c r="M412" s="25"/>
      <c r="N412" s="25"/>
      <c r="Q412" s="1">
        <v>42415</v>
      </c>
    </row>
    <row r="413" spans="4:17" x14ac:dyDescent="0.3">
      <c r="D413" s="34">
        <v>42491</v>
      </c>
      <c r="E413" s="30" t="s">
        <v>10905</v>
      </c>
      <c r="F413" s="31" t="s">
        <v>11007</v>
      </c>
      <c r="G413" s="32" t="s">
        <v>10890</v>
      </c>
      <c r="H413" s="35"/>
      <c r="I413" t="str">
        <f t="shared" si="6"/>
        <v>No</v>
      </c>
      <c r="J413" s="25"/>
      <c r="K413" s="25"/>
      <c r="L413" s="25"/>
      <c r="M413" s="25"/>
      <c r="N413" s="25"/>
      <c r="Q413" s="1">
        <v>42416</v>
      </c>
    </row>
    <row r="414" spans="4:17" x14ac:dyDescent="0.3">
      <c r="D414" s="34">
        <v>42491</v>
      </c>
      <c r="E414" s="30" t="s">
        <v>10905</v>
      </c>
      <c r="F414" s="31" t="s">
        <v>11008</v>
      </c>
      <c r="G414" s="32" t="s">
        <v>10890</v>
      </c>
      <c r="H414" s="35"/>
      <c r="I414" t="str">
        <f t="shared" si="6"/>
        <v>No</v>
      </c>
      <c r="J414" s="25"/>
      <c r="K414" s="25"/>
      <c r="L414" s="25"/>
      <c r="M414" s="25"/>
      <c r="N414" s="25"/>
      <c r="Q414" s="1">
        <v>42417</v>
      </c>
    </row>
    <row r="415" spans="4:17" x14ac:dyDescent="0.3">
      <c r="D415" s="34">
        <v>42491</v>
      </c>
      <c r="E415" s="30" t="s">
        <v>10905</v>
      </c>
      <c r="F415" s="31" t="s">
        <v>11009</v>
      </c>
      <c r="G415" s="32" t="s">
        <v>10914</v>
      </c>
      <c r="H415" s="35" t="s">
        <v>10962</v>
      </c>
      <c r="I415" t="str">
        <f t="shared" si="6"/>
        <v>No</v>
      </c>
      <c r="J415" s="25"/>
      <c r="K415" s="25"/>
      <c r="L415" s="25"/>
      <c r="M415" s="25"/>
      <c r="N415" s="25"/>
      <c r="Q415" s="1">
        <v>42418</v>
      </c>
    </row>
    <row r="416" spans="4:17" ht="28.8" x14ac:dyDescent="0.3">
      <c r="D416" s="34">
        <v>42491</v>
      </c>
      <c r="E416" s="30" t="s">
        <v>10905</v>
      </c>
      <c r="F416" s="31" t="s">
        <v>11010</v>
      </c>
      <c r="G416" s="32" t="s">
        <v>10910</v>
      </c>
      <c r="H416" s="35"/>
      <c r="I416" t="str">
        <f t="shared" si="6"/>
        <v>No</v>
      </c>
      <c r="J416" s="25"/>
      <c r="K416" s="25"/>
      <c r="L416" s="25"/>
      <c r="M416" s="25"/>
      <c r="N416" s="25"/>
      <c r="Q416" s="1">
        <v>42419</v>
      </c>
    </row>
    <row r="417" spans="4:17" ht="28.8" x14ac:dyDescent="0.3">
      <c r="D417" s="34">
        <v>42491</v>
      </c>
      <c r="E417" s="30" t="s">
        <v>10905</v>
      </c>
      <c r="F417" s="31" t="s">
        <v>11011</v>
      </c>
      <c r="G417" s="32" t="s">
        <v>10910</v>
      </c>
      <c r="H417" s="35"/>
      <c r="I417" t="str">
        <f t="shared" si="6"/>
        <v>No</v>
      </c>
      <c r="J417" s="25"/>
      <c r="K417" s="25"/>
      <c r="L417" s="25"/>
      <c r="M417" s="25"/>
      <c r="N417" s="25"/>
      <c r="Q417" s="1">
        <v>42420</v>
      </c>
    </row>
    <row r="418" spans="4:17" ht="28.8" x14ac:dyDescent="0.3">
      <c r="D418" s="34">
        <v>42491</v>
      </c>
      <c r="E418" s="30" t="s">
        <v>10905</v>
      </c>
      <c r="F418" s="31" t="s">
        <v>11012</v>
      </c>
      <c r="G418" s="32" t="s">
        <v>10910</v>
      </c>
      <c r="H418" s="35"/>
      <c r="I418" t="str">
        <f t="shared" si="6"/>
        <v>No</v>
      </c>
      <c r="J418" s="25"/>
      <c r="K418" s="25"/>
      <c r="L418" s="25"/>
      <c r="M418" s="25"/>
      <c r="N418" s="25"/>
      <c r="Q418" s="1">
        <v>42421</v>
      </c>
    </row>
    <row r="419" spans="4:17" x14ac:dyDescent="0.3">
      <c r="D419" s="34">
        <v>42492</v>
      </c>
      <c r="E419" s="30" t="s">
        <v>10895</v>
      </c>
      <c r="F419" s="31" t="s">
        <v>10985</v>
      </c>
      <c r="G419" s="32" t="s">
        <v>10886</v>
      </c>
      <c r="H419" s="35"/>
      <c r="I419" t="str">
        <f t="shared" si="6"/>
        <v>No</v>
      </c>
      <c r="J419" s="25"/>
      <c r="K419" s="25"/>
      <c r="L419" s="25"/>
      <c r="M419" s="25"/>
      <c r="N419" s="25"/>
      <c r="Q419" s="1">
        <v>42422</v>
      </c>
    </row>
    <row r="420" spans="4:17" x14ac:dyDescent="0.3">
      <c r="D420" s="34">
        <v>42493</v>
      </c>
      <c r="E420" s="30" t="s">
        <v>10881</v>
      </c>
      <c r="F420" s="31" t="s">
        <v>11018</v>
      </c>
      <c r="G420" s="32" t="s">
        <v>10894</v>
      </c>
      <c r="H420" s="35" t="s">
        <v>250</v>
      </c>
      <c r="I420" t="str">
        <f t="shared" si="6"/>
        <v>No</v>
      </c>
      <c r="J420" s="25"/>
      <c r="K420" s="25"/>
      <c r="L420" s="25"/>
      <c r="M420" s="25"/>
      <c r="N420" s="25"/>
      <c r="Q420" s="1">
        <v>42423</v>
      </c>
    </row>
    <row r="421" spans="4:17" ht="28.8" x14ac:dyDescent="0.3">
      <c r="D421" s="34">
        <v>42493</v>
      </c>
      <c r="E421" s="30" t="s">
        <v>10881</v>
      </c>
      <c r="F421" s="31" t="s">
        <v>11019</v>
      </c>
      <c r="G421" s="32" t="s">
        <v>10890</v>
      </c>
      <c r="H421" s="35"/>
      <c r="I421" t="str">
        <f t="shared" si="6"/>
        <v>No</v>
      </c>
      <c r="J421" s="25"/>
      <c r="K421" s="25"/>
      <c r="L421" s="25"/>
      <c r="M421" s="25"/>
      <c r="N421" s="25"/>
      <c r="Q421" s="1">
        <v>42424</v>
      </c>
    </row>
    <row r="422" spans="4:17" x14ac:dyDescent="0.3">
      <c r="D422" s="34">
        <v>42494</v>
      </c>
      <c r="E422" s="30" t="s">
        <v>10884</v>
      </c>
      <c r="F422" s="31" t="s">
        <v>10988</v>
      </c>
      <c r="G422" s="32" t="s">
        <v>10989</v>
      </c>
      <c r="H422" s="35"/>
      <c r="I422" t="str">
        <f t="shared" si="6"/>
        <v>No</v>
      </c>
      <c r="J422" s="25"/>
      <c r="K422" s="25"/>
      <c r="L422" s="25"/>
      <c r="M422" s="25"/>
      <c r="N422" s="25"/>
      <c r="Q422" s="1">
        <v>42425</v>
      </c>
    </row>
    <row r="423" spans="4:17" ht="29.4" thickBot="1" x14ac:dyDescent="0.35">
      <c r="D423" s="34">
        <v>42494</v>
      </c>
      <c r="E423" s="30" t="s">
        <v>10884</v>
      </c>
      <c r="F423" s="31" t="s">
        <v>11015</v>
      </c>
      <c r="G423" s="32" t="s">
        <v>10914</v>
      </c>
      <c r="H423" s="35" t="s">
        <v>494</v>
      </c>
      <c r="I423" t="str">
        <f t="shared" si="6"/>
        <v>No</v>
      </c>
      <c r="J423" s="25"/>
      <c r="K423" s="25"/>
      <c r="L423" s="25"/>
      <c r="M423" s="25"/>
      <c r="N423" s="25"/>
      <c r="Q423" s="1">
        <v>42426</v>
      </c>
    </row>
    <row r="424" spans="4:17" ht="15" thickBot="1" x14ac:dyDescent="0.35">
      <c r="D424" s="34">
        <v>42494</v>
      </c>
      <c r="E424" s="30" t="s">
        <v>10884</v>
      </c>
      <c r="F424" s="31" t="s">
        <v>11016</v>
      </c>
      <c r="G424" s="32" t="s">
        <v>10904</v>
      </c>
      <c r="H424" s="35" t="s">
        <v>1399</v>
      </c>
      <c r="I424" t="str">
        <f t="shared" si="6"/>
        <v>No</v>
      </c>
      <c r="J424" s="26"/>
      <c r="K424" s="27"/>
      <c r="L424" s="28"/>
      <c r="M424" s="29"/>
      <c r="N424" s="29"/>
      <c r="Q424" s="1">
        <v>42427</v>
      </c>
    </row>
    <row r="425" spans="4:17" x14ac:dyDescent="0.3">
      <c r="D425" s="34">
        <v>42495</v>
      </c>
      <c r="E425" s="30" t="s">
        <v>10873</v>
      </c>
      <c r="F425" s="31" t="s">
        <v>11029</v>
      </c>
      <c r="G425" s="32" t="s">
        <v>10883</v>
      </c>
      <c r="H425" s="35"/>
      <c r="I425" t="str">
        <f t="shared" si="6"/>
        <v>No</v>
      </c>
      <c r="J425" s="25"/>
      <c r="K425" s="25"/>
      <c r="L425" s="25"/>
      <c r="M425" s="25"/>
      <c r="N425" s="25"/>
      <c r="Q425" s="1">
        <v>42428</v>
      </c>
    </row>
    <row r="426" spans="4:17" x14ac:dyDescent="0.3">
      <c r="D426" s="34">
        <v>42495</v>
      </c>
      <c r="E426" s="30" t="s">
        <v>10873</v>
      </c>
      <c r="F426" s="31" t="s">
        <v>11032</v>
      </c>
      <c r="G426" s="32" t="s">
        <v>10880</v>
      </c>
      <c r="H426" s="35"/>
      <c r="I426" t="str">
        <f t="shared" si="6"/>
        <v>No</v>
      </c>
      <c r="J426" s="25"/>
      <c r="K426" s="25"/>
      <c r="L426" s="25"/>
      <c r="M426" s="25"/>
      <c r="N426" s="25"/>
      <c r="Q426" s="1">
        <v>42429</v>
      </c>
    </row>
    <row r="427" spans="4:17" x14ac:dyDescent="0.3">
      <c r="D427" s="34">
        <v>42495</v>
      </c>
      <c r="E427" s="30" t="s">
        <v>10873</v>
      </c>
      <c r="F427" s="31" t="s">
        <v>11017</v>
      </c>
      <c r="G427" s="32" t="s">
        <v>10890</v>
      </c>
      <c r="H427" s="35"/>
      <c r="I427" t="str">
        <f t="shared" si="6"/>
        <v>No</v>
      </c>
      <c r="J427" s="25"/>
      <c r="K427" s="25"/>
      <c r="L427" s="25"/>
      <c r="M427" s="25"/>
      <c r="N427" s="25"/>
      <c r="Q427" s="1">
        <v>42430</v>
      </c>
    </row>
    <row r="428" spans="4:17" x14ac:dyDescent="0.3">
      <c r="D428" s="34">
        <v>42495</v>
      </c>
      <c r="E428" s="30" t="s">
        <v>10873</v>
      </c>
      <c r="F428" s="31" t="s">
        <v>11022</v>
      </c>
      <c r="G428" s="32" t="s">
        <v>10890</v>
      </c>
      <c r="H428" s="35"/>
      <c r="I428" t="str">
        <f t="shared" si="6"/>
        <v>No</v>
      </c>
      <c r="J428" s="25"/>
      <c r="K428" s="25"/>
      <c r="L428" s="25"/>
      <c r="M428" s="25"/>
      <c r="N428" s="25"/>
      <c r="Q428" s="1">
        <v>42431</v>
      </c>
    </row>
    <row r="429" spans="4:17" x14ac:dyDescent="0.3">
      <c r="D429" s="34">
        <v>42495</v>
      </c>
      <c r="E429" s="30" t="s">
        <v>10873</v>
      </c>
      <c r="F429" s="31" t="s">
        <v>11023</v>
      </c>
      <c r="G429" s="32" t="s">
        <v>10904</v>
      </c>
      <c r="H429" s="35" t="s">
        <v>9730</v>
      </c>
      <c r="I429" t="str">
        <f t="shared" si="6"/>
        <v>No</v>
      </c>
      <c r="J429" s="25"/>
      <c r="K429" s="25"/>
      <c r="L429" s="25"/>
      <c r="M429" s="25"/>
      <c r="N429" s="25"/>
      <c r="Q429" s="1">
        <v>42432</v>
      </c>
    </row>
    <row r="430" spans="4:17" x14ac:dyDescent="0.3">
      <c r="D430" s="34">
        <v>42496</v>
      </c>
      <c r="E430" s="30" t="s">
        <v>10892</v>
      </c>
      <c r="F430" s="31" t="s">
        <v>11006</v>
      </c>
      <c r="G430" s="32" t="s">
        <v>10908</v>
      </c>
      <c r="H430" s="35"/>
      <c r="I430" t="str">
        <f t="shared" si="6"/>
        <v>No</v>
      </c>
      <c r="J430" s="25"/>
      <c r="K430" s="25"/>
      <c r="L430" s="25"/>
      <c r="M430" s="25"/>
      <c r="N430" s="25"/>
      <c r="Q430" s="1">
        <v>42433</v>
      </c>
    </row>
    <row r="431" spans="4:17" x14ac:dyDescent="0.3">
      <c r="D431" s="34">
        <v>42496</v>
      </c>
      <c r="E431" s="30" t="s">
        <v>10892</v>
      </c>
      <c r="F431" s="31" t="s">
        <v>11020</v>
      </c>
      <c r="G431" s="32" t="s">
        <v>10890</v>
      </c>
      <c r="H431" s="35"/>
      <c r="I431" t="str">
        <f t="shared" si="6"/>
        <v>No</v>
      </c>
      <c r="J431" s="25"/>
      <c r="K431" s="25"/>
      <c r="L431" s="25"/>
      <c r="M431" s="25"/>
      <c r="N431" s="25"/>
      <c r="Q431" s="1">
        <v>42434</v>
      </c>
    </row>
    <row r="432" spans="4:17" ht="28.8" x14ac:dyDescent="0.3">
      <c r="D432" s="34">
        <v>42496</v>
      </c>
      <c r="E432" s="30" t="s">
        <v>10892</v>
      </c>
      <c r="F432" s="31" t="s">
        <v>11027</v>
      </c>
      <c r="G432" s="32" t="s">
        <v>10890</v>
      </c>
      <c r="H432" s="35"/>
      <c r="I432" t="str">
        <f t="shared" si="6"/>
        <v>No</v>
      </c>
      <c r="J432" s="25"/>
      <c r="K432" s="25"/>
      <c r="L432" s="25"/>
      <c r="M432" s="25"/>
      <c r="N432" s="25"/>
      <c r="Q432" s="1">
        <v>42435</v>
      </c>
    </row>
    <row r="433" spans="4:17" ht="28.8" x14ac:dyDescent="0.3">
      <c r="D433" s="34">
        <v>42496</v>
      </c>
      <c r="E433" s="30" t="s">
        <v>10892</v>
      </c>
      <c r="F433" s="31" t="s">
        <v>11027</v>
      </c>
      <c r="G433" s="32" t="s">
        <v>10904</v>
      </c>
      <c r="H433" s="35" t="s">
        <v>241</v>
      </c>
      <c r="I433" t="str">
        <f t="shared" si="6"/>
        <v>No</v>
      </c>
      <c r="J433" s="25"/>
      <c r="K433" s="25"/>
      <c r="L433" s="25"/>
      <c r="M433" s="25"/>
      <c r="N433" s="25"/>
      <c r="Q433" s="1">
        <v>42436</v>
      </c>
    </row>
    <row r="434" spans="4:17" x14ac:dyDescent="0.3">
      <c r="D434" s="34">
        <v>42497</v>
      </c>
      <c r="E434" s="30" t="s">
        <v>10878</v>
      </c>
      <c r="F434" s="31" t="s">
        <v>11013</v>
      </c>
      <c r="G434" s="32" t="s">
        <v>10908</v>
      </c>
      <c r="H434" s="35"/>
      <c r="I434" t="str">
        <f t="shared" si="6"/>
        <v>No</v>
      </c>
      <c r="J434" s="25"/>
      <c r="K434" s="25"/>
      <c r="L434" s="25"/>
      <c r="M434" s="25"/>
      <c r="N434" s="25"/>
      <c r="Q434" s="1">
        <v>42437</v>
      </c>
    </row>
    <row r="435" spans="4:17" ht="28.8" x14ac:dyDescent="0.3">
      <c r="D435" s="34">
        <v>42497</v>
      </c>
      <c r="E435" s="30" t="s">
        <v>10878</v>
      </c>
      <c r="F435" s="31" t="s">
        <v>11014</v>
      </c>
      <c r="G435" s="32" t="s">
        <v>10890</v>
      </c>
      <c r="H435" s="35"/>
      <c r="I435" t="str">
        <f t="shared" si="6"/>
        <v>No</v>
      </c>
      <c r="J435" s="25"/>
      <c r="K435" s="25"/>
      <c r="L435" s="25"/>
      <c r="M435" s="25"/>
      <c r="N435" s="25"/>
      <c r="Q435" s="1">
        <v>42438</v>
      </c>
    </row>
    <row r="436" spans="4:17" x14ac:dyDescent="0.3">
      <c r="D436" s="34">
        <v>42498</v>
      </c>
      <c r="E436" s="30" t="s">
        <v>10905</v>
      </c>
      <c r="F436" s="31" t="s">
        <v>11028</v>
      </c>
      <c r="G436" s="32" t="s">
        <v>10894</v>
      </c>
      <c r="H436" s="35" t="s">
        <v>306</v>
      </c>
      <c r="I436" t="str">
        <f t="shared" si="6"/>
        <v>No</v>
      </c>
      <c r="J436" s="25"/>
      <c r="K436" s="25"/>
      <c r="L436" s="25"/>
      <c r="M436" s="25"/>
      <c r="N436" s="25"/>
      <c r="Q436" s="1">
        <v>42439</v>
      </c>
    </row>
    <row r="437" spans="4:17" x14ac:dyDescent="0.3">
      <c r="D437" s="34">
        <v>42498</v>
      </c>
      <c r="E437" s="30" t="s">
        <v>10905</v>
      </c>
      <c r="F437" s="31" t="s">
        <v>11028</v>
      </c>
      <c r="G437" s="32" t="s">
        <v>10890</v>
      </c>
      <c r="H437" s="35"/>
      <c r="I437" t="str">
        <f t="shared" si="6"/>
        <v>No</v>
      </c>
      <c r="J437" s="25"/>
      <c r="K437" s="25"/>
      <c r="L437" s="25"/>
      <c r="M437" s="25"/>
      <c r="N437" s="25"/>
      <c r="Q437" s="1">
        <v>42440</v>
      </c>
    </row>
    <row r="438" spans="4:17" x14ac:dyDescent="0.3">
      <c r="D438" s="34">
        <v>42498</v>
      </c>
      <c r="E438" s="30" t="s">
        <v>10905</v>
      </c>
      <c r="F438" s="31" t="s">
        <v>11024</v>
      </c>
      <c r="G438" s="32" t="s">
        <v>10894</v>
      </c>
      <c r="H438" s="35" t="s">
        <v>593</v>
      </c>
      <c r="I438" t="str">
        <f t="shared" si="6"/>
        <v>No</v>
      </c>
      <c r="J438" s="25"/>
      <c r="K438" s="25"/>
      <c r="L438" s="25"/>
      <c r="M438" s="25"/>
      <c r="N438" s="25"/>
      <c r="Q438" s="1">
        <v>42441</v>
      </c>
    </row>
    <row r="439" spans="4:17" ht="15" thickBot="1" x14ac:dyDescent="0.35">
      <c r="D439" s="34">
        <v>42498</v>
      </c>
      <c r="E439" s="30" t="s">
        <v>10905</v>
      </c>
      <c r="F439" s="31" t="s">
        <v>11025</v>
      </c>
      <c r="G439" s="32" t="s">
        <v>10890</v>
      </c>
      <c r="H439" s="35"/>
      <c r="I439" t="str">
        <f t="shared" si="6"/>
        <v>No</v>
      </c>
      <c r="J439" s="25"/>
      <c r="K439" s="25"/>
      <c r="L439" s="25"/>
      <c r="M439" s="25"/>
      <c r="N439" s="25"/>
      <c r="Q439" s="1">
        <v>42442</v>
      </c>
    </row>
    <row r="440" spans="4:17" ht="15" thickBot="1" x14ac:dyDescent="0.35">
      <c r="D440" s="34">
        <v>42499</v>
      </c>
      <c r="E440" s="30" t="s">
        <v>10895</v>
      </c>
      <c r="F440" s="31" t="s">
        <v>11200</v>
      </c>
      <c r="G440" s="32" t="s">
        <v>10894</v>
      </c>
      <c r="H440" s="35" t="s">
        <v>593</v>
      </c>
      <c r="I440" t="str">
        <f t="shared" si="6"/>
        <v>No</v>
      </c>
      <c r="J440" s="26"/>
      <c r="K440" s="27"/>
      <c r="L440" s="28"/>
      <c r="M440" s="29"/>
      <c r="N440" s="29"/>
      <c r="Q440" s="1">
        <v>42443</v>
      </c>
    </row>
    <row r="441" spans="4:17" x14ac:dyDescent="0.3">
      <c r="D441" s="34">
        <v>42500</v>
      </c>
      <c r="E441" s="30" t="s">
        <v>10881</v>
      </c>
      <c r="F441" s="31" t="s">
        <v>11003</v>
      </c>
      <c r="G441" s="32" t="s">
        <v>10914</v>
      </c>
      <c r="H441" s="35" t="s">
        <v>84</v>
      </c>
      <c r="I441" t="str">
        <f t="shared" si="6"/>
        <v>No</v>
      </c>
      <c r="J441" s="25"/>
      <c r="K441" s="25"/>
      <c r="L441" s="25"/>
      <c r="M441" s="25"/>
      <c r="N441" s="25"/>
      <c r="Q441" s="1">
        <v>42444</v>
      </c>
    </row>
    <row r="442" spans="4:17" x14ac:dyDescent="0.3">
      <c r="D442" s="34">
        <v>42500</v>
      </c>
      <c r="E442" s="30" t="s">
        <v>10881</v>
      </c>
      <c r="F442" s="31" t="s">
        <v>11003</v>
      </c>
      <c r="G442" s="32" t="s">
        <v>10894</v>
      </c>
      <c r="H442" s="35" t="s">
        <v>379</v>
      </c>
      <c r="I442" t="str">
        <f t="shared" si="6"/>
        <v>No</v>
      </c>
      <c r="J442" s="25"/>
      <c r="K442" s="25"/>
      <c r="L442" s="25"/>
      <c r="M442" s="25"/>
      <c r="N442" s="25"/>
      <c r="Q442" s="1">
        <v>42445</v>
      </c>
    </row>
    <row r="443" spans="4:17" x14ac:dyDescent="0.3">
      <c r="D443" s="34">
        <v>42500</v>
      </c>
      <c r="E443" s="30" t="s">
        <v>10881</v>
      </c>
      <c r="F443" s="31" t="s">
        <v>11018</v>
      </c>
      <c r="G443" s="32" t="s">
        <v>10894</v>
      </c>
      <c r="H443" s="35" t="s">
        <v>9730</v>
      </c>
      <c r="I443" t="str">
        <f t="shared" si="6"/>
        <v>No</v>
      </c>
      <c r="J443" s="25"/>
      <c r="K443" s="25"/>
      <c r="L443" s="25"/>
      <c r="M443" s="25"/>
      <c r="N443" s="25"/>
      <c r="Q443" s="1">
        <v>42446</v>
      </c>
    </row>
    <row r="444" spans="4:17" x14ac:dyDescent="0.3">
      <c r="D444" s="34">
        <v>42502</v>
      </c>
      <c r="E444" s="30" t="s">
        <v>10873</v>
      </c>
      <c r="F444" s="31" t="s">
        <v>11000</v>
      </c>
      <c r="G444" s="32" t="s">
        <v>10875</v>
      </c>
      <c r="H444" s="35"/>
      <c r="I444" t="str">
        <f t="shared" si="6"/>
        <v>No</v>
      </c>
      <c r="J444" s="25"/>
      <c r="K444" s="25"/>
      <c r="L444" s="25"/>
      <c r="M444" s="25"/>
      <c r="N444" s="25"/>
      <c r="Q444" s="1">
        <v>42447</v>
      </c>
    </row>
    <row r="445" spans="4:17" x14ac:dyDescent="0.3">
      <c r="D445" s="34">
        <v>42503</v>
      </c>
      <c r="E445" s="30" t="s">
        <v>10892</v>
      </c>
      <c r="F445" s="31" t="s">
        <v>11026</v>
      </c>
      <c r="G445" s="32" t="s">
        <v>10904</v>
      </c>
      <c r="H445" s="35" t="s">
        <v>8546</v>
      </c>
      <c r="I445" t="str">
        <f t="shared" si="6"/>
        <v>No</v>
      </c>
      <c r="J445" s="25"/>
      <c r="K445" s="25"/>
      <c r="L445" s="25"/>
      <c r="M445" s="25"/>
      <c r="N445" s="25"/>
      <c r="Q445" s="1">
        <v>42448</v>
      </c>
    </row>
    <row r="446" spans="4:17" x14ac:dyDescent="0.3">
      <c r="D446" s="34">
        <v>42505</v>
      </c>
      <c r="E446" s="30" t="s">
        <v>10905</v>
      </c>
      <c r="F446" s="31" t="s">
        <v>11038</v>
      </c>
      <c r="G446" s="32" t="s">
        <v>10883</v>
      </c>
      <c r="H446" s="35"/>
      <c r="I446" t="str">
        <f t="shared" si="6"/>
        <v>No</v>
      </c>
      <c r="J446" s="25"/>
      <c r="K446" s="25"/>
      <c r="L446" s="25"/>
      <c r="M446" s="25"/>
      <c r="N446" s="25"/>
      <c r="Q446" s="1">
        <v>42449</v>
      </c>
    </row>
    <row r="447" spans="4:17" x14ac:dyDescent="0.3">
      <c r="D447" s="34">
        <v>42505</v>
      </c>
      <c r="E447" s="30" t="s">
        <v>10905</v>
      </c>
      <c r="F447" s="31" t="s">
        <v>11030</v>
      </c>
      <c r="G447" s="32" t="s">
        <v>10890</v>
      </c>
      <c r="H447" s="35"/>
      <c r="I447" t="str">
        <f t="shared" si="6"/>
        <v>No</v>
      </c>
      <c r="J447" s="25"/>
      <c r="K447" s="25"/>
      <c r="L447" s="25"/>
      <c r="M447" s="25"/>
      <c r="N447" s="25"/>
      <c r="Q447" s="1">
        <v>42450</v>
      </c>
    </row>
    <row r="448" spans="4:17" x14ac:dyDescent="0.3">
      <c r="D448" s="34">
        <v>42506</v>
      </c>
      <c r="E448" s="30" t="s">
        <v>10895</v>
      </c>
      <c r="F448" s="31" t="s">
        <v>11040</v>
      </c>
      <c r="G448" s="32" t="s">
        <v>10883</v>
      </c>
      <c r="H448" s="35"/>
      <c r="I448" t="str">
        <f t="shared" si="6"/>
        <v>No</v>
      </c>
      <c r="J448" s="25"/>
      <c r="K448" s="25"/>
      <c r="L448" s="25"/>
      <c r="M448" s="25"/>
      <c r="N448" s="25"/>
      <c r="Q448" s="1">
        <v>42451</v>
      </c>
    </row>
    <row r="449" spans="4:17" ht="28.8" x14ac:dyDescent="0.3">
      <c r="D449" s="34">
        <v>42510</v>
      </c>
      <c r="E449" s="30" t="s">
        <v>10892</v>
      </c>
      <c r="F449" s="31" t="s">
        <v>11031</v>
      </c>
      <c r="G449" s="32" t="s">
        <v>10890</v>
      </c>
      <c r="H449" s="35"/>
      <c r="I449" t="str">
        <f t="shared" si="6"/>
        <v>No</v>
      </c>
      <c r="J449" s="25"/>
      <c r="K449" s="25"/>
      <c r="L449" s="25"/>
      <c r="M449" s="25"/>
      <c r="N449" s="25"/>
      <c r="Q449" s="1">
        <v>42452</v>
      </c>
    </row>
    <row r="450" spans="4:17" x14ac:dyDescent="0.3">
      <c r="D450" s="34">
        <v>42511</v>
      </c>
      <c r="E450" s="30" t="s">
        <v>10878</v>
      </c>
      <c r="F450" s="31" t="s">
        <v>11033</v>
      </c>
      <c r="G450" s="32" t="s">
        <v>10890</v>
      </c>
      <c r="H450" s="35"/>
      <c r="I450" t="str">
        <f t="shared" si="6"/>
        <v>No</v>
      </c>
      <c r="J450" s="25"/>
      <c r="K450" s="25"/>
      <c r="L450" s="25"/>
      <c r="M450" s="25"/>
      <c r="N450" s="25"/>
      <c r="Q450" s="1">
        <v>42453</v>
      </c>
    </row>
    <row r="451" spans="4:17" x14ac:dyDescent="0.3">
      <c r="D451" s="34">
        <v>42511</v>
      </c>
      <c r="E451" s="30" t="s">
        <v>10878</v>
      </c>
      <c r="F451" s="31" t="s">
        <v>11034</v>
      </c>
      <c r="G451" s="32" t="s">
        <v>10908</v>
      </c>
      <c r="H451" s="35"/>
      <c r="I451" t="str">
        <f t="shared" ref="I451:I514" si="7">_xlfn.XLOOKUP(D451,$J$2:$J$48,$O$2:$O$48,"No")</f>
        <v>No</v>
      </c>
      <c r="J451" s="25"/>
      <c r="K451" s="25"/>
      <c r="L451" s="25"/>
      <c r="M451" s="25"/>
      <c r="N451" s="25"/>
      <c r="Q451" s="1">
        <v>42454</v>
      </c>
    </row>
    <row r="452" spans="4:17" x14ac:dyDescent="0.3">
      <c r="D452" s="34">
        <v>42512</v>
      </c>
      <c r="E452" s="30" t="s">
        <v>10905</v>
      </c>
      <c r="F452" s="31" t="s">
        <v>11045</v>
      </c>
      <c r="G452" s="32" t="s">
        <v>10883</v>
      </c>
      <c r="H452" s="35"/>
      <c r="I452" t="str">
        <f t="shared" si="7"/>
        <v>No</v>
      </c>
      <c r="J452" s="25"/>
      <c r="K452" s="25"/>
      <c r="L452" s="25"/>
      <c r="M452" s="25"/>
      <c r="N452" s="25"/>
      <c r="Q452" s="1">
        <v>42455</v>
      </c>
    </row>
    <row r="453" spans="4:17" x14ac:dyDescent="0.3">
      <c r="D453" s="34">
        <v>42512</v>
      </c>
      <c r="E453" s="30" t="s">
        <v>10905</v>
      </c>
      <c r="F453" s="31" t="s">
        <v>11036</v>
      </c>
      <c r="G453" s="32" t="s">
        <v>10890</v>
      </c>
      <c r="H453" s="35"/>
      <c r="I453" t="str">
        <f t="shared" si="7"/>
        <v>No</v>
      </c>
      <c r="J453" s="25"/>
      <c r="K453" s="25"/>
      <c r="L453" s="25"/>
      <c r="M453" s="25"/>
      <c r="N453" s="25"/>
      <c r="Q453" s="1">
        <v>42456</v>
      </c>
    </row>
    <row r="454" spans="4:17" x14ac:dyDescent="0.3">
      <c r="D454" s="34">
        <v>42512</v>
      </c>
      <c r="E454" s="30" t="s">
        <v>10905</v>
      </c>
      <c r="F454" s="31" t="s">
        <v>11037</v>
      </c>
      <c r="G454" s="32" t="s">
        <v>10914</v>
      </c>
      <c r="H454" s="35" t="s">
        <v>39</v>
      </c>
      <c r="I454" t="str">
        <f t="shared" si="7"/>
        <v>No</v>
      </c>
      <c r="J454" s="25"/>
      <c r="K454" s="25"/>
      <c r="L454" s="25"/>
      <c r="M454" s="25"/>
      <c r="N454" s="25"/>
      <c r="Q454" s="1">
        <v>42457</v>
      </c>
    </row>
    <row r="455" spans="4:17" ht="28.8" x14ac:dyDescent="0.3">
      <c r="D455" s="34">
        <v>42515</v>
      </c>
      <c r="E455" s="30" t="s">
        <v>10884</v>
      </c>
      <c r="F455" s="31" t="s">
        <v>11035</v>
      </c>
      <c r="G455" s="32" t="s">
        <v>10890</v>
      </c>
      <c r="H455" s="35"/>
      <c r="I455" t="str">
        <f t="shared" si="7"/>
        <v>No</v>
      </c>
      <c r="J455" s="25"/>
      <c r="K455" s="25"/>
      <c r="L455" s="25"/>
      <c r="M455" s="25"/>
      <c r="N455" s="25"/>
      <c r="Q455" s="1">
        <v>42458</v>
      </c>
    </row>
    <row r="456" spans="4:17" x14ac:dyDescent="0.3">
      <c r="D456" s="34">
        <v>42515</v>
      </c>
      <c r="E456" s="30" t="s">
        <v>10884</v>
      </c>
      <c r="F456" s="31" t="s">
        <v>11044</v>
      </c>
      <c r="G456" s="32" t="s">
        <v>10890</v>
      </c>
      <c r="H456" s="35"/>
      <c r="I456" t="str">
        <f t="shared" si="7"/>
        <v>No</v>
      </c>
      <c r="J456" s="25"/>
      <c r="K456" s="25"/>
      <c r="L456" s="25"/>
      <c r="M456" s="25"/>
      <c r="N456" s="25"/>
      <c r="Q456" s="1">
        <v>42459</v>
      </c>
    </row>
    <row r="457" spans="4:17" x14ac:dyDescent="0.3">
      <c r="D457" s="34">
        <v>42516</v>
      </c>
      <c r="E457" s="30" t="s">
        <v>10873</v>
      </c>
      <c r="F457" s="31" t="s">
        <v>5974</v>
      </c>
      <c r="G457" s="32" t="s">
        <v>10883</v>
      </c>
      <c r="H457" s="35"/>
      <c r="I457" t="str">
        <f t="shared" si="7"/>
        <v>No</v>
      </c>
      <c r="J457" s="25"/>
      <c r="K457" s="25"/>
      <c r="L457" s="25"/>
      <c r="M457" s="25"/>
      <c r="N457" s="25"/>
      <c r="Q457" s="1">
        <v>42460</v>
      </c>
    </row>
    <row r="458" spans="4:17" x14ac:dyDescent="0.3">
      <c r="D458" s="34">
        <v>42516</v>
      </c>
      <c r="E458" s="30" t="s">
        <v>10873</v>
      </c>
      <c r="F458" s="31" t="s">
        <v>11021</v>
      </c>
      <c r="G458" s="32" t="s">
        <v>10875</v>
      </c>
      <c r="H458" s="35"/>
      <c r="I458" t="str">
        <f t="shared" si="7"/>
        <v>No</v>
      </c>
      <c r="J458" s="25"/>
      <c r="K458" s="25"/>
      <c r="L458" s="25"/>
      <c r="M458" s="25"/>
      <c r="N458" s="25"/>
      <c r="Q458" s="1">
        <v>42461</v>
      </c>
    </row>
    <row r="459" spans="4:17" x14ac:dyDescent="0.3">
      <c r="D459" s="34">
        <v>42520</v>
      </c>
      <c r="E459" s="30" t="s">
        <v>10895</v>
      </c>
      <c r="F459" s="31" t="s">
        <v>11041</v>
      </c>
      <c r="G459" s="32" t="s">
        <v>10894</v>
      </c>
      <c r="H459" s="35" t="s">
        <v>11042</v>
      </c>
      <c r="I459" t="str">
        <f t="shared" si="7"/>
        <v>Yes</v>
      </c>
      <c r="J459" s="25"/>
      <c r="K459" s="25"/>
      <c r="L459" s="25"/>
      <c r="M459" s="25"/>
      <c r="N459" s="25"/>
      <c r="Q459" s="1">
        <v>42462</v>
      </c>
    </row>
    <row r="460" spans="4:17" x14ac:dyDescent="0.3">
      <c r="D460" s="34">
        <v>42520</v>
      </c>
      <c r="E460" s="30" t="s">
        <v>10895</v>
      </c>
      <c r="F460" s="31" t="s">
        <v>11041</v>
      </c>
      <c r="G460" s="32" t="s">
        <v>10877</v>
      </c>
      <c r="H460" s="35"/>
      <c r="I460" t="str">
        <f t="shared" si="7"/>
        <v>Yes</v>
      </c>
      <c r="J460" s="25"/>
      <c r="K460" s="25"/>
      <c r="L460" s="25"/>
      <c r="M460" s="25"/>
      <c r="N460" s="25"/>
      <c r="Q460" s="1">
        <v>42463</v>
      </c>
    </row>
    <row r="461" spans="4:17" x14ac:dyDescent="0.3">
      <c r="D461" s="34">
        <v>42520</v>
      </c>
      <c r="E461" s="30" t="s">
        <v>10895</v>
      </c>
      <c r="F461" s="31" t="s">
        <v>11043</v>
      </c>
      <c r="G461" s="32" t="s">
        <v>10914</v>
      </c>
      <c r="H461" s="35" t="s">
        <v>1488</v>
      </c>
      <c r="I461" t="str">
        <f t="shared" si="7"/>
        <v>Yes</v>
      </c>
      <c r="J461" s="25"/>
      <c r="K461" s="25"/>
      <c r="L461" s="25"/>
      <c r="M461" s="25"/>
      <c r="N461" s="25"/>
      <c r="Q461" s="1">
        <v>42464</v>
      </c>
    </row>
    <row r="462" spans="4:17" ht="20.399999999999999" x14ac:dyDescent="0.3">
      <c r="D462" s="34">
        <v>42522</v>
      </c>
      <c r="E462" s="30" t="s">
        <v>10884</v>
      </c>
      <c r="F462" s="31" t="s">
        <v>11046</v>
      </c>
      <c r="G462" s="32" t="s">
        <v>10910</v>
      </c>
      <c r="H462" s="35"/>
      <c r="I462" t="str">
        <f t="shared" si="7"/>
        <v>No</v>
      </c>
      <c r="J462" s="25"/>
      <c r="K462" s="25"/>
      <c r="L462" s="25"/>
      <c r="M462" s="25"/>
      <c r="N462" s="25"/>
      <c r="Q462" s="1">
        <v>42465</v>
      </c>
    </row>
    <row r="463" spans="4:17" ht="28.8" x14ac:dyDescent="0.3">
      <c r="D463" s="34">
        <v>42522</v>
      </c>
      <c r="E463" s="30" t="s">
        <v>10884</v>
      </c>
      <c r="F463" s="31" t="s">
        <v>11047</v>
      </c>
      <c r="G463" s="32" t="s">
        <v>10910</v>
      </c>
      <c r="H463" s="35"/>
      <c r="I463" t="str">
        <f t="shared" si="7"/>
        <v>No</v>
      </c>
      <c r="J463" s="25"/>
      <c r="K463" s="25"/>
      <c r="L463" s="25"/>
      <c r="M463" s="25"/>
      <c r="N463" s="25"/>
      <c r="Q463" s="1">
        <v>42466</v>
      </c>
    </row>
    <row r="464" spans="4:17" x14ac:dyDescent="0.3">
      <c r="D464" s="34">
        <v>42522</v>
      </c>
      <c r="E464" s="30" t="s">
        <v>10884</v>
      </c>
      <c r="F464" s="31" t="s">
        <v>10923</v>
      </c>
      <c r="G464" s="32" t="s">
        <v>10914</v>
      </c>
      <c r="H464" s="35" t="s">
        <v>11048</v>
      </c>
      <c r="I464" t="str">
        <f t="shared" si="7"/>
        <v>No</v>
      </c>
      <c r="J464" s="25"/>
      <c r="K464" s="25"/>
      <c r="L464" s="25"/>
      <c r="M464" s="25"/>
      <c r="N464" s="25"/>
      <c r="Q464" s="1">
        <v>42467</v>
      </c>
    </row>
    <row r="465" spans="4:17" x14ac:dyDescent="0.3">
      <c r="D465" s="34">
        <v>42524</v>
      </c>
      <c r="E465" s="30" t="s">
        <v>10892</v>
      </c>
      <c r="F465" s="31" t="s">
        <v>11043</v>
      </c>
      <c r="G465" s="32" t="s">
        <v>10914</v>
      </c>
      <c r="H465" s="35" t="s">
        <v>50</v>
      </c>
      <c r="I465" t="str">
        <f t="shared" si="7"/>
        <v>No</v>
      </c>
      <c r="J465" s="25"/>
      <c r="K465" s="25"/>
      <c r="L465" s="25"/>
      <c r="M465" s="25"/>
      <c r="N465" s="25"/>
      <c r="Q465" s="1">
        <v>42468</v>
      </c>
    </row>
    <row r="466" spans="4:17" x14ac:dyDescent="0.3">
      <c r="D466" s="34">
        <v>42527</v>
      </c>
      <c r="E466" s="30" t="s">
        <v>10895</v>
      </c>
      <c r="F466" s="31" t="s">
        <v>11043</v>
      </c>
      <c r="G466" s="32" t="s">
        <v>10894</v>
      </c>
      <c r="H466" s="35" t="s">
        <v>354</v>
      </c>
      <c r="I466" t="str">
        <f t="shared" si="7"/>
        <v>No</v>
      </c>
      <c r="J466" s="25"/>
      <c r="K466" s="25"/>
      <c r="L466" s="25"/>
      <c r="M466" s="25"/>
      <c r="N466" s="25"/>
      <c r="Q466" s="1">
        <v>42469</v>
      </c>
    </row>
    <row r="467" spans="4:17" x14ac:dyDescent="0.3">
      <c r="D467" s="34">
        <v>42527</v>
      </c>
      <c r="E467" s="30" t="s">
        <v>10895</v>
      </c>
      <c r="F467" s="31" t="s">
        <v>11049</v>
      </c>
      <c r="G467" s="32" t="s">
        <v>10890</v>
      </c>
      <c r="H467" s="35"/>
      <c r="I467" t="str">
        <f t="shared" si="7"/>
        <v>No</v>
      </c>
      <c r="J467" s="25"/>
      <c r="K467" s="25"/>
      <c r="L467" s="25"/>
      <c r="M467" s="25"/>
      <c r="N467" s="25"/>
      <c r="Q467" s="1">
        <v>42470</v>
      </c>
    </row>
    <row r="468" spans="4:17" x14ac:dyDescent="0.3">
      <c r="D468" s="34">
        <v>42528</v>
      </c>
      <c r="E468" s="30" t="s">
        <v>10881</v>
      </c>
      <c r="F468" s="31" t="s">
        <v>11057</v>
      </c>
      <c r="G468" s="32" t="s">
        <v>10880</v>
      </c>
      <c r="H468" s="35"/>
      <c r="I468" t="str">
        <f t="shared" si="7"/>
        <v>No</v>
      </c>
      <c r="J468" s="25"/>
      <c r="K468" s="25"/>
      <c r="L468" s="25"/>
      <c r="M468" s="25"/>
      <c r="N468" s="25"/>
      <c r="Q468" s="1">
        <v>42471</v>
      </c>
    </row>
    <row r="469" spans="4:17" x14ac:dyDescent="0.3">
      <c r="D469" s="34">
        <v>42531</v>
      </c>
      <c r="E469" s="30" t="s">
        <v>10892</v>
      </c>
      <c r="F469" s="31" t="s">
        <v>11201</v>
      </c>
      <c r="G469" s="32" t="s">
        <v>10894</v>
      </c>
      <c r="H469" s="35" t="s">
        <v>10962</v>
      </c>
      <c r="I469" t="str">
        <f t="shared" si="7"/>
        <v>No</v>
      </c>
      <c r="J469" s="25"/>
      <c r="K469" s="25"/>
      <c r="L469" s="25"/>
      <c r="M469" s="25"/>
      <c r="N469" s="25"/>
      <c r="Q469" s="1">
        <v>42472</v>
      </c>
    </row>
    <row r="470" spans="4:17" x14ac:dyDescent="0.3">
      <c r="D470" s="34">
        <v>42532</v>
      </c>
      <c r="E470" s="30" t="s">
        <v>10878</v>
      </c>
      <c r="F470" s="31" t="s">
        <v>11051</v>
      </c>
      <c r="G470" s="32" t="s">
        <v>10894</v>
      </c>
      <c r="H470" s="35" t="s">
        <v>10962</v>
      </c>
      <c r="I470" t="str">
        <f t="shared" si="7"/>
        <v>No</v>
      </c>
      <c r="J470" s="25"/>
      <c r="K470" s="25"/>
      <c r="L470" s="25"/>
      <c r="M470" s="25"/>
      <c r="N470" s="25"/>
      <c r="Q470" s="1">
        <v>42473</v>
      </c>
    </row>
    <row r="471" spans="4:17" x14ac:dyDescent="0.3">
      <c r="D471" s="34">
        <v>42532</v>
      </c>
      <c r="E471" s="30" t="s">
        <v>10878</v>
      </c>
      <c r="F471" s="31" t="s">
        <v>11050</v>
      </c>
      <c r="G471" s="32" t="s">
        <v>10908</v>
      </c>
      <c r="H471" s="35"/>
      <c r="I471" t="str">
        <f t="shared" si="7"/>
        <v>No</v>
      </c>
      <c r="J471" s="25"/>
      <c r="K471" s="25"/>
      <c r="L471" s="25"/>
      <c r="M471" s="25"/>
      <c r="N471" s="25"/>
      <c r="Q471" s="1">
        <v>42474</v>
      </c>
    </row>
    <row r="472" spans="4:17" x14ac:dyDescent="0.3">
      <c r="D472" s="34">
        <v>42533</v>
      </c>
      <c r="E472" s="30" t="s">
        <v>10905</v>
      </c>
      <c r="F472" s="31" t="s">
        <v>11039</v>
      </c>
      <c r="G472" s="32" t="s">
        <v>10875</v>
      </c>
      <c r="H472" s="35"/>
      <c r="I472" t="str">
        <f t="shared" si="7"/>
        <v>No</v>
      </c>
      <c r="J472" s="25"/>
      <c r="K472" s="25"/>
      <c r="L472" s="25"/>
      <c r="M472" s="25"/>
      <c r="N472" s="25"/>
      <c r="Q472" s="1">
        <v>42475</v>
      </c>
    </row>
    <row r="473" spans="4:17" x14ac:dyDescent="0.3">
      <c r="D473" s="34">
        <v>42533</v>
      </c>
      <c r="E473" s="30" t="s">
        <v>10905</v>
      </c>
      <c r="F473" s="31" t="s">
        <v>11052</v>
      </c>
      <c r="G473" s="32" t="s">
        <v>10890</v>
      </c>
      <c r="H473" s="35"/>
      <c r="I473" t="str">
        <f t="shared" si="7"/>
        <v>No</v>
      </c>
      <c r="J473" s="25"/>
      <c r="K473" s="25"/>
      <c r="L473" s="25"/>
      <c r="M473" s="25"/>
      <c r="N473" s="25"/>
      <c r="Q473" s="1">
        <v>42476</v>
      </c>
    </row>
    <row r="474" spans="4:17" x14ac:dyDescent="0.3">
      <c r="D474" s="34">
        <v>42535</v>
      </c>
      <c r="E474" s="30" t="s">
        <v>10881</v>
      </c>
      <c r="F474" s="31" t="s">
        <v>11053</v>
      </c>
      <c r="G474" s="32" t="s">
        <v>10890</v>
      </c>
      <c r="H474" s="35"/>
      <c r="I474" t="str">
        <f t="shared" si="7"/>
        <v>No</v>
      </c>
      <c r="J474" s="25"/>
      <c r="K474" s="25"/>
      <c r="L474" s="25"/>
      <c r="M474" s="25"/>
      <c r="N474" s="25"/>
      <c r="Q474" s="1">
        <v>42477</v>
      </c>
    </row>
    <row r="475" spans="4:17" x14ac:dyDescent="0.3">
      <c r="D475" s="34">
        <v>42535</v>
      </c>
      <c r="E475" s="30" t="s">
        <v>10881</v>
      </c>
      <c r="F475" s="31" t="s">
        <v>11054</v>
      </c>
      <c r="G475" s="32" t="s">
        <v>10890</v>
      </c>
      <c r="H475" s="35"/>
      <c r="I475" t="str">
        <f t="shared" si="7"/>
        <v>No</v>
      </c>
      <c r="J475" s="25"/>
      <c r="K475" s="25"/>
      <c r="L475" s="25"/>
      <c r="M475" s="25"/>
      <c r="N475" s="25"/>
      <c r="Q475" s="1">
        <v>42478</v>
      </c>
    </row>
    <row r="476" spans="4:17" x14ac:dyDescent="0.3">
      <c r="D476" s="34">
        <v>42538</v>
      </c>
      <c r="E476" s="30" t="s">
        <v>10892</v>
      </c>
      <c r="F476" s="31" t="s">
        <v>11055</v>
      </c>
      <c r="G476" s="32" t="s">
        <v>11056</v>
      </c>
      <c r="H476" s="35" t="s">
        <v>11195</v>
      </c>
      <c r="I476" t="str">
        <f t="shared" si="7"/>
        <v>No</v>
      </c>
      <c r="J476" s="25"/>
      <c r="K476" s="25"/>
      <c r="L476" s="25"/>
      <c r="M476" s="25"/>
      <c r="N476" s="25"/>
      <c r="Q476" s="1">
        <v>42479</v>
      </c>
    </row>
    <row r="477" spans="4:17" ht="28.8" x14ac:dyDescent="0.3">
      <c r="D477" s="34">
        <v>42539</v>
      </c>
      <c r="E477" s="30" t="s">
        <v>10878</v>
      </c>
      <c r="F477" s="31" t="s">
        <v>11061</v>
      </c>
      <c r="G477" s="32" t="s">
        <v>10904</v>
      </c>
      <c r="H477" s="35" t="s">
        <v>11202</v>
      </c>
      <c r="I477" t="str">
        <f t="shared" si="7"/>
        <v>No</v>
      </c>
      <c r="J477" s="25"/>
      <c r="K477" s="25"/>
      <c r="L477" s="25"/>
      <c r="M477" s="25"/>
      <c r="N477" s="25"/>
      <c r="Q477" s="1">
        <v>42480</v>
      </c>
    </row>
    <row r="478" spans="4:17" x14ac:dyDescent="0.3">
      <c r="D478" s="34">
        <v>42540</v>
      </c>
      <c r="E478" s="30" t="s">
        <v>10905</v>
      </c>
      <c r="F478" s="31" t="s">
        <v>11058</v>
      </c>
      <c r="G478" s="32" t="s">
        <v>10890</v>
      </c>
      <c r="H478" s="35"/>
      <c r="I478" t="str">
        <f t="shared" si="7"/>
        <v>No</v>
      </c>
      <c r="J478" s="25"/>
      <c r="K478" s="25"/>
      <c r="L478" s="25"/>
      <c r="M478" s="25"/>
      <c r="N478" s="25"/>
      <c r="Q478" s="1">
        <v>42481</v>
      </c>
    </row>
    <row r="479" spans="4:17" x14ac:dyDescent="0.3">
      <c r="D479" s="34">
        <v>42540</v>
      </c>
      <c r="E479" s="30" t="s">
        <v>10905</v>
      </c>
      <c r="F479" s="31" t="s">
        <v>11065</v>
      </c>
      <c r="G479" s="32" t="s">
        <v>10894</v>
      </c>
      <c r="H479" s="35" t="s">
        <v>306</v>
      </c>
      <c r="I479" t="str">
        <f t="shared" si="7"/>
        <v>No</v>
      </c>
      <c r="J479" s="25"/>
      <c r="K479" s="25"/>
      <c r="L479" s="25"/>
      <c r="M479" s="25"/>
      <c r="N479" s="25"/>
      <c r="Q479" s="1">
        <v>42482</v>
      </c>
    </row>
    <row r="480" spans="4:17" x14ac:dyDescent="0.3">
      <c r="D480" s="34">
        <v>42540</v>
      </c>
      <c r="E480" s="30" t="s">
        <v>10905</v>
      </c>
      <c r="F480" s="31" t="s">
        <v>11065</v>
      </c>
      <c r="G480" s="32" t="s">
        <v>10890</v>
      </c>
      <c r="H480" s="35"/>
      <c r="I480" t="str">
        <f t="shared" si="7"/>
        <v>No</v>
      </c>
      <c r="J480" s="25"/>
      <c r="K480" s="25"/>
      <c r="L480" s="25"/>
      <c r="M480" s="25"/>
      <c r="N480" s="25"/>
      <c r="Q480" s="1">
        <v>42483</v>
      </c>
    </row>
    <row r="481" spans="4:17" x14ac:dyDescent="0.3">
      <c r="D481" s="34">
        <v>42540</v>
      </c>
      <c r="E481" s="30" t="s">
        <v>10905</v>
      </c>
      <c r="F481" s="31" t="s">
        <v>11058</v>
      </c>
      <c r="G481" s="32" t="s">
        <v>10904</v>
      </c>
      <c r="H481" s="35" t="s">
        <v>11203</v>
      </c>
      <c r="I481" t="str">
        <f t="shared" si="7"/>
        <v>No</v>
      </c>
      <c r="J481" s="25"/>
      <c r="K481" s="25"/>
      <c r="L481" s="25"/>
      <c r="M481" s="25"/>
      <c r="N481" s="25"/>
      <c r="Q481" s="1">
        <v>42484</v>
      </c>
    </row>
    <row r="482" spans="4:17" x14ac:dyDescent="0.3">
      <c r="D482" s="34">
        <v>42540</v>
      </c>
      <c r="E482" s="30" t="s">
        <v>10905</v>
      </c>
      <c r="F482" s="31" t="s">
        <v>11060</v>
      </c>
      <c r="G482" s="32" t="s">
        <v>10894</v>
      </c>
      <c r="H482" s="35" t="s">
        <v>263</v>
      </c>
      <c r="I482" t="str">
        <f t="shared" si="7"/>
        <v>No</v>
      </c>
      <c r="J482" s="25"/>
      <c r="K482" s="25"/>
      <c r="L482" s="25"/>
      <c r="M482" s="25"/>
      <c r="N482" s="25"/>
      <c r="Q482" s="1">
        <v>42485</v>
      </c>
    </row>
    <row r="483" spans="4:17" x14ac:dyDescent="0.3">
      <c r="D483" s="34">
        <v>42540</v>
      </c>
      <c r="E483" s="30" t="s">
        <v>10905</v>
      </c>
      <c r="F483" s="31" t="s">
        <v>10992</v>
      </c>
      <c r="G483" s="32" t="s">
        <v>10894</v>
      </c>
      <c r="H483" s="35" t="s">
        <v>100</v>
      </c>
      <c r="I483" t="str">
        <f t="shared" si="7"/>
        <v>No</v>
      </c>
      <c r="J483" s="25"/>
      <c r="K483" s="25"/>
      <c r="L483" s="25"/>
      <c r="M483" s="25"/>
      <c r="N483" s="25"/>
      <c r="Q483" s="1">
        <v>42486</v>
      </c>
    </row>
    <row r="484" spans="4:17" x14ac:dyDescent="0.3">
      <c r="D484" s="34">
        <v>42541</v>
      </c>
      <c r="E484" s="30" t="s">
        <v>10895</v>
      </c>
      <c r="F484" s="31" t="s">
        <v>11063</v>
      </c>
      <c r="G484" s="32" t="s">
        <v>10894</v>
      </c>
      <c r="H484" s="35" t="s">
        <v>9730</v>
      </c>
      <c r="I484" t="str">
        <f t="shared" si="7"/>
        <v>No</v>
      </c>
      <c r="J484" s="25"/>
      <c r="K484" s="25"/>
      <c r="L484" s="25"/>
      <c r="M484" s="25"/>
      <c r="N484" s="25"/>
      <c r="Q484" s="1">
        <v>42487</v>
      </c>
    </row>
    <row r="485" spans="4:17" x14ac:dyDescent="0.3">
      <c r="D485" s="34">
        <v>42541</v>
      </c>
      <c r="E485" s="30" t="s">
        <v>10895</v>
      </c>
      <c r="F485" s="31" t="s">
        <v>11064</v>
      </c>
      <c r="G485" s="32" t="s">
        <v>10890</v>
      </c>
      <c r="H485" s="35"/>
      <c r="I485" t="str">
        <f t="shared" si="7"/>
        <v>No</v>
      </c>
      <c r="J485" s="25"/>
      <c r="K485" s="25"/>
      <c r="L485" s="25"/>
      <c r="M485" s="25"/>
      <c r="N485" s="25"/>
      <c r="Q485" s="1">
        <v>42488</v>
      </c>
    </row>
    <row r="486" spans="4:17" x14ac:dyDescent="0.3">
      <c r="D486" s="34">
        <v>42541</v>
      </c>
      <c r="E486" s="30" t="s">
        <v>10895</v>
      </c>
      <c r="F486" s="31" t="s">
        <v>11067</v>
      </c>
      <c r="G486" s="32" t="s">
        <v>10959</v>
      </c>
      <c r="H486" s="35"/>
      <c r="I486" t="str">
        <f t="shared" si="7"/>
        <v>No</v>
      </c>
      <c r="J486" s="25"/>
      <c r="K486" s="25"/>
      <c r="L486" s="25"/>
      <c r="M486" s="25"/>
      <c r="N486" s="25"/>
      <c r="Q486" s="1">
        <v>42489</v>
      </c>
    </row>
    <row r="487" spans="4:17" x14ac:dyDescent="0.3">
      <c r="D487" s="34">
        <v>42549</v>
      </c>
      <c r="E487" s="30" t="s">
        <v>10881</v>
      </c>
      <c r="F487" s="31" t="s">
        <v>11068</v>
      </c>
      <c r="G487" s="32" t="s">
        <v>10904</v>
      </c>
      <c r="H487" s="35" t="s">
        <v>379</v>
      </c>
      <c r="I487" t="str">
        <f t="shared" si="7"/>
        <v>No</v>
      </c>
      <c r="J487" s="25"/>
      <c r="K487" s="25"/>
      <c r="L487" s="25"/>
      <c r="M487" s="25"/>
      <c r="N487" s="25"/>
      <c r="Q487" s="1">
        <v>42490</v>
      </c>
    </row>
    <row r="488" spans="4:17" x14ac:dyDescent="0.3">
      <c r="D488" s="34">
        <v>42553</v>
      </c>
      <c r="E488" s="30" t="s">
        <v>10878</v>
      </c>
      <c r="F488" s="31" t="s">
        <v>11072</v>
      </c>
      <c r="G488" s="32" t="s">
        <v>10880</v>
      </c>
      <c r="H488" s="35"/>
      <c r="I488" t="str">
        <f t="shared" si="7"/>
        <v>No</v>
      </c>
      <c r="J488" s="25"/>
      <c r="K488" s="25"/>
      <c r="L488" s="25"/>
      <c r="M488" s="25"/>
      <c r="N488" s="25"/>
      <c r="Q488" s="1">
        <v>42491</v>
      </c>
    </row>
    <row r="489" spans="4:17" x14ac:dyDescent="0.3">
      <c r="D489" s="34">
        <v>42555</v>
      </c>
      <c r="E489" s="30" t="s">
        <v>10895</v>
      </c>
      <c r="F489" s="31" t="s">
        <v>11071</v>
      </c>
      <c r="G489" s="32" t="s">
        <v>10894</v>
      </c>
      <c r="H489" s="35" t="s">
        <v>11204</v>
      </c>
      <c r="I489" t="str">
        <f t="shared" si="7"/>
        <v>Yes</v>
      </c>
      <c r="J489" s="25"/>
      <c r="K489" s="25"/>
      <c r="L489" s="25"/>
      <c r="M489" s="25"/>
      <c r="N489" s="25"/>
      <c r="Q489" s="1">
        <v>42492</v>
      </c>
    </row>
    <row r="490" spans="4:17" ht="15" thickBot="1" x14ac:dyDescent="0.35">
      <c r="D490" s="34">
        <v>42555</v>
      </c>
      <c r="E490" s="30" t="s">
        <v>10895</v>
      </c>
      <c r="F490" s="31" t="s">
        <v>11071</v>
      </c>
      <c r="G490" s="32" t="s">
        <v>10877</v>
      </c>
      <c r="H490" s="35"/>
      <c r="I490" t="str">
        <f t="shared" si="7"/>
        <v>Yes</v>
      </c>
      <c r="J490" s="25"/>
      <c r="K490" s="25"/>
      <c r="L490" s="25"/>
      <c r="M490" s="25"/>
      <c r="N490" s="25"/>
      <c r="Q490" s="1">
        <v>42493</v>
      </c>
    </row>
    <row r="491" spans="4:17" ht="15" thickBot="1" x14ac:dyDescent="0.35">
      <c r="D491" s="34">
        <v>42557</v>
      </c>
      <c r="E491" s="30" t="s">
        <v>10884</v>
      </c>
      <c r="F491" s="31" t="s">
        <v>11205</v>
      </c>
      <c r="G491" s="32" t="s">
        <v>10880</v>
      </c>
      <c r="H491" s="35"/>
      <c r="I491" t="str">
        <f t="shared" si="7"/>
        <v>No</v>
      </c>
      <c r="J491" s="26"/>
      <c r="K491" s="27"/>
      <c r="L491" s="28"/>
      <c r="M491" s="29"/>
      <c r="N491" s="29"/>
      <c r="Q491" s="1">
        <v>42494</v>
      </c>
    </row>
    <row r="492" spans="4:17" x14ac:dyDescent="0.3">
      <c r="D492" s="34">
        <v>42564</v>
      </c>
      <c r="E492" s="30" t="s">
        <v>10884</v>
      </c>
      <c r="F492" s="31" t="s">
        <v>11073</v>
      </c>
      <c r="G492" s="32" t="s">
        <v>10914</v>
      </c>
      <c r="H492" s="35" t="s">
        <v>331</v>
      </c>
      <c r="I492" t="str">
        <f t="shared" si="7"/>
        <v>No</v>
      </c>
      <c r="Q492" s="1">
        <v>42495</v>
      </c>
    </row>
    <row r="493" spans="4:17" x14ac:dyDescent="0.3">
      <c r="D493" s="34">
        <v>42565</v>
      </c>
      <c r="E493" s="30" t="s">
        <v>10873</v>
      </c>
      <c r="F493" s="31" t="s">
        <v>11074</v>
      </c>
      <c r="G493" s="32" t="s">
        <v>10890</v>
      </c>
      <c r="H493" s="35"/>
      <c r="I493" t="str">
        <f t="shared" si="7"/>
        <v>No</v>
      </c>
      <c r="Q493" s="1">
        <v>42496</v>
      </c>
    </row>
    <row r="494" spans="4:17" x14ac:dyDescent="0.3">
      <c r="D494" s="34">
        <v>42575</v>
      </c>
      <c r="E494" s="30" t="s">
        <v>10905</v>
      </c>
      <c r="F494" s="31" t="s">
        <v>11075</v>
      </c>
      <c r="G494" s="32" t="s">
        <v>10894</v>
      </c>
      <c r="H494" s="35" t="s">
        <v>117</v>
      </c>
      <c r="I494" t="str">
        <f t="shared" si="7"/>
        <v>No</v>
      </c>
      <c r="Q494" s="1">
        <v>42497</v>
      </c>
    </row>
    <row r="495" spans="4:17" x14ac:dyDescent="0.3">
      <c r="D495" s="34">
        <v>42575</v>
      </c>
      <c r="E495" s="30" t="s">
        <v>10905</v>
      </c>
      <c r="F495" s="31" t="s">
        <v>11077</v>
      </c>
      <c r="G495" s="32" t="s">
        <v>10890</v>
      </c>
      <c r="H495" s="35"/>
      <c r="I495" t="str">
        <f t="shared" si="7"/>
        <v>No</v>
      </c>
      <c r="Q495" s="1">
        <v>42498</v>
      </c>
    </row>
    <row r="496" spans="4:17" x14ac:dyDescent="0.3">
      <c r="D496" s="34">
        <v>42576</v>
      </c>
      <c r="E496" s="30" t="s">
        <v>10895</v>
      </c>
      <c r="F496" s="31" t="s">
        <v>11206</v>
      </c>
      <c r="G496" s="32" t="s">
        <v>10894</v>
      </c>
      <c r="H496" s="35" t="s">
        <v>117</v>
      </c>
      <c r="I496" t="str">
        <f t="shared" si="7"/>
        <v>No</v>
      </c>
      <c r="Q496" s="1">
        <v>42499</v>
      </c>
    </row>
    <row r="497" spans="4:17" ht="28.8" x14ac:dyDescent="0.3">
      <c r="D497" s="34">
        <v>42578</v>
      </c>
      <c r="E497" s="30" t="s">
        <v>10884</v>
      </c>
      <c r="F497" s="31" t="s">
        <v>11078</v>
      </c>
      <c r="G497" s="32" t="s">
        <v>10904</v>
      </c>
      <c r="H497" s="35" t="s">
        <v>9730</v>
      </c>
      <c r="I497" t="str">
        <f t="shared" si="7"/>
        <v>No</v>
      </c>
      <c r="Q497" s="1">
        <v>42500</v>
      </c>
    </row>
    <row r="498" spans="4:17" ht="28.8" x14ac:dyDescent="0.3">
      <c r="D498" s="34">
        <v>42578</v>
      </c>
      <c r="E498" s="30" t="s">
        <v>10884</v>
      </c>
      <c r="F498" s="31" t="s">
        <v>11079</v>
      </c>
      <c r="G498" s="32" t="s">
        <v>10890</v>
      </c>
      <c r="H498" s="35"/>
      <c r="I498" t="str">
        <f t="shared" si="7"/>
        <v>No</v>
      </c>
      <c r="Q498" s="1">
        <v>42501</v>
      </c>
    </row>
    <row r="499" spans="4:17" x14ac:dyDescent="0.3">
      <c r="D499" s="34">
        <v>42583</v>
      </c>
      <c r="E499" s="30" t="s">
        <v>10895</v>
      </c>
      <c r="F499" s="31" t="s">
        <v>11080</v>
      </c>
      <c r="G499" s="32" t="s">
        <v>10904</v>
      </c>
      <c r="H499" s="35" t="s">
        <v>453</v>
      </c>
      <c r="I499" t="str">
        <f t="shared" si="7"/>
        <v>No</v>
      </c>
      <c r="Q499" s="1">
        <v>42502</v>
      </c>
    </row>
    <row r="500" spans="4:17" x14ac:dyDescent="0.3">
      <c r="D500" s="34">
        <v>42586</v>
      </c>
      <c r="E500" s="30" t="s">
        <v>10873</v>
      </c>
      <c r="F500" s="31" t="s">
        <v>11082</v>
      </c>
      <c r="G500" s="32" t="s">
        <v>10890</v>
      </c>
      <c r="H500" s="35"/>
      <c r="I500" t="str">
        <f t="shared" si="7"/>
        <v>No</v>
      </c>
      <c r="Q500" s="1">
        <v>42503</v>
      </c>
    </row>
    <row r="501" spans="4:17" x14ac:dyDescent="0.3">
      <c r="D501" s="34">
        <v>42589</v>
      </c>
      <c r="E501" s="30" t="s">
        <v>10905</v>
      </c>
      <c r="F501" s="31" t="s">
        <v>11081</v>
      </c>
      <c r="G501" s="32" t="s">
        <v>10894</v>
      </c>
      <c r="H501" s="35" t="s">
        <v>306</v>
      </c>
      <c r="I501" t="str">
        <f t="shared" si="7"/>
        <v>No</v>
      </c>
      <c r="Q501" s="1">
        <v>42504</v>
      </c>
    </row>
    <row r="502" spans="4:17" x14ac:dyDescent="0.3">
      <c r="D502" s="34">
        <v>42589</v>
      </c>
      <c r="E502" s="30" t="s">
        <v>10905</v>
      </c>
      <c r="F502" s="31" t="s">
        <v>11083</v>
      </c>
      <c r="G502" s="32" t="s">
        <v>10904</v>
      </c>
      <c r="H502" s="35" t="s">
        <v>9730</v>
      </c>
      <c r="I502" t="str">
        <f t="shared" si="7"/>
        <v>No</v>
      </c>
      <c r="Q502" s="1">
        <v>42505</v>
      </c>
    </row>
    <row r="503" spans="4:17" x14ac:dyDescent="0.3">
      <c r="D503" s="34">
        <v>42589</v>
      </c>
      <c r="E503" s="30" t="s">
        <v>10905</v>
      </c>
      <c r="F503" s="31" t="s">
        <v>11083</v>
      </c>
      <c r="G503" s="32" t="s">
        <v>10890</v>
      </c>
      <c r="H503" s="35"/>
      <c r="I503" t="str">
        <f t="shared" si="7"/>
        <v>No</v>
      </c>
      <c r="Q503" s="1">
        <v>42506</v>
      </c>
    </row>
    <row r="504" spans="4:17" x14ac:dyDescent="0.3">
      <c r="D504" s="34">
        <v>42590</v>
      </c>
      <c r="E504" s="30" t="s">
        <v>10895</v>
      </c>
      <c r="F504" s="31" t="s">
        <v>11084</v>
      </c>
      <c r="G504" s="32" t="s">
        <v>10894</v>
      </c>
      <c r="H504" s="35" t="s">
        <v>1399</v>
      </c>
      <c r="I504" t="str">
        <f t="shared" si="7"/>
        <v>No</v>
      </c>
      <c r="Q504" s="1">
        <v>42507</v>
      </c>
    </row>
    <row r="505" spans="4:17" x14ac:dyDescent="0.3">
      <c r="D505" s="34">
        <v>42596</v>
      </c>
      <c r="E505" s="30" t="s">
        <v>10905</v>
      </c>
      <c r="F505" s="31" t="s">
        <v>11076</v>
      </c>
      <c r="G505" s="32" t="s">
        <v>10875</v>
      </c>
      <c r="H505" s="35"/>
      <c r="I505" t="str">
        <f t="shared" si="7"/>
        <v>No</v>
      </c>
      <c r="Q505" s="1">
        <v>42508</v>
      </c>
    </row>
    <row r="506" spans="4:17" ht="28.8" x14ac:dyDescent="0.3">
      <c r="D506" s="34">
        <v>42596</v>
      </c>
      <c r="E506" s="30" t="s">
        <v>10905</v>
      </c>
      <c r="F506" s="31" t="s">
        <v>11086</v>
      </c>
      <c r="G506" s="32" t="s">
        <v>10894</v>
      </c>
      <c r="H506" s="35" t="s">
        <v>306</v>
      </c>
      <c r="I506" t="str">
        <f t="shared" si="7"/>
        <v>No</v>
      </c>
      <c r="Q506" s="1">
        <v>42509</v>
      </c>
    </row>
    <row r="507" spans="4:17" x14ac:dyDescent="0.3">
      <c r="D507" s="34">
        <v>42597</v>
      </c>
      <c r="E507" s="30" t="s">
        <v>10895</v>
      </c>
      <c r="F507" s="31" t="s">
        <v>11085</v>
      </c>
      <c r="G507" s="32" t="s">
        <v>10883</v>
      </c>
      <c r="H507" s="35"/>
      <c r="I507" t="str">
        <f t="shared" si="7"/>
        <v>No</v>
      </c>
      <c r="Q507" s="1">
        <v>42510</v>
      </c>
    </row>
    <row r="508" spans="4:17" x14ac:dyDescent="0.3">
      <c r="D508" s="34">
        <v>42598</v>
      </c>
      <c r="E508" s="30" t="s">
        <v>10881</v>
      </c>
      <c r="F508" s="31" t="s">
        <v>11087</v>
      </c>
      <c r="G508" s="32" t="s">
        <v>10894</v>
      </c>
      <c r="H508" s="35" t="s">
        <v>5208</v>
      </c>
      <c r="I508" t="str">
        <f t="shared" si="7"/>
        <v>No</v>
      </c>
      <c r="Q508" s="1">
        <v>42511</v>
      </c>
    </row>
    <row r="509" spans="4:17" x14ac:dyDescent="0.3">
      <c r="D509" s="34">
        <v>42599</v>
      </c>
      <c r="E509" s="30" t="s">
        <v>10884</v>
      </c>
      <c r="F509" s="31" t="s">
        <v>11094</v>
      </c>
      <c r="G509" s="32" t="s">
        <v>10927</v>
      </c>
      <c r="H509" s="35"/>
      <c r="I509" t="str">
        <f t="shared" si="7"/>
        <v>No</v>
      </c>
      <c r="Q509" s="1">
        <v>42512</v>
      </c>
    </row>
    <row r="510" spans="4:17" x14ac:dyDescent="0.3">
      <c r="D510" s="34">
        <v>42601</v>
      </c>
      <c r="E510" s="30" t="s">
        <v>10892</v>
      </c>
      <c r="F510" s="31" t="s">
        <v>11091</v>
      </c>
      <c r="G510" s="32" t="s">
        <v>10894</v>
      </c>
      <c r="H510" s="35" t="s">
        <v>10962</v>
      </c>
      <c r="I510" t="str">
        <f t="shared" si="7"/>
        <v>No</v>
      </c>
      <c r="Q510" s="1">
        <v>42513</v>
      </c>
    </row>
    <row r="511" spans="4:17" x14ac:dyDescent="0.3">
      <c r="D511" s="34">
        <v>42601</v>
      </c>
      <c r="E511" s="30" t="s">
        <v>10892</v>
      </c>
      <c r="F511" s="31" t="s">
        <v>11090</v>
      </c>
      <c r="G511" s="32" t="s">
        <v>10890</v>
      </c>
      <c r="H511" s="35"/>
      <c r="I511" t="str">
        <f t="shared" si="7"/>
        <v>No</v>
      </c>
      <c r="Q511" s="1">
        <v>42514</v>
      </c>
    </row>
    <row r="512" spans="4:17" x14ac:dyDescent="0.3">
      <c r="D512" s="34">
        <v>42603</v>
      </c>
      <c r="E512" s="30" t="s">
        <v>10905</v>
      </c>
      <c r="F512" s="31" t="s">
        <v>11088</v>
      </c>
      <c r="G512" s="32" t="s">
        <v>10890</v>
      </c>
      <c r="H512" s="35"/>
      <c r="I512" t="str">
        <f t="shared" si="7"/>
        <v>No</v>
      </c>
      <c r="Q512" s="1">
        <v>42515</v>
      </c>
    </row>
    <row r="513" spans="4:17" x14ac:dyDescent="0.3">
      <c r="D513" s="34">
        <v>42607</v>
      </c>
      <c r="E513" s="30" t="s">
        <v>10873</v>
      </c>
      <c r="F513" s="31" t="s">
        <v>11095</v>
      </c>
      <c r="G513" s="32" t="s">
        <v>10927</v>
      </c>
      <c r="H513" s="35"/>
      <c r="I513" t="str">
        <f t="shared" si="7"/>
        <v>No</v>
      </c>
      <c r="Q513" s="1">
        <v>42516</v>
      </c>
    </row>
    <row r="514" spans="4:17" x14ac:dyDescent="0.3">
      <c r="D514" s="34">
        <v>42608</v>
      </c>
      <c r="E514" s="30" t="s">
        <v>10892</v>
      </c>
      <c r="F514" s="31" t="s">
        <v>11092</v>
      </c>
      <c r="G514" s="32" t="s">
        <v>10890</v>
      </c>
      <c r="H514" s="35"/>
      <c r="I514" t="str">
        <f t="shared" si="7"/>
        <v>No</v>
      </c>
      <c r="Q514" s="1">
        <v>42517</v>
      </c>
    </row>
    <row r="515" spans="4:17" x14ac:dyDescent="0.3">
      <c r="D515" s="34">
        <v>42609</v>
      </c>
      <c r="E515" s="30" t="s">
        <v>10878</v>
      </c>
      <c r="F515" s="31" t="s">
        <v>11093</v>
      </c>
      <c r="G515" s="32" t="s">
        <v>10894</v>
      </c>
      <c r="H515" s="35" t="s">
        <v>100</v>
      </c>
      <c r="I515" t="str">
        <f t="shared" ref="I515:I578" si="8">_xlfn.XLOOKUP(D515,$J$2:$J$48,$O$2:$O$48,"No")</f>
        <v>No</v>
      </c>
      <c r="Q515" s="1">
        <v>42518</v>
      </c>
    </row>
    <row r="516" spans="4:17" x14ac:dyDescent="0.3">
      <c r="D516" s="34">
        <v>42617</v>
      </c>
      <c r="E516" s="30" t="s">
        <v>10905</v>
      </c>
      <c r="F516" s="31" t="s">
        <v>11106</v>
      </c>
      <c r="G516" s="32" t="s">
        <v>10927</v>
      </c>
      <c r="H516" s="35"/>
      <c r="I516" t="str">
        <f t="shared" si="8"/>
        <v>No</v>
      </c>
      <c r="Q516" s="1">
        <v>42519</v>
      </c>
    </row>
    <row r="517" spans="4:17" x14ac:dyDescent="0.3">
      <c r="D517" s="34">
        <v>42618</v>
      </c>
      <c r="E517" s="30" t="s">
        <v>10895</v>
      </c>
      <c r="F517" s="31" t="s">
        <v>11096</v>
      </c>
      <c r="G517" s="32" t="s">
        <v>10877</v>
      </c>
      <c r="H517" s="35"/>
      <c r="I517" t="str">
        <f t="shared" si="8"/>
        <v>Yes</v>
      </c>
      <c r="Q517" s="1">
        <v>42520</v>
      </c>
    </row>
    <row r="518" spans="4:17" x14ac:dyDescent="0.3">
      <c r="D518" s="34">
        <v>42622</v>
      </c>
      <c r="E518" s="30" t="s">
        <v>10892</v>
      </c>
      <c r="F518" s="31" t="s">
        <v>11097</v>
      </c>
      <c r="G518" s="32" t="s">
        <v>10894</v>
      </c>
      <c r="H518" s="35" t="s">
        <v>11207</v>
      </c>
      <c r="I518" t="str">
        <f t="shared" si="8"/>
        <v>No</v>
      </c>
      <c r="Q518" s="1">
        <v>42521</v>
      </c>
    </row>
    <row r="519" spans="4:17" ht="28.8" x14ac:dyDescent="0.3">
      <c r="D519" s="34">
        <v>42623</v>
      </c>
      <c r="E519" s="30" t="s">
        <v>10878</v>
      </c>
      <c r="F519" s="31" t="s">
        <v>11100</v>
      </c>
      <c r="G519" s="32" t="s">
        <v>10890</v>
      </c>
      <c r="H519" s="35"/>
      <c r="I519" t="str">
        <f t="shared" si="8"/>
        <v>No</v>
      </c>
      <c r="Q519" s="1">
        <v>42522</v>
      </c>
    </row>
    <row r="520" spans="4:17" x14ac:dyDescent="0.3">
      <c r="D520" s="34">
        <v>42623</v>
      </c>
      <c r="E520" s="30" t="s">
        <v>10878</v>
      </c>
      <c r="F520" s="31" t="s">
        <v>11026</v>
      </c>
      <c r="G520" s="32" t="s">
        <v>10904</v>
      </c>
      <c r="H520" s="35" t="s">
        <v>241</v>
      </c>
      <c r="I520" t="str">
        <f t="shared" si="8"/>
        <v>No</v>
      </c>
      <c r="Q520" s="1">
        <v>42523</v>
      </c>
    </row>
    <row r="521" spans="4:17" x14ac:dyDescent="0.3">
      <c r="D521" s="34">
        <v>42624</v>
      </c>
      <c r="E521" s="30" t="s">
        <v>10905</v>
      </c>
      <c r="F521" s="31" t="s">
        <v>11099</v>
      </c>
      <c r="G521" s="32" t="s">
        <v>10890</v>
      </c>
      <c r="H521" s="35"/>
      <c r="I521" t="str">
        <f t="shared" si="8"/>
        <v>No</v>
      </c>
      <c r="Q521" s="1">
        <v>42524</v>
      </c>
    </row>
    <row r="522" spans="4:17" x14ac:dyDescent="0.3">
      <c r="D522" s="34">
        <v>42624</v>
      </c>
      <c r="E522" s="30" t="s">
        <v>10905</v>
      </c>
      <c r="F522" s="31" t="s">
        <v>11101</v>
      </c>
      <c r="G522" s="32" t="s">
        <v>10890</v>
      </c>
      <c r="H522" s="35"/>
      <c r="I522" t="str">
        <f t="shared" si="8"/>
        <v>No</v>
      </c>
      <c r="Q522" s="1">
        <v>42525</v>
      </c>
    </row>
    <row r="523" spans="4:17" ht="28.8" x14ac:dyDescent="0.3">
      <c r="D523" s="34">
        <v>42624</v>
      </c>
      <c r="E523" s="30" t="s">
        <v>10905</v>
      </c>
      <c r="F523" s="31" t="s">
        <v>11102</v>
      </c>
      <c r="G523" s="32" t="s">
        <v>10894</v>
      </c>
      <c r="H523" s="35" t="s">
        <v>306</v>
      </c>
      <c r="I523" t="str">
        <f t="shared" si="8"/>
        <v>No</v>
      </c>
      <c r="Q523" s="1">
        <v>42526</v>
      </c>
    </row>
    <row r="524" spans="4:17" x14ac:dyDescent="0.3">
      <c r="D524" s="34">
        <v>42626</v>
      </c>
      <c r="E524" s="30" t="s">
        <v>10881</v>
      </c>
      <c r="F524" s="31" t="s">
        <v>11112</v>
      </c>
      <c r="G524" s="32" t="s">
        <v>10880</v>
      </c>
      <c r="H524" s="35"/>
      <c r="I524" t="str">
        <f t="shared" si="8"/>
        <v>No</v>
      </c>
      <c r="Q524" s="1">
        <v>42527</v>
      </c>
    </row>
    <row r="525" spans="4:17" ht="28.8" x14ac:dyDescent="0.3">
      <c r="D525" s="34">
        <v>42628</v>
      </c>
      <c r="E525" s="30" t="s">
        <v>10873</v>
      </c>
      <c r="F525" s="31" t="s">
        <v>11105</v>
      </c>
      <c r="G525" s="32" t="s">
        <v>10910</v>
      </c>
      <c r="H525" s="35"/>
      <c r="I525" t="str">
        <f t="shared" si="8"/>
        <v>No</v>
      </c>
      <c r="Q525" s="1">
        <v>42528</v>
      </c>
    </row>
    <row r="526" spans="4:17" ht="28.8" x14ac:dyDescent="0.3">
      <c r="D526" s="34">
        <v>42629</v>
      </c>
      <c r="E526" s="30" t="s">
        <v>10892</v>
      </c>
      <c r="F526" s="31" t="s">
        <v>11208</v>
      </c>
      <c r="G526" s="32" t="s">
        <v>10890</v>
      </c>
      <c r="H526" s="35"/>
      <c r="I526" t="str">
        <f t="shared" si="8"/>
        <v>No</v>
      </c>
      <c r="Q526" s="1">
        <v>42529</v>
      </c>
    </row>
    <row r="527" spans="4:17" ht="28.8" x14ac:dyDescent="0.3">
      <c r="D527" s="34">
        <v>42629</v>
      </c>
      <c r="E527" s="30" t="s">
        <v>10892</v>
      </c>
      <c r="F527" s="31" t="s">
        <v>11109</v>
      </c>
      <c r="G527" s="32" t="s">
        <v>10890</v>
      </c>
      <c r="H527" s="35"/>
      <c r="I527" t="str">
        <f t="shared" si="8"/>
        <v>No</v>
      </c>
      <c r="Q527" s="1">
        <v>42530</v>
      </c>
    </row>
    <row r="528" spans="4:17" ht="28.8" x14ac:dyDescent="0.3">
      <c r="D528" s="34">
        <v>42630</v>
      </c>
      <c r="E528" s="30" t="s">
        <v>10878</v>
      </c>
      <c r="F528" s="31" t="s">
        <v>11107</v>
      </c>
      <c r="G528" s="32" t="s">
        <v>10890</v>
      </c>
      <c r="H528" s="35"/>
      <c r="I528" t="str">
        <f t="shared" si="8"/>
        <v>No</v>
      </c>
      <c r="Q528" s="1">
        <v>42531</v>
      </c>
    </row>
    <row r="529" spans="4:17" x14ac:dyDescent="0.3">
      <c r="D529" s="34">
        <v>42631</v>
      </c>
      <c r="E529" s="30" t="s">
        <v>10905</v>
      </c>
      <c r="F529" s="31" t="s">
        <v>11108</v>
      </c>
      <c r="G529" s="32" t="s">
        <v>10890</v>
      </c>
      <c r="H529" s="35"/>
      <c r="I529" t="str">
        <f t="shared" si="8"/>
        <v>No</v>
      </c>
      <c r="Q529" s="1">
        <v>42532</v>
      </c>
    </row>
    <row r="530" spans="4:17" x14ac:dyDescent="0.3">
      <c r="D530" s="34">
        <v>42635</v>
      </c>
      <c r="E530" s="30" t="s">
        <v>10873</v>
      </c>
      <c r="F530" s="31" t="s">
        <v>10992</v>
      </c>
      <c r="G530" s="32" t="s">
        <v>10914</v>
      </c>
      <c r="H530" s="35" t="s">
        <v>494</v>
      </c>
      <c r="I530" t="str">
        <f t="shared" si="8"/>
        <v>No</v>
      </c>
      <c r="Q530" s="1">
        <v>42533</v>
      </c>
    </row>
    <row r="531" spans="4:17" x14ac:dyDescent="0.3">
      <c r="D531" s="34">
        <v>42635</v>
      </c>
      <c r="E531" s="30" t="s">
        <v>10873</v>
      </c>
      <c r="F531" s="31" t="s">
        <v>11111</v>
      </c>
      <c r="G531" s="32" t="s">
        <v>10959</v>
      </c>
      <c r="H531" s="35"/>
      <c r="I531" t="str">
        <f t="shared" si="8"/>
        <v>No</v>
      </c>
      <c r="Q531" s="1">
        <v>42534</v>
      </c>
    </row>
    <row r="532" spans="4:17" x14ac:dyDescent="0.3">
      <c r="D532" s="34">
        <v>42636</v>
      </c>
      <c r="E532" s="30" t="s">
        <v>10892</v>
      </c>
      <c r="F532" s="31" t="s">
        <v>11026</v>
      </c>
      <c r="G532" s="32" t="s">
        <v>10904</v>
      </c>
      <c r="H532" s="35" t="s">
        <v>11113</v>
      </c>
      <c r="I532" t="str">
        <f t="shared" si="8"/>
        <v>No</v>
      </c>
      <c r="Q532" s="1">
        <v>42535</v>
      </c>
    </row>
    <row r="533" spans="4:17" x14ac:dyDescent="0.3">
      <c r="D533" s="34">
        <v>42636</v>
      </c>
      <c r="E533" s="30" t="s">
        <v>10892</v>
      </c>
      <c r="F533" s="31" t="s">
        <v>11116</v>
      </c>
      <c r="G533" s="32" t="s">
        <v>10904</v>
      </c>
      <c r="H533" s="35" t="s">
        <v>234</v>
      </c>
      <c r="I533" t="str">
        <f t="shared" si="8"/>
        <v>No</v>
      </c>
      <c r="Q533" s="1">
        <v>42536</v>
      </c>
    </row>
    <row r="534" spans="4:17" x14ac:dyDescent="0.3">
      <c r="D534" s="34">
        <v>42637</v>
      </c>
      <c r="E534" s="30" t="s">
        <v>10878</v>
      </c>
      <c r="F534" s="31" t="s">
        <v>11117</v>
      </c>
      <c r="G534" s="32" t="s">
        <v>10890</v>
      </c>
      <c r="H534" s="35"/>
      <c r="I534" t="str">
        <f t="shared" si="8"/>
        <v>No</v>
      </c>
      <c r="Q534" s="1">
        <v>42537</v>
      </c>
    </row>
    <row r="535" spans="4:17" x14ac:dyDescent="0.3">
      <c r="D535" s="34">
        <v>42638</v>
      </c>
      <c r="E535" s="30" t="s">
        <v>10905</v>
      </c>
      <c r="F535" s="31" t="s">
        <v>11118</v>
      </c>
      <c r="G535" s="32" t="s">
        <v>10890</v>
      </c>
      <c r="H535" s="35"/>
      <c r="I535" t="str">
        <f t="shared" si="8"/>
        <v>No</v>
      </c>
      <c r="Q535" s="1">
        <v>42538</v>
      </c>
    </row>
    <row r="536" spans="4:17" x14ac:dyDescent="0.3">
      <c r="D536" s="34">
        <v>42639</v>
      </c>
      <c r="E536" s="30" t="s">
        <v>10895</v>
      </c>
      <c r="F536" s="31" t="s">
        <v>11120</v>
      </c>
      <c r="G536" s="32" t="s">
        <v>10904</v>
      </c>
      <c r="H536" s="35" t="s">
        <v>331</v>
      </c>
      <c r="I536" t="str">
        <f t="shared" si="8"/>
        <v>No</v>
      </c>
      <c r="Q536" s="1">
        <v>42539</v>
      </c>
    </row>
    <row r="537" spans="4:17" x14ac:dyDescent="0.3">
      <c r="D537" s="34">
        <v>42643</v>
      </c>
      <c r="E537" s="30" t="s">
        <v>10892</v>
      </c>
      <c r="F537" s="31" t="s">
        <v>11114</v>
      </c>
      <c r="G537" s="32" t="s">
        <v>10904</v>
      </c>
      <c r="H537" s="35" t="s">
        <v>11115</v>
      </c>
      <c r="I537" t="str">
        <f t="shared" si="8"/>
        <v>No</v>
      </c>
      <c r="Q537" s="1">
        <v>42540</v>
      </c>
    </row>
    <row r="538" spans="4:17" x14ac:dyDescent="0.3">
      <c r="D538" s="34">
        <v>42644</v>
      </c>
      <c r="E538" s="30" t="s">
        <v>10878</v>
      </c>
      <c r="F538" s="31" t="s">
        <v>11134</v>
      </c>
      <c r="G538" s="32" t="s">
        <v>10927</v>
      </c>
      <c r="H538" s="35"/>
      <c r="I538" t="str">
        <f t="shared" si="8"/>
        <v>No</v>
      </c>
      <c r="Q538" s="1">
        <v>42541</v>
      </c>
    </row>
    <row r="539" spans="4:17" x14ac:dyDescent="0.3">
      <c r="D539" s="34">
        <v>42646</v>
      </c>
      <c r="E539" s="30" t="s">
        <v>10895</v>
      </c>
      <c r="F539" s="31" t="s">
        <v>11103</v>
      </c>
      <c r="G539" s="32" t="s">
        <v>10875</v>
      </c>
      <c r="H539" s="35"/>
      <c r="I539" t="str">
        <f t="shared" si="8"/>
        <v>No</v>
      </c>
      <c r="Q539" s="1">
        <v>42542</v>
      </c>
    </row>
    <row r="540" spans="4:17" x14ac:dyDescent="0.3">
      <c r="D540" s="34">
        <v>42646</v>
      </c>
      <c r="E540" s="30" t="s">
        <v>10895</v>
      </c>
      <c r="F540" s="31" t="s">
        <v>11136</v>
      </c>
      <c r="G540" s="32" t="s">
        <v>10880</v>
      </c>
      <c r="H540" s="35"/>
      <c r="I540" t="str">
        <f t="shared" si="8"/>
        <v>No</v>
      </c>
      <c r="Q540" s="1">
        <v>42543</v>
      </c>
    </row>
    <row r="541" spans="4:17" x14ac:dyDescent="0.3">
      <c r="D541" s="34">
        <v>42646</v>
      </c>
      <c r="E541" s="30" t="s">
        <v>10895</v>
      </c>
      <c r="F541" s="31" t="s">
        <v>11124</v>
      </c>
      <c r="G541" s="32" t="s">
        <v>10890</v>
      </c>
      <c r="H541" s="35"/>
      <c r="I541" t="str">
        <f t="shared" si="8"/>
        <v>No</v>
      </c>
      <c r="Q541" s="1">
        <v>42544</v>
      </c>
    </row>
    <row r="542" spans="4:17" x14ac:dyDescent="0.3">
      <c r="D542" s="34">
        <v>42646</v>
      </c>
      <c r="E542" s="30" t="s">
        <v>10895</v>
      </c>
      <c r="F542" s="31" t="s">
        <v>11103</v>
      </c>
      <c r="G542" s="32" t="s">
        <v>10894</v>
      </c>
      <c r="H542" s="35" t="s">
        <v>11104</v>
      </c>
      <c r="I542" t="str">
        <f t="shared" si="8"/>
        <v>No</v>
      </c>
      <c r="Q542" s="1">
        <v>42545</v>
      </c>
    </row>
    <row r="543" spans="4:17" x14ac:dyDescent="0.3">
      <c r="D543" s="34">
        <v>42647</v>
      </c>
      <c r="E543" s="30" t="s">
        <v>10881</v>
      </c>
      <c r="F543" s="31" t="s">
        <v>11121</v>
      </c>
      <c r="G543" s="32" t="s">
        <v>10883</v>
      </c>
      <c r="H543" s="35"/>
      <c r="I543" t="str">
        <f t="shared" si="8"/>
        <v>No</v>
      </c>
      <c r="Q543" s="1">
        <v>42546</v>
      </c>
    </row>
    <row r="544" spans="4:17" x14ac:dyDescent="0.3">
      <c r="D544" s="34">
        <v>42649</v>
      </c>
      <c r="E544" s="30" t="s">
        <v>10873</v>
      </c>
      <c r="F544" s="31" t="s">
        <v>11126</v>
      </c>
      <c r="G544" s="32" t="s">
        <v>10890</v>
      </c>
      <c r="H544" s="35"/>
      <c r="I544" t="str">
        <f t="shared" si="8"/>
        <v>No</v>
      </c>
      <c r="Q544" s="1">
        <v>42547</v>
      </c>
    </row>
    <row r="545" spans="4:17" x14ac:dyDescent="0.3">
      <c r="D545" s="34">
        <v>42652</v>
      </c>
      <c r="E545" s="30" t="s">
        <v>10905</v>
      </c>
      <c r="F545" s="31" t="s">
        <v>11127</v>
      </c>
      <c r="G545" s="32" t="s">
        <v>10890</v>
      </c>
      <c r="H545" s="35"/>
      <c r="I545" t="str">
        <f t="shared" si="8"/>
        <v>No</v>
      </c>
      <c r="Q545" s="1">
        <v>42548</v>
      </c>
    </row>
    <row r="546" spans="4:17" x14ac:dyDescent="0.3">
      <c r="D546" s="34">
        <v>42652</v>
      </c>
      <c r="E546" s="30" t="s">
        <v>10905</v>
      </c>
      <c r="F546" s="31" t="s">
        <v>11129</v>
      </c>
      <c r="G546" s="32" t="s">
        <v>10908</v>
      </c>
      <c r="H546" s="35"/>
      <c r="I546" t="str">
        <f t="shared" si="8"/>
        <v>No</v>
      </c>
      <c r="Q546" s="1">
        <v>42549</v>
      </c>
    </row>
    <row r="547" spans="4:17" x14ac:dyDescent="0.3">
      <c r="D547" s="34">
        <v>42653</v>
      </c>
      <c r="E547" s="30" t="s">
        <v>10895</v>
      </c>
      <c r="F547" s="31" t="s">
        <v>11142</v>
      </c>
      <c r="G547" s="32" t="s">
        <v>10927</v>
      </c>
      <c r="H547" s="35"/>
      <c r="I547" t="str">
        <f t="shared" si="8"/>
        <v>Yes</v>
      </c>
      <c r="Q547" s="1">
        <v>42550</v>
      </c>
    </row>
    <row r="548" spans="4:17" ht="30.6" x14ac:dyDescent="0.3">
      <c r="D548" s="34">
        <v>42653</v>
      </c>
      <c r="E548" s="30" t="s">
        <v>10895</v>
      </c>
      <c r="F548" s="31" t="s">
        <v>11130</v>
      </c>
      <c r="G548" s="32" t="s">
        <v>10894</v>
      </c>
      <c r="H548" s="35" t="s">
        <v>11131</v>
      </c>
      <c r="I548" t="str">
        <f t="shared" si="8"/>
        <v>Yes</v>
      </c>
      <c r="Q548" s="1">
        <v>42551</v>
      </c>
    </row>
    <row r="549" spans="4:17" x14ac:dyDescent="0.3">
      <c r="D549" s="34">
        <v>42653</v>
      </c>
      <c r="E549" s="30" t="s">
        <v>10895</v>
      </c>
      <c r="F549" s="31" t="s">
        <v>11130</v>
      </c>
      <c r="G549" s="32" t="s">
        <v>10877</v>
      </c>
      <c r="H549" s="35"/>
      <c r="I549" t="str">
        <f t="shared" si="8"/>
        <v>Yes</v>
      </c>
      <c r="Q549" s="1">
        <v>42552</v>
      </c>
    </row>
    <row r="550" spans="4:17" x14ac:dyDescent="0.3">
      <c r="D550" s="34">
        <v>42653</v>
      </c>
      <c r="E550" s="30" t="s">
        <v>10895</v>
      </c>
      <c r="F550" s="31" t="s">
        <v>11132</v>
      </c>
      <c r="G550" s="32" t="s">
        <v>10894</v>
      </c>
      <c r="H550" s="35" t="s">
        <v>354</v>
      </c>
      <c r="I550" t="str">
        <f t="shared" si="8"/>
        <v>Yes</v>
      </c>
      <c r="Q550" s="1">
        <v>42553</v>
      </c>
    </row>
    <row r="551" spans="4:17" x14ac:dyDescent="0.3">
      <c r="D551" s="34">
        <v>42653</v>
      </c>
      <c r="E551" s="30" t="s">
        <v>10895</v>
      </c>
      <c r="F551" s="31" t="s">
        <v>11026</v>
      </c>
      <c r="G551" s="32" t="s">
        <v>10894</v>
      </c>
      <c r="H551" s="35" t="s">
        <v>5330</v>
      </c>
      <c r="I551" t="str">
        <f t="shared" si="8"/>
        <v>Yes</v>
      </c>
      <c r="Q551" s="1">
        <v>42554</v>
      </c>
    </row>
    <row r="552" spans="4:17" x14ac:dyDescent="0.3">
      <c r="D552" s="34">
        <v>42653</v>
      </c>
      <c r="E552" s="30" t="s">
        <v>10895</v>
      </c>
      <c r="F552" s="31" t="s">
        <v>11133</v>
      </c>
      <c r="G552" s="32" t="s">
        <v>10904</v>
      </c>
      <c r="H552" s="35" t="s">
        <v>11209</v>
      </c>
      <c r="I552" t="str">
        <f t="shared" si="8"/>
        <v>Yes</v>
      </c>
      <c r="Q552" s="1">
        <v>42555</v>
      </c>
    </row>
    <row r="553" spans="4:17" x14ac:dyDescent="0.3">
      <c r="D553" s="34">
        <v>42653</v>
      </c>
      <c r="E553" s="30" t="s">
        <v>10895</v>
      </c>
      <c r="F553" s="31" t="s">
        <v>11114</v>
      </c>
      <c r="G553" s="32" t="s">
        <v>10894</v>
      </c>
      <c r="H553" s="35" t="s">
        <v>354</v>
      </c>
      <c r="I553" t="str">
        <f t="shared" si="8"/>
        <v>Yes</v>
      </c>
      <c r="Q553" s="1">
        <v>42556</v>
      </c>
    </row>
    <row r="554" spans="4:17" x14ac:dyDescent="0.3">
      <c r="D554" s="34">
        <v>42654</v>
      </c>
      <c r="E554" s="30" t="s">
        <v>10881</v>
      </c>
      <c r="F554" s="31" t="s">
        <v>10946</v>
      </c>
      <c r="G554" s="32" t="s">
        <v>10904</v>
      </c>
      <c r="H554" s="35" t="s">
        <v>11128</v>
      </c>
      <c r="I554" t="str">
        <f t="shared" si="8"/>
        <v>No</v>
      </c>
      <c r="Q554" s="1">
        <v>42557</v>
      </c>
    </row>
    <row r="555" spans="4:17" x14ac:dyDescent="0.3">
      <c r="D555" s="34">
        <v>42655</v>
      </c>
      <c r="E555" s="30" t="s">
        <v>10884</v>
      </c>
      <c r="F555" s="31" t="s">
        <v>11110</v>
      </c>
      <c r="G555" s="32" t="s">
        <v>10875</v>
      </c>
      <c r="H555" s="35"/>
      <c r="I555" t="str">
        <f t="shared" si="8"/>
        <v>No</v>
      </c>
      <c r="Q555" s="1">
        <v>42558</v>
      </c>
    </row>
    <row r="556" spans="4:17" x14ac:dyDescent="0.3">
      <c r="D556" s="34">
        <v>42655</v>
      </c>
      <c r="E556" s="30" t="s">
        <v>10884</v>
      </c>
      <c r="F556" s="31" t="s">
        <v>11143</v>
      </c>
      <c r="G556" s="32" t="s">
        <v>10880</v>
      </c>
      <c r="H556" s="35"/>
      <c r="I556" t="str">
        <f t="shared" si="8"/>
        <v>No</v>
      </c>
      <c r="Q556" s="1">
        <v>42559</v>
      </c>
    </row>
    <row r="557" spans="4:17" x14ac:dyDescent="0.3">
      <c r="D557" s="34">
        <v>42655</v>
      </c>
      <c r="E557" s="30" t="s">
        <v>10884</v>
      </c>
      <c r="F557" s="31" t="s">
        <v>11110</v>
      </c>
      <c r="G557" s="32" t="s">
        <v>10894</v>
      </c>
      <c r="H557" s="35" t="s">
        <v>11104</v>
      </c>
      <c r="I557" t="str">
        <f t="shared" si="8"/>
        <v>No</v>
      </c>
      <c r="Q557" s="1">
        <v>42560</v>
      </c>
    </row>
    <row r="558" spans="4:17" x14ac:dyDescent="0.3">
      <c r="D558" s="34">
        <v>42656</v>
      </c>
      <c r="E558" s="30" t="s">
        <v>10873</v>
      </c>
      <c r="F558" s="31" t="s">
        <v>11135</v>
      </c>
      <c r="G558" s="32" t="s">
        <v>10890</v>
      </c>
      <c r="H558" s="35"/>
      <c r="I558" t="str">
        <f t="shared" si="8"/>
        <v>No</v>
      </c>
      <c r="Q558" s="1">
        <v>42561</v>
      </c>
    </row>
    <row r="559" spans="4:17" x14ac:dyDescent="0.3">
      <c r="D559" s="34">
        <v>42658</v>
      </c>
      <c r="E559" s="30" t="s">
        <v>10878</v>
      </c>
      <c r="F559" s="31" t="s">
        <v>11137</v>
      </c>
      <c r="G559" s="32" t="s">
        <v>10890</v>
      </c>
      <c r="H559" s="35"/>
      <c r="I559" t="str">
        <f t="shared" si="8"/>
        <v>No</v>
      </c>
      <c r="Q559" s="1">
        <v>42562</v>
      </c>
    </row>
    <row r="560" spans="4:17" x14ac:dyDescent="0.3">
      <c r="D560" s="34">
        <v>42658</v>
      </c>
      <c r="E560" s="30" t="s">
        <v>10878</v>
      </c>
      <c r="F560" s="31" t="s">
        <v>11139</v>
      </c>
      <c r="G560" s="32" t="s">
        <v>10890</v>
      </c>
      <c r="H560" s="35" t="s">
        <v>11062</v>
      </c>
      <c r="I560" t="str">
        <f t="shared" si="8"/>
        <v>No</v>
      </c>
      <c r="Q560" s="1">
        <v>42563</v>
      </c>
    </row>
    <row r="561" spans="4:17" x14ac:dyDescent="0.3">
      <c r="D561" s="34">
        <v>42660</v>
      </c>
      <c r="E561" s="30" t="s">
        <v>10895</v>
      </c>
      <c r="F561" s="31" t="s">
        <v>11119</v>
      </c>
      <c r="G561" s="32" t="s">
        <v>10875</v>
      </c>
      <c r="H561" s="35"/>
      <c r="I561" t="str">
        <f t="shared" si="8"/>
        <v>No</v>
      </c>
      <c r="Q561" s="1">
        <v>42564</v>
      </c>
    </row>
    <row r="562" spans="4:17" x14ac:dyDescent="0.3">
      <c r="D562" s="34">
        <v>42660</v>
      </c>
      <c r="E562" s="30" t="s">
        <v>10895</v>
      </c>
      <c r="F562" s="31" t="s">
        <v>11138</v>
      </c>
      <c r="G562" s="32" t="s">
        <v>10890</v>
      </c>
      <c r="H562" s="35"/>
      <c r="I562" t="str">
        <f t="shared" si="8"/>
        <v>No</v>
      </c>
      <c r="Q562" s="1">
        <v>42565</v>
      </c>
    </row>
    <row r="563" spans="4:17" x14ac:dyDescent="0.3">
      <c r="D563" s="34">
        <v>42661</v>
      </c>
      <c r="E563" s="30" t="s">
        <v>10881</v>
      </c>
      <c r="F563" s="31" t="s">
        <v>11140</v>
      </c>
      <c r="G563" s="32" t="s">
        <v>10894</v>
      </c>
      <c r="H563" s="35" t="s">
        <v>10933</v>
      </c>
      <c r="I563" t="str">
        <f t="shared" si="8"/>
        <v>No</v>
      </c>
      <c r="Q563" s="1">
        <v>42566</v>
      </c>
    </row>
    <row r="564" spans="4:17" x14ac:dyDescent="0.3">
      <c r="D564" s="34">
        <v>42666</v>
      </c>
      <c r="E564" s="30" t="s">
        <v>10905</v>
      </c>
      <c r="F564" s="31" t="s">
        <v>11122</v>
      </c>
      <c r="G564" s="32" t="s">
        <v>10875</v>
      </c>
      <c r="H564" s="35"/>
      <c r="I564" t="str">
        <f t="shared" si="8"/>
        <v>No</v>
      </c>
      <c r="Q564" s="1">
        <v>42567</v>
      </c>
    </row>
    <row r="565" spans="4:17" x14ac:dyDescent="0.3">
      <c r="D565" s="34">
        <v>42667</v>
      </c>
      <c r="E565" s="30" t="s">
        <v>10895</v>
      </c>
      <c r="F565" s="31" t="s">
        <v>11123</v>
      </c>
      <c r="G565" s="32" t="s">
        <v>10875</v>
      </c>
      <c r="H565" s="35"/>
      <c r="I565" t="str">
        <f t="shared" si="8"/>
        <v>No</v>
      </c>
      <c r="Q565" s="1">
        <v>42568</v>
      </c>
    </row>
    <row r="566" spans="4:17" x14ac:dyDescent="0.3">
      <c r="D566" s="34">
        <v>42668</v>
      </c>
      <c r="E566" s="30" t="s">
        <v>10881</v>
      </c>
      <c r="F566" s="31" t="s">
        <v>11125</v>
      </c>
      <c r="G566" s="32" t="s">
        <v>10875</v>
      </c>
      <c r="H566" s="35"/>
      <c r="I566" t="str">
        <f t="shared" si="8"/>
        <v>No</v>
      </c>
      <c r="Q566" s="1">
        <v>42569</v>
      </c>
    </row>
    <row r="567" spans="4:17" x14ac:dyDescent="0.3">
      <c r="D567" s="34">
        <v>42671</v>
      </c>
      <c r="E567" s="30" t="s">
        <v>10892</v>
      </c>
      <c r="F567" s="31" t="s">
        <v>11144</v>
      </c>
      <c r="G567" s="32" t="s">
        <v>10894</v>
      </c>
      <c r="H567" s="35" t="s">
        <v>1392</v>
      </c>
      <c r="I567" t="str">
        <f t="shared" si="8"/>
        <v>No</v>
      </c>
      <c r="Q567" s="1">
        <v>42570</v>
      </c>
    </row>
    <row r="568" spans="4:17" x14ac:dyDescent="0.3">
      <c r="D568" s="34">
        <v>42672</v>
      </c>
      <c r="E568" s="30" t="s">
        <v>10878</v>
      </c>
      <c r="F568" s="31" t="s">
        <v>11155</v>
      </c>
      <c r="G568" s="32" t="s">
        <v>10927</v>
      </c>
      <c r="H568" s="35"/>
      <c r="I568" t="str">
        <f t="shared" si="8"/>
        <v>No</v>
      </c>
      <c r="Q568" s="1">
        <v>42571</v>
      </c>
    </row>
    <row r="569" spans="4:17" x14ac:dyDescent="0.3">
      <c r="D569" s="34">
        <v>42674</v>
      </c>
      <c r="E569" s="30" t="s">
        <v>10895</v>
      </c>
      <c r="F569" s="31" t="s">
        <v>11145</v>
      </c>
      <c r="G569" s="32" t="s">
        <v>10890</v>
      </c>
      <c r="H569" s="35"/>
      <c r="I569" t="str">
        <f t="shared" si="8"/>
        <v>No</v>
      </c>
      <c r="Q569" s="1">
        <v>42572</v>
      </c>
    </row>
    <row r="570" spans="4:17" x14ac:dyDescent="0.3">
      <c r="D570" s="34">
        <v>42675</v>
      </c>
      <c r="E570" s="30" t="s">
        <v>10881</v>
      </c>
      <c r="F570" s="31" t="s">
        <v>11146</v>
      </c>
      <c r="G570" s="32" t="s">
        <v>10883</v>
      </c>
      <c r="H570" s="35"/>
      <c r="I570" t="str">
        <f t="shared" si="8"/>
        <v>No</v>
      </c>
      <c r="Q570" s="1">
        <v>42573</v>
      </c>
    </row>
    <row r="571" spans="4:17" ht="28.8" x14ac:dyDescent="0.3">
      <c r="D571" s="34">
        <v>42675</v>
      </c>
      <c r="E571" s="30" t="s">
        <v>10881</v>
      </c>
      <c r="F571" s="31" t="s">
        <v>11147</v>
      </c>
      <c r="G571" s="32" t="s">
        <v>10910</v>
      </c>
      <c r="H571" s="35"/>
      <c r="I571" t="str">
        <f t="shared" si="8"/>
        <v>No</v>
      </c>
      <c r="Q571" s="1">
        <v>42574</v>
      </c>
    </row>
    <row r="572" spans="4:17" x14ac:dyDescent="0.3">
      <c r="D572" s="34">
        <v>42676</v>
      </c>
      <c r="E572" s="30" t="s">
        <v>10884</v>
      </c>
      <c r="F572" s="31" t="s">
        <v>11150</v>
      </c>
      <c r="G572" s="32" t="s">
        <v>10883</v>
      </c>
      <c r="H572" s="35"/>
      <c r="I572" t="str">
        <f t="shared" si="8"/>
        <v>No</v>
      </c>
      <c r="Q572" s="1">
        <v>42575</v>
      </c>
    </row>
    <row r="573" spans="4:17" x14ac:dyDescent="0.3">
      <c r="D573" s="34">
        <v>42680</v>
      </c>
      <c r="E573" s="30" t="s">
        <v>10905</v>
      </c>
      <c r="F573" s="31" t="s">
        <v>11148</v>
      </c>
      <c r="G573" s="32" t="s">
        <v>10908</v>
      </c>
      <c r="H573" s="35"/>
      <c r="I573" t="str">
        <f t="shared" si="8"/>
        <v>No</v>
      </c>
      <c r="Q573" s="1">
        <v>42576</v>
      </c>
    </row>
    <row r="574" spans="4:17" ht="20.399999999999999" x14ac:dyDescent="0.3">
      <c r="D574" s="34">
        <v>42680</v>
      </c>
      <c r="E574" s="30" t="s">
        <v>10905</v>
      </c>
      <c r="F574" s="31" t="s">
        <v>11149</v>
      </c>
      <c r="G574" s="32" t="s">
        <v>10954</v>
      </c>
      <c r="H574" s="35"/>
      <c r="I574" t="str">
        <f t="shared" si="8"/>
        <v>No</v>
      </c>
      <c r="Q574" s="1">
        <v>42577</v>
      </c>
    </row>
    <row r="575" spans="4:17" x14ac:dyDescent="0.3">
      <c r="D575" s="34">
        <v>42682</v>
      </c>
      <c r="E575" s="30" t="s">
        <v>10881</v>
      </c>
      <c r="F575" s="31" t="s">
        <v>11210</v>
      </c>
      <c r="G575" s="32" t="s">
        <v>10890</v>
      </c>
      <c r="H575" s="35"/>
      <c r="I575" t="str">
        <f t="shared" si="8"/>
        <v>No</v>
      </c>
      <c r="Q575" s="1">
        <v>42578</v>
      </c>
    </row>
    <row r="576" spans="4:17" x14ac:dyDescent="0.3">
      <c r="D576" s="34">
        <v>42682</v>
      </c>
      <c r="E576" s="30" t="s">
        <v>10881</v>
      </c>
      <c r="F576" s="31" t="s">
        <v>11151</v>
      </c>
      <c r="G576" s="32" t="s">
        <v>10894</v>
      </c>
      <c r="H576" s="35" t="s">
        <v>11211</v>
      </c>
      <c r="I576" t="str">
        <f t="shared" si="8"/>
        <v>No</v>
      </c>
      <c r="Q576" s="1">
        <v>42579</v>
      </c>
    </row>
    <row r="577" spans="4:17" x14ac:dyDescent="0.3">
      <c r="D577" s="34">
        <v>42682</v>
      </c>
      <c r="E577" s="30" t="s">
        <v>10881</v>
      </c>
      <c r="F577" s="31" t="s">
        <v>11212</v>
      </c>
      <c r="G577" s="32" t="s">
        <v>10904</v>
      </c>
      <c r="H577" s="35" t="s">
        <v>9730</v>
      </c>
      <c r="I577" t="str">
        <f t="shared" si="8"/>
        <v>No</v>
      </c>
      <c r="Q577" s="1">
        <v>42580</v>
      </c>
    </row>
    <row r="578" spans="4:17" x14ac:dyDescent="0.3">
      <c r="D578" s="34">
        <v>42684</v>
      </c>
      <c r="E578" s="30" t="s">
        <v>10873</v>
      </c>
      <c r="F578" s="31" t="s">
        <v>11156</v>
      </c>
      <c r="G578" s="32" t="s">
        <v>10890</v>
      </c>
      <c r="H578" s="35"/>
      <c r="I578" t="str">
        <f t="shared" si="8"/>
        <v>No</v>
      </c>
      <c r="Q578" s="1">
        <v>42581</v>
      </c>
    </row>
    <row r="579" spans="4:17" x14ac:dyDescent="0.3">
      <c r="D579" s="34">
        <v>42684</v>
      </c>
      <c r="E579" s="30" t="s">
        <v>10873</v>
      </c>
      <c r="F579" s="31" t="s">
        <v>11213</v>
      </c>
      <c r="G579" s="32" t="s">
        <v>10894</v>
      </c>
      <c r="H579" s="35" t="s">
        <v>11214</v>
      </c>
      <c r="I579" t="str">
        <f t="shared" ref="I579:I642" si="9">_xlfn.XLOOKUP(D579,$J$2:$J$48,$O$2:$O$48,"No")</f>
        <v>No</v>
      </c>
      <c r="Q579" s="1">
        <v>42582</v>
      </c>
    </row>
    <row r="580" spans="4:17" x14ac:dyDescent="0.3">
      <c r="D580" s="34">
        <v>42685</v>
      </c>
      <c r="E580" s="30" t="s">
        <v>10892</v>
      </c>
      <c r="F580" s="31" t="s">
        <v>11157</v>
      </c>
      <c r="G580" s="32" t="s">
        <v>10877</v>
      </c>
      <c r="H580" s="35"/>
      <c r="I580" t="str">
        <f t="shared" si="9"/>
        <v>Yes</v>
      </c>
      <c r="Q580" s="1">
        <v>42583</v>
      </c>
    </row>
    <row r="581" spans="4:17" x14ac:dyDescent="0.3">
      <c r="D581" s="34">
        <v>42688</v>
      </c>
      <c r="E581" s="30" t="s">
        <v>10895</v>
      </c>
      <c r="F581" s="31" t="s">
        <v>11153</v>
      </c>
      <c r="G581" s="32" t="s">
        <v>10914</v>
      </c>
      <c r="H581" s="35" t="s">
        <v>11215</v>
      </c>
      <c r="I581" t="str">
        <f t="shared" si="9"/>
        <v>No</v>
      </c>
      <c r="Q581" s="1">
        <v>42584</v>
      </c>
    </row>
    <row r="582" spans="4:17" x14ac:dyDescent="0.3">
      <c r="D582" s="34">
        <v>42693</v>
      </c>
      <c r="E582" s="30" t="s">
        <v>10878</v>
      </c>
      <c r="F582" s="31" t="s">
        <v>10940</v>
      </c>
      <c r="G582" s="32" t="s">
        <v>10904</v>
      </c>
      <c r="H582" s="35" t="s">
        <v>494</v>
      </c>
      <c r="I582" t="str">
        <f t="shared" si="9"/>
        <v>No</v>
      </c>
      <c r="Q582" s="1">
        <v>42585</v>
      </c>
    </row>
    <row r="583" spans="4:17" x14ac:dyDescent="0.3">
      <c r="D583" s="34">
        <v>42698</v>
      </c>
      <c r="E583" s="30" t="s">
        <v>10873</v>
      </c>
      <c r="F583" s="31" t="s">
        <v>11158</v>
      </c>
      <c r="G583" s="32" t="s">
        <v>10877</v>
      </c>
      <c r="H583" s="35"/>
      <c r="I583" t="str">
        <f t="shared" si="9"/>
        <v>Yes</v>
      </c>
      <c r="Q583" s="1">
        <v>42586</v>
      </c>
    </row>
    <row r="584" spans="4:17" x14ac:dyDescent="0.3">
      <c r="D584" s="34">
        <v>42699</v>
      </c>
      <c r="E584" s="30" t="s">
        <v>10892</v>
      </c>
      <c r="F584" s="31" t="s">
        <v>10894</v>
      </c>
      <c r="G584" s="32" t="s">
        <v>10894</v>
      </c>
      <c r="H584" s="35" t="s">
        <v>1271</v>
      </c>
      <c r="I584" t="str">
        <f t="shared" si="9"/>
        <v>No</v>
      </c>
      <c r="Q584" s="1">
        <v>42587</v>
      </c>
    </row>
    <row r="585" spans="4:17" x14ac:dyDescent="0.3">
      <c r="D585" s="34">
        <v>42699</v>
      </c>
      <c r="E585" s="30" t="s">
        <v>10892</v>
      </c>
      <c r="F585" s="31" t="s">
        <v>11159</v>
      </c>
      <c r="G585" s="32" t="s">
        <v>10894</v>
      </c>
      <c r="H585" s="35" t="s">
        <v>665</v>
      </c>
      <c r="I585" t="str">
        <f t="shared" si="9"/>
        <v>No</v>
      </c>
      <c r="Q585" s="1">
        <v>42588</v>
      </c>
    </row>
    <row r="586" spans="4:17" x14ac:dyDescent="0.3">
      <c r="D586" s="34">
        <v>42699</v>
      </c>
      <c r="E586" s="30" t="s">
        <v>10892</v>
      </c>
      <c r="F586" s="31" t="s">
        <v>11160</v>
      </c>
      <c r="G586" s="32" t="s">
        <v>10894</v>
      </c>
      <c r="H586" s="35" t="s">
        <v>250</v>
      </c>
      <c r="I586" t="str">
        <f t="shared" si="9"/>
        <v>No</v>
      </c>
      <c r="Q586" s="1">
        <v>42589</v>
      </c>
    </row>
    <row r="587" spans="4:17" x14ac:dyDescent="0.3">
      <c r="D587" s="34">
        <v>42699</v>
      </c>
      <c r="E587" s="30" t="s">
        <v>10892</v>
      </c>
      <c r="F587" s="31" t="s">
        <v>11161</v>
      </c>
      <c r="G587" s="32" t="s">
        <v>10894</v>
      </c>
      <c r="H587" s="35" t="s">
        <v>11162</v>
      </c>
      <c r="I587" t="str">
        <f t="shared" si="9"/>
        <v>No</v>
      </c>
      <c r="Q587" s="1">
        <v>42590</v>
      </c>
    </row>
    <row r="588" spans="4:17" x14ac:dyDescent="0.3">
      <c r="D588" s="34">
        <v>42699</v>
      </c>
      <c r="E588" s="30" t="s">
        <v>10892</v>
      </c>
      <c r="F588" s="31" t="s">
        <v>11163</v>
      </c>
      <c r="G588" s="32" t="s">
        <v>10890</v>
      </c>
      <c r="H588" s="35"/>
      <c r="I588" t="str">
        <f t="shared" si="9"/>
        <v>No</v>
      </c>
      <c r="Q588" s="1">
        <v>42591</v>
      </c>
    </row>
    <row r="589" spans="4:17" x14ac:dyDescent="0.3">
      <c r="D589" s="34">
        <v>42699</v>
      </c>
      <c r="E589" s="30" t="s">
        <v>10892</v>
      </c>
      <c r="F589" s="31" t="s">
        <v>11114</v>
      </c>
      <c r="G589" s="32" t="s">
        <v>10894</v>
      </c>
      <c r="H589" s="35" t="s">
        <v>2738</v>
      </c>
      <c r="I589" t="str">
        <f t="shared" si="9"/>
        <v>No</v>
      </c>
      <c r="Q589" s="1">
        <v>42592</v>
      </c>
    </row>
    <row r="590" spans="4:17" x14ac:dyDescent="0.3">
      <c r="D590" s="34">
        <v>42699</v>
      </c>
      <c r="E590" s="30" t="s">
        <v>10892</v>
      </c>
      <c r="F590" s="31" t="s">
        <v>11164</v>
      </c>
      <c r="G590" s="32" t="s">
        <v>10894</v>
      </c>
      <c r="H590" s="35" t="s">
        <v>92</v>
      </c>
      <c r="I590" t="str">
        <f t="shared" si="9"/>
        <v>No</v>
      </c>
      <c r="Q590" s="1">
        <v>42593</v>
      </c>
    </row>
    <row r="591" spans="4:17" x14ac:dyDescent="0.3">
      <c r="D591" s="34">
        <v>42699</v>
      </c>
      <c r="E591" s="30" t="s">
        <v>10892</v>
      </c>
      <c r="F591" s="31" t="s">
        <v>11164</v>
      </c>
      <c r="G591" s="32" t="s">
        <v>10890</v>
      </c>
      <c r="H591" s="35"/>
      <c r="I591" t="str">
        <f t="shared" si="9"/>
        <v>No</v>
      </c>
      <c r="Q591" s="1">
        <v>42594</v>
      </c>
    </row>
    <row r="592" spans="4:17" x14ac:dyDescent="0.3">
      <c r="D592" s="34">
        <v>42701</v>
      </c>
      <c r="E592" s="30" t="s">
        <v>10905</v>
      </c>
      <c r="F592" s="31" t="s">
        <v>11165</v>
      </c>
      <c r="G592" s="32" t="s">
        <v>10883</v>
      </c>
      <c r="H592" s="35"/>
      <c r="I592" t="str">
        <f t="shared" si="9"/>
        <v>No</v>
      </c>
      <c r="Q592" s="1">
        <v>42595</v>
      </c>
    </row>
    <row r="593" spans="4:17" x14ac:dyDescent="0.3">
      <c r="D593" s="34">
        <v>42702</v>
      </c>
      <c r="E593" s="30" t="s">
        <v>10895</v>
      </c>
      <c r="F593" s="31" t="s">
        <v>11167</v>
      </c>
      <c r="G593" s="32" t="s">
        <v>10890</v>
      </c>
      <c r="H593" s="35"/>
      <c r="I593" t="str">
        <f t="shared" si="9"/>
        <v>No</v>
      </c>
      <c r="Q593" s="1">
        <v>42596</v>
      </c>
    </row>
    <row r="594" spans="4:17" x14ac:dyDescent="0.3">
      <c r="D594" s="34">
        <v>42703</v>
      </c>
      <c r="E594" s="30" t="s">
        <v>10881</v>
      </c>
      <c r="F594" s="31" t="s">
        <v>11166</v>
      </c>
      <c r="G594" s="32" t="s">
        <v>10904</v>
      </c>
      <c r="H594" s="35" t="s">
        <v>8546</v>
      </c>
      <c r="I594" t="str">
        <f t="shared" si="9"/>
        <v>No</v>
      </c>
      <c r="Q594" s="1">
        <v>42597</v>
      </c>
    </row>
    <row r="595" spans="4:17" x14ac:dyDescent="0.3">
      <c r="D595" s="34">
        <v>42703</v>
      </c>
      <c r="E595" s="30" t="s">
        <v>10881</v>
      </c>
      <c r="F595" s="31" t="s">
        <v>11168</v>
      </c>
      <c r="G595" s="32" t="s">
        <v>10890</v>
      </c>
      <c r="H595" s="35"/>
      <c r="I595" t="str">
        <f t="shared" si="9"/>
        <v>No</v>
      </c>
      <c r="Q595" s="1">
        <v>42598</v>
      </c>
    </row>
    <row r="596" spans="4:17" x14ac:dyDescent="0.3">
      <c r="D596" s="34">
        <v>42705</v>
      </c>
      <c r="E596" s="30" t="s">
        <v>10873</v>
      </c>
      <c r="F596" s="31" t="s">
        <v>10913</v>
      </c>
      <c r="G596" s="32" t="s">
        <v>10914</v>
      </c>
      <c r="H596" s="35" t="s">
        <v>494</v>
      </c>
      <c r="I596" t="str">
        <f t="shared" si="9"/>
        <v>No</v>
      </c>
      <c r="Q596" s="1">
        <v>42599</v>
      </c>
    </row>
    <row r="597" spans="4:17" x14ac:dyDescent="0.3">
      <c r="D597" s="34">
        <v>42710</v>
      </c>
      <c r="E597" s="30" t="s">
        <v>10881</v>
      </c>
      <c r="F597" s="31" t="s">
        <v>11169</v>
      </c>
      <c r="G597" s="32" t="s">
        <v>10890</v>
      </c>
      <c r="H597" s="35"/>
      <c r="I597" t="str">
        <f t="shared" si="9"/>
        <v>No</v>
      </c>
      <c r="Q597" s="1">
        <v>42600</v>
      </c>
    </row>
    <row r="598" spans="4:17" ht="28.8" x14ac:dyDescent="0.3">
      <c r="D598" s="34">
        <v>42711</v>
      </c>
      <c r="E598" s="30" t="s">
        <v>10884</v>
      </c>
      <c r="F598" s="31" t="s">
        <v>11171</v>
      </c>
      <c r="G598" s="32" t="s">
        <v>10890</v>
      </c>
      <c r="H598" s="35"/>
      <c r="I598" t="str">
        <f t="shared" si="9"/>
        <v>No</v>
      </c>
      <c r="Q598" s="1">
        <v>42601</v>
      </c>
    </row>
    <row r="599" spans="4:17" ht="28.8" x14ac:dyDescent="0.3">
      <c r="D599" s="34">
        <v>42711</v>
      </c>
      <c r="E599" s="30" t="s">
        <v>10884</v>
      </c>
      <c r="F599" s="31" t="s">
        <v>11171</v>
      </c>
      <c r="G599" s="32" t="s">
        <v>10904</v>
      </c>
      <c r="H599" s="35" t="s">
        <v>11172</v>
      </c>
      <c r="I599" t="str">
        <f t="shared" si="9"/>
        <v>No</v>
      </c>
      <c r="Q599" s="1">
        <v>42602</v>
      </c>
    </row>
    <row r="600" spans="4:17" x14ac:dyDescent="0.3">
      <c r="D600" s="34">
        <v>42711</v>
      </c>
      <c r="E600" s="30" t="s">
        <v>10884</v>
      </c>
      <c r="F600" s="31" t="s">
        <v>11173</v>
      </c>
      <c r="G600" s="32" t="s">
        <v>10904</v>
      </c>
      <c r="H600" s="35" t="s">
        <v>241</v>
      </c>
      <c r="I600" t="str">
        <f t="shared" si="9"/>
        <v>No</v>
      </c>
      <c r="Q600" s="1">
        <v>42603</v>
      </c>
    </row>
    <row r="601" spans="4:17" ht="28.8" x14ac:dyDescent="0.3">
      <c r="D601" s="34">
        <v>42712</v>
      </c>
      <c r="E601" s="30" t="s">
        <v>10873</v>
      </c>
      <c r="F601" s="31" t="s">
        <v>11174</v>
      </c>
      <c r="G601" s="32" t="s">
        <v>10883</v>
      </c>
      <c r="H601" s="35"/>
      <c r="I601" t="str">
        <f t="shared" si="9"/>
        <v>No</v>
      </c>
      <c r="Q601" s="1">
        <v>42604</v>
      </c>
    </row>
    <row r="602" spans="4:17" x14ac:dyDescent="0.3">
      <c r="D602" s="34">
        <v>42714</v>
      </c>
      <c r="E602" s="30" t="s">
        <v>10878</v>
      </c>
      <c r="F602" s="31" t="s">
        <v>11175</v>
      </c>
      <c r="G602" s="32" t="s">
        <v>10904</v>
      </c>
      <c r="H602" s="35" t="s">
        <v>8546</v>
      </c>
      <c r="I602" t="str">
        <f t="shared" si="9"/>
        <v>No</v>
      </c>
      <c r="Q602" s="1">
        <v>42605</v>
      </c>
    </row>
    <row r="603" spans="4:17" x14ac:dyDescent="0.3">
      <c r="D603" s="34">
        <v>42716</v>
      </c>
      <c r="E603" s="30" t="s">
        <v>10895</v>
      </c>
      <c r="F603" s="31" t="s">
        <v>10879</v>
      </c>
      <c r="G603" s="32" t="s">
        <v>10880</v>
      </c>
      <c r="H603" s="35"/>
      <c r="I603" t="str">
        <f t="shared" si="9"/>
        <v>No</v>
      </c>
      <c r="Q603" s="1">
        <v>42606</v>
      </c>
    </row>
    <row r="604" spans="4:17" x14ac:dyDescent="0.3">
      <c r="D604" s="34">
        <v>42716</v>
      </c>
      <c r="E604" s="30" t="s">
        <v>10895</v>
      </c>
      <c r="F604" s="31" t="s">
        <v>11176</v>
      </c>
      <c r="G604" s="32" t="s">
        <v>10883</v>
      </c>
      <c r="H604" s="35"/>
      <c r="I604" t="str">
        <f t="shared" si="9"/>
        <v>No</v>
      </c>
      <c r="Q604" s="1">
        <v>42607</v>
      </c>
    </row>
    <row r="605" spans="4:17" x14ac:dyDescent="0.3">
      <c r="D605" s="34">
        <v>42717</v>
      </c>
      <c r="E605" s="30" t="s">
        <v>10881</v>
      </c>
      <c r="F605" s="31" t="s">
        <v>11177</v>
      </c>
      <c r="G605" s="32" t="s">
        <v>10890</v>
      </c>
      <c r="H605" s="35"/>
      <c r="I605" t="str">
        <f t="shared" si="9"/>
        <v>No</v>
      </c>
      <c r="Q605" s="1">
        <v>42608</v>
      </c>
    </row>
    <row r="606" spans="4:17" x14ac:dyDescent="0.3">
      <c r="D606" s="34">
        <v>42719</v>
      </c>
      <c r="E606" s="30" t="s">
        <v>10873</v>
      </c>
      <c r="F606" s="31" t="s">
        <v>11179</v>
      </c>
      <c r="G606" s="32" t="s">
        <v>10890</v>
      </c>
      <c r="H606" s="35"/>
      <c r="I606" t="str">
        <f t="shared" si="9"/>
        <v>No</v>
      </c>
      <c r="Q606" s="1">
        <v>42609</v>
      </c>
    </row>
    <row r="607" spans="4:17" x14ac:dyDescent="0.3">
      <c r="D607" s="34">
        <v>42721</v>
      </c>
      <c r="E607" s="30" t="s">
        <v>10878</v>
      </c>
      <c r="F607" s="31" t="s">
        <v>11180</v>
      </c>
      <c r="G607" s="32" t="s">
        <v>10890</v>
      </c>
      <c r="H607" s="35"/>
      <c r="I607" t="str">
        <f t="shared" si="9"/>
        <v>No</v>
      </c>
      <c r="Q607" s="1">
        <v>42610</v>
      </c>
    </row>
    <row r="608" spans="4:17" x14ac:dyDescent="0.3">
      <c r="D608" s="34">
        <v>42721</v>
      </c>
      <c r="E608" s="30" t="s">
        <v>10878</v>
      </c>
      <c r="F608" s="31" t="s">
        <v>11181</v>
      </c>
      <c r="G608" s="32" t="s">
        <v>10890</v>
      </c>
      <c r="H608" s="35"/>
      <c r="I608" t="str">
        <f t="shared" si="9"/>
        <v>No</v>
      </c>
      <c r="Q608" s="1">
        <v>42611</v>
      </c>
    </row>
    <row r="609" spans="4:17" x14ac:dyDescent="0.3">
      <c r="D609" s="34">
        <v>42725</v>
      </c>
      <c r="E609" s="30" t="s">
        <v>10884</v>
      </c>
      <c r="F609" s="31" t="s">
        <v>11182</v>
      </c>
      <c r="G609" s="32" t="s">
        <v>10959</v>
      </c>
      <c r="H609" s="35"/>
      <c r="I609" t="str">
        <f t="shared" si="9"/>
        <v>No</v>
      </c>
      <c r="Q609" s="1">
        <v>42612</v>
      </c>
    </row>
    <row r="610" spans="4:17" x14ac:dyDescent="0.3">
      <c r="D610" s="34">
        <v>42727</v>
      </c>
      <c r="E610" s="30" t="s">
        <v>10892</v>
      </c>
      <c r="F610" s="31" t="s">
        <v>11216</v>
      </c>
      <c r="G610" s="32" t="s">
        <v>10894</v>
      </c>
      <c r="H610" s="35" t="s">
        <v>11217</v>
      </c>
      <c r="I610" t="str">
        <f t="shared" si="9"/>
        <v>No</v>
      </c>
      <c r="Q610" s="1">
        <v>42613</v>
      </c>
    </row>
    <row r="611" spans="4:17" x14ac:dyDescent="0.3">
      <c r="D611" s="34">
        <v>42727</v>
      </c>
      <c r="E611" s="30" t="s">
        <v>10892</v>
      </c>
      <c r="F611" s="31" t="s">
        <v>11185</v>
      </c>
      <c r="G611" s="32" t="s">
        <v>10894</v>
      </c>
      <c r="H611" s="35" t="s">
        <v>250</v>
      </c>
      <c r="I611" t="str">
        <f t="shared" si="9"/>
        <v>No</v>
      </c>
      <c r="Q611" s="1">
        <v>42614</v>
      </c>
    </row>
    <row r="612" spans="4:17" x14ac:dyDescent="0.3">
      <c r="D612" s="34">
        <v>42728</v>
      </c>
      <c r="E612" s="30" t="s">
        <v>10878</v>
      </c>
      <c r="F612" s="31" t="s">
        <v>11183</v>
      </c>
      <c r="G612" s="32" t="s">
        <v>10894</v>
      </c>
      <c r="H612" s="35" t="s">
        <v>11217</v>
      </c>
      <c r="I612" t="str">
        <f t="shared" si="9"/>
        <v>No</v>
      </c>
      <c r="Q612" s="1">
        <v>42615</v>
      </c>
    </row>
    <row r="613" spans="4:17" x14ac:dyDescent="0.3">
      <c r="D613" s="34">
        <v>42728</v>
      </c>
      <c r="E613" s="30" t="s">
        <v>10878</v>
      </c>
      <c r="F613" s="31" t="s">
        <v>11183</v>
      </c>
      <c r="G613" s="32" t="s">
        <v>10935</v>
      </c>
      <c r="H613" s="35"/>
      <c r="I613" t="str">
        <f t="shared" si="9"/>
        <v>No</v>
      </c>
      <c r="Q613" s="1">
        <v>42616</v>
      </c>
    </row>
    <row r="614" spans="4:17" x14ac:dyDescent="0.3">
      <c r="D614" s="34">
        <v>42729</v>
      </c>
      <c r="E614" s="30" t="s">
        <v>10905</v>
      </c>
      <c r="F614" s="31" t="s">
        <v>11170</v>
      </c>
      <c r="G614" s="32" t="s">
        <v>10875</v>
      </c>
      <c r="H614" s="35"/>
      <c r="I614" t="str">
        <f t="shared" si="9"/>
        <v>Yes</v>
      </c>
      <c r="Q614" s="1">
        <v>42617</v>
      </c>
    </row>
    <row r="615" spans="4:17" x14ac:dyDescent="0.3">
      <c r="D615" s="34">
        <v>42729</v>
      </c>
      <c r="E615" s="30" t="s">
        <v>10905</v>
      </c>
      <c r="F615" s="31" t="s">
        <v>11187</v>
      </c>
      <c r="G615" s="32" t="s">
        <v>10894</v>
      </c>
      <c r="H615" s="35" t="s">
        <v>11218</v>
      </c>
      <c r="I615" t="str">
        <f t="shared" si="9"/>
        <v>Yes</v>
      </c>
      <c r="Q615" s="1">
        <v>42618</v>
      </c>
    </row>
    <row r="616" spans="4:17" x14ac:dyDescent="0.3">
      <c r="D616" s="34">
        <v>42729</v>
      </c>
      <c r="E616" s="30" t="s">
        <v>10905</v>
      </c>
      <c r="F616" s="31" t="s">
        <v>11187</v>
      </c>
      <c r="G616" s="32" t="s">
        <v>10894</v>
      </c>
      <c r="H616" s="35" t="s">
        <v>100</v>
      </c>
      <c r="I616" t="str">
        <f t="shared" si="9"/>
        <v>Yes</v>
      </c>
      <c r="Q616" s="1">
        <v>42619</v>
      </c>
    </row>
    <row r="617" spans="4:17" x14ac:dyDescent="0.3">
      <c r="D617" s="34">
        <v>42729</v>
      </c>
      <c r="E617" s="30" t="s">
        <v>10905</v>
      </c>
      <c r="F617" s="31" t="s">
        <v>11187</v>
      </c>
      <c r="G617" s="32" t="s">
        <v>10877</v>
      </c>
      <c r="H617" s="35"/>
      <c r="I617" t="str">
        <f t="shared" si="9"/>
        <v>Yes</v>
      </c>
      <c r="Q617" s="1">
        <v>42620</v>
      </c>
    </row>
    <row r="618" spans="4:17" x14ac:dyDescent="0.3">
      <c r="D618" s="34">
        <v>42730</v>
      </c>
      <c r="E618" s="30" t="s">
        <v>10895</v>
      </c>
      <c r="F618" s="31" t="s">
        <v>11189</v>
      </c>
      <c r="G618" s="32" t="s">
        <v>10890</v>
      </c>
      <c r="H618" s="35"/>
      <c r="I618" t="str">
        <f t="shared" si="9"/>
        <v>Yes</v>
      </c>
      <c r="Q618" s="1">
        <v>42621</v>
      </c>
    </row>
    <row r="619" spans="4:17" x14ac:dyDescent="0.3">
      <c r="D619" s="34">
        <v>42730</v>
      </c>
      <c r="E619" s="30" t="s">
        <v>10895</v>
      </c>
      <c r="F619" s="31" t="s">
        <v>11219</v>
      </c>
      <c r="G619" s="32" t="s">
        <v>10894</v>
      </c>
      <c r="H619" s="35" t="s">
        <v>11218</v>
      </c>
      <c r="I619" t="str">
        <f t="shared" si="9"/>
        <v>Yes</v>
      </c>
      <c r="Q619" s="1">
        <v>42622</v>
      </c>
    </row>
    <row r="620" spans="4:17" x14ac:dyDescent="0.3">
      <c r="D620" s="34">
        <v>42730</v>
      </c>
      <c r="E620" s="30" t="s">
        <v>10895</v>
      </c>
      <c r="F620" s="31" t="s">
        <v>11219</v>
      </c>
      <c r="G620" s="32" t="s">
        <v>10877</v>
      </c>
      <c r="H620" s="35"/>
      <c r="I620" t="str">
        <f t="shared" si="9"/>
        <v>Yes</v>
      </c>
      <c r="Q620" s="1">
        <v>42623</v>
      </c>
    </row>
    <row r="621" spans="4:17" x14ac:dyDescent="0.3">
      <c r="D621" s="34">
        <v>42730</v>
      </c>
      <c r="E621" s="30" t="s">
        <v>10895</v>
      </c>
      <c r="F621" s="31" t="s">
        <v>11190</v>
      </c>
      <c r="G621" s="32" t="s">
        <v>10894</v>
      </c>
      <c r="H621" s="35" t="s">
        <v>11220</v>
      </c>
      <c r="I621" t="str">
        <f t="shared" si="9"/>
        <v>Yes</v>
      </c>
      <c r="Q621" s="1">
        <v>42624</v>
      </c>
    </row>
    <row r="622" spans="4:17" x14ac:dyDescent="0.3">
      <c r="D622" s="34">
        <v>42731</v>
      </c>
      <c r="E622" s="30" t="s">
        <v>10881</v>
      </c>
      <c r="F622" s="31" t="s">
        <v>11185</v>
      </c>
      <c r="G622" s="32" t="s">
        <v>10894</v>
      </c>
      <c r="H622" s="35" t="s">
        <v>1271</v>
      </c>
      <c r="I622" t="str">
        <f t="shared" si="9"/>
        <v>No</v>
      </c>
      <c r="Q622" s="1">
        <v>42625</v>
      </c>
    </row>
    <row r="623" spans="4:17" x14ac:dyDescent="0.3">
      <c r="D623" s="34">
        <v>42734</v>
      </c>
      <c r="E623" s="30" t="s">
        <v>10892</v>
      </c>
      <c r="F623" s="31" t="s">
        <v>11221</v>
      </c>
      <c r="G623" s="32" t="s">
        <v>10894</v>
      </c>
      <c r="H623" s="35" t="s">
        <v>11193</v>
      </c>
      <c r="I623" t="str">
        <f t="shared" si="9"/>
        <v>No</v>
      </c>
      <c r="Q623" s="1">
        <v>42626</v>
      </c>
    </row>
    <row r="624" spans="4:17" x14ac:dyDescent="0.3">
      <c r="D624" s="34">
        <v>42735</v>
      </c>
      <c r="E624" s="30" t="s">
        <v>10878</v>
      </c>
      <c r="F624" s="31" t="s">
        <v>11192</v>
      </c>
      <c r="G624" s="32" t="s">
        <v>10894</v>
      </c>
      <c r="H624" s="35" t="s">
        <v>11193</v>
      </c>
      <c r="I624" t="str">
        <f t="shared" si="9"/>
        <v>No</v>
      </c>
      <c r="Q624" s="1">
        <v>42627</v>
      </c>
    </row>
    <row r="625" spans="4:17" x14ac:dyDescent="0.3">
      <c r="D625" s="34">
        <v>42735</v>
      </c>
      <c r="E625" s="30" t="s">
        <v>10878</v>
      </c>
      <c r="F625" s="31" t="s">
        <v>11192</v>
      </c>
      <c r="G625" s="32" t="s">
        <v>10890</v>
      </c>
      <c r="H625" s="35"/>
      <c r="I625" t="str">
        <f t="shared" si="9"/>
        <v>No</v>
      </c>
      <c r="Q625" s="1">
        <v>42628</v>
      </c>
    </row>
    <row r="626" spans="4:17" x14ac:dyDescent="0.3">
      <c r="D626" s="34">
        <v>42736</v>
      </c>
      <c r="E626" s="30" t="s">
        <v>10905</v>
      </c>
      <c r="F626" s="31" t="s">
        <v>11178</v>
      </c>
      <c r="G626" s="32" t="s">
        <v>10875</v>
      </c>
      <c r="H626" s="35"/>
      <c r="I626" t="str">
        <f t="shared" si="9"/>
        <v>Yes</v>
      </c>
      <c r="Q626" s="1">
        <v>42629</v>
      </c>
    </row>
    <row r="627" spans="4:17" x14ac:dyDescent="0.3">
      <c r="D627" s="34">
        <v>42736</v>
      </c>
      <c r="E627" s="30" t="s">
        <v>10905</v>
      </c>
      <c r="F627" s="31" t="s">
        <v>10876</v>
      </c>
      <c r="G627" s="32" t="s">
        <v>10877</v>
      </c>
      <c r="H627" s="35"/>
      <c r="I627" t="str">
        <f t="shared" si="9"/>
        <v>Yes</v>
      </c>
      <c r="Q627" s="1">
        <v>42630</v>
      </c>
    </row>
    <row r="628" spans="4:17" x14ac:dyDescent="0.3">
      <c r="D628" s="34">
        <v>42737</v>
      </c>
      <c r="E628" s="30" t="s">
        <v>10895</v>
      </c>
      <c r="F628" s="31" t="s">
        <v>11222</v>
      </c>
      <c r="G628" s="32" t="s">
        <v>10877</v>
      </c>
      <c r="H628" s="35"/>
      <c r="I628" t="str">
        <f t="shared" si="9"/>
        <v>Yes</v>
      </c>
      <c r="Q628" s="1">
        <v>42631</v>
      </c>
    </row>
    <row r="629" spans="4:17" x14ac:dyDescent="0.3">
      <c r="D629" s="34">
        <v>42741</v>
      </c>
      <c r="E629" s="30" t="s">
        <v>10892</v>
      </c>
      <c r="F629" s="31" t="s">
        <v>10882</v>
      </c>
      <c r="G629" s="32" t="s">
        <v>10883</v>
      </c>
      <c r="H629" s="35"/>
      <c r="I629" t="str">
        <f t="shared" si="9"/>
        <v>No</v>
      </c>
      <c r="Q629" s="1">
        <v>42632</v>
      </c>
    </row>
    <row r="630" spans="4:17" x14ac:dyDescent="0.3">
      <c r="D630" s="34">
        <v>42742</v>
      </c>
      <c r="E630" s="30" t="s">
        <v>10878</v>
      </c>
      <c r="F630" s="31" t="s">
        <v>10885</v>
      </c>
      <c r="G630" s="32" t="s">
        <v>10886</v>
      </c>
      <c r="H630" s="35"/>
      <c r="I630" t="str">
        <f t="shared" si="9"/>
        <v>No</v>
      </c>
      <c r="Q630" s="1">
        <v>42633</v>
      </c>
    </row>
    <row r="631" spans="4:17" x14ac:dyDescent="0.3">
      <c r="D631" s="34">
        <v>42743</v>
      </c>
      <c r="E631" s="30" t="s">
        <v>10905</v>
      </c>
      <c r="F631" s="31" t="s">
        <v>10874</v>
      </c>
      <c r="G631" s="32" t="s">
        <v>10875</v>
      </c>
      <c r="H631" s="35"/>
      <c r="I631" t="str">
        <f t="shared" si="9"/>
        <v>No</v>
      </c>
      <c r="Q631" s="1">
        <v>42634</v>
      </c>
    </row>
    <row r="632" spans="4:17" x14ac:dyDescent="0.3">
      <c r="D632" s="34">
        <v>42743</v>
      </c>
      <c r="E632" s="30" t="s">
        <v>10905</v>
      </c>
      <c r="F632" s="31" t="s">
        <v>10887</v>
      </c>
      <c r="G632" s="32" t="s">
        <v>10888</v>
      </c>
      <c r="H632" s="35" t="s">
        <v>734</v>
      </c>
      <c r="I632" t="str">
        <f t="shared" si="9"/>
        <v>No</v>
      </c>
      <c r="Q632" s="1">
        <v>42635</v>
      </c>
    </row>
    <row r="633" spans="4:17" x14ac:dyDescent="0.3">
      <c r="D633" s="34">
        <v>42748</v>
      </c>
      <c r="E633" s="30" t="s">
        <v>10892</v>
      </c>
      <c r="F633" s="31" t="s">
        <v>10893</v>
      </c>
      <c r="G633" s="32" t="s">
        <v>10894</v>
      </c>
      <c r="H633" s="35" t="s">
        <v>315</v>
      </c>
      <c r="I633" t="str">
        <f t="shared" si="9"/>
        <v>No</v>
      </c>
      <c r="Q633" s="1">
        <v>42636</v>
      </c>
    </row>
    <row r="634" spans="4:17" x14ac:dyDescent="0.3">
      <c r="D634" s="34">
        <v>42748</v>
      </c>
      <c r="E634" s="30" t="s">
        <v>10892</v>
      </c>
      <c r="F634" s="31" t="s">
        <v>10889</v>
      </c>
      <c r="G634" s="32" t="s">
        <v>10890</v>
      </c>
      <c r="H634" s="35"/>
      <c r="I634" t="str">
        <f t="shared" si="9"/>
        <v>No</v>
      </c>
      <c r="Q634" s="1">
        <v>42637</v>
      </c>
    </row>
    <row r="635" spans="4:17" x14ac:dyDescent="0.3">
      <c r="D635" s="34">
        <v>42749</v>
      </c>
      <c r="E635" s="30" t="s">
        <v>10878</v>
      </c>
      <c r="F635" s="31" t="s">
        <v>10891</v>
      </c>
      <c r="G635" s="32" t="s">
        <v>10886</v>
      </c>
      <c r="H635" s="35"/>
      <c r="I635" t="str">
        <f t="shared" si="9"/>
        <v>No</v>
      </c>
      <c r="Q635" s="1">
        <v>42638</v>
      </c>
    </row>
    <row r="636" spans="4:17" x14ac:dyDescent="0.3">
      <c r="D636" s="34">
        <v>42751</v>
      </c>
      <c r="E636" s="30" t="s">
        <v>10895</v>
      </c>
      <c r="F636" s="31" t="s">
        <v>10896</v>
      </c>
      <c r="G636" s="32" t="s">
        <v>10877</v>
      </c>
      <c r="H636" s="35"/>
      <c r="I636" t="str">
        <f t="shared" si="9"/>
        <v>Yes</v>
      </c>
      <c r="Q636" s="1">
        <v>42639</v>
      </c>
    </row>
    <row r="637" spans="4:17" x14ac:dyDescent="0.3">
      <c r="D637" s="34">
        <v>42751</v>
      </c>
      <c r="E637" s="30" t="s">
        <v>10895</v>
      </c>
      <c r="F637" s="31" t="s">
        <v>10897</v>
      </c>
      <c r="G637" s="32" t="s">
        <v>10894</v>
      </c>
      <c r="H637" s="35" t="s">
        <v>10898</v>
      </c>
      <c r="I637" t="str">
        <f t="shared" si="9"/>
        <v>Yes</v>
      </c>
      <c r="Q637" s="1">
        <v>42640</v>
      </c>
    </row>
    <row r="638" spans="4:17" x14ac:dyDescent="0.3">
      <c r="D638" s="34">
        <v>42751</v>
      </c>
      <c r="E638" s="30" t="s">
        <v>10895</v>
      </c>
      <c r="F638" s="31" t="s">
        <v>10900</v>
      </c>
      <c r="G638" s="32" t="s">
        <v>10894</v>
      </c>
      <c r="H638" s="35" t="s">
        <v>6264</v>
      </c>
      <c r="I638" t="str">
        <f t="shared" si="9"/>
        <v>Yes</v>
      </c>
      <c r="Q638" s="1">
        <v>42641</v>
      </c>
    </row>
    <row r="639" spans="4:17" x14ac:dyDescent="0.3">
      <c r="D639" s="34">
        <v>42751</v>
      </c>
      <c r="E639" s="30" t="s">
        <v>10895</v>
      </c>
      <c r="F639" s="31" t="s">
        <v>10901</v>
      </c>
      <c r="G639" s="32" t="s">
        <v>10894</v>
      </c>
      <c r="H639" s="35" t="s">
        <v>10902</v>
      </c>
      <c r="I639" t="str">
        <f t="shared" si="9"/>
        <v>Yes</v>
      </c>
      <c r="Q639" s="1">
        <v>42642</v>
      </c>
    </row>
    <row r="640" spans="4:17" x14ac:dyDescent="0.3">
      <c r="D640" s="34">
        <v>42754</v>
      </c>
      <c r="E640" s="30" t="s">
        <v>10873</v>
      </c>
      <c r="F640" s="31" t="s">
        <v>10897</v>
      </c>
      <c r="G640" s="32" t="s">
        <v>10888</v>
      </c>
      <c r="H640" s="35" t="s">
        <v>50</v>
      </c>
      <c r="I640" t="str">
        <f t="shared" si="9"/>
        <v>No</v>
      </c>
      <c r="Q640" s="1">
        <v>42643</v>
      </c>
    </row>
    <row r="641" spans="4:17" x14ac:dyDescent="0.3">
      <c r="D641" s="34">
        <v>42754</v>
      </c>
      <c r="E641" s="30" t="s">
        <v>10873</v>
      </c>
      <c r="F641" s="31" t="s">
        <v>10894</v>
      </c>
      <c r="G641" s="32" t="s">
        <v>10904</v>
      </c>
      <c r="H641" s="35" t="s">
        <v>1271</v>
      </c>
      <c r="I641" t="str">
        <f t="shared" si="9"/>
        <v>No</v>
      </c>
      <c r="Q641" s="1">
        <v>42644</v>
      </c>
    </row>
    <row r="642" spans="4:17" x14ac:dyDescent="0.3">
      <c r="D642" s="34">
        <v>42754</v>
      </c>
      <c r="E642" s="30" t="s">
        <v>10873</v>
      </c>
      <c r="F642" s="31" t="s">
        <v>10899</v>
      </c>
      <c r="G642" s="32" t="s">
        <v>10894</v>
      </c>
      <c r="H642" s="35" t="s">
        <v>100</v>
      </c>
      <c r="I642" t="str">
        <f t="shared" si="9"/>
        <v>No</v>
      </c>
      <c r="Q642" s="1">
        <v>42645</v>
      </c>
    </row>
    <row r="643" spans="4:17" x14ac:dyDescent="0.3">
      <c r="D643" s="34">
        <v>42755</v>
      </c>
      <c r="E643" s="30" t="s">
        <v>10892</v>
      </c>
      <c r="F643" s="31" t="s">
        <v>11223</v>
      </c>
      <c r="G643" s="32" t="s">
        <v>10877</v>
      </c>
      <c r="H643" s="35" t="s">
        <v>11224</v>
      </c>
      <c r="I643" t="str">
        <f t="shared" ref="I643:I706" si="10">_xlfn.XLOOKUP(D643,$J$2:$J$48,$O$2:$O$48,"No")</f>
        <v>Yes</v>
      </c>
      <c r="Q643" s="1">
        <v>42646</v>
      </c>
    </row>
    <row r="644" spans="4:17" x14ac:dyDescent="0.3">
      <c r="D644" s="34">
        <v>42755</v>
      </c>
      <c r="E644" s="30" t="s">
        <v>10892</v>
      </c>
      <c r="F644" s="31" t="s">
        <v>11223</v>
      </c>
      <c r="G644" s="32" t="s">
        <v>10894</v>
      </c>
      <c r="H644" s="35" t="s">
        <v>10993</v>
      </c>
      <c r="I644" t="str">
        <f t="shared" si="10"/>
        <v>Yes</v>
      </c>
      <c r="Q644" s="1">
        <v>42647</v>
      </c>
    </row>
    <row r="645" spans="4:17" x14ac:dyDescent="0.3">
      <c r="D645" s="34">
        <v>42763</v>
      </c>
      <c r="E645" s="30" t="s">
        <v>10878</v>
      </c>
      <c r="F645" s="31" t="s">
        <v>10938</v>
      </c>
      <c r="G645" s="32" t="s">
        <v>10890</v>
      </c>
      <c r="H645" s="35"/>
      <c r="I645" t="str">
        <f t="shared" si="10"/>
        <v>No</v>
      </c>
      <c r="Q645" s="1">
        <v>42648</v>
      </c>
    </row>
    <row r="646" spans="4:17" x14ac:dyDescent="0.3">
      <c r="D646" s="34">
        <v>42764</v>
      </c>
      <c r="E646" s="30" t="s">
        <v>10905</v>
      </c>
      <c r="F646" s="31" t="s">
        <v>10903</v>
      </c>
      <c r="G646" s="32" t="s">
        <v>10904</v>
      </c>
      <c r="H646" s="35" t="s">
        <v>4535</v>
      </c>
      <c r="I646" t="str">
        <f t="shared" si="10"/>
        <v>No</v>
      </c>
      <c r="Q646" s="1">
        <v>42649</v>
      </c>
    </row>
    <row r="647" spans="4:17" x14ac:dyDescent="0.3">
      <c r="D647" s="34">
        <v>42767</v>
      </c>
      <c r="E647" s="30" t="s">
        <v>10884</v>
      </c>
      <c r="F647" s="31" t="s">
        <v>10906</v>
      </c>
      <c r="G647" s="32" t="s">
        <v>10890</v>
      </c>
      <c r="H647" s="35"/>
      <c r="I647" t="str">
        <f t="shared" si="10"/>
        <v>No</v>
      </c>
      <c r="Q647" s="1">
        <v>42650</v>
      </c>
    </row>
    <row r="648" spans="4:17" ht="28.8" x14ac:dyDescent="0.3">
      <c r="D648" s="34">
        <v>42767</v>
      </c>
      <c r="E648" s="30" t="s">
        <v>10884</v>
      </c>
      <c r="F648" s="31" t="s">
        <v>10916</v>
      </c>
      <c r="G648" s="32" t="s">
        <v>10890</v>
      </c>
      <c r="H648" s="35"/>
      <c r="I648" t="str">
        <f t="shared" si="10"/>
        <v>No</v>
      </c>
      <c r="Q648" s="1">
        <v>42651</v>
      </c>
    </row>
    <row r="649" spans="4:17" ht="20.399999999999999" x14ac:dyDescent="0.3">
      <c r="D649" s="34">
        <v>42767</v>
      </c>
      <c r="E649" s="30" t="s">
        <v>10884</v>
      </c>
      <c r="F649" s="31" t="s">
        <v>10909</v>
      </c>
      <c r="G649" s="32" t="s">
        <v>10910</v>
      </c>
      <c r="H649" s="35"/>
      <c r="I649" t="str">
        <f t="shared" si="10"/>
        <v>No</v>
      </c>
      <c r="Q649" s="1">
        <v>42652</v>
      </c>
    </row>
    <row r="650" spans="4:17" x14ac:dyDescent="0.3">
      <c r="D650" s="34">
        <v>42768</v>
      </c>
      <c r="E650" s="30" t="s">
        <v>10873</v>
      </c>
      <c r="F650" s="31" t="s">
        <v>10911</v>
      </c>
      <c r="G650" s="32" t="s">
        <v>10890</v>
      </c>
      <c r="H650" s="35"/>
      <c r="I650" t="str">
        <f t="shared" si="10"/>
        <v>No</v>
      </c>
      <c r="Q650" s="1">
        <v>42653</v>
      </c>
    </row>
    <row r="651" spans="4:17" x14ac:dyDescent="0.3">
      <c r="D651" s="34">
        <v>42769</v>
      </c>
      <c r="E651" s="30" t="s">
        <v>10892</v>
      </c>
      <c r="F651" s="31" t="s">
        <v>10918</v>
      </c>
      <c r="G651" s="32" t="s">
        <v>10890</v>
      </c>
      <c r="H651" s="35"/>
      <c r="I651" t="str">
        <f t="shared" si="10"/>
        <v>No</v>
      </c>
      <c r="Q651" s="1">
        <v>42654</v>
      </c>
    </row>
    <row r="652" spans="4:17" x14ac:dyDescent="0.3">
      <c r="D652" s="34">
        <v>42770</v>
      </c>
      <c r="E652" s="30" t="s">
        <v>10878</v>
      </c>
      <c r="F652" s="31" t="s">
        <v>10913</v>
      </c>
      <c r="G652" s="32" t="s">
        <v>10914</v>
      </c>
      <c r="H652" s="35" t="s">
        <v>10915</v>
      </c>
      <c r="I652" t="str">
        <f t="shared" si="10"/>
        <v>No</v>
      </c>
      <c r="Q652" s="1">
        <v>42655</v>
      </c>
    </row>
    <row r="653" spans="4:17" x14ac:dyDescent="0.3">
      <c r="D653" s="34">
        <v>42770</v>
      </c>
      <c r="E653" s="30" t="s">
        <v>10878</v>
      </c>
      <c r="F653" s="31" t="s">
        <v>10913</v>
      </c>
      <c r="G653" s="32" t="s">
        <v>10904</v>
      </c>
      <c r="H653" s="35" t="s">
        <v>263</v>
      </c>
      <c r="I653" t="str">
        <f t="shared" si="10"/>
        <v>No</v>
      </c>
      <c r="Q653" s="1">
        <v>42656</v>
      </c>
    </row>
    <row r="654" spans="4:17" x14ac:dyDescent="0.3">
      <c r="D654" s="34">
        <v>42771</v>
      </c>
      <c r="E654" s="30" t="s">
        <v>10905</v>
      </c>
      <c r="F654" s="31" t="s">
        <v>10907</v>
      </c>
      <c r="G654" s="32" t="s">
        <v>10908</v>
      </c>
      <c r="H654" s="35"/>
      <c r="I654" t="str">
        <f t="shared" si="10"/>
        <v>No</v>
      </c>
      <c r="Q654" s="1">
        <v>42657</v>
      </c>
    </row>
    <row r="655" spans="4:17" x14ac:dyDescent="0.3">
      <c r="D655" s="34">
        <v>42772</v>
      </c>
      <c r="E655" s="30" t="s">
        <v>10895</v>
      </c>
      <c r="F655" s="31" t="s">
        <v>10917</v>
      </c>
      <c r="G655" s="32" t="s">
        <v>10904</v>
      </c>
      <c r="H655" s="35" t="s">
        <v>39</v>
      </c>
      <c r="I655" t="str">
        <f t="shared" si="10"/>
        <v>No</v>
      </c>
      <c r="Q655" s="1">
        <v>42658</v>
      </c>
    </row>
    <row r="656" spans="4:17" x14ac:dyDescent="0.3">
      <c r="D656" s="34">
        <v>42777</v>
      </c>
      <c r="E656" s="30" t="s">
        <v>10878</v>
      </c>
      <c r="F656" s="31" t="s">
        <v>10912</v>
      </c>
      <c r="G656" s="32" t="s">
        <v>10875</v>
      </c>
      <c r="H656" s="35"/>
      <c r="I656" t="str">
        <f t="shared" si="10"/>
        <v>No</v>
      </c>
      <c r="Q656" s="1">
        <v>42659</v>
      </c>
    </row>
    <row r="657" spans="4:17" x14ac:dyDescent="0.3">
      <c r="D657" s="34">
        <v>42778</v>
      </c>
      <c r="E657" s="30" t="s">
        <v>10905</v>
      </c>
      <c r="F657" s="31" t="s">
        <v>10919</v>
      </c>
      <c r="G657" s="32" t="s">
        <v>10894</v>
      </c>
      <c r="H657" s="35" t="s">
        <v>10920</v>
      </c>
      <c r="I657" t="str">
        <f t="shared" si="10"/>
        <v>No</v>
      </c>
      <c r="Q657" s="1">
        <v>42660</v>
      </c>
    </row>
    <row r="658" spans="4:17" x14ac:dyDescent="0.3">
      <c r="D658" s="34">
        <v>42778</v>
      </c>
      <c r="E658" s="30" t="s">
        <v>10905</v>
      </c>
      <c r="F658" s="31" t="s">
        <v>10919</v>
      </c>
      <c r="G658" s="32" t="s">
        <v>10888</v>
      </c>
      <c r="H658" s="35" t="s">
        <v>50</v>
      </c>
      <c r="I658" t="str">
        <f t="shared" si="10"/>
        <v>No</v>
      </c>
      <c r="Q658" s="1">
        <v>42661</v>
      </c>
    </row>
    <row r="659" spans="4:17" x14ac:dyDescent="0.3">
      <c r="D659" s="34">
        <v>42778</v>
      </c>
      <c r="E659" s="30" t="s">
        <v>10905</v>
      </c>
      <c r="F659" s="31" t="s">
        <v>10921</v>
      </c>
      <c r="G659" s="32" t="s">
        <v>10904</v>
      </c>
      <c r="H659" s="35" t="s">
        <v>1271</v>
      </c>
      <c r="I659" t="str">
        <f t="shared" si="10"/>
        <v>No</v>
      </c>
      <c r="Q659" s="1">
        <v>42662</v>
      </c>
    </row>
    <row r="660" spans="4:17" x14ac:dyDescent="0.3">
      <c r="D660" s="34">
        <v>42779</v>
      </c>
      <c r="E660" s="30" t="s">
        <v>10895</v>
      </c>
      <c r="F660" s="31" t="s">
        <v>11225</v>
      </c>
      <c r="G660" s="32" t="s">
        <v>10894</v>
      </c>
      <c r="H660" s="35" t="s">
        <v>10920</v>
      </c>
      <c r="I660" t="str">
        <f t="shared" si="10"/>
        <v>No</v>
      </c>
      <c r="Q660" s="1">
        <v>42663</v>
      </c>
    </row>
    <row r="661" spans="4:17" x14ac:dyDescent="0.3">
      <c r="D661" s="34">
        <v>42780</v>
      </c>
      <c r="E661" s="30" t="s">
        <v>10881</v>
      </c>
      <c r="F661" s="31" t="s">
        <v>10922</v>
      </c>
      <c r="G661" s="32" t="s">
        <v>10890</v>
      </c>
      <c r="H661" s="35"/>
      <c r="I661" t="str">
        <f t="shared" si="10"/>
        <v>No</v>
      </c>
      <c r="Q661" s="1">
        <v>42664</v>
      </c>
    </row>
    <row r="662" spans="4:17" x14ac:dyDescent="0.3">
      <c r="D662" s="34">
        <v>42780</v>
      </c>
      <c r="E662" s="30" t="s">
        <v>10881</v>
      </c>
      <c r="F662" s="31" t="s">
        <v>10923</v>
      </c>
      <c r="G662" s="32" t="s">
        <v>10914</v>
      </c>
      <c r="H662" s="35" t="s">
        <v>306</v>
      </c>
      <c r="I662" t="str">
        <f t="shared" si="10"/>
        <v>No</v>
      </c>
      <c r="Q662" s="1">
        <v>42665</v>
      </c>
    </row>
    <row r="663" spans="4:17" x14ac:dyDescent="0.3">
      <c r="D663" s="34">
        <v>42781</v>
      </c>
      <c r="E663" s="30" t="s">
        <v>10884</v>
      </c>
      <c r="F663" s="31" t="s">
        <v>10924</v>
      </c>
      <c r="G663" s="32" t="s">
        <v>10904</v>
      </c>
      <c r="H663" s="35" t="s">
        <v>10925</v>
      </c>
      <c r="I663" t="str">
        <f t="shared" si="10"/>
        <v>No</v>
      </c>
      <c r="Q663" s="1">
        <v>42666</v>
      </c>
    </row>
    <row r="664" spans="4:17" x14ac:dyDescent="0.3">
      <c r="D664" s="34">
        <v>42782</v>
      </c>
      <c r="E664" s="30" t="s">
        <v>10873</v>
      </c>
      <c r="F664" s="31" t="s">
        <v>10932</v>
      </c>
      <c r="G664" s="32" t="s">
        <v>10904</v>
      </c>
      <c r="H664" s="35" t="s">
        <v>10933</v>
      </c>
      <c r="I664" t="str">
        <f t="shared" si="10"/>
        <v>No</v>
      </c>
      <c r="Q664" s="1">
        <v>42667</v>
      </c>
    </row>
    <row r="665" spans="4:17" x14ac:dyDescent="0.3">
      <c r="D665" s="34">
        <v>42786</v>
      </c>
      <c r="E665" s="30" t="s">
        <v>10895</v>
      </c>
      <c r="F665" s="31" t="s">
        <v>10928</v>
      </c>
      <c r="G665" s="32" t="s">
        <v>10877</v>
      </c>
      <c r="H665" s="35"/>
      <c r="I665" t="str">
        <f t="shared" si="10"/>
        <v>Yes</v>
      </c>
      <c r="Q665" s="1">
        <v>42668</v>
      </c>
    </row>
    <row r="666" spans="4:17" ht="30.6" x14ac:dyDescent="0.3">
      <c r="D666" s="34">
        <v>42786</v>
      </c>
      <c r="E666" s="30" t="s">
        <v>10895</v>
      </c>
      <c r="F666" s="31" t="s">
        <v>10928</v>
      </c>
      <c r="G666" s="32" t="s">
        <v>10894</v>
      </c>
      <c r="H666" s="35" t="s">
        <v>10929</v>
      </c>
      <c r="I666" t="str">
        <f t="shared" si="10"/>
        <v>Yes</v>
      </c>
      <c r="Q666" s="1">
        <v>42669</v>
      </c>
    </row>
    <row r="667" spans="4:17" x14ac:dyDescent="0.3">
      <c r="D667" s="34">
        <v>42786</v>
      </c>
      <c r="E667" s="30" t="s">
        <v>10895</v>
      </c>
      <c r="F667" s="31" t="s">
        <v>10928</v>
      </c>
      <c r="G667" s="32" t="s">
        <v>10888</v>
      </c>
      <c r="H667" s="35" t="s">
        <v>10930</v>
      </c>
      <c r="I667" t="str">
        <f t="shared" si="10"/>
        <v>Yes</v>
      </c>
      <c r="Q667" s="1">
        <v>42670</v>
      </c>
    </row>
    <row r="668" spans="4:17" x14ac:dyDescent="0.3">
      <c r="D668" s="34">
        <v>42786</v>
      </c>
      <c r="E668" s="30" t="s">
        <v>10895</v>
      </c>
      <c r="F668" s="31" t="s">
        <v>10931</v>
      </c>
      <c r="G668" s="32" t="s">
        <v>10894</v>
      </c>
      <c r="H668" s="35" t="s">
        <v>1708</v>
      </c>
      <c r="I668" t="str">
        <f t="shared" si="10"/>
        <v>Yes</v>
      </c>
      <c r="Q668" s="1">
        <v>42671</v>
      </c>
    </row>
    <row r="669" spans="4:17" x14ac:dyDescent="0.3">
      <c r="D669" s="34">
        <v>42790</v>
      </c>
      <c r="E669" s="30" t="s">
        <v>10892</v>
      </c>
      <c r="F669" s="31" t="s">
        <v>10926</v>
      </c>
      <c r="G669" s="32" t="s">
        <v>10927</v>
      </c>
      <c r="H669" s="35"/>
      <c r="I669" t="str">
        <f t="shared" si="10"/>
        <v>No</v>
      </c>
      <c r="Q669" s="1">
        <v>42672</v>
      </c>
    </row>
    <row r="670" spans="4:17" ht="28.8" x14ac:dyDescent="0.3">
      <c r="D670" s="34">
        <v>42791</v>
      </c>
      <c r="E670" s="30" t="s">
        <v>10878</v>
      </c>
      <c r="F670" s="31" t="s">
        <v>10939</v>
      </c>
      <c r="G670" s="32" t="s">
        <v>10904</v>
      </c>
      <c r="H670" s="35" t="s">
        <v>315</v>
      </c>
      <c r="I670" t="str">
        <f t="shared" si="10"/>
        <v>No</v>
      </c>
      <c r="Q670" s="1">
        <v>42673</v>
      </c>
    </row>
    <row r="671" spans="4:17" x14ac:dyDescent="0.3">
      <c r="D671" s="34">
        <v>42791</v>
      </c>
      <c r="E671" s="30" t="s">
        <v>10878</v>
      </c>
      <c r="F671" s="31" t="s">
        <v>10940</v>
      </c>
      <c r="G671" s="32" t="s">
        <v>10904</v>
      </c>
      <c r="H671" s="35" t="s">
        <v>250</v>
      </c>
      <c r="I671" t="str">
        <f t="shared" si="10"/>
        <v>No</v>
      </c>
      <c r="Q671" s="1">
        <v>42674</v>
      </c>
    </row>
    <row r="672" spans="4:17" x14ac:dyDescent="0.3">
      <c r="D672" s="34">
        <v>42794</v>
      </c>
      <c r="E672" s="30" t="s">
        <v>10881</v>
      </c>
      <c r="F672" s="31" t="s">
        <v>10934</v>
      </c>
      <c r="G672" s="32" t="s">
        <v>10894</v>
      </c>
      <c r="H672" s="35" t="s">
        <v>10936</v>
      </c>
      <c r="I672" t="str">
        <f t="shared" si="10"/>
        <v>No</v>
      </c>
      <c r="Q672" s="1">
        <v>42675</v>
      </c>
    </row>
    <row r="673" spans="4:17" x14ac:dyDescent="0.3">
      <c r="D673" s="34">
        <v>42794</v>
      </c>
      <c r="E673" s="30" t="s">
        <v>10881</v>
      </c>
      <c r="F673" s="31" t="s">
        <v>10934</v>
      </c>
      <c r="G673" s="32" t="s">
        <v>10935</v>
      </c>
      <c r="H673" s="35"/>
      <c r="I673" t="str">
        <f t="shared" si="10"/>
        <v>No</v>
      </c>
      <c r="Q673" s="1">
        <v>42676</v>
      </c>
    </row>
    <row r="674" spans="4:17" x14ac:dyDescent="0.3">
      <c r="D674" s="34">
        <v>42794</v>
      </c>
      <c r="E674" s="30" t="s">
        <v>10881</v>
      </c>
      <c r="F674" s="31" t="s">
        <v>10941</v>
      </c>
      <c r="G674" s="32" t="s">
        <v>10914</v>
      </c>
      <c r="H674" s="35" t="s">
        <v>416</v>
      </c>
      <c r="I674" t="str">
        <f t="shared" si="10"/>
        <v>No</v>
      </c>
      <c r="Q674" s="1">
        <v>42677</v>
      </c>
    </row>
    <row r="675" spans="4:17" x14ac:dyDescent="0.3">
      <c r="D675" s="34">
        <v>42795</v>
      </c>
      <c r="E675" s="30" t="s">
        <v>10884</v>
      </c>
      <c r="F675" s="31" t="s">
        <v>10937</v>
      </c>
      <c r="G675" s="32" t="s">
        <v>10883</v>
      </c>
      <c r="H675" s="35"/>
      <c r="I675" t="str">
        <f t="shared" si="10"/>
        <v>No</v>
      </c>
      <c r="Q675" s="1">
        <v>42678</v>
      </c>
    </row>
    <row r="676" spans="4:17" x14ac:dyDescent="0.3">
      <c r="D676" s="34">
        <v>42795</v>
      </c>
      <c r="E676" s="30" t="s">
        <v>10884</v>
      </c>
      <c r="F676" s="31" t="s">
        <v>10942</v>
      </c>
      <c r="G676" s="32" t="s">
        <v>10935</v>
      </c>
      <c r="H676" s="35"/>
      <c r="I676" t="str">
        <f t="shared" si="10"/>
        <v>No</v>
      </c>
      <c r="Q676" s="1">
        <v>42679</v>
      </c>
    </row>
    <row r="677" spans="4:17" ht="28.8" x14ac:dyDescent="0.3">
      <c r="D677" s="34">
        <v>42795</v>
      </c>
      <c r="E677" s="30" t="s">
        <v>10884</v>
      </c>
      <c r="F677" s="31" t="s">
        <v>10943</v>
      </c>
      <c r="G677" s="32" t="s">
        <v>10910</v>
      </c>
      <c r="H677" s="35"/>
      <c r="I677" t="str">
        <f t="shared" si="10"/>
        <v>No</v>
      </c>
      <c r="Q677" s="1">
        <v>42680</v>
      </c>
    </row>
    <row r="678" spans="4:17" ht="28.8" x14ac:dyDescent="0.3">
      <c r="D678" s="34">
        <v>42795</v>
      </c>
      <c r="E678" s="30" t="s">
        <v>10884</v>
      </c>
      <c r="F678" s="31" t="s">
        <v>10944</v>
      </c>
      <c r="G678" s="32" t="s">
        <v>10910</v>
      </c>
      <c r="H678" s="35"/>
      <c r="I678" t="str">
        <f t="shared" si="10"/>
        <v>No</v>
      </c>
      <c r="Q678" s="1">
        <v>42681</v>
      </c>
    </row>
    <row r="679" spans="4:17" x14ac:dyDescent="0.3">
      <c r="D679" s="34">
        <v>42796</v>
      </c>
      <c r="E679" s="30" t="s">
        <v>10873</v>
      </c>
      <c r="F679" s="31" t="s">
        <v>10945</v>
      </c>
      <c r="G679" s="32" t="s">
        <v>10894</v>
      </c>
      <c r="H679" s="35" t="s">
        <v>100</v>
      </c>
      <c r="I679" t="str">
        <f t="shared" si="10"/>
        <v>No</v>
      </c>
      <c r="Q679" s="1">
        <v>42682</v>
      </c>
    </row>
    <row r="680" spans="4:17" x14ac:dyDescent="0.3">
      <c r="D680" s="34">
        <v>42796</v>
      </c>
      <c r="E680" s="30" t="s">
        <v>10873</v>
      </c>
      <c r="F680" s="31" t="s">
        <v>10948</v>
      </c>
      <c r="G680" s="32" t="s">
        <v>10890</v>
      </c>
      <c r="H680" s="35"/>
      <c r="I680" t="str">
        <f t="shared" si="10"/>
        <v>No</v>
      </c>
      <c r="Q680" s="1">
        <v>42683</v>
      </c>
    </row>
    <row r="681" spans="4:17" x14ac:dyDescent="0.3">
      <c r="D681" s="34">
        <v>42797</v>
      </c>
      <c r="E681" s="30" t="s">
        <v>10892</v>
      </c>
      <c r="F681" s="31" t="s">
        <v>10952</v>
      </c>
      <c r="G681" s="32" t="s">
        <v>10890</v>
      </c>
      <c r="H681" s="35"/>
      <c r="I681" t="str">
        <f t="shared" si="10"/>
        <v>No</v>
      </c>
      <c r="Q681" s="1">
        <v>42684</v>
      </c>
    </row>
    <row r="682" spans="4:17" x14ac:dyDescent="0.3">
      <c r="D682" s="34">
        <v>42798</v>
      </c>
      <c r="E682" s="30" t="s">
        <v>10878</v>
      </c>
      <c r="F682" s="31" t="s">
        <v>10946</v>
      </c>
      <c r="G682" s="32" t="s">
        <v>10904</v>
      </c>
      <c r="H682" s="35" t="s">
        <v>110</v>
      </c>
      <c r="I682" t="str">
        <f t="shared" si="10"/>
        <v>No</v>
      </c>
      <c r="Q682" s="1">
        <v>42685</v>
      </c>
    </row>
    <row r="683" spans="4:17" x14ac:dyDescent="0.3">
      <c r="D683" s="34">
        <v>42800</v>
      </c>
      <c r="E683" s="30" t="s">
        <v>10895</v>
      </c>
      <c r="F683" s="31" t="s">
        <v>10946</v>
      </c>
      <c r="G683" s="32" t="s">
        <v>10904</v>
      </c>
      <c r="H683" s="35" t="s">
        <v>10947</v>
      </c>
      <c r="I683" t="str">
        <f t="shared" si="10"/>
        <v>No</v>
      </c>
      <c r="Q683" s="1">
        <v>42686</v>
      </c>
    </row>
    <row r="684" spans="4:17" x14ac:dyDescent="0.3">
      <c r="D684" s="34">
        <v>42801</v>
      </c>
      <c r="E684" s="30" t="s">
        <v>10881</v>
      </c>
      <c r="F684" s="31" t="s">
        <v>10949</v>
      </c>
      <c r="G684" s="32" t="s">
        <v>10894</v>
      </c>
      <c r="H684" s="35" t="s">
        <v>5208</v>
      </c>
      <c r="I684" t="str">
        <f t="shared" si="10"/>
        <v>No</v>
      </c>
      <c r="Q684" s="1">
        <v>42687</v>
      </c>
    </row>
    <row r="685" spans="4:17" x14ac:dyDescent="0.3">
      <c r="D685" s="34">
        <v>42806</v>
      </c>
      <c r="E685" s="30" t="s">
        <v>10905</v>
      </c>
      <c r="F685" s="31" t="s">
        <v>10950</v>
      </c>
      <c r="G685" s="32" t="s">
        <v>10927</v>
      </c>
      <c r="H685" s="35"/>
      <c r="I685" t="str">
        <f t="shared" si="10"/>
        <v>No</v>
      </c>
      <c r="Q685" s="1">
        <v>42688</v>
      </c>
    </row>
    <row r="686" spans="4:17" x14ac:dyDescent="0.3">
      <c r="D686" s="34">
        <v>42806</v>
      </c>
      <c r="E686" s="30" t="s">
        <v>10905</v>
      </c>
      <c r="F686" s="31" t="s">
        <v>10951</v>
      </c>
      <c r="G686" s="32" t="s">
        <v>10875</v>
      </c>
      <c r="H686" s="35"/>
      <c r="I686" t="str">
        <f t="shared" si="10"/>
        <v>No</v>
      </c>
      <c r="Q686" s="1">
        <v>42689</v>
      </c>
    </row>
    <row r="687" spans="4:17" ht="20.399999999999999" x14ac:dyDescent="0.3">
      <c r="D687" s="34">
        <v>42806</v>
      </c>
      <c r="E687" s="30" t="s">
        <v>10905</v>
      </c>
      <c r="F687" s="31" t="s">
        <v>10953</v>
      </c>
      <c r="G687" s="32" t="s">
        <v>10954</v>
      </c>
      <c r="H687" s="35"/>
      <c r="I687" t="str">
        <f t="shared" si="10"/>
        <v>No</v>
      </c>
      <c r="Q687" s="1">
        <v>42690</v>
      </c>
    </row>
    <row r="688" spans="4:17" x14ac:dyDescent="0.3">
      <c r="D688" s="34">
        <v>42811</v>
      </c>
      <c r="E688" s="30" t="s">
        <v>10892</v>
      </c>
      <c r="F688" s="31" t="s">
        <v>10955</v>
      </c>
      <c r="G688" s="32" t="s">
        <v>10935</v>
      </c>
      <c r="H688" s="35"/>
      <c r="I688" t="str">
        <f t="shared" si="10"/>
        <v>No</v>
      </c>
      <c r="Q688" s="1">
        <v>42691</v>
      </c>
    </row>
    <row r="689" spans="4:17" x14ac:dyDescent="0.3">
      <c r="D689" s="34">
        <v>42811</v>
      </c>
      <c r="E689" s="30" t="s">
        <v>10892</v>
      </c>
      <c r="F689" s="31" t="s">
        <v>10956</v>
      </c>
      <c r="G689" s="32" t="s">
        <v>10894</v>
      </c>
      <c r="H689" s="35" t="s">
        <v>10957</v>
      </c>
      <c r="I689" t="str">
        <f t="shared" si="10"/>
        <v>No</v>
      </c>
      <c r="Q689" s="1">
        <v>42692</v>
      </c>
    </row>
    <row r="690" spans="4:17" x14ac:dyDescent="0.3">
      <c r="D690" s="34">
        <v>42814</v>
      </c>
      <c r="E690" s="30" t="s">
        <v>10895</v>
      </c>
      <c r="F690" s="31" t="s">
        <v>10958</v>
      </c>
      <c r="G690" s="32" t="s">
        <v>10959</v>
      </c>
      <c r="H690" s="35"/>
      <c r="I690" t="str">
        <f t="shared" si="10"/>
        <v>No</v>
      </c>
      <c r="Q690" s="1">
        <v>42693</v>
      </c>
    </row>
    <row r="691" spans="4:17" x14ac:dyDescent="0.3">
      <c r="D691" s="34">
        <v>42819</v>
      </c>
      <c r="E691" s="30" t="s">
        <v>10878</v>
      </c>
      <c r="F691" s="31" t="s">
        <v>10960</v>
      </c>
      <c r="G691" s="32" t="s">
        <v>10904</v>
      </c>
      <c r="H691" s="35" t="s">
        <v>2738</v>
      </c>
      <c r="I691" t="str">
        <f t="shared" si="10"/>
        <v>No</v>
      </c>
      <c r="Q691" s="1">
        <v>42694</v>
      </c>
    </row>
    <row r="692" spans="4:17" ht="28.8" x14ac:dyDescent="0.3">
      <c r="D692" s="34">
        <v>42820</v>
      </c>
      <c r="E692" s="30" t="s">
        <v>10905</v>
      </c>
      <c r="F692" s="31" t="s">
        <v>10961</v>
      </c>
      <c r="G692" s="32" t="s">
        <v>10894</v>
      </c>
      <c r="H692" s="35" t="s">
        <v>10962</v>
      </c>
      <c r="I692" t="str">
        <f t="shared" si="10"/>
        <v>No</v>
      </c>
      <c r="Q692" s="1">
        <v>42695</v>
      </c>
    </row>
    <row r="693" spans="4:17" ht="28.8" x14ac:dyDescent="0.3">
      <c r="D693" s="34">
        <v>42821</v>
      </c>
      <c r="E693" s="30" t="s">
        <v>10895</v>
      </c>
      <c r="F693" s="31" t="s">
        <v>11196</v>
      </c>
      <c r="G693" s="32" t="s">
        <v>10894</v>
      </c>
      <c r="H693" s="35" t="s">
        <v>10962</v>
      </c>
      <c r="I693" t="str">
        <f t="shared" si="10"/>
        <v>No</v>
      </c>
      <c r="Q693" s="1">
        <v>42696</v>
      </c>
    </row>
    <row r="694" spans="4:17" x14ac:dyDescent="0.3">
      <c r="D694" s="34">
        <v>42821</v>
      </c>
      <c r="E694" s="30" t="s">
        <v>10895</v>
      </c>
      <c r="F694" s="31" t="s">
        <v>10966</v>
      </c>
      <c r="G694" s="32" t="s">
        <v>10894</v>
      </c>
      <c r="H694" s="35" t="s">
        <v>10933</v>
      </c>
      <c r="I694" t="str">
        <f t="shared" si="10"/>
        <v>No</v>
      </c>
      <c r="Q694" s="1">
        <v>42697</v>
      </c>
    </row>
    <row r="695" spans="4:17" ht="28.8" x14ac:dyDescent="0.3">
      <c r="D695" s="34">
        <v>42823</v>
      </c>
      <c r="E695" s="30" t="s">
        <v>10884</v>
      </c>
      <c r="F695" s="31" t="s">
        <v>11226</v>
      </c>
      <c r="G695" s="32" t="s">
        <v>10890</v>
      </c>
      <c r="H695" s="35"/>
      <c r="I695" t="str">
        <f t="shared" si="10"/>
        <v>No</v>
      </c>
      <c r="Q695" s="1">
        <v>42698</v>
      </c>
    </row>
    <row r="696" spans="4:17" ht="28.8" x14ac:dyDescent="0.3">
      <c r="D696" s="34">
        <v>42824</v>
      </c>
      <c r="E696" s="30" t="s">
        <v>10873</v>
      </c>
      <c r="F696" s="31" t="s">
        <v>10964</v>
      </c>
      <c r="G696" s="32" t="s">
        <v>10904</v>
      </c>
      <c r="H696" s="35" t="s">
        <v>8546</v>
      </c>
      <c r="I696" t="str">
        <f t="shared" si="10"/>
        <v>No</v>
      </c>
      <c r="Q696" s="1">
        <v>42699</v>
      </c>
    </row>
    <row r="697" spans="4:17" x14ac:dyDescent="0.3">
      <c r="D697" s="34">
        <v>42824</v>
      </c>
      <c r="E697" s="30" t="s">
        <v>10873</v>
      </c>
      <c r="F697" s="31" t="s">
        <v>10965</v>
      </c>
      <c r="G697" s="32" t="s">
        <v>10890</v>
      </c>
      <c r="H697" s="35"/>
      <c r="I697" t="str">
        <f t="shared" si="10"/>
        <v>No</v>
      </c>
      <c r="Q697" s="1">
        <v>42700</v>
      </c>
    </row>
    <row r="698" spans="4:17" x14ac:dyDescent="0.3">
      <c r="D698" s="34">
        <v>42824</v>
      </c>
      <c r="E698" s="30" t="s">
        <v>10873</v>
      </c>
      <c r="F698" s="31" t="s">
        <v>10967</v>
      </c>
      <c r="G698" s="32" t="s">
        <v>10904</v>
      </c>
      <c r="H698" s="35" t="s">
        <v>10968</v>
      </c>
      <c r="I698" t="str">
        <f t="shared" si="10"/>
        <v>No</v>
      </c>
      <c r="Q698" s="1">
        <v>42701</v>
      </c>
    </row>
    <row r="699" spans="4:17" ht="20.399999999999999" x14ac:dyDescent="0.3">
      <c r="D699" s="34">
        <v>42825</v>
      </c>
      <c r="E699" s="30" t="s">
        <v>10892</v>
      </c>
      <c r="F699" s="31" t="s">
        <v>10969</v>
      </c>
      <c r="G699" s="32" t="s">
        <v>10894</v>
      </c>
      <c r="H699" s="35" t="s">
        <v>10970</v>
      </c>
      <c r="I699" t="str">
        <f t="shared" si="10"/>
        <v>No</v>
      </c>
      <c r="Q699" s="1">
        <v>42702</v>
      </c>
    </row>
    <row r="700" spans="4:17" x14ac:dyDescent="0.3">
      <c r="D700" s="34">
        <v>42827</v>
      </c>
      <c r="E700" s="30" t="s">
        <v>10905</v>
      </c>
      <c r="F700" s="31" t="s">
        <v>10972</v>
      </c>
      <c r="G700" s="32" t="s">
        <v>10914</v>
      </c>
      <c r="H700" s="35" t="s">
        <v>50</v>
      </c>
      <c r="I700" t="str">
        <f t="shared" si="10"/>
        <v>No</v>
      </c>
      <c r="Q700" s="1">
        <v>42703</v>
      </c>
    </row>
    <row r="701" spans="4:17" x14ac:dyDescent="0.3">
      <c r="D701" s="34">
        <v>42828</v>
      </c>
      <c r="E701" s="30" t="s">
        <v>10895</v>
      </c>
      <c r="F701" s="31" t="s">
        <v>11198</v>
      </c>
      <c r="G701" s="32" t="s">
        <v>10914</v>
      </c>
      <c r="H701" s="35" t="s">
        <v>50</v>
      </c>
      <c r="I701" t="str">
        <f t="shared" si="10"/>
        <v>No</v>
      </c>
      <c r="Q701" s="1">
        <v>42704</v>
      </c>
    </row>
    <row r="702" spans="4:17" x14ac:dyDescent="0.3">
      <c r="D702" s="34">
        <v>42831</v>
      </c>
      <c r="E702" s="30" t="s">
        <v>10873</v>
      </c>
      <c r="F702" s="31" t="s">
        <v>10980</v>
      </c>
      <c r="G702" s="32" t="s">
        <v>10890</v>
      </c>
      <c r="H702" s="35"/>
      <c r="I702" t="str">
        <f t="shared" si="10"/>
        <v>No</v>
      </c>
      <c r="Q702" s="1">
        <v>42705</v>
      </c>
    </row>
    <row r="703" spans="4:17" x14ac:dyDescent="0.3">
      <c r="D703" s="34">
        <v>42834</v>
      </c>
      <c r="E703" s="30" t="s">
        <v>10905</v>
      </c>
      <c r="F703" s="31" t="s">
        <v>10963</v>
      </c>
      <c r="G703" s="32" t="s">
        <v>10883</v>
      </c>
      <c r="H703" s="35"/>
      <c r="I703" t="str">
        <f t="shared" si="10"/>
        <v>No</v>
      </c>
      <c r="Q703" s="1">
        <v>42706</v>
      </c>
    </row>
    <row r="704" spans="4:17" x14ac:dyDescent="0.3">
      <c r="D704" s="34">
        <v>42835</v>
      </c>
      <c r="E704" s="30" t="s">
        <v>10895</v>
      </c>
      <c r="F704" s="31" t="s">
        <v>10973</v>
      </c>
      <c r="G704" s="32" t="s">
        <v>10875</v>
      </c>
      <c r="H704" s="35"/>
      <c r="I704" t="str">
        <f t="shared" si="10"/>
        <v>No</v>
      </c>
      <c r="Q704" s="1">
        <v>42707</v>
      </c>
    </row>
    <row r="705" spans="4:17" x14ac:dyDescent="0.3">
      <c r="D705" s="34">
        <v>42836</v>
      </c>
      <c r="E705" s="30" t="s">
        <v>10881</v>
      </c>
      <c r="F705" s="31" t="s">
        <v>10977</v>
      </c>
      <c r="G705" s="32" t="s">
        <v>10875</v>
      </c>
      <c r="H705" s="35"/>
      <c r="I705" t="str">
        <f t="shared" si="10"/>
        <v>No</v>
      </c>
      <c r="Q705" s="1">
        <v>42708</v>
      </c>
    </row>
    <row r="706" spans="4:17" x14ac:dyDescent="0.3">
      <c r="D706" s="34">
        <v>42836</v>
      </c>
      <c r="E706" s="30" t="s">
        <v>10881</v>
      </c>
      <c r="F706" s="31" t="s">
        <v>10987</v>
      </c>
      <c r="G706" s="32" t="s">
        <v>10890</v>
      </c>
      <c r="H706" s="35"/>
      <c r="I706" t="str">
        <f t="shared" si="10"/>
        <v>No</v>
      </c>
      <c r="Q706" s="1">
        <v>42709</v>
      </c>
    </row>
    <row r="707" spans="4:17" x14ac:dyDescent="0.3">
      <c r="D707" s="34">
        <v>42838</v>
      </c>
      <c r="E707" s="30" t="s">
        <v>10873</v>
      </c>
      <c r="F707" s="31" t="s">
        <v>10971</v>
      </c>
      <c r="G707" s="32" t="s">
        <v>10883</v>
      </c>
      <c r="H707" s="35"/>
      <c r="I707" t="str">
        <f t="shared" ref="I707:I770" si="11">_xlfn.XLOOKUP(D707,$J$2:$J$48,$O$2:$O$48,"No")</f>
        <v>No</v>
      </c>
      <c r="Q707" s="1">
        <v>42710</v>
      </c>
    </row>
    <row r="708" spans="4:17" x14ac:dyDescent="0.3">
      <c r="D708" s="34">
        <v>42838</v>
      </c>
      <c r="E708" s="30" t="s">
        <v>10873</v>
      </c>
      <c r="F708" s="31" t="s">
        <v>10986</v>
      </c>
      <c r="G708" s="32" t="s">
        <v>10890</v>
      </c>
      <c r="H708" s="35"/>
      <c r="I708" t="str">
        <f t="shared" si="11"/>
        <v>No</v>
      </c>
      <c r="Q708" s="1">
        <v>42711</v>
      </c>
    </row>
    <row r="709" spans="4:17" x14ac:dyDescent="0.3">
      <c r="D709" s="34">
        <v>42839</v>
      </c>
      <c r="E709" s="30" t="s">
        <v>10892</v>
      </c>
      <c r="F709" s="31" t="s">
        <v>10981</v>
      </c>
      <c r="G709" s="32" t="s">
        <v>10886</v>
      </c>
      <c r="H709" s="35"/>
      <c r="I709" t="str">
        <f t="shared" si="11"/>
        <v>No</v>
      </c>
      <c r="Q709" s="1">
        <v>42712</v>
      </c>
    </row>
    <row r="710" spans="4:17" x14ac:dyDescent="0.3">
      <c r="D710" s="34">
        <v>42839</v>
      </c>
      <c r="E710" s="30" t="s">
        <v>10892</v>
      </c>
      <c r="F710" s="31" t="s">
        <v>10974</v>
      </c>
      <c r="G710" s="32" t="s">
        <v>10894</v>
      </c>
      <c r="H710" s="35" t="s">
        <v>10975</v>
      </c>
      <c r="I710" t="str">
        <f t="shared" si="11"/>
        <v>No</v>
      </c>
      <c r="Q710" s="1">
        <v>42713</v>
      </c>
    </row>
    <row r="711" spans="4:17" x14ac:dyDescent="0.3">
      <c r="D711" s="34">
        <v>42840</v>
      </c>
      <c r="E711" s="30" t="s">
        <v>10878</v>
      </c>
      <c r="F711" s="31" t="s">
        <v>10976</v>
      </c>
      <c r="G711" s="32" t="s">
        <v>10883</v>
      </c>
      <c r="H711" s="35"/>
      <c r="I711" t="str">
        <f t="shared" si="11"/>
        <v>No</v>
      </c>
      <c r="Q711" s="1">
        <v>42714</v>
      </c>
    </row>
    <row r="712" spans="4:17" x14ac:dyDescent="0.3">
      <c r="D712" s="34">
        <v>42840</v>
      </c>
      <c r="E712" s="30" t="s">
        <v>10878</v>
      </c>
      <c r="F712" s="31" t="s">
        <v>10983</v>
      </c>
      <c r="G712" s="32" t="s">
        <v>10886</v>
      </c>
      <c r="H712" s="35"/>
      <c r="I712" t="str">
        <f t="shared" si="11"/>
        <v>No</v>
      </c>
      <c r="Q712" s="1">
        <v>42715</v>
      </c>
    </row>
    <row r="713" spans="4:17" x14ac:dyDescent="0.3">
      <c r="D713" s="34">
        <v>42840</v>
      </c>
      <c r="E713" s="30" t="s">
        <v>10878</v>
      </c>
      <c r="F713" s="31" t="s">
        <v>10991</v>
      </c>
      <c r="G713" s="32" t="s">
        <v>10914</v>
      </c>
      <c r="H713" s="35" t="s">
        <v>10962</v>
      </c>
      <c r="I713" t="str">
        <f t="shared" si="11"/>
        <v>No</v>
      </c>
      <c r="Q713" s="1">
        <v>42716</v>
      </c>
    </row>
    <row r="714" spans="4:17" x14ac:dyDescent="0.3">
      <c r="D714" s="34">
        <v>42841</v>
      </c>
      <c r="E714" s="30" t="s">
        <v>10905</v>
      </c>
      <c r="F714" s="31" t="s">
        <v>10984</v>
      </c>
      <c r="G714" s="32" t="s">
        <v>10886</v>
      </c>
      <c r="H714" s="35"/>
      <c r="I714" t="str">
        <f t="shared" si="11"/>
        <v>No</v>
      </c>
      <c r="Q714" s="1">
        <v>42717</v>
      </c>
    </row>
    <row r="715" spans="4:17" x14ac:dyDescent="0.3">
      <c r="D715" s="34">
        <v>42841</v>
      </c>
      <c r="E715" s="30" t="s">
        <v>10905</v>
      </c>
      <c r="F715" s="31" t="s">
        <v>10978</v>
      </c>
      <c r="G715" s="32" t="s">
        <v>10935</v>
      </c>
      <c r="H715" s="35"/>
      <c r="I715" t="str">
        <f t="shared" si="11"/>
        <v>No</v>
      </c>
      <c r="Q715" s="1">
        <v>42718</v>
      </c>
    </row>
    <row r="716" spans="4:17" x14ac:dyDescent="0.3">
      <c r="D716" s="34">
        <v>42841</v>
      </c>
      <c r="E716" s="30" t="s">
        <v>10905</v>
      </c>
      <c r="F716" s="31" t="s">
        <v>10992</v>
      </c>
      <c r="G716" s="32" t="s">
        <v>10894</v>
      </c>
      <c r="H716" s="35" t="s">
        <v>10993</v>
      </c>
      <c r="I716" t="str">
        <f t="shared" si="11"/>
        <v>No</v>
      </c>
      <c r="Q716" s="1">
        <v>42719</v>
      </c>
    </row>
    <row r="717" spans="4:17" x14ac:dyDescent="0.3">
      <c r="D717" s="34">
        <v>42842</v>
      </c>
      <c r="E717" s="30" t="s">
        <v>10895</v>
      </c>
      <c r="F717" s="31" t="s">
        <v>10985</v>
      </c>
      <c r="G717" s="32" t="s">
        <v>10886</v>
      </c>
      <c r="H717" s="35"/>
      <c r="I717" t="str">
        <f t="shared" si="11"/>
        <v>No</v>
      </c>
      <c r="Q717" s="1">
        <v>42720</v>
      </c>
    </row>
    <row r="718" spans="4:17" x14ac:dyDescent="0.3">
      <c r="D718" s="34">
        <v>42842</v>
      </c>
      <c r="E718" s="30" t="s">
        <v>10895</v>
      </c>
      <c r="F718" s="31" t="s">
        <v>10979</v>
      </c>
      <c r="G718" s="32" t="s">
        <v>10935</v>
      </c>
      <c r="H718" s="35"/>
      <c r="I718" t="str">
        <f t="shared" si="11"/>
        <v>No</v>
      </c>
      <c r="Q718" s="1">
        <v>42721</v>
      </c>
    </row>
    <row r="719" spans="4:17" x14ac:dyDescent="0.3">
      <c r="D719" s="34">
        <v>42842</v>
      </c>
      <c r="E719" s="30" t="s">
        <v>10895</v>
      </c>
      <c r="F719" s="31" t="s">
        <v>11199</v>
      </c>
      <c r="G719" s="32" t="s">
        <v>10894</v>
      </c>
      <c r="H719" s="35" t="s">
        <v>10993</v>
      </c>
      <c r="I719" t="str">
        <f t="shared" si="11"/>
        <v>No</v>
      </c>
      <c r="Q719" s="1">
        <v>42722</v>
      </c>
    </row>
    <row r="720" spans="4:17" x14ac:dyDescent="0.3">
      <c r="D720" s="34">
        <v>42842</v>
      </c>
      <c r="E720" s="30" t="s">
        <v>10895</v>
      </c>
      <c r="F720" s="31" t="s">
        <v>10994</v>
      </c>
      <c r="G720" s="32" t="s">
        <v>10894</v>
      </c>
      <c r="H720" s="35" t="s">
        <v>10995</v>
      </c>
      <c r="I720" t="str">
        <f t="shared" si="11"/>
        <v>No</v>
      </c>
      <c r="Q720" s="1">
        <v>42723</v>
      </c>
    </row>
    <row r="721" spans="4:17" x14ac:dyDescent="0.3">
      <c r="D721" s="34">
        <v>42842</v>
      </c>
      <c r="E721" s="30" t="s">
        <v>10895</v>
      </c>
      <c r="F721" s="31" t="s">
        <v>10996</v>
      </c>
      <c r="G721" s="32" t="s">
        <v>10908</v>
      </c>
      <c r="H721" s="35"/>
      <c r="I721" t="str">
        <f t="shared" si="11"/>
        <v>No</v>
      </c>
      <c r="Q721" s="1">
        <v>42724</v>
      </c>
    </row>
    <row r="722" spans="4:17" x14ac:dyDescent="0.3">
      <c r="D722" s="34">
        <v>42843</v>
      </c>
      <c r="E722" s="30" t="s">
        <v>10881</v>
      </c>
      <c r="F722" s="31" t="s">
        <v>10982</v>
      </c>
      <c r="G722" s="32" t="s">
        <v>10875</v>
      </c>
      <c r="H722" s="35"/>
      <c r="I722" t="str">
        <f t="shared" si="11"/>
        <v>No</v>
      </c>
      <c r="Q722" s="1">
        <v>42725</v>
      </c>
    </row>
    <row r="723" spans="4:17" x14ac:dyDescent="0.3">
      <c r="D723" s="34">
        <v>42843</v>
      </c>
      <c r="E723" s="30" t="s">
        <v>10881</v>
      </c>
      <c r="F723" s="31" t="s">
        <v>10990</v>
      </c>
      <c r="G723" s="32" t="s">
        <v>10890</v>
      </c>
      <c r="H723" s="35"/>
      <c r="I723" t="str">
        <f t="shared" si="11"/>
        <v>No</v>
      </c>
      <c r="Q723" s="1">
        <v>42726</v>
      </c>
    </row>
    <row r="724" spans="4:17" x14ac:dyDescent="0.3">
      <c r="D724" s="34">
        <v>42846</v>
      </c>
      <c r="E724" s="30" t="s">
        <v>10892</v>
      </c>
      <c r="F724" s="31" t="s">
        <v>10997</v>
      </c>
      <c r="G724" s="32" t="s">
        <v>10894</v>
      </c>
      <c r="H724" s="35" t="s">
        <v>100</v>
      </c>
      <c r="I724" t="str">
        <f t="shared" si="11"/>
        <v>No</v>
      </c>
      <c r="Q724" s="1">
        <v>42727</v>
      </c>
    </row>
    <row r="725" spans="4:17" x14ac:dyDescent="0.3">
      <c r="D725" s="34">
        <v>42847</v>
      </c>
      <c r="E725" s="30" t="s">
        <v>10878</v>
      </c>
      <c r="F725" s="31" t="s">
        <v>10998</v>
      </c>
      <c r="G725" s="32" t="s">
        <v>10914</v>
      </c>
      <c r="H725" s="35" t="s">
        <v>646</v>
      </c>
      <c r="I725" t="str">
        <f t="shared" si="11"/>
        <v>No</v>
      </c>
      <c r="Q725" s="1">
        <v>42728</v>
      </c>
    </row>
    <row r="726" spans="4:17" x14ac:dyDescent="0.3">
      <c r="D726" s="34">
        <v>42849</v>
      </c>
      <c r="E726" s="30" t="s">
        <v>10895</v>
      </c>
      <c r="F726" s="31" t="s">
        <v>10988</v>
      </c>
      <c r="G726" s="32" t="s">
        <v>10989</v>
      </c>
      <c r="H726" s="35"/>
      <c r="I726" t="str">
        <f t="shared" si="11"/>
        <v>No</v>
      </c>
      <c r="Q726" s="1">
        <v>42729</v>
      </c>
    </row>
    <row r="727" spans="4:17" x14ac:dyDescent="0.3">
      <c r="D727" s="34">
        <v>42849</v>
      </c>
      <c r="E727" s="30" t="s">
        <v>10895</v>
      </c>
      <c r="F727" s="31" t="s">
        <v>11032</v>
      </c>
      <c r="G727" s="32" t="s">
        <v>10880</v>
      </c>
      <c r="H727" s="35"/>
      <c r="I727" t="str">
        <f t="shared" si="11"/>
        <v>No</v>
      </c>
      <c r="Q727" s="1">
        <v>42730</v>
      </c>
    </row>
    <row r="728" spans="4:17" x14ac:dyDescent="0.3">
      <c r="D728" s="34">
        <v>42849</v>
      </c>
      <c r="E728" s="30" t="s">
        <v>10895</v>
      </c>
      <c r="F728" s="31" t="s">
        <v>11002</v>
      </c>
      <c r="G728" s="32" t="s">
        <v>10904</v>
      </c>
      <c r="H728" s="35" t="s">
        <v>8546</v>
      </c>
      <c r="I728" t="str">
        <f t="shared" si="11"/>
        <v>No</v>
      </c>
      <c r="Q728" s="1">
        <v>42731</v>
      </c>
    </row>
    <row r="729" spans="4:17" x14ac:dyDescent="0.3">
      <c r="D729" s="34">
        <v>42849</v>
      </c>
      <c r="E729" s="30" t="s">
        <v>10895</v>
      </c>
      <c r="F729" s="31" t="s">
        <v>11003</v>
      </c>
      <c r="G729" s="32" t="s">
        <v>10894</v>
      </c>
      <c r="H729" s="35" t="s">
        <v>354</v>
      </c>
      <c r="I729" t="str">
        <f t="shared" si="11"/>
        <v>No</v>
      </c>
      <c r="Q729" s="1">
        <v>42732</v>
      </c>
    </row>
    <row r="730" spans="4:17" x14ac:dyDescent="0.3">
      <c r="D730" s="34">
        <v>42849</v>
      </c>
      <c r="E730" s="30" t="s">
        <v>10895</v>
      </c>
      <c r="F730" s="31" t="s">
        <v>11003</v>
      </c>
      <c r="G730" s="32" t="s">
        <v>10894</v>
      </c>
      <c r="H730" s="35" t="s">
        <v>1488</v>
      </c>
      <c r="I730" t="str">
        <f t="shared" si="11"/>
        <v>No</v>
      </c>
      <c r="Q730" s="1">
        <v>42733</v>
      </c>
    </row>
    <row r="731" spans="4:17" x14ac:dyDescent="0.3">
      <c r="D731" s="34">
        <v>42849</v>
      </c>
      <c r="E731" s="30" t="s">
        <v>10895</v>
      </c>
      <c r="F731" s="31" t="s">
        <v>10894</v>
      </c>
      <c r="G731" s="32" t="s">
        <v>10894</v>
      </c>
      <c r="H731" s="35" t="s">
        <v>1271</v>
      </c>
      <c r="I731" t="str">
        <f t="shared" si="11"/>
        <v>No</v>
      </c>
      <c r="Q731" s="1">
        <v>42734</v>
      </c>
    </row>
    <row r="732" spans="4:17" x14ac:dyDescent="0.3">
      <c r="D732" s="34">
        <v>42851</v>
      </c>
      <c r="E732" s="30" t="s">
        <v>10884</v>
      </c>
      <c r="F732" s="31" t="s">
        <v>11003</v>
      </c>
      <c r="G732" s="32" t="s">
        <v>10888</v>
      </c>
      <c r="H732" s="35" t="s">
        <v>50</v>
      </c>
      <c r="I732" t="str">
        <f t="shared" si="11"/>
        <v>No</v>
      </c>
      <c r="Q732" s="1">
        <v>42735</v>
      </c>
    </row>
    <row r="733" spans="4:17" x14ac:dyDescent="0.3">
      <c r="D733" s="34">
        <v>42851</v>
      </c>
      <c r="E733" s="30" t="s">
        <v>10884</v>
      </c>
      <c r="F733" s="31" t="s">
        <v>10894</v>
      </c>
      <c r="G733" s="32" t="s">
        <v>10904</v>
      </c>
      <c r="H733" s="35" t="s">
        <v>1271</v>
      </c>
      <c r="I733" t="str">
        <f t="shared" si="11"/>
        <v>No</v>
      </c>
      <c r="Q733" s="1">
        <v>42736</v>
      </c>
    </row>
    <row r="734" spans="4:17" ht="28.8" x14ac:dyDescent="0.3">
      <c r="D734" s="34">
        <v>42851</v>
      </c>
      <c r="E734" s="30" t="s">
        <v>10884</v>
      </c>
      <c r="F734" s="31" t="s">
        <v>10999</v>
      </c>
      <c r="G734" s="32" t="s">
        <v>10890</v>
      </c>
      <c r="H734" s="35"/>
      <c r="I734" t="str">
        <f t="shared" si="11"/>
        <v>No</v>
      </c>
      <c r="Q734" s="1">
        <v>42737</v>
      </c>
    </row>
    <row r="735" spans="4:17" ht="28.8" x14ac:dyDescent="0.3">
      <c r="D735" s="34">
        <v>42852</v>
      </c>
      <c r="E735" s="30" t="s">
        <v>10873</v>
      </c>
      <c r="F735" s="31" t="s">
        <v>11001</v>
      </c>
      <c r="G735" s="32" t="s">
        <v>10890</v>
      </c>
      <c r="H735" s="35"/>
      <c r="I735" t="str">
        <f t="shared" si="11"/>
        <v>No</v>
      </c>
      <c r="Q735" s="1">
        <v>42738</v>
      </c>
    </row>
    <row r="736" spans="4:17" x14ac:dyDescent="0.3">
      <c r="D736" s="34">
        <v>42853</v>
      </c>
      <c r="E736" s="30" t="s">
        <v>10892</v>
      </c>
      <c r="F736" s="31" t="s">
        <v>11002</v>
      </c>
      <c r="G736" s="32" t="s">
        <v>10894</v>
      </c>
      <c r="H736" s="35" t="s">
        <v>134</v>
      </c>
      <c r="I736" t="str">
        <f t="shared" si="11"/>
        <v>No</v>
      </c>
      <c r="Q736" s="1">
        <v>42739</v>
      </c>
    </row>
    <row r="737" spans="4:17" x14ac:dyDescent="0.3">
      <c r="D737" s="34">
        <v>42853</v>
      </c>
      <c r="E737" s="30" t="s">
        <v>10892</v>
      </c>
      <c r="F737" s="31" t="s">
        <v>11002</v>
      </c>
      <c r="G737" s="32" t="s">
        <v>10904</v>
      </c>
      <c r="H737" s="35" t="s">
        <v>241</v>
      </c>
      <c r="I737" t="str">
        <f t="shared" si="11"/>
        <v>No</v>
      </c>
      <c r="Q737" s="1">
        <v>42740</v>
      </c>
    </row>
    <row r="738" spans="4:17" x14ac:dyDescent="0.3">
      <c r="D738" s="34">
        <v>42856</v>
      </c>
      <c r="E738" s="30" t="s">
        <v>10895</v>
      </c>
      <c r="F738" s="31" t="s">
        <v>11007</v>
      </c>
      <c r="G738" s="32" t="s">
        <v>10890</v>
      </c>
      <c r="H738" s="35"/>
      <c r="I738" t="str">
        <f t="shared" si="11"/>
        <v>No</v>
      </c>
      <c r="Q738" s="1">
        <v>42741</v>
      </c>
    </row>
    <row r="739" spans="4:17" x14ac:dyDescent="0.3">
      <c r="D739" s="34">
        <v>42856</v>
      </c>
      <c r="E739" s="30" t="s">
        <v>10895</v>
      </c>
      <c r="F739" s="31" t="s">
        <v>11008</v>
      </c>
      <c r="G739" s="32" t="s">
        <v>10890</v>
      </c>
      <c r="H739" s="35"/>
      <c r="I739" t="str">
        <f t="shared" si="11"/>
        <v>No</v>
      </c>
      <c r="Q739" s="1">
        <v>42742</v>
      </c>
    </row>
    <row r="740" spans="4:17" x14ac:dyDescent="0.3">
      <c r="D740" s="34">
        <v>42856</v>
      </c>
      <c r="E740" s="30" t="s">
        <v>10895</v>
      </c>
      <c r="F740" s="31" t="s">
        <v>11009</v>
      </c>
      <c r="G740" s="32" t="s">
        <v>10914</v>
      </c>
      <c r="H740" s="35" t="s">
        <v>10962</v>
      </c>
      <c r="I740" t="str">
        <f t="shared" si="11"/>
        <v>No</v>
      </c>
      <c r="Q740" s="1">
        <v>42743</v>
      </c>
    </row>
    <row r="741" spans="4:17" ht="28.8" x14ac:dyDescent="0.3">
      <c r="D741" s="34">
        <v>42856</v>
      </c>
      <c r="E741" s="30" t="s">
        <v>10895</v>
      </c>
      <c r="F741" s="31" t="s">
        <v>11010</v>
      </c>
      <c r="G741" s="32" t="s">
        <v>10910</v>
      </c>
      <c r="H741" s="35"/>
      <c r="I741" t="str">
        <f t="shared" si="11"/>
        <v>No</v>
      </c>
      <c r="Q741" s="1">
        <v>42744</v>
      </c>
    </row>
    <row r="742" spans="4:17" ht="28.8" x14ac:dyDescent="0.3">
      <c r="D742" s="34">
        <v>42856</v>
      </c>
      <c r="E742" s="30" t="s">
        <v>10895</v>
      </c>
      <c r="F742" s="31" t="s">
        <v>11011</v>
      </c>
      <c r="G742" s="32" t="s">
        <v>10910</v>
      </c>
      <c r="H742" s="35"/>
      <c r="I742" t="str">
        <f t="shared" si="11"/>
        <v>No</v>
      </c>
      <c r="Q742" s="1">
        <v>42745</v>
      </c>
    </row>
    <row r="743" spans="4:17" ht="28.8" x14ac:dyDescent="0.3">
      <c r="D743" s="34">
        <v>42856</v>
      </c>
      <c r="E743" s="30" t="s">
        <v>10895</v>
      </c>
      <c r="F743" s="31" t="s">
        <v>11012</v>
      </c>
      <c r="G743" s="32" t="s">
        <v>10910</v>
      </c>
      <c r="H743" s="35"/>
      <c r="I743" t="str">
        <f t="shared" si="11"/>
        <v>No</v>
      </c>
      <c r="Q743" s="1">
        <v>42746</v>
      </c>
    </row>
    <row r="744" spans="4:17" x14ac:dyDescent="0.3">
      <c r="D744" s="34">
        <v>42857</v>
      </c>
      <c r="E744" s="30" t="s">
        <v>10881</v>
      </c>
      <c r="F744" s="31" t="s">
        <v>11000</v>
      </c>
      <c r="G744" s="32" t="s">
        <v>10875</v>
      </c>
      <c r="H744" s="35"/>
      <c r="I744" t="str">
        <f t="shared" si="11"/>
        <v>No</v>
      </c>
      <c r="Q744" s="1">
        <v>42747</v>
      </c>
    </row>
    <row r="745" spans="4:17" ht="28.8" x14ac:dyDescent="0.3">
      <c r="D745" s="34">
        <v>42857</v>
      </c>
      <c r="E745" s="30" t="s">
        <v>10881</v>
      </c>
      <c r="F745" s="31" t="s">
        <v>11019</v>
      </c>
      <c r="G745" s="32" t="s">
        <v>10890</v>
      </c>
      <c r="H745" s="35"/>
      <c r="I745" t="str">
        <f t="shared" si="11"/>
        <v>No</v>
      </c>
      <c r="Q745" s="1">
        <v>42748</v>
      </c>
    </row>
    <row r="746" spans="4:17" ht="28.8" x14ac:dyDescent="0.3">
      <c r="D746" s="34">
        <v>42859</v>
      </c>
      <c r="E746" s="30" t="s">
        <v>10873</v>
      </c>
      <c r="F746" s="31" t="s">
        <v>11015</v>
      </c>
      <c r="G746" s="32" t="s">
        <v>10914</v>
      </c>
      <c r="H746" s="35" t="s">
        <v>494</v>
      </c>
      <c r="I746" t="str">
        <f t="shared" si="11"/>
        <v>No</v>
      </c>
      <c r="Q746" s="1">
        <v>42749</v>
      </c>
    </row>
    <row r="747" spans="4:17" x14ac:dyDescent="0.3">
      <c r="D747" s="34">
        <v>42859</v>
      </c>
      <c r="E747" s="30" t="s">
        <v>10873</v>
      </c>
      <c r="F747" s="31" t="s">
        <v>11022</v>
      </c>
      <c r="G747" s="32" t="s">
        <v>10890</v>
      </c>
      <c r="H747" s="35"/>
      <c r="I747" t="str">
        <f t="shared" si="11"/>
        <v>No</v>
      </c>
      <c r="Q747" s="1">
        <v>42750</v>
      </c>
    </row>
    <row r="748" spans="4:17" x14ac:dyDescent="0.3">
      <c r="D748" s="34">
        <v>42859</v>
      </c>
      <c r="E748" s="30" t="s">
        <v>10873</v>
      </c>
      <c r="F748" s="31" t="s">
        <v>11016</v>
      </c>
      <c r="G748" s="32" t="s">
        <v>10904</v>
      </c>
      <c r="H748" s="35" t="s">
        <v>1399</v>
      </c>
      <c r="I748" t="str">
        <f t="shared" si="11"/>
        <v>No</v>
      </c>
      <c r="Q748" s="1">
        <v>42751</v>
      </c>
    </row>
    <row r="749" spans="4:17" x14ac:dyDescent="0.3">
      <c r="D749" s="34">
        <v>42859</v>
      </c>
      <c r="E749" s="30" t="s">
        <v>10873</v>
      </c>
      <c r="F749" s="31" t="s">
        <v>11023</v>
      </c>
      <c r="G749" s="32" t="s">
        <v>10904</v>
      </c>
      <c r="H749" s="35" t="s">
        <v>9730</v>
      </c>
      <c r="I749" t="str">
        <f t="shared" si="11"/>
        <v>No</v>
      </c>
      <c r="Q749" s="1">
        <v>42752</v>
      </c>
    </row>
    <row r="750" spans="4:17" x14ac:dyDescent="0.3">
      <c r="D750" s="34">
        <v>42860</v>
      </c>
      <c r="E750" s="30" t="s">
        <v>10892</v>
      </c>
      <c r="F750" s="31" t="s">
        <v>11017</v>
      </c>
      <c r="G750" s="32" t="s">
        <v>10890</v>
      </c>
      <c r="H750" s="35"/>
      <c r="I750" t="str">
        <f t="shared" si="11"/>
        <v>No</v>
      </c>
      <c r="Q750" s="1">
        <v>42753</v>
      </c>
    </row>
    <row r="751" spans="4:17" x14ac:dyDescent="0.3">
      <c r="D751" s="34">
        <v>42860</v>
      </c>
      <c r="E751" s="30" t="s">
        <v>10892</v>
      </c>
      <c r="F751" s="31" t="s">
        <v>11006</v>
      </c>
      <c r="G751" s="32" t="s">
        <v>10908</v>
      </c>
      <c r="H751" s="35"/>
      <c r="I751" t="str">
        <f t="shared" si="11"/>
        <v>No</v>
      </c>
      <c r="Q751" s="1">
        <v>42754</v>
      </c>
    </row>
    <row r="752" spans="4:17" x14ac:dyDescent="0.3">
      <c r="D752" s="34">
        <v>42861</v>
      </c>
      <c r="E752" s="30" t="s">
        <v>10878</v>
      </c>
      <c r="F752" s="31" t="s">
        <v>11013</v>
      </c>
      <c r="G752" s="32" t="s">
        <v>10908</v>
      </c>
      <c r="H752" s="35"/>
      <c r="I752" t="str">
        <f t="shared" si="11"/>
        <v>No</v>
      </c>
      <c r="Q752" s="1">
        <v>42755</v>
      </c>
    </row>
    <row r="753" spans="4:17" x14ac:dyDescent="0.3">
      <c r="D753" s="34">
        <v>42861</v>
      </c>
      <c r="E753" s="30" t="s">
        <v>10878</v>
      </c>
      <c r="F753" s="31" t="s">
        <v>11020</v>
      </c>
      <c r="G753" s="32" t="s">
        <v>10890</v>
      </c>
      <c r="H753" s="35"/>
      <c r="I753" t="str">
        <f t="shared" si="11"/>
        <v>No</v>
      </c>
      <c r="Q753" s="1">
        <v>42756</v>
      </c>
    </row>
    <row r="754" spans="4:17" ht="28.8" x14ac:dyDescent="0.3">
      <c r="D754" s="34">
        <v>42861</v>
      </c>
      <c r="E754" s="30" t="s">
        <v>10878</v>
      </c>
      <c r="F754" s="31" t="s">
        <v>11014</v>
      </c>
      <c r="G754" s="32" t="s">
        <v>10890</v>
      </c>
      <c r="H754" s="35"/>
      <c r="I754" t="str">
        <f t="shared" si="11"/>
        <v>No</v>
      </c>
      <c r="Q754" s="1">
        <v>42757</v>
      </c>
    </row>
    <row r="755" spans="4:17" x14ac:dyDescent="0.3">
      <c r="D755" s="34">
        <v>42863</v>
      </c>
      <c r="E755" s="30" t="s">
        <v>10895</v>
      </c>
      <c r="F755" s="31" t="s">
        <v>11024</v>
      </c>
      <c r="G755" s="32" t="s">
        <v>10894</v>
      </c>
      <c r="H755" s="35" t="s">
        <v>593</v>
      </c>
      <c r="I755" t="str">
        <f t="shared" si="11"/>
        <v>No</v>
      </c>
      <c r="Q755" s="1">
        <v>42758</v>
      </c>
    </row>
    <row r="756" spans="4:17" x14ac:dyDescent="0.3">
      <c r="D756" s="34">
        <v>42863</v>
      </c>
      <c r="E756" s="30" t="s">
        <v>10895</v>
      </c>
      <c r="F756" s="31" t="s">
        <v>11025</v>
      </c>
      <c r="G756" s="32" t="s">
        <v>10890</v>
      </c>
      <c r="H756" s="35"/>
      <c r="I756" t="str">
        <f t="shared" si="11"/>
        <v>No</v>
      </c>
      <c r="Q756" s="1">
        <v>42759</v>
      </c>
    </row>
    <row r="757" spans="4:17" x14ac:dyDescent="0.3">
      <c r="D757" s="34">
        <v>42865</v>
      </c>
      <c r="E757" s="30" t="s">
        <v>10884</v>
      </c>
      <c r="F757" s="31" t="s">
        <v>11003</v>
      </c>
      <c r="G757" s="32" t="s">
        <v>10914</v>
      </c>
      <c r="H757" s="35" t="s">
        <v>84</v>
      </c>
      <c r="I757" t="str">
        <f t="shared" si="11"/>
        <v>No</v>
      </c>
      <c r="Q757" s="1">
        <v>42760</v>
      </c>
    </row>
    <row r="758" spans="4:17" x14ac:dyDescent="0.3">
      <c r="D758" s="34">
        <v>42865</v>
      </c>
      <c r="E758" s="30" t="s">
        <v>10884</v>
      </c>
      <c r="F758" s="31" t="s">
        <v>11003</v>
      </c>
      <c r="G758" s="32" t="s">
        <v>10894</v>
      </c>
      <c r="H758" s="35" t="s">
        <v>379</v>
      </c>
      <c r="I758" t="str">
        <f t="shared" si="11"/>
        <v>No</v>
      </c>
      <c r="Q758" s="1">
        <v>42761</v>
      </c>
    </row>
    <row r="759" spans="4:17" x14ac:dyDescent="0.3">
      <c r="D759" s="34">
        <v>42867</v>
      </c>
      <c r="E759" s="30" t="s">
        <v>10892</v>
      </c>
      <c r="F759" s="31" t="s">
        <v>11026</v>
      </c>
      <c r="G759" s="32" t="s">
        <v>10904</v>
      </c>
      <c r="H759" s="35" t="s">
        <v>8546</v>
      </c>
      <c r="I759" t="str">
        <f t="shared" si="11"/>
        <v>No</v>
      </c>
      <c r="Q759" s="1">
        <v>42762</v>
      </c>
    </row>
    <row r="760" spans="4:17" ht="28.8" x14ac:dyDescent="0.3">
      <c r="D760" s="34">
        <v>42867</v>
      </c>
      <c r="E760" s="30" t="s">
        <v>10892</v>
      </c>
      <c r="F760" s="31" t="s">
        <v>11027</v>
      </c>
      <c r="G760" s="32" t="s">
        <v>10890</v>
      </c>
      <c r="H760" s="35"/>
      <c r="I760" t="str">
        <f t="shared" si="11"/>
        <v>No</v>
      </c>
      <c r="Q760" s="1">
        <v>42763</v>
      </c>
    </row>
    <row r="761" spans="4:17" ht="28.8" x14ac:dyDescent="0.3">
      <c r="D761" s="34">
        <v>42867</v>
      </c>
      <c r="E761" s="30" t="s">
        <v>10892</v>
      </c>
      <c r="F761" s="31" t="s">
        <v>11027</v>
      </c>
      <c r="G761" s="32" t="s">
        <v>10904</v>
      </c>
      <c r="H761" s="35" t="s">
        <v>241</v>
      </c>
      <c r="I761" t="str">
        <f t="shared" si="11"/>
        <v>No</v>
      </c>
      <c r="Q761" s="1">
        <v>42764</v>
      </c>
    </row>
    <row r="762" spans="4:17" x14ac:dyDescent="0.3">
      <c r="D762" s="34">
        <v>42869</v>
      </c>
      <c r="E762" s="30" t="s">
        <v>10905</v>
      </c>
      <c r="F762" s="31" t="s">
        <v>11021</v>
      </c>
      <c r="G762" s="32" t="s">
        <v>10875</v>
      </c>
      <c r="H762" s="35"/>
      <c r="I762" t="str">
        <f t="shared" si="11"/>
        <v>No</v>
      </c>
      <c r="Q762" s="1">
        <v>42765</v>
      </c>
    </row>
    <row r="763" spans="4:17" x14ac:dyDescent="0.3">
      <c r="D763" s="34">
        <v>42869</v>
      </c>
      <c r="E763" s="30" t="s">
        <v>10905</v>
      </c>
      <c r="F763" s="31" t="s">
        <v>11028</v>
      </c>
      <c r="G763" s="32" t="s">
        <v>10890</v>
      </c>
      <c r="H763" s="35"/>
      <c r="I763" t="str">
        <f t="shared" si="11"/>
        <v>No</v>
      </c>
      <c r="Q763" s="1">
        <v>42766</v>
      </c>
    </row>
    <row r="764" spans="4:17" x14ac:dyDescent="0.3">
      <c r="D764" s="34">
        <v>42869</v>
      </c>
      <c r="E764" s="30" t="s">
        <v>10905</v>
      </c>
      <c r="F764" s="31" t="s">
        <v>11028</v>
      </c>
      <c r="G764" s="32" t="s">
        <v>10894</v>
      </c>
      <c r="H764" s="35" t="s">
        <v>306</v>
      </c>
      <c r="I764" t="str">
        <f t="shared" si="11"/>
        <v>No</v>
      </c>
      <c r="Q764" s="1">
        <v>42767</v>
      </c>
    </row>
    <row r="765" spans="4:17" x14ac:dyDescent="0.3">
      <c r="D765" s="34">
        <v>42870</v>
      </c>
      <c r="E765" s="30" t="s">
        <v>10895</v>
      </c>
      <c r="F765" s="31" t="s">
        <v>11030</v>
      </c>
      <c r="G765" s="32" t="s">
        <v>10890</v>
      </c>
      <c r="H765" s="35"/>
      <c r="I765" t="str">
        <f t="shared" si="11"/>
        <v>No</v>
      </c>
      <c r="Q765" s="1">
        <v>42768</v>
      </c>
    </row>
    <row r="766" spans="4:17" ht="28.8" x14ac:dyDescent="0.3">
      <c r="D766" s="34">
        <v>42874</v>
      </c>
      <c r="E766" s="30" t="s">
        <v>10892</v>
      </c>
      <c r="F766" s="31" t="s">
        <v>11031</v>
      </c>
      <c r="G766" s="32" t="s">
        <v>10890</v>
      </c>
      <c r="H766" s="35"/>
      <c r="I766" t="str">
        <f t="shared" si="11"/>
        <v>No</v>
      </c>
      <c r="Q766" s="1">
        <v>42769</v>
      </c>
    </row>
    <row r="767" spans="4:17" x14ac:dyDescent="0.3">
      <c r="D767" s="34">
        <v>42875</v>
      </c>
      <c r="E767" s="30" t="s">
        <v>10878</v>
      </c>
      <c r="F767" s="31" t="s">
        <v>11033</v>
      </c>
      <c r="G767" s="32" t="s">
        <v>10890</v>
      </c>
      <c r="H767" s="35"/>
      <c r="I767" t="str">
        <f t="shared" si="11"/>
        <v>No</v>
      </c>
      <c r="Q767" s="1">
        <v>42770</v>
      </c>
    </row>
    <row r="768" spans="4:17" x14ac:dyDescent="0.3">
      <c r="D768" s="34">
        <v>42875</v>
      </c>
      <c r="E768" s="30" t="s">
        <v>10878</v>
      </c>
      <c r="F768" s="31" t="s">
        <v>11034</v>
      </c>
      <c r="G768" s="32" t="s">
        <v>10908</v>
      </c>
      <c r="H768" s="35"/>
      <c r="I768" t="str">
        <f t="shared" si="11"/>
        <v>No</v>
      </c>
      <c r="Q768" s="1">
        <v>42771</v>
      </c>
    </row>
    <row r="769" spans="4:17" x14ac:dyDescent="0.3">
      <c r="D769" s="34">
        <v>42877</v>
      </c>
      <c r="E769" s="30" t="s">
        <v>10895</v>
      </c>
      <c r="F769" s="31" t="s">
        <v>11036</v>
      </c>
      <c r="G769" s="32" t="s">
        <v>10890</v>
      </c>
      <c r="H769" s="35"/>
      <c r="I769" t="str">
        <f t="shared" si="11"/>
        <v>No</v>
      </c>
      <c r="Q769" s="1">
        <v>42772</v>
      </c>
    </row>
    <row r="770" spans="4:17" x14ac:dyDescent="0.3">
      <c r="D770" s="34">
        <v>42877</v>
      </c>
      <c r="E770" s="30" t="s">
        <v>10895</v>
      </c>
      <c r="F770" s="31" t="s">
        <v>11037</v>
      </c>
      <c r="G770" s="32" t="s">
        <v>10914</v>
      </c>
      <c r="H770" s="35" t="s">
        <v>39</v>
      </c>
      <c r="I770" t="str">
        <f t="shared" si="11"/>
        <v>No</v>
      </c>
      <c r="Q770" s="1">
        <v>42773</v>
      </c>
    </row>
    <row r="771" spans="4:17" ht="28.8" x14ac:dyDescent="0.3">
      <c r="D771" s="34">
        <v>42879</v>
      </c>
      <c r="E771" s="30" t="s">
        <v>10884</v>
      </c>
      <c r="F771" s="31" t="s">
        <v>11035</v>
      </c>
      <c r="G771" s="32" t="s">
        <v>10890</v>
      </c>
      <c r="H771" s="35"/>
      <c r="I771" t="str">
        <f t="shared" ref="I771:I834" si="12">_xlfn.XLOOKUP(D771,$J$2:$J$48,$O$2:$O$48,"No")</f>
        <v>No</v>
      </c>
      <c r="Q771" s="1">
        <v>42774</v>
      </c>
    </row>
    <row r="772" spans="4:17" x14ac:dyDescent="0.3">
      <c r="D772" s="34">
        <v>42880</v>
      </c>
      <c r="E772" s="30" t="s">
        <v>10873</v>
      </c>
      <c r="F772" s="31" t="s">
        <v>11029</v>
      </c>
      <c r="G772" s="32" t="s">
        <v>10883</v>
      </c>
      <c r="H772" s="35"/>
      <c r="I772" t="str">
        <f t="shared" si="12"/>
        <v>No</v>
      </c>
      <c r="Q772" s="1">
        <v>42775</v>
      </c>
    </row>
    <row r="773" spans="4:17" x14ac:dyDescent="0.3">
      <c r="D773" s="34">
        <v>42880</v>
      </c>
      <c r="E773" s="30" t="s">
        <v>10873</v>
      </c>
      <c r="F773" s="31" t="s">
        <v>11044</v>
      </c>
      <c r="G773" s="32" t="s">
        <v>10890</v>
      </c>
      <c r="H773" s="35"/>
      <c r="I773" t="str">
        <f t="shared" si="12"/>
        <v>No</v>
      </c>
      <c r="Q773" s="1">
        <v>42776</v>
      </c>
    </row>
    <row r="774" spans="4:17" x14ac:dyDescent="0.3">
      <c r="D774" s="34">
        <v>42882</v>
      </c>
      <c r="E774" s="30" t="s">
        <v>10878</v>
      </c>
      <c r="F774" s="31" t="s">
        <v>11057</v>
      </c>
      <c r="G774" s="32" t="s">
        <v>10880</v>
      </c>
      <c r="H774" s="35"/>
      <c r="I774" t="str">
        <f t="shared" si="12"/>
        <v>No</v>
      </c>
      <c r="Q774" s="1">
        <v>42777</v>
      </c>
    </row>
    <row r="775" spans="4:17" x14ac:dyDescent="0.3">
      <c r="D775" s="34">
        <v>42884</v>
      </c>
      <c r="E775" s="30" t="s">
        <v>10895</v>
      </c>
      <c r="F775" s="31" t="s">
        <v>11041</v>
      </c>
      <c r="G775" s="32" t="s">
        <v>10894</v>
      </c>
      <c r="H775" s="35" t="s">
        <v>11042</v>
      </c>
      <c r="I775" t="str">
        <f t="shared" si="12"/>
        <v>Yes</v>
      </c>
      <c r="Q775" s="1">
        <v>42778</v>
      </c>
    </row>
    <row r="776" spans="4:17" x14ac:dyDescent="0.3">
      <c r="D776" s="34">
        <v>42884</v>
      </c>
      <c r="E776" s="30" t="s">
        <v>10895</v>
      </c>
      <c r="F776" s="31" t="s">
        <v>11041</v>
      </c>
      <c r="G776" s="32" t="s">
        <v>10877</v>
      </c>
      <c r="H776" s="35"/>
      <c r="I776" t="str">
        <f t="shared" si="12"/>
        <v>Yes</v>
      </c>
      <c r="Q776" s="1">
        <v>42779</v>
      </c>
    </row>
    <row r="777" spans="4:17" x14ac:dyDescent="0.3">
      <c r="D777" s="34">
        <v>42884</v>
      </c>
      <c r="E777" s="30" t="s">
        <v>10895</v>
      </c>
      <c r="F777" s="31" t="s">
        <v>11043</v>
      </c>
      <c r="G777" s="32" t="s">
        <v>10914</v>
      </c>
      <c r="H777" s="35" t="s">
        <v>1488</v>
      </c>
      <c r="I777" t="str">
        <f t="shared" si="12"/>
        <v>Yes</v>
      </c>
      <c r="Q777" s="1">
        <v>42780</v>
      </c>
    </row>
    <row r="778" spans="4:17" x14ac:dyDescent="0.3">
      <c r="D778" s="34">
        <v>42886</v>
      </c>
      <c r="E778" s="30" t="s">
        <v>10884</v>
      </c>
      <c r="F778" s="31" t="s">
        <v>11039</v>
      </c>
      <c r="G778" s="32" t="s">
        <v>10875</v>
      </c>
      <c r="H778" s="35"/>
      <c r="I778" t="str">
        <f t="shared" si="12"/>
        <v>No</v>
      </c>
      <c r="Q778" s="1">
        <v>42781</v>
      </c>
    </row>
    <row r="779" spans="4:17" ht="20.399999999999999" x14ac:dyDescent="0.3">
      <c r="D779" s="34">
        <v>42887</v>
      </c>
      <c r="E779" s="30" t="s">
        <v>10873</v>
      </c>
      <c r="F779" s="31" t="s">
        <v>11046</v>
      </c>
      <c r="G779" s="32" t="s">
        <v>10910</v>
      </c>
      <c r="H779" s="35"/>
      <c r="I779" t="str">
        <f t="shared" si="12"/>
        <v>No</v>
      </c>
      <c r="Q779" s="1">
        <v>42782</v>
      </c>
    </row>
    <row r="780" spans="4:17" ht="28.8" x14ac:dyDescent="0.3">
      <c r="D780" s="34">
        <v>42887</v>
      </c>
      <c r="E780" s="30" t="s">
        <v>10873</v>
      </c>
      <c r="F780" s="31" t="s">
        <v>11047</v>
      </c>
      <c r="G780" s="32" t="s">
        <v>10910</v>
      </c>
      <c r="H780" s="35"/>
      <c r="I780" t="str">
        <f t="shared" si="12"/>
        <v>No</v>
      </c>
      <c r="Q780" s="1">
        <v>42783</v>
      </c>
    </row>
    <row r="781" spans="4:17" x14ac:dyDescent="0.3">
      <c r="D781" s="34">
        <v>42887</v>
      </c>
      <c r="E781" s="30" t="s">
        <v>10873</v>
      </c>
      <c r="F781" s="31" t="s">
        <v>10923</v>
      </c>
      <c r="G781" s="32" t="s">
        <v>10914</v>
      </c>
      <c r="H781" s="35" t="s">
        <v>11048</v>
      </c>
      <c r="I781" t="str">
        <f t="shared" si="12"/>
        <v>No</v>
      </c>
      <c r="Q781" s="1">
        <v>42784</v>
      </c>
    </row>
    <row r="782" spans="4:17" x14ac:dyDescent="0.3">
      <c r="D782" s="34">
        <v>42889</v>
      </c>
      <c r="E782" s="30" t="s">
        <v>10878</v>
      </c>
      <c r="F782" s="31" t="s">
        <v>11043</v>
      </c>
      <c r="G782" s="32" t="s">
        <v>10914</v>
      </c>
      <c r="H782" s="35" t="s">
        <v>50</v>
      </c>
      <c r="I782" t="str">
        <f t="shared" si="12"/>
        <v>No</v>
      </c>
      <c r="Q782" s="1">
        <v>42785</v>
      </c>
    </row>
    <row r="783" spans="4:17" x14ac:dyDescent="0.3">
      <c r="D783" s="34">
        <v>42890</v>
      </c>
      <c r="E783" s="30" t="s">
        <v>10905</v>
      </c>
      <c r="F783" s="31" t="s">
        <v>11038</v>
      </c>
      <c r="G783" s="32" t="s">
        <v>10883</v>
      </c>
      <c r="H783" s="35"/>
      <c r="I783" t="str">
        <f t="shared" si="12"/>
        <v>No</v>
      </c>
      <c r="Q783" s="1">
        <v>42786</v>
      </c>
    </row>
    <row r="784" spans="4:17" x14ac:dyDescent="0.3">
      <c r="D784" s="34">
        <v>42891</v>
      </c>
      <c r="E784" s="30" t="s">
        <v>10895</v>
      </c>
      <c r="F784" s="31" t="s">
        <v>11040</v>
      </c>
      <c r="G784" s="32" t="s">
        <v>10883</v>
      </c>
      <c r="H784" s="35"/>
      <c r="I784" t="str">
        <f t="shared" si="12"/>
        <v>No</v>
      </c>
      <c r="Q784" s="1">
        <v>42787</v>
      </c>
    </row>
    <row r="785" spans="4:17" x14ac:dyDescent="0.3">
      <c r="D785" s="34">
        <v>42891</v>
      </c>
      <c r="E785" s="30" t="s">
        <v>10895</v>
      </c>
      <c r="F785" s="31" t="s">
        <v>11043</v>
      </c>
      <c r="G785" s="32" t="s">
        <v>10894</v>
      </c>
      <c r="H785" s="35" t="s">
        <v>354</v>
      </c>
      <c r="I785" t="str">
        <f t="shared" si="12"/>
        <v>No</v>
      </c>
      <c r="Q785" s="1">
        <v>42788</v>
      </c>
    </row>
    <row r="786" spans="4:17" x14ac:dyDescent="0.3">
      <c r="D786" s="34">
        <v>42892</v>
      </c>
      <c r="E786" s="30" t="s">
        <v>10881</v>
      </c>
      <c r="F786" s="31" t="s">
        <v>11049</v>
      </c>
      <c r="G786" s="32" t="s">
        <v>10890</v>
      </c>
      <c r="H786" s="35"/>
      <c r="I786" t="str">
        <f t="shared" si="12"/>
        <v>No</v>
      </c>
      <c r="Q786" s="1">
        <v>42789</v>
      </c>
    </row>
    <row r="787" spans="4:17" x14ac:dyDescent="0.3">
      <c r="D787" s="34">
        <v>42896</v>
      </c>
      <c r="E787" s="30" t="s">
        <v>10878</v>
      </c>
      <c r="F787" s="31" t="s">
        <v>11050</v>
      </c>
      <c r="G787" s="32" t="s">
        <v>10908</v>
      </c>
      <c r="H787" s="35"/>
      <c r="I787" t="str">
        <f t="shared" si="12"/>
        <v>No</v>
      </c>
      <c r="Q787" s="1">
        <v>42790</v>
      </c>
    </row>
    <row r="788" spans="4:17" x14ac:dyDescent="0.3">
      <c r="D788" s="34">
        <v>42897</v>
      </c>
      <c r="E788" s="30" t="s">
        <v>10905</v>
      </c>
      <c r="F788" s="31" t="s">
        <v>11045</v>
      </c>
      <c r="G788" s="32" t="s">
        <v>10883</v>
      </c>
      <c r="H788" s="35"/>
      <c r="I788" t="str">
        <f t="shared" si="12"/>
        <v>No</v>
      </c>
      <c r="Q788" s="1">
        <v>42791</v>
      </c>
    </row>
    <row r="789" spans="4:17" x14ac:dyDescent="0.3">
      <c r="D789" s="34">
        <v>42897</v>
      </c>
      <c r="E789" s="30" t="s">
        <v>10905</v>
      </c>
      <c r="F789" s="31" t="s">
        <v>11051</v>
      </c>
      <c r="G789" s="32" t="s">
        <v>10894</v>
      </c>
      <c r="H789" s="35" t="s">
        <v>10962</v>
      </c>
      <c r="I789" t="str">
        <f t="shared" si="12"/>
        <v>No</v>
      </c>
      <c r="Q789" s="1">
        <v>42792</v>
      </c>
    </row>
    <row r="790" spans="4:17" x14ac:dyDescent="0.3">
      <c r="D790" s="34">
        <v>42898</v>
      </c>
      <c r="E790" s="30" t="s">
        <v>10895</v>
      </c>
      <c r="F790" s="31" t="s">
        <v>11201</v>
      </c>
      <c r="G790" s="32" t="s">
        <v>10894</v>
      </c>
      <c r="H790" s="35" t="s">
        <v>10962</v>
      </c>
      <c r="I790" t="str">
        <f t="shared" si="12"/>
        <v>No</v>
      </c>
      <c r="Q790" s="1">
        <v>42793</v>
      </c>
    </row>
    <row r="791" spans="4:17" x14ac:dyDescent="0.3">
      <c r="D791" s="34">
        <v>42898</v>
      </c>
      <c r="E791" s="30" t="s">
        <v>10895</v>
      </c>
      <c r="F791" s="31" t="s">
        <v>11052</v>
      </c>
      <c r="G791" s="32" t="s">
        <v>10890</v>
      </c>
      <c r="H791" s="35"/>
      <c r="I791" t="str">
        <f t="shared" si="12"/>
        <v>No</v>
      </c>
      <c r="Q791" s="1">
        <v>42794</v>
      </c>
    </row>
    <row r="792" spans="4:17" x14ac:dyDescent="0.3">
      <c r="D792" s="34">
        <v>42900</v>
      </c>
      <c r="E792" s="30" t="s">
        <v>10884</v>
      </c>
      <c r="F792" s="31" t="s">
        <v>11053</v>
      </c>
      <c r="G792" s="32" t="s">
        <v>10890</v>
      </c>
      <c r="H792" s="35"/>
      <c r="I792" t="str">
        <f t="shared" si="12"/>
        <v>No</v>
      </c>
      <c r="Q792" s="1">
        <v>42795</v>
      </c>
    </row>
    <row r="793" spans="4:17" x14ac:dyDescent="0.3">
      <c r="D793" s="34">
        <v>42900</v>
      </c>
      <c r="E793" s="30" t="s">
        <v>10884</v>
      </c>
      <c r="F793" s="31" t="s">
        <v>11054</v>
      </c>
      <c r="G793" s="32" t="s">
        <v>10890</v>
      </c>
      <c r="H793" s="35"/>
      <c r="I793" t="str">
        <f t="shared" si="12"/>
        <v>No</v>
      </c>
      <c r="Q793" s="1">
        <v>42796</v>
      </c>
    </row>
    <row r="794" spans="4:17" x14ac:dyDescent="0.3">
      <c r="D794" s="34">
        <v>42901</v>
      </c>
      <c r="E794" s="30" t="s">
        <v>10873</v>
      </c>
      <c r="F794" s="31" t="s">
        <v>5974</v>
      </c>
      <c r="G794" s="32" t="s">
        <v>10883</v>
      </c>
      <c r="H794" s="35"/>
      <c r="I794" t="str">
        <f t="shared" si="12"/>
        <v>No</v>
      </c>
      <c r="Q794" s="1">
        <v>42797</v>
      </c>
    </row>
    <row r="795" spans="4:17" x14ac:dyDescent="0.3">
      <c r="D795" s="34">
        <v>42903</v>
      </c>
      <c r="E795" s="30" t="s">
        <v>10878</v>
      </c>
      <c r="F795" s="31" t="s">
        <v>11055</v>
      </c>
      <c r="G795" s="32" t="s">
        <v>11056</v>
      </c>
      <c r="H795" s="35" t="s">
        <v>10957</v>
      </c>
      <c r="I795" t="str">
        <f t="shared" si="12"/>
        <v>No</v>
      </c>
      <c r="Q795" s="1">
        <v>42798</v>
      </c>
    </row>
    <row r="796" spans="4:17" ht="28.8" x14ac:dyDescent="0.3">
      <c r="D796" s="34">
        <v>42903</v>
      </c>
      <c r="E796" s="30" t="s">
        <v>10878</v>
      </c>
      <c r="F796" s="31" t="s">
        <v>11061</v>
      </c>
      <c r="G796" s="32" t="s">
        <v>10904</v>
      </c>
      <c r="H796" s="35" t="s">
        <v>11202</v>
      </c>
      <c r="I796" t="str">
        <f t="shared" si="12"/>
        <v>No</v>
      </c>
      <c r="Q796" s="1">
        <v>42799</v>
      </c>
    </row>
    <row r="797" spans="4:17" x14ac:dyDescent="0.3">
      <c r="D797" s="34">
        <v>42904</v>
      </c>
      <c r="E797" s="30" t="s">
        <v>10905</v>
      </c>
      <c r="F797" s="31" t="s">
        <v>11065</v>
      </c>
      <c r="G797" s="32" t="s">
        <v>10894</v>
      </c>
      <c r="H797" s="35" t="s">
        <v>306</v>
      </c>
      <c r="I797" t="str">
        <f t="shared" si="12"/>
        <v>No</v>
      </c>
      <c r="Q797" s="1">
        <v>42800</v>
      </c>
    </row>
    <row r="798" spans="4:17" x14ac:dyDescent="0.3">
      <c r="D798" s="34">
        <v>42904</v>
      </c>
      <c r="E798" s="30" t="s">
        <v>10905</v>
      </c>
      <c r="F798" s="31" t="s">
        <v>11065</v>
      </c>
      <c r="G798" s="32" t="s">
        <v>10890</v>
      </c>
      <c r="H798" s="35"/>
      <c r="I798" t="str">
        <f t="shared" si="12"/>
        <v>No</v>
      </c>
      <c r="Q798" s="1">
        <v>42801</v>
      </c>
    </row>
    <row r="799" spans="4:17" x14ac:dyDescent="0.3">
      <c r="D799" s="34">
        <v>42905</v>
      </c>
      <c r="E799" s="30" t="s">
        <v>10895</v>
      </c>
      <c r="F799" s="31" t="s">
        <v>11058</v>
      </c>
      <c r="G799" s="32" t="s">
        <v>10890</v>
      </c>
      <c r="H799" s="35"/>
      <c r="I799" t="str">
        <f t="shared" si="12"/>
        <v>No</v>
      </c>
      <c r="Q799" s="1">
        <v>42802</v>
      </c>
    </row>
    <row r="800" spans="4:17" x14ac:dyDescent="0.3">
      <c r="D800" s="34">
        <v>42905</v>
      </c>
      <c r="E800" s="30" t="s">
        <v>10895</v>
      </c>
      <c r="F800" s="31" t="s">
        <v>11058</v>
      </c>
      <c r="G800" s="32" t="s">
        <v>10904</v>
      </c>
      <c r="H800" s="35" t="s">
        <v>11227</v>
      </c>
      <c r="I800" t="str">
        <f t="shared" si="12"/>
        <v>No</v>
      </c>
      <c r="Q800" s="1">
        <v>42803</v>
      </c>
    </row>
    <row r="801" spans="4:17" x14ac:dyDescent="0.3">
      <c r="D801" s="34">
        <v>42905</v>
      </c>
      <c r="E801" s="30" t="s">
        <v>10895</v>
      </c>
      <c r="F801" s="31" t="s">
        <v>11060</v>
      </c>
      <c r="G801" s="32" t="s">
        <v>10894</v>
      </c>
      <c r="H801" s="35" t="s">
        <v>263</v>
      </c>
      <c r="I801" t="str">
        <f t="shared" si="12"/>
        <v>No</v>
      </c>
      <c r="Q801" s="1">
        <v>42804</v>
      </c>
    </row>
    <row r="802" spans="4:17" x14ac:dyDescent="0.3">
      <c r="D802" s="34">
        <v>42905</v>
      </c>
      <c r="E802" s="30" t="s">
        <v>10895</v>
      </c>
      <c r="F802" s="31" t="s">
        <v>10992</v>
      </c>
      <c r="G802" s="32" t="s">
        <v>10894</v>
      </c>
      <c r="H802" s="35" t="s">
        <v>100</v>
      </c>
      <c r="I802" t="str">
        <f t="shared" si="12"/>
        <v>No</v>
      </c>
      <c r="Q802" s="1">
        <v>42805</v>
      </c>
    </row>
    <row r="803" spans="4:17" x14ac:dyDescent="0.3">
      <c r="D803" s="34">
        <v>42906</v>
      </c>
      <c r="E803" s="30" t="s">
        <v>10881</v>
      </c>
      <c r="F803" s="31" t="s">
        <v>11063</v>
      </c>
      <c r="G803" s="32" t="s">
        <v>10894</v>
      </c>
      <c r="H803" s="35" t="s">
        <v>9730</v>
      </c>
      <c r="I803" t="str">
        <f t="shared" si="12"/>
        <v>No</v>
      </c>
      <c r="Q803" s="1">
        <v>42806</v>
      </c>
    </row>
    <row r="804" spans="4:17" x14ac:dyDescent="0.3">
      <c r="D804" s="34">
        <v>42906</v>
      </c>
      <c r="E804" s="30" t="s">
        <v>10881</v>
      </c>
      <c r="F804" s="31" t="s">
        <v>11064</v>
      </c>
      <c r="G804" s="32" t="s">
        <v>10890</v>
      </c>
      <c r="H804" s="35"/>
      <c r="I804" t="str">
        <f t="shared" si="12"/>
        <v>No</v>
      </c>
      <c r="Q804" s="1">
        <v>42807</v>
      </c>
    </row>
    <row r="805" spans="4:17" x14ac:dyDescent="0.3">
      <c r="D805" s="34">
        <v>42907</v>
      </c>
      <c r="E805" s="30" t="s">
        <v>10884</v>
      </c>
      <c r="F805" s="31" t="s">
        <v>11072</v>
      </c>
      <c r="G805" s="32" t="s">
        <v>10880</v>
      </c>
      <c r="H805" s="35"/>
      <c r="I805" t="str">
        <f t="shared" si="12"/>
        <v>No</v>
      </c>
      <c r="Q805" s="1">
        <v>42808</v>
      </c>
    </row>
    <row r="806" spans="4:17" x14ac:dyDescent="0.3">
      <c r="D806" s="34">
        <v>42907</v>
      </c>
      <c r="E806" s="30" t="s">
        <v>10884</v>
      </c>
      <c r="F806" s="31" t="s">
        <v>11067</v>
      </c>
      <c r="G806" s="32" t="s">
        <v>10959</v>
      </c>
      <c r="H806" s="35"/>
      <c r="I806" t="str">
        <f t="shared" si="12"/>
        <v>No</v>
      </c>
      <c r="Q806" s="1">
        <v>42809</v>
      </c>
    </row>
    <row r="807" spans="4:17" x14ac:dyDescent="0.3">
      <c r="D807" s="34">
        <v>42911</v>
      </c>
      <c r="E807" s="30" t="s">
        <v>10905</v>
      </c>
      <c r="F807" s="31" t="s">
        <v>11066</v>
      </c>
      <c r="G807" s="32" t="s">
        <v>10904</v>
      </c>
      <c r="H807" s="35" t="s">
        <v>1244</v>
      </c>
      <c r="I807" t="str">
        <f t="shared" si="12"/>
        <v>No</v>
      </c>
      <c r="Q807" s="1">
        <v>42810</v>
      </c>
    </row>
    <row r="808" spans="4:17" x14ac:dyDescent="0.3">
      <c r="D808" s="34">
        <v>42914</v>
      </c>
      <c r="E808" s="30" t="s">
        <v>10884</v>
      </c>
      <c r="F808" s="31" t="s">
        <v>11068</v>
      </c>
      <c r="G808" s="32" t="s">
        <v>10904</v>
      </c>
      <c r="H808" s="35" t="s">
        <v>379</v>
      </c>
      <c r="I808" t="str">
        <f t="shared" si="12"/>
        <v>No</v>
      </c>
      <c r="Q808" s="1">
        <v>42811</v>
      </c>
    </row>
    <row r="809" spans="4:17" x14ac:dyDescent="0.3">
      <c r="D809" s="34">
        <v>42920</v>
      </c>
      <c r="E809" s="30" t="s">
        <v>10881</v>
      </c>
      <c r="F809" s="31" t="s">
        <v>11071</v>
      </c>
      <c r="G809" s="32" t="s">
        <v>10877</v>
      </c>
      <c r="H809" s="35"/>
      <c r="I809" t="str">
        <f t="shared" si="12"/>
        <v>Yes</v>
      </c>
      <c r="Q809" s="1">
        <v>42812</v>
      </c>
    </row>
    <row r="810" spans="4:17" x14ac:dyDescent="0.3">
      <c r="D810" s="34">
        <v>42920</v>
      </c>
      <c r="E810" s="30" t="s">
        <v>10881</v>
      </c>
      <c r="F810" s="31" t="s">
        <v>11071</v>
      </c>
      <c r="G810" s="32" t="s">
        <v>10894</v>
      </c>
      <c r="H810" s="35" t="s">
        <v>11204</v>
      </c>
      <c r="I810" t="str">
        <f t="shared" si="12"/>
        <v>Yes</v>
      </c>
      <c r="Q810" s="1">
        <v>42813</v>
      </c>
    </row>
    <row r="811" spans="4:17" x14ac:dyDescent="0.3">
      <c r="D811" s="34">
        <v>42929</v>
      </c>
      <c r="E811" s="30" t="s">
        <v>10873</v>
      </c>
      <c r="F811" s="31" t="s">
        <v>11073</v>
      </c>
      <c r="G811" s="32" t="s">
        <v>10914</v>
      </c>
      <c r="H811" s="35" t="s">
        <v>331</v>
      </c>
      <c r="I811" t="str">
        <f t="shared" si="12"/>
        <v>No</v>
      </c>
      <c r="Q811" s="1">
        <v>42814</v>
      </c>
    </row>
    <row r="812" spans="4:17" x14ac:dyDescent="0.3">
      <c r="D812" s="34">
        <v>42930</v>
      </c>
      <c r="E812" s="30" t="s">
        <v>10892</v>
      </c>
      <c r="F812" s="31" t="s">
        <v>11074</v>
      </c>
      <c r="G812" s="32" t="s">
        <v>10890</v>
      </c>
      <c r="H812" s="35"/>
      <c r="I812" t="str">
        <f t="shared" si="12"/>
        <v>No</v>
      </c>
      <c r="Q812" s="1">
        <v>42815</v>
      </c>
    </row>
    <row r="813" spans="4:17" x14ac:dyDescent="0.3">
      <c r="D813" s="34">
        <v>42939</v>
      </c>
      <c r="E813" s="30" t="s">
        <v>10905</v>
      </c>
      <c r="F813" s="31" t="s">
        <v>11077</v>
      </c>
      <c r="G813" s="32" t="s">
        <v>10890</v>
      </c>
      <c r="H813" s="35"/>
      <c r="I813" t="str">
        <f t="shared" si="12"/>
        <v>No</v>
      </c>
      <c r="Q813" s="1">
        <v>42816</v>
      </c>
    </row>
    <row r="814" spans="4:17" x14ac:dyDescent="0.3">
      <c r="D814" s="34">
        <v>42940</v>
      </c>
      <c r="E814" s="30" t="s">
        <v>10895</v>
      </c>
      <c r="F814" s="31" t="s">
        <v>11075</v>
      </c>
      <c r="G814" s="32" t="s">
        <v>10894</v>
      </c>
      <c r="H814" s="35" t="s">
        <v>117</v>
      </c>
      <c r="I814" t="str">
        <f t="shared" si="12"/>
        <v>No</v>
      </c>
      <c r="Q814" s="1">
        <v>42817</v>
      </c>
    </row>
    <row r="815" spans="4:17" ht="28.8" x14ac:dyDescent="0.3">
      <c r="D815" s="34">
        <v>42943</v>
      </c>
      <c r="E815" s="30" t="s">
        <v>10873</v>
      </c>
      <c r="F815" s="31" t="s">
        <v>11078</v>
      </c>
      <c r="G815" s="32" t="s">
        <v>10904</v>
      </c>
      <c r="H815" s="35" t="s">
        <v>9730</v>
      </c>
      <c r="I815" t="str">
        <f t="shared" si="12"/>
        <v>No</v>
      </c>
      <c r="Q815" s="1">
        <v>42818</v>
      </c>
    </row>
    <row r="816" spans="4:17" ht="28.8" x14ac:dyDescent="0.3">
      <c r="D816" s="34">
        <v>42943</v>
      </c>
      <c r="E816" s="30" t="s">
        <v>10873</v>
      </c>
      <c r="F816" s="31" t="s">
        <v>11079</v>
      </c>
      <c r="G816" s="32" t="s">
        <v>10890</v>
      </c>
      <c r="H816" s="35"/>
      <c r="I816" t="str">
        <f t="shared" si="12"/>
        <v>No</v>
      </c>
      <c r="Q816" s="1">
        <v>42819</v>
      </c>
    </row>
    <row r="817" spans="4:17" x14ac:dyDescent="0.3">
      <c r="D817" s="34">
        <v>42948</v>
      </c>
      <c r="E817" s="30" t="s">
        <v>10881</v>
      </c>
      <c r="F817" s="31" t="s">
        <v>11076</v>
      </c>
      <c r="G817" s="32" t="s">
        <v>10875</v>
      </c>
      <c r="H817" s="35"/>
      <c r="I817" t="str">
        <f t="shared" si="12"/>
        <v>No</v>
      </c>
      <c r="Q817" s="1">
        <v>42820</v>
      </c>
    </row>
    <row r="818" spans="4:17" x14ac:dyDescent="0.3">
      <c r="D818" s="34">
        <v>42948</v>
      </c>
      <c r="E818" s="30" t="s">
        <v>10881</v>
      </c>
      <c r="F818" s="31" t="s">
        <v>11080</v>
      </c>
      <c r="G818" s="32" t="s">
        <v>10904</v>
      </c>
      <c r="H818" s="35" t="s">
        <v>453</v>
      </c>
      <c r="I818" t="str">
        <f t="shared" si="12"/>
        <v>No</v>
      </c>
      <c r="Q818" s="1">
        <v>42821</v>
      </c>
    </row>
    <row r="819" spans="4:17" x14ac:dyDescent="0.3">
      <c r="D819" s="34">
        <v>42951</v>
      </c>
      <c r="E819" s="30" t="s">
        <v>10892</v>
      </c>
      <c r="F819" s="31" t="s">
        <v>11082</v>
      </c>
      <c r="G819" s="32" t="s">
        <v>10890</v>
      </c>
      <c r="H819" s="35"/>
      <c r="I819" t="str">
        <f t="shared" si="12"/>
        <v>No</v>
      </c>
      <c r="Q819" s="1">
        <v>42822</v>
      </c>
    </row>
    <row r="820" spans="4:17" x14ac:dyDescent="0.3">
      <c r="D820" s="34">
        <v>42953</v>
      </c>
      <c r="E820" s="30" t="s">
        <v>10905</v>
      </c>
      <c r="F820" s="31" t="s">
        <v>11081</v>
      </c>
      <c r="G820" s="32" t="s">
        <v>10894</v>
      </c>
      <c r="H820" s="35" t="s">
        <v>306</v>
      </c>
      <c r="I820" t="str">
        <f t="shared" si="12"/>
        <v>No</v>
      </c>
      <c r="Q820" s="1">
        <v>42823</v>
      </c>
    </row>
    <row r="821" spans="4:17" x14ac:dyDescent="0.3">
      <c r="D821" s="34">
        <v>42954</v>
      </c>
      <c r="E821" s="30" t="s">
        <v>10895</v>
      </c>
      <c r="F821" s="31" t="s">
        <v>11094</v>
      </c>
      <c r="G821" s="32" t="s">
        <v>10927</v>
      </c>
      <c r="H821" s="35"/>
      <c r="I821" t="str">
        <f t="shared" si="12"/>
        <v>No</v>
      </c>
      <c r="Q821" s="1">
        <v>42824</v>
      </c>
    </row>
    <row r="822" spans="4:17" x14ac:dyDescent="0.3">
      <c r="D822" s="34">
        <v>42954</v>
      </c>
      <c r="E822" s="30" t="s">
        <v>10895</v>
      </c>
      <c r="F822" s="31" t="s">
        <v>11083</v>
      </c>
      <c r="G822" s="32" t="s">
        <v>10904</v>
      </c>
      <c r="H822" s="35" t="s">
        <v>9730</v>
      </c>
      <c r="I822" t="str">
        <f t="shared" si="12"/>
        <v>No</v>
      </c>
      <c r="Q822" s="1">
        <v>42825</v>
      </c>
    </row>
    <row r="823" spans="4:17" x14ac:dyDescent="0.3">
      <c r="D823" s="34">
        <v>42954</v>
      </c>
      <c r="E823" s="30" t="s">
        <v>10895</v>
      </c>
      <c r="F823" s="31" t="s">
        <v>11083</v>
      </c>
      <c r="G823" s="32" t="s">
        <v>10890</v>
      </c>
      <c r="H823" s="35"/>
      <c r="I823" t="str">
        <f t="shared" si="12"/>
        <v>No</v>
      </c>
      <c r="Q823" s="1">
        <v>42826</v>
      </c>
    </row>
    <row r="824" spans="4:17" x14ac:dyDescent="0.3">
      <c r="D824" s="34">
        <v>42961</v>
      </c>
      <c r="E824" s="30" t="s">
        <v>10895</v>
      </c>
      <c r="F824" s="31" t="s">
        <v>11095</v>
      </c>
      <c r="G824" s="32" t="s">
        <v>10927</v>
      </c>
      <c r="H824" s="35"/>
      <c r="I824" t="str">
        <f t="shared" si="12"/>
        <v>No</v>
      </c>
      <c r="Q824" s="1">
        <v>42827</v>
      </c>
    </row>
    <row r="825" spans="4:17" x14ac:dyDescent="0.3">
      <c r="D825" s="34">
        <v>42961</v>
      </c>
      <c r="E825" s="30" t="s">
        <v>10895</v>
      </c>
      <c r="F825" s="31" t="s">
        <v>11084</v>
      </c>
      <c r="G825" s="32" t="s">
        <v>10894</v>
      </c>
      <c r="H825" s="35" t="s">
        <v>1399</v>
      </c>
      <c r="I825" t="str">
        <f t="shared" si="12"/>
        <v>No</v>
      </c>
      <c r="Q825" s="1">
        <v>42828</v>
      </c>
    </row>
    <row r="826" spans="4:17" x14ac:dyDescent="0.3">
      <c r="D826" s="34">
        <v>42962</v>
      </c>
      <c r="E826" s="30" t="s">
        <v>10881</v>
      </c>
      <c r="F826" s="31" t="s">
        <v>11085</v>
      </c>
      <c r="G826" s="32" t="s">
        <v>10883</v>
      </c>
      <c r="H826" s="35"/>
      <c r="I826" t="str">
        <f t="shared" si="12"/>
        <v>No</v>
      </c>
      <c r="Q826" s="1">
        <v>42829</v>
      </c>
    </row>
    <row r="827" spans="4:17" x14ac:dyDescent="0.3">
      <c r="D827" s="34">
        <v>42963</v>
      </c>
      <c r="E827" s="30" t="s">
        <v>10884</v>
      </c>
      <c r="F827" s="31" t="s">
        <v>11087</v>
      </c>
      <c r="G827" s="32" t="s">
        <v>10894</v>
      </c>
      <c r="H827" s="35" t="s">
        <v>5208</v>
      </c>
      <c r="I827" t="str">
        <f t="shared" si="12"/>
        <v>No</v>
      </c>
      <c r="Q827" s="1">
        <v>42830</v>
      </c>
    </row>
    <row r="828" spans="4:17" x14ac:dyDescent="0.3">
      <c r="D828" s="34">
        <v>42965</v>
      </c>
      <c r="E828" s="30" t="s">
        <v>10892</v>
      </c>
      <c r="F828" s="31" t="s">
        <v>11091</v>
      </c>
      <c r="G828" s="32" t="s">
        <v>10894</v>
      </c>
      <c r="H828" s="35" t="s">
        <v>10962</v>
      </c>
      <c r="I828" t="str">
        <f t="shared" si="12"/>
        <v>No</v>
      </c>
      <c r="Q828" s="1">
        <v>42831</v>
      </c>
    </row>
    <row r="829" spans="4:17" x14ac:dyDescent="0.3">
      <c r="D829" s="34">
        <v>42966</v>
      </c>
      <c r="E829" s="30" t="s">
        <v>10878</v>
      </c>
      <c r="F829" s="31" t="s">
        <v>11090</v>
      </c>
      <c r="G829" s="32" t="s">
        <v>10890</v>
      </c>
      <c r="H829" s="35"/>
      <c r="I829" t="str">
        <f t="shared" si="12"/>
        <v>No</v>
      </c>
      <c r="Q829" s="1">
        <v>42832</v>
      </c>
    </row>
    <row r="830" spans="4:17" ht="28.8" x14ac:dyDescent="0.3">
      <c r="D830" s="34">
        <v>42967</v>
      </c>
      <c r="E830" s="30" t="s">
        <v>10905</v>
      </c>
      <c r="F830" s="31" t="s">
        <v>11086</v>
      </c>
      <c r="G830" s="32" t="s">
        <v>10894</v>
      </c>
      <c r="H830" s="35" t="s">
        <v>306</v>
      </c>
      <c r="I830" t="str">
        <f t="shared" si="12"/>
        <v>No</v>
      </c>
      <c r="Q830" s="1">
        <v>42833</v>
      </c>
    </row>
    <row r="831" spans="4:17" x14ac:dyDescent="0.3">
      <c r="D831" s="34">
        <v>42967</v>
      </c>
      <c r="E831" s="30" t="s">
        <v>10905</v>
      </c>
      <c r="F831" s="31" t="s">
        <v>11088</v>
      </c>
      <c r="G831" s="32" t="s">
        <v>10890</v>
      </c>
      <c r="H831" s="35"/>
      <c r="I831" t="str">
        <f t="shared" si="12"/>
        <v>No</v>
      </c>
      <c r="Q831" s="1">
        <v>42834</v>
      </c>
    </row>
    <row r="832" spans="4:17" x14ac:dyDescent="0.3">
      <c r="D832" s="34">
        <v>42971</v>
      </c>
      <c r="E832" s="30" t="s">
        <v>10873</v>
      </c>
      <c r="F832" s="31" t="s">
        <v>11106</v>
      </c>
      <c r="G832" s="32" t="s">
        <v>10927</v>
      </c>
      <c r="H832" s="35"/>
      <c r="I832" t="str">
        <f t="shared" si="12"/>
        <v>No</v>
      </c>
      <c r="Q832" s="1">
        <v>42835</v>
      </c>
    </row>
    <row r="833" spans="4:17" x14ac:dyDescent="0.3">
      <c r="D833" s="34">
        <v>42973</v>
      </c>
      <c r="E833" s="30" t="s">
        <v>10878</v>
      </c>
      <c r="F833" s="31" t="s">
        <v>11092</v>
      </c>
      <c r="G833" s="32" t="s">
        <v>10890</v>
      </c>
      <c r="H833" s="35"/>
      <c r="I833" t="str">
        <f t="shared" si="12"/>
        <v>No</v>
      </c>
      <c r="Q833" s="1">
        <v>42836</v>
      </c>
    </row>
    <row r="834" spans="4:17" x14ac:dyDescent="0.3">
      <c r="D834" s="34">
        <v>42974</v>
      </c>
      <c r="E834" s="30" t="s">
        <v>10905</v>
      </c>
      <c r="F834" s="31" t="s">
        <v>11093</v>
      </c>
      <c r="G834" s="32" t="s">
        <v>10894</v>
      </c>
      <c r="H834" s="35" t="s">
        <v>100</v>
      </c>
      <c r="I834" t="str">
        <f t="shared" si="12"/>
        <v>No</v>
      </c>
      <c r="Q834" s="1">
        <v>42837</v>
      </c>
    </row>
    <row r="835" spans="4:17" x14ac:dyDescent="0.3">
      <c r="D835" s="34">
        <v>42980</v>
      </c>
      <c r="E835" s="30" t="s">
        <v>10878</v>
      </c>
      <c r="F835" s="31" t="s">
        <v>11112</v>
      </c>
      <c r="G835" s="32" t="s">
        <v>10880</v>
      </c>
      <c r="H835" s="35"/>
      <c r="I835" t="str">
        <f t="shared" ref="I835:I898" si="13">_xlfn.XLOOKUP(D835,$J$2:$J$48,$O$2:$O$48,"No")</f>
        <v>No</v>
      </c>
      <c r="Q835" s="1">
        <v>42838</v>
      </c>
    </row>
    <row r="836" spans="4:17" x14ac:dyDescent="0.3">
      <c r="D836" s="34">
        <v>42982</v>
      </c>
      <c r="E836" s="30" t="s">
        <v>10895</v>
      </c>
      <c r="F836" s="31" t="s">
        <v>11096</v>
      </c>
      <c r="G836" s="32" t="s">
        <v>10877</v>
      </c>
      <c r="H836" s="35"/>
      <c r="I836" t="str">
        <f t="shared" si="13"/>
        <v>Yes</v>
      </c>
      <c r="Q836" s="1">
        <v>42839</v>
      </c>
    </row>
    <row r="837" spans="4:17" ht="28.8" x14ac:dyDescent="0.3">
      <c r="D837" s="34">
        <v>42987</v>
      </c>
      <c r="E837" s="30" t="s">
        <v>10878</v>
      </c>
      <c r="F837" s="31" t="s">
        <v>11100</v>
      </c>
      <c r="G837" s="32" t="s">
        <v>10890</v>
      </c>
      <c r="H837" s="35"/>
      <c r="I837" t="str">
        <f t="shared" si="13"/>
        <v>No</v>
      </c>
      <c r="Q837" s="1">
        <v>42840</v>
      </c>
    </row>
    <row r="838" spans="4:17" x14ac:dyDescent="0.3">
      <c r="D838" s="34">
        <v>42987</v>
      </c>
      <c r="E838" s="30" t="s">
        <v>10878</v>
      </c>
      <c r="F838" s="31" t="s">
        <v>11026</v>
      </c>
      <c r="G838" s="32" t="s">
        <v>10904</v>
      </c>
      <c r="H838" s="35" t="s">
        <v>241</v>
      </c>
      <c r="I838" t="str">
        <f t="shared" si="13"/>
        <v>No</v>
      </c>
      <c r="Q838" s="1">
        <v>42841</v>
      </c>
    </row>
    <row r="839" spans="4:17" x14ac:dyDescent="0.3">
      <c r="D839" s="34">
        <v>42987</v>
      </c>
      <c r="E839" s="30" t="s">
        <v>10878</v>
      </c>
      <c r="F839" s="31" t="s">
        <v>11097</v>
      </c>
      <c r="G839" s="32" t="s">
        <v>10894</v>
      </c>
      <c r="H839" s="35" t="s">
        <v>11098</v>
      </c>
      <c r="I839" t="str">
        <f t="shared" si="13"/>
        <v>No</v>
      </c>
      <c r="Q839" s="1">
        <v>42842</v>
      </c>
    </row>
    <row r="840" spans="4:17" x14ac:dyDescent="0.3">
      <c r="D840" s="34">
        <v>42988</v>
      </c>
      <c r="E840" s="30" t="s">
        <v>10905</v>
      </c>
      <c r="F840" s="31" t="s">
        <v>11101</v>
      </c>
      <c r="G840" s="32" t="s">
        <v>10890</v>
      </c>
      <c r="H840" s="35"/>
      <c r="I840" t="str">
        <f t="shared" si="13"/>
        <v>No</v>
      </c>
      <c r="Q840" s="1">
        <v>42843</v>
      </c>
    </row>
    <row r="841" spans="4:17" x14ac:dyDescent="0.3">
      <c r="D841" s="34">
        <v>42989</v>
      </c>
      <c r="E841" s="30" t="s">
        <v>10895</v>
      </c>
      <c r="F841" s="31" t="s">
        <v>11228</v>
      </c>
      <c r="G841" s="32" t="s">
        <v>10904</v>
      </c>
      <c r="H841" s="35" t="s">
        <v>84</v>
      </c>
      <c r="I841" t="str">
        <f t="shared" si="13"/>
        <v>No</v>
      </c>
      <c r="Q841" s="1">
        <v>42844</v>
      </c>
    </row>
    <row r="842" spans="4:17" x14ac:dyDescent="0.3">
      <c r="D842" s="34">
        <v>42989</v>
      </c>
      <c r="E842" s="30" t="s">
        <v>10895</v>
      </c>
      <c r="F842" s="31" t="s">
        <v>11099</v>
      </c>
      <c r="G842" s="32" t="s">
        <v>10890</v>
      </c>
      <c r="H842" s="35"/>
      <c r="I842" t="str">
        <f t="shared" si="13"/>
        <v>No</v>
      </c>
      <c r="Q842" s="1">
        <v>42845</v>
      </c>
    </row>
    <row r="843" spans="4:17" ht="28.8" x14ac:dyDescent="0.3">
      <c r="D843" s="34">
        <v>42993</v>
      </c>
      <c r="E843" s="30" t="s">
        <v>10892</v>
      </c>
      <c r="F843" s="31" t="s">
        <v>11105</v>
      </c>
      <c r="G843" s="32" t="s">
        <v>10910</v>
      </c>
      <c r="H843" s="35"/>
      <c r="I843" t="str">
        <f t="shared" si="13"/>
        <v>No</v>
      </c>
      <c r="Q843" s="1">
        <v>42846</v>
      </c>
    </row>
    <row r="844" spans="4:17" ht="28.8" x14ac:dyDescent="0.3">
      <c r="D844" s="34">
        <v>42993</v>
      </c>
      <c r="E844" s="30" t="s">
        <v>10892</v>
      </c>
      <c r="F844" s="31" t="s">
        <v>11109</v>
      </c>
      <c r="G844" s="32" t="s">
        <v>10890</v>
      </c>
      <c r="H844" s="35"/>
      <c r="I844" t="str">
        <f t="shared" si="13"/>
        <v>No</v>
      </c>
      <c r="Q844" s="1">
        <v>42847</v>
      </c>
    </row>
    <row r="845" spans="4:17" x14ac:dyDescent="0.3">
      <c r="D845" s="34">
        <v>42994</v>
      </c>
      <c r="E845" s="30" t="s">
        <v>10878</v>
      </c>
      <c r="F845" s="31" t="s">
        <v>11229</v>
      </c>
      <c r="G845" s="32" t="s">
        <v>10890</v>
      </c>
      <c r="H845" s="35"/>
      <c r="I845" t="str">
        <f t="shared" si="13"/>
        <v>No</v>
      </c>
      <c r="Q845" s="1">
        <v>42848</v>
      </c>
    </row>
    <row r="846" spans="4:17" ht="28.8" x14ac:dyDescent="0.3">
      <c r="D846" s="34">
        <v>42995</v>
      </c>
      <c r="E846" s="30" t="s">
        <v>10905</v>
      </c>
      <c r="F846" s="31" t="s">
        <v>11107</v>
      </c>
      <c r="G846" s="32" t="s">
        <v>10890</v>
      </c>
      <c r="H846" s="35"/>
      <c r="I846" t="str">
        <f t="shared" si="13"/>
        <v>No</v>
      </c>
      <c r="Q846" s="1">
        <v>42849</v>
      </c>
    </row>
    <row r="847" spans="4:17" ht="28.8" x14ac:dyDescent="0.3">
      <c r="D847" s="34">
        <v>42995</v>
      </c>
      <c r="E847" s="30" t="s">
        <v>10905</v>
      </c>
      <c r="F847" s="31" t="s">
        <v>11102</v>
      </c>
      <c r="G847" s="32" t="s">
        <v>10894</v>
      </c>
      <c r="H847" s="35" t="s">
        <v>306</v>
      </c>
      <c r="I847" t="str">
        <f t="shared" si="13"/>
        <v>No</v>
      </c>
      <c r="Q847" s="1">
        <v>42850</v>
      </c>
    </row>
    <row r="848" spans="4:17" x14ac:dyDescent="0.3">
      <c r="D848" s="34">
        <v>42996</v>
      </c>
      <c r="E848" s="30" t="s">
        <v>10895</v>
      </c>
      <c r="F848" s="31" t="s">
        <v>11108</v>
      </c>
      <c r="G848" s="32" t="s">
        <v>10890</v>
      </c>
      <c r="H848" s="35"/>
      <c r="I848" t="str">
        <f t="shared" si="13"/>
        <v>No</v>
      </c>
      <c r="Q848" s="1">
        <v>42851</v>
      </c>
    </row>
    <row r="849" spans="4:17" ht="28.8" x14ac:dyDescent="0.3">
      <c r="D849" s="34">
        <v>42996</v>
      </c>
      <c r="E849" s="30" t="s">
        <v>10895</v>
      </c>
      <c r="F849" s="31" t="s">
        <v>11208</v>
      </c>
      <c r="G849" s="32" t="s">
        <v>10890</v>
      </c>
      <c r="H849" s="35"/>
      <c r="I849" t="str">
        <f t="shared" si="13"/>
        <v>No</v>
      </c>
      <c r="Q849" s="1">
        <v>42852</v>
      </c>
    </row>
    <row r="850" spans="4:17" x14ac:dyDescent="0.3">
      <c r="D850" s="34">
        <v>42998</v>
      </c>
      <c r="E850" s="30" t="s">
        <v>10884</v>
      </c>
      <c r="F850" s="31" t="s">
        <v>11134</v>
      </c>
      <c r="G850" s="32" t="s">
        <v>10927</v>
      </c>
      <c r="H850" s="35"/>
      <c r="I850" t="str">
        <f t="shared" si="13"/>
        <v>No</v>
      </c>
      <c r="Q850" s="1">
        <v>42853</v>
      </c>
    </row>
    <row r="851" spans="4:17" x14ac:dyDescent="0.3">
      <c r="D851" s="34">
        <v>42999</v>
      </c>
      <c r="E851" s="30" t="s">
        <v>10873</v>
      </c>
      <c r="F851" s="31" t="s">
        <v>11103</v>
      </c>
      <c r="G851" s="32" t="s">
        <v>10875</v>
      </c>
      <c r="H851" s="35"/>
      <c r="I851" t="str">
        <f t="shared" si="13"/>
        <v>No</v>
      </c>
      <c r="Q851" s="1">
        <v>42854</v>
      </c>
    </row>
    <row r="852" spans="4:17" x14ac:dyDescent="0.3">
      <c r="D852" s="34">
        <v>42999</v>
      </c>
      <c r="E852" s="30" t="s">
        <v>10873</v>
      </c>
      <c r="F852" s="31" t="s">
        <v>11103</v>
      </c>
      <c r="G852" s="32" t="s">
        <v>10894</v>
      </c>
      <c r="H852" s="35" t="s">
        <v>11104</v>
      </c>
      <c r="I852" t="str">
        <f t="shared" si="13"/>
        <v>No</v>
      </c>
      <c r="Q852" s="1">
        <v>42855</v>
      </c>
    </row>
    <row r="853" spans="4:17" x14ac:dyDescent="0.3">
      <c r="D853" s="34">
        <v>43000</v>
      </c>
      <c r="E853" s="30" t="s">
        <v>10892</v>
      </c>
      <c r="F853" s="31" t="s">
        <v>11136</v>
      </c>
      <c r="G853" s="32" t="s">
        <v>10880</v>
      </c>
      <c r="H853" s="35"/>
      <c r="I853" t="str">
        <f t="shared" si="13"/>
        <v>No</v>
      </c>
      <c r="Q853" s="1">
        <v>42856</v>
      </c>
    </row>
    <row r="854" spans="4:17" x14ac:dyDescent="0.3">
      <c r="D854" s="34">
        <v>43000</v>
      </c>
      <c r="E854" s="30" t="s">
        <v>10892</v>
      </c>
      <c r="F854" s="31" t="s">
        <v>10992</v>
      </c>
      <c r="G854" s="32" t="s">
        <v>10914</v>
      </c>
      <c r="H854" s="35" t="s">
        <v>494</v>
      </c>
      <c r="I854" t="str">
        <f t="shared" si="13"/>
        <v>No</v>
      </c>
      <c r="Q854" s="1">
        <v>42857</v>
      </c>
    </row>
    <row r="855" spans="4:17" x14ac:dyDescent="0.3">
      <c r="D855" s="34">
        <v>43000</v>
      </c>
      <c r="E855" s="30" t="s">
        <v>10892</v>
      </c>
      <c r="F855" s="31" t="s">
        <v>11026</v>
      </c>
      <c r="G855" s="32" t="s">
        <v>10904</v>
      </c>
      <c r="H855" s="35" t="s">
        <v>11113</v>
      </c>
      <c r="I855" t="str">
        <f t="shared" si="13"/>
        <v>No</v>
      </c>
      <c r="Q855" s="1">
        <v>42858</v>
      </c>
    </row>
    <row r="856" spans="4:17" x14ac:dyDescent="0.3">
      <c r="D856" s="34">
        <v>43000</v>
      </c>
      <c r="E856" s="30" t="s">
        <v>10892</v>
      </c>
      <c r="F856" s="31" t="s">
        <v>11116</v>
      </c>
      <c r="G856" s="32" t="s">
        <v>10904</v>
      </c>
      <c r="H856" s="35" t="s">
        <v>234</v>
      </c>
      <c r="I856" t="str">
        <f t="shared" si="13"/>
        <v>No</v>
      </c>
      <c r="Q856" s="1">
        <v>42859</v>
      </c>
    </row>
    <row r="857" spans="4:17" x14ac:dyDescent="0.3">
      <c r="D857" s="34">
        <v>43000</v>
      </c>
      <c r="E857" s="30" t="s">
        <v>10892</v>
      </c>
      <c r="F857" s="31" t="s">
        <v>11111</v>
      </c>
      <c r="G857" s="32" t="s">
        <v>10959</v>
      </c>
      <c r="H857" s="35"/>
      <c r="I857" t="str">
        <f t="shared" si="13"/>
        <v>No</v>
      </c>
      <c r="Q857" s="1">
        <v>42860</v>
      </c>
    </row>
    <row r="858" spans="4:17" x14ac:dyDescent="0.3">
      <c r="D858" s="34">
        <v>43001</v>
      </c>
      <c r="E858" s="30" t="s">
        <v>10878</v>
      </c>
      <c r="F858" s="31" t="s">
        <v>11117</v>
      </c>
      <c r="G858" s="32" t="s">
        <v>10890</v>
      </c>
      <c r="H858" s="35"/>
      <c r="I858" t="str">
        <f t="shared" si="13"/>
        <v>No</v>
      </c>
      <c r="Q858" s="1">
        <v>42861</v>
      </c>
    </row>
    <row r="859" spans="4:17" x14ac:dyDescent="0.3">
      <c r="D859" s="34">
        <v>43002</v>
      </c>
      <c r="E859" s="30" t="s">
        <v>10905</v>
      </c>
      <c r="F859" s="31" t="s">
        <v>11118</v>
      </c>
      <c r="G859" s="32" t="s">
        <v>10890</v>
      </c>
      <c r="H859" s="35"/>
      <c r="I859" t="str">
        <f t="shared" si="13"/>
        <v>No</v>
      </c>
      <c r="Q859" s="1">
        <v>42862</v>
      </c>
    </row>
    <row r="860" spans="4:17" x14ac:dyDescent="0.3">
      <c r="D860" s="34">
        <v>43003</v>
      </c>
      <c r="E860" s="30" t="s">
        <v>10895</v>
      </c>
      <c r="F860" s="31" t="s">
        <v>11120</v>
      </c>
      <c r="G860" s="32" t="s">
        <v>10904</v>
      </c>
      <c r="H860" s="35" t="s">
        <v>331</v>
      </c>
      <c r="I860" t="str">
        <f t="shared" si="13"/>
        <v>No</v>
      </c>
      <c r="Q860" s="1">
        <v>42863</v>
      </c>
    </row>
    <row r="861" spans="4:17" x14ac:dyDescent="0.3">
      <c r="D861" s="34">
        <v>43007</v>
      </c>
      <c r="E861" s="30" t="s">
        <v>10892</v>
      </c>
      <c r="F861" s="31" t="s">
        <v>11114</v>
      </c>
      <c r="G861" s="32" t="s">
        <v>10904</v>
      </c>
      <c r="H861" s="35" t="s">
        <v>11115</v>
      </c>
      <c r="I861" t="str">
        <f t="shared" si="13"/>
        <v>No</v>
      </c>
      <c r="Q861" s="1">
        <v>42864</v>
      </c>
    </row>
    <row r="862" spans="4:17" x14ac:dyDescent="0.3">
      <c r="D862" s="34">
        <v>43008</v>
      </c>
      <c r="E862" s="30" t="s">
        <v>10878</v>
      </c>
      <c r="F862" s="31" t="s">
        <v>11142</v>
      </c>
      <c r="G862" s="32" t="s">
        <v>10927</v>
      </c>
      <c r="H862" s="35"/>
      <c r="I862" t="str">
        <f t="shared" si="13"/>
        <v>No</v>
      </c>
      <c r="Q862" s="1">
        <v>42865</v>
      </c>
    </row>
    <row r="863" spans="4:17" x14ac:dyDescent="0.3">
      <c r="D863" s="34">
        <v>43008</v>
      </c>
      <c r="E863" s="30" t="s">
        <v>10878</v>
      </c>
      <c r="F863" s="31" t="s">
        <v>11110</v>
      </c>
      <c r="G863" s="32" t="s">
        <v>10875</v>
      </c>
      <c r="H863" s="35"/>
      <c r="I863" t="str">
        <f t="shared" si="13"/>
        <v>No</v>
      </c>
      <c r="Q863" s="1">
        <v>42866</v>
      </c>
    </row>
    <row r="864" spans="4:17" x14ac:dyDescent="0.3">
      <c r="D864" s="34">
        <v>43008</v>
      </c>
      <c r="E864" s="30" t="s">
        <v>10878</v>
      </c>
      <c r="F864" s="31" t="s">
        <v>11110</v>
      </c>
      <c r="G864" s="32" t="s">
        <v>10894</v>
      </c>
      <c r="H864" s="35" t="s">
        <v>11104</v>
      </c>
      <c r="I864" t="str">
        <f t="shared" si="13"/>
        <v>No</v>
      </c>
      <c r="Q864" s="1">
        <v>42867</v>
      </c>
    </row>
    <row r="865" spans="4:17" x14ac:dyDescent="0.3">
      <c r="D865" s="34">
        <v>43009</v>
      </c>
      <c r="E865" s="30" t="s">
        <v>10905</v>
      </c>
      <c r="F865" s="31" t="s">
        <v>11143</v>
      </c>
      <c r="G865" s="32" t="s">
        <v>10880</v>
      </c>
      <c r="H865" s="35"/>
      <c r="I865" t="str">
        <f t="shared" si="13"/>
        <v>No</v>
      </c>
      <c r="Q865" s="1">
        <v>42868</v>
      </c>
    </row>
    <row r="866" spans="4:17" x14ac:dyDescent="0.3">
      <c r="D866" s="34">
        <v>43010</v>
      </c>
      <c r="E866" s="30" t="s">
        <v>10895</v>
      </c>
      <c r="F866" s="31" t="s">
        <v>11124</v>
      </c>
      <c r="G866" s="32" t="s">
        <v>10890</v>
      </c>
      <c r="H866" s="35"/>
      <c r="I866" t="str">
        <f t="shared" si="13"/>
        <v>No</v>
      </c>
      <c r="Q866" s="1">
        <v>42869</v>
      </c>
    </row>
    <row r="867" spans="4:17" x14ac:dyDescent="0.3">
      <c r="D867" s="34">
        <v>43012</v>
      </c>
      <c r="E867" s="30" t="s">
        <v>10884</v>
      </c>
      <c r="F867" s="31" t="s">
        <v>11121</v>
      </c>
      <c r="G867" s="32" t="s">
        <v>10883</v>
      </c>
      <c r="H867" s="35"/>
      <c r="I867" t="str">
        <f t="shared" si="13"/>
        <v>No</v>
      </c>
      <c r="Q867" s="1">
        <v>42870</v>
      </c>
    </row>
    <row r="868" spans="4:17" x14ac:dyDescent="0.3">
      <c r="D868" s="34">
        <v>43013</v>
      </c>
      <c r="E868" s="30" t="s">
        <v>10873</v>
      </c>
      <c r="F868" s="31" t="s">
        <v>11119</v>
      </c>
      <c r="G868" s="32" t="s">
        <v>10875</v>
      </c>
      <c r="H868" s="35"/>
      <c r="I868" t="str">
        <f t="shared" si="13"/>
        <v>No</v>
      </c>
      <c r="Q868" s="1">
        <v>42871</v>
      </c>
    </row>
    <row r="869" spans="4:17" x14ac:dyDescent="0.3">
      <c r="D869" s="34">
        <v>43014</v>
      </c>
      <c r="E869" s="30" t="s">
        <v>10892</v>
      </c>
      <c r="F869" s="31" t="s">
        <v>11126</v>
      </c>
      <c r="G869" s="32" t="s">
        <v>10890</v>
      </c>
      <c r="H869" s="35"/>
      <c r="I869" t="str">
        <f t="shared" si="13"/>
        <v>No</v>
      </c>
      <c r="Q869" s="1">
        <v>42872</v>
      </c>
    </row>
    <row r="870" spans="4:17" x14ac:dyDescent="0.3">
      <c r="D870" s="34">
        <v>43016</v>
      </c>
      <c r="E870" s="30" t="s">
        <v>10905</v>
      </c>
      <c r="F870" s="31" t="s">
        <v>11129</v>
      </c>
      <c r="G870" s="32" t="s">
        <v>10908</v>
      </c>
      <c r="H870" s="35"/>
      <c r="I870" t="str">
        <f t="shared" si="13"/>
        <v>No</v>
      </c>
      <c r="Q870" s="1">
        <v>42873</v>
      </c>
    </row>
    <row r="871" spans="4:17" x14ac:dyDescent="0.3">
      <c r="D871" s="34">
        <v>43017</v>
      </c>
      <c r="E871" s="30" t="s">
        <v>10895</v>
      </c>
      <c r="F871" s="31" t="s">
        <v>11127</v>
      </c>
      <c r="G871" s="32" t="s">
        <v>10890</v>
      </c>
      <c r="H871" s="35"/>
      <c r="I871" t="str">
        <f t="shared" si="13"/>
        <v>Yes</v>
      </c>
      <c r="Q871" s="1">
        <v>42874</v>
      </c>
    </row>
    <row r="872" spans="4:17" x14ac:dyDescent="0.3">
      <c r="D872" s="34">
        <v>43017</v>
      </c>
      <c r="E872" s="30" t="s">
        <v>10895</v>
      </c>
      <c r="F872" s="31" t="s">
        <v>11130</v>
      </c>
      <c r="G872" s="32" t="s">
        <v>10877</v>
      </c>
      <c r="H872" s="35"/>
      <c r="I872" t="str">
        <f t="shared" si="13"/>
        <v>Yes</v>
      </c>
      <c r="Q872" s="1">
        <v>42875</v>
      </c>
    </row>
    <row r="873" spans="4:17" ht="30.6" x14ac:dyDescent="0.3">
      <c r="D873" s="34">
        <v>43017</v>
      </c>
      <c r="E873" s="30" t="s">
        <v>10895</v>
      </c>
      <c r="F873" s="31" t="s">
        <v>11130</v>
      </c>
      <c r="G873" s="32" t="s">
        <v>10894</v>
      </c>
      <c r="H873" s="35" t="s">
        <v>11131</v>
      </c>
      <c r="I873" t="str">
        <f t="shared" si="13"/>
        <v>Yes</v>
      </c>
      <c r="Q873" s="1">
        <v>42876</v>
      </c>
    </row>
    <row r="874" spans="4:17" x14ac:dyDescent="0.3">
      <c r="D874" s="34">
        <v>43017</v>
      </c>
      <c r="E874" s="30" t="s">
        <v>10895</v>
      </c>
      <c r="F874" s="31" t="s">
        <v>11132</v>
      </c>
      <c r="G874" s="32" t="s">
        <v>10894</v>
      </c>
      <c r="H874" s="35" t="s">
        <v>354</v>
      </c>
      <c r="I874" t="str">
        <f t="shared" si="13"/>
        <v>Yes</v>
      </c>
      <c r="Q874" s="1">
        <v>42877</v>
      </c>
    </row>
    <row r="875" spans="4:17" x14ac:dyDescent="0.3">
      <c r="D875" s="34">
        <v>43017</v>
      </c>
      <c r="E875" s="30" t="s">
        <v>10895</v>
      </c>
      <c r="F875" s="31" t="s">
        <v>11026</v>
      </c>
      <c r="G875" s="32" t="s">
        <v>10894</v>
      </c>
      <c r="H875" s="35" t="s">
        <v>5330</v>
      </c>
      <c r="I875" t="str">
        <f t="shared" si="13"/>
        <v>Yes</v>
      </c>
      <c r="Q875" s="1">
        <v>42878</v>
      </c>
    </row>
    <row r="876" spans="4:17" x14ac:dyDescent="0.3">
      <c r="D876" s="34">
        <v>43017</v>
      </c>
      <c r="E876" s="30" t="s">
        <v>10895</v>
      </c>
      <c r="F876" s="31" t="s">
        <v>11133</v>
      </c>
      <c r="G876" s="32" t="s">
        <v>10904</v>
      </c>
      <c r="H876" s="35" t="s">
        <v>11230</v>
      </c>
      <c r="I876" t="str">
        <f t="shared" si="13"/>
        <v>Yes</v>
      </c>
      <c r="Q876" s="1">
        <v>42879</v>
      </c>
    </row>
    <row r="877" spans="4:17" x14ac:dyDescent="0.3">
      <c r="D877" s="34">
        <v>43017</v>
      </c>
      <c r="E877" s="30" t="s">
        <v>10895</v>
      </c>
      <c r="F877" s="31" t="s">
        <v>11114</v>
      </c>
      <c r="G877" s="32" t="s">
        <v>10894</v>
      </c>
      <c r="H877" s="35" t="s">
        <v>354</v>
      </c>
      <c r="I877" t="str">
        <f t="shared" si="13"/>
        <v>Yes</v>
      </c>
      <c r="Q877" s="1">
        <v>42880</v>
      </c>
    </row>
    <row r="878" spans="4:17" x14ac:dyDescent="0.3">
      <c r="D878" s="34">
        <v>43019</v>
      </c>
      <c r="E878" s="30" t="s">
        <v>10884</v>
      </c>
      <c r="F878" s="31" t="s">
        <v>11122</v>
      </c>
      <c r="G878" s="32" t="s">
        <v>10875</v>
      </c>
      <c r="H878" s="35"/>
      <c r="I878" t="str">
        <f t="shared" si="13"/>
        <v>No</v>
      </c>
      <c r="Q878" s="1">
        <v>42881</v>
      </c>
    </row>
    <row r="879" spans="4:17" x14ac:dyDescent="0.3">
      <c r="D879" s="34">
        <v>43019</v>
      </c>
      <c r="E879" s="30" t="s">
        <v>10884</v>
      </c>
      <c r="F879" s="31" t="s">
        <v>10946</v>
      </c>
      <c r="G879" s="32" t="s">
        <v>10904</v>
      </c>
      <c r="H879" s="35" t="s">
        <v>11128</v>
      </c>
      <c r="I879" t="str">
        <f t="shared" si="13"/>
        <v>No</v>
      </c>
      <c r="Q879" s="1">
        <v>42882</v>
      </c>
    </row>
    <row r="880" spans="4:17" x14ac:dyDescent="0.3">
      <c r="D880" s="34">
        <v>43020</v>
      </c>
      <c r="E880" s="30" t="s">
        <v>10873</v>
      </c>
      <c r="F880" s="31" t="s">
        <v>11123</v>
      </c>
      <c r="G880" s="32" t="s">
        <v>10875</v>
      </c>
      <c r="H880" s="35"/>
      <c r="I880" t="str">
        <f t="shared" si="13"/>
        <v>No</v>
      </c>
      <c r="Q880" s="1">
        <v>42883</v>
      </c>
    </row>
    <row r="881" spans="4:17" x14ac:dyDescent="0.3">
      <c r="D881" s="34">
        <v>43021</v>
      </c>
      <c r="E881" s="30" t="s">
        <v>10892</v>
      </c>
      <c r="F881" s="31" t="s">
        <v>11125</v>
      </c>
      <c r="G881" s="32" t="s">
        <v>10875</v>
      </c>
      <c r="H881" s="35"/>
      <c r="I881" t="str">
        <f t="shared" si="13"/>
        <v>No</v>
      </c>
      <c r="Q881" s="1">
        <v>42884</v>
      </c>
    </row>
    <row r="882" spans="4:17" x14ac:dyDescent="0.3">
      <c r="D882" s="34">
        <v>43021</v>
      </c>
      <c r="E882" s="30" t="s">
        <v>10892</v>
      </c>
      <c r="F882" s="31" t="s">
        <v>11135</v>
      </c>
      <c r="G882" s="32" t="s">
        <v>10890</v>
      </c>
      <c r="H882" s="35"/>
      <c r="I882" t="str">
        <f t="shared" si="13"/>
        <v>No</v>
      </c>
      <c r="Q882" s="1">
        <v>42885</v>
      </c>
    </row>
    <row r="883" spans="4:17" x14ac:dyDescent="0.3">
      <c r="D883" s="34">
        <v>43023</v>
      </c>
      <c r="E883" s="30" t="s">
        <v>10905</v>
      </c>
      <c r="F883" s="31" t="s">
        <v>11137</v>
      </c>
      <c r="G883" s="32" t="s">
        <v>10890</v>
      </c>
      <c r="H883" s="35"/>
      <c r="I883" t="str">
        <f t="shared" si="13"/>
        <v>No</v>
      </c>
      <c r="Q883" s="1">
        <v>42886</v>
      </c>
    </row>
    <row r="884" spans="4:17" x14ac:dyDescent="0.3">
      <c r="D884" s="34">
        <v>43024</v>
      </c>
      <c r="E884" s="30" t="s">
        <v>10895</v>
      </c>
      <c r="F884" s="31" t="s">
        <v>11138</v>
      </c>
      <c r="G884" s="32" t="s">
        <v>10890</v>
      </c>
      <c r="H884" s="35"/>
      <c r="I884" t="str">
        <f t="shared" si="13"/>
        <v>No</v>
      </c>
      <c r="Q884" s="1">
        <v>42887</v>
      </c>
    </row>
    <row r="885" spans="4:17" x14ac:dyDescent="0.3">
      <c r="D885" s="34">
        <v>43026</v>
      </c>
      <c r="E885" s="30" t="s">
        <v>10884</v>
      </c>
      <c r="F885" s="31" t="s">
        <v>11155</v>
      </c>
      <c r="G885" s="32" t="s">
        <v>10927</v>
      </c>
      <c r="H885" s="35"/>
      <c r="I885" t="str">
        <f t="shared" si="13"/>
        <v>No</v>
      </c>
      <c r="Q885" s="1">
        <v>42888</v>
      </c>
    </row>
    <row r="886" spans="4:17" x14ac:dyDescent="0.3">
      <c r="D886" s="34">
        <v>43026</v>
      </c>
      <c r="E886" s="30" t="s">
        <v>10884</v>
      </c>
      <c r="F886" s="31" t="s">
        <v>11140</v>
      </c>
      <c r="G886" s="32" t="s">
        <v>10894</v>
      </c>
      <c r="H886" s="35" t="s">
        <v>10933</v>
      </c>
      <c r="I886" t="str">
        <f t="shared" si="13"/>
        <v>No</v>
      </c>
      <c r="Q886" s="1">
        <v>42889</v>
      </c>
    </row>
    <row r="887" spans="4:17" x14ac:dyDescent="0.3">
      <c r="D887" s="34">
        <v>43029</v>
      </c>
      <c r="E887" s="30" t="s">
        <v>10878</v>
      </c>
      <c r="F887" s="31" t="s">
        <v>11139</v>
      </c>
      <c r="G887" s="32" t="s">
        <v>10890</v>
      </c>
      <c r="H887" s="35" t="s">
        <v>11062</v>
      </c>
      <c r="I887" t="str">
        <f t="shared" si="13"/>
        <v>No</v>
      </c>
      <c r="Q887" s="1">
        <v>42890</v>
      </c>
    </row>
    <row r="888" spans="4:17" x14ac:dyDescent="0.3">
      <c r="D888" s="34">
        <v>43035</v>
      </c>
      <c r="E888" s="30" t="s">
        <v>10892</v>
      </c>
      <c r="F888" s="31" t="s">
        <v>11144</v>
      </c>
      <c r="G888" s="32" t="s">
        <v>10894</v>
      </c>
      <c r="H888" s="35" t="s">
        <v>1392</v>
      </c>
      <c r="I888" t="str">
        <f t="shared" si="13"/>
        <v>No</v>
      </c>
      <c r="Q888" s="1">
        <v>42891</v>
      </c>
    </row>
    <row r="889" spans="4:17" x14ac:dyDescent="0.3">
      <c r="D889" s="34">
        <v>43039</v>
      </c>
      <c r="E889" s="30" t="s">
        <v>10881</v>
      </c>
      <c r="F889" s="31" t="s">
        <v>11145</v>
      </c>
      <c r="G889" s="32" t="s">
        <v>10890</v>
      </c>
      <c r="H889" s="35"/>
      <c r="I889" t="str">
        <f t="shared" si="13"/>
        <v>No</v>
      </c>
      <c r="Q889" s="1">
        <v>42892</v>
      </c>
    </row>
    <row r="890" spans="4:17" x14ac:dyDescent="0.3">
      <c r="D890" s="34">
        <v>43040</v>
      </c>
      <c r="E890" s="30" t="s">
        <v>10884</v>
      </c>
      <c r="F890" s="31" t="s">
        <v>11146</v>
      </c>
      <c r="G890" s="32" t="s">
        <v>10883</v>
      </c>
      <c r="H890" s="35"/>
      <c r="I890" t="str">
        <f t="shared" si="13"/>
        <v>No</v>
      </c>
      <c r="Q890" s="1">
        <v>42893</v>
      </c>
    </row>
    <row r="891" spans="4:17" ht="28.8" x14ac:dyDescent="0.3">
      <c r="D891" s="34">
        <v>43040</v>
      </c>
      <c r="E891" s="30" t="s">
        <v>10884</v>
      </c>
      <c r="F891" s="31" t="s">
        <v>11147</v>
      </c>
      <c r="G891" s="32" t="s">
        <v>10910</v>
      </c>
      <c r="H891" s="35"/>
      <c r="I891" t="str">
        <f t="shared" si="13"/>
        <v>No</v>
      </c>
      <c r="Q891" s="1">
        <v>42894</v>
      </c>
    </row>
    <row r="892" spans="4:17" x14ac:dyDescent="0.3">
      <c r="D892" s="34">
        <v>43041</v>
      </c>
      <c r="E892" s="30" t="s">
        <v>10873</v>
      </c>
      <c r="F892" s="31" t="s">
        <v>11150</v>
      </c>
      <c r="G892" s="32" t="s">
        <v>10883</v>
      </c>
      <c r="H892" s="35"/>
      <c r="I892" t="str">
        <f t="shared" si="13"/>
        <v>No</v>
      </c>
      <c r="Q892" s="1">
        <v>42895</v>
      </c>
    </row>
    <row r="893" spans="4:17" x14ac:dyDescent="0.3">
      <c r="D893" s="34">
        <v>43044</v>
      </c>
      <c r="E893" s="30" t="s">
        <v>10905</v>
      </c>
      <c r="F893" s="31" t="s">
        <v>11148</v>
      </c>
      <c r="G893" s="32" t="s">
        <v>10908</v>
      </c>
      <c r="H893" s="35"/>
      <c r="I893" t="str">
        <f t="shared" si="13"/>
        <v>No</v>
      </c>
      <c r="Q893" s="1">
        <v>42896</v>
      </c>
    </row>
    <row r="894" spans="4:17" ht="20.399999999999999" x14ac:dyDescent="0.3">
      <c r="D894" s="34">
        <v>43044</v>
      </c>
      <c r="E894" s="30" t="s">
        <v>10905</v>
      </c>
      <c r="F894" s="31" t="s">
        <v>11149</v>
      </c>
      <c r="G894" s="32" t="s">
        <v>10954</v>
      </c>
      <c r="H894" s="35"/>
      <c r="I894" t="str">
        <f t="shared" si="13"/>
        <v>No</v>
      </c>
      <c r="Q894" s="1">
        <v>42897</v>
      </c>
    </row>
    <row r="895" spans="4:17" x14ac:dyDescent="0.3">
      <c r="D895" s="34">
        <v>43046</v>
      </c>
      <c r="E895" s="30" t="s">
        <v>10881</v>
      </c>
      <c r="F895" s="31" t="s">
        <v>11151</v>
      </c>
      <c r="G895" s="32" t="s">
        <v>10890</v>
      </c>
      <c r="H895" s="35"/>
      <c r="I895" t="str">
        <f t="shared" si="13"/>
        <v>No</v>
      </c>
      <c r="Q895" s="1">
        <v>42898</v>
      </c>
    </row>
    <row r="896" spans="4:17" x14ac:dyDescent="0.3">
      <c r="D896" s="34">
        <v>43046</v>
      </c>
      <c r="E896" s="30" t="s">
        <v>10881</v>
      </c>
      <c r="F896" s="31" t="s">
        <v>11151</v>
      </c>
      <c r="G896" s="32" t="s">
        <v>10894</v>
      </c>
      <c r="H896" s="35" t="s">
        <v>315</v>
      </c>
      <c r="I896" t="str">
        <f t="shared" si="13"/>
        <v>No</v>
      </c>
      <c r="Q896" s="1">
        <v>42899</v>
      </c>
    </row>
    <row r="897" spans="4:17" x14ac:dyDescent="0.3">
      <c r="D897" s="34">
        <v>43046</v>
      </c>
      <c r="E897" s="30" t="s">
        <v>10881</v>
      </c>
      <c r="F897" s="31" t="s">
        <v>11151</v>
      </c>
      <c r="G897" s="32" t="s">
        <v>10894</v>
      </c>
      <c r="H897" s="35" t="s">
        <v>786</v>
      </c>
      <c r="I897" t="str">
        <f t="shared" si="13"/>
        <v>No</v>
      </c>
      <c r="Q897" s="1">
        <v>42900</v>
      </c>
    </row>
    <row r="898" spans="4:17" x14ac:dyDescent="0.3">
      <c r="D898" s="34">
        <v>43049</v>
      </c>
      <c r="E898" s="30" t="s">
        <v>10892</v>
      </c>
      <c r="F898" s="31" t="s">
        <v>11156</v>
      </c>
      <c r="G898" s="32" t="s">
        <v>10890</v>
      </c>
      <c r="H898" s="35"/>
      <c r="I898" t="str">
        <f t="shared" si="13"/>
        <v>Yes</v>
      </c>
      <c r="Q898" s="1">
        <v>42901</v>
      </c>
    </row>
    <row r="899" spans="4:17" x14ac:dyDescent="0.3">
      <c r="D899" s="34">
        <v>43049</v>
      </c>
      <c r="E899" s="30" t="s">
        <v>10892</v>
      </c>
      <c r="F899" s="31" t="s">
        <v>11231</v>
      </c>
      <c r="G899" s="32" t="s">
        <v>10877</v>
      </c>
      <c r="H899" s="35"/>
      <c r="I899" t="str">
        <f t="shared" ref="I899:I962" si="14">_xlfn.XLOOKUP(D899,$J$2:$J$48,$O$2:$O$48,"No")</f>
        <v>Yes</v>
      </c>
      <c r="Q899" s="1">
        <v>42902</v>
      </c>
    </row>
    <row r="900" spans="4:17" x14ac:dyDescent="0.3">
      <c r="D900" s="34">
        <v>43050</v>
      </c>
      <c r="E900" s="30" t="s">
        <v>10878</v>
      </c>
      <c r="F900" s="31" t="s">
        <v>11157</v>
      </c>
      <c r="G900" s="32" t="s">
        <v>10877</v>
      </c>
      <c r="H900" s="35"/>
      <c r="I900" t="str">
        <f t="shared" si="14"/>
        <v>Yes</v>
      </c>
      <c r="Q900" s="1">
        <v>42903</v>
      </c>
    </row>
    <row r="901" spans="4:17" x14ac:dyDescent="0.3">
      <c r="D901" s="34">
        <v>43052</v>
      </c>
      <c r="E901" s="30" t="s">
        <v>10895</v>
      </c>
      <c r="F901" s="31" t="s">
        <v>11153</v>
      </c>
      <c r="G901" s="32" t="s">
        <v>10914</v>
      </c>
      <c r="H901" s="35" t="s">
        <v>11154</v>
      </c>
      <c r="I901" t="str">
        <f t="shared" si="14"/>
        <v>No</v>
      </c>
      <c r="Q901" s="1">
        <v>42904</v>
      </c>
    </row>
    <row r="902" spans="4:17" x14ac:dyDescent="0.3">
      <c r="D902" s="34">
        <v>43058</v>
      </c>
      <c r="E902" s="30" t="s">
        <v>10905</v>
      </c>
      <c r="F902" s="31" t="s">
        <v>10940</v>
      </c>
      <c r="G902" s="32" t="s">
        <v>10904</v>
      </c>
      <c r="H902" s="35" t="s">
        <v>494</v>
      </c>
      <c r="I902" t="str">
        <f t="shared" si="14"/>
        <v>No</v>
      </c>
      <c r="Q902" s="1">
        <v>42905</v>
      </c>
    </row>
    <row r="903" spans="4:17" x14ac:dyDescent="0.3">
      <c r="D903" s="34">
        <v>43062</v>
      </c>
      <c r="E903" s="30" t="s">
        <v>10873</v>
      </c>
      <c r="F903" s="31" t="s">
        <v>11158</v>
      </c>
      <c r="G903" s="32" t="s">
        <v>10877</v>
      </c>
      <c r="H903" s="35"/>
      <c r="I903" t="str">
        <f t="shared" si="14"/>
        <v>Yes</v>
      </c>
      <c r="Q903" s="1">
        <v>42906</v>
      </c>
    </row>
    <row r="904" spans="4:17" x14ac:dyDescent="0.3">
      <c r="D904" s="34">
        <v>43063</v>
      </c>
      <c r="E904" s="30" t="s">
        <v>10892</v>
      </c>
      <c r="F904" s="31" t="s">
        <v>10894</v>
      </c>
      <c r="G904" s="32" t="s">
        <v>10894</v>
      </c>
      <c r="H904" s="35" t="s">
        <v>1271</v>
      </c>
      <c r="I904" t="str">
        <f t="shared" si="14"/>
        <v>No</v>
      </c>
      <c r="Q904" s="1">
        <v>42907</v>
      </c>
    </row>
    <row r="905" spans="4:17" x14ac:dyDescent="0.3">
      <c r="D905" s="34">
        <v>43063</v>
      </c>
      <c r="E905" s="30" t="s">
        <v>10892</v>
      </c>
      <c r="F905" s="31" t="s">
        <v>11159</v>
      </c>
      <c r="G905" s="32" t="s">
        <v>10894</v>
      </c>
      <c r="H905" s="35" t="s">
        <v>665</v>
      </c>
      <c r="I905" t="str">
        <f t="shared" si="14"/>
        <v>No</v>
      </c>
      <c r="Q905" s="1">
        <v>42908</v>
      </c>
    </row>
    <row r="906" spans="4:17" x14ac:dyDescent="0.3">
      <c r="D906" s="34">
        <v>43063</v>
      </c>
      <c r="E906" s="30" t="s">
        <v>10892</v>
      </c>
      <c r="F906" s="31" t="s">
        <v>11160</v>
      </c>
      <c r="G906" s="32" t="s">
        <v>10894</v>
      </c>
      <c r="H906" s="35" t="s">
        <v>250</v>
      </c>
      <c r="I906" t="str">
        <f t="shared" si="14"/>
        <v>No</v>
      </c>
      <c r="Q906" s="1">
        <v>42909</v>
      </c>
    </row>
    <row r="907" spans="4:17" x14ac:dyDescent="0.3">
      <c r="D907" s="34">
        <v>43063</v>
      </c>
      <c r="E907" s="30" t="s">
        <v>10892</v>
      </c>
      <c r="F907" s="31" t="s">
        <v>11161</v>
      </c>
      <c r="G907" s="32" t="s">
        <v>10894</v>
      </c>
      <c r="H907" s="35" t="s">
        <v>11162</v>
      </c>
      <c r="I907" t="str">
        <f t="shared" si="14"/>
        <v>No</v>
      </c>
      <c r="Q907" s="1">
        <v>42910</v>
      </c>
    </row>
    <row r="908" spans="4:17" x14ac:dyDescent="0.3">
      <c r="D908" s="34">
        <v>43063</v>
      </c>
      <c r="E908" s="30" t="s">
        <v>10892</v>
      </c>
      <c r="F908" s="31" t="s">
        <v>11163</v>
      </c>
      <c r="G908" s="32" t="s">
        <v>10890</v>
      </c>
      <c r="H908" s="35"/>
      <c r="I908" t="str">
        <f t="shared" si="14"/>
        <v>No</v>
      </c>
      <c r="Q908" s="1">
        <v>42911</v>
      </c>
    </row>
    <row r="909" spans="4:17" x14ac:dyDescent="0.3">
      <c r="D909" s="34">
        <v>43063</v>
      </c>
      <c r="E909" s="30" t="s">
        <v>10892</v>
      </c>
      <c r="F909" s="31" t="s">
        <v>11114</v>
      </c>
      <c r="G909" s="32" t="s">
        <v>10894</v>
      </c>
      <c r="H909" s="35" t="s">
        <v>2738</v>
      </c>
      <c r="I909" t="str">
        <f t="shared" si="14"/>
        <v>No</v>
      </c>
      <c r="Q909" s="1">
        <v>42912</v>
      </c>
    </row>
    <row r="910" spans="4:17" x14ac:dyDescent="0.3">
      <c r="D910" s="34">
        <v>43063</v>
      </c>
      <c r="E910" s="30" t="s">
        <v>10892</v>
      </c>
      <c r="F910" s="31" t="s">
        <v>11164</v>
      </c>
      <c r="G910" s="32" t="s">
        <v>10894</v>
      </c>
      <c r="H910" s="35" t="s">
        <v>92</v>
      </c>
      <c r="I910" t="str">
        <f t="shared" si="14"/>
        <v>No</v>
      </c>
      <c r="Q910" s="1">
        <v>42913</v>
      </c>
    </row>
    <row r="911" spans="4:17" x14ac:dyDescent="0.3">
      <c r="D911" s="34">
        <v>43063</v>
      </c>
      <c r="E911" s="30" t="s">
        <v>10892</v>
      </c>
      <c r="F911" s="31" t="s">
        <v>11164</v>
      </c>
      <c r="G911" s="32" t="s">
        <v>10890</v>
      </c>
      <c r="H911" s="35"/>
      <c r="I911" t="str">
        <f t="shared" si="14"/>
        <v>No</v>
      </c>
      <c r="Q911" s="1">
        <v>42914</v>
      </c>
    </row>
    <row r="912" spans="4:17" x14ac:dyDescent="0.3">
      <c r="D912" s="34">
        <v>43066</v>
      </c>
      <c r="E912" s="30" t="s">
        <v>10895</v>
      </c>
      <c r="F912" s="31" t="s">
        <v>11167</v>
      </c>
      <c r="G912" s="32" t="s">
        <v>10890</v>
      </c>
      <c r="H912" s="35"/>
      <c r="I912" t="str">
        <f t="shared" si="14"/>
        <v>No</v>
      </c>
      <c r="Q912" s="1">
        <v>42915</v>
      </c>
    </row>
    <row r="913" spans="4:17" x14ac:dyDescent="0.3">
      <c r="D913" s="34">
        <v>43067</v>
      </c>
      <c r="E913" s="30" t="s">
        <v>10881</v>
      </c>
      <c r="F913" s="31" t="s">
        <v>11168</v>
      </c>
      <c r="G913" s="32" t="s">
        <v>10890</v>
      </c>
      <c r="H913" s="35"/>
      <c r="I913" t="str">
        <f t="shared" si="14"/>
        <v>No</v>
      </c>
      <c r="Q913" s="1">
        <v>42916</v>
      </c>
    </row>
    <row r="914" spans="4:17" x14ac:dyDescent="0.3">
      <c r="D914" s="34">
        <v>43068</v>
      </c>
      <c r="E914" s="30" t="s">
        <v>10884</v>
      </c>
      <c r="F914" s="31" t="s">
        <v>11166</v>
      </c>
      <c r="G914" s="32" t="s">
        <v>10904</v>
      </c>
      <c r="H914" s="35" t="s">
        <v>8546</v>
      </c>
      <c r="I914" t="str">
        <f t="shared" si="14"/>
        <v>No</v>
      </c>
      <c r="Q914" s="1">
        <v>42917</v>
      </c>
    </row>
    <row r="915" spans="4:17" x14ac:dyDescent="0.3">
      <c r="D915" s="34">
        <v>43070</v>
      </c>
      <c r="E915" s="30" t="s">
        <v>10892</v>
      </c>
      <c r="F915" s="31" t="s">
        <v>10879</v>
      </c>
      <c r="G915" s="32" t="s">
        <v>10880</v>
      </c>
      <c r="H915" s="35"/>
      <c r="I915" t="str">
        <f t="shared" si="14"/>
        <v>No</v>
      </c>
      <c r="Q915" s="1">
        <v>42918</v>
      </c>
    </row>
    <row r="916" spans="4:17" x14ac:dyDescent="0.3">
      <c r="D916" s="34">
        <v>43070</v>
      </c>
      <c r="E916" s="30" t="s">
        <v>10892</v>
      </c>
      <c r="F916" s="31" t="s">
        <v>10913</v>
      </c>
      <c r="G916" s="32" t="s">
        <v>10914</v>
      </c>
      <c r="H916" s="35" t="s">
        <v>494</v>
      </c>
      <c r="I916" t="str">
        <f t="shared" si="14"/>
        <v>No</v>
      </c>
      <c r="Q916" s="1">
        <v>42919</v>
      </c>
    </row>
    <row r="917" spans="4:17" x14ac:dyDescent="0.3">
      <c r="D917" s="34">
        <v>43072</v>
      </c>
      <c r="E917" s="30" t="s">
        <v>10905</v>
      </c>
      <c r="F917" s="31" t="s">
        <v>11165</v>
      </c>
      <c r="G917" s="32" t="s">
        <v>10883</v>
      </c>
      <c r="H917" s="35"/>
      <c r="I917" t="str">
        <f t="shared" si="14"/>
        <v>No</v>
      </c>
      <c r="Q917" s="1">
        <v>42920</v>
      </c>
    </row>
    <row r="918" spans="4:17" x14ac:dyDescent="0.3">
      <c r="D918" s="34">
        <v>43075</v>
      </c>
      <c r="E918" s="30" t="s">
        <v>10884</v>
      </c>
      <c r="F918" s="31" t="s">
        <v>11169</v>
      </c>
      <c r="G918" s="32" t="s">
        <v>10890</v>
      </c>
      <c r="H918" s="35"/>
      <c r="I918" t="str">
        <f t="shared" si="14"/>
        <v>No</v>
      </c>
      <c r="Q918" s="1">
        <v>42921</v>
      </c>
    </row>
    <row r="919" spans="4:17" ht="28.8" x14ac:dyDescent="0.3">
      <c r="D919" s="34">
        <v>43076</v>
      </c>
      <c r="E919" s="30" t="s">
        <v>10873</v>
      </c>
      <c r="F919" s="31" t="s">
        <v>11171</v>
      </c>
      <c r="G919" s="32" t="s">
        <v>10904</v>
      </c>
      <c r="H919" s="35" t="s">
        <v>11172</v>
      </c>
      <c r="I919" t="str">
        <f t="shared" si="14"/>
        <v>No</v>
      </c>
      <c r="Q919" s="1">
        <v>42922</v>
      </c>
    </row>
    <row r="920" spans="4:17" ht="28.8" x14ac:dyDescent="0.3">
      <c r="D920" s="34">
        <v>43076</v>
      </c>
      <c r="E920" s="30" t="s">
        <v>10873</v>
      </c>
      <c r="F920" s="31" t="s">
        <v>11171</v>
      </c>
      <c r="G920" s="32" t="s">
        <v>10890</v>
      </c>
      <c r="H920" s="35"/>
      <c r="I920" t="str">
        <f t="shared" si="14"/>
        <v>No</v>
      </c>
      <c r="Q920" s="1">
        <v>42923</v>
      </c>
    </row>
    <row r="921" spans="4:17" x14ac:dyDescent="0.3">
      <c r="D921" s="34">
        <v>43076</v>
      </c>
      <c r="E921" s="30" t="s">
        <v>10873</v>
      </c>
      <c r="F921" s="31" t="s">
        <v>11173</v>
      </c>
      <c r="G921" s="32" t="s">
        <v>10904</v>
      </c>
      <c r="H921" s="35" t="s">
        <v>241</v>
      </c>
      <c r="I921" t="str">
        <f t="shared" si="14"/>
        <v>No</v>
      </c>
      <c r="Q921" s="1">
        <v>42924</v>
      </c>
    </row>
    <row r="922" spans="4:17" ht="28.8" x14ac:dyDescent="0.3">
      <c r="D922" s="34">
        <v>43077</v>
      </c>
      <c r="E922" s="30" t="s">
        <v>10892</v>
      </c>
      <c r="F922" s="31" t="s">
        <v>11174</v>
      </c>
      <c r="G922" s="32" t="s">
        <v>10883</v>
      </c>
      <c r="H922" s="35"/>
      <c r="I922" t="str">
        <f t="shared" si="14"/>
        <v>No</v>
      </c>
      <c r="Q922" s="1">
        <v>42925</v>
      </c>
    </row>
    <row r="923" spans="4:17" x14ac:dyDescent="0.3">
      <c r="D923" s="34">
        <v>43079</v>
      </c>
      <c r="E923" s="30" t="s">
        <v>10905</v>
      </c>
      <c r="F923" s="31" t="s">
        <v>11175</v>
      </c>
      <c r="G923" s="32" t="s">
        <v>10904</v>
      </c>
      <c r="H923" s="35" t="s">
        <v>8546</v>
      </c>
      <c r="I923" t="str">
        <f t="shared" si="14"/>
        <v>No</v>
      </c>
      <c r="Q923" s="1">
        <v>42926</v>
      </c>
    </row>
    <row r="924" spans="4:17" x14ac:dyDescent="0.3">
      <c r="D924" s="34">
        <v>43081</v>
      </c>
      <c r="E924" s="30" t="s">
        <v>10881</v>
      </c>
      <c r="F924" s="31" t="s">
        <v>11176</v>
      </c>
      <c r="G924" s="32" t="s">
        <v>10883</v>
      </c>
      <c r="H924" s="35"/>
      <c r="I924" t="str">
        <f t="shared" si="14"/>
        <v>No</v>
      </c>
      <c r="Q924" s="1">
        <v>42927</v>
      </c>
    </row>
    <row r="925" spans="4:17" x14ac:dyDescent="0.3">
      <c r="D925" s="34">
        <v>43082</v>
      </c>
      <c r="E925" s="30" t="s">
        <v>10884</v>
      </c>
      <c r="F925" s="31" t="s">
        <v>11170</v>
      </c>
      <c r="G925" s="32" t="s">
        <v>10875</v>
      </c>
      <c r="H925" s="35"/>
      <c r="I925" t="str">
        <f t="shared" si="14"/>
        <v>No</v>
      </c>
      <c r="Q925" s="1">
        <v>42928</v>
      </c>
    </row>
    <row r="926" spans="4:17" x14ac:dyDescent="0.3">
      <c r="D926" s="34">
        <v>43082</v>
      </c>
      <c r="E926" s="30" t="s">
        <v>10884</v>
      </c>
      <c r="F926" s="31" t="s">
        <v>11177</v>
      </c>
      <c r="G926" s="32" t="s">
        <v>10890</v>
      </c>
      <c r="H926" s="35"/>
      <c r="I926" t="str">
        <f t="shared" si="14"/>
        <v>No</v>
      </c>
      <c r="Q926" s="1">
        <v>42929</v>
      </c>
    </row>
    <row r="927" spans="4:17" x14ac:dyDescent="0.3">
      <c r="D927" s="34">
        <v>43084</v>
      </c>
      <c r="E927" s="30" t="s">
        <v>10892</v>
      </c>
      <c r="F927" s="31" t="s">
        <v>11179</v>
      </c>
      <c r="G927" s="32" t="s">
        <v>10890</v>
      </c>
      <c r="H927" s="35"/>
      <c r="I927" t="str">
        <f t="shared" si="14"/>
        <v>No</v>
      </c>
      <c r="Q927" s="1">
        <v>42930</v>
      </c>
    </row>
    <row r="928" spans="4:17" x14ac:dyDescent="0.3">
      <c r="D928" s="34">
        <v>43086</v>
      </c>
      <c r="E928" s="30" t="s">
        <v>10905</v>
      </c>
      <c r="F928" s="31" t="s">
        <v>11180</v>
      </c>
      <c r="G928" s="32" t="s">
        <v>10890</v>
      </c>
      <c r="H928" s="35"/>
      <c r="I928" t="str">
        <f t="shared" si="14"/>
        <v>No</v>
      </c>
      <c r="Q928" s="1">
        <v>42931</v>
      </c>
    </row>
    <row r="929" spans="4:17" x14ac:dyDescent="0.3">
      <c r="D929" s="34">
        <v>43086</v>
      </c>
      <c r="E929" s="30" t="s">
        <v>10905</v>
      </c>
      <c r="F929" s="31" t="s">
        <v>11181</v>
      </c>
      <c r="G929" s="32" t="s">
        <v>10890</v>
      </c>
      <c r="H929" s="35"/>
      <c r="I929" t="str">
        <f t="shared" si="14"/>
        <v>No</v>
      </c>
      <c r="Q929" s="1">
        <v>42932</v>
      </c>
    </row>
    <row r="930" spans="4:17" x14ac:dyDescent="0.3">
      <c r="D930" s="34">
        <v>43089</v>
      </c>
      <c r="E930" s="30" t="s">
        <v>10884</v>
      </c>
      <c r="F930" s="31" t="s">
        <v>11178</v>
      </c>
      <c r="G930" s="32" t="s">
        <v>10875</v>
      </c>
      <c r="H930" s="35"/>
      <c r="I930" t="str">
        <f t="shared" si="14"/>
        <v>No</v>
      </c>
      <c r="Q930" s="1">
        <v>42933</v>
      </c>
    </row>
    <row r="931" spans="4:17" x14ac:dyDescent="0.3">
      <c r="D931" s="34">
        <v>43090</v>
      </c>
      <c r="E931" s="30" t="s">
        <v>10873</v>
      </c>
      <c r="F931" s="31" t="s">
        <v>11182</v>
      </c>
      <c r="G931" s="32" t="s">
        <v>10959</v>
      </c>
      <c r="H931" s="35"/>
      <c r="I931" t="str">
        <f t="shared" si="14"/>
        <v>No</v>
      </c>
      <c r="Q931" s="1">
        <v>42934</v>
      </c>
    </row>
    <row r="932" spans="4:17" x14ac:dyDescent="0.3">
      <c r="D932" s="34">
        <v>43093</v>
      </c>
      <c r="E932" s="30" t="s">
        <v>10905</v>
      </c>
      <c r="F932" s="31" t="s">
        <v>11183</v>
      </c>
      <c r="G932" s="32" t="s">
        <v>10894</v>
      </c>
      <c r="H932" s="35" t="s">
        <v>11184</v>
      </c>
      <c r="I932" t="str">
        <f t="shared" si="14"/>
        <v>No</v>
      </c>
      <c r="Q932" s="1">
        <v>42935</v>
      </c>
    </row>
    <row r="933" spans="4:17" x14ac:dyDescent="0.3">
      <c r="D933" s="34">
        <v>43093</v>
      </c>
      <c r="E933" s="30" t="s">
        <v>10905</v>
      </c>
      <c r="F933" s="31" t="s">
        <v>11183</v>
      </c>
      <c r="G933" s="32" t="s">
        <v>10935</v>
      </c>
      <c r="H933" s="35"/>
      <c r="I933" t="str">
        <f t="shared" si="14"/>
        <v>No</v>
      </c>
      <c r="Q933" s="1">
        <v>42936</v>
      </c>
    </row>
    <row r="934" spans="4:17" x14ac:dyDescent="0.3">
      <c r="D934" s="34">
        <v>43094</v>
      </c>
      <c r="E934" s="30" t="s">
        <v>10895</v>
      </c>
      <c r="F934" s="31" t="s">
        <v>11187</v>
      </c>
      <c r="G934" s="32" t="s">
        <v>10877</v>
      </c>
      <c r="H934" s="35"/>
      <c r="I934" t="str">
        <f t="shared" si="14"/>
        <v>Yes</v>
      </c>
      <c r="Q934" s="1">
        <v>42937</v>
      </c>
    </row>
    <row r="935" spans="4:17" x14ac:dyDescent="0.3">
      <c r="D935" s="34">
        <v>43094</v>
      </c>
      <c r="E935" s="30" t="s">
        <v>10895</v>
      </c>
      <c r="F935" s="31" t="s">
        <v>11187</v>
      </c>
      <c r="G935" s="32" t="s">
        <v>10894</v>
      </c>
      <c r="H935" s="35" t="s">
        <v>11188</v>
      </c>
      <c r="I935" t="str">
        <f t="shared" si="14"/>
        <v>Yes</v>
      </c>
      <c r="Q935" s="1">
        <v>42938</v>
      </c>
    </row>
    <row r="936" spans="4:17" x14ac:dyDescent="0.3">
      <c r="D936" s="34">
        <v>43094</v>
      </c>
      <c r="E936" s="30" t="s">
        <v>10895</v>
      </c>
      <c r="F936" s="31" t="s">
        <v>11216</v>
      </c>
      <c r="G936" s="32" t="s">
        <v>10894</v>
      </c>
      <c r="H936" s="35" t="s">
        <v>11184</v>
      </c>
      <c r="I936" t="str">
        <f t="shared" si="14"/>
        <v>Yes</v>
      </c>
      <c r="Q936" s="1">
        <v>42939</v>
      </c>
    </row>
    <row r="937" spans="4:17" x14ac:dyDescent="0.3">
      <c r="D937" s="34">
        <v>43095</v>
      </c>
      <c r="E937" s="30" t="s">
        <v>10881</v>
      </c>
      <c r="F937" s="31" t="s">
        <v>11189</v>
      </c>
      <c r="G937" s="32" t="s">
        <v>10890</v>
      </c>
      <c r="H937" s="35"/>
      <c r="I937" t="str">
        <f t="shared" si="14"/>
        <v>No</v>
      </c>
      <c r="Q937" s="1">
        <v>42940</v>
      </c>
    </row>
    <row r="938" spans="4:17" x14ac:dyDescent="0.3">
      <c r="D938" s="34">
        <v>43095</v>
      </c>
      <c r="E938" s="30" t="s">
        <v>10881</v>
      </c>
      <c r="F938" s="31" t="s">
        <v>11190</v>
      </c>
      <c r="G938" s="32" t="s">
        <v>10894</v>
      </c>
      <c r="H938" s="35" t="s">
        <v>11220</v>
      </c>
      <c r="I938" t="str">
        <f t="shared" si="14"/>
        <v>No</v>
      </c>
      <c r="Q938" s="1">
        <v>42941</v>
      </c>
    </row>
    <row r="939" spans="4:17" x14ac:dyDescent="0.3">
      <c r="D939" s="34">
        <v>43095</v>
      </c>
      <c r="E939" s="30" t="s">
        <v>10881</v>
      </c>
      <c r="F939" s="31" t="s">
        <v>11185</v>
      </c>
      <c r="G939" s="32" t="s">
        <v>10894</v>
      </c>
      <c r="H939" s="35" t="s">
        <v>11186</v>
      </c>
      <c r="I939" t="str">
        <f t="shared" si="14"/>
        <v>No</v>
      </c>
      <c r="Q939" s="1">
        <v>42942</v>
      </c>
    </row>
    <row r="940" spans="4:17" x14ac:dyDescent="0.3">
      <c r="D940" s="34">
        <v>43097</v>
      </c>
      <c r="E940" s="30" t="s">
        <v>10873</v>
      </c>
      <c r="F940" s="31" t="s">
        <v>10874</v>
      </c>
      <c r="G940" s="32" t="s">
        <v>10875</v>
      </c>
      <c r="H940" s="35"/>
      <c r="I940" t="str">
        <f t="shared" si="14"/>
        <v>No</v>
      </c>
      <c r="Q940" s="1">
        <v>42943</v>
      </c>
    </row>
    <row r="941" spans="4:17" x14ac:dyDescent="0.3">
      <c r="D941" s="34">
        <v>43100</v>
      </c>
      <c r="E941" s="30" t="s">
        <v>10905</v>
      </c>
      <c r="F941" s="31" t="s">
        <v>11192</v>
      </c>
      <c r="G941" s="32" t="s">
        <v>10894</v>
      </c>
      <c r="H941" s="35" t="s">
        <v>11193</v>
      </c>
      <c r="I941" t="str">
        <f t="shared" si="14"/>
        <v>No</v>
      </c>
      <c r="Q941" s="1">
        <v>42944</v>
      </c>
    </row>
    <row r="942" spans="4:17" x14ac:dyDescent="0.3">
      <c r="D942" s="34">
        <v>43100</v>
      </c>
      <c r="E942" s="30" t="s">
        <v>10905</v>
      </c>
      <c r="F942" s="31" t="s">
        <v>11192</v>
      </c>
      <c r="G942" s="32" t="s">
        <v>10890</v>
      </c>
      <c r="H942" s="35"/>
      <c r="I942" t="str">
        <f t="shared" si="14"/>
        <v>No</v>
      </c>
      <c r="Q942" s="1">
        <v>42945</v>
      </c>
    </row>
    <row r="943" spans="4:17" x14ac:dyDescent="0.3">
      <c r="D943" s="34">
        <v>43101</v>
      </c>
      <c r="E943" s="30" t="s">
        <v>10895</v>
      </c>
      <c r="F943" s="31" t="s">
        <v>10876</v>
      </c>
      <c r="G943" s="32" t="s">
        <v>10877</v>
      </c>
      <c r="H943" s="35"/>
      <c r="I943" t="str">
        <f t="shared" si="14"/>
        <v>Yes</v>
      </c>
      <c r="Q943" s="1">
        <v>42946</v>
      </c>
    </row>
    <row r="944" spans="4:17" x14ac:dyDescent="0.3">
      <c r="D944" s="34">
        <v>43101</v>
      </c>
      <c r="E944" s="30" t="s">
        <v>10895</v>
      </c>
      <c r="F944" s="31" t="s">
        <v>11221</v>
      </c>
      <c r="G944" s="32" t="s">
        <v>10894</v>
      </c>
      <c r="H944" s="35" t="s">
        <v>11193</v>
      </c>
      <c r="I944" t="str">
        <f t="shared" si="14"/>
        <v>Yes</v>
      </c>
      <c r="Q944" s="1">
        <v>42947</v>
      </c>
    </row>
    <row r="945" spans="4:17" x14ac:dyDescent="0.3">
      <c r="D945" s="34">
        <v>43106</v>
      </c>
      <c r="E945" s="30" t="s">
        <v>10878</v>
      </c>
      <c r="F945" s="31" t="s">
        <v>10882</v>
      </c>
      <c r="G945" s="32" t="s">
        <v>10883</v>
      </c>
      <c r="H945" s="35"/>
      <c r="I945" t="str">
        <f t="shared" si="14"/>
        <v>No</v>
      </c>
      <c r="Q945" s="1">
        <v>42948</v>
      </c>
    </row>
    <row r="946" spans="4:17" x14ac:dyDescent="0.3">
      <c r="D946" s="34">
        <v>43107</v>
      </c>
      <c r="E946" s="30" t="s">
        <v>10905</v>
      </c>
      <c r="F946" s="31" t="s">
        <v>10885</v>
      </c>
      <c r="G946" s="32" t="s">
        <v>10886</v>
      </c>
      <c r="H946" s="35"/>
      <c r="I946" t="str">
        <f t="shared" si="14"/>
        <v>No</v>
      </c>
      <c r="Q946" s="1">
        <v>42949</v>
      </c>
    </row>
    <row r="947" spans="4:17" x14ac:dyDescent="0.3">
      <c r="D947" s="34">
        <v>43108</v>
      </c>
      <c r="E947" s="30" t="s">
        <v>10895</v>
      </c>
      <c r="F947" s="31" t="s">
        <v>10887</v>
      </c>
      <c r="G947" s="32" t="s">
        <v>10888</v>
      </c>
      <c r="H947" s="35" t="s">
        <v>734</v>
      </c>
      <c r="I947" t="str">
        <f t="shared" si="14"/>
        <v>No</v>
      </c>
      <c r="Q947" s="1">
        <v>42950</v>
      </c>
    </row>
    <row r="948" spans="4:17" x14ac:dyDescent="0.3">
      <c r="D948" s="34">
        <v>43112</v>
      </c>
      <c r="E948" s="30" t="s">
        <v>10892</v>
      </c>
      <c r="F948" s="31" t="s">
        <v>10893</v>
      </c>
      <c r="G948" s="32" t="s">
        <v>10894</v>
      </c>
      <c r="H948" s="35" t="s">
        <v>315</v>
      </c>
      <c r="I948" t="str">
        <f t="shared" si="14"/>
        <v>No</v>
      </c>
      <c r="Q948" s="1">
        <v>42951</v>
      </c>
    </row>
    <row r="949" spans="4:17" x14ac:dyDescent="0.3">
      <c r="D949" s="34">
        <v>43113</v>
      </c>
      <c r="E949" s="30" t="s">
        <v>10878</v>
      </c>
      <c r="F949" s="31" t="s">
        <v>10889</v>
      </c>
      <c r="G949" s="32" t="s">
        <v>10890</v>
      </c>
      <c r="H949" s="35"/>
      <c r="I949" t="str">
        <f t="shared" si="14"/>
        <v>No</v>
      </c>
      <c r="Q949" s="1">
        <v>42952</v>
      </c>
    </row>
    <row r="950" spans="4:17" x14ac:dyDescent="0.3">
      <c r="D950" s="34">
        <v>43114</v>
      </c>
      <c r="E950" s="30" t="s">
        <v>10905</v>
      </c>
      <c r="F950" s="31" t="s">
        <v>10891</v>
      </c>
      <c r="G950" s="32" t="s">
        <v>10886</v>
      </c>
      <c r="H950" s="35"/>
      <c r="I950" t="str">
        <f t="shared" si="14"/>
        <v>No</v>
      </c>
      <c r="Q950" s="1">
        <v>42953</v>
      </c>
    </row>
    <row r="951" spans="4:17" x14ac:dyDescent="0.3">
      <c r="D951" s="34">
        <v>43115</v>
      </c>
      <c r="E951" s="30" t="s">
        <v>10895</v>
      </c>
      <c r="F951" s="31" t="s">
        <v>10896</v>
      </c>
      <c r="G951" s="32" t="s">
        <v>10877</v>
      </c>
      <c r="H951" s="35"/>
      <c r="I951" t="str">
        <f t="shared" si="14"/>
        <v>Yes</v>
      </c>
      <c r="Q951" s="1">
        <v>42954</v>
      </c>
    </row>
    <row r="952" spans="4:17" x14ac:dyDescent="0.3">
      <c r="D952" s="34">
        <v>43115</v>
      </c>
      <c r="E952" s="30" t="s">
        <v>10895</v>
      </c>
      <c r="F952" s="31" t="s">
        <v>10897</v>
      </c>
      <c r="G952" s="32" t="s">
        <v>10894</v>
      </c>
      <c r="H952" s="35" t="s">
        <v>11232</v>
      </c>
      <c r="I952" t="str">
        <f t="shared" si="14"/>
        <v>Yes</v>
      </c>
      <c r="Q952" s="1">
        <v>42955</v>
      </c>
    </row>
    <row r="953" spans="4:17" x14ac:dyDescent="0.3">
      <c r="D953" s="34">
        <v>43115</v>
      </c>
      <c r="E953" s="30" t="s">
        <v>10895</v>
      </c>
      <c r="F953" s="31" t="s">
        <v>10900</v>
      </c>
      <c r="G953" s="32" t="s">
        <v>10894</v>
      </c>
      <c r="H953" s="35" t="s">
        <v>6264</v>
      </c>
      <c r="I953" t="str">
        <f t="shared" si="14"/>
        <v>Yes</v>
      </c>
      <c r="Q953" s="1">
        <v>42956</v>
      </c>
    </row>
    <row r="954" spans="4:17" x14ac:dyDescent="0.3">
      <c r="D954" s="34">
        <v>43115</v>
      </c>
      <c r="E954" s="30" t="s">
        <v>10895</v>
      </c>
      <c r="F954" s="31" t="s">
        <v>10901</v>
      </c>
      <c r="G954" s="32" t="s">
        <v>10894</v>
      </c>
      <c r="H954" s="35" t="s">
        <v>10902</v>
      </c>
      <c r="I954" t="str">
        <f t="shared" si="14"/>
        <v>Yes</v>
      </c>
      <c r="Q954" s="1">
        <v>42957</v>
      </c>
    </row>
    <row r="955" spans="4:17" x14ac:dyDescent="0.3">
      <c r="D955" s="34">
        <v>43119</v>
      </c>
      <c r="E955" s="30" t="s">
        <v>10892</v>
      </c>
      <c r="F955" s="31" t="s">
        <v>10897</v>
      </c>
      <c r="G955" s="32" t="s">
        <v>10888</v>
      </c>
      <c r="H955" s="35" t="s">
        <v>50</v>
      </c>
      <c r="I955" t="str">
        <f t="shared" si="14"/>
        <v>No</v>
      </c>
      <c r="Q955" s="1">
        <v>42958</v>
      </c>
    </row>
    <row r="956" spans="4:17" x14ac:dyDescent="0.3">
      <c r="D956" s="34">
        <v>43119</v>
      </c>
      <c r="E956" s="30" t="s">
        <v>10892</v>
      </c>
      <c r="F956" s="31" t="s">
        <v>10894</v>
      </c>
      <c r="G956" s="32" t="s">
        <v>10904</v>
      </c>
      <c r="H956" s="35" t="s">
        <v>1271</v>
      </c>
      <c r="I956" t="str">
        <f t="shared" si="14"/>
        <v>No</v>
      </c>
      <c r="Q956" s="1">
        <v>42959</v>
      </c>
    </row>
    <row r="957" spans="4:17" x14ac:dyDescent="0.3">
      <c r="D957" s="34">
        <v>43119</v>
      </c>
      <c r="E957" s="30" t="s">
        <v>10892</v>
      </c>
      <c r="F957" s="31" t="s">
        <v>10899</v>
      </c>
      <c r="G957" s="32" t="s">
        <v>10894</v>
      </c>
      <c r="H957" s="35" t="s">
        <v>100</v>
      </c>
      <c r="I957" t="str">
        <f t="shared" si="14"/>
        <v>No</v>
      </c>
      <c r="Q957" s="1">
        <v>42960</v>
      </c>
    </row>
    <row r="958" spans="4:17" x14ac:dyDescent="0.3">
      <c r="D958" s="34">
        <v>43129</v>
      </c>
      <c r="E958" s="30" t="s">
        <v>10895</v>
      </c>
      <c r="F958" s="31" t="s">
        <v>10903</v>
      </c>
      <c r="G958" s="32" t="s">
        <v>10904</v>
      </c>
      <c r="H958" s="35" t="s">
        <v>4535</v>
      </c>
      <c r="I958" t="str">
        <f t="shared" si="14"/>
        <v>No</v>
      </c>
      <c r="Q958" s="1">
        <v>42961</v>
      </c>
    </row>
    <row r="959" spans="4:17" x14ac:dyDescent="0.3">
      <c r="D959" s="34">
        <v>43131</v>
      </c>
      <c r="E959" s="30" t="s">
        <v>10884</v>
      </c>
      <c r="F959" s="31" t="s">
        <v>10912</v>
      </c>
      <c r="G959" s="32" t="s">
        <v>10875</v>
      </c>
      <c r="H959" s="35"/>
      <c r="I959" t="str">
        <f t="shared" si="14"/>
        <v>No</v>
      </c>
      <c r="Q959" s="1">
        <v>42962</v>
      </c>
    </row>
    <row r="960" spans="4:17" x14ac:dyDescent="0.3">
      <c r="D960" s="34">
        <v>43132</v>
      </c>
      <c r="E960" s="30" t="s">
        <v>10873</v>
      </c>
      <c r="F960" s="31" t="s">
        <v>10906</v>
      </c>
      <c r="G960" s="32" t="s">
        <v>10890</v>
      </c>
      <c r="H960" s="35"/>
      <c r="I960" t="str">
        <f t="shared" si="14"/>
        <v>No</v>
      </c>
      <c r="Q960" s="1">
        <v>42963</v>
      </c>
    </row>
    <row r="961" spans="4:17" ht="20.399999999999999" x14ac:dyDescent="0.3">
      <c r="D961" s="34">
        <v>43132</v>
      </c>
      <c r="E961" s="30" t="s">
        <v>10873</v>
      </c>
      <c r="F961" s="31" t="s">
        <v>10909</v>
      </c>
      <c r="G961" s="32" t="s">
        <v>10910</v>
      </c>
      <c r="H961" s="35"/>
      <c r="I961" t="str">
        <f t="shared" si="14"/>
        <v>No</v>
      </c>
      <c r="Q961" s="1">
        <v>42964</v>
      </c>
    </row>
    <row r="962" spans="4:17" x14ac:dyDescent="0.3">
      <c r="D962" s="34">
        <v>43133</v>
      </c>
      <c r="E962" s="30" t="s">
        <v>10892</v>
      </c>
      <c r="F962" s="31" t="s">
        <v>10911</v>
      </c>
      <c r="G962" s="32" t="s">
        <v>10890</v>
      </c>
      <c r="H962" s="35"/>
      <c r="I962" t="str">
        <f t="shared" si="14"/>
        <v>No</v>
      </c>
      <c r="Q962" s="1">
        <v>42965</v>
      </c>
    </row>
    <row r="963" spans="4:17" x14ac:dyDescent="0.3">
      <c r="D963" s="34">
        <v>43133</v>
      </c>
      <c r="E963" s="30" t="s">
        <v>10892</v>
      </c>
      <c r="F963" s="31" t="s">
        <v>10918</v>
      </c>
      <c r="G963" s="32" t="s">
        <v>10890</v>
      </c>
      <c r="H963" s="35"/>
      <c r="I963" t="str">
        <f t="shared" ref="I963:I1026" si="15">_xlfn.XLOOKUP(D963,$J$2:$J$48,$O$2:$O$48,"No")</f>
        <v>No</v>
      </c>
      <c r="Q963" s="1">
        <v>42966</v>
      </c>
    </row>
    <row r="964" spans="4:17" x14ac:dyDescent="0.3">
      <c r="D964" s="34">
        <v>43135</v>
      </c>
      <c r="E964" s="30" t="s">
        <v>10905</v>
      </c>
      <c r="F964" s="31" t="s">
        <v>10913</v>
      </c>
      <c r="G964" s="32" t="s">
        <v>10914</v>
      </c>
      <c r="H964" s="35" t="s">
        <v>10915</v>
      </c>
      <c r="I964" t="str">
        <f t="shared" si="15"/>
        <v>No</v>
      </c>
      <c r="Q964" s="1">
        <v>42967</v>
      </c>
    </row>
    <row r="965" spans="4:17" x14ac:dyDescent="0.3">
      <c r="D965" s="34">
        <v>43135</v>
      </c>
      <c r="E965" s="30" t="s">
        <v>10905</v>
      </c>
      <c r="F965" s="31" t="s">
        <v>10913</v>
      </c>
      <c r="G965" s="32" t="s">
        <v>10904</v>
      </c>
      <c r="H965" s="35" t="s">
        <v>263</v>
      </c>
      <c r="I965" t="str">
        <f t="shared" si="15"/>
        <v>No</v>
      </c>
      <c r="Q965" s="1">
        <v>42968</v>
      </c>
    </row>
    <row r="966" spans="4:17" x14ac:dyDescent="0.3">
      <c r="D966" s="34">
        <v>43135</v>
      </c>
      <c r="E966" s="30" t="s">
        <v>10905</v>
      </c>
      <c r="F966" s="31" t="s">
        <v>10907</v>
      </c>
      <c r="G966" s="32" t="s">
        <v>10908</v>
      </c>
      <c r="H966" s="35"/>
      <c r="I966" t="str">
        <f t="shared" si="15"/>
        <v>No</v>
      </c>
      <c r="Q966" s="1">
        <v>42969</v>
      </c>
    </row>
    <row r="967" spans="4:17" x14ac:dyDescent="0.3">
      <c r="D967" s="34">
        <v>43137</v>
      </c>
      <c r="E967" s="30" t="s">
        <v>10881</v>
      </c>
      <c r="F967" s="31" t="s">
        <v>10917</v>
      </c>
      <c r="G967" s="32" t="s">
        <v>10904</v>
      </c>
      <c r="H967" s="35" t="s">
        <v>39</v>
      </c>
      <c r="I967" t="str">
        <f t="shared" si="15"/>
        <v>No</v>
      </c>
      <c r="Q967" s="1">
        <v>42970</v>
      </c>
    </row>
    <row r="968" spans="4:17" ht="28.8" x14ac:dyDescent="0.3">
      <c r="D968" s="34">
        <v>43138</v>
      </c>
      <c r="E968" s="30" t="s">
        <v>10884</v>
      </c>
      <c r="F968" s="31" t="s">
        <v>10916</v>
      </c>
      <c r="G968" s="32" t="s">
        <v>10890</v>
      </c>
      <c r="H968" s="35"/>
      <c r="I968" t="str">
        <f t="shared" si="15"/>
        <v>No</v>
      </c>
      <c r="Q968" s="1">
        <v>42971</v>
      </c>
    </row>
    <row r="969" spans="4:17" x14ac:dyDescent="0.3">
      <c r="D969" s="34">
        <v>43143</v>
      </c>
      <c r="E969" s="30" t="s">
        <v>10895</v>
      </c>
      <c r="F969" s="31" t="s">
        <v>10919</v>
      </c>
      <c r="G969" s="32" t="s">
        <v>10894</v>
      </c>
      <c r="H969" s="35" t="s">
        <v>10920</v>
      </c>
      <c r="I969" t="str">
        <f t="shared" si="15"/>
        <v>No</v>
      </c>
      <c r="Q969" s="1">
        <v>42972</v>
      </c>
    </row>
    <row r="970" spans="4:17" x14ac:dyDescent="0.3">
      <c r="D970" s="34">
        <v>43143</v>
      </c>
      <c r="E970" s="30" t="s">
        <v>10895</v>
      </c>
      <c r="F970" s="31" t="s">
        <v>10919</v>
      </c>
      <c r="G970" s="32" t="s">
        <v>10888</v>
      </c>
      <c r="H970" s="35" t="s">
        <v>50</v>
      </c>
      <c r="I970" t="str">
        <f t="shared" si="15"/>
        <v>No</v>
      </c>
      <c r="Q970" s="1">
        <v>42973</v>
      </c>
    </row>
    <row r="971" spans="4:17" x14ac:dyDescent="0.3">
      <c r="D971" s="34">
        <v>43143</v>
      </c>
      <c r="E971" s="30" t="s">
        <v>10895</v>
      </c>
      <c r="F971" s="31" t="s">
        <v>10921</v>
      </c>
      <c r="G971" s="32" t="s">
        <v>10904</v>
      </c>
      <c r="H971" s="35" t="s">
        <v>1271</v>
      </c>
      <c r="I971" t="str">
        <f t="shared" si="15"/>
        <v>No</v>
      </c>
      <c r="Q971" s="1">
        <v>42974</v>
      </c>
    </row>
    <row r="972" spans="4:17" x14ac:dyDescent="0.3">
      <c r="D972" s="34">
        <v>43144</v>
      </c>
      <c r="E972" s="30" t="s">
        <v>10881</v>
      </c>
      <c r="F972" s="31" t="s">
        <v>10926</v>
      </c>
      <c r="G972" s="32" t="s">
        <v>10927</v>
      </c>
      <c r="H972" s="35"/>
      <c r="I972" t="str">
        <f t="shared" si="15"/>
        <v>No</v>
      </c>
      <c r="Q972" s="1">
        <v>42975</v>
      </c>
    </row>
    <row r="973" spans="4:17" x14ac:dyDescent="0.3">
      <c r="D973" s="34">
        <v>43144</v>
      </c>
      <c r="E973" s="30" t="s">
        <v>10881</v>
      </c>
      <c r="F973" s="31" t="s">
        <v>10934</v>
      </c>
      <c r="G973" s="32" t="s">
        <v>10894</v>
      </c>
      <c r="H973" s="35" t="s">
        <v>11194</v>
      </c>
      <c r="I973" t="str">
        <f t="shared" si="15"/>
        <v>No</v>
      </c>
      <c r="Q973" s="1">
        <v>42976</v>
      </c>
    </row>
    <row r="974" spans="4:17" x14ac:dyDescent="0.3">
      <c r="D974" s="34">
        <v>43144</v>
      </c>
      <c r="E974" s="30" t="s">
        <v>10881</v>
      </c>
      <c r="F974" s="31" t="s">
        <v>10934</v>
      </c>
      <c r="G974" s="32" t="s">
        <v>10935</v>
      </c>
      <c r="H974" s="35"/>
      <c r="I974" t="str">
        <f t="shared" si="15"/>
        <v>No</v>
      </c>
      <c r="Q974" s="1">
        <v>42977</v>
      </c>
    </row>
    <row r="975" spans="4:17" x14ac:dyDescent="0.3">
      <c r="D975" s="34">
        <v>43145</v>
      </c>
      <c r="E975" s="30" t="s">
        <v>10884</v>
      </c>
      <c r="F975" s="31" t="s">
        <v>10937</v>
      </c>
      <c r="G975" s="32" t="s">
        <v>10883</v>
      </c>
      <c r="H975" s="35"/>
      <c r="I975" t="str">
        <f t="shared" si="15"/>
        <v>No</v>
      </c>
      <c r="Q975" s="1">
        <v>42978</v>
      </c>
    </row>
    <row r="976" spans="4:17" x14ac:dyDescent="0.3">
      <c r="D976" s="34">
        <v>43145</v>
      </c>
      <c r="E976" s="30" t="s">
        <v>10884</v>
      </c>
      <c r="F976" s="31" t="s">
        <v>10922</v>
      </c>
      <c r="G976" s="32" t="s">
        <v>10890</v>
      </c>
      <c r="H976" s="35"/>
      <c r="I976" t="str">
        <f t="shared" si="15"/>
        <v>No</v>
      </c>
      <c r="Q976" s="1">
        <v>42979</v>
      </c>
    </row>
    <row r="977" spans="4:17" x14ac:dyDescent="0.3">
      <c r="D977" s="34">
        <v>43145</v>
      </c>
      <c r="E977" s="30" t="s">
        <v>10884</v>
      </c>
      <c r="F977" s="31" t="s">
        <v>10923</v>
      </c>
      <c r="G977" s="32" t="s">
        <v>10914</v>
      </c>
      <c r="H977" s="35" t="s">
        <v>306</v>
      </c>
      <c r="I977" t="str">
        <f t="shared" si="15"/>
        <v>No</v>
      </c>
      <c r="Q977" s="1">
        <v>42980</v>
      </c>
    </row>
    <row r="978" spans="4:17" x14ac:dyDescent="0.3">
      <c r="D978" s="34">
        <v>43146</v>
      </c>
      <c r="E978" s="30" t="s">
        <v>10873</v>
      </c>
      <c r="F978" s="31" t="s">
        <v>10924</v>
      </c>
      <c r="G978" s="32" t="s">
        <v>10904</v>
      </c>
      <c r="H978" s="35" t="s">
        <v>11233</v>
      </c>
      <c r="I978" t="str">
        <f t="shared" si="15"/>
        <v>No</v>
      </c>
      <c r="Q978" s="1">
        <v>42981</v>
      </c>
    </row>
    <row r="979" spans="4:17" x14ac:dyDescent="0.3">
      <c r="D979" s="34">
        <v>43147</v>
      </c>
      <c r="E979" s="30" t="s">
        <v>10892</v>
      </c>
      <c r="F979" s="31" t="s">
        <v>10938</v>
      </c>
      <c r="G979" s="32" t="s">
        <v>10890</v>
      </c>
      <c r="H979" s="35"/>
      <c r="I979" t="str">
        <f t="shared" si="15"/>
        <v>No</v>
      </c>
      <c r="Q979" s="1">
        <v>42982</v>
      </c>
    </row>
    <row r="980" spans="4:17" x14ac:dyDescent="0.3">
      <c r="D980" s="34">
        <v>43147</v>
      </c>
      <c r="E980" s="30" t="s">
        <v>10892</v>
      </c>
      <c r="F980" s="31" t="s">
        <v>10932</v>
      </c>
      <c r="G980" s="32" t="s">
        <v>10904</v>
      </c>
      <c r="H980" s="35" t="s">
        <v>10933</v>
      </c>
      <c r="I980" t="str">
        <f t="shared" si="15"/>
        <v>No</v>
      </c>
      <c r="Q980" s="1">
        <v>42983</v>
      </c>
    </row>
    <row r="981" spans="4:17" x14ac:dyDescent="0.3">
      <c r="D981" s="34">
        <v>43150</v>
      </c>
      <c r="E981" s="30" t="s">
        <v>10895</v>
      </c>
      <c r="F981" s="31" t="s">
        <v>10928</v>
      </c>
      <c r="G981" s="32" t="s">
        <v>10877</v>
      </c>
      <c r="H981" s="35"/>
      <c r="I981" t="str">
        <f t="shared" si="15"/>
        <v>Yes</v>
      </c>
      <c r="Q981" s="1">
        <v>42984</v>
      </c>
    </row>
    <row r="982" spans="4:17" ht="30.6" x14ac:dyDescent="0.3">
      <c r="D982" s="34">
        <v>43150</v>
      </c>
      <c r="E982" s="30" t="s">
        <v>10895</v>
      </c>
      <c r="F982" s="31" t="s">
        <v>10928</v>
      </c>
      <c r="G982" s="32" t="s">
        <v>10894</v>
      </c>
      <c r="H982" s="35" t="s">
        <v>10929</v>
      </c>
      <c r="I982" t="str">
        <f t="shared" si="15"/>
        <v>Yes</v>
      </c>
      <c r="Q982" s="1">
        <v>42985</v>
      </c>
    </row>
    <row r="983" spans="4:17" x14ac:dyDescent="0.3">
      <c r="D983" s="34">
        <v>43150</v>
      </c>
      <c r="E983" s="30" t="s">
        <v>10895</v>
      </c>
      <c r="F983" s="31" t="s">
        <v>10928</v>
      </c>
      <c r="G983" s="32" t="s">
        <v>10888</v>
      </c>
      <c r="H983" s="35" t="s">
        <v>10930</v>
      </c>
      <c r="I983" t="str">
        <f t="shared" si="15"/>
        <v>Yes</v>
      </c>
      <c r="Q983" s="1">
        <v>42986</v>
      </c>
    </row>
    <row r="984" spans="4:17" x14ac:dyDescent="0.3">
      <c r="D984" s="34">
        <v>43150</v>
      </c>
      <c r="E984" s="30" t="s">
        <v>10895</v>
      </c>
      <c r="F984" s="31" t="s">
        <v>10931</v>
      </c>
      <c r="G984" s="32" t="s">
        <v>10894</v>
      </c>
      <c r="H984" s="35" t="s">
        <v>1708</v>
      </c>
      <c r="I984" t="str">
        <f t="shared" si="15"/>
        <v>Yes</v>
      </c>
      <c r="Q984" s="1">
        <v>42987</v>
      </c>
    </row>
    <row r="985" spans="4:17" ht="28.8" x14ac:dyDescent="0.3">
      <c r="D985" s="34">
        <v>43156</v>
      </c>
      <c r="E985" s="30" t="s">
        <v>10905</v>
      </c>
      <c r="F985" s="31" t="s">
        <v>10939</v>
      </c>
      <c r="G985" s="32" t="s">
        <v>10904</v>
      </c>
      <c r="H985" s="35" t="s">
        <v>315</v>
      </c>
      <c r="I985" t="str">
        <f t="shared" si="15"/>
        <v>No</v>
      </c>
      <c r="Q985" s="1">
        <v>42988</v>
      </c>
    </row>
    <row r="986" spans="4:17" x14ac:dyDescent="0.3">
      <c r="D986" s="34">
        <v>43156</v>
      </c>
      <c r="E986" s="30" t="s">
        <v>10905</v>
      </c>
      <c r="F986" s="31" t="s">
        <v>10940</v>
      </c>
      <c r="G986" s="32" t="s">
        <v>10904</v>
      </c>
      <c r="H986" s="35" t="s">
        <v>250</v>
      </c>
      <c r="I986" t="str">
        <f t="shared" si="15"/>
        <v>No</v>
      </c>
      <c r="Q986" s="1">
        <v>42989</v>
      </c>
    </row>
    <row r="987" spans="4:17" x14ac:dyDescent="0.3">
      <c r="D987" s="34">
        <v>43159</v>
      </c>
      <c r="E987" s="30" t="s">
        <v>10884</v>
      </c>
      <c r="F987" s="31" t="s">
        <v>10941</v>
      </c>
      <c r="G987" s="32" t="s">
        <v>10914</v>
      </c>
      <c r="H987" s="35" t="s">
        <v>416</v>
      </c>
      <c r="I987" t="str">
        <f t="shared" si="15"/>
        <v>No</v>
      </c>
      <c r="Q987" s="1">
        <v>42990</v>
      </c>
    </row>
    <row r="988" spans="4:17" x14ac:dyDescent="0.3">
      <c r="D988" s="34">
        <v>43160</v>
      </c>
      <c r="E988" s="30" t="s">
        <v>10873</v>
      </c>
      <c r="F988" s="31" t="s">
        <v>10951</v>
      </c>
      <c r="G988" s="32" t="s">
        <v>10875</v>
      </c>
      <c r="H988" s="35"/>
      <c r="I988" t="str">
        <f t="shared" si="15"/>
        <v>No</v>
      </c>
      <c r="Q988" s="1">
        <v>42991</v>
      </c>
    </row>
    <row r="989" spans="4:17" x14ac:dyDescent="0.3">
      <c r="D989" s="34">
        <v>43160</v>
      </c>
      <c r="E989" s="30" t="s">
        <v>10873</v>
      </c>
      <c r="F989" s="31" t="s">
        <v>10942</v>
      </c>
      <c r="G989" s="32" t="s">
        <v>10935</v>
      </c>
      <c r="H989" s="35"/>
      <c r="I989" t="str">
        <f t="shared" si="15"/>
        <v>No</v>
      </c>
      <c r="Q989" s="1">
        <v>42992</v>
      </c>
    </row>
    <row r="990" spans="4:17" ht="28.8" x14ac:dyDescent="0.3">
      <c r="D990" s="34">
        <v>43160</v>
      </c>
      <c r="E990" s="30" t="s">
        <v>10873</v>
      </c>
      <c r="F990" s="31" t="s">
        <v>10943</v>
      </c>
      <c r="G990" s="32" t="s">
        <v>10910</v>
      </c>
      <c r="H990" s="35"/>
      <c r="I990" t="str">
        <f t="shared" si="15"/>
        <v>No</v>
      </c>
      <c r="Q990" s="1">
        <v>42993</v>
      </c>
    </row>
    <row r="991" spans="4:17" ht="28.8" x14ac:dyDescent="0.3">
      <c r="D991" s="34">
        <v>43160</v>
      </c>
      <c r="E991" s="30" t="s">
        <v>10873</v>
      </c>
      <c r="F991" s="31" t="s">
        <v>10944</v>
      </c>
      <c r="G991" s="32" t="s">
        <v>10910</v>
      </c>
      <c r="H991" s="35"/>
      <c r="I991" t="str">
        <f t="shared" si="15"/>
        <v>No</v>
      </c>
      <c r="Q991" s="1">
        <v>42994</v>
      </c>
    </row>
    <row r="992" spans="4:17" x14ac:dyDescent="0.3">
      <c r="D992" s="34">
        <v>43161</v>
      </c>
      <c r="E992" s="30" t="s">
        <v>10892</v>
      </c>
      <c r="F992" s="31" t="s">
        <v>10950</v>
      </c>
      <c r="G992" s="32" t="s">
        <v>10927</v>
      </c>
      <c r="H992" s="35"/>
      <c r="I992" t="str">
        <f t="shared" si="15"/>
        <v>No</v>
      </c>
      <c r="Q992" s="1">
        <v>42995</v>
      </c>
    </row>
    <row r="993" spans="4:17" x14ac:dyDescent="0.3">
      <c r="D993" s="34">
        <v>43161</v>
      </c>
      <c r="E993" s="30" t="s">
        <v>10892</v>
      </c>
      <c r="F993" s="31" t="s">
        <v>10945</v>
      </c>
      <c r="G993" s="32" t="s">
        <v>10894</v>
      </c>
      <c r="H993" s="35" t="s">
        <v>100</v>
      </c>
      <c r="I993" t="str">
        <f t="shared" si="15"/>
        <v>No</v>
      </c>
      <c r="Q993" s="1">
        <v>42996</v>
      </c>
    </row>
    <row r="994" spans="4:17" x14ac:dyDescent="0.3">
      <c r="D994" s="34">
        <v>43161</v>
      </c>
      <c r="E994" s="30" t="s">
        <v>10892</v>
      </c>
      <c r="F994" s="31" t="s">
        <v>10948</v>
      </c>
      <c r="G994" s="32" t="s">
        <v>10890</v>
      </c>
      <c r="H994" s="35"/>
      <c r="I994" t="str">
        <f t="shared" si="15"/>
        <v>No</v>
      </c>
      <c r="Q994" s="1">
        <v>42997</v>
      </c>
    </row>
    <row r="995" spans="4:17" x14ac:dyDescent="0.3">
      <c r="D995" s="34">
        <v>43161</v>
      </c>
      <c r="E995" s="30" t="s">
        <v>10892</v>
      </c>
      <c r="F995" s="31" t="s">
        <v>10952</v>
      </c>
      <c r="G995" s="32" t="s">
        <v>10890</v>
      </c>
      <c r="H995" s="35"/>
      <c r="I995" t="str">
        <f t="shared" si="15"/>
        <v>No</v>
      </c>
      <c r="Q995" s="1">
        <v>42998</v>
      </c>
    </row>
    <row r="996" spans="4:17" x14ac:dyDescent="0.3">
      <c r="D996" s="34">
        <v>43163</v>
      </c>
      <c r="E996" s="30" t="s">
        <v>10905</v>
      </c>
      <c r="F996" s="31" t="s">
        <v>10946</v>
      </c>
      <c r="G996" s="32" t="s">
        <v>10904</v>
      </c>
      <c r="H996" s="35" t="s">
        <v>110</v>
      </c>
      <c r="I996" t="str">
        <f t="shared" si="15"/>
        <v>No</v>
      </c>
      <c r="Q996" s="1">
        <v>42999</v>
      </c>
    </row>
    <row r="997" spans="4:17" x14ac:dyDescent="0.3">
      <c r="D997" s="34">
        <v>43164</v>
      </c>
      <c r="E997" s="30" t="s">
        <v>10895</v>
      </c>
      <c r="F997" s="31" t="s">
        <v>10946</v>
      </c>
      <c r="G997" s="32" t="s">
        <v>10904</v>
      </c>
      <c r="H997" s="35" t="s">
        <v>10947</v>
      </c>
      <c r="I997" t="str">
        <f t="shared" si="15"/>
        <v>No</v>
      </c>
      <c r="Q997" s="1">
        <v>43000</v>
      </c>
    </row>
    <row r="998" spans="4:17" x14ac:dyDescent="0.3">
      <c r="D998" s="34">
        <v>43165</v>
      </c>
      <c r="E998" s="30" t="s">
        <v>10881</v>
      </c>
      <c r="F998" s="31" t="s">
        <v>10949</v>
      </c>
      <c r="G998" s="32" t="s">
        <v>10894</v>
      </c>
      <c r="H998" s="35" t="s">
        <v>5208</v>
      </c>
      <c r="I998" t="str">
        <f t="shared" si="15"/>
        <v>No</v>
      </c>
      <c r="Q998" s="1">
        <v>43001</v>
      </c>
    </row>
    <row r="999" spans="4:17" ht="20.399999999999999" x14ac:dyDescent="0.3">
      <c r="D999" s="34">
        <v>43170</v>
      </c>
      <c r="E999" s="30" t="s">
        <v>10905</v>
      </c>
      <c r="F999" s="31" t="s">
        <v>10953</v>
      </c>
      <c r="G999" s="32" t="s">
        <v>10954</v>
      </c>
      <c r="H999" s="35"/>
      <c r="I999" t="str">
        <f t="shared" si="15"/>
        <v>No</v>
      </c>
      <c r="Q999" s="1">
        <v>43002</v>
      </c>
    </row>
    <row r="1000" spans="4:17" x14ac:dyDescent="0.3">
      <c r="D1000" s="34">
        <v>43175</v>
      </c>
      <c r="E1000" s="30" t="s">
        <v>10892</v>
      </c>
      <c r="F1000" s="31" t="s">
        <v>11234</v>
      </c>
      <c r="G1000" s="32" t="s">
        <v>10894</v>
      </c>
      <c r="H1000" s="35" t="s">
        <v>11195</v>
      </c>
      <c r="I1000" t="str">
        <f t="shared" si="15"/>
        <v>No</v>
      </c>
      <c r="Q1000" s="1">
        <v>43003</v>
      </c>
    </row>
    <row r="1001" spans="4:17" x14ac:dyDescent="0.3">
      <c r="D1001" s="34">
        <v>43176</v>
      </c>
      <c r="E1001" s="30" t="s">
        <v>10878</v>
      </c>
      <c r="F1001" s="31" t="s">
        <v>10955</v>
      </c>
      <c r="G1001" s="32" t="s">
        <v>10935</v>
      </c>
      <c r="H1001" s="35"/>
      <c r="I1001" t="str">
        <f t="shared" si="15"/>
        <v>No</v>
      </c>
      <c r="Q1001" s="1">
        <v>43004</v>
      </c>
    </row>
    <row r="1002" spans="4:17" x14ac:dyDescent="0.3">
      <c r="D1002" s="34">
        <v>43176</v>
      </c>
      <c r="E1002" s="30" t="s">
        <v>10878</v>
      </c>
      <c r="F1002" s="31" t="s">
        <v>10956</v>
      </c>
      <c r="G1002" s="32" t="s">
        <v>10894</v>
      </c>
      <c r="H1002" s="35" t="s">
        <v>11195</v>
      </c>
      <c r="I1002" t="str">
        <f t="shared" si="15"/>
        <v>No</v>
      </c>
      <c r="Q1002" s="1">
        <v>43005</v>
      </c>
    </row>
    <row r="1003" spans="4:17" x14ac:dyDescent="0.3">
      <c r="D1003" s="34">
        <v>43179</v>
      </c>
      <c r="E1003" s="30" t="s">
        <v>10881</v>
      </c>
      <c r="F1003" s="31" t="s">
        <v>10958</v>
      </c>
      <c r="G1003" s="32" t="s">
        <v>10959</v>
      </c>
      <c r="H1003" s="35"/>
      <c r="I1003" t="str">
        <f t="shared" si="15"/>
        <v>No</v>
      </c>
      <c r="Q1003" s="1">
        <v>43006</v>
      </c>
    </row>
    <row r="1004" spans="4:17" x14ac:dyDescent="0.3">
      <c r="D1004" s="34">
        <v>43184</v>
      </c>
      <c r="E1004" s="30" t="s">
        <v>10905</v>
      </c>
      <c r="F1004" s="31" t="s">
        <v>10963</v>
      </c>
      <c r="G1004" s="32" t="s">
        <v>10883</v>
      </c>
      <c r="H1004" s="35"/>
      <c r="I1004" t="str">
        <f t="shared" si="15"/>
        <v>No</v>
      </c>
      <c r="Q1004" s="1">
        <v>43007</v>
      </c>
    </row>
    <row r="1005" spans="4:17" ht="28.8" x14ac:dyDescent="0.3">
      <c r="D1005" s="34">
        <v>43185</v>
      </c>
      <c r="E1005" s="30" t="s">
        <v>10895</v>
      </c>
      <c r="F1005" s="31" t="s">
        <v>10961</v>
      </c>
      <c r="G1005" s="32" t="s">
        <v>10894</v>
      </c>
      <c r="H1005" s="35" t="s">
        <v>10962</v>
      </c>
      <c r="I1005" t="str">
        <f t="shared" si="15"/>
        <v>No</v>
      </c>
      <c r="Q1005" s="1">
        <v>43008</v>
      </c>
    </row>
    <row r="1006" spans="4:17" x14ac:dyDescent="0.3">
      <c r="D1006" s="34">
        <v>43185</v>
      </c>
      <c r="E1006" s="30" t="s">
        <v>10895</v>
      </c>
      <c r="F1006" s="31" t="s">
        <v>10966</v>
      </c>
      <c r="G1006" s="32" t="s">
        <v>10894</v>
      </c>
      <c r="H1006" s="35" t="s">
        <v>10933</v>
      </c>
      <c r="I1006" t="str">
        <f t="shared" si="15"/>
        <v>No</v>
      </c>
      <c r="Q1006" s="1">
        <v>43009</v>
      </c>
    </row>
    <row r="1007" spans="4:17" x14ac:dyDescent="0.3">
      <c r="D1007" s="34">
        <v>43188</v>
      </c>
      <c r="E1007" s="30" t="s">
        <v>10873</v>
      </c>
      <c r="F1007" s="31" t="s">
        <v>10971</v>
      </c>
      <c r="G1007" s="32" t="s">
        <v>10883</v>
      </c>
      <c r="H1007" s="35"/>
      <c r="I1007" t="str">
        <f t="shared" si="15"/>
        <v>No</v>
      </c>
      <c r="Q1007" s="1">
        <v>43010</v>
      </c>
    </row>
    <row r="1008" spans="4:17" ht="28.8" x14ac:dyDescent="0.3">
      <c r="D1008" s="34">
        <v>43188</v>
      </c>
      <c r="E1008" s="30" t="s">
        <v>10873</v>
      </c>
      <c r="F1008" s="31" t="s">
        <v>11226</v>
      </c>
      <c r="G1008" s="32" t="s">
        <v>10890</v>
      </c>
      <c r="H1008" s="35"/>
      <c r="I1008" t="str">
        <f t="shared" si="15"/>
        <v>No</v>
      </c>
      <c r="Q1008" s="1">
        <v>43011</v>
      </c>
    </row>
    <row r="1009" spans="4:17" x14ac:dyDescent="0.3">
      <c r="D1009" s="34">
        <v>43189</v>
      </c>
      <c r="E1009" s="30" t="s">
        <v>10892</v>
      </c>
      <c r="F1009" s="31" t="s">
        <v>10973</v>
      </c>
      <c r="G1009" s="32" t="s">
        <v>10875</v>
      </c>
      <c r="H1009" s="35"/>
      <c r="I1009" t="str">
        <f t="shared" si="15"/>
        <v>No</v>
      </c>
      <c r="Q1009" s="1">
        <v>43012</v>
      </c>
    </row>
    <row r="1010" spans="4:17" x14ac:dyDescent="0.3">
      <c r="D1010" s="34">
        <v>43189</v>
      </c>
      <c r="E1010" s="30" t="s">
        <v>10892</v>
      </c>
      <c r="F1010" s="31" t="s">
        <v>10974</v>
      </c>
      <c r="G1010" s="32" t="s">
        <v>10894</v>
      </c>
      <c r="H1010" s="35" t="s">
        <v>10975</v>
      </c>
      <c r="I1010" t="str">
        <f t="shared" si="15"/>
        <v>No</v>
      </c>
      <c r="Q1010" s="1">
        <v>43013</v>
      </c>
    </row>
    <row r="1011" spans="4:17" ht="28.8" x14ac:dyDescent="0.3">
      <c r="D1011" s="34">
        <v>43189</v>
      </c>
      <c r="E1011" s="30" t="s">
        <v>10892</v>
      </c>
      <c r="F1011" s="31" t="s">
        <v>10964</v>
      </c>
      <c r="G1011" s="32" t="s">
        <v>10904</v>
      </c>
      <c r="H1011" s="35" t="s">
        <v>8546</v>
      </c>
      <c r="I1011" t="str">
        <f t="shared" si="15"/>
        <v>No</v>
      </c>
      <c r="Q1011" s="1">
        <v>43014</v>
      </c>
    </row>
    <row r="1012" spans="4:17" x14ac:dyDescent="0.3">
      <c r="D1012" s="34">
        <v>43189</v>
      </c>
      <c r="E1012" s="30" t="s">
        <v>10892</v>
      </c>
      <c r="F1012" s="31" t="s">
        <v>10965</v>
      </c>
      <c r="G1012" s="32" t="s">
        <v>10890</v>
      </c>
      <c r="H1012" s="35"/>
      <c r="I1012" t="str">
        <f t="shared" si="15"/>
        <v>No</v>
      </c>
      <c r="Q1012" s="1">
        <v>43015</v>
      </c>
    </row>
    <row r="1013" spans="4:17" x14ac:dyDescent="0.3">
      <c r="D1013" s="34">
        <v>43189</v>
      </c>
      <c r="E1013" s="30" t="s">
        <v>10892</v>
      </c>
      <c r="F1013" s="31" t="s">
        <v>10967</v>
      </c>
      <c r="G1013" s="32" t="s">
        <v>10904</v>
      </c>
      <c r="H1013" s="35" t="s">
        <v>10968</v>
      </c>
      <c r="I1013" t="str">
        <f t="shared" si="15"/>
        <v>No</v>
      </c>
      <c r="Q1013" s="1">
        <v>43016</v>
      </c>
    </row>
    <row r="1014" spans="4:17" x14ac:dyDescent="0.3">
      <c r="D1014" s="34">
        <v>43190</v>
      </c>
      <c r="E1014" s="30" t="s">
        <v>10878</v>
      </c>
      <c r="F1014" s="31" t="s">
        <v>10976</v>
      </c>
      <c r="G1014" s="32" t="s">
        <v>10883</v>
      </c>
      <c r="H1014" s="35"/>
      <c r="I1014" t="str">
        <f t="shared" si="15"/>
        <v>No</v>
      </c>
      <c r="Q1014" s="1">
        <v>43017</v>
      </c>
    </row>
    <row r="1015" spans="4:17" x14ac:dyDescent="0.3">
      <c r="D1015" s="34">
        <v>43190</v>
      </c>
      <c r="E1015" s="30" t="s">
        <v>10878</v>
      </c>
      <c r="F1015" s="31" t="s">
        <v>10977</v>
      </c>
      <c r="G1015" s="32" t="s">
        <v>10875</v>
      </c>
      <c r="H1015" s="35"/>
      <c r="I1015" t="str">
        <f t="shared" si="15"/>
        <v>No</v>
      </c>
      <c r="Q1015" s="1">
        <v>43018</v>
      </c>
    </row>
    <row r="1016" spans="4:17" ht="20.399999999999999" x14ac:dyDescent="0.3">
      <c r="D1016" s="34">
        <v>43190</v>
      </c>
      <c r="E1016" s="30" t="s">
        <v>10878</v>
      </c>
      <c r="F1016" s="31" t="s">
        <v>10969</v>
      </c>
      <c r="G1016" s="32" t="s">
        <v>10894</v>
      </c>
      <c r="H1016" s="35" t="s">
        <v>11197</v>
      </c>
      <c r="I1016" t="str">
        <f t="shared" si="15"/>
        <v>No</v>
      </c>
      <c r="Q1016" s="1">
        <v>43019</v>
      </c>
    </row>
    <row r="1017" spans="4:17" x14ac:dyDescent="0.3">
      <c r="D1017" s="34">
        <v>43191</v>
      </c>
      <c r="E1017" s="30" t="s">
        <v>10905</v>
      </c>
      <c r="F1017" s="31" t="s">
        <v>10978</v>
      </c>
      <c r="G1017" s="32" t="s">
        <v>10935</v>
      </c>
      <c r="H1017" s="35"/>
      <c r="I1017" t="str">
        <f t="shared" si="15"/>
        <v>No</v>
      </c>
      <c r="Q1017" s="1">
        <v>43020</v>
      </c>
    </row>
    <row r="1018" spans="4:17" x14ac:dyDescent="0.3">
      <c r="D1018" s="34">
        <v>43192</v>
      </c>
      <c r="E1018" s="30" t="s">
        <v>10895</v>
      </c>
      <c r="F1018" s="31" t="s">
        <v>10979</v>
      </c>
      <c r="G1018" s="32" t="s">
        <v>10935</v>
      </c>
      <c r="H1018" s="35"/>
      <c r="I1018" t="str">
        <f t="shared" si="15"/>
        <v>No</v>
      </c>
      <c r="Q1018" s="1">
        <v>43021</v>
      </c>
    </row>
    <row r="1019" spans="4:17" x14ac:dyDescent="0.3">
      <c r="D1019" s="34">
        <v>43192</v>
      </c>
      <c r="E1019" s="30" t="s">
        <v>10895</v>
      </c>
      <c r="F1019" s="31" t="s">
        <v>10972</v>
      </c>
      <c r="G1019" s="32" t="s">
        <v>10914</v>
      </c>
      <c r="H1019" s="35" t="s">
        <v>50</v>
      </c>
      <c r="I1019" t="str">
        <f t="shared" si="15"/>
        <v>No</v>
      </c>
      <c r="Q1019" s="1">
        <v>43022</v>
      </c>
    </row>
    <row r="1020" spans="4:17" x14ac:dyDescent="0.3">
      <c r="D1020" s="34">
        <v>43196</v>
      </c>
      <c r="E1020" s="30" t="s">
        <v>10892</v>
      </c>
      <c r="F1020" s="31" t="s">
        <v>10981</v>
      </c>
      <c r="G1020" s="32" t="s">
        <v>10886</v>
      </c>
      <c r="H1020" s="35"/>
      <c r="I1020" t="str">
        <f t="shared" si="15"/>
        <v>No</v>
      </c>
      <c r="Q1020" s="1">
        <v>43023</v>
      </c>
    </row>
    <row r="1021" spans="4:17" x14ac:dyDescent="0.3">
      <c r="D1021" s="34">
        <v>43196</v>
      </c>
      <c r="E1021" s="30" t="s">
        <v>10892</v>
      </c>
      <c r="F1021" s="31" t="s">
        <v>10960</v>
      </c>
      <c r="G1021" s="32" t="s">
        <v>10904</v>
      </c>
      <c r="H1021" s="35" t="s">
        <v>2738</v>
      </c>
      <c r="I1021" t="str">
        <f t="shared" si="15"/>
        <v>No</v>
      </c>
      <c r="Q1021" s="1">
        <v>43024</v>
      </c>
    </row>
    <row r="1022" spans="4:17" x14ac:dyDescent="0.3">
      <c r="D1022" s="34">
        <v>43196</v>
      </c>
      <c r="E1022" s="30" t="s">
        <v>10892</v>
      </c>
      <c r="F1022" s="31" t="s">
        <v>10980</v>
      </c>
      <c r="G1022" s="32" t="s">
        <v>10890</v>
      </c>
      <c r="H1022" s="35"/>
      <c r="I1022" t="str">
        <f t="shared" si="15"/>
        <v>No</v>
      </c>
      <c r="Q1022" s="1">
        <v>43025</v>
      </c>
    </row>
    <row r="1023" spans="4:17" x14ac:dyDescent="0.3">
      <c r="D1023" s="34">
        <v>43197</v>
      </c>
      <c r="E1023" s="30" t="s">
        <v>10878</v>
      </c>
      <c r="F1023" s="31" t="s">
        <v>10982</v>
      </c>
      <c r="G1023" s="32" t="s">
        <v>10875</v>
      </c>
      <c r="H1023" s="35"/>
      <c r="I1023" t="str">
        <f t="shared" si="15"/>
        <v>No</v>
      </c>
      <c r="Q1023" s="1">
        <v>43026</v>
      </c>
    </row>
    <row r="1024" spans="4:17" x14ac:dyDescent="0.3">
      <c r="D1024" s="34">
        <v>43197</v>
      </c>
      <c r="E1024" s="30" t="s">
        <v>10878</v>
      </c>
      <c r="F1024" s="31" t="s">
        <v>10983</v>
      </c>
      <c r="G1024" s="32" t="s">
        <v>10886</v>
      </c>
      <c r="H1024" s="35"/>
      <c r="I1024" t="str">
        <f t="shared" si="15"/>
        <v>No</v>
      </c>
      <c r="Q1024" s="1">
        <v>43027</v>
      </c>
    </row>
    <row r="1025" spans="4:17" x14ac:dyDescent="0.3">
      <c r="D1025" s="34">
        <v>43198</v>
      </c>
      <c r="E1025" s="30" t="s">
        <v>10905</v>
      </c>
      <c r="F1025" s="31" t="s">
        <v>10984</v>
      </c>
      <c r="G1025" s="32" t="s">
        <v>10886</v>
      </c>
      <c r="H1025" s="35"/>
      <c r="I1025" t="str">
        <f t="shared" si="15"/>
        <v>No</v>
      </c>
      <c r="Q1025" s="1">
        <v>43028</v>
      </c>
    </row>
    <row r="1026" spans="4:17" x14ac:dyDescent="0.3">
      <c r="D1026" s="34">
        <v>43199</v>
      </c>
      <c r="E1026" s="30" t="s">
        <v>10895</v>
      </c>
      <c r="F1026" s="31" t="s">
        <v>10985</v>
      </c>
      <c r="G1026" s="32" t="s">
        <v>10886</v>
      </c>
      <c r="H1026" s="35"/>
      <c r="I1026" t="str">
        <f t="shared" si="15"/>
        <v>No</v>
      </c>
      <c r="Q1026" s="1">
        <v>43029</v>
      </c>
    </row>
    <row r="1027" spans="4:17" x14ac:dyDescent="0.3">
      <c r="D1027" s="34">
        <v>43200</v>
      </c>
      <c r="E1027" s="30" t="s">
        <v>10881</v>
      </c>
      <c r="F1027" s="31" t="s">
        <v>10987</v>
      </c>
      <c r="G1027" s="32" t="s">
        <v>10890</v>
      </c>
      <c r="H1027" s="35"/>
      <c r="I1027" t="str">
        <f t="shared" ref="I1027:I1090" si="16">_xlfn.XLOOKUP(D1027,$J$2:$J$48,$O$2:$O$48,"No")</f>
        <v>No</v>
      </c>
      <c r="Q1027" s="1">
        <v>43030</v>
      </c>
    </row>
    <row r="1028" spans="4:17" x14ac:dyDescent="0.3">
      <c r="D1028" s="34">
        <v>43201</v>
      </c>
      <c r="E1028" s="30" t="s">
        <v>10884</v>
      </c>
      <c r="F1028" s="31" t="s">
        <v>10988</v>
      </c>
      <c r="G1028" s="32" t="s">
        <v>10989</v>
      </c>
      <c r="H1028" s="35"/>
      <c r="I1028" t="str">
        <f t="shared" si="16"/>
        <v>No</v>
      </c>
      <c r="Q1028" s="1">
        <v>43031</v>
      </c>
    </row>
    <row r="1029" spans="4:17" x14ac:dyDescent="0.3">
      <c r="D1029" s="34">
        <v>43203</v>
      </c>
      <c r="E1029" s="30" t="s">
        <v>10892</v>
      </c>
      <c r="F1029" s="31" t="s">
        <v>11032</v>
      </c>
      <c r="G1029" s="32" t="s">
        <v>10880</v>
      </c>
      <c r="H1029" s="35"/>
      <c r="I1029" t="str">
        <f t="shared" si="16"/>
        <v>No</v>
      </c>
      <c r="Q1029" s="1">
        <v>43032</v>
      </c>
    </row>
    <row r="1030" spans="4:17" x14ac:dyDescent="0.3">
      <c r="D1030" s="34">
        <v>43203</v>
      </c>
      <c r="E1030" s="30" t="s">
        <v>10892</v>
      </c>
      <c r="F1030" s="31" t="s">
        <v>10986</v>
      </c>
      <c r="G1030" s="32" t="s">
        <v>10890</v>
      </c>
      <c r="H1030" s="35"/>
      <c r="I1030" t="str">
        <f t="shared" si="16"/>
        <v>No</v>
      </c>
      <c r="Q1030" s="1">
        <v>43033</v>
      </c>
    </row>
    <row r="1031" spans="4:17" x14ac:dyDescent="0.3">
      <c r="D1031" s="34">
        <v>43205</v>
      </c>
      <c r="E1031" s="30" t="s">
        <v>10905</v>
      </c>
      <c r="F1031" s="31" t="s">
        <v>10991</v>
      </c>
      <c r="G1031" s="32" t="s">
        <v>10914</v>
      </c>
      <c r="H1031" s="35" t="s">
        <v>10962</v>
      </c>
      <c r="I1031" t="str">
        <f t="shared" si="16"/>
        <v>No</v>
      </c>
      <c r="Q1031" s="1">
        <v>43034</v>
      </c>
    </row>
    <row r="1032" spans="4:17" x14ac:dyDescent="0.3">
      <c r="D1032" s="34">
        <v>43206</v>
      </c>
      <c r="E1032" s="30" t="s">
        <v>10895</v>
      </c>
      <c r="F1032" s="31" t="s">
        <v>10992</v>
      </c>
      <c r="G1032" s="32" t="s">
        <v>10894</v>
      </c>
      <c r="H1032" s="35" t="s">
        <v>10993</v>
      </c>
      <c r="I1032" t="str">
        <f t="shared" si="16"/>
        <v>No</v>
      </c>
      <c r="Q1032" s="1">
        <v>43035</v>
      </c>
    </row>
    <row r="1033" spans="4:17" x14ac:dyDescent="0.3">
      <c r="D1033" s="34">
        <v>43206</v>
      </c>
      <c r="E1033" s="30" t="s">
        <v>10895</v>
      </c>
      <c r="F1033" s="31" t="s">
        <v>10994</v>
      </c>
      <c r="G1033" s="32" t="s">
        <v>10894</v>
      </c>
      <c r="H1033" s="35" t="s">
        <v>10995</v>
      </c>
      <c r="I1033" t="str">
        <f t="shared" si="16"/>
        <v>No</v>
      </c>
      <c r="Q1033" s="1">
        <v>43036</v>
      </c>
    </row>
    <row r="1034" spans="4:17" x14ac:dyDescent="0.3">
      <c r="D1034" s="34">
        <v>43206</v>
      </c>
      <c r="E1034" s="30" t="s">
        <v>10895</v>
      </c>
      <c r="F1034" s="31" t="s">
        <v>10996</v>
      </c>
      <c r="G1034" s="32" t="s">
        <v>10908</v>
      </c>
      <c r="H1034" s="35"/>
      <c r="I1034" t="str">
        <f t="shared" si="16"/>
        <v>No</v>
      </c>
      <c r="Q1034" s="1">
        <v>43037</v>
      </c>
    </row>
    <row r="1035" spans="4:17" x14ac:dyDescent="0.3">
      <c r="D1035" s="34">
        <v>43207</v>
      </c>
      <c r="E1035" s="30" t="s">
        <v>10881</v>
      </c>
      <c r="F1035" s="31" t="s">
        <v>10990</v>
      </c>
      <c r="G1035" s="32" t="s">
        <v>10890</v>
      </c>
      <c r="H1035" s="35"/>
      <c r="I1035" t="str">
        <f t="shared" si="16"/>
        <v>No</v>
      </c>
      <c r="Q1035" s="1">
        <v>43038</v>
      </c>
    </row>
    <row r="1036" spans="4:17" x14ac:dyDescent="0.3">
      <c r="D1036" s="34">
        <v>43209</v>
      </c>
      <c r="E1036" s="30" t="s">
        <v>10873</v>
      </c>
      <c r="F1036" s="31" t="s">
        <v>11000</v>
      </c>
      <c r="G1036" s="32" t="s">
        <v>10875</v>
      </c>
      <c r="H1036" s="35"/>
      <c r="I1036" t="str">
        <f t="shared" si="16"/>
        <v>No</v>
      </c>
      <c r="Q1036" s="1">
        <v>43039</v>
      </c>
    </row>
    <row r="1037" spans="4:17" x14ac:dyDescent="0.3">
      <c r="D1037" s="34">
        <v>43211</v>
      </c>
      <c r="E1037" s="30" t="s">
        <v>10878</v>
      </c>
      <c r="F1037" s="31" t="s">
        <v>10997</v>
      </c>
      <c r="G1037" s="32" t="s">
        <v>10894</v>
      </c>
      <c r="H1037" s="35" t="s">
        <v>100</v>
      </c>
      <c r="I1037" t="str">
        <f t="shared" si="16"/>
        <v>No</v>
      </c>
      <c r="Q1037" s="1">
        <v>43040</v>
      </c>
    </row>
    <row r="1038" spans="4:17" x14ac:dyDescent="0.3">
      <c r="D1038" s="34">
        <v>43212</v>
      </c>
      <c r="E1038" s="30" t="s">
        <v>10905</v>
      </c>
      <c r="F1038" s="31" t="s">
        <v>10998</v>
      </c>
      <c r="G1038" s="32" t="s">
        <v>10914</v>
      </c>
      <c r="H1038" s="35" t="s">
        <v>646</v>
      </c>
      <c r="I1038" t="str">
        <f t="shared" si="16"/>
        <v>No</v>
      </c>
      <c r="Q1038" s="1">
        <v>43041</v>
      </c>
    </row>
    <row r="1039" spans="4:17" x14ac:dyDescent="0.3">
      <c r="D1039" s="34">
        <v>43213</v>
      </c>
      <c r="E1039" s="30" t="s">
        <v>10895</v>
      </c>
      <c r="F1039" s="31" t="s">
        <v>11003</v>
      </c>
      <c r="G1039" s="32" t="s">
        <v>10894</v>
      </c>
      <c r="H1039" s="35" t="s">
        <v>354</v>
      </c>
      <c r="I1039" t="str">
        <f t="shared" si="16"/>
        <v>No</v>
      </c>
      <c r="Q1039" s="1">
        <v>43042</v>
      </c>
    </row>
    <row r="1040" spans="4:17" x14ac:dyDescent="0.3">
      <c r="D1040" s="34">
        <v>43213</v>
      </c>
      <c r="E1040" s="30" t="s">
        <v>10895</v>
      </c>
      <c r="F1040" s="31" t="s">
        <v>10894</v>
      </c>
      <c r="G1040" s="32" t="s">
        <v>10894</v>
      </c>
      <c r="H1040" s="35" t="s">
        <v>1271</v>
      </c>
      <c r="I1040" t="str">
        <f t="shared" si="16"/>
        <v>No</v>
      </c>
      <c r="Q1040" s="1">
        <v>43043</v>
      </c>
    </row>
    <row r="1041" spans="4:17" ht="28.8" x14ac:dyDescent="0.3">
      <c r="D1041" s="34">
        <v>43215</v>
      </c>
      <c r="E1041" s="30" t="s">
        <v>10884</v>
      </c>
      <c r="F1041" s="31" t="s">
        <v>10999</v>
      </c>
      <c r="G1041" s="32" t="s">
        <v>10890</v>
      </c>
      <c r="H1041" s="35"/>
      <c r="I1041" t="str">
        <f t="shared" si="16"/>
        <v>No</v>
      </c>
      <c r="Q1041" s="1">
        <v>43044</v>
      </c>
    </row>
    <row r="1042" spans="4:17" x14ac:dyDescent="0.3">
      <c r="D1042" s="34">
        <v>43216</v>
      </c>
      <c r="E1042" s="30" t="s">
        <v>10873</v>
      </c>
      <c r="F1042" s="31" t="s">
        <v>11003</v>
      </c>
      <c r="G1042" s="32" t="s">
        <v>10888</v>
      </c>
      <c r="H1042" s="35" t="s">
        <v>50</v>
      </c>
      <c r="I1042" t="str">
        <f t="shared" si="16"/>
        <v>No</v>
      </c>
      <c r="Q1042" s="1">
        <v>43045</v>
      </c>
    </row>
    <row r="1043" spans="4:17" x14ac:dyDescent="0.3">
      <c r="D1043" s="34">
        <v>43216</v>
      </c>
      <c r="E1043" s="30" t="s">
        <v>10873</v>
      </c>
      <c r="F1043" s="31" t="s">
        <v>10894</v>
      </c>
      <c r="G1043" s="32" t="s">
        <v>10904</v>
      </c>
      <c r="H1043" s="35" t="s">
        <v>1271</v>
      </c>
      <c r="I1043" t="str">
        <f t="shared" si="16"/>
        <v>No</v>
      </c>
      <c r="Q1043" s="1">
        <v>43046</v>
      </c>
    </row>
    <row r="1044" spans="4:17" ht="28.8" x14ac:dyDescent="0.3">
      <c r="D1044" s="34">
        <v>43216</v>
      </c>
      <c r="E1044" s="30" t="s">
        <v>10873</v>
      </c>
      <c r="F1044" s="31" t="s">
        <v>11001</v>
      </c>
      <c r="G1044" s="32" t="s">
        <v>10890</v>
      </c>
      <c r="H1044" s="35"/>
      <c r="I1044" t="str">
        <f t="shared" si="16"/>
        <v>No</v>
      </c>
      <c r="Q1044" s="1">
        <v>43047</v>
      </c>
    </row>
    <row r="1045" spans="4:17" x14ac:dyDescent="0.3">
      <c r="D1045" s="34">
        <v>43217</v>
      </c>
      <c r="E1045" s="30" t="s">
        <v>10892</v>
      </c>
      <c r="F1045" s="31" t="s">
        <v>11002</v>
      </c>
      <c r="G1045" s="32" t="s">
        <v>10894</v>
      </c>
      <c r="H1045" s="35" t="s">
        <v>134</v>
      </c>
      <c r="I1045" t="str">
        <f t="shared" si="16"/>
        <v>No</v>
      </c>
      <c r="Q1045" s="1">
        <v>43048</v>
      </c>
    </row>
    <row r="1046" spans="4:17" x14ac:dyDescent="0.3">
      <c r="D1046" s="34">
        <v>43217</v>
      </c>
      <c r="E1046" s="30" t="s">
        <v>10892</v>
      </c>
      <c r="F1046" s="31" t="s">
        <v>11002</v>
      </c>
      <c r="G1046" s="32" t="s">
        <v>10904</v>
      </c>
      <c r="H1046" s="35" t="s">
        <v>241</v>
      </c>
      <c r="I1046" t="str">
        <f t="shared" si="16"/>
        <v>No</v>
      </c>
      <c r="Q1046" s="1">
        <v>43049</v>
      </c>
    </row>
    <row r="1047" spans="4:17" x14ac:dyDescent="0.3">
      <c r="D1047" s="34">
        <v>43220</v>
      </c>
      <c r="E1047" s="30" t="s">
        <v>10895</v>
      </c>
      <c r="F1047" s="31" t="s">
        <v>11002</v>
      </c>
      <c r="G1047" s="32" t="s">
        <v>10904</v>
      </c>
      <c r="H1047" s="35" t="s">
        <v>8546</v>
      </c>
      <c r="I1047" t="str">
        <f t="shared" si="16"/>
        <v>No</v>
      </c>
      <c r="Q1047" s="1">
        <v>43050</v>
      </c>
    </row>
    <row r="1048" spans="4:17" x14ac:dyDescent="0.3">
      <c r="D1048" s="34">
        <v>43220</v>
      </c>
      <c r="E1048" s="30" t="s">
        <v>10895</v>
      </c>
      <c r="F1048" s="31" t="s">
        <v>11003</v>
      </c>
      <c r="G1048" s="32" t="s">
        <v>10894</v>
      </c>
      <c r="H1048" s="35" t="s">
        <v>1488</v>
      </c>
      <c r="I1048" t="str">
        <f t="shared" si="16"/>
        <v>No</v>
      </c>
      <c r="Q1048" s="1">
        <v>43051</v>
      </c>
    </row>
    <row r="1049" spans="4:17" x14ac:dyDescent="0.3">
      <c r="D1049" s="34">
        <v>43221</v>
      </c>
      <c r="E1049" s="30" t="s">
        <v>10881</v>
      </c>
      <c r="F1049" s="31" t="s">
        <v>11007</v>
      </c>
      <c r="G1049" s="32" t="s">
        <v>10890</v>
      </c>
      <c r="H1049" s="35"/>
      <c r="I1049" t="str">
        <f t="shared" si="16"/>
        <v>No</v>
      </c>
      <c r="Q1049" s="1">
        <v>43052</v>
      </c>
    </row>
    <row r="1050" spans="4:17" x14ac:dyDescent="0.3">
      <c r="D1050" s="34">
        <v>43221</v>
      </c>
      <c r="E1050" s="30" t="s">
        <v>10881</v>
      </c>
      <c r="F1050" s="31" t="s">
        <v>11008</v>
      </c>
      <c r="G1050" s="32" t="s">
        <v>10890</v>
      </c>
      <c r="H1050" s="35"/>
      <c r="I1050" t="str">
        <f t="shared" si="16"/>
        <v>No</v>
      </c>
      <c r="Q1050" s="1">
        <v>43053</v>
      </c>
    </row>
    <row r="1051" spans="4:17" x14ac:dyDescent="0.3">
      <c r="D1051" s="34">
        <v>43221</v>
      </c>
      <c r="E1051" s="30" t="s">
        <v>10881</v>
      </c>
      <c r="F1051" s="31" t="s">
        <v>11009</v>
      </c>
      <c r="G1051" s="32" t="s">
        <v>10914</v>
      </c>
      <c r="H1051" s="35" t="s">
        <v>10962</v>
      </c>
      <c r="I1051" t="str">
        <f t="shared" si="16"/>
        <v>No</v>
      </c>
      <c r="Q1051" s="1">
        <v>43054</v>
      </c>
    </row>
    <row r="1052" spans="4:17" ht="28.8" x14ac:dyDescent="0.3">
      <c r="D1052" s="34">
        <v>43221</v>
      </c>
      <c r="E1052" s="30" t="s">
        <v>10881</v>
      </c>
      <c r="F1052" s="31" t="s">
        <v>11010</v>
      </c>
      <c r="G1052" s="32" t="s">
        <v>10910</v>
      </c>
      <c r="H1052" s="35"/>
      <c r="I1052" t="str">
        <f t="shared" si="16"/>
        <v>No</v>
      </c>
      <c r="Q1052" s="1">
        <v>43055</v>
      </c>
    </row>
    <row r="1053" spans="4:17" ht="28.8" x14ac:dyDescent="0.3">
      <c r="D1053" s="34">
        <v>43221</v>
      </c>
      <c r="E1053" s="30" t="s">
        <v>10881</v>
      </c>
      <c r="F1053" s="31" t="s">
        <v>11011</v>
      </c>
      <c r="G1053" s="32" t="s">
        <v>10910</v>
      </c>
      <c r="H1053" s="35"/>
      <c r="I1053" t="str">
        <f t="shared" si="16"/>
        <v>No</v>
      </c>
      <c r="Q1053" s="1">
        <v>43056</v>
      </c>
    </row>
    <row r="1054" spans="4:17" ht="28.8" x14ac:dyDescent="0.3">
      <c r="D1054" s="34">
        <v>43221</v>
      </c>
      <c r="E1054" s="30" t="s">
        <v>10881</v>
      </c>
      <c r="F1054" s="31" t="s">
        <v>11012</v>
      </c>
      <c r="G1054" s="32" t="s">
        <v>10910</v>
      </c>
      <c r="H1054" s="35"/>
      <c r="I1054" t="str">
        <f t="shared" si="16"/>
        <v>No</v>
      </c>
      <c r="Q1054" s="1">
        <v>43057</v>
      </c>
    </row>
    <row r="1055" spans="4:17" x14ac:dyDescent="0.3">
      <c r="D1055" s="34">
        <v>43223</v>
      </c>
      <c r="E1055" s="30" t="s">
        <v>10873</v>
      </c>
      <c r="F1055" s="31" t="s">
        <v>11021</v>
      </c>
      <c r="G1055" s="32" t="s">
        <v>10875</v>
      </c>
      <c r="H1055" s="35"/>
      <c r="I1055" t="str">
        <f t="shared" si="16"/>
        <v>No</v>
      </c>
      <c r="Q1055" s="1">
        <v>43058</v>
      </c>
    </row>
    <row r="1056" spans="4:17" x14ac:dyDescent="0.3">
      <c r="D1056" s="34">
        <v>43223</v>
      </c>
      <c r="E1056" s="30" t="s">
        <v>10873</v>
      </c>
      <c r="F1056" s="31" t="s">
        <v>11022</v>
      </c>
      <c r="G1056" s="32" t="s">
        <v>10890</v>
      </c>
      <c r="H1056" s="35"/>
      <c r="I1056" t="str">
        <f t="shared" si="16"/>
        <v>No</v>
      </c>
      <c r="Q1056" s="1">
        <v>43059</v>
      </c>
    </row>
    <row r="1057" spans="4:17" x14ac:dyDescent="0.3">
      <c r="D1057" s="34">
        <v>43223</v>
      </c>
      <c r="E1057" s="30" t="s">
        <v>10873</v>
      </c>
      <c r="F1057" s="31" t="s">
        <v>11023</v>
      </c>
      <c r="G1057" s="32" t="s">
        <v>10904</v>
      </c>
      <c r="H1057" s="35" t="s">
        <v>9730</v>
      </c>
      <c r="I1057" t="str">
        <f t="shared" si="16"/>
        <v>No</v>
      </c>
      <c r="Q1057" s="1">
        <v>43060</v>
      </c>
    </row>
    <row r="1058" spans="4:17" ht="28.8" x14ac:dyDescent="0.3">
      <c r="D1058" s="34">
        <v>43224</v>
      </c>
      <c r="E1058" s="30" t="s">
        <v>10892</v>
      </c>
      <c r="F1058" s="31" t="s">
        <v>11015</v>
      </c>
      <c r="G1058" s="32" t="s">
        <v>10914</v>
      </c>
      <c r="H1058" s="35" t="s">
        <v>494</v>
      </c>
      <c r="I1058" t="str">
        <f t="shared" si="16"/>
        <v>No</v>
      </c>
      <c r="Q1058" s="1">
        <v>43061</v>
      </c>
    </row>
    <row r="1059" spans="4:17" x14ac:dyDescent="0.3">
      <c r="D1059" s="34">
        <v>43224</v>
      </c>
      <c r="E1059" s="30" t="s">
        <v>10892</v>
      </c>
      <c r="F1059" s="31" t="s">
        <v>11006</v>
      </c>
      <c r="G1059" s="32" t="s">
        <v>10908</v>
      </c>
      <c r="H1059" s="35"/>
      <c r="I1059" t="str">
        <f t="shared" si="16"/>
        <v>No</v>
      </c>
      <c r="Q1059" s="1">
        <v>43062</v>
      </c>
    </row>
    <row r="1060" spans="4:17" x14ac:dyDescent="0.3">
      <c r="D1060" s="34">
        <v>43224</v>
      </c>
      <c r="E1060" s="30" t="s">
        <v>10892</v>
      </c>
      <c r="F1060" s="31" t="s">
        <v>11016</v>
      </c>
      <c r="G1060" s="32" t="s">
        <v>10904</v>
      </c>
      <c r="H1060" s="35" t="s">
        <v>1399</v>
      </c>
      <c r="I1060" t="str">
        <f t="shared" si="16"/>
        <v>No</v>
      </c>
      <c r="Q1060" s="1">
        <v>43063</v>
      </c>
    </row>
    <row r="1061" spans="4:17" x14ac:dyDescent="0.3">
      <c r="D1061" s="34">
        <v>43225</v>
      </c>
      <c r="E1061" s="30" t="s">
        <v>10878</v>
      </c>
      <c r="F1061" s="31" t="s">
        <v>11017</v>
      </c>
      <c r="G1061" s="32" t="s">
        <v>10890</v>
      </c>
      <c r="H1061" s="35"/>
      <c r="I1061" t="str">
        <f t="shared" si="16"/>
        <v>No</v>
      </c>
      <c r="Q1061" s="1">
        <v>43064</v>
      </c>
    </row>
    <row r="1062" spans="4:17" x14ac:dyDescent="0.3">
      <c r="D1062" s="34">
        <v>43225</v>
      </c>
      <c r="E1062" s="30" t="s">
        <v>10878</v>
      </c>
      <c r="F1062" s="31" t="s">
        <v>11013</v>
      </c>
      <c r="G1062" s="32" t="s">
        <v>10908</v>
      </c>
      <c r="H1062" s="35"/>
      <c r="I1062" t="str">
        <f t="shared" si="16"/>
        <v>No</v>
      </c>
      <c r="Q1062" s="1">
        <v>43065</v>
      </c>
    </row>
    <row r="1063" spans="4:17" ht="28.8" x14ac:dyDescent="0.3">
      <c r="D1063" s="34">
        <v>43225</v>
      </c>
      <c r="E1063" s="30" t="s">
        <v>10878</v>
      </c>
      <c r="F1063" s="31" t="s">
        <v>11014</v>
      </c>
      <c r="G1063" s="32" t="s">
        <v>10890</v>
      </c>
      <c r="H1063" s="35"/>
      <c r="I1063" t="str">
        <f t="shared" si="16"/>
        <v>No</v>
      </c>
      <c r="Q1063" s="1">
        <v>43066</v>
      </c>
    </row>
    <row r="1064" spans="4:17" x14ac:dyDescent="0.3">
      <c r="D1064" s="34">
        <v>43226</v>
      </c>
      <c r="E1064" s="30" t="s">
        <v>10905</v>
      </c>
      <c r="F1064" s="31" t="s">
        <v>11020</v>
      </c>
      <c r="G1064" s="32" t="s">
        <v>10890</v>
      </c>
      <c r="H1064" s="35"/>
      <c r="I1064" t="str">
        <f t="shared" si="16"/>
        <v>No</v>
      </c>
      <c r="Q1064" s="1">
        <v>43067</v>
      </c>
    </row>
    <row r="1065" spans="4:17" x14ac:dyDescent="0.3">
      <c r="D1065" s="34">
        <v>43228</v>
      </c>
      <c r="E1065" s="30" t="s">
        <v>10881</v>
      </c>
      <c r="F1065" s="31" t="s">
        <v>11024</v>
      </c>
      <c r="G1065" s="32" t="s">
        <v>10894</v>
      </c>
      <c r="H1065" s="35" t="s">
        <v>593</v>
      </c>
      <c r="I1065" t="str">
        <f t="shared" si="16"/>
        <v>No</v>
      </c>
      <c r="Q1065" s="1">
        <v>43068</v>
      </c>
    </row>
    <row r="1066" spans="4:17" x14ac:dyDescent="0.3">
      <c r="D1066" s="34">
        <v>43228</v>
      </c>
      <c r="E1066" s="30" t="s">
        <v>10881</v>
      </c>
      <c r="F1066" s="31" t="s">
        <v>11025</v>
      </c>
      <c r="G1066" s="32" t="s">
        <v>10890</v>
      </c>
      <c r="H1066" s="35"/>
      <c r="I1066" t="str">
        <f t="shared" si="16"/>
        <v>No</v>
      </c>
      <c r="Q1066" s="1">
        <v>43069</v>
      </c>
    </row>
    <row r="1067" spans="4:17" x14ac:dyDescent="0.3">
      <c r="D1067" s="34">
        <v>43228</v>
      </c>
      <c r="E1067" s="30" t="s">
        <v>10881</v>
      </c>
      <c r="F1067" s="31" t="s">
        <v>11018</v>
      </c>
      <c r="G1067" s="32" t="s">
        <v>10894</v>
      </c>
      <c r="H1067" s="35" t="s">
        <v>9730</v>
      </c>
      <c r="I1067" t="str">
        <f t="shared" si="16"/>
        <v>No</v>
      </c>
      <c r="Q1067" s="1">
        <v>43070</v>
      </c>
    </row>
    <row r="1068" spans="4:17" ht="28.8" x14ac:dyDescent="0.3">
      <c r="D1068" s="34">
        <v>43228</v>
      </c>
      <c r="E1068" s="30" t="s">
        <v>10881</v>
      </c>
      <c r="F1068" s="31" t="s">
        <v>11019</v>
      </c>
      <c r="G1068" s="32" t="s">
        <v>10890</v>
      </c>
      <c r="H1068" s="35"/>
      <c r="I1068" t="str">
        <f t="shared" si="16"/>
        <v>No</v>
      </c>
      <c r="Q1068" s="1">
        <v>43071</v>
      </c>
    </row>
    <row r="1069" spans="4:17" x14ac:dyDescent="0.3">
      <c r="D1069" s="34">
        <v>43230</v>
      </c>
      <c r="E1069" s="30" t="s">
        <v>10873</v>
      </c>
      <c r="F1069" s="31" t="s">
        <v>11029</v>
      </c>
      <c r="G1069" s="32" t="s">
        <v>10883</v>
      </c>
      <c r="H1069" s="35"/>
      <c r="I1069" t="str">
        <f t="shared" si="16"/>
        <v>No</v>
      </c>
      <c r="Q1069" s="1">
        <v>43072</v>
      </c>
    </row>
    <row r="1070" spans="4:17" x14ac:dyDescent="0.3">
      <c r="D1070" s="34">
        <v>43230</v>
      </c>
      <c r="E1070" s="30" t="s">
        <v>10873</v>
      </c>
      <c r="F1070" s="31" t="s">
        <v>11003</v>
      </c>
      <c r="G1070" s="32" t="s">
        <v>10914</v>
      </c>
      <c r="H1070" s="35" t="s">
        <v>84</v>
      </c>
      <c r="I1070" t="str">
        <f t="shared" si="16"/>
        <v>No</v>
      </c>
      <c r="Q1070" s="1">
        <v>43073</v>
      </c>
    </row>
    <row r="1071" spans="4:17" x14ac:dyDescent="0.3">
      <c r="D1071" s="34">
        <v>43230</v>
      </c>
      <c r="E1071" s="30" t="s">
        <v>10873</v>
      </c>
      <c r="F1071" s="31" t="s">
        <v>11003</v>
      </c>
      <c r="G1071" s="32" t="s">
        <v>10894</v>
      </c>
      <c r="H1071" s="35" t="s">
        <v>379</v>
      </c>
      <c r="I1071" t="str">
        <f t="shared" si="16"/>
        <v>No</v>
      </c>
      <c r="Q1071" s="1">
        <v>43074</v>
      </c>
    </row>
    <row r="1072" spans="4:17" x14ac:dyDescent="0.3">
      <c r="D1072" s="34">
        <v>43231</v>
      </c>
      <c r="E1072" s="30" t="s">
        <v>10892</v>
      </c>
      <c r="F1072" s="31" t="s">
        <v>11026</v>
      </c>
      <c r="G1072" s="32" t="s">
        <v>10904</v>
      </c>
      <c r="H1072" s="35" t="s">
        <v>8546</v>
      </c>
      <c r="I1072" t="str">
        <f t="shared" si="16"/>
        <v>No</v>
      </c>
      <c r="Q1072" s="1">
        <v>43075</v>
      </c>
    </row>
    <row r="1073" spans="4:17" ht="28.8" x14ac:dyDescent="0.3">
      <c r="D1073" s="34">
        <v>43231</v>
      </c>
      <c r="E1073" s="30" t="s">
        <v>10892</v>
      </c>
      <c r="F1073" s="31" t="s">
        <v>11027</v>
      </c>
      <c r="G1073" s="32" t="s">
        <v>10890</v>
      </c>
      <c r="H1073" s="35"/>
      <c r="I1073" t="str">
        <f t="shared" si="16"/>
        <v>No</v>
      </c>
      <c r="Q1073" s="1">
        <v>43076</v>
      </c>
    </row>
    <row r="1074" spans="4:17" ht="28.8" x14ac:dyDescent="0.3">
      <c r="D1074" s="34">
        <v>43231</v>
      </c>
      <c r="E1074" s="30" t="s">
        <v>10892</v>
      </c>
      <c r="F1074" s="31" t="s">
        <v>11027</v>
      </c>
      <c r="G1074" s="32" t="s">
        <v>10904</v>
      </c>
      <c r="H1074" s="35" t="s">
        <v>241</v>
      </c>
      <c r="I1074" t="str">
        <f t="shared" si="16"/>
        <v>No</v>
      </c>
      <c r="Q1074" s="1">
        <v>43077</v>
      </c>
    </row>
    <row r="1075" spans="4:17" x14ac:dyDescent="0.3">
      <c r="D1075" s="34">
        <v>43233</v>
      </c>
      <c r="E1075" s="30" t="s">
        <v>10905</v>
      </c>
      <c r="F1075" s="31" t="s">
        <v>11028</v>
      </c>
      <c r="G1075" s="32" t="s">
        <v>10894</v>
      </c>
      <c r="H1075" s="35" t="s">
        <v>306</v>
      </c>
      <c r="I1075" t="str">
        <f t="shared" si="16"/>
        <v>No</v>
      </c>
      <c r="Q1075" s="1">
        <v>43078</v>
      </c>
    </row>
    <row r="1076" spans="4:17" x14ac:dyDescent="0.3">
      <c r="D1076" s="34">
        <v>43233</v>
      </c>
      <c r="E1076" s="30" t="s">
        <v>10905</v>
      </c>
      <c r="F1076" s="31" t="s">
        <v>11028</v>
      </c>
      <c r="G1076" s="32" t="s">
        <v>10890</v>
      </c>
      <c r="H1076" s="35"/>
      <c r="I1076" t="str">
        <f t="shared" si="16"/>
        <v>No</v>
      </c>
      <c r="Q1076" s="1">
        <v>43079</v>
      </c>
    </row>
    <row r="1077" spans="4:17" x14ac:dyDescent="0.3">
      <c r="D1077" s="34">
        <v>43235</v>
      </c>
      <c r="E1077" s="30" t="s">
        <v>10881</v>
      </c>
      <c r="F1077" s="31" t="s">
        <v>11030</v>
      </c>
      <c r="G1077" s="32" t="s">
        <v>10890</v>
      </c>
      <c r="H1077" s="35"/>
      <c r="I1077" t="str">
        <f t="shared" si="16"/>
        <v>No</v>
      </c>
      <c r="Q1077" s="1">
        <v>43080</v>
      </c>
    </row>
    <row r="1078" spans="4:17" x14ac:dyDescent="0.3">
      <c r="D1078" s="34">
        <v>43236</v>
      </c>
      <c r="E1078" s="30" t="s">
        <v>10884</v>
      </c>
      <c r="F1078" s="31" t="s">
        <v>11057</v>
      </c>
      <c r="G1078" s="32" t="s">
        <v>10880</v>
      </c>
      <c r="H1078" s="35"/>
      <c r="I1078" t="str">
        <f t="shared" si="16"/>
        <v>No</v>
      </c>
      <c r="Q1078" s="1">
        <v>43081</v>
      </c>
    </row>
    <row r="1079" spans="4:17" ht="28.8" x14ac:dyDescent="0.3">
      <c r="D1079" s="34">
        <v>43238</v>
      </c>
      <c r="E1079" s="30" t="s">
        <v>10892</v>
      </c>
      <c r="F1079" s="31" t="s">
        <v>11031</v>
      </c>
      <c r="G1079" s="32" t="s">
        <v>10890</v>
      </c>
      <c r="H1079" s="35"/>
      <c r="I1079" t="str">
        <f t="shared" si="16"/>
        <v>No</v>
      </c>
      <c r="Q1079" s="1">
        <v>43082</v>
      </c>
    </row>
    <row r="1080" spans="4:17" x14ac:dyDescent="0.3">
      <c r="D1080" s="34">
        <v>43239</v>
      </c>
      <c r="E1080" s="30" t="s">
        <v>10878</v>
      </c>
      <c r="F1080" s="31" t="s">
        <v>11235</v>
      </c>
      <c r="G1080" s="32" t="s">
        <v>10904</v>
      </c>
      <c r="H1080" s="35" t="s">
        <v>453</v>
      </c>
      <c r="I1080" t="str">
        <f t="shared" si="16"/>
        <v>No</v>
      </c>
      <c r="Q1080" s="1">
        <v>43083</v>
      </c>
    </row>
    <row r="1081" spans="4:17" x14ac:dyDescent="0.3">
      <c r="D1081" s="34">
        <v>43239</v>
      </c>
      <c r="E1081" s="30" t="s">
        <v>10878</v>
      </c>
      <c r="F1081" s="31" t="s">
        <v>11033</v>
      </c>
      <c r="G1081" s="32" t="s">
        <v>10890</v>
      </c>
      <c r="H1081" s="35"/>
      <c r="I1081" t="str">
        <f t="shared" si="16"/>
        <v>No</v>
      </c>
      <c r="Q1081" s="1">
        <v>43084</v>
      </c>
    </row>
    <row r="1082" spans="4:17" x14ac:dyDescent="0.3">
      <c r="D1082" s="34">
        <v>43239</v>
      </c>
      <c r="E1082" s="30" t="s">
        <v>10878</v>
      </c>
      <c r="F1082" s="31" t="s">
        <v>11034</v>
      </c>
      <c r="G1082" s="32" t="s">
        <v>10908</v>
      </c>
      <c r="H1082" s="35"/>
      <c r="I1082" t="str">
        <f t="shared" si="16"/>
        <v>No</v>
      </c>
      <c r="Q1082" s="1">
        <v>43085</v>
      </c>
    </row>
    <row r="1083" spans="4:17" x14ac:dyDescent="0.3">
      <c r="D1083" s="34">
        <v>43240</v>
      </c>
      <c r="E1083" s="30" t="s">
        <v>10905</v>
      </c>
      <c r="F1083" s="31" t="s">
        <v>11038</v>
      </c>
      <c r="G1083" s="32" t="s">
        <v>10883</v>
      </c>
      <c r="H1083" s="35"/>
      <c r="I1083" t="str">
        <f t="shared" si="16"/>
        <v>No</v>
      </c>
      <c r="Q1083" s="1">
        <v>43086</v>
      </c>
    </row>
    <row r="1084" spans="4:17" x14ac:dyDescent="0.3">
      <c r="D1084" s="34">
        <v>43240</v>
      </c>
      <c r="E1084" s="30" t="s">
        <v>10905</v>
      </c>
      <c r="F1084" s="31" t="s">
        <v>11039</v>
      </c>
      <c r="G1084" s="32" t="s">
        <v>10875</v>
      </c>
      <c r="H1084" s="35"/>
      <c r="I1084" t="str">
        <f t="shared" si="16"/>
        <v>No</v>
      </c>
      <c r="Q1084" s="1">
        <v>43087</v>
      </c>
    </row>
    <row r="1085" spans="4:17" x14ac:dyDescent="0.3">
      <c r="D1085" s="34">
        <v>43241</v>
      </c>
      <c r="E1085" s="30" t="s">
        <v>10895</v>
      </c>
      <c r="F1085" s="31" t="s">
        <v>11040</v>
      </c>
      <c r="G1085" s="32" t="s">
        <v>10883</v>
      </c>
      <c r="H1085" s="35"/>
      <c r="I1085" t="str">
        <f t="shared" si="16"/>
        <v>No</v>
      </c>
      <c r="Q1085" s="1">
        <v>43088</v>
      </c>
    </row>
    <row r="1086" spans="4:17" x14ac:dyDescent="0.3">
      <c r="D1086" s="34">
        <v>43242</v>
      </c>
      <c r="E1086" s="30" t="s">
        <v>10881</v>
      </c>
      <c r="F1086" s="31" t="s">
        <v>11036</v>
      </c>
      <c r="G1086" s="32" t="s">
        <v>10890</v>
      </c>
      <c r="H1086" s="35"/>
      <c r="I1086" t="str">
        <f t="shared" si="16"/>
        <v>No</v>
      </c>
      <c r="Q1086" s="1">
        <v>43089</v>
      </c>
    </row>
    <row r="1087" spans="4:17" x14ac:dyDescent="0.3">
      <c r="D1087" s="34">
        <v>43242</v>
      </c>
      <c r="E1087" s="30" t="s">
        <v>10881</v>
      </c>
      <c r="F1087" s="31" t="s">
        <v>11037</v>
      </c>
      <c r="G1087" s="32" t="s">
        <v>10914</v>
      </c>
      <c r="H1087" s="35" t="s">
        <v>39</v>
      </c>
      <c r="I1087" t="str">
        <f t="shared" si="16"/>
        <v>No</v>
      </c>
      <c r="Q1087" s="1">
        <v>43090</v>
      </c>
    </row>
    <row r="1088" spans="4:17" ht="28.8" x14ac:dyDescent="0.3">
      <c r="D1088" s="34">
        <v>43243</v>
      </c>
      <c r="E1088" s="30" t="s">
        <v>10884</v>
      </c>
      <c r="F1088" s="31" t="s">
        <v>11035</v>
      </c>
      <c r="G1088" s="32" t="s">
        <v>10890</v>
      </c>
      <c r="H1088" s="35"/>
      <c r="I1088" t="str">
        <f t="shared" si="16"/>
        <v>No</v>
      </c>
      <c r="Q1088" s="1">
        <v>43091</v>
      </c>
    </row>
    <row r="1089" spans="4:17" x14ac:dyDescent="0.3">
      <c r="D1089" s="34">
        <v>43245</v>
      </c>
      <c r="E1089" s="30" t="s">
        <v>10892</v>
      </c>
      <c r="F1089" s="31" t="s">
        <v>11044</v>
      </c>
      <c r="G1089" s="32" t="s">
        <v>10890</v>
      </c>
      <c r="H1089" s="35"/>
      <c r="I1089" t="str">
        <f t="shared" si="16"/>
        <v>No</v>
      </c>
      <c r="Q1089" s="1">
        <v>43092</v>
      </c>
    </row>
    <row r="1090" spans="4:17" x14ac:dyDescent="0.3">
      <c r="D1090" s="34">
        <v>43247</v>
      </c>
      <c r="E1090" s="30" t="s">
        <v>10905</v>
      </c>
      <c r="F1090" s="31" t="s">
        <v>11045</v>
      </c>
      <c r="G1090" s="32" t="s">
        <v>10883</v>
      </c>
      <c r="H1090" s="35"/>
      <c r="I1090" t="str">
        <f t="shared" si="16"/>
        <v>No</v>
      </c>
      <c r="Q1090" s="1">
        <v>43093</v>
      </c>
    </row>
    <row r="1091" spans="4:17" x14ac:dyDescent="0.3">
      <c r="D1091" s="34">
        <v>43248</v>
      </c>
      <c r="E1091" s="30" t="s">
        <v>10895</v>
      </c>
      <c r="F1091" s="31" t="s">
        <v>11041</v>
      </c>
      <c r="G1091" s="32" t="s">
        <v>10877</v>
      </c>
      <c r="H1091" s="35"/>
      <c r="I1091" t="str">
        <f t="shared" ref="I1091:I1154" si="17">_xlfn.XLOOKUP(D1091,$J$2:$J$48,$O$2:$O$48,"No")</f>
        <v>Yes</v>
      </c>
      <c r="Q1091" s="1">
        <v>43094</v>
      </c>
    </row>
    <row r="1092" spans="4:17" x14ac:dyDescent="0.3">
      <c r="D1092" s="34">
        <v>43248</v>
      </c>
      <c r="E1092" s="30" t="s">
        <v>10895</v>
      </c>
      <c r="F1092" s="31" t="s">
        <v>11041</v>
      </c>
      <c r="G1092" s="32" t="s">
        <v>10894</v>
      </c>
      <c r="H1092" s="35" t="s">
        <v>11042</v>
      </c>
      <c r="I1092" t="str">
        <f t="shared" si="17"/>
        <v>Yes</v>
      </c>
      <c r="Q1092" s="1">
        <v>43095</v>
      </c>
    </row>
    <row r="1093" spans="4:17" x14ac:dyDescent="0.3">
      <c r="D1093" s="34">
        <v>43248</v>
      </c>
      <c r="E1093" s="30" t="s">
        <v>10895</v>
      </c>
      <c r="F1093" s="31" t="s">
        <v>11043</v>
      </c>
      <c r="G1093" s="32" t="s">
        <v>10914</v>
      </c>
      <c r="H1093" s="35" t="s">
        <v>1488</v>
      </c>
      <c r="I1093" t="str">
        <f t="shared" si="17"/>
        <v>Yes</v>
      </c>
      <c r="Q1093" s="1">
        <v>43096</v>
      </c>
    </row>
    <row r="1094" spans="4:17" x14ac:dyDescent="0.3">
      <c r="D1094" s="34">
        <v>43251</v>
      </c>
      <c r="E1094" s="30" t="s">
        <v>10873</v>
      </c>
      <c r="F1094" s="31" t="s">
        <v>5974</v>
      </c>
      <c r="G1094" s="32" t="s">
        <v>10883</v>
      </c>
      <c r="H1094" s="35"/>
      <c r="I1094" t="str">
        <f t="shared" si="17"/>
        <v>No</v>
      </c>
      <c r="Q1094" s="1">
        <v>43097</v>
      </c>
    </row>
    <row r="1095" spans="4:17" ht="20.399999999999999" x14ac:dyDescent="0.3">
      <c r="D1095" s="34">
        <v>43252</v>
      </c>
      <c r="E1095" s="30" t="s">
        <v>10892</v>
      </c>
      <c r="F1095" s="31" t="s">
        <v>11046</v>
      </c>
      <c r="G1095" s="32" t="s">
        <v>10910</v>
      </c>
      <c r="H1095" s="35"/>
      <c r="I1095" t="str">
        <f t="shared" si="17"/>
        <v>No</v>
      </c>
      <c r="Q1095" s="1">
        <v>43098</v>
      </c>
    </row>
    <row r="1096" spans="4:17" ht="28.8" x14ac:dyDescent="0.3">
      <c r="D1096" s="34">
        <v>43252</v>
      </c>
      <c r="E1096" s="30" t="s">
        <v>10892</v>
      </c>
      <c r="F1096" s="31" t="s">
        <v>11047</v>
      </c>
      <c r="G1096" s="32" t="s">
        <v>10910</v>
      </c>
      <c r="H1096" s="35"/>
      <c r="I1096" t="str">
        <f t="shared" si="17"/>
        <v>No</v>
      </c>
      <c r="Q1096" s="1">
        <v>43099</v>
      </c>
    </row>
    <row r="1097" spans="4:17" x14ac:dyDescent="0.3">
      <c r="D1097" s="34">
        <v>43252</v>
      </c>
      <c r="E1097" s="30" t="s">
        <v>10892</v>
      </c>
      <c r="F1097" s="31" t="s">
        <v>10923</v>
      </c>
      <c r="G1097" s="32" t="s">
        <v>10914</v>
      </c>
      <c r="H1097" s="35" t="s">
        <v>11048</v>
      </c>
      <c r="I1097" t="str">
        <f t="shared" si="17"/>
        <v>No</v>
      </c>
      <c r="Q1097" s="1">
        <v>43100</v>
      </c>
    </row>
    <row r="1098" spans="4:17" x14ac:dyDescent="0.3">
      <c r="D1098" s="34">
        <v>43254</v>
      </c>
      <c r="E1098" s="30" t="s">
        <v>10905</v>
      </c>
      <c r="F1098" s="31" t="s">
        <v>11043</v>
      </c>
      <c r="G1098" s="32" t="s">
        <v>10914</v>
      </c>
      <c r="H1098" s="35" t="s">
        <v>50</v>
      </c>
      <c r="I1098" t="str">
        <f t="shared" si="17"/>
        <v>No</v>
      </c>
      <c r="Q1098" s="1">
        <v>43101</v>
      </c>
    </row>
    <row r="1099" spans="4:17" x14ac:dyDescent="0.3">
      <c r="D1099" s="34">
        <v>43255</v>
      </c>
      <c r="E1099" s="30" t="s">
        <v>10895</v>
      </c>
      <c r="F1099" s="31" t="s">
        <v>11043</v>
      </c>
      <c r="G1099" s="32" t="s">
        <v>10894</v>
      </c>
      <c r="H1099" s="35" t="s">
        <v>354</v>
      </c>
      <c r="I1099" t="str">
        <f t="shared" si="17"/>
        <v>No</v>
      </c>
      <c r="Q1099" s="1">
        <v>43102</v>
      </c>
    </row>
    <row r="1100" spans="4:17" x14ac:dyDescent="0.3">
      <c r="D1100" s="34">
        <v>43257</v>
      </c>
      <c r="E1100" s="30" t="s">
        <v>10884</v>
      </c>
      <c r="F1100" s="31" t="s">
        <v>11049</v>
      </c>
      <c r="G1100" s="32" t="s">
        <v>10890</v>
      </c>
      <c r="H1100" s="35"/>
      <c r="I1100" t="str">
        <f t="shared" si="17"/>
        <v>No</v>
      </c>
      <c r="Q1100" s="1">
        <v>43103</v>
      </c>
    </row>
    <row r="1101" spans="4:17" x14ac:dyDescent="0.3">
      <c r="D1101" s="34">
        <v>43260</v>
      </c>
      <c r="E1101" s="30" t="s">
        <v>10878</v>
      </c>
      <c r="F1101" s="31" t="s">
        <v>11050</v>
      </c>
      <c r="G1101" s="32" t="s">
        <v>10908</v>
      </c>
      <c r="H1101" s="35"/>
      <c r="I1101" t="str">
        <f t="shared" si="17"/>
        <v>No</v>
      </c>
      <c r="Q1101" s="1">
        <v>43104</v>
      </c>
    </row>
    <row r="1102" spans="4:17" x14ac:dyDescent="0.3">
      <c r="D1102" s="34">
        <v>43261</v>
      </c>
      <c r="E1102" s="30" t="s">
        <v>10905</v>
      </c>
      <c r="F1102" s="31" t="s">
        <v>11072</v>
      </c>
      <c r="G1102" s="32" t="s">
        <v>10880</v>
      </c>
      <c r="H1102" s="35"/>
      <c r="I1102" t="str">
        <f t="shared" si="17"/>
        <v>No</v>
      </c>
      <c r="Q1102" s="1">
        <v>43105</v>
      </c>
    </row>
    <row r="1103" spans="4:17" x14ac:dyDescent="0.3">
      <c r="D1103" s="34">
        <v>43262</v>
      </c>
      <c r="E1103" s="30" t="s">
        <v>10895</v>
      </c>
      <c r="F1103" s="31" t="s">
        <v>11051</v>
      </c>
      <c r="G1103" s="32" t="s">
        <v>10894</v>
      </c>
      <c r="H1103" s="35" t="s">
        <v>10962</v>
      </c>
      <c r="I1103" t="str">
        <f t="shared" si="17"/>
        <v>No</v>
      </c>
      <c r="Q1103" s="1">
        <v>43106</v>
      </c>
    </row>
    <row r="1104" spans="4:17" x14ac:dyDescent="0.3">
      <c r="D1104" s="34">
        <v>43263</v>
      </c>
      <c r="E1104" s="30" t="s">
        <v>10881</v>
      </c>
      <c r="F1104" s="31" t="s">
        <v>11052</v>
      </c>
      <c r="G1104" s="32" t="s">
        <v>10890</v>
      </c>
      <c r="H1104" s="35"/>
      <c r="I1104" t="str">
        <f t="shared" si="17"/>
        <v>No</v>
      </c>
      <c r="Q1104" s="1">
        <v>43107</v>
      </c>
    </row>
    <row r="1105" spans="4:17" x14ac:dyDescent="0.3">
      <c r="D1105" s="34">
        <v>43265</v>
      </c>
      <c r="E1105" s="30" t="s">
        <v>10873</v>
      </c>
      <c r="F1105" s="31" t="s">
        <v>11053</v>
      </c>
      <c r="G1105" s="32" t="s">
        <v>10890</v>
      </c>
      <c r="H1105" s="35"/>
      <c r="I1105" t="str">
        <f t="shared" si="17"/>
        <v>No</v>
      </c>
      <c r="Q1105" s="1">
        <v>43108</v>
      </c>
    </row>
    <row r="1106" spans="4:17" x14ac:dyDescent="0.3">
      <c r="D1106" s="34">
        <v>43265</v>
      </c>
      <c r="E1106" s="30" t="s">
        <v>10873</v>
      </c>
      <c r="F1106" s="31" t="s">
        <v>11054</v>
      </c>
      <c r="G1106" s="32" t="s">
        <v>10890</v>
      </c>
      <c r="H1106" s="35"/>
      <c r="I1106" t="str">
        <f t="shared" si="17"/>
        <v>No</v>
      </c>
      <c r="Q1106" s="1">
        <v>43109</v>
      </c>
    </row>
    <row r="1107" spans="4:17" ht="28.8" x14ac:dyDescent="0.3">
      <c r="D1107" s="34">
        <v>43267</v>
      </c>
      <c r="E1107" s="30" t="s">
        <v>10878</v>
      </c>
      <c r="F1107" s="31" t="s">
        <v>11061</v>
      </c>
      <c r="G1107" s="32" t="s">
        <v>10904</v>
      </c>
      <c r="H1107" s="35" t="s">
        <v>11202</v>
      </c>
      <c r="I1107" t="str">
        <f t="shared" si="17"/>
        <v>No</v>
      </c>
      <c r="Q1107" s="1">
        <v>43110</v>
      </c>
    </row>
    <row r="1108" spans="4:17" x14ac:dyDescent="0.3">
      <c r="D1108" s="34">
        <v>43268</v>
      </c>
      <c r="E1108" s="30" t="s">
        <v>10905</v>
      </c>
      <c r="F1108" s="31" t="s">
        <v>11065</v>
      </c>
      <c r="G1108" s="32" t="s">
        <v>10894</v>
      </c>
      <c r="H1108" s="35" t="s">
        <v>306</v>
      </c>
      <c r="I1108" t="str">
        <f t="shared" si="17"/>
        <v>No</v>
      </c>
      <c r="Q1108" s="1">
        <v>43111</v>
      </c>
    </row>
    <row r="1109" spans="4:17" x14ac:dyDescent="0.3">
      <c r="D1109" s="34">
        <v>43268</v>
      </c>
      <c r="E1109" s="30" t="s">
        <v>10905</v>
      </c>
      <c r="F1109" s="31" t="s">
        <v>11065</v>
      </c>
      <c r="G1109" s="32" t="s">
        <v>10890</v>
      </c>
      <c r="H1109" s="35"/>
      <c r="I1109" t="str">
        <f t="shared" si="17"/>
        <v>No</v>
      </c>
      <c r="Q1109" s="1">
        <v>43112</v>
      </c>
    </row>
    <row r="1110" spans="4:17" x14ac:dyDescent="0.3">
      <c r="D1110" s="34">
        <v>43268</v>
      </c>
      <c r="E1110" s="30" t="s">
        <v>10905</v>
      </c>
      <c r="F1110" s="31" t="s">
        <v>11055</v>
      </c>
      <c r="G1110" s="32" t="s">
        <v>11056</v>
      </c>
      <c r="H1110" s="35" t="s">
        <v>11195</v>
      </c>
      <c r="I1110" t="str">
        <f t="shared" si="17"/>
        <v>No</v>
      </c>
      <c r="Q1110" s="1">
        <v>43113</v>
      </c>
    </row>
    <row r="1111" spans="4:17" x14ac:dyDescent="0.3">
      <c r="D1111" s="34">
        <v>43270</v>
      </c>
      <c r="E1111" s="30" t="s">
        <v>10881</v>
      </c>
      <c r="F1111" s="31" t="s">
        <v>11058</v>
      </c>
      <c r="G1111" s="32" t="s">
        <v>10890</v>
      </c>
      <c r="H1111" s="35"/>
      <c r="I1111" t="str">
        <f t="shared" si="17"/>
        <v>No</v>
      </c>
      <c r="Q1111" s="1">
        <v>43114</v>
      </c>
    </row>
    <row r="1112" spans="4:17" x14ac:dyDescent="0.3">
      <c r="D1112" s="34">
        <v>43270</v>
      </c>
      <c r="E1112" s="30" t="s">
        <v>10881</v>
      </c>
      <c r="F1112" s="31" t="s">
        <v>11058</v>
      </c>
      <c r="G1112" s="32" t="s">
        <v>10904</v>
      </c>
      <c r="H1112" s="35" t="s">
        <v>11227</v>
      </c>
      <c r="I1112" t="str">
        <f t="shared" si="17"/>
        <v>No</v>
      </c>
      <c r="Q1112" s="1">
        <v>43115</v>
      </c>
    </row>
    <row r="1113" spans="4:17" x14ac:dyDescent="0.3">
      <c r="D1113" s="34">
        <v>43270</v>
      </c>
      <c r="E1113" s="30" t="s">
        <v>10881</v>
      </c>
      <c r="F1113" s="31" t="s">
        <v>11060</v>
      </c>
      <c r="G1113" s="32" t="s">
        <v>10894</v>
      </c>
      <c r="H1113" s="35" t="s">
        <v>263</v>
      </c>
      <c r="I1113" t="str">
        <f t="shared" si="17"/>
        <v>No</v>
      </c>
      <c r="Q1113" s="1">
        <v>43116</v>
      </c>
    </row>
    <row r="1114" spans="4:17" x14ac:dyDescent="0.3">
      <c r="D1114" s="34">
        <v>43270</v>
      </c>
      <c r="E1114" s="30" t="s">
        <v>10881</v>
      </c>
      <c r="F1114" s="31" t="s">
        <v>10992</v>
      </c>
      <c r="G1114" s="32" t="s">
        <v>10894</v>
      </c>
      <c r="H1114" s="35" t="s">
        <v>100</v>
      </c>
      <c r="I1114" t="str">
        <f t="shared" si="17"/>
        <v>No</v>
      </c>
      <c r="Q1114" s="1">
        <v>43117</v>
      </c>
    </row>
    <row r="1115" spans="4:17" x14ac:dyDescent="0.3">
      <c r="D1115" s="34">
        <v>43271</v>
      </c>
      <c r="E1115" s="30" t="s">
        <v>10884</v>
      </c>
      <c r="F1115" s="31" t="s">
        <v>11063</v>
      </c>
      <c r="G1115" s="32" t="s">
        <v>10894</v>
      </c>
      <c r="H1115" s="35" t="s">
        <v>9730</v>
      </c>
      <c r="I1115" t="str">
        <f t="shared" si="17"/>
        <v>No</v>
      </c>
      <c r="Q1115" s="1">
        <v>43118</v>
      </c>
    </row>
    <row r="1116" spans="4:17" x14ac:dyDescent="0.3">
      <c r="D1116" s="34">
        <v>43271</v>
      </c>
      <c r="E1116" s="30" t="s">
        <v>10884</v>
      </c>
      <c r="F1116" s="31" t="s">
        <v>11064</v>
      </c>
      <c r="G1116" s="32" t="s">
        <v>10890</v>
      </c>
      <c r="H1116" s="35"/>
      <c r="I1116" t="str">
        <f t="shared" si="17"/>
        <v>No</v>
      </c>
      <c r="Q1116" s="1">
        <v>43119</v>
      </c>
    </row>
    <row r="1117" spans="4:17" x14ac:dyDescent="0.3">
      <c r="D1117" s="34">
        <v>43272</v>
      </c>
      <c r="E1117" s="30" t="s">
        <v>10873</v>
      </c>
      <c r="F1117" s="31" t="s">
        <v>11067</v>
      </c>
      <c r="G1117" s="32" t="s">
        <v>10959</v>
      </c>
      <c r="H1117" s="35"/>
      <c r="I1117" t="str">
        <f t="shared" si="17"/>
        <v>No</v>
      </c>
      <c r="Q1117" s="1">
        <v>43120</v>
      </c>
    </row>
    <row r="1118" spans="4:17" x14ac:dyDescent="0.3">
      <c r="D1118" s="34">
        <v>43275</v>
      </c>
      <c r="E1118" s="30" t="s">
        <v>10905</v>
      </c>
      <c r="F1118" s="31" t="s">
        <v>11066</v>
      </c>
      <c r="G1118" s="32" t="s">
        <v>10904</v>
      </c>
      <c r="H1118" s="35" t="s">
        <v>1244</v>
      </c>
      <c r="I1118" t="str">
        <f t="shared" si="17"/>
        <v>No</v>
      </c>
      <c r="Q1118" s="1">
        <v>43121</v>
      </c>
    </row>
    <row r="1119" spans="4:17" x14ac:dyDescent="0.3">
      <c r="D1119" s="34">
        <v>43279</v>
      </c>
      <c r="E1119" s="30" t="s">
        <v>10873</v>
      </c>
      <c r="F1119" s="31" t="s">
        <v>11068</v>
      </c>
      <c r="G1119" s="32" t="s">
        <v>10904</v>
      </c>
      <c r="H1119" s="35" t="s">
        <v>379</v>
      </c>
      <c r="I1119" t="str">
        <f t="shared" si="17"/>
        <v>No</v>
      </c>
      <c r="Q1119" s="1">
        <v>43122</v>
      </c>
    </row>
    <row r="1120" spans="4:17" x14ac:dyDescent="0.3">
      <c r="D1120" s="34">
        <v>43285</v>
      </c>
      <c r="E1120" s="30" t="s">
        <v>10884</v>
      </c>
      <c r="F1120" s="31" t="s">
        <v>11071</v>
      </c>
      <c r="G1120" s="32" t="s">
        <v>10894</v>
      </c>
      <c r="H1120" s="35" t="s">
        <v>11204</v>
      </c>
      <c r="I1120" t="str">
        <f t="shared" si="17"/>
        <v>Yes</v>
      </c>
      <c r="Q1120" s="1">
        <v>43123</v>
      </c>
    </row>
    <row r="1121" spans="4:17" x14ac:dyDescent="0.3">
      <c r="D1121" s="34">
        <v>43285</v>
      </c>
      <c r="E1121" s="30" t="s">
        <v>10884</v>
      </c>
      <c r="F1121" s="31" t="s">
        <v>11071</v>
      </c>
      <c r="G1121" s="32" t="s">
        <v>10877</v>
      </c>
      <c r="H1121" s="35"/>
      <c r="I1121" t="str">
        <f t="shared" si="17"/>
        <v>Yes</v>
      </c>
      <c r="Q1121" s="1">
        <v>43124</v>
      </c>
    </row>
    <row r="1122" spans="4:17" x14ac:dyDescent="0.3">
      <c r="D1122" s="34">
        <v>43294</v>
      </c>
      <c r="E1122" s="30" t="s">
        <v>10892</v>
      </c>
      <c r="F1122" s="31" t="s">
        <v>11073</v>
      </c>
      <c r="G1122" s="32" t="s">
        <v>10914</v>
      </c>
      <c r="H1122" s="35" t="s">
        <v>331</v>
      </c>
      <c r="I1122" t="str">
        <f t="shared" si="17"/>
        <v>No</v>
      </c>
      <c r="Q1122" s="1">
        <v>43125</v>
      </c>
    </row>
    <row r="1123" spans="4:17" x14ac:dyDescent="0.3">
      <c r="D1123" s="34">
        <v>43295</v>
      </c>
      <c r="E1123" s="30" t="s">
        <v>10878</v>
      </c>
      <c r="F1123" s="31" t="s">
        <v>11074</v>
      </c>
      <c r="G1123" s="32" t="s">
        <v>10890</v>
      </c>
      <c r="H1123" s="35"/>
      <c r="I1123" t="str">
        <f t="shared" si="17"/>
        <v>No</v>
      </c>
      <c r="Q1123" s="1">
        <v>43126</v>
      </c>
    </row>
    <row r="1124" spans="4:17" x14ac:dyDescent="0.3">
      <c r="D1124" s="34">
        <v>43303</v>
      </c>
      <c r="E1124" s="30" t="s">
        <v>10905</v>
      </c>
      <c r="F1124" s="31" t="s">
        <v>11076</v>
      </c>
      <c r="G1124" s="32" t="s">
        <v>10875</v>
      </c>
      <c r="H1124" s="35"/>
      <c r="I1124" t="str">
        <f t="shared" si="17"/>
        <v>No</v>
      </c>
      <c r="Q1124" s="1">
        <v>43127</v>
      </c>
    </row>
    <row r="1125" spans="4:17" x14ac:dyDescent="0.3">
      <c r="D1125" s="34">
        <v>43303</v>
      </c>
      <c r="E1125" s="30" t="s">
        <v>10905</v>
      </c>
      <c r="F1125" s="31" t="s">
        <v>11077</v>
      </c>
      <c r="G1125" s="32" t="s">
        <v>10890</v>
      </c>
      <c r="H1125" s="35"/>
      <c r="I1125" t="str">
        <f t="shared" si="17"/>
        <v>No</v>
      </c>
      <c r="Q1125" s="1">
        <v>43128</v>
      </c>
    </row>
    <row r="1126" spans="4:17" x14ac:dyDescent="0.3">
      <c r="D1126" s="34">
        <v>43305</v>
      </c>
      <c r="E1126" s="30" t="s">
        <v>10881</v>
      </c>
      <c r="F1126" s="31" t="s">
        <v>11075</v>
      </c>
      <c r="G1126" s="32" t="s">
        <v>10894</v>
      </c>
      <c r="H1126" s="35" t="s">
        <v>117</v>
      </c>
      <c r="I1126" t="str">
        <f t="shared" si="17"/>
        <v>No</v>
      </c>
      <c r="Q1126" s="1">
        <v>43129</v>
      </c>
    </row>
    <row r="1127" spans="4:17" ht="28.8" x14ac:dyDescent="0.3">
      <c r="D1127" s="34">
        <v>43308</v>
      </c>
      <c r="E1127" s="30" t="s">
        <v>10892</v>
      </c>
      <c r="F1127" s="31" t="s">
        <v>11078</v>
      </c>
      <c r="G1127" s="32" t="s">
        <v>10904</v>
      </c>
      <c r="H1127" s="35" t="s">
        <v>9730</v>
      </c>
      <c r="I1127" t="str">
        <f t="shared" si="17"/>
        <v>No</v>
      </c>
      <c r="Q1127" s="1">
        <v>43130</v>
      </c>
    </row>
    <row r="1128" spans="4:17" ht="28.8" x14ac:dyDescent="0.3">
      <c r="D1128" s="34">
        <v>43308</v>
      </c>
      <c r="E1128" s="30" t="s">
        <v>10892</v>
      </c>
      <c r="F1128" s="31" t="s">
        <v>11079</v>
      </c>
      <c r="G1128" s="32" t="s">
        <v>10890</v>
      </c>
      <c r="H1128" s="35"/>
      <c r="I1128" t="str">
        <f t="shared" si="17"/>
        <v>No</v>
      </c>
      <c r="Q1128" s="1">
        <v>43131</v>
      </c>
    </row>
    <row r="1129" spans="4:17" x14ac:dyDescent="0.3">
      <c r="D1129" s="34">
        <v>43313</v>
      </c>
      <c r="E1129" s="30" t="s">
        <v>10884</v>
      </c>
      <c r="F1129" s="31" t="s">
        <v>11080</v>
      </c>
      <c r="G1129" s="32" t="s">
        <v>10904</v>
      </c>
      <c r="H1129" s="35" t="s">
        <v>453</v>
      </c>
      <c r="I1129" t="str">
        <f t="shared" si="17"/>
        <v>No</v>
      </c>
      <c r="Q1129" s="1">
        <v>43132</v>
      </c>
    </row>
    <row r="1130" spans="4:17" x14ac:dyDescent="0.3">
      <c r="D1130" s="34">
        <v>43316</v>
      </c>
      <c r="E1130" s="30" t="s">
        <v>10878</v>
      </c>
      <c r="F1130" s="31" t="s">
        <v>11082</v>
      </c>
      <c r="G1130" s="32" t="s">
        <v>10890</v>
      </c>
      <c r="H1130" s="35"/>
      <c r="I1130" t="str">
        <f t="shared" si="17"/>
        <v>No</v>
      </c>
      <c r="Q1130" s="1">
        <v>43133</v>
      </c>
    </row>
    <row r="1131" spans="4:17" x14ac:dyDescent="0.3">
      <c r="D1131" s="34">
        <v>43316</v>
      </c>
      <c r="E1131" s="30" t="s">
        <v>10878</v>
      </c>
      <c r="F1131" s="31" t="s">
        <v>11153</v>
      </c>
      <c r="G1131" s="32" t="s">
        <v>10890</v>
      </c>
      <c r="H1131" s="35" t="s">
        <v>207</v>
      </c>
      <c r="I1131" t="str">
        <f t="shared" si="17"/>
        <v>No</v>
      </c>
      <c r="Q1131" s="1">
        <v>43134</v>
      </c>
    </row>
    <row r="1132" spans="4:17" x14ac:dyDescent="0.3">
      <c r="D1132" s="34">
        <v>43317</v>
      </c>
      <c r="E1132" s="30" t="s">
        <v>10905</v>
      </c>
      <c r="F1132" s="31" t="s">
        <v>11081</v>
      </c>
      <c r="G1132" s="32" t="s">
        <v>10894</v>
      </c>
      <c r="H1132" s="35" t="s">
        <v>306</v>
      </c>
      <c r="I1132" t="str">
        <f t="shared" si="17"/>
        <v>No</v>
      </c>
      <c r="Q1132" s="1">
        <v>43135</v>
      </c>
    </row>
    <row r="1133" spans="4:17" x14ac:dyDescent="0.3">
      <c r="D1133" s="34">
        <v>43319</v>
      </c>
      <c r="E1133" s="30" t="s">
        <v>10881</v>
      </c>
      <c r="F1133" s="31" t="s">
        <v>11083</v>
      </c>
      <c r="G1133" s="32" t="s">
        <v>10904</v>
      </c>
      <c r="H1133" s="35" t="s">
        <v>11236</v>
      </c>
      <c r="I1133" t="str">
        <f t="shared" si="17"/>
        <v>No</v>
      </c>
      <c r="Q1133" s="1">
        <v>43136</v>
      </c>
    </row>
    <row r="1134" spans="4:17" x14ac:dyDescent="0.3">
      <c r="D1134" s="34">
        <v>43319</v>
      </c>
      <c r="E1134" s="30" t="s">
        <v>10881</v>
      </c>
      <c r="F1134" s="31" t="s">
        <v>11083</v>
      </c>
      <c r="G1134" s="32" t="s">
        <v>10890</v>
      </c>
      <c r="H1134" s="35"/>
      <c r="I1134" t="str">
        <f t="shared" si="17"/>
        <v>No</v>
      </c>
      <c r="Q1134" s="1">
        <v>43137</v>
      </c>
    </row>
    <row r="1135" spans="4:17" x14ac:dyDescent="0.3">
      <c r="D1135" s="34">
        <v>43325</v>
      </c>
      <c r="E1135" s="30" t="s">
        <v>10895</v>
      </c>
      <c r="F1135" s="31" t="s">
        <v>11084</v>
      </c>
      <c r="G1135" s="32" t="s">
        <v>10894</v>
      </c>
      <c r="H1135" s="35" t="s">
        <v>1399</v>
      </c>
      <c r="I1135" t="str">
        <f t="shared" si="17"/>
        <v>No</v>
      </c>
      <c r="Q1135" s="1">
        <v>43138</v>
      </c>
    </row>
    <row r="1136" spans="4:17" x14ac:dyDescent="0.3">
      <c r="D1136" s="34">
        <v>43327</v>
      </c>
      <c r="E1136" s="30" t="s">
        <v>10884</v>
      </c>
      <c r="F1136" s="31" t="s">
        <v>11085</v>
      </c>
      <c r="G1136" s="32" t="s">
        <v>10883</v>
      </c>
      <c r="H1136" s="35"/>
      <c r="I1136" t="str">
        <f t="shared" si="17"/>
        <v>No</v>
      </c>
      <c r="Q1136" s="1">
        <v>43139</v>
      </c>
    </row>
    <row r="1137" spans="4:17" x14ac:dyDescent="0.3">
      <c r="D1137" s="34">
        <v>43328</v>
      </c>
      <c r="E1137" s="30" t="s">
        <v>10873</v>
      </c>
      <c r="F1137" s="31" t="s">
        <v>11087</v>
      </c>
      <c r="G1137" s="32" t="s">
        <v>10894</v>
      </c>
      <c r="H1137" s="35" t="s">
        <v>5208</v>
      </c>
      <c r="I1137" t="str">
        <f t="shared" si="17"/>
        <v>No</v>
      </c>
      <c r="Q1137" s="1">
        <v>43140</v>
      </c>
    </row>
    <row r="1138" spans="4:17" x14ac:dyDescent="0.3">
      <c r="D1138" s="34">
        <v>43329</v>
      </c>
      <c r="E1138" s="30" t="s">
        <v>10892</v>
      </c>
      <c r="F1138" s="31" t="s">
        <v>11091</v>
      </c>
      <c r="G1138" s="32" t="s">
        <v>10894</v>
      </c>
      <c r="H1138" s="35" t="s">
        <v>10962</v>
      </c>
      <c r="I1138" t="str">
        <f t="shared" si="17"/>
        <v>No</v>
      </c>
      <c r="Q1138" s="1">
        <v>43141</v>
      </c>
    </row>
    <row r="1139" spans="4:17" ht="28.8" x14ac:dyDescent="0.3">
      <c r="D1139" s="34">
        <v>43331</v>
      </c>
      <c r="E1139" s="30" t="s">
        <v>10905</v>
      </c>
      <c r="F1139" s="31" t="s">
        <v>11086</v>
      </c>
      <c r="G1139" s="32" t="s">
        <v>10894</v>
      </c>
      <c r="H1139" s="35" t="s">
        <v>306</v>
      </c>
      <c r="I1139" t="str">
        <f t="shared" si="17"/>
        <v>No</v>
      </c>
      <c r="Q1139" s="1">
        <v>43142</v>
      </c>
    </row>
    <row r="1140" spans="4:17" x14ac:dyDescent="0.3">
      <c r="D1140" s="34">
        <v>43331</v>
      </c>
      <c r="E1140" s="30" t="s">
        <v>10905</v>
      </c>
      <c r="F1140" s="31" t="s">
        <v>11090</v>
      </c>
      <c r="G1140" s="32" t="s">
        <v>10890</v>
      </c>
      <c r="H1140" s="35"/>
      <c r="I1140" t="str">
        <f t="shared" si="17"/>
        <v>No</v>
      </c>
      <c r="Q1140" s="1">
        <v>43143</v>
      </c>
    </row>
    <row r="1141" spans="4:17" x14ac:dyDescent="0.3">
      <c r="D1141" s="34">
        <v>43331</v>
      </c>
      <c r="E1141" s="30" t="s">
        <v>10905</v>
      </c>
      <c r="F1141" s="31" t="s">
        <v>11088</v>
      </c>
      <c r="G1141" s="32" t="s">
        <v>10890</v>
      </c>
      <c r="H1141" s="35"/>
      <c r="I1141" t="str">
        <f t="shared" si="17"/>
        <v>No</v>
      </c>
      <c r="Q1141" s="1">
        <v>43144</v>
      </c>
    </row>
    <row r="1142" spans="4:17" x14ac:dyDescent="0.3">
      <c r="D1142" s="34">
        <v>43334</v>
      </c>
      <c r="E1142" s="30" t="s">
        <v>10884</v>
      </c>
      <c r="F1142" s="31" t="s">
        <v>11112</v>
      </c>
      <c r="G1142" s="32" t="s">
        <v>10880</v>
      </c>
      <c r="H1142" s="35"/>
      <c r="I1142" t="str">
        <f t="shared" si="17"/>
        <v>No</v>
      </c>
      <c r="Q1142" s="1">
        <v>43145</v>
      </c>
    </row>
    <row r="1143" spans="4:17" x14ac:dyDescent="0.3">
      <c r="D1143" s="34">
        <v>43337</v>
      </c>
      <c r="E1143" s="30" t="s">
        <v>10878</v>
      </c>
      <c r="F1143" s="31" t="s">
        <v>11094</v>
      </c>
      <c r="G1143" s="32" t="s">
        <v>10927</v>
      </c>
      <c r="H1143" s="35"/>
      <c r="I1143" t="str">
        <f t="shared" si="17"/>
        <v>No</v>
      </c>
      <c r="Q1143" s="1">
        <v>43146</v>
      </c>
    </row>
    <row r="1144" spans="4:17" x14ac:dyDescent="0.3">
      <c r="D1144" s="34">
        <v>43338</v>
      </c>
      <c r="E1144" s="30" t="s">
        <v>10905</v>
      </c>
      <c r="F1144" s="31" t="s">
        <v>11092</v>
      </c>
      <c r="G1144" s="32" t="s">
        <v>10890</v>
      </c>
      <c r="H1144" s="35"/>
      <c r="I1144" t="str">
        <f t="shared" si="17"/>
        <v>No</v>
      </c>
      <c r="Q1144" s="1">
        <v>43147</v>
      </c>
    </row>
    <row r="1145" spans="4:17" x14ac:dyDescent="0.3">
      <c r="D1145" s="34">
        <v>43339</v>
      </c>
      <c r="E1145" s="30" t="s">
        <v>10895</v>
      </c>
      <c r="F1145" s="31" t="s">
        <v>11093</v>
      </c>
      <c r="G1145" s="32" t="s">
        <v>10894</v>
      </c>
      <c r="H1145" s="35" t="s">
        <v>100</v>
      </c>
      <c r="I1145" t="str">
        <f t="shared" si="17"/>
        <v>No</v>
      </c>
      <c r="Q1145" s="1">
        <v>43148</v>
      </c>
    </row>
    <row r="1146" spans="4:17" x14ac:dyDescent="0.3">
      <c r="D1146" s="34">
        <v>43345</v>
      </c>
      <c r="E1146" s="30" t="s">
        <v>10905</v>
      </c>
      <c r="F1146" s="31" t="s">
        <v>11095</v>
      </c>
      <c r="G1146" s="32" t="s">
        <v>10927</v>
      </c>
      <c r="H1146" s="35"/>
      <c r="I1146" t="str">
        <f t="shared" si="17"/>
        <v>No</v>
      </c>
      <c r="Q1146" s="1">
        <v>43149</v>
      </c>
    </row>
    <row r="1147" spans="4:17" x14ac:dyDescent="0.3">
      <c r="D1147" s="34">
        <v>43346</v>
      </c>
      <c r="E1147" s="30" t="s">
        <v>10895</v>
      </c>
      <c r="F1147" s="31" t="s">
        <v>11096</v>
      </c>
      <c r="G1147" s="32" t="s">
        <v>10877</v>
      </c>
      <c r="H1147" s="35"/>
      <c r="I1147" t="str">
        <f t="shared" si="17"/>
        <v>Yes</v>
      </c>
      <c r="Q1147" s="1">
        <v>43150</v>
      </c>
    </row>
    <row r="1148" spans="4:17" ht="28.8" x14ac:dyDescent="0.3">
      <c r="D1148" s="34">
        <v>43351</v>
      </c>
      <c r="E1148" s="30" t="s">
        <v>10878</v>
      </c>
      <c r="F1148" s="31" t="s">
        <v>11100</v>
      </c>
      <c r="G1148" s="32" t="s">
        <v>10890</v>
      </c>
      <c r="H1148" s="35"/>
      <c r="I1148" t="str">
        <f t="shared" si="17"/>
        <v>No</v>
      </c>
      <c r="Q1148" s="1">
        <v>43151</v>
      </c>
    </row>
    <row r="1149" spans="4:17" x14ac:dyDescent="0.3">
      <c r="D1149" s="34">
        <v>43351</v>
      </c>
      <c r="E1149" s="30" t="s">
        <v>10878</v>
      </c>
      <c r="F1149" s="31" t="s">
        <v>11026</v>
      </c>
      <c r="G1149" s="32" t="s">
        <v>10904</v>
      </c>
      <c r="H1149" s="35" t="s">
        <v>241</v>
      </c>
      <c r="I1149" t="str">
        <f t="shared" si="17"/>
        <v>No</v>
      </c>
      <c r="Q1149" s="1">
        <v>43152</v>
      </c>
    </row>
    <row r="1150" spans="4:17" x14ac:dyDescent="0.3">
      <c r="D1150" s="34">
        <v>43352</v>
      </c>
      <c r="E1150" s="30" t="s">
        <v>10905</v>
      </c>
      <c r="F1150" s="31" t="s">
        <v>11101</v>
      </c>
      <c r="G1150" s="32" t="s">
        <v>10890</v>
      </c>
      <c r="H1150" s="35"/>
      <c r="I1150" t="str">
        <f t="shared" si="17"/>
        <v>No</v>
      </c>
      <c r="Q1150" s="1">
        <v>43153</v>
      </c>
    </row>
    <row r="1151" spans="4:17" x14ac:dyDescent="0.3">
      <c r="D1151" s="34">
        <v>43352</v>
      </c>
      <c r="E1151" s="30" t="s">
        <v>10905</v>
      </c>
      <c r="F1151" s="31" t="s">
        <v>11097</v>
      </c>
      <c r="G1151" s="32" t="s">
        <v>10894</v>
      </c>
      <c r="H1151" s="35" t="s">
        <v>11207</v>
      </c>
      <c r="I1151" t="str">
        <f t="shared" si="17"/>
        <v>No</v>
      </c>
      <c r="Q1151" s="1">
        <v>43154</v>
      </c>
    </row>
    <row r="1152" spans="4:17" x14ac:dyDescent="0.3">
      <c r="D1152" s="34">
        <v>43353</v>
      </c>
      <c r="E1152" s="30" t="s">
        <v>10895</v>
      </c>
      <c r="F1152" s="31" t="s">
        <v>11103</v>
      </c>
      <c r="G1152" s="32" t="s">
        <v>10875</v>
      </c>
      <c r="H1152" s="35"/>
      <c r="I1152" t="str">
        <f t="shared" si="17"/>
        <v>No</v>
      </c>
      <c r="Q1152" s="1">
        <v>43155</v>
      </c>
    </row>
    <row r="1153" spans="4:17" x14ac:dyDescent="0.3">
      <c r="D1153" s="34">
        <v>43353</v>
      </c>
      <c r="E1153" s="30" t="s">
        <v>10895</v>
      </c>
      <c r="F1153" s="31" t="s">
        <v>11103</v>
      </c>
      <c r="G1153" s="32" t="s">
        <v>10894</v>
      </c>
      <c r="H1153" s="35" t="s">
        <v>11104</v>
      </c>
      <c r="I1153" t="str">
        <f t="shared" si="17"/>
        <v>No</v>
      </c>
      <c r="Q1153" s="1">
        <v>43156</v>
      </c>
    </row>
    <row r="1154" spans="4:17" x14ac:dyDescent="0.3">
      <c r="D1154" s="34">
        <v>43354</v>
      </c>
      <c r="E1154" s="30" t="s">
        <v>10881</v>
      </c>
      <c r="F1154" s="31" t="s">
        <v>11228</v>
      </c>
      <c r="G1154" s="32" t="s">
        <v>10904</v>
      </c>
      <c r="H1154" s="35" t="s">
        <v>84</v>
      </c>
      <c r="I1154" t="str">
        <f t="shared" si="17"/>
        <v>No</v>
      </c>
      <c r="Q1154" s="1">
        <v>43157</v>
      </c>
    </row>
    <row r="1155" spans="4:17" x14ac:dyDescent="0.3">
      <c r="D1155" s="34">
        <v>43354</v>
      </c>
      <c r="E1155" s="30" t="s">
        <v>10881</v>
      </c>
      <c r="F1155" s="31" t="s">
        <v>11099</v>
      </c>
      <c r="G1155" s="32" t="s">
        <v>10904</v>
      </c>
      <c r="H1155" s="35" t="s">
        <v>10933</v>
      </c>
      <c r="I1155" t="str">
        <f t="shared" ref="I1155:I1218" si="18">_xlfn.XLOOKUP(D1155,$J$2:$J$48,$O$2:$O$48,"No")</f>
        <v>No</v>
      </c>
      <c r="Q1155" s="1">
        <v>43158</v>
      </c>
    </row>
    <row r="1156" spans="4:17" x14ac:dyDescent="0.3">
      <c r="D1156" s="34">
        <v>43354</v>
      </c>
      <c r="E1156" s="30" t="s">
        <v>10881</v>
      </c>
      <c r="F1156" s="31" t="s">
        <v>11099</v>
      </c>
      <c r="G1156" s="32" t="s">
        <v>10890</v>
      </c>
      <c r="H1156" s="35"/>
      <c r="I1156" t="str">
        <f t="shared" si="18"/>
        <v>No</v>
      </c>
      <c r="Q1156" s="1">
        <v>43159</v>
      </c>
    </row>
    <row r="1157" spans="4:17" x14ac:dyDescent="0.3">
      <c r="D1157" s="34">
        <v>43355</v>
      </c>
      <c r="E1157" s="30" t="s">
        <v>10884</v>
      </c>
      <c r="F1157" s="31" t="s">
        <v>11106</v>
      </c>
      <c r="G1157" s="32" t="s">
        <v>10927</v>
      </c>
      <c r="H1157" s="35"/>
      <c r="I1157" t="str">
        <f t="shared" si="18"/>
        <v>No</v>
      </c>
      <c r="Q1157" s="1">
        <v>43160</v>
      </c>
    </row>
    <row r="1158" spans="4:17" x14ac:dyDescent="0.3">
      <c r="D1158" s="34">
        <v>43355</v>
      </c>
      <c r="E1158" s="30" t="s">
        <v>10884</v>
      </c>
      <c r="F1158" s="31" t="s">
        <v>11136</v>
      </c>
      <c r="G1158" s="32" t="s">
        <v>10880</v>
      </c>
      <c r="H1158" s="35"/>
      <c r="I1158" t="str">
        <f t="shared" si="18"/>
        <v>No</v>
      </c>
      <c r="Q1158" s="1">
        <v>43161</v>
      </c>
    </row>
    <row r="1159" spans="4:17" ht="28.8" x14ac:dyDescent="0.3">
      <c r="D1159" s="34">
        <v>43358</v>
      </c>
      <c r="E1159" s="30" t="s">
        <v>10878</v>
      </c>
      <c r="F1159" s="31" t="s">
        <v>11105</v>
      </c>
      <c r="G1159" s="32" t="s">
        <v>10910</v>
      </c>
      <c r="H1159" s="35"/>
      <c r="I1159" t="str">
        <f t="shared" si="18"/>
        <v>No</v>
      </c>
      <c r="Q1159" s="1">
        <v>43162</v>
      </c>
    </row>
    <row r="1160" spans="4:17" x14ac:dyDescent="0.3">
      <c r="D1160" s="34">
        <v>43358</v>
      </c>
      <c r="E1160" s="30" t="s">
        <v>10878</v>
      </c>
      <c r="F1160" s="31" t="s">
        <v>11229</v>
      </c>
      <c r="G1160" s="32" t="s">
        <v>10890</v>
      </c>
      <c r="H1160" s="35"/>
      <c r="I1160" t="str">
        <f t="shared" si="18"/>
        <v>No</v>
      </c>
      <c r="Q1160" s="1">
        <v>43163</v>
      </c>
    </row>
    <row r="1161" spans="4:17" ht="28.8" x14ac:dyDescent="0.3">
      <c r="D1161" s="34">
        <v>43359</v>
      </c>
      <c r="E1161" s="30" t="s">
        <v>10905</v>
      </c>
      <c r="F1161" s="31" t="s">
        <v>11102</v>
      </c>
      <c r="G1161" s="32" t="s">
        <v>10894</v>
      </c>
      <c r="H1161" s="35" t="s">
        <v>306</v>
      </c>
      <c r="I1161" t="str">
        <f t="shared" si="18"/>
        <v>No</v>
      </c>
      <c r="Q1161" s="1">
        <v>43164</v>
      </c>
    </row>
    <row r="1162" spans="4:17" ht="28.8" x14ac:dyDescent="0.3">
      <c r="D1162" s="34">
        <v>43360</v>
      </c>
      <c r="E1162" s="30" t="s">
        <v>10895</v>
      </c>
      <c r="F1162" s="31" t="s">
        <v>11107</v>
      </c>
      <c r="G1162" s="32" t="s">
        <v>10890</v>
      </c>
      <c r="H1162" s="35"/>
      <c r="I1162" t="str">
        <f t="shared" si="18"/>
        <v>No</v>
      </c>
      <c r="Q1162" s="1">
        <v>43165</v>
      </c>
    </row>
    <row r="1163" spans="4:17" x14ac:dyDescent="0.3">
      <c r="D1163" s="34">
        <v>43361</v>
      </c>
      <c r="E1163" s="30" t="s">
        <v>10881</v>
      </c>
      <c r="F1163" s="31" t="s">
        <v>11108</v>
      </c>
      <c r="G1163" s="32" t="s">
        <v>10890</v>
      </c>
      <c r="H1163" s="35"/>
      <c r="I1163" t="str">
        <f t="shared" si="18"/>
        <v>No</v>
      </c>
      <c r="Q1163" s="1">
        <v>43166</v>
      </c>
    </row>
    <row r="1164" spans="4:17" x14ac:dyDescent="0.3">
      <c r="D1164" s="34">
        <v>43362</v>
      </c>
      <c r="E1164" s="30" t="s">
        <v>10884</v>
      </c>
      <c r="F1164" s="31" t="s">
        <v>11110</v>
      </c>
      <c r="G1164" s="32" t="s">
        <v>10875</v>
      </c>
      <c r="H1164" s="35"/>
      <c r="I1164" t="str">
        <f t="shared" si="18"/>
        <v>No</v>
      </c>
      <c r="Q1164" s="1">
        <v>43167</v>
      </c>
    </row>
    <row r="1165" spans="4:17" x14ac:dyDescent="0.3">
      <c r="D1165" s="34">
        <v>43362</v>
      </c>
      <c r="E1165" s="30" t="s">
        <v>10884</v>
      </c>
      <c r="F1165" s="31" t="s">
        <v>11110</v>
      </c>
      <c r="G1165" s="32" t="s">
        <v>10894</v>
      </c>
      <c r="H1165" s="35" t="s">
        <v>11104</v>
      </c>
      <c r="I1165" t="str">
        <f t="shared" si="18"/>
        <v>No</v>
      </c>
      <c r="Q1165" s="1">
        <v>43168</v>
      </c>
    </row>
    <row r="1166" spans="4:17" x14ac:dyDescent="0.3">
      <c r="D1166" s="34">
        <v>43364</v>
      </c>
      <c r="E1166" s="30" t="s">
        <v>10892</v>
      </c>
      <c r="F1166" s="31" t="s">
        <v>11143</v>
      </c>
      <c r="G1166" s="32" t="s">
        <v>10880</v>
      </c>
      <c r="H1166" s="35"/>
      <c r="I1166" t="str">
        <f t="shared" si="18"/>
        <v>No</v>
      </c>
      <c r="Q1166" s="1">
        <v>43169</v>
      </c>
    </row>
    <row r="1167" spans="4:17" ht="28.8" x14ac:dyDescent="0.3">
      <c r="D1167" s="34">
        <v>43364</v>
      </c>
      <c r="E1167" s="30" t="s">
        <v>10892</v>
      </c>
      <c r="F1167" s="31" t="s">
        <v>11109</v>
      </c>
      <c r="G1167" s="32" t="s">
        <v>10890</v>
      </c>
      <c r="H1167" s="35"/>
      <c r="I1167" t="str">
        <f t="shared" si="18"/>
        <v>No</v>
      </c>
      <c r="Q1167" s="1">
        <v>43170</v>
      </c>
    </row>
    <row r="1168" spans="4:17" x14ac:dyDescent="0.3">
      <c r="D1168" s="34">
        <v>43365</v>
      </c>
      <c r="E1168" s="30" t="s">
        <v>10878</v>
      </c>
      <c r="F1168" s="31" t="s">
        <v>10992</v>
      </c>
      <c r="G1168" s="32" t="s">
        <v>10914</v>
      </c>
      <c r="H1168" s="35" t="s">
        <v>494</v>
      </c>
      <c r="I1168" t="str">
        <f t="shared" si="18"/>
        <v>No</v>
      </c>
      <c r="Q1168" s="1">
        <v>43171</v>
      </c>
    </row>
    <row r="1169" spans="4:17" x14ac:dyDescent="0.3">
      <c r="D1169" s="34">
        <v>43365</v>
      </c>
      <c r="E1169" s="30" t="s">
        <v>10878</v>
      </c>
      <c r="F1169" s="31" t="s">
        <v>11117</v>
      </c>
      <c r="G1169" s="32" t="s">
        <v>10890</v>
      </c>
      <c r="H1169" s="35"/>
      <c r="I1169" t="str">
        <f t="shared" si="18"/>
        <v>No</v>
      </c>
      <c r="Q1169" s="1">
        <v>43172</v>
      </c>
    </row>
    <row r="1170" spans="4:17" x14ac:dyDescent="0.3">
      <c r="D1170" s="34">
        <v>43365</v>
      </c>
      <c r="E1170" s="30" t="s">
        <v>10878</v>
      </c>
      <c r="F1170" s="31" t="s">
        <v>11111</v>
      </c>
      <c r="G1170" s="32" t="s">
        <v>10959</v>
      </c>
      <c r="H1170" s="35"/>
      <c r="I1170" t="str">
        <f t="shared" si="18"/>
        <v>No</v>
      </c>
      <c r="Q1170" s="1">
        <v>43173</v>
      </c>
    </row>
    <row r="1171" spans="4:17" x14ac:dyDescent="0.3">
      <c r="D1171" s="34">
        <v>43367</v>
      </c>
      <c r="E1171" s="30" t="s">
        <v>10895</v>
      </c>
      <c r="F1171" s="31" t="s">
        <v>11119</v>
      </c>
      <c r="G1171" s="32" t="s">
        <v>10875</v>
      </c>
      <c r="H1171" s="35"/>
      <c r="I1171" t="str">
        <f t="shared" si="18"/>
        <v>No</v>
      </c>
      <c r="Q1171" s="1">
        <v>43174</v>
      </c>
    </row>
    <row r="1172" spans="4:17" x14ac:dyDescent="0.3">
      <c r="D1172" s="34">
        <v>43367</v>
      </c>
      <c r="E1172" s="30" t="s">
        <v>10895</v>
      </c>
      <c r="F1172" s="31" t="s">
        <v>11120</v>
      </c>
      <c r="G1172" s="32" t="s">
        <v>10904</v>
      </c>
      <c r="H1172" s="35" t="s">
        <v>331</v>
      </c>
      <c r="I1172" t="str">
        <f t="shared" si="18"/>
        <v>No</v>
      </c>
      <c r="Q1172" s="1">
        <v>43175</v>
      </c>
    </row>
    <row r="1173" spans="4:17" x14ac:dyDescent="0.3">
      <c r="D1173" s="34">
        <v>43371</v>
      </c>
      <c r="E1173" s="30" t="s">
        <v>10892</v>
      </c>
      <c r="F1173" s="31" t="s">
        <v>11026</v>
      </c>
      <c r="G1173" s="32" t="s">
        <v>10904</v>
      </c>
      <c r="H1173" s="35" t="s">
        <v>11113</v>
      </c>
      <c r="I1173" t="str">
        <f t="shared" si="18"/>
        <v>No</v>
      </c>
      <c r="Q1173" s="1">
        <v>43176</v>
      </c>
    </row>
    <row r="1174" spans="4:17" x14ac:dyDescent="0.3">
      <c r="D1174" s="34">
        <v>43371</v>
      </c>
      <c r="E1174" s="30" t="s">
        <v>10892</v>
      </c>
      <c r="F1174" s="31" t="s">
        <v>11114</v>
      </c>
      <c r="G1174" s="32" t="s">
        <v>10904</v>
      </c>
      <c r="H1174" s="35" t="s">
        <v>11115</v>
      </c>
      <c r="I1174" t="str">
        <f t="shared" si="18"/>
        <v>No</v>
      </c>
      <c r="Q1174" s="1">
        <v>43177</v>
      </c>
    </row>
    <row r="1175" spans="4:17" x14ac:dyDescent="0.3">
      <c r="D1175" s="34">
        <v>43371</v>
      </c>
      <c r="E1175" s="30" t="s">
        <v>10892</v>
      </c>
      <c r="F1175" s="31" t="s">
        <v>11116</v>
      </c>
      <c r="G1175" s="32" t="s">
        <v>10904</v>
      </c>
      <c r="H1175" s="35" t="s">
        <v>234</v>
      </c>
      <c r="I1175" t="str">
        <f t="shared" si="18"/>
        <v>No</v>
      </c>
      <c r="Q1175" s="1">
        <v>43178</v>
      </c>
    </row>
    <row r="1176" spans="4:17" x14ac:dyDescent="0.3">
      <c r="D1176" s="34">
        <v>43373</v>
      </c>
      <c r="E1176" s="30" t="s">
        <v>10905</v>
      </c>
      <c r="F1176" s="31" t="s">
        <v>11122</v>
      </c>
      <c r="G1176" s="32" t="s">
        <v>10875</v>
      </c>
      <c r="H1176" s="35"/>
      <c r="I1176" t="str">
        <f t="shared" si="18"/>
        <v>No</v>
      </c>
      <c r="Q1176" s="1">
        <v>43179</v>
      </c>
    </row>
    <row r="1177" spans="4:17" x14ac:dyDescent="0.3">
      <c r="D1177" s="34">
        <v>43373</v>
      </c>
      <c r="E1177" s="30" t="s">
        <v>10905</v>
      </c>
      <c r="F1177" s="31" t="s">
        <v>11118</v>
      </c>
      <c r="G1177" s="32" t="s">
        <v>10890</v>
      </c>
      <c r="H1177" s="35"/>
      <c r="I1177" t="str">
        <f t="shared" si="18"/>
        <v>No</v>
      </c>
      <c r="Q1177" s="1">
        <v>43180</v>
      </c>
    </row>
    <row r="1178" spans="4:17" x14ac:dyDescent="0.3">
      <c r="D1178" s="34">
        <v>43374</v>
      </c>
      <c r="E1178" s="30" t="s">
        <v>10895</v>
      </c>
      <c r="F1178" s="31" t="s">
        <v>11123</v>
      </c>
      <c r="G1178" s="32" t="s">
        <v>10875</v>
      </c>
      <c r="H1178" s="35"/>
      <c r="I1178" t="str">
        <f t="shared" si="18"/>
        <v>No</v>
      </c>
      <c r="Q1178" s="1">
        <v>43181</v>
      </c>
    </row>
    <row r="1179" spans="4:17" x14ac:dyDescent="0.3">
      <c r="D1179" s="34">
        <v>43374</v>
      </c>
      <c r="E1179" s="30" t="s">
        <v>10895</v>
      </c>
      <c r="F1179" s="31" t="s">
        <v>11124</v>
      </c>
      <c r="G1179" s="32" t="s">
        <v>10890</v>
      </c>
      <c r="H1179" s="35"/>
      <c r="I1179" t="str">
        <f t="shared" si="18"/>
        <v>No</v>
      </c>
      <c r="Q1179" s="1">
        <v>43182</v>
      </c>
    </row>
    <row r="1180" spans="4:17" x14ac:dyDescent="0.3">
      <c r="D1180" s="34">
        <v>43375</v>
      </c>
      <c r="E1180" s="30" t="s">
        <v>10881</v>
      </c>
      <c r="F1180" s="31" t="s">
        <v>11125</v>
      </c>
      <c r="G1180" s="32" t="s">
        <v>10875</v>
      </c>
      <c r="H1180" s="35"/>
      <c r="I1180" t="str">
        <f t="shared" si="18"/>
        <v>No</v>
      </c>
      <c r="Q1180" s="1">
        <v>43183</v>
      </c>
    </row>
    <row r="1181" spans="4:17" x14ac:dyDescent="0.3">
      <c r="D1181" s="34">
        <v>43377</v>
      </c>
      <c r="E1181" s="30" t="s">
        <v>10873</v>
      </c>
      <c r="F1181" s="31" t="s">
        <v>11121</v>
      </c>
      <c r="G1181" s="32" t="s">
        <v>10883</v>
      </c>
      <c r="H1181" s="35"/>
      <c r="I1181" t="str">
        <f t="shared" si="18"/>
        <v>No</v>
      </c>
      <c r="Q1181" s="1">
        <v>43184</v>
      </c>
    </row>
    <row r="1182" spans="4:17" x14ac:dyDescent="0.3">
      <c r="D1182" s="34">
        <v>43379</v>
      </c>
      <c r="E1182" s="30" t="s">
        <v>10878</v>
      </c>
      <c r="F1182" s="31" t="s">
        <v>11126</v>
      </c>
      <c r="G1182" s="32" t="s">
        <v>10890</v>
      </c>
      <c r="H1182" s="35"/>
      <c r="I1182" t="str">
        <f t="shared" si="18"/>
        <v>No</v>
      </c>
      <c r="Q1182" s="1">
        <v>43185</v>
      </c>
    </row>
    <row r="1183" spans="4:17" x14ac:dyDescent="0.3">
      <c r="D1183" s="34">
        <v>43380</v>
      </c>
      <c r="E1183" s="30" t="s">
        <v>10905</v>
      </c>
      <c r="F1183" s="31" t="s">
        <v>11129</v>
      </c>
      <c r="G1183" s="32" t="s">
        <v>10908</v>
      </c>
      <c r="H1183" s="35"/>
      <c r="I1183" t="str">
        <f t="shared" si="18"/>
        <v>No</v>
      </c>
      <c r="Q1183" s="1">
        <v>43186</v>
      </c>
    </row>
    <row r="1184" spans="4:17" ht="30.6" x14ac:dyDescent="0.3">
      <c r="D1184" s="34">
        <v>43381</v>
      </c>
      <c r="E1184" s="30" t="s">
        <v>10895</v>
      </c>
      <c r="F1184" s="31" t="s">
        <v>11130</v>
      </c>
      <c r="G1184" s="32" t="s">
        <v>10894</v>
      </c>
      <c r="H1184" s="35" t="s">
        <v>11131</v>
      </c>
      <c r="I1184" t="str">
        <f t="shared" si="18"/>
        <v>Yes</v>
      </c>
      <c r="Q1184" s="1">
        <v>43187</v>
      </c>
    </row>
    <row r="1185" spans="4:17" x14ac:dyDescent="0.3">
      <c r="D1185" s="34">
        <v>43381</v>
      </c>
      <c r="E1185" s="30" t="s">
        <v>10895</v>
      </c>
      <c r="F1185" s="31" t="s">
        <v>11130</v>
      </c>
      <c r="G1185" s="32" t="s">
        <v>10877</v>
      </c>
      <c r="H1185" s="35"/>
      <c r="I1185" t="str">
        <f t="shared" si="18"/>
        <v>Yes</v>
      </c>
      <c r="Q1185" s="1">
        <v>43188</v>
      </c>
    </row>
    <row r="1186" spans="4:17" x14ac:dyDescent="0.3">
      <c r="D1186" s="34">
        <v>43381</v>
      </c>
      <c r="E1186" s="30" t="s">
        <v>10895</v>
      </c>
      <c r="F1186" s="31" t="s">
        <v>11132</v>
      </c>
      <c r="G1186" s="32" t="s">
        <v>10894</v>
      </c>
      <c r="H1186" s="35" t="s">
        <v>354</v>
      </c>
      <c r="I1186" t="str">
        <f t="shared" si="18"/>
        <v>Yes</v>
      </c>
      <c r="Q1186" s="1">
        <v>43189</v>
      </c>
    </row>
    <row r="1187" spans="4:17" x14ac:dyDescent="0.3">
      <c r="D1187" s="34">
        <v>43381</v>
      </c>
      <c r="E1187" s="30" t="s">
        <v>10895</v>
      </c>
      <c r="F1187" s="31" t="s">
        <v>11026</v>
      </c>
      <c r="G1187" s="32" t="s">
        <v>10894</v>
      </c>
      <c r="H1187" s="35" t="s">
        <v>5330</v>
      </c>
      <c r="I1187" t="str">
        <f t="shared" si="18"/>
        <v>Yes</v>
      </c>
      <c r="Q1187" s="1">
        <v>43190</v>
      </c>
    </row>
    <row r="1188" spans="4:17" x14ac:dyDescent="0.3">
      <c r="D1188" s="34">
        <v>43381</v>
      </c>
      <c r="E1188" s="30" t="s">
        <v>10895</v>
      </c>
      <c r="F1188" s="31" t="s">
        <v>11133</v>
      </c>
      <c r="G1188" s="32" t="s">
        <v>10904</v>
      </c>
      <c r="H1188" s="35" t="s">
        <v>11237</v>
      </c>
      <c r="I1188" t="str">
        <f t="shared" si="18"/>
        <v>Yes</v>
      </c>
      <c r="Q1188" s="1">
        <v>43191</v>
      </c>
    </row>
    <row r="1189" spans="4:17" x14ac:dyDescent="0.3">
      <c r="D1189" s="34">
        <v>43381</v>
      </c>
      <c r="E1189" s="30" t="s">
        <v>10895</v>
      </c>
      <c r="F1189" s="31" t="s">
        <v>11114</v>
      </c>
      <c r="G1189" s="32" t="s">
        <v>10894</v>
      </c>
      <c r="H1189" s="35" t="s">
        <v>354</v>
      </c>
      <c r="I1189" t="str">
        <f t="shared" si="18"/>
        <v>Yes</v>
      </c>
      <c r="Q1189" s="1">
        <v>43192</v>
      </c>
    </row>
    <row r="1190" spans="4:17" x14ac:dyDescent="0.3">
      <c r="D1190" s="34">
        <v>43382</v>
      </c>
      <c r="E1190" s="30" t="s">
        <v>10881</v>
      </c>
      <c r="F1190" s="31" t="s">
        <v>11134</v>
      </c>
      <c r="G1190" s="32" t="s">
        <v>10927</v>
      </c>
      <c r="H1190" s="35"/>
      <c r="I1190" t="str">
        <f t="shared" si="18"/>
        <v>No</v>
      </c>
      <c r="Q1190" s="1">
        <v>43193</v>
      </c>
    </row>
    <row r="1191" spans="4:17" x14ac:dyDescent="0.3">
      <c r="D1191" s="34">
        <v>43382</v>
      </c>
      <c r="E1191" s="30" t="s">
        <v>10881</v>
      </c>
      <c r="F1191" s="31" t="s">
        <v>11127</v>
      </c>
      <c r="G1191" s="32" t="s">
        <v>10914</v>
      </c>
      <c r="H1191" s="35" t="s">
        <v>453</v>
      </c>
      <c r="I1191" t="str">
        <f t="shared" si="18"/>
        <v>No</v>
      </c>
      <c r="Q1191" s="1">
        <v>43194</v>
      </c>
    </row>
    <row r="1192" spans="4:17" x14ac:dyDescent="0.3">
      <c r="D1192" s="34">
        <v>43382</v>
      </c>
      <c r="E1192" s="30" t="s">
        <v>10881</v>
      </c>
      <c r="F1192" s="31" t="s">
        <v>11127</v>
      </c>
      <c r="G1192" s="32" t="s">
        <v>10890</v>
      </c>
      <c r="H1192" s="35"/>
      <c r="I1192" t="str">
        <f t="shared" si="18"/>
        <v>No</v>
      </c>
      <c r="Q1192" s="1">
        <v>43195</v>
      </c>
    </row>
    <row r="1193" spans="4:17" x14ac:dyDescent="0.3">
      <c r="D1193" s="34">
        <v>43384</v>
      </c>
      <c r="E1193" s="30" t="s">
        <v>10873</v>
      </c>
      <c r="F1193" s="31" t="s">
        <v>10946</v>
      </c>
      <c r="G1193" s="32" t="s">
        <v>10904</v>
      </c>
      <c r="H1193" s="35" t="s">
        <v>11128</v>
      </c>
      <c r="I1193" t="str">
        <f t="shared" si="18"/>
        <v>No</v>
      </c>
      <c r="Q1193" s="1">
        <v>43196</v>
      </c>
    </row>
    <row r="1194" spans="4:17" x14ac:dyDescent="0.3">
      <c r="D1194" s="34">
        <v>43386</v>
      </c>
      <c r="E1194" s="30" t="s">
        <v>10878</v>
      </c>
      <c r="F1194" s="31" t="s">
        <v>11135</v>
      </c>
      <c r="G1194" s="32" t="s">
        <v>10890</v>
      </c>
      <c r="H1194" s="35"/>
      <c r="I1194" t="str">
        <f t="shared" si="18"/>
        <v>No</v>
      </c>
      <c r="Q1194" s="1">
        <v>43197</v>
      </c>
    </row>
    <row r="1195" spans="4:17" x14ac:dyDescent="0.3">
      <c r="D1195" s="34">
        <v>43386</v>
      </c>
      <c r="E1195" s="30" t="s">
        <v>10878</v>
      </c>
      <c r="F1195" s="31" t="s">
        <v>10897</v>
      </c>
      <c r="G1195" s="32" t="s">
        <v>10904</v>
      </c>
      <c r="H1195" s="35" t="s">
        <v>1708</v>
      </c>
      <c r="I1195" t="str">
        <f t="shared" si="18"/>
        <v>No</v>
      </c>
      <c r="Q1195" s="1">
        <v>43198</v>
      </c>
    </row>
    <row r="1196" spans="4:17" x14ac:dyDescent="0.3">
      <c r="D1196" s="34">
        <v>43388</v>
      </c>
      <c r="E1196" s="30" t="s">
        <v>10895</v>
      </c>
      <c r="F1196" s="31" t="s">
        <v>11137</v>
      </c>
      <c r="G1196" s="32" t="s">
        <v>10890</v>
      </c>
      <c r="H1196" s="35"/>
      <c r="I1196" t="str">
        <f t="shared" si="18"/>
        <v>No</v>
      </c>
      <c r="Q1196" s="1">
        <v>43199</v>
      </c>
    </row>
    <row r="1197" spans="4:17" x14ac:dyDescent="0.3">
      <c r="D1197" s="34">
        <v>43389</v>
      </c>
      <c r="E1197" s="30" t="s">
        <v>10881</v>
      </c>
      <c r="F1197" s="31" t="s">
        <v>11138</v>
      </c>
      <c r="G1197" s="32" t="s">
        <v>10890</v>
      </c>
      <c r="H1197" s="35"/>
      <c r="I1197" t="str">
        <f t="shared" si="18"/>
        <v>No</v>
      </c>
      <c r="Q1197" s="1">
        <v>43200</v>
      </c>
    </row>
    <row r="1198" spans="4:17" x14ac:dyDescent="0.3">
      <c r="D1198" s="34">
        <v>43391</v>
      </c>
      <c r="E1198" s="30" t="s">
        <v>10873</v>
      </c>
      <c r="F1198" s="31" t="s">
        <v>11142</v>
      </c>
      <c r="G1198" s="32" t="s">
        <v>10927</v>
      </c>
      <c r="H1198" s="35"/>
      <c r="I1198" t="str">
        <f t="shared" si="18"/>
        <v>No</v>
      </c>
      <c r="Q1198" s="1">
        <v>43201</v>
      </c>
    </row>
    <row r="1199" spans="4:17" x14ac:dyDescent="0.3">
      <c r="D1199" s="34">
        <v>43391</v>
      </c>
      <c r="E1199" s="30" t="s">
        <v>10873</v>
      </c>
      <c r="F1199" s="31" t="s">
        <v>11140</v>
      </c>
      <c r="G1199" s="32" t="s">
        <v>10894</v>
      </c>
      <c r="H1199" s="35" t="s">
        <v>10933</v>
      </c>
      <c r="I1199" t="str">
        <f t="shared" si="18"/>
        <v>No</v>
      </c>
      <c r="Q1199" s="1">
        <v>43202</v>
      </c>
    </row>
    <row r="1200" spans="4:17" x14ac:dyDescent="0.3">
      <c r="D1200" s="34">
        <v>43393</v>
      </c>
      <c r="E1200" s="30" t="s">
        <v>10878</v>
      </c>
      <c r="F1200" s="31" t="s">
        <v>11139</v>
      </c>
      <c r="G1200" s="32" t="s">
        <v>10890</v>
      </c>
      <c r="H1200" s="35" t="s">
        <v>11062</v>
      </c>
      <c r="I1200" t="str">
        <f t="shared" si="18"/>
        <v>No</v>
      </c>
      <c r="Q1200" s="1">
        <v>43203</v>
      </c>
    </row>
    <row r="1201" spans="4:17" x14ac:dyDescent="0.3">
      <c r="D1201" s="34">
        <v>43399</v>
      </c>
      <c r="E1201" s="30" t="s">
        <v>10892</v>
      </c>
      <c r="F1201" s="31" t="s">
        <v>11144</v>
      </c>
      <c r="G1201" s="32" t="s">
        <v>10894</v>
      </c>
      <c r="H1201" s="35" t="s">
        <v>1392</v>
      </c>
      <c r="I1201" t="str">
        <f t="shared" si="18"/>
        <v>No</v>
      </c>
      <c r="Q1201" s="1">
        <v>43204</v>
      </c>
    </row>
    <row r="1202" spans="4:17" x14ac:dyDescent="0.3">
      <c r="D1202" s="34">
        <v>43404</v>
      </c>
      <c r="E1202" s="30" t="s">
        <v>10884</v>
      </c>
      <c r="F1202" s="31" t="s">
        <v>11145</v>
      </c>
      <c r="G1202" s="32" t="s">
        <v>10890</v>
      </c>
      <c r="H1202" s="35"/>
      <c r="I1202" t="str">
        <f t="shared" si="18"/>
        <v>No</v>
      </c>
      <c r="Q1202" s="1">
        <v>43205</v>
      </c>
    </row>
    <row r="1203" spans="4:17" x14ac:dyDescent="0.3">
      <c r="D1203" s="34">
        <v>43405</v>
      </c>
      <c r="E1203" s="30" t="s">
        <v>10873</v>
      </c>
      <c r="F1203" s="31" t="s">
        <v>11146</v>
      </c>
      <c r="G1203" s="32" t="s">
        <v>10883</v>
      </c>
      <c r="H1203" s="35"/>
      <c r="I1203" t="str">
        <f t="shared" si="18"/>
        <v>No</v>
      </c>
      <c r="Q1203" s="1">
        <v>43206</v>
      </c>
    </row>
    <row r="1204" spans="4:17" ht="28.8" x14ac:dyDescent="0.3">
      <c r="D1204" s="34">
        <v>43405</v>
      </c>
      <c r="E1204" s="30" t="s">
        <v>10873</v>
      </c>
      <c r="F1204" s="31" t="s">
        <v>11147</v>
      </c>
      <c r="G1204" s="32" t="s">
        <v>10910</v>
      </c>
      <c r="H1204" s="35"/>
      <c r="I1204" t="str">
        <f t="shared" si="18"/>
        <v>No</v>
      </c>
      <c r="Q1204" s="1">
        <v>43207</v>
      </c>
    </row>
    <row r="1205" spans="4:17" x14ac:dyDescent="0.3">
      <c r="D1205" s="34">
        <v>43406</v>
      </c>
      <c r="E1205" s="30" t="s">
        <v>10892</v>
      </c>
      <c r="F1205" s="31" t="s">
        <v>11150</v>
      </c>
      <c r="G1205" s="32" t="s">
        <v>10883</v>
      </c>
      <c r="H1205" s="35"/>
      <c r="I1205" t="str">
        <f t="shared" si="18"/>
        <v>No</v>
      </c>
      <c r="Q1205" s="1">
        <v>43208</v>
      </c>
    </row>
    <row r="1206" spans="4:17" x14ac:dyDescent="0.3">
      <c r="D1206" s="34">
        <v>43408</v>
      </c>
      <c r="E1206" s="30" t="s">
        <v>10905</v>
      </c>
      <c r="F1206" s="31" t="s">
        <v>11148</v>
      </c>
      <c r="G1206" s="32" t="s">
        <v>10908</v>
      </c>
      <c r="H1206" s="35"/>
      <c r="I1206" t="str">
        <f t="shared" si="18"/>
        <v>No</v>
      </c>
      <c r="Q1206" s="1">
        <v>43209</v>
      </c>
    </row>
    <row r="1207" spans="4:17" ht="20.399999999999999" x14ac:dyDescent="0.3">
      <c r="D1207" s="34">
        <v>43408</v>
      </c>
      <c r="E1207" s="30" t="s">
        <v>10905</v>
      </c>
      <c r="F1207" s="31" t="s">
        <v>11149</v>
      </c>
      <c r="G1207" s="32" t="s">
        <v>10954</v>
      </c>
      <c r="H1207" s="35"/>
      <c r="I1207" t="str">
        <f t="shared" si="18"/>
        <v>No</v>
      </c>
      <c r="Q1207" s="1">
        <v>43210</v>
      </c>
    </row>
    <row r="1208" spans="4:17" x14ac:dyDescent="0.3">
      <c r="D1208" s="34">
        <v>43410</v>
      </c>
      <c r="E1208" s="30" t="s">
        <v>10881</v>
      </c>
      <c r="F1208" s="31" t="s">
        <v>11151</v>
      </c>
      <c r="G1208" s="32" t="s">
        <v>10890</v>
      </c>
      <c r="H1208" s="35"/>
      <c r="I1208" t="str">
        <f t="shared" si="18"/>
        <v>No</v>
      </c>
      <c r="Q1208" s="1">
        <v>43211</v>
      </c>
    </row>
    <row r="1209" spans="4:17" x14ac:dyDescent="0.3">
      <c r="D1209" s="34">
        <v>43410</v>
      </c>
      <c r="E1209" s="30" t="s">
        <v>10881</v>
      </c>
      <c r="F1209" s="31" t="s">
        <v>11151</v>
      </c>
      <c r="G1209" s="32" t="s">
        <v>10894</v>
      </c>
      <c r="H1209" s="35" t="s">
        <v>11211</v>
      </c>
      <c r="I1209" t="str">
        <f t="shared" si="18"/>
        <v>No</v>
      </c>
      <c r="Q1209" s="1">
        <v>43212</v>
      </c>
    </row>
    <row r="1210" spans="4:17" x14ac:dyDescent="0.3">
      <c r="D1210" s="34">
        <v>43410</v>
      </c>
      <c r="E1210" s="30" t="s">
        <v>10881</v>
      </c>
      <c r="F1210" s="31" t="s">
        <v>11212</v>
      </c>
      <c r="G1210" s="32" t="s">
        <v>10904</v>
      </c>
      <c r="H1210" s="35" t="s">
        <v>9730</v>
      </c>
      <c r="I1210" t="str">
        <f t="shared" si="18"/>
        <v>No</v>
      </c>
      <c r="Q1210" s="1">
        <v>43213</v>
      </c>
    </row>
    <row r="1211" spans="4:17" x14ac:dyDescent="0.3">
      <c r="D1211" s="34">
        <v>43411</v>
      </c>
      <c r="E1211" s="30" t="s">
        <v>10884</v>
      </c>
      <c r="F1211" s="31" t="s">
        <v>11155</v>
      </c>
      <c r="G1211" s="32" t="s">
        <v>10927</v>
      </c>
      <c r="H1211" s="35"/>
      <c r="I1211" t="str">
        <f t="shared" si="18"/>
        <v>No</v>
      </c>
      <c r="Q1211" s="1">
        <v>43214</v>
      </c>
    </row>
    <row r="1212" spans="4:17" x14ac:dyDescent="0.3">
      <c r="D1212" s="34">
        <v>43412</v>
      </c>
      <c r="E1212" s="30" t="s">
        <v>10873</v>
      </c>
      <c r="F1212" s="31" t="s">
        <v>11213</v>
      </c>
      <c r="G1212" s="32" t="s">
        <v>10894</v>
      </c>
      <c r="H1212" s="35" t="s">
        <v>11214</v>
      </c>
      <c r="I1212" t="str">
        <f t="shared" si="18"/>
        <v>No</v>
      </c>
      <c r="Q1212" s="1">
        <v>43215</v>
      </c>
    </row>
    <row r="1213" spans="4:17" x14ac:dyDescent="0.3">
      <c r="D1213" s="34">
        <v>43414</v>
      </c>
      <c r="E1213" s="30" t="s">
        <v>10878</v>
      </c>
      <c r="F1213" s="31" t="s">
        <v>11156</v>
      </c>
      <c r="G1213" s="32" t="s">
        <v>10890</v>
      </c>
      <c r="H1213" s="35"/>
      <c r="I1213" t="str">
        <f t="shared" si="18"/>
        <v>No</v>
      </c>
      <c r="Q1213" s="1">
        <v>43216</v>
      </c>
    </row>
    <row r="1214" spans="4:17" x14ac:dyDescent="0.3">
      <c r="D1214" s="34">
        <v>43415</v>
      </c>
      <c r="E1214" s="30" t="s">
        <v>10905</v>
      </c>
      <c r="F1214" s="31" t="s">
        <v>11157</v>
      </c>
      <c r="G1214" s="32" t="s">
        <v>10877</v>
      </c>
      <c r="H1214" s="35"/>
      <c r="I1214" t="str">
        <f t="shared" si="18"/>
        <v>Yes</v>
      </c>
      <c r="Q1214" s="1">
        <v>43217</v>
      </c>
    </row>
    <row r="1215" spans="4:17" x14ac:dyDescent="0.3">
      <c r="D1215" s="34">
        <v>43416</v>
      </c>
      <c r="E1215" s="30" t="s">
        <v>10895</v>
      </c>
      <c r="F1215" s="31" t="s">
        <v>11153</v>
      </c>
      <c r="G1215" s="32" t="s">
        <v>10914</v>
      </c>
      <c r="H1215" s="35" t="s">
        <v>11215</v>
      </c>
      <c r="I1215" t="str">
        <f t="shared" si="18"/>
        <v>Yes</v>
      </c>
      <c r="Q1215" s="1">
        <v>43218</v>
      </c>
    </row>
    <row r="1216" spans="4:17" x14ac:dyDescent="0.3">
      <c r="D1216" s="34">
        <v>43416</v>
      </c>
      <c r="E1216" s="30" t="s">
        <v>10895</v>
      </c>
      <c r="F1216" s="31" t="s">
        <v>11231</v>
      </c>
      <c r="G1216" s="32" t="s">
        <v>10877</v>
      </c>
      <c r="H1216" s="35"/>
      <c r="I1216" t="str">
        <f t="shared" si="18"/>
        <v>Yes</v>
      </c>
      <c r="Q1216" s="1">
        <v>43219</v>
      </c>
    </row>
    <row r="1217" spans="4:17" x14ac:dyDescent="0.3">
      <c r="D1217" s="34">
        <v>43423</v>
      </c>
      <c r="E1217" s="30" t="s">
        <v>10895</v>
      </c>
      <c r="F1217" s="31" t="s">
        <v>10940</v>
      </c>
      <c r="G1217" s="32" t="s">
        <v>10904</v>
      </c>
      <c r="H1217" s="35" t="s">
        <v>494</v>
      </c>
      <c r="I1217" t="str">
        <f t="shared" si="18"/>
        <v>No</v>
      </c>
      <c r="Q1217" s="1">
        <v>43220</v>
      </c>
    </row>
    <row r="1218" spans="4:17" x14ac:dyDescent="0.3">
      <c r="D1218" s="34">
        <v>43425</v>
      </c>
      <c r="E1218" s="30" t="s">
        <v>10884</v>
      </c>
      <c r="F1218" s="31" t="s">
        <v>10879</v>
      </c>
      <c r="G1218" s="32" t="s">
        <v>10880</v>
      </c>
      <c r="H1218" s="35"/>
      <c r="I1218" t="str">
        <f t="shared" si="18"/>
        <v>No</v>
      </c>
      <c r="Q1218" s="1">
        <v>43221</v>
      </c>
    </row>
    <row r="1219" spans="4:17" x14ac:dyDescent="0.3">
      <c r="D1219" s="34">
        <v>43426</v>
      </c>
      <c r="E1219" s="30" t="s">
        <v>10873</v>
      </c>
      <c r="F1219" s="31" t="s">
        <v>11158</v>
      </c>
      <c r="G1219" s="32" t="s">
        <v>10877</v>
      </c>
      <c r="H1219" s="35"/>
      <c r="I1219" t="str">
        <f t="shared" ref="I1219:I1257" si="19">_xlfn.XLOOKUP(D1219,$J$2:$J$48,$O$2:$O$48,"No")</f>
        <v>Yes</v>
      </c>
      <c r="Q1219" s="1">
        <v>43222</v>
      </c>
    </row>
    <row r="1220" spans="4:17" x14ac:dyDescent="0.3">
      <c r="D1220" s="34">
        <v>43427</v>
      </c>
      <c r="E1220" s="30" t="s">
        <v>10892</v>
      </c>
      <c r="F1220" s="31" t="s">
        <v>10894</v>
      </c>
      <c r="G1220" s="32" t="s">
        <v>10894</v>
      </c>
      <c r="H1220" s="35" t="s">
        <v>1271</v>
      </c>
      <c r="I1220" t="str">
        <f t="shared" si="19"/>
        <v>No</v>
      </c>
      <c r="Q1220" s="1">
        <v>43223</v>
      </c>
    </row>
    <row r="1221" spans="4:17" x14ac:dyDescent="0.3">
      <c r="D1221" s="34">
        <v>43427</v>
      </c>
      <c r="E1221" s="30" t="s">
        <v>10892</v>
      </c>
      <c r="F1221" s="31" t="s">
        <v>11159</v>
      </c>
      <c r="G1221" s="32" t="s">
        <v>10894</v>
      </c>
      <c r="H1221" s="35" t="s">
        <v>665</v>
      </c>
      <c r="I1221" t="str">
        <f t="shared" si="19"/>
        <v>No</v>
      </c>
      <c r="Q1221" s="1">
        <v>43224</v>
      </c>
    </row>
    <row r="1222" spans="4:17" x14ac:dyDescent="0.3">
      <c r="D1222" s="34">
        <v>43427</v>
      </c>
      <c r="E1222" s="30" t="s">
        <v>10892</v>
      </c>
      <c r="F1222" s="31" t="s">
        <v>11160</v>
      </c>
      <c r="G1222" s="32" t="s">
        <v>10894</v>
      </c>
      <c r="H1222" s="35" t="s">
        <v>250</v>
      </c>
      <c r="I1222" t="str">
        <f t="shared" si="19"/>
        <v>No</v>
      </c>
      <c r="Q1222" s="1">
        <v>43225</v>
      </c>
    </row>
    <row r="1223" spans="4:17" x14ac:dyDescent="0.3">
      <c r="D1223" s="34">
        <v>43427</v>
      </c>
      <c r="E1223" s="30" t="s">
        <v>10892</v>
      </c>
      <c r="F1223" s="31" t="s">
        <v>11161</v>
      </c>
      <c r="G1223" s="32" t="s">
        <v>10894</v>
      </c>
      <c r="H1223" s="35" t="s">
        <v>11162</v>
      </c>
      <c r="I1223" t="str">
        <f t="shared" si="19"/>
        <v>No</v>
      </c>
      <c r="Q1223" s="1">
        <v>43226</v>
      </c>
    </row>
    <row r="1224" spans="4:17" x14ac:dyDescent="0.3">
      <c r="D1224" s="34">
        <v>43427</v>
      </c>
      <c r="E1224" s="30" t="s">
        <v>10892</v>
      </c>
      <c r="F1224" s="31" t="s">
        <v>11163</v>
      </c>
      <c r="G1224" s="32" t="s">
        <v>10890</v>
      </c>
      <c r="H1224" s="35"/>
      <c r="I1224" t="str">
        <f t="shared" si="19"/>
        <v>No</v>
      </c>
      <c r="Q1224" s="1">
        <v>43227</v>
      </c>
    </row>
    <row r="1225" spans="4:17" x14ac:dyDescent="0.3">
      <c r="D1225" s="34">
        <v>43427</v>
      </c>
      <c r="E1225" s="30" t="s">
        <v>10892</v>
      </c>
      <c r="F1225" s="31" t="s">
        <v>11114</v>
      </c>
      <c r="G1225" s="32" t="s">
        <v>10894</v>
      </c>
      <c r="H1225" s="35" t="s">
        <v>2738</v>
      </c>
      <c r="I1225" t="str">
        <f t="shared" si="19"/>
        <v>No</v>
      </c>
      <c r="Q1225" s="1">
        <v>43228</v>
      </c>
    </row>
    <row r="1226" spans="4:17" x14ac:dyDescent="0.3">
      <c r="D1226" s="34">
        <v>43427</v>
      </c>
      <c r="E1226" s="30" t="s">
        <v>10892</v>
      </c>
      <c r="F1226" s="31" t="s">
        <v>11164</v>
      </c>
      <c r="G1226" s="32" t="s">
        <v>10890</v>
      </c>
      <c r="H1226" s="35"/>
      <c r="I1226" t="str">
        <f t="shared" si="19"/>
        <v>No</v>
      </c>
      <c r="Q1226" s="1">
        <v>43229</v>
      </c>
    </row>
    <row r="1227" spans="4:17" x14ac:dyDescent="0.3">
      <c r="D1227" s="34">
        <v>43427</v>
      </c>
      <c r="E1227" s="30" t="s">
        <v>10892</v>
      </c>
      <c r="F1227" s="31" t="s">
        <v>11164</v>
      </c>
      <c r="G1227" s="32" t="s">
        <v>10894</v>
      </c>
      <c r="H1227" s="35" t="s">
        <v>92</v>
      </c>
      <c r="I1227" t="str">
        <f t="shared" si="19"/>
        <v>No</v>
      </c>
      <c r="Q1227" s="1">
        <v>43230</v>
      </c>
    </row>
    <row r="1228" spans="4:17" x14ac:dyDescent="0.3">
      <c r="D1228" s="34">
        <v>43430</v>
      </c>
      <c r="E1228" s="30" t="s">
        <v>10895</v>
      </c>
      <c r="F1228" s="31" t="s">
        <v>11167</v>
      </c>
      <c r="G1228" s="32" t="s">
        <v>10890</v>
      </c>
      <c r="H1228" s="35"/>
      <c r="I1228" t="str">
        <f t="shared" si="19"/>
        <v>No</v>
      </c>
      <c r="Q1228" s="1">
        <v>43231</v>
      </c>
    </row>
    <row r="1229" spans="4:17" x14ac:dyDescent="0.3">
      <c r="D1229" s="34">
        <v>43431</v>
      </c>
      <c r="E1229" s="30" t="s">
        <v>10881</v>
      </c>
      <c r="F1229" s="31" t="s">
        <v>11168</v>
      </c>
      <c r="G1229" s="32" t="s">
        <v>10890</v>
      </c>
      <c r="H1229" s="35"/>
      <c r="I1229" t="str">
        <f t="shared" si="19"/>
        <v>No</v>
      </c>
      <c r="Q1229" s="1">
        <v>43232</v>
      </c>
    </row>
    <row r="1230" spans="4:17" x14ac:dyDescent="0.3">
      <c r="D1230" s="34">
        <v>43433</v>
      </c>
      <c r="E1230" s="30" t="s">
        <v>10873</v>
      </c>
      <c r="F1230" s="31" t="s">
        <v>11166</v>
      </c>
      <c r="G1230" s="32" t="s">
        <v>10904</v>
      </c>
      <c r="H1230" s="35" t="s">
        <v>8546</v>
      </c>
      <c r="I1230" t="str">
        <f t="shared" si="19"/>
        <v>No</v>
      </c>
      <c r="Q1230" s="1">
        <v>43233</v>
      </c>
    </row>
    <row r="1231" spans="4:17" x14ac:dyDescent="0.3">
      <c r="D1231" s="34">
        <v>43435</v>
      </c>
      <c r="E1231" s="30" t="s">
        <v>10878</v>
      </c>
      <c r="F1231" s="31" t="s">
        <v>10913</v>
      </c>
      <c r="G1231" s="32" t="s">
        <v>10914</v>
      </c>
      <c r="H1231" s="35" t="s">
        <v>494</v>
      </c>
      <c r="I1231" t="str">
        <f t="shared" si="19"/>
        <v>No</v>
      </c>
      <c r="Q1231" s="1">
        <v>43234</v>
      </c>
    </row>
    <row r="1232" spans="4:17" x14ac:dyDescent="0.3">
      <c r="D1232" s="34">
        <v>43435</v>
      </c>
      <c r="E1232" s="30" t="s">
        <v>10878</v>
      </c>
      <c r="F1232" s="31" t="s">
        <v>10913</v>
      </c>
      <c r="G1232" s="32" t="s">
        <v>10904</v>
      </c>
      <c r="H1232" s="35" t="s">
        <v>354</v>
      </c>
      <c r="I1232" t="str">
        <f t="shared" si="19"/>
        <v>No</v>
      </c>
      <c r="Q1232" s="1">
        <v>43235</v>
      </c>
    </row>
    <row r="1233" spans="4:17" x14ac:dyDescent="0.3">
      <c r="D1233" s="34">
        <v>43436</v>
      </c>
      <c r="E1233" s="30" t="s">
        <v>10905</v>
      </c>
      <c r="F1233" s="31" t="s">
        <v>11165</v>
      </c>
      <c r="G1233" s="32" t="s">
        <v>10883</v>
      </c>
      <c r="H1233" s="35"/>
      <c r="I1233" t="str">
        <f t="shared" si="19"/>
        <v>No</v>
      </c>
      <c r="Q1233" s="1">
        <v>43236</v>
      </c>
    </row>
    <row r="1234" spans="4:17" x14ac:dyDescent="0.3">
      <c r="D1234" s="34">
        <v>43437</v>
      </c>
      <c r="E1234" s="30" t="s">
        <v>10895</v>
      </c>
      <c r="F1234" s="31" t="s">
        <v>11170</v>
      </c>
      <c r="G1234" s="32" t="s">
        <v>10875</v>
      </c>
      <c r="H1234" s="35"/>
      <c r="I1234" t="str">
        <f t="shared" si="19"/>
        <v>No</v>
      </c>
      <c r="Q1234" s="1">
        <v>43237</v>
      </c>
    </row>
    <row r="1235" spans="4:17" x14ac:dyDescent="0.3">
      <c r="D1235" s="34">
        <v>43440</v>
      </c>
      <c r="E1235" s="30" t="s">
        <v>10873</v>
      </c>
      <c r="F1235" s="31" t="s">
        <v>11169</v>
      </c>
      <c r="G1235" s="32" t="s">
        <v>10890</v>
      </c>
      <c r="H1235" s="35"/>
      <c r="I1235" t="str">
        <f t="shared" si="19"/>
        <v>No</v>
      </c>
      <c r="Q1235" s="1">
        <v>43238</v>
      </c>
    </row>
    <row r="1236" spans="4:17" ht="28.8" x14ac:dyDescent="0.3">
      <c r="D1236" s="34">
        <v>43441</v>
      </c>
      <c r="E1236" s="30" t="s">
        <v>10892</v>
      </c>
      <c r="F1236" s="31" t="s">
        <v>11171</v>
      </c>
      <c r="G1236" s="32" t="s">
        <v>10904</v>
      </c>
      <c r="H1236" s="35" t="s">
        <v>11172</v>
      </c>
      <c r="I1236" t="str">
        <f t="shared" si="19"/>
        <v>No</v>
      </c>
      <c r="Q1236" s="1">
        <v>43239</v>
      </c>
    </row>
    <row r="1237" spans="4:17" ht="28.8" x14ac:dyDescent="0.3">
      <c r="D1237" s="34">
        <v>43441</v>
      </c>
      <c r="E1237" s="30" t="s">
        <v>10892</v>
      </c>
      <c r="F1237" s="31" t="s">
        <v>11171</v>
      </c>
      <c r="G1237" s="32" t="s">
        <v>10890</v>
      </c>
      <c r="H1237" s="35"/>
      <c r="I1237" t="str">
        <f t="shared" si="19"/>
        <v>No</v>
      </c>
      <c r="Q1237" s="1">
        <v>43240</v>
      </c>
    </row>
    <row r="1238" spans="4:17" x14ac:dyDescent="0.3">
      <c r="D1238" s="34">
        <v>43441</v>
      </c>
      <c r="E1238" s="30" t="s">
        <v>10892</v>
      </c>
      <c r="F1238" s="31" t="s">
        <v>11173</v>
      </c>
      <c r="G1238" s="32" t="s">
        <v>10904</v>
      </c>
      <c r="H1238" s="35" t="s">
        <v>241</v>
      </c>
      <c r="I1238" t="str">
        <f t="shared" si="19"/>
        <v>No</v>
      </c>
      <c r="Q1238" s="1">
        <v>43241</v>
      </c>
    </row>
    <row r="1239" spans="4:17" ht="28.8" x14ac:dyDescent="0.3">
      <c r="D1239" s="34">
        <v>43442</v>
      </c>
      <c r="E1239" s="30" t="s">
        <v>10878</v>
      </c>
      <c r="F1239" s="31" t="s">
        <v>11174</v>
      </c>
      <c r="G1239" s="32" t="s">
        <v>10883</v>
      </c>
      <c r="H1239" s="35"/>
      <c r="I1239" t="str">
        <f t="shared" si="19"/>
        <v>No</v>
      </c>
      <c r="Q1239" s="1">
        <v>43242</v>
      </c>
    </row>
    <row r="1240" spans="4:17" x14ac:dyDescent="0.3">
      <c r="D1240" s="34">
        <v>43444</v>
      </c>
      <c r="E1240" s="30" t="s">
        <v>10895</v>
      </c>
      <c r="F1240" s="31" t="s">
        <v>11178</v>
      </c>
      <c r="G1240" s="32" t="s">
        <v>10875</v>
      </c>
      <c r="H1240" s="35"/>
      <c r="I1240" t="str">
        <f t="shared" si="19"/>
        <v>No</v>
      </c>
      <c r="Q1240" s="1">
        <v>43243</v>
      </c>
    </row>
    <row r="1241" spans="4:17" x14ac:dyDescent="0.3">
      <c r="D1241" s="34">
        <v>43444</v>
      </c>
      <c r="E1241" s="30" t="s">
        <v>10895</v>
      </c>
      <c r="F1241" s="31" t="s">
        <v>11175</v>
      </c>
      <c r="G1241" s="32" t="s">
        <v>10904</v>
      </c>
      <c r="H1241" s="35" t="s">
        <v>8546</v>
      </c>
      <c r="I1241" t="str">
        <f t="shared" si="19"/>
        <v>No</v>
      </c>
      <c r="Q1241" s="1">
        <v>43244</v>
      </c>
    </row>
    <row r="1242" spans="4:17" x14ac:dyDescent="0.3">
      <c r="D1242" s="34">
        <v>43446</v>
      </c>
      <c r="E1242" s="30" t="s">
        <v>10884</v>
      </c>
      <c r="F1242" s="31" t="s">
        <v>11176</v>
      </c>
      <c r="G1242" s="32" t="s">
        <v>10883</v>
      </c>
      <c r="H1242" s="35"/>
      <c r="I1242" t="str">
        <f t="shared" si="19"/>
        <v>No</v>
      </c>
      <c r="Q1242" s="1">
        <v>43245</v>
      </c>
    </row>
    <row r="1243" spans="4:17" x14ac:dyDescent="0.3">
      <c r="D1243" s="34">
        <v>43447</v>
      </c>
      <c r="E1243" s="30" t="s">
        <v>10873</v>
      </c>
      <c r="F1243" s="31" t="s">
        <v>11177</v>
      </c>
      <c r="G1243" s="32" t="s">
        <v>10890</v>
      </c>
      <c r="H1243" s="35"/>
      <c r="I1243" t="str">
        <f t="shared" si="19"/>
        <v>No</v>
      </c>
      <c r="Q1243" s="1">
        <v>43246</v>
      </c>
    </row>
    <row r="1244" spans="4:17" x14ac:dyDescent="0.3">
      <c r="D1244" s="34">
        <v>43449</v>
      </c>
      <c r="E1244" s="30" t="s">
        <v>10878</v>
      </c>
      <c r="F1244" s="31" t="s">
        <v>11179</v>
      </c>
      <c r="G1244" s="32" t="s">
        <v>10890</v>
      </c>
      <c r="H1244" s="35"/>
      <c r="I1244" t="str">
        <f t="shared" si="19"/>
        <v>No</v>
      </c>
      <c r="Q1244" s="1">
        <v>43247</v>
      </c>
    </row>
    <row r="1245" spans="4:17" x14ac:dyDescent="0.3">
      <c r="D1245" s="34">
        <v>43451</v>
      </c>
      <c r="E1245" s="30" t="s">
        <v>10895</v>
      </c>
      <c r="F1245" s="31" t="s">
        <v>11180</v>
      </c>
      <c r="G1245" s="32" t="s">
        <v>10890</v>
      </c>
      <c r="H1245" s="35"/>
      <c r="I1245" t="str">
        <f t="shared" si="19"/>
        <v>No</v>
      </c>
      <c r="Q1245" s="1">
        <v>43248</v>
      </c>
    </row>
    <row r="1246" spans="4:17" x14ac:dyDescent="0.3">
      <c r="D1246" s="34">
        <v>43451</v>
      </c>
      <c r="E1246" s="30" t="s">
        <v>10895</v>
      </c>
      <c r="F1246" s="31" t="s">
        <v>11181</v>
      </c>
      <c r="G1246" s="32" t="s">
        <v>10890</v>
      </c>
      <c r="H1246" s="35"/>
      <c r="I1246" t="str">
        <f t="shared" si="19"/>
        <v>No</v>
      </c>
      <c r="Q1246" s="1">
        <v>43249</v>
      </c>
    </row>
    <row r="1247" spans="4:17" x14ac:dyDescent="0.3">
      <c r="D1247" s="34">
        <v>43452</v>
      </c>
      <c r="E1247" s="30" t="s">
        <v>10881</v>
      </c>
      <c r="F1247" s="31" t="s">
        <v>10874</v>
      </c>
      <c r="G1247" s="32" t="s">
        <v>10875</v>
      </c>
      <c r="H1247" s="35"/>
      <c r="I1247" t="str">
        <f t="shared" si="19"/>
        <v>No</v>
      </c>
      <c r="Q1247" s="1">
        <v>43250</v>
      </c>
    </row>
    <row r="1248" spans="4:17" x14ac:dyDescent="0.3">
      <c r="D1248" s="34">
        <v>43455</v>
      </c>
      <c r="E1248" s="30" t="s">
        <v>10892</v>
      </c>
      <c r="F1248" s="31" t="s">
        <v>11182</v>
      </c>
      <c r="G1248" s="32" t="s">
        <v>10959</v>
      </c>
      <c r="H1248" s="35"/>
      <c r="I1248" t="str">
        <f t="shared" si="19"/>
        <v>No</v>
      </c>
      <c r="Q1248" s="1">
        <v>43251</v>
      </c>
    </row>
    <row r="1249" spans="4:17" x14ac:dyDescent="0.3">
      <c r="D1249" s="34">
        <v>43458</v>
      </c>
      <c r="E1249" s="30" t="s">
        <v>10895</v>
      </c>
      <c r="F1249" s="31" t="s">
        <v>11183</v>
      </c>
      <c r="G1249" s="32" t="s">
        <v>10894</v>
      </c>
      <c r="H1249" s="35" t="s">
        <v>1708</v>
      </c>
      <c r="I1249" t="str">
        <f t="shared" si="19"/>
        <v>Yes</v>
      </c>
      <c r="Q1249" s="1">
        <v>43252</v>
      </c>
    </row>
    <row r="1250" spans="4:17" x14ac:dyDescent="0.3">
      <c r="D1250" s="34">
        <v>43458</v>
      </c>
      <c r="E1250" s="30" t="s">
        <v>10895</v>
      </c>
      <c r="F1250" s="31" t="s">
        <v>11183</v>
      </c>
      <c r="G1250" s="32" t="s">
        <v>10877</v>
      </c>
      <c r="H1250" s="35"/>
      <c r="I1250" t="str">
        <f t="shared" si="19"/>
        <v>Yes</v>
      </c>
      <c r="Q1250" s="1">
        <v>43253</v>
      </c>
    </row>
    <row r="1251" spans="4:17" x14ac:dyDescent="0.3">
      <c r="D1251" s="34">
        <v>43458</v>
      </c>
      <c r="E1251" s="30" t="s">
        <v>10895</v>
      </c>
      <c r="F1251" s="31" t="s">
        <v>11185</v>
      </c>
      <c r="G1251" s="32" t="s">
        <v>10894</v>
      </c>
      <c r="H1251" s="35" t="s">
        <v>11186</v>
      </c>
      <c r="I1251" t="str">
        <f t="shared" si="19"/>
        <v>Yes</v>
      </c>
      <c r="Q1251" s="1">
        <v>43254</v>
      </c>
    </row>
    <row r="1252" spans="4:17" x14ac:dyDescent="0.3">
      <c r="D1252" s="34">
        <v>43459</v>
      </c>
      <c r="E1252" s="30" t="s">
        <v>10881</v>
      </c>
      <c r="F1252" s="31" t="s">
        <v>11187</v>
      </c>
      <c r="G1252" s="32" t="s">
        <v>10877</v>
      </c>
      <c r="H1252" s="35"/>
      <c r="I1252" t="str">
        <f t="shared" si="19"/>
        <v>Yes</v>
      </c>
      <c r="Q1252" s="1">
        <v>43255</v>
      </c>
    </row>
    <row r="1253" spans="4:17" x14ac:dyDescent="0.3">
      <c r="D1253" s="34">
        <v>43459</v>
      </c>
      <c r="E1253" s="30" t="s">
        <v>10881</v>
      </c>
      <c r="F1253" s="31" t="s">
        <v>11187</v>
      </c>
      <c r="G1253" s="32" t="s">
        <v>10894</v>
      </c>
      <c r="H1253" s="35" t="s">
        <v>11188</v>
      </c>
      <c r="I1253" t="str">
        <f t="shared" si="19"/>
        <v>Yes</v>
      </c>
      <c r="Q1253" s="1">
        <v>43256</v>
      </c>
    </row>
    <row r="1254" spans="4:17" x14ac:dyDescent="0.3">
      <c r="D1254" s="34">
        <v>43460</v>
      </c>
      <c r="E1254" s="30" t="s">
        <v>10884</v>
      </c>
      <c r="F1254" s="31" t="s">
        <v>11189</v>
      </c>
      <c r="G1254" s="32" t="s">
        <v>10890</v>
      </c>
      <c r="H1254" s="35"/>
      <c r="I1254" t="str">
        <f t="shared" si="19"/>
        <v>No</v>
      </c>
      <c r="Q1254" s="1">
        <v>43257</v>
      </c>
    </row>
    <row r="1255" spans="4:17" x14ac:dyDescent="0.3">
      <c r="D1255" s="34">
        <v>43460</v>
      </c>
      <c r="E1255" s="30" t="s">
        <v>10884</v>
      </c>
      <c r="F1255" s="31" t="s">
        <v>11190</v>
      </c>
      <c r="G1255" s="32" t="s">
        <v>10894</v>
      </c>
      <c r="H1255" s="35" t="s">
        <v>11220</v>
      </c>
      <c r="I1255" t="str">
        <f t="shared" si="19"/>
        <v>No</v>
      </c>
      <c r="Q1255" s="1">
        <v>43258</v>
      </c>
    </row>
    <row r="1256" spans="4:17" x14ac:dyDescent="0.3">
      <c r="D1256" s="34">
        <v>43465</v>
      </c>
      <c r="E1256" s="30" t="s">
        <v>10895</v>
      </c>
      <c r="F1256" s="31" t="s">
        <v>11192</v>
      </c>
      <c r="G1256" s="32" t="s">
        <v>10894</v>
      </c>
      <c r="H1256" s="35" t="s">
        <v>11193</v>
      </c>
      <c r="I1256" t="str">
        <f t="shared" si="19"/>
        <v>No</v>
      </c>
      <c r="Q1256" s="1">
        <v>43259</v>
      </c>
    </row>
    <row r="1257" spans="4:17" x14ac:dyDescent="0.3">
      <c r="D1257" s="36">
        <v>43465</v>
      </c>
      <c r="E1257" s="37" t="s">
        <v>10895</v>
      </c>
      <c r="F1257" s="38" t="s">
        <v>11192</v>
      </c>
      <c r="G1257" s="39" t="s">
        <v>10890</v>
      </c>
      <c r="H1257" s="40"/>
      <c r="I1257" t="str">
        <f t="shared" si="19"/>
        <v>No</v>
      </c>
      <c r="Q1257" s="1">
        <v>43260</v>
      </c>
    </row>
    <row r="1258" spans="4:17" x14ac:dyDescent="0.3">
      <c r="Q1258" s="1">
        <v>43261</v>
      </c>
    </row>
    <row r="1259" spans="4:17" x14ac:dyDescent="0.3">
      <c r="Q1259" s="1">
        <v>43262</v>
      </c>
    </row>
    <row r="1260" spans="4:17" x14ac:dyDescent="0.3">
      <c r="Q1260" s="1">
        <v>43263</v>
      </c>
    </row>
    <row r="1261" spans="4:17" x14ac:dyDescent="0.3">
      <c r="Q1261" s="1">
        <v>43264</v>
      </c>
    </row>
    <row r="1262" spans="4:17" x14ac:dyDescent="0.3">
      <c r="Q1262" s="1">
        <v>43265</v>
      </c>
    </row>
    <row r="1263" spans="4:17" x14ac:dyDescent="0.3">
      <c r="Q1263" s="1">
        <v>43266</v>
      </c>
    </row>
    <row r="1264" spans="4:17" x14ac:dyDescent="0.3">
      <c r="Q1264" s="1">
        <v>43267</v>
      </c>
    </row>
    <row r="1265" spans="17:17" x14ac:dyDescent="0.3">
      <c r="Q1265" s="1">
        <v>43268</v>
      </c>
    </row>
    <row r="1266" spans="17:17" x14ac:dyDescent="0.3">
      <c r="Q1266" s="1">
        <v>43269</v>
      </c>
    </row>
    <row r="1267" spans="17:17" x14ac:dyDescent="0.3">
      <c r="Q1267" s="1">
        <v>43270</v>
      </c>
    </row>
    <row r="1268" spans="17:17" x14ac:dyDescent="0.3">
      <c r="Q1268" s="1">
        <v>43271</v>
      </c>
    </row>
    <row r="1269" spans="17:17" x14ac:dyDescent="0.3">
      <c r="Q1269" s="1">
        <v>43272</v>
      </c>
    </row>
    <row r="1270" spans="17:17" x14ac:dyDescent="0.3">
      <c r="Q1270" s="1">
        <v>43273</v>
      </c>
    </row>
    <row r="1271" spans="17:17" x14ac:dyDescent="0.3">
      <c r="Q1271" s="1">
        <v>43274</v>
      </c>
    </row>
    <row r="1272" spans="17:17" x14ac:dyDescent="0.3">
      <c r="Q1272" s="1">
        <v>43275</v>
      </c>
    </row>
    <row r="1273" spans="17:17" x14ac:dyDescent="0.3">
      <c r="Q1273" s="1">
        <v>43276</v>
      </c>
    </row>
    <row r="1274" spans="17:17" x14ac:dyDescent="0.3">
      <c r="Q1274" s="1">
        <v>43277</v>
      </c>
    </row>
    <row r="1275" spans="17:17" x14ac:dyDescent="0.3">
      <c r="Q1275" s="1">
        <v>43278</v>
      </c>
    </row>
    <row r="1276" spans="17:17" x14ac:dyDescent="0.3">
      <c r="Q1276" s="1">
        <v>43279</v>
      </c>
    </row>
    <row r="1277" spans="17:17" x14ac:dyDescent="0.3">
      <c r="Q1277" s="1">
        <v>43280</v>
      </c>
    </row>
    <row r="1278" spans="17:17" x14ac:dyDescent="0.3">
      <c r="Q1278" s="1">
        <v>43281</v>
      </c>
    </row>
    <row r="1279" spans="17:17" x14ac:dyDescent="0.3">
      <c r="Q1279" s="1">
        <v>43282</v>
      </c>
    </row>
    <row r="1280" spans="17:17" x14ac:dyDescent="0.3">
      <c r="Q1280" s="1">
        <v>43283</v>
      </c>
    </row>
    <row r="1281" spans="17:17" x14ac:dyDescent="0.3">
      <c r="Q1281" s="1">
        <v>43284</v>
      </c>
    </row>
    <row r="1282" spans="17:17" x14ac:dyDescent="0.3">
      <c r="Q1282" s="1">
        <v>43285</v>
      </c>
    </row>
    <row r="1283" spans="17:17" x14ac:dyDescent="0.3">
      <c r="Q1283" s="1">
        <v>43286</v>
      </c>
    </row>
    <row r="1284" spans="17:17" x14ac:dyDescent="0.3">
      <c r="Q1284" s="1">
        <v>43287</v>
      </c>
    </row>
    <row r="1285" spans="17:17" x14ac:dyDescent="0.3">
      <c r="Q1285" s="1">
        <v>43288</v>
      </c>
    </row>
    <row r="1286" spans="17:17" x14ac:dyDescent="0.3">
      <c r="Q1286" s="1">
        <v>43289</v>
      </c>
    </row>
    <row r="1287" spans="17:17" x14ac:dyDescent="0.3">
      <c r="Q1287" s="1">
        <v>43290</v>
      </c>
    </row>
    <row r="1288" spans="17:17" x14ac:dyDescent="0.3">
      <c r="Q1288" s="1">
        <v>43291</v>
      </c>
    </row>
    <row r="1289" spans="17:17" x14ac:dyDescent="0.3">
      <c r="Q1289" s="1">
        <v>43292</v>
      </c>
    </row>
    <row r="1290" spans="17:17" x14ac:dyDescent="0.3">
      <c r="Q1290" s="1">
        <v>43293</v>
      </c>
    </row>
    <row r="1291" spans="17:17" x14ac:dyDescent="0.3">
      <c r="Q1291" s="1">
        <v>43294</v>
      </c>
    </row>
    <row r="1292" spans="17:17" x14ac:dyDescent="0.3">
      <c r="Q1292" s="1">
        <v>43295</v>
      </c>
    </row>
    <row r="1293" spans="17:17" x14ac:dyDescent="0.3">
      <c r="Q1293" s="1">
        <v>43296</v>
      </c>
    </row>
    <row r="1294" spans="17:17" x14ac:dyDescent="0.3">
      <c r="Q1294" s="1">
        <v>43297</v>
      </c>
    </row>
    <row r="1295" spans="17:17" x14ac:dyDescent="0.3">
      <c r="Q1295" s="1">
        <v>43298</v>
      </c>
    </row>
    <row r="1296" spans="17:17" x14ac:dyDescent="0.3">
      <c r="Q1296" s="1">
        <v>43299</v>
      </c>
    </row>
    <row r="1297" spans="17:17" x14ac:dyDescent="0.3">
      <c r="Q1297" s="1">
        <v>43300</v>
      </c>
    </row>
    <row r="1298" spans="17:17" x14ac:dyDescent="0.3">
      <c r="Q1298" s="1">
        <v>43301</v>
      </c>
    </row>
    <row r="1299" spans="17:17" x14ac:dyDescent="0.3">
      <c r="Q1299" s="1">
        <v>43302</v>
      </c>
    </row>
    <row r="1300" spans="17:17" x14ac:dyDescent="0.3">
      <c r="Q1300" s="1">
        <v>43303</v>
      </c>
    </row>
    <row r="1301" spans="17:17" x14ac:dyDescent="0.3">
      <c r="Q1301" s="1">
        <v>43304</v>
      </c>
    </row>
    <row r="1302" spans="17:17" x14ac:dyDescent="0.3">
      <c r="Q1302" s="1">
        <v>43305</v>
      </c>
    </row>
    <row r="1303" spans="17:17" x14ac:dyDescent="0.3">
      <c r="Q1303" s="1">
        <v>43306</v>
      </c>
    </row>
    <row r="1304" spans="17:17" x14ac:dyDescent="0.3">
      <c r="Q1304" s="1">
        <v>43307</v>
      </c>
    </row>
    <row r="1305" spans="17:17" x14ac:dyDescent="0.3">
      <c r="Q1305" s="1">
        <v>43308</v>
      </c>
    </row>
    <row r="1306" spans="17:17" x14ac:dyDescent="0.3">
      <c r="Q1306" s="1">
        <v>43309</v>
      </c>
    </row>
    <row r="1307" spans="17:17" x14ac:dyDescent="0.3">
      <c r="Q1307" s="1">
        <v>43310</v>
      </c>
    </row>
    <row r="1308" spans="17:17" x14ac:dyDescent="0.3">
      <c r="Q1308" s="1">
        <v>43311</v>
      </c>
    </row>
    <row r="1309" spans="17:17" x14ac:dyDescent="0.3">
      <c r="Q1309" s="1">
        <v>43312</v>
      </c>
    </row>
    <row r="1310" spans="17:17" x14ac:dyDescent="0.3">
      <c r="Q1310" s="1">
        <v>43313</v>
      </c>
    </row>
    <row r="1311" spans="17:17" x14ac:dyDescent="0.3">
      <c r="Q1311" s="1">
        <v>43314</v>
      </c>
    </row>
    <row r="1312" spans="17:17" x14ac:dyDescent="0.3">
      <c r="Q1312" s="1">
        <v>43315</v>
      </c>
    </row>
    <row r="1313" spans="17:17" x14ac:dyDescent="0.3">
      <c r="Q1313" s="1">
        <v>43316</v>
      </c>
    </row>
    <row r="1314" spans="17:17" x14ac:dyDescent="0.3">
      <c r="Q1314" s="1">
        <v>43317</v>
      </c>
    </row>
    <row r="1315" spans="17:17" x14ac:dyDescent="0.3">
      <c r="Q1315" s="1">
        <v>43318</v>
      </c>
    </row>
    <row r="1316" spans="17:17" x14ac:dyDescent="0.3">
      <c r="Q1316" s="1">
        <v>43319</v>
      </c>
    </row>
    <row r="1317" spans="17:17" x14ac:dyDescent="0.3">
      <c r="Q1317" s="1">
        <v>43320</v>
      </c>
    </row>
    <row r="1318" spans="17:17" x14ac:dyDescent="0.3">
      <c r="Q1318" s="1">
        <v>43321</v>
      </c>
    </row>
    <row r="1319" spans="17:17" x14ac:dyDescent="0.3">
      <c r="Q1319" s="1">
        <v>43322</v>
      </c>
    </row>
    <row r="1320" spans="17:17" x14ac:dyDescent="0.3">
      <c r="Q1320" s="1">
        <v>43323</v>
      </c>
    </row>
    <row r="1321" spans="17:17" x14ac:dyDescent="0.3">
      <c r="Q1321" s="1">
        <v>43324</v>
      </c>
    </row>
    <row r="1322" spans="17:17" x14ac:dyDescent="0.3">
      <c r="Q1322" s="1">
        <v>43325</v>
      </c>
    </row>
    <row r="1323" spans="17:17" x14ac:dyDescent="0.3">
      <c r="Q1323" s="1">
        <v>43326</v>
      </c>
    </row>
    <row r="1324" spans="17:17" x14ac:dyDescent="0.3">
      <c r="Q1324" s="1">
        <v>43327</v>
      </c>
    </row>
    <row r="1325" spans="17:17" x14ac:dyDescent="0.3">
      <c r="Q1325" s="1">
        <v>43328</v>
      </c>
    </row>
    <row r="1326" spans="17:17" x14ac:dyDescent="0.3">
      <c r="Q1326" s="1">
        <v>43329</v>
      </c>
    </row>
    <row r="1327" spans="17:17" x14ac:dyDescent="0.3">
      <c r="Q1327" s="1">
        <v>43330</v>
      </c>
    </row>
    <row r="1328" spans="17:17" x14ac:dyDescent="0.3">
      <c r="Q1328" s="1">
        <v>43331</v>
      </c>
    </row>
    <row r="1329" spans="17:17" x14ac:dyDescent="0.3">
      <c r="Q1329" s="1">
        <v>43332</v>
      </c>
    </row>
    <row r="1330" spans="17:17" x14ac:dyDescent="0.3">
      <c r="Q1330" s="1">
        <v>43333</v>
      </c>
    </row>
    <row r="1331" spans="17:17" x14ac:dyDescent="0.3">
      <c r="Q1331" s="1">
        <v>43334</v>
      </c>
    </row>
    <row r="1332" spans="17:17" x14ac:dyDescent="0.3">
      <c r="Q1332" s="1">
        <v>43335</v>
      </c>
    </row>
    <row r="1333" spans="17:17" x14ac:dyDescent="0.3">
      <c r="Q1333" s="1">
        <v>43336</v>
      </c>
    </row>
    <row r="1334" spans="17:17" x14ac:dyDescent="0.3">
      <c r="Q1334" s="1">
        <v>43337</v>
      </c>
    </row>
    <row r="1335" spans="17:17" x14ac:dyDescent="0.3">
      <c r="Q1335" s="1">
        <v>43338</v>
      </c>
    </row>
    <row r="1336" spans="17:17" x14ac:dyDescent="0.3">
      <c r="Q1336" s="1">
        <v>43339</v>
      </c>
    </row>
    <row r="1337" spans="17:17" x14ac:dyDescent="0.3">
      <c r="Q1337" s="1">
        <v>43340</v>
      </c>
    </row>
    <row r="1338" spans="17:17" x14ac:dyDescent="0.3">
      <c r="Q1338" s="1">
        <v>43341</v>
      </c>
    </row>
    <row r="1339" spans="17:17" x14ac:dyDescent="0.3">
      <c r="Q1339" s="1">
        <v>43342</v>
      </c>
    </row>
    <row r="1340" spans="17:17" x14ac:dyDescent="0.3">
      <c r="Q1340" s="1">
        <v>43343</v>
      </c>
    </row>
    <row r="1341" spans="17:17" x14ac:dyDescent="0.3">
      <c r="Q1341" s="1">
        <v>43344</v>
      </c>
    </row>
    <row r="1342" spans="17:17" x14ac:dyDescent="0.3">
      <c r="Q1342" s="1">
        <v>43345</v>
      </c>
    </row>
    <row r="1343" spans="17:17" x14ac:dyDescent="0.3">
      <c r="Q1343" s="1">
        <v>43346</v>
      </c>
    </row>
    <row r="1344" spans="17:17" x14ac:dyDescent="0.3">
      <c r="Q1344" s="1">
        <v>43347</v>
      </c>
    </row>
    <row r="1345" spans="17:17" x14ac:dyDescent="0.3">
      <c r="Q1345" s="1">
        <v>43348</v>
      </c>
    </row>
    <row r="1346" spans="17:17" x14ac:dyDescent="0.3">
      <c r="Q1346" s="1">
        <v>43349</v>
      </c>
    </row>
    <row r="1347" spans="17:17" x14ac:dyDescent="0.3">
      <c r="Q1347" s="1">
        <v>43350</v>
      </c>
    </row>
    <row r="1348" spans="17:17" x14ac:dyDescent="0.3">
      <c r="Q1348" s="1">
        <v>43351</v>
      </c>
    </row>
    <row r="1349" spans="17:17" x14ac:dyDescent="0.3">
      <c r="Q1349" s="1">
        <v>43352</v>
      </c>
    </row>
    <row r="1350" spans="17:17" x14ac:dyDescent="0.3">
      <c r="Q1350" s="1">
        <v>43353</v>
      </c>
    </row>
    <row r="1351" spans="17:17" x14ac:dyDescent="0.3">
      <c r="Q1351" s="1">
        <v>43354</v>
      </c>
    </row>
    <row r="1352" spans="17:17" x14ac:dyDescent="0.3">
      <c r="Q1352" s="1">
        <v>43355</v>
      </c>
    </row>
    <row r="1353" spans="17:17" x14ac:dyDescent="0.3">
      <c r="Q1353" s="1">
        <v>43356</v>
      </c>
    </row>
    <row r="1354" spans="17:17" x14ac:dyDescent="0.3">
      <c r="Q1354" s="1">
        <v>43357</v>
      </c>
    </row>
    <row r="1355" spans="17:17" x14ac:dyDescent="0.3">
      <c r="Q1355" s="1">
        <v>43358</v>
      </c>
    </row>
    <row r="1356" spans="17:17" x14ac:dyDescent="0.3">
      <c r="Q1356" s="1">
        <v>43359</v>
      </c>
    </row>
    <row r="1357" spans="17:17" x14ac:dyDescent="0.3">
      <c r="Q1357" s="1">
        <v>43360</v>
      </c>
    </row>
    <row r="1358" spans="17:17" x14ac:dyDescent="0.3">
      <c r="Q1358" s="1">
        <v>43361</v>
      </c>
    </row>
    <row r="1359" spans="17:17" x14ac:dyDescent="0.3">
      <c r="Q1359" s="1">
        <v>43362</v>
      </c>
    </row>
    <row r="1360" spans="17:17" x14ac:dyDescent="0.3">
      <c r="Q1360" s="1">
        <v>43363</v>
      </c>
    </row>
    <row r="1361" spans="17:17" x14ac:dyDescent="0.3">
      <c r="Q1361" s="1">
        <v>43364</v>
      </c>
    </row>
    <row r="1362" spans="17:17" x14ac:dyDescent="0.3">
      <c r="Q1362" s="1">
        <v>43365</v>
      </c>
    </row>
    <row r="1363" spans="17:17" x14ac:dyDescent="0.3">
      <c r="Q1363" s="1">
        <v>43366</v>
      </c>
    </row>
    <row r="1364" spans="17:17" x14ac:dyDescent="0.3">
      <c r="Q1364" s="1">
        <v>43367</v>
      </c>
    </row>
    <row r="1365" spans="17:17" x14ac:dyDescent="0.3">
      <c r="Q1365" s="1">
        <v>43368</v>
      </c>
    </row>
    <row r="1366" spans="17:17" x14ac:dyDescent="0.3">
      <c r="Q1366" s="1">
        <v>43369</v>
      </c>
    </row>
    <row r="1367" spans="17:17" x14ac:dyDescent="0.3">
      <c r="Q1367" s="1">
        <v>43370</v>
      </c>
    </row>
    <row r="1368" spans="17:17" x14ac:dyDescent="0.3">
      <c r="Q1368" s="1">
        <v>43371</v>
      </c>
    </row>
    <row r="1369" spans="17:17" x14ac:dyDescent="0.3">
      <c r="Q1369" s="1">
        <v>43372</v>
      </c>
    </row>
    <row r="1370" spans="17:17" x14ac:dyDescent="0.3">
      <c r="Q1370" s="1">
        <v>43373</v>
      </c>
    </row>
    <row r="1371" spans="17:17" x14ac:dyDescent="0.3">
      <c r="Q1371" s="1">
        <v>43374</v>
      </c>
    </row>
    <row r="1372" spans="17:17" x14ac:dyDescent="0.3">
      <c r="Q1372" s="1">
        <v>43375</v>
      </c>
    </row>
    <row r="1373" spans="17:17" x14ac:dyDescent="0.3">
      <c r="Q1373" s="1">
        <v>43376</v>
      </c>
    </row>
    <row r="1374" spans="17:17" x14ac:dyDescent="0.3">
      <c r="Q1374" s="1">
        <v>43377</v>
      </c>
    </row>
    <row r="1375" spans="17:17" x14ac:dyDescent="0.3">
      <c r="Q1375" s="1">
        <v>43378</v>
      </c>
    </row>
    <row r="1376" spans="17:17" x14ac:dyDescent="0.3">
      <c r="Q1376" s="1">
        <v>43379</v>
      </c>
    </row>
    <row r="1377" spans="17:17" x14ac:dyDescent="0.3">
      <c r="Q1377" s="1">
        <v>43380</v>
      </c>
    </row>
    <row r="1378" spans="17:17" x14ac:dyDescent="0.3">
      <c r="Q1378" s="1">
        <v>43381</v>
      </c>
    </row>
    <row r="1379" spans="17:17" x14ac:dyDescent="0.3">
      <c r="Q1379" s="1">
        <v>43382</v>
      </c>
    </row>
    <row r="1380" spans="17:17" x14ac:dyDescent="0.3">
      <c r="Q1380" s="1">
        <v>43383</v>
      </c>
    </row>
    <row r="1381" spans="17:17" x14ac:dyDescent="0.3">
      <c r="Q1381" s="1">
        <v>43384</v>
      </c>
    </row>
    <row r="1382" spans="17:17" x14ac:dyDescent="0.3">
      <c r="Q1382" s="1">
        <v>43385</v>
      </c>
    </row>
    <row r="1383" spans="17:17" x14ac:dyDescent="0.3">
      <c r="Q1383" s="1">
        <v>43386</v>
      </c>
    </row>
    <row r="1384" spans="17:17" x14ac:dyDescent="0.3">
      <c r="Q1384" s="1">
        <v>43387</v>
      </c>
    </row>
    <row r="1385" spans="17:17" x14ac:dyDescent="0.3">
      <c r="Q1385" s="1">
        <v>43388</v>
      </c>
    </row>
    <row r="1386" spans="17:17" x14ac:dyDescent="0.3">
      <c r="Q1386" s="1">
        <v>43389</v>
      </c>
    </row>
    <row r="1387" spans="17:17" x14ac:dyDescent="0.3">
      <c r="Q1387" s="1">
        <v>43390</v>
      </c>
    </row>
    <row r="1388" spans="17:17" x14ac:dyDescent="0.3">
      <c r="Q1388" s="1">
        <v>43391</v>
      </c>
    </row>
    <row r="1389" spans="17:17" x14ac:dyDescent="0.3">
      <c r="Q1389" s="1">
        <v>43392</v>
      </c>
    </row>
    <row r="1390" spans="17:17" x14ac:dyDescent="0.3">
      <c r="Q1390" s="1">
        <v>43393</v>
      </c>
    </row>
    <row r="1391" spans="17:17" x14ac:dyDescent="0.3">
      <c r="Q1391" s="1">
        <v>43394</v>
      </c>
    </row>
    <row r="1392" spans="17:17" x14ac:dyDescent="0.3">
      <c r="Q1392" s="1">
        <v>43395</v>
      </c>
    </row>
    <row r="1393" spans="17:17" x14ac:dyDescent="0.3">
      <c r="Q1393" s="1">
        <v>43396</v>
      </c>
    </row>
    <row r="1394" spans="17:17" x14ac:dyDescent="0.3">
      <c r="Q1394" s="1">
        <v>43397</v>
      </c>
    </row>
    <row r="1395" spans="17:17" x14ac:dyDescent="0.3">
      <c r="Q1395" s="1">
        <v>43398</v>
      </c>
    </row>
    <row r="1396" spans="17:17" x14ac:dyDescent="0.3">
      <c r="Q1396" s="1">
        <v>43399</v>
      </c>
    </row>
    <row r="1397" spans="17:17" x14ac:dyDescent="0.3">
      <c r="Q1397" s="1">
        <v>43400</v>
      </c>
    </row>
    <row r="1398" spans="17:17" x14ac:dyDescent="0.3">
      <c r="Q1398" s="1">
        <v>43401</v>
      </c>
    </row>
    <row r="1399" spans="17:17" x14ac:dyDescent="0.3">
      <c r="Q1399" s="1">
        <v>43402</v>
      </c>
    </row>
    <row r="1400" spans="17:17" x14ac:dyDescent="0.3">
      <c r="Q1400" s="1">
        <v>43403</v>
      </c>
    </row>
    <row r="1401" spans="17:17" x14ac:dyDescent="0.3">
      <c r="Q1401" s="1">
        <v>43404</v>
      </c>
    </row>
    <row r="1402" spans="17:17" x14ac:dyDescent="0.3">
      <c r="Q1402" s="1">
        <v>43405</v>
      </c>
    </row>
    <row r="1403" spans="17:17" x14ac:dyDescent="0.3">
      <c r="Q1403" s="1">
        <v>43406</v>
      </c>
    </row>
    <row r="1404" spans="17:17" x14ac:dyDescent="0.3">
      <c r="Q1404" s="1">
        <v>43407</v>
      </c>
    </row>
    <row r="1405" spans="17:17" x14ac:dyDescent="0.3">
      <c r="Q1405" s="1">
        <v>43408</v>
      </c>
    </row>
    <row r="1406" spans="17:17" x14ac:dyDescent="0.3">
      <c r="Q1406" s="1">
        <v>43409</v>
      </c>
    </row>
    <row r="1407" spans="17:17" x14ac:dyDescent="0.3">
      <c r="Q1407" s="1">
        <v>43410</v>
      </c>
    </row>
    <row r="1408" spans="17:17" x14ac:dyDescent="0.3">
      <c r="Q1408" s="1">
        <v>43411</v>
      </c>
    </row>
    <row r="1409" spans="17:17" x14ac:dyDescent="0.3">
      <c r="Q1409" s="1">
        <v>43412</v>
      </c>
    </row>
    <row r="1410" spans="17:17" x14ac:dyDescent="0.3">
      <c r="Q1410" s="1">
        <v>43413</v>
      </c>
    </row>
    <row r="1411" spans="17:17" x14ac:dyDescent="0.3">
      <c r="Q1411" s="1">
        <v>43414</v>
      </c>
    </row>
    <row r="1412" spans="17:17" x14ac:dyDescent="0.3">
      <c r="Q1412" s="1">
        <v>43415</v>
      </c>
    </row>
    <row r="1413" spans="17:17" x14ac:dyDescent="0.3">
      <c r="Q1413" s="1">
        <v>43416</v>
      </c>
    </row>
    <row r="1414" spans="17:17" x14ac:dyDescent="0.3">
      <c r="Q1414" s="1">
        <v>43417</v>
      </c>
    </row>
    <row r="1415" spans="17:17" x14ac:dyDescent="0.3">
      <c r="Q1415" s="1">
        <v>43418</v>
      </c>
    </row>
    <row r="1416" spans="17:17" x14ac:dyDescent="0.3">
      <c r="Q1416" s="1">
        <v>43419</v>
      </c>
    </row>
    <row r="1417" spans="17:17" x14ac:dyDescent="0.3">
      <c r="Q1417" s="1">
        <v>43420</v>
      </c>
    </row>
    <row r="1418" spans="17:17" x14ac:dyDescent="0.3">
      <c r="Q1418" s="1">
        <v>43421</v>
      </c>
    </row>
    <row r="1419" spans="17:17" x14ac:dyDescent="0.3">
      <c r="Q1419" s="1">
        <v>43422</v>
      </c>
    </row>
    <row r="1420" spans="17:17" x14ac:dyDescent="0.3">
      <c r="Q1420" s="1">
        <v>43423</v>
      </c>
    </row>
    <row r="1421" spans="17:17" x14ac:dyDescent="0.3">
      <c r="Q1421" s="1">
        <v>43424</v>
      </c>
    </row>
    <row r="1422" spans="17:17" x14ac:dyDescent="0.3">
      <c r="Q1422" s="1">
        <v>43425</v>
      </c>
    </row>
    <row r="1423" spans="17:17" x14ac:dyDescent="0.3">
      <c r="Q1423" s="1">
        <v>43426</v>
      </c>
    </row>
    <row r="1424" spans="17:17" x14ac:dyDescent="0.3">
      <c r="Q1424" s="1">
        <v>43427</v>
      </c>
    </row>
    <row r="1425" spans="17:17" x14ac:dyDescent="0.3">
      <c r="Q1425" s="1">
        <v>43428</v>
      </c>
    </row>
    <row r="1426" spans="17:17" x14ac:dyDescent="0.3">
      <c r="Q1426" s="1">
        <v>43429</v>
      </c>
    </row>
    <row r="1427" spans="17:17" x14ac:dyDescent="0.3">
      <c r="Q1427" s="1">
        <v>43430</v>
      </c>
    </row>
    <row r="1428" spans="17:17" x14ac:dyDescent="0.3">
      <c r="Q1428" s="1">
        <v>43431</v>
      </c>
    </row>
    <row r="1429" spans="17:17" x14ac:dyDescent="0.3">
      <c r="Q1429" s="1">
        <v>43432</v>
      </c>
    </row>
    <row r="1430" spans="17:17" x14ac:dyDescent="0.3">
      <c r="Q1430" s="1">
        <v>43433</v>
      </c>
    </row>
    <row r="1431" spans="17:17" x14ac:dyDescent="0.3">
      <c r="Q1431" s="1">
        <v>43434</v>
      </c>
    </row>
    <row r="1432" spans="17:17" x14ac:dyDescent="0.3">
      <c r="Q1432" s="1">
        <v>43435</v>
      </c>
    </row>
    <row r="1433" spans="17:17" x14ac:dyDescent="0.3">
      <c r="Q1433" s="1">
        <v>43436</v>
      </c>
    </row>
    <row r="1434" spans="17:17" x14ac:dyDescent="0.3">
      <c r="Q1434" s="1">
        <v>43437</v>
      </c>
    </row>
    <row r="1435" spans="17:17" x14ac:dyDescent="0.3">
      <c r="Q1435" s="1">
        <v>43438</v>
      </c>
    </row>
    <row r="1436" spans="17:17" x14ac:dyDescent="0.3">
      <c r="Q1436" s="1">
        <v>43439</v>
      </c>
    </row>
    <row r="1437" spans="17:17" x14ac:dyDescent="0.3">
      <c r="Q1437" s="1">
        <v>43440</v>
      </c>
    </row>
    <row r="1438" spans="17:17" x14ac:dyDescent="0.3">
      <c r="Q1438" s="1">
        <v>43441</v>
      </c>
    </row>
    <row r="1439" spans="17:17" x14ac:dyDescent="0.3">
      <c r="Q1439" s="1">
        <v>43442</v>
      </c>
    </row>
    <row r="1440" spans="17:17" x14ac:dyDescent="0.3">
      <c r="Q1440" s="1">
        <v>43443</v>
      </c>
    </row>
    <row r="1441" spans="17:17" x14ac:dyDescent="0.3">
      <c r="Q1441" s="1">
        <v>43444</v>
      </c>
    </row>
    <row r="1442" spans="17:17" x14ac:dyDescent="0.3">
      <c r="Q1442" s="1">
        <v>43445</v>
      </c>
    </row>
    <row r="1443" spans="17:17" x14ac:dyDescent="0.3">
      <c r="Q1443" s="1">
        <v>43446</v>
      </c>
    </row>
    <row r="1444" spans="17:17" x14ac:dyDescent="0.3">
      <c r="Q1444" s="1">
        <v>43447</v>
      </c>
    </row>
    <row r="1445" spans="17:17" x14ac:dyDescent="0.3">
      <c r="Q1445" s="1">
        <v>43448</v>
      </c>
    </row>
    <row r="1446" spans="17:17" x14ac:dyDescent="0.3">
      <c r="Q1446" s="1">
        <v>43449</v>
      </c>
    </row>
    <row r="1447" spans="17:17" x14ac:dyDescent="0.3">
      <c r="Q1447" s="1">
        <v>43450</v>
      </c>
    </row>
    <row r="1448" spans="17:17" x14ac:dyDescent="0.3">
      <c r="Q1448" s="1">
        <v>43451</v>
      </c>
    </row>
    <row r="1449" spans="17:17" x14ac:dyDescent="0.3">
      <c r="Q1449" s="1">
        <v>43452</v>
      </c>
    </row>
    <row r="1450" spans="17:17" x14ac:dyDescent="0.3">
      <c r="Q1450" s="1">
        <v>43453</v>
      </c>
    </row>
    <row r="1451" spans="17:17" x14ac:dyDescent="0.3">
      <c r="Q1451" s="1">
        <v>43454</v>
      </c>
    </row>
    <row r="1452" spans="17:17" x14ac:dyDescent="0.3">
      <c r="Q1452" s="1">
        <v>43455</v>
      </c>
    </row>
    <row r="1453" spans="17:17" x14ac:dyDescent="0.3">
      <c r="Q1453" s="1">
        <v>43456</v>
      </c>
    </row>
    <row r="1454" spans="17:17" x14ac:dyDescent="0.3">
      <c r="Q1454" s="1">
        <v>43457</v>
      </c>
    </row>
    <row r="1455" spans="17:17" x14ac:dyDescent="0.3">
      <c r="Q1455" s="1">
        <v>43458</v>
      </c>
    </row>
    <row r="1456" spans="17:17" x14ac:dyDescent="0.3">
      <c r="Q1456" s="1">
        <v>43459</v>
      </c>
    </row>
    <row r="1457" spans="17:17" x14ac:dyDescent="0.3">
      <c r="Q1457" s="1">
        <v>43460</v>
      </c>
    </row>
    <row r="1458" spans="17:17" x14ac:dyDescent="0.3">
      <c r="Q1458" s="1">
        <v>43461</v>
      </c>
    </row>
    <row r="1459" spans="17:17" x14ac:dyDescent="0.3">
      <c r="Q1459" s="1">
        <v>43462</v>
      </c>
    </row>
    <row r="1460" spans="17:17" x14ac:dyDescent="0.3">
      <c r="Q1460" s="1">
        <v>43463</v>
      </c>
    </row>
    <row r="1461" spans="17:17" x14ac:dyDescent="0.3">
      <c r="Q1461" s="1">
        <v>43464</v>
      </c>
    </row>
    <row r="1462" spans="17:17" x14ac:dyDescent="0.3">
      <c r="Q1462" s="1">
        <v>43465</v>
      </c>
    </row>
    <row r="1463" spans="17:17" x14ac:dyDescent="0.3">
      <c r="Q1463" s="1">
        <v>43466</v>
      </c>
    </row>
    <row r="1464" spans="17:17" x14ac:dyDescent="0.3">
      <c r="Q1464" s="1"/>
    </row>
    <row r="1465" spans="17:17" x14ac:dyDescent="0.3">
      <c r="Q1465" s="1"/>
    </row>
    <row r="1466" spans="17:17" x14ac:dyDescent="0.3">
      <c r="Q1466" s="1"/>
    </row>
    <row r="1467" spans="17:17" x14ac:dyDescent="0.3">
      <c r="Q1467" s="1"/>
    </row>
    <row r="1468" spans="17:17" x14ac:dyDescent="0.3">
      <c r="Q1468" s="1"/>
    </row>
    <row r="1469" spans="17:17" x14ac:dyDescent="0.3">
      <c r="Q1469" s="1"/>
    </row>
    <row r="1470" spans="17:17" x14ac:dyDescent="0.3">
      <c r="Q1470" s="1"/>
    </row>
    <row r="1471" spans="17:17" x14ac:dyDescent="0.3">
      <c r="Q1471" s="1"/>
    </row>
    <row r="1472" spans="17:17" x14ac:dyDescent="0.3">
      <c r="Q1472" s="1"/>
    </row>
    <row r="1473" spans="17:17" x14ac:dyDescent="0.3">
      <c r="Q1473" s="1"/>
    </row>
    <row r="1474" spans="17:17" x14ac:dyDescent="0.3">
      <c r="Q1474" s="1"/>
    </row>
    <row r="1475" spans="17:17" x14ac:dyDescent="0.3">
      <c r="Q1475" s="1"/>
    </row>
    <row r="1476" spans="17:17" x14ac:dyDescent="0.3">
      <c r="Q1476" s="1"/>
    </row>
    <row r="1477" spans="17:17" x14ac:dyDescent="0.3">
      <c r="Q1477" s="1"/>
    </row>
    <row r="1478" spans="17:17" x14ac:dyDescent="0.3">
      <c r="Q1478" s="1"/>
    </row>
    <row r="1479" spans="17:17" x14ac:dyDescent="0.3">
      <c r="Q1479" s="1"/>
    </row>
    <row r="1480" spans="17:17" x14ac:dyDescent="0.3">
      <c r="Q1480" s="1"/>
    </row>
    <row r="1481" spans="17:17" x14ac:dyDescent="0.3">
      <c r="Q1481" s="1"/>
    </row>
    <row r="1482" spans="17:17" x14ac:dyDescent="0.3">
      <c r="Q1482" s="1"/>
    </row>
    <row r="1483" spans="17:17" x14ac:dyDescent="0.3">
      <c r="Q1483" s="1"/>
    </row>
    <row r="1484" spans="17:17" x14ac:dyDescent="0.3">
      <c r="Q1484" s="1"/>
    </row>
    <row r="1485" spans="17:17" x14ac:dyDescent="0.3">
      <c r="Q1485" s="1"/>
    </row>
    <row r="1486" spans="17:17" x14ac:dyDescent="0.3">
      <c r="Q1486" s="1"/>
    </row>
    <row r="1487" spans="17:17" x14ac:dyDescent="0.3">
      <c r="Q1487" s="1"/>
    </row>
    <row r="1488" spans="17:17" x14ac:dyDescent="0.3">
      <c r="Q1488" s="1"/>
    </row>
    <row r="1489" spans="17:17" x14ac:dyDescent="0.3">
      <c r="Q1489" s="1"/>
    </row>
    <row r="1490" spans="17:17" x14ac:dyDescent="0.3">
      <c r="Q1490" s="1"/>
    </row>
    <row r="1491" spans="17:17" x14ac:dyDescent="0.3">
      <c r="Q1491" s="1"/>
    </row>
    <row r="1492" spans="17:17" x14ac:dyDescent="0.3">
      <c r="Q1492" s="1"/>
    </row>
    <row r="1493" spans="17:17" x14ac:dyDescent="0.3">
      <c r="Q1493" s="1"/>
    </row>
    <row r="1494" spans="17:17" x14ac:dyDescent="0.3">
      <c r="Q1494" s="1"/>
    </row>
    <row r="1495" spans="17:17" x14ac:dyDescent="0.3">
      <c r="Q1495" s="1"/>
    </row>
    <row r="1496" spans="17:17" x14ac:dyDescent="0.3">
      <c r="Q1496" s="1"/>
    </row>
    <row r="1497" spans="17:17" x14ac:dyDescent="0.3">
      <c r="Q1497" s="1"/>
    </row>
    <row r="1498" spans="17:17" x14ac:dyDescent="0.3">
      <c r="Q1498" s="1"/>
    </row>
    <row r="1499" spans="17:17" x14ac:dyDescent="0.3">
      <c r="Q1499" s="1"/>
    </row>
    <row r="1500" spans="17:17" x14ac:dyDescent="0.3">
      <c r="Q1500" s="1"/>
    </row>
    <row r="1501" spans="17:17" x14ac:dyDescent="0.3">
      <c r="Q1501" s="1"/>
    </row>
    <row r="1502" spans="17:17" x14ac:dyDescent="0.3">
      <c r="Q1502" s="1"/>
    </row>
    <row r="1503" spans="17:17" x14ac:dyDescent="0.3">
      <c r="Q1503" s="1"/>
    </row>
    <row r="1504" spans="17:17" x14ac:dyDescent="0.3">
      <c r="Q1504" s="1"/>
    </row>
    <row r="1505" spans="17:17" x14ac:dyDescent="0.3">
      <c r="Q1505" s="1"/>
    </row>
    <row r="1506" spans="17:17" x14ac:dyDescent="0.3">
      <c r="Q1506" s="1"/>
    </row>
    <row r="1507" spans="17:17" x14ac:dyDescent="0.3">
      <c r="Q1507" s="1"/>
    </row>
    <row r="1508" spans="17:17" x14ac:dyDescent="0.3">
      <c r="Q1508" s="1"/>
    </row>
    <row r="1509" spans="17:17" x14ac:dyDescent="0.3">
      <c r="Q1509" s="1"/>
    </row>
    <row r="1510" spans="17:17" x14ac:dyDescent="0.3">
      <c r="Q1510" s="1"/>
    </row>
    <row r="1511" spans="17:17" x14ac:dyDescent="0.3">
      <c r="Q1511" s="1"/>
    </row>
    <row r="1512" spans="17:17" x14ac:dyDescent="0.3">
      <c r="Q1512" s="1"/>
    </row>
    <row r="1513" spans="17:17" x14ac:dyDescent="0.3">
      <c r="Q1513" s="1"/>
    </row>
    <row r="1514" spans="17:17" x14ac:dyDescent="0.3">
      <c r="Q1514" s="1"/>
    </row>
    <row r="1515" spans="17:17" x14ac:dyDescent="0.3">
      <c r="Q1515" s="1"/>
    </row>
    <row r="1516" spans="17:17" x14ac:dyDescent="0.3">
      <c r="Q1516" s="1"/>
    </row>
    <row r="1517" spans="17:17" x14ac:dyDescent="0.3">
      <c r="Q1517" s="1"/>
    </row>
    <row r="1518" spans="17:17" x14ac:dyDescent="0.3">
      <c r="Q1518" s="1"/>
    </row>
    <row r="1519" spans="17:17" x14ac:dyDescent="0.3">
      <c r="Q1519" s="1"/>
    </row>
    <row r="1520" spans="17:17" x14ac:dyDescent="0.3">
      <c r="Q1520" s="1"/>
    </row>
    <row r="1521" spans="17:17" x14ac:dyDescent="0.3">
      <c r="Q1521" s="1"/>
    </row>
    <row r="1522" spans="17:17" x14ac:dyDescent="0.3">
      <c r="Q1522" s="1"/>
    </row>
    <row r="1523" spans="17:17" x14ac:dyDescent="0.3">
      <c r="Q1523" s="1"/>
    </row>
    <row r="1524" spans="17:17" x14ac:dyDescent="0.3">
      <c r="Q1524" s="1"/>
    </row>
    <row r="1525" spans="17:17" x14ac:dyDescent="0.3">
      <c r="Q1525" s="1"/>
    </row>
    <row r="1526" spans="17:17" x14ac:dyDescent="0.3">
      <c r="Q1526" s="1"/>
    </row>
    <row r="1527" spans="17:17" x14ac:dyDescent="0.3">
      <c r="Q1527" s="1"/>
    </row>
    <row r="1528" spans="17:17" x14ac:dyDescent="0.3">
      <c r="Q1528" s="1"/>
    </row>
    <row r="1529" spans="17:17" x14ac:dyDescent="0.3">
      <c r="Q1529" s="1"/>
    </row>
    <row r="1530" spans="17:17" x14ac:dyDescent="0.3">
      <c r="Q1530" s="1"/>
    </row>
    <row r="1531" spans="17:17" x14ac:dyDescent="0.3">
      <c r="Q1531" s="1"/>
    </row>
    <row r="1532" spans="17:17" x14ac:dyDescent="0.3">
      <c r="Q1532" s="1"/>
    </row>
    <row r="1533" spans="17:17" x14ac:dyDescent="0.3">
      <c r="Q1533" s="1"/>
    </row>
    <row r="1534" spans="17:17" x14ac:dyDescent="0.3">
      <c r="Q1534" s="1"/>
    </row>
    <row r="1535" spans="17:17" x14ac:dyDescent="0.3">
      <c r="Q1535" s="1"/>
    </row>
    <row r="1536" spans="17:17" x14ac:dyDescent="0.3">
      <c r="Q1536" s="1"/>
    </row>
    <row r="1537" spans="17:17" x14ac:dyDescent="0.3">
      <c r="Q1537" s="1"/>
    </row>
    <row r="1538" spans="17:17" x14ac:dyDescent="0.3">
      <c r="Q1538" s="1"/>
    </row>
    <row r="1539" spans="17:17" x14ac:dyDescent="0.3">
      <c r="Q1539" s="1"/>
    </row>
    <row r="1540" spans="17:17" x14ac:dyDescent="0.3">
      <c r="Q1540" s="1"/>
    </row>
    <row r="1541" spans="17:17" x14ac:dyDescent="0.3">
      <c r="Q1541" s="1"/>
    </row>
    <row r="1542" spans="17:17" x14ac:dyDescent="0.3">
      <c r="Q1542" s="1"/>
    </row>
    <row r="1543" spans="17:17" x14ac:dyDescent="0.3">
      <c r="Q1543" s="1"/>
    </row>
    <row r="1544" spans="17:17" x14ac:dyDescent="0.3">
      <c r="Q1544" s="1"/>
    </row>
    <row r="1545" spans="17:17" x14ac:dyDescent="0.3">
      <c r="Q1545" s="1"/>
    </row>
    <row r="1546" spans="17:17" x14ac:dyDescent="0.3">
      <c r="Q1546" s="1"/>
    </row>
    <row r="1547" spans="17:17" x14ac:dyDescent="0.3">
      <c r="Q1547" s="1"/>
    </row>
    <row r="1548" spans="17:17" x14ac:dyDescent="0.3">
      <c r="Q1548" s="1"/>
    </row>
    <row r="1549" spans="17:17" x14ac:dyDescent="0.3">
      <c r="Q1549" s="1"/>
    </row>
    <row r="1550" spans="17:17" x14ac:dyDescent="0.3">
      <c r="Q1550" s="1"/>
    </row>
    <row r="1551" spans="17:17" x14ac:dyDescent="0.3">
      <c r="Q1551" s="1"/>
    </row>
    <row r="1552" spans="17:17" x14ac:dyDescent="0.3">
      <c r="Q1552" s="1"/>
    </row>
  </sheetData>
  <mergeCells count="2">
    <mergeCell ref="J1:M1"/>
    <mergeCell ref="D1:H1"/>
  </mergeCells>
  <phoneticPr fontId="18" type="noConversion"/>
  <hyperlinks>
    <hyperlink ref="F2" r:id="rId1" display="https://www.timeanddate.com/holidays/us/asarah-b-tevet" xr:uid="{8F76372B-E423-42D0-A889-48B8F27B3C97}"/>
    <hyperlink ref="F3" r:id="rId2" display="https://www.timeanddate.com/holidays/us/new-year-day" xr:uid="{E9D57F57-E0FA-4D76-8DFE-E2B1493C220E}"/>
    <hyperlink ref="F4" r:id="rId3" display="https://www.timeanddate.com/holidays/us/prophet-birthday" xr:uid="{C159AF92-BF7B-416C-93C5-5E41EEBED24B}"/>
    <hyperlink ref="F5" r:id="rId4" display="https://www.timeanddate.com/holidays/us/epiphany" xr:uid="{873714E0-ADE7-48DF-8CF8-EB2E77D9F026}"/>
    <hyperlink ref="F6" r:id="rId5" display="https://www.timeanddate.com/holidays/us/orthodox-christmas-day" xr:uid="{26B394F5-93BF-4717-8EB3-9131DAFEB02E}"/>
    <hyperlink ref="F7" r:id="rId6" display="https://www.timeanddate.com/holidays/us/battle-of-new-orleans" xr:uid="{AB49B2BB-7719-4EB6-A1BB-3F16B08B9460}"/>
    <hyperlink ref="F8" r:id="rId7" display="https://www.timeanddate.com/holidays/us/stephen-foster-memorial-day" xr:uid="{1283E11E-853C-480B-BCC4-8D2B66E6F648}"/>
    <hyperlink ref="F9" r:id="rId8" display="https://www.timeanddate.com/holidays/us/orthodox-new-year" xr:uid="{96A20C3F-1271-4087-A785-C1A942A2358F}"/>
    <hyperlink ref="F10" r:id="rId9" display="https://www.timeanddate.com/holidays/us/lee-jackson-day" xr:uid="{872AE9C4-AD23-4465-9E42-94700A59210F}"/>
    <hyperlink ref="F11" r:id="rId10" display="https://www.timeanddate.com/holidays/us/martin-luther-king-day" xr:uid="{4ECDB40F-1938-4717-AD5F-D9546ADC0E6F}"/>
    <hyperlink ref="F12" r:id="rId11" display="https://www.timeanddate.com/holidays/us/robert-e-lee-birthday" xr:uid="{90970BE0-4293-493A-9C93-6421EFCFC2B4}"/>
    <hyperlink ref="F13" r:id="rId12" display="https://www.timeanddate.com/holidays/us/robert-e-lee-birthday" xr:uid="{0F5B0C4F-2C15-42A0-8BA3-A7FFBCE16F87}"/>
    <hyperlink ref="F14" r:id="rId13" display="https://www.timeanddate.com/holidays/us/confederate-memorial-day" xr:uid="{A43A56E4-890B-49B3-B07D-2F31E59B78C1}"/>
    <hyperlink ref="F15" r:id="rId14" display="https://www.timeanddate.com/holidays/us/idaho-human-rights-day" xr:uid="{7DB73BAE-BBF2-45FE-9E4E-219A343857EE}"/>
    <hyperlink ref="F16" r:id="rId15" display="https://www.timeanddate.com/holidays/us/civil-rights-day" xr:uid="{3BCB44C7-DD11-4744-ABC2-B4C3056826AA}"/>
    <hyperlink ref="F17" r:id="rId16" display="https://www.timeanddate.com/holidays/us/kansas-day" xr:uid="{7E52067A-B51B-4F55-B8A3-AB2767411A4C}"/>
    <hyperlink ref="F18" r:id="rId17" display="https://www.timeanddate.com/holidays/us/national-freedom-day" xr:uid="{D1D36122-F74A-4678-90B7-E3E4C3C9106B}"/>
    <hyperlink ref="F19" r:id="rId18" display="https://www.timeanddate.com/holidays/us/super-bowl" xr:uid="{B5396986-C770-4907-A18E-B882330635D2}"/>
    <hyperlink ref="F20" r:id="rId19" display="https://www.timeanddate.com/holidays/us/first-day-of-black-history-month" xr:uid="{DB8F5B3F-360D-464D-8F82-CC700409CB37}"/>
    <hyperlink ref="F21" r:id="rId20" display="https://www.timeanddate.com/holidays/us/groundhog-day" xr:uid="{92F8DE4F-7662-4A16-B7D4-5DBFBA98829E}"/>
    <hyperlink ref="F22" r:id="rId21" display="https://www.timeanddate.com/holidays/us/tu-bshevat" xr:uid="{5D2C7F53-0A91-48D3-9F65-BA509DA60EF1}"/>
    <hyperlink ref="F23" r:id="rId22" display="https://www.timeanddate.com/holidays/us/rosa-parks-day" xr:uid="{0214D333-D300-4071-80F4-C8B8B3A726B6}"/>
    <hyperlink ref="F24" r:id="rId23" display="https://www.timeanddate.com/holidays/us/rosa-parks-day" xr:uid="{F1C9A525-2E74-4FEA-8D80-CF0984134E64}"/>
    <hyperlink ref="F25" r:id="rId24" display="https://www.timeanddate.com/holidays/us/national-girls-and-women-in-sports-day" xr:uid="{426E22BD-FD03-4607-B076-F9275D669BC7}"/>
    <hyperlink ref="F26" r:id="rId25" display="https://www.timeanddate.com/holidays/us/ronald-reagan-day" xr:uid="{34A21779-FEF5-4C6B-8C7A-639527F287D3}"/>
    <hyperlink ref="F27" r:id="rId26" display="https://www.timeanddate.com/holidays/us/national-wear-red-day" xr:uid="{ACC31FC7-EF74-4FE9-8702-EBB312DE9F76}"/>
    <hyperlink ref="F28" r:id="rId27" display="https://www.timeanddate.com/holidays/us/lincolns-birthday" xr:uid="{AE5160A3-2B8E-4565-9167-B2453C56F86E}"/>
    <hyperlink ref="F29" r:id="rId28" display="https://www.timeanddate.com/holidays/us/lincolns-birthday" xr:uid="{C3B43164-DBFE-49E4-AA85-FF47738710BA}"/>
    <hyperlink ref="F30" r:id="rId29" display="https://www.timeanddate.com/holidays/us/georgia-day" xr:uid="{8ADC769A-C9AB-4392-BE3B-31F5DD7A8FFB}"/>
    <hyperlink ref="F31" r:id="rId30" display="https://www.timeanddate.com/holidays/us/valentine-day" xr:uid="{4A8EA62A-A883-4E15-9490-56E21CADC906}"/>
    <hyperlink ref="F32" r:id="rId31" display="https://www.timeanddate.com/holidays/us/arizona-statehood-day" xr:uid="{BE64111C-FC2C-4818-966A-A4D20ABBF9AB}"/>
    <hyperlink ref="F33" r:id="rId32" display="https://www.timeanddate.com/holidays/us/susan-b-anthony-day" xr:uid="{BC1D7070-F334-40C2-936F-1B0143E978FB}"/>
    <hyperlink ref="F34" r:id="rId33" display="https://www.timeanddate.com/holidays/us/hindu-maha-shivaratri" xr:uid="{DD9C1228-5F2B-41B9-ACCC-B9C48E809B72}"/>
    <hyperlink ref="F35" r:id="rId34" display="https://www.timeanddate.com/holidays/us/washington-birthday" xr:uid="{E4E08940-41BE-4A91-8B2A-798C2259D55D}"/>
    <hyperlink ref="F36" r:id="rId35" display="https://www.timeanddate.com/holidays/us/washington-birthday" xr:uid="{02F7E1E1-28B3-40BC-A8E4-5CE1F60A25CA}"/>
    <hyperlink ref="F37" r:id="rId36" display="https://www.timeanddate.com/holidays/us/washington-birthday" xr:uid="{210D65C3-4C96-41D3-BD8F-23976FE0C100}"/>
    <hyperlink ref="F38" r:id="rId37" display="https://www.timeanddate.com/holidays/us/daisy-gatson-bates-day" xr:uid="{2C0D40E0-8886-491F-B1F8-21CC7C550B85}"/>
    <hyperlink ref="F39" r:id="rId38" display="https://www.timeanddate.com/holidays/us/elizabeth-peratrovich-day" xr:uid="{F3C74809-D73B-4722-9C38-D7312B389C3D}"/>
    <hyperlink ref="F40" r:id="rId39" display="https://www.timeanddate.com/holidays/us/shrove-tuesday" xr:uid="{80545ECF-7440-4BA1-B278-EB07B0231702}"/>
    <hyperlink ref="F41" r:id="rId40" display="https://www.timeanddate.com/holidays/us/shrove-tuesday" xr:uid="{EE057596-47BF-468F-B3B3-D7B656AD330F}"/>
    <hyperlink ref="F42" r:id="rId41" display="https://www.timeanddate.com/holidays/us/ash-wednesday" xr:uid="{1374F4C0-B8CE-4B76-9A9D-9B54C877ADE0}"/>
    <hyperlink ref="F43" r:id="rId42" display="https://www.timeanddate.com/holidays/us/lunar-new-year" xr:uid="{6B8ADC54-7920-4BE9-926C-49A30942DFAE}"/>
    <hyperlink ref="F44" r:id="rId43" display="https://www.timeanddate.com/holidays/us/african-american-scientist-and-inventor-day" xr:uid="{B443C0D4-D91A-4EA0-ACF2-122C12A27364}"/>
    <hyperlink ref="F45" r:id="rId44" display="https://www.timeanddate.com/holidays/us/george-rogers-clark-day" xr:uid="{EA5E995C-F1EF-44A6-BA04-B8419484BC69}"/>
    <hyperlink ref="F46" r:id="rId45" display="https://www.timeanddate.com/holidays/us/linus-pauling-day" xr:uid="{F3987F5A-995F-4E80-AD7E-6AEE1E09F439}"/>
    <hyperlink ref="F47" r:id="rId46" display="https://www.timeanddate.com/holidays/us/st-david-day" xr:uid="{0B86A3D8-C7D8-4145-9AD1-66878F4E026C}"/>
    <hyperlink ref="F48" r:id="rId47" display="https://www.timeanddate.com/holidays/us/first-day-of-womens-history-month" xr:uid="{109FDADF-807A-4EAE-8DF8-90ECED0A08EB}"/>
    <hyperlink ref="F49" r:id="rId48" display="https://www.timeanddate.com/holidays/us/first-day-of-irish-american-heritage-month" xr:uid="{1B0261D7-AC73-4383-86E1-3009832238D8}"/>
    <hyperlink ref="F50" r:id="rId49" display="https://www.timeanddate.com/holidays/us/texas-independence-day" xr:uid="{695DA91D-802A-4C8D-BA23-75644CE9DF49}"/>
    <hyperlink ref="F51" r:id="rId50" display="https://www.timeanddate.com/holidays/us/casimir-pulaski-day" xr:uid="{FCFF82CC-7B8B-4ACE-BC3D-2E11E9D7F5C1}"/>
    <hyperlink ref="F52" r:id="rId51" display="https://www.timeanddate.com/holidays/us/read-across-america-day" xr:uid="{16BBAF04-AF5E-40A0-9B85-B8844C1F927C}"/>
    <hyperlink ref="F53" r:id="rId52" display="https://www.timeanddate.com/holidays/us/town-meeting-day-vermont" xr:uid="{DF1FEA3F-032F-41E4-8A4B-38DDB7B94529}"/>
    <hyperlink ref="F54" r:id="rId53" display="https://www.timeanddate.com/holidays/us/casimir-pulaski-day" xr:uid="{9111E918-A8D4-4315-A6FF-0441A4ADA75A}"/>
    <hyperlink ref="F55" r:id="rId54" display="https://www.timeanddate.com/holidays/us/hindu-holi" xr:uid="{F343CBE3-B87F-4442-A367-F4B413D8E9C7}"/>
    <hyperlink ref="F56" r:id="rId55" display="https://www.timeanddate.com/holidays/us/purim" xr:uid="{0F27D2D6-D6FF-4794-A7D5-07305EA018C5}"/>
    <hyperlink ref="F57" r:id="rId56" display="https://www.timeanddate.com/holidays/us/employee-appreciation-day" xr:uid="{F2DEBE00-4ADE-4B2B-90E3-9ECC4069C0A8}"/>
    <hyperlink ref="F58" r:id="rId57" display="https://www.timeanddate.com/time/change/usa/new-york?year=2015" xr:uid="{957C0F57-509C-49EE-9324-D457FAFDA0AC}"/>
    <hyperlink ref="F59" r:id="rId58" display="https://www.timeanddate.com/holidays/us/st-patrick-day" xr:uid="{9996E05A-1CC0-4E1A-8A18-B2031ACF5430}"/>
    <hyperlink ref="F60" r:id="rId59" display="https://www.timeanddate.com/holidays/us/evacuation-day" xr:uid="{A4EE6B61-D712-42D3-9239-7A0D1DC26205}"/>
    <hyperlink ref="F61" r:id="rId60" display="https://www.timeanddate.com/calendar/march-equinox.html" xr:uid="{B41DE100-6549-46DB-B3C2-5AE83ED32394}"/>
    <hyperlink ref="F62" r:id="rId61" display="https://www.timeanddate.com/holidays/us/maryland-day" xr:uid="{089863CD-3D0A-45BA-9888-1A8336663973}"/>
    <hyperlink ref="F63" r:id="rId62" display="https://www.timeanddate.com/holidays/us/prince-jonah-kuhio-kalanianaole-day" xr:uid="{2C9B0A55-C0F4-43F0-8F3E-BF4816AC43CC}"/>
    <hyperlink ref="F64" r:id="rId63" display="https://www.timeanddate.com/holidays/us/palm-sunday" xr:uid="{4FFC76F7-BD31-48A3-9B68-C2AAC04B6A1B}"/>
    <hyperlink ref="F65" r:id="rId64" display="https://www.timeanddate.com/holidays/us/wyoming-veterans-welcome-home-day" xr:uid="{6CE70CF7-5516-4055-92B6-B2E992DB1BE2}"/>
    <hyperlink ref="F66" r:id="rId65" display="https://www.timeanddate.com/holidays/us/doctors-day" xr:uid="{3575D37F-BBB6-4DF9-A0C8-41CF1C043BEE}"/>
    <hyperlink ref="F67" r:id="rId66" display="https://www.timeanddate.com/holidays/us/sewards-day" xr:uid="{C712540F-A3C1-464B-BA9B-19D154D2E312}"/>
    <hyperlink ref="F68" r:id="rId67" display="https://www.timeanddate.com/holidays/us/vietnam-war-veterans-day" xr:uid="{DF54205A-6AFB-49E3-A30A-F2A08D099F22}"/>
    <hyperlink ref="F69" r:id="rId68" display="https://www.timeanddate.com/holidays/us/cesar-chavez-day" xr:uid="{E7AF97A6-9F28-45AE-98F5-8CA76E5A15D9}"/>
    <hyperlink ref="F70" r:id="rId69" display="https://www.timeanddate.com/holidays/us/maundy-thursday" xr:uid="{3757C2A9-E1BB-465D-9EEA-95FF3DCE4393}"/>
    <hyperlink ref="F71" r:id="rId70" display="https://www.timeanddate.com/holidays/us/pascua-florida-day" xr:uid="{62CD7936-FB65-478F-82F3-A8A259897B14}"/>
    <hyperlink ref="F72" r:id="rId71" display="https://www.timeanddate.com/holidays/us/passover-eve" xr:uid="{563D4130-EDEE-4964-BB85-94BE08847EAB}"/>
    <hyperlink ref="F73" r:id="rId72" display="https://www.timeanddate.com/holidays/us/good-friday" xr:uid="{2F54DE86-EE69-4E1E-B81F-C617B157ABE7}"/>
    <hyperlink ref="F74" r:id="rId73" display="https://www.timeanddate.com/holidays/us/holy-saturday" xr:uid="{993E6511-B539-4B60-A6CE-74EF248A210C}"/>
    <hyperlink ref="F75" r:id="rId74" display="https://www.timeanddate.com/holidays/us/first-day-of-passover" xr:uid="{B5B63EC8-46A1-4944-863B-B42AE32DA8A0}"/>
    <hyperlink ref="F76" r:id="rId75" display="https://www.timeanddate.com/holidays/us/easter-sunday" xr:uid="{13044ED7-B1E7-4CFB-B259-6210FF733027}"/>
    <hyperlink ref="F77" r:id="rId76" display="https://www.timeanddate.com/holidays/us/easter-monday" xr:uid="{2C19CDB0-1DFB-45CF-8C3C-45779AA353F7}"/>
    <hyperlink ref="F78" r:id="rId77" display="https://www.timeanddate.com/holidays/us/national-tartan-day" xr:uid="{71EA79C7-F583-467A-95D7-00D28B65E754}"/>
    <hyperlink ref="F79" r:id="rId78" display="https://www.timeanddate.com/holidays/us/orthodox-good-friday" xr:uid="{C064E22D-D295-42F2-B89E-736244F11B60}"/>
    <hyperlink ref="F80" r:id="rId79" display="https://www.timeanddate.com/holidays/us/last-day-of-passover" xr:uid="{79BF5D51-8766-491E-BC4C-44E8178D1AF0}"/>
    <hyperlink ref="F81" r:id="rId80" display="https://www.timeanddate.com/holidays/us/orthodox-holy-saturday" xr:uid="{26F258B6-0E8E-4CCF-A743-7A59ED0F78DD}"/>
    <hyperlink ref="F82" r:id="rId81" display="https://www.timeanddate.com/holidays/us/orthodox-easter-day" xr:uid="{0BBA4505-880D-4CA0-A9CE-F5BEF16591DA}"/>
    <hyperlink ref="F83" r:id="rId82" display="https://www.timeanddate.com/holidays/us/orthodox-easter-monday" xr:uid="{C40553BA-898E-43A2-B551-1271E5DD6FA1}"/>
    <hyperlink ref="F84" r:id="rId83" display="https://www.timeanddate.com/holidays/us/thomas-jefferson-birthday" xr:uid="{6F5C3501-49AE-41D2-AF22-76AB2C38D18D}"/>
    <hyperlink ref="F85" r:id="rId84" display="https://www.timeanddate.com/holidays/us/national-library-workers-day" xr:uid="{878F882F-FB63-4BA1-8D6F-B366BD7800FC}"/>
    <hyperlink ref="F86" r:id="rId85" display="https://www.timeanddate.com/holidays/us/yom-hashoah" xr:uid="{74259C3B-C35A-44E0-86F5-B2605250DE49}"/>
    <hyperlink ref="F87" r:id="rId86" display="https://www.timeanddate.com/holidays/us/tax-day" xr:uid="{BD282D24-FC08-412E-9C06-567421C8C7F2}"/>
    <hyperlink ref="F88" r:id="rId87" display="https://www.timeanddate.com/holidays/us/father-damien-day" xr:uid="{0E3CFA33-DE8A-416C-8ACE-AB3496520D01}"/>
    <hyperlink ref="F89" r:id="rId88" display="https://www.timeanddate.com/holidays/us/emancipation-day-dc" xr:uid="{8DB5FF58-3208-44C0-B105-CCC36FAA5FB2}"/>
    <hyperlink ref="F90" r:id="rId89" display="https://www.timeanddate.com/holidays/us/patriots-day" xr:uid="{37C57A5A-A0DD-42A3-BFC2-13ABE8E72E69}"/>
    <hyperlink ref="F91" r:id="rId90" display="https://www.timeanddate.com/holidays/us/boston-marathon" xr:uid="{781E59E5-388D-48AB-AE63-21A0774ED917}"/>
    <hyperlink ref="F92" r:id="rId91" display="https://www.timeanddate.com/holidays/us/san-jacinto-day" xr:uid="{74307BA0-06EA-4F37-962C-EB27B30566B9}"/>
    <hyperlink ref="F93" r:id="rId92" display="https://www.timeanddate.com/holidays/us/oklahoma-day" xr:uid="{D40E5B91-2009-4D27-9511-3A750DFF99D6}"/>
    <hyperlink ref="F94" r:id="rId93" display="https://www.timeanddate.com/holidays/us/administrative-professionals-day" xr:uid="{1B12AA65-9866-4F19-80A5-64F6CEF4DC47}"/>
    <hyperlink ref="F95" r:id="rId94" display="https://www.timeanddate.com/holidays/us/yom-haatzmaut" xr:uid="{FEBC773E-8DE8-4873-8A06-772D687F1A84}"/>
    <hyperlink ref="F96" r:id="rId95" display="https://www.timeanddate.com/holidays/us/take-our-daughters-and-sons-to-work-day" xr:uid="{41133AD9-EEE1-4D3B-B839-5A0337DF1171}"/>
    <hyperlink ref="F97" r:id="rId96" display="https://www.timeanddate.com/holidays/us/arbor-day-nebraska" xr:uid="{F5E515A2-2D8B-423B-88C2-D6712FD4C178}"/>
    <hyperlink ref="F98" r:id="rId97" display="https://www.timeanddate.com/holidays/us/arbor-day" xr:uid="{C5E83D3A-878D-450E-B6D5-4572769ECC72}"/>
    <hyperlink ref="F99" r:id="rId98" display="https://www.timeanddate.com/holidays/us/confederate-memorial-day" xr:uid="{E975328F-6BF8-4785-8856-095D9AD4CCF0}"/>
    <hyperlink ref="F100" r:id="rId99" display="https://www.timeanddate.com/holidays/us/arbor-day" xr:uid="{FB2980D3-A205-4DEE-83A9-ECF3653B399C}"/>
    <hyperlink ref="F101" r:id="rId100" display="https://www.timeanddate.com/holidays/us/confederate-memorial-day" xr:uid="{76131C60-254B-4A17-85F5-57F1FC7E9BEA}"/>
    <hyperlink ref="F102" r:id="rId101" display="https://www.timeanddate.com/holidays/us/confederate-memorial-day" xr:uid="{B4F74FC2-4E1A-4B83-AE7D-0E435E4698C6}"/>
    <hyperlink ref="F103" r:id="rId102" display="https://www.timeanddate.com/holidays/us/confederate-memorial-day" xr:uid="{9540D576-F0A6-4529-9A45-98957E4E63E8}"/>
    <hyperlink ref="F104" r:id="rId103" display="https://www.timeanddate.com/holidays/us/kentucky-oaks" xr:uid="{CB796F30-85A3-4031-A034-CD1A6A286261}"/>
    <hyperlink ref="F105" r:id="rId104" display="https://www.timeanddate.com/holidays/us/law-day" xr:uid="{9E2E0496-68B0-4477-BFF3-28EF66F1DDEE}"/>
    <hyperlink ref="F106" r:id="rId105" display="https://www.timeanddate.com/holidays/us/loyalty-day" xr:uid="{4766C561-F3A0-4121-A1BD-AD7DACAC280B}"/>
    <hyperlink ref="F107" r:id="rId106" display="https://www.timeanddate.com/holidays/us/lei-day" xr:uid="{F765C082-F19B-47AB-8086-4EFAE0C1ADBC}"/>
    <hyperlink ref="F108" r:id="rId107" display="https://www.timeanddate.com/holidays/us/first-day-of-military-appreciation-month" xr:uid="{FF1CE247-6F09-4628-A8F4-F6DD057F427C}"/>
    <hyperlink ref="F109" r:id="rId108" display="https://www.timeanddate.com/holidays/us/first-day-of-asian-pacific-american-heritage-month" xr:uid="{18DA56AB-99BC-4F54-9751-BF1721678A2E}"/>
    <hyperlink ref="F110" r:id="rId109" display="https://www.timeanddate.com/holidays/us/first-day-of-jewish-american-heritage-month" xr:uid="{E3DD8F59-7F81-4281-B9EF-FC338FBD2F3E}"/>
    <hyperlink ref="F111" r:id="rId110" display="https://www.timeanddate.com/holidays/us/kentucky-derby" xr:uid="{9BEBB253-32C9-4AD0-BBA7-14120BBB4984}"/>
    <hyperlink ref="F112" r:id="rId111" display="https://www.timeanddate.com/holidays/us/national-explosive-ordnance-disposal-day" xr:uid="{9CD65B44-FABE-4AA0-9F66-BEF610ED65CE}"/>
    <hyperlink ref="F113" r:id="rId112" display="https://www.timeanddate.com/holidays/us/kent-state-shootings-remembrance" xr:uid="{BCA9FB09-D677-44F6-8CA4-12AB92196738}"/>
    <hyperlink ref="F114" r:id="rId113" display="https://www.timeanddate.com/holidays/us/rhode-island-independence-day" xr:uid="{1A3745CD-A636-404A-82AA-B047EAFF45C7}"/>
    <hyperlink ref="F115" r:id="rId114" display="https://www.timeanddate.com/holidays/us/cinco-de-mayo" xr:uid="{BF6777B3-B062-48F6-A1BB-51C7042F2B94}"/>
    <hyperlink ref="F116" r:id="rId115" display="https://www.timeanddate.com/holidays/us/primary-election-indiana" xr:uid="{E60BCDA9-64BD-459B-B0FD-0BF6E21D4337}"/>
    <hyperlink ref="F117" r:id="rId116" display="https://www.timeanddate.com/holidays/us/national-teacher-appreciation-day" xr:uid="{BBB6FF18-21B0-4E9D-8F51-FC9EB97BA5C1}"/>
    <hyperlink ref="F118" r:id="rId117" display="https://www.timeanddate.com/holidays/us/national-nurses-day" xr:uid="{20BB5F6A-BE64-4A84-856F-1111828728E9}"/>
    <hyperlink ref="F119" r:id="rId118" display="https://www.timeanddate.com/holidays/us/lag-b-omer" xr:uid="{FD66EA5F-EB87-4510-B827-CA4E35ECEECA}"/>
    <hyperlink ref="F120" r:id="rId119" display="https://www.timeanddate.com/holidays/us/national-day-prayer" xr:uid="{D2A14F48-608D-42D7-8D60-DE9D2304FE90}"/>
    <hyperlink ref="F121" r:id="rId120" display="https://www.timeanddate.com/holidays/us/west-virginia-day-of-prayer" xr:uid="{60593258-DAE3-4824-81FE-5D34DFB364A5}"/>
    <hyperlink ref="F122" r:id="rId121" display="https://www.timeanddate.com/holidays/us/truman-day" xr:uid="{6BE959A6-C60E-4F4C-B53F-53B4F3E6FEB8}"/>
    <hyperlink ref="F123" r:id="rId122" display="https://www.timeanddate.com/holidays/us/victory-in-europe-day" xr:uid="{31052473-CCC9-4811-BBDE-A547CD9B2809}"/>
    <hyperlink ref="F124" r:id="rId123" display="https://www.timeanddate.com/holidays/us/native-americans-day" xr:uid="{05A53327-BBB8-49C2-90C0-20BC24529F1D}"/>
    <hyperlink ref="F125" r:id="rId124" display="https://www.timeanddate.com/holidays/us/military-spouse-appreciation-day" xr:uid="{A4B0EC4D-F827-41DE-AD1B-F59C14B79DC7}"/>
    <hyperlink ref="F126" r:id="rId125" display="https://www.timeanddate.com/holidays/us/military-spouse-appreciation-day" xr:uid="{0D129A63-99BE-4847-B417-B8E7A2A7A7F9}"/>
    <hyperlink ref="F127" r:id="rId126" display="https://www.timeanddate.com/holidays/us/mothers-day" xr:uid="{64CE9777-5341-4124-AD2D-27683BABCA6B}"/>
    <hyperlink ref="F128" r:id="rId127" display="https://www.timeanddate.com/holidays/us/mothers-day" xr:uid="{FCFF4ECE-A7D0-4A1E-93F6-C9F7A889986C}"/>
    <hyperlink ref="F129" r:id="rId128" display="https://www.timeanddate.com/holidays/us/confederate-memorial-day" xr:uid="{FEF982A0-7B87-453D-813E-70AD5069EB89}"/>
    <hyperlink ref="F130" r:id="rId129" display="https://www.timeanddate.com/holidays/us/confederate-memorial-day" xr:uid="{09BFCDA8-2C04-40D2-ABB0-DD2022F06179}"/>
    <hyperlink ref="F131" r:id="rId130" display="https://www.timeanddate.com/holidays/us/confederate-memorial-day" xr:uid="{A7D70BEB-0E2B-4AB5-AEFD-5CAC6C9109DF}"/>
    <hyperlink ref="F132" r:id="rId131" display="https://www.timeanddate.com/holidays/us/ascension-day" xr:uid="{FA06BC32-A745-4454-A59C-FB7B34C61BB8}"/>
    <hyperlink ref="F133" r:id="rId132" display="https://www.timeanddate.com/holidays/us/peace-officers-memorial-day" xr:uid="{E8106908-BC8E-4513-96D6-BF6853B2583C}"/>
    <hyperlink ref="F134" r:id="rId133" display="https://www.timeanddate.com/holidays/us/national-defense-transportation-day" xr:uid="{A27BE20D-D5C0-4C6A-9955-45D27A5D1620}"/>
    <hyperlink ref="F135" r:id="rId134" display="https://www.timeanddate.com/holidays/us/isra-miraj" xr:uid="{DB49FE1B-BE1B-4F24-A732-F7ECD7423E9E}"/>
    <hyperlink ref="F136" r:id="rId135" display="https://www.timeanddate.com/holidays/us/armed-forces-day" xr:uid="{6A1BE23E-05DF-4AEA-B6B8-2BA797849425}"/>
    <hyperlink ref="F137" r:id="rId136" display="https://www.timeanddate.com/holidays/us/preakness-stakes" xr:uid="{9062F42D-7E26-4ADF-A220-9B4D8E94CFFA}"/>
    <hyperlink ref="F138" r:id="rId137" display="https://www.timeanddate.com/holidays/us/medical-service-children-day" xr:uid="{1358494D-A8DA-4231-82A9-0E086731BAB6}"/>
    <hyperlink ref="F139" r:id="rId138" display="https://www.timeanddate.com/holidays/us/national-maritime-day" xr:uid="{B37EA267-8E7C-47DE-9546-D04E4C1D95A6}"/>
    <hyperlink ref="F140" r:id="rId139" display="https://www.timeanddate.com/holidays/us/harvey-milk-day" xr:uid="{88A87646-08CA-4771-9982-537B9ACC6859}"/>
    <hyperlink ref="F141" r:id="rId140" display="https://www.timeanddate.com/holidays/us/pentecost" xr:uid="{BB7EAB5D-D52F-465F-89F0-E4743D3C0FC6}"/>
    <hyperlink ref="F142" r:id="rId141" display="https://www.timeanddate.com/holidays/us/shavuot" xr:uid="{14F5ADBF-23C4-4A64-AD88-80FFE4FE6543}"/>
    <hyperlink ref="F143" r:id="rId142" display="https://www.timeanddate.com/holidays/us/whit-monday" xr:uid="{78C48D26-F908-4C3D-9C2A-CA886CD2E162}"/>
    <hyperlink ref="F144" r:id="rId143" display="https://www.timeanddate.com/holidays/us/memorial-day" xr:uid="{4ABD6216-1DCA-4246-925A-A4D39A899B83}"/>
    <hyperlink ref="F145" r:id="rId144" display="https://www.timeanddate.com/holidays/us/memorial-day" xr:uid="{3B3EA277-445E-4B93-89B2-80333E6C109E}"/>
    <hyperlink ref="F146" r:id="rId145" display="https://www.timeanddate.com/holidays/us/jefferson-davis-birthday" xr:uid="{F25BD20F-A72B-4E49-91CC-96674D0C0C5D}"/>
    <hyperlink ref="F147" r:id="rId146" display="https://www.timeanddate.com/holidays/us/national-missing-children-day" xr:uid="{19D23401-18E1-4749-A65A-B723E2AA6B8B}"/>
    <hyperlink ref="F148" r:id="rId147" display="https://www.timeanddate.com/holidays/us/trinity-sunday" xr:uid="{0F9AEE1A-FA34-4D89-972A-B28A6A1C5B21}"/>
    <hyperlink ref="F149" r:id="rId148" display="https://www.timeanddate.com/holidays/us/first-day-of-pride-month" xr:uid="{1833C444-26E4-40EE-88A4-11BA27718E02}"/>
    <hyperlink ref="F150" r:id="rId149" display="https://www.timeanddate.com/holidays/us/first-day-of-caribbean-american-heritage-month" xr:uid="{B10E93B1-8E2D-4F8E-B04B-B3070C788B1D}"/>
    <hyperlink ref="F151" r:id="rId150" display="https://www.timeanddate.com/holidays/us/statehood-day" xr:uid="{29F69817-9DC9-4CC9-A054-F15AB37FC28B}"/>
    <hyperlink ref="F152" r:id="rId151" display="https://www.timeanddate.com/holidays/us/jefferson-davis-birthday" xr:uid="{E03CE9C7-019E-49AF-9C5B-0271E7246D21}"/>
    <hyperlink ref="F153" r:id="rId152" display="https://www.timeanddate.com/holidays/us/jefferson-davis-birthday" xr:uid="{4A578303-D060-4569-B407-CCB13C9D6156}"/>
    <hyperlink ref="F154" r:id="rId153" display="https://www.timeanddate.com/holidays/us/corpus-christi" xr:uid="{D6EADEEA-A8B5-4294-92C1-06AD01260572}"/>
    <hyperlink ref="F155" r:id="rId154" display="https://www.timeanddate.com/holidays/us/d-day" xr:uid="{B966485A-113A-4061-8FB2-A362FDC014C6}"/>
    <hyperlink ref="F156" r:id="rId155" display="https://www.timeanddate.com/holidays/us/belmont-stakes" xr:uid="{63CDBB29-8714-4E71-8163-6D4E7BF7AB1C}"/>
    <hyperlink ref="F157" r:id="rId156" display="https://www.timeanddate.com/holidays/us/kamehameha-day" xr:uid="{8123C4EC-24FE-446C-924D-47CC157622D4}"/>
    <hyperlink ref="F158" r:id="rId157" display="https://www.timeanddate.com/holidays/us/loving-day" xr:uid="{35E97676-FD59-45C8-B9C3-8F870EE9D2D0}"/>
    <hyperlink ref="F159" r:id="rId158" display="https://www.timeanddate.com/holidays/us/army-birthday" xr:uid="{636DDC41-0734-48C4-A5F9-B0168B7DA1D1}"/>
    <hyperlink ref="F160" r:id="rId159" display="https://www.timeanddate.com/holidays/us/flag-day" xr:uid="{8D4C83EE-50CA-438B-A0E4-48290A137CD2}"/>
    <hyperlink ref="F161" r:id="rId160" display="https://www.timeanddate.com/holidays/us/bunker-hill-day" xr:uid="{CDDA7FBC-6A79-4869-AEF1-6C46BEB94475}"/>
    <hyperlink ref="F162" r:id="rId161" display="https://www.timeanddate.com/holidays/us/ramadan-begins" xr:uid="{587E85C2-87AC-42AC-8176-CEC089F8758D}"/>
    <hyperlink ref="F163" r:id="rId162" display="https://www.timeanddate.com/holidays/us/juneteenth" xr:uid="{85E93FE4-DB84-4A43-A19F-A43CEB818C0C}"/>
    <hyperlink ref="F164" r:id="rId163" display="https://www.timeanddate.com/holidays/us/juneteenth" xr:uid="{B1AF569C-A69F-46B4-9D84-07F3009CE323}"/>
    <hyperlink ref="F165" r:id="rId164" display="https://www.timeanddate.com/holidays/us/juneteenth" xr:uid="{0C24F1C8-AA85-4CD6-88C8-36FF528AED47}"/>
    <hyperlink ref="F166" r:id="rId165" display="https://www.timeanddate.com/holidays/us/emancipation-day-tx" xr:uid="{64FA7A22-2645-47F6-9D86-FDB1431775E2}"/>
    <hyperlink ref="F167" r:id="rId166" display="https://www.timeanddate.com/holidays/us/juneteenth" xr:uid="{8DE75E4B-0ACA-4058-AA8D-5CFFB893F3A1}"/>
    <hyperlink ref="F168" r:id="rId167" display="https://www.timeanddate.com/holidays/us/west-virginia-day" xr:uid="{DEE2248F-A2EB-4CC6-B6AE-1D53515175BB}"/>
    <hyperlink ref="F169" r:id="rId168" display="https://www.timeanddate.com/holidays/us/american-eagle-day" xr:uid="{DD5FBDD0-B4E9-47C0-9566-2C6D88A61358}"/>
    <hyperlink ref="F170" r:id="rId169" display="https://www.timeanddate.com/holidays/us/fathers-day" xr:uid="{26076630-F741-49B0-A248-F40F2C328C19}"/>
    <hyperlink ref="F171" r:id="rId170" display="https://www.timeanddate.com/holidays/us/fathers-day" xr:uid="{5603ECD1-E689-45E0-8A05-945C927D69F9}"/>
    <hyperlink ref="F172" r:id="rId171" display="https://www.timeanddate.com/holidays/us/juneteenth" xr:uid="{229F45E0-AEA9-441A-AC66-3C2D9F477127}"/>
    <hyperlink ref="F173" r:id="rId172" display="https://www.timeanddate.com/calendar/june-solstice.html" xr:uid="{32E7CF8E-2B3D-4D5B-A073-6369FE8B008B}"/>
    <hyperlink ref="F174" r:id="rId173" display="https://www.timeanddate.com/holidays/us/carolina-day" xr:uid="{B320F0CB-2EF9-4DE9-AD71-AAABE3058859}"/>
    <hyperlink ref="F175" r:id="rId174" display="https://www.timeanddate.com/holidays/us/independence-day" xr:uid="{80630DFD-C4F5-4847-A02D-6D95C599F9DC}"/>
    <hyperlink ref="F176" r:id="rId175" display="https://www.timeanddate.com/holidays/us/independence-day" xr:uid="{994F37B9-D2CC-4E96-A1F7-143EE0209CD4}"/>
    <hyperlink ref="F177" r:id="rId176" display="https://www.timeanddate.com/holidays/us/independence-day" xr:uid="{6616B809-3F09-47D4-BA6D-164445A75F05}"/>
    <hyperlink ref="F178" r:id="rId177" display="https://www.timeanddate.com/holidays/us/independence-day" xr:uid="{D919C404-B901-4957-8666-C5BFAA4A4716}"/>
    <hyperlink ref="F179" r:id="rId178" display="https://www.timeanddate.com/holidays/us/independence-day" xr:uid="{38A63C45-689A-4532-B716-9C271698BCAE}"/>
    <hyperlink ref="F180" r:id="rId179" display="https://www.timeanddate.com/holidays/us/laylat-al-qadr" xr:uid="{ED6A05A8-4FE0-4675-BBDA-62FFAEC4B47D}"/>
    <hyperlink ref="F181" r:id="rId180" display="https://www.timeanddate.com/holidays/us/nathan-bedford-forrest-day" xr:uid="{B404A200-9BB9-40E4-920E-ADC8356AB1C5}"/>
    <hyperlink ref="F182" r:id="rId181" display="https://www.timeanddate.com/holidays/us/bastille-day" xr:uid="{7C12BE13-090B-4699-A467-7C51490436D6}"/>
    <hyperlink ref="F183" r:id="rId182" display="https://www.timeanddate.com/holidays/us/pioneer-day" xr:uid="{B372073F-D318-4E85-A463-9D29674C2745}"/>
    <hyperlink ref="F184" r:id="rId183" display="https://www.timeanddate.com/holidays/us/tisha-b-av" xr:uid="{F0F2A275-E158-4BB4-B0BE-B8FB33C8E433}"/>
    <hyperlink ref="F185" r:id="rId184" display="https://www.timeanddate.com/holidays/us/parents-day" xr:uid="{4E9ADA45-A007-4B85-BB8A-063C4ABB6D70}"/>
    <hyperlink ref="F186" r:id="rId185" display="https://www.timeanddate.com/holidays/us/korean-war-veteran-recognition-day" xr:uid="{05F8061F-6151-47F2-9900-1B54A11925B2}"/>
    <hyperlink ref="F187" r:id="rId186" display="https://www.timeanddate.com/holidays/us/national-korean-war-veterans-armistice-day" xr:uid="{79C7BA66-D7B7-4ADA-8D8E-E9A5A7E6225A}"/>
    <hyperlink ref="F188" r:id="rId187" display="https://www.timeanddate.com/holidays/us/colorado-day" xr:uid="{6E95DD5B-0870-43DE-B8DB-277F6EB55137}"/>
    <hyperlink ref="F189" r:id="rId188" display="https://www.timeanddate.com/holidays/us/american-family-day" xr:uid="{BB1BD4A0-AF10-4603-8F96-B88D820E502A}"/>
    <hyperlink ref="F190" r:id="rId189" display="https://www.timeanddate.com/holidays/us/coast-guard-birthday" xr:uid="{0BC5974B-F9ED-4292-8FD3-192F4E3C96D7}"/>
    <hyperlink ref="F191" r:id="rId190" display="https://www.timeanddate.com/holidays/us/purple-heart-day" xr:uid="{9C6A7A05-AB1D-4ED1-9502-852931B00BFB}"/>
    <hyperlink ref="F192" r:id="rId191" display="https://www.timeanddate.com/holidays/us/purple-heart-day" xr:uid="{5EE6CBEB-EB5B-4E7B-ADE9-AE1DF35EAFA1}"/>
    <hyperlink ref="F193" r:id="rId192" display="https://www.timeanddate.com/holidays/us/victory-day" xr:uid="{42D8C98B-9382-4B5A-91B2-D5D9E4928F4F}"/>
    <hyperlink ref="F194" r:id="rId193" display="https://www.timeanddate.com/holidays/us/assumption-of-mary" xr:uid="{651B6DEC-946C-4834-8700-B31518F22261}"/>
    <hyperlink ref="F195" r:id="rId194" display="https://www.timeanddate.com/holidays/us/national-navajo-code-talkers-day" xr:uid="{75C0B30F-FBF1-40F2-ADC1-E32411D8C00B}"/>
    <hyperlink ref="F196" r:id="rId195" display="https://www.timeanddate.com/holidays/us/bennington-battle-day" xr:uid="{BD884FF0-68AC-445A-BCBA-00C9422CA932}"/>
    <hyperlink ref="F197" r:id="rId196" display="https://www.timeanddate.com/holidays/us/senior-citizens-day" xr:uid="{D5BE6CBC-6AAF-4829-B5FE-95FBE1F4091F}"/>
    <hyperlink ref="F198" r:id="rId197" display="https://www.timeanddate.com/holidays/us/bennington-battle-day" xr:uid="{83A1D179-1F6A-4086-A3ED-2701194839CF}"/>
    <hyperlink ref="F199" r:id="rId198" display="https://www.timeanddate.com/holidays/us/national-aviation-day" xr:uid="{ED626FD1-CABB-4B21-8097-0A8BFEE6DABB}"/>
    <hyperlink ref="F200" r:id="rId199" display="https://www.timeanddate.com/holidays/us/hawaii-statehood-day" xr:uid="{7FE6E0D4-20CD-476F-B31E-9ABF54863CA3}"/>
    <hyperlink ref="F201" r:id="rId200" display="https://www.timeanddate.com/holidays/us/women-equality-day" xr:uid="{A70D3CD5-AAEB-4DF1-B33F-6F477AD68CF4}"/>
    <hyperlink ref="F202" r:id="rId201" display="https://www.timeanddate.com/holidays/us/lyndon-baines-johnson-day" xr:uid="{8758AF1C-A288-4D67-A79B-D54DCF192417}"/>
    <hyperlink ref="F203" r:id="rId202" display="https://www.timeanddate.com/holidays/us/hindu-raksha-bandhan" xr:uid="{C7CEDE7A-A28E-4389-9832-C91F870C9643}"/>
    <hyperlink ref="F204" r:id="rId203" display="https://www.timeanddate.com/holidays/us/hindu-janmashtami" xr:uid="{051E48B1-E57E-4CD2-8041-D76EDAD2DD88}"/>
    <hyperlink ref="F205" r:id="rId204" display="https://www.timeanddate.com/holidays/us/labor-day" xr:uid="{405DE530-902F-4218-B9B8-4726F29133E1}"/>
    <hyperlink ref="F206" r:id="rId205" display="https://www.timeanddate.com/holidays/us/california-admission-day" xr:uid="{1FBA68B8-F9B4-445C-9FAF-B1C29BA486E6}"/>
    <hyperlink ref="F207" r:id="rId206" display="https://www.timeanddate.com/holidays/us/patriot-day" xr:uid="{06F30631-2AB0-4656-A9CB-3135A0046D57}"/>
    <hyperlink ref="F208" r:id="rId207" display="https://www.timeanddate.com/holidays/us/carl-garner-cleanup-day" xr:uid="{55F948E2-F6E4-446B-B051-F2670E73D013}"/>
    <hyperlink ref="F209" r:id="rId208" display="https://www.timeanddate.com/holidays/us/native-americans-day" xr:uid="{4DB3AD6C-85F5-43C5-A8D6-7BAE47F3A17D}"/>
    <hyperlink ref="F210" r:id="rId209" display="https://www.timeanddate.com/holidays/us/national-grandparents-day" xr:uid="{A8082E4C-C71B-4983-8A67-F79F9F325010}"/>
    <hyperlink ref="F211" r:id="rId210" display="https://www.timeanddate.com/holidays/us/constitution-citizenship-day" xr:uid="{B1A526EB-6E82-4BFC-BEB6-6C34260E76F3}"/>
    <hyperlink ref="F212" r:id="rId211" display="https://www.timeanddate.com/holidays/us/rosh-hashana" xr:uid="{FE016613-7D01-42D6-B456-427119E376B1}"/>
    <hyperlink ref="F213" r:id="rId212" display="https://www.timeanddate.com/holidays/us/rosh-hashana-tx" xr:uid="{421E9D1D-884F-4952-AC13-D31007CC45D1}"/>
    <hyperlink ref="F214" r:id="rId213" display="https://www.timeanddate.com/holidays/us/first-day-of-national-hispanic-heritage-month" xr:uid="{CED07AC5-F0F6-40EF-8387-C8C156CF1BC4}"/>
    <hyperlink ref="F215" r:id="rId214" display="https://www.timeanddate.com/holidays/us/hindu-ganesh-chaturthi" xr:uid="{EE79CA40-A93D-4567-98A6-4D20974C6923}"/>
    <hyperlink ref="F216" r:id="rId215" display="https://www.timeanddate.com/holidays/us/constitution-citizenship-day" xr:uid="{AEDDBFD5-C421-4288-8D1B-00FBC69D0CA1}"/>
    <hyperlink ref="F217" r:id="rId216" display="https://www.timeanddate.com/holidays/us/air-force-birthday" xr:uid="{A1BDE9CB-E956-4BA9-966C-CF3D32CBD791}"/>
    <hyperlink ref="F218" r:id="rId217" display="https://www.timeanddate.com/holidays/us/pow-mia-recognition-day" xr:uid="{EBBF8594-77E8-40C5-A60F-125AEAFD934B}"/>
    <hyperlink ref="F219" r:id="rId218" display="https://www.timeanddate.com/holidays/us/emancipation-day-oh" xr:uid="{B0470BCB-06D4-4BA3-B7BA-D8B9B821C27F}"/>
    <hyperlink ref="F220" r:id="rId219" display="https://www.timeanddate.com/holidays/us/yom-kippur" xr:uid="{79CFCB04-68D8-4E90-8F8E-AC8306A22CD1}"/>
    <hyperlink ref="F221" r:id="rId220" display="https://www.timeanddate.com/holidays/us/yom-kippur-tx" xr:uid="{5E2AB9C3-3E6D-4473-A915-98380939D838}"/>
    <hyperlink ref="F222" r:id="rId221" display="https://www.timeanddate.com/calendar/september-equinox.html" xr:uid="{31019F84-4A36-409F-B6F5-7925D738BE50}"/>
    <hyperlink ref="F223" r:id="rId222" display="https://www.timeanddate.com/holidays/us/eid-al-adha" xr:uid="{4F3AD536-32B1-453C-AFEA-DEA7615D7597}"/>
    <hyperlink ref="F224" r:id="rId223" display="https://www.timeanddate.com/holidays/us/native-americans-day" xr:uid="{2FCE3108-8237-4054-9D02-D871E5E4962F}"/>
    <hyperlink ref="F225" r:id="rId224" display="https://www.timeanddate.com/holidays/us/american-indian-heritage-day" xr:uid="{F7EF9E03-5D27-477A-A2B1-684A9F6FED3F}"/>
    <hyperlink ref="F226" r:id="rId225" display="https://www.timeanddate.com/holidays/us/michigan-indian-day" xr:uid="{94D3C473-EB03-4E77-8758-C191BA99DD76}"/>
    <hyperlink ref="F227" r:id="rId226" display="https://www.timeanddate.com/holidays/us/national-public-lands-day" xr:uid="{691BDBDD-5D6D-4AE8-8670-45576F14F4A1}"/>
    <hyperlink ref="F228" r:id="rId227" display="https://www.timeanddate.com/holidays/us/gold-star-mothers-day" xr:uid="{7698F4E4-9528-4442-BFB2-13C780DFD202}"/>
    <hyperlink ref="F229" r:id="rId228" display="https://www.timeanddate.com/holidays/us/sukkot" xr:uid="{9DB2AF49-D61E-4072-96F6-5F0E875263BA}"/>
    <hyperlink ref="F230" r:id="rId229" display="https://www.timeanddate.com/holidays/us/american-indian-day" xr:uid="{E9FCB76C-4D86-4FD1-BE09-906F31E5D27F}"/>
    <hyperlink ref="F231" r:id="rId230" display="https://www.timeanddate.com/holidays/us/st-francis-assisi-feast" xr:uid="{6C65A6F8-0453-49EC-B0B0-88C7C989784A}"/>
    <hyperlink ref="F232" r:id="rId231" display="https://www.timeanddate.com/holidays/us/last-day-of-sukkot" xr:uid="{AFFDE816-7620-49EC-B59C-BD176CC725F8}"/>
    <hyperlink ref="F233" r:id="rId232" display="https://www.timeanddate.com/holidays/us/shmini-atzeret" xr:uid="{E1F6BD75-0C41-4313-90AF-4A163DD35874}"/>
    <hyperlink ref="F234" r:id="rId233" display="https://www.timeanddate.com/holidays/us/child-health-day" xr:uid="{B1D2076D-9458-438E-8B25-CB3655FE0F05}"/>
    <hyperlink ref="F235" r:id="rId234" display="https://www.timeanddate.com/holidays/us/simchat-torah" xr:uid="{C3FC415B-452C-499B-B56B-C7E5F513B46D}"/>
    <hyperlink ref="F236" r:id="rId235" display="https://www.timeanddate.com/holidays/us/german-american-day" xr:uid="{205AC817-2E60-4A19-BA3A-4ED792F9D3C8}"/>
    <hyperlink ref="F237" r:id="rId236" display="https://www.timeanddate.com/holidays/us/leif-erikson-day" xr:uid="{8E792988-D803-4AC6-9F49-58AF33035919}"/>
    <hyperlink ref="F238" r:id="rId237" display="https://www.timeanddate.com/holidays/us/casimir-pulaski-day" xr:uid="{0003020E-A8B8-4578-93AD-33134CA348FF}"/>
    <hyperlink ref="F239" r:id="rId238" display="https://www.timeanddate.com/holidays/us/chicago-marathon" xr:uid="{F7C5B510-5B82-454E-8D68-800CB6392F9C}"/>
    <hyperlink ref="F240" r:id="rId239" display="https://www.timeanddate.com/holidays/us/columbus-day" xr:uid="{1C490A2A-EF9E-4781-8ECD-7086BF03F5C6}"/>
    <hyperlink ref="F241" r:id="rId240" display="https://www.timeanddate.com/holidays/us/columbus-day" xr:uid="{8F50983E-75FE-4582-87FF-83AAD35E29A9}"/>
    <hyperlink ref="F242" r:id="rId241" display="https://www.timeanddate.com/holidays/us/fraternal-day" xr:uid="{76E2B1CF-913D-4C17-AC53-E5BA0F86C503}"/>
    <hyperlink ref="F243" r:id="rId242" display="https://www.timeanddate.com/holidays/us/native-americans-day" xr:uid="{F114AF3B-4864-4BD5-80ED-8CF303283029}"/>
    <hyperlink ref="F244" r:id="rId243" display="https://www.timeanddate.com/holidays/us/indigenous-peoples-day" xr:uid="{9ACC13A0-F2A6-40C7-9035-47E7FFD30A8A}"/>
    <hyperlink ref="F245" r:id="rId244" display="https://www.timeanddate.com/holidays/us/american-indian-heritage-day" xr:uid="{FC9195A0-7A39-4BE4-94C0-383C98FF1094}"/>
    <hyperlink ref="F246" r:id="rId245" display="https://www.timeanddate.com/holidays/us/hindu-navaratri" xr:uid="{09BEF774-73BB-46E8-99F4-DBC5EA5B412A}"/>
    <hyperlink ref="F247" r:id="rId246" display="https://www.timeanddate.com/holidays/us/navy-birthday" xr:uid="{C690709D-411C-49F2-BC97-6FB8B4D44F76}"/>
    <hyperlink ref="F248" r:id="rId247" display="https://www.timeanddate.com/holidays/us/muharram-new-year" xr:uid="{29E92A22-5554-445A-B68C-4B1935567F16}"/>
    <hyperlink ref="F249" r:id="rId248" display="https://www.timeanddate.com/holidays/us/white-cane-safety-day" xr:uid="{8D256ABE-2A90-4D2B-BA8C-0174F8221E87}"/>
    <hyperlink ref="F250" r:id="rId249" display="https://www.timeanddate.com/holidays/us/boss-day" xr:uid="{6C418D6B-0A77-4B5A-8810-D8CC0D3295C7}"/>
    <hyperlink ref="F251" r:id="rId250" display="https://www.timeanddate.com/holidays/us/sweetest-day" xr:uid="{3561DFA0-FBF1-4B8F-A872-9B7BCCC3F2E7}"/>
    <hyperlink ref="F252" r:id="rId251" display="https://www.timeanddate.com/holidays/us/alaska-day" xr:uid="{26A92992-4B5D-48CF-B1B8-E03122AF6BED}"/>
    <hyperlink ref="F253" r:id="rId252" display="https://www.timeanddate.com/holidays/us/alaska-day" xr:uid="{FED4EB77-9F19-48C2-B07B-81EAD4EC09D2}"/>
    <hyperlink ref="F254" r:id="rId253" display="https://www.timeanddate.com/holidays/us/hindu-dussera" xr:uid="{63D3E48F-753B-4008-92F1-D5EE262D3320}"/>
    <hyperlink ref="F255" r:id="rId254" display="https://www.timeanddate.com/holidays/us/ashura" xr:uid="{AF329064-ED69-4D09-879F-2B6B7E033A4B}"/>
    <hyperlink ref="F256" r:id="rId255" display="https://www.timeanddate.com/holidays/us/nevada-day" xr:uid="{B26C34A5-9B30-4C42-AAB2-A3F1E6CC4CDB}"/>
    <hyperlink ref="F257" r:id="rId256" display="https://www.timeanddate.com/holidays/us/halloween" xr:uid="{E5D16E2C-B23D-48E0-A60A-72A5F5088857}"/>
    <hyperlink ref="F258" r:id="rId257" display="https://www.timeanddate.com/holidays/us/all-saints-day" xr:uid="{01BF2C05-E2CE-4857-91A3-D523BE6B4B4A}"/>
    <hyperlink ref="F259" r:id="rId258" display="https://www.timeanddate.com/holidays/us/first-day-of-native-american-heritage-month" xr:uid="{86FF3363-8443-4399-B968-8AC189C357A3}"/>
    <hyperlink ref="F260" r:id="rId259" display="https://www.timeanddate.com/holidays/us/new-york-city-marathon" xr:uid="{5AB67FE8-14DB-45E6-8969-D95F77DE4ECF}"/>
    <hyperlink ref="F261" r:id="rId260" display="https://www.timeanddate.com/time/change/usa/new-york?year=2015" xr:uid="{014D4E40-6F53-4F12-A5F1-B9303578B377}"/>
    <hyperlink ref="F262" r:id="rId261" display="https://www.timeanddate.com/holidays/us/all-souls-day" xr:uid="{35005DD1-4246-4E56-8D49-2F800F3CB694}"/>
    <hyperlink ref="F263" r:id="rId262" display="https://www.timeanddate.com/holidays/us/election-day" xr:uid="{2B7EE9C4-13DC-4760-9E9F-A4B26DC54068}"/>
    <hyperlink ref="F264" r:id="rId263" display="https://www.timeanddate.com/holidays/us/election-day" xr:uid="{4EF92F81-CD2D-4529-8A28-E17FBA49DCC9}"/>
    <hyperlink ref="F265" r:id="rId264" display="https://www.timeanddate.com/holidays/us/election-day" xr:uid="{6A508523-24C8-4F3E-AF17-B6FF333DCAA1}"/>
    <hyperlink ref="F266" r:id="rId265" display="https://www.timeanddate.com/holidays/us/barack-obama-day" xr:uid="{8825CD4E-F59C-4063-8A8D-41C7748C0803}"/>
    <hyperlink ref="F267" r:id="rId266" display="https://www.timeanddate.com/holidays/us/diwali" xr:uid="{3354BBCA-D51D-445B-8AF9-E15B3C184F33}"/>
    <hyperlink ref="F268" r:id="rId267" display="https://www.timeanddate.com/holidays/us/marine-corps-birthday" xr:uid="{1A773BAA-CE20-442E-9D0E-59B336AD4A8D}"/>
    <hyperlink ref="F269" r:id="rId268" display="https://www.timeanddate.com/holidays/us/veterans-day" xr:uid="{6D6606CF-0E79-4BBC-9711-F407F71683BE}"/>
    <hyperlink ref="F270" r:id="rId269" display="https://www.timeanddate.com/holidays/us/george-rogers-clark-day" xr:uid="{85D9A760-EDAA-4EBB-ADB1-B726A2657B53}"/>
    <hyperlink ref="F271" r:id="rId270" display="https://www.timeanddate.com/holidays/us/thanksgiving-day" xr:uid="{1F3CE3B3-DB39-4832-8FDD-2723D51E28B5}"/>
    <hyperlink ref="F272" r:id="rId271" display="https://www.timeanddate.com/holidays/us/robert-e-lee-birthday" xr:uid="{F49F4B55-CBC4-4C36-9B14-054A7E800270}"/>
    <hyperlink ref="F273" r:id="rId272" display="https://www.timeanddate.com/holidays/us/washington-birthday" xr:uid="{28CFAE1C-B39B-4ED6-8774-C419D798B992}"/>
    <hyperlink ref="F274" r:id="rId273" display="https://www.timeanddate.com/holidays/us/lincolns-birthday" xr:uid="{B207093F-547B-4CF9-B734-912D852FCC76}"/>
    <hyperlink ref="F275" r:id="rId274" display="https://www.timeanddate.com/holidays/us/day-after-thanksgiving" xr:uid="{8A244EB3-77C8-4098-AEA6-2950221141E1}"/>
    <hyperlink ref="F276" r:id="rId275" display="https://www.timeanddate.com/holidays/us/black-friday" xr:uid="{B731CD4A-12E6-49C0-A734-9614C9016FCD}"/>
    <hyperlink ref="F277" r:id="rId276" display="https://www.timeanddate.com/holidays/us/american-indian-heritage-day" xr:uid="{25AC346B-317F-4572-B3B5-9D528740CB5A}"/>
    <hyperlink ref="F278" r:id="rId277" display="https://www.timeanddate.com/holidays/us/native-american-heritage-day" xr:uid="{DD339607-427A-49FD-871C-CD59BAE241AB}"/>
    <hyperlink ref="F279" r:id="rId278" display="https://www.timeanddate.com/holidays/us/native-american-heritage-day" xr:uid="{5F4FE9C0-E459-4633-A781-C2071AAE70FF}"/>
    <hyperlink ref="F280" r:id="rId279" display="https://www.timeanddate.com/holidays/us/first-sunday-advent" xr:uid="{0E8EB1C6-BA88-4F00-A4C9-076242DB22E6}"/>
    <hyperlink ref="F281" r:id="rId280" display="https://www.timeanddate.com/holidays/us/nellie-tayloe-ross-birthday" xr:uid="{63B5896F-DF1E-4936-A615-C0F1C3725C26}"/>
    <hyperlink ref="F282" r:id="rId281" display="https://www.timeanddate.com/holidays/us/cyber-monday" xr:uid="{F337C32E-BD1D-4F98-B19C-4F2599BF330E}"/>
    <hyperlink ref="F283" r:id="rId282" display="https://www.timeanddate.com/holidays/us/rosa-parks-day" xr:uid="{910754C6-D52F-46E0-93EC-3020718B55E3}"/>
    <hyperlink ref="F284" r:id="rId283" display="https://www.timeanddate.com/holidays/us/giving-tuesday" xr:uid="{BF53E073-0932-46CF-ABAC-67785DC713DF}"/>
    <hyperlink ref="F285" r:id="rId284" display="https://www.timeanddate.com/holidays/us/st-nicholas-day" xr:uid="{7E70C384-5EBB-497D-8238-5DC9024B1827}"/>
    <hyperlink ref="F286" r:id="rId285" display="https://www.timeanddate.com/holidays/us/chanukah" xr:uid="{4AD51F37-1C60-4F45-B516-F0D0487945EF}"/>
    <hyperlink ref="F287" r:id="rId286" display="https://www.timeanddate.com/holidays/us/pearl-harbor-remembrance-day" xr:uid="{9FFB8070-8BEC-4BCB-A457-B2BC96689BAC}"/>
    <hyperlink ref="F288" r:id="rId287" display="https://www.timeanddate.com/holidays/us/pearl-harbor-remembrance-day" xr:uid="{C856F496-72BC-4AA5-91E6-228416348842}"/>
    <hyperlink ref="F289" r:id="rId288" display="https://www.timeanddate.com/holidays/us/delaware-day" xr:uid="{D34920C9-7117-4D44-9700-A53FF60BDC79}"/>
    <hyperlink ref="F290" r:id="rId289" display="https://www.timeanddate.com/holidays/us/immaculate-conception" xr:uid="{C7D6B7E3-FEA6-4DD7-8C0F-B60899D578C0}"/>
    <hyperlink ref="F291" r:id="rId290" display="https://www.timeanddate.com/holidays/us/wyoming-day" xr:uid="{3A49984C-DE5B-435E-9043-05EDCBC8D111}"/>
    <hyperlink ref="F292" r:id="rId291" display="https://www.timeanddate.com/holidays/us/lady-guadalupe-day" xr:uid="{4D8900F9-192D-43C1-97E2-9B034883B6B6}"/>
    <hyperlink ref="F293" r:id="rId292" display="https://www.timeanddate.com/holidays/us/national-guard-birthday" xr:uid="{4BBC2423-C0F6-48DB-B0B4-EA84C6969D1F}"/>
    <hyperlink ref="F294" r:id="rId293" display="https://www.timeanddate.com/holidays/us/last-day-chanukah" xr:uid="{37C79D79-CEBC-405C-ACE2-96807BEF7056}"/>
    <hyperlink ref="F295" r:id="rId294" display="https://www.timeanddate.com/holidays/us/bill-of-rights-day" xr:uid="{CB1E0DD8-A4C9-428D-A230-822745B70A97}"/>
    <hyperlink ref="F296" r:id="rId295" display="https://www.timeanddate.com/holidays/us/pan-american-aviation-day" xr:uid="{700179B2-687B-44D2-BE3C-F5B7088C1248}"/>
    <hyperlink ref="F297" r:id="rId296" display="https://www.timeanddate.com/holidays/us/wright-brothers-day" xr:uid="{F824E7F8-E8A9-4703-95DD-2278578E525F}"/>
    <hyperlink ref="F298" r:id="rId297" display="https://www.timeanddate.com/calendar/december-solstice.html" xr:uid="{AFDEFE92-A861-4AD3-88D6-BD39F2541DAE}"/>
    <hyperlink ref="F299" r:id="rId298" display="https://www.timeanddate.com/holidays/us/asarah-b-tevet" xr:uid="{93F15476-5D71-4E4C-85F3-F9FAB6F489D5}"/>
    <hyperlink ref="F300" r:id="rId299" display="https://www.timeanddate.com/holidays/us/prophet-birthday" xr:uid="{BF41CB6C-71DC-4FBB-84DE-3A80206E528D}"/>
    <hyperlink ref="F301" r:id="rId300" display="https://www.timeanddate.com/holidays/us/christmas-eve" xr:uid="{C3386E71-EB45-4AB2-8023-50D43F269BA3}"/>
    <hyperlink ref="F302" r:id="rId301" display="https://www.timeanddate.com/holidays/us/christmas-eve" xr:uid="{391AA19C-D37C-4FCD-BC3F-565AA7887728}"/>
    <hyperlink ref="F303" r:id="rId302" display="https://www.timeanddate.com/holidays/us/washington-birthday" xr:uid="{ACC101C0-C2AE-44AD-980F-7AD71AECF32C}"/>
    <hyperlink ref="F304" r:id="rId303" display="https://www.timeanddate.com/holidays/us/christmas-day" xr:uid="{070C86F2-7A06-4012-99F8-07E2FF017A3A}"/>
    <hyperlink ref="F305" r:id="rId304" display="https://www.timeanddate.com/holidays/us/christmas-day" xr:uid="{35C6FBFF-F18F-4148-8282-3989348840D6}"/>
    <hyperlink ref="F306" r:id="rId305" display="https://www.timeanddate.com/holidays/us/kwanzaa" xr:uid="{542A6A58-01BF-429F-A30D-F1AF7FCE9512}"/>
    <hyperlink ref="F307" r:id="rId306" display="https://www.timeanddate.com/holidays/us/day-after-christmas" xr:uid="{14831BB3-BC45-46AD-819E-424AEC128FC1}"/>
    <hyperlink ref="F308" r:id="rId307" display="https://www.timeanddate.com/holidays/us/day-after-christmas" xr:uid="{7FB0391D-8FC5-4E77-B936-639FD276EB24}"/>
    <hyperlink ref="F309" r:id="rId308" display="https://www.timeanddate.com/holidays/us/new-year-eve" xr:uid="{DD006C48-197F-4544-8C66-6E47C29CBF64}"/>
    <hyperlink ref="F310" r:id="rId309" display="https://www.timeanddate.com/holidays/us/new-year-eve" xr:uid="{F1F801A5-076C-4BFF-94FC-A5A45F0EA3C0}"/>
    <hyperlink ref="F311" r:id="rId310" display="https://www.timeanddate.com/holidays/us/new-year-day" xr:uid="{3D0C0F83-72FF-4D43-A66B-6726EF5FEC85}"/>
    <hyperlink ref="F312" r:id="rId311" display="https://www.timeanddate.com/holidays/us/epiphany" xr:uid="{5AD6D86D-9516-458D-AC5E-2CB457450DE7}"/>
    <hyperlink ref="F313" r:id="rId312" display="https://www.timeanddate.com/holidays/us/orthodox-christmas-day" xr:uid="{E3044164-4C42-46B1-8A07-99D2711E3C1D}"/>
    <hyperlink ref="F314" r:id="rId313" display="https://www.timeanddate.com/holidays/us/battle-of-new-orleans" xr:uid="{000B55DC-4782-4B3B-9A1A-53D15D8EAB55}"/>
    <hyperlink ref="F315" r:id="rId314" display="https://www.timeanddate.com/holidays/us/stephen-foster-memorial-day" xr:uid="{203C8B1A-84B4-4F11-862D-0115C51F3277}"/>
    <hyperlink ref="F316" r:id="rId315" display="https://www.timeanddate.com/holidays/us/orthodox-new-year" xr:uid="{E72BB757-FD15-4EF8-9A7D-35FE0963B29F}"/>
    <hyperlink ref="F317" r:id="rId316" display="https://www.timeanddate.com/holidays/us/lee-jackson-day" xr:uid="{F9F4D12B-66C5-4A8C-BE40-26BFB450F2F3}"/>
    <hyperlink ref="F318" r:id="rId317" display="https://www.timeanddate.com/holidays/us/martin-luther-king-day" xr:uid="{76F5E81A-7DB6-40F6-82D6-4F2D168DC175}"/>
    <hyperlink ref="F319" r:id="rId318" display="https://www.timeanddate.com/holidays/us/robert-e-lee-birthday" xr:uid="{1D8F61AD-FA3B-43B9-91EB-4D2E1A8BAF96}"/>
    <hyperlink ref="F320" r:id="rId319" display="https://www.timeanddate.com/holidays/us/idaho-human-rights-day" xr:uid="{BD3FBEB9-43D7-465C-B4B3-CFC5B0BDAE41}"/>
    <hyperlink ref="F321" r:id="rId320" display="https://www.timeanddate.com/holidays/us/civil-rights-day" xr:uid="{30B9F22C-B395-40F4-8468-E18F636E833D}"/>
    <hyperlink ref="F322" r:id="rId321" display="https://www.timeanddate.com/holidays/us/robert-e-lee-birthday" xr:uid="{5F8C9515-4EA5-40F9-BE1E-6506924B1F80}"/>
    <hyperlink ref="F323" r:id="rId322" display="https://www.timeanddate.com/holidays/us/georgia-state-holiday-1" xr:uid="{1C1354AA-D3DD-47CF-817D-D37748EF0856}"/>
    <hyperlink ref="F324" r:id="rId323" display="https://www.timeanddate.com/holidays/us/confederate-memorial-day" xr:uid="{24C23576-68BD-44D5-A6B7-438D458D150A}"/>
    <hyperlink ref="F325" r:id="rId324" display="https://www.timeanddate.com/holidays/us/tu-bshevat" xr:uid="{6C0E49F1-AC65-42C2-8067-F3DF987FE46D}"/>
    <hyperlink ref="F326" r:id="rId325" display="https://www.timeanddate.com/holidays/us/kansas-day" xr:uid="{9F08E2EA-C66F-4B47-AE09-C85C83B6BF37}"/>
    <hyperlink ref="F327" r:id="rId326" display="https://www.timeanddate.com/holidays/us/national-freedom-day" xr:uid="{52A6BFE8-6B6C-43E9-9CE4-6599F1ADB751}"/>
    <hyperlink ref="F328" r:id="rId327" display="https://www.timeanddate.com/holidays/us/first-day-of-black-history-month" xr:uid="{5077DECB-D5C6-40D8-A07D-DF01A8487F7B}"/>
    <hyperlink ref="F329" r:id="rId328" display="https://www.timeanddate.com/holidays/us/groundhog-day" xr:uid="{72976D35-0FD4-4FD2-91A1-94A77927D120}"/>
    <hyperlink ref="F330" r:id="rId329" display="https://www.timeanddate.com/holidays/us/national-girls-and-women-in-sports-day" xr:uid="{D443389B-8088-4FB9-B1F0-17BAC98E7457}"/>
    <hyperlink ref="F331" r:id="rId330" display="https://www.timeanddate.com/holidays/us/rosa-parks-day" xr:uid="{34E9E863-DA96-4C5D-AC36-61A71BF5C548}"/>
    <hyperlink ref="F332" r:id="rId331" display="https://www.timeanddate.com/holidays/us/rosa-parks-day" xr:uid="{9DB8EE68-8A94-450A-ACAF-F93FF5497E47}"/>
    <hyperlink ref="F333" r:id="rId332" display="https://www.timeanddate.com/holidays/us/national-wear-red-day" xr:uid="{44A5A46A-2F25-45FD-A325-057B20E7FD69}"/>
    <hyperlink ref="F334" r:id="rId333" display="https://www.timeanddate.com/holidays/us/ronald-reagan-day" xr:uid="{020A6FAC-5454-481E-A614-0313D25CEDDD}"/>
    <hyperlink ref="F335" r:id="rId334" display="https://www.timeanddate.com/holidays/us/super-bowl" xr:uid="{63563B35-2E68-4CE9-8F75-043A92989C9D}"/>
    <hyperlink ref="F336" r:id="rId335" display="https://www.timeanddate.com/holidays/us/lunar-new-year" xr:uid="{38A46F0B-7360-4E29-8A5A-FC0AA82468A5}"/>
    <hyperlink ref="F337" r:id="rId336" display="https://www.timeanddate.com/holidays/us/shrove-tuesday" xr:uid="{3983F377-A5D3-4B85-9A20-FCE031235633}"/>
    <hyperlink ref="F338" r:id="rId337" display="https://www.timeanddate.com/holidays/us/shrove-tuesday" xr:uid="{F5BC9CE2-B6A3-4EEF-A6C2-1A5A52043754}"/>
    <hyperlink ref="F339" r:id="rId338" display="https://www.timeanddate.com/holidays/us/ash-wednesday" xr:uid="{870EBF8F-1E93-4271-9A87-B90C72852115}"/>
    <hyperlink ref="F340" r:id="rId339" display="https://www.timeanddate.com/holidays/us/lincolns-birthday" xr:uid="{BD909886-AB0E-4587-9ED4-B24A69A6F251}"/>
    <hyperlink ref="F341" r:id="rId340" display="https://www.timeanddate.com/holidays/us/lincolns-birthday" xr:uid="{5FCA73D8-6014-48D9-8588-9130A520A70E}"/>
    <hyperlink ref="F342" r:id="rId341" display="https://www.timeanddate.com/holidays/us/georgia-day" xr:uid="{D0C1D87E-978C-423E-8496-90B5A02F8F63}"/>
    <hyperlink ref="F343" r:id="rId342" display="https://www.timeanddate.com/holidays/us/valentine-day" xr:uid="{3E68CAC5-582C-48C2-ABCA-F48CAF55CB34}"/>
    <hyperlink ref="F344" r:id="rId343" display="https://www.timeanddate.com/holidays/us/arizona-statehood-day" xr:uid="{08E5FF26-22DB-480E-A693-43DC764081AA}"/>
    <hyperlink ref="F345" r:id="rId344" display="https://www.timeanddate.com/holidays/us/washington-birthday" xr:uid="{7C595210-30B8-422E-A6B5-4D2F30F8473F}"/>
    <hyperlink ref="F346" r:id="rId345" display="https://www.timeanddate.com/holidays/us/washington-birthday" xr:uid="{72DCF1C7-8194-48BD-A0BD-75AC4D8AFFBA}"/>
    <hyperlink ref="F347" r:id="rId346" display="https://www.timeanddate.com/holidays/us/washington-birthday" xr:uid="{D8755AC5-91D6-4601-A06B-BACC9CA2D1E6}"/>
    <hyperlink ref="F348" r:id="rId347" display="https://www.timeanddate.com/holidays/us/daisy-gatson-bates-day" xr:uid="{624CCD68-0A29-4F97-919F-339B2C682BF5}"/>
    <hyperlink ref="F349" r:id="rId348" display="https://www.timeanddate.com/holidays/us/susan-b-anthony-day" xr:uid="{0614BCB0-0632-4528-9363-364E8D216E99}"/>
    <hyperlink ref="F350" r:id="rId349" display="https://www.timeanddate.com/holidays/us/elizabeth-peratrovich-day" xr:uid="{BDD2A42F-4E77-4269-933A-AF1012CAF0C9}"/>
    <hyperlink ref="F351" r:id="rId350" display="https://www.timeanddate.com/holidays/us/african-american-scientist-and-inventor-day" xr:uid="{FACA7D94-672F-44E2-B9B6-E8694F7DC20D}"/>
    <hyperlink ref="F352" r:id="rId351" display="https://www.timeanddate.com/holidays/us/george-rogers-clark-day" xr:uid="{A33E8749-5066-4FE4-9588-FD2EA3FF7F82}"/>
    <hyperlink ref="F353" r:id="rId352" display="https://www.timeanddate.com/holidays/us/linus-pauling-day" xr:uid="{06F4BE89-C60F-49B8-8C2D-31C227C41640}"/>
    <hyperlink ref="F354" r:id="rId353" display="https://www.timeanddate.com/holidays/us/st-david-day" xr:uid="{357C4371-159D-431B-A1AB-00E1B65836FD}"/>
    <hyperlink ref="F355" r:id="rId354" display="https://www.timeanddate.com/holidays/us/town-meeting-day-vermont" xr:uid="{E02B1ED0-BA12-48E5-A7FF-8320EB7C5E51}"/>
    <hyperlink ref="F356" r:id="rId355" display="https://www.timeanddate.com/holidays/us/first-day-of-womens-history-month" xr:uid="{4532C9EA-F25A-4AE3-9963-CF1F89DFAB6A}"/>
    <hyperlink ref="F357" r:id="rId356" display="https://www.timeanddate.com/holidays/us/first-day-of-irish-american-heritage-month" xr:uid="{79716A95-33DA-4A6F-9A1C-13DC1FE241B6}"/>
    <hyperlink ref="F358" r:id="rId357" display="https://www.timeanddate.com/holidays/us/texas-independence-day" xr:uid="{AC08D168-A919-4958-AF36-720BE9A102F8}"/>
    <hyperlink ref="F359" r:id="rId358" display="https://www.timeanddate.com/holidays/us/read-across-america-day" xr:uid="{96965156-E502-4EB6-AA1D-FADFEB49D994}"/>
    <hyperlink ref="F360" r:id="rId359" display="https://www.timeanddate.com/holidays/us/casimir-pulaski-day" xr:uid="{7D068E26-2C2C-4339-BE7F-CBC87759A543}"/>
    <hyperlink ref="F361" r:id="rId360" display="https://www.timeanddate.com/holidays/us/employee-appreciation-day" xr:uid="{4DA34E1A-B1F3-4B84-9C0E-A701B317E3CD}"/>
    <hyperlink ref="F362" r:id="rId361" display="https://www.timeanddate.com/holidays/us/hindu-maha-shivaratri" xr:uid="{8C1C9EFE-F7B2-4151-A7C8-382163273A79}"/>
    <hyperlink ref="F363" r:id="rId362" display="https://www.timeanddate.com/holidays/us/casimir-pulaski-day" xr:uid="{E1A1DC5A-121C-4B70-9E97-CB825272DFAF}"/>
    <hyperlink ref="F364" r:id="rId363" display="https://www.timeanddate.com/time/change/usa/new-york?year=2016" xr:uid="{8C9E992F-4BE0-48BB-B950-89082BA07A17}"/>
    <hyperlink ref="F365" r:id="rId364" display="https://www.timeanddate.com/holidays/us/st-patrick-day" xr:uid="{3E297E0D-FC4D-4FD1-9949-EF60CA3EC463}"/>
    <hyperlink ref="F366" r:id="rId365" display="https://www.timeanddate.com/holidays/us/evacuation-day" xr:uid="{D721D804-D5C0-42BF-86F2-56BFA19CEE3C}"/>
    <hyperlink ref="F367" r:id="rId366" display="https://www.timeanddate.com/holidays/us/palm-sunday" xr:uid="{9621B7FD-024E-44FF-8CB4-0F22C9BB9C8E}"/>
    <hyperlink ref="F368" r:id="rId367" display="https://www.timeanddate.com/calendar/march-equinox.html" xr:uid="{5275A863-8EC1-494E-BF3F-BECF90CDA515}"/>
    <hyperlink ref="F369" r:id="rId368" display="https://www.timeanddate.com/holidays/us/hindu-holi" xr:uid="{3778E2D9-8727-4681-9C84-087819572AD8}"/>
    <hyperlink ref="F370" r:id="rId369" display="https://www.timeanddate.com/holidays/us/maundy-thursday" xr:uid="{F817AB36-C3BD-43F0-9D14-E661AFEBF651}"/>
    <hyperlink ref="F371" r:id="rId370" display="https://www.timeanddate.com/holidays/us/purim" xr:uid="{008C8613-DFDC-45DA-9256-C6CAEE2F5CC1}"/>
    <hyperlink ref="F372" r:id="rId371" display="https://www.timeanddate.com/holidays/us/good-friday" xr:uid="{9EFD79AF-4F4A-4C7C-9774-B7D283077CF5}"/>
    <hyperlink ref="F373" r:id="rId372" display="https://www.timeanddate.com/holidays/us/maryland-day" xr:uid="{A6E932A9-9383-4745-9D54-B176B4821368}"/>
    <hyperlink ref="F374" r:id="rId373" display="https://www.timeanddate.com/holidays/us/prince-jonah-kuhio-kalanianaole-day" xr:uid="{50AD91D1-2003-4E31-AC17-DA62170B2170}"/>
    <hyperlink ref="F375" r:id="rId374" display="https://www.timeanddate.com/holidays/us/holy-saturday" xr:uid="{EF87B3DB-7C5C-4942-871B-7A612891ECD0}"/>
    <hyperlink ref="F376" r:id="rId375" display="https://www.timeanddate.com/holidays/us/prince-jonah-kuhio-kalanianaole-day" xr:uid="{3DD3A8B5-C5BA-4847-8A3A-FC9E18E40D39}"/>
    <hyperlink ref="F377" r:id="rId376" display="https://www.timeanddate.com/holidays/us/easter-sunday" xr:uid="{C72F56E1-E8CA-43E7-AB2E-C271481DE41E}"/>
    <hyperlink ref="F378" r:id="rId377" display="https://www.timeanddate.com/holidays/us/easter-monday" xr:uid="{38DEE44E-F695-4DF9-A325-4790F076240B}"/>
    <hyperlink ref="F379" r:id="rId378" display="https://www.timeanddate.com/holidays/us/sewards-day" xr:uid="{AFABF3DE-723E-4C68-ACFB-C3A9B29D7F1C}"/>
    <hyperlink ref="F380" r:id="rId379" display="https://www.timeanddate.com/holidays/us/wyoming-veterans-welcome-home-day" xr:uid="{D1DE4152-6979-4B8F-94E1-D7EA0BD70739}"/>
    <hyperlink ref="F381" r:id="rId380" display="https://www.timeanddate.com/holidays/us/doctors-day" xr:uid="{D3CCE371-1AA1-4BF4-BDB8-B2A6A52AA1BD}"/>
    <hyperlink ref="F382" r:id="rId381" display="https://www.timeanddate.com/holidays/us/vietnam-war-veterans-day" xr:uid="{09565A82-267F-4FAE-8BBE-D1EC096755C2}"/>
    <hyperlink ref="F383" r:id="rId382" display="https://www.timeanddate.com/holidays/us/cesar-chavez-day" xr:uid="{65302CC6-8647-4BB1-A27F-D38207EFFA53}"/>
    <hyperlink ref="F384" r:id="rId383" display="https://www.timeanddate.com/holidays/us/pascua-florida-day" xr:uid="{067445AB-3ACD-44B0-9AD4-66574C02CC8B}"/>
    <hyperlink ref="F385" r:id="rId384" display="https://www.timeanddate.com/holidays/us/pascua-florida-day" xr:uid="{C93DB1FB-BEC2-4506-BDF5-C374A4D3D46D}"/>
    <hyperlink ref="F386" r:id="rId385" display="https://www.timeanddate.com/holidays/us/national-tartan-day" xr:uid="{40D1F0A4-00A4-4313-B930-75C18E6CC990}"/>
    <hyperlink ref="F387" r:id="rId386" display="https://www.timeanddate.com/holidays/us/national-library-workers-day" xr:uid="{0B50D663-3F53-4756-B343-ABF99A3F0AF1}"/>
    <hyperlink ref="F388" r:id="rId387" display="https://www.timeanddate.com/holidays/us/thomas-jefferson-birthday" xr:uid="{66BB80DE-87C0-4484-A039-3F5D060D06A9}"/>
    <hyperlink ref="F389" r:id="rId388" display="https://www.timeanddate.com/holidays/us/father-damien-day" xr:uid="{2FD11555-275A-4074-B89D-EEFF3173352E}"/>
    <hyperlink ref="F390" r:id="rId389" display="https://www.timeanddate.com/holidays/us/emancipation-day-dc" xr:uid="{E74F03DE-97DE-4FD6-A902-4582CCA4DAAC}"/>
    <hyperlink ref="F391" r:id="rId390" display="https://www.timeanddate.com/holidays/us/emancipation-day-dc" xr:uid="{95F7661A-2EC5-42C3-A8DB-33511ED346E9}"/>
    <hyperlink ref="F392" r:id="rId391" display="https://www.timeanddate.com/holidays/us/tax-day" xr:uid="{A5CD6AD8-07DF-420F-A1D7-3F29559D6EDB}"/>
    <hyperlink ref="F393" r:id="rId392" display="https://www.timeanddate.com/holidays/us/patriots-day" xr:uid="{160B2731-F08D-4A3D-8A4F-41C02FE3A31C}"/>
    <hyperlink ref="F394" r:id="rId393" display="https://www.timeanddate.com/holidays/us/boston-marathon" xr:uid="{76F7B3C4-1F9E-460F-9953-C55100D43212}"/>
    <hyperlink ref="F395" r:id="rId394" display="https://www.timeanddate.com/holidays/us/san-jacinto-day" xr:uid="{F0D8BAAA-EE34-47BA-A2AC-315709FD2360}"/>
    <hyperlink ref="F396" r:id="rId395" display="https://www.timeanddate.com/holidays/us/passover-eve" xr:uid="{A8864162-8E16-40E3-B365-2C301C3532E0}"/>
    <hyperlink ref="F397" r:id="rId396" display="https://www.timeanddate.com/holidays/us/oklahoma-day" xr:uid="{F544A011-2EA8-41B0-9220-4AE3601C5348}"/>
    <hyperlink ref="F398" r:id="rId397" display="https://www.timeanddate.com/holidays/us/first-day-of-passover" xr:uid="{EB6A575D-B708-4928-805F-1DCD2E337D88}"/>
    <hyperlink ref="F399" r:id="rId398" display="https://www.timeanddate.com/holidays/us/arbor-day" xr:uid="{2B66505D-BAEB-4581-AEDE-A0C94983BB96}"/>
    <hyperlink ref="F400" r:id="rId399" display="https://www.timeanddate.com/holidays/us/confederate-memorial-day" xr:uid="{1BAFAC76-3AAE-41C2-B540-E22CAA157497}"/>
    <hyperlink ref="F401" r:id="rId400" display="https://www.timeanddate.com/holidays/us/confederate-memorial-day" xr:uid="{0E6FDF08-CDE8-4690-8DC9-EC783E4CE3D1}"/>
    <hyperlink ref="F402" r:id="rId401" display="https://www.timeanddate.com/holidays/us/georgia-state-holiday" xr:uid="{A188BC59-5A71-452A-A124-F77AFEE11C1F}"/>
    <hyperlink ref="F403" r:id="rId402" display="https://www.timeanddate.com/holidays/us/confederate-memorial-day" xr:uid="{C7046B6B-C449-4330-A961-54F744FD8287}"/>
    <hyperlink ref="F404" r:id="rId403" display="https://www.timeanddate.com/holidays/us/georgia-state-holiday" xr:uid="{D4D791D8-A994-4336-83E6-B90C38852B03}"/>
    <hyperlink ref="F405" r:id="rId404" display="https://www.timeanddate.com/holidays/us/administrative-professionals-day" xr:uid="{2B28A72F-7CFB-45BF-9831-76120A821285}"/>
    <hyperlink ref="F406" r:id="rId405" display="https://www.timeanddate.com/holidays/us/take-our-daughters-and-sons-to-work-day" xr:uid="{23FF55EA-ABD1-42F2-9F7D-3EE4AB5864AE}"/>
    <hyperlink ref="F407" r:id="rId406" display="https://www.timeanddate.com/holidays/us/orthodox-good-friday" xr:uid="{804E01BF-7E71-44AA-B4A8-B18E33ADCAEB}"/>
    <hyperlink ref="F408" r:id="rId407" display="https://www.timeanddate.com/holidays/us/arbor-day-nebraska" xr:uid="{516E2B83-8AFA-47E9-A537-DF46D44D299A}"/>
    <hyperlink ref="F409" r:id="rId408" display="https://www.timeanddate.com/holidays/us/arbor-day" xr:uid="{96A0730C-4A51-407B-BCCD-F37A2789F682}"/>
    <hyperlink ref="F410" r:id="rId409" display="https://www.timeanddate.com/holidays/us/last-day-of-passover" xr:uid="{967F3584-54D1-4DA7-93DD-2E06435B06F5}"/>
    <hyperlink ref="F411" r:id="rId410" display="https://www.timeanddate.com/holidays/us/orthodox-holy-saturday" xr:uid="{745118CF-D2A7-4292-B866-8B058625359E}"/>
    <hyperlink ref="F412" r:id="rId411" display="https://www.timeanddate.com/holidays/us/orthodox-easter-day" xr:uid="{CEEDA451-0489-498C-ACC0-978F83F99DFF}"/>
    <hyperlink ref="F413" r:id="rId412" display="https://www.timeanddate.com/holidays/us/law-day" xr:uid="{74A468D0-617A-4AE3-9980-01842B43758B}"/>
    <hyperlink ref="F414" r:id="rId413" display="https://www.timeanddate.com/holidays/us/loyalty-day" xr:uid="{99DA5622-E988-434C-A186-C4CE5D2F1830}"/>
    <hyperlink ref="F415" r:id="rId414" display="https://www.timeanddate.com/holidays/us/lei-day" xr:uid="{753B8574-429C-403F-8774-127FB577A2B8}"/>
    <hyperlink ref="F416" r:id="rId415" display="https://www.timeanddate.com/holidays/us/first-day-of-military-appreciation-month" xr:uid="{2010E396-FDED-48B8-ADE4-3DC4A155BDBB}"/>
    <hyperlink ref="F417" r:id="rId416" display="https://www.timeanddate.com/holidays/us/first-day-of-asian-pacific-american-heritage-month" xr:uid="{BA4521DC-5726-4D4C-9BA7-DD64C01CE373}"/>
    <hyperlink ref="F418" r:id="rId417" display="https://www.timeanddate.com/holidays/us/first-day-of-jewish-american-heritage-month" xr:uid="{3E641DC5-6703-4B1B-B51F-72278974177A}"/>
    <hyperlink ref="F419" r:id="rId418" display="https://www.timeanddate.com/holidays/us/orthodox-easter-monday" xr:uid="{BBD3ED71-0830-4F98-A6FF-1C2BA5E5F713}"/>
    <hyperlink ref="F420" r:id="rId419" display="https://www.timeanddate.com/holidays/us/primary-election-indiana" xr:uid="{EBF1B63D-0939-4B07-9A8F-F745929FCFB7}"/>
    <hyperlink ref="F421" r:id="rId420" display="https://www.timeanddate.com/holidays/us/national-teacher-appreciation-day" xr:uid="{5122DE26-6100-4DC3-85C2-98B667A2B603}"/>
    <hyperlink ref="F422" r:id="rId421" display="https://www.timeanddate.com/holidays/us/yom-hashoah" xr:uid="{0D599FAC-CB3B-4C2C-961D-8618D635498C}"/>
    <hyperlink ref="F423" r:id="rId422" display="https://www.timeanddate.com/holidays/us/kent-state-shootings-remembrance" xr:uid="{2D35CEEA-643A-427B-85D2-840D9F2DE76D}"/>
    <hyperlink ref="F424" r:id="rId423" display="https://www.timeanddate.com/holidays/us/rhode-island-independence-day" xr:uid="{1B19E117-4821-4D92-86D2-82B965D08BBB}"/>
    <hyperlink ref="F425" r:id="rId424" display="https://www.timeanddate.com/holidays/us/ascension-day" xr:uid="{9710E4A1-78E6-4EC5-821D-B7AB357698A7}"/>
    <hyperlink ref="F426" r:id="rId425" display="https://www.timeanddate.com/holidays/us/isra-miraj" xr:uid="{FBC83EB8-718F-46F3-86AC-66C460902139}"/>
    <hyperlink ref="F427" r:id="rId426" display="https://www.timeanddate.com/holidays/us/cinco-de-mayo" xr:uid="{76C536E9-4ACB-4367-8ECC-362F35A4EDD6}"/>
    <hyperlink ref="F428" r:id="rId427" display="https://www.timeanddate.com/holidays/us/national-day-prayer" xr:uid="{62B6E196-11ED-4D9B-B1B3-2E2229231EEA}"/>
    <hyperlink ref="F429" r:id="rId428" display="https://www.timeanddate.com/holidays/us/west-virginia-day-of-prayer" xr:uid="{66123447-7EE1-48DD-A537-08243DE68C6A}"/>
    <hyperlink ref="F430" r:id="rId429" display="https://www.timeanddate.com/holidays/us/kentucky-oaks" xr:uid="{2AE98E83-80B7-47C1-9679-2E475BE5CBED}"/>
    <hyperlink ref="F431" r:id="rId430" display="https://www.timeanddate.com/holidays/us/national-nurses-day" xr:uid="{09B89BB0-9607-4EE1-A248-AF83242A0605}"/>
    <hyperlink ref="F432" r:id="rId431" display="https://www.timeanddate.com/holidays/us/military-spouse-appreciation-day" xr:uid="{7DDEC129-D5B2-49C7-A710-BDDF48BE9D20}"/>
    <hyperlink ref="F433" r:id="rId432" display="https://www.timeanddate.com/holidays/us/military-spouse-appreciation-day" xr:uid="{6D4497B1-F6AB-49CB-B320-A1CC7A3F7A8E}"/>
    <hyperlink ref="F434" r:id="rId433" display="https://www.timeanddate.com/holidays/us/kentucky-derby" xr:uid="{05FA3067-4694-47AC-A82F-B5FE31AAC07A}"/>
    <hyperlink ref="F435" r:id="rId434" display="https://www.timeanddate.com/holidays/us/national-explosive-ordnance-disposal-day" xr:uid="{404B2F0A-ECA6-42CC-8791-BFFB0101A9FB}"/>
    <hyperlink ref="F436" r:id="rId435" display="https://www.timeanddate.com/holidays/us/mothers-day" xr:uid="{9F609D12-7A88-4534-8FA3-EFE8D31EBF34}"/>
    <hyperlink ref="F437" r:id="rId436" display="https://www.timeanddate.com/holidays/us/mothers-day" xr:uid="{5C6D6D4D-0269-4171-8DAB-2C7B4C838617}"/>
    <hyperlink ref="F438" r:id="rId437" display="https://www.timeanddate.com/holidays/us/truman-day" xr:uid="{08DC245A-239D-42CC-AB00-503B1B60D4F9}"/>
    <hyperlink ref="F439" r:id="rId438" display="https://www.timeanddate.com/holidays/us/victory-in-europe-day" xr:uid="{7541CE6B-DD39-4F99-8D59-F85F77D48FF2}"/>
    <hyperlink ref="F440" r:id="rId439" display="https://www.timeanddate.com/holidays/us/truman-day" xr:uid="{F1090844-0787-4281-8BEF-38C43275EAFF}"/>
    <hyperlink ref="F441" r:id="rId440" display="https://www.timeanddate.com/holidays/us/confederate-memorial-day" xr:uid="{4C81D016-B507-4D56-9EE4-9118EBF4F74A}"/>
    <hyperlink ref="F442" r:id="rId441" display="https://www.timeanddate.com/holidays/us/confederate-memorial-day" xr:uid="{85120D71-1E62-4DB6-B0B1-30D28A93EC2C}"/>
    <hyperlink ref="F443" r:id="rId442" display="https://www.timeanddate.com/holidays/us/primary-election-west-virginia" xr:uid="{DB76369F-2D90-4E41-B968-A2CCD6EF81AA}"/>
    <hyperlink ref="F444" r:id="rId443" display="https://www.timeanddate.com/holidays/us/yom-haatzmaut" xr:uid="{CEB748E0-47CD-4ABB-8105-39273DA89FD0}"/>
    <hyperlink ref="F445" r:id="rId444" display="https://www.timeanddate.com/holidays/us/native-americans-day" xr:uid="{CD5CF517-0FAB-4D9C-9286-301AAA382540}"/>
    <hyperlink ref="F446" r:id="rId445" display="https://www.timeanddate.com/holidays/us/pentecost" xr:uid="{94B90A3E-A376-4C3C-B4D3-51F8F8E81A4C}"/>
    <hyperlink ref="F447" r:id="rId446" display="https://www.timeanddate.com/holidays/us/peace-officers-memorial-day" xr:uid="{2745301C-C150-4625-A334-BCE3739C7578}"/>
    <hyperlink ref="F448" r:id="rId447" display="https://www.timeanddate.com/holidays/us/whit-monday" xr:uid="{54D2EECE-9D2D-4FE0-811B-94A50F620BB8}"/>
    <hyperlink ref="F449" r:id="rId448" display="https://www.timeanddate.com/holidays/us/national-defense-transportation-day" xr:uid="{D943942A-57EB-44F2-A2E9-9019EA095F33}"/>
    <hyperlink ref="F450" r:id="rId449" display="https://www.timeanddate.com/holidays/us/armed-forces-day" xr:uid="{141B825A-7F38-480A-97B7-C67B138F5702}"/>
    <hyperlink ref="F451" r:id="rId450" display="https://www.timeanddate.com/holidays/us/preakness-stakes" xr:uid="{D6FFF50E-4E50-4389-83A6-D4DD82246F32}"/>
    <hyperlink ref="F452" r:id="rId451" display="https://www.timeanddate.com/holidays/us/trinity-sunday" xr:uid="{4AEF003C-4C53-4CF8-9EFF-897800E31EF9}"/>
    <hyperlink ref="F453" r:id="rId452" display="https://www.timeanddate.com/holidays/us/national-maritime-day" xr:uid="{83165C13-1513-41E3-A47F-6C5C2D4AEFE0}"/>
    <hyperlink ref="F454" r:id="rId453" display="https://www.timeanddate.com/holidays/us/harvey-milk-day" xr:uid="{14599047-A6FB-48A3-A59E-7F395EF7D14C}"/>
    <hyperlink ref="F455" r:id="rId454" display="https://www.timeanddate.com/holidays/us/medical-service-children-day" xr:uid="{FB910E8C-4F95-48AD-AA38-64B640F15083}"/>
    <hyperlink ref="F456" r:id="rId455" display="https://www.timeanddate.com/holidays/us/national-missing-children-day" xr:uid="{B0B1D300-D61D-4629-BF7B-D40CF6486763}"/>
    <hyperlink ref="F457" r:id="rId456" display="https://www.timeanddate.com/holidays/us/corpus-christi" xr:uid="{C76EA145-89C5-4347-9785-5DF6DA2BFC2B}"/>
    <hyperlink ref="F458" r:id="rId457" display="https://www.timeanddate.com/holidays/us/lag-b-omer" xr:uid="{A2340EAA-2EB3-4F14-923B-E3695EE82AE6}"/>
    <hyperlink ref="F459" r:id="rId458" display="https://www.timeanddate.com/holidays/us/memorial-day" xr:uid="{8C2D210C-C849-40A5-80C2-54F25F4A576E}"/>
    <hyperlink ref="F460" r:id="rId459" display="https://www.timeanddate.com/holidays/us/memorial-day" xr:uid="{D3A26751-95B9-4D5F-B88E-4C9732CCCBBB}"/>
    <hyperlink ref="F461" r:id="rId460" display="https://www.timeanddate.com/holidays/us/jefferson-davis-birthday" xr:uid="{E8E16A57-E1D6-4FB3-BCA1-99D3DF5D3579}"/>
    <hyperlink ref="F462" r:id="rId461" display="https://www.timeanddate.com/holidays/us/first-day-of-pride-month" xr:uid="{4278F874-8B90-4CE1-B4BD-EF7C0D5460E8}"/>
    <hyperlink ref="F463" r:id="rId462" display="https://www.timeanddate.com/holidays/us/first-day-of-caribbean-american-heritage-month" xr:uid="{65EAEB96-D3FA-4B13-A725-BD41C29BE314}"/>
    <hyperlink ref="F464" r:id="rId463" display="https://www.timeanddate.com/holidays/us/statehood-day" xr:uid="{1334BDAD-857D-42B2-84D7-919F1E62CAD6}"/>
    <hyperlink ref="F465" r:id="rId464" display="https://www.timeanddate.com/holidays/us/jefferson-davis-birthday" xr:uid="{6628102C-2E6F-4CD6-A192-14EC088B7334}"/>
    <hyperlink ref="F466" r:id="rId465" display="https://www.timeanddate.com/holidays/us/jefferson-davis-birthday" xr:uid="{B00B297E-B045-46BB-98A5-A0FE980EFF7C}"/>
    <hyperlink ref="F467" r:id="rId466" display="https://www.timeanddate.com/holidays/us/d-day" xr:uid="{36247636-63F6-4264-A03E-B150B7D11DC1}"/>
    <hyperlink ref="F468" r:id="rId467" display="https://www.timeanddate.com/holidays/us/ramadan-begins" xr:uid="{C0AFD2E4-F0A0-4104-901B-99B29C13BC2E}"/>
    <hyperlink ref="F469" r:id="rId468" display="https://www.timeanddate.com/holidays/us/kamehameha-day" xr:uid="{05CB5710-32A3-4EA8-8C24-472BE1E17452}"/>
    <hyperlink ref="F470" r:id="rId469" display="https://www.timeanddate.com/holidays/us/kamehameha-day" xr:uid="{B524A6A6-EC32-44C6-9AFF-568B036D31E0}"/>
    <hyperlink ref="F471" r:id="rId470" display="https://www.timeanddate.com/holidays/us/belmont-stakes" xr:uid="{496A6D6A-F14F-4AA5-9433-D2350055A355}"/>
    <hyperlink ref="F472" r:id="rId471" display="https://www.timeanddate.com/holidays/us/shavuot" xr:uid="{EC77E942-60E0-4D6F-8E87-A1D76ABBC236}"/>
    <hyperlink ref="F473" r:id="rId472" display="https://www.timeanddate.com/holidays/us/loving-day" xr:uid="{B91E8BFC-9CD9-43DE-84B8-8CE3362F86DD}"/>
    <hyperlink ref="F474" r:id="rId473" display="https://www.timeanddate.com/holidays/us/army-birthday" xr:uid="{977A53DA-EC19-48A5-A2E0-1CD14AA5C175}"/>
    <hyperlink ref="F475" r:id="rId474" display="https://www.timeanddate.com/holidays/us/flag-day" xr:uid="{5840DF1B-41B8-4C23-9AFB-9429BBCCC0D7}"/>
    <hyperlink ref="F476" r:id="rId475" display="https://www.timeanddate.com/holidays/us/bunker-hill-day" xr:uid="{8F279D02-6E85-4610-BE9B-DE49215BF5DC}"/>
    <hyperlink ref="F477" r:id="rId476" display="https://www.timeanddate.com/holidays/us/juneteenth" xr:uid="{CB466429-93FB-43EF-A38E-2B4429378384}"/>
    <hyperlink ref="F478" r:id="rId477" display="https://www.timeanddate.com/holidays/us/juneteenth" xr:uid="{A560B677-970A-4D5F-9449-B3130CEC9EAD}"/>
    <hyperlink ref="F479" r:id="rId478" display="https://www.timeanddate.com/holidays/us/fathers-day" xr:uid="{E196C21D-E073-4697-AAB7-73F41A437CA1}"/>
    <hyperlink ref="F480" r:id="rId479" display="https://www.timeanddate.com/holidays/us/fathers-day" xr:uid="{A0CF7B38-486C-4897-A628-3D26B3A5E4F9}"/>
    <hyperlink ref="F481" r:id="rId480" display="https://www.timeanddate.com/holidays/us/juneteenth" xr:uid="{0382CFFF-BE92-4CFC-BEC7-5CEBB74DF81A}"/>
    <hyperlink ref="F482" r:id="rId481" display="https://www.timeanddate.com/holidays/us/juneteenth" xr:uid="{6E0A2A0E-1083-4A44-84B7-3CA85F29F0C1}"/>
    <hyperlink ref="F483" r:id="rId482" display="https://www.timeanddate.com/holidays/us/emancipation-day-tx" xr:uid="{45A3D1D7-5C31-4A59-A8CB-A33D1DC68F53}"/>
    <hyperlink ref="F484" r:id="rId483" display="https://www.timeanddate.com/holidays/us/west-virginia-day" xr:uid="{52D5FE52-B0B8-4469-9854-9789B90ABC45}"/>
    <hyperlink ref="F485" r:id="rId484" display="https://www.timeanddate.com/holidays/us/american-eagle-day" xr:uid="{BAACEF9E-BDB4-4D0D-B85E-704AEB2893D1}"/>
    <hyperlink ref="F486" r:id="rId485" display="https://www.timeanddate.com/calendar/june-solstice.html" xr:uid="{B0FCF1DA-D20D-4F9A-A93A-4953987908D3}"/>
    <hyperlink ref="F487" r:id="rId486" display="https://www.timeanddate.com/holidays/us/carolina-day" xr:uid="{BD5B0046-EF80-46D0-A871-151205A896AB}"/>
    <hyperlink ref="F488" r:id="rId487" display="https://www.timeanddate.com/holidays/us/laylat-al-qadr" xr:uid="{D2D6BF26-3013-4663-8153-C207B6EF6E5E}"/>
    <hyperlink ref="F489" r:id="rId488" display="https://www.timeanddate.com/holidays/us/independence-day" xr:uid="{124FCA56-A874-4E99-90F9-156E81BDB114}"/>
    <hyperlink ref="F490" r:id="rId489" display="https://www.timeanddate.com/holidays/us/independence-day" xr:uid="{506181BC-D267-4229-A999-ED4EBC1493AA}"/>
    <hyperlink ref="F491" r:id="rId490" display="https://www.timeanddate.com/holidays/us/eid-al-fitr" xr:uid="{2390DCE3-06EA-40ED-B367-C625BF698FD5}"/>
    <hyperlink ref="F492" r:id="rId491" display="https://www.timeanddate.com/holidays/us/nathan-bedford-forrest-day" xr:uid="{D1BE941A-6BC7-416D-AE55-B5BC5FAAE7B9}"/>
    <hyperlink ref="F493" r:id="rId492" display="https://www.timeanddate.com/holidays/us/bastille-day" xr:uid="{3780C1CA-E014-4B9E-A185-2FF2C07CEAD6}"/>
    <hyperlink ref="F494" r:id="rId493" display="https://www.timeanddate.com/holidays/us/pioneer-day" xr:uid="{5122747B-94DA-4144-85A4-042C836CC1E4}"/>
    <hyperlink ref="F495" r:id="rId494" display="https://www.timeanddate.com/holidays/us/parents-day" xr:uid="{02DDDD28-9BAA-4540-8B85-F271DDC344B8}"/>
    <hyperlink ref="F496" r:id="rId495" display="https://www.timeanddate.com/holidays/us/pioneer-day" xr:uid="{3F7102FC-C8BE-4D9E-A206-107DA8A2A753}"/>
    <hyperlink ref="F497" r:id="rId496" display="https://www.timeanddate.com/holidays/us/korean-war-veteran-recognition-day" xr:uid="{3EC83BE5-56CE-4833-991F-4E6E4C8EB338}"/>
    <hyperlink ref="F498" r:id="rId497" display="https://www.timeanddate.com/holidays/us/national-korean-war-veterans-armistice-day" xr:uid="{C9B2A7AE-6CBF-49F9-8442-E38291956A87}"/>
    <hyperlink ref="F499" r:id="rId498" display="https://www.timeanddate.com/holidays/us/colorado-day" xr:uid="{026173CB-B6D7-4AFF-A7DD-85C4E5E347CD}"/>
    <hyperlink ref="F500" r:id="rId499" display="https://www.timeanddate.com/holidays/us/coast-guard-birthday" xr:uid="{D8B8FD04-B5A8-41FC-8787-AF0C510325A6}"/>
    <hyperlink ref="F501" r:id="rId500" display="https://www.timeanddate.com/holidays/us/american-family-day" xr:uid="{9B678BB7-4329-4AC6-A7EB-A3EECCDF567E}"/>
    <hyperlink ref="F502" r:id="rId501" display="https://www.timeanddate.com/holidays/us/purple-heart-day" xr:uid="{065048DC-E455-43D8-9129-82D4D02E4DF4}"/>
    <hyperlink ref="F503" r:id="rId502" display="https://www.timeanddate.com/holidays/us/purple-heart-day" xr:uid="{C2A57622-CE11-42FF-B33A-441B4DC44C3B}"/>
    <hyperlink ref="F504" r:id="rId503" display="https://www.timeanddate.com/holidays/us/victory-day" xr:uid="{DA37CFCA-71E9-49E0-8C8F-946C08F25796}"/>
    <hyperlink ref="F505" r:id="rId504" display="https://www.timeanddate.com/holidays/us/tisha-b-av" xr:uid="{63AA50C8-5E1B-43E5-B605-390CCDCF821E}"/>
    <hyperlink ref="F506" r:id="rId505" display="https://www.timeanddate.com/holidays/us/national-navajo-code-talkers-day" xr:uid="{0FC55414-E042-4A9C-A08C-D618885ECA8A}"/>
    <hyperlink ref="F507" r:id="rId506" display="https://www.timeanddate.com/holidays/us/assumption-of-mary" xr:uid="{243981ED-2974-4462-B5B7-5B76561BE0DF}"/>
    <hyperlink ref="F508" r:id="rId507" display="https://www.timeanddate.com/holidays/us/bennington-battle-day" xr:uid="{C2BB525D-35FA-49C2-9C46-77EBC66A2E44}"/>
    <hyperlink ref="F509" r:id="rId508" display="https://www.timeanddate.com/holidays/us/hindu-raksha-bandhan" xr:uid="{5F3543D9-42F3-4C29-9DF7-853E209E2011}"/>
    <hyperlink ref="F510" r:id="rId509" display="https://www.timeanddate.com/holidays/us/hawaii-statehood-day" xr:uid="{8A7C8A21-5903-4937-A10C-BD8BC34496C2}"/>
    <hyperlink ref="F511" r:id="rId510" display="https://www.timeanddate.com/holidays/us/national-aviation-day" xr:uid="{EC7C5A8B-C194-4255-B8C4-E66E7EA2AD61}"/>
    <hyperlink ref="F512" r:id="rId511" display="https://www.timeanddate.com/holidays/us/senior-citizens-day" xr:uid="{C56EB2C6-BE02-4443-8884-A71E17A0348D}"/>
    <hyperlink ref="F513" r:id="rId512" display="https://www.timeanddate.com/holidays/us/hindu-janmashtami" xr:uid="{E2BD5810-DDB4-4948-BE6C-0110DA004A5C}"/>
    <hyperlink ref="F514" r:id="rId513" display="https://www.timeanddate.com/holidays/us/women-equality-day" xr:uid="{5397444D-CA94-4217-A47E-F741ACB595EC}"/>
    <hyperlink ref="F515" r:id="rId514" display="https://www.timeanddate.com/holidays/us/lyndon-baines-johnson-day" xr:uid="{88A32447-0854-4DAB-ABAA-9BA604089673}"/>
    <hyperlink ref="F516" r:id="rId515" display="https://www.timeanddate.com/holidays/us/hindu-ganesh-chaturthi" xr:uid="{B4B42526-B885-41E1-86D2-ECE9096A289A}"/>
    <hyperlink ref="F517" r:id="rId516" display="https://www.timeanddate.com/holidays/us/labor-day" xr:uid="{D9084813-9655-46F0-8B83-F1B9F3B39689}"/>
    <hyperlink ref="F518" r:id="rId517" display="https://www.timeanddate.com/holidays/us/california-admission-day" xr:uid="{2FAEB710-7883-47A4-A39D-E2EDFBD88E5C}"/>
    <hyperlink ref="F519" r:id="rId518" display="https://www.timeanddate.com/holidays/us/carl-garner-cleanup-day" xr:uid="{59DBB652-0BFC-4396-B578-5F0D5095FB31}"/>
    <hyperlink ref="F520" r:id="rId519" display="https://www.timeanddate.com/holidays/us/native-americans-day" xr:uid="{62A3DF4B-2BCC-44C2-BA49-468CFA314D13}"/>
    <hyperlink ref="F521" r:id="rId520" display="https://www.timeanddate.com/holidays/us/patriot-day" xr:uid="{89B7B1C5-CE20-4E71-8773-DB86F81A4A42}"/>
    <hyperlink ref="F522" r:id="rId521" display="https://www.timeanddate.com/holidays/us/national-grandparents-day" xr:uid="{A38CE17B-7711-43C0-8E04-AF81558B43FB}"/>
    <hyperlink ref="F523" r:id="rId522" display="https://www.timeanddate.com/holidays/us/constitution-citizenship-day" xr:uid="{9715ABB6-0687-4EC8-898E-C2B4ACD251E0}"/>
    <hyperlink ref="F524" r:id="rId523" display="https://www.timeanddate.com/holidays/us/eid-al-adha" xr:uid="{00E8DB74-2EA8-4613-9D65-CE888B80D7FD}"/>
    <hyperlink ref="F525" r:id="rId524" display="https://www.timeanddate.com/holidays/us/first-day-of-national-hispanic-heritage-month" xr:uid="{6C3B1270-8656-47B9-800A-D0A9C4399CCA}"/>
    <hyperlink ref="F526" r:id="rId525" display="https://www.timeanddate.com/holidays/us/constitution-citizenship-day" xr:uid="{20E4F743-52FE-480E-9691-BE7AD34A60B7}"/>
    <hyperlink ref="F527" r:id="rId526" display="https://www.timeanddate.com/holidays/us/pow-mia-recognition-day" xr:uid="{F40008A7-DB21-4DEE-A828-8CA5EE1355D4}"/>
    <hyperlink ref="F528" r:id="rId527" display="https://www.timeanddate.com/holidays/us/constitution-citizenship-day" xr:uid="{2C025A67-BFF7-48F5-BFB1-803852411001}"/>
    <hyperlink ref="F529" r:id="rId528" display="https://www.timeanddate.com/holidays/us/air-force-birthday" xr:uid="{61721903-EA53-4A85-AA80-7E95C759F36D}"/>
    <hyperlink ref="F530" r:id="rId529" display="https://www.timeanddate.com/holidays/us/emancipation-day-oh" xr:uid="{E4344E4E-7574-4ADD-92C3-1646632DE68D}"/>
    <hyperlink ref="F531" r:id="rId530" display="https://www.timeanddate.com/calendar/september-equinox.html" xr:uid="{FB9B73C9-5881-49C8-8778-5EA9903982BE}"/>
    <hyperlink ref="F532" r:id="rId531" display="https://www.timeanddate.com/holidays/us/native-americans-day" xr:uid="{481BBF29-05C9-4B2A-ABAB-BCAF93047946}"/>
    <hyperlink ref="F533" r:id="rId532" display="https://www.timeanddate.com/holidays/us/michigan-indian-day" xr:uid="{C887E719-DAEA-42A8-850A-E4B53F0F68BA}"/>
    <hyperlink ref="F534" r:id="rId533" display="https://www.timeanddate.com/holidays/us/national-public-lands-day" xr:uid="{8D5A999B-08B4-482E-95EF-BB9FE93A282F}"/>
    <hyperlink ref="F535" r:id="rId534" display="https://www.timeanddate.com/holidays/us/gold-star-mothers-day" xr:uid="{9AE0F27B-5A29-4726-9F19-3B7C916C4298}"/>
    <hyperlink ref="F536" r:id="rId535" display="https://www.timeanddate.com/holidays/us/american-indian-day" xr:uid="{ACDB0152-6082-44BA-8AF3-3B572BFBBE1E}"/>
    <hyperlink ref="F537" r:id="rId536" display="https://www.timeanddate.com/holidays/us/american-indian-heritage-day" xr:uid="{372D04BD-0C4B-4C0B-9592-4E31CC17BF3E}"/>
    <hyperlink ref="F538" r:id="rId537" display="https://www.timeanddate.com/holidays/us/hindu-navaratri" xr:uid="{D3747D59-E5AC-444E-BA7B-F284395CD3EA}"/>
    <hyperlink ref="F539" r:id="rId538" display="https://www.timeanddate.com/holidays/us/rosh-hashana" xr:uid="{4FDC3222-6BD7-4859-BE7D-53A9C4B9005C}"/>
    <hyperlink ref="F540" r:id="rId539" display="https://www.timeanddate.com/holidays/us/muharram-new-year" xr:uid="{E59C2C39-3019-43EF-BFDC-98835DD37292}"/>
    <hyperlink ref="F541" r:id="rId540" display="https://www.timeanddate.com/holidays/us/child-health-day" xr:uid="{884FAE08-026E-4790-8F0C-30E7AC3BABFE}"/>
    <hyperlink ref="F542" r:id="rId541" display="https://www.timeanddate.com/holidays/us/rosh-hashana-tx" xr:uid="{3514C6C3-DC06-47BF-9D86-8AA711D5EE1B}"/>
    <hyperlink ref="F543" r:id="rId542" display="https://www.timeanddate.com/holidays/us/st-francis-assisi-feast" xr:uid="{0C3C8EC8-4993-4D15-BB8A-CD0C2F87B064}"/>
    <hyperlink ref="F544" r:id="rId543" display="https://www.timeanddate.com/holidays/us/german-american-day" xr:uid="{230AD7E7-2057-4452-841C-CF13C1F14395}"/>
    <hyperlink ref="F545" r:id="rId544" display="https://www.timeanddate.com/holidays/us/leif-erikson-day" xr:uid="{B01B799E-B62B-454C-850A-FC490F5F7A77}"/>
    <hyperlink ref="F546" r:id="rId545" display="https://www.timeanddate.com/holidays/us/chicago-marathon" xr:uid="{47398A3F-773A-486E-B645-350F91F97429}"/>
    <hyperlink ref="F547" r:id="rId546" display="https://www.timeanddate.com/holidays/us/hindu-dussera" xr:uid="{44E367C0-47C7-47C8-9008-84070AFE03C5}"/>
    <hyperlink ref="F548" r:id="rId547" display="https://www.timeanddate.com/holidays/us/columbus-day" xr:uid="{C7F7EEC7-8438-48AB-975D-751B02D60A06}"/>
    <hyperlink ref="F549" r:id="rId548" display="https://www.timeanddate.com/holidays/us/columbus-day" xr:uid="{83499BAD-42E6-4903-9B3E-953B8C8EBF7E}"/>
    <hyperlink ref="F550" r:id="rId549" display="https://www.timeanddate.com/holidays/us/fraternal-day" xr:uid="{9187CCD6-FD2E-409E-9219-0281317E1A85}"/>
    <hyperlink ref="F551" r:id="rId550" display="https://www.timeanddate.com/holidays/us/native-americans-day" xr:uid="{2D70460E-6022-41D0-ACBC-D9266AC4A227}"/>
    <hyperlink ref="F552" r:id="rId551" display="https://www.timeanddate.com/holidays/us/indigenous-peoples-day" xr:uid="{1DF02A3D-DCEA-4CC3-BE45-6A3D4C963E4F}"/>
    <hyperlink ref="F553" r:id="rId552" display="https://www.timeanddate.com/holidays/us/american-indian-heritage-day" xr:uid="{6BD747C7-E59E-4945-AF9D-A6BBE0A20624}"/>
    <hyperlink ref="F554" r:id="rId553" display="https://www.timeanddate.com/holidays/us/casimir-pulaski-day" xr:uid="{1C5D695C-F6D3-4633-87A5-C8288B127202}"/>
    <hyperlink ref="F555" r:id="rId554" display="https://www.timeanddate.com/holidays/us/yom-kippur" xr:uid="{2397619F-49AA-4410-ABFF-A326FF482C70}"/>
    <hyperlink ref="F556" r:id="rId555" display="https://www.timeanddate.com/holidays/us/ashura" xr:uid="{AD5F3BD7-8632-4FC4-9315-9D5D750B2F0B}"/>
    <hyperlink ref="F557" r:id="rId556" display="https://www.timeanddate.com/holidays/us/yom-kippur-tx" xr:uid="{E0701FDF-3E0B-4C25-8A59-4E0EFC944FC8}"/>
    <hyperlink ref="F558" r:id="rId557" display="https://www.timeanddate.com/holidays/us/navy-birthday" xr:uid="{90C28D3A-750F-48B4-A3EE-693D0D4E700D}"/>
    <hyperlink ref="F559" r:id="rId558" display="https://www.timeanddate.com/holidays/us/white-cane-safety-day" xr:uid="{CE3349BA-61EC-4619-A614-40F0BF55B175}"/>
    <hyperlink ref="F560" r:id="rId559" display="https://www.timeanddate.com/holidays/us/sweetest-day" xr:uid="{82BFC798-DAFC-4D64-BEA0-DE97E1177354}"/>
    <hyperlink ref="F561" r:id="rId560" display="https://www.timeanddate.com/holidays/us/sukkot" xr:uid="{6B483B0D-1203-447C-B91F-BA92B7CB3E98}"/>
    <hyperlink ref="F562" r:id="rId561" display="https://www.timeanddate.com/holidays/us/boss-day" xr:uid="{B2FD2510-48A4-4EA3-AFFA-ACE9B5595A59}"/>
    <hyperlink ref="F563" r:id="rId562" display="https://www.timeanddate.com/holidays/us/alaska-day" xr:uid="{41A5179A-FDB8-4BD2-9EE7-9561457741F9}"/>
    <hyperlink ref="F564" r:id="rId563" display="https://www.timeanddate.com/holidays/us/last-day-of-sukkot" xr:uid="{998738C4-375D-4154-8B1D-DA3CF9847535}"/>
    <hyperlink ref="F565" r:id="rId564" display="https://www.timeanddate.com/holidays/us/shmini-atzeret" xr:uid="{43597F2A-67DD-4DD9-8AD5-F890A17C8FA4}"/>
    <hyperlink ref="F566" r:id="rId565" display="https://www.timeanddate.com/holidays/us/simchat-torah" xr:uid="{21662339-163C-4A94-82E7-3B2A906B02F4}"/>
    <hyperlink ref="F567" r:id="rId566" display="https://www.timeanddate.com/holidays/us/nevada-day" xr:uid="{308820EF-10BD-4796-AC57-2B0393E56D51}"/>
    <hyperlink ref="F568" r:id="rId567" display="https://www.timeanddate.com/holidays/us/diwali" xr:uid="{B4E33CC7-4FCA-47F2-B0FD-60C2FD147FCD}"/>
    <hyperlink ref="F569" r:id="rId568" display="https://www.timeanddate.com/holidays/us/halloween" xr:uid="{C10ADE75-B2F7-4F2D-BD39-36D2BEB3683D}"/>
    <hyperlink ref="F570" r:id="rId569" display="https://www.timeanddate.com/holidays/us/all-saints-day" xr:uid="{2D3CF217-E1E6-40CF-AA8F-CC03212F7F97}"/>
    <hyperlink ref="F571" r:id="rId570" display="https://www.timeanddate.com/holidays/us/first-day-of-native-american-heritage-month" xr:uid="{FCA278C5-49FF-4E46-90B5-B4A89E1D8385}"/>
    <hyperlink ref="F572" r:id="rId571" display="https://www.timeanddate.com/holidays/us/all-souls-day" xr:uid="{C0E84F86-B5CF-4B59-B5BC-C7D7DC3FA2BF}"/>
    <hyperlink ref="F573" r:id="rId572" display="https://www.timeanddate.com/holidays/us/new-york-city-marathon" xr:uid="{C4662E09-8A6A-4847-A59A-00607C3BA0D8}"/>
    <hyperlink ref="F574" r:id="rId573" display="https://www.timeanddate.com/time/change/usa/new-york?year=2016" xr:uid="{3B922A5D-5AB7-49E4-9EF5-0DA4A69C1701}"/>
    <hyperlink ref="F575" r:id="rId574" display="https://www.timeanddate.com/holidays/us/election-day" xr:uid="{C80402AA-90CD-4D87-92B0-25E4F56F3B23}"/>
    <hyperlink ref="F576" r:id="rId575" display="https://www.timeanddate.com/holidays/us/election-day" xr:uid="{442A694C-A52C-4ED0-8C3A-BAC59452639A}"/>
    <hyperlink ref="F577" r:id="rId576" display="https://www.timeanddate.com/holidays/us/susan-b-anthony-day" xr:uid="{4C1A11EE-7F05-4C04-9E90-17863ED39165}"/>
    <hyperlink ref="F578" r:id="rId577" display="https://www.timeanddate.com/holidays/us/marine-corps-birthday" xr:uid="{D4E04E22-69FC-4B86-94F7-A0D5C00ACE25}"/>
    <hyperlink ref="F579" r:id="rId578" display="https://www.timeanddate.com/holidays/us/return-day-delaware" xr:uid="{8173FF2C-BDC1-4C9F-ADF4-AF712875A622}"/>
    <hyperlink ref="F580" r:id="rId579" display="https://www.timeanddate.com/holidays/us/veterans-day" xr:uid="{0288AA8C-9E61-49F3-BEEA-D961D938B2F9}"/>
    <hyperlink ref="F581" r:id="rId580" display="https://www.timeanddate.com/holidays/us/barack-obama-day" xr:uid="{0845EBF1-2EA3-411A-BCEE-C34CF9A30124}"/>
    <hyperlink ref="F582" r:id="rId581" display="https://www.timeanddate.com/holidays/us/george-rogers-clark-day" xr:uid="{3BE20CCC-BB4D-489F-BEA3-9D9F27AD4EE0}"/>
    <hyperlink ref="F583" r:id="rId582" display="https://www.timeanddate.com/holidays/us/thanksgiving-day" xr:uid="{C6A8A9E9-01A9-46F6-AA6F-8FE23AAF1C5B}"/>
    <hyperlink ref="F584" r:id="rId583" display="https://www.timeanddate.com/holidays/us/georgia-state-holiday-1" xr:uid="{BF346555-3D51-426C-B3FE-E695A3AAAB47}"/>
    <hyperlink ref="F585" r:id="rId584" display="https://www.timeanddate.com/holidays/us/washington-birthday" xr:uid="{D1EB039C-1F02-49D5-BA37-DBA4E7822337}"/>
    <hyperlink ref="F586" r:id="rId585" display="https://www.timeanddate.com/holidays/us/lincolns-birthday" xr:uid="{13484D82-6249-420E-9F24-448FDEE92A05}"/>
    <hyperlink ref="F587" r:id="rId586" display="https://www.timeanddate.com/holidays/us/day-after-thanksgiving" xr:uid="{E69CEBC7-1D43-4AEC-8639-BF3BD257F84C}"/>
    <hyperlink ref="F588" r:id="rId587" display="https://www.timeanddate.com/holidays/us/black-friday" xr:uid="{93C72E89-7090-4F5C-80D3-CE3B96109C8F}"/>
    <hyperlink ref="F589" r:id="rId588" display="https://www.timeanddate.com/holidays/us/american-indian-heritage-day" xr:uid="{1102D284-3C35-4238-828D-6F3B8C6B92AB}"/>
    <hyperlink ref="F590" r:id="rId589" display="https://www.timeanddate.com/holidays/us/native-american-heritage-day" xr:uid="{5B57AB9E-80C7-4AF9-AF0D-38BA5A325EF6}"/>
    <hyperlink ref="F591" r:id="rId590" display="https://www.timeanddate.com/holidays/us/native-american-heritage-day" xr:uid="{FC2367A6-8254-4ABC-8D7F-E82CE4A10A4F}"/>
    <hyperlink ref="F592" r:id="rId591" display="https://www.timeanddate.com/holidays/us/first-sunday-advent" xr:uid="{796763B1-C5E3-4703-A1BF-06EE2B6AB1DC}"/>
    <hyperlink ref="F593" r:id="rId592" display="https://www.timeanddate.com/holidays/us/cyber-monday" xr:uid="{54136990-7E47-47E6-B825-852C78E6F068}"/>
    <hyperlink ref="F594" r:id="rId593" display="https://www.timeanddate.com/holidays/us/nellie-tayloe-ross-birthday" xr:uid="{7978EE72-F022-46F2-9C75-F9C86C9C34BB}"/>
    <hyperlink ref="F595" r:id="rId594" display="https://www.timeanddate.com/holidays/us/giving-tuesday" xr:uid="{A5377367-4B90-4B8F-9F17-C9AC5A382324}"/>
    <hyperlink ref="F596" r:id="rId595" display="https://www.timeanddate.com/holidays/us/rosa-parks-day" xr:uid="{FD7DED80-17E4-4E42-82D1-F454F5ABCFCE}"/>
    <hyperlink ref="F597" r:id="rId596" display="https://www.timeanddate.com/holidays/us/st-nicholas-day" xr:uid="{8BB68087-1EE5-42C1-90AB-3EBBF95CD813}"/>
    <hyperlink ref="F598" r:id="rId597" display="https://www.timeanddate.com/holidays/us/pearl-harbor-remembrance-day" xr:uid="{753814CC-1463-4A80-8423-778426AE5A5C}"/>
    <hyperlink ref="F599" r:id="rId598" display="https://www.timeanddate.com/holidays/us/pearl-harbor-remembrance-day" xr:uid="{89006EEF-6597-49B3-A0B4-C28A130AE921}"/>
    <hyperlink ref="F600" r:id="rId599" display="https://www.timeanddate.com/holidays/us/delaware-day" xr:uid="{3EFCC973-02E7-4DAB-ACB4-04380D281007}"/>
    <hyperlink ref="F601" r:id="rId600" display="https://www.timeanddate.com/holidays/us/immaculate-conception" xr:uid="{3E0FB819-C80F-4D4D-890A-2A32075C82F9}"/>
    <hyperlink ref="F602" r:id="rId601" display="https://www.timeanddate.com/holidays/us/wyoming-day" xr:uid="{06C821CD-40BD-46A1-8E67-86894435733F}"/>
    <hyperlink ref="F603" r:id="rId602" display="https://www.timeanddate.com/holidays/us/prophet-birthday" xr:uid="{75C35675-C48E-4CB0-A287-903742C44B55}"/>
    <hyperlink ref="F604" r:id="rId603" display="https://www.timeanddate.com/holidays/us/lady-guadalupe-day" xr:uid="{7D61FEFE-52B7-40F0-8C75-E59EAB931E2C}"/>
    <hyperlink ref="F605" r:id="rId604" display="https://www.timeanddate.com/holidays/us/national-guard-birthday" xr:uid="{57491133-8FBA-42E7-801D-E00C2CF50248}"/>
    <hyperlink ref="F606" r:id="rId605" display="https://www.timeanddate.com/holidays/us/bill-of-rights-day" xr:uid="{8AE74237-44F2-4673-A2BF-69E15EF75CB9}"/>
    <hyperlink ref="F607" r:id="rId606" display="https://www.timeanddate.com/holidays/us/pan-american-aviation-day" xr:uid="{93FBF478-34DF-4F70-B6F9-F22ED40076A8}"/>
    <hyperlink ref="F608" r:id="rId607" display="https://www.timeanddate.com/holidays/us/wright-brothers-day" xr:uid="{1BD990EC-EEE8-44ED-B788-64F3D6E7AE51}"/>
    <hyperlink ref="F609" r:id="rId608" display="https://www.timeanddate.com/calendar/december-solstice.html" xr:uid="{DC95C752-FDC0-4D4E-A960-FE2874CDF490}"/>
    <hyperlink ref="F610" r:id="rId609" display="https://www.timeanddate.com/holidays/us/christmas-eve" xr:uid="{D35D9088-2267-44BF-8454-AD42921D08ED}"/>
    <hyperlink ref="F611" r:id="rId610" display="https://www.timeanddate.com/holidays/us/washington-birthday" xr:uid="{9AB3BE2F-E3F5-47C2-B709-467D4FA30204}"/>
    <hyperlink ref="F612" r:id="rId611" display="https://www.timeanddate.com/holidays/us/christmas-eve" xr:uid="{53E66F74-B20D-440D-9899-7C1D6A1C5349}"/>
    <hyperlink ref="F613" r:id="rId612" display="https://www.timeanddate.com/holidays/us/christmas-eve" xr:uid="{E810F19C-04DF-4CDC-BBD1-3995EB5C1457}"/>
    <hyperlink ref="F614" r:id="rId613" display="https://www.timeanddate.com/holidays/us/chanukah" xr:uid="{6CD1C864-915A-4DD2-87D3-5BB82A3DFC98}"/>
    <hyperlink ref="F615" r:id="rId614" display="https://www.timeanddate.com/holidays/us/christmas-day" xr:uid="{44FBB44A-196B-460B-8A21-BE7F9B94A746}"/>
    <hyperlink ref="F616" r:id="rId615" display="https://www.timeanddate.com/holidays/us/christmas-day" xr:uid="{2CB76414-7E26-4B59-8399-A841E62D1025}"/>
    <hyperlink ref="F617" r:id="rId616" display="https://www.timeanddate.com/holidays/us/christmas-day" xr:uid="{DF7E17A1-3CC2-4C8B-B2DE-8A44D4022157}"/>
    <hyperlink ref="F618" r:id="rId617" display="https://www.timeanddate.com/holidays/us/kwanzaa" xr:uid="{136063B7-020E-4C8E-BE8C-4F567835839A}"/>
    <hyperlink ref="F619" r:id="rId618" display="https://www.timeanddate.com/holidays/us/christmas-day" xr:uid="{6DEAB9BE-00FA-420D-ACC6-BD997DF86C75}"/>
    <hyperlink ref="F620" r:id="rId619" display="https://www.timeanddate.com/holidays/us/christmas-day" xr:uid="{9329FFFA-CA28-4D3E-BA35-96012271DE27}"/>
    <hyperlink ref="F621" r:id="rId620" display="https://www.timeanddate.com/holidays/us/day-after-christmas" xr:uid="{D0950A3D-F236-47C7-8BAD-6C2D5692C623}"/>
    <hyperlink ref="F622" r:id="rId621" display="https://www.timeanddate.com/holidays/us/washington-birthday" xr:uid="{704F1C31-197C-4D5A-B596-05FB1CA923BE}"/>
    <hyperlink ref="F623" r:id="rId622" display="https://www.timeanddate.com/holidays/us/new-year-eve" xr:uid="{CB0AA362-DEE9-4804-9048-4BC61DE5C3AA}"/>
    <hyperlink ref="F624" r:id="rId623" display="https://www.timeanddate.com/holidays/us/new-year-eve" xr:uid="{7988A370-907D-48E2-975B-23F7C1C0A407}"/>
    <hyperlink ref="F625" r:id="rId624" display="https://www.timeanddate.com/holidays/us/new-year-eve" xr:uid="{A86D1B46-7084-4749-87C8-E1784FAA19DE}"/>
    <hyperlink ref="F626" r:id="rId625" display="https://www.timeanddate.com/holidays/us/last-day-chanukah" xr:uid="{3EF75992-3516-48BB-8E08-078A8D175286}"/>
    <hyperlink ref="F627" r:id="rId626" display="https://www.timeanddate.com/holidays/us/new-year-day" xr:uid="{C212B789-B21C-45D6-A451-38D784E4F407}"/>
    <hyperlink ref="F628" r:id="rId627" display="https://www.timeanddate.com/holidays/us/new-year-day" xr:uid="{967B0EE0-9ADE-4D6D-8AEC-9F0EADF990D5}"/>
    <hyperlink ref="F629" r:id="rId628" display="https://www.timeanddate.com/holidays/us/epiphany" xr:uid="{2AB22122-1CDF-4B8B-8802-7B765650AF7B}"/>
    <hyperlink ref="F630" r:id="rId629" display="https://www.timeanddate.com/holidays/us/orthodox-christmas-day" xr:uid="{F43FDBAE-D8B7-47B0-A97A-F6A7DE68B113}"/>
    <hyperlink ref="F631" r:id="rId630" display="https://www.timeanddate.com/holidays/us/asarah-b-tevet" xr:uid="{6C141380-81E9-4AE6-AE68-F5E849CD9CB5}"/>
    <hyperlink ref="F632" r:id="rId631" display="https://www.timeanddate.com/holidays/us/battle-of-new-orleans" xr:uid="{E3005D97-9922-4AEB-AF71-3E9CBBF34C97}"/>
    <hyperlink ref="F633" r:id="rId632" display="https://www.timeanddate.com/holidays/us/lee-jackson-day" xr:uid="{6C5091C8-1A75-42FB-A6B3-F721DF5E988B}"/>
    <hyperlink ref="F634" r:id="rId633" display="https://www.timeanddate.com/holidays/us/stephen-foster-memorial-day" xr:uid="{D0CA649B-86E9-4853-A8E1-41A77DA43EC5}"/>
    <hyperlink ref="F635" r:id="rId634" display="https://www.timeanddate.com/holidays/us/orthodox-new-year" xr:uid="{40F82162-5159-4947-AE21-978A8C24DAEA}"/>
    <hyperlink ref="F636" r:id="rId635" display="https://www.timeanddate.com/holidays/us/martin-luther-king-day" xr:uid="{BD4B1016-0532-4D0A-A2C3-6F3E557220E1}"/>
    <hyperlink ref="F637" r:id="rId636" display="https://www.timeanddate.com/holidays/us/robert-e-lee-birthday" xr:uid="{A25FAA30-CCF4-4430-8710-2980815395BE}"/>
    <hyperlink ref="F638" r:id="rId637" display="https://www.timeanddate.com/holidays/us/idaho-human-rights-day" xr:uid="{81535467-7560-4A3E-BE2C-D55A7749A24E}"/>
    <hyperlink ref="F639" r:id="rId638" display="https://www.timeanddate.com/holidays/us/civil-rights-day" xr:uid="{3BEDE5C7-890C-4390-B8DA-A09F98F3C467}"/>
    <hyperlink ref="F640" r:id="rId639" display="https://www.timeanddate.com/holidays/us/robert-e-lee-birthday" xr:uid="{82325030-2A7D-4F12-AE3A-4C7A896E8FC5}"/>
    <hyperlink ref="F641" r:id="rId640" display="https://www.timeanddate.com/holidays/us/georgia-state-holiday-1" xr:uid="{7765505F-D698-41D5-BC09-3B23AC83FA70}"/>
    <hyperlink ref="F642" r:id="rId641" display="https://www.timeanddate.com/holidays/us/confederate-memorial-day" xr:uid="{8D79C11F-D984-4C43-A4CC-0DB933558D9B}"/>
    <hyperlink ref="F643" r:id="rId642" display="https://www.timeanddate.com/holidays/us/inauguration-day" xr:uid="{B017F5AF-82BC-434A-B240-773755AF1FB5}"/>
    <hyperlink ref="F644" r:id="rId643" display="https://www.timeanddate.com/holidays/us/inauguration-day" xr:uid="{6D272C95-FAFF-406F-BE38-FA9F3929B410}"/>
    <hyperlink ref="F645" r:id="rId644" display="https://www.timeanddate.com/holidays/us/lunar-new-year" xr:uid="{0BB805FD-6E9A-4DC0-8E78-06DEA623E7FF}"/>
    <hyperlink ref="F646" r:id="rId645" display="https://www.timeanddate.com/holidays/us/kansas-day" xr:uid="{AA5EB315-5A4A-4D80-856F-1B6328739E05}"/>
    <hyperlink ref="F647" r:id="rId646" display="https://www.timeanddate.com/holidays/us/national-freedom-day" xr:uid="{292701C3-146C-4625-9ECB-BD1A05B97A05}"/>
    <hyperlink ref="F648" r:id="rId647" display="https://www.timeanddate.com/holidays/us/national-girls-and-women-in-sports-day" xr:uid="{0081DF40-AC04-479C-B827-8FC1BF8A4593}"/>
    <hyperlink ref="F649" r:id="rId648" display="https://www.timeanddate.com/holidays/us/first-day-of-black-history-month" xr:uid="{66F71B7E-527A-468F-A64A-61831040C6D9}"/>
    <hyperlink ref="F650" r:id="rId649" display="https://www.timeanddate.com/holidays/us/groundhog-day" xr:uid="{CDBF1D17-FF66-4781-9CA2-E8B193C80CB3}"/>
    <hyperlink ref="F651" r:id="rId650" display="https://www.timeanddate.com/holidays/us/national-wear-red-day" xr:uid="{44782ADF-B01A-4ACE-90AF-C7C60112D040}"/>
    <hyperlink ref="F652" r:id="rId651" display="https://www.timeanddate.com/holidays/us/rosa-parks-day" xr:uid="{8F458367-F3C4-431F-9337-2750FA9AF6CC}"/>
    <hyperlink ref="F653" r:id="rId652" display="https://www.timeanddate.com/holidays/us/rosa-parks-day" xr:uid="{CECB969C-6C9E-4641-ACD5-BA69E3BECBC8}"/>
    <hyperlink ref="F654" r:id="rId653" display="https://www.timeanddate.com/holidays/us/super-bowl" xr:uid="{6322E5BE-3B9A-4652-95CD-2F895B0DE2CE}"/>
    <hyperlink ref="F655" r:id="rId654" display="https://www.timeanddate.com/holidays/us/ronald-reagan-day" xr:uid="{1C6E81B3-904B-4548-ABDE-6CE56B8C8DC1}"/>
    <hyperlink ref="F656" r:id="rId655" display="https://www.timeanddate.com/holidays/us/tu-bshevat" xr:uid="{1B266516-16D5-4A51-B78D-D1B464D5EBFB}"/>
    <hyperlink ref="F657" r:id="rId656" display="https://www.timeanddate.com/holidays/us/lincolns-birthday" xr:uid="{36712E30-8826-4A4E-8B40-CBB7B48EE775}"/>
    <hyperlink ref="F658" r:id="rId657" display="https://www.timeanddate.com/holidays/us/lincolns-birthday" xr:uid="{9735C710-B9ED-45BF-BE95-A3E9A70F2C49}"/>
    <hyperlink ref="F659" r:id="rId658" display="https://www.timeanddate.com/holidays/us/georgia-day" xr:uid="{441D666F-7C29-4997-9810-558F8EC70470}"/>
    <hyperlink ref="F660" r:id="rId659" display="https://www.timeanddate.com/holidays/us/lincolns-birthday" xr:uid="{CD650A7F-F708-4D79-8960-B8C953178551}"/>
    <hyperlink ref="F661" r:id="rId660" display="https://www.timeanddate.com/holidays/us/valentine-day" xr:uid="{76F04FBC-8DC6-4285-83F4-2A9DE8F0990B}"/>
    <hyperlink ref="F662" r:id="rId661" display="https://www.timeanddate.com/holidays/us/arizona-statehood-day" xr:uid="{05AE7C95-DC8D-4657-9258-DC8EC082D816}"/>
    <hyperlink ref="F663" r:id="rId662" display="https://www.timeanddate.com/holidays/us/susan-b-anthony-day" xr:uid="{80DE5C3E-37A0-4D6A-93BD-333ECAE66E59}"/>
    <hyperlink ref="F664" r:id="rId663" display="https://www.timeanddate.com/holidays/us/elizabeth-peratrovich-day" xr:uid="{CDB2239B-810A-4520-9333-2976AA65D2A8}"/>
    <hyperlink ref="F665" r:id="rId664" display="https://www.timeanddate.com/holidays/us/washington-birthday" xr:uid="{EA82C8CF-483C-4FE6-8038-CFD3B3477530}"/>
    <hyperlink ref="F666" r:id="rId665" display="https://www.timeanddate.com/holidays/us/washington-birthday" xr:uid="{6AE9A6C8-B77B-419A-A7F7-432A78173739}"/>
    <hyperlink ref="F667" r:id="rId666" display="https://www.timeanddate.com/holidays/us/washington-birthday" xr:uid="{9C2B24F5-4070-407D-B43F-585A6C2AADF6}"/>
    <hyperlink ref="F668" r:id="rId667" display="https://www.timeanddate.com/holidays/us/daisy-gatson-bates-day" xr:uid="{142C0B2A-2975-402A-BF1C-BDE04F15D668}"/>
    <hyperlink ref="F669" r:id="rId668" display="https://www.timeanddate.com/holidays/us/hindu-maha-shivaratri" xr:uid="{335D7F5C-D7BF-4D6E-8B31-8C08E482861C}"/>
    <hyperlink ref="F670" r:id="rId669" display="https://www.timeanddate.com/holidays/us/african-american-scientist-and-inventor-day" xr:uid="{0D7B39CE-9B44-4F7E-B5AC-3F6724B7AF17}"/>
    <hyperlink ref="F671" r:id="rId670" display="https://www.timeanddate.com/holidays/us/george-rogers-clark-day" xr:uid="{339EE27E-FE26-4A6E-95CF-E097BB8BA4C9}"/>
    <hyperlink ref="F672" r:id="rId671" display="https://www.timeanddate.com/holidays/us/shrove-tuesday" xr:uid="{D7874353-0BBC-4269-BEF9-BED1C05E1F60}"/>
    <hyperlink ref="F673" r:id="rId672" display="https://www.timeanddate.com/holidays/us/shrove-tuesday" xr:uid="{E689465A-4119-4B8B-B688-228E726A3723}"/>
    <hyperlink ref="F674" r:id="rId673" display="https://www.timeanddate.com/holidays/us/linus-pauling-day" xr:uid="{0B362992-2307-4BAB-9D34-45C8F925F87E}"/>
    <hyperlink ref="F675" r:id="rId674" display="https://www.timeanddate.com/holidays/us/ash-wednesday" xr:uid="{7B197EAB-28E7-4726-8692-B29E1C005E35}"/>
    <hyperlink ref="F676" r:id="rId675" display="https://www.timeanddate.com/holidays/us/st-david-day" xr:uid="{7C9A2700-DE59-4A38-BD8D-F9208D381907}"/>
    <hyperlink ref="F677" r:id="rId676" display="https://www.timeanddate.com/holidays/us/first-day-of-womens-history-month" xr:uid="{519294F9-AE87-4B25-929E-68A50573C1A9}"/>
    <hyperlink ref="F678" r:id="rId677" display="https://www.timeanddate.com/holidays/us/first-day-of-irish-american-heritage-month" xr:uid="{515C4A97-96B3-4D12-9677-423A5506345B}"/>
    <hyperlink ref="F679" r:id="rId678" display="https://www.timeanddate.com/holidays/us/texas-independence-day" xr:uid="{31C7480E-CF12-4CF6-B4EF-8E3EA6486DE0}"/>
    <hyperlink ref="F680" r:id="rId679" display="https://www.timeanddate.com/holidays/us/read-across-america-day" xr:uid="{E1EF2265-94EC-4D19-BB31-36BD744EC501}"/>
    <hyperlink ref="F681" r:id="rId680" display="https://www.timeanddate.com/holidays/us/employee-appreciation-day" xr:uid="{39CBB136-BCD4-4B2D-94BF-1D56A892CBEB}"/>
    <hyperlink ref="F682" r:id="rId681" display="https://www.timeanddate.com/holidays/us/casimir-pulaski-day" xr:uid="{8AE915AF-3CA0-417B-8D88-5F233052B894}"/>
    <hyperlink ref="F683" r:id="rId682" display="https://www.timeanddate.com/holidays/us/casimir-pulaski-day" xr:uid="{2BEE7ACB-9047-43D0-A1E6-3CDDB522D562}"/>
    <hyperlink ref="F684" r:id="rId683" display="https://www.timeanddate.com/holidays/us/town-meeting-day-vermont" xr:uid="{E63466A9-BEE7-41DA-9814-67769BBE5D12}"/>
    <hyperlink ref="F685" r:id="rId684" display="https://www.timeanddate.com/holidays/us/hindu-holi" xr:uid="{41E71D36-CE11-415C-93B3-CCEF787FAE51}"/>
    <hyperlink ref="F686" r:id="rId685" display="https://www.timeanddate.com/holidays/us/purim" xr:uid="{331AA80E-639C-4E53-AF70-DDDF408EA8C1}"/>
    <hyperlink ref="F687" r:id="rId686" display="https://www.timeanddate.com/time/change/usa/new-york?year=2017" xr:uid="{A22E3DF9-CC1A-4EA2-8A18-537D95B1C61D}"/>
    <hyperlink ref="F688" r:id="rId687" display="https://www.timeanddate.com/holidays/us/st-patrick-day" xr:uid="{7D8F93B8-8152-45E8-A9F3-83D54C344BD6}"/>
    <hyperlink ref="F689" r:id="rId688" display="https://www.timeanddate.com/holidays/us/evacuation-day" xr:uid="{0AB5543A-C9FD-41EB-B9D0-13F1723278EA}"/>
    <hyperlink ref="F690" r:id="rId689" display="https://www.timeanddate.com/calendar/march-equinox.html" xr:uid="{B879F451-74B3-4CAF-9768-85FA675CE8DD}"/>
    <hyperlink ref="F691" r:id="rId690" display="https://www.timeanddate.com/holidays/us/maryland-day" xr:uid="{469C5EB0-2E1E-4221-9F60-79E5F1D9A4FF}"/>
    <hyperlink ref="F692" r:id="rId691" display="https://www.timeanddate.com/holidays/us/prince-jonah-kuhio-kalanianaole-day" xr:uid="{779A5867-5156-481D-A719-DB2E98466F88}"/>
    <hyperlink ref="F693" r:id="rId692" display="https://www.timeanddate.com/holidays/us/prince-jonah-kuhio-kalanianaole-day" xr:uid="{8B1C8D25-54FB-4E1C-B6F3-DA96FAB85D83}"/>
    <hyperlink ref="F694" r:id="rId693" display="https://www.timeanddate.com/holidays/us/sewards-day" xr:uid="{260B789B-B10F-4E09-9E78-8252335DAE99}"/>
    <hyperlink ref="F695" r:id="rId694" display="https://www.timeanddate.com/holidays/us/national-vietnam-war-veterans-day" xr:uid="{F7FC39DC-6589-4CA8-B99C-85121E075375}"/>
    <hyperlink ref="F696" r:id="rId695" display="https://www.timeanddate.com/holidays/us/wyoming-veterans-welcome-home-day" xr:uid="{99E2B5C2-3B38-44F8-A761-F21D2DCFA1D8}"/>
    <hyperlink ref="F697" r:id="rId696" display="https://www.timeanddate.com/holidays/us/doctors-day" xr:uid="{195B6668-C22E-4428-A23E-9DFBB7DBECB1}"/>
    <hyperlink ref="F698" r:id="rId697" display="https://www.timeanddate.com/holidays/us/vietnam-war-veterans-day" xr:uid="{DE6010EE-CB43-4C43-96DC-AC5FB7C27977}"/>
    <hyperlink ref="F699" r:id="rId698" display="https://www.timeanddate.com/holidays/us/cesar-chavez-day" xr:uid="{9360474C-64B0-40AF-8915-17061461343C}"/>
    <hyperlink ref="F700" r:id="rId699" display="https://www.timeanddate.com/holidays/us/pascua-florida-day" xr:uid="{FC88042D-920B-495D-B6FA-A4002CFCC416}"/>
    <hyperlink ref="F701" r:id="rId700" display="https://www.timeanddate.com/holidays/us/pascua-florida-day" xr:uid="{4CE3A548-D4DE-41CE-9D4B-321E8B8F96A7}"/>
    <hyperlink ref="F702" r:id="rId701" display="https://www.timeanddate.com/holidays/us/national-tartan-day" xr:uid="{9274F9E2-7799-4199-BF15-6D6EA108A637}"/>
    <hyperlink ref="F703" r:id="rId702" display="https://www.timeanddate.com/holidays/us/palm-sunday" xr:uid="{198DBB7F-C00A-4026-9588-468204BC8865}"/>
    <hyperlink ref="F704" r:id="rId703" display="https://www.timeanddate.com/holidays/us/passover-eve" xr:uid="{27837F18-57BC-4632-9C36-18E4CCFE4006}"/>
    <hyperlink ref="F705" r:id="rId704" display="https://www.timeanddate.com/holidays/us/first-day-of-passover" xr:uid="{B080EB6D-C755-46DE-B42C-7139F797F22C}"/>
    <hyperlink ref="F706" r:id="rId705" display="https://www.timeanddate.com/holidays/us/national-library-workers-day" xr:uid="{773A9EA8-924B-45EF-85C0-8CB68D0A29DE}"/>
    <hyperlink ref="F707" r:id="rId706" display="https://www.timeanddate.com/holidays/us/maundy-thursday" xr:uid="{41012DDA-231B-4814-9E35-8AF0AA9E1A29}"/>
    <hyperlink ref="F708" r:id="rId707" display="https://www.timeanddate.com/holidays/us/thomas-jefferson-birthday" xr:uid="{D53F29F7-BC43-4EF8-9452-7C16C12E4365}"/>
    <hyperlink ref="F709" r:id="rId708" display="https://www.timeanddate.com/holidays/us/orthodox-good-friday" xr:uid="{CAEE61B0-F096-4449-B74C-CFD9E3B6C71E}"/>
    <hyperlink ref="F710" r:id="rId709" display="https://www.timeanddate.com/holidays/us/good-friday" xr:uid="{D7D8E54C-3EA5-4B07-8F53-FCB3C18F626D}"/>
    <hyperlink ref="F711" r:id="rId710" display="https://www.timeanddate.com/holidays/us/holy-saturday" xr:uid="{E8C657FE-F4A4-46A3-96BB-E6959E3F569C}"/>
    <hyperlink ref="F712" r:id="rId711" display="https://www.timeanddate.com/holidays/us/orthodox-holy-saturday" xr:uid="{9F48E4FC-ED43-4A10-BE35-EEFCDB6C822D}"/>
    <hyperlink ref="F713" r:id="rId712" display="https://www.timeanddate.com/holidays/us/father-damien-day" xr:uid="{A36CCCB5-46D9-446D-8EB7-0B214CA5BD2E}"/>
    <hyperlink ref="F714" r:id="rId713" display="https://www.timeanddate.com/holidays/us/orthodox-easter-day" xr:uid="{08CAE8FA-96FD-4C93-A986-BC6CA67D3241}"/>
    <hyperlink ref="F715" r:id="rId714" display="https://www.timeanddate.com/holidays/us/easter-sunday" xr:uid="{28EE2FBB-7CF6-4A6A-A810-5D3C8CF9D366}"/>
    <hyperlink ref="F716" r:id="rId715" display="https://www.timeanddate.com/holidays/us/emancipation-day-dc" xr:uid="{032A36C1-EF1A-4F3A-AD7A-994E06AEE687}"/>
    <hyperlink ref="F717" r:id="rId716" display="https://www.timeanddate.com/holidays/us/orthodox-easter-monday" xr:uid="{36324F5F-9929-40C0-A5B8-866E9B7C80BD}"/>
    <hyperlink ref="F718" r:id="rId717" display="https://www.timeanddate.com/holidays/us/easter-monday" xr:uid="{51D5F3CA-FEF1-4AD6-A948-CEC6268A8520}"/>
    <hyperlink ref="F719" r:id="rId718" display="https://www.timeanddate.com/holidays/us/emancipation-day-dc" xr:uid="{3F477A4D-6F02-4E8C-8A6A-877A9F78FAC8}"/>
    <hyperlink ref="F720" r:id="rId719" display="https://www.timeanddate.com/holidays/us/patriots-day" xr:uid="{A2498B06-577E-4032-BBF9-BB08957B4645}"/>
    <hyperlink ref="F721" r:id="rId720" display="https://www.timeanddate.com/holidays/us/boston-marathon" xr:uid="{6BE10520-84EA-4DAF-BC1A-3731F04919AC}"/>
    <hyperlink ref="F722" r:id="rId721" display="https://www.timeanddate.com/holidays/us/last-day-of-passover" xr:uid="{ADDBF999-BAD4-449F-8101-273294AC10BF}"/>
    <hyperlink ref="F723" r:id="rId722" display="https://www.timeanddate.com/holidays/us/tax-day" xr:uid="{7326636D-7DB5-43DB-B07A-FED36B8C5E2F}"/>
    <hyperlink ref="F724" r:id="rId723" display="https://www.timeanddate.com/holidays/us/san-jacinto-day" xr:uid="{71302DD9-92A5-4F8F-9044-EC116460AF92}"/>
    <hyperlink ref="F725" r:id="rId724" display="https://www.timeanddate.com/holidays/us/oklahoma-day" xr:uid="{D44B9B69-E4B4-4F99-B2FB-18C82B3742D5}"/>
    <hyperlink ref="F726" r:id="rId725" display="https://www.timeanddate.com/holidays/us/yom-hashoah" xr:uid="{21FAC3FE-67FD-4804-9BC8-D83EE96171E4}"/>
    <hyperlink ref="F727" r:id="rId726" display="https://www.timeanddate.com/holidays/us/isra-miraj" xr:uid="{23462EB5-B960-4EA1-B2F4-F9C54B1FC766}"/>
    <hyperlink ref="F728" r:id="rId727" display="https://www.timeanddate.com/holidays/us/arbor-day" xr:uid="{150ADCAB-6AD0-4C22-862E-4DF79FDB7CC0}"/>
    <hyperlink ref="F729" r:id="rId728" display="https://www.timeanddate.com/holidays/us/confederate-memorial-day" xr:uid="{D298FCB3-3D1B-43D9-9F55-5AB29F17B1A3}"/>
    <hyperlink ref="F730" r:id="rId729" display="https://www.timeanddate.com/holidays/us/confederate-memorial-day" xr:uid="{B2FFEB6C-7E8D-4FF7-9B5E-67AFB36248F2}"/>
    <hyperlink ref="F731" r:id="rId730" display="https://www.timeanddate.com/holidays/us/georgia-state-holiday" xr:uid="{CACC562C-CD76-4EE1-87FD-8BE07B1C8D3C}"/>
    <hyperlink ref="F732" r:id="rId731" display="https://www.timeanddate.com/holidays/us/confederate-memorial-day" xr:uid="{CBB6386B-856C-4122-8D09-6AC2B706C100}"/>
    <hyperlink ref="F733" r:id="rId732" display="https://www.timeanddate.com/holidays/us/georgia-state-holiday" xr:uid="{9AA8B9F9-AEDC-4625-8B0B-97872A2EB695}"/>
    <hyperlink ref="F734" r:id="rId733" display="https://www.timeanddate.com/holidays/us/administrative-professionals-day" xr:uid="{E523F5E4-F9E9-4E8C-88C3-41F41402A305}"/>
    <hyperlink ref="F735" r:id="rId734" display="https://www.timeanddate.com/holidays/us/take-our-daughters-and-sons-to-work-day" xr:uid="{3A2FEFA4-6B53-4A2E-8A5A-DEC560E42653}"/>
    <hyperlink ref="F736" r:id="rId735" display="https://www.timeanddate.com/holidays/us/arbor-day-nebraska" xr:uid="{5A29083C-5C20-45F2-AB2B-38D5659813E5}"/>
    <hyperlink ref="F737" r:id="rId736" display="https://www.timeanddate.com/holidays/us/arbor-day" xr:uid="{376F9D9A-365E-453E-95D9-1A90AA9B1EF6}"/>
    <hyperlink ref="F738" r:id="rId737" display="https://www.timeanddate.com/holidays/us/law-day" xr:uid="{1310A2BA-2885-49CD-97BA-BE5498B760BE}"/>
    <hyperlink ref="F739" r:id="rId738" display="https://www.timeanddate.com/holidays/us/loyalty-day" xr:uid="{8FC6815D-B148-4F50-A285-C3789D023C4A}"/>
    <hyperlink ref="F740" r:id="rId739" display="https://www.timeanddate.com/holidays/us/lei-day" xr:uid="{A1BB9695-1F94-476F-A140-DABFE0928BA0}"/>
    <hyperlink ref="F741" r:id="rId740" display="https://www.timeanddate.com/holidays/us/first-day-of-military-appreciation-month" xr:uid="{011ED948-A761-4CAB-AFBE-C29BA48F1EBC}"/>
    <hyperlink ref="F742" r:id="rId741" display="https://www.timeanddate.com/holidays/us/first-day-of-asian-pacific-american-heritage-month" xr:uid="{42B1F418-4D89-4D77-A2B2-13D8F809D481}"/>
    <hyperlink ref="F743" r:id="rId742" display="https://www.timeanddate.com/holidays/us/first-day-of-jewish-american-heritage-month" xr:uid="{791AF349-F347-434D-BCC4-3B8BDC3EF377}"/>
    <hyperlink ref="F744" r:id="rId743" display="https://www.timeanddate.com/holidays/us/yom-haatzmaut" xr:uid="{AA72773A-CCD5-425A-B1A0-F5EA3CB30256}"/>
    <hyperlink ref="F745" r:id="rId744" display="https://www.timeanddate.com/holidays/us/national-teacher-appreciation-day" xr:uid="{7E701E8F-3346-44EB-83DB-E614D6DAEEBD}"/>
    <hyperlink ref="F746" r:id="rId745" display="https://www.timeanddate.com/holidays/us/kent-state-shootings-remembrance" xr:uid="{A1561BB8-7D81-4733-9AC7-EC84E47161DE}"/>
    <hyperlink ref="F747" r:id="rId746" display="https://www.timeanddate.com/holidays/us/national-day-prayer" xr:uid="{9EC2BD4D-44C7-4DB4-A01B-5DD75D2D32BE}"/>
    <hyperlink ref="F748" r:id="rId747" display="https://www.timeanddate.com/holidays/us/rhode-island-independence-day" xr:uid="{A03F04DB-7199-448A-BA63-0BA3C5B1BECF}"/>
    <hyperlink ref="F749" r:id="rId748" display="https://www.timeanddate.com/holidays/us/west-virginia-day-of-prayer" xr:uid="{525A3DEB-78AE-4231-9A1A-6F3457F0A73D}"/>
    <hyperlink ref="F750" r:id="rId749" display="https://www.timeanddate.com/holidays/us/cinco-de-mayo" xr:uid="{8F2DB7BA-FAA4-448F-87E2-29452ABFA445}"/>
    <hyperlink ref="F751" r:id="rId750" display="https://www.timeanddate.com/holidays/us/kentucky-oaks" xr:uid="{116D059C-A638-4C36-B2D5-72C73B745884}"/>
    <hyperlink ref="F752" r:id="rId751" display="https://www.timeanddate.com/holidays/us/kentucky-derby" xr:uid="{5903F243-7119-4B93-A283-009089A88684}"/>
    <hyperlink ref="F753" r:id="rId752" display="https://www.timeanddate.com/holidays/us/national-nurses-day" xr:uid="{A94E9C12-01E6-41D6-93CD-43066DE0EB58}"/>
    <hyperlink ref="F754" r:id="rId753" display="https://www.timeanddate.com/holidays/us/national-explosive-ordnance-disposal-day" xr:uid="{83E0F4AD-4197-40F4-B830-E2AE46D7AAA7}"/>
    <hyperlink ref="F755" r:id="rId754" display="https://www.timeanddate.com/holidays/us/truman-day" xr:uid="{86AC5978-B25B-4E5B-BF58-5C02EB5CBB89}"/>
    <hyperlink ref="F756" r:id="rId755" display="https://www.timeanddate.com/holidays/us/victory-in-europe-day" xr:uid="{3F750898-6183-4275-9C89-1DBB9FC3E126}"/>
    <hyperlink ref="F757" r:id="rId756" display="https://www.timeanddate.com/holidays/us/confederate-memorial-day" xr:uid="{1115EAF1-DF0D-450D-8E3C-8BF9089FB133}"/>
    <hyperlink ref="F758" r:id="rId757" display="https://www.timeanddate.com/holidays/us/confederate-memorial-day" xr:uid="{41B464BB-E643-4306-89D8-E25F591B9DB6}"/>
    <hyperlink ref="F759" r:id="rId758" display="https://www.timeanddate.com/holidays/us/native-americans-day" xr:uid="{7D3A2E31-48CB-41C0-A832-DC85716EE44E}"/>
    <hyperlink ref="F760" r:id="rId759" display="https://www.timeanddate.com/holidays/us/military-spouse-appreciation-day" xr:uid="{976E3F08-CED8-4433-8666-B7B4A4064235}"/>
    <hyperlink ref="F761" r:id="rId760" display="https://www.timeanddate.com/holidays/us/military-spouse-appreciation-day" xr:uid="{46418EC6-0E51-42F3-922F-23018910AD70}"/>
    <hyperlink ref="F762" r:id="rId761" display="https://www.timeanddate.com/holidays/us/lag-b-omer" xr:uid="{0F8BAFB8-4E91-4F57-8F69-BC8F4B82C050}"/>
    <hyperlink ref="F763" r:id="rId762" display="https://www.timeanddate.com/holidays/us/mothers-day" xr:uid="{4B783D73-C9C9-4891-9D13-3082574FBF53}"/>
    <hyperlink ref="F764" r:id="rId763" display="https://www.timeanddate.com/holidays/us/mothers-day" xr:uid="{5C318BD2-169C-476A-BFD4-A0A2E97F10F7}"/>
    <hyperlink ref="F765" r:id="rId764" display="https://www.timeanddate.com/holidays/us/peace-officers-memorial-day" xr:uid="{A991CE46-DDE2-4855-AAA3-9FCBB2234673}"/>
    <hyperlink ref="F766" r:id="rId765" display="https://www.timeanddate.com/holidays/us/national-defense-transportation-day" xr:uid="{190825BC-9EF1-42C5-B807-CCA1B9650631}"/>
    <hyperlink ref="F767" r:id="rId766" display="https://www.timeanddate.com/holidays/us/armed-forces-day" xr:uid="{F7C1AFCB-330D-4E43-814C-ED73D3E54C4E}"/>
    <hyperlink ref="F768" r:id="rId767" display="https://www.timeanddate.com/holidays/us/preakness-stakes" xr:uid="{03AAC736-5867-40E5-AC86-AC5C67DBCD8D}"/>
    <hyperlink ref="F769" r:id="rId768" display="https://www.timeanddate.com/holidays/us/national-maritime-day" xr:uid="{02E1DD9B-C869-47E8-AF35-A0C3F9070741}"/>
    <hyperlink ref="F770" r:id="rId769" display="https://www.timeanddate.com/holidays/us/harvey-milk-day" xr:uid="{E13D7206-7C82-484A-9DD2-7D775A61EF26}"/>
    <hyperlink ref="F771" r:id="rId770" display="https://www.timeanddate.com/holidays/us/medical-service-children-day" xr:uid="{B559FB96-AC27-49BB-B9CA-09047D28E32C}"/>
    <hyperlink ref="F772" r:id="rId771" display="https://www.timeanddate.com/holidays/us/ascension-day" xr:uid="{71C06872-8F8E-4F6B-B6BA-0624F72C3324}"/>
    <hyperlink ref="F773" r:id="rId772" display="https://www.timeanddate.com/holidays/us/national-missing-children-day" xr:uid="{0F99D3C3-C93D-464A-B942-2DAD7A6D33BA}"/>
    <hyperlink ref="F774" r:id="rId773" display="https://www.timeanddate.com/holidays/us/ramadan-begins" xr:uid="{960874E6-03D5-46D7-95B3-E53C4A78D34B}"/>
    <hyperlink ref="F775" r:id="rId774" display="https://www.timeanddate.com/holidays/us/memorial-day" xr:uid="{2322AE0D-7802-46FB-B439-5766ED703E5D}"/>
    <hyperlink ref="F776" r:id="rId775" display="https://www.timeanddate.com/holidays/us/memorial-day" xr:uid="{74FBFC28-F0F8-40FF-A74C-E9B62227751A}"/>
    <hyperlink ref="F777" r:id="rId776" display="https://www.timeanddate.com/holidays/us/jefferson-davis-birthday" xr:uid="{3A0F2B4C-FF44-4913-A525-AB03A2BF7295}"/>
    <hyperlink ref="F778" r:id="rId777" display="https://www.timeanddate.com/holidays/us/shavuot" xr:uid="{F8C7BD97-2328-4C38-B93F-1194A8A2B43E}"/>
    <hyperlink ref="F779" r:id="rId778" display="https://www.timeanddate.com/holidays/us/first-day-of-pride-month" xr:uid="{6FC3D084-1C6F-4461-891F-5B78EEC1C240}"/>
    <hyperlink ref="F780" r:id="rId779" display="https://www.timeanddate.com/holidays/us/first-day-of-caribbean-american-heritage-month" xr:uid="{25E354D5-56B4-4285-A47D-93469CE88F0A}"/>
    <hyperlink ref="F781" r:id="rId780" display="https://www.timeanddate.com/holidays/us/statehood-day" xr:uid="{39470375-3CA9-4B1E-BC89-0840A3D31723}"/>
    <hyperlink ref="F782" r:id="rId781" display="https://www.timeanddate.com/holidays/us/jefferson-davis-birthday" xr:uid="{ADBFF257-D5C6-47A9-AFB1-FD36632D60D0}"/>
    <hyperlink ref="F783" r:id="rId782" display="https://www.timeanddate.com/holidays/us/pentecost" xr:uid="{6D10A127-128F-4CC0-A18C-EFE9E2FF44B3}"/>
    <hyperlink ref="F784" r:id="rId783" display="https://www.timeanddate.com/holidays/us/whit-monday" xr:uid="{C76A0734-1BF1-4F5C-8C43-E1E18FD1A00C}"/>
    <hyperlink ref="F785" r:id="rId784" display="https://www.timeanddate.com/holidays/us/jefferson-davis-birthday" xr:uid="{5AB969F2-E5CC-4663-9C55-A0CC90506DFA}"/>
    <hyperlink ref="F786" r:id="rId785" display="https://www.timeanddate.com/holidays/us/d-day" xr:uid="{3E15A004-CD02-49DA-83B9-823BB4A68623}"/>
    <hyperlink ref="F787" r:id="rId786" display="https://www.timeanddate.com/holidays/us/belmont-stakes" xr:uid="{CBD510E5-FFB2-45AC-923B-7392A18ECBA1}"/>
    <hyperlink ref="F788" r:id="rId787" display="https://www.timeanddate.com/holidays/us/trinity-sunday" xr:uid="{F51FC60B-6213-4E97-8019-E107A019ADB3}"/>
    <hyperlink ref="F789" r:id="rId788" display="https://www.timeanddate.com/holidays/us/kamehameha-day" xr:uid="{4A75839D-0FFC-4B7D-BE0E-FB44EE9F8D3D}"/>
    <hyperlink ref="F790" r:id="rId789" display="https://www.timeanddate.com/holidays/us/kamehameha-day" xr:uid="{57F11932-738C-4460-AD75-91DAD96ABBC2}"/>
    <hyperlink ref="F791" r:id="rId790" display="https://www.timeanddate.com/holidays/us/loving-day" xr:uid="{B24C3E79-37BA-4658-A126-662CA61DF73A}"/>
    <hyperlink ref="F792" r:id="rId791" display="https://www.timeanddate.com/holidays/us/army-birthday" xr:uid="{5CC9C213-7DA0-4980-BDC0-9222177E8D16}"/>
    <hyperlink ref="F793" r:id="rId792" display="https://www.timeanddate.com/holidays/us/flag-day" xr:uid="{C79BDD17-8EFD-4B4A-B7A0-9541C645DE6E}"/>
    <hyperlink ref="F794" r:id="rId793" display="https://www.timeanddate.com/holidays/us/corpus-christi" xr:uid="{B7901916-8F0F-4B07-A30E-E563A7EF3521}"/>
    <hyperlink ref="F795" r:id="rId794" display="https://www.timeanddate.com/holidays/us/bunker-hill-day" xr:uid="{858FC910-9EB6-4EFB-9AB5-D68AE4AC82E6}"/>
    <hyperlink ref="F796" r:id="rId795" display="https://www.timeanddate.com/holidays/us/juneteenth" xr:uid="{9E231869-0D55-40BD-95B3-A281563C8F16}"/>
    <hyperlink ref="F797" r:id="rId796" display="https://www.timeanddate.com/holidays/us/fathers-day" xr:uid="{C3A77A36-CC3B-4379-B777-863AA82C7589}"/>
    <hyperlink ref="F798" r:id="rId797" display="https://www.timeanddate.com/holidays/us/fathers-day" xr:uid="{E30C3AFB-9FBE-45C2-BD72-B8E15CD4B444}"/>
    <hyperlink ref="F799" r:id="rId798" display="https://www.timeanddate.com/holidays/us/juneteenth" xr:uid="{CCA755B0-8FBA-44CA-80D5-E4FFC82EC7C6}"/>
    <hyperlink ref="F800" r:id="rId799" display="https://www.timeanddate.com/holidays/us/juneteenth" xr:uid="{BDE42696-BFED-421C-9A74-6138FF9A7445}"/>
    <hyperlink ref="F801" r:id="rId800" display="https://www.timeanddate.com/holidays/us/juneteenth" xr:uid="{27C5B1BC-88D1-449A-A4CE-510CDF04C597}"/>
    <hyperlink ref="F802" r:id="rId801" display="https://www.timeanddate.com/holidays/us/emancipation-day-tx" xr:uid="{A0049F0A-6700-4DCF-A340-60EB09051C87}"/>
    <hyperlink ref="F803" r:id="rId802" display="https://www.timeanddate.com/holidays/us/west-virginia-day" xr:uid="{35DE02CA-3B57-4C7E-9E49-E441A73298C6}"/>
    <hyperlink ref="F804" r:id="rId803" display="https://www.timeanddate.com/holidays/us/american-eagle-day" xr:uid="{14D8B328-7131-4627-8BCD-3242AD497F99}"/>
    <hyperlink ref="F805" r:id="rId804" display="https://www.timeanddate.com/holidays/us/laylat-al-qadr" xr:uid="{104E876F-E841-4E55-8F24-63D81C3115B7}"/>
    <hyperlink ref="F806" r:id="rId805" display="https://www.timeanddate.com/calendar/june-solstice.html" xr:uid="{B9F24B99-7C5B-4064-878D-5AA512B01BCA}"/>
    <hyperlink ref="F807" r:id="rId806" display="https://www.timeanddate.com/holidays/us/juneteenth" xr:uid="{B39E09FF-6F82-4CD1-B3F4-C32826077119}"/>
    <hyperlink ref="F808" r:id="rId807" display="https://www.timeanddate.com/holidays/us/carolina-day" xr:uid="{9DD2B94F-C4C5-4839-B5E1-8946D5179610}"/>
    <hyperlink ref="F809" r:id="rId808" display="https://www.timeanddate.com/holidays/us/independence-day" xr:uid="{0C806182-6857-4232-901F-09376F5F951D}"/>
    <hyperlink ref="F810" r:id="rId809" display="https://www.timeanddate.com/holidays/us/independence-day" xr:uid="{DA84C1FD-20E9-4086-8161-6278DAD5F4C0}"/>
    <hyperlink ref="F811" r:id="rId810" display="https://www.timeanddate.com/holidays/us/nathan-bedford-forrest-day" xr:uid="{D67CC93A-3222-4382-BC10-C72F7C9B36B1}"/>
    <hyperlink ref="F812" r:id="rId811" display="https://www.timeanddate.com/holidays/us/bastille-day" xr:uid="{41CAA86A-DC58-4AB6-AC26-74CC89993E7D}"/>
    <hyperlink ref="F813" r:id="rId812" display="https://www.timeanddate.com/holidays/us/parents-day" xr:uid="{04E199B9-CACE-4ED6-A536-393AE32E6965}"/>
    <hyperlink ref="F814" r:id="rId813" display="https://www.timeanddate.com/holidays/us/pioneer-day" xr:uid="{B12981DF-5D79-49C4-B4BD-4134230C28F5}"/>
    <hyperlink ref="F815" r:id="rId814" display="https://www.timeanddate.com/holidays/us/korean-war-veteran-recognition-day" xr:uid="{C514D983-EBF3-43BF-B4E6-2E8329B98814}"/>
    <hyperlink ref="F816" r:id="rId815" display="https://www.timeanddate.com/holidays/us/national-korean-war-veterans-armistice-day" xr:uid="{65A4ADD3-FD9A-4A02-8F21-D4908D30CB04}"/>
    <hyperlink ref="F817" r:id="rId816" display="https://www.timeanddate.com/holidays/us/tisha-b-av" xr:uid="{20576AF1-6456-4859-B320-D21CBFD4C1FD}"/>
    <hyperlink ref="F818" r:id="rId817" display="https://www.timeanddate.com/holidays/us/colorado-day" xr:uid="{DAAE4485-4C3D-400C-8C3F-FD8D5A570C76}"/>
    <hyperlink ref="F819" r:id="rId818" display="https://www.timeanddate.com/holidays/us/coast-guard-birthday" xr:uid="{AF3127A7-DD56-4AE5-9D8D-D9DF774BC19B}"/>
    <hyperlink ref="F820" r:id="rId819" display="https://www.timeanddate.com/holidays/us/american-family-day" xr:uid="{2CC339EB-CB19-435B-9669-0CAD7FF29FA3}"/>
    <hyperlink ref="F821" r:id="rId820" display="https://www.timeanddate.com/holidays/us/hindu-raksha-bandhan" xr:uid="{9585B4EE-5186-4982-9356-B5F5F4894D96}"/>
    <hyperlink ref="F822" r:id="rId821" display="https://www.timeanddate.com/holidays/us/purple-heart-day" xr:uid="{5A78778E-CBA5-4D80-8B7C-E7FB43CFD7BF}"/>
    <hyperlink ref="F823" r:id="rId822" display="https://www.timeanddate.com/holidays/us/purple-heart-day" xr:uid="{B811693A-BA3B-4B56-80D0-6BEC1C52C83E}"/>
    <hyperlink ref="F824" r:id="rId823" display="https://www.timeanddate.com/holidays/us/hindu-janmashtami" xr:uid="{9481D165-2436-4426-B784-81B77AD7055C}"/>
    <hyperlink ref="F825" r:id="rId824" display="https://www.timeanddate.com/holidays/us/victory-day" xr:uid="{49A9F752-018D-4BA9-B5EB-92CD164586E5}"/>
    <hyperlink ref="F826" r:id="rId825" display="https://www.timeanddate.com/holidays/us/assumption-of-mary" xr:uid="{F9BD4E17-BB86-4A7B-9DCF-B06B3EC29145}"/>
    <hyperlink ref="F827" r:id="rId826" display="https://www.timeanddate.com/holidays/us/bennington-battle-day" xr:uid="{8087DE57-5108-43B9-AD09-8224BB9CB44D}"/>
    <hyperlink ref="F828" r:id="rId827" display="https://www.timeanddate.com/holidays/us/hawaii-statehood-day" xr:uid="{EEC99E50-DD60-41FE-8C77-FC43A41A9E72}"/>
    <hyperlink ref="F829" r:id="rId828" display="https://www.timeanddate.com/holidays/us/national-aviation-day" xr:uid="{E062CB53-B26C-452E-AC4F-9C6E424302D4}"/>
    <hyperlink ref="F830" r:id="rId829" display="https://www.timeanddate.com/holidays/us/national-navajo-code-talkers-day" xr:uid="{451D129E-A035-48F2-B0AD-2DB68101BB87}"/>
    <hyperlink ref="F831" r:id="rId830" display="https://www.timeanddate.com/holidays/us/senior-citizens-day" xr:uid="{F0CB439E-AE91-4006-8FDE-976DF2B65EFE}"/>
    <hyperlink ref="F832" r:id="rId831" display="https://www.timeanddate.com/holidays/us/hindu-ganesh-chaturthi" xr:uid="{3AED3900-A7C8-4C6E-8E82-E8D67FE50DCF}"/>
    <hyperlink ref="F833" r:id="rId832" display="https://www.timeanddate.com/holidays/us/women-equality-day" xr:uid="{06A57E15-04EE-4BCC-8A96-77E0C0C1D71B}"/>
    <hyperlink ref="F834" r:id="rId833" display="https://www.timeanddate.com/holidays/us/lyndon-baines-johnson-day" xr:uid="{B036BD16-8546-43FA-856E-BD5E187E5013}"/>
    <hyperlink ref="F835" r:id="rId834" display="https://www.timeanddate.com/holidays/us/eid-al-adha" xr:uid="{EBEFADA3-EDF6-4586-A82C-745358FBE7A7}"/>
    <hyperlink ref="F836" r:id="rId835" display="https://www.timeanddate.com/holidays/us/labor-day" xr:uid="{2BB5B1E0-B901-4FA9-A8F1-197F031779A1}"/>
    <hyperlink ref="F837" r:id="rId836" display="https://www.timeanddate.com/holidays/us/carl-garner-cleanup-day" xr:uid="{639F2704-D59F-42CF-8D9F-24A8B1608D2A}"/>
    <hyperlink ref="F838" r:id="rId837" display="https://www.timeanddate.com/holidays/us/native-americans-day" xr:uid="{3749496F-CB68-4BBA-9D83-17507AD0AA58}"/>
    <hyperlink ref="F839" r:id="rId838" display="https://www.timeanddate.com/holidays/us/california-admission-day" xr:uid="{1B5D5ECA-4965-485C-B703-7B8ED767735F}"/>
    <hyperlink ref="F840" r:id="rId839" display="https://www.timeanddate.com/holidays/us/national-grandparents-day" xr:uid="{1154BA9E-EAE5-4A34-A4BF-CC1DFF1F3045}"/>
    <hyperlink ref="F841" r:id="rId840" display="https://www.timeanddate.com/holidays/us/first-responders-day" xr:uid="{6289E375-73D2-4F60-A321-9AFBA3A43163}"/>
    <hyperlink ref="F842" r:id="rId841" display="https://www.timeanddate.com/holidays/us/patriot-day" xr:uid="{D37061E2-900D-4407-A4C4-258F9D9319A0}"/>
    <hyperlink ref="F843" r:id="rId842" display="https://www.timeanddate.com/holidays/us/first-day-of-national-hispanic-heritage-month" xr:uid="{FCC0090C-AFCD-45A0-A642-2BE9EAA70AC9}"/>
    <hyperlink ref="F844" r:id="rId843" display="https://www.timeanddate.com/holidays/us/pow-mia-recognition-day" xr:uid="{36C41163-AE13-4103-997B-095CCA106A7C}"/>
    <hyperlink ref="F845" r:id="rId844" display="https://www.timeanddate.com/holidays/us/national-cleanup-day" xr:uid="{81805AE5-BCFB-476B-9001-E31D85B43933}"/>
    <hyperlink ref="F846" r:id="rId845" display="https://www.timeanddate.com/holidays/us/constitution-citizenship-day" xr:uid="{F1196DCB-5EFE-4A19-978F-E4A1E16538D2}"/>
    <hyperlink ref="F847" r:id="rId846" display="https://www.timeanddate.com/holidays/us/constitution-citizenship-day" xr:uid="{50E59923-691F-4B88-96F4-26D1BA28319E}"/>
    <hyperlink ref="F848" r:id="rId847" display="https://www.timeanddate.com/holidays/us/air-force-birthday" xr:uid="{3D00B311-D71B-4960-A25B-D7848065C706}"/>
    <hyperlink ref="F849" r:id="rId848" display="https://www.timeanddate.com/holidays/us/constitution-citizenship-day" xr:uid="{FD700334-D9A6-4B5D-95D3-8A8BB1E2E6D9}"/>
    <hyperlink ref="F850" r:id="rId849" display="https://www.timeanddate.com/holidays/us/hindu-navaratri" xr:uid="{38B46F4C-C85C-4FD2-9FB4-9FD2FB5F06AE}"/>
    <hyperlink ref="F851" r:id="rId850" display="https://www.timeanddate.com/holidays/us/rosh-hashana" xr:uid="{F0E85838-D1DA-43ED-AF22-784A737A9E09}"/>
    <hyperlink ref="F852" r:id="rId851" display="https://www.timeanddate.com/holidays/us/rosh-hashana-tx" xr:uid="{F52BCFE3-ED0C-48A1-B546-D896FD1E9C34}"/>
    <hyperlink ref="F853" r:id="rId852" display="https://www.timeanddate.com/holidays/us/muharram-new-year" xr:uid="{F11F97F7-83EF-4A76-9918-4E185A407493}"/>
    <hyperlink ref="F854" r:id="rId853" display="https://www.timeanddate.com/holidays/us/emancipation-day-oh" xr:uid="{A88D973D-A06E-42B9-BBB2-FF2754C1F724}"/>
    <hyperlink ref="F855" r:id="rId854" display="https://www.timeanddate.com/holidays/us/native-americans-day" xr:uid="{720F8742-DB1C-49B3-93DE-C431FA3B643E}"/>
    <hyperlink ref="F856" r:id="rId855" display="https://www.timeanddate.com/holidays/us/michigan-indian-day" xr:uid="{104D6607-33F2-4220-8093-E10064297CED}"/>
    <hyperlink ref="F857" r:id="rId856" display="https://www.timeanddate.com/calendar/september-equinox.html" xr:uid="{85F8CAB1-91EA-4EA3-BA0B-406918C01538}"/>
    <hyperlink ref="F858" r:id="rId857" display="https://www.timeanddate.com/holidays/us/national-public-lands-day" xr:uid="{8EC8BB42-78C6-4A87-9A52-CBA3D69F8B2B}"/>
    <hyperlink ref="F859" r:id="rId858" display="https://www.timeanddate.com/holidays/us/gold-star-mothers-day" xr:uid="{0C67518E-6B75-41C9-B784-2D941CC06F64}"/>
    <hyperlink ref="F860" r:id="rId859" display="https://www.timeanddate.com/holidays/us/american-indian-day" xr:uid="{C16DD51A-88A6-4C67-B96B-DD4B1A4346CB}"/>
    <hyperlink ref="F861" r:id="rId860" display="https://www.timeanddate.com/holidays/us/american-indian-heritage-day" xr:uid="{87304C2D-72C7-4462-8EC1-B7EC34170755}"/>
    <hyperlink ref="F862" r:id="rId861" display="https://www.timeanddate.com/holidays/us/hindu-dussera" xr:uid="{FD9C1790-4B05-49C9-B7E2-B1070F3D7664}"/>
    <hyperlink ref="F863" r:id="rId862" display="https://www.timeanddate.com/holidays/us/yom-kippur" xr:uid="{605721B3-8F54-46C9-A7AB-64F60C36DDCD}"/>
    <hyperlink ref="F864" r:id="rId863" display="https://www.timeanddate.com/holidays/us/yom-kippur-tx" xr:uid="{966E347F-7BC3-4A34-BDFB-538151AF0398}"/>
    <hyperlink ref="F865" r:id="rId864" display="https://www.timeanddate.com/holidays/us/ashura" xr:uid="{ED16657F-ACBD-4A54-9D2F-238044295B89}"/>
    <hyperlink ref="F866" r:id="rId865" display="https://www.timeanddate.com/holidays/us/child-health-day" xr:uid="{3170366F-AAD9-4E70-8598-D86F09665F9E}"/>
    <hyperlink ref="F867" r:id="rId866" display="https://www.timeanddate.com/holidays/us/st-francis-assisi-feast" xr:uid="{EF6B2752-9CBE-4E2A-9A2F-93B55191BEC3}"/>
    <hyperlink ref="F868" r:id="rId867" display="https://www.timeanddate.com/holidays/us/sukkot" xr:uid="{F740CA6E-0D48-477F-96F6-6B71C382B91D}"/>
    <hyperlink ref="F869" r:id="rId868" display="https://www.timeanddate.com/holidays/us/german-american-day" xr:uid="{CBD8317F-AB96-4812-B986-E98351B8BC4E}"/>
    <hyperlink ref="F870" r:id="rId869" display="https://www.timeanddate.com/holidays/us/chicago-marathon" xr:uid="{F48825F4-86E7-429A-A6F7-544CE1E2506B}"/>
    <hyperlink ref="F871" r:id="rId870" display="https://www.timeanddate.com/holidays/us/leif-erikson-day" xr:uid="{050C42CD-8E69-49B7-A3C5-7CB8BA83FE2B}"/>
    <hyperlink ref="F872" r:id="rId871" display="https://www.timeanddate.com/holidays/us/columbus-day" xr:uid="{E9B21C3F-0977-4755-9F83-7794ECFC7398}"/>
    <hyperlink ref="F873" r:id="rId872" display="https://www.timeanddate.com/holidays/us/columbus-day" xr:uid="{930F4CF2-0BE3-4C19-9EC9-866BAC859DCF}"/>
    <hyperlink ref="F874" r:id="rId873" display="https://www.timeanddate.com/holidays/us/fraternal-day" xr:uid="{819F085D-9078-4DC9-8003-66240F46E792}"/>
    <hyperlink ref="F875" r:id="rId874" display="https://www.timeanddate.com/holidays/us/native-americans-day" xr:uid="{4755CEA6-14E3-4EF9-BD56-09FFCA0B3EA8}"/>
    <hyperlink ref="F876" r:id="rId875" display="https://www.timeanddate.com/holidays/us/indigenous-peoples-day" xr:uid="{AA4D7411-2A6C-47B0-8D4C-E3FDBC10161E}"/>
    <hyperlink ref="F877" r:id="rId876" display="https://www.timeanddate.com/holidays/us/american-indian-heritage-day" xr:uid="{871F8B07-CA86-4BEC-825B-B882B71B787F}"/>
    <hyperlink ref="F878" r:id="rId877" display="https://www.timeanddate.com/holidays/us/last-day-of-sukkot" xr:uid="{4B9C7FF1-B5F4-49D2-BB29-530CFB4199E5}"/>
    <hyperlink ref="F879" r:id="rId878" display="https://www.timeanddate.com/holidays/us/casimir-pulaski-day" xr:uid="{F7DF17A7-EC59-451B-BD4B-32434049F474}"/>
    <hyperlink ref="F880" r:id="rId879" display="https://www.timeanddate.com/holidays/us/shmini-atzeret" xr:uid="{7DA7AC22-DEA2-4EFD-8387-9DD2D6DFDE0F}"/>
    <hyperlink ref="F881" r:id="rId880" display="https://www.timeanddate.com/holidays/us/simchat-torah" xr:uid="{1291B9F1-75FA-495D-A167-31FF2E210E11}"/>
    <hyperlink ref="F882" r:id="rId881" display="https://www.timeanddate.com/holidays/us/navy-birthday" xr:uid="{3D24C055-D1BD-4CEA-9662-D7A3BAC47B7E}"/>
    <hyperlink ref="F883" r:id="rId882" display="https://www.timeanddate.com/holidays/us/white-cane-safety-day" xr:uid="{A8DC6A40-6F8D-42F0-AB96-45F815437CB6}"/>
    <hyperlink ref="F884" r:id="rId883" display="https://www.timeanddate.com/holidays/us/boss-day" xr:uid="{1FBB2170-C6D0-4817-A803-1886CC35872B}"/>
    <hyperlink ref="F885" r:id="rId884" display="https://www.timeanddate.com/holidays/us/diwali" xr:uid="{98BB4DFA-D2E2-4B02-AF35-3C6488EF5CCF}"/>
    <hyperlink ref="F886" r:id="rId885" display="https://www.timeanddate.com/holidays/us/alaska-day" xr:uid="{5AF274C7-BC2A-4D74-A481-A1D9B6CF6C31}"/>
    <hyperlink ref="F887" r:id="rId886" display="https://www.timeanddate.com/holidays/us/sweetest-day" xr:uid="{EBE5E6B2-2E98-442E-B280-C0E5E71E700D}"/>
    <hyperlink ref="F888" r:id="rId887" display="https://www.timeanddate.com/holidays/us/nevada-day" xr:uid="{F569873F-4BEB-43F7-AF64-7A7FFB02BAC6}"/>
    <hyperlink ref="F889" r:id="rId888" display="https://www.timeanddate.com/holidays/us/halloween" xr:uid="{B25A99C6-55CD-444F-9A79-DAE1DCE9EA7F}"/>
    <hyperlink ref="F890" r:id="rId889" display="https://www.timeanddate.com/holidays/us/all-saints-day" xr:uid="{B38C9129-0B22-43DA-9BF0-9BE1C95CDF33}"/>
    <hyperlink ref="F891" r:id="rId890" display="https://www.timeanddate.com/holidays/us/first-day-of-native-american-heritage-month" xr:uid="{904B8E03-6E7C-4F0E-871D-4D40513F388E}"/>
    <hyperlink ref="F892" r:id="rId891" display="https://www.timeanddate.com/holidays/us/all-souls-day" xr:uid="{734B389C-771B-4A1A-8B8D-B0526291F794}"/>
    <hyperlink ref="F893" r:id="rId892" display="https://www.timeanddate.com/holidays/us/new-york-city-marathon" xr:uid="{EC9E022A-AA78-4882-B4B2-D9A8BEB27D39}"/>
    <hyperlink ref="F894" r:id="rId893" display="https://www.timeanddate.com/time/change/usa/new-york?year=2017" xr:uid="{63360381-D343-4B52-9E50-6649C14E9B0D}"/>
    <hyperlink ref="F895" r:id="rId894" display="https://www.timeanddate.com/holidays/us/election-day" xr:uid="{417255E1-62F9-4BDD-8772-FFBF8F73D0D7}"/>
    <hyperlink ref="F896" r:id="rId895" display="https://www.timeanddate.com/holidays/us/election-day" xr:uid="{84304BA0-FBB2-4643-B0D9-D1EEA5B13981}"/>
    <hyperlink ref="F897" r:id="rId896" display="https://www.timeanddate.com/holidays/us/election-day" xr:uid="{4BD340A9-FCE8-4A09-9890-44CD8ED80FBF}"/>
    <hyperlink ref="F898" r:id="rId897" display="https://www.timeanddate.com/holidays/us/marine-corps-birthday" xr:uid="{8A80B77D-A92E-4C9F-A3C6-8743E4DCBE8F}"/>
    <hyperlink ref="F899" r:id="rId898" display="https://www.timeanddate.com/holidays/us/veterans-day" xr:uid="{6E426DF8-69CB-4065-8B66-8BF07D5E2516}"/>
    <hyperlink ref="F900" r:id="rId899" display="https://www.timeanddate.com/holidays/us/veterans-day" xr:uid="{C9840940-3806-4FF2-9355-73E6C7289750}"/>
    <hyperlink ref="F901" r:id="rId900" display="https://www.timeanddate.com/holidays/us/barack-obama-day" xr:uid="{9B5D60C1-009C-4474-87F7-ADD6DA9D5E8C}"/>
    <hyperlink ref="F902" r:id="rId901" display="https://www.timeanddate.com/holidays/us/george-rogers-clark-day" xr:uid="{458A5570-02DC-4772-BBB7-A2BCF42336DF}"/>
    <hyperlink ref="F903" r:id="rId902" display="https://www.timeanddate.com/holidays/us/thanksgiving-day" xr:uid="{912DEA0E-9913-4C4E-9362-64D93101633F}"/>
    <hyperlink ref="F904" r:id="rId903" display="https://www.timeanddate.com/holidays/us/georgia-state-holiday-1" xr:uid="{A4714128-FE9B-4869-A8EE-35A8119F24DF}"/>
    <hyperlink ref="F905" r:id="rId904" display="https://www.timeanddate.com/holidays/us/washington-birthday" xr:uid="{2223E216-B7A4-42AA-A4C7-3FC46983E812}"/>
    <hyperlink ref="F906" r:id="rId905" display="https://www.timeanddate.com/holidays/us/lincolns-birthday" xr:uid="{D68FAA73-9745-49E7-85F9-6C715AE8529F}"/>
    <hyperlink ref="F907" r:id="rId906" display="https://www.timeanddate.com/holidays/us/day-after-thanksgiving" xr:uid="{86B7C276-7AAB-4AFF-89AB-E9C2D9AE23A6}"/>
    <hyperlink ref="F908" r:id="rId907" display="https://www.timeanddate.com/holidays/us/black-friday" xr:uid="{C1D4CDC1-634A-41C5-B546-84715B5CBF7E}"/>
    <hyperlink ref="F909" r:id="rId908" display="https://www.timeanddate.com/holidays/us/american-indian-heritage-day" xr:uid="{78D3404A-C699-4443-808D-A0C85B39A384}"/>
    <hyperlink ref="F910" r:id="rId909" display="https://www.timeanddate.com/holidays/us/native-american-heritage-day" xr:uid="{E4CC244E-AF67-469B-86C7-0CBF040763A3}"/>
    <hyperlink ref="F911" r:id="rId910" display="https://www.timeanddate.com/holidays/us/native-american-heritage-day" xr:uid="{3D0E6317-86C9-4062-8C33-AD0DDCACFF10}"/>
    <hyperlink ref="F912" r:id="rId911" display="https://www.timeanddate.com/holidays/us/cyber-monday" xr:uid="{0D9D2D40-07E2-43F5-9D4A-549E5868CD52}"/>
    <hyperlink ref="F913" r:id="rId912" display="https://www.timeanddate.com/holidays/us/giving-tuesday" xr:uid="{0322661C-DAEC-49C0-9272-6DC973FC8DF0}"/>
    <hyperlink ref="F914" r:id="rId913" display="https://www.timeanddate.com/holidays/us/nellie-tayloe-ross-birthday" xr:uid="{C041E2DA-05EB-4EBF-9ECB-0DB647D441DE}"/>
    <hyperlink ref="F915" r:id="rId914" display="https://www.timeanddate.com/holidays/us/prophet-birthday" xr:uid="{57456A6D-05CE-4509-9ABB-1AB38DA70BC8}"/>
    <hyperlink ref="F916" r:id="rId915" display="https://www.timeanddate.com/holidays/us/rosa-parks-day" xr:uid="{87FD577D-9A91-4BE3-A674-F64F6A362218}"/>
    <hyperlink ref="F917" r:id="rId916" display="https://www.timeanddate.com/holidays/us/first-sunday-advent" xr:uid="{B77B4A53-EA1A-4AD2-9CF1-8314D359B1E1}"/>
    <hyperlink ref="F918" r:id="rId917" display="https://www.timeanddate.com/holidays/us/st-nicholas-day" xr:uid="{4AE84C29-1068-4F8E-BC50-140AF9DDCE75}"/>
    <hyperlink ref="F919" r:id="rId918" display="https://www.timeanddate.com/holidays/us/pearl-harbor-remembrance-day" xr:uid="{F844D9B0-21BD-4297-8459-773CAE39C626}"/>
    <hyperlink ref="F920" r:id="rId919" display="https://www.timeanddate.com/holidays/us/pearl-harbor-remembrance-day" xr:uid="{6FE28BF9-B173-4B68-88D1-B6B058442B43}"/>
    <hyperlink ref="F921" r:id="rId920" display="https://www.timeanddate.com/holidays/us/delaware-day" xr:uid="{D225FD18-A1D5-420E-9347-188036EA36E6}"/>
    <hyperlink ref="F922" r:id="rId921" display="https://www.timeanddate.com/holidays/us/immaculate-conception" xr:uid="{B5DD7395-C9CE-43E2-8A07-458739D79722}"/>
    <hyperlink ref="F923" r:id="rId922" display="https://www.timeanddate.com/holidays/us/wyoming-day" xr:uid="{28109B7D-8CDB-4DA6-BC15-6FAA7C2F04FF}"/>
    <hyperlink ref="F924" r:id="rId923" display="https://www.timeanddate.com/holidays/us/lady-guadalupe-day" xr:uid="{D9B51EED-9D26-4249-A332-99E35987597F}"/>
    <hyperlink ref="F925" r:id="rId924" display="https://www.timeanddate.com/holidays/us/chanukah" xr:uid="{438F23AF-1F3A-49E5-8D94-D40C76996364}"/>
    <hyperlink ref="F926" r:id="rId925" display="https://www.timeanddate.com/holidays/us/national-guard-birthday" xr:uid="{6C09F4E6-0B72-4160-890F-39F1923FF06B}"/>
    <hyperlink ref="F927" r:id="rId926" display="https://www.timeanddate.com/holidays/us/bill-of-rights-day" xr:uid="{EE96EBCE-5DC5-47FD-AD89-3CEAF3F0E14A}"/>
    <hyperlink ref="F928" r:id="rId927" display="https://www.timeanddate.com/holidays/us/pan-american-aviation-day" xr:uid="{344AA249-5E4D-4A3C-B132-A1BD1CC6C37D}"/>
    <hyperlink ref="F929" r:id="rId928" display="https://www.timeanddate.com/holidays/us/wright-brothers-day" xr:uid="{BAA7E325-5324-4B6B-89FE-BBF1AE7E241A}"/>
    <hyperlink ref="F930" r:id="rId929" display="https://www.timeanddate.com/holidays/us/last-day-chanukah" xr:uid="{44016EDA-E306-4C16-AE48-D8EB0B453C1F}"/>
    <hyperlink ref="F931" r:id="rId930" display="https://www.timeanddate.com/calendar/december-solstice.html" xr:uid="{F816C912-0941-46E9-8395-133CCEA4317D}"/>
    <hyperlink ref="F932" r:id="rId931" display="https://www.timeanddate.com/holidays/us/christmas-eve" xr:uid="{92A51B97-790E-40EF-99B1-58320F859445}"/>
    <hyperlink ref="F933" r:id="rId932" display="https://www.timeanddate.com/holidays/us/christmas-eve" xr:uid="{15DB9BFB-1E89-4E48-BB46-A51778880D8C}"/>
    <hyperlink ref="F934" r:id="rId933" display="https://www.timeanddate.com/holidays/us/christmas-day" xr:uid="{0171DE56-A20C-4077-8B85-64C2A7170809}"/>
    <hyperlink ref="F935" r:id="rId934" display="https://www.timeanddate.com/holidays/us/christmas-day" xr:uid="{5A517845-ADF2-4A9C-8A29-7B68855A6619}"/>
    <hyperlink ref="F936" r:id="rId935" display="https://www.timeanddate.com/holidays/us/christmas-eve" xr:uid="{C9EF88A3-1314-4DA8-BFBB-DEFA6AB236F8}"/>
    <hyperlink ref="F937" r:id="rId936" display="https://www.timeanddate.com/holidays/us/kwanzaa" xr:uid="{2B1CA258-E802-4586-9123-E4ACD0F77249}"/>
    <hyperlink ref="F938" r:id="rId937" display="https://www.timeanddate.com/holidays/us/day-after-christmas" xr:uid="{C16D1BF3-E734-4C33-A51C-5D5C3094AD23}"/>
    <hyperlink ref="F939" r:id="rId938" display="https://www.timeanddate.com/holidays/us/washington-birthday" xr:uid="{BC9215C5-9C12-4750-8983-B60BE580CA72}"/>
    <hyperlink ref="F940" r:id="rId939" display="https://www.timeanddate.com/holidays/us/asarah-b-tevet" xr:uid="{431CC323-87DC-4F5F-94B1-3D89DD96D48A}"/>
    <hyperlink ref="F941" r:id="rId940" display="https://www.timeanddate.com/holidays/us/new-year-eve" xr:uid="{09ED41A6-1985-4424-BC73-BC8370BE2D58}"/>
    <hyperlink ref="F942" r:id="rId941" display="https://www.timeanddate.com/holidays/us/new-year-eve" xr:uid="{FF4DE6F1-6DA1-4F0A-AC45-D33A1ED4269B}"/>
    <hyperlink ref="F943" r:id="rId942" display="https://www.timeanddate.com/holidays/us/new-year-day" xr:uid="{5513EC8D-0B0D-48C2-8F90-2CDDBE6D8F79}"/>
    <hyperlink ref="F944" r:id="rId943" display="https://www.timeanddate.com/holidays/us/new-year-eve" xr:uid="{7A6D3664-C2E8-42BE-953F-716E45029665}"/>
    <hyperlink ref="F945" r:id="rId944" display="https://www.timeanddate.com/holidays/us/epiphany" xr:uid="{3042B6B6-19A7-40C7-93BA-4C8565B8E419}"/>
    <hyperlink ref="F946" r:id="rId945" display="https://www.timeanddate.com/holidays/us/orthodox-christmas-day" xr:uid="{CF57E5C2-AB57-4598-B206-09D4E5F653CE}"/>
    <hyperlink ref="F947" r:id="rId946" display="https://www.timeanddate.com/holidays/us/battle-of-new-orleans" xr:uid="{A6918D3E-088E-4938-A515-D60B1BEF2017}"/>
    <hyperlink ref="F948" r:id="rId947" display="https://www.timeanddate.com/holidays/us/lee-jackson-day" xr:uid="{6F37AB92-0BE4-4729-A5CA-2F77FD5E9609}"/>
    <hyperlink ref="F949" r:id="rId948" display="https://www.timeanddate.com/holidays/us/stephen-foster-memorial-day" xr:uid="{2B1CC6FB-9422-4672-A789-3567716AEDAF}"/>
    <hyperlink ref="F950" r:id="rId949" display="https://www.timeanddate.com/holidays/us/orthodox-new-year" xr:uid="{A37E4650-B034-4855-9D44-F2458D07CBCB}"/>
    <hyperlink ref="F951" r:id="rId950" display="https://www.timeanddate.com/holidays/us/martin-luther-king-day" xr:uid="{BCDF89F0-8CB5-46DB-8B4D-0EC5B09C6F8A}"/>
    <hyperlink ref="F952" r:id="rId951" display="https://www.timeanddate.com/holidays/us/robert-e-lee-birthday" xr:uid="{D46A5FFE-8390-4D41-B08E-9BAA6050F62A}"/>
    <hyperlink ref="F953" r:id="rId952" display="https://www.timeanddate.com/holidays/us/idaho-human-rights-day" xr:uid="{D95367C6-EFE2-4969-A213-FC47F8AB953F}"/>
    <hyperlink ref="F954" r:id="rId953" display="https://www.timeanddate.com/holidays/us/civil-rights-day" xr:uid="{5691261F-973C-42FD-8C44-844DD80C3970}"/>
    <hyperlink ref="F955" r:id="rId954" display="https://www.timeanddate.com/holidays/us/robert-e-lee-birthday" xr:uid="{5C3C5DC4-6131-4AD2-AAAA-221AF3B43B5C}"/>
    <hyperlink ref="F956" r:id="rId955" display="https://www.timeanddate.com/holidays/us/georgia-state-holiday-1" xr:uid="{3A74CCD1-3951-4D7B-89AF-88C6D05E348D}"/>
    <hyperlink ref="F957" r:id="rId956" display="https://www.timeanddate.com/holidays/us/confederate-memorial-day" xr:uid="{E5618E92-4E88-4E77-83E4-1477D625A4B5}"/>
    <hyperlink ref="F958" r:id="rId957" display="https://www.timeanddate.com/holidays/us/kansas-day" xr:uid="{AAD430C1-D241-4160-8103-BA74E09590C0}"/>
    <hyperlink ref="F959" r:id="rId958" display="https://www.timeanddate.com/holidays/us/tu-bshevat" xr:uid="{4669F796-52C3-438E-A6A2-E5FB91B61B54}"/>
    <hyperlink ref="F960" r:id="rId959" display="https://www.timeanddate.com/holidays/us/national-freedom-day" xr:uid="{3F8C272D-E091-4B34-B273-391B6E485FC3}"/>
    <hyperlink ref="F961" r:id="rId960" display="https://www.timeanddate.com/holidays/us/first-day-of-black-history-month" xr:uid="{C6935083-D7F7-4BFF-A2AA-6667FDE1210A}"/>
    <hyperlink ref="F962" r:id="rId961" display="https://www.timeanddate.com/holidays/us/groundhog-day" xr:uid="{C68AEF0A-6F89-4CD2-9BF3-9E0BA932D372}"/>
    <hyperlink ref="F963" r:id="rId962" display="https://www.timeanddate.com/holidays/us/national-wear-red-day" xr:uid="{9C19A871-D113-4A21-B7D2-06E76B76555B}"/>
    <hyperlink ref="F964" r:id="rId963" display="https://www.timeanddate.com/holidays/us/rosa-parks-day" xr:uid="{9DCB646B-847F-4E18-A9E7-C1CF4780AB5E}"/>
    <hyperlink ref="F965" r:id="rId964" display="https://www.timeanddate.com/holidays/us/rosa-parks-day" xr:uid="{AE68BBC9-63F6-4DCE-8E0C-5A01B4173014}"/>
    <hyperlink ref="F966" r:id="rId965" display="https://www.timeanddate.com/holidays/us/super-bowl" xr:uid="{B9E54578-D424-413D-AC1A-E4C9EA556731}"/>
    <hyperlink ref="F967" r:id="rId966" display="https://www.timeanddate.com/holidays/us/ronald-reagan-day" xr:uid="{447F445A-3430-4E0E-827F-D30B6BD8B219}"/>
    <hyperlink ref="F968" r:id="rId967" display="https://www.timeanddate.com/holidays/us/national-girls-and-women-in-sports-day" xr:uid="{57DBF317-1AD2-4665-BE09-657A1678AFB3}"/>
    <hyperlink ref="F969" r:id="rId968" display="https://www.timeanddate.com/holidays/us/lincolns-birthday" xr:uid="{800F581D-22A7-4C2A-A686-D4E32972ED4F}"/>
    <hyperlink ref="F970" r:id="rId969" display="https://www.timeanddate.com/holidays/us/lincolns-birthday" xr:uid="{4484F855-6F2B-4AEA-9F5D-8D14DF2F48B0}"/>
    <hyperlink ref="F971" r:id="rId970" display="https://www.timeanddate.com/holidays/us/georgia-day" xr:uid="{862158A9-0169-4F2A-908A-1608E85FB714}"/>
    <hyperlink ref="F972" r:id="rId971" display="https://www.timeanddate.com/holidays/us/hindu-maha-shivaratri" xr:uid="{F8D957ED-3C90-4DEF-AA0D-C293E30F16FF}"/>
    <hyperlink ref="F973" r:id="rId972" display="https://www.timeanddate.com/holidays/us/shrove-tuesday" xr:uid="{76117FC1-FB39-43AF-B4E2-744063E60763}"/>
    <hyperlink ref="F974" r:id="rId973" display="https://www.timeanddate.com/holidays/us/shrove-tuesday" xr:uid="{D69B6A55-F77A-4B83-AA6D-056812AE3A8B}"/>
    <hyperlink ref="F975" r:id="rId974" display="https://www.timeanddate.com/holidays/us/ash-wednesday" xr:uid="{178B83CB-4EBB-48AC-8E88-1C4A8F8AC607}"/>
    <hyperlink ref="F976" r:id="rId975" display="https://www.timeanddate.com/holidays/us/valentine-day" xr:uid="{87BA550E-C75C-49A6-BE89-07CEFF3CDAD2}"/>
    <hyperlink ref="F977" r:id="rId976" display="https://www.timeanddate.com/holidays/us/arizona-statehood-day" xr:uid="{47EFFA6A-1096-4DE7-9189-5978405E2314}"/>
    <hyperlink ref="F978" r:id="rId977" display="https://www.timeanddate.com/holidays/us/susan-b-anthony-day" xr:uid="{0AC6877A-117F-49EC-9883-E23FF7E19197}"/>
    <hyperlink ref="F979" r:id="rId978" display="https://www.timeanddate.com/holidays/us/lunar-new-year" xr:uid="{7EBE01D3-47C1-4A39-9040-9529CB840CB0}"/>
    <hyperlink ref="F980" r:id="rId979" display="https://www.timeanddate.com/holidays/us/elizabeth-peratrovich-day" xr:uid="{77C33E89-BD9C-43B3-BADA-6A2641DFAE03}"/>
    <hyperlink ref="F981" r:id="rId980" display="https://www.timeanddate.com/holidays/us/washington-birthday" xr:uid="{23A895D7-ECB3-4946-BC15-A7ED6EFDEBDA}"/>
    <hyperlink ref="F982" r:id="rId981" display="https://www.timeanddate.com/holidays/us/washington-birthday" xr:uid="{96A497CE-7B1E-4956-89DA-989AEE16DEB6}"/>
    <hyperlink ref="F983" r:id="rId982" display="https://www.timeanddate.com/holidays/us/washington-birthday" xr:uid="{A14C5ECF-41B7-45B8-83C4-6C8A06A0FA6C}"/>
    <hyperlink ref="F984" r:id="rId983" display="https://www.timeanddate.com/holidays/us/daisy-gatson-bates-day" xr:uid="{7B8032FA-EBA0-499E-825A-E8B90C166B45}"/>
    <hyperlink ref="F985" r:id="rId984" display="https://www.timeanddate.com/holidays/us/african-american-scientist-and-inventor-day" xr:uid="{E7DAD594-C83C-4914-93DD-B94B2F173DD3}"/>
    <hyperlink ref="F986" r:id="rId985" display="https://www.timeanddate.com/holidays/us/george-rogers-clark-day" xr:uid="{98905596-0DF8-4D4B-9C0F-0289096D039F}"/>
    <hyperlink ref="F987" r:id="rId986" display="https://www.timeanddate.com/holidays/us/linus-pauling-day" xr:uid="{44BB71C0-4BAD-4475-871B-057D829DD5D4}"/>
    <hyperlink ref="F988" r:id="rId987" display="https://www.timeanddate.com/holidays/us/purim" xr:uid="{E14C98E6-B397-492E-8D29-903FAA8A18AC}"/>
    <hyperlink ref="F989" r:id="rId988" display="https://www.timeanddate.com/holidays/us/st-david-day" xr:uid="{44AA1A65-C56C-4502-A2C3-6770D3F8FB7A}"/>
    <hyperlink ref="F990" r:id="rId989" display="https://www.timeanddate.com/holidays/us/first-day-of-womens-history-month" xr:uid="{A8A2B851-9588-4DD0-B4B6-4A3663336F8E}"/>
    <hyperlink ref="F991" r:id="rId990" display="https://www.timeanddate.com/holidays/us/first-day-of-irish-american-heritage-month" xr:uid="{56A93DCE-5CB9-4A48-911B-82DE3F444166}"/>
    <hyperlink ref="F992" r:id="rId991" display="https://www.timeanddate.com/holidays/us/hindu-holi" xr:uid="{C30545DB-8FEB-4D38-B465-A220C96D5412}"/>
    <hyperlink ref="F993" r:id="rId992" display="https://www.timeanddate.com/holidays/us/texas-independence-day" xr:uid="{D99FC6AF-F6FD-4C7D-845B-FADEF8BAB309}"/>
    <hyperlink ref="F994" r:id="rId993" display="https://www.timeanddate.com/holidays/us/read-across-america-day" xr:uid="{7510E54E-AE88-432F-B25F-2CC2E4E6FFA8}"/>
    <hyperlink ref="F995" r:id="rId994" display="https://www.timeanddate.com/holidays/us/employee-appreciation-day" xr:uid="{432D321E-98C3-4983-9B07-7BF8217C2EB9}"/>
    <hyperlink ref="F996" r:id="rId995" display="https://www.timeanddate.com/holidays/us/casimir-pulaski-day" xr:uid="{ACDA418B-F13D-476A-A8EC-5ADBA02F2203}"/>
    <hyperlink ref="F997" r:id="rId996" display="https://www.timeanddate.com/holidays/us/casimir-pulaski-day" xr:uid="{1DF31944-42E4-412C-9889-C1B1210A3A4C}"/>
    <hyperlink ref="F998" r:id="rId997" display="https://www.timeanddate.com/holidays/us/town-meeting-day-vermont" xr:uid="{361C1BDA-AFB4-4BAC-8AC7-B392846C5195}"/>
    <hyperlink ref="F999" r:id="rId998" display="https://www.timeanddate.com/time/change/usa/new-york?year=2018" xr:uid="{15819764-7818-4C05-A8BA-46D5116DCB65}"/>
    <hyperlink ref="F1000" r:id="rId999" display="https://www.timeanddate.com/holidays/us/evacuation-day" xr:uid="{2D0A68C1-0F97-4B01-A09D-7FE4E180E2F6}"/>
    <hyperlink ref="F1001" r:id="rId1000" display="https://www.timeanddate.com/holidays/us/st-patrick-day" xr:uid="{DE262313-77E9-4B9B-AD9C-3F350D43122B}"/>
    <hyperlink ref="F1002" r:id="rId1001" display="https://www.timeanddate.com/holidays/us/evacuation-day" xr:uid="{A630D738-47F6-4634-9058-B2A250EE74B5}"/>
    <hyperlink ref="F1003" r:id="rId1002" display="https://www.timeanddate.com/calendar/march-equinox.html" xr:uid="{8ADAB135-E6E2-4880-92BD-E7C8062A9A90}"/>
    <hyperlink ref="F1004" r:id="rId1003" display="https://www.timeanddate.com/holidays/us/palm-sunday" xr:uid="{A0587A2F-6988-4789-9090-A369EAE1E6A6}"/>
    <hyperlink ref="F1005" r:id="rId1004" display="https://www.timeanddate.com/holidays/us/prince-jonah-kuhio-kalanianaole-day" xr:uid="{8468AA15-8B2F-4F35-87B8-F5B69BE8A3A9}"/>
    <hyperlink ref="F1006" r:id="rId1005" display="https://www.timeanddate.com/holidays/us/sewards-day" xr:uid="{5C7F70FF-D666-40E0-8F3E-69775CEA3ADD}"/>
    <hyperlink ref="F1007" r:id="rId1006" display="https://www.timeanddate.com/holidays/us/maundy-thursday" xr:uid="{EC11FABE-051D-4DA5-B083-C24B3EDA2F90}"/>
    <hyperlink ref="F1008" r:id="rId1007" display="https://www.timeanddate.com/holidays/us/national-vietnam-war-veterans-day" xr:uid="{50094417-5BB3-48D7-AC41-B412588075F4}"/>
    <hyperlink ref="F1009" r:id="rId1008" display="https://www.timeanddate.com/holidays/us/passover-eve" xr:uid="{52AB6284-5C04-4810-8025-89988525975E}"/>
    <hyperlink ref="F1010" r:id="rId1009" display="https://www.timeanddate.com/holidays/us/good-friday" xr:uid="{DABE607B-9837-40EE-B9A2-0CB4F23449E3}"/>
    <hyperlink ref="F1011" r:id="rId1010" display="https://www.timeanddate.com/holidays/us/wyoming-veterans-welcome-home-day" xr:uid="{6BC5118C-BD11-4223-A4E4-7342F2EC4C3D}"/>
    <hyperlink ref="F1012" r:id="rId1011" display="https://www.timeanddate.com/holidays/us/doctors-day" xr:uid="{12595ECB-B8E0-439A-8019-1CD999DF24E1}"/>
    <hyperlink ref="F1013" r:id="rId1012" display="https://www.timeanddate.com/holidays/us/vietnam-war-veterans-day" xr:uid="{E3FB6DE9-23BB-4477-91E0-5E99F739C70F}"/>
    <hyperlink ref="F1014" r:id="rId1013" display="https://www.timeanddate.com/holidays/us/holy-saturday" xr:uid="{92B3D362-45FA-4A7B-8257-156E27F5088F}"/>
    <hyperlink ref="F1015" r:id="rId1014" display="https://www.timeanddate.com/holidays/us/first-day-of-passover" xr:uid="{C285519A-E1F8-4B40-8A5E-8D5685031486}"/>
    <hyperlink ref="F1016" r:id="rId1015" display="https://www.timeanddate.com/holidays/us/cesar-chavez-day" xr:uid="{68E683F8-0DC9-40C7-B484-0B2C61FA436D}"/>
    <hyperlink ref="F1017" r:id="rId1016" display="https://www.timeanddate.com/holidays/us/easter-sunday" xr:uid="{6A119254-9D71-4A93-AA07-9D0C6492A6DC}"/>
    <hyperlink ref="F1018" r:id="rId1017" display="https://www.timeanddate.com/holidays/us/easter-monday" xr:uid="{47467E4E-CCB6-488D-A996-DB9C976975A0}"/>
    <hyperlink ref="F1019" r:id="rId1018" display="https://www.timeanddate.com/holidays/us/pascua-florida-day" xr:uid="{23122F0B-D8AC-4B58-9736-0B363D9E80E8}"/>
    <hyperlink ref="F1020" r:id="rId1019" display="https://www.timeanddate.com/holidays/us/orthodox-good-friday" xr:uid="{F63D7014-D755-4B86-8CF8-5F21296E2B81}"/>
    <hyperlink ref="F1021" r:id="rId1020" display="https://www.timeanddate.com/holidays/us/maryland-day" xr:uid="{C6228577-CB11-4659-A4F1-799BCE1BEB46}"/>
    <hyperlink ref="F1022" r:id="rId1021" display="https://www.timeanddate.com/holidays/us/national-tartan-day" xr:uid="{62C8ECE9-627D-44E0-8DC9-C30B78E49064}"/>
    <hyperlink ref="F1023" r:id="rId1022" display="https://www.timeanddate.com/holidays/us/last-day-of-passover" xr:uid="{A9B3CA81-C4F0-4D18-A0BA-45B49C2802D1}"/>
    <hyperlink ref="F1024" r:id="rId1023" display="https://www.timeanddate.com/holidays/us/orthodox-holy-saturday" xr:uid="{2E9EDDEF-ABF5-4247-9306-02D6BBF1646F}"/>
    <hyperlink ref="F1025" r:id="rId1024" display="https://www.timeanddate.com/holidays/us/orthodox-easter-day" xr:uid="{4E2FBF01-94FF-4F94-A06A-DE8DAC23DD9E}"/>
    <hyperlink ref="F1026" r:id="rId1025" display="https://www.timeanddate.com/holidays/us/orthodox-easter-monday" xr:uid="{A202B833-F366-4077-A669-AAB0D51E6148}"/>
    <hyperlink ref="F1027" r:id="rId1026" display="https://www.timeanddate.com/holidays/us/national-library-workers-day" xr:uid="{A67EA82C-8D12-4717-B79A-4A2BF51370AC}"/>
    <hyperlink ref="F1028" r:id="rId1027" display="https://www.timeanddate.com/holidays/us/yom-hashoah" xr:uid="{81DF6F9D-8DA3-4C2D-A22E-DACB263452F8}"/>
    <hyperlink ref="F1029" r:id="rId1028" display="https://www.timeanddate.com/holidays/us/isra-miraj" xr:uid="{74E21B6C-C44A-4DF8-8142-0E1A60C940ED}"/>
    <hyperlink ref="F1030" r:id="rId1029" display="https://www.timeanddate.com/holidays/us/thomas-jefferson-birthday" xr:uid="{E5F2FF3E-2A6F-4A5E-993E-B3799E31DCF6}"/>
    <hyperlink ref="F1031" r:id="rId1030" display="https://www.timeanddate.com/holidays/us/father-damien-day" xr:uid="{C9F7E821-8E71-44BE-A438-31E78ECC761C}"/>
    <hyperlink ref="F1032" r:id="rId1031" display="https://www.timeanddate.com/holidays/us/emancipation-day-dc" xr:uid="{F1C1D8EF-783B-4E56-8E34-08247EBE9659}"/>
    <hyperlink ref="F1033" r:id="rId1032" display="https://www.timeanddate.com/holidays/us/patriots-day" xr:uid="{7564636A-2A61-48A5-9FB1-875A034AEB2B}"/>
    <hyperlink ref="F1034" r:id="rId1033" display="https://www.timeanddate.com/holidays/us/boston-marathon" xr:uid="{E1A94DD8-8586-4406-99DE-E079DD993070}"/>
    <hyperlink ref="F1035" r:id="rId1034" display="https://www.timeanddate.com/holidays/us/tax-day" xr:uid="{E5F251F4-4427-49A6-BF99-6B640F79F0F8}"/>
    <hyperlink ref="F1036" r:id="rId1035" display="https://www.timeanddate.com/holidays/us/yom-haatzmaut" xr:uid="{E3C05128-0386-4652-807E-DFC854B4F3D2}"/>
    <hyperlink ref="F1037" r:id="rId1036" display="https://www.timeanddate.com/holidays/us/san-jacinto-day" xr:uid="{811B30DB-24D7-41AA-AECC-8AD32C0F9B09}"/>
    <hyperlink ref="F1038" r:id="rId1037" display="https://www.timeanddate.com/holidays/us/oklahoma-day" xr:uid="{982092B5-3052-47D0-A81B-D61A2C1FD11C}"/>
    <hyperlink ref="F1039" r:id="rId1038" display="https://www.timeanddate.com/holidays/us/confederate-memorial-day" xr:uid="{CFAE5A26-B6C9-4C55-9B1C-3F4C40B8C1E4}"/>
    <hyperlink ref="F1040" r:id="rId1039" display="https://www.timeanddate.com/holidays/us/georgia-state-holiday" xr:uid="{FDEF6B52-4E33-4AAD-BE6F-A281BC36CFCC}"/>
    <hyperlink ref="F1041" r:id="rId1040" display="https://www.timeanddate.com/holidays/us/administrative-professionals-day" xr:uid="{6457B100-71B6-43C1-9E63-9F6C90DA15CD}"/>
    <hyperlink ref="F1042" r:id="rId1041" display="https://www.timeanddate.com/holidays/us/confederate-memorial-day" xr:uid="{7AE7FFEA-3224-46DC-9320-EEA958F4D836}"/>
    <hyperlink ref="F1043" r:id="rId1042" display="https://www.timeanddate.com/holidays/us/georgia-state-holiday" xr:uid="{8EEA1AED-1845-433B-A241-46AAF64B5BDC}"/>
    <hyperlink ref="F1044" r:id="rId1043" display="https://www.timeanddate.com/holidays/us/take-our-daughters-and-sons-to-work-day" xr:uid="{5ED06A5A-1FA0-4368-BF03-41FF976E3FDC}"/>
    <hyperlink ref="F1045" r:id="rId1044" display="https://www.timeanddate.com/holidays/us/arbor-day-nebraska" xr:uid="{59C15809-5C63-40D4-9562-8D336CB8519A}"/>
    <hyperlink ref="F1046" r:id="rId1045" display="https://www.timeanddate.com/holidays/us/arbor-day" xr:uid="{3A82D36B-BD4E-4F5A-8681-A290688660A8}"/>
    <hyperlink ref="F1047" r:id="rId1046" display="https://www.timeanddate.com/holidays/us/arbor-day" xr:uid="{6AB76D1B-E8A4-48FD-921E-01629962DF0F}"/>
    <hyperlink ref="F1048" r:id="rId1047" display="https://www.timeanddate.com/holidays/us/confederate-memorial-day" xr:uid="{0B6B4EB1-630D-442B-B965-88939697E798}"/>
    <hyperlink ref="F1049" r:id="rId1048" display="https://www.timeanddate.com/holidays/us/law-day" xr:uid="{02BA8422-1BD4-4B73-94C7-EB0FD6F45D69}"/>
    <hyperlink ref="F1050" r:id="rId1049" display="https://www.timeanddate.com/holidays/us/loyalty-day" xr:uid="{43D928F4-B071-4E3C-A918-5DBCE99C8987}"/>
    <hyperlink ref="F1051" r:id="rId1050" display="https://www.timeanddate.com/holidays/us/lei-day" xr:uid="{70C0B594-5878-4C03-A737-420446211CBC}"/>
    <hyperlink ref="F1052" r:id="rId1051" display="https://www.timeanddate.com/holidays/us/first-day-of-military-appreciation-month" xr:uid="{B16BA23F-3DC7-4681-AB68-AB039DDF9DAC}"/>
    <hyperlink ref="F1053" r:id="rId1052" display="https://www.timeanddate.com/holidays/us/first-day-of-asian-pacific-american-heritage-month" xr:uid="{0D4D57FE-BBA0-44F1-99FA-D7FF2B0B7F9D}"/>
    <hyperlink ref="F1054" r:id="rId1053" display="https://www.timeanddate.com/holidays/us/first-day-of-jewish-american-heritage-month" xr:uid="{CEFA3FE3-ABB5-474D-99B1-97B9EEFE4542}"/>
    <hyperlink ref="F1055" r:id="rId1054" display="https://www.timeanddate.com/holidays/us/lag-b-omer" xr:uid="{22A051FC-3105-4CA3-A78B-5E63C56C9629}"/>
    <hyperlink ref="F1056" r:id="rId1055" display="https://www.timeanddate.com/holidays/us/national-day-prayer" xr:uid="{812B262D-9359-49D4-AF3F-7A442DF7C8A2}"/>
    <hyperlink ref="F1057" r:id="rId1056" display="https://www.timeanddate.com/holidays/us/west-virginia-day-of-prayer" xr:uid="{EE69B96E-8C83-4B03-AE2F-9407FE976A1A}"/>
    <hyperlink ref="F1058" r:id="rId1057" display="https://www.timeanddate.com/holidays/us/kent-state-shootings-remembrance" xr:uid="{C79845EB-C83C-4EBF-AB10-589F6CF246B2}"/>
    <hyperlink ref="F1059" r:id="rId1058" display="https://www.timeanddate.com/holidays/us/kentucky-oaks" xr:uid="{E87405D2-E3CD-48A9-836D-66CA4DEBCC68}"/>
    <hyperlink ref="F1060" r:id="rId1059" display="https://www.timeanddate.com/holidays/us/rhode-island-independence-day" xr:uid="{91EA96AF-FA14-43DF-BF00-E0460FC9DEFE}"/>
    <hyperlink ref="F1061" r:id="rId1060" display="https://www.timeanddate.com/holidays/us/cinco-de-mayo" xr:uid="{872829D2-8150-4D69-A445-07E5274C7E1C}"/>
    <hyperlink ref="F1062" r:id="rId1061" display="https://www.timeanddate.com/holidays/us/kentucky-derby" xr:uid="{DDF98D36-CD1E-4019-869C-6F870BB30610}"/>
    <hyperlink ref="F1063" r:id="rId1062" display="https://www.timeanddate.com/holidays/us/national-explosive-ordnance-disposal-day" xr:uid="{ED47F39B-FD95-45DC-9E6B-37D0FC08504C}"/>
    <hyperlink ref="F1064" r:id="rId1063" display="https://www.timeanddate.com/holidays/us/national-nurses-day" xr:uid="{8B1B99CC-1FCC-4741-9E58-360078960082}"/>
    <hyperlink ref="F1065" r:id="rId1064" display="https://www.timeanddate.com/holidays/us/truman-day" xr:uid="{A7CF6A19-D420-4C97-B83D-0A6B7A3AD52C}"/>
    <hyperlink ref="F1066" r:id="rId1065" display="https://www.timeanddate.com/holidays/us/victory-in-europe-day" xr:uid="{1383E2D6-5092-42B2-A9E7-80150E8B8743}"/>
    <hyperlink ref="F1067" r:id="rId1066" display="https://www.timeanddate.com/holidays/us/primary-election-west-virginia" xr:uid="{AA605ED8-24CB-4CA7-9328-587E1824BF2C}"/>
    <hyperlink ref="F1068" r:id="rId1067" display="https://www.timeanddate.com/holidays/us/national-teacher-appreciation-day" xr:uid="{8CD44C7F-6714-41A0-8F42-7B3B64232D9A}"/>
    <hyperlink ref="F1069" r:id="rId1068" display="https://www.timeanddate.com/holidays/us/ascension-day" xr:uid="{8543BA25-C01B-41DE-A8B8-A0DB7AC2F877}"/>
    <hyperlink ref="F1070" r:id="rId1069" display="https://www.timeanddate.com/holidays/us/confederate-memorial-day" xr:uid="{B7920F48-4093-4BD6-A3F0-4D04DC692581}"/>
    <hyperlink ref="F1071" r:id="rId1070" display="https://www.timeanddate.com/holidays/us/confederate-memorial-day" xr:uid="{3C3B0DCB-13BA-4700-B9B1-72E746F57DA6}"/>
    <hyperlink ref="F1072" r:id="rId1071" display="https://www.timeanddate.com/holidays/us/native-americans-day" xr:uid="{225D50A5-C053-4B61-9BA4-03E4B32A7031}"/>
    <hyperlink ref="F1073" r:id="rId1072" display="https://www.timeanddate.com/holidays/us/military-spouse-appreciation-day" xr:uid="{B7741D1E-CCE4-400C-97C0-068FD584CDA0}"/>
    <hyperlink ref="F1074" r:id="rId1073" display="https://www.timeanddate.com/holidays/us/military-spouse-appreciation-day" xr:uid="{E0EF6D24-52C5-462B-8D8B-555B16305E54}"/>
    <hyperlink ref="F1075" r:id="rId1074" display="https://www.timeanddate.com/holidays/us/mothers-day" xr:uid="{B0065E3C-D235-46D1-A0DF-B293DF56840B}"/>
    <hyperlink ref="F1076" r:id="rId1075" display="https://www.timeanddate.com/holidays/us/mothers-day" xr:uid="{89ED3DB4-F376-4252-AFDA-3E0BA18A36A3}"/>
    <hyperlink ref="F1077" r:id="rId1076" display="https://www.timeanddate.com/holidays/us/peace-officers-memorial-day" xr:uid="{5B75AAC9-4A37-48A6-870A-44FFC0EB2341}"/>
    <hyperlink ref="F1078" r:id="rId1077" display="https://www.timeanddate.com/holidays/us/ramadan-begins" xr:uid="{3F412AD0-981A-49F7-BB5A-6AA803558E99}"/>
    <hyperlink ref="F1079" r:id="rId1078" display="https://www.timeanddate.com/holidays/us/national-defense-transportation-day" xr:uid="{412275DE-78B0-4F1F-929F-81EE0201C007}"/>
    <hyperlink ref="F1080" r:id="rId1079" display="https://www.timeanddate.com/holidays/us/public-lands-day" xr:uid="{6405B3B5-A6B4-4F1C-8556-663AFC4DD47C}"/>
    <hyperlink ref="F1081" r:id="rId1080" display="https://www.timeanddate.com/holidays/us/armed-forces-day" xr:uid="{AA6C9169-985D-4417-8C12-82E2CC9B0D93}"/>
    <hyperlink ref="F1082" r:id="rId1081" display="https://www.timeanddate.com/holidays/us/preakness-stakes" xr:uid="{3CB3B726-E46B-45F5-AC0F-650165933703}"/>
    <hyperlink ref="F1083" r:id="rId1082" display="https://www.timeanddate.com/holidays/us/pentecost" xr:uid="{2019F1EC-DC08-4353-955D-5EC1D6F00D73}"/>
    <hyperlink ref="F1084" r:id="rId1083" display="https://www.timeanddate.com/holidays/us/shavuot" xr:uid="{EE600A70-42BE-4BE0-AFEB-FA264199D659}"/>
    <hyperlink ref="F1085" r:id="rId1084" display="https://www.timeanddate.com/holidays/us/whit-monday" xr:uid="{90FB4D02-4E30-41CE-8705-72D8ECCDAC6E}"/>
    <hyperlink ref="F1086" r:id="rId1085" display="https://www.timeanddate.com/holidays/us/national-maritime-day" xr:uid="{6E0F2BAB-FEA3-4C8E-B8B2-F27ABBFFC85E}"/>
    <hyperlink ref="F1087" r:id="rId1086" display="https://www.timeanddate.com/holidays/us/harvey-milk-day" xr:uid="{546053CA-DF5C-4DBD-ABB9-0BE5F7F51232}"/>
    <hyperlink ref="F1088" r:id="rId1087" display="https://www.timeanddate.com/holidays/us/medical-service-children-day" xr:uid="{55B88392-0172-4445-8E35-30ABE7B47F06}"/>
    <hyperlink ref="F1089" r:id="rId1088" display="https://www.timeanddate.com/holidays/us/national-missing-children-day" xr:uid="{C99C4DE7-59A0-4C8B-BB3B-2784DAAAD72A}"/>
    <hyperlink ref="F1090" r:id="rId1089" display="https://www.timeanddate.com/holidays/us/trinity-sunday" xr:uid="{2EA85763-AA39-4F43-88BD-7D19B8E50E17}"/>
    <hyperlink ref="F1091" r:id="rId1090" display="https://www.timeanddate.com/holidays/us/memorial-day" xr:uid="{A615BFCF-55AB-40E5-B394-EBBD253411E2}"/>
    <hyperlink ref="F1092" r:id="rId1091" display="https://www.timeanddate.com/holidays/us/memorial-day" xr:uid="{047BA012-638E-472F-9C82-3BD4948F02B7}"/>
    <hyperlink ref="F1093" r:id="rId1092" display="https://www.timeanddate.com/holidays/us/jefferson-davis-birthday" xr:uid="{F79ED801-C36A-4EF5-A774-7AFA971C6427}"/>
    <hyperlink ref="F1094" r:id="rId1093" display="https://www.timeanddate.com/holidays/us/corpus-christi" xr:uid="{44889893-1BE6-4E81-BDA1-0C57E4E74D85}"/>
    <hyperlink ref="F1095" r:id="rId1094" display="https://www.timeanddate.com/holidays/us/first-day-of-pride-month" xr:uid="{A259EFAB-6A12-432B-909C-FCD94935FBA0}"/>
    <hyperlink ref="F1096" r:id="rId1095" display="https://www.timeanddate.com/holidays/us/first-day-of-caribbean-american-heritage-month" xr:uid="{95F34916-B5E7-4B0F-A746-2407467D3282}"/>
    <hyperlink ref="F1097" r:id="rId1096" display="https://www.timeanddate.com/holidays/us/statehood-day" xr:uid="{06CA3D3A-B713-4307-8272-A11074F033B4}"/>
    <hyperlink ref="F1098" r:id="rId1097" display="https://www.timeanddate.com/holidays/us/jefferson-davis-birthday" xr:uid="{46E2F954-09F3-41B6-87E9-3C4CB7700D50}"/>
    <hyperlink ref="F1099" r:id="rId1098" display="https://www.timeanddate.com/holidays/us/jefferson-davis-birthday" xr:uid="{9C9C501E-D799-450B-9813-89C78372B68D}"/>
    <hyperlink ref="F1100" r:id="rId1099" display="https://www.timeanddate.com/holidays/us/d-day" xr:uid="{6964A241-3C59-4BBB-9149-3B6A224CA159}"/>
    <hyperlink ref="F1101" r:id="rId1100" display="https://www.timeanddate.com/holidays/us/belmont-stakes" xr:uid="{0EBEB75C-8211-4D28-A7F8-05B54C8E9410}"/>
    <hyperlink ref="F1102" r:id="rId1101" display="https://www.timeanddate.com/holidays/us/laylat-al-qadr" xr:uid="{641071C2-C1AC-4875-8164-F7F88722E394}"/>
    <hyperlink ref="F1103" r:id="rId1102" display="https://www.timeanddate.com/holidays/us/kamehameha-day" xr:uid="{EE371CF5-5312-4568-8204-96C95DBA1744}"/>
    <hyperlink ref="F1104" r:id="rId1103" display="https://www.timeanddate.com/holidays/us/loving-day" xr:uid="{4701A94A-2348-4BFE-8FF3-BECA9F1CAB5C}"/>
    <hyperlink ref="F1105" r:id="rId1104" display="https://www.timeanddate.com/holidays/us/army-birthday" xr:uid="{6C05D89F-FE8C-4429-9685-E5E10E9B4416}"/>
    <hyperlink ref="F1106" r:id="rId1105" display="https://www.timeanddate.com/holidays/us/flag-day" xr:uid="{C0EE9299-DCEE-4D2B-AAEE-1BAA6F697749}"/>
    <hyperlink ref="F1107" r:id="rId1106" display="https://www.timeanddate.com/holidays/us/juneteenth" xr:uid="{8F032F52-C1E9-4E83-99CC-0FB670827B22}"/>
    <hyperlink ref="F1108" r:id="rId1107" display="https://www.timeanddate.com/holidays/us/fathers-day" xr:uid="{D71ADB39-FB09-4FF9-8839-028DFA1F51DA}"/>
    <hyperlink ref="F1109" r:id="rId1108" display="https://www.timeanddate.com/holidays/us/fathers-day" xr:uid="{4B3A5B2B-AF40-4B5B-A835-605A0134E8D3}"/>
    <hyperlink ref="F1110" r:id="rId1109" display="https://www.timeanddate.com/holidays/us/bunker-hill-day" xr:uid="{30E981D1-0A61-4C29-BF39-3D1E96E739B4}"/>
    <hyperlink ref="F1111" r:id="rId1110" display="https://www.timeanddate.com/holidays/us/juneteenth" xr:uid="{D5160121-53AF-4A90-AB44-085FCCDEC4E5}"/>
    <hyperlink ref="F1112" r:id="rId1111" display="https://www.timeanddate.com/holidays/us/juneteenth" xr:uid="{C7937E30-9A7A-439D-866D-EA6E0E79793D}"/>
    <hyperlink ref="F1113" r:id="rId1112" display="https://www.timeanddate.com/holidays/us/juneteenth" xr:uid="{2C610F4E-0DDB-4C98-9EBE-35283EC1CEC3}"/>
    <hyperlink ref="F1114" r:id="rId1113" display="https://www.timeanddate.com/holidays/us/emancipation-day-tx" xr:uid="{32C29155-B66D-4A50-B050-E2509C4E0AC4}"/>
    <hyperlink ref="F1115" r:id="rId1114" display="https://www.timeanddate.com/holidays/us/west-virginia-day" xr:uid="{3BDF3D9C-30EA-4895-AC40-1E323B420541}"/>
    <hyperlink ref="F1116" r:id="rId1115" display="https://www.timeanddate.com/holidays/us/american-eagle-day" xr:uid="{98E261FF-8D1F-40F6-9DF4-9ED2D7ADDFA6}"/>
    <hyperlink ref="F1117" r:id="rId1116" display="https://www.timeanddate.com/calendar/june-solstice.html" xr:uid="{75310C9C-404D-4E78-8C68-B730FC2D0D06}"/>
    <hyperlink ref="F1118" r:id="rId1117" display="https://www.timeanddate.com/holidays/us/juneteenth" xr:uid="{01ACCB1D-9404-443A-8792-4E7F43D72335}"/>
    <hyperlink ref="F1119" r:id="rId1118" display="https://www.timeanddate.com/holidays/us/carolina-day" xr:uid="{46FB84C9-9C59-4BE6-981C-8F0A04378625}"/>
    <hyperlink ref="F1120" r:id="rId1119" display="https://www.timeanddate.com/holidays/us/independence-day" xr:uid="{537514A7-F420-497E-8F68-C0F5F528CE56}"/>
    <hyperlink ref="F1121" r:id="rId1120" display="https://www.timeanddate.com/holidays/us/independence-day" xr:uid="{BEE91140-D850-4966-BCA7-B715A4F95FF3}"/>
    <hyperlink ref="F1122" r:id="rId1121" display="https://www.timeanddate.com/holidays/us/nathan-bedford-forrest-day" xr:uid="{64E29157-3A24-4C77-8FC9-2C01726C6CCA}"/>
    <hyperlink ref="F1123" r:id="rId1122" display="https://www.timeanddate.com/holidays/us/bastille-day" xr:uid="{4077F3E7-FE98-4A13-B92D-7FEBAACC570D}"/>
    <hyperlink ref="F1124" r:id="rId1123" display="https://www.timeanddate.com/holidays/us/tisha-b-av" xr:uid="{EF9CB91D-76BF-4208-8A8A-F12F89BA2E87}"/>
    <hyperlink ref="F1125" r:id="rId1124" display="https://www.timeanddate.com/holidays/us/parents-day" xr:uid="{7F844ED7-59B7-44A1-AF90-B2B0359C452D}"/>
    <hyperlink ref="F1126" r:id="rId1125" display="https://www.timeanddate.com/holidays/us/pioneer-day" xr:uid="{F4DC34D6-C9EA-4F2D-940F-5CF016749C47}"/>
    <hyperlink ref="F1127" r:id="rId1126" display="https://www.timeanddate.com/holidays/us/korean-war-veteran-recognition-day" xr:uid="{01248CBF-4F80-4DF8-B9CE-6738134BF0BA}"/>
    <hyperlink ref="F1128" r:id="rId1127" display="https://www.timeanddate.com/holidays/us/national-korean-war-veterans-armistice-day" xr:uid="{B16F8EE7-814B-4F5E-9B9B-EAB7B2A050E7}"/>
    <hyperlink ref="F1129" r:id="rId1128" display="https://www.timeanddate.com/holidays/us/colorado-day" xr:uid="{EC40CB29-875B-42C4-A33D-6E5AEEE01A77}"/>
    <hyperlink ref="F1130" r:id="rId1129" display="https://www.timeanddate.com/holidays/us/coast-guard-birthday" xr:uid="{0112128E-387D-4C3C-A6B2-2117F258DB29}"/>
    <hyperlink ref="F1131" r:id="rId1130" display="https://www.timeanddate.com/holidays/us/barack-obama-day" xr:uid="{A5159760-77E2-4C95-BD31-1F75AE9C9B45}"/>
    <hyperlink ref="F1132" r:id="rId1131" display="https://www.timeanddate.com/holidays/us/american-family-day" xr:uid="{FA8CACB1-2F87-45FC-9D35-6B4AB617EF0E}"/>
    <hyperlink ref="F1133" r:id="rId1132" display="https://www.timeanddate.com/holidays/us/purple-heart-day" xr:uid="{EDECA805-5FD2-463A-803E-F0349D07F950}"/>
    <hyperlink ref="F1134" r:id="rId1133" display="https://www.timeanddate.com/holidays/us/purple-heart-day" xr:uid="{EBAA0736-356A-415E-A192-2512F4C31166}"/>
    <hyperlink ref="F1135" r:id="rId1134" display="https://www.timeanddate.com/holidays/us/victory-day" xr:uid="{70FB9D12-48E3-44BA-919F-F3C5587F99A8}"/>
    <hyperlink ref="F1136" r:id="rId1135" display="https://www.timeanddate.com/holidays/us/assumption-of-mary" xr:uid="{1A08FF40-1463-48AB-AB8D-10F817788878}"/>
    <hyperlink ref="F1137" r:id="rId1136" display="https://www.timeanddate.com/holidays/us/bennington-battle-day" xr:uid="{60094F99-1303-4725-891B-308895E2DE3E}"/>
    <hyperlink ref="F1138" r:id="rId1137" display="https://www.timeanddate.com/holidays/us/hawaii-statehood-day" xr:uid="{BDA6BB68-6F11-4106-9555-2355F7C042C8}"/>
    <hyperlink ref="F1139" r:id="rId1138" display="https://www.timeanddate.com/holidays/us/national-navajo-code-talkers-day" xr:uid="{4CF2F0DC-F625-4683-AAA9-B03E3C779F7C}"/>
    <hyperlink ref="F1140" r:id="rId1139" display="https://www.timeanddate.com/holidays/us/national-aviation-day" xr:uid="{0629BAE2-D433-4223-BEEA-9469EFD6919F}"/>
    <hyperlink ref="F1141" r:id="rId1140" display="https://www.timeanddate.com/holidays/us/senior-citizens-day" xr:uid="{143601A8-AEB0-4E60-BC84-0625B437EE98}"/>
    <hyperlink ref="F1142" r:id="rId1141" display="https://www.timeanddate.com/holidays/us/eid-al-adha" xr:uid="{99AF64D2-99EA-4B62-A5E8-337EFDC563F4}"/>
    <hyperlink ref="F1143" r:id="rId1142" display="https://www.timeanddate.com/holidays/us/hindu-raksha-bandhan" xr:uid="{FED73EBD-D705-4873-8BFF-C90FE73D1C03}"/>
    <hyperlink ref="F1144" r:id="rId1143" display="https://www.timeanddate.com/holidays/us/women-equality-day" xr:uid="{447D3485-D274-4D43-B796-172C46695271}"/>
    <hyperlink ref="F1145" r:id="rId1144" display="https://www.timeanddate.com/holidays/us/lyndon-baines-johnson-day" xr:uid="{93BEC46C-1BE6-4276-9673-8B6B7F0C98D0}"/>
    <hyperlink ref="F1146" r:id="rId1145" display="https://www.timeanddate.com/holidays/us/hindu-janmashtami" xr:uid="{CC231F49-C486-4C09-84EF-FED7C3A773A8}"/>
    <hyperlink ref="F1147" r:id="rId1146" display="https://www.timeanddate.com/holidays/us/labor-day" xr:uid="{9C3D9A14-7FAB-413F-95D5-F0AED63F984E}"/>
    <hyperlink ref="F1148" r:id="rId1147" display="https://www.timeanddate.com/holidays/us/carl-garner-cleanup-day" xr:uid="{9B636756-B482-41CF-8C7A-7408C11B17BA}"/>
    <hyperlink ref="F1149" r:id="rId1148" display="https://www.timeanddate.com/holidays/us/native-americans-day" xr:uid="{1FF7FBDF-9391-4C49-9FD7-A84C4006B81B}"/>
    <hyperlink ref="F1150" r:id="rId1149" display="https://www.timeanddate.com/holidays/us/national-grandparents-day" xr:uid="{2C01C9B6-EB48-4BAF-BB1D-DF59943767AD}"/>
    <hyperlink ref="F1151" r:id="rId1150" display="https://www.timeanddate.com/holidays/us/california-admission-day" xr:uid="{436AD435-DA90-4153-B22D-6FBC62CE5731}"/>
    <hyperlink ref="F1152" r:id="rId1151" display="https://www.timeanddate.com/holidays/us/rosh-hashana" xr:uid="{27869BC4-905D-4396-8670-2844C60C03C9}"/>
    <hyperlink ref="F1153" r:id="rId1152" display="https://www.timeanddate.com/holidays/us/rosh-hashana-tx" xr:uid="{E6467A75-349F-4C8D-9BFC-3A8240F74AA7}"/>
    <hyperlink ref="F1154" r:id="rId1153" display="https://www.timeanddate.com/holidays/us/first-responders-day" xr:uid="{4B512932-C0E6-445A-B3DA-3AB91DF170EA}"/>
    <hyperlink ref="F1155" r:id="rId1154" display="https://www.timeanddate.com/holidays/us/patriot-day" xr:uid="{B93E7874-BA79-48A1-A89C-39CDA0D8E06D}"/>
    <hyperlink ref="F1156" r:id="rId1155" display="https://www.timeanddate.com/holidays/us/patriot-day" xr:uid="{52EE003F-3878-4C01-ABA2-B49C13A4B79C}"/>
    <hyperlink ref="F1157" r:id="rId1156" display="https://www.timeanddate.com/holidays/us/hindu-ganesh-chaturthi" xr:uid="{C2A51467-71BD-4C55-9BD0-17948D8C767B}"/>
    <hyperlink ref="F1158" r:id="rId1157" display="https://www.timeanddate.com/holidays/us/muharram-new-year" xr:uid="{DB3BB121-FCC0-474B-B69A-3FBA6368DE2A}"/>
    <hyperlink ref="F1159" r:id="rId1158" display="https://www.timeanddate.com/holidays/us/first-day-of-national-hispanic-heritage-month" xr:uid="{D53F6ABA-3B30-40C9-9608-DFFFF3DB490F}"/>
    <hyperlink ref="F1160" r:id="rId1159" display="https://www.timeanddate.com/holidays/us/national-cleanup-day" xr:uid="{67541253-817B-4DDC-B8DB-714C61F48D93}"/>
    <hyperlink ref="F1161" r:id="rId1160" display="https://www.timeanddate.com/holidays/us/constitution-citizenship-day" xr:uid="{D84E8ED0-3471-4BED-91A9-7F685908A648}"/>
    <hyperlink ref="F1162" r:id="rId1161" display="https://www.timeanddate.com/holidays/us/constitution-citizenship-day" xr:uid="{6FBEB2D3-64EC-4B24-8ABA-D7E2FF7A707C}"/>
    <hyperlink ref="F1163" r:id="rId1162" display="https://www.timeanddate.com/holidays/us/air-force-birthday" xr:uid="{F0E9AA46-8B13-478E-A721-D70B74D3BDDE}"/>
    <hyperlink ref="F1164" r:id="rId1163" display="https://www.timeanddate.com/holidays/us/yom-kippur" xr:uid="{96096EBA-BFEC-4D22-ACA6-5B62C2460004}"/>
    <hyperlink ref="F1165" r:id="rId1164" display="https://www.timeanddate.com/holidays/us/yom-kippur-tx" xr:uid="{A4EB7705-635C-4C53-A144-241FE4A664B5}"/>
    <hyperlink ref="F1166" r:id="rId1165" display="https://www.timeanddate.com/holidays/us/ashura" xr:uid="{31652CC9-84FB-4EE7-BC29-5896B00956DD}"/>
    <hyperlink ref="F1167" r:id="rId1166" display="https://www.timeanddate.com/holidays/us/pow-mia-recognition-day" xr:uid="{55382C63-91C7-4FFE-8484-4D858662E205}"/>
    <hyperlink ref="F1168" r:id="rId1167" display="https://www.timeanddate.com/holidays/us/emancipation-day-oh" xr:uid="{066D55CE-AE57-4D2A-9B02-66B39FC7D403}"/>
    <hyperlink ref="F1169" r:id="rId1168" display="https://www.timeanddate.com/holidays/us/national-public-lands-day" xr:uid="{7B2EDB97-3756-4498-B8EA-B12D1C578930}"/>
    <hyperlink ref="F1170" r:id="rId1169" display="https://www.timeanddate.com/calendar/september-equinox.html" xr:uid="{BA945312-8054-4B98-8670-792E86B8365B}"/>
    <hyperlink ref="F1171" r:id="rId1170" display="https://www.timeanddate.com/holidays/us/sukkot" xr:uid="{66A98693-A322-4C09-91BB-72AEDE5D4763}"/>
    <hyperlink ref="F1172" r:id="rId1171" display="https://www.timeanddate.com/holidays/us/american-indian-day" xr:uid="{E37949F3-21AF-46DE-91EF-CF48083F1044}"/>
    <hyperlink ref="F1173" r:id="rId1172" display="https://www.timeanddate.com/holidays/us/native-americans-day" xr:uid="{62330693-19CB-4913-9735-9025BF07A77E}"/>
    <hyperlink ref="F1174" r:id="rId1173" display="https://www.timeanddate.com/holidays/us/american-indian-heritage-day" xr:uid="{6CEABFA8-BA6E-4711-B8F2-63043B2B1AB4}"/>
    <hyperlink ref="F1175" r:id="rId1174" display="https://www.timeanddate.com/holidays/us/michigan-indian-day" xr:uid="{2B770BB8-7269-4B3E-81B6-CE590CCDDA79}"/>
    <hyperlink ref="F1176" r:id="rId1175" display="https://www.timeanddate.com/holidays/us/last-day-of-sukkot" xr:uid="{3DD0C976-00AC-467B-8220-3B6BB050CC6F}"/>
    <hyperlink ref="F1177" r:id="rId1176" display="https://www.timeanddate.com/holidays/us/gold-star-mothers-day" xr:uid="{4854E1A0-2739-4B9C-A22D-04D232873CB5}"/>
    <hyperlink ref="F1178" r:id="rId1177" display="https://www.timeanddate.com/holidays/us/shmini-atzeret" xr:uid="{18CB0E43-5268-4914-B751-C08EE0DA843A}"/>
    <hyperlink ref="F1179" r:id="rId1178" display="https://www.timeanddate.com/holidays/us/child-health-day" xr:uid="{A8BE9265-E31F-417D-933D-5D0D1DD51066}"/>
    <hyperlink ref="F1180" r:id="rId1179" display="https://www.timeanddate.com/holidays/us/simchat-torah" xr:uid="{BF6ECF7C-6421-47E4-8361-F629C3CD0810}"/>
    <hyperlink ref="F1181" r:id="rId1180" display="https://www.timeanddate.com/holidays/us/st-francis-assisi-feast" xr:uid="{A9017CC5-303A-474B-BF28-0B82C358142B}"/>
    <hyperlink ref="F1182" r:id="rId1181" display="https://www.timeanddate.com/holidays/us/german-american-day" xr:uid="{977EC020-14C0-4812-BA0B-CA7E30C8F72E}"/>
    <hyperlink ref="F1183" r:id="rId1182" display="https://www.timeanddate.com/holidays/us/chicago-marathon" xr:uid="{30950422-A2EB-4197-B132-F0F5CFC6CAAB}"/>
    <hyperlink ref="F1184" r:id="rId1183" display="https://www.timeanddate.com/holidays/us/columbus-day" xr:uid="{A5C6E50F-FE40-47E8-8B26-CACE0B75C4FF}"/>
    <hyperlink ref="F1185" r:id="rId1184" display="https://www.timeanddate.com/holidays/us/columbus-day" xr:uid="{7C213D2C-6CF2-4D2D-9562-AFF98713E245}"/>
    <hyperlink ref="F1186" r:id="rId1185" display="https://www.timeanddate.com/holidays/us/fraternal-day" xr:uid="{3152A65D-DB09-410A-BE93-7660C4B18CA3}"/>
    <hyperlink ref="F1187" r:id="rId1186" display="https://www.timeanddate.com/holidays/us/native-americans-day" xr:uid="{CB5C4C99-7E56-4548-B0D0-19713E395948}"/>
    <hyperlink ref="F1188" r:id="rId1187" display="https://www.timeanddate.com/holidays/us/indigenous-peoples-day" xr:uid="{603EA2FE-BB17-4738-963C-242B833356BC}"/>
    <hyperlink ref="F1189" r:id="rId1188" display="https://www.timeanddate.com/holidays/us/american-indian-heritage-day" xr:uid="{F084734E-BCC5-4B55-850A-96101F15BC1B}"/>
    <hyperlink ref="F1190" r:id="rId1189" display="https://www.timeanddate.com/holidays/us/hindu-navaratri" xr:uid="{7C543080-91D4-4459-8C8A-018550D12A21}"/>
    <hyperlink ref="F1191" r:id="rId1190" display="https://www.timeanddate.com/holidays/us/leif-erikson-day" xr:uid="{81C36F75-F2BE-4623-AF56-980691E7310F}"/>
    <hyperlink ref="F1192" r:id="rId1191" display="https://www.timeanddate.com/holidays/us/leif-erikson-day" xr:uid="{24A46D3E-8A4C-4DB2-95F7-90D59906FD25}"/>
    <hyperlink ref="F1193" r:id="rId1192" display="https://www.timeanddate.com/holidays/us/casimir-pulaski-day" xr:uid="{170A6E4A-E176-4C38-95AE-A7F4168C8720}"/>
    <hyperlink ref="F1194" r:id="rId1193" display="https://www.timeanddate.com/holidays/us/navy-birthday" xr:uid="{99E8E56F-B309-4B3C-9674-BFCF8456EEAC}"/>
    <hyperlink ref="F1195" r:id="rId1194" display="https://www.timeanddate.com/holidays/us/robert-e-lee-birthday" xr:uid="{D0751951-6147-4B15-A095-2FA9798FD1A9}"/>
    <hyperlink ref="F1196" r:id="rId1195" display="https://www.timeanddate.com/holidays/us/white-cane-safety-day" xr:uid="{C84CAFDA-E595-43BD-AA6A-023826C6B5E7}"/>
    <hyperlink ref="F1197" r:id="rId1196" display="https://www.timeanddate.com/holidays/us/boss-day" xr:uid="{B1F45C2E-3AD0-4E66-A5FA-6A470A41B72F}"/>
    <hyperlink ref="F1198" r:id="rId1197" display="https://www.timeanddate.com/holidays/us/hindu-dussera" xr:uid="{6FA2C4D2-BF4C-4413-815D-002DF53AD682}"/>
    <hyperlink ref="F1199" r:id="rId1198" display="https://www.timeanddate.com/holidays/us/alaska-day" xr:uid="{14A01D75-7659-4A02-8CCA-8F7F87D513F9}"/>
    <hyperlink ref="F1200" r:id="rId1199" display="https://www.timeanddate.com/holidays/us/sweetest-day" xr:uid="{63675D5C-0054-4958-8168-ADF54731E97A}"/>
    <hyperlink ref="F1201" r:id="rId1200" display="https://www.timeanddate.com/holidays/us/nevada-day" xr:uid="{45FD5410-990D-4622-A539-FC118B741988}"/>
    <hyperlink ref="F1202" r:id="rId1201" display="https://www.timeanddate.com/holidays/us/halloween" xr:uid="{D2C0B3AE-B841-4B52-96C0-3A7329FFB712}"/>
    <hyperlink ref="F1203" r:id="rId1202" display="https://www.timeanddate.com/holidays/us/all-saints-day" xr:uid="{B58310E4-E313-4F08-ABF7-CED5FE84A5F9}"/>
    <hyperlink ref="F1204" r:id="rId1203" display="https://www.timeanddate.com/holidays/us/first-day-of-native-american-heritage-month" xr:uid="{861C4083-4B26-485B-AEDD-BFC36199E3AE}"/>
    <hyperlink ref="F1205" r:id="rId1204" display="https://www.timeanddate.com/holidays/us/all-souls-day" xr:uid="{50A7023F-F62A-43CF-8F1F-449BE2E655B3}"/>
    <hyperlink ref="F1206" r:id="rId1205" display="https://www.timeanddate.com/holidays/us/new-york-city-marathon" xr:uid="{CB67FF11-CD28-4918-B485-34C4E635DCEF}"/>
    <hyperlink ref="F1207" r:id="rId1206" display="https://www.timeanddate.com/time/change/usa/new-york?year=2018" xr:uid="{8602B4A4-F0AD-42EE-BA77-3D531AEF7499}"/>
    <hyperlink ref="F1208" r:id="rId1207" display="https://www.timeanddate.com/holidays/us/election-day" xr:uid="{2720518D-F761-4B54-B194-58EDB013DE5B}"/>
    <hyperlink ref="F1209" r:id="rId1208" display="https://www.timeanddate.com/holidays/us/election-day" xr:uid="{A65C15FE-D9FF-4B90-B486-B36CDBCEF921}"/>
    <hyperlink ref="F1210" r:id="rId1209" display="https://www.timeanddate.com/holidays/us/susan-b-anthony-day" xr:uid="{C7C8FE7D-782A-4936-85E8-E3E08D7DA7EF}"/>
    <hyperlink ref="F1211" r:id="rId1210" display="https://www.timeanddate.com/holidays/us/diwali" xr:uid="{206BE382-0458-4954-9559-3F7D2652CF3E}"/>
    <hyperlink ref="F1212" r:id="rId1211" display="https://www.timeanddate.com/holidays/us/return-day-delaware" xr:uid="{92A9CC8B-14AB-4FCD-BD5F-75EA103E372E}"/>
    <hyperlink ref="F1213" r:id="rId1212" display="https://www.timeanddate.com/holidays/us/marine-corps-birthday" xr:uid="{EEE89EAD-97A6-4544-9426-BADF8EF0AF63}"/>
    <hyperlink ref="F1214" r:id="rId1213" display="https://www.timeanddate.com/holidays/us/veterans-day" xr:uid="{810F6A4C-0ECC-4C53-ACE4-3B7A94E7177C}"/>
    <hyperlink ref="F1215" r:id="rId1214" display="https://www.timeanddate.com/holidays/us/barack-obama-day" xr:uid="{034B7F49-455A-4599-BF9A-13C53F232BEC}"/>
    <hyperlink ref="F1216" r:id="rId1215" display="https://www.timeanddate.com/holidays/us/veterans-day" xr:uid="{B036A4EE-56BD-4B47-83FB-BB6F2EAC732F}"/>
    <hyperlink ref="F1217" r:id="rId1216" display="https://www.timeanddate.com/holidays/us/george-rogers-clark-day" xr:uid="{75DCED23-3016-4944-A96C-22C3CB252A36}"/>
    <hyperlink ref="F1218" r:id="rId1217" display="https://www.timeanddate.com/holidays/us/prophet-birthday" xr:uid="{2F9636B2-0D01-4B63-A3CC-6418119A54A2}"/>
    <hyperlink ref="F1219" r:id="rId1218" display="https://www.timeanddate.com/holidays/us/thanksgiving-day" xr:uid="{043E6715-F2C7-41E8-A8E6-1035E6570F22}"/>
    <hyperlink ref="F1220" r:id="rId1219" display="https://www.timeanddate.com/holidays/us/georgia-state-holiday-1" xr:uid="{734F4958-A1F5-4613-BB7E-18F43EE6A535}"/>
    <hyperlink ref="F1221" r:id="rId1220" display="https://www.timeanddate.com/holidays/us/washington-birthday" xr:uid="{F50C0939-0FFB-4728-98E6-F40E05446323}"/>
    <hyperlink ref="F1222" r:id="rId1221" display="https://www.timeanddate.com/holidays/us/lincolns-birthday" xr:uid="{17631570-6703-4DBE-AF4E-8391DEF4A502}"/>
    <hyperlink ref="F1223" r:id="rId1222" display="https://www.timeanddate.com/holidays/us/day-after-thanksgiving" xr:uid="{DF3D6E4D-1B87-4C86-B25E-91C99450ACBC}"/>
    <hyperlink ref="F1224" r:id="rId1223" display="https://www.timeanddate.com/holidays/us/black-friday" xr:uid="{CCA47FE1-CD66-406F-AD85-9B9D7E46A0BD}"/>
    <hyperlink ref="F1225" r:id="rId1224" display="https://www.timeanddate.com/holidays/us/american-indian-heritage-day" xr:uid="{0824AD28-DD69-45FC-8D81-E223FB7100A3}"/>
    <hyperlink ref="F1226" r:id="rId1225" display="https://www.timeanddate.com/holidays/us/native-american-heritage-day" xr:uid="{F21D217F-34B0-4729-BDBC-0E07E2056A0C}"/>
    <hyperlink ref="F1227" r:id="rId1226" display="https://www.timeanddate.com/holidays/us/native-american-heritage-day" xr:uid="{A89FD933-C2B5-401D-82F8-D0108BB076F5}"/>
    <hyperlink ref="F1228" r:id="rId1227" display="https://www.timeanddate.com/holidays/us/cyber-monday" xr:uid="{ECB5C612-8B5D-4B7A-BFA7-D2368E41859E}"/>
    <hyperlink ref="F1229" r:id="rId1228" display="https://www.timeanddate.com/holidays/us/giving-tuesday" xr:uid="{345EACAC-C2BA-4C5A-BC01-5EC9CDE17031}"/>
    <hyperlink ref="F1230" r:id="rId1229" display="https://www.timeanddate.com/holidays/us/nellie-tayloe-ross-birthday" xr:uid="{A9CFDF58-0AF0-40CB-9D3F-C2AFD85A7F81}"/>
    <hyperlink ref="F1231" r:id="rId1230" display="https://www.timeanddate.com/holidays/us/rosa-parks-day" xr:uid="{48553A58-F5D5-478E-ACA4-242DD1E68062}"/>
    <hyperlink ref="F1232" r:id="rId1231" display="https://www.timeanddate.com/holidays/us/rosa-parks-day" xr:uid="{85EAC7B3-ED4E-4F3E-835E-4220524AB3F7}"/>
    <hyperlink ref="F1233" r:id="rId1232" display="https://www.timeanddate.com/holidays/us/first-sunday-advent" xr:uid="{FDF38517-3E48-46E2-BDA6-395871B34E17}"/>
    <hyperlink ref="F1234" r:id="rId1233" display="https://www.timeanddate.com/holidays/us/chanukah" xr:uid="{7A4B6F90-594E-4433-8683-4B80634CFB1B}"/>
    <hyperlink ref="F1235" r:id="rId1234" display="https://www.timeanddate.com/holidays/us/st-nicholas-day" xr:uid="{34A1ED57-224E-48A0-873F-E557D1D16E65}"/>
    <hyperlink ref="F1236" r:id="rId1235" display="https://www.timeanddate.com/holidays/us/pearl-harbor-remembrance-day" xr:uid="{39CF0CD2-1467-4601-B3BF-28E8980F8232}"/>
    <hyperlink ref="F1237" r:id="rId1236" display="https://www.timeanddate.com/holidays/us/pearl-harbor-remembrance-day" xr:uid="{B794F679-7CF8-4F7F-8703-68E1006B058C}"/>
    <hyperlink ref="F1238" r:id="rId1237" display="https://www.timeanddate.com/holidays/us/delaware-day" xr:uid="{6558E26E-7970-448B-A52B-2766440BE060}"/>
    <hyperlink ref="F1239" r:id="rId1238" display="https://www.timeanddate.com/holidays/us/immaculate-conception" xr:uid="{1A603525-5DB1-4990-8EA4-818A2DC8E064}"/>
    <hyperlink ref="F1240" r:id="rId1239" display="https://www.timeanddate.com/holidays/us/last-day-chanukah" xr:uid="{96C6EB02-A49C-4C73-AE52-693EA0B4379B}"/>
    <hyperlink ref="F1241" r:id="rId1240" display="https://www.timeanddate.com/holidays/us/wyoming-day" xr:uid="{69FDD214-3716-4F14-8157-6CC407A68B75}"/>
    <hyperlink ref="F1242" r:id="rId1241" display="https://www.timeanddate.com/holidays/us/lady-guadalupe-day" xr:uid="{E8EE31D4-6C4E-4702-8BD7-D4C1282DD1B4}"/>
    <hyperlink ref="F1243" r:id="rId1242" display="https://www.timeanddate.com/holidays/us/national-guard-birthday" xr:uid="{8F1472C9-15E2-42BA-AAF8-07A02B5BCB94}"/>
    <hyperlink ref="F1244" r:id="rId1243" display="https://www.timeanddate.com/holidays/us/bill-of-rights-day" xr:uid="{C9666558-616B-4EAB-B6E8-73AB08F13FB3}"/>
    <hyperlink ref="F1245" r:id="rId1244" display="https://www.timeanddate.com/holidays/us/pan-american-aviation-day" xr:uid="{F00D0CB8-74DA-4508-BC03-5AB694D01A78}"/>
    <hyperlink ref="F1246" r:id="rId1245" display="https://www.timeanddate.com/holidays/us/wright-brothers-day" xr:uid="{920CF845-C75F-47F2-90CC-B6595B63E4F8}"/>
    <hyperlink ref="F1247" r:id="rId1246" display="https://www.timeanddate.com/holidays/us/asarah-b-tevet" xr:uid="{5A3F3DF9-E657-4DF7-BBC8-8E172F9C0210}"/>
    <hyperlink ref="F1248" r:id="rId1247" display="https://www.timeanddate.com/calendar/december-solstice.html" xr:uid="{B6A99417-EF33-4795-85F1-8B4F01BBAEA4}"/>
    <hyperlink ref="F1249" r:id="rId1248" display="https://www.timeanddate.com/holidays/us/christmas-eve" xr:uid="{BFEB7A28-3549-4A86-969C-63A9A224C205}"/>
    <hyperlink ref="F1250" r:id="rId1249" display="https://www.timeanddate.com/holidays/us/christmas-eve" xr:uid="{588E4718-174A-4B56-A7C4-603A67EED1A5}"/>
    <hyperlink ref="F1251" r:id="rId1250" display="https://www.timeanddate.com/holidays/us/washington-birthday" xr:uid="{B95C77C5-5DFA-4032-B2F3-669B02F28989}"/>
    <hyperlink ref="F1252" r:id="rId1251" display="https://www.timeanddate.com/holidays/us/christmas-day" xr:uid="{33C7D609-45A4-4A5B-8EF4-9A4CDBB1A1FC}"/>
    <hyperlink ref="F1253" r:id="rId1252" display="https://www.timeanddate.com/holidays/us/christmas-day" xr:uid="{DD513BA1-FABC-4D44-9556-C9276FCBFB89}"/>
    <hyperlink ref="F1254" r:id="rId1253" display="https://www.timeanddate.com/holidays/us/kwanzaa" xr:uid="{1300786B-B692-4CA6-9FAB-F5B85052320A}"/>
    <hyperlink ref="F1255" r:id="rId1254" display="https://www.timeanddate.com/holidays/us/day-after-christmas" xr:uid="{21BA6FE3-D14C-4A14-9F8C-3B760138F3D9}"/>
    <hyperlink ref="F1256" r:id="rId1255" display="https://www.timeanddate.com/holidays/us/new-year-eve" xr:uid="{FF42D7AC-77D8-46B1-ADF2-C27AA726C8FB}"/>
    <hyperlink ref="F1257" r:id="rId1256" display="https://www.timeanddate.com/holidays/us/new-year-eve" xr:uid="{F5164962-28F1-40E1-B1D5-C24A27B5B3EE}"/>
    <hyperlink ref="L2" r:id="rId1257" display="https://www.timeanddate.com/holidays/us/new-year-day" xr:uid="{8890EAAD-3E0F-4892-ACF9-77C60F100D94}"/>
    <hyperlink ref="L3" r:id="rId1258" display="https://www.timeanddate.com/holidays/us/martin-luther-king-day" xr:uid="{C44E3B8F-1DF6-4889-A733-7A76AD4C032B}"/>
    <hyperlink ref="L4" r:id="rId1259" display="https://www.timeanddate.com/holidays/us/washington-birthday" xr:uid="{0631569D-3C56-475E-AF57-83A85644CA47}"/>
    <hyperlink ref="L5" r:id="rId1260" display="https://www.timeanddate.com/holidays/us/memorial-day" xr:uid="{4F566DAE-3311-4CA5-BBE4-03C11CC68050}"/>
    <hyperlink ref="L6" r:id="rId1261" display="https://www.timeanddate.com/holidays/us/independence-day" xr:uid="{26BF35F3-18B4-477F-978B-EAD9C43DC40C}"/>
    <hyperlink ref="L7" r:id="rId1262" display="https://www.timeanddate.com/holidays/us/independence-day" xr:uid="{17893DF7-E08B-4DE1-B479-620B940470E5}"/>
    <hyperlink ref="L8" r:id="rId1263" display="https://www.timeanddate.com/holidays/us/labor-day" xr:uid="{D3028C47-925B-4D71-9733-FF9C17D3871C}"/>
    <hyperlink ref="L9" r:id="rId1264" display="https://www.timeanddate.com/holidays/us/columbus-day" xr:uid="{E7D13B93-24B4-4586-BCBA-155AE96D55BA}"/>
    <hyperlink ref="L10" r:id="rId1265" display="https://www.timeanddate.com/holidays/us/veterans-day" xr:uid="{9227E2CB-3963-4A12-9A65-9078DD074A62}"/>
    <hyperlink ref="L11" r:id="rId1266" display="https://www.timeanddate.com/holidays/us/thanksgiving-day" xr:uid="{75F972F3-3377-43CA-BDD6-CDA4DBC0FB97}"/>
    <hyperlink ref="L12" r:id="rId1267" display="https://www.timeanddate.com/holidays/us/christmas-day" xr:uid="{3D327901-5419-4FA0-BBB8-51AA774C504C}"/>
    <hyperlink ref="L13" r:id="rId1268" display="https://www.timeanddate.com/holidays/us/new-year-day" xr:uid="{184BE125-0038-40F9-A1F9-F73CFF258536}"/>
    <hyperlink ref="L14" r:id="rId1269" display="https://www.timeanddate.com/holidays/us/martin-luther-king-day" xr:uid="{089EA138-BBD7-4BEC-84B9-05CFA2D00C6A}"/>
    <hyperlink ref="L15" r:id="rId1270" display="https://www.timeanddate.com/holidays/us/washington-birthday" xr:uid="{3766E339-31CC-496E-8444-F6A876923008}"/>
    <hyperlink ref="L16" r:id="rId1271" display="https://www.timeanddate.com/holidays/us/memorial-day" xr:uid="{2E44B8F1-E755-4ACF-9D6C-BB5D855A9883}"/>
    <hyperlink ref="L17" r:id="rId1272" display="https://www.timeanddate.com/holidays/us/independence-day" xr:uid="{C98C129D-C403-4DE6-A09B-629E003AF35D}"/>
    <hyperlink ref="L18" r:id="rId1273" display="https://www.timeanddate.com/holidays/us/labor-day" xr:uid="{6E942DFD-F5D0-43ED-8B61-FD8732ECE762}"/>
    <hyperlink ref="L19" r:id="rId1274" display="https://www.timeanddate.com/holidays/us/columbus-day" xr:uid="{83F8EF22-7F41-47AF-BD53-9DB961B0996E}"/>
    <hyperlink ref="L20" r:id="rId1275" display="https://www.timeanddate.com/holidays/us/veterans-day" xr:uid="{B1F88950-97FE-4667-BA73-675D6DCEF7BF}"/>
    <hyperlink ref="L21" r:id="rId1276" display="https://www.timeanddate.com/holidays/us/thanksgiving-day" xr:uid="{D395EB80-D5C3-4756-9AE6-D9F784CA9BB1}"/>
    <hyperlink ref="L22" r:id="rId1277" display="https://www.timeanddate.com/holidays/us/christmas-day" xr:uid="{7C5730EF-5892-4806-B315-942BC5FDF673}"/>
    <hyperlink ref="L23" r:id="rId1278" display="https://www.timeanddate.com/holidays/us/christmas-day" xr:uid="{0C0C2DED-3525-470E-BB17-4F131F5558DC}"/>
    <hyperlink ref="L24" r:id="rId1279" display="https://www.timeanddate.com/holidays/us/new-year-day" xr:uid="{F1D3E126-1E48-4BC5-85BE-D47D0DF4E971}"/>
    <hyperlink ref="L25" r:id="rId1280" display="https://www.timeanddate.com/holidays/us/new-year-day" xr:uid="{5129AA6C-1926-4C48-962B-6137FB6861D1}"/>
    <hyperlink ref="L26" r:id="rId1281" display="https://www.timeanddate.com/holidays/us/martin-luther-king-day" xr:uid="{5FC17240-8C4E-4D83-A4B0-53486C96546D}"/>
    <hyperlink ref="L27" r:id="rId1282" display="https://www.timeanddate.com/holidays/us/inauguration-day" xr:uid="{78E5A36E-8513-4687-B05D-0B7D43B07476}"/>
    <hyperlink ref="L28" r:id="rId1283" display="https://www.timeanddate.com/holidays/us/washington-birthday" xr:uid="{F105DC7A-2CA5-4271-863A-CCE41D74DE00}"/>
    <hyperlink ref="L29" r:id="rId1284" display="https://www.timeanddate.com/holidays/us/memorial-day" xr:uid="{14EED0B3-0EC3-4A0A-A5C8-D077B0A85C96}"/>
    <hyperlink ref="L30" r:id="rId1285" display="https://www.timeanddate.com/holidays/us/independence-day" xr:uid="{732051EE-A9DE-4AEB-BC1B-B0C7FC0EC2C4}"/>
    <hyperlink ref="L31" r:id="rId1286" display="https://www.timeanddate.com/holidays/us/labor-day" xr:uid="{2914A5B9-01E1-45F6-9C35-807A9891F7A9}"/>
    <hyperlink ref="L32" r:id="rId1287" display="https://www.timeanddate.com/holidays/us/columbus-day" xr:uid="{B8698481-A535-4C17-B8AD-A9BB643037EE}"/>
    <hyperlink ref="L33" r:id="rId1288" display="https://www.timeanddate.com/holidays/us/veterans-day" xr:uid="{7D6581B8-E1D8-4B26-BB87-BE3D36728494}"/>
    <hyperlink ref="L34" r:id="rId1289" display="https://www.timeanddate.com/holidays/us/veterans-day" xr:uid="{43DC959E-8241-478F-83A7-3074A3376BEA}"/>
    <hyperlink ref="L35" r:id="rId1290" display="https://www.timeanddate.com/holidays/us/thanksgiving-day" xr:uid="{8A33DB27-AD18-43D9-B9DA-59FD471D644C}"/>
    <hyperlink ref="L36" r:id="rId1291" display="https://www.timeanddate.com/holidays/us/christmas-day" xr:uid="{2B75D2E4-4AD8-418E-8DD8-5AFFED090AB2}"/>
    <hyperlink ref="L37" r:id="rId1292" display="https://www.timeanddate.com/holidays/us/new-year-day" xr:uid="{B9F5D7FB-00D7-479D-BCE4-45D668FA7FA7}"/>
    <hyperlink ref="L38" r:id="rId1293" display="https://www.timeanddate.com/holidays/us/martin-luther-king-day" xr:uid="{5EE25D84-8B0C-4C18-A6A4-321A0C259215}"/>
    <hyperlink ref="L39" r:id="rId1294" display="https://www.timeanddate.com/holidays/us/washington-birthday" xr:uid="{0D6F5259-5782-4BA1-923C-BAE2E6E4904A}"/>
    <hyperlink ref="L40" r:id="rId1295" display="https://www.timeanddate.com/holidays/us/memorial-day" xr:uid="{FE35006D-02DB-460E-BC73-12926B465E25}"/>
    <hyperlink ref="L41" r:id="rId1296" display="https://www.timeanddate.com/holidays/us/independence-day" xr:uid="{5E2A5C5B-1316-44AC-9780-980013FC449F}"/>
    <hyperlink ref="L42" r:id="rId1297" display="https://www.timeanddate.com/holidays/us/labor-day" xr:uid="{3F142F1F-1819-42F1-B2EA-553C7E71071F}"/>
    <hyperlink ref="L43" r:id="rId1298" display="https://www.timeanddate.com/holidays/us/columbus-day" xr:uid="{197E17B4-3F69-483E-9701-0682725F3DCB}"/>
    <hyperlink ref="L44" r:id="rId1299" display="https://www.timeanddate.com/holidays/us/veterans-day" xr:uid="{EFA057E6-800B-4ACE-A0D3-AC8153165D0C}"/>
    <hyperlink ref="L45" r:id="rId1300" display="https://www.timeanddate.com/holidays/us/veterans-day" xr:uid="{DF786A59-B1BB-4687-BF40-4BC12BD2E8E5}"/>
    <hyperlink ref="L46" r:id="rId1301" display="https://www.timeanddate.com/holidays/us/thanksgiving-day" xr:uid="{B43A6746-F4A5-43B2-ACF5-C36B8B1A6218}"/>
    <hyperlink ref="L47" r:id="rId1302" display="https://www.timeanddate.com/holidays/us/christmas-eve" xr:uid="{7087F694-9DD4-422B-9660-1B6A09EB6DE3}"/>
    <hyperlink ref="L48" r:id="rId1303" display="https://www.timeanddate.com/holidays/us/christmas-day" xr:uid="{9481B0F7-7BF2-49D2-8F6A-C7C8857C39C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2018 Forecast Summary</vt:lpstr>
      <vt:lpstr>Sales overview</vt:lpstr>
      <vt:lpstr>Pivots</vt:lpstr>
      <vt:lpstr>State details</vt:lpstr>
      <vt:lpstr>Raw Sales Data</vt:lpstr>
      <vt:lpstr>Trend analysis</vt:lpstr>
      <vt:lpstr>Excel forecast sheet</vt:lpstr>
      <vt:lpstr>Sheet6</vt:lpstr>
      <vt:lpstr>Monthly forecast</vt:lpstr>
      <vt:lpstr>State distribution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BUDLELWANE NTLOKO</cp:lastModifiedBy>
  <dcterms:created xsi:type="dcterms:W3CDTF">2025-05-28T11:47:55Z</dcterms:created>
  <dcterms:modified xsi:type="dcterms:W3CDTF">2025-06-03T05:16:58Z</dcterms:modified>
</cp:coreProperties>
</file>